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S:\Professions\Economics\ADMIN.ECO\RESEARCH - Working Papers\Wine Papers\Databases\"/>
    </mc:Choice>
  </mc:AlternateContent>
  <bookViews>
    <workbookView xWindow="0" yWindow="0" windowWidth="28800" windowHeight="11835" tabRatio="850"/>
  </bookViews>
  <sheets>
    <sheet name="Cover sheet" sheetId="98" r:id="rId1"/>
    <sheet name="Contents" sheetId="76" r:id="rId2"/>
    <sheet name="1. Main Sheets &gt;&gt;" sheetId="97" r:id="rId3"/>
    <sheet name="1.1 Vol Alc Cons PC (1835-2014)" sheetId="73" r:id="rId4"/>
    <sheet name="1.2 Sim index (volume) 2001-15" sheetId="57" r:id="rId5"/>
    <sheet name="1.3 Sim index (value) 2001-15" sheetId="58" r:id="rId6"/>
    <sheet name="1.4 Wine intensity index (vol)" sheetId="51" r:id="rId7"/>
    <sheet name="1.5 Wine intensity index (val)" sheetId="54" r:id="rId8"/>
    <sheet name="1.6 Beer intensity index (vol)" sheetId="52" r:id="rId9"/>
    <sheet name="1.7 Beer intensity index (val)" sheetId="55" r:id="rId10"/>
    <sheet name="1.8 Spirits intens index (vol)" sheetId="53" r:id="rId11"/>
    <sheet name="1.9 Spirits intens index (val)" sheetId="56" r:id="rId12"/>
    <sheet name="1.10 Wine beer price ratio" sheetId="59" r:id="rId13"/>
    <sheet name="1.11 Wine quality index" sheetId="61" r:id="rId14"/>
    <sheet name="1.12 Beer quality index" sheetId="62" r:id="rId15"/>
    <sheet name="1.13 Spirits quality index" sheetId="63" r:id="rId16"/>
    <sheet name="1.14 Wine spirits price ratio" sheetId="60" r:id="rId17"/>
    <sheet name="1.15 Wine consumption (vol)" sheetId="1" r:id="rId18"/>
    <sheet name="1.16 Wine consumption (value)" sheetId="2" r:id="rId19"/>
    <sheet name="1.17 Wine consumption pc" sheetId="26" r:id="rId20"/>
    <sheet name="1.18 Wine price" sheetId="14" r:id="rId21"/>
    <sheet name="1.19 Wine share of consm" sheetId="41" r:id="rId22"/>
    <sheet name="1.20 Wine share of exp" sheetId="48" r:id="rId23"/>
    <sheet name="1.21 Wine exp pc (current US$)" sheetId="34" r:id="rId24"/>
    <sheet name="1.22 Wine expend pc (real US$)" sheetId="65" r:id="rId25"/>
    <sheet name="1.23 Beer consumption (vol)" sheetId="3" r:id="rId26"/>
    <sheet name="1.24 Beer consumption (value)" sheetId="4" r:id="rId27"/>
    <sheet name="1.25 Beer consumption pc" sheetId="27" r:id="rId28"/>
    <sheet name="1.26 Beer price" sheetId="15" r:id="rId29"/>
    <sheet name="1.27 Beer exp pc  (current US$)" sheetId="35" r:id="rId30"/>
    <sheet name="1.28 Beer expend pc (real US$)" sheetId="66" r:id="rId31"/>
    <sheet name="1.29 Beer share of consm" sheetId="42" r:id="rId32"/>
    <sheet name="1.30 Beer share of exp" sheetId="47" r:id="rId33"/>
    <sheet name="1.31 Spirits consumption (vol)" sheetId="5" r:id="rId34"/>
    <sheet name="1.32 Spirits consump (value)" sheetId="6" r:id="rId35"/>
    <sheet name="1.33 Spirits consumption pc" sheetId="28" r:id="rId36"/>
    <sheet name="1.34 Spirits price" sheetId="16" r:id="rId37"/>
    <sheet name="1.35 Spirits exp pc (curr US$)" sheetId="36" r:id="rId38"/>
    <sheet name="1.36 Spirits exp pc (real US$)" sheetId="67" r:id="rId39"/>
    <sheet name="1.37 Spirits share of exp" sheetId="49" r:id="rId40"/>
    <sheet name="1.38 Spirits share of consm" sheetId="43" r:id="rId41"/>
    <sheet name="1.39 Alcohol consumption (vol)" sheetId="37" r:id="rId42"/>
    <sheet name="1.40 Alcohol consump (value)" sheetId="38" r:id="rId43"/>
    <sheet name="1.41 Alcohol consumption pc" sheetId="30" r:id="rId44"/>
    <sheet name="1.42 Alcohol price" sheetId="40" r:id="rId45"/>
    <sheet name="1.43 Alcohol exp pc" sheetId="39" r:id="rId46"/>
    <sheet name="1.44 Real GDPPC" sheetId="17" r:id="rId47"/>
    <sheet name="1.45 Real GDP" sheetId="18" r:id="rId48"/>
    <sheet name="1.46 Population" sheetId="20" r:id="rId49"/>
    <sheet name="1.47 Adult population share" sheetId="44" r:id="rId50"/>
    <sheet name="1.48 Adult population" sheetId="50" r:id="rId51"/>
    <sheet name="1.49 Soft drinks (volume)" sheetId="8" r:id="rId52"/>
    <sheet name="1.50 Soft drinks (value)" sheetId="11" r:id="rId53"/>
    <sheet name="1.51 Soft drink cons pc" sheetId="69" r:id="rId54"/>
    <sheet name="1.52 Bottled water (volume)" sheetId="9" r:id="rId55"/>
    <sheet name="1.53 Bottled water (value)" sheetId="12" r:id="rId56"/>
    <sheet name="1.54 Bottled water cons pc" sheetId="70" r:id="rId57"/>
    <sheet name="1.55 Carbonates (volume)" sheetId="10" r:id="rId58"/>
    <sheet name="1.56 Carbonates (value)" sheetId="13" r:id="rId59"/>
    <sheet name="1.57 Carbonates cons pc" sheetId="72" r:id="rId60"/>
    <sheet name="1.58 Consumption expenditure" sheetId="7" r:id="rId61"/>
    <sheet name="1.59 Consum exp pc (curr US$)" sheetId="46" r:id="rId62"/>
    <sheet name="1.60 Consum exp pc (real US$)" sheetId="68" r:id="rId63"/>
    <sheet name="1.61 54-Country Wine Intensity" sheetId="87" r:id="rId64"/>
    <sheet name="1.62 54-Country Beer Intensity" sheetId="88" r:id="rId65"/>
    <sheet name="1.63 54-Country Spirits Intens" sheetId="89" r:id="rId66"/>
    <sheet name="1.64 54-Country Sim Index" sheetId="93" r:id="rId67"/>
    <sheet name="2. Megafile Inputs &gt;&gt;" sheetId="94" r:id="rId68"/>
    <sheet name="2.1 Adult Population" sheetId="45" r:id="rId69"/>
    <sheet name="2.2 Wine Consum Capita (Alc)" sheetId="29" r:id="rId70"/>
    <sheet name="2.3 Beer Consum Per Capita" sheetId="31" r:id="rId71"/>
    <sheet name="2.4 Wine Consumption (Alc)" sheetId="33" r:id="rId72"/>
    <sheet name="2.5 Spirits Consum Per Cap" sheetId="32" r:id="rId73"/>
    <sheet name="2.6 Real GDP Per Capita" sheetId="24" r:id="rId74"/>
    <sheet name="2.7 GDPPC 2000-" sheetId="22" r:id="rId75"/>
    <sheet name="2.8 GDP growth rate" sheetId="25" r:id="rId76"/>
    <sheet name="2.9 Real GDP" sheetId="21" r:id="rId77"/>
    <sheet name="2.10 US CPI" sheetId="64" r:id="rId78"/>
    <sheet name="2.11 Wine Consum Per Cap" sheetId="77" r:id="rId79"/>
    <sheet name="2.12 Beer Consum Per Cap" sheetId="78" r:id="rId80"/>
    <sheet name="2.13 Spirits Consum Per Cap" sheetId="79" r:id="rId81"/>
    <sheet name="2.14 Wine Share of Total Cons" sheetId="80" r:id="rId82"/>
    <sheet name="2.15 Beer Share of Total Cons" sheetId="81" r:id="rId83"/>
    <sheet name="2.16 Spirits Share Total Cons" sheetId="82" r:id="rId84"/>
    <sheet name="2.17 Real GDP Per Capita" sheetId="86" r:id="rId85"/>
    <sheet name="3. Unrecorded Data" sheetId="95" r:id="rId86"/>
    <sheet name="3.1 Unrecorded 2000" sheetId="85" r:id="rId87"/>
    <sheet name="3.2 Unrecorded 2005" sheetId="84" r:id="rId88"/>
    <sheet name="3.3 Unrecorded 2010" sheetId="83" r:id="rId89"/>
  </sheets>
  <externalReferences>
    <externalReference r:id="rId90"/>
    <externalReference r:id="rId91"/>
    <externalReference r:id="rId92"/>
  </externalReferences>
  <definedNames>
    <definedName name="mydata">'1.41 Alcohol consumption pc'!$B$3:$CK$17</definedName>
  </definedNames>
  <calcPr calcId="152511" concurrentCalc="0"/>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D5" i="47" l="1"/>
  <c r="C5" i="47"/>
  <c r="BC183" i="86"/>
  <c r="BB183" i="86"/>
  <c r="BA183" i="86"/>
  <c r="AZ183" i="86"/>
  <c r="AY183" i="86"/>
  <c r="AX183" i="86"/>
  <c r="AW183" i="86"/>
  <c r="AV183" i="86"/>
  <c r="AU183" i="86"/>
  <c r="AT183" i="86"/>
  <c r="AS183" i="86"/>
  <c r="AR183" i="86"/>
  <c r="AQ183" i="86"/>
  <c r="AP183" i="86"/>
  <c r="AO183" i="86"/>
  <c r="AN183" i="86"/>
  <c r="AM183" i="86"/>
  <c r="AL183" i="86"/>
  <c r="AK183" i="86"/>
  <c r="AJ183" i="86"/>
  <c r="AI183" i="86"/>
  <c r="AH183" i="86"/>
  <c r="AG183" i="86"/>
  <c r="AF183" i="86"/>
  <c r="AE183" i="86"/>
  <c r="AD183" i="86"/>
  <c r="AC183" i="86"/>
  <c r="AB183" i="86"/>
  <c r="AA183" i="86"/>
  <c r="Z183" i="86"/>
  <c r="Y183" i="86"/>
  <c r="X183" i="86"/>
  <c r="W183" i="86"/>
  <c r="V183" i="86"/>
  <c r="U183" i="86"/>
  <c r="T183" i="86"/>
  <c r="S183" i="86"/>
  <c r="R183" i="86"/>
  <c r="Q183" i="86"/>
  <c r="P183" i="86"/>
  <c r="O183" i="86"/>
  <c r="N183" i="86"/>
  <c r="M183" i="86"/>
  <c r="L183" i="86"/>
  <c r="K183" i="86"/>
  <c r="J183" i="86"/>
  <c r="I183" i="86"/>
  <c r="H183" i="86"/>
  <c r="G183" i="86"/>
  <c r="F183" i="86"/>
  <c r="E183" i="86"/>
  <c r="D183" i="86"/>
  <c r="C183" i="86"/>
  <c r="B183" i="86"/>
  <c r="BE183" i="86"/>
  <c r="BA182" i="86"/>
  <c r="AP182" i="86"/>
  <c r="AJ182" i="86"/>
  <c r="Z182" i="86"/>
  <c r="V182" i="86"/>
  <c r="Q182" i="86"/>
  <c r="G182" i="86"/>
  <c r="BE182" i="86"/>
  <c r="BA181" i="86"/>
  <c r="AP181" i="86"/>
  <c r="AJ181" i="86"/>
  <c r="Z181" i="86"/>
  <c r="V181" i="86"/>
  <c r="Q181" i="86"/>
  <c r="G181" i="86"/>
  <c r="BE181" i="86"/>
  <c r="BA180" i="86"/>
  <c r="AP180" i="86"/>
  <c r="AJ180" i="86"/>
  <c r="Z180" i="86"/>
  <c r="V180" i="86"/>
  <c r="Q180" i="86"/>
  <c r="G180" i="86"/>
  <c r="BE180" i="86"/>
  <c r="BA179" i="86"/>
  <c r="AP179" i="86"/>
  <c r="AJ179" i="86"/>
  <c r="Z179" i="86"/>
  <c r="V179" i="86"/>
  <c r="Q179" i="86"/>
  <c r="G179" i="86"/>
  <c r="BE179" i="86"/>
  <c r="BA178" i="86"/>
  <c r="AP178" i="86"/>
  <c r="Q178" i="86"/>
  <c r="Z178" i="86"/>
  <c r="AJ178" i="86"/>
  <c r="BE178" i="86"/>
  <c r="BA177" i="86"/>
  <c r="AP177" i="86"/>
  <c r="AJ177" i="86"/>
  <c r="Z177" i="86"/>
  <c r="Q177" i="86"/>
  <c r="BE177" i="86"/>
  <c r="BA176" i="86"/>
  <c r="AP176" i="86"/>
  <c r="AJ176" i="86"/>
  <c r="Z176" i="86"/>
  <c r="Q176" i="86"/>
  <c r="BE176" i="86"/>
  <c r="BA175" i="86"/>
  <c r="AP175" i="86"/>
  <c r="AJ175" i="86"/>
  <c r="Q175" i="86"/>
  <c r="Z175" i="86"/>
  <c r="BE175" i="86"/>
  <c r="BA174" i="86"/>
  <c r="AP174" i="86"/>
  <c r="AJ174" i="86"/>
  <c r="Z174" i="86"/>
  <c r="Q174" i="86"/>
  <c r="BE174" i="86"/>
  <c r="BA173" i="86"/>
  <c r="AP173" i="86"/>
  <c r="AJ173" i="86"/>
  <c r="Z173" i="86"/>
  <c r="Q173" i="86"/>
  <c r="BE173" i="86"/>
  <c r="BA172" i="86"/>
  <c r="AP172" i="86"/>
  <c r="AJ172" i="86"/>
  <c r="Z172" i="86"/>
  <c r="Q172" i="86"/>
  <c r="BA171" i="86"/>
  <c r="AP171" i="86"/>
  <c r="AJ171" i="86"/>
  <c r="Z171" i="86"/>
  <c r="Q171" i="86"/>
  <c r="BE171" i="86"/>
  <c r="BA170" i="86"/>
  <c r="AP170" i="86"/>
  <c r="AJ170" i="86"/>
  <c r="Z170" i="86"/>
  <c r="Q170" i="86"/>
  <c r="BE170" i="86"/>
  <c r="BA169" i="86"/>
  <c r="AP169" i="86"/>
  <c r="AJ169" i="86"/>
  <c r="Z169" i="86"/>
  <c r="Q169" i="86"/>
  <c r="BA168" i="86"/>
  <c r="AP168" i="86"/>
  <c r="AJ168" i="86"/>
  <c r="Z168" i="86"/>
  <c r="Q168" i="86"/>
  <c r="BE168" i="86"/>
  <c r="BA167" i="86"/>
  <c r="AP167" i="86"/>
  <c r="AJ167" i="86"/>
  <c r="Z167" i="86"/>
  <c r="Q167" i="86"/>
  <c r="BA166" i="86"/>
  <c r="AP166" i="86"/>
  <c r="AJ166" i="86"/>
  <c r="Q166" i="86"/>
  <c r="Z166" i="86"/>
  <c r="BE166" i="86"/>
  <c r="BA165" i="86"/>
  <c r="AP165" i="86"/>
  <c r="AJ165" i="86"/>
  <c r="Z165" i="86"/>
  <c r="Q165" i="86"/>
  <c r="BE165" i="86"/>
  <c r="BA164" i="86"/>
  <c r="AP164" i="86"/>
  <c r="AJ164" i="86"/>
  <c r="Z164" i="86"/>
  <c r="Q164" i="86"/>
  <c r="BA163" i="86"/>
  <c r="AP163" i="86"/>
  <c r="AJ163" i="86"/>
  <c r="Z163" i="86"/>
  <c r="Q163" i="86"/>
  <c r="BE163" i="86"/>
  <c r="BA162" i="86"/>
  <c r="AP162" i="86"/>
  <c r="AJ162" i="86"/>
  <c r="Z162" i="86"/>
  <c r="Q162" i="86"/>
  <c r="BE162" i="86"/>
  <c r="BA161" i="86"/>
  <c r="AP161" i="86"/>
  <c r="AJ161" i="86"/>
  <c r="Z161" i="86"/>
  <c r="Q161" i="86"/>
  <c r="BE161" i="86"/>
  <c r="BA160" i="86"/>
  <c r="AP160" i="86"/>
  <c r="AJ160" i="86"/>
  <c r="Z160" i="86"/>
  <c r="Q160" i="86"/>
  <c r="BE160" i="86"/>
  <c r="BA159" i="86"/>
  <c r="AP159" i="86"/>
  <c r="AJ159" i="86"/>
  <c r="Q159" i="86"/>
  <c r="Z159" i="86"/>
  <c r="BE159" i="86"/>
  <c r="BA158" i="86"/>
  <c r="AP158" i="86"/>
  <c r="AJ158" i="86"/>
  <c r="Z158" i="86"/>
  <c r="Q158" i="86"/>
  <c r="BE158" i="86"/>
  <c r="BA157" i="86"/>
  <c r="AP157" i="86"/>
  <c r="AJ157" i="86"/>
  <c r="Z157" i="86"/>
  <c r="Q157" i="86"/>
  <c r="BE157" i="86"/>
  <c r="BA156" i="86"/>
  <c r="AP156" i="86"/>
  <c r="AJ156" i="86"/>
  <c r="Z156" i="86"/>
  <c r="Q156" i="86"/>
  <c r="BE156" i="86"/>
  <c r="BA155" i="86"/>
  <c r="AP155" i="86"/>
  <c r="AJ155" i="86"/>
  <c r="Z155" i="86"/>
  <c r="Q155" i="86"/>
  <c r="BA154" i="86"/>
  <c r="AP154" i="86"/>
  <c r="AJ154" i="86"/>
  <c r="Z154" i="86"/>
  <c r="Q154" i="86"/>
  <c r="BE154" i="86"/>
  <c r="BA153" i="86"/>
  <c r="AP153" i="86"/>
  <c r="AJ153" i="86"/>
  <c r="Z153" i="86"/>
  <c r="Q153" i="86"/>
  <c r="BA152" i="86"/>
  <c r="AP152" i="86"/>
  <c r="AJ152" i="86"/>
  <c r="Z152" i="86"/>
  <c r="Q152" i="86"/>
  <c r="BE152" i="86"/>
  <c r="BA151" i="86"/>
  <c r="AP151" i="86"/>
  <c r="AJ151" i="86"/>
  <c r="Z151" i="86"/>
  <c r="Q151" i="86"/>
  <c r="BA150" i="86"/>
  <c r="AP150" i="86"/>
  <c r="AJ150" i="86"/>
  <c r="Q150" i="86"/>
  <c r="Z150" i="86"/>
  <c r="BE150" i="86"/>
  <c r="BA149" i="86"/>
  <c r="AP149" i="86"/>
  <c r="AJ149" i="86"/>
  <c r="Z149" i="86"/>
  <c r="Q149" i="86"/>
  <c r="BE149" i="86"/>
  <c r="BA148" i="86"/>
  <c r="AP148" i="86"/>
  <c r="AJ148" i="86"/>
  <c r="Z148" i="86"/>
  <c r="Q148" i="86"/>
  <c r="BA147" i="86"/>
  <c r="AP147" i="86"/>
  <c r="AJ147" i="86"/>
  <c r="Z147" i="86"/>
  <c r="Q147" i="86"/>
  <c r="BE147" i="86"/>
  <c r="BA146" i="86"/>
  <c r="AP146" i="86"/>
  <c r="AJ146" i="86"/>
  <c r="Z146" i="86"/>
  <c r="Q146" i="86"/>
  <c r="BA145" i="86"/>
  <c r="AP145" i="86"/>
  <c r="AJ145" i="86"/>
  <c r="Z145" i="86"/>
  <c r="Q145" i="86"/>
  <c r="BE145" i="86"/>
  <c r="BA144" i="86"/>
  <c r="AP144" i="86"/>
  <c r="AJ144" i="86"/>
  <c r="Z144" i="86"/>
  <c r="Q144" i="86"/>
  <c r="BE144" i="86"/>
  <c r="BA143" i="86"/>
  <c r="AP143" i="86"/>
  <c r="AJ143" i="86"/>
  <c r="Q143" i="86"/>
  <c r="Z143" i="86"/>
  <c r="BE143" i="86"/>
  <c r="BA142" i="86"/>
  <c r="AP142" i="86"/>
  <c r="AJ142" i="86"/>
  <c r="Z142" i="86"/>
  <c r="Q142" i="86"/>
  <c r="BE142" i="86"/>
  <c r="BA141" i="86"/>
  <c r="AP141" i="86"/>
  <c r="AJ141" i="86"/>
  <c r="Z141" i="86"/>
  <c r="Q141" i="86"/>
  <c r="BE141" i="86"/>
  <c r="BA140" i="86"/>
  <c r="AP140" i="86"/>
  <c r="AJ140" i="86"/>
  <c r="Z140" i="86"/>
  <c r="Q140" i="86"/>
  <c r="BA139" i="86"/>
  <c r="AP139" i="86"/>
  <c r="AJ139" i="86"/>
  <c r="Z139" i="86"/>
  <c r="Q139" i="86"/>
  <c r="BE139" i="86"/>
  <c r="BA138" i="86"/>
  <c r="AP138" i="86"/>
  <c r="AJ138" i="86"/>
  <c r="Z138" i="86"/>
  <c r="Q138" i="86"/>
  <c r="BE138" i="86"/>
  <c r="BA137" i="86"/>
  <c r="AP137" i="86"/>
  <c r="AJ137" i="86"/>
  <c r="Z137" i="86"/>
  <c r="Q137" i="86"/>
  <c r="BA136" i="86"/>
  <c r="AP136" i="86"/>
  <c r="AJ136" i="86"/>
  <c r="Z136" i="86"/>
  <c r="Q136" i="86"/>
  <c r="BE136" i="86"/>
  <c r="BA135" i="86"/>
  <c r="AP135" i="86"/>
  <c r="AJ135" i="86"/>
  <c r="Z135" i="86"/>
  <c r="Q135" i="86"/>
  <c r="BA134" i="86"/>
  <c r="AP134" i="86"/>
  <c r="AJ134" i="86"/>
  <c r="Q134" i="86"/>
  <c r="Z134" i="86"/>
  <c r="BE134" i="86"/>
  <c r="BA133" i="86"/>
  <c r="AP133" i="86"/>
  <c r="AJ133" i="86"/>
  <c r="Z133" i="86"/>
  <c r="Q133" i="86"/>
  <c r="BE133" i="86"/>
  <c r="BA132" i="86"/>
  <c r="AP132" i="86"/>
  <c r="AJ132" i="86"/>
  <c r="Z132" i="86"/>
  <c r="Q132" i="86"/>
  <c r="BA131" i="86"/>
  <c r="AP131" i="86"/>
  <c r="AJ131" i="86"/>
  <c r="Z131" i="86"/>
  <c r="Q131" i="86"/>
  <c r="BE131" i="86"/>
  <c r="BA130" i="86"/>
  <c r="AP130" i="86"/>
  <c r="AJ130" i="86"/>
  <c r="Z130" i="86"/>
  <c r="Q130" i="86"/>
  <c r="BE130" i="86"/>
  <c r="BA129" i="86"/>
  <c r="AP129" i="86"/>
  <c r="AJ129" i="86"/>
  <c r="Z129" i="86"/>
  <c r="Q129" i="86"/>
  <c r="BE129" i="86"/>
  <c r="BA128" i="86"/>
  <c r="AP128" i="86"/>
  <c r="AJ128" i="86"/>
  <c r="Z128" i="86"/>
  <c r="Q128" i="86"/>
  <c r="BE128" i="86"/>
  <c r="BA127" i="86"/>
  <c r="AP127" i="86"/>
  <c r="AJ127" i="86"/>
  <c r="Q127" i="86"/>
  <c r="Z127" i="86"/>
  <c r="BE127" i="86"/>
  <c r="BA126" i="86"/>
  <c r="AP126" i="86"/>
  <c r="AJ126" i="86"/>
  <c r="Z126" i="86"/>
  <c r="Q126" i="86"/>
  <c r="BE126" i="86"/>
  <c r="BA125" i="86"/>
  <c r="AP125" i="86"/>
  <c r="AJ125" i="86"/>
  <c r="Z125" i="86"/>
  <c r="Q125" i="86"/>
  <c r="BE125" i="86"/>
  <c r="BA124" i="86"/>
  <c r="AP124" i="86"/>
  <c r="AJ124" i="86"/>
  <c r="Z124" i="86"/>
  <c r="Q124" i="86"/>
  <c r="BE124" i="86"/>
  <c r="BA123" i="86"/>
  <c r="AP123" i="86"/>
  <c r="AJ123" i="86"/>
  <c r="Z123" i="86"/>
  <c r="Q123" i="86"/>
  <c r="BA122" i="86"/>
  <c r="AP122" i="86"/>
  <c r="AJ122" i="86"/>
  <c r="Z122" i="86"/>
  <c r="Q122" i="86"/>
  <c r="BE122" i="86"/>
  <c r="BA121" i="86"/>
  <c r="AP121" i="86"/>
  <c r="AJ121" i="86"/>
  <c r="Z121" i="86"/>
  <c r="Q121" i="86"/>
  <c r="BA120" i="86"/>
  <c r="AP120" i="86"/>
  <c r="AJ120" i="86"/>
  <c r="Z120" i="86"/>
  <c r="Q120" i="86"/>
  <c r="BE120" i="86"/>
  <c r="BA119" i="86"/>
  <c r="AP119" i="86"/>
  <c r="AJ119" i="86"/>
  <c r="Z119" i="86"/>
  <c r="Q119" i="86"/>
  <c r="BA118" i="86"/>
  <c r="AP118" i="86"/>
  <c r="AJ118" i="86"/>
  <c r="Q118" i="86"/>
  <c r="Z118" i="86"/>
  <c r="BE118" i="86"/>
  <c r="BA117" i="86"/>
  <c r="AP117" i="86"/>
  <c r="AJ117" i="86"/>
  <c r="Z117" i="86"/>
  <c r="Q117" i="86"/>
  <c r="BE117" i="86"/>
  <c r="BA116" i="86"/>
  <c r="AP116" i="86"/>
  <c r="AJ116" i="86"/>
  <c r="Z116" i="86"/>
  <c r="Q116" i="86"/>
  <c r="BA115" i="86"/>
  <c r="AP115" i="86"/>
  <c r="AJ115" i="86"/>
  <c r="Z115" i="86"/>
  <c r="Q115" i="86"/>
  <c r="BE115" i="86"/>
  <c r="BA114" i="86"/>
  <c r="AP114" i="86"/>
  <c r="AJ114" i="86"/>
  <c r="Z114" i="86"/>
  <c r="Q114" i="86"/>
  <c r="BA113" i="86"/>
  <c r="AP113" i="86"/>
  <c r="AJ113" i="86"/>
  <c r="Z113" i="86"/>
  <c r="Q113" i="86"/>
  <c r="BE113" i="86"/>
  <c r="BA112" i="86"/>
  <c r="AP112" i="86"/>
  <c r="AJ112" i="86"/>
  <c r="Z112" i="86"/>
  <c r="Q112" i="86"/>
  <c r="BE112" i="86"/>
  <c r="BA111" i="86"/>
  <c r="AP111" i="86"/>
  <c r="AJ111" i="86"/>
  <c r="Q111" i="86"/>
  <c r="Z111" i="86"/>
  <c r="BE111" i="86"/>
  <c r="BA110" i="86"/>
  <c r="AP110" i="86"/>
  <c r="AJ110" i="86"/>
  <c r="Z110" i="86"/>
  <c r="Q110" i="86"/>
  <c r="BE110" i="86"/>
  <c r="BA109" i="86"/>
  <c r="AP109" i="86"/>
  <c r="AJ109" i="86"/>
  <c r="Z109" i="86"/>
  <c r="Q109" i="86"/>
  <c r="BE109" i="86"/>
  <c r="BA108" i="86"/>
  <c r="AP108" i="86"/>
  <c r="AJ108" i="86"/>
  <c r="Z108" i="86"/>
  <c r="Q108" i="86"/>
  <c r="BA107" i="86"/>
  <c r="AP107" i="86"/>
  <c r="AJ107" i="86"/>
  <c r="Z107" i="86"/>
  <c r="Q107" i="86"/>
  <c r="BE107" i="86"/>
  <c r="BA106" i="86"/>
  <c r="AP106" i="86"/>
  <c r="AJ106" i="86"/>
  <c r="Z106" i="86"/>
  <c r="Q106" i="86"/>
  <c r="BE106" i="86"/>
  <c r="BA105" i="86"/>
  <c r="AP105" i="86"/>
  <c r="AJ105" i="86"/>
  <c r="Z105" i="86"/>
  <c r="Q105" i="86"/>
  <c r="BA104" i="86"/>
  <c r="AP104" i="86"/>
  <c r="AJ104" i="86"/>
  <c r="Z104" i="86"/>
  <c r="Q104" i="86"/>
  <c r="BE104" i="86"/>
  <c r="BA103" i="86"/>
  <c r="AP103" i="86"/>
  <c r="AJ103" i="86"/>
  <c r="Z103" i="86"/>
  <c r="Q103" i="86"/>
  <c r="BA102" i="86"/>
  <c r="AP102" i="86"/>
  <c r="AJ102" i="86"/>
  <c r="Q102" i="86"/>
  <c r="Z102" i="86"/>
  <c r="BE102" i="86"/>
  <c r="BA101" i="86"/>
  <c r="AP101" i="86"/>
  <c r="AJ101" i="86"/>
  <c r="Z101" i="86"/>
  <c r="Q101" i="86"/>
  <c r="BE101" i="86"/>
  <c r="BA100" i="86"/>
  <c r="AP100" i="86"/>
  <c r="AJ100" i="86"/>
  <c r="Z100" i="86"/>
  <c r="Q100" i="86"/>
  <c r="BA99" i="86"/>
  <c r="AP99" i="86"/>
  <c r="AJ99" i="86"/>
  <c r="Z99" i="86"/>
  <c r="Q99" i="86"/>
  <c r="BE99" i="86"/>
  <c r="BA98" i="86"/>
  <c r="AP98" i="86"/>
  <c r="AJ98" i="86"/>
  <c r="Z98" i="86"/>
  <c r="Q98" i="86"/>
  <c r="BE98" i="86"/>
  <c r="BA97" i="86"/>
  <c r="AP97" i="86"/>
  <c r="AJ97" i="86"/>
  <c r="Z97" i="86"/>
  <c r="Q97" i="86"/>
  <c r="BE97" i="86"/>
  <c r="BA96" i="86"/>
  <c r="AP96" i="86"/>
  <c r="AJ96" i="86"/>
  <c r="Z96" i="86"/>
  <c r="Q96" i="86"/>
  <c r="BE96" i="86"/>
  <c r="BA95" i="86"/>
  <c r="AP95" i="86"/>
  <c r="AJ95" i="86"/>
  <c r="Q95" i="86"/>
  <c r="Z95" i="86"/>
  <c r="BE95" i="86"/>
  <c r="BA94" i="86"/>
  <c r="AP94" i="86"/>
  <c r="AJ94" i="86"/>
  <c r="Z94" i="86"/>
  <c r="Q94" i="86"/>
  <c r="BE94" i="86"/>
  <c r="BA93" i="86"/>
  <c r="AP93" i="86"/>
  <c r="AJ93" i="86"/>
  <c r="Z93" i="86"/>
  <c r="Q93" i="86"/>
  <c r="BE93" i="86"/>
  <c r="BA92" i="86"/>
  <c r="AP92" i="86"/>
  <c r="AJ92" i="86"/>
  <c r="Z92" i="86"/>
  <c r="Q92" i="86"/>
  <c r="BE92" i="86"/>
  <c r="BA91" i="86"/>
  <c r="AP91" i="86"/>
  <c r="AJ91" i="86"/>
  <c r="Z91" i="86"/>
  <c r="Q91" i="86"/>
  <c r="BA90" i="86"/>
  <c r="AP90" i="86"/>
  <c r="AJ90" i="86"/>
  <c r="Z90" i="86"/>
  <c r="Q90" i="86"/>
  <c r="BE90" i="86"/>
  <c r="BA89" i="86"/>
  <c r="AP89" i="86"/>
  <c r="AJ89" i="86"/>
  <c r="Z89" i="86"/>
  <c r="Q89" i="86"/>
  <c r="BA88" i="86"/>
  <c r="AP88" i="86"/>
  <c r="AJ88" i="86"/>
  <c r="Z88" i="86"/>
  <c r="Q88" i="86"/>
  <c r="BE88" i="86"/>
  <c r="BA87" i="86"/>
  <c r="AP87" i="86"/>
  <c r="AJ87" i="86"/>
  <c r="Z87" i="86"/>
  <c r="Q87" i="86"/>
  <c r="BA86" i="86"/>
  <c r="AP86" i="86"/>
  <c r="AJ86" i="86"/>
  <c r="Q86" i="86"/>
  <c r="Z86" i="86"/>
  <c r="BE86" i="86"/>
  <c r="BA85" i="86"/>
  <c r="AP85" i="86"/>
  <c r="AJ85" i="86"/>
  <c r="Z85" i="86"/>
  <c r="Q85" i="86"/>
  <c r="BE85" i="86"/>
  <c r="BA84" i="86"/>
  <c r="AP84" i="86"/>
  <c r="AJ84" i="86"/>
  <c r="Z84" i="86"/>
  <c r="Q84" i="86"/>
  <c r="BA83" i="86"/>
  <c r="AP83" i="86"/>
  <c r="AJ83" i="86"/>
  <c r="Z83" i="86"/>
  <c r="Q83" i="86"/>
  <c r="BE83" i="86"/>
  <c r="BA82" i="86"/>
  <c r="AP82" i="86"/>
  <c r="AJ82" i="86"/>
  <c r="Z82" i="86"/>
  <c r="Q82" i="86"/>
  <c r="BA81" i="86"/>
  <c r="AP81" i="86"/>
  <c r="AJ81" i="86"/>
  <c r="Z81" i="86"/>
  <c r="Q81" i="86"/>
  <c r="BE81" i="86"/>
  <c r="BA80" i="86"/>
  <c r="AP80" i="86"/>
  <c r="AJ80" i="86"/>
  <c r="Z80" i="86"/>
  <c r="Q80" i="86"/>
  <c r="BE80" i="86"/>
  <c r="BA79" i="86"/>
  <c r="AP79" i="86"/>
  <c r="AJ79" i="86"/>
  <c r="Q79" i="86"/>
  <c r="Z79" i="86"/>
  <c r="BE79" i="86"/>
  <c r="BA78" i="86"/>
  <c r="AP78" i="86"/>
  <c r="AJ78" i="86"/>
  <c r="Z78" i="86"/>
  <c r="Q78" i="86"/>
  <c r="BE78" i="86"/>
  <c r="BA77" i="86"/>
  <c r="AP77" i="86"/>
  <c r="AJ77" i="86"/>
  <c r="Z77" i="86"/>
  <c r="Q77" i="86"/>
  <c r="BE77" i="86"/>
  <c r="BA76" i="86"/>
  <c r="AP76" i="86"/>
  <c r="AJ76" i="86"/>
  <c r="Z76" i="86"/>
  <c r="Q76" i="86"/>
  <c r="BA75" i="86"/>
  <c r="AP75" i="86"/>
  <c r="AJ75" i="86"/>
  <c r="Z75" i="86"/>
  <c r="Q75" i="86"/>
  <c r="BE75" i="86"/>
  <c r="BA74" i="86"/>
  <c r="AP74" i="86"/>
  <c r="AJ74" i="86"/>
  <c r="Z74" i="86"/>
  <c r="Q74" i="86"/>
  <c r="BE74" i="86"/>
  <c r="BA73" i="86"/>
  <c r="AP73" i="86"/>
  <c r="AJ73" i="86"/>
  <c r="Z73" i="86"/>
  <c r="Q73" i="86"/>
  <c r="BA72" i="86"/>
  <c r="AP72" i="86"/>
  <c r="AJ72" i="86"/>
  <c r="Z72" i="86"/>
  <c r="Q72" i="86"/>
  <c r="BE72" i="86"/>
  <c r="BA71" i="86"/>
  <c r="AP71" i="86"/>
  <c r="AJ71" i="86"/>
  <c r="Z71" i="86"/>
  <c r="Q71" i="86"/>
  <c r="BA70" i="86"/>
  <c r="AP70" i="86"/>
  <c r="AJ70" i="86"/>
  <c r="Q70" i="86"/>
  <c r="Z70" i="86"/>
  <c r="BE70" i="86"/>
  <c r="BA69" i="86"/>
  <c r="AP69" i="86"/>
  <c r="AJ69" i="86"/>
  <c r="Z69" i="86"/>
  <c r="Q69" i="86"/>
  <c r="BE69" i="86"/>
  <c r="BA68" i="86"/>
  <c r="AP68" i="86"/>
  <c r="AJ68" i="86"/>
  <c r="Z68" i="86"/>
  <c r="Q68" i="86"/>
  <c r="BA67" i="86"/>
  <c r="AP67" i="86"/>
  <c r="AJ67" i="86"/>
  <c r="Z67" i="86"/>
  <c r="Q67" i="86"/>
  <c r="BE67" i="86"/>
  <c r="BA66" i="86"/>
  <c r="AP66" i="86"/>
  <c r="AJ66" i="86"/>
  <c r="Z66" i="86"/>
  <c r="Q66" i="86"/>
  <c r="BE66" i="86"/>
  <c r="BA65" i="86"/>
  <c r="AP65" i="86"/>
  <c r="AJ65" i="86"/>
  <c r="Z65" i="86"/>
  <c r="Q65" i="86"/>
  <c r="BE65" i="86"/>
  <c r="BA64" i="86"/>
  <c r="AP64" i="86"/>
  <c r="AJ64" i="86"/>
  <c r="Z64" i="86"/>
  <c r="Q64" i="86"/>
  <c r="BE64" i="86"/>
  <c r="BA63" i="86"/>
  <c r="AP63" i="86"/>
  <c r="AJ63" i="86"/>
  <c r="Q63" i="86"/>
  <c r="Z63" i="86"/>
  <c r="BE63" i="86"/>
  <c r="BA62" i="86"/>
  <c r="AP62" i="86"/>
  <c r="AJ62" i="86"/>
  <c r="Z62" i="86"/>
  <c r="Q62" i="86"/>
  <c r="BE62" i="86"/>
  <c r="BA61" i="86"/>
  <c r="AP61" i="86"/>
  <c r="AJ61" i="86"/>
  <c r="Z61" i="86"/>
  <c r="Q61" i="86"/>
  <c r="BE61" i="86"/>
  <c r="BA60" i="86"/>
  <c r="AP60" i="86"/>
  <c r="AJ60" i="86"/>
  <c r="Z60" i="86"/>
  <c r="Q60" i="86"/>
  <c r="BE60" i="86"/>
  <c r="BA59" i="86"/>
  <c r="AP59" i="86"/>
  <c r="AJ59" i="86"/>
  <c r="Z59" i="86"/>
  <c r="Q59" i="86"/>
  <c r="BA58" i="86"/>
  <c r="AP58" i="86"/>
  <c r="AJ58" i="86"/>
  <c r="Z58" i="86"/>
  <c r="Q58" i="86"/>
  <c r="BE58" i="86"/>
  <c r="BA57" i="86"/>
  <c r="AP57" i="86"/>
  <c r="AJ57" i="86"/>
  <c r="Z57" i="86"/>
  <c r="Q57" i="86"/>
  <c r="BA56" i="86"/>
  <c r="AP56" i="86"/>
  <c r="AJ56" i="86"/>
  <c r="Z56" i="86"/>
  <c r="Q56" i="86"/>
  <c r="BE56" i="86"/>
  <c r="BA55" i="86"/>
  <c r="AP55" i="86"/>
  <c r="AJ55" i="86"/>
  <c r="Z55" i="86"/>
  <c r="Q55" i="86"/>
  <c r="BA54" i="86"/>
  <c r="AP54" i="86"/>
  <c r="AJ54" i="86"/>
  <c r="Q54" i="86"/>
  <c r="Z54" i="86"/>
  <c r="BE54" i="86"/>
  <c r="BA53" i="86"/>
  <c r="AP53" i="86"/>
  <c r="AJ53" i="86"/>
  <c r="Z53" i="86"/>
  <c r="Q53" i="86"/>
  <c r="BE53" i="86"/>
  <c r="BA52" i="86"/>
  <c r="AP52" i="86"/>
  <c r="AJ52" i="86"/>
  <c r="Z52" i="86"/>
  <c r="Q52" i="86"/>
  <c r="BA51" i="86"/>
  <c r="AP51" i="86"/>
  <c r="AJ51" i="86"/>
  <c r="Z51" i="86"/>
  <c r="Q51" i="86"/>
  <c r="BE51" i="86"/>
  <c r="BA50" i="86"/>
  <c r="AP50" i="86"/>
  <c r="AJ50" i="86"/>
  <c r="Z50" i="86"/>
  <c r="Q50" i="86"/>
  <c r="BA49" i="86"/>
  <c r="AP49" i="86"/>
  <c r="AJ49" i="86"/>
  <c r="Z49" i="86"/>
  <c r="Q49" i="86"/>
  <c r="BE49" i="86"/>
  <c r="BA48" i="86"/>
  <c r="AP48" i="86"/>
  <c r="AJ48" i="86"/>
  <c r="Z48" i="86"/>
  <c r="Q48" i="86"/>
  <c r="BE48" i="86"/>
  <c r="BA47" i="86"/>
  <c r="AP47" i="86"/>
  <c r="AJ47" i="86"/>
  <c r="Q47" i="86"/>
  <c r="Z47" i="86"/>
  <c r="BE47" i="86"/>
  <c r="BA46" i="86"/>
  <c r="AP46" i="86"/>
  <c r="AJ46" i="86"/>
  <c r="Z46" i="86"/>
  <c r="Q46" i="86"/>
  <c r="BE46" i="86"/>
  <c r="BA45" i="86"/>
  <c r="AP45" i="86"/>
  <c r="AJ45" i="86"/>
  <c r="Z45" i="86"/>
  <c r="Q45" i="86"/>
  <c r="BE45" i="86"/>
  <c r="BA44" i="86"/>
  <c r="AP44" i="86"/>
  <c r="AJ44" i="86"/>
  <c r="Z44" i="86"/>
  <c r="Q44" i="86"/>
  <c r="BA43" i="86"/>
  <c r="AP43" i="86"/>
  <c r="AJ43" i="86"/>
  <c r="Z43" i="86"/>
  <c r="Q43" i="86"/>
  <c r="BE43" i="86"/>
  <c r="BA42" i="86"/>
  <c r="AP42" i="86"/>
  <c r="AJ42" i="86"/>
  <c r="Z42" i="86"/>
  <c r="Q42" i="86"/>
  <c r="BE42" i="86"/>
  <c r="BA41" i="86"/>
  <c r="AP41" i="86"/>
  <c r="AJ41" i="86"/>
  <c r="Z41" i="86"/>
  <c r="Q41" i="86"/>
  <c r="BA40" i="86"/>
  <c r="AP40" i="86"/>
  <c r="AJ40" i="86"/>
  <c r="Z40" i="86"/>
  <c r="Q40" i="86"/>
  <c r="BE40" i="86"/>
  <c r="BA39" i="86"/>
  <c r="AP39" i="86"/>
  <c r="AJ39" i="86"/>
  <c r="Z39" i="86"/>
  <c r="Q39" i="86"/>
  <c r="BA38" i="86"/>
  <c r="AP38" i="86"/>
  <c r="AJ38" i="86"/>
  <c r="Q38" i="86"/>
  <c r="Z38" i="86"/>
  <c r="BE38" i="86"/>
  <c r="BA37" i="86"/>
  <c r="AP37" i="86"/>
  <c r="AJ37" i="86"/>
  <c r="Z37" i="86"/>
  <c r="Q37" i="86"/>
  <c r="BE37" i="86"/>
  <c r="BA36" i="86"/>
  <c r="AP36" i="86"/>
  <c r="AJ36" i="86"/>
  <c r="Z36" i="86"/>
  <c r="Q36" i="86"/>
  <c r="BA35" i="86"/>
  <c r="AP35" i="86"/>
  <c r="AJ35" i="86"/>
  <c r="Z35" i="86"/>
  <c r="Q35" i="86"/>
  <c r="BE35" i="86"/>
  <c r="BA34" i="86"/>
  <c r="AP34" i="86"/>
  <c r="AJ34" i="86"/>
  <c r="Z34" i="86"/>
  <c r="Q34" i="86"/>
  <c r="BE34" i="86"/>
  <c r="BA33" i="86"/>
  <c r="AP33" i="86"/>
  <c r="AJ33" i="86"/>
  <c r="Z33" i="86"/>
  <c r="Q33" i="86"/>
  <c r="BE33" i="86"/>
  <c r="BA32" i="86"/>
  <c r="AP32" i="86"/>
  <c r="AJ32" i="86"/>
  <c r="Z32" i="86"/>
  <c r="Q32" i="86"/>
  <c r="BE32" i="86"/>
  <c r="BA31" i="86"/>
  <c r="AP31" i="86"/>
  <c r="AJ31" i="86"/>
  <c r="Q31" i="86"/>
  <c r="Z31" i="86"/>
  <c r="BE31" i="86"/>
  <c r="BA30" i="86"/>
  <c r="AP30" i="86"/>
  <c r="AJ30" i="86"/>
  <c r="Z30" i="86"/>
  <c r="Q30" i="86"/>
  <c r="BE30" i="86"/>
  <c r="BA29" i="86"/>
  <c r="AP29" i="86"/>
  <c r="AJ29" i="86"/>
  <c r="Z29" i="86"/>
  <c r="Q29" i="86"/>
  <c r="BE29" i="86"/>
  <c r="BA28" i="86"/>
  <c r="AP28" i="86"/>
  <c r="AJ28" i="86"/>
  <c r="Z28" i="86"/>
  <c r="Q28" i="86"/>
  <c r="BE28" i="86"/>
  <c r="BA27" i="86"/>
  <c r="AP27" i="86"/>
  <c r="AJ27" i="86"/>
  <c r="Z27" i="86"/>
  <c r="Q27" i="86"/>
  <c r="BA26" i="86"/>
  <c r="AP26" i="86"/>
  <c r="AJ26" i="86"/>
  <c r="Z26" i="86"/>
  <c r="Q26" i="86"/>
  <c r="BE26" i="86"/>
  <c r="BA25" i="86"/>
  <c r="AP25" i="86"/>
  <c r="AJ25" i="86"/>
  <c r="Z25" i="86"/>
  <c r="Q25" i="86"/>
  <c r="BA24" i="86"/>
  <c r="AP24" i="86"/>
  <c r="AJ24" i="86"/>
  <c r="Z24" i="86"/>
  <c r="Q24" i="86"/>
  <c r="BE24" i="86"/>
  <c r="BA23" i="86"/>
  <c r="AP23" i="86"/>
  <c r="AJ23" i="86"/>
  <c r="Z23" i="86"/>
  <c r="Q23" i="86"/>
  <c r="BA22" i="86"/>
  <c r="AP22" i="86"/>
  <c r="AJ22" i="86"/>
  <c r="Q22" i="86"/>
  <c r="Z22" i="86"/>
  <c r="BE22" i="86"/>
  <c r="BA21" i="86"/>
  <c r="AP21" i="86"/>
  <c r="AJ21" i="86"/>
  <c r="Z21" i="86"/>
  <c r="Q21" i="86"/>
  <c r="BE21" i="86"/>
  <c r="BA20" i="86"/>
  <c r="AP20" i="86"/>
  <c r="AJ20" i="86"/>
  <c r="Z20" i="86"/>
  <c r="Q20" i="86"/>
  <c r="BA19" i="86"/>
  <c r="AP19" i="86"/>
  <c r="AJ19" i="86"/>
  <c r="Z19" i="86"/>
  <c r="Q19" i="86"/>
  <c r="BE19" i="86"/>
  <c r="BA18" i="86"/>
  <c r="AP18" i="86"/>
  <c r="AJ18" i="86"/>
  <c r="Q18" i="86"/>
  <c r="Z18" i="86"/>
  <c r="BE18" i="86"/>
  <c r="BA17" i="86"/>
  <c r="AP17" i="86"/>
  <c r="AJ17" i="86"/>
  <c r="Z17" i="86"/>
  <c r="Q17" i="86"/>
  <c r="BE17" i="86"/>
  <c r="BA16" i="86"/>
  <c r="AP16" i="86"/>
  <c r="Q16" i="86"/>
  <c r="Z16" i="86"/>
  <c r="AJ16" i="86"/>
  <c r="BE16" i="86"/>
  <c r="BA15" i="86"/>
  <c r="AP15" i="86"/>
  <c r="AJ15" i="86"/>
  <c r="Q15" i="86"/>
  <c r="Z15" i="86"/>
  <c r="BE15" i="86"/>
  <c r="BA14" i="86"/>
  <c r="AP14" i="86"/>
  <c r="Q14" i="86"/>
  <c r="Z14" i="86"/>
  <c r="AJ14" i="86"/>
  <c r="BA13" i="86"/>
  <c r="AP13" i="86"/>
  <c r="AJ13" i="86"/>
  <c r="Z13" i="86"/>
  <c r="Q13" i="86"/>
  <c r="BE13" i="86"/>
  <c r="BA12" i="86"/>
  <c r="AP12" i="86"/>
  <c r="AJ12" i="86"/>
  <c r="Z12" i="86"/>
  <c r="Q12" i="86"/>
  <c r="BA11" i="86"/>
  <c r="AP11" i="86"/>
  <c r="AJ11" i="86"/>
  <c r="Q11" i="86"/>
  <c r="Z11" i="86"/>
  <c r="BE11" i="86"/>
  <c r="BA10" i="86"/>
  <c r="AP10" i="86"/>
  <c r="AJ10" i="86"/>
  <c r="Z10" i="86"/>
  <c r="Q10" i="86"/>
  <c r="BE10" i="86"/>
  <c r="BA9" i="86"/>
  <c r="AP9" i="86"/>
  <c r="AJ9" i="86"/>
  <c r="Z9" i="86"/>
  <c r="Q9" i="86"/>
  <c r="BE9" i="86"/>
  <c r="BA8" i="86"/>
  <c r="AP8" i="86"/>
  <c r="AJ8" i="86"/>
  <c r="Z8" i="86"/>
  <c r="Q8" i="86"/>
  <c r="BA7" i="86"/>
  <c r="AP7" i="86"/>
  <c r="AJ7" i="86"/>
  <c r="Q7" i="86"/>
  <c r="Z7" i="86"/>
  <c r="BE7" i="86"/>
  <c r="BA6" i="86"/>
  <c r="AP6" i="86"/>
  <c r="AJ6" i="86"/>
  <c r="Z6" i="86"/>
  <c r="Q6" i="86"/>
  <c r="BE6" i="86"/>
  <c r="BA5" i="86"/>
  <c r="AP5" i="86"/>
  <c r="AJ5" i="86"/>
  <c r="Z5" i="86"/>
  <c r="Q5" i="86"/>
  <c r="BE5" i="86"/>
  <c r="BA4" i="86"/>
  <c r="AP4" i="86"/>
  <c r="AJ4" i="86"/>
  <c r="Z4" i="86"/>
  <c r="Q4" i="86"/>
  <c r="BA3" i="86"/>
  <c r="AP3" i="86"/>
  <c r="AJ3" i="86"/>
  <c r="Q3" i="86"/>
  <c r="Z3" i="86"/>
  <c r="BE3" i="86"/>
  <c r="AQ99" i="85"/>
  <c r="AR99" i="85"/>
  <c r="AE99" i="85"/>
  <c r="AD99" i="85"/>
  <c r="AC99" i="85"/>
  <c r="AB99" i="85"/>
  <c r="AA99" i="85"/>
  <c r="Z99" i="85"/>
  <c r="Y99" i="85"/>
  <c r="X99" i="85"/>
  <c r="W99" i="85"/>
  <c r="AQ98" i="85"/>
  <c r="AR98" i="85"/>
  <c r="AQ97" i="85"/>
  <c r="AR97" i="85"/>
  <c r="AQ96" i="85"/>
  <c r="AR96" i="85"/>
  <c r="AQ95" i="85"/>
  <c r="AR95" i="85"/>
  <c r="AQ94" i="85"/>
  <c r="AR94" i="85"/>
  <c r="AQ93" i="85"/>
  <c r="AR93" i="85"/>
  <c r="AQ92" i="85"/>
  <c r="AR92" i="85"/>
  <c r="AQ91" i="85"/>
  <c r="AR91" i="85"/>
  <c r="AQ90" i="85"/>
  <c r="AR90" i="85"/>
  <c r="AQ89" i="85"/>
  <c r="AR89" i="85"/>
  <c r="AQ88" i="85"/>
  <c r="AR88" i="85"/>
  <c r="AQ87" i="85"/>
  <c r="AR87" i="85"/>
  <c r="AQ86" i="85"/>
  <c r="AR86" i="85"/>
  <c r="AQ85" i="85"/>
  <c r="AR85" i="85"/>
  <c r="AQ84" i="85"/>
  <c r="AR84" i="85"/>
  <c r="AQ83" i="85"/>
  <c r="AR83" i="85"/>
  <c r="AQ82" i="85"/>
  <c r="AR82" i="85"/>
  <c r="AQ81" i="85"/>
  <c r="AR81" i="85"/>
  <c r="AQ80" i="85"/>
  <c r="AR80" i="85"/>
  <c r="AQ79" i="85"/>
  <c r="AR79" i="85"/>
  <c r="AQ78" i="85"/>
  <c r="AR78" i="85"/>
  <c r="AQ77" i="85"/>
  <c r="AR77" i="85"/>
  <c r="AQ76" i="85"/>
  <c r="AR76" i="85"/>
  <c r="AE76" i="85"/>
  <c r="AD76" i="85"/>
  <c r="AC76" i="85"/>
  <c r="AB76" i="85"/>
  <c r="AA76" i="85"/>
  <c r="Z76" i="85"/>
  <c r="Y76" i="85"/>
  <c r="X76" i="85"/>
  <c r="AM76" i="85"/>
  <c r="W76" i="85"/>
  <c r="AQ75" i="85"/>
  <c r="AR75" i="85"/>
  <c r="AQ74" i="85"/>
  <c r="AR74" i="85"/>
  <c r="AQ73" i="85"/>
  <c r="AR73" i="85"/>
  <c r="AQ72" i="85"/>
  <c r="AR72" i="85"/>
  <c r="AQ71" i="85"/>
  <c r="AR71" i="85"/>
  <c r="AQ70" i="85"/>
  <c r="AR70" i="85"/>
  <c r="AQ69" i="85"/>
  <c r="AR69" i="85"/>
  <c r="AQ68" i="85"/>
  <c r="AR68" i="85"/>
  <c r="AQ67" i="85"/>
  <c r="AR67" i="85"/>
  <c r="AQ66" i="85"/>
  <c r="AR66" i="85"/>
  <c r="AQ65" i="85"/>
  <c r="AR65" i="85"/>
  <c r="AQ64" i="85"/>
  <c r="AR64" i="85"/>
  <c r="AQ63" i="85"/>
  <c r="AR63" i="85"/>
  <c r="AE63" i="85"/>
  <c r="AD63" i="85"/>
  <c r="AC63" i="85"/>
  <c r="AB63" i="85"/>
  <c r="AA63" i="85"/>
  <c r="Z63" i="85"/>
  <c r="Y63" i="85"/>
  <c r="X63" i="85"/>
  <c r="W63" i="85"/>
  <c r="AM63" i="85"/>
  <c r="AQ62" i="85"/>
  <c r="AR62" i="85"/>
  <c r="AQ61" i="85"/>
  <c r="AR61" i="85"/>
  <c r="AQ60" i="85"/>
  <c r="AR60" i="85"/>
  <c r="AQ59" i="85"/>
  <c r="AR59" i="85"/>
  <c r="AQ58" i="85"/>
  <c r="AR58" i="85"/>
  <c r="AQ57" i="85"/>
  <c r="AR57" i="85"/>
  <c r="AQ56" i="85"/>
  <c r="AR56" i="85"/>
  <c r="AQ55" i="85"/>
  <c r="AR55" i="85"/>
  <c r="AQ54" i="85"/>
  <c r="AR54" i="85"/>
  <c r="AQ53" i="85"/>
  <c r="AR53" i="85"/>
  <c r="AQ52" i="85"/>
  <c r="AR52" i="85"/>
  <c r="AQ51" i="85"/>
  <c r="AR51" i="85"/>
  <c r="AQ50" i="85"/>
  <c r="AR50" i="85"/>
  <c r="AQ49" i="85"/>
  <c r="AR49" i="85"/>
  <c r="AQ48" i="85"/>
  <c r="AR48" i="85"/>
  <c r="AQ47" i="85"/>
  <c r="AR47" i="85"/>
  <c r="AQ46" i="85"/>
  <c r="AR46" i="85"/>
  <c r="AQ45" i="85"/>
  <c r="AR45" i="85"/>
  <c r="AE45" i="85"/>
  <c r="AD45" i="85"/>
  <c r="AC45" i="85"/>
  <c r="AB45" i="85"/>
  <c r="AA45" i="85"/>
  <c r="Z45" i="85"/>
  <c r="Y45" i="85"/>
  <c r="X45" i="85"/>
  <c r="AM45" i="85"/>
  <c r="W45" i="85"/>
  <c r="AQ44" i="85"/>
  <c r="AR44" i="85"/>
  <c r="AQ43" i="85"/>
  <c r="AR43" i="85"/>
  <c r="AE43" i="85"/>
  <c r="AD43" i="85"/>
  <c r="AC43" i="85"/>
  <c r="AB43" i="85"/>
  <c r="AA43" i="85"/>
  <c r="Z43" i="85"/>
  <c r="Y43" i="85"/>
  <c r="X43" i="85"/>
  <c r="W43" i="85"/>
  <c r="AM43" i="85"/>
  <c r="AQ42" i="85"/>
  <c r="AR42" i="85"/>
  <c r="AQ41" i="85"/>
  <c r="AR41" i="85"/>
  <c r="AE41" i="85"/>
  <c r="AD41" i="85"/>
  <c r="AC41" i="85"/>
  <c r="AB41" i="85"/>
  <c r="AA41" i="85"/>
  <c r="Z41" i="85"/>
  <c r="Y41" i="85"/>
  <c r="X41" i="85"/>
  <c r="AM41" i="85"/>
  <c r="W41" i="85"/>
  <c r="AQ40" i="85"/>
  <c r="AR40" i="85"/>
  <c r="AQ39" i="85"/>
  <c r="AR39" i="85"/>
  <c r="AQ38" i="85"/>
  <c r="AR38" i="85"/>
  <c r="AQ37" i="85"/>
  <c r="AR37" i="85"/>
  <c r="AQ36" i="85"/>
  <c r="AR36" i="85"/>
  <c r="AQ35" i="85"/>
  <c r="AR35" i="85"/>
  <c r="AQ34" i="85"/>
  <c r="AR34" i="85"/>
  <c r="AQ33" i="85"/>
  <c r="AR33" i="85"/>
  <c r="AQ32" i="85"/>
  <c r="AR32" i="85"/>
  <c r="AQ31" i="85"/>
  <c r="AR31" i="85"/>
  <c r="AQ30" i="85"/>
  <c r="AR30" i="85"/>
  <c r="AQ29" i="85"/>
  <c r="AR29" i="85"/>
  <c r="AQ28" i="85"/>
  <c r="AR28" i="85"/>
  <c r="AQ27" i="85"/>
  <c r="AR27" i="85"/>
  <c r="AQ26" i="85"/>
  <c r="AR26" i="85"/>
  <c r="AQ25" i="85"/>
  <c r="AR25" i="85"/>
  <c r="AQ24" i="85"/>
  <c r="AR24" i="85"/>
  <c r="AQ23" i="85"/>
  <c r="AR23" i="85"/>
  <c r="AQ22" i="85"/>
  <c r="AR22" i="85"/>
  <c r="AQ21" i="85"/>
  <c r="AR21" i="85"/>
  <c r="AQ20" i="85"/>
  <c r="AR20" i="85"/>
  <c r="AE20" i="85"/>
  <c r="AD20" i="85"/>
  <c r="AC20" i="85"/>
  <c r="AB20" i="85"/>
  <c r="AA20" i="85"/>
  <c r="Z20" i="85"/>
  <c r="Y20" i="85"/>
  <c r="X20" i="85"/>
  <c r="AM20" i="85"/>
  <c r="W20" i="85"/>
  <c r="AQ19" i="85"/>
  <c r="AR19" i="85"/>
  <c r="AQ18" i="85"/>
  <c r="AR18" i="85"/>
  <c r="AQ17" i="85"/>
  <c r="AR17" i="85"/>
  <c r="AQ16" i="85"/>
  <c r="AR16" i="85"/>
  <c r="AQ15" i="85"/>
  <c r="AR15" i="85"/>
  <c r="AQ14" i="85"/>
  <c r="AR14" i="85"/>
  <c r="AQ13" i="85"/>
  <c r="AR13" i="85"/>
  <c r="AQ12" i="85"/>
  <c r="AR12" i="85"/>
  <c r="AQ11" i="85"/>
  <c r="AR11" i="85"/>
  <c r="AQ10" i="85"/>
  <c r="AR10" i="85"/>
  <c r="AQ9" i="85"/>
  <c r="AR9" i="85"/>
  <c r="AQ8" i="85"/>
  <c r="AR8" i="85"/>
  <c r="AQ7" i="85"/>
  <c r="AR7" i="85"/>
  <c r="AQ6" i="85"/>
  <c r="AR6" i="85"/>
  <c r="AE6" i="85"/>
  <c r="AD6" i="85"/>
  <c r="AC6" i="85"/>
  <c r="AB6" i="85"/>
  <c r="AA6" i="85"/>
  <c r="Z6" i="85"/>
  <c r="Y6" i="85"/>
  <c r="X6" i="85"/>
  <c r="W6" i="85"/>
  <c r="AQ5" i="85"/>
  <c r="AR5" i="85"/>
  <c r="AQ4" i="85"/>
  <c r="AR4" i="85"/>
  <c r="AQ3" i="85"/>
  <c r="AR3" i="85"/>
  <c r="AQ2" i="85"/>
  <c r="AR2" i="85"/>
  <c r="AJ2" i="85"/>
  <c r="AI2" i="85"/>
  <c r="AE2" i="85"/>
  <c r="AD2" i="85"/>
  <c r="AC2" i="85"/>
  <c r="AB2" i="85"/>
  <c r="AA2" i="85"/>
  <c r="Z2" i="85"/>
  <c r="Y2" i="85"/>
  <c r="X2" i="85"/>
  <c r="W2" i="85"/>
  <c r="AQ99" i="84"/>
  <c r="AR99" i="84"/>
  <c r="AE99" i="84"/>
  <c r="AD99" i="84"/>
  <c r="AC99" i="84"/>
  <c r="AB99" i="84"/>
  <c r="AA99" i="84"/>
  <c r="Z99" i="84"/>
  <c r="Y99" i="84"/>
  <c r="X99" i="84"/>
  <c r="W99" i="84"/>
  <c r="AQ98" i="84"/>
  <c r="AR98" i="84"/>
  <c r="AQ97" i="84"/>
  <c r="AR97" i="84"/>
  <c r="AQ96" i="84"/>
  <c r="AR96" i="84"/>
  <c r="AQ95" i="84"/>
  <c r="AR95" i="84"/>
  <c r="AQ94" i="84"/>
  <c r="AR94" i="84"/>
  <c r="AQ93" i="84"/>
  <c r="AR93" i="84"/>
  <c r="AQ92" i="84"/>
  <c r="AR92" i="84"/>
  <c r="AQ91" i="84"/>
  <c r="AR91" i="84"/>
  <c r="AQ90" i="84"/>
  <c r="AR90" i="84"/>
  <c r="AQ89" i="84"/>
  <c r="AR89" i="84"/>
  <c r="AQ88" i="84"/>
  <c r="AR88" i="84"/>
  <c r="AQ87" i="84"/>
  <c r="AR87" i="84"/>
  <c r="AQ86" i="84"/>
  <c r="AR86" i="84"/>
  <c r="AQ85" i="84"/>
  <c r="AR85" i="84"/>
  <c r="AQ84" i="84"/>
  <c r="AR84" i="84"/>
  <c r="AQ83" i="84"/>
  <c r="AR83" i="84"/>
  <c r="AQ82" i="84"/>
  <c r="AR82" i="84"/>
  <c r="AQ81" i="84"/>
  <c r="AR81" i="84"/>
  <c r="AQ80" i="84"/>
  <c r="AR80" i="84"/>
  <c r="AQ79" i="84"/>
  <c r="AR79" i="84"/>
  <c r="AQ78" i="84"/>
  <c r="AR78" i="84"/>
  <c r="AQ77" i="84"/>
  <c r="AR77" i="84"/>
  <c r="AQ76" i="84"/>
  <c r="AR76" i="84"/>
  <c r="AE76" i="84"/>
  <c r="AD76" i="84"/>
  <c r="AC76" i="84"/>
  <c r="AB76" i="84"/>
  <c r="AA76" i="84"/>
  <c r="Z76" i="84"/>
  <c r="Y76" i="84"/>
  <c r="X76" i="84"/>
  <c r="AM76" i="84"/>
  <c r="W76" i="84"/>
  <c r="AQ75" i="84"/>
  <c r="AR75" i="84"/>
  <c r="AQ74" i="84"/>
  <c r="AR74" i="84"/>
  <c r="AQ73" i="84"/>
  <c r="AR73" i="84"/>
  <c r="AQ72" i="84"/>
  <c r="AR72" i="84"/>
  <c r="AQ71" i="84"/>
  <c r="AR71" i="84"/>
  <c r="AQ70" i="84"/>
  <c r="AR70" i="84"/>
  <c r="AQ69" i="84"/>
  <c r="AR69" i="84"/>
  <c r="AQ68" i="84"/>
  <c r="AR68" i="84"/>
  <c r="AQ67" i="84"/>
  <c r="AR67" i="84"/>
  <c r="AQ66" i="84"/>
  <c r="AR66" i="84"/>
  <c r="AQ65" i="84"/>
  <c r="AR65" i="84"/>
  <c r="AQ64" i="84"/>
  <c r="AR64" i="84"/>
  <c r="AQ63" i="84"/>
  <c r="AR63" i="84"/>
  <c r="AE63" i="84"/>
  <c r="AD63" i="84"/>
  <c r="AC63" i="84"/>
  <c r="AB63" i="84"/>
  <c r="AA63" i="84"/>
  <c r="Z63" i="84"/>
  <c r="Y63" i="84"/>
  <c r="X63" i="84"/>
  <c r="AM63" i="84"/>
  <c r="W63" i="84"/>
  <c r="AQ62" i="84"/>
  <c r="AR62" i="84"/>
  <c r="AQ61" i="84"/>
  <c r="AR61" i="84"/>
  <c r="AQ60" i="84"/>
  <c r="AR60" i="84"/>
  <c r="AQ59" i="84"/>
  <c r="AR59" i="84"/>
  <c r="AQ58" i="84"/>
  <c r="AR58" i="84"/>
  <c r="AQ57" i="84"/>
  <c r="AR57" i="84"/>
  <c r="AQ56" i="84"/>
  <c r="AR56" i="84"/>
  <c r="AQ55" i="84"/>
  <c r="AR55" i="84"/>
  <c r="AQ54" i="84"/>
  <c r="AR54" i="84"/>
  <c r="AQ53" i="84"/>
  <c r="AR53" i="84"/>
  <c r="AQ52" i="84"/>
  <c r="AR52" i="84"/>
  <c r="AQ51" i="84"/>
  <c r="AR51" i="84"/>
  <c r="AQ50" i="84"/>
  <c r="AR50" i="84"/>
  <c r="AQ49" i="84"/>
  <c r="AR49" i="84"/>
  <c r="AQ48" i="84"/>
  <c r="AR48" i="84"/>
  <c r="AQ47" i="84"/>
  <c r="AR47" i="84"/>
  <c r="AQ46" i="84"/>
  <c r="AR46" i="84"/>
  <c r="AQ45" i="84"/>
  <c r="AR45" i="84"/>
  <c r="AE45" i="84"/>
  <c r="AD45" i="84"/>
  <c r="AC45" i="84"/>
  <c r="AB45" i="84"/>
  <c r="AA45" i="84"/>
  <c r="Z45" i="84"/>
  <c r="Y45" i="84"/>
  <c r="X45" i="84"/>
  <c r="AM45" i="84"/>
  <c r="W45" i="84"/>
  <c r="AQ44" i="84"/>
  <c r="AR44" i="84"/>
  <c r="AQ43" i="84"/>
  <c r="AR43" i="84"/>
  <c r="AE43" i="84"/>
  <c r="AD43" i="84"/>
  <c r="AC43" i="84"/>
  <c r="AB43" i="84"/>
  <c r="AA43" i="84"/>
  <c r="Z43" i="84"/>
  <c r="Y43" i="84"/>
  <c r="X43" i="84"/>
  <c r="AM43" i="84"/>
  <c r="W43" i="84"/>
  <c r="AQ42" i="84"/>
  <c r="AR42" i="84"/>
  <c r="AQ41" i="84"/>
  <c r="AR41" i="84"/>
  <c r="AE41" i="84"/>
  <c r="AD41" i="84"/>
  <c r="AC41" i="84"/>
  <c r="AB41" i="84"/>
  <c r="AA41" i="84"/>
  <c r="Z41" i="84"/>
  <c r="Y41" i="84"/>
  <c r="X41" i="84"/>
  <c r="AM41" i="84"/>
  <c r="W41" i="84"/>
  <c r="AQ40" i="84"/>
  <c r="AR40" i="84"/>
  <c r="AQ39" i="84"/>
  <c r="AR39" i="84"/>
  <c r="AQ38" i="84"/>
  <c r="AR38" i="84"/>
  <c r="AQ37" i="84"/>
  <c r="AR37" i="84"/>
  <c r="AQ36" i="84"/>
  <c r="AR36" i="84"/>
  <c r="AQ35" i="84"/>
  <c r="AR35" i="84"/>
  <c r="AQ34" i="84"/>
  <c r="AR34" i="84"/>
  <c r="AQ33" i="84"/>
  <c r="AR33" i="84"/>
  <c r="AQ32" i="84"/>
  <c r="AR32" i="84"/>
  <c r="AQ31" i="84"/>
  <c r="AR31" i="84"/>
  <c r="AQ30" i="84"/>
  <c r="AR30" i="84"/>
  <c r="AQ29" i="84"/>
  <c r="AR29" i="84"/>
  <c r="AQ28" i="84"/>
  <c r="AR28" i="84"/>
  <c r="AQ27" i="84"/>
  <c r="AR27" i="84"/>
  <c r="AQ26" i="84"/>
  <c r="AR26" i="84"/>
  <c r="AQ25" i="84"/>
  <c r="AR25" i="84"/>
  <c r="AQ24" i="84"/>
  <c r="AR24" i="84"/>
  <c r="AQ23" i="84"/>
  <c r="AR23" i="84"/>
  <c r="AQ22" i="84"/>
  <c r="AR22" i="84"/>
  <c r="AQ21" i="84"/>
  <c r="AR21" i="84"/>
  <c r="AQ20" i="84"/>
  <c r="AR20" i="84"/>
  <c r="AE20" i="84"/>
  <c r="AD20" i="84"/>
  <c r="AC20" i="84"/>
  <c r="AB20" i="84"/>
  <c r="AA20" i="84"/>
  <c r="Z20" i="84"/>
  <c r="Y20" i="84"/>
  <c r="X20" i="84"/>
  <c r="AM20" i="84"/>
  <c r="W20" i="84"/>
  <c r="AQ19" i="84"/>
  <c r="AR19" i="84"/>
  <c r="AQ18" i="84"/>
  <c r="AR18" i="84"/>
  <c r="AQ17" i="84"/>
  <c r="AR17" i="84"/>
  <c r="AQ16" i="84"/>
  <c r="AR16" i="84"/>
  <c r="AQ15" i="84"/>
  <c r="AR15" i="84"/>
  <c r="AQ14" i="84"/>
  <c r="AR14" i="84"/>
  <c r="AQ13" i="84"/>
  <c r="AR13" i="84"/>
  <c r="AQ12" i="84"/>
  <c r="AR12" i="84"/>
  <c r="AQ11" i="84"/>
  <c r="AR11" i="84"/>
  <c r="AQ10" i="84"/>
  <c r="AR10" i="84"/>
  <c r="AQ9" i="84"/>
  <c r="AR9" i="84"/>
  <c r="AQ8" i="84"/>
  <c r="AR8" i="84"/>
  <c r="AQ7" i="84"/>
  <c r="AR7" i="84"/>
  <c r="AQ6" i="84"/>
  <c r="AR6" i="84"/>
  <c r="AE6" i="84"/>
  <c r="AD6" i="84"/>
  <c r="AC6" i="84"/>
  <c r="AB6" i="84"/>
  <c r="AA6" i="84"/>
  <c r="Z6" i="84"/>
  <c r="Y6" i="84"/>
  <c r="X6" i="84"/>
  <c r="AM6" i="84"/>
  <c r="W6" i="84"/>
  <c r="AQ5" i="84"/>
  <c r="AR5" i="84"/>
  <c r="AQ4" i="84"/>
  <c r="AR4" i="84"/>
  <c r="AQ3" i="84"/>
  <c r="AR3" i="84"/>
  <c r="AQ2" i="84"/>
  <c r="AR2" i="84"/>
  <c r="AJ2" i="84"/>
  <c r="AI2" i="84"/>
  <c r="AE2" i="84"/>
  <c r="AD2" i="84"/>
  <c r="AC2" i="84"/>
  <c r="AB2" i="84"/>
  <c r="AA2" i="84"/>
  <c r="Z2" i="84"/>
  <c r="Y2" i="84"/>
  <c r="X2" i="84"/>
  <c r="W2" i="84"/>
  <c r="AQ99" i="83"/>
  <c r="AR99" i="83"/>
  <c r="AE99" i="83"/>
  <c r="AD99" i="83"/>
  <c r="AC99" i="83"/>
  <c r="AB99" i="83"/>
  <c r="AA99" i="83"/>
  <c r="Z99" i="83"/>
  <c r="Y99" i="83"/>
  <c r="X99" i="83"/>
  <c r="AM99" i="83"/>
  <c r="W99" i="83"/>
  <c r="AQ98" i="83"/>
  <c r="AR98" i="83"/>
  <c r="AQ97" i="83"/>
  <c r="AR97" i="83"/>
  <c r="AQ96" i="83"/>
  <c r="AR96" i="83"/>
  <c r="AQ95" i="83"/>
  <c r="AR95" i="83"/>
  <c r="AQ94" i="83"/>
  <c r="AR94" i="83"/>
  <c r="AQ93" i="83"/>
  <c r="AR93" i="83"/>
  <c r="AQ92" i="83"/>
  <c r="AR92" i="83"/>
  <c r="AQ91" i="83"/>
  <c r="AR91" i="83"/>
  <c r="AQ90" i="83"/>
  <c r="AR90" i="83"/>
  <c r="AQ89" i="83"/>
  <c r="AR89" i="83"/>
  <c r="AQ88" i="83"/>
  <c r="AR88" i="83"/>
  <c r="AQ87" i="83"/>
  <c r="AR87" i="83"/>
  <c r="AQ86" i="83"/>
  <c r="AR86" i="83"/>
  <c r="AQ85" i="83"/>
  <c r="AR85" i="83"/>
  <c r="AQ84" i="83"/>
  <c r="AR84" i="83"/>
  <c r="AQ83" i="83"/>
  <c r="AR83" i="83"/>
  <c r="AQ82" i="83"/>
  <c r="AR82" i="83"/>
  <c r="AQ81" i="83"/>
  <c r="AR81" i="83"/>
  <c r="AQ80" i="83"/>
  <c r="AR80" i="83"/>
  <c r="AQ79" i="83"/>
  <c r="AR79" i="83"/>
  <c r="AQ78" i="83"/>
  <c r="AR78" i="83"/>
  <c r="AQ77" i="83"/>
  <c r="AR77" i="83"/>
  <c r="AQ76" i="83"/>
  <c r="AR76" i="83"/>
  <c r="AE76" i="83"/>
  <c r="AD76" i="83"/>
  <c r="AC76" i="83"/>
  <c r="AB76" i="83"/>
  <c r="AA76" i="83"/>
  <c r="Z76" i="83"/>
  <c r="Y76" i="83"/>
  <c r="X76" i="83"/>
  <c r="W76" i="83"/>
  <c r="AQ75" i="83"/>
  <c r="AR75" i="83"/>
  <c r="AQ74" i="83"/>
  <c r="AR74" i="83"/>
  <c r="AQ73" i="83"/>
  <c r="AR73" i="83"/>
  <c r="AQ72" i="83"/>
  <c r="AR72" i="83"/>
  <c r="AQ71" i="83"/>
  <c r="AR71" i="83"/>
  <c r="AQ70" i="83"/>
  <c r="AR70" i="83"/>
  <c r="AQ69" i="83"/>
  <c r="AR69" i="83"/>
  <c r="AQ68" i="83"/>
  <c r="AR68" i="83"/>
  <c r="AQ67" i="83"/>
  <c r="AR67" i="83"/>
  <c r="AQ66" i="83"/>
  <c r="AR66" i="83"/>
  <c r="AQ65" i="83"/>
  <c r="AR65" i="83"/>
  <c r="AQ64" i="83"/>
  <c r="AR64" i="83"/>
  <c r="AQ63" i="83"/>
  <c r="AR63" i="83"/>
  <c r="AE63" i="83"/>
  <c r="AD63" i="83"/>
  <c r="AC63" i="83"/>
  <c r="AB63" i="83"/>
  <c r="AA63" i="83"/>
  <c r="Z63" i="83"/>
  <c r="Y63" i="83"/>
  <c r="X63" i="83"/>
  <c r="AM63" i="83"/>
  <c r="W63" i="83"/>
  <c r="AQ62" i="83"/>
  <c r="AR62" i="83"/>
  <c r="AQ61" i="83"/>
  <c r="AR61" i="83"/>
  <c r="AQ60" i="83"/>
  <c r="AR60" i="83"/>
  <c r="AQ59" i="83"/>
  <c r="AR59" i="83"/>
  <c r="AQ58" i="83"/>
  <c r="AR58" i="83"/>
  <c r="AQ57" i="83"/>
  <c r="AR57" i="83"/>
  <c r="AQ56" i="83"/>
  <c r="AR56" i="83"/>
  <c r="AQ55" i="83"/>
  <c r="AR55" i="83"/>
  <c r="AQ54" i="83"/>
  <c r="AR54" i="83"/>
  <c r="AQ53" i="83"/>
  <c r="AR53" i="83"/>
  <c r="AQ52" i="83"/>
  <c r="AR52" i="83"/>
  <c r="AQ51" i="83"/>
  <c r="AR51" i="83"/>
  <c r="AQ50" i="83"/>
  <c r="AR50" i="83"/>
  <c r="AQ49" i="83"/>
  <c r="AR49" i="83"/>
  <c r="AQ48" i="83"/>
  <c r="AR48" i="83"/>
  <c r="AQ47" i="83"/>
  <c r="AR47" i="83"/>
  <c r="AQ46" i="83"/>
  <c r="AR46" i="83"/>
  <c r="AQ45" i="83"/>
  <c r="AR45" i="83"/>
  <c r="AE45" i="83"/>
  <c r="AD45" i="83"/>
  <c r="AC45" i="83"/>
  <c r="AB45" i="83"/>
  <c r="AA45" i="83"/>
  <c r="Z45" i="83"/>
  <c r="Y45" i="83"/>
  <c r="X45" i="83"/>
  <c r="AM45" i="83"/>
  <c r="W45" i="83"/>
  <c r="AQ44" i="83"/>
  <c r="AR44" i="83"/>
  <c r="AQ43" i="83"/>
  <c r="AR43" i="83"/>
  <c r="AE43" i="83"/>
  <c r="AD43" i="83"/>
  <c r="AC43" i="83"/>
  <c r="AB43" i="83"/>
  <c r="AA43" i="83"/>
  <c r="Z43" i="83"/>
  <c r="Y43" i="83"/>
  <c r="X43" i="83"/>
  <c r="AM43" i="83"/>
  <c r="W43" i="83"/>
  <c r="AQ42" i="83"/>
  <c r="AR42" i="83"/>
  <c r="AQ41" i="83"/>
  <c r="AR41" i="83"/>
  <c r="AE41" i="83"/>
  <c r="AD41" i="83"/>
  <c r="AC41" i="83"/>
  <c r="AB41" i="83"/>
  <c r="AA41" i="83"/>
  <c r="Z41" i="83"/>
  <c r="Y41" i="83"/>
  <c r="X41" i="83"/>
  <c r="AM41" i="83"/>
  <c r="W41" i="83"/>
  <c r="AQ40" i="83"/>
  <c r="AR40" i="83"/>
  <c r="AQ39" i="83"/>
  <c r="AR39" i="83"/>
  <c r="AQ38" i="83"/>
  <c r="AR38" i="83"/>
  <c r="AQ37" i="83"/>
  <c r="AR37" i="83"/>
  <c r="AQ36" i="83"/>
  <c r="AR36" i="83"/>
  <c r="AQ35" i="83"/>
  <c r="AR35" i="83"/>
  <c r="AQ34" i="83"/>
  <c r="AR34" i="83"/>
  <c r="AQ33" i="83"/>
  <c r="AR33" i="83"/>
  <c r="AQ32" i="83"/>
  <c r="AR32" i="83"/>
  <c r="AQ31" i="83"/>
  <c r="AR31" i="83"/>
  <c r="AQ30" i="83"/>
  <c r="AR30" i="83"/>
  <c r="AQ29" i="83"/>
  <c r="AR29" i="83"/>
  <c r="AQ28" i="83"/>
  <c r="AR28" i="83"/>
  <c r="AQ27" i="83"/>
  <c r="AR27" i="83"/>
  <c r="AQ26" i="83"/>
  <c r="AR26" i="83"/>
  <c r="AQ25" i="83"/>
  <c r="AR25" i="83"/>
  <c r="AQ24" i="83"/>
  <c r="AR24" i="83"/>
  <c r="AQ23" i="83"/>
  <c r="AR23" i="83"/>
  <c r="AQ22" i="83"/>
  <c r="AR22" i="83"/>
  <c r="AQ21" i="83"/>
  <c r="AR21" i="83"/>
  <c r="AQ20" i="83"/>
  <c r="AR20" i="83"/>
  <c r="AE20" i="83"/>
  <c r="AD20" i="83"/>
  <c r="AC20" i="83"/>
  <c r="AB20" i="83"/>
  <c r="AA20" i="83"/>
  <c r="Z20" i="83"/>
  <c r="Y20" i="83"/>
  <c r="X20" i="83"/>
  <c r="AM20" i="83"/>
  <c r="W20" i="83"/>
  <c r="AQ19" i="83"/>
  <c r="AR19" i="83"/>
  <c r="AQ18" i="83"/>
  <c r="AR18" i="83"/>
  <c r="AQ17" i="83"/>
  <c r="AR17" i="83"/>
  <c r="AQ16" i="83"/>
  <c r="AR16" i="83"/>
  <c r="AQ15" i="83"/>
  <c r="AR15" i="83"/>
  <c r="AQ14" i="83"/>
  <c r="AR14" i="83"/>
  <c r="AQ13" i="83"/>
  <c r="AR13" i="83"/>
  <c r="AQ12" i="83"/>
  <c r="AR12" i="83"/>
  <c r="AQ11" i="83"/>
  <c r="AR11" i="83"/>
  <c r="AQ10" i="83"/>
  <c r="AR10" i="83"/>
  <c r="AQ9" i="83"/>
  <c r="AR9" i="83"/>
  <c r="AQ8" i="83"/>
  <c r="AR8" i="83"/>
  <c r="AQ7" i="83"/>
  <c r="AR7" i="83"/>
  <c r="AQ6" i="83"/>
  <c r="AR6" i="83"/>
  <c r="AE6" i="83"/>
  <c r="AD6" i="83"/>
  <c r="AC6" i="83"/>
  <c r="AB6" i="83"/>
  <c r="AA6" i="83"/>
  <c r="Z6" i="83"/>
  <c r="Y6" i="83"/>
  <c r="X6" i="83"/>
  <c r="W6" i="83"/>
  <c r="AQ5" i="83"/>
  <c r="AR5" i="83"/>
  <c r="AQ4" i="83"/>
  <c r="AR4" i="83"/>
  <c r="AQ3" i="83"/>
  <c r="AR3" i="83"/>
  <c r="AQ2" i="83"/>
  <c r="AR2" i="83"/>
  <c r="AJ2" i="83"/>
  <c r="AI2" i="83"/>
  <c r="AK2" i="83"/>
  <c r="AE2" i="83"/>
  <c r="AD2" i="83"/>
  <c r="AC2" i="83"/>
  <c r="AB2" i="83"/>
  <c r="AA2" i="83"/>
  <c r="Z2" i="83"/>
  <c r="Y2" i="83"/>
  <c r="X2" i="83"/>
  <c r="W2" i="83"/>
  <c r="BE20" i="86"/>
  <c r="BE36" i="86"/>
  <c r="BE44" i="86"/>
  <c r="BE52" i="86"/>
  <c r="BE68" i="86"/>
  <c r="BE76" i="86"/>
  <c r="BE84" i="86"/>
  <c r="BE100" i="86"/>
  <c r="BE108" i="86"/>
  <c r="BE116" i="86"/>
  <c r="BE132" i="86"/>
  <c r="BE140" i="86"/>
  <c r="BE148" i="86"/>
  <c r="BE164" i="86"/>
  <c r="BE172" i="86"/>
  <c r="AM6" i="85"/>
  <c r="AM99" i="85"/>
  <c r="BE3" i="80"/>
  <c r="BE4" i="80"/>
  <c r="BE5" i="80"/>
  <c r="BE6" i="80"/>
  <c r="BE7" i="80"/>
  <c r="BE8" i="80"/>
  <c r="BE9" i="80"/>
  <c r="BE10" i="80"/>
  <c r="BE11" i="80"/>
  <c r="BE12" i="80"/>
  <c r="BE13" i="80"/>
  <c r="BE14" i="80"/>
  <c r="BE15" i="80"/>
  <c r="BE16" i="80"/>
  <c r="BE17" i="80"/>
  <c r="BE18" i="80"/>
  <c r="BE19" i="80"/>
  <c r="BE20" i="80"/>
  <c r="BE21" i="80"/>
  <c r="BE22" i="80"/>
  <c r="BE23" i="80"/>
  <c r="BE24" i="80"/>
  <c r="BE25" i="80"/>
  <c r="BE26" i="80"/>
  <c r="BE27" i="80"/>
  <c r="BE28" i="80"/>
  <c r="BE29" i="80"/>
  <c r="BE30" i="80"/>
  <c r="BE31" i="80"/>
  <c r="BE32" i="80"/>
  <c r="BE33" i="80"/>
  <c r="BE34" i="80"/>
  <c r="BE35" i="80"/>
  <c r="BE36" i="80"/>
  <c r="BE37" i="80"/>
  <c r="BE38" i="80"/>
  <c r="BE39" i="80"/>
  <c r="BE40" i="80"/>
  <c r="BE41" i="80"/>
  <c r="BE42" i="80"/>
  <c r="BE43" i="80"/>
  <c r="BE44" i="80"/>
  <c r="BE45" i="80"/>
  <c r="BE46" i="80"/>
  <c r="BE47" i="80"/>
  <c r="BE48" i="80"/>
  <c r="BE49" i="80"/>
  <c r="BE50" i="80"/>
  <c r="BE51" i="80"/>
  <c r="BE52" i="80"/>
  <c r="BE53" i="80"/>
  <c r="BE54" i="80"/>
  <c r="BE55" i="80"/>
  <c r="BE56" i="80"/>
  <c r="BE57" i="80"/>
  <c r="BE58" i="80"/>
  <c r="BE59" i="80"/>
  <c r="BE60" i="80"/>
  <c r="BE61" i="80"/>
  <c r="BE62" i="80"/>
  <c r="BE63" i="80"/>
  <c r="BE64" i="80"/>
  <c r="BE65" i="80"/>
  <c r="BE66" i="80"/>
  <c r="BE67" i="80"/>
  <c r="BE68" i="80"/>
  <c r="BE69" i="80"/>
  <c r="BE70" i="80"/>
  <c r="BE71" i="80"/>
  <c r="BE72" i="80"/>
  <c r="BE73" i="80"/>
  <c r="BE74" i="80"/>
  <c r="BE75" i="80"/>
  <c r="BE76" i="80"/>
  <c r="BE77" i="80"/>
  <c r="BE78" i="80"/>
  <c r="BE79" i="80"/>
  <c r="BE80" i="80"/>
  <c r="BE81" i="80"/>
  <c r="BE82" i="80"/>
  <c r="BE83" i="80"/>
  <c r="BE84" i="80"/>
  <c r="BE85" i="80"/>
  <c r="BE86" i="80"/>
  <c r="BE87" i="80"/>
  <c r="BE88" i="80"/>
  <c r="BE89" i="80"/>
  <c r="BE90" i="80"/>
  <c r="BE91" i="80"/>
  <c r="BE92" i="80"/>
  <c r="BE93" i="80"/>
  <c r="BE94" i="80"/>
  <c r="BE95" i="80"/>
  <c r="BE96" i="80"/>
  <c r="BE97" i="80"/>
  <c r="BE98" i="80"/>
  <c r="BE99" i="80"/>
  <c r="BE100" i="80"/>
  <c r="BE101" i="80"/>
  <c r="BE102" i="80"/>
  <c r="BE103" i="80"/>
  <c r="BE104" i="80"/>
  <c r="BE105" i="80"/>
  <c r="BE106" i="80"/>
  <c r="BE107" i="80"/>
  <c r="BE108" i="80"/>
  <c r="BE109" i="80"/>
  <c r="BE110" i="80"/>
  <c r="BE111" i="80"/>
  <c r="BE112" i="80"/>
  <c r="BE113" i="80"/>
  <c r="BE114" i="80"/>
  <c r="BE115" i="80"/>
  <c r="BE116" i="80"/>
  <c r="BE117" i="80"/>
  <c r="BE118" i="80"/>
  <c r="BE119" i="80"/>
  <c r="BE120" i="80"/>
  <c r="BE121" i="80"/>
  <c r="BE122" i="80"/>
  <c r="BE123" i="80"/>
  <c r="BE124" i="80"/>
  <c r="BE125" i="80"/>
  <c r="BE126" i="80"/>
  <c r="BE127" i="80"/>
  <c r="BE129" i="80"/>
  <c r="BE130" i="80"/>
  <c r="BE131" i="80"/>
  <c r="BE132" i="80"/>
  <c r="BE134" i="80"/>
  <c r="BE135" i="80"/>
  <c r="BE136" i="80"/>
  <c r="BE137" i="80"/>
  <c r="BE138" i="80"/>
  <c r="BE139" i="80"/>
  <c r="BE140" i="80"/>
  <c r="BE142" i="80"/>
  <c r="BE144" i="80"/>
  <c r="BE145" i="80"/>
  <c r="BE146" i="80"/>
  <c r="BE147" i="80"/>
  <c r="BE148" i="80"/>
  <c r="BE149" i="80"/>
  <c r="BE150" i="80"/>
  <c r="BE151" i="80"/>
  <c r="BE153" i="80"/>
  <c r="BE154" i="80"/>
  <c r="BE155" i="80"/>
  <c r="BE156" i="80"/>
  <c r="BE157" i="80"/>
  <c r="BE158" i="80"/>
  <c r="BE160" i="80"/>
  <c r="BE161" i="80"/>
  <c r="BE162" i="80"/>
  <c r="BE163" i="80"/>
  <c r="BE165" i="80"/>
  <c r="BE166" i="80"/>
  <c r="BE168" i="80"/>
  <c r="BE169" i="80"/>
  <c r="BE170" i="80"/>
  <c r="BE171" i="80"/>
  <c r="BE172" i="80"/>
  <c r="BE173" i="80"/>
  <c r="BE174" i="80"/>
  <c r="BE176" i="80"/>
  <c r="BE177" i="80"/>
  <c r="BE178" i="80"/>
  <c r="BE179" i="80"/>
  <c r="BE180" i="80"/>
  <c r="BE181" i="80"/>
  <c r="BE182" i="80"/>
  <c r="BE183" i="80"/>
  <c r="BE182" i="82"/>
  <c r="BE179" i="82"/>
  <c r="BE175" i="82"/>
  <c r="BE174" i="82"/>
  <c r="BE172" i="82"/>
  <c r="BE171" i="82"/>
  <c r="BE170" i="82"/>
  <c r="BE168" i="82"/>
  <c r="BE167" i="82"/>
  <c r="BE166" i="82"/>
  <c r="BE164" i="82"/>
  <c r="BE163" i="82"/>
  <c r="BE162" i="82"/>
  <c r="BE160" i="82"/>
  <c r="BE159" i="82"/>
  <c r="BE158" i="82"/>
  <c r="BE156" i="82"/>
  <c r="BE155" i="82"/>
  <c r="BE154" i="82"/>
  <c r="BE152" i="82"/>
  <c r="BE151" i="82"/>
  <c r="BE150" i="82"/>
  <c r="BE148" i="82"/>
  <c r="BE147" i="82"/>
  <c r="BE146" i="82"/>
  <c r="BE144" i="82"/>
  <c r="BE143" i="82"/>
  <c r="BE142" i="82"/>
  <c r="BE140" i="82"/>
  <c r="BE139" i="82"/>
  <c r="BE138" i="82"/>
  <c r="BE136" i="82"/>
  <c r="BE135" i="82"/>
  <c r="BE134" i="82"/>
  <c r="BE132" i="82"/>
  <c r="BE131" i="82"/>
  <c r="BE130" i="82"/>
  <c r="BE128" i="82"/>
  <c r="BE125" i="82"/>
  <c r="BE124" i="82"/>
  <c r="BE121" i="82"/>
  <c r="BE120" i="82"/>
  <c r="BE117" i="82"/>
  <c r="BE116" i="82"/>
  <c r="BE113" i="82"/>
  <c r="BE112" i="82"/>
  <c r="BE109" i="82"/>
  <c r="BE108" i="82"/>
  <c r="BE105" i="82"/>
  <c r="BE104" i="82"/>
  <c r="BE101" i="82"/>
  <c r="BE100" i="82"/>
  <c r="BE97" i="82"/>
  <c r="BE96" i="82"/>
  <c r="BE93" i="82"/>
  <c r="BE92" i="82"/>
  <c r="BE89" i="82"/>
  <c r="BE88" i="82"/>
  <c r="BE85" i="82"/>
  <c r="BE84" i="82"/>
  <c r="BE81" i="82"/>
  <c r="BE80" i="82"/>
  <c r="BE77" i="82"/>
  <c r="BE76" i="82"/>
  <c r="BE73" i="82"/>
  <c r="BE72" i="82"/>
  <c r="BE71" i="82"/>
  <c r="BE70" i="82"/>
  <c r="BE69" i="82"/>
  <c r="BE68" i="82"/>
  <c r="BE67" i="82"/>
  <c r="BE66" i="82"/>
  <c r="BE65" i="82"/>
  <c r="BE64" i="82"/>
  <c r="BE63" i="82"/>
  <c r="BE62" i="82"/>
  <c r="BE61" i="82"/>
  <c r="BE60" i="82"/>
  <c r="BE59" i="82"/>
  <c r="BE58" i="82"/>
  <c r="BE57" i="82"/>
  <c r="BE56" i="82"/>
  <c r="BE55" i="82"/>
  <c r="BE54" i="82"/>
  <c r="BE53" i="82"/>
  <c r="BE52" i="82"/>
  <c r="BE51" i="82"/>
  <c r="BE50" i="82"/>
  <c r="BE49" i="82"/>
  <c r="BE48" i="82"/>
  <c r="BE47" i="82"/>
  <c r="BE46" i="82"/>
  <c r="BE45" i="82"/>
  <c r="BE44" i="82"/>
  <c r="BE43" i="82"/>
  <c r="BE42" i="82"/>
  <c r="BE41" i="82"/>
  <c r="BE40" i="82"/>
  <c r="BE39" i="82"/>
  <c r="BE38" i="82"/>
  <c r="BE37" i="82"/>
  <c r="BE36" i="82"/>
  <c r="BE35" i="82"/>
  <c r="BE34" i="82"/>
  <c r="BE33" i="82"/>
  <c r="BE32" i="82"/>
  <c r="BE31" i="82"/>
  <c r="BE30" i="82"/>
  <c r="BE29" i="82"/>
  <c r="BE28" i="82"/>
  <c r="BE27" i="82"/>
  <c r="BE26" i="82"/>
  <c r="BE25" i="82"/>
  <c r="BE24" i="82"/>
  <c r="BE23" i="82"/>
  <c r="BE22" i="82"/>
  <c r="BE21" i="82"/>
  <c r="BE20" i="82"/>
  <c r="BE19" i="82"/>
  <c r="BE18" i="82"/>
  <c r="BE17" i="82"/>
  <c r="BE16" i="82"/>
  <c r="BE15" i="82"/>
  <c r="BE14" i="82"/>
  <c r="BE13" i="82"/>
  <c r="BE12" i="82"/>
  <c r="BE11" i="82"/>
  <c r="BE10" i="82"/>
  <c r="BE9" i="82"/>
  <c r="BE8" i="82"/>
  <c r="BE7" i="82"/>
  <c r="BE6" i="82"/>
  <c r="BE5" i="82"/>
  <c r="BE4" i="82"/>
  <c r="BE3" i="82"/>
  <c r="BE182" i="81"/>
  <c r="BE181" i="81"/>
  <c r="BE179" i="81"/>
  <c r="BE178" i="81"/>
  <c r="BE177" i="81"/>
  <c r="BE175" i="81"/>
  <c r="BE174" i="81"/>
  <c r="BE173" i="81"/>
  <c r="BE171" i="81"/>
  <c r="BE170" i="81"/>
  <c r="BE169" i="81"/>
  <c r="BE167" i="81"/>
  <c r="BE166" i="81"/>
  <c r="BE163" i="81"/>
  <c r="BE162" i="81"/>
  <c r="BE161" i="81"/>
  <c r="BE159" i="81"/>
  <c r="BE158" i="81"/>
  <c r="BE155" i="81"/>
  <c r="BE154" i="81"/>
  <c r="BE151" i="81"/>
  <c r="BE150" i="81"/>
  <c r="BE147" i="81"/>
  <c r="BE146" i="81"/>
  <c r="BE143" i="81"/>
  <c r="BE142" i="81"/>
  <c r="BE139" i="81"/>
  <c r="BE138" i="81"/>
  <c r="BE135" i="81"/>
  <c r="BE134" i="81"/>
  <c r="BE131" i="81"/>
  <c r="BE130" i="81"/>
  <c r="BE128" i="81"/>
  <c r="BE125" i="81"/>
  <c r="BE124" i="81"/>
  <c r="BE123" i="81"/>
  <c r="BE118" i="81"/>
  <c r="BE116" i="81"/>
  <c r="BE115" i="81"/>
  <c r="BE114" i="81"/>
  <c r="BE112" i="81"/>
  <c r="BE111" i="81"/>
  <c r="BE108" i="81"/>
  <c r="BE107" i="81"/>
  <c r="BE106" i="81"/>
  <c r="BE104" i="81"/>
  <c r="BE102" i="81"/>
  <c r="BE100" i="81"/>
  <c r="BE99" i="81"/>
  <c r="BE98" i="81"/>
  <c r="BE96" i="81"/>
  <c r="BE95" i="81"/>
  <c r="BE92" i="81"/>
  <c r="BE91" i="81"/>
  <c r="BE90" i="81"/>
  <c r="BE88" i="81"/>
  <c r="BE86" i="81"/>
  <c r="BE84" i="81"/>
  <c r="BE83" i="81"/>
  <c r="BE82" i="81"/>
  <c r="BE80" i="81"/>
  <c r="BE79" i="81"/>
  <c r="BE76" i="81"/>
  <c r="BE75" i="81"/>
  <c r="BE72" i="81"/>
  <c r="BE70" i="81"/>
  <c r="BE68" i="81"/>
  <c r="BE67" i="81"/>
  <c r="BE66" i="81"/>
  <c r="BE63" i="81"/>
  <c r="BE62" i="81"/>
  <c r="BE60" i="81"/>
  <c r="BE59" i="81"/>
  <c r="BE58" i="81"/>
  <c r="BE54" i="81"/>
  <c r="BE53" i="81"/>
  <c r="BE52" i="81"/>
  <c r="BE51" i="81"/>
  <c r="BE50" i="81"/>
  <c r="BE48" i="81"/>
  <c r="BE46" i="81"/>
  <c r="BE45" i="81"/>
  <c r="BE44" i="81"/>
  <c r="BE43" i="81"/>
  <c r="BE42" i="81"/>
  <c r="BE40" i="81"/>
  <c r="BE38" i="81"/>
  <c r="BE37" i="81"/>
  <c r="BE36" i="81"/>
  <c r="BE35" i="81"/>
  <c r="BE34" i="81"/>
  <c r="BE32" i="81"/>
  <c r="BE30" i="81"/>
  <c r="BE29" i="81"/>
  <c r="BE28" i="81"/>
  <c r="BE27" i="81"/>
  <c r="BE26" i="81"/>
  <c r="BE24" i="81"/>
  <c r="BE22" i="81"/>
  <c r="BE21" i="81"/>
  <c r="BE20" i="81"/>
  <c r="BE19" i="81"/>
  <c r="BE18" i="81"/>
  <c r="BE16" i="81"/>
  <c r="BE14" i="81"/>
  <c r="BE13" i="81"/>
  <c r="BE12" i="81"/>
  <c r="BE11" i="81"/>
  <c r="BE10" i="81"/>
  <c r="BE8" i="81"/>
  <c r="BE6" i="81"/>
  <c r="BE5" i="81"/>
  <c r="BE4" i="81"/>
  <c r="BE3" i="81"/>
  <c r="BE183" i="79"/>
  <c r="BE182" i="79"/>
  <c r="BE181" i="79"/>
  <c r="BE180" i="79"/>
  <c r="BE179" i="79"/>
  <c r="BE178" i="79"/>
  <c r="BE177" i="79"/>
  <c r="BE176" i="79"/>
  <c r="BE175" i="79"/>
  <c r="BE174" i="79"/>
  <c r="BE173" i="79"/>
  <c r="BE172" i="79"/>
  <c r="BE171" i="79"/>
  <c r="BE170" i="79"/>
  <c r="BE169" i="79"/>
  <c r="BE168" i="79"/>
  <c r="BE167" i="79"/>
  <c r="BE166" i="79"/>
  <c r="BE165" i="79"/>
  <c r="BE164" i="79"/>
  <c r="BE163" i="79"/>
  <c r="BE162" i="79"/>
  <c r="BE161" i="79"/>
  <c r="BE160" i="79"/>
  <c r="BE159" i="79"/>
  <c r="BE158" i="79"/>
  <c r="BE157" i="79"/>
  <c r="BE156" i="79"/>
  <c r="BE155" i="79"/>
  <c r="BE154" i="79"/>
  <c r="BE153" i="79"/>
  <c r="BE152" i="79"/>
  <c r="BE151" i="79"/>
  <c r="BE150" i="79"/>
  <c r="BE149" i="79"/>
  <c r="BE148" i="79"/>
  <c r="BE147" i="79"/>
  <c r="BE146" i="79"/>
  <c r="BE145" i="79"/>
  <c r="BE144" i="79"/>
  <c r="BE143" i="79"/>
  <c r="BE142" i="79"/>
  <c r="BE141" i="79"/>
  <c r="BE140" i="79"/>
  <c r="BE139" i="79"/>
  <c r="BE138" i="79"/>
  <c r="BE137" i="79"/>
  <c r="BE136" i="79"/>
  <c r="BE135" i="79"/>
  <c r="BE134" i="79"/>
  <c r="BE133" i="79"/>
  <c r="BE132" i="79"/>
  <c r="BE131" i="79"/>
  <c r="BE130" i="79"/>
  <c r="BE129" i="79"/>
  <c r="BE128" i="79"/>
  <c r="BE127" i="79"/>
  <c r="BE126" i="79"/>
  <c r="BE125" i="79"/>
  <c r="BE124" i="79"/>
  <c r="BE123" i="79"/>
  <c r="BE122" i="79"/>
  <c r="BE121" i="79"/>
  <c r="BE120" i="79"/>
  <c r="BE119" i="79"/>
  <c r="BE118" i="79"/>
  <c r="BE117" i="79"/>
  <c r="BE116" i="79"/>
  <c r="BE115" i="79"/>
  <c r="BE114" i="79"/>
  <c r="BE113" i="79"/>
  <c r="BE112" i="79"/>
  <c r="BE111" i="79"/>
  <c r="BE110" i="79"/>
  <c r="BE109" i="79"/>
  <c r="BE108" i="79"/>
  <c r="BE107" i="79"/>
  <c r="BE106" i="79"/>
  <c r="BE105" i="79"/>
  <c r="BE104" i="79"/>
  <c r="BE103" i="79"/>
  <c r="BE102" i="79"/>
  <c r="BE101" i="79"/>
  <c r="BE100" i="79"/>
  <c r="BE99" i="79"/>
  <c r="BE98" i="79"/>
  <c r="BE97" i="79"/>
  <c r="BE96" i="79"/>
  <c r="BE95" i="79"/>
  <c r="BE94" i="79"/>
  <c r="BE93" i="79"/>
  <c r="BE92" i="79"/>
  <c r="BE91" i="79"/>
  <c r="BE90" i="79"/>
  <c r="BE89" i="79"/>
  <c r="BE88" i="79"/>
  <c r="BE87" i="79"/>
  <c r="BE86" i="79"/>
  <c r="BE85" i="79"/>
  <c r="BE84" i="79"/>
  <c r="BE83" i="79"/>
  <c r="BE82" i="79"/>
  <c r="BE81" i="79"/>
  <c r="BE80" i="79"/>
  <c r="BE79" i="79"/>
  <c r="BE78" i="79"/>
  <c r="BE77" i="79"/>
  <c r="BE76" i="79"/>
  <c r="BE75" i="79"/>
  <c r="BE74" i="79"/>
  <c r="BE73" i="79"/>
  <c r="BE72" i="79"/>
  <c r="BE71" i="79"/>
  <c r="BE70" i="79"/>
  <c r="BE69" i="79"/>
  <c r="BE68" i="79"/>
  <c r="BE67" i="79"/>
  <c r="BE66" i="79"/>
  <c r="BE65" i="79"/>
  <c r="BE64" i="79"/>
  <c r="BE63" i="79"/>
  <c r="BE62" i="79"/>
  <c r="BE61" i="79"/>
  <c r="BE60" i="79"/>
  <c r="BE59" i="79"/>
  <c r="BE58" i="79"/>
  <c r="BE57" i="79"/>
  <c r="BE56" i="79"/>
  <c r="BE55" i="79"/>
  <c r="BE54" i="79"/>
  <c r="BE53" i="79"/>
  <c r="BE52" i="79"/>
  <c r="BE51" i="79"/>
  <c r="BE50" i="79"/>
  <c r="BE49" i="79"/>
  <c r="BE48" i="79"/>
  <c r="BE47" i="79"/>
  <c r="BE46" i="79"/>
  <c r="BE45" i="79"/>
  <c r="BE44" i="79"/>
  <c r="BE43" i="79"/>
  <c r="BE42" i="79"/>
  <c r="BE41" i="79"/>
  <c r="BE40" i="79"/>
  <c r="BE39" i="79"/>
  <c r="BE38" i="79"/>
  <c r="BE37" i="79"/>
  <c r="BE36" i="79"/>
  <c r="BE35" i="79"/>
  <c r="BE34" i="79"/>
  <c r="BE33" i="79"/>
  <c r="BE32" i="79"/>
  <c r="BE31" i="79"/>
  <c r="BE30" i="79"/>
  <c r="BE29" i="79"/>
  <c r="BE28" i="79"/>
  <c r="BE27" i="79"/>
  <c r="BE26" i="79"/>
  <c r="BE25" i="79"/>
  <c r="BE24" i="79"/>
  <c r="BE23" i="79"/>
  <c r="BE22" i="79"/>
  <c r="BE21" i="79"/>
  <c r="BE20" i="79"/>
  <c r="BE19" i="79"/>
  <c r="BE18" i="79"/>
  <c r="BE17" i="79"/>
  <c r="BE16" i="79"/>
  <c r="BE15" i="79"/>
  <c r="BE13" i="79"/>
  <c r="BE12" i="79"/>
  <c r="BE11" i="79"/>
  <c r="BE10" i="79"/>
  <c r="BE9" i="79"/>
  <c r="BE8" i="79"/>
  <c r="BE7" i="79"/>
  <c r="BE6" i="79"/>
  <c r="BE5" i="79"/>
  <c r="BE4" i="79"/>
  <c r="BE3" i="79"/>
  <c r="BE182" i="78"/>
  <c r="BE180" i="78"/>
  <c r="BE178" i="78"/>
  <c r="BE176" i="78"/>
  <c r="BE174" i="78"/>
  <c r="BE172" i="78"/>
  <c r="BE170" i="78"/>
  <c r="BE168" i="78"/>
  <c r="BE166" i="78"/>
  <c r="BE164" i="78"/>
  <c r="BE162" i="78"/>
  <c r="BE160" i="78"/>
  <c r="BE158" i="78"/>
  <c r="BE156" i="78"/>
  <c r="BE154" i="78"/>
  <c r="BE152" i="78"/>
  <c r="BE150" i="78"/>
  <c r="BE148" i="78"/>
  <c r="BE146" i="78"/>
  <c r="BE144" i="78"/>
  <c r="BE142" i="78"/>
  <c r="BE140" i="78"/>
  <c r="BE138" i="78"/>
  <c r="BE136" i="78"/>
  <c r="BE134" i="78"/>
  <c r="BE132" i="78"/>
  <c r="BE130" i="78"/>
  <c r="BE128" i="78"/>
  <c r="BE125" i="78"/>
  <c r="BE124" i="78"/>
  <c r="BE123" i="78"/>
  <c r="BE122" i="78"/>
  <c r="BE121" i="78"/>
  <c r="BE120" i="78"/>
  <c r="BE118" i="78"/>
  <c r="BE117" i="78"/>
  <c r="BE116" i="78"/>
  <c r="BE115" i="78"/>
  <c r="BE113" i="78"/>
  <c r="BE112" i="78"/>
  <c r="BE109" i="78"/>
  <c r="BE108" i="78"/>
  <c r="BE107" i="78"/>
  <c r="BE106" i="78"/>
  <c r="BE105" i="78"/>
  <c r="BE104" i="78"/>
  <c r="BE102" i="78"/>
  <c r="BE101" i="78"/>
  <c r="BE100" i="78"/>
  <c r="BE99" i="78"/>
  <c r="BE97" i="78"/>
  <c r="BE96" i="78"/>
  <c r="BE95" i="78"/>
  <c r="BE94" i="78"/>
  <c r="BE93" i="78"/>
  <c r="BE91" i="78"/>
  <c r="BE90" i="78"/>
  <c r="BE88" i="78"/>
  <c r="BE86" i="78"/>
  <c r="BE84" i="78"/>
  <c r="BE82" i="78"/>
  <c r="BE80" i="78"/>
  <c r="BE78" i="78"/>
  <c r="BE76" i="78"/>
  <c r="BE74" i="78"/>
  <c r="BE72" i="78"/>
  <c r="BE70" i="78"/>
  <c r="BE68" i="78"/>
  <c r="BE66" i="78"/>
  <c r="BE64" i="78"/>
  <c r="BE62" i="78"/>
  <c r="BE60" i="78"/>
  <c r="BE58" i="78"/>
  <c r="BE56" i="78"/>
  <c r="BE54" i="78"/>
  <c r="BE52" i="78"/>
  <c r="BE49" i="78"/>
  <c r="BE48" i="78"/>
  <c r="BE47" i="78"/>
  <c r="BE46" i="78"/>
  <c r="BE45" i="78"/>
  <c r="BE44" i="78"/>
  <c r="BE43" i="78"/>
  <c r="BE42" i="78"/>
  <c r="BE41" i="78"/>
  <c r="BE40" i="78"/>
  <c r="BE39" i="78"/>
  <c r="BE38" i="78"/>
  <c r="BE37" i="78"/>
  <c r="BE36" i="78"/>
  <c r="BE35" i="78"/>
  <c r="BE34" i="78"/>
  <c r="BE33" i="78"/>
  <c r="BE32" i="78"/>
  <c r="BE31" i="78"/>
  <c r="BE30" i="78"/>
  <c r="BE29" i="78"/>
  <c r="BE28" i="78"/>
  <c r="BE27" i="78"/>
  <c r="BE26" i="78"/>
  <c r="BE25" i="78"/>
  <c r="BE24" i="78"/>
  <c r="BE23" i="78"/>
  <c r="BE22" i="78"/>
  <c r="BE21" i="78"/>
  <c r="BE20" i="78"/>
  <c r="BE19" i="78"/>
  <c r="BE18" i="78"/>
  <c r="BE17" i="78"/>
  <c r="BE16" i="78"/>
  <c r="BE15" i="78"/>
  <c r="BE14" i="78"/>
  <c r="BE13" i="78"/>
  <c r="BE12" i="78"/>
  <c r="BE11" i="78"/>
  <c r="BE10" i="78"/>
  <c r="BE9" i="78"/>
  <c r="BE8" i="78"/>
  <c r="BE7" i="78"/>
  <c r="BE6" i="78"/>
  <c r="BE5" i="78"/>
  <c r="BE4" i="78"/>
  <c r="BE3" i="78"/>
  <c r="BE183" i="77"/>
  <c r="BE182" i="77"/>
  <c r="BE181" i="77"/>
  <c r="BE180" i="77"/>
  <c r="BE179" i="77"/>
  <c r="BE178" i="77"/>
  <c r="BE177" i="77"/>
  <c r="BE176" i="77"/>
  <c r="BE175" i="77"/>
  <c r="BE174" i="77"/>
  <c r="BE173" i="77"/>
  <c r="BE172" i="77"/>
  <c r="BE171" i="77"/>
  <c r="BE170" i="77"/>
  <c r="BE169" i="77"/>
  <c r="BE168" i="77"/>
  <c r="BE167" i="77"/>
  <c r="BE166" i="77"/>
  <c r="BE165" i="77"/>
  <c r="BE164" i="77"/>
  <c r="BE163" i="77"/>
  <c r="BE162" i="77"/>
  <c r="BE161" i="77"/>
  <c r="BE160" i="77"/>
  <c r="BE159" i="77"/>
  <c r="BE158" i="77"/>
  <c r="BE157" i="77"/>
  <c r="BE156" i="77"/>
  <c r="BE155" i="77"/>
  <c r="BE154" i="77"/>
  <c r="BE153" i="77"/>
  <c r="BE152" i="77"/>
  <c r="BE151" i="77"/>
  <c r="BE150" i="77"/>
  <c r="BE149" i="77"/>
  <c r="BE148" i="77"/>
  <c r="BE147" i="77"/>
  <c r="BE146" i="77"/>
  <c r="BE145" i="77"/>
  <c r="BE144" i="77"/>
  <c r="BE143" i="77"/>
  <c r="BE142" i="77"/>
  <c r="BE141" i="77"/>
  <c r="BE140" i="77"/>
  <c r="BE139" i="77"/>
  <c r="BE138" i="77"/>
  <c r="BE137" i="77"/>
  <c r="BE136" i="77"/>
  <c r="BE135" i="77"/>
  <c r="BE134" i="77"/>
  <c r="BE133" i="77"/>
  <c r="BE132" i="77"/>
  <c r="BE131" i="77"/>
  <c r="BE130" i="77"/>
  <c r="BE129" i="77"/>
  <c r="BE128" i="77"/>
  <c r="BE127" i="77"/>
  <c r="BE126" i="77"/>
  <c r="BE125" i="77"/>
  <c r="BE124" i="77"/>
  <c r="BE123" i="77"/>
  <c r="BE122" i="77"/>
  <c r="BE121" i="77"/>
  <c r="BE120" i="77"/>
  <c r="BE119" i="77"/>
  <c r="BE118" i="77"/>
  <c r="BE117" i="77"/>
  <c r="BE116" i="77"/>
  <c r="BE115" i="77"/>
  <c r="BE114" i="77"/>
  <c r="BE113" i="77"/>
  <c r="BE112" i="77"/>
  <c r="BE111" i="77"/>
  <c r="BE110" i="77"/>
  <c r="BE109" i="77"/>
  <c r="BE108" i="77"/>
  <c r="BE107" i="77"/>
  <c r="BE106" i="77"/>
  <c r="BE105" i="77"/>
  <c r="BE104" i="77"/>
  <c r="BE103" i="77"/>
  <c r="BE102" i="77"/>
  <c r="BE101" i="77"/>
  <c r="BE100" i="77"/>
  <c r="BE99" i="77"/>
  <c r="BE98" i="77"/>
  <c r="BE97" i="77"/>
  <c r="BE96" i="77"/>
  <c r="BE95" i="77"/>
  <c r="BE94" i="77"/>
  <c r="BE93" i="77"/>
  <c r="BE92" i="77"/>
  <c r="BE91" i="77"/>
  <c r="BE90" i="77"/>
  <c r="BE89" i="77"/>
  <c r="BE88" i="77"/>
  <c r="BE87" i="77"/>
  <c r="BE86" i="77"/>
  <c r="BE85" i="77"/>
  <c r="BE84" i="77"/>
  <c r="BE83" i="77"/>
  <c r="BE82" i="77"/>
  <c r="BE81" i="77"/>
  <c r="BE80" i="77"/>
  <c r="BE79" i="77"/>
  <c r="BE78" i="77"/>
  <c r="BE77" i="77"/>
  <c r="BE76" i="77"/>
  <c r="BE75" i="77"/>
  <c r="BE74" i="77"/>
  <c r="BE73" i="77"/>
  <c r="BE72" i="77"/>
  <c r="BE71" i="77"/>
  <c r="BE70" i="77"/>
  <c r="BE69" i="77"/>
  <c r="BE68" i="77"/>
  <c r="BE67" i="77"/>
  <c r="BE66" i="77"/>
  <c r="BE65" i="77"/>
  <c r="BE64" i="77"/>
  <c r="BE63" i="77"/>
  <c r="BE62" i="77"/>
  <c r="BE61" i="77"/>
  <c r="BE60" i="77"/>
  <c r="BE59" i="77"/>
  <c r="BE58" i="77"/>
  <c r="BE57" i="77"/>
  <c r="BE56" i="77"/>
  <c r="BE55" i="77"/>
  <c r="BE54" i="77"/>
  <c r="BE53" i="77"/>
  <c r="BE52" i="77"/>
  <c r="BE51" i="77"/>
  <c r="BE50" i="77"/>
  <c r="BE49" i="77"/>
  <c r="BE48" i="77"/>
  <c r="BE47" i="77"/>
  <c r="BE46" i="77"/>
  <c r="BE45" i="77"/>
  <c r="BE44" i="77"/>
  <c r="BE43" i="77"/>
  <c r="BE42" i="77"/>
  <c r="BE41" i="77"/>
  <c r="BE40" i="77"/>
  <c r="BE39" i="77"/>
  <c r="BE38" i="77"/>
  <c r="BE37" i="77"/>
  <c r="BE36" i="77"/>
  <c r="BE35" i="77"/>
  <c r="BE34" i="77"/>
  <c r="BE33" i="77"/>
  <c r="BE32" i="77"/>
  <c r="BE31" i="77"/>
  <c r="BE30" i="77"/>
  <c r="BE29" i="77"/>
  <c r="BE28" i="77"/>
  <c r="BE27" i="77"/>
  <c r="BE26" i="77"/>
  <c r="BE25" i="77"/>
  <c r="BE24" i="77"/>
  <c r="BE23" i="77"/>
  <c r="BE22" i="77"/>
  <c r="BE21" i="77"/>
  <c r="BE20" i="77"/>
  <c r="BE19" i="77"/>
  <c r="BE18" i="77"/>
  <c r="BE17" i="77"/>
  <c r="BE16" i="77"/>
  <c r="BE15" i="77"/>
  <c r="BE14" i="77"/>
  <c r="BE13" i="77"/>
  <c r="BE12" i="77"/>
  <c r="BE11" i="77"/>
  <c r="BE10" i="77"/>
  <c r="BE9" i="77"/>
  <c r="BE8" i="77"/>
  <c r="BE7" i="77"/>
  <c r="BE6" i="77"/>
  <c r="BE5" i="77"/>
  <c r="BE4" i="77"/>
  <c r="BE3" i="77"/>
  <c r="BE128" i="80"/>
  <c r="BE175" i="80"/>
  <c r="BE167" i="80"/>
  <c r="BE159" i="80"/>
  <c r="BE143" i="80"/>
  <c r="BE141" i="80"/>
  <c r="BE133" i="80"/>
  <c r="BE164" i="80"/>
  <c r="BE152" i="80"/>
  <c r="BE7" i="81"/>
  <c r="BE15" i="81"/>
  <c r="BE23" i="81"/>
  <c r="BE31" i="81"/>
  <c r="BE39" i="81"/>
  <c r="BE47" i="81"/>
  <c r="BE55" i="81"/>
  <c r="BE77" i="81"/>
  <c r="BE120" i="81"/>
  <c r="BE137" i="81"/>
  <c r="BE145" i="81"/>
  <c r="BE153" i="81"/>
  <c r="BE61" i="81"/>
  <c r="BE78" i="81"/>
  <c r="BE93" i="81"/>
  <c r="BE121" i="81"/>
  <c r="BE9" i="81"/>
  <c r="BE17" i="81"/>
  <c r="BE25" i="81"/>
  <c r="BE33" i="81"/>
  <c r="BE41" i="81"/>
  <c r="BE49" i="81"/>
  <c r="BE74" i="81"/>
  <c r="BE110" i="81"/>
  <c r="BE127" i="81"/>
  <c r="BE129" i="81"/>
  <c r="BE94" i="81"/>
  <c r="BE109" i="81"/>
  <c r="BE122" i="81"/>
  <c r="BE133" i="81"/>
  <c r="BE141" i="81"/>
  <c r="BE149" i="81"/>
  <c r="BE157" i="81"/>
  <c r="BE165" i="81"/>
  <c r="BE126" i="81"/>
  <c r="BE56" i="81"/>
  <c r="BE57" i="81"/>
  <c r="BE64" i="81"/>
  <c r="BE65" i="81"/>
  <c r="BE69" i="81"/>
  <c r="BE71" i="81"/>
  <c r="BE85" i="81"/>
  <c r="BE87" i="81"/>
  <c r="BE101" i="81"/>
  <c r="BE103" i="81"/>
  <c r="BE117" i="81"/>
  <c r="BE119" i="81"/>
  <c r="BE73" i="81"/>
  <c r="BE81" i="81"/>
  <c r="BE89" i="81"/>
  <c r="BE97" i="81"/>
  <c r="BE105" i="81"/>
  <c r="BE113" i="81"/>
  <c r="BE132" i="81"/>
  <c r="BE136" i="81"/>
  <c r="BE140" i="81"/>
  <c r="BE144" i="81"/>
  <c r="BE148" i="81"/>
  <c r="BE152" i="81"/>
  <c r="BE156" i="81"/>
  <c r="BE160" i="81"/>
  <c r="BE164" i="81"/>
  <c r="BE168" i="81"/>
  <c r="BE172" i="81"/>
  <c r="BE176" i="81"/>
  <c r="BE180" i="81"/>
  <c r="BE129" i="82"/>
  <c r="BE176" i="82"/>
  <c r="BE178" i="82"/>
  <c r="BE180" i="82"/>
  <c r="BE183" i="81"/>
  <c r="BE75" i="82"/>
  <c r="BE79" i="82"/>
  <c r="BE83" i="82"/>
  <c r="BE87" i="82"/>
  <c r="BE91" i="82"/>
  <c r="BE95" i="82"/>
  <c r="BE99" i="82"/>
  <c r="BE103" i="82"/>
  <c r="BE107" i="82"/>
  <c r="BE111" i="82"/>
  <c r="BE115" i="82"/>
  <c r="BE119" i="82"/>
  <c r="BE123" i="82"/>
  <c r="BE127" i="82"/>
  <c r="BE74" i="82"/>
  <c r="BE78" i="82"/>
  <c r="BE82" i="82"/>
  <c r="BE86" i="82"/>
  <c r="BE90" i="82"/>
  <c r="BE94" i="82"/>
  <c r="BE98" i="82"/>
  <c r="BE102" i="82"/>
  <c r="BE106" i="82"/>
  <c r="BE110" i="82"/>
  <c r="BE114" i="82"/>
  <c r="BE118" i="82"/>
  <c r="BE122" i="82"/>
  <c r="BE126" i="82"/>
  <c r="BE133" i="82"/>
  <c r="BE137" i="82"/>
  <c r="BE141" i="82"/>
  <c r="BE145" i="82"/>
  <c r="BE149" i="82"/>
  <c r="BE153" i="82"/>
  <c r="BE157" i="82"/>
  <c r="BE161" i="82"/>
  <c r="BE165" i="82"/>
  <c r="BE169" i="82"/>
  <c r="BE173" i="82"/>
  <c r="BE177" i="82"/>
  <c r="BE181" i="82"/>
  <c r="BE183" i="82"/>
  <c r="BE14" i="79"/>
  <c r="BE53" i="78"/>
  <c r="BE57" i="78"/>
  <c r="BE61" i="78"/>
  <c r="BE65" i="78"/>
  <c r="BE69" i="78"/>
  <c r="BE73" i="78"/>
  <c r="BE77" i="78"/>
  <c r="BE81" i="78"/>
  <c r="BE85" i="78"/>
  <c r="BE89" i="78"/>
  <c r="BE103" i="78"/>
  <c r="BE110" i="78"/>
  <c r="BE119" i="78"/>
  <c r="BE126" i="78"/>
  <c r="BE131" i="78"/>
  <c r="BE135" i="78"/>
  <c r="BE139" i="78"/>
  <c r="BE143" i="78"/>
  <c r="BE147" i="78"/>
  <c r="BE151" i="78"/>
  <c r="BE155" i="78"/>
  <c r="BE159" i="78"/>
  <c r="BE163" i="78"/>
  <c r="BE167" i="78"/>
  <c r="BE171" i="78"/>
  <c r="BE175" i="78"/>
  <c r="BE179" i="78"/>
  <c r="BE183" i="78"/>
  <c r="BE50" i="78"/>
  <c r="BE92" i="78"/>
  <c r="BE98" i="78"/>
  <c r="BE114" i="78"/>
  <c r="BE51" i="78"/>
  <c r="BE55" i="78"/>
  <c r="BE59" i="78"/>
  <c r="BE63" i="78"/>
  <c r="BE67" i="78"/>
  <c r="BE71" i="78"/>
  <c r="BE75" i="78"/>
  <c r="BE79" i="78"/>
  <c r="BE83" i="78"/>
  <c r="BE87" i="78"/>
  <c r="BE111" i="78"/>
  <c r="BE127" i="78"/>
  <c r="BE129" i="78"/>
  <c r="BE133" i="78"/>
  <c r="BE137" i="78"/>
  <c r="BE141" i="78"/>
  <c r="BE145" i="78"/>
  <c r="BE149" i="78"/>
  <c r="BE153" i="78"/>
  <c r="BE157" i="78"/>
  <c r="BE161" i="78"/>
  <c r="BE165" i="78"/>
  <c r="BE169" i="78"/>
  <c r="BE173" i="78"/>
  <c r="BE177" i="78"/>
  <c r="BE181" i="78"/>
  <c r="D3" i="72"/>
  <c r="E3" i="72"/>
  <c r="F3" i="72"/>
  <c r="G3" i="72"/>
  <c r="H3" i="72"/>
  <c r="I3" i="72"/>
  <c r="J3" i="72"/>
  <c r="K3" i="72"/>
  <c r="L3" i="72"/>
  <c r="M3" i="72"/>
  <c r="N3" i="72"/>
  <c r="O3" i="72"/>
  <c r="P3" i="72"/>
  <c r="Q3" i="72"/>
  <c r="R3" i="72"/>
  <c r="S3" i="72"/>
  <c r="T3" i="72"/>
  <c r="U3" i="72"/>
  <c r="V3" i="72"/>
  <c r="W3" i="72"/>
  <c r="X3" i="72"/>
  <c r="Y3" i="72"/>
  <c r="Z3" i="72"/>
  <c r="AA3" i="72"/>
  <c r="AB3" i="72"/>
  <c r="AC3" i="72"/>
  <c r="AD3" i="72"/>
  <c r="AE3" i="72"/>
  <c r="AF3" i="72"/>
  <c r="AG3" i="72"/>
  <c r="AH3" i="72"/>
  <c r="AI3" i="72"/>
  <c r="AJ3" i="72"/>
  <c r="AK3" i="72"/>
  <c r="AL3" i="72"/>
  <c r="AM3" i="72"/>
  <c r="AN3" i="72"/>
  <c r="AO3" i="72"/>
  <c r="AP3" i="72"/>
  <c r="AQ3" i="72"/>
  <c r="AR3" i="72"/>
  <c r="AS3" i="72"/>
  <c r="AT3" i="72"/>
  <c r="AU3" i="72"/>
  <c r="AV3" i="72"/>
  <c r="AW3" i="72"/>
  <c r="AX3" i="72"/>
  <c r="AY3" i="72"/>
  <c r="AZ3" i="72"/>
  <c r="BA3" i="72"/>
  <c r="BB3" i="72"/>
  <c r="BC3" i="72"/>
  <c r="BD3" i="72"/>
  <c r="BE3" i="72"/>
  <c r="BF3" i="72"/>
  <c r="BG3" i="72"/>
  <c r="BH3" i="72"/>
  <c r="BI3" i="72"/>
  <c r="BJ3" i="72"/>
  <c r="BK3" i="72"/>
  <c r="BL3" i="72"/>
  <c r="BM3" i="72"/>
  <c r="BN3" i="72"/>
  <c r="BO3" i="72"/>
  <c r="BP3" i="72"/>
  <c r="BQ3" i="72"/>
  <c r="BR3" i="72"/>
  <c r="BS3" i="72"/>
  <c r="BT3" i="72"/>
  <c r="BU3" i="72"/>
  <c r="BV3" i="72"/>
  <c r="BW3" i="72"/>
  <c r="BX3" i="72"/>
  <c r="BY3" i="72"/>
  <c r="BZ3" i="72"/>
  <c r="CA3" i="72"/>
  <c r="CB3" i="72"/>
  <c r="CC3" i="72"/>
  <c r="CD3" i="72"/>
  <c r="CE3" i="72"/>
  <c r="CF3" i="72"/>
  <c r="CG3" i="72"/>
  <c r="CH3" i="72"/>
  <c r="CI3" i="72"/>
  <c r="CJ3" i="72"/>
  <c r="CK3" i="72"/>
  <c r="CL3" i="72"/>
  <c r="CM3" i="72"/>
  <c r="CN3" i="72"/>
  <c r="CO3" i="72"/>
  <c r="CP3" i="72"/>
  <c r="C4" i="72"/>
  <c r="D4" i="72"/>
  <c r="E4" i="72"/>
  <c r="F4" i="72"/>
  <c r="G4" i="72"/>
  <c r="H4" i="72"/>
  <c r="I4" i="72"/>
  <c r="J4" i="72"/>
  <c r="K4" i="72"/>
  <c r="L4" i="72"/>
  <c r="M4" i="72"/>
  <c r="N4" i="72"/>
  <c r="O4" i="72"/>
  <c r="P4" i="72"/>
  <c r="Q4" i="72"/>
  <c r="R4" i="72"/>
  <c r="S4" i="72"/>
  <c r="T4" i="72"/>
  <c r="U4" i="72"/>
  <c r="V4" i="72"/>
  <c r="W4" i="72"/>
  <c r="X4" i="72"/>
  <c r="Y4" i="72"/>
  <c r="Z4" i="72"/>
  <c r="AA4" i="72"/>
  <c r="AB4" i="72"/>
  <c r="AC4" i="72"/>
  <c r="AD4" i="72"/>
  <c r="AE4" i="72"/>
  <c r="AF4" i="72"/>
  <c r="AG4" i="72"/>
  <c r="AH4" i="72"/>
  <c r="AI4" i="72"/>
  <c r="AJ4" i="72"/>
  <c r="AK4" i="72"/>
  <c r="AL4" i="72"/>
  <c r="AM4" i="72"/>
  <c r="AN4" i="72"/>
  <c r="AO4" i="72"/>
  <c r="AP4" i="72"/>
  <c r="AQ4" i="72"/>
  <c r="AR4" i="72"/>
  <c r="AS4" i="72"/>
  <c r="AT4" i="72"/>
  <c r="AU4" i="72"/>
  <c r="AV4" i="72"/>
  <c r="AW4" i="72"/>
  <c r="AX4" i="72"/>
  <c r="AY4" i="72"/>
  <c r="AZ4" i="72"/>
  <c r="BA4" i="72"/>
  <c r="BB4" i="72"/>
  <c r="BC4" i="72"/>
  <c r="BD4" i="72"/>
  <c r="BE4" i="72"/>
  <c r="BF4" i="72"/>
  <c r="BG4" i="72"/>
  <c r="BH4" i="72"/>
  <c r="BI4" i="72"/>
  <c r="BJ4" i="72"/>
  <c r="BK4" i="72"/>
  <c r="BL4" i="72"/>
  <c r="BM4" i="72"/>
  <c r="BN4" i="72"/>
  <c r="BO4" i="72"/>
  <c r="BP4" i="72"/>
  <c r="BQ4" i="72"/>
  <c r="BR4" i="72"/>
  <c r="BS4" i="72"/>
  <c r="BT4" i="72"/>
  <c r="BU4" i="72"/>
  <c r="BV4" i="72"/>
  <c r="BW4" i="72"/>
  <c r="BX4" i="72"/>
  <c r="BY4" i="72"/>
  <c r="BZ4" i="72"/>
  <c r="CA4" i="72"/>
  <c r="CB4" i="72"/>
  <c r="CC4" i="72"/>
  <c r="CD4" i="72"/>
  <c r="CE4" i="72"/>
  <c r="CF4" i="72"/>
  <c r="CG4" i="72"/>
  <c r="CH4" i="72"/>
  <c r="CI4" i="72"/>
  <c r="CJ4" i="72"/>
  <c r="CK4" i="72"/>
  <c r="CL4" i="72"/>
  <c r="CM4" i="72"/>
  <c r="CN4" i="72"/>
  <c r="CO4" i="72"/>
  <c r="CP4" i="72"/>
  <c r="E5" i="72"/>
  <c r="F5" i="72"/>
  <c r="G5" i="72"/>
  <c r="H5" i="72"/>
  <c r="I5" i="72"/>
  <c r="J5" i="72"/>
  <c r="K5" i="72"/>
  <c r="L5" i="72"/>
  <c r="M5" i="72"/>
  <c r="N5" i="72"/>
  <c r="O5" i="72"/>
  <c r="P5" i="72"/>
  <c r="Q5" i="72"/>
  <c r="R5" i="72"/>
  <c r="S5" i="72"/>
  <c r="T5" i="72"/>
  <c r="U5" i="72"/>
  <c r="V5" i="72"/>
  <c r="W5" i="72"/>
  <c r="X5" i="72"/>
  <c r="Y5" i="72"/>
  <c r="Z5" i="72"/>
  <c r="AA5" i="72"/>
  <c r="AB5" i="72"/>
  <c r="AC5" i="72"/>
  <c r="AD5" i="72"/>
  <c r="AE5" i="72"/>
  <c r="AF5" i="72"/>
  <c r="AG5" i="72"/>
  <c r="AH5" i="72"/>
  <c r="AI5" i="72"/>
  <c r="AJ5" i="72"/>
  <c r="AK5" i="72"/>
  <c r="AL5" i="72"/>
  <c r="AM5" i="72"/>
  <c r="AN5" i="72"/>
  <c r="AO5" i="72"/>
  <c r="AP5" i="72"/>
  <c r="AQ5" i="72"/>
  <c r="AR5" i="72"/>
  <c r="AS5" i="72"/>
  <c r="AT5" i="72"/>
  <c r="AU5" i="72"/>
  <c r="AV5" i="72"/>
  <c r="AW5" i="72"/>
  <c r="AX5" i="72"/>
  <c r="AY5" i="72"/>
  <c r="AZ5" i="72"/>
  <c r="BA5" i="72"/>
  <c r="BB5" i="72"/>
  <c r="BC5" i="72"/>
  <c r="BD5" i="72"/>
  <c r="BE5" i="72"/>
  <c r="BF5" i="72"/>
  <c r="BG5" i="72"/>
  <c r="BH5" i="72"/>
  <c r="BI5" i="72"/>
  <c r="BJ5" i="72"/>
  <c r="BK5" i="72"/>
  <c r="BL5" i="72"/>
  <c r="BM5" i="72"/>
  <c r="BN5" i="72"/>
  <c r="BO5" i="72"/>
  <c r="BP5" i="72"/>
  <c r="BQ5" i="72"/>
  <c r="BR5" i="72"/>
  <c r="BS5" i="72"/>
  <c r="BT5" i="72"/>
  <c r="BU5" i="72"/>
  <c r="BV5" i="72"/>
  <c r="BW5" i="72"/>
  <c r="BX5" i="72"/>
  <c r="BY5" i="72"/>
  <c r="BZ5" i="72"/>
  <c r="CA5" i="72"/>
  <c r="CB5" i="72"/>
  <c r="CC5" i="72"/>
  <c r="CD5" i="72"/>
  <c r="CE5" i="72"/>
  <c r="CF5" i="72"/>
  <c r="CG5" i="72"/>
  <c r="CH5" i="72"/>
  <c r="CI5" i="72"/>
  <c r="CJ5" i="72"/>
  <c r="CK5" i="72"/>
  <c r="CL5" i="72"/>
  <c r="CM5" i="72"/>
  <c r="CN5" i="72"/>
  <c r="CO5" i="72"/>
  <c r="CP5" i="72"/>
  <c r="C6" i="72"/>
  <c r="D6" i="72"/>
  <c r="E6" i="72"/>
  <c r="F6" i="72"/>
  <c r="G6" i="72"/>
  <c r="H6" i="72"/>
  <c r="I6" i="72"/>
  <c r="J6" i="72"/>
  <c r="K6" i="72"/>
  <c r="L6" i="72"/>
  <c r="M6" i="72"/>
  <c r="N6" i="72"/>
  <c r="O6" i="72"/>
  <c r="P6" i="72"/>
  <c r="Q6" i="72"/>
  <c r="R6" i="72"/>
  <c r="S6" i="72"/>
  <c r="T6" i="72"/>
  <c r="U6" i="72"/>
  <c r="V6" i="72"/>
  <c r="W6" i="72"/>
  <c r="X6" i="72"/>
  <c r="Y6" i="72"/>
  <c r="Z6" i="72"/>
  <c r="AA6" i="72"/>
  <c r="AB6" i="72"/>
  <c r="AC6" i="72"/>
  <c r="AD6" i="72"/>
  <c r="AE6" i="72"/>
  <c r="AF6" i="72"/>
  <c r="AG6" i="72"/>
  <c r="AH6" i="72"/>
  <c r="AI6" i="72"/>
  <c r="AJ6" i="72"/>
  <c r="AK6" i="72"/>
  <c r="AL6" i="72"/>
  <c r="AM6" i="72"/>
  <c r="AN6" i="72"/>
  <c r="AO6" i="72"/>
  <c r="AP6" i="72"/>
  <c r="AQ6" i="72"/>
  <c r="AR6" i="72"/>
  <c r="AS6" i="72"/>
  <c r="AT6" i="72"/>
  <c r="AU6" i="72"/>
  <c r="AV6" i="72"/>
  <c r="AW6" i="72"/>
  <c r="AX6" i="72"/>
  <c r="AY6" i="72"/>
  <c r="AZ6" i="72"/>
  <c r="BA6" i="72"/>
  <c r="BB6" i="72"/>
  <c r="BC6" i="72"/>
  <c r="BD6" i="72"/>
  <c r="BE6" i="72"/>
  <c r="BF6" i="72"/>
  <c r="BG6" i="72"/>
  <c r="BH6" i="72"/>
  <c r="BI6" i="72"/>
  <c r="BJ6" i="72"/>
  <c r="BK6" i="72"/>
  <c r="BL6" i="72"/>
  <c r="BM6" i="72"/>
  <c r="BN6" i="72"/>
  <c r="BO6" i="72"/>
  <c r="BP6" i="72"/>
  <c r="BQ6" i="72"/>
  <c r="BR6" i="72"/>
  <c r="BS6" i="72"/>
  <c r="BT6" i="72"/>
  <c r="BU6" i="72"/>
  <c r="BV6" i="72"/>
  <c r="BW6" i="72"/>
  <c r="BX6" i="72"/>
  <c r="BY6" i="72"/>
  <c r="BZ6" i="72"/>
  <c r="CA6" i="72"/>
  <c r="CB6" i="72"/>
  <c r="CC6" i="72"/>
  <c r="CD6" i="72"/>
  <c r="CE6" i="72"/>
  <c r="CF6" i="72"/>
  <c r="CG6" i="72"/>
  <c r="CH6" i="72"/>
  <c r="CI6" i="72"/>
  <c r="CJ6" i="72"/>
  <c r="CK6" i="72"/>
  <c r="CL6" i="72"/>
  <c r="CM6" i="72"/>
  <c r="CN6" i="72"/>
  <c r="CO6" i="72"/>
  <c r="CP6" i="72"/>
  <c r="C7" i="72"/>
  <c r="D7" i="72"/>
  <c r="E7" i="72"/>
  <c r="F7" i="72"/>
  <c r="G7" i="72"/>
  <c r="H7" i="72"/>
  <c r="I7" i="72"/>
  <c r="J7" i="72"/>
  <c r="K7" i="72"/>
  <c r="L7" i="72"/>
  <c r="M7" i="72"/>
  <c r="N7" i="72"/>
  <c r="O7" i="72"/>
  <c r="P7" i="72"/>
  <c r="Q7" i="72"/>
  <c r="R7" i="72"/>
  <c r="S7" i="72"/>
  <c r="T7" i="72"/>
  <c r="U7" i="72"/>
  <c r="V7" i="72"/>
  <c r="W7" i="72"/>
  <c r="X7" i="72"/>
  <c r="Y7" i="72"/>
  <c r="Z7" i="72"/>
  <c r="AA7" i="72"/>
  <c r="AB7" i="72"/>
  <c r="AC7" i="72"/>
  <c r="AD7" i="72"/>
  <c r="AE7" i="72"/>
  <c r="AF7" i="72"/>
  <c r="AG7" i="72"/>
  <c r="AH7" i="72"/>
  <c r="AI7" i="72"/>
  <c r="AJ7" i="72"/>
  <c r="AK7" i="72"/>
  <c r="AL7" i="72"/>
  <c r="AM7" i="72"/>
  <c r="AN7" i="72"/>
  <c r="AO7" i="72"/>
  <c r="AP7" i="72"/>
  <c r="AQ7" i="72"/>
  <c r="AR7" i="72"/>
  <c r="AS7" i="72"/>
  <c r="AT7" i="72"/>
  <c r="AU7" i="72"/>
  <c r="AV7" i="72"/>
  <c r="AW7" i="72"/>
  <c r="AX7" i="72"/>
  <c r="AY7" i="72"/>
  <c r="AZ7" i="72"/>
  <c r="BA7" i="72"/>
  <c r="BB7" i="72"/>
  <c r="BC7" i="72"/>
  <c r="BD7" i="72"/>
  <c r="BE7" i="72"/>
  <c r="BF7" i="72"/>
  <c r="BG7" i="72"/>
  <c r="BH7" i="72"/>
  <c r="BI7" i="72"/>
  <c r="BJ7" i="72"/>
  <c r="BK7" i="72"/>
  <c r="BL7" i="72"/>
  <c r="BM7" i="72"/>
  <c r="BN7" i="72"/>
  <c r="BO7" i="72"/>
  <c r="BP7" i="72"/>
  <c r="BQ7" i="72"/>
  <c r="BR7" i="72"/>
  <c r="BS7" i="72"/>
  <c r="BT7" i="72"/>
  <c r="BU7" i="72"/>
  <c r="BV7" i="72"/>
  <c r="BW7" i="72"/>
  <c r="BX7" i="72"/>
  <c r="BY7" i="72"/>
  <c r="BZ7" i="72"/>
  <c r="CA7" i="72"/>
  <c r="CB7" i="72"/>
  <c r="CC7" i="72"/>
  <c r="CD7" i="72"/>
  <c r="CE7" i="72"/>
  <c r="CF7" i="72"/>
  <c r="CG7" i="72"/>
  <c r="CH7" i="72"/>
  <c r="CI7" i="72"/>
  <c r="CJ7" i="72"/>
  <c r="CK7" i="72"/>
  <c r="CL7" i="72"/>
  <c r="CM7" i="72"/>
  <c r="CN7" i="72"/>
  <c r="CO7" i="72"/>
  <c r="CP7" i="72"/>
  <c r="C8" i="72"/>
  <c r="D8" i="72"/>
  <c r="E8" i="72"/>
  <c r="F8" i="72"/>
  <c r="G8" i="72"/>
  <c r="H8" i="72"/>
  <c r="I8" i="72"/>
  <c r="J8" i="72"/>
  <c r="K8" i="72"/>
  <c r="L8" i="72"/>
  <c r="M8" i="72"/>
  <c r="N8" i="72"/>
  <c r="O8" i="72"/>
  <c r="P8" i="72"/>
  <c r="Q8" i="72"/>
  <c r="R8" i="72"/>
  <c r="S8" i="72"/>
  <c r="T8" i="72"/>
  <c r="U8" i="72"/>
  <c r="V8" i="72"/>
  <c r="W8" i="72"/>
  <c r="X8" i="72"/>
  <c r="Y8" i="72"/>
  <c r="Z8" i="72"/>
  <c r="AA8" i="72"/>
  <c r="AB8" i="72"/>
  <c r="AC8" i="72"/>
  <c r="AD8" i="72"/>
  <c r="AE8" i="72"/>
  <c r="AF8" i="72"/>
  <c r="AG8" i="72"/>
  <c r="AH8" i="72"/>
  <c r="AI8" i="72"/>
  <c r="AJ8" i="72"/>
  <c r="AK8" i="72"/>
  <c r="AL8" i="72"/>
  <c r="AM8" i="72"/>
  <c r="AN8" i="72"/>
  <c r="AO8" i="72"/>
  <c r="AP8" i="72"/>
  <c r="AQ8" i="72"/>
  <c r="AR8" i="72"/>
  <c r="AS8" i="72"/>
  <c r="AT8" i="72"/>
  <c r="AU8" i="72"/>
  <c r="AV8" i="72"/>
  <c r="AW8" i="72"/>
  <c r="AX8" i="72"/>
  <c r="AY8" i="72"/>
  <c r="AZ8" i="72"/>
  <c r="BA8" i="72"/>
  <c r="BB8" i="72"/>
  <c r="BC8" i="72"/>
  <c r="BD8" i="72"/>
  <c r="BE8" i="72"/>
  <c r="BF8" i="72"/>
  <c r="BG8" i="72"/>
  <c r="BH8" i="72"/>
  <c r="BI8" i="72"/>
  <c r="BJ8" i="72"/>
  <c r="BK8" i="72"/>
  <c r="BL8" i="72"/>
  <c r="BM8" i="72"/>
  <c r="BN8" i="72"/>
  <c r="BO8" i="72"/>
  <c r="BP8" i="72"/>
  <c r="BQ8" i="72"/>
  <c r="BR8" i="72"/>
  <c r="BS8" i="72"/>
  <c r="BT8" i="72"/>
  <c r="BU8" i="72"/>
  <c r="BV8" i="72"/>
  <c r="BW8" i="72"/>
  <c r="BX8" i="72"/>
  <c r="BY8" i="72"/>
  <c r="BZ8" i="72"/>
  <c r="CA8" i="72"/>
  <c r="CB8" i="72"/>
  <c r="CC8" i="72"/>
  <c r="CD8" i="72"/>
  <c r="CE8" i="72"/>
  <c r="CF8" i="72"/>
  <c r="CG8" i="72"/>
  <c r="CH8" i="72"/>
  <c r="CI8" i="72"/>
  <c r="CJ8" i="72"/>
  <c r="CK8" i="72"/>
  <c r="CL8" i="72"/>
  <c r="CM8" i="72"/>
  <c r="CN8" i="72"/>
  <c r="CO8" i="72"/>
  <c r="CP8" i="72"/>
  <c r="C9" i="72"/>
  <c r="D9" i="72"/>
  <c r="E9" i="72"/>
  <c r="F9" i="72"/>
  <c r="G9" i="72"/>
  <c r="H9" i="72"/>
  <c r="I9" i="72"/>
  <c r="J9" i="72"/>
  <c r="K9" i="72"/>
  <c r="L9" i="72"/>
  <c r="M9" i="72"/>
  <c r="N9" i="72"/>
  <c r="O9" i="72"/>
  <c r="P9" i="72"/>
  <c r="Q9" i="72"/>
  <c r="R9" i="72"/>
  <c r="S9" i="72"/>
  <c r="T9" i="72"/>
  <c r="U9" i="72"/>
  <c r="V9" i="72"/>
  <c r="W9" i="72"/>
  <c r="X9" i="72"/>
  <c r="Y9" i="72"/>
  <c r="Z9" i="72"/>
  <c r="AA9" i="72"/>
  <c r="AB9" i="72"/>
  <c r="AC9" i="72"/>
  <c r="AD9" i="72"/>
  <c r="AE9" i="72"/>
  <c r="AF9" i="72"/>
  <c r="AG9" i="72"/>
  <c r="AH9" i="72"/>
  <c r="AI9" i="72"/>
  <c r="AJ9" i="72"/>
  <c r="AK9" i="72"/>
  <c r="AL9" i="72"/>
  <c r="AM9" i="72"/>
  <c r="AN9" i="72"/>
  <c r="AO9" i="72"/>
  <c r="AP9" i="72"/>
  <c r="AQ9" i="72"/>
  <c r="AR9" i="72"/>
  <c r="AS9" i="72"/>
  <c r="AT9" i="72"/>
  <c r="AU9" i="72"/>
  <c r="AV9" i="72"/>
  <c r="AW9" i="72"/>
  <c r="AX9" i="72"/>
  <c r="AY9" i="72"/>
  <c r="AZ9" i="72"/>
  <c r="BA9" i="72"/>
  <c r="BB9" i="72"/>
  <c r="BC9" i="72"/>
  <c r="BD9" i="72"/>
  <c r="BE9" i="72"/>
  <c r="BF9" i="72"/>
  <c r="BG9" i="72"/>
  <c r="BH9" i="72"/>
  <c r="BI9" i="72"/>
  <c r="BJ9" i="72"/>
  <c r="BK9" i="72"/>
  <c r="BL9" i="72"/>
  <c r="BM9" i="72"/>
  <c r="BN9" i="72"/>
  <c r="BO9" i="72"/>
  <c r="BP9" i="72"/>
  <c r="BQ9" i="72"/>
  <c r="BR9" i="72"/>
  <c r="BS9" i="72"/>
  <c r="BT9" i="72"/>
  <c r="BU9" i="72"/>
  <c r="BV9" i="72"/>
  <c r="BW9" i="72"/>
  <c r="BX9" i="72"/>
  <c r="BY9" i="72"/>
  <c r="BZ9" i="72"/>
  <c r="CA9" i="72"/>
  <c r="CB9" i="72"/>
  <c r="CC9" i="72"/>
  <c r="CD9" i="72"/>
  <c r="CE9" i="72"/>
  <c r="CF9" i="72"/>
  <c r="CG9" i="72"/>
  <c r="CH9" i="72"/>
  <c r="CI9" i="72"/>
  <c r="CJ9" i="72"/>
  <c r="CK9" i="72"/>
  <c r="CL9" i="72"/>
  <c r="CM9" i="72"/>
  <c r="CN9" i="72"/>
  <c r="CO9" i="72"/>
  <c r="CP9" i="72"/>
  <c r="C10" i="72"/>
  <c r="D10" i="72"/>
  <c r="E10" i="72"/>
  <c r="F10" i="72"/>
  <c r="G10" i="72"/>
  <c r="H10" i="72"/>
  <c r="I10" i="72"/>
  <c r="J10" i="72"/>
  <c r="K10" i="72"/>
  <c r="L10" i="72"/>
  <c r="M10" i="72"/>
  <c r="N10" i="72"/>
  <c r="O10" i="72"/>
  <c r="P10" i="72"/>
  <c r="Q10" i="72"/>
  <c r="R10" i="72"/>
  <c r="S10" i="72"/>
  <c r="T10" i="72"/>
  <c r="U10" i="72"/>
  <c r="V10" i="72"/>
  <c r="W10" i="72"/>
  <c r="X10" i="72"/>
  <c r="Y10" i="72"/>
  <c r="Z10" i="72"/>
  <c r="AA10" i="72"/>
  <c r="AB10" i="72"/>
  <c r="AC10" i="72"/>
  <c r="AD10" i="72"/>
  <c r="AE10" i="72"/>
  <c r="AF10" i="72"/>
  <c r="AG10" i="72"/>
  <c r="AH10" i="72"/>
  <c r="AI10" i="72"/>
  <c r="AJ10" i="72"/>
  <c r="AK10" i="72"/>
  <c r="AL10" i="72"/>
  <c r="AM10" i="72"/>
  <c r="AN10" i="72"/>
  <c r="AO10" i="72"/>
  <c r="AP10" i="72"/>
  <c r="AQ10" i="72"/>
  <c r="AR10" i="72"/>
  <c r="AS10" i="72"/>
  <c r="AT10" i="72"/>
  <c r="AU10" i="72"/>
  <c r="AV10" i="72"/>
  <c r="AW10" i="72"/>
  <c r="AX10" i="72"/>
  <c r="AY10" i="72"/>
  <c r="AZ10" i="72"/>
  <c r="BA10" i="72"/>
  <c r="BB10" i="72"/>
  <c r="BC10" i="72"/>
  <c r="BD10" i="72"/>
  <c r="BE10" i="72"/>
  <c r="BF10" i="72"/>
  <c r="BG10" i="72"/>
  <c r="BH10" i="72"/>
  <c r="BI10" i="72"/>
  <c r="BJ10" i="72"/>
  <c r="BK10" i="72"/>
  <c r="BL10" i="72"/>
  <c r="BM10" i="72"/>
  <c r="BN10" i="72"/>
  <c r="BO10" i="72"/>
  <c r="BP10" i="72"/>
  <c r="BQ10" i="72"/>
  <c r="BR10" i="72"/>
  <c r="BS10" i="72"/>
  <c r="BT10" i="72"/>
  <c r="BU10" i="72"/>
  <c r="BV10" i="72"/>
  <c r="BW10" i="72"/>
  <c r="BX10" i="72"/>
  <c r="BY10" i="72"/>
  <c r="BZ10" i="72"/>
  <c r="CA10" i="72"/>
  <c r="CB10" i="72"/>
  <c r="CC10" i="72"/>
  <c r="CD10" i="72"/>
  <c r="CE10" i="72"/>
  <c r="CF10" i="72"/>
  <c r="CG10" i="72"/>
  <c r="CH10" i="72"/>
  <c r="CI10" i="72"/>
  <c r="CJ10" i="72"/>
  <c r="CK10" i="72"/>
  <c r="CL10" i="72"/>
  <c r="CM10" i="72"/>
  <c r="CN10" i="72"/>
  <c r="CO10" i="72"/>
  <c r="CP10" i="72"/>
  <c r="C11" i="72"/>
  <c r="D11" i="72"/>
  <c r="E11" i="72"/>
  <c r="F11" i="72"/>
  <c r="G11" i="72"/>
  <c r="H11" i="72"/>
  <c r="I11" i="72"/>
  <c r="J11" i="72"/>
  <c r="K11" i="72"/>
  <c r="L11" i="72"/>
  <c r="M11" i="72"/>
  <c r="N11" i="72"/>
  <c r="O11" i="72"/>
  <c r="P11" i="72"/>
  <c r="Q11" i="72"/>
  <c r="R11" i="72"/>
  <c r="S11" i="72"/>
  <c r="T11" i="72"/>
  <c r="U11" i="72"/>
  <c r="V11" i="72"/>
  <c r="W11" i="72"/>
  <c r="X11" i="72"/>
  <c r="Y11" i="72"/>
  <c r="Z11" i="72"/>
  <c r="AA11" i="72"/>
  <c r="AB11" i="72"/>
  <c r="AC11" i="72"/>
  <c r="AD11" i="72"/>
  <c r="AE11" i="72"/>
  <c r="AF11" i="72"/>
  <c r="AG11" i="72"/>
  <c r="AH11" i="72"/>
  <c r="AI11" i="72"/>
  <c r="AJ11" i="72"/>
  <c r="AK11" i="72"/>
  <c r="AL11" i="72"/>
  <c r="AM11" i="72"/>
  <c r="AN11" i="72"/>
  <c r="AO11" i="72"/>
  <c r="AP11" i="72"/>
  <c r="AQ11" i="72"/>
  <c r="AR11" i="72"/>
  <c r="AS11" i="72"/>
  <c r="AT11" i="72"/>
  <c r="AU11" i="72"/>
  <c r="AV11" i="72"/>
  <c r="AW11" i="72"/>
  <c r="AX11" i="72"/>
  <c r="AY11" i="72"/>
  <c r="AZ11" i="72"/>
  <c r="BA11" i="72"/>
  <c r="BB11" i="72"/>
  <c r="BC11" i="72"/>
  <c r="BD11" i="72"/>
  <c r="BE11" i="72"/>
  <c r="BF11" i="72"/>
  <c r="BG11" i="72"/>
  <c r="BH11" i="72"/>
  <c r="BI11" i="72"/>
  <c r="BJ11" i="72"/>
  <c r="BK11" i="72"/>
  <c r="BL11" i="72"/>
  <c r="BM11" i="72"/>
  <c r="BN11" i="72"/>
  <c r="BO11" i="72"/>
  <c r="BP11" i="72"/>
  <c r="BQ11" i="72"/>
  <c r="BR11" i="72"/>
  <c r="BS11" i="72"/>
  <c r="BT11" i="72"/>
  <c r="BU11" i="72"/>
  <c r="BV11" i="72"/>
  <c r="BW11" i="72"/>
  <c r="BX11" i="72"/>
  <c r="BY11" i="72"/>
  <c r="BZ11" i="72"/>
  <c r="CA11" i="72"/>
  <c r="CB11" i="72"/>
  <c r="CC11" i="72"/>
  <c r="CD11" i="72"/>
  <c r="CE11" i="72"/>
  <c r="CF11" i="72"/>
  <c r="CG11" i="72"/>
  <c r="CH11" i="72"/>
  <c r="CI11" i="72"/>
  <c r="CJ11" i="72"/>
  <c r="CK11" i="72"/>
  <c r="CL11" i="72"/>
  <c r="CM11" i="72"/>
  <c r="CN11" i="72"/>
  <c r="CO11" i="72"/>
  <c r="CP11" i="72"/>
  <c r="C12" i="72"/>
  <c r="D12" i="72"/>
  <c r="E12" i="72"/>
  <c r="F12" i="72"/>
  <c r="G12" i="72"/>
  <c r="H12" i="72"/>
  <c r="I12" i="72"/>
  <c r="J12" i="72"/>
  <c r="K12" i="72"/>
  <c r="L12" i="72"/>
  <c r="M12" i="72"/>
  <c r="N12" i="72"/>
  <c r="O12" i="72"/>
  <c r="P12" i="72"/>
  <c r="Q12" i="72"/>
  <c r="R12" i="72"/>
  <c r="S12" i="72"/>
  <c r="T12" i="72"/>
  <c r="U12" i="72"/>
  <c r="V12" i="72"/>
  <c r="W12" i="72"/>
  <c r="X12" i="72"/>
  <c r="Y12" i="72"/>
  <c r="Z12" i="72"/>
  <c r="AA12" i="72"/>
  <c r="AB12" i="72"/>
  <c r="AC12" i="72"/>
  <c r="AD12" i="72"/>
  <c r="AE12" i="72"/>
  <c r="AF12" i="72"/>
  <c r="AG12" i="72"/>
  <c r="AH12" i="72"/>
  <c r="AI12" i="72"/>
  <c r="AJ12" i="72"/>
  <c r="AK12" i="72"/>
  <c r="AL12" i="72"/>
  <c r="AM12" i="72"/>
  <c r="AN12" i="72"/>
  <c r="AO12" i="72"/>
  <c r="AP12" i="72"/>
  <c r="AQ12" i="72"/>
  <c r="AR12" i="72"/>
  <c r="AS12" i="72"/>
  <c r="AT12" i="72"/>
  <c r="AU12" i="72"/>
  <c r="AV12" i="72"/>
  <c r="AW12" i="72"/>
  <c r="AX12" i="72"/>
  <c r="AY12" i="72"/>
  <c r="AZ12" i="72"/>
  <c r="BA12" i="72"/>
  <c r="BB12" i="72"/>
  <c r="BC12" i="72"/>
  <c r="BD12" i="72"/>
  <c r="BE12" i="72"/>
  <c r="BF12" i="72"/>
  <c r="BG12" i="72"/>
  <c r="BH12" i="72"/>
  <c r="BI12" i="72"/>
  <c r="BJ12" i="72"/>
  <c r="BK12" i="72"/>
  <c r="BL12" i="72"/>
  <c r="BM12" i="72"/>
  <c r="BN12" i="72"/>
  <c r="BO12" i="72"/>
  <c r="BP12" i="72"/>
  <c r="BQ12" i="72"/>
  <c r="BR12" i="72"/>
  <c r="BS12" i="72"/>
  <c r="BT12" i="72"/>
  <c r="BU12" i="72"/>
  <c r="BV12" i="72"/>
  <c r="BW12" i="72"/>
  <c r="BX12" i="72"/>
  <c r="BY12" i="72"/>
  <c r="BZ12" i="72"/>
  <c r="CA12" i="72"/>
  <c r="CB12" i="72"/>
  <c r="CC12" i="72"/>
  <c r="CD12" i="72"/>
  <c r="CE12" i="72"/>
  <c r="CF12" i="72"/>
  <c r="CG12" i="72"/>
  <c r="CH12" i="72"/>
  <c r="CI12" i="72"/>
  <c r="CJ12" i="72"/>
  <c r="CK12" i="72"/>
  <c r="CL12" i="72"/>
  <c r="CM12" i="72"/>
  <c r="CN12" i="72"/>
  <c r="CO12" i="72"/>
  <c r="CP12" i="72"/>
  <c r="C13" i="72"/>
  <c r="D13" i="72"/>
  <c r="E13" i="72"/>
  <c r="F13" i="72"/>
  <c r="G13" i="72"/>
  <c r="H13" i="72"/>
  <c r="I13" i="72"/>
  <c r="J13" i="72"/>
  <c r="K13" i="72"/>
  <c r="L13" i="72"/>
  <c r="M13" i="72"/>
  <c r="N13" i="72"/>
  <c r="O13" i="72"/>
  <c r="P13" i="72"/>
  <c r="Q13" i="72"/>
  <c r="R13" i="72"/>
  <c r="S13" i="72"/>
  <c r="T13" i="72"/>
  <c r="U13" i="72"/>
  <c r="V13" i="72"/>
  <c r="W13" i="72"/>
  <c r="X13" i="72"/>
  <c r="Y13" i="72"/>
  <c r="Z13" i="72"/>
  <c r="AA13" i="72"/>
  <c r="AB13" i="72"/>
  <c r="AC13" i="72"/>
  <c r="AD13" i="72"/>
  <c r="AE13" i="72"/>
  <c r="AF13" i="72"/>
  <c r="AG13" i="72"/>
  <c r="AH13" i="72"/>
  <c r="AI13" i="72"/>
  <c r="AJ13" i="72"/>
  <c r="AK13" i="72"/>
  <c r="AL13" i="72"/>
  <c r="AM13" i="72"/>
  <c r="AN13" i="72"/>
  <c r="AO13" i="72"/>
  <c r="AP13" i="72"/>
  <c r="AQ13" i="72"/>
  <c r="AR13" i="72"/>
  <c r="AS13" i="72"/>
  <c r="AT13" i="72"/>
  <c r="AU13" i="72"/>
  <c r="AV13" i="72"/>
  <c r="AW13" i="72"/>
  <c r="AX13" i="72"/>
  <c r="AY13" i="72"/>
  <c r="AZ13" i="72"/>
  <c r="BA13" i="72"/>
  <c r="BB13" i="72"/>
  <c r="BC13" i="72"/>
  <c r="BD13" i="72"/>
  <c r="BE13" i="72"/>
  <c r="BF13" i="72"/>
  <c r="BG13" i="72"/>
  <c r="BH13" i="72"/>
  <c r="BI13" i="72"/>
  <c r="BJ13" i="72"/>
  <c r="BK13" i="72"/>
  <c r="BL13" i="72"/>
  <c r="BM13" i="72"/>
  <c r="BN13" i="72"/>
  <c r="BO13" i="72"/>
  <c r="BP13" i="72"/>
  <c r="BQ13" i="72"/>
  <c r="BR13" i="72"/>
  <c r="BS13" i="72"/>
  <c r="BT13" i="72"/>
  <c r="BU13" i="72"/>
  <c r="BV13" i="72"/>
  <c r="BW13" i="72"/>
  <c r="BX13" i="72"/>
  <c r="BY13" i="72"/>
  <c r="BZ13" i="72"/>
  <c r="CA13" i="72"/>
  <c r="CB13" i="72"/>
  <c r="CC13" i="72"/>
  <c r="CD13" i="72"/>
  <c r="CE13" i="72"/>
  <c r="CF13" i="72"/>
  <c r="CG13" i="72"/>
  <c r="CH13" i="72"/>
  <c r="CI13" i="72"/>
  <c r="CJ13" i="72"/>
  <c r="CK13" i="72"/>
  <c r="CL13" i="72"/>
  <c r="CM13" i="72"/>
  <c r="CN13" i="72"/>
  <c r="CO13" i="72"/>
  <c r="CP13" i="72"/>
  <c r="C14" i="72"/>
  <c r="D14" i="72"/>
  <c r="E14" i="72"/>
  <c r="F14" i="72"/>
  <c r="G14" i="72"/>
  <c r="H14" i="72"/>
  <c r="I14" i="72"/>
  <c r="J14" i="72"/>
  <c r="K14" i="72"/>
  <c r="L14" i="72"/>
  <c r="M14" i="72"/>
  <c r="N14" i="72"/>
  <c r="O14" i="72"/>
  <c r="P14" i="72"/>
  <c r="Q14" i="72"/>
  <c r="R14" i="72"/>
  <c r="S14" i="72"/>
  <c r="T14" i="72"/>
  <c r="U14" i="72"/>
  <c r="V14" i="72"/>
  <c r="W14" i="72"/>
  <c r="X14" i="72"/>
  <c r="Y14" i="72"/>
  <c r="Z14" i="72"/>
  <c r="AA14" i="72"/>
  <c r="AB14" i="72"/>
  <c r="AC14" i="72"/>
  <c r="AD14" i="72"/>
  <c r="AE14" i="72"/>
  <c r="AF14" i="72"/>
  <c r="AG14" i="72"/>
  <c r="AH14" i="72"/>
  <c r="AI14" i="72"/>
  <c r="AJ14" i="72"/>
  <c r="AK14" i="72"/>
  <c r="AL14" i="72"/>
  <c r="AM14" i="72"/>
  <c r="AN14" i="72"/>
  <c r="AO14" i="72"/>
  <c r="AP14" i="72"/>
  <c r="AQ14" i="72"/>
  <c r="AR14" i="72"/>
  <c r="AS14" i="72"/>
  <c r="AT14" i="72"/>
  <c r="AU14" i="72"/>
  <c r="AV14" i="72"/>
  <c r="AW14" i="72"/>
  <c r="AX14" i="72"/>
  <c r="AY14" i="72"/>
  <c r="AZ14" i="72"/>
  <c r="BA14" i="72"/>
  <c r="BB14" i="72"/>
  <c r="BC14" i="72"/>
  <c r="BD14" i="72"/>
  <c r="BE14" i="72"/>
  <c r="BF14" i="72"/>
  <c r="BG14" i="72"/>
  <c r="BH14" i="72"/>
  <c r="BI14" i="72"/>
  <c r="BJ14" i="72"/>
  <c r="BK14" i="72"/>
  <c r="BL14" i="72"/>
  <c r="BM14" i="72"/>
  <c r="BN14" i="72"/>
  <c r="BO14" i="72"/>
  <c r="BP14" i="72"/>
  <c r="BQ14" i="72"/>
  <c r="BR14" i="72"/>
  <c r="BS14" i="72"/>
  <c r="BT14" i="72"/>
  <c r="BU14" i="72"/>
  <c r="BV14" i="72"/>
  <c r="BW14" i="72"/>
  <c r="BX14" i="72"/>
  <c r="BY14" i="72"/>
  <c r="BZ14" i="72"/>
  <c r="CA14" i="72"/>
  <c r="CB14" i="72"/>
  <c r="CC14" i="72"/>
  <c r="CD14" i="72"/>
  <c r="CE14" i="72"/>
  <c r="CF14" i="72"/>
  <c r="CG14" i="72"/>
  <c r="CH14" i="72"/>
  <c r="CI14" i="72"/>
  <c r="CJ14" i="72"/>
  <c r="CK14" i="72"/>
  <c r="CL14" i="72"/>
  <c r="CM14" i="72"/>
  <c r="CN14" i="72"/>
  <c r="CO14" i="72"/>
  <c r="CP14" i="72"/>
  <c r="C15" i="72"/>
  <c r="D15" i="72"/>
  <c r="E15" i="72"/>
  <c r="F15" i="72"/>
  <c r="G15" i="72"/>
  <c r="H15" i="72"/>
  <c r="I15" i="72"/>
  <c r="J15" i="72"/>
  <c r="K15" i="72"/>
  <c r="L15" i="72"/>
  <c r="M15" i="72"/>
  <c r="N15" i="72"/>
  <c r="O15" i="72"/>
  <c r="P15" i="72"/>
  <c r="Q15" i="72"/>
  <c r="R15" i="72"/>
  <c r="S15" i="72"/>
  <c r="T15" i="72"/>
  <c r="U15" i="72"/>
  <c r="V15" i="72"/>
  <c r="W15" i="72"/>
  <c r="X15" i="72"/>
  <c r="Y15" i="72"/>
  <c r="Z15" i="72"/>
  <c r="AA15" i="72"/>
  <c r="AB15" i="72"/>
  <c r="AC15" i="72"/>
  <c r="AD15" i="72"/>
  <c r="AE15" i="72"/>
  <c r="AF15" i="72"/>
  <c r="AG15" i="72"/>
  <c r="AH15" i="72"/>
  <c r="AI15" i="72"/>
  <c r="AJ15" i="72"/>
  <c r="AK15" i="72"/>
  <c r="AL15" i="72"/>
  <c r="AM15" i="72"/>
  <c r="AN15" i="72"/>
  <c r="AO15" i="72"/>
  <c r="AP15" i="72"/>
  <c r="AQ15" i="72"/>
  <c r="AR15" i="72"/>
  <c r="AS15" i="72"/>
  <c r="AT15" i="72"/>
  <c r="AU15" i="72"/>
  <c r="AV15" i="72"/>
  <c r="AW15" i="72"/>
  <c r="AX15" i="72"/>
  <c r="AY15" i="72"/>
  <c r="AZ15" i="72"/>
  <c r="BA15" i="72"/>
  <c r="BB15" i="72"/>
  <c r="BC15" i="72"/>
  <c r="BD15" i="72"/>
  <c r="BE15" i="72"/>
  <c r="BF15" i="72"/>
  <c r="BG15" i="72"/>
  <c r="BH15" i="72"/>
  <c r="BI15" i="72"/>
  <c r="BJ15" i="72"/>
  <c r="BK15" i="72"/>
  <c r="BL15" i="72"/>
  <c r="BM15" i="72"/>
  <c r="BN15" i="72"/>
  <c r="BO15" i="72"/>
  <c r="BP15" i="72"/>
  <c r="BQ15" i="72"/>
  <c r="BR15" i="72"/>
  <c r="BS15" i="72"/>
  <c r="BT15" i="72"/>
  <c r="BU15" i="72"/>
  <c r="BV15" i="72"/>
  <c r="BW15" i="72"/>
  <c r="BX15" i="72"/>
  <c r="BY15" i="72"/>
  <c r="BZ15" i="72"/>
  <c r="CA15" i="72"/>
  <c r="CB15" i="72"/>
  <c r="CC15" i="72"/>
  <c r="CD15" i="72"/>
  <c r="CE15" i="72"/>
  <c r="CF15" i="72"/>
  <c r="CG15" i="72"/>
  <c r="CH15" i="72"/>
  <c r="CI15" i="72"/>
  <c r="CJ15" i="72"/>
  <c r="CK15" i="72"/>
  <c r="CL15" i="72"/>
  <c r="CM15" i="72"/>
  <c r="CN15" i="72"/>
  <c r="CO15" i="72"/>
  <c r="CP15" i="72"/>
  <c r="C16" i="72"/>
  <c r="D16" i="72"/>
  <c r="E16" i="72"/>
  <c r="F16" i="72"/>
  <c r="G16" i="72"/>
  <c r="H16" i="72"/>
  <c r="I16" i="72"/>
  <c r="J16" i="72"/>
  <c r="K16" i="72"/>
  <c r="L16" i="72"/>
  <c r="M16" i="72"/>
  <c r="N16" i="72"/>
  <c r="O16" i="72"/>
  <c r="P16" i="72"/>
  <c r="Q16" i="72"/>
  <c r="R16" i="72"/>
  <c r="S16" i="72"/>
  <c r="T16" i="72"/>
  <c r="U16" i="72"/>
  <c r="V16" i="72"/>
  <c r="W16" i="72"/>
  <c r="X16" i="72"/>
  <c r="Y16" i="72"/>
  <c r="Z16" i="72"/>
  <c r="AA16" i="72"/>
  <c r="AB16" i="72"/>
  <c r="AC16" i="72"/>
  <c r="AD16" i="72"/>
  <c r="AE16" i="72"/>
  <c r="AF16" i="72"/>
  <c r="AG16" i="72"/>
  <c r="AH16" i="72"/>
  <c r="AI16" i="72"/>
  <c r="AJ16" i="72"/>
  <c r="AK16" i="72"/>
  <c r="AL16" i="72"/>
  <c r="AM16" i="72"/>
  <c r="AN16" i="72"/>
  <c r="AO16" i="72"/>
  <c r="AP16" i="72"/>
  <c r="AQ16" i="72"/>
  <c r="AR16" i="72"/>
  <c r="AS16" i="72"/>
  <c r="AT16" i="72"/>
  <c r="AU16" i="72"/>
  <c r="AV16" i="72"/>
  <c r="AW16" i="72"/>
  <c r="AX16" i="72"/>
  <c r="AY16" i="72"/>
  <c r="AZ16" i="72"/>
  <c r="BA16" i="72"/>
  <c r="BB16" i="72"/>
  <c r="BC16" i="72"/>
  <c r="BD16" i="72"/>
  <c r="BE16" i="72"/>
  <c r="BF16" i="72"/>
  <c r="BG16" i="72"/>
  <c r="BH16" i="72"/>
  <c r="BI16" i="72"/>
  <c r="BJ16" i="72"/>
  <c r="BK16" i="72"/>
  <c r="BL16" i="72"/>
  <c r="BM16" i="72"/>
  <c r="BN16" i="72"/>
  <c r="BO16" i="72"/>
  <c r="BP16" i="72"/>
  <c r="BQ16" i="72"/>
  <c r="BR16" i="72"/>
  <c r="BS16" i="72"/>
  <c r="BT16" i="72"/>
  <c r="BU16" i="72"/>
  <c r="BV16" i="72"/>
  <c r="BW16" i="72"/>
  <c r="BX16" i="72"/>
  <c r="BY16" i="72"/>
  <c r="BZ16" i="72"/>
  <c r="CA16" i="72"/>
  <c r="CB16" i="72"/>
  <c r="CC16" i="72"/>
  <c r="CD16" i="72"/>
  <c r="CE16" i="72"/>
  <c r="CF16" i="72"/>
  <c r="CG16" i="72"/>
  <c r="CH16" i="72"/>
  <c r="CI16" i="72"/>
  <c r="CJ16" i="72"/>
  <c r="CK16" i="72"/>
  <c r="CL16" i="72"/>
  <c r="CM16" i="72"/>
  <c r="CN16" i="72"/>
  <c r="CO16" i="72"/>
  <c r="CP16" i="72"/>
  <c r="C17" i="72"/>
  <c r="D17" i="72"/>
  <c r="E17" i="72"/>
  <c r="F17" i="72"/>
  <c r="G17" i="72"/>
  <c r="H17" i="72"/>
  <c r="I17" i="72"/>
  <c r="J17" i="72"/>
  <c r="K17" i="72"/>
  <c r="L17" i="72"/>
  <c r="M17" i="72"/>
  <c r="N17" i="72"/>
  <c r="O17" i="72"/>
  <c r="P17" i="72"/>
  <c r="Q17" i="72"/>
  <c r="R17" i="72"/>
  <c r="S17" i="72"/>
  <c r="T17" i="72"/>
  <c r="U17" i="72"/>
  <c r="V17" i="72"/>
  <c r="W17" i="72"/>
  <c r="X17" i="72"/>
  <c r="Y17" i="72"/>
  <c r="Z17" i="72"/>
  <c r="AA17" i="72"/>
  <c r="AB17" i="72"/>
  <c r="AC17" i="72"/>
  <c r="AD17" i="72"/>
  <c r="AE17" i="72"/>
  <c r="AF17" i="72"/>
  <c r="AG17" i="72"/>
  <c r="AH17" i="72"/>
  <c r="AI17" i="72"/>
  <c r="AJ17" i="72"/>
  <c r="AK17" i="72"/>
  <c r="AL17" i="72"/>
  <c r="AM17" i="72"/>
  <c r="AN17" i="72"/>
  <c r="AO17" i="72"/>
  <c r="AP17" i="72"/>
  <c r="AQ17" i="72"/>
  <c r="AR17" i="72"/>
  <c r="AS17" i="72"/>
  <c r="AT17" i="72"/>
  <c r="AU17" i="72"/>
  <c r="AV17" i="72"/>
  <c r="AW17" i="72"/>
  <c r="AX17" i="72"/>
  <c r="AY17" i="72"/>
  <c r="AZ17" i="72"/>
  <c r="BA17" i="72"/>
  <c r="BB17" i="72"/>
  <c r="BC17" i="72"/>
  <c r="BD17" i="72"/>
  <c r="BE17" i="72"/>
  <c r="BF17" i="72"/>
  <c r="BG17" i="72"/>
  <c r="BH17" i="72"/>
  <c r="BI17" i="72"/>
  <c r="BJ17" i="72"/>
  <c r="BK17" i="72"/>
  <c r="BL17" i="72"/>
  <c r="BM17" i="72"/>
  <c r="BN17" i="72"/>
  <c r="BO17" i="72"/>
  <c r="BP17" i="72"/>
  <c r="BQ17" i="72"/>
  <c r="BR17" i="72"/>
  <c r="BS17" i="72"/>
  <c r="BT17" i="72"/>
  <c r="BU17" i="72"/>
  <c r="BV17" i="72"/>
  <c r="BW17" i="72"/>
  <c r="BX17" i="72"/>
  <c r="BY17" i="72"/>
  <c r="BZ17" i="72"/>
  <c r="CA17" i="72"/>
  <c r="CB17" i="72"/>
  <c r="CC17" i="72"/>
  <c r="CD17" i="72"/>
  <c r="CE17" i="72"/>
  <c r="CF17" i="72"/>
  <c r="CG17" i="72"/>
  <c r="CH17" i="72"/>
  <c r="CI17" i="72"/>
  <c r="CJ17" i="72"/>
  <c r="CK17" i="72"/>
  <c r="CL17" i="72"/>
  <c r="CM17" i="72"/>
  <c r="CN17" i="72"/>
  <c r="CO17" i="72"/>
  <c r="CP17" i="72"/>
  <c r="B3" i="72"/>
  <c r="B4" i="72"/>
  <c r="B5" i="72"/>
  <c r="B6" i="72"/>
  <c r="B7" i="72"/>
  <c r="B8" i="72"/>
  <c r="B9" i="72"/>
  <c r="B10" i="72"/>
  <c r="B11" i="72"/>
  <c r="B12" i="72"/>
  <c r="B13" i="72"/>
  <c r="B14" i="72"/>
  <c r="B15" i="72"/>
  <c r="B16" i="72"/>
  <c r="B17" i="72"/>
  <c r="D3" i="70"/>
  <c r="E3" i="70"/>
  <c r="F3" i="70"/>
  <c r="G3" i="70"/>
  <c r="H3" i="70"/>
  <c r="I3" i="70"/>
  <c r="J3" i="70"/>
  <c r="K3" i="70"/>
  <c r="L3" i="70"/>
  <c r="M3" i="70"/>
  <c r="N3" i="70"/>
  <c r="O3" i="70"/>
  <c r="P3" i="70"/>
  <c r="Q3" i="70"/>
  <c r="R3" i="70"/>
  <c r="S3" i="70"/>
  <c r="T3" i="70"/>
  <c r="U3" i="70"/>
  <c r="V3" i="70"/>
  <c r="W3" i="70"/>
  <c r="X3" i="70"/>
  <c r="Y3" i="70"/>
  <c r="Z3" i="70"/>
  <c r="AA3" i="70"/>
  <c r="AB3" i="70"/>
  <c r="AC3" i="70"/>
  <c r="AD3" i="70"/>
  <c r="AE3" i="70"/>
  <c r="AF3" i="70"/>
  <c r="AG3" i="70"/>
  <c r="AH3" i="70"/>
  <c r="AI3" i="70"/>
  <c r="AJ3" i="70"/>
  <c r="AK3" i="70"/>
  <c r="AL3" i="70"/>
  <c r="AM3" i="70"/>
  <c r="AN3" i="70"/>
  <c r="AO3" i="70"/>
  <c r="AP3" i="70"/>
  <c r="AQ3" i="70"/>
  <c r="AR3" i="70"/>
  <c r="AS3" i="70"/>
  <c r="AT3" i="70"/>
  <c r="AU3" i="70"/>
  <c r="AV3" i="70"/>
  <c r="AW3" i="70"/>
  <c r="AX3" i="70"/>
  <c r="AY3" i="70"/>
  <c r="AZ3" i="70"/>
  <c r="BA3" i="70"/>
  <c r="BB3" i="70"/>
  <c r="BC3" i="70"/>
  <c r="BD3" i="70"/>
  <c r="BE3" i="70"/>
  <c r="BF3" i="70"/>
  <c r="BG3" i="70"/>
  <c r="BH3" i="70"/>
  <c r="BI3" i="70"/>
  <c r="BJ3" i="70"/>
  <c r="BK3" i="70"/>
  <c r="BL3" i="70"/>
  <c r="BM3" i="70"/>
  <c r="BN3" i="70"/>
  <c r="BO3" i="70"/>
  <c r="BP3" i="70"/>
  <c r="BQ3" i="70"/>
  <c r="BR3" i="70"/>
  <c r="BS3" i="70"/>
  <c r="BT3" i="70"/>
  <c r="BU3" i="70"/>
  <c r="BV3" i="70"/>
  <c r="BW3" i="70"/>
  <c r="BX3" i="70"/>
  <c r="BY3" i="70"/>
  <c r="BZ3" i="70"/>
  <c r="CA3" i="70"/>
  <c r="CB3" i="70"/>
  <c r="CC3" i="70"/>
  <c r="CD3" i="70"/>
  <c r="CE3" i="70"/>
  <c r="CF3" i="70"/>
  <c r="CG3" i="70"/>
  <c r="CH3" i="70"/>
  <c r="CI3" i="70"/>
  <c r="CJ3" i="70"/>
  <c r="CK3" i="70"/>
  <c r="CL3" i="70"/>
  <c r="CM3" i="70"/>
  <c r="CN3" i="70"/>
  <c r="CO3" i="70"/>
  <c r="CP3" i="70"/>
  <c r="C4" i="70"/>
  <c r="D4" i="70"/>
  <c r="E4" i="70"/>
  <c r="F4" i="70"/>
  <c r="G4" i="70"/>
  <c r="H4" i="70"/>
  <c r="I4" i="70"/>
  <c r="J4" i="70"/>
  <c r="K4" i="70"/>
  <c r="L4" i="70"/>
  <c r="M4" i="70"/>
  <c r="N4" i="70"/>
  <c r="O4" i="70"/>
  <c r="P4" i="70"/>
  <c r="Q4" i="70"/>
  <c r="R4" i="70"/>
  <c r="S4" i="70"/>
  <c r="T4" i="70"/>
  <c r="U4" i="70"/>
  <c r="V4" i="70"/>
  <c r="W4" i="70"/>
  <c r="X4" i="70"/>
  <c r="Y4" i="70"/>
  <c r="Z4" i="70"/>
  <c r="AA4" i="70"/>
  <c r="AB4" i="70"/>
  <c r="AC4" i="70"/>
  <c r="AD4" i="70"/>
  <c r="AE4" i="70"/>
  <c r="AF4" i="70"/>
  <c r="AG4" i="70"/>
  <c r="AH4" i="70"/>
  <c r="AI4" i="70"/>
  <c r="AJ4" i="70"/>
  <c r="AK4" i="70"/>
  <c r="AL4" i="70"/>
  <c r="AM4" i="70"/>
  <c r="AN4" i="70"/>
  <c r="AO4" i="70"/>
  <c r="AP4" i="70"/>
  <c r="AQ4" i="70"/>
  <c r="AR4" i="70"/>
  <c r="AS4" i="70"/>
  <c r="AT4" i="70"/>
  <c r="AU4" i="70"/>
  <c r="AV4" i="70"/>
  <c r="AW4" i="70"/>
  <c r="AX4" i="70"/>
  <c r="AY4" i="70"/>
  <c r="AZ4" i="70"/>
  <c r="BA4" i="70"/>
  <c r="BB4" i="70"/>
  <c r="BC4" i="70"/>
  <c r="BD4" i="70"/>
  <c r="BE4" i="70"/>
  <c r="BF4" i="70"/>
  <c r="BG4" i="70"/>
  <c r="BH4" i="70"/>
  <c r="BI4" i="70"/>
  <c r="BJ4" i="70"/>
  <c r="BK4" i="70"/>
  <c r="BL4" i="70"/>
  <c r="BM4" i="70"/>
  <c r="BN4" i="70"/>
  <c r="BO4" i="70"/>
  <c r="BP4" i="70"/>
  <c r="BQ4" i="70"/>
  <c r="BR4" i="70"/>
  <c r="BS4" i="70"/>
  <c r="BT4" i="70"/>
  <c r="BU4" i="70"/>
  <c r="BV4" i="70"/>
  <c r="BW4" i="70"/>
  <c r="BX4" i="70"/>
  <c r="BY4" i="70"/>
  <c r="BZ4" i="70"/>
  <c r="CA4" i="70"/>
  <c r="CB4" i="70"/>
  <c r="CC4" i="70"/>
  <c r="CD4" i="70"/>
  <c r="CE4" i="70"/>
  <c r="CF4" i="70"/>
  <c r="CG4" i="70"/>
  <c r="CH4" i="70"/>
  <c r="CI4" i="70"/>
  <c r="CJ4" i="70"/>
  <c r="CK4" i="70"/>
  <c r="CL4" i="70"/>
  <c r="CM4" i="70"/>
  <c r="CN4" i="70"/>
  <c r="CO4" i="70"/>
  <c r="CP4" i="70"/>
  <c r="E5" i="70"/>
  <c r="F5" i="70"/>
  <c r="G5" i="70"/>
  <c r="H5" i="70"/>
  <c r="I5" i="70"/>
  <c r="J5" i="70"/>
  <c r="K5" i="70"/>
  <c r="L5" i="70"/>
  <c r="M5" i="70"/>
  <c r="N5" i="70"/>
  <c r="O5" i="70"/>
  <c r="P5" i="70"/>
  <c r="Q5" i="70"/>
  <c r="R5" i="70"/>
  <c r="S5" i="70"/>
  <c r="T5" i="70"/>
  <c r="U5" i="70"/>
  <c r="V5" i="70"/>
  <c r="W5" i="70"/>
  <c r="X5" i="70"/>
  <c r="Y5" i="70"/>
  <c r="Z5" i="70"/>
  <c r="AA5" i="70"/>
  <c r="AB5" i="70"/>
  <c r="AC5" i="70"/>
  <c r="AD5" i="70"/>
  <c r="AE5" i="70"/>
  <c r="AF5" i="70"/>
  <c r="AG5" i="70"/>
  <c r="AH5" i="70"/>
  <c r="AI5" i="70"/>
  <c r="AJ5" i="70"/>
  <c r="AK5" i="70"/>
  <c r="AL5" i="70"/>
  <c r="AM5" i="70"/>
  <c r="AN5" i="70"/>
  <c r="AO5" i="70"/>
  <c r="AP5" i="70"/>
  <c r="AQ5" i="70"/>
  <c r="AR5" i="70"/>
  <c r="AS5" i="70"/>
  <c r="AT5" i="70"/>
  <c r="AU5" i="70"/>
  <c r="AV5" i="70"/>
  <c r="AW5" i="70"/>
  <c r="AX5" i="70"/>
  <c r="AY5" i="70"/>
  <c r="AZ5" i="70"/>
  <c r="BA5" i="70"/>
  <c r="BB5" i="70"/>
  <c r="BC5" i="70"/>
  <c r="BD5" i="70"/>
  <c r="BE5" i="70"/>
  <c r="BF5" i="70"/>
  <c r="BG5" i="70"/>
  <c r="BH5" i="70"/>
  <c r="BI5" i="70"/>
  <c r="BJ5" i="70"/>
  <c r="BK5" i="70"/>
  <c r="BL5" i="70"/>
  <c r="BM5" i="70"/>
  <c r="BN5" i="70"/>
  <c r="BO5" i="70"/>
  <c r="BP5" i="70"/>
  <c r="BQ5" i="70"/>
  <c r="BR5" i="70"/>
  <c r="BS5" i="70"/>
  <c r="BT5" i="70"/>
  <c r="BU5" i="70"/>
  <c r="BV5" i="70"/>
  <c r="BW5" i="70"/>
  <c r="BX5" i="70"/>
  <c r="BY5" i="70"/>
  <c r="BZ5" i="70"/>
  <c r="CA5" i="70"/>
  <c r="CB5" i="70"/>
  <c r="CC5" i="70"/>
  <c r="CD5" i="70"/>
  <c r="CE5" i="70"/>
  <c r="CF5" i="70"/>
  <c r="CG5" i="70"/>
  <c r="CH5" i="70"/>
  <c r="CI5" i="70"/>
  <c r="CJ5" i="70"/>
  <c r="CK5" i="70"/>
  <c r="CL5" i="70"/>
  <c r="CM5" i="70"/>
  <c r="CN5" i="70"/>
  <c r="CO5" i="70"/>
  <c r="CP5" i="70"/>
  <c r="C6" i="70"/>
  <c r="D6" i="70"/>
  <c r="E6" i="70"/>
  <c r="F6" i="70"/>
  <c r="G6" i="70"/>
  <c r="H6" i="70"/>
  <c r="I6" i="70"/>
  <c r="J6" i="70"/>
  <c r="K6" i="70"/>
  <c r="L6" i="70"/>
  <c r="M6" i="70"/>
  <c r="N6" i="70"/>
  <c r="O6" i="70"/>
  <c r="P6" i="70"/>
  <c r="Q6" i="70"/>
  <c r="R6" i="70"/>
  <c r="S6" i="70"/>
  <c r="T6" i="70"/>
  <c r="U6" i="70"/>
  <c r="V6" i="70"/>
  <c r="W6" i="70"/>
  <c r="X6" i="70"/>
  <c r="Y6" i="70"/>
  <c r="Z6" i="70"/>
  <c r="AA6" i="70"/>
  <c r="AB6" i="70"/>
  <c r="AC6" i="70"/>
  <c r="AD6" i="70"/>
  <c r="AE6" i="70"/>
  <c r="AF6" i="70"/>
  <c r="AG6" i="70"/>
  <c r="AH6" i="70"/>
  <c r="AI6" i="70"/>
  <c r="AJ6" i="70"/>
  <c r="AK6" i="70"/>
  <c r="AL6" i="70"/>
  <c r="AM6" i="70"/>
  <c r="AN6" i="70"/>
  <c r="AO6" i="70"/>
  <c r="AP6" i="70"/>
  <c r="AQ6" i="70"/>
  <c r="AR6" i="70"/>
  <c r="AS6" i="70"/>
  <c r="AT6" i="70"/>
  <c r="AU6" i="70"/>
  <c r="AV6" i="70"/>
  <c r="AW6" i="70"/>
  <c r="AX6" i="70"/>
  <c r="AY6" i="70"/>
  <c r="AZ6" i="70"/>
  <c r="BA6" i="70"/>
  <c r="BB6" i="70"/>
  <c r="BC6" i="70"/>
  <c r="BD6" i="70"/>
  <c r="BE6" i="70"/>
  <c r="BF6" i="70"/>
  <c r="BG6" i="70"/>
  <c r="BH6" i="70"/>
  <c r="BI6" i="70"/>
  <c r="BJ6" i="70"/>
  <c r="BK6" i="70"/>
  <c r="BL6" i="70"/>
  <c r="BM6" i="70"/>
  <c r="BN6" i="70"/>
  <c r="BO6" i="70"/>
  <c r="BP6" i="70"/>
  <c r="BQ6" i="70"/>
  <c r="BR6" i="70"/>
  <c r="BS6" i="70"/>
  <c r="BT6" i="70"/>
  <c r="BU6" i="70"/>
  <c r="BV6" i="70"/>
  <c r="BW6" i="70"/>
  <c r="BX6" i="70"/>
  <c r="BY6" i="70"/>
  <c r="BZ6" i="70"/>
  <c r="CA6" i="70"/>
  <c r="CB6" i="70"/>
  <c r="CC6" i="70"/>
  <c r="CD6" i="70"/>
  <c r="CE6" i="70"/>
  <c r="CF6" i="70"/>
  <c r="CG6" i="70"/>
  <c r="CH6" i="70"/>
  <c r="CI6" i="70"/>
  <c r="CJ6" i="70"/>
  <c r="CK6" i="70"/>
  <c r="CL6" i="70"/>
  <c r="CM6" i="70"/>
  <c r="CN6" i="70"/>
  <c r="CO6" i="70"/>
  <c r="CP6" i="70"/>
  <c r="C7" i="70"/>
  <c r="D7" i="70"/>
  <c r="E7" i="70"/>
  <c r="F7" i="70"/>
  <c r="G7" i="70"/>
  <c r="H7" i="70"/>
  <c r="I7" i="70"/>
  <c r="J7" i="70"/>
  <c r="K7" i="70"/>
  <c r="L7" i="70"/>
  <c r="M7" i="70"/>
  <c r="N7" i="70"/>
  <c r="O7" i="70"/>
  <c r="P7" i="70"/>
  <c r="Q7" i="70"/>
  <c r="R7" i="70"/>
  <c r="S7" i="70"/>
  <c r="T7" i="70"/>
  <c r="U7" i="70"/>
  <c r="V7" i="70"/>
  <c r="W7" i="70"/>
  <c r="X7" i="70"/>
  <c r="Y7" i="70"/>
  <c r="Z7" i="70"/>
  <c r="AA7" i="70"/>
  <c r="AB7" i="70"/>
  <c r="AC7" i="70"/>
  <c r="AD7" i="70"/>
  <c r="AE7" i="70"/>
  <c r="AF7" i="70"/>
  <c r="AG7" i="70"/>
  <c r="AH7" i="70"/>
  <c r="AI7" i="70"/>
  <c r="AJ7" i="70"/>
  <c r="AK7" i="70"/>
  <c r="AL7" i="70"/>
  <c r="AM7" i="70"/>
  <c r="AN7" i="70"/>
  <c r="AO7" i="70"/>
  <c r="AP7" i="70"/>
  <c r="AQ7" i="70"/>
  <c r="AR7" i="70"/>
  <c r="AS7" i="70"/>
  <c r="AT7" i="70"/>
  <c r="AU7" i="70"/>
  <c r="AV7" i="70"/>
  <c r="AW7" i="70"/>
  <c r="AX7" i="70"/>
  <c r="AY7" i="70"/>
  <c r="AZ7" i="70"/>
  <c r="BA7" i="70"/>
  <c r="BB7" i="70"/>
  <c r="BC7" i="70"/>
  <c r="BD7" i="70"/>
  <c r="BE7" i="70"/>
  <c r="BF7" i="70"/>
  <c r="BG7" i="70"/>
  <c r="BH7" i="70"/>
  <c r="BI7" i="70"/>
  <c r="BJ7" i="70"/>
  <c r="BK7" i="70"/>
  <c r="BL7" i="70"/>
  <c r="BM7" i="70"/>
  <c r="BN7" i="70"/>
  <c r="BO7" i="70"/>
  <c r="BP7" i="70"/>
  <c r="BQ7" i="70"/>
  <c r="BR7" i="70"/>
  <c r="BS7" i="70"/>
  <c r="BT7" i="70"/>
  <c r="BU7" i="70"/>
  <c r="BV7" i="70"/>
  <c r="BW7" i="70"/>
  <c r="BX7" i="70"/>
  <c r="BY7" i="70"/>
  <c r="BZ7" i="70"/>
  <c r="CA7" i="70"/>
  <c r="CB7" i="70"/>
  <c r="CC7" i="70"/>
  <c r="CD7" i="70"/>
  <c r="CE7" i="70"/>
  <c r="CF7" i="70"/>
  <c r="CG7" i="70"/>
  <c r="CH7" i="70"/>
  <c r="CI7" i="70"/>
  <c r="CJ7" i="70"/>
  <c r="CK7" i="70"/>
  <c r="CL7" i="70"/>
  <c r="CM7" i="70"/>
  <c r="CN7" i="70"/>
  <c r="CO7" i="70"/>
  <c r="CP7" i="70"/>
  <c r="C8" i="70"/>
  <c r="D8" i="70"/>
  <c r="E8" i="70"/>
  <c r="F8" i="70"/>
  <c r="G8" i="70"/>
  <c r="H8" i="70"/>
  <c r="I8" i="70"/>
  <c r="J8" i="70"/>
  <c r="K8" i="70"/>
  <c r="L8" i="70"/>
  <c r="M8" i="70"/>
  <c r="N8" i="70"/>
  <c r="O8" i="70"/>
  <c r="P8" i="70"/>
  <c r="Q8" i="70"/>
  <c r="R8" i="70"/>
  <c r="S8" i="70"/>
  <c r="T8" i="70"/>
  <c r="U8" i="70"/>
  <c r="V8" i="70"/>
  <c r="W8" i="70"/>
  <c r="X8" i="70"/>
  <c r="Y8" i="70"/>
  <c r="Z8" i="70"/>
  <c r="AA8" i="70"/>
  <c r="AB8" i="70"/>
  <c r="AC8" i="70"/>
  <c r="AD8" i="70"/>
  <c r="AE8" i="70"/>
  <c r="AF8" i="70"/>
  <c r="AG8" i="70"/>
  <c r="AH8" i="70"/>
  <c r="AI8" i="70"/>
  <c r="AJ8" i="70"/>
  <c r="AK8" i="70"/>
  <c r="AL8" i="70"/>
  <c r="AM8" i="70"/>
  <c r="AN8" i="70"/>
  <c r="AO8" i="70"/>
  <c r="AP8" i="70"/>
  <c r="AQ8" i="70"/>
  <c r="AR8" i="70"/>
  <c r="AS8" i="70"/>
  <c r="AT8" i="70"/>
  <c r="AU8" i="70"/>
  <c r="AV8" i="70"/>
  <c r="AW8" i="70"/>
  <c r="AX8" i="70"/>
  <c r="AY8" i="70"/>
  <c r="AZ8" i="70"/>
  <c r="BA8" i="70"/>
  <c r="BB8" i="70"/>
  <c r="BC8" i="70"/>
  <c r="BD8" i="70"/>
  <c r="BE8" i="70"/>
  <c r="BF8" i="70"/>
  <c r="BG8" i="70"/>
  <c r="BH8" i="70"/>
  <c r="BI8" i="70"/>
  <c r="BJ8" i="70"/>
  <c r="BK8" i="70"/>
  <c r="BL8" i="70"/>
  <c r="BM8" i="70"/>
  <c r="BN8" i="70"/>
  <c r="BO8" i="70"/>
  <c r="BP8" i="70"/>
  <c r="BQ8" i="70"/>
  <c r="BR8" i="70"/>
  <c r="BS8" i="70"/>
  <c r="BT8" i="70"/>
  <c r="BU8" i="70"/>
  <c r="BV8" i="70"/>
  <c r="BW8" i="70"/>
  <c r="BX8" i="70"/>
  <c r="BY8" i="70"/>
  <c r="BZ8" i="70"/>
  <c r="CA8" i="70"/>
  <c r="CB8" i="70"/>
  <c r="CC8" i="70"/>
  <c r="CD8" i="70"/>
  <c r="CE8" i="70"/>
  <c r="CF8" i="70"/>
  <c r="CG8" i="70"/>
  <c r="CH8" i="70"/>
  <c r="CI8" i="70"/>
  <c r="CJ8" i="70"/>
  <c r="CK8" i="70"/>
  <c r="CL8" i="70"/>
  <c r="CM8" i="70"/>
  <c r="CN8" i="70"/>
  <c r="CO8" i="70"/>
  <c r="CP8" i="70"/>
  <c r="C9" i="70"/>
  <c r="D9" i="70"/>
  <c r="E9" i="70"/>
  <c r="F9" i="70"/>
  <c r="G9" i="70"/>
  <c r="H9" i="70"/>
  <c r="I9" i="70"/>
  <c r="J9" i="70"/>
  <c r="K9" i="70"/>
  <c r="L9" i="70"/>
  <c r="M9" i="70"/>
  <c r="N9" i="70"/>
  <c r="O9" i="70"/>
  <c r="P9" i="70"/>
  <c r="Q9" i="70"/>
  <c r="R9" i="70"/>
  <c r="S9" i="70"/>
  <c r="T9" i="70"/>
  <c r="U9" i="70"/>
  <c r="V9" i="70"/>
  <c r="W9" i="70"/>
  <c r="X9" i="70"/>
  <c r="Y9" i="70"/>
  <c r="Z9" i="70"/>
  <c r="AA9" i="70"/>
  <c r="AB9" i="70"/>
  <c r="AC9" i="70"/>
  <c r="AD9" i="70"/>
  <c r="AE9" i="70"/>
  <c r="AF9" i="70"/>
  <c r="AG9" i="70"/>
  <c r="AH9" i="70"/>
  <c r="AI9" i="70"/>
  <c r="AJ9" i="70"/>
  <c r="AK9" i="70"/>
  <c r="AL9" i="70"/>
  <c r="AM9" i="70"/>
  <c r="AN9" i="70"/>
  <c r="AO9" i="70"/>
  <c r="AP9" i="70"/>
  <c r="AQ9" i="70"/>
  <c r="AR9" i="70"/>
  <c r="AS9" i="70"/>
  <c r="AT9" i="70"/>
  <c r="AU9" i="70"/>
  <c r="AV9" i="70"/>
  <c r="AW9" i="70"/>
  <c r="AX9" i="70"/>
  <c r="AY9" i="70"/>
  <c r="AZ9" i="70"/>
  <c r="BA9" i="70"/>
  <c r="BB9" i="70"/>
  <c r="BC9" i="70"/>
  <c r="BD9" i="70"/>
  <c r="BE9" i="70"/>
  <c r="BF9" i="70"/>
  <c r="BG9" i="70"/>
  <c r="BH9" i="70"/>
  <c r="BI9" i="70"/>
  <c r="BJ9" i="70"/>
  <c r="BK9" i="70"/>
  <c r="BL9" i="70"/>
  <c r="BM9" i="70"/>
  <c r="BN9" i="70"/>
  <c r="BO9" i="70"/>
  <c r="BP9" i="70"/>
  <c r="BQ9" i="70"/>
  <c r="BR9" i="70"/>
  <c r="BS9" i="70"/>
  <c r="BT9" i="70"/>
  <c r="BU9" i="70"/>
  <c r="BV9" i="70"/>
  <c r="BW9" i="70"/>
  <c r="BX9" i="70"/>
  <c r="BY9" i="70"/>
  <c r="BZ9" i="70"/>
  <c r="CA9" i="70"/>
  <c r="CB9" i="70"/>
  <c r="CC9" i="70"/>
  <c r="CD9" i="70"/>
  <c r="CE9" i="70"/>
  <c r="CF9" i="70"/>
  <c r="CG9" i="70"/>
  <c r="CH9" i="70"/>
  <c r="CI9" i="70"/>
  <c r="CJ9" i="70"/>
  <c r="CK9" i="70"/>
  <c r="CL9" i="70"/>
  <c r="CM9" i="70"/>
  <c r="CN9" i="70"/>
  <c r="CO9" i="70"/>
  <c r="CP9" i="70"/>
  <c r="C10" i="70"/>
  <c r="D10" i="70"/>
  <c r="E10" i="70"/>
  <c r="F10" i="70"/>
  <c r="G10" i="70"/>
  <c r="H10" i="70"/>
  <c r="I10" i="70"/>
  <c r="J10" i="70"/>
  <c r="K10" i="70"/>
  <c r="L10" i="70"/>
  <c r="M10" i="70"/>
  <c r="N10" i="70"/>
  <c r="O10" i="70"/>
  <c r="P10" i="70"/>
  <c r="Q10" i="70"/>
  <c r="R10" i="70"/>
  <c r="S10" i="70"/>
  <c r="T10" i="70"/>
  <c r="U10" i="70"/>
  <c r="V10" i="70"/>
  <c r="W10" i="70"/>
  <c r="X10" i="70"/>
  <c r="Y10" i="70"/>
  <c r="Z10" i="70"/>
  <c r="AA10" i="70"/>
  <c r="AB10" i="70"/>
  <c r="AC10" i="70"/>
  <c r="AD10" i="70"/>
  <c r="AE10" i="70"/>
  <c r="AF10" i="70"/>
  <c r="AG10" i="70"/>
  <c r="AH10" i="70"/>
  <c r="AI10" i="70"/>
  <c r="AJ10" i="70"/>
  <c r="AK10" i="70"/>
  <c r="AL10" i="70"/>
  <c r="AM10" i="70"/>
  <c r="AN10" i="70"/>
  <c r="AO10" i="70"/>
  <c r="AP10" i="70"/>
  <c r="AQ10" i="70"/>
  <c r="AR10" i="70"/>
  <c r="AS10" i="70"/>
  <c r="AT10" i="70"/>
  <c r="AU10" i="70"/>
  <c r="AV10" i="70"/>
  <c r="AW10" i="70"/>
  <c r="AX10" i="70"/>
  <c r="AY10" i="70"/>
  <c r="AZ10" i="70"/>
  <c r="BA10" i="70"/>
  <c r="BB10" i="70"/>
  <c r="BC10" i="70"/>
  <c r="BD10" i="70"/>
  <c r="BE10" i="70"/>
  <c r="BF10" i="70"/>
  <c r="BG10" i="70"/>
  <c r="BH10" i="70"/>
  <c r="BI10" i="70"/>
  <c r="BJ10" i="70"/>
  <c r="BK10" i="70"/>
  <c r="BL10" i="70"/>
  <c r="BM10" i="70"/>
  <c r="BN10" i="70"/>
  <c r="BO10" i="70"/>
  <c r="BP10" i="70"/>
  <c r="BQ10" i="70"/>
  <c r="BR10" i="70"/>
  <c r="BS10" i="70"/>
  <c r="BT10" i="70"/>
  <c r="BU10" i="70"/>
  <c r="BV10" i="70"/>
  <c r="BW10" i="70"/>
  <c r="BX10" i="70"/>
  <c r="BY10" i="70"/>
  <c r="BZ10" i="70"/>
  <c r="CA10" i="70"/>
  <c r="CB10" i="70"/>
  <c r="CC10" i="70"/>
  <c r="CD10" i="70"/>
  <c r="CE10" i="70"/>
  <c r="CF10" i="70"/>
  <c r="CG10" i="70"/>
  <c r="CH10" i="70"/>
  <c r="CI10" i="70"/>
  <c r="CJ10" i="70"/>
  <c r="CK10" i="70"/>
  <c r="CL10" i="70"/>
  <c r="CM10" i="70"/>
  <c r="CN10" i="70"/>
  <c r="CO10" i="70"/>
  <c r="CP10" i="70"/>
  <c r="C11" i="70"/>
  <c r="D11" i="70"/>
  <c r="E11" i="70"/>
  <c r="F11" i="70"/>
  <c r="G11" i="70"/>
  <c r="H11" i="70"/>
  <c r="I11" i="70"/>
  <c r="J11" i="70"/>
  <c r="K11" i="70"/>
  <c r="L11" i="70"/>
  <c r="M11" i="70"/>
  <c r="N11" i="70"/>
  <c r="O11" i="70"/>
  <c r="P11" i="70"/>
  <c r="Q11" i="70"/>
  <c r="R11" i="70"/>
  <c r="S11" i="70"/>
  <c r="T11" i="70"/>
  <c r="U11" i="70"/>
  <c r="V11" i="70"/>
  <c r="W11" i="70"/>
  <c r="X11" i="70"/>
  <c r="Y11" i="70"/>
  <c r="Z11" i="70"/>
  <c r="AA11" i="70"/>
  <c r="AB11" i="70"/>
  <c r="AC11" i="70"/>
  <c r="AD11" i="70"/>
  <c r="AE11" i="70"/>
  <c r="AF11" i="70"/>
  <c r="AG11" i="70"/>
  <c r="AH11" i="70"/>
  <c r="AI11" i="70"/>
  <c r="AJ11" i="70"/>
  <c r="AK11" i="70"/>
  <c r="AL11" i="70"/>
  <c r="AM11" i="70"/>
  <c r="AN11" i="70"/>
  <c r="AO11" i="70"/>
  <c r="AP11" i="70"/>
  <c r="AQ11" i="70"/>
  <c r="AR11" i="70"/>
  <c r="AS11" i="70"/>
  <c r="AT11" i="70"/>
  <c r="AU11" i="70"/>
  <c r="AV11" i="70"/>
  <c r="AW11" i="70"/>
  <c r="AX11" i="70"/>
  <c r="AY11" i="70"/>
  <c r="AZ11" i="70"/>
  <c r="BA11" i="70"/>
  <c r="BB11" i="70"/>
  <c r="BC11" i="70"/>
  <c r="BD11" i="70"/>
  <c r="BE11" i="70"/>
  <c r="BF11" i="70"/>
  <c r="BG11" i="70"/>
  <c r="BH11" i="70"/>
  <c r="BI11" i="70"/>
  <c r="BJ11" i="70"/>
  <c r="BK11" i="70"/>
  <c r="BL11" i="70"/>
  <c r="BM11" i="70"/>
  <c r="BN11" i="70"/>
  <c r="BO11" i="70"/>
  <c r="BP11" i="70"/>
  <c r="BQ11" i="70"/>
  <c r="BR11" i="70"/>
  <c r="BS11" i="70"/>
  <c r="BT11" i="70"/>
  <c r="BU11" i="70"/>
  <c r="BV11" i="70"/>
  <c r="BW11" i="70"/>
  <c r="BX11" i="70"/>
  <c r="BY11" i="70"/>
  <c r="BZ11" i="70"/>
  <c r="CA11" i="70"/>
  <c r="CB11" i="70"/>
  <c r="CC11" i="70"/>
  <c r="CD11" i="70"/>
  <c r="CE11" i="70"/>
  <c r="CF11" i="70"/>
  <c r="CG11" i="70"/>
  <c r="CH11" i="70"/>
  <c r="CI11" i="70"/>
  <c r="CJ11" i="70"/>
  <c r="CK11" i="70"/>
  <c r="CL11" i="70"/>
  <c r="CM11" i="70"/>
  <c r="CN11" i="70"/>
  <c r="CO11" i="70"/>
  <c r="CP11" i="70"/>
  <c r="C12" i="70"/>
  <c r="D12" i="70"/>
  <c r="E12" i="70"/>
  <c r="F12" i="70"/>
  <c r="G12" i="70"/>
  <c r="H12" i="70"/>
  <c r="I12" i="70"/>
  <c r="J12" i="70"/>
  <c r="K12" i="70"/>
  <c r="L12" i="70"/>
  <c r="M12" i="70"/>
  <c r="N12" i="70"/>
  <c r="O12" i="70"/>
  <c r="P12" i="70"/>
  <c r="Q12" i="70"/>
  <c r="R12" i="70"/>
  <c r="S12" i="70"/>
  <c r="T12" i="70"/>
  <c r="U12" i="70"/>
  <c r="V12" i="70"/>
  <c r="W12" i="70"/>
  <c r="X12" i="70"/>
  <c r="Y12" i="70"/>
  <c r="Z12" i="70"/>
  <c r="AA12" i="70"/>
  <c r="AB12" i="70"/>
  <c r="AC12" i="70"/>
  <c r="AD12" i="70"/>
  <c r="AE12" i="70"/>
  <c r="AF12" i="70"/>
  <c r="AG12" i="70"/>
  <c r="AH12" i="70"/>
  <c r="AI12" i="70"/>
  <c r="AJ12" i="70"/>
  <c r="AK12" i="70"/>
  <c r="AL12" i="70"/>
  <c r="AM12" i="70"/>
  <c r="AN12" i="70"/>
  <c r="AO12" i="70"/>
  <c r="AP12" i="70"/>
  <c r="AQ12" i="70"/>
  <c r="AR12" i="70"/>
  <c r="AS12" i="70"/>
  <c r="AT12" i="70"/>
  <c r="AU12" i="70"/>
  <c r="AV12" i="70"/>
  <c r="AW12" i="70"/>
  <c r="AX12" i="70"/>
  <c r="AY12" i="70"/>
  <c r="AZ12" i="70"/>
  <c r="BA12" i="70"/>
  <c r="BB12" i="70"/>
  <c r="BC12" i="70"/>
  <c r="BD12" i="70"/>
  <c r="BE12" i="70"/>
  <c r="BF12" i="70"/>
  <c r="BG12" i="70"/>
  <c r="BH12" i="70"/>
  <c r="BI12" i="70"/>
  <c r="BJ12" i="70"/>
  <c r="BK12" i="70"/>
  <c r="BL12" i="70"/>
  <c r="BM12" i="70"/>
  <c r="BN12" i="70"/>
  <c r="BO12" i="70"/>
  <c r="BP12" i="70"/>
  <c r="BQ12" i="70"/>
  <c r="BR12" i="70"/>
  <c r="BS12" i="70"/>
  <c r="BT12" i="70"/>
  <c r="BU12" i="70"/>
  <c r="BV12" i="70"/>
  <c r="BW12" i="70"/>
  <c r="BX12" i="70"/>
  <c r="BY12" i="70"/>
  <c r="BZ12" i="70"/>
  <c r="CA12" i="70"/>
  <c r="CB12" i="70"/>
  <c r="CC12" i="70"/>
  <c r="CD12" i="70"/>
  <c r="CE12" i="70"/>
  <c r="CF12" i="70"/>
  <c r="CG12" i="70"/>
  <c r="CH12" i="70"/>
  <c r="CI12" i="70"/>
  <c r="CJ12" i="70"/>
  <c r="CK12" i="70"/>
  <c r="CL12" i="70"/>
  <c r="CM12" i="70"/>
  <c r="CN12" i="70"/>
  <c r="CO12" i="70"/>
  <c r="CP12" i="70"/>
  <c r="C13" i="70"/>
  <c r="D13" i="70"/>
  <c r="E13" i="70"/>
  <c r="F13" i="70"/>
  <c r="G13" i="70"/>
  <c r="H13" i="70"/>
  <c r="I13" i="70"/>
  <c r="J13" i="70"/>
  <c r="K13" i="70"/>
  <c r="L13" i="70"/>
  <c r="M13" i="70"/>
  <c r="N13" i="70"/>
  <c r="O13" i="70"/>
  <c r="P13" i="70"/>
  <c r="Q13" i="70"/>
  <c r="R13" i="70"/>
  <c r="S13" i="70"/>
  <c r="T13" i="70"/>
  <c r="U13" i="70"/>
  <c r="V13" i="70"/>
  <c r="W13" i="70"/>
  <c r="X13" i="70"/>
  <c r="Y13" i="70"/>
  <c r="Z13" i="70"/>
  <c r="AA13" i="70"/>
  <c r="AB13" i="70"/>
  <c r="AC13" i="70"/>
  <c r="AD13" i="70"/>
  <c r="AE13" i="70"/>
  <c r="AF13" i="70"/>
  <c r="AG13" i="70"/>
  <c r="AH13" i="70"/>
  <c r="AI13" i="70"/>
  <c r="AJ13" i="70"/>
  <c r="AK13" i="70"/>
  <c r="AL13" i="70"/>
  <c r="AM13" i="70"/>
  <c r="AN13" i="70"/>
  <c r="AO13" i="70"/>
  <c r="AP13" i="70"/>
  <c r="AQ13" i="70"/>
  <c r="AR13" i="70"/>
  <c r="AS13" i="70"/>
  <c r="AT13" i="70"/>
  <c r="AU13" i="70"/>
  <c r="AV13" i="70"/>
  <c r="AW13" i="70"/>
  <c r="AX13" i="70"/>
  <c r="AY13" i="70"/>
  <c r="AZ13" i="70"/>
  <c r="BA13" i="70"/>
  <c r="BB13" i="70"/>
  <c r="BC13" i="70"/>
  <c r="BD13" i="70"/>
  <c r="BE13" i="70"/>
  <c r="BF13" i="70"/>
  <c r="BG13" i="70"/>
  <c r="BH13" i="70"/>
  <c r="BI13" i="70"/>
  <c r="BJ13" i="70"/>
  <c r="BK13" i="70"/>
  <c r="BL13" i="70"/>
  <c r="BM13" i="70"/>
  <c r="BN13" i="70"/>
  <c r="BO13" i="70"/>
  <c r="BP13" i="70"/>
  <c r="BQ13" i="70"/>
  <c r="BR13" i="70"/>
  <c r="BS13" i="70"/>
  <c r="BT13" i="70"/>
  <c r="BU13" i="70"/>
  <c r="BV13" i="70"/>
  <c r="BW13" i="70"/>
  <c r="BX13" i="70"/>
  <c r="BY13" i="70"/>
  <c r="BZ13" i="70"/>
  <c r="CA13" i="70"/>
  <c r="CB13" i="70"/>
  <c r="CC13" i="70"/>
  <c r="CD13" i="70"/>
  <c r="CE13" i="70"/>
  <c r="CF13" i="70"/>
  <c r="CG13" i="70"/>
  <c r="CH13" i="70"/>
  <c r="CI13" i="70"/>
  <c r="CJ13" i="70"/>
  <c r="CK13" i="70"/>
  <c r="CL13" i="70"/>
  <c r="CM13" i="70"/>
  <c r="CN13" i="70"/>
  <c r="CO13" i="70"/>
  <c r="CP13" i="70"/>
  <c r="C14" i="70"/>
  <c r="D14" i="70"/>
  <c r="E14" i="70"/>
  <c r="F14" i="70"/>
  <c r="G14" i="70"/>
  <c r="H14" i="70"/>
  <c r="I14" i="70"/>
  <c r="J14" i="70"/>
  <c r="K14" i="70"/>
  <c r="L14" i="70"/>
  <c r="M14" i="70"/>
  <c r="N14" i="70"/>
  <c r="O14" i="70"/>
  <c r="P14" i="70"/>
  <c r="Q14" i="70"/>
  <c r="R14" i="70"/>
  <c r="S14" i="70"/>
  <c r="T14" i="70"/>
  <c r="U14" i="70"/>
  <c r="V14" i="70"/>
  <c r="W14" i="70"/>
  <c r="X14" i="70"/>
  <c r="Y14" i="70"/>
  <c r="Z14" i="70"/>
  <c r="AA14" i="70"/>
  <c r="AB14" i="70"/>
  <c r="AC14" i="70"/>
  <c r="AD14" i="70"/>
  <c r="AE14" i="70"/>
  <c r="AF14" i="70"/>
  <c r="AG14" i="70"/>
  <c r="AH14" i="70"/>
  <c r="AI14" i="70"/>
  <c r="AJ14" i="70"/>
  <c r="AK14" i="70"/>
  <c r="AL14" i="70"/>
  <c r="AM14" i="70"/>
  <c r="AN14" i="70"/>
  <c r="AO14" i="70"/>
  <c r="AP14" i="70"/>
  <c r="AQ14" i="70"/>
  <c r="AR14" i="70"/>
  <c r="AS14" i="70"/>
  <c r="AT14" i="70"/>
  <c r="AU14" i="70"/>
  <c r="AV14" i="70"/>
  <c r="AW14" i="70"/>
  <c r="AX14" i="70"/>
  <c r="AY14" i="70"/>
  <c r="AZ14" i="70"/>
  <c r="BA14" i="70"/>
  <c r="BB14" i="70"/>
  <c r="BC14" i="70"/>
  <c r="BD14" i="70"/>
  <c r="BE14" i="70"/>
  <c r="BF14" i="70"/>
  <c r="BG14" i="70"/>
  <c r="BH14" i="70"/>
  <c r="BI14" i="70"/>
  <c r="BJ14" i="70"/>
  <c r="BK14" i="70"/>
  <c r="BL14" i="70"/>
  <c r="BM14" i="70"/>
  <c r="BN14" i="70"/>
  <c r="BO14" i="70"/>
  <c r="BP14" i="70"/>
  <c r="BQ14" i="70"/>
  <c r="BR14" i="70"/>
  <c r="BS14" i="70"/>
  <c r="BT14" i="70"/>
  <c r="BU14" i="70"/>
  <c r="BV14" i="70"/>
  <c r="BW14" i="70"/>
  <c r="BX14" i="70"/>
  <c r="BY14" i="70"/>
  <c r="BZ14" i="70"/>
  <c r="CA14" i="70"/>
  <c r="CB14" i="70"/>
  <c r="CC14" i="70"/>
  <c r="CD14" i="70"/>
  <c r="CE14" i="70"/>
  <c r="CF14" i="70"/>
  <c r="CG14" i="70"/>
  <c r="CH14" i="70"/>
  <c r="CI14" i="70"/>
  <c r="CJ14" i="70"/>
  <c r="CK14" i="70"/>
  <c r="CL14" i="70"/>
  <c r="CM14" i="70"/>
  <c r="CN14" i="70"/>
  <c r="CO14" i="70"/>
  <c r="CP14" i="70"/>
  <c r="C15" i="70"/>
  <c r="D15" i="70"/>
  <c r="E15" i="70"/>
  <c r="F15" i="70"/>
  <c r="G15" i="70"/>
  <c r="H15" i="70"/>
  <c r="I15" i="70"/>
  <c r="J15" i="70"/>
  <c r="K15" i="70"/>
  <c r="L15" i="70"/>
  <c r="M15" i="70"/>
  <c r="N15" i="70"/>
  <c r="O15" i="70"/>
  <c r="P15" i="70"/>
  <c r="Q15" i="70"/>
  <c r="R15" i="70"/>
  <c r="S15" i="70"/>
  <c r="T15" i="70"/>
  <c r="U15" i="70"/>
  <c r="V15" i="70"/>
  <c r="W15" i="70"/>
  <c r="X15" i="70"/>
  <c r="Y15" i="70"/>
  <c r="Z15" i="70"/>
  <c r="AA15" i="70"/>
  <c r="AB15" i="70"/>
  <c r="AC15" i="70"/>
  <c r="AD15" i="70"/>
  <c r="AE15" i="70"/>
  <c r="AF15" i="70"/>
  <c r="AG15" i="70"/>
  <c r="AH15" i="70"/>
  <c r="AI15" i="70"/>
  <c r="AJ15" i="70"/>
  <c r="AK15" i="70"/>
  <c r="AL15" i="70"/>
  <c r="AM15" i="70"/>
  <c r="AN15" i="70"/>
  <c r="AO15" i="70"/>
  <c r="AP15" i="70"/>
  <c r="AQ15" i="70"/>
  <c r="AR15" i="70"/>
  <c r="AS15" i="70"/>
  <c r="AT15" i="70"/>
  <c r="AU15" i="70"/>
  <c r="AV15" i="70"/>
  <c r="AW15" i="70"/>
  <c r="AX15" i="70"/>
  <c r="AY15" i="70"/>
  <c r="AZ15" i="70"/>
  <c r="BA15" i="70"/>
  <c r="BB15" i="70"/>
  <c r="BC15" i="70"/>
  <c r="BD15" i="70"/>
  <c r="BE15" i="70"/>
  <c r="BF15" i="70"/>
  <c r="BG15" i="70"/>
  <c r="BH15" i="70"/>
  <c r="BI15" i="70"/>
  <c r="BJ15" i="70"/>
  <c r="BK15" i="70"/>
  <c r="BL15" i="70"/>
  <c r="BM15" i="70"/>
  <c r="BN15" i="70"/>
  <c r="BO15" i="70"/>
  <c r="BP15" i="70"/>
  <c r="BQ15" i="70"/>
  <c r="BR15" i="70"/>
  <c r="BS15" i="70"/>
  <c r="BT15" i="70"/>
  <c r="BU15" i="70"/>
  <c r="BV15" i="70"/>
  <c r="BW15" i="70"/>
  <c r="BX15" i="70"/>
  <c r="BY15" i="70"/>
  <c r="BZ15" i="70"/>
  <c r="CA15" i="70"/>
  <c r="CB15" i="70"/>
  <c r="CC15" i="70"/>
  <c r="CD15" i="70"/>
  <c r="CE15" i="70"/>
  <c r="CF15" i="70"/>
  <c r="CG15" i="70"/>
  <c r="CH15" i="70"/>
  <c r="CI15" i="70"/>
  <c r="CJ15" i="70"/>
  <c r="CK15" i="70"/>
  <c r="CL15" i="70"/>
  <c r="CM15" i="70"/>
  <c r="CN15" i="70"/>
  <c r="CO15" i="70"/>
  <c r="CP15" i="70"/>
  <c r="C16" i="70"/>
  <c r="D16" i="70"/>
  <c r="E16" i="70"/>
  <c r="F16" i="70"/>
  <c r="G16" i="70"/>
  <c r="H16" i="70"/>
  <c r="I16" i="70"/>
  <c r="J16" i="70"/>
  <c r="K16" i="70"/>
  <c r="L16" i="70"/>
  <c r="M16" i="70"/>
  <c r="N16" i="70"/>
  <c r="O16" i="70"/>
  <c r="P16" i="70"/>
  <c r="Q16" i="70"/>
  <c r="R16" i="70"/>
  <c r="S16" i="70"/>
  <c r="T16" i="70"/>
  <c r="U16" i="70"/>
  <c r="V16" i="70"/>
  <c r="W16" i="70"/>
  <c r="X16" i="70"/>
  <c r="Y16" i="70"/>
  <c r="Z16" i="70"/>
  <c r="AA16" i="70"/>
  <c r="AB16" i="70"/>
  <c r="AC16" i="70"/>
  <c r="AD16" i="70"/>
  <c r="AE16" i="70"/>
  <c r="AF16" i="70"/>
  <c r="AG16" i="70"/>
  <c r="AH16" i="70"/>
  <c r="AI16" i="70"/>
  <c r="AJ16" i="70"/>
  <c r="AK16" i="70"/>
  <c r="AL16" i="70"/>
  <c r="AM16" i="70"/>
  <c r="AN16" i="70"/>
  <c r="AO16" i="70"/>
  <c r="AP16" i="70"/>
  <c r="AQ16" i="70"/>
  <c r="AR16" i="70"/>
  <c r="AS16" i="70"/>
  <c r="AT16" i="70"/>
  <c r="AU16" i="70"/>
  <c r="AV16" i="70"/>
  <c r="AW16" i="70"/>
  <c r="AX16" i="70"/>
  <c r="AY16" i="70"/>
  <c r="AZ16" i="70"/>
  <c r="BA16" i="70"/>
  <c r="BB16" i="70"/>
  <c r="BC16" i="70"/>
  <c r="BD16" i="70"/>
  <c r="BE16" i="70"/>
  <c r="BF16" i="70"/>
  <c r="BG16" i="70"/>
  <c r="BH16" i="70"/>
  <c r="BI16" i="70"/>
  <c r="BJ16" i="70"/>
  <c r="BK16" i="70"/>
  <c r="BL16" i="70"/>
  <c r="BM16" i="70"/>
  <c r="BN16" i="70"/>
  <c r="BO16" i="70"/>
  <c r="BP16" i="70"/>
  <c r="BQ16" i="70"/>
  <c r="BR16" i="70"/>
  <c r="BS16" i="70"/>
  <c r="BT16" i="70"/>
  <c r="BU16" i="70"/>
  <c r="BV16" i="70"/>
  <c r="BW16" i="70"/>
  <c r="BX16" i="70"/>
  <c r="BY16" i="70"/>
  <c r="BZ16" i="70"/>
  <c r="CA16" i="70"/>
  <c r="CB16" i="70"/>
  <c r="CC16" i="70"/>
  <c r="CD16" i="70"/>
  <c r="CE16" i="70"/>
  <c r="CF16" i="70"/>
  <c r="CG16" i="70"/>
  <c r="CH16" i="70"/>
  <c r="CI16" i="70"/>
  <c r="CJ16" i="70"/>
  <c r="CK16" i="70"/>
  <c r="CL16" i="70"/>
  <c r="CM16" i="70"/>
  <c r="CN16" i="70"/>
  <c r="CO16" i="70"/>
  <c r="CP16" i="70"/>
  <c r="C17" i="70"/>
  <c r="D17" i="70"/>
  <c r="E17" i="70"/>
  <c r="F17" i="70"/>
  <c r="G17" i="70"/>
  <c r="H17" i="70"/>
  <c r="I17" i="70"/>
  <c r="J17" i="70"/>
  <c r="K17" i="70"/>
  <c r="L17" i="70"/>
  <c r="M17" i="70"/>
  <c r="N17" i="70"/>
  <c r="O17" i="70"/>
  <c r="P17" i="70"/>
  <c r="Q17" i="70"/>
  <c r="R17" i="70"/>
  <c r="S17" i="70"/>
  <c r="T17" i="70"/>
  <c r="U17" i="70"/>
  <c r="V17" i="70"/>
  <c r="W17" i="70"/>
  <c r="X17" i="70"/>
  <c r="Y17" i="70"/>
  <c r="Z17" i="70"/>
  <c r="AA17" i="70"/>
  <c r="AB17" i="70"/>
  <c r="AC17" i="70"/>
  <c r="AD17" i="70"/>
  <c r="AE17" i="70"/>
  <c r="AF17" i="70"/>
  <c r="AG17" i="70"/>
  <c r="AH17" i="70"/>
  <c r="AI17" i="70"/>
  <c r="AJ17" i="70"/>
  <c r="AK17" i="70"/>
  <c r="AL17" i="70"/>
  <c r="AM17" i="70"/>
  <c r="AN17" i="70"/>
  <c r="AO17" i="70"/>
  <c r="AP17" i="70"/>
  <c r="AQ17" i="70"/>
  <c r="AR17" i="70"/>
  <c r="AS17" i="70"/>
  <c r="AT17" i="70"/>
  <c r="AU17" i="70"/>
  <c r="AV17" i="70"/>
  <c r="AW17" i="70"/>
  <c r="AX17" i="70"/>
  <c r="AY17" i="70"/>
  <c r="AZ17" i="70"/>
  <c r="BA17" i="70"/>
  <c r="BB17" i="70"/>
  <c r="BC17" i="70"/>
  <c r="BD17" i="70"/>
  <c r="BE17" i="70"/>
  <c r="BF17" i="70"/>
  <c r="BG17" i="70"/>
  <c r="BH17" i="70"/>
  <c r="BI17" i="70"/>
  <c r="BJ17" i="70"/>
  <c r="BK17" i="70"/>
  <c r="BL17" i="70"/>
  <c r="BM17" i="70"/>
  <c r="BN17" i="70"/>
  <c r="BO17" i="70"/>
  <c r="BP17" i="70"/>
  <c r="BQ17" i="70"/>
  <c r="BR17" i="70"/>
  <c r="BS17" i="70"/>
  <c r="BT17" i="70"/>
  <c r="BU17" i="70"/>
  <c r="BV17" i="70"/>
  <c r="BW17" i="70"/>
  <c r="BX17" i="70"/>
  <c r="BY17" i="70"/>
  <c r="BZ17" i="70"/>
  <c r="CA17" i="70"/>
  <c r="CB17" i="70"/>
  <c r="CC17" i="70"/>
  <c r="CD17" i="70"/>
  <c r="CE17" i="70"/>
  <c r="CF17" i="70"/>
  <c r="CG17" i="70"/>
  <c r="CH17" i="70"/>
  <c r="CI17" i="70"/>
  <c r="CJ17" i="70"/>
  <c r="CK17" i="70"/>
  <c r="CL17" i="70"/>
  <c r="CM17" i="70"/>
  <c r="CN17" i="70"/>
  <c r="CO17" i="70"/>
  <c r="CP17" i="70"/>
  <c r="B3" i="70"/>
  <c r="B4" i="70"/>
  <c r="B5" i="70"/>
  <c r="B6" i="70"/>
  <c r="B7" i="70"/>
  <c r="B8" i="70"/>
  <c r="B9" i="70"/>
  <c r="B10" i="70"/>
  <c r="B11" i="70"/>
  <c r="B12" i="70"/>
  <c r="B13" i="70"/>
  <c r="B14" i="70"/>
  <c r="B15" i="70"/>
  <c r="B16" i="70"/>
  <c r="B17" i="70"/>
  <c r="D3" i="69"/>
  <c r="E3" i="69"/>
  <c r="F3" i="69"/>
  <c r="G3" i="69"/>
  <c r="H3" i="69"/>
  <c r="I3" i="69"/>
  <c r="J3" i="69"/>
  <c r="K3" i="69"/>
  <c r="L3" i="69"/>
  <c r="M3" i="69"/>
  <c r="N3" i="69"/>
  <c r="O3" i="69"/>
  <c r="P3" i="69"/>
  <c r="Q3" i="69"/>
  <c r="R3" i="69"/>
  <c r="S3" i="69"/>
  <c r="T3" i="69"/>
  <c r="U3" i="69"/>
  <c r="V3" i="69"/>
  <c r="W3" i="69"/>
  <c r="X3" i="69"/>
  <c r="Y3" i="69"/>
  <c r="Z3" i="69"/>
  <c r="AA3" i="69"/>
  <c r="AB3" i="69"/>
  <c r="AC3" i="69"/>
  <c r="AD3" i="69"/>
  <c r="AE3" i="69"/>
  <c r="AF3" i="69"/>
  <c r="AG3" i="69"/>
  <c r="AH3" i="69"/>
  <c r="AI3" i="69"/>
  <c r="AJ3" i="69"/>
  <c r="AK3" i="69"/>
  <c r="AL3" i="69"/>
  <c r="AM3" i="69"/>
  <c r="AN3" i="69"/>
  <c r="AO3" i="69"/>
  <c r="AP3" i="69"/>
  <c r="AQ3" i="69"/>
  <c r="AR3" i="69"/>
  <c r="AS3" i="69"/>
  <c r="AT3" i="69"/>
  <c r="AU3" i="69"/>
  <c r="AV3" i="69"/>
  <c r="AW3" i="69"/>
  <c r="AX3" i="69"/>
  <c r="AY3" i="69"/>
  <c r="AZ3" i="69"/>
  <c r="BA3" i="69"/>
  <c r="BB3" i="69"/>
  <c r="BC3" i="69"/>
  <c r="BD3" i="69"/>
  <c r="BE3" i="69"/>
  <c r="BF3" i="69"/>
  <c r="BG3" i="69"/>
  <c r="BH3" i="69"/>
  <c r="BI3" i="69"/>
  <c r="BJ3" i="69"/>
  <c r="BK3" i="69"/>
  <c r="BL3" i="69"/>
  <c r="BM3" i="69"/>
  <c r="BN3" i="69"/>
  <c r="BO3" i="69"/>
  <c r="BP3" i="69"/>
  <c r="BQ3" i="69"/>
  <c r="BR3" i="69"/>
  <c r="BS3" i="69"/>
  <c r="BT3" i="69"/>
  <c r="BU3" i="69"/>
  <c r="BV3" i="69"/>
  <c r="BW3" i="69"/>
  <c r="BX3" i="69"/>
  <c r="BY3" i="69"/>
  <c r="BZ3" i="69"/>
  <c r="CA3" i="69"/>
  <c r="CB3" i="69"/>
  <c r="CC3" i="69"/>
  <c r="CD3" i="69"/>
  <c r="CE3" i="69"/>
  <c r="CF3" i="69"/>
  <c r="CG3" i="69"/>
  <c r="CH3" i="69"/>
  <c r="CI3" i="69"/>
  <c r="CJ3" i="69"/>
  <c r="CK3" i="69"/>
  <c r="CL3" i="69"/>
  <c r="CM3" i="69"/>
  <c r="CN3" i="69"/>
  <c r="CO3" i="69"/>
  <c r="CP3" i="69"/>
  <c r="C4" i="69"/>
  <c r="D4" i="69"/>
  <c r="E4" i="69"/>
  <c r="F4" i="69"/>
  <c r="G4" i="69"/>
  <c r="H4" i="69"/>
  <c r="I4" i="69"/>
  <c r="J4" i="69"/>
  <c r="K4" i="69"/>
  <c r="L4" i="69"/>
  <c r="M4" i="69"/>
  <c r="N4" i="69"/>
  <c r="O4" i="69"/>
  <c r="P4" i="69"/>
  <c r="Q4" i="69"/>
  <c r="R4" i="69"/>
  <c r="S4" i="69"/>
  <c r="T4" i="69"/>
  <c r="U4" i="69"/>
  <c r="V4" i="69"/>
  <c r="W4" i="69"/>
  <c r="X4" i="69"/>
  <c r="Y4" i="69"/>
  <c r="Z4" i="69"/>
  <c r="AA4" i="69"/>
  <c r="AB4" i="69"/>
  <c r="AC4" i="69"/>
  <c r="AD4" i="69"/>
  <c r="AE4" i="69"/>
  <c r="AF4" i="69"/>
  <c r="AG4" i="69"/>
  <c r="AH4" i="69"/>
  <c r="AI4" i="69"/>
  <c r="AJ4" i="69"/>
  <c r="AK4" i="69"/>
  <c r="AL4" i="69"/>
  <c r="AM4" i="69"/>
  <c r="AN4" i="69"/>
  <c r="AO4" i="69"/>
  <c r="AP4" i="69"/>
  <c r="AQ4" i="69"/>
  <c r="AR4" i="69"/>
  <c r="AS4" i="69"/>
  <c r="AT4" i="69"/>
  <c r="AU4" i="69"/>
  <c r="AV4" i="69"/>
  <c r="AW4" i="69"/>
  <c r="AX4" i="69"/>
  <c r="AY4" i="69"/>
  <c r="AZ4" i="69"/>
  <c r="BA4" i="69"/>
  <c r="BB4" i="69"/>
  <c r="BC4" i="69"/>
  <c r="BD4" i="69"/>
  <c r="BE4" i="69"/>
  <c r="BF4" i="69"/>
  <c r="BG4" i="69"/>
  <c r="BH4" i="69"/>
  <c r="BI4" i="69"/>
  <c r="BJ4" i="69"/>
  <c r="BK4" i="69"/>
  <c r="BL4" i="69"/>
  <c r="BM4" i="69"/>
  <c r="BN4" i="69"/>
  <c r="BO4" i="69"/>
  <c r="BP4" i="69"/>
  <c r="BQ4" i="69"/>
  <c r="BR4" i="69"/>
  <c r="BS4" i="69"/>
  <c r="BT4" i="69"/>
  <c r="BU4" i="69"/>
  <c r="BV4" i="69"/>
  <c r="BW4" i="69"/>
  <c r="BX4" i="69"/>
  <c r="BY4" i="69"/>
  <c r="BZ4" i="69"/>
  <c r="CA4" i="69"/>
  <c r="CB4" i="69"/>
  <c r="CC4" i="69"/>
  <c r="CD4" i="69"/>
  <c r="CE4" i="69"/>
  <c r="CF4" i="69"/>
  <c r="CG4" i="69"/>
  <c r="CH4" i="69"/>
  <c r="CI4" i="69"/>
  <c r="CJ4" i="69"/>
  <c r="CK4" i="69"/>
  <c r="CL4" i="69"/>
  <c r="CM4" i="69"/>
  <c r="CN4" i="69"/>
  <c r="CO4" i="69"/>
  <c r="CP4" i="69"/>
  <c r="E5" i="69"/>
  <c r="F5" i="69"/>
  <c r="G5" i="69"/>
  <c r="H5" i="69"/>
  <c r="I5" i="69"/>
  <c r="J5" i="69"/>
  <c r="K5" i="69"/>
  <c r="L5" i="69"/>
  <c r="M5" i="69"/>
  <c r="N5" i="69"/>
  <c r="O5" i="69"/>
  <c r="P5" i="69"/>
  <c r="Q5" i="69"/>
  <c r="R5" i="69"/>
  <c r="S5" i="69"/>
  <c r="T5" i="69"/>
  <c r="U5" i="69"/>
  <c r="V5" i="69"/>
  <c r="W5" i="69"/>
  <c r="X5" i="69"/>
  <c r="Y5" i="69"/>
  <c r="Z5" i="69"/>
  <c r="AA5" i="69"/>
  <c r="AB5" i="69"/>
  <c r="AC5" i="69"/>
  <c r="AD5" i="69"/>
  <c r="AE5" i="69"/>
  <c r="AF5" i="69"/>
  <c r="AG5" i="69"/>
  <c r="AH5" i="69"/>
  <c r="AI5" i="69"/>
  <c r="AJ5" i="69"/>
  <c r="AK5" i="69"/>
  <c r="AL5" i="69"/>
  <c r="AM5" i="69"/>
  <c r="AN5" i="69"/>
  <c r="AO5" i="69"/>
  <c r="AP5" i="69"/>
  <c r="AQ5" i="69"/>
  <c r="AR5" i="69"/>
  <c r="AS5" i="69"/>
  <c r="AT5" i="69"/>
  <c r="AU5" i="69"/>
  <c r="AV5" i="69"/>
  <c r="AW5" i="69"/>
  <c r="AX5" i="69"/>
  <c r="AY5" i="69"/>
  <c r="AZ5" i="69"/>
  <c r="BA5" i="69"/>
  <c r="BB5" i="69"/>
  <c r="BC5" i="69"/>
  <c r="BD5" i="69"/>
  <c r="BE5" i="69"/>
  <c r="BF5" i="69"/>
  <c r="BG5" i="69"/>
  <c r="BH5" i="69"/>
  <c r="BI5" i="69"/>
  <c r="BJ5" i="69"/>
  <c r="BK5" i="69"/>
  <c r="BL5" i="69"/>
  <c r="BM5" i="69"/>
  <c r="BN5" i="69"/>
  <c r="BO5" i="69"/>
  <c r="BP5" i="69"/>
  <c r="BQ5" i="69"/>
  <c r="BR5" i="69"/>
  <c r="BS5" i="69"/>
  <c r="BT5" i="69"/>
  <c r="BU5" i="69"/>
  <c r="BV5" i="69"/>
  <c r="BW5" i="69"/>
  <c r="BX5" i="69"/>
  <c r="BY5" i="69"/>
  <c r="BZ5" i="69"/>
  <c r="CA5" i="69"/>
  <c r="CB5" i="69"/>
  <c r="CC5" i="69"/>
  <c r="CD5" i="69"/>
  <c r="CE5" i="69"/>
  <c r="CF5" i="69"/>
  <c r="CG5" i="69"/>
  <c r="CH5" i="69"/>
  <c r="CI5" i="69"/>
  <c r="CJ5" i="69"/>
  <c r="CK5" i="69"/>
  <c r="CL5" i="69"/>
  <c r="CM5" i="69"/>
  <c r="CN5" i="69"/>
  <c r="CO5" i="69"/>
  <c r="CP5" i="69"/>
  <c r="C6" i="69"/>
  <c r="D6" i="69"/>
  <c r="E6" i="69"/>
  <c r="F6" i="69"/>
  <c r="G6" i="69"/>
  <c r="H6" i="69"/>
  <c r="I6" i="69"/>
  <c r="J6" i="69"/>
  <c r="K6" i="69"/>
  <c r="L6" i="69"/>
  <c r="M6" i="69"/>
  <c r="N6" i="69"/>
  <c r="O6" i="69"/>
  <c r="P6" i="69"/>
  <c r="Q6" i="69"/>
  <c r="R6" i="69"/>
  <c r="S6" i="69"/>
  <c r="T6" i="69"/>
  <c r="U6" i="69"/>
  <c r="V6" i="69"/>
  <c r="W6" i="69"/>
  <c r="X6" i="69"/>
  <c r="Y6" i="69"/>
  <c r="Z6" i="69"/>
  <c r="AA6" i="69"/>
  <c r="AB6" i="69"/>
  <c r="AC6" i="69"/>
  <c r="AD6" i="69"/>
  <c r="AE6" i="69"/>
  <c r="AF6" i="69"/>
  <c r="AG6" i="69"/>
  <c r="AH6" i="69"/>
  <c r="AI6" i="69"/>
  <c r="AJ6" i="69"/>
  <c r="AK6" i="69"/>
  <c r="AL6" i="69"/>
  <c r="AM6" i="69"/>
  <c r="AN6" i="69"/>
  <c r="AO6" i="69"/>
  <c r="AP6" i="69"/>
  <c r="AQ6" i="69"/>
  <c r="AR6" i="69"/>
  <c r="AS6" i="69"/>
  <c r="AT6" i="69"/>
  <c r="AU6" i="69"/>
  <c r="AV6" i="69"/>
  <c r="AW6" i="69"/>
  <c r="AX6" i="69"/>
  <c r="AY6" i="69"/>
  <c r="AZ6" i="69"/>
  <c r="BA6" i="69"/>
  <c r="BB6" i="69"/>
  <c r="BC6" i="69"/>
  <c r="BD6" i="69"/>
  <c r="BE6" i="69"/>
  <c r="BF6" i="69"/>
  <c r="BG6" i="69"/>
  <c r="BH6" i="69"/>
  <c r="BI6" i="69"/>
  <c r="BJ6" i="69"/>
  <c r="BK6" i="69"/>
  <c r="BL6" i="69"/>
  <c r="BM6" i="69"/>
  <c r="BN6" i="69"/>
  <c r="BO6" i="69"/>
  <c r="BP6" i="69"/>
  <c r="BQ6" i="69"/>
  <c r="BR6" i="69"/>
  <c r="BS6" i="69"/>
  <c r="BT6" i="69"/>
  <c r="BU6" i="69"/>
  <c r="BV6" i="69"/>
  <c r="BW6" i="69"/>
  <c r="BX6" i="69"/>
  <c r="BY6" i="69"/>
  <c r="BZ6" i="69"/>
  <c r="CA6" i="69"/>
  <c r="CB6" i="69"/>
  <c r="CC6" i="69"/>
  <c r="CD6" i="69"/>
  <c r="CE6" i="69"/>
  <c r="CF6" i="69"/>
  <c r="CG6" i="69"/>
  <c r="CH6" i="69"/>
  <c r="CI6" i="69"/>
  <c r="CJ6" i="69"/>
  <c r="CK6" i="69"/>
  <c r="CL6" i="69"/>
  <c r="CM6" i="69"/>
  <c r="CN6" i="69"/>
  <c r="CO6" i="69"/>
  <c r="CP6" i="69"/>
  <c r="C7" i="69"/>
  <c r="D7" i="69"/>
  <c r="E7" i="69"/>
  <c r="F7" i="69"/>
  <c r="G7" i="69"/>
  <c r="H7" i="69"/>
  <c r="I7" i="69"/>
  <c r="J7" i="69"/>
  <c r="K7" i="69"/>
  <c r="L7" i="69"/>
  <c r="M7" i="69"/>
  <c r="N7" i="69"/>
  <c r="O7" i="69"/>
  <c r="P7" i="69"/>
  <c r="Q7" i="69"/>
  <c r="R7" i="69"/>
  <c r="S7" i="69"/>
  <c r="T7" i="69"/>
  <c r="U7" i="69"/>
  <c r="V7" i="69"/>
  <c r="W7" i="69"/>
  <c r="X7" i="69"/>
  <c r="Y7" i="69"/>
  <c r="Z7" i="69"/>
  <c r="AA7" i="69"/>
  <c r="AB7" i="69"/>
  <c r="AC7" i="69"/>
  <c r="AD7" i="69"/>
  <c r="AE7" i="69"/>
  <c r="AF7" i="69"/>
  <c r="AG7" i="69"/>
  <c r="AH7" i="69"/>
  <c r="AI7" i="69"/>
  <c r="AJ7" i="69"/>
  <c r="AK7" i="69"/>
  <c r="AL7" i="69"/>
  <c r="AM7" i="69"/>
  <c r="AN7" i="69"/>
  <c r="AO7" i="69"/>
  <c r="AP7" i="69"/>
  <c r="AQ7" i="69"/>
  <c r="AR7" i="69"/>
  <c r="AS7" i="69"/>
  <c r="AT7" i="69"/>
  <c r="AU7" i="69"/>
  <c r="AV7" i="69"/>
  <c r="AW7" i="69"/>
  <c r="AX7" i="69"/>
  <c r="AY7" i="69"/>
  <c r="AZ7" i="69"/>
  <c r="BA7" i="69"/>
  <c r="BB7" i="69"/>
  <c r="BC7" i="69"/>
  <c r="BD7" i="69"/>
  <c r="BE7" i="69"/>
  <c r="BF7" i="69"/>
  <c r="BG7" i="69"/>
  <c r="BH7" i="69"/>
  <c r="BI7" i="69"/>
  <c r="BJ7" i="69"/>
  <c r="BK7" i="69"/>
  <c r="BL7" i="69"/>
  <c r="BM7" i="69"/>
  <c r="BN7" i="69"/>
  <c r="BO7" i="69"/>
  <c r="BP7" i="69"/>
  <c r="BQ7" i="69"/>
  <c r="BR7" i="69"/>
  <c r="BS7" i="69"/>
  <c r="BT7" i="69"/>
  <c r="BU7" i="69"/>
  <c r="BV7" i="69"/>
  <c r="BW7" i="69"/>
  <c r="BX7" i="69"/>
  <c r="BY7" i="69"/>
  <c r="BZ7" i="69"/>
  <c r="CA7" i="69"/>
  <c r="CB7" i="69"/>
  <c r="CC7" i="69"/>
  <c r="CD7" i="69"/>
  <c r="CE7" i="69"/>
  <c r="CF7" i="69"/>
  <c r="CG7" i="69"/>
  <c r="CH7" i="69"/>
  <c r="CI7" i="69"/>
  <c r="CJ7" i="69"/>
  <c r="CK7" i="69"/>
  <c r="CL7" i="69"/>
  <c r="CM7" i="69"/>
  <c r="CN7" i="69"/>
  <c r="CO7" i="69"/>
  <c r="CP7" i="69"/>
  <c r="C8" i="69"/>
  <c r="D8" i="69"/>
  <c r="E8" i="69"/>
  <c r="F8" i="69"/>
  <c r="G8" i="69"/>
  <c r="H8" i="69"/>
  <c r="I8" i="69"/>
  <c r="J8" i="69"/>
  <c r="K8" i="69"/>
  <c r="L8" i="69"/>
  <c r="M8" i="69"/>
  <c r="N8" i="69"/>
  <c r="O8" i="69"/>
  <c r="P8" i="69"/>
  <c r="Q8" i="69"/>
  <c r="R8" i="69"/>
  <c r="S8" i="69"/>
  <c r="T8" i="69"/>
  <c r="U8" i="69"/>
  <c r="V8" i="69"/>
  <c r="W8" i="69"/>
  <c r="X8" i="69"/>
  <c r="Y8" i="69"/>
  <c r="Z8" i="69"/>
  <c r="AA8" i="69"/>
  <c r="AB8" i="69"/>
  <c r="AC8" i="69"/>
  <c r="AD8" i="69"/>
  <c r="AE8" i="69"/>
  <c r="AF8" i="69"/>
  <c r="AG8" i="69"/>
  <c r="AH8" i="69"/>
  <c r="AI8" i="69"/>
  <c r="AJ8" i="69"/>
  <c r="AK8" i="69"/>
  <c r="AL8" i="69"/>
  <c r="AM8" i="69"/>
  <c r="AN8" i="69"/>
  <c r="AO8" i="69"/>
  <c r="AP8" i="69"/>
  <c r="AQ8" i="69"/>
  <c r="AR8" i="69"/>
  <c r="AS8" i="69"/>
  <c r="AT8" i="69"/>
  <c r="AU8" i="69"/>
  <c r="AV8" i="69"/>
  <c r="AW8" i="69"/>
  <c r="AX8" i="69"/>
  <c r="AY8" i="69"/>
  <c r="AZ8" i="69"/>
  <c r="BA8" i="69"/>
  <c r="BB8" i="69"/>
  <c r="BC8" i="69"/>
  <c r="BD8" i="69"/>
  <c r="BE8" i="69"/>
  <c r="BF8" i="69"/>
  <c r="BG8" i="69"/>
  <c r="BH8" i="69"/>
  <c r="BI8" i="69"/>
  <c r="BJ8" i="69"/>
  <c r="BK8" i="69"/>
  <c r="BL8" i="69"/>
  <c r="BM8" i="69"/>
  <c r="BN8" i="69"/>
  <c r="BO8" i="69"/>
  <c r="BP8" i="69"/>
  <c r="BQ8" i="69"/>
  <c r="BR8" i="69"/>
  <c r="BS8" i="69"/>
  <c r="BT8" i="69"/>
  <c r="BU8" i="69"/>
  <c r="BV8" i="69"/>
  <c r="BW8" i="69"/>
  <c r="BX8" i="69"/>
  <c r="BY8" i="69"/>
  <c r="BZ8" i="69"/>
  <c r="CA8" i="69"/>
  <c r="CB8" i="69"/>
  <c r="CC8" i="69"/>
  <c r="CD8" i="69"/>
  <c r="CE8" i="69"/>
  <c r="CF8" i="69"/>
  <c r="CG8" i="69"/>
  <c r="CH8" i="69"/>
  <c r="CI8" i="69"/>
  <c r="CJ8" i="69"/>
  <c r="CK8" i="69"/>
  <c r="CL8" i="69"/>
  <c r="CM8" i="69"/>
  <c r="CN8" i="69"/>
  <c r="CO8" i="69"/>
  <c r="CP8" i="69"/>
  <c r="C9" i="69"/>
  <c r="D9" i="69"/>
  <c r="E9" i="69"/>
  <c r="F9" i="69"/>
  <c r="G9" i="69"/>
  <c r="H9" i="69"/>
  <c r="I9" i="69"/>
  <c r="J9" i="69"/>
  <c r="K9" i="69"/>
  <c r="L9" i="69"/>
  <c r="M9" i="69"/>
  <c r="N9" i="69"/>
  <c r="O9" i="69"/>
  <c r="P9" i="69"/>
  <c r="Q9" i="69"/>
  <c r="R9" i="69"/>
  <c r="S9" i="69"/>
  <c r="T9" i="69"/>
  <c r="U9" i="69"/>
  <c r="V9" i="69"/>
  <c r="W9" i="69"/>
  <c r="X9" i="69"/>
  <c r="Y9" i="69"/>
  <c r="Z9" i="69"/>
  <c r="AA9" i="69"/>
  <c r="AB9" i="69"/>
  <c r="AC9" i="69"/>
  <c r="AD9" i="69"/>
  <c r="AE9" i="69"/>
  <c r="AF9" i="69"/>
  <c r="AG9" i="69"/>
  <c r="AH9" i="69"/>
  <c r="AI9" i="69"/>
  <c r="AJ9" i="69"/>
  <c r="AK9" i="69"/>
  <c r="AL9" i="69"/>
  <c r="AM9" i="69"/>
  <c r="AN9" i="69"/>
  <c r="AO9" i="69"/>
  <c r="AP9" i="69"/>
  <c r="AQ9" i="69"/>
  <c r="AR9" i="69"/>
  <c r="AS9" i="69"/>
  <c r="AT9" i="69"/>
  <c r="AU9" i="69"/>
  <c r="AV9" i="69"/>
  <c r="AW9" i="69"/>
  <c r="AX9" i="69"/>
  <c r="AY9" i="69"/>
  <c r="AZ9" i="69"/>
  <c r="BA9" i="69"/>
  <c r="BB9" i="69"/>
  <c r="BC9" i="69"/>
  <c r="BD9" i="69"/>
  <c r="BE9" i="69"/>
  <c r="BF9" i="69"/>
  <c r="BG9" i="69"/>
  <c r="BH9" i="69"/>
  <c r="BI9" i="69"/>
  <c r="BJ9" i="69"/>
  <c r="BK9" i="69"/>
  <c r="BL9" i="69"/>
  <c r="BM9" i="69"/>
  <c r="BN9" i="69"/>
  <c r="BO9" i="69"/>
  <c r="BP9" i="69"/>
  <c r="BQ9" i="69"/>
  <c r="BR9" i="69"/>
  <c r="BS9" i="69"/>
  <c r="BT9" i="69"/>
  <c r="BU9" i="69"/>
  <c r="BV9" i="69"/>
  <c r="BW9" i="69"/>
  <c r="BX9" i="69"/>
  <c r="BY9" i="69"/>
  <c r="BZ9" i="69"/>
  <c r="CA9" i="69"/>
  <c r="CB9" i="69"/>
  <c r="CC9" i="69"/>
  <c r="CD9" i="69"/>
  <c r="CE9" i="69"/>
  <c r="CF9" i="69"/>
  <c r="CG9" i="69"/>
  <c r="CH9" i="69"/>
  <c r="CI9" i="69"/>
  <c r="CJ9" i="69"/>
  <c r="CK9" i="69"/>
  <c r="CL9" i="69"/>
  <c r="CM9" i="69"/>
  <c r="CN9" i="69"/>
  <c r="CO9" i="69"/>
  <c r="CP9" i="69"/>
  <c r="C10" i="69"/>
  <c r="D10" i="69"/>
  <c r="E10" i="69"/>
  <c r="F10" i="69"/>
  <c r="G10" i="69"/>
  <c r="H10" i="69"/>
  <c r="I10" i="69"/>
  <c r="J10" i="69"/>
  <c r="K10" i="69"/>
  <c r="L10" i="69"/>
  <c r="M10" i="69"/>
  <c r="N10" i="69"/>
  <c r="O10" i="69"/>
  <c r="P10" i="69"/>
  <c r="Q10" i="69"/>
  <c r="R10" i="69"/>
  <c r="S10" i="69"/>
  <c r="T10" i="69"/>
  <c r="U10" i="69"/>
  <c r="V10" i="69"/>
  <c r="W10" i="69"/>
  <c r="X10" i="69"/>
  <c r="Y10" i="69"/>
  <c r="Z10" i="69"/>
  <c r="AA10" i="69"/>
  <c r="AB10" i="69"/>
  <c r="AC10" i="69"/>
  <c r="AD10" i="69"/>
  <c r="AE10" i="69"/>
  <c r="AF10" i="69"/>
  <c r="AG10" i="69"/>
  <c r="AH10" i="69"/>
  <c r="AI10" i="69"/>
  <c r="AJ10" i="69"/>
  <c r="AK10" i="69"/>
  <c r="AL10" i="69"/>
  <c r="AM10" i="69"/>
  <c r="AN10" i="69"/>
  <c r="AO10" i="69"/>
  <c r="AP10" i="69"/>
  <c r="AQ10" i="69"/>
  <c r="AR10" i="69"/>
  <c r="AS10" i="69"/>
  <c r="AT10" i="69"/>
  <c r="AU10" i="69"/>
  <c r="AV10" i="69"/>
  <c r="AW10" i="69"/>
  <c r="AX10" i="69"/>
  <c r="AY10" i="69"/>
  <c r="AZ10" i="69"/>
  <c r="BA10" i="69"/>
  <c r="BB10" i="69"/>
  <c r="BC10" i="69"/>
  <c r="BD10" i="69"/>
  <c r="BE10" i="69"/>
  <c r="BF10" i="69"/>
  <c r="BG10" i="69"/>
  <c r="BH10" i="69"/>
  <c r="BI10" i="69"/>
  <c r="BJ10" i="69"/>
  <c r="BK10" i="69"/>
  <c r="BL10" i="69"/>
  <c r="BM10" i="69"/>
  <c r="BN10" i="69"/>
  <c r="BO10" i="69"/>
  <c r="BP10" i="69"/>
  <c r="BQ10" i="69"/>
  <c r="BR10" i="69"/>
  <c r="BS10" i="69"/>
  <c r="BT10" i="69"/>
  <c r="BU10" i="69"/>
  <c r="BV10" i="69"/>
  <c r="BW10" i="69"/>
  <c r="BX10" i="69"/>
  <c r="BY10" i="69"/>
  <c r="BZ10" i="69"/>
  <c r="CA10" i="69"/>
  <c r="CB10" i="69"/>
  <c r="CC10" i="69"/>
  <c r="CD10" i="69"/>
  <c r="CE10" i="69"/>
  <c r="CF10" i="69"/>
  <c r="CG10" i="69"/>
  <c r="CH10" i="69"/>
  <c r="CI10" i="69"/>
  <c r="CJ10" i="69"/>
  <c r="CK10" i="69"/>
  <c r="CL10" i="69"/>
  <c r="CM10" i="69"/>
  <c r="CN10" i="69"/>
  <c r="CO10" i="69"/>
  <c r="CP10" i="69"/>
  <c r="C11" i="69"/>
  <c r="D11" i="69"/>
  <c r="E11" i="69"/>
  <c r="F11" i="69"/>
  <c r="G11" i="69"/>
  <c r="H11" i="69"/>
  <c r="I11" i="69"/>
  <c r="J11" i="69"/>
  <c r="K11" i="69"/>
  <c r="L11" i="69"/>
  <c r="M11" i="69"/>
  <c r="N11" i="69"/>
  <c r="O11" i="69"/>
  <c r="P11" i="69"/>
  <c r="Q11" i="69"/>
  <c r="R11" i="69"/>
  <c r="S11" i="69"/>
  <c r="T11" i="69"/>
  <c r="U11" i="69"/>
  <c r="V11" i="69"/>
  <c r="W11" i="69"/>
  <c r="X11" i="69"/>
  <c r="Y11" i="69"/>
  <c r="Z11" i="69"/>
  <c r="AA11" i="69"/>
  <c r="AB11" i="69"/>
  <c r="AC11" i="69"/>
  <c r="AD11" i="69"/>
  <c r="AE11" i="69"/>
  <c r="AF11" i="69"/>
  <c r="AG11" i="69"/>
  <c r="AH11" i="69"/>
  <c r="AI11" i="69"/>
  <c r="AJ11" i="69"/>
  <c r="AK11" i="69"/>
  <c r="AL11" i="69"/>
  <c r="AM11" i="69"/>
  <c r="AN11" i="69"/>
  <c r="AO11" i="69"/>
  <c r="AP11" i="69"/>
  <c r="AQ11" i="69"/>
  <c r="AR11" i="69"/>
  <c r="AS11" i="69"/>
  <c r="AT11" i="69"/>
  <c r="AU11" i="69"/>
  <c r="AV11" i="69"/>
  <c r="AW11" i="69"/>
  <c r="AX11" i="69"/>
  <c r="AY11" i="69"/>
  <c r="AZ11" i="69"/>
  <c r="BA11" i="69"/>
  <c r="BB11" i="69"/>
  <c r="BC11" i="69"/>
  <c r="BD11" i="69"/>
  <c r="BE11" i="69"/>
  <c r="BF11" i="69"/>
  <c r="BG11" i="69"/>
  <c r="BH11" i="69"/>
  <c r="BI11" i="69"/>
  <c r="BJ11" i="69"/>
  <c r="BK11" i="69"/>
  <c r="BL11" i="69"/>
  <c r="BM11" i="69"/>
  <c r="BN11" i="69"/>
  <c r="BO11" i="69"/>
  <c r="BP11" i="69"/>
  <c r="BQ11" i="69"/>
  <c r="BR11" i="69"/>
  <c r="BS11" i="69"/>
  <c r="BT11" i="69"/>
  <c r="BU11" i="69"/>
  <c r="BV11" i="69"/>
  <c r="BW11" i="69"/>
  <c r="BX11" i="69"/>
  <c r="BY11" i="69"/>
  <c r="BZ11" i="69"/>
  <c r="CA11" i="69"/>
  <c r="CB11" i="69"/>
  <c r="CC11" i="69"/>
  <c r="CD11" i="69"/>
  <c r="CE11" i="69"/>
  <c r="CF11" i="69"/>
  <c r="CG11" i="69"/>
  <c r="CH11" i="69"/>
  <c r="CI11" i="69"/>
  <c r="CJ11" i="69"/>
  <c r="CK11" i="69"/>
  <c r="CL11" i="69"/>
  <c r="CM11" i="69"/>
  <c r="CN11" i="69"/>
  <c r="CO11" i="69"/>
  <c r="CP11" i="69"/>
  <c r="C12" i="69"/>
  <c r="D12" i="69"/>
  <c r="E12" i="69"/>
  <c r="F12" i="69"/>
  <c r="G12" i="69"/>
  <c r="H12" i="69"/>
  <c r="I12" i="69"/>
  <c r="J12" i="69"/>
  <c r="K12" i="69"/>
  <c r="L12" i="69"/>
  <c r="M12" i="69"/>
  <c r="N12" i="69"/>
  <c r="O12" i="69"/>
  <c r="P12" i="69"/>
  <c r="Q12" i="69"/>
  <c r="R12" i="69"/>
  <c r="S12" i="69"/>
  <c r="T12" i="69"/>
  <c r="U12" i="69"/>
  <c r="V12" i="69"/>
  <c r="W12" i="69"/>
  <c r="X12" i="69"/>
  <c r="Y12" i="69"/>
  <c r="Z12" i="69"/>
  <c r="AA12" i="69"/>
  <c r="AB12" i="69"/>
  <c r="AC12" i="69"/>
  <c r="AD12" i="69"/>
  <c r="AE12" i="69"/>
  <c r="AF12" i="69"/>
  <c r="AG12" i="69"/>
  <c r="AH12" i="69"/>
  <c r="AI12" i="69"/>
  <c r="AJ12" i="69"/>
  <c r="AK12" i="69"/>
  <c r="AL12" i="69"/>
  <c r="AM12" i="69"/>
  <c r="AN12" i="69"/>
  <c r="AO12" i="69"/>
  <c r="AP12" i="69"/>
  <c r="AQ12" i="69"/>
  <c r="AR12" i="69"/>
  <c r="AS12" i="69"/>
  <c r="AT12" i="69"/>
  <c r="AU12" i="69"/>
  <c r="AV12" i="69"/>
  <c r="AW12" i="69"/>
  <c r="AX12" i="69"/>
  <c r="AY12" i="69"/>
  <c r="AZ12" i="69"/>
  <c r="BA12" i="69"/>
  <c r="BB12" i="69"/>
  <c r="BC12" i="69"/>
  <c r="BD12" i="69"/>
  <c r="BE12" i="69"/>
  <c r="BF12" i="69"/>
  <c r="BG12" i="69"/>
  <c r="BH12" i="69"/>
  <c r="BI12" i="69"/>
  <c r="BJ12" i="69"/>
  <c r="BK12" i="69"/>
  <c r="BL12" i="69"/>
  <c r="BM12" i="69"/>
  <c r="BN12" i="69"/>
  <c r="BO12" i="69"/>
  <c r="BP12" i="69"/>
  <c r="BQ12" i="69"/>
  <c r="BR12" i="69"/>
  <c r="BS12" i="69"/>
  <c r="BT12" i="69"/>
  <c r="BU12" i="69"/>
  <c r="BV12" i="69"/>
  <c r="BW12" i="69"/>
  <c r="BX12" i="69"/>
  <c r="BY12" i="69"/>
  <c r="BZ12" i="69"/>
  <c r="CA12" i="69"/>
  <c r="CB12" i="69"/>
  <c r="CC12" i="69"/>
  <c r="CD12" i="69"/>
  <c r="CE12" i="69"/>
  <c r="CF12" i="69"/>
  <c r="CG12" i="69"/>
  <c r="CH12" i="69"/>
  <c r="CI12" i="69"/>
  <c r="CJ12" i="69"/>
  <c r="CK12" i="69"/>
  <c r="CL12" i="69"/>
  <c r="CM12" i="69"/>
  <c r="CN12" i="69"/>
  <c r="CO12" i="69"/>
  <c r="CP12" i="69"/>
  <c r="C13" i="69"/>
  <c r="D13" i="69"/>
  <c r="E13" i="69"/>
  <c r="F13" i="69"/>
  <c r="G13" i="69"/>
  <c r="H13" i="69"/>
  <c r="I13" i="69"/>
  <c r="J13" i="69"/>
  <c r="K13" i="69"/>
  <c r="L13" i="69"/>
  <c r="M13" i="69"/>
  <c r="N13" i="69"/>
  <c r="O13" i="69"/>
  <c r="P13" i="69"/>
  <c r="Q13" i="69"/>
  <c r="R13" i="69"/>
  <c r="S13" i="69"/>
  <c r="T13" i="69"/>
  <c r="U13" i="69"/>
  <c r="V13" i="69"/>
  <c r="W13" i="69"/>
  <c r="X13" i="69"/>
  <c r="Y13" i="69"/>
  <c r="Z13" i="69"/>
  <c r="AA13" i="69"/>
  <c r="AB13" i="69"/>
  <c r="AC13" i="69"/>
  <c r="AD13" i="69"/>
  <c r="AE13" i="69"/>
  <c r="AF13" i="69"/>
  <c r="AG13" i="69"/>
  <c r="AH13" i="69"/>
  <c r="AI13" i="69"/>
  <c r="AJ13" i="69"/>
  <c r="AK13" i="69"/>
  <c r="AL13" i="69"/>
  <c r="AM13" i="69"/>
  <c r="AN13" i="69"/>
  <c r="AO13" i="69"/>
  <c r="AP13" i="69"/>
  <c r="AQ13" i="69"/>
  <c r="AR13" i="69"/>
  <c r="AS13" i="69"/>
  <c r="AT13" i="69"/>
  <c r="AU13" i="69"/>
  <c r="AV13" i="69"/>
  <c r="AW13" i="69"/>
  <c r="AX13" i="69"/>
  <c r="AY13" i="69"/>
  <c r="AZ13" i="69"/>
  <c r="BA13" i="69"/>
  <c r="BB13" i="69"/>
  <c r="BC13" i="69"/>
  <c r="BD13" i="69"/>
  <c r="BE13" i="69"/>
  <c r="BF13" i="69"/>
  <c r="BG13" i="69"/>
  <c r="BH13" i="69"/>
  <c r="BI13" i="69"/>
  <c r="BJ13" i="69"/>
  <c r="BK13" i="69"/>
  <c r="BL13" i="69"/>
  <c r="BM13" i="69"/>
  <c r="BN13" i="69"/>
  <c r="BO13" i="69"/>
  <c r="BP13" i="69"/>
  <c r="BQ13" i="69"/>
  <c r="BR13" i="69"/>
  <c r="BS13" i="69"/>
  <c r="BT13" i="69"/>
  <c r="BU13" i="69"/>
  <c r="BV13" i="69"/>
  <c r="BW13" i="69"/>
  <c r="BX13" i="69"/>
  <c r="BY13" i="69"/>
  <c r="BZ13" i="69"/>
  <c r="CA13" i="69"/>
  <c r="CB13" i="69"/>
  <c r="CC13" i="69"/>
  <c r="CD13" i="69"/>
  <c r="CE13" i="69"/>
  <c r="CF13" i="69"/>
  <c r="CG13" i="69"/>
  <c r="CH13" i="69"/>
  <c r="CI13" i="69"/>
  <c r="CJ13" i="69"/>
  <c r="CK13" i="69"/>
  <c r="CL13" i="69"/>
  <c r="CM13" i="69"/>
  <c r="CN13" i="69"/>
  <c r="CO13" i="69"/>
  <c r="CP13" i="69"/>
  <c r="C14" i="69"/>
  <c r="D14" i="69"/>
  <c r="E14" i="69"/>
  <c r="F14" i="69"/>
  <c r="G14" i="69"/>
  <c r="H14" i="69"/>
  <c r="I14" i="69"/>
  <c r="J14" i="69"/>
  <c r="K14" i="69"/>
  <c r="L14" i="69"/>
  <c r="M14" i="69"/>
  <c r="N14" i="69"/>
  <c r="O14" i="69"/>
  <c r="P14" i="69"/>
  <c r="Q14" i="69"/>
  <c r="R14" i="69"/>
  <c r="S14" i="69"/>
  <c r="T14" i="69"/>
  <c r="U14" i="69"/>
  <c r="V14" i="69"/>
  <c r="W14" i="69"/>
  <c r="X14" i="69"/>
  <c r="Y14" i="69"/>
  <c r="Z14" i="69"/>
  <c r="AA14" i="69"/>
  <c r="AB14" i="69"/>
  <c r="AC14" i="69"/>
  <c r="AD14" i="69"/>
  <c r="AE14" i="69"/>
  <c r="AF14" i="69"/>
  <c r="AG14" i="69"/>
  <c r="AH14" i="69"/>
  <c r="AI14" i="69"/>
  <c r="AJ14" i="69"/>
  <c r="AK14" i="69"/>
  <c r="AL14" i="69"/>
  <c r="AM14" i="69"/>
  <c r="AN14" i="69"/>
  <c r="AO14" i="69"/>
  <c r="AP14" i="69"/>
  <c r="AQ14" i="69"/>
  <c r="AR14" i="69"/>
  <c r="AS14" i="69"/>
  <c r="AT14" i="69"/>
  <c r="AU14" i="69"/>
  <c r="AV14" i="69"/>
  <c r="AW14" i="69"/>
  <c r="AX14" i="69"/>
  <c r="AY14" i="69"/>
  <c r="AZ14" i="69"/>
  <c r="BA14" i="69"/>
  <c r="BB14" i="69"/>
  <c r="BC14" i="69"/>
  <c r="BD14" i="69"/>
  <c r="BE14" i="69"/>
  <c r="BF14" i="69"/>
  <c r="BG14" i="69"/>
  <c r="BH14" i="69"/>
  <c r="BI14" i="69"/>
  <c r="BJ14" i="69"/>
  <c r="BK14" i="69"/>
  <c r="BL14" i="69"/>
  <c r="BM14" i="69"/>
  <c r="BN14" i="69"/>
  <c r="BO14" i="69"/>
  <c r="BP14" i="69"/>
  <c r="BQ14" i="69"/>
  <c r="BR14" i="69"/>
  <c r="BS14" i="69"/>
  <c r="BT14" i="69"/>
  <c r="BU14" i="69"/>
  <c r="BV14" i="69"/>
  <c r="BW14" i="69"/>
  <c r="BX14" i="69"/>
  <c r="BY14" i="69"/>
  <c r="BZ14" i="69"/>
  <c r="CA14" i="69"/>
  <c r="CB14" i="69"/>
  <c r="CC14" i="69"/>
  <c r="CD14" i="69"/>
  <c r="CE14" i="69"/>
  <c r="CF14" i="69"/>
  <c r="CG14" i="69"/>
  <c r="CH14" i="69"/>
  <c r="CI14" i="69"/>
  <c r="CJ14" i="69"/>
  <c r="CK14" i="69"/>
  <c r="CL14" i="69"/>
  <c r="CM14" i="69"/>
  <c r="CN14" i="69"/>
  <c r="CO14" i="69"/>
  <c r="CP14" i="69"/>
  <c r="C15" i="69"/>
  <c r="D15" i="69"/>
  <c r="E15" i="69"/>
  <c r="F15" i="69"/>
  <c r="G15" i="69"/>
  <c r="H15" i="69"/>
  <c r="I15" i="69"/>
  <c r="J15" i="69"/>
  <c r="K15" i="69"/>
  <c r="L15" i="69"/>
  <c r="M15" i="69"/>
  <c r="N15" i="69"/>
  <c r="O15" i="69"/>
  <c r="P15" i="69"/>
  <c r="Q15" i="69"/>
  <c r="R15" i="69"/>
  <c r="S15" i="69"/>
  <c r="T15" i="69"/>
  <c r="U15" i="69"/>
  <c r="V15" i="69"/>
  <c r="W15" i="69"/>
  <c r="X15" i="69"/>
  <c r="Y15" i="69"/>
  <c r="Z15" i="69"/>
  <c r="AA15" i="69"/>
  <c r="AB15" i="69"/>
  <c r="AC15" i="69"/>
  <c r="AD15" i="69"/>
  <c r="AE15" i="69"/>
  <c r="AF15" i="69"/>
  <c r="AG15" i="69"/>
  <c r="AH15" i="69"/>
  <c r="AI15" i="69"/>
  <c r="AJ15" i="69"/>
  <c r="AK15" i="69"/>
  <c r="AL15" i="69"/>
  <c r="AM15" i="69"/>
  <c r="AN15" i="69"/>
  <c r="AO15" i="69"/>
  <c r="AP15" i="69"/>
  <c r="AQ15" i="69"/>
  <c r="AR15" i="69"/>
  <c r="AS15" i="69"/>
  <c r="AT15" i="69"/>
  <c r="AU15" i="69"/>
  <c r="AV15" i="69"/>
  <c r="AW15" i="69"/>
  <c r="AX15" i="69"/>
  <c r="AY15" i="69"/>
  <c r="AZ15" i="69"/>
  <c r="BA15" i="69"/>
  <c r="BB15" i="69"/>
  <c r="BC15" i="69"/>
  <c r="BD15" i="69"/>
  <c r="BE15" i="69"/>
  <c r="BF15" i="69"/>
  <c r="BG15" i="69"/>
  <c r="BH15" i="69"/>
  <c r="BI15" i="69"/>
  <c r="BJ15" i="69"/>
  <c r="BK15" i="69"/>
  <c r="BL15" i="69"/>
  <c r="BM15" i="69"/>
  <c r="BN15" i="69"/>
  <c r="BO15" i="69"/>
  <c r="BP15" i="69"/>
  <c r="BQ15" i="69"/>
  <c r="BR15" i="69"/>
  <c r="BS15" i="69"/>
  <c r="BT15" i="69"/>
  <c r="BU15" i="69"/>
  <c r="BV15" i="69"/>
  <c r="BW15" i="69"/>
  <c r="BX15" i="69"/>
  <c r="BY15" i="69"/>
  <c r="BZ15" i="69"/>
  <c r="CA15" i="69"/>
  <c r="CB15" i="69"/>
  <c r="CC15" i="69"/>
  <c r="CD15" i="69"/>
  <c r="CE15" i="69"/>
  <c r="CF15" i="69"/>
  <c r="CG15" i="69"/>
  <c r="CH15" i="69"/>
  <c r="CI15" i="69"/>
  <c r="CJ15" i="69"/>
  <c r="CK15" i="69"/>
  <c r="CL15" i="69"/>
  <c r="CM15" i="69"/>
  <c r="CN15" i="69"/>
  <c r="CO15" i="69"/>
  <c r="CP15" i="69"/>
  <c r="C16" i="69"/>
  <c r="D16" i="69"/>
  <c r="E16" i="69"/>
  <c r="F16" i="69"/>
  <c r="G16" i="69"/>
  <c r="H16" i="69"/>
  <c r="I16" i="69"/>
  <c r="J16" i="69"/>
  <c r="K16" i="69"/>
  <c r="L16" i="69"/>
  <c r="M16" i="69"/>
  <c r="N16" i="69"/>
  <c r="O16" i="69"/>
  <c r="P16" i="69"/>
  <c r="Q16" i="69"/>
  <c r="R16" i="69"/>
  <c r="S16" i="69"/>
  <c r="T16" i="69"/>
  <c r="U16" i="69"/>
  <c r="V16" i="69"/>
  <c r="W16" i="69"/>
  <c r="X16" i="69"/>
  <c r="Y16" i="69"/>
  <c r="Z16" i="69"/>
  <c r="AA16" i="69"/>
  <c r="AB16" i="69"/>
  <c r="AC16" i="69"/>
  <c r="AD16" i="69"/>
  <c r="AE16" i="69"/>
  <c r="AF16" i="69"/>
  <c r="AG16" i="69"/>
  <c r="AH16" i="69"/>
  <c r="AI16" i="69"/>
  <c r="AJ16" i="69"/>
  <c r="AK16" i="69"/>
  <c r="AL16" i="69"/>
  <c r="AM16" i="69"/>
  <c r="AN16" i="69"/>
  <c r="AO16" i="69"/>
  <c r="AP16" i="69"/>
  <c r="AQ16" i="69"/>
  <c r="AR16" i="69"/>
  <c r="AS16" i="69"/>
  <c r="AT16" i="69"/>
  <c r="AU16" i="69"/>
  <c r="AV16" i="69"/>
  <c r="AW16" i="69"/>
  <c r="AX16" i="69"/>
  <c r="AY16" i="69"/>
  <c r="AZ16" i="69"/>
  <c r="BA16" i="69"/>
  <c r="BB16" i="69"/>
  <c r="BC16" i="69"/>
  <c r="BD16" i="69"/>
  <c r="BE16" i="69"/>
  <c r="BF16" i="69"/>
  <c r="BG16" i="69"/>
  <c r="BH16" i="69"/>
  <c r="BI16" i="69"/>
  <c r="BJ16" i="69"/>
  <c r="BK16" i="69"/>
  <c r="BL16" i="69"/>
  <c r="BM16" i="69"/>
  <c r="BN16" i="69"/>
  <c r="BO16" i="69"/>
  <c r="BP16" i="69"/>
  <c r="BQ16" i="69"/>
  <c r="BR16" i="69"/>
  <c r="BS16" i="69"/>
  <c r="BT16" i="69"/>
  <c r="BU16" i="69"/>
  <c r="BV16" i="69"/>
  <c r="BW16" i="69"/>
  <c r="BX16" i="69"/>
  <c r="BY16" i="69"/>
  <c r="BZ16" i="69"/>
  <c r="CA16" i="69"/>
  <c r="CB16" i="69"/>
  <c r="CC16" i="69"/>
  <c r="CD16" i="69"/>
  <c r="CE16" i="69"/>
  <c r="CF16" i="69"/>
  <c r="CG16" i="69"/>
  <c r="CH16" i="69"/>
  <c r="CI16" i="69"/>
  <c r="CJ16" i="69"/>
  <c r="CK16" i="69"/>
  <c r="CL16" i="69"/>
  <c r="CM16" i="69"/>
  <c r="CN16" i="69"/>
  <c r="CO16" i="69"/>
  <c r="CP16" i="69"/>
  <c r="C17" i="69"/>
  <c r="D17" i="69"/>
  <c r="E17" i="69"/>
  <c r="F17" i="69"/>
  <c r="G17" i="69"/>
  <c r="H17" i="69"/>
  <c r="I17" i="69"/>
  <c r="J17" i="69"/>
  <c r="K17" i="69"/>
  <c r="L17" i="69"/>
  <c r="M17" i="69"/>
  <c r="N17" i="69"/>
  <c r="O17" i="69"/>
  <c r="P17" i="69"/>
  <c r="Q17" i="69"/>
  <c r="R17" i="69"/>
  <c r="S17" i="69"/>
  <c r="T17" i="69"/>
  <c r="U17" i="69"/>
  <c r="V17" i="69"/>
  <c r="W17" i="69"/>
  <c r="X17" i="69"/>
  <c r="Y17" i="69"/>
  <c r="Z17" i="69"/>
  <c r="AA17" i="69"/>
  <c r="AB17" i="69"/>
  <c r="AC17" i="69"/>
  <c r="AD17" i="69"/>
  <c r="AE17" i="69"/>
  <c r="AF17" i="69"/>
  <c r="AG17" i="69"/>
  <c r="AH17" i="69"/>
  <c r="AI17" i="69"/>
  <c r="AJ17" i="69"/>
  <c r="AK17" i="69"/>
  <c r="AL17" i="69"/>
  <c r="AM17" i="69"/>
  <c r="AN17" i="69"/>
  <c r="AO17" i="69"/>
  <c r="AP17" i="69"/>
  <c r="AQ17" i="69"/>
  <c r="AR17" i="69"/>
  <c r="AS17" i="69"/>
  <c r="AT17" i="69"/>
  <c r="AU17" i="69"/>
  <c r="AV17" i="69"/>
  <c r="AW17" i="69"/>
  <c r="AX17" i="69"/>
  <c r="AY17" i="69"/>
  <c r="AZ17" i="69"/>
  <c r="BA17" i="69"/>
  <c r="BB17" i="69"/>
  <c r="BC17" i="69"/>
  <c r="BD17" i="69"/>
  <c r="BE17" i="69"/>
  <c r="BF17" i="69"/>
  <c r="BG17" i="69"/>
  <c r="BH17" i="69"/>
  <c r="BI17" i="69"/>
  <c r="BJ17" i="69"/>
  <c r="BK17" i="69"/>
  <c r="BL17" i="69"/>
  <c r="BM17" i="69"/>
  <c r="BN17" i="69"/>
  <c r="BO17" i="69"/>
  <c r="BP17" i="69"/>
  <c r="BQ17" i="69"/>
  <c r="BR17" i="69"/>
  <c r="BS17" i="69"/>
  <c r="BT17" i="69"/>
  <c r="BU17" i="69"/>
  <c r="BV17" i="69"/>
  <c r="BW17" i="69"/>
  <c r="BX17" i="69"/>
  <c r="BY17" i="69"/>
  <c r="BZ17" i="69"/>
  <c r="CA17" i="69"/>
  <c r="CB17" i="69"/>
  <c r="CC17" i="69"/>
  <c r="CD17" i="69"/>
  <c r="CE17" i="69"/>
  <c r="CF17" i="69"/>
  <c r="CG17" i="69"/>
  <c r="CH17" i="69"/>
  <c r="CI17" i="69"/>
  <c r="CJ17" i="69"/>
  <c r="CK17" i="69"/>
  <c r="CL17" i="69"/>
  <c r="CM17" i="69"/>
  <c r="CN17" i="69"/>
  <c r="CO17" i="69"/>
  <c r="CP17" i="69"/>
  <c r="B3" i="69"/>
  <c r="B4" i="69"/>
  <c r="B5" i="69"/>
  <c r="B6" i="69"/>
  <c r="B7" i="69"/>
  <c r="B8" i="69"/>
  <c r="B9" i="69"/>
  <c r="B10" i="69"/>
  <c r="B11" i="69"/>
  <c r="B12" i="69"/>
  <c r="B13" i="69"/>
  <c r="B14" i="69"/>
  <c r="B15" i="69"/>
  <c r="B16" i="69"/>
  <c r="B17" i="69"/>
  <c r="L16" i="46"/>
  <c r="L16" i="68"/>
  <c r="M16" i="46"/>
  <c r="M16" i="68"/>
  <c r="N16" i="46"/>
  <c r="N16" i="68"/>
  <c r="O16" i="46"/>
  <c r="O16" i="68"/>
  <c r="P16" i="46"/>
  <c r="P16" i="68"/>
  <c r="Q16" i="46"/>
  <c r="Q16" i="68"/>
  <c r="R16" i="46"/>
  <c r="R16" i="68"/>
  <c r="S16" i="46"/>
  <c r="S16" i="68"/>
  <c r="U16" i="46"/>
  <c r="U16" i="68"/>
  <c r="V16" i="46"/>
  <c r="V16" i="68"/>
  <c r="X16" i="46"/>
  <c r="X16" i="68"/>
  <c r="Y16" i="46"/>
  <c r="Y16" i="68"/>
  <c r="Z16" i="46"/>
  <c r="Z16" i="68"/>
  <c r="AA16" i="46"/>
  <c r="AA16" i="68"/>
  <c r="AB16" i="46"/>
  <c r="AB16" i="68"/>
  <c r="AC16" i="46"/>
  <c r="AC16" i="68"/>
  <c r="AD16" i="46"/>
  <c r="AD16" i="68"/>
  <c r="AE16" i="46"/>
  <c r="AE16" i="68"/>
  <c r="AF16" i="46"/>
  <c r="AF16" i="68"/>
  <c r="AG16" i="46"/>
  <c r="AG16" i="68"/>
  <c r="AH16" i="46"/>
  <c r="AH16" i="68"/>
  <c r="AI16" i="46"/>
  <c r="AI16" i="68"/>
  <c r="AJ16" i="46"/>
  <c r="AJ16" i="68"/>
  <c r="AK16" i="46"/>
  <c r="AK16" i="68"/>
  <c r="AM16" i="46"/>
  <c r="AM16" i="68"/>
  <c r="AN16" i="46"/>
  <c r="AN16" i="68"/>
  <c r="AO16" i="46"/>
  <c r="AO16" i="68"/>
  <c r="AQ16" i="46"/>
  <c r="AQ16" i="68"/>
  <c r="AR16" i="46"/>
  <c r="AR16" i="68"/>
  <c r="AS16" i="46"/>
  <c r="AS16" i="68"/>
  <c r="AT16" i="46"/>
  <c r="AT16" i="68"/>
  <c r="AU16" i="46"/>
  <c r="AU16" i="68"/>
  <c r="AV16" i="46"/>
  <c r="AV16" i="68"/>
  <c r="AW16" i="46"/>
  <c r="AW16" i="68"/>
  <c r="AX16" i="46"/>
  <c r="AX16" i="68"/>
  <c r="AY16" i="46"/>
  <c r="AY16" i="68"/>
  <c r="AZ16" i="46"/>
  <c r="AZ16" i="68"/>
  <c r="BA16" i="46"/>
  <c r="BA16" i="68"/>
  <c r="BB16" i="46"/>
  <c r="BB16" i="68"/>
  <c r="BC16" i="46"/>
  <c r="BC16" i="68"/>
  <c r="BE16" i="46"/>
  <c r="BE16" i="68"/>
  <c r="BF16" i="46"/>
  <c r="BF16" i="68"/>
  <c r="BG16" i="46"/>
  <c r="BG16" i="68"/>
  <c r="BH16" i="46"/>
  <c r="BH16" i="68"/>
  <c r="BI16" i="46"/>
  <c r="BI16" i="68"/>
  <c r="BJ16" i="46"/>
  <c r="BJ16" i="68"/>
  <c r="BK16" i="46"/>
  <c r="BK16" i="68"/>
  <c r="BL16" i="46"/>
  <c r="BL16" i="68"/>
  <c r="BM16" i="46"/>
  <c r="BM16" i="68"/>
  <c r="BN16" i="46"/>
  <c r="BN16" i="68"/>
  <c r="BO16" i="46"/>
  <c r="BO16" i="68"/>
  <c r="BP16" i="46"/>
  <c r="BP16" i="68"/>
  <c r="BR16" i="46"/>
  <c r="BR16" i="68"/>
  <c r="BS16" i="46"/>
  <c r="BS16" i="68"/>
  <c r="BU16" i="46"/>
  <c r="BU16" i="68"/>
  <c r="BV16" i="46"/>
  <c r="BV16" i="68"/>
  <c r="BW16" i="46"/>
  <c r="BW16" i="68"/>
  <c r="BX16" i="46"/>
  <c r="BX16" i="68"/>
  <c r="BY16" i="46"/>
  <c r="BY16" i="68"/>
  <c r="BZ16" i="46"/>
  <c r="BZ16" i="68"/>
  <c r="CA16" i="46"/>
  <c r="CA16" i="68"/>
  <c r="CB16" i="46"/>
  <c r="CB16" i="68"/>
  <c r="CC16" i="46"/>
  <c r="CC16" i="68"/>
  <c r="CD16" i="46"/>
  <c r="CD16" i="68"/>
  <c r="CE16" i="46"/>
  <c r="CE16" i="68"/>
  <c r="CF16" i="46"/>
  <c r="CF16" i="68"/>
  <c r="CG16" i="46"/>
  <c r="CG16" i="68"/>
  <c r="CH16" i="46"/>
  <c r="CH16" i="68"/>
  <c r="CI16" i="46"/>
  <c r="CI16" i="68"/>
  <c r="CJ16" i="46"/>
  <c r="CJ16" i="68"/>
  <c r="CK16" i="46"/>
  <c r="CK16" i="68"/>
  <c r="L17" i="46"/>
  <c r="L17" i="68"/>
  <c r="M17" i="46"/>
  <c r="M17" i="68"/>
  <c r="N17" i="46"/>
  <c r="N17" i="68"/>
  <c r="O17" i="46"/>
  <c r="O17" i="68"/>
  <c r="P17" i="46"/>
  <c r="P17" i="68"/>
  <c r="Q17" i="46"/>
  <c r="Q17" i="68"/>
  <c r="R17" i="46"/>
  <c r="R17" i="68"/>
  <c r="S17" i="46"/>
  <c r="S17" i="68"/>
  <c r="U17" i="46"/>
  <c r="U17" i="68"/>
  <c r="V17" i="46"/>
  <c r="V17" i="68"/>
  <c r="X17" i="46"/>
  <c r="X17" i="68"/>
  <c r="Y17" i="46"/>
  <c r="Y17" i="68"/>
  <c r="Z17" i="46"/>
  <c r="Z17" i="68"/>
  <c r="AA17" i="46"/>
  <c r="AA17" i="68"/>
  <c r="AB17" i="46"/>
  <c r="AB17" i="68"/>
  <c r="AC17" i="46"/>
  <c r="AC17" i="68"/>
  <c r="AD17" i="46"/>
  <c r="AD17" i="68"/>
  <c r="AE17" i="46"/>
  <c r="AE17" i="68"/>
  <c r="AF17" i="46"/>
  <c r="AF17" i="68"/>
  <c r="AG17" i="46"/>
  <c r="AG17" i="68"/>
  <c r="AH17" i="46"/>
  <c r="AH17" i="68"/>
  <c r="AI17" i="46"/>
  <c r="AI17" i="68"/>
  <c r="AJ17" i="46"/>
  <c r="AJ17" i="68"/>
  <c r="AK17" i="46"/>
  <c r="AK17" i="68"/>
  <c r="AM17" i="46"/>
  <c r="AM17" i="68"/>
  <c r="AN17" i="46"/>
  <c r="AN17" i="68"/>
  <c r="AO17" i="46"/>
  <c r="AO17" i="68"/>
  <c r="AQ17" i="46"/>
  <c r="AQ17" i="68"/>
  <c r="AR17" i="46"/>
  <c r="AR17" i="68"/>
  <c r="AS17" i="46"/>
  <c r="AS17" i="68"/>
  <c r="AT17" i="46"/>
  <c r="AT17" i="68"/>
  <c r="AU17" i="46"/>
  <c r="AU17" i="68"/>
  <c r="AV17" i="46"/>
  <c r="AV17" i="68"/>
  <c r="AW17" i="46"/>
  <c r="AW17" i="68"/>
  <c r="AX17" i="46"/>
  <c r="AX17" i="68"/>
  <c r="AY17" i="46"/>
  <c r="AY17" i="68"/>
  <c r="AZ17" i="46"/>
  <c r="AZ17" i="68"/>
  <c r="BA17" i="46"/>
  <c r="BA17" i="68"/>
  <c r="BB17" i="46"/>
  <c r="BB17" i="68"/>
  <c r="BC17" i="46"/>
  <c r="BC17" i="68"/>
  <c r="BE17" i="46"/>
  <c r="BE17" i="68"/>
  <c r="BF17" i="46"/>
  <c r="BF17" i="68"/>
  <c r="BG17" i="46"/>
  <c r="BG17" i="68"/>
  <c r="BH17" i="46"/>
  <c r="BH17" i="68"/>
  <c r="BI17" i="46"/>
  <c r="BI17" i="68"/>
  <c r="BJ17" i="46"/>
  <c r="BJ17" i="68"/>
  <c r="BK17" i="46"/>
  <c r="BK17" i="68"/>
  <c r="BL17" i="46"/>
  <c r="BL17" i="68"/>
  <c r="BM17" i="46"/>
  <c r="BM17" i="68"/>
  <c r="BN17" i="46"/>
  <c r="BN17" i="68"/>
  <c r="BO17" i="46"/>
  <c r="BO17" i="68"/>
  <c r="BP17" i="46"/>
  <c r="BP17" i="68"/>
  <c r="BR17" i="46"/>
  <c r="BR17" i="68"/>
  <c r="BS17" i="46"/>
  <c r="BS17" i="68"/>
  <c r="BU17" i="46"/>
  <c r="BU17" i="68"/>
  <c r="BV17" i="46"/>
  <c r="BV17" i="68"/>
  <c r="BW17" i="46"/>
  <c r="BW17" i="68"/>
  <c r="BX17" i="46"/>
  <c r="BX17" i="68"/>
  <c r="BY17" i="46"/>
  <c r="BY17" i="68"/>
  <c r="BZ17" i="46"/>
  <c r="BZ17" i="68"/>
  <c r="CA17" i="46"/>
  <c r="CA17" i="68"/>
  <c r="CB17" i="46"/>
  <c r="CB17" i="68"/>
  <c r="CC17" i="46"/>
  <c r="CC17" i="68"/>
  <c r="CD17" i="46"/>
  <c r="CD17" i="68"/>
  <c r="CE17" i="46"/>
  <c r="CE17" i="68"/>
  <c r="CF17" i="46"/>
  <c r="CF17" i="68"/>
  <c r="CG17" i="46"/>
  <c r="CG17" i="68"/>
  <c r="CH17" i="46"/>
  <c r="CH17" i="68"/>
  <c r="CI17" i="46"/>
  <c r="CI17" i="68"/>
  <c r="CJ17" i="46"/>
  <c r="CJ17" i="68"/>
  <c r="CK17" i="46"/>
  <c r="CK17" i="68"/>
  <c r="L18" i="46"/>
  <c r="L18" i="68"/>
  <c r="M18" i="46"/>
  <c r="M18" i="68"/>
  <c r="N18" i="46"/>
  <c r="N18" i="68"/>
  <c r="O18" i="46"/>
  <c r="O18" i="68"/>
  <c r="P18" i="46"/>
  <c r="P18" i="68"/>
  <c r="Q18" i="46"/>
  <c r="Q18" i="68"/>
  <c r="R18" i="46"/>
  <c r="R18" i="68"/>
  <c r="S18" i="46"/>
  <c r="S18" i="68"/>
  <c r="U18" i="46"/>
  <c r="U18" i="68"/>
  <c r="V18" i="46"/>
  <c r="V18" i="68"/>
  <c r="X18" i="46"/>
  <c r="X18" i="68"/>
  <c r="Y18" i="46"/>
  <c r="Y18" i="68"/>
  <c r="Z18" i="46"/>
  <c r="Z18" i="68"/>
  <c r="AA18" i="46"/>
  <c r="AA18" i="68"/>
  <c r="AB18" i="46"/>
  <c r="AB18" i="68"/>
  <c r="AC18" i="46"/>
  <c r="AC18" i="68"/>
  <c r="AD18" i="46"/>
  <c r="AD18" i="68"/>
  <c r="AE18" i="46"/>
  <c r="AE18" i="68"/>
  <c r="AF18" i="46"/>
  <c r="AF18" i="68"/>
  <c r="AG18" i="46"/>
  <c r="AG18" i="68"/>
  <c r="AH18" i="46"/>
  <c r="AH18" i="68"/>
  <c r="AI18" i="46"/>
  <c r="AI18" i="68"/>
  <c r="AJ18" i="46"/>
  <c r="AJ18" i="68"/>
  <c r="AK18" i="46"/>
  <c r="AK18" i="68"/>
  <c r="AM18" i="46"/>
  <c r="AM18" i="68"/>
  <c r="AN18" i="46"/>
  <c r="AN18" i="68"/>
  <c r="AO18" i="46"/>
  <c r="AO18" i="68"/>
  <c r="AQ18" i="46"/>
  <c r="AQ18" i="68"/>
  <c r="AR18" i="46"/>
  <c r="AR18" i="68"/>
  <c r="AS18" i="46"/>
  <c r="AS18" i="68"/>
  <c r="AT18" i="46"/>
  <c r="AT18" i="68"/>
  <c r="AU18" i="46"/>
  <c r="AU18" i="68"/>
  <c r="AV18" i="46"/>
  <c r="AV18" i="68"/>
  <c r="AW18" i="46"/>
  <c r="AW18" i="68"/>
  <c r="AX18" i="46"/>
  <c r="AX18" i="68"/>
  <c r="AY18" i="46"/>
  <c r="AY18" i="68"/>
  <c r="AZ18" i="46"/>
  <c r="AZ18" i="68"/>
  <c r="BA18" i="46"/>
  <c r="BA18" i="68"/>
  <c r="BB18" i="46"/>
  <c r="BB18" i="68"/>
  <c r="BC18" i="46"/>
  <c r="BC18" i="68"/>
  <c r="BE18" i="46"/>
  <c r="BE18" i="68"/>
  <c r="BF18" i="46"/>
  <c r="BF18" i="68"/>
  <c r="BG18" i="46"/>
  <c r="BG18" i="68"/>
  <c r="BH18" i="46"/>
  <c r="BH18" i="68"/>
  <c r="BI18" i="46"/>
  <c r="BI18" i="68"/>
  <c r="BJ18" i="46"/>
  <c r="BJ18" i="68"/>
  <c r="BK18" i="46"/>
  <c r="BK18" i="68"/>
  <c r="BL18" i="46"/>
  <c r="BL18" i="68"/>
  <c r="BM18" i="46"/>
  <c r="BM18" i="68"/>
  <c r="BN18" i="46"/>
  <c r="BN18" i="68"/>
  <c r="BO18" i="46"/>
  <c r="BO18" i="68"/>
  <c r="BP18" i="46"/>
  <c r="BP18" i="68"/>
  <c r="BR18" i="46"/>
  <c r="BR18" i="68"/>
  <c r="BS18" i="46"/>
  <c r="BS18" i="68"/>
  <c r="BU18" i="46"/>
  <c r="BU18" i="68"/>
  <c r="BV18" i="46"/>
  <c r="BV18" i="68"/>
  <c r="BW18" i="46"/>
  <c r="BW18" i="68"/>
  <c r="BX18" i="46"/>
  <c r="BX18" i="68"/>
  <c r="BY18" i="46"/>
  <c r="BY18" i="68"/>
  <c r="BZ18" i="46"/>
  <c r="BZ18" i="68"/>
  <c r="CA18" i="46"/>
  <c r="CA18" i="68"/>
  <c r="CB18" i="46"/>
  <c r="CB18" i="68"/>
  <c r="CC18" i="46"/>
  <c r="CC18" i="68"/>
  <c r="CD18" i="46"/>
  <c r="CD18" i="68"/>
  <c r="CE18" i="46"/>
  <c r="CE18" i="68"/>
  <c r="CF18" i="46"/>
  <c r="CF18" i="68"/>
  <c r="CG18" i="46"/>
  <c r="CG18" i="68"/>
  <c r="CH18" i="46"/>
  <c r="CH18" i="68"/>
  <c r="CI18" i="46"/>
  <c r="CI18" i="68"/>
  <c r="CJ18" i="46"/>
  <c r="CJ18" i="68"/>
  <c r="CK18" i="46"/>
  <c r="CK18" i="68"/>
  <c r="L19" i="46"/>
  <c r="L19" i="68"/>
  <c r="M19" i="46"/>
  <c r="M19" i="68"/>
  <c r="N19" i="46"/>
  <c r="N19" i="68"/>
  <c r="O19" i="46"/>
  <c r="O19" i="68"/>
  <c r="P19" i="46"/>
  <c r="P19" i="68"/>
  <c r="Q19" i="46"/>
  <c r="Q19" i="68"/>
  <c r="R19" i="46"/>
  <c r="R19" i="68"/>
  <c r="S19" i="46"/>
  <c r="S19" i="68"/>
  <c r="U19" i="46"/>
  <c r="U19" i="68"/>
  <c r="V19" i="46"/>
  <c r="V19" i="68"/>
  <c r="X19" i="46"/>
  <c r="X19" i="68"/>
  <c r="Y19" i="46"/>
  <c r="Y19" i="68"/>
  <c r="Z19" i="46"/>
  <c r="Z19" i="68"/>
  <c r="AA19" i="46"/>
  <c r="AA19" i="68"/>
  <c r="AB19" i="46"/>
  <c r="AB19" i="68"/>
  <c r="AC19" i="46"/>
  <c r="AC19" i="68"/>
  <c r="AD19" i="46"/>
  <c r="AD19" i="68"/>
  <c r="AE19" i="46"/>
  <c r="AE19" i="68"/>
  <c r="AF19" i="46"/>
  <c r="AF19" i="68"/>
  <c r="AG19" i="46"/>
  <c r="AG19" i="68"/>
  <c r="AH19" i="46"/>
  <c r="AH19" i="68"/>
  <c r="AI19" i="46"/>
  <c r="AI19" i="68"/>
  <c r="AJ19" i="46"/>
  <c r="AJ19" i="68"/>
  <c r="AK19" i="46"/>
  <c r="AK19" i="68"/>
  <c r="AL19" i="46"/>
  <c r="AL19" i="68"/>
  <c r="AM19" i="46"/>
  <c r="AM19" i="68"/>
  <c r="AN19" i="46"/>
  <c r="AN19" i="68"/>
  <c r="AO19" i="46"/>
  <c r="AO19" i="68"/>
  <c r="AQ19" i="46"/>
  <c r="AQ19" i="68"/>
  <c r="AR19" i="46"/>
  <c r="AR19" i="68"/>
  <c r="AS19" i="46"/>
  <c r="AS19" i="68"/>
  <c r="AT19" i="46"/>
  <c r="AT19" i="68"/>
  <c r="AU19" i="46"/>
  <c r="AU19" i="68"/>
  <c r="AV19" i="46"/>
  <c r="AV19" i="68"/>
  <c r="AW19" i="46"/>
  <c r="AW19" i="68"/>
  <c r="AX19" i="46"/>
  <c r="AX19" i="68"/>
  <c r="AY19" i="46"/>
  <c r="AY19" i="68"/>
  <c r="AZ19" i="46"/>
  <c r="AZ19" i="68"/>
  <c r="BA19" i="46"/>
  <c r="BA19" i="68"/>
  <c r="BB19" i="46"/>
  <c r="BB19" i="68"/>
  <c r="BC19" i="46"/>
  <c r="BC19" i="68"/>
  <c r="BE19" i="46"/>
  <c r="BE19" i="68"/>
  <c r="BF19" i="46"/>
  <c r="BF19" i="68"/>
  <c r="BG19" i="46"/>
  <c r="BG19" i="68"/>
  <c r="BH19" i="46"/>
  <c r="BH19" i="68"/>
  <c r="BI19" i="46"/>
  <c r="BI19" i="68"/>
  <c r="BJ19" i="46"/>
  <c r="BJ19" i="68"/>
  <c r="BK19" i="46"/>
  <c r="BK19" i="68"/>
  <c r="BL19" i="46"/>
  <c r="BL19" i="68"/>
  <c r="BM19" i="46"/>
  <c r="BM19" i="68"/>
  <c r="BN19" i="46"/>
  <c r="BN19" i="68"/>
  <c r="BO19" i="46"/>
  <c r="BO19" i="68"/>
  <c r="BP19" i="46"/>
  <c r="BP19" i="68"/>
  <c r="BR19" i="46"/>
  <c r="BR19" i="68"/>
  <c r="BS19" i="46"/>
  <c r="BS19" i="68"/>
  <c r="BU19" i="46"/>
  <c r="BU19" i="68"/>
  <c r="BV19" i="46"/>
  <c r="BV19" i="68"/>
  <c r="BW19" i="46"/>
  <c r="BW19" i="68"/>
  <c r="BX19" i="46"/>
  <c r="BX19" i="68"/>
  <c r="BY19" i="46"/>
  <c r="BY19" i="68"/>
  <c r="BZ19" i="46"/>
  <c r="BZ19" i="68"/>
  <c r="CA19" i="46"/>
  <c r="CA19" i="68"/>
  <c r="CB19" i="46"/>
  <c r="CB19" i="68"/>
  <c r="CC19" i="46"/>
  <c r="CC19" i="68"/>
  <c r="CD19" i="46"/>
  <c r="CD19" i="68"/>
  <c r="CE19" i="46"/>
  <c r="CE19" i="68"/>
  <c r="CF19" i="46"/>
  <c r="CF19" i="68"/>
  <c r="CG19" i="46"/>
  <c r="CG19" i="68"/>
  <c r="CH19" i="46"/>
  <c r="CH19" i="68"/>
  <c r="CI19" i="46"/>
  <c r="CI19" i="68"/>
  <c r="CJ19" i="46"/>
  <c r="CJ19" i="68"/>
  <c r="CK19" i="46"/>
  <c r="CK19" i="68"/>
  <c r="L20" i="46"/>
  <c r="L20" i="68"/>
  <c r="M20" i="46"/>
  <c r="M20" i="68"/>
  <c r="N20" i="46"/>
  <c r="N20" i="68"/>
  <c r="O20" i="46"/>
  <c r="O20" i="68"/>
  <c r="P20" i="46"/>
  <c r="P20" i="68"/>
  <c r="Q20" i="46"/>
  <c r="Q20" i="68"/>
  <c r="R20" i="46"/>
  <c r="R20" i="68"/>
  <c r="S20" i="46"/>
  <c r="S20" i="68"/>
  <c r="U20" i="46"/>
  <c r="U20" i="68"/>
  <c r="V20" i="46"/>
  <c r="V20" i="68"/>
  <c r="X20" i="46"/>
  <c r="X20" i="68"/>
  <c r="Y20" i="46"/>
  <c r="Y20" i="68"/>
  <c r="Z20" i="46"/>
  <c r="Z20" i="68"/>
  <c r="AA20" i="46"/>
  <c r="AA20" i="68"/>
  <c r="AB20" i="46"/>
  <c r="AB20" i="68"/>
  <c r="AC20" i="46"/>
  <c r="AC20" i="68"/>
  <c r="AD20" i="46"/>
  <c r="AD20" i="68"/>
  <c r="AE20" i="46"/>
  <c r="AE20" i="68"/>
  <c r="AF20" i="46"/>
  <c r="AF20" i="68"/>
  <c r="AG20" i="46"/>
  <c r="AG20" i="68"/>
  <c r="AH20" i="46"/>
  <c r="AH20" i="68"/>
  <c r="AI20" i="46"/>
  <c r="AI20" i="68"/>
  <c r="AJ20" i="46"/>
  <c r="AJ20" i="68"/>
  <c r="AK20" i="46"/>
  <c r="AK20" i="68"/>
  <c r="AL20" i="46"/>
  <c r="AL20" i="68"/>
  <c r="AM20" i="46"/>
  <c r="AM20" i="68"/>
  <c r="AN20" i="46"/>
  <c r="AN20" i="68"/>
  <c r="AO20" i="46"/>
  <c r="AO20" i="68"/>
  <c r="AQ20" i="46"/>
  <c r="AQ20" i="68"/>
  <c r="AR20" i="46"/>
  <c r="AR20" i="68"/>
  <c r="AS20" i="46"/>
  <c r="AS20" i="68"/>
  <c r="AT20" i="46"/>
  <c r="AT20" i="68"/>
  <c r="AU20" i="46"/>
  <c r="AU20" i="68"/>
  <c r="AV20" i="46"/>
  <c r="AV20" i="68"/>
  <c r="AW20" i="46"/>
  <c r="AW20" i="68"/>
  <c r="AX20" i="46"/>
  <c r="AX20" i="68"/>
  <c r="AY20" i="46"/>
  <c r="AY20" i="68"/>
  <c r="AZ20" i="46"/>
  <c r="AZ20" i="68"/>
  <c r="BA20" i="46"/>
  <c r="BA20" i="68"/>
  <c r="BB20" i="46"/>
  <c r="BB20" i="68"/>
  <c r="BC20" i="46"/>
  <c r="BC20" i="68"/>
  <c r="BE20" i="46"/>
  <c r="BE20" i="68"/>
  <c r="BF20" i="46"/>
  <c r="BF20" i="68"/>
  <c r="BG20" i="46"/>
  <c r="BG20" i="68"/>
  <c r="BH20" i="46"/>
  <c r="BH20" i="68"/>
  <c r="BI20" i="46"/>
  <c r="BI20" i="68"/>
  <c r="BJ20" i="46"/>
  <c r="BJ20" i="68"/>
  <c r="BK20" i="46"/>
  <c r="BK20" i="68"/>
  <c r="BL20" i="46"/>
  <c r="BL20" i="68"/>
  <c r="BM20" i="46"/>
  <c r="BM20" i="68"/>
  <c r="BN20" i="46"/>
  <c r="BN20" i="68"/>
  <c r="BO20" i="46"/>
  <c r="BO20" i="68"/>
  <c r="BP20" i="46"/>
  <c r="BP20" i="68"/>
  <c r="BR20" i="46"/>
  <c r="BR20" i="68"/>
  <c r="BS20" i="46"/>
  <c r="BS20" i="68"/>
  <c r="BU20" i="46"/>
  <c r="BU20" i="68"/>
  <c r="BV20" i="46"/>
  <c r="BV20" i="68"/>
  <c r="BW20" i="46"/>
  <c r="BW20" i="68"/>
  <c r="BX20" i="46"/>
  <c r="BX20" i="68"/>
  <c r="BY20" i="46"/>
  <c r="BY20" i="68"/>
  <c r="BZ20" i="46"/>
  <c r="BZ20" i="68"/>
  <c r="CA20" i="46"/>
  <c r="CA20" i="68"/>
  <c r="CB20" i="46"/>
  <c r="CB20" i="68"/>
  <c r="CC20" i="46"/>
  <c r="CC20" i="68"/>
  <c r="CD20" i="46"/>
  <c r="CD20" i="68"/>
  <c r="CE20" i="46"/>
  <c r="CE20" i="68"/>
  <c r="CF20" i="46"/>
  <c r="CF20" i="68"/>
  <c r="CG20" i="46"/>
  <c r="CG20" i="68"/>
  <c r="CH20" i="46"/>
  <c r="CH20" i="68"/>
  <c r="CI20" i="46"/>
  <c r="CI20" i="68"/>
  <c r="CJ20" i="46"/>
  <c r="CJ20" i="68"/>
  <c r="CK20" i="46"/>
  <c r="CK20" i="68"/>
  <c r="L21" i="46"/>
  <c r="L21" i="68"/>
  <c r="M21" i="46"/>
  <c r="M21" i="68"/>
  <c r="N21" i="46"/>
  <c r="N21" i="68"/>
  <c r="O21" i="46"/>
  <c r="O21" i="68"/>
  <c r="P21" i="46"/>
  <c r="P21" i="68"/>
  <c r="Q21" i="46"/>
  <c r="Q21" i="68"/>
  <c r="R21" i="46"/>
  <c r="R21" i="68"/>
  <c r="S21" i="46"/>
  <c r="S21" i="68"/>
  <c r="U21" i="46"/>
  <c r="U21" i="68"/>
  <c r="V21" i="46"/>
  <c r="V21" i="68"/>
  <c r="X21" i="46"/>
  <c r="X21" i="68"/>
  <c r="Y21" i="46"/>
  <c r="Y21" i="68"/>
  <c r="Z21" i="46"/>
  <c r="Z21" i="68"/>
  <c r="AA21" i="46"/>
  <c r="AA21" i="68"/>
  <c r="AB21" i="46"/>
  <c r="AB21" i="68"/>
  <c r="AC21" i="46"/>
  <c r="AC21" i="68"/>
  <c r="AD21" i="46"/>
  <c r="AD21" i="68"/>
  <c r="AE21" i="46"/>
  <c r="AE21" i="68"/>
  <c r="AF21" i="46"/>
  <c r="AF21" i="68"/>
  <c r="AG21" i="46"/>
  <c r="AG21" i="68"/>
  <c r="AH21" i="46"/>
  <c r="AH21" i="68"/>
  <c r="AI21" i="46"/>
  <c r="AI21" i="68"/>
  <c r="AJ21" i="46"/>
  <c r="AJ21" i="68"/>
  <c r="AK21" i="46"/>
  <c r="AK21" i="68"/>
  <c r="AL21" i="46"/>
  <c r="AL21" i="68"/>
  <c r="AM21" i="46"/>
  <c r="AM21" i="68"/>
  <c r="AN21" i="46"/>
  <c r="AN21" i="68"/>
  <c r="AO21" i="46"/>
  <c r="AO21" i="68"/>
  <c r="AQ21" i="46"/>
  <c r="AQ21" i="68"/>
  <c r="AR21" i="46"/>
  <c r="AR21" i="68"/>
  <c r="AS21" i="46"/>
  <c r="AS21" i="68"/>
  <c r="AT21" i="46"/>
  <c r="AT21" i="68"/>
  <c r="AU21" i="46"/>
  <c r="AU21" i="68"/>
  <c r="AV21" i="46"/>
  <c r="AV21" i="68"/>
  <c r="AW21" i="46"/>
  <c r="AW21" i="68"/>
  <c r="AX21" i="46"/>
  <c r="AX21" i="68"/>
  <c r="AY21" i="46"/>
  <c r="AY21" i="68"/>
  <c r="AZ21" i="46"/>
  <c r="AZ21" i="68"/>
  <c r="BA21" i="46"/>
  <c r="BA21" i="68"/>
  <c r="BB21" i="46"/>
  <c r="BB21" i="68"/>
  <c r="BC21" i="46"/>
  <c r="BC21" i="68"/>
  <c r="BE21" i="46"/>
  <c r="BE21" i="68"/>
  <c r="BF21" i="46"/>
  <c r="BF21" i="68"/>
  <c r="BG21" i="46"/>
  <c r="BG21" i="68"/>
  <c r="BH21" i="46"/>
  <c r="BH21" i="68"/>
  <c r="BI21" i="46"/>
  <c r="BI21" i="68"/>
  <c r="BJ21" i="46"/>
  <c r="BJ21" i="68"/>
  <c r="BK21" i="46"/>
  <c r="BK21" i="68"/>
  <c r="BL21" i="46"/>
  <c r="BL21" i="68"/>
  <c r="BM21" i="46"/>
  <c r="BM21" i="68"/>
  <c r="BN21" i="46"/>
  <c r="BN21" i="68"/>
  <c r="BO21" i="46"/>
  <c r="BO21" i="68"/>
  <c r="BP21" i="46"/>
  <c r="BP21" i="68"/>
  <c r="BR21" i="46"/>
  <c r="BR21" i="68"/>
  <c r="BS21" i="46"/>
  <c r="BS21" i="68"/>
  <c r="BU21" i="46"/>
  <c r="BU21" i="68"/>
  <c r="BV21" i="46"/>
  <c r="BV21" i="68"/>
  <c r="BW21" i="46"/>
  <c r="BW21" i="68"/>
  <c r="BX21" i="46"/>
  <c r="BX21" i="68"/>
  <c r="BY21" i="46"/>
  <c r="BY21" i="68"/>
  <c r="BZ21" i="46"/>
  <c r="BZ21" i="68"/>
  <c r="CA21" i="46"/>
  <c r="CA21" i="68"/>
  <c r="CB21" i="46"/>
  <c r="CB21" i="68"/>
  <c r="CC21" i="46"/>
  <c r="CC21" i="68"/>
  <c r="CD21" i="46"/>
  <c r="CD21" i="68"/>
  <c r="CE21" i="46"/>
  <c r="CE21" i="68"/>
  <c r="CF21" i="46"/>
  <c r="CF21" i="68"/>
  <c r="CG21" i="46"/>
  <c r="CG21" i="68"/>
  <c r="CH21" i="46"/>
  <c r="CH21" i="68"/>
  <c r="CI21" i="46"/>
  <c r="CI21" i="68"/>
  <c r="CJ21" i="46"/>
  <c r="CJ21" i="68"/>
  <c r="CK21" i="46"/>
  <c r="CK21" i="68"/>
  <c r="L22" i="46"/>
  <c r="L22" i="68"/>
  <c r="M22" i="46"/>
  <c r="M22" i="68"/>
  <c r="N22" i="46"/>
  <c r="N22" i="68"/>
  <c r="O22" i="46"/>
  <c r="O22" i="68"/>
  <c r="P22" i="46"/>
  <c r="P22" i="68"/>
  <c r="Q22" i="46"/>
  <c r="Q22" i="68"/>
  <c r="R22" i="46"/>
  <c r="R22" i="68"/>
  <c r="S22" i="46"/>
  <c r="S22" i="68"/>
  <c r="U22" i="46"/>
  <c r="U22" i="68"/>
  <c r="V22" i="46"/>
  <c r="V22" i="68"/>
  <c r="X22" i="46"/>
  <c r="X22" i="68"/>
  <c r="Y22" i="46"/>
  <c r="Y22" i="68"/>
  <c r="Z22" i="46"/>
  <c r="Z22" i="68"/>
  <c r="AA22" i="46"/>
  <c r="AA22" i="68"/>
  <c r="AB22" i="46"/>
  <c r="AB22" i="68"/>
  <c r="AC22" i="46"/>
  <c r="AC22" i="68"/>
  <c r="AD22" i="46"/>
  <c r="AD22" i="68"/>
  <c r="AE22" i="46"/>
  <c r="AE22" i="68"/>
  <c r="AF22" i="46"/>
  <c r="AF22" i="68"/>
  <c r="AG22" i="46"/>
  <c r="AG22" i="68"/>
  <c r="AH22" i="46"/>
  <c r="AH22" i="68"/>
  <c r="AI22" i="46"/>
  <c r="AI22" i="68"/>
  <c r="AJ22" i="46"/>
  <c r="AJ22" i="68"/>
  <c r="AK22" i="46"/>
  <c r="AK22" i="68"/>
  <c r="AL22" i="46"/>
  <c r="AL22" i="68"/>
  <c r="AM22" i="46"/>
  <c r="AM22" i="68"/>
  <c r="AN22" i="46"/>
  <c r="AN22" i="68"/>
  <c r="AO22" i="46"/>
  <c r="AO22" i="68"/>
  <c r="AQ22" i="46"/>
  <c r="AQ22" i="68"/>
  <c r="AR22" i="46"/>
  <c r="AR22" i="68"/>
  <c r="AS22" i="46"/>
  <c r="AS22" i="68"/>
  <c r="AT22" i="46"/>
  <c r="AT22" i="68"/>
  <c r="AU22" i="46"/>
  <c r="AU22" i="68"/>
  <c r="AV22" i="46"/>
  <c r="AV22" i="68"/>
  <c r="AW22" i="46"/>
  <c r="AW22" i="68"/>
  <c r="AX22" i="46"/>
  <c r="AX22" i="68"/>
  <c r="AY22" i="46"/>
  <c r="AY22" i="68"/>
  <c r="AZ22" i="46"/>
  <c r="AZ22" i="68"/>
  <c r="BA22" i="46"/>
  <c r="BA22" i="68"/>
  <c r="BB22" i="46"/>
  <c r="BB22" i="68"/>
  <c r="BC22" i="46"/>
  <c r="BC22" i="68"/>
  <c r="BE22" i="46"/>
  <c r="BE22" i="68"/>
  <c r="BF22" i="46"/>
  <c r="BF22" i="68"/>
  <c r="BG22" i="46"/>
  <c r="BG22" i="68"/>
  <c r="BH22" i="46"/>
  <c r="BH22" i="68"/>
  <c r="BI22" i="46"/>
  <c r="BI22" i="68"/>
  <c r="BJ22" i="46"/>
  <c r="BJ22" i="68"/>
  <c r="BK22" i="46"/>
  <c r="BK22" i="68"/>
  <c r="BL22" i="46"/>
  <c r="BL22" i="68"/>
  <c r="BM22" i="46"/>
  <c r="BM22" i="68"/>
  <c r="BN22" i="46"/>
  <c r="BN22" i="68"/>
  <c r="BO22" i="46"/>
  <c r="BO22" i="68"/>
  <c r="BP22" i="46"/>
  <c r="BP22" i="68"/>
  <c r="BR22" i="46"/>
  <c r="BR22" i="68"/>
  <c r="BS22" i="46"/>
  <c r="BS22" i="68"/>
  <c r="BU22" i="46"/>
  <c r="BU22" i="68"/>
  <c r="BV22" i="46"/>
  <c r="BV22" i="68"/>
  <c r="BW22" i="46"/>
  <c r="BW22" i="68"/>
  <c r="BX22" i="46"/>
  <c r="BX22" i="68"/>
  <c r="BY22" i="46"/>
  <c r="BY22" i="68"/>
  <c r="BZ22" i="46"/>
  <c r="BZ22" i="68"/>
  <c r="CA22" i="46"/>
  <c r="CA22" i="68"/>
  <c r="CB22" i="46"/>
  <c r="CB22" i="68"/>
  <c r="CC22" i="46"/>
  <c r="CC22" i="68"/>
  <c r="CD22" i="46"/>
  <c r="CD22" i="68"/>
  <c r="CE22" i="46"/>
  <c r="CE22" i="68"/>
  <c r="CF22" i="46"/>
  <c r="CF22" i="68"/>
  <c r="CG22" i="46"/>
  <c r="CG22" i="68"/>
  <c r="CH22" i="46"/>
  <c r="CH22" i="68"/>
  <c r="CI22" i="46"/>
  <c r="CI22" i="68"/>
  <c r="CJ22" i="46"/>
  <c r="CJ22" i="68"/>
  <c r="CK22" i="46"/>
  <c r="CK22" i="68"/>
  <c r="L23" i="46"/>
  <c r="L23" i="68"/>
  <c r="M23" i="46"/>
  <c r="M23" i="68"/>
  <c r="N23" i="46"/>
  <c r="N23" i="68"/>
  <c r="O23" i="46"/>
  <c r="O23" i="68"/>
  <c r="P23" i="46"/>
  <c r="P23" i="68"/>
  <c r="Q23" i="46"/>
  <c r="Q23" i="68"/>
  <c r="R23" i="46"/>
  <c r="R23" i="68"/>
  <c r="S23" i="46"/>
  <c r="S23" i="68"/>
  <c r="U23" i="46"/>
  <c r="U23" i="68"/>
  <c r="V23" i="46"/>
  <c r="V23" i="68"/>
  <c r="X23" i="46"/>
  <c r="X23" i="68"/>
  <c r="Y23" i="46"/>
  <c r="Y23" i="68"/>
  <c r="Z23" i="46"/>
  <c r="Z23" i="68"/>
  <c r="AA23" i="46"/>
  <c r="AA23" i="68"/>
  <c r="AB23" i="46"/>
  <c r="AB23" i="68"/>
  <c r="AC23" i="46"/>
  <c r="AC23" i="68"/>
  <c r="AD23" i="46"/>
  <c r="AD23" i="68"/>
  <c r="AE23" i="46"/>
  <c r="AE23" i="68"/>
  <c r="AF23" i="46"/>
  <c r="AF23" i="68"/>
  <c r="AG23" i="46"/>
  <c r="AG23" i="68"/>
  <c r="AH23" i="46"/>
  <c r="AH23" i="68"/>
  <c r="AI23" i="46"/>
  <c r="AI23" i="68"/>
  <c r="AJ23" i="46"/>
  <c r="AJ23" i="68"/>
  <c r="AK23" i="46"/>
  <c r="AK23" i="68"/>
  <c r="AL23" i="46"/>
  <c r="AL23" i="68"/>
  <c r="AM23" i="46"/>
  <c r="AM23" i="68"/>
  <c r="AN23" i="46"/>
  <c r="AN23" i="68"/>
  <c r="AO23" i="46"/>
  <c r="AO23" i="68"/>
  <c r="AQ23" i="46"/>
  <c r="AQ23" i="68"/>
  <c r="AR23" i="46"/>
  <c r="AR23" i="68"/>
  <c r="AS23" i="46"/>
  <c r="AS23" i="68"/>
  <c r="AT23" i="46"/>
  <c r="AT23" i="68"/>
  <c r="AU23" i="46"/>
  <c r="AU23" i="68"/>
  <c r="AV23" i="46"/>
  <c r="AV23" i="68"/>
  <c r="AW23" i="46"/>
  <c r="AW23" i="68"/>
  <c r="AX23" i="46"/>
  <c r="AX23" i="68"/>
  <c r="AY23" i="46"/>
  <c r="AY23" i="68"/>
  <c r="AZ23" i="46"/>
  <c r="AZ23" i="68"/>
  <c r="BA23" i="46"/>
  <c r="BA23" i="68"/>
  <c r="BB23" i="46"/>
  <c r="BB23" i="68"/>
  <c r="BC23" i="46"/>
  <c r="BC23" i="68"/>
  <c r="BE23" i="46"/>
  <c r="BE23" i="68"/>
  <c r="BF23" i="46"/>
  <c r="BF23" i="68"/>
  <c r="BG23" i="46"/>
  <c r="BG23" i="68"/>
  <c r="BH23" i="46"/>
  <c r="BH23" i="68"/>
  <c r="BI23" i="46"/>
  <c r="BI23" i="68"/>
  <c r="BJ23" i="46"/>
  <c r="BJ23" i="68"/>
  <c r="BK23" i="46"/>
  <c r="BK23" i="68"/>
  <c r="BL23" i="46"/>
  <c r="BL23" i="68"/>
  <c r="BM23" i="46"/>
  <c r="BM23" i="68"/>
  <c r="BN23" i="46"/>
  <c r="BN23" i="68"/>
  <c r="BO23" i="46"/>
  <c r="BO23" i="68"/>
  <c r="BP23" i="46"/>
  <c r="BP23" i="68"/>
  <c r="BR23" i="46"/>
  <c r="BR23" i="68"/>
  <c r="BS23" i="46"/>
  <c r="BS23" i="68"/>
  <c r="BU23" i="46"/>
  <c r="BU23" i="68"/>
  <c r="BV23" i="46"/>
  <c r="BV23" i="68"/>
  <c r="BW23" i="46"/>
  <c r="BW23" i="68"/>
  <c r="BX23" i="46"/>
  <c r="BX23" i="68"/>
  <c r="BY23" i="46"/>
  <c r="BY23" i="68"/>
  <c r="BZ23" i="46"/>
  <c r="BZ23" i="68"/>
  <c r="CA23" i="46"/>
  <c r="CA23" i="68"/>
  <c r="CB23" i="46"/>
  <c r="CB23" i="68"/>
  <c r="CC23" i="46"/>
  <c r="CC23" i="68"/>
  <c r="CD23" i="46"/>
  <c r="CD23" i="68"/>
  <c r="CE23" i="46"/>
  <c r="CE23" i="68"/>
  <c r="CF23" i="46"/>
  <c r="CF23" i="68"/>
  <c r="CG23" i="46"/>
  <c r="CG23" i="68"/>
  <c r="CH23" i="46"/>
  <c r="CH23" i="68"/>
  <c r="CI23" i="46"/>
  <c r="CI23" i="68"/>
  <c r="CJ23" i="46"/>
  <c r="CJ23" i="68"/>
  <c r="CK23" i="46"/>
  <c r="CK23" i="68"/>
  <c r="L24" i="46"/>
  <c r="L24" i="68"/>
  <c r="M24" i="46"/>
  <c r="M24" i="68"/>
  <c r="N24" i="46"/>
  <c r="N24" i="68"/>
  <c r="O24" i="46"/>
  <c r="O24" i="68"/>
  <c r="P24" i="46"/>
  <c r="P24" i="68"/>
  <c r="Q24" i="46"/>
  <c r="Q24" i="68"/>
  <c r="R24" i="46"/>
  <c r="R24" i="68"/>
  <c r="S24" i="46"/>
  <c r="S24" i="68"/>
  <c r="U24" i="46"/>
  <c r="U24" i="68"/>
  <c r="V24" i="46"/>
  <c r="V24" i="68"/>
  <c r="X24" i="46"/>
  <c r="X24" i="68"/>
  <c r="Y24" i="46"/>
  <c r="Y24" i="68"/>
  <c r="Z24" i="46"/>
  <c r="Z24" i="68"/>
  <c r="AA24" i="46"/>
  <c r="AA24" i="68"/>
  <c r="AB24" i="46"/>
  <c r="AB24" i="68"/>
  <c r="AC24" i="46"/>
  <c r="AC24" i="68"/>
  <c r="AD24" i="46"/>
  <c r="AD24" i="68"/>
  <c r="AE24" i="46"/>
  <c r="AE24" i="68"/>
  <c r="AF24" i="46"/>
  <c r="AF24" i="68"/>
  <c r="AG24" i="46"/>
  <c r="AG24" i="68"/>
  <c r="AH24" i="46"/>
  <c r="AH24" i="68"/>
  <c r="AI24" i="46"/>
  <c r="AI24" i="68"/>
  <c r="AJ24" i="46"/>
  <c r="AJ24" i="68"/>
  <c r="AK24" i="46"/>
  <c r="AK24" i="68"/>
  <c r="AL24" i="46"/>
  <c r="AL24" i="68"/>
  <c r="AM24" i="46"/>
  <c r="AM24" i="68"/>
  <c r="AN24" i="46"/>
  <c r="AN24" i="68"/>
  <c r="AO24" i="46"/>
  <c r="AO24" i="68"/>
  <c r="AQ24" i="46"/>
  <c r="AQ24" i="68"/>
  <c r="AR24" i="46"/>
  <c r="AR24" i="68"/>
  <c r="AS24" i="46"/>
  <c r="AS24" i="68"/>
  <c r="AT24" i="46"/>
  <c r="AT24" i="68"/>
  <c r="AU24" i="46"/>
  <c r="AU24" i="68"/>
  <c r="AV24" i="46"/>
  <c r="AV24" i="68"/>
  <c r="AW24" i="46"/>
  <c r="AW24" i="68"/>
  <c r="AX24" i="46"/>
  <c r="AX24" i="68"/>
  <c r="AY24" i="46"/>
  <c r="AY24" i="68"/>
  <c r="AZ24" i="46"/>
  <c r="AZ24" i="68"/>
  <c r="BA24" i="46"/>
  <c r="BA24" i="68"/>
  <c r="BB24" i="46"/>
  <c r="BB24" i="68"/>
  <c r="BC24" i="46"/>
  <c r="BC24" i="68"/>
  <c r="BE24" i="46"/>
  <c r="BE24" i="68"/>
  <c r="BF24" i="46"/>
  <c r="BF24" i="68"/>
  <c r="BG24" i="46"/>
  <c r="BG24" i="68"/>
  <c r="BH24" i="46"/>
  <c r="BH24" i="68"/>
  <c r="BI24" i="46"/>
  <c r="BI24" i="68"/>
  <c r="BJ24" i="46"/>
  <c r="BJ24" i="68"/>
  <c r="BK24" i="46"/>
  <c r="BK24" i="68"/>
  <c r="BL24" i="46"/>
  <c r="BL24" i="68"/>
  <c r="BM24" i="46"/>
  <c r="BM24" i="68"/>
  <c r="BN24" i="46"/>
  <c r="BN24" i="68"/>
  <c r="BO24" i="46"/>
  <c r="BO24" i="68"/>
  <c r="BP24" i="46"/>
  <c r="BP24" i="68"/>
  <c r="BR24" i="46"/>
  <c r="BR24" i="68"/>
  <c r="BS24" i="46"/>
  <c r="BS24" i="68"/>
  <c r="BU24" i="46"/>
  <c r="BU24" i="68"/>
  <c r="BV24" i="46"/>
  <c r="BV24" i="68"/>
  <c r="BW24" i="46"/>
  <c r="BW24" i="68"/>
  <c r="BX24" i="46"/>
  <c r="BX24" i="68"/>
  <c r="BY24" i="46"/>
  <c r="BY24" i="68"/>
  <c r="BZ24" i="46"/>
  <c r="BZ24" i="68"/>
  <c r="CA24" i="46"/>
  <c r="CA24" i="68"/>
  <c r="CB24" i="46"/>
  <c r="CB24" i="68"/>
  <c r="CC24" i="46"/>
  <c r="CC24" i="68"/>
  <c r="CD24" i="46"/>
  <c r="CD24" i="68"/>
  <c r="CE24" i="46"/>
  <c r="CE24" i="68"/>
  <c r="CF24" i="46"/>
  <c r="CF24" i="68"/>
  <c r="CG24" i="46"/>
  <c r="CG24" i="68"/>
  <c r="CH24" i="46"/>
  <c r="CH24" i="68"/>
  <c r="CI24" i="46"/>
  <c r="CI24" i="68"/>
  <c r="CJ24" i="46"/>
  <c r="CJ24" i="68"/>
  <c r="CK24" i="46"/>
  <c r="CK24" i="68"/>
  <c r="L25" i="46"/>
  <c r="L25" i="68"/>
  <c r="M25" i="46"/>
  <c r="M25" i="68"/>
  <c r="N25" i="46"/>
  <c r="N25" i="68"/>
  <c r="O25" i="46"/>
  <c r="O25" i="68"/>
  <c r="P25" i="46"/>
  <c r="P25" i="68"/>
  <c r="Q25" i="46"/>
  <c r="Q25" i="68"/>
  <c r="R25" i="46"/>
  <c r="R25" i="68"/>
  <c r="S25" i="46"/>
  <c r="S25" i="68"/>
  <c r="U25" i="46"/>
  <c r="U25" i="68"/>
  <c r="V25" i="46"/>
  <c r="V25" i="68"/>
  <c r="X25" i="46"/>
  <c r="X25" i="68"/>
  <c r="Y25" i="46"/>
  <c r="Y25" i="68"/>
  <c r="Z25" i="46"/>
  <c r="Z25" i="68"/>
  <c r="AA25" i="46"/>
  <c r="AA25" i="68"/>
  <c r="AB25" i="46"/>
  <c r="AB25" i="68"/>
  <c r="AC25" i="46"/>
  <c r="AC25" i="68"/>
  <c r="AD25" i="46"/>
  <c r="AD25" i="68"/>
  <c r="AE25" i="46"/>
  <c r="AE25" i="68"/>
  <c r="AF25" i="46"/>
  <c r="AF25" i="68"/>
  <c r="AG25" i="46"/>
  <c r="AG25" i="68"/>
  <c r="AH25" i="46"/>
  <c r="AH25" i="68"/>
  <c r="AI25" i="46"/>
  <c r="AI25" i="68"/>
  <c r="AJ25" i="46"/>
  <c r="AJ25" i="68"/>
  <c r="AK25" i="46"/>
  <c r="AK25" i="68"/>
  <c r="AL25" i="46"/>
  <c r="AL25" i="68"/>
  <c r="AM25" i="46"/>
  <c r="AM25" i="68"/>
  <c r="AN25" i="46"/>
  <c r="AN25" i="68"/>
  <c r="AO25" i="46"/>
  <c r="AO25" i="68"/>
  <c r="AQ25" i="46"/>
  <c r="AQ25" i="68"/>
  <c r="AR25" i="46"/>
  <c r="AR25" i="68"/>
  <c r="AS25" i="46"/>
  <c r="AS25" i="68"/>
  <c r="AT25" i="46"/>
  <c r="AT25" i="68"/>
  <c r="AU25" i="46"/>
  <c r="AU25" i="68"/>
  <c r="AV25" i="46"/>
  <c r="AV25" i="68"/>
  <c r="AW25" i="46"/>
  <c r="AW25" i="68"/>
  <c r="AX25" i="46"/>
  <c r="AX25" i="68"/>
  <c r="AY25" i="46"/>
  <c r="AY25" i="68"/>
  <c r="AZ25" i="46"/>
  <c r="AZ25" i="68"/>
  <c r="BA25" i="46"/>
  <c r="BA25" i="68"/>
  <c r="BB25" i="46"/>
  <c r="BB25" i="68"/>
  <c r="BC25" i="46"/>
  <c r="BC25" i="68"/>
  <c r="BE25" i="46"/>
  <c r="BE25" i="68"/>
  <c r="BF25" i="46"/>
  <c r="BF25" i="68"/>
  <c r="BG25" i="46"/>
  <c r="BG25" i="68"/>
  <c r="BH25" i="46"/>
  <c r="BH25" i="68"/>
  <c r="BI25" i="46"/>
  <c r="BI25" i="68"/>
  <c r="BJ25" i="46"/>
  <c r="BJ25" i="68"/>
  <c r="BK25" i="46"/>
  <c r="BK25" i="68"/>
  <c r="BL25" i="46"/>
  <c r="BL25" i="68"/>
  <c r="BM25" i="46"/>
  <c r="BM25" i="68"/>
  <c r="BN25" i="46"/>
  <c r="BN25" i="68"/>
  <c r="BO25" i="46"/>
  <c r="BO25" i="68"/>
  <c r="BP25" i="46"/>
  <c r="BP25" i="68"/>
  <c r="BR25" i="46"/>
  <c r="BR25" i="68"/>
  <c r="BS25" i="46"/>
  <c r="BS25" i="68"/>
  <c r="BU25" i="46"/>
  <c r="BU25" i="68"/>
  <c r="BV25" i="46"/>
  <c r="BV25" i="68"/>
  <c r="BW25" i="46"/>
  <c r="BW25" i="68"/>
  <c r="BX25" i="46"/>
  <c r="BX25" i="68"/>
  <c r="BY25" i="46"/>
  <c r="BY25" i="68"/>
  <c r="BZ25" i="46"/>
  <c r="BZ25" i="68"/>
  <c r="CA25" i="46"/>
  <c r="CA25" i="68"/>
  <c r="CB25" i="46"/>
  <c r="CB25" i="68"/>
  <c r="CC25" i="46"/>
  <c r="CC25" i="68"/>
  <c r="CD25" i="46"/>
  <c r="CD25" i="68"/>
  <c r="CE25" i="46"/>
  <c r="CE25" i="68"/>
  <c r="CF25" i="46"/>
  <c r="CF25" i="68"/>
  <c r="CG25" i="46"/>
  <c r="CG25" i="68"/>
  <c r="CH25" i="46"/>
  <c r="CH25" i="68"/>
  <c r="CI25" i="46"/>
  <c r="CI25" i="68"/>
  <c r="CJ25" i="46"/>
  <c r="CJ25" i="68"/>
  <c r="CK25" i="46"/>
  <c r="CK25" i="68"/>
  <c r="L26" i="46"/>
  <c r="L26" i="68"/>
  <c r="M26" i="46"/>
  <c r="M26" i="68"/>
  <c r="N26" i="46"/>
  <c r="N26" i="68"/>
  <c r="O26" i="46"/>
  <c r="O26" i="68"/>
  <c r="P26" i="46"/>
  <c r="P26" i="68"/>
  <c r="Q26" i="46"/>
  <c r="Q26" i="68"/>
  <c r="R26" i="46"/>
  <c r="R26" i="68"/>
  <c r="S26" i="46"/>
  <c r="S26" i="68"/>
  <c r="U26" i="46"/>
  <c r="U26" i="68"/>
  <c r="V26" i="46"/>
  <c r="V26" i="68"/>
  <c r="X26" i="46"/>
  <c r="X26" i="68"/>
  <c r="Y26" i="46"/>
  <c r="Y26" i="68"/>
  <c r="Z26" i="46"/>
  <c r="Z26" i="68"/>
  <c r="AA26" i="46"/>
  <c r="AA26" i="68"/>
  <c r="AB26" i="46"/>
  <c r="AB26" i="68"/>
  <c r="AC26" i="46"/>
  <c r="AC26" i="68"/>
  <c r="AD26" i="46"/>
  <c r="AD26" i="68"/>
  <c r="AE26" i="46"/>
  <c r="AE26" i="68"/>
  <c r="AF26" i="46"/>
  <c r="AF26" i="68"/>
  <c r="AG26" i="46"/>
  <c r="AG26" i="68"/>
  <c r="AH26" i="46"/>
  <c r="AH26" i="68"/>
  <c r="AI26" i="46"/>
  <c r="AI26" i="68"/>
  <c r="AJ26" i="46"/>
  <c r="AJ26" i="68"/>
  <c r="AK26" i="46"/>
  <c r="AK26" i="68"/>
  <c r="AL26" i="46"/>
  <c r="AL26" i="68"/>
  <c r="AM26" i="46"/>
  <c r="AM26" i="68"/>
  <c r="AN26" i="46"/>
  <c r="AN26" i="68"/>
  <c r="AO26" i="46"/>
  <c r="AO26" i="68"/>
  <c r="AQ26" i="46"/>
  <c r="AQ26" i="68"/>
  <c r="AR26" i="46"/>
  <c r="AR26" i="68"/>
  <c r="AS26" i="46"/>
  <c r="AS26" i="68"/>
  <c r="AT26" i="46"/>
  <c r="AT26" i="68"/>
  <c r="AU26" i="46"/>
  <c r="AU26" i="68"/>
  <c r="AV26" i="46"/>
  <c r="AV26" i="68"/>
  <c r="AW26" i="46"/>
  <c r="AW26" i="68"/>
  <c r="AX26" i="46"/>
  <c r="AX26" i="68"/>
  <c r="AY26" i="46"/>
  <c r="AY26" i="68"/>
  <c r="AZ26" i="46"/>
  <c r="AZ26" i="68"/>
  <c r="BA26" i="46"/>
  <c r="BA26" i="68"/>
  <c r="BB26" i="46"/>
  <c r="BB26" i="68"/>
  <c r="BC26" i="46"/>
  <c r="BC26" i="68"/>
  <c r="BE26" i="46"/>
  <c r="BE26" i="68"/>
  <c r="BF26" i="46"/>
  <c r="BF26" i="68"/>
  <c r="BG26" i="46"/>
  <c r="BG26" i="68"/>
  <c r="BH26" i="46"/>
  <c r="BH26" i="68"/>
  <c r="BI26" i="46"/>
  <c r="BI26" i="68"/>
  <c r="BJ26" i="46"/>
  <c r="BJ26" i="68"/>
  <c r="BK26" i="46"/>
  <c r="BK26" i="68"/>
  <c r="BL26" i="46"/>
  <c r="BL26" i="68"/>
  <c r="BM26" i="46"/>
  <c r="BM26" i="68"/>
  <c r="BN26" i="46"/>
  <c r="BN26" i="68"/>
  <c r="BO26" i="46"/>
  <c r="BO26" i="68"/>
  <c r="BP26" i="46"/>
  <c r="BP26" i="68"/>
  <c r="BR26" i="46"/>
  <c r="BR26" i="68"/>
  <c r="BS26" i="46"/>
  <c r="BS26" i="68"/>
  <c r="BU26" i="46"/>
  <c r="BU26" i="68"/>
  <c r="BV26" i="46"/>
  <c r="BV26" i="68"/>
  <c r="BW26" i="46"/>
  <c r="BW26" i="68"/>
  <c r="BX26" i="46"/>
  <c r="BX26" i="68"/>
  <c r="BY26" i="46"/>
  <c r="BY26" i="68"/>
  <c r="BZ26" i="46"/>
  <c r="BZ26" i="68"/>
  <c r="CA26" i="46"/>
  <c r="CA26" i="68"/>
  <c r="CB26" i="46"/>
  <c r="CB26" i="68"/>
  <c r="CC26" i="46"/>
  <c r="CC26" i="68"/>
  <c r="CD26" i="46"/>
  <c r="CD26" i="68"/>
  <c r="CE26" i="46"/>
  <c r="CE26" i="68"/>
  <c r="CF26" i="46"/>
  <c r="CF26" i="68"/>
  <c r="CG26" i="46"/>
  <c r="CG26" i="68"/>
  <c r="CH26" i="46"/>
  <c r="CH26" i="68"/>
  <c r="CI26" i="46"/>
  <c r="CI26" i="68"/>
  <c r="CJ26" i="46"/>
  <c r="CJ26" i="68"/>
  <c r="CK26" i="46"/>
  <c r="CK26" i="68"/>
  <c r="L27" i="46"/>
  <c r="L27" i="68"/>
  <c r="M27" i="46"/>
  <c r="M27" i="68"/>
  <c r="N27" i="46"/>
  <c r="N27" i="68"/>
  <c r="O27" i="46"/>
  <c r="O27" i="68"/>
  <c r="P27" i="46"/>
  <c r="P27" i="68"/>
  <c r="Q27" i="46"/>
  <c r="Q27" i="68"/>
  <c r="R27" i="46"/>
  <c r="R27" i="68"/>
  <c r="S27" i="46"/>
  <c r="S27" i="68"/>
  <c r="U27" i="46"/>
  <c r="U27" i="68"/>
  <c r="V27" i="46"/>
  <c r="V27" i="68"/>
  <c r="X27" i="46"/>
  <c r="X27" i="68"/>
  <c r="Y27" i="46"/>
  <c r="Y27" i="68"/>
  <c r="Z27" i="46"/>
  <c r="Z27" i="68"/>
  <c r="AA27" i="46"/>
  <c r="AA27" i="68"/>
  <c r="AB27" i="46"/>
  <c r="AB27" i="68"/>
  <c r="AC27" i="46"/>
  <c r="AC27" i="68"/>
  <c r="AD27" i="46"/>
  <c r="AD27" i="68"/>
  <c r="AE27" i="46"/>
  <c r="AE27" i="68"/>
  <c r="AF27" i="46"/>
  <c r="AF27" i="68"/>
  <c r="AG27" i="46"/>
  <c r="AG27" i="68"/>
  <c r="AH27" i="46"/>
  <c r="AH27" i="68"/>
  <c r="AI27" i="46"/>
  <c r="AI27" i="68"/>
  <c r="AJ27" i="46"/>
  <c r="AJ27" i="68"/>
  <c r="AK27" i="46"/>
  <c r="AK27" i="68"/>
  <c r="AL27" i="46"/>
  <c r="AL27" i="68"/>
  <c r="AM27" i="46"/>
  <c r="AM27" i="68"/>
  <c r="AN27" i="46"/>
  <c r="AN27" i="68"/>
  <c r="AO27" i="46"/>
  <c r="AO27" i="68"/>
  <c r="AQ27" i="46"/>
  <c r="AQ27" i="68"/>
  <c r="AR27" i="46"/>
  <c r="AR27" i="68"/>
  <c r="AS27" i="46"/>
  <c r="AS27" i="68"/>
  <c r="AT27" i="46"/>
  <c r="AT27" i="68"/>
  <c r="AU27" i="46"/>
  <c r="AU27" i="68"/>
  <c r="AV27" i="46"/>
  <c r="AV27" i="68"/>
  <c r="AW27" i="46"/>
  <c r="AW27" i="68"/>
  <c r="AX27" i="46"/>
  <c r="AX27" i="68"/>
  <c r="AY27" i="46"/>
  <c r="AY27" i="68"/>
  <c r="AZ27" i="46"/>
  <c r="AZ27" i="68"/>
  <c r="BA27" i="46"/>
  <c r="BA27" i="68"/>
  <c r="BB27" i="46"/>
  <c r="BB27" i="68"/>
  <c r="BC27" i="46"/>
  <c r="BC27" i="68"/>
  <c r="BE27" i="46"/>
  <c r="BE27" i="68"/>
  <c r="BF27" i="46"/>
  <c r="BF27" i="68"/>
  <c r="BG27" i="46"/>
  <c r="BG27" i="68"/>
  <c r="BH27" i="46"/>
  <c r="BH27" i="68"/>
  <c r="BI27" i="46"/>
  <c r="BI27" i="68"/>
  <c r="BJ27" i="46"/>
  <c r="BJ27" i="68"/>
  <c r="BK27" i="46"/>
  <c r="BK27" i="68"/>
  <c r="BL27" i="46"/>
  <c r="BL27" i="68"/>
  <c r="BM27" i="46"/>
  <c r="BM27" i="68"/>
  <c r="BN27" i="46"/>
  <c r="BN27" i="68"/>
  <c r="BO27" i="46"/>
  <c r="BO27" i="68"/>
  <c r="BP27" i="46"/>
  <c r="BP27" i="68"/>
  <c r="BR27" i="46"/>
  <c r="BR27" i="68"/>
  <c r="BS27" i="46"/>
  <c r="BS27" i="68"/>
  <c r="BU27" i="46"/>
  <c r="BU27" i="68"/>
  <c r="BV27" i="46"/>
  <c r="BV27" i="68"/>
  <c r="BW27" i="46"/>
  <c r="BW27" i="68"/>
  <c r="BX27" i="46"/>
  <c r="BX27" i="68"/>
  <c r="BY27" i="46"/>
  <c r="BY27" i="68"/>
  <c r="BZ27" i="46"/>
  <c r="BZ27" i="68"/>
  <c r="CA27" i="46"/>
  <c r="CA27" i="68"/>
  <c r="CB27" i="46"/>
  <c r="CB27" i="68"/>
  <c r="CC27" i="46"/>
  <c r="CC27" i="68"/>
  <c r="CD27" i="46"/>
  <c r="CD27" i="68"/>
  <c r="CE27" i="46"/>
  <c r="CE27" i="68"/>
  <c r="CF27" i="46"/>
  <c r="CF27" i="68"/>
  <c r="CG27" i="46"/>
  <c r="CG27" i="68"/>
  <c r="CH27" i="46"/>
  <c r="CH27" i="68"/>
  <c r="CI27" i="46"/>
  <c r="CI27" i="68"/>
  <c r="CJ27" i="46"/>
  <c r="CJ27" i="68"/>
  <c r="CK27" i="46"/>
  <c r="CK27" i="68"/>
  <c r="L28" i="46"/>
  <c r="L28" i="68"/>
  <c r="M28" i="46"/>
  <c r="M28" i="68"/>
  <c r="N28" i="46"/>
  <c r="N28" i="68"/>
  <c r="O28" i="46"/>
  <c r="O28" i="68"/>
  <c r="P28" i="46"/>
  <c r="P28" i="68"/>
  <c r="Q28" i="46"/>
  <c r="Q28" i="68"/>
  <c r="R28" i="46"/>
  <c r="R28" i="68"/>
  <c r="S28" i="46"/>
  <c r="S28" i="68"/>
  <c r="U28" i="46"/>
  <c r="U28" i="68"/>
  <c r="V28" i="46"/>
  <c r="V28" i="68"/>
  <c r="X28" i="46"/>
  <c r="X28" i="68"/>
  <c r="Y28" i="46"/>
  <c r="Y28" i="68"/>
  <c r="Z28" i="46"/>
  <c r="Z28" i="68"/>
  <c r="AA28" i="46"/>
  <c r="AA28" i="68"/>
  <c r="AB28" i="46"/>
  <c r="AB28" i="68"/>
  <c r="AC28" i="46"/>
  <c r="AC28" i="68"/>
  <c r="AD28" i="46"/>
  <c r="AD28" i="68"/>
  <c r="AE28" i="46"/>
  <c r="AE28" i="68"/>
  <c r="AF28" i="46"/>
  <c r="AF28" i="68"/>
  <c r="AG28" i="46"/>
  <c r="AG28" i="68"/>
  <c r="AH28" i="46"/>
  <c r="AH28" i="68"/>
  <c r="AI28" i="46"/>
  <c r="AI28" i="68"/>
  <c r="AJ28" i="46"/>
  <c r="AJ28" i="68"/>
  <c r="AK28" i="46"/>
  <c r="AK28" i="68"/>
  <c r="AL28" i="46"/>
  <c r="AL28" i="68"/>
  <c r="AM28" i="46"/>
  <c r="AM28" i="68"/>
  <c r="AN28" i="46"/>
  <c r="AN28" i="68"/>
  <c r="AO28" i="46"/>
  <c r="AO28" i="68"/>
  <c r="AQ28" i="46"/>
  <c r="AQ28" i="68"/>
  <c r="AR28" i="46"/>
  <c r="AR28" i="68"/>
  <c r="AS28" i="46"/>
  <c r="AS28" i="68"/>
  <c r="AT28" i="46"/>
  <c r="AT28" i="68"/>
  <c r="AU28" i="46"/>
  <c r="AU28" i="68"/>
  <c r="AV28" i="46"/>
  <c r="AV28" i="68"/>
  <c r="AW28" i="46"/>
  <c r="AW28" i="68"/>
  <c r="AX28" i="46"/>
  <c r="AX28" i="68"/>
  <c r="AY28" i="46"/>
  <c r="AY28" i="68"/>
  <c r="AZ28" i="46"/>
  <c r="AZ28" i="68"/>
  <c r="BA28" i="46"/>
  <c r="BA28" i="68"/>
  <c r="BB28" i="46"/>
  <c r="BB28" i="68"/>
  <c r="BC28" i="46"/>
  <c r="BC28" i="68"/>
  <c r="BE28" i="46"/>
  <c r="BE28" i="68"/>
  <c r="BF28" i="46"/>
  <c r="BF28" i="68"/>
  <c r="BG28" i="46"/>
  <c r="BG28" i="68"/>
  <c r="BH28" i="46"/>
  <c r="BH28" i="68"/>
  <c r="BI28" i="46"/>
  <c r="BI28" i="68"/>
  <c r="BJ28" i="46"/>
  <c r="BJ28" i="68"/>
  <c r="BK28" i="46"/>
  <c r="BK28" i="68"/>
  <c r="BL28" i="46"/>
  <c r="BL28" i="68"/>
  <c r="BM28" i="46"/>
  <c r="BM28" i="68"/>
  <c r="BN28" i="46"/>
  <c r="BN28" i="68"/>
  <c r="BO28" i="46"/>
  <c r="BO28" i="68"/>
  <c r="BP28" i="46"/>
  <c r="BP28" i="68"/>
  <c r="BR28" i="46"/>
  <c r="BR28" i="68"/>
  <c r="BS28" i="46"/>
  <c r="BS28" i="68"/>
  <c r="BU28" i="46"/>
  <c r="BU28" i="68"/>
  <c r="BV28" i="46"/>
  <c r="BV28" i="68"/>
  <c r="BW28" i="46"/>
  <c r="BW28" i="68"/>
  <c r="BX28" i="46"/>
  <c r="BX28" i="68"/>
  <c r="BY28" i="46"/>
  <c r="BY28" i="68"/>
  <c r="BZ28" i="46"/>
  <c r="BZ28" i="68"/>
  <c r="CA28" i="46"/>
  <c r="CA28" i="68"/>
  <c r="CB28" i="46"/>
  <c r="CB28" i="68"/>
  <c r="CC28" i="46"/>
  <c r="CC28" i="68"/>
  <c r="CD28" i="46"/>
  <c r="CD28" i="68"/>
  <c r="CE28" i="46"/>
  <c r="CE28" i="68"/>
  <c r="CF28" i="46"/>
  <c r="CF28" i="68"/>
  <c r="CG28" i="46"/>
  <c r="CG28" i="68"/>
  <c r="CH28" i="46"/>
  <c r="CH28" i="68"/>
  <c r="CI28" i="46"/>
  <c r="CI28" i="68"/>
  <c r="CJ28" i="46"/>
  <c r="CJ28" i="68"/>
  <c r="CK28" i="46"/>
  <c r="CK28" i="68"/>
  <c r="L29" i="46"/>
  <c r="L29" i="68"/>
  <c r="M29" i="46"/>
  <c r="M29" i="68"/>
  <c r="N29" i="46"/>
  <c r="N29" i="68"/>
  <c r="O29" i="46"/>
  <c r="O29" i="68"/>
  <c r="P29" i="46"/>
  <c r="P29" i="68"/>
  <c r="Q29" i="46"/>
  <c r="Q29" i="68"/>
  <c r="R29" i="46"/>
  <c r="R29" i="68"/>
  <c r="S29" i="46"/>
  <c r="S29" i="68"/>
  <c r="U29" i="46"/>
  <c r="U29" i="68"/>
  <c r="V29" i="46"/>
  <c r="V29" i="68"/>
  <c r="X29" i="46"/>
  <c r="X29" i="68"/>
  <c r="Y29" i="46"/>
  <c r="Y29" i="68"/>
  <c r="Z29" i="46"/>
  <c r="Z29" i="68"/>
  <c r="AA29" i="46"/>
  <c r="AA29" i="68"/>
  <c r="AB29" i="46"/>
  <c r="AB29" i="68"/>
  <c r="AC29" i="46"/>
  <c r="AC29" i="68"/>
  <c r="AD29" i="46"/>
  <c r="AD29" i="68"/>
  <c r="AE29" i="46"/>
  <c r="AE29" i="68"/>
  <c r="AF29" i="46"/>
  <c r="AF29" i="68"/>
  <c r="AG29" i="46"/>
  <c r="AG29" i="68"/>
  <c r="AH29" i="46"/>
  <c r="AH29" i="68"/>
  <c r="AI29" i="46"/>
  <c r="AI29" i="68"/>
  <c r="AJ29" i="46"/>
  <c r="AJ29" i="68"/>
  <c r="AK29" i="46"/>
  <c r="AK29" i="68"/>
  <c r="AL29" i="46"/>
  <c r="AL29" i="68"/>
  <c r="AM29" i="46"/>
  <c r="AM29" i="68"/>
  <c r="AN29" i="46"/>
  <c r="AN29" i="68"/>
  <c r="AO29" i="46"/>
  <c r="AO29" i="68"/>
  <c r="AQ29" i="46"/>
  <c r="AQ29" i="68"/>
  <c r="AR29" i="46"/>
  <c r="AR29" i="68"/>
  <c r="AS29" i="46"/>
  <c r="AS29" i="68"/>
  <c r="AT29" i="46"/>
  <c r="AT29" i="68"/>
  <c r="AU29" i="46"/>
  <c r="AU29" i="68"/>
  <c r="AV29" i="46"/>
  <c r="AV29" i="68"/>
  <c r="AW29" i="46"/>
  <c r="AW29" i="68"/>
  <c r="AX29" i="46"/>
  <c r="AX29" i="68"/>
  <c r="AY29" i="46"/>
  <c r="AY29" i="68"/>
  <c r="AZ29" i="46"/>
  <c r="AZ29" i="68"/>
  <c r="BA29" i="46"/>
  <c r="BA29" i="68"/>
  <c r="BB29" i="46"/>
  <c r="BB29" i="68"/>
  <c r="BC29" i="46"/>
  <c r="BC29" i="68"/>
  <c r="BE29" i="46"/>
  <c r="BE29" i="68"/>
  <c r="BF29" i="46"/>
  <c r="BF29" i="68"/>
  <c r="BG29" i="46"/>
  <c r="BG29" i="68"/>
  <c r="BH29" i="46"/>
  <c r="BH29" i="68"/>
  <c r="BI29" i="46"/>
  <c r="BI29" i="68"/>
  <c r="BJ29" i="46"/>
  <c r="BJ29" i="68"/>
  <c r="BK29" i="46"/>
  <c r="BK29" i="68"/>
  <c r="BL29" i="46"/>
  <c r="BL29" i="68"/>
  <c r="BM29" i="46"/>
  <c r="BM29" i="68"/>
  <c r="BN29" i="46"/>
  <c r="BN29" i="68"/>
  <c r="BO29" i="46"/>
  <c r="BO29" i="68"/>
  <c r="BP29" i="46"/>
  <c r="BP29" i="68"/>
  <c r="BR29" i="46"/>
  <c r="BR29" i="68"/>
  <c r="BS29" i="46"/>
  <c r="BS29" i="68"/>
  <c r="BU29" i="46"/>
  <c r="BU29" i="68"/>
  <c r="BV29" i="46"/>
  <c r="BV29" i="68"/>
  <c r="BW29" i="46"/>
  <c r="BW29" i="68"/>
  <c r="BX29" i="46"/>
  <c r="BX29" i="68"/>
  <c r="BY29" i="46"/>
  <c r="BY29" i="68"/>
  <c r="BZ29" i="46"/>
  <c r="BZ29" i="68"/>
  <c r="CA29" i="46"/>
  <c r="CA29" i="68"/>
  <c r="CB29" i="46"/>
  <c r="CB29" i="68"/>
  <c r="CC29" i="46"/>
  <c r="CC29" i="68"/>
  <c r="CD29" i="46"/>
  <c r="CD29" i="68"/>
  <c r="CE29" i="46"/>
  <c r="CE29" i="68"/>
  <c r="CF29" i="46"/>
  <c r="CF29" i="68"/>
  <c r="CG29" i="46"/>
  <c r="CG29" i="68"/>
  <c r="CH29" i="46"/>
  <c r="CH29" i="68"/>
  <c r="CI29" i="46"/>
  <c r="CI29" i="68"/>
  <c r="CJ29" i="46"/>
  <c r="CJ29" i="68"/>
  <c r="CK29" i="46"/>
  <c r="CK29" i="68"/>
  <c r="L30" i="46"/>
  <c r="L30" i="68"/>
  <c r="M30" i="46"/>
  <c r="M30" i="68"/>
  <c r="N30" i="46"/>
  <c r="N30" i="68"/>
  <c r="O30" i="46"/>
  <c r="O30" i="68"/>
  <c r="P30" i="46"/>
  <c r="P30" i="68"/>
  <c r="Q30" i="46"/>
  <c r="Q30" i="68"/>
  <c r="R30" i="46"/>
  <c r="R30" i="68"/>
  <c r="S30" i="46"/>
  <c r="S30" i="68"/>
  <c r="U30" i="46"/>
  <c r="U30" i="68"/>
  <c r="V30" i="46"/>
  <c r="V30" i="68"/>
  <c r="X30" i="46"/>
  <c r="X30" i="68"/>
  <c r="Y30" i="46"/>
  <c r="Y30" i="68"/>
  <c r="Z30" i="46"/>
  <c r="Z30" i="68"/>
  <c r="AA30" i="46"/>
  <c r="AA30" i="68"/>
  <c r="AB30" i="46"/>
  <c r="AB30" i="68"/>
  <c r="AC30" i="46"/>
  <c r="AC30" i="68"/>
  <c r="AD30" i="46"/>
  <c r="AD30" i="68"/>
  <c r="AE30" i="46"/>
  <c r="AE30" i="68"/>
  <c r="AF30" i="46"/>
  <c r="AF30" i="68"/>
  <c r="AG30" i="46"/>
  <c r="AG30" i="68"/>
  <c r="AH30" i="46"/>
  <c r="AH30" i="68"/>
  <c r="AI30" i="46"/>
  <c r="AI30" i="68"/>
  <c r="AJ30" i="46"/>
  <c r="AJ30" i="68"/>
  <c r="AK30" i="46"/>
  <c r="AK30" i="68"/>
  <c r="AL30" i="46"/>
  <c r="AL30" i="68"/>
  <c r="AM30" i="46"/>
  <c r="AM30" i="68"/>
  <c r="AN30" i="46"/>
  <c r="AN30" i="68"/>
  <c r="AO30" i="46"/>
  <c r="AO30" i="68"/>
  <c r="AQ30" i="46"/>
  <c r="AQ30" i="68"/>
  <c r="AR30" i="46"/>
  <c r="AR30" i="68"/>
  <c r="AS30" i="46"/>
  <c r="AS30" i="68"/>
  <c r="AT30" i="46"/>
  <c r="AT30" i="68"/>
  <c r="AU30" i="46"/>
  <c r="AU30" i="68"/>
  <c r="AV30" i="46"/>
  <c r="AV30" i="68"/>
  <c r="AW30" i="46"/>
  <c r="AW30" i="68"/>
  <c r="AX30" i="46"/>
  <c r="AX30" i="68"/>
  <c r="AY30" i="46"/>
  <c r="AY30" i="68"/>
  <c r="AZ30" i="46"/>
  <c r="AZ30" i="68"/>
  <c r="BA30" i="46"/>
  <c r="BA30" i="68"/>
  <c r="BB30" i="46"/>
  <c r="BB30" i="68"/>
  <c r="BC30" i="46"/>
  <c r="BC30" i="68"/>
  <c r="BE30" i="46"/>
  <c r="BE30" i="68"/>
  <c r="BF30" i="46"/>
  <c r="BF30" i="68"/>
  <c r="BG30" i="46"/>
  <c r="BG30" i="68"/>
  <c r="BH30" i="46"/>
  <c r="BH30" i="68"/>
  <c r="BI30" i="46"/>
  <c r="BI30" i="68"/>
  <c r="BJ30" i="46"/>
  <c r="BJ30" i="68"/>
  <c r="BK30" i="46"/>
  <c r="BK30" i="68"/>
  <c r="BL30" i="46"/>
  <c r="BL30" i="68"/>
  <c r="BM30" i="46"/>
  <c r="BM30" i="68"/>
  <c r="BN30" i="46"/>
  <c r="BN30" i="68"/>
  <c r="BO30" i="46"/>
  <c r="BO30" i="68"/>
  <c r="BP30" i="46"/>
  <c r="BP30" i="68"/>
  <c r="BR30" i="46"/>
  <c r="BR30" i="68"/>
  <c r="BS30" i="46"/>
  <c r="BS30" i="68"/>
  <c r="BU30" i="46"/>
  <c r="BU30" i="68"/>
  <c r="BV30" i="46"/>
  <c r="BV30" i="68"/>
  <c r="BW30" i="46"/>
  <c r="BW30" i="68"/>
  <c r="BX30" i="46"/>
  <c r="BX30" i="68"/>
  <c r="BY30" i="46"/>
  <c r="BY30" i="68"/>
  <c r="BZ30" i="46"/>
  <c r="BZ30" i="68"/>
  <c r="CA30" i="46"/>
  <c r="CA30" i="68"/>
  <c r="CB30" i="46"/>
  <c r="CB30" i="68"/>
  <c r="CC30" i="46"/>
  <c r="CC30" i="68"/>
  <c r="CD30" i="46"/>
  <c r="CD30" i="68"/>
  <c r="CE30" i="46"/>
  <c r="CE30" i="68"/>
  <c r="CF30" i="46"/>
  <c r="CF30" i="68"/>
  <c r="CG30" i="46"/>
  <c r="CG30" i="68"/>
  <c r="CH30" i="46"/>
  <c r="CH30" i="68"/>
  <c r="CI30" i="46"/>
  <c r="CI30" i="68"/>
  <c r="CJ30" i="46"/>
  <c r="CJ30" i="68"/>
  <c r="CK30" i="46"/>
  <c r="CK30" i="68"/>
  <c r="L31" i="46"/>
  <c r="L31" i="68"/>
  <c r="M31" i="46"/>
  <c r="M31" i="68"/>
  <c r="N31" i="46"/>
  <c r="N31" i="68"/>
  <c r="O31" i="46"/>
  <c r="O31" i="68"/>
  <c r="P31" i="46"/>
  <c r="P31" i="68"/>
  <c r="Q31" i="46"/>
  <c r="Q31" i="68"/>
  <c r="R31" i="46"/>
  <c r="R31" i="68"/>
  <c r="S31" i="46"/>
  <c r="S31" i="68"/>
  <c r="U31" i="46"/>
  <c r="U31" i="68"/>
  <c r="V31" i="46"/>
  <c r="V31" i="68"/>
  <c r="X31" i="46"/>
  <c r="X31" i="68"/>
  <c r="Y31" i="46"/>
  <c r="Y31" i="68"/>
  <c r="Z31" i="46"/>
  <c r="Z31" i="68"/>
  <c r="AA31" i="46"/>
  <c r="AA31" i="68"/>
  <c r="AB31" i="46"/>
  <c r="AB31" i="68"/>
  <c r="AC31" i="46"/>
  <c r="AC31" i="68"/>
  <c r="AD31" i="46"/>
  <c r="AD31" i="68"/>
  <c r="AE31" i="46"/>
  <c r="AE31" i="68"/>
  <c r="AF31" i="46"/>
  <c r="AF31" i="68"/>
  <c r="AG31" i="46"/>
  <c r="AG31" i="68"/>
  <c r="AH31" i="46"/>
  <c r="AH31" i="68"/>
  <c r="AI31" i="46"/>
  <c r="AI31" i="68"/>
  <c r="AJ31" i="46"/>
  <c r="AJ31" i="68"/>
  <c r="AK31" i="46"/>
  <c r="AK31" i="68"/>
  <c r="AL31" i="46"/>
  <c r="AL31" i="68"/>
  <c r="AM31" i="46"/>
  <c r="AM31" i="68"/>
  <c r="AN31" i="46"/>
  <c r="AN31" i="68"/>
  <c r="AO31" i="46"/>
  <c r="AO31" i="68"/>
  <c r="AQ31" i="46"/>
  <c r="AQ31" i="68"/>
  <c r="AR31" i="46"/>
  <c r="AR31" i="68"/>
  <c r="AS31" i="46"/>
  <c r="AS31" i="68"/>
  <c r="AT31" i="46"/>
  <c r="AT31" i="68"/>
  <c r="AU31" i="46"/>
  <c r="AU31" i="68"/>
  <c r="AV31" i="46"/>
  <c r="AV31" i="68"/>
  <c r="AW31" i="46"/>
  <c r="AW31" i="68"/>
  <c r="AX31" i="46"/>
  <c r="AX31" i="68"/>
  <c r="AY31" i="46"/>
  <c r="AY31" i="68"/>
  <c r="AZ31" i="46"/>
  <c r="AZ31" i="68"/>
  <c r="BA31" i="46"/>
  <c r="BA31" i="68"/>
  <c r="BB31" i="46"/>
  <c r="BB31" i="68"/>
  <c r="BC31" i="46"/>
  <c r="BC31" i="68"/>
  <c r="BE31" i="46"/>
  <c r="BE31" i="68"/>
  <c r="BF31" i="46"/>
  <c r="BF31" i="68"/>
  <c r="BG31" i="46"/>
  <c r="BG31" i="68"/>
  <c r="BH31" i="46"/>
  <c r="BH31" i="68"/>
  <c r="BI31" i="46"/>
  <c r="BI31" i="68"/>
  <c r="BJ31" i="46"/>
  <c r="BJ31" i="68"/>
  <c r="BK31" i="46"/>
  <c r="BK31" i="68"/>
  <c r="BL31" i="46"/>
  <c r="BL31" i="68"/>
  <c r="BM31" i="46"/>
  <c r="BM31" i="68"/>
  <c r="BN31" i="46"/>
  <c r="BN31" i="68"/>
  <c r="BO31" i="46"/>
  <c r="BO31" i="68"/>
  <c r="BP31" i="46"/>
  <c r="BP31" i="68"/>
  <c r="BR31" i="46"/>
  <c r="BR31" i="68"/>
  <c r="BS31" i="46"/>
  <c r="BS31" i="68"/>
  <c r="BU31" i="46"/>
  <c r="BU31" i="68"/>
  <c r="BV31" i="46"/>
  <c r="BV31" i="68"/>
  <c r="BW31" i="46"/>
  <c r="BW31" i="68"/>
  <c r="BX31" i="46"/>
  <c r="BX31" i="68"/>
  <c r="BY31" i="46"/>
  <c r="BY31" i="68"/>
  <c r="BZ31" i="46"/>
  <c r="BZ31" i="68"/>
  <c r="CA31" i="46"/>
  <c r="CA31" i="68"/>
  <c r="CB31" i="46"/>
  <c r="CB31" i="68"/>
  <c r="CC31" i="46"/>
  <c r="CC31" i="68"/>
  <c r="CD31" i="46"/>
  <c r="CD31" i="68"/>
  <c r="CE31" i="46"/>
  <c r="CE31" i="68"/>
  <c r="CF31" i="46"/>
  <c r="CF31" i="68"/>
  <c r="CG31" i="46"/>
  <c r="CG31" i="68"/>
  <c r="CH31" i="46"/>
  <c r="CH31" i="68"/>
  <c r="CI31" i="46"/>
  <c r="CI31" i="68"/>
  <c r="CJ31" i="46"/>
  <c r="CJ31" i="68"/>
  <c r="CK31" i="46"/>
  <c r="CK31" i="68"/>
  <c r="L32" i="46"/>
  <c r="L32" i="68"/>
  <c r="M32" i="46"/>
  <c r="M32" i="68"/>
  <c r="N32" i="46"/>
  <c r="N32" i="68"/>
  <c r="O32" i="46"/>
  <c r="O32" i="68"/>
  <c r="P32" i="46"/>
  <c r="P32" i="68"/>
  <c r="Q32" i="46"/>
  <c r="Q32" i="68"/>
  <c r="R32" i="46"/>
  <c r="R32" i="68"/>
  <c r="S32" i="46"/>
  <c r="S32" i="68"/>
  <c r="U32" i="46"/>
  <c r="U32" i="68"/>
  <c r="V32" i="46"/>
  <c r="V32" i="68"/>
  <c r="X32" i="46"/>
  <c r="X32" i="68"/>
  <c r="Y32" i="46"/>
  <c r="Y32" i="68"/>
  <c r="Z32" i="46"/>
  <c r="Z32" i="68"/>
  <c r="AA32" i="46"/>
  <c r="AA32" i="68"/>
  <c r="AB32" i="46"/>
  <c r="AB32" i="68"/>
  <c r="AC32" i="46"/>
  <c r="AC32" i="68"/>
  <c r="AD32" i="46"/>
  <c r="AD32" i="68"/>
  <c r="AE32" i="46"/>
  <c r="AE32" i="68"/>
  <c r="AF32" i="46"/>
  <c r="AF32" i="68"/>
  <c r="AG32" i="46"/>
  <c r="AG32" i="68"/>
  <c r="AH32" i="46"/>
  <c r="AH32" i="68"/>
  <c r="AI32" i="46"/>
  <c r="AI32" i="68"/>
  <c r="AJ32" i="46"/>
  <c r="AJ32" i="68"/>
  <c r="AK32" i="46"/>
  <c r="AK32" i="68"/>
  <c r="AL32" i="46"/>
  <c r="AL32" i="68"/>
  <c r="AM32" i="46"/>
  <c r="AM32" i="68"/>
  <c r="AN32" i="46"/>
  <c r="AN32" i="68"/>
  <c r="AO32" i="46"/>
  <c r="AO32" i="68"/>
  <c r="AQ32" i="46"/>
  <c r="AQ32" i="68"/>
  <c r="AR32" i="46"/>
  <c r="AR32" i="68"/>
  <c r="AS32" i="46"/>
  <c r="AS32" i="68"/>
  <c r="AT32" i="46"/>
  <c r="AT32" i="68"/>
  <c r="AU32" i="46"/>
  <c r="AU32" i="68"/>
  <c r="AV32" i="46"/>
  <c r="AV32" i="68"/>
  <c r="AW32" i="46"/>
  <c r="AW32" i="68"/>
  <c r="AX32" i="46"/>
  <c r="AX32" i="68"/>
  <c r="AY32" i="46"/>
  <c r="AY32" i="68"/>
  <c r="AZ32" i="46"/>
  <c r="AZ32" i="68"/>
  <c r="BA32" i="46"/>
  <c r="BA32" i="68"/>
  <c r="BB32" i="46"/>
  <c r="BB32" i="68"/>
  <c r="BC32" i="46"/>
  <c r="BC32" i="68"/>
  <c r="BE32" i="46"/>
  <c r="BE32" i="68"/>
  <c r="BF32" i="46"/>
  <c r="BF32" i="68"/>
  <c r="BG32" i="46"/>
  <c r="BG32" i="68"/>
  <c r="BH32" i="46"/>
  <c r="BH32" i="68"/>
  <c r="BI32" i="46"/>
  <c r="BI32" i="68"/>
  <c r="BJ32" i="46"/>
  <c r="BJ32" i="68"/>
  <c r="BK32" i="46"/>
  <c r="BK32" i="68"/>
  <c r="BL32" i="46"/>
  <c r="BL32" i="68"/>
  <c r="BM32" i="46"/>
  <c r="BM32" i="68"/>
  <c r="BN32" i="46"/>
  <c r="BN32" i="68"/>
  <c r="BO32" i="46"/>
  <c r="BO32" i="68"/>
  <c r="BP32" i="46"/>
  <c r="BP32" i="68"/>
  <c r="BR32" i="46"/>
  <c r="BR32" i="68"/>
  <c r="BS32" i="46"/>
  <c r="BS32" i="68"/>
  <c r="BU32" i="46"/>
  <c r="BU32" i="68"/>
  <c r="BV32" i="46"/>
  <c r="BV32" i="68"/>
  <c r="BW32" i="46"/>
  <c r="BW32" i="68"/>
  <c r="BX32" i="46"/>
  <c r="BX32" i="68"/>
  <c r="BY32" i="46"/>
  <c r="BY32" i="68"/>
  <c r="BZ32" i="46"/>
  <c r="BZ32" i="68"/>
  <c r="CA32" i="46"/>
  <c r="CA32" i="68"/>
  <c r="CB32" i="46"/>
  <c r="CB32" i="68"/>
  <c r="CC32" i="46"/>
  <c r="CC32" i="68"/>
  <c r="CD32" i="46"/>
  <c r="CD32" i="68"/>
  <c r="CE32" i="46"/>
  <c r="CE32" i="68"/>
  <c r="CF32" i="46"/>
  <c r="CF32" i="68"/>
  <c r="CG32" i="46"/>
  <c r="CG32" i="68"/>
  <c r="CH32" i="46"/>
  <c r="CH32" i="68"/>
  <c r="CI32" i="46"/>
  <c r="CI32" i="68"/>
  <c r="CJ32" i="46"/>
  <c r="CJ32" i="68"/>
  <c r="CK32" i="46"/>
  <c r="CK32" i="68"/>
  <c r="L33" i="46"/>
  <c r="L33" i="68"/>
  <c r="M33" i="46"/>
  <c r="M33" i="68"/>
  <c r="N33" i="46"/>
  <c r="N33" i="68"/>
  <c r="O33" i="46"/>
  <c r="O33" i="68"/>
  <c r="P33" i="46"/>
  <c r="P33" i="68"/>
  <c r="Q33" i="46"/>
  <c r="Q33" i="68"/>
  <c r="R33" i="46"/>
  <c r="R33" i="68"/>
  <c r="S33" i="46"/>
  <c r="S33" i="68"/>
  <c r="U33" i="46"/>
  <c r="U33" i="68"/>
  <c r="V33" i="46"/>
  <c r="V33" i="68"/>
  <c r="X33" i="46"/>
  <c r="X33" i="68"/>
  <c r="Y33" i="46"/>
  <c r="Y33" i="68"/>
  <c r="Z33" i="46"/>
  <c r="Z33" i="68"/>
  <c r="AA33" i="46"/>
  <c r="AA33" i="68"/>
  <c r="AB33" i="46"/>
  <c r="AB33" i="68"/>
  <c r="AC33" i="46"/>
  <c r="AC33" i="68"/>
  <c r="AD33" i="46"/>
  <c r="AD33" i="68"/>
  <c r="AE33" i="46"/>
  <c r="AE33" i="68"/>
  <c r="AF33" i="46"/>
  <c r="AF33" i="68"/>
  <c r="AG33" i="46"/>
  <c r="AG33" i="68"/>
  <c r="AH33" i="46"/>
  <c r="AH33" i="68"/>
  <c r="AI33" i="46"/>
  <c r="AI33" i="68"/>
  <c r="AJ33" i="46"/>
  <c r="AJ33" i="68"/>
  <c r="AK33" i="46"/>
  <c r="AK33" i="68"/>
  <c r="AL33" i="46"/>
  <c r="AL33" i="68"/>
  <c r="AM33" i="46"/>
  <c r="AM33" i="68"/>
  <c r="AN33" i="46"/>
  <c r="AN33" i="68"/>
  <c r="AO33" i="46"/>
  <c r="AO33" i="68"/>
  <c r="AQ33" i="46"/>
  <c r="AQ33" i="68"/>
  <c r="AR33" i="46"/>
  <c r="AR33" i="68"/>
  <c r="AS33" i="46"/>
  <c r="AS33" i="68"/>
  <c r="AT33" i="46"/>
  <c r="AT33" i="68"/>
  <c r="AU33" i="46"/>
  <c r="AU33" i="68"/>
  <c r="AV33" i="46"/>
  <c r="AV33" i="68"/>
  <c r="AW33" i="46"/>
  <c r="AW33" i="68"/>
  <c r="AX33" i="46"/>
  <c r="AX33" i="68"/>
  <c r="AY33" i="46"/>
  <c r="AY33" i="68"/>
  <c r="AZ33" i="46"/>
  <c r="AZ33" i="68"/>
  <c r="BA33" i="46"/>
  <c r="BA33" i="68"/>
  <c r="BB33" i="46"/>
  <c r="BB33" i="68"/>
  <c r="BC33" i="46"/>
  <c r="BC33" i="68"/>
  <c r="BE33" i="46"/>
  <c r="BE33" i="68"/>
  <c r="BF33" i="46"/>
  <c r="BF33" i="68"/>
  <c r="BG33" i="46"/>
  <c r="BG33" i="68"/>
  <c r="BH33" i="46"/>
  <c r="BH33" i="68"/>
  <c r="BI33" i="46"/>
  <c r="BI33" i="68"/>
  <c r="BJ33" i="46"/>
  <c r="BJ33" i="68"/>
  <c r="BK33" i="46"/>
  <c r="BK33" i="68"/>
  <c r="BL33" i="46"/>
  <c r="BL33" i="68"/>
  <c r="BM33" i="46"/>
  <c r="BM33" i="68"/>
  <c r="BN33" i="46"/>
  <c r="BN33" i="68"/>
  <c r="BO33" i="46"/>
  <c r="BO33" i="68"/>
  <c r="BP33" i="46"/>
  <c r="BP33" i="68"/>
  <c r="BR33" i="46"/>
  <c r="BR33" i="68"/>
  <c r="BS33" i="46"/>
  <c r="BS33" i="68"/>
  <c r="BU33" i="46"/>
  <c r="BU33" i="68"/>
  <c r="BV33" i="46"/>
  <c r="BV33" i="68"/>
  <c r="BW33" i="46"/>
  <c r="BW33" i="68"/>
  <c r="BX33" i="46"/>
  <c r="BX33" i="68"/>
  <c r="BY33" i="46"/>
  <c r="BY33" i="68"/>
  <c r="BZ33" i="46"/>
  <c r="BZ33" i="68"/>
  <c r="CA33" i="46"/>
  <c r="CA33" i="68"/>
  <c r="CB33" i="46"/>
  <c r="CB33" i="68"/>
  <c r="CC33" i="46"/>
  <c r="CC33" i="68"/>
  <c r="CD33" i="46"/>
  <c r="CD33" i="68"/>
  <c r="CE33" i="46"/>
  <c r="CE33" i="68"/>
  <c r="CF33" i="46"/>
  <c r="CF33" i="68"/>
  <c r="CG33" i="46"/>
  <c r="CG33" i="68"/>
  <c r="CH33" i="46"/>
  <c r="CH33" i="68"/>
  <c r="CI33" i="46"/>
  <c r="CI33" i="68"/>
  <c r="CJ33" i="46"/>
  <c r="CJ33" i="68"/>
  <c r="CK33" i="46"/>
  <c r="CK33" i="68"/>
  <c r="M34" i="46"/>
  <c r="M34" i="68"/>
  <c r="N34" i="46"/>
  <c r="N34" i="68"/>
  <c r="O34" i="46"/>
  <c r="O34" i="68"/>
  <c r="P34" i="46"/>
  <c r="P34" i="68"/>
  <c r="Q34" i="46"/>
  <c r="Q34" i="68"/>
  <c r="R34" i="46"/>
  <c r="R34" i="68"/>
  <c r="S34" i="46"/>
  <c r="S34" i="68"/>
  <c r="U34" i="46"/>
  <c r="U34" i="68"/>
  <c r="V34" i="46"/>
  <c r="V34" i="68"/>
  <c r="X34" i="46"/>
  <c r="X34" i="68"/>
  <c r="Y34" i="46"/>
  <c r="Y34" i="68"/>
  <c r="Z34" i="46"/>
  <c r="Z34" i="68"/>
  <c r="AA34" i="46"/>
  <c r="AA34" i="68"/>
  <c r="AB34" i="46"/>
  <c r="AB34" i="68"/>
  <c r="AC34" i="46"/>
  <c r="AC34" i="68"/>
  <c r="AD34" i="46"/>
  <c r="AD34" i="68"/>
  <c r="AE34" i="46"/>
  <c r="AE34" i="68"/>
  <c r="AF34" i="46"/>
  <c r="AF34" i="68"/>
  <c r="AG34" i="46"/>
  <c r="AG34" i="68"/>
  <c r="AH34" i="46"/>
  <c r="AH34" i="68"/>
  <c r="AI34" i="46"/>
  <c r="AI34" i="68"/>
  <c r="AJ34" i="46"/>
  <c r="AJ34" i="68"/>
  <c r="AK34" i="46"/>
  <c r="AK34" i="68"/>
  <c r="AL34" i="46"/>
  <c r="AL34" i="68"/>
  <c r="AM34" i="46"/>
  <c r="AM34" i="68"/>
  <c r="AN34" i="46"/>
  <c r="AN34" i="68"/>
  <c r="AO34" i="46"/>
  <c r="AO34" i="68"/>
  <c r="AQ34" i="46"/>
  <c r="AQ34" i="68"/>
  <c r="AR34" i="46"/>
  <c r="AR34" i="68"/>
  <c r="AS34" i="46"/>
  <c r="AS34" i="68"/>
  <c r="AT34" i="46"/>
  <c r="AT34" i="68"/>
  <c r="AU34" i="46"/>
  <c r="AU34" i="68"/>
  <c r="AV34" i="46"/>
  <c r="AV34" i="68"/>
  <c r="AW34" i="46"/>
  <c r="AW34" i="68"/>
  <c r="AX34" i="46"/>
  <c r="AX34" i="68"/>
  <c r="AY34" i="46"/>
  <c r="AY34" i="68"/>
  <c r="AZ34" i="46"/>
  <c r="AZ34" i="68"/>
  <c r="BA34" i="46"/>
  <c r="BA34" i="68"/>
  <c r="BB34" i="46"/>
  <c r="BB34" i="68"/>
  <c r="BC34" i="46"/>
  <c r="BC34" i="68"/>
  <c r="BE34" i="46"/>
  <c r="BE34" i="68"/>
  <c r="BF34" i="46"/>
  <c r="BF34" i="68"/>
  <c r="BG34" i="46"/>
  <c r="BG34" i="68"/>
  <c r="BH34" i="46"/>
  <c r="BH34" i="68"/>
  <c r="BI34" i="46"/>
  <c r="BI34" i="68"/>
  <c r="BJ34" i="46"/>
  <c r="BJ34" i="68"/>
  <c r="BK34" i="46"/>
  <c r="BK34" i="68"/>
  <c r="BL34" i="46"/>
  <c r="BL34" i="68"/>
  <c r="BM34" i="46"/>
  <c r="BM34" i="68"/>
  <c r="BN34" i="46"/>
  <c r="BN34" i="68"/>
  <c r="BO34" i="46"/>
  <c r="BO34" i="68"/>
  <c r="BP34" i="46"/>
  <c r="BP34" i="68"/>
  <c r="BR34" i="46"/>
  <c r="BR34" i="68"/>
  <c r="BS34" i="46"/>
  <c r="BS34" i="68"/>
  <c r="BU34" i="46"/>
  <c r="BU34" i="68"/>
  <c r="BV34" i="46"/>
  <c r="BV34" i="68"/>
  <c r="BW34" i="46"/>
  <c r="BW34" i="68"/>
  <c r="BX34" i="46"/>
  <c r="BX34" i="68"/>
  <c r="BY34" i="46"/>
  <c r="BY34" i="68"/>
  <c r="BZ34" i="46"/>
  <c r="BZ34" i="68"/>
  <c r="CA34" i="46"/>
  <c r="CA34" i="68"/>
  <c r="CB34" i="46"/>
  <c r="CB34" i="68"/>
  <c r="CC34" i="46"/>
  <c r="CC34" i="68"/>
  <c r="CD34" i="46"/>
  <c r="CD34" i="68"/>
  <c r="CE34" i="46"/>
  <c r="CE34" i="68"/>
  <c r="CF34" i="46"/>
  <c r="CF34" i="68"/>
  <c r="CG34" i="46"/>
  <c r="CG34" i="68"/>
  <c r="CH34" i="46"/>
  <c r="CH34" i="68"/>
  <c r="CI34" i="46"/>
  <c r="CI34" i="68"/>
  <c r="CJ34" i="46"/>
  <c r="CJ34" i="68"/>
  <c r="CK34" i="46"/>
  <c r="CK34" i="68"/>
  <c r="L35" i="46"/>
  <c r="L35" i="68"/>
  <c r="M35" i="46"/>
  <c r="M35" i="68"/>
  <c r="N35" i="46"/>
  <c r="N35" i="68"/>
  <c r="O35" i="46"/>
  <c r="O35" i="68"/>
  <c r="P35" i="46"/>
  <c r="P35" i="68"/>
  <c r="Q35" i="46"/>
  <c r="Q35" i="68"/>
  <c r="R35" i="46"/>
  <c r="R35" i="68"/>
  <c r="S35" i="46"/>
  <c r="S35" i="68"/>
  <c r="U35" i="46"/>
  <c r="U35" i="68"/>
  <c r="V35" i="46"/>
  <c r="V35" i="68"/>
  <c r="X35" i="46"/>
  <c r="X35" i="68"/>
  <c r="Y35" i="46"/>
  <c r="Y35" i="68"/>
  <c r="Z35" i="46"/>
  <c r="Z35" i="68"/>
  <c r="AA35" i="46"/>
  <c r="AA35" i="68"/>
  <c r="AB35" i="46"/>
  <c r="AB35" i="68"/>
  <c r="AC35" i="46"/>
  <c r="AC35" i="68"/>
  <c r="AD35" i="46"/>
  <c r="AD35" i="68"/>
  <c r="AE35" i="46"/>
  <c r="AE35" i="68"/>
  <c r="AF35" i="46"/>
  <c r="AF35" i="68"/>
  <c r="AG35" i="46"/>
  <c r="AG35" i="68"/>
  <c r="AH35" i="46"/>
  <c r="AH35" i="68"/>
  <c r="AI35" i="46"/>
  <c r="AI35" i="68"/>
  <c r="AJ35" i="46"/>
  <c r="AJ35" i="68"/>
  <c r="AK35" i="46"/>
  <c r="AK35" i="68"/>
  <c r="AL35" i="46"/>
  <c r="AL35" i="68"/>
  <c r="AM35" i="46"/>
  <c r="AM35" i="68"/>
  <c r="AN35" i="46"/>
  <c r="AN35" i="68"/>
  <c r="AO35" i="46"/>
  <c r="AO35" i="68"/>
  <c r="AQ35" i="46"/>
  <c r="AQ35" i="68"/>
  <c r="AR35" i="46"/>
  <c r="AR35" i="68"/>
  <c r="AS35" i="46"/>
  <c r="AS35" i="68"/>
  <c r="AT35" i="46"/>
  <c r="AT35" i="68"/>
  <c r="AU35" i="46"/>
  <c r="AU35" i="68"/>
  <c r="AV35" i="46"/>
  <c r="AV35" i="68"/>
  <c r="AW35" i="46"/>
  <c r="AW35" i="68"/>
  <c r="AX35" i="46"/>
  <c r="AX35" i="68"/>
  <c r="AY35" i="46"/>
  <c r="AY35" i="68"/>
  <c r="AZ35" i="46"/>
  <c r="AZ35" i="68"/>
  <c r="BA35" i="46"/>
  <c r="BA35" i="68"/>
  <c r="BB35" i="46"/>
  <c r="BB35" i="68"/>
  <c r="BC35" i="46"/>
  <c r="BC35" i="68"/>
  <c r="BE35" i="46"/>
  <c r="BE35" i="68"/>
  <c r="BF35" i="46"/>
  <c r="BF35" i="68"/>
  <c r="BG35" i="46"/>
  <c r="BG35" i="68"/>
  <c r="BH35" i="46"/>
  <c r="BH35" i="68"/>
  <c r="BI35" i="46"/>
  <c r="BI35" i="68"/>
  <c r="BJ35" i="46"/>
  <c r="BJ35" i="68"/>
  <c r="BK35" i="46"/>
  <c r="BK35" i="68"/>
  <c r="BL35" i="46"/>
  <c r="BL35" i="68"/>
  <c r="BM35" i="46"/>
  <c r="BM35" i="68"/>
  <c r="BN35" i="46"/>
  <c r="BN35" i="68"/>
  <c r="BO35" i="46"/>
  <c r="BO35" i="68"/>
  <c r="BP35" i="46"/>
  <c r="BP35" i="68"/>
  <c r="BR35" i="46"/>
  <c r="BR35" i="68"/>
  <c r="BS35" i="46"/>
  <c r="BS35" i="68"/>
  <c r="BU35" i="46"/>
  <c r="BU35" i="68"/>
  <c r="BV35" i="46"/>
  <c r="BV35" i="68"/>
  <c r="BW35" i="46"/>
  <c r="BW35" i="68"/>
  <c r="BX35" i="46"/>
  <c r="BX35" i="68"/>
  <c r="BY35" i="46"/>
  <c r="BY35" i="68"/>
  <c r="BZ35" i="46"/>
  <c r="BZ35" i="68"/>
  <c r="CA35" i="46"/>
  <c r="CA35" i="68"/>
  <c r="CB35" i="46"/>
  <c r="CB35" i="68"/>
  <c r="CC35" i="46"/>
  <c r="CC35" i="68"/>
  <c r="CD35" i="46"/>
  <c r="CD35" i="68"/>
  <c r="CE35" i="46"/>
  <c r="CE35" i="68"/>
  <c r="CF35" i="46"/>
  <c r="CF35" i="68"/>
  <c r="CG35" i="46"/>
  <c r="CG35" i="68"/>
  <c r="CH35" i="46"/>
  <c r="CH35" i="68"/>
  <c r="CI35" i="46"/>
  <c r="CI35" i="68"/>
  <c r="CJ35" i="46"/>
  <c r="CJ35" i="68"/>
  <c r="CK35" i="46"/>
  <c r="CK35" i="68"/>
  <c r="L36" i="46"/>
  <c r="L36" i="68"/>
  <c r="M36" i="46"/>
  <c r="M36" i="68"/>
  <c r="N36" i="46"/>
  <c r="N36" i="68"/>
  <c r="O36" i="46"/>
  <c r="O36" i="68"/>
  <c r="P36" i="46"/>
  <c r="P36" i="68"/>
  <c r="Q36" i="46"/>
  <c r="Q36" i="68"/>
  <c r="R36" i="46"/>
  <c r="R36" i="68"/>
  <c r="S36" i="46"/>
  <c r="S36" i="68"/>
  <c r="U36" i="46"/>
  <c r="U36" i="68"/>
  <c r="V36" i="46"/>
  <c r="V36" i="68"/>
  <c r="X36" i="46"/>
  <c r="X36" i="68"/>
  <c r="Y36" i="46"/>
  <c r="Y36" i="68"/>
  <c r="Z36" i="46"/>
  <c r="Z36" i="68"/>
  <c r="AA36" i="46"/>
  <c r="AA36" i="68"/>
  <c r="AB36" i="46"/>
  <c r="AB36" i="68"/>
  <c r="AC36" i="46"/>
  <c r="AC36" i="68"/>
  <c r="AD36" i="46"/>
  <c r="AD36" i="68"/>
  <c r="AE36" i="46"/>
  <c r="AE36" i="68"/>
  <c r="AF36" i="46"/>
  <c r="AF36" i="68"/>
  <c r="AG36" i="46"/>
  <c r="AG36" i="68"/>
  <c r="AH36" i="46"/>
  <c r="AH36" i="68"/>
  <c r="AI36" i="46"/>
  <c r="AI36" i="68"/>
  <c r="AJ36" i="46"/>
  <c r="AJ36" i="68"/>
  <c r="AK36" i="46"/>
  <c r="AK36" i="68"/>
  <c r="AL36" i="46"/>
  <c r="AL36" i="68"/>
  <c r="AM36" i="46"/>
  <c r="AM36" i="68"/>
  <c r="AN36" i="46"/>
  <c r="AN36" i="68"/>
  <c r="AO36" i="46"/>
  <c r="AO36" i="68"/>
  <c r="AQ36" i="46"/>
  <c r="AQ36" i="68"/>
  <c r="AR36" i="46"/>
  <c r="AR36" i="68"/>
  <c r="AS36" i="46"/>
  <c r="AS36" i="68"/>
  <c r="AT36" i="46"/>
  <c r="AT36" i="68"/>
  <c r="AU36" i="46"/>
  <c r="AU36" i="68"/>
  <c r="AV36" i="46"/>
  <c r="AV36" i="68"/>
  <c r="AW36" i="46"/>
  <c r="AW36" i="68"/>
  <c r="AX36" i="46"/>
  <c r="AX36" i="68"/>
  <c r="AY36" i="46"/>
  <c r="AY36" i="68"/>
  <c r="AZ36" i="46"/>
  <c r="AZ36" i="68"/>
  <c r="BA36" i="46"/>
  <c r="BA36" i="68"/>
  <c r="BB36" i="46"/>
  <c r="BB36" i="68"/>
  <c r="BC36" i="46"/>
  <c r="BC36" i="68"/>
  <c r="BE36" i="46"/>
  <c r="BE36" i="68"/>
  <c r="BF36" i="46"/>
  <c r="BF36" i="68"/>
  <c r="BG36" i="46"/>
  <c r="BG36" i="68"/>
  <c r="BH36" i="46"/>
  <c r="BH36" i="68"/>
  <c r="BI36" i="46"/>
  <c r="BI36" i="68"/>
  <c r="BJ36" i="46"/>
  <c r="BJ36" i="68"/>
  <c r="BK36" i="46"/>
  <c r="BK36" i="68"/>
  <c r="BL36" i="46"/>
  <c r="BL36" i="68"/>
  <c r="BM36" i="46"/>
  <c r="BM36" i="68"/>
  <c r="BN36" i="46"/>
  <c r="BN36" i="68"/>
  <c r="BO36" i="46"/>
  <c r="BO36" i="68"/>
  <c r="BP36" i="46"/>
  <c r="BP36" i="68"/>
  <c r="BR36" i="46"/>
  <c r="BR36" i="68"/>
  <c r="BS36" i="46"/>
  <c r="BS36" i="68"/>
  <c r="BU36" i="46"/>
  <c r="BU36" i="68"/>
  <c r="BV36" i="46"/>
  <c r="BV36" i="68"/>
  <c r="BW36" i="46"/>
  <c r="BW36" i="68"/>
  <c r="BX36" i="46"/>
  <c r="BX36" i="68"/>
  <c r="BY36" i="46"/>
  <c r="BY36" i="68"/>
  <c r="BZ36" i="46"/>
  <c r="BZ36" i="68"/>
  <c r="CA36" i="46"/>
  <c r="CA36" i="68"/>
  <c r="CB36" i="46"/>
  <c r="CB36" i="68"/>
  <c r="CC36" i="46"/>
  <c r="CC36" i="68"/>
  <c r="CD36" i="46"/>
  <c r="CD36" i="68"/>
  <c r="CE36" i="46"/>
  <c r="CE36" i="68"/>
  <c r="CF36" i="46"/>
  <c r="CF36" i="68"/>
  <c r="CG36" i="46"/>
  <c r="CG36" i="68"/>
  <c r="CH36" i="46"/>
  <c r="CH36" i="68"/>
  <c r="CI36" i="46"/>
  <c r="CI36" i="68"/>
  <c r="CJ36" i="46"/>
  <c r="CJ36" i="68"/>
  <c r="CK36" i="46"/>
  <c r="CK36" i="68"/>
  <c r="L37" i="46"/>
  <c r="L37" i="68"/>
  <c r="M37" i="46"/>
  <c r="M37" i="68"/>
  <c r="N37" i="46"/>
  <c r="N37" i="68"/>
  <c r="O37" i="46"/>
  <c r="O37" i="68"/>
  <c r="P37" i="46"/>
  <c r="P37" i="68"/>
  <c r="Q37" i="46"/>
  <c r="Q37" i="68"/>
  <c r="R37" i="46"/>
  <c r="R37" i="68"/>
  <c r="S37" i="46"/>
  <c r="S37" i="68"/>
  <c r="U37" i="46"/>
  <c r="U37" i="68"/>
  <c r="V37" i="46"/>
  <c r="V37" i="68"/>
  <c r="X37" i="46"/>
  <c r="X37" i="68"/>
  <c r="Y37" i="46"/>
  <c r="Y37" i="68"/>
  <c r="Z37" i="46"/>
  <c r="Z37" i="68"/>
  <c r="AA37" i="46"/>
  <c r="AA37" i="68"/>
  <c r="AB37" i="46"/>
  <c r="AB37" i="68"/>
  <c r="AC37" i="46"/>
  <c r="AC37" i="68"/>
  <c r="AD37" i="46"/>
  <c r="AD37" i="68"/>
  <c r="AE37" i="46"/>
  <c r="AE37" i="68"/>
  <c r="AF37" i="46"/>
  <c r="AF37" i="68"/>
  <c r="AG37" i="46"/>
  <c r="AG37" i="68"/>
  <c r="AH37" i="46"/>
  <c r="AH37" i="68"/>
  <c r="AI37" i="46"/>
  <c r="AI37" i="68"/>
  <c r="AJ37" i="46"/>
  <c r="AJ37" i="68"/>
  <c r="AK37" i="46"/>
  <c r="AK37" i="68"/>
  <c r="AL37" i="46"/>
  <c r="AL37" i="68"/>
  <c r="AM37" i="46"/>
  <c r="AM37" i="68"/>
  <c r="AN37" i="46"/>
  <c r="AN37" i="68"/>
  <c r="AO37" i="46"/>
  <c r="AO37" i="68"/>
  <c r="AQ37" i="46"/>
  <c r="AQ37" i="68"/>
  <c r="AR37" i="46"/>
  <c r="AR37" i="68"/>
  <c r="AS37" i="46"/>
  <c r="AS37" i="68"/>
  <c r="AT37" i="46"/>
  <c r="AT37" i="68"/>
  <c r="AU37" i="46"/>
  <c r="AU37" i="68"/>
  <c r="AV37" i="46"/>
  <c r="AV37" i="68"/>
  <c r="AW37" i="46"/>
  <c r="AW37" i="68"/>
  <c r="AX37" i="46"/>
  <c r="AX37" i="68"/>
  <c r="AY37" i="46"/>
  <c r="AY37" i="68"/>
  <c r="AZ37" i="46"/>
  <c r="AZ37" i="68"/>
  <c r="BA37" i="46"/>
  <c r="BA37" i="68"/>
  <c r="BB37" i="46"/>
  <c r="BB37" i="68"/>
  <c r="BC37" i="46"/>
  <c r="BC37" i="68"/>
  <c r="BE37" i="46"/>
  <c r="BE37" i="68"/>
  <c r="BF37" i="46"/>
  <c r="BF37" i="68"/>
  <c r="BG37" i="46"/>
  <c r="BG37" i="68"/>
  <c r="BH37" i="46"/>
  <c r="BH37" i="68"/>
  <c r="BI37" i="46"/>
  <c r="BI37" i="68"/>
  <c r="BJ37" i="46"/>
  <c r="BJ37" i="68"/>
  <c r="BK37" i="46"/>
  <c r="BK37" i="68"/>
  <c r="BL37" i="46"/>
  <c r="BL37" i="68"/>
  <c r="BM37" i="46"/>
  <c r="BM37" i="68"/>
  <c r="BN37" i="46"/>
  <c r="BN37" i="68"/>
  <c r="BO37" i="46"/>
  <c r="BO37" i="68"/>
  <c r="BP37" i="46"/>
  <c r="BP37" i="68"/>
  <c r="BR37" i="46"/>
  <c r="BR37" i="68"/>
  <c r="BS37" i="46"/>
  <c r="BS37" i="68"/>
  <c r="BU37" i="46"/>
  <c r="BU37" i="68"/>
  <c r="BV37" i="46"/>
  <c r="BV37" i="68"/>
  <c r="BW37" i="46"/>
  <c r="BW37" i="68"/>
  <c r="BX37" i="46"/>
  <c r="BX37" i="68"/>
  <c r="BY37" i="46"/>
  <c r="BY37" i="68"/>
  <c r="BZ37" i="46"/>
  <c r="BZ37" i="68"/>
  <c r="CA37" i="46"/>
  <c r="CA37" i="68"/>
  <c r="CB37" i="46"/>
  <c r="CB37" i="68"/>
  <c r="CC37" i="46"/>
  <c r="CC37" i="68"/>
  <c r="CD37" i="46"/>
  <c r="CD37" i="68"/>
  <c r="CE37" i="46"/>
  <c r="CE37" i="68"/>
  <c r="CF37" i="46"/>
  <c r="CF37" i="68"/>
  <c r="CG37" i="46"/>
  <c r="CG37" i="68"/>
  <c r="CH37" i="46"/>
  <c r="CH37" i="68"/>
  <c r="CI37" i="46"/>
  <c r="CI37" i="68"/>
  <c r="CJ37" i="46"/>
  <c r="CJ37" i="68"/>
  <c r="CK37" i="46"/>
  <c r="CK37" i="68"/>
  <c r="L38" i="46"/>
  <c r="L38" i="68"/>
  <c r="M38" i="46"/>
  <c r="M38" i="68"/>
  <c r="N38" i="46"/>
  <c r="N38" i="68"/>
  <c r="O38" i="46"/>
  <c r="O38" i="68"/>
  <c r="P38" i="46"/>
  <c r="P38" i="68"/>
  <c r="Q38" i="46"/>
  <c r="Q38" i="68"/>
  <c r="R38" i="46"/>
  <c r="R38" i="68"/>
  <c r="S38" i="46"/>
  <c r="S38" i="68"/>
  <c r="U38" i="46"/>
  <c r="U38" i="68"/>
  <c r="V38" i="46"/>
  <c r="V38" i="68"/>
  <c r="X38" i="46"/>
  <c r="X38" i="68"/>
  <c r="Y38" i="46"/>
  <c r="Y38" i="68"/>
  <c r="Z38" i="46"/>
  <c r="Z38" i="68"/>
  <c r="AA38" i="46"/>
  <c r="AA38" i="68"/>
  <c r="AB38" i="46"/>
  <c r="AB38" i="68"/>
  <c r="AC38" i="46"/>
  <c r="AC38" i="68"/>
  <c r="AD38" i="46"/>
  <c r="AD38" i="68"/>
  <c r="AE38" i="46"/>
  <c r="AE38" i="68"/>
  <c r="AF38" i="46"/>
  <c r="AF38" i="68"/>
  <c r="AG38" i="46"/>
  <c r="AG38" i="68"/>
  <c r="AH38" i="46"/>
  <c r="AH38" i="68"/>
  <c r="AI38" i="46"/>
  <c r="AI38" i="68"/>
  <c r="AJ38" i="46"/>
  <c r="AJ38" i="68"/>
  <c r="AK38" i="46"/>
  <c r="AK38" i="68"/>
  <c r="AL38" i="46"/>
  <c r="AL38" i="68"/>
  <c r="AM38" i="46"/>
  <c r="AM38" i="68"/>
  <c r="AN38" i="46"/>
  <c r="AN38" i="68"/>
  <c r="AO38" i="46"/>
  <c r="AO38" i="68"/>
  <c r="AQ38" i="46"/>
  <c r="AQ38" i="68"/>
  <c r="AR38" i="46"/>
  <c r="AR38" i="68"/>
  <c r="AS38" i="46"/>
  <c r="AS38" i="68"/>
  <c r="AT38" i="46"/>
  <c r="AT38" i="68"/>
  <c r="AU38" i="46"/>
  <c r="AU38" i="68"/>
  <c r="AV38" i="46"/>
  <c r="AV38" i="68"/>
  <c r="AW38" i="46"/>
  <c r="AW38" i="68"/>
  <c r="AX38" i="46"/>
  <c r="AX38" i="68"/>
  <c r="AY38" i="46"/>
  <c r="AY38" i="68"/>
  <c r="AZ38" i="46"/>
  <c r="AZ38" i="68"/>
  <c r="BA38" i="46"/>
  <c r="BA38" i="68"/>
  <c r="BB38" i="46"/>
  <c r="BB38" i="68"/>
  <c r="BC38" i="46"/>
  <c r="BC38" i="68"/>
  <c r="BE38" i="46"/>
  <c r="BE38" i="68"/>
  <c r="BF38" i="46"/>
  <c r="BF38" i="68"/>
  <c r="BG38" i="46"/>
  <c r="BG38" i="68"/>
  <c r="BH38" i="46"/>
  <c r="BH38" i="68"/>
  <c r="BI38" i="46"/>
  <c r="BI38" i="68"/>
  <c r="BJ38" i="46"/>
  <c r="BJ38" i="68"/>
  <c r="BK38" i="46"/>
  <c r="BK38" i="68"/>
  <c r="BL38" i="46"/>
  <c r="BL38" i="68"/>
  <c r="BM38" i="46"/>
  <c r="BM38" i="68"/>
  <c r="BN38" i="46"/>
  <c r="BN38" i="68"/>
  <c r="BO38" i="46"/>
  <c r="BO38" i="68"/>
  <c r="BP38" i="46"/>
  <c r="BP38" i="68"/>
  <c r="BR38" i="46"/>
  <c r="BR38" i="68"/>
  <c r="BS38" i="46"/>
  <c r="BS38" i="68"/>
  <c r="BU38" i="46"/>
  <c r="BU38" i="68"/>
  <c r="BV38" i="46"/>
  <c r="BV38" i="68"/>
  <c r="BW38" i="46"/>
  <c r="BW38" i="68"/>
  <c r="BX38" i="46"/>
  <c r="BX38" i="68"/>
  <c r="BY38" i="46"/>
  <c r="BY38" i="68"/>
  <c r="BZ38" i="46"/>
  <c r="BZ38" i="68"/>
  <c r="CA38" i="46"/>
  <c r="CA38" i="68"/>
  <c r="CB38" i="46"/>
  <c r="CB38" i="68"/>
  <c r="CC38" i="46"/>
  <c r="CC38" i="68"/>
  <c r="CD38" i="46"/>
  <c r="CD38" i="68"/>
  <c r="CE38" i="46"/>
  <c r="CE38" i="68"/>
  <c r="CF38" i="46"/>
  <c r="CF38" i="68"/>
  <c r="CG38" i="46"/>
  <c r="CG38" i="68"/>
  <c r="CH38" i="46"/>
  <c r="CH38" i="68"/>
  <c r="CI38" i="46"/>
  <c r="CI38" i="68"/>
  <c r="CJ38" i="46"/>
  <c r="CJ38" i="68"/>
  <c r="CK38" i="46"/>
  <c r="CK38" i="68"/>
  <c r="L39" i="46"/>
  <c r="L39" i="68"/>
  <c r="M39" i="46"/>
  <c r="M39" i="68"/>
  <c r="N39" i="46"/>
  <c r="N39" i="68"/>
  <c r="O39" i="46"/>
  <c r="O39" i="68"/>
  <c r="P39" i="46"/>
  <c r="P39" i="68"/>
  <c r="Q39" i="46"/>
  <c r="Q39" i="68"/>
  <c r="R39" i="46"/>
  <c r="R39" i="68"/>
  <c r="S39" i="46"/>
  <c r="S39" i="68"/>
  <c r="U39" i="46"/>
  <c r="U39" i="68"/>
  <c r="V39" i="46"/>
  <c r="V39" i="68"/>
  <c r="X39" i="46"/>
  <c r="X39" i="68"/>
  <c r="Y39" i="46"/>
  <c r="Y39" i="68"/>
  <c r="Z39" i="46"/>
  <c r="Z39" i="68"/>
  <c r="AA39" i="46"/>
  <c r="AA39" i="68"/>
  <c r="AB39" i="46"/>
  <c r="AB39" i="68"/>
  <c r="AC39" i="46"/>
  <c r="AC39" i="68"/>
  <c r="AD39" i="46"/>
  <c r="AD39" i="68"/>
  <c r="AE39" i="46"/>
  <c r="AE39" i="68"/>
  <c r="AF39" i="46"/>
  <c r="AF39" i="68"/>
  <c r="AG39" i="46"/>
  <c r="AG39" i="68"/>
  <c r="AH39" i="46"/>
  <c r="AH39" i="68"/>
  <c r="AI39" i="46"/>
  <c r="AI39" i="68"/>
  <c r="AJ39" i="46"/>
  <c r="AJ39" i="68"/>
  <c r="AK39" i="46"/>
  <c r="AK39" i="68"/>
  <c r="AL39" i="46"/>
  <c r="AL39" i="68"/>
  <c r="AM39" i="46"/>
  <c r="AM39" i="68"/>
  <c r="AN39" i="46"/>
  <c r="AN39" i="68"/>
  <c r="AO39" i="46"/>
  <c r="AO39" i="68"/>
  <c r="AQ39" i="46"/>
  <c r="AQ39" i="68"/>
  <c r="AR39" i="46"/>
  <c r="AR39" i="68"/>
  <c r="AS39" i="46"/>
  <c r="AS39" i="68"/>
  <c r="AT39" i="46"/>
  <c r="AT39" i="68"/>
  <c r="AU39" i="46"/>
  <c r="AU39" i="68"/>
  <c r="AV39" i="46"/>
  <c r="AV39" i="68"/>
  <c r="AW39" i="46"/>
  <c r="AW39" i="68"/>
  <c r="AX39" i="46"/>
  <c r="AX39" i="68"/>
  <c r="AY39" i="46"/>
  <c r="AY39" i="68"/>
  <c r="AZ39" i="46"/>
  <c r="AZ39" i="68"/>
  <c r="BA39" i="46"/>
  <c r="BA39" i="68"/>
  <c r="BB39" i="46"/>
  <c r="BB39" i="68"/>
  <c r="BC39" i="46"/>
  <c r="BC39" i="68"/>
  <c r="BE39" i="46"/>
  <c r="BE39" i="68"/>
  <c r="BF39" i="46"/>
  <c r="BF39" i="68"/>
  <c r="BG39" i="46"/>
  <c r="BG39" i="68"/>
  <c r="BH39" i="46"/>
  <c r="BH39" i="68"/>
  <c r="BI39" i="46"/>
  <c r="BI39" i="68"/>
  <c r="BJ39" i="46"/>
  <c r="BJ39" i="68"/>
  <c r="BK39" i="46"/>
  <c r="BK39" i="68"/>
  <c r="BL39" i="46"/>
  <c r="BL39" i="68"/>
  <c r="BM39" i="46"/>
  <c r="BM39" i="68"/>
  <c r="BN39" i="46"/>
  <c r="BN39" i="68"/>
  <c r="BO39" i="46"/>
  <c r="BO39" i="68"/>
  <c r="BP39" i="46"/>
  <c r="BP39" i="68"/>
  <c r="BR39" i="46"/>
  <c r="BR39" i="68"/>
  <c r="BS39" i="46"/>
  <c r="BS39" i="68"/>
  <c r="BU39" i="46"/>
  <c r="BU39" i="68"/>
  <c r="BV39" i="46"/>
  <c r="BV39" i="68"/>
  <c r="BW39" i="46"/>
  <c r="BW39" i="68"/>
  <c r="BX39" i="46"/>
  <c r="BX39" i="68"/>
  <c r="BY39" i="46"/>
  <c r="BY39" i="68"/>
  <c r="BZ39" i="46"/>
  <c r="BZ39" i="68"/>
  <c r="CA39" i="46"/>
  <c r="CA39" i="68"/>
  <c r="CB39" i="46"/>
  <c r="CB39" i="68"/>
  <c r="CC39" i="46"/>
  <c r="CC39" i="68"/>
  <c r="CD39" i="46"/>
  <c r="CD39" i="68"/>
  <c r="CE39" i="46"/>
  <c r="CE39" i="68"/>
  <c r="CF39" i="46"/>
  <c r="CF39" i="68"/>
  <c r="CG39" i="46"/>
  <c r="CG39" i="68"/>
  <c r="CH39" i="46"/>
  <c r="CH39" i="68"/>
  <c r="CI39" i="46"/>
  <c r="CI39" i="68"/>
  <c r="CJ39" i="46"/>
  <c r="CJ39" i="68"/>
  <c r="CK39" i="46"/>
  <c r="CK39" i="68"/>
  <c r="L40" i="46"/>
  <c r="L40" i="68"/>
  <c r="M40" i="46"/>
  <c r="M40" i="68"/>
  <c r="N40" i="46"/>
  <c r="N40" i="68"/>
  <c r="O40" i="46"/>
  <c r="O40" i="68"/>
  <c r="P40" i="46"/>
  <c r="P40" i="68"/>
  <c r="Q40" i="46"/>
  <c r="Q40" i="68"/>
  <c r="R40" i="46"/>
  <c r="R40" i="68"/>
  <c r="S40" i="46"/>
  <c r="S40" i="68"/>
  <c r="U40" i="46"/>
  <c r="U40" i="68"/>
  <c r="V40" i="46"/>
  <c r="V40" i="68"/>
  <c r="X40" i="46"/>
  <c r="X40" i="68"/>
  <c r="Y40" i="46"/>
  <c r="Y40" i="68"/>
  <c r="Z40" i="46"/>
  <c r="Z40" i="68"/>
  <c r="AA40" i="46"/>
  <c r="AA40" i="68"/>
  <c r="AB40" i="46"/>
  <c r="AB40" i="68"/>
  <c r="AC40" i="46"/>
  <c r="AC40" i="68"/>
  <c r="AD40" i="46"/>
  <c r="AD40" i="68"/>
  <c r="AE40" i="46"/>
  <c r="AE40" i="68"/>
  <c r="AF40" i="46"/>
  <c r="AF40" i="68"/>
  <c r="AG40" i="46"/>
  <c r="AG40" i="68"/>
  <c r="AH40" i="46"/>
  <c r="AH40" i="68"/>
  <c r="AI40" i="46"/>
  <c r="AI40" i="68"/>
  <c r="AJ40" i="46"/>
  <c r="AJ40" i="68"/>
  <c r="AK40" i="46"/>
  <c r="AK40" i="68"/>
  <c r="AL40" i="46"/>
  <c r="AL40" i="68"/>
  <c r="AM40" i="46"/>
  <c r="AM40" i="68"/>
  <c r="AN40" i="46"/>
  <c r="AN40" i="68"/>
  <c r="AO40" i="46"/>
  <c r="AO40" i="68"/>
  <c r="AQ40" i="46"/>
  <c r="AQ40" i="68"/>
  <c r="AR40" i="46"/>
  <c r="AR40" i="68"/>
  <c r="AS40" i="46"/>
  <c r="AS40" i="68"/>
  <c r="AT40" i="46"/>
  <c r="AT40" i="68"/>
  <c r="AU40" i="46"/>
  <c r="AU40" i="68"/>
  <c r="AV40" i="46"/>
  <c r="AV40" i="68"/>
  <c r="AW40" i="46"/>
  <c r="AW40" i="68"/>
  <c r="AX40" i="46"/>
  <c r="AX40" i="68"/>
  <c r="AY40" i="46"/>
  <c r="AY40" i="68"/>
  <c r="AZ40" i="46"/>
  <c r="AZ40" i="68"/>
  <c r="BA40" i="46"/>
  <c r="BA40" i="68"/>
  <c r="BB40" i="46"/>
  <c r="BB40" i="68"/>
  <c r="BC40" i="46"/>
  <c r="BC40" i="68"/>
  <c r="BE40" i="46"/>
  <c r="BE40" i="68"/>
  <c r="BF40" i="46"/>
  <c r="BF40" i="68"/>
  <c r="BG40" i="46"/>
  <c r="BG40" i="68"/>
  <c r="BH40" i="46"/>
  <c r="BH40" i="68"/>
  <c r="BI40" i="46"/>
  <c r="BI40" i="68"/>
  <c r="BJ40" i="46"/>
  <c r="BJ40" i="68"/>
  <c r="BK40" i="46"/>
  <c r="BK40" i="68"/>
  <c r="BL40" i="46"/>
  <c r="BL40" i="68"/>
  <c r="BM40" i="46"/>
  <c r="BM40" i="68"/>
  <c r="BN40" i="46"/>
  <c r="BN40" i="68"/>
  <c r="BO40" i="46"/>
  <c r="BO40" i="68"/>
  <c r="BP40" i="46"/>
  <c r="BP40" i="68"/>
  <c r="BR40" i="46"/>
  <c r="BR40" i="68"/>
  <c r="BS40" i="46"/>
  <c r="BS40" i="68"/>
  <c r="BU40" i="46"/>
  <c r="BU40" i="68"/>
  <c r="BV40" i="46"/>
  <c r="BV40" i="68"/>
  <c r="BW40" i="46"/>
  <c r="BW40" i="68"/>
  <c r="BX40" i="46"/>
  <c r="BX40" i="68"/>
  <c r="BY40" i="46"/>
  <c r="BY40" i="68"/>
  <c r="BZ40" i="46"/>
  <c r="BZ40" i="68"/>
  <c r="CA40" i="46"/>
  <c r="CA40" i="68"/>
  <c r="CB40" i="46"/>
  <c r="CB40" i="68"/>
  <c r="CC40" i="46"/>
  <c r="CC40" i="68"/>
  <c r="CD40" i="46"/>
  <c r="CD40" i="68"/>
  <c r="CE40" i="46"/>
  <c r="CE40" i="68"/>
  <c r="CF40" i="46"/>
  <c r="CF40" i="68"/>
  <c r="CG40" i="46"/>
  <c r="CG40" i="68"/>
  <c r="CH40" i="46"/>
  <c r="CH40" i="68"/>
  <c r="CI40" i="46"/>
  <c r="CI40" i="68"/>
  <c r="CJ40" i="46"/>
  <c r="CJ40" i="68"/>
  <c r="CK40" i="46"/>
  <c r="CK40" i="68"/>
  <c r="L41" i="46"/>
  <c r="L41" i="68"/>
  <c r="M41" i="46"/>
  <c r="M41" i="68"/>
  <c r="N41" i="46"/>
  <c r="N41" i="68"/>
  <c r="O41" i="46"/>
  <c r="O41" i="68"/>
  <c r="P41" i="46"/>
  <c r="P41" i="68"/>
  <c r="Q41" i="46"/>
  <c r="Q41" i="68"/>
  <c r="R41" i="46"/>
  <c r="R41" i="68"/>
  <c r="S41" i="46"/>
  <c r="S41" i="68"/>
  <c r="U41" i="46"/>
  <c r="U41" i="68"/>
  <c r="V41" i="46"/>
  <c r="V41" i="68"/>
  <c r="X41" i="46"/>
  <c r="X41" i="68"/>
  <c r="Y41" i="46"/>
  <c r="Y41" i="68"/>
  <c r="Z41" i="46"/>
  <c r="Z41" i="68"/>
  <c r="AA41" i="46"/>
  <c r="AA41" i="68"/>
  <c r="AB41" i="46"/>
  <c r="AB41" i="68"/>
  <c r="AC41" i="46"/>
  <c r="AC41" i="68"/>
  <c r="AD41" i="46"/>
  <c r="AD41" i="68"/>
  <c r="AE41" i="46"/>
  <c r="AE41" i="68"/>
  <c r="AF41" i="46"/>
  <c r="AF41" i="68"/>
  <c r="AG41" i="46"/>
  <c r="AG41" i="68"/>
  <c r="AH41" i="46"/>
  <c r="AH41" i="68"/>
  <c r="AI41" i="46"/>
  <c r="AI41" i="68"/>
  <c r="AJ41" i="46"/>
  <c r="AJ41" i="68"/>
  <c r="AK41" i="46"/>
  <c r="AK41" i="68"/>
  <c r="AL41" i="46"/>
  <c r="AL41" i="68"/>
  <c r="AM41" i="46"/>
  <c r="AM41" i="68"/>
  <c r="AN41" i="46"/>
  <c r="AN41" i="68"/>
  <c r="AO41" i="46"/>
  <c r="AO41" i="68"/>
  <c r="AQ41" i="46"/>
  <c r="AQ41" i="68"/>
  <c r="AR41" i="46"/>
  <c r="AR41" i="68"/>
  <c r="AS41" i="46"/>
  <c r="AS41" i="68"/>
  <c r="AT41" i="46"/>
  <c r="AT41" i="68"/>
  <c r="AU41" i="46"/>
  <c r="AU41" i="68"/>
  <c r="AV41" i="46"/>
  <c r="AV41" i="68"/>
  <c r="AW41" i="46"/>
  <c r="AW41" i="68"/>
  <c r="AX41" i="46"/>
  <c r="AX41" i="68"/>
  <c r="AY41" i="46"/>
  <c r="AY41" i="68"/>
  <c r="AZ41" i="46"/>
  <c r="AZ41" i="68"/>
  <c r="BA41" i="46"/>
  <c r="BA41" i="68"/>
  <c r="BB41" i="46"/>
  <c r="BB41" i="68"/>
  <c r="BC41" i="46"/>
  <c r="BC41" i="68"/>
  <c r="BE41" i="46"/>
  <c r="BE41" i="68"/>
  <c r="BF41" i="46"/>
  <c r="BF41" i="68"/>
  <c r="BG41" i="46"/>
  <c r="BG41" i="68"/>
  <c r="BH41" i="46"/>
  <c r="BH41" i="68"/>
  <c r="BI41" i="46"/>
  <c r="BI41" i="68"/>
  <c r="BJ41" i="46"/>
  <c r="BJ41" i="68"/>
  <c r="BK41" i="46"/>
  <c r="BK41" i="68"/>
  <c r="BL41" i="46"/>
  <c r="BL41" i="68"/>
  <c r="BM41" i="46"/>
  <c r="BM41" i="68"/>
  <c r="BN41" i="46"/>
  <c r="BN41" i="68"/>
  <c r="BO41" i="46"/>
  <c r="BO41" i="68"/>
  <c r="BP41" i="46"/>
  <c r="BP41" i="68"/>
  <c r="BR41" i="46"/>
  <c r="BR41" i="68"/>
  <c r="BS41" i="46"/>
  <c r="BS41" i="68"/>
  <c r="BU41" i="46"/>
  <c r="BU41" i="68"/>
  <c r="BV41" i="46"/>
  <c r="BV41" i="68"/>
  <c r="BW41" i="46"/>
  <c r="BW41" i="68"/>
  <c r="BX41" i="46"/>
  <c r="BX41" i="68"/>
  <c r="BY41" i="46"/>
  <c r="BY41" i="68"/>
  <c r="BZ41" i="46"/>
  <c r="BZ41" i="68"/>
  <c r="CA41" i="46"/>
  <c r="CA41" i="68"/>
  <c r="CB41" i="46"/>
  <c r="CB41" i="68"/>
  <c r="CC41" i="46"/>
  <c r="CC41" i="68"/>
  <c r="CD41" i="46"/>
  <c r="CD41" i="68"/>
  <c r="CE41" i="46"/>
  <c r="CE41" i="68"/>
  <c r="CF41" i="46"/>
  <c r="CF41" i="68"/>
  <c r="CG41" i="46"/>
  <c r="CG41" i="68"/>
  <c r="CH41" i="46"/>
  <c r="CH41" i="68"/>
  <c r="CI41" i="46"/>
  <c r="CI41" i="68"/>
  <c r="CJ41" i="46"/>
  <c r="CJ41" i="68"/>
  <c r="CK41" i="46"/>
  <c r="CK41" i="68"/>
  <c r="D16" i="46"/>
  <c r="D16" i="68"/>
  <c r="E16" i="46"/>
  <c r="E16" i="68"/>
  <c r="F16" i="46"/>
  <c r="F16" i="68"/>
  <c r="G16" i="46"/>
  <c r="G16" i="68"/>
  <c r="H16" i="46"/>
  <c r="H16" i="68"/>
  <c r="I16" i="46"/>
  <c r="I16" i="68"/>
  <c r="J16" i="46"/>
  <c r="J16" i="68"/>
  <c r="K16" i="46"/>
  <c r="K16" i="68"/>
  <c r="D17" i="46"/>
  <c r="D17" i="68"/>
  <c r="E17" i="46"/>
  <c r="E17" i="68"/>
  <c r="F17" i="46"/>
  <c r="F17" i="68"/>
  <c r="G17" i="46"/>
  <c r="G17" i="68"/>
  <c r="H17" i="46"/>
  <c r="H17" i="68"/>
  <c r="I17" i="46"/>
  <c r="I17" i="68"/>
  <c r="J17" i="46"/>
  <c r="J17" i="68"/>
  <c r="K17" i="46"/>
  <c r="K17" i="68"/>
  <c r="D18" i="46"/>
  <c r="D18" i="68"/>
  <c r="E18" i="46"/>
  <c r="E18" i="68"/>
  <c r="F18" i="46"/>
  <c r="F18" i="68"/>
  <c r="G18" i="46"/>
  <c r="G18" i="68"/>
  <c r="H18" i="46"/>
  <c r="H18" i="68"/>
  <c r="I18" i="46"/>
  <c r="I18" i="68"/>
  <c r="J18" i="46"/>
  <c r="J18" i="68"/>
  <c r="K18" i="46"/>
  <c r="K18" i="68"/>
  <c r="D19" i="46"/>
  <c r="D19" i="68"/>
  <c r="E19" i="46"/>
  <c r="E19" i="68"/>
  <c r="F19" i="46"/>
  <c r="F19" i="68"/>
  <c r="G19" i="46"/>
  <c r="G19" i="68"/>
  <c r="H19" i="46"/>
  <c r="H19" i="68"/>
  <c r="I19" i="46"/>
  <c r="I19" i="68"/>
  <c r="J19" i="46"/>
  <c r="J19" i="68"/>
  <c r="K19" i="46"/>
  <c r="K19" i="68"/>
  <c r="D20" i="46"/>
  <c r="D20" i="68"/>
  <c r="E20" i="46"/>
  <c r="E20" i="68"/>
  <c r="F20" i="46"/>
  <c r="F20" i="68"/>
  <c r="G20" i="46"/>
  <c r="G20" i="68"/>
  <c r="H20" i="46"/>
  <c r="H20" i="68"/>
  <c r="I20" i="46"/>
  <c r="I20" i="68"/>
  <c r="J20" i="46"/>
  <c r="J20" i="68"/>
  <c r="K20" i="46"/>
  <c r="K20" i="68"/>
  <c r="D21" i="46"/>
  <c r="D21" i="68"/>
  <c r="E21" i="46"/>
  <c r="E21" i="68"/>
  <c r="F21" i="46"/>
  <c r="F21" i="68"/>
  <c r="G21" i="46"/>
  <c r="G21" i="68"/>
  <c r="H21" i="46"/>
  <c r="H21" i="68"/>
  <c r="I21" i="46"/>
  <c r="I21" i="68"/>
  <c r="J21" i="46"/>
  <c r="J21" i="68"/>
  <c r="K21" i="46"/>
  <c r="K21" i="68"/>
  <c r="D22" i="46"/>
  <c r="D22" i="68"/>
  <c r="E22" i="46"/>
  <c r="E22" i="68"/>
  <c r="F22" i="46"/>
  <c r="F22" i="68"/>
  <c r="G22" i="46"/>
  <c r="G22" i="68"/>
  <c r="H22" i="46"/>
  <c r="H22" i="68"/>
  <c r="I22" i="46"/>
  <c r="I22" i="68"/>
  <c r="J22" i="46"/>
  <c r="J22" i="68"/>
  <c r="K22" i="46"/>
  <c r="K22" i="68"/>
  <c r="D23" i="46"/>
  <c r="D23" i="68"/>
  <c r="E23" i="46"/>
  <c r="E23" i="68"/>
  <c r="F23" i="46"/>
  <c r="F23" i="68"/>
  <c r="G23" i="46"/>
  <c r="G23" i="68"/>
  <c r="H23" i="46"/>
  <c r="H23" i="68"/>
  <c r="I23" i="46"/>
  <c r="I23" i="68"/>
  <c r="J23" i="46"/>
  <c r="J23" i="68"/>
  <c r="K23" i="46"/>
  <c r="K23" i="68"/>
  <c r="D24" i="46"/>
  <c r="D24" i="68"/>
  <c r="E24" i="46"/>
  <c r="E24" i="68"/>
  <c r="F24" i="46"/>
  <c r="F24" i="68"/>
  <c r="G24" i="46"/>
  <c r="G24" i="68"/>
  <c r="H24" i="46"/>
  <c r="H24" i="68"/>
  <c r="I24" i="46"/>
  <c r="I24" i="68"/>
  <c r="J24" i="46"/>
  <c r="J24" i="68"/>
  <c r="K24" i="46"/>
  <c r="K24" i="68"/>
  <c r="D25" i="46"/>
  <c r="D25" i="68"/>
  <c r="E25" i="46"/>
  <c r="E25" i="68"/>
  <c r="F25" i="46"/>
  <c r="F25" i="68"/>
  <c r="G25" i="46"/>
  <c r="G25" i="68"/>
  <c r="H25" i="46"/>
  <c r="H25" i="68"/>
  <c r="I25" i="46"/>
  <c r="I25" i="68"/>
  <c r="J25" i="46"/>
  <c r="J25" i="68"/>
  <c r="K25" i="46"/>
  <c r="K25" i="68"/>
  <c r="D26" i="46"/>
  <c r="D26" i="68"/>
  <c r="E26" i="46"/>
  <c r="E26" i="68"/>
  <c r="F26" i="46"/>
  <c r="F26" i="68"/>
  <c r="G26" i="46"/>
  <c r="G26" i="68"/>
  <c r="H26" i="46"/>
  <c r="H26" i="68"/>
  <c r="I26" i="46"/>
  <c r="I26" i="68"/>
  <c r="J26" i="46"/>
  <c r="J26" i="68"/>
  <c r="K26" i="46"/>
  <c r="K26" i="68"/>
  <c r="D27" i="46"/>
  <c r="D27" i="68"/>
  <c r="E27" i="46"/>
  <c r="E27" i="68"/>
  <c r="F27" i="46"/>
  <c r="F27" i="68"/>
  <c r="G27" i="46"/>
  <c r="G27" i="68"/>
  <c r="H27" i="46"/>
  <c r="H27" i="68"/>
  <c r="I27" i="46"/>
  <c r="I27" i="68"/>
  <c r="J27" i="46"/>
  <c r="J27" i="68"/>
  <c r="K27" i="46"/>
  <c r="K27" i="68"/>
  <c r="D28" i="46"/>
  <c r="D28" i="68"/>
  <c r="E28" i="46"/>
  <c r="E28" i="68"/>
  <c r="F28" i="46"/>
  <c r="F28" i="68"/>
  <c r="G28" i="46"/>
  <c r="G28" i="68"/>
  <c r="H28" i="46"/>
  <c r="H28" i="68"/>
  <c r="I28" i="46"/>
  <c r="I28" i="68"/>
  <c r="J28" i="46"/>
  <c r="J28" i="68"/>
  <c r="K28" i="46"/>
  <c r="K28" i="68"/>
  <c r="D29" i="46"/>
  <c r="D29" i="68"/>
  <c r="E29" i="46"/>
  <c r="E29" i="68"/>
  <c r="F29" i="46"/>
  <c r="F29" i="68"/>
  <c r="G29" i="46"/>
  <c r="G29" i="68"/>
  <c r="H29" i="46"/>
  <c r="H29" i="68"/>
  <c r="I29" i="46"/>
  <c r="I29" i="68"/>
  <c r="J29" i="46"/>
  <c r="J29" i="68"/>
  <c r="K29" i="46"/>
  <c r="K29" i="68"/>
  <c r="D30" i="46"/>
  <c r="D30" i="68"/>
  <c r="E30" i="46"/>
  <c r="E30" i="68"/>
  <c r="F30" i="46"/>
  <c r="F30" i="68"/>
  <c r="G30" i="46"/>
  <c r="G30" i="68"/>
  <c r="H30" i="46"/>
  <c r="H30" i="68"/>
  <c r="I30" i="46"/>
  <c r="I30" i="68"/>
  <c r="J30" i="46"/>
  <c r="J30" i="68"/>
  <c r="K30" i="46"/>
  <c r="K30" i="68"/>
  <c r="D31" i="46"/>
  <c r="D31" i="68"/>
  <c r="E31" i="46"/>
  <c r="E31" i="68"/>
  <c r="F31" i="46"/>
  <c r="F31" i="68"/>
  <c r="G31" i="46"/>
  <c r="G31" i="68"/>
  <c r="H31" i="46"/>
  <c r="H31" i="68"/>
  <c r="I31" i="46"/>
  <c r="I31" i="68"/>
  <c r="J31" i="46"/>
  <c r="J31" i="68"/>
  <c r="K31" i="46"/>
  <c r="K31" i="68"/>
  <c r="D32" i="46"/>
  <c r="D32" i="68"/>
  <c r="E32" i="46"/>
  <c r="E32" i="68"/>
  <c r="F32" i="46"/>
  <c r="F32" i="68"/>
  <c r="G32" i="46"/>
  <c r="G32" i="68"/>
  <c r="H32" i="46"/>
  <c r="H32" i="68"/>
  <c r="I32" i="46"/>
  <c r="I32" i="68"/>
  <c r="J32" i="46"/>
  <c r="J32" i="68"/>
  <c r="K32" i="46"/>
  <c r="K32" i="68"/>
  <c r="D33" i="46"/>
  <c r="D33" i="68"/>
  <c r="E33" i="46"/>
  <c r="E33" i="68"/>
  <c r="F33" i="46"/>
  <c r="F33" i="68"/>
  <c r="G33" i="46"/>
  <c r="G33" i="68"/>
  <c r="H33" i="46"/>
  <c r="H33" i="68"/>
  <c r="I33" i="46"/>
  <c r="I33" i="68"/>
  <c r="J33" i="46"/>
  <c r="J33" i="68"/>
  <c r="K33" i="46"/>
  <c r="K33" i="68"/>
  <c r="D34" i="46"/>
  <c r="D34" i="68"/>
  <c r="E34" i="46"/>
  <c r="E34" i="68"/>
  <c r="F34" i="46"/>
  <c r="F34" i="68"/>
  <c r="G34" i="46"/>
  <c r="G34" i="68"/>
  <c r="H34" i="46"/>
  <c r="H34" i="68"/>
  <c r="I34" i="46"/>
  <c r="I34" i="68"/>
  <c r="J34" i="46"/>
  <c r="J34" i="68"/>
  <c r="K34" i="46"/>
  <c r="K34" i="68"/>
  <c r="D35" i="46"/>
  <c r="D35" i="68"/>
  <c r="E35" i="46"/>
  <c r="E35" i="68"/>
  <c r="F35" i="46"/>
  <c r="F35" i="68"/>
  <c r="G35" i="46"/>
  <c r="G35" i="68"/>
  <c r="H35" i="46"/>
  <c r="H35" i="68"/>
  <c r="I35" i="46"/>
  <c r="I35" i="68"/>
  <c r="J35" i="46"/>
  <c r="J35" i="68"/>
  <c r="K35" i="46"/>
  <c r="K35" i="68"/>
  <c r="D36" i="46"/>
  <c r="D36" i="68"/>
  <c r="E36" i="46"/>
  <c r="E36" i="68"/>
  <c r="F36" i="46"/>
  <c r="F36" i="68"/>
  <c r="G36" i="46"/>
  <c r="G36" i="68"/>
  <c r="H36" i="46"/>
  <c r="H36" i="68"/>
  <c r="I36" i="46"/>
  <c r="I36" i="68"/>
  <c r="J36" i="46"/>
  <c r="J36" i="68"/>
  <c r="K36" i="46"/>
  <c r="K36" i="68"/>
  <c r="D37" i="46"/>
  <c r="D37" i="68"/>
  <c r="E37" i="46"/>
  <c r="E37" i="68"/>
  <c r="F37" i="46"/>
  <c r="F37" i="68"/>
  <c r="G37" i="46"/>
  <c r="G37" i="68"/>
  <c r="H37" i="46"/>
  <c r="H37" i="68"/>
  <c r="I37" i="46"/>
  <c r="I37" i="68"/>
  <c r="J37" i="46"/>
  <c r="J37" i="68"/>
  <c r="K37" i="46"/>
  <c r="K37" i="68"/>
  <c r="D38" i="46"/>
  <c r="D38" i="68"/>
  <c r="E38" i="46"/>
  <c r="E38" i="68"/>
  <c r="F38" i="46"/>
  <c r="F38" i="68"/>
  <c r="G38" i="46"/>
  <c r="G38" i="68"/>
  <c r="H38" i="46"/>
  <c r="H38" i="68"/>
  <c r="I38" i="46"/>
  <c r="I38" i="68"/>
  <c r="J38" i="46"/>
  <c r="J38" i="68"/>
  <c r="K38" i="46"/>
  <c r="K38" i="68"/>
  <c r="D39" i="46"/>
  <c r="D39" i="68"/>
  <c r="E39" i="46"/>
  <c r="E39" i="68"/>
  <c r="F39" i="46"/>
  <c r="F39" i="68"/>
  <c r="G39" i="46"/>
  <c r="G39" i="68"/>
  <c r="H39" i="46"/>
  <c r="H39" i="68"/>
  <c r="I39" i="46"/>
  <c r="I39" i="68"/>
  <c r="J39" i="46"/>
  <c r="J39" i="68"/>
  <c r="K39" i="46"/>
  <c r="K39" i="68"/>
  <c r="D40" i="46"/>
  <c r="D40" i="68"/>
  <c r="E40" i="46"/>
  <c r="E40" i="68"/>
  <c r="F40" i="46"/>
  <c r="F40" i="68"/>
  <c r="G40" i="46"/>
  <c r="G40" i="68"/>
  <c r="H40" i="46"/>
  <c r="H40" i="68"/>
  <c r="I40" i="46"/>
  <c r="I40" i="68"/>
  <c r="J40" i="46"/>
  <c r="J40" i="68"/>
  <c r="K40" i="46"/>
  <c r="K40" i="68"/>
  <c r="D41" i="46"/>
  <c r="D41" i="68"/>
  <c r="E41" i="46"/>
  <c r="E41" i="68"/>
  <c r="F41" i="46"/>
  <c r="F41" i="68"/>
  <c r="G41" i="46"/>
  <c r="G41" i="68"/>
  <c r="H41" i="46"/>
  <c r="H41" i="68"/>
  <c r="I41" i="46"/>
  <c r="I41" i="68"/>
  <c r="J41" i="46"/>
  <c r="J41" i="68"/>
  <c r="K41" i="46"/>
  <c r="K41" i="68"/>
  <c r="BB3" i="16"/>
  <c r="BB3" i="28"/>
  <c r="BB3" i="36"/>
  <c r="BB3" i="67"/>
  <c r="BC3" i="16"/>
  <c r="BC3" i="28"/>
  <c r="BC3" i="36"/>
  <c r="BC3" i="67"/>
  <c r="BD3" i="16"/>
  <c r="BD3" i="28"/>
  <c r="BD3" i="36"/>
  <c r="BD3" i="67"/>
  <c r="BE3" i="16"/>
  <c r="BE3" i="28"/>
  <c r="BE3" i="36"/>
  <c r="BE3" i="67"/>
  <c r="BF3" i="16"/>
  <c r="BF3" i="28"/>
  <c r="BF3" i="36"/>
  <c r="BF3" i="67"/>
  <c r="BG3" i="16"/>
  <c r="BG3" i="28"/>
  <c r="BG3" i="36"/>
  <c r="BG3" i="67"/>
  <c r="BI3" i="16"/>
  <c r="BI3" i="28"/>
  <c r="BI3" i="36"/>
  <c r="BI3" i="67"/>
  <c r="BJ3" i="16"/>
  <c r="BJ3" i="28"/>
  <c r="BJ3" i="36"/>
  <c r="BJ3" i="67"/>
  <c r="BK3" i="16"/>
  <c r="BK3" i="28"/>
  <c r="BK3" i="36"/>
  <c r="BK3" i="67"/>
  <c r="BL3" i="16"/>
  <c r="BL3" i="28"/>
  <c r="BL3" i="36"/>
  <c r="BL3" i="67"/>
  <c r="BN3" i="16"/>
  <c r="BN3" i="28"/>
  <c r="BN3" i="36"/>
  <c r="BN3" i="67"/>
  <c r="BO3" i="16"/>
  <c r="BO3" i="28"/>
  <c r="BO3" i="36"/>
  <c r="BO3" i="67"/>
  <c r="BP3" i="16"/>
  <c r="BP3" i="28"/>
  <c r="BP3" i="36"/>
  <c r="BP3" i="67"/>
  <c r="BQ3" i="16"/>
  <c r="BQ3" i="28"/>
  <c r="BQ3" i="36"/>
  <c r="BQ3" i="67"/>
  <c r="BR3" i="16"/>
  <c r="BR3" i="28"/>
  <c r="BR3" i="36"/>
  <c r="BR3" i="67"/>
  <c r="BS3" i="16"/>
  <c r="BS3" i="28"/>
  <c r="BS3" i="36"/>
  <c r="BS3" i="67"/>
  <c r="BT3" i="16"/>
  <c r="BT3" i="28"/>
  <c r="BT3" i="36"/>
  <c r="BT3" i="67"/>
  <c r="BU3" i="16"/>
  <c r="BU3" i="28"/>
  <c r="BU3" i="36"/>
  <c r="BU3" i="67"/>
  <c r="BV3" i="16"/>
  <c r="BV3" i="28"/>
  <c r="BV3" i="36"/>
  <c r="BV3" i="67"/>
  <c r="BW3" i="16"/>
  <c r="BW3" i="28"/>
  <c r="BW3" i="36"/>
  <c r="BW3" i="67"/>
  <c r="BX3" i="16"/>
  <c r="BX3" i="28"/>
  <c r="BX3" i="36"/>
  <c r="BX3" i="67"/>
  <c r="BY3" i="16"/>
  <c r="BY3" i="28"/>
  <c r="BY3" i="36"/>
  <c r="BY3" i="67"/>
  <c r="BZ3" i="16"/>
  <c r="BZ3" i="28"/>
  <c r="BZ3" i="36"/>
  <c r="BZ3" i="67"/>
  <c r="CA3" i="16"/>
  <c r="CA3" i="28"/>
  <c r="CA3" i="36"/>
  <c r="CA3" i="67"/>
  <c r="CB3" i="16"/>
  <c r="CB3" i="28"/>
  <c r="CB3" i="36"/>
  <c r="CB3" i="67"/>
  <c r="CC3" i="16"/>
  <c r="CC3" i="28"/>
  <c r="CC3" i="36"/>
  <c r="CC3" i="67"/>
  <c r="CD3" i="16"/>
  <c r="CD3" i="28"/>
  <c r="CD3" i="36"/>
  <c r="CD3" i="67"/>
  <c r="CE3" i="16"/>
  <c r="CE3" i="28"/>
  <c r="CE3" i="36"/>
  <c r="CE3" i="67"/>
  <c r="CF3" i="16"/>
  <c r="CF3" i="28"/>
  <c r="CF3" i="36"/>
  <c r="CF3" i="67"/>
  <c r="CG3" i="16"/>
  <c r="CG3" i="28"/>
  <c r="CG3" i="36"/>
  <c r="CG3" i="67"/>
  <c r="CH3" i="16"/>
  <c r="CH3" i="28"/>
  <c r="CH3" i="36"/>
  <c r="CH3" i="67"/>
  <c r="CI3" i="16"/>
  <c r="CI3" i="28"/>
  <c r="CI3" i="36"/>
  <c r="CI3" i="67"/>
  <c r="CJ3" i="16"/>
  <c r="CJ3" i="28"/>
  <c r="CJ3" i="36"/>
  <c r="CJ3" i="67"/>
  <c r="CK3" i="16"/>
  <c r="CK3" i="28"/>
  <c r="CK3" i="36"/>
  <c r="CK3" i="67"/>
  <c r="CL3" i="16"/>
  <c r="CL3" i="28"/>
  <c r="CL3" i="36"/>
  <c r="CL3" i="67"/>
  <c r="CM3" i="16"/>
  <c r="CM3" i="28"/>
  <c r="CM3" i="36"/>
  <c r="CM3" i="67"/>
  <c r="CN3" i="16"/>
  <c r="CN3" i="28"/>
  <c r="CN3" i="36"/>
  <c r="CN3" i="67"/>
  <c r="CO3" i="16"/>
  <c r="CO3" i="28"/>
  <c r="CO3" i="36"/>
  <c r="CO3" i="67"/>
  <c r="CP3" i="16"/>
  <c r="CP3" i="28"/>
  <c r="CP3" i="36"/>
  <c r="CP3" i="67"/>
  <c r="BB4" i="16"/>
  <c r="BB4" i="28"/>
  <c r="BB4" i="36"/>
  <c r="BB4" i="67"/>
  <c r="BC4" i="16"/>
  <c r="BC4" i="28"/>
  <c r="BC4" i="36"/>
  <c r="BC4" i="67"/>
  <c r="BD4" i="16"/>
  <c r="BD4" i="28"/>
  <c r="BD4" i="36"/>
  <c r="BD4" i="67"/>
  <c r="BE4" i="16"/>
  <c r="BE4" i="28"/>
  <c r="BE4" i="36"/>
  <c r="BE4" i="67"/>
  <c r="BF4" i="16"/>
  <c r="BF4" i="28"/>
  <c r="BF4" i="36"/>
  <c r="BF4" i="67"/>
  <c r="BG4" i="16"/>
  <c r="BG4" i="28"/>
  <c r="BG4" i="36"/>
  <c r="BG4" i="67"/>
  <c r="BI4" i="16"/>
  <c r="BI4" i="28"/>
  <c r="BI4" i="36"/>
  <c r="BI4" i="67"/>
  <c r="BJ4" i="16"/>
  <c r="BJ4" i="28"/>
  <c r="BJ4" i="36"/>
  <c r="BJ4" i="67"/>
  <c r="BK4" i="16"/>
  <c r="BK4" i="28"/>
  <c r="BK4" i="36"/>
  <c r="BK4" i="67"/>
  <c r="BL4" i="16"/>
  <c r="BL4" i="28"/>
  <c r="BL4" i="36"/>
  <c r="BL4" i="67"/>
  <c r="BN4" i="16"/>
  <c r="BN4" i="28"/>
  <c r="BN4" i="36"/>
  <c r="BN4" i="67"/>
  <c r="BO4" i="16"/>
  <c r="BO4" i="28"/>
  <c r="BO4" i="36"/>
  <c r="BO4" i="67"/>
  <c r="BP4" i="16"/>
  <c r="BP4" i="28"/>
  <c r="BP4" i="36"/>
  <c r="BP4" i="67"/>
  <c r="BQ4" i="16"/>
  <c r="BQ4" i="28"/>
  <c r="BQ4" i="36"/>
  <c r="BQ4" i="67"/>
  <c r="BR4" i="16"/>
  <c r="BR4" i="28"/>
  <c r="BR4" i="36"/>
  <c r="BR4" i="67"/>
  <c r="BS4" i="16"/>
  <c r="BS4" i="28"/>
  <c r="BS4" i="36"/>
  <c r="BS4" i="67"/>
  <c r="BT4" i="16"/>
  <c r="BT4" i="28"/>
  <c r="BT4" i="36"/>
  <c r="BT4" i="67"/>
  <c r="BU4" i="16"/>
  <c r="BU4" i="28"/>
  <c r="BU4" i="36"/>
  <c r="BU4" i="67"/>
  <c r="BV4" i="16"/>
  <c r="BV4" i="28"/>
  <c r="BV4" i="36"/>
  <c r="BV4" i="67"/>
  <c r="BW4" i="16"/>
  <c r="BW4" i="28"/>
  <c r="BW4" i="36"/>
  <c r="BW4" i="67"/>
  <c r="BX4" i="16"/>
  <c r="BX4" i="28"/>
  <c r="BX4" i="36"/>
  <c r="BX4" i="67"/>
  <c r="BY4" i="16"/>
  <c r="BY4" i="28"/>
  <c r="BY4" i="36"/>
  <c r="BY4" i="67"/>
  <c r="BZ4" i="16"/>
  <c r="BZ4" i="28"/>
  <c r="BZ4" i="36"/>
  <c r="BZ4" i="67"/>
  <c r="CA4" i="16"/>
  <c r="CA4" i="28"/>
  <c r="CA4" i="36"/>
  <c r="CA4" i="67"/>
  <c r="CB4" i="16"/>
  <c r="CB4" i="28"/>
  <c r="CB4" i="36"/>
  <c r="CB4" i="67"/>
  <c r="CC4" i="16"/>
  <c r="CC4" i="28"/>
  <c r="CC4" i="36"/>
  <c r="CC4" i="67"/>
  <c r="CD4" i="16"/>
  <c r="CD4" i="28"/>
  <c r="CD4" i="36"/>
  <c r="CD4" i="67"/>
  <c r="CE4" i="16"/>
  <c r="CE4" i="28"/>
  <c r="CE4" i="36"/>
  <c r="CE4" i="67"/>
  <c r="CF4" i="16"/>
  <c r="CF4" i="28"/>
  <c r="CF4" i="36"/>
  <c r="CF4" i="67"/>
  <c r="CG4" i="16"/>
  <c r="CG4" i="28"/>
  <c r="CG4" i="36"/>
  <c r="CG4" i="67"/>
  <c r="CH4" i="16"/>
  <c r="CH4" i="28"/>
  <c r="CH4" i="36"/>
  <c r="CH4" i="67"/>
  <c r="CI4" i="16"/>
  <c r="CI4" i="28"/>
  <c r="CI4" i="36"/>
  <c r="CI4" i="67"/>
  <c r="CJ4" i="16"/>
  <c r="CJ4" i="28"/>
  <c r="CJ4" i="36"/>
  <c r="CJ4" i="67"/>
  <c r="CK4" i="16"/>
  <c r="CK4" i="28"/>
  <c r="CK4" i="36"/>
  <c r="CK4" i="67"/>
  <c r="CL4" i="16"/>
  <c r="CL4" i="28"/>
  <c r="CL4" i="36"/>
  <c r="CL4" i="67"/>
  <c r="CM4" i="16"/>
  <c r="CM4" i="28"/>
  <c r="CM4" i="36"/>
  <c r="CM4" i="67"/>
  <c r="CN4" i="16"/>
  <c r="CN4" i="28"/>
  <c r="CN4" i="36"/>
  <c r="CN4" i="67"/>
  <c r="CO4" i="16"/>
  <c r="CO4" i="28"/>
  <c r="CO4" i="36"/>
  <c r="CO4" i="67"/>
  <c r="CP4" i="16"/>
  <c r="CP4" i="28"/>
  <c r="CP4" i="36"/>
  <c r="CP4" i="67"/>
  <c r="BB5" i="16"/>
  <c r="BB5" i="28"/>
  <c r="BB5" i="36"/>
  <c r="BB5" i="67"/>
  <c r="BC5" i="16"/>
  <c r="BC5" i="28"/>
  <c r="BC5" i="36"/>
  <c r="BC5" i="67"/>
  <c r="BD5" i="16"/>
  <c r="BD5" i="28"/>
  <c r="BD5" i="36"/>
  <c r="BD5" i="67"/>
  <c r="BE5" i="16"/>
  <c r="BE5" i="28"/>
  <c r="BE5" i="36"/>
  <c r="BE5" i="67"/>
  <c r="BF5" i="16"/>
  <c r="BF5" i="28"/>
  <c r="BF5" i="36"/>
  <c r="BF5" i="67"/>
  <c r="BG5" i="16"/>
  <c r="BG5" i="28"/>
  <c r="BG5" i="36"/>
  <c r="BG5" i="67"/>
  <c r="BI5" i="16"/>
  <c r="BI5" i="28"/>
  <c r="BI5" i="36"/>
  <c r="BI5" i="67"/>
  <c r="BJ5" i="16"/>
  <c r="BJ5" i="28"/>
  <c r="BJ5" i="36"/>
  <c r="BJ5" i="67"/>
  <c r="BK5" i="16"/>
  <c r="BK5" i="28"/>
  <c r="BK5" i="36"/>
  <c r="BK5" i="67"/>
  <c r="BL5" i="16"/>
  <c r="BL5" i="28"/>
  <c r="BL5" i="36"/>
  <c r="BL5" i="67"/>
  <c r="BN5" i="16"/>
  <c r="BN5" i="28"/>
  <c r="BN5" i="36"/>
  <c r="BN5" i="67"/>
  <c r="BO5" i="16"/>
  <c r="BO5" i="28"/>
  <c r="BO5" i="36"/>
  <c r="BO5" i="67"/>
  <c r="BP5" i="16"/>
  <c r="BP5" i="28"/>
  <c r="BP5" i="36"/>
  <c r="BP5" i="67"/>
  <c r="BQ5" i="16"/>
  <c r="BQ5" i="28"/>
  <c r="BQ5" i="36"/>
  <c r="BQ5" i="67"/>
  <c r="BR5" i="16"/>
  <c r="BR5" i="28"/>
  <c r="BR5" i="36"/>
  <c r="BR5" i="67"/>
  <c r="BS5" i="16"/>
  <c r="BS5" i="28"/>
  <c r="BS5" i="36"/>
  <c r="BS5" i="67"/>
  <c r="BT5" i="16"/>
  <c r="BT5" i="28"/>
  <c r="BT5" i="36"/>
  <c r="BT5" i="67"/>
  <c r="BU5" i="16"/>
  <c r="BU5" i="28"/>
  <c r="BU5" i="36"/>
  <c r="BU5" i="67"/>
  <c r="BV5" i="16"/>
  <c r="BV5" i="28"/>
  <c r="BV5" i="36"/>
  <c r="BV5" i="67"/>
  <c r="BW5" i="16"/>
  <c r="BW5" i="28"/>
  <c r="BW5" i="36"/>
  <c r="BW5" i="67"/>
  <c r="BX5" i="16"/>
  <c r="BX5" i="28"/>
  <c r="BX5" i="36"/>
  <c r="BX5" i="67"/>
  <c r="BY5" i="16"/>
  <c r="BY5" i="28"/>
  <c r="BY5" i="36"/>
  <c r="BY5" i="67"/>
  <c r="BZ5" i="16"/>
  <c r="BZ5" i="28"/>
  <c r="BZ5" i="36"/>
  <c r="BZ5" i="67"/>
  <c r="CA5" i="16"/>
  <c r="CA5" i="28"/>
  <c r="CA5" i="36"/>
  <c r="CA5" i="67"/>
  <c r="CB5" i="16"/>
  <c r="CB5" i="28"/>
  <c r="CB5" i="36"/>
  <c r="CB5" i="67"/>
  <c r="CC5" i="16"/>
  <c r="CC5" i="28"/>
  <c r="CC5" i="36"/>
  <c r="CC5" i="67"/>
  <c r="CD5" i="16"/>
  <c r="CD5" i="28"/>
  <c r="CD5" i="36"/>
  <c r="CD5" i="67"/>
  <c r="CE5" i="16"/>
  <c r="CE5" i="28"/>
  <c r="CE5" i="36"/>
  <c r="CE5" i="67"/>
  <c r="CF5" i="16"/>
  <c r="CF5" i="28"/>
  <c r="CF5" i="36"/>
  <c r="CF5" i="67"/>
  <c r="CG5" i="16"/>
  <c r="CG5" i="28"/>
  <c r="CG5" i="36"/>
  <c r="CG5" i="67"/>
  <c r="CH5" i="16"/>
  <c r="CH5" i="28"/>
  <c r="CH5" i="36"/>
  <c r="CH5" i="67"/>
  <c r="CI5" i="16"/>
  <c r="CI5" i="28"/>
  <c r="CI5" i="36"/>
  <c r="CI5" i="67"/>
  <c r="CJ5" i="16"/>
  <c r="CJ5" i="28"/>
  <c r="CJ5" i="36"/>
  <c r="CJ5" i="67"/>
  <c r="CK5" i="16"/>
  <c r="CK5" i="28"/>
  <c r="CK5" i="36"/>
  <c r="CK5" i="67"/>
  <c r="CL5" i="16"/>
  <c r="CL5" i="28"/>
  <c r="CL5" i="36"/>
  <c r="CL5" i="67"/>
  <c r="CM5" i="16"/>
  <c r="CM5" i="28"/>
  <c r="CM5" i="36"/>
  <c r="CM5" i="67"/>
  <c r="CN5" i="16"/>
  <c r="CN5" i="28"/>
  <c r="CN5" i="36"/>
  <c r="CN5" i="67"/>
  <c r="CO5" i="16"/>
  <c r="CO5" i="28"/>
  <c r="CO5" i="36"/>
  <c r="CO5" i="67"/>
  <c r="CP5" i="16"/>
  <c r="CP5" i="28"/>
  <c r="CP5" i="36"/>
  <c r="CP5" i="67"/>
  <c r="BB6" i="16"/>
  <c r="BB6" i="28"/>
  <c r="BB6" i="36"/>
  <c r="BB6" i="67"/>
  <c r="BC6" i="16"/>
  <c r="BC6" i="28"/>
  <c r="BC6" i="36"/>
  <c r="BC6" i="67"/>
  <c r="BD6" i="16"/>
  <c r="BD6" i="28"/>
  <c r="BD6" i="36"/>
  <c r="BD6" i="67"/>
  <c r="BE6" i="16"/>
  <c r="BE6" i="28"/>
  <c r="BE6" i="36"/>
  <c r="BE6" i="67"/>
  <c r="BF6" i="16"/>
  <c r="BF6" i="28"/>
  <c r="BF6" i="36"/>
  <c r="BF6" i="67"/>
  <c r="BG6" i="16"/>
  <c r="BG6" i="28"/>
  <c r="BG6" i="36"/>
  <c r="BG6" i="67"/>
  <c r="BI6" i="16"/>
  <c r="BI6" i="28"/>
  <c r="BI6" i="36"/>
  <c r="BI6" i="67"/>
  <c r="BJ6" i="16"/>
  <c r="BJ6" i="28"/>
  <c r="BJ6" i="36"/>
  <c r="BJ6" i="67"/>
  <c r="BK6" i="16"/>
  <c r="BK6" i="28"/>
  <c r="BK6" i="36"/>
  <c r="BK6" i="67"/>
  <c r="BL6" i="16"/>
  <c r="BL6" i="28"/>
  <c r="BL6" i="36"/>
  <c r="BL6" i="67"/>
  <c r="BN6" i="16"/>
  <c r="BN6" i="28"/>
  <c r="BN6" i="36"/>
  <c r="BN6" i="67"/>
  <c r="BO6" i="16"/>
  <c r="BO6" i="28"/>
  <c r="BO6" i="36"/>
  <c r="BO6" i="67"/>
  <c r="BP6" i="16"/>
  <c r="BP6" i="28"/>
  <c r="BP6" i="36"/>
  <c r="BP6" i="67"/>
  <c r="BQ6" i="16"/>
  <c r="BQ6" i="28"/>
  <c r="BQ6" i="36"/>
  <c r="BQ6" i="67"/>
  <c r="BR6" i="16"/>
  <c r="BR6" i="28"/>
  <c r="BR6" i="36"/>
  <c r="BR6" i="67"/>
  <c r="BS6" i="16"/>
  <c r="BS6" i="28"/>
  <c r="BS6" i="36"/>
  <c r="BS6" i="67"/>
  <c r="BT6" i="16"/>
  <c r="BT6" i="28"/>
  <c r="BT6" i="36"/>
  <c r="BT6" i="67"/>
  <c r="BU6" i="16"/>
  <c r="BU6" i="28"/>
  <c r="BU6" i="36"/>
  <c r="BU6" i="67"/>
  <c r="BV6" i="16"/>
  <c r="BV6" i="28"/>
  <c r="BV6" i="36"/>
  <c r="BV6" i="67"/>
  <c r="BW6" i="16"/>
  <c r="BW6" i="28"/>
  <c r="BW6" i="36"/>
  <c r="BW6" i="67"/>
  <c r="BX6" i="16"/>
  <c r="BX6" i="28"/>
  <c r="BX6" i="36"/>
  <c r="BX6" i="67"/>
  <c r="BY6" i="16"/>
  <c r="BY6" i="28"/>
  <c r="BY6" i="36"/>
  <c r="BY6" i="67"/>
  <c r="BZ6" i="16"/>
  <c r="BZ6" i="28"/>
  <c r="BZ6" i="36"/>
  <c r="BZ6" i="67"/>
  <c r="CA6" i="16"/>
  <c r="CA6" i="28"/>
  <c r="CA6" i="36"/>
  <c r="CA6" i="67"/>
  <c r="CB6" i="16"/>
  <c r="CB6" i="28"/>
  <c r="CB6" i="36"/>
  <c r="CB6" i="67"/>
  <c r="CC6" i="16"/>
  <c r="CC6" i="28"/>
  <c r="CC6" i="36"/>
  <c r="CC6" i="67"/>
  <c r="CD6" i="16"/>
  <c r="CD6" i="28"/>
  <c r="CD6" i="36"/>
  <c r="CD6" i="67"/>
  <c r="CE6" i="16"/>
  <c r="CE6" i="28"/>
  <c r="CE6" i="36"/>
  <c r="CE6" i="67"/>
  <c r="CF6" i="16"/>
  <c r="CF6" i="28"/>
  <c r="CF6" i="36"/>
  <c r="CF6" i="67"/>
  <c r="CG6" i="16"/>
  <c r="CG6" i="28"/>
  <c r="CG6" i="36"/>
  <c r="CG6" i="67"/>
  <c r="CH6" i="16"/>
  <c r="CH6" i="28"/>
  <c r="CH6" i="36"/>
  <c r="CH6" i="67"/>
  <c r="CI6" i="16"/>
  <c r="CI6" i="28"/>
  <c r="CI6" i="36"/>
  <c r="CI6" i="67"/>
  <c r="CJ6" i="16"/>
  <c r="CJ6" i="28"/>
  <c r="CJ6" i="36"/>
  <c r="CJ6" i="67"/>
  <c r="CK6" i="16"/>
  <c r="CK6" i="28"/>
  <c r="CK6" i="36"/>
  <c r="CK6" i="67"/>
  <c r="CL6" i="16"/>
  <c r="CL6" i="28"/>
  <c r="CL6" i="36"/>
  <c r="CL6" i="67"/>
  <c r="CM6" i="16"/>
  <c r="CM6" i="28"/>
  <c r="CM6" i="36"/>
  <c r="CM6" i="67"/>
  <c r="CN6" i="16"/>
  <c r="CN6" i="28"/>
  <c r="CN6" i="36"/>
  <c r="CN6" i="67"/>
  <c r="CO6" i="16"/>
  <c r="CO6" i="28"/>
  <c r="CO6" i="36"/>
  <c r="CO6" i="67"/>
  <c r="CP6" i="16"/>
  <c r="CP6" i="28"/>
  <c r="CP6" i="36"/>
  <c r="CP6" i="67"/>
  <c r="BB7" i="16"/>
  <c r="BB7" i="28"/>
  <c r="BB7" i="36"/>
  <c r="BB7" i="67"/>
  <c r="BC7" i="16"/>
  <c r="BC7" i="28"/>
  <c r="BC7" i="36"/>
  <c r="BC7" i="67"/>
  <c r="BD7" i="16"/>
  <c r="BD7" i="28"/>
  <c r="BD7" i="36"/>
  <c r="BD7" i="67"/>
  <c r="BE7" i="16"/>
  <c r="BE7" i="28"/>
  <c r="BE7" i="36"/>
  <c r="BE7" i="67"/>
  <c r="BF7" i="16"/>
  <c r="BF7" i="28"/>
  <c r="BF7" i="36"/>
  <c r="BF7" i="67"/>
  <c r="BG7" i="16"/>
  <c r="BG7" i="28"/>
  <c r="BG7" i="36"/>
  <c r="BG7" i="67"/>
  <c r="BI7" i="16"/>
  <c r="BI7" i="28"/>
  <c r="BI7" i="36"/>
  <c r="BI7" i="67"/>
  <c r="BJ7" i="16"/>
  <c r="BJ7" i="28"/>
  <c r="BJ7" i="36"/>
  <c r="BJ7" i="67"/>
  <c r="BK7" i="16"/>
  <c r="BK7" i="28"/>
  <c r="BK7" i="36"/>
  <c r="BK7" i="67"/>
  <c r="BL7" i="16"/>
  <c r="BL7" i="28"/>
  <c r="BL7" i="36"/>
  <c r="BL7" i="67"/>
  <c r="BN7" i="16"/>
  <c r="BN7" i="28"/>
  <c r="BN7" i="36"/>
  <c r="BN7" i="67"/>
  <c r="BO7" i="16"/>
  <c r="BO7" i="28"/>
  <c r="BO7" i="36"/>
  <c r="BO7" i="67"/>
  <c r="BP7" i="16"/>
  <c r="BP7" i="28"/>
  <c r="BP7" i="36"/>
  <c r="BP7" i="67"/>
  <c r="BQ7" i="16"/>
  <c r="BQ7" i="28"/>
  <c r="BQ7" i="36"/>
  <c r="BQ7" i="67"/>
  <c r="BR7" i="16"/>
  <c r="BR7" i="28"/>
  <c r="BR7" i="36"/>
  <c r="BR7" i="67"/>
  <c r="BS7" i="16"/>
  <c r="BS7" i="28"/>
  <c r="BS7" i="36"/>
  <c r="BS7" i="67"/>
  <c r="BT7" i="16"/>
  <c r="BT7" i="28"/>
  <c r="BT7" i="36"/>
  <c r="BT7" i="67"/>
  <c r="BU7" i="16"/>
  <c r="BU7" i="28"/>
  <c r="BU7" i="36"/>
  <c r="BU7" i="67"/>
  <c r="BV7" i="16"/>
  <c r="BV7" i="28"/>
  <c r="BV7" i="36"/>
  <c r="BV7" i="67"/>
  <c r="BW7" i="16"/>
  <c r="BW7" i="28"/>
  <c r="BW7" i="36"/>
  <c r="BW7" i="67"/>
  <c r="BX7" i="16"/>
  <c r="BX7" i="28"/>
  <c r="BX7" i="36"/>
  <c r="BX7" i="67"/>
  <c r="BY7" i="16"/>
  <c r="BY7" i="28"/>
  <c r="BY7" i="36"/>
  <c r="BY7" i="67"/>
  <c r="BZ7" i="16"/>
  <c r="BZ7" i="28"/>
  <c r="BZ7" i="36"/>
  <c r="BZ7" i="67"/>
  <c r="CA7" i="16"/>
  <c r="CA7" i="28"/>
  <c r="CA7" i="36"/>
  <c r="CA7" i="67"/>
  <c r="CB7" i="16"/>
  <c r="CB7" i="28"/>
  <c r="CB7" i="36"/>
  <c r="CB7" i="67"/>
  <c r="CC7" i="16"/>
  <c r="CC7" i="28"/>
  <c r="CC7" i="36"/>
  <c r="CC7" i="67"/>
  <c r="CD7" i="16"/>
  <c r="CD7" i="28"/>
  <c r="CD7" i="36"/>
  <c r="CD7" i="67"/>
  <c r="CE7" i="16"/>
  <c r="CE7" i="28"/>
  <c r="CE7" i="36"/>
  <c r="CE7" i="67"/>
  <c r="CF7" i="16"/>
  <c r="CF7" i="28"/>
  <c r="CF7" i="36"/>
  <c r="CF7" i="67"/>
  <c r="CG7" i="16"/>
  <c r="CG7" i="28"/>
  <c r="CG7" i="36"/>
  <c r="CG7" i="67"/>
  <c r="CH7" i="16"/>
  <c r="CH7" i="28"/>
  <c r="CH7" i="36"/>
  <c r="CH7" i="67"/>
  <c r="CI7" i="16"/>
  <c r="CI7" i="28"/>
  <c r="CI7" i="36"/>
  <c r="CI7" i="67"/>
  <c r="CJ7" i="16"/>
  <c r="CJ7" i="28"/>
  <c r="CJ7" i="36"/>
  <c r="CJ7" i="67"/>
  <c r="CK7" i="16"/>
  <c r="CK7" i="28"/>
  <c r="CK7" i="36"/>
  <c r="CK7" i="67"/>
  <c r="CL7" i="16"/>
  <c r="CL7" i="28"/>
  <c r="CL7" i="36"/>
  <c r="CL7" i="67"/>
  <c r="CM7" i="16"/>
  <c r="CM7" i="28"/>
  <c r="CM7" i="36"/>
  <c r="CM7" i="67"/>
  <c r="CN7" i="16"/>
  <c r="CN7" i="28"/>
  <c r="CN7" i="36"/>
  <c r="CN7" i="67"/>
  <c r="CO7" i="16"/>
  <c r="CO7" i="28"/>
  <c r="CO7" i="36"/>
  <c r="CO7" i="67"/>
  <c r="CP7" i="16"/>
  <c r="CP7" i="28"/>
  <c r="CP7" i="36"/>
  <c r="CP7" i="67"/>
  <c r="BB8" i="16"/>
  <c r="BB8" i="28"/>
  <c r="BB8" i="36"/>
  <c r="BB8" i="67"/>
  <c r="BC8" i="16"/>
  <c r="BC8" i="28"/>
  <c r="BC8" i="36"/>
  <c r="BC8" i="67"/>
  <c r="BD8" i="16"/>
  <c r="BD8" i="28"/>
  <c r="BD8" i="36"/>
  <c r="BD8" i="67"/>
  <c r="BE8" i="16"/>
  <c r="BE8" i="28"/>
  <c r="BE8" i="36"/>
  <c r="BE8" i="67"/>
  <c r="BF8" i="16"/>
  <c r="BF8" i="28"/>
  <c r="BF8" i="36"/>
  <c r="BF8" i="67"/>
  <c r="BG8" i="16"/>
  <c r="BG8" i="28"/>
  <c r="BG8" i="36"/>
  <c r="BG8" i="67"/>
  <c r="BI8" i="16"/>
  <c r="BI8" i="28"/>
  <c r="BI8" i="36"/>
  <c r="BI8" i="67"/>
  <c r="BJ8" i="16"/>
  <c r="BJ8" i="28"/>
  <c r="BJ8" i="36"/>
  <c r="BJ8" i="67"/>
  <c r="BK8" i="16"/>
  <c r="BK8" i="28"/>
  <c r="BK8" i="36"/>
  <c r="BK8" i="67"/>
  <c r="BL8" i="16"/>
  <c r="BL8" i="28"/>
  <c r="BL8" i="36"/>
  <c r="BL8" i="67"/>
  <c r="BN8" i="16"/>
  <c r="BN8" i="28"/>
  <c r="BN8" i="36"/>
  <c r="BN8" i="67"/>
  <c r="BO8" i="16"/>
  <c r="BO8" i="28"/>
  <c r="BO8" i="36"/>
  <c r="BO8" i="67"/>
  <c r="BP8" i="16"/>
  <c r="BP8" i="28"/>
  <c r="BP8" i="36"/>
  <c r="BP8" i="67"/>
  <c r="BQ8" i="16"/>
  <c r="BQ8" i="28"/>
  <c r="BQ8" i="36"/>
  <c r="BQ8" i="67"/>
  <c r="BR8" i="16"/>
  <c r="BR8" i="28"/>
  <c r="BR8" i="36"/>
  <c r="BR8" i="67"/>
  <c r="BS8" i="16"/>
  <c r="BS8" i="28"/>
  <c r="BS8" i="36"/>
  <c r="BS8" i="67"/>
  <c r="BT8" i="16"/>
  <c r="BT8" i="28"/>
  <c r="BT8" i="36"/>
  <c r="BT8" i="67"/>
  <c r="BU8" i="16"/>
  <c r="BU8" i="28"/>
  <c r="BU8" i="36"/>
  <c r="BU8" i="67"/>
  <c r="BV8" i="16"/>
  <c r="BV8" i="28"/>
  <c r="BV8" i="36"/>
  <c r="BV8" i="67"/>
  <c r="BW8" i="16"/>
  <c r="BW8" i="28"/>
  <c r="BW8" i="36"/>
  <c r="BW8" i="67"/>
  <c r="BX8" i="16"/>
  <c r="BX8" i="28"/>
  <c r="BX8" i="36"/>
  <c r="BX8" i="67"/>
  <c r="BY8" i="16"/>
  <c r="BY8" i="28"/>
  <c r="BY8" i="36"/>
  <c r="BY8" i="67"/>
  <c r="BZ8" i="16"/>
  <c r="BZ8" i="28"/>
  <c r="BZ8" i="36"/>
  <c r="BZ8" i="67"/>
  <c r="CA8" i="16"/>
  <c r="CA8" i="28"/>
  <c r="CA8" i="36"/>
  <c r="CA8" i="67"/>
  <c r="CB8" i="16"/>
  <c r="CB8" i="28"/>
  <c r="CB8" i="36"/>
  <c r="CB8" i="67"/>
  <c r="CC8" i="16"/>
  <c r="CC8" i="28"/>
  <c r="CC8" i="36"/>
  <c r="CC8" i="67"/>
  <c r="CD8" i="16"/>
  <c r="CD8" i="28"/>
  <c r="CD8" i="36"/>
  <c r="CD8" i="67"/>
  <c r="CE8" i="16"/>
  <c r="CE8" i="28"/>
  <c r="CE8" i="36"/>
  <c r="CE8" i="67"/>
  <c r="CF8" i="16"/>
  <c r="CF8" i="28"/>
  <c r="CF8" i="36"/>
  <c r="CF8" i="67"/>
  <c r="CG8" i="16"/>
  <c r="CG8" i="28"/>
  <c r="CG8" i="36"/>
  <c r="CG8" i="67"/>
  <c r="CH8" i="16"/>
  <c r="CH8" i="28"/>
  <c r="CH8" i="36"/>
  <c r="CH8" i="67"/>
  <c r="CI8" i="16"/>
  <c r="CI8" i="28"/>
  <c r="CI8" i="36"/>
  <c r="CI8" i="67"/>
  <c r="CJ8" i="16"/>
  <c r="CJ8" i="28"/>
  <c r="CJ8" i="36"/>
  <c r="CJ8" i="67"/>
  <c r="CK8" i="16"/>
  <c r="CK8" i="28"/>
  <c r="CK8" i="36"/>
  <c r="CK8" i="67"/>
  <c r="CL8" i="16"/>
  <c r="CL8" i="28"/>
  <c r="CL8" i="36"/>
  <c r="CL8" i="67"/>
  <c r="CM8" i="16"/>
  <c r="CM8" i="28"/>
  <c r="CM8" i="36"/>
  <c r="CM8" i="67"/>
  <c r="CN8" i="16"/>
  <c r="CN8" i="28"/>
  <c r="CN8" i="36"/>
  <c r="CN8" i="67"/>
  <c r="CO8" i="16"/>
  <c r="CO8" i="28"/>
  <c r="CO8" i="36"/>
  <c r="CO8" i="67"/>
  <c r="CP8" i="16"/>
  <c r="CP8" i="28"/>
  <c r="CP8" i="36"/>
  <c r="CP8" i="67"/>
  <c r="BB9" i="16"/>
  <c r="BB9" i="28"/>
  <c r="BB9" i="36"/>
  <c r="BB9" i="67"/>
  <c r="BC9" i="16"/>
  <c r="BC9" i="28"/>
  <c r="BC9" i="36"/>
  <c r="BC9" i="67"/>
  <c r="BD9" i="16"/>
  <c r="BD9" i="28"/>
  <c r="BD9" i="36"/>
  <c r="BD9" i="67"/>
  <c r="BE9" i="16"/>
  <c r="BE9" i="28"/>
  <c r="BE9" i="36"/>
  <c r="BE9" i="67"/>
  <c r="BF9" i="16"/>
  <c r="BF9" i="28"/>
  <c r="BF9" i="36"/>
  <c r="BF9" i="67"/>
  <c r="BG9" i="16"/>
  <c r="BG9" i="28"/>
  <c r="BG9" i="36"/>
  <c r="BG9" i="67"/>
  <c r="BI9" i="16"/>
  <c r="BI9" i="28"/>
  <c r="BI9" i="36"/>
  <c r="BI9" i="67"/>
  <c r="BJ9" i="16"/>
  <c r="BJ9" i="28"/>
  <c r="BJ9" i="36"/>
  <c r="BJ9" i="67"/>
  <c r="BK9" i="16"/>
  <c r="BK9" i="28"/>
  <c r="BK9" i="36"/>
  <c r="BK9" i="67"/>
  <c r="BL9" i="16"/>
  <c r="BL9" i="28"/>
  <c r="BL9" i="36"/>
  <c r="BL9" i="67"/>
  <c r="BN9" i="16"/>
  <c r="BN9" i="28"/>
  <c r="BN9" i="36"/>
  <c r="BN9" i="67"/>
  <c r="BO9" i="16"/>
  <c r="BO9" i="28"/>
  <c r="BO9" i="36"/>
  <c r="BO9" i="67"/>
  <c r="BP9" i="16"/>
  <c r="BP9" i="28"/>
  <c r="BP9" i="36"/>
  <c r="BP9" i="67"/>
  <c r="BQ9" i="16"/>
  <c r="BQ9" i="28"/>
  <c r="BQ9" i="36"/>
  <c r="BQ9" i="67"/>
  <c r="BR9" i="16"/>
  <c r="BR9" i="28"/>
  <c r="BR9" i="36"/>
  <c r="BR9" i="67"/>
  <c r="BS9" i="16"/>
  <c r="BS9" i="28"/>
  <c r="BS9" i="36"/>
  <c r="BS9" i="67"/>
  <c r="BT9" i="16"/>
  <c r="BT9" i="28"/>
  <c r="BT9" i="36"/>
  <c r="BT9" i="67"/>
  <c r="BU9" i="16"/>
  <c r="BU9" i="28"/>
  <c r="BU9" i="36"/>
  <c r="BU9" i="67"/>
  <c r="BV9" i="16"/>
  <c r="BV9" i="28"/>
  <c r="BV9" i="36"/>
  <c r="BV9" i="67"/>
  <c r="BW9" i="16"/>
  <c r="BW9" i="28"/>
  <c r="BW9" i="36"/>
  <c r="BW9" i="67"/>
  <c r="BX9" i="16"/>
  <c r="BX9" i="28"/>
  <c r="BX9" i="36"/>
  <c r="BX9" i="67"/>
  <c r="BY9" i="16"/>
  <c r="BY9" i="28"/>
  <c r="BY9" i="36"/>
  <c r="BY9" i="67"/>
  <c r="BZ9" i="16"/>
  <c r="BZ9" i="28"/>
  <c r="BZ9" i="36"/>
  <c r="BZ9" i="67"/>
  <c r="CA9" i="16"/>
  <c r="CA9" i="28"/>
  <c r="CA9" i="36"/>
  <c r="CA9" i="67"/>
  <c r="CB9" i="16"/>
  <c r="CB9" i="28"/>
  <c r="CB9" i="36"/>
  <c r="CB9" i="67"/>
  <c r="CC9" i="16"/>
  <c r="CC9" i="28"/>
  <c r="CC9" i="36"/>
  <c r="CC9" i="67"/>
  <c r="CD9" i="16"/>
  <c r="CD9" i="28"/>
  <c r="CD9" i="36"/>
  <c r="CD9" i="67"/>
  <c r="CE9" i="16"/>
  <c r="CE9" i="28"/>
  <c r="CE9" i="36"/>
  <c r="CE9" i="67"/>
  <c r="CF9" i="16"/>
  <c r="CF9" i="28"/>
  <c r="CF9" i="36"/>
  <c r="CF9" i="67"/>
  <c r="CG9" i="16"/>
  <c r="CG9" i="28"/>
  <c r="CG9" i="36"/>
  <c r="CG9" i="67"/>
  <c r="CH9" i="16"/>
  <c r="CH9" i="28"/>
  <c r="CH9" i="36"/>
  <c r="CH9" i="67"/>
  <c r="CI9" i="16"/>
  <c r="CI9" i="28"/>
  <c r="CI9" i="36"/>
  <c r="CI9" i="67"/>
  <c r="CJ9" i="16"/>
  <c r="CJ9" i="28"/>
  <c r="CJ9" i="36"/>
  <c r="CJ9" i="67"/>
  <c r="CK9" i="16"/>
  <c r="CK9" i="28"/>
  <c r="CK9" i="36"/>
  <c r="CK9" i="67"/>
  <c r="CL9" i="16"/>
  <c r="CL9" i="28"/>
  <c r="CL9" i="36"/>
  <c r="CL9" i="67"/>
  <c r="CM9" i="16"/>
  <c r="CM9" i="28"/>
  <c r="CM9" i="36"/>
  <c r="CM9" i="67"/>
  <c r="CN9" i="16"/>
  <c r="CN9" i="28"/>
  <c r="CN9" i="36"/>
  <c r="CN9" i="67"/>
  <c r="CO9" i="16"/>
  <c r="CO9" i="28"/>
  <c r="CO9" i="36"/>
  <c r="CO9" i="67"/>
  <c r="CP9" i="16"/>
  <c r="CP9" i="28"/>
  <c r="CP9" i="36"/>
  <c r="CP9" i="67"/>
  <c r="BB10" i="16"/>
  <c r="BB10" i="28"/>
  <c r="BB10" i="36"/>
  <c r="BB10" i="67"/>
  <c r="BC10" i="16"/>
  <c r="BC10" i="28"/>
  <c r="BC10" i="36"/>
  <c r="BC10" i="67"/>
  <c r="BD10" i="16"/>
  <c r="BD10" i="28"/>
  <c r="BD10" i="36"/>
  <c r="BD10" i="67"/>
  <c r="BE10" i="16"/>
  <c r="BE10" i="28"/>
  <c r="BE10" i="36"/>
  <c r="BE10" i="67"/>
  <c r="BF10" i="16"/>
  <c r="BF10" i="28"/>
  <c r="BF10" i="36"/>
  <c r="BF10" i="67"/>
  <c r="BG10" i="16"/>
  <c r="BG10" i="28"/>
  <c r="BG10" i="36"/>
  <c r="BG10" i="67"/>
  <c r="BI10" i="16"/>
  <c r="BI10" i="28"/>
  <c r="BI10" i="36"/>
  <c r="BI10" i="67"/>
  <c r="BJ10" i="16"/>
  <c r="BJ10" i="28"/>
  <c r="BJ10" i="36"/>
  <c r="BJ10" i="67"/>
  <c r="BK10" i="16"/>
  <c r="BK10" i="28"/>
  <c r="BK10" i="36"/>
  <c r="BK10" i="67"/>
  <c r="BL10" i="16"/>
  <c r="BL10" i="28"/>
  <c r="BL10" i="36"/>
  <c r="BL10" i="67"/>
  <c r="BN10" i="16"/>
  <c r="BN10" i="28"/>
  <c r="BN10" i="36"/>
  <c r="BN10" i="67"/>
  <c r="BO10" i="16"/>
  <c r="BO10" i="28"/>
  <c r="BO10" i="36"/>
  <c r="BO10" i="67"/>
  <c r="BP10" i="16"/>
  <c r="BP10" i="28"/>
  <c r="BP10" i="36"/>
  <c r="BP10" i="67"/>
  <c r="BQ10" i="16"/>
  <c r="BQ10" i="28"/>
  <c r="BQ10" i="36"/>
  <c r="BQ10" i="67"/>
  <c r="BR10" i="16"/>
  <c r="BR10" i="28"/>
  <c r="BR10" i="36"/>
  <c r="BR10" i="67"/>
  <c r="BS10" i="16"/>
  <c r="BS10" i="28"/>
  <c r="BS10" i="36"/>
  <c r="BS10" i="67"/>
  <c r="BT10" i="16"/>
  <c r="BT10" i="28"/>
  <c r="BT10" i="36"/>
  <c r="BT10" i="67"/>
  <c r="BU10" i="16"/>
  <c r="BU10" i="28"/>
  <c r="BU10" i="36"/>
  <c r="BU10" i="67"/>
  <c r="BV10" i="16"/>
  <c r="BV10" i="28"/>
  <c r="BV10" i="36"/>
  <c r="BV10" i="67"/>
  <c r="BW10" i="16"/>
  <c r="BW10" i="28"/>
  <c r="BW10" i="36"/>
  <c r="BW10" i="67"/>
  <c r="BX10" i="16"/>
  <c r="BX10" i="28"/>
  <c r="BX10" i="36"/>
  <c r="BX10" i="67"/>
  <c r="BY10" i="16"/>
  <c r="BY10" i="28"/>
  <c r="BY10" i="36"/>
  <c r="BY10" i="67"/>
  <c r="BZ10" i="16"/>
  <c r="BZ10" i="28"/>
  <c r="BZ10" i="36"/>
  <c r="BZ10" i="67"/>
  <c r="CA10" i="16"/>
  <c r="CA10" i="28"/>
  <c r="CA10" i="36"/>
  <c r="CA10" i="67"/>
  <c r="CB10" i="16"/>
  <c r="CB10" i="28"/>
  <c r="CB10" i="36"/>
  <c r="CB10" i="67"/>
  <c r="CC10" i="16"/>
  <c r="CC10" i="28"/>
  <c r="CC10" i="36"/>
  <c r="CC10" i="67"/>
  <c r="CD10" i="16"/>
  <c r="CD10" i="28"/>
  <c r="CD10" i="36"/>
  <c r="CD10" i="67"/>
  <c r="CE10" i="16"/>
  <c r="CE10" i="28"/>
  <c r="CE10" i="36"/>
  <c r="CE10" i="67"/>
  <c r="CF10" i="16"/>
  <c r="CF10" i="28"/>
  <c r="CF10" i="36"/>
  <c r="CF10" i="67"/>
  <c r="CG10" i="16"/>
  <c r="CG10" i="28"/>
  <c r="CG10" i="36"/>
  <c r="CG10" i="67"/>
  <c r="CH10" i="16"/>
  <c r="CH10" i="28"/>
  <c r="CH10" i="36"/>
  <c r="CH10" i="67"/>
  <c r="CI10" i="16"/>
  <c r="CI10" i="28"/>
  <c r="CI10" i="36"/>
  <c r="CI10" i="67"/>
  <c r="CJ10" i="16"/>
  <c r="CJ10" i="28"/>
  <c r="CJ10" i="36"/>
  <c r="CJ10" i="67"/>
  <c r="CK10" i="16"/>
  <c r="CK10" i="28"/>
  <c r="CK10" i="36"/>
  <c r="CK10" i="67"/>
  <c r="CL10" i="16"/>
  <c r="CL10" i="28"/>
  <c r="CL10" i="36"/>
  <c r="CL10" i="67"/>
  <c r="CM10" i="16"/>
  <c r="CM10" i="28"/>
  <c r="CM10" i="36"/>
  <c r="CM10" i="67"/>
  <c r="CN10" i="16"/>
  <c r="CN10" i="28"/>
  <c r="CN10" i="36"/>
  <c r="CN10" i="67"/>
  <c r="CO10" i="16"/>
  <c r="CO10" i="28"/>
  <c r="CO10" i="36"/>
  <c r="CO10" i="67"/>
  <c r="CP10" i="16"/>
  <c r="CP10" i="28"/>
  <c r="CP10" i="36"/>
  <c r="CP10" i="67"/>
  <c r="BB11" i="16"/>
  <c r="BB11" i="28"/>
  <c r="BB11" i="36"/>
  <c r="BB11" i="67"/>
  <c r="BC11" i="16"/>
  <c r="BC11" i="28"/>
  <c r="BC11" i="36"/>
  <c r="BC11" i="67"/>
  <c r="BD11" i="16"/>
  <c r="BD11" i="28"/>
  <c r="BD11" i="36"/>
  <c r="BD11" i="67"/>
  <c r="BE11" i="16"/>
  <c r="BE11" i="28"/>
  <c r="BE11" i="36"/>
  <c r="BE11" i="67"/>
  <c r="BF11" i="16"/>
  <c r="BF11" i="28"/>
  <c r="BF11" i="36"/>
  <c r="BF11" i="67"/>
  <c r="BG11" i="16"/>
  <c r="BG11" i="28"/>
  <c r="BG11" i="36"/>
  <c r="BG11" i="67"/>
  <c r="BI11" i="16"/>
  <c r="BI11" i="28"/>
  <c r="BI11" i="36"/>
  <c r="BI11" i="67"/>
  <c r="BJ11" i="16"/>
  <c r="BJ11" i="28"/>
  <c r="BJ11" i="36"/>
  <c r="BJ11" i="67"/>
  <c r="BK11" i="16"/>
  <c r="BK11" i="28"/>
  <c r="BK11" i="36"/>
  <c r="BK11" i="67"/>
  <c r="BL11" i="16"/>
  <c r="BL11" i="28"/>
  <c r="BL11" i="36"/>
  <c r="BL11" i="67"/>
  <c r="BN11" i="16"/>
  <c r="BN11" i="28"/>
  <c r="BN11" i="36"/>
  <c r="BN11" i="67"/>
  <c r="BO11" i="16"/>
  <c r="BO11" i="28"/>
  <c r="BO11" i="36"/>
  <c r="BO11" i="67"/>
  <c r="BP11" i="16"/>
  <c r="BP11" i="28"/>
  <c r="BP11" i="36"/>
  <c r="BP11" i="67"/>
  <c r="BQ11" i="16"/>
  <c r="BQ11" i="28"/>
  <c r="BQ11" i="36"/>
  <c r="BQ11" i="67"/>
  <c r="BR11" i="16"/>
  <c r="BR11" i="28"/>
  <c r="BR11" i="36"/>
  <c r="BR11" i="67"/>
  <c r="BS11" i="16"/>
  <c r="BS11" i="28"/>
  <c r="BS11" i="36"/>
  <c r="BS11" i="67"/>
  <c r="BT11" i="16"/>
  <c r="BT11" i="28"/>
  <c r="BT11" i="36"/>
  <c r="BT11" i="67"/>
  <c r="BU11" i="16"/>
  <c r="BU11" i="28"/>
  <c r="BU11" i="36"/>
  <c r="BU11" i="67"/>
  <c r="BV11" i="16"/>
  <c r="BV11" i="28"/>
  <c r="BV11" i="36"/>
  <c r="BV11" i="67"/>
  <c r="BW11" i="16"/>
  <c r="BW11" i="28"/>
  <c r="BW11" i="36"/>
  <c r="BW11" i="67"/>
  <c r="BX11" i="16"/>
  <c r="BX11" i="28"/>
  <c r="BX11" i="36"/>
  <c r="BX11" i="67"/>
  <c r="BY11" i="16"/>
  <c r="BY11" i="28"/>
  <c r="BY11" i="36"/>
  <c r="BY11" i="67"/>
  <c r="BZ11" i="16"/>
  <c r="BZ11" i="28"/>
  <c r="BZ11" i="36"/>
  <c r="BZ11" i="67"/>
  <c r="CA11" i="16"/>
  <c r="CA11" i="28"/>
  <c r="CA11" i="36"/>
  <c r="CA11" i="67"/>
  <c r="CB11" i="16"/>
  <c r="CB11" i="28"/>
  <c r="CB11" i="36"/>
  <c r="CB11" i="67"/>
  <c r="CC11" i="16"/>
  <c r="CC11" i="28"/>
  <c r="CC11" i="36"/>
  <c r="CC11" i="67"/>
  <c r="CD11" i="16"/>
  <c r="CD11" i="28"/>
  <c r="CD11" i="36"/>
  <c r="CD11" i="67"/>
  <c r="CE11" i="16"/>
  <c r="CE11" i="28"/>
  <c r="CE11" i="36"/>
  <c r="CE11" i="67"/>
  <c r="CF11" i="16"/>
  <c r="CF11" i="28"/>
  <c r="CF11" i="36"/>
  <c r="CF11" i="67"/>
  <c r="CG11" i="16"/>
  <c r="CG11" i="28"/>
  <c r="CG11" i="36"/>
  <c r="CG11" i="67"/>
  <c r="CH11" i="16"/>
  <c r="CH11" i="28"/>
  <c r="CH11" i="36"/>
  <c r="CH11" i="67"/>
  <c r="CI11" i="16"/>
  <c r="CI11" i="28"/>
  <c r="CI11" i="36"/>
  <c r="CI11" i="67"/>
  <c r="CJ11" i="16"/>
  <c r="CJ11" i="28"/>
  <c r="CJ11" i="36"/>
  <c r="CJ11" i="67"/>
  <c r="CK11" i="16"/>
  <c r="CK11" i="28"/>
  <c r="CK11" i="36"/>
  <c r="CK11" i="67"/>
  <c r="CL11" i="16"/>
  <c r="CL11" i="28"/>
  <c r="CL11" i="36"/>
  <c r="CL11" i="67"/>
  <c r="CM11" i="16"/>
  <c r="CM11" i="28"/>
  <c r="CM11" i="36"/>
  <c r="CM11" i="67"/>
  <c r="CN11" i="16"/>
  <c r="CN11" i="28"/>
  <c r="CN11" i="36"/>
  <c r="CN11" i="67"/>
  <c r="CO11" i="16"/>
  <c r="CO11" i="28"/>
  <c r="CO11" i="36"/>
  <c r="CO11" i="67"/>
  <c r="CP11" i="16"/>
  <c r="CP11" i="28"/>
  <c r="CP11" i="36"/>
  <c r="CP11" i="67"/>
  <c r="BB12" i="16"/>
  <c r="BB12" i="28"/>
  <c r="BB12" i="36"/>
  <c r="BB12" i="67"/>
  <c r="BC12" i="16"/>
  <c r="BC12" i="28"/>
  <c r="BC12" i="36"/>
  <c r="BC12" i="67"/>
  <c r="BD12" i="16"/>
  <c r="BD12" i="28"/>
  <c r="BD12" i="36"/>
  <c r="BD12" i="67"/>
  <c r="BE12" i="16"/>
  <c r="BE12" i="28"/>
  <c r="BE12" i="36"/>
  <c r="BE12" i="67"/>
  <c r="BF12" i="16"/>
  <c r="BF12" i="28"/>
  <c r="BF12" i="36"/>
  <c r="BF12" i="67"/>
  <c r="BG12" i="16"/>
  <c r="BG12" i="28"/>
  <c r="BG12" i="36"/>
  <c r="BG12" i="67"/>
  <c r="BI12" i="16"/>
  <c r="BI12" i="28"/>
  <c r="BI12" i="36"/>
  <c r="BI12" i="67"/>
  <c r="BJ12" i="16"/>
  <c r="BJ12" i="28"/>
  <c r="BJ12" i="36"/>
  <c r="BJ12" i="67"/>
  <c r="BK12" i="16"/>
  <c r="BK12" i="28"/>
  <c r="BK12" i="36"/>
  <c r="BK12" i="67"/>
  <c r="BL12" i="16"/>
  <c r="BL12" i="28"/>
  <c r="BL12" i="36"/>
  <c r="BL12" i="67"/>
  <c r="BN12" i="16"/>
  <c r="BN12" i="28"/>
  <c r="BN12" i="36"/>
  <c r="BN12" i="67"/>
  <c r="BO12" i="16"/>
  <c r="BO12" i="28"/>
  <c r="BO12" i="36"/>
  <c r="BO12" i="67"/>
  <c r="BP12" i="16"/>
  <c r="BP12" i="28"/>
  <c r="BP12" i="36"/>
  <c r="BP12" i="67"/>
  <c r="BQ12" i="16"/>
  <c r="BQ12" i="28"/>
  <c r="BQ12" i="36"/>
  <c r="BQ12" i="67"/>
  <c r="BR12" i="16"/>
  <c r="BR12" i="28"/>
  <c r="BR12" i="36"/>
  <c r="BR12" i="67"/>
  <c r="BS12" i="16"/>
  <c r="BS12" i="28"/>
  <c r="BS12" i="36"/>
  <c r="BS12" i="67"/>
  <c r="BT12" i="16"/>
  <c r="BT12" i="28"/>
  <c r="BT12" i="36"/>
  <c r="BT12" i="67"/>
  <c r="BU12" i="16"/>
  <c r="BU12" i="28"/>
  <c r="BU12" i="36"/>
  <c r="BU12" i="67"/>
  <c r="BV12" i="16"/>
  <c r="BV12" i="28"/>
  <c r="BV12" i="36"/>
  <c r="BV12" i="67"/>
  <c r="BW12" i="16"/>
  <c r="BW12" i="28"/>
  <c r="BW12" i="36"/>
  <c r="BW12" i="67"/>
  <c r="BX12" i="16"/>
  <c r="BX12" i="28"/>
  <c r="BX12" i="36"/>
  <c r="BX12" i="67"/>
  <c r="BY12" i="16"/>
  <c r="BY12" i="28"/>
  <c r="BY12" i="36"/>
  <c r="BY12" i="67"/>
  <c r="BZ12" i="16"/>
  <c r="BZ12" i="28"/>
  <c r="BZ12" i="36"/>
  <c r="BZ12" i="67"/>
  <c r="CA12" i="16"/>
  <c r="CA12" i="28"/>
  <c r="CA12" i="36"/>
  <c r="CA12" i="67"/>
  <c r="CB12" i="16"/>
  <c r="CB12" i="28"/>
  <c r="CB12" i="36"/>
  <c r="CB12" i="67"/>
  <c r="CC12" i="16"/>
  <c r="CC12" i="28"/>
  <c r="CC12" i="36"/>
  <c r="CC12" i="67"/>
  <c r="CD12" i="16"/>
  <c r="CD12" i="28"/>
  <c r="CD12" i="36"/>
  <c r="CD12" i="67"/>
  <c r="CE12" i="16"/>
  <c r="CE12" i="28"/>
  <c r="CE12" i="36"/>
  <c r="CE12" i="67"/>
  <c r="CF12" i="16"/>
  <c r="CF12" i="28"/>
  <c r="CF12" i="36"/>
  <c r="CF12" i="67"/>
  <c r="CG12" i="16"/>
  <c r="CG12" i="28"/>
  <c r="CG12" i="36"/>
  <c r="CG12" i="67"/>
  <c r="CH12" i="16"/>
  <c r="CH12" i="28"/>
  <c r="CH12" i="36"/>
  <c r="CH12" i="67"/>
  <c r="CI12" i="16"/>
  <c r="CI12" i="28"/>
  <c r="CI12" i="36"/>
  <c r="CI12" i="67"/>
  <c r="CJ12" i="16"/>
  <c r="CJ12" i="28"/>
  <c r="CJ12" i="36"/>
  <c r="CJ12" i="67"/>
  <c r="CK12" i="16"/>
  <c r="CK12" i="28"/>
  <c r="CK12" i="36"/>
  <c r="CK12" i="67"/>
  <c r="CL12" i="16"/>
  <c r="CL12" i="28"/>
  <c r="CL12" i="36"/>
  <c r="CL12" i="67"/>
  <c r="CM12" i="16"/>
  <c r="CM12" i="28"/>
  <c r="CM12" i="36"/>
  <c r="CM12" i="67"/>
  <c r="CN12" i="16"/>
  <c r="CN12" i="28"/>
  <c r="CN12" i="36"/>
  <c r="CN12" i="67"/>
  <c r="CO12" i="16"/>
  <c r="CO12" i="28"/>
  <c r="CO12" i="36"/>
  <c r="CO12" i="67"/>
  <c r="CP12" i="16"/>
  <c r="CP12" i="28"/>
  <c r="CP12" i="36"/>
  <c r="CP12" i="67"/>
  <c r="BB13" i="16"/>
  <c r="BB13" i="28"/>
  <c r="BB13" i="36"/>
  <c r="BB13" i="67"/>
  <c r="BC13" i="16"/>
  <c r="BC13" i="28"/>
  <c r="BC13" i="36"/>
  <c r="BC13" i="67"/>
  <c r="BD13" i="16"/>
  <c r="BD13" i="28"/>
  <c r="BD13" i="36"/>
  <c r="BD13" i="67"/>
  <c r="BE13" i="16"/>
  <c r="BE13" i="28"/>
  <c r="BE13" i="36"/>
  <c r="BE13" i="67"/>
  <c r="BF13" i="16"/>
  <c r="BF13" i="28"/>
  <c r="BF13" i="36"/>
  <c r="BF13" i="67"/>
  <c r="BG13" i="16"/>
  <c r="BG13" i="28"/>
  <c r="BG13" i="36"/>
  <c r="BG13" i="67"/>
  <c r="BI13" i="16"/>
  <c r="BI13" i="28"/>
  <c r="BI13" i="36"/>
  <c r="BI13" i="67"/>
  <c r="BJ13" i="16"/>
  <c r="BJ13" i="28"/>
  <c r="BJ13" i="36"/>
  <c r="BJ13" i="67"/>
  <c r="BK13" i="16"/>
  <c r="BK13" i="28"/>
  <c r="BK13" i="36"/>
  <c r="BK13" i="67"/>
  <c r="BL13" i="16"/>
  <c r="BL13" i="28"/>
  <c r="BL13" i="36"/>
  <c r="BL13" i="67"/>
  <c r="BN13" i="16"/>
  <c r="BN13" i="28"/>
  <c r="BN13" i="36"/>
  <c r="BN13" i="67"/>
  <c r="BO13" i="16"/>
  <c r="BO13" i="28"/>
  <c r="BO13" i="36"/>
  <c r="BO13" i="67"/>
  <c r="BP13" i="16"/>
  <c r="BP13" i="28"/>
  <c r="BP13" i="36"/>
  <c r="BP13" i="67"/>
  <c r="BQ13" i="16"/>
  <c r="BQ13" i="28"/>
  <c r="BQ13" i="36"/>
  <c r="BQ13" i="67"/>
  <c r="BR13" i="16"/>
  <c r="BR13" i="28"/>
  <c r="BR13" i="36"/>
  <c r="BR13" i="67"/>
  <c r="BS13" i="16"/>
  <c r="BS13" i="28"/>
  <c r="BS13" i="36"/>
  <c r="BS13" i="67"/>
  <c r="BT13" i="16"/>
  <c r="BT13" i="28"/>
  <c r="BT13" i="36"/>
  <c r="BT13" i="67"/>
  <c r="BU13" i="16"/>
  <c r="BU13" i="28"/>
  <c r="BU13" i="36"/>
  <c r="BU13" i="67"/>
  <c r="BV13" i="16"/>
  <c r="BV13" i="28"/>
  <c r="BV13" i="36"/>
  <c r="BV13" i="67"/>
  <c r="BW13" i="16"/>
  <c r="BW13" i="28"/>
  <c r="BW13" i="36"/>
  <c r="BW13" i="67"/>
  <c r="BX13" i="16"/>
  <c r="BX13" i="28"/>
  <c r="BX13" i="36"/>
  <c r="BX13" i="67"/>
  <c r="BY13" i="16"/>
  <c r="BY13" i="28"/>
  <c r="BY13" i="36"/>
  <c r="BY13" i="67"/>
  <c r="BZ13" i="16"/>
  <c r="BZ13" i="28"/>
  <c r="BZ13" i="36"/>
  <c r="BZ13" i="67"/>
  <c r="CA13" i="16"/>
  <c r="CA13" i="28"/>
  <c r="CA13" i="36"/>
  <c r="CA13" i="67"/>
  <c r="CB13" i="16"/>
  <c r="CB13" i="28"/>
  <c r="CB13" i="36"/>
  <c r="CB13" i="67"/>
  <c r="CC13" i="16"/>
  <c r="CC13" i="28"/>
  <c r="CC13" i="36"/>
  <c r="CC13" i="67"/>
  <c r="CD13" i="16"/>
  <c r="CD13" i="28"/>
  <c r="CD13" i="36"/>
  <c r="CD13" i="67"/>
  <c r="CE13" i="16"/>
  <c r="CE13" i="28"/>
  <c r="CE13" i="36"/>
  <c r="CE13" i="67"/>
  <c r="CF13" i="16"/>
  <c r="CF13" i="28"/>
  <c r="CF13" i="36"/>
  <c r="CF13" i="67"/>
  <c r="CG13" i="16"/>
  <c r="CG13" i="28"/>
  <c r="CG13" i="36"/>
  <c r="CG13" i="67"/>
  <c r="CH13" i="16"/>
  <c r="CH13" i="28"/>
  <c r="CH13" i="36"/>
  <c r="CH13" i="67"/>
  <c r="CI13" i="16"/>
  <c r="CI13" i="28"/>
  <c r="CI13" i="36"/>
  <c r="CI13" i="67"/>
  <c r="CJ13" i="16"/>
  <c r="CJ13" i="28"/>
  <c r="CJ13" i="36"/>
  <c r="CJ13" i="67"/>
  <c r="CK13" i="16"/>
  <c r="CK13" i="28"/>
  <c r="CK13" i="36"/>
  <c r="CK13" i="67"/>
  <c r="CL13" i="16"/>
  <c r="CL13" i="28"/>
  <c r="CL13" i="36"/>
  <c r="CL13" i="67"/>
  <c r="CM13" i="16"/>
  <c r="CM13" i="28"/>
  <c r="CM13" i="36"/>
  <c r="CM13" i="67"/>
  <c r="CN13" i="16"/>
  <c r="CN13" i="28"/>
  <c r="CN13" i="36"/>
  <c r="CN13" i="67"/>
  <c r="CO13" i="16"/>
  <c r="CO13" i="28"/>
  <c r="CO13" i="36"/>
  <c r="CO13" i="67"/>
  <c r="CP13" i="16"/>
  <c r="CP13" i="28"/>
  <c r="CP13" i="36"/>
  <c r="CP13" i="67"/>
  <c r="BB14" i="16"/>
  <c r="BB14" i="28"/>
  <c r="BB14" i="36"/>
  <c r="BB14" i="67"/>
  <c r="BC14" i="16"/>
  <c r="BC14" i="28"/>
  <c r="BC14" i="36"/>
  <c r="BC14" i="67"/>
  <c r="BD14" i="16"/>
  <c r="BD14" i="28"/>
  <c r="BD14" i="36"/>
  <c r="BD14" i="67"/>
  <c r="BE14" i="16"/>
  <c r="BE14" i="28"/>
  <c r="BE14" i="36"/>
  <c r="BE14" i="67"/>
  <c r="BF14" i="16"/>
  <c r="BF14" i="28"/>
  <c r="BF14" i="36"/>
  <c r="BF14" i="67"/>
  <c r="BG14" i="16"/>
  <c r="BG14" i="28"/>
  <c r="BG14" i="36"/>
  <c r="BG14" i="67"/>
  <c r="BI14" i="16"/>
  <c r="BI14" i="28"/>
  <c r="BI14" i="36"/>
  <c r="BI14" i="67"/>
  <c r="BJ14" i="16"/>
  <c r="BJ14" i="28"/>
  <c r="BJ14" i="36"/>
  <c r="BJ14" i="67"/>
  <c r="BK14" i="16"/>
  <c r="BK14" i="28"/>
  <c r="BK14" i="36"/>
  <c r="BK14" i="67"/>
  <c r="BL14" i="16"/>
  <c r="BL14" i="28"/>
  <c r="BL14" i="36"/>
  <c r="BL14" i="67"/>
  <c r="BN14" i="16"/>
  <c r="BN14" i="28"/>
  <c r="BN14" i="36"/>
  <c r="BN14" i="67"/>
  <c r="BO14" i="16"/>
  <c r="BO14" i="28"/>
  <c r="BO14" i="36"/>
  <c r="BO14" i="67"/>
  <c r="BP14" i="16"/>
  <c r="BP14" i="28"/>
  <c r="BP14" i="36"/>
  <c r="BP14" i="67"/>
  <c r="BQ14" i="16"/>
  <c r="BQ14" i="28"/>
  <c r="BQ14" i="36"/>
  <c r="BQ14" i="67"/>
  <c r="BR14" i="16"/>
  <c r="BR14" i="28"/>
  <c r="BR14" i="36"/>
  <c r="BR14" i="67"/>
  <c r="BS14" i="16"/>
  <c r="BS14" i="28"/>
  <c r="BS14" i="36"/>
  <c r="BS14" i="67"/>
  <c r="BT14" i="16"/>
  <c r="BT14" i="28"/>
  <c r="BT14" i="36"/>
  <c r="BT14" i="67"/>
  <c r="BU14" i="16"/>
  <c r="BU14" i="28"/>
  <c r="BU14" i="36"/>
  <c r="BU14" i="67"/>
  <c r="BV14" i="16"/>
  <c r="BV14" i="28"/>
  <c r="BV14" i="36"/>
  <c r="BV14" i="67"/>
  <c r="BW14" i="16"/>
  <c r="BW14" i="28"/>
  <c r="BW14" i="36"/>
  <c r="BW14" i="67"/>
  <c r="BX14" i="16"/>
  <c r="BX14" i="28"/>
  <c r="BX14" i="36"/>
  <c r="BX14" i="67"/>
  <c r="BY14" i="16"/>
  <c r="BY14" i="28"/>
  <c r="BY14" i="36"/>
  <c r="BY14" i="67"/>
  <c r="BZ14" i="16"/>
  <c r="BZ14" i="28"/>
  <c r="BZ14" i="36"/>
  <c r="BZ14" i="67"/>
  <c r="CA14" i="16"/>
  <c r="CA14" i="28"/>
  <c r="CA14" i="36"/>
  <c r="CA14" i="67"/>
  <c r="CB14" i="16"/>
  <c r="CB14" i="28"/>
  <c r="CB14" i="36"/>
  <c r="CB14" i="67"/>
  <c r="CC14" i="16"/>
  <c r="CC14" i="28"/>
  <c r="CC14" i="36"/>
  <c r="CC14" i="67"/>
  <c r="CD14" i="16"/>
  <c r="CD14" i="28"/>
  <c r="CD14" i="36"/>
  <c r="CD14" i="67"/>
  <c r="CE14" i="16"/>
  <c r="CE14" i="28"/>
  <c r="CE14" i="36"/>
  <c r="CE14" i="67"/>
  <c r="CF14" i="16"/>
  <c r="CF14" i="28"/>
  <c r="CF14" i="36"/>
  <c r="CF14" i="67"/>
  <c r="CG14" i="16"/>
  <c r="CG14" i="28"/>
  <c r="CG14" i="36"/>
  <c r="CG14" i="67"/>
  <c r="CH14" i="16"/>
  <c r="CH14" i="28"/>
  <c r="CH14" i="36"/>
  <c r="CH14" i="67"/>
  <c r="CI14" i="16"/>
  <c r="CI14" i="28"/>
  <c r="CI14" i="36"/>
  <c r="CI14" i="67"/>
  <c r="CJ14" i="16"/>
  <c r="CJ14" i="28"/>
  <c r="CJ14" i="36"/>
  <c r="CJ14" i="67"/>
  <c r="CK14" i="16"/>
  <c r="CK14" i="28"/>
  <c r="CK14" i="36"/>
  <c r="CK14" i="67"/>
  <c r="CL14" i="16"/>
  <c r="CL14" i="28"/>
  <c r="CL14" i="36"/>
  <c r="CL14" i="67"/>
  <c r="CM14" i="16"/>
  <c r="CM14" i="28"/>
  <c r="CM14" i="36"/>
  <c r="CM14" i="67"/>
  <c r="CN14" i="16"/>
  <c r="CN14" i="28"/>
  <c r="CN14" i="36"/>
  <c r="CN14" i="67"/>
  <c r="CO14" i="16"/>
  <c r="CO14" i="28"/>
  <c r="CO14" i="36"/>
  <c r="CO14" i="67"/>
  <c r="CP14" i="16"/>
  <c r="CP14" i="28"/>
  <c r="CP14" i="36"/>
  <c r="CP14" i="67"/>
  <c r="BB15" i="16"/>
  <c r="BB15" i="28"/>
  <c r="BB15" i="36"/>
  <c r="BB15" i="67"/>
  <c r="BC15" i="16"/>
  <c r="BC15" i="28"/>
  <c r="BC15" i="36"/>
  <c r="BC15" i="67"/>
  <c r="BD15" i="16"/>
  <c r="BD15" i="28"/>
  <c r="BD15" i="36"/>
  <c r="BD15" i="67"/>
  <c r="BE15" i="16"/>
  <c r="BE15" i="28"/>
  <c r="BE15" i="36"/>
  <c r="BE15" i="67"/>
  <c r="BF15" i="16"/>
  <c r="BF15" i="28"/>
  <c r="BF15" i="36"/>
  <c r="BF15" i="67"/>
  <c r="BG15" i="16"/>
  <c r="BG15" i="28"/>
  <c r="BG15" i="36"/>
  <c r="BG15" i="67"/>
  <c r="BI15" i="16"/>
  <c r="BI15" i="28"/>
  <c r="BI15" i="36"/>
  <c r="BI15" i="67"/>
  <c r="BJ15" i="16"/>
  <c r="BJ15" i="28"/>
  <c r="BJ15" i="36"/>
  <c r="BJ15" i="67"/>
  <c r="BK15" i="16"/>
  <c r="BK15" i="28"/>
  <c r="BK15" i="36"/>
  <c r="BK15" i="67"/>
  <c r="BL15" i="16"/>
  <c r="BL15" i="28"/>
  <c r="BL15" i="36"/>
  <c r="BL15" i="67"/>
  <c r="BN15" i="16"/>
  <c r="BN15" i="28"/>
  <c r="BN15" i="36"/>
  <c r="BN15" i="67"/>
  <c r="BO15" i="16"/>
  <c r="BO15" i="28"/>
  <c r="BO15" i="36"/>
  <c r="BO15" i="67"/>
  <c r="BP15" i="16"/>
  <c r="BP15" i="28"/>
  <c r="BP15" i="36"/>
  <c r="BP15" i="67"/>
  <c r="BQ15" i="16"/>
  <c r="BQ15" i="28"/>
  <c r="BQ15" i="36"/>
  <c r="BQ15" i="67"/>
  <c r="BR15" i="16"/>
  <c r="BR15" i="28"/>
  <c r="BR15" i="36"/>
  <c r="BR15" i="67"/>
  <c r="BS15" i="16"/>
  <c r="BS15" i="28"/>
  <c r="BS15" i="36"/>
  <c r="BS15" i="67"/>
  <c r="BT15" i="16"/>
  <c r="BT15" i="28"/>
  <c r="BT15" i="36"/>
  <c r="BT15" i="67"/>
  <c r="BU15" i="16"/>
  <c r="BU15" i="28"/>
  <c r="BU15" i="36"/>
  <c r="BU15" i="67"/>
  <c r="BV15" i="16"/>
  <c r="BV15" i="28"/>
  <c r="BV15" i="36"/>
  <c r="BV15" i="67"/>
  <c r="BW15" i="16"/>
  <c r="BW15" i="28"/>
  <c r="BW15" i="36"/>
  <c r="BW15" i="67"/>
  <c r="BX15" i="16"/>
  <c r="BX15" i="28"/>
  <c r="BX15" i="36"/>
  <c r="BX15" i="67"/>
  <c r="BY15" i="16"/>
  <c r="BY15" i="28"/>
  <c r="BY15" i="36"/>
  <c r="BY15" i="67"/>
  <c r="BZ15" i="16"/>
  <c r="BZ15" i="28"/>
  <c r="BZ15" i="36"/>
  <c r="BZ15" i="67"/>
  <c r="CA15" i="16"/>
  <c r="CA15" i="28"/>
  <c r="CA15" i="36"/>
  <c r="CA15" i="67"/>
  <c r="CB15" i="16"/>
  <c r="CB15" i="28"/>
  <c r="CB15" i="36"/>
  <c r="CB15" i="67"/>
  <c r="CC15" i="16"/>
  <c r="CC15" i="28"/>
  <c r="CC15" i="36"/>
  <c r="CC15" i="67"/>
  <c r="CD15" i="16"/>
  <c r="CD15" i="28"/>
  <c r="CD15" i="36"/>
  <c r="CD15" i="67"/>
  <c r="CE15" i="16"/>
  <c r="CE15" i="28"/>
  <c r="CE15" i="36"/>
  <c r="CE15" i="67"/>
  <c r="CF15" i="16"/>
  <c r="CF15" i="28"/>
  <c r="CF15" i="36"/>
  <c r="CF15" i="67"/>
  <c r="CG15" i="16"/>
  <c r="CG15" i="28"/>
  <c r="CG15" i="36"/>
  <c r="CG15" i="67"/>
  <c r="CH15" i="16"/>
  <c r="CH15" i="28"/>
  <c r="CH15" i="36"/>
  <c r="CH15" i="67"/>
  <c r="CI15" i="16"/>
  <c r="CI15" i="28"/>
  <c r="CI15" i="36"/>
  <c r="CI15" i="67"/>
  <c r="CJ15" i="16"/>
  <c r="CJ15" i="28"/>
  <c r="CJ15" i="36"/>
  <c r="CJ15" i="67"/>
  <c r="CK15" i="16"/>
  <c r="CK15" i="28"/>
  <c r="CK15" i="36"/>
  <c r="CK15" i="67"/>
  <c r="CL15" i="16"/>
  <c r="CL15" i="28"/>
  <c r="CL15" i="36"/>
  <c r="CL15" i="67"/>
  <c r="CM15" i="16"/>
  <c r="CM15" i="28"/>
  <c r="CM15" i="36"/>
  <c r="CM15" i="67"/>
  <c r="CN15" i="16"/>
  <c r="CN15" i="28"/>
  <c r="CN15" i="36"/>
  <c r="CN15" i="67"/>
  <c r="CO15" i="16"/>
  <c r="CO15" i="28"/>
  <c r="CO15" i="36"/>
  <c r="CO15" i="67"/>
  <c r="CP15" i="16"/>
  <c r="CP15" i="28"/>
  <c r="CP15" i="36"/>
  <c r="CP15" i="67"/>
  <c r="BB16" i="16"/>
  <c r="BB16" i="28"/>
  <c r="BB16" i="36"/>
  <c r="BB16" i="67"/>
  <c r="BC16" i="16"/>
  <c r="BC16" i="28"/>
  <c r="BC16" i="36"/>
  <c r="BC16" i="67"/>
  <c r="BD16" i="16"/>
  <c r="BD16" i="28"/>
  <c r="BD16" i="36"/>
  <c r="BD16" i="67"/>
  <c r="BE16" i="16"/>
  <c r="BE16" i="28"/>
  <c r="BE16" i="36"/>
  <c r="BE16" i="67"/>
  <c r="BF16" i="16"/>
  <c r="BF16" i="28"/>
  <c r="BF16" i="36"/>
  <c r="BF16" i="67"/>
  <c r="BG16" i="16"/>
  <c r="BG16" i="28"/>
  <c r="BG16" i="36"/>
  <c r="BG16" i="67"/>
  <c r="BI16" i="16"/>
  <c r="BI16" i="28"/>
  <c r="BI16" i="36"/>
  <c r="BI16" i="67"/>
  <c r="BJ16" i="16"/>
  <c r="BJ16" i="28"/>
  <c r="BJ16" i="36"/>
  <c r="BJ16" i="67"/>
  <c r="BK16" i="16"/>
  <c r="BK16" i="28"/>
  <c r="BK16" i="36"/>
  <c r="BK16" i="67"/>
  <c r="BL16" i="16"/>
  <c r="BL16" i="28"/>
  <c r="BL16" i="36"/>
  <c r="BL16" i="67"/>
  <c r="BN16" i="16"/>
  <c r="BN16" i="28"/>
  <c r="BN16" i="36"/>
  <c r="BN16" i="67"/>
  <c r="BO16" i="16"/>
  <c r="BO16" i="28"/>
  <c r="BO16" i="36"/>
  <c r="BO16" i="67"/>
  <c r="BP16" i="16"/>
  <c r="BP16" i="28"/>
  <c r="BP16" i="36"/>
  <c r="BP16" i="67"/>
  <c r="BQ16" i="16"/>
  <c r="BQ16" i="28"/>
  <c r="BQ16" i="36"/>
  <c r="BQ16" i="67"/>
  <c r="BR16" i="16"/>
  <c r="BR16" i="28"/>
  <c r="BR16" i="36"/>
  <c r="BR16" i="67"/>
  <c r="BS16" i="16"/>
  <c r="BS16" i="28"/>
  <c r="BS16" i="36"/>
  <c r="BS16" i="67"/>
  <c r="BT16" i="16"/>
  <c r="BT16" i="28"/>
  <c r="BT16" i="36"/>
  <c r="BT16" i="67"/>
  <c r="BU16" i="16"/>
  <c r="BU16" i="28"/>
  <c r="BU16" i="36"/>
  <c r="BU16" i="67"/>
  <c r="BV16" i="16"/>
  <c r="BV16" i="28"/>
  <c r="BV16" i="36"/>
  <c r="BV16" i="67"/>
  <c r="BW16" i="16"/>
  <c r="BW16" i="28"/>
  <c r="BW16" i="36"/>
  <c r="BW16" i="67"/>
  <c r="BX16" i="16"/>
  <c r="BX16" i="28"/>
  <c r="BX16" i="36"/>
  <c r="BX16" i="67"/>
  <c r="BY16" i="16"/>
  <c r="BY16" i="28"/>
  <c r="BY16" i="36"/>
  <c r="BY16" i="67"/>
  <c r="BZ16" i="16"/>
  <c r="BZ16" i="28"/>
  <c r="BZ16" i="36"/>
  <c r="BZ16" i="67"/>
  <c r="CA16" i="16"/>
  <c r="CA16" i="28"/>
  <c r="CA16" i="36"/>
  <c r="CA16" i="67"/>
  <c r="CB16" i="16"/>
  <c r="CB16" i="28"/>
  <c r="CB16" i="36"/>
  <c r="CB16" i="67"/>
  <c r="CC16" i="16"/>
  <c r="CC16" i="28"/>
  <c r="CC16" i="36"/>
  <c r="CC16" i="67"/>
  <c r="CD16" i="16"/>
  <c r="CD16" i="28"/>
  <c r="CD16" i="36"/>
  <c r="CD16" i="67"/>
  <c r="CE16" i="16"/>
  <c r="CE16" i="28"/>
  <c r="CE16" i="36"/>
  <c r="CE16" i="67"/>
  <c r="CF16" i="16"/>
  <c r="CF16" i="28"/>
  <c r="CF16" i="36"/>
  <c r="CF16" i="67"/>
  <c r="CG16" i="16"/>
  <c r="CG16" i="28"/>
  <c r="CG16" i="36"/>
  <c r="CG16" i="67"/>
  <c r="CH16" i="16"/>
  <c r="CH16" i="28"/>
  <c r="CH16" i="36"/>
  <c r="CH16" i="67"/>
  <c r="CI16" i="16"/>
  <c r="CI16" i="28"/>
  <c r="CI16" i="36"/>
  <c r="CI16" i="67"/>
  <c r="CJ16" i="16"/>
  <c r="CJ16" i="28"/>
  <c r="CJ16" i="36"/>
  <c r="CJ16" i="67"/>
  <c r="CK16" i="16"/>
  <c r="CK16" i="28"/>
  <c r="CK16" i="36"/>
  <c r="CK16" i="67"/>
  <c r="CL16" i="16"/>
  <c r="CL16" i="28"/>
  <c r="CL16" i="36"/>
  <c r="CL16" i="67"/>
  <c r="CM16" i="16"/>
  <c r="CM16" i="28"/>
  <c r="CM16" i="36"/>
  <c r="CM16" i="67"/>
  <c r="CN16" i="16"/>
  <c r="CN16" i="28"/>
  <c r="CN16" i="36"/>
  <c r="CN16" i="67"/>
  <c r="CO16" i="16"/>
  <c r="CO16" i="28"/>
  <c r="CO16" i="36"/>
  <c r="CO16" i="67"/>
  <c r="CP16" i="16"/>
  <c r="CP16" i="28"/>
  <c r="CP16" i="36"/>
  <c r="CP16" i="67"/>
  <c r="BB17" i="16"/>
  <c r="BB17" i="28"/>
  <c r="BB17" i="36"/>
  <c r="BB17" i="67"/>
  <c r="BC17" i="16"/>
  <c r="BC17" i="28"/>
  <c r="BC17" i="36"/>
  <c r="BC17" i="67"/>
  <c r="BD17" i="16"/>
  <c r="BD17" i="28"/>
  <c r="BD17" i="36"/>
  <c r="BD17" i="67"/>
  <c r="BE17" i="16"/>
  <c r="BE17" i="28"/>
  <c r="BE17" i="36"/>
  <c r="BE17" i="67"/>
  <c r="BF17" i="16"/>
  <c r="BF17" i="28"/>
  <c r="BF17" i="36"/>
  <c r="BF17" i="67"/>
  <c r="BG17" i="16"/>
  <c r="BG17" i="28"/>
  <c r="BG17" i="36"/>
  <c r="BG17" i="67"/>
  <c r="BI17" i="16"/>
  <c r="BI17" i="28"/>
  <c r="BI17" i="36"/>
  <c r="BI17" i="67"/>
  <c r="BJ17" i="16"/>
  <c r="BJ17" i="28"/>
  <c r="BJ17" i="36"/>
  <c r="BJ17" i="67"/>
  <c r="BK17" i="16"/>
  <c r="BK17" i="28"/>
  <c r="BK17" i="36"/>
  <c r="BK17" i="67"/>
  <c r="BL17" i="16"/>
  <c r="BL17" i="28"/>
  <c r="BL17" i="36"/>
  <c r="BL17" i="67"/>
  <c r="BN17" i="16"/>
  <c r="BN17" i="28"/>
  <c r="BN17" i="36"/>
  <c r="BN17" i="67"/>
  <c r="BO17" i="16"/>
  <c r="BO17" i="28"/>
  <c r="BO17" i="36"/>
  <c r="BO17" i="67"/>
  <c r="BP17" i="16"/>
  <c r="BP17" i="28"/>
  <c r="BP17" i="36"/>
  <c r="BP17" i="67"/>
  <c r="BQ17" i="16"/>
  <c r="BQ17" i="28"/>
  <c r="BQ17" i="36"/>
  <c r="BQ17" i="67"/>
  <c r="BR17" i="16"/>
  <c r="BR17" i="28"/>
  <c r="BR17" i="36"/>
  <c r="BR17" i="67"/>
  <c r="BS17" i="16"/>
  <c r="BS17" i="28"/>
  <c r="BS17" i="36"/>
  <c r="BS17" i="67"/>
  <c r="BT17" i="16"/>
  <c r="BT17" i="28"/>
  <c r="BT17" i="36"/>
  <c r="BT17" i="67"/>
  <c r="BU17" i="16"/>
  <c r="BU17" i="28"/>
  <c r="BU17" i="36"/>
  <c r="BU17" i="67"/>
  <c r="BV17" i="16"/>
  <c r="BV17" i="28"/>
  <c r="BV17" i="36"/>
  <c r="BV17" i="67"/>
  <c r="BW17" i="16"/>
  <c r="BW17" i="28"/>
  <c r="BW17" i="36"/>
  <c r="BW17" i="67"/>
  <c r="BX17" i="16"/>
  <c r="BX17" i="28"/>
  <c r="BX17" i="36"/>
  <c r="BX17" i="67"/>
  <c r="BY17" i="16"/>
  <c r="BY17" i="28"/>
  <c r="BY17" i="36"/>
  <c r="BY17" i="67"/>
  <c r="BZ17" i="16"/>
  <c r="BZ17" i="28"/>
  <c r="BZ17" i="36"/>
  <c r="BZ17" i="67"/>
  <c r="CA17" i="16"/>
  <c r="CA17" i="28"/>
  <c r="CA17" i="36"/>
  <c r="CA17" i="67"/>
  <c r="CB17" i="16"/>
  <c r="CB17" i="28"/>
  <c r="CB17" i="36"/>
  <c r="CB17" i="67"/>
  <c r="CC17" i="16"/>
  <c r="CC17" i="28"/>
  <c r="CC17" i="36"/>
  <c r="CC17" i="67"/>
  <c r="CD17" i="16"/>
  <c r="CD17" i="28"/>
  <c r="CD17" i="36"/>
  <c r="CD17" i="67"/>
  <c r="CE17" i="16"/>
  <c r="CE17" i="28"/>
  <c r="CE17" i="36"/>
  <c r="CE17" i="67"/>
  <c r="CF17" i="16"/>
  <c r="CF17" i="28"/>
  <c r="CF17" i="36"/>
  <c r="CF17" i="67"/>
  <c r="CG17" i="16"/>
  <c r="CG17" i="28"/>
  <c r="CG17" i="36"/>
  <c r="CG17" i="67"/>
  <c r="CH17" i="16"/>
  <c r="CH17" i="28"/>
  <c r="CH17" i="36"/>
  <c r="CH17" i="67"/>
  <c r="CI17" i="16"/>
  <c r="CI17" i="28"/>
  <c r="CI17" i="36"/>
  <c r="CI17" i="67"/>
  <c r="CJ17" i="16"/>
  <c r="CJ17" i="28"/>
  <c r="CJ17" i="36"/>
  <c r="CJ17" i="67"/>
  <c r="CK17" i="16"/>
  <c r="CK17" i="28"/>
  <c r="CK17" i="36"/>
  <c r="CK17" i="67"/>
  <c r="CL17" i="16"/>
  <c r="CL17" i="28"/>
  <c r="CL17" i="36"/>
  <c r="CL17" i="67"/>
  <c r="CM17" i="16"/>
  <c r="CM17" i="28"/>
  <c r="CM17" i="36"/>
  <c r="CM17" i="67"/>
  <c r="CN17" i="16"/>
  <c r="CN17" i="28"/>
  <c r="CN17" i="36"/>
  <c r="CN17" i="67"/>
  <c r="CO17" i="16"/>
  <c r="CO17" i="28"/>
  <c r="CO17" i="36"/>
  <c r="CO17" i="67"/>
  <c r="CP17" i="16"/>
  <c r="CP17" i="28"/>
  <c r="CP17" i="36"/>
  <c r="CP17" i="67"/>
  <c r="D3" i="16"/>
  <c r="D3" i="28"/>
  <c r="D3" i="36"/>
  <c r="D3" i="67"/>
  <c r="E3" i="16"/>
  <c r="E3" i="28"/>
  <c r="E3" i="36"/>
  <c r="E3" i="67"/>
  <c r="F3" i="16"/>
  <c r="F3" i="28"/>
  <c r="F3" i="36"/>
  <c r="F3" i="67"/>
  <c r="G3" i="16"/>
  <c r="G3" i="28"/>
  <c r="G3" i="36"/>
  <c r="G3" i="67"/>
  <c r="H3" i="16"/>
  <c r="H3" i="28"/>
  <c r="H3" i="36"/>
  <c r="H3" i="67"/>
  <c r="I3" i="16"/>
  <c r="I3" i="28"/>
  <c r="I3" i="36"/>
  <c r="I3" i="67"/>
  <c r="J3" i="16"/>
  <c r="J3" i="28"/>
  <c r="J3" i="36"/>
  <c r="J3" i="67"/>
  <c r="K3" i="16"/>
  <c r="K3" i="28"/>
  <c r="K3" i="36"/>
  <c r="K3" i="67"/>
  <c r="L3" i="16"/>
  <c r="L3" i="28"/>
  <c r="L3" i="36"/>
  <c r="L3" i="67"/>
  <c r="M3" i="16"/>
  <c r="M3" i="28"/>
  <c r="M3" i="36"/>
  <c r="M3" i="67"/>
  <c r="N3" i="16"/>
  <c r="N3" i="28"/>
  <c r="N3" i="36"/>
  <c r="N3" i="67"/>
  <c r="O3" i="16"/>
  <c r="O3" i="28"/>
  <c r="O3" i="36"/>
  <c r="O3" i="67"/>
  <c r="P3" i="16"/>
  <c r="P3" i="28"/>
  <c r="P3" i="36"/>
  <c r="P3" i="67"/>
  <c r="Q3" i="16"/>
  <c r="Q3" i="28"/>
  <c r="Q3" i="36"/>
  <c r="Q3" i="67"/>
  <c r="R3" i="16"/>
  <c r="R3" i="28"/>
  <c r="R3" i="36"/>
  <c r="R3" i="67"/>
  <c r="S3" i="16"/>
  <c r="S3" i="28"/>
  <c r="S3" i="36"/>
  <c r="S3" i="67"/>
  <c r="T3" i="16"/>
  <c r="T3" i="28"/>
  <c r="T3" i="36"/>
  <c r="T3" i="67"/>
  <c r="U3" i="16"/>
  <c r="U3" i="28"/>
  <c r="U3" i="36"/>
  <c r="U3" i="67"/>
  <c r="V3" i="16"/>
  <c r="V3" i="28"/>
  <c r="V3" i="36"/>
  <c r="V3" i="67"/>
  <c r="W3" i="16"/>
  <c r="W3" i="28"/>
  <c r="W3" i="36"/>
  <c r="W3" i="67"/>
  <c r="X3" i="16"/>
  <c r="X3" i="28"/>
  <c r="X3" i="36"/>
  <c r="X3" i="67"/>
  <c r="Y3" i="16"/>
  <c r="Y3" i="28"/>
  <c r="Y3" i="36"/>
  <c r="Y3" i="67"/>
  <c r="Z3" i="16"/>
  <c r="Z3" i="28"/>
  <c r="Z3" i="36"/>
  <c r="Z3" i="67"/>
  <c r="AA3" i="16"/>
  <c r="AA3" i="28"/>
  <c r="AA3" i="36"/>
  <c r="AA3" i="67"/>
  <c r="AB3" i="16"/>
  <c r="AB3" i="28"/>
  <c r="AB3" i="36"/>
  <c r="AB3" i="67"/>
  <c r="AC3" i="16"/>
  <c r="AC3" i="28"/>
  <c r="AC3" i="36"/>
  <c r="AC3" i="67"/>
  <c r="AD3" i="16"/>
  <c r="AD3" i="28"/>
  <c r="AD3" i="36"/>
  <c r="AD3" i="67"/>
  <c r="AE3" i="16"/>
  <c r="AE3" i="28"/>
  <c r="AE3" i="36"/>
  <c r="AE3" i="67"/>
  <c r="AF3" i="16"/>
  <c r="AF3" i="28"/>
  <c r="AF3" i="36"/>
  <c r="AF3" i="67"/>
  <c r="AG3" i="16"/>
  <c r="AG3" i="28"/>
  <c r="AG3" i="36"/>
  <c r="AG3" i="67"/>
  <c r="AH3" i="16"/>
  <c r="AH3" i="28"/>
  <c r="AH3" i="36"/>
  <c r="AH3" i="67"/>
  <c r="AI3" i="16"/>
  <c r="AI3" i="28"/>
  <c r="AI3" i="36"/>
  <c r="AI3" i="67"/>
  <c r="AJ3" i="16"/>
  <c r="AJ3" i="28"/>
  <c r="AJ3" i="36"/>
  <c r="AJ3" i="67"/>
  <c r="AK3" i="16"/>
  <c r="AK3" i="28"/>
  <c r="AK3" i="36"/>
  <c r="AK3" i="67"/>
  <c r="AL3" i="16"/>
  <c r="AL3" i="28"/>
  <c r="AL3" i="36"/>
  <c r="AL3" i="67"/>
  <c r="AM3" i="16"/>
  <c r="AM3" i="28"/>
  <c r="AM3" i="36"/>
  <c r="AM3" i="67"/>
  <c r="AN3" i="16"/>
  <c r="AN3" i="28"/>
  <c r="AN3" i="36"/>
  <c r="AN3" i="67"/>
  <c r="AO3" i="16"/>
  <c r="AO3" i="28"/>
  <c r="AO3" i="36"/>
  <c r="AO3" i="67"/>
  <c r="AP3" i="16"/>
  <c r="AP3" i="28"/>
  <c r="AP3" i="36"/>
  <c r="AP3" i="67"/>
  <c r="AQ3" i="16"/>
  <c r="AQ3" i="28"/>
  <c r="AQ3" i="36"/>
  <c r="AQ3" i="67"/>
  <c r="AR3" i="16"/>
  <c r="AR3" i="28"/>
  <c r="AR3" i="36"/>
  <c r="AR3" i="67"/>
  <c r="AS3" i="16"/>
  <c r="AS3" i="28"/>
  <c r="AS3" i="36"/>
  <c r="AS3" i="67"/>
  <c r="AT3" i="16"/>
  <c r="AT3" i="28"/>
  <c r="AT3" i="36"/>
  <c r="AT3" i="67"/>
  <c r="AU3" i="16"/>
  <c r="AU3" i="28"/>
  <c r="AU3" i="36"/>
  <c r="AU3" i="67"/>
  <c r="AV3" i="16"/>
  <c r="AV3" i="28"/>
  <c r="AV3" i="36"/>
  <c r="AV3" i="67"/>
  <c r="AW3" i="16"/>
  <c r="AW3" i="28"/>
  <c r="AW3" i="36"/>
  <c r="AW3" i="67"/>
  <c r="AX3" i="16"/>
  <c r="AX3" i="28"/>
  <c r="AX3" i="36"/>
  <c r="AX3" i="67"/>
  <c r="AY3" i="16"/>
  <c r="AY3" i="28"/>
  <c r="AY3" i="36"/>
  <c r="AY3" i="67"/>
  <c r="AZ3" i="16"/>
  <c r="AZ3" i="28"/>
  <c r="AZ3" i="36"/>
  <c r="AZ3" i="67"/>
  <c r="BA3" i="16"/>
  <c r="BA3" i="28"/>
  <c r="BA3" i="36"/>
  <c r="BA3" i="67"/>
  <c r="C4" i="16"/>
  <c r="C4" i="28"/>
  <c r="C4" i="36"/>
  <c r="C4" i="67"/>
  <c r="D4" i="16"/>
  <c r="D4" i="28"/>
  <c r="D4" i="36"/>
  <c r="D4" i="67"/>
  <c r="E4" i="16"/>
  <c r="E4" i="28"/>
  <c r="E4" i="36"/>
  <c r="E4" i="67"/>
  <c r="F4" i="16"/>
  <c r="F4" i="28"/>
  <c r="F4" i="36"/>
  <c r="F4" i="67"/>
  <c r="G4" i="16"/>
  <c r="G4" i="28"/>
  <c r="G4" i="36"/>
  <c r="G4" i="67"/>
  <c r="H4" i="16"/>
  <c r="H4" i="28"/>
  <c r="H4" i="36"/>
  <c r="H4" i="67"/>
  <c r="I4" i="16"/>
  <c r="I4" i="28"/>
  <c r="I4" i="36"/>
  <c r="I4" i="67"/>
  <c r="J4" i="16"/>
  <c r="J4" i="28"/>
  <c r="J4" i="36"/>
  <c r="J4" i="67"/>
  <c r="K4" i="16"/>
  <c r="K4" i="28"/>
  <c r="K4" i="36"/>
  <c r="K4" i="67"/>
  <c r="L4" i="16"/>
  <c r="L4" i="28"/>
  <c r="L4" i="36"/>
  <c r="L4" i="67"/>
  <c r="M4" i="16"/>
  <c r="M4" i="28"/>
  <c r="M4" i="36"/>
  <c r="M4" i="67"/>
  <c r="N4" i="16"/>
  <c r="N4" i="28"/>
  <c r="N4" i="36"/>
  <c r="N4" i="67"/>
  <c r="O4" i="16"/>
  <c r="O4" i="28"/>
  <c r="O4" i="36"/>
  <c r="O4" i="67"/>
  <c r="P4" i="16"/>
  <c r="P4" i="28"/>
  <c r="P4" i="36"/>
  <c r="P4" i="67"/>
  <c r="Q4" i="16"/>
  <c r="Q4" i="28"/>
  <c r="Q4" i="36"/>
  <c r="Q4" i="67"/>
  <c r="R4" i="16"/>
  <c r="R4" i="28"/>
  <c r="R4" i="36"/>
  <c r="R4" i="67"/>
  <c r="S4" i="16"/>
  <c r="S4" i="28"/>
  <c r="S4" i="36"/>
  <c r="S4" i="67"/>
  <c r="T4" i="16"/>
  <c r="T4" i="28"/>
  <c r="T4" i="36"/>
  <c r="T4" i="67"/>
  <c r="U4" i="16"/>
  <c r="U4" i="28"/>
  <c r="U4" i="36"/>
  <c r="U4" i="67"/>
  <c r="V4" i="16"/>
  <c r="V4" i="28"/>
  <c r="V4" i="36"/>
  <c r="V4" i="67"/>
  <c r="W4" i="16"/>
  <c r="W4" i="28"/>
  <c r="W4" i="36"/>
  <c r="W4" i="67"/>
  <c r="X4" i="16"/>
  <c r="X4" i="28"/>
  <c r="X4" i="36"/>
  <c r="X4" i="67"/>
  <c r="Y4" i="16"/>
  <c r="Y4" i="28"/>
  <c r="Y4" i="36"/>
  <c r="Y4" i="67"/>
  <c r="Z4" i="16"/>
  <c r="Z4" i="28"/>
  <c r="Z4" i="36"/>
  <c r="Z4" i="67"/>
  <c r="AA4" i="16"/>
  <c r="AA4" i="28"/>
  <c r="AA4" i="36"/>
  <c r="AA4" i="67"/>
  <c r="AB4" i="16"/>
  <c r="AB4" i="28"/>
  <c r="AB4" i="36"/>
  <c r="AB4" i="67"/>
  <c r="AC4" i="16"/>
  <c r="AC4" i="28"/>
  <c r="AC4" i="36"/>
  <c r="AC4" i="67"/>
  <c r="AD4" i="16"/>
  <c r="AD4" i="28"/>
  <c r="AD4" i="36"/>
  <c r="AD4" i="67"/>
  <c r="AE4" i="16"/>
  <c r="AE4" i="28"/>
  <c r="AE4" i="36"/>
  <c r="AE4" i="67"/>
  <c r="AF4" i="16"/>
  <c r="AF4" i="28"/>
  <c r="AF4" i="36"/>
  <c r="AF4" i="67"/>
  <c r="AG4" i="16"/>
  <c r="AG4" i="28"/>
  <c r="AG4" i="36"/>
  <c r="AG4" i="67"/>
  <c r="AH4" i="16"/>
  <c r="AH4" i="28"/>
  <c r="AH4" i="36"/>
  <c r="AH4" i="67"/>
  <c r="AI4" i="16"/>
  <c r="AI4" i="28"/>
  <c r="AI4" i="36"/>
  <c r="AI4" i="67"/>
  <c r="AJ4" i="16"/>
  <c r="AJ4" i="28"/>
  <c r="AJ4" i="36"/>
  <c r="AJ4" i="67"/>
  <c r="AK4" i="16"/>
  <c r="AK4" i="28"/>
  <c r="AK4" i="36"/>
  <c r="AK4" i="67"/>
  <c r="AL4" i="16"/>
  <c r="AL4" i="28"/>
  <c r="AL4" i="36"/>
  <c r="AL4" i="67"/>
  <c r="AM4" i="16"/>
  <c r="AM4" i="28"/>
  <c r="AM4" i="36"/>
  <c r="AM4" i="67"/>
  <c r="AN4" i="16"/>
  <c r="AN4" i="28"/>
  <c r="AN4" i="36"/>
  <c r="AN4" i="67"/>
  <c r="AO4" i="16"/>
  <c r="AO4" i="28"/>
  <c r="AO4" i="36"/>
  <c r="AO4" i="67"/>
  <c r="AP4" i="16"/>
  <c r="AP4" i="28"/>
  <c r="AP4" i="36"/>
  <c r="AP4" i="67"/>
  <c r="AQ4" i="16"/>
  <c r="AQ4" i="28"/>
  <c r="AQ4" i="36"/>
  <c r="AQ4" i="67"/>
  <c r="AR4" i="16"/>
  <c r="AR4" i="28"/>
  <c r="AR4" i="36"/>
  <c r="AR4" i="67"/>
  <c r="AS4" i="16"/>
  <c r="AS4" i="28"/>
  <c r="AS4" i="36"/>
  <c r="AS4" i="67"/>
  <c r="AT4" i="16"/>
  <c r="AT4" i="28"/>
  <c r="AT4" i="36"/>
  <c r="AT4" i="67"/>
  <c r="AU4" i="16"/>
  <c r="AU4" i="28"/>
  <c r="AU4" i="36"/>
  <c r="AU4" i="67"/>
  <c r="AV4" i="16"/>
  <c r="AV4" i="28"/>
  <c r="AV4" i="36"/>
  <c r="AV4" i="67"/>
  <c r="AW4" i="16"/>
  <c r="AW4" i="28"/>
  <c r="AW4" i="36"/>
  <c r="AW4" i="67"/>
  <c r="AX4" i="16"/>
  <c r="AX4" i="28"/>
  <c r="AX4" i="36"/>
  <c r="AX4" i="67"/>
  <c r="AY4" i="16"/>
  <c r="AY4" i="28"/>
  <c r="AY4" i="36"/>
  <c r="AY4" i="67"/>
  <c r="AZ4" i="16"/>
  <c r="AZ4" i="28"/>
  <c r="AZ4" i="36"/>
  <c r="AZ4" i="67"/>
  <c r="BA4" i="16"/>
  <c r="BA4" i="28"/>
  <c r="BA4" i="36"/>
  <c r="BA4" i="67"/>
  <c r="E5" i="16"/>
  <c r="E5" i="28"/>
  <c r="E5" i="36"/>
  <c r="E5" i="67"/>
  <c r="F5" i="16"/>
  <c r="F5" i="28"/>
  <c r="F5" i="36"/>
  <c r="F5" i="67"/>
  <c r="G5" i="16"/>
  <c r="G5" i="28"/>
  <c r="G5" i="36"/>
  <c r="G5" i="67"/>
  <c r="H5" i="16"/>
  <c r="H5" i="28"/>
  <c r="H5" i="36"/>
  <c r="H5" i="67"/>
  <c r="I5" i="16"/>
  <c r="I5" i="28"/>
  <c r="I5" i="36"/>
  <c r="I5" i="67"/>
  <c r="J5" i="16"/>
  <c r="J5" i="28"/>
  <c r="J5" i="36"/>
  <c r="J5" i="67"/>
  <c r="K5" i="16"/>
  <c r="K5" i="28"/>
  <c r="K5" i="36"/>
  <c r="K5" i="67"/>
  <c r="L5" i="16"/>
  <c r="L5" i="28"/>
  <c r="L5" i="36"/>
  <c r="L5" i="67"/>
  <c r="M5" i="16"/>
  <c r="M5" i="28"/>
  <c r="M5" i="36"/>
  <c r="M5" i="67"/>
  <c r="N5" i="16"/>
  <c r="N5" i="28"/>
  <c r="N5" i="36"/>
  <c r="N5" i="67"/>
  <c r="O5" i="16"/>
  <c r="O5" i="28"/>
  <c r="O5" i="36"/>
  <c r="O5" i="67"/>
  <c r="P5" i="16"/>
  <c r="P5" i="28"/>
  <c r="P5" i="36"/>
  <c r="P5" i="67"/>
  <c r="Q5" i="16"/>
  <c r="Q5" i="28"/>
  <c r="Q5" i="36"/>
  <c r="Q5" i="67"/>
  <c r="R5" i="16"/>
  <c r="R5" i="28"/>
  <c r="R5" i="36"/>
  <c r="R5" i="67"/>
  <c r="S5" i="16"/>
  <c r="S5" i="28"/>
  <c r="S5" i="36"/>
  <c r="S5" i="67"/>
  <c r="T5" i="16"/>
  <c r="T5" i="28"/>
  <c r="T5" i="36"/>
  <c r="T5" i="67"/>
  <c r="U5" i="16"/>
  <c r="U5" i="28"/>
  <c r="U5" i="36"/>
  <c r="U5" i="67"/>
  <c r="V5" i="16"/>
  <c r="V5" i="28"/>
  <c r="V5" i="36"/>
  <c r="V5" i="67"/>
  <c r="W5" i="16"/>
  <c r="W5" i="28"/>
  <c r="W5" i="36"/>
  <c r="W5" i="67"/>
  <c r="X5" i="16"/>
  <c r="X5" i="28"/>
  <c r="X5" i="36"/>
  <c r="X5" i="67"/>
  <c r="Y5" i="16"/>
  <c r="Y5" i="28"/>
  <c r="Y5" i="36"/>
  <c r="Y5" i="67"/>
  <c r="Z5" i="16"/>
  <c r="Z5" i="28"/>
  <c r="Z5" i="36"/>
  <c r="Z5" i="67"/>
  <c r="AA5" i="16"/>
  <c r="AA5" i="28"/>
  <c r="AA5" i="36"/>
  <c r="AA5" i="67"/>
  <c r="AB5" i="16"/>
  <c r="AB5" i="28"/>
  <c r="AB5" i="36"/>
  <c r="AB5" i="67"/>
  <c r="AC5" i="16"/>
  <c r="AC5" i="28"/>
  <c r="AC5" i="36"/>
  <c r="AC5" i="67"/>
  <c r="AD5" i="16"/>
  <c r="AD5" i="28"/>
  <c r="AD5" i="36"/>
  <c r="AD5" i="67"/>
  <c r="AE5" i="16"/>
  <c r="AE5" i="28"/>
  <c r="AE5" i="36"/>
  <c r="AE5" i="67"/>
  <c r="AF5" i="16"/>
  <c r="AF5" i="28"/>
  <c r="AF5" i="36"/>
  <c r="AF5" i="67"/>
  <c r="AG5" i="16"/>
  <c r="AG5" i="28"/>
  <c r="AG5" i="36"/>
  <c r="AG5" i="67"/>
  <c r="AH5" i="16"/>
  <c r="AH5" i="28"/>
  <c r="AH5" i="36"/>
  <c r="AH5" i="67"/>
  <c r="AI5" i="16"/>
  <c r="AI5" i="28"/>
  <c r="AI5" i="36"/>
  <c r="AI5" i="67"/>
  <c r="AJ5" i="16"/>
  <c r="AJ5" i="28"/>
  <c r="AJ5" i="36"/>
  <c r="AJ5" i="67"/>
  <c r="AK5" i="16"/>
  <c r="AK5" i="28"/>
  <c r="AK5" i="36"/>
  <c r="AK5" i="67"/>
  <c r="AL5" i="16"/>
  <c r="AL5" i="28"/>
  <c r="AL5" i="36"/>
  <c r="AL5" i="67"/>
  <c r="AM5" i="16"/>
  <c r="AM5" i="28"/>
  <c r="AM5" i="36"/>
  <c r="AM5" i="67"/>
  <c r="AN5" i="16"/>
  <c r="AN5" i="28"/>
  <c r="AN5" i="36"/>
  <c r="AN5" i="67"/>
  <c r="AO5" i="16"/>
  <c r="AO5" i="28"/>
  <c r="AO5" i="36"/>
  <c r="AO5" i="67"/>
  <c r="AP5" i="16"/>
  <c r="AP5" i="28"/>
  <c r="AP5" i="36"/>
  <c r="AP5" i="67"/>
  <c r="AQ5" i="16"/>
  <c r="AQ5" i="28"/>
  <c r="AQ5" i="36"/>
  <c r="AQ5" i="67"/>
  <c r="AR5" i="16"/>
  <c r="AR5" i="28"/>
  <c r="AR5" i="36"/>
  <c r="AR5" i="67"/>
  <c r="AS5" i="16"/>
  <c r="AS5" i="28"/>
  <c r="AS5" i="36"/>
  <c r="AS5" i="67"/>
  <c r="AT5" i="16"/>
  <c r="AT5" i="28"/>
  <c r="AT5" i="36"/>
  <c r="AT5" i="67"/>
  <c r="AU5" i="16"/>
  <c r="AU5" i="28"/>
  <c r="AU5" i="36"/>
  <c r="AU5" i="67"/>
  <c r="AV5" i="16"/>
  <c r="AV5" i="28"/>
  <c r="AV5" i="36"/>
  <c r="AV5" i="67"/>
  <c r="AW5" i="16"/>
  <c r="AW5" i="28"/>
  <c r="AW5" i="36"/>
  <c r="AW5" i="67"/>
  <c r="AX5" i="16"/>
  <c r="AX5" i="28"/>
  <c r="AX5" i="36"/>
  <c r="AX5" i="67"/>
  <c r="AY5" i="16"/>
  <c r="AY5" i="28"/>
  <c r="AY5" i="36"/>
  <c r="AY5" i="67"/>
  <c r="AZ5" i="16"/>
  <c r="AZ5" i="28"/>
  <c r="AZ5" i="36"/>
  <c r="AZ5" i="67"/>
  <c r="BA5" i="16"/>
  <c r="BA5" i="28"/>
  <c r="BA5" i="36"/>
  <c r="BA5" i="67"/>
  <c r="C6" i="16"/>
  <c r="C6" i="28"/>
  <c r="C6" i="36"/>
  <c r="C6" i="67"/>
  <c r="D6" i="16"/>
  <c r="D6" i="28"/>
  <c r="D6" i="36"/>
  <c r="D6" i="67"/>
  <c r="E6" i="16"/>
  <c r="E6" i="28"/>
  <c r="E6" i="36"/>
  <c r="E6" i="67"/>
  <c r="F6" i="16"/>
  <c r="F6" i="28"/>
  <c r="F6" i="36"/>
  <c r="F6" i="67"/>
  <c r="G6" i="16"/>
  <c r="G6" i="28"/>
  <c r="G6" i="36"/>
  <c r="G6" i="67"/>
  <c r="H6" i="16"/>
  <c r="H6" i="28"/>
  <c r="H6" i="36"/>
  <c r="H6" i="67"/>
  <c r="I6" i="16"/>
  <c r="I6" i="28"/>
  <c r="I6" i="36"/>
  <c r="I6" i="67"/>
  <c r="J6" i="16"/>
  <c r="J6" i="28"/>
  <c r="J6" i="36"/>
  <c r="J6" i="67"/>
  <c r="K6" i="16"/>
  <c r="K6" i="28"/>
  <c r="K6" i="36"/>
  <c r="K6" i="67"/>
  <c r="L6" i="16"/>
  <c r="L6" i="28"/>
  <c r="L6" i="36"/>
  <c r="L6" i="67"/>
  <c r="M6" i="16"/>
  <c r="M6" i="28"/>
  <c r="M6" i="36"/>
  <c r="M6" i="67"/>
  <c r="N6" i="16"/>
  <c r="N6" i="28"/>
  <c r="N6" i="36"/>
  <c r="N6" i="67"/>
  <c r="O6" i="16"/>
  <c r="O6" i="28"/>
  <c r="O6" i="36"/>
  <c r="O6" i="67"/>
  <c r="P6" i="16"/>
  <c r="P6" i="28"/>
  <c r="P6" i="36"/>
  <c r="P6" i="67"/>
  <c r="Q6" i="16"/>
  <c r="Q6" i="28"/>
  <c r="Q6" i="36"/>
  <c r="Q6" i="67"/>
  <c r="R6" i="16"/>
  <c r="R6" i="28"/>
  <c r="R6" i="36"/>
  <c r="R6" i="67"/>
  <c r="S6" i="16"/>
  <c r="S6" i="28"/>
  <c r="S6" i="36"/>
  <c r="S6" i="67"/>
  <c r="T6" i="16"/>
  <c r="T6" i="28"/>
  <c r="T6" i="36"/>
  <c r="T6" i="67"/>
  <c r="U6" i="16"/>
  <c r="U6" i="28"/>
  <c r="U6" i="36"/>
  <c r="U6" i="67"/>
  <c r="V6" i="16"/>
  <c r="V6" i="28"/>
  <c r="V6" i="36"/>
  <c r="V6" i="67"/>
  <c r="W6" i="16"/>
  <c r="W6" i="28"/>
  <c r="W6" i="36"/>
  <c r="W6" i="67"/>
  <c r="X6" i="16"/>
  <c r="X6" i="28"/>
  <c r="X6" i="36"/>
  <c r="X6" i="67"/>
  <c r="Y6" i="16"/>
  <c r="Y6" i="28"/>
  <c r="Y6" i="36"/>
  <c r="Y6" i="67"/>
  <c r="Z6" i="16"/>
  <c r="Z6" i="28"/>
  <c r="Z6" i="36"/>
  <c r="Z6" i="67"/>
  <c r="AA6" i="16"/>
  <c r="AA6" i="28"/>
  <c r="AA6" i="36"/>
  <c r="AA6" i="67"/>
  <c r="AB6" i="16"/>
  <c r="AB6" i="28"/>
  <c r="AB6" i="36"/>
  <c r="AB6" i="67"/>
  <c r="AC6" i="16"/>
  <c r="AC6" i="28"/>
  <c r="AC6" i="36"/>
  <c r="AC6" i="67"/>
  <c r="AD6" i="16"/>
  <c r="AD6" i="28"/>
  <c r="AD6" i="36"/>
  <c r="AD6" i="67"/>
  <c r="AE6" i="16"/>
  <c r="AE6" i="28"/>
  <c r="AE6" i="36"/>
  <c r="AE6" i="67"/>
  <c r="AF6" i="16"/>
  <c r="AF6" i="28"/>
  <c r="AF6" i="36"/>
  <c r="AF6" i="67"/>
  <c r="AG6" i="16"/>
  <c r="AG6" i="28"/>
  <c r="AG6" i="36"/>
  <c r="AG6" i="67"/>
  <c r="AH6" i="16"/>
  <c r="AH6" i="28"/>
  <c r="AH6" i="36"/>
  <c r="AH6" i="67"/>
  <c r="AI6" i="16"/>
  <c r="AI6" i="28"/>
  <c r="AI6" i="36"/>
  <c r="AI6" i="67"/>
  <c r="AJ6" i="16"/>
  <c r="AJ6" i="28"/>
  <c r="AJ6" i="36"/>
  <c r="AJ6" i="67"/>
  <c r="AK6" i="16"/>
  <c r="AK6" i="28"/>
  <c r="AK6" i="36"/>
  <c r="AK6" i="67"/>
  <c r="AL6" i="16"/>
  <c r="AL6" i="28"/>
  <c r="AL6" i="36"/>
  <c r="AL6" i="67"/>
  <c r="AM6" i="16"/>
  <c r="AM6" i="28"/>
  <c r="AM6" i="36"/>
  <c r="AM6" i="67"/>
  <c r="AN6" i="16"/>
  <c r="AN6" i="28"/>
  <c r="AN6" i="36"/>
  <c r="AN6" i="67"/>
  <c r="AO6" i="16"/>
  <c r="AO6" i="28"/>
  <c r="AO6" i="36"/>
  <c r="AO6" i="67"/>
  <c r="AP6" i="16"/>
  <c r="AP6" i="28"/>
  <c r="AP6" i="36"/>
  <c r="AP6" i="67"/>
  <c r="AQ6" i="16"/>
  <c r="AQ6" i="28"/>
  <c r="AQ6" i="36"/>
  <c r="AQ6" i="67"/>
  <c r="AR6" i="16"/>
  <c r="AR6" i="28"/>
  <c r="AR6" i="36"/>
  <c r="AR6" i="67"/>
  <c r="AS6" i="16"/>
  <c r="AS6" i="28"/>
  <c r="AS6" i="36"/>
  <c r="AS6" i="67"/>
  <c r="AT6" i="16"/>
  <c r="AT6" i="28"/>
  <c r="AT6" i="36"/>
  <c r="AT6" i="67"/>
  <c r="AU6" i="16"/>
  <c r="AU6" i="28"/>
  <c r="AU6" i="36"/>
  <c r="AU6" i="67"/>
  <c r="AV6" i="16"/>
  <c r="AV6" i="28"/>
  <c r="AV6" i="36"/>
  <c r="AV6" i="67"/>
  <c r="AW6" i="16"/>
  <c r="AW6" i="28"/>
  <c r="AW6" i="36"/>
  <c r="AW6" i="67"/>
  <c r="AX6" i="16"/>
  <c r="AX6" i="28"/>
  <c r="AX6" i="36"/>
  <c r="AX6" i="67"/>
  <c r="AY6" i="16"/>
  <c r="AY6" i="28"/>
  <c r="AY6" i="36"/>
  <c r="AY6" i="67"/>
  <c r="AZ6" i="16"/>
  <c r="AZ6" i="28"/>
  <c r="AZ6" i="36"/>
  <c r="AZ6" i="67"/>
  <c r="BA6" i="16"/>
  <c r="BA6" i="28"/>
  <c r="BA6" i="36"/>
  <c r="BA6" i="67"/>
  <c r="C7" i="16"/>
  <c r="C7" i="28"/>
  <c r="C7" i="36"/>
  <c r="C7" i="67"/>
  <c r="D7" i="16"/>
  <c r="D7" i="28"/>
  <c r="D7" i="36"/>
  <c r="D7" i="67"/>
  <c r="E7" i="16"/>
  <c r="E7" i="28"/>
  <c r="E7" i="36"/>
  <c r="E7" i="67"/>
  <c r="F7" i="16"/>
  <c r="F7" i="28"/>
  <c r="F7" i="36"/>
  <c r="F7" i="67"/>
  <c r="G7" i="16"/>
  <c r="G7" i="28"/>
  <c r="G7" i="36"/>
  <c r="G7" i="67"/>
  <c r="H7" i="16"/>
  <c r="H7" i="28"/>
  <c r="H7" i="36"/>
  <c r="H7" i="67"/>
  <c r="I7" i="16"/>
  <c r="I7" i="28"/>
  <c r="I7" i="36"/>
  <c r="I7" i="67"/>
  <c r="J7" i="16"/>
  <c r="J7" i="28"/>
  <c r="J7" i="36"/>
  <c r="J7" i="67"/>
  <c r="K7" i="16"/>
  <c r="K7" i="28"/>
  <c r="K7" i="36"/>
  <c r="K7" i="67"/>
  <c r="L7" i="16"/>
  <c r="L7" i="28"/>
  <c r="L7" i="36"/>
  <c r="L7" i="67"/>
  <c r="M7" i="16"/>
  <c r="M7" i="28"/>
  <c r="M7" i="36"/>
  <c r="M7" i="67"/>
  <c r="N7" i="16"/>
  <c r="N7" i="28"/>
  <c r="N7" i="36"/>
  <c r="N7" i="67"/>
  <c r="O7" i="16"/>
  <c r="O7" i="28"/>
  <c r="O7" i="36"/>
  <c r="O7" i="67"/>
  <c r="P7" i="16"/>
  <c r="P7" i="28"/>
  <c r="P7" i="36"/>
  <c r="P7" i="67"/>
  <c r="Q7" i="16"/>
  <c r="Q7" i="28"/>
  <c r="Q7" i="36"/>
  <c r="Q7" i="67"/>
  <c r="R7" i="16"/>
  <c r="R7" i="28"/>
  <c r="R7" i="36"/>
  <c r="R7" i="67"/>
  <c r="S7" i="16"/>
  <c r="S7" i="28"/>
  <c r="S7" i="36"/>
  <c r="S7" i="67"/>
  <c r="T7" i="16"/>
  <c r="T7" i="28"/>
  <c r="T7" i="36"/>
  <c r="T7" i="67"/>
  <c r="U7" i="16"/>
  <c r="U7" i="28"/>
  <c r="U7" i="36"/>
  <c r="U7" i="67"/>
  <c r="V7" i="16"/>
  <c r="V7" i="28"/>
  <c r="V7" i="36"/>
  <c r="V7" i="67"/>
  <c r="W7" i="16"/>
  <c r="W7" i="28"/>
  <c r="W7" i="36"/>
  <c r="W7" i="67"/>
  <c r="X7" i="16"/>
  <c r="X7" i="28"/>
  <c r="X7" i="36"/>
  <c r="X7" i="67"/>
  <c r="Y7" i="16"/>
  <c r="Y7" i="28"/>
  <c r="Y7" i="36"/>
  <c r="Y7" i="67"/>
  <c r="Z7" i="16"/>
  <c r="Z7" i="28"/>
  <c r="Z7" i="36"/>
  <c r="Z7" i="67"/>
  <c r="AA7" i="16"/>
  <c r="AA7" i="28"/>
  <c r="AA7" i="36"/>
  <c r="AA7" i="67"/>
  <c r="AB7" i="16"/>
  <c r="AB7" i="28"/>
  <c r="AB7" i="36"/>
  <c r="AB7" i="67"/>
  <c r="AC7" i="16"/>
  <c r="AC7" i="28"/>
  <c r="AC7" i="36"/>
  <c r="AC7" i="67"/>
  <c r="AD7" i="16"/>
  <c r="AD7" i="28"/>
  <c r="AD7" i="36"/>
  <c r="AD7" i="67"/>
  <c r="AE7" i="16"/>
  <c r="AE7" i="28"/>
  <c r="AE7" i="36"/>
  <c r="AE7" i="67"/>
  <c r="AF7" i="16"/>
  <c r="AF7" i="28"/>
  <c r="AF7" i="36"/>
  <c r="AF7" i="67"/>
  <c r="AG7" i="16"/>
  <c r="AG7" i="28"/>
  <c r="AG7" i="36"/>
  <c r="AG7" i="67"/>
  <c r="AH7" i="16"/>
  <c r="AH7" i="28"/>
  <c r="AH7" i="36"/>
  <c r="AH7" i="67"/>
  <c r="AI7" i="16"/>
  <c r="AI7" i="28"/>
  <c r="AI7" i="36"/>
  <c r="AI7" i="67"/>
  <c r="AJ7" i="16"/>
  <c r="AJ7" i="28"/>
  <c r="AJ7" i="36"/>
  <c r="AJ7" i="67"/>
  <c r="AK7" i="16"/>
  <c r="AK7" i="28"/>
  <c r="AK7" i="36"/>
  <c r="AK7" i="67"/>
  <c r="AL7" i="16"/>
  <c r="AL7" i="28"/>
  <c r="AL7" i="36"/>
  <c r="AL7" i="67"/>
  <c r="AM7" i="16"/>
  <c r="AM7" i="28"/>
  <c r="AM7" i="36"/>
  <c r="AM7" i="67"/>
  <c r="AN7" i="16"/>
  <c r="AN7" i="28"/>
  <c r="AN7" i="36"/>
  <c r="AN7" i="67"/>
  <c r="AO7" i="16"/>
  <c r="AO7" i="28"/>
  <c r="AO7" i="36"/>
  <c r="AO7" i="67"/>
  <c r="AP7" i="16"/>
  <c r="AP7" i="28"/>
  <c r="AP7" i="36"/>
  <c r="AP7" i="67"/>
  <c r="AQ7" i="16"/>
  <c r="AQ7" i="28"/>
  <c r="AQ7" i="36"/>
  <c r="AQ7" i="67"/>
  <c r="AR7" i="16"/>
  <c r="AR7" i="28"/>
  <c r="AR7" i="36"/>
  <c r="AR7" i="67"/>
  <c r="AS7" i="16"/>
  <c r="AS7" i="28"/>
  <c r="AS7" i="36"/>
  <c r="AS7" i="67"/>
  <c r="AT7" i="16"/>
  <c r="AT7" i="28"/>
  <c r="AT7" i="36"/>
  <c r="AT7" i="67"/>
  <c r="AU7" i="16"/>
  <c r="AU7" i="28"/>
  <c r="AU7" i="36"/>
  <c r="AU7" i="67"/>
  <c r="AV7" i="16"/>
  <c r="AV7" i="28"/>
  <c r="AV7" i="36"/>
  <c r="AV7" i="67"/>
  <c r="AW7" i="16"/>
  <c r="AW7" i="28"/>
  <c r="AW7" i="36"/>
  <c r="AW7" i="67"/>
  <c r="AX7" i="16"/>
  <c r="AX7" i="28"/>
  <c r="AX7" i="36"/>
  <c r="AX7" i="67"/>
  <c r="AY7" i="16"/>
  <c r="AY7" i="28"/>
  <c r="AY7" i="36"/>
  <c r="AY7" i="67"/>
  <c r="AZ7" i="16"/>
  <c r="AZ7" i="28"/>
  <c r="AZ7" i="36"/>
  <c r="AZ7" i="67"/>
  <c r="BA7" i="16"/>
  <c r="BA7" i="28"/>
  <c r="BA7" i="36"/>
  <c r="BA7" i="67"/>
  <c r="C8" i="16"/>
  <c r="C8" i="28"/>
  <c r="C8" i="36"/>
  <c r="C8" i="67"/>
  <c r="D8" i="16"/>
  <c r="D8" i="28"/>
  <c r="D8" i="36"/>
  <c r="D8" i="67"/>
  <c r="E8" i="16"/>
  <c r="E8" i="28"/>
  <c r="E8" i="36"/>
  <c r="E8" i="67"/>
  <c r="F8" i="16"/>
  <c r="F8" i="28"/>
  <c r="F8" i="36"/>
  <c r="F8" i="67"/>
  <c r="G8" i="16"/>
  <c r="G8" i="28"/>
  <c r="G8" i="36"/>
  <c r="G8" i="67"/>
  <c r="H8" i="16"/>
  <c r="H8" i="28"/>
  <c r="H8" i="36"/>
  <c r="H8" i="67"/>
  <c r="I8" i="16"/>
  <c r="I8" i="28"/>
  <c r="I8" i="36"/>
  <c r="I8" i="67"/>
  <c r="J8" i="16"/>
  <c r="J8" i="28"/>
  <c r="J8" i="36"/>
  <c r="J8" i="67"/>
  <c r="K8" i="16"/>
  <c r="K8" i="28"/>
  <c r="K8" i="36"/>
  <c r="K8" i="67"/>
  <c r="L8" i="16"/>
  <c r="L8" i="28"/>
  <c r="L8" i="36"/>
  <c r="L8" i="67"/>
  <c r="M8" i="16"/>
  <c r="M8" i="28"/>
  <c r="M8" i="36"/>
  <c r="M8" i="67"/>
  <c r="N8" i="16"/>
  <c r="N8" i="28"/>
  <c r="N8" i="36"/>
  <c r="N8" i="67"/>
  <c r="O8" i="16"/>
  <c r="O8" i="28"/>
  <c r="O8" i="36"/>
  <c r="O8" i="67"/>
  <c r="P8" i="16"/>
  <c r="P8" i="28"/>
  <c r="P8" i="36"/>
  <c r="P8" i="67"/>
  <c r="Q8" i="16"/>
  <c r="Q8" i="28"/>
  <c r="Q8" i="36"/>
  <c r="Q8" i="67"/>
  <c r="R8" i="16"/>
  <c r="R8" i="28"/>
  <c r="R8" i="36"/>
  <c r="R8" i="67"/>
  <c r="S8" i="16"/>
  <c r="S8" i="28"/>
  <c r="S8" i="36"/>
  <c r="S8" i="67"/>
  <c r="T8" i="16"/>
  <c r="T8" i="28"/>
  <c r="T8" i="36"/>
  <c r="T8" i="67"/>
  <c r="U8" i="16"/>
  <c r="U8" i="28"/>
  <c r="U8" i="36"/>
  <c r="U8" i="67"/>
  <c r="V8" i="16"/>
  <c r="V8" i="28"/>
  <c r="V8" i="36"/>
  <c r="V8" i="67"/>
  <c r="W8" i="16"/>
  <c r="W8" i="28"/>
  <c r="W8" i="36"/>
  <c r="W8" i="67"/>
  <c r="X8" i="16"/>
  <c r="X8" i="28"/>
  <c r="X8" i="36"/>
  <c r="X8" i="67"/>
  <c r="Y8" i="16"/>
  <c r="Y8" i="28"/>
  <c r="Y8" i="36"/>
  <c r="Y8" i="67"/>
  <c r="Z8" i="16"/>
  <c r="Z8" i="28"/>
  <c r="Z8" i="36"/>
  <c r="Z8" i="67"/>
  <c r="AA8" i="16"/>
  <c r="AA8" i="28"/>
  <c r="AA8" i="36"/>
  <c r="AA8" i="67"/>
  <c r="AB8" i="16"/>
  <c r="AB8" i="28"/>
  <c r="AB8" i="36"/>
  <c r="AB8" i="67"/>
  <c r="AC8" i="16"/>
  <c r="AC8" i="28"/>
  <c r="AC8" i="36"/>
  <c r="AC8" i="67"/>
  <c r="AD8" i="16"/>
  <c r="AD8" i="28"/>
  <c r="AD8" i="36"/>
  <c r="AD8" i="67"/>
  <c r="AE8" i="16"/>
  <c r="AE8" i="28"/>
  <c r="AE8" i="36"/>
  <c r="AE8" i="67"/>
  <c r="AF8" i="16"/>
  <c r="AF8" i="28"/>
  <c r="AF8" i="36"/>
  <c r="AF8" i="67"/>
  <c r="AG8" i="16"/>
  <c r="AG8" i="28"/>
  <c r="AG8" i="36"/>
  <c r="AG8" i="67"/>
  <c r="AH8" i="16"/>
  <c r="AH8" i="28"/>
  <c r="AH8" i="36"/>
  <c r="AH8" i="67"/>
  <c r="AI8" i="16"/>
  <c r="AI8" i="28"/>
  <c r="AI8" i="36"/>
  <c r="AI8" i="67"/>
  <c r="AJ8" i="16"/>
  <c r="AJ8" i="28"/>
  <c r="AJ8" i="36"/>
  <c r="AJ8" i="67"/>
  <c r="AK8" i="16"/>
  <c r="AK8" i="28"/>
  <c r="AK8" i="36"/>
  <c r="AK8" i="67"/>
  <c r="AL8" i="16"/>
  <c r="AL8" i="28"/>
  <c r="AL8" i="36"/>
  <c r="AL8" i="67"/>
  <c r="AM8" i="16"/>
  <c r="AM8" i="28"/>
  <c r="AM8" i="36"/>
  <c r="AM8" i="67"/>
  <c r="AN8" i="16"/>
  <c r="AN8" i="28"/>
  <c r="AN8" i="36"/>
  <c r="AN8" i="67"/>
  <c r="AO8" i="16"/>
  <c r="AO8" i="28"/>
  <c r="AO8" i="36"/>
  <c r="AO8" i="67"/>
  <c r="AP8" i="16"/>
  <c r="AP8" i="28"/>
  <c r="AP8" i="36"/>
  <c r="AP8" i="67"/>
  <c r="AQ8" i="16"/>
  <c r="AQ8" i="28"/>
  <c r="AQ8" i="36"/>
  <c r="AQ8" i="67"/>
  <c r="AR8" i="16"/>
  <c r="AR8" i="28"/>
  <c r="AR8" i="36"/>
  <c r="AR8" i="67"/>
  <c r="AS8" i="16"/>
  <c r="AS8" i="28"/>
  <c r="AS8" i="36"/>
  <c r="AS8" i="67"/>
  <c r="AT8" i="16"/>
  <c r="AT8" i="28"/>
  <c r="AT8" i="36"/>
  <c r="AT8" i="67"/>
  <c r="AU8" i="16"/>
  <c r="AU8" i="28"/>
  <c r="AU8" i="36"/>
  <c r="AU8" i="67"/>
  <c r="AV8" i="16"/>
  <c r="AV8" i="28"/>
  <c r="AV8" i="36"/>
  <c r="AV8" i="67"/>
  <c r="AW8" i="16"/>
  <c r="AW8" i="28"/>
  <c r="AW8" i="36"/>
  <c r="AW8" i="67"/>
  <c r="AX8" i="16"/>
  <c r="AX8" i="28"/>
  <c r="AX8" i="36"/>
  <c r="AX8" i="67"/>
  <c r="AY8" i="16"/>
  <c r="AY8" i="28"/>
  <c r="AY8" i="36"/>
  <c r="AY8" i="67"/>
  <c r="AZ8" i="16"/>
  <c r="AZ8" i="28"/>
  <c r="AZ8" i="36"/>
  <c r="AZ8" i="67"/>
  <c r="BA8" i="16"/>
  <c r="BA8" i="28"/>
  <c r="BA8" i="36"/>
  <c r="BA8" i="67"/>
  <c r="C9" i="16"/>
  <c r="C9" i="28"/>
  <c r="C9" i="36"/>
  <c r="C9" i="67"/>
  <c r="D9" i="16"/>
  <c r="D9" i="28"/>
  <c r="D9" i="36"/>
  <c r="D9" i="67"/>
  <c r="E9" i="16"/>
  <c r="E9" i="28"/>
  <c r="E9" i="36"/>
  <c r="E9" i="67"/>
  <c r="F9" i="16"/>
  <c r="F9" i="28"/>
  <c r="F9" i="36"/>
  <c r="F9" i="67"/>
  <c r="G9" i="16"/>
  <c r="G9" i="28"/>
  <c r="G9" i="36"/>
  <c r="G9" i="67"/>
  <c r="H9" i="16"/>
  <c r="H9" i="28"/>
  <c r="H9" i="36"/>
  <c r="H9" i="67"/>
  <c r="I9" i="16"/>
  <c r="I9" i="28"/>
  <c r="I9" i="36"/>
  <c r="I9" i="67"/>
  <c r="J9" i="16"/>
  <c r="J9" i="28"/>
  <c r="J9" i="36"/>
  <c r="J9" i="67"/>
  <c r="K9" i="16"/>
  <c r="K9" i="28"/>
  <c r="K9" i="36"/>
  <c r="K9" i="67"/>
  <c r="L9" i="16"/>
  <c r="L9" i="28"/>
  <c r="L9" i="36"/>
  <c r="L9" i="67"/>
  <c r="M9" i="16"/>
  <c r="M9" i="28"/>
  <c r="M9" i="36"/>
  <c r="M9" i="67"/>
  <c r="N9" i="16"/>
  <c r="N9" i="28"/>
  <c r="N9" i="36"/>
  <c r="N9" i="67"/>
  <c r="O9" i="16"/>
  <c r="O9" i="28"/>
  <c r="O9" i="36"/>
  <c r="O9" i="67"/>
  <c r="P9" i="16"/>
  <c r="P9" i="28"/>
  <c r="P9" i="36"/>
  <c r="P9" i="67"/>
  <c r="Q9" i="16"/>
  <c r="Q9" i="28"/>
  <c r="Q9" i="36"/>
  <c r="Q9" i="67"/>
  <c r="R9" i="16"/>
  <c r="R9" i="28"/>
  <c r="R9" i="36"/>
  <c r="R9" i="67"/>
  <c r="S9" i="16"/>
  <c r="S9" i="28"/>
  <c r="S9" i="36"/>
  <c r="S9" i="67"/>
  <c r="T9" i="16"/>
  <c r="T9" i="28"/>
  <c r="T9" i="36"/>
  <c r="T9" i="67"/>
  <c r="U9" i="16"/>
  <c r="U9" i="28"/>
  <c r="U9" i="36"/>
  <c r="U9" i="67"/>
  <c r="V9" i="16"/>
  <c r="V9" i="28"/>
  <c r="V9" i="36"/>
  <c r="V9" i="67"/>
  <c r="W9" i="16"/>
  <c r="W9" i="28"/>
  <c r="W9" i="36"/>
  <c r="W9" i="67"/>
  <c r="X9" i="16"/>
  <c r="X9" i="28"/>
  <c r="X9" i="36"/>
  <c r="X9" i="67"/>
  <c r="Y9" i="16"/>
  <c r="Y9" i="28"/>
  <c r="Y9" i="36"/>
  <c r="Y9" i="67"/>
  <c r="Z9" i="16"/>
  <c r="Z9" i="28"/>
  <c r="Z9" i="36"/>
  <c r="Z9" i="67"/>
  <c r="AA9" i="16"/>
  <c r="AA9" i="28"/>
  <c r="AA9" i="36"/>
  <c r="AA9" i="67"/>
  <c r="AB9" i="16"/>
  <c r="AB9" i="28"/>
  <c r="AB9" i="36"/>
  <c r="AB9" i="67"/>
  <c r="AC9" i="16"/>
  <c r="AC9" i="28"/>
  <c r="AC9" i="36"/>
  <c r="AC9" i="67"/>
  <c r="AD9" i="16"/>
  <c r="AD9" i="28"/>
  <c r="AD9" i="36"/>
  <c r="AD9" i="67"/>
  <c r="AE9" i="16"/>
  <c r="AE9" i="28"/>
  <c r="AE9" i="36"/>
  <c r="AE9" i="67"/>
  <c r="AF9" i="16"/>
  <c r="AF9" i="28"/>
  <c r="AF9" i="36"/>
  <c r="AF9" i="67"/>
  <c r="AG9" i="16"/>
  <c r="AG9" i="28"/>
  <c r="AG9" i="36"/>
  <c r="AG9" i="67"/>
  <c r="AH9" i="16"/>
  <c r="AH9" i="28"/>
  <c r="AH9" i="36"/>
  <c r="AH9" i="67"/>
  <c r="AI9" i="16"/>
  <c r="AI9" i="28"/>
  <c r="AI9" i="36"/>
  <c r="AI9" i="67"/>
  <c r="AJ9" i="16"/>
  <c r="AJ9" i="28"/>
  <c r="AJ9" i="36"/>
  <c r="AJ9" i="67"/>
  <c r="AK9" i="16"/>
  <c r="AK9" i="28"/>
  <c r="AK9" i="36"/>
  <c r="AK9" i="67"/>
  <c r="AL9" i="16"/>
  <c r="AL9" i="28"/>
  <c r="AL9" i="36"/>
  <c r="AL9" i="67"/>
  <c r="AM9" i="16"/>
  <c r="AM9" i="28"/>
  <c r="AM9" i="36"/>
  <c r="AM9" i="67"/>
  <c r="AN9" i="16"/>
  <c r="AN9" i="28"/>
  <c r="AN9" i="36"/>
  <c r="AN9" i="67"/>
  <c r="AO9" i="16"/>
  <c r="AO9" i="28"/>
  <c r="AO9" i="36"/>
  <c r="AO9" i="67"/>
  <c r="AP9" i="16"/>
  <c r="AP9" i="28"/>
  <c r="AP9" i="36"/>
  <c r="AP9" i="67"/>
  <c r="AQ9" i="16"/>
  <c r="AQ9" i="28"/>
  <c r="AQ9" i="36"/>
  <c r="AQ9" i="67"/>
  <c r="AR9" i="16"/>
  <c r="AR9" i="28"/>
  <c r="AR9" i="36"/>
  <c r="AR9" i="67"/>
  <c r="AS9" i="16"/>
  <c r="AS9" i="28"/>
  <c r="AS9" i="36"/>
  <c r="AS9" i="67"/>
  <c r="AT9" i="16"/>
  <c r="AT9" i="28"/>
  <c r="AT9" i="36"/>
  <c r="AT9" i="67"/>
  <c r="AU9" i="16"/>
  <c r="AU9" i="28"/>
  <c r="AU9" i="36"/>
  <c r="AU9" i="67"/>
  <c r="AV9" i="16"/>
  <c r="AV9" i="28"/>
  <c r="AV9" i="36"/>
  <c r="AV9" i="67"/>
  <c r="AW9" i="16"/>
  <c r="AW9" i="28"/>
  <c r="AW9" i="36"/>
  <c r="AW9" i="67"/>
  <c r="AX9" i="16"/>
  <c r="AX9" i="28"/>
  <c r="AX9" i="36"/>
  <c r="AX9" i="67"/>
  <c r="AY9" i="16"/>
  <c r="AY9" i="28"/>
  <c r="AY9" i="36"/>
  <c r="AY9" i="67"/>
  <c r="AZ9" i="16"/>
  <c r="AZ9" i="28"/>
  <c r="AZ9" i="36"/>
  <c r="AZ9" i="67"/>
  <c r="BA9" i="16"/>
  <c r="BA9" i="28"/>
  <c r="BA9" i="36"/>
  <c r="BA9" i="67"/>
  <c r="C10" i="16"/>
  <c r="C10" i="28"/>
  <c r="C10" i="36"/>
  <c r="C10" i="67"/>
  <c r="D10" i="16"/>
  <c r="D10" i="28"/>
  <c r="D10" i="36"/>
  <c r="D10" i="67"/>
  <c r="E10" i="16"/>
  <c r="E10" i="28"/>
  <c r="E10" i="36"/>
  <c r="E10" i="67"/>
  <c r="F10" i="16"/>
  <c r="F10" i="28"/>
  <c r="F10" i="36"/>
  <c r="F10" i="67"/>
  <c r="G10" i="16"/>
  <c r="G10" i="28"/>
  <c r="G10" i="36"/>
  <c r="G10" i="67"/>
  <c r="H10" i="16"/>
  <c r="H10" i="28"/>
  <c r="H10" i="36"/>
  <c r="H10" i="67"/>
  <c r="I10" i="16"/>
  <c r="I10" i="28"/>
  <c r="I10" i="36"/>
  <c r="I10" i="67"/>
  <c r="J10" i="16"/>
  <c r="J10" i="28"/>
  <c r="J10" i="36"/>
  <c r="J10" i="67"/>
  <c r="K10" i="16"/>
  <c r="K10" i="28"/>
  <c r="K10" i="36"/>
  <c r="K10" i="67"/>
  <c r="L10" i="16"/>
  <c r="L10" i="28"/>
  <c r="L10" i="36"/>
  <c r="L10" i="67"/>
  <c r="M10" i="16"/>
  <c r="M10" i="28"/>
  <c r="M10" i="36"/>
  <c r="M10" i="67"/>
  <c r="N10" i="16"/>
  <c r="N10" i="28"/>
  <c r="N10" i="36"/>
  <c r="N10" i="67"/>
  <c r="O10" i="16"/>
  <c r="O10" i="28"/>
  <c r="O10" i="36"/>
  <c r="O10" i="67"/>
  <c r="P10" i="16"/>
  <c r="P10" i="28"/>
  <c r="P10" i="36"/>
  <c r="P10" i="67"/>
  <c r="Q10" i="16"/>
  <c r="Q10" i="28"/>
  <c r="Q10" i="36"/>
  <c r="Q10" i="67"/>
  <c r="R10" i="16"/>
  <c r="R10" i="28"/>
  <c r="R10" i="36"/>
  <c r="R10" i="67"/>
  <c r="S10" i="16"/>
  <c r="S10" i="28"/>
  <c r="S10" i="36"/>
  <c r="S10" i="67"/>
  <c r="T10" i="16"/>
  <c r="T10" i="28"/>
  <c r="T10" i="36"/>
  <c r="T10" i="67"/>
  <c r="U10" i="16"/>
  <c r="U10" i="28"/>
  <c r="U10" i="36"/>
  <c r="U10" i="67"/>
  <c r="V10" i="16"/>
  <c r="V10" i="28"/>
  <c r="V10" i="36"/>
  <c r="V10" i="67"/>
  <c r="W10" i="16"/>
  <c r="W10" i="28"/>
  <c r="W10" i="36"/>
  <c r="W10" i="67"/>
  <c r="X10" i="16"/>
  <c r="X10" i="28"/>
  <c r="X10" i="36"/>
  <c r="X10" i="67"/>
  <c r="Y10" i="16"/>
  <c r="Y10" i="28"/>
  <c r="Y10" i="36"/>
  <c r="Y10" i="67"/>
  <c r="Z10" i="16"/>
  <c r="Z10" i="28"/>
  <c r="Z10" i="36"/>
  <c r="Z10" i="67"/>
  <c r="AA10" i="16"/>
  <c r="AA10" i="28"/>
  <c r="AA10" i="36"/>
  <c r="AA10" i="67"/>
  <c r="AB10" i="16"/>
  <c r="AB10" i="28"/>
  <c r="AB10" i="36"/>
  <c r="AB10" i="67"/>
  <c r="AC10" i="16"/>
  <c r="AC10" i="28"/>
  <c r="AC10" i="36"/>
  <c r="AC10" i="67"/>
  <c r="AD10" i="16"/>
  <c r="AD10" i="28"/>
  <c r="AD10" i="36"/>
  <c r="AD10" i="67"/>
  <c r="AE10" i="16"/>
  <c r="AE10" i="28"/>
  <c r="AE10" i="36"/>
  <c r="AE10" i="67"/>
  <c r="AF10" i="16"/>
  <c r="AF10" i="28"/>
  <c r="AF10" i="36"/>
  <c r="AF10" i="67"/>
  <c r="AG10" i="16"/>
  <c r="AG10" i="28"/>
  <c r="AG10" i="36"/>
  <c r="AG10" i="67"/>
  <c r="AH10" i="16"/>
  <c r="AH10" i="28"/>
  <c r="AH10" i="36"/>
  <c r="AH10" i="67"/>
  <c r="AI10" i="16"/>
  <c r="AI10" i="28"/>
  <c r="AI10" i="36"/>
  <c r="AI10" i="67"/>
  <c r="AJ10" i="16"/>
  <c r="AJ10" i="28"/>
  <c r="AJ10" i="36"/>
  <c r="AJ10" i="67"/>
  <c r="AK10" i="16"/>
  <c r="AK10" i="28"/>
  <c r="AK10" i="36"/>
  <c r="AK10" i="67"/>
  <c r="AL10" i="16"/>
  <c r="AL10" i="28"/>
  <c r="AL10" i="36"/>
  <c r="AL10" i="67"/>
  <c r="AM10" i="16"/>
  <c r="AM10" i="28"/>
  <c r="AM10" i="36"/>
  <c r="AM10" i="67"/>
  <c r="AN10" i="16"/>
  <c r="AN10" i="28"/>
  <c r="AN10" i="36"/>
  <c r="AN10" i="67"/>
  <c r="AO10" i="16"/>
  <c r="AO10" i="28"/>
  <c r="AO10" i="36"/>
  <c r="AO10" i="67"/>
  <c r="AP10" i="16"/>
  <c r="AP10" i="28"/>
  <c r="AP10" i="36"/>
  <c r="AP10" i="67"/>
  <c r="AQ10" i="16"/>
  <c r="AQ10" i="28"/>
  <c r="AQ10" i="36"/>
  <c r="AQ10" i="67"/>
  <c r="AR10" i="16"/>
  <c r="AR10" i="28"/>
  <c r="AR10" i="36"/>
  <c r="AR10" i="67"/>
  <c r="AS10" i="16"/>
  <c r="AS10" i="28"/>
  <c r="AS10" i="36"/>
  <c r="AS10" i="67"/>
  <c r="AT10" i="16"/>
  <c r="AT10" i="28"/>
  <c r="AT10" i="36"/>
  <c r="AT10" i="67"/>
  <c r="AU10" i="16"/>
  <c r="AU10" i="28"/>
  <c r="AU10" i="36"/>
  <c r="AU10" i="67"/>
  <c r="AV10" i="16"/>
  <c r="AV10" i="28"/>
  <c r="AV10" i="36"/>
  <c r="AV10" i="67"/>
  <c r="AW10" i="16"/>
  <c r="AW10" i="28"/>
  <c r="AW10" i="36"/>
  <c r="AW10" i="67"/>
  <c r="AX10" i="16"/>
  <c r="AX10" i="28"/>
  <c r="AX10" i="36"/>
  <c r="AX10" i="67"/>
  <c r="AY10" i="16"/>
  <c r="AY10" i="28"/>
  <c r="AY10" i="36"/>
  <c r="AY10" i="67"/>
  <c r="AZ10" i="16"/>
  <c r="AZ10" i="28"/>
  <c r="AZ10" i="36"/>
  <c r="AZ10" i="67"/>
  <c r="BA10" i="16"/>
  <c r="BA10" i="28"/>
  <c r="BA10" i="36"/>
  <c r="BA10" i="67"/>
  <c r="C11" i="16"/>
  <c r="C11" i="28"/>
  <c r="C11" i="36"/>
  <c r="C11" i="67"/>
  <c r="D11" i="16"/>
  <c r="D11" i="28"/>
  <c r="D11" i="36"/>
  <c r="D11" i="67"/>
  <c r="E11" i="16"/>
  <c r="E11" i="28"/>
  <c r="E11" i="36"/>
  <c r="E11" i="67"/>
  <c r="F11" i="16"/>
  <c r="F11" i="28"/>
  <c r="F11" i="36"/>
  <c r="F11" i="67"/>
  <c r="G11" i="16"/>
  <c r="G11" i="28"/>
  <c r="G11" i="36"/>
  <c r="G11" i="67"/>
  <c r="H11" i="16"/>
  <c r="H11" i="28"/>
  <c r="H11" i="36"/>
  <c r="H11" i="67"/>
  <c r="I11" i="16"/>
  <c r="I11" i="28"/>
  <c r="I11" i="36"/>
  <c r="I11" i="67"/>
  <c r="J11" i="16"/>
  <c r="J11" i="28"/>
  <c r="J11" i="36"/>
  <c r="J11" i="67"/>
  <c r="K11" i="16"/>
  <c r="K11" i="28"/>
  <c r="K11" i="36"/>
  <c r="K11" i="67"/>
  <c r="L11" i="16"/>
  <c r="L11" i="28"/>
  <c r="L11" i="36"/>
  <c r="L11" i="67"/>
  <c r="M11" i="16"/>
  <c r="M11" i="28"/>
  <c r="M11" i="36"/>
  <c r="M11" i="67"/>
  <c r="N11" i="16"/>
  <c r="N11" i="28"/>
  <c r="N11" i="36"/>
  <c r="N11" i="67"/>
  <c r="O11" i="16"/>
  <c r="O11" i="28"/>
  <c r="O11" i="36"/>
  <c r="O11" i="67"/>
  <c r="P11" i="16"/>
  <c r="P11" i="28"/>
  <c r="P11" i="36"/>
  <c r="P11" i="67"/>
  <c r="Q11" i="16"/>
  <c r="Q11" i="28"/>
  <c r="Q11" i="36"/>
  <c r="Q11" i="67"/>
  <c r="R11" i="16"/>
  <c r="R11" i="28"/>
  <c r="R11" i="36"/>
  <c r="R11" i="67"/>
  <c r="S11" i="16"/>
  <c r="S11" i="28"/>
  <c r="S11" i="36"/>
  <c r="S11" i="67"/>
  <c r="T11" i="16"/>
  <c r="T11" i="28"/>
  <c r="T11" i="36"/>
  <c r="T11" i="67"/>
  <c r="U11" i="16"/>
  <c r="U11" i="28"/>
  <c r="U11" i="36"/>
  <c r="U11" i="67"/>
  <c r="V11" i="16"/>
  <c r="V11" i="28"/>
  <c r="V11" i="36"/>
  <c r="V11" i="67"/>
  <c r="W11" i="16"/>
  <c r="W11" i="28"/>
  <c r="W11" i="36"/>
  <c r="W11" i="67"/>
  <c r="X11" i="16"/>
  <c r="X11" i="28"/>
  <c r="X11" i="36"/>
  <c r="X11" i="67"/>
  <c r="Y11" i="16"/>
  <c r="Y11" i="28"/>
  <c r="Y11" i="36"/>
  <c r="Y11" i="67"/>
  <c r="Z11" i="16"/>
  <c r="Z11" i="28"/>
  <c r="Z11" i="36"/>
  <c r="Z11" i="67"/>
  <c r="AA11" i="16"/>
  <c r="AA11" i="28"/>
  <c r="AA11" i="36"/>
  <c r="AA11" i="67"/>
  <c r="AB11" i="16"/>
  <c r="AB11" i="28"/>
  <c r="AB11" i="36"/>
  <c r="AB11" i="67"/>
  <c r="AC11" i="16"/>
  <c r="AC11" i="28"/>
  <c r="AC11" i="36"/>
  <c r="AC11" i="67"/>
  <c r="AD11" i="16"/>
  <c r="AD11" i="28"/>
  <c r="AD11" i="36"/>
  <c r="AD11" i="67"/>
  <c r="AE11" i="16"/>
  <c r="AE11" i="28"/>
  <c r="AE11" i="36"/>
  <c r="AE11" i="67"/>
  <c r="AF11" i="16"/>
  <c r="AF11" i="28"/>
  <c r="AF11" i="36"/>
  <c r="AF11" i="67"/>
  <c r="AG11" i="16"/>
  <c r="AG11" i="28"/>
  <c r="AG11" i="36"/>
  <c r="AG11" i="67"/>
  <c r="AH11" i="16"/>
  <c r="AH11" i="28"/>
  <c r="AH11" i="36"/>
  <c r="AH11" i="67"/>
  <c r="AI11" i="16"/>
  <c r="AI11" i="28"/>
  <c r="AI11" i="36"/>
  <c r="AI11" i="67"/>
  <c r="AJ11" i="16"/>
  <c r="AJ11" i="28"/>
  <c r="AJ11" i="36"/>
  <c r="AJ11" i="67"/>
  <c r="AK11" i="16"/>
  <c r="AK11" i="28"/>
  <c r="AK11" i="36"/>
  <c r="AK11" i="67"/>
  <c r="AL11" i="16"/>
  <c r="AL11" i="28"/>
  <c r="AL11" i="36"/>
  <c r="AL11" i="67"/>
  <c r="AM11" i="16"/>
  <c r="AM11" i="28"/>
  <c r="AM11" i="36"/>
  <c r="AM11" i="67"/>
  <c r="AN11" i="16"/>
  <c r="AN11" i="28"/>
  <c r="AN11" i="36"/>
  <c r="AN11" i="67"/>
  <c r="AO11" i="16"/>
  <c r="AO11" i="28"/>
  <c r="AO11" i="36"/>
  <c r="AO11" i="67"/>
  <c r="AP11" i="16"/>
  <c r="AP11" i="28"/>
  <c r="AP11" i="36"/>
  <c r="AP11" i="67"/>
  <c r="AQ11" i="16"/>
  <c r="AQ11" i="28"/>
  <c r="AQ11" i="36"/>
  <c r="AQ11" i="67"/>
  <c r="AR11" i="16"/>
  <c r="AR11" i="28"/>
  <c r="AR11" i="36"/>
  <c r="AR11" i="67"/>
  <c r="AS11" i="16"/>
  <c r="AS11" i="28"/>
  <c r="AS11" i="36"/>
  <c r="AS11" i="67"/>
  <c r="AT11" i="16"/>
  <c r="AT11" i="28"/>
  <c r="AT11" i="36"/>
  <c r="AT11" i="67"/>
  <c r="AU11" i="16"/>
  <c r="AU11" i="28"/>
  <c r="AU11" i="36"/>
  <c r="AU11" i="67"/>
  <c r="AV11" i="16"/>
  <c r="AV11" i="28"/>
  <c r="AV11" i="36"/>
  <c r="AV11" i="67"/>
  <c r="AW11" i="16"/>
  <c r="AW11" i="28"/>
  <c r="AW11" i="36"/>
  <c r="AW11" i="67"/>
  <c r="AX11" i="16"/>
  <c r="AX11" i="28"/>
  <c r="AX11" i="36"/>
  <c r="AX11" i="67"/>
  <c r="AY11" i="16"/>
  <c r="AY11" i="28"/>
  <c r="AY11" i="36"/>
  <c r="AY11" i="67"/>
  <c r="AZ11" i="16"/>
  <c r="AZ11" i="28"/>
  <c r="AZ11" i="36"/>
  <c r="AZ11" i="67"/>
  <c r="BA11" i="16"/>
  <c r="BA11" i="28"/>
  <c r="BA11" i="36"/>
  <c r="BA11" i="67"/>
  <c r="C12" i="16"/>
  <c r="C12" i="28"/>
  <c r="C12" i="36"/>
  <c r="C12" i="67"/>
  <c r="D12" i="16"/>
  <c r="D12" i="28"/>
  <c r="D12" i="36"/>
  <c r="D12" i="67"/>
  <c r="E12" i="16"/>
  <c r="E12" i="28"/>
  <c r="E12" i="36"/>
  <c r="E12" i="67"/>
  <c r="F12" i="16"/>
  <c r="F12" i="28"/>
  <c r="F12" i="36"/>
  <c r="F12" i="67"/>
  <c r="G12" i="16"/>
  <c r="G12" i="28"/>
  <c r="G12" i="36"/>
  <c r="G12" i="67"/>
  <c r="H12" i="16"/>
  <c r="H12" i="28"/>
  <c r="H12" i="36"/>
  <c r="H12" i="67"/>
  <c r="I12" i="16"/>
  <c r="I12" i="28"/>
  <c r="I12" i="36"/>
  <c r="I12" i="67"/>
  <c r="J12" i="16"/>
  <c r="J12" i="28"/>
  <c r="J12" i="36"/>
  <c r="J12" i="67"/>
  <c r="K12" i="16"/>
  <c r="K12" i="28"/>
  <c r="K12" i="36"/>
  <c r="K12" i="67"/>
  <c r="L12" i="16"/>
  <c r="L12" i="28"/>
  <c r="L12" i="36"/>
  <c r="L12" i="67"/>
  <c r="M12" i="16"/>
  <c r="M12" i="28"/>
  <c r="M12" i="36"/>
  <c r="M12" i="67"/>
  <c r="N12" i="16"/>
  <c r="N12" i="28"/>
  <c r="N12" i="36"/>
  <c r="N12" i="67"/>
  <c r="O12" i="16"/>
  <c r="O12" i="28"/>
  <c r="O12" i="36"/>
  <c r="O12" i="67"/>
  <c r="P12" i="16"/>
  <c r="P12" i="28"/>
  <c r="P12" i="36"/>
  <c r="P12" i="67"/>
  <c r="Q12" i="16"/>
  <c r="Q12" i="28"/>
  <c r="Q12" i="36"/>
  <c r="Q12" i="67"/>
  <c r="R12" i="16"/>
  <c r="R12" i="28"/>
  <c r="R12" i="36"/>
  <c r="R12" i="67"/>
  <c r="S12" i="16"/>
  <c r="S12" i="28"/>
  <c r="S12" i="36"/>
  <c r="S12" i="67"/>
  <c r="T12" i="16"/>
  <c r="T12" i="28"/>
  <c r="T12" i="36"/>
  <c r="T12" i="67"/>
  <c r="U12" i="16"/>
  <c r="U12" i="28"/>
  <c r="U12" i="36"/>
  <c r="U12" i="67"/>
  <c r="V12" i="16"/>
  <c r="V12" i="28"/>
  <c r="V12" i="36"/>
  <c r="V12" i="67"/>
  <c r="W12" i="16"/>
  <c r="W12" i="28"/>
  <c r="W12" i="36"/>
  <c r="W12" i="67"/>
  <c r="X12" i="16"/>
  <c r="X12" i="28"/>
  <c r="X12" i="36"/>
  <c r="X12" i="67"/>
  <c r="Y12" i="16"/>
  <c r="Y12" i="28"/>
  <c r="Y12" i="36"/>
  <c r="Y12" i="67"/>
  <c r="Z12" i="16"/>
  <c r="Z12" i="28"/>
  <c r="Z12" i="36"/>
  <c r="Z12" i="67"/>
  <c r="AA12" i="16"/>
  <c r="AA12" i="28"/>
  <c r="AA12" i="36"/>
  <c r="AA12" i="67"/>
  <c r="AB12" i="16"/>
  <c r="AB12" i="28"/>
  <c r="AB12" i="36"/>
  <c r="AB12" i="67"/>
  <c r="AC12" i="16"/>
  <c r="AC12" i="28"/>
  <c r="AC12" i="36"/>
  <c r="AC12" i="67"/>
  <c r="AD12" i="16"/>
  <c r="AD12" i="28"/>
  <c r="AD12" i="36"/>
  <c r="AD12" i="67"/>
  <c r="AE12" i="16"/>
  <c r="AE12" i="28"/>
  <c r="AE12" i="36"/>
  <c r="AE12" i="67"/>
  <c r="AF12" i="16"/>
  <c r="AF12" i="28"/>
  <c r="AF12" i="36"/>
  <c r="AF12" i="67"/>
  <c r="AG12" i="16"/>
  <c r="AG12" i="28"/>
  <c r="AG12" i="36"/>
  <c r="AG12" i="67"/>
  <c r="AH12" i="16"/>
  <c r="AH12" i="28"/>
  <c r="AH12" i="36"/>
  <c r="AH12" i="67"/>
  <c r="AI12" i="16"/>
  <c r="AI12" i="28"/>
  <c r="AI12" i="36"/>
  <c r="AI12" i="67"/>
  <c r="AJ12" i="16"/>
  <c r="AJ12" i="28"/>
  <c r="AJ12" i="36"/>
  <c r="AJ12" i="67"/>
  <c r="AK12" i="16"/>
  <c r="AK12" i="28"/>
  <c r="AK12" i="36"/>
  <c r="AK12" i="67"/>
  <c r="AL12" i="16"/>
  <c r="AL12" i="28"/>
  <c r="AL12" i="36"/>
  <c r="AL12" i="67"/>
  <c r="AM12" i="16"/>
  <c r="AM12" i="28"/>
  <c r="AM12" i="36"/>
  <c r="AM12" i="67"/>
  <c r="AN12" i="16"/>
  <c r="AN12" i="28"/>
  <c r="AN12" i="36"/>
  <c r="AN12" i="67"/>
  <c r="AO12" i="16"/>
  <c r="AO12" i="28"/>
  <c r="AO12" i="36"/>
  <c r="AO12" i="67"/>
  <c r="AP12" i="16"/>
  <c r="AP12" i="28"/>
  <c r="AP12" i="36"/>
  <c r="AP12" i="67"/>
  <c r="AQ12" i="16"/>
  <c r="AQ12" i="28"/>
  <c r="AQ12" i="36"/>
  <c r="AQ12" i="67"/>
  <c r="AR12" i="16"/>
  <c r="AR12" i="28"/>
  <c r="AR12" i="36"/>
  <c r="AR12" i="67"/>
  <c r="AS12" i="16"/>
  <c r="AS12" i="28"/>
  <c r="AS12" i="36"/>
  <c r="AS12" i="67"/>
  <c r="AT12" i="16"/>
  <c r="AT12" i="28"/>
  <c r="AT12" i="36"/>
  <c r="AT12" i="67"/>
  <c r="AU12" i="16"/>
  <c r="AU12" i="28"/>
  <c r="AU12" i="36"/>
  <c r="AU12" i="67"/>
  <c r="AV12" i="16"/>
  <c r="AV12" i="28"/>
  <c r="AV12" i="36"/>
  <c r="AV12" i="67"/>
  <c r="AW12" i="16"/>
  <c r="AW12" i="28"/>
  <c r="AW12" i="36"/>
  <c r="AW12" i="67"/>
  <c r="AX12" i="16"/>
  <c r="AX12" i="28"/>
  <c r="AX12" i="36"/>
  <c r="AX12" i="67"/>
  <c r="AY12" i="16"/>
  <c r="AY12" i="28"/>
  <c r="AY12" i="36"/>
  <c r="AY12" i="67"/>
  <c r="AZ12" i="16"/>
  <c r="AZ12" i="28"/>
  <c r="AZ12" i="36"/>
  <c r="AZ12" i="67"/>
  <c r="BA12" i="16"/>
  <c r="BA12" i="28"/>
  <c r="BA12" i="36"/>
  <c r="BA12" i="67"/>
  <c r="C13" i="16"/>
  <c r="C13" i="28"/>
  <c r="C13" i="36"/>
  <c r="C13" i="67"/>
  <c r="D13" i="16"/>
  <c r="D13" i="28"/>
  <c r="D13" i="36"/>
  <c r="D13" i="67"/>
  <c r="E13" i="16"/>
  <c r="E13" i="28"/>
  <c r="E13" i="36"/>
  <c r="E13" i="67"/>
  <c r="F13" i="16"/>
  <c r="F13" i="28"/>
  <c r="F13" i="36"/>
  <c r="F13" i="67"/>
  <c r="G13" i="16"/>
  <c r="G13" i="28"/>
  <c r="G13" i="36"/>
  <c r="G13" i="67"/>
  <c r="H13" i="16"/>
  <c r="H13" i="28"/>
  <c r="H13" i="36"/>
  <c r="H13" i="67"/>
  <c r="I13" i="16"/>
  <c r="I13" i="28"/>
  <c r="I13" i="36"/>
  <c r="I13" i="67"/>
  <c r="J13" i="16"/>
  <c r="J13" i="28"/>
  <c r="J13" i="36"/>
  <c r="J13" i="67"/>
  <c r="K13" i="16"/>
  <c r="K13" i="28"/>
  <c r="K13" i="36"/>
  <c r="K13" i="67"/>
  <c r="L13" i="16"/>
  <c r="L13" i="28"/>
  <c r="L13" i="36"/>
  <c r="L13" i="67"/>
  <c r="M13" i="16"/>
  <c r="M13" i="28"/>
  <c r="M13" i="36"/>
  <c r="M13" i="67"/>
  <c r="N13" i="16"/>
  <c r="N13" i="28"/>
  <c r="N13" i="36"/>
  <c r="N13" i="67"/>
  <c r="O13" i="16"/>
  <c r="O13" i="28"/>
  <c r="O13" i="36"/>
  <c r="O13" i="67"/>
  <c r="P13" i="16"/>
  <c r="P13" i="28"/>
  <c r="P13" i="36"/>
  <c r="P13" i="67"/>
  <c r="Q13" i="16"/>
  <c r="Q13" i="28"/>
  <c r="Q13" i="36"/>
  <c r="Q13" i="67"/>
  <c r="R13" i="16"/>
  <c r="R13" i="28"/>
  <c r="R13" i="36"/>
  <c r="R13" i="67"/>
  <c r="S13" i="16"/>
  <c r="S13" i="28"/>
  <c r="S13" i="36"/>
  <c r="S13" i="67"/>
  <c r="T13" i="16"/>
  <c r="T13" i="28"/>
  <c r="T13" i="36"/>
  <c r="T13" i="67"/>
  <c r="U13" i="16"/>
  <c r="U13" i="28"/>
  <c r="U13" i="36"/>
  <c r="U13" i="67"/>
  <c r="V13" i="16"/>
  <c r="V13" i="28"/>
  <c r="V13" i="36"/>
  <c r="V13" i="67"/>
  <c r="W13" i="16"/>
  <c r="W13" i="28"/>
  <c r="W13" i="36"/>
  <c r="W13" i="67"/>
  <c r="X13" i="16"/>
  <c r="X13" i="28"/>
  <c r="X13" i="36"/>
  <c r="X13" i="67"/>
  <c r="Y13" i="16"/>
  <c r="Y13" i="28"/>
  <c r="Y13" i="36"/>
  <c r="Y13" i="67"/>
  <c r="Z13" i="16"/>
  <c r="Z13" i="28"/>
  <c r="Z13" i="36"/>
  <c r="Z13" i="67"/>
  <c r="AA13" i="16"/>
  <c r="AA13" i="28"/>
  <c r="AA13" i="36"/>
  <c r="AA13" i="67"/>
  <c r="AB13" i="16"/>
  <c r="AB13" i="28"/>
  <c r="AB13" i="36"/>
  <c r="AB13" i="67"/>
  <c r="AC13" i="16"/>
  <c r="AC13" i="28"/>
  <c r="AC13" i="36"/>
  <c r="AC13" i="67"/>
  <c r="AD13" i="16"/>
  <c r="AD13" i="28"/>
  <c r="AD13" i="36"/>
  <c r="AD13" i="67"/>
  <c r="AE13" i="16"/>
  <c r="AE13" i="28"/>
  <c r="AE13" i="36"/>
  <c r="AE13" i="67"/>
  <c r="AF13" i="16"/>
  <c r="AF13" i="28"/>
  <c r="AF13" i="36"/>
  <c r="AF13" i="67"/>
  <c r="AG13" i="16"/>
  <c r="AG13" i="28"/>
  <c r="AG13" i="36"/>
  <c r="AG13" i="67"/>
  <c r="AH13" i="16"/>
  <c r="AH13" i="28"/>
  <c r="AH13" i="36"/>
  <c r="AH13" i="67"/>
  <c r="AI13" i="16"/>
  <c r="AI13" i="28"/>
  <c r="AI13" i="36"/>
  <c r="AI13" i="67"/>
  <c r="AJ13" i="16"/>
  <c r="AJ13" i="28"/>
  <c r="AJ13" i="36"/>
  <c r="AJ13" i="67"/>
  <c r="AK13" i="16"/>
  <c r="AK13" i="28"/>
  <c r="AK13" i="36"/>
  <c r="AK13" i="67"/>
  <c r="AL13" i="16"/>
  <c r="AL13" i="28"/>
  <c r="AL13" i="36"/>
  <c r="AL13" i="67"/>
  <c r="AM13" i="16"/>
  <c r="AM13" i="28"/>
  <c r="AM13" i="36"/>
  <c r="AM13" i="67"/>
  <c r="AN13" i="16"/>
  <c r="AN13" i="28"/>
  <c r="AN13" i="36"/>
  <c r="AN13" i="67"/>
  <c r="AO13" i="16"/>
  <c r="AO13" i="28"/>
  <c r="AO13" i="36"/>
  <c r="AO13" i="67"/>
  <c r="AP13" i="16"/>
  <c r="AP13" i="28"/>
  <c r="AP13" i="36"/>
  <c r="AP13" i="67"/>
  <c r="AQ13" i="16"/>
  <c r="AQ13" i="28"/>
  <c r="AQ13" i="36"/>
  <c r="AQ13" i="67"/>
  <c r="AR13" i="16"/>
  <c r="AR13" i="28"/>
  <c r="AR13" i="36"/>
  <c r="AR13" i="67"/>
  <c r="AS13" i="16"/>
  <c r="AS13" i="28"/>
  <c r="AS13" i="36"/>
  <c r="AS13" i="67"/>
  <c r="AT13" i="16"/>
  <c r="AT13" i="28"/>
  <c r="AT13" i="36"/>
  <c r="AT13" i="67"/>
  <c r="AU13" i="16"/>
  <c r="AU13" i="28"/>
  <c r="AU13" i="36"/>
  <c r="AU13" i="67"/>
  <c r="AV13" i="16"/>
  <c r="AV13" i="28"/>
  <c r="AV13" i="36"/>
  <c r="AV13" i="67"/>
  <c r="AW13" i="16"/>
  <c r="AW13" i="28"/>
  <c r="AW13" i="36"/>
  <c r="AW13" i="67"/>
  <c r="AX13" i="16"/>
  <c r="AX13" i="28"/>
  <c r="AX13" i="36"/>
  <c r="AX13" i="67"/>
  <c r="AY13" i="16"/>
  <c r="AY13" i="28"/>
  <c r="AY13" i="36"/>
  <c r="AY13" i="67"/>
  <c r="AZ13" i="16"/>
  <c r="AZ13" i="28"/>
  <c r="AZ13" i="36"/>
  <c r="AZ13" i="67"/>
  <c r="BA13" i="16"/>
  <c r="BA13" i="28"/>
  <c r="BA13" i="36"/>
  <c r="BA13" i="67"/>
  <c r="C14" i="16"/>
  <c r="C14" i="28"/>
  <c r="C14" i="36"/>
  <c r="C14" i="67"/>
  <c r="D14" i="16"/>
  <c r="D14" i="28"/>
  <c r="D14" i="36"/>
  <c r="D14" i="67"/>
  <c r="E14" i="16"/>
  <c r="E14" i="28"/>
  <c r="E14" i="36"/>
  <c r="E14" i="67"/>
  <c r="F14" i="16"/>
  <c r="F14" i="28"/>
  <c r="F14" i="36"/>
  <c r="F14" i="67"/>
  <c r="G14" i="16"/>
  <c r="G14" i="28"/>
  <c r="G14" i="36"/>
  <c r="G14" i="67"/>
  <c r="H14" i="16"/>
  <c r="H14" i="28"/>
  <c r="H14" i="36"/>
  <c r="H14" i="67"/>
  <c r="I14" i="16"/>
  <c r="I14" i="28"/>
  <c r="I14" i="36"/>
  <c r="I14" i="67"/>
  <c r="J14" i="16"/>
  <c r="J14" i="28"/>
  <c r="J14" i="36"/>
  <c r="J14" i="67"/>
  <c r="K14" i="16"/>
  <c r="K14" i="28"/>
  <c r="K14" i="36"/>
  <c r="K14" i="67"/>
  <c r="L14" i="16"/>
  <c r="L14" i="28"/>
  <c r="L14" i="36"/>
  <c r="L14" i="67"/>
  <c r="M14" i="16"/>
  <c r="M14" i="28"/>
  <c r="M14" i="36"/>
  <c r="M14" i="67"/>
  <c r="N14" i="16"/>
  <c r="N14" i="28"/>
  <c r="N14" i="36"/>
  <c r="N14" i="67"/>
  <c r="O14" i="16"/>
  <c r="O14" i="28"/>
  <c r="O14" i="36"/>
  <c r="O14" i="67"/>
  <c r="P14" i="16"/>
  <c r="P14" i="28"/>
  <c r="P14" i="36"/>
  <c r="P14" i="67"/>
  <c r="Q14" i="16"/>
  <c r="Q14" i="28"/>
  <c r="Q14" i="36"/>
  <c r="Q14" i="67"/>
  <c r="R14" i="16"/>
  <c r="R14" i="28"/>
  <c r="R14" i="36"/>
  <c r="R14" i="67"/>
  <c r="S14" i="16"/>
  <c r="S14" i="28"/>
  <c r="S14" i="36"/>
  <c r="S14" i="67"/>
  <c r="T14" i="16"/>
  <c r="T14" i="28"/>
  <c r="T14" i="36"/>
  <c r="T14" i="67"/>
  <c r="U14" i="16"/>
  <c r="U14" i="28"/>
  <c r="U14" i="36"/>
  <c r="U14" i="67"/>
  <c r="V14" i="16"/>
  <c r="V14" i="28"/>
  <c r="V14" i="36"/>
  <c r="V14" i="67"/>
  <c r="W14" i="16"/>
  <c r="W14" i="28"/>
  <c r="W14" i="36"/>
  <c r="W14" i="67"/>
  <c r="X14" i="16"/>
  <c r="X14" i="28"/>
  <c r="X14" i="36"/>
  <c r="X14" i="67"/>
  <c r="Y14" i="16"/>
  <c r="Y14" i="28"/>
  <c r="Y14" i="36"/>
  <c r="Y14" i="67"/>
  <c r="Z14" i="16"/>
  <c r="Z14" i="28"/>
  <c r="Z14" i="36"/>
  <c r="Z14" i="67"/>
  <c r="AA14" i="16"/>
  <c r="AA14" i="28"/>
  <c r="AA14" i="36"/>
  <c r="AA14" i="67"/>
  <c r="AB14" i="16"/>
  <c r="AB14" i="28"/>
  <c r="AB14" i="36"/>
  <c r="AB14" i="67"/>
  <c r="AC14" i="16"/>
  <c r="AC14" i="28"/>
  <c r="AC14" i="36"/>
  <c r="AC14" i="67"/>
  <c r="AD14" i="16"/>
  <c r="AD14" i="28"/>
  <c r="AD14" i="36"/>
  <c r="AD14" i="67"/>
  <c r="AE14" i="16"/>
  <c r="AE14" i="28"/>
  <c r="AE14" i="36"/>
  <c r="AE14" i="67"/>
  <c r="AF14" i="16"/>
  <c r="AF14" i="28"/>
  <c r="AF14" i="36"/>
  <c r="AF14" i="67"/>
  <c r="AG14" i="16"/>
  <c r="AG14" i="28"/>
  <c r="AG14" i="36"/>
  <c r="AG14" i="67"/>
  <c r="AH14" i="16"/>
  <c r="AH14" i="28"/>
  <c r="AH14" i="36"/>
  <c r="AH14" i="67"/>
  <c r="AI14" i="16"/>
  <c r="AI14" i="28"/>
  <c r="AI14" i="36"/>
  <c r="AI14" i="67"/>
  <c r="AJ14" i="16"/>
  <c r="AJ14" i="28"/>
  <c r="AJ14" i="36"/>
  <c r="AJ14" i="67"/>
  <c r="AK14" i="16"/>
  <c r="AK14" i="28"/>
  <c r="AK14" i="36"/>
  <c r="AK14" i="67"/>
  <c r="AL14" i="16"/>
  <c r="AL14" i="28"/>
  <c r="AL14" i="36"/>
  <c r="AL14" i="67"/>
  <c r="AM14" i="16"/>
  <c r="AM14" i="28"/>
  <c r="AM14" i="36"/>
  <c r="AM14" i="67"/>
  <c r="AN14" i="16"/>
  <c r="AN14" i="28"/>
  <c r="AN14" i="36"/>
  <c r="AN14" i="67"/>
  <c r="AO14" i="16"/>
  <c r="AO14" i="28"/>
  <c r="AO14" i="36"/>
  <c r="AO14" i="67"/>
  <c r="AP14" i="16"/>
  <c r="AP14" i="28"/>
  <c r="AP14" i="36"/>
  <c r="AP14" i="67"/>
  <c r="AQ14" i="16"/>
  <c r="AQ14" i="28"/>
  <c r="AQ14" i="36"/>
  <c r="AQ14" i="67"/>
  <c r="AR14" i="16"/>
  <c r="AR14" i="28"/>
  <c r="AR14" i="36"/>
  <c r="AR14" i="67"/>
  <c r="AS14" i="16"/>
  <c r="AS14" i="28"/>
  <c r="AS14" i="36"/>
  <c r="AS14" i="67"/>
  <c r="AT14" i="16"/>
  <c r="AT14" i="28"/>
  <c r="AT14" i="36"/>
  <c r="AT14" i="67"/>
  <c r="AU14" i="16"/>
  <c r="AU14" i="28"/>
  <c r="AU14" i="36"/>
  <c r="AU14" i="67"/>
  <c r="AV14" i="16"/>
  <c r="AV14" i="28"/>
  <c r="AV14" i="36"/>
  <c r="AV14" i="67"/>
  <c r="AW14" i="16"/>
  <c r="AW14" i="28"/>
  <c r="AW14" i="36"/>
  <c r="AW14" i="67"/>
  <c r="AX14" i="16"/>
  <c r="AX14" i="28"/>
  <c r="AX14" i="36"/>
  <c r="AX14" i="67"/>
  <c r="AY14" i="16"/>
  <c r="AY14" i="28"/>
  <c r="AY14" i="36"/>
  <c r="AY14" i="67"/>
  <c r="AZ14" i="16"/>
  <c r="AZ14" i="28"/>
  <c r="AZ14" i="36"/>
  <c r="AZ14" i="67"/>
  <c r="BA14" i="16"/>
  <c r="BA14" i="28"/>
  <c r="BA14" i="36"/>
  <c r="BA14" i="67"/>
  <c r="C15" i="16"/>
  <c r="C15" i="28"/>
  <c r="C15" i="36"/>
  <c r="C15" i="67"/>
  <c r="D15" i="16"/>
  <c r="D15" i="28"/>
  <c r="D15" i="36"/>
  <c r="D15" i="67"/>
  <c r="E15" i="16"/>
  <c r="E15" i="28"/>
  <c r="E15" i="36"/>
  <c r="E15" i="67"/>
  <c r="F15" i="16"/>
  <c r="F15" i="28"/>
  <c r="F15" i="36"/>
  <c r="F15" i="67"/>
  <c r="G15" i="16"/>
  <c r="G15" i="28"/>
  <c r="G15" i="36"/>
  <c r="G15" i="67"/>
  <c r="H15" i="16"/>
  <c r="H15" i="28"/>
  <c r="H15" i="36"/>
  <c r="H15" i="67"/>
  <c r="I15" i="16"/>
  <c r="I15" i="28"/>
  <c r="I15" i="36"/>
  <c r="I15" i="67"/>
  <c r="J15" i="16"/>
  <c r="J15" i="28"/>
  <c r="J15" i="36"/>
  <c r="J15" i="67"/>
  <c r="K15" i="16"/>
  <c r="K15" i="28"/>
  <c r="K15" i="36"/>
  <c r="K15" i="67"/>
  <c r="L15" i="16"/>
  <c r="L15" i="28"/>
  <c r="L15" i="36"/>
  <c r="L15" i="67"/>
  <c r="M15" i="16"/>
  <c r="M15" i="28"/>
  <c r="M15" i="36"/>
  <c r="M15" i="67"/>
  <c r="N15" i="16"/>
  <c r="N15" i="28"/>
  <c r="N15" i="36"/>
  <c r="N15" i="67"/>
  <c r="O15" i="16"/>
  <c r="O15" i="28"/>
  <c r="O15" i="36"/>
  <c r="O15" i="67"/>
  <c r="P15" i="16"/>
  <c r="P15" i="28"/>
  <c r="P15" i="36"/>
  <c r="P15" i="67"/>
  <c r="Q15" i="16"/>
  <c r="Q15" i="28"/>
  <c r="Q15" i="36"/>
  <c r="Q15" i="67"/>
  <c r="R15" i="16"/>
  <c r="R15" i="28"/>
  <c r="R15" i="36"/>
  <c r="R15" i="67"/>
  <c r="S15" i="16"/>
  <c r="S15" i="28"/>
  <c r="S15" i="36"/>
  <c r="S15" i="67"/>
  <c r="T15" i="16"/>
  <c r="T15" i="28"/>
  <c r="T15" i="36"/>
  <c r="T15" i="67"/>
  <c r="U15" i="16"/>
  <c r="U15" i="28"/>
  <c r="U15" i="36"/>
  <c r="U15" i="67"/>
  <c r="V15" i="16"/>
  <c r="V15" i="28"/>
  <c r="V15" i="36"/>
  <c r="V15" i="67"/>
  <c r="W15" i="16"/>
  <c r="W15" i="28"/>
  <c r="W15" i="36"/>
  <c r="W15" i="67"/>
  <c r="X15" i="16"/>
  <c r="X15" i="28"/>
  <c r="X15" i="36"/>
  <c r="X15" i="67"/>
  <c r="Y15" i="16"/>
  <c r="Y15" i="28"/>
  <c r="Y15" i="36"/>
  <c r="Y15" i="67"/>
  <c r="Z15" i="16"/>
  <c r="Z15" i="28"/>
  <c r="Z15" i="36"/>
  <c r="Z15" i="67"/>
  <c r="AA15" i="16"/>
  <c r="AA15" i="28"/>
  <c r="AA15" i="36"/>
  <c r="AA15" i="67"/>
  <c r="AB15" i="16"/>
  <c r="AB15" i="28"/>
  <c r="AB15" i="36"/>
  <c r="AB15" i="67"/>
  <c r="AC15" i="16"/>
  <c r="AC15" i="28"/>
  <c r="AC15" i="36"/>
  <c r="AC15" i="67"/>
  <c r="AD15" i="16"/>
  <c r="AD15" i="28"/>
  <c r="AD15" i="36"/>
  <c r="AD15" i="67"/>
  <c r="AE15" i="16"/>
  <c r="AE15" i="28"/>
  <c r="AE15" i="36"/>
  <c r="AE15" i="67"/>
  <c r="AF15" i="16"/>
  <c r="AF15" i="28"/>
  <c r="AF15" i="36"/>
  <c r="AF15" i="67"/>
  <c r="AG15" i="16"/>
  <c r="AG15" i="28"/>
  <c r="AG15" i="36"/>
  <c r="AG15" i="67"/>
  <c r="AH15" i="16"/>
  <c r="AH15" i="28"/>
  <c r="AH15" i="36"/>
  <c r="AH15" i="67"/>
  <c r="AI15" i="16"/>
  <c r="AI15" i="28"/>
  <c r="AI15" i="36"/>
  <c r="AI15" i="67"/>
  <c r="AJ15" i="16"/>
  <c r="AJ15" i="28"/>
  <c r="AJ15" i="36"/>
  <c r="AJ15" i="67"/>
  <c r="AK15" i="16"/>
  <c r="AK15" i="28"/>
  <c r="AK15" i="36"/>
  <c r="AK15" i="67"/>
  <c r="AL15" i="16"/>
  <c r="AL15" i="28"/>
  <c r="AL15" i="36"/>
  <c r="AL15" i="67"/>
  <c r="AM15" i="16"/>
  <c r="AM15" i="28"/>
  <c r="AM15" i="36"/>
  <c r="AM15" i="67"/>
  <c r="AN15" i="16"/>
  <c r="AN15" i="28"/>
  <c r="AN15" i="36"/>
  <c r="AN15" i="67"/>
  <c r="AO15" i="16"/>
  <c r="AO15" i="28"/>
  <c r="AO15" i="36"/>
  <c r="AO15" i="67"/>
  <c r="AP15" i="16"/>
  <c r="AP15" i="28"/>
  <c r="AP15" i="36"/>
  <c r="AP15" i="67"/>
  <c r="AQ15" i="16"/>
  <c r="AQ15" i="28"/>
  <c r="AQ15" i="36"/>
  <c r="AQ15" i="67"/>
  <c r="AR15" i="16"/>
  <c r="AR15" i="28"/>
  <c r="AR15" i="36"/>
  <c r="AR15" i="67"/>
  <c r="AS15" i="16"/>
  <c r="AS15" i="28"/>
  <c r="AS15" i="36"/>
  <c r="AS15" i="67"/>
  <c r="AT15" i="16"/>
  <c r="AT15" i="28"/>
  <c r="AT15" i="36"/>
  <c r="AT15" i="67"/>
  <c r="AU15" i="16"/>
  <c r="AU15" i="28"/>
  <c r="AU15" i="36"/>
  <c r="AU15" i="67"/>
  <c r="AV15" i="16"/>
  <c r="AV15" i="28"/>
  <c r="AV15" i="36"/>
  <c r="AV15" i="67"/>
  <c r="AW15" i="16"/>
  <c r="AW15" i="28"/>
  <c r="AW15" i="36"/>
  <c r="AW15" i="67"/>
  <c r="AX15" i="16"/>
  <c r="AX15" i="28"/>
  <c r="AX15" i="36"/>
  <c r="AX15" i="67"/>
  <c r="AY15" i="16"/>
  <c r="AY15" i="28"/>
  <c r="AY15" i="36"/>
  <c r="AY15" i="67"/>
  <c r="AZ15" i="16"/>
  <c r="AZ15" i="28"/>
  <c r="AZ15" i="36"/>
  <c r="AZ15" i="67"/>
  <c r="BA15" i="16"/>
  <c r="BA15" i="28"/>
  <c r="BA15" i="36"/>
  <c r="BA15" i="67"/>
  <c r="C16" i="16"/>
  <c r="C16" i="28"/>
  <c r="C16" i="36"/>
  <c r="C16" i="67"/>
  <c r="D16" i="16"/>
  <c r="D16" i="28"/>
  <c r="D16" i="36"/>
  <c r="D16" i="67"/>
  <c r="E16" i="16"/>
  <c r="E16" i="28"/>
  <c r="E16" i="36"/>
  <c r="E16" i="67"/>
  <c r="F16" i="16"/>
  <c r="F16" i="28"/>
  <c r="F16" i="36"/>
  <c r="F16" i="67"/>
  <c r="G16" i="16"/>
  <c r="G16" i="28"/>
  <c r="G16" i="36"/>
  <c r="G16" i="67"/>
  <c r="H16" i="16"/>
  <c r="H16" i="28"/>
  <c r="H16" i="36"/>
  <c r="H16" i="67"/>
  <c r="I16" i="16"/>
  <c r="I16" i="28"/>
  <c r="I16" i="36"/>
  <c r="I16" i="67"/>
  <c r="J16" i="16"/>
  <c r="J16" i="28"/>
  <c r="J16" i="36"/>
  <c r="J16" i="67"/>
  <c r="K16" i="16"/>
  <c r="K16" i="28"/>
  <c r="K16" i="36"/>
  <c r="K16" i="67"/>
  <c r="L16" i="16"/>
  <c r="L16" i="28"/>
  <c r="L16" i="36"/>
  <c r="L16" i="67"/>
  <c r="M16" i="16"/>
  <c r="M16" i="28"/>
  <c r="M16" i="36"/>
  <c r="M16" i="67"/>
  <c r="N16" i="16"/>
  <c r="N16" i="28"/>
  <c r="N16" i="36"/>
  <c r="N16" i="67"/>
  <c r="O16" i="16"/>
  <c r="O16" i="28"/>
  <c r="O16" i="36"/>
  <c r="O16" i="67"/>
  <c r="P16" i="16"/>
  <c r="P16" i="28"/>
  <c r="P16" i="36"/>
  <c r="P16" i="67"/>
  <c r="Q16" i="16"/>
  <c r="Q16" i="28"/>
  <c r="Q16" i="36"/>
  <c r="Q16" i="67"/>
  <c r="R16" i="16"/>
  <c r="R16" i="28"/>
  <c r="R16" i="36"/>
  <c r="R16" i="67"/>
  <c r="S16" i="16"/>
  <c r="S16" i="28"/>
  <c r="S16" i="36"/>
  <c r="S16" i="67"/>
  <c r="T16" i="16"/>
  <c r="T16" i="28"/>
  <c r="T16" i="36"/>
  <c r="T16" i="67"/>
  <c r="U16" i="16"/>
  <c r="U16" i="28"/>
  <c r="U16" i="36"/>
  <c r="U16" i="67"/>
  <c r="V16" i="16"/>
  <c r="V16" i="28"/>
  <c r="V16" i="36"/>
  <c r="V16" i="67"/>
  <c r="W16" i="16"/>
  <c r="W16" i="28"/>
  <c r="W16" i="36"/>
  <c r="W16" i="67"/>
  <c r="X16" i="16"/>
  <c r="X16" i="28"/>
  <c r="X16" i="36"/>
  <c r="X16" i="67"/>
  <c r="Y16" i="16"/>
  <c r="Y16" i="28"/>
  <c r="Y16" i="36"/>
  <c r="Y16" i="67"/>
  <c r="Z16" i="16"/>
  <c r="Z16" i="28"/>
  <c r="Z16" i="36"/>
  <c r="Z16" i="67"/>
  <c r="AA16" i="16"/>
  <c r="AA16" i="28"/>
  <c r="AA16" i="36"/>
  <c r="AA16" i="67"/>
  <c r="AB16" i="16"/>
  <c r="AB16" i="28"/>
  <c r="AB16" i="36"/>
  <c r="AB16" i="67"/>
  <c r="AC16" i="16"/>
  <c r="AC16" i="28"/>
  <c r="AC16" i="36"/>
  <c r="AC16" i="67"/>
  <c r="AD16" i="16"/>
  <c r="AD16" i="28"/>
  <c r="AD16" i="36"/>
  <c r="AD16" i="67"/>
  <c r="AE16" i="16"/>
  <c r="AE16" i="28"/>
  <c r="AE16" i="36"/>
  <c r="AE16" i="67"/>
  <c r="AF16" i="16"/>
  <c r="AF16" i="28"/>
  <c r="AF16" i="36"/>
  <c r="AF16" i="67"/>
  <c r="AG16" i="16"/>
  <c r="AG16" i="28"/>
  <c r="AG16" i="36"/>
  <c r="AG16" i="67"/>
  <c r="AH16" i="16"/>
  <c r="AH16" i="28"/>
  <c r="AH16" i="36"/>
  <c r="AH16" i="67"/>
  <c r="AI16" i="16"/>
  <c r="AI16" i="28"/>
  <c r="AI16" i="36"/>
  <c r="AI16" i="67"/>
  <c r="AJ16" i="16"/>
  <c r="AJ16" i="28"/>
  <c r="AJ16" i="36"/>
  <c r="AJ16" i="67"/>
  <c r="AK16" i="16"/>
  <c r="AK16" i="28"/>
  <c r="AK16" i="36"/>
  <c r="AK16" i="67"/>
  <c r="AL16" i="16"/>
  <c r="AL16" i="28"/>
  <c r="AL16" i="36"/>
  <c r="AL16" i="67"/>
  <c r="AM16" i="16"/>
  <c r="AM16" i="28"/>
  <c r="AM16" i="36"/>
  <c r="AM16" i="67"/>
  <c r="AN16" i="16"/>
  <c r="AN16" i="28"/>
  <c r="AN16" i="36"/>
  <c r="AN16" i="67"/>
  <c r="AO16" i="16"/>
  <c r="AO16" i="28"/>
  <c r="AO16" i="36"/>
  <c r="AO16" i="67"/>
  <c r="AP16" i="16"/>
  <c r="AP16" i="28"/>
  <c r="AP16" i="36"/>
  <c r="AP16" i="67"/>
  <c r="AQ16" i="16"/>
  <c r="AQ16" i="28"/>
  <c r="AQ16" i="36"/>
  <c r="AQ16" i="67"/>
  <c r="AR16" i="16"/>
  <c r="AR16" i="28"/>
  <c r="AR16" i="36"/>
  <c r="AR16" i="67"/>
  <c r="AS16" i="16"/>
  <c r="AS16" i="28"/>
  <c r="AS16" i="36"/>
  <c r="AS16" i="67"/>
  <c r="AT16" i="16"/>
  <c r="AT16" i="28"/>
  <c r="AT16" i="36"/>
  <c r="AT16" i="67"/>
  <c r="AU16" i="16"/>
  <c r="AU16" i="28"/>
  <c r="AU16" i="36"/>
  <c r="AU16" i="67"/>
  <c r="AV16" i="16"/>
  <c r="AV16" i="28"/>
  <c r="AV16" i="36"/>
  <c r="AV16" i="67"/>
  <c r="AW16" i="16"/>
  <c r="AW16" i="28"/>
  <c r="AW16" i="36"/>
  <c r="AW16" i="67"/>
  <c r="AX16" i="16"/>
  <c r="AX16" i="28"/>
  <c r="AX16" i="36"/>
  <c r="AX16" i="67"/>
  <c r="AY16" i="16"/>
  <c r="AY16" i="28"/>
  <c r="AY16" i="36"/>
  <c r="AY16" i="67"/>
  <c r="AZ16" i="16"/>
  <c r="AZ16" i="28"/>
  <c r="AZ16" i="36"/>
  <c r="AZ16" i="67"/>
  <c r="BA16" i="16"/>
  <c r="BA16" i="28"/>
  <c r="BA16" i="36"/>
  <c r="BA16" i="67"/>
  <c r="C17" i="16"/>
  <c r="C17" i="28"/>
  <c r="C17" i="36"/>
  <c r="C17" i="67"/>
  <c r="D17" i="16"/>
  <c r="D17" i="28"/>
  <c r="D17" i="36"/>
  <c r="D17" i="67"/>
  <c r="E17" i="16"/>
  <c r="E17" i="28"/>
  <c r="E17" i="36"/>
  <c r="E17" i="67"/>
  <c r="F17" i="16"/>
  <c r="F17" i="28"/>
  <c r="F17" i="36"/>
  <c r="F17" i="67"/>
  <c r="G17" i="16"/>
  <c r="G17" i="28"/>
  <c r="G17" i="36"/>
  <c r="G17" i="67"/>
  <c r="H17" i="16"/>
  <c r="H17" i="28"/>
  <c r="H17" i="36"/>
  <c r="H17" i="67"/>
  <c r="I17" i="16"/>
  <c r="I17" i="28"/>
  <c r="I17" i="36"/>
  <c r="I17" i="67"/>
  <c r="J17" i="16"/>
  <c r="J17" i="28"/>
  <c r="J17" i="36"/>
  <c r="J17" i="67"/>
  <c r="K17" i="16"/>
  <c r="K17" i="28"/>
  <c r="K17" i="36"/>
  <c r="K17" i="67"/>
  <c r="L17" i="16"/>
  <c r="L17" i="28"/>
  <c r="L17" i="36"/>
  <c r="L17" i="67"/>
  <c r="M17" i="16"/>
  <c r="M17" i="28"/>
  <c r="M17" i="36"/>
  <c r="M17" i="67"/>
  <c r="N17" i="16"/>
  <c r="N17" i="28"/>
  <c r="N17" i="36"/>
  <c r="N17" i="67"/>
  <c r="O17" i="16"/>
  <c r="O17" i="28"/>
  <c r="O17" i="36"/>
  <c r="O17" i="67"/>
  <c r="P17" i="16"/>
  <c r="P17" i="28"/>
  <c r="P17" i="36"/>
  <c r="P17" i="67"/>
  <c r="Q17" i="16"/>
  <c r="Q17" i="28"/>
  <c r="Q17" i="36"/>
  <c r="Q17" i="67"/>
  <c r="R17" i="16"/>
  <c r="R17" i="28"/>
  <c r="R17" i="36"/>
  <c r="R17" i="67"/>
  <c r="S17" i="16"/>
  <c r="S17" i="28"/>
  <c r="S17" i="36"/>
  <c r="S17" i="67"/>
  <c r="T17" i="16"/>
  <c r="T17" i="28"/>
  <c r="T17" i="36"/>
  <c r="T17" i="67"/>
  <c r="U17" i="16"/>
  <c r="U17" i="28"/>
  <c r="U17" i="36"/>
  <c r="U17" i="67"/>
  <c r="V17" i="16"/>
  <c r="V17" i="28"/>
  <c r="V17" i="36"/>
  <c r="V17" i="67"/>
  <c r="W17" i="16"/>
  <c r="W17" i="28"/>
  <c r="W17" i="36"/>
  <c r="W17" i="67"/>
  <c r="X17" i="16"/>
  <c r="X17" i="28"/>
  <c r="X17" i="36"/>
  <c r="X17" i="67"/>
  <c r="Y17" i="16"/>
  <c r="Y17" i="28"/>
  <c r="Y17" i="36"/>
  <c r="Y17" i="67"/>
  <c r="Z17" i="16"/>
  <c r="Z17" i="28"/>
  <c r="Z17" i="36"/>
  <c r="Z17" i="67"/>
  <c r="AA17" i="16"/>
  <c r="AA17" i="28"/>
  <c r="AA17" i="36"/>
  <c r="AA17" i="67"/>
  <c r="AB17" i="16"/>
  <c r="AB17" i="28"/>
  <c r="AB17" i="36"/>
  <c r="AB17" i="67"/>
  <c r="AC17" i="16"/>
  <c r="AC17" i="28"/>
  <c r="AC17" i="36"/>
  <c r="AC17" i="67"/>
  <c r="AD17" i="16"/>
  <c r="AD17" i="28"/>
  <c r="AD17" i="36"/>
  <c r="AD17" i="67"/>
  <c r="AE17" i="16"/>
  <c r="AE17" i="28"/>
  <c r="AE17" i="36"/>
  <c r="AE17" i="67"/>
  <c r="AF17" i="16"/>
  <c r="AF17" i="28"/>
  <c r="AF17" i="36"/>
  <c r="AF17" i="67"/>
  <c r="AG17" i="16"/>
  <c r="AG17" i="28"/>
  <c r="AG17" i="36"/>
  <c r="AG17" i="67"/>
  <c r="AH17" i="16"/>
  <c r="AH17" i="28"/>
  <c r="AH17" i="36"/>
  <c r="AH17" i="67"/>
  <c r="AI17" i="16"/>
  <c r="AI17" i="28"/>
  <c r="AI17" i="36"/>
  <c r="AI17" i="67"/>
  <c r="AJ17" i="16"/>
  <c r="AJ17" i="28"/>
  <c r="AJ17" i="36"/>
  <c r="AJ17" i="67"/>
  <c r="AK17" i="16"/>
  <c r="AK17" i="28"/>
  <c r="AK17" i="36"/>
  <c r="AK17" i="67"/>
  <c r="AL17" i="16"/>
  <c r="AL17" i="28"/>
  <c r="AL17" i="36"/>
  <c r="AL17" i="67"/>
  <c r="AM17" i="16"/>
  <c r="AM17" i="28"/>
  <c r="AM17" i="36"/>
  <c r="AM17" i="67"/>
  <c r="AN17" i="16"/>
  <c r="AN17" i="28"/>
  <c r="AN17" i="36"/>
  <c r="AN17" i="67"/>
  <c r="AO17" i="16"/>
  <c r="AO17" i="28"/>
  <c r="AO17" i="36"/>
  <c r="AO17" i="67"/>
  <c r="AP17" i="16"/>
  <c r="AP17" i="28"/>
  <c r="AP17" i="36"/>
  <c r="AP17" i="67"/>
  <c r="AQ17" i="16"/>
  <c r="AQ17" i="28"/>
  <c r="AQ17" i="36"/>
  <c r="AQ17" i="67"/>
  <c r="AR17" i="16"/>
  <c r="AR17" i="28"/>
  <c r="AR17" i="36"/>
  <c r="AR17" i="67"/>
  <c r="AS17" i="16"/>
  <c r="AS17" i="28"/>
  <c r="AS17" i="36"/>
  <c r="AS17" i="67"/>
  <c r="AT17" i="16"/>
  <c r="AT17" i="28"/>
  <c r="AT17" i="36"/>
  <c r="AT17" i="67"/>
  <c r="AU17" i="16"/>
  <c r="AU17" i="28"/>
  <c r="AU17" i="36"/>
  <c r="AU17" i="67"/>
  <c r="AV17" i="16"/>
  <c r="AV17" i="28"/>
  <c r="AV17" i="36"/>
  <c r="AV17" i="67"/>
  <c r="AW17" i="16"/>
  <c r="AW17" i="28"/>
  <c r="AW17" i="36"/>
  <c r="AW17" i="67"/>
  <c r="AX17" i="16"/>
  <c r="AX17" i="28"/>
  <c r="AX17" i="36"/>
  <c r="AX17" i="67"/>
  <c r="AY17" i="16"/>
  <c r="AY17" i="28"/>
  <c r="AY17" i="36"/>
  <c r="AY17" i="67"/>
  <c r="AZ17" i="16"/>
  <c r="AZ17" i="28"/>
  <c r="AZ17" i="36"/>
  <c r="AZ17" i="67"/>
  <c r="BA17" i="16"/>
  <c r="BA17" i="28"/>
  <c r="BA17" i="36"/>
  <c r="BA17" i="67"/>
  <c r="B3" i="16"/>
  <c r="B3" i="28"/>
  <c r="B3" i="36"/>
  <c r="B3" i="67"/>
  <c r="B4" i="16"/>
  <c r="B4" i="28"/>
  <c r="B4" i="36"/>
  <c r="B4" i="67"/>
  <c r="B5" i="16"/>
  <c r="B5" i="28"/>
  <c r="B5" i="36"/>
  <c r="B5" i="67"/>
  <c r="B6" i="16"/>
  <c r="B6" i="28"/>
  <c r="B6" i="36"/>
  <c r="B6" i="67"/>
  <c r="B7" i="16"/>
  <c r="B7" i="28"/>
  <c r="B7" i="36"/>
  <c r="B7" i="67"/>
  <c r="B8" i="16"/>
  <c r="B8" i="28"/>
  <c r="B8" i="36"/>
  <c r="B8" i="67"/>
  <c r="B9" i="16"/>
  <c r="B9" i="28"/>
  <c r="B9" i="36"/>
  <c r="B9" i="67"/>
  <c r="B10" i="16"/>
  <c r="B10" i="28"/>
  <c r="B10" i="36"/>
  <c r="B10" i="67"/>
  <c r="B11" i="16"/>
  <c r="B11" i="28"/>
  <c r="B11" i="36"/>
  <c r="B11" i="67"/>
  <c r="B12" i="16"/>
  <c r="B12" i="28"/>
  <c r="B12" i="36"/>
  <c r="B12" i="67"/>
  <c r="B13" i="16"/>
  <c r="B13" i="28"/>
  <c r="B13" i="36"/>
  <c r="B13" i="67"/>
  <c r="B14" i="16"/>
  <c r="B14" i="28"/>
  <c r="B14" i="36"/>
  <c r="B14" i="67"/>
  <c r="B15" i="16"/>
  <c r="B15" i="28"/>
  <c r="B15" i="36"/>
  <c r="B15" i="67"/>
  <c r="B16" i="16"/>
  <c r="B16" i="28"/>
  <c r="B16" i="36"/>
  <c r="B16" i="67"/>
  <c r="B17" i="16"/>
  <c r="B17" i="28"/>
  <c r="B17" i="36"/>
  <c r="B17" i="67"/>
  <c r="H3" i="27"/>
  <c r="H3" i="15"/>
  <c r="H3" i="35"/>
  <c r="H3" i="66"/>
  <c r="I3" i="27"/>
  <c r="I3" i="15"/>
  <c r="I3" i="35"/>
  <c r="I3" i="66"/>
  <c r="J3" i="27"/>
  <c r="J3" i="15"/>
  <c r="J3" i="35"/>
  <c r="J3" i="66"/>
  <c r="K3" i="27"/>
  <c r="K3" i="15"/>
  <c r="K3" i="35"/>
  <c r="K3" i="66"/>
  <c r="L3" i="27"/>
  <c r="L3" i="15"/>
  <c r="L3" i="35"/>
  <c r="L3" i="66"/>
  <c r="M3" i="27"/>
  <c r="M3" i="15"/>
  <c r="M3" i="35"/>
  <c r="M3" i="66"/>
  <c r="N3" i="27"/>
  <c r="N3" i="15"/>
  <c r="N3" i="35"/>
  <c r="N3" i="66"/>
  <c r="O3" i="27"/>
  <c r="O3" i="15"/>
  <c r="O3" i="35"/>
  <c r="O3" i="66"/>
  <c r="P3" i="27"/>
  <c r="P3" i="15"/>
  <c r="P3" i="35"/>
  <c r="P3" i="66"/>
  <c r="Q3" i="27"/>
  <c r="Q3" i="15"/>
  <c r="Q3" i="35"/>
  <c r="Q3" i="66"/>
  <c r="R3" i="27"/>
  <c r="R3" i="15"/>
  <c r="R3" i="35"/>
  <c r="R3" i="66"/>
  <c r="S3" i="27"/>
  <c r="S3" i="15"/>
  <c r="S3" i="35"/>
  <c r="S3" i="66"/>
  <c r="T3" i="27"/>
  <c r="T3" i="15"/>
  <c r="T3" i="35"/>
  <c r="T3" i="66"/>
  <c r="U3" i="27"/>
  <c r="U3" i="15"/>
  <c r="U3" i="35"/>
  <c r="U3" i="66"/>
  <c r="V3" i="27"/>
  <c r="V3" i="15"/>
  <c r="V3" i="35"/>
  <c r="V3" i="66"/>
  <c r="W3" i="27"/>
  <c r="W3" i="15"/>
  <c r="W3" i="35"/>
  <c r="W3" i="66"/>
  <c r="X3" i="27"/>
  <c r="X3" i="15"/>
  <c r="X3" i="35"/>
  <c r="X3" i="66"/>
  <c r="Y3" i="27"/>
  <c r="Y3" i="15"/>
  <c r="Y3" i="35"/>
  <c r="Y3" i="66"/>
  <c r="Z3" i="27"/>
  <c r="Z3" i="15"/>
  <c r="Z3" i="35"/>
  <c r="Z3" i="66"/>
  <c r="AA3" i="27"/>
  <c r="AA3" i="15"/>
  <c r="AA3" i="35"/>
  <c r="AA3" i="66"/>
  <c r="AB3" i="27"/>
  <c r="AB3" i="15"/>
  <c r="AB3" i="35"/>
  <c r="AB3" i="66"/>
  <c r="AC3" i="27"/>
  <c r="AC3" i="15"/>
  <c r="AC3" i="35"/>
  <c r="AC3" i="66"/>
  <c r="AD3" i="27"/>
  <c r="AD3" i="15"/>
  <c r="AD3" i="35"/>
  <c r="AD3" i="66"/>
  <c r="AE3" i="27"/>
  <c r="AE3" i="15"/>
  <c r="AE3" i="35"/>
  <c r="AE3" i="66"/>
  <c r="AF3" i="27"/>
  <c r="AF3" i="15"/>
  <c r="AF3" i="35"/>
  <c r="AF3" i="66"/>
  <c r="AG3" i="27"/>
  <c r="AG3" i="15"/>
  <c r="AG3" i="35"/>
  <c r="AG3" i="66"/>
  <c r="AH3" i="27"/>
  <c r="AH3" i="15"/>
  <c r="AH3" i="35"/>
  <c r="AH3" i="66"/>
  <c r="AI3" i="27"/>
  <c r="AI3" i="15"/>
  <c r="AI3" i="35"/>
  <c r="AI3" i="66"/>
  <c r="AJ3" i="27"/>
  <c r="AJ3" i="15"/>
  <c r="AJ3" i="35"/>
  <c r="AJ3" i="66"/>
  <c r="AK3" i="27"/>
  <c r="AK3" i="15"/>
  <c r="AK3" i="35"/>
  <c r="AK3" i="66"/>
  <c r="AL3" i="27"/>
  <c r="AL3" i="15"/>
  <c r="AL3" i="35"/>
  <c r="AL3" i="66"/>
  <c r="AM3" i="27"/>
  <c r="AM3" i="15"/>
  <c r="AM3" i="35"/>
  <c r="AM3" i="66"/>
  <c r="AN3" i="27"/>
  <c r="AN3" i="15"/>
  <c r="AN3" i="35"/>
  <c r="AN3" i="66"/>
  <c r="AO3" i="27"/>
  <c r="AO3" i="15"/>
  <c r="AO3" i="35"/>
  <c r="AO3" i="66"/>
  <c r="AP3" i="27"/>
  <c r="AP3" i="15"/>
  <c r="AP3" i="35"/>
  <c r="AP3" i="66"/>
  <c r="AQ3" i="27"/>
  <c r="AQ3" i="15"/>
  <c r="AQ3" i="35"/>
  <c r="AQ3" i="66"/>
  <c r="AR3" i="27"/>
  <c r="AR3" i="15"/>
  <c r="AR3" i="35"/>
  <c r="AR3" i="66"/>
  <c r="AS3" i="27"/>
  <c r="AS3" i="15"/>
  <c r="AS3" i="35"/>
  <c r="AS3" i="66"/>
  <c r="AT3" i="27"/>
  <c r="AT3" i="15"/>
  <c r="AT3" i="35"/>
  <c r="AT3" i="66"/>
  <c r="AU3" i="27"/>
  <c r="AU3" i="15"/>
  <c r="AU3" i="35"/>
  <c r="AU3" i="66"/>
  <c r="AV3" i="27"/>
  <c r="AV3" i="15"/>
  <c r="AV3" i="35"/>
  <c r="AV3" i="66"/>
  <c r="AW3" i="27"/>
  <c r="AW3" i="15"/>
  <c r="AW3" i="35"/>
  <c r="AW3" i="66"/>
  <c r="AX3" i="27"/>
  <c r="AX3" i="15"/>
  <c r="AX3" i="35"/>
  <c r="AX3" i="66"/>
  <c r="AY3" i="27"/>
  <c r="AY3" i="15"/>
  <c r="AY3" i="35"/>
  <c r="AY3" i="66"/>
  <c r="AZ3" i="27"/>
  <c r="AZ3" i="15"/>
  <c r="AZ3" i="35"/>
  <c r="AZ3" i="66"/>
  <c r="BA3" i="27"/>
  <c r="BA3" i="15"/>
  <c r="BA3" i="35"/>
  <c r="BA3" i="66"/>
  <c r="BB3" i="27"/>
  <c r="BB3" i="15"/>
  <c r="BB3" i="35"/>
  <c r="BB3" i="66"/>
  <c r="BC3" i="27"/>
  <c r="BC3" i="15"/>
  <c r="BC3" i="35"/>
  <c r="BC3" i="66"/>
  <c r="BD3" i="27"/>
  <c r="BD3" i="15"/>
  <c r="BD3" i="35"/>
  <c r="BD3" i="66"/>
  <c r="BE3" i="27"/>
  <c r="BE3" i="15"/>
  <c r="BE3" i="35"/>
  <c r="BE3" i="66"/>
  <c r="BF3" i="27"/>
  <c r="BF3" i="15"/>
  <c r="BF3" i="35"/>
  <c r="BF3" i="66"/>
  <c r="BG3" i="27"/>
  <c r="BG3" i="15"/>
  <c r="BG3" i="35"/>
  <c r="BG3" i="66"/>
  <c r="BI3" i="27"/>
  <c r="BI3" i="15"/>
  <c r="BI3" i="35"/>
  <c r="BI3" i="66"/>
  <c r="BJ3" i="27"/>
  <c r="BJ3" i="15"/>
  <c r="BJ3" i="35"/>
  <c r="BJ3" i="66"/>
  <c r="BK3" i="27"/>
  <c r="BK3" i="15"/>
  <c r="BK3" i="35"/>
  <c r="BK3" i="66"/>
  <c r="BL3" i="27"/>
  <c r="BL3" i="15"/>
  <c r="BL3" i="35"/>
  <c r="BL3" i="66"/>
  <c r="BN3" i="27"/>
  <c r="BN3" i="15"/>
  <c r="BN3" i="35"/>
  <c r="BN3" i="66"/>
  <c r="BO3" i="27"/>
  <c r="BO3" i="15"/>
  <c r="BO3" i="35"/>
  <c r="BO3" i="66"/>
  <c r="BP3" i="27"/>
  <c r="BP3" i="15"/>
  <c r="BP3" i="35"/>
  <c r="BP3" i="66"/>
  <c r="BQ3" i="27"/>
  <c r="BQ3" i="15"/>
  <c r="BQ3" i="35"/>
  <c r="BQ3" i="66"/>
  <c r="BR3" i="27"/>
  <c r="BR3" i="15"/>
  <c r="BR3" i="35"/>
  <c r="BR3" i="66"/>
  <c r="BS3" i="27"/>
  <c r="BS3" i="15"/>
  <c r="BS3" i="35"/>
  <c r="BS3" i="66"/>
  <c r="BT3" i="27"/>
  <c r="BT3" i="15"/>
  <c r="BT3" i="35"/>
  <c r="BT3" i="66"/>
  <c r="BU3" i="27"/>
  <c r="BU3" i="15"/>
  <c r="BU3" i="35"/>
  <c r="BU3" i="66"/>
  <c r="BV3" i="27"/>
  <c r="BV3" i="15"/>
  <c r="BV3" i="35"/>
  <c r="BV3" i="66"/>
  <c r="BW3" i="27"/>
  <c r="BW3" i="15"/>
  <c r="BW3" i="35"/>
  <c r="BW3" i="66"/>
  <c r="BX3" i="27"/>
  <c r="BX3" i="15"/>
  <c r="BX3" i="35"/>
  <c r="BX3" i="66"/>
  <c r="BY3" i="27"/>
  <c r="BY3" i="15"/>
  <c r="BY3" i="35"/>
  <c r="BY3" i="66"/>
  <c r="BZ3" i="27"/>
  <c r="BZ3" i="15"/>
  <c r="BZ3" i="35"/>
  <c r="BZ3" i="66"/>
  <c r="CA3" i="27"/>
  <c r="CA3" i="15"/>
  <c r="CA3" i="35"/>
  <c r="CA3" i="66"/>
  <c r="CB3" i="27"/>
  <c r="CB3" i="15"/>
  <c r="CB3" i="35"/>
  <c r="CB3" i="66"/>
  <c r="CC3" i="27"/>
  <c r="CC3" i="15"/>
  <c r="CC3" i="35"/>
  <c r="CC3" i="66"/>
  <c r="CD3" i="27"/>
  <c r="CD3" i="15"/>
  <c r="CD3" i="35"/>
  <c r="CD3" i="66"/>
  <c r="CE3" i="27"/>
  <c r="CE3" i="15"/>
  <c r="CE3" i="35"/>
  <c r="CE3" i="66"/>
  <c r="CF3" i="27"/>
  <c r="CF3" i="15"/>
  <c r="CF3" i="35"/>
  <c r="CF3" i="66"/>
  <c r="CG3" i="27"/>
  <c r="CG3" i="15"/>
  <c r="CG3" i="35"/>
  <c r="CG3" i="66"/>
  <c r="CH3" i="27"/>
  <c r="CH3" i="15"/>
  <c r="CH3" i="35"/>
  <c r="CH3" i="66"/>
  <c r="CI3" i="27"/>
  <c r="CI3" i="15"/>
  <c r="CI3" i="35"/>
  <c r="CI3" i="66"/>
  <c r="CJ3" i="27"/>
  <c r="CJ3" i="15"/>
  <c r="CJ3" i="35"/>
  <c r="CJ3" i="66"/>
  <c r="CK3" i="27"/>
  <c r="CK3" i="15"/>
  <c r="CK3" i="35"/>
  <c r="CK3" i="66"/>
  <c r="CL3" i="27"/>
  <c r="CL3" i="15"/>
  <c r="CL3" i="35"/>
  <c r="CL3" i="66"/>
  <c r="CM3" i="27"/>
  <c r="CM3" i="15"/>
  <c r="CM3" i="35"/>
  <c r="CM3" i="66"/>
  <c r="CN3" i="27"/>
  <c r="CN3" i="15"/>
  <c r="CN3" i="35"/>
  <c r="CN3" i="66"/>
  <c r="CO3" i="27"/>
  <c r="CO3" i="15"/>
  <c r="CO3" i="35"/>
  <c r="CO3" i="66"/>
  <c r="CP3" i="27"/>
  <c r="CP3" i="15"/>
  <c r="CP3" i="35"/>
  <c r="CP3" i="66"/>
  <c r="H4" i="27"/>
  <c r="H4" i="15"/>
  <c r="H4" i="35"/>
  <c r="H4" i="66"/>
  <c r="I4" i="27"/>
  <c r="I4" i="15"/>
  <c r="I4" i="35"/>
  <c r="I4" i="66"/>
  <c r="J4" i="27"/>
  <c r="J4" i="15"/>
  <c r="J4" i="35"/>
  <c r="J4" i="66"/>
  <c r="K4" i="27"/>
  <c r="K4" i="15"/>
  <c r="K4" i="35"/>
  <c r="K4" i="66"/>
  <c r="L4" i="27"/>
  <c r="L4" i="15"/>
  <c r="L4" i="35"/>
  <c r="L4" i="66"/>
  <c r="M4" i="27"/>
  <c r="M4" i="15"/>
  <c r="M4" i="35"/>
  <c r="M4" i="66"/>
  <c r="N4" i="27"/>
  <c r="N4" i="15"/>
  <c r="N4" i="35"/>
  <c r="N4" i="66"/>
  <c r="O4" i="27"/>
  <c r="O4" i="15"/>
  <c r="O4" i="35"/>
  <c r="O4" i="66"/>
  <c r="P4" i="27"/>
  <c r="P4" i="15"/>
  <c r="P4" i="35"/>
  <c r="P4" i="66"/>
  <c r="Q4" i="27"/>
  <c r="Q4" i="15"/>
  <c r="Q4" i="35"/>
  <c r="Q4" i="66"/>
  <c r="R4" i="27"/>
  <c r="R4" i="15"/>
  <c r="R4" i="35"/>
  <c r="R4" i="66"/>
  <c r="S4" i="27"/>
  <c r="S4" i="15"/>
  <c r="S4" i="35"/>
  <c r="S4" i="66"/>
  <c r="T4" i="27"/>
  <c r="T4" i="15"/>
  <c r="T4" i="35"/>
  <c r="T4" i="66"/>
  <c r="U4" i="27"/>
  <c r="U4" i="15"/>
  <c r="U4" i="35"/>
  <c r="U4" i="66"/>
  <c r="V4" i="27"/>
  <c r="V4" i="15"/>
  <c r="V4" i="35"/>
  <c r="V4" i="66"/>
  <c r="W4" i="27"/>
  <c r="W4" i="15"/>
  <c r="W4" i="35"/>
  <c r="W4" i="66"/>
  <c r="X4" i="27"/>
  <c r="X4" i="15"/>
  <c r="X4" i="35"/>
  <c r="X4" i="66"/>
  <c r="Y4" i="27"/>
  <c r="Y4" i="15"/>
  <c r="Y4" i="35"/>
  <c r="Y4" i="66"/>
  <c r="Z4" i="27"/>
  <c r="Z4" i="15"/>
  <c r="Z4" i="35"/>
  <c r="Z4" i="66"/>
  <c r="AA4" i="27"/>
  <c r="AA4" i="15"/>
  <c r="AA4" i="35"/>
  <c r="AA4" i="66"/>
  <c r="AB4" i="27"/>
  <c r="AB4" i="15"/>
  <c r="AB4" i="35"/>
  <c r="AB4" i="66"/>
  <c r="AC4" i="27"/>
  <c r="AC4" i="15"/>
  <c r="AC4" i="35"/>
  <c r="AC4" i="66"/>
  <c r="AD4" i="27"/>
  <c r="AD4" i="15"/>
  <c r="AD4" i="35"/>
  <c r="AD4" i="66"/>
  <c r="AE4" i="27"/>
  <c r="AE4" i="15"/>
  <c r="AE4" i="35"/>
  <c r="AE4" i="66"/>
  <c r="AF4" i="27"/>
  <c r="AF4" i="15"/>
  <c r="AF4" i="35"/>
  <c r="AF4" i="66"/>
  <c r="AG4" i="27"/>
  <c r="AG4" i="15"/>
  <c r="AG4" i="35"/>
  <c r="AG4" i="66"/>
  <c r="AH4" i="27"/>
  <c r="AH4" i="15"/>
  <c r="AH4" i="35"/>
  <c r="AH4" i="66"/>
  <c r="AI4" i="27"/>
  <c r="AI4" i="15"/>
  <c r="AI4" i="35"/>
  <c r="AI4" i="66"/>
  <c r="AJ4" i="27"/>
  <c r="AJ4" i="15"/>
  <c r="AJ4" i="35"/>
  <c r="AJ4" i="66"/>
  <c r="AK4" i="27"/>
  <c r="AK4" i="15"/>
  <c r="AK4" i="35"/>
  <c r="AK4" i="66"/>
  <c r="AL4" i="27"/>
  <c r="AL4" i="15"/>
  <c r="AL4" i="35"/>
  <c r="AL4" i="66"/>
  <c r="AM4" i="27"/>
  <c r="AM4" i="15"/>
  <c r="AM4" i="35"/>
  <c r="AM4" i="66"/>
  <c r="AN4" i="27"/>
  <c r="AN4" i="15"/>
  <c r="AN4" i="35"/>
  <c r="AN4" i="66"/>
  <c r="AO4" i="27"/>
  <c r="AO4" i="15"/>
  <c r="AO4" i="35"/>
  <c r="AO4" i="66"/>
  <c r="AP4" i="27"/>
  <c r="AP4" i="15"/>
  <c r="AP4" i="35"/>
  <c r="AP4" i="66"/>
  <c r="AQ4" i="27"/>
  <c r="AQ4" i="15"/>
  <c r="AQ4" i="35"/>
  <c r="AQ4" i="66"/>
  <c r="AR4" i="27"/>
  <c r="AR4" i="15"/>
  <c r="AR4" i="35"/>
  <c r="AR4" i="66"/>
  <c r="AS4" i="27"/>
  <c r="AS4" i="15"/>
  <c r="AS4" i="35"/>
  <c r="AS4" i="66"/>
  <c r="AT4" i="27"/>
  <c r="AT4" i="15"/>
  <c r="AT4" i="35"/>
  <c r="AT4" i="66"/>
  <c r="AU4" i="27"/>
  <c r="AU4" i="15"/>
  <c r="AU4" i="35"/>
  <c r="AU4" i="66"/>
  <c r="AV4" i="27"/>
  <c r="AV4" i="15"/>
  <c r="AV4" i="35"/>
  <c r="AV4" i="66"/>
  <c r="AW4" i="27"/>
  <c r="AW4" i="15"/>
  <c r="AW4" i="35"/>
  <c r="AW4" i="66"/>
  <c r="AX4" i="27"/>
  <c r="AX4" i="15"/>
  <c r="AX4" i="35"/>
  <c r="AX4" i="66"/>
  <c r="AY4" i="27"/>
  <c r="AY4" i="15"/>
  <c r="AY4" i="35"/>
  <c r="AY4" i="66"/>
  <c r="AZ4" i="27"/>
  <c r="AZ4" i="15"/>
  <c r="AZ4" i="35"/>
  <c r="AZ4" i="66"/>
  <c r="BA4" i="27"/>
  <c r="BA4" i="15"/>
  <c r="BA4" i="35"/>
  <c r="BA4" i="66"/>
  <c r="BB4" i="27"/>
  <c r="BB4" i="15"/>
  <c r="BB4" i="35"/>
  <c r="BB4" i="66"/>
  <c r="BC4" i="27"/>
  <c r="BC4" i="15"/>
  <c r="BC4" i="35"/>
  <c r="BC4" i="66"/>
  <c r="BD4" i="27"/>
  <c r="BD4" i="15"/>
  <c r="BD4" i="35"/>
  <c r="BD4" i="66"/>
  <c r="BE4" i="27"/>
  <c r="BE4" i="15"/>
  <c r="BE4" i="35"/>
  <c r="BE4" i="66"/>
  <c r="BF4" i="27"/>
  <c r="BF4" i="15"/>
  <c r="BF4" i="35"/>
  <c r="BF4" i="66"/>
  <c r="BG4" i="27"/>
  <c r="BG4" i="15"/>
  <c r="BG4" i="35"/>
  <c r="BG4" i="66"/>
  <c r="BI4" i="27"/>
  <c r="BI4" i="15"/>
  <c r="BI4" i="35"/>
  <c r="BI4" i="66"/>
  <c r="BJ4" i="27"/>
  <c r="BJ4" i="15"/>
  <c r="BJ4" i="35"/>
  <c r="BJ4" i="66"/>
  <c r="BK4" i="27"/>
  <c r="BK4" i="15"/>
  <c r="BK4" i="35"/>
  <c r="BK4" i="66"/>
  <c r="BL4" i="27"/>
  <c r="BL4" i="15"/>
  <c r="BL4" i="35"/>
  <c r="BL4" i="66"/>
  <c r="BN4" i="27"/>
  <c r="BN4" i="15"/>
  <c r="BN4" i="35"/>
  <c r="BN4" i="66"/>
  <c r="BO4" i="27"/>
  <c r="BO4" i="15"/>
  <c r="BO4" i="35"/>
  <c r="BO4" i="66"/>
  <c r="BP4" i="27"/>
  <c r="BP4" i="15"/>
  <c r="BP4" i="35"/>
  <c r="BP4" i="66"/>
  <c r="BQ4" i="27"/>
  <c r="BQ4" i="15"/>
  <c r="BQ4" i="35"/>
  <c r="BQ4" i="66"/>
  <c r="BR4" i="27"/>
  <c r="BR4" i="15"/>
  <c r="BR4" i="35"/>
  <c r="BR4" i="66"/>
  <c r="BS4" i="27"/>
  <c r="BS4" i="15"/>
  <c r="BS4" i="35"/>
  <c r="BS4" i="66"/>
  <c r="BT4" i="27"/>
  <c r="BT4" i="15"/>
  <c r="BT4" i="35"/>
  <c r="BT4" i="66"/>
  <c r="BU4" i="27"/>
  <c r="BU4" i="15"/>
  <c r="BU4" i="35"/>
  <c r="BU4" i="66"/>
  <c r="BV4" i="27"/>
  <c r="BV4" i="15"/>
  <c r="BV4" i="35"/>
  <c r="BV4" i="66"/>
  <c r="BW4" i="27"/>
  <c r="BW4" i="15"/>
  <c r="BW4" i="35"/>
  <c r="BW4" i="66"/>
  <c r="BX4" i="27"/>
  <c r="BX4" i="15"/>
  <c r="BX4" i="35"/>
  <c r="BX4" i="66"/>
  <c r="BY4" i="27"/>
  <c r="BY4" i="15"/>
  <c r="BY4" i="35"/>
  <c r="BY4" i="66"/>
  <c r="BZ4" i="27"/>
  <c r="BZ4" i="15"/>
  <c r="BZ4" i="35"/>
  <c r="BZ4" i="66"/>
  <c r="CA4" i="27"/>
  <c r="CA4" i="15"/>
  <c r="CA4" i="35"/>
  <c r="CA4" i="66"/>
  <c r="CB4" i="27"/>
  <c r="CB4" i="15"/>
  <c r="CB4" i="35"/>
  <c r="CB4" i="66"/>
  <c r="CC4" i="27"/>
  <c r="CC4" i="15"/>
  <c r="CC4" i="35"/>
  <c r="CC4" i="66"/>
  <c r="CD4" i="27"/>
  <c r="CD4" i="15"/>
  <c r="CD4" i="35"/>
  <c r="CD4" i="66"/>
  <c r="CE4" i="27"/>
  <c r="CE4" i="15"/>
  <c r="CE4" i="35"/>
  <c r="CE4" i="66"/>
  <c r="CF4" i="27"/>
  <c r="CF4" i="15"/>
  <c r="CF4" i="35"/>
  <c r="CF4" i="66"/>
  <c r="CG4" i="27"/>
  <c r="CG4" i="15"/>
  <c r="CG4" i="35"/>
  <c r="CG4" i="66"/>
  <c r="CH4" i="27"/>
  <c r="CH4" i="15"/>
  <c r="CH4" i="35"/>
  <c r="CH4" i="66"/>
  <c r="CI4" i="27"/>
  <c r="CI4" i="15"/>
  <c r="CI4" i="35"/>
  <c r="CI4" i="66"/>
  <c r="CJ4" i="27"/>
  <c r="CJ4" i="15"/>
  <c r="CJ4" i="35"/>
  <c r="CJ4" i="66"/>
  <c r="CK4" i="27"/>
  <c r="CK4" i="15"/>
  <c r="CK4" i="35"/>
  <c r="CK4" i="66"/>
  <c r="CL4" i="27"/>
  <c r="CL4" i="15"/>
  <c r="CL4" i="35"/>
  <c r="CL4" i="66"/>
  <c r="CM4" i="27"/>
  <c r="CM4" i="15"/>
  <c r="CM4" i="35"/>
  <c r="CM4" i="66"/>
  <c r="CN4" i="27"/>
  <c r="CN4" i="15"/>
  <c r="CN4" i="35"/>
  <c r="CN4" i="66"/>
  <c r="CO4" i="27"/>
  <c r="CO4" i="15"/>
  <c r="CO4" i="35"/>
  <c r="CO4" i="66"/>
  <c r="CP4" i="27"/>
  <c r="CP4" i="15"/>
  <c r="CP4" i="35"/>
  <c r="CP4" i="66"/>
  <c r="H5" i="27"/>
  <c r="H5" i="15"/>
  <c r="H5" i="35"/>
  <c r="H5" i="66"/>
  <c r="I5" i="27"/>
  <c r="I5" i="15"/>
  <c r="I5" i="35"/>
  <c r="I5" i="66"/>
  <c r="J5" i="27"/>
  <c r="J5" i="15"/>
  <c r="J5" i="35"/>
  <c r="J5" i="66"/>
  <c r="K5" i="27"/>
  <c r="K5" i="15"/>
  <c r="K5" i="35"/>
  <c r="K5" i="66"/>
  <c r="L5" i="27"/>
  <c r="L5" i="15"/>
  <c r="L5" i="35"/>
  <c r="L5" i="66"/>
  <c r="M5" i="27"/>
  <c r="M5" i="15"/>
  <c r="M5" i="35"/>
  <c r="M5" i="66"/>
  <c r="N5" i="27"/>
  <c r="N5" i="15"/>
  <c r="N5" i="35"/>
  <c r="N5" i="66"/>
  <c r="O5" i="27"/>
  <c r="O5" i="15"/>
  <c r="O5" i="35"/>
  <c r="O5" i="66"/>
  <c r="P5" i="27"/>
  <c r="P5" i="15"/>
  <c r="P5" i="35"/>
  <c r="P5" i="66"/>
  <c r="Q5" i="27"/>
  <c r="Q5" i="15"/>
  <c r="Q5" i="35"/>
  <c r="Q5" i="66"/>
  <c r="R5" i="27"/>
  <c r="R5" i="15"/>
  <c r="R5" i="35"/>
  <c r="R5" i="66"/>
  <c r="S5" i="27"/>
  <c r="S5" i="15"/>
  <c r="S5" i="35"/>
  <c r="S5" i="66"/>
  <c r="T5" i="27"/>
  <c r="T5" i="15"/>
  <c r="T5" i="35"/>
  <c r="T5" i="66"/>
  <c r="U5" i="27"/>
  <c r="U5" i="15"/>
  <c r="U5" i="35"/>
  <c r="U5" i="66"/>
  <c r="V5" i="27"/>
  <c r="V5" i="15"/>
  <c r="V5" i="35"/>
  <c r="V5" i="66"/>
  <c r="W5" i="27"/>
  <c r="W5" i="15"/>
  <c r="W5" i="35"/>
  <c r="W5" i="66"/>
  <c r="X5" i="27"/>
  <c r="X5" i="15"/>
  <c r="X5" i="35"/>
  <c r="X5" i="66"/>
  <c r="Y5" i="27"/>
  <c r="Y5" i="15"/>
  <c r="Y5" i="35"/>
  <c r="Y5" i="66"/>
  <c r="Z5" i="27"/>
  <c r="Z5" i="15"/>
  <c r="Z5" i="35"/>
  <c r="Z5" i="66"/>
  <c r="AA5" i="27"/>
  <c r="AA5" i="15"/>
  <c r="AA5" i="35"/>
  <c r="AA5" i="66"/>
  <c r="AB5" i="27"/>
  <c r="AB5" i="15"/>
  <c r="AB5" i="35"/>
  <c r="AB5" i="66"/>
  <c r="AC5" i="27"/>
  <c r="AC5" i="15"/>
  <c r="AC5" i="35"/>
  <c r="AC5" i="66"/>
  <c r="AD5" i="27"/>
  <c r="AD5" i="15"/>
  <c r="AD5" i="35"/>
  <c r="AD5" i="66"/>
  <c r="AE5" i="27"/>
  <c r="AE5" i="15"/>
  <c r="AE5" i="35"/>
  <c r="AE5" i="66"/>
  <c r="AF5" i="27"/>
  <c r="AF5" i="15"/>
  <c r="AF5" i="35"/>
  <c r="AF5" i="66"/>
  <c r="AG5" i="27"/>
  <c r="AG5" i="15"/>
  <c r="AG5" i="35"/>
  <c r="AG5" i="66"/>
  <c r="AH5" i="27"/>
  <c r="AH5" i="15"/>
  <c r="AH5" i="35"/>
  <c r="AH5" i="66"/>
  <c r="AI5" i="27"/>
  <c r="AI5" i="15"/>
  <c r="AI5" i="35"/>
  <c r="AI5" i="66"/>
  <c r="AJ5" i="27"/>
  <c r="AJ5" i="15"/>
  <c r="AJ5" i="35"/>
  <c r="AJ5" i="66"/>
  <c r="AK5" i="27"/>
  <c r="AK5" i="15"/>
  <c r="AK5" i="35"/>
  <c r="AK5" i="66"/>
  <c r="AL5" i="27"/>
  <c r="AL5" i="15"/>
  <c r="AL5" i="35"/>
  <c r="AL5" i="66"/>
  <c r="AM5" i="27"/>
  <c r="AM5" i="15"/>
  <c r="AM5" i="35"/>
  <c r="AM5" i="66"/>
  <c r="AN5" i="27"/>
  <c r="AN5" i="15"/>
  <c r="AN5" i="35"/>
  <c r="AN5" i="66"/>
  <c r="AO5" i="27"/>
  <c r="AO5" i="15"/>
  <c r="AO5" i="35"/>
  <c r="AO5" i="66"/>
  <c r="AP5" i="27"/>
  <c r="AP5" i="15"/>
  <c r="AP5" i="35"/>
  <c r="AP5" i="66"/>
  <c r="AQ5" i="27"/>
  <c r="AQ5" i="15"/>
  <c r="AQ5" i="35"/>
  <c r="AQ5" i="66"/>
  <c r="AR5" i="27"/>
  <c r="AR5" i="15"/>
  <c r="AR5" i="35"/>
  <c r="AR5" i="66"/>
  <c r="AS5" i="27"/>
  <c r="AS5" i="15"/>
  <c r="AS5" i="35"/>
  <c r="AS5" i="66"/>
  <c r="AT5" i="27"/>
  <c r="AT5" i="15"/>
  <c r="AT5" i="35"/>
  <c r="AT5" i="66"/>
  <c r="AU5" i="27"/>
  <c r="AU5" i="15"/>
  <c r="AU5" i="35"/>
  <c r="AU5" i="66"/>
  <c r="AV5" i="27"/>
  <c r="AV5" i="15"/>
  <c r="AV5" i="35"/>
  <c r="AV5" i="66"/>
  <c r="AW5" i="27"/>
  <c r="AW5" i="15"/>
  <c r="AW5" i="35"/>
  <c r="AW5" i="66"/>
  <c r="AX5" i="27"/>
  <c r="AX5" i="15"/>
  <c r="AX5" i="35"/>
  <c r="AX5" i="66"/>
  <c r="AY5" i="27"/>
  <c r="AY5" i="15"/>
  <c r="AY5" i="35"/>
  <c r="AY5" i="66"/>
  <c r="AZ5" i="27"/>
  <c r="AZ5" i="15"/>
  <c r="AZ5" i="35"/>
  <c r="AZ5" i="66"/>
  <c r="BA5" i="27"/>
  <c r="BA5" i="15"/>
  <c r="BA5" i="35"/>
  <c r="BA5" i="66"/>
  <c r="BB5" i="27"/>
  <c r="BB5" i="15"/>
  <c r="BB5" i="35"/>
  <c r="BB5" i="66"/>
  <c r="BC5" i="27"/>
  <c r="BC5" i="15"/>
  <c r="BC5" i="35"/>
  <c r="BC5" i="66"/>
  <c r="BD5" i="27"/>
  <c r="BD5" i="15"/>
  <c r="BD5" i="35"/>
  <c r="BD5" i="66"/>
  <c r="BE5" i="27"/>
  <c r="BE5" i="15"/>
  <c r="BE5" i="35"/>
  <c r="BE5" i="66"/>
  <c r="BF5" i="27"/>
  <c r="BF5" i="15"/>
  <c r="BF5" i="35"/>
  <c r="BF5" i="66"/>
  <c r="BG5" i="27"/>
  <c r="BG5" i="15"/>
  <c r="BG5" i="35"/>
  <c r="BG5" i="66"/>
  <c r="BI5" i="27"/>
  <c r="BI5" i="15"/>
  <c r="BI5" i="35"/>
  <c r="BI5" i="66"/>
  <c r="BJ5" i="27"/>
  <c r="BJ5" i="15"/>
  <c r="BJ5" i="35"/>
  <c r="BJ5" i="66"/>
  <c r="BK5" i="27"/>
  <c r="BK5" i="15"/>
  <c r="BK5" i="35"/>
  <c r="BK5" i="66"/>
  <c r="BL5" i="27"/>
  <c r="BL5" i="15"/>
  <c r="BL5" i="35"/>
  <c r="BL5" i="66"/>
  <c r="BN5" i="27"/>
  <c r="BN5" i="15"/>
  <c r="BN5" i="35"/>
  <c r="BN5" i="66"/>
  <c r="BO5" i="27"/>
  <c r="BO5" i="15"/>
  <c r="BO5" i="35"/>
  <c r="BO5" i="66"/>
  <c r="BP5" i="27"/>
  <c r="BP5" i="15"/>
  <c r="BP5" i="35"/>
  <c r="BP5" i="66"/>
  <c r="BQ5" i="27"/>
  <c r="BQ5" i="15"/>
  <c r="BQ5" i="35"/>
  <c r="BQ5" i="66"/>
  <c r="BR5" i="27"/>
  <c r="BR5" i="15"/>
  <c r="BR5" i="35"/>
  <c r="BR5" i="66"/>
  <c r="BS5" i="27"/>
  <c r="BS5" i="15"/>
  <c r="BS5" i="35"/>
  <c r="BS5" i="66"/>
  <c r="BT5" i="27"/>
  <c r="BT5" i="15"/>
  <c r="BT5" i="35"/>
  <c r="BT5" i="66"/>
  <c r="BU5" i="27"/>
  <c r="BU5" i="15"/>
  <c r="BU5" i="35"/>
  <c r="BU5" i="66"/>
  <c r="BV5" i="27"/>
  <c r="BV5" i="15"/>
  <c r="BV5" i="35"/>
  <c r="BV5" i="66"/>
  <c r="BW5" i="27"/>
  <c r="BW5" i="15"/>
  <c r="BW5" i="35"/>
  <c r="BW5" i="66"/>
  <c r="BX5" i="27"/>
  <c r="BX5" i="15"/>
  <c r="BX5" i="35"/>
  <c r="BX5" i="66"/>
  <c r="BY5" i="27"/>
  <c r="BY5" i="15"/>
  <c r="BY5" i="35"/>
  <c r="BY5" i="66"/>
  <c r="BZ5" i="27"/>
  <c r="BZ5" i="15"/>
  <c r="BZ5" i="35"/>
  <c r="BZ5" i="66"/>
  <c r="CA5" i="27"/>
  <c r="CA5" i="15"/>
  <c r="CA5" i="35"/>
  <c r="CA5" i="66"/>
  <c r="CB5" i="27"/>
  <c r="CB5" i="15"/>
  <c r="CB5" i="35"/>
  <c r="CB5" i="66"/>
  <c r="CC5" i="27"/>
  <c r="CC5" i="15"/>
  <c r="CC5" i="35"/>
  <c r="CC5" i="66"/>
  <c r="CD5" i="27"/>
  <c r="CD5" i="15"/>
  <c r="CD5" i="35"/>
  <c r="CD5" i="66"/>
  <c r="CE5" i="27"/>
  <c r="CE5" i="15"/>
  <c r="CE5" i="35"/>
  <c r="CE5" i="66"/>
  <c r="CF5" i="27"/>
  <c r="CF5" i="15"/>
  <c r="CF5" i="35"/>
  <c r="CF5" i="66"/>
  <c r="CG5" i="27"/>
  <c r="CG5" i="15"/>
  <c r="CG5" i="35"/>
  <c r="CG5" i="66"/>
  <c r="CH5" i="27"/>
  <c r="CH5" i="15"/>
  <c r="CH5" i="35"/>
  <c r="CH5" i="66"/>
  <c r="CI5" i="27"/>
  <c r="CI5" i="15"/>
  <c r="CI5" i="35"/>
  <c r="CI5" i="66"/>
  <c r="CJ5" i="27"/>
  <c r="CJ5" i="15"/>
  <c r="CJ5" i="35"/>
  <c r="CJ5" i="66"/>
  <c r="CK5" i="27"/>
  <c r="CK5" i="15"/>
  <c r="CK5" i="35"/>
  <c r="CK5" i="66"/>
  <c r="CL5" i="27"/>
  <c r="CL5" i="15"/>
  <c r="CL5" i="35"/>
  <c r="CL5" i="66"/>
  <c r="CM5" i="27"/>
  <c r="CM5" i="15"/>
  <c r="CM5" i="35"/>
  <c r="CM5" i="66"/>
  <c r="CN5" i="27"/>
  <c r="CN5" i="15"/>
  <c r="CN5" i="35"/>
  <c r="CN5" i="66"/>
  <c r="CO5" i="27"/>
  <c r="CO5" i="15"/>
  <c r="CO5" i="35"/>
  <c r="CO5" i="66"/>
  <c r="CP5" i="27"/>
  <c r="CP5" i="15"/>
  <c r="CP5" i="35"/>
  <c r="CP5" i="66"/>
  <c r="H6" i="27"/>
  <c r="H6" i="15"/>
  <c r="H6" i="35"/>
  <c r="H6" i="66"/>
  <c r="I6" i="27"/>
  <c r="I6" i="15"/>
  <c r="I6" i="35"/>
  <c r="I6" i="66"/>
  <c r="J6" i="27"/>
  <c r="J6" i="15"/>
  <c r="J6" i="35"/>
  <c r="J6" i="66"/>
  <c r="K6" i="27"/>
  <c r="K6" i="15"/>
  <c r="K6" i="35"/>
  <c r="K6" i="66"/>
  <c r="L6" i="27"/>
  <c r="L6" i="15"/>
  <c r="L6" i="35"/>
  <c r="L6" i="66"/>
  <c r="M6" i="27"/>
  <c r="M6" i="15"/>
  <c r="M6" i="35"/>
  <c r="M6" i="66"/>
  <c r="N6" i="27"/>
  <c r="N6" i="15"/>
  <c r="N6" i="35"/>
  <c r="N6" i="66"/>
  <c r="O6" i="27"/>
  <c r="O6" i="15"/>
  <c r="O6" i="35"/>
  <c r="O6" i="66"/>
  <c r="P6" i="27"/>
  <c r="P6" i="15"/>
  <c r="P6" i="35"/>
  <c r="P6" i="66"/>
  <c r="Q6" i="27"/>
  <c r="Q6" i="15"/>
  <c r="Q6" i="35"/>
  <c r="Q6" i="66"/>
  <c r="R6" i="27"/>
  <c r="R6" i="15"/>
  <c r="R6" i="35"/>
  <c r="R6" i="66"/>
  <c r="S6" i="27"/>
  <c r="S6" i="15"/>
  <c r="S6" i="35"/>
  <c r="S6" i="66"/>
  <c r="T6" i="27"/>
  <c r="T6" i="15"/>
  <c r="T6" i="35"/>
  <c r="T6" i="66"/>
  <c r="U6" i="27"/>
  <c r="U6" i="15"/>
  <c r="U6" i="35"/>
  <c r="U6" i="66"/>
  <c r="V6" i="27"/>
  <c r="V6" i="15"/>
  <c r="V6" i="35"/>
  <c r="V6" i="66"/>
  <c r="W6" i="27"/>
  <c r="W6" i="15"/>
  <c r="W6" i="35"/>
  <c r="W6" i="66"/>
  <c r="X6" i="27"/>
  <c r="X6" i="15"/>
  <c r="X6" i="35"/>
  <c r="X6" i="66"/>
  <c r="Y6" i="27"/>
  <c r="Y6" i="15"/>
  <c r="Y6" i="35"/>
  <c r="Y6" i="66"/>
  <c r="Z6" i="27"/>
  <c r="Z6" i="15"/>
  <c r="Z6" i="35"/>
  <c r="Z6" i="66"/>
  <c r="AA6" i="27"/>
  <c r="AA6" i="15"/>
  <c r="AA6" i="35"/>
  <c r="AA6" i="66"/>
  <c r="AB6" i="27"/>
  <c r="AB6" i="15"/>
  <c r="AB6" i="35"/>
  <c r="AB6" i="66"/>
  <c r="AC6" i="27"/>
  <c r="AC6" i="15"/>
  <c r="AC6" i="35"/>
  <c r="AC6" i="66"/>
  <c r="AD6" i="27"/>
  <c r="AD6" i="15"/>
  <c r="AD6" i="35"/>
  <c r="AD6" i="66"/>
  <c r="AE6" i="27"/>
  <c r="AE6" i="15"/>
  <c r="AE6" i="35"/>
  <c r="AE6" i="66"/>
  <c r="AF6" i="27"/>
  <c r="AF6" i="15"/>
  <c r="AF6" i="35"/>
  <c r="AF6" i="66"/>
  <c r="AG6" i="27"/>
  <c r="AG6" i="15"/>
  <c r="AG6" i="35"/>
  <c r="AG6" i="66"/>
  <c r="AH6" i="27"/>
  <c r="AH6" i="15"/>
  <c r="AH6" i="35"/>
  <c r="AH6" i="66"/>
  <c r="AI6" i="27"/>
  <c r="AI6" i="15"/>
  <c r="AI6" i="35"/>
  <c r="AI6" i="66"/>
  <c r="AJ6" i="27"/>
  <c r="AJ6" i="15"/>
  <c r="AJ6" i="35"/>
  <c r="AJ6" i="66"/>
  <c r="AK6" i="27"/>
  <c r="AK6" i="15"/>
  <c r="AK6" i="35"/>
  <c r="AK6" i="66"/>
  <c r="AL6" i="27"/>
  <c r="AL6" i="15"/>
  <c r="AL6" i="35"/>
  <c r="AL6" i="66"/>
  <c r="AM6" i="27"/>
  <c r="AM6" i="15"/>
  <c r="AM6" i="35"/>
  <c r="AM6" i="66"/>
  <c r="AN6" i="27"/>
  <c r="AN6" i="15"/>
  <c r="AN6" i="35"/>
  <c r="AN6" i="66"/>
  <c r="AO6" i="27"/>
  <c r="AO6" i="15"/>
  <c r="AO6" i="35"/>
  <c r="AO6" i="66"/>
  <c r="AP6" i="27"/>
  <c r="AP6" i="15"/>
  <c r="AP6" i="35"/>
  <c r="AP6" i="66"/>
  <c r="AQ6" i="27"/>
  <c r="AQ6" i="15"/>
  <c r="AQ6" i="35"/>
  <c r="AQ6" i="66"/>
  <c r="AR6" i="27"/>
  <c r="AR6" i="15"/>
  <c r="AR6" i="35"/>
  <c r="AR6" i="66"/>
  <c r="AS6" i="27"/>
  <c r="AS6" i="15"/>
  <c r="AS6" i="35"/>
  <c r="AS6" i="66"/>
  <c r="AT6" i="27"/>
  <c r="AT6" i="15"/>
  <c r="AT6" i="35"/>
  <c r="AT6" i="66"/>
  <c r="AU6" i="27"/>
  <c r="AU6" i="15"/>
  <c r="AU6" i="35"/>
  <c r="AU6" i="66"/>
  <c r="AV6" i="27"/>
  <c r="AV6" i="15"/>
  <c r="AV6" i="35"/>
  <c r="AV6" i="66"/>
  <c r="AW6" i="27"/>
  <c r="AW6" i="15"/>
  <c r="AW6" i="35"/>
  <c r="AW6" i="66"/>
  <c r="AX6" i="27"/>
  <c r="AX6" i="15"/>
  <c r="AX6" i="35"/>
  <c r="AX6" i="66"/>
  <c r="AY6" i="27"/>
  <c r="AY6" i="15"/>
  <c r="AY6" i="35"/>
  <c r="AY6" i="66"/>
  <c r="AZ6" i="27"/>
  <c r="AZ6" i="15"/>
  <c r="AZ6" i="35"/>
  <c r="AZ6" i="66"/>
  <c r="BA6" i="27"/>
  <c r="BA6" i="15"/>
  <c r="BA6" i="35"/>
  <c r="BA6" i="66"/>
  <c r="BB6" i="27"/>
  <c r="BB6" i="15"/>
  <c r="BB6" i="35"/>
  <c r="BB6" i="66"/>
  <c r="BC6" i="27"/>
  <c r="BC6" i="15"/>
  <c r="BC6" i="35"/>
  <c r="BC6" i="66"/>
  <c r="BD6" i="27"/>
  <c r="BD6" i="15"/>
  <c r="BD6" i="35"/>
  <c r="BD6" i="66"/>
  <c r="BE6" i="27"/>
  <c r="BE6" i="15"/>
  <c r="BE6" i="35"/>
  <c r="BE6" i="66"/>
  <c r="BF6" i="27"/>
  <c r="BF6" i="15"/>
  <c r="BF6" i="35"/>
  <c r="BF6" i="66"/>
  <c r="BG6" i="27"/>
  <c r="BG6" i="15"/>
  <c r="BG6" i="35"/>
  <c r="BG6" i="66"/>
  <c r="BI6" i="27"/>
  <c r="BI6" i="15"/>
  <c r="BI6" i="35"/>
  <c r="BI6" i="66"/>
  <c r="BJ6" i="27"/>
  <c r="BJ6" i="15"/>
  <c r="BJ6" i="35"/>
  <c r="BJ6" i="66"/>
  <c r="BK6" i="27"/>
  <c r="BK6" i="15"/>
  <c r="BK6" i="35"/>
  <c r="BK6" i="66"/>
  <c r="BL6" i="27"/>
  <c r="BL6" i="15"/>
  <c r="BL6" i="35"/>
  <c r="BL6" i="66"/>
  <c r="BN6" i="27"/>
  <c r="BN6" i="15"/>
  <c r="BN6" i="35"/>
  <c r="BN6" i="66"/>
  <c r="BO6" i="27"/>
  <c r="BO6" i="15"/>
  <c r="BO6" i="35"/>
  <c r="BO6" i="66"/>
  <c r="BP6" i="27"/>
  <c r="BP6" i="15"/>
  <c r="BP6" i="35"/>
  <c r="BP6" i="66"/>
  <c r="BQ6" i="27"/>
  <c r="BQ6" i="15"/>
  <c r="BQ6" i="35"/>
  <c r="BQ6" i="66"/>
  <c r="BR6" i="27"/>
  <c r="BR6" i="15"/>
  <c r="BR6" i="35"/>
  <c r="BR6" i="66"/>
  <c r="BS6" i="27"/>
  <c r="BS6" i="15"/>
  <c r="BS6" i="35"/>
  <c r="BS6" i="66"/>
  <c r="BT6" i="27"/>
  <c r="BT6" i="15"/>
  <c r="BT6" i="35"/>
  <c r="BT6" i="66"/>
  <c r="BU6" i="27"/>
  <c r="BU6" i="15"/>
  <c r="BU6" i="35"/>
  <c r="BU6" i="66"/>
  <c r="BV6" i="27"/>
  <c r="BV6" i="15"/>
  <c r="BV6" i="35"/>
  <c r="BV6" i="66"/>
  <c r="BW6" i="27"/>
  <c r="BW6" i="15"/>
  <c r="BW6" i="35"/>
  <c r="BW6" i="66"/>
  <c r="BX6" i="27"/>
  <c r="BX6" i="15"/>
  <c r="BX6" i="35"/>
  <c r="BX6" i="66"/>
  <c r="BY6" i="27"/>
  <c r="BY6" i="15"/>
  <c r="BY6" i="35"/>
  <c r="BY6" i="66"/>
  <c r="BZ6" i="27"/>
  <c r="BZ6" i="15"/>
  <c r="BZ6" i="35"/>
  <c r="BZ6" i="66"/>
  <c r="CA6" i="27"/>
  <c r="CA6" i="15"/>
  <c r="CA6" i="35"/>
  <c r="CA6" i="66"/>
  <c r="CB6" i="27"/>
  <c r="CB6" i="15"/>
  <c r="CB6" i="35"/>
  <c r="CB6" i="66"/>
  <c r="CC6" i="27"/>
  <c r="CC6" i="15"/>
  <c r="CC6" i="35"/>
  <c r="CC6" i="66"/>
  <c r="CD6" i="27"/>
  <c r="CD6" i="15"/>
  <c r="CD6" i="35"/>
  <c r="CD6" i="66"/>
  <c r="CE6" i="27"/>
  <c r="CE6" i="15"/>
  <c r="CE6" i="35"/>
  <c r="CE6" i="66"/>
  <c r="CF6" i="27"/>
  <c r="CF6" i="15"/>
  <c r="CF6" i="35"/>
  <c r="CF6" i="66"/>
  <c r="CG6" i="27"/>
  <c r="CG6" i="15"/>
  <c r="CG6" i="35"/>
  <c r="CG6" i="66"/>
  <c r="CH6" i="27"/>
  <c r="CH6" i="15"/>
  <c r="CH6" i="35"/>
  <c r="CH6" i="66"/>
  <c r="CI6" i="27"/>
  <c r="CI6" i="15"/>
  <c r="CI6" i="35"/>
  <c r="CI6" i="66"/>
  <c r="CJ6" i="27"/>
  <c r="CJ6" i="15"/>
  <c r="CJ6" i="35"/>
  <c r="CJ6" i="66"/>
  <c r="CK6" i="27"/>
  <c r="CK6" i="15"/>
  <c r="CK6" i="35"/>
  <c r="CK6" i="66"/>
  <c r="CL6" i="27"/>
  <c r="CL6" i="15"/>
  <c r="CL6" i="35"/>
  <c r="CL6" i="66"/>
  <c r="CM6" i="27"/>
  <c r="CM6" i="15"/>
  <c r="CM6" i="35"/>
  <c r="CM6" i="66"/>
  <c r="CN6" i="27"/>
  <c r="CN6" i="15"/>
  <c r="CN6" i="35"/>
  <c r="CN6" i="66"/>
  <c r="CO6" i="27"/>
  <c r="CO6" i="15"/>
  <c r="CO6" i="35"/>
  <c r="CO6" i="66"/>
  <c r="CP6" i="27"/>
  <c r="CP6" i="15"/>
  <c r="CP6" i="35"/>
  <c r="CP6" i="66"/>
  <c r="H7" i="27"/>
  <c r="H7" i="15"/>
  <c r="H7" i="35"/>
  <c r="H7" i="66"/>
  <c r="I7" i="27"/>
  <c r="I7" i="15"/>
  <c r="I7" i="35"/>
  <c r="I7" i="66"/>
  <c r="J7" i="27"/>
  <c r="J7" i="15"/>
  <c r="J7" i="35"/>
  <c r="J7" i="66"/>
  <c r="K7" i="27"/>
  <c r="K7" i="15"/>
  <c r="K7" i="35"/>
  <c r="K7" i="66"/>
  <c r="L7" i="27"/>
  <c r="L7" i="15"/>
  <c r="L7" i="35"/>
  <c r="L7" i="66"/>
  <c r="M7" i="27"/>
  <c r="M7" i="15"/>
  <c r="M7" i="35"/>
  <c r="M7" i="66"/>
  <c r="N7" i="27"/>
  <c r="N7" i="15"/>
  <c r="N7" i="35"/>
  <c r="N7" i="66"/>
  <c r="O7" i="27"/>
  <c r="O7" i="15"/>
  <c r="O7" i="35"/>
  <c r="O7" i="66"/>
  <c r="P7" i="27"/>
  <c r="P7" i="15"/>
  <c r="P7" i="35"/>
  <c r="P7" i="66"/>
  <c r="Q7" i="27"/>
  <c r="Q7" i="15"/>
  <c r="Q7" i="35"/>
  <c r="Q7" i="66"/>
  <c r="R7" i="27"/>
  <c r="R7" i="15"/>
  <c r="R7" i="35"/>
  <c r="R7" i="66"/>
  <c r="S7" i="27"/>
  <c r="S7" i="15"/>
  <c r="S7" i="35"/>
  <c r="S7" i="66"/>
  <c r="T7" i="27"/>
  <c r="T7" i="15"/>
  <c r="T7" i="35"/>
  <c r="T7" i="66"/>
  <c r="U7" i="27"/>
  <c r="U7" i="15"/>
  <c r="U7" i="35"/>
  <c r="U7" i="66"/>
  <c r="V7" i="27"/>
  <c r="V7" i="15"/>
  <c r="V7" i="35"/>
  <c r="V7" i="66"/>
  <c r="W7" i="27"/>
  <c r="W7" i="15"/>
  <c r="W7" i="35"/>
  <c r="W7" i="66"/>
  <c r="X7" i="27"/>
  <c r="X7" i="15"/>
  <c r="X7" i="35"/>
  <c r="X7" i="66"/>
  <c r="Y7" i="27"/>
  <c r="Y7" i="15"/>
  <c r="Y7" i="35"/>
  <c r="Y7" i="66"/>
  <c r="Z7" i="27"/>
  <c r="Z7" i="15"/>
  <c r="Z7" i="35"/>
  <c r="Z7" i="66"/>
  <c r="AA7" i="27"/>
  <c r="AA7" i="15"/>
  <c r="AA7" i="35"/>
  <c r="AA7" i="66"/>
  <c r="AB7" i="27"/>
  <c r="AB7" i="15"/>
  <c r="AB7" i="35"/>
  <c r="AB7" i="66"/>
  <c r="AC7" i="27"/>
  <c r="AC7" i="15"/>
  <c r="AC7" i="35"/>
  <c r="AC7" i="66"/>
  <c r="AD7" i="27"/>
  <c r="AD7" i="15"/>
  <c r="AD7" i="35"/>
  <c r="AD7" i="66"/>
  <c r="AE7" i="27"/>
  <c r="AE7" i="15"/>
  <c r="AE7" i="35"/>
  <c r="AE7" i="66"/>
  <c r="AF7" i="27"/>
  <c r="AF7" i="15"/>
  <c r="AF7" i="35"/>
  <c r="AF7" i="66"/>
  <c r="AG7" i="27"/>
  <c r="AG7" i="15"/>
  <c r="AG7" i="35"/>
  <c r="AG7" i="66"/>
  <c r="AH7" i="27"/>
  <c r="AH7" i="15"/>
  <c r="AH7" i="35"/>
  <c r="AH7" i="66"/>
  <c r="AI7" i="27"/>
  <c r="AI7" i="15"/>
  <c r="AI7" i="35"/>
  <c r="AI7" i="66"/>
  <c r="AJ7" i="27"/>
  <c r="AJ7" i="15"/>
  <c r="AJ7" i="35"/>
  <c r="AJ7" i="66"/>
  <c r="AK7" i="27"/>
  <c r="AK7" i="15"/>
  <c r="AK7" i="35"/>
  <c r="AK7" i="66"/>
  <c r="AL7" i="27"/>
  <c r="AL7" i="15"/>
  <c r="AL7" i="35"/>
  <c r="AL7" i="66"/>
  <c r="AM7" i="27"/>
  <c r="AM7" i="15"/>
  <c r="AM7" i="35"/>
  <c r="AM7" i="66"/>
  <c r="AN7" i="27"/>
  <c r="AN7" i="15"/>
  <c r="AN7" i="35"/>
  <c r="AN7" i="66"/>
  <c r="AO7" i="27"/>
  <c r="AO7" i="15"/>
  <c r="AO7" i="35"/>
  <c r="AO7" i="66"/>
  <c r="AP7" i="27"/>
  <c r="AP7" i="15"/>
  <c r="AP7" i="35"/>
  <c r="AP7" i="66"/>
  <c r="AQ7" i="27"/>
  <c r="AQ7" i="15"/>
  <c r="AQ7" i="35"/>
  <c r="AQ7" i="66"/>
  <c r="AR7" i="27"/>
  <c r="AR7" i="15"/>
  <c r="AR7" i="35"/>
  <c r="AR7" i="66"/>
  <c r="AS7" i="27"/>
  <c r="AS7" i="15"/>
  <c r="AS7" i="35"/>
  <c r="AS7" i="66"/>
  <c r="AT7" i="27"/>
  <c r="AT7" i="15"/>
  <c r="AT7" i="35"/>
  <c r="AT7" i="66"/>
  <c r="AU7" i="27"/>
  <c r="AU7" i="15"/>
  <c r="AU7" i="35"/>
  <c r="AU7" i="66"/>
  <c r="AV7" i="27"/>
  <c r="AV7" i="15"/>
  <c r="AV7" i="35"/>
  <c r="AV7" i="66"/>
  <c r="AW7" i="27"/>
  <c r="AW7" i="15"/>
  <c r="AW7" i="35"/>
  <c r="AW7" i="66"/>
  <c r="AX7" i="27"/>
  <c r="AX7" i="15"/>
  <c r="AX7" i="35"/>
  <c r="AX7" i="66"/>
  <c r="AY7" i="27"/>
  <c r="AY7" i="15"/>
  <c r="AY7" i="35"/>
  <c r="AY7" i="66"/>
  <c r="AZ7" i="27"/>
  <c r="AZ7" i="15"/>
  <c r="AZ7" i="35"/>
  <c r="AZ7" i="66"/>
  <c r="BA7" i="27"/>
  <c r="BA7" i="15"/>
  <c r="BA7" i="35"/>
  <c r="BA7" i="66"/>
  <c r="BB7" i="27"/>
  <c r="BB7" i="15"/>
  <c r="BB7" i="35"/>
  <c r="BB7" i="66"/>
  <c r="BC7" i="27"/>
  <c r="BC7" i="15"/>
  <c r="BC7" i="35"/>
  <c r="BC7" i="66"/>
  <c r="BD7" i="27"/>
  <c r="BD7" i="15"/>
  <c r="BD7" i="35"/>
  <c r="BD7" i="66"/>
  <c r="BE7" i="27"/>
  <c r="BE7" i="15"/>
  <c r="BE7" i="35"/>
  <c r="BE7" i="66"/>
  <c r="BF7" i="27"/>
  <c r="BF7" i="15"/>
  <c r="BF7" i="35"/>
  <c r="BF7" i="66"/>
  <c r="BG7" i="27"/>
  <c r="BG7" i="15"/>
  <c r="BG7" i="35"/>
  <c r="BG7" i="66"/>
  <c r="BI7" i="27"/>
  <c r="BI7" i="15"/>
  <c r="BI7" i="35"/>
  <c r="BI7" i="66"/>
  <c r="BJ7" i="27"/>
  <c r="BJ7" i="15"/>
  <c r="BJ7" i="35"/>
  <c r="BJ7" i="66"/>
  <c r="BK7" i="27"/>
  <c r="BK7" i="15"/>
  <c r="BK7" i="35"/>
  <c r="BK7" i="66"/>
  <c r="BL7" i="27"/>
  <c r="BL7" i="15"/>
  <c r="BL7" i="35"/>
  <c r="BL7" i="66"/>
  <c r="BN7" i="27"/>
  <c r="BN7" i="15"/>
  <c r="BN7" i="35"/>
  <c r="BN7" i="66"/>
  <c r="BO7" i="27"/>
  <c r="BO7" i="15"/>
  <c r="BO7" i="35"/>
  <c r="BO7" i="66"/>
  <c r="BP7" i="27"/>
  <c r="BP7" i="15"/>
  <c r="BP7" i="35"/>
  <c r="BP7" i="66"/>
  <c r="BQ7" i="27"/>
  <c r="BQ7" i="15"/>
  <c r="BQ7" i="35"/>
  <c r="BQ7" i="66"/>
  <c r="BR7" i="27"/>
  <c r="BR7" i="15"/>
  <c r="BR7" i="35"/>
  <c r="BR7" i="66"/>
  <c r="BS7" i="27"/>
  <c r="BS7" i="15"/>
  <c r="BS7" i="35"/>
  <c r="BS7" i="66"/>
  <c r="BT7" i="27"/>
  <c r="BT7" i="15"/>
  <c r="BT7" i="35"/>
  <c r="BT7" i="66"/>
  <c r="BU7" i="27"/>
  <c r="BU7" i="15"/>
  <c r="BU7" i="35"/>
  <c r="BU7" i="66"/>
  <c r="BV7" i="27"/>
  <c r="BV7" i="15"/>
  <c r="BV7" i="35"/>
  <c r="BV7" i="66"/>
  <c r="BW7" i="27"/>
  <c r="BW7" i="15"/>
  <c r="BW7" i="35"/>
  <c r="BW7" i="66"/>
  <c r="BX7" i="27"/>
  <c r="BX7" i="15"/>
  <c r="BX7" i="35"/>
  <c r="BX7" i="66"/>
  <c r="BY7" i="27"/>
  <c r="BY7" i="15"/>
  <c r="BY7" i="35"/>
  <c r="BY7" i="66"/>
  <c r="BZ7" i="27"/>
  <c r="BZ7" i="15"/>
  <c r="BZ7" i="35"/>
  <c r="BZ7" i="66"/>
  <c r="CA7" i="27"/>
  <c r="CA7" i="15"/>
  <c r="CA7" i="35"/>
  <c r="CA7" i="66"/>
  <c r="CB7" i="27"/>
  <c r="CB7" i="15"/>
  <c r="CB7" i="35"/>
  <c r="CB7" i="66"/>
  <c r="CC7" i="27"/>
  <c r="CC7" i="15"/>
  <c r="CC7" i="35"/>
  <c r="CC7" i="66"/>
  <c r="CD7" i="27"/>
  <c r="CD7" i="15"/>
  <c r="CD7" i="35"/>
  <c r="CD7" i="66"/>
  <c r="CE7" i="27"/>
  <c r="CE7" i="15"/>
  <c r="CE7" i="35"/>
  <c r="CE7" i="66"/>
  <c r="CF7" i="27"/>
  <c r="CF7" i="15"/>
  <c r="CF7" i="35"/>
  <c r="CF7" i="66"/>
  <c r="CG7" i="27"/>
  <c r="CG7" i="15"/>
  <c r="CG7" i="35"/>
  <c r="CG7" i="66"/>
  <c r="CH7" i="27"/>
  <c r="CH7" i="15"/>
  <c r="CH7" i="35"/>
  <c r="CH7" i="66"/>
  <c r="CI7" i="27"/>
  <c r="CI7" i="15"/>
  <c r="CI7" i="35"/>
  <c r="CI7" i="66"/>
  <c r="CJ7" i="27"/>
  <c r="CJ7" i="15"/>
  <c r="CJ7" i="35"/>
  <c r="CJ7" i="66"/>
  <c r="CK7" i="27"/>
  <c r="CK7" i="15"/>
  <c r="CK7" i="35"/>
  <c r="CK7" i="66"/>
  <c r="CL7" i="27"/>
  <c r="CL7" i="15"/>
  <c r="CL7" i="35"/>
  <c r="CL7" i="66"/>
  <c r="CM7" i="27"/>
  <c r="CM7" i="15"/>
  <c r="CM7" i="35"/>
  <c r="CM7" i="66"/>
  <c r="CN7" i="27"/>
  <c r="CN7" i="15"/>
  <c r="CN7" i="35"/>
  <c r="CN7" i="66"/>
  <c r="CO7" i="27"/>
  <c r="CO7" i="15"/>
  <c r="CO7" i="35"/>
  <c r="CO7" i="66"/>
  <c r="CP7" i="27"/>
  <c r="CP7" i="15"/>
  <c r="CP7" i="35"/>
  <c r="CP7" i="66"/>
  <c r="H8" i="27"/>
  <c r="H8" i="15"/>
  <c r="H8" i="35"/>
  <c r="H8" i="66"/>
  <c r="I8" i="27"/>
  <c r="I8" i="15"/>
  <c r="I8" i="35"/>
  <c r="I8" i="66"/>
  <c r="J8" i="27"/>
  <c r="J8" i="15"/>
  <c r="J8" i="35"/>
  <c r="J8" i="66"/>
  <c r="K8" i="27"/>
  <c r="K8" i="15"/>
  <c r="K8" i="35"/>
  <c r="K8" i="66"/>
  <c r="L8" i="27"/>
  <c r="L8" i="15"/>
  <c r="L8" i="35"/>
  <c r="L8" i="66"/>
  <c r="M8" i="27"/>
  <c r="M8" i="15"/>
  <c r="M8" i="35"/>
  <c r="M8" i="66"/>
  <c r="N8" i="27"/>
  <c r="N8" i="15"/>
  <c r="N8" i="35"/>
  <c r="N8" i="66"/>
  <c r="O8" i="27"/>
  <c r="O8" i="15"/>
  <c r="O8" i="35"/>
  <c r="O8" i="66"/>
  <c r="P8" i="27"/>
  <c r="P8" i="15"/>
  <c r="P8" i="35"/>
  <c r="P8" i="66"/>
  <c r="Q8" i="27"/>
  <c r="Q8" i="15"/>
  <c r="Q8" i="35"/>
  <c r="Q8" i="66"/>
  <c r="R8" i="27"/>
  <c r="R8" i="15"/>
  <c r="R8" i="35"/>
  <c r="R8" i="66"/>
  <c r="S8" i="27"/>
  <c r="S8" i="15"/>
  <c r="S8" i="35"/>
  <c r="S8" i="66"/>
  <c r="T8" i="27"/>
  <c r="T8" i="15"/>
  <c r="T8" i="35"/>
  <c r="T8" i="66"/>
  <c r="U8" i="27"/>
  <c r="U8" i="15"/>
  <c r="U8" i="35"/>
  <c r="U8" i="66"/>
  <c r="V8" i="27"/>
  <c r="V8" i="15"/>
  <c r="V8" i="35"/>
  <c r="V8" i="66"/>
  <c r="W8" i="27"/>
  <c r="W8" i="15"/>
  <c r="W8" i="35"/>
  <c r="W8" i="66"/>
  <c r="X8" i="27"/>
  <c r="X8" i="15"/>
  <c r="X8" i="35"/>
  <c r="X8" i="66"/>
  <c r="Y8" i="27"/>
  <c r="Y8" i="15"/>
  <c r="Y8" i="35"/>
  <c r="Y8" i="66"/>
  <c r="Z8" i="27"/>
  <c r="Z8" i="15"/>
  <c r="Z8" i="35"/>
  <c r="Z8" i="66"/>
  <c r="AA8" i="27"/>
  <c r="AA8" i="15"/>
  <c r="AA8" i="35"/>
  <c r="AA8" i="66"/>
  <c r="AB8" i="27"/>
  <c r="AB8" i="15"/>
  <c r="AB8" i="35"/>
  <c r="AB8" i="66"/>
  <c r="AC8" i="27"/>
  <c r="AC8" i="15"/>
  <c r="AC8" i="35"/>
  <c r="AC8" i="66"/>
  <c r="AD8" i="27"/>
  <c r="AD8" i="15"/>
  <c r="AD8" i="35"/>
  <c r="AD8" i="66"/>
  <c r="AE8" i="27"/>
  <c r="AE8" i="15"/>
  <c r="AE8" i="35"/>
  <c r="AE8" i="66"/>
  <c r="AF8" i="27"/>
  <c r="AF8" i="15"/>
  <c r="AF8" i="35"/>
  <c r="AF8" i="66"/>
  <c r="AG8" i="27"/>
  <c r="AG8" i="15"/>
  <c r="AG8" i="35"/>
  <c r="AG8" i="66"/>
  <c r="AH8" i="27"/>
  <c r="AH8" i="15"/>
  <c r="AH8" i="35"/>
  <c r="AH8" i="66"/>
  <c r="AI8" i="27"/>
  <c r="AI8" i="15"/>
  <c r="AI8" i="35"/>
  <c r="AI8" i="66"/>
  <c r="AJ8" i="27"/>
  <c r="AJ8" i="15"/>
  <c r="AJ8" i="35"/>
  <c r="AJ8" i="66"/>
  <c r="AK8" i="27"/>
  <c r="AK8" i="15"/>
  <c r="AK8" i="35"/>
  <c r="AK8" i="66"/>
  <c r="AL8" i="27"/>
  <c r="AL8" i="15"/>
  <c r="AL8" i="35"/>
  <c r="AL8" i="66"/>
  <c r="AM8" i="27"/>
  <c r="AM8" i="15"/>
  <c r="AM8" i="35"/>
  <c r="AM8" i="66"/>
  <c r="AN8" i="27"/>
  <c r="AN8" i="15"/>
  <c r="AN8" i="35"/>
  <c r="AN8" i="66"/>
  <c r="AO8" i="27"/>
  <c r="AO8" i="15"/>
  <c r="AO8" i="35"/>
  <c r="AO8" i="66"/>
  <c r="AP8" i="27"/>
  <c r="AP8" i="15"/>
  <c r="AP8" i="35"/>
  <c r="AP8" i="66"/>
  <c r="AQ8" i="27"/>
  <c r="AQ8" i="15"/>
  <c r="AQ8" i="35"/>
  <c r="AQ8" i="66"/>
  <c r="AR8" i="27"/>
  <c r="AR8" i="15"/>
  <c r="AR8" i="35"/>
  <c r="AR8" i="66"/>
  <c r="AS8" i="27"/>
  <c r="AS8" i="15"/>
  <c r="AS8" i="35"/>
  <c r="AS8" i="66"/>
  <c r="AT8" i="27"/>
  <c r="AT8" i="15"/>
  <c r="AT8" i="35"/>
  <c r="AT8" i="66"/>
  <c r="AU8" i="27"/>
  <c r="AU8" i="15"/>
  <c r="AU8" i="35"/>
  <c r="AU8" i="66"/>
  <c r="AV8" i="27"/>
  <c r="AV8" i="15"/>
  <c r="AV8" i="35"/>
  <c r="AV8" i="66"/>
  <c r="AW8" i="27"/>
  <c r="AW8" i="15"/>
  <c r="AW8" i="35"/>
  <c r="AW8" i="66"/>
  <c r="AX8" i="27"/>
  <c r="AX8" i="15"/>
  <c r="AX8" i="35"/>
  <c r="AX8" i="66"/>
  <c r="AY8" i="27"/>
  <c r="AY8" i="15"/>
  <c r="AY8" i="35"/>
  <c r="AY8" i="66"/>
  <c r="AZ8" i="27"/>
  <c r="AZ8" i="15"/>
  <c r="AZ8" i="35"/>
  <c r="AZ8" i="66"/>
  <c r="BA8" i="27"/>
  <c r="BA8" i="15"/>
  <c r="BA8" i="35"/>
  <c r="BA8" i="66"/>
  <c r="BB8" i="27"/>
  <c r="BB8" i="15"/>
  <c r="BB8" i="35"/>
  <c r="BB8" i="66"/>
  <c r="BC8" i="27"/>
  <c r="BC8" i="15"/>
  <c r="BC8" i="35"/>
  <c r="BC8" i="66"/>
  <c r="BD8" i="27"/>
  <c r="BD8" i="15"/>
  <c r="BD8" i="35"/>
  <c r="BD8" i="66"/>
  <c r="BE8" i="27"/>
  <c r="BE8" i="15"/>
  <c r="BE8" i="35"/>
  <c r="BE8" i="66"/>
  <c r="BF8" i="27"/>
  <c r="BF8" i="15"/>
  <c r="BF8" i="35"/>
  <c r="BF8" i="66"/>
  <c r="BG8" i="27"/>
  <c r="BG8" i="15"/>
  <c r="BG8" i="35"/>
  <c r="BG8" i="66"/>
  <c r="BI8" i="27"/>
  <c r="BI8" i="15"/>
  <c r="BI8" i="35"/>
  <c r="BI8" i="66"/>
  <c r="BJ8" i="27"/>
  <c r="BJ8" i="15"/>
  <c r="BJ8" i="35"/>
  <c r="BJ8" i="66"/>
  <c r="BK8" i="27"/>
  <c r="BK8" i="15"/>
  <c r="BK8" i="35"/>
  <c r="BK8" i="66"/>
  <c r="BL8" i="27"/>
  <c r="BL8" i="15"/>
  <c r="BL8" i="35"/>
  <c r="BL8" i="66"/>
  <c r="BN8" i="27"/>
  <c r="BN8" i="15"/>
  <c r="BN8" i="35"/>
  <c r="BN8" i="66"/>
  <c r="BO8" i="27"/>
  <c r="BO8" i="15"/>
  <c r="BO8" i="35"/>
  <c r="BO8" i="66"/>
  <c r="BP8" i="27"/>
  <c r="BP8" i="15"/>
  <c r="BP8" i="35"/>
  <c r="BP8" i="66"/>
  <c r="BQ8" i="27"/>
  <c r="BQ8" i="15"/>
  <c r="BQ8" i="35"/>
  <c r="BQ8" i="66"/>
  <c r="BR8" i="27"/>
  <c r="BR8" i="15"/>
  <c r="BR8" i="35"/>
  <c r="BR8" i="66"/>
  <c r="BS8" i="27"/>
  <c r="BS8" i="15"/>
  <c r="BS8" i="35"/>
  <c r="BS8" i="66"/>
  <c r="BT8" i="27"/>
  <c r="BT8" i="15"/>
  <c r="BT8" i="35"/>
  <c r="BT8" i="66"/>
  <c r="BU8" i="27"/>
  <c r="BU8" i="15"/>
  <c r="BU8" i="35"/>
  <c r="BU8" i="66"/>
  <c r="BV8" i="27"/>
  <c r="BV8" i="15"/>
  <c r="BV8" i="35"/>
  <c r="BV8" i="66"/>
  <c r="BW8" i="27"/>
  <c r="BW8" i="15"/>
  <c r="BW8" i="35"/>
  <c r="BW8" i="66"/>
  <c r="BX8" i="27"/>
  <c r="BX8" i="15"/>
  <c r="BX8" i="35"/>
  <c r="BX8" i="66"/>
  <c r="BY8" i="27"/>
  <c r="BY8" i="15"/>
  <c r="BY8" i="35"/>
  <c r="BY8" i="66"/>
  <c r="BZ8" i="27"/>
  <c r="BZ8" i="15"/>
  <c r="BZ8" i="35"/>
  <c r="BZ8" i="66"/>
  <c r="CA8" i="27"/>
  <c r="CA8" i="15"/>
  <c r="CA8" i="35"/>
  <c r="CA8" i="66"/>
  <c r="CB8" i="27"/>
  <c r="CB8" i="15"/>
  <c r="CB8" i="35"/>
  <c r="CB8" i="66"/>
  <c r="CC8" i="27"/>
  <c r="CC8" i="15"/>
  <c r="CC8" i="35"/>
  <c r="CC8" i="66"/>
  <c r="CD8" i="27"/>
  <c r="CD8" i="15"/>
  <c r="CD8" i="35"/>
  <c r="CD8" i="66"/>
  <c r="CE8" i="27"/>
  <c r="CE8" i="15"/>
  <c r="CE8" i="35"/>
  <c r="CE8" i="66"/>
  <c r="CF8" i="27"/>
  <c r="CF8" i="15"/>
  <c r="CF8" i="35"/>
  <c r="CF8" i="66"/>
  <c r="CG8" i="27"/>
  <c r="CG8" i="15"/>
  <c r="CG8" i="35"/>
  <c r="CG8" i="66"/>
  <c r="CH8" i="27"/>
  <c r="CH8" i="15"/>
  <c r="CH8" i="35"/>
  <c r="CH8" i="66"/>
  <c r="CI8" i="27"/>
  <c r="CI8" i="15"/>
  <c r="CI8" i="35"/>
  <c r="CI8" i="66"/>
  <c r="CJ8" i="27"/>
  <c r="CJ8" i="15"/>
  <c r="CJ8" i="35"/>
  <c r="CJ8" i="66"/>
  <c r="CK8" i="27"/>
  <c r="CK8" i="15"/>
  <c r="CK8" i="35"/>
  <c r="CK8" i="66"/>
  <c r="CL8" i="27"/>
  <c r="CL8" i="15"/>
  <c r="CL8" i="35"/>
  <c r="CL8" i="66"/>
  <c r="CM8" i="27"/>
  <c r="CM8" i="15"/>
  <c r="CM8" i="35"/>
  <c r="CM8" i="66"/>
  <c r="CN8" i="27"/>
  <c r="CN8" i="15"/>
  <c r="CN8" i="35"/>
  <c r="CN8" i="66"/>
  <c r="CO8" i="27"/>
  <c r="CO8" i="15"/>
  <c r="CO8" i="35"/>
  <c r="CO8" i="66"/>
  <c r="CP8" i="27"/>
  <c r="CP8" i="15"/>
  <c r="CP8" i="35"/>
  <c r="CP8" i="66"/>
  <c r="H9" i="27"/>
  <c r="H9" i="15"/>
  <c r="H9" i="35"/>
  <c r="H9" i="66"/>
  <c r="I9" i="27"/>
  <c r="I9" i="15"/>
  <c r="I9" i="35"/>
  <c r="I9" i="66"/>
  <c r="J9" i="27"/>
  <c r="J9" i="15"/>
  <c r="J9" i="35"/>
  <c r="J9" i="66"/>
  <c r="K9" i="27"/>
  <c r="K9" i="15"/>
  <c r="K9" i="35"/>
  <c r="K9" i="66"/>
  <c r="L9" i="27"/>
  <c r="L9" i="15"/>
  <c r="L9" i="35"/>
  <c r="L9" i="66"/>
  <c r="M9" i="27"/>
  <c r="M9" i="15"/>
  <c r="M9" i="35"/>
  <c r="M9" i="66"/>
  <c r="N9" i="27"/>
  <c r="N9" i="15"/>
  <c r="N9" i="35"/>
  <c r="N9" i="66"/>
  <c r="O9" i="27"/>
  <c r="O9" i="15"/>
  <c r="O9" i="35"/>
  <c r="O9" i="66"/>
  <c r="P9" i="27"/>
  <c r="P9" i="15"/>
  <c r="P9" i="35"/>
  <c r="P9" i="66"/>
  <c r="Q9" i="27"/>
  <c r="Q9" i="15"/>
  <c r="Q9" i="35"/>
  <c r="Q9" i="66"/>
  <c r="R9" i="27"/>
  <c r="R9" i="15"/>
  <c r="R9" i="35"/>
  <c r="R9" i="66"/>
  <c r="S9" i="27"/>
  <c r="S9" i="15"/>
  <c r="S9" i="35"/>
  <c r="S9" i="66"/>
  <c r="T9" i="27"/>
  <c r="T9" i="15"/>
  <c r="T9" i="35"/>
  <c r="T9" i="66"/>
  <c r="U9" i="27"/>
  <c r="U9" i="15"/>
  <c r="U9" i="35"/>
  <c r="U9" i="66"/>
  <c r="V9" i="27"/>
  <c r="V9" i="15"/>
  <c r="V9" i="35"/>
  <c r="V9" i="66"/>
  <c r="W9" i="27"/>
  <c r="W9" i="15"/>
  <c r="W9" i="35"/>
  <c r="W9" i="66"/>
  <c r="X9" i="27"/>
  <c r="X9" i="15"/>
  <c r="X9" i="35"/>
  <c r="X9" i="66"/>
  <c r="Y9" i="27"/>
  <c r="Y9" i="15"/>
  <c r="Y9" i="35"/>
  <c r="Y9" i="66"/>
  <c r="Z9" i="27"/>
  <c r="Z9" i="15"/>
  <c r="Z9" i="35"/>
  <c r="Z9" i="66"/>
  <c r="AA9" i="27"/>
  <c r="AA9" i="15"/>
  <c r="AA9" i="35"/>
  <c r="AA9" i="66"/>
  <c r="AB9" i="27"/>
  <c r="AB9" i="15"/>
  <c r="AB9" i="35"/>
  <c r="AB9" i="66"/>
  <c r="AC9" i="27"/>
  <c r="AC9" i="15"/>
  <c r="AC9" i="35"/>
  <c r="AC9" i="66"/>
  <c r="AD9" i="27"/>
  <c r="AD9" i="15"/>
  <c r="AD9" i="35"/>
  <c r="AD9" i="66"/>
  <c r="AE9" i="27"/>
  <c r="AE9" i="15"/>
  <c r="AE9" i="35"/>
  <c r="AE9" i="66"/>
  <c r="AF9" i="27"/>
  <c r="AF9" i="15"/>
  <c r="AF9" i="35"/>
  <c r="AF9" i="66"/>
  <c r="AG9" i="27"/>
  <c r="AG9" i="15"/>
  <c r="AG9" i="35"/>
  <c r="AG9" i="66"/>
  <c r="AH9" i="27"/>
  <c r="AH9" i="15"/>
  <c r="AH9" i="35"/>
  <c r="AH9" i="66"/>
  <c r="AI9" i="27"/>
  <c r="AI9" i="15"/>
  <c r="AI9" i="35"/>
  <c r="AI9" i="66"/>
  <c r="AJ9" i="27"/>
  <c r="AJ9" i="15"/>
  <c r="AJ9" i="35"/>
  <c r="AJ9" i="66"/>
  <c r="AK9" i="27"/>
  <c r="AK9" i="15"/>
  <c r="AK9" i="35"/>
  <c r="AK9" i="66"/>
  <c r="AL9" i="27"/>
  <c r="AL9" i="15"/>
  <c r="AL9" i="35"/>
  <c r="AL9" i="66"/>
  <c r="AM9" i="27"/>
  <c r="AM9" i="15"/>
  <c r="AM9" i="35"/>
  <c r="AM9" i="66"/>
  <c r="AN9" i="27"/>
  <c r="AN9" i="15"/>
  <c r="AN9" i="35"/>
  <c r="AN9" i="66"/>
  <c r="AO9" i="27"/>
  <c r="AO9" i="15"/>
  <c r="AO9" i="35"/>
  <c r="AO9" i="66"/>
  <c r="AP9" i="27"/>
  <c r="AP9" i="15"/>
  <c r="AP9" i="35"/>
  <c r="AP9" i="66"/>
  <c r="AQ9" i="27"/>
  <c r="AQ9" i="15"/>
  <c r="AQ9" i="35"/>
  <c r="AQ9" i="66"/>
  <c r="AR9" i="27"/>
  <c r="AR9" i="15"/>
  <c r="AR9" i="35"/>
  <c r="AR9" i="66"/>
  <c r="AS9" i="27"/>
  <c r="AS9" i="15"/>
  <c r="AS9" i="35"/>
  <c r="AS9" i="66"/>
  <c r="AT9" i="27"/>
  <c r="AT9" i="15"/>
  <c r="AT9" i="35"/>
  <c r="AT9" i="66"/>
  <c r="AU9" i="27"/>
  <c r="AU9" i="15"/>
  <c r="AU9" i="35"/>
  <c r="AU9" i="66"/>
  <c r="AV9" i="27"/>
  <c r="AV9" i="15"/>
  <c r="AV9" i="35"/>
  <c r="AV9" i="66"/>
  <c r="AW9" i="27"/>
  <c r="AW9" i="15"/>
  <c r="AW9" i="35"/>
  <c r="AW9" i="66"/>
  <c r="AX9" i="27"/>
  <c r="AX9" i="15"/>
  <c r="AX9" i="35"/>
  <c r="AX9" i="66"/>
  <c r="AY9" i="27"/>
  <c r="AY9" i="15"/>
  <c r="AY9" i="35"/>
  <c r="AY9" i="66"/>
  <c r="AZ9" i="27"/>
  <c r="AZ9" i="15"/>
  <c r="AZ9" i="35"/>
  <c r="AZ9" i="66"/>
  <c r="BA9" i="27"/>
  <c r="BA9" i="15"/>
  <c r="BA9" i="35"/>
  <c r="BA9" i="66"/>
  <c r="BB9" i="27"/>
  <c r="BB9" i="15"/>
  <c r="BB9" i="35"/>
  <c r="BB9" i="66"/>
  <c r="BC9" i="27"/>
  <c r="BC9" i="15"/>
  <c r="BC9" i="35"/>
  <c r="BC9" i="66"/>
  <c r="BD9" i="27"/>
  <c r="BD9" i="15"/>
  <c r="BD9" i="35"/>
  <c r="BD9" i="66"/>
  <c r="BE9" i="27"/>
  <c r="BE9" i="15"/>
  <c r="BE9" i="35"/>
  <c r="BE9" i="66"/>
  <c r="BF9" i="27"/>
  <c r="BF9" i="15"/>
  <c r="BF9" i="35"/>
  <c r="BF9" i="66"/>
  <c r="BG9" i="27"/>
  <c r="BG9" i="15"/>
  <c r="BG9" i="35"/>
  <c r="BG9" i="66"/>
  <c r="BI9" i="27"/>
  <c r="BI9" i="15"/>
  <c r="BI9" i="35"/>
  <c r="BI9" i="66"/>
  <c r="BJ9" i="27"/>
  <c r="BJ9" i="15"/>
  <c r="BJ9" i="35"/>
  <c r="BJ9" i="66"/>
  <c r="BK9" i="27"/>
  <c r="BK9" i="15"/>
  <c r="BK9" i="35"/>
  <c r="BK9" i="66"/>
  <c r="BL9" i="27"/>
  <c r="BL9" i="15"/>
  <c r="BL9" i="35"/>
  <c r="BL9" i="66"/>
  <c r="BN9" i="27"/>
  <c r="BN9" i="15"/>
  <c r="BN9" i="35"/>
  <c r="BN9" i="66"/>
  <c r="BO9" i="27"/>
  <c r="BO9" i="15"/>
  <c r="BO9" i="35"/>
  <c r="BO9" i="66"/>
  <c r="BP9" i="27"/>
  <c r="BP9" i="15"/>
  <c r="BP9" i="35"/>
  <c r="BP9" i="66"/>
  <c r="BQ9" i="27"/>
  <c r="BQ9" i="15"/>
  <c r="BQ9" i="35"/>
  <c r="BQ9" i="66"/>
  <c r="BR9" i="27"/>
  <c r="BR9" i="15"/>
  <c r="BR9" i="35"/>
  <c r="BR9" i="66"/>
  <c r="BS9" i="27"/>
  <c r="BS9" i="15"/>
  <c r="BS9" i="35"/>
  <c r="BS9" i="66"/>
  <c r="BT9" i="27"/>
  <c r="BT9" i="15"/>
  <c r="BT9" i="35"/>
  <c r="BT9" i="66"/>
  <c r="BU9" i="27"/>
  <c r="BU9" i="15"/>
  <c r="BU9" i="35"/>
  <c r="BU9" i="66"/>
  <c r="BV9" i="27"/>
  <c r="BV9" i="15"/>
  <c r="BV9" i="35"/>
  <c r="BV9" i="66"/>
  <c r="BW9" i="27"/>
  <c r="BW9" i="15"/>
  <c r="BW9" i="35"/>
  <c r="BW9" i="66"/>
  <c r="BX9" i="27"/>
  <c r="BX9" i="15"/>
  <c r="BX9" i="35"/>
  <c r="BX9" i="66"/>
  <c r="BY9" i="27"/>
  <c r="BY9" i="15"/>
  <c r="BY9" i="35"/>
  <c r="BY9" i="66"/>
  <c r="BZ9" i="27"/>
  <c r="BZ9" i="15"/>
  <c r="BZ9" i="35"/>
  <c r="BZ9" i="66"/>
  <c r="CA9" i="27"/>
  <c r="CA9" i="15"/>
  <c r="CA9" i="35"/>
  <c r="CA9" i="66"/>
  <c r="CB9" i="27"/>
  <c r="CB9" i="15"/>
  <c r="CB9" i="35"/>
  <c r="CB9" i="66"/>
  <c r="CC9" i="27"/>
  <c r="CC9" i="15"/>
  <c r="CC9" i="35"/>
  <c r="CC9" i="66"/>
  <c r="CD9" i="27"/>
  <c r="CD9" i="15"/>
  <c r="CD9" i="35"/>
  <c r="CD9" i="66"/>
  <c r="CE9" i="27"/>
  <c r="CE9" i="15"/>
  <c r="CE9" i="35"/>
  <c r="CE9" i="66"/>
  <c r="CF9" i="27"/>
  <c r="CF9" i="15"/>
  <c r="CF9" i="35"/>
  <c r="CF9" i="66"/>
  <c r="CG9" i="27"/>
  <c r="CG9" i="15"/>
  <c r="CG9" i="35"/>
  <c r="CG9" i="66"/>
  <c r="CH9" i="27"/>
  <c r="CH9" i="15"/>
  <c r="CH9" i="35"/>
  <c r="CH9" i="66"/>
  <c r="CI9" i="27"/>
  <c r="CI9" i="15"/>
  <c r="CI9" i="35"/>
  <c r="CI9" i="66"/>
  <c r="CJ9" i="27"/>
  <c r="CJ9" i="15"/>
  <c r="CJ9" i="35"/>
  <c r="CJ9" i="66"/>
  <c r="CK9" i="27"/>
  <c r="CK9" i="15"/>
  <c r="CK9" i="35"/>
  <c r="CK9" i="66"/>
  <c r="CL9" i="27"/>
  <c r="CL9" i="15"/>
  <c r="CL9" i="35"/>
  <c r="CL9" i="66"/>
  <c r="CM9" i="27"/>
  <c r="CM9" i="15"/>
  <c r="CM9" i="35"/>
  <c r="CM9" i="66"/>
  <c r="CN9" i="27"/>
  <c r="CN9" i="15"/>
  <c r="CN9" i="35"/>
  <c r="CN9" i="66"/>
  <c r="CO9" i="27"/>
  <c r="CO9" i="15"/>
  <c r="CO9" i="35"/>
  <c r="CO9" i="66"/>
  <c r="CP9" i="27"/>
  <c r="CP9" i="15"/>
  <c r="CP9" i="35"/>
  <c r="CP9" i="66"/>
  <c r="H10" i="27"/>
  <c r="H10" i="15"/>
  <c r="H10" i="35"/>
  <c r="H10" i="66"/>
  <c r="I10" i="27"/>
  <c r="I10" i="15"/>
  <c r="I10" i="35"/>
  <c r="I10" i="66"/>
  <c r="J10" i="27"/>
  <c r="J10" i="15"/>
  <c r="J10" i="35"/>
  <c r="J10" i="66"/>
  <c r="K10" i="27"/>
  <c r="K10" i="15"/>
  <c r="K10" i="35"/>
  <c r="K10" i="66"/>
  <c r="L10" i="27"/>
  <c r="L10" i="15"/>
  <c r="L10" i="35"/>
  <c r="L10" i="66"/>
  <c r="M10" i="27"/>
  <c r="M10" i="15"/>
  <c r="M10" i="35"/>
  <c r="M10" i="66"/>
  <c r="N10" i="27"/>
  <c r="N10" i="15"/>
  <c r="N10" i="35"/>
  <c r="N10" i="66"/>
  <c r="O10" i="27"/>
  <c r="O10" i="15"/>
  <c r="O10" i="35"/>
  <c r="O10" i="66"/>
  <c r="P10" i="27"/>
  <c r="P10" i="15"/>
  <c r="P10" i="35"/>
  <c r="P10" i="66"/>
  <c r="Q10" i="27"/>
  <c r="Q10" i="15"/>
  <c r="Q10" i="35"/>
  <c r="Q10" i="66"/>
  <c r="R10" i="27"/>
  <c r="R10" i="15"/>
  <c r="R10" i="35"/>
  <c r="R10" i="66"/>
  <c r="S10" i="27"/>
  <c r="S10" i="15"/>
  <c r="S10" i="35"/>
  <c r="S10" i="66"/>
  <c r="T10" i="27"/>
  <c r="T10" i="15"/>
  <c r="T10" i="35"/>
  <c r="T10" i="66"/>
  <c r="U10" i="27"/>
  <c r="U10" i="15"/>
  <c r="U10" i="35"/>
  <c r="U10" i="66"/>
  <c r="V10" i="27"/>
  <c r="V10" i="15"/>
  <c r="V10" i="35"/>
  <c r="V10" i="66"/>
  <c r="W10" i="27"/>
  <c r="W10" i="15"/>
  <c r="W10" i="35"/>
  <c r="W10" i="66"/>
  <c r="X10" i="27"/>
  <c r="X10" i="15"/>
  <c r="X10" i="35"/>
  <c r="X10" i="66"/>
  <c r="Y10" i="27"/>
  <c r="Y10" i="15"/>
  <c r="Y10" i="35"/>
  <c r="Y10" i="66"/>
  <c r="Z10" i="27"/>
  <c r="Z10" i="15"/>
  <c r="Z10" i="35"/>
  <c r="Z10" i="66"/>
  <c r="AA10" i="27"/>
  <c r="AA10" i="15"/>
  <c r="AA10" i="35"/>
  <c r="AA10" i="66"/>
  <c r="AB10" i="27"/>
  <c r="AB10" i="15"/>
  <c r="AB10" i="35"/>
  <c r="AB10" i="66"/>
  <c r="AC10" i="27"/>
  <c r="AC10" i="15"/>
  <c r="AC10" i="35"/>
  <c r="AC10" i="66"/>
  <c r="AD10" i="27"/>
  <c r="AD10" i="15"/>
  <c r="AD10" i="35"/>
  <c r="AD10" i="66"/>
  <c r="AE10" i="27"/>
  <c r="AE10" i="15"/>
  <c r="AE10" i="35"/>
  <c r="AE10" i="66"/>
  <c r="AF10" i="27"/>
  <c r="AF10" i="15"/>
  <c r="AF10" i="35"/>
  <c r="AF10" i="66"/>
  <c r="AG10" i="27"/>
  <c r="AG10" i="15"/>
  <c r="AG10" i="35"/>
  <c r="AG10" i="66"/>
  <c r="AH10" i="27"/>
  <c r="AH10" i="15"/>
  <c r="AH10" i="35"/>
  <c r="AH10" i="66"/>
  <c r="AI10" i="27"/>
  <c r="AI10" i="15"/>
  <c r="AI10" i="35"/>
  <c r="AI10" i="66"/>
  <c r="AJ10" i="27"/>
  <c r="AJ10" i="15"/>
  <c r="AJ10" i="35"/>
  <c r="AJ10" i="66"/>
  <c r="AK10" i="27"/>
  <c r="AK10" i="15"/>
  <c r="AK10" i="35"/>
  <c r="AK10" i="66"/>
  <c r="AL10" i="27"/>
  <c r="AL10" i="15"/>
  <c r="AL10" i="35"/>
  <c r="AL10" i="66"/>
  <c r="AM10" i="27"/>
  <c r="AM10" i="15"/>
  <c r="AM10" i="35"/>
  <c r="AM10" i="66"/>
  <c r="AN10" i="27"/>
  <c r="AN10" i="15"/>
  <c r="AN10" i="35"/>
  <c r="AN10" i="66"/>
  <c r="AO10" i="27"/>
  <c r="AO10" i="15"/>
  <c r="AO10" i="35"/>
  <c r="AO10" i="66"/>
  <c r="AP10" i="27"/>
  <c r="AP10" i="15"/>
  <c r="AP10" i="35"/>
  <c r="AP10" i="66"/>
  <c r="AQ10" i="27"/>
  <c r="AQ10" i="15"/>
  <c r="AQ10" i="35"/>
  <c r="AQ10" i="66"/>
  <c r="AR10" i="27"/>
  <c r="AR10" i="15"/>
  <c r="AR10" i="35"/>
  <c r="AR10" i="66"/>
  <c r="AS10" i="27"/>
  <c r="AS10" i="15"/>
  <c r="AS10" i="35"/>
  <c r="AS10" i="66"/>
  <c r="AT10" i="27"/>
  <c r="AT10" i="15"/>
  <c r="AT10" i="35"/>
  <c r="AT10" i="66"/>
  <c r="AU10" i="27"/>
  <c r="AU10" i="15"/>
  <c r="AU10" i="35"/>
  <c r="AU10" i="66"/>
  <c r="AV10" i="27"/>
  <c r="AV10" i="15"/>
  <c r="AV10" i="35"/>
  <c r="AV10" i="66"/>
  <c r="AW10" i="27"/>
  <c r="AW10" i="15"/>
  <c r="AW10" i="35"/>
  <c r="AW10" i="66"/>
  <c r="AX10" i="27"/>
  <c r="AX10" i="15"/>
  <c r="AX10" i="35"/>
  <c r="AX10" i="66"/>
  <c r="AY10" i="27"/>
  <c r="AY10" i="15"/>
  <c r="AY10" i="35"/>
  <c r="AY10" i="66"/>
  <c r="AZ10" i="27"/>
  <c r="AZ10" i="15"/>
  <c r="AZ10" i="35"/>
  <c r="AZ10" i="66"/>
  <c r="BA10" i="27"/>
  <c r="BA10" i="15"/>
  <c r="BA10" i="35"/>
  <c r="BA10" i="66"/>
  <c r="BB10" i="27"/>
  <c r="BB10" i="15"/>
  <c r="BB10" i="35"/>
  <c r="BB10" i="66"/>
  <c r="BC10" i="27"/>
  <c r="BC10" i="15"/>
  <c r="BC10" i="35"/>
  <c r="BC10" i="66"/>
  <c r="BD10" i="27"/>
  <c r="BD10" i="15"/>
  <c r="BD10" i="35"/>
  <c r="BD10" i="66"/>
  <c r="BE10" i="27"/>
  <c r="BE10" i="15"/>
  <c r="BE10" i="35"/>
  <c r="BE10" i="66"/>
  <c r="BF10" i="27"/>
  <c r="BF10" i="15"/>
  <c r="BF10" i="35"/>
  <c r="BF10" i="66"/>
  <c r="BG10" i="27"/>
  <c r="BG10" i="15"/>
  <c r="BG10" i="35"/>
  <c r="BG10" i="66"/>
  <c r="BI10" i="27"/>
  <c r="BI10" i="15"/>
  <c r="BI10" i="35"/>
  <c r="BI10" i="66"/>
  <c r="BJ10" i="27"/>
  <c r="BJ10" i="15"/>
  <c r="BJ10" i="35"/>
  <c r="BJ10" i="66"/>
  <c r="BK10" i="27"/>
  <c r="BK10" i="15"/>
  <c r="BK10" i="35"/>
  <c r="BK10" i="66"/>
  <c r="BL10" i="27"/>
  <c r="BL10" i="15"/>
  <c r="BL10" i="35"/>
  <c r="BL10" i="66"/>
  <c r="BN10" i="27"/>
  <c r="BN10" i="15"/>
  <c r="BN10" i="35"/>
  <c r="BN10" i="66"/>
  <c r="BO10" i="27"/>
  <c r="BO10" i="15"/>
  <c r="BO10" i="35"/>
  <c r="BO10" i="66"/>
  <c r="BP10" i="27"/>
  <c r="BP10" i="15"/>
  <c r="BP10" i="35"/>
  <c r="BP10" i="66"/>
  <c r="BQ10" i="27"/>
  <c r="BQ10" i="15"/>
  <c r="BQ10" i="35"/>
  <c r="BQ10" i="66"/>
  <c r="BR10" i="27"/>
  <c r="BR10" i="15"/>
  <c r="BR10" i="35"/>
  <c r="BR10" i="66"/>
  <c r="BS10" i="27"/>
  <c r="BS10" i="15"/>
  <c r="BS10" i="35"/>
  <c r="BS10" i="66"/>
  <c r="BT10" i="27"/>
  <c r="BT10" i="15"/>
  <c r="BT10" i="35"/>
  <c r="BT10" i="66"/>
  <c r="BU10" i="27"/>
  <c r="BU10" i="15"/>
  <c r="BU10" i="35"/>
  <c r="BU10" i="66"/>
  <c r="BV10" i="27"/>
  <c r="BV10" i="15"/>
  <c r="BV10" i="35"/>
  <c r="BV10" i="66"/>
  <c r="BW10" i="27"/>
  <c r="BW10" i="15"/>
  <c r="BW10" i="35"/>
  <c r="BW10" i="66"/>
  <c r="BX10" i="27"/>
  <c r="BX10" i="15"/>
  <c r="BX10" i="35"/>
  <c r="BX10" i="66"/>
  <c r="BY10" i="27"/>
  <c r="BY10" i="15"/>
  <c r="BY10" i="35"/>
  <c r="BY10" i="66"/>
  <c r="BZ10" i="27"/>
  <c r="BZ10" i="15"/>
  <c r="BZ10" i="35"/>
  <c r="BZ10" i="66"/>
  <c r="CA10" i="27"/>
  <c r="CA10" i="15"/>
  <c r="CA10" i="35"/>
  <c r="CA10" i="66"/>
  <c r="CB10" i="27"/>
  <c r="CB10" i="15"/>
  <c r="CB10" i="35"/>
  <c r="CB10" i="66"/>
  <c r="CC10" i="27"/>
  <c r="CC10" i="15"/>
  <c r="CC10" i="35"/>
  <c r="CC10" i="66"/>
  <c r="CD10" i="27"/>
  <c r="CD10" i="15"/>
  <c r="CD10" i="35"/>
  <c r="CD10" i="66"/>
  <c r="CE10" i="27"/>
  <c r="CE10" i="15"/>
  <c r="CE10" i="35"/>
  <c r="CE10" i="66"/>
  <c r="CF10" i="27"/>
  <c r="CF10" i="15"/>
  <c r="CF10" i="35"/>
  <c r="CF10" i="66"/>
  <c r="CG10" i="27"/>
  <c r="CG10" i="15"/>
  <c r="CG10" i="35"/>
  <c r="CG10" i="66"/>
  <c r="CH10" i="27"/>
  <c r="CH10" i="15"/>
  <c r="CH10" i="35"/>
  <c r="CH10" i="66"/>
  <c r="CI10" i="27"/>
  <c r="CI10" i="15"/>
  <c r="CI10" i="35"/>
  <c r="CI10" i="66"/>
  <c r="CJ10" i="27"/>
  <c r="CJ10" i="15"/>
  <c r="CJ10" i="35"/>
  <c r="CJ10" i="66"/>
  <c r="CK10" i="27"/>
  <c r="CK10" i="15"/>
  <c r="CK10" i="35"/>
  <c r="CK10" i="66"/>
  <c r="CL10" i="27"/>
  <c r="CL10" i="15"/>
  <c r="CL10" i="35"/>
  <c r="CL10" i="66"/>
  <c r="CM10" i="27"/>
  <c r="CM10" i="15"/>
  <c r="CM10" i="35"/>
  <c r="CM10" i="66"/>
  <c r="CN10" i="27"/>
  <c r="CN10" i="15"/>
  <c r="CN10" i="35"/>
  <c r="CN10" i="66"/>
  <c r="CO10" i="27"/>
  <c r="CO10" i="15"/>
  <c r="CO10" i="35"/>
  <c r="CO10" i="66"/>
  <c r="CP10" i="27"/>
  <c r="CP10" i="15"/>
  <c r="CP10" i="35"/>
  <c r="CP10" i="66"/>
  <c r="H11" i="27"/>
  <c r="H11" i="15"/>
  <c r="H11" i="35"/>
  <c r="H11" i="66"/>
  <c r="I11" i="27"/>
  <c r="I11" i="15"/>
  <c r="I11" i="35"/>
  <c r="I11" i="66"/>
  <c r="J11" i="27"/>
  <c r="J11" i="15"/>
  <c r="J11" i="35"/>
  <c r="J11" i="66"/>
  <c r="K11" i="27"/>
  <c r="K11" i="15"/>
  <c r="K11" i="35"/>
  <c r="K11" i="66"/>
  <c r="L11" i="27"/>
  <c r="L11" i="15"/>
  <c r="L11" i="35"/>
  <c r="L11" i="66"/>
  <c r="M11" i="27"/>
  <c r="M11" i="15"/>
  <c r="M11" i="35"/>
  <c r="M11" i="66"/>
  <c r="N11" i="27"/>
  <c r="N11" i="15"/>
  <c r="N11" i="35"/>
  <c r="N11" i="66"/>
  <c r="O11" i="27"/>
  <c r="O11" i="15"/>
  <c r="O11" i="35"/>
  <c r="O11" i="66"/>
  <c r="P11" i="27"/>
  <c r="P11" i="15"/>
  <c r="P11" i="35"/>
  <c r="P11" i="66"/>
  <c r="Q11" i="27"/>
  <c r="Q11" i="15"/>
  <c r="Q11" i="35"/>
  <c r="Q11" i="66"/>
  <c r="R11" i="27"/>
  <c r="R11" i="15"/>
  <c r="R11" i="35"/>
  <c r="R11" i="66"/>
  <c r="S11" i="27"/>
  <c r="S11" i="15"/>
  <c r="S11" i="35"/>
  <c r="S11" i="66"/>
  <c r="T11" i="27"/>
  <c r="T11" i="15"/>
  <c r="T11" i="35"/>
  <c r="T11" i="66"/>
  <c r="U11" i="27"/>
  <c r="U11" i="15"/>
  <c r="U11" i="35"/>
  <c r="U11" i="66"/>
  <c r="V11" i="27"/>
  <c r="V11" i="15"/>
  <c r="V11" i="35"/>
  <c r="V11" i="66"/>
  <c r="W11" i="27"/>
  <c r="W11" i="15"/>
  <c r="W11" i="35"/>
  <c r="W11" i="66"/>
  <c r="X11" i="27"/>
  <c r="X11" i="15"/>
  <c r="X11" i="35"/>
  <c r="X11" i="66"/>
  <c r="Y11" i="27"/>
  <c r="Y11" i="15"/>
  <c r="Y11" i="35"/>
  <c r="Y11" i="66"/>
  <c r="Z11" i="27"/>
  <c r="Z11" i="15"/>
  <c r="Z11" i="35"/>
  <c r="Z11" i="66"/>
  <c r="AA11" i="27"/>
  <c r="AA11" i="15"/>
  <c r="AA11" i="35"/>
  <c r="AA11" i="66"/>
  <c r="AB11" i="27"/>
  <c r="AB11" i="15"/>
  <c r="AB11" i="35"/>
  <c r="AB11" i="66"/>
  <c r="AC11" i="27"/>
  <c r="AC11" i="15"/>
  <c r="AC11" i="35"/>
  <c r="AC11" i="66"/>
  <c r="AD11" i="27"/>
  <c r="AD11" i="15"/>
  <c r="AD11" i="35"/>
  <c r="AD11" i="66"/>
  <c r="AE11" i="27"/>
  <c r="AE11" i="15"/>
  <c r="AE11" i="35"/>
  <c r="AE11" i="66"/>
  <c r="AF11" i="27"/>
  <c r="AF11" i="15"/>
  <c r="AF11" i="35"/>
  <c r="AF11" i="66"/>
  <c r="AG11" i="27"/>
  <c r="AG11" i="15"/>
  <c r="AG11" i="35"/>
  <c r="AG11" i="66"/>
  <c r="AH11" i="27"/>
  <c r="AH11" i="15"/>
  <c r="AH11" i="35"/>
  <c r="AH11" i="66"/>
  <c r="AI11" i="27"/>
  <c r="AI11" i="15"/>
  <c r="AI11" i="35"/>
  <c r="AI11" i="66"/>
  <c r="AJ11" i="27"/>
  <c r="AJ11" i="15"/>
  <c r="AJ11" i="35"/>
  <c r="AJ11" i="66"/>
  <c r="AK11" i="27"/>
  <c r="AK11" i="15"/>
  <c r="AK11" i="35"/>
  <c r="AK11" i="66"/>
  <c r="AL11" i="27"/>
  <c r="AL11" i="15"/>
  <c r="AL11" i="35"/>
  <c r="AL11" i="66"/>
  <c r="AM11" i="27"/>
  <c r="AM11" i="15"/>
  <c r="AM11" i="35"/>
  <c r="AM11" i="66"/>
  <c r="AN11" i="27"/>
  <c r="AN11" i="15"/>
  <c r="AN11" i="35"/>
  <c r="AN11" i="66"/>
  <c r="AO11" i="27"/>
  <c r="AO11" i="15"/>
  <c r="AO11" i="35"/>
  <c r="AO11" i="66"/>
  <c r="AP11" i="27"/>
  <c r="AP11" i="15"/>
  <c r="AP11" i="35"/>
  <c r="AP11" i="66"/>
  <c r="AQ11" i="27"/>
  <c r="AQ11" i="15"/>
  <c r="AQ11" i="35"/>
  <c r="AQ11" i="66"/>
  <c r="AR11" i="27"/>
  <c r="AR11" i="15"/>
  <c r="AR11" i="35"/>
  <c r="AR11" i="66"/>
  <c r="AS11" i="27"/>
  <c r="AS11" i="15"/>
  <c r="AS11" i="35"/>
  <c r="AS11" i="66"/>
  <c r="AT11" i="27"/>
  <c r="AT11" i="15"/>
  <c r="AT11" i="35"/>
  <c r="AT11" i="66"/>
  <c r="AU11" i="27"/>
  <c r="AU11" i="15"/>
  <c r="AU11" i="35"/>
  <c r="AU11" i="66"/>
  <c r="AV11" i="27"/>
  <c r="AV11" i="15"/>
  <c r="AV11" i="35"/>
  <c r="AV11" i="66"/>
  <c r="AW11" i="27"/>
  <c r="AW11" i="15"/>
  <c r="AW11" i="35"/>
  <c r="AW11" i="66"/>
  <c r="AX11" i="27"/>
  <c r="AX11" i="15"/>
  <c r="AX11" i="35"/>
  <c r="AX11" i="66"/>
  <c r="AY11" i="27"/>
  <c r="AY11" i="15"/>
  <c r="AY11" i="35"/>
  <c r="AY11" i="66"/>
  <c r="AZ11" i="27"/>
  <c r="AZ11" i="15"/>
  <c r="AZ11" i="35"/>
  <c r="AZ11" i="66"/>
  <c r="BA11" i="27"/>
  <c r="BA11" i="15"/>
  <c r="BA11" i="35"/>
  <c r="BA11" i="66"/>
  <c r="BB11" i="27"/>
  <c r="BB11" i="15"/>
  <c r="BB11" i="35"/>
  <c r="BB11" i="66"/>
  <c r="BC11" i="27"/>
  <c r="BC11" i="15"/>
  <c r="BC11" i="35"/>
  <c r="BC11" i="66"/>
  <c r="BD11" i="27"/>
  <c r="BD11" i="15"/>
  <c r="BD11" i="35"/>
  <c r="BD11" i="66"/>
  <c r="BE11" i="27"/>
  <c r="BE11" i="15"/>
  <c r="BE11" i="35"/>
  <c r="BE11" i="66"/>
  <c r="BF11" i="27"/>
  <c r="BF11" i="15"/>
  <c r="BF11" i="35"/>
  <c r="BF11" i="66"/>
  <c r="BG11" i="27"/>
  <c r="BG11" i="15"/>
  <c r="BG11" i="35"/>
  <c r="BG11" i="66"/>
  <c r="BI11" i="27"/>
  <c r="BI11" i="15"/>
  <c r="BI11" i="35"/>
  <c r="BI11" i="66"/>
  <c r="BJ11" i="27"/>
  <c r="BJ11" i="15"/>
  <c r="BJ11" i="35"/>
  <c r="BJ11" i="66"/>
  <c r="BK11" i="27"/>
  <c r="BK11" i="15"/>
  <c r="BK11" i="35"/>
  <c r="BK11" i="66"/>
  <c r="BL11" i="27"/>
  <c r="BL11" i="15"/>
  <c r="BL11" i="35"/>
  <c r="BL11" i="66"/>
  <c r="BN11" i="27"/>
  <c r="BN11" i="15"/>
  <c r="BN11" i="35"/>
  <c r="BN11" i="66"/>
  <c r="BO11" i="27"/>
  <c r="BO11" i="15"/>
  <c r="BO11" i="35"/>
  <c r="BO11" i="66"/>
  <c r="BP11" i="27"/>
  <c r="BP11" i="15"/>
  <c r="BP11" i="35"/>
  <c r="BP11" i="66"/>
  <c r="BQ11" i="27"/>
  <c r="BQ11" i="15"/>
  <c r="BQ11" i="35"/>
  <c r="BQ11" i="66"/>
  <c r="BR11" i="27"/>
  <c r="BR11" i="15"/>
  <c r="BR11" i="35"/>
  <c r="BR11" i="66"/>
  <c r="BS11" i="27"/>
  <c r="BS11" i="15"/>
  <c r="BS11" i="35"/>
  <c r="BS11" i="66"/>
  <c r="BT11" i="27"/>
  <c r="BT11" i="15"/>
  <c r="BT11" i="35"/>
  <c r="BT11" i="66"/>
  <c r="BU11" i="27"/>
  <c r="BU11" i="15"/>
  <c r="BU11" i="35"/>
  <c r="BU11" i="66"/>
  <c r="BV11" i="27"/>
  <c r="BV11" i="15"/>
  <c r="BV11" i="35"/>
  <c r="BV11" i="66"/>
  <c r="BW11" i="27"/>
  <c r="BW11" i="15"/>
  <c r="BW11" i="35"/>
  <c r="BW11" i="66"/>
  <c r="BX11" i="27"/>
  <c r="BX11" i="15"/>
  <c r="BX11" i="35"/>
  <c r="BX11" i="66"/>
  <c r="BY11" i="27"/>
  <c r="BY11" i="15"/>
  <c r="BY11" i="35"/>
  <c r="BY11" i="66"/>
  <c r="BZ11" i="27"/>
  <c r="BZ11" i="15"/>
  <c r="BZ11" i="35"/>
  <c r="BZ11" i="66"/>
  <c r="CA11" i="27"/>
  <c r="CA11" i="15"/>
  <c r="CA11" i="35"/>
  <c r="CA11" i="66"/>
  <c r="CB11" i="27"/>
  <c r="CB11" i="15"/>
  <c r="CB11" i="35"/>
  <c r="CB11" i="66"/>
  <c r="CC11" i="27"/>
  <c r="CC11" i="15"/>
  <c r="CC11" i="35"/>
  <c r="CC11" i="66"/>
  <c r="CD11" i="27"/>
  <c r="CD11" i="15"/>
  <c r="CD11" i="35"/>
  <c r="CD11" i="66"/>
  <c r="CE11" i="27"/>
  <c r="CE11" i="15"/>
  <c r="CE11" i="35"/>
  <c r="CE11" i="66"/>
  <c r="CF11" i="27"/>
  <c r="CF11" i="15"/>
  <c r="CF11" i="35"/>
  <c r="CF11" i="66"/>
  <c r="CG11" i="27"/>
  <c r="CG11" i="15"/>
  <c r="CG11" i="35"/>
  <c r="CG11" i="66"/>
  <c r="CH11" i="27"/>
  <c r="CH11" i="15"/>
  <c r="CH11" i="35"/>
  <c r="CH11" i="66"/>
  <c r="CI11" i="27"/>
  <c r="CI11" i="15"/>
  <c r="CI11" i="35"/>
  <c r="CI11" i="66"/>
  <c r="CJ11" i="27"/>
  <c r="CJ11" i="15"/>
  <c r="CJ11" i="35"/>
  <c r="CJ11" i="66"/>
  <c r="CK11" i="27"/>
  <c r="CK11" i="15"/>
  <c r="CK11" i="35"/>
  <c r="CK11" i="66"/>
  <c r="CL11" i="27"/>
  <c r="CL11" i="15"/>
  <c r="CL11" i="35"/>
  <c r="CL11" i="66"/>
  <c r="CM11" i="27"/>
  <c r="CM11" i="15"/>
  <c r="CM11" i="35"/>
  <c r="CM11" i="66"/>
  <c r="CN11" i="27"/>
  <c r="CN11" i="15"/>
  <c r="CN11" i="35"/>
  <c r="CN11" i="66"/>
  <c r="CO11" i="27"/>
  <c r="CO11" i="15"/>
  <c r="CO11" i="35"/>
  <c r="CO11" i="66"/>
  <c r="CP11" i="27"/>
  <c r="CP11" i="15"/>
  <c r="CP11" i="35"/>
  <c r="CP11" i="66"/>
  <c r="H12" i="27"/>
  <c r="H12" i="15"/>
  <c r="H12" i="35"/>
  <c r="H12" i="66"/>
  <c r="I12" i="27"/>
  <c r="I12" i="15"/>
  <c r="I12" i="35"/>
  <c r="I12" i="66"/>
  <c r="J12" i="27"/>
  <c r="J12" i="15"/>
  <c r="J12" i="35"/>
  <c r="J12" i="66"/>
  <c r="K12" i="27"/>
  <c r="K12" i="15"/>
  <c r="K12" i="35"/>
  <c r="K12" i="66"/>
  <c r="L12" i="27"/>
  <c r="L12" i="15"/>
  <c r="L12" i="35"/>
  <c r="L12" i="66"/>
  <c r="M12" i="27"/>
  <c r="M12" i="15"/>
  <c r="M12" i="35"/>
  <c r="M12" i="66"/>
  <c r="N12" i="27"/>
  <c r="N12" i="15"/>
  <c r="N12" i="35"/>
  <c r="N12" i="66"/>
  <c r="O12" i="27"/>
  <c r="O12" i="15"/>
  <c r="O12" i="35"/>
  <c r="O12" i="66"/>
  <c r="P12" i="27"/>
  <c r="P12" i="15"/>
  <c r="P12" i="35"/>
  <c r="P12" i="66"/>
  <c r="Q12" i="27"/>
  <c r="Q12" i="15"/>
  <c r="Q12" i="35"/>
  <c r="Q12" i="66"/>
  <c r="R12" i="27"/>
  <c r="R12" i="15"/>
  <c r="R12" i="35"/>
  <c r="R12" i="66"/>
  <c r="S12" i="27"/>
  <c r="S12" i="15"/>
  <c r="S12" i="35"/>
  <c r="S12" i="66"/>
  <c r="T12" i="27"/>
  <c r="T12" i="15"/>
  <c r="T12" i="35"/>
  <c r="T12" i="66"/>
  <c r="U12" i="27"/>
  <c r="U12" i="15"/>
  <c r="U12" i="35"/>
  <c r="U12" i="66"/>
  <c r="V12" i="27"/>
  <c r="V12" i="15"/>
  <c r="V12" i="35"/>
  <c r="V12" i="66"/>
  <c r="W12" i="27"/>
  <c r="W12" i="15"/>
  <c r="W12" i="35"/>
  <c r="W12" i="66"/>
  <c r="X12" i="27"/>
  <c r="X12" i="15"/>
  <c r="X12" i="35"/>
  <c r="X12" i="66"/>
  <c r="Y12" i="27"/>
  <c r="Y12" i="15"/>
  <c r="Y12" i="35"/>
  <c r="Y12" i="66"/>
  <c r="Z12" i="27"/>
  <c r="Z12" i="15"/>
  <c r="Z12" i="35"/>
  <c r="Z12" i="66"/>
  <c r="AA12" i="27"/>
  <c r="AA12" i="15"/>
  <c r="AA12" i="35"/>
  <c r="AA12" i="66"/>
  <c r="AB12" i="27"/>
  <c r="AB12" i="15"/>
  <c r="AB12" i="35"/>
  <c r="AB12" i="66"/>
  <c r="AC12" i="27"/>
  <c r="AC12" i="15"/>
  <c r="AC12" i="35"/>
  <c r="AC12" i="66"/>
  <c r="AD12" i="27"/>
  <c r="AD12" i="15"/>
  <c r="AD12" i="35"/>
  <c r="AD12" i="66"/>
  <c r="AE12" i="27"/>
  <c r="AE12" i="15"/>
  <c r="AE12" i="35"/>
  <c r="AE12" i="66"/>
  <c r="AF12" i="27"/>
  <c r="AF12" i="15"/>
  <c r="AF12" i="35"/>
  <c r="AF12" i="66"/>
  <c r="AG12" i="27"/>
  <c r="AG12" i="15"/>
  <c r="AG12" i="35"/>
  <c r="AG12" i="66"/>
  <c r="AH12" i="27"/>
  <c r="AH12" i="15"/>
  <c r="AH12" i="35"/>
  <c r="AH12" i="66"/>
  <c r="AI12" i="27"/>
  <c r="AI12" i="15"/>
  <c r="AI12" i="35"/>
  <c r="AI12" i="66"/>
  <c r="AJ12" i="27"/>
  <c r="AJ12" i="15"/>
  <c r="AJ12" i="35"/>
  <c r="AJ12" i="66"/>
  <c r="AK12" i="27"/>
  <c r="AK12" i="15"/>
  <c r="AK12" i="35"/>
  <c r="AK12" i="66"/>
  <c r="AL12" i="27"/>
  <c r="AL12" i="15"/>
  <c r="AL12" i="35"/>
  <c r="AL12" i="66"/>
  <c r="AM12" i="27"/>
  <c r="AM12" i="15"/>
  <c r="AM12" i="35"/>
  <c r="AM12" i="66"/>
  <c r="AN12" i="27"/>
  <c r="AN12" i="15"/>
  <c r="AN12" i="35"/>
  <c r="AN12" i="66"/>
  <c r="AO12" i="27"/>
  <c r="AO12" i="15"/>
  <c r="AO12" i="35"/>
  <c r="AO12" i="66"/>
  <c r="AP12" i="27"/>
  <c r="AP12" i="15"/>
  <c r="AP12" i="35"/>
  <c r="AP12" i="66"/>
  <c r="AQ12" i="27"/>
  <c r="AQ12" i="15"/>
  <c r="AQ12" i="35"/>
  <c r="AQ12" i="66"/>
  <c r="AR12" i="27"/>
  <c r="AR12" i="15"/>
  <c r="AR12" i="35"/>
  <c r="AR12" i="66"/>
  <c r="AS12" i="27"/>
  <c r="AS12" i="15"/>
  <c r="AS12" i="35"/>
  <c r="AS12" i="66"/>
  <c r="AT12" i="27"/>
  <c r="AT12" i="15"/>
  <c r="AT12" i="35"/>
  <c r="AT12" i="66"/>
  <c r="AU12" i="27"/>
  <c r="AU12" i="15"/>
  <c r="AU12" i="35"/>
  <c r="AU12" i="66"/>
  <c r="AV12" i="27"/>
  <c r="AV12" i="15"/>
  <c r="AV12" i="35"/>
  <c r="AV12" i="66"/>
  <c r="AW12" i="27"/>
  <c r="AW12" i="15"/>
  <c r="AW12" i="35"/>
  <c r="AW12" i="66"/>
  <c r="AX12" i="27"/>
  <c r="AX12" i="15"/>
  <c r="AX12" i="35"/>
  <c r="AX12" i="66"/>
  <c r="AY12" i="27"/>
  <c r="AY12" i="15"/>
  <c r="AY12" i="35"/>
  <c r="AY12" i="66"/>
  <c r="AZ12" i="27"/>
  <c r="AZ12" i="15"/>
  <c r="AZ12" i="35"/>
  <c r="AZ12" i="66"/>
  <c r="BA12" i="27"/>
  <c r="BA12" i="15"/>
  <c r="BA12" i="35"/>
  <c r="BA12" i="66"/>
  <c r="BB12" i="27"/>
  <c r="BB12" i="15"/>
  <c r="BB12" i="35"/>
  <c r="BB12" i="66"/>
  <c r="BC12" i="27"/>
  <c r="BC12" i="15"/>
  <c r="BC12" i="35"/>
  <c r="BC12" i="66"/>
  <c r="BD12" i="27"/>
  <c r="BD12" i="15"/>
  <c r="BD12" i="35"/>
  <c r="BD12" i="66"/>
  <c r="BE12" i="27"/>
  <c r="BE12" i="15"/>
  <c r="BE12" i="35"/>
  <c r="BE12" i="66"/>
  <c r="BF12" i="27"/>
  <c r="BF12" i="15"/>
  <c r="BF12" i="35"/>
  <c r="BF12" i="66"/>
  <c r="BG12" i="27"/>
  <c r="BG12" i="15"/>
  <c r="BG12" i="35"/>
  <c r="BG12" i="66"/>
  <c r="BI12" i="27"/>
  <c r="BI12" i="15"/>
  <c r="BI12" i="35"/>
  <c r="BI12" i="66"/>
  <c r="BJ12" i="27"/>
  <c r="BJ12" i="15"/>
  <c r="BJ12" i="35"/>
  <c r="BJ12" i="66"/>
  <c r="BK12" i="27"/>
  <c r="BK12" i="15"/>
  <c r="BK12" i="35"/>
  <c r="BK12" i="66"/>
  <c r="BL12" i="27"/>
  <c r="BL12" i="15"/>
  <c r="BL12" i="35"/>
  <c r="BL12" i="66"/>
  <c r="BN12" i="27"/>
  <c r="BN12" i="15"/>
  <c r="BN12" i="35"/>
  <c r="BN12" i="66"/>
  <c r="BO12" i="27"/>
  <c r="BO12" i="15"/>
  <c r="BO12" i="35"/>
  <c r="BO12" i="66"/>
  <c r="BP12" i="27"/>
  <c r="BP12" i="15"/>
  <c r="BP12" i="35"/>
  <c r="BP12" i="66"/>
  <c r="BQ12" i="27"/>
  <c r="BQ12" i="15"/>
  <c r="BQ12" i="35"/>
  <c r="BQ12" i="66"/>
  <c r="BR12" i="27"/>
  <c r="BR12" i="15"/>
  <c r="BR12" i="35"/>
  <c r="BR12" i="66"/>
  <c r="BS12" i="27"/>
  <c r="BS12" i="15"/>
  <c r="BS12" i="35"/>
  <c r="BS12" i="66"/>
  <c r="BT12" i="27"/>
  <c r="BT12" i="15"/>
  <c r="BT12" i="35"/>
  <c r="BT12" i="66"/>
  <c r="BU12" i="27"/>
  <c r="BU12" i="15"/>
  <c r="BU12" i="35"/>
  <c r="BU12" i="66"/>
  <c r="BV12" i="27"/>
  <c r="BV12" i="15"/>
  <c r="BV12" i="35"/>
  <c r="BV12" i="66"/>
  <c r="BW12" i="27"/>
  <c r="BW12" i="15"/>
  <c r="BW12" i="35"/>
  <c r="BW12" i="66"/>
  <c r="BX12" i="27"/>
  <c r="BX12" i="15"/>
  <c r="BX12" i="35"/>
  <c r="BX12" i="66"/>
  <c r="BY12" i="27"/>
  <c r="BY12" i="15"/>
  <c r="BY12" i="35"/>
  <c r="BY12" i="66"/>
  <c r="BZ12" i="27"/>
  <c r="BZ12" i="15"/>
  <c r="BZ12" i="35"/>
  <c r="BZ12" i="66"/>
  <c r="CA12" i="27"/>
  <c r="CA12" i="15"/>
  <c r="CA12" i="35"/>
  <c r="CA12" i="66"/>
  <c r="CB12" i="27"/>
  <c r="CB12" i="15"/>
  <c r="CB12" i="35"/>
  <c r="CB12" i="66"/>
  <c r="CC12" i="27"/>
  <c r="CC12" i="15"/>
  <c r="CC12" i="35"/>
  <c r="CC12" i="66"/>
  <c r="CD12" i="27"/>
  <c r="CD12" i="15"/>
  <c r="CD12" i="35"/>
  <c r="CD12" i="66"/>
  <c r="CE12" i="27"/>
  <c r="CE12" i="15"/>
  <c r="CE12" i="35"/>
  <c r="CE12" i="66"/>
  <c r="CF12" i="27"/>
  <c r="CF12" i="15"/>
  <c r="CF12" i="35"/>
  <c r="CF12" i="66"/>
  <c r="CG12" i="27"/>
  <c r="CG12" i="15"/>
  <c r="CG12" i="35"/>
  <c r="CG12" i="66"/>
  <c r="CH12" i="27"/>
  <c r="CH12" i="15"/>
  <c r="CH12" i="35"/>
  <c r="CH12" i="66"/>
  <c r="CI12" i="27"/>
  <c r="CI12" i="15"/>
  <c r="CI12" i="35"/>
  <c r="CI12" i="66"/>
  <c r="CJ12" i="27"/>
  <c r="CJ12" i="15"/>
  <c r="CJ12" i="35"/>
  <c r="CJ12" i="66"/>
  <c r="CK12" i="27"/>
  <c r="CK12" i="15"/>
  <c r="CK12" i="35"/>
  <c r="CK12" i="66"/>
  <c r="CL12" i="27"/>
  <c r="CL12" i="15"/>
  <c r="CL12" i="35"/>
  <c r="CL12" i="66"/>
  <c r="CM12" i="27"/>
  <c r="CM12" i="15"/>
  <c r="CM12" i="35"/>
  <c r="CM12" i="66"/>
  <c r="CN12" i="27"/>
  <c r="CN12" i="15"/>
  <c r="CN12" i="35"/>
  <c r="CN12" i="66"/>
  <c r="CO12" i="27"/>
  <c r="CO12" i="15"/>
  <c r="CO12" i="35"/>
  <c r="CO12" i="66"/>
  <c r="CP12" i="27"/>
  <c r="CP12" i="15"/>
  <c r="CP12" i="35"/>
  <c r="CP12" i="66"/>
  <c r="H13" i="27"/>
  <c r="H13" i="15"/>
  <c r="H13" i="35"/>
  <c r="H13" i="66"/>
  <c r="I13" i="27"/>
  <c r="I13" i="15"/>
  <c r="I13" i="35"/>
  <c r="I13" i="66"/>
  <c r="J13" i="27"/>
  <c r="J13" i="15"/>
  <c r="J13" i="35"/>
  <c r="J13" i="66"/>
  <c r="K13" i="27"/>
  <c r="K13" i="15"/>
  <c r="K13" i="35"/>
  <c r="K13" i="66"/>
  <c r="L13" i="27"/>
  <c r="L13" i="15"/>
  <c r="L13" i="35"/>
  <c r="L13" i="66"/>
  <c r="M13" i="27"/>
  <c r="M13" i="15"/>
  <c r="M13" i="35"/>
  <c r="M13" i="66"/>
  <c r="N13" i="27"/>
  <c r="N13" i="15"/>
  <c r="N13" i="35"/>
  <c r="N13" i="66"/>
  <c r="O13" i="27"/>
  <c r="O13" i="15"/>
  <c r="O13" i="35"/>
  <c r="O13" i="66"/>
  <c r="P13" i="27"/>
  <c r="P13" i="15"/>
  <c r="P13" i="35"/>
  <c r="P13" i="66"/>
  <c r="Q13" i="27"/>
  <c r="Q13" i="15"/>
  <c r="Q13" i="35"/>
  <c r="Q13" i="66"/>
  <c r="R13" i="27"/>
  <c r="R13" i="15"/>
  <c r="R13" i="35"/>
  <c r="R13" i="66"/>
  <c r="S13" i="27"/>
  <c r="S13" i="15"/>
  <c r="S13" i="35"/>
  <c r="S13" i="66"/>
  <c r="T13" i="27"/>
  <c r="T13" i="15"/>
  <c r="T13" i="35"/>
  <c r="T13" i="66"/>
  <c r="U13" i="27"/>
  <c r="U13" i="15"/>
  <c r="U13" i="35"/>
  <c r="U13" i="66"/>
  <c r="V13" i="27"/>
  <c r="V13" i="15"/>
  <c r="V13" i="35"/>
  <c r="V13" i="66"/>
  <c r="W13" i="27"/>
  <c r="W13" i="15"/>
  <c r="W13" i="35"/>
  <c r="W13" i="66"/>
  <c r="X13" i="27"/>
  <c r="X13" i="15"/>
  <c r="X13" i="35"/>
  <c r="X13" i="66"/>
  <c r="Y13" i="27"/>
  <c r="Y13" i="15"/>
  <c r="Y13" i="35"/>
  <c r="Y13" i="66"/>
  <c r="Z13" i="27"/>
  <c r="Z13" i="15"/>
  <c r="Z13" i="35"/>
  <c r="Z13" i="66"/>
  <c r="AA13" i="27"/>
  <c r="AA13" i="15"/>
  <c r="AA13" i="35"/>
  <c r="AA13" i="66"/>
  <c r="AB13" i="27"/>
  <c r="AB13" i="15"/>
  <c r="AB13" i="35"/>
  <c r="AB13" i="66"/>
  <c r="AC13" i="27"/>
  <c r="AC13" i="15"/>
  <c r="AC13" i="35"/>
  <c r="AC13" i="66"/>
  <c r="AD13" i="27"/>
  <c r="AD13" i="15"/>
  <c r="AD13" i="35"/>
  <c r="AD13" i="66"/>
  <c r="AE13" i="27"/>
  <c r="AE13" i="15"/>
  <c r="AE13" i="35"/>
  <c r="AE13" i="66"/>
  <c r="AF13" i="27"/>
  <c r="AF13" i="15"/>
  <c r="AF13" i="35"/>
  <c r="AF13" i="66"/>
  <c r="AG13" i="27"/>
  <c r="AG13" i="15"/>
  <c r="AG13" i="35"/>
  <c r="AG13" i="66"/>
  <c r="AH13" i="27"/>
  <c r="AH13" i="15"/>
  <c r="AH13" i="35"/>
  <c r="AH13" i="66"/>
  <c r="AI13" i="27"/>
  <c r="AI13" i="15"/>
  <c r="AI13" i="35"/>
  <c r="AI13" i="66"/>
  <c r="AJ13" i="27"/>
  <c r="AJ13" i="15"/>
  <c r="AJ13" i="35"/>
  <c r="AJ13" i="66"/>
  <c r="AK13" i="27"/>
  <c r="AK13" i="15"/>
  <c r="AK13" i="35"/>
  <c r="AK13" i="66"/>
  <c r="AL13" i="27"/>
  <c r="AL13" i="15"/>
  <c r="AL13" i="35"/>
  <c r="AL13" i="66"/>
  <c r="AM13" i="27"/>
  <c r="AM13" i="15"/>
  <c r="AM13" i="35"/>
  <c r="AM13" i="66"/>
  <c r="AN13" i="27"/>
  <c r="AN13" i="15"/>
  <c r="AN13" i="35"/>
  <c r="AN13" i="66"/>
  <c r="AO13" i="27"/>
  <c r="AO13" i="15"/>
  <c r="AO13" i="35"/>
  <c r="AO13" i="66"/>
  <c r="AP13" i="27"/>
  <c r="AP13" i="15"/>
  <c r="AP13" i="35"/>
  <c r="AP13" i="66"/>
  <c r="AQ13" i="27"/>
  <c r="AQ13" i="15"/>
  <c r="AQ13" i="35"/>
  <c r="AQ13" i="66"/>
  <c r="AR13" i="27"/>
  <c r="AR13" i="15"/>
  <c r="AR13" i="35"/>
  <c r="AR13" i="66"/>
  <c r="AS13" i="27"/>
  <c r="AS13" i="15"/>
  <c r="AS13" i="35"/>
  <c r="AS13" i="66"/>
  <c r="AT13" i="27"/>
  <c r="AT13" i="15"/>
  <c r="AT13" i="35"/>
  <c r="AT13" i="66"/>
  <c r="AU13" i="27"/>
  <c r="AU13" i="15"/>
  <c r="AU13" i="35"/>
  <c r="AU13" i="66"/>
  <c r="AV13" i="27"/>
  <c r="AV13" i="15"/>
  <c r="AV13" i="35"/>
  <c r="AV13" i="66"/>
  <c r="AW13" i="27"/>
  <c r="AW13" i="15"/>
  <c r="AW13" i="35"/>
  <c r="AW13" i="66"/>
  <c r="AX13" i="27"/>
  <c r="AX13" i="15"/>
  <c r="AX13" i="35"/>
  <c r="AX13" i="66"/>
  <c r="AY13" i="27"/>
  <c r="AY13" i="15"/>
  <c r="AY13" i="35"/>
  <c r="AY13" i="66"/>
  <c r="AZ13" i="27"/>
  <c r="AZ13" i="15"/>
  <c r="AZ13" i="35"/>
  <c r="AZ13" i="66"/>
  <c r="BA13" i="27"/>
  <c r="BA13" i="15"/>
  <c r="BA13" i="35"/>
  <c r="BA13" i="66"/>
  <c r="BB13" i="27"/>
  <c r="BB13" i="15"/>
  <c r="BB13" i="35"/>
  <c r="BB13" i="66"/>
  <c r="BC13" i="27"/>
  <c r="BC13" i="15"/>
  <c r="BC13" i="35"/>
  <c r="BC13" i="66"/>
  <c r="BD13" i="27"/>
  <c r="BD13" i="15"/>
  <c r="BD13" i="35"/>
  <c r="BD13" i="66"/>
  <c r="BE13" i="27"/>
  <c r="BE13" i="15"/>
  <c r="BE13" i="35"/>
  <c r="BE13" i="66"/>
  <c r="BF13" i="27"/>
  <c r="BF13" i="15"/>
  <c r="BF13" i="35"/>
  <c r="BF13" i="66"/>
  <c r="BG13" i="27"/>
  <c r="BG13" i="15"/>
  <c r="BG13" i="35"/>
  <c r="BG13" i="66"/>
  <c r="BI13" i="27"/>
  <c r="BI13" i="15"/>
  <c r="BI13" i="35"/>
  <c r="BI13" i="66"/>
  <c r="BJ13" i="27"/>
  <c r="BJ13" i="15"/>
  <c r="BJ13" i="35"/>
  <c r="BJ13" i="66"/>
  <c r="BK13" i="27"/>
  <c r="BK13" i="15"/>
  <c r="BK13" i="35"/>
  <c r="BK13" i="66"/>
  <c r="BL13" i="27"/>
  <c r="BL13" i="15"/>
  <c r="BL13" i="35"/>
  <c r="BL13" i="66"/>
  <c r="BN13" i="27"/>
  <c r="BN13" i="15"/>
  <c r="BN13" i="35"/>
  <c r="BN13" i="66"/>
  <c r="BO13" i="27"/>
  <c r="BO13" i="15"/>
  <c r="BO13" i="35"/>
  <c r="BO13" i="66"/>
  <c r="BP13" i="27"/>
  <c r="BP13" i="15"/>
  <c r="BP13" i="35"/>
  <c r="BP13" i="66"/>
  <c r="BQ13" i="27"/>
  <c r="BQ13" i="15"/>
  <c r="BQ13" i="35"/>
  <c r="BQ13" i="66"/>
  <c r="BR13" i="27"/>
  <c r="BR13" i="15"/>
  <c r="BR13" i="35"/>
  <c r="BR13" i="66"/>
  <c r="BS13" i="27"/>
  <c r="BS13" i="15"/>
  <c r="BS13" i="35"/>
  <c r="BS13" i="66"/>
  <c r="BT13" i="27"/>
  <c r="BT13" i="15"/>
  <c r="BT13" i="35"/>
  <c r="BT13" i="66"/>
  <c r="BU13" i="27"/>
  <c r="BU13" i="15"/>
  <c r="BU13" i="35"/>
  <c r="BU13" i="66"/>
  <c r="BV13" i="27"/>
  <c r="BV13" i="15"/>
  <c r="BV13" i="35"/>
  <c r="BV13" i="66"/>
  <c r="BW13" i="27"/>
  <c r="BW13" i="15"/>
  <c r="BW13" i="35"/>
  <c r="BW13" i="66"/>
  <c r="BX13" i="27"/>
  <c r="BX13" i="15"/>
  <c r="BX13" i="35"/>
  <c r="BX13" i="66"/>
  <c r="BY13" i="27"/>
  <c r="BY13" i="15"/>
  <c r="BY13" i="35"/>
  <c r="BY13" i="66"/>
  <c r="BZ13" i="27"/>
  <c r="BZ13" i="15"/>
  <c r="BZ13" i="35"/>
  <c r="BZ13" i="66"/>
  <c r="CA13" i="27"/>
  <c r="CA13" i="15"/>
  <c r="CA13" i="35"/>
  <c r="CA13" i="66"/>
  <c r="CB13" i="27"/>
  <c r="CB13" i="15"/>
  <c r="CB13" i="35"/>
  <c r="CB13" i="66"/>
  <c r="CC13" i="27"/>
  <c r="CC13" i="15"/>
  <c r="CC13" i="35"/>
  <c r="CC13" i="66"/>
  <c r="CD13" i="27"/>
  <c r="CD13" i="15"/>
  <c r="CD13" i="35"/>
  <c r="CD13" i="66"/>
  <c r="CE13" i="27"/>
  <c r="CE13" i="15"/>
  <c r="CE13" i="35"/>
  <c r="CE13" i="66"/>
  <c r="CF13" i="27"/>
  <c r="CF13" i="15"/>
  <c r="CF13" i="35"/>
  <c r="CF13" i="66"/>
  <c r="CG13" i="27"/>
  <c r="CG13" i="15"/>
  <c r="CG13" i="35"/>
  <c r="CG13" i="66"/>
  <c r="CH13" i="27"/>
  <c r="CH13" i="15"/>
  <c r="CH13" i="35"/>
  <c r="CH13" i="66"/>
  <c r="CI13" i="27"/>
  <c r="CI13" i="15"/>
  <c r="CI13" i="35"/>
  <c r="CI13" i="66"/>
  <c r="CJ13" i="27"/>
  <c r="CJ13" i="15"/>
  <c r="CJ13" i="35"/>
  <c r="CJ13" i="66"/>
  <c r="CK13" i="27"/>
  <c r="CK13" i="15"/>
  <c r="CK13" i="35"/>
  <c r="CK13" i="66"/>
  <c r="CL13" i="27"/>
  <c r="CL13" i="15"/>
  <c r="CL13" i="35"/>
  <c r="CL13" i="66"/>
  <c r="CM13" i="27"/>
  <c r="CM13" i="15"/>
  <c r="CM13" i="35"/>
  <c r="CM13" i="66"/>
  <c r="CN13" i="27"/>
  <c r="CN13" i="15"/>
  <c r="CN13" i="35"/>
  <c r="CN13" i="66"/>
  <c r="CO13" i="27"/>
  <c r="CO13" i="15"/>
  <c r="CO13" i="35"/>
  <c r="CO13" i="66"/>
  <c r="CP13" i="27"/>
  <c r="CP13" i="15"/>
  <c r="CP13" i="35"/>
  <c r="CP13" i="66"/>
  <c r="H14" i="27"/>
  <c r="H14" i="15"/>
  <c r="H14" i="35"/>
  <c r="H14" i="66"/>
  <c r="I14" i="27"/>
  <c r="I14" i="15"/>
  <c r="I14" i="35"/>
  <c r="I14" i="66"/>
  <c r="J14" i="27"/>
  <c r="J14" i="15"/>
  <c r="J14" i="35"/>
  <c r="J14" i="66"/>
  <c r="K14" i="27"/>
  <c r="K14" i="15"/>
  <c r="K14" i="35"/>
  <c r="K14" i="66"/>
  <c r="L14" i="27"/>
  <c r="L14" i="15"/>
  <c r="L14" i="35"/>
  <c r="L14" i="66"/>
  <c r="M14" i="27"/>
  <c r="M14" i="15"/>
  <c r="M14" i="35"/>
  <c r="M14" i="66"/>
  <c r="N14" i="27"/>
  <c r="N14" i="15"/>
  <c r="N14" i="35"/>
  <c r="N14" i="66"/>
  <c r="O14" i="27"/>
  <c r="O14" i="15"/>
  <c r="O14" i="35"/>
  <c r="O14" i="66"/>
  <c r="P14" i="27"/>
  <c r="P14" i="15"/>
  <c r="P14" i="35"/>
  <c r="P14" i="66"/>
  <c r="Q14" i="27"/>
  <c r="Q14" i="15"/>
  <c r="Q14" i="35"/>
  <c r="Q14" i="66"/>
  <c r="R14" i="27"/>
  <c r="R14" i="15"/>
  <c r="R14" i="35"/>
  <c r="R14" i="66"/>
  <c r="S14" i="27"/>
  <c r="S14" i="15"/>
  <c r="S14" i="35"/>
  <c r="S14" i="66"/>
  <c r="T14" i="27"/>
  <c r="T14" i="15"/>
  <c r="T14" i="35"/>
  <c r="T14" i="66"/>
  <c r="U14" i="27"/>
  <c r="U14" i="15"/>
  <c r="U14" i="35"/>
  <c r="U14" i="66"/>
  <c r="V14" i="27"/>
  <c r="V14" i="15"/>
  <c r="V14" i="35"/>
  <c r="V14" i="66"/>
  <c r="W14" i="27"/>
  <c r="W14" i="15"/>
  <c r="W14" i="35"/>
  <c r="W14" i="66"/>
  <c r="X14" i="27"/>
  <c r="X14" i="15"/>
  <c r="X14" i="35"/>
  <c r="X14" i="66"/>
  <c r="Y14" i="27"/>
  <c r="Y14" i="15"/>
  <c r="Y14" i="35"/>
  <c r="Y14" i="66"/>
  <c r="Z14" i="27"/>
  <c r="Z14" i="15"/>
  <c r="Z14" i="35"/>
  <c r="Z14" i="66"/>
  <c r="AA14" i="27"/>
  <c r="AA14" i="15"/>
  <c r="AA14" i="35"/>
  <c r="AA14" i="66"/>
  <c r="AB14" i="27"/>
  <c r="AB14" i="15"/>
  <c r="AB14" i="35"/>
  <c r="AB14" i="66"/>
  <c r="AC14" i="27"/>
  <c r="AC14" i="15"/>
  <c r="AC14" i="35"/>
  <c r="AC14" i="66"/>
  <c r="AD14" i="27"/>
  <c r="AD14" i="15"/>
  <c r="AD14" i="35"/>
  <c r="AD14" i="66"/>
  <c r="AE14" i="27"/>
  <c r="AE14" i="15"/>
  <c r="AE14" i="35"/>
  <c r="AE14" i="66"/>
  <c r="AF14" i="27"/>
  <c r="AF14" i="15"/>
  <c r="AF14" i="35"/>
  <c r="AF14" i="66"/>
  <c r="AG14" i="27"/>
  <c r="AG14" i="15"/>
  <c r="AG14" i="35"/>
  <c r="AG14" i="66"/>
  <c r="AH14" i="27"/>
  <c r="AH14" i="15"/>
  <c r="AH14" i="35"/>
  <c r="AH14" i="66"/>
  <c r="AI14" i="27"/>
  <c r="AI14" i="15"/>
  <c r="AI14" i="35"/>
  <c r="AI14" i="66"/>
  <c r="AJ14" i="27"/>
  <c r="AJ14" i="15"/>
  <c r="AJ14" i="35"/>
  <c r="AJ14" i="66"/>
  <c r="AK14" i="27"/>
  <c r="AK14" i="15"/>
  <c r="AK14" i="35"/>
  <c r="AK14" i="66"/>
  <c r="AL14" i="27"/>
  <c r="AL14" i="15"/>
  <c r="AL14" i="35"/>
  <c r="AL14" i="66"/>
  <c r="AM14" i="27"/>
  <c r="AM14" i="15"/>
  <c r="AM14" i="35"/>
  <c r="AM14" i="66"/>
  <c r="AN14" i="27"/>
  <c r="AN14" i="15"/>
  <c r="AN14" i="35"/>
  <c r="AN14" i="66"/>
  <c r="AO14" i="27"/>
  <c r="AO14" i="15"/>
  <c r="AO14" i="35"/>
  <c r="AO14" i="66"/>
  <c r="AP14" i="27"/>
  <c r="AP14" i="15"/>
  <c r="AP14" i="35"/>
  <c r="AP14" i="66"/>
  <c r="AQ14" i="27"/>
  <c r="AQ14" i="15"/>
  <c r="AQ14" i="35"/>
  <c r="AQ14" i="66"/>
  <c r="AR14" i="27"/>
  <c r="AR14" i="15"/>
  <c r="AR14" i="35"/>
  <c r="AR14" i="66"/>
  <c r="AS14" i="27"/>
  <c r="AS14" i="15"/>
  <c r="AS14" i="35"/>
  <c r="AS14" i="66"/>
  <c r="AT14" i="27"/>
  <c r="AT14" i="15"/>
  <c r="AT14" i="35"/>
  <c r="AT14" i="66"/>
  <c r="AU14" i="27"/>
  <c r="AU14" i="15"/>
  <c r="AU14" i="35"/>
  <c r="AU14" i="66"/>
  <c r="AV14" i="27"/>
  <c r="AV14" i="15"/>
  <c r="AV14" i="35"/>
  <c r="AV14" i="66"/>
  <c r="AW14" i="27"/>
  <c r="AW14" i="15"/>
  <c r="AW14" i="35"/>
  <c r="AW14" i="66"/>
  <c r="AX14" i="27"/>
  <c r="AX14" i="15"/>
  <c r="AX14" i="35"/>
  <c r="AX14" i="66"/>
  <c r="AY14" i="27"/>
  <c r="AY14" i="15"/>
  <c r="AY14" i="35"/>
  <c r="AY14" i="66"/>
  <c r="AZ14" i="27"/>
  <c r="AZ14" i="15"/>
  <c r="AZ14" i="35"/>
  <c r="AZ14" i="66"/>
  <c r="BA14" i="27"/>
  <c r="BA14" i="15"/>
  <c r="BA14" i="35"/>
  <c r="BA14" i="66"/>
  <c r="BB14" i="27"/>
  <c r="BB14" i="15"/>
  <c r="BB14" i="35"/>
  <c r="BB14" i="66"/>
  <c r="BC14" i="27"/>
  <c r="BC14" i="15"/>
  <c r="BC14" i="35"/>
  <c r="BC14" i="66"/>
  <c r="BD14" i="27"/>
  <c r="BD14" i="15"/>
  <c r="BD14" i="35"/>
  <c r="BD14" i="66"/>
  <c r="BE14" i="27"/>
  <c r="BE14" i="15"/>
  <c r="BE14" i="35"/>
  <c r="BE14" i="66"/>
  <c r="BF14" i="27"/>
  <c r="BF14" i="15"/>
  <c r="BF14" i="35"/>
  <c r="BF14" i="66"/>
  <c r="BG14" i="27"/>
  <c r="BG14" i="15"/>
  <c r="BG14" i="35"/>
  <c r="BG14" i="66"/>
  <c r="BI14" i="27"/>
  <c r="BI14" i="15"/>
  <c r="BI14" i="35"/>
  <c r="BI14" i="66"/>
  <c r="BJ14" i="27"/>
  <c r="BJ14" i="15"/>
  <c r="BJ14" i="35"/>
  <c r="BJ14" i="66"/>
  <c r="BK14" i="27"/>
  <c r="BK14" i="15"/>
  <c r="BK14" i="35"/>
  <c r="BK14" i="66"/>
  <c r="BL14" i="27"/>
  <c r="BL14" i="15"/>
  <c r="BL14" i="35"/>
  <c r="BL14" i="66"/>
  <c r="BN14" i="27"/>
  <c r="BN14" i="15"/>
  <c r="BN14" i="35"/>
  <c r="BN14" i="66"/>
  <c r="BO14" i="27"/>
  <c r="BO14" i="15"/>
  <c r="BO14" i="35"/>
  <c r="BO14" i="66"/>
  <c r="BP14" i="27"/>
  <c r="BP14" i="15"/>
  <c r="BP14" i="35"/>
  <c r="BP14" i="66"/>
  <c r="BQ14" i="27"/>
  <c r="BQ14" i="15"/>
  <c r="BQ14" i="35"/>
  <c r="BQ14" i="66"/>
  <c r="BR14" i="27"/>
  <c r="BR14" i="15"/>
  <c r="BR14" i="35"/>
  <c r="BR14" i="66"/>
  <c r="BS14" i="27"/>
  <c r="BS14" i="15"/>
  <c r="BS14" i="35"/>
  <c r="BS14" i="66"/>
  <c r="BT14" i="27"/>
  <c r="BT14" i="15"/>
  <c r="BT14" i="35"/>
  <c r="BT14" i="66"/>
  <c r="BU14" i="27"/>
  <c r="BU14" i="15"/>
  <c r="BU14" i="35"/>
  <c r="BU14" i="66"/>
  <c r="BV14" i="27"/>
  <c r="BV14" i="15"/>
  <c r="BV14" i="35"/>
  <c r="BV14" i="66"/>
  <c r="BW14" i="27"/>
  <c r="BW14" i="15"/>
  <c r="BW14" i="35"/>
  <c r="BW14" i="66"/>
  <c r="BX14" i="27"/>
  <c r="BX14" i="15"/>
  <c r="BX14" i="35"/>
  <c r="BX14" i="66"/>
  <c r="BY14" i="27"/>
  <c r="BY14" i="15"/>
  <c r="BY14" i="35"/>
  <c r="BY14" i="66"/>
  <c r="BZ14" i="27"/>
  <c r="BZ14" i="15"/>
  <c r="BZ14" i="35"/>
  <c r="BZ14" i="66"/>
  <c r="CA14" i="27"/>
  <c r="CA14" i="15"/>
  <c r="CA14" i="35"/>
  <c r="CA14" i="66"/>
  <c r="CB14" i="27"/>
  <c r="CB14" i="15"/>
  <c r="CB14" i="35"/>
  <c r="CB14" i="66"/>
  <c r="CC14" i="27"/>
  <c r="CC14" i="15"/>
  <c r="CC14" i="35"/>
  <c r="CC14" i="66"/>
  <c r="CD14" i="27"/>
  <c r="CD14" i="15"/>
  <c r="CD14" i="35"/>
  <c r="CD14" i="66"/>
  <c r="CE14" i="27"/>
  <c r="CE14" i="15"/>
  <c r="CE14" i="35"/>
  <c r="CE14" i="66"/>
  <c r="CF14" i="27"/>
  <c r="CF14" i="15"/>
  <c r="CF14" i="35"/>
  <c r="CF14" i="66"/>
  <c r="CG14" i="27"/>
  <c r="CG14" i="15"/>
  <c r="CG14" i="35"/>
  <c r="CG14" i="66"/>
  <c r="CH14" i="27"/>
  <c r="CH14" i="15"/>
  <c r="CH14" i="35"/>
  <c r="CH14" i="66"/>
  <c r="CI14" i="27"/>
  <c r="CI14" i="15"/>
  <c r="CI14" i="35"/>
  <c r="CI14" i="66"/>
  <c r="CJ14" i="27"/>
  <c r="CJ14" i="15"/>
  <c r="CJ14" i="35"/>
  <c r="CJ14" i="66"/>
  <c r="CK14" i="27"/>
  <c r="CK14" i="15"/>
  <c r="CK14" i="35"/>
  <c r="CK14" i="66"/>
  <c r="CL14" i="27"/>
  <c r="CL14" i="15"/>
  <c r="CL14" i="35"/>
  <c r="CL14" i="66"/>
  <c r="CM14" i="27"/>
  <c r="CM14" i="15"/>
  <c r="CM14" i="35"/>
  <c r="CM14" i="66"/>
  <c r="CN14" i="27"/>
  <c r="CN14" i="15"/>
  <c r="CN14" i="35"/>
  <c r="CN14" i="66"/>
  <c r="CO14" i="27"/>
  <c r="CO14" i="15"/>
  <c r="CO14" i="35"/>
  <c r="CO14" i="66"/>
  <c r="CP14" i="27"/>
  <c r="CP14" i="15"/>
  <c r="CP14" i="35"/>
  <c r="CP14" i="66"/>
  <c r="H15" i="27"/>
  <c r="H15" i="15"/>
  <c r="H15" i="35"/>
  <c r="H15" i="66"/>
  <c r="I15" i="27"/>
  <c r="I15" i="15"/>
  <c r="I15" i="35"/>
  <c r="I15" i="66"/>
  <c r="J15" i="27"/>
  <c r="J15" i="15"/>
  <c r="J15" i="35"/>
  <c r="J15" i="66"/>
  <c r="K15" i="27"/>
  <c r="K15" i="15"/>
  <c r="K15" i="35"/>
  <c r="K15" i="66"/>
  <c r="L15" i="27"/>
  <c r="L15" i="15"/>
  <c r="L15" i="35"/>
  <c r="L15" i="66"/>
  <c r="M15" i="27"/>
  <c r="M15" i="15"/>
  <c r="M15" i="35"/>
  <c r="M15" i="66"/>
  <c r="N15" i="27"/>
  <c r="N15" i="15"/>
  <c r="N15" i="35"/>
  <c r="N15" i="66"/>
  <c r="O15" i="27"/>
  <c r="O15" i="15"/>
  <c r="O15" i="35"/>
  <c r="O15" i="66"/>
  <c r="P15" i="27"/>
  <c r="P15" i="15"/>
  <c r="P15" i="35"/>
  <c r="P15" i="66"/>
  <c r="Q15" i="27"/>
  <c r="Q15" i="15"/>
  <c r="Q15" i="35"/>
  <c r="Q15" i="66"/>
  <c r="R15" i="27"/>
  <c r="R15" i="15"/>
  <c r="R15" i="35"/>
  <c r="R15" i="66"/>
  <c r="S15" i="27"/>
  <c r="S15" i="15"/>
  <c r="S15" i="35"/>
  <c r="S15" i="66"/>
  <c r="T15" i="27"/>
  <c r="T15" i="15"/>
  <c r="T15" i="35"/>
  <c r="T15" i="66"/>
  <c r="U15" i="27"/>
  <c r="U15" i="15"/>
  <c r="U15" i="35"/>
  <c r="U15" i="66"/>
  <c r="V15" i="27"/>
  <c r="V15" i="15"/>
  <c r="V15" i="35"/>
  <c r="V15" i="66"/>
  <c r="W15" i="27"/>
  <c r="W15" i="15"/>
  <c r="W15" i="35"/>
  <c r="W15" i="66"/>
  <c r="X15" i="27"/>
  <c r="X15" i="15"/>
  <c r="X15" i="35"/>
  <c r="X15" i="66"/>
  <c r="Y15" i="27"/>
  <c r="Y15" i="15"/>
  <c r="Y15" i="35"/>
  <c r="Y15" i="66"/>
  <c r="Z15" i="27"/>
  <c r="Z15" i="15"/>
  <c r="Z15" i="35"/>
  <c r="Z15" i="66"/>
  <c r="AA15" i="27"/>
  <c r="AA15" i="15"/>
  <c r="AA15" i="35"/>
  <c r="AA15" i="66"/>
  <c r="AB15" i="27"/>
  <c r="AB15" i="15"/>
  <c r="AB15" i="35"/>
  <c r="AB15" i="66"/>
  <c r="AC15" i="27"/>
  <c r="AC15" i="15"/>
  <c r="AC15" i="35"/>
  <c r="AC15" i="66"/>
  <c r="AD15" i="27"/>
  <c r="AD15" i="15"/>
  <c r="AD15" i="35"/>
  <c r="AD15" i="66"/>
  <c r="AE15" i="27"/>
  <c r="AE15" i="15"/>
  <c r="AE15" i="35"/>
  <c r="AE15" i="66"/>
  <c r="AF15" i="27"/>
  <c r="AF15" i="15"/>
  <c r="AF15" i="35"/>
  <c r="AF15" i="66"/>
  <c r="AG15" i="27"/>
  <c r="AG15" i="15"/>
  <c r="AG15" i="35"/>
  <c r="AG15" i="66"/>
  <c r="AH15" i="27"/>
  <c r="AH15" i="15"/>
  <c r="AH15" i="35"/>
  <c r="AH15" i="66"/>
  <c r="AI15" i="27"/>
  <c r="AI15" i="15"/>
  <c r="AI15" i="35"/>
  <c r="AI15" i="66"/>
  <c r="AJ15" i="27"/>
  <c r="AJ15" i="15"/>
  <c r="AJ15" i="35"/>
  <c r="AJ15" i="66"/>
  <c r="AK15" i="27"/>
  <c r="AK15" i="15"/>
  <c r="AK15" i="35"/>
  <c r="AK15" i="66"/>
  <c r="AL15" i="27"/>
  <c r="AL15" i="15"/>
  <c r="AL15" i="35"/>
  <c r="AL15" i="66"/>
  <c r="AM15" i="27"/>
  <c r="AM15" i="15"/>
  <c r="AM15" i="35"/>
  <c r="AM15" i="66"/>
  <c r="AN15" i="27"/>
  <c r="AN15" i="15"/>
  <c r="AN15" i="35"/>
  <c r="AN15" i="66"/>
  <c r="AO15" i="27"/>
  <c r="AO15" i="15"/>
  <c r="AO15" i="35"/>
  <c r="AO15" i="66"/>
  <c r="AP15" i="27"/>
  <c r="AP15" i="15"/>
  <c r="AP15" i="35"/>
  <c r="AP15" i="66"/>
  <c r="AQ15" i="27"/>
  <c r="AQ15" i="15"/>
  <c r="AQ15" i="35"/>
  <c r="AQ15" i="66"/>
  <c r="AR15" i="27"/>
  <c r="AR15" i="15"/>
  <c r="AR15" i="35"/>
  <c r="AR15" i="66"/>
  <c r="AS15" i="27"/>
  <c r="AS15" i="15"/>
  <c r="AS15" i="35"/>
  <c r="AS15" i="66"/>
  <c r="AT15" i="27"/>
  <c r="AT15" i="15"/>
  <c r="AT15" i="35"/>
  <c r="AT15" i="66"/>
  <c r="AU15" i="27"/>
  <c r="AU15" i="15"/>
  <c r="AU15" i="35"/>
  <c r="AU15" i="66"/>
  <c r="AV15" i="27"/>
  <c r="AV15" i="15"/>
  <c r="AV15" i="35"/>
  <c r="AV15" i="66"/>
  <c r="AW15" i="27"/>
  <c r="AW15" i="15"/>
  <c r="AW15" i="35"/>
  <c r="AW15" i="66"/>
  <c r="AX15" i="27"/>
  <c r="AX15" i="15"/>
  <c r="AX15" i="35"/>
  <c r="AX15" i="66"/>
  <c r="AY15" i="27"/>
  <c r="AY15" i="15"/>
  <c r="AY15" i="35"/>
  <c r="AY15" i="66"/>
  <c r="AZ15" i="27"/>
  <c r="AZ15" i="15"/>
  <c r="AZ15" i="35"/>
  <c r="AZ15" i="66"/>
  <c r="BA15" i="27"/>
  <c r="BA15" i="15"/>
  <c r="BA15" i="35"/>
  <c r="BA15" i="66"/>
  <c r="BB15" i="27"/>
  <c r="BB15" i="15"/>
  <c r="BB15" i="35"/>
  <c r="BB15" i="66"/>
  <c r="BC15" i="27"/>
  <c r="BC15" i="15"/>
  <c r="BC15" i="35"/>
  <c r="BC15" i="66"/>
  <c r="BD15" i="27"/>
  <c r="BD15" i="15"/>
  <c r="BD15" i="35"/>
  <c r="BD15" i="66"/>
  <c r="BE15" i="27"/>
  <c r="BE15" i="15"/>
  <c r="BE15" i="35"/>
  <c r="BE15" i="66"/>
  <c r="BF15" i="27"/>
  <c r="BF15" i="15"/>
  <c r="BF15" i="35"/>
  <c r="BF15" i="66"/>
  <c r="BG15" i="27"/>
  <c r="BG15" i="15"/>
  <c r="BG15" i="35"/>
  <c r="BG15" i="66"/>
  <c r="BI15" i="27"/>
  <c r="BI15" i="15"/>
  <c r="BI15" i="35"/>
  <c r="BI15" i="66"/>
  <c r="BJ15" i="27"/>
  <c r="BJ15" i="15"/>
  <c r="BJ15" i="35"/>
  <c r="BJ15" i="66"/>
  <c r="BK15" i="27"/>
  <c r="BK15" i="15"/>
  <c r="BK15" i="35"/>
  <c r="BK15" i="66"/>
  <c r="BL15" i="27"/>
  <c r="BL15" i="15"/>
  <c r="BL15" i="35"/>
  <c r="BL15" i="66"/>
  <c r="BN15" i="27"/>
  <c r="BN15" i="15"/>
  <c r="BN15" i="35"/>
  <c r="BN15" i="66"/>
  <c r="BO15" i="27"/>
  <c r="BO15" i="15"/>
  <c r="BO15" i="35"/>
  <c r="BO15" i="66"/>
  <c r="BP15" i="27"/>
  <c r="BP15" i="15"/>
  <c r="BP15" i="35"/>
  <c r="BP15" i="66"/>
  <c r="BQ15" i="27"/>
  <c r="BQ15" i="15"/>
  <c r="BQ15" i="35"/>
  <c r="BQ15" i="66"/>
  <c r="BR15" i="27"/>
  <c r="BR15" i="15"/>
  <c r="BR15" i="35"/>
  <c r="BR15" i="66"/>
  <c r="BS15" i="27"/>
  <c r="BS15" i="15"/>
  <c r="BS15" i="35"/>
  <c r="BS15" i="66"/>
  <c r="BT15" i="27"/>
  <c r="BT15" i="15"/>
  <c r="BT15" i="35"/>
  <c r="BT15" i="66"/>
  <c r="BU15" i="27"/>
  <c r="BU15" i="15"/>
  <c r="BU15" i="35"/>
  <c r="BU15" i="66"/>
  <c r="BV15" i="27"/>
  <c r="BV15" i="15"/>
  <c r="BV15" i="35"/>
  <c r="BV15" i="66"/>
  <c r="BW15" i="27"/>
  <c r="BW15" i="15"/>
  <c r="BW15" i="35"/>
  <c r="BW15" i="66"/>
  <c r="BX15" i="27"/>
  <c r="BX15" i="15"/>
  <c r="BX15" i="35"/>
  <c r="BX15" i="66"/>
  <c r="BY15" i="27"/>
  <c r="BY15" i="15"/>
  <c r="BY15" i="35"/>
  <c r="BY15" i="66"/>
  <c r="BZ15" i="27"/>
  <c r="BZ15" i="15"/>
  <c r="BZ15" i="35"/>
  <c r="BZ15" i="66"/>
  <c r="CA15" i="27"/>
  <c r="CA15" i="15"/>
  <c r="CA15" i="35"/>
  <c r="CA15" i="66"/>
  <c r="CB15" i="27"/>
  <c r="CB15" i="15"/>
  <c r="CB15" i="35"/>
  <c r="CB15" i="66"/>
  <c r="CC15" i="27"/>
  <c r="CC15" i="15"/>
  <c r="CC15" i="35"/>
  <c r="CC15" i="66"/>
  <c r="CD15" i="27"/>
  <c r="CD15" i="15"/>
  <c r="CD15" i="35"/>
  <c r="CD15" i="66"/>
  <c r="CE15" i="27"/>
  <c r="CE15" i="15"/>
  <c r="CE15" i="35"/>
  <c r="CE15" i="66"/>
  <c r="CF15" i="27"/>
  <c r="CF15" i="15"/>
  <c r="CF15" i="35"/>
  <c r="CF15" i="66"/>
  <c r="CG15" i="27"/>
  <c r="CG15" i="15"/>
  <c r="CG15" i="35"/>
  <c r="CG15" i="66"/>
  <c r="CH15" i="27"/>
  <c r="CH15" i="15"/>
  <c r="CH15" i="35"/>
  <c r="CH15" i="66"/>
  <c r="CI15" i="27"/>
  <c r="CI15" i="15"/>
  <c r="CI15" i="35"/>
  <c r="CI15" i="66"/>
  <c r="CJ15" i="27"/>
  <c r="CJ15" i="15"/>
  <c r="CJ15" i="35"/>
  <c r="CJ15" i="66"/>
  <c r="CK15" i="27"/>
  <c r="CK15" i="15"/>
  <c r="CK15" i="35"/>
  <c r="CK15" i="66"/>
  <c r="CL15" i="27"/>
  <c r="CL15" i="15"/>
  <c r="CL15" i="35"/>
  <c r="CL15" i="66"/>
  <c r="CM15" i="27"/>
  <c r="CM15" i="15"/>
  <c r="CM15" i="35"/>
  <c r="CM15" i="66"/>
  <c r="CN15" i="27"/>
  <c r="CN15" i="15"/>
  <c r="CN15" i="35"/>
  <c r="CN15" i="66"/>
  <c r="CO15" i="27"/>
  <c r="CO15" i="15"/>
  <c r="CO15" i="35"/>
  <c r="CO15" i="66"/>
  <c r="CP15" i="27"/>
  <c r="CP15" i="15"/>
  <c r="CP15" i="35"/>
  <c r="CP15" i="66"/>
  <c r="H16" i="27"/>
  <c r="H16" i="15"/>
  <c r="H16" i="35"/>
  <c r="H16" i="66"/>
  <c r="I16" i="27"/>
  <c r="I16" i="15"/>
  <c r="I16" i="35"/>
  <c r="I16" i="66"/>
  <c r="J16" i="27"/>
  <c r="J16" i="15"/>
  <c r="J16" i="35"/>
  <c r="J16" i="66"/>
  <c r="K16" i="27"/>
  <c r="K16" i="15"/>
  <c r="K16" i="35"/>
  <c r="K16" i="66"/>
  <c r="L16" i="27"/>
  <c r="L16" i="15"/>
  <c r="L16" i="35"/>
  <c r="L16" i="66"/>
  <c r="M16" i="27"/>
  <c r="M16" i="15"/>
  <c r="M16" i="35"/>
  <c r="M16" i="66"/>
  <c r="N16" i="27"/>
  <c r="N16" i="15"/>
  <c r="N16" i="35"/>
  <c r="N16" i="66"/>
  <c r="O16" i="27"/>
  <c r="O16" i="15"/>
  <c r="O16" i="35"/>
  <c r="O16" i="66"/>
  <c r="P16" i="27"/>
  <c r="P16" i="15"/>
  <c r="P16" i="35"/>
  <c r="P16" i="66"/>
  <c r="Q16" i="27"/>
  <c r="Q16" i="15"/>
  <c r="Q16" i="35"/>
  <c r="Q16" i="66"/>
  <c r="R16" i="27"/>
  <c r="R16" i="15"/>
  <c r="R16" i="35"/>
  <c r="R16" i="66"/>
  <c r="S16" i="27"/>
  <c r="S16" i="15"/>
  <c r="S16" i="35"/>
  <c r="S16" i="66"/>
  <c r="T16" i="27"/>
  <c r="T16" i="15"/>
  <c r="T16" i="35"/>
  <c r="T16" i="66"/>
  <c r="U16" i="27"/>
  <c r="U16" i="15"/>
  <c r="U16" i="35"/>
  <c r="U16" i="66"/>
  <c r="V16" i="27"/>
  <c r="V16" i="15"/>
  <c r="V16" i="35"/>
  <c r="V16" i="66"/>
  <c r="W16" i="27"/>
  <c r="W16" i="15"/>
  <c r="W16" i="35"/>
  <c r="W16" i="66"/>
  <c r="X16" i="27"/>
  <c r="X16" i="15"/>
  <c r="X16" i="35"/>
  <c r="X16" i="66"/>
  <c r="Y16" i="27"/>
  <c r="Y16" i="15"/>
  <c r="Y16" i="35"/>
  <c r="Y16" i="66"/>
  <c r="Z16" i="27"/>
  <c r="Z16" i="15"/>
  <c r="Z16" i="35"/>
  <c r="Z16" i="66"/>
  <c r="AA16" i="27"/>
  <c r="AA16" i="15"/>
  <c r="AA16" i="35"/>
  <c r="AA16" i="66"/>
  <c r="AB16" i="27"/>
  <c r="AB16" i="15"/>
  <c r="AB16" i="35"/>
  <c r="AB16" i="66"/>
  <c r="AC16" i="27"/>
  <c r="AC16" i="15"/>
  <c r="AC16" i="35"/>
  <c r="AC16" i="66"/>
  <c r="AD16" i="27"/>
  <c r="AD16" i="15"/>
  <c r="AD16" i="35"/>
  <c r="AD16" i="66"/>
  <c r="AE16" i="27"/>
  <c r="AE16" i="15"/>
  <c r="AE16" i="35"/>
  <c r="AE16" i="66"/>
  <c r="AF16" i="27"/>
  <c r="AF16" i="15"/>
  <c r="AF16" i="35"/>
  <c r="AF16" i="66"/>
  <c r="AG16" i="27"/>
  <c r="AG16" i="15"/>
  <c r="AG16" i="35"/>
  <c r="AG16" i="66"/>
  <c r="AH16" i="27"/>
  <c r="AH16" i="15"/>
  <c r="AH16" i="35"/>
  <c r="AH16" i="66"/>
  <c r="AI16" i="27"/>
  <c r="AI16" i="15"/>
  <c r="AI16" i="35"/>
  <c r="AI16" i="66"/>
  <c r="AJ16" i="27"/>
  <c r="AJ16" i="15"/>
  <c r="AJ16" i="35"/>
  <c r="AJ16" i="66"/>
  <c r="AK16" i="27"/>
  <c r="AK16" i="15"/>
  <c r="AK16" i="35"/>
  <c r="AK16" i="66"/>
  <c r="AL16" i="27"/>
  <c r="AL16" i="15"/>
  <c r="AL16" i="35"/>
  <c r="AL16" i="66"/>
  <c r="AM16" i="27"/>
  <c r="AM16" i="15"/>
  <c r="AM16" i="35"/>
  <c r="AM16" i="66"/>
  <c r="AN16" i="27"/>
  <c r="AN16" i="15"/>
  <c r="AN16" i="35"/>
  <c r="AN16" i="66"/>
  <c r="AO16" i="27"/>
  <c r="AO16" i="15"/>
  <c r="AO16" i="35"/>
  <c r="AO16" i="66"/>
  <c r="AP16" i="27"/>
  <c r="AP16" i="15"/>
  <c r="AP16" i="35"/>
  <c r="AP16" i="66"/>
  <c r="AQ16" i="27"/>
  <c r="AQ16" i="15"/>
  <c r="AQ16" i="35"/>
  <c r="AQ16" i="66"/>
  <c r="AR16" i="27"/>
  <c r="AR16" i="15"/>
  <c r="AR16" i="35"/>
  <c r="AR16" i="66"/>
  <c r="AS16" i="27"/>
  <c r="AS16" i="15"/>
  <c r="AS16" i="35"/>
  <c r="AS16" i="66"/>
  <c r="AT16" i="27"/>
  <c r="AT16" i="15"/>
  <c r="AT16" i="35"/>
  <c r="AT16" i="66"/>
  <c r="AU16" i="27"/>
  <c r="AU16" i="15"/>
  <c r="AU16" i="35"/>
  <c r="AU16" i="66"/>
  <c r="AV16" i="27"/>
  <c r="AV16" i="15"/>
  <c r="AV16" i="35"/>
  <c r="AV16" i="66"/>
  <c r="AW16" i="27"/>
  <c r="AW16" i="15"/>
  <c r="AW16" i="35"/>
  <c r="AW16" i="66"/>
  <c r="AX16" i="27"/>
  <c r="AX16" i="15"/>
  <c r="AX16" i="35"/>
  <c r="AX16" i="66"/>
  <c r="AY16" i="27"/>
  <c r="AY16" i="15"/>
  <c r="AY16" i="35"/>
  <c r="AY16" i="66"/>
  <c r="AZ16" i="27"/>
  <c r="AZ16" i="15"/>
  <c r="AZ16" i="35"/>
  <c r="AZ16" i="66"/>
  <c r="BA16" i="27"/>
  <c r="BA16" i="15"/>
  <c r="BA16" i="35"/>
  <c r="BA16" i="66"/>
  <c r="BB16" i="27"/>
  <c r="BB16" i="15"/>
  <c r="BB16" i="35"/>
  <c r="BB16" i="66"/>
  <c r="BC16" i="27"/>
  <c r="BC16" i="15"/>
  <c r="BC16" i="35"/>
  <c r="BC16" i="66"/>
  <c r="BD16" i="27"/>
  <c r="BD16" i="15"/>
  <c r="BD16" i="35"/>
  <c r="BD16" i="66"/>
  <c r="BE16" i="27"/>
  <c r="BE16" i="15"/>
  <c r="BE16" i="35"/>
  <c r="BE16" i="66"/>
  <c r="BF16" i="27"/>
  <c r="BF16" i="15"/>
  <c r="BF16" i="35"/>
  <c r="BF16" i="66"/>
  <c r="BG16" i="27"/>
  <c r="BG16" i="15"/>
  <c r="BG16" i="35"/>
  <c r="BG16" i="66"/>
  <c r="BI16" i="27"/>
  <c r="BI16" i="15"/>
  <c r="BI16" i="35"/>
  <c r="BI16" i="66"/>
  <c r="BJ16" i="27"/>
  <c r="BJ16" i="15"/>
  <c r="BJ16" i="35"/>
  <c r="BJ16" i="66"/>
  <c r="BK16" i="27"/>
  <c r="BK16" i="15"/>
  <c r="BK16" i="35"/>
  <c r="BK16" i="66"/>
  <c r="BL16" i="27"/>
  <c r="BL16" i="15"/>
  <c r="BL16" i="35"/>
  <c r="BL16" i="66"/>
  <c r="BN16" i="27"/>
  <c r="BN16" i="15"/>
  <c r="BN16" i="35"/>
  <c r="BN16" i="66"/>
  <c r="BO16" i="27"/>
  <c r="BO16" i="15"/>
  <c r="BO16" i="35"/>
  <c r="BO16" i="66"/>
  <c r="BP16" i="27"/>
  <c r="BP16" i="15"/>
  <c r="BP16" i="35"/>
  <c r="BP16" i="66"/>
  <c r="BQ16" i="27"/>
  <c r="BQ16" i="15"/>
  <c r="BQ16" i="35"/>
  <c r="BQ16" i="66"/>
  <c r="BR16" i="27"/>
  <c r="BR16" i="15"/>
  <c r="BR16" i="35"/>
  <c r="BR16" i="66"/>
  <c r="BS16" i="27"/>
  <c r="BS16" i="15"/>
  <c r="BS16" i="35"/>
  <c r="BS16" i="66"/>
  <c r="BT16" i="27"/>
  <c r="BT16" i="15"/>
  <c r="BT16" i="35"/>
  <c r="BT16" i="66"/>
  <c r="BU16" i="27"/>
  <c r="BU16" i="15"/>
  <c r="BU16" i="35"/>
  <c r="BU16" i="66"/>
  <c r="BV16" i="27"/>
  <c r="BV16" i="15"/>
  <c r="BV16" i="35"/>
  <c r="BV16" i="66"/>
  <c r="BW16" i="27"/>
  <c r="BW16" i="15"/>
  <c r="BW16" i="35"/>
  <c r="BW16" i="66"/>
  <c r="BX16" i="27"/>
  <c r="BX16" i="15"/>
  <c r="BX16" i="35"/>
  <c r="BX16" i="66"/>
  <c r="BY16" i="27"/>
  <c r="BY16" i="15"/>
  <c r="BY16" i="35"/>
  <c r="BY16" i="66"/>
  <c r="BZ16" i="27"/>
  <c r="BZ16" i="15"/>
  <c r="BZ16" i="35"/>
  <c r="BZ16" i="66"/>
  <c r="CA16" i="27"/>
  <c r="CA16" i="15"/>
  <c r="CA16" i="35"/>
  <c r="CA16" i="66"/>
  <c r="CB16" i="27"/>
  <c r="CB16" i="15"/>
  <c r="CB16" i="35"/>
  <c r="CB16" i="66"/>
  <c r="CC16" i="27"/>
  <c r="CC16" i="15"/>
  <c r="CC16" i="35"/>
  <c r="CC16" i="66"/>
  <c r="CD16" i="27"/>
  <c r="CD16" i="15"/>
  <c r="CD16" i="35"/>
  <c r="CD16" i="66"/>
  <c r="CE16" i="27"/>
  <c r="CE16" i="15"/>
  <c r="CE16" i="35"/>
  <c r="CE16" i="66"/>
  <c r="CF16" i="27"/>
  <c r="CF16" i="15"/>
  <c r="CF16" i="35"/>
  <c r="CF16" i="66"/>
  <c r="CG16" i="27"/>
  <c r="CG16" i="15"/>
  <c r="CG16" i="35"/>
  <c r="CG16" i="66"/>
  <c r="CH16" i="27"/>
  <c r="CH16" i="15"/>
  <c r="CH16" i="35"/>
  <c r="CH16" i="66"/>
  <c r="CI16" i="27"/>
  <c r="CI16" i="15"/>
  <c r="CI16" i="35"/>
  <c r="CI16" i="66"/>
  <c r="CJ16" i="27"/>
  <c r="CJ16" i="15"/>
  <c r="CJ16" i="35"/>
  <c r="CJ16" i="66"/>
  <c r="CK16" i="27"/>
  <c r="CK16" i="15"/>
  <c r="CK16" i="35"/>
  <c r="CK16" i="66"/>
  <c r="CL16" i="27"/>
  <c r="CL16" i="15"/>
  <c r="CL16" i="35"/>
  <c r="CL16" i="66"/>
  <c r="CM16" i="27"/>
  <c r="CM16" i="15"/>
  <c r="CM16" i="35"/>
  <c r="CM16" i="66"/>
  <c r="CN16" i="27"/>
  <c r="CN16" i="15"/>
  <c r="CN16" i="35"/>
  <c r="CN16" i="66"/>
  <c r="CO16" i="27"/>
  <c r="CO16" i="15"/>
  <c r="CO16" i="35"/>
  <c r="CO16" i="66"/>
  <c r="CP16" i="27"/>
  <c r="CP16" i="15"/>
  <c r="CP16" i="35"/>
  <c r="CP16" i="66"/>
  <c r="H17" i="27"/>
  <c r="H17" i="15"/>
  <c r="H17" i="35"/>
  <c r="H17" i="66"/>
  <c r="I17" i="27"/>
  <c r="I17" i="15"/>
  <c r="I17" i="35"/>
  <c r="I17" i="66"/>
  <c r="J17" i="27"/>
  <c r="J17" i="15"/>
  <c r="J17" i="35"/>
  <c r="J17" i="66"/>
  <c r="K17" i="27"/>
  <c r="K17" i="15"/>
  <c r="K17" i="35"/>
  <c r="K17" i="66"/>
  <c r="L17" i="27"/>
  <c r="L17" i="15"/>
  <c r="L17" i="35"/>
  <c r="L17" i="66"/>
  <c r="M17" i="27"/>
  <c r="M17" i="15"/>
  <c r="M17" i="35"/>
  <c r="M17" i="66"/>
  <c r="N17" i="27"/>
  <c r="N17" i="15"/>
  <c r="N17" i="35"/>
  <c r="N17" i="66"/>
  <c r="O17" i="27"/>
  <c r="O17" i="15"/>
  <c r="O17" i="35"/>
  <c r="O17" i="66"/>
  <c r="P17" i="27"/>
  <c r="P17" i="15"/>
  <c r="P17" i="35"/>
  <c r="P17" i="66"/>
  <c r="Q17" i="27"/>
  <c r="Q17" i="15"/>
  <c r="Q17" i="35"/>
  <c r="Q17" i="66"/>
  <c r="R17" i="27"/>
  <c r="R17" i="15"/>
  <c r="R17" i="35"/>
  <c r="R17" i="66"/>
  <c r="S17" i="27"/>
  <c r="S17" i="15"/>
  <c r="S17" i="35"/>
  <c r="S17" i="66"/>
  <c r="T17" i="27"/>
  <c r="T17" i="15"/>
  <c r="T17" i="35"/>
  <c r="T17" i="66"/>
  <c r="U17" i="27"/>
  <c r="U17" i="15"/>
  <c r="U17" i="35"/>
  <c r="U17" i="66"/>
  <c r="V17" i="27"/>
  <c r="V17" i="15"/>
  <c r="V17" i="35"/>
  <c r="V17" i="66"/>
  <c r="W17" i="27"/>
  <c r="W17" i="15"/>
  <c r="W17" i="35"/>
  <c r="W17" i="66"/>
  <c r="X17" i="27"/>
  <c r="X17" i="15"/>
  <c r="X17" i="35"/>
  <c r="X17" i="66"/>
  <c r="Y17" i="27"/>
  <c r="Y17" i="15"/>
  <c r="Y17" i="35"/>
  <c r="Y17" i="66"/>
  <c r="Z17" i="27"/>
  <c r="Z17" i="15"/>
  <c r="Z17" i="35"/>
  <c r="Z17" i="66"/>
  <c r="AA17" i="27"/>
  <c r="AA17" i="15"/>
  <c r="AA17" i="35"/>
  <c r="AA17" i="66"/>
  <c r="AB17" i="27"/>
  <c r="AB17" i="15"/>
  <c r="AB17" i="35"/>
  <c r="AB17" i="66"/>
  <c r="AC17" i="27"/>
  <c r="AC17" i="15"/>
  <c r="AC17" i="35"/>
  <c r="AC17" i="66"/>
  <c r="AD17" i="27"/>
  <c r="AD17" i="15"/>
  <c r="AD17" i="35"/>
  <c r="AD17" i="66"/>
  <c r="AE17" i="27"/>
  <c r="AE17" i="15"/>
  <c r="AE17" i="35"/>
  <c r="AE17" i="66"/>
  <c r="AF17" i="27"/>
  <c r="AF17" i="15"/>
  <c r="AF17" i="35"/>
  <c r="AF17" i="66"/>
  <c r="AG17" i="27"/>
  <c r="AG17" i="15"/>
  <c r="AG17" i="35"/>
  <c r="AG17" i="66"/>
  <c r="AH17" i="27"/>
  <c r="AH17" i="15"/>
  <c r="AH17" i="35"/>
  <c r="AH17" i="66"/>
  <c r="AI17" i="27"/>
  <c r="AI17" i="15"/>
  <c r="AI17" i="35"/>
  <c r="AI17" i="66"/>
  <c r="AJ17" i="27"/>
  <c r="AJ17" i="15"/>
  <c r="AJ17" i="35"/>
  <c r="AJ17" i="66"/>
  <c r="AK17" i="27"/>
  <c r="AK17" i="15"/>
  <c r="AK17" i="35"/>
  <c r="AK17" i="66"/>
  <c r="AL17" i="27"/>
  <c r="AL17" i="15"/>
  <c r="AL17" i="35"/>
  <c r="AL17" i="66"/>
  <c r="AM17" i="27"/>
  <c r="AM17" i="15"/>
  <c r="AM17" i="35"/>
  <c r="AM17" i="66"/>
  <c r="AN17" i="27"/>
  <c r="AN17" i="15"/>
  <c r="AN17" i="35"/>
  <c r="AN17" i="66"/>
  <c r="AO17" i="27"/>
  <c r="AO17" i="15"/>
  <c r="AO17" i="35"/>
  <c r="AO17" i="66"/>
  <c r="AP17" i="27"/>
  <c r="AP17" i="15"/>
  <c r="AP17" i="35"/>
  <c r="AP17" i="66"/>
  <c r="AQ17" i="27"/>
  <c r="AQ17" i="15"/>
  <c r="AQ17" i="35"/>
  <c r="AQ17" i="66"/>
  <c r="AR17" i="27"/>
  <c r="AR17" i="15"/>
  <c r="AR17" i="35"/>
  <c r="AR17" i="66"/>
  <c r="AS17" i="27"/>
  <c r="AS17" i="15"/>
  <c r="AS17" i="35"/>
  <c r="AS17" i="66"/>
  <c r="AT17" i="27"/>
  <c r="AT17" i="15"/>
  <c r="AT17" i="35"/>
  <c r="AT17" i="66"/>
  <c r="AU17" i="27"/>
  <c r="AU17" i="15"/>
  <c r="AU17" i="35"/>
  <c r="AU17" i="66"/>
  <c r="AV17" i="27"/>
  <c r="AV17" i="15"/>
  <c r="AV17" i="35"/>
  <c r="AV17" i="66"/>
  <c r="AW17" i="27"/>
  <c r="AW17" i="15"/>
  <c r="AW17" i="35"/>
  <c r="AW17" i="66"/>
  <c r="AX17" i="27"/>
  <c r="AX17" i="15"/>
  <c r="AX17" i="35"/>
  <c r="AX17" i="66"/>
  <c r="AY17" i="27"/>
  <c r="AY17" i="15"/>
  <c r="AY17" i="35"/>
  <c r="AY17" i="66"/>
  <c r="AZ17" i="27"/>
  <c r="AZ17" i="15"/>
  <c r="AZ17" i="35"/>
  <c r="AZ17" i="66"/>
  <c r="BA17" i="27"/>
  <c r="BA17" i="15"/>
  <c r="BA17" i="35"/>
  <c r="BA17" i="66"/>
  <c r="BB17" i="27"/>
  <c r="BB17" i="15"/>
  <c r="BB17" i="35"/>
  <c r="BB17" i="66"/>
  <c r="BC17" i="27"/>
  <c r="BC17" i="15"/>
  <c r="BC17" i="35"/>
  <c r="BC17" i="66"/>
  <c r="BD17" i="27"/>
  <c r="BD17" i="15"/>
  <c r="BD17" i="35"/>
  <c r="BD17" i="66"/>
  <c r="BE17" i="27"/>
  <c r="BE17" i="15"/>
  <c r="BE17" i="35"/>
  <c r="BE17" i="66"/>
  <c r="BF17" i="27"/>
  <c r="BF17" i="15"/>
  <c r="BF17" i="35"/>
  <c r="BF17" i="66"/>
  <c r="BG17" i="27"/>
  <c r="BG17" i="15"/>
  <c r="BG17" i="35"/>
  <c r="BG17" i="66"/>
  <c r="BI17" i="27"/>
  <c r="BI17" i="15"/>
  <c r="BI17" i="35"/>
  <c r="BI17" i="66"/>
  <c r="BJ17" i="27"/>
  <c r="BJ17" i="15"/>
  <c r="BJ17" i="35"/>
  <c r="BJ17" i="66"/>
  <c r="BK17" i="27"/>
  <c r="BK17" i="15"/>
  <c r="BK17" i="35"/>
  <c r="BK17" i="66"/>
  <c r="BL17" i="27"/>
  <c r="BL17" i="15"/>
  <c r="BL17" i="35"/>
  <c r="BL17" i="66"/>
  <c r="BN17" i="27"/>
  <c r="BN17" i="15"/>
  <c r="BN17" i="35"/>
  <c r="BN17" i="66"/>
  <c r="BO17" i="27"/>
  <c r="BO17" i="15"/>
  <c r="BO17" i="35"/>
  <c r="BO17" i="66"/>
  <c r="BP17" i="27"/>
  <c r="BP17" i="15"/>
  <c r="BP17" i="35"/>
  <c r="BP17" i="66"/>
  <c r="BQ17" i="27"/>
  <c r="BQ17" i="15"/>
  <c r="BQ17" i="35"/>
  <c r="BQ17" i="66"/>
  <c r="BR17" i="27"/>
  <c r="BR17" i="15"/>
  <c r="BR17" i="35"/>
  <c r="BR17" i="66"/>
  <c r="BS17" i="27"/>
  <c r="BS17" i="15"/>
  <c r="BS17" i="35"/>
  <c r="BS17" i="66"/>
  <c r="BT17" i="27"/>
  <c r="BT17" i="15"/>
  <c r="BT17" i="35"/>
  <c r="BT17" i="66"/>
  <c r="BU17" i="27"/>
  <c r="BU17" i="15"/>
  <c r="BU17" i="35"/>
  <c r="BU17" i="66"/>
  <c r="BV17" i="27"/>
  <c r="BV17" i="15"/>
  <c r="BV17" i="35"/>
  <c r="BV17" i="66"/>
  <c r="BW17" i="27"/>
  <c r="BW17" i="15"/>
  <c r="BW17" i="35"/>
  <c r="BW17" i="66"/>
  <c r="BX17" i="27"/>
  <c r="BX17" i="15"/>
  <c r="BX17" i="35"/>
  <c r="BX17" i="66"/>
  <c r="BY17" i="27"/>
  <c r="BY17" i="15"/>
  <c r="BY17" i="35"/>
  <c r="BY17" i="66"/>
  <c r="BZ17" i="27"/>
  <c r="BZ17" i="15"/>
  <c r="BZ17" i="35"/>
  <c r="BZ17" i="66"/>
  <c r="CA17" i="27"/>
  <c r="CA17" i="15"/>
  <c r="CA17" i="35"/>
  <c r="CA17" i="66"/>
  <c r="CB17" i="27"/>
  <c r="CB17" i="15"/>
  <c r="CB17" i="35"/>
  <c r="CB17" i="66"/>
  <c r="CC17" i="27"/>
  <c r="CC17" i="15"/>
  <c r="CC17" i="35"/>
  <c r="CC17" i="66"/>
  <c r="CD17" i="27"/>
  <c r="CD17" i="15"/>
  <c r="CD17" i="35"/>
  <c r="CD17" i="66"/>
  <c r="CE17" i="27"/>
  <c r="CE17" i="15"/>
  <c r="CE17" i="35"/>
  <c r="CE17" i="66"/>
  <c r="CF17" i="27"/>
  <c r="CF17" i="15"/>
  <c r="CF17" i="35"/>
  <c r="CF17" i="66"/>
  <c r="CG17" i="27"/>
  <c r="CG17" i="15"/>
  <c r="CG17" i="35"/>
  <c r="CG17" i="66"/>
  <c r="CH17" i="27"/>
  <c r="CH17" i="15"/>
  <c r="CH17" i="35"/>
  <c r="CH17" i="66"/>
  <c r="CI17" i="27"/>
  <c r="CI17" i="15"/>
  <c r="CI17" i="35"/>
  <c r="CI17" i="66"/>
  <c r="CJ17" i="27"/>
  <c r="CJ17" i="15"/>
  <c r="CJ17" i="35"/>
  <c r="CJ17" i="66"/>
  <c r="CK17" i="27"/>
  <c r="CK17" i="15"/>
  <c r="CK17" i="35"/>
  <c r="CK17" i="66"/>
  <c r="CL17" i="27"/>
  <c r="CL17" i="15"/>
  <c r="CL17" i="35"/>
  <c r="CL17" i="66"/>
  <c r="CM17" i="27"/>
  <c r="CM17" i="15"/>
  <c r="CM17" i="35"/>
  <c r="CM17" i="66"/>
  <c r="CN17" i="27"/>
  <c r="CN17" i="15"/>
  <c r="CN17" i="35"/>
  <c r="CN17" i="66"/>
  <c r="CO17" i="27"/>
  <c r="CO17" i="15"/>
  <c r="CO17" i="35"/>
  <c r="CO17" i="66"/>
  <c r="CP17" i="27"/>
  <c r="CP17" i="15"/>
  <c r="CP17" i="35"/>
  <c r="CP17" i="66"/>
  <c r="G3" i="27"/>
  <c r="G3" i="15"/>
  <c r="G3" i="35"/>
  <c r="G3" i="66"/>
  <c r="G4" i="27"/>
  <c r="G4" i="15"/>
  <c r="G4" i="35"/>
  <c r="G4" i="66"/>
  <c r="G5" i="27"/>
  <c r="G5" i="15"/>
  <c r="G5" i="35"/>
  <c r="G5" i="66"/>
  <c r="G6" i="27"/>
  <c r="G6" i="15"/>
  <c r="G6" i="35"/>
  <c r="G6" i="66"/>
  <c r="G7" i="27"/>
  <c r="G7" i="15"/>
  <c r="G7" i="35"/>
  <c r="G7" i="66"/>
  <c r="G8" i="27"/>
  <c r="G8" i="15"/>
  <c r="G8" i="35"/>
  <c r="G8" i="66"/>
  <c r="G9" i="27"/>
  <c r="G9" i="15"/>
  <c r="G9" i="35"/>
  <c r="G9" i="66"/>
  <c r="G10" i="27"/>
  <c r="G10" i="15"/>
  <c r="G10" i="35"/>
  <c r="G10" i="66"/>
  <c r="G11" i="27"/>
  <c r="G11" i="15"/>
  <c r="G11" i="35"/>
  <c r="G11" i="66"/>
  <c r="G12" i="27"/>
  <c r="G12" i="15"/>
  <c r="G12" i="35"/>
  <c r="G12" i="66"/>
  <c r="G13" i="27"/>
  <c r="G13" i="15"/>
  <c r="G13" i="35"/>
  <c r="G13" i="66"/>
  <c r="G14" i="27"/>
  <c r="G14" i="15"/>
  <c r="G14" i="35"/>
  <c r="G14" i="66"/>
  <c r="G15" i="27"/>
  <c r="G15" i="15"/>
  <c r="G15" i="35"/>
  <c r="G15" i="66"/>
  <c r="G16" i="27"/>
  <c r="G16" i="15"/>
  <c r="G16" i="35"/>
  <c r="G16" i="66"/>
  <c r="G17" i="27"/>
  <c r="G17" i="15"/>
  <c r="G17" i="35"/>
  <c r="G17" i="66"/>
  <c r="D3" i="27"/>
  <c r="D3" i="15"/>
  <c r="D3" i="35"/>
  <c r="D3" i="66"/>
  <c r="E3" i="27"/>
  <c r="E3" i="15"/>
  <c r="E3" i="35"/>
  <c r="E3" i="66"/>
  <c r="F3" i="27"/>
  <c r="F3" i="15"/>
  <c r="F3" i="35"/>
  <c r="F3" i="66"/>
  <c r="C4" i="27"/>
  <c r="C4" i="15"/>
  <c r="C4" i="35"/>
  <c r="C4" i="66"/>
  <c r="D4" i="27"/>
  <c r="D4" i="15"/>
  <c r="D4" i="35"/>
  <c r="D4" i="66"/>
  <c r="E4" i="27"/>
  <c r="E4" i="15"/>
  <c r="E4" i="35"/>
  <c r="E4" i="66"/>
  <c r="F4" i="27"/>
  <c r="F4" i="15"/>
  <c r="F4" i="35"/>
  <c r="F4" i="66"/>
  <c r="E5" i="27"/>
  <c r="E5" i="15"/>
  <c r="E5" i="35"/>
  <c r="E5" i="66"/>
  <c r="F5" i="27"/>
  <c r="F5" i="15"/>
  <c r="F5" i="35"/>
  <c r="F5" i="66"/>
  <c r="C6" i="27"/>
  <c r="C6" i="15"/>
  <c r="C6" i="35"/>
  <c r="C6" i="66"/>
  <c r="D6" i="27"/>
  <c r="D6" i="15"/>
  <c r="D6" i="35"/>
  <c r="D6" i="66"/>
  <c r="E6" i="27"/>
  <c r="E6" i="15"/>
  <c r="E6" i="35"/>
  <c r="E6" i="66"/>
  <c r="F6" i="27"/>
  <c r="F6" i="15"/>
  <c r="F6" i="35"/>
  <c r="F6" i="66"/>
  <c r="C7" i="27"/>
  <c r="C7" i="15"/>
  <c r="C7" i="35"/>
  <c r="C7" i="66"/>
  <c r="D7" i="27"/>
  <c r="D7" i="15"/>
  <c r="D7" i="35"/>
  <c r="D7" i="66"/>
  <c r="E7" i="27"/>
  <c r="E7" i="15"/>
  <c r="E7" i="35"/>
  <c r="E7" i="66"/>
  <c r="F7" i="27"/>
  <c r="F7" i="15"/>
  <c r="F7" i="35"/>
  <c r="F7" i="66"/>
  <c r="C8" i="27"/>
  <c r="C8" i="15"/>
  <c r="C8" i="35"/>
  <c r="C8" i="66"/>
  <c r="D8" i="27"/>
  <c r="D8" i="15"/>
  <c r="D8" i="35"/>
  <c r="D8" i="66"/>
  <c r="E8" i="27"/>
  <c r="E8" i="15"/>
  <c r="E8" i="35"/>
  <c r="E8" i="66"/>
  <c r="F8" i="27"/>
  <c r="F8" i="15"/>
  <c r="F8" i="35"/>
  <c r="F8" i="66"/>
  <c r="C9" i="27"/>
  <c r="C9" i="15"/>
  <c r="C9" i="35"/>
  <c r="C9" i="66"/>
  <c r="D9" i="27"/>
  <c r="D9" i="15"/>
  <c r="D9" i="35"/>
  <c r="D9" i="66"/>
  <c r="E9" i="27"/>
  <c r="E9" i="15"/>
  <c r="E9" i="35"/>
  <c r="E9" i="66"/>
  <c r="F9" i="27"/>
  <c r="F9" i="15"/>
  <c r="F9" i="35"/>
  <c r="F9" i="66"/>
  <c r="C10" i="27"/>
  <c r="C10" i="15"/>
  <c r="C10" i="35"/>
  <c r="C10" i="66"/>
  <c r="D10" i="27"/>
  <c r="D10" i="15"/>
  <c r="D10" i="35"/>
  <c r="D10" i="66"/>
  <c r="E10" i="27"/>
  <c r="E10" i="15"/>
  <c r="E10" i="35"/>
  <c r="E10" i="66"/>
  <c r="F10" i="27"/>
  <c r="F10" i="15"/>
  <c r="F10" i="35"/>
  <c r="F10" i="66"/>
  <c r="C11" i="27"/>
  <c r="C11" i="15"/>
  <c r="C11" i="35"/>
  <c r="C11" i="66"/>
  <c r="D11" i="27"/>
  <c r="D11" i="15"/>
  <c r="D11" i="35"/>
  <c r="D11" i="66"/>
  <c r="E11" i="27"/>
  <c r="E11" i="15"/>
  <c r="E11" i="35"/>
  <c r="E11" i="66"/>
  <c r="F11" i="27"/>
  <c r="F11" i="15"/>
  <c r="F11" i="35"/>
  <c r="F11" i="66"/>
  <c r="C12" i="27"/>
  <c r="C12" i="15"/>
  <c r="C12" i="35"/>
  <c r="C12" i="66"/>
  <c r="D12" i="27"/>
  <c r="D12" i="15"/>
  <c r="D12" i="35"/>
  <c r="D12" i="66"/>
  <c r="E12" i="27"/>
  <c r="E12" i="15"/>
  <c r="E12" i="35"/>
  <c r="E12" i="66"/>
  <c r="F12" i="27"/>
  <c r="F12" i="15"/>
  <c r="F12" i="35"/>
  <c r="F12" i="66"/>
  <c r="C13" i="27"/>
  <c r="C13" i="15"/>
  <c r="C13" i="35"/>
  <c r="C13" i="66"/>
  <c r="D13" i="27"/>
  <c r="D13" i="15"/>
  <c r="D13" i="35"/>
  <c r="D13" i="66"/>
  <c r="E13" i="27"/>
  <c r="E13" i="15"/>
  <c r="E13" i="35"/>
  <c r="E13" i="66"/>
  <c r="F13" i="27"/>
  <c r="F13" i="15"/>
  <c r="F13" i="35"/>
  <c r="F13" i="66"/>
  <c r="C14" i="27"/>
  <c r="C14" i="15"/>
  <c r="C14" i="35"/>
  <c r="C14" i="66"/>
  <c r="D14" i="27"/>
  <c r="D14" i="15"/>
  <c r="D14" i="35"/>
  <c r="D14" i="66"/>
  <c r="E14" i="27"/>
  <c r="E14" i="15"/>
  <c r="E14" i="35"/>
  <c r="E14" i="66"/>
  <c r="F14" i="27"/>
  <c r="F14" i="15"/>
  <c r="F14" i="35"/>
  <c r="F14" i="66"/>
  <c r="C15" i="27"/>
  <c r="C15" i="15"/>
  <c r="C15" i="35"/>
  <c r="C15" i="66"/>
  <c r="D15" i="27"/>
  <c r="D15" i="15"/>
  <c r="D15" i="35"/>
  <c r="D15" i="66"/>
  <c r="E15" i="27"/>
  <c r="E15" i="15"/>
  <c r="E15" i="35"/>
  <c r="E15" i="66"/>
  <c r="F15" i="27"/>
  <c r="F15" i="15"/>
  <c r="F15" i="35"/>
  <c r="F15" i="66"/>
  <c r="C16" i="27"/>
  <c r="C16" i="15"/>
  <c r="C16" i="35"/>
  <c r="C16" i="66"/>
  <c r="D16" i="27"/>
  <c r="D16" i="15"/>
  <c r="D16" i="35"/>
  <c r="D16" i="66"/>
  <c r="E16" i="27"/>
  <c r="E16" i="15"/>
  <c r="E16" i="35"/>
  <c r="E16" i="66"/>
  <c r="F16" i="27"/>
  <c r="F16" i="15"/>
  <c r="F16" i="35"/>
  <c r="F16" i="66"/>
  <c r="C17" i="27"/>
  <c r="C17" i="15"/>
  <c r="C17" i="35"/>
  <c r="C17" i="66"/>
  <c r="D17" i="27"/>
  <c r="D17" i="15"/>
  <c r="D17" i="35"/>
  <c r="D17" i="66"/>
  <c r="E17" i="27"/>
  <c r="E17" i="15"/>
  <c r="E17" i="35"/>
  <c r="E17" i="66"/>
  <c r="F17" i="27"/>
  <c r="F17" i="15"/>
  <c r="F17" i="35"/>
  <c r="F17" i="66"/>
  <c r="B3" i="27"/>
  <c r="B3" i="15"/>
  <c r="B3" i="35"/>
  <c r="B3" i="66"/>
  <c r="B4" i="27"/>
  <c r="B4" i="15"/>
  <c r="B4" i="35"/>
  <c r="B4" i="66"/>
  <c r="B5" i="27"/>
  <c r="B5" i="15"/>
  <c r="B5" i="35"/>
  <c r="B5" i="66"/>
  <c r="B6" i="27"/>
  <c r="B6" i="15"/>
  <c r="B6" i="35"/>
  <c r="B6" i="66"/>
  <c r="B7" i="27"/>
  <c r="B7" i="15"/>
  <c r="B7" i="35"/>
  <c r="B7" i="66"/>
  <c r="B8" i="27"/>
  <c r="B8" i="15"/>
  <c r="B8" i="35"/>
  <c r="B8" i="66"/>
  <c r="B9" i="27"/>
  <c r="B9" i="15"/>
  <c r="B9" i="35"/>
  <c r="B9" i="66"/>
  <c r="B10" i="27"/>
  <c r="B10" i="15"/>
  <c r="B10" i="35"/>
  <c r="B10" i="66"/>
  <c r="B11" i="27"/>
  <c r="B11" i="15"/>
  <c r="B11" i="35"/>
  <c r="B11" i="66"/>
  <c r="B12" i="27"/>
  <c r="B12" i="15"/>
  <c r="B12" i="35"/>
  <c r="B12" i="66"/>
  <c r="B13" i="27"/>
  <c r="B13" i="15"/>
  <c r="B13" i="35"/>
  <c r="B13" i="66"/>
  <c r="B14" i="27"/>
  <c r="B14" i="15"/>
  <c r="B14" i="35"/>
  <c r="B14" i="66"/>
  <c r="B15" i="27"/>
  <c r="B15" i="15"/>
  <c r="B15" i="35"/>
  <c r="B15" i="66"/>
  <c r="B16" i="27"/>
  <c r="B16" i="15"/>
  <c r="B16" i="35"/>
  <c r="B16" i="66"/>
  <c r="B17" i="27"/>
  <c r="B17" i="15"/>
  <c r="B17" i="35"/>
  <c r="B17" i="66"/>
  <c r="H3" i="26"/>
  <c r="H3" i="14"/>
  <c r="H3" i="34"/>
  <c r="H3" i="65"/>
  <c r="I3" i="26"/>
  <c r="I3" i="14"/>
  <c r="I3" i="34"/>
  <c r="I3" i="65"/>
  <c r="J3" i="26"/>
  <c r="J3" i="14"/>
  <c r="J3" i="34"/>
  <c r="J3" i="65"/>
  <c r="K3" i="26"/>
  <c r="K3" i="14"/>
  <c r="K3" i="34"/>
  <c r="K3" i="65"/>
  <c r="M3" i="26"/>
  <c r="M3" i="14"/>
  <c r="M3" i="34"/>
  <c r="M3" i="65"/>
  <c r="N3" i="26"/>
  <c r="N3" i="14"/>
  <c r="N3" i="34"/>
  <c r="N3" i="65"/>
  <c r="O3" i="26"/>
  <c r="O3" i="14"/>
  <c r="O3" i="34"/>
  <c r="O3" i="65"/>
  <c r="P3" i="26"/>
  <c r="P3" i="14"/>
  <c r="P3" i="34"/>
  <c r="P3" i="65"/>
  <c r="Q3" i="26"/>
  <c r="Q3" i="14"/>
  <c r="Q3" i="34"/>
  <c r="Q3" i="65"/>
  <c r="R3" i="26"/>
  <c r="R3" i="14"/>
  <c r="R3" i="34"/>
  <c r="R3" i="65"/>
  <c r="S3" i="26"/>
  <c r="S3" i="14"/>
  <c r="S3" i="34"/>
  <c r="S3" i="65"/>
  <c r="T3" i="26"/>
  <c r="T3" i="14"/>
  <c r="T3" i="34"/>
  <c r="T3" i="65"/>
  <c r="U3" i="26"/>
  <c r="U3" i="14"/>
  <c r="U3" i="34"/>
  <c r="U3" i="65"/>
  <c r="V3" i="26"/>
  <c r="V3" i="14"/>
  <c r="V3" i="34"/>
  <c r="V3" i="65"/>
  <c r="W3" i="26"/>
  <c r="W3" i="14"/>
  <c r="W3" i="34"/>
  <c r="W3" i="65"/>
  <c r="X3" i="26"/>
  <c r="X3" i="14"/>
  <c r="X3" i="34"/>
  <c r="X3" i="65"/>
  <c r="Y3" i="26"/>
  <c r="Y3" i="14"/>
  <c r="Y3" i="34"/>
  <c r="Y3" i="65"/>
  <c r="Z3" i="26"/>
  <c r="Z3" i="14"/>
  <c r="Z3" i="34"/>
  <c r="Z3" i="65"/>
  <c r="AA3" i="26"/>
  <c r="AA3" i="14"/>
  <c r="AA3" i="34"/>
  <c r="AA3" i="65"/>
  <c r="AB3" i="26"/>
  <c r="AB3" i="14"/>
  <c r="AB3" i="34"/>
  <c r="AB3" i="65"/>
  <c r="AC3" i="26"/>
  <c r="AC3" i="14"/>
  <c r="AC3" i="34"/>
  <c r="AC3" i="65"/>
  <c r="AD3" i="26"/>
  <c r="AD3" i="14"/>
  <c r="AD3" i="34"/>
  <c r="AD3" i="65"/>
  <c r="AE3" i="26"/>
  <c r="AE3" i="14"/>
  <c r="AE3" i="34"/>
  <c r="AE3" i="65"/>
  <c r="AF3" i="26"/>
  <c r="AF3" i="14"/>
  <c r="AF3" i="34"/>
  <c r="AF3" i="65"/>
  <c r="AG3" i="26"/>
  <c r="AG3" i="14"/>
  <c r="AG3" i="34"/>
  <c r="AG3" i="65"/>
  <c r="AH3" i="26"/>
  <c r="AH3" i="14"/>
  <c r="AH3" i="34"/>
  <c r="AH3" i="65"/>
  <c r="AI3" i="26"/>
  <c r="AI3" i="14"/>
  <c r="AI3" i="34"/>
  <c r="AI3" i="65"/>
  <c r="AJ3" i="26"/>
  <c r="AJ3" i="14"/>
  <c r="AJ3" i="34"/>
  <c r="AJ3" i="65"/>
  <c r="AK3" i="26"/>
  <c r="AK3" i="14"/>
  <c r="AK3" i="34"/>
  <c r="AK3" i="65"/>
  <c r="AL3" i="26"/>
  <c r="AL3" i="14"/>
  <c r="AL3" i="34"/>
  <c r="AL3" i="65"/>
  <c r="AM3" i="26"/>
  <c r="AM3" i="14"/>
  <c r="AM3" i="34"/>
  <c r="AM3" i="65"/>
  <c r="AN3" i="26"/>
  <c r="AN3" i="14"/>
  <c r="AN3" i="34"/>
  <c r="AN3" i="65"/>
  <c r="AO3" i="26"/>
  <c r="AO3" i="14"/>
  <c r="AO3" i="34"/>
  <c r="AO3" i="65"/>
  <c r="AP3" i="26"/>
  <c r="AP3" i="14"/>
  <c r="AP3" i="34"/>
  <c r="AP3" i="65"/>
  <c r="AQ3" i="26"/>
  <c r="AQ3" i="14"/>
  <c r="AQ3" i="34"/>
  <c r="AQ3" i="65"/>
  <c r="AR3" i="26"/>
  <c r="AR3" i="14"/>
  <c r="AR3" i="34"/>
  <c r="AR3" i="65"/>
  <c r="AS3" i="26"/>
  <c r="AS3" i="14"/>
  <c r="AS3" i="34"/>
  <c r="AS3" i="65"/>
  <c r="AT3" i="26"/>
  <c r="AT3" i="14"/>
  <c r="AT3" i="34"/>
  <c r="AT3" i="65"/>
  <c r="AU3" i="26"/>
  <c r="AU3" i="14"/>
  <c r="AU3" i="34"/>
  <c r="AU3" i="65"/>
  <c r="AV3" i="26"/>
  <c r="AV3" i="14"/>
  <c r="AV3" i="34"/>
  <c r="AV3" i="65"/>
  <c r="AW3" i="26"/>
  <c r="AW3" i="14"/>
  <c r="AW3" i="34"/>
  <c r="AW3" i="65"/>
  <c r="AX3" i="26"/>
  <c r="AX3" i="14"/>
  <c r="AX3" i="34"/>
  <c r="AX3" i="65"/>
  <c r="AY3" i="26"/>
  <c r="AY3" i="14"/>
  <c r="AY3" i="34"/>
  <c r="AY3" i="65"/>
  <c r="AZ3" i="26"/>
  <c r="AZ3" i="14"/>
  <c r="AZ3" i="34"/>
  <c r="AZ3" i="65"/>
  <c r="BA3" i="26"/>
  <c r="BA3" i="14"/>
  <c r="BA3" i="34"/>
  <c r="BA3" i="65"/>
  <c r="BB3" i="26"/>
  <c r="BB3" i="14"/>
  <c r="BB3" i="34"/>
  <c r="BB3" i="65"/>
  <c r="BC3" i="26"/>
  <c r="BC3" i="14"/>
  <c r="BC3" i="34"/>
  <c r="BC3" i="65"/>
  <c r="BD3" i="26"/>
  <c r="BD3" i="14"/>
  <c r="BD3" i="34"/>
  <c r="BD3" i="65"/>
  <c r="BE3" i="26"/>
  <c r="BE3" i="14"/>
  <c r="BE3" i="34"/>
  <c r="BE3" i="65"/>
  <c r="BF3" i="26"/>
  <c r="BF3" i="14"/>
  <c r="BF3" i="34"/>
  <c r="BF3" i="65"/>
  <c r="BG3" i="26"/>
  <c r="BG3" i="14"/>
  <c r="BG3" i="34"/>
  <c r="BG3" i="65"/>
  <c r="BI3" i="26"/>
  <c r="BI3" i="14"/>
  <c r="BI3" i="34"/>
  <c r="BI3" i="65"/>
  <c r="BJ3" i="26"/>
  <c r="BJ3" i="14"/>
  <c r="BJ3" i="34"/>
  <c r="BJ3" i="65"/>
  <c r="BK3" i="26"/>
  <c r="BK3" i="14"/>
  <c r="BK3" i="34"/>
  <c r="BK3" i="65"/>
  <c r="BL3" i="26"/>
  <c r="BL3" i="14"/>
  <c r="BL3" i="34"/>
  <c r="BL3" i="65"/>
  <c r="BN3" i="26"/>
  <c r="BN3" i="14"/>
  <c r="BN3" i="34"/>
  <c r="BN3" i="65"/>
  <c r="BO3" i="26"/>
  <c r="BO3" i="14"/>
  <c r="BO3" i="34"/>
  <c r="BO3" i="65"/>
  <c r="BP3" i="26"/>
  <c r="BP3" i="14"/>
  <c r="BP3" i="34"/>
  <c r="BP3" i="65"/>
  <c r="BQ3" i="26"/>
  <c r="BQ3" i="14"/>
  <c r="BQ3" i="34"/>
  <c r="BQ3" i="65"/>
  <c r="BR3" i="26"/>
  <c r="BR3" i="14"/>
  <c r="BR3" i="34"/>
  <c r="BR3" i="65"/>
  <c r="BS3" i="26"/>
  <c r="BS3" i="14"/>
  <c r="BS3" i="34"/>
  <c r="BS3" i="65"/>
  <c r="BT3" i="26"/>
  <c r="BT3" i="14"/>
  <c r="BT3" i="34"/>
  <c r="BT3" i="65"/>
  <c r="BU3" i="26"/>
  <c r="BU3" i="14"/>
  <c r="BU3" i="34"/>
  <c r="BU3" i="65"/>
  <c r="BV3" i="26"/>
  <c r="BV3" i="14"/>
  <c r="BV3" i="34"/>
  <c r="BV3" i="65"/>
  <c r="BW3" i="26"/>
  <c r="BW3" i="14"/>
  <c r="BW3" i="34"/>
  <c r="BW3" i="65"/>
  <c r="BX3" i="26"/>
  <c r="BX3" i="14"/>
  <c r="BX3" i="34"/>
  <c r="BX3" i="65"/>
  <c r="BY3" i="26"/>
  <c r="BY3" i="14"/>
  <c r="BY3" i="34"/>
  <c r="BY3" i="65"/>
  <c r="BZ3" i="26"/>
  <c r="BZ3" i="14"/>
  <c r="BZ3" i="34"/>
  <c r="BZ3" i="65"/>
  <c r="CA3" i="26"/>
  <c r="CA3" i="14"/>
  <c r="CA3" i="34"/>
  <c r="CA3" i="65"/>
  <c r="CB3" i="26"/>
  <c r="CB3" i="14"/>
  <c r="CB3" i="34"/>
  <c r="CB3" i="65"/>
  <c r="CC3" i="26"/>
  <c r="CC3" i="14"/>
  <c r="CC3" i="34"/>
  <c r="CC3" i="65"/>
  <c r="CD3" i="26"/>
  <c r="CD3" i="14"/>
  <c r="CD3" i="34"/>
  <c r="CD3" i="65"/>
  <c r="CE3" i="26"/>
  <c r="CE3" i="14"/>
  <c r="CE3" i="34"/>
  <c r="CE3" i="65"/>
  <c r="CF3" i="26"/>
  <c r="CF3" i="14"/>
  <c r="CF3" i="34"/>
  <c r="CF3" i="65"/>
  <c r="CG3" i="26"/>
  <c r="CG3" i="14"/>
  <c r="CG3" i="34"/>
  <c r="CG3" i="65"/>
  <c r="CH3" i="26"/>
  <c r="CH3" i="14"/>
  <c r="CH3" i="34"/>
  <c r="CH3" i="65"/>
  <c r="CI3" i="26"/>
  <c r="CI3" i="14"/>
  <c r="CI3" i="34"/>
  <c r="CI3" i="65"/>
  <c r="CJ3" i="26"/>
  <c r="CJ3" i="14"/>
  <c r="CJ3" i="34"/>
  <c r="CJ3" i="65"/>
  <c r="CK3" i="26"/>
  <c r="CK3" i="14"/>
  <c r="CK3" i="34"/>
  <c r="CK3" i="65"/>
  <c r="CL3" i="26"/>
  <c r="CL3" i="14"/>
  <c r="CL3" i="34"/>
  <c r="CL3" i="65"/>
  <c r="CM3" i="26"/>
  <c r="CM3" i="14"/>
  <c r="CM3" i="34"/>
  <c r="CM3" i="65"/>
  <c r="CN3" i="26"/>
  <c r="CN3" i="14"/>
  <c r="CN3" i="34"/>
  <c r="CN3" i="65"/>
  <c r="CO3" i="26"/>
  <c r="CO3" i="14"/>
  <c r="CO3" i="34"/>
  <c r="CO3" i="65"/>
  <c r="CP3" i="26"/>
  <c r="CP3" i="14"/>
  <c r="CP3" i="34"/>
  <c r="CP3" i="65"/>
  <c r="H4" i="26"/>
  <c r="H4" i="14"/>
  <c r="H4" i="34"/>
  <c r="H4" i="65"/>
  <c r="I4" i="26"/>
  <c r="I4" i="14"/>
  <c r="I4" i="34"/>
  <c r="I4" i="65"/>
  <c r="J4" i="26"/>
  <c r="J4" i="14"/>
  <c r="J4" i="34"/>
  <c r="J4" i="65"/>
  <c r="K4" i="26"/>
  <c r="K4" i="14"/>
  <c r="K4" i="34"/>
  <c r="K4" i="65"/>
  <c r="M4" i="26"/>
  <c r="M4" i="14"/>
  <c r="M4" i="34"/>
  <c r="M4" i="65"/>
  <c r="N4" i="26"/>
  <c r="N4" i="14"/>
  <c r="N4" i="34"/>
  <c r="N4" i="65"/>
  <c r="O4" i="26"/>
  <c r="O4" i="14"/>
  <c r="O4" i="34"/>
  <c r="O4" i="65"/>
  <c r="P4" i="26"/>
  <c r="P4" i="14"/>
  <c r="P4" i="34"/>
  <c r="P4" i="65"/>
  <c r="Q4" i="26"/>
  <c r="Q4" i="14"/>
  <c r="Q4" i="34"/>
  <c r="Q4" i="65"/>
  <c r="R4" i="26"/>
  <c r="R4" i="14"/>
  <c r="R4" i="34"/>
  <c r="R4" i="65"/>
  <c r="S4" i="26"/>
  <c r="S4" i="14"/>
  <c r="S4" i="34"/>
  <c r="S4" i="65"/>
  <c r="T4" i="26"/>
  <c r="T4" i="14"/>
  <c r="T4" i="34"/>
  <c r="T4" i="65"/>
  <c r="U4" i="26"/>
  <c r="U4" i="14"/>
  <c r="U4" i="34"/>
  <c r="U4" i="65"/>
  <c r="V4" i="26"/>
  <c r="V4" i="14"/>
  <c r="V4" i="34"/>
  <c r="V4" i="65"/>
  <c r="W4" i="26"/>
  <c r="W4" i="14"/>
  <c r="W4" i="34"/>
  <c r="W4" i="65"/>
  <c r="X4" i="26"/>
  <c r="X4" i="14"/>
  <c r="X4" i="34"/>
  <c r="X4" i="65"/>
  <c r="Y4" i="26"/>
  <c r="Y4" i="14"/>
  <c r="Y4" i="34"/>
  <c r="Y4" i="65"/>
  <c r="Z4" i="26"/>
  <c r="Z4" i="14"/>
  <c r="Z4" i="34"/>
  <c r="Z4" i="65"/>
  <c r="AA4" i="26"/>
  <c r="AA4" i="14"/>
  <c r="AA4" i="34"/>
  <c r="AA4" i="65"/>
  <c r="AB4" i="26"/>
  <c r="AB4" i="14"/>
  <c r="AB4" i="34"/>
  <c r="AB4" i="65"/>
  <c r="AC4" i="26"/>
  <c r="AC4" i="14"/>
  <c r="AC4" i="34"/>
  <c r="AC4" i="65"/>
  <c r="AD4" i="26"/>
  <c r="AD4" i="14"/>
  <c r="AD4" i="34"/>
  <c r="AD4" i="65"/>
  <c r="AE4" i="26"/>
  <c r="AE4" i="14"/>
  <c r="AE4" i="34"/>
  <c r="AE4" i="65"/>
  <c r="AF4" i="26"/>
  <c r="AF4" i="14"/>
  <c r="AF4" i="34"/>
  <c r="AF4" i="65"/>
  <c r="AG4" i="26"/>
  <c r="AG4" i="14"/>
  <c r="AG4" i="34"/>
  <c r="AG4" i="65"/>
  <c r="AH4" i="26"/>
  <c r="AH4" i="14"/>
  <c r="AH4" i="34"/>
  <c r="AH4" i="65"/>
  <c r="AI4" i="26"/>
  <c r="AI4" i="14"/>
  <c r="AI4" i="34"/>
  <c r="AI4" i="65"/>
  <c r="AJ4" i="26"/>
  <c r="AJ4" i="14"/>
  <c r="AJ4" i="34"/>
  <c r="AJ4" i="65"/>
  <c r="AK4" i="26"/>
  <c r="AK4" i="14"/>
  <c r="AK4" i="34"/>
  <c r="AK4" i="65"/>
  <c r="AL4" i="26"/>
  <c r="AL4" i="14"/>
  <c r="AL4" i="34"/>
  <c r="AL4" i="65"/>
  <c r="AM4" i="26"/>
  <c r="AM4" i="14"/>
  <c r="AM4" i="34"/>
  <c r="AM4" i="65"/>
  <c r="AN4" i="26"/>
  <c r="AN4" i="14"/>
  <c r="AN4" i="34"/>
  <c r="AN4" i="65"/>
  <c r="AO4" i="26"/>
  <c r="AO4" i="14"/>
  <c r="AO4" i="34"/>
  <c r="AO4" i="65"/>
  <c r="AP4" i="26"/>
  <c r="AP4" i="14"/>
  <c r="AP4" i="34"/>
  <c r="AP4" i="65"/>
  <c r="AQ4" i="26"/>
  <c r="AQ4" i="14"/>
  <c r="AQ4" i="34"/>
  <c r="AQ4" i="65"/>
  <c r="AR4" i="26"/>
  <c r="AR4" i="14"/>
  <c r="AR4" i="34"/>
  <c r="AR4" i="65"/>
  <c r="AS4" i="26"/>
  <c r="AS4" i="14"/>
  <c r="AS4" i="34"/>
  <c r="AS4" i="65"/>
  <c r="AT4" i="26"/>
  <c r="AT4" i="14"/>
  <c r="AT4" i="34"/>
  <c r="AT4" i="65"/>
  <c r="AU4" i="26"/>
  <c r="AU4" i="14"/>
  <c r="AU4" i="34"/>
  <c r="AU4" i="65"/>
  <c r="AV4" i="26"/>
  <c r="AV4" i="14"/>
  <c r="AV4" i="34"/>
  <c r="AV4" i="65"/>
  <c r="AW4" i="26"/>
  <c r="AW4" i="14"/>
  <c r="AW4" i="34"/>
  <c r="AW4" i="65"/>
  <c r="AX4" i="26"/>
  <c r="AX4" i="14"/>
  <c r="AX4" i="34"/>
  <c r="AX4" i="65"/>
  <c r="AY4" i="26"/>
  <c r="AY4" i="14"/>
  <c r="AY4" i="34"/>
  <c r="AY4" i="65"/>
  <c r="AZ4" i="26"/>
  <c r="AZ4" i="14"/>
  <c r="AZ4" i="34"/>
  <c r="AZ4" i="65"/>
  <c r="BA4" i="26"/>
  <c r="BA4" i="14"/>
  <c r="BA4" i="34"/>
  <c r="BA4" i="65"/>
  <c r="BB4" i="26"/>
  <c r="BB4" i="14"/>
  <c r="BB4" i="34"/>
  <c r="BB4" i="65"/>
  <c r="BC4" i="26"/>
  <c r="BC4" i="14"/>
  <c r="BC4" i="34"/>
  <c r="BC4" i="65"/>
  <c r="BD4" i="26"/>
  <c r="BD4" i="14"/>
  <c r="BD4" i="34"/>
  <c r="BD4" i="65"/>
  <c r="BE4" i="26"/>
  <c r="BE4" i="14"/>
  <c r="BE4" i="34"/>
  <c r="BE4" i="65"/>
  <c r="BF4" i="26"/>
  <c r="BF4" i="14"/>
  <c r="BF4" i="34"/>
  <c r="BF4" i="65"/>
  <c r="BG4" i="26"/>
  <c r="BG4" i="14"/>
  <c r="BG4" i="34"/>
  <c r="BG4" i="65"/>
  <c r="BI4" i="26"/>
  <c r="BI4" i="14"/>
  <c r="BI4" i="34"/>
  <c r="BI4" i="65"/>
  <c r="BJ4" i="26"/>
  <c r="BJ4" i="14"/>
  <c r="BJ4" i="34"/>
  <c r="BJ4" i="65"/>
  <c r="BK4" i="26"/>
  <c r="BK4" i="14"/>
  <c r="BK4" i="34"/>
  <c r="BK4" i="65"/>
  <c r="BL4" i="26"/>
  <c r="BL4" i="14"/>
  <c r="BL4" i="34"/>
  <c r="BL4" i="65"/>
  <c r="BN4" i="26"/>
  <c r="BN4" i="14"/>
  <c r="BN4" i="34"/>
  <c r="BN4" i="65"/>
  <c r="BO4" i="26"/>
  <c r="BO4" i="14"/>
  <c r="BO4" i="34"/>
  <c r="BO4" i="65"/>
  <c r="BP4" i="26"/>
  <c r="BP4" i="14"/>
  <c r="BP4" i="34"/>
  <c r="BP4" i="65"/>
  <c r="BQ4" i="26"/>
  <c r="BQ4" i="14"/>
  <c r="BQ4" i="34"/>
  <c r="BQ4" i="65"/>
  <c r="BR4" i="26"/>
  <c r="BR4" i="14"/>
  <c r="BR4" i="34"/>
  <c r="BR4" i="65"/>
  <c r="BS4" i="26"/>
  <c r="BS4" i="14"/>
  <c r="BS4" i="34"/>
  <c r="BS4" i="65"/>
  <c r="BT4" i="26"/>
  <c r="BT4" i="14"/>
  <c r="BT4" i="34"/>
  <c r="BT4" i="65"/>
  <c r="BU4" i="26"/>
  <c r="BU4" i="14"/>
  <c r="BU4" i="34"/>
  <c r="BU4" i="65"/>
  <c r="BV4" i="26"/>
  <c r="BV4" i="14"/>
  <c r="BV4" i="34"/>
  <c r="BV4" i="65"/>
  <c r="BW4" i="26"/>
  <c r="BW4" i="14"/>
  <c r="BW4" i="34"/>
  <c r="BW4" i="65"/>
  <c r="BX4" i="26"/>
  <c r="BX4" i="14"/>
  <c r="BX4" i="34"/>
  <c r="BX4" i="65"/>
  <c r="BY4" i="26"/>
  <c r="BY4" i="14"/>
  <c r="BY4" i="34"/>
  <c r="BY4" i="65"/>
  <c r="BZ4" i="26"/>
  <c r="BZ4" i="14"/>
  <c r="BZ4" i="34"/>
  <c r="BZ4" i="65"/>
  <c r="CA4" i="26"/>
  <c r="CA4" i="14"/>
  <c r="CA4" i="34"/>
  <c r="CA4" i="65"/>
  <c r="CB4" i="26"/>
  <c r="CB4" i="14"/>
  <c r="CB4" i="34"/>
  <c r="CB4" i="65"/>
  <c r="CC4" i="26"/>
  <c r="CC4" i="14"/>
  <c r="CC4" i="34"/>
  <c r="CC4" i="65"/>
  <c r="CD4" i="26"/>
  <c r="CD4" i="14"/>
  <c r="CD4" i="34"/>
  <c r="CD4" i="65"/>
  <c r="CE4" i="26"/>
  <c r="CE4" i="14"/>
  <c r="CE4" i="34"/>
  <c r="CE4" i="65"/>
  <c r="CF4" i="26"/>
  <c r="CF4" i="14"/>
  <c r="CF4" i="34"/>
  <c r="CF4" i="65"/>
  <c r="CG4" i="26"/>
  <c r="CG4" i="14"/>
  <c r="CG4" i="34"/>
  <c r="CG4" i="65"/>
  <c r="CH4" i="26"/>
  <c r="CH4" i="14"/>
  <c r="CH4" i="34"/>
  <c r="CH4" i="65"/>
  <c r="CI4" i="26"/>
  <c r="CI4" i="14"/>
  <c r="CI4" i="34"/>
  <c r="CI4" i="65"/>
  <c r="CJ4" i="26"/>
  <c r="CJ4" i="14"/>
  <c r="CJ4" i="34"/>
  <c r="CJ4" i="65"/>
  <c r="CK4" i="26"/>
  <c r="CK4" i="14"/>
  <c r="CK4" i="34"/>
  <c r="CK4" i="65"/>
  <c r="CL4" i="26"/>
  <c r="CL4" i="14"/>
  <c r="CL4" i="34"/>
  <c r="CL4" i="65"/>
  <c r="CM4" i="26"/>
  <c r="CM4" i="14"/>
  <c r="CM4" i="34"/>
  <c r="CM4" i="65"/>
  <c r="CN4" i="26"/>
  <c r="CN4" i="14"/>
  <c r="CN4" i="34"/>
  <c r="CN4" i="65"/>
  <c r="CO4" i="26"/>
  <c r="CO4" i="14"/>
  <c r="CO4" i="34"/>
  <c r="CO4" i="65"/>
  <c r="CP4" i="26"/>
  <c r="CP4" i="14"/>
  <c r="CP4" i="34"/>
  <c r="CP4" i="65"/>
  <c r="H5" i="26"/>
  <c r="H5" i="14"/>
  <c r="H5" i="34"/>
  <c r="H5" i="65"/>
  <c r="I5" i="26"/>
  <c r="I5" i="14"/>
  <c r="I5" i="34"/>
  <c r="I5" i="65"/>
  <c r="J5" i="26"/>
  <c r="J5" i="14"/>
  <c r="J5" i="34"/>
  <c r="J5" i="65"/>
  <c r="K5" i="26"/>
  <c r="K5" i="14"/>
  <c r="K5" i="34"/>
  <c r="K5" i="65"/>
  <c r="M5" i="26"/>
  <c r="M5" i="14"/>
  <c r="M5" i="34"/>
  <c r="M5" i="65"/>
  <c r="N5" i="26"/>
  <c r="N5" i="14"/>
  <c r="N5" i="34"/>
  <c r="N5" i="65"/>
  <c r="O5" i="26"/>
  <c r="O5" i="14"/>
  <c r="O5" i="34"/>
  <c r="O5" i="65"/>
  <c r="P5" i="26"/>
  <c r="P5" i="14"/>
  <c r="P5" i="34"/>
  <c r="P5" i="65"/>
  <c r="Q5" i="26"/>
  <c r="Q5" i="14"/>
  <c r="Q5" i="34"/>
  <c r="Q5" i="65"/>
  <c r="R5" i="26"/>
  <c r="R5" i="14"/>
  <c r="R5" i="34"/>
  <c r="R5" i="65"/>
  <c r="S5" i="26"/>
  <c r="S5" i="14"/>
  <c r="S5" i="34"/>
  <c r="S5" i="65"/>
  <c r="T5" i="26"/>
  <c r="T5" i="14"/>
  <c r="T5" i="34"/>
  <c r="T5" i="65"/>
  <c r="U5" i="26"/>
  <c r="U5" i="14"/>
  <c r="U5" i="34"/>
  <c r="U5" i="65"/>
  <c r="V5" i="26"/>
  <c r="V5" i="14"/>
  <c r="V5" i="34"/>
  <c r="V5" i="65"/>
  <c r="W5" i="26"/>
  <c r="W5" i="14"/>
  <c r="W5" i="34"/>
  <c r="W5" i="65"/>
  <c r="X5" i="26"/>
  <c r="X5" i="14"/>
  <c r="X5" i="34"/>
  <c r="X5" i="65"/>
  <c r="Y5" i="26"/>
  <c r="Y5" i="14"/>
  <c r="Y5" i="34"/>
  <c r="Y5" i="65"/>
  <c r="Z5" i="26"/>
  <c r="Z5" i="14"/>
  <c r="Z5" i="34"/>
  <c r="Z5" i="65"/>
  <c r="AA5" i="26"/>
  <c r="AA5" i="14"/>
  <c r="AA5" i="34"/>
  <c r="AA5" i="65"/>
  <c r="AB5" i="26"/>
  <c r="AB5" i="14"/>
  <c r="AB5" i="34"/>
  <c r="AB5" i="65"/>
  <c r="AC5" i="26"/>
  <c r="AC5" i="14"/>
  <c r="AC5" i="34"/>
  <c r="AC5" i="65"/>
  <c r="AD5" i="26"/>
  <c r="AD5" i="14"/>
  <c r="AD5" i="34"/>
  <c r="AD5" i="65"/>
  <c r="AE5" i="26"/>
  <c r="AE5" i="14"/>
  <c r="AE5" i="34"/>
  <c r="AE5" i="65"/>
  <c r="AF5" i="26"/>
  <c r="AF5" i="14"/>
  <c r="AF5" i="34"/>
  <c r="AF5" i="65"/>
  <c r="AG5" i="26"/>
  <c r="AG5" i="14"/>
  <c r="AG5" i="34"/>
  <c r="AG5" i="65"/>
  <c r="AH5" i="26"/>
  <c r="AH5" i="14"/>
  <c r="AH5" i="34"/>
  <c r="AH5" i="65"/>
  <c r="AI5" i="26"/>
  <c r="AI5" i="14"/>
  <c r="AI5" i="34"/>
  <c r="AI5" i="65"/>
  <c r="AJ5" i="26"/>
  <c r="AJ5" i="14"/>
  <c r="AJ5" i="34"/>
  <c r="AJ5" i="65"/>
  <c r="AK5" i="26"/>
  <c r="AK5" i="14"/>
  <c r="AK5" i="34"/>
  <c r="AK5" i="65"/>
  <c r="AL5" i="26"/>
  <c r="AL5" i="14"/>
  <c r="AL5" i="34"/>
  <c r="AL5" i="65"/>
  <c r="AM5" i="26"/>
  <c r="AM5" i="14"/>
  <c r="AM5" i="34"/>
  <c r="AM5" i="65"/>
  <c r="AN5" i="26"/>
  <c r="AN5" i="14"/>
  <c r="AN5" i="34"/>
  <c r="AN5" i="65"/>
  <c r="AO5" i="26"/>
  <c r="AO5" i="14"/>
  <c r="AO5" i="34"/>
  <c r="AO5" i="65"/>
  <c r="AP5" i="26"/>
  <c r="AP5" i="14"/>
  <c r="AP5" i="34"/>
  <c r="AP5" i="65"/>
  <c r="AQ5" i="26"/>
  <c r="AQ5" i="14"/>
  <c r="AQ5" i="34"/>
  <c r="AQ5" i="65"/>
  <c r="AR5" i="26"/>
  <c r="AR5" i="14"/>
  <c r="AR5" i="34"/>
  <c r="AR5" i="65"/>
  <c r="AS5" i="26"/>
  <c r="AS5" i="14"/>
  <c r="AS5" i="34"/>
  <c r="AS5" i="65"/>
  <c r="AT5" i="26"/>
  <c r="AT5" i="14"/>
  <c r="AT5" i="34"/>
  <c r="AT5" i="65"/>
  <c r="AU5" i="26"/>
  <c r="AU5" i="14"/>
  <c r="AU5" i="34"/>
  <c r="AU5" i="65"/>
  <c r="AV5" i="26"/>
  <c r="AV5" i="14"/>
  <c r="AV5" i="34"/>
  <c r="AV5" i="65"/>
  <c r="AW5" i="26"/>
  <c r="AW5" i="14"/>
  <c r="AW5" i="34"/>
  <c r="AW5" i="65"/>
  <c r="AX5" i="26"/>
  <c r="AX5" i="14"/>
  <c r="AX5" i="34"/>
  <c r="AX5" i="65"/>
  <c r="AY5" i="26"/>
  <c r="AY5" i="14"/>
  <c r="AY5" i="34"/>
  <c r="AY5" i="65"/>
  <c r="AZ5" i="26"/>
  <c r="AZ5" i="14"/>
  <c r="AZ5" i="34"/>
  <c r="AZ5" i="65"/>
  <c r="BA5" i="26"/>
  <c r="BA5" i="14"/>
  <c r="BA5" i="34"/>
  <c r="BA5" i="65"/>
  <c r="BB5" i="26"/>
  <c r="BB5" i="14"/>
  <c r="BB5" i="34"/>
  <c r="BB5" i="65"/>
  <c r="BC5" i="26"/>
  <c r="BC5" i="14"/>
  <c r="BC5" i="34"/>
  <c r="BC5" i="65"/>
  <c r="BD5" i="26"/>
  <c r="BD5" i="14"/>
  <c r="BD5" i="34"/>
  <c r="BD5" i="65"/>
  <c r="BE5" i="26"/>
  <c r="BE5" i="14"/>
  <c r="BE5" i="34"/>
  <c r="BE5" i="65"/>
  <c r="BF5" i="26"/>
  <c r="BF5" i="14"/>
  <c r="BF5" i="34"/>
  <c r="BF5" i="65"/>
  <c r="BG5" i="26"/>
  <c r="BG5" i="14"/>
  <c r="BG5" i="34"/>
  <c r="BG5" i="65"/>
  <c r="BI5" i="26"/>
  <c r="BI5" i="14"/>
  <c r="BI5" i="34"/>
  <c r="BI5" i="65"/>
  <c r="BJ5" i="26"/>
  <c r="BJ5" i="14"/>
  <c r="BJ5" i="34"/>
  <c r="BJ5" i="65"/>
  <c r="BK5" i="26"/>
  <c r="BK5" i="14"/>
  <c r="BK5" i="34"/>
  <c r="BK5" i="65"/>
  <c r="BL5" i="26"/>
  <c r="BL5" i="14"/>
  <c r="BL5" i="34"/>
  <c r="BL5" i="65"/>
  <c r="BN5" i="26"/>
  <c r="BN5" i="14"/>
  <c r="BN5" i="34"/>
  <c r="BN5" i="65"/>
  <c r="BO5" i="26"/>
  <c r="BO5" i="14"/>
  <c r="BO5" i="34"/>
  <c r="BO5" i="65"/>
  <c r="BP5" i="26"/>
  <c r="BP5" i="14"/>
  <c r="BP5" i="34"/>
  <c r="BP5" i="65"/>
  <c r="BQ5" i="26"/>
  <c r="BQ5" i="14"/>
  <c r="BQ5" i="34"/>
  <c r="BQ5" i="65"/>
  <c r="BR5" i="26"/>
  <c r="BR5" i="14"/>
  <c r="BR5" i="34"/>
  <c r="BR5" i="65"/>
  <c r="BS5" i="26"/>
  <c r="BS5" i="14"/>
  <c r="BS5" i="34"/>
  <c r="BS5" i="65"/>
  <c r="BT5" i="26"/>
  <c r="BT5" i="14"/>
  <c r="BT5" i="34"/>
  <c r="BT5" i="65"/>
  <c r="BU5" i="26"/>
  <c r="BU5" i="14"/>
  <c r="BU5" i="34"/>
  <c r="BU5" i="65"/>
  <c r="BV5" i="26"/>
  <c r="BV5" i="14"/>
  <c r="BV5" i="34"/>
  <c r="BV5" i="65"/>
  <c r="BW5" i="26"/>
  <c r="BW5" i="14"/>
  <c r="BW5" i="34"/>
  <c r="BW5" i="65"/>
  <c r="BX5" i="26"/>
  <c r="BX5" i="14"/>
  <c r="BX5" i="34"/>
  <c r="BX5" i="65"/>
  <c r="BY5" i="26"/>
  <c r="BY5" i="14"/>
  <c r="BY5" i="34"/>
  <c r="BY5" i="65"/>
  <c r="BZ5" i="26"/>
  <c r="BZ5" i="14"/>
  <c r="BZ5" i="34"/>
  <c r="BZ5" i="65"/>
  <c r="CA5" i="26"/>
  <c r="CA5" i="14"/>
  <c r="CA5" i="34"/>
  <c r="CA5" i="65"/>
  <c r="CB5" i="26"/>
  <c r="CB5" i="14"/>
  <c r="CB5" i="34"/>
  <c r="CB5" i="65"/>
  <c r="CC5" i="26"/>
  <c r="CC5" i="14"/>
  <c r="CC5" i="34"/>
  <c r="CC5" i="65"/>
  <c r="CD5" i="26"/>
  <c r="CD5" i="14"/>
  <c r="CD5" i="34"/>
  <c r="CD5" i="65"/>
  <c r="CE5" i="26"/>
  <c r="CE5" i="14"/>
  <c r="CE5" i="34"/>
  <c r="CE5" i="65"/>
  <c r="CF5" i="26"/>
  <c r="CF5" i="14"/>
  <c r="CF5" i="34"/>
  <c r="CF5" i="65"/>
  <c r="CG5" i="26"/>
  <c r="CG5" i="14"/>
  <c r="CG5" i="34"/>
  <c r="CG5" i="65"/>
  <c r="CH5" i="26"/>
  <c r="CH5" i="14"/>
  <c r="CH5" i="34"/>
  <c r="CH5" i="65"/>
  <c r="CI5" i="26"/>
  <c r="CI5" i="14"/>
  <c r="CI5" i="34"/>
  <c r="CI5" i="65"/>
  <c r="CJ5" i="26"/>
  <c r="CJ5" i="14"/>
  <c r="CJ5" i="34"/>
  <c r="CJ5" i="65"/>
  <c r="CK5" i="26"/>
  <c r="CK5" i="14"/>
  <c r="CK5" i="34"/>
  <c r="CK5" i="65"/>
  <c r="CL5" i="26"/>
  <c r="CL5" i="14"/>
  <c r="CL5" i="34"/>
  <c r="CL5" i="65"/>
  <c r="CM5" i="26"/>
  <c r="CM5" i="14"/>
  <c r="CM5" i="34"/>
  <c r="CM5" i="65"/>
  <c r="CN5" i="26"/>
  <c r="CN5" i="14"/>
  <c r="CN5" i="34"/>
  <c r="CN5" i="65"/>
  <c r="CO5" i="26"/>
  <c r="CO5" i="14"/>
  <c r="CO5" i="34"/>
  <c r="CO5" i="65"/>
  <c r="CP5" i="26"/>
  <c r="CP5" i="14"/>
  <c r="CP5" i="34"/>
  <c r="CP5" i="65"/>
  <c r="H6" i="26"/>
  <c r="H6" i="14"/>
  <c r="H6" i="34"/>
  <c r="H6" i="65"/>
  <c r="I6" i="26"/>
  <c r="I6" i="14"/>
  <c r="I6" i="34"/>
  <c r="I6" i="65"/>
  <c r="J6" i="26"/>
  <c r="J6" i="14"/>
  <c r="J6" i="34"/>
  <c r="J6" i="65"/>
  <c r="K6" i="26"/>
  <c r="K6" i="14"/>
  <c r="K6" i="34"/>
  <c r="K6" i="65"/>
  <c r="M6" i="26"/>
  <c r="M6" i="14"/>
  <c r="M6" i="34"/>
  <c r="M6" i="65"/>
  <c r="N6" i="26"/>
  <c r="N6" i="14"/>
  <c r="N6" i="34"/>
  <c r="N6" i="65"/>
  <c r="O6" i="26"/>
  <c r="O6" i="14"/>
  <c r="O6" i="34"/>
  <c r="O6" i="65"/>
  <c r="P6" i="26"/>
  <c r="P6" i="14"/>
  <c r="P6" i="34"/>
  <c r="P6" i="65"/>
  <c r="Q6" i="26"/>
  <c r="Q6" i="14"/>
  <c r="Q6" i="34"/>
  <c r="Q6" i="65"/>
  <c r="R6" i="26"/>
  <c r="R6" i="14"/>
  <c r="R6" i="34"/>
  <c r="R6" i="65"/>
  <c r="S6" i="26"/>
  <c r="S6" i="14"/>
  <c r="S6" i="34"/>
  <c r="S6" i="65"/>
  <c r="T6" i="26"/>
  <c r="T6" i="14"/>
  <c r="T6" i="34"/>
  <c r="T6" i="65"/>
  <c r="U6" i="26"/>
  <c r="U6" i="14"/>
  <c r="U6" i="34"/>
  <c r="U6" i="65"/>
  <c r="V6" i="26"/>
  <c r="V6" i="14"/>
  <c r="V6" i="34"/>
  <c r="V6" i="65"/>
  <c r="W6" i="26"/>
  <c r="W6" i="14"/>
  <c r="W6" i="34"/>
  <c r="W6" i="65"/>
  <c r="X6" i="26"/>
  <c r="X6" i="14"/>
  <c r="X6" i="34"/>
  <c r="X6" i="65"/>
  <c r="Y6" i="26"/>
  <c r="Y6" i="14"/>
  <c r="Y6" i="34"/>
  <c r="Y6" i="65"/>
  <c r="Z6" i="26"/>
  <c r="Z6" i="14"/>
  <c r="Z6" i="34"/>
  <c r="Z6" i="65"/>
  <c r="AA6" i="26"/>
  <c r="AA6" i="14"/>
  <c r="AA6" i="34"/>
  <c r="AA6" i="65"/>
  <c r="AB6" i="26"/>
  <c r="AB6" i="14"/>
  <c r="AB6" i="34"/>
  <c r="AB6" i="65"/>
  <c r="AC6" i="26"/>
  <c r="AC6" i="14"/>
  <c r="AC6" i="34"/>
  <c r="AC6" i="65"/>
  <c r="AD6" i="26"/>
  <c r="AD6" i="14"/>
  <c r="AD6" i="34"/>
  <c r="AD6" i="65"/>
  <c r="AE6" i="26"/>
  <c r="AE6" i="14"/>
  <c r="AE6" i="34"/>
  <c r="AE6" i="65"/>
  <c r="AF6" i="26"/>
  <c r="AF6" i="14"/>
  <c r="AF6" i="34"/>
  <c r="AF6" i="65"/>
  <c r="AG6" i="26"/>
  <c r="AG6" i="14"/>
  <c r="AG6" i="34"/>
  <c r="AG6" i="65"/>
  <c r="AH6" i="26"/>
  <c r="AH6" i="14"/>
  <c r="AH6" i="34"/>
  <c r="AH6" i="65"/>
  <c r="AI6" i="26"/>
  <c r="AI6" i="14"/>
  <c r="AI6" i="34"/>
  <c r="AI6" i="65"/>
  <c r="AJ6" i="26"/>
  <c r="AJ6" i="14"/>
  <c r="AJ6" i="34"/>
  <c r="AJ6" i="65"/>
  <c r="AK6" i="26"/>
  <c r="AK6" i="14"/>
  <c r="AK6" i="34"/>
  <c r="AK6" i="65"/>
  <c r="AL6" i="26"/>
  <c r="AL6" i="14"/>
  <c r="AL6" i="34"/>
  <c r="AL6" i="65"/>
  <c r="AM6" i="26"/>
  <c r="AM6" i="14"/>
  <c r="AM6" i="34"/>
  <c r="AM6" i="65"/>
  <c r="AN6" i="26"/>
  <c r="AN6" i="14"/>
  <c r="AN6" i="34"/>
  <c r="AN6" i="65"/>
  <c r="AO6" i="26"/>
  <c r="AO6" i="14"/>
  <c r="AO6" i="34"/>
  <c r="AO6" i="65"/>
  <c r="AP6" i="26"/>
  <c r="AP6" i="14"/>
  <c r="AP6" i="34"/>
  <c r="AP6" i="65"/>
  <c r="AQ6" i="26"/>
  <c r="AQ6" i="14"/>
  <c r="AQ6" i="34"/>
  <c r="AQ6" i="65"/>
  <c r="AR6" i="26"/>
  <c r="AR6" i="14"/>
  <c r="AR6" i="34"/>
  <c r="AR6" i="65"/>
  <c r="AS6" i="26"/>
  <c r="AS6" i="14"/>
  <c r="AS6" i="34"/>
  <c r="AS6" i="65"/>
  <c r="AT6" i="26"/>
  <c r="AT6" i="14"/>
  <c r="AT6" i="34"/>
  <c r="AT6" i="65"/>
  <c r="AU6" i="26"/>
  <c r="AU6" i="14"/>
  <c r="AU6" i="34"/>
  <c r="AU6" i="65"/>
  <c r="AV6" i="26"/>
  <c r="AV6" i="14"/>
  <c r="AV6" i="34"/>
  <c r="AV6" i="65"/>
  <c r="AW6" i="26"/>
  <c r="AW6" i="14"/>
  <c r="AW6" i="34"/>
  <c r="AW6" i="65"/>
  <c r="AX6" i="26"/>
  <c r="AX6" i="14"/>
  <c r="AX6" i="34"/>
  <c r="AX6" i="65"/>
  <c r="AY6" i="26"/>
  <c r="AY6" i="14"/>
  <c r="AY6" i="34"/>
  <c r="AY6" i="65"/>
  <c r="AZ6" i="26"/>
  <c r="AZ6" i="14"/>
  <c r="AZ6" i="34"/>
  <c r="AZ6" i="65"/>
  <c r="BA6" i="26"/>
  <c r="BA6" i="14"/>
  <c r="BA6" i="34"/>
  <c r="BA6" i="65"/>
  <c r="BB6" i="26"/>
  <c r="BB6" i="14"/>
  <c r="BB6" i="34"/>
  <c r="BB6" i="65"/>
  <c r="BC6" i="26"/>
  <c r="BC6" i="14"/>
  <c r="BC6" i="34"/>
  <c r="BC6" i="65"/>
  <c r="BD6" i="26"/>
  <c r="BD6" i="14"/>
  <c r="BD6" i="34"/>
  <c r="BD6" i="65"/>
  <c r="BE6" i="26"/>
  <c r="BE6" i="14"/>
  <c r="BE6" i="34"/>
  <c r="BE6" i="65"/>
  <c r="BF6" i="26"/>
  <c r="BF6" i="14"/>
  <c r="BF6" i="34"/>
  <c r="BF6" i="65"/>
  <c r="BG6" i="26"/>
  <c r="BG6" i="14"/>
  <c r="BG6" i="34"/>
  <c r="BG6" i="65"/>
  <c r="BI6" i="26"/>
  <c r="BI6" i="14"/>
  <c r="BI6" i="34"/>
  <c r="BI6" i="65"/>
  <c r="BJ6" i="26"/>
  <c r="BJ6" i="14"/>
  <c r="BJ6" i="34"/>
  <c r="BJ6" i="65"/>
  <c r="BK6" i="26"/>
  <c r="BK6" i="14"/>
  <c r="BK6" i="34"/>
  <c r="BK6" i="65"/>
  <c r="BL6" i="26"/>
  <c r="BL6" i="14"/>
  <c r="BL6" i="34"/>
  <c r="BL6" i="65"/>
  <c r="BN6" i="26"/>
  <c r="BN6" i="14"/>
  <c r="BN6" i="34"/>
  <c r="BN6" i="65"/>
  <c r="BO6" i="26"/>
  <c r="BO6" i="14"/>
  <c r="BO6" i="34"/>
  <c r="BO6" i="65"/>
  <c r="BP6" i="26"/>
  <c r="BP6" i="14"/>
  <c r="BP6" i="34"/>
  <c r="BP6" i="65"/>
  <c r="BQ6" i="26"/>
  <c r="BQ6" i="14"/>
  <c r="BQ6" i="34"/>
  <c r="BQ6" i="65"/>
  <c r="BR6" i="26"/>
  <c r="BR6" i="14"/>
  <c r="BR6" i="34"/>
  <c r="BR6" i="65"/>
  <c r="BS6" i="26"/>
  <c r="BS6" i="14"/>
  <c r="BS6" i="34"/>
  <c r="BS6" i="65"/>
  <c r="BT6" i="26"/>
  <c r="BT6" i="14"/>
  <c r="BT6" i="34"/>
  <c r="BT6" i="65"/>
  <c r="BU6" i="26"/>
  <c r="BU6" i="14"/>
  <c r="BU6" i="34"/>
  <c r="BU6" i="65"/>
  <c r="BV6" i="26"/>
  <c r="BV6" i="14"/>
  <c r="BV6" i="34"/>
  <c r="BV6" i="65"/>
  <c r="BW6" i="26"/>
  <c r="BW6" i="14"/>
  <c r="BW6" i="34"/>
  <c r="BW6" i="65"/>
  <c r="BX6" i="26"/>
  <c r="BX6" i="14"/>
  <c r="BX6" i="34"/>
  <c r="BX6" i="65"/>
  <c r="BY6" i="26"/>
  <c r="BY6" i="14"/>
  <c r="BY6" i="34"/>
  <c r="BY6" i="65"/>
  <c r="BZ6" i="26"/>
  <c r="BZ6" i="14"/>
  <c r="BZ6" i="34"/>
  <c r="BZ6" i="65"/>
  <c r="CA6" i="26"/>
  <c r="CA6" i="14"/>
  <c r="CA6" i="34"/>
  <c r="CA6" i="65"/>
  <c r="CB6" i="26"/>
  <c r="CB6" i="14"/>
  <c r="CB6" i="34"/>
  <c r="CB6" i="65"/>
  <c r="CC6" i="26"/>
  <c r="CC6" i="14"/>
  <c r="CC6" i="34"/>
  <c r="CC6" i="65"/>
  <c r="CD6" i="26"/>
  <c r="CD6" i="14"/>
  <c r="CD6" i="34"/>
  <c r="CD6" i="65"/>
  <c r="CE6" i="26"/>
  <c r="CE6" i="14"/>
  <c r="CE6" i="34"/>
  <c r="CE6" i="65"/>
  <c r="CF6" i="26"/>
  <c r="CF6" i="14"/>
  <c r="CF6" i="34"/>
  <c r="CF6" i="65"/>
  <c r="CG6" i="26"/>
  <c r="CG6" i="14"/>
  <c r="CG6" i="34"/>
  <c r="CG6" i="65"/>
  <c r="CH6" i="26"/>
  <c r="CH6" i="14"/>
  <c r="CH6" i="34"/>
  <c r="CH6" i="65"/>
  <c r="CI6" i="26"/>
  <c r="CI6" i="14"/>
  <c r="CI6" i="34"/>
  <c r="CI6" i="65"/>
  <c r="CJ6" i="26"/>
  <c r="CJ6" i="14"/>
  <c r="CJ6" i="34"/>
  <c r="CJ6" i="65"/>
  <c r="CK6" i="26"/>
  <c r="CK6" i="14"/>
  <c r="CK6" i="34"/>
  <c r="CK6" i="65"/>
  <c r="CL6" i="26"/>
  <c r="CL6" i="14"/>
  <c r="CL6" i="34"/>
  <c r="CL6" i="65"/>
  <c r="CM6" i="26"/>
  <c r="CM6" i="14"/>
  <c r="CM6" i="34"/>
  <c r="CM6" i="65"/>
  <c r="CN6" i="26"/>
  <c r="CN6" i="14"/>
  <c r="CN6" i="34"/>
  <c r="CN6" i="65"/>
  <c r="CO6" i="26"/>
  <c r="CO6" i="14"/>
  <c r="CO6" i="34"/>
  <c r="CO6" i="65"/>
  <c r="CP6" i="26"/>
  <c r="CP6" i="14"/>
  <c r="CP6" i="34"/>
  <c r="CP6" i="65"/>
  <c r="H7" i="26"/>
  <c r="H7" i="14"/>
  <c r="H7" i="34"/>
  <c r="H7" i="65"/>
  <c r="I7" i="26"/>
  <c r="I7" i="14"/>
  <c r="I7" i="34"/>
  <c r="I7" i="65"/>
  <c r="J7" i="26"/>
  <c r="J7" i="14"/>
  <c r="J7" i="34"/>
  <c r="J7" i="65"/>
  <c r="K7" i="26"/>
  <c r="K7" i="14"/>
  <c r="K7" i="34"/>
  <c r="K7" i="65"/>
  <c r="M7" i="26"/>
  <c r="M7" i="14"/>
  <c r="M7" i="34"/>
  <c r="M7" i="65"/>
  <c r="N7" i="26"/>
  <c r="N7" i="14"/>
  <c r="N7" i="34"/>
  <c r="N7" i="65"/>
  <c r="O7" i="26"/>
  <c r="O7" i="14"/>
  <c r="O7" i="34"/>
  <c r="O7" i="65"/>
  <c r="P7" i="26"/>
  <c r="P7" i="14"/>
  <c r="P7" i="34"/>
  <c r="P7" i="65"/>
  <c r="Q7" i="26"/>
  <c r="Q7" i="14"/>
  <c r="Q7" i="34"/>
  <c r="Q7" i="65"/>
  <c r="R7" i="26"/>
  <c r="R7" i="14"/>
  <c r="R7" i="34"/>
  <c r="R7" i="65"/>
  <c r="S7" i="26"/>
  <c r="S7" i="14"/>
  <c r="S7" i="34"/>
  <c r="S7" i="65"/>
  <c r="T7" i="26"/>
  <c r="T7" i="14"/>
  <c r="T7" i="34"/>
  <c r="T7" i="65"/>
  <c r="U7" i="26"/>
  <c r="U7" i="14"/>
  <c r="U7" i="34"/>
  <c r="U7" i="65"/>
  <c r="V7" i="26"/>
  <c r="V7" i="14"/>
  <c r="V7" i="34"/>
  <c r="V7" i="65"/>
  <c r="W7" i="26"/>
  <c r="W7" i="14"/>
  <c r="W7" i="34"/>
  <c r="W7" i="65"/>
  <c r="X7" i="26"/>
  <c r="X7" i="14"/>
  <c r="X7" i="34"/>
  <c r="X7" i="65"/>
  <c r="Y7" i="26"/>
  <c r="Y7" i="14"/>
  <c r="Y7" i="34"/>
  <c r="Y7" i="65"/>
  <c r="Z7" i="26"/>
  <c r="Z7" i="14"/>
  <c r="Z7" i="34"/>
  <c r="Z7" i="65"/>
  <c r="AA7" i="26"/>
  <c r="AA7" i="14"/>
  <c r="AA7" i="34"/>
  <c r="AA7" i="65"/>
  <c r="AB7" i="26"/>
  <c r="AB7" i="14"/>
  <c r="AB7" i="34"/>
  <c r="AB7" i="65"/>
  <c r="AC7" i="26"/>
  <c r="AC7" i="14"/>
  <c r="AC7" i="34"/>
  <c r="AC7" i="65"/>
  <c r="AD7" i="26"/>
  <c r="AD7" i="14"/>
  <c r="AD7" i="34"/>
  <c r="AD7" i="65"/>
  <c r="AE7" i="26"/>
  <c r="AE7" i="14"/>
  <c r="AE7" i="34"/>
  <c r="AE7" i="65"/>
  <c r="AF7" i="26"/>
  <c r="AF7" i="14"/>
  <c r="AF7" i="34"/>
  <c r="AF7" i="65"/>
  <c r="AG7" i="26"/>
  <c r="AG7" i="14"/>
  <c r="AG7" i="34"/>
  <c r="AG7" i="65"/>
  <c r="AH7" i="26"/>
  <c r="AH7" i="14"/>
  <c r="AH7" i="34"/>
  <c r="AH7" i="65"/>
  <c r="AI7" i="26"/>
  <c r="AI7" i="14"/>
  <c r="AI7" i="34"/>
  <c r="AI7" i="65"/>
  <c r="AJ7" i="26"/>
  <c r="AJ7" i="14"/>
  <c r="AJ7" i="34"/>
  <c r="AJ7" i="65"/>
  <c r="AK7" i="26"/>
  <c r="AK7" i="14"/>
  <c r="AK7" i="34"/>
  <c r="AK7" i="65"/>
  <c r="AL7" i="26"/>
  <c r="AL7" i="14"/>
  <c r="AL7" i="34"/>
  <c r="AL7" i="65"/>
  <c r="AM7" i="26"/>
  <c r="AM7" i="14"/>
  <c r="AM7" i="34"/>
  <c r="AM7" i="65"/>
  <c r="AN7" i="26"/>
  <c r="AN7" i="14"/>
  <c r="AN7" i="34"/>
  <c r="AN7" i="65"/>
  <c r="AO7" i="26"/>
  <c r="AO7" i="14"/>
  <c r="AO7" i="34"/>
  <c r="AO7" i="65"/>
  <c r="AP7" i="26"/>
  <c r="AP7" i="14"/>
  <c r="AP7" i="34"/>
  <c r="AP7" i="65"/>
  <c r="AQ7" i="26"/>
  <c r="AQ7" i="14"/>
  <c r="AQ7" i="34"/>
  <c r="AQ7" i="65"/>
  <c r="AR7" i="26"/>
  <c r="AR7" i="14"/>
  <c r="AR7" i="34"/>
  <c r="AR7" i="65"/>
  <c r="AS7" i="26"/>
  <c r="AS7" i="14"/>
  <c r="AS7" i="34"/>
  <c r="AS7" i="65"/>
  <c r="AT7" i="26"/>
  <c r="AT7" i="14"/>
  <c r="AT7" i="34"/>
  <c r="AT7" i="65"/>
  <c r="AU7" i="26"/>
  <c r="AU7" i="14"/>
  <c r="AU7" i="34"/>
  <c r="AU7" i="65"/>
  <c r="AV7" i="26"/>
  <c r="AV7" i="14"/>
  <c r="AV7" i="34"/>
  <c r="AV7" i="65"/>
  <c r="AW7" i="26"/>
  <c r="AW7" i="14"/>
  <c r="AW7" i="34"/>
  <c r="AW7" i="65"/>
  <c r="AX7" i="26"/>
  <c r="AX7" i="14"/>
  <c r="AX7" i="34"/>
  <c r="AX7" i="65"/>
  <c r="AY7" i="26"/>
  <c r="AY7" i="14"/>
  <c r="AY7" i="34"/>
  <c r="AY7" i="65"/>
  <c r="AZ7" i="26"/>
  <c r="AZ7" i="14"/>
  <c r="AZ7" i="34"/>
  <c r="AZ7" i="65"/>
  <c r="BA7" i="26"/>
  <c r="BA7" i="14"/>
  <c r="BA7" i="34"/>
  <c r="BA7" i="65"/>
  <c r="BB7" i="26"/>
  <c r="BB7" i="14"/>
  <c r="BB7" i="34"/>
  <c r="BB7" i="65"/>
  <c r="BC7" i="26"/>
  <c r="BC7" i="14"/>
  <c r="BC7" i="34"/>
  <c r="BC7" i="65"/>
  <c r="BD7" i="26"/>
  <c r="BD7" i="14"/>
  <c r="BD7" i="34"/>
  <c r="BD7" i="65"/>
  <c r="BE7" i="26"/>
  <c r="BE7" i="14"/>
  <c r="BE7" i="34"/>
  <c r="BE7" i="65"/>
  <c r="BF7" i="26"/>
  <c r="BF7" i="14"/>
  <c r="BF7" i="34"/>
  <c r="BF7" i="65"/>
  <c r="BG7" i="26"/>
  <c r="BG7" i="14"/>
  <c r="BG7" i="34"/>
  <c r="BG7" i="65"/>
  <c r="BI7" i="26"/>
  <c r="BI7" i="14"/>
  <c r="BI7" i="34"/>
  <c r="BI7" i="65"/>
  <c r="BJ7" i="26"/>
  <c r="BJ7" i="14"/>
  <c r="BJ7" i="34"/>
  <c r="BJ7" i="65"/>
  <c r="BK7" i="26"/>
  <c r="BK7" i="14"/>
  <c r="BK7" i="34"/>
  <c r="BK7" i="65"/>
  <c r="BL7" i="26"/>
  <c r="BL7" i="14"/>
  <c r="BL7" i="34"/>
  <c r="BL7" i="65"/>
  <c r="BN7" i="26"/>
  <c r="BN7" i="14"/>
  <c r="BN7" i="34"/>
  <c r="BN7" i="65"/>
  <c r="BO7" i="26"/>
  <c r="BO7" i="14"/>
  <c r="BO7" i="34"/>
  <c r="BO7" i="65"/>
  <c r="BP7" i="26"/>
  <c r="BP7" i="14"/>
  <c r="BP7" i="34"/>
  <c r="BP7" i="65"/>
  <c r="BQ7" i="26"/>
  <c r="BQ7" i="14"/>
  <c r="BQ7" i="34"/>
  <c r="BQ7" i="65"/>
  <c r="BR7" i="26"/>
  <c r="BR7" i="14"/>
  <c r="BR7" i="34"/>
  <c r="BR7" i="65"/>
  <c r="BS7" i="26"/>
  <c r="BS7" i="14"/>
  <c r="BS7" i="34"/>
  <c r="BS7" i="65"/>
  <c r="BT7" i="26"/>
  <c r="BT7" i="14"/>
  <c r="BT7" i="34"/>
  <c r="BT7" i="65"/>
  <c r="BU7" i="26"/>
  <c r="BU7" i="14"/>
  <c r="BU7" i="34"/>
  <c r="BU7" i="65"/>
  <c r="BV7" i="26"/>
  <c r="BV7" i="14"/>
  <c r="BV7" i="34"/>
  <c r="BV7" i="65"/>
  <c r="BW7" i="26"/>
  <c r="BW7" i="14"/>
  <c r="BW7" i="34"/>
  <c r="BW7" i="65"/>
  <c r="BX7" i="26"/>
  <c r="BX7" i="14"/>
  <c r="BX7" i="34"/>
  <c r="BX7" i="65"/>
  <c r="BY7" i="26"/>
  <c r="BY7" i="14"/>
  <c r="BY7" i="34"/>
  <c r="BY7" i="65"/>
  <c r="BZ7" i="26"/>
  <c r="BZ7" i="14"/>
  <c r="BZ7" i="34"/>
  <c r="BZ7" i="65"/>
  <c r="CA7" i="26"/>
  <c r="CA7" i="14"/>
  <c r="CA7" i="34"/>
  <c r="CA7" i="65"/>
  <c r="CB7" i="26"/>
  <c r="CB7" i="14"/>
  <c r="CB7" i="34"/>
  <c r="CB7" i="65"/>
  <c r="CC7" i="26"/>
  <c r="CC7" i="14"/>
  <c r="CC7" i="34"/>
  <c r="CC7" i="65"/>
  <c r="CD7" i="26"/>
  <c r="CD7" i="14"/>
  <c r="CD7" i="34"/>
  <c r="CD7" i="65"/>
  <c r="CE7" i="26"/>
  <c r="CE7" i="14"/>
  <c r="CE7" i="34"/>
  <c r="CE7" i="65"/>
  <c r="CF7" i="26"/>
  <c r="CF7" i="14"/>
  <c r="CF7" i="34"/>
  <c r="CF7" i="65"/>
  <c r="CG7" i="26"/>
  <c r="CG7" i="14"/>
  <c r="CG7" i="34"/>
  <c r="CG7" i="65"/>
  <c r="CH7" i="26"/>
  <c r="CH7" i="14"/>
  <c r="CH7" i="34"/>
  <c r="CH7" i="65"/>
  <c r="CI7" i="26"/>
  <c r="CI7" i="14"/>
  <c r="CI7" i="34"/>
  <c r="CI7" i="65"/>
  <c r="CJ7" i="26"/>
  <c r="CJ7" i="14"/>
  <c r="CJ7" i="34"/>
  <c r="CJ7" i="65"/>
  <c r="CK7" i="26"/>
  <c r="CK7" i="14"/>
  <c r="CK7" i="34"/>
  <c r="CK7" i="65"/>
  <c r="CL7" i="26"/>
  <c r="CL7" i="14"/>
  <c r="CL7" i="34"/>
  <c r="CL7" i="65"/>
  <c r="CM7" i="26"/>
  <c r="CM7" i="14"/>
  <c r="CM7" i="34"/>
  <c r="CM7" i="65"/>
  <c r="CN7" i="26"/>
  <c r="CN7" i="14"/>
  <c r="CN7" i="34"/>
  <c r="CN7" i="65"/>
  <c r="CO7" i="26"/>
  <c r="CO7" i="14"/>
  <c r="CO7" i="34"/>
  <c r="CO7" i="65"/>
  <c r="CP7" i="26"/>
  <c r="CP7" i="14"/>
  <c r="CP7" i="34"/>
  <c r="CP7" i="65"/>
  <c r="H8" i="26"/>
  <c r="H8" i="14"/>
  <c r="H8" i="34"/>
  <c r="H8" i="65"/>
  <c r="I8" i="26"/>
  <c r="I8" i="14"/>
  <c r="I8" i="34"/>
  <c r="I8" i="65"/>
  <c r="J8" i="26"/>
  <c r="J8" i="14"/>
  <c r="J8" i="34"/>
  <c r="J8" i="65"/>
  <c r="K8" i="26"/>
  <c r="K8" i="14"/>
  <c r="K8" i="34"/>
  <c r="K8" i="65"/>
  <c r="M8" i="26"/>
  <c r="M8" i="14"/>
  <c r="M8" i="34"/>
  <c r="M8" i="65"/>
  <c r="N8" i="26"/>
  <c r="N8" i="14"/>
  <c r="N8" i="34"/>
  <c r="N8" i="65"/>
  <c r="O8" i="26"/>
  <c r="O8" i="14"/>
  <c r="O8" i="34"/>
  <c r="O8" i="65"/>
  <c r="P8" i="26"/>
  <c r="P8" i="14"/>
  <c r="P8" i="34"/>
  <c r="P8" i="65"/>
  <c r="Q8" i="26"/>
  <c r="Q8" i="14"/>
  <c r="Q8" i="34"/>
  <c r="Q8" i="65"/>
  <c r="R8" i="26"/>
  <c r="R8" i="14"/>
  <c r="R8" i="34"/>
  <c r="R8" i="65"/>
  <c r="S8" i="26"/>
  <c r="S8" i="14"/>
  <c r="S8" i="34"/>
  <c r="S8" i="65"/>
  <c r="T8" i="26"/>
  <c r="T8" i="14"/>
  <c r="T8" i="34"/>
  <c r="T8" i="65"/>
  <c r="U8" i="26"/>
  <c r="U8" i="14"/>
  <c r="U8" i="34"/>
  <c r="U8" i="65"/>
  <c r="V8" i="26"/>
  <c r="V8" i="14"/>
  <c r="V8" i="34"/>
  <c r="V8" i="65"/>
  <c r="W8" i="26"/>
  <c r="W8" i="14"/>
  <c r="W8" i="34"/>
  <c r="W8" i="65"/>
  <c r="X8" i="26"/>
  <c r="X8" i="14"/>
  <c r="X8" i="34"/>
  <c r="X8" i="65"/>
  <c r="Y8" i="26"/>
  <c r="Y8" i="14"/>
  <c r="Y8" i="34"/>
  <c r="Y8" i="65"/>
  <c r="Z8" i="26"/>
  <c r="Z8" i="14"/>
  <c r="Z8" i="34"/>
  <c r="Z8" i="65"/>
  <c r="AA8" i="26"/>
  <c r="AA8" i="14"/>
  <c r="AA8" i="34"/>
  <c r="AA8" i="65"/>
  <c r="AB8" i="26"/>
  <c r="AB8" i="14"/>
  <c r="AB8" i="34"/>
  <c r="AB8" i="65"/>
  <c r="AC8" i="26"/>
  <c r="AC8" i="14"/>
  <c r="AC8" i="34"/>
  <c r="AC8" i="65"/>
  <c r="AD8" i="26"/>
  <c r="AD8" i="14"/>
  <c r="AD8" i="34"/>
  <c r="AD8" i="65"/>
  <c r="AE8" i="26"/>
  <c r="AE8" i="14"/>
  <c r="AE8" i="34"/>
  <c r="AE8" i="65"/>
  <c r="AF8" i="26"/>
  <c r="AF8" i="14"/>
  <c r="AF8" i="34"/>
  <c r="AF8" i="65"/>
  <c r="AG8" i="26"/>
  <c r="AG8" i="14"/>
  <c r="AG8" i="34"/>
  <c r="AG8" i="65"/>
  <c r="AH8" i="26"/>
  <c r="AH8" i="14"/>
  <c r="AH8" i="34"/>
  <c r="AH8" i="65"/>
  <c r="AI8" i="26"/>
  <c r="AI8" i="14"/>
  <c r="AI8" i="34"/>
  <c r="AI8" i="65"/>
  <c r="AJ8" i="26"/>
  <c r="AJ8" i="14"/>
  <c r="AJ8" i="34"/>
  <c r="AJ8" i="65"/>
  <c r="AK8" i="26"/>
  <c r="AK8" i="14"/>
  <c r="AK8" i="34"/>
  <c r="AK8" i="65"/>
  <c r="AL8" i="26"/>
  <c r="AL8" i="14"/>
  <c r="AL8" i="34"/>
  <c r="AL8" i="65"/>
  <c r="AM8" i="26"/>
  <c r="AM8" i="14"/>
  <c r="AM8" i="34"/>
  <c r="AM8" i="65"/>
  <c r="AN8" i="26"/>
  <c r="AN8" i="14"/>
  <c r="AN8" i="34"/>
  <c r="AN8" i="65"/>
  <c r="AO8" i="26"/>
  <c r="AO8" i="14"/>
  <c r="AO8" i="34"/>
  <c r="AO8" i="65"/>
  <c r="AP8" i="26"/>
  <c r="AP8" i="14"/>
  <c r="AP8" i="34"/>
  <c r="AP8" i="65"/>
  <c r="AQ8" i="26"/>
  <c r="AQ8" i="14"/>
  <c r="AQ8" i="34"/>
  <c r="AQ8" i="65"/>
  <c r="AR8" i="26"/>
  <c r="AR8" i="14"/>
  <c r="AR8" i="34"/>
  <c r="AR8" i="65"/>
  <c r="AS8" i="26"/>
  <c r="AS8" i="14"/>
  <c r="AS8" i="34"/>
  <c r="AS8" i="65"/>
  <c r="AT8" i="26"/>
  <c r="AT8" i="14"/>
  <c r="AT8" i="34"/>
  <c r="AT8" i="65"/>
  <c r="AU8" i="26"/>
  <c r="AU8" i="14"/>
  <c r="AU8" i="34"/>
  <c r="AU8" i="65"/>
  <c r="AV8" i="26"/>
  <c r="AV8" i="14"/>
  <c r="AV8" i="34"/>
  <c r="AV8" i="65"/>
  <c r="AW8" i="26"/>
  <c r="AW8" i="14"/>
  <c r="AW8" i="34"/>
  <c r="AW8" i="65"/>
  <c r="AX8" i="26"/>
  <c r="AX8" i="14"/>
  <c r="AX8" i="34"/>
  <c r="AX8" i="65"/>
  <c r="AY8" i="26"/>
  <c r="AY8" i="14"/>
  <c r="AY8" i="34"/>
  <c r="AY8" i="65"/>
  <c r="AZ8" i="26"/>
  <c r="AZ8" i="14"/>
  <c r="AZ8" i="34"/>
  <c r="AZ8" i="65"/>
  <c r="BA8" i="26"/>
  <c r="BA8" i="14"/>
  <c r="BA8" i="34"/>
  <c r="BA8" i="65"/>
  <c r="BB8" i="26"/>
  <c r="BB8" i="14"/>
  <c r="BB8" i="34"/>
  <c r="BB8" i="65"/>
  <c r="BC8" i="26"/>
  <c r="BC8" i="14"/>
  <c r="BC8" i="34"/>
  <c r="BC8" i="65"/>
  <c r="BD8" i="26"/>
  <c r="BD8" i="14"/>
  <c r="BD8" i="34"/>
  <c r="BD8" i="65"/>
  <c r="BE8" i="26"/>
  <c r="BE8" i="14"/>
  <c r="BE8" i="34"/>
  <c r="BE8" i="65"/>
  <c r="BF8" i="26"/>
  <c r="BF8" i="14"/>
  <c r="BF8" i="34"/>
  <c r="BF8" i="65"/>
  <c r="BG8" i="26"/>
  <c r="BG8" i="14"/>
  <c r="BG8" i="34"/>
  <c r="BG8" i="65"/>
  <c r="BI8" i="26"/>
  <c r="BI8" i="14"/>
  <c r="BI8" i="34"/>
  <c r="BI8" i="65"/>
  <c r="BJ8" i="26"/>
  <c r="BJ8" i="14"/>
  <c r="BJ8" i="34"/>
  <c r="BJ8" i="65"/>
  <c r="BK8" i="26"/>
  <c r="BK8" i="14"/>
  <c r="BK8" i="34"/>
  <c r="BK8" i="65"/>
  <c r="BL8" i="26"/>
  <c r="BL8" i="14"/>
  <c r="BL8" i="34"/>
  <c r="BL8" i="65"/>
  <c r="BN8" i="26"/>
  <c r="BN8" i="14"/>
  <c r="BN8" i="34"/>
  <c r="BN8" i="65"/>
  <c r="BO8" i="26"/>
  <c r="BO8" i="14"/>
  <c r="BO8" i="34"/>
  <c r="BO8" i="65"/>
  <c r="BP8" i="26"/>
  <c r="BP8" i="14"/>
  <c r="BP8" i="34"/>
  <c r="BP8" i="65"/>
  <c r="BQ8" i="26"/>
  <c r="BQ8" i="14"/>
  <c r="BQ8" i="34"/>
  <c r="BQ8" i="65"/>
  <c r="BR8" i="26"/>
  <c r="BR8" i="14"/>
  <c r="BR8" i="34"/>
  <c r="BR8" i="65"/>
  <c r="BS8" i="26"/>
  <c r="BS8" i="14"/>
  <c r="BS8" i="34"/>
  <c r="BS8" i="65"/>
  <c r="BT8" i="26"/>
  <c r="BT8" i="14"/>
  <c r="BT8" i="34"/>
  <c r="BT8" i="65"/>
  <c r="BU8" i="26"/>
  <c r="BU8" i="14"/>
  <c r="BU8" i="34"/>
  <c r="BU8" i="65"/>
  <c r="BV8" i="26"/>
  <c r="BV8" i="14"/>
  <c r="BV8" i="34"/>
  <c r="BV8" i="65"/>
  <c r="BW8" i="26"/>
  <c r="BW8" i="14"/>
  <c r="BW8" i="34"/>
  <c r="BW8" i="65"/>
  <c r="BX8" i="26"/>
  <c r="BX8" i="14"/>
  <c r="BX8" i="34"/>
  <c r="BX8" i="65"/>
  <c r="BY8" i="26"/>
  <c r="BY8" i="14"/>
  <c r="BY8" i="34"/>
  <c r="BY8" i="65"/>
  <c r="BZ8" i="26"/>
  <c r="BZ8" i="14"/>
  <c r="BZ8" i="34"/>
  <c r="BZ8" i="65"/>
  <c r="CA8" i="26"/>
  <c r="CA8" i="14"/>
  <c r="CA8" i="34"/>
  <c r="CA8" i="65"/>
  <c r="CB8" i="26"/>
  <c r="CB8" i="14"/>
  <c r="CB8" i="34"/>
  <c r="CB8" i="65"/>
  <c r="CC8" i="26"/>
  <c r="CC8" i="14"/>
  <c r="CC8" i="34"/>
  <c r="CC8" i="65"/>
  <c r="CD8" i="26"/>
  <c r="CD8" i="14"/>
  <c r="CD8" i="34"/>
  <c r="CD8" i="65"/>
  <c r="CE8" i="26"/>
  <c r="CE8" i="14"/>
  <c r="CE8" i="34"/>
  <c r="CE8" i="65"/>
  <c r="CF8" i="26"/>
  <c r="CF8" i="14"/>
  <c r="CF8" i="34"/>
  <c r="CF8" i="65"/>
  <c r="CG8" i="26"/>
  <c r="CG8" i="14"/>
  <c r="CG8" i="34"/>
  <c r="CG8" i="65"/>
  <c r="CH8" i="26"/>
  <c r="CH8" i="14"/>
  <c r="CH8" i="34"/>
  <c r="CH8" i="65"/>
  <c r="CI8" i="26"/>
  <c r="CI8" i="14"/>
  <c r="CI8" i="34"/>
  <c r="CI8" i="65"/>
  <c r="CJ8" i="26"/>
  <c r="CJ8" i="14"/>
  <c r="CJ8" i="34"/>
  <c r="CJ8" i="65"/>
  <c r="CK8" i="26"/>
  <c r="CK8" i="14"/>
  <c r="CK8" i="34"/>
  <c r="CK8" i="65"/>
  <c r="CL8" i="26"/>
  <c r="CL8" i="14"/>
  <c r="CL8" i="34"/>
  <c r="CL8" i="65"/>
  <c r="CM8" i="26"/>
  <c r="CM8" i="14"/>
  <c r="CM8" i="34"/>
  <c r="CM8" i="65"/>
  <c r="CN8" i="26"/>
  <c r="CN8" i="14"/>
  <c r="CN8" i="34"/>
  <c r="CN8" i="65"/>
  <c r="CO8" i="26"/>
  <c r="CO8" i="14"/>
  <c r="CO8" i="34"/>
  <c r="CO8" i="65"/>
  <c r="CP8" i="26"/>
  <c r="CP8" i="14"/>
  <c r="CP8" i="34"/>
  <c r="CP8" i="65"/>
  <c r="H9" i="26"/>
  <c r="H9" i="14"/>
  <c r="H9" i="34"/>
  <c r="H9" i="65"/>
  <c r="I9" i="26"/>
  <c r="I9" i="14"/>
  <c r="I9" i="34"/>
  <c r="I9" i="65"/>
  <c r="J9" i="26"/>
  <c r="J9" i="14"/>
  <c r="J9" i="34"/>
  <c r="J9" i="65"/>
  <c r="K9" i="26"/>
  <c r="K9" i="14"/>
  <c r="K9" i="34"/>
  <c r="K9" i="65"/>
  <c r="M9" i="26"/>
  <c r="M9" i="14"/>
  <c r="M9" i="34"/>
  <c r="M9" i="65"/>
  <c r="N9" i="26"/>
  <c r="N9" i="14"/>
  <c r="N9" i="34"/>
  <c r="N9" i="65"/>
  <c r="O9" i="26"/>
  <c r="O9" i="14"/>
  <c r="O9" i="34"/>
  <c r="O9" i="65"/>
  <c r="P9" i="26"/>
  <c r="P9" i="14"/>
  <c r="P9" i="34"/>
  <c r="P9" i="65"/>
  <c r="Q9" i="26"/>
  <c r="Q9" i="14"/>
  <c r="Q9" i="34"/>
  <c r="Q9" i="65"/>
  <c r="R9" i="26"/>
  <c r="R9" i="14"/>
  <c r="R9" i="34"/>
  <c r="R9" i="65"/>
  <c r="S9" i="26"/>
  <c r="S9" i="14"/>
  <c r="S9" i="34"/>
  <c r="S9" i="65"/>
  <c r="T9" i="26"/>
  <c r="T9" i="14"/>
  <c r="T9" i="34"/>
  <c r="T9" i="65"/>
  <c r="U9" i="26"/>
  <c r="U9" i="14"/>
  <c r="U9" i="34"/>
  <c r="U9" i="65"/>
  <c r="V9" i="26"/>
  <c r="V9" i="14"/>
  <c r="V9" i="34"/>
  <c r="V9" i="65"/>
  <c r="W9" i="26"/>
  <c r="W9" i="14"/>
  <c r="W9" i="34"/>
  <c r="W9" i="65"/>
  <c r="X9" i="26"/>
  <c r="X9" i="14"/>
  <c r="X9" i="34"/>
  <c r="X9" i="65"/>
  <c r="Y9" i="26"/>
  <c r="Y9" i="14"/>
  <c r="Y9" i="34"/>
  <c r="Y9" i="65"/>
  <c r="Z9" i="26"/>
  <c r="Z9" i="14"/>
  <c r="Z9" i="34"/>
  <c r="Z9" i="65"/>
  <c r="AA9" i="26"/>
  <c r="AA9" i="14"/>
  <c r="AA9" i="34"/>
  <c r="AA9" i="65"/>
  <c r="AB9" i="26"/>
  <c r="AB9" i="14"/>
  <c r="AB9" i="34"/>
  <c r="AB9" i="65"/>
  <c r="AC9" i="26"/>
  <c r="AC9" i="14"/>
  <c r="AC9" i="34"/>
  <c r="AC9" i="65"/>
  <c r="AD9" i="26"/>
  <c r="AD9" i="14"/>
  <c r="AD9" i="34"/>
  <c r="AD9" i="65"/>
  <c r="AE9" i="26"/>
  <c r="AE9" i="14"/>
  <c r="AE9" i="34"/>
  <c r="AE9" i="65"/>
  <c r="AF9" i="26"/>
  <c r="AF9" i="14"/>
  <c r="AF9" i="34"/>
  <c r="AF9" i="65"/>
  <c r="AG9" i="26"/>
  <c r="AG9" i="14"/>
  <c r="AG9" i="34"/>
  <c r="AG9" i="65"/>
  <c r="AH9" i="26"/>
  <c r="AH9" i="14"/>
  <c r="AH9" i="34"/>
  <c r="AH9" i="65"/>
  <c r="AI9" i="26"/>
  <c r="AI9" i="14"/>
  <c r="AI9" i="34"/>
  <c r="AI9" i="65"/>
  <c r="AJ9" i="26"/>
  <c r="AJ9" i="14"/>
  <c r="AJ9" i="34"/>
  <c r="AJ9" i="65"/>
  <c r="AK9" i="26"/>
  <c r="AK9" i="14"/>
  <c r="AK9" i="34"/>
  <c r="AK9" i="65"/>
  <c r="AL9" i="26"/>
  <c r="AL9" i="14"/>
  <c r="AL9" i="34"/>
  <c r="AL9" i="65"/>
  <c r="AM9" i="26"/>
  <c r="AM9" i="14"/>
  <c r="AM9" i="34"/>
  <c r="AM9" i="65"/>
  <c r="AN9" i="26"/>
  <c r="AN9" i="14"/>
  <c r="AN9" i="34"/>
  <c r="AN9" i="65"/>
  <c r="AO9" i="26"/>
  <c r="AO9" i="14"/>
  <c r="AO9" i="34"/>
  <c r="AO9" i="65"/>
  <c r="AP9" i="26"/>
  <c r="AP9" i="14"/>
  <c r="AP9" i="34"/>
  <c r="AP9" i="65"/>
  <c r="AQ9" i="26"/>
  <c r="AQ9" i="14"/>
  <c r="AQ9" i="34"/>
  <c r="AQ9" i="65"/>
  <c r="AR9" i="26"/>
  <c r="AR9" i="14"/>
  <c r="AR9" i="34"/>
  <c r="AR9" i="65"/>
  <c r="AS9" i="26"/>
  <c r="AS9" i="14"/>
  <c r="AS9" i="34"/>
  <c r="AS9" i="65"/>
  <c r="AT9" i="26"/>
  <c r="AT9" i="14"/>
  <c r="AT9" i="34"/>
  <c r="AT9" i="65"/>
  <c r="AU9" i="26"/>
  <c r="AU9" i="14"/>
  <c r="AU9" i="34"/>
  <c r="AU9" i="65"/>
  <c r="AV9" i="26"/>
  <c r="AV9" i="14"/>
  <c r="AV9" i="34"/>
  <c r="AV9" i="65"/>
  <c r="AW9" i="26"/>
  <c r="AW9" i="14"/>
  <c r="AW9" i="34"/>
  <c r="AW9" i="65"/>
  <c r="AX9" i="26"/>
  <c r="AX9" i="14"/>
  <c r="AX9" i="34"/>
  <c r="AX9" i="65"/>
  <c r="AY9" i="26"/>
  <c r="AY9" i="14"/>
  <c r="AY9" i="34"/>
  <c r="AY9" i="65"/>
  <c r="AZ9" i="26"/>
  <c r="AZ9" i="14"/>
  <c r="AZ9" i="34"/>
  <c r="AZ9" i="65"/>
  <c r="BA9" i="26"/>
  <c r="BA9" i="14"/>
  <c r="BA9" i="34"/>
  <c r="BA9" i="65"/>
  <c r="BB9" i="26"/>
  <c r="BB9" i="14"/>
  <c r="BB9" i="34"/>
  <c r="BB9" i="65"/>
  <c r="BC9" i="26"/>
  <c r="BC9" i="14"/>
  <c r="BC9" i="34"/>
  <c r="BC9" i="65"/>
  <c r="BD9" i="26"/>
  <c r="BD9" i="14"/>
  <c r="BD9" i="34"/>
  <c r="BD9" i="65"/>
  <c r="BE9" i="26"/>
  <c r="BE9" i="14"/>
  <c r="BE9" i="34"/>
  <c r="BE9" i="65"/>
  <c r="BF9" i="26"/>
  <c r="BF9" i="14"/>
  <c r="BF9" i="34"/>
  <c r="BF9" i="65"/>
  <c r="BG9" i="26"/>
  <c r="BG9" i="14"/>
  <c r="BG9" i="34"/>
  <c r="BG9" i="65"/>
  <c r="BI9" i="26"/>
  <c r="BI9" i="14"/>
  <c r="BI9" i="34"/>
  <c r="BI9" i="65"/>
  <c r="BJ9" i="26"/>
  <c r="BJ9" i="14"/>
  <c r="BJ9" i="34"/>
  <c r="BJ9" i="65"/>
  <c r="BK9" i="26"/>
  <c r="BK9" i="14"/>
  <c r="BK9" i="34"/>
  <c r="BK9" i="65"/>
  <c r="BL9" i="26"/>
  <c r="BL9" i="14"/>
  <c r="BL9" i="34"/>
  <c r="BL9" i="65"/>
  <c r="BN9" i="26"/>
  <c r="BN9" i="14"/>
  <c r="BN9" i="34"/>
  <c r="BN9" i="65"/>
  <c r="BO9" i="26"/>
  <c r="BO9" i="14"/>
  <c r="BO9" i="34"/>
  <c r="BO9" i="65"/>
  <c r="BP9" i="26"/>
  <c r="BP9" i="14"/>
  <c r="BP9" i="34"/>
  <c r="BP9" i="65"/>
  <c r="BQ9" i="26"/>
  <c r="BQ9" i="14"/>
  <c r="BQ9" i="34"/>
  <c r="BQ9" i="65"/>
  <c r="BR9" i="26"/>
  <c r="BR9" i="14"/>
  <c r="BR9" i="34"/>
  <c r="BR9" i="65"/>
  <c r="BS9" i="26"/>
  <c r="BS9" i="14"/>
  <c r="BS9" i="34"/>
  <c r="BS9" i="65"/>
  <c r="BT9" i="26"/>
  <c r="BT9" i="14"/>
  <c r="BT9" i="34"/>
  <c r="BT9" i="65"/>
  <c r="BU9" i="26"/>
  <c r="BU9" i="14"/>
  <c r="BU9" i="34"/>
  <c r="BU9" i="65"/>
  <c r="BV9" i="26"/>
  <c r="BV9" i="14"/>
  <c r="BV9" i="34"/>
  <c r="BV9" i="65"/>
  <c r="BW9" i="26"/>
  <c r="BW9" i="14"/>
  <c r="BW9" i="34"/>
  <c r="BW9" i="65"/>
  <c r="BX9" i="26"/>
  <c r="BX9" i="14"/>
  <c r="BX9" i="34"/>
  <c r="BX9" i="65"/>
  <c r="BY9" i="26"/>
  <c r="BY9" i="14"/>
  <c r="BY9" i="34"/>
  <c r="BY9" i="65"/>
  <c r="BZ9" i="26"/>
  <c r="BZ9" i="14"/>
  <c r="BZ9" i="34"/>
  <c r="BZ9" i="65"/>
  <c r="CA9" i="26"/>
  <c r="CA9" i="14"/>
  <c r="CA9" i="34"/>
  <c r="CA9" i="65"/>
  <c r="CB9" i="26"/>
  <c r="CB9" i="14"/>
  <c r="CB9" i="34"/>
  <c r="CB9" i="65"/>
  <c r="CC9" i="26"/>
  <c r="CC9" i="14"/>
  <c r="CC9" i="34"/>
  <c r="CC9" i="65"/>
  <c r="CD9" i="26"/>
  <c r="CD9" i="14"/>
  <c r="CD9" i="34"/>
  <c r="CD9" i="65"/>
  <c r="CE9" i="26"/>
  <c r="CE9" i="14"/>
  <c r="CE9" i="34"/>
  <c r="CE9" i="65"/>
  <c r="CF9" i="26"/>
  <c r="CF9" i="14"/>
  <c r="CF9" i="34"/>
  <c r="CF9" i="65"/>
  <c r="CG9" i="26"/>
  <c r="CG9" i="14"/>
  <c r="CG9" i="34"/>
  <c r="CG9" i="65"/>
  <c r="CH9" i="26"/>
  <c r="CH9" i="14"/>
  <c r="CH9" i="34"/>
  <c r="CH9" i="65"/>
  <c r="CI9" i="26"/>
  <c r="CI9" i="14"/>
  <c r="CI9" i="34"/>
  <c r="CI9" i="65"/>
  <c r="CJ9" i="26"/>
  <c r="CJ9" i="14"/>
  <c r="CJ9" i="34"/>
  <c r="CJ9" i="65"/>
  <c r="CK9" i="26"/>
  <c r="CK9" i="14"/>
  <c r="CK9" i="34"/>
  <c r="CK9" i="65"/>
  <c r="CL9" i="26"/>
  <c r="CL9" i="14"/>
  <c r="CL9" i="34"/>
  <c r="CL9" i="65"/>
  <c r="CM9" i="26"/>
  <c r="CM9" i="14"/>
  <c r="CM9" i="34"/>
  <c r="CM9" i="65"/>
  <c r="CN9" i="26"/>
  <c r="CN9" i="14"/>
  <c r="CN9" i="34"/>
  <c r="CN9" i="65"/>
  <c r="CO9" i="26"/>
  <c r="CO9" i="14"/>
  <c r="CO9" i="34"/>
  <c r="CO9" i="65"/>
  <c r="CP9" i="26"/>
  <c r="CP9" i="14"/>
  <c r="CP9" i="34"/>
  <c r="CP9" i="65"/>
  <c r="H10" i="26"/>
  <c r="H10" i="14"/>
  <c r="H10" i="34"/>
  <c r="H10" i="65"/>
  <c r="I10" i="26"/>
  <c r="I10" i="14"/>
  <c r="I10" i="34"/>
  <c r="I10" i="65"/>
  <c r="J10" i="26"/>
  <c r="J10" i="14"/>
  <c r="J10" i="34"/>
  <c r="J10" i="65"/>
  <c r="K10" i="26"/>
  <c r="K10" i="14"/>
  <c r="K10" i="34"/>
  <c r="K10" i="65"/>
  <c r="M10" i="26"/>
  <c r="M10" i="14"/>
  <c r="M10" i="34"/>
  <c r="M10" i="65"/>
  <c r="N10" i="26"/>
  <c r="N10" i="14"/>
  <c r="N10" i="34"/>
  <c r="N10" i="65"/>
  <c r="O10" i="26"/>
  <c r="O10" i="14"/>
  <c r="O10" i="34"/>
  <c r="O10" i="65"/>
  <c r="P10" i="26"/>
  <c r="P10" i="14"/>
  <c r="P10" i="34"/>
  <c r="P10" i="65"/>
  <c r="Q10" i="26"/>
  <c r="Q10" i="14"/>
  <c r="Q10" i="34"/>
  <c r="Q10" i="65"/>
  <c r="R10" i="26"/>
  <c r="R10" i="14"/>
  <c r="R10" i="34"/>
  <c r="R10" i="65"/>
  <c r="S10" i="26"/>
  <c r="S10" i="14"/>
  <c r="S10" i="34"/>
  <c r="S10" i="65"/>
  <c r="T10" i="26"/>
  <c r="T10" i="14"/>
  <c r="T10" i="34"/>
  <c r="T10" i="65"/>
  <c r="U10" i="26"/>
  <c r="U10" i="14"/>
  <c r="U10" i="34"/>
  <c r="U10" i="65"/>
  <c r="V10" i="26"/>
  <c r="V10" i="14"/>
  <c r="V10" i="34"/>
  <c r="V10" i="65"/>
  <c r="W10" i="26"/>
  <c r="W10" i="14"/>
  <c r="W10" i="34"/>
  <c r="W10" i="65"/>
  <c r="X10" i="26"/>
  <c r="X10" i="14"/>
  <c r="X10" i="34"/>
  <c r="X10" i="65"/>
  <c r="Y10" i="26"/>
  <c r="Y10" i="14"/>
  <c r="Y10" i="34"/>
  <c r="Y10" i="65"/>
  <c r="Z10" i="26"/>
  <c r="Z10" i="14"/>
  <c r="Z10" i="34"/>
  <c r="Z10" i="65"/>
  <c r="AA10" i="26"/>
  <c r="AA10" i="14"/>
  <c r="AA10" i="34"/>
  <c r="AA10" i="65"/>
  <c r="AB10" i="26"/>
  <c r="AB10" i="14"/>
  <c r="AB10" i="34"/>
  <c r="AB10" i="65"/>
  <c r="AC10" i="26"/>
  <c r="AC10" i="14"/>
  <c r="AC10" i="34"/>
  <c r="AC10" i="65"/>
  <c r="AD10" i="26"/>
  <c r="AD10" i="14"/>
  <c r="AD10" i="34"/>
  <c r="AD10" i="65"/>
  <c r="AE10" i="26"/>
  <c r="AE10" i="14"/>
  <c r="AE10" i="34"/>
  <c r="AE10" i="65"/>
  <c r="AF10" i="26"/>
  <c r="AF10" i="14"/>
  <c r="AF10" i="34"/>
  <c r="AF10" i="65"/>
  <c r="AG10" i="26"/>
  <c r="AG10" i="14"/>
  <c r="AG10" i="34"/>
  <c r="AG10" i="65"/>
  <c r="AH10" i="26"/>
  <c r="AH10" i="14"/>
  <c r="AH10" i="34"/>
  <c r="AH10" i="65"/>
  <c r="AI10" i="26"/>
  <c r="AI10" i="14"/>
  <c r="AI10" i="34"/>
  <c r="AI10" i="65"/>
  <c r="AJ10" i="26"/>
  <c r="AJ10" i="14"/>
  <c r="AJ10" i="34"/>
  <c r="AJ10" i="65"/>
  <c r="AK10" i="26"/>
  <c r="AK10" i="14"/>
  <c r="AK10" i="34"/>
  <c r="AK10" i="65"/>
  <c r="AL10" i="26"/>
  <c r="AL10" i="14"/>
  <c r="AL10" i="34"/>
  <c r="AL10" i="65"/>
  <c r="AM10" i="26"/>
  <c r="AM10" i="14"/>
  <c r="AM10" i="34"/>
  <c r="AM10" i="65"/>
  <c r="AN10" i="26"/>
  <c r="AN10" i="14"/>
  <c r="AN10" i="34"/>
  <c r="AN10" i="65"/>
  <c r="AO10" i="26"/>
  <c r="AO10" i="14"/>
  <c r="AO10" i="34"/>
  <c r="AO10" i="65"/>
  <c r="AP10" i="26"/>
  <c r="AP10" i="14"/>
  <c r="AP10" i="34"/>
  <c r="AP10" i="65"/>
  <c r="AQ10" i="26"/>
  <c r="AQ10" i="14"/>
  <c r="AQ10" i="34"/>
  <c r="AQ10" i="65"/>
  <c r="AR10" i="26"/>
  <c r="AR10" i="14"/>
  <c r="AR10" i="34"/>
  <c r="AR10" i="65"/>
  <c r="AS10" i="26"/>
  <c r="AS10" i="14"/>
  <c r="AS10" i="34"/>
  <c r="AS10" i="65"/>
  <c r="AT10" i="26"/>
  <c r="AT10" i="14"/>
  <c r="AT10" i="34"/>
  <c r="AT10" i="65"/>
  <c r="AU10" i="26"/>
  <c r="AU10" i="14"/>
  <c r="AU10" i="34"/>
  <c r="AU10" i="65"/>
  <c r="AV10" i="26"/>
  <c r="AV10" i="14"/>
  <c r="AV10" i="34"/>
  <c r="AV10" i="65"/>
  <c r="AW10" i="26"/>
  <c r="AW10" i="14"/>
  <c r="AW10" i="34"/>
  <c r="AW10" i="65"/>
  <c r="AX10" i="26"/>
  <c r="AX10" i="14"/>
  <c r="AX10" i="34"/>
  <c r="AX10" i="65"/>
  <c r="AY10" i="26"/>
  <c r="AY10" i="14"/>
  <c r="AY10" i="34"/>
  <c r="AY10" i="65"/>
  <c r="AZ10" i="26"/>
  <c r="AZ10" i="14"/>
  <c r="AZ10" i="34"/>
  <c r="AZ10" i="65"/>
  <c r="BA10" i="26"/>
  <c r="BA10" i="14"/>
  <c r="BA10" i="34"/>
  <c r="BA10" i="65"/>
  <c r="BB10" i="26"/>
  <c r="BB10" i="14"/>
  <c r="BB10" i="34"/>
  <c r="BB10" i="65"/>
  <c r="BC10" i="26"/>
  <c r="BC10" i="14"/>
  <c r="BC10" i="34"/>
  <c r="BC10" i="65"/>
  <c r="BD10" i="26"/>
  <c r="BD10" i="14"/>
  <c r="BD10" i="34"/>
  <c r="BD10" i="65"/>
  <c r="BE10" i="26"/>
  <c r="BE10" i="14"/>
  <c r="BE10" i="34"/>
  <c r="BE10" i="65"/>
  <c r="BF10" i="26"/>
  <c r="BF10" i="14"/>
  <c r="BF10" i="34"/>
  <c r="BF10" i="65"/>
  <c r="BG10" i="26"/>
  <c r="BG10" i="14"/>
  <c r="BG10" i="34"/>
  <c r="BG10" i="65"/>
  <c r="BI10" i="26"/>
  <c r="BI10" i="14"/>
  <c r="BI10" i="34"/>
  <c r="BI10" i="65"/>
  <c r="BJ10" i="26"/>
  <c r="BJ10" i="14"/>
  <c r="BJ10" i="34"/>
  <c r="BJ10" i="65"/>
  <c r="BK10" i="26"/>
  <c r="BK10" i="14"/>
  <c r="BK10" i="34"/>
  <c r="BK10" i="65"/>
  <c r="BL10" i="26"/>
  <c r="BL10" i="14"/>
  <c r="BL10" i="34"/>
  <c r="BL10" i="65"/>
  <c r="BN10" i="26"/>
  <c r="BN10" i="14"/>
  <c r="BN10" i="34"/>
  <c r="BN10" i="65"/>
  <c r="BO10" i="26"/>
  <c r="BO10" i="14"/>
  <c r="BO10" i="34"/>
  <c r="BO10" i="65"/>
  <c r="BP10" i="26"/>
  <c r="BP10" i="14"/>
  <c r="BP10" i="34"/>
  <c r="BP10" i="65"/>
  <c r="BQ10" i="26"/>
  <c r="BQ10" i="14"/>
  <c r="BQ10" i="34"/>
  <c r="BQ10" i="65"/>
  <c r="BR10" i="26"/>
  <c r="BR10" i="14"/>
  <c r="BR10" i="34"/>
  <c r="BR10" i="65"/>
  <c r="BS10" i="26"/>
  <c r="BS10" i="14"/>
  <c r="BS10" i="34"/>
  <c r="BS10" i="65"/>
  <c r="BT10" i="26"/>
  <c r="BT10" i="14"/>
  <c r="BT10" i="34"/>
  <c r="BT10" i="65"/>
  <c r="BU10" i="26"/>
  <c r="BU10" i="14"/>
  <c r="BU10" i="34"/>
  <c r="BU10" i="65"/>
  <c r="BV10" i="26"/>
  <c r="BV10" i="14"/>
  <c r="BV10" i="34"/>
  <c r="BV10" i="65"/>
  <c r="BW10" i="26"/>
  <c r="BW10" i="14"/>
  <c r="BW10" i="34"/>
  <c r="BW10" i="65"/>
  <c r="BX10" i="26"/>
  <c r="BX10" i="14"/>
  <c r="BX10" i="34"/>
  <c r="BX10" i="65"/>
  <c r="BY10" i="26"/>
  <c r="BY10" i="14"/>
  <c r="BY10" i="34"/>
  <c r="BY10" i="65"/>
  <c r="BZ10" i="26"/>
  <c r="BZ10" i="14"/>
  <c r="BZ10" i="34"/>
  <c r="BZ10" i="65"/>
  <c r="CA10" i="26"/>
  <c r="CA10" i="14"/>
  <c r="CA10" i="34"/>
  <c r="CA10" i="65"/>
  <c r="CB10" i="26"/>
  <c r="CB10" i="14"/>
  <c r="CB10" i="34"/>
  <c r="CB10" i="65"/>
  <c r="CC10" i="26"/>
  <c r="CC10" i="14"/>
  <c r="CC10" i="34"/>
  <c r="CC10" i="65"/>
  <c r="CD10" i="26"/>
  <c r="CD10" i="14"/>
  <c r="CD10" i="34"/>
  <c r="CD10" i="65"/>
  <c r="CE10" i="26"/>
  <c r="CE10" i="14"/>
  <c r="CE10" i="34"/>
  <c r="CE10" i="65"/>
  <c r="CF10" i="26"/>
  <c r="CF10" i="14"/>
  <c r="CF10" i="34"/>
  <c r="CF10" i="65"/>
  <c r="CG10" i="26"/>
  <c r="CG10" i="14"/>
  <c r="CG10" i="34"/>
  <c r="CG10" i="65"/>
  <c r="CH10" i="26"/>
  <c r="CH10" i="14"/>
  <c r="CH10" i="34"/>
  <c r="CH10" i="65"/>
  <c r="CI10" i="26"/>
  <c r="CI10" i="14"/>
  <c r="CI10" i="34"/>
  <c r="CI10" i="65"/>
  <c r="CJ10" i="26"/>
  <c r="CJ10" i="14"/>
  <c r="CJ10" i="34"/>
  <c r="CJ10" i="65"/>
  <c r="CK10" i="26"/>
  <c r="CK10" i="14"/>
  <c r="CK10" i="34"/>
  <c r="CK10" i="65"/>
  <c r="CL10" i="26"/>
  <c r="CL10" i="14"/>
  <c r="CL10" i="34"/>
  <c r="CL10" i="65"/>
  <c r="CM10" i="26"/>
  <c r="CM10" i="14"/>
  <c r="CM10" i="34"/>
  <c r="CM10" i="65"/>
  <c r="CN10" i="26"/>
  <c r="CN10" i="14"/>
  <c r="CN10" i="34"/>
  <c r="CN10" i="65"/>
  <c r="CO10" i="26"/>
  <c r="CO10" i="14"/>
  <c r="CO10" i="34"/>
  <c r="CO10" i="65"/>
  <c r="CP10" i="26"/>
  <c r="CP10" i="14"/>
  <c r="CP10" i="34"/>
  <c r="CP10" i="65"/>
  <c r="H11" i="26"/>
  <c r="H11" i="14"/>
  <c r="H11" i="34"/>
  <c r="H11" i="65"/>
  <c r="I11" i="26"/>
  <c r="I11" i="14"/>
  <c r="I11" i="34"/>
  <c r="I11" i="65"/>
  <c r="J11" i="26"/>
  <c r="J11" i="14"/>
  <c r="J11" i="34"/>
  <c r="J11" i="65"/>
  <c r="K11" i="26"/>
  <c r="K11" i="14"/>
  <c r="K11" i="34"/>
  <c r="K11" i="65"/>
  <c r="M11" i="26"/>
  <c r="M11" i="14"/>
  <c r="M11" i="34"/>
  <c r="M11" i="65"/>
  <c r="N11" i="26"/>
  <c r="N11" i="14"/>
  <c r="N11" i="34"/>
  <c r="N11" i="65"/>
  <c r="O11" i="26"/>
  <c r="O11" i="14"/>
  <c r="O11" i="34"/>
  <c r="O11" i="65"/>
  <c r="P11" i="26"/>
  <c r="P11" i="14"/>
  <c r="P11" i="34"/>
  <c r="P11" i="65"/>
  <c r="Q11" i="26"/>
  <c r="Q11" i="14"/>
  <c r="Q11" i="34"/>
  <c r="Q11" i="65"/>
  <c r="R11" i="26"/>
  <c r="R11" i="14"/>
  <c r="R11" i="34"/>
  <c r="R11" i="65"/>
  <c r="S11" i="26"/>
  <c r="S11" i="14"/>
  <c r="S11" i="34"/>
  <c r="S11" i="65"/>
  <c r="T11" i="26"/>
  <c r="T11" i="14"/>
  <c r="T11" i="34"/>
  <c r="T11" i="65"/>
  <c r="U11" i="26"/>
  <c r="U11" i="14"/>
  <c r="U11" i="34"/>
  <c r="U11" i="65"/>
  <c r="V11" i="26"/>
  <c r="V11" i="14"/>
  <c r="V11" i="34"/>
  <c r="V11" i="65"/>
  <c r="W11" i="26"/>
  <c r="W11" i="14"/>
  <c r="W11" i="34"/>
  <c r="W11" i="65"/>
  <c r="X11" i="26"/>
  <c r="X11" i="14"/>
  <c r="X11" i="34"/>
  <c r="X11" i="65"/>
  <c r="Y11" i="26"/>
  <c r="Y11" i="14"/>
  <c r="Y11" i="34"/>
  <c r="Y11" i="65"/>
  <c r="Z11" i="26"/>
  <c r="Z11" i="14"/>
  <c r="Z11" i="34"/>
  <c r="Z11" i="65"/>
  <c r="AA11" i="26"/>
  <c r="AA11" i="14"/>
  <c r="AA11" i="34"/>
  <c r="AA11" i="65"/>
  <c r="AB11" i="26"/>
  <c r="AB11" i="14"/>
  <c r="AB11" i="34"/>
  <c r="AB11" i="65"/>
  <c r="AC11" i="26"/>
  <c r="AC11" i="14"/>
  <c r="AC11" i="34"/>
  <c r="AC11" i="65"/>
  <c r="AD11" i="26"/>
  <c r="AD11" i="14"/>
  <c r="AD11" i="34"/>
  <c r="AD11" i="65"/>
  <c r="AE11" i="26"/>
  <c r="AE11" i="14"/>
  <c r="AE11" i="34"/>
  <c r="AE11" i="65"/>
  <c r="AF11" i="26"/>
  <c r="AF11" i="14"/>
  <c r="AF11" i="34"/>
  <c r="AF11" i="65"/>
  <c r="AG11" i="26"/>
  <c r="AG11" i="14"/>
  <c r="AG11" i="34"/>
  <c r="AG11" i="65"/>
  <c r="AH11" i="26"/>
  <c r="AH11" i="14"/>
  <c r="AH11" i="34"/>
  <c r="AH11" i="65"/>
  <c r="AI11" i="26"/>
  <c r="AI11" i="14"/>
  <c r="AI11" i="34"/>
  <c r="AI11" i="65"/>
  <c r="AJ11" i="26"/>
  <c r="AJ11" i="14"/>
  <c r="AJ11" i="34"/>
  <c r="AJ11" i="65"/>
  <c r="AK11" i="26"/>
  <c r="AK11" i="14"/>
  <c r="AK11" i="34"/>
  <c r="AK11" i="65"/>
  <c r="AL11" i="26"/>
  <c r="AL11" i="14"/>
  <c r="AL11" i="34"/>
  <c r="AL11" i="65"/>
  <c r="AM11" i="26"/>
  <c r="AM11" i="14"/>
  <c r="AM11" i="34"/>
  <c r="AM11" i="65"/>
  <c r="AN11" i="26"/>
  <c r="AN11" i="14"/>
  <c r="AN11" i="34"/>
  <c r="AN11" i="65"/>
  <c r="AO11" i="26"/>
  <c r="AO11" i="14"/>
  <c r="AO11" i="34"/>
  <c r="AO11" i="65"/>
  <c r="AP11" i="26"/>
  <c r="AP11" i="14"/>
  <c r="AP11" i="34"/>
  <c r="AP11" i="65"/>
  <c r="AQ11" i="26"/>
  <c r="AQ11" i="14"/>
  <c r="AQ11" i="34"/>
  <c r="AQ11" i="65"/>
  <c r="AR11" i="26"/>
  <c r="AR11" i="14"/>
  <c r="AR11" i="34"/>
  <c r="AR11" i="65"/>
  <c r="AS11" i="26"/>
  <c r="AS11" i="14"/>
  <c r="AS11" i="34"/>
  <c r="AS11" i="65"/>
  <c r="AT11" i="26"/>
  <c r="AT11" i="14"/>
  <c r="AT11" i="34"/>
  <c r="AT11" i="65"/>
  <c r="AU11" i="26"/>
  <c r="AU11" i="14"/>
  <c r="AU11" i="34"/>
  <c r="AU11" i="65"/>
  <c r="AV11" i="26"/>
  <c r="AV11" i="14"/>
  <c r="AV11" i="34"/>
  <c r="AV11" i="65"/>
  <c r="AW11" i="26"/>
  <c r="AW11" i="14"/>
  <c r="AW11" i="34"/>
  <c r="AW11" i="65"/>
  <c r="AX11" i="26"/>
  <c r="AX11" i="14"/>
  <c r="AX11" i="34"/>
  <c r="AX11" i="65"/>
  <c r="AY11" i="26"/>
  <c r="AY11" i="14"/>
  <c r="AY11" i="34"/>
  <c r="AY11" i="65"/>
  <c r="AZ11" i="26"/>
  <c r="AZ11" i="14"/>
  <c r="AZ11" i="34"/>
  <c r="AZ11" i="65"/>
  <c r="BA11" i="26"/>
  <c r="BA11" i="14"/>
  <c r="BA11" i="34"/>
  <c r="BA11" i="65"/>
  <c r="BB11" i="26"/>
  <c r="BB11" i="14"/>
  <c r="BB11" i="34"/>
  <c r="BB11" i="65"/>
  <c r="BC11" i="26"/>
  <c r="BC11" i="14"/>
  <c r="BC11" i="34"/>
  <c r="BC11" i="65"/>
  <c r="BD11" i="26"/>
  <c r="BD11" i="14"/>
  <c r="BD11" i="34"/>
  <c r="BD11" i="65"/>
  <c r="BE11" i="26"/>
  <c r="BE11" i="14"/>
  <c r="BE11" i="34"/>
  <c r="BE11" i="65"/>
  <c r="BF11" i="26"/>
  <c r="BF11" i="14"/>
  <c r="BF11" i="34"/>
  <c r="BF11" i="65"/>
  <c r="BG11" i="26"/>
  <c r="BG11" i="14"/>
  <c r="BG11" i="34"/>
  <c r="BG11" i="65"/>
  <c r="BI11" i="26"/>
  <c r="BI11" i="14"/>
  <c r="BI11" i="34"/>
  <c r="BI11" i="65"/>
  <c r="BJ11" i="26"/>
  <c r="BJ11" i="14"/>
  <c r="BJ11" i="34"/>
  <c r="BJ11" i="65"/>
  <c r="BK11" i="26"/>
  <c r="BK11" i="14"/>
  <c r="BK11" i="34"/>
  <c r="BK11" i="65"/>
  <c r="BL11" i="26"/>
  <c r="BL11" i="14"/>
  <c r="BL11" i="34"/>
  <c r="BL11" i="65"/>
  <c r="BN11" i="26"/>
  <c r="BN11" i="14"/>
  <c r="BN11" i="34"/>
  <c r="BN11" i="65"/>
  <c r="BO11" i="26"/>
  <c r="BO11" i="14"/>
  <c r="BO11" i="34"/>
  <c r="BO11" i="65"/>
  <c r="BP11" i="26"/>
  <c r="BP11" i="14"/>
  <c r="BP11" i="34"/>
  <c r="BP11" i="65"/>
  <c r="BQ11" i="26"/>
  <c r="BQ11" i="14"/>
  <c r="BQ11" i="34"/>
  <c r="BQ11" i="65"/>
  <c r="BR11" i="26"/>
  <c r="BR11" i="14"/>
  <c r="BR11" i="34"/>
  <c r="BR11" i="65"/>
  <c r="BS11" i="26"/>
  <c r="BS11" i="14"/>
  <c r="BS11" i="34"/>
  <c r="BS11" i="65"/>
  <c r="BT11" i="26"/>
  <c r="BT11" i="14"/>
  <c r="BT11" i="34"/>
  <c r="BT11" i="65"/>
  <c r="BU11" i="26"/>
  <c r="BU11" i="14"/>
  <c r="BU11" i="34"/>
  <c r="BU11" i="65"/>
  <c r="BV11" i="26"/>
  <c r="BV11" i="14"/>
  <c r="BV11" i="34"/>
  <c r="BV11" i="65"/>
  <c r="BW11" i="26"/>
  <c r="BW11" i="14"/>
  <c r="BW11" i="34"/>
  <c r="BW11" i="65"/>
  <c r="BX11" i="26"/>
  <c r="BX11" i="14"/>
  <c r="BX11" i="34"/>
  <c r="BX11" i="65"/>
  <c r="BY11" i="26"/>
  <c r="BY11" i="14"/>
  <c r="BY11" i="34"/>
  <c r="BY11" i="65"/>
  <c r="BZ11" i="26"/>
  <c r="BZ11" i="14"/>
  <c r="BZ11" i="34"/>
  <c r="BZ11" i="65"/>
  <c r="CA11" i="26"/>
  <c r="CA11" i="14"/>
  <c r="CA11" i="34"/>
  <c r="CA11" i="65"/>
  <c r="CB11" i="26"/>
  <c r="CB11" i="14"/>
  <c r="CB11" i="34"/>
  <c r="CB11" i="65"/>
  <c r="CC11" i="26"/>
  <c r="CC11" i="14"/>
  <c r="CC11" i="34"/>
  <c r="CC11" i="65"/>
  <c r="CD11" i="26"/>
  <c r="CD11" i="14"/>
  <c r="CD11" i="34"/>
  <c r="CD11" i="65"/>
  <c r="CE11" i="26"/>
  <c r="CE11" i="14"/>
  <c r="CE11" i="34"/>
  <c r="CE11" i="65"/>
  <c r="CF11" i="26"/>
  <c r="CF11" i="14"/>
  <c r="CF11" i="34"/>
  <c r="CF11" i="65"/>
  <c r="CG11" i="26"/>
  <c r="CG11" i="14"/>
  <c r="CG11" i="34"/>
  <c r="CG11" i="65"/>
  <c r="CH11" i="26"/>
  <c r="CH11" i="14"/>
  <c r="CH11" i="34"/>
  <c r="CH11" i="65"/>
  <c r="CI11" i="26"/>
  <c r="CI11" i="14"/>
  <c r="CI11" i="34"/>
  <c r="CI11" i="65"/>
  <c r="CJ11" i="26"/>
  <c r="CJ11" i="34"/>
  <c r="CJ11" i="65"/>
  <c r="CJ11" i="14"/>
  <c r="CK11" i="26"/>
  <c r="CK11" i="34"/>
  <c r="CK11" i="65"/>
  <c r="CK11" i="14"/>
  <c r="CL11" i="26"/>
  <c r="CL11" i="34"/>
  <c r="CL11" i="14"/>
  <c r="CL11" i="65"/>
  <c r="CM11" i="26"/>
  <c r="CM11" i="34"/>
  <c r="CM11" i="14"/>
  <c r="CM11" i="65"/>
  <c r="CN11" i="26"/>
  <c r="CN11" i="34"/>
  <c r="CN11" i="65"/>
  <c r="CN11" i="14"/>
  <c r="CO11" i="26"/>
  <c r="CO11" i="34"/>
  <c r="CO11" i="65"/>
  <c r="CO11" i="14"/>
  <c r="CP11" i="26"/>
  <c r="CP11" i="34"/>
  <c r="CP11" i="14"/>
  <c r="CP11" i="65"/>
  <c r="H12" i="26"/>
  <c r="H12" i="34"/>
  <c r="H12" i="14"/>
  <c r="H12" i="65"/>
  <c r="I12" i="26"/>
  <c r="I12" i="34"/>
  <c r="I12" i="65"/>
  <c r="I12" i="14"/>
  <c r="J12" i="26"/>
  <c r="J12" i="34"/>
  <c r="J12" i="65"/>
  <c r="J12" i="14"/>
  <c r="K12" i="26"/>
  <c r="K12" i="34"/>
  <c r="K12" i="14"/>
  <c r="K12" i="65"/>
  <c r="M12" i="26"/>
  <c r="M12" i="34"/>
  <c r="M12" i="14"/>
  <c r="M12" i="65"/>
  <c r="N12" i="26"/>
  <c r="N12" i="34"/>
  <c r="N12" i="65"/>
  <c r="N12" i="14"/>
  <c r="O12" i="26"/>
  <c r="O12" i="34"/>
  <c r="O12" i="65"/>
  <c r="O12" i="14"/>
  <c r="P12" i="26"/>
  <c r="P12" i="34"/>
  <c r="P12" i="14"/>
  <c r="P12" i="65"/>
  <c r="Q12" i="26"/>
  <c r="Q12" i="34"/>
  <c r="Q12" i="14"/>
  <c r="Q12" i="65"/>
  <c r="R12" i="26"/>
  <c r="R12" i="34"/>
  <c r="R12" i="65"/>
  <c r="R12" i="14"/>
  <c r="S12" i="26"/>
  <c r="S12" i="34"/>
  <c r="S12" i="65"/>
  <c r="S12" i="14"/>
  <c r="T12" i="26"/>
  <c r="T12" i="34"/>
  <c r="T12" i="14"/>
  <c r="T12" i="65"/>
  <c r="U12" i="26"/>
  <c r="U12" i="34"/>
  <c r="U12" i="14"/>
  <c r="U12" i="65"/>
  <c r="V12" i="26"/>
  <c r="V12" i="34"/>
  <c r="V12" i="65"/>
  <c r="V12" i="14"/>
  <c r="W12" i="26"/>
  <c r="W12" i="34"/>
  <c r="W12" i="65"/>
  <c r="W12" i="14"/>
  <c r="X12" i="26"/>
  <c r="X12" i="34"/>
  <c r="X12" i="14"/>
  <c r="X12" i="65"/>
  <c r="Y12" i="26"/>
  <c r="Y12" i="34"/>
  <c r="Y12" i="14"/>
  <c r="Y12" i="65"/>
  <c r="Z12" i="26"/>
  <c r="Z12" i="34"/>
  <c r="Z12" i="65"/>
  <c r="Z12" i="14"/>
  <c r="AA12" i="26"/>
  <c r="AA12" i="34"/>
  <c r="AA12" i="65"/>
  <c r="AA12" i="14"/>
  <c r="AB12" i="26"/>
  <c r="AB12" i="34"/>
  <c r="AB12" i="14"/>
  <c r="AB12" i="65"/>
  <c r="AC12" i="26"/>
  <c r="AC12" i="34"/>
  <c r="AC12" i="14"/>
  <c r="AC12" i="65"/>
  <c r="AD12" i="26"/>
  <c r="AD12" i="34"/>
  <c r="AD12" i="65"/>
  <c r="AD12" i="14"/>
  <c r="AE12" i="26"/>
  <c r="AE12" i="34"/>
  <c r="AE12" i="65"/>
  <c r="AE12" i="14"/>
  <c r="AF12" i="26"/>
  <c r="AF12" i="34"/>
  <c r="AF12" i="14"/>
  <c r="AF12" i="65"/>
  <c r="AG12" i="26"/>
  <c r="AG12" i="34"/>
  <c r="AG12" i="14"/>
  <c r="AG12" i="65"/>
  <c r="AH12" i="26"/>
  <c r="AH12" i="34"/>
  <c r="AH12" i="65"/>
  <c r="AH12" i="14"/>
  <c r="AI12" i="26"/>
  <c r="AI12" i="34"/>
  <c r="AI12" i="65"/>
  <c r="AI12" i="14"/>
  <c r="AJ12" i="26"/>
  <c r="AJ12" i="34"/>
  <c r="AJ12" i="14"/>
  <c r="AJ12" i="65"/>
  <c r="AK12" i="26"/>
  <c r="AK12" i="34"/>
  <c r="AK12" i="14"/>
  <c r="AK12" i="65"/>
  <c r="AL12" i="26"/>
  <c r="AL12" i="34"/>
  <c r="AL12" i="65"/>
  <c r="AL12" i="14"/>
  <c r="AM12" i="26"/>
  <c r="AM12" i="34"/>
  <c r="AM12" i="65"/>
  <c r="AM12" i="14"/>
  <c r="AN12" i="26"/>
  <c r="AN12" i="34"/>
  <c r="AN12" i="14"/>
  <c r="AN12" i="65"/>
  <c r="AO12" i="26"/>
  <c r="AO12" i="34"/>
  <c r="AO12" i="14"/>
  <c r="AO12" i="65"/>
  <c r="AP12" i="26"/>
  <c r="AP12" i="34"/>
  <c r="AP12" i="65"/>
  <c r="AP12" i="14"/>
  <c r="AQ12" i="26"/>
  <c r="AQ12" i="34"/>
  <c r="AQ12" i="65"/>
  <c r="AQ12" i="14"/>
  <c r="AR12" i="26"/>
  <c r="AR12" i="34"/>
  <c r="AR12" i="14"/>
  <c r="AR12" i="65"/>
  <c r="AS12" i="26"/>
  <c r="AS12" i="34"/>
  <c r="AS12" i="14"/>
  <c r="AS12" i="65"/>
  <c r="AT12" i="26"/>
  <c r="AT12" i="34"/>
  <c r="AT12" i="65"/>
  <c r="AT12" i="14"/>
  <c r="AU12" i="26"/>
  <c r="AU12" i="34"/>
  <c r="AU12" i="65"/>
  <c r="AU12" i="14"/>
  <c r="AV12" i="26"/>
  <c r="AV12" i="34"/>
  <c r="AV12" i="14"/>
  <c r="AV12" i="65"/>
  <c r="AW12" i="26"/>
  <c r="AW12" i="34"/>
  <c r="AW12" i="14"/>
  <c r="AW12" i="65"/>
  <c r="AX12" i="26"/>
  <c r="AX12" i="34"/>
  <c r="AX12" i="65"/>
  <c r="AX12" i="14"/>
  <c r="AY12" i="26"/>
  <c r="AY12" i="34"/>
  <c r="AY12" i="65"/>
  <c r="AY12" i="14"/>
  <c r="AZ12" i="26"/>
  <c r="AZ12" i="34"/>
  <c r="AZ12" i="14"/>
  <c r="AZ12" i="65"/>
  <c r="BA12" i="26"/>
  <c r="BA12" i="34"/>
  <c r="BA12" i="14"/>
  <c r="BA12" i="65"/>
  <c r="BB12" i="26"/>
  <c r="BB12" i="34"/>
  <c r="BB12" i="65"/>
  <c r="BB12" i="14"/>
  <c r="BC12" i="26"/>
  <c r="BC12" i="34"/>
  <c r="BC12" i="65"/>
  <c r="BC12" i="14"/>
  <c r="BD12" i="26"/>
  <c r="BD12" i="34"/>
  <c r="BD12" i="14"/>
  <c r="BD12" i="65"/>
  <c r="BE12" i="26"/>
  <c r="BE12" i="34"/>
  <c r="BE12" i="14"/>
  <c r="BE12" i="65"/>
  <c r="BF12" i="26"/>
  <c r="BF12" i="34"/>
  <c r="BF12" i="65"/>
  <c r="BF12" i="14"/>
  <c r="BG12" i="26"/>
  <c r="BG12" i="34"/>
  <c r="BG12" i="65"/>
  <c r="BG12" i="14"/>
  <c r="BI12" i="26"/>
  <c r="BI12" i="34"/>
  <c r="BI12" i="14"/>
  <c r="BI12" i="65"/>
  <c r="BJ12" i="26"/>
  <c r="BJ12" i="34"/>
  <c r="BJ12" i="14"/>
  <c r="BJ12" i="65"/>
  <c r="BK12" i="26"/>
  <c r="BK12" i="34"/>
  <c r="BK12" i="65"/>
  <c r="BK12" i="14"/>
  <c r="BL12" i="26"/>
  <c r="BL12" i="34"/>
  <c r="BL12" i="65"/>
  <c r="BL12" i="14"/>
  <c r="BN12" i="26"/>
  <c r="BN12" i="34"/>
  <c r="BN12" i="14"/>
  <c r="BN12" i="65"/>
  <c r="BO12" i="26"/>
  <c r="BO12" i="34"/>
  <c r="BO12" i="14"/>
  <c r="BO12" i="65"/>
  <c r="BP12" i="26"/>
  <c r="BP12" i="34"/>
  <c r="BP12" i="65"/>
  <c r="BP12" i="14"/>
  <c r="BQ12" i="26"/>
  <c r="BQ12" i="34"/>
  <c r="BQ12" i="65"/>
  <c r="BQ12" i="14"/>
  <c r="BR12" i="26"/>
  <c r="BR12" i="34"/>
  <c r="BR12" i="14"/>
  <c r="BR12" i="65"/>
  <c r="BS12" i="26"/>
  <c r="BS12" i="34"/>
  <c r="BS12" i="14"/>
  <c r="BS12" i="65"/>
  <c r="BT12" i="26"/>
  <c r="BT12" i="34"/>
  <c r="BT12" i="65"/>
  <c r="BT12" i="14"/>
  <c r="BU12" i="26"/>
  <c r="BU12" i="34"/>
  <c r="BU12" i="65"/>
  <c r="BU12" i="14"/>
  <c r="BV12" i="26"/>
  <c r="BV12" i="34"/>
  <c r="BV12" i="14"/>
  <c r="BV12" i="65"/>
  <c r="BW12" i="26"/>
  <c r="BW12" i="34"/>
  <c r="BW12" i="14"/>
  <c r="BW12" i="65"/>
  <c r="BX12" i="26"/>
  <c r="BX12" i="34"/>
  <c r="BX12" i="65"/>
  <c r="BX12" i="14"/>
  <c r="BY12" i="26"/>
  <c r="BY12" i="34"/>
  <c r="BY12" i="65"/>
  <c r="BY12" i="14"/>
  <c r="BZ12" i="26"/>
  <c r="BZ12" i="34"/>
  <c r="BZ12" i="14"/>
  <c r="BZ12" i="65"/>
  <c r="CA12" i="26"/>
  <c r="CA12" i="34"/>
  <c r="CA12" i="14"/>
  <c r="CA12" i="65"/>
  <c r="CB12" i="26"/>
  <c r="CB12" i="34"/>
  <c r="CB12" i="65"/>
  <c r="CB12" i="14"/>
  <c r="CC12" i="26"/>
  <c r="CC12" i="34"/>
  <c r="CC12" i="65"/>
  <c r="CC12" i="14"/>
  <c r="CD12" i="26"/>
  <c r="CD12" i="34"/>
  <c r="CD12" i="14"/>
  <c r="CD12" i="65"/>
  <c r="CE12" i="26"/>
  <c r="CE12" i="34"/>
  <c r="CE12" i="14"/>
  <c r="CE12" i="65"/>
  <c r="CF12" i="26"/>
  <c r="CF12" i="34"/>
  <c r="CF12" i="65"/>
  <c r="CF12" i="14"/>
  <c r="CG12" i="26"/>
  <c r="CG12" i="34"/>
  <c r="CG12" i="65"/>
  <c r="CG12" i="14"/>
  <c r="CH12" i="26"/>
  <c r="CH12" i="34"/>
  <c r="CH12" i="14"/>
  <c r="CH12" i="65"/>
  <c r="CI12" i="26"/>
  <c r="CI12" i="34"/>
  <c r="CI12" i="14"/>
  <c r="CI12" i="65"/>
  <c r="CJ12" i="26"/>
  <c r="CJ12" i="34"/>
  <c r="CJ12" i="65"/>
  <c r="CJ12" i="14"/>
  <c r="CK12" i="26"/>
  <c r="CK12" i="34"/>
  <c r="CK12" i="65"/>
  <c r="CK12" i="14"/>
  <c r="CL12" i="26"/>
  <c r="CL12" i="34"/>
  <c r="CL12" i="65"/>
  <c r="CL12" i="14"/>
  <c r="CM12" i="26"/>
  <c r="CM12" i="34"/>
  <c r="CM12" i="65"/>
  <c r="CM12" i="14"/>
  <c r="CN12" i="26"/>
  <c r="CN12" i="34"/>
  <c r="CN12" i="65"/>
  <c r="CN12" i="14"/>
  <c r="CO12" i="26"/>
  <c r="CO12" i="34"/>
  <c r="CO12" i="65"/>
  <c r="CO12" i="14"/>
  <c r="CP12" i="26"/>
  <c r="CP12" i="34"/>
  <c r="CP12" i="65"/>
  <c r="CP12" i="14"/>
  <c r="H13" i="26"/>
  <c r="H13" i="34"/>
  <c r="H13" i="65"/>
  <c r="H13" i="14"/>
  <c r="I13" i="26"/>
  <c r="I13" i="34"/>
  <c r="I13" i="65"/>
  <c r="I13" i="14"/>
  <c r="J13" i="26"/>
  <c r="J13" i="34"/>
  <c r="J13" i="65"/>
  <c r="J13" i="14"/>
  <c r="K13" i="26"/>
  <c r="K13" i="34"/>
  <c r="K13" i="65"/>
  <c r="K13" i="14"/>
  <c r="M13" i="26"/>
  <c r="M13" i="34"/>
  <c r="M13" i="65"/>
  <c r="M13" i="14"/>
  <c r="N13" i="26"/>
  <c r="N13" i="34"/>
  <c r="N13" i="65"/>
  <c r="N13" i="14"/>
  <c r="O13" i="26"/>
  <c r="O13" i="34"/>
  <c r="O13" i="65"/>
  <c r="O13" i="14"/>
  <c r="P13" i="26"/>
  <c r="P13" i="34"/>
  <c r="P13" i="65"/>
  <c r="P13" i="14"/>
  <c r="Q13" i="26"/>
  <c r="Q13" i="34"/>
  <c r="Q13" i="65"/>
  <c r="Q13" i="14"/>
  <c r="R13" i="26"/>
  <c r="R13" i="34"/>
  <c r="R13" i="65"/>
  <c r="R13" i="14"/>
  <c r="S13" i="26"/>
  <c r="S13" i="34"/>
  <c r="S13" i="65"/>
  <c r="S13" i="14"/>
  <c r="T13" i="26"/>
  <c r="T13" i="34"/>
  <c r="T13" i="65"/>
  <c r="T13" i="14"/>
  <c r="U13" i="26"/>
  <c r="U13" i="34"/>
  <c r="U13" i="65"/>
  <c r="U13" i="14"/>
  <c r="V13" i="26"/>
  <c r="V13" i="34"/>
  <c r="V13" i="65"/>
  <c r="V13" i="14"/>
  <c r="W13" i="26"/>
  <c r="W13" i="34"/>
  <c r="W13" i="65"/>
  <c r="W13" i="14"/>
  <c r="X13" i="26"/>
  <c r="X13" i="34"/>
  <c r="X13" i="65"/>
  <c r="X13" i="14"/>
  <c r="Y13" i="26"/>
  <c r="Y13" i="34"/>
  <c r="Y13" i="65"/>
  <c r="Y13" i="14"/>
  <c r="Z13" i="26"/>
  <c r="Z13" i="34"/>
  <c r="Z13" i="65"/>
  <c r="Z13" i="14"/>
  <c r="AA13" i="26"/>
  <c r="AA13" i="34"/>
  <c r="AA13" i="65"/>
  <c r="AA13" i="14"/>
  <c r="AB13" i="26"/>
  <c r="AB13" i="34"/>
  <c r="AB13" i="65"/>
  <c r="AB13" i="14"/>
  <c r="AC13" i="26"/>
  <c r="AC13" i="34"/>
  <c r="AC13" i="65"/>
  <c r="AC13" i="14"/>
  <c r="AD13" i="26"/>
  <c r="AD13" i="34"/>
  <c r="AD13" i="65"/>
  <c r="AD13" i="14"/>
  <c r="AE13" i="26"/>
  <c r="AE13" i="34"/>
  <c r="AE13" i="65"/>
  <c r="AE13" i="14"/>
  <c r="AF13" i="26"/>
  <c r="AF13" i="34"/>
  <c r="AF13" i="65"/>
  <c r="AF13" i="14"/>
  <c r="AG13" i="26"/>
  <c r="AG13" i="34"/>
  <c r="AG13" i="65"/>
  <c r="AG13" i="14"/>
  <c r="AH13" i="26"/>
  <c r="AH13" i="34"/>
  <c r="AH13" i="65"/>
  <c r="AH13" i="14"/>
  <c r="AI13" i="26"/>
  <c r="AI13" i="34"/>
  <c r="AI13" i="65"/>
  <c r="AI13" i="14"/>
  <c r="AJ13" i="26"/>
  <c r="AJ13" i="34"/>
  <c r="AJ13" i="65"/>
  <c r="AJ13" i="14"/>
  <c r="AK13" i="26"/>
  <c r="AK13" i="34"/>
  <c r="AK13" i="65"/>
  <c r="AK13" i="14"/>
  <c r="AL13" i="26"/>
  <c r="AL13" i="34"/>
  <c r="AL13" i="65"/>
  <c r="AL13" i="14"/>
  <c r="AM13" i="26"/>
  <c r="AM13" i="34"/>
  <c r="AM13" i="65"/>
  <c r="AM13" i="14"/>
  <c r="AN13" i="26"/>
  <c r="AN13" i="34"/>
  <c r="AN13" i="65"/>
  <c r="AN13" i="14"/>
  <c r="AO13" i="26"/>
  <c r="AO13" i="34"/>
  <c r="AO13" i="65"/>
  <c r="AO13" i="14"/>
  <c r="AP13" i="26"/>
  <c r="AP13" i="34"/>
  <c r="AP13" i="65"/>
  <c r="AP13" i="14"/>
  <c r="AQ13" i="26"/>
  <c r="AQ13" i="34"/>
  <c r="AQ13" i="65"/>
  <c r="AQ13" i="14"/>
  <c r="AR13" i="26"/>
  <c r="AR13" i="34"/>
  <c r="AR13" i="65"/>
  <c r="AR13" i="14"/>
  <c r="AS13" i="26"/>
  <c r="AS13" i="34"/>
  <c r="AS13" i="65"/>
  <c r="AS13" i="14"/>
  <c r="AT13" i="26"/>
  <c r="AT13" i="34"/>
  <c r="AT13" i="65"/>
  <c r="AT13" i="14"/>
  <c r="AU13" i="26"/>
  <c r="AU13" i="34"/>
  <c r="AU13" i="65"/>
  <c r="AU13" i="14"/>
  <c r="AV13" i="26"/>
  <c r="AV13" i="34"/>
  <c r="AV13" i="65"/>
  <c r="AV13" i="14"/>
  <c r="AW13" i="26"/>
  <c r="AW13" i="34"/>
  <c r="AW13" i="65"/>
  <c r="AW13" i="14"/>
  <c r="AX13" i="26"/>
  <c r="AX13" i="34"/>
  <c r="AX13" i="65"/>
  <c r="AX13" i="14"/>
  <c r="AY13" i="26"/>
  <c r="AY13" i="34"/>
  <c r="AY13" i="65"/>
  <c r="AY13" i="14"/>
  <c r="AZ13" i="26"/>
  <c r="AZ13" i="34"/>
  <c r="AZ13" i="65"/>
  <c r="AZ13" i="14"/>
  <c r="BA13" i="26"/>
  <c r="BA13" i="34"/>
  <c r="BA13" i="65"/>
  <c r="BA13" i="14"/>
  <c r="BB13" i="26"/>
  <c r="BB13" i="34"/>
  <c r="BB13" i="65"/>
  <c r="BB13" i="14"/>
  <c r="BC13" i="26"/>
  <c r="BC13" i="34"/>
  <c r="BC13" i="65"/>
  <c r="BC13" i="14"/>
  <c r="BD13" i="26"/>
  <c r="BD13" i="34"/>
  <c r="BD13" i="65"/>
  <c r="BD13" i="14"/>
  <c r="BE13" i="26"/>
  <c r="BE13" i="34"/>
  <c r="BE13" i="65"/>
  <c r="BE13" i="14"/>
  <c r="BF13" i="26"/>
  <c r="BF13" i="34"/>
  <c r="BF13" i="65"/>
  <c r="BF13" i="14"/>
  <c r="BG13" i="26"/>
  <c r="BG13" i="34"/>
  <c r="BG13" i="65"/>
  <c r="BG13" i="14"/>
  <c r="BI13" i="26"/>
  <c r="BI13" i="34"/>
  <c r="BI13" i="65"/>
  <c r="BI13" i="14"/>
  <c r="BJ13" i="26"/>
  <c r="BJ13" i="34"/>
  <c r="BJ13" i="65"/>
  <c r="BJ13" i="14"/>
  <c r="BK13" i="26"/>
  <c r="BK13" i="34"/>
  <c r="BK13" i="65"/>
  <c r="BK13" i="14"/>
  <c r="BL13" i="26"/>
  <c r="BL13" i="34"/>
  <c r="BL13" i="65"/>
  <c r="BL13" i="14"/>
  <c r="BN13" i="26"/>
  <c r="BN13" i="34"/>
  <c r="BN13" i="65"/>
  <c r="BN13" i="14"/>
  <c r="BO13" i="26"/>
  <c r="BO13" i="34"/>
  <c r="BO13" i="65"/>
  <c r="BO13" i="14"/>
  <c r="BP13" i="26"/>
  <c r="BP13" i="34"/>
  <c r="BP13" i="65"/>
  <c r="BP13" i="14"/>
  <c r="BQ13" i="26"/>
  <c r="BQ13" i="34"/>
  <c r="BQ13" i="65"/>
  <c r="BQ13" i="14"/>
  <c r="BR13" i="26"/>
  <c r="BR13" i="14"/>
  <c r="BR13" i="34"/>
  <c r="BR13" i="65"/>
  <c r="BS13" i="26"/>
  <c r="BS13" i="14"/>
  <c r="BS13" i="34"/>
  <c r="BS13" i="65"/>
  <c r="BT13" i="26"/>
  <c r="BT13" i="34"/>
  <c r="BT13" i="65"/>
  <c r="BT13" i="14"/>
  <c r="BU13" i="26"/>
  <c r="BU13" i="34"/>
  <c r="BU13" i="65"/>
  <c r="BU13" i="14"/>
  <c r="BV13" i="26"/>
  <c r="BV13" i="14"/>
  <c r="BV13" i="34"/>
  <c r="BV13" i="65"/>
  <c r="BW13" i="26"/>
  <c r="BW13" i="14"/>
  <c r="BW13" i="34"/>
  <c r="BW13" i="65"/>
  <c r="BX13" i="26"/>
  <c r="BX13" i="34"/>
  <c r="BX13" i="65"/>
  <c r="BX13" i="14"/>
  <c r="BY13" i="26"/>
  <c r="BY13" i="34"/>
  <c r="BY13" i="65"/>
  <c r="BY13" i="14"/>
  <c r="BZ13" i="26"/>
  <c r="BZ13" i="14"/>
  <c r="BZ13" i="34"/>
  <c r="BZ13" i="65"/>
  <c r="CA13" i="26"/>
  <c r="CA13" i="14"/>
  <c r="CA13" i="34"/>
  <c r="CA13" i="65"/>
  <c r="CB13" i="26"/>
  <c r="CB13" i="34"/>
  <c r="CB13" i="65"/>
  <c r="CB13" i="14"/>
  <c r="CC13" i="26"/>
  <c r="CC13" i="34"/>
  <c r="CC13" i="65"/>
  <c r="CC13" i="14"/>
  <c r="CD13" i="26"/>
  <c r="CD13" i="14"/>
  <c r="CD13" i="34"/>
  <c r="CD13" i="65"/>
  <c r="CE13" i="26"/>
  <c r="CE13" i="14"/>
  <c r="CE13" i="34"/>
  <c r="CE13" i="65"/>
  <c r="CF13" i="26"/>
  <c r="CF13" i="34"/>
  <c r="CF13" i="65"/>
  <c r="CF13" i="14"/>
  <c r="CG13" i="26"/>
  <c r="CG13" i="34"/>
  <c r="CG13" i="65"/>
  <c r="CG13" i="14"/>
  <c r="CH13" i="26"/>
  <c r="CH13" i="14"/>
  <c r="CH13" i="34"/>
  <c r="CH13" i="65"/>
  <c r="CI13" i="26"/>
  <c r="CI13" i="14"/>
  <c r="CI13" i="34"/>
  <c r="CI13" i="65"/>
  <c r="CJ13" i="26"/>
  <c r="CJ13" i="34"/>
  <c r="CJ13" i="65"/>
  <c r="CJ13" i="14"/>
  <c r="CK13" i="26"/>
  <c r="CK13" i="34"/>
  <c r="CK13" i="65"/>
  <c r="CK13" i="14"/>
  <c r="CL13" i="26"/>
  <c r="CL13" i="14"/>
  <c r="CL13" i="34"/>
  <c r="CL13" i="65"/>
  <c r="CM13" i="26"/>
  <c r="CM13" i="14"/>
  <c r="CM13" i="34"/>
  <c r="CM13" i="65"/>
  <c r="CN13" i="26"/>
  <c r="CN13" i="34"/>
  <c r="CN13" i="65"/>
  <c r="CN13" i="14"/>
  <c r="CO13" i="26"/>
  <c r="CO13" i="34"/>
  <c r="CO13" i="65"/>
  <c r="CO13" i="14"/>
  <c r="CP13" i="26"/>
  <c r="CP13" i="14"/>
  <c r="CP13" i="34"/>
  <c r="CP13" i="65"/>
  <c r="H14" i="26"/>
  <c r="H14" i="14"/>
  <c r="H14" i="34"/>
  <c r="H14" i="65"/>
  <c r="I14" i="26"/>
  <c r="I14" i="34"/>
  <c r="I14" i="65"/>
  <c r="I14" i="14"/>
  <c r="J14" i="26"/>
  <c r="J14" i="34"/>
  <c r="J14" i="65"/>
  <c r="J14" i="14"/>
  <c r="K14" i="26"/>
  <c r="K14" i="14"/>
  <c r="K14" i="34"/>
  <c r="K14" i="65"/>
  <c r="M14" i="26"/>
  <c r="M14" i="14"/>
  <c r="M14" i="34"/>
  <c r="M14" i="65"/>
  <c r="N14" i="26"/>
  <c r="N14" i="34"/>
  <c r="N14" i="65"/>
  <c r="N14" i="14"/>
  <c r="O14" i="26"/>
  <c r="O14" i="34"/>
  <c r="O14" i="65"/>
  <c r="O14" i="14"/>
  <c r="P14" i="26"/>
  <c r="P14" i="14"/>
  <c r="P14" i="34"/>
  <c r="P14" i="65"/>
  <c r="Q14" i="26"/>
  <c r="Q14" i="14"/>
  <c r="Q14" i="34"/>
  <c r="Q14" i="65"/>
  <c r="R14" i="26"/>
  <c r="R14" i="34"/>
  <c r="R14" i="65"/>
  <c r="R14" i="14"/>
  <c r="S14" i="26"/>
  <c r="S14" i="34"/>
  <c r="S14" i="65"/>
  <c r="S14" i="14"/>
  <c r="T14" i="26"/>
  <c r="T14" i="14"/>
  <c r="T14" i="34"/>
  <c r="T14" i="65"/>
  <c r="U14" i="26"/>
  <c r="U14" i="14"/>
  <c r="U14" i="34"/>
  <c r="U14" i="65"/>
  <c r="V14" i="26"/>
  <c r="V14" i="34"/>
  <c r="V14" i="65"/>
  <c r="V14" i="14"/>
  <c r="W14" i="26"/>
  <c r="W14" i="34"/>
  <c r="W14" i="65"/>
  <c r="W14" i="14"/>
  <c r="X14" i="26"/>
  <c r="X14" i="14"/>
  <c r="X14" i="34"/>
  <c r="X14" i="65"/>
  <c r="Y14" i="26"/>
  <c r="Y14" i="14"/>
  <c r="Y14" i="34"/>
  <c r="Y14" i="65"/>
  <c r="Z14" i="26"/>
  <c r="Z14" i="34"/>
  <c r="Z14" i="65"/>
  <c r="Z14" i="14"/>
  <c r="AA14" i="26"/>
  <c r="AA14" i="34"/>
  <c r="AA14" i="65"/>
  <c r="AA14" i="14"/>
  <c r="AB14" i="26"/>
  <c r="AB14" i="14"/>
  <c r="AB14" i="34"/>
  <c r="AB14" i="65"/>
  <c r="AC14" i="26"/>
  <c r="AC14" i="14"/>
  <c r="AC14" i="34"/>
  <c r="AC14" i="65"/>
  <c r="AD14" i="26"/>
  <c r="AD14" i="34"/>
  <c r="AD14" i="65"/>
  <c r="AD14" i="14"/>
  <c r="AE14" i="26"/>
  <c r="AE14" i="34"/>
  <c r="AE14" i="65"/>
  <c r="AE14" i="14"/>
  <c r="AF14" i="26"/>
  <c r="AF14" i="14"/>
  <c r="AF14" i="34"/>
  <c r="AF14" i="65"/>
  <c r="AG14" i="26"/>
  <c r="AG14" i="14"/>
  <c r="AG14" i="34"/>
  <c r="AG14" i="65"/>
  <c r="AH14" i="26"/>
  <c r="AH14" i="34"/>
  <c r="AH14" i="65"/>
  <c r="AH14" i="14"/>
  <c r="AI14" i="26"/>
  <c r="AI14" i="34"/>
  <c r="AI14" i="65"/>
  <c r="AI14" i="14"/>
  <c r="AJ14" i="26"/>
  <c r="AJ14" i="14"/>
  <c r="AJ14" i="34"/>
  <c r="AJ14" i="65"/>
  <c r="AK14" i="26"/>
  <c r="AK14" i="14"/>
  <c r="AK14" i="34"/>
  <c r="AK14" i="65"/>
  <c r="AL14" i="26"/>
  <c r="AL14" i="34"/>
  <c r="AL14" i="65"/>
  <c r="AL14" i="14"/>
  <c r="AM14" i="26"/>
  <c r="AM14" i="34"/>
  <c r="AM14" i="65"/>
  <c r="AM14" i="14"/>
  <c r="AN14" i="26"/>
  <c r="AN14" i="14"/>
  <c r="AN14" i="34"/>
  <c r="AN14" i="65"/>
  <c r="AO14" i="26"/>
  <c r="AO14" i="14"/>
  <c r="AO14" i="34"/>
  <c r="AO14" i="65"/>
  <c r="AP14" i="26"/>
  <c r="AP14" i="34"/>
  <c r="AP14" i="65"/>
  <c r="AP14" i="14"/>
  <c r="AQ14" i="26"/>
  <c r="AQ14" i="34"/>
  <c r="AQ14" i="65"/>
  <c r="AQ14" i="14"/>
  <c r="AR14" i="26"/>
  <c r="AR14" i="14"/>
  <c r="AR14" i="34"/>
  <c r="AR14" i="65"/>
  <c r="AS14" i="26"/>
  <c r="AS14" i="14"/>
  <c r="AS14" i="34"/>
  <c r="AS14" i="65"/>
  <c r="AT14" i="26"/>
  <c r="AT14" i="34"/>
  <c r="AT14" i="65"/>
  <c r="AT14" i="14"/>
  <c r="AU14" i="26"/>
  <c r="AU14" i="34"/>
  <c r="AU14" i="65"/>
  <c r="AU14" i="14"/>
  <c r="AV14" i="26"/>
  <c r="AV14" i="14"/>
  <c r="AV14" i="34"/>
  <c r="AV14" i="65"/>
  <c r="AW14" i="26"/>
  <c r="AW14" i="14"/>
  <c r="AW14" i="34"/>
  <c r="AW14" i="65"/>
  <c r="AX14" i="26"/>
  <c r="AX14" i="34"/>
  <c r="AX14" i="65"/>
  <c r="AX14" i="14"/>
  <c r="AY14" i="26"/>
  <c r="AY14" i="34"/>
  <c r="AY14" i="65"/>
  <c r="AY14" i="14"/>
  <c r="AZ14" i="26"/>
  <c r="AZ14" i="14"/>
  <c r="AZ14" i="34"/>
  <c r="AZ14" i="65"/>
  <c r="BA14" i="26"/>
  <c r="BA14" i="14"/>
  <c r="BA14" i="34"/>
  <c r="BA14" i="65"/>
  <c r="BB14" i="26"/>
  <c r="BB14" i="34"/>
  <c r="BB14" i="65"/>
  <c r="BB14" i="14"/>
  <c r="BC14" i="26"/>
  <c r="BC14" i="34"/>
  <c r="BC14" i="65"/>
  <c r="BC14" i="14"/>
  <c r="BD14" i="26"/>
  <c r="BD14" i="14"/>
  <c r="BD14" i="34"/>
  <c r="BD14" i="65"/>
  <c r="BE14" i="26"/>
  <c r="BE14" i="14"/>
  <c r="BE14" i="34"/>
  <c r="BE14" i="65"/>
  <c r="BF14" i="26"/>
  <c r="BF14" i="34"/>
  <c r="BF14" i="65"/>
  <c r="BF14" i="14"/>
  <c r="BG14" i="26"/>
  <c r="BG14" i="34"/>
  <c r="BG14" i="65"/>
  <c r="BG14" i="14"/>
  <c r="BI14" i="26"/>
  <c r="BI14" i="14"/>
  <c r="BI14" i="34"/>
  <c r="BI14" i="65"/>
  <c r="BJ14" i="26"/>
  <c r="BJ14" i="14"/>
  <c r="BJ14" i="34"/>
  <c r="BJ14" i="65"/>
  <c r="BK14" i="26"/>
  <c r="BK14" i="34"/>
  <c r="BK14" i="65"/>
  <c r="BK14" i="14"/>
  <c r="BL14" i="26"/>
  <c r="BL14" i="34"/>
  <c r="BL14" i="65"/>
  <c r="BL14" i="14"/>
  <c r="BN14" i="26"/>
  <c r="BN14" i="14"/>
  <c r="BN14" i="34"/>
  <c r="BN14" i="65"/>
  <c r="BO14" i="26"/>
  <c r="BO14" i="14"/>
  <c r="BO14" i="34"/>
  <c r="BO14" i="65"/>
  <c r="BP14" i="26"/>
  <c r="BP14" i="34"/>
  <c r="BP14" i="65"/>
  <c r="BP14" i="14"/>
  <c r="BQ14" i="26"/>
  <c r="BQ14" i="34"/>
  <c r="BQ14" i="65"/>
  <c r="BQ14" i="14"/>
  <c r="BR14" i="26"/>
  <c r="BR14" i="34"/>
  <c r="BR14" i="65"/>
  <c r="BR14" i="14"/>
  <c r="BS14" i="26"/>
  <c r="BS14" i="34"/>
  <c r="BS14" i="65"/>
  <c r="BS14" i="14"/>
  <c r="BT14" i="26"/>
  <c r="BT14" i="34"/>
  <c r="BT14" i="65"/>
  <c r="BT14" i="14"/>
  <c r="BU14" i="26"/>
  <c r="BU14" i="34"/>
  <c r="BU14" i="65"/>
  <c r="BU14" i="14"/>
  <c r="BV14" i="26"/>
  <c r="BV14" i="34"/>
  <c r="BV14" i="65"/>
  <c r="BV14" i="14"/>
  <c r="BW14" i="26"/>
  <c r="BW14" i="34"/>
  <c r="BW14" i="65"/>
  <c r="BW14" i="14"/>
  <c r="BX14" i="26"/>
  <c r="BX14" i="34"/>
  <c r="BX14" i="65"/>
  <c r="BX14" i="14"/>
  <c r="BY14" i="26"/>
  <c r="BY14" i="34"/>
  <c r="BY14" i="65"/>
  <c r="BY14" i="14"/>
  <c r="BZ14" i="26"/>
  <c r="BZ14" i="34"/>
  <c r="BZ14" i="65"/>
  <c r="BZ14" i="14"/>
  <c r="CA14" i="26"/>
  <c r="CA14" i="34"/>
  <c r="CA14" i="65"/>
  <c r="CA14" i="14"/>
  <c r="CB14" i="26"/>
  <c r="CB14" i="34"/>
  <c r="CB14" i="65"/>
  <c r="CB14" i="14"/>
  <c r="CC14" i="26"/>
  <c r="CC14" i="34"/>
  <c r="CC14" i="14"/>
  <c r="CC14" i="65"/>
  <c r="CD14" i="26"/>
  <c r="CD14" i="34"/>
  <c r="CD14" i="65"/>
  <c r="CD14" i="14"/>
  <c r="CE14" i="26"/>
  <c r="CE14" i="34"/>
  <c r="CE14" i="65"/>
  <c r="CE14" i="14"/>
  <c r="CF14" i="26"/>
  <c r="CF14" i="34"/>
  <c r="CF14" i="65"/>
  <c r="CF14" i="14"/>
  <c r="CG14" i="26"/>
  <c r="CG14" i="34"/>
  <c r="CG14" i="14"/>
  <c r="CG14" i="65"/>
  <c r="CH14" i="26"/>
  <c r="CH14" i="34"/>
  <c r="CH14" i="65"/>
  <c r="CH14" i="14"/>
  <c r="CI14" i="26"/>
  <c r="CI14" i="34"/>
  <c r="CI14" i="65"/>
  <c r="CI14" i="14"/>
  <c r="CJ14" i="26"/>
  <c r="CJ14" i="34"/>
  <c r="CJ14" i="65"/>
  <c r="CJ14" i="14"/>
  <c r="CK14" i="26"/>
  <c r="CK14" i="34"/>
  <c r="CK14" i="14"/>
  <c r="CK14" i="65"/>
  <c r="CL14" i="26"/>
  <c r="CL14" i="34"/>
  <c r="CL14" i="65"/>
  <c r="CL14" i="14"/>
  <c r="CM14" i="26"/>
  <c r="CM14" i="34"/>
  <c r="CM14" i="65"/>
  <c r="CM14" i="14"/>
  <c r="CN14" i="26"/>
  <c r="CN14" i="34"/>
  <c r="CN14" i="65"/>
  <c r="CN14" i="14"/>
  <c r="CO14" i="26"/>
  <c r="CO14" i="34"/>
  <c r="CO14" i="14"/>
  <c r="CO14" i="65"/>
  <c r="CP14" i="26"/>
  <c r="CP14" i="34"/>
  <c r="CP14" i="14"/>
  <c r="CP14" i="65"/>
  <c r="H15" i="26"/>
  <c r="H15" i="34"/>
  <c r="H15" i="65"/>
  <c r="H15" i="14"/>
  <c r="I15" i="26"/>
  <c r="I15" i="34"/>
  <c r="I15" i="65"/>
  <c r="I15" i="14"/>
  <c r="J15" i="26"/>
  <c r="J15" i="34"/>
  <c r="J15" i="14"/>
  <c r="J15" i="65"/>
  <c r="K15" i="26"/>
  <c r="K15" i="34"/>
  <c r="K15" i="14"/>
  <c r="K15" i="65"/>
  <c r="M15" i="26"/>
  <c r="M15" i="34"/>
  <c r="M15" i="65"/>
  <c r="M15" i="14"/>
  <c r="N15" i="26"/>
  <c r="N15" i="34"/>
  <c r="N15" i="65"/>
  <c r="N15" i="14"/>
  <c r="O15" i="26"/>
  <c r="O15" i="34"/>
  <c r="O15" i="14"/>
  <c r="O15" i="65"/>
  <c r="P15" i="26"/>
  <c r="P15" i="34"/>
  <c r="P15" i="14"/>
  <c r="P15" i="65"/>
  <c r="Q15" i="26"/>
  <c r="Q15" i="34"/>
  <c r="Q15" i="65"/>
  <c r="Q15" i="14"/>
  <c r="R15" i="26"/>
  <c r="R15" i="34"/>
  <c r="R15" i="65"/>
  <c r="R15" i="14"/>
  <c r="S15" i="26"/>
  <c r="S15" i="34"/>
  <c r="S15" i="14"/>
  <c r="S15" i="65"/>
  <c r="T15" i="26"/>
  <c r="T15" i="34"/>
  <c r="T15" i="14"/>
  <c r="T15" i="65"/>
  <c r="U15" i="26"/>
  <c r="U15" i="34"/>
  <c r="U15" i="65"/>
  <c r="U15" i="14"/>
  <c r="V15" i="26"/>
  <c r="V15" i="34"/>
  <c r="V15" i="65"/>
  <c r="V15" i="14"/>
  <c r="W15" i="26"/>
  <c r="W15" i="34"/>
  <c r="W15" i="14"/>
  <c r="W15" i="65"/>
  <c r="X15" i="26"/>
  <c r="X15" i="34"/>
  <c r="X15" i="14"/>
  <c r="X15" i="65"/>
  <c r="Y15" i="26"/>
  <c r="Y15" i="34"/>
  <c r="Y15" i="65"/>
  <c r="Y15" i="14"/>
  <c r="Z15" i="26"/>
  <c r="Z15" i="34"/>
  <c r="Z15" i="65"/>
  <c r="Z15" i="14"/>
  <c r="AA15" i="26"/>
  <c r="AA15" i="34"/>
  <c r="AA15" i="14"/>
  <c r="AA15" i="65"/>
  <c r="AB15" i="26"/>
  <c r="AB15" i="34"/>
  <c r="AB15" i="14"/>
  <c r="AB15" i="65"/>
  <c r="AC15" i="26"/>
  <c r="AC15" i="34"/>
  <c r="AC15" i="65"/>
  <c r="AC15" i="14"/>
  <c r="AD15" i="26"/>
  <c r="AD15" i="34"/>
  <c r="AD15" i="65"/>
  <c r="AD15" i="14"/>
  <c r="AE15" i="26"/>
  <c r="AE15" i="34"/>
  <c r="AE15" i="14"/>
  <c r="AE15" i="65"/>
  <c r="AF15" i="26"/>
  <c r="AF15" i="34"/>
  <c r="AF15" i="14"/>
  <c r="AF15" i="65"/>
  <c r="AG15" i="26"/>
  <c r="AG15" i="34"/>
  <c r="AG15" i="65"/>
  <c r="AG15" i="14"/>
  <c r="AH15" i="26"/>
  <c r="AH15" i="34"/>
  <c r="AH15" i="65"/>
  <c r="AH15" i="14"/>
  <c r="AI15" i="26"/>
  <c r="AI15" i="34"/>
  <c r="AI15" i="14"/>
  <c r="AI15" i="65"/>
  <c r="AJ15" i="26"/>
  <c r="AJ15" i="34"/>
  <c r="AJ15" i="14"/>
  <c r="AJ15" i="65"/>
  <c r="AK15" i="26"/>
  <c r="AK15" i="34"/>
  <c r="AK15" i="65"/>
  <c r="AK15" i="14"/>
  <c r="AL15" i="26"/>
  <c r="AL15" i="34"/>
  <c r="AL15" i="65"/>
  <c r="AL15" i="14"/>
  <c r="AM15" i="26"/>
  <c r="AM15" i="34"/>
  <c r="AM15" i="14"/>
  <c r="AM15" i="65"/>
  <c r="AN15" i="26"/>
  <c r="AN15" i="34"/>
  <c r="AN15" i="14"/>
  <c r="AN15" i="65"/>
  <c r="AO15" i="26"/>
  <c r="AO15" i="34"/>
  <c r="AO15" i="65"/>
  <c r="AO15" i="14"/>
  <c r="AP15" i="26"/>
  <c r="AP15" i="34"/>
  <c r="AP15" i="65"/>
  <c r="AP15" i="14"/>
  <c r="AQ15" i="26"/>
  <c r="AQ15" i="34"/>
  <c r="AQ15" i="14"/>
  <c r="AQ15" i="65"/>
  <c r="AR15" i="26"/>
  <c r="AR15" i="34"/>
  <c r="AR15" i="14"/>
  <c r="AR15" i="65"/>
  <c r="AS15" i="26"/>
  <c r="AS15" i="34"/>
  <c r="AS15" i="65"/>
  <c r="AS15" i="14"/>
  <c r="AT15" i="26"/>
  <c r="AT15" i="34"/>
  <c r="AT15" i="65"/>
  <c r="AT15" i="14"/>
  <c r="AU15" i="26"/>
  <c r="AU15" i="34"/>
  <c r="AU15" i="14"/>
  <c r="AU15" i="65"/>
  <c r="AV15" i="26"/>
  <c r="AV15" i="34"/>
  <c r="AV15" i="14"/>
  <c r="AV15" i="65"/>
  <c r="AW15" i="26"/>
  <c r="AW15" i="34"/>
  <c r="AW15" i="65"/>
  <c r="AW15" i="14"/>
  <c r="AX15" i="26"/>
  <c r="AX15" i="34"/>
  <c r="AX15" i="65"/>
  <c r="AX15" i="14"/>
  <c r="AY15" i="26"/>
  <c r="AY15" i="34"/>
  <c r="AY15" i="14"/>
  <c r="AY15" i="65"/>
  <c r="AZ15" i="26"/>
  <c r="AZ15" i="34"/>
  <c r="AZ15" i="14"/>
  <c r="AZ15" i="65"/>
  <c r="BA15" i="26"/>
  <c r="BA15" i="34"/>
  <c r="BA15" i="65"/>
  <c r="BA15" i="14"/>
  <c r="BB15" i="26"/>
  <c r="BB15" i="34"/>
  <c r="BB15" i="65"/>
  <c r="BB15" i="14"/>
  <c r="BC15" i="26"/>
  <c r="BC15" i="34"/>
  <c r="BC15" i="14"/>
  <c r="BC15" i="65"/>
  <c r="BD15" i="26"/>
  <c r="BD15" i="34"/>
  <c r="BD15" i="14"/>
  <c r="BD15" i="65"/>
  <c r="BE15" i="26"/>
  <c r="BE15" i="34"/>
  <c r="BE15" i="65"/>
  <c r="BE15" i="14"/>
  <c r="BF15" i="26"/>
  <c r="BF15" i="34"/>
  <c r="BF15" i="65"/>
  <c r="BF15" i="14"/>
  <c r="BG15" i="26"/>
  <c r="BG15" i="34"/>
  <c r="BG15" i="14"/>
  <c r="BG15" i="65"/>
  <c r="BI15" i="26"/>
  <c r="BI15" i="34"/>
  <c r="BI15" i="14"/>
  <c r="BI15" i="65"/>
  <c r="BJ15" i="26"/>
  <c r="BJ15" i="34"/>
  <c r="BJ15" i="65"/>
  <c r="BJ15" i="14"/>
  <c r="BK15" i="26"/>
  <c r="BK15" i="34"/>
  <c r="BK15" i="65"/>
  <c r="BK15" i="14"/>
  <c r="BL15" i="26"/>
  <c r="BL15" i="34"/>
  <c r="BL15" i="14"/>
  <c r="BL15" i="65"/>
  <c r="BN15" i="26"/>
  <c r="BN15" i="34"/>
  <c r="BN15" i="14"/>
  <c r="BN15" i="65"/>
  <c r="BO15" i="26"/>
  <c r="BO15" i="34"/>
  <c r="BO15" i="65"/>
  <c r="BO15" i="14"/>
  <c r="BP15" i="26"/>
  <c r="BP15" i="34"/>
  <c r="BP15" i="65"/>
  <c r="BP15" i="14"/>
  <c r="BQ15" i="26"/>
  <c r="BQ15" i="34"/>
  <c r="BQ15" i="14"/>
  <c r="BQ15" i="65"/>
  <c r="BR15" i="26"/>
  <c r="BR15" i="34"/>
  <c r="BR15" i="14"/>
  <c r="BR15" i="65"/>
  <c r="BS15" i="26"/>
  <c r="BS15" i="34"/>
  <c r="BS15" i="65"/>
  <c r="BS15" i="14"/>
  <c r="BT15" i="26"/>
  <c r="BT15" i="34"/>
  <c r="BT15" i="65"/>
  <c r="BT15" i="14"/>
  <c r="BU15" i="26"/>
  <c r="BU15" i="34"/>
  <c r="BU15" i="14"/>
  <c r="BU15" i="65"/>
  <c r="BV15" i="26"/>
  <c r="BV15" i="34"/>
  <c r="BV15" i="14"/>
  <c r="BV15" i="65"/>
  <c r="BW15" i="26"/>
  <c r="BW15" i="34"/>
  <c r="BW15" i="65"/>
  <c r="BW15" i="14"/>
  <c r="BX15" i="26"/>
  <c r="BX15" i="34"/>
  <c r="BX15" i="65"/>
  <c r="BX15" i="14"/>
  <c r="BY15" i="26"/>
  <c r="BY15" i="34"/>
  <c r="BY15" i="14"/>
  <c r="BY15" i="65"/>
  <c r="BZ15" i="26"/>
  <c r="BZ15" i="34"/>
  <c r="BZ15" i="14"/>
  <c r="BZ15" i="65"/>
  <c r="CA15" i="26"/>
  <c r="CA15" i="34"/>
  <c r="CA15" i="65"/>
  <c r="CA15" i="14"/>
  <c r="CB15" i="26"/>
  <c r="CB15" i="34"/>
  <c r="CB15" i="65"/>
  <c r="CB15" i="14"/>
  <c r="CC15" i="26"/>
  <c r="CC15" i="34"/>
  <c r="CC15" i="14"/>
  <c r="CC15" i="65"/>
  <c r="CD15" i="26"/>
  <c r="CD15" i="34"/>
  <c r="CD15" i="14"/>
  <c r="CD15" i="65"/>
  <c r="CE15" i="26"/>
  <c r="CE15" i="34"/>
  <c r="CE15" i="65"/>
  <c r="CE15" i="14"/>
  <c r="CF15" i="26"/>
  <c r="CF15" i="34"/>
  <c r="CF15" i="65"/>
  <c r="CF15" i="14"/>
  <c r="CG15" i="26"/>
  <c r="CG15" i="34"/>
  <c r="CG15" i="14"/>
  <c r="CG15" i="65"/>
  <c r="CH15" i="26"/>
  <c r="CH15" i="34"/>
  <c r="CH15" i="14"/>
  <c r="CH15" i="65"/>
  <c r="CI15" i="26"/>
  <c r="CI15" i="34"/>
  <c r="CI15" i="65"/>
  <c r="CI15" i="14"/>
  <c r="CJ15" i="26"/>
  <c r="CJ15" i="34"/>
  <c r="CJ15" i="65"/>
  <c r="CJ15" i="14"/>
  <c r="CK15" i="26"/>
  <c r="CK15" i="34"/>
  <c r="CK15" i="14"/>
  <c r="CK15" i="65"/>
  <c r="CL15" i="26"/>
  <c r="CL15" i="34"/>
  <c r="CL15" i="14"/>
  <c r="CL15" i="65"/>
  <c r="CM15" i="26"/>
  <c r="CM15" i="34"/>
  <c r="CM15" i="65"/>
  <c r="CM15" i="14"/>
  <c r="CN15" i="26"/>
  <c r="CN15" i="34"/>
  <c r="CN15" i="65"/>
  <c r="CN15" i="14"/>
  <c r="CO15" i="26"/>
  <c r="CO15" i="34"/>
  <c r="CO15" i="14"/>
  <c r="CO15" i="65"/>
  <c r="CP15" i="26"/>
  <c r="CP15" i="34"/>
  <c r="CP15" i="14"/>
  <c r="CP15" i="65"/>
  <c r="H16" i="26"/>
  <c r="H16" i="34"/>
  <c r="H16" i="65"/>
  <c r="H16" i="14"/>
  <c r="I16" i="26"/>
  <c r="I16" i="34"/>
  <c r="I16" i="65"/>
  <c r="I16" i="14"/>
  <c r="J16" i="26"/>
  <c r="J16" i="34"/>
  <c r="J16" i="14"/>
  <c r="J16" i="65"/>
  <c r="K16" i="26"/>
  <c r="K16" i="34"/>
  <c r="K16" i="14"/>
  <c r="K16" i="65"/>
  <c r="M16" i="26"/>
  <c r="M16" i="34"/>
  <c r="M16" i="65"/>
  <c r="M16" i="14"/>
  <c r="N16" i="26"/>
  <c r="N16" i="34"/>
  <c r="N16" i="65"/>
  <c r="N16" i="14"/>
  <c r="O16" i="26"/>
  <c r="O16" i="34"/>
  <c r="O16" i="14"/>
  <c r="O16" i="65"/>
  <c r="P16" i="26"/>
  <c r="P16" i="34"/>
  <c r="P16" i="14"/>
  <c r="P16" i="65"/>
  <c r="Q16" i="26"/>
  <c r="Q16" i="34"/>
  <c r="Q16" i="65"/>
  <c r="Q16" i="14"/>
  <c r="R16" i="26"/>
  <c r="R16" i="34"/>
  <c r="R16" i="65"/>
  <c r="R16" i="14"/>
  <c r="S16" i="26"/>
  <c r="S16" i="34"/>
  <c r="S16" i="14"/>
  <c r="S16" i="65"/>
  <c r="T16" i="26"/>
  <c r="T16" i="34"/>
  <c r="T16" i="14"/>
  <c r="T16" i="65"/>
  <c r="U16" i="26"/>
  <c r="U16" i="34"/>
  <c r="U16" i="65"/>
  <c r="U16" i="14"/>
  <c r="V16" i="26"/>
  <c r="V16" i="34"/>
  <c r="V16" i="65"/>
  <c r="V16" i="14"/>
  <c r="W16" i="26"/>
  <c r="W16" i="34"/>
  <c r="W16" i="14"/>
  <c r="W16" i="65"/>
  <c r="X16" i="26"/>
  <c r="X16" i="34"/>
  <c r="X16" i="14"/>
  <c r="X16" i="65"/>
  <c r="Y16" i="26"/>
  <c r="Y16" i="34"/>
  <c r="Y16" i="65"/>
  <c r="Y16" i="14"/>
  <c r="Z16" i="26"/>
  <c r="Z16" i="34"/>
  <c r="Z16" i="65"/>
  <c r="Z16" i="14"/>
  <c r="AA16" i="26"/>
  <c r="AA16" i="34"/>
  <c r="AA16" i="14"/>
  <c r="AA16" i="65"/>
  <c r="AB16" i="26"/>
  <c r="AB16" i="34"/>
  <c r="AB16" i="14"/>
  <c r="AB16" i="65"/>
  <c r="AC16" i="26"/>
  <c r="AC16" i="34"/>
  <c r="AC16" i="65"/>
  <c r="AC16" i="14"/>
  <c r="AD16" i="26"/>
  <c r="AD16" i="34"/>
  <c r="AD16" i="65"/>
  <c r="AD16" i="14"/>
  <c r="AE16" i="26"/>
  <c r="AE16" i="34"/>
  <c r="AE16" i="14"/>
  <c r="AE16" i="65"/>
  <c r="AF16" i="26"/>
  <c r="AF16" i="34"/>
  <c r="AF16" i="14"/>
  <c r="AF16" i="65"/>
  <c r="AG16" i="26"/>
  <c r="AG16" i="34"/>
  <c r="AG16" i="65"/>
  <c r="AG16" i="14"/>
  <c r="AH16" i="26"/>
  <c r="AH16" i="34"/>
  <c r="AH16" i="65"/>
  <c r="AH16" i="14"/>
  <c r="AI16" i="26"/>
  <c r="AI16" i="34"/>
  <c r="AI16" i="14"/>
  <c r="AI16" i="65"/>
  <c r="AJ16" i="26"/>
  <c r="AJ16" i="34"/>
  <c r="AJ16" i="14"/>
  <c r="AJ16" i="65"/>
  <c r="AK16" i="26"/>
  <c r="AK16" i="34"/>
  <c r="AK16" i="65"/>
  <c r="AK16" i="14"/>
  <c r="AL16" i="26"/>
  <c r="AL16" i="34"/>
  <c r="AL16" i="65"/>
  <c r="AL16" i="14"/>
  <c r="AM16" i="26"/>
  <c r="AM16" i="34"/>
  <c r="AM16" i="14"/>
  <c r="AM16" i="65"/>
  <c r="AN16" i="26"/>
  <c r="AN16" i="34"/>
  <c r="AN16" i="14"/>
  <c r="AN16" i="65"/>
  <c r="AO16" i="26"/>
  <c r="AO16" i="34"/>
  <c r="AO16" i="65"/>
  <c r="AO16" i="14"/>
  <c r="AP16" i="26"/>
  <c r="AP16" i="34"/>
  <c r="AP16" i="65"/>
  <c r="AP16" i="14"/>
  <c r="AQ16" i="26"/>
  <c r="AQ16" i="34"/>
  <c r="AQ16" i="14"/>
  <c r="AQ16" i="65"/>
  <c r="AR16" i="26"/>
  <c r="AR16" i="34"/>
  <c r="AR16" i="14"/>
  <c r="AR16" i="65"/>
  <c r="AS16" i="26"/>
  <c r="AS16" i="34"/>
  <c r="AS16" i="65"/>
  <c r="AS16" i="14"/>
  <c r="AT16" i="26"/>
  <c r="AT16" i="34"/>
  <c r="AT16" i="65"/>
  <c r="AT16" i="14"/>
  <c r="AU16" i="26"/>
  <c r="AU16" i="34"/>
  <c r="AU16" i="14"/>
  <c r="AU16" i="65"/>
  <c r="AV16" i="26"/>
  <c r="AV16" i="34"/>
  <c r="AV16" i="14"/>
  <c r="AV16" i="65"/>
  <c r="AW16" i="26"/>
  <c r="AW16" i="34"/>
  <c r="AW16" i="65"/>
  <c r="AW16" i="14"/>
  <c r="AX16" i="26"/>
  <c r="AX16" i="34"/>
  <c r="AX16" i="65"/>
  <c r="AX16" i="14"/>
  <c r="AY16" i="26"/>
  <c r="AY16" i="34"/>
  <c r="AY16" i="14"/>
  <c r="AY16" i="65"/>
  <c r="AZ16" i="26"/>
  <c r="AZ16" i="34"/>
  <c r="AZ16" i="14"/>
  <c r="AZ16" i="65"/>
  <c r="BA16" i="26"/>
  <c r="BA16" i="34"/>
  <c r="BA16" i="65"/>
  <c r="BA16" i="14"/>
  <c r="BB16" i="26"/>
  <c r="BB16" i="34"/>
  <c r="BB16" i="65"/>
  <c r="BB16" i="14"/>
  <c r="BC16" i="26"/>
  <c r="BC16" i="34"/>
  <c r="BC16" i="14"/>
  <c r="BC16" i="65"/>
  <c r="BD16" i="26"/>
  <c r="BD16" i="34"/>
  <c r="BD16" i="14"/>
  <c r="BD16" i="65"/>
  <c r="BE16" i="26"/>
  <c r="BE16" i="14"/>
  <c r="BF16" i="26"/>
  <c r="BF16" i="14"/>
  <c r="BF16" i="34"/>
  <c r="BF16" i="65"/>
  <c r="BG16" i="26"/>
  <c r="BG16" i="14"/>
  <c r="BI16" i="26"/>
  <c r="BI16" i="14"/>
  <c r="BI16" i="34"/>
  <c r="BI16" i="65"/>
  <c r="BJ16" i="26"/>
  <c r="BJ16" i="14"/>
  <c r="BK16" i="26"/>
  <c r="BK16" i="14"/>
  <c r="BK16" i="34"/>
  <c r="BK16" i="65"/>
  <c r="BL16" i="26"/>
  <c r="BL16" i="14"/>
  <c r="BN16" i="26"/>
  <c r="BN16" i="14"/>
  <c r="BN16" i="34"/>
  <c r="BN16" i="65"/>
  <c r="BO16" i="26"/>
  <c r="BO16" i="14"/>
  <c r="BP16" i="26"/>
  <c r="BP16" i="14"/>
  <c r="BP16" i="34"/>
  <c r="BP16" i="65"/>
  <c r="BQ16" i="26"/>
  <c r="BQ16" i="14"/>
  <c r="BR16" i="26"/>
  <c r="BR16" i="14"/>
  <c r="BR16" i="34"/>
  <c r="BR16" i="65"/>
  <c r="BS16" i="26"/>
  <c r="BS16" i="14"/>
  <c r="BT16" i="26"/>
  <c r="BT16" i="14"/>
  <c r="BT16" i="34"/>
  <c r="BT16" i="65"/>
  <c r="BU16" i="26"/>
  <c r="BU16" i="14"/>
  <c r="BV16" i="26"/>
  <c r="BV16" i="14"/>
  <c r="BV16" i="34"/>
  <c r="BV16" i="65"/>
  <c r="BW16" i="26"/>
  <c r="BW16" i="14"/>
  <c r="BX16" i="26"/>
  <c r="BX16" i="14"/>
  <c r="BX16" i="34"/>
  <c r="BX16" i="65"/>
  <c r="BY16" i="26"/>
  <c r="BY16" i="14"/>
  <c r="BZ16" i="26"/>
  <c r="BZ16" i="14"/>
  <c r="BZ16" i="34"/>
  <c r="BZ16" i="65"/>
  <c r="CA16" i="26"/>
  <c r="CA16" i="14"/>
  <c r="CB16" i="26"/>
  <c r="CB16" i="14"/>
  <c r="CB16" i="34"/>
  <c r="CB16" i="65"/>
  <c r="CC16" i="26"/>
  <c r="CC16" i="14"/>
  <c r="CD16" i="26"/>
  <c r="CD16" i="14"/>
  <c r="CD16" i="34"/>
  <c r="CD16" i="65"/>
  <c r="CE16" i="26"/>
  <c r="CE16" i="14"/>
  <c r="CF16" i="26"/>
  <c r="CF16" i="14"/>
  <c r="CF16" i="34"/>
  <c r="CF16" i="65"/>
  <c r="CG16" i="26"/>
  <c r="CG16" i="14"/>
  <c r="CH16" i="26"/>
  <c r="CH16" i="14"/>
  <c r="CH16" i="34"/>
  <c r="CH16" i="65"/>
  <c r="CI16" i="26"/>
  <c r="CI16" i="14"/>
  <c r="CJ16" i="26"/>
  <c r="CJ16" i="14"/>
  <c r="CJ16" i="34"/>
  <c r="CJ16" i="65"/>
  <c r="CK16" i="26"/>
  <c r="CK16" i="14"/>
  <c r="CL16" i="26"/>
  <c r="CL16" i="14"/>
  <c r="CL16" i="34"/>
  <c r="CL16" i="65"/>
  <c r="CM16" i="26"/>
  <c r="CM16" i="14"/>
  <c r="CN16" i="26"/>
  <c r="CN16" i="14"/>
  <c r="CN16" i="34"/>
  <c r="CN16" i="65"/>
  <c r="CO16" i="26"/>
  <c r="CO16" i="14"/>
  <c r="CP16" i="26"/>
  <c r="CP16" i="14"/>
  <c r="CP16" i="34"/>
  <c r="CP16" i="65"/>
  <c r="H17" i="26"/>
  <c r="H17" i="14"/>
  <c r="I17" i="26"/>
  <c r="I17" i="14"/>
  <c r="I17" i="34"/>
  <c r="I17" i="65"/>
  <c r="J17" i="26"/>
  <c r="J17" i="14"/>
  <c r="K17" i="26"/>
  <c r="K17" i="14"/>
  <c r="K17" i="34"/>
  <c r="K17" i="65"/>
  <c r="M17" i="26"/>
  <c r="M17" i="14"/>
  <c r="N17" i="26"/>
  <c r="N17" i="14"/>
  <c r="N17" i="34"/>
  <c r="N17" i="65"/>
  <c r="O17" i="26"/>
  <c r="O17" i="14"/>
  <c r="P17" i="26"/>
  <c r="P17" i="14"/>
  <c r="P17" i="34"/>
  <c r="P17" i="65"/>
  <c r="Q17" i="26"/>
  <c r="Q17" i="14"/>
  <c r="R17" i="26"/>
  <c r="R17" i="14"/>
  <c r="R17" i="34"/>
  <c r="R17" i="65"/>
  <c r="S17" i="26"/>
  <c r="S17" i="14"/>
  <c r="T17" i="26"/>
  <c r="T17" i="14"/>
  <c r="T17" i="34"/>
  <c r="T17" i="65"/>
  <c r="U17" i="26"/>
  <c r="U17" i="14"/>
  <c r="V17" i="26"/>
  <c r="V17" i="14"/>
  <c r="V17" i="34"/>
  <c r="V17" i="65"/>
  <c r="W17" i="26"/>
  <c r="W17" i="14"/>
  <c r="X17" i="26"/>
  <c r="X17" i="14"/>
  <c r="X17" i="34"/>
  <c r="X17" i="65"/>
  <c r="Y17" i="26"/>
  <c r="Y17" i="14"/>
  <c r="Z17" i="26"/>
  <c r="Z17" i="14"/>
  <c r="Z17" i="34"/>
  <c r="Z17" i="65"/>
  <c r="AA17" i="26"/>
  <c r="AA17" i="14"/>
  <c r="AB17" i="26"/>
  <c r="AB17" i="14"/>
  <c r="AB17" i="34"/>
  <c r="AB17" i="65"/>
  <c r="AC17" i="26"/>
  <c r="AC17" i="14"/>
  <c r="AD17" i="26"/>
  <c r="AD17" i="14"/>
  <c r="AD17" i="34"/>
  <c r="AD17" i="65"/>
  <c r="AE17" i="26"/>
  <c r="AE17" i="14"/>
  <c r="AF17" i="26"/>
  <c r="AF17" i="14"/>
  <c r="AF17" i="34"/>
  <c r="AF17" i="65"/>
  <c r="AG17" i="26"/>
  <c r="AG17" i="14"/>
  <c r="AH17" i="26"/>
  <c r="AH17" i="14"/>
  <c r="AH17" i="34"/>
  <c r="AH17" i="65"/>
  <c r="AI17" i="26"/>
  <c r="AI17" i="14"/>
  <c r="AJ17" i="26"/>
  <c r="AJ17" i="14"/>
  <c r="AJ17" i="34"/>
  <c r="AJ17" i="65"/>
  <c r="AK17" i="26"/>
  <c r="AK17" i="14"/>
  <c r="AL17" i="26"/>
  <c r="AL17" i="14"/>
  <c r="AL17" i="34"/>
  <c r="AL17" i="65"/>
  <c r="AM17" i="26"/>
  <c r="AM17" i="14"/>
  <c r="AN17" i="26"/>
  <c r="AN17" i="14"/>
  <c r="AN17" i="34"/>
  <c r="AN17" i="65"/>
  <c r="AO17" i="26"/>
  <c r="AO17" i="14"/>
  <c r="AP17" i="26"/>
  <c r="AP17" i="14"/>
  <c r="AP17" i="34"/>
  <c r="AP17" i="65"/>
  <c r="AQ17" i="26"/>
  <c r="AQ17" i="14"/>
  <c r="AR17" i="26"/>
  <c r="AR17" i="14"/>
  <c r="AR17" i="34"/>
  <c r="AR17" i="65"/>
  <c r="AS17" i="26"/>
  <c r="AS17" i="14"/>
  <c r="AT17" i="26"/>
  <c r="AT17" i="14"/>
  <c r="AT17" i="34"/>
  <c r="AT17" i="65"/>
  <c r="AU17" i="26"/>
  <c r="AU17" i="14"/>
  <c r="AV17" i="26"/>
  <c r="AV17" i="14"/>
  <c r="AV17" i="34"/>
  <c r="AV17" i="65"/>
  <c r="AW17" i="26"/>
  <c r="AW17" i="14"/>
  <c r="AX17" i="26"/>
  <c r="AX17" i="14"/>
  <c r="AX17" i="34"/>
  <c r="AX17" i="65"/>
  <c r="AY17" i="26"/>
  <c r="AY17" i="14"/>
  <c r="AZ17" i="26"/>
  <c r="AZ17" i="14"/>
  <c r="AZ17" i="34"/>
  <c r="AZ17" i="65"/>
  <c r="BA17" i="26"/>
  <c r="BA17" i="14"/>
  <c r="BB17" i="26"/>
  <c r="BB17" i="14"/>
  <c r="BB17" i="34"/>
  <c r="BB17" i="65"/>
  <c r="BC17" i="26"/>
  <c r="BC17" i="14"/>
  <c r="BD17" i="26"/>
  <c r="BD17" i="14"/>
  <c r="BD17" i="34"/>
  <c r="BD17" i="65"/>
  <c r="BE17" i="26"/>
  <c r="BE17" i="14"/>
  <c r="BF17" i="26"/>
  <c r="BF17" i="14"/>
  <c r="BF17" i="34"/>
  <c r="BF17" i="65"/>
  <c r="BG17" i="26"/>
  <c r="BG17" i="14"/>
  <c r="BI17" i="26"/>
  <c r="BI17" i="14"/>
  <c r="BI17" i="34"/>
  <c r="BI17" i="65"/>
  <c r="BJ17" i="26"/>
  <c r="BJ17" i="14"/>
  <c r="BK17" i="26"/>
  <c r="BK17" i="14"/>
  <c r="BK17" i="34"/>
  <c r="BK17" i="65"/>
  <c r="BL17" i="26"/>
  <c r="BL17" i="14"/>
  <c r="BN17" i="26"/>
  <c r="BN17" i="14"/>
  <c r="BN17" i="34"/>
  <c r="BN17" i="65"/>
  <c r="BO17" i="26"/>
  <c r="BO17" i="14"/>
  <c r="BP17" i="26"/>
  <c r="BP17" i="14"/>
  <c r="BP17" i="34"/>
  <c r="BP17" i="65"/>
  <c r="BQ17" i="26"/>
  <c r="BQ17" i="14"/>
  <c r="BR17" i="26"/>
  <c r="BR17" i="14"/>
  <c r="BR17" i="34"/>
  <c r="BR17" i="65"/>
  <c r="BS17" i="26"/>
  <c r="BS17" i="14"/>
  <c r="BT17" i="26"/>
  <c r="BT17" i="14"/>
  <c r="BT17" i="34"/>
  <c r="BT17" i="65"/>
  <c r="BU17" i="26"/>
  <c r="BU17" i="14"/>
  <c r="BV17" i="26"/>
  <c r="BV17" i="14"/>
  <c r="BV17" i="34"/>
  <c r="BV17" i="65"/>
  <c r="BW17" i="26"/>
  <c r="BW17" i="14"/>
  <c r="BX17" i="26"/>
  <c r="BX17" i="14"/>
  <c r="BX17" i="34"/>
  <c r="BX17" i="65"/>
  <c r="BY17" i="26"/>
  <c r="BY17" i="14"/>
  <c r="BZ17" i="26"/>
  <c r="BZ17" i="14"/>
  <c r="BZ17" i="34"/>
  <c r="BZ17" i="65"/>
  <c r="CA17" i="26"/>
  <c r="CA17" i="14"/>
  <c r="CB17" i="26"/>
  <c r="CB17" i="14"/>
  <c r="CB17" i="34"/>
  <c r="CB17" i="65"/>
  <c r="CC17" i="26"/>
  <c r="CC17" i="14"/>
  <c r="CD17" i="26"/>
  <c r="CD17" i="14"/>
  <c r="CD17" i="34"/>
  <c r="CD17" i="65"/>
  <c r="CE17" i="26"/>
  <c r="CE17" i="14"/>
  <c r="CF17" i="26"/>
  <c r="CF17" i="14"/>
  <c r="CF17" i="34"/>
  <c r="CF17" i="65"/>
  <c r="CG17" i="26"/>
  <c r="CG17" i="14"/>
  <c r="CH17" i="26"/>
  <c r="CH17" i="14"/>
  <c r="CH17" i="34"/>
  <c r="CH17" i="65"/>
  <c r="CI17" i="26"/>
  <c r="CI17" i="14"/>
  <c r="CJ17" i="26"/>
  <c r="CJ17" i="14"/>
  <c r="CJ17" i="34"/>
  <c r="CJ17" i="65"/>
  <c r="CK17" i="26"/>
  <c r="CK17" i="14"/>
  <c r="CL17" i="26"/>
  <c r="CL17" i="14"/>
  <c r="CL17" i="34"/>
  <c r="CL17" i="65"/>
  <c r="CM17" i="26"/>
  <c r="CM17" i="14"/>
  <c r="CN17" i="26"/>
  <c r="CN17" i="14"/>
  <c r="CN17" i="34"/>
  <c r="CN17" i="65"/>
  <c r="CO17" i="26"/>
  <c r="CO17" i="14"/>
  <c r="CP17" i="26"/>
  <c r="CP17" i="14"/>
  <c r="CP17" i="34"/>
  <c r="CP17" i="65"/>
  <c r="D3" i="26"/>
  <c r="D3" i="14"/>
  <c r="E3" i="26"/>
  <c r="E3" i="14"/>
  <c r="E3" i="34"/>
  <c r="E3" i="65"/>
  <c r="F3" i="26"/>
  <c r="F3" i="14"/>
  <c r="G3" i="26"/>
  <c r="G3" i="14"/>
  <c r="G3" i="34"/>
  <c r="G3" i="65"/>
  <c r="C4" i="26"/>
  <c r="C4" i="14"/>
  <c r="D4" i="26"/>
  <c r="D4" i="14"/>
  <c r="D4" i="34"/>
  <c r="D4" i="65"/>
  <c r="E4" i="26"/>
  <c r="E4" i="14"/>
  <c r="F4" i="26"/>
  <c r="F4" i="14"/>
  <c r="F4" i="34"/>
  <c r="F4" i="65"/>
  <c r="G4" i="26"/>
  <c r="G4" i="14"/>
  <c r="E5" i="26"/>
  <c r="E5" i="14"/>
  <c r="E5" i="34"/>
  <c r="E5" i="65"/>
  <c r="F5" i="26"/>
  <c r="F5" i="14"/>
  <c r="G5" i="26"/>
  <c r="G5" i="14"/>
  <c r="G5" i="34"/>
  <c r="G5" i="65"/>
  <c r="C6" i="26"/>
  <c r="C6" i="14"/>
  <c r="D6" i="26"/>
  <c r="D6" i="14"/>
  <c r="D6" i="34"/>
  <c r="D6" i="65"/>
  <c r="E6" i="26"/>
  <c r="E6" i="14"/>
  <c r="F6" i="26"/>
  <c r="F6" i="14"/>
  <c r="F6" i="34"/>
  <c r="F6" i="65"/>
  <c r="G6" i="26"/>
  <c r="G6" i="14"/>
  <c r="C7" i="26"/>
  <c r="C7" i="14"/>
  <c r="C7" i="34"/>
  <c r="C7" i="65"/>
  <c r="D7" i="26"/>
  <c r="D7" i="14"/>
  <c r="E7" i="26"/>
  <c r="E7" i="14"/>
  <c r="E7" i="34"/>
  <c r="E7" i="65"/>
  <c r="F7" i="26"/>
  <c r="F7" i="14"/>
  <c r="G7" i="26"/>
  <c r="G7" i="14"/>
  <c r="G7" i="34"/>
  <c r="G7" i="65"/>
  <c r="C8" i="26"/>
  <c r="C8" i="14"/>
  <c r="D8" i="26"/>
  <c r="D8" i="14"/>
  <c r="D8" i="34"/>
  <c r="D8" i="65"/>
  <c r="E8" i="26"/>
  <c r="E8" i="14"/>
  <c r="F8" i="26"/>
  <c r="F8" i="14"/>
  <c r="F8" i="34"/>
  <c r="F8" i="65"/>
  <c r="G8" i="26"/>
  <c r="G8" i="14"/>
  <c r="C9" i="26"/>
  <c r="C9" i="14"/>
  <c r="C9" i="34"/>
  <c r="C9" i="65"/>
  <c r="D9" i="26"/>
  <c r="D9" i="14"/>
  <c r="E9" i="26"/>
  <c r="E9" i="14"/>
  <c r="E9" i="34"/>
  <c r="E9" i="65"/>
  <c r="F9" i="26"/>
  <c r="F9" i="14"/>
  <c r="G9" i="26"/>
  <c r="G9" i="14"/>
  <c r="G9" i="34"/>
  <c r="G9" i="65"/>
  <c r="C10" i="26"/>
  <c r="C10" i="14"/>
  <c r="D10" i="26"/>
  <c r="D10" i="14"/>
  <c r="D10" i="34"/>
  <c r="D10" i="65"/>
  <c r="E10" i="26"/>
  <c r="E10" i="14"/>
  <c r="F10" i="26"/>
  <c r="F10" i="14"/>
  <c r="F10" i="34"/>
  <c r="F10" i="65"/>
  <c r="G10" i="26"/>
  <c r="G10" i="14"/>
  <c r="C11" i="26"/>
  <c r="C11" i="14"/>
  <c r="C11" i="34"/>
  <c r="C11" i="65"/>
  <c r="D11" i="26"/>
  <c r="D11" i="14"/>
  <c r="E11" i="26"/>
  <c r="E11" i="14"/>
  <c r="E11" i="34"/>
  <c r="E11" i="65"/>
  <c r="F11" i="26"/>
  <c r="F11" i="14"/>
  <c r="G11" i="26"/>
  <c r="G11" i="14"/>
  <c r="G11" i="34"/>
  <c r="G11" i="65"/>
  <c r="C12" i="26"/>
  <c r="C12" i="14"/>
  <c r="D12" i="26"/>
  <c r="D12" i="14"/>
  <c r="D12" i="34"/>
  <c r="D12" i="65"/>
  <c r="E12" i="26"/>
  <c r="E12" i="14"/>
  <c r="E12" i="34"/>
  <c r="E12" i="65"/>
  <c r="F12" i="26"/>
  <c r="F12" i="14"/>
  <c r="F12" i="34"/>
  <c r="F12" i="65"/>
  <c r="G12" i="26"/>
  <c r="G12" i="14"/>
  <c r="G12" i="34"/>
  <c r="G12" i="65"/>
  <c r="C13" i="26"/>
  <c r="C13" i="14"/>
  <c r="C13" i="34"/>
  <c r="C13" i="65"/>
  <c r="D13" i="26"/>
  <c r="D13" i="14"/>
  <c r="D13" i="34"/>
  <c r="D13" i="65"/>
  <c r="E13" i="26"/>
  <c r="E13" i="14"/>
  <c r="E13" i="34"/>
  <c r="E13" i="65"/>
  <c r="F13" i="26"/>
  <c r="F13" i="14"/>
  <c r="F13" i="34"/>
  <c r="F13" i="65"/>
  <c r="G13" i="26"/>
  <c r="G13" i="14"/>
  <c r="G13" i="34"/>
  <c r="G13" i="65"/>
  <c r="C14" i="26"/>
  <c r="C14" i="14"/>
  <c r="C14" i="34"/>
  <c r="C14" i="65"/>
  <c r="D14" i="26"/>
  <c r="D14" i="14"/>
  <c r="D14" i="34"/>
  <c r="D14" i="65"/>
  <c r="E14" i="26"/>
  <c r="E14" i="14"/>
  <c r="E14" i="34"/>
  <c r="E14" i="65"/>
  <c r="F14" i="26"/>
  <c r="F14" i="14"/>
  <c r="F14" i="34"/>
  <c r="F14" i="65"/>
  <c r="G14" i="26"/>
  <c r="G14" i="14"/>
  <c r="G14" i="34"/>
  <c r="G14" i="65"/>
  <c r="C15" i="26"/>
  <c r="C15" i="14"/>
  <c r="C15" i="34"/>
  <c r="C15" i="65"/>
  <c r="D15" i="26"/>
  <c r="D15" i="14"/>
  <c r="D15" i="34"/>
  <c r="D15" i="65"/>
  <c r="E15" i="26"/>
  <c r="E15" i="14"/>
  <c r="E15" i="34"/>
  <c r="E15" i="65"/>
  <c r="F15" i="26"/>
  <c r="F15" i="14"/>
  <c r="F15" i="34"/>
  <c r="F15" i="65"/>
  <c r="G15" i="26"/>
  <c r="G15" i="14"/>
  <c r="G15" i="34"/>
  <c r="G15" i="65"/>
  <c r="C16" i="26"/>
  <c r="C16" i="14"/>
  <c r="C16" i="34"/>
  <c r="C16" i="65"/>
  <c r="D16" i="26"/>
  <c r="D16" i="14"/>
  <c r="D16" i="34"/>
  <c r="D16" i="65"/>
  <c r="E16" i="26"/>
  <c r="E16" i="14"/>
  <c r="E16" i="34"/>
  <c r="E16" i="65"/>
  <c r="F16" i="26"/>
  <c r="F16" i="14"/>
  <c r="F16" i="34"/>
  <c r="F16" i="65"/>
  <c r="G16" i="26"/>
  <c r="G16" i="14"/>
  <c r="G16" i="34"/>
  <c r="G16" i="65"/>
  <c r="C17" i="26"/>
  <c r="C17" i="14"/>
  <c r="C17" i="34"/>
  <c r="C17" i="65"/>
  <c r="D17" i="26"/>
  <c r="D17" i="14"/>
  <c r="D17" i="34"/>
  <c r="D17" i="65"/>
  <c r="E17" i="26"/>
  <c r="E17" i="14"/>
  <c r="E17" i="34"/>
  <c r="E17" i="65"/>
  <c r="F17" i="26"/>
  <c r="F17" i="14"/>
  <c r="F17" i="34"/>
  <c r="F17" i="65"/>
  <c r="G17" i="26"/>
  <c r="G17" i="14"/>
  <c r="G17" i="34"/>
  <c r="G17" i="65"/>
  <c r="B3" i="26"/>
  <c r="B3" i="14"/>
  <c r="AT3" i="61"/>
  <c r="B4" i="26"/>
  <c r="B4" i="14"/>
  <c r="AN4" i="61"/>
  <c r="B5" i="26"/>
  <c r="B5" i="14"/>
  <c r="AY5" i="61"/>
  <c r="B6" i="26"/>
  <c r="B6" i="14"/>
  <c r="AK6" i="61"/>
  <c r="B7" i="26"/>
  <c r="B7" i="14"/>
  <c r="B7" i="34"/>
  <c r="B7" i="65"/>
  <c r="B8" i="26"/>
  <c r="B8" i="14"/>
  <c r="U8" i="61"/>
  <c r="B9" i="26"/>
  <c r="B9" i="14"/>
  <c r="BB9" i="61"/>
  <c r="B10" i="26"/>
  <c r="B10" i="14"/>
  <c r="B10" i="34"/>
  <c r="B10" i="65"/>
  <c r="B11" i="26"/>
  <c r="B11" i="14"/>
  <c r="AY11" i="61"/>
  <c r="B12" i="26"/>
  <c r="B12" i="14"/>
  <c r="AS12" i="61"/>
  <c r="B13" i="26"/>
  <c r="B13" i="14"/>
  <c r="BB13" i="61"/>
  <c r="B14" i="26"/>
  <c r="B14" i="14"/>
  <c r="B14" i="34"/>
  <c r="B14" i="65"/>
  <c r="B15" i="26"/>
  <c r="B15" i="14"/>
  <c r="BN15" i="61"/>
  <c r="B16" i="26"/>
  <c r="B16" i="14"/>
  <c r="BD16" i="61"/>
  <c r="B17" i="26"/>
  <c r="B17" i="14"/>
  <c r="BJ17" i="61"/>
  <c r="AG4" i="63"/>
  <c r="BC5" i="63"/>
  <c r="BH5" i="16"/>
  <c r="BH5" i="63"/>
  <c r="BX6" i="63"/>
  <c r="CC6" i="63"/>
  <c r="AB9" i="63"/>
  <c r="AG9" i="63"/>
  <c r="AI10" i="63"/>
  <c r="AP12" i="63"/>
  <c r="Q13" i="63"/>
  <c r="CC13" i="63"/>
  <c r="BA14" i="63"/>
  <c r="V15" i="63"/>
  <c r="CK15" i="63"/>
  <c r="AG17" i="63"/>
  <c r="CP17" i="63"/>
  <c r="M3" i="62"/>
  <c r="CA3" i="62"/>
  <c r="BT4" i="62"/>
  <c r="AR5" i="62"/>
  <c r="BG5" i="62"/>
  <c r="P6" i="62"/>
  <c r="AE6" i="62"/>
  <c r="C7" i="62"/>
  <c r="AZ7" i="62"/>
  <c r="BO7" i="62"/>
  <c r="CJ8" i="62"/>
  <c r="K9" i="62"/>
  <c r="BH9" i="15"/>
  <c r="BH9" i="62"/>
  <c r="BW9" i="62"/>
  <c r="D11" i="62"/>
  <c r="S11" i="62"/>
  <c r="BP11" i="62"/>
  <c r="CE11" i="62"/>
  <c r="L13" i="62"/>
  <c r="AA13" i="62"/>
  <c r="BX13" i="62"/>
  <c r="AV14" i="62"/>
  <c r="BK14" i="62"/>
  <c r="T15" i="62"/>
  <c r="CF15" i="62"/>
  <c r="G16" i="62"/>
  <c r="AB17" i="62"/>
  <c r="AQ17" i="62"/>
  <c r="CN17" i="62"/>
  <c r="AC3" i="61"/>
  <c r="BS3" i="61"/>
  <c r="AJ4" i="61"/>
  <c r="BE4" i="61"/>
  <c r="CA4" i="61"/>
  <c r="Z5" i="61"/>
  <c r="AU5" i="61"/>
  <c r="BQ5" i="61"/>
  <c r="CP5" i="61"/>
  <c r="BK6" i="61"/>
  <c r="AE7" i="61"/>
  <c r="AM8" i="61"/>
  <c r="BH8" i="14"/>
  <c r="BH8" i="61"/>
  <c r="BL8" i="61"/>
  <c r="AG9" i="61"/>
  <c r="BS9" i="61"/>
  <c r="AN10" i="61"/>
  <c r="BY11" i="61"/>
  <c r="X12" i="61"/>
  <c r="BK12" i="61"/>
  <c r="CF12" i="61"/>
  <c r="AE13" i="61"/>
  <c r="AY13" i="61"/>
  <c r="BO13" i="61"/>
  <c r="CE13" i="61"/>
  <c r="Y14" i="61"/>
  <c r="CK14" i="61"/>
  <c r="CA15" i="61"/>
  <c r="AK16" i="61"/>
  <c r="BQ16" i="61"/>
  <c r="AA17" i="61"/>
  <c r="AQ17" i="61"/>
  <c r="BG17" i="61"/>
  <c r="BW17" i="61"/>
  <c r="CM17" i="61"/>
  <c r="P4" i="61"/>
  <c r="L8" i="14"/>
  <c r="L8" i="61"/>
  <c r="O8" i="61"/>
  <c r="T11" i="61"/>
  <c r="E4" i="61"/>
  <c r="C6" i="61"/>
  <c r="H9" i="61"/>
  <c r="D13" i="61"/>
  <c r="B12" i="61"/>
  <c r="CC17" i="30"/>
  <c r="BM15" i="26"/>
  <c r="BM15" i="27"/>
  <c r="BM15" i="30"/>
  <c r="AR14" i="30"/>
  <c r="BZ13" i="30"/>
  <c r="D12" i="30"/>
  <c r="AR10" i="30"/>
  <c r="AM10" i="30"/>
  <c r="AI9" i="30"/>
  <c r="AE8" i="30"/>
  <c r="AV7" i="30"/>
  <c r="AV7" i="42"/>
  <c r="BC6" i="30"/>
  <c r="AR6" i="30"/>
  <c r="AM6" i="30"/>
  <c r="L6" i="26"/>
  <c r="L6" i="30"/>
  <c r="AQ3" i="30"/>
  <c r="B4" i="30"/>
  <c r="B4" i="43"/>
  <c r="CS1245" i="57"/>
  <c r="CS1246" i="57"/>
  <c r="CS1247" i="57"/>
  <c r="CS1248" i="57"/>
  <c r="CS1249" i="57"/>
  <c r="CS1250" i="57"/>
  <c r="CS1251" i="57"/>
  <c r="CS1252" i="57"/>
  <c r="CS1253" i="57"/>
  <c r="CS1254" i="57"/>
  <c r="CS1255" i="57"/>
  <c r="CS1256" i="57"/>
  <c r="CS1257" i="57"/>
  <c r="CS1258" i="57"/>
  <c r="CS1259" i="57"/>
  <c r="CS1260" i="57"/>
  <c r="CS1261" i="57"/>
  <c r="CS1262" i="57"/>
  <c r="CS1263" i="57"/>
  <c r="CS1239" i="57"/>
  <c r="CS1240" i="57"/>
  <c r="CS1241" i="57"/>
  <c r="CS1242" i="57"/>
  <c r="CS1243" i="57"/>
  <c r="CS1244" i="57"/>
  <c r="CS1235" i="57"/>
  <c r="CS1236" i="57"/>
  <c r="CS1237" i="57"/>
  <c r="CS1238" i="57"/>
  <c r="CS155" i="57"/>
  <c r="CS156" i="57"/>
  <c r="CS157" i="57"/>
  <c r="CS158" i="57"/>
  <c r="CS159" i="57"/>
  <c r="CS160" i="57"/>
  <c r="CS161" i="57"/>
  <c r="CS162" i="57"/>
  <c r="CS163" i="57"/>
  <c r="CS164" i="57"/>
  <c r="CS165" i="57"/>
  <c r="CS166" i="57"/>
  <c r="CS167" i="57"/>
  <c r="CS168" i="57"/>
  <c r="CS169" i="57"/>
  <c r="CS170" i="57"/>
  <c r="CS171" i="57"/>
  <c r="CS172" i="57"/>
  <c r="CS173" i="57"/>
  <c r="CS174" i="57"/>
  <c r="CS175" i="57"/>
  <c r="CS176" i="57"/>
  <c r="CS177" i="57"/>
  <c r="CS178" i="57"/>
  <c r="CS179" i="57"/>
  <c r="CS180" i="57"/>
  <c r="CS181" i="57"/>
  <c r="CS182" i="57"/>
  <c r="CS183" i="57"/>
  <c r="CS184" i="57"/>
  <c r="CS185" i="57"/>
  <c r="CS186" i="57"/>
  <c r="CS187" i="57"/>
  <c r="CS188" i="57"/>
  <c r="CS189" i="57"/>
  <c r="CS190" i="57"/>
  <c r="CS191" i="57"/>
  <c r="CS192" i="57"/>
  <c r="CS193" i="57"/>
  <c r="CS194" i="57"/>
  <c r="CS195" i="57"/>
  <c r="CS196" i="57"/>
  <c r="CS197" i="57"/>
  <c r="CS198" i="57"/>
  <c r="CS199" i="57"/>
  <c r="CS200" i="57"/>
  <c r="CS201" i="57"/>
  <c r="CS202" i="57"/>
  <c r="CS203" i="57"/>
  <c r="CS204" i="57"/>
  <c r="CS205" i="57"/>
  <c r="CS206" i="57"/>
  <c r="CS207" i="57"/>
  <c r="CS208" i="57"/>
  <c r="CS209" i="57"/>
  <c r="CS210" i="57"/>
  <c r="CS211" i="57"/>
  <c r="CS212" i="57"/>
  <c r="CS213" i="57"/>
  <c r="CS214" i="57"/>
  <c r="CS215" i="57"/>
  <c r="CS216" i="57"/>
  <c r="CS217" i="57"/>
  <c r="CS218" i="57"/>
  <c r="CS219" i="57"/>
  <c r="CS220" i="57"/>
  <c r="CS221" i="57"/>
  <c r="CS222" i="57"/>
  <c r="CS223" i="57"/>
  <c r="CS224" i="57"/>
  <c r="CS225" i="57"/>
  <c r="CS226" i="57"/>
  <c r="CS227" i="57"/>
  <c r="CS228" i="57"/>
  <c r="CS229" i="57"/>
  <c r="CS230" i="57"/>
  <c r="CS231" i="57"/>
  <c r="CS232" i="57"/>
  <c r="CS233" i="57"/>
  <c r="CS234" i="57"/>
  <c r="CS235" i="57"/>
  <c r="CS236" i="57"/>
  <c r="CS237" i="57"/>
  <c r="CS238" i="57"/>
  <c r="CS239" i="57"/>
  <c r="CS240" i="57"/>
  <c r="CS241" i="57"/>
  <c r="CS242" i="57"/>
  <c r="CS243" i="57"/>
  <c r="CS244" i="57"/>
  <c r="CS245" i="57"/>
  <c r="CS246" i="57"/>
  <c r="CS247" i="57"/>
  <c r="CS248" i="57"/>
  <c r="CS249" i="57"/>
  <c r="CS250" i="57"/>
  <c r="CS251" i="57"/>
  <c r="CS252" i="57"/>
  <c r="CS253" i="57"/>
  <c r="CS254" i="57"/>
  <c r="CS255" i="57"/>
  <c r="CS256" i="57"/>
  <c r="CS257" i="57"/>
  <c r="CS258" i="57"/>
  <c r="CS259" i="57"/>
  <c r="CS260" i="57"/>
  <c r="CS261" i="57"/>
  <c r="CS262" i="57"/>
  <c r="CS263" i="57"/>
  <c r="CS264" i="57"/>
  <c r="CS265" i="57"/>
  <c r="CS266" i="57"/>
  <c r="CS267" i="57"/>
  <c r="CS268" i="57"/>
  <c r="CS269" i="57"/>
  <c r="CS270" i="57"/>
  <c r="CS271" i="57"/>
  <c r="CS272" i="57"/>
  <c r="CS273" i="57"/>
  <c r="CS274" i="57"/>
  <c r="CS275" i="57"/>
  <c r="CS276" i="57"/>
  <c r="CS277" i="57"/>
  <c r="CS278" i="57"/>
  <c r="CS279" i="57"/>
  <c r="CS280" i="57"/>
  <c r="CS281" i="57"/>
  <c r="CS282" i="57"/>
  <c r="CS283" i="57"/>
  <c r="CS284" i="57"/>
  <c r="CS285" i="57"/>
  <c r="CS286" i="57"/>
  <c r="CS287" i="57"/>
  <c r="CS288" i="57"/>
  <c r="CS289" i="57"/>
  <c r="CS290" i="57"/>
  <c r="CS291" i="57"/>
  <c r="CS292" i="57"/>
  <c r="CS293" i="57"/>
  <c r="CS294" i="57"/>
  <c r="CS295" i="57"/>
  <c r="CS296" i="57"/>
  <c r="CS297" i="57"/>
  <c r="CS298" i="57"/>
  <c r="CS299" i="57"/>
  <c r="CS300" i="57"/>
  <c r="CS301" i="57"/>
  <c r="CS302" i="57"/>
  <c r="CS303" i="57"/>
  <c r="CS304" i="57"/>
  <c r="CS305" i="57"/>
  <c r="CS306" i="57"/>
  <c r="CS307" i="57"/>
  <c r="CS308" i="57"/>
  <c r="CS309" i="57"/>
  <c r="CS310" i="57"/>
  <c r="CS311" i="57"/>
  <c r="CS312" i="57"/>
  <c r="CS313" i="57"/>
  <c r="CS314" i="57"/>
  <c r="CS315" i="57"/>
  <c r="CS316" i="57"/>
  <c r="CS317" i="57"/>
  <c r="CS318" i="57"/>
  <c r="CS319" i="57"/>
  <c r="CS320" i="57"/>
  <c r="CS321" i="57"/>
  <c r="CS322" i="57"/>
  <c r="CS323" i="57"/>
  <c r="CS324" i="57"/>
  <c r="CS325" i="57"/>
  <c r="CS326" i="57"/>
  <c r="CS327" i="57"/>
  <c r="CS328" i="57"/>
  <c r="CS329" i="57"/>
  <c r="CS330" i="57"/>
  <c r="CS331" i="57"/>
  <c r="CS332" i="57"/>
  <c r="CS333" i="57"/>
  <c r="CS334" i="57"/>
  <c r="CS335" i="57"/>
  <c r="CS336" i="57"/>
  <c r="CS337" i="57"/>
  <c r="CS338" i="57"/>
  <c r="CS339" i="57"/>
  <c r="CS340" i="57"/>
  <c r="CS341" i="57"/>
  <c r="CS342" i="57"/>
  <c r="CS343" i="57"/>
  <c r="CS344" i="57"/>
  <c r="CS345" i="57"/>
  <c r="CS346" i="57"/>
  <c r="CS347" i="57"/>
  <c r="CS348" i="57"/>
  <c r="CS349" i="57"/>
  <c r="CS350" i="57"/>
  <c r="CS351" i="57"/>
  <c r="CS352" i="57"/>
  <c r="CS353" i="57"/>
  <c r="CS354" i="57"/>
  <c r="CS355" i="57"/>
  <c r="CS356" i="57"/>
  <c r="CS357" i="57"/>
  <c r="CS358" i="57"/>
  <c r="CS359" i="57"/>
  <c r="CS360" i="57"/>
  <c r="CS361" i="57"/>
  <c r="CS362" i="57"/>
  <c r="CS363" i="57"/>
  <c r="CS364" i="57"/>
  <c r="CS365" i="57"/>
  <c r="CS366" i="57"/>
  <c r="CS367" i="57"/>
  <c r="CS368" i="57"/>
  <c r="CS369" i="57"/>
  <c r="CS370" i="57"/>
  <c r="CS371" i="57"/>
  <c r="CS372" i="57"/>
  <c r="CS373" i="57"/>
  <c r="CS374" i="57"/>
  <c r="CS375" i="57"/>
  <c r="CS376" i="57"/>
  <c r="CS377" i="57"/>
  <c r="CS378" i="57"/>
  <c r="CS379" i="57"/>
  <c r="CS380" i="57"/>
  <c r="CS381" i="57"/>
  <c r="CS382" i="57"/>
  <c r="CS383" i="57"/>
  <c r="CS384" i="57"/>
  <c r="CS385" i="57"/>
  <c r="CS386" i="57"/>
  <c r="CS387" i="57"/>
  <c r="CS388" i="57"/>
  <c r="CS389" i="57"/>
  <c r="CS390" i="57"/>
  <c r="CS391" i="57"/>
  <c r="CS392" i="57"/>
  <c r="CS393" i="57"/>
  <c r="CS394" i="57"/>
  <c r="CS395" i="57"/>
  <c r="CS396" i="57"/>
  <c r="CS397" i="57"/>
  <c r="CS398" i="57"/>
  <c r="CS399" i="57"/>
  <c r="CS400" i="57"/>
  <c r="CS401" i="57"/>
  <c r="CS402" i="57"/>
  <c r="CS403" i="57"/>
  <c r="CS404" i="57"/>
  <c r="CS405" i="57"/>
  <c r="CS406" i="57"/>
  <c r="CS407" i="57"/>
  <c r="CS408" i="57"/>
  <c r="CS409" i="57"/>
  <c r="CS410" i="57"/>
  <c r="CS411" i="57"/>
  <c r="CS412" i="57"/>
  <c r="CS413" i="57"/>
  <c r="CS414" i="57"/>
  <c r="CS415" i="57"/>
  <c r="CS416" i="57"/>
  <c r="CS417" i="57"/>
  <c r="CS418" i="57"/>
  <c r="CS419" i="57"/>
  <c r="CS420" i="57"/>
  <c r="CS421" i="57"/>
  <c r="CS422" i="57"/>
  <c r="CS423" i="57"/>
  <c r="CS424" i="57"/>
  <c r="CS425" i="57"/>
  <c r="CS426" i="57"/>
  <c r="CS427" i="57"/>
  <c r="CS428" i="57"/>
  <c r="CS429" i="57"/>
  <c r="CS430" i="57"/>
  <c r="CS431" i="57"/>
  <c r="CS432" i="57"/>
  <c r="CS433" i="57"/>
  <c r="CS434" i="57"/>
  <c r="CS435" i="57"/>
  <c r="CS436" i="57"/>
  <c r="CS437" i="57"/>
  <c r="CS438" i="57"/>
  <c r="CS439" i="57"/>
  <c r="CS440" i="57"/>
  <c r="CS441" i="57"/>
  <c r="CS442" i="57"/>
  <c r="CS443" i="57"/>
  <c r="CS444" i="57"/>
  <c r="CS445" i="57"/>
  <c r="CS446" i="57"/>
  <c r="CS447" i="57"/>
  <c r="CS448" i="57"/>
  <c r="CS449" i="57"/>
  <c r="CS450" i="57"/>
  <c r="CS451" i="57"/>
  <c r="CS452" i="57"/>
  <c r="CS453" i="57"/>
  <c r="CS454" i="57"/>
  <c r="CS455" i="57"/>
  <c r="CS456" i="57"/>
  <c r="CS457" i="57"/>
  <c r="CS458" i="57"/>
  <c r="CS459" i="57"/>
  <c r="CS460" i="57"/>
  <c r="CS461" i="57"/>
  <c r="CS462" i="57"/>
  <c r="CS463" i="57"/>
  <c r="CS464" i="57"/>
  <c r="CS465" i="57"/>
  <c r="CS466" i="57"/>
  <c r="CS467" i="57"/>
  <c r="CS468" i="57"/>
  <c r="CS469" i="57"/>
  <c r="CS470" i="57"/>
  <c r="CS471" i="57"/>
  <c r="CS472" i="57"/>
  <c r="CS473" i="57"/>
  <c r="CS474" i="57"/>
  <c r="CS475" i="57"/>
  <c r="CS476" i="57"/>
  <c r="CS477" i="57"/>
  <c r="CS478" i="57"/>
  <c r="CS479" i="57"/>
  <c r="CS480" i="57"/>
  <c r="CS481" i="57"/>
  <c r="CS482" i="57"/>
  <c r="CS483" i="57"/>
  <c r="CS484" i="57"/>
  <c r="CS485" i="57"/>
  <c r="CS486" i="57"/>
  <c r="CS487" i="57"/>
  <c r="CS488" i="57"/>
  <c r="CS489" i="57"/>
  <c r="CS490" i="57"/>
  <c r="CS491" i="57"/>
  <c r="CS492" i="57"/>
  <c r="CS493" i="57"/>
  <c r="CS494" i="57"/>
  <c r="CS495" i="57"/>
  <c r="CS496" i="57"/>
  <c r="CS497" i="57"/>
  <c r="CS498" i="57"/>
  <c r="CS499" i="57"/>
  <c r="CS500" i="57"/>
  <c r="CS501" i="57"/>
  <c r="CS502" i="57"/>
  <c r="CS503" i="57"/>
  <c r="CS504" i="57"/>
  <c r="CS505" i="57"/>
  <c r="CS506" i="57"/>
  <c r="CS507" i="57"/>
  <c r="CS508" i="57"/>
  <c r="CS509" i="57"/>
  <c r="CS510" i="57"/>
  <c r="CS511" i="57"/>
  <c r="CS512" i="57"/>
  <c r="CS513" i="57"/>
  <c r="CS514" i="57"/>
  <c r="CS515" i="57"/>
  <c r="CS516" i="57"/>
  <c r="CS517" i="57"/>
  <c r="CS518" i="57"/>
  <c r="CS519" i="57"/>
  <c r="CS520" i="57"/>
  <c r="CS521" i="57"/>
  <c r="CS522" i="57"/>
  <c r="CS523" i="57"/>
  <c r="CS524" i="57"/>
  <c r="CS525" i="57"/>
  <c r="CS526" i="57"/>
  <c r="CS527" i="57"/>
  <c r="CS528" i="57"/>
  <c r="CS529" i="57"/>
  <c r="CS530" i="57"/>
  <c r="CS531" i="57"/>
  <c r="CS532" i="57"/>
  <c r="CS533" i="57"/>
  <c r="CS534" i="57"/>
  <c r="CS535" i="57"/>
  <c r="CS536" i="57"/>
  <c r="CS537" i="57"/>
  <c r="CS538" i="57"/>
  <c r="CS539" i="57"/>
  <c r="CS540" i="57"/>
  <c r="CS541" i="57"/>
  <c r="CS542" i="57"/>
  <c r="CS543" i="57"/>
  <c r="CS544" i="57"/>
  <c r="CS545" i="57"/>
  <c r="CS546" i="57"/>
  <c r="CS547" i="57"/>
  <c r="CS548" i="57"/>
  <c r="CS549" i="57"/>
  <c r="CS550" i="57"/>
  <c r="CS551" i="57"/>
  <c r="CS552" i="57"/>
  <c r="CS553" i="57"/>
  <c r="CS554" i="57"/>
  <c r="CS555" i="57"/>
  <c r="CS556" i="57"/>
  <c r="CS557" i="57"/>
  <c r="CS558" i="57"/>
  <c r="CS559" i="57"/>
  <c r="CS560" i="57"/>
  <c r="CS561" i="57"/>
  <c r="CS562" i="57"/>
  <c r="CS563" i="57"/>
  <c r="CS564" i="57"/>
  <c r="CS565" i="57"/>
  <c r="CS566" i="57"/>
  <c r="CS567" i="57"/>
  <c r="CS568" i="57"/>
  <c r="CS569" i="57"/>
  <c r="CS570" i="57"/>
  <c r="CS571" i="57"/>
  <c r="CS572" i="57"/>
  <c r="CS573" i="57"/>
  <c r="CS574" i="57"/>
  <c r="CS575" i="57"/>
  <c r="CS576" i="57"/>
  <c r="CS577" i="57"/>
  <c r="CS578" i="57"/>
  <c r="CS579" i="57"/>
  <c r="CS580" i="57"/>
  <c r="CS581" i="57"/>
  <c r="CS582" i="57"/>
  <c r="CS583" i="57"/>
  <c r="CS584" i="57"/>
  <c r="CS585" i="57"/>
  <c r="CS586" i="57"/>
  <c r="CS587" i="57"/>
  <c r="CS588" i="57"/>
  <c r="CS589" i="57"/>
  <c r="CS590" i="57"/>
  <c r="CS591" i="57"/>
  <c r="CS592" i="57"/>
  <c r="CS593" i="57"/>
  <c r="CS594" i="57"/>
  <c r="CS595" i="57"/>
  <c r="CS596" i="57"/>
  <c r="CS597" i="57"/>
  <c r="CS598" i="57"/>
  <c r="CS599" i="57"/>
  <c r="CS600" i="57"/>
  <c r="CS601" i="57"/>
  <c r="CS602" i="57"/>
  <c r="CS603" i="57"/>
  <c r="CS604" i="57"/>
  <c r="CS605" i="57"/>
  <c r="CS606" i="57"/>
  <c r="CS607" i="57"/>
  <c r="CS608" i="57"/>
  <c r="CS609" i="57"/>
  <c r="CS610" i="57"/>
  <c r="CS611" i="57"/>
  <c r="CS612" i="57"/>
  <c r="CS613" i="57"/>
  <c r="CS614" i="57"/>
  <c r="CS615" i="57"/>
  <c r="CS616" i="57"/>
  <c r="CS617" i="57"/>
  <c r="CS618" i="57"/>
  <c r="CS619" i="57"/>
  <c r="CS620" i="57"/>
  <c r="CS621" i="57"/>
  <c r="CS622" i="57"/>
  <c r="CS623" i="57"/>
  <c r="CS624" i="57"/>
  <c r="CS625" i="57"/>
  <c r="CS626" i="57"/>
  <c r="CS627" i="57"/>
  <c r="CS628" i="57"/>
  <c r="CS629" i="57"/>
  <c r="CS630" i="57"/>
  <c r="CS631" i="57"/>
  <c r="CS632" i="57"/>
  <c r="CS633" i="57"/>
  <c r="CS634" i="57"/>
  <c r="CS635" i="57"/>
  <c r="CS636" i="57"/>
  <c r="CS637" i="57"/>
  <c r="CS638" i="57"/>
  <c r="CS639" i="57"/>
  <c r="CS640" i="57"/>
  <c r="CS641" i="57"/>
  <c r="CS642" i="57"/>
  <c r="CS643" i="57"/>
  <c r="CS644" i="57"/>
  <c r="CS645" i="57"/>
  <c r="CS646" i="57"/>
  <c r="CS647" i="57"/>
  <c r="CS648" i="57"/>
  <c r="CS649" i="57"/>
  <c r="CS650" i="57"/>
  <c r="CS651" i="57"/>
  <c r="CS652" i="57"/>
  <c r="CS653" i="57"/>
  <c r="CS654" i="57"/>
  <c r="CS655" i="57"/>
  <c r="CS656" i="57"/>
  <c r="CS657" i="57"/>
  <c r="CS658" i="57"/>
  <c r="CS659" i="57"/>
  <c r="CS660" i="57"/>
  <c r="CS661" i="57"/>
  <c r="CS662" i="57"/>
  <c r="CS663" i="57"/>
  <c r="CS664" i="57"/>
  <c r="CS665" i="57"/>
  <c r="CS666" i="57"/>
  <c r="CS667" i="57"/>
  <c r="CS668" i="57"/>
  <c r="CS669" i="57"/>
  <c r="CS670" i="57"/>
  <c r="CS671" i="57"/>
  <c r="CS672" i="57"/>
  <c r="CS673" i="57"/>
  <c r="CS674" i="57"/>
  <c r="CS675" i="57"/>
  <c r="CS676" i="57"/>
  <c r="CS677" i="57"/>
  <c r="CS678" i="57"/>
  <c r="CS679" i="57"/>
  <c r="CS680" i="57"/>
  <c r="CS681" i="57"/>
  <c r="CS682" i="57"/>
  <c r="CS683" i="57"/>
  <c r="CS684" i="57"/>
  <c r="CS685" i="57"/>
  <c r="CS686" i="57"/>
  <c r="CS687" i="57"/>
  <c r="CS688" i="57"/>
  <c r="CS689" i="57"/>
  <c r="CS690" i="57"/>
  <c r="CS691" i="57"/>
  <c r="CS692" i="57"/>
  <c r="CS693" i="57"/>
  <c r="CS694" i="57"/>
  <c r="CS695" i="57"/>
  <c r="CS696" i="57"/>
  <c r="CS697" i="57"/>
  <c r="CS698" i="57"/>
  <c r="CS699" i="57"/>
  <c r="CS700" i="57"/>
  <c r="CS701" i="57"/>
  <c r="CS702" i="57"/>
  <c r="CS703" i="57"/>
  <c r="CS704" i="57"/>
  <c r="CS705" i="57"/>
  <c r="CS706" i="57"/>
  <c r="CS707" i="57"/>
  <c r="CS708" i="57"/>
  <c r="CS709" i="57"/>
  <c r="CS710" i="57"/>
  <c r="CS711" i="57"/>
  <c r="CS712" i="57"/>
  <c r="CS713" i="57"/>
  <c r="CS714" i="57"/>
  <c r="CS715" i="57"/>
  <c r="CS716" i="57"/>
  <c r="CS717" i="57"/>
  <c r="CS718" i="57"/>
  <c r="CS719" i="57"/>
  <c r="CS720" i="57"/>
  <c r="CS721" i="57"/>
  <c r="CS722" i="57"/>
  <c r="CS723" i="57"/>
  <c r="CS724" i="57"/>
  <c r="CS725" i="57"/>
  <c r="CS726" i="57"/>
  <c r="CS727" i="57"/>
  <c r="CS728" i="57"/>
  <c r="CS729" i="57"/>
  <c r="CS730" i="57"/>
  <c r="CS731" i="57"/>
  <c r="CS732" i="57"/>
  <c r="CS733" i="57"/>
  <c r="CS734" i="57"/>
  <c r="CS735" i="57"/>
  <c r="CS736" i="57"/>
  <c r="CS737" i="57"/>
  <c r="CS738" i="57"/>
  <c r="CS739" i="57"/>
  <c r="CS740" i="57"/>
  <c r="CS741" i="57"/>
  <c r="CS742" i="57"/>
  <c r="CS743" i="57"/>
  <c r="CS744" i="57"/>
  <c r="CS745" i="57"/>
  <c r="CS746" i="57"/>
  <c r="CS747" i="57"/>
  <c r="CS748" i="57"/>
  <c r="CS749" i="57"/>
  <c r="CS750" i="57"/>
  <c r="CS751" i="57"/>
  <c r="CS752" i="57"/>
  <c r="CS753" i="57"/>
  <c r="CS754" i="57"/>
  <c r="CS755" i="57"/>
  <c r="CS756" i="57"/>
  <c r="CS757" i="57"/>
  <c r="CS758" i="57"/>
  <c r="CS759" i="57"/>
  <c r="CS760" i="57"/>
  <c r="CS761" i="57"/>
  <c r="CS762" i="57"/>
  <c r="CS763" i="57"/>
  <c r="CS764" i="57"/>
  <c r="CS765" i="57"/>
  <c r="CS766" i="57"/>
  <c r="CS767" i="57"/>
  <c r="CS768" i="57"/>
  <c r="CS769" i="57"/>
  <c r="CS770" i="57"/>
  <c r="CS771" i="57"/>
  <c r="CS772" i="57"/>
  <c r="CS773" i="57"/>
  <c r="CS774" i="57"/>
  <c r="CS775" i="57"/>
  <c r="CS776" i="57"/>
  <c r="CS777" i="57"/>
  <c r="CS778" i="57"/>
  <c r="CS779" i="57"/>
  <c r="CS780" i="57"/>
  <c r="CS781" i="57"/>
  <c r="CS782" i="57"/>
  <c r="CS783" i="57"/>
  <c r="CS784" i="57"/>
  <c r="CS785" i="57"/>
  <c r="CS786" i="57"/>
  <c r="CS787" i="57"/>
  <c r="CS788" i="57"/>
  <c r="CS789" i="57"/>
  <c r="CS790" i="57"/>
  <c r="CS791" i="57"/>
  <c r="CS792" i="57"/>
  <c r="CS793" i="57"/>
  <c r="CS794" i="57"/>
  <c r="CS795" i="57"/>
  <c r="CS796" i="57"/>
  <c r="CS797" i="57"/>
  <c r="CS798" i="57"/>
  <c r="CS799" i="57"/>
  <c r="CS800" i="57"/>
  <c r="CS801" i="57"/>
  <c r="CS802" i="57"/>
  <c r="CS803" i="57"/>
  <c r="CS804" i="57"/>
  <c r="CS805" i="57"/>
  <c r="CS806" i="57"/>
  <c r="CS807" i="57"/>
  <c r="CS808" i="57"/>
  <c r="CS809" i="57"/>
  <c r="CS810" i="57"/>
  <c r="CS811" i="57"/>
  <c r="CS812" i="57"/>
  <c r="CS813" i="57"/>
  <c r="CS814" i="57"/>
  <c r="CS815" i="57"/>
  <c r="CS816" i="57"/>
  <c r="CS817" i="57"/>
  <c r="CS818" i="57"/>
  <c r="CS819" i="57"/>
  <c r="CS820" i="57"/>
  <c r="CS821" i="57"/>
  <c r="CS822" i="57"/>
  <c r="CS823" i="57"/>
  <c r="CS824" i="57"/>
  <c r="CS825" i="57"/>
  <c r="CS826" i="57"/>
  <c r="CS827" i="57"/>
  <c r="CS828" i="57"/>
  <c r="CS829" i="57"/>
  <c r="CS830" i="57"/>
  <c r="CS831" i="57"/>
  <c r="CS832" i="57"/>
  <c r="CS833" i="57"/>
  <c r="CS834" i="57"/>
  <c r="CS835" i="57"/>
  <c r="CS836" i="57"/>
  <c r="CS837" i="57"/>
  <c r="CS838" i="57"/>
  <c r="CS839" i="57"/>
  <c r="CS840" i="57"/>
  <c r="CS841" i="57"/>
  <c r="CS842" i="57"/>
  <c r="CS843" i="57"/>
  <c r="CS844" i="57"/>
  <c r="CS845" i="57"/>
  <c r="CS846" i="57"/>
  <c r="CS847" i="57"/>
  <c r="CS848" i="57"/>
  <c r="CS849" i="57"/>
  <c r="CS850" i="57"/>
  <c r="CS851" i="57"/>
  <c r="CS852" i="57"/>
  <c r="CS853" i="57"/>
  <c r="CS854" i="57"/>
  <c r="CS855" i="57"/>
  <c r="CS856" i="57"/>
  <c r="CS857" i="57"/>
  <c r="CS858" i="57"/>
  <c r="CS859" i="57"/>
  <c r="CS860" i="57"/>
  <c r="CS861" i="57"/>
  <c r="CS862" i="57"/>
  <c r="CS863" i="57"/>
  <c r="CS864" i="57"/>
  <c r="CS865" i="57"/>
  <c r="CS866" i="57"/>
  <c r="CS867" i="57"/>
  <c r="CS868" i="57"/>
  <c r="CS869" i="57"/>
  <c r="CS870" i="57"/>
  <c r="CS871" i="57"/>
  <c r="CS872" i="57"/>
  <c r="CS873" i="57"/>
  <c r="CS874" i="57"/>
  <c r="CS875" i="57"/>
  <c r="CS876" i="57"/>
  <c r="CS877" i="57"/>
  <c r="CS878" i="57"/>
  <c r="CS879" i="57"/>
  <c r="CS880" i="57"/>
  <c r="CS881" i="57"/>
  <c r="CS882" i="57"/>
  <c r="CS883" i="57"/>
  <c r="CS884" i="57"/>
  <c r="CS885" i="57"/>
  <c r="CS886" i="57"/>
  <c r="CS887" i="57"/>
  <c r="CS888" i="57"/>
  <c r="CS889" i="57"/>
  <c r="CS890" i="57"/>
  <c r="CS891" i="57"/>
  <c r="CS892" i="57"/>
  <c r="CS893" i="57"/>
  <c r="CS894" i="57"/>
  <c r="CS895" i="57"/>
  <c r="CS896" i="57"/>
  <c r="CS897" i="57"/>
  <c r="CS898" i="57"/>
  <c r="CS899" i="57"/>
  <c r="CS900" i="57"/>
  <c r="CS901" i="57"/>
  <c r="CS902" i="57"/>
  <c r="CS903" i="57"/>
  <c r="CS904" i="57"/>
  <c r="CS905" i="57"/>
  <c r="CS906" i="57"/>
  <c r="CS907" i="57"/>
  <c r="CS908" i="57"/>
  <c r="CS909" i="57"/>
  <c r="CS910" i="57"/>
  <c r="CS911" i="57"/>
  <c r="CS912" i="57"/>
  <c r="CS913" i="57"/>
  <c r="CS914" i="57"/>
  <c r="CS915" i="57"/>
  <c r="CS916" i="57"/>
  <c r="CS917" i="57"/>
  <c r="CS918" i="57"/>
  <c r="CS919" i="57"/>
  <c r="CS920" i="57"/>
  <c r="CS921" i="57"/>
  <c r="CS922" i="57"/>
  <c r="CS923" i="57"/>
  <c r="CS924" i="57"/>
  <c r="CS925" i="57"/>
  <c r="CS926" i="57"/>
  <c r="CS927" i="57"/>
  <c r="CS928" i="57"/>
  <c r="CS929" i="57"/>
  <c r="CS930" i="57"/>
  <c r="CS931" i="57"/>
  <c r="CS932" i="57"/>
  <c r="CS933" i="57"/>
  <c r="CS934" i="57"/>
  <c r="CS935" i="57"/>
  <c r="CS936" i="57"/>
  <c r="CS937" i="57"/>
  <c r="CS938" i="57"/>
  <c r="CS939" i="57"/>
  <c r="CS940" i="57"/>
  <c r="CS941" i="57"/>
  <c r="CS942" i="57"/>
  <c r="CS943" i="57"/>
  <c r="CS944" i="57"/>
  <c r="CS945" i="57"/>
  <c r="CS946" i="57"/>
  <c r="CS947" i="57"/>
  <c r="CS948" i="57"/>
  <c r="CS949" i="57"/>
  <c r="CS950" i="57"/>
  <c r="CS951" i="57"/>
  <c r="CS952" i="57"/>
  <c r="CS953" i="57"/>
  <c r="CS954" i="57"/>
  <c r="CS955" i="57"/>
  <c r="CS956" i="57"/>
  <c r="CS957" i="57"/>
  <c r="CS958" i="57"/>
  <c r="CS959" i="57"/>
  <c r="CS960" i="57"/>
  <c r="CS961" i="57"/>
  <c r="CS962" i="57"/>
  <c r="CS963" i="57"/>
  <c r="CS964" i="57"/>
  <c r="CS965" i="57"/>
  <c r="CS966" i="57"/>
  <c r="CS967" i="57"/>
  <c r="CS968" i="57"/>
  <c r="CS969" i="57"/>
  <c r="CS970" i="57"/>
  <c r="CS971" i="57"/>
  <c r="CS972" i="57"/>
  <c r="CS973" i="57"/>
  <c r="CS974" i="57"/>
  <c r="CS975" i="57"/>
  <c r="CS976" i="57"/>
  <c r="CS977" i="57"/>
  <c r="CS978" i="57"/>
  <c r="CS979" i="57"/>
  <c r="CS980" i="57"/>
  <c r="CS981" i="57"/>
  <c r="CS982" i="57"/>
  <c r="CS983" i="57"/>
  <c r="CS984" i="57"/>
  <c r="CS985" i="57"/>
  <c r="CS986" i="57"/>
  <c r="CS987" i="57"/>
  <c r="CS988" i="57"/>
  <c r="CS989" i="57"/>
  <c r="CS990" i="57"/>
  <c r="CS991" i="57"/>
  <c r="CS992" i="57"/>
  <c r="CS993" i="57"/>
  <c r="CS994" i="57"/>
  <c r="CS995" i="57"/>
  <c r="CS996" i="57"/>
  <c r="CS997" i="57"/>
  <c r="CS998" i="57"/>
  <c r="CS999" i="57"/>
  <c r="CS1000" i="57"/>
  <c r="CS1001" i="57"/>
  <c r="CS1002" i="57"/>
  <c r="CS1003" i="57"/>
  <c r="CS1004" i="57"/>
  <c r="CS1005" i="57"/>
  <c r="CS1006" i="57"/>
  <c r="CS1007" i="57"/>
  <c r="CS1008" i="57"/>
  <c r="CS1009" i="57"/>
  <c r="CS1010" i="57"/>
  <c r="CS1011" i="57"/>
  <c r="CS1012" i="57"/>
  <c r="CS1013" i="57"/>
  <c r="CS1014" i="57"/>
  <c r="CS1015" i="57"/>
  <c r="CS1016" i="57"/>
  <c r="CS1017" i="57"/>
  <c r="CS1018" i="57"/>
  <c r="CS1019" i="57"/>
  <c r="CS1020" i="57"/>
  <c r="CS1021" i="57"/>
  <c r="CS1022" i="57"/>
  <c r="CS1023" i="57"/>
  <c r="CS1024" i="57"/>
  <c r="CS1025" i="57"/>
  <c r="CS1026" i="57"/>
  <c r="CS1027" i="57"/>
  <c r="CS1028" i="57"/>
  <c r="CS1029" i="57"/>
  <c r="CS1030" i="57"/>
  <c r="CS1031" i="57"/>
  <c r="CS1032" i="57"/>
  <c r="CS1033" i="57"/>
  <c r="CS1034" i="57"/>
  <c r="CS1035" i="57"/>
  <c r="CS1036" i="57"/>
  <c r="CS1037" i="57"/>
  <c r="CS1038" i="57"/>
  <c r="CS1039" i="57"/>
  <c r="CS1040" i="57"/>
  <c r="CS1041" i="57"/>
  <c r="CS1042" i="57"/>
  <c r="CS1043" i="57"/>
  <c r="CS1044" i="57"/>
  <c r="CS1045" i="57"/>
  <c r="CS1046" i="57"/>
  <c r="CS1047" i="57"/>
  <c r="CS1048" i="57"/>
  <c r="CS1049" i="57"/>
  <c r="CS1050" i="57"/>
  <c r="CS1051" i="57"/>
  <c r="CS1052" i="57"/>
  <c r="CS1053" i="57"/>
  <c r="CS1054" i="57"/>
  <c r="CS1055" i="57"/>
  <c r="CS1056" i="57"/>
  <c r="CS1057" i="57"/>
  <c r="CS1058" i="57"/>
  <c r="CS1059" i="57"/>
  <c r="CS1060" i="57"/>
  <c r="CS1061" i="57"/>
  <c r="CS1062" i="57"/>
  <c r="CS1063" i="57"/>
  <c r="CS1064" i="57"/>
  <c r="CS1065" i="57"/>
  <c r="CS1066" i="57"/>
  <c r="CS1067" i="57"/>
  <c r="CS1068" i="57"/>
  <c r="CS1069" i="57"/>
  <c r="CS1070" i="57"/>
  <c r="CS1071" i="57"/>
  <c r="CS1072" i="57"/>
  <c r="CS1073" i="57"/>
  <c r="CS1074" i="57"/>
  <c r="CS1075" i="57"/>
  <c r="CS1076" i="57"/>
  <c r="CS1077" i="57"/>
  <c r="CS1078" i="57"/>
  <c r="CS1079" i="57"/>
  <c r="CS1080" i="57"/>
  <c r="CS1081" i="57"/>
  <c r="CS1082" i="57"/>
  <c r="CS1083" i="57"/>
  <c r="CS1084" i="57"/>
  <c r="CS1085" i="57"/>
  <c r="CS1086" i="57"/>
  <c r="CS1087" i="57"/>
  <c r="CS1088" i="57"/>
  <c r="CS1089" i="57"/>
  <c r="CS1090" i="57"/>
  <c r="CS1091" i="57"/>
  <c r="CS1092" i="57"/>
  <c r="CS1093" i="57"/>
  <c r="CS1094" i="57"/>
  <c r="CS1095" i="57"/>
  <c r="CS1096" i="57"/>
  <c r="CS1097" i="57"/>
  <c r="CS1098" i="57"/>
  <c r="CS1099" i="57"/>
  <c r="CS1100" i="57"/>
  <c r="CS1101" i="57"/>
  <c r="CS1102" i="57"/>
  <c r="CS1103" i="57"/>
  <c r="CS1104" i="57"/>
  <c r="CS1105" i="57"/>
  <c r="CS1106" i="57"/>
  <c r="CS1107" i="57"/>
  <c r="CS1108" i="57"/>
  <c r="CS1109" i="57"/>
  <c r="CS1110" i="57"/>
  <c r="CS1111" i="57"/>
  <c r="CS1112" i="57"/>
  <c r="CS1113" i="57"/>
  <c r="CS1114" i="57"/>
  <c r="CS1115" i="57"/>
  <c r="CS1116" i="57"/>
  <c r="CS1117" i="57"/>
  <c r="CS1118" i="57"/>
  <c r="CS1119" i="57"/>
  <c r="CS1120" i="57"/>
  <c r="CS1121" i="57"/>
  <c r="CS1122" i="57"/>
  <c r="CS1123" i="57"/>
  <c r="CS1124" i="57"/>
  <c r="CS1125" i="57"/>
  <c r="CS1126" i="57"/>
  <c r="CS1127" i="57"/>
  <c r="CS1128" i="57"/>
  <c r="CS1129" i="57"/>
  <c r="CS1130" i="57"/>
  <c r="CS1131" i="57"/>
  <c r="CS1132" i="57"/>
  <c r="CS1133" i="57"/>
  <c r="CS1134" i="57"/>
  <c r="CS1135" i="57"/>
  <c r="CS1136" i="57"/>
  <c r="CS1137" i="57"/>
  <c r="CS1138" i="57"/>
  <c r="CS1139" i="57"/>
  <c r="CS1140" i="57"/>
  <c r="CS1141" i="57"/>
  <c r="CS1142" i="57"/>
  <c r="CS1143" i="57"/>
  <c r="CS1144" i="57"/>
  <c r="CS1145" i="57"/>
  <c r="CS1146" i="57"/>
  <c r="CS1147" i="57"/>
  <c r="CS1148" i="57"/>
  <c r="CS1149" i="57"/>
  <c r="CS1150" i="57"/>
  <c r="CS1151" i="57"/>
  <c r="CS1152" i="57"/>
  <c r="CS1153" i="57"/>
  <c r="CS1154" i="57"/>
  <c r="CS1155" i="57"/>
  <c r="CS1156" i="57"/>
  <c r="CS1157" i="57"/>
  <c r="CS1158" i="57"/>
  <c r="CS1159" i="57"/>
  <c r="CS1160" i="57"/>
  <c r="CS1161" i="57"/>
  <c r="CS1162" i="57"/>
  <c r="CS1163" i="57"/>
  <c r="CS1164" i="57"/>
  <c r="CS1165" i="57"/>
  <c r="CS1166" i="57"/>
  <c r="CS1167" i="57"/>
  <c r="CS1168" i="57"/>
  <c r="CS1169" i="57"/>
  <c r="CS1170" i="57"/>
  <c r="CS1171" i="57"/>
  <c r="CS1172" i="57"/>
  <c r="CS1173" i="57"/>
  <c r="CS1174" i="57"/>
  <c r="CS1175" i="57"/>
  <c r="CS1176" i="57"/>
  <c r="CS1177" i="57"/>
  <c r="CS1178" i="57"/>
  <c r="CS1179" i="57"/>
  <c r="CS1180" i="57"/>
  <c r="CS1181" i="57"/>
  <c r="CS1182" i="57"/>
  <c r="CS1183" i="57"/>
  <c r="CS1184" i="57"/>
  <c r="CS1185" i="57"/>
  <c r="CS1186" i="57"/>
  <c r="CS1187" i="57"/>
  <c r="CS1188" i="57"/>
  <c r="CS1189" i="57"/>
  <c r="CS1190" i="57"/>
  <c r="CS1191" i="57"/>
  <c r="CS1192" i="57"/>
  <c r="CS1193" i="57"/>
  <c r="CS1194" i="57"/>
  <c r="CS1195" i="57"/>
  <c r="CS1196" i="57"/>
  <c r="CS1197" i="57"/>
  <c r="CS1198" i="57"/>
  <c r="CS1199" i="57"/>
  <c r="CS1200" i="57"/>
  <c r="CS1201" i="57"/>
  <c r="CS1202" i="57"/>
  <c r="CS1203" i="57"/>
  <c r="CS1204" i="57"/>
  <c r="CS1205" i="57"/>
  <c r="CS1206" i="57"/>
  <c r="CS1207" i="57"/>
  <c r="CS1208" i="57"/>
  <c r="CS1209" i="57"/>
  <c r="CS1210" i="57"/>
  <c r="CS1211" i="57"/>
  <c r="CS1212" i="57"/>
  <c r="CS1213" i="57"/>
  <c r="CS1214" i="57"/>
  <c r="CS1215" i="57"/>
  <c r="CS1216" i="57"/>
  <c r="CS1217" i="57"/>
  <c r="CS1218" i="57"/>
  <c r="CS1219" i="57"/>
  <c r="CS1220" i="57"/>
  <c r="CS1221" i="57"/>
  <c r="CS1222" i="57"/>
  <c r="CS1223" i="57"/>
  <c r="CS1224" i="57"/>
  <c r="CS1225" i="57"/>
  <c r="CS1226" i="57"/>
  <c r="CS1227" i="57"/>
  <c r="CS1228" i="57"/>
  <c r="CS1229" i="57"/>
  <c r="CS1230" i="57"/>
  <c r="CS1231" i="57"/>
  <c r="CS1232" i="57"/>
  <c r="CS1233" i="57"/>
  <c r="CS1234" i="57"/>
  <c r="CS123" i="57"/>
  <c r="CS124" i="57"/>
  <c r="CS125" i="57"/>
  <c r="CS126" i="57"/>
  <c r="CS127" i="57"/>
  <c r="CS128" i="57"/>
  <c r="CS129" i="57"/>
  <c r="CS130" i="57"/>
  <c r="CS131" i="57"/>
  <c r="CS132" i="57"/>
  <c r="CS133" i="57"/>
  <c r="CS134" i="57"/>
  <c r="CS135" i="57"/>
  <c r="CS136" i="57"/>
  <c r="CS137" i="57"/>
  <c r="CS138" i="57"/>
  <c r="CS139" i="57"/>
  <c r="CS140" i="57"/>
  <c r="CS141" i="57"/>
  <c r="CS142" i="57"/>
  <c r="CS143" i="57"/>
  <c r="CS144" i="57"/>
  <c r="CS145" i="57"/>
  <c r="CS146" i="57"/>
  <c r="CS147" i="57"/>
  <c r="CS148" i="57"/>
  <c r="CS149" i="57"/>
  <c r="CS150" i="57"/>
  <c r="CS151" i="57"/>
  <c r="CS152" i="57"/>
  <c r="CS153" i="57"/>
  <c r="CS154" i="57"/>
  <c r="D3" i="60"/>
  <c r="G3" i="60"/>
  <c r="H3" i="60"/>
  <c r="K3" i="60"/>
  <c r="L3" i="14"/>
  <c r="O3" i="60"/>
  <c r="P3" i="61"/>
  <c r="P3" i="60"/>
  <c r="Q3" i="60"/>
  <c r="S3" i="60"/>
  <c r="T3" i="60"/>
  <c r="W3" i="60"/>
  <c r="X3" i="60"/>
  <c r="Y3" i="60"/>
  <c r="AB3" i="60"/>
  <c r="AE3" i="60"/>
  <c r="AF3" i="60"/>
  <c r="AI3" i="60"/>
  <c r="AJ3" i="60"/>
  <c r="AM3" i="60"/>
  <c r="AN3" i="60"/>
  <c r="AQ3" i="60"/>
  <c r="AR3" i="60"/>
  <c r="AU3" i="60"/>
  <c r="AV3" i="60"/>
  <c r="AX3" i="60"/>
  <c r="AY3" i="60"/>
  <c r="AZ3" i="60"/>
  <c r="BC3" i="60"/>
  <c r="BD3" i="60"/>
  <c r="BE3" i="60"/>
  <c r="BH3" i="14"/>
  <c r="BH3" i="16"/>
  <c r="BK3" i="60"/>
  <c r="BL3" i="60"/>
  <c r="BM3" i="14"/>
  <c r="BM3" i="16"/>
  <c r="BP3" i="60"/>
  <c r="BS3" i="60"/>
  <c r="BT3" i="60"/>
  <c r="BW3" i="60"/>
  <c r="BX3" i="60"/>
  <c r="CA3" i="60"/>
  <c r="CB3" i="60"/>
  <c r="CE3" i="60"/>
  <c r="CF3" i="60"/>
  <c r="CI3" i="60"/>
  <c r="CJ3" i="60"/>
  <c r="CK3" i="60"/>
  <c r="CN3" i="60"/>
  <c r="C4" i="60"/>
  <c r="D4" i="63"/>
  <c r="E4" i="60"/>
  <c r="G4" i="63"/>
  <c r="G4" i="60"/>
  <c r="H4" i="60"/>
  <c r="J4" i="63"/>
  <c r="K4" i="60"/>
  <c r="L4" i="14"/>
  <c r="L4" i="60"/>
  <c r="L4" i="61"/>
  <c r="O4" i="60"/>
  <c r="P4" i="60"/>
  <c r="S4" i="60"/>
  <c r="T4" i="61"/>
  <c r="T4" i="60"/>
  <c r="W4" i="60"/>
  <c r="X4" i="60"/>
  <c r="AA4" i="60"/>
  <c r="AB4" i="60"/>
  <c r="AC4" i="60"/>
  <c r="AF4" i="60"/>
  <c r="AH4" i="63"/>
  <c r="AI4" i="61"/>
  <c r="AI4" i="60"/>
  <c r="AJ4" i="60"/>
  <c r="AN4" i="60"/>
  <c r="AP4" i="63"/>
  <c r="AQ4" i="60"/>
  <c r="AR4" i="60"/>
  <c r="AU4" i="60"/>
  <c r="AV4" i="60"/>
  <c r="AY4" i="60"/>
  <c r="AZ4" i="61"/>
  <c r="AZ4" i="60"/>
  <c r="BC4" i="60"/>
  <c r="BD4" i="60"/>
  <c r="BG4" i="60"/>
  <c r="BH4" i="14"/>
  <c r="BH4" i="16"/>
  <c r="BH4" i="60"/>
  <c r="BI4" i="60"/>
  <c r="BI4" i="63"/>
  <c r="BL4" i="60"/>
  <c r="BM4" i="14"/>
  <c r="BM4" i="16"/>
  <c r="BN4" i="63"/>
  <c r="BO4" i="61"/>
  <c r="BO4" i="60"/>
  <c r="BP4" i="60"/>
  <c r="BS4" i="63"/>
  <c r="BS4" i="60"/>
  <c r="BT4" i="60"/>
  <c r="BV4" i="63"/>
  <c r="BW4" i="60"/>
  <c r="BX4" i="60"/>
  <c r="CA4" i="60"/>
  <c r="CB4" i="60"/>
  <c r="CE4" i="60"/>
  <c r="CF4" i="61"/>
  <c r="CF4" i="60"/>
  <c r="CI4" i="60"/>
  <c r="CJ4" i="60"/>
  <c r="CM4" i="60"/>
  <c r="CN4" i="60"/>
  <c r="CO4" i="60"/>
  <c r="F5" i="63"/>
  <c r="G5" i="61"/>
  <c r="G5" i="60"/>
  <c r="H5" i="61"/>
  <c r="H5" i="60"/>
  <c r="L5" i="14"/>
  <c r="N5" i="63"/>
  <c r="O5" i="60"/>
  <c r="P5" i="60"/>
  <c r="S5" i="63"/>
  <c r="S5" i="60"/>
  <c r="T5" i="60"/>
  <c r="V5" i="63"/>
  <c r="W5" i="60"/>
  <c r="X5" i="60"/>
  <c r="Z5" i="60"/>
  <c r="AA5" i="63"/>
  <c r="AB5" i="60"/>
  <c r="AD5" i="63"/>
  <c r="AE5" i="61"/>
  <c r="AE5" i="60"/>
  <c r="AF5" i="63"/>
  <c r="AF5" i="60"/>
  <c r="AJ5" i="60"/>
  <c r="AL5" i="63"/>
  <c r="AM5" i="60"/>
  <c r="AN5" i="60"/>
  <c r="AO5" i="60"/>
  <c r="AQ5" i="63"/>
  <c r="AQ5" i="60"/>
  <c r="AR5" i="60"/>
  <c r="AT5" i="63"/>
  <c r="AU5" i="60"/>
  <c r="AV5" i="60"/>
  <c r="AY5" i="63"/>
  <c r="AY5" i="60"/>
  <c r="AZ5" i="60"/>
  <c r="BB5" i="63"/>
  <c r="BC5" i="60"/>
  <c r="BD5" i="60"/>
  <c r="BG5" i="63"/>
  <c r="BH5" i="14"/>
  <c r="BH5" i="60"/>
  <c r="BJ5" i="63"/>
  <c r="BK5" i="61"/>
  <c r="BK5" i="60"/>
  <c r="BL5" i="60"/>
  <c r="BM5" i="14"/>
  <c r="BM5" i="16"/>
  <c r="BP5" i="60"/>
  <c r="BR5" i="63"/>
  <c r="BS5" i="60"/>
  <c r="BT5" i="60"/>
  <c r="BU5" i="60"/>
  <c r="BX5" i="60"/>
  <c r="BZ5" i="63"/>
  <c r="CA5" i="60"/>
  <c r="CB5" i="60"/>
  <c r="CE5" i="63"/>
  <c r="CE5" i="60"/>
  <c r="CF5" i="60"/>
  <c r="CH5" i="63"/>
  <c r="CI5" i="60"/>
  <c r="CJ5" i="63"/>
  <c r="CJ5" i="60"/>
  <c r="CL5" i="60"/>
  <c r="CM5" i="63"/>
  <c r="CN5" i="60"/>
  <c r="CP5" i="63"/>
  <c r="C6" i="60"/>
  <c r="H6" i="60"/>
  <c r="J6" i="63"/>
  <c r="K6" i="60"/>
  <c r="L6" i="14"/>
  <c r="L6" i="60"/>
  <c r="O6" i="63"/>
  <c r="O6" i="60"/>
  <c r="P6" i="60"/>
  <c r="R6" i="63"/>
  <c r="S6" i="60"/>
  <c r="T6" i="60"/>
  <c r="W6" i="63"/>
  <c r="W6" i="60"/>
  <c r="X6" i="60"/>
  <c r="Z6" i="63"/>
  <c r="AA6" i="60"/>
  <c r="AB6" i="60"/>
  <c r="AE6" i="63"/>
  <c r="AF6" i="60"/>
  <c r="AH6" i="63"/>
  <c r="AI6" i="60"/>
  <c r="AJ6" i="61"/>
  <c r="AJ6" i="60"/>
  <c r="AK6" i="60"/>
  <c r="AN6" i="60"/>
  <c r="AP6" i="63"/>
  <c r="AQ6" i="61"/>
  <c r="AQ6" i="60"/>
  <c r="AR6" i="60"/>
  <c r="AV6" i="60"/>
  <c r="AX6" i="63"/>
  <c r="AY6" i="60"/>
  <c r="AZ6" i="60"/>
  <c r="BA6" i="63"/>
  <c r="BC6" i="63"/>
  <c r="BC6" i="60"/>
  <c r="BD6" i="60"/>
  <c r="BF6" i="63"/>
  <c r="BG6" i="60"/>
  <c r="BH6" i="14"/>
  <c r="BH6" i="16"/>
  <c r="BH6" i="60"/>
  <c r="BK6" i="63"/>
  <c r="BL6" i="60"/>
  <c r="BM6" i="14"/>
  <c r="BM6" i="16"/>
  <c r="BN6" i="63"/>
  <c r="BO6" i="60"/>
  <c r="BP6" i="61"/>
  <c r="BP6" i="60"/>
  <c r="BQ6" i="60"/>
  <c r="BT6" i="60"/>
  <c r="BV6" i="63"/>
  <c r="BW6" i="61"/>
  <c r="BW6" i="60"/>
  <c r="BX6" i="60"/>
  <c r="CA6" i="63"/>
  <c r="CA6" i="60"/>
  <c r="CB6" i="60"/>
  <c r="CD6" i="63"/>
  <c r="CE6" i="60"/>
  <c r="CF6" i="60"/>
  <c r="CI6" i="63"/>
  <c r="CI6" i="60"/>
  <c r="CJ6" i="60"/>
  <c r="CL6" i="63"/>
  <c r="CM6" i="60"/>
  <c r="CN6" i="60"/>
  <c r="D7" i="60"/>
  <c r="H7" i="60"/>
  <c r="I7" i="60"/>
  <c r="J7" i="60"/>
  <c r="L7" i="14"/>
  <c r="L7" i="60"/>
  <c r="N7" i="63"/>
  <c r="O7" i="60"/>
  <c r="P7" i="60"/>
  <c r="T7" i="60"/>
  <c r="V7" i="63"/>
  <c r="W7" i="60"/>
  <c r="X7" i="60"/>
  <c r="AA7" i="60"/>
  <c r="AB7" i="60"/>
  <c r="AE7" i="60"/>
  <c r="AF7" i="60"/>
  <c r="AI7" i="60"/>
  <c r="AJ7" i="60"/>
  <c r="AM7" i="60"/>
  <c r="AN7" i="60"/>
  <c r="AR7" i="60"/>
  <c r="AT7" i="63"/>
  <c r="AV7" i="60"/>
  <c r="AW7" i="60"/>
  <c r="AY7" i="63"/>
  <c r="AY7" i="60"/>
  <c r="AZ7" i="60"/>
  <c r="BB7" i="63"/>
  <c r="BC7" i="60"/>
  <c r="BD7" i="60"/>
  <c r="BG7" i="60"/>
  <c r="BH7" i="14"/>
  <c r="BH7" i="60"/>
  <c r="BH7" i="16"/>
  <c r="BK7" i="60"/>
  <c r="BL7" i="60"/>
  <c r="BM7" i="14"/>
  <c r="BM7" i="16"/>
  <c r="BO7" i="60"/>
  <c r="BP7" i="60"/>
  <c r="BS7" i="60"/>
  <c r="BT7" i="60"/>
  <c r="BV7" i="60"/>
  <c r="BX7" i="60"/>
  <c r="BZ7" i="63"/>
  <c r="CA7" i="60"/>
  <c r="CB7" i="60"/>
  <c r="CC7" i="60"/>
  <c r="CF7" i="60"/>
  <c r="CH7" i="63"/>
  <c r="CI7" i="60"/>
  <c r="CJ7" i="60"/>
  <c r="CM7" i="60"/>
  <c r="CN7" i="60"/>
  <c r="C8" i="60"/>
  <c r="D8" i="61"/>
  <c r="D8" i="60"/>
  <c r="H8" i="60"/>
  <c r="K8" i="60"/>
  <c r="P8" i="60"/>
  <c r="R8" i="63"/>
  <c r="S8" i="61"/>
  <c r="S8" i="60"/>
  <c r="T8" i="60"/>
  <c r="U8" i="60"/>
  <c r="W8" i="60"/>
  <c r="X8" i="60"/>
  <c r="AA8" i="61"/>
  <c r="AA8" i="60"/>
  <c r="AB8" i="60"/>
  <c r="AE8" i="60"/>
  <c r="AF8" i="60"/>
  <c r="AI8" i="60"/>
  <c r="AJ8" i="60"/>
  <c r="AM8" i="60"/>
  <c r="AN8" i="60"/>
  <c r="AQ8" i="60"/>
  <c r="AR8" i="61"/>
  <c r="AR8" i="60"/>
  <c r="AV8" i="60"/>
  <c r="AX8" i="63"/>
  <c r="AY8" i="60"/>
  <c r="AZ8" i="60"/>
  <c r="BA8" i="60"/>
  <c r="BD8" i="60"/>
  <c r="BF8" i="63"/>
  <c r="BG8" i="61"/>
  <c r="BG8" i="60"/>
  <c r="BH8" i="16"/>
  <c r="BH8" i="60"/>
  <c r="BK8" i="60"/>
  <c r="BL8" i="60"/>
  <c r="BM8" i="14"/>
  <c r="BM8" i="16"/>
  <c r="BO8" i="60"/>
  <c r="BP8" i="60"/>
  <c r="BS8" i="60"/>
  <c r="BT8" i="60"/>
  <c r="BW8" i="60"/>
  <c r="BX8" i="61"/>
  <c r="BX8" i="60"/>
  <c r="CB8" i="60"/>
  <c r="CC8" i="61"/>
  <c r="CD8" i="63"/>
  <c r="CE8" i="60"/>
  <c r="CF8" i="60"/>
  <c r="CG8" i="60"/>
  <c r="CI8" i="60"/>
  <c r="CJ8" i="60"/>
  <c r="CM8" i="61"/>
  <c r="CM8" i="60"/>
  <c r="CN8" i="60"/>
  <c r="C9" i="63"/>
  <c r="C9" i="60"/>
  <c r="D9" i="60"/>
  <c r="F9" i="63"/>
  <c r="G9" i="60"/>
  <c r="H9" i="60"/>
  <c r="K9" i="63"/>
  <c r="L9" i="14"/>
  <c r="L9" i="60"/>
  <c r="N9" i="63"/>
  <c r="O9" i="61"/>
  <c r="O9" i="60"/>
  <c r="P9" i="60"/>
  <c r="T9" i="60"/>
  <c r="V9" i="63"/>
  <c r="W9" i="61"/>
  <c r="W9" i="60"/>
  <c r="X9" i="60"/>
  <c r="AB9" i="60"/>
  <c r="AD9" i="63"/>
  <c r="AE9" i="60"/>
  <c r="AF9" i="60"/>
  <c r="AG9" i="60"/>
  <c r="AI9" i="63"/>
  <c r="AI9" i="60"/>
  <c r="AJ9" i="60"/>
  <c r="AL9" i="63"/>
  <c r="AM9" i="60"/>
  <c r="AN9" i="60"/>
  <c r="AQ9" i="63"/>
  <c r="AR9" i="60"/>
  <c r="AT9" i="63"/>
  <c r="AU9" i="60"/>
  <c r="AV9" i="60"/>
  <c r="AX9" i="60"/>
  <c r="AZ9" i="60"/>
  <c r="BB9" i="63"/>
  <c r="BC9" i="61"/>
  <c r="BC9" i="60"/>
  <c r="BD9" i="63"/>
  <c r="BD9" i="60"/>
  <c r="BG9" i="63"/>
  <c r="BG9" i="60"/>
  <c r="BH9" i="14"/>
  <c r="BH9" i="16"/>
  <c r="BH9" i="60"/>
  <c r="BJ9" i="63"/>
  <c r="BK9" i="60"/>
  <c r="BL9" i="60"/>
  <c r="BM9" i="14"/>
  <c r="BM9" i="60"/>
  <c r="BM9" i="16"/>
  <c r="BO9" i="63"/>
  <c r="BO9" i="60"/>
  <c r="BP9" i="60"/>
  <c r="BR9" i="63"/>
  <c r="BS9" i="60"/>
  <c r="BT9" i="60"/>
  <c r="BW9" i="63"/>
  <c r="BX9" i="60"/>
  <c r="BZ9" i="63"/>
  <c r="CA9" i="60"/>
  <c r="CB9" i="60"/>
  <c r="CF9" i="60"/>
  <c r="CH9" i="63"/>
  <c r="CI9" i="61"/>
  <c r="CI9" i="60"/>
  <c r="CJ9" i="60"/>
  <c r="CN9" i="60"/>
  <c r="CP9" i="63"/>
  <c r="C10" i="60"/>
  <c r="G10" i="63"/>
  <c r="G10" i="60"/>
  <c r="H10" i="60"/>
  <c r="J10" i="63"/>
  <c r="K10" i="60"/>
  <c r="L10" i="14"/>
  <c r="L10" i="60"/>
  <c r="M10" i="60"/>
  <c r="M10" i="63"/>
  <c r="O10" i="63"/>
  <c r="P10" i="60"/>
  <c r="R10" i="63"/>
  <c r="S10" i="60"/>
  <c r="T10" i="60"/>
  <c r="X10" i="60"/>
  <c r="Z10" i="63"/>
  <c r="AA10" i="60"/>
  <c r="AB10" i="60"/>
  <c r="AC10" i="60"/>
  <c r="AE10" i="63"/>
  <c r="AE10" i="60"/>
  <c r="AF10" i="60"/>
  <c r="AH10" i="63"/>
  <c r="AI10" i="61"/>
  <c r="AI10" i="60"/>
  <c r="AJ10" i="60"/>
  <c r="AM10" i="63"/>
  <c r="AM10" i="60"/>
  <c r="AN10" i="60"/>
  <c r="AP10" i="63"/>
  <c r="AQ10" i="60"/>
  <c r="AR10" i="60"/>
  <c r="AU10" i="63"/>
  <c r="AV10" i="60"/>
  <c r="AX10" i="63"/>
  <c r="AY10" i="60"/>
  <c r="AZ10" i="60"/>
  <c r="BA10" i="63"/>
  <c r="BD10" i="60"/>
  <c r="BF10" i="63"/>
  <c r="BG10" i="60"/>
  <c r="BH10" i="14"/>
  <c r="BH10" i="60"/>
  <c r="BH10" i="16"/>
  <c r="BI10" i="60"/>
  <c r="BL10" i="60"/>
  <c r="BM10" i="14"/>
  <c r="BM10" i="16"/>
  <c r="BN10" i="63"/>
  <c r="BO10" i="60"/>
  <c r="BP10" i="60"/>
  <c r="BS10" i="63"/>
  <c r="BS10" i="60"/>
  <c r="BT10" i="60"/>
  <c r="BV10" i="63"/>
  <c r="BW10" i="60"/>
  <c r="BX10" i="60"/>
  <c r="CA10" i="63"/>
  <c r="CB10" i="60"/>
  <c r="CD10" i="63"/>
  <c r="CE10" i="60"/>
  <c r="CF10" i="60"/>
  <c r="CG10" i="63"/>
  <c r="CJ10" i="60"/>
  <c r="CL10" i="63"/>
  <c r="CM10" i="60"/>
  <c r="CN10" i="60"/>
  <c r="CO10" i="60"/>
  <c r="D11" i="60"/>
  <c r="F11" i="63"/>
  <c r="H11" i="60"/>
  <c r="K11" i="60"/>
  <c r="L11" i="14"/>
  <c r="L11" i="60"/>
  <c r="O11" i="60"/>
  <c r="P11" i="61"/>
  <c r="P11" i="60"/>
  <c r="Q11" i="60"/>
  <c r="S11" i="60"/>
  <c r="T11" i="60"/>
  <c r="W11" i="60"/>
  <c r="X11" i="60"/>
  <c r="AB11" i="60"/>
  <c r="AD11" i="63"/>
  <c r="AE11" i="60"/>
  <c r="AF11" i="60"/>
  <c r="AH11" i="60"/>
  <c r="AJ11" i="60"/>
  <c r="AL11" i="63"/>
  <c r="AM11" i="61"/>
  <c r="AM11" i="60"/>
  <c r="AN11" i="60"/>
  <c r="AO11" i="60"/>
  <c r="AQ11" i="60"/>
  <c r="AR11" i="60"/>
  <c r="AU11" i="60"/>
  <c r="AV11" i="60"/>
  <c r="AY11" i="60"/>
  <c r="AZ11" i="60"/>
  <c r="BC11" i="60"/>
  <c r="BD11" i="60"/>
  <c r="BE11" i="63"/>
  <c r="BH11" i="14"/>
  <c r="BH11" i="16"/>
  <c r="BH11" i="60"/>
  <c r="BJ11" i="63"/>
  <c r="BK11" i="60"/>
  <c r="BL11" i="60"/>
  <c r="BM11" i="14"/>
  <c r="BM11" i="16"/>
  <c r="BO11" i="60"/>
  <c r="BP11" i="60"/>
  <c r="BS11" i="61"/>
  <c r="BS11" i="60"/>
  <c r="BT11" i="60"/>
  <c r="BU11" i="60"/>
  <c r="BW11" i="60"/>
  <c r="BX11" i="60"/>
  <c r="CA11" i="60"/>
  <c r="CB11" i="60"/>
  <c r="CE11" i="60"/>
  <c r="CF11" i="60"/>
  <c r="CI11" i="60"/>
  <c r="CJ11" i="60"/>
  <c r="CN11" i="60"/>
  <c r="CP11" i="63"/>
  <c r="C12" i="60"/>
  <c r="D12" i="60"/>
  <c r="E12" i="60"/>
  <c r="H12" i="60"/>
  <c r="J12" i="63"/>
  <c r="K12" i="60"/>
  <c r="L12" i="14"/>
  <c r="L12" i="60"/>
  <c r="L12" i="61"/>
  <c r="O12" i="60"/>
  <c r="P12" i="60"/>
  <c r="S12" i="60"/>
  <c r="T12" i="61"/>
  <c r="T12" i="60"/>
  <c r="W12" i="60"/>
  <c r="X12" i="60"/>
  <c r="AA12" i="60"/>
  <c r="AB12" i="60"/>
  <c r="AC12" i="63"/>
  <c r="AF12" i="60"/>
  <c r="AH12" i="63"/>
  <c r="AI12" i="60"/>
  <c r="AJ12" i="61"/>
  <c r="AJ12" i="60"/>
  <c r="AM12" i="63"/>
  <c r="AM12" i="60"/>
  <c r="AN12" i="60"/>
  <c r="AQ12" i="60"/>
  <c r="AR12" i="60"/>
  <c r="AS12" i="60"/>
  <c r="AU12" i="60"/>
  <c r="AV12" i="60"/>
  <c r="AY12" i="61"/>
  <c r="AY12" i="60"/>
  <c r="AZ12" i="60"/>
  <c r="BC12" i="60"/>
  <c r="BD12" i="60"/>
  <c r="BG12" i="60"/>
  <c r="BH12" i="14"/>
  <c r="BH12" i="60"/>
  <c r="BH12" i="16"/>
  <c r="BI12" i="63"/>
  <c r="BL12" i="60"/>
  <c r="BM12" i="14"/>
  <c r="BM12" i="16"/>
  <c r="BN12" i="63"/>
  <c r="BO12" i="60"/>
  <c r="BP12" i="61"/>
  <c r="BP12" i="60"/>
  <c r="BT12" i="60"/>
  <c r="BV12" i="63"/>
  <c r="BW12" i="60"/>
  <c r="BX12" i="60"/>
  <c r="BY12" i="60"/>
  <c r="CA12" i="60"/>
  <c r="CB12" i="60"/>
  <c r="CE12" i="61"/>
  <c r="CE12" i="60"/>
  <c r="CF12" i="60"/>
  <c r="CI12" i="60"/>
  <c r="CJ12" i="60"/>
  <c r="CM12" i="60"/>
  <c r="CN12" i="60"/>
  <c r="CO12" i="63"/>
  <c r="D13" i="60"/>
  <c r="F13" i="63"/>
  <c r="G13" i="61"/>
  <c r="G13" i="60"/>
  <c r="H13" i="61"/>
  <c r="H13" i="60"/>
  <c r="K13" i="63"/>
  <c r="K13" i="60"/>
  <c r="L13" i="14"/>
  <c r="L13" i="60"/>
  <c r="N13" i="63"/>
  <c r="O13" i="60"/>
  <c r="P13" i="60"/>
  <c r="S13" i="63"/>
  <c r="S13" i="60"/>
  <c r="T13" i="60"/>
  <c r="V13" i="63"/>
  <c r="W13" i="60"/>
  <c r="X13" i="60"/>
  <c r="Y13" i="60"/>
  <c r="AA13" i="63"/>
  <c r="AB13" i="60"/>
  <c r="AD13" i="63"/>
  <c r="AE13" i="60"/>
  <c r="AF13" i="60"/>
  <c r="AG13" i="63"/>
  <c r="AJ13" i="60"/>
  <c r="AL13" i="63"/>
  <c r="AM13" i="60"/>
  <c r="AN13" i="60"/>
  <c r="AR13" i="60"/>
  <c r="AT13" i="63"/>
  <c r="AU13" i="61"/>
  <c r="AU13" i="60"/>
  <c r="AV13" i="60"/>
  <c r="AY13" i="63"/>
  <c r="AY13" i="60"/>
  <c r="AZ13" i="60"/>
  <c r="BB13" i="63"/>
  <c r="BC13" i="61"/>
  <c r="BC13" i="60"/>
  <c r="BD13" i="60"/>
  <c r="BG13" i="63"/>
  <c r="BH13" i="14"/>
  <c r="BH13" i="16"/>
  <c r="BH13" i="60"/>
  <c r="BJ13" i="63"/>
  <c r="BK13" i="61"/>
  <c r="BK13" i="60"/>
  <c r="BL13" i="60"/>
  <c r="BM13" i="14"/>
  <c r="BM13" i="16"/>
  <c r="BM13" i="63"/>
  <c r="BP13" i="60"/>
  <c r="BR13" i="63"/>
  <c r="BS13" i="61"/>
  <c r="BS13" i="60"/>
  <c r="BT13" i="60"/>
  <c r="BW13" i="63"/>
  <c r="BW13" i="60"/>
  <c r="BX13" i="60"/>
  <c r="BZ13" i="63"/>
  <c r="CA13" i="61"/>
  <c r="CA13" i="60"/>
  <c r="CB13" i="60"/>
  <c r="CE13" i="63"/>
  <c r="CE13" i="60"/>
  <c r="CF13" i="60"/>
  <c r="CH13" i="63"/>
  <c r="CH13" i="60"/>
  <c r="CI13" i="60"/>
  <c r="CK13" i="63"/>
  <c r="CM13" i="61"/>
  <c r="CM13" i="60"/>
  <c r="CO13" i="63"/>
  <c r="CP13" i="61"/>
  <c r="CP13" i="63"/>
  <c r="CP13" i="60"/>
  <c r="C14" i="61"/>
  <c r="C14" i="60"/>
  <c r="E14" i="63"/>
  <c r="G14" i="60"/>
  <c r="I14" i="63"/>
  <c r="J14" i="63"/>
  <c r="J14" i="60"/>
  <c r="K14" i="60"/>
  <c r="L14" i="14"/>
  <c r="M14" i="63"/>
  <c r="N14" i="61"/>
  <c r="O14" i="60"/>
  <c r="Q14" i="63"/>
  <c r="R14" i="63"/>
  <c r="R14" i="60"/>
  <c r="S14" i="60"/>
  <c r="U14" i="63"/>
  <c r="W14" i="60"/>
  <c r="Y14" i="63"/>
  <c r="Z14" i="63"/>
  <c r="Z14" i="60"/>
  <c r="AA14" i="60"/>
  <c r="AC14" i="63"/>
  <c r="AE14" i="60"/>
  <c r="AG14" i="63"/>
  <c r="AH14" i="63"/>
  <c r="AH14" i="60"/>
  <c r="AI14" i="60"/>
  <c r="AK14" i="63"/>
  <c r="AM14" i="60"/>
  <c r="AO14" i="63"/>
  <c r="AP14" i="63"/>
  <c r="AP14" i="60"/>
  <c r="AQ14" i="60"/>
  <c r="AS14" i="63"/>
  <c r="AU14" i="60"/>
  <c r="AW14" i="63"/>
  <c r="AX14" i="63"/>
  <c r="AX14" i="60"/>
  <c r="AY14" i="60"/>
  <c r="BC14" i="60"/>
  <c r="BE14" i="63"/>
  <c r="BF14" i="63"/>
  <c r="BF14" i="60"/>
  <c r="BG14" i="60"/>
  <c r="BH14" i="14"/>
  <c r="BH14" i="16"/>
  <c r="BI14" i="63"/>
  <c r="BK14" i="60"/>
  <c r="BM14" i="14"/>
  <c r="BM14" i="16"/>
  <c r="BM14" i="63"/>
  <c r="BN14" i="63"/>
  <c r="BN14" i="60"/>
  <c r="BO14" i="60"/>
  <c r="BQ14" i="63"/>
  <c r="BS14" i="60"/>
  <c r="BU14" i="63"/>
  <c r="BV14" i="63"/>
  <c r="BV14" i="60"/>
  <c r="BW14" i="60"/>
  <c r="BY14" i="63"/>
  <c r="CA14" i="60"/>
  <c r="CC14" i="63"/>
  <c r="CD14" i="63"/>
  <c r="CD14" i="60"/>
  <c r="CE14" i="60"/>
  <c r="CG14" i="63"/>
  <c r="CI14" i="60"/>
  <c r="CK14" i="63"/>
  <c r="CL14" i="63"/>
  <c r="CL14" i="60"/>
  <c r="CM14" i="60"/>
  <c r="CO14" i="63"/>
  <c r="C15" i="60"/>
  <c r="E15" i="63"/>
  <c r="F15" i="60"/>
  <c r="G15" i="60"/>
  <c r="J15" i="61"/>
  <c r="K15" i="60"/>
  <c r="L15" i="14"/>
  <c r="M15" i="63"/>
  <c r="N15" i="60"/>
  <c r="O15" i="60"/>
  <c r="P15" i="61"/>
  <c r="S15" i="60"/>
  <c r="U15" i="63"/>
  <c r="V15" i="60"/>
  <c r="W15" i="61"/>
  <c r="W15" i="60"/>
  <c r="Y15" i="63"/>
  <c r="Z15" i="61"/>
  <c r="AA15" i="60"/>
  <c r="AC15" i="63"/>
  <c r="AD15" i="60"/>
  <c r="AE15" i="60"/>
  <c r="AI15" i="60"/>
  <c r="AK15" i="63"/>
  <c r="AL15" i="60"/>
  <c r="AM15" i="60"/>
  <c r="AP15" i="61"/>
  <c r="AQ15" i="60"/>
  <c r="AS15" i="63"/>
  <c r="AT15" i="60"/>
  <c r="AU15" i="60"/>
  <c r="AY15" i="60"/>
  <c r="BA15" i="63"/>
  <c r="BB15" i="60"/>
  <c r="BC15" i="61"/>
  <c r="BC15" i="60"/>
  <c r="BF15" i="61"/>
  <c r="BG15" i="60"/>
  <c r="BH15" i="14"/>
  <c r="BH15" i="16"/>
  <c r="BI15" i="63"/>
  <c r="BJ15" i="60"/>
  <c r="BK15" i="60"/>
  <c r="BM15" i="14"/>
  <c r="BM15" i="16"/>
  <c r="BO15" i="60"/>
  <c r="BQ15" i="63"/>
  <c r="BR15" i="60"/>
  <c r="BS15" i="60"/>
  <c r="BV15" i="61"/>
  <c r="BW15" i="60"/>
  <c r="BY15" i="63"/>
  <c r="BZ15" i="60"/>
  <c r="CA15" i="60"/>
  <c r="CE15" i="60"/>
  <c r="CG15" i="63"/>
  <c r="CH15" i="63"/>
  <c r="CH15" i="60"/>
  <c r="CI15" i="61"/>
  <c r="CI15" i="60"/>
  <c r="CL15" i="61"/>
  <c r="CM15" i="60"/>
  <c r="CO15" i="63"/>
  <c r="CP15" i="60"/>
  <c r="C16" i="61"/>
  <c r="C16" i="60"/>
  <c r="G16" i="61"/>
  <c r="G16" i="60"/>
  <c r="H16" i="60"/>
  <c r="J16" i="60"/>
  <c r="K16" i="61"/>
  <c r="K16" i="60"/>
  <c r="L16" i="14"/>
  <c r="O16" i="61"/>
  <c r="O16" i="60"/>
  <c r="R16" i="60"/>
  <c r="S16" i="61"/>
  <c r="S16" i="60"/>
  <c r="U16" i="60"/>
  <c r="W16" i="61"/>
  <c r="W16" i="60"/>
  <c r="X16" i="60"/>
  <c r="Y16" i="63"/>
  <c r="Z16" i="60"/>
  <c r="AA16" i="61"/>
  <c r="AA16" i="60"/>
  <c r="AE16" i="61"/>
  <c r="AE16" i="60"/>
  <c r="AG16" i="63"/>
  <c r="AH16" i="60"/>
  <c r="AI16" i="61"/>
  <c r="AI16" i="60"/>
  <c r="AK16" i="60"/>
  <c r="AM16" i="61"/>
  <c r="AM16" i="60"/>
  <c r="AN16" i="60"/>
  <c r="AP16" i="60"/>
  <c r="AQ16" i="61"/>
  <c r="AQ16" i="60"/>
  <c r="AU16" i="61"/>
  <c r="AU16" i="60"/>
  <c r="AX16" i="60"/>
  <c r="AY16" i="61"/>
  <c r="AY16" i="60"/>
  <c r="BA16" i="60"/>
  <c r="BC16" i="61"/>
  <c r="BC16" i="60"/>
  <c r="BD16" i="60"/>
  <c r="BE16" i="63"/>
  <c r="BF16" i="60"/>
  <c r="BG16" i="61"/>
  <c r="BG16" i="60"/>
  <c r="BH16" i="14"/>
  <c r="BH16" i="16"/>
  <c r="BK16" i="61"/>
  <c r="BK16" i="60"/>
  <c r="BM16" i="14"/>
  <c r="BM16" i="16"/>
  <c r="BM16" i="63"/>
  <c r="BN16" i="60"/>
  <c r="BO16" i="61"/>
  <c r="BO16" i="60"/>
  <c r="BQ16" i="60"/>
  <c r="BS16" i="61"/>
  <c r="BS16" i="60"/>
  <c r="BT16" i="60"/>
  <c r="BV16" i="60"/>
  <c r="BW16" i="61"/>
  <c r="BW16" i="60"/>
  <c r="CA16" i="61"/>
  <c r="CA16" i="60"/>
  <c r="CD16" i="60"/>
  <c r="CE16" i="61"/>
  <c r="CE16" i="60"/>
  <c r="CG16" i="60"/>
  <c r="CI16" i="61"/>
  <c r="CI16" i="60"/>
  <c r="CJ16" i="60"/>
  <c r="CK16" i="63"/>
  <c r="CL16" i="60"/>
  <c r="CM16" i="61"/>
  <c r="CM16" i="60"/>
  <c r="C17" i="60"/>
  <c r="D17" i="63"/>
  <c r="E17" i="63"/>
  <c r="F17" i="63"/>
  <c r="F17" i="60"/>
  <c r="G17" i="61"/>
  <c r="G17" i="60"/>
  <c r="H17" i="63"/>
  <c r="I17" i="63"/>
  <c r="K17" i="60"/>
  <c r="L17" i="14"/>
  <c r="L17" i="63"/>
  <c r="M17" i="63"/>
  <c r="N17" i="63"/>
  <c r="O17" i="60"/>
  <c r="P17" i="63"/>
  <c r="Q17" i="63"/>
  <c r="S17" i="61"/>
  <c r="S17" i="60"/>
  <c r="T17" i="63"/>
  <c r="U17" i="63"/>
  <c r="V17" i="63"/>
  <c r="W17" i="60"/>
  <c r="X17" i="63"/>
  <c r="Y17" i="63"/>
  <c r="AA17" i="60"/>
  <c r="AB17" i="63"/>
  <c r="AC17" i="63"/>
  <c r="AD17" i="63"/>
  <c r="AE17" i="60"/>
  <c r="AF17" i="63"/>
  <c r="AI17" i="61"/>
  <c r="AI17" i="60"/>
  <c r="AJ17" i="63"/>
  <c r="AK17" i="63"/>
  <c r="AL17" i="61"/>
  <c r="AL17" i="63"/>
  <c r="AL17" i="60"/>
  <c r="AM17" i="60"/>
  <c r="AN17" i="63"/>
  <c r="AO17" i="63"/>
  <c r="AQ17" i="60"/>
  <c r="AR17" i="63"/>
  <c r="AS17" i="63"/>
  <c r="AT17" i="63"/>
  <c r="AU17" i="60"/>
  <c r="AV17" i="63"/>
  <c r="AW17" i="63"/>
  <c r="AY17" i="61"/>
  <c r="AY17" i="60"/>
  <c r="AZ17" i="63"/>
  <c r="BA17" i="63"/>
  <c r="BB17" i="63"/>
  <c r="BB17" i="60"/>
  <c r="BC17" i="60"/>
  <c r="BD17" i="63"/>
  <c r="BE17" i="63"/>
  <c r="BG17" i="60"/>
  <c r="BH17" i="14"/>
  <c r="BH17" i="16"/>
  <c r="BH17" i="63"/>
  <c r="BI17" i="63"/>
  <c r="BJ17" i="63"/>
  <c r="BJ17" i="60"/>
  <c r="BL17" i="63"/>
  <c r="BM17" i="14"/>
  <c r="BM17" i="16"/>
  <c r="BM17" i="63"/>
  <c r="BO17" i="61"/>
  <c r="BO17" i="60"/>
  <c r="BP17" i="63"/>
  <c r="BQ17" i="63"/>
  <c r="BR17" i="61"/>
  <c r="BR17" i="63"/>
  <c r="BR17" i="60"/>
  <c r="BS17" i="60"/>
  <c r="BT17" i="63"/>
  <c r="BU17" i="63"/>
  <c r="BW17" i="60"/>
  <c r="BX17" i="63"/>
  <c r="BY17" i="63"/>
  <c r="BZ17" i="63"/>
  <c r="BZ17" i="60"/>
  <c r="CA17" i="60"/>
  <c r="CB17" i="63"/>
  <c r="CC17" i="63"/>
  <c r="CE17" i="61"/>
  <c r="CE17" i="60"/>
  <c r="CF17" i="63"/>
  <c r="CG17" i="63"/>
  <c r="CH17" i="61"/>
  <c r="CH17" i="63"/>
  <c r="CH17" i="60"/>
  <c r="CI17" i="60"/>
  <c r="CJ17" i="63"/>
  <c r="CK17" i="63"/>
  <c r="CM17" i="60"/>
  <c r="CN17" i="63"/>
  <c r="CO17" i="63"/>
  <c r="CP17" i="60"/>
  <c r="AU4" i="61"/>
  <c r="B4" i="60"/>
  <c r="B5" i="61"/>
  <c r="B5" i="63"/>
  <c r="B5" i="60"/>
  <c r="B6" i="63"/>
  <c r="B8" i="61"/>
  <c r="L8" i="63"/>
  <c r="B8" i="60"/>
  <c r="AM9" i="61"/>
  <c r="B9" i="63"/>
  <c r="B9" i="60"/>
  <c r="B10" i="63"/>
  <c r="AE12" i="61"/>
  <c r="B12" i="60"/>
  <c r="B13" i="61"/>
  <c r="B13" i="63"/>
  <c r="B13" i="60"/>
  <c r="B14" i="63"/>
  <c r="AH15" i="61"/>
  <c r="B15" i="63"/>
  <c r="B16" i="61"/>
  <c r="B16" i="63"/>
  <c r="B17" i="63"/>
  <c r="B17" i="60"/>
  <c r="D3" i="59"/>
  <c r="F3" i="62"/>
  <c r="G3" i="59"/>
  <c r="I3" i="59"/>
  <c r="J3" i="62"/>
  <c r="J3" i="59"/>
  <c r="K3" i="59"/>
  <c r="N3" i="62"/>
  <c r="O3" i="62"/>
  <c r="Q3" i="59"/>
  <c r="R3" i="62"/>
  <c r="S3" i="59"/>
  <c r="T3" i="59"/>
  <c r="V3" i="62"/>
  <c r="W3" i="59"/>
  <c r="Y3" i="59"/>
  <c r="Z3" i="62"/>
  <c r="AA3" i="59"/>
  <c r="AB3" i="59"/>
  <c r="AD3" i="62"/>
  <c r="AE3" i="59"/>
  <c r="AG3" i="59"/>
  <c r="AH3" i="62"/>
  <c r="AI3" i="62"/>
  <c r="AJ3" i="62"/>
  <c r="AJ3" i="59"/>
  <c r="AL3" i="62"/>
  <c r="AM3" i="59"/>
  <c r="AO3" i="59"/>
  <c r="AQ3" i="59"/>
  <c r="AR3" i="59"/>
  <c r="AT3" i="62"/>
  <c r="AU3" i="59"/>
  <c r="AW3" i="59"/>
  <c r="AX3" i="62"/>
  <c r="AY3" i="59"/>
  <c r="AZ3" i="59"/>
  <c r="BB3" i="62"/>
  <c r="BC3" i="59"/>
  <c r="BF3" i="62"/>
  <c r="BF3" i="59"/>
  <c r="BG3" i="59"/>
  <c r="BH3" i="15"/>
  <c r="BJ3" i="62"/>
  <c r="BK3" i="59"/>
  <c r="BM3" i="15"/>
  <c r="BM3" i="59"/>
  <c r="BN3" i="62"/>
  <c r="BO3" i="59"/>
  <c r="BP3" i="59"/>
  <c r="BR3" i="62"/>
  <c r="BS3" i="59"/>
  <c r="BU3" i="59"/>
  <c r="BV3" i="62"/>
  <c r="BV3" i="59"/>
  <c r="BW3" i="59"/>
  <c r="BX3" i="59"/>
  <c r="BY3" i="62"/>
  <c r="BZ3" i="62"/>
  <c r="CA3" i="59"/>
  <c r="CC3" i="59"/>
  <c r="CD3" i="62"/>
  <c r="CE3" i="59"/>
  <c r="CF3" i="59"/>
  <c r="CH3" i="62"/>
  <c r="CI3" i="59"/>
  <c r="CK3" i="59"/>
  <c r="CL3" i="62"/>
  <c r="CM3" i="59"/>
  <c r="CN3" i="59"/>
  <c r="CP3" i="62"/>
  <c r="C4" i="59"/>
  <c r="E4" i="59"/>
  <c r="G4" i="59"/>
  <c r="H4" i="59"/>
  <c r="J4" i="59"/>
  <c r="K4" i="59"/>
  <c r="M4" i="59"/>
  <c r="O4" i="59"/>
  <c r="P4" i="59"/>
  <c r="R4" i="59"/>
  <c r="S4" i="59"/>
  <c r="U4" i="59"/>
  <c r="W4" i="59"/>
  <c r="X4" i="59"/>
  <c r="Z4" i="59"/>
  <c r="AA4" i="59"/>
  <c r="AC4" i="59"/>
  <c r="AD4" i="62"/>
  <c r="AD4" i="59"/>
  <c r="AE4" i="59"/>
  <c r="AF4" i="59"/>
  <c r="AH4" i="59"/>
  <c r="AI4" i="59"/>
  <c r="AK4" i="59"/>
  <c r="AM4" i="59"/>
  <c r="AN4" i="59"/>
  <c r="AP4" i="59"/>
  <c r="AQ4" i="59"/>
  <c r="AS4" i="59"/>
  <c r="AT4" i="59"/>
  <c r="AU4" i="59"/>
  <c r="AV4" i="59"/>
  <c r="AX4" i="59"/>
  <c r="BA4" i="59"/>
  <c r="BC4" i="59"/>
  <c r="BD4" i="59"/>
  <c r="BF4" i="59"/>
  <c r="BG4" i="59"/>
  <c r="BH4" i="15"/>
  <c r="BI4" i="59"/>
  <c r="BJ4" i="59"/>
  <c r="BK4" i="59"/>
  <c r="BL4" i="59"/>
  <c r="BM4" i="15"/>
  <c r="BN4" i="59"/>
  <c r="BO4" i="59"/>
  <c r="BQ4" i="59"/>
  <c r="BT4" i="59"/>
  <c r="BV4" i="59"/>
  <c r="BW4" i="59"/>
  <c r="BY4" i="59"/>
  <c r="CA4" i="59"/>
  <c r="CB4" i="59"/>
  <c r="CD4" i="59"/>
  <c r="CE4" i="59"/>
  <c r="CG4" i="59"/>
  <c r="CI4" i="59"/>
  <c r="CJ4" i="59"/>
  <c r="CL4" i="59"/>
  <c r="CM4" i="59"/>
  <c r="CO4" i="59"/>
  <c r="CP4" i="62"/>
  <c r="F5" i="62"/>
  <c r="G5" i="59"/>
  <c r="I5" i="59"/>
  <c r="J5" i="62"/>
  <c r="K5" i="62"/>
  <c r="L5" i="62"/>
  <c r="N5" i="62"/>
  <c r="O5" i="59"/>
  <c r="Q5" i="59"/>
  <c r="R5" i="62"/>
  <c r="R5" i="59"/>
  <c r="S5" i="59"/>
  <c r="T5" i="59"/>
  <c r="V5" i="62"/>
  <c r="W5" i="59"/>
  <c r="Y5" i="59"/>
  <c r="Z5" i="62"/>
  <c r="AA5" i="59"/>
  <c r="AB5" i="59"/>
  <c r="AD5" i="62"/>
  <c r="AE5" i="59"/>
  <c r="AG5" i="59"/>
  <c r="AH5" i="62"/>
  <c r="AI5" i="59"/>
  <c r="AJ5" i="59"/>
  <c r="AL5" i="62"/>
  <c r="AM5" i="59"/>
  <c r="AO5" i="59"/>
  <c r="AP5" i="62"/>
  <c r="AQ5" i="62"/>
  <c r="AR5" i="59"/>
  <c r="AT5" i="62"/>
  <c r="AU5" i="59"/>
  <c r="AW5" i="59"/>
  <c r="AY5" i="59"/>
  <c r="AZ5" i="59"/>
  <c r="BB5" i="62"/>
  <c r="BC5" i="59"/>
  <c r="BE5" i="59"/>
  <c r="BF5" i="62"/>
  <c r="BG5" i="59"/>
  <c r="BH5" i="15"/>
  <c r="BH5" i="59"/>
  <c r="BJ5" i="62"/>
  <c r="BK5" i="59"/>
  <c r="BM5" i="15"/>
  <c r="BM5" i="59"/>
  <c r="BN5" i="62"/>
  <c r="BN5" i="59"/>
  <c r="BO5" i="59"/>
  <c r="BP5" i="59"/>
  <c r="BQ5" i="62"/>
  <c r="BR5" i="62"/>
  <c r="BV5" i="62"/>
  <c r="BX5" i="62"/>
  <c r="BX5" i="59"/>
  <c r="BY5" i="62"/>
  <c r="BZ5" i="62"/>
  <c r="CD5" i="62"/>
  <c r="CD5" i="59"/>
  <c r="CF5" i="59"/>
  <c r="CG5" i="62"/>
  <c r="CH5" i="62"/>
  <c r="CL5" i="62"/>
  <c r="CM5" i="59"/>
  <c r="CN5" i="59"/>
  <c r="CO5" i="62"/>
  <c r="CP5" i="62"/>
  <c r="F6" i="62"/>
  <c r="H6" i="59"/>
  <c r="I6" i="62"/>
  <c r="J6" i="59"/>
  <c r="N6" i="62"/>
  <c r="P6" i="59"/>
  <c r="R6" i="59"/>
  <c r="X6" i="59"/>
  <c r="Y6" i="62"/>
  <c r="Z6" i="59"/>
  <c r="AD6" i="62"/>
  <c r="AE6" i="59"/>
  <c r="AF6" i="59"/>
  <c r="AH6" i="59"/>
  <c r="AL6" i="62"/>
  <c r="AN6" i="59"/>
  <c r="AO6" i="62"/>
  <c r="AP6" i="59"/>
  <c r="AT6" i="62"/>
  <c r="AV6" i="62"/>
  <c r="AV6" i="59"/>
  <c r="AX6" i="59"/>
  <c r="BB6" i="62"/>
  <c r="BB6" i="59"/>
  <c r="BD6" i="59"/>
  <c r="BE6" i="62"/>
  <c r="BF6" i="59"/>
  <c r="BH6" i="15"/>
  <c r="BJ6" i="62"/>
  <c r="BK6" i="59"/>
  <c r="BL6" i="59"/>
  <c r="BM6" i="15"/>
  <c r="BN6" i="59"/>
  <c r="BR6" i="62"/>
  <c r="BT6" i="59"/>
  <c r="BU6" i="62"/>
  <c r="BV6" i="59"/>
  <c r="BZ6" i="62"/>
  <c r="CB6" i="59"/>
  <c r="CD6" i="59"/>
  <c r="CJ6" i="59"/>
  <c r="CK6" i="62"/>
  <c r="CL6" i="59"/>
  <c r="CP6" i="62"/>
  <c r="C7" i="59"/>
  <c r="D7" i="59"/>
  <c r="E7" i="62"/>
  <c r="F7" i="62"/>
  <c r="J7" i="62"/>
  <c r="J7" i="59"/>
  <c r="L7" i="59"/>
  <c r="M7" i="62"/>
  <c r="N7" i="62"/>
  <c r="R7" i="62"/>
  <c r="T7" i="62"/>
  <c r="T7" i="59"/>
  <c r="U7" i="62"/>
  <c r="V7" i="62"/>
  <c r="Z7" i="62"/>
  <c r="Z7" i="59"/>
  <c r="AB7" i="59"/>
  <c r="AC7" i="62"/>
  <c r="AD7" i="62"/>
  <c r="AH7" i="62"/>
  <c r="AI7" i="59"/>
  <c r="AJ7" i="59"/>
  <c r="AK7" i="62"/>
  <c r="AL7" i="62"/>
  <c r="AP7" i="62"/>
  <c r="AR7" i="59"/>
  <c r="AS7" i="62"/>
  <c r="AT7" i="62"/>
  <c r="AX7" i="62"/>
  <c r="AZ7" i="59"/>
  <c r="BA7" i="62"/>
  <c r="BB7" i="62"/>
  <c r="BH7" i="15"/>
  <c r="BH7" i="59"/>
  <c r="BI7" i="62"/>
  <c r="BJ7" i="62"/>
  <c r="BM7" i="15"/>
  <c r="BN7" i="62"/>
  <c r="BO7" i="59"/>
  <c r="BP7" i="59"/>
  <c r="BQ7" i="62"/>
  <c r="BR7" i="62"/>
  <c r="BV7" i="62"/>
  <c r="BV7" i="59"/>
  <c r="BX7" i="59"/>
  <c r="BY7" i="62"/>
  <c r="BZ7" i="62"/>
  <c r="CD7" i="62"/>
  <c r="CF7" i="62"/>
  <c r="CF7" i="59"/>
  <c r="CG7" i="62"/>
  <c r="CH7" i="62"/>
  <c r="CL7" i="62"/>
  <c r="CL7" i="59"/>
  <c r="CN7" i="59"/>
  <c r="CO7" i="62"/>
  <c r="CP7" i="62"/>
  <c r="G8" i="59"/>
  <c r="H8" i="59"/>
  <c r="J8" i="59"/>
  <c r="N8" i="62"/>
  <c r="P8" i="59"/>
  <c r="Q8" i="62"/>
  <c r="R8" i="59"/>
  <c r="X8" i="59"/>
  <c r="Z8" i="59"/>
  <c r="AF8" i="59"/>
  <c r="AG8" i="62"/>
  <c r="AH8" i="59"/>
  <c r="AM8" i="59"/>
  <c r="AN8" i="59"/>
  <c r="AP8" i="59"/>
  <c r="AT8" i="62"/>
  <c r="AT8" i="59"/>
  <c r="AV8" i="59"/>
  <c r="AW8" i="62"/>
  <c r="AX8" i="59"/>
  <c r="BD8" i="62"/>
  <c r="BD8" i="59"/>
  <c r="BF8" i="59"/>
  <c r="BH8" i="15"/>
  <c r="BJ8" i="62"/>
  <c r="BJ8" i="59"/>
  <c r="BL8" i="59"/>
  <c r="BM8" i="15"/>
  <c r="BM8" i="62"/>
  <c r="BN8" i="59"/>
  <c r="BS8" i="59"/>
  <c r="BT8" i="59"/>
  <c r="BV8" i="59"/>
  <c r="BZ8" i="62"/>
  <c r="CB8" i="59"/>
  <c r="CC8" i="62"/>
  <c r="CD8" i="59"/>
  <c r="CJ8" i="59"/>
  <c r="CL8" i="59"/>
  <c r="D9" i="59"/>
  <c r="E9" i="62"/>
  <c r="F9" i="62"/>
  <c r="J9" i="62"/>
  <c r="K9" i="59"/>
  <c r="L9" i="59"/>
  <c r="M9" i="62"/>
  <c r="N9" i="62"/>
  <c r="R9" i="62"/>
  <c r="T9" i="59"/>
  <c r="U9" i="62"/>
  <c r="V9" i="62"/>
  <c r="Z9" i="62"/>
  <c r="AB9" i="62"/>
  <c r="AB9" i="59"/>
  <c r="AC9" i="62"/>
  <c r="AD9" i="62"/>
  <c r="AH9" i="62"/>
  <c r="AH9" i="59"/>
  <c r="AJ9" i="59"/>
  <c r="AK9" i="62"/>
  <c r="AL9" i="62"/>
  <c r="AP9" i="62"/>
  <c r="AQ9" i="59"/>
  <c r="AR9" i="59"/>
  <c r="AS9" i="62"/>
  <c r="AT9" i="62"/>
  <c r="AX9" i="62"/>
  <c r="AZ9" i="59"/>
  <c r="BA9" i="62"/>
  <c r="BB9" i="62"/>
  <c r="BF9" i="62"/>
  <c r="BH9" i="59"/>
  <c r="BI9" i="62"/>
  <c r="BJ9" i="62"/>
  <c r="BM9" i="15"/>
  <c r="BP9" i="59"/>
  <c r="BQ9" i="62"/>
  <c r="BR9" i="62"/>
  <c r="BV9" i="62"/>
  <c r="BW9" i="59"/>
  <c r="BX9" i="59"/>
  <c r="BY9" i="62"/>
  <c r="BZ9" i="62"/>
  <c r="CD9" i="62"/>
  <c r="CD9" i="59"/>
  <c r="CF9" i="59"/>
  <c r="CG9" i="62"/>
  <c r="CH9" i="62"/>
  <c r="CL9" i="62"/>
  <c r="CN9" i="62"/>
  <c r="CN9" i="59"/>
  <c r="CO9" i="62"/>
  <c r="CP9" i="62"/>
  <c r="F10" i="59"/>
  <c r="H10" i="59"/>
  <c r="I10" i="62"/>
  <c r="J10" i="59"/>
  <c r="O10" i="59"/>
  <c r="P10" i="59"/>
  <c r="R10" i="59"/>
  <c r="V10" i="59"/>
  <c r="X10" i="59"/>
  <c r="Z10" i="59"/>
  <c r="AF10" i="59"/>
  <c r="AH10" i="59"/>
  <c r="AN10" i="59"/>
  <c r="AP10" i="59"/>
  <c r="AU10" i="59"/>
  <c r="AV10" i="59"/>
  <c r="AX10" i="59"/>
  <c r="BB10" i="62"/>
  <c r="BD10" i="59"/>
  <c r="BE10" i="62"/>
  <c r="BF10" i="59"/>
  <c r="BH10" i="15"/>
  <c r="BL10" i="62"/>
  <c r="BL10" i="59"/>
  <c r="BM10" i="15"/>
  <c r="BN10" i="59"/>
  <c r="BR10" i="59"/>
  <c r="BT10" i="59"/>
  <c r="BU10" i="62"/>
  <c r="BV10" i="59"/>
  <c r="CA10" i="59"/>
  <c r="CB10" i="59"/>
  <c r="CD10" i="59"/>
  <c r="CH10" i="59"/>
  <c r="CJ10" i="59"/>
  <c r="CL10" i="59"/>
  <c r="D11" i="59"/>
  <c r="E11" i="62"/>
  <c r="F11" i="62"/>
  <c r="L11" i="59"/>
  <c r="M11" i="62"/>
  <c r="N11" i="62"/>
  <c r="R11" i="62"/>
  <c r="S11" i="59"/>
  <c r="T11" i="59"/>
  <c r="U11" i="62"/>
  <c r="V11" i="62"/>
  <c r="Z11" i="62"/>
  <c r="Z11" i="59"/>
  <c r="AB11" i="59"/>
  <c r="AC11" i="62"/>
  <c r="AD11" i="62"/>
  <c r="AH11" i="62"/>
  <c r="AJ11" i="62"/>
  <c r="AJ11" i="59"/>
  <c r="AK11" i="62"/>
  <c r="AL11" i="62"/>
  <c r="AP11" i="62"/>
  <c r="AP11" i="59"/>
  <c r="AR11" i="59"/>
  <c r="AS11" i="62"/>
  <c r="AT11" i="62"/>
  <c r="AX11" i="62"/>
  <c r="AY11" i="59"/>
  <c r="AZ11" i="59"/>
  <c r="BA11" i="62"/>
  <c r="BB11" i="62"/>
  <c r="BF11" i="62"/>
  <c r="BH11" i="15"/>
  <c r="BH11" i="59"/>
  <c r="BI11" i="62"/>
  <c r="BJ11" i="62"/>
  <c r="BM11" i="15"/>
  <c r="BN11" i="62"/>
  <c r="BP11" i="59"/>
  <c r="BQ11" i="62"/>
  <c r="BR11" i="62"/>
  <c r="BX11" i="59"/>
  <c r="BY11" i="62"/>
  <c r="BZ11" i="62"/>
  <c r="CD11" i="62"/>
  <c r="CE11" i="59"/>
  <c r="CF11" i="59"/>
  <c r="CG11" i="62"/>
  <c r="CH11" i="62"/>
  <c r="CL11" i="62"/>
  <c r="CN11" i="59"/>
  <c r="CO11" i="62"/>
  <c r="CP11" i="62"/>
  <c r="H12" i="62"/>
  <c r="H12" i="59"/>
  <c r="J12" i="59"/>
  <c r="N12" i="59"/>
  <c r="P12" i="59"/>
  <c r="Q12" i="62"/>
  <c r="R12" i="59"/>
  <c r="W12" i="59"/>
  <c r="X12" i="59"/>
  <c r="Z12" i="59"/>
  <c r="AD12" i="59"/>
  <c r="AF12" i="59"/>
  <c r="AH12" i="59"/>
  <c r="AN12" i="59"/>
  <c r="AP12" i="59"/>
  <c r="AV12" i="59"/>
  <c r="AX12" i="59"/>
  <c r="BC12" i="59"/>
  <c r="BD12" i="59"/>
  <c r="BF12" i="59"/>
  <c r="BH12" i="15"/>
  <c r="BJ12" i="62"/>
  <c r="BJ12" i="59"/>
  <c r="BL12" i="59"/>
  <c r="BM12" i="15"/>
  <c r="BM12" i="62"/>
  <c r="BN12" i="59"/>
  <c r="BT12" i="62"/>
  <c r="BT12" i="59"/>
  <c r="BV12" i="59"/>
  <c r="BZ12" i="59"/>
  <c r="CB12" i="59"/>
  <c r="CC12" i="62"/>
  <c r="CD12" i="59"/>
  <c r="CI12" i="59"/>
  <c r="CJ12" i="59"/>
  <c r="CL12" i="59"/>
  <c r="CP12" i="59"/>
  <c r="D13" i="59"/>
  <c r="E13" i="62"/>
  <c r="F13" i="62"/>
  <c r="J13" i="62"/>
  <c r="L13" i="59"/>
  <c r="M13" i="62"/>
  <c r="N13" i="62"/>
  <c r="T13" i="59"/>
  <c r="U13" i="62"/>
  <c r="V13" i="62"/>
  <c r="Z13" i="62"/>
  <c r="AA13" i="59"/>
  <c r="AB13" i="59"/>
  <c r="AC13" i="62"/>
  <c r="AD13" i="62"/>
  <c r="AH13" i="62"/>
  <c r="AJ13" i="59"/>
  <c r="AK13" i="62"/>
  <c r="AL13" i="62"/>
  <c r="AP13" i="62"/>
  <c r="AR13" i="62"/>
  <c r="AR13" i="59"/>
  <c r="AS13" i="62"/>
  <c r="AT13" i="62"/>
  <c r="AX13" i="62"/>
  <c r="AX13" i="59"/>
  <c r="AZ13" i="59"/>
  <c r="BA13" i="62"/>
  <c r="BB13" i="62"/>
  <c r="BF13" i="62"/>
  <c r="BG13" i="59"/>
  <c r="BH13" i="15"/>
  <c r="BH13" i="59"/>
  <c r="BI13" i="62"/>
  <c r="BJ13" i="62"/>
  <c r="BM13" i="15"/>
  <c r="BN13" i="62"/>
  <c r="BP13" i="59"/>
  <c r="BQ13" i="62"/>
  <c r="BR13" i="62"/>
  <c r="BV13" i="62"/>
  <c r="BX13" i="59"/>
  <c r="BY13" i="62"/>
  <c r="BZ13" i="62"/>
  <c r="CF13" i="59"/>
  <c r="CG13" i="62"/>
  <c r="CH13" i="59"/>
  <c r="CJ13" i="59"/>
  <c r="CL13" i="59"/>
  <c r="CM13" i="59"/>
  <c r="CN13" i="59"/>
  <c r="CO13" i="62"/>
  <c r="CP13" i="59"/>
  <c r="D14" i="59"/>
  <c r="F14" i="59"/>
  <c r="H14" i="59"/>
  <c r="I14" i="62"/>
  <c r="J14" i="59"/>
  <c r="N14" i="59"/>
  <c r="P14" i="59"/>
  <c r="Q14" i="62"/>
  <c r="R14" i="59"/>
  <c r="V14" i="59"/>
  <c r="X14" i="59"/>
  <c r="Y14" i="62"/>
  <c r="Z14" i="59"/>
  <c r="AB14" i="59"/>
  <c r="AD14" i="59"/>
  <c r="AF14" i="59"/>
  <c r="AG14" i="62"/>
  <c r="AH14" i="59"/>
  <c r="AJ14" i="59"/>
  <c r="AL14" i="59"/>
  <c r="AN14" i="59"/>
  <c r="AO14" i="62"/>
  <c r="AP14" i="59"/>
  <c r="AT14" i="59"/>
  <c r="AV14" i="59"/>
  <c r="AW14" i="62"/>
  <c r="AX14" i="59"/>
  <c r="BB14" i="59"/>
  <c r="BD14" i="59"/>
  <c r="BE14" i="62"/>
  <c r="BF14" i="59"/>
  <c r="BH14" i="15"/>
  <c r="BH14" i="59"/>
  <c r="BJ14" i="59"/>
  <c r="BK14" i="59"/>
  <c r="BL14" i="59"/>
  <c r="BM14" i="15"/>
  <c r="BM14" i="62"/>
  <c r="BN14" i="59"/>
  <c r="BP14" i="59"/>
  <c r="BR14" i="59"/>
  <c r="BT14" i="59"/>
  <c r="BU14" i="62"/>
  <c r="BV14" i="59"/>
  <c r="BZ14" i="59"/>
  <c r="CB14" i="59"/>
  <c r="CC14" i="62"/>
  <c r="CD14" i="59"/>
  <c r="CH14" i="59"/>
  <c r="CJ14" i="59"/>
  <c r="CK14" i="62"/>
  <c r="CL14" i="59"/>
  <c r="CN14" i="59"/>
  <c r="CP14" i="59"/>
  <c r="D15" i="59"/>
  <c r="E15" i="62"/>
  <c r="F15" i="59"/>
  <c r="H15" i="59"/>
  <c r="J15" i="59"/>
  <c r="L15" i="59"/>
  <c r="M15" i="62"/>
  <c r="N15" i="59"/>
  <c r="R15" i="59"/>
  <c r="T15" i="59"/>
  <c r="U15" i="62"/>
  <c r="V15" i="59"/>
  <c r="Z15" i="59"/>
  <c r="AB15" i="59"/>
  <c r="AC15" i="62"/>
  <c r="AD15" i="59"/>
  <c r="AF15" i="59"/>
  <c r="AH15" i="59"/>
  <c r="AI15" i="59"/>
  <c r="AJ15" i="59"/>
  <c r="AK15" i="62"/>
  <c r="AL15" i="59"/>
  <c r="AN15" i="59"/>
  <c r="AP15" i="59"/>
  <c r="AR15" i="59"/>
  <c r="AS15" i="62"/>
  <c r="AT15" i="59"/>
  <c r="AX15" i="59"/>
  <c r="AZ15" i="62"/>
  <c r="AZ15" i="59"/>
  <c r="BA15" i="62"/>
  <c r="BB15" i="59"/>
  <c r="BF15" i="59"/>
  <c r="BH15" i="15"/>
  <c r="BH15" i="59"/>
  <c r="BI15" i="62"/>
  <c r="BJ15" i="59"/>
  <c r="BL15" i="59"/>
  <c r="BM15" i="15"/>
  <c r="BN15" i="59"/>
  <c r="BP15" i="59"/>
  <c r="BQ15" i="62"/>
  <c r="BR15" i="59"/>
  <c r="BT15" i="59"/>
  <c r="BV15" i="59"/>
  <c r="BX15" i="59"/>
  <c r="BY15" i="62"/>
  <c r="BZ15" i="59"/>
  <c r="CD15" i="59"/>
  <c r="CF15" i="59"/>
  <c r="CG15" i="62"/>
  <c r="CH15" i="59"/>
  <c r="CL15" i="59"/>
  <c r="CN15" i="59"/>
  <c r="CO15" i="62"/>
  <c r="CP15" i="59"/>
  <c r="D16" i="59"/>
  <c r="F16" i="59"/>
  <c r="G16" i="59"/>
  <c r="H16" i="59"/>
  <c r="I16" i="62"/>
  <c r="J16" i="59"/>
  <c r="L16" i="59"/>
  <c r="N16" i="59"/>
  <c r="P16" i="59"/>
  <c r="Q16" i="62"/>
  <c r="R16" i="59"/>
  <c r="V16" i="59"/>
  <c r="X16" i="59"/>
  <c r="Y16" i="62"/>
  <c r="Z16" i="59"/>
  <c r="AD16" i="59"/>
  <c r="AF16" i="59"/>
  <c r="AG16" i="62"/>
  <c r="AH16" i="59"/>
  <c r="AJ16" i="59"/>
  <c r="AL16" i="59"/>
  <c r="AN16" i="59"/>
  <c r="AO16" i="62"/>
  <c r="AP16" i="59"/>
  <c r="AR16" i="59"/>
  <c r="AT16" i="59"/>
  <c r="AV16" i="59"/>
  <c r="AW16" i="62"/>
  <c r="AX16" i="59"/>
  <c r="BB16" i="59"/>
  <c r="BD16" i="59"/>
  <c r="BE16" i="62"/>
  <c r="BF16" i="59"/>
  <c r="BH16" i="15"/>
  <c r="BJ16" i="59"/>
  <c r="BL16" i="59"/>
  <c r="BM16" i="15"/>
  <c r="BM16" i="62"/>
  <c r="BN16" i="59"/>
  <c r="BP16" i="59"/>
  <c r="BR16" i="59"/>
  <c r="BS16" i="59"/>
  <c r="BT16" i="59"/>
  <c r="BU16" i="62"/>
  <c r="BV16" i="59"/>
  <c r="BX16" i="59"/>
  <c r="BZ16" i="59"/>
  <c r="CB16" i="59"/>
  <c r="CC16" i="62"/>
  <c r="CD16" i="59"/>
  <c r="CH16" i="59"/>
  <c r="CJ16" i="59"/>
  <c r="CK16" i="62"/>
  <c r="CL16" i="59"/>
  <c r="CP16" i="59"/>
  <c r="D17" i="59"/>
  <c r="E17" i="62"/>
  <c r="F17" i="59"/>
  <c r="H17" i="59"/>
  <c r="J17" i="59"/>
  <c r="L17" i="59"/>
  <c r="M17" i="62"/>
  <c r="N17" i="59"/>
  <c r="P17" i="59"/>
  <c r="R17" i="59"/>
  <c r="T17" i="59"/>
  <c r="U17" i="62"/>
  <c r="V17" i="59"/>
  <c r="Z17" i="59"/>
  <c r="AB17" i="59"/>
  <c r="AC17" i="62"/>
  <c r="AD17" i="59"/>
  <c r="AH17" i="59"/>
  <c r="AJ17" i="59"/>
  <c r="AK17" i="62"/>
  <c r="AL17" i="59"/>
  <c r="AN17" i="59"/>
  <c r="AP17" i="59"/>
  <c r="AQ17" i="59"/>
  <c r="AR17" i="59"/>
  <c r="AS17" i="62"/>
  <c r="AT17" i="59"/>
  <c r="AV17" i="59"/>
  <c r="AX17" i="59"/>
  <c r="AZ17" i="59"/>
  <c r="BA17" i="62"/>
  <c r="BB17" i="59"/>
  <c r="BF17" i="59"/>
  <c r="BH17" i="15"/>
  <c r="BI17" i="62"/>
  <c r="BJ17" i="59"/>
  <c r="BM17" i="15"/>
  <c r="BN17" i="59"/>
  <c r="BP17" i="59"/>
  <c r="BQ17" i="62"/>
  <c r="BR17" i="59"/>
  <c r="BT17" i="59"/>
  <c r="BV17" i="59"/>
  <c r="BX17" i="59"/>
  <c r="BY17" i="62"/>
  <c r="BZ17" i="59"/>
  <c r="CB17" i="59"/>
  <c r="CD17" i="59"/>
  <c r="CF17" i="59"/>
  <c r="CG17" i="62"/>
  <c r="CH17" i="59"/>
  <c r="CL17" i="59"/>
  <c r="CN17" i="59"/>
  <c r="CO17" i="62"/>
  <c r="CP17" i="59"/>
  <c r="B3" i="62"/>
  <c r="B3" i="59"/>
  <c r="B5" i="62"/>
  <c r="B5" i="59"/>
  <c r="CB6" i="62"/>
  <c r="B7" i="62"/>
  <c r="B9" i="62"/>
  <c r="B9" i="59"/>
  <c r="B10" i="62"/>
  <c r="B11" i="62"/>
  <c r="B11" i="59"/>
  <c r="B13" i="62"/>
  <c r="B13" i="59"/>
  <c r="B15" i="62"/>
  <c r="B15" i="59"/>
  <c r="B17" i="62"/>
  <c r="B17" i="59"/>
  <c r="BM3" i="28"/>
  <c r="AU4" i="30"/>
  <c r="BM4" i="28"/>
  <c r="BM5" i="28"/>
  <c r="BM6" i="28"/>
  <c r="S7" i="30"/>
  <c r="BM7" i="28"/>
  <c r="CB7" i="30"/>
  <c r="CB7" i="42"/>
  <c r="BM8" i="28"/>
  <c r="BH9" i="28"/>
  <c r="BM9" i="28"/>
  <c r="L10" i="26"/>
  <c r="L10" i="30"/>
  <c r="BC10" i="30"/>
  <c r="BM10" i="28"/>
  <c r="BM11" i="28"/>
  <c r="BM12" i="28"/>
  <c r="N13" i="30"/>
  <c r="BM13" i="28"/>
  <c r="H14" i="30"/>
  <c r="BM14" i="28"/>
  <c r="BM15" i="28"/>
  <c r="BF16" i="30"/>
  <c r="BM16" i="28"/>
  <c r="BM17" i="28"/>
  <c r="P3" i="30"/>
  <c r="AV3" i="30"/>
  <c r="BH3" i="27"/>
  <c r="BM3" i="27"/>
  <c r="BM4" i="27"/>
  <c r="H5" i="30"/>
  <c r="BM5" i="27"/>
  <c r="BM6" i="27"/>
  <c r="P7" i="30"/>
  <c r="BH7" i="27"/>
  <c r="BM7" i="27"/>
  <c r="BM8" i="27"/>
  <c r="BH9" i="27"/>
  <c r="BM9" i="27"/>
  <c r="BM9" i="30"/>
  <c r="BM10" i="27"/>
  <c r="P11" i="30"/>
  <c r="AV11" i="30"/>
  <c r="BH11" i="27"/>
  <c r="BM11" i="27"/>
  <c r="U12" i="30"/>
  <c r="BE12" i="30"/>
  <c r="BM12" i="27"/>
  <c r="BZ12" i="30"/>
  <c r="CG12" i="30"/>
  <c r="H13" i="30"/>
  <c r="AJ13" i="30"/>
  <c r="BM13" i="27"/>
  <c r="BM14" i="27"/>
  <c r="AR15" i="30"/>
  <c r="BH15" i="27"/>
  <c r="CB15" i="30"/>
  <c r="AD16" i="30"/>
  <c r="BM16" i="27"/>
  <c r="BU16" i="30"/>
  <c r="BM17" i="27"/>
  <c r="F3" i="30"/>
  <c r="J3" i="30"/>
  <c r="L3" i="26"/>
  <c r="O3" i="30"/>
  <c r="R3" i="30"/>
  <c r="V3" i="30"/>
  <c r="V3" i="42"/>
  <c r="Z3" i="30"/>
  <c r="AD3" i="30"/>
  <c r="AD3" i="42"/>
  <c r="AH3" i="30"/>
  <c r="AI3" i="30"/>
  <c r="AL3" i="30"/>
  <c r="AL3" i="42"/>
  <c r="AX3" i="30"/>
  <c r="AX3" i="42"/>
  <c r="BB3" i="30"/>
  <c r="BC3" i="30"/>
  <c r="BC3" i="42"/>
  <c r="BJ3" i="30"/>
  <c r="BM3" i="26"/>
  <c r="BV3" i="30"/>
  <c r="BZ3" i="30"/>
  <c r="BZ3" i="42"/>
  <c r="CD3" i="30"/>
  <c r="CH3" i="30"/>
  <c r="CH3" i="42"/>
  <c r="D4" i="30"/>
  <c r="H4" i="30"/>
  <c r="K4" i="30"/>
  <c r="L4" i="26"/>
  <c r="P4" i="30"/>
  <c r="AA4" i="30"/>
  <c r="AE4" i="30"/>
  <c r="AI4" i="30"/>
  <c r="AJ4" i="30"/>
  <c r="AM4" i="30"/>
  <c r="AN4" i="30"/>
  <c r="AR4" i="30"/>
  <c r="AV4" i="30"/>
  <c r="AY4" i="30"/>
  <c r="AZ4" i="30"/>
  <c r="BC4" i="30"/>
  <c r="BH4" i="26"/>
  <c r="BM4" i="26"/>
  <c r="BS4" i="30"/>
  <c r="BX4" i="30"/>
  <c r="I5" i="30"/>
  <c r="L5" i="26"/>
  <c r="P5" i="30"/>
  <c r="Q5" i="30"/>
  <c r="Q5" i="42"/>
  <c r="U5" i="30"/>
  <c r="U5" i="42"/>
  <c r="V5" i="30"/>
  <c r="Y5" i="30"/>
  <c r="Z5" i="30"/>
  <c r="AA5" i="30"/>
  <c r="AA5" i="42"/>
  <c r="AC5" i="30"/>
  <c r="AD5" i="30"/>
  <c r="AG5" i="30"/>
  <c r="AH5" i="30"/>
  <c r="AK5" i="30"/>
  <c r="AL5" i="30"/>
  <c r="AO5" i="30"/>
  <c r="AR5" i="30"/>
  <c r="AR5" i="42"/>
  <c r="AZ5" i="30"/>
  <c r="BE5" i="30"/>
  <c r="BE5" i="42"/>
  <c r="BM5" i="26"/>
  <c r="BM5" i="30"/>
  <c r="BU5" i="30"/>
  <c r="BV5" i="30"/>
  <c r="BX5" i="30"/>
  <c r="BY5" i="30"/>
  <c r="BZ5" i="30"/>
  <c r="CB5" i="30"/>
  <c r="CB5" i="42"/>
  <c r="CC5" i="30"/>
  <c r="CD5" i="30"/>
  <c r="CF5" i="30"/>
  <c r="CG5" i="30"/>
  <c r="CG5" i="42"/>
  <c r="CH5" i="30"/>
  <c r="CJ5" i="30"/>
  <c r="CK5" i="30"/>
  <c r="D6" i="30"/>
  <c r="F6" i="30"/>
  <c r="N6" i="30"/>
  <c r="Q6" i="30"/>
  <c r="U6" i="30"/>
  <c r="AA6" i="30"/>
  <c r="AD6" i="30"/>
  <c r="AE6" i="30"/>
  <c r="AG6" i="30"/>
  <c r="AI6" i="30"/>
  <c r="AL6" i="30"/>
  <c r="AS6" i="30"/>
  <c r="AU6" i="30"/>
  <c r="AV6" i="30"/>
  <c r="AW6" i="30"/>
  <c r="AZ6" i="30"/>
  <c r="BA6" i="30"/>
  <c r="BF6" i="30"/>
  <c r="BJ6" i="30"/>
  <c r="BM6" i="26"/>
  <c r="BN6" i="30"/>
  <c r="BR6" i="30"/>
  <c r="BU6" i="30"/>
  <c r="BV6" i="30"/>
  <c r="BZ6" i="30"/>
  <c r="CC6" i="30"/>
  <c r="CD6" i="30"/>
  <c r="CH6" i="30"/>
  <c r="G7" i="30"/>
  <c r="J7" i="30"/>
  <c r="L7" i="26"/>
  <c r="N7" i="30"/>
  <c r="R7" i="30"/>
  <c r="R7" i="42"/>
  <c r="V7" i="30"/>
  <c r="Z7" i="30"/>
  <c r="Z7" i="42"/>
  <c r="AD7" i="30"/>
  <c r="AH7" i="30"/>
  <c r="AH7" i="42"/>
  <c r="AI7" i="30"/>
  <c r="AL7" i="30"/>
  <c r="AM7" i="30"/>
  <c r="AM7" i="42"/>
  <c r="AQ7" i="30"/>
  <c r="AU7" i="30"/>
  <c r="AX7" i="30"/>
  <c r="BB7" i="30"/>
  <c r="BF7" i="30"/>
  <c r="BF7" i="42"/>
  <c r="BJ7" i="30"/>
  <c r="BJ7" i="42"/>
  <c r="BM7" i="26"/>
  <c r="BN7" i="30"/>
  <c r="BV7" i="30"/>
  <c r="BW7" i="30"/>
  <c r="BW7" i="42"/>
  <c r="BZ7" i="30"/>
  <c r="CA7" i="30"/>
  <c r="CD7" i="30"/>
  <c r="CH7" i="30"/>
  <c r="CH7" i="42"/>
  <c r="D8" i="30"/>
  <c r="H8" i="30"/>
  <c r="L8" i="26"/>
  <c r="L8" i="30"/>
  <c r="P8" i="30"/>
  <c r="S8" i="30"/>
  <c r="T8" i="30"/>
  <c r="T8" i="42"/>
  <c r="AA8" i="30"/>
  <c r="AB8" i="30"/>
  <c r="AF8" i="30"/>
  <c r="AI8" i="30"/>
  <c r="AJ8" i="30"/>
  <c r="AM8" i="30"/>
  <c r="AR8" i="30"/>
  <c r="AV8" i="30"/>
  <c r="AY8" i="30"/>
  <c r="AZ8" i="30"/>
  <c r="AZ8" i="41"/>
  <c r="BC8" i="30"/>
  <c r="BH8" i="26"/>
  <c r="BM8" i="26"/>
  <c r="H9" i="30"/>
  <c r="L9" i="26"/>
  <c r="L9" i="30"/>
  <c r="Q9" i="30"/>
  <c r="T9" i="30"/>
  <c r="U9" i="30"/>
  <c r="V9" i="30"/>
  <c r="X9" i="30"/>
  <c r="Z9" i="30"/>
  <c r="AA9" i="30"/>
  <c r="AD9" i="30"/>
  <c r="AH9" i="30"/>
  <c r="AL9" i="30"/>
  <c r="AR9" i="30"/>
  <c r="AZ9" i="30"/>
  <c r="BE9" i="30"/>
  <c r="BH9" i="26"/>
  <c r="BH9" i="30"/>
  <c r="BI9" i="30"/>
  <c r="BM9" i="26"/>
  <c r="BP9" i="30"/>
  <c r="BU9" i="30"/>
  <c r="BV9" i="30"/>
  <c r="BZ9" i="30"/>
  <c r="CB9" i="30"/>
  <c r="CD9" i="30"/>
  <c r="CF9" i="30"/>
  <c r="CG9" i="30"/>
  <c r="CH9" i="30"/>
  <c r="CK9" i="30"/>
  <c r="D10" i="30"/>
  <c r="F10" i="30"/>
  <c r="Q10" i="30"/>
  <c r="Y10" i="30"/>
  <c r="AA10" i="30"/>
  <c r="AD10" i="30"/>
  <c r="AE10" i="30"/>
  <c r="AI10" i="30"/>
  <c r="AO10" i="30"/>
  <c r="AS10" i="30"/>
  <c r="AU10" i="30"/>
  <c r="AV10" i="30"/>
  <c r="AW10" i="30"/>
  <c r="AZ10" i="30"/>
  <c r="BA10" i="30"/>
  <c r="BF10" i="30"/>
  <c r="BM10" i="26"/>
  <c r="BN10" i="30"/>
  <c r="BV10" i="30"/>
  <c r="CD10" i="30"/>
  <c r="F11" i="30"/>
  <c r="J11" i="30"/>
  <c r="L11" i="26"/>
  <c r="N11" i="30"/>
  <c r="O11" i="30"/>
  <c r="R11" i="30"/>
  <c r="S11" i="30"/>
  <c r="V11" i="30"/>
  <c r="Z11" i="30"/>
  <c r="AA11" i="30"/>
  <c r="AD11" i="30"/>
  <c r="AH11" i="30"/>
  <c r="AI11" i="30"/>
  <c r="AL11" i="30"/>
  <c r="AQ11" i="30"/>
  <c r="AX11" i="30"/>
  <c r="BB11" i="30"/>
  <c r="BJ11" i="30"/>
  <c r="BK11" i="30"/>
  <c r="BM11" i="26"/>
  <c r="BV11" i="30"/>
  <c r="BZ11" i="30"/>
  <c r="CD11" i="30"/>
  <c r="CH11" i="30"/>
  <c r="H12" i="30"/>
  <c r="K12" i="30"/>
  <c r="L12" i="26"/>
  <c r="L12" i="30"/>
  <c r="P12" i="30"/>
  <c r="AA12" i="30"/>
  <c r="AE12" i="30"/>
  <c r="AI12" i="30"/>
  <c r="AJ12" i="30"/>
  <c r="AM12" i="30"/>
  <c r="AN12" i="30"/>
  <c r="AR12" i="30"/>
  <c r="AV12" i="30"/>
  <c r="AY12" i="30"/>
  <c r="AZ12" i="30"/>
  <c r="BC12" i="30"/>
  <c r="BH12" i="26"/>
  <c r="BM12" i="26"/>
  <c r="BS12" i="30"/>
  <c r="BV12" i="30"/>
  <c r="BX12" i="30"/>
  <c r="CB12" i="30"/>
  <c r="D13" i="30"/>
  <c r="I13" i="30"/>
  <c r="L13" i="26"/>
  <c r="P13" i="30"/>
  <c r="U13" i="30"/>
  <c r="V13" i="30"/>
  <c r="Y13" i="30"/>
  <c r="Z13" i="30"/>
  <c r="AC13" i="30"/>
  <c r="AD13" i="30"/>
  <c r="AG13" i="30"/>
  <c r="AH13" i="30"/>
  <c r="AK13" i="30"/>
  <c r="AL13" i="30"/>
  <c r="AO13" i="30"/>
  <c r="AR13" i="30"/>
  <c r="AV13" i="30"/>
  <c r="AZ13" i="30"/>
  <c r="BE13" i="30"/>
  <c r="BM13" i="26"/>
  <c r="BM13" i="30"/>
  <c r="BU13" i="30"/>
  <c r="BV13" i="30"/>
  <c r="BX13" i="30"/>
  <c r="BY13" i="30"/>
  <c r="CB13" i="30"/>
  <c r="CC13" i="30"/>
  <c r="CD13" i="30"/>
  <c r="CF13" i="30"/>
  <c r="CG13" i="30"/>
  <c r="CH13" i="30"/>
  <c r="CJ13" i="30"/>
  <c r="CK13" i="30"/>
  <c r="F14" i="30"/>
  <c r="L14" i="26"/>
  <c r="L14" i="30"/>
  <c r="Y14" i="30"/>
  <c r="AA14" i="30"/>
  <c r="AC14" i="30"/>
  <c r="AD14" i="30"/>
  <c r="AE14" i="30"/>
  <c r="AG14" i="30"/>
  <c r="AI14" i="30"/>
  <c r="AL14" i="30"/>
  <c r="AM14" i="30"/>
  <c r="AO14" i="30"/>
  <c r="AS14" i="30"/>
  <c r="AV14" i="30"/>
  <c r="AW14" i="30"/>
  <c r="AZ14" i="30"/>
  <c r="BA14" i="30"/>
  <c r="BE14" i="30"/>
  <c r="BF14" i="30"/>
  <c r="BJ14" i="30"/>
  <c r="BM14" i="26"/>
  <c r="BM14" i="30"/>
  <c r="BN14" i="30"/>
  <c r="BR14" i="30"/>
  <c r="BU14" i="30"/>
  <c r="BV14" i="30"/>
  <c r="BZ14" i="30"/>
  <c r="CC14" i="30"/>
  <c r="CD14" i="30"/>
  <c r="CH14" i="30"/>
  <c r="L15" i="26"/>
  <c r="L15" i="30"/>
  <c r="V15" i="30"/>
  <c r="Z15" i="30"/>
  <c r="AD15" i="30"/>
  <c r="AH15" i="30"/>
  <c r="AL15" i="30"/>
  <c r="AT15" i="30"/>
  <c r="AU15" i="30"/>
  <c r="AV15" i="30"/>
  <c r="AX15" i="30"/>
  <c r="BB15" i="30"/>
  <c r="BC15" i="30"/>
  <c r="BF15" i="30"/>
  <c r="BJ15" i="30"/>
  <c r="BN15" i="30"/>
  <c r="BO15" i="30"/>
  <c r="BV15" i="30"/>
  <c r="BZ15" i="30"/>
  <c r="CD15" i="30"/>
  <c r="CH15" i="30"/>
  <c r="L16" i="26"/>
  <c r="S16" i="30"/>
  <c r="T16" i="30"/>
  <c r="AA16" i="30"/>
  <c r="AB16" i="30"/>
  <c r="AE16" i="30"/>
  <c r="AF16" i="30"/>
  <c r="AI16" i="30"/>
  <c r="AM16" i="30"/>
  <c r="AR16" i="30"/>
  <c r="AU16" i="30"/>
  <c r="AV16" i="30"/>
  <c r="AY16" i="30"/>
  <c r="AZ16" i="30"/>
  <c r="BC16" i="30"/>
  <c r="BH16" i="26"/>
  <c r="BJ16" i="30"/>
  <c r="BM16" i="26"/>
  <c r="H17" i="30"/>
  <c r="L17" i="26"/>
  <c r="Q17" i="30"/>
  <c r="U17" i="30"/>
  <c r="V17" i="30"/>
  <c r="Y17" i="30"/>
  <c r="AK17" i="30"/>
  <c r="AO17" i="30"/>
  <c r="AR17" i="30"/>
  <c r="AV17" i="30"/>
  <c r="AZ17" i="30"/>
  <c r="BE17" i="30"/>
  <c r="BI17" i="30"/>
  <c r="BM17" i="26"/>
  <c r="BM17" i="30"/>
  <c r="BU17" i="30"/>
  <c r="BV17" i="30"/>
  <c r="BY17" i="30"/>
  <c r="BZ17" i="30"/>
  <c r="CB17" i="30"/>
  <c r="CD17" i="30"/>
  <c r="CF17" i="30"/>
  <c r="CG17" i="30"/>
  <c r="CH17" i="30"/>
  <c r="CJ17" i="30"/>
  <c r="CK17" i="30"/>
  <c r="B8" i="30"/>
  <c r="B10" i="30"/>
  <c r="B12" i="30"/>
  <c r="B14" i="30"/>
  <c r="B15" i="30"/>
  <c r="B16" i="30"/>
  <c r="J3" i="38"/>
  <c r="J3" i="47"/>
  <c r="B3" i="38"/>
  <c r="K3" i="38"/>
  <c r="L3" i="38"/>
  <c r="M3" i="38"/>
  <c r="N3" i="38"/>
  <c r="O3" i="38"/>
  <c r="P3" i="38"/>
  <c r="Q3" i="38"/>
  <c r="Q3" i="48"/>
  <c r="Q3" i="47"/>
  <c r="Q3" i="49"/>
  <c r="R3" i="38"/>
  <c r="S3" i="38"/>
  <c r="T3" i="38"/>
  <c r="U3" i="38"/>
  <c r="U3" i="49"/>
  <c r="U3" i="47"/>
  <c r="V3" i="38"/>
  <c r="W3" i="38"/>
  <c r="X3" i="38"/>
  <c r="Y3" i="38"/>
  <c r="Y3" i="47"/>
  <c r="Y3" i="48"/>
  <c r="Y3" i="49"/>
  <c r="Z3" i="38"/>
  <c r="AA3" i="38"/>
  <c r="AB3" i="38"/>
  <c r="AC3" i="38"/>
  <c r="AD3" i="38"/>
  <c r="AE3" i="38"/>
  <c r="AF3" i="38"/>
  <c r="AG3" i="38"/>
  <c r="AG3" i="48"/>
  <c r="AG3" i="47"/>
  <c r="AG3" i="49"/>
  <c r="AH3" i="38"/>
  <c r="AI3" i="38"/>
  <c r="AJ3" i="38"/>
  <c r="AK3" i="38"/>
  <c r="AK3" i="49"/>
  <c r="AK3" i="47"/>
  <c r="AL3" i="38"/>
  <c r="AM3" i="38"/>
  <c r="AN3" i="38"/>
  <c r="AO3" i="38"/>
  <c r="AO3" i="47"/>
  <c r="AO3" i="48"/>
  <c r="AO3" i="49"/>
  <c r="AP3" i="38"/>
  <c r="AQ3" i="38"/>
  <c r="AR3" i="38"/>
  <c r="AS3" i="38"/>
  <c r="AT3" i="38"/>
  <c r="AU3" i="38"/>
  <c r="AV3" i="38"/>
  <c r="AW3" i="38"/>
  <c r="AW3" i="48"/>
  <c r="AW3" i="47"/>
  <c r="AW3" i="49"/>
  <c r="AX3" i="38"/>
  <c r="AY3" i="38"/>
  <c r="AZ3" i="38"/>
  <c r="BA3" i="38"/>
  <c r="BA3" i="49"/>
  <c r="BA3" i="47"/>
  <c r="BB3" i="38"/>
  <c r="BC3" i="38"/>
  <c r="BD3" i="38"/>
  <c r="BE3" i="38"/>
  <c r="BE3" i="47"/>
  <c r="BE3" i="48"/>
  <c r="BE3" i="49"/>
  <c r="BF3" i="38"/>
  <c r="BG3" i="38"/>
  <c r="BH3" i="38"/>
  <c r="BI3" i="38"/>
  <c r="BJ3" i="38"/>
  <c r="BK3" i="38"/>
  <c r="BL3" i="38"/>
  <c r="BM3" i="38"/>
  <c r="BM3" i="48"/>
  <c r="BM3" i="47"/>
  <c r="BM3" i="49"/>
  <c r="BN3" i="38"/>
  <c r="BO3" i="38"/>
  <c r="BP3" i="38"/>
  <c r="BQ3" i="38"/>
  <c r="BQ3" i="49"/>
  <c r="BQ3" i="47"/>
  <c r="BR3" i="38"/>
  <c r="BS3" i="38"/>
  <c r="BT3" i="38"/>
  <c r="BU3" i="38"/>
  <c r="BU3" i="47"/>
  <c r="BU3" i="48"/>
  <c r="BU3" i="49"/>
  <c r="BV3" i="38"/>
  <c r="BW3" i="38"/>
  <c r="BX3" i="38"/>
  <c r="BY3" i="38"/>
  <c r="BZ3" i="38"/>
  <c r="CA3" i="38"/>
  <c r="CB3" i="38"/>
  <c r="CC3" i="38"/>
  <c r="CC3" i="48"/>
  <c r="CC3" i="47"/>
  <c r="CC3" i="49"/>
  <c r="CD3" i="38"/>
  <c r="CE3" i="38"/>
  <c r="CF3" i="38"/>
  <c r="CG3" i="38"/>
  <c r="CG3" i="49"/>
  <c r="CG3" i="47"/>
  <c r="CH3" i="38"/>
  <c r="CI3" i="38"/>
  <c r="CJ3" i="38"/>
  <c r="CK3" i="38"/>
  <c r="CK3" i="47"/>
  <c r="CK3" i="48"/>
  <c r="CK3" i="49"/>
  <c r="CL3" i="38"/>
  <c r="CM3" i="38"/>
  <c r="CN3" i="38"/>
  <c r="CO3" i="38"/>
  <c r="CP3" i="38"/>
  <c r="J4" i="38"/>
  <c r="B4" i="38"/>
  <c r="B4" i="49"/>
  <c r="B4" i="47"/>
  <c r="K4" i="38"/>
  <c r="L4" i="38"/>
  <c r="L4" i="48"/>
  <c r="L4" i="47"/>
  <c r="L4" i="49"/>
  <c r="M4" i="38"/>
  <c r="N4" i="38"/>
  <c r="O4" i="38"/>
  <c r="P4" i="38"/>
  <c r="P4" i="49"/>
  <c r="P4" i="47"/>
  <c r="Q4" i="38"/>
  <c r="R4" i="38"/>
  <c r="S4" i="38"/>
  <c r="T4" i="38"/>
  <c r="T4" i="47"/>
  <c r="T4" i="48"/>
  <c r="T4" i="49"/>
  <c r="U4" i="38"/>
  <c r="V4" i="38"/>
  <c r="W4" i="38"/>
  <c r="X4" i="38"/>
  <c r="Y4" i="38"/>
  <c r="Z4" i="38"/>
  <c r="AA4" i="38"/>
  <c r="AB4" i="38"/>
  <c r="AB4" i="48"/>
  <c r="AB4" i="47"/>
  <c r="AB4" i="49"/>
  <c r="AC4" i="38"/>
  <c r="AD4" i="38"/>
  <c r="AE4" i="38"/>
  <c r="AF4" i="38"/>
  <c r="AF4" i="49"/>
  <c r="AF4" i="47"/>
  <c r="AG4" i="38"/>
  <c r="AH4" i="38"/>
  <c r="AI4" i="38"/>
  <c r="AJ4" i="38"/>
  <c r="AJ4" i="47"/>
  <c r="AJ4" i="48"/>
  <c r="AJ4" i="49"/>
  <c r="AK4" i="38"/>
  <c r="AL4" i="38"/>
  <c r="AM4" i="38"/>
  <c r="AN4" i="38"/>
  <c r="AO4" i="38"/>
  <c r="AP4" i="38"/>
  <c r="AQ4" i="38"/>
  <c r="AR4" i="38"/>
  <c r="AR4" i="48"/>
  <c r="AR4" i="47"/>
  <c r="AR4" i="49"/>
  <c r="AS4" i="38"/>
  <c r="AT4" i="38"/>
  <c r="AU4" i="38"/>
  <c r="AV4" i="38"/>
  <c r="AV4" i="49"/>
  <c r="AV4" i="47"/>
  <c r="AW4" i="38"/>
  <c r="AX4" i="38"/>
  <c r="AY4" i="38"/>
  <c r="AZ4" i="38"/>
  <c r="AZ4" i="47"/>
  <c r="AZ4" i="48"/>
  <c r="AZ4" i="49"/>
  <c r="BA4" i="38"/>
  <c r="BB4" i="38"/>
  <c r="BC4" i="38"/>
  <c r="BD4" i="38"/>
  <c r="BE4" i="38"/>
  <c r="BF4" i="38"/>
  <c r="BG4" i="38"/>
  <c r="BH4" i="38"/>
  <c r="BH4" i="48"/>
  <c r="BH4" i="47"/>
  <c r="BH4" i="49"/>
  <c r="BI4" i="38"/>
  <c r="BJ4" i="38"/>
  <c r="BK4" i="38"/>
  <c r="BL4" i="38"/>
  <c r="BL4" i="49"/>
  <c r="BL4" i="47"/>
  <c r="BM4" i="38"/>
  <c r="BN4" i="38"/>
  <c r="BO4" i="38"/>
  <c r="BP4" i="38"/>
  <c r="BP4" i="47"/>
  <c r="BP4" i="48"/>
  <c r="BP4" i="49"/>
  <c r="BQ4" i="38"/>
  <c r="BR4" i="38"/>
  <c r="BS4" i="38"/>
  <c r="BT4" i="38"/>
  <c r="BU4" i="38"/>
  <c r="BV4" i="38"/>
  <c r="BW4" i="38"/>
  <c r="BX4" i="38"/>
  <c r="BX4" i="48"/>
  <c r="BX4" i="47"/>
  <c r="BX4" i="49"/>
  <c r="BY4" i="38"/>
  <c r="BZ4" i="38"/>
  <c r="CA4" i="38"/>
  <c r="CB4" i="38"/>
  <c r="CB4" i="49"/>
  <c r="CB4" i="47"/>
  <c r="CC4" i="38"/>
  <c r="CD4" i="38"/>
  <c r="CE4" i="38"/>
  <c r="CF4" i="38"/>
  <c r="CF4" i="47"/>
  <c r="CF4" i="48"/>
  <c r="CF4" i="49"/>
  <c r="CG4" i="38"/>
  <c r="CH4" i="38"/>
  <c r="CI4" i="38"/>
  <c r="CJ4" i="38"/>
  <c r="CK4" i="38"/>
  <c r="CL4" i="38"/>
  <c r="CM4" i="38"/>
  <c r="CN4" i="38"/>
  <c r="CN4" i="48"/>
  <c r="CN4" i="47"/>
  <c r="CN4" i="49"/>
  <c r="CO4" i="38"/>
  <c r="CP4" i="38"/>
  <c r="J5" i="38"/>
  <c r="J5" i="48"/>
  <c r="B5" i="38"/>
  <c r="B5" i="47"/>
  <c r="J5" i="47"/>
  <c r="B5" i="49"/>
  <c r="K5" i="38"/>
  <c r="K5" i="48"/>
  <c r="K5" i="47"/>
  <c r="K5" i="49"/>
  <c r="L5" i="38"/>
  <c r="L5" i="48"/>
  <c r="M5" i="38"/>
  <c r="M5" i="48"/>
  <c r="N5" i="38"/>
  <c r="N5" i="47"/>
  <c r="O5" i="38"/>
  <c r="O5" i="47"/>
  <c r="O5" i="48"/>
  <c r="O5" i="49"/>
  <c r="P5" i="38"/>
  <c r="P5" i="48"/>
  <c r="Q5" i="38"/>
  <c r="Q5" i="48"/>
  <c r="R5" i="38"/>
  <c r="R5" i="47"/>
  <c r="S5" i="38"/>
  <c r="S5" i="48"/>
  <c r="S5" i="47"/>
  <c r="S5" i="49"/>
  <c r="T5" i="38"/>
  <c r="T5" i="48"/>
  <c r="U5" i="38"/>
  <c r="U5" i="48"/>
  <c r="V5" i="38"/>
  <c r="V5" i="47"/>
  <c r="W5" i="38"/>
  <c r="W5" i="47"/>
  <c r="W5" i="48"/>
  <c r="W5" i="49"/>
  <c r="X5" i="38"/>
  <c r="X5" i="48"/>
  <c r="Y5" i="38"/>
  <c r="Y5" i="48"/>
  <c r="Z5" i="38"/>
  <c r="Z5" i="47"/>
  <c r="AA5" i="38"/>
  <c r="AA5" i="48"/>
  <c r="AA5" i="47"/>
  <c r="AA5" i="49"/>
  <c r="AB5" i="38"/>
  <c r="AB5" i="48"/>
  <c r="AC5" i="38"/>
  <c r="AC5" i="48"/>
  <c r="AD5" i="38"/>
  <c r="AD5" i="47"/>
  <c r="AE5" i="38"/>
  <c r="AE5" i="47"/>
  <c r="AE5" i="48"/>
  <c r="AE5" i="49"/>
  <c r="AF5" i="38"/>
  <c r="AF5" i="48"/>
  <c r="AG5" i="38"/>
  <c r="AG5" i="48"/>
  <c r="AH5" i="38"/>
  <c r="AH5" i="47"/>
  <c r="AI5" i="38"/>
  <c r="AI5" i="48"/>
  <c r="AI5" i="47"/>
  <c r="AI5" i="49"/>
  <c r="AJ5" i="38"/>
  <c r="AJ5" i="48"/>
  <c r="AK5" i="38"/>
  <c r="AK5" i="48"/>
  <c r="AL5" i="38"/>
  <c r="AL5" i="47"/>
  <c r="AM5" i="38"/>
  <c r="AM5" i="47"/>
  <c r="AM5" i="48"/>
  <c r="AM5" i="49"/>
  <c r="AN5" i="38"/>
  <c r="AN5" i="48"/>
  <c r="AO5" i="38"/>
  <c r="AO5" i="48"/>
  <c r="AP5" i="38"/>
  <c r="AP5" i="47"/>
  <c r="AQ5" i="38"/>
  <c r="AQ5" i="48"/>
  <c r="AQ5" i="47"/>
  <c r="AQ5" i="49"/>
  <c r="AR5" i="38"/>
  <c r="AR5" i="48"/>
  <c r="AS5" i="38"/>
  <c r="AS5" i="48"/>
  <c r="AT5" i="38"/>
  <c r="AT5" i="47"/>
  <c r="AU5" i="38"/>
  <c r="AU5" i="47"/>
  <c r="AU5" i="48"/>
  <c r="AU5" i="49"/>
  <c r="AV5" i="38"/>
  <c r="AV5" i="48"/>
  <c r="AW5" i="38"/>
  <c r="AW5" i="48"/>
  <c r="AX5" i="38"/>
  <c r="AX5" i="47"/>
  <c r="AY5" i="38"/>
  <c r="AY5" i="48"/>
  <c r="AY5" i="47"/>
  <c r="AY5" i="49"/>
  <c r="AZ5" i="38"/>
  <c r="AZ5" i="48"/>
  <c r="BA5" i="38"/>
  <c r="BA5" i="48"/>
  <c r="BB5" i="38"/>
  <c r="BB5" i="47"/>
  <c r="BC5" i="38"/>
  <c r="BC5" i="47"/>
  <c r="BC5" i="48"/>
  <c r="BC5" i="49"/>
  <c r="BD5" i="38"/>
  <c r="BD5" i="48"/>
  <c r="BE5" i="38"/>
  <c r="BE5" i="48"/>
  <c r="BF5" i="38"/>
  <c r="BF5" i="47"/>
  <c r="BG5" i="38"/>
  <c r="BG5" i="48"/>
  <c r="BG5" i="47"/>
  <c r="BG5" i="49"/>
  <c r="BH5" i="38"/>
  <c r="BH5" i="48"/>
  <c r="BI5" i="38"/>
  <c r="BI5" i="48"/>
  <c r="BJ5" i="38"/>
  <c r="BJ5" i="47"/>
  <c r="BK5" i="38"/>
  <c r="BK5" i="47"/>
  <c r="BK5" i="48"/>
  <c r="BK5" i="49"/>
  <c r="BL5" i="38"/>
  <c r="BL5" i="48"/>
  <c r="BM5" i="38"/>
  <c r="BM5" i="48"/>
  <c r="BN5" i="38"/>
  <c r="BN5" i="47"/>
  <c r="BO5" i="38"/>
  <c r="BO5" i="48"/>
  <c r="BO5" i="47"/>
  <c r="BO5" i="49"/>
  <c r="BP5" i="38"/>
  <c r="BP5" i="48"/>
  <c r="BQ5" i="38"/>
  <c r="BQ5" i="48"/>
  <c r="BR5" i="38"/>
  <c r="BR5" i="47"/>
  <c r="BS5" i="38"/>
  <c r="BS5" i="47"/>
  <c r="BS5" i="48"/>
  <c r="BS5" i="49"/>
  <c r="BT5" i="38"/>
  <c r="BT5" i="48"/>
  <c r="BU5" i="38"/>
  <c r="BU5" i="48"/>
  <c r="BV5" i="38"/>
  <c r="BV5" i="47"/>
  <c r="BW5" i="38"/>
  <c r="BW5" i="48"/>
  <c r="BW5" i="47"/>
  <c r="BW5" i="49"/>
  <c r="BX5" i="38"/>
  <c r="BX5" i="48"/>
  <c r="BY5" i="38"/>
  <c r="BY5" i="48"/>
  <c r="BZ5" i="38"/>
  <c r="BZ5" i="47"/>
  <c r="CA5" i="38"/>
  <c r="CA5" i="47"/>
  <c r="CA5" i="48"/>
  <c r="CA5" i="49"/>
  <c r="CB5" i="38"/>
  <c r="CB5" i="48"/>
  <c r="CC5" i="38"/>
  <c r="CC5" i="48"/>
  <c r="CD5" i="38"/>
  <c r="CD5" i="47"/>
  <c r="CE5" i="38"/>
  <c r="CE5" i="47"/>
  <c r="CE5" i="48"/>
  <c r="CE5" i="49"/>
  <c r="CF5" i="38"/>
  <c r="CF5" i="48"/>
  <c r="CG5" i="38"/>
  <c r="CG5" i="48"/>
  <c r="CH5" i="38"/>
  <c r="CH5" i="47"/>
  <c r="CI5" i="38"/>
  <c r="CI5" i="48"/>
  <c r="CI5" i="47"/>
  <c r="CI5" i="49"/>
  <c r="CJ5" i="38"/>
  <c r="CJ5" i="48"/>
  <c r="CK5" i="38"/>
  <c r="CK5" i="48"/>
  <c r="CL5" i="38"/>
  <c r="CL5" i="47"/>
  <c r="CM5" i="38"/>
  <c r="CM5" i="47"/>
  <c r="CM5" i="48"/>
  <c r="CM5" i="49"/>
  <c r="CN5" i="38"/>
  <c r="CN5" i="48"/>
  <c r="CO5" i="38"/>
  <c r="CO5" i="48"/>
  <c r="CP5" i="38"/>
  <c r="CP5" i="47"/>
  <c r="J6" i="38"/>
  <c r="J6" i="48"/>
  <c r="B6" i="38"/>
  <c r="B6" i="48"/>
  <c r="J6" i="47"/>
  <c r="B6" i="47"/>
  <c r="J6" i="49"/>
  <c r="K6" i="38"/>
  <c r="K6" i="48"/>
  <c r="L6" i="38"/>
  <c r="L6" i="48"/>
  <c r="M6" i="38"/>
  <c r="M6" i="47"/>
  <c r="N6" i="38"/>
  <c r="N6" i="47"/>
  <c r="O6" i="38"/>
  <c r="O6" i="48"/>
  <c r="P6" i="38"/>
  <c r="P6" i="48"/>
  <c r="Q6" i="38"/>
  <c r="Q6" i="47"/>
  <c r="R6" i="38"/>
  <c r="R6" i="47"/>
  <c r="S6" i="38"/>
  <c r="S6" i="48"/>
  <c r="T6" i="38"/>
  <c r="T6" i="48"/>
  <c r="U6" i="38"/>
  <c r="U6" i="47"/>
  <c r="V6" i="38"/>
  <c r="V6" i="47"/>
  <c r="W6" i="38"/>
  <c r="W6" i="48"/>
  <c r="X6" i="38"/>
  <c r="X6" i="48"/>
  <c r="Y6" i="38"/>
  <c r="Y6" i="47"/>
  <c r="Z6" i="38"/>
  <c r="Z6" i="47"/>
  <c r="AA6" i="38"/>
  <c r="AA6" i="48"/>
  <c r="AB6" i="38"/>
  <c r="AB6" i="48"/>
  <c r="AC6" i="38"/>
  <c r="AC6" i="47"/>
  <c r="AD6" i="38"/>
  <c r="AD6" i="47"/>
  <c r="AE6" i="38"/>
  <c r="AE6" i="48"/>
  <c r="AF6" i="38"/>
  <c r="AF6" i="48"/>
  <c r="AG6" i="38"/>
  <c r="AG6" i="47"/>
  <c r="AH6" i="38"/>
  <c r="AH6" i="47"/>
  <c r="AI6" i="38"/>
  <c r="AI6" i="48"/>
  <c r="AJ6" i="38"/>
  <c r="AJ6" i="48"/>
  <c r="AK6" i="38"/>
  <c r="AK6" i="47"/>
  <c r="AL6" i="38"/>
  <c r="AL6" i="47"/>
  <c r="AM6" i="38"/>
  <c r="AM6" i="48"/>
  <c r="AN6" i="38"/>
  <c r="AN6" i="48"/>
  <c r="AO6" i="38"/>
  <c r="AO6" i="47"/>
  <c r="AP6" i="38"/>
  <c r="AP6" i="47"/>
  <c r="AQ6" i="38"/>
  <c r="AQ6" i="48"/>
  <c r="AR6" i="38"/>
  <c r="AR6" i="48"/>
  <c r="AS6" i="38"/>
  <c r="AS6" i="47"/>
  <c r="AT6" i="38"/>
  <c r="AT6" i="47"/>
  <c r="AU6" i="38"/>
  <c r="AU6" i="48"/>
  <c r="AV6" i="38"/>
  <c r="AV6" i="48"/>
  <c r="AW6" i="38"/>
  <c r="AW6" i="47"/>
  <c r="AX6" i="38"/>
  <c r="AX6" i="47"/>
  <c r="AY6" i="38"/>
  <c r="AY6" i="48"/>
  <c r="AZ6" i="38"/>
  <c r="AZ6" i="48"/>
  <c r="BA6" i="38"/>
  <c r="BA6" i="47"/>
  <c r="BB6" i="38"/>
  <c r="BB6" i="47"/>
  <c r="BC6" i="38"/>
  <c r="BC6" i="48"/>
  <c r="BD6" i="38"/>
  <c r="BD6" i="48"/>
  <c r="BE6" i="38"/>
  <c r="BE6" i="47"/>
  <c r="BF6" i="38"/>
  <c r="BF6" i="47"/>
  <c r="BG6" i="38"/>
  <c r="BG6" i="48"/>
  <c r="BH6" i="38"/>
  <c r="BH6" i="48"/>
  <c r="BI6" i="38"/>
  <c r="BI6" i="47"/>
  <c r="BJ6" i="38"/>
  <c r="BJ6" i="47"/>
  <c r="BK6" i="38"/>
  <c r="BK6" i="48"/>
  <c r="BL6" i="38"/>
  <c r="BL6" i="48"/>
  <c r="BM6" i="38"/>
  <c r="BM6" i="47"/>
  <c r="BN6" i="38"/>
  <c r="BN6" i="47"/>
  <c r="BO6" i="38"/>
  <c r="BO6" i="48"/>
  <c r="BP6" i="38"/>
  <c r="BP6" i="48"/>
  <c r="BQ6" i="38"/>
  <c r="BQ6" i="47"/>
  <c r="BR6" i="38"/>
  <c r="BR6" i="47"/>
  <c r="BS6" i="38"/>
  <c r="BS6" i="48"/>
  <c r="BT6" i="38"/>
  <c r="BT6" i="48"/>
  <c r="BU6" i="38"/>
  <c r="BU6" i="47"/>
  <c r="BV6" i="38"/>
  <c r="BV6" i="47"/>
  <c r="BW6" i="38"/>
  <c r="BW6" i="48"/>
  <c r="BX6" i="38"/>
  <c r="BX6" i="48"/>
  <c r="BY6" i="38"/>
  <c r="BY6" i="47"/>
  <c r="BZ6" i="38"/>
  <c r="BZ6" i="47"/>
  <c r="CA6" i="38"/>
  <c r="CA6" i="48"/>
  <c r="CB6" i="38"/>
  <c r="CB6" i="48"/>
  <c r="CC6" i="38"/>
  <c r="CC6" i="47"/>
  <c r="CD6" i="38"/>
  <c r="CD6" i="47"/>
  <c r="CE6" i="38"/>
  <c r="CE6" i="48"/>
  <c r="CF6" i="38"/>
  <c r="CF6" i="48"/>
  <c r="CG6" i="38"/>
  <c r="CG6" i="47"/>
  <c r="CH6" i="38"/>
  <c r="CH6" i="47"/>
  <c r="CI6" i="38"/>
  <c r="CI6" i="48"/>
  <c r="CJ6" i="38"/>
  <c r="CJ6" i="48"/>
  <c r="CK6" i="38"/>
  <c r="CK6" i="47"/>
  <c r="CL6" i="38"/>
  <c r="CL6" i="47"/>
  <c r="CM6" i="38"/>
  <c r="CM6" i="48"/>
  <c r="CN6" i="38"/>
  <c r="CN6" i="48"/>
  <c r="CO6" i="38"/>
  <c r="CO6" i="47"/>
  <c r="CP6" i="38"/>
  <c r="CP6" i="47"/>
  <c r="J7" i="38"/>
  <c r="J7" i="48"/>
  <c r="B7" i="38"/>
  <c r="B7" i="47"/>
  <c r="K7" i="38"/>
  <c r="K7" i="48"/>
  <c r="L7" i="38"/>
  <c r="L7" i="47"/>
  <c r="M7" i="38"/>
  <c r="M7" i="47"/>
  <c r="N7" i="38"/>
  <c r="N7" i="48"/>
  <c r="O7" i="38"/>
  <c r="O7" i="48"/>
  <c r="P7" i="38"/>
  <c r="P7" i="47"/>
  <c r="Q7" i="38"/>
  <c r="Q7" i="47"/>
  <c r="R7" i="38"/>
  <c r="R7" i="48"/>
  <c r="S7" i="38"/>
  <c r="S7" i="48"/>
  <c r="T7" i="38"/>
  <c r="T7" i="47"/>
  <c r="U7" i="38"/>
  <c r="U7" i="47"/>
  <c r="V7" i="38"/>
  <c r="V7" i="48"/>
  <c r="W7" i="38"/>
  <c r="W7" i="48"/>
  <c r="X7" i="38"/>
  <c r="X7" i="47"/>
  <c r="Y7" i="38"/>
  <c r="Y7" i="47"/>
  <c r="Z7" i="38"/>
  <c r="Z7" i="48"/>
  <c r="AA7" i="38"/>
  <c r="AA7" i="48"/>
  <c r="AB7" i="38"/>
  <c r="AB7" i="47"/>
  <c r="AC7" i="38"/>
  <c r="AC7" i="47"/>
  <c r="AD7" i="38"/>
  <c r="AD7" i="48"/>
  <c r="AE7" i="38"/>
  <c r="AE7" i="48"/>
  <c r="AF7" i="38"/>
  <c r="AF7" i="47"/>
  <c r="AG7" i="38"/>
  <c r="AG7" i="47"/>
  <c r="AH7" i="38"/>
  <c r="AH7" i="48"/>
  <c r="AI7" i="38"/>
  <c r="AI7" i="48"/>
  <c r="AJ7" i="38"/>
  <c r="AJ7" i="47"/>
  <c r="AK7" i="38"/>
  <c r="AK7" i="47"/>
  <c r="AL7" i="38"/>
  <c r="AL7" i="48"/>
  <c r="AM7" i="38"/>
  <c r="AM7" i="48"/>
  <c r="AN7" i="38"/>
  <c r="AN7" i="47"/>
  <c r="AO7" i="38"/>
  <c r="AO7" i="47"/>
  <c r="AP7" i="38"/>
  <c r="AP7" i="48"/>
  <c r="AQ7" i="38"/>
  <c r="AQ7" i="48"/>
  <c r="AR7" i="38"/>
  <c r="AR7" i="47"/>
  <c r="AS7" i="38"/>
  <c r="AS7" i="47"/>
  <c r="AT7" i="38"/>
  <c r="AT7" i="48"/>
  <c r="AU7" i="38"/>
  <c r="AU7" i="48"/>
  <c r="AV7" i="38"/>
  <c r="AV7" i="47"/>
  <c r="AW7" i="38"/>
  <c r="AW7" i="47"/>
  <c r="AX7" i="38"/>
  <c r="AX7" i="48"/>
  <c r="AY7" i="38"/>
  <c r="AY7" i="48"/>
  <c r="AZ7" i="38"/>
  <c r="AZ7" i="47"/>
  <c r="BA7" i="38"/>
  <c r="BA7" i="47"/>
  <c r="BB7" i="38"/>
  <c r="BB7" i="48"/>
  <c r="BC7" i="38"/>
  <c r="BC7" i="48"/>
  <c r="BD7" i="38"/>
  <c r="BD7" i="47"/>
  <c r="BE7" i="38"/>
  <c r="BE7" i="47"/>
  <c r="BF7" i="38"/>
  <c r="BF7" i="48"/>
  <c r="BG7" i="38"/>
  <c r="BG7" i="48"/>
  <c r="BH7" i="38"/>
  <c r="BH7" i="47"/>
  <c r="BI7" i="38"/>
  <c r="BI7" i="47"/>
  <c r="BJ7" i="38"/>
  <c r="BJ7" i="48"/>
  <c r="BK7" i="38"/>
  <c r="BK7" i="48"/>
  <c r="BL7" i="38"/>
  <c r="BL7" i="47"/>
  <c r="BM7" i="38"/>
  <c r="BM7" i="47"/>
  <c r="BN7" i="38"/>
  <c r="BN7" i="48"/>
  <c r="BO7" i="38"/>
  <c r="BO7" i="48"/>
  <c r="BP7" i="38"/>
  <c r="BP7" i="47"/>
  <c r="BQ7" i="38"/>
  <c r="BQ7" i="47"/>
  <c r="BR7" i="38"/>
  <c r="BR7" i="48"/>
  <c r="BS7" i="38"/>
  <c r="BS7" i="48"/>
  <c r="BT7" i="38"/>
  <c r="BT7" i="47"/>
  <c r="BU7" i="38"/>
  <c r="BU7" i="47"/>
  <c r="BV7" i="38"/>
  <c r="BV7" i="49"/>
  <c r="BV7" i="47"/>
  <c r="BW7" i="38"/>
  <c r="BW7" i="47"/>
  <c r="BX7" i="38"/>
  <c r="BX7" i="47"/>
  <c r="BX7" i="48"/>
  <c r="BY7" i="38"/>
  <c r="BY7" i="47"/>
  <c r="BY7" i="48"/>
  <c r="BZ7" i="38"/>
  <c r="BZ7" i="48"/>
  <c r="BZ7" i="49"/>
  <c r="CA7" i="38"/>
  <c r="CA7" i="48"/>
  <c r="CA7" i="47"/>
  <c r="CB7" i="38"/>
  <c r="CB7" i="47"/>
  <c r="CB7" i="48"/>
  <c r="CC7" i="38"/>
  <c r="CC7" i="47"/>
  <c r="CC7" i="48"/>
  <c r="CD7" i="38"/>
  <c r="CD7" i="48"/>
  <c r="CD7" i="49"/>
  <c r="CE7" i="38"/>
  <c r="CE7" i="48"/>
  <c r="CE7" i="47"/>
  <c r="CF7" i="38"/>
  <c r="CF7" i="47"/>
  <c r="CF7" i="48"/>
  <c r="CG7" i="38"/>
  <c r="CG7" i="47"/>
  <c r="CG7" i="48"/>
  <c r="CH7" i="38"/>
  <c r="CH7" i="48"/>
  <c r="CH7" i="49"/>
  <c r="CI7" i="38"/>
  <c r="CI7" i="48"/>
  <c r="CI7" i="47"/>
  <c r="CJ7" i="38"/>
  <c r="CJ7" i="47"/>
  <c r="CJ7" i="48"/>
  <c r="CK7" i="38"/>
  <c r="CK7" i="47"/>
  <c r="CK7" i="48"/>
  <c r="CL7" i="38"/>
  <c r="CL7" i="48"/>
  <c r="CL7" i="49"/>
  <c r="CM7" i="38"/>
  <c r="CM7" i="48"/>
  <c r="CM7" i="47"/>
  <c r="CN7" i="38"/>
  <c r="CN7" i="47"/>
  <c r="CN7" i="48"/>
  <c r="CO7" i="38"/>
  <c r="CO7" i="47"/>
  <c r="CO7" i="48"/>
  <c r="CP7" i="38"/>
  <c r="CP7" i="48"/>
  <c r="CP7" i="49"/>
  <c r="J8" i="38"/>
  <c r="J8" i="48"/>
  <c r="J8" i="49"/>
  <c r="B8" i="38"/>
  <c r="B8" i="48"/>
  <c r="J8" i="47"/>
  <c r="B8" i="47"/>
  <c r="B8" i="49"/>
  <c r="B8" i="58"/>
  <c r="K8" i="38"/>
  <c r="K8" i="48"/>
  <c r="L8" i="38"/>
  <c r="L8" i="48"/>
  <c r="M8" i="38"/>
  <c r="M8" i="49"/>
  <c r="N8" i="38"/>
  <c r="N8" i="47"/>
  <c r="O8" i="38"/>
  <c r="O8" i="48"/>
  <c r="P8" i="38"/>
  <c r="P8" i="48"/>
  <c r="P8" i="47"/>
  <c r="P8" i="49"/>
  <c r="Q8" i="38"/>
  <c r="Q8" i="49"/>
  <c r="Q8" i="48"/>
  <c r="Q8" i="47"/>
  <c r="R8" i="38"/>
  <c r="R8" i="47"/>
  <c r="R8" i="48"/>
  <c r="R8" i="49"/>
  <c r="S8" i="38"/>
  <c r="S8" i="48"/>
  <c r="S8" i="47"/>
  <c r="S8" i="49"/>
  <c r="T8" i="38"/>
  <c r="T8" i="48"/>
  <c r="T8" i="58"/>
  <c r="T8" i="47"/>
  <c r="T8" i="49"/>
  <c r="U8" i="38"/>
  <c r="U8" i="49"/>
  <c r="U8" i="48"/>
  <c r="U8" i="58"/>
  <c r="U8" i="47"/>
  <c r="V8" i="38"/>
  <c r="V8" i="48"/>
  <c r="V8" i="47"/>
  <c r="W8" i="38"/>
  <c r="W8" i="47"/>
  <c r="W8" i="48"/>
  <c r="X8" i="38"/>
  <c r="X8" i="47"/>
  <c r="X8" i="48"/>
  <c r="Y8" i="38"/>
  <c r="Y8" i="48"/>
  <c r="Y8" i="49"/>
  <c r="Z8" i="38"/>
  <c r="Z8" i="48"/>
  <c r="Z8" i="47"/>
  <c r="AA8" i="38"/>
  <c r="AA8" i="48"/>
  <c r="AB8" i="38"/>
  <c r="AB8" i="48"/>
  <c r="AC8" i="38"/>
  <c r="AC8" i="49"/>
  <c r="AD8" i="38"/>
  <c r="AD8" i="47"/>
  <c r="AE8" i="38"/>
  <c r="AE8" i="48"/>
  <c r="AF8" i="38"/>
  <c r="AF8" i="48"/>
  <c r="AF8" i="47"/>
  <c r="AF8" i="49"/>
  <c r="AG8" i="38"/>
  <c r="AG8" i="49"/>
  <c r="AG8" i="48"/>
  <c r="AG8" i="47"/>
  <c r="AH8" i="38"/>
  <c r="AH8" i="47"/>
  <c r="AH8" i="48"/>
  <c r="AH8" i="49"/>
  <c r="AI8" i="38"/>
  <c r="AI8" i="48"/>
  <c r="AI8" i="47"/>
  <c r="AI8" i="49"/>
  <c r="AJ8" i="38"/>
  <c r="AJ8" i="48"/>
  <c r="AJ8" i="58"/>
  <c r="AJ8" i="47"/>
  <c r="AJ8" i="49"/>
  <c r="AK8" i="38"/>
  <c r="AK8" i="49"/>
  <c r="AK8" i="48"/>
  <c r="AK8" i="58"/>
  <c r="AK8" i="47"/>
  <c r="AL8" i="38"/>
  <c r="AL8" i="48"/>
  <c r="AL8" i="47"/>
  <c r="AM8" i="38"/>
  <c r="AM8" i="47"/>
  <c r="AM8" i="48"/>
  <c r="AN8" i="38"/>
  <c r="AN8" i="47"/>
  <c r="AN8" i="48"/>
  <c r="AO8" i="38"/>
  <c r="AO8" i="48"/>
  <c r="AO8" i="49"/>
  <c r="AP8" i="38"/>
  <c r="AP8" i="48"/>
  <c r="AP8" i="47"/>
  <c r="AQ8" i="38"/>
  <c r="AQ8" i="48"/>
  <c r="AR8" i="38"/>
  <c r="AR8" i="48"/>
  <c r="AS8" i="38"/>
  <c r="AS8" i="49"/>
  <c r="AT8" i="38"/>
  <c r="AT8" i="47"/>
  <c r="AU8" i="38"/>
  <c r="AU8" i="48"/>
  <c r="AV8" i="38"/>
  <c r="AV8" i="48"/>
  <c r="AV8" i="47"/>
  <c r="AV8" i="49"/>
  <c r="AW8" i="38"/>
  <c r="AW8" i="49"/>
  <c r="AW8" i="48"/>
  <c r="AW8" i="47"/>
  <c r="AX8" i="38"/>
  <c r="AX8" i="47"/>
  <c r="AX8" i="48"/>
  <c r="AX8" i="49"/>
  <c r="AY8" i="38"/>
  <c r="AY8" i="48"/>
  <c r="AY8" i="47"/>
  <c r="AY8" i="49"/>
  <c r="AZ8" i="38"/>
  <c r="AZ8" i="48"/>
  <c r="AZ8" i="58"/>
  <c r="AZ8" i="47"/>
  <c r="AZ8" i="49"/>
  <c r="BA8" i="38"/>
  <c r="BA8" i="49"/>
  <c r="BA8" i="48"/>
  <c r="BA8" i="58"/>
  <c r="BA8" i="47"/>
  <c r="BB8" i="38"/>
  <c r="BB8" i="48"/>
  <c r="BB8" i="47"/>
  <c r="BC8" i="38"/>
  <c r="BC8" i="47"/>
  <c r="BC8" i="48"/>
  <c r="BD8" i="38"/>
  <c r="BD8" i="47"/>
  <c r="BD8" i="48"/>
  <c r="BE8" i="38"/>
  <c r="BE8" i="48"/>
  <c r="BE8" i="49"/>
  <c r="BF8" i="38"/>
  <c r="BF8" i="48"/>
  <c r="BF8" i="47"/>
  <c r="BG8" i="38"/>
  <c r="BG8" i="48"/>
  <c r="BH8" i="38"/>
  <c r="BH8" i="48"/>
  <c r="BI8" i="38"/>
  <c r="BI8" i="49"/>
  <c r="BJ8" i="38"/>
  <c r="BJ8" i="47"/>
  <c r="BK8" i="38"/>
  <c r="BK8" i="48"/>
  <c r="BL8" i="38"/>
  <c r="BL8" i="48"/>
  <c r="BL8" i="47"/>
  <c r="BL8" i="49"/>
  <c r="BM8" i="38"/>
  <c r="BM8" i="49"/>
  <c r="BM8" i="48"/>
  <c r="BM8" i="47"/>
  <c r="BN8" i="38"/>
  <c r="BN8" i="47"/>
  <c r="BN8" i="48"/>
  <c r="BN8" i="49"/>
  <c r="BO8" i="38"/>
  <c r="BO8" i="48"/>
  <c r="BO8" i="47"/>
  <c r="BO8" i="49"/>
  <c r="BP8" i="38"/>
  <c r="BP8" i="48"/>
  <c r="BP8" i="58"/>
  <c r="BP8" i="47"/>
  <c r="BP8" i="49"/>
  <c r="BQ8" i="38"/>
  <c r="BQ8" i="49"/>
  <c r="BQ8" i="48"/>
  <c r="BQ8" i="58"/>
  <c r="BQ8" i="47"/>
  <c r="BR8" i="38"/>
  <c r="BR8" i="48"/>
  <c r="BR8" i="47"/>
  <c r="BS8" i="38"/>
  <c r="BS8" i="47"/>
  <c r="BS8" i="48"/>
  <c r="BT8" i="38"/>
  <c r="BT8" i="47"/>
  <c r="BT8" i="48"/>
  <c r="BU8" i="38"/>
  <c r="BU8" i="48"/>
  <c r="BU8" i="49"/>
  <c r="BV8" i="38"/>
  <c r="BV8" i="48"/>
  <c r="BV8" i="47"/>
  <c r="BW8" i="38"/>
  <c r="BW8" i="48"/>
  <c r="BX8" i="38"/>
  <c r="BX8" i="48"/>
  <c r="BY8" i="38"/>
  <c r="BY8" i="49"/>
  <c r="BZ8" i="38"/>
  <c r="BZ8" i="47"/>
  <c r="CA8" i="38"/>
  <c r="CA8" i="48"/>
  <c r="CB8" i="38"/>
  <c r="CB8" i="48"/>
  <c r="CB8" i="47"/>
  <c r="CB8" i="49"/>
  <c r="CC8" i="38"/>
  <c r="CC8" i="49"/>
  <c r="CC8" i="48"/>
  <c r="CC8" i="47"/>
  <c r="CD8" i="38"/>
  <c r="CD8" i="47"/>
  <c r="CD8" i="48"/>
  <c r="CD8" i="49"/>
  <c r="CE8" i="38"/>
  <c r="CE8" i="48"/>
  <c r="CE8" i="47"/>
  <c r="CE8" i="49"/>
  <c r="CF8" i="38"/>
  <c r="CF8" i="48"/>
  <c r="CF8" i="58"/>
  <c r="CF8" i="47"/>
  <c r="CF8" i="49"/>
  <c r="CG8" i="38"/>
  <c r="CG8" i="49"/>
  <c r="CG8" i="48"/>
  <c r="CG8" i="58"/>
  <c r="CG8" i="47"/>
  <c r="CH8" i="38"/>
  <c r="CH8" i="48"/>
  <c r="CH8" i="47"/>
  <c r="CI8" i="38"/>
  <c r="CI8" i="47"/>
  <c r="CI8" i="48"/>
  <c r="CJ8" i="38"/>
  <c r="CJ8" i="47"/>
  <c r="CJ8" i="48"/>
  <c r="CK8" i="38"/>
  <c r="CK8" i="48"/>
  <c r="CK8" i="49"/>
  <c r="CL8" i="38"/>
  <c r="CL8" i="48"/>
  <c r="CL8" i="47"/>
  <c r="CM8" i="38"/>
  <c r="CM8" i="48"/>
  <c r="CN8" i="38"/>
  <c r="CN8" i="48"/>
  <c r="CO8" i="38"/>
  <c r="CO8" i="49"/>
  <c r="CP8" i="38"/>
  <c r="CP8" i="47"/>
  <c r="J9" i="38"/>
  <c r="J9" i="48"/>
  <c r="B9" i="38"/>
  <c r="J9" i="49"/>
  <c r="B9" i="49"/>
  <c r="K9" i="38"/>
  <c r="K9" i="48"/>
  <c r="K9" i="47"/>
  <c r="K9" i="49"/>
  <c r="L9" i="38"/>
  <c r="L9" i="49"/>
  <c r="L9" i="47"/>
  <c r="M9" i="38"/>
  <c r="M9" i="47"/>
  <c r="M9" i="49"/>
  <c r="N9" i="38"/>
  <c r="N9" i="48"/>
  <c r="O9" i="38"/>
  <c r="O9" i="48"/>
  <c r="P9" i="38"/>
  <c r="P9" i="49"/>
  <c r="Q9" i="38"/>
  <c r="Q9" i="49"/>
  <c r="Q9" i="47"/>
  <c r="R9" i="38"/>
  <c r="R9" i="48"/>
  <c r="R9" i="49"/>
  <c r="S9" i="38"/>
  <c r="S9" i="48"/>
  <c r="S9" i="47"/>
  <c r="S9" i="49"/>
  <c r="T9" i="38"/>
  <c r="T9" i="49"/>
  <c r="T9" i="47"/>
  <c r="U9" i="38"/>
  <c r="U9" i="47"/>
  <c r="V9" i="38"/>
  <c r="V9" i="49"/>
  <c r="V9" i="48"/>
  <c r="W9" i="38"/>
  <c r="W9" i="48"/>
  <c r="W9" i="47"/>
  <c r="W9" i="49"/>
  <c r="X9" i="38"/>
  <c r="X9" i="49"/>
  <c r="X9" i="47"/>
  <c r="Y9" i="38"/>
  <c r="Y9" i="47"/>
  <c r="Y9" i="49"/>
  <c r="Z9" i="38"/>
  <c r="Z9" i="48"/>
  <c r="AA9" i="38"/>
  <c r="AA9" i="47"/>
  <c r="AA9" i="48"/>
  <c r="AB9" i="38"/>
  <c r="AB9" i="47"/>
  <c r="AB9" i="49"/>
  <c r="AC9" i="38"/>
  <c r="AC9" i="47"/>
  <c r="AC9" i="49"/>
  <c r="AD9" i="38"/>
  <c r="AD9" i="48"/>
  <c r="AD9" i="49"/>
  <c r="AE9" i="38"/>
  <c r="AE9" i="48"/>
  <c r="AF9" i="38"/>
  <c r="AF9" i="49"/>
  <c r="AG9" i="38"/>
  <c r="AG9" i="49"/>
  <c r="AG9" i="47"/>
  <c r="AH9" i="38"/>
  <c r="AH9" i="48"/>
  <c r="AH9" i="49"/>
  <c r="AI9" i="38"/>
  <c r="AI9" i="48"/>
  <c r="AI9" i="47"/>
  <c r="AI9" i="49"/>
  <c r="AJ9" i="38"/>
  <c r="AJ9" i="49"/>
  <c r="AJ9" i="47"/>
  <c r="AK9" i="38"/>
  <c r="AK9" i="47"/>
  <c r="AL9" i="38"/>
  <c r="AL9" i="49"/>
  <c r="AL9" i="48"/>
  <c r="AM9" i="38"/>
  <c r="AM9" i="48"/>
  <c r="AM9" i="47"/>
  <c r="AM9" i="49"/>
  <c r="AN9" i="38"/>
  <c r="AN9" i="49"/>
  <c r="AN9" i="47"/>
  <c r="AO9" i="38"/>
  <c r="AO9" i="47"/>
  <c r="AO9" i="49"/>
  <c r="AP9" i="38"/>
  <c r="AP9" i="48"/>
  <c r="AQ9" i="38"/>
  <c r="AQ9" i="47"/>
  <c r="AQ9" i="48"/>
  <c r="AR9" i="38"/>
  <c r="AR9" i="47"/>
  <c r="AR9" i="49"/>
  <c r="AS9" i="38"/>
  <c r="AS9" i="47"/>
  <c r="AS9" i="49"/>
  <c r="AT9" i="38"/>
  <c r="AT9" i="48"/>
  <c r="AT9" i="49"/>
  <c r="AU9" i="38"/>
  <c r="AU9" i="48"/>
  <c r="AV9" i="38"/>
  <c r="AV9" i="49"/>
  <c r="AW9" i="38"/>
  <c r="AW9" i="49"/>
  <c r="AW9" i="47"/>
  <c r="AX9" i="38"/>
  <c r="AX9" i="48"/>
  <c r="AX9" i="49"/>
  <c r="AY9" i="38"/>
  <c r="AY9" i="48"/>
  <c r="AY9" i="47"/>
  <c r="AY9" i="49"/>
  <c r="AZ9" i="38"/>
  <c r="AZ9" i="49"/>
  <c r="AZ9" i="47"/>
  <c r="BA9" i="38"/>
  <c r="BA9" i="47"/>
  <c r="BB9" i="38"/>
  <c r="BB9" i="49"/>
  <c r="BB9" i="48"/>
  <c r="BC9" i="38"/>
  <c r="BC9" i="48"/>
  <c r="BC9" i="47"/>
  <c r="BC9" i="49"/>
  <c r="BD9" i="38"/>
  <c r="BD9" i="49"/>
  <c r="BD9" i="47"/>
  <c r="BE9" i="38"/>
  <c r="BE9" i="47"/>
  <c r="BE9" i="49"/>
  <c r="BF9" i="38"/>
  <c r="BF9" i="48"/>
  <c r="BG9" i="38"/>
  <c r="BG9" i="47"/>
  <c r="BG9" i="48"/>
  <c r="BH9" i="38"/>
  <c r="BH9" i="47"/>
  <c r="BH9" i="49"/>
  <c r="BI9" i="38"/>
  <c r="BI9" i="47"/>
  <c r="BI9" i="49"/>
  <c r="BJ9" i="38"/>
  <c r="BJ9" i="48"/>
  <c r="BJ9" i="49"/>
  <c r="BK9" i="38"/>
  <c r="BK9" i="48"/>
  <c r="BL9" i="38"/>
  <c r="BL9" i="49"/>
  <c r="BL9" i="47"/>
  <c r="BM9" i="38"/>
  <c r="BM9" i="47"/>
  <c r="BN9" i="38"/>
  <c r="BN9" i="49"/>
  <c r="BN9" i="48"/>
  <c r="BO9" i="38"/>
  <c r="BO9" i="48"/>
  <c r="BO9" i="47"/>
  <c r="BO9" i="49"/>
  <c r="BP9" i="38"/>
  <c r="BP9" i="49"/>
  <c r="BP9" i="47"/>
  <c r="BQ9" i="38"/>
  <c r="BQ9" i="47"/>
  <c r="BQ9" i="49"/>
  <c r="BR9" i="38"/>
  <c r="BR9" i="48"/>
  <c r="BS9" i="38"/>
  <c r="BS9" i="47"/>
  <c r="BS9" i="48"/>
  <c r="BT9" i="38"/>
  <c r="BT9" i="47"/>
  <c r="BT9" i="49"/>
  <c r="BU9" i="38"/>
  <c r="BU9" i="47"/>
  <c r="BU9" i="49"/>
  <c r="BV9" i="38"/>
  <c r="BV9" i="48"/>
  <c r="BV9" i="49"/>
  <c r="BW9" i="38"/>
  <c r="BW9" i="48"/>
  <c r="BX9" i="38"/>
  <c r="BX9" i="49"/>
  <c r="BY9" i="38"/>
  <c r="BY9" i="49"/>
  <c r="BY9" i="47"/>
  <c r="BZ9" i="38"/>
  <c r="BZ9" i="48"/>
  <c r="BZ9" i="49"/>
  <c r="CA9" i="38"/>
  <c r="CA9" i="48"/>
  <c r="CA9" i="47"/>
  <c r="CA9" i="49"/>
  <c r="CB9" i="38"/>
  <c r="CB9" i="49"/>
  <c r="CB9" i="47"/>
  <c r="CC9" i="38"/>
  <c r="CC9" i="48"/>
  <c r="CD9" i="38"/>
  <c r="CD9" i="48"/>
  <c r="CE9" i="38"/>
  <c r="CF9" i="38"/>
  <c r="CF9" i="49"/>
  <c r="CG9" i="38"/>
  <c r="CG9" i="47"/>
  <c r="CG9" i="48"/>
  <c r="CH9" i="38"/>
  <c r="CH9" i="47"/>
  <c r="CH9" i="48"/>
  <c r="CI9" i="38"/>
  <c r="CJ9" i="38"/>
  <c r="CJ9" i="49"/>
  <c r="CK9" i="38"/>
  <c r="CK9" i="48"/>
  <c r="CK9" i="47"/>
  <c r="CK9" i="49"/>
  <c r="CL9" i="38"/>
  <c r="CL9" i="48"/>
  <c r="CL9" i="47"/>
  <c r="CL9" i="49"/>
  <c r="CM9" i="38"/>
  <c r="CM9" i="48"/>
  <c r="CN9" i="38"/>
  <c r="CO9" i="38"/>
  <c r="CO9" i="48"/>
  <c r="CO9" i="47"/>
  <c r="CO9" i="49"/>
  <c r="CP9" i="38"/>
  <c r="CP9" i="48"/>
  <c r="CP9" i="47"/>
  <c r="CP9" i="49"/>
  <c r="J10" i="38"/>
  <c r="J10" i="48"/>
  <c r="B10" i="38"/>
  <c r="B10" i="47"/>
  <c r="B10" i="48"/>
  <c r="K10" i="38"/>
  <c r="L10" i="38"/>
  <c r="L10" i="47"/>
  <c r="L10" i="48"/>
  <c r="M10" i="38"/>
  <c r="M10" i="47"/>
  <c r="M10" i="48"/>
  <c r="N10" i="38"/>
  <c r="N10" i="48"/>
  <c r="O10" i="38"/>
  <c r="O10" i="49"/>
  <c r="P10" i="38"/>
  <c r="P10" i="47"/>
  <c r="P10" i="48"/>
  <c r="Q10" i="38"/>
  <c r="Q10" i="47"/>
  <c r="Q10" i="48"/>
  <c r="R10" i="38"/>
  <c r="R10" i="48"/>
  <c r="S10" i="38"/>
  <c r="T10" i="38"/>
  <c r="T10" i="48"/>
  <c r="T10" i="47"/>
  <c r="T10" i="49"/>
  <c r="U10" i="38"/>
  <c r="U10" i="48"/>
  <c r="U10" i="47"/>
  <c r="U10" i="49"/>
  <c r="V10" i="38"/>
  <c r="W10" i="38"/>
  <c r="X10" i="38"/>
  <c r="X10" i="48"/>
  <c r="Y10" i="38"/>
  <c r="Y10" i="48"/>
  <c r="Z10" i="38"/>
  <c r="Z10" i="48"/>
  <c r="AA10" i="38"/>
  <c r="AB10" i="38"/>
  <c r="AB10" i="47"/>
  <c r="AB10" i="48"/>
  <c r="AC10" i="38"/>
  <c r="AC10" i="47"/>
  <c r="AC10" i="48"/>
  <c r="AD10" i="38"/>
  <c r="AD10" i="48"/>
  <c r="AE10" i="38"/>
  <c r="AE10" i="49"/>
  <c r="AF10" i="38"/>
  <c r="AF10" i="47"/>
  <c r="AF10" i="48"/>
  <c r="AG10" i="38"/>
  <c r="AG10" i="47"/>
  <c r="AG10" i="48"/>
  <c r="AH10" i="38"/>
  <c r="AH10" i="48"/>
  <c r="AI10" i="38"/>
  <c r="AJ10" i="38"/>
  <c r="AJ10" i="48"/>
  <c r="AJ10" i="47"/>
  <c r="AJ10" i="49"/>
  <c r="AK10" i="38"/>
  <c r="AK10" i="48"/>
  <c r="AK10" i="47"/>
  <c r="AK10" i="49"/>
  <c r="AL10" i="38"/>
  <c r="AM10" i="38"/>
  <c r="AN10" i="38"/>
  <c r="AN10" i="48"/>
  <c r="AO10" i="38"/>
  <c r="AO10" i="48"/>
  <c r="AP10" i="38"/>
  <c r="AP10" i="48"/>
  <c r="AQ10" i="38"/>
  <c r="AR10" i="38"/>
  <c r="AR10" i="47"/>
  <c r="AR10" i="48"/>
  <c r="AS10" i="38"/>
  <c r="AS10" i="47"/>
  <c r="AS10" i="48"/>
  <c r="AT10" i="38"/>
  <c r="AT10" i="48"/>
  <c r="AU10" i="38"/>
  <c r="AU10" i="49"/>
  <c r="AV10" i="38"/>
  <c r="AV10" i="47"/>
  <c r="AV10" i="48"/>
  <c r="AW10" i="38"/>
  <c r="AW10" i="47"/>
  <c r="AW10" i="48"/>
  <c r="AX10" i="38"/>
  <c r="AX10" i="48"/>
  <c r="AY10" i="38"/>
  <c r="AZ10" i="38"/>
  <c r="AZ10" i="48"/>
  <c r="AZ10" i="47"/>
  <c r="AZ10" i="49"/>
  <c r="BA10" i="38"/>
  <c r="BA10" i="48"/>
  <c r="BA10" i="47"/>
  <c r="BA10" i="49"/>
  <c r="BB10" i="38"/>
  <c r="BC10" i="38"/>
  <c r="BD10" i="38"/>
  <c r="BD10" i="48"/>
  <c r="BE10" i="38"/>
  <c r="BE10" i="48"/>
  <c r="BF10" i="38"/>
  <c r="BF10" i="48"/>
  <c r="BG10" i="38"/>
  <c r="BH10" i="38"/>
  <c r="BH10" i="47"/>
  <c r="BH10" i="48"/>
  <c r="BI10" i="38"/>
  <c r="BI10" i="47"/>
  <c r="BI10" i="48"/>
  <c r="BJ10" i="38"/>
  <c r="BJ10" i="48"/>
  <c r="BK10" i="38"/>
  <c r="BK10" i="49"/>
  <c r="BL10" i="38"/>
  <c r="BL10" i="47"/>
  <c r="BL10" i="48"/>
  <c r="BM10" i="38"/>
  <c r="BM10" i="47"/>
  <c r="BM10" i="48"/>
  <c r="BN10" i="38"/>
  <c r="BN10" i="48"/>
  <c r="BO10" i="38"/>
  <c r="BP10" i="38"/>
  <c r="BP10" i="48"/>
  <c r="BP10" i="47"/>
  <c r="BP10" i="49"/>
  <c r="BQ10" i="38"/>
  <c r="BQ10" i="48"/>
  <c r="BQ10" i="47"/>
  <c r="BQ10" i="49"/>
  <c r="BR10" i="38"/>
  <c r="BS10" i="38"/>
  <c r="BT10" i="38"/>
  <c r="BT10" i="48"/>
  <c r="BU10" i="38"/>
  <c r="BU10" i="48"/>
  <c r="BV10" i="38"/>
  <c r="BV10" i="48"/>
  <c r="BW10" i="38"/>
  <c r="BX10" i="38"/>
  <c r="BX10" i="47"/>
  <c r="BX10" i="48"/>
  <c r="BY10" i="38"/>
  <c r="BY10" i="47"/>
  <c r="BY10" i="48"/>
  <c r="BZ10" i="38"/>
  <c r="BZ10" i="48"/>
  <c r="CA10" i="38"/>
  <c r="CA10" i="49"/>
  <c r="CB10" i="38"/>
  <c r="CB10" i="47"/>
  <c r="CB10" i="48"/>
  <c r="CC10" i="38"/>
  <c r="CC10" i="47"/>
  <c r="CC10" i="48"/>
  <c r="CD10" i="38"/>
  <c r="CD10" i="48"/>
  <c r="CE10" i="38"/>
  <c r="CF10" i="38"/>
  <c r="CF10" i="48"/>
  <c r="CF10" i="47"/>
  <c r="CF10" i="49"/>
  <c r="CG10" i="38"/>
  <c r="CG10" i="48"/>
  <c r="CG10" i="47"/>
  <c r="CG10" i="49"/>
  <c r="CH10" i="38"/>
  <c r="CI10" i="38"/>
  <c r="CJ10" i="38"/>
  <c r="CJ10" i="48"/>
  <c r="CK10" i="38"/>
  <c r="CK10" i="48"/>
  <c r="CL10" i="38"/>
  <c r="CL10" i="48"/>
  <c r="CM10" i="38"/>
  <c r="CN10" i="38"/>
  <c r="CN10" i="47"/>
  <c r="CN10" i="48"/>
  <c r="CO10" i="38"/>
  <c r="CO10" i="47"/>
  <c r="CO10" i="48"/>
  <c r="CP10" i="38"/>
  <c r="CP10" i="48"/>
  <c r="J11" i="38"/>
  <c r="B11" i="38"/>
  <c r="B11" i="48"/>
  <c r="J11" i="47"/>
  <c r="B11" i="47"/>
  <c r="B11" i="49"/>
  <c r="K11" i="38"/>
  <c r="K11" i="47"/>
  <c r="K11" i="48"/>
  <c r="L11" i="38"/>
  <c r="L11" i="48"/>
  <c r="M11" i="38"/>
  <c r="M11" i="48"/>
  <c r="N11" i="38"/>
  <c r="O11" i="38"/>
  <c r="O11" i="48"/>
  <c r="P11" i="38"/>
  <c r="P11" i="48"/>
  <c r="Q11" i="38"/>
  <c r="R11" i="38"/>
  <c r="S11" i="38"/>
  <c r="S11" i="48"/>
  <c r="S11" i="47"/>
  <c r="S11" i="49"/>
  <c r="T11" i="38"/>
  <c r="T11" i="48"/>
  <c r="T11" i="47"/>
  <c r="T11" i="49"/>
  <c r="U11" i="38"/>
  <c r="U11" i="48"/>
  <c r="V11" i="38"/>
  <c r="W11" i="38"/>
  <c r="W11" i="48"/>
  <c r="W11" i="47"/>
  <c r="W11" i="49"/>
  <c r="X11" i="38"/>
  <c r="X11" i="48"/>
  <c r="X11" i="47"/>
  <c r="X11" i="49"/>
  <c r="Y11" i="38"/>
  <c r="Y11" i="48"/>
  <c r="Z11" i="38"/>
  <c r="Z11" i="49"/>
  <c r="AA11" i="38"/>
  <c r="AA11" i="48"/>
  <c r="AA11" i="58"/>
  <c r="AA11" i="47"/>
  <c r="AA11" i="49"/>
  <c r="AB11" i="38"/>
  <c r="AB11" i="48"/>
  <c r="AB11" i="58"/>
  <c r="AB11" i="47"/>
  <c r="AB11" i="49"/>
  <c r="AC11" i="38"/>
  <c r="AC11" i="48"/>
  <c r="AD11" i="38"/>
  <c r="AE11" i="38"/>
  <c r="AE11" i="48"/>
  <c r="AE11" i="47"/>
  <c r="AE11" i="49"/>
  <c r="AF11" i="38"/>
  <c r="AF11" i="48"/>
  <c r="AF11" i="47"/>
  <c r="AF11" i="49"/>
  <c r="AG11" i="38"/>
  <c r="AH11" i="38"/>
  <c r="AI11" i="38"/>
  <c r="AI11" i="48"/>
  <c r="AJ11" i="38"/>
  <c r="AJ11" i="48"/>
  <c r="AK11" i="38"/>
  <c r="AK11" i="48"/>
  <c r="AL11" i="38"/>
  <c r="AM11" i="38"/>
  <c r="AM11" i="47"/>
  <c r="AM11" i="48"/>
  <c r="AN11" i="38"/>
  <c r="AN11" i="47"/>
  <c r="AN11" i="48"/>
  <c r="AO11" i="38"/>
  <c r="AO11" i="48"/>
  <c r="AP11" i="38"/>
  <c r="AP11" i="49"/>
  <c r="AQ11" i="38"/>
  <c r="AQ11" i="47"/>
  <c r="AQ11" i="48"/>
  <c r="AR11" i="38"/>
  <c r="AR11" i="48"/>
  <c r="AS11" i="38"/>
  <c r="AS11" i="48"/>
  <c r="AT11" i="38"/>
  <c r="AU11" i="38"/>
  <c r="AU11" i="48"/>
  <c r="AV11" i="38"/>
  <c r="AV11" i="48"/>
  <c r="AW11" i="38"/>
  <c r="AX11" i="38"/>
  <c r="AY11" i="38"/>
  <c r="AY11" i="48"/>
  <c r="AY11" i="47"/>
  <c r="AY11" i="49"/>
  <c r="AZ11" i="38"/>
  <c r="AZ11" i="48"/>
  <c r="AZ11" i="47"/>
  <c r="AZ11" i="49"/>
  <c r="BA11" i="38"/>
  <c r="BA11" i="48"/>
  <c r="BB11" i="38"/>
  <c r="BC11" i="38"/>
  <c r="BC11" i="48"/>
  <c r="BC11" i="47"/>
  <c r="BC11" i="49"/>
  <c r="BD11" i="38"/>
  <c r="BD11" i="48"/>
  <c r="BD11" i="47"/>
  <c r="BD11" i="49"/>
  <c r="BE11" i="38"/>
  <c r="BE11" i="48"/>
  <c r="BF11" i="38"/>
  <c r="BF11" i="49"/>
  <c r="BG11" i="38"/>
  <c r="BG11" i="48"/>
  <c r="BG11" i="58"/>
  <c r="BG11" i="47"/>
  <c r="BG11" i="49"/>
  <c r="BH11" i="38"/>
  <c r="BH11" i="48"/>
  <c r="BH11" i="58"/>
  <c r="BH11" i="47"/>
  <c r="BH11" i="49"/>
  <c r="BI11" i="38"/>
  <c r="BI11" i="48"/>
  <c r="BJ11" i="38"/>
  <c r="BK11" i="38"/>
  <c r="BK11" i="48"/>
  <c r="BK11" i="47"/>
  <c r="BK11" i="49"/>
  <c r="BL11" i="38"/>
  <c r="BL11" i="48"/>
  <c r="BL11" i="47"/>
  <c r="BL11" i="49"/>
  <c r="BM11" i="38"/>
  <c r="BN11" i="38"/>
  <c r="BO11" i="38"/>
  <c r="BO11" i="48"/>
  <c r="BP11" i="38"/>
  <c r="BP11" i="48"/>
  <c r="BQ11" i="38"/>
  <c r="BQ11" i="48"/>
  <c r="BR11" i="38"/>
  <c r="BS11" i="38"/>
  <c r="BS11" i="47"/>
  <c r="BS11" i="48"/>
  <c r="BT11" i="38"/>
  <c r="BT11" i="47"/>
  <c r="BT11" i="48"/>
  <c r="BU11" i="38"/>
  <c r="BU11" i="48"/>
  <c r="BV11" i="38"/>
  <c r="BV11" i="49"/>
  <c r="BW11" i="38"/>
  <c r="BW11" i="47"/>
  <c r="BW11" i="48"/>
  <c r="BX11" i="38"/>
  <c r="BY11" i="38"/>
  <c r="BY11" i="48"/>
  <c r="BZ11" i="38"/>
  <c r="CA11" i="38"/>
  <c r="CB11" i="38"/>
  <c r="CC11" i="38"/>
  <c r="CD11" i="38"/>
  <c r="CE11" i="38"/>
  <c r="CE11" i="48"/>
  <c r="CE11" i="47"/>
  <c r="CE11" i="49"/>
  <c r="CF11" i="38"/>
  <c r="CF11" i="48"/>
  <c r="CF11" i="47"/>
  <c r="CF11" i="49"/>
  <c r="CG11" i="38"/>
  <c r="CG11" i="48"/>
  <c r="CH11" i="38"/>
  <c r="CI11" i="38"/>
  <c r="CI11" i="48"/>
  <c r="CI11" i="47"/>
  <c r="CI11" i="49"/>
  <c r="CJ11" i="38"/>
  <c r="CJ11" i="48"/>
  <c r="CJ11" i="47"/>
  <c r="CJ11" i="49"/>
  <c r="CK11" i="38"/>
  <c r="CK11" i="48"/>
  <c r="CL11" i="38"/>
  <c r="CL11" i="49"/>
  <c r="CM11" i="38"/>
  <c r="CM11" i="48"/>
  <c r="CM11" i="47"/>
  <c r="CM11" i="49"/>
  <c r="CN11" i="38"/>
  <c r="CN11" i="48"/>
  <c r="CN11" i="58"/>
  <c r="CN11" i="47"/>
  <c r="CN11" i="49"/>
  <c r="CO11" i="38"/>
  <c r="CO11" i="48"/>
  <c r="CP11" i="38"/>
  <c r="J12" i="38"/>
  <c r="J12" i="48"/>
  <c r="B12" i="38"/>
  <c r="B12" i="49"/>
  <c r="CK12" i="56"/>
  <c r="J12" i="47"/>
  <c r="J12" i="49"/>
  <c r="K12" i="38"/>
  <c r="L12" i="38"/>
  <c r="L12" i="48"/>
  <c r="M12" i="38"/>
  <c r="M12" i="49"/>
  <c r="N12" i="38"/>
  <c r="O12" i="38"/>
  <c r="O12" i="48"/>
  <c r="O12" i="47"/>
  <c r="O12" i="49"/>
  <c r="P12" i="38"/>
  <c r="Q12" i="38"/>
  <c r="Q12" i="49"/>
  <c r="R12" i="38"/>
  <c r="S12" i="38"/>
  <c r="T12" i="38"/>
  <c r="T12" i="48"/>
  <c r="U12" i="38"/>
  <c r="V12" i="38"/>
  <c r="V12" i="47"/>
  <c r="V12" i="48"/>
  <c r="W12" i="38"/>
  <c r="W12" i="47"/>
  <c r="W12" i="48"/>
  <c r="X12" i="38"/>
  <c r="Y12" i="38"/>
  <c r="Y12" i="49"/>
  <c r="Y12" i="56"/>
  <c r="Z12" i="38"/>
  <c r="Z12" i="47"/>
  <c r="Z12" i="48"/>
  <c r="AA12" i="38"/>
  <c r="AA12" i="47"/>
  <c r="AA12" i="48"/>
  <c r="AB12" i="38"/>
  <c r="AB12" i="48"/>
  <c r="AC12" i="38"/>
  <c r="AC12" i="49"/>
  <c r="AD12" i="38"/>
  <c r="AD12" i="47"/>
  <c r="AD12" i="48"/>
  <c r="AE12" i="38"/>
  <c r="AE12" i="47"/>
  <c r="AE12" i="48"/>
  <c r="AF12" i="38"/>
  <c r="AG12" i="38"/>
  <c r="AG12" i="49"/>
  <c r="AH12" i="38"/>
  <c r="AH12" i="49"/>
  <c r="AH12" i="48"/>
  <c r="AH12" i="47"/>
  <c r="AI12" i="38"/>
  <c r="AI12" i="49"/>
  <c r="AI12" i="48"/>
  <c r="AI12" i="47"/>
  <c r="AJ12" i="38"/>
  <c r="AJ12" i="48"/>
  <c r="AK12" i="38"/>
  <c r="AL12" i="38"/>
  <c r="AL12" i="48"/>
  <c r="AL12" i="47"/>
  <c r="AL12" i="49"/>
  <c r="AM12" i="38"/>
  <c r="AM12" i="48"/>
  <c r="AM12" i="47"/>
  <c r="AM12" i="49"/>
  <c r="AN12" i="38"/>
  <c r="AO12" i="38"/>
  <c r="AO12" i="49"/>
  <c r="AP12" i="38"/>
  <c r="AQ12" i="38"/>
  <c r="AR12" i="38"/>
  <c r="AR12" i="48"/>
  <c r="AS12" i="38"/>
  <c r="AS12" i="49"/>
  <c r="AT12" i="38"/>
  <c r="AU12" i="38"/>
  <c r="AU12" i="48"/>
  <c r="AU12" i="47"/>
  <c r="AU12" i="49"/>
  <c r="AV12" i="38"/>
  <c r="AW12" i="38"/>
  <c r="AW12" i="49"/>
  <c r="AX12" i="38"/>
  <c r="AY12" i="38"/>
  <c r="AZ12" i="38"/>
  <c r="AZ12" i="48"/>
  <c r="BA12" i="38"/>
  <c r="BB12" i="38"/>
  <c r="BB12" i="47"/>
  <c r="BB12" i="48"/>
  <c r="BC12" i="38"/>
  <c r="BC12" i="47"/>
  <c r="BC12" i="48"/>
  <c r="BD12" i="38"/>
  <c r="BE12" i="38"/>
  <c r="BE12" i="49"/>
  <c r="BF12" i="38"/>
  <c r="BF12" i="47"/>
  <c r="BF12" i="48"/>
  <c r="BG12" i="38"/>
  <c r="BG12" i="47"/>
  <c r="BG12" i="48"/>
  <c r="BH12" i="38"/>
  <c r="BH12" i="48"/>
  <c r="BI12" i="38"/>
  <c r="BI12" i="49"/>
  <c r="BJ12" i="38"/>
  <c r="BJ12" i="47"/>
  <c r="BJ12" i="48"/>
  <c r="BK12" i="38"/>
  <c r="BK12" i="47"/>
  <c r="BK12" i="48"/>
  <c r="BL12" i="38"/>
  <c r="BM12" i="38"/>
  <c r="BM12" i="49"/>
  <c r="BN12" i="38"/>
  <c r="BN12" i="49"/>
  <c r="BN12" i="48"/>
  <c r="BN12" i="47"/>
  <c r="BO12" i="38"/>
  <c r="BO12" i="49"/>
  <c r="BO12" i="48"/>
  <c r="BO12" i="47"/>
  <c r="BP12" i="38"/>
  <c r="BP12" i="48"/>
  <c r="BQ12" i="38"/>
  <c r="BR12" i="38"/>
  <c r="BR12" i="48"/>
  <c r="BR12" i="47"/>
  <c r="BR12" i="49"/>
  <c r="BS12" i="38"/>
  <c r="BS12" i="48"/>
  <c r="BS12" i="47"/>
  <c r="BS12" i="49"/>
  <c r="BT12" i="38"/>
  <c r="BT12" i="37"/>
  <c r="BT12" i="40"/>
  <c r="BU12" i="38"/>
  <c r="BU12" i="49"/>
  <c r="BV12" i="38"/>
  <c r="BV12" i="49"/>
  <c r="BV12" i="48"/>
  <c r="BV12" i="47"/>
  <c r="BW12" i="38"/>
  <c r="BW12" i="49"/>
  <c r="BW12" i="48"/>
  <c r="BW12" i="47"/>
  <c r="BX12" i="38"/>
  <c r="BX12" i="48"/>
  <c r="BY12" i="38"/>
  <c r="BY12" i="49"/>
  <c r="BZ12" i="38"/>
  <c r="BZ12" i="49"/>
  <c r="BZ12" i="56"/>
  <c r="BZ12" i="48"/>
  <c r="BZ12" i="47"/>
  <c r="CA12" i="38"/>
  <c r="CA12" i="47"/>
  <c r="CA12" i="48"/>
  <c r="CB12" i="38"/>
  <c r="CC12" i="38"/>
  <c r="CC12" i="49"/>
  <c r="CD12" i="38"/>
  <c r="CD12" i="49"/>
  <c r="CD12" i="48"/>
  <c r="CD12" i="47"/>
  <c r="CE12" i="38"/>
  <c r="CE12" i="49"/>
  <c r="CE12" i="48"/>
  <c r="CE12" i="47"/>
  <c r="CF12" i="38"/>
  <c r="CF12" i="48"/>
  <c r="CG12" i="38"/>
  <c r="CH12" i="38"/>
  <c r="CH12" i="48"/>
  <c r="CH12" i="47"/>
  <c r="CH12" i="49"/>
  <c r="CI12" i="38"/>
  <c r="CI12" i="48"/>
  <c r="CI12" i="47"/>
  <c r="CI12" i="49"/>
  <c r="CJ12" i="38"/>
  <c r="CK12" i="38"/>
  <c r="CK12" i="49"/>
  <c r="CL12" i="38"/>
  <c r="CL12" i="48"/>
  <c r="CL12" i="47"/>
  <c r="CL12" i="49"/>
  <c r="CM12" i="38"/>
  <c r="CM12" i="48"/>
  <c r="CM12" i="47"/>
  <c r="CM12" i="49"/>
  <c r="CN12" i="38"/>
  <c r="CN12" i="48"/>
  <c r="CO12" i="38"/>
  <c r="CO12" i="49"/>
  <c r="CP12" i="38"/>
  <c r="CP12" i="48"/>
  <c r="CP12" i="47"/>
  <c r="CP12" i="49"/>
  <c r="J13" i="38"/>
  <c r="J13" i="48"/>
  <c r="B13" i="38"/>
  <c r="B13" i="47"/>
  <c r="J13" i="47"/>
  <c r="J13" i="49"/>
  <c r="K13" i="38"/>
  <c r="K13" i="48"/>
  <c r="L13" i="38"/>
  <c r="L13" i="49"/>
  <c r="M13" i="38"/>
  <c r="M13" i="48"/>
  <c r="N13" i="38"/>
  <c r="N13" i="48"/>
  <c r="O13" i="38"/>
  <c r="P13" i="38"/>
  <c r="P13" i="49"/>
  <c r="Q13" i="38"/>
  <c r="Q13" i="49"/>
  <c r="Q13" i="48"/>
  <c r="Q13" i="47"/>
  <c r="R13" i="38"/>
  <c r="R13" i="49"/>
  <c r="R13" i="48"/>
  <c r="R13" i="47"/>
  <c r="S13" i="38"/>
  <c r="T13" i="38"/>
  <c r="T13" i="49"/>
  <c r="U13" i="38"/>
  <c r="U13" i="48"/>
  <c r="U13" i="47"/>
  <c r="U13" i="49"/>
  <c r="V13" i="38"/>
  <c r="V13" i="48"/>
  <c r="V13" i="47"/>
  <c r="V13" i="49"/>
  <c r="W13" i="38"/>
  <c r="W13" i="48"/>
  <c r="X13" i="38"/>
  <c r="Y13" i="38"/>
  <c r="Y13" i="49"/>
  <c r="Z13" i="38"/>
  <c r="Z13" i="49"/>
  <c r="AA13" i="38"/>
  <c r="AA13" i="48"/>
  <c r="AB13" i="38"/>
  <c r="AB13" i="49"/>
  <c r="AC13" i="38"/>
  <c r="AC13" i="49"/>
  <c r="AD13" i="38"/>
  <c r="AD13" i="49"/>
  <c r="AE13" i="38"/>
  <c r="AF13" i="38"/>
  <c r="AF13" i="49"/>
  <c r="AG13" i="38"/>
  <c r="AG13" i="48"/>
  <c r="AH13" i="38"/>
  <c r="AH13" i="48"/>
  <c r="AI13" i="38"/>
  <c r="AJ13" i="38"/>
  <c r="AJ13" i="49"/>
  <c r="AK13" i="38"/>
  <c r="AK13" i="49"/>
  <c r="AK13" i="48"/>
  <c r="AK13" i="47"/>
  <c r="AL13" i="38"/>
  <c r="AL13" i="49"/>
  <c r="AL13" i="48"/>
  <c r="AL13" i="47"/>
  <c r="AM13" i="38"/>
  <c r="AM13" i="48"/>
  <c r="AN13" i="38"/>
  <c r="AO13" i="38"/>
  <c r="AO13" i="48"/>
  <c r="AO13" i="47"/>
  <c r="AO13" i="49"/>
  <c r="AP13" i="38"/>
  <c r="AP13" i="48"/>
  <c r="AP13" i="47"/>
  <c r="AP13" i="49"/>
  <c r="AQ13" i="38"/>
  <c r="AQ13" i="48"/>
  <c r="AR13" i="38"/>
  <c r="AR13" i="49"/>
  <c r="AS13" i="38"/>
  <c r="AS13" i="48"/>
  <c r="AS13" i="47"/>
  <c r="AS13" i="49"/>
  <c r="AT13" i="38"/>
  <c r="AT13" i="48"/>
  <c r="AT13" i="47"/>
  <c r="AT13" i="49"/>
  <c r="AU13" i="38"/>
  <c r="AV13" i="38"/>
  <c r="AV13" i="49"/>
  <c r="AW13" i="38"/>
  <c r="AW13" i="49"/>
  <c r="AX13" i="38"/>
  <c r="AX13" i="49"/>
  <c r="AY13" i="38"/>
  <c r="AZ13" i="38"/>
  <c r="AZ13" i="49"/>
  <c r="BA13" i="38"/>
  <c r="BA13" i="48"/>
  <c r="BB13" i="38"/>
  <c r="BB13" i="48"/>
  <c r="BC13" i="38"/>
  <c r="BC13" i="48"/>
  <c r="BD13" i="38"/>
  <c r="BE13" i="38"/>
  <c r="BE13" i="48"/>
  <c r="BE13" i="47"/>
  <c r="BE13" i="49"/>
  <c r="BF13" i="38"/>
  <c r="BF13" i="48"/>
  <c r="BF13" i="47"/>
  <c r="BF13" i="49"/>
  <c r="BG13" i="38"/>
  <c r="BG13" i="48"/>
  <c r="BH13" i="38"/>
  <c r="BH13" i="49"/>
  <c r="BI13" i="38"/>
  <c r="BI13" i="48"/>
  <c r="BI13" i="47"/>
  <c r="BI13" i="49"/>
  <c r="BJ13" i="38"/>
  <c r="BJ13" i="49"/>
  <c r="BJ13" i="48"/>
  <c r="BJ13" i="47"/>
  <c r="BK13" i="38"/>
  <c r="BL13" i="38"/>
  <c r="BL13" i="49"/>
  <c r="BM13" i="38"/>
  <c r="BM13" i="48"/>
  <c r="BM13" i="47"/>
  <c r="BM13" i="49"/>
  <c r="BN13" i="38"/>
  <c r="BN13" i="48"/>
  <c r="BN13" i="47"/>
  <c r="BN13" i="49"/>
  <c r="BO13" i="38"/>
  <c r="BP13" i="38"/>
  <c r="BP13" i="49"/>
  <c r="BQ13" i="38"/>
  <c r="BQ13" i="49"/>
  <c r="BR13" i="38"/>
  <c r="BR13" i="49"/>
  <c r="BS13" i="38"/>
  <c r="BS13" i="48"/>
  <c r="BT13" i="38"/>
  <c r="BU13" i="38"/>
  <c r="BU13" i="48"/>
  <c r="BV13" i="38"/>
  <c r="BV13" i="48"/>
  <c r="BW13" i="38"/>
  <c r="BW13" i="48"/>
  <c r="BX13" i="38"/>
  <c r="BX13" i="49"/>
  <c r="BY13" i="38"/>
  <c r="BY13" i="48"/>
  <c r="BZ13" i="38"/>
  <c r="BZ13" i="48"/>
  <c r="CA13" i="38"/>
  <c r="CB13" i="38"/>
  <c r="CB13" i="49"/>
  <c r="CC13" i="38"/>
  <c r="CC13" i="49"/>
  <c r="CC13" i="48"/>
  <c r="CC13" i="47"/>
  <c r="CD13" i="38"/>
  <c r="CD13" i="49"/>
  <c r="CD13" i="48"/>
  <c r="CD13" i="47"/>
  <c r="CE13" i="38"/>
  <c r="CF13" i="38"/>
  <c r="CF13" i="49"/>
  <c r="CG13" i="38"/>
  <c r="CG13" i="48"/>
  <c r="CG13" i="47"/>
  <c r="CG13" i="49"/>
  <c r="CH13" i="38"/>
  <c r="CH13" i="48"/>
  <c r="CH13" i="47"/>
  <c r="CH13" i="49"/>
  <c r="CI13" i="38"/>
  <c r="CI13" i="48"/>
  <c r="CJ13" i="38"/>
  <c r="CK13" i="38"/>
  <c r="CK13" i="49"/>
  <c r="CL13" i="38"/>
  <c r="CL13" i="49"/>
  <c r="CM13" i="38"/>
  <c r="CM13" i="48"/>
  <c r="CN13" i="38"/>
  <c r="CN13" i="49"/>
  <c r="CO13" i="38"/>
  <c r="CO13" i="49"/>
  <c r="CP13" i="38"/>
  <c r="CP13" i="49"/>
  <c r="J14" i="38"/>
  <c r="B14" i="38"/>
  <c r="B14" i="48"/>
  <c r="B14" i="47"/>
  <c r="K14" i="38"/>
  <c r="K14" i="49"/>
  <c r="L14" i="38"/>
  <c r="L14" i="49"/>
  <c r="L14" i="48"/>
  <c r="L14" i="47"/>
  <c r="M14" i="38"/>
  <c r="M14" i="49"/>
  <c r="M14" i="48"/>
  <c r="M14" i="47"/>
  <c r="N14" i="38"/>
  <c r="O14" i="38"/>
  <c r="O14" i="49"/>
  <c r="P14" i="38"/>
  <c r="P14" i="48"/>
  <c r="P14" i="47"/>
  <c r="P14" i="49"/>
  <c r="Q14" i="38"/>
  <c r="Q14" i="48"/>
  <c r="Q14" i="47"/>
  <c r="Q14" i="49"/>
  <c r="R14" i="38"/>
  <c r="S14" i="38"/>
  <c r="S14" i="49"/>
  <c r="T14" i="38"/>
  <c r="T14" i="49"/>
  <c r="U14" i="38"/>
  <c r="U14" i="49"/>
  <c r="V14" i="38"/>
  <c r="V14" i="48"/>
  <c r="W14" i="38"/>
  <c r="X14" i="38"/>
  <c r="X14" i="48"/>
  <c r="Y14" i="38"/>
  <c r="Y14" i="48"/>
  <c r="Z14" i="38"/>
  <c r="Z14" i="48"/>
  <c r="AA14" i="38"/>
  <c r="AA14" i="49"/>
  <c r="AB14" i="38"/>
  <c r="AB14" i="48"/>
  <c r="AC14" i="38"/>
  <c r="AC14" i="48"/>
  <c r="AD14" i="38"/>
  <c r="AE14" i="38"/>
  <c r="AE14" i="49"/>
  <c r="AF14" i="38"/>
  <c r="AF14" i="49"/>
  <c r="AF14" i="48"/>
  <c r="AF14" i="47"/>
  <c r="AG14" i="38"/>
  <c r="AG14" i="49"/>
  <c r="AG14" i="48"/>
  <c r="AG14" i="47"/>
  <c r="AH14" i="38"/>
  <c r="AI14" i="38"/>
  <c r="AI14" i="49"/>
  <c r="AJ14" i="38"/>
  <c r="AJ14" i="48"/>
  <c r="AJ14" i="47"/>
  <c r="AJ14" i="49"/>
  <c r="AK14" i="38"/>
  <c r="AK14" i="48"/>
  <c r="AK14" i="47"/>
  <c r="AK14" i="49"/>
  <c r="AL14" i="38"/>
  <c r="AL14" i="48"/>
  <c r="AM14" i="38"/>
  <c r="AN14" i="38"/>
  <c r="AN14" i="49"/>
  <c r="AO14" i="38"/>
  <c r="AO14" i="49"/>
  <c r="AP14" i="38"/>
  <c r="AP14" i="48"/>
  <c r="AQ14" i="38"/>
  <c r="AQ14" i="49"/>
  <c r="AR14" i="38"/>
  <c r="AR14" i="49"/>
  <c r="AS14" i="38"/>
  <c r="AS14" i="49"/>
  <c r="AT14" i="38"/>
  <c r="AU14" i="38"/>
  <c r="AU14" i="49"/>
  <c r="AV14" i="38"/>
  <c r="AV14" i="48"/>
  <c r="AW14" i="38"/>
  <c r="AW14" i="48"/>
  <c r="AX14" i="38"/>
  <c r="AY14" i="38"/>
  <c r="AY14" i="49"/>
  <c r="AZ14" i="38"/>
  <c r="AZ14" i="49"/>
  <c r="AZ14" i="48"/>
  <c r="AZ14" i="47"/>
  <c r="BA14" i="38"/>
  <c r="BA14" i="49"/>
  <c r="BA14" i="48"/>
  <c r="BA14" i="47"/>
  <c r="BB14" i="38"/>
  <c r="BB14" i="48"/>
  <c r="BC14" i="38"/>
  <c r="BD14" i="38"/>
  <c r="BD14" i="48"/>
  <c r="BD14" i="47"/>
  <c r="BD14" i="49"/>
  <c r="BE14" i="38"/>
  <c r="BE14" i="48"/>
  <c r="BE14" i="47"/>
  <c r="BE14" i="49"/>
  <c r="BF14" i="38"/>
  <c r="BF14" i="48"/>
  <c r="BG14" i="38"/>
  <c r="BG14" i="49"/>
  <c r="BH14" i="38"/>
  <c r="BH14" i="48"/>
  <c r="BH14" i="47"/>
  <c r="BH14" i="49"/>
  <c r="BI14" i="38"/>
  <c r="BI14" i="48"/>
  <c r="BI14" i="47"/>
  <c r="BI14" i="49"/>
  <c r="BJ14" i="38"/>
  <c r="BK14" i="38"/>
  <c r="BK14" i="49"/>
  <c r="BL14" i="38"/>
  <c r="BL14" i="49"/>
  <c r="BM14" i="38"/>
  <c r="BM14" i="49"/>
  <c r="BN14" i="38"/>
  <c r="BO14" i="38"/>
  <c r="BO14" i="49"/>
  <c r="BP14" i="38"/>
  <c r="BP14" i="48"/>
  <c r="BQ14" i="38"/>
  <c r="BQ14" i="48"/>
  <c r="BR14" i="38"/>
  <c r="BR14" i="48"/>
  <c r="BS14" i="38"/>
  <c r="BT14" i="38"/>
  <c r="BT14" i="47"/>
  <c r="BT14" i="55"/>
  <c r="BT14" i="48"/>
  <c r="BU14" i="38"/>
  <c r="BU14" i="47"/>
  <c r="BU14" i="55"/>
  <c r="BU14" i="48"/>
  <c r="BV14" i="38"/>
  <c r="BV14" i="48"/>
  <c r="BW14" i="38"/>
  <c r="BW14" i="49"/>
  <c r="BX14" i="38"/>
  <c r="BX14" i="47"/>
  <c r="BX14" i="48"/>
  <c r="BY14" i="38"/>
  <c r="BY14" i="47"/>
  <c r="BY14" i="55"/>
  <c r="BY14" i="48"/>
  <c r="BZ14" i="38"/>
  <c r="CA14" i="38"/>
  <c r="CA14" i="49"/>
  <c r="CB14" i="38"/>
  <c r="CB14" i="49"/>
  <c r="CB14" i="48"/>
  <c r="CB14" i="47"/>
  <c r="CC14" i="38"/>
  <c r="CC14" i="49"/>
  <c r="CC14" i="48"/>
  <c r="CC14" i="47"/>
  <c r="CD14" i="38"/>
  <c r="CE14" i="38"/>
  <c r="CE14" i="49"/>
  <c r="CF14" i="38"/>
  <c r="CF14" i="48"/>
  <c r="CF14" i="47"/>
  <c r="CF14" i="49"/>
  <c r="CG14" i="38"/>
  <c r="CG14" i="48"/>
  <c r="CG14" i="47"/>
  <c r="CG14" i="49"/>
  <c r="CH14" i="38"/>
  <c r="CH14" i="48"/>
  <c r="CI14" i="38"/>
  <c r="CJ14" i="38"/>
  <c r="CJ14" i="48"/>
  <c r="CJ14" i="49"/>
  <c r="CK14" i="38"/>
  <c r="CK14" i="48"/>
  <c r="CK14" i="54"/>
  <c r="CK14" i="47"/>
  <c r="CK14" i="49"/>
  <c r="CL14" i="38"/>
  <c r="CL14" i="48"/>
  <c r="CM14" i="38"/>
  <c r="CM14" i="49"/>
  <c r="CN14" i="38"/>
  <c r="CN14" i="48"/>
  <c r="CN14" i="47"/>
  <c r="CN14" i="49"/>
  <c r="CO14" i="38"/>
  <c r="CO14" i="48"/>
  <c r="CO14" i="47"/>
  <c r="CO14" i="49"/>
  <c r="CP14" i="38"/>
  <c r="J15" i="38"/>
  <c r="B15" i="38"/>
  <c r="B15" i="48"/>
  <c r="K15" i="38"/>
  <c r="K15" i="48"/>
  <c r="L15" i="38"/>
  <c r="L15" i="48"/>
  <c r="M15" i="38"/>
  <c r="N15" i="38"/>
  <c r="N15" i="49"/>
  <c r="O15" i="38"/>
  <c r="O15" i="49"/>
  <c r="O15" i="48"/>
  <c r="O15" i="47"/>
  <c r="P15" i="38"/>
  <c r="P15" i="49"/>
  <c r="P15" i="48"/>
  <c r="P15" i="47"/>
  <c r="Q15" i="38"/>
  <c r="Q15" i="48"/>
  <c r="R15" i="38"/>
  <c r="S15" i="38"/>
  <c r="S15" i="48"/>
  <c r="S15" i="47"/>
  <c r="S15" i="49"/>
  <c r="T15" i="38"/>
  <c r="T15" i="48"/>
  <c r="T15" i="47"/>
  <c r="T15" i="49"/>
  <c r="U15" i="38"/>
  <c r="U15" i="48"/>
  <c r="V15" i="38"/>
  <c r="V15" i="49"/>
  <c r="W15" i="38"/>
  <c r="W15" i="48"/>
  <c r="X15" i="38"/>
  <c r="X15" i="48"/>
  <c r="Y15" i="38"/>
  <c r="Y15" i="48"/>
  <c r="Z15" i="38"/>
  <c r="Z15" i="49"/>
  <c r="AA15" i="38"/>
  <c r="AA15" i="48"/>
  <c r="AB15" i="38"/>
  <c r="AB15" i="48"/>
  <c r="AC15" i="38"/>
  <c r="AD15" i="38"/>
  <c r="AD15" i="49"/>
  <c r="AE15" i="38"/>
  <c r="AE15" i="49"/>
  <c r="AE15" i="48"/>
  <c r="AE15" i="47"/>
  <c r="AF15" i="38"/>
  <c r="AF15" i="49"/>
  <c r="AF15" i="48"/>
  <c r="AF15" i="47"/>
  <c r="AG15" i="38"/>
  <c r="AG15" i="48"/>
  <c r="AH15" i="38"/>
  <c r="AI15" i="38"/>
  <c r="AI15" i="48"/>
  <c r="AI15" i="47"/>
  <c r="AI15" i="49"/>
  <c r="AJ15" i="38"/>
  <c r="AJ15" i="48"/>
  <c r="AJ15" i="47"/>
  <c r="AJ15" i="49"/>
  <c r="AK15" i="38"/>
  <c r="AK15" i="48"/>
  <c r="AL15" i="38"/>
  <c r="AL15" i="49"/>
  <c r="AM15" i="38"/>
  <c r="AM15" i="48"/>
  <c r="AM15" i="47"/>
  <c r="AM15" i="49"/>
  <c r="AN15" i="38"/>
  <c r="AN15" i="49"/>
  <c r="AN15" i="48"/>
  <c r="AN15" i="47"/>
  <c r="AO15" i="38"/>
  <c r="AO15" i="48"/>
  <c r="AP15" i="38"/>
  <c r="AP15" i="49"/>
  <c r="AQ15" i="38"/>
  <c r="AQ15" i="49"/>
  <c r="AQ15" i="48"/>
  <c r="AQ15" i="47"/>
  <c r="AR15" i="38"/>
  <c r="AR15" i="49"/>
  <c r="AR15" i="48"/>
  <c r="AR15" i="47"/>
  <c r="AS15" i="38"/>
  <c r="AT15" i="38"/>
  <c r="AT15" i="49"/>
  <c r="AU15" i="38"/>
  <c r="AU15" i="48"/>
  <c r="AU15" i="47"/>
  <c r="AU15" i="49"/>
  <c r="AV15" i="38"/>
  <c r="AV15" i="48"/>
  <c r="AV15" i="47"/>
  <c r="AV15" i="49"/>
  <c r="AW15" i="38"/>
  <c r="AW15" i="48"/>
  <c r="AX15" i="38"/>
  <c r="AY15" i="38"/>
  <c r="AY15" i="48"/>
  <c r="AY15" i="49"/>
  <c r="AZ15" i="38"/>
  <c r="AZ15" i="48"/>
  <c r="AZ15" i="49"/>
  <c r="BA15" i="38"/>
  <c r="BA15" i="48"/>
  <c r="BB15" i="38"/>
  <c r="BB15" i="49"/>
  <c r="BC15" i="38"/>
  <c r="BC15" i="48"/>
  <c r="BC15" i="49"/>
  <c r="BD15" i="38"/>
  <c r="BD15" i="48"/>
  <c r="BD15" i="47"/>
  <c r="BD15" i="49"/>
  <c r="BE15" i="38"/>
  <c r="BE15" i="48"/>
  <c r="BF15" i="38"/>
  <c r="BF15" i="49"/>
  <c r="BG15" i="38"/>
  <c r="BG15" i="49"/>
  <c r="BG15" i="48"/>
  <c r="BG15" i="47"/>
  <c r="BH15" i="38"/>
  <c r="BH15" i="49"/>
  <c r="BH15" i="48"/>
  <c r="BH15" i="47"/>
  <c r="BI15" i="38"/>
  <c r="BJ15" i="38"/>
  <c r="BJ15" i="49"/>
  <c r="BK15" i="38"/>
  <c r="BK15" i="48"/>
  <c r="BK15" i="47"/>
  <c r="BK15" i="49"/>
  <c r="BL15" i="38"/>
  <c r="BL15" i="48"/>
  <c r="BL15" i="47"/>
  <c r="BL15" i="49"/>
  <c r="BM15" i="38"/>
  <c r="BM15" i="48"/>
  <c r="BN15" i="38"/>
  <c r="BO15" i="38"/>
  <c r="BO15" i="49"/>
  <c r="BO15" i="48"/>
  <c r="BO15" i="47"/>
  <c r="BP15" i="38"/>
  <c r="BP15" i="49"/>
  <c r="BP15" i="48"/>
  <c r="BP15" i="47"/>
  <c r="BQ15" i="38"/>
  <c r="BQ15" i="48"/>
  <c r="BR15" i="38"/>
  <c r="BR15" i="49"/>
  <c r="BS15" i="38"/>
  <c r="BS15" i="49"/>
  <c r="BS15" i="48"/>
  <c r="BS15" i="47"/>
  <c r="BT15" i="38"/>
  <c r="BT15" i="48"/>
  <c r="BU15" i="38"/>
  <c r="BU15" i="48"/>
  <c r="BV15" i="38"/>
  <c r="BV15" i="49"/>
  <c r="BW15" i="38"/>
  <c r="BW15" i="48"/>
  <c r="BW15" i="49"/>
  <c r="BX15" i="38"/>
  <c r="BX15" i="48"/>
  <c r="BX15" i="49"/>
  <c r="BY15" i="38"/>
  <c r="BZ15" i="38"/>
  <c r="BZ15" i="49"/>
  <c r="CA15" i="38"/>
  <c r="CA15" i="48"/>
  <c r="CB15" i="38"/>
  <c r="CB15" i="48"/>
  <c r="CC15" i="38"/>
  <c r="CC15" i="48"/>
  <c r="CD15" i="38"/>
  <c r="CE15" i="38"/>
  <c r="CE15" i="48"/>
  <c r="CE15" i="47"/>
  <c r="CE15" i="49"/>
  <c r="CF15" i="38"/>
  <c r="CF15" i="48"/>
  <c r="CF15" i="49"/>
  <c r="CG15" i="38"/>
  <c r="CG15" i="48"/>
  <c r="CH15" i="38"/>
  <c r="CH15" i="49"/>
  <c r="CI15" i="38"/>
  <c r="CI15" i="48"/>
  <c r="CI15" i="49"/>
  <c r="CJ15" i="38"/>
  <c r="CJ15" i="48"/>
  <c r="CJ15" i="49"/>
  <c r="CK15" i="38"/>
  <c r="CK15" i="48"/>
  <c r="CL15" i="38"/>
  <c r="CL15" i="49"/>
  <c r="CM15" i="38"/>
  <c r="CM15" i="48"/>
  <c r="CM15" i="49"/>
  <c r="CN15" i="38"/>
  <c r="CN15" i="48"/>
  <c r="CN15" i="49"/>
  <c r="CO15" i="38"/>
  <c r="CP15" i="38"/>
  <c r="CP15" i="49"/>
  <c r="J16" i="38"/>
  <c r="J16" i="48"/>
  <c r="B16" i="38"/>
  <c r="J16" i="49"/>
  <c r="B16" i="49"/>
  <c r="K16" i="38"/>
  <c r="K16" i="48"/>
  <c r="K16" i="47"/>
  <c r="K16" i="49"/>
  <c r="L16" i="38"/>
  <c r="M16" i="38"/>
  <c r="M16" i="49"/>
  <c r="M16" i="56"/>
  <c r="N16" i="38"/>
  <c r="N16" i="48"/>
  <c r="N16" i="47"/>
  <c r="N16" i="49"/>
  <c r="O16" i="38"/>
  <c r="O16" i="48"/>
  <c r="O16" i="47"/>
  <c r="O16" i="49"/>
  <c r="P16" i="38"/>
  <c r="P16" i="48"/>
  <c r="Q16" i="38"/>
  <c r="R16" i="38"/>
  <c r="R16" i="48"/>
  <c r="R16" i="49"/>
  <c r="S16" i="38"/>
  <c r="S16" i="48"/>
  <c r="S16" i="49"/>
  <c r="T16" i="38"/>
  <c r="U16" i="38"/>
  <c r="U16" i="49"/>
  <c r="V16" i="38"/>
  <c r="V16" i="48"/>
  <c r="W16" i="38"/>
  <c r="W16" i="48"/>
  <c r="W16" i="49"/>
  <c r="X16" i="38"/>
  <c r="X16" i="48"/>
  <c r="Y16" i="38"/>
  <c r="Y16" i="49"/>
  <c r="Y16" i="56"/>
  <c r="Z16" i="38"/>
  <c r="Z16" i="48"/>
  <c r="Z16" i="47"/>
  <c r="Z16" i="49"/>
  <c r="AA16" i="38"/>
  <c r="AA16" i="48"/>
  <c r="AA16" i="47"/>
  <c r="AA16" i="49"/>
  <c r="AB16" i="38"/>
  <c r="AC16" i="38"/>
  <c r="AC16" i="49"/>
  <c r="AD16" i="38"/>
  <c r="AD16" i="48"/>
  <c r="AD16" i="49"/>
  <c r="AE16" i="38"/>
  <c r="AE16" i="48"/>
  <c r="AE16" i="49"/>
  <c r="AF16" i="38"/>
  <c r="AF16" i="48"/>
  <c r="AG16" i="38"/>
  <c r="AH16" i="38"/>
  <c r="AH16" i="48"/>
  <c r="AI16" i="38"/>
  <c r="AI16" i="48"/>
  <c r="AJ16" i="38"/>
  <c r="AK16" i="38"/>
  <c r="AK16" i="49"/>
  <c r="AK16" i="56"/>
  <c r="AL16" i="38"/>
  <c r="AL16" i="49"/>
  <c r="AL16" i="56"/>
  <c r="AL16" i="48"/>
  <c r="AL16" i="47"/>
  <c r="AM16" i="38"/>
  <c r="AM16" i="49"/>
  <c r="AM16" i="56"/>
  <c r="AM16" i="48"/>
  <c r="AM16" i="47"/>
  <c r="AN16" i="38"/>
  <c r="AN16" i="48"/>
  <c r="AO16" i="38"/>
  <c r="AO16" i="49"/>
  <c r="AO16" i="56"/>
  <c r="AP16" i="38"/>
  <c r="AP16" i="49"/>
  <c r="AP16" i="56"/>
  <c r="AP16" i="48"/>
  <c r="AP16" i="47"/>
  <c r="AQ16" i="38"/>
  <c r="AQ16" i="49"/>
  <c r="AQ16" i="56"/>
  <c r="AQ16" i="48"/>
  <c r="AQ16" i="47"/>
  <c r="AR16" i="38"/>
  <c r="AS16" i="38"/>
  <c r="AS16" i="49"/>
  <c r="AS16" i="56"/>
  <c r="AT16" i="38"/>
  <c r="AT16" i="47"/>
  <c r="AT16" i="48"/>
  <c r="AU16" i="38"/>
  <c r="AU16" i="47"/>
  <c r="AU16" i="48"/>
  <c r="AV16" i="38"/>
  <c r="AV16" i="48"/>
  <c r="AW16" i="38"/>
  <c r="AX16" i="38"/>
  <c r="AX16" i="48"/>
  <c r="AX16" i="47"/>
  <c r="AX16" i="49"/>
  <c r="AY16" i="38"/>
  <c r="AY16" i="48"/>
  <c r="AY16" i="47"/>
  <c r="AY16" i="49"/>
  <c r="AZ16" i="38"/>
  <c r="BA16" i="38"/>
  <c r="BA16" i="49"/>
  <c r="BB16" i="38"/>
  <c r="BB16" i="48"/>
  <c r="BB16" i="47"/>
  <c r="BB16" i="49"/>
  <c r="BB16" i="56"/>
  <c r="BC16" i="38"/>
  <c r="BC16" i="48"/>
  <c r="BC16" i="47"/>
  <c r="BC16" i="49"/>
  <c r="BD16" i="38"/>
  <c r="BD16" i="48"/>
  <c r="BE16" i="38"/>
  <c r="BE16" i="49"/>
  <c r="BE16" i="56"/>
  <c r="BF16" i="38"/>
  <c r="BF16" i="47"/>
  <c r="BF16" i="48"/>
  <c r="BG16" i="38"/>
  <c r="BG16" i="47"/>
  <c r="BG16" i="48"/>
  <c r="BH16" i="38"/>
  <c r="BI16" i="38"/>
  <c r="BI16" i="49"/>
  <c r="BI16" i="56"/>
  <c r="BJ16" i="38"/>
  <c r="BJ16" i="48"/>
  <c r="BJ16" i="47"/>
  <c r="BJ16" i="49"/>
  <c r="BK16" i="38"/>
  <c r="BK16" i="48"/>
  <c r="BK16" i="47"/>
  <c r="BK16" i="49"/>
  <c r="BL16" i="38"/>
  <c r="BL16" i="48"/>
  <c r="BM16" i="38"/>
  <c r="BN16" i="38"/>
  <c r="BN16" i="48"/>
  <c r="BN16" i="47"/>
  <c r="BN16" i="49"/>
  <c r="BO16" i="38"/>
  <c r="BO16" i="48"/>
  <c r="BO16" i="47"/>
  <c r="BO16" i="49"/>
  <c r="BP16" i="38"/>
  <c r="BQ16" i="38"/>
  <c r="BQ16" i="49"/>
  <c r="BR16" i="38"/>
  <c r="BR16" i="48"/>
  <c r="BS16" i="38"/>
  <c r="BS16" i="48"/>
  <c r="BT16" i="38"/>
  <c r="BT16" i="48"/>
  <c r="BU16" i="38"/>
  <c r="BU16" i="49"/>
  <c r="BV16" i="38"/>
  <c r="BV16" i="48"/>
  <c r="BW16" i="38"/>
  <c r="BW16" i="48"/>
  <c r="BX16" i="38"/>
  <c r="BY16" i="38"/>
  <c r="BY16" i="49"/>
  <c r="BY16" i="56"/>
  <c r="BZ16" i="38"/>
  <c r="BZ16" i="48"/>
  <c r="CA16" i="38"/>
  <c r="CA16" i="48"/>
  <c r="CB16" i="38"/>
  <c r="CB16" i="48"/>
  <c r="CC16" i="38"/>
  <c r="CD16" i="38"/>
  <c r="CD16" i="47"/>
  <c r="CD16" i="48"/>
  <c r="CE16" i="38"/>
  <c r="CE16" i="47"/>
  <c r="CE16" i="48"/>
  <c r="CF16" i="38"/>
  <c r="CG16" i="38"/>
  <c r="CG16" i="49"/>
  <c r="CG16" i="56"/>
  <c r="CH16" i="38"/>
  <c r="CH16" i="48"/>
  <c r="CH16" i="47"/>
  <c r="CH16" i="49"/>
  <c r="CH16" i="56"/>
  <c r="CI16" i="38"/>
  <c r="CI16" i="47"/>
  <c r="CI16" i="48"/>
  <c r="CJ16" i="38"/>
  <c r="CJ16" i="48"/>
  <c r="CK16" i="38"/>
  <c r="CK16" i="49"/>
  <c r="CK16" i="56"/>
  <c r="CL16" i="38"/>
  <c r="CL16" i="48"/>
  <c r="CM16" i="38"/>
  <c r="CM16" i="48"/>
  <c r="CN16" i="38"/>
  <c r="CO16" i="38"/>
  <c r="CO16" i="49"/>
  <c r="CO16" i="56"/>
  <c r="CP16" i="38"/>
  <c r="CP16" i="47"/>
  <c r="CP16" i="48"/>
  <c r="J17" i="38"/>
  <c r="J17" i="47"/>
  <c r="J17" i="48"/>
  <c r="B17" i="38"/>
  <c r="J17" i="49"/>
  <c r="K17" i="38"/>
  <c r="K17" i="48"/>
  <c r="L17" i="38"/>
  <c r="L17" i="49"/>
  <c r="M17" i="38"/>
  <c r="M17" i="48"/>
  <c r="N17" i="38"/>
  <c r="N17" i="48"/>
  <c r="O17" i="38"/>
  <c r="P17" i="38"/>
  <c r="P17" i="49"/>
  <c r="Q17" i="38"/>
  <c r="Q17" i="47"/>
  <c r="Q17" i="48"/>
  <c r="R17" i="38"/>
  <c r="R17" i="47"/>
  <c r="R17" i="48"/>
  <c r="S17" i="38"/>
  <c r="S17" i="48"/>
  <c r="T17" i="38"/>
  <c r="U17" i="38"/>
  <c r="U17" i="48"/>
  <c r="U17" i="47"/>
  <c r="U17" i="49"/>
  <c r="V17" i="38"/>
  <c r="V17" i="48"/>
  <c r="V17" i="47"/>
  <c r="V17" i="49"/>
  <c r="W17" i="38"/>
  <c r="X17" i="38"/>
  <c r="X17" i="49"/>
  <c r="Y17" i="38"/>
  <c r="Y17" i="48"/>
  <c r="Y17" i="47"/>
  <c r="Y17" i="49"/>
  <c r="Z17" i="38"/>
  <c r="Z17" i="48"/>
  <c r="Z17" i="47"/>
  <c r="Z17" i="49"/>
  <c r="AA17" i="38"/>
  <c r="AA17" i="48"/>
  <c r="AB17" i="38"/>
  <c r="AB17" i="49"/>
  <c r="AC17" i="38"/>
  <c r="AC17" i="48"/>
  <c r="AC17" i="47"/>
  <c r="AC17" i="49"/>
  <c r="AD17" i="38"/>
  <c r="AD17" i="48"/>
  <c r="AD17" i="47"/>
  <c r="AD17" i="49"/>
  <c r="AE17" i="38"/>
  <c r="AF17" i="38"/>
  <c r="AF17" i="49"/>
  <c r="AG17" i="38"/>
  <c r="AG17" i="48"/>
  <c r="AH17" i="38"/>
  <c r="AH17" i="48"/>
  <c r="AI17" i="38"/>
  <c r="AI17" i="48"/>
  <c r="AJ17" i="38"/>
  <c r="AK17" i="38"/>
  <c r="AK17" i="47"/>
  <c r="AK17" i="48"/>
  <c r="AL17" i="38"/>
  <c r="AL17" i="47"/>
  <c r="AL17" i="48"/>
  <c r="AM17" i="38"/>
  <c r="AN17" i="38"/>
  <c r="AN17" i="49"/>
  <c r="AO17" i="38"/>
  <c r="AO17" i="48"/>
  <c r="AO17" i="47"/>
  <c r="AO17" i="49"/>
  <c r="AP17" i="38"/>
  <c r="AP17" i="48"/>
  <c r="AP17" i="47"/>
  <c r="AP17" i="49"/>
  <c r="AQ17" i="38"/>
  <c r="AQ17" i="48"/>
  <c r="AR17" i="38"/>
  <c r="AR17" i="49"/>
  <c r="AS17" i="38"/>
  <c r="AS17" i="48"/>
  <c r="AS17" i="47"/>
  <c r="AS17" i="49"/>
  <c r="AT17" i="38"/>
  <c r="AT17" i="48"/>
  <c r="AT17" i="47"/>
  <c r="AT17" i="49"/>
  <c r="AU17" i="38"/>
  <c r="AV17" i="38"/>
  <c r="AV17" i="49"/>
  <c r="AW17" i="38"/>
  <c r="AW17" i="48"/>
  <c r="AW17" i="47"/>
  <c r="AW17" i="49"/>
  <c r="AX17" i="38"/>
  <c r="AX17" i="48"/>
  <c r="AX17" i="47"/>
  <c r="AX17" i="49"/>
  <c r="AY17" i="38"/>
  <c r="AY17" i="48"/>
  <c r="AZ17" i="38"/>
  <c r="BA17" i="38"/>
  <c r="BA17" i="48"/>
  <c r="BB17" i="38"/>
  <c r="BB17" i="48"/>
  <c r="BC17" i="38"/>
  <c r="BD17" i="38"/>
  <c r="BD17" i="49"/>
  <c r="BE17" i="38"/>
  <c r="BE17" i="47"/>
  <c r="BE17" i="48"/>
  <c r="BF17" i="38"/>
  <c r="BF17" i="47"/>
  <c r="BF17" i="48"/>
  <c r="BG17" i="38"/>
  <c r="BG17" i="48"/>
  <c r="BH17" i="38"/>
  <c r="BH17" i="49"/>
  <c r="BI17" i="38"/>
  <c r="BI17" i="47"/>
  <c r="BI17" i="48"/>
  <c r="BJ17" i="38"/>
  <c r="BJ17" i="47"/>
  <c r="BJ17" i="48"/>
  <c r="BK17" i="38"/>
  <c r="BL17" i="38"/>
  <c r="BL17" i="49"/>
  <c r="BM17" i="38"/>
  <c r="BM17" i="48"/>
  <c r="BM17" i="47"/>
  <c r="BM17" i="49"/>
  <c r="BN17" i="38"/>
  <c r="BN17" i="48"/>
  <c r="BN17" i="47"/>
  <c r="BN17" i="49"/>
  <c r="BO17" i="38"/>
  <c r="BO17" i="48"/>
  <c r="BP17" i="38"/>
  <c r="BQ17" i="38"/>
  <c r="BQ17" i="48"/>
  <c r="BQ17" i="47"/>
  <c r="BQ17" i="49"/>
  <c r="BR17" i="38"/>
  <c r="BR17" i="48"/>
  <c r="BR17" i="47"/>
  <c r="BR17" i="49"/>
  <c r="BS17" i="38"/>
  <c r="BT17" i="38"/>
  <c r="BT17" i="49"/>
  <c r="BU17" i="38"/>
  <c r="BU17" i="48"/>
  <c r="BV17" i="38"/>
  <c r="BV17" i="48"/>
  <c r="BW17" i="38"/>
  <c r="BW17" i="48"/>
  <c r="BX17" i="38"/>
  <c r="BX17" i="49"/>
  <c r="BY17" i="38"/>
  <c r="BY17" i="48"/>
  <c r="BZ17" i="38"/>
  <c r="BZ17" i="48"/>
  <c r="CA17" i="38"/>
  <c r="CB17" i="38"/>
  <c r="CB17" i="49"/>
  <c r="CC17" i="38"/>
  <c r="CC17" i="47"/>
  <c r="CC17" i="48"/>
  <c r="CD17" i="38"/>
  <c r="CD17" i="47"/>
  <c r="CD17" i="48"/>
  <c r="CE17" i="38"/>
  <c r="CE17" i="48"/>
  <c r="CF17" i="38"/>
  <c r="CG17" i="38"/>
  <c r="CG17" i="48"/>
  <c r="CG17" i="47"/>
  <c r="CG17" i="49"/>
  <c r="CH17" i="38"/>
  <c r="CH17" i="48"/>
  <c r="CH17" i="47"/>
  <c r="CH17" i="49"/>
  <c r="CI17" i="38"/>
  <c r="CJ17" i="38"/>
  <c r="CJ17" i="49"/>
  <c r="CK17" i="38"/>
  <c r="CK17" i="48"/>
  <c r="CK17" i="47"/>
  <c r="CK17" i="49"/>
  <c r="CL17" i="38"/>
  <c r="CL17" i="48"/>
  <c r="CL17" i="47"/>
  <c r="CL17" i="49"/>
  <c r="CM17" i="38"/>
  <c r="CM17" i="48"/>
  <c r="CN17" i="38"/>
  <c r="CN17" i="49"/>
  <c r="CO17" i="38"/>
  <c r="CO17" i="48"/>
  <c r="CO17" i="47"/>
  <c r="CO17" i="49"/>
  <c r="CP17" i="38"/>
  <c r="CP17" i="48"/>
  <c r="CP17" i="47"/>
  <c r="CP17" i="49"/>
  <c r="D3" i="38"/>
  <c r="D3" i="48"/>
  <c r="D3" i="47"/>
  <c r="D3" i="49"/>
  <c r="E3" i="38"/>
  <c r="E3" i="48"/>
  <c r="E3" i="47"/>
  <c r="E3" i="49"/>
  <c r="F3" i="38"/>
  <c r="F3" i="48"/>
  <c r="G3" i="38"/>
  <c r="H3" i="38"/>
  <c r="H3" i="48"/>
  <c r="I3" i="38"/>
  <c r="I3" i="48"/>
  <c r="C4" i="38"/>
  <c r="D4" i="38"/>
  <c r="D4" i="49"/>
  <c r="D4" i="56"/>
  <c r="E4" i="38"/>
  <c r="E4" i="47"/>
  <c r="E4" i="55"/>
  <c r="E4" i="48"/>
  <c r="F4" i="38"/>
  <c r="F4" i="47"/>
  <c r="F4" i="55"/>
  <c r="F4" i="48"/>
  <c r="G4" i="38"/>
  <c r="G4" i="48"/>
  <c r="H4" i="38"/>
  <c r="H4" i="49"/>
  <c r="H4" i="56"/>
  <c r="I4" i="38"/>
  <c r="I4" i="48"/>
  <c r="I4" i="47"/>
  <c r="I4" i="49"/>
  <c r="E5" i="38"/>
  <c r="E5" i="49"/>
  <c r="E5" i="56"/>
  <c r="F5" i="38"/>
  <c r="F5" i="47"/>
  <c r="F5" i="55"/>
  <c r="F5" i="48"/>
  <c r="G5" i="38"/>
  <c r="G5" i="47"/>
  <c r="G5" i="55"/>
  <c r="G5" i="48"/>
  <c r="H5" i="38"/>
  <c r="H5" i="48"/>
  <c r="I5" i="38"/>
  <c r="C6" i="38"/>
  <c r="C6" i="48"/>
  <c r="C6" i="47"/>
  <c r="C6" i="49"/>
  <c r="D6" i="38"/>
  <c r="D6" i="48"/>
  <c r="D6" i="47"/>
  <c r="D6" i="49"/>
  <c r="E6" i="38"/>
  <c r="F6" i="38"/>
  <c r="F6" i="49"/>
  <c r="G6" i="38"/>
  <c r="G6" i="48"/>
  <c r="G6" i="47"/>
  <c r="G6" i="49"/>
  <c r="H6" i="38"/>
  <c r="H6" i="48"/>
  <c r="H6" i="47"/>
  <c r="H6" i="49"/>
  <c r="I6" i="38"/>
  <c r="I6" i="48"/>
  <c r="C7" i="38"/>
  <c r="C7" i="49"/>
  <c r="D7" i="38"/>
  <c r="D7" i="48"/>
  <c r="D7" i="47"/>
  <c r="D7" i="49"/>
  <c r="E7" i="38"/>
  <c r="E7" i="48"/>
  <c r="E7" i="47"/>
  <c r="E7" i="49"/>
  <c r="F7" i="38"/>
  <c r="G7" i="38"/>
  <c r="G7" i="49"/>
  <c r="H7" i="38"/>
  <c r="H7" i="48"/>
  <c r="I7" i="38"/>
  <c r="I7" i="48"/>
  <c r="C8" i="38"/>
  <c r="C8" i="48"/>
  <c r="D8" i="38"/>
  <c r="E8" i="38"/>
  <c r="E8" i="47"/>
  <c r="E8" i="55"/>
  <c r="E8" i="48"/>
  <c r="F8" i="38"/>
  <c r="F8" i="47"/>
  <c r="F8" i="55"/>
  <c r="F8" i="48"/>
  <c r="G8" i="38"/>
  <c r="H8" i="38"/>
  <c r="H8" i="49"/>
  <c r="H8" i="56"/>
  <c r="I8" i="38"/>
  <c r="I8" i="48"/>
  <c r="I8" i="47"/>
  <c r="I8" i="49"/>
  <c r="I8" i="56"/>
  <c r="C9" i="38"/>
  <c r="C9" i="47"/>
  <c r="C9" i="48"/>
  <c r="D9" i="38"/>
  <c r="D9" i="48"/>
  <c r="E9" i="38"/>
  <c r="E9" i="49"/>
  <c r="E9" i="56"/>
  <c r="F9" i="38"/>
  <c r="F9" i="48"/>
  <c r="G9" i="38"/>
  <c r="G9" i="48"/>
  <c r="H9" i="38"/>
  <c r="I9" i="38"/>
  <c r="I9" i="49"/>
  <c r="I9" i="56"/>
  <c r="C10" i="38"/>
  <c r="C10" i="47"/>
  <c r="C10" i="55"/>
  <c r="C10" i="48"/>
  <c r="D10" i="38"/>
  <c r="D10" i="47"/>
  <c r="D10" i="55"/>
  <c r="D10" i="48"/>
  <c r="E10" i="38"/>
  <c r="E10" i="48"/>
  <c r="F10" i="38"/>
  <c r="G10" i="38"/>
  <c r="G10" i="48"/>
  <c r="G10" i="47"/>
  <c r="G10" i="49"/>
  <c r="H10" i="38"/>
  <c r="H10" i="48"/>
  <c r="H10" i="47"/>
  <c r="H10" i="49"/>
  <c r="I10" i="38"/>
  <c r="C11" i="38"/>
  <c r="C11" i="49"/>
  <c r="D11" i="38"/>
  <c r="D11" i="48"/>
  <c r="D11" i="47"/>
  <c r="D11" i="49"/>
  <c r="E11" i="38"/>
  <c r="E11" i="48"/>
  <c r="E11" i="58"/>
  <c r="E11" i="47"/>
  <c r="E11" i="49"/>
  <c r="F11" i="38"/>
  <c r="F11" i="48"/>
  <c r="G11" i="38"/>
  <c r="G11" i="49"/>
  <c r="G11" i="56"/>
  <c r="H11" i="38"/>
  <c r="H11" i="48"/>
  <c r="H11" i="47"/>
  <c r="H11" i="49"/>
  <c r="I11" i="38"/>
  <c r="I11" i="48"/>
  <c r="I11" i="47"/>
  <c r="I11" i="49"/>
  <c r="C12" i="38"/>
  <c r="D12" i="38"/>
  <c r="D12" i="49"/>
  <c r="E12" i="38"/>
  <c r="E12" i="48"/>
  <c r="E12" i="47"/>
  <c r="E12" i="49"/>
  <c r="F12" i="38"/>
  <c r="F12" i="48"/>
  <c r="F12" i="47"/>
  <c r="F12" i="49"/>
  <c r="G12" i="38"/>
  <c r="G12" i="48"/>
  <c r="H12" i="38"/>
  <c r="I12" i="38"/>
  <c r="I12" i="48"/>
  <c r="C13" i="38"/>
  <c r="C13" i="48"/>
  <c r="D13" i="38"/>
  <c r="E13" i="38"/>
  <c r="E13" i="49"/>
  <c r="F13" i="38"/>
  <c r="F13" i="47"/>
  <c r="F13" i="55"/>
  <c r="F13" i="48"/>
  <c r="G13" i="38"/>
  <c r="G13" i="47"/>
  <c r="G13" i="55"/>
  <c r="G13" i="48"/>
  <c r="H13" i="38"/>
  <c r="H13" i="48"/>
  <c r="I13" i="38"/>
  <c r="I13" i="49"/>
  <c r="C14" i="38"/>
  <c r="C14" i="47"/>
  <c r="C14" i="48"/>
  <c r="D14" i="38"/>
  <c r="D14" i="47"/>
  <c r="D14" i="55"/>
  <c r="D14" i="48"/>
  <c r="E14" i="38"/>
  <c r="F14" i="38"/>
  <c r="F14" i="49"/>
  <c r="G14" i="38"/>
  <c r="G14" i="48"/>
  <c r="G14" i="47"/>
  <c r="G14" i="49"/>
  <c r="H14" i="38"/>
  <c r="H14" i="48"/>
  <c r="H14" i="47"/>
  <c r="H14" i="49"/>
  <c r="I14" i="38"/>
  <c r="I14" i="48"/>
  <c r="C15" i="38"/>
  <c r="D15" i="38"/>
  <c r="D15" i="48"/>
  <c r="D15" i="47"/>
  <c r="D15" i="49"/>
  <c r="E15" i="38"/>
  <c r="E15" i="48"/>
  <c r="E15" i="47"/>
  <c r="E15" i="49"/>
  <c r="F15" i="38"/>
  <c r="G15" i="38"/>
  <c r="G15" i="49"/>
  <c r="H15" i="38"/>
  <c r="H15" i="48"/>
  <c r="I15" i="38"/>
  <c r="I15" i="48"/>
  <c r="C16" i="38"/>
  <c r="C16" i="48"/>
  <c r="D16" i="38"/>
  <c r="D16" i="49"/>
  <c r="E16" i="38"/>
  <c r="E16" i="48"/>
  <c r="F16" i="38"/>
  <c r="F16" i="48"/>
  <c r="G16" i="38"/>
  <c r="H16" i="38"/>
  <c r="H16" i="49"/>
  <c r="H16" i="56"/>
  <c r="I16" i="38"/>
  <c r="I16" i="48"/>
  <c r="C17" i="38"/>
  <c r="C17" i="48"/>
  <c r="D17" i="38"/>
  <c r="D17" i="48"/>
  <c r="E17" i="38"/>
  <c r="F17" i="38"/>
  <c r="F17" i="47"/>
  <c r="F17" i="48"/>
  <c r="G17" i="38"/>
  <c r="G17" i="47"/>
  <c r="G17" i="48"/>
  <c r="H17" i="38"/>
  <c r="I17" i="38"/>
  <c r="I17" i="49"/>
  <c r="B11" i="58"/>
  <c r="R20" i="50"/>
  <c r="S20" i="50"/>
  <c r="X20" i="50"/>
  <c r="Y20" i="50"/>
  <c r="AB20" i="50"/>
  <c r="AC25" i="2"/>
  <c r="AC24" i="2"/>
  <c r="AC23" i="2"/>
  <c r="AC22" i="2"/>
  <c r="AC21" i="2"/>
  <c r="AC20" i="2"/>
  <c r="AC20" i="50"/>
  <c r="AF20" i="50"/>
  <c r="AG20" i="50"/>
  <c r="AH20" i="50"/>
  <c r="AI20" i="50"/>
  <c r="AL25" i="2"/>
  <c r="AL24" i="2"/>
  <c r="AL23" i="2"/>
  <c r="AL22" i="2"/>
  <c r="AL21" i="2"/>
  <c r="AL20" i="2"/>
  <c r="AL20" i="50"/>
  <c r="AM20" i="50"/>
  <c r="AN20" i="50"/>
  <c r="AR20" i="50"/>
  <c r="AU20" i="50"/>
  <c r="AV20" i="50"/>
  <c r="AW20" i="50"/>
  <c r="AX20" i="50"/>
  <c r="AY20" i="50"/>
  <c r="BA20" i="50"/>
  <c r="BC20" i="50"/>
  <c r="BF20" i="50"/>
  <c r="BG20" i="50"/>
  <c r="BH20" i="50"/>
  <c r="BI20" i="50"/>
  <c r="BJ20" i="50"/>
  <c r="BK20" i="50"/>
  <c r="BL20" i="50"/>
  <c r="BM20" i="50"/>
  <c r="BP20" i="50"/>
  <c r="R21" i="50"/>
  <c r="S21" i="50"/>
  <c r="X21" i="50"/>
  <c r="Y21" i="50"/>
  <c r="AB21" i="50"/>
  <c r="AF21" i="50"/>
  <c r="AG21" i="50"/>
  <c r="AH21" i="50"/>
  <c r="AI21" i="50"/>
  <c r="AL21" i="50"/>
  <c r="AM21" i="50"/>
  <c r="AN21" i="50"/>
  <c r="AR21" i="50"/>
  <c r="AU21" i="50"/>
  <c r="AV21" i="50"/>
  <c r="AW21" i="50"/>
  <c r="AX21" i="50"/>
  <c r="AY21" i="50"/>
  <c r="BA21" i="50"/>
  <c r="BC21" i="50"/>
  <c r="BF21" i="50"/>
  <c r="BG21" i="50"/>
  <c r="BH21" i="50"/>
  <c r="BI21" i="50"/>
  <c r="BJ21" i="50"/>
  <c r="BK21" i="50"/>
  <c r="BL21" i="50"/>
  <c r="BP21" i="50"/>
  <c r="R22" i="50"/>
  <c r="S22" i="50"/>
  <c r="X22" i="50"/>
  <c r="Y22" i="50"/>
  <c r="AB22" i="50"/>
  <c r="AC22" i="50"/>
  <c r="AF22" i="50"/>
  <c r="AG22" i="50"/>
  <c r="AH22" i="50"/>
  <c r="AI22" i="50"/>
  <c r="AL22" i="50"/>
  <c r="AM22" i="50"/>
  <c r="AN22" i="50"/>
  <c r="AR22" i="50"/>
  <c r="AU22" i="50"/>
  <c r="AV22" i="50"/>
  <c r="AW22" i="50"/>
  <c r="AX22" i="50"/>
  <c r="AY22" i="50"/>
  <c r="BA22" i="50"/>
  <c r="BC22" i="50"/>
  <c r="BF22" i="50"/>
  <c r="BG22" i="50"/>
  <c r="BH22" i="50"/>
  <c r="BI22" i="50"/>
  <c r="BJ22" i="50"/>
  <c r="BK22" i="50"/>
  <c r="BL22" i="50"/>
  <c r="BM22" i="50"/>
  <c r="BP22" i="50"/>
  <c r="R23" i="50"/>
  <c r="S23" i="50"/>
  <c r="X23" i="50"/>
  <c r="Y23" i="50"/>
  <c r="AB23" i="50"/>
  <c r="AC23" i="50"/>
  <c r="AF23" i="50"/>
  <c r="AG23" i="50"/>
  <c r="AH23" i="50"/>
  <c r="AI23" i="50"/>
  <c r="AL23" i="50"/>
  <c r="AM23" i="50"/>
  <c r="AN23" i="50"/>
  <c r="AR23" i="50"/>
  <c r="AU23" i="50"/>
  <c r="AV23" i="50"/>
  <c r="AW23" i="50"/>
  <c r="AX23" i="50"/>
  <c r="AY23" i="50"/>
  <c r="BA23" i="50"/>
  <c r="BC23" i="50"/>
  <c r="BF23" i="50"/>
  <c r="BG23" i="50"/>
  <c r="BH23" i="50"/>
  <c r="BI23" i="50"/>
  <c r="BJ23" i="50"/>
  <c r="BK23" i="50"/>
  <c r="BL23" i="50"/>
  <c r="BM23" i="50"/>
  <c r="BP23" i="50"/>
  <c r="R24" i="50"/>
  <c r="S24" i="50"/>
  <c r="X24" i="50"/>
  <c r="Y24" i="50"/>
  <c r="AB24" i="50"/>
  <c r="AC24" i="50"/>
  <c r="AF24" i="50"/>
  <c r="AG24" i="50"/>
  <c r="AH24" i="50"/>
  <c r="AI24" i="50"/>
  <c r="AL24" i="50"/>
  <c r="AM24" i="50"/>
  <c r="AN24" i="50"/>
  <c r="AR24" i="50"/>
  <c r="AU24" i="50"/>
  <c r="AV24" i="50"/>
  <c r="AW24" i="50"/>
  <c r="AX24" i="50"/>
  <c r="AY24" i="50"/>
  <c r="BA24" i="50"/>
  <c r="BC24" i="50"/>
  <c r="BF24" i="50"/>
  <c r="BG24" i="50"/>
  <c r="BH24" i="50"/>
  <c r="BI24" i="50"/>
  <c r="BJ24" i="50"/>
  <c r="BK24" i="50"/>
  <c r="BL24" i="50"/>
  <c r="BM24" i="50"/>
  <c r="BP24" i="50"/>
  <c r="R25" i="50"/>
  <c r="S25" i="50"/>
  <c r="X25" i="50"/>
  <c r="Y25" i="50"/>
  <c r="AB25" i="50"/>
  <c r="AC25" i="50"/>
  <c r="AF25" i="50"/>
  <c r="AG25" i="50"/>
  <c r="AH25" i="50"/>
  <c r="AI25" i="50"/>
  <c r="AL25" i="50"/>
  <c r="AM25" i="50"/>
  <c r="AN25" i="50"/>
  <c r="AR25" i="50"/>
  <c r="AU25" i="50"/>
  <c r="AV25" i="50"/>
  <c r="AW25" i="50"/>
  <c r="AX25" i="50"/>
  <c r="AY25" i="50"/>
  <c r="BA25" i="50"/>
  <c r="BC25" i="50"/>
  <c r="BF25" i="50"/>
  <c r="BG25" i="50"/>
  <c r="BH25" i="50"/>
  <c r="BI25" i="50"/>
  <c r="BJ25" i="50"/>
  <c r="BK25" i="50"/>
  <c r="BL25" i="50"/>
  <c r="BM25" i="50"/>
  <c r="BP25" i="50"/>
  <c r="R26" i="50"/>
  <c r="S26" i="50"/>
  <c r="X26" i="50"/>
  <c r="Y26" i="50"/>
  <c r="AB26" i="50"/>
  <c r="AC26" i="50"/>
  <c r="AF26" i="50"/>
  <c r="AG26" i="50"/>
  <c r="AH26" i="50"/>
  <c r="AI26" i="50"/>
  <c r="AL26" i="50"/>
  <c r="AM26" i="50"/>
  <c r="AN26" i="50"/>
  <c r="AR26" i="50"/>
  <c r="AU26" i="50"/>
  <c r="AV26" i="50"/>
  <c r="AW26" i="50"/>
  <c r="AX26" i="50"/>
  <c r="AY26" i="50"/>
  <c r="BA26" i="50"/>
  <c r="BC26" i="50"/>
  <c r="BF26" i="50"/>
  <c r="BG26" i="50"/>
  <c r="BH26" i="50"/>
  <c r="BI26" i="50"/>
  <c r="BJ26" i="50"/>
  <c r="BK26" i="50"/>
  <c r="BL26" i="50"/>
  <c r="BM26" i="50"/>
  <c r="BP26" i="50"/>
  <c r="R3" i="41"/>
  <c r="R3" i="42"/>
  <c r="R3" i="43"/>
  <c r="V3" i="41"/>
  <c r="V3" i="43"/>
  <c r="Z3" i="41"/>
  <c r="Z3" i="42"/>
  <c r="Z3" i="43"/>
  <c r="AD3" i="41"/>
  <c r="AD3" i="43"/>
  <c r="AH3" i="41"/>
  <c r="AH3" i="42"/>
  <c r="AH3" i="43"/>
  <c r="AI3" i="41"/>
  <c r="AI3" i="42"/>
  <c r="AI3" i="43"/>
  <c r="AL3" i="41"/>
  <c r="AL3" i="43"/>
  <c r="AQ3" i="41"/>
  <c r="AQ3" i="43"/>
  <c r="AV3" i="41"/>
  <c r="AV3" i="42"/>
  <c r="AV3" i="43"/>
  <c r="AX3" i="41"/>
  <c r="AX3" i="43"/>
  <c r="BB3" i="41"/>
  <c r="BB3" i="42"/>
  <c r="BB3" i="43"/>
  <c r="BC3" i="41"/>
  <c r="BC3" i="43"/>
  <c r="BJ3" i="41"/>
  <c r="BJ3" i="42"/>
  <c r="BJ3" i="43"/>
  <c r="BV3" i="41"/>
  <c r="BV3" i="42"/>
  <c r="BV3" i="43"/>
  <c r="BZ3" i="41"/>
  <c r="BZ3" i="43"/>
  <c r="CD3" i="41"/>
  <c r="CD3" i="42"/>
  <c r="CD3" i="43"/>
  <c r="CH3" i="41"/>
  <c r="CH3" i="43"/>
  <c r="B4" i="41"/>
  <c r="AA4" i="57"/>
  <c r="B4" i="42"/>
  <c r="AA4" i="41"/>
  <c r="AA4" i="42"/>
  <c r="AA4" i="43"/>
  <c r="AE4" i="41"/>
  <c r="AE4" i="42"/>
  <c r="AE4" i="43"/>
  <c r="AI4" i="41"/>
  <c r="AI4" i="42"/>
  <c r="AI4" i="43"/>
  <c r="AI4" i="57"/>
  <c r="AJ4" i="41"/>
  <c r="AJ4" i="42"/>
  <c r="AJ4" i="43"/>
  <c r="AJ4" i="57"/>
  <c r="AM4" i="41"/>
  <c r="AM4" i="42"/>
  <c r="AM4" i="43"/>
  <c r="AN4" i="41"/>
  <c r="AN4" i="42"/>
  <c r="AN4" i="43"/>
  <c r="AN4" i="53"/>
  <c r="AR4" i="41"/>
  <c r="AR4" i="42"/>
  <c r="AR4" i="43"/>
  <c r="AU4" i="41"/>
  <c r="AU4" i="42"/>
  <c r="AU4" i="43"/>
  <c r="AV4" i="41"/>
  <c r="AV4" i="42"/>
  <c r="AV4" i="43"/>
  <c r="AY4" i="41"/>
  <c r="AY4" i="42"/>
  <c r="AY4" i="43"/>
  <c r="AZ4" i="41"/>
  <c r="AZ4" i="42"/>
  <c r="AZ4" i="43"/>
  <c r="BC4" i="41"/>
  <c r="BC4" i="42"/>
  <c r="BC4" i="43"/>
  <c r="BS4" i="41"/>
  <c r="BS4" i="42"/>
  <c r="BS4" i="43"/>
  <c r="BX4" i="41"/>
  <c r="BX4" i="42"/>
  <c r="BX4" i="43"/>
  <c r="CN4" i="30"/>
  <c r="CN4" i="41"/>
  <c r="Q5" i="41"/>
  <c r="Q5" i="43"/>
  <c r="U5" i="41"/>
  <c r="U5" i="43"/>
  <c r="V5" i="41"/>
  <c r="V5" i="42"/>
  <c r="V5" i="43"/>
  <c r="Y5" i="41"/>
  <c r="Y5" i="42"/>
  <c r="Y5" i="43"/>
  <c r="Z5" i="41"/>
  <c r="Z5" i="42"/>
  <c r="Z5" i="43"/>
  <c r="AA5" i="41"/>
  <c r="AA5" i="43"/>
  <c r="AC5" i="41"/>
  <c r="AC5" i="42"/>
  <c r="AC5" i="43"/>
  <c r="AD5" i="41"/>
  <c r="AD5" i="42"/>
  <c r="AD5" i="43"/>
  <c r="AG5" i="41"/>
  <c r="AG5" i="42"/>
  <c r="AG5" i="43"/>
  <c r="AH5" i="41"/>
  <c r="AH5" i="42"/>
  <c r="AH5" i="43"/>
  <c r="AK5" i="41"/>
  <c r="AK5" i="42"/>
  <c r="AK5" i="43"/>
  <c r="AL5" i="41"/>
  <c r="AL5" i="42"/>
  <c r="AL5" i="43"/>
  <c r="AO5" i="41"/>
  <c r="AO5" i="42"/>
  <c r="AO5" i="43"/>
  <c r="AR5" i="41"/>
  <c r="AR5" i="43"/>
  <c r="AZ5" i="41"/>
  <c r="AZ5" i="42"/>
  <c r="AZ5" i="43"/>
  <c r="BE5" i="41"/>
  <c r="BE5" i="43"/>
  <c r="BM5" i="41"/>
  <c r="BM5" i="42"/>
  <c r="BM5" i="43"/>
  <c r="BU5" i="41"/>
  <c r="BU5" i="42"/>
  <c r="BU5" i="43"/>
  <c r="BV5" i="41"/>
  <c r="BV5" i="42"/>
  <c r="BV5" i="43"/>
  <c r="BX5" i="41"/>
  <c r="BX5" i="42"/>
  <c r="BX5" i="43"/>
  <c r="BY5" i="41"/>
  <c r="BY5" i="42"/>
  <c r="BY5" i="43"/>
  <c r="BZ5" i="41"/>
  <c r="BZ5" i="42"/>
  <c r="BZ5" i="43"/>
  <c r="CB5" i="41"/>
  <c r="CB5" i="43"/>
  <c r="CC5" i="41"/>
  <c r="CC5" i="42"/>
  <c r="CC5" i="43"/>
  <c r="CD5" i="41"/>
  <c r="CD5" i="42"/>
  <c r="CD5" i="43"/>
  <c r="CF5" i="41"/>
  <c r="CF5" i="42"/>
  <c r="CF5" i="43"/>
  <c r="CG5" i="41"/>
  <c r="CG5" i="43"/>
  <c r="CH5" i="41"/>
  <c r="CH5" i="42"/>
  <c r="CH5" i="43"/>
  <c r="CJ5" i="41"/>
  <c r="CJ5" i="42"/>
  <c r="CJ5" i="43"/>
  <c r="CK5" i="41"/>
  <c r="CK5" i="42"/>
  <c r="CK5" i="43"/>
  <c r="CM5" i="30"/>
  <c r="CM5" i="41"/>
  <c r="CM5" i="43"/>
  <c r="Q6" i="41"/>
  <c r="Q6" i="42"/>
  <c r="Q6" i="43"/>
  <c r="U6" i="41"/>
  <c r="U6" i="42"/>
  <c r="U6" i="43"/>
  <c r="AA6" i="41"/>
  <c r="AA6" i="42"/>
  <c r="AA6" i="43"/>
  <c r="AD6" i="41"/>
  <c r="AD6" i="42"/>
  <c r="AD6" i="43"/>
  <c r="AE6" i="41"/>
  <c r="AE6" i="42"/>
  <c r="AE6" i="43"/>
  <c r="AG6" i="41"/>
  <c r="AG6" i="42"/>
  <c r="AG6" i="43"/>
  <c r="AI6" i="41"/>
  <c r="AI6" i="42"/>
  <c r="AI6" i="43"/>
  <c r="AL6" i="41"/>
  <c r="AL6" i="42"/>
  <c r="AL6" i="43"/>
  <c r="AM6" i="41"/>
  <c r="AM6" i="42"/>
  <c r="AM6" i="43"/>
  <c r="AR6" i="41"/>
  <c r="AR6" i="42"/>
  <c r="AR6" i="43"/>
  <c r="AS6" i="41"/>
  <c r="AS6" i="42"/>
  <c r="AS6" i="43"/>
  <c r="AU6" i="41"/>
  <c r="AU6" i="42"/>
  <c r="AU6" i="43"/>
  <c r="AV6" i="41"/>
  <c r="AV6" i="42"/>
  <c r="AV6" i="43"/>
  <c r="AW6" i="41"/>
  <c r="AW6" i="42"/>
  <c r="AW6" i="43"/>
  <c r="AZ6" i="41"/>
  <c r="AZ6" i="42"/>
  <c r="AZ6" i="43"/>
  <c r="BA6" i="41"/>
  <c r="BA6" i="42"/>
  <c r="BA6" i="43"/>
  <c r="BC6" i="41"/>
  <c r="BC6" i="42"/>
  <c r="BC6" i="43"/>
  <c r="BF6" i="41"/>
  <c r="BF6" i="42"/>
  <c r="BF6" i="43"/>
  <c r="BJ6" i="41"/>
  <c r="BJ6" i="42"/>
  <c r="BJ6" i="43"/>
  <c r="BN6" i="41"/>
  <c r="BN6" i="42"/>
  <c r="BN6" i="43"/>
  <c r="BR6" i="41"/>
  <c r="BR6" i="42"/>
  <c r="BR6" i="43"/>
  <c r="BU6" i="41"/>
  <c r="BU6" i="42"/>
  <c r="BU6" i="43"/>
  <c r="BV6" i="41"/>
  <c r="BV6" i="42"/>
  <c r="BV6" i="43"/>
  <c r="BZ6" i="41"/>
  <c r="BZ6" i="42"/>
  <c r="BZ6" i="43"/>
  <c r="CC6" i="41"/>
  <c r="CC6" i="42"/>
  <c r="CC6" i="43"/>
  <c r="CD6" i="41"/>
  <c r="CD6" i="42"/>
  <c r="CD6" i="43"/>
  <c r="CH6" i="41"/>
  <c r="CH6" i="42"/>
  <c r="CH6" i="43"/>
  <c r="R7" i="41"/>
  <c r="R7" i="43"/>
  <c r="S7" i="41"/>
  <c r="S7" i="43"/>
  <c r="V7" i="41"/>
  <c r="V7" i="42"/>
  <c r="V7" i="43"/>
  <c r="Z7" i="41"/>
  <c r="Z7" i="43"/>
  <c r="AD7" i="41"/>
  <c r="AD7" i="42"/>
  <c r="AD7" i="43"/>
  <c r="AH7" i="41"/>
  <c r="AH7" i="43"/>
  <c r="AI7" i="41"/>
  <c r="AI7" i="42"/>
  <c r="AI7" i="43"/>
  <c r="AL7" i="41"/>
  <c r="AL7" i="42"/>
  <c r="AL7" i="43"/>
  <c r="AM7" i="41"/>
  <c r="AM7" i="43"/>
  <c r="AQ7" i="41"/>
  <c r="AQ7" i="42"/>
  <c r="AQ7" i="43"/>
  <c r="AU7" i="41"/>
  <c r="AU7" i="43"/>
  <c r="AV7" i="41"/>
  <c r="AV7" i="43"/>
  <c r="AX7" i="41"/>
  <c r="AX7" i="42"/>
  <c r="AX7" i="43"/>
  <c r="BB7" i="41"/>
  <c r="BB7" i="42"/>
  <c r="BB7" i="43"/>
  <c r="BF7" i="41"/>
  <c r="BF7" i="43"/>
  <c r="BJ7" i="41"/>
  <c r="BJ7" i="43"/>
  <c r="BN7" i="41"/>
  <c r="BN7" i="42"/>
  <c r="BN7" i="43"/>
  <c r="BV7" i="41"/>
  <c r="BW7" i="41"/>
  <c r="BW7" i="43"/>
  <c r="BZ7" i="41"/>
  <c r="BZ7" i="42"/>
  <c r="BZ7" i="43"/>
  <c r="CA7" i="41"/>
  <c r="CB7" i="41"/>
  <c r="CB7" i="43"/>
  <c r="CD7" i="41"/>
  <c r="CD7" i="42"/>
  <c r="CD7" i="43"/>
  <c r="CH7" i="41"/>
  <c r="CH7" i="43"/>
  <c r="CM7" i="30"/>
  <c r="CM7" i="43"/>
  <c r="B8" i="41"/>
  <c r="AY8" i="41"/>
  <c r="AY8" i="57"/>
  <c r="AY8" i="42"/>
  <c r="B8" i="42"/>
  <c r="AY8" i="43"/>
  <c r="B8" i="43"/>
  <c r="S8" i="41"/>
  <c r="S8" i="42"/>
  <c r="S8" i="43"/>
  <c r="T8" i="41"/>
  <c r="T8" i="43"/>
  <c r="AA8" i="41"/>
  <c r="AA8" i="42"/>
  <c r="AA8" i="43"/>
  <c r="AB8" i="41"/>
  <c r="AB8" i="42"/>
  <c r="AB8" i="43"/>
  <c r="AE8" i="41"/>
  <c r="AE8" i="42"/>
  <c r="AE8" i="43"/>
  <c r="AE8" i="57"/>
  <c r="AF8" i="41"/>
  <c r="AF8" i="42"/>
  <c r="AF8" i="43"/>
  <c r="AF8" i="57"/>
  <c r="AI8" i="41"/>
  <c r="AI8" i="42"/>
  <c r="AI8" i="43"/>
  <c r="AJ8" i="41"/>
  <c r="AJ8" i="42"/>
  <c r="AJ8" i="43"/>
  <c r="AM8" i="41"/>
  <c r="AM8" i="42"/>
  <c r="AM8" i="57"/>
  <c r="AM8" i="43"/>
  <c r="AR8" i="41"/>
  <c r="AR8" i="42"/>
  <c r="AR8" i="57"/>
  <c r="AR8" i="43"/>
  <c r="AV8" i="41"/>
  <c r="AV8" i="42"/>
  <c r="AV8" i="57"/>
  <c r="AV8" i="43"/>
  <c r="AZ8" i="42"/>
  <c r="AZ8" i="43"/>
  <c r="BC8" i="41"/>
  <c r="BC8" i="42"/>
  <c r="BC8" i="43"/>
  <c r="BC8" i="57"/>
  <c r="Q9" i="41"/>
  <c r="Q9" i="42"/>
  <c r="Q9" i="43"/>
  <c r="T9" i="41"/>
  <c r="T9" i="42"/>
  <c r="T9" i="43"/>
  <c r="U9" i="41"/>
  <c r="U9" i="42"/>
  <c r="U9" i="43"/>
  <c r="V9" i="41"/>
  <c r="V9" i="42"/>
  <c r="V9" i="43"/>
  <c r="X9" i="41"/>
  <c r="X9" i="42"/>
  <c r="X9" i="43"/>
  <c r="Z9" i="41"/>
  <c r="Z9" i="42"/>
  <c r="Z9" i="43"/>
  <c r="AA9" i="41"/>
  <c r="AA9" i="42"/>
  <c r="AA9" i="43"/>
  <c r="AD9" i="41"/>
  <c r="AD9" i="42"/>
  <c r="AD9" i="43"/>
  <c r="AH9" i="41"/>
  <c r="AH9" i="42"/>
  <c r="AH9" i="43"/>
  <c r="AI9" i="41"/>
  <c r="AI9" i="42"/>
  <c r="AI9" i="43"/>
  <c r="AL9" i="41"/>
  <c r="AL9" i="42"/>
  <c r="AL9" i="43"/>
  <c r="AR9" i="41"/>
  <c r="AR9" i="42"/>
  <c r="AR9" i="43"/>
  <c r="AZ9" i="41"/>
  <c r="AZ9" i="42"/>
  <c r="AZ9" i="43"/>
  <c r="BE9" i="41"/>
  <c r="BE9" i="42"/>
  <c r="BE9" i="43"/>
  <c r="BH9" i="41"/>
  <c r="BH9" i="42"/>
  <c r="BH9" i="43"/>
  <c r="BI9" i="41"/>
  <c r="BI9" i="42"/>
  <c r="BI9" i="43"/>
  <c r="BM9" i="41"/>
  <c r="BM9" i="42"/>
  <c r="BM9" i="43"/>
  <c r="BP9" i="41"/>
  <c r="BP9" i="42"/>
  <c r="BP9" i="43"/>
  <c r="BU9" i="41"/>
  <c r="BU9" i="42"/>
  <c r="BU9" i="43"/>
  <c r="BV9" i="41"/>
  <c r="BV9" i="42"/>
  <c r="BV9" i="43"/>
  <c r="BZ9" i="41"/>
  <c r="BZ9" i="42"/>
  <c r="BZ9" i="43"/>
  <c r="CB9" i="41"/>
  <c r="CB9" i="42"/>
  <c r="CB9" i="43"/>
  <c r="CD9" i="41"/>
  <c r="CD9" i="42"/>
  <c r="CD9" i="43"/>
  <c r="CF9" i="41"/>
  <c r="CF9" i="42"/>
  <c r="CF9" i="43"/>
  <c r="CG9" i="41"/>
  <c r="CG9" i="42"/>
  <c r="CG9" i="43"/>
  <c r="CH9" i="41"/>
  <c r="CH9" i="42"/>
  <c r="CH9" i="43"/>
  <c r="CK9" i="41"/>
  <c r="CK9" i="42"/>
  <c r="CK9" i="43"/>
  <c r="CO9" i="30"/>
  <c r="CO9" i="42"/>
  <c r="CO9" i="41"/>
  <c r="B10" i="41"/>
  <c r="B10" i="42"/>
  <c r="F10" i="42"/>
  <c r="F10" i="52"/>
  <c r="B10" i="43"/>
  <c r="Q10" i="41"/>
  <c r="Q10" i="42"/>
  <c r="Q10" i="43"/>
  <c r="Q10" i="53"/>
  <c r="Y10" i="41"/>
  <c r="Y10" i="42"/>
  <c r="Y10" i="43"/>
  <c r="AA10" i="41"/>
  <c r="AA10" i="42"/>
  <c r="AA10" i="43"/>
  <c r="AA10" i="53"/>
  <c r="AD10" i="41"/>
  <c r="AD10" i="42"/>
  <c r="AD10" i="43"/>
  <c r="AE10" i="41"/>
  <c r="AE10" i="42"/>
  <c r="AE10" i="43"/>
  <c r="AE10" i="53"/>
  <c r="AI10" i="41"/>
  <c r="AI10" i="42"/>
  <c r="AI10" i="43"/>
  <c r="AI10" i="53"/>
  <c r="AM10" i="41"/>
  <c r="AM10" i="42"/>
  <c r="AM10" i="43"/>
  <c r="AM10" i="53"/>
  <c r="AO10" i="41"/>
  <c r="AO10" i="42"/>
  <c r="AO10" i="43"/>
  <c r="AR10" i="41"/>
  <c r="AR10" i="42"/>
  <c r="AR10" i="43"/>
  <c r="AR10" i="53"/>
  <c r="AS10" i="41"/>
  <c r="AS10" i="42"/>
  <c r="AS10" i="43"/>
  <c r="AU10" i="41"/>
  <c r="AU10" i="42"/>
  <c r="AU10" i="43"/>
  <c r="AU10" i="53"/>
  <c r="AV10" i="41"/>
  <c r="AV10" i="42"/>
  <c r="AV10" i="43"/>
  <c r="AV10" i="53"/>
  <c r="AW10" i="41"/>
  <c r="AW10" i="42"/>
  <c r="AW10" i="43"/>
  <c r="AW10" i="53"/>
  <c r="AZ10" i="41"/>
  <c r="AZ10" i="42"/>
  <c r="AZ10" i="43"/>
  <c r="AZ10" i="53"/>
  <c r="BA10" i="41"/>
  <c r="BA10" i="42"/>
  <c r="BA10" i="43"/>
  <c r="BA10" i="53"/>
  <c r="BC10" i="41"/>
  <c r="BC10" i="42"/>
  <c r="BC10" i="43"/>
  <c r="BC10" i="53"/>
  <c r="BF10" i="41"/>
  <c r="BF10" i="42"/>
  <c r="BF10" i="43"/>
  <c r="BN10" i="41"/>
  <c r="BN10" i="42"/>
  <c r="BN10" i="43"/>
  <c r="BV10" i="41"/>
  <c r="BV10" i="42"/>
  <c r="BV10" i="43"/>
  <c r="CD10" i="41"/>
  <c r="CD10" i="42"/>
  <c r="CD10" i="43"/>
  <c r="CM10" i="30"/>
  <c r="CM10" i="41"/>
  <c r="CM10" i="43"/>
  <c r="CM10" i="53"/>
  <c r="CM10" i="42"/>
  <c r="R11" i="41"/>
  <c r="R11" i="42"/>
  <c r="R11" i="43"/>
  <c r="S11" i="41"/>
  <c r="S11" i="42"/>
  <c r="S11" i="43"/>
  <c r="V11" i="41"/>
  <c r="V11" i="42"/>
  <c r="V11" i="43"/>
  <c r="Z11" i="41"/>
  <c r="Z11" i="42"/>
  <c r="Z11" i="43"/>
  <c r="AA11" i="41"/>
  <c r="AA11" i="42"/>
  <c r="AA11" i="43"/>
  <c r="AD11" i="41"/>
  <c r="AD11" i="42"/>
  <c r="AD11" i="43"/>
  <c r="AH11" i="41"/>
  <c r="AH11" i="42"/>
  <c r="AH11" i="43"/>
  <c r="AI11" i="41"/>
  <c r="AI11" i="42"/>
  <c r="AI11" i="43"/>
  <c r="AL11" i="41"/>
  <c r="AL11" i="42"/>
  <c r="AL11" i="43"/>
  <c r="AQ11" i="41"/>
  <c r="AQ11" i="42"/>
  <c r="AQ11" i="43"/>
  <c r="AV11" i="41"/>
  <c r="AV11" i="42"/>
  <c r="AV11" i="43"/>
  <c r="AX11" i="41"/>
  <c r="AX11" i="42"/>
  <c r="AX11" i="43"/>
  <c r="BB11" i="41"/>
  <c r="BB11" i="42"/>
  <c r="BB11" i="43"/>
  <c r="BJ11" i="41"/>
  <c r="BJ11" i="42"/>
  <c r="BJ11" i="43"/>
  <c r="BK11" i="41"/>
  <c r="BK11" i="42"/>
  <c r="BK11" i="43"/>
  <c r="BV11" i="41"/>
  <c r="BV11" i="42"/>
  <c r="BV11" i="43"/>
  <c r="BZ11" i="41"/>
  <c r="BZ11" i="42"/>
  <c r="BZ11" i="43"/>
  <c r="CD11" i="41"/>
  <c r="CD11" i="42"/>
  <c r="CD11" i="43"/>
  <c r="CH11" i="41"/>
  <c r="CH11" i="42"/>
  <c r="CH11" i="43"/>
  <c r="CO11" i="30"/>
  <c r="CO11" i="43"/>
  <c r="CO11" i="42"/>
  <c r="B12" i="41"/>
  <c r="B12" i="42"/>
  <c r="B12" i="43"/>
  <c r="U12" i="41"/>
  <c r="U12" i="42"/>
  <c r="U12" i="43"/>
  <c r="AA12" i="41"/>
  <c r="AA12" i="42"/>
  <c r="AA12" i="43"/>
  <c r="AA12" i="53"/>
  <c r="AE12" i="41"/>
  <c r="AE12" i="42"/>
  <c r="AE12" i="43"/>
  <c r="AE12" i="53"/>
  <c r="AI12" i="41"/>
  <c r="AI12" i="42"/>
  <c r="AI12" i="43"/>
  <c r="AI12" i="53"/>
  <c r="AJ12" i="41"/>
  <c r="AJ12" i="42"/>
  <c r="AJ12" i="43"/>
  <c r="AJ12" i="53"/>
  <c r="AM12" i="41"/>
  <c r="AM12" i="42"/>
  <c r="AM12" i="43"/>
  <c r="AM12" i="53"/>
  <c r="AN12" i="41"/>
  <c r="AN12" i="42"/>
  <c r="AN12" i="43"/>
  <c r="AN12" i="53"/>
  <c r="AR12" i="41"/>
  <c r="AR12" i="42"/>
  <c r="AR12" i="43"/>
  <c r="AR12" i="53"/>
  <c r="AV12" i="41"/>
  <c r="AV12" i="42"/>
  <c r="AV12" i="43"/>
  <c r="AV12" i="53"/>
  <c r="AY12" i="41"/>
  <c r="AY12" i="42"/>
  <c r="AY12" i="43"/>
  <c r="AY12" i="53"/>
  <c r="AZ12" i="41"/>
  <c r="AZ12" i="42"/>
  <c r="AZ12" i="43"/>
  <c r="AZ12" i="53"/>
  <c r="BC12" i="41"/>
  <c r="BC12" i="42"/>
  <c r="BC12" i="43"/>
  <c r="BC12" i="53"/>
  <c r="BE12" i="41"/>
  <c r="BE12" i="42"/>
  <c r="BE12" i="43"/>
  <c r="BS12" i="41"/>
  <c r="BS12" i="42"/>
  <c r="BS12" i="43"/>
  <c r="BS12" i="53"/>
  <c r="BV12" i="41"/>
  <c r="BV12" i="42"/>
  <c r="BV12" i="43"/>
  <c r="BX12" i="41"/>
  <c r="BX12" i="42"/>
  <c r="BX12" i="43"/>
  <c r="BX12" i="53"/>
  <c r="BZ12" i="41"/>
  <c r="BZ12" i="42"/>
  <c r="BZ12" i="43"/>
  <c r="CB12" i="41"/>
  <c r="CB12" i="42"/>
  <c r="CB12" i="43"/>
  <c r="CB12" i="53"/>
  <c r="CG12" i="43"/>
  <c r="CM12" i="30"/>
  <c r="CM12" i="43"/>
  <c r="CM12" i="53"/>
  <c r="CM12" i="41"/>
  <c r="CM12" i="42"/>
  <c r="U13" i="41"/>
  <c r="U13" i="42"/>
  <c r="U13" i="43"/>
  <c r="V13" i="41"/>
  <c r="V13" i="42"/>
  <c r="V13" i="43"/>
  <c r="Y13" i="41"/>
  <c r="Y13" i="42"/>
  <c r="Y13" i="43"/>
  <c r="Z13" i="41"/>
  <c r="Z13" i="42"/>
  <c r="Z13" i="43"/>
  <c r="AC13" i="41"/>
  <c r="AC13" i="42"/>
  <c r="AC13" i="43"/>
  <c r="AD13" i="41"/>
  <c r="AD13" i="42"/>
  <c r="AD13" i="43"/>
  <c r="AG13" i="41"/>
  <c r="AG13" i="42"/>
  <c r="AG13" i="43"/>
  <c r="AH13" i="41"/>
  <c r="AH13" i="42"/>
  <c r="AH13" i="43"/>
  <c r="AJ13" i="41"/>
  <c r="AJ13" i="42"/>
  <c r="AJ13" i="43"/>
  <c r="AK13" i="41"/>
  <c r="AK13" i="42"/>
  <c r="AK13" i="43"/>
  <c r="AL13" i="41"/>
  <c r="AL13" i="42"/>
  <c r="AL13" i="43"/>
  <c r="AO13" i="41"/>
  <c r="AO13" i="42"/>
  <c r="AO13" i="43"/>
  <c r="AR13" i="41"/>
  <c r="AR13" i="42"/>
  <c r="AR13" i="43"/>
  <c r="AV13" i="41"/>
  <c r="AV13" i="42"/>
  <c r="AV13" i="43"/>
  <c r="AZ13" i="41"/>
  <c r="AZ13" i="42"/>
  <c r="AZ13" i="43"/>
  <c r="BE13" i="41"/>
  <c r="BE13" i="42"/>
  <c r="BE13" i="43"/>
  <c r="BM13" i="41"/>
  <c r="BM13" i="42"/>
  <c r="BM13" i="43"/>
  <c r="BU13" i="41"/>
  <c r="BU13" i="42"/>
  <c r="BU13" i="43"/>
  <c r="BV13" i="41"/>
  <c r="BV13" i="42"/>
  <c r="BV13" i="43"/>
  <c r="BX13" i="41"/>
  <c r="BX13" i="42"/>
  <c r="BX13" i="43"/>
  <c r="BY13" i="41"/>
  <c r="BY13" i="42"/>
  <c r="BY13" i="43"/>
  <c r="BZ13" i="41"/>
  <c r="BZ13" i="42"/>
  <c r="BZ13" i="43"/>
  <c r="CB13" i="41"/>
  <c r="CB13" i="42"/>
  <c r="CB13" i="43"/>
  <c r="CC13" i="41"/>
  <c r="CC13" i="42"/>
  <c r="CC13" i="43"/>
  <c r="CD13" i="41"/>
  <c r="CD13" i="42"/>
  <c r="CD13" i="43"/>
  <c r="CF13" i="41"/>
  <c r="CF13" i="42"/>
  <c r="CF13" i="43"/>
  <c r="CG13" i="41"/>
  <c r="CG13" i="42"/>
  <c r="CG13" i="43"/>
  <c r="CH13" i="41"/>
  <c r="CH13" i="42"/>
  <c r="CH13" i="43"/>
  <c r="CJ13" i="41"/>
  <c r="CJ13" i="42"/>
  <c r="CJ13" i="43"/>
  <c r="CK13" i="41"/>
  <c r="CK13" i="42"/>
  <c r="CK13" i="43"/>
  <c r="CO13" i="30"/>
  <c r="CO13" i="43"/>
  <c r="B14" i="41"/>
  <c r="B14" i="42"/>
  <c r="H14" i="42"/>
  <c r="H14" i="52"/>
  <c r="B14" i="43"/>
  <c r="AI14" i="53"/>
  <c r="Y14" i="41"/>
  <c r="Y14" i="42"/>
  <c r="Y14" i="43"/>
  <c r="Y14" i="53"/>
  <c r="AA14" i="41"/>
  <c r="AA14" i="42"/>
  <c r="AA14" i="43"/>
  <c r="AA14" i="53"/>
  <c r="AC14" i="41"/>
  <c r="AC14" i="42"/>
  <c r="AC14" i="43"/>
  <c r="AC14" i="53"/>
  <c r="AD14" i="41"/>
  <c r="AD14" i="42"/>
  <c r="AD14" i="43"/>
  <c r="AE14" i="41"/>
  <c r="AE14" i="42"/>
  <c r="AE14" i="43"/>
  <c r="AE14" i="53"/>
  <c r="AG14" i="41"/>
  <c r="AG14" i="42"/>
  <c r="AG14" i="43"/>
  <c r="AI14" i="41"/>
  <c r="AI14" i="42"/>
  <c r="AI14" i="43"/>
  <c r="AL14" i="41"/>
  <c r="AL14" i="42"/>
  <c r="AL14" i="43"/>
  <c r="AM14" i="41"/>
  <c r="AM14" i="42"/>
  <c r="AM14" i="43"/>
  <c r="AM14" i="53"/>
  <c r="AO14" i="41"/>
  <c r="AO14" i="42"/>
  <c r="AO14" i="43"/>
  <c r="AR14" i="41"/>
  <c r="AR14" i="42"/>
  <c r="AR14" i="43"/>
  <c r="AR14" i="53"/>
  <c r="AS14" i="41"/>
  <c r="AS14" i="42"/>
  <c r="AS14" i="43"/>
  <c r="AV14" i="41"/>
  <c r="AV14" i="42"/>
  <c r="AV14" i="43"/>
  <c r="AV14" i="53"/>
  <c r="AW14" i="41"/>
  <c r="AW14" i="42"/>
  <c r="AW14" i="43"/>
  <c r="AZ14" i="41"/>
  <c r="AZ14" i="42"/>
  <c r="AZ14" i="43"/>
  <c r="AZ14" i="53"/>
  <c r="BA14" i="41"/>
  <c r="BA14" i="42"/>
  <c r="BA14" i="43"/>
  <c r="BE14" i="41"/>
  <c r="BE14" i="42"/>
  <c r="BE14" i="43"/>
  <c r="BE14" i="53"/>
  <c r="BF14" i="41"/>
  <c r="BF14" i="42"/>
  <c r="BF14" i="43"/>
  <c r="BJ14" i="41"/>
  <c r="BJ14" i="42"/>
  <c r="BJ14" i="43"/>
  <c r="BM14" i="41"/>
  <c r="BM14" i="42"/>
  <c r="BM14" i="43"/>
  <c r="BN14" i="41"/>
  <c r="BN14" i="42"/>
  <c r="BN14" i="43"/>
  <c r="BR14" i="41"/>
  <c r="BR14" i="42"/>
  <c r="BR14" i="43"/>
  <c r="BU14" i="41"/>
  <c r="BU14" i="42"/>
  <c r="BU14" i="43"/>
  <c r="BU14" i="53"/>
  <c r="BV14" i="41"/>
  <c r="BV14" i="42"/>
  <c r="BV14" i="43"/>
  <c r="BZ14" i="41"/>
  <c r="BZ14" i="42"/>
  <c r="BZ14" i="43"/>
  <c r="CC14" i="41"/>
  <c r="CC14" i="42"/>
  <c r="CC14" i="43"/>
  <c r="CD14" i="41"/>
  <c r="CD14" i="42"/>
  <c r="CD14" i="43"/>
  <c r="CH14" i="41"/>
  <c r="CH14" i="42"/>
  <c r="CH14" i="43"/>
  <c r="CM14" i="30"/>
  <c r="CM14" i="43"/>
  <c r="CM14" i="53"/>
  <c r="CM14" i="42"/>
  <c r="B15" i="41"/>
  <c r="B15" i="42"/>
  <c r="B15" i="43"/>
  <c r="V15" i="41"/>
  <c r="V15" i="57"/>
  <c r="V15" i="42"/>
  <c r="V15" i="43"/>
  <c r="Z15" i="41"/>
  <c r="Z15" i="57"/>
  <c r="Z15" i="42"/>
  <c r="Z15" i="43"/>
  <c r="AD15" i="41"/>
  <c r="AD15" i="57"/>
  <c r="AD15" i="42"/>
  <c r="AD15" i="43"/>
  <c r="AH15" i="41"/>
  <c r="AH15" i="57"/>
  <c r="AH15" i="42"/>
  <c r="AH15" i="43"/>
  <c r="AL15" i="41"/>
  <c r="AL15" i="57"/>
  <c r="AL15" i="42"/>
  <c r="AL15" i="43"/>
  <c r="AR15" i="41"/>
  <c r="AR15" i="57"/>
  <c r="AR15" i="42"/>
  <c r="AR15" i="43"/>
  <c r="AT15" i="41"/>
  <c r="AT15" i="57"/>
  <c r="AT15" i="42"/>
  <c r="AT15" i="43"/>
  <c r="AU15" i="41"/>
  <c r="AU15" i="42"/>
  <c r="AU15" i="43"/>
  <c r="AV15" i="41"/>
  <c r="AV15" i="42"/>
  <c r="AV15" i="57"/>
  <c r="AV15" i="43"/>
  <c r="AX15" i="41"/>
  <c r="AX15" i="42"/>
  <c r="AX15" i="57"/>
  <c r="AX15" i="43"/>
  <c r="BB15" i="41"/>
  <c r="BB15" i="42"/>
  <c r="BB15" i="57"/>
  <c r="BB15" i="43"/>
  <c r="BC15" i="41"/>
  <c r="BC15" i="42"/>
  <c r="BC15" i="43"/>
  <c r="BF15" i="41"/>
  <c r="BF15" i="57"/>
  <c r="BF15" i="42"/>
  <c r="BF15" i="43"/>
  <c r="BJ15" i="41"/>
  <c r="BJ15" i="57"/>
  <c r="BJ15" i="42"/>
  <c r="BJ15" i="43"/>
  <c r="BM15" i="41"/>
  <c r="BM15" i="57"/>
  <c r="BM15" i="42"/>
  <c r="BM15" i="43"/>
  <c r="BN15" i="41"/>
  <c r="BN15" i="57"/>
  <c r="BN15" i="42"/>
  <c r="BN15" i="43"/>
  <c r="BO15" i="41"/>
  <c r="BO15" i="42"/>
  <c r="BO15" i="43"/>
  <c r="BV15" i="41"/>
  <c r="BV15" i="42"/>
  <c r="BV15" i="43"/>
  <c r="BV15" i="57"/>
  <c r="BZ15" i="41"/>
  <c r="BZ15" i="42"/>
  <c r="BZ15" i="43"/>
  <c r="BZ15" i="57"/>
  <c r="CB15" i="41"/>
  <c r="CB15" i="42"/>
  <c r="CB15" i="43"/>
  <c r="CB15" i="57"/>
  <c r="CD15" i="41"/>
  <c r="CD15" i="42"/>
  <c r="CD15" i="43"/>
  <c r="CD15" i="57"/>
  <c r="CH15" i="41"/>
  <c r="CH15" i="42"/>
  <c r="CH15" i="43"/>
  <c r="CH15" i="57"/>
  <c r="CO15" i="30"/>
  <c r="CO15" i="41"/>
  <c r="CO15" i="57"/>
  <c r="CO15" i="43"/>
  <c r="CO15" i="42"/>
  <c r="B16" i="41"/>
  <c r="B16" i="42"/>
  <c r="B16" i="43"/>
  <c r="S16" i="41"/>
  <c r="S16" i="42"/>
  <c r="S16" i="43"/>
  <c r="S16" i="53"/>
  <c r="T16" i="41"/>
  <c r="T16" i="42"/>
  <c r="T16" i="43"/>
  <c r="T16" i="53"/>
  <c r="AA16" i="41"/>
  <c r="AA16" i="42"/>
  <c r="AA16" i="43"/>
  <c r="AA16" i="53"/>
  <c r="AB16" i="41"/>
  <c r="AB16" i="42"/>
  <c r="AB16" i="43"/>
  <c r="AB16" i="53"/>
  <c r="AD16" i="41"/>
  <c r="AD16" i="42"/>
  <c r="AD16" i="43"/>
  <c r="AE16" i="41"/>
  <c r="AE16" i="42"/>
  <c r="AE16" i="43"/>
  <c r="AE16" i="53"/>
  <c r="AF16" i="41"/>
  <c r="AF16" i="42"/>
  <c r="AF16" i="43"/>
  <c r="AF16" i="53"/>
  <c r="AI16" i="41"/>
  <c r="AI16" i="42"/>
  <c r="AI16" i="43"/>
  <c r="AI16" i="53"/>
  <c r="AM16" i="41"/>
  <c r="AM16" i="42"/>
  <c r="AM16" i="43"/>
  <c r="AM16" i="53"/>
  <c r="AR16" i="41"/>
  <c r="AR16" i="42"/>
  <c r="AR16" i="43"/>
  <c r="AR16" i="53"/>
  <c r="AU16" i="41"/>
  <c r="AU16" i="42"/>
  <c r="AU16" i="43"/>
  <c r="AU16" i="53"/>
  <c r="AV16" i="41"/>
  <c r="AV16" i="42"/>
  <c r="AV16" i="43"/>
  <c r="AV16" i="53"/>
  <c r="AY16" i="41"/>
  <c r="AY16" i="42"/>
  <c r="AY16" i="43"/>
  <c r="AY16" i="53"/>
  <c r="AZ16" i="41"/>
  <c r="AZ16" i="42"/>
  <c r="AZ16" i="43"/>
  <c r="AZ16" i="53"/>
  <c r="BC16" i="41"/>
  <c r="BC16" i="42"/>
  <c r="BC16" i="43"/>
  <c r="BC16" i="53"/>
  <c r="BF16" i="41"/>
  <c r="BF16" i="42"/>
  <c r="BF16" i="43"/>
  <c r="BJ16" i="41"/>
  <c r="BJ16" i="42"/>
  <c r="BJ16" i="43"/>
  <c r="BU16" i="41"/>
  <c r="BU16" i="42"/>
  <c r="BU16" i="43"/>
  <c r="BU16" i="53"/>
  <c r="CM16" i="30"/>
  <c r="CM16" i="41"/>
  <c r="CM16" i="42"/>
  <c r="Q17" i="41"/>
  <c r="Q17" i="42"/>
  <c r="Q17" i="43"/>
  <c r="U17" i="41"/>
  <c r="U17" i="42"/>
  <c r="U17" i="43"/>
  <c r="V17" i="41"/>
  <c r="V17" i="42"/>
  <c r="V17" i="43"/>
  <c r="Y17" i="41"/>
  <c r="Y17" i="42"/>
  <c r="Y17" i="43"/>
  <c r="AK17" i="41"/>
  <c r="AK17" i="42"/>
  <c r="AK17" i="43"/>
  <c r="AO17" i="41"/>
  <c r="AO17" i="42"/>
  <c r="AO17" i="43"/>
  <c r="AR17" i="41"/>
  <c r="AR17" i="42"/>
  <c r="AR17" i="43"/>
  <c r="AV17" i="41"/>
  <c r="AV17" i="42"/>
  <c r="AV17" i="43"/>
  <c r="AZ17" i="41"/>
  <c r="AZ17" i="42"/>
  <c r="AZ17" i="43"/>
  <c r="BE17" i="41"/>
  <c r="BE17" i="42"/>
  <c r="BE17" i="43"/>
  <c r="BI17" i="41"/>
  <c r="BI17" i="42"/>
  <c r="BI17" i="43"/>
  <c r="BM17" i="41"/>
  <c r="BM17" i="42"/>
  <c r="BM17" i="43"/>
  <c r="BU17" i="41"/>
  <c r="BU17" i="42"/>
  <c r="BU17" i="43"/>
  <c r="BV17" i="41"/>
  <c r="BV17" i="42"/>
  <c r="BV17" i="43"/>
  <c r="BY17" i="41"/>
  <c r="BY17" i="42"/>
  <c r="BY17" i="43"/>
  <c r="BZ17" i="41"/>
  <c r="BZ17" i="42"/>
  <c r="BZ17" i="43"/>
  <c r="CB17" i="41"/>
  <c r="CB17" i="42"/>
  <c r="CB17" i="43"/>
  <c r="CC17" i="41"/>
  <c r="CC17" i="42"/>
  <c r="CC17" i="43"/>
  <c r="CD17" i="41"/>
  <c r="CD17" i="42"/>
  <c r="CD17" i="43"/>
  <c r="CF17" i="41"/>
  <c r="CF17" i="42"/>
  <c r="CF17" i="43"/>
  <c r="CG17" i="41"/>
  <c r="CG17" i="42"/>
  <c r="CG17" i="43"/>
  <c r="CH17" i="41"/>
  <c r="CH17" i="42"/>
  <c r="CH17" i="43"/>
  <c r="CJ17" i="41"/>
  <c r="CJ17" i="42"/>
  <c r="CJ17" i="43"/>
  <c r="CK17" i="41"/>
  <c r="CK17" i="42"/>
  <c r="CK17" i="43"/>
  <c r="CO17" i="30"/>
  <c r="CO17" i="41"/>
  <c r="CO17" i="43"/>
  <c r="CO17" i="42"/>
  <c r="D20" i="50"/>
  <c r="H20" i="50"/>
  <c r="J20" i="50"/>
  <c r="L20" i="50"/>
  <c r="D21" i="50"/>
  <c r="H21" i="50"/>
  <c r="J21" i="50"/>
  <c r="L21" i="50"/>
  <c r="D22" i="50"/>
  <c r="H22" i="50"/>
  <c r="J22" i="50"/>
  <c r="L22" i="50"/>
  <c r="D23" i="50"/>
  <c r="H23" i="50"/>
  <c r="J23" i="50"/>
  <c r="L23" i="50"/>
  <c r="D24" i="50"/>
  <c r="H24" i="50"/>
  <c r="J24" i="50"/>
  <c r="L24" i="50"/>
  <c r="D25" i="50"/>
  <c r="H25" i="50"/>
  <c r="J25" i="50"/>
  <c r="L25" i="50"/>
  <c r="D26" i="50"/>
  <c r="H26" i="50"/>
  <c r="J26" i="50"/>
  <c r="L26" i="50"/>
  <c r="F3" i="41"/>
  <c r="F3" i="42"/>
  <c r="F3" i="43"/>
  <c r="J3" i="41"/>
  <c r="J3" i="42"/>
  <c r="J3" i="43"/>
  <c r="O3" i="41"/>
  <c r="O3" i="42"/>
  <c r="O3" i="43"/>
  <c r="P3" i="41"/>
  <c r="P3" i="42"/>
  <c r="P3" i="43"/>
  <c r="D4" i="41"/>
  <c r="D4" i="42"/>
  <c r="D4" i="43"/>
  <c r="H4" i="41"/>
  <c r="H4" i="42"/>
  <c r="H4" i="43"/>
  <c r="K4" i="41"/>
  <c r="K4" i="42"/>
  <c r="K4" i="43"/>
  <c r="P4" i="41"/>
  <c r="P4" i="42"/>
  <c r="P4" i="43"/>
  <c r="H5" i="41"/>
  <c r="H5" i="42"/>
  <c r="H5" i="43"/>
  <c r="I5" i="41"/>
  <c r="I5" i="42"/>
  <c r="I5" i="43"/>
  <c r="P5" i="41"/>
  <c r="P5" i="42"/>
  <c r="P5" i="43"/>
  <c r="D6" i="41"/>
  <c r="D6" i="42"/>
  <c r="D6" i="43"/>
  <c r="F6" i="41"/>
  <c r="F6" i="42"/>
  <c r="F6" i="43"/>
  <c r="L6" i="41"/>
  <c r="L6" i="42"/>
  <c r="L6" i="43"/>
  <c r="N6" i="41"/>
  <c r="N6" i="42"/>
  <c r="N6" i="43"/>
  <c r="G7" i="41"/>
  <c r="G7" i="42"/>
  <c r="G7" i="43"/>
  <c r="J7" i="41"/>
  <c r="J7" i="42"/>
  <c r="J7" i="43"/>
  <c r="N7" i="41"/>
  <c r="N7" i="42"/>
  <c r="N7" i="43"/>
  <c r="P7" i="41"/>
  <c r="P7" i="42"/>
  <c r="P7" i="43"/>
  <c r="D8" i="41"/>
  <c r="D8" i="42"/>
  <c r="D8" i="43"/>
  <c r="H8" i="41"/>
  <c r="H8" i="42"/>
  <c r="H8" i="43"/>
  <c r="L8" i="41"/>
  <c r="L8" i="42"/>
  <c r="L8" i="43"/>
  <c r="P8" i="41"/>
  <c r="P8" i="42"/>
  <c r="P8" i="43"/>
  <c r="H9" i="41"/>
  <c r="H9" i="42"/>
  <c r="H9" i="43"/>
  <c r="L9" i="41"/>
  <c r="L9" i="42"/>
  <c r="L9" i="43"/>
  <c r="D10" i="41"/>
  <c r="D10" i="42"/>
  <c r="D10" i="43"/>
  <c r="F10" i="41"/>
  <c r="F10" i="43"/>
  <c r="L10" i="41"/>
  <c r="L10" i="42"/>
  <c r="L10" i="43"/>
  <c r="L10" i="53"/>
  <c r="F11" i="41"/>
  <c r="F11" i="42"/>
  <c r="F11" i="43"/>
  <c r="J11" i="41"/>
  <c r="J11" i="42"/>
  <c r="J11" i="43"/>
  <c r="N11" i="41"/>
  <c r="N11" i="42"/>
  <c r="N11" i="43"/>
  <c r="O11" i="41"/>
  <c r="O11" i="42"/>
  <c r="O11" i="43"/>
  <c r="P11" i="41"/>
  <c r="P11" i="42"/>
  <c r="P11" i="43"/>
  <c r="D12" i="41"/>
  <c r="D12" i="42"/>
  <c r="D12" i="43"/>
  <c r="H12" i="41"/>
  <c r="H12" i="42"/>
  <c r="H12" i="43"/>
  <c r="H12" i="53"/>
  <c r="K12" i="41"/>
  <c r="K12" i="42"/>
  <c r="K12" i="43"/>
  <c r="K12" i="53"/>
  <c r="L12" i="41"/>
  <c r="L12" i="42"/>
  <c r="L12" i="43"/>
  <c r="L12" i="53"/>
  <c r="P12" i="41"/>
  <c r="P12" i="42"/>
  <c r="P12" i="43"/>
  <c r="P12" i="53"/>
  <c r="D13" i="41"/>
  <c r="D13" i="42"/>
  <c r="D13" i="43"/>
  <c r="H13" i="41"/>
  <c r="H13" i="42"/>
  <c r="H13" i="43"/>
  <c r="I13" i="41"/>
  <c r="I13" i="42"/>
  <c r="I13" i="43"/>
  <c r="N13" i="41"/>
  <c r="N13" i="42"/>
  <c r="N13" i="43"/>
  <c r="P13" i="41"/>
  <c r="P13" i="42"/>
  <c r="P13" i="43"/>
  <c r="F14" i="41"/>
  <c r="F14" i="42"/>
  <c r="F14" i="43"/>
  <c r="H14" i="41"/>
  <c r="H14" i="43"/>
  <c r="H14" i="53"/>
  <c r="L14" i="41"/>
  <c r="L14" i="42"/>
  <c r="L14" i="43"/>
  <c r="L14" i="53"/>
  <c r="L15" i="41"/>
  <c r="L15" i="42"/>
  <c r="L15" i="43"/>
  <c r="H17" i="41"/>
  <c r="H17" i="42"/>
  <c r="H17" i="43"/>
  <c r="B4" i="57"/>
  <c r="B8" i="57"/>
  <c r="B15" i="57"/>
  <c r="P4" i="56"/>
  <c r="T4" i="56"/>
  <c r="AB4" i="56"/>
  <c r="AF4" i="56"/>
  <c r="AJ4" i="56"/>
  <c r="AR4" i="56"/>
  <c r="AV4" i="56"/>
  <c r="AZ4" i="56"/>
  <c r="BH4" i="56"/>
  <c r="BL4" i="56"/>
  <c r="BP4" i="56"/>
  <c r="BX4" i="56"/>
  <c r="CB4" i="56"/>
  <c r="CF4" i="56"/>
  <c r="CN4" i="56"/>
  <c r="O5" i="56"/>
  <c r="S5" i="56"/>
  <c r="W5" i="56"/>
  <c r="AA5" i="56"/>
  <c r="AE5" i="56"/>
  <c r="AI5" i="56"/>
  <c r="AM5" i="56"/>
  <c r="AQ5" i="56"/>
  <c r="AU5" i="56"/>
  <c r="AY5" i="56"/>
  <c r="BC5" i="56"/>
  <c r="BG5" i="56"/>
  <c r="BK5" i="56"/>
  <c r="BO5" i="56"/>
  <c r="BS5" i="56"/>
  <c r="BW5" i="56"/>
  <c r="CA5" i="56"/>
  <c r="CE5" i="56"/>
  <c r="CI5" i="56"/>
  <c r="CM5" i="56"/>
  <c r="P8" i="56"/>
  <c r="Q8" i="56"/>
  <c r="R8" i="56"/>
  <c r="S8" i="56"/>
  <c r="T8" i="56"/>
  <c r="U8" i="56"/>
  <c r="Y8" i="56"/>
  <c r="AC8" i="56"/>
  <c r="AF8" i="56"/>
  <c r="AG8" i="56"/>
  <c r="AH8" i="56"/>
  <c r="AI8" i="56"/>
  <c r="AJ8" i="56"/>
  <c r="AK8" i="56"/>
  <c r="AO8" i="56"/>
  <c r="AS8" i="56"/>
  <c r="AV8" i="56"/>
  <c r="AW8" i="56"/>
  <c r="AX8" i="56"/>
  <c r="AY8" i="56"/>
  <c r="AZ8" i="56"/>
  <c r="BA8" i="56"/>
  <c r="BE8" i="56"/>
  <c r="BI8" i="56"/>
  <c r="BL8" i="56"/>
  <c r="BM8" i="56"/>
  <c r="BN8" i="56"/>
  <c r="BO8" i="56"/>
  <c r="BP8" i="56"/>
  <c r="BQ8" i="56"/>
  <c r="BU8" i="56"/>
  <c r="BY8" i="56"/>
  <c r="CB8" i="56"/>
  <c r="CC8" i="56"/>
  <c r="CD8" i="56"/>
  <c r="CE8" i="56"/>
  <c r="CF8" i="56"/>
  <c r="CG8" i="56"/>
  <c r="CK8" i="56"/>
  <c r="CO8" i="56"/>
  <c r="P9" i="56"/>
  <c r="Q9" i="56"/>
  <c r="R9" i="56"/>
  <c r="S9" i="56"/>
  <c r="T9" i="56"/>
  <c r="V9" i="56"/>
  <c r="W9" i="56"/>
  <c r="X9" i="56"/>
  <c r="Y9" i="56"/>
  <c r="AB9" i="56"/>
  <c r="AC9" i="56"/>
  <c r="AD9" i="56"/>
  <c r="AF9" i="56"/>
  <c r="AG9" i="56"/>
  <c r="AH9" i="56"/>
  <c r="AI9" i="56"/>
  <c r="AJ9" i="56"/>
  <c r="AL9" i="56"/>
  <c r="AM9" i="56"/>
  <c r="AN9" i="56"/>
  <c r="AO9" i="56"/>
  <c r="AR9" i="56"/>
  <c r="AS9" i="56"/>
  <c r="AT9" i="56"/>
  <c r="AV9" i="56"/>
  <c r="AW9" i="56"/>
  <c r="AX9" i="56"/>
  <c r="AY9" i="56"/>
  <c r="AZ9" i="56"/>
  <c r="BB9" i="56"/>
  <c r="BC9" i="56"/>
  <c r="BD9" i="56"/>
  <c r="BE9" i="56"/>
  <c r="BH9" i="56"/>
  <c r="BI9" i="56"/>
  <c r="BJ9" i="56"/>
  <c r="BL9" i="56"/>
  <c r="BN9" i="56"/>
  <c r="BO9" i="56"/>
  <c r="BP9" i="56"/>
  <c r="BQ9" i="56"/>
  <c r="BT9" i="56"/>
  <c r="BU9" i="56"/>
  <c r="BV9" i="56"/>
  <c r="BX9" i="56"/>
  <c r="BY9" i="56"/>
  <c r="BZ9" i="56"/>
  <c r="CA9" i="56"/>
  <c r="CB9" i="56"/>
  <c r="CF9" i="56"/>
  <c r="CJ9" i="56"/>
  <c r="CK9" i="56"/>
  <c r="CL9" i="56"/>
  <c r="CO9" i="56"/>
  <c r="CP9" i="56"/>
  <c r="S11" i="56"/>
  <c r="T11" i="56"/>
  <c r="W11" i="56"/>
  <c r="X11" i="56"/>
  <c r="Z11" i="56"/>
  <c r="AA11" i="56"/>
  <c r="AB11" i="56"/>
  <c r="AE11" i="56"/>
  <c r="AF11" i="56"/>
  <c r="AP11" i="56"/>
  <c r="AY11" i="56"/>
  <c r="AZ11" i="56"/>
  <c r="BC11" i="56"/>
  <c r="BD11" i="56"/>
  <c r="BF11" i="56"/>
  <c r="BG11" i="56"/>
  <c r="BH11" i="56"/>
  <c r="BK11" i="56"/>
  <c r="BL11" i="56"/>
  <c r="BV11" i="56"/>
  <c r="CE11" i="56"/>
  <c r="CF11" i="56"/>
  <c r="CI11" i="56"/>
  <c r="CJ11" i="56"/>
  <c r="CL11" i="56"/>
  <c r="CM11" i="56"/>
  <c r="CN11" i="56"/>
  <c r="O12" i="56"/>
  <c r="Q12" i="56"/>
  <c r="AC12" i="56"/>
  <c r="AG12" i="56"/>
  <c r="AH12" i="56"/>
  <c r="AI12" i="56"/>
  <c r="AL12" i="56"/>
  <c r="AM12" i="56"/>
  <c r="AO12" i="56"/>
  <c r="AS12" i="56"/>
  <c r="AU12" i="56"/>
  <c r="AW12" i="56"/>
  <c r="BI12" i="56"/>
  <c r="BM12" i="56"/>
  <c r="BN12" i="56"/>
  <c r="BO12" i="56"/>
  <c r="BR12" i="56"/>
  <c r="BS12" i="56"/>
  <c r="BU12" i="56"/>
  <c r="BV12" i="56"/>
  <c r="BW12" i="56"/>
  <c r="BY12" i="56"/>
  <c r="CC12" i="56"/>
  <c r="CD12" i="56"/>
  <c r="CE12" i="56"/>
  <c r="CH12" i="56"/>
  <c r="CI12" i="56"/>
  <c r="CL12" i="56"/>
  <c r="CM12" i="56"/>
  <c r="CO12" i="56"/>
  <c r="CP12" i="56"/>
  <c r="O16" i="56"/>
  <c r="R16" i="56"/>
  <c r="S16" i="56"/>
  <c r="U16" i="56"/>
  <c r="W16" i="56"/>
  <c r="Z16" i="56"/>
  <c r="AA16" i="56"/>
  <c r="AC16" i="56"/>
  <c r="AD16" i="56"/>
  <c r="AE16" i="56"/>
  <c r="AX16" i="56"/>
  <c r="AY16" i="56"/>
  <c r="BA16" i="56"/>
  <c r="BC16" i="56"/>
  <c r="BJ16" i="56"/>
  <c r="BK16" i="56"/>
  <c r="BN16" i="56"/>
  <c r="BO16" i="56"/>
  <c r="BQ16" i="56"/>
  <c r="BU16" i="56"/>
  <c r="I4" i="56"/>
  <c r="L4" i="56"/>
  <c r="K5" i="56"/>
  <c r="J8" i="56"/>
  <c r="M8" i="56"/>
  <c r="J9" i="56"/>
  <c r="K9" i="56"/>
  <c r="L9" i="56"/>
  <c r="M9" i="56"/>
  <c r="C11" i="56"/>
  <c r="D11" i="56"/>
  <c r="E11" i="56"/>
  <c r="H11" i="56"/>
  <c r="I11" i="56"/>
  <c r="E12" i="56"/>
  <c r="F12" i="56"/>
  <c r="J12" i="56"/>
  <c r="M12" i="56"/>
  <c r="D16" i="56"/>
  <c r="J16" i="56"/>
  <c r="K16" i="56"/>
  <c r="N16" i="56"/>
  <c r="B4" i="56"/>
  <c r="B5" i="56"/>
  <c r="B8" i="56"/>
  <c r="B9" i="56"/>
  <c r="B11" i="56"/>
  <c r="B12" i="56"/>
  <c r="B16" i="56"/>
  <c r="I4" i="55"/>
  <c r="L4" i="55"/>
  <c r="P4" i="55"/>
  <c r="T4" i="55"/>
  <c r="AB4" i="55"/>
  <c r="AF4" i="55"/>
  <c r="AJ4" i="55"/>
  <c r="AR4" i="55"/>
  <c r="AV4" i="55"/>
  <c r="AZ4" i="55"/>
  <c r="BH4" i="55"/>
  <c r="BL4" i="55"/>
  <c r="BP4" i="55"/>
  <c r="BX4" i="55"/>
  <c r="CB4" i="55"/>
  <c r="CF4" i="55"/>
  <c r="CN4" i="55"/>
  <c r="J5" i="55"/>
  <c r="K5" i="55"/>
  <c r="N5" i="55"/>
  <c r="O5" i="55"/>
  <c r="R5" i="55"/>
  <c r="S5" i="55"/>
  <c r="V5" i="55"/>
  <c r="W5" i="55"/>
  <c r="Z5" i="55"/>
  <c r="AA5" i="55"/>
  <c r="AD5" i="55"/>
  <c r="AE5" i="55"/>
  <c r="AH5" i="55"/>
  <c r="AI5" i="55"/>
  <c r="AL5" i="55"/>
  <c r="AM5" i="55"/>
  <c r="AP5" i="55"/>
  <c r="AQ5" i="55"/>
  <c r="AT5" i="55"/>
  <c r="AU5" i="55"/>
  <c r="AX5" i="55"/>
  <c r="AY5" i="55"/>
  <c r="BB5" i="55"/>
  <c r="BC5" i="55"/>
  <c r="BF5" i="55"/>
  <c r="BG5" i="55"/>
  <c r="BJ5" i="55"/>
  <c r="BK5" i="55"/>
  <c r="BN5" i="55"/>
  <c r="BO5" i="55"/>
  <c r="BR5" i="55"/>
  <c r="BS5" i="55"/>
  <c r="BV5" i="55"/>
  <c r="BW5" i="55"/>
  <c r="BZ5" i="55"/>
  <c r="CA5" i="55"/>
  <c r="CD5" i="55"/>
  <c r="CE5" i="55"/>
  <c r="CH5" i="55"/>
  <c r="CI5" i="55"/>
  <c r="CL5" i="55"/>
  <c r="CM5" i="55"/>
  <c r="CP5" i="55"/>
  <c r="C6" i="55"/>
  <c r="D6" i="55"/>
  <c r="G6" i="55"/>
  <c r="H6" i="55"/>
  <c r="J6" i="55"/>
  <c r="M6" i="55"/>
  <c r="N6" i="55"/>
  <c r="Q6" i="55"/>
  <c r="R6" i="55"/>
  <c r="U6" i="55"/>
  <c r="V6" i="55"/>
  <c r="Y6" i="55"/>
  <c r="Z6" i="55"/>
  <c r="AC6" i="55"/>
  <c r="AD6" i="55"/>
  <c r="AG6" i="55"/>
  <c r="AH6" i="55"/>
  <c r="AK6" i="55"/>
  <c r="AL6" i="55"/>
  <c r="AO6" i="55"/>
  <c r="AP6" i="55"/>
  <c r="AS6" i="55"/>
  <c r="AT6" i="55"/>
  <c r="AW6" i="55"/>
  <c r="AX6" i="55"/>
  <c r="BA6" i="55"/>
  <c r="BB6" i="55"/>
  <c r="BE6" i="55"/>
  <c r="BF6" i="55"/>
  <c r="BI6" i="55"/>
  <c r="BJ6" i="55"/>
  <c r="BM6" i="55"/>
  <c r="BN6" i="55"/>
  <c r="BQ6" i="55"/>
  <c r="BR6" i="55"/>
  <c r="BU6" i="55"/>
  <c r="BV6" i="55"/>
  <c r="BY6" i="55"/>
  <c r="BZ6" i="55"/>
  <c r="CC6" i="55"/>
  <c r="CD6" i="55"/>
  <c r="CG6" i="55"/>
  <c r="CH6" i="55"/>
  <c r="CK6" i="55"/>
  <c r="CL6" i="55"/>
  <c r="CO6" i="55"/>
  <c r="CP6" i="55"/>
  <c r="D7" i="55"/>
  <c r="E7" i="55"/>
  <c r="L7" i="55"/>
  <c r="M7" i="55"/>
  <c r="P7" i="55"/>
  <c r="Q7" i="55"/>
  <c r="T7" i="55"/>
  <c r="U7" i="55"/>
  <c r="X7" i="55"/>
  <c r="Y7" i="55"/>
  <c r="AB7" i="55"/>
  <c r="AC7" i="55"/>
  <c r="AF7" i="55"/>
  <c r="AG7" i="55"/>
  <c r="AJ7" i="55"/>
  <c r="AK7" i="55"/>
  <c r="AN7" i="55"/>
  <c r="AO7" i="55"/>
  <c r="AR7" i="55"/>
  <c r="AS7" i="55"/>
  <c r="AV7" i="55"/>
  <c r="AW7" i="55"/>
  <c r="AZ7" i="55"/>
  <c r="BA7" i="55"/>
  <c r="BD7" i="55"/>
  <c r="BE7" i="55"/>
  <c r="BH7" i="55"/>
  <c r="BI7" i="55"/>
  <c r="BL7" i="55"/>
  <c r="BM7" i="55"/>
  <c r="BP7" i="55"/>
  <c r="BQ7" i="55"/>
  <c r="BT7" i="55"/>
  <c r="BU7" i="55"/>
  <c r="BV7" i="55"/>
  <c r="BW7" i="55"/>
  <c r="BX7" i="55"/>
  <c r="BY7" i="55"/>
  <c r="CA7" i="55"/>
  <c r="CB7" i="55"/>
  <c r="CC7" i="55"/>
  <c r="CE7" i="55"/>
  <c r="CF7" i="55"/>
  <c r="CG7" i="55"/>
  <c r="CI7" i="55"/>
  <c r="CJ7" i="55"/>
  <c r="CK7" i="55"/>
  <c r="CM7" i="55"/>
  <c r="CN7" i="55"/>
  <c r="CO7" i="55"/>
  <c r="I8" i="55"/>
  <c r="J8" i="55"/>
  <c r="N8" i="55"/>
  <c r="P8" i="55"/>
  <c r="Q8" i="55"/>
  <c r="R8" i="55"/>
  <c r="S8" i="55"/>
  <c r="T8" i="55"/>
  <c r="U8" i="55"/>
  <c r="V8" i="55"/>
  <c r="W8" i="55"/>
  <c r="X8" i="55"/>
  <c r="Z8" i="55"/>
  <c r="AD8" i="55"/>
  <c r="AF8" i="55"/>
  <c r="AG8" i="55"/>
  <c r="AH8" i="55"/>
  <c r="AI8" i="55"/>
  <c r="AJ8" i="55"/>
  <c r="AK8" i="55"/>
  <c r="AL8" i="55"/>
  <c r="AM8" i="55"/>
  <c r="AN8" i="55"/>
  <c r="AP8" i="55"/>
  <c r="AT8" i="55"/>
  <c r="AV8" i="55"/>
  <c r="AW8" i="55"/>
  <c r="AX8" i="55"/>
  <c r="AY8" i="55"/>
  <c r="AZ8" i="55"/>
  <c r="BA8" i="55"/>
  <c r="BB8" i="55"/>
  <c r="BC8" i="55"/>
  <c r="BD8" i="55"/>
  <c r="BF8" i="55"/>
  <c r="BJ8" i="55"/>
  <c r="BL8" i="55"/>
  <c r="BM8" i="55"/>
  <c r="BN8" i="55"/>
  <c r="BO8" i="55"/>
  <c r="BP8" i="55"/>
  <c r="BQ8" i="55"/>
  <c r="BR8" i="55"/>
  <c r="BS8" i="55"/>
  <c r="BT8" i="55"/>
  <c r="BV8" i="55"/>
  <c r="BZ8" i="55"/>
  <c r="CB8" i="55"/>
  <c r="CC8" i="55"/>
  <c r="CD8" i="55"/>
  <c r="CE8" i="55"/>
  <c r="CF8" i="55"/>
  <c r="CG8" i="55"/>
  <c r="CH8" i="55"/>
  <c r="CI8" i="55"/>
  <c r="CJ8" i="55"/>
  <c r="CL8" i="55"/>
  <c r="CP8" i="55"/>
  <c r="G10" i="55"/>
  <c r="H10" i="55"/>
  <c r="L10" i="55"/>
  <c r="M10" i="55"/>
  <c r="P10" i="55"/>
  <c r="Q10" i="55"/>
  <c r="T10" i="55"/>
  <c r="U10" i="55"/>
  <c r="AB10" i="55"/>
  <c r="AC10" i="55"/>
  <c r="AF10" i="55"/>
  <c r="AG10" i="55"/>
  <c r="AJ10" i="55"/>
  <c r="AK10" i="55"/>
  <c r="AR10" i="55"/>
  <c r="AS10" i="55"/>
  <c r="AV10" i="55"/>
  <c r="AW10" i="55"/>
  <c r="AZ10" i="55"/>
  <c r="BA10" i="55"/>
  <c r="BH10" i="55"/>
  <c r="BI10" i="55"/>
  <c r="BL10" i="55"/>
  <c r="BM10" i="55"/>
  <c r="BP10" i="55"/>
  <c r="BQ10" i="55"/>
  <c r="BX10" i="55"/>
  <c r="BY10" i="55"/>
  <c r="CB10" i="55"/>
  <c r="CC10" i="55"/>
  <c r="CF10" i="55"/>
  <c r="CG10" i="55"/>
  <c r="CN10" i="55"/>
  <c r="CO10" i="55"/>
  <c r="D11" i="55"/>
  <c r="E11" i="55"/>
  <c r="H11" i="55"/>
  <c r="I11" i="55"/>
  <c r="J11" i="55"/>
  <c r="K11" i="55"/>
  <c r="S11" i="55"/>
  <c r="T11" i="55"/>
  <c r="W11" i="55"/>
  <c r="X11" i="55"/>
  <c r="AA11" i="55"/>
  <c r="AB11" i="55"/>
  <c r="AE11" i="55"/>
  <c r="AF11" i="55"/>
  <c r="AM11" i="55"/>
  <c r="AN11" i="55"/>
  <c r="AQ11" i="55"/>
  <c r="AY11" i="55"/>
  <c r="AZ11" i="55"/>
  <c r="BC11" i="55"/>
  <c r="BD11" i="55"/>
  <c r="BG11" i="55"/>
  <c r="BH11" i="55"/>
  <c r="BK11" i="55"/>
  <c r="BL11" i="55"/>
  <c r="BS11" i="55"/>
  <c r="BT11" i="55"/>
  <c r="BW11" i="55"/>
  <c r="CE11" i="55"/>
  <c r="CF11" i="55"/>
  <c r="CI11" i="55"/>
  <c r="CJ11" i="55"/>
  <c r="CM11" i="55"/>
  <c r="CN11" i="55"/>
  <c r="J13" i="55"/>
  <c r="Q13" i="55"/>
  <c r="R13" i="55"/>
  <c r="U13" i="55"/>
  <c r="V13" i="55"/>
  <c r="AK13" i="55"/>
  <c r="AL13" i="55"/>
  <c r="AO13" i="55"/>
  <c r="AP13" i="55"/>
  <c r="AS13" i="55"/>
  <c r="AT13" i="55"/>
  <c r="BE13" i="55"/>
  <c r="BF13" i="55"/>
  <c r="BI13" i="55"/>
  <c r="BJ13" i="55"/>
  <c r="BM13" i="55"/>
  <c r="BN13" i="55"/>
  <c r="CC13" i="55"/>
  <c r="CD13" i="55"/>
  <c r="CG13" i="55"/>
  <c r="CH13" i="55"/>
  <c r="C14" i="55"/>
  <c r="G14" i="55"/>
  <c r="H14" i="55"/>
  <c r="L14" i="55"/>
  <c r="M14" i="55"/>
  <c r="P14" i="55"/>
  <c r="Q14" i="55"/>
  <c r="AF14" i="55"/>
  <c r="AG14" i="55"/>
  <c r="AJ14" i="55"/>
  <c r="AK14" i="55"/>
  <c r="AZ14" i="55"/>
  <c r="BA14" i="55"/>
  <c r="BD14" i="55"/>
  <c r="BE14" i="55"/>
  <c r="BH14" i="55"/>
  <c r="BI14" i="55"/>
  <c r="BX14" i="55"/>
  <c r="CB14" i="55"/>
  <c r="CC14" i="55"/>
  <c r="CF14" i="55"/>
  <c r="CG14" i="55"/>
  <c r="CK14" i="55"/>
  <c r="CN14" i="55"/>
  <c r="CO14" i="55"/>
  <c r="B4" i="55"/>
  <c r="B5" i="55"/>
  <c r="B6" i="55"/>
  <c r="B7" i="55"/>
  <c r="B8" i="55"/>
  <c r="B10" i="55"/>
  <c r="B11" i="55"/>
  <c r="B13" i="55"/>
  <c r="B14" i="55"/>
  <c r="W6" i="54"/>
  <c r="X6" i="54"/>
  <c r="AA6" i="54"/>
  <c r="AB6" i="54"/>
  <c r="AE6" i="54"/>
  <c r="AF6" i="54"/>
  <c r="AI6" i="54"/>
  <c r="AJ6" i="54"/>
  <c r="AM6" i="54"/>
  <c r="AN6" i="54"/>
  <c r="AQ6" i="54"/>
  <c r="AR6" i="54"/>
  <c r="AU6" i="54"/>
  <c r="AV6" i="54"/>
  <c r="AY6" i="54"/>
  <c r="AZ6" i="54"/>
  <c r="BC6" i="54"/>
  <c r="BD6" i="54"/>
  <c r="BG6" i="54"/>
  <c r="BH6" i="54"/>
  <c r="BK6" i="54"/>
  <c r="BL6" i="54"/>
  <c r="BO6" i="54"/>
  <c r="BP6" i="54"/>
  <c r="BS6" i="54"/>
  <c r="BT6" i="54"/>
  <c r="BW6" i="54"/>
  <c r="BX6" i="54"/>
  <c r="CA6" i="54"/>
  <c r="CB6" i="54"/>
  <c r="CE6" i="54"/>
  <c r="CF6" i="54"/>
  <c r="CI6" i="54"/>
  <c r="CJ6" i="54"/>
  <c r="CM6" i="54"/>
  <c r="CN6" i="54"/>
  <c r="U8" i="54"/>
  <c r="V8" i="54"/>
  <c r="W8" i="54"/>
  <c r="X8" i="54"/>
  <c r="Y8" i="54"/>
  <c r="Z8" i="54"/>
  <c r="AA8" i="54"/>
  <c r="AB8" i="54"/>
  <c r="AE8" i="54"/>
  <c r="AF8" i="54"/>
  <c r="AG8" i="54"/>
  <c r="AH8" i="54"/>
  <c r="AI8" i="54"/>
  <c r="AJ8" i="54"/>
  <c r="AK8" i="54"/>
  <c r="AL8" i="54"/>
  <c r="AM8" i="54"/>
  <c r="AN8" i="54"/>
  <c r="AO8" i="54"/>
  <c r="AP8" i="54"/>
  <c r="AQ8" i="54"/>
  <c r="AR8" i="54"/>
  <c r="AU8" i="54"/>
  <c r="AV8" i="54"/>
  <c r="AW8" i="54"/>
  <c r="AX8" i="54"/>
  <c r="AY8" i="54"/>
  <c r="AZ8" i="54"/>
  <c r="BA8" i="54"/>
  <c r="BB8" i="54"/>
  <c r="BC8" i="54"/>
  <c r="BD8" i="54"/>
  <c r="BE8" i="54"/>
  <c r="BF8" i="54"/>
  <c r="BG8" i="54"/>
  <c r="BH8" i="54"/>
  <c r="BK8" i="54"/>
  <c r="BL8" i="54"/>
  <c r="BM8" i="54"/>
  <c r="BN8" i="54"/>
  <c r="BO8" i="54"/>
  <c r="BP8" i="54"/>
  <c r="BQ8" i="54"/>
  <c r="BR8" i="54"/>
  <c r="BS8" i="54"/>
  <c r="BT8" i="54"/>
  <c r="BU8" i="54"/>
  <c r="BV8" i="54"/>
  <c r="BW8" i="54"/>
  <c r="BX8" i="54"/>
  <c r="CA8" i="54"/>
  <c r="CB8" i="54"/>
  <c r="CC8" i="54"/>
  <c r="CD8" i="54"/>
  <c r="CE8" i="54"/>
  <c r="CF8" i="54"/>
  <c r="CG8" i="54"/>
  <c r="CH8" i="54"/>
  <c r="CI8" i="54"/>
  <c r="CJ8" i="54"/>
  <c r="CK8" i="54"/>
  <c r="CL8" i="54"/>
  <c r="CM8" i="54"/>
  <c r="CN8" i="54"/>
  <c r="U10" i="54"/>
  <c r="X10" i="54"/>
  <c r="Y10" i="54"/>
  <c r="Z10" i="54"/>
  <c r="AB10" i="54"/>
  <c r="AC10" i="54"/>
  <c r="AD10" i="54"/>
  <c r="AF10" i="54"/>
  <c r="AG10" i="54"/>
  <c r="AH10" i="54"/>
  <c r="AJ10" i="54"/>
  <c r="AK10" i="54"/>
  <c r="AN10" i="54"/>
  <c r="AO10" i="54"/>
  <c r="AP10" i="54"/>
  <c r="AR10" i="54"/>
  <c r="AS10" i="54"/>
  <c r="AT10" i="54"/>
  <c r="AV10" i="54"/>
  <c r="AW10" i="54"/>
  <c r="AX10" i="54"/>
  <c r="AZ10" i="54"/>
  <c r="BA10" i="54"/>
  <c r="BD10" i="54"/>
  <c r="BE10" i="54"/>
  <c r="BF10" i="54"/>
  <c r="BH10" i="54"/>
  <c r="BI10" i="54"/>
  <c r="BJ10" i="54"/>
  <c r="BL10" i="54"/>
  <c r="BM10" i="54"/>
  <c r="BN10" i="54"/>
  <c r="BP10" i="54"/>
  <c r="BQ10" i="54"/>
  <c r="BT10" i="54"/>
  <c r="BU10" i="54"/>
  <c r="BV10" i="54"/>
  <c r="BX10" i="54"/>
  <c r="BY10" i="54"/>
  <c r="BZ10" i="54"/>
  <c r="CB10" i="54"/>
  <c r="CC10" i="54"/>
  <c r="CD10" i="54"/>
  <c r="CF10" i="54"/>
  <c r="CG10" i="54"/>
  <c r="CJ10" i="54"/>
  <c r="CK10" i="54"/>
  <c r="CL10" i="54"/>
  <c r="CN10" i="54"/>
  <c r="CO10" i="54"/>
  <c r="CP10" i="54"/>
  <c r="U11" i="54"/>
  <c r="W11" i="54"/>
  <c r="X11" i="54"/>
  <c r="Y11" i="54"/>
  <c r="AA11" i="54"/>
  <c r="AB11" i="54"/>
  <c r="AC11" i="54"/>
  <c r="AE11" i="54"/>
  <c r="AF11" i="54"/>
  <c r="AI11" i="54"/>
  <c r="AJ11" i="54"/>
  <c r="AK11" i="54"/>
  <c r="AM11" i="54"/>
  <c r="AN11" i="54"/>
  <c r="AO11" i="54"/>
  <c r="AQ11" i="54"/>
  <c r="AR11" i="54"/>
  <c r="AS11" i="54"/>
  <c r="AU11" i="54"/>
  <c r="AV11" i="54"/>
  <c r="AY11" i="54"/>
  <c r="AZ11" i="54"/>
  <c r="BA11" i="54"/>
  <c r="BC11" i="54"/>
  <c r="BD11" i="54"/>
  <c r="BE11" i="54"/>
  <c r="BG11" i="54"/>
  <c r="BH11" i="54"/>
  <c r="BI11" i="54"/>
  <c r="BK11" i="54"/>
  <c r="BL11" i="54"/>
  <c r="BO11" i="54"/>
  <c r="BP11" i="54"/>
  <c r="BQ11" i="54"/>
  <c r="BS11" i="54"/>
  <c r="BT11" i="54"/>
  <c r="BU11" i="54"/>
  <c r="BW11" i="54"/>
  <c r="BY11" i="54"/>
  <c r="CE11" i="54"/>
  <c r="CF11" i="54"/>
  <c r="CG11" i="54"/>
  <c r="CI11" i="54"/>
  <c r="CJ11" i="54"/>
  <c r="CK11" i="54"/>
  <c r="CM11" i="54"/>
  <c r="CN11" i="54"/>
  <c r="CO11" i="54"/>
  <c r="V14" i="54"/>
  <c r="Y14" i="54"/>
  <c r="AB14" i="54"/>
  <c r="AC14" i="54"/>
  <c r="AF14" i="54"/>
  <c r="AG14" i="54"/>
  <c r="AJ14" i="54"/>
  <c r="AK14" i="54"/>
  <c r="AL14" i="54"/>
  <c r="AP14" i="54"/>
  <c r="AV14" i="54"/>
  <c r="AW14" i="54"/>
  <c r="BA14" i="54"/>
  <c r="BD14" i="54"/>
  <c r="BE14" i="54"/>
  <c r="BF14" i="54"/>
  <c r="BH14" i="54"/>
  <c r="BI14" i="54"/>
  <c r="BP14" i="54"/>
  <c r="BQ14" i="54"/>
  <c r="BR14" i="54"/>
  <c r="BT14" i="54"/>
  <c r="BU14" i="54"/>
  <c r="BV14" i="54"/>
  <c r="BX14" i="54"/>
  <c r="BY14" i="54"/>
  <c r="CB14" i="54"/>
  <c r="CC14" i="54"/>
  <c r="CF14" i="54"/>
  <c r="CG14" i="54"/>
  <c r="CH14" i="54"/>
  <c r="CN14" i="54"/>
  <c r="CO14" i="54"/>
  <c r="U15" i="54"/>
  <c r="W15" i="54"/>
  <c r="X15" i="54"/>
  <c r="Y15" i="54"/>
  <c r="AA15" i="54"/>
  <c r="AB15" i="54"/>
  <c r="AE15" i="54"/>
  <c r="AF15" i="54"/>
  <c r="AG15" i="54"/>
  <c r="AI15" i="54"/>
  <c r="AJ15" i="54"/>
  <c r="AK15" i="54"/>
  <c r="AM15" i="54"/>
  <c r="AQ15" i="54"/>
  <c r="AR15" i="54"/>
  <c r="AU15" i="54"/>
  <c r="AV15" i="54"/>
  <c r="AW15" i="54"/>
  <c r="AY15" i="54"/>
  <c r="AZ15" i="54"/>
  <c r="BA15" i="54"/>
  <c r="BC15" i="54"/>
  <c r="BD15" i="54"/>
  <c r="BE15" i="54"/>
  <c r="BG15" i="54"/>
  <c r="BH15" i="54"/>
  <c r="BK15" i="54"/>
  <c r="BL15" i="54"/>
  <c r="BM15" i="54"/>
  <c r="BO15" i="54"/>
  <c r="BP15" i="54"/>
  <c r="BQ15" i="54"/>
  <c r="BS15" i="54"/>
  <c r="BT15" i="54"/>
  <c r="BU15" i="54"/>
  <c r="BW15" i="54"/>
  <c r="BX15" i="54"/>
  <c r="CA15" i="54"/>
  <c r="CB15" i="54"/>
  <c r="CC15" i="54"/>
  <c r="CE15" i="54"/>
  <c r="CF15" i="54"/>
  <c r="CG15" i="54"/>
  <c r="CI15" i="54"/>
  <c r="CJ15" i="54"/>
  <c r="CK15" i="54"/>
  <c r="CM15" i="54"/>
  <c r="CN15" i="54"/>
  <c r="C6" i="54"/>
  <c r="D6" i="54"/>
  <c r="G6" i="54"/>
  <c r="H6" i="54"/>
  <c r="I6" i="54"/>
  <c r="J6" i="54"/>
  <c r="K6" i="54"/>
  <c r="L6" i="54"/>
  <c r="O6" i="54"/>
  <c r="P6" i="54"/>
  <c r="S6" i="54"/>
  <c r="T6" i="54"/>
  <c r="C8" i="54"/>
  <c r="E8" i="54"/>
  <c r="F8" i="54"/>
  <c r="I8" i="54"/>
  <c r="J8" i="54"/>
  <c r="K8" i="54"/>
  <c r="L8" i="54"/>
  <c r="O8" i="54"/>
  <c r="P8" i="54"/>
  <c r="Q8" i="54"/>
  <c r="R8" i="54"/>
  <c r="S8" i="54"/>
  <c r="T8" i="54"/>
  <c r="C10" i="54"/>
  <c r="D10" i="54"/>
  <c r="E10" i="54"/>
  <c r="G10" i="54"/>
  <c r="H10" i="54"/>
  <c r="L10" i="54"/>
  <c r="M10" i="54"/>
  <c r="N10" i="54"/>
  <c r="P10" i="54"/>
  <c r="Q10" i="54"/>
  <c r="R10" i="54"/>
  <c r="T10" i="54"/>
  <c r="D11" i="54"/>
  <c r="E11" i="54"/>
  <c r="F11" i="54"/>
  <c r="H11" i="54"/>
  <c r="I11" i="54"/>
  <c r="K11" i="54"/>
  <c r="L11" i="54"/>
  <c r="M11" i="54"/>
  <c r="O11" i="54"/>
  <c r="P11" i="54"/>
  <c r="S11" i="54"/>
  <c r="T11" i="54"/>
  <c r="C14" i="54"/>
  <c r="D14" i="54"/>
  <c r="G14" i="54"/>
  <c r="H14" i="54"/>
  <c r="I14" i="54"/>
  <c r="L14" i="54"/>
  <c r="M14" i="54"/>
  <c r="P14" i="54"/>
  <c r="Q14" i="54"/>
  <c r="D15" i="54"/>
  <c r="E15" i="54"/>
  <c r="H15" i="54"/>
  <c r="I15" i="54"/>
  <c r="K15" i="54"/>
  <c r="L15" i="54"/>
  <c r="O15" i="54"/>
  <c r="P15" i="54"/>
  <c r="Q15" i="54"/>
  <c r="S15" i="54"/>
  <c r="T15" i="54"/>
  <c r="B6" i="54"/>
  <c r="B8" i="54"/>
  <c r="B10" i="54"/>
  <c r="B11" i="54"/>
  <c r="B14" i="54"/>
  <c r="B15" i="54"/>
  <c r="AA4" i="53"/>
  <c r="AE4" i="53"/>
  <c r="AI4" i="53"/>
  <c r="AJ4" i="53"/>
  <c r="AM4" i="53"/>
  <c r="AR4" i="53"/>
  <c r="AU4" i="53"/>
  <c r="AV4" i="53"/>
  <c r="AY4" i="53"/>
  <c r="AZ4" i="53"/>
  <c r="BC4" i="53"/>
  <c r="BS4" i="53"/>
  <c r="BX4" i="53"/>
  <c r="S8" i="53"/>
  <c r="T8" i="53"/>
  <c r="AE8" i="53"/>
  <c r="AF8" i="53"/>
  <c r="AM8" i="53"/>
  <c r="AR8" i="53"/>
  <c r="AV8" i="53"/>
  <c r="AY8" i="53"/>
  <c r="BC8" i="53"/>
  <c r="F10" i="53"/>
  <c r="Y10" i="53"/>
  <c r="AD10" i="53"/>
  <c r="AO10" i="53"/>
  <c r="AS10" i="53"/>
  <c r="BF10" i="53"/>
  <c r="BN10" i="53"/>
  <c r="BV10" i="53"/>
  <c r="CD10" i="53"/>
  <c r="U12" i="53"/>
  <c r="BE12" i="53"/>
  <c r="BV12" i="53"/>
  <c r="BZ12" i="53"/>
  <c r="CG12" i="53"/>
  <c r="F14" i="53"/>
  <c r="AD14" i="53"/>
  <c r="AG14" i="53"/>
  <c r="AL14" i="53"/>
  <c r="AO14" i="53"/>
  <c r="AS14" i="53"/>
  <c r="AW14" i="53"/>
  <c r="BA14" i="53"/>
  <c r="BF14" i="53"/>
  <c r="BJ14" i="53"/>
  <c r="BM14" i="53"/>
  <c r="BN14" i="53"/>
  <c r="BR14" i="53"/>
  <c r="BV14" i="53"/>
  <c r="BZ14" i="53"/>
  <c r="CC14" i="53"/>
  <c r="CD14" i="53"/>
  <c r="CH14" i="53"/>
  <c r="V15" i="53"/>
  <c r="Z15" i="53"/>
  <c r="AD15" i="53"/>
  <c r="AH15" i="53"/>
  <c r="AL15" i="53"/>
  <c r="AR15" i="53"/>
  <c r="AT15" i="53"/>
  <c r="AU15" i="53"/>
  <c r="AV15" i="53"/>
  <c r="AX15" i="53"/>
  <c r="BB15" i="53"/>
  <c r="BC15" i="53"/>
  <c r="BF15" i="53"/>
  <c r="BJ15" i="53"/>
  <c r="BM15" i="53"/>
  <c r="BN15" i="53"/>
  <c r="BO15" i="53"/>
  <c r="BV15" i="53"/>
  <c r="BZ15" i="53"/>
  <c r="CB15" i="53"/>
  <c r="CD15" i="53"/>
  <c r="CH15" i="53"/>
  <c r="CO15" i="53"/>
  <c r="AD16" i="53"/>
  <c r="BF16" i="53"/>
  <c r="BJ16" i="53"/>
  <c r="B4" i="53"/>
  <c r="B8" i="53"/>
  <c r="B10" i="53"/>
  <c r="B12" i="53"/>
  <c r="B14" i="53"/>
  <c r="B15" i="53"/>
  <c r="B16" i="53"/>
  <c r="D4" i="52"/>
  <c r="H4" i="52"/>
  <c r="K4" i="52"/>
  <c r="P4" i="52"/>
  <c r="AA4" i="52"/>
  <c r="AE4" i="52"/>
  <c r="AI4" i="52"/>
  <c r="AJ4" i="52"/>
  <c r="AM4" i="52"/>
  <c r="AN4" i="52"/>
  <c r="AR4" i="52"/>
  <c r="AU4" i="52"/>
  <c r="AV4" i="52"/>
  <c r="AY4" i="52"/>
  <c r="AZ4" i="52"/>
  <c r="BC4" i="52"/>
  <c r="BS4" i="52"/>
  <c r="BX4" i="52"/>
  <c r="D8" i="52"/>
  <c r="H8" i="52"/>
  <c r="L8" i="52"/>
  <c r="P8" i="52"/>
  <c r="S8" i="52"/>
  <c r="T8" i="52"/>
  <c r="AA8" i="52"/>
  <c r="AB8" i="52"/>
  <c r="AE8" i="52"/>
  <c r="AF8" i="52"/>
  <c r="AI8" i="52"/>
  <c r="AJ8" i="52"/>
  <c r="AM8" i="52"/>
  <c r="AR8" i="52"/>
  <c r="AV8" i="52"/>
  <c r="AY8" i="52"/>
  <c r="AZ8" i="52"/>
  <c r="BC8" i="52"/>
  <c r="D10" i="52"/>
  <c r="AE10" i="52"/>
  <c r="AU10" i="52"/>
  <c r="AZ10" i="52"/>
  <c r="BF10" i="52"/>
  <c r="BV10" i="52"/>
  <c r="D12" i="52"/>
  <c r="H12" i="52"/>
  <c r="K12" i="52"/>
  <c r="L12" i="52"/>
  <c r="P12" i="52"/>
  <c r="AA12" i="52"/>
  <c r="AE12" i="52"/>
  <c r="AI12" i="52"/>
  <c r="AJ12" i="52"/>
  <c r="AM12" i="52"/>
  <c r="AN12" i="52"/>
  <c r="AR12" i="52"/>
  <c r="AV12" i="52"/>
  <c r="AY12" i="52"/>
  <c r="AZ12" i="52"/>
  <c r="BC12" i="52"/>
  <c r="BS12" i="52"/>
  <c r="BV12" i="52"/>
  <c r="BX12" i="52"/>
  <c r="BZ12" i="52"/>
  <c r="CB12" i="52"/>
  <c r="CM12" i="52"/>
  <c r="AE14" i="52"/>
  <c r="AZ14" i="52"/>
  <c r="BF14" i="52"/>
  <c r="BV14" i="52"/>
  <c r="L15" i="52"/>
  <c r="V15" i="52"/>
  <c r="Z15" i="52"/>
  <c r="AD15" i="52"/>
  <c r="AH15" i="52"/>
  <c r="AL15" i="52"/>
  <c r="AR15" i="52"/>
  <c r="AT15" i="52"/>
  <c r="AU15" i="52"/>
  <c r="AV15" i="52"/>
  <c r="AX15" i="52"/>
  <c r="BB15" i="52"/>
  <c r="BC15" i="52"/>
  <c r="BF15" i="52"/>
  <c r="BJ15" i="52"/>
  <c r="BM15" i="52"/>
  <c r="BN15" i="52"/>
  <c r="BO15" i="52"/>
  <c r="BV15" i="52"/>
  <c r="BZ15" i="52"/>
  <c r="CB15" i="52"/>
  <c r="CD15" i="52"/>
  <c r="CH15" i="52"/>
  <c r="CO15" i="52"/>
  <c r="S16" i="52"/>
  <c r="T16" i="52"/>
  <c r="AA16" i="52"/>
  <c r="AB16" i="52"/>
  <c r="AD16" i="52"/>
  <c r="AE16" i="52"/>
  <c r="AF16" i="52"/>
  <c r="AI16" i="52"/>
  <c r="AM16" i="52"/>
  <c r="AR16" i="52"/>
  <c r="AU16" i="52"/>
  <c r="AV16" i="52"/>
  <c r="AY16" i="52"/>
  <c r="AZ16" i="52"/>
  <c r="BC16" i="52"/>
  <c r="BF16" i="52"/>
  <c r="BJ16" i="52"/>
  <c r="CM16" i="52"/>
  <c r="B4" i="52"/>
  <c r="B8" i="52"/>
  <c r="B12" i="52"/>
  <c r="B15" i="52"/>
  <c r="B16" i="52"/>
  <c r="D4" i="51"/>
  <c r="H4" i="51"/>
  <c r="K4" i="51"/>
  <c r="P4" i="51"/>
  <c r="AA4" i="51"/>
  <c r="AE4" i="51"/>
  <c r="AI4" i="51"/>
  <c r="AJ4" i="51"/>
  <c r="AM4" i="51"/>
  <c r="AN4" i="51"/>
  <c r="AR4" i="51"/>
  <c r="AU4" i="51"/>
  <c r="AV4" i="51"/>
  <c r="AZ4" i="51"/>
  <c r="BC4" i="51"/>
  <c r="BS4" i="51"/>
  <c r="BX4" i="51"/>
  <c r="CN4" i="51"/>
  <c r="D8" i="51"/>
  <c r="H8" i="51"/>
  <c r="L8" i="51"/>
  <c r="P8" i="51"/>
  <c r="S8" i="51"/>
  <c r="T8" i="51"/>
  <c r="AA8" i="51"/>
  <c r="AB8" i="51"/>
  <c r="AE8" i="51"/>
  <c r="AF8" i="51"/>
  <c r="AI8" i="51"/>
  <c r="AJ8" i="51"/>
  <c r="AM8" i="51"/>
  <c r="AR8" i="51"/>
  <c r="AV8" i="51"/>
  <c r="AY8" i="51"/>
  <c r="AZ8" i="51"/>
  <c r="BC8" i="51"/>
  <c r="D10" i="51"/>
  <c r="F10" i="51"/>
  <c r="L10" i="51"/>
  <c r="Q10" i="51"/>
  <c r="Y10" i="51"/>
  <c r="AA10" i="51"/>
  <c r="AD10" i="51"/>
  <c r="AE10" i="51"/>
  <c r="AI10" i="51"/>
  <c r="AM10" i="51"/>
  <c r="AO10" i="51"/>
  <c r="AR10" i="51"/>
  <c r="AS10" i="51"/>
  <c r="AU10" i="51"/>
  <c r="AV10" i="51"/>
  <c r="AW10" i="51"/>
  <c r="AZ10" i="51"/>
  <c r="BA10" i="51"/>
  <c r="BC10" i="51"/>
  <c r="BF10" i="51"/>
  <c r="BN10" i="51"/>
  <c r="BV10" i="51"/>
  <c r="CD10" i="51"/>
  <c r="D12" i="51"/>
  <c r="H12" i="51"/>
  <c r="K12" i="51"/>
  <c r="L12" i="51"/>
  <c r="P12" i="51"/>
  <c r="U12" i="51"/>
  <c r="AA12" i="51"/>
  <c r="AE12" i="51"/>
  <c r="AI12" i="51"/>
  <c r="AJ12" i="51"/>
  <c r="AM12" i="51"/>
  <c r="AN12" i="51"/>
  <c r="AR12" i="51"/>
  <c r="AV12" i="51"/>
  <c r="AY12" i="51"/>
  <c r="AZ12" i="51"/>
  <c r="BC12" i="51"/>
  <c r="BE12" i="51"/>
  <c r="BS12" i="51"/>
  <c r="BV12" i="51"/>
  <c r="BX12" i="51"/>
  <c r="BZ12" i="51"/>
  <c r="CB12" i="51"/>
  <c r="F14" i="51"/>
  <c r="H14" i="51"/>
  <c r="L14" i="51"/>
  <c r="Y14" i="51"/>
  <c r="AA14" i="51"/>
  <c r="AC14" i="51"/>
  <c r="AD14" i="51"/>
  <c r="AE14" i="51"/>
  <c r="AG14" i="51"/>
  <c r="AI14" i="51"/>
  <c r="AL14" i="51"/>
  <c r="AM14" i="51"/>
  <c r="AO14" i="51"/>
  <c r="AR14" i="51"/>
  <c r="AS14" i="51"/>
  <c r="AV14" i="51"/>
  <c r="AW14" i="51"/>
  <c r="AZ14" i="51"/>
  <c r="BA14" i="51"/>
  <c r="BE14" i="51"/>
  <c r="BF14" i="51"/>
  <c r="BJ14" i="51"/>
  <c r="BM14" i="51"/>
  <c r="BN14" i="51"/>
  <c r="BR14" i="51"/>
  <c r="BU14" i="51"/>
  <c r="BV14" i="51"/>
  <c r="BZ14" i="51"/>
  <c r="CC14" i="51"/>
  <c r="CD14" i="51"/>
  <c r="CH14" i="51"/>
  <c r="L15" i="51"/>
  <c r="Z15" i="51"/>
  <c r="AH15" i="51"/>
  <c r="AV15" i="51"/>
  <c r="AX15" i="51"/>
  <c r="BF15" i="51"/>
  <c r="BJ15" i="51"/>
  <c r="BM15" i="51"/>
  <c r="BN15" i="51"/>
  <c r="BV15" i="51"/>
  <c r="CB15" i="51"/>
  <c r="CH15" i="51"/>
  <c r="CO15" i="51"/>
  <c r="S16" i="51"/>
  <c r="T16" i="51"/>
  <c r="AA16" i="51"/>
  <c r="AB16" i="51"/>
  <c r="AD16" i="51"/>
  <c r="AE16" i="51"/>
  <c r="AF16" i="51"/>
  <c r="AI16" i="51"/>
  <c r="AM16" i="51"/>
  <c r="AR16" i="51"/>
  <c r="AU16" i="51"/>
  <c r="AV16" i="51"/>
  <c r="AY16" i="51"/>
  <c r="AZ16" i="51"/>
  <c r="BC16" i="51"/>
  <c r="BF16" i="51"/>
  <c r="BJ16" i="51"/>
  <c r="BU16" i="51"/>
  <c r="B4" i="51"/>
  <c r="B8" i="51"/>
  <c r="B10" i="51"/>
  <c r="B12" i="51"/>
  <c r="B14" i="51"/>
  <c r="B15" i="51"/>
  <c r="B16" i="51"/>
  <c r="AS22" i="50"/>
  <c r="AO24" i="50"/>
  <c r="CA26" i="50"/>
  <c r="CE26" i="50"/>
  <c r="CI26" i="50"/>
  <c r="AC26" i="2"/>
  <c r="AD26" i="2"/>
  <c r="AE26" i="2"/>
  <c r="AF26" i="2"/>
  <c r="AG26" i="2"/>
  <c r="AH26" i="2"/>
  <c r="AI26" i="2"/>
  <c r="AJ26" i="2"/>
  <c r="AK26" i="2"/>
  <c r="AL26" i="2"/>
  <c r="AD20" i="2"/>
  <c r="AE20" i="2"/>
  <c r="AF20" i="2"/>
  <c r="AG20" i="2"/>
  <c r="AH20" i="2"/>
  <c r="AI20" i="2"/>
  <c r="AJ20" i="2"/>
  <c r="AK20" i="2"/>
  <c r="AD21" i="2"/>
  <c r="AE21" i="2"/>
  <c r="AF21" i="2"/>
  <c r="AG21" i="2"/>
  <c r="AH21" i="2"/>
  <c r="AI21" i="2"/>
  <c r="AJ21" i="2"/>
  <c r="AK21" i="2"/>
  <c r="AD22" i="2"/>
  <c r="AE22" i="2"/>
  <c r="AF22" i="2"/>
  <c r="AG22" i="2"/>
  <c r="AH22" i="2"/>
  <c r="AI22" i="2"/>
  <c r="AJ22" i="2"/>
  <c r="AK22" i="2"/>
  <c r="AD23" i="2"/>
  <c r="AE23" i="2"/>
  <c r="AF23" i="2"/>
  <c r="AG23" i="2"/>
  <c r="AH23" i="2"/>
  <c r="AI23" i="2"/>
  <c r="AJ23" i="2"/>
  <c r="AK23" i="2"/>
  <c r="AD24" i="2"/>
  <c r="AE24" i="2"/>
  <c r="AF24" i="2"/>
  <c r="AG24" i="2"/>
  <c r="AH24" i="2"/>
  <c r="AI24" i="2"/>
  <c r="AJ24" i="2"/>
  <c r="AK24" i="2"/>
  <c r="AD25" i="2"/>
  <c r="AE25" i="2"/>
  <c r="AF25" i="2"/>
  <c r="AG25" i="2"/>
  <c r="AH25" i="2"/>
  <c r="AI25" i="2"/>
  <c r="AJ25" i="2"/>
  <c r="AK25" i="2"/>
  <c r="D3" i="50"/>
  <c r="E3" i="50"/>
  <c r="F3" i="50"/>
  <c r="G3" i="46"/>
  <c r="H3" i="50"/>
  <c r="I3" i="50"/>
  <c r="J3" i="50"/>
  <c r="K3" i="46"/>
  <c r="L3" i="50"/>
  <c r="M3" i="50"/>
  <c r="N3" i="50"/>
  <c r="O3" i="46"/>
  <c r="Q3" i="50"/>
  <c r="R3" i="50"/>
  <c r="S3" i="50"/>
  <c r="U3" i="46"/>
  <c r="V3" i="50"/>
  <c r="W3" i="50"/>
  <c r="AB3" i="46"/>
  <c r="AF3" i="46"/>
  <c r="AJ3" i="50"/>
  <c r="AN3" i="46"/>
  <c r="X3" i="50"/>
  <c r="Y3" i="50"/>
  <c r="Z3" i="50"/>
  <c r="AA3" i="50"/>
  <c r="AB3" i="50"/>
  <c r="AC3" i="50"/>
  <c r="AD3" i="50"/>
  <c r="AE3" i="50"/>
  <c r="AF3" i="50"/>
  <c r="AG3" i="50"/>
  <c r="AH3" i="50"/>
  <c r="AI3" i="50"/>
  <c r="AK3" i="50"/>
  <c r="AL3" i="50"/>
  <c r="AM3" i="50"/>
  <c r="AO3" i="50"/>
  <c r="AQ3" i="50"/>
  <c r="AS3" i="50"/>
  <c r="AT3" i="46"/>
  <c r="AU3" i="50"/>
  <c r="AV3" i="50"/>
  <c r="AW3" i="50"/>
  <c r="AX3" i="46"/>
  <c r="AY3" i="50"/>
  <c r="AZ3" i="50"/>
  <c r="BA3" i="50"/>
  <c r="BB3" i="46"/>
  <c r="BC3" i="50"/>
  <c r="BE3" i="50"/>
  <c r="BF3" i="50"/>
  <c r="BG3" i="46"/>
  <c r="BH3" i="50"/>
  <c r="BI3" i="50"/>
  <c r="BJ3" i="50"/>
  <c r="BK3" i="46"/>
  <c r="BL3" i="50"/>
  <c r="BM3" i="50"/>
  <c r="BN3" i="50"/>
  <c r="BO3" i="46"/>
  <c r="BP3" i="50"/>
  <c r="BS3" i="50"/>
  <c r="BU3" i="46"/>
  <c r="BX3" i="50"/>
  <c r="BY3" i="46"/>
  <c r="CB3" i="50"/>
  <c r="CC3" i="50"/>
  <c r="CF3" i="50"/>
  <c r="CG3" i="50"/>
  <c r="CJ3" i="50"/>
  <c r="CK3" i="50"/>
  <c r="BV3" i="50"/>
  <c r="BW3" i="50"/>
  <c r="BZ3" i="50"/>
  <c r="CA3" i="50"/>
  <c r="CD3" i="50"/>
  <c r="CE3" i="50"/>
  <c r="CH3" i="50"/>
  <c r="CI3" i="50"/>
  <c r="D4" i="46"/>
  <c r="E4" i="50"/>
  <c r="F4" i="50"/>
  <c r="G4" i="50"/>
  <c r="H4" i="46"/>
  <c r="I4" i="50"/>
  <c r="J4" i="50"/>
  <c r="K4" i="50"/>
  <c r="L4" i="46"/>
  <c r="M4" i="50"/>
  <c r="N4" i="50"/>
  <c r="O4" i="50"/>
  <c r="Q4" i="46"/>
  <c r="R4" i="50"/>
  <c r="S4" i="50"/>
  <c r="U4" i="50"/>
  <c r="V4" i="46"/>
  <c r="Z4" i="46"/>
  <c r="AD4" i="46"/>
  <c r="W4" i="50"/>
  <c r="AL4" i="46"/>
  <c r="X4" i="50"/>
  <c r="Y4" i="50"/>
  <c r="Z4" i="50"/>
  <c r="AA4" i="50"/>
  <c r="AB4" i="50"/>
  <c r="AC4" i="50"/>
  <c r="AD4" i="50"/>
  <c r="AE4" i="50"/>
  <c r="AF4" i="50"/>
  <c r="AG4" i="50"/>
  <c r="AH4" i="50"/>
  <c r="AI4" i="50"/>
  <c r="AJ4" i="50"/>
  <c r="AK4" i="50"/>
  <c r="AL4" i="50"/>
  <c r="AM4" i="50"/>
  <c r="AN4" i="50"/>
  <c r="AO4" i="50"/>
  <c r="AR4" i="50"/>
  <c r="AS4" i="46"/>
  <c r="AT4" i="50"/>
  <c r="AU4" i="50"/>
  <c r="AV4" i="50"/>
  <c r="AW4" i="46"/>
  <c r="AX4" i="50"/>
  <c r="AY4" i="50"/>
  <c r="AZ4" i="50"/>
  <c r="BA4" i="46"/>
  <c r="BB4" i="50"/>
  <c r="BC4" i="50"/>
  <c r="BE4" i="50"/>
  <c r="BF4" i="46"/>
  <c r="BG4" i="50"/>
  <c r="BH4" i="50"/>
  <c r="BI4" i="50"/>
  <c r="BJ4" i="46"/>
  <c r="BK4" i="50"/>
  <c r="BL4" i="50"/>
  <c r="BM4" i="50"/>
  <c r="BN4" i="46"/>
  <c r="BO4" i="50"/>
  <c r="BP4" i="50"/>
  <c r="BR4" i="50"/>
  <c r="BV4" i="50"/>
  <c r="BW4" i="46"/>
  <c r="BZ4" i="50"/>
  <c r="CA4" i="50"/>
  <c r="CD4" i="50"/>
  <c r="CE4" i="46"/>
  <c r="CH4" i="50"/>
  <c r="CI4" i="50"/>
  <c r="BU4" i="50"/>
  <c r="BX4" i="50"/>
  <c r="BY4" i="50"/>
  <c r="CB4" i="50"/>
  <c r="CC4" i="50"/>
  <c r="CF4" i="50"/>
  <c r="CG4" i="50"/>
  <c r="CJ4" i="50"/>
  <c r="CK4" i="50"/>
  <c r="E5" i="50"/>
  <c r="F5" i="50"/>
  <c r="G5" i="46"/>
  <c r="H5" i="50"/>
  <c r="I5" i="50"/>
  <c r="J5" i="50"/>
  <c r="K5" i="46"/>
  <c r="L5" i="50"/>
  <c r="M5" i="50"/>
  <c r="N5" i="50"/>
  <c r="O5" i="46"/>
  <c r="Q5" i="50"/>
  <c r="R5" i="50"/>
  <c r="S5" i="50"/>
  <c r="U5" i="46"/>
  <c r="V5" i="50"/>
  <c r="W5" i="50"/>
  <c r="AJ5" i="50"/>
  <c r="AN5" i="50"/>
  <c r="X5" i="50"/>
  <c r="Y5" i="50"/>
  <c r="Z5" i="50"/>
  <c r="AA5" i="50"/>
  <c r="AB5" i="50"/>
  <c r="AC5" i="50"/>
  <c r="AD5" i="50"/>
  <c r="AE5" i="50"/>
  <c r="AF5" i="50"/>
  <c r="AG5" i="50"/>
  <c r="AH5" i="50"/>
  <c r="AI5" i="50"/>
  <c r="AK5" i="50"/>
  <c r="AL5" i="50"/>
  <c r="AM5" i="50"/>
  <c r="AO5" i="50"/>
  <c r="AQ5" i="50"/>
  <c r="AR5" i="46"/>
  <c r="AS5" i="50"/>
  <c r="AT5" i="50"/>
  <c r="AU5" i="50"/>
  <c r="AV5" i="46"/>
  <c r="AW5" i="50"/>
  <c r="AX5" i="50"/>
  <c r="AY5" i="50"/>
  <c r="AZ5" i="46"/>
  <c r="BA5" i="50"/>
  <c r="BB5" i="50"/>
  <c r="BC5" i="50"/>
  <c r="BF5" i="50"/>
  <c r="BG5" i="50"/>
  <c r="BH5" i="50"/>
  <c r="BI5" i="46"/>
  <c r="BJ5" i="50"/>
  <c r="BK5" i="50"/>
  <c r="BL5" i="50"/>
  <c r="BM5" i="46"/>
  <c r="BN5" i="50"/>
  <c r="BO5" i="50"/>
  <c r="BP5" i="50"/>
  <c r="BR5" i="46"/>
  <c r="BS5" i="50"/>
  <c r="BU5" i="50"/>
  <c r="BX5" i="50"/>
  <c r="BY5" i="50"/>
  <c r="CB5" i="50"/>
  <c r="CC5" i="46"/>
  <c r="CF5" i="50"/>
  <c r="CG5" i="50"/>
  <c r="CJ5" i="50"/>
  <c r="CK5" i="50"/>
  <c r="BV5" i="50"/>
  <c r="BW5" i="50"/>
  <c r="BZ5" i="50"/>
  <c r="CA5" i="50"/>
  <c r="CD5" i="50"/>
  <c r="CE5" i="50"/>
  <c r="CH5" i="50"/>
  <c r="CI5" i="50"/>
  <c r="E6" i="50"/>
  <c r="F6" i="46"/>
  <c r="G6" i="50"/>
  <c r="H6" i="50"/>
  <c r="I6" i="50"/>
  <c r="J6" i="46"/>
  <c r="K6" i="50"/>
  <c r="L6" i="50"/>
  <c r="M6" i="50"/>
  <c r="N6" i="46"/>
  <c r="O6" i="50"/>
  <c r="Q6" i="50"/>
  <c r="R6" i="50"/>
  <c r="S6" i="46"/>
  <c r="U6" i="50"/>
  <c r="Z6" i="46"/>
  <c r="W6" i="50"/>
  <c r="AH6" i="46"/>
  <c r="AL6" i="46"/>
  <c r="X6" i="50"/>
  <c r="Y6" i="50"/>
  <c r="Z6" i="50"/>
  <c r="AA6" i="50"/>
  <c r="AB6" i="50"/>
  <c r="AC6" i="50"/>
  <c r="AD6" i="50"/>
  <c r="AE6" i="50"/>
  <c r="AF6" i="50"/>
  <c r="AG6" i="50"/>
  <c r="AH6" i="50"/>
  <c r="AI6" i="50"/>
  <c r="AJ6" i="50"/>
  <c r="AK6" i="50"/>
  <c r="AL6" i="50"/>
  <c r="AM6" i="50"/>
  <c r="AN6" i="50"/>
  <c r="AO6" i="50"/>
  <c r="AQ6" i="46"/>
  <c r="AR6" i="50"/>
  <c r="AS6" i="50"/>
  <c r="AT6" i="50"/>
  <c r="AU6" i="46"/>
  <c r="AV6" i="50"/>
  <c r="AW6" i="50"/>
  <c r="AX6" i="50"/>
  <c r="AY6" i="46"/>
  <c r="AZ6" i="50"/>
  <c r="BA6" i="50"/>
  <c r="BB6" i="50"/>
  <c r="BC6" i="46"/>
  <c r="BE6" i="50"/>
  <c r="BG6" i="50"/>
  <c r="BH6" i="46"/>
  <c r="BI6" i="50"/>
  <c r="BJ6" i="50"/>
  <c r="BK6" i="50"/>
  <c r="BL6" i="46"/>
  <c r="BM6" i="50"/>
  <c r="BN6" i="50"/>
  <c r="BO6" i="50"/>
  <c r="BP6" i="46"/>
  <c r="BR6" i="50"/>
  <c r="BS6" i="50"/>
  <c r="BV6" i="50"/>
  <c r="BT6" i="50"/>
  <c r="BZ6" i="50"/>
  <c r="CA6" i="50"/>
  <c r="CD6" i="50"/>
  <c r="CE6" i="50"/>
  <c r="CH6" i="50"/>
  <c r="CI6" i="46"/>
  <c r="BU6" i="50"/>
  <c r="BX6" i="50"/>
  <c r="BY6" i="50"/>
  <c r="CB6" i="50"/>
  <c r="CC6" i="50"/>
  <c r="CF6" i="50"/>
  <c r="CG6" i="50"/>
  <c r="CJ6" i="50"/>
  <c r="CK6" i="50"/>
  <c r="D7" i="50"/>
  <c r="E7" i="46"/>
  <c r="F7" i="50"/>
  <c r="G7" i="50"/>
  <c r="H7" i="50"/>
  <c r="I7" i="46"/>
  <c r="J7" i="50"/>
  <c r="K7" i="50"/>
  <c r="L7" i="50"/>
  <c r="M7" i="46"/>
  <c r="N7" i="50"/>
  <c r="O7" i="50"/>
  <c r="Q7" i="50"/>
  <c r="R7" i="46"/>
  <c r="S7" i="50"/>
  <c r="V7" i="50"/>
  <c r="W7" i="50"/>
  <c r="AB7" i="46"/>
  <c r="AF7" i="46"/>
  <c r="AJ7" i="46"/>
  <c r="AN7" i="46"/>
  <c r="X7" i="50"/>
  <c r="Y7" i="50"/>
  <c r="Z7" i="50"/>
  <c r="AA7" i="50"/>
  <c r="AB7" i="50"/>
  <c r="AC7" i="50"/>
  <c r="AD7" i="50"/>
  <c r="AE7" i="50"/>
  <c r="AF7" i="50"/>
  <c r="AG7" i="50"/>
  <c r="AH7" i="50"/>
  <c r="AI7" i="50"/>
  <c r="AJ7" i="50"/>
  <c r="AK7" i="50"/>
  <c r="AL7" i="50"/>
  <c r="AM7" i="50"/>
  <c r="AO7" i="50"/>
  <c r="AQ7" i="50"/>
  <c r="AR7" i="50"/>
  <c r="AS7" i="50"/>
  <c r="AT7" i="46"/>
  <c r="AU7" i="50"/>
  <c r="AV7" i="50"/>
  <c r="AW7" i="50"/>
  <c r="AX7" i="46"/>
  <c r="AY7" i="50"/>
  <c r="AZ7" i="50"/>
  <c r="BA7" i="50"/>
  <c r="BB7" i="46"/>
  <c r="BC7" i="50"/>
  <c r="BE7" i="50"/>
  <c r="BF7" i="50"/>
  <c r="BG7" i="46"/>
  <c r="BH7" i="50"/>
  <c r="BI7" i="50"/>
  <c r="BJ7" i="50"/>
  <c r="BK7" i="46"/>
  <c r="BL7" i="50"/>
  <c r="BM7" i="50"/>
  <c r="BN7" i="50"/>
  <c r="BO7" i="46"/>
  <c r="BP7" i="50"/>
  <c r="BS7" i="50"/>
  <c r="BU7" i="50"/>
  <c r="BX7" i="50"/>
  <c r="BY7" i="46"/>
  <c r="CB7" i="50"/>
  <c r="CC7" i="50"/>
  <c r="CF7" i="50"/>
  <c r="CG7" i="50"/>
  <c r="CJ7" i="50"/>
  <c r="CK7" i="50"/>
  <c r="BV7" i="50"/>
  <c r="BW7" i="50"/>
  <c r="BZ7" i="50"/>
  <c r="CA7" i="50"/>
  <c r="CD7" i="50"/>
  <c r="CE7" i="50"/>
  <c r="CH7" i="50"/>
  <c r="CI7" i="50"/>
  <c r="D8" i="46"/>
  <c r="E8" i="50"/>
  <c r="F8" i="50"/>
  <c r="G8" i="50"/>
  <c r="H8" i="46"/>
  <c r="I8" i="50"/>
  <c r="J8" i="50"/>
  <c r="K8" i="50"/>
  <c r="L8" i="46"/>
  <c r="M8" i="50"/>
  <c r="N8" i="50"/>
  <c r="O8" i="50"/>
  <c r="Q8" i="46"/>
  <c r="R8" i="50"/>
  <c r="S8" i="50"/>
  <c r="U8" i="50"/>
  <c r="V8" i="46"/>
  <c r="Z8" i="46"/>
  <c r="W8" i="50"/>
  <c r="AH8" i="46"/>
  <c r="AL8" i="46"/>
  <c r="X8" i="50"/>
  <c r="Y8" i="50"/>
  <c r="Z8" i="50"/>
  <c r="AA8" i="50"/>
  <c r="AB8" i="50"/>
  <c r="AC8" i="50"/>
  <c r="AD8" i="50"/>
  <c r="AE8" i="50"/>
  <c r="AF8" i="50"/>
  <c r="AG8" i="50"/>
  <c r="AH8" i="50"/>
  <c r="AI8" i="50"/>
  <c r="AJ8" i="50"/>
  <c r="AK8" i="50"/>
  <c r="AL8" i="50"/>
  <c r="AM8" i="50"/>
  <c r="AN8" i="50"/>
  <c r="AO8" i="50"/>
  <c r="AR8" i="50"/>
  <c r="AS8" i="46"/>
  <c r="AT8" i="50"/>
  <c r="AU8" i="50"/>
  <c r="AV8" i="50"/>
  <c r="AW8" i="46"/>
  <c r="AX8" i="50"/>
  <c r="AY8" i="50"/>
  <c r="AZ8" i="50"/>
  <c r="BA8" i="46"/>
  <c r="BB8" i="50"/>
  <c r="BC8" i="50"/>
  <c r="BE8" i="50"/>
  <c r="BF8" i="46"/>
  <c r="BG8" i="50"/>
  <c r="BH8" i="50"/>
  <c r="BI8" i="50"/>
  <c r="BJ8" i="46"/>
  <c r="BK8" i="50"/>
  <c r="BL8" i="50"/>
  <c r="BM8" i="50"/>
  <c r="BN8" i="46"/>
  <c r="BO8" i="50"/>
  <c r="BP8" i="50"/>
  <c r="BR8" i="50"/>
  <c r="BS8" i="46"/>
  <c r="BV8" i="50"/>
  <c r="BW8" i="46"/>
  <c r="BZ8" i="50"/>
  <c r="CA8" i="50"/>
  <c r="CD8" i="50"/>
  <c r="CE8" i="46"/>
  <c r="CH8" i="50"/>
  <c r="CI8" i="50"/>
  <c r="BU8" i="50"/>
  <c r="BX8" i="50"/>
  <c r="BY8" i="50"/>
  <c r="CB8" i="50"/>
  <c r="CC8" i="50"/>
  <c r="CF8" i="50"/>
  <c r="CG8" i="50"/>
  <c r="CJ8" i="50"/>
  <c r="CK8" i="50"/>
  <c r="D9" i="50"/>
  <c r="E9" i="50"/>
  <c r="F9" i="50"/>
  <c r="G9" i="46"/>
  <c r="H9" i="50"/>
  <c r="I9" i="50"/>
  <c r="J9" i="50"/>
  <c r="K9" i="46"/>
  <c r="L9" i="50"/>
  <c r="M9" i="50"/>
  <c r="N9" i="50"/>
  <c r="O9" i="46"/>
  <c r="Q9" i="50"/>
  <c r="R9" i="50"/>
  <c r="S9" i="50"/>
  <c r="U9" i="46"/>
  <c r="V9" i="50"/>
  <c r="W9" i="50"/>
  <c r="AF9" i="50"/>
  <c r="AN9" i="50"/>
  <c r="X9" i="50"/>
  <c r="Y9" i="50"/>
  <c r="Z9" i="50"/>
  <c r="AA9" i="50"/>
  <c r="AB9" i="50"/>
  <c r="AC9" i="50"/>
  <c r="AD9" i="50"/>
  <c r="AE9" i="50"/>
  <c r="AG9" i="50"/>
  <c r="AH9" i="50"/>
  <c r="AI9" i="50"/>
  <c r="AJ9" i="50"/>
  <c r="AK9" i="50"/>
  <c r="AL9" i="50"/>
  <c r="AM9" i="50"/>
  <c r="AO9" i="50"/>
  <c r="AQ9" i="50"/>
  <c r="AS9" i="50"/>
  <c r="AT9" i="50"/>
  <c r="AU9" i="50"/>
  <c r="AV9" i="46"/>
  <c r="AW9" i="50"/>
  <c r="AX9" i="50"/>
  <c r="AY9" i="50"/>
  <c r="AZ9" i="46"/>
  <c r="BA9" i="50"/>
  <c r="BB9" i="50"/>
  <c r="BC9" i="50"/>
  <c r="BF9" i="50"/>
  <c r="BG9" i="50"/>
  <c r="BH9" i="50"/>
  <c r="BI9" i="46"/>
  <c r="BJ9" i="50"/>
  <c r="BK9" i="50"/>
  <c r="BL9" i="50"/>
  <c r="BM9" i="46"/>
  <c r="BN9" i="50"/>
  <c r="BO9" i="50"/>
  <c r="BP9" i="50"/>
  <c r="BR9" i="46"/>
  <c r="BS9" i="50"/>
  <c r="BU9" i="50"/>
  <c r="BX9" i="50"/>
  <c r="BY9" i="50"/>
  <c r="CB9" i="50"/>
  <c r="CC9" i="46"/>
  <c r="CF9" i="50"/>
  <c r="CG9" i="50"/>
  <c r="CJ9" i="50"/>
  <c r="CK9" i="50"/>
  <c r="BV9" i="50"/>
  <c r="BW9" i="50"/>
  <c r="BZ9" i="50"/>
  <c r="CA9" i="50"/>
  <c r="CD9" i="50"/>
  <c r="CE9" i="50"/>
  <c r="CH9" i="50"/>
  <c r="CI9" i="50"/>
  <c r="E10" i="50"/>
  <c r="F10" i="46"/>
  <c r="G10" i="50"/>
  <c r="H10" i="50"/>
  <c r="I10" i="50"/>
  <c r="J10" i="46"/>
  <c r="K10" i="50"/>
  <c r="L10" i="50"/>
  <c r="M10" i="50"/>
  <c r="N10" i="46"/>
  <c r="O10" i="50"/>
  <c r="Q10" i="50"/>
  <c r="R10" i="50"/>
  <c r="S10" i="46"/>
  <c r="U10" i="50"/>
  <c r="Z10" i="46"/>
  <c r="AD10" i="46"/>
  <c r="AH10" i="46"/>
  <c r="AL10" i="46"/>
  <c r="X10" i="50"/>
  <c r="Y10" i="50"/>
  <c r="Z10" i="50"/>
  <c r="AA10" i="50"/>
  <c r="AB10" i="50"/>
  <c r="AC10" i="50"/>
  <c r="AD10" i="50"/>
  <c r="AE10" i="50"/>
  <c r="AF10" i="50"/>
  <c r="AG10" i="50"/>
  <c r="AI10" i="50"/>
  <c r="AJ10" i="50"/>
  <c r="AK10" i="50"/>
  <c r="AL10" i="50"/>
  <c r="AM10" i="50"/>
  <c r="AN10" i="50"/>
  <c r="AO10" i="50"/>
  <c r="AQ10" i="46"/>
  <c r="AR10" i="50"/>
  <c r="AS10" i="50"/>
  <c r="AT10" i="50"/>
  <c r="AU10" i="46"/>
  <c r="AV10" i="50"/>
  <c r="AW10" i="50"/>
  <c r="AX10" i="50"/>
  <c r="AY10" i="46"/>
  <c r="AZ10" i="50"/>
  <c r="BA10" i="50"/>
  <c r="BB10" i="50"/>
  <c r="BC10" i="46"/>
  <c r="BE10" i="50"/>
  <c r="BG10" i="50"/>
  <c r="BH10" i="46"/>
  <c r="BI10" i="50"/>
  <c r="BJ10" i="50"/>
  <c r="BK10" i="50"/>
  <c r="BL10" i="46"/>
  <c r="BM10" i="50"/>
  <c r="BN10" i="50"/>
  <c r="BO10" i="50"/>
  <c r="BP10" i="46"/>
  <c r="BR10" i="50"/>
  <c r="BS10" i="50"/>
  <c r="BV10" i="50"/>
  <c r="BT10" i="50"/>
  <c r="BZ10" i="50"/>
  <c r="CA10" i="50"/>
  <c r="CD10" i="50"/>
  <c r="CE10" i="50"/>
  <c r="CH10" i="50"/>
  <c r="CI10" i="46"/>
  <c r="BU10" i="50"/>
  <c r="BX10" i="50"/>
  <c r="BY10" i="50"/>
  <c r="CB10" i="50"/>
  <c r="CC10" i="50"/>
  <c r="CF10" i="50"/>
  <c r="CG10" i="50"/>
  <c r="CJ10" i="50"/>
  <c r="CK10" i="50"/>
  <c r="D11" i="50"/>
  <c r="E11" i="46"/>
  <c r="F11" i="50"/>
  <c r="G11" i="50"/>
  <c r="H11" i="50"/>
  <c r="I11" i="46"/>
  <c r="J11" i="50"/>
  <c r="K11" i="50"/>
  <c r="L11" i="50"/>
  <c r="M11" i="46"/>
  <c r="N11" i="50"/>
  <c r="O11" i="50"/>
  <c r="Q11" i="50"/>
  <c r="R11" i="46"/>
  <c r="S11" i="50"/>
  <c r="V11" i="50"/>
  <c r="W11" i="50"/>
  <c r="AB11" i="46"/>
  <c r="AF11" i="46"/>
  <c r="AJ11" i="46"/>
  <c r="AN11" i="46"/>
  <c r="X11" i="50"/>
  <c r="Y11" i="50"/>
  <c r="Z11" i="50"/>
  <c r="AA11" i="50"/>
  <c r="AB11" i="50"/>
  <c r="AC11" i="50"/>
  <c r="AD11" i="50"/>
  <c r="AE11" i="50"/>
  <c r="AF11" i="50"/>
  <c r="AG11" i="50"/>
  <c r="AH11" i="50"/>
  <c r="AI11" i="50"/>
  <c r="AK11" i="50"/>
  <c r="AL11" i="50"/>
  <c r="AM11" i="50"/>
  <c r="AO11" i="50"/>
  <c r="AQ11" i="50"/>
  <c r="AR11" i="50"/>
  <c r="AS11" i="50"/>
  <c r="AT11" i="46"/>
  <c r="AU11" i="50"/>
  <c r="AV11" i="50"/>
  <c r="AW11" i="50"/>
  <c r="AX11" i="46"/>
  <c r="AY11" i="50"/>
  <c r="AZ11" i="50"/>
  <c r="BA11" i="50"/>
  <c r="BB11" i="46"/>
  <c r="BC11" i="50"/>
  <c r="BE11" i="50"/>
  <c r="BF11" i="50"/>
  <c r="BG11" i="46"/>
  <c r="BH11" i="50"/>
  <c r="BI11" i="50"/>
  <c r="BJ11" i="50"/>
  <c r="BK11" i="46"/>
  <c r="BL11" i="50"/>
  <c r="BM11" i="50"/>
  <c r="BN11" i="50"/>
  <c r="BO11" i="46"/>
  <c r="BP11" i="50"/>
  <c r="BS11" i="50"/>
  <c r="BU11" i="50"/>
  <c r="BX11" i="50"/>
  <c r="BY11" i="46"/>
  <c r="CB11" i="50"/>
  <c r="CC11" i="50"/>
  <c r="CF11" i="50"/>
  <c r="CG11" i="50"/>
  <c r="CJ11" i="50"/>
  <c r="CK11" i="50"/>
  <c r="BV11" i="50"/>
  <c r="BW11" i="50"/>
  <c r="BZ11" i="50"/>
  <c r="CA11" i="50"/>
  <c r="CD11" i="50"/>
  <c r="CE11" i="50"/>
  <c r="CH11" i="50"/>
  <c r="CI11" i="50"/>
  <c r="D12" i="46"/>
  <c r="E12" i="50"/>
  <c r="F12" i="50"/>
  <c r="G12" i="50"/>
  <c r="H12" i="46"/>
  <c r="I12" i="50"/>
  <c r="J12" i="50"/>
  <c r="K12" i="50"/>
  <c r="L12" i="46"/>
  <c r="M12" i="50"/>
  <c r="N12" i="50"/>
  <c r="O12" i="50"/>
  <c r="Q12" i="46"/>
  <c r="R12" i="50"/>
  <c r="S12" i="50"/>
  <c r="U12" i="50"/>
  <c r="V12" i="46"/>
  <c r="Z12" i="46"/>
  <c r="AD12" i="46"/>
  <c r="AH12" i="50"/>
  <c r="AL12" i="46"/>
  <c r="X12" i="50"/>
  <c r="Y12" i="50"/>
  <c r="Z12" i="50"/>
  <c r="AA12" i="50"/>
  <c r="AB12" i="50"/>
  <c r="AC12" i="50"/>
  <c r="AD12" i="50"/>
  <c r="AE12" i="50"/>
  <c r="AF12" i="50"/>
  <c r="AG12" i="50"/>
  <c r="AI12" i="50"/>
  <c r="AJ12" i="50"/>
  <c r="AK12" i="50"/>
  <c r="AL12" i="50"/>
  <c r="AM12" i="50"/>
  <c r="AN12" i="50"/>
  <c r="AO12" i="50"/>
  <c r="AR12" i="50"/>
  <c r="AS12" i="46"/>
  <c r="AT12" i="50"/>
  <c r="AU12" i="50"/>
  <c r="AV12" i="50"/>
  <c r="AW12" i="46"/>
  <c r="AX12" i="50"/>
  <c r="AY12" i="50"/>
  <c r="AZ12" i="50"/>
  <c r="BA12" i="46"/>
  <c r="BB12" i="50"/>
  <c r="BC12" i="50"/>
  <c r="BE12" i="50"/>
  <c r="BF12" i="46"/>
  <c r="BG12" i="50"/>
  <c r="BH12" i="50"/>
  <c r="BI12" i="50"/>
  <c r="BJ12" i="46"/>
  <c r="BK12" i="50"/>
  <c r="BL12" i="50"/>
  <c r="BM12" i="50"/>
  <c r="BN12" i="46"/>
  <c r="BO12" i="50"/>
  <c r="BP12" i="50"/>
  <c r="BR12" i="50"/>
  <c r="BV12" i="50"/>
  <c r="BW12" i="46"/>
  <c r="BZ12" i="50"/>
  <c r="CA12" i="50"/>
  <c r="CD12" i="50"/>
  <c r="CE12" i="46"/>
  <c r="CH12" i="50"/>
  <c r="CI12" i="50"/>
  <c r="BU12" i="50"/>
  <c r="BX12" i="50"/>
  <c r="BY12" i="50"/>
  <c r="CB12" i="50"/>
  <c r="CC12" i="50"/>
  <c r="CF12" i="50"/>
  <c r="CG12" i="50"/>
  <c r="CJ12" i="50"/>
  <c r="CK12" i="50"/>
  <c r="D13" i="50"/>
  <c r="E13" i="50"/>
  <c r="F13" i="50"/>
  <c r="G13" i="46"/>
  <c r="H13" i="50"/>
  <c r="I13" i="50"/>
  <c r="J13" i="50"/>
  <c r="K13" i="46"/>
  <c r="L13" i="50"/>
  <c r="M13" i="50"/>
  <c r="N13" i="50"/>
  <c r="O13" i="46"/>
  <c r="Q13" i="50"/>
  <c r="R13" i="50"/>
  <c r="S13" i="50"/>
  <c r="U13" i="46"/>
  <c r="V13" i="50"/>
  <c r="W13" i="50"/>
  <c r="AJ13" i="50"/>
  <c r="AN13" i="50"/>
  <c r="X13" i="50"/>
  <c r="Y13" i="50"/>
  <c r="Z13" i="50"/>
  <c r="AA13" i="50"/>
  <c r="AB13" i="50"/>
  <c r="AC13" i="50"/>
  <c r="AD13" i="50"/>
  <c r="AE13" i="50"/>
  <c r="AF13" i="50"/>
  <c r="AG13" i="50"/>
  <c r="AH13" i="50"/>
  <c r="AI13" i="50"/>
  <c r="AK13" i="50"/>
  <c r="AL13" i="50"/>
  <c r="AM13" i="50"/>
  <c r="AO13" i="50"/>
  <c r="AQ13" i="50"/>
  <c r="AR13" i="46"/>
  <c r="AS13" i="50"/>
  <c r="AT13" i="50"/>
  <c r="AU13" i="50"/>
  <c r="AV13" i="46"/>
  <c r="AW13" i="50"/>
  <c r="AX13" i="50"/>
  <c r="AY13" i="50"/>
  <c r="AZ13" i="46"/>
  <c r="BA13" i="50"/>
  <c r="BB13" i="50"/>
  <c r="BC13" i="50"/>
  <c r="BF13" i="50"/>
  <c r="BG13" i="50"/>
  <c r="BH13" i="50"/>
  <c r="BI13" i="46"/>
  <c r="BJ13" i="50"/>
  <c r="BK13" i="50"/>
  <c r="BL13" i="50"/>
  <c r="BM13" i="46"/>
  <c r="BN13" i="50"/>
  <c r="BO13" i="50"/>
  <c r="BP13" i="50"/>
  <c r="BR13" i="46"/>
  <c r="BS13" i="50"/>
  <c r="BU13" i="50"/>
  <c r="BX13" i="50"/>
  <c r="BY13" i="50"/>
  <c r="CB13" i="50"/>
  <c r="CC13" i="46"/>
  <c r="CF13" i="50"/>
  <c r="CG13" i="50"/>
  <c r="CJ13" i="50"/>
  <c r="CK13" i="50"/>
  <c r="BV13" i="50"/>
  <c r="BW13" i="50"/>
  <c r="BZ13" i="50"/>
  <c r="CA13" i="50"/>
  <c r="CD13" i="50"/>
  <c r="CE13" i="50"/>
  <c r="CH13" i="50"/>
  <c r="CI13" i="50"/>
  <c r="E14" i="50"/>
  <c r="F14" i="46"/>
  <c r="G14" i="50"/>
  <c r="H14" i="50"/>
  <c r="I14" i="50"/>
  <c r="J14" i="46"/>
  <c r="K14" i="50"/>
  <c r="L14" i="50"/>
  <c r="M14" i="50"/>
  <c r="N14" i="46"/>
  <c r="O14" i="50"/>
  <c r="Q14" i="50"/>
  <c r="R14" i="50"/>
  <c r="S14" i="46"/>
  <c r="U14" i="50"/>
  <c r="Z14" i="46"/>
  <c r="AD14" i="46"/>
  <c r="AH14" i="46"/>
  <c r="AL14" i="46"/>
  <c r="W14" i="50"/>
  <c r="X14" i="50"/>
  <c r="Y14" i="50"/>
  <c r="Z14" i="50"/>
  <c r="AA14" i="50"/>
  <c r="AB14" i="50"/>
  <c r="AC14" i="50"/>
  <c r="AD14" i="50"/>
  <c r="AE14" i="50"/>
  <c r="AF14" i="50"/>
  <c r="AG14" i="50"/>
  <c r="AH14" i="50"/>
  <c r="AI14" i="50"/>
  <c r="AJ14" i="50"/>
  <c r="AK14" i="50"/>
  <c r="AL14" i="50"/>
  <c r="AM14" i="50"/>
  <c r="AN14" i="50"/>
  <c r="AO14" i="50"/>
  <c r="AQ14" i="46"/>
  <c r="AR14" i="50"/>
  <c r="AS14" i="50"/>
  <c r="AT14" i="50"/>
  <c r="AU14" i="46"/>
  <c r="AV14" i="50"/>
  <c r="AW14" i="50"/>
  <c r="AX14" i="50"/>
  <c r="AY14" i="46"/>
  <c r="AZ14" i="50"/>
  <c r="BA14" i="50"/>
  <c r="BB14" i="50"/>
  <c r="BC14" i="46"/>
  <c r="BE14" i="50"/>
  <c r="BG14" i="50"/>
  <c r="BH14" i="46"/>
  <c r="BI14" i="50"/>
  <c r="BJ14" i="50"/>
  <c r="BK14" i="50"/>
  <c r="BL14" i="46"/>
  <c r="BM14" i="50"/>
  <c r="BN14" i="50"/>
  <c r="BO14" i="50"/>
  <c r="BP14" i="46"/>
  <c r="BR14" i="50"/>
  <c r="BS14" i="50"/>
  <c r="BU14" i="50"/>
  <c r="BV14" i="50"/>
  <c r="BT14" i="50"/>
  <c r="BY14" i="50"/>
  <c r="BZ14" i="50"/>
  <c r="CA14" i="50"/>
  <c r="CC14" i="50"/>
  <c r="CD14" i="50"/>
  <c r="CE14" i="50"/>
  <c r="CG14" i="50"/>
  <c r="CH14" i="50"/>
  <c r="CI14" i="46"/>
  <c r="CK14" i="50"/>
  <c r="BX14" i="50"/>
  <c r="CB14" i="50"/>
  <c r="CF14" i="50"/>
  <c r="CJ14" i="50"/>
  <c r="D15" i="50"/>
  <c r="E15" i="46"/>
  <c r="F15" i="50"/>
  <c r="G15" i="50"/>
  <c r="H15" i="50"/>
  <c r="I15" i="46"/>
  <c r="J15" i="50"/>
  <c r="K15" i="50"/>
  <c r="L15" i="50"/>
  <c r="M15" i="46"/>
  <c r="N15" i="50"/>
  <c r="O15" i="50"/>
  <c r="Q15" i="50"/>
  <c r="R15" i="46"/>
  <c r="S15" i="50"/>
  <c r="V15" i="50"/>
  <c r="W15" i="50"/>
  <c r="AB15" i="46"/>
  <c r="AF15" i="46"/>
  <c r="AJ15" i="46"/>
  <c r="AN15" i="46"/>
  <c r="X15" i="50"/>
  <c r="Y15" i="50"/>
  <c r="Z15" i="50"/>
  <c r="AA15" i="50"/>
  <c r="AB15" i="50"/>
  <c r="AC15" i="50"/>
  <c r="AD15" i="50"/>
  <c r="AE15" i="50"/>
  <c r="AF15" i="50"/>
  <c r="AG15" i="50"/>
  <c r="AH15" i="50"/>
  <c r="AI15" i="50"/>
  <c r="AJ15" i="50"/>
  <c r="AK15" i="50"/>
  <c r="AL15" i="50"/>
  <c r="AM15" i="50"/>
  <c r="AO15" i="50"/>
  <c r="AQ15" i="50"/>
  <c r="AR15" i="50"/>
  <c r="AS15" i="50"/>
  <c r="AT15" i="46"/>
  <c r="AU15" i="50"/>
  <c r="AV15" i="50"/>
  <c r="AW15" i="50"/>
  <c r="AX15" i="46"/>
  <c r="AY15" i="50"/>
  <c r="AZ15" i="50"/>
  <c r="BA15" i="50"/>
  <c r="BB15" i="46"/>
  <c r="BC15" i="50"/>
  <c r="BE15" i="50"/>
  <c r="BF15" i="50"/>
  <c r="BG15" i="46"/>
  <c r="BH15" i="50"/>
  <c r="BI15" i="50"/>
  <c r="BJ15" i="50"/>
  <c r="BK15" i="46"/>
  <c r="BL15" i="50"/>
  <c r="BM15" i="50"/>
  <c r="BN15" i="50"/>
  <c r="BO15" i="46"/>
  <c r="BP15" i="50"/>
  <c r="BS15" i="50"/>
  <c r="BU15" i="50"/>
  <c r="BW15" i="50"/>
  <c r="BY15" i="46"/>
  <c r="CA15" i="50"/>
  <c r="CC15" i="50"/>
  <c r="CE15" i="50"/>
  <c r="CF15" i="50"/>
  <c r="CG15" i="50"/>
  <c r="CI15" i="50"/>
  <c r="CJ15" i="50"/>
  <c r="CK15" i="50"/>
  <c r="BV15" i="50"/>
  <c r="BX15" i="50"/>
  <c r="BZ15" i="50"/>
  <c r="CB15" i="50"/>
  <c r="CD15" i="50"/>
  <c r="CH15" i="50"/>
  <c r="E16" i="50"/>
  <c r="F16" i="50"/>
  <c r="G16" i="50"/>
  <c r="I16" i="50"/>
  <c r="J16" i="50"/>
  <c r="K16" i="50"/>
  <c r="M16" i="50"/>
  <c r="N16" i="50"/>
  <c r="O16" i="50"/>
  <c r="R16" i="50"/>
  <c r="S16" i="50"/>
  <c r="U16" i="50"/>
  <c r="W16" i="50"/>
  <c r="AL16" i="46"/>
  <c r="X16" i="50"/>
  <c r="Y16" i="50"/>
  <c r="Z16" i="50"/>
  <c r="AA16" i="50"/>
  <c r="AB16" i="50"/>
  <c r="AC16" i="50"/>
  <c r="AD16" i="50"/>
  <c r="AE16" i="50"/>
  <c r="AF16" i="50"/>
  <c r="AG16" i="50"/>
  <c r="AH16" i="50"/>
  <c r="AI16" i="50"/>
  <c r="AJ16" i="50"/>
  <c r="AK16" i="50"/>
  <c r="AL16" i="50"/>
  <c r="AM16" i="50"/>
  <c r="AN16" i="50"/>
  <c r="AO16" i="50"/>
  <c r="AR16" i="50"/>
  <c r="AT16" i="50"/>
  <c r="AU16" i="50"/>
  <c r="AV16" i="50"/>
  <c r="AX16" i="50"/>
  <c r="AY16" i="50"/>
  <c r="AZ16" i="50"/>
  <c r="BB16" i="50"/>
  <c r="BC16" i="50"/>
  <c r="BE16" i="50"/>
  <c r="BG16" i="50"/>
  <c r="BH16" i="50"/>
  <c r="BI16" i="50"/>
  <c r="BK16" i="50"/>
  <c r="BL16" i="50"/>
  <c r="BM16" i="50"/>
  <c r="BO16" i="50"/>
  <c r="BP16" i="50"/>
  <c r="BR16" i="50"/>
  <c r="BU16" i="50"/>
  <c r="BY16" i="50"/>
  <c r="CA16" i="50"/>
  <c r="CC16" i="50"/>
  <c r="CG16" i="50"/>
  <c r="CI16" i="50"/>
  <c r="CK16" i="50"/>
  <c r="BV16" i="50"/>
  <c r="BX16" i="50"/>
  <c r="BZ16" i="50"/>
  <c r="CB16" i="50"/>
  <c r="CD16" i="50"/>
  <c r="CF16" i="50"/>
  <c r="CH16" i="50"/>
  <c r="CJ16" i="50"/>
  <c r="D17" i="50"/>
  <c r="E17" i="50"/>
  <c r="F17" i="50"/>
  <c r="H17" i="50"/>
  <c r="I17" i="50"/>
  <c r="J17" i="50"/>
  <c r="L17" i="50"/>
  <c r="M17" i="50"/>
  <c r="N17" i="50"/>
  <c r="Q17" i="50"/>
  <c r="R17" i="50"/>
  <c r="S17" i="50"/>
  <c r="V17" i="50"/>
  <c r="W17" i="50"/>
  <c r="X17" i="50"/>
  <c r="Y17" i="50"/>
  <c r="Z17" i="50"/>
  <c r="AA17" i="50"/>
  <c r="AB17" i="50"/>
  <c r="AC17" i="50"/>
  <c r="AD17" i="50"/>
  <c r="AE17" i="50"/>
  <c r="AF17" i="50"/>
  <c r="AG17" i="50"/>
  <c r="AH17" i="50"/>
  <c r="AI17" i="50"/>
  <c r="AJ17" i="50"/>
  <c r="AK17" i="50"/>
  <c r="AL17" i="50"/>
  <c r="AM17" i="50"/>
  <c r="AN17" i="50"/>
  <c r="AO17" i="50"/>
  <c r="AQ17" i="50"/>
  <c r="AS17" i="50"/>
  <c r="AT17" i="50"/>
  <c r="AU17" i="50"/>
  <c r="AW17" i="50"/>
  <c r="AX17" i="50"/>
  <c r="AY17" i="50"/>
  <c r="BA17" i="50"/>
  <c r="BB17" i="50"/>
  <c r="BC17" i="50"/>
  <c r="BF17" i="50"/>
  <c r="BG17" i="50"/>
  <c r="BH17" i="50"/>
  <c r="BJ17" i="50"/>
  <c r="BK17" i="50"/>
  <c r="BL17" i="50"/>
  <c r="BN17" i="50"/>
  <c r="BO17" i="50"/>
  <c r="BP17" i="50"/>
  <c r="BS17" i="50"/>
  <c r="BU17" i="50"/>
  <c r="BW17" i="50"/>
  <c r="BY17" i="50"/>
  <c r="CA17" i="50"/>
  <c r="CE17" i="50"/>
  <c r="CG17" i="50"/>
  <c r="CI17" i="50"/>
  <c r="CK17" i="50"/>
  <c r="BV17" i="50"/>
  <c r="BX17" i="50"/>
  <c r="BZ17" i="50"/>
  <c r="CB17" i="50"/>
  <c r="CD17" i="50"/>
  <c r="CF17" i="50"/>
  <c r="CH17" i="50"/>
  <c r="CJ17" i="50"/>
  <c r="E18" i="50"/>
  <c r="G18" i="50"/>
  <c r="H18" i="50"/>
  <c r="I18" i="50"/>
  <c r="K18" i="50"/>
  <c r="L18" i="50"/>
  <c r="M18" i="50"/>
  <c r="O18" i="50"/>
  <c r="Q18" i="50"/>
  <c r="R18" i="50"/>
  <c r="U18" i="50"/>
  <c r="AL18" i="46"/>
  <c r="X18" i="50"/>
  <c r="Y18" i="50"/>
  <c r="Z18" i="50"/>
  <c r="AA18" i="50"/>
  <c r="AB18" i="50"/>
  <c r="AC18" i="50"/>
  <c r="AD18" i="50"/>
  <c r="AE18" i="50"/>
  <c r="AF18" i="50"/>
  <c r="AG18" i="50"/>
  <c r="AH18" i="50"/>
  <c r="AI18" i="50"/>
  <c r="AJ18" i="50"/>
  <c r="AK18" i="50"/>
  <c r="AL18" i="50"/>
  <c r="AM18" i="50"/>
  <c r="AN18" i="50"/>
  <c r="AO18" i="50"/>
  <c r="AR18" i="50"/>
  <c r="AS18" i="50"/>
  <c r="AT18" i="50"/>
  <c r="AV18" i="50"/>
  <c r="AW18" i="50"/>
  <c r="AX18" i="50"/>
  <c r="AZ18" i="50"/>
  <c r="BA18" i="50"/>
  <c r="BB18" i="50"/>
  <c r="BE18" i="50"/>
  <c r="BG18" i="50"/>
  <c r="BI18" i="50"/>
  <c r="BJ18" i="50"/>
  <c r="BK18" i="50"/>
  <c r="BM18" i="50"/>
  <c r="BN18" i="50"/>
  <c r="BO18" i="50"/>
  <c r="BR18" i="50"/>
  <c r="BS18" i="50"/>
  <c r="BT18" i="50"/>
  <c r="BW18" i="50"/>
  <c r="BY18" i="50"/>
  <c r="CA18" i="50"/>
  <c r="CC18" i="50"/>
  <c r="CE18" i="50"/>
  <c r="CG18" i="50"/>
  <c r="CK18" i="50"/>
  <c r="BV18" i="50"/>
  <c r="BX18" i="50"/>
  <c r="BZ18" i="50"/>
  <c r="CB18" i="50"/>
  <c r="CD18" i="50"/>
  <c r="CF18" i="50"/>
  <c r="CH18" i="50"/>
  <c r="CJ18" i="50"/>
  <c r="D19" i="50"/>
  <c r="F19" i="50"/>
  <c r="G19" i="50"/>
  <c r="H19" i="50"/>
  <c r="J19" i="50"/>
  <c r="K19" i="50"/>
  <c r="L19" i="50"/>
  <c r="N19" i="50"/>
  <c r="O19" i="50"/>
  <c r="Q19" i="50"/>
  <c r="S19" i="50"/>
  <c r="V19" i="50"/>
  <c r="W19" i="50"/>
  <c r="X19" i="50"/>
  <c r="Y19" i="50"/>
  <c r="Z19" i="50"/>
  <c r="AA19" i="50"/>
  <c r="AB19" i="50"/>
  <c r="AC19" i="50"/>
  <c r="AD19" i="50"/>
  <c r="AE19" i="50"/>
  <c r="AG19" i="50"/>
  <c r="AH19" i="50"/>
  <c r="AI19" i="50"/>
  <c r="AJ19" i="50"/>
  <c r="AK19" i="50"/>
  <c r="AL19" i="50"/>
  <c r="AM19" i="50"/>
  <c r="AO19" i="50"/>
  <c r="AQ19" i="50"/>
  <c r="AR19" i="50"/>
  <c r="AS19" i="50"/>
  <c r="AU19" i="50"/>
  <c r="AV19" i="50"/>
  <c r="AW19" i="50"/>
  <c r="AY19" i="50"/>
  <c r="AZ19" i="50"/>
  <c r="BA19" i="50"/>
  <c r="BC19" i="50"/>
  <c r="BE19" i="50"/>
  <c r="BF19" i="50"/>
  <c r="BH19" i="50"/>
  <c r="BI19" i="50"/>
  <c r="BJ19" i="50"/>
  <c r="BL19" i="50"/>
  <c r="BM19" i="50"/>
  <c r="BN19" i="50"/>
  <c r="BP19" i="50"/>
  <c r="BS19" i="50"/>
  <c r="BU19" i="50"/>
  <c r="BW19" i="50"/>
  <c r="CA19" i="50"/>
  <c r="CC19" i="50"/>
  <c r="CE19" i="50"/>
  <c r="CG19" i="50"/>
  <c r="CI19" i="50"/>
  <c r="CK19" i="50"/>
  <c r="BV19" i="50"/>
  <c r="BX19" i="50"/>
  <c r="BZ19" i="50"/>
  <c r="CB19" i="50"/>
  <c r="CD19" i="50"/>
  <c r="CF19" i="50"/>
  <c r="CH19" i="50"/>
  <c r="CJ19" i="50"/>
  <c r="E20" i="50"/>
  <c r="F20" i="50"/>
  <c r="G20" i="50"/>
  <c r="I20" i="50"/>
  <c r="K20" i="50"/>
  <c r="M20" i="50"/>
  <c r="N20" i="50"/>
  <c r="O20" i="50"/>
  <c r="Q20" i="50"/>
  <c r="U20" i="50"/>
  <c r="V20" i="50"/>
  <c r="Z20" i="50"/>
  <c r="AA20" i="50"/>
  <c r="AE20" i="50"/>
  <c r="AJ20" i="50"/>
  <c r="AK20" i="50"/>
  <c r="AS20" i="50"/>
  <c r="AT20" i="50"/>
  <c r="AZ20" i="50"/>
  <c r="BE20" i="50"/>
  <c r="BN20" i="50"/>
  <c r="BO20" i="50"/>
  <c r="BR20" i="50"/>
  <c r="BS20" i="50"/>
  <c r="BU20" i="50"/>
  <c r="BW20" i="50"/>
  <c r="BX20" i="50"/>
  <c r="BY20" i="50"/>
  <c r="CA20" i="50"/>
  <c r="CB20" i="50"/>
  <c r="CC20" i="50"/>
  <c r="CE20" i="50"/>
  <c r="CF20" i="50"/>
  <c r="CG20" i="50"/>
  <c r="CI20" i="50"/>
  <c r="CJ20" i="50"/>
  <c r="CK20" i="50"/>
  <c r="E21" i="50"/>
  <c r="F21" i="50"/>
  <c r="G21" i="50"/>
  <c r="K21" i="50"/>
  <c r="M21" i="50"/>
  <c r="N21" i="50"/>
  <c r="O21" i="50"/>
  <c r="Q21" i="50"/>
  <c r="U21" i="50"/>
  <c r="V21" i="50"/>
  <c r="Z21" i="50"/>
  <c r="AA21" i="50"/>
  <c r="AD21" i="50"/>
  <c r="AE21" i="50"/>
  <c r="AJ21" i="50"/>
  <c r="AK21" i="50"/>
  <c r="AO21" i="50"/>
  <c r="AQ21" i="50"/>
  <c r="AS21" i="50"/>
  <c r="AT21" i="50"/>
  <c r="BB21" i="50"/>
  <c r="BE21" i="50"/>
  <c r="BN21" i="50"/>
  <c r="BO21" i="50"/>
  <c r="BR21" i="50"/>
  <c r="BS21" i="50"/>
  <c r="BV21" i="50"/>
  <c r="BW21" i="50"/>
  <c r="BX21" i="50"/>
  <c r="BZ21" i="50"/>
  <c r="CA21" i="50"/>
  <c r="CB21" i="50"/>
  <c r="CD21" i="50"/>
  <c r="CE21" i="50"/>
  <c r="CF21" i="50"/>
  <c r="CH21" i="50"/>
  <c r="CI21" i="50"/>
  <c r="CJ21" i="50"/>
  <c r="E22" i="50"/>
  <c r="G22" i="50"/>
  <c r="I22" i="50"/>
  <c r="K22" i="50"/>
  <c r="M22" i="50"/>
  <c r="N22" i="50"/>
  <c r="Q22" i="50"/>
  <c r="U22" i="50"/>
  <c r="V22" i="50"/>
  <c r="AA22" i="50"/>
  <c r="AD22" i="50"/>
  <c r="AE22" i="50"/>
  <c r="AK22" i="50"/>
  <c r="AO22" i="50"/>
  <c r="AQ22" i="50"/>
  <c r="AT22" i="50"/>
  <c r="AZ22" i="50"/>
  <c r="BB22" i="50"/>
  <c r="BE22" i="50"/>
  <c r="BN22" i="50"/>
  <c r="BO22" i="50"/>
  <c r="BR22" i="50"/>
  <c r="BS22" i="50"/>
  <c r="BU22" i="50"/>
  <c r="BV22" i="50"/>
  <c r="BW22" i="50"/>
  <c r="BX22" i="50"/>
  <c r="BY22" i="50"/>
  <c r="BZ22" i="50"/>
  <c r="CA22" i="50"/>
  <c r="CB22" i="50"/>
  <c r="CC22" i="50"/>
  <c r="CD22" i="50"/>
  <c r="CE22" i="50"/>
  <c r="CF22" i="50"/>
  <c r="CG22" i="50"/>
  <c r="CH22" i="50"/>
  <c r="CI22" i="50"/>
  <c r="CJ22" i="50"/>
  <c r="CK22" i="50"/>
  <c r="E23" i="50"/>
  <c r="F23" i="50"/>
  <c r="G23" i="50"/>
  <c r="I23" i="50"/>
  <c r="M23" i="50"/>
  <c r="O23" i="50"/>
  <c r="U23" i="50"/>
  <c r="AA23" i="50"/>
  <c r="AD23" i="50"/>
  <c r="AE23" i="50"/>
  <c r="AK23" i="50"/>
  <c r="AO23" i="50"/>
  <c r="AQ23" i="50"/>
  <c r="AS23" i="50"/>
  <c r="AT23" i="50"/>
  <c r="BB23" i="50"/>
  <c r="BE23" i="50"/>
  <c r="BO23" i="50"/>
  <c r="BR23" i="50"/>
  <c r="BS23" i="50"/>
  <c r="BU23" i="50"/>
  <c r="BV23" i="50"/>
  <c r="BW23" i="50"/>
  <c r="BX23" i="50"/>
  <c r="BY23" i="50"/>
  <c r="BZ23" i="50"/>
  <c r="CA23" i="50"/>
  <c r="CB23" i="50"/>
  <c r="CC23" i="50"/>
  <c r="CD23" i="50"/>
  <c r="CE23" i="50"/>
  <c r="CF23" i="50"/>
  <c r="CG23" i="50"/>
  <c r="CH23" i="50"/>
  <c r="CI23" i="50"/>
  <c r="CJ23" i="50"/>
  <c r="CK23" i="50"/>
  <c r="E24" i="50"/>
  <c r="F24" i="50"/>
  <c r="G24" i="50"/>
  <c r="K24" i="50"/>
  <c r="N24" i="50"/>
  <c r="O24" i="50"/>
  <c r="Q24" i="50"/>
  <c r="U24" i="50"/>
  <c r="V24" i="50"/>
  <c r="Z24" i="50"/>
  <c r="AA24" i="50"/>
  <c r="AE24" i="50"/>
  <c r="AJ24" i="50"/>
  <c r="AK24" i="50"/>
  <c r="AS24" i="50"/>
  <c r="AT24" i="50"/>
  <c r="AZ24" i="50"/>
  <c r="BE24" i="50"/>
  <c r="BN24" i="50"/>
  <c r="BO24" i="50"/>
  <c r="BR24" i="50"/>
  <c r="BS24" i="50"/>
  <c r="BU24" i="50"/>
  <c r="BV24" i="50"/>
  <c r="BW24" i="50"/>
  <c r="BX24" i="50"/>
  <c r="BY24" i="50"/>
  <c r="BZ24" i="50"/>
  <c r="CA24" i="50"/>
  <c r="CB24" i="50"/>
  <c r="CC24" i="50"/>
  <c r="CD24" i="50"/>
  <c r="CE24" i="50"/>
  <c r="CF24" i="50"/>
  <c r="CG24" i="50"/>
  <c r="CH24" i="50"/>
  <c r="CI24" i="50"/>
  <c r="CJ24" i="50"/>
  <c r="CK24" i="50"/>
  <c r="E25" i="50"/>
  <c r="F25" i="50"/>
  <c r="G25" i="50"/>
  <c r="I25" i="50"/>
  <c r="M25" i="50"/>
  <c r="O25" i="50"/>
  <c r="U25" i="50"/>
  <c r="AA25" i="50"/>
  <c r="AD25" i="50"/>
  <c r="AE25" i="50"/>
  <c r="AK25" i="50"/>
  <c r="AO25" i="50"/>
  <c r="AQ25" i="50"/>
  <c r="AS25" i="50"/>
  <c r="AT25" i="50"/>
  <c r="AZ25" i="50"/>
  <c r="BB25" i="50"/>
  <c r="BE25" i="50"/>
  <c r="BN25" i="50"/>
  <c r="BO25" i="50"/>
  <c r="BS25" i="50"/>
  <c r="BU25" i="50"/>
  <c r="BV25" i="50"/>
  <c r="BX25" i="50"/>
  <c r="BY25" i="50"/>
  <c r="BZ25" i="50"/>
  <c r="CB25" i="50"/>
  <c r="CC25" i="50"/>
  <c r="CD25" i="50"/>
  <c r="CF25" i="50"/>
  <c r="CG25" i="50"/>
  <c r="CH25" i="50"/>
  <c r="CJ25" i="50"/>
  <c r="CK25" i="50"/>
  <c r="E26" i="50"/>
  <c r="F26" i="50"/>
  <c r="G26" i="50"/>
  <c r="I26" i="50"/>
  <c r="K26" i="50"/>
  <c r="M26" i="50"/>
  <c r="N26" i="50"/>
  <c r="O26" i="50"/>
  <c r="Q26" i="50"/>
  <c r="V26" i="50"/>
  <c r="Z26" i="50"/>
  <c r="AA26" i="50"/>
  <c r="AD26" i="50"/>
  <c r="AJ26" i="50"/>
  <c r="AK26" i="50"/>
  <c r="AO26" i="50"/>
  <c r="AS26" i="50"/>
  <c r="AT26" i="50"/>
  <c r="AZ26" i="50"/>
  <c r="BE26" i="50"/>
  <c r="BN26" i="50"/>
  <c r="BO26" i="50"/>
  <c r="BS26" i="50"/>
  <c r="BU26" i="50"/>
  <c r="BV26" i="50"/>
  <c r="BX26" i="50"/>
  <c r="BY26" i="50"/>
  <c r="BZ26" i="50"/>
  <c r="CB26" i="50"/>
  <c r="CC26" i="50"/>
  <c r="CD26" i="50"/>
  <c r="CF26" i="50"/>
  <c r="CG26" i="50"/>
  <c r="CH26" i="50"/>
  <c r="CJ26" i="50"/>
  <c r="CK26" i="50"/>
  <c r="D27" i="50"/>
  <c r="E27" i="50"/>
  <c r="F27" i="50"/>
  <c r="G27" i="50"/>
  <c r="H27" i="50"/>
  <c r="I27" i="50"/>
  <c r="J27" i="50"/>
  <c r="K27" i="50"/>
  <c r="L27" i="50"/>
  <c r="M27" i="50"/>
  <c r="N27" i="50"/>
  <c r="O27" i="50"/>
  <c r="Q27" i="50"/>
  <c r="R27" i="50"/>
  <c r="S27" i="50"/>
  <c r="U27" i="50"/>
  <c r="V27" i="50"/>
  <c r="X27" i="50"/>
  <c r="Y27" i="50"/>
  <c r="Z27" i="50"/>
  <c r="AA27" i="50"/>
  <c r="AB27" i="50"/>
  <c r="AC27" i="50"/>
  <c r="AD27" i="50"/>
  <c r="AE27" i="50"/>
  <c r="AF27" i="50"/>
  <c r="AG27" i="50"/>
  <c r="AH27" i="50"/>
  <c r="AI27" i="50"/>
  <c r="AJ27" i="50"/>
  <c r="AK27" i="50"/>
  <c r="AL27" i="50"/>
  <c r="AM27" i="50"/>
  <c r="AN27" i="50"/>
  <c r="AO27" i="50"/>
  <c r="AQ27" i="50"/>
  <c r="AR27" i="50"/>
  <c r="AS27" i="50"/>
  <c r="AT27" i="50"/>
  <c r="AU27" i="50"/>
  <c r="AV27" i="50"/>
  <c r="AW27" i="50"/>
  <c r="AX27" i="50"/>
  <c r="AY27" i="50"/>
  <c r="AZ27" i="50"/>
  <c r="BA27" i="50"/>
  <c r="BB27" i="50"/>
  <c r="BC27" i="50"/>
  <c r="BE27" i="50"/>
  <c r="BF27" i="50"/>
  <c r="BG27" i="50"/>
  <c r="BH27" i="50"/>
  <c r="BI27" i="50"/>
  <c r="BJ27" i="50"/>
  <c r="BK27" i="50"/>
  <c r="BL27" i="50"/>
  <c r="BM27" i="50"/>
  <c r="BN27" i="50"/>
  <c r="BO27" i="50"/>
  <c r="BP27" i="50"/>
  <c r="BR27" i="50"/>
  <c r="BS27" i="50"/>
  <c r="BU27" i="50"/>
  <c r="BV27" i="50"/>
  <c r="BW27" i="50"/>
  <c r="BX27" i="50"/>
  <c r="BY27" i="50"/>
  <c r="BZ27" i="50"/>
  <c r="CA27" i="50"/>
  <c r="CB27" i="50"/>
  <c r="CC27" i="50"/>
  <c r="CD27" i="50"/>
  <c r="CE27" i="50"/>
  <c r="CF27" i="50"/>
  <c r="CG27" i="50"/>
  <c r="CH27" i="50"/>
  <c r="CI27" i="50"/>
  <c r="CJ27" i="50"/>
  <c r="CK27" i="50"/>
  <c r="D28" i="50"/>
  <c r="E28" i="50"/>
  <c r="F28" i="50"/>
  <c r="G28" i="50"/>
  <c r="H28" i="50"/>
  <c r="I28" i="50"/>
  <c r="J28" i="50"/>
  <c r="K28" i="50"/>
  <c r="L28" i="50"/>
  <c r="M28" i="50"/>
  <c r="N28" i="50"/>
  <c r="O28" i="50"/>
  <c r="Q28" i="50"/>
  <c r="R28" i="50"/>
  <c r="S28" i="50"/>
  <c r="U28" i="50"/>
  <c r="V28" i="50"/>
  <c r="X28" i="50"/>
  <c r="Y28" i="50"/>
  <c r="Z28" i="50"/>
  <c r="AA28" i="50"/>
  <c r="AB28" i="50"/>
  <c r="AC28" i="50"/>
  <c r="AD28" i="50"/>
  <c r="AE28" i="50"/>
  <c r="AF28" i="50"/>
  <c r="AG28" i="50"/>
  <c r="AH28" i="50"/>
  <c r="AI28" i="50"/>
  <c r="AJ28" i="50"/>
  <c r="AK28" i="50"/>
  <c r="AL28" i="50"/>
  <c r="AM28" i="50"/>
  <c r="AN28" i="50"/>
  <c r="AO28" i="50"/>
  <c r="AQ28" i="50"/>
  <c r="AR28" i="50"/>
  <c r="AS28" i="50"/>
  <c r="AT28" i="50"/>
  <c r="AU28" i="50"/>
  <c r="AV28" i="50"/>
  <c r="AW28" i="50"/>
  <c r="AX28" i="50"/>
  <c r="AY28" i="50"/>
  <c r="AZ28" i="50"/>
  <c r="BA28" i="50"/>
  <c r="BB28" i="50"/>
  <c r="BC28" i="50"/>
  <c r="BE28" i="50"/>
  <c r="BF28" i="50"/>
  <c r="BG28" i="50"/>
  <c r="BH28" i="50"/>
  <c r="BI28" i="50"/>
  <c r="BJ28" i="50"/>
  <c r="BK28" i="50"/>
  <c r="BL28" i="50"/>
  <c r="BM28" i="50"/>
  <c r="BN28" i="50"/>
  <c r="BO28" i="50"/>
  <c r="BP28" i="50"/>
  <c r="BR28" i="50"/>
  <c r="BS28" i="50"/>
  <c r="BU28" i="50"/>
  <c r="BV28" i="50"/>
  <c r="BW28" i="50"/>
  <c r="BX28" i="50"/>
  <c r="BY28" i="50"/>
  <c r="BZ28" i="50"/>
  <c r="CA28" i="50"/>
  <c r="CB28" i="50"/>
  <c r="CC28" i="50"/>
  <c r="CD28" i="50"/>
  <c r="CE28" i="50"/>
  <c r="CF28" i="50"/>
  <c r="CG28" i="50"/>
  <c r="CH28" i="50"/>
  <c r="CI28" i="50"/>
  <c r="CJ28" i="50"/>
  <c r="CK28" i="50"/>
  <c r="D29" i="50"/>
  <c r="E29" i="50"/>
  <c r="F29" i="50"/>
  <c r="G29" i="50"/>
  <c r="H29" i="50"/>
  <c r="I29" i="50"/>
  <c r="J29" i="50"/>
  <c r="K29" i="50"/>
  <c r="L29" i="50"/>
  <c r="M29" i="50"/>
  <c r="N29" i="50"/>
  <c r="O29" i="50"/>
  <c r="Q29" i="50"/>
  <c r="R29" i="50"/>
  <c r="S29" i="50"/>
  <c r="U29" i="50"/>
  <c r="V29" i="50"/>
  <c r="X29" i="50"/>
  <c r="Y29" i="50"/>
  <c r="Z29" i="50"/>
  <c r="AA29" i="50"/>
  <c r="AB29" i="50"/>
  <c r="AC29" i="50"/>
  <c r="AD29" i="50"/>
  <c r="AE29" i="50"/>
  <c r="AF29" i="50"/>
  <c r="AG29" i="50"/>
  <c r="AH29" i="50"/>
  <c r="AI29" i="50"/>
  <c r="AJ29" i="50"/>
  <c r="AK29" i="50"/>
  <c r="AL29" i="50"/>
  <c r="AM29" i="50"/>
  <c r="AN29" i="50"/>
  <c r="AO29" i="50"/>
  <c r="AQ29" i="50"/>
  <c r="AR29" i="50"/>
  <c r="AS29" i="50"/>
  <c r="AT29" i="50"/>
  <c r="AU29" i="50"/>
  <c r="AV29" i="50"/>
  <c r="AW29" i="50"/>
  <c r="AX29" i="50"/>
  <c r="AY29" i="50"/>
  <c r="AZ29" i="50"/>
  <c r="BA29" i="50"/>
  <c r="BB29" i="50"/>
  <c r="BC29" i="50"/>
  <c r="BE29" i="50"/>
  <c r="BF29" i="50"/>
  <c r="BG29" i="50"/>
  <c r="BH29" i="50"/>
  <c r="BI29" i="50"/>
  <c r="BJ29" i="50"/>
  <c r="BK29" i="50"/>
  <c r="BL29" i="50"/>
  <c r="BM29" i="50"/>
  <c r="BN29" i="50"/>
  <c r="BO29" i="50"/>
  <c r="BP29" i="50"/>
  <c r="BR29" i="50"/>
  <c r="BS29" i="50"/>
  <c r="BT29" i="50"/>
  <c r="BU29" i="50"/>
  <c r="BV29" i="50"/>
  <c r="BW29" i="50"/>
  <c r="BX29" i="50"/>
  <c r="BY29" i="50"/>
  <c r="BZ29" i="50"/>
  <c r="CA29" i="50"/>
  <c r="CB29" i="50"/>
  <c r="CC29" i="50"/>
  <c r="CD29" i="50"/>
  <c r="CE29" i="50"/>
  <c r="CF29" i="50"/>
  <c r="CG29" i="50"/>
  <c r="CH29" i="50"/>
  <c r="CI29" i="50"/>
  <c r="CJ29" i="50"/>
  <c r="CK29" i="50"/>
  <c r="D30" i="50"/>
  <c r="E30" i="50"/>
  <c r="F30" i="50"/>
  <c r="G30" i="50"/>
  <c r="H30" i="50"/>
  <c r="I30" i="50"/>
  <c r="J30" i="50"/>
  <c r="K30" i="50"/>
  <c r="L30" i="50"/>
  <c r="M30" i="50"/>
  <c r="N30" i="50"/>
  <c r="O30" i="50"/>
  <c r="Q30" i="50"/>
  <c r="R30" i="50"/>
  <c r="S30" i="50"/>
  <c r="U30" i="50"/>
  <c r="V30" i="50"/>
  <c r="X30" i="50"/>
  <c r="Y30" i="50"/>
  <c r="Z30" i="50"/>
  <c r="AA30" i="50"/>
  <c r="AB30" i="50"/>
  <c r="AC30" i="50"/>
  <c r="AD30" i="50"/>
  <c r="AE30" i="50"/>
  <c r="AF30" i="50"/>
  <c r="AG30" i="50"/>
  <c r="AH30" i="50"/>
  <c r="AI30" i="50"/>
  <c r="AJ30" i="50"/>
  <c r="AK30" i="50"/>
  <c r="AL30" i="50"/>
  <c r="AM30" i="50"/>
  <c r="AN30" i="50"/>
  <c r="AO30" i="50"/>
  <c r="AQ30" i="50"/>
  <c r="AR30" i="50"/>
  <c r="AS30" i="50"/>
  <c r="AT30" i="50"/>
  <c r="AU30" i="50"/>
  <c r="AV30" i="50"/>
  <c r="AW30" i="50"/>
  <c r="AX30" i="50"/>
  <c r="AY30" i="50"/>
  <c r="AZ30" i="50"/>
  <c r="BA30" i="50"/>
  <c r="BB30" i="50"/>
  <c r="BC30" i="50"/>
  <c r="BE30" i="50"/>
  <c r="BF30" i="50"/>
  <c r="BG30" i="50"/>
  <c r="BH30" i="50"/>
  <c r="BI30" i="50"/>
  <c r="BJ30" i="50"/>
  <c r="BK30" i="50"/>
  <c r="BL30" i="50"/>
  <c r="BM30" i="50"/>
  <c r="BN30" i="50"/>
  <c r="BO30" i="50"/>
  <c r="BP30" i="50"/>
  <c r="BR30" i="50"/>
  <c r="BS30" i="50"/>
  <c r="BU30" i="50"/>
  <c r="BV30" i="50"/>
  <c r="BW30" i="50"/>
  <c r="BX30" i="50"/>
  <c r="BY30" i="50"/>
  <c r="BZ30" i="50"/>
  <c r="CA30" i="50"/>
  <c r="CB30" i="50"/>
  <c r="CC30" i="50"/>
  <c r="CD30" i="50"/>
  <c r="CE30" i="50"/>
  <c r="CF30" i="50"/>
  <c r="CG30" i="50"/>
  <c r="CH30" i="50"/>
  <c r="CI30" i="50"/>
  <c r="CJ30" i="50"/>
  <c r="CK30" i="50"/>
  <c r="D31" i="50"/>
  <c r="E31" i="50"/>
  <c r="F31" i="50"/>
  <c r="G31" i="50"/>
  <c r="H31" i="50"/>
  <c r="I31" i="50"/>
  <c r="J31" i="50"/>
  <c r="K31" i="50"/>
  <c r="L31" i="50"/>
  <c r="M31" i="50"/>
  <c r="N31" i="50"/>
  <c r="O31" i="50"/>
  <c r="Q31" i="50"/>
  <c r="R31" i="50"/>
  <c r="S31" i="50"/>
  <c r="U31" i="50"/>
  <c r="V31" i="50"/>
  <c r="X31" i="50"/>
  <c r="Y31" i="50"/>
  <c r="Z31" i="50"/>
  <c r="AA31" i="50"/>
  <c r="AB31" i="50"/>
  <c r="AC31" i="50"/>
  <c r="AD31" i="50"/>
  <c r="AE31" i="50"/>
  <c r="AF31" i="50"/>
  <c r="AG31" i="50"/>
  <c r="AH31" i="50"/>
  <c r="AI31" i="50"/>
  <c r="AJ31" i="50"/>
  <c r="AK31" i="50"/>
  <c r="AL31" i="50"/>
  <c r="AM31" i="50"/>
  <c r="AN31" i="50"/>
  <c r="AO31" i="50"/>
  <c r="AQ31" i="50"/>
  <c r="AR31" i="50"/>
  <c r="AS31" i="50"/>
  <c r="AT31" i="50"/>
  <c r="AU31" i="50"/>
  <c r="AV31" i="50"/>
  <c r="AW31" i="50"/>
  <c r="AX31" i="50"/>
  <c r="AY31" i="50"/>
  <c r="AZ31" i="50"/>
  <c r="BA31" i="50"/>
  <c r="BB31" i="50"/>
  <c r="BC31" i="50"/>
  <c r="BE31" i="50"/>
  <c r="BF31" i="50"/>
  <c r="BG31" i="50"/>
  <c r="BH31" i="50"/>
  <c r="BI31" i="50"/>
  <c r="BJ31" i="50"/>
  <c r="BK31" i="50"/>
  <c r="BL31" i="50"/>
  <c r="BM31" i="50"/>
  <c r="BN31" i="50"/>
  <c r="BO31" i="50"/>
  <c r="BP31" i="50"/>
  <c r="BR31" i="50"/>
  <c r="BS31" i="50"/>
  <c r="BU31" i="50"/>
  <c r="BV31" i="50"/>
  <c r="BW31" i="50"/>
  <c r="BX31" i="50"/>
  <c r="BY31" i="50"/>
  <c r="BZ31" i="50"/>
  <c r="CA31" i="50"/>
  <c r="CB31" i="50"/>
  <c r="CC31" i="50"/>
  <c r="CD31" i="50"/>
  <c r="CE31" i="50"/>
  <c r="CF31" i="50"/>
  <c r="CG31" i="50"/>
  <c r="CH31" i="50"/>
  <c r="CI31" i="50"/>
  <c r="CJ31" i="50"/>
  <c r="CK31" i="50"/>
  <c r="D32" i="50"/>
  <c r="E32" i="50"/>
  <c r="F32" i="50"/>
  <c r="G32" i="50"/>
  <c r="H32" i="50"/>
  <c r="I32" i="50"/>
  <c r="J32" i="50"/>
  <c r="K32" i="50"/>
  <c r="L32" i="50"/>
  <c r="M32" i="50"/>
  <c r="N32" i="50"/>
  <c r="O32" i="50"/>
  <c r="Q32" i="50"/>
  <c r="R32" i="50"/>
  <c r="S32" i="50"/>
  <c r="U32" i="50"/>
  <c r="V32" i="50"/>
  <c r="X32" i="50"/>
  <c r="Y32" i="50"/>
  <c r="Z32" i="50"/>
  <c r="AA32" i="50"/>
  <c r="AB32" i="50"/>
  <c r="AC32" i="50"/>
  <c r="AD32" i="50"/>
  <c r="AE32" i="50"/>
  <c r="AF32" i="50"/>
  <c r="AG32" i="50"/>
  <c r="AH32" i="50"/>
  <c r="AI32" i="50"/>
  <c r="AJ32" i="50"/>
  <c r="AK32" i="50"/>
  <c r="AL32" i="50"/>
  <c r="AM32" i="50"/>
  <c r="AN32" i="50"/>
  <c r="AO32" i="50"/>
  <c r="AQ32" i="50"/>
  <c r="AR32" i="50"/>
  <c r="AS32" i="50"/>
  <c r="AT32" i="50"/>
  <c r="AU32" i="50"/>
  <c r="AV32" i="50"/>
  <c r="AW32" i="50"/>
  <c r="AX32" i="50"/>
  <c r="AY32" i="50"/>
  <c r="AZ32" i="50"/>
  <c r="BA32" i="50"/>
  <c r="BB32" i="50"/>
  <c r="BC32" i="50"/>
  <c r="BE32" i="50"/>
  <c r="BF32" i="50"/>
  <c r="BG32" i="50"/>
  <c r="BH32" i="50"/>
  <c r="BI32" i="50"/>
  <c r="BJ32" i="50"/>
  <c r="BK32" i="50"/>
  <c r="BL32" i="50"/>
  <c r="BM32" i="50"/>
  <c r="BN32" i="50"/>
  <c r="BO32" i="50"/>
  <c r="BP32" i="50"/>
  <c r="BR32" i="50"/>
  <c r="BS32" i="50"/>
  <c r="BT32" i="50"/>
  <c r="BU32" i="50"/>
  <c r="BV32" i="50"/>
  <c r="BW32" i="50"/>
  <c r="BX32" i="50"/>
  <c r="BY32" i="50"/>
  <c r="BZ32" i="50"/>
  <c r="CA32" i="50"/>
  <c r="CB32" i="50"/>
  <c r="CC32" i="50"/>
  <c r="CD32" i="50"/>
  <c r="CE32" i="50"/>
  <c r="CF32" i="50"/>
  <c r="CG32" i="50"/>
  <c r="CH32" i="50"/>
  <c r="CI32" i="50"/>
  <c r="CJ32" i="50"/>
  <c r="CK32" i="50"/>
  <c r="D33" i="50"/>
  <c r="E33" i="50"/>
  <c r="F33" i="50"/>
  <c r="G33" i="50"/>
  <c r="H33" i="50"/>
  <c r="I33" i="50"/>
  <c r="J33" i="50"/>
  <c r="K33" i="50"/>
  <c r="L33" i="50"/>
  <c r="M33" i="50"/>
  <c r="N33" i="50"/>
  <c r="O33" i="50"/>
  <c r="Q33" i="50"/>
  <c r="R33" i="50"/>
  <c r="S33" i="50"/>
  <c r="U33" i="50"/>
  <c r="V33" i="50"/>
  <c r="X33" i="50"/>
  <c r="Y33" i="50"/>
  <c r="Z33" i="50"/>
  <c r="AA33" i="50"/>
  <c r="AB33" i="50"/>
  <c r="AC33" i="50"/>
  <c r="AD33" i="50"/>
  <c r="AE33" i="50"/>
  <c r="AF33" i="50"/>
  <c r="AG33" i="50"/>
  <c r="AH33" i="50"/>
  <c r="AI33" i="50"/>
  <c r="AJ33" i="50"/>
  <c r="AK33" i="50"/>
  <c r="AL33" i="50"/>
  <c r="AM33" i="50"/>
  <c r="AN33" i="50"/>
  <c r="AO33" i="50"/>
  <c r="AQ33" i="50"/>
  <c r="AR33" i="50"/>
  <c r="AS33" i="50"/>
  <c r="AT33" i="50"/>
  <c r="AU33" i="50"/>
  <c r="AV33" i="50"/>
  <c r="AW33" i="50"/>
  <c r="AX33" i="50"/>
  <c r="AY33" i="50"/>
  <c r="AZ33" i="50"/>
  <c r="BA33" i="50"/>
  <c r="BB33" i="50"/>
  <c r="BC33" i="50"/>
  <c r="BE33" i="50"/>
  <c r="BF33" i="50"/>
  <c r="BG33" i="50"/>
  <c r="BH33" i="50"/>
  <c r="BI33" i="50"/>
  <c r="BJ33" i="50"/>
  <c r="BK33" i="50"/>
  <c r="BL33" i="50"/>
  <c r="BM33" i="50"/>
  <c r="BN33" i="50"/>
  <c r="BO33" i="50"/>
  <c r="BP33" i="50"/>
  <c r="BR33" i="50"/>
  <c r="BS33" i="50"/>
  <c r="BT33" i="50"/>
  <c r="BU33" i="50"/>
  <c r="BV33" i="50"/>
  <c r="BW33" i="50"/>
  <c r="BX33" i="50"/>
  <c r="BY33" i="50"/>
  <c r="BZ33" i="50"/>
  <c r="CA33" i="50"/>
  <c r="CB33" i="50"/>
  <c r="CC33" i="50"/>
  <c r="CD33" i="50"/>
  <c r="CE33" i="50"/>
  <c r="CF33" i="50"/>
  <c r="CG33" i="50"/>
  <c r="CH33" i="50"/>
  <c r="CI33" i="50"/>
  <c r="CJ33" i="50"/>
  <c r="CK33" i="50"/>
  <c r="D34" i="50"/>
  <c r="E34" i="50"/>
  <c r="F34" i="50"/>
  <c r="G34" i="50"/>
  <c r="H34" i="50"/>
  <c r="I34" i="50"/>
  <c r="J34" i="50"/>
  <c r="K34" i="50"/>
  <c r="L34" i="50"/>
  <c r="M34" i="50"/>
  <c r="N34" i="50"/>
  <c r="O34" i="50"/>
  <c r="Q34" i="50"/>
  <c r="R34" i="50"/>
  <c r="S34" i="50"/>
  <c r="U34" i="50"/>
  <c r="V34" i="50"/>
  <c r="X34" i="50"/>
  <c r="Y34" i="50"/>
  <c r="Z34" i="50"/>
  <c r="AA34" i="50"/>
  <c r="AB34" i="50"/>
  <c r="AC34" i="50"/>
  <c r="AD34" i="50"/>
  <c r="AE34" i="50"/>
  <c r="AF34" i="50"/>
  <c r="AG34" i="50"/>
  <c r="AH34" i="50"/>
  <c r="AI34" i="50"/>
  <c r="AJ34" i="50"/>
  <c r="AK34" i="50"/>
  <c r="AL34" i="50"/>
  <c r="AM34" i="50"/>
  <c r="AN34" i="50"/>
  <c r="AO34" i="50"/>
  <c r="AQ34" i="50"/>
  <c r="AR34" i="50"/>
  <c r="AS34" i="50"/>
  <c r="AT34" i="50"/>
  <c r="AU34" i="50"/>
  <c r="AV34" i="50"/>
  <c r="AW34" i="50"/>
  <c r="AX34" i="50"/>
  <c r="AY34" i="50"/>
  <c r="AZ34" i="50"/>
  <c r="BA34" i="50"/>
  <c r="BB34" i="50"/>
  <c r="BC34" i="50"/>
  <c r="BE34" i="50"/>
  <c r="BF34" i="50"/>
  <c r="BG34" i="50"/>
  <c r="BH34" i="50"/>
  <c r="BI34" i="50"/>
  <c r="BJ34" i="50"/>
  <c r="BK34" i="50"/>
  <c r="BL34" i="50"/>
  <c r="BM34" i="50"/>
  <c r="BN34" i="50"/>
  <c r="BO34" i="50"/>
  <c r="BP34" i="50"/>
  <c r="BR34" i="50"/>
  <c r="BS34" i="50"/>
  <c r="BU34" i="50"/>
  <c r="BV34" i="50"/>
  <c r="BW34" i="50"/>
  <c r="BX34" i="50"/>
  <c r="BY34" i="50"/>
  <c r="BZ34" i="50"/>
  <c r="CA34" i="50"/>
  <c r="CB34" i="50"/>
  <c r="CC34" i="50"/>
  <c r="CD34" i="50"/>
  <c r="CE34" i="50"/>
  <c r="CF34" i="50"/>
  <c r="CG34" i="50"/>
  <c r="CH34" i="50"/>
  <c r="CI34" i="50"/>
  <c r="CJ34" i="50"/>
  <c r="CK34" i="50"/>
  <c r="D35" i="50"/>
  <c r="E35" i="50"/>
  <c r="F35" i="50"/>
  <c r="G35" i="50"/>
  <c r="H35" i="50"/>
  <c r="I35" i="50"/>
  <c r="J35" i="50"/>
  <c r="K35" i="50"/>
  <c r="L35" i="50"/>
  <c r="M35" i="50"/>
  <c r="N35" i="50"/>
  <c r="O35" i="50"/>
  <c r="Q35" i="50"/>
  <c r="R35" i="50"/>
  <c r="S35" i="50"/>
  <c r="U35" i="50"/>
  <c r="V35" i="50"/>
  <c r="X35" i="50"/>
  <c r="Y35" i="50"/>
  <c r="Z35" i="50"/>
  <c r="AA35" i="50"/>
  <c r="AB35" i="50"/>
  <c r="AC35" i="50"/>
  <c r="AD35" i="50"/>
  <c r="AE35" i="50"/>
  <c r="AF35" i="50"/>
  <c r="AG35" i="50"/>
  <c r="AH35" i="50"/>
  <c r="AI35" i="50"/>
  <c r="AJ35" i="50"/>
  <c r="AK35" i="50"/>
  <c r="AL35" i="50"/>
  <c r="AM35" i="50"/>
  <c r="AN35" i="50"/>
  <c r="AO35" i="50"/>
  <c r="AQ35" i="50"/>
  <c r="AR35" i="50"/>
  <c r="AS35" i="50"/>
  <c r="AT35" i="50"/>
  <c r="AU35" i="50"/>
  <c r="AV35" i="50"/>
  <c r="AW35" i="50"/>
  <c r="AX35" i="50"/>
  <c r="AY35" i="50"/>
  <c r="AZ35" i="50"/>
  <c r="BA35" i="50"/>
  <c r="BB35" i="50"/>
  <c r="BC35" i="50"/>
  <c r="BE35" i="50"/>
  <c r="BF35" i="50"/>
  <c r="BG35" i="50"/>
  <c r="BH35" i="50"/>
  <c r="BI35" i="50"/>
  <c r="BJ35" i="50"/>
  <c r="BK35" i="50"/>
  <c r="BL35" i="50"/>
  <c r="BM35" i="50"/>
  <c r="BN35" i="50"/>
  <c r="BO35" i="50"/>
  <c r="BP35" i="50"/>
  <c r="BR35" i="50"/>
  <c r="BS35" i="50"/>
  <c r="BU35" i="50"/>
  <c r="BV35" i="50"/>
  <c r="BW35" i="50"/>
  <c r="BX35" i="50"/>
  <c r="BY35" i="50"/>
  <c r="BZ35" i="50"/>
  <c r="CA35" i="50"/>
  <c r="CB35" i="50"/>
  <c r="CC35" i="50"/>
  <c r="CD35" i="50"/>
  <c r="CE35" i="50"/>
  <c r="CF35" i="50"/>
  <c r="CG35" i="50"/>
  <c r="CH35" i="50"/>
  <c r="CI35" i="50"/>
  <c r="CJ35" i="50"/>
  <c r="CK35" i="50"/>
  <c r="D36" i="50"/>
  <c r="E36" i="50"/>
  <c r="F36" i="50"/>
  <c r="G36" i="50"/>
  <c r="H36" i="50"/>
  <c r="I36" i="50"/>
  <c r="J36" i="50"/>
  <c r="K36" i="50"/>
  <c r="L36" i="50"/>
  <c r="M36" i="50"/>
  <c r="N36" i="50"/>
  <c r="O36" i="50"/>
  <c r="Q36" i="50"/>
  <c r="R36" i="50"/>
  <c r="S36" i="50"/>
  <c r="U36" i="50"/>
  <c r="V36" i="50"/>
  <c r="X36" i="50"/>
  <c r="Y36" i="50"/>
  <c r="Z36" i="50"/>
  <c r="AA36" i="50"/>
  <c r="AB36" i="50"/>
  <c r="AC36" i="50"/>
  <c r="AD36" i="50"/>
  <c r="AE36" i="50"/>
  <c r="AF36" i="50"/>
  <c r="AG36" i="50"/>
  <c r="AH36" i="50"/>
  <c r="AI36" i="50"/>
  <c r="AJ36" i="50"/>
  <c r="AK36" i="50"/>
  <c r="AL36" i="50"/>
  <c r="AM36" i="50"/>
  <c r="AN36" i="50"/>
  <c r="AO36" i="50"/>
  <c r="AQ36" i="50"/>
  <c r="AR36" i="50"/>
  <c r="AS36" i="50"/>
  <c r="AT36" i="50"/>
  <c r="AU36" i="50"/>
  <c r="AV36" i="50"/>
  <c r="AW36" i="50"/>
  <c r="AX36" i="50"/>
  <c r="AY36" i="50"/>
  <c r="AZ36" i="50"/>
  <c r="BA36" i="50"/>
  <c r="BB36" i="50"/>
  <c r="BC36" i="50"/>
  <c r="BE36" i="50"/>
  <c r="BF36" i="50"/>
  <c r="BG36" i="50"/>
  <c r="BH36" i="50"/>
  <c r="BI36" i="50"/>
  <c r="BJ36" i="50"/>
  <c r="BK36" i="50"/>
  <c r="BL36" i="50"/>
  <c r="BM36" i="50"/>
  <c r="BN36" i="50"/>
  <c r="BO36" i="50"/>
  <c r="BP36" i="50"/>
  <c r="BR36" i="50"/>
  <c r="BS36" i="50"/>
  <c r="BU36" i="50"/>
  <c r="BV36" i="50"/>
  <c r="BW36" i="50"/>
  <c r="BX36" i="50"/>
  <c r="BY36" i="50"/>
  <c r="BZ36" i="50"/>
  <c r="CA36" i="50"/>
  <c r="CB36" i="50"/>
  <c r="CC36" i="50"/>
  <c r="CD36" i="50"/>
  <c r="CE36" i="50"/>
  <c r="CF36" i="50"/>
  <c r="CG36" i="50"/>
  <c r="CH36" i="50"/>
  <c r="CI36" i="50"/>
  <c r="CJ36" i="50"/>
  <c r="CK36" i="50"/>
  <c r="D37" i="50"/>
  <c r="E37" i="50"/>
  <c r="F37" i="50"/>
  <c r="G37" i="50"/>
  <c r="H37" i="50"/>
  <c r="I37" i="50"/>
  <c r="J37" i="50"/>
  <c r="K37" i="50"/>
  <c r="L37" i="50"/>
  <c r="M37" i="50"/>
  <c r="N37" i="50"/>
  <c r="O37" i="50"/>
  <c r="Q37" i="50"/>
  <c r="R37" i="50"/>
  <c r="S37" i="50"/>
  <c r="U37" i="50"/>
  <c r="V37" i="50"/>
  <c r="X37" i="50"/>
  <c r="Y37" i="50"/>
  <c r="Z37" i="50"/>
  <c r="AA37" i="50"/>
  <c r="AB37" i="50"/>
  <c r="AC37" i="50"/>
  <c r="AD37" i="50"/>
  <c r="AE37" i="50"/>
  <c r="AF37" i="50"/>
  <c r="AG37" i="50"/>
  <c r="AH37" i="50"/>
  <c r="AI37" i="50"/>
  <c r="AJ37" i="50"/>
  <c r="AK37" i="50"/>
  <c r="AL37" i="50"/>
  <c r="AM37" i="50"/>
  <c r="AN37" i="50"/>
  <c r="AO37" i="50"/>
  <c r="AQ37" i="50"/>
  <c r="AR37" i="50"/>
  <c r="AS37" i="50"/>
  <c r="AT37" i="50"/>
  <c r="AU37" i="50"/>
  <c r="AV37" i="50"/>
  <c r="AW37" i="50"/>
  <c r="AX37" i="50"/>
  <c r="AY37" i="50"/>
  <c r="AZ37" i="50"/>
  <c r="BA37" i="50"/>
  <c r="BB37" i="50"/>
  <c r="BC37" i="50"/>
  <c r="BE37" i="50"/>
  <c r="BF37" i="50"/>
  <c r="BG37" i="50"/>
  <c r="BH37" i="50"/>
  <c r="BI37" i="50"/>
  <c r="BJ37" i="50"/>
  <c r="BK37" i="50"/>
  <c r="BL37" i="50"/>
  <c r="BM37" i="50"/>
  <c r="BN37" i="50"/>
  <c r="BO37" i="50"/>
  <c r="BP37" i="50"/>
  <c r="BR37" i="50"/>
  <c r="BS37" i="50"/>
  <c r="BT37" i="50"/>
  <c r="BU37" i="50"/>
  <c r="BV37" i="50"/>
  <c r="BW37" i="50"/>
  <c r="BX37" i="50"/>
  <c r="BY37" i="50"/>
  <c r="BZ37" i="50"/>
  <c r="CA37" i="50"/>
  <c r="CB37" i="50"/>
  <c r="CC37" i="50"/>
  <c r="CD37" i="50"/>
  <c r="CE37" i="50"/>
  <c r="CF37" i="50"/>
  <c r="CG37" i="50"/>
  <c r="CH37" i="50"/>
  <c r="CI37" i="50"/>
  <c r="CJ37" i="50"/>
  <c r="CK37" i="50"/>
  <c r="D38" i="50"/>
  <c r="E38" i="50"/>
  <c r="F38" i="50"/>
  <c r="G38" i="50"/>
  <c r="H38" i="50"/>
  <c r="I38" i="50"/>
  <c r="J38" i="50"/>
  <c r="K38" i="50"/>
  <c r="L38" i="50"/>
  <c r="M38" i="50"/>
  <c r="N38" i="50"/>
  <c r="O38" i="50"/>
  <c r="Q38" i="50"/>
  <c r="R38" i="50"/>
  <c r="S38" i="50"/>
  <c r="U38" i="50"/>
  <c r="V38" i="50"/>
  <c r="X38" i="50"/>
  <c r="Y38" i="50"/>
  <c r="Z38" i="50"/>
  <c r="AA38" i="50"/>
  <c r="AB38" i="50"/>
  <c r="AC38" i="50"/>
  <c r="AD38" i="50"/>
  <c r="AE38" i="50"/>
  <c r="AF38" i="50"/>
  <c r="AG38" i="50"/>
  <c r="AH38" i="50"/>
  <c r="AI38" i="50"/>
  <c r="AJ38" i="50"/>
  <c r="AK38" i="50"/>
  <c r="AL38" i="50"/>
  <c r="AM38" i="50"/>
  <c r="AN38" i="50"/>
  <c r="AO38" i="50"/>
  <c r="AQ38" i="50"/>
  <c r="AR38" i="50"/>
  <c r="AS38" i="50"/>
  <c r="AT38" i="50"/>
  <c r="AU38" i="50"/>
  <c r="AV38" i="50"/>
  <c r="AW38" i="50"/>
  <c r="AX38" i="50"/>
  <c r="AY38" i="50"/>
  <c r="AZ38" i="50"/>
  <c r="BA38" i="50"/>
  <c r="BB38" i="50"/>
  <c r="BC38" i="50"/>
  <c r="BE38" i="50"/>
  <c r="BF38" i="50"/>
  <c r="BG38" i="50"/>
  <c r="BH38" i="50"/>
  <c r="BI38" i="50"/>
  <c r="BJ38" i="50"/>
  <c r="BK38" i="50"/>
  <c r="BL38" i="50"/>
  <c r="BM38" i="50"/>
  <c r="BN38" i="50"/>
  <c r="BO38" i="50"/>
  <c r="BP38" i="50"/>
  <c r="BR38" i="50"/>
  <c r="BS38" i="50"/>
  <c r="BU38" i="50"/>
  <c r="BV38" i="50"/>
  <c r="BW38" i="50"/>
  <c r="BX38" i="50"/>
  <c r="BY38" i="50"/>
  <c r="BZ38" i="50"/>
  <c r="CA38" i="50"/>
  <c r="CB38" i="50"/>
  <c r="CC38" i="50"/>
  <c r="CD38" i="50"/>
  <c r="CE38" i="50"/>
  <c r="CF38" i="50"/>
  <c r="CG38" i="50"/>
  <c r="CH38" i="50"/>
  <c r="CI38" i="50"/>
  <c r="CJ38" i="50"/>
  <c r="CK38" i="50"/>
  <c r="D39" i="50"/>
  <c r="E39" i="50"/>
  <c r="F39" i="50"/>
  <c r="G39" i="50"/>
  <c r="H39" i="50"/>
  <c r="I39" i="50"/>
  <c r="J39" i="50"/>
  <c r="K39" i="50"/>
  <c r="L39" i="50"/>
  <c r="M39" i="50"/>
  <c r="N39" i="50"/>
  <c r="O39" i="50"/>
  <c r="Q39" i="50"/>
  <c r="R39" i="50"/>
  <c r="S39" i="50"/>
  <c r="U39" i="50"/>
  <c r="V39" i="50"/>
  <c r="X39" i="50"/>
  <c r="Y39" i="50"/>
  <c r="Z39" i="50"/>
  <c r="AA39" i="50"/>
  <c r="AB39" i="50"/>
  <c r="AC39" i="50"/>
  <c r="AD39" i="50"/>
  <c r="AE39" i="50"/>
  <c r="AF39" i="50"/>
  <c r="AG39" i="50"/>
  <c r="AH39" i="50"/>
  <c r="AI39" i="50"/>
  <c r="AJ39" i="50"/>
  <c r="AK39" i="50"/>
  <c r="AL39" i="50"/>
  <c r="AM39" i="50"/>
  <c r="AN39" i="50"/>
  <c r="AO39" i="50"/>
  <c r="AQ39" i="50"/>
  <c r="AR39" i="50"/>
  <c r="AS39" i="50"/>
  <c r="AT39" i="50"/>
  <c r="AU39" i="50"/>
  <c r="AV39" i="50"/>
  <c r="AW39" i="50"/>
  <c r="AX39" i="50"/>
  <c r="AY39" i="50"/>
  <c r="AZ39" i="50"/>
  <c r="BA39" i="50"/>
  <c r="BB39" i="50"/>
  <c r="BC39" i="50"/>
  <c r="BE39" i="50"/>
  <c r="BF39" i="50"/>
  <c r="BG39" i="50"/>
  <c r="BH39" i="50"/>
  <c r="BI39" i="50"/>
  <c r="BJ39" i="50"/>
  <c r="BK39" i="50"/>
  <c r="BL39" i="50"/>
  <c r="BM39" i="50"/>
  <c r="BN39" i="50"/>
  <c r="BO39" i="50"/>
  <c r="BP39" i="50"/>
  <c r="BR39" i="50"/>
  <c r="BS39" i="50"/>
  <c r="BU39" i="50"/>
  <c r="BV39" i="50"/>
  <c r="BW39" i="50"/>
  <c r="BX39" i="50"/>
  <c r="BY39" i="50"/>
  <c r="BZ39" i="50"/>
  <c r="CA39" i="50"/>
  <c r="CB39" i="50"/>
  <c r="CC39" i="50"/>
  <c r="CD39" i="50"/>
  <c r="CE39" i="50"/>
  <c r="CF39" i="50"/>
  <c r="CG39" i="50"/>
  <c r="CH39" i="50"/>
  <c r="CI39" i="50"/>
  <c r="CJ39" i="50"/>
  <c r="CK39" i="50"/>
  <c r="D40" i="50"/>
  <c r="E40" i="50"/>
  <c r="F40" i="50"/>
  <c r="G40" i="50"/>
  <c r="H40" i="50"/>
  <c r="I40" i="50"/>
  <c r="J40" i="50"/>
  <c r="K40" i="50"/>
  <c r="L40" i="50"/>
  <c r="M40" i="50"/>
  <c r="N40" i="50"/>
  <c r="O40" i="50"/>
  <c r="Q40" i="50"/>
  <c r="R40" i="50"/>
  <c r="S40" i="50"/>
  <c r="U40" i="50"/>
  <c r="V40" i="50"/>
  <c r="X40" i="50"/>
  <c r="Y40" i="50"/>
  <c r="Z40" i="50"/>
  <c r="AA40" i="50"/>
  <c r="AB40" i="50"/>
  <c r="AC40" i="50"/>
  <c r="AD40" i="50"/>
  <c r="AE40" i="50"/>
  <c r="AF40" i="50"/>
  <c r="AG40" i="50"/>
  <c r="AH40" i="50"/>
  <c r="AI40" i="50"/>
  <c r="AJ40" i="50"/>
  <c r="AK40" i="50"/>
  <c r="AL40" i="50"/>
  <c r="AM40" i="50"/>
  <c r="AN40" i="50"/>
  <c r="AO40" i="50"/>
  <c r="AQ40" i="50"/>
  <c r="AR40" i="50"/>
  <c r="AS40" i="50"/>
  <c r="AT40" i="50"/>
  <c r="AU40" i="50"/>
  <c r="AV40" i="50"/>
  <c r="AW40" i="50"/>
  <c r="AX40" i="50"/>
  <c r="AY40" i="50"/>
  <c r="AZ40" i="50"/>
  <c r="BA40" i="50"/>
  <c r="BB40" i="50"/>
  <c r="BC40" i="50"/>
  <c r="BE40" i="50"/>
  <c r="BF40" i="50"/>
  <c r="BG40" i="50"/>
  <c r="BH40" i="50"/>
  <c r="BI40" i="50"/>
  <c r="BJ40" i="50"/>
  <c r="BK40" i="50"/>
  <c r="BL40" i="50"/>
  <c r="BM40" i="50"/>
  <c r="BN40" i="50"/>
  <c r="BO40" i="50"/>
  <c r="BP40" i="50"/>
  <c r="BR40" i="50"/>
  <c r="BS40" i="50"/>
  <c r="BU40" i="50"/>
  <c r="BV40" i="50"/>
  <c r="BW40" i="50"/>
  <c r="BX40" i="50"/>
  <c r="BY40" i="50"/>
  <c r="BZ40" i="50"/>
  <c r="CA40" i="50"/>
  <c r="CB40" i="50"/>
  <c r="CC40" i="50"/>
  <c r="CD40" i="50"/>
  <c r="CE40" i="50"/>
  <c r="CF40" i="50"/>
  <c r="CG40" i="50"/>
  <c r="CH40" i="50"/>
  <c r="CI40" i="50"/>
  <c r="CJ40" i="50"/>
  <c r="CK40" i="50"/>
  <c r="D41" i="50"/>
  <c r="E41" i="50"/>
  <c r="F41" i="50"/>
  <c r="G41" i="50"/>
  <c r="H41" i="50"/>
  <c r="I41" i="50"/>
  <c r="J41" i="50"/>
  <c r="K41" i="50"/>
  <c r="L41" i="50"/>
  <c r="M41" i="50"/>
  <c r="N41" i="50"/>
  <c r="O41" i="50"/>
  <c r="Q41" i="50"/>
  <c r="R41" i="50"/>
  <c r="S41" i="50"/>
  <c r="U41" i="50"/>
  <c r="V41" i="50"/>
  <c r="X41" i="50"/>
  <c r="Y41" i="50"/>
  <c r="Z41" i="50"/>
  <c r="AA41" i="50"/>
  <c r="AB41" i="50"/>
  <c r="AC41" i="50"/>
  <c r="AD41" i="50"/>
  <c r="AE41" i="50"/>
  <c r="AF41" i="50"/>
  <c r="AG41" i="50"/>
  <c r="AH41" i="50"/>
  <c r="AI41" i="50"/>
  <c r="AJ41" i="50"/>
  <c r="AK41" i="50"/>
  <c r="AL41" i="50"/>
  <c r="AM41" i="50"/>
  <c r="AN41" i="50"/>
  <c r="AO41" i="50"/>
  <c r="AQ41" i="50"/>
  <c r="AR41" i="50"/>
  <c r="AS41" i="50"/>
  <c r="AT41" i="50"/>
  <c r="AU41" i="50"/>
  <c r="AV41" i="50"/>
  <c r="AW41" i="50"/>
  <c r="AX41" i="50"/>
  <c r="AY41" i="50"/>
  <c r="AZ41" i="50"/>
  <c r="BA41" i="50"/>
  <c r="BB41" i="50"/>
  <c r="BC41" i="50"/>
  <c r="BE41" i="50"/>
  <c r="BF41" i="50"/>
  <c r="BG41" i="50"/>
  <c r="BH41" i="50"/>
  <c r="BI41" i="50"/>
  <c r="BJ41" i="50"/>
  <c r="BK41" i="50"/>
  <c r="BL41" i="50"/>
  <c r="BM41" i="50"/>
  <c r="BN41" i="50"/>
  <c r="BO41" i="50"/>
  <c r="BP41" i="50"/>
  <c r="BR41" i="50"/>
  <c r="BS41" i="50"/>
  <c r="BU41" i="50"/>
  <c r="BV41" i="50"/>
  <c r="BW41" i="50"/>
  <c r="BX41" i="50"/>
  <c r="BY41" i="50"/>
  <c r="BZ41" i="50"/>
  <c r="CA41" i="50"/>
  <c r="CB41" i="50"/>
  <c r="CC41" i="50"/>
  <c r="CD41" i="50"/>
  <c r="CE41" i="50"/>
  <c r="CF41" i="50"/>
  <c r="CG41" i="50"/>
  <c r="CH41" i="50"/>
  <c r="CI41" i="50"/>
  <c r="CJ41" i="50"/>
  <c r="CK41" i="50"/>
  <c r="B4" i="50"/>
  <c r="B5" i="50"/>
  <c r="B6" i="50"/>
  <c r="B7" i="50"/>
  <c r="B8" i="50"/>
  <c r="B9" i="50"/>
  <c r="B10" i="50"/>
  <c r="B11" i="50"/>
  <c r="B12" i="50"/>
  <c r="B13" i="50"/>
  <c r="B14" i="50"/>
  <c r="B15" i="50"/>
  <c r="B16" i="50"/>
  <c r="B17" i="50"/>
  <c r="B18" i="50"/>
  <c r="B19" i="50"/>
  <c r="B20" i="50"/>
  <c r="B21" i="50"/>
  <c r="B22" i="50"/>
  <c r="B23" i="50"/>
  <c r="B24" i="50"/>
  <c r="B25" i="50"/>
  <c r="B26" i="50"/>
  <c r="B27" i="50"/>
  <c r="B28" i="50"/>
  <c r="B29" i="50"/>
  <c r="B30" i="50"/>
  <c r="B31" i="50"/>
  <c r="B32" i="50"/>
  <c r="B33" i="50"/>
  <c r="B34" i="50"/>
  <c r="B35" i="50"/>
  <c r="B36" i="50"/>
  <c r="B37" i="50"/>
  <c r="B38" i="50"/>
  <c r="B39" i="50"/>
  <c r="B40" i="50"/>
  <c r="B41" i="50"/>
  <c r="B3" i="50"/>
  <c r="CL3" i="46"/>
  <c r="CM3" i="46"/>
  <c r="CN3" i="46"/>
  <c r="CO3" i="46"/>
  <c r="CP3" i="46"/>
  <c r="CL4" i="46"/>
  <c r="CM4" i="46"/>
  <c r="CN4" i="46"/>
  <c r="CO4" i="46"/>
  <c r="CP4" i="46"/>
  <c r="CL5" i="46"/>
  <c r="CM5" i="46"/>
  <c r="CN5" i="46"/>
  <c r="CO5" i="46"/>
  <c r="CP5" i="46"/>
  <c r="CL6" i="46"/>
  <c r="CM6" i="46"/>
  <c r="CN6" i="46"/>
  <c r="CO6" i="46"/>
  <c r="CP6" i="46"/>
  <c r="CL7" i="46"/>
  <c r="CM7" i="46"/>
  <c r="CN7" i="46"/>
  <c r="CO7" i="46"/>
  <c r="CP7" i="46"/>
  <c r="CL8" i="46"/>
  <c r="CM8" i="46"/>
  <c r="CN8" i="46"/>
  <c r="CO8" i="46"/>
  <c r="CP8" i="46"/>
  <c r="CL9" i="46"/>
  <c r="CM9" i="46"/>
  <c r="CN9" i="46"/>
  <c r="CO9" i="46"/>
  <c r="CP9" i="46"/>
  <c r="CL10" i="46"/>
  <c r="CM10" i="46"/>
  <c r="CN10" i="46"/>
  <c r="CO10" i="46"/>
  <c r="CP10" i="46"/>
  <c r="CL11" i="46"/>
  <c r="CM11" i="46"/>
  <c r="CN11" i="46"/>
  <c r="CO11" i="46"/>
  <c r="CP11" i="46"/>
  <c r="CL12" i="46"/>
  <c r="CM12" i="46"/>
  <c r="CN12" i="46"/>
  <c r="CO12" i="46"/>
  <c r="CP12" i="46"/>
  <c r="CL13" i="46"/>
  <c r="CM13" i="46"/>
  <c r="CN13" i="46"/>
  <c r="CO13" i="46"/>
  <c r="CP13" i="46"/>
  <c r="CL14" i="46"/>
  <c r="CM14" i="46"/>
  <c r="CN14" i="46"/>
  <c r="CO14" i="46"/>
  <c r="CP14" i="46"/>
  <c r="CL15" i="46"/>
  <c r="CM15" i="46"/>
  <c r="CN15" i="46"/>
  <c r="CO15" i="46"/>
  <c r="CP15" i="46"/>
  <c r="CL16" i="46"/>
  <c r="CM16" i="46"/>
  <c r="CN16" i="46"/>
  <c r="CO16" i="46"/>
  <c r="CP16" i="46"/>
  <c r="CL17" i="46"/>
  <c r="CM17" i="46"/>
  <c r="CN17" i="46"/>
  <c r="CO17" i="46"/>
  <c r="CP17" i="46"/>
  <c r="CL18" i="46"/>
  <c r="CM18" i="46"/>
  <c r="CN18" i="46"/>
  <c r="CO18" i="46"/>
  <c r="CP18" i="46"/>
  <c r="CL19" i="46"/>
  <c r="CM19" i="46"/>
  <c r="CN19" i="46"/>
  <c r="CO19" i="46"/>
  <c r="CP19" i="46"/>
  <c r="CL20" i="46"/>
  <c r="CM20" i="46"/>
  <c r="CN20" i="46"/>
  <c r="CO20" i="46"/>
  <c r="CP20" i="46"/>
  <c r="CL21" i="46"/>
  <c r="CM21" i="46"/>
  <c r="CN21" i="46"/>
  <c r="CO21" i="46"/>
  <c r="CP21" i="46"/>
  <c r="CL22" i="46"/>
  <c r="CM22" i="46"/>
  <c r="CN22" i="46"/>
  <c r="CO22" i="46"/>
  <c r="CP22" i="46"/>
  <c r="CL23" i="46"/>
  <c r="CM23" i="46"/>
  <c r="CN23" i="46"/>
  <c r="CO23" i="46"/>
  <c r="CP23" i="46"/>
  <c r="CL24" i="46"/>
  <c r="CM24" i="46"/>
  <c r="CN24" i="46"/>
  <c r="CO24" i="46"/>
  <c r="CP24" i="46"/>
  <c r="CL25" i="46"/>
  <c r="CM25" i="46"/>
  <c r="CN25" i="46"/>
  <c r="CO25" i="46"/>
  <c r="CP25" i="46"/>
  <c r="CL26" i="46"/>
  <c r="CM26" i="46"/>
  <c r="CN26" i="46"/>
  <c r="CO26" i="46"/>
  <c r="CP26" i="46"/>
  <c r="CL27" i="46"/>
  <c r="CM27" i="46"/>
  <c r="CN27" i="46"/>
  <c r="CO27" i="46"/>
  <c r="CP27" i="46"/>
  <c r="CL28" i="46"/>
  <c r="CM28" i="46"/>
  <c r="CN28" i="46"/>
  <c r="CO28" i="46"/>
  <c r="CP28" i="46"/>
  <c r="CL29" i="46"/>
  <c r="CM29" i="46"/>
  <c r="CN29" i="46"/>
  <c r="CO29" i="46"/>
  <c r="CP29" i="46"/>
  <c r="CL30" i="46"/>
  <c r="CM30" i="46"/>
  <c r="CN30" i="46"/>
  <c r="CO30" i="46"/>
  <c r="CP30" i="46"/>
  <c r="CL31" i="46"/>
  <c r="CM31" i="46"/>
  <c r="CN31" i="46"/>
  <c r="CO31" i="46"/>
  <c r="CP31" i="46"/>
  <c r="CL32" i="46"/>
  <c r="CM32" i="46"/>
  <c r="CN32" i="46"/>
  <c r="CO32" i="46"/>
  <c r="CP32" i="46"/>
  <c r="CL33" i="46"/>
  <c r="CM33" i="46"/>
  <c r="CN33" i="46"/>
  <c r="CO33" i="46"/>
  <c r="CP33" i="46"/>
  <c r="CL34" i="46"/>
  <c r="CM34" i="46"/>
  <c r="CN34" i="46"/>
  <c r="CO34" i="46"/>
  <c r="CP34" i="46"/>
  <c r="CL35" i="46"/>
  <c r="CM35" i="46"/>
  <c r="CN35" i="46"/>
  <c r="CO35" i="46"/>
  <c r="CP35" i="46"/>
  <c r="CL36" i="46"/>
  <c r="CM36" i="46"/>
  <c r="CN36" i="46"/>
  <c r="CO36" i="46"/>
  <c r="CP36" i="46"/>
  <c r="CL37" i="46"/>
  <c r="CM37" i="46"/>
  <c r="CN37" i="46"/>
  <c r="CO37" i="46"/>
  <c r="CP37" i="46"/>
  <c r="CL38" i="46"/>
  <c r="CM38" i="46"/>
  <c r="CN38" i="46"/>
  <c r="CO38" i="46"/>
  <c r="CP38" i="46"/>
  <c r="CL39" i="46"/>
  <c r="CM39" i="46"/>
  <c r="CN39" i="46"/>
  <c r="CO39" i="46"/>
  <c r="CP39" i="46"/>
  <c r="CL40" i="46"/>
  <c r="CM40" i="46"/>
  <c r="CN40" i="46"/>
  <c r="CO40" i="46"/>
  <c r="CP40" i="46"/>
  <c r="CL41" i="46"/>
  <c r="CM41" i="46"/>
  <c r="CN41" i="46"/>
  <c r="CO41" i="46"/>
  <c r="CP41" i="46"/>
  <c r="CI4" i="46"/>
  <c r="CJ4" i="46"/>
  <c r="CK4" i="46"/>
  <c r="CI5" i="46"/>
  <c r="CJ5" i="46"/>
  <c r="CJ6" i="46"/>
  <c r="CK6" i="46"/>
  <c r="CI7" i="46"/>
  <c r="CJ7" i="46"/>
  <c r="CI8" i="46"/>
  <c r="CJ8" i="46"/>
  <c r="CK8" i="46"/>
  <c r="CI9" i="46"/>
  <c r="CJ9" i="46"/>
  <c r="CJ10" i="46"/>
  <c r="CK10" i="46"/>
  <c r="CI11" i="46"/>
  <c r="CJ11" i="46"/>
  <c r="CI12" i="46"/>
  <c r="CJ12" i="46"/>
  <c r="CK12" i="46"/>
  <c r="CI13" i="46"/>
  <c r="CJ13" i="46"/>
  <c r="CJ14" i="46"/>
  <c r="CK14" i="46"/>
  <c r="CI15" i="46"/>
  <c r="CJ15" i="46"/>
  <c r="CJ3" i="46"/>
  <c r="CH4" i="46"/>
  <c r="CH5" i="46"/>
  <c r="CH6" i="46"/>
  <c r="CH7" i="46"/>
  <c r="CH8" i="46"/>
  <c r="CH9" i="46"/>
  <c r="CH10" i="46"/>
  <c r="CH11" i="46"/>
  <c r="CH12" i="46"/>
  <c r="CH13" i="46"/>
  <c r="CH14" i="46"/>
  <c r="CH15" i="46"/>
  <c r="CI3" i="46"/>
  <c r="CH3" i="46"/>
  <c r="CG4" i="46"/>
  <c r="CG6" i="46"/>
  <c r="CG8" i="46"/>
  <c r="CG10" i="46"/>
  <c r="CG12" i="46"/>
  <c r="CG14" i="46"/>
  <c r="CF4" i="46"/>
  <c r="CF5" i="46"/>
  <c r="CF6" i="46"/>
  <c r="CF7" i="46"/>
  <c r="CF8" i="46"/>
  <c r="CF9" i="46"/>
  <c r="CF10" i="46"/>
  <c r="CF11" i="46"/>
  <c r="CF12" i="46"/>
  <c r="CF13" i="46"/>
  <c r="CF14" i="46"/>
  <c r="CF15" i="46"/>
  <c r="CF3" i="46"/>
  <c r="CE5" i="46"/>
  <c r="CE6" i="46"/>
  <c r="CE7" i="46"/>
  <c r="CE9" i="46"/>
  <c r="CE10" i="46"/>
  <c r="CE11" i="46"/>
  <c r="CE13" i="46"/>
  <c r="CE14" i="46"/>
  <c r="CE15" i="46"/>
  <c r="CE3" i="46"/>
  <c r="CD4" i="46"/>
  <c r="CD5" i="46"/>
  <c r="CD6" i="46"/>
  <c r="CD7" i="46"/>
  <c r="CD8" i="46"/>
  <c r="CD9" i="46"/>
  <c r="CD10" i="46"/>
  <c r="CD11" i="46"/>
  <c r="CD12" i="46"/>
  <c r="CD13" i="46"/>
  <c r="CD14" i="46"/>
  <c r="CD15" i="46"/>
  <c r="CD3" i="46"/>
  <c r="CC3" i="46"/>
  <c r="CC4" i="46"/>
  <c r="CC6" i="46"/>
  <c r="CC7" i="46"/>
  <c r="CC8" i="46"/>
  <c r="CC10" i="46"/>
  <c r="CC11" i="46"/>
  <c r="CC12" i="46"/>
  <c r="CC14" i="46"/>
  <c r="CC15" i="46"/>
  <c r="CB4" i="46"/>
  <c r="CB5" i="46"/>
  <c r="CB6" i="46"/>
  <c r="CB7" i="46"/>
  <c r="CB8" i="46"/>
  <c r="CB9" i="46"/>
  <c r="CB10" i="46"/>
  <c r="CB11" i="46"/>
  <c r="CB12" i="46"/>
  <c r="CB13" i="46"/>
  <c r="CB14" i="46"/>
  <c r="CB15" i="46"/>
  <c r="CB3" i="46"/>
  <c r="CA3" i="46"/>
  <c r="CA5" i="46"/>
  <c r="CA7" i="46"/>
  <c r="CA9" i="46"/>
  <c r="CA11" i="46"/>
  <c r="CA13" i="46"/>
  <c r="CA15" i="46"/>
  <c r="BX3" i="46"/>
  <c r="BZ3" i="46"/>
  <c r="BX4" i="46"/>
  <c r="BY4" i="46"/>
  <c r="BZ4" i="46"/>
  <c r="BX5" i="46"/>
  <c r="BY5" i="46"/>
  <c r="BZ5" i="46"/>
  <c r="BX6" i="46"/>
  <c r="BY6" i="46"/>
  <c r="BZ6" i="46"/>
  <c r="BX7" i="46"/>
  <c r="BZ7" i="46"/>
  <c r="BX8" i="46"/>
  <c r="BY8" i="46"/>
  <c r="BZ8" i="46"/>
  <c r="BX9" i="46"/>
  <c r="BY9" i="46"/>
  <c r="BZ9" i="46"/>
  <c r="BX10" i="46"/>
  <c r="BY10" i="46"/>
  <c r="BZ10" i="46"/>
  <c r="BX11" i="46"/>
  <c r="BZ11" i="46"/>
  <c r="BX12" i="46"/>
  <c r="BY12" i="46"/>
  <c r="BZ12" i="46"/>
  <c r="BX13" i="46"/>
  <c r="BY13" i="46"/>
  <c r="BZ13" i="46"/>
  <c r="BX14" i="46"/>
  <c r="BY14" i="46"/>
  <c r="BZ14" i="46"/>
  <c r="BX15" i="46"/>
  <c r="BZ15" i="46"/>
  <c r="BW5" i="46"/>
  <c r="BW6" i="46"/>
  <c r="BW7" i="46"/>
  <c r="BW9" i="46"/>
  <c r="BW10" i="46"/>
  <c r="BW11" i="46"/>
  <c r="BW13" i="46"/>
  <c r="BW14" i="46"/>
  <c r="BW15" i="46"/>
  <c r="BW3" i="46"/>
  <c r="BV4" i="46"/>
  <c r="BV5" i="46"/>
  <c r="BV6" i="46"/>
  <c r="BV7" i="46"/>
  <c r="BV8" i="46"/>
  <c r="BV9" i="46"/>
  <c r="BV10" i="46"/>
  <c r="BV11" i="46"/>
  <c r="BV12" i="46"/>
  <c r="BV13" i="46"/>
  <c r="BV14" i="46"/>
  <c r="BV15" i="46"/>
  <c r="BV3" i="46"/>
  <c r="BU4" i="46"/>
  <c r="BU6" i="46"/>
  <c r="BU8" i="46"/>
  <c r="BU10" i="46"/>
  <c r="BU12" i="46"/>
  <c r="BU14" i="46"/>
  <c r="BS5" i="46"/>
  <c r="BS7" i="46"/>
  <c r="BS9" i="46"/>
  <c r="BS11" i="46"/>
  <c r="BS13" i="46"/>
  <c r="BS15" i="46"/>
  <c r="BS3" i="46"/>
  <c r="BR4" i="46"/>
  <c r="BR6" i="46"/>
  <c r="BR8" i="46"/>
  <c r="BR10" i="46"/>
  <c r="BR12" i="46"/>
  <c r="BR14" i="46"/>
  <c r="BR3" i="46"/>
  <c r="BP5" i="46"/>
  <c r="BP7" i="46"/>
  <c r="BP9" i="46"/>
  <c r="BP11" i="46"/>
  <c r="BP13" i="46"/>
  <c r="BP15" i="46"/>
  <c r="BP3" i="46"/>
  <c r="BO4" i="46"/>
  <c r="BO6" i="46"/>
  <c r="BO8" i="46"/>
  <c r="BO10" i="46"/>
  <c r="BO12" i="46"/>
  <c r="BO14" i="46"/>
  <c r="BN5" i="46"/>
  <c r="BN7" i="46"/>
  <c r="BN9" i="46"/>
  <c r="BN11" i="46"/>
  <c r="BN13" i="46"/>
  <c r="BN15" i="46"/>
  <c r="BN3" i="46"/>
  <c r="BM4" i="46"/>
  <c r="BM6" i="46"/>
  <c r="BM8" i="46"/>
  <c r="BM10" i="46"/>
  <c r="BM12" i="46"/>
  <c r="BM14" i="46"/>
  <c r="BM3" i="46"/>
  <c r="BL5" i="46"/>
  <c r="BL7" i="46"/>
  <c r="BL9" i="46"/>
  <c r="BL11" i="46"/>
  <c r="BL13" i="46"/>
  <c r="BL15" i="46"/>
  <c r="BL3" i="46"/>
  <c r="BK4" i="46"/>
  <c r="BK6" i="46"/>
  <c r="BK8" i="46"/>
  <c r="BK10" i="46"/>
  <c r="BK12" i="46"/>
  <c r="BK14" i="46"/>
  <c r="BJ5" i="46"/>
  <c r="BJ7" i="46"/>
  <c r="BJ9" i="46"/>
  <c r="BJ11" i="46"/>
  <c r="BJ13" i="46"/>
  <c r="BJ15" i="46"/>
  <c r="BJ3" i="46"/>
  <c r="BI4" i="46"/>
  <c r="BI6" i="46"/>
  <c r="BI8" i="46"/>
  <c r="BI10" i="46"/>
  <c r="BI12" i="46"/>
  <c r="BI14" i="46"/>
  <c r="BI3" i="46"/>
  <c r="BH5" i="46"/>
  <c r="BH7" i="46"/>
  <c r="BH9" i="46"/>
  <c r="BH11" i="46"/>
  <c r="BH13" i="46"/>
  <c r="BH15" i="46"/>
  <c r="BH3" i="46"/>
  <c r="BG4" i="46"/>
  <c r="BG6" i="46"/>
  <c r="BG8" i="46"/>
  <c r="BG10" i="46"/>
  <c r="BG12" i="46"/>
  <c r="BG14" i="46"/>
  <c r="BF5" i="46"/>
  <c r="BF7" i="46"/>
  <c r="BF9" i="46"/>
  <c r="BF11" i="46"/>
  <c r="BF13" i="46"/>
  <c r="BF15" i="46"/>
  <c r="BF3" i="46"/>
  <c r="BE4" i="46"/>
  <c r="BE6" i="46"/>
  <c r="BE8" i="46"/>
  <c r="BE10" i="46"/>
  <c r="BE12" i="46"/>
  <c r="BE14" i="46"/>
  <c r="BE3" i="46"/>
  <c r="BC5" i="46"/>
  <c r="BC7" i="46"/>
  <c r="BC9" i="46"/>
  <c r="BC11" i="46"/>
  <c r="BC13" i="46"/>
  <c r="BC15" i="46"/>
  <c r="BC3" i="46"/>
  <c r="BB4" i="46"/>
  <c r="BB6" i="46"/>
  <c r="BB8" i="46"/>
  <c r="BB10" i="46"/>
  <c r="BB12" i="46"/>
  <c r="BB14" i="46"/>
  <c r="BA5" i="46"/>
  <c r="BA7" i="46"/>
  <c r="BA9" i="46"/>
  <c r="BA11" i="46"/>
  <c r="BA13" i="46"/>
  <c r="BA15" i="46"/>
  <c r="BA3" i="46"/>
  <c r="AZ4" i="46"/>
  <c r="AZ6" i="46"/>
  <c r="AZ8" i="46"/>
  <c r="AZ10" i="46"/>
  <c r="AZ12" i="46"/>
  <c r="AZ14" i="46"/>
  <c r="AZ3" i="46"/>
  <c r="AY5" i="46"/>
  <c r="AY7" i="46"/>
  <c r="AY9" i="46"/>
  <c r="AY11" i="46"/>
  <c r="AY13" i="46"/>
  <c r="AY15" i="46"/>
  <c r="AY3" i="46"/>
  <c r="AX4" i="46"/>
  <c r="AX6" i="46"/>
  <c r="AX8" i="46"/>
  <c r="AX10" i="46"/>
  <c r="AX12" i="46"/>
  <c r="AX14" i="46"/>
  <c r="AW5" i="46"/>
  <c r="AW7" i="46"/>
  <c r="AW9" i="46"/>
  <c r="AW11" i="46"/>
  <c r="AW13" i="46"/>
  <c r="AW15" i="46"/>
  <c r="AW3" i="46"/>
  <c r="AV4" i="46"/>
  <c r="AV6" i="46"/>
  <c r="AV8" i="46"/>
  <c r="AV10" i="46"/>
  <c r="AV12" i="46"/>
  <c r="AV14" i="46"/>
  <c r="AV3" i="46"/>
  <c r="AU5" i="46"/>
  <c r="AU7" i="46"/>
  <c r="AU9" i="46"/>
  <c r="AU11" i="46"/>
  <c r="AU13" i="46"/>
  <c r="AU15" i="46"/>
  <c r="AU3" i="46"/>
  <c r="AT4" i="46"/>
  <c r="AT6" i="46"/>
  <c r="AT8" i="46"/>
  <c r="AT10" i="46"/>
  <c r="AT12" i="46"/>
  <c r="AT14" i="46"/>
  <c r="AS5" i="46"/>
  <c r="AS7" i="46"/>
  <c r="AS9" i="46"/>
  <c r="AS11" i="46"/>
  <c r="AS13" i="46"/>
  <c r="AS15" i="46"/>
  <c r="AS3" i="46"/>
  <c r="AR4" i="46"/>
  <c r="AR6" i="46"/>
  <c r="AR8" i="46"/>
  <c r="AR10" i="46"/>
  <c r="AR12" i="46"/>
  <c r="AR14" i="46"/>
  <c r="AR3" i="46"/>
  <c r="AQ5" i="46"/>
  <c r="AQ7" i="46"/>
  <c r="AQ9" i="46"/>
  <c r="AQ11" i="46"/>
  <c r="AQ13" i="46"/>
  <c r="AQ15" i="46"/>
  <c r="AQ3" i="46"/>
  <c r="AM4" i="46"/>
  <c r="AN4" i="46"/>
  <c r="AO4" i="46"/>
  <c r="AM5" i="46"/>
  <c r="AN5" i="46"/>
  <c r="AO5" i="46"/>
  <c r="AM6" i="46"/>
  <c r="AN6" i="46"/>
  <c r="AO6" i="46"/>
  <c r="AM7" i="46"/>
  <c r="AO7" i="46"/>
  <c r="AM8" i="46"/>
  <c r="AN8" i="46"/>
  <c r="AO8" i="46"/>
  <c r="AM9" i="46"/>
  <c r="AN9" i="46"/>
  <c r="AO9" i="46"/>
  <c r="AM10" i="46"/>
  <c r="AN10" i="46"/>
  <c r="AO10" i="46"/>
  <c r="AM11" i="46"/>
  <c r="AO11" i="46"/>
  <c r="AM12" i="46"/>
  <c r="AN12" i="46"/>
  <c r="AO12" i="46"/>
  <c r="AM13" i="46"/>
  <c r="AN13" i="46"/>
  <c r="AO13" i="46"/>
  <c r="AM14" i="46"/>
  <c r="AN14" i="46"/>
  <c r="AO14" i="46"/>
  <c r="AM15" i="46"/>
  <c r="AO15" i="46"/>
  <c r="AO3" i="46"/>
  <c r="AM3" i="46"/>
  <c r="AL5" i="46"/>
  <c r="AL7" i="46"/>
  <c r="AL9" i="46"/>
  <c r="AL11" i="46"/>
  <c r="AL13" i="46"/>
  <c r="AL15" i="46"/>
  <c r="AL17" i="46"/>
  <c r="AL3" i="46"/>
  <c r="AK4" i="46"/>
  <c r="AK5" i="46"/>
  <c r="AK6" i="46"/>
  <c r="AK7" i="46"/>
  <c r="AK8" i="46"/>
  <c r="AK9" i="46"/>
  <c r="AK10" i="46"/>
  <c r="AK11" i="46"/>
  <c r="AK12" i="46"/>
  <c r="AK13" i="46"/>
  <c r="AK14" i="46"/>
  <c r="AK15" i="46"/>
  <c r="AK3" i="46"/>
  <c r="AJ4" i="46"/>
  <c r="AJ5" i="46"/>
  <c r="AJ6" i="46"/>
  <c r="AJ8" i="46"/>
  <c r="AJ9" i="46"/>
  <c r="AJ10" i="46"/>
  <c r="AJ12" i="46"/>
  <c r="AJ13" i="46"/>
  <c r="AJ14" i="46"/>
  <c r="AI4" i="46"/>
  <c r="AI5" i="46"/>
  <c r="AI6" i="46"/>
  <c r="AI7" i="46"/>
  <c r="AI8" i="46"/>
  <c r="AI9" i="46"/>
  <c r="AI10" i="46"/>
  <c r="AI11" i="46"/>
  <c r="AI12" i="46"/>
  <c r="AI13" i="46"/>
  <c r="AI14" i="46"/>
  <c r="AI15" i="46"/>
  <c r="AI3" i="46"/>
  <c r="AH5" i="46"/>
  <c r="AH7" i="46"/>
  <c r="AH9" i="46"/>
  <c r="AH11" i="46"/>
  <c r="AH13" i="46"/>
  <c r="AH15" i="46"/>
  <c r="AH3" i="46"/>
  <c r="AG4" i="46"/>
  <c r="AG5" i="46"/>
  <c r="AG6" i="46"/>
  <c r="AG7" i="46"/>
  <c r="AG8" i="46"/>
  <c r="AG9" i="46"/>
  <c r="AG10" i="46"/>
  <c r="AG11" i="46"/>
  <c r="AG12" i="46"/>
  <c r="AG13" i="46"/>
  <c r="AG14" i="46"/>
  <c r="AG15" i="46"/>
  <c r="AG3" i="46"/>
  <c r="AF4" i="46"/>
  <c r="AF5" i="46"/>
  <c r="AF6" i="46"/>
  <c r="AF8" i="46"/>
  <c r="AF9" i="46"/>
  <c r="AF10" i="46"/>
  <c r="AF12" i="46"/>
  <c r="AF13" i="46"/>
  <c r="AF14" i="46"/>
  <c r="AE4" i="46"/>
  <c r="AE5" i="46"/>
  <c r="AE6" i="46"/>
  <c r="AE7" i="46"/>
  <c r="AE8" i="46"/>
  <c r="AE9" i="46"/>
  <c r="AE10" i="46"/>
  <c r="AE11" i="46"/>
  <c r="AE12" i="46"/>
  <c r="AE13" i="46"/>
  <c r="AE14" i="46"/>
  <c r="AE15" i="46"/>
  <c r="AE3" i="46"/>
  <c r="AD5" i="46"/>
  <c r="AD7" i="46"/>
  <c r="AD9" i="46"/>
  <c r="AD11" i="46"/>
  <c r="AD13" i="46"/>
  <c r="AD15" i="46"/>
  <c r="AD3" i="46"/>
  <c r="AC4" i="46"/>
  <c r="AC5" i="46"/>
  <c r="AC6" i="46"/>
  <c r="AC7" i="46"/>
  <c r="AC8" i="46"/>
  <c r="AC9" i="46"/>
  <c r="AC10" i="46"/>
  <c r="AC11" i="46"/>
  <c r="AC12" i="46"/>
  <c r="AC13" i="46"/>
  <c r="AC14" i="46"/>
  <c r="AC15" i="46"/>
  <c r="AC3" i="46"/>
  <c r="AB4" i="46"/>
  <c r="AB5" i="46"/>
  <c r="AB6" i="46"/>
  <c r="AB8" i="46"/>
  <c r="AB9" i="46"/>
  <c r="AB10" i="46"/>
  <c r="AB12" i="46"/>
  <c r="AB13" i="46"/>
  <c r="AB14" i="46"/>
  <c r="AA4" i="46"/>
  <c r="AA5" i="46"/>
  <c r="AA6" i="46"/>
  <c r="AA7" i="46"/>
  <c r="AA8" i="46"/>
  <c r="AA9" i="46"/>
  <c r="AA10" i="46"/>
  <c r="AA11" i="46"/>
  <c r="AA12" i="46"/>
  <c r="AA13" i="46"/>
  <c r="AA14" i="46"/>
  <c r="AA15" i="46"/>
  <c r="AA3" i="46"/>
  <c r="Z5" i="46"/>
  <c r="Z7" i="46"/>
  <c r="Z9" i="46"/>
  <c r="Z11" i="46"/>
  <c r="Z13" i="46"/>
  <c r="Z15" i="46"/>
  <c r="Z3" i="46"/>
  <c r="Y4" i="46"/>
  <c r="Y5" i="46"/>
  <c r="Y6" i="46"/>
  <c r="Y7" i="46"/>
  <c r="Y8" i="46"/>
  <c r="Y9" i="46"/>
  <c r="Y10" i="46"/>
  <c r="Y11" i="46"/>
  <c r="Y12" i="46"/>
  <c r="Y13" i="46"/>
  <c r="Y14" i="46"/>
  <c r="Y15" i="46"/>
  <c r="Y3" i="46"/>
  <c r="X4" i="46"/>
  <c r="X5" i="46"/>
  <c r="X6" i="46"/>
  <c r="X8" i="46"/>
  <c r="X9" i="46"/>
  <c r="X10" i="46"/>
  <c r="X12" i="46"/>
  <c r="X13" i="46"/>
  <c r="X14" i="46"/>
  <c r="V5" i="46"/>
  <c r="V6" i="46"/>
  <c r="V7" i="46"/>
  <c r="V9" i="46"/>
  <c r="V10" i="46"/>
  <c r="V11" i="46"/>
  <c r="V13" i="46"/>
  <c r="V14" i="46"/>
  <c r="V15" i="46"/>
  <c r="V3" i="46"/>
  <c r="U4" i="46"/>
  <c r="U6" i="46"/>
  <c r="U7" i="46"/>
  <c r="U8" i="46"/>
  <c r="U10" i="46"/>
  <c r="U11" i="46"/>
  <c r="U12" i="46"/>
  <c r="U14" i="46"/>
  <c r="U15" i="46"/>
  <c r="S4" i="46"/>
  <c r="S5" i="46"/>
  <c r="S7" i="46"/>
  <c r="S8" i="46"/>
  <c r="S9" i="46"/>
  <c r="S11" i="46"/>
  <c r="S12" i="46"/>
  <c r="S13" i="46"/>
  <c r="S15" i="46"/>
  <c r="S3" i="46"/>
  <c r="R4" i="46"/>
  <c r="R5" i="46"/>
  <c r="R6" i="46"/>
  <c r="R8" i="46"/>
  <c r="R9" i="46"/>
  <c r="R10" i="46"/>
  <c r="R12" i="46"/>
  <c r="R13" i="46"/>
  <c r="R14" i="46"/>
  <c r="Q5" i="46"/>
  <c r="Q6" i="46"/>
  <c r="Q7" i="46"/>
  <c r="Q9" i="46"/>
  <c r="Q10" i="46"/>
  <c r="Q11" i="46"/>
  <c r="Q13" i="46"/>
  <c r="Q14" i="46"/>
  <c r="Q15" i="46"/>
  <c r="Q3" i="46"/>
  <c r="P4" i="46"/>
  <c r="P5" i="46"/>
  <c r="P6" i="46"/>
  <c r="P7" i="46"/>
  <c r="P8" i="46"/>
  <c r="P9" i="46"/>
  <c r="P10" i="46"/>
  <c r="P11" i="46"/>
  <c r="P12" i="46"/>
  <c r="P13" i="46"/>
  <c r="P14" i="46"/>
  <c r="P15" i="46"/>
  <c r="P3" i="46"/>
  <c r="O4" i="46"/>
  <c r="O6" i="46"/>
  <c r="O7" i="46"/>
  <c r="O8" i="46"/>
  <c r="O10" i="46"/>
  <c r="O11" i="46"/>
  <c r="O12" i="46"/>
  <c r="O14" i="46"/>
  <c r="O15" i="46"/>
  <c r="N4" i="46"/>
  <c r="N5" i="46"/>
  <c r="N7" i="46"/>
  <c r="N8" i="46"/>
  <c r="N9" i="46"/>
  <c r="N11" i="46"/>
  <c r="N12" i="46"/>
  <c r="N13" i="46"/>
  <c r="N15" i="46"/>
  <c r="N3" i="46"/>
  <c r="M4" i="46"/>
  <c r="M5" i="46"/>
  <c r="M6" i="46"/>
  <c r="M8" i="46"/>
  <c r="M9" i="46"/>
  <c r="M10" i="46"/>
  <c r="M12" i="46"/>
  <c r="M13" i="46"/>
  <c r="M14" i="46"/>
  <c r="L5" i="46"/>
  <c r="L6" i="46"/>
  <c r="L7" i="46"/>
  <c r="L9" i="46"/>
  <c r="L10" i="46"/>
  <c r="L11" i="46"/>
  <c r="L13" i="46"/>
  <c r="L14" i="46"/>
  <c r="L15" i="46"/>
  <c r="L3" i="46"/>
  <c r="K4" i="46"/>
  <c r="K6" i="46"/>
  <c r="K7" i="46"/>
  <c r="K8" i="46"/>
  <c r="K10" i="46"/>
  <c r="K11" i="46"/>
  <c r="K12" i="46"/>
  <c r="K14" i="46"/>
  <c r="K15" i="46"/>
  <c r="J4" i="46"/>
  <c r="J5" i="46"/>
  <c r="J7" i="46"/>
  <c r="J8" i="46"/>
  <c r="J9" i="46"/>
  <c r="J11" i="46"/>
  <c r="J12" i="46"/>
  <c r="J13" i="46"/>
  <c r="J15" i="46"/>
  <c r="J3" i="46"/>
  <c r="I4" i="46"/>
  <c r="I5" i="46"/>
  <c r="I6" i="46"/>
  <c r="I8" i="46"/>
  <c r="I9" i="46"/>
  <c r="I10" i="46"/>
  <c r="I12" i="46"/>
  <c r="I13" i="46"/>
  <c r="I14" i="46"/>
  <c r="H5" i="46"/>
  <c r="H6" i="46"/>
  <c r="H7" i="46"/>
  <c r="H9" i="46"/>
  <c r="H10" i="46"/>
  <c r="H11" i="46"/>
  <c r="H13" i="46"/>
  <c r="H14" i="46"/>
  <c r="H15" i="46"/>
  <c r="H3" i="46"/>
  <c r="G4" i="46"/>
  <c r="G6" i="46"/>
  <c r="G7" i="46"/>
  <c r="G8" i="46"/>
  <c r="G10" i="46"/>
  <c r="G11" i="46"/>
  <c r="G12" i="46"/>
  <c r="G14" i="46"/>
  <c r="G15" i="46"/>
  <c r="F4" i="46"/>
  <c r="F5" i="46"/>
  <c r="F7" i="46"/>
  <c r="F8" i="46"/>
  <c r="F9" i="46"/>
  <c r="F11" i="46"/>
  <c r="F12" i="46"/>
  <c r="F13" i="46"/>
  <c r="F15" i="46"/>
  <c r="F3" i="46"/>
  <c r="E4" i="46"/>
  <c r="E5" i="46"/>
  <c r="E6" i="46"/>
  <c r="E8" i="46"/>
  <c r="E9" i="46"/>
  <c r="E10" i="46"/>
  <c r="E12" i="46"/>
  <c r="E13" i="46"/>
  <c r="E14" i="46"/>
  <c r="D6" i="46"/>
  <c r="D7" i="46"/>
  <c r="D9" i="46"/>
  <c r="D10" i="46"/>
  <c r="D11" i="46"/>
  <c r="D13" i="46"/>
  <c r="D14" i="46"/>
  <c r="D15" i="46"/>
  <c r="D3" i="46"/>
  <c r="BE183" i="45"/>
  <c r="BE182" i="45"/>
  <c r="BE181" i="45"/>
  <c r="BE180" i="45"/>
  <c r="BE179" i="45"/>
  <c r="BE178" i="45"/>
  <c r="BE177" i="45"/>
  <c r="BE176" i="45"/>
  <c r="BE175" i="45"/>
  <c r="BE174" i="45"/>
  <c r="BE173" i="45"/>
  <c r="BE172" i="45"/>
  <c r="BE171" i="45"/>
  <c r="BE170" i="45"/>
  <c r="BE169" i="45"/>
  <c r="BE168" i="45"/>
  <c r="BE167" i="45"/>
  <c r="BE166" i="45"/>
  <c r="BE165" i="45"/>
  <c r="BE164" i="45"/>
  <c r="BE163" i="45"/>
  <c r="BE162" i="45"/>
  <c r="BE161" i="45"/>
  <c r="BE160" i="45"/>
  <c r="BE159" i="45"/>
  <c r="BE158" i="45"/>
  <c r="BE157" i="45"/>
  <c r="BE156" i="45"/>
  <c r="BE155" i="45"/>
  <c r="BE154" i="45"/>
  <c r="BE153" i="45"/>
  <c r="BE152" i="45"/>
  <c r="BE151" i="45"/>
  <c r="BE150" i="45"/>
  <c r="BE149" i="45"/>
  <c r="BE148" i="45"/>
  <c r="BE147" i="45"/>
  <c r="BE146" i="45"/>
  <c r="BE145" i="45"/>
  <c r="BE144" i="45"/>
  <c r="BE143" i="45"/>
  <c r="BE142" i="45"/>
  <c r="BE141" i="45"/>
  <c r="BE140" i="45"/>
  <c r="BE139" i="45"/>
  <c r="BE138" i="45"/>
  <c r="BE137" i="45"/>
  <c r="BE136" i="45"/>
  <c r="BE135" i="45"/>
  <c r="BE134" i="45"/>
  <c r="BE133" i="45"/>
  <c r="BE132" i="45"/>
  <c r="BE131" i="45"/>
  <c r="BE130" i="45"/>
  <c r="BE129" i="45"/>
  <c r="BE128" i="45"/>
  <c r="BE127" i="45"/>
  <c r="BE126" i="45"/>
  <c r="BE125" i="45"/>
  <c r="BE124" i="45"/>
  <c r="BE123" i="45"/>
  <c r="BE122" i="45"/>
  <c r="BE121" i="45"/>
  <c r="BE120" i="45"/>
  <c r="BE119" i="45"/>
  <c r="BE118" i="45"/>
  <c r="BE117" i="45"/>
  <c r="BE116" i="45"/>
  <c r="BE115" i="45"/>
  <c r="BE114" i="45"/>
  <c r="BE113" i="45"/>
  <c r="BE112" i="45"/>
  <c r="BE111" i="45"/>
  <c r="BE110" i="45"/>
  <c r="BE109" i="45"/>
  <c r="BE108" i="45"/>
  <c r="BE107" i="45"/>
  <c r="BE106" i="45"/>
  <c r="BE105" i="45"/>
  <c r="BE104" i="45"/>
  <c r="BE103" i="45"/>
  <c r="BE102" i="45"/>
  <c r="BE101" i="45"/>
  <c r="BE100" i="45"/>
  <c r="BE99" i="45"/>
  <c r="BE98" i="45"/>
  <c r="BE97" i="45"/>
  <c r="BE96" i="45"/>
  <c r="BE95" i="45"/>
  <c r="BE94" i="45"/>
  <c r="BE93" i="45"/>
  <c r="BE92" i="45"/>
  <c r="BE91" i="45"/>
  <c r="BE90" i="45"/>
  <c r="BE89" i="45"/>
  <c r="BE88" i="45"/>
  <c r="BE87" i="45"/>
  <c r="BE86" i="45"/>
  <c r="BE85" i="45"/>
  <c r="BE84" i="45"/>
  <c r="BE83" i="45"/>
  <c r="BE82" i="45"/>
  <c r="BE81" i="45"/>
  <c r="BE80" i="45"/>
  <c r="BE79" i="45"/>
  <c r="BE78" i="45"/>
  <c r="BE77" i="45"/>
  <c r="BE76" i="45"/>
  <c r="BE75" i="45"/>
  <c r="BE74" i="45"/>
  <c r="BE73" i="45"/>
  <c r="BE72" i="45"/>
  <c r="BE71" i="45"/>
  <c r="BE70" i="45"/>
  <c r="BE69" i="45"/>
  <c r="BE68" i="45"/>
  <c r="BE67" i="45"/>
  <c r="BE66" i="45"/>
  <c r="BE65" i="45"/>
  <c r="BE64" i="45"/>
  <c r="BE63" i="45"/>
  <c r="BE62" i="45"/>
  <c r="BE61" i="45"/>
  <c r="BE60" i="45"/>
  <c r="BE59" i="45"/>
  <c r="BE58" i="45"/>
  <c r="BE57" i="45"/>
  <c r="BE56" i="45"/>
  <c r="BE55" i="45"/>
  <c r="BE54" i="45"/>
  <c r="BE53" i="45"/>
  <c r="BE52" i="45"/>
  <c r="BE51" i="45"/>
  <c r="BE50" i="45"/>
  <c r="BE49" i="45"/>
  <c r="BE48" i="45"/>
  <c r="BE47" i="45"/>
  <c r="BE46" i="45"/>
  <c r="BE45" i="45"/>
  <c r="BE44" i="45"/>
  <c r="BE43" i="45"/>
  <c r="BE42" i="45"/>
  <c r="BE41" i="45"/>
  <c r="BE40" i="45"/>
  <c r="BE39" i="45"/>
  <c r="BE38" i="45"/>
  <c r="BE37" i="45"/>
  <c r="BE36" i="45"/>
  <c r="BE35" i="45"/>
  <c r="BE34" i="45"/>
  <c r="BE33" i="45"/>
  <c r="BE32" i="45"/>
  <c r="BE31" i="45"/>
  <c r="BE30" i="45"/>
  <c r="BE29" i="45"/>
  <c r="BE28" i="45"/>
  <c r="BE27" i="45"/>
  <c r="BE26" i="45"/>
  <c r="BE25" i="45"/>
  <c r="BE24" i="45"/>
  <c r="BE23" i="45"/>
  <c r="BE22" i="45"/>
  <c r="BE21" i="45"/>
  <c r="BE20" i="45"/>
  <c r="BE19" i="45"/>
  <c r="BE18" i="45"/>
  <c r="BE17" i="45"/>
  <c r="BE16" i="45"/>
  <c r="BE15" i="45"/>
  <c r="BE14" i="45"/>
  <c r="BE13" i="45"/>
  <c r="BE12" i="45"/>
  <c r="BE11" i="45"/>
  <c r="BE10" i="45"/>
  <c r="BE9" i="45"/>
  <c r="BE8" i="45"/>
  <c r="BE7" i="45"/>
  <c r="BE6" i="45"/>
  <c r="BE5" i="45"/>
  <c r="BE4" i="45"/>
  <c r="BE3" i="45"/>
  <c r="CM3" i="18"/>
  <c r="CN3" i="18"/>
  <c r="CO3" i="18"/>
  <c r="CM4" i="18"/>
  <c r="CN4" i="18"/>
  <c r="CO4" i="18"/>
  <c r="CM5" i="18"/>
  <c r="CN5" i="18"/>
  <c r="CO5" i="18"/>
  <c r="CM6" i="18"/>
  <c r="CN6" i="18"/>
  <c r="CO6" i="18"/>
  <c r="CM7" i="18"/>
  <c r="CN7" i="18"/>
  <c r="CO7" i="18"/>
  <c r="CM8" i="18"/>
  <c r="CN8" i="18"/>
  <c r="CO8" i="18"/>
  <c r="CM9" i="18"/>
  <c r="CN9" i="18"/>
  <c r="CO9" i="18"/>
  <c r="CM10" i="18"/>
  <c r="CN10" i="18"/>
  <c r="CO10" i="18"/>
  <c r="CM11" i="18"/>
  <c r="CN11" i="18"/>
  <c r="CO11" i="18"/>
  <c r="CM12" i="18"/>
  <c r="CN12" i="18"/>
  <c r="CO12" i="18"/>
  <c r="CM13" i="18"/>
  <c r="CN13" i="18"/>
  <c r="CO13" i="18"/>
  <c r="CM14" i="18"/>
  <c r="CN14" i="18"/>
  <c r="CO14" i="18"/>
  <c r="CM15" i="18"/>
  <c r="CN15" i="18"/>
  <c r="CO15" i="18"/>
  <c r="CL4" i="18"/>
  <c r="CL5" i="18"/>
  <c r="CL6" i="18"/>
  <c r="CL7" i="18"/>
  <c r="CL8" i="18"/>
  <c r="CL9" i="18"/>
  <c r="CL10" i="18"/>
  <c r="CL11" i="18"/>
  <c r="CL12" i="18"/>
  <c r="CL13" i="18"/>
  <c r="CL14" i="18"/>
  <c r="CL15" i="18"/>
  <c r="CL3" i="18"/>
  <c r="CP34" i="11"/>
  <c r="CP52" i="11"/>
  <c r="CM34" i="11"/>
  <c r="CM52" i="11"/>
  <c r="CP33" i="11"/>
  <c r="CP51" i="11"/>
  <c r="CM33" i="11"/>
  <c r="CM51" i="11"/>
  <c r="CP32" i="11"/>
  <c r="CP50" i="11"/>
  <c r="CM32" i="11"/>
  <c r="CM50" i="11"/>
  <c r="CP31" i="11"/>
  <c r="CP49" i="11"/>
  <c r="CM31" i="11"/>
  <c r="CM49" i="11"/>
  <c r="CP30" i="11"/>
  <c r="CP48" i="11"/>
  <c r="CM30" i="11"/>
  <c r="CM48" i="11"/>
  <c r="CP29" i="11"/>
  <c r="CP47" i="11"/>
  <c r="CM29" i="11"/>
  <c r="CM47" i="11"/>
  <c r="CP28" i="11"/>
  <c r="CP46" i="11"/>
  <c r="CM28" i="11"/>
  <c r="CM46" i="11"/>
  <c r="CP27" i="11"/>
  <c r="CP45" i="11"/>
  <c r="CM27" i="11"/>
  <c r="CM45" i="11"/>
  <c r="CP26" i="11"/>
  <c r="CP44" i="11"/>
  <c r="CM26" i="11"/>
  <c r="CM44" i="11"/>
  <c r="CP25" i="11"/>
  <c r="CP43" i="11"/>
  <c r="CM25" i="11"/>
  <c r="CM43" i="11"/>
  <c r="CP24" i="11"/>
  <c r="CP42" i="11"/>
  <c r="CM24" i="11"/>
  <c r="CM42" i="11"/>
  <c r="CP23" i="11"/>
  <c r="CP41" i="11"/>
  <c r="CM23" i="11"/>
  <c r="CM41" i="11"/>
  <c r="CP22" i="11"/>
  <c r="CP40" i="11"/>
  <c r="CM22" i="11"/>
  <c r="CM40" i="11"/>
  <c r="CP21" i="11"/>
  <c r="CP39" i="11"/>
  <c r="CM21" i="11"/>
  <c r="CM39" i="11"/>
  <c r="CP20" i="11"/>
  <c r="CP38" i="11"/>
  <c r="CM20" i="11"/>
  <c r="CM38" i="11"/>
  <c r="CO34" i="11"/>
  <c r="CN34" i="11"/>
  <c r="CL34" i="11"/>
  <c r="CO33" i="11"/>
  <c r="CN33" i="11"/>
  <c r="CL33" i="11"/>
  <c r="CO32" i="11"/>
  <c r="CN32" i="11"/>
  <c r="CL32" i="11"/>
  <c r="CO31" i="11"/>
  <c r="CN31" i="11"/>
  <c r="CL31" i="11"/>
  <c r="CO30" i="11"/>
  <c r="CN30" i="11"/>
  <c r="CL30" i="11"/>
  <c r="CO29" i="11"/>
  <c r="CN29" i="11"/>
  <c r="CL29" i="11"/>
  <c r="CO28" i="11"/>
  <c r="CN28" i="11"/>
  <c r="CL28" i="11"/>
  <c r="CO27" i="11"/>
  <c r="CN27" i="11"/>
  <c r="CL27" i="11"/>
  <c r="CO26" i="11"/>
  <c r="CN26" i="11"/>
  <c r="CL26" i="11"/>
  <c r="CO25" i="11"/>
  <c r="CN25" i="11"/>
  <c r="CL25" i="11"/>
  <c r="CO24" i="11"/>
  <c r="CN24" i="11"/>
  <c r="CL24" i="11"/>
  <c r="CO23" i="11"/>
  <c r="CN23" i="11"/>
  <c r="CL23" i="11"/>
  <c r="CO22" i="11"/>
  <c r="CN22" i="11"/>
  <c r="CL22" i="11"/>
  <c r="CO21" i="11"/>
  <c r="CN21" i="11"/>
  <c r="CL21" i="11"/>
  <c r="CO20" i="11"/>
  <c r="CN20" i="11"/>
  <c r="CL20" i="11"/>
  <c r="CP34" i="8"/>
  <c r="CP52" i="8"/>
  <c r="CM34" i="8"/>
  <c r="CM52" i="8"/>
  <c r="CP33" i="8"/>
  <c r="CP51" i="8"/>
  <c r="CM33" i="8"/>
  <c r="CM51" i="8"/>
  <c r="CP32" i="8"/>
  <c r="CP50" i="8"/>
  <c r="CM32" i="8"/>
  <c r="CM50" i="8"/>
  <c r="CP31" i="8"/>
  <c r="CP49" i="8"/>
  <c r="CM31" i="8"/>
  <c r="CM49" i="8"/>
  <c r="CP30" i="8"/>
  <c r="CP48" i="8"/>
  <c r="CM30" i="8"/>
  <c r="CM48" i="8"/>
  <c r="CP29" i="8"/>
  <c r="CP47" i="8"/>
  <c r="CM29" i="8"/>
  <c r="CM47" i="8"/>
  <c r="CP28" i="8"/>
  <c r="CP46" i="8"/>
  <c r="CM28" i="8"/>
  <c r="CM46" i="8"/>
  <c r="CP27" i="8"/>
  <c r="CP45" i="8"/>
  <c r="CM27" i="8"/>
  <c r="CM45" i="8"/>
  <c r="CP26" i="8"/>
  <c r="CP44" i="8"/>
  <c r="CM26" i="8"/>
  <c r="CM44" i="8"/>
  <c r="CP25" i="8"/>
  <c r="CP43" i="8"/>
  <c r="CM25" i="8"/>
  <c r="CM43" i="8"/>
  <c r="CP24" i="8"/>
  <c r="CP42" i="8"/>
  <c r="CM24" i="8"/>
  <c r="CM42" i="8"/>
  <c r="CP23" i="8"/>
  <c r="CP41" i="8"/>
  <c r="CM23" i="8"/>
  <c r="CM41" i="8"/>
  <c r="CP22" i="8"/>
  <c r="CP40" i="8"/>
  <c r="CM22" i="8"/>
  <c r="CM40" i="8"/>
  <c r="CP21" i="8"/>
  <c r="CP39" i="8"/>
  <c r="CM21" i="8"/>
  <c r="CM39" i="8"/>
  <c r="CP20" i="8"/>
  <c r="CP38" i="8"/>
  <c r="CM20" i="8"/>
  <c r="CM38" i="8"/>
  <c r="CO34" i="8"/>
  <c r="CN34" i="8"/>
  <c r="CL34" i="8"/>
  <c r="CO33" i="8"/>
  <c r="CN33" i="8"/>
  <c r="CL33" i="8"/>
  <c r="CO32" i="8"/>
  <c r="CN32" i="8"/>
  <c r="CL32" i="8"/>
  <c r="CO31" i="8"/>
  <c r="CN31" i="8"/>
  <c r="CL31" i="8"/>
  <c r="CO30" i="8"/>
  <c r="CN30" i="8"/>
  <c r="CL30" i="8"/>
  <c r="CO29" i="8"/>
  <c r="CN29" i="8"/>
  <c r="CL29" i="8"/>
  <c r="CO28" i="8"/>
  <c r="CN28" i="8"/>
  <c r="CL28" i="8"/>
  <c r="CO27" i="8"/>
  <c r="CN27" i="8"/>
  <c r="CL27" i="8"/>
  <c r="CO26" i="8"/>
  <c r="CN26" i="8"/>
  <c r="CL26" i="8"/>
  <c r="CO25" i="8"/>
  <c r="CN25" i="8"/>
  <c r="CL25" i="8"/>
  <c r="CO24" i="8"/>
  <c r="CN24" i="8"/>
  <c r="CL24" i="8"/>
  <c r="CO23" i="8"/>
  <c r="CN23" i="8"/>
  <c r="CL23" i="8"/>
  <c r="CO22" i="8"/>
  <c r="CN22" i="8"/>
  <c r="CL22" i="8"/>
  <c r="CO21" i="8"/>
  <c r="CN21" i="8"/>
  <c r="CL21" i="8"/>
  <c r="CO20" i="8"/>
  <c r="CN20" i="8"/>
  <c r="CL20" i="8"/>
  <c r="BH3" i="35"/>
  <c r="BM3" i="35"/>
  <c r="BM4" i="35"/>
  <c r="BM5" i="35"/>
  <c r="BM6" i="35"/>
  <c r="BH7" i="35"/>
  <c r="BM7" i="35"/>
  <c r="BM8" i="35"/>
  <c r="BH9" i="35"/>
  <c r="BM9" i="35"/>
  <c r="BM10" i="35"/>
  <c r="BH11" i="35"/>
  <c r="BM11" i="35"/>
  <c r="BM12" i="35"/>
  <c r="BM13" i="35"/>
  <c r="BM14" i="35"/>
  <c r="BH15" i="35"/>
  <c r="BM15" i="35"/>
  <c r="BM16" i="35"/>
  <c r="BM17" i="35"/>
  <c r="D3" i="37"/>
  <c r="D3" i="40"/>
  <c r="E3" i="37"/>
  <c r="E3" i="40"/>
  <c r="F3" i="37"/>
  <c r="F3" i="40"/>
  <c r="F3" i="39"/>
  <c r="G3" i="37"/>
  <c r="G3" i="40"/>
  <c r="H3" i="37"/>
  <c r="H3" i="40"/>
  <c r="I3" i="37"/>
  <c r="I3" i="40"/>
  <c r="J3" i="37"/>
  <c r="J3" i="40"/>
  <c r="J3" i="39"/>
  <c r="K3" i="37"/>
  <c r="K3" i="40"/>
  <c r="L3" i="37"/>
  <c r="L3" i="40"/>
  <c r="M3" i="37"/>
  <c r="M3" i="40"/>
  <c r="N3" i="37"/>
  <c r="N3" i="40"/>
  <c r="O3" i="37"/>
  <c r="O3" i="40"/>
  <c r="O3" i="39"/>
  <c r="P3" i="37"/>
  <c r="P3" i="40"/>
  <c r="P3" i="39"/>
  <c r="Q3" i="37"/>
  <c r="Q3" i="40"/>
  <c r="R3" i="37"/>
  <c r="R3" i="40"/>
  <c r="R3" i="39"/>
  <c r="S3" i="37"/>
  <c r="S3" i="40"/>
  <c r="T3" i="37"/>
  <c r="T3" i="40"/>
  <c r="U3" i="37"/>
  <c r="U3" i="40"/>
  <c r="V3" i="37"/>
  <c r="V3" i="40"/>
  <c r="V3" i="39"/>
  <c r="W3" i="37"/>
  <c r="W3" i="40"/>
  <c r="X3" i="37"/>
  <c r="X3" i="40"/>
  <c r="Y3" i="37"/>
  <c r="Y3" i="40"/>
  <c r="Z3" i="37"/>
  <c r="Z3" i="40"/>
  <c r="Z3" i="39"/>
  <c r="AA3" i="37"/>
  <c r="AA3" i="40"/>
  <c r="AB3" i="37"/>
  <c r="AB3" i="40"/>
  <c r="AC3" i="37"/>
  <c r="AC3" i="40"/>
  <c r="AD3" i="37"/>
  <c r="AD3" i="40"/>
  <c r="AD3" i="39"/>
  <c r="AE3" i="37"/>
  <c r="AE3" i="40"/>
  <c r="AF3" i="37"/>
  <c r="AF3" i="40"/>
  <c r="AG3" i="37"/>
  <c r="AG3" i="40"/>
  <c r="AH3" i="37"/>
  <c r="AH3" i="40"/>
  <c r="AH3" i="39"/>
  <c r="AI3" i="37"/>
  <c r="AI3" i="40"/>
  <c r="AI3" i="39"/>
  <c r="AJ3" i="37"/>
  <c r="AJ3" i="40"/>
  <c r="AK3" i="37"/>
  <c r="AK3" i="40"/>
  <c r="AL3" i="37"/>
  <c r="AL3" i="40"/>
  <c r="AL3" i="39"/>
  <c r="AM3" i="37"/>
  <c r="AM3" i="40"/>
  <c r="AN3" i="37"/>
  <c r="AN3" i="40"/>
  <c r="AO3" i="37"/>
  <c r="AO3" i="40"/>
  <c r="AP3" i="37"/>
  <c r="AP3" i="40"/>
  <c r="AQ3" i="37"/>
  <c r="AQ3" i="40"/>
  <c r="AQ3" i="39"/>
  <c r="AR3" i="37"/>
  <c r="AR3" i="40"/>
  <c r="AS3" i="37"/>
  <c r="AS3" i="40"/>
  <c r="AT3" i="37"/>
  <c r="AT3" i="40"/>
  <c r="AU3" i="37"/>
  <c r="AU3" i="40"/>
  <c r="AV3" i="37"/>
  <c r="AV3" i="40"/>
  <c r="AV3" i="39"/>
  <c r="AW3" i="37"/>
  <c r="AW3" i="40"/>
  <c r="AX3" i="37"/>
  <c r="AX3" i="40"/>
  <c r="AX3" i="39"/>
  <c r="AY3" i="37"/>
  <c r="AY3" i="40"/>
  <c r="AZ3" i="37"/>
  <c r="AZ3" i="40"/>
  <c r="BA3" i="37"/>
  <c r="BA3" i="40"/>
  <c r="BB3" i="37"/>
  <c r="BB3" i="40"/>
  <c r="BB3" i="39"/>
  <c r="BC3" i="37"/>
  <c r="BC3" i="40"/>
  <c r="BC3" i="39"/>
  <c r="BD3" i="37"/>
  <c r="BD3" i="40"/>
  <c r="BE3" i="37"/>
  <c r="BE3" i="40"/>
  <c r="BF3" i="37"/>
  <c r="BF3" i="40"/>
  <c r="BG3" i="37"/>
  <c r="BG3" i="40"/>
  <c r="BH3" i="37"/>
  <c r="BH3" i="40"/>
  <c r="BI3" i="37"/>
  <c r="BI3" i="40"/>
  <c r="BJ3" i="37"/>
  <c r="BJ3" i="40"/>
  <c r="BJ3" i="39"/>
  <c r="BK3" i="37"/>
  <c r="BK3" i="40"/>
  <c r="BL3" i="37"/>
  <c r="BL3" i="40"/>
  <c r="BM3" i="37"/>
  <c r="BM3" i="40"/>
  <c r="BN3" i="37"/>
  <c r="BN3" i="40"/>
  <c r="BO3" i="37"/>
  <c r="BO3" i="40"/>
  <c r="BP3" i="37"/>
  <c r="BP3" i="40"/>
  <c r="BQ3" i="37"/>
  <c r="BQ3" i="40"/>
  <c r="BR3" i="37"/>
  <c r="BR3" i="40"/>
  <c r="BS3" i="37"/>
  <c r="BS3" i="40"/>
  <c r="BT3" i="37"/>
  <c r="BT3" i="40"/>
  <c r="BU3" i="37"/>
  <c r="BU3" i="40"/>
  <c r="BV3" i="37"/>
  <c r="BV3" i="40"/>
  <c r="BV3" i="39"/>
  <c r="BW3" i="37"/>
  <c r="BW3" i="40"/>
  <c r="BX3" i="37"/>
  <c r="BX3" i="40"/>
  <c r="BY3" i="37"/>
  <c r="BY3" i="40"/>
  <c r="BZ3" i="37"/>
  <c r="BZ3" i="40"/>
  <c r="BZ3" i="39"/>
  <c r="CA3" i="37"/>
  <c r="CA3" i="40"/>
  <c r="CB3" i="37"/>
  <c r="CB3" i="40"/>
  <c r="CC3" i="37"/>
  <c r="CC3" i="40"/>
  <c r="CD3" i="37"/>
  <c r="CD3" i="40"/>
  <c r="CD3" i="39"/>
  <c r="CE3" i="37"/>
  <c r="CE3" i="40"/>
  <c r="CF3" i="37"/>
  <c r="CF3" i="40"/>
  <c r="CG3" i="37"/>
  <c r="CG3" i="40"/>
  <c r="CH3" i="37"/>
  <c r="CH3" i="40"/>
  <c r="CH3" i="39"/>
  <c r="CI3" i="37"/>
  <c r="CI3" i="40"/>
  <c r="CJ3" i="37"/>
  <c r="CJ3" i="40"/>
  <c r="CK3" i="37"/>
  <c r="CK3" i="40"/>
  <c r="CL3" i="37"/>
  <c r="CL3" i="40"/>
  <c r="CM3" i="37"/>
  <c r="CM3" i="40"/>
  <c r="CN3" i="37"/>
  <c r="CN3" i="40"/>
  <c r="CO3" i="37"/>
  <c r="CO3" i="40"/>
  <c r="CP3" i="37"/>
  <c r="CP3" i="40"/>
  <c r="C4" i="37"/>
  <c r="C4" i="40"/>
  <c r="D4" i="37"/>
  <c r="D4" i="40"/>
  <c r="D4" i="39"/>
  <c r="E4" i="37"/>
  <c r="E4" i="40"/>
  <c r="F4" i="37"/>
  <c r="F4" i="40"/>
  <c r="G4" i="37"/>
  <c r="G4" i="40"/>
  <c r="H4" i="37"/>
  <c r="H4" i="40"/>
  <c r="H4" i="39"/>
  <c r="I4" i="37"/>
  <c r="I4" i="40"/>
  <c r="J4" i="37"/>
  <c r="J4" i="40"/>
  <c r="K4" i="37"/>
  <c r="K4" i="40"/>
  <c r="K4" i="39"/>
  <c r="L4" i="37"/>
  <c r="L4" i="40"/>
  <c r="M4" i="37"/>
  <c r="M4" i="40"/>
  <c r="N4" i="37"/>
  <c r="N4" i="40"/>
  <c r="O4" i="37"/>
  <c r="O4" i="40"/>
  <c r="P4" i="37"/>
  <c r="P4" i="40"/>
  <c r="P4" i="39"/>
  <c r="Q4" i="37"/>
  <c r="Q4" i="40"/>
  <c r="R4" i="37"/>
  <c r="R4" i="40"/>
  <c r="S4" i="37"/>
  <c r="S4" i="40"/>
  <c r="T4" i="37"/>
  <c r="T4" i="40"/>
  <c r="U4" i="37"/>
  <c r="U4" i="40"/>
  <c r="V4" i="37"/>
  <c r="V4" i="40"/>
  <c r="W4" i="37"/>
  <c r="W4" i="40"/>
  <c r="X4" i="37"/>
  <c r="X4" i="40"/>
  <c r="Y4" i="37"/>
  <c r="Y4" i="40"/>
  <c r="Z4" i="37"/>
  <c r="Z4" i="40"/>
  <c r="AA4" i="37"/>
  <c r="AA4" i="40"/>
  <c r="AA4" i="39"/>
  <c r="AB4" i="37"/>
  <c r="AB4" i="40"/>
  <c r="AC4" i="37"/>
  <c r="AC4" i="40"/>
  <c r="AD4" i="37"/>
  <c r="AD4" i="40"/>
  <c r="AE4" i="37"/>
  <c r="AE4" i="40"/>
  <c r="AE4" i="39"/>
  <c r="AF4" i="37"/>
  <c r="AF4" i="40"/>
  <c r="AG4" i="37"/>
  <c r="AG4" i="40"/>
  <c r="AH4" i="37"/>
  <c r="AH4" i="40"/>
  <c r="AI4" i="37"/>
  <c r="AI4" i="40"/>
  <c r="AI4" i="39"/>
  <c r="AJ4" i="37"/>
  <c r="AJ4" i="40"/>
  <c r="AJ4" i="39"/>
  <c r="AK4" i="37"/>
  <c r="AK4" i="40"/>
  <c r="AL4" i="37"/>
  <c r="AL4" i="40"/>
  <c r="AM4" i="37"/>
  <c r="AM4" i="40"/>
  <c r="AM4" i="39"/>
  <c r="AN4" i="37"/>
  <c r="AN4" i="40"/>
  <c r="AN4" i="39"/>
  <c r="AO4" i="37"/>
  <c r="AO4" i="40"/>
  <c r="AP4" i="37"/>
  <c r="AP4" i="40"/>
  <c r="AQ4" i="37"/>
  <c r="AQ4" i="40"/>
  <c r="AR4" i="37"/>
  <c r="AR4" i="40"/>
  <c r="AR4" i="39"/>
  <c r="AS4" i="37"/>
  <c r="AS4" i="40"/>
  <c r="AT4" i="37"/>
  <c r="AT4" i="40"/>
  <c r="AU4" i="37"/>
  <c r="AU4" i="40"/>
  <c r="AU4" i="39"/>
  <c r="AV4" i="37"/>
  <c r="AV4" i="40"/>
  <c r="AV4" i="39"/>
  <c r="AW4" i="37"/>
  <c r="AW4" i="40"/>
  <c r="AX4" i="37"/>
  <c r="AX4" i="40"/>
  <c r="AY4" i="37"/>
  <c r="AY4" i="40"/>
  <c r="AY4" i="39"/>
  <c r="AZ4" i="37"/>
  <c r="AZ4" i="40"/>
  <c r="AZ4" i="39"/>
  <c r="BA4" i="37"/>
  <c r="BA4" i="40"/>
  <c r="BB4" i="37"/>
  <c r="BB4" i="40"/>
  <c r="BC4" i="37"/>
  <c r="BC4" i="40"/>
  <c r="BC4" i="39"/>
  <c r="BD4" i="37"/>
  <c r="BD4" i="40"/>
  <c r="BE4" i="37"/>
  <c r="BE4" i="40"/>
  <c r="BF4" i="37"/>
  <c r="BF4" i="40"/>
  <c r="BG4" i="37"/>
  <c r="BG4" i="40"/>
  <c r="BH4" i="37"/>
  <c r="BH4" i="40"/>
  <c r="BI4" i="37"/>
  <c r="BI4" i="40"/>
  <c r="BJ4" i="37"/>
  <c r="BJ4" i="40"/>
  <c r="BK4" i="37"/>
  <c r="BK4" i="40"/>
  <c r="BL4" i="37"/>
  <c r="BL4" i="40"/>
  <c r="BM4" i="37"/>
  <c r="BM4" i="40"/>
  <c r="BN4" i="37"/>
  <c r="BN4" i="40"/>
  <c r="BO4" i="37"/>
  <c r="BO4" i="40"/>
  <c r="BP4" i="37"/>
  <c r="BP4" i="40"/>
  <c r="BQ4" i="37"/>
  <c r="BQ4" i="40"/>
  <c r="BR4" i="37"/>
  <c r="BR4" i="40"/>
  <c r="BS4" i="37"/>
  <c r="BS4" i="40"/>
  <c r="BS4" i="39"/>
  <c r="BT4" i="37"/>
  <c r="BT4" i="40"/>
  <c r="BU4" i="37"/>
  <c r="BU4" i="40"/>
  <c r="BV4" i="37"/>
  <c r="BV4" i="40"/>
  <c r="BW4" i="37"/>
  <c r="BW4" i="40"/>
  <c r="BX4" i="37"/>
  <c r="BX4" i="40"/>
  <c r="BX4" i="39"/>
  <c r="BY4" i="37"/>
  <c r="BY4" i="40"/>
  <c r="BZ4" i="37"/>
  <c r="BZ4" i="40"/>
  <c r="CA4" i="37"/>
  <c r="CB4" i="37"/>
  <c r="CB4" i="40"/>
  <c r="CC4" i="37"/>
  <c r="CC4" i="40"/>
  <c r="CD4" i="37"/>
  <c r="CD4" i="40"/>
  <c r="CE4" i="37"/>
  <c r="CE4" i="40"/>
  <c r="CF4" i="37"/>
  <c r="CF4" i="40"/>
  <c r="CG4" i="37"/>
  <c r="CG4" i="40"/>
  <c r="CH4" i="37"/>
  <c r="CH4" i="40"/>
  <c r="CI4" i="37"/>
  <c r="CI4" i="40"/>
  <c r="CJ4" i="37"/>
  <c r="CJ4" i="40"/>
  <c r="CK4" i="37"/>
  <c r="CK4" i="40"/>
  <c r="CL4" i="37"/>
  <c r="CL4" i="40"/>
  <c r="CM4" i="37"/>
  <c r="CM4" i="40"/>
  <c r="CN4" i="37"/>
  <c r="CN4" i="40"/>
  <c r="CN4" i="39"/>
  <c r="CO4" i="37"/>
  <c r="CO4" i="40"/>
  <c r="CP4" i="37"/>
  <c r="CP4" i="40"/>
  <c r="E5" i="37"/>
  <c r="E5" i="40"/>
  <c r="F5" i="37"/>
  <c r="F5" i="40"/>
  <c r="G5" i="37"/>
  <c r="G5" i="40"/>
  <c r="H5" i="37"/>
  <c r="H5" i="40"/>
  <c r="H5" i="39"/>
  <c r="I5" i="37"/>
  <c r="I5" i="40"/>
  <c r="I5" i="39"/>
  <c r="J5" i="37"/>
  <c r="J5" i="40"/>
  <c r="K5" i="37"/>
  <c r="K5" i="40"/>
  <c r="L5" i="37"/>
  <c r="L5" i="40"/>
  <c r="M5" i="37"/>
  <c r="M5" i="40"/>
  <c r="N5" i="37"/>
  <c r="N5" i="40"/>
  <c r="O5" i="37"/>
  <c r="O5" i="40"/>
  <c r="P5" i="37"/>
  <c r="P5" i="40"/>
  <c r="P5" i="39"/>
  <c r="Q5" i="37"/>
  <c r="Q5" i="40"/>
  <c r="Q5" i="39"/>
  <c r="R5" i="37"/>
  <c r="R5" i="40"/>
  <c r="S5" i="37"/>
  <c r="S5" i="40"/>
  <c r="T5" i="37"/>
  <c r="T5" i="40"/>
  <c r="U5" i="37"/>
  <c r="U5" i="40"/>
  <c r="U5" i="39"/>
  <c r="V5" i="37"/>
  <c r="V5" i="40"/>
  <c r="V5" i="39"/>
  <c r="W5" i="37"/>
  <c r="W5" i="40"/>
  <c r="X5" i="37"/>
  <c r="X5" i="40"/>
  <c r="Y5" i="37"/>
  <c r="Y5" i="40"/>
  <c r="Y5" i="39"/>
  <c r="Z5" i="37"/>
  <c r="Z5" i="40"/>
  <c r="Z5" i="39"/>
  <c r="AA5" i="37"/>
  <c r="AA5" i="40"/>
  <c r="AA5" i="39"/>
  <c r="AB5" i="37"/>
  <c r="AB5" i="40"/>
  <c r="AC5" i="37"/>
  <c r="AC5" i="40"/>
  <c r="AC5" i="39"/>
  <c r="AD5" i="37"/>
  <c r="AD5" i="40"/>
  <c r="AD5" i="39"/>
  <c r="AE5" i="37"/>
  <c r="AE5" i="40"/>
  <c r="AF5" i="37"/>
  <c r="AF5" i="40"/>
  <c r="AG5" i="37"/>
  <c r="AG5" i="40"/>
  <c r="AG5" i="39"/>
  <c r="AH5" i="37"/>
  <c r="AH5" i="40"/>
  <c r="AH5" i="39"/>
  <c r="AI5" i="37"/>
  <c r="AI5" i="40"/>
  <c r="AJ5" i="37"/>
  <c r="AJ5" i="40"/>
  <c r="AK5" i="37"/>
  <c r="AK5" i="40"/>
  <c r="AK5" i="39"/>
  <c r="AL5" i="37"/>
  <c r="AL5" i="40"/>
  <c r="AL5" i="39"/>
  <c r="AM5" i="37"/>
  <c r="AM5" i="40"/>
  <c r="AN5" i="37"/>
  <c r="AN5" i="40"/>
  <c r="AO5" i="37"/>
  <c r="AO5" i="40"/>
  <c r="AO5" i="39"/>
  <c r="AP5" i="37"/>
  <c r="AP5" i="40"/>
  <c r="AQ5" i="37"/>
  <c r="AQ5" i="40"/>
  <c r="AR5" i="37"/>
  <c r="AR5" i="40"/>
  <c r="AR5" i="39"/>
  <c r="AS5" i="37"/>
  <c r="AS5" i="40"/>
  <c r="AT5" i="37"/>
  <c r="AT5" i="40"/>
  <c r="AU5" i="37"/>
  <c r="AU5" i="40"/>
  <c r="AV5" i="37"/>
  <c r="AV5" i="40"/>
  <c r="AW5" i="37"/>
  <c r="AW5" i="40"/>
  <c r="AX5" i="37"/>
  <c r="AX5" i="40"/>
  <c r="AY5" i="37"/>
  <c r="AY5" i="40"/>
  <c r="AZ5" i="37"/>
  <c r="AZ5" i="40"/>
  <c r="AZ5" i="39"/>
  <c r="BA5" i="37"/>
  <c r="BA5" i="40"/>
  <c r="BB5" i="37"/>
  <c r="BB5" i="40"/>
  <c r="BC5" i="37"/>
  <c r="BC5" i="40"/>
  <c r="BD5" i="37"/>
  <c r="BD5" i="40"/>
  <c r="BE5" i="37"/>
  <c r="BE5" i="40"/>
  <c r="BE5" i="39"/>
  <c r="BF5" i="37"/>
  <c r="BF5" i="40"/>
  <c r="BG5" i="37"/>
  <c r="BG5" i="40"/>
  <c r="BH5" i="37"/>
  <c r="BH5" i="40"/>
  <c r="BI5" i="37"/>
  <c r="BI5" i="40"/>
  <c r="BJ5" i="37"/>
  <c r="BJ5" i="40"/>
  <c r="BK5" i="37"/>
  <c r="BK5" i="40"/>
  <c r="BL5" i="37"/>
  <c r="BL5" i="40"/>
  <c r="BM5" i="37"/>
  <c r="BM5" i="40"/>
  <c r="BM5" i="39"/>
  <c r="BN5" i="37"/>
  <c r="BN5" i="40"/>
  <c r="BO5" i="37"/>
  <c r="BO5" i="40"/>
  <c r="BP5" i="37"/>
  <c r="BP5" i="40"/>
  <c r="BQ5" i="37"/>
  <c r="BQ5" i="40"/>
  <c r="BR5" i="37"/>
  <c r="BR5" i="40"/>
  <c r="BS5" i="37"/>
  <c r="BS5" i="40"/>
  <c r="BT5" i="37"/>
  <c r="BT5" i="40"/>
  <c r="BU5" i="37"/>
  <c r="BU5" i="40"/>
  <c r="BU5" i="39"/>
  <c r="BV5" i="37"/>
  <c r="BV5" i="40"/>
  <c r="BV5" i="39"/>
  <c r="BW5" i="37"/>
  <c r="BW5" i="40"/>
  <c r="BX5" i="37"/>
  <c r="BX5" i="40"/>
  <c r="BX5" i="39"/>
  <c r="BY5" i="37"/>
  <c r="BY5" i="40"/>
  <c r="BY5" i="39"/>
  <c r="BZ5" i="37"/>
  <c r="BZ5" i="40"/>
  <c r="BZ5" i="39"/>
  <c r="CA5" i="37"/>
  <c r="CA5" i="40"/>
  <c r="CB5" i="37"/>
  <c r="CB5" i="40"/>
  <c r="CB5" i="39"/>
  <c r="CC5" i="37"/>
  <c r="CC5" i="40"/>
  <c r="CC5" i="39"/>
  <c r="CD5" i="37"/>
  <c r="CD5" i="40"/>
  <c r="CD5" i="39"/>
  <c r="CE5" i="37"/>
  <c r="CE5" i="40"/>
  <c r="CF5" i="37"/>
  <c r="CF5" i="40"/>
  <c r="CF5" i="39"/>
  <c r="CG5" i="37"/>
  <c r="CG5" i="40"/>
  <c r="CG5" i="39"/>
  <c r="CH5" i="37"/>
  <c r="CH5" i="40"/>
  <c r="CH5" i="39"/>
  <c r="CI5" i="37"/>
  <c r="CI5" i="40"/>
  <c r="CJ5" i="37"/>
  <c r="CJ5" i="40"/>
  <c r="CJ5" i="39"/>
  <c r="CK5" i="37"/>
  <c r="CK5" i="40"/>
  <c r="CK5" i="39"/>
  <c r="CL5" i="37"/>
  <c r="CL5" i="40"/>
  <c r="CM5" i="37"/>
  <c r="CM5" i="40"/>
  <c r="CM5" i="39"/>
  <c r="CN5" i="37"/>
  <c r="CN5" i="40"/>
  <c r="CN5" i="39"/>
  <c r="CO5" i="37"/>
  <c r="CO5" i="40"/>
  <c r="CP5" i="37"/>
  <c r="CP5" i="40"/>
  <c r="C6" i="37"/>
  <c r="C6" i="40"/>
  <c r="D6" i="37"/>
  <c r="D6" i="40"/>
  <c r="D6" i="39"/>
  <c r="E6" i="37"/>
  <c r="E6" i="40"/>
  <c r="F6" i="37"/>
  <c r="F6" i="40"/>
  <c r="F6" i="39"/>
  <c r="G6" i="37"/>
  <c r="G6" i="40"/>
  <c r="H6" i="37"/>
  <c r="H6" i="40"/>
  <c r="I6" i="37"/>
  <c r="I6" i="40"/>
  <c r="J6" i="37"/>
  <c r="J6" i="40"/>
  <c r="K6" i="37"/>
  <c r="K6" i="40"/>
  <c r="L6" i="37"/>
  <c r="L6" i="40"/>
  <c r="L6" i="39"/>
  <c r="M6" i="37"/>
  <c r="M6" i="40"/>
  <c r="N6" i="37"/>
  <c r="N6" i="40"/>
  <c r="N6" i="39"/>
  <c r="O6" i="37"/>
  <c r="O6" i="40"/>
  <c r="P6" i="37"/>
  <c r="P6" i="40"/>
  <c r="Q6" i="37"/>
  <c r="Q6" i="40"/>
  <c r="Q6" i="39"/>
  <c r="R6" i="37"/>
  <c r="R6" i="40"/>
  <c r="S6" i="37"/>
  <c r="S6" i="40"/>
  <c r="T6" i="37"/>
  <c r="T6" i="40"/>
  <c r="U6" i="37"/>
  <c r="U6" i="40"/>
  <c r="U6" i="39"/>
  <c r="V6" i="37"/>
  <c r="V6" i="40"/>
  <c r="W6" i="37"/>
  <c r="W6" i="40"/>
  <c r="X6" i="37"/>
  <c r="X6" i="40"/>
  <c r="Y6" i="37"/>
  <c r="Y6" i="40"/>
  <c r="Z6" i="37"/>
  <c r="Z6" i="40"/>
  <c r="AA6" i="37"/>
  <c r="AA6" i="40"/>
  <c r="AA6" i="39"/>
  <c r="AB6" i="37"/>
  <c r="AB6" i="40"/>
  <c r="AC6" i="37"/>
  <c r="AC6" i="40"/>
  <c r="AD6" i="37"/>
  <c r="AD6" i="40"/>
  <c r="AD6" i="39"/>
  <c r="AE6" i="37"/>
  <c r="AE6" i="40"/>
  <c r="AE6" i="39"/>
  <c r="AF6" i="37"/>
  <c r="AF6" i="40"/>
  <c r="AG6" i="37"/>
  <c r="AG6" i="40"/>
  <c r="AG6" i="39"/>
  <c r="AH6" i="37"/>
  <c r="AH6" i="40"/>
  <c r="AI6" i="37"/>
  <c r="AI6" i="40"/>
  <c r="AI6" i="39"/>
  <c r="AJ6" i="37"/>
  <c r="AJ6" i="40"/>
  <c r="AK6" i="37"/>
  <c r="AK6" i="40"/>
  <c r="AL6" i="37"/>
  <c r="AL6" i="40"/>
  <c r="AL6" i="39"/>
  <c r="AM6" i="37"/>
  <c r="AM6" i="40"/>
  <c r="AM6" i="39"/>
  <c r="AN6" i="37"/>
  <c r="AN6" i="40"/>
  <c r="AO6" i="37"/>
  <c r="AO6" i="40"/>
  <c r="AP6" i="37"/>
  <c r="AP6" i="40"/>
  <c r="AQ6" i="37"/>
  <c r="AQ6" i="40"/>
  <c r="AR6" i="37"/>
  <c r="AR6" i="40"/>
  <c r="AR6" i="39"/>
  <c r="AS6" i="37"/>
  <c r="AS6" i="40"/>
  <c r="AS6" i="39"/>
  <c r="AT6" i="37"/>
  <c r="AT6" i="40"/>
  <c r="AU6" i="37"/>
  <c r="AU6" i="40"/>
  <c r="AU6" i="39"/>
  <c r="AV6" i="37"/>
  <c r="AV6" i="40"/>
  <c r="AV6" i="39"/>
  <c r="AW6" i="37"/>
  <c r="AW6" i="40"/>
  <c r="AW6" i="39"/>
  <c r="AX6" i="37"/>
  <c r="AX6" i="40"/>
  <c r="AY6" i="37"/>
  <c r="AY6" i="40"/>
  <c r="AZ6" i="37"/>
  <c r="AZ6" i="40"/>
  <c r="AZ6" i="39"/>
  <c r="BA6" i="37"/>
  <c r="BA6" i="40"/>
  <c r="BA6" i="39"/>
  <c r="BB6" i="37"/>
  <c r="BB6" i="40"/>
  <c r="BC6" i="37"/>
  <c r="BC6" i="40"/>
  <c r="BC6" i="39"/>
  <c r="BD6" i="37"/>
  <c r="BD6" i="40"/>
  <c r="BE6" i="37"/>
  <c r="BE6" i="40"/>
  <c r="BF6" i="37"/>
  <c r="BF6" i="40"/>
  <c r="BF6" i="39"/>
  <c r="BG6" i="37"/>
  <c r="BG6" i="40"/>
  <c r="BH6" i="37"/>
  <c r="BH6" i="40"/>
  <c r="BI6" i="37"/>
  <c r="BI6" i="40"/>
  <c r="BJ6" i="37"/>
  <c r="BJ6" i="40"/>
  <c r="BJ6" i="39"/>
  <c r="BK6" i="37"/>
  <c r="BK6" i="40"/>
  <c r="BL6" i="37"/>
  <c r="BL6" i="40"/>
  <c r="BM6" i="37"/>
  <c r="BM6" i="40"/>
  <c r="BN6" i="37"/>
  <c r="BN6" i="40"/>
  <c r="BN6" i="39"/>
  <c r="BO6" i="37"/>
  <c r="BO6" i="40"/>
  <c r="BP6" i="37"/>
  <c r="BP6" i="40"/>
  <c r="BQ6" i="37"/>
  <c r="BQ6" i="40"/>
  <c r="BR6" i="37"/>
  <c r="BR6" i="40"/>
  <c r="BR6" i="39"/>
  <c r="BS6" i="37"/>
  <c r="BS6" i="40"/>
  <c r="BT6" i="37"/>
  <c r="BT6" i="40"/>
  <c r="BU6" i="37"/>
  <c r="BU6" i="40"/>
  <c r="BU6" i="39"/>
  <c r="BV6" i="37"/>
  <c r="BV6" i="40"/>
  <c r="BV6" i="39"/>
  <c r="BW6" i="37"/>
  <c r="BW6" i="40"/>
  <c r="BX6" i="37"/>
  <c r="BX6" i="40"/>
  <c r="BY6" i="37"/>
  <c r="BY6" i="40"/>
  <c r="BZ6" i="37"/>
  <c r="BZ6" i="40"/>
  <c r="BZ6" i="39"/>
  <c r="CA6" i="37"/>
  <c r="CA6" i="40"/>
  <c r="CB6" i="37"/>
  <c r="CB6" i="40"/>
  <c r="CC6" i="37"/>
  <c r="CC6" i="40"/>
  <c r="CC6" i="39"/>
  <c r="CD6" i="37"/>
  <c r="CD6" i="40"/>
  <c r="CD6" i="39"/>
  <c r="CE6" i="37"/>
  <c r="CE6" i="40"/>
  <c r="CF6" i="37"/>
  <c r="CF6" i="40"/>
  <c r="CG6" i="37"/>
  <c r="CG6" i="40"/>
  <c r="CH6" i="37"/>
  <c r="CH6" i="40"/>
  <c r="CH6" i="39"/>
  <c r="CI6" i="37"/>
  <c r="CI6" i="40"/>
  <c r="CJ6" i="37"/>
  <c r="CJ6" i="40"/>
  <c r="CK6" i="37"/>
  <c r="CK6" i="40"/>
  <c r="CL6" i="37"/>
  <c r="CL6" i="40"/>
  <c r="CM6" i="37"/>
  <c r="CM6" i="40"/>
  <c r="CN6" i="37"/>
  <c r="CN6" i="40"/>
  <c r="CO6" i="37"/>
  <c r="CO6" i="40"/>
  <c r="CP6" i="37"/>
  <c r="CP6" i="40"/>
  <c r="C7" i="37"/>
  <c r="C7" i="40"/>
  <c r="D7" i="37"/>
  <c r="D7" i="40"/>
  <c r="E7" i="37"/>
  <c r="E7" i="40"/>
  <c r="F7" i="37"/>
  <c r="F7" i="40"/>
  <c r="G7" i="37"/>
  <c r="G7" i="40"/>
  <c r="G7" i="39"/>
  <c r="H7" i="37"/>
  <c r="H7" i="40"/>
  <c r="I7" i="37"/>
  <c r="I7" i="40"/>
  <c r="J7" i="37"/>
  <c r="J7" i="40"/>
  <c r="J7" i="39"/>
  <c r="K7" i="37"/>
  <c r="K7" i="40"/>
  <c r="L7" i="37"/>
  <c r="L7" i="40"/>
  <c r="M7" i="37"/>
  <c r="M7" i="40"/>
  <c r="N7" i="37"/>
  <c r="N7" i="40"/>
  <c r="N7" i="39"/>
  <c r="O7" i="37"/>
  <c r="O7" i="40"/>
  <c r="P7" i="37"/>
  <c r="P7" i="40"/>
  <c r="P7" i="39"/>
  <c r="Q7" i="37"/>
  <c r="Q7" i="40"/>
  <c r="R7" i="37"/>
  <c r="R7" i="40"/>
  <c r="R7" i="39"/>
  <c r="S7" i="37"/>
  <c r="S7" i="40"/>
  <c r="S7" i="39"/>
  <c r="T7" i="37"/>
  <c r="T7" i="40"/>
  <c r="U7" i="37"/>
  <c r="U7" i="40"/>
  <c r="V7" i="37"/>
  <c r="V7" i="40"/>
  <c r="V7" i="39"/>
  <c r="W7" i="37"/>
  <c r="W7" i="40"/>
  <c r="X7" i="37"/>
  <c r="X7" i="40"/>
  <c r="Y7" i="37"/>
  <c r="Y7" i="40"/>
  <c r="Z7" i="37"/>
  <c r="Z7" i="40"/>
  <c r="Z7" i="39"/>
  <c r="AA7" i="37"/>
  <c r="AA7" i="40"/>
  <c r="AB7" i="37"/>
  <c r="AB7" i="40"/>
  <c r="AC7" i="37"/>
  <c r="AC7" i="40"/>
  <c r="AD7" i="37"/>
  <c r="AD7" i="40"/>
  <c r="AD7" i="39"/>
  <c r="AE7" i="37"/>
  <c r="AE7" i="40"/>
  <c r="AF7" i="37"/>
  <c r="AF7" i="40"/>
  <c r="AG7" i="37"/>
  <c r="AG7" i="40"/>
  <c r="AH7" i="37"/>
  <c r="AH7" i="40"/>
  <c r="AH7" i="39"/>
  <c r="AI7" i="37"/>
  <c r="AI7" i="40"/>
  <c r="AI7" i="39"/>
  <c r="AJ7" i="37"/>
  <c r="AJ7" i="40"/>
  <c r="AK7" i="37"/>
  <c r="AK7" i="40"/>
  <c r="AL7" i="37"/>
  <c r="AL7" i="40"/>
  <c r="AL7" i="39"/>
  <c r="AM7" i="37"/>
  <c r="AM7" i="40"/>
  <c r="AM7" i="39"/>
  <c r="AN7" i="37"/>
  <c r="AN7" i="40"/>
  <c r="AO7" i="37"/>
  <c r="AO7" i="40"/>
  <c r="AP7" i="37"/>
  <c r="AP7" i="40"/>
  <c r="AQ7" i="37"/>
  <c r="AQ7" i="40"/>
  <c r="AQ7" i="39"/>
  <c r="AR7" i="37"/>
  <c r="AR7" i="40"/>
  <c r="AS7" i="37"/>
  <c r="AS7" i="40"/>
  <c r="AT7" i="37"/>
  <c r="AT7" i="40"/>
  <c r="AU7" i="37"/>
  <c r="AU7" i="40"/>
  <c r="AU7" i="39"/>
  <c r="AV7" i="37"/>
  <c r="AV7" i="40"/>
  <c r="AV7" i="39"/>
  <c r="AW7" i="37"/>
  <c r="AW7" i="40"/>
  <c r="AX7" i="37"/>
  <c r="AX7" i="40"/>
  <c r="AX7" i="39"/>
  <c r="AY7" i="37"/>
  <c r="AY7" i="40"/>
  <c r="AZ7" i="37"/>
  <c r="AZ7" i="40"/>
  <c r="BA7" i="37"/>
  <c r="BA7" i="40"/>
  <c r="BB7" i="37"/>
  <c r="BB7" i="40"/>
  <c r="BB7" i="39"/>
  <c r="BC7" i="37"/>
  <c r="BC7" i="40"/>
  <c r="BD7" i="37"/>
  <c r="BD7" i="40"/>
  <c r="BE7" i="37"/>
  <c r="BE7" i="40"/>
  <c r="BF7" i="37"/>
  <c r="BF7" i="40"/>
  <c r="BF7" i="39"/>
  <c r="BG7" i="37"/>
  <c r="BG7" i="40"/>
  <c r="BH7" i="37"/>
  <c r="BH7" i="40"/>
  <c r="BI7" i="37"/>
  <c r="BI7" i="40"/>
  <c r="BJ7" i="37"/>
  <c r="BJ7" i="40"/>
  <c r="BJ7" i="39"/>
  <c r="BK7" i="37"/>
  <c r="BK7" i="40"/>
  <c r="BL7" i="37"/>
  <c r="BL7" i="40"/>
  <c r="BM7" i="37"/>
  <c r="BM7" i="40"/>
  <c r="BN7" i="37"/>
  <c r="BN7" i="40"/>
  <c r="BN7" i="39"/>
  <c r="BO7" i="37"/>
  <c r="BO7" i="40"/>
  <c r="BP7" i="37"/>
  <c r="BP7" i="40"/>
  <c r="BQ7" i="37"/>
  <c r="BQ7" i="40"/>
  <c r="BR7" i="37"/>
  <c r="BR7" i="40"/>
  <c r="BS7" i="37"/>
  <c r="BS7" i="40"/>
  <c r="BT7" i="37"/>
  <c r="BT7" i="40"/>
  <c r="BU7" i="37"/>
  <c r="BU7" i="40"/>
  <c r="BV7" i="37"/>
  <c r="BV7" i="40"/>
  <c r="BV7" i="39"/>
  <c r="BW7" i="37"/>
  <c r="BW7" i="40"/>
  <c r="BW7" i="39"/>
  <c r="BX7" i="37"/>
  <c r="BX7" i="40"/>
  <c r="BY7" i="37"/>
  <c r="BY7" i="40"/>
  <c r="BZ7" i="37"/>
  <c r="BZ7" i="40"/>
  <c r="BZ7" i="39"/>
  <c r="CA7" i="37"/>
  <c r="CA7" i="40"/>
  <c r="CA7" i="39"/>
  <c r="CB7" i="37"/>
  <c r="CB7" i="40"/>
  <c r="CB7" i="39"/>
  <c r="CC7" i="37"/>
  <c r="CC7" i="40"/>
  <c r="CD7" i="37"/>
  <c r="CD7" i="40"/>
  <c r="CD7" i="39"/>
  <c r="CE7" i="37"/>
  <c r="CE7" i="40"/>
  <c r="CF7" i="37"/>
  <c r="CF7" i="40"/>
  <c r="CG7" i="37"/>
  <c r="CG7" i="40"/>
  <c r="CH7" i="37"/>
  <c r="CH7" i="40"/>
  <c r="CH7" i="39"/>
  <c r="CI7" i="37"/>
  <c r="CI7" i="40"/>
  <c r="CJ7" i="37"/>
  <c r="CJ7" i="40"/>
  <c r="CK7" i="37"/>
  <c r="CK7" i="40"/>
  <c r="CL7" i="37"/>
  <c r="CL7" i="40"/>
  <c r="CM7" i="37"/>
  <c r="CM7" i="40"/>
  <c r="CM7" i="39"/>
  <c r="CN7" i="37"/>
  <c r="CN7" i="40"/>
  <c r="CO7" i="37"/>
  <c r="CO7" i="40"/>
  <c r="CP7" i="37"/>
  <c r="CP7" i="40"/>
  <c r="C8" i="37"/>
  <c r="C8" i="40"/>
  <c r="D8" i="37"/>
  <c r="D8" i="40"/>
  <c r="D8" i="39"/>
  <c r="E8" i="37"/>
  <c r="E8" i="40"/>
  <c r="F8" i="37"/>
  <c r="F8" i="40"/>
  <c r="G8" i="37"/>
  <c r="G8" i="40"/>
  <c r="H8" i="37"/>
  <c r="H8" i="40"/>
  <c r="H8" i="39"/>
  <c r="I8" i="37"/>
  <c r="I8" i="40"/>
  <c r="J8" i="37"/>
  <c r="J8" i="40"/>
  <c r="K8" i="37"/>
  <c r="K8" i="40"/>
  <c r="L8" i="37"/>
  <c r="L8" i="40"/>
  <c r="L8" i="39"/>
  <c r="M8" i="37"/>
  <c r="M8" i="40"/>
  <c r="N8" i="37"/>
  <c r="N8" i="40"/>
  <c r="O8" i="37"/>
  <c r="O8" i="40"/>
  <c r="P8" i="37"/>
  <c r="P8" i="40"/>
  <c r="P8" i="39"/>
  <c r="Q8" i="37"/>
  <c r="Q8" i="40"/>
  <c r="R8" i="37"/>
  <c r="R8" i="40"/>
  <c r="S8" i="37"/>
  <c r="S8" i="40"/>
  <c r="S8" i="39"/>
  <c r="T8" i="37"/>
  <c r="T8" i="40"/>
  <c r="T8" i="39"/>
  <c r="U8" i="37"/>
  <c r="U8" i="40"/>
  <c r="V8" i="37"/>
  <c r="V8" i="40"/>
  <c r="W8" i="37"/>
  <c r="W8" i="40"/>
  <c r="X8" i="37"/>
  <c r="X8" i="40"/>
  <c r="Y8" i="37"/>
  <c r="Y8" i="40"/>
  <c r="Z8" i="37"/>
  <c r="Z8" i="40"/>
  <c r="AA8" i="37"/>
  <c r="AA8" i="40"/>
  <c r="AA8" i="39"/>
  <c r="AB8" i="37"/>
  <c r="AB8" i="40"/>
  <c r="AB8" i="39"/>
  <c r="AC8" i="37"/>
  <c r="AC8" i="40"/>
  <c r="AD8" i="37"/>
  <c r="AD8" i="40"/>
  <c r="AE8" i="37"/>
  <c r="AE8" i="40"/>
  <c r="AE8" i="39"/>
  <c r="AF8" i="37"/>
  <c r="AF8" i="40"/>
  <c r="AF8" i="39"/>
  <c r="AG8" i="37"/>
  <c r="AG8" i="40"/>
  <c r="AH8" i="37"/>
  <c r="AH8" i="40"/>
  <c r="AI8" i="37"/>
  <c r="AI8" i="40"/>
  <c r="AI8" i="39"/>
  <c r="AJ8" i="37"/>
  <c r="AJ8" i="40"/>
  <c r="AJ8" i="39"/>
  <c r="AK8" i="37"/>
  <c r="AK8" i="40"/>
  <c r="AL8" i="37"/>
  <c r="AL8" i="40"/>
  <c r="AM8" i="37"/>
  <c r="AM8" i="40"/>
  <c r="AM8" i="39"/>
  <c r="AN8" i="37"/>
  <c r="AN8" i="40"/>
  <c r="AO8" i="37"/>
  <c r="AO8" i="40"/>
  <c r="AP8" i="37"/>
  <c r="AP8" i="40"/>
  <c r="AQ8" i="37"/>
  <c r="AQ8" i="40"/>
  <c r="AR8" i="37"/>
  <c r="AR8" i="40"/>
  <c r="AR8" i="39"/>
  <c r="AS8" i="37"/>
  <c r="AS8" i="40"/>
  <c r="AT8" i="37"/>
  <c r="AT8" i="40"/>
  <c r="AU8" i="37"/>
  <c r="AU8" i="40"/>
  <c r="AV8" i="37"/>
  <c r="AV8" i="40"/>
  <c r="AV8" i="39"/>
  <c r="AW8" i="37"/>
  <c r="AW8" i="40"/>
  <c r="AX8" i="37"/>
  <c r="AX8" i="40"/>
  <c r="AY8" i="37"/>
  <c r="AY8" i="40"/>
  <c r="AY8" i="39"/>
  <c r="AZ8" i="37"/>
  <c r="AZ8" i="40"/>
  <c r="AZ8" i="39"/>
  <c r="BA8" i="37"/>
  <c r="BA8" i="40"/>
  <c r="BB8" i="37"/>
  <c r="BB8" i="40"/>
  <c r="BC8" i="37"/>
  <c r="BC8" i="40"/>
  <c r="BC8" i="39"/>
  <c r="BD8" i="37"/>
  <c r="BD8" i="40"/>
  <c r="BE8" i="37"/>
  <c r="BE8" i="40"/>
  <c r="BF8" i="37"/>
  <c r="BF8" i="40"/>
  <c r="BG8" i="37"/>
  <c r="BG8" i="40"/>
  <c r="BH8" i="37"/>
  <c r="BH8" i="40"/>
  <c r="BI8" i="37"/>
  <c r="BI8" i="40"/>
  <c r="BJ8" i="37"/>
  <c r="BJ8" i="40"/>
  <c r="BK8" i="37"/>
  <c r="BK8" i="40"/>
  <c r="BL8" i="37"/>
  <c r="BL8" i="40"/>
  <c r="BM8" i="37"/>
  <c r="BM8" i="40"/>
  <c r="BN8" i="37"/>
  <c r="BN8" i="40"/>
  <c r="BO8" i="37"/>
  <c r="BO8" i="40"/>
  <c r="BP8" i="37"/>
  <c r="BP8" i="40"/>
  <c r="BQ8" i="37"/>
  <c r="BQ8" i="40"/>
  <c r="BR8" i="37"/>
  <c r="BR8" i="40"/>
  <c r="BS8" i="37"/>
  <c r="BS8" i="40"/>
  <c r="BT8" i="37"/>
  <c r="BT8" i="40"/>
  <c r="BU8" i="37"/>
  <c r="BU8" i="40"/>
  <c r="BV8" i="37"/>
  <c r="BV8" i="40"/>
  <c r="BW8" i="37"/>
  <c r="BW8" i="40"/>
  <c r="BX8" i="37"/>
  <c r="BX8" i="40"/>
  <c r="BY8" i="37"/>
  <c r="BY8" i="40"/>
  <c r="BZ8" i="37"/>
  <c r="BZ8" i="40"/>
  <c r="CA8" i="37"/>
  <c r="CA8" i="40"/>
  <c r="CB8" i="37"/>
  <c r="CB8" i="40"/>
  <c r="CC8" i="37"/>
  <c r="CC8" i="40"/>
  <c r="CD8" i="37"/>
  <c r="CD8" i="40"/>
  <c r="CE8" i="37"/>
  <c r="CE8" i="40"/>
  <c r="CF8" i="37"/>
  <c r="CF8" i="40"/>
  <c r="CG8" i="37"/>
  <c r="CG8" i="40"/>
  <c r="CH8" i="37"/>
  <c r="CH8" i="40"/>
  <c r="CI8" i="37"/>
  <c r="CI8" i="40"/>
  <c r="CJ8" i="37"/>
  <c r="CJ8" i="40"/>
  <c r="CK8" i="37"/>
  <c r="CK8" i="40"/>
  <c r="CL8" i="37"/>
  <c r="CL8" i="40"/>
  <c r="CM8" i="37"/>
  <c r="CM8" i="40"/>
  <c r="CN8" i="37"/>
  <c r="CN8" i="40"/>
  <c r="CO8" i="37"/>
  <c r="CO8" i="40"/>
  <c r="CP8" i="37"/>
  <c r="CP8" i="40"/>
  <c r="C9" i="37"/>
  <c r="C9" i="40"/>
  <c r="D9" i="37"/>
  <c r="D9" i="40"/>
  <c r="E9" i="37"/>
  <c r="E9" i="40"/>
  <c r="F9" i="37"/>
  <c r="F9" i="40"/>
  <c r="G9" i="37"/>
  <c r="G9" i="40"/>
  <c r="H9" i="37"/>
  <c r="H9" i="40"/>
  <c r="H9" i="39"/>
  <c r="I9" i="37"/>
  <c r="I9" i="40"/>
  <c r="J9" i="37"/>
  <c r="J9" i="40"/>
  <c r="K9" i="37"/>
  <c r="K9" i="40"/>
  <c r="L9" i="37"/>
  <c r="L9" i="40"/>
  <c r="L9" i="39"/>
  <c r="M9" i="37"/>
  <c r="M9" i="40"/>
  <c r="N9" i="37"/>
  <c r="N9" i="40"/>
  <c r="O9" i="37"/>
  <c r="O9" i="40"/>
  <c r="P9" i="37"/>
  <c r="P9" i="40"/>
  <c r="Q9" i="37"/>
  <c r="Q9" i="40"/>
  <c r="Q9" i="39"/>
  <c r="R9" i="37"/>
  <c r="R9" i="40"/>
  <c r="S9" i="37"/>
  <c r="S9" i="40"/>
  <c r="T9" i="37"/>
  <c r="T9" i="40"/>
  <c r="T9" i="39"/>
  <c r="U9" i="37"/>
  <c r="U9" i="40"/>
  <c r="U9" i="39"/>
  <c r="V9" i="37"/>
  <c r="V9" i="40"/>
  <c r="V9" i="39"/>
  <c r="W9" i="37"/>
  <c r="W9" i="40"/>
  <c r="X9" i="37"/>
  <c r="X9" i="40"/>
  <c r="X9" i="39"/>
  <c r="Y9" i="37"/>
  <c r="Y9" i="40"/>
  <c r="Z9" i="37"/>
  <c r="Z9" i="40"/>
  <c r="Z9" i="39"/>
  <c r="AA9" i="37"/>
  <c r="AA9" i="40"/>
  <c r="AA9" i="39"/>
  <c r="AB9" i="37"/>
  <c r="AB9" i="40"/>
  <c r="AC9" i="37"/>
  <c r="AC9" i="40"/>
  <c r="AD9" i="37"/>
  <c r="AD9" i="40"/>
  <c r="AD9" i="39"/>
  <c r="AE9" i="37"/>
  <c r="AE9" i="40"/>
  <c r="AF9" i="37"/>
  <c r="AF9" i="40"/>
  <c r="AG9" i="37"/>
  <c r="AG9" i="40"/>
  <c r="AH9" i="37"/>
  <c r="AH9" i="40"/>
  <c r="AH9" i="39"/>
  <c r="AI9" i="37"/>
  <c r="AI9" i="40"/>
  <c r="AI9" i="39"/>
  <c r="AJ9" i="37"/>
  <c r="AJ9" i="40"/>
  <c r="AK9" i="37"/>
  <c r="AK9" i="40"/>
  <c r="AL9" i="37"/>
  <c r="AL9" i="40"/>
  <c r="AL9" i="39"/>
  <c r="AM9" i="37"/>
  <c r="AM9" i="40"/>
  <c r="AN9" i="37"/>
  <c r="AN9" i="40"/>
  <c r="AO9" i="37"/>
  <c r="AO9" i="40"/>
  <c r="AP9" i="37"/>
  <c r="AP9" i="40"/>
  <c r="AQ9" i="37"/>
  <c r="AQ9" i="40"/>
  <c r="AR9" i="37"/>
  <c r="AR9" i="40"/>
  <c r="AR9" i="39"/>
  <c r="AS9" i="37"/>
  <c r="AS9" i="40"/>
  <c r="AT9" i="37"/>
  <c r="AT9" i="40"/>
  <c r="AU9" i="37"/>
  <c r="AU9" i="40"/>
  <c r="AV9" i="37"/>
  <c r="AV9" i="40"/>
  <c r="AW9" i="37"/>
  <c r="AW9" i="40"/>
  <c r="AX9" i="37"/>
  <c r="AX9" i="40"/>
  <c r="AY9" i="37"/>
  <c r="AY9" i="40"/>
  <c r="AZ9" i="37"/>
  <c r="AZ9" i="40"/>
  <c r="AZ9" i="39"/>
  <c r="BA9" i="37"/>
  <c r="BA9" i="40"/>
  <c r="BB9" i="37"/>
  <c r="BB9" i="40"/>
  <c r="BC9" i="37"/>
  <c r="BC9" i="40"/>
  <c r="BD9" i="37"/>
  <c r="BD9" i="40"/>
  <c r="BE9" i="37"/>
  <c r="BE9" i="40"/>
  <c r="BE9" i="39"/>
  <c r="BF9" i="37"/>
  <c r="BF9" i="40"/>
  <c r="BG9" i="37"/>
  <c r="BG9" i="40"/>
  <c r="BH9" i="37"/>
  <c r="BH9" i="40"/>
  <c r="BH9" i="39"/>
  <c r="BI9" i="37"/>
  <c r="BI9" i="40"/>
  <c r="BI9" i="39"/>
  <c r="BJ9" i="37"/>
  <c r="BJ9" i="40"/>
  <c r="BK9" i="37"/>
  <c r="BK9" i="40"/>
  <c r="BL9" i="37"/>
  <c r="BL9" i="40"/>
  <c r="BM9" i="37"/>
  <c r="BM9" i="40"/>
  <c r="BM9" i="39"/>
  <c r="BN9" i="37"/>
  <c r="BN9" i="40"/>
  <c r="BO9" i="37"/>
  <c r="BO9" i="40"/>
  <c r="BP9" i="37"/>
  <c r="BP9" i="40"/>
  <c r="BP9" i="39"/>
  <c r="BQ9" i="37"/>
  <c r="BQ9" i="40"/>
  <c r="BR9" i="37"/>
  <c r="BR9" i="40"/>
  <c r="BS9" i="37"/>
  <c r="BS9" i="40"/>
  <c r="BT9" i="37"/>
  <c r="BT9" i="40"/>
  <c r="BU9" i="37"/>
  <c r="BU9" i="40"/>
  <c r="BU9" i="39"/>
  <c r="BV9" i="37"/>
  <c r="BV9" i="40"/>
  <c r="BV9" i="39"/>
  <c r="BW9" i="37"/>
  <c r="BW9" i="40"/>
  <c r="BX9" i="37"/>
  <c r="BX9" i="40"/>
  <c r="BY9" i="37"/>
  <c r="BY9" i="40"/>
  <c r="BZ9" i="37"/>
  <c r="BZ9" i="40"/>
  <c r="BZ9" i="39"/>
  <c r="CA9" i="37"/>
  <c r="CA9" i="40"/>
  <c r="CB9" i="37"/>
  <c r="CB9" i="40"/>
  <c r="CB9" i="39"/>
  <c r="CC9" i="37"/>
  <c r="CC9" i="40"/>
  <c r="CD9" i="37"/>
  <c r="CD9" i="40"/>
  <c r="CD9" i="39"/>
  <c r="CE9" i="37"/>
  <c r="CE9" i="40"/>
  <c r="CF9" i="37"/>
  <c r="CF9" i="40"/>
  <c r="CF9" i="39"/>
  <c r="CG9" i="37"/>
  <c r="CG9" i="40"/>
  <c r="CG9" i="39"/>
  <c r="CH9" i="37"/>
  <c r="CH9" i="40"/>
  <c r="CH9" i="39"/>
  <c r="CI9" i="37"/>
  <c r="CI9" i="40"/>
  <c r="CJ9" i="37"/>
  <c r="CJ9" i="40"/>
  <c r="CK9" i="37"/>
  <c r="CK9" i="40"/>
  <c r="CK9" i="39"/>
  <c r="CL9" i="37"/>
  <c r="CL9" i="40"/>
  <c r="CM9" i="37"/>
  <c r="CM9" i="40"/>
  <c r="CN9" i="37"/>
  <c r="CN9" i="40"/>
  <c r="CO9" i="37"/>
  <c r="CO9" i="40"/>
  <c r="CO9" i="39"/>
  <c r="CP9" i="37"/>
  <c r="CP9" i="40"/>
  <c r="C10" i="37"/>
  <c r="C10" i="40"/>
  <c r="D10" i="37"/>
  <c r="D10" i="40"/>
  <c r="D10" i="39"/>
  <c r="E10" i="37"/>
  <c r="E10" i="40"/>
  <c r="F10" i="37"/>
  <c r="F10" i="40"/>
  <c r="F10" i="39"/>
  <c r="G10" i="37"/>
  <c r="G10" i="40"/>
  <c r="H10" i="37"/>
  <c r="H10" i="40"/>
  <c r="I10" i="37"/>
  <c r="I10" i="40"/>
  <c r="J10" i="37"/>
  <c r="J10" i="40"/>
  <c r="K10" i="37"/>
  <c r="K10" i="40"/>
  <c r="L10" i="37"/>
  <c r="L10" i="40"/>
  <c r="L10" i="39"/>
  <c r="M10" i="37"/>
  <c r="M10" i="40"/>
  <c r="N10" i="37"/>
  <c r="N10" i="40"/>
  <c r="O10" i="37"/>
  <c r="O10" i="40"/>
  <c r="P10" i="37"/>
  <c r="P10" i="40"/>
  <c r="Q10" i="37"/>
  <c r="Q10" i="40"/>
  <c r="Q10" i="39"/>
  <c r="R10" i="37"/>
  <c r="R10" i="40"/>
  <c r="S10" i="37"/>
  <c r="S10" i="40"/>
  <c r="T10" i="37"/>
  <c r="T10" i="40"/>
  <c r="U10" i="37"/>
  <c r="U10" i="40"/>
  <c r="V10" i="37"/>
  <c r="V10" i="40"/>
  <c r="W10" i="37"/>
  <c r="W10" i="40"/>
  <c r="X10" i="37"/>
  <c r="X10" i="40"/>
  <c r="Y10" i="37"/>
  <c r="Y10" i="40"/>
  <c r="Y10" i="39"/>
  <c r="Z10" i="37"/>
  <c r="Z10" i="40"/>
  <c r="AA10" i="37"/>
  <c r="AA10" i="40"/>
  <c r="AA10" i="39"/>
  <c r="AB10" i="37"/>
  <c r="AB10" i="40"/>
  <c r="AC10" i="37"/>
  <c r="AC10" i="40"/>
  <c r="AD10" i="37"/>
  <c r="AD10" i="40"/>
  <c r="AD10" i="39"/>
  <c r="AE10" i="37"/>
  <c r="AE10" i="40"/>
  <c r="AE10" i="39"/>
  <c r="AF10" i="37"/>
  <c r="AF10" i="40"/>
  <c r="AG10" i="37"/>
  <c r="AG10" i="40"/>
  <c r="AH10" i="37"/>
  <c r="AH10" i="40"/>
  <c r="AI10" i="37"/>
  <c r="AI10" i="40"/>
  <c r="AI10" i="39"/>
  <c r="AJ10" i="37"/>
  <c r="AJ10" i="40"/>
  <c r="AK10" i="37"/>
  <c r="AK10" i="40"/>
  <c r="AL10" i="37"/>
  <c r="AL10" i="40"/>
  <c r="AM10" i="37"/>
  <c r="AM10" i="40"/>
  <c r="AM10" i="39"/>
  <c r="AN10" i="37"/>
  <c r="AN10" i="40"/>
  <c r="AO10" i="37"/>
  <c r="AO10" i="40"/>
  <c r="AO10" i="39"/>
  <c r="AP10" i="37"/>
  <c r="AP10" i="40"/>
  <c r="AQ10" i="37"/>
  <c r="AQ10" i="40"/>
  <c r="AR10" i="37"/>
  <c r="AR10" i="40"/>
  <c r="AR10" i="39"/>
  <c r="AS10" i="37"/>
  <c r="AS10" i="40"/>
  <c r="AS10" i="39"/>
  <c r="AT10" i="37"/>
  <c r="AT10" i="40"/>
  <c r="AU10" i="37"/>
  <c r="AU10" i="40"/>
  <c r="AU10" i="39"/>
  <c r="AV10" i="37"/>
  <c r="AV10" i="40"/>
  <c r="AV10" i="39"/>
  <c r="AW10" i="37"/>
  <c r="AW10" i="40"/>
  <c r="AW10" i="39"/>
  <c r="AX10" i="37"/>
  <c r="AX10" i="40"/>
  <c r="AY10" i="37"/>
  <c r="AY10" i="40"/>
  <c r="AZ10" i="37"/>
  <c r="AZ10" i="40"/>
  <c r="AZ10" i="39"/>
  <c r="BA10" i="37"/>
  <c r="BA10" i="40"/>
  <c r="BA10" i="39"/>
  <c r="BB10" i="37"/>
  <c r="BB10" i="40"/>
  <c r="BC10" i="37"/>
  <c r="BC10" i="40"/>
  <c r="BC10" i="39"/>
  <c r="BD10" i="37"/>
  <c r="BD10" i="40"/>
  <c r="BE10" i="37"/>
  <c r="BE10" i="40"/>
  <c r="BF10" i="37"/>
  <c r="BF10" i="40"/>
  <c r="BF10" i="39"/>
  <c r="BG10" i="37"/>
  <c r="BG10" i="40"/>
  <c r="BH10" i="37"/>
  <c r="BH10" i="40"/>
  <c r="BI10" i="37"/>
  <c r="BI10" i="40"/>
  <c r="BJ10" i="37"/>
  <c r="BJ10" i="40"/>
  <c r="BK10" i="37"/>
  <c r="BK10" i="40"/>
  <c r="BL10" i="37"/>
  <c r="BL10" i="40"/>
  <c r="BM10" i="37"/>
  <c r="BM10" i="40"/>
  <c r="BN10" i="37"/>
  <c r="BN10" i="40"/>
  <c r="BN10" i="39"/>
  <c r="BO10" i="37"/>
  <c r="BO10" i="40"/>
  <c r="BP10" i="37"/>
  <c r="BP10" i="40"/>
  <c r="BQ10" i="37"/>
  <c r="BQ10" i="40"/>
  <c r="BR10" i="37"/>
  <c r="BR10" i="40"/>
  <c r="BS10" i="37"/>
  <c r="BS10" i="40"/>
  <c r="BT10" i="37"/>
  <c r="BT10" i="40"/>
  <c r="BU10" i="37"/>
  <c r="BU10" i="40"/>
  <c r="BV10" i="37"/>
  <c r="BV10" i="40"/>
  <c r="BV10" i="39"/>
  <c r="BW10" i="37"/>
  <c r="BW10" i="40"/>
  <c r="BX10" i="37"/>
  <c r="BX10" i="40"/>
  <c r="BY10" i="37"/>
  <c r="BY10" i="40"/>
  <c r="BZ10" i="37"/>
  <c r="BZ10" i="40"/>
  <c r="CA10" i="37"/>
  <c r="CA10" i="40"/>
  <c r="CB10" i="37"/>
  <c r="CB10" i="40"/>
  <c r="CC10" i="37"/>
  <c r="CC10" i="40"/>
  <c r="CD10" i="37"/>
  <c r="CD10" i="40"/>
  <c r="CD10" i="39"/>
  <c r="CE10" i="37"/>
  <c r="CE10" i="40"/>
  <c r="CF10" i="37"/>
  <c r="CF10" i="40"/>
  <c r="CG10" i="37"/>
  <c r="CG10" i="40"/>
  <c r="CH10" i="37"/>
  <c r="CH10" i="40"/>
  <c r="CI10" i="37"/>
  <c r="CI10" i="40"/>
  <c r="CJ10" i="37"/>
  <c r="CJ10" i="40"/>
  <c r="CK10" i="37"/>
  <c r="CK10" i="40"/>
  <c r="CL10" i="37"/>
  <c r="CL10" i="40"/>
  <c r="CM10" i="37"/>
  <c r="CM10" i="40"/>
  <c r="CM10" i="39"/>
  <c r="CN10" i="37"/>
  <c r="CN10" i="40"/>
  <c r="CO10" i="37"/>
  <c r="CO10" i="40"/>
  <c r="CP10" i="37"/>
  <c r="CP10" i="40"/>
  <c r="C11" i="37"/>
  <c r="C11" i="40"/>
  <c r="D11" i="37"/>
  <c r="D11" i="40"/>
  <c r="E11" i="37"/>
  <c r="E11" i="40"/>
  <c r="F11" i="37"/>
  <c r="F11" i="40"/>
  <c r="F11" i="39"/>
  <c r="G11" i="37"/>
  <c r="G11" i="40"/>
  <c r="H11" i="37"/>
  <c r="H11" i="40"/>
  <c r="I11" i="37"/>
  <c r="I11" i="40"/>
  <c r="J11" i="37"/>
  <c r="J11" i="40"/>
  <c r="J11" i="39"/>
  <c r="K11" i="37"/>
  <c r="K11" i="40"/>
  <c r="L11" i="37"/>
  <c r="L11" i="40"/>
  <c r="M11" i="37"/>
  <c r="M11" i="40"/>
  <c r="N11" i="37"/>
  <c r="N11" i="40"/>
  <c r="N11" i="39"/>
  <c r="O11" i="37"/>
  <c r="O11" i="40"/>
  <c r="O11" i="39"/>
  <c r="P11" i="37"/>
  <c r="P11" i="40"/>
  <c r="P11" i="39"/>
  <c r="Q11" i="37"/>
  <c r="Q11" i="40"/>
  <c r="R11" i="37"/>
  <c r="R11" i="40"/>
  <c r="R11" i="39"/>
  <c r="S11" i="37"/>
  <c r="S11" i="40"/>
  <c r="S11" i="39"/>
  <c r="T11" i="37"/>
  <c r="T11" i="40"/>
  <c r="U11" i="37"/>
  <c r="U11" i="40"/>
  <c r="V11" i="37"/>
  <c r="V11" i="40"/>
  <c r="V11" i="39"/>
  <c r="W11" i="37"/>
  <c r="W11" i="40"/>
  <c r="X11" i="37"/>
  <c r="X11" i="40"/>
  <c r="Y11" i="37"/>
  <c r="Y11" i="40"/>
  <c r="Z11" i="37"/>
  <c r="Z11" i="40"/>
  <c r="Z11" i="39"/>
  <c r="AA11" i="37"/>
  <c r="AA11" i="40"/>
  <c r="AA11" i="39"/>
  <c r="AB11" i="37"/>
  <c r="AB11" i="40"/>
  <c r="AC11" i="37"/>
  <c r="AC11" i="40"/>
  <c r="AD11" i="37"/>
  <c r="AD11" i="40"/>
  <c r="AD11" i="39"/>
  <c r="AE11" i="37"/>
  <c r="AE11" i="40"/>
  <c r="AF11" i="37"/>
  <c r="AF11" i="40"/>
  <c r="AG11" i="37"/>
  <c r="AG11" i="40"/>
  <c r="AH11" i="37"/>
  <c r="AH11" i="40"/>
  <c r="AH11" i="39"/>
  <c r="AI11" i="37"/>
  <c r="AI11" i="40"/>
  <c r="AI11" i="39"/>
  <c r="AJ11" i="37"/>
  <c r="AJ11" i="40"/>
  <c r="AK11" i="37"/>
  <c r="AK11" i="40"/>
  <c r="AL11" i="37"/>
  <c r="AL11" i="40"/>
  <c r="AL11" i="39"/>
  <c r="AM11" i="37"/>
  <c r="AM11" i="40"/>
  <c r="AN11" i="37"/>
  <c r="AN11" i="40"/>
  <c r="AO11" i="37"/>
  <c r="AO11" i="40"/>
  <c r="AP11" i="37"/>
  <c r="AP11" i="40"/>
  <c r="AQ11" i="37"/>
  <c r="AQ11" i="40"/>
  <c r="AQ11" i="39"/>
  <c r="AR11" i="37"/>
  <c r="AR11" i="40"/>
  <c r="AS11" i="37"/>
  <c r="AS11" i="40"/>
  <c r="AT11" i="37"/>
  <c r="AT11" i="40"/>
  <c r="AU11" i="37"/>
  <c r="AU11" i="40"/>
  <c r="AV11" i="37"/>
  <c r="AV11" i="40"/>
  <c r="AV11" i="39"/>
  <c r="AW11" i="37"/>
  <c r="AW11" i="40"/>
  <c r="AX11" i="37"/>
  <c r="AX11" i="40"/>
  <c r="AX11" i="39"/>
  <c r="AY11" i="37"/>
  <c r="AY11" i="40"/>
  <c r="AZ11" i="37"/>
  <c r="AZ11" i="40"/>
  <c r="BA11" i="37"/>
  <c r="BA11" i="40"/>
  <c r="BB11" i="37"/>
  <c r="BB11" i="40"/>
  <c r="BB11" i="39"/>
  <c r="BC11" i="37"/>
  <c r="BC11" i="40"/>
  <c r="BD11" i="37"/>
  <c r="BD11" i="40"/>
  <c r="BE11" i="37"/>
  <c r="BE11" i="40"/>
  <c r="BF11" i="37"/>
  <c r="BF11" i="40"/>
  <c r="BG11" i="37"/>
  <c r="BG11" i="40"/>
  <c r="BH11" i="37"/>
  <c r="BH11" i="40"/>
  <c r="BI11" i="37"/>
  <c r="BI11" i="40"/>
  <c r="BJ11" i="37"/>
  <c r="BJ11" i="40"/>
  <c r="BJ11" i="39"/>
  <c r="BK11" i="37"/>
  <c r="BK11" i="40"/>
  <c r="BK11" i="39"/>
  <c r="BL11" i="37"/>
  <c r="BL11" i="40"/>
  <c r="BM11" i="37"/>
  <c r="BM11" i="40"/>
  <c r="BN11" i="37"/>
  <c r="BN11" i="40"/>
  <c r="BO11" i="37"/>
  <c r="BO11" i="40"/>
  <c r="BP11" i="37"/>
  <c r="BP11" i="40"/>
  <c r="BQ11" i="37"/>
  <c r="BQ11" i="40"/>
  <c r="BR11" i="37"/>
  <c r="BR11" i="40"/>
  <c r="BS11" i="37"/>
  <c r="BS11" i="40"/>
  <c r="BT11" i="37"/>
  <c r="BT11" i="40"/>
  <c r="BU11" i="37"/>
  <c r="BU11" i="40"/>
  <c r="BV11" i="37"/>
  <c r="BV11" i="40"/>
  <c r="BV11" i="39"/>
  <c r="BW11" i="37"/>
  <c r="BW11" i="40"/>
  <c r="BX11" i="37"/>
  <c r="BX11" i="40"/>
  <c r="BY11" i="37"/>
  <c r="BY11" i="40"/>
  <c r="BZ11" i="37"/>
  <c r="BZ11" i="40"/>
  <c r="BZ11" i="39"/>
  <c r="CA11" i="37"/>
  <c r="CA11" i="40"/>
  <c r="CB11" i="37"/>
  <c r="CB11" i="40"/>
  <c r="CC11" i="37"/>
  <c r="CC11" i="40"/>
  <c r="CD11" i="37"/>
  <c r="CD11" i="40"/>
  <c r="CD11" i="39"/>
  <c r="CE11" i="37"/>
  <c r="CE11" i="40"/>
  <c r="CF11" i="37"/>
  <c r="CF11" i="40"/>
  <c r="CG11" i="37"/>
  <c r="CG11" i="40"/>
  <c r="CH11" i="37"/>
  <c r="CH11" i="40"/>
  <c r="CH11" i="39"/>
  <c r="CI11" i="37"/>
  <c r="CI11" i="40"/>
  <c r="CJ11" i="37"/>
  <c r="CJ11" i="40"/>
  <c r="CK11" i="37"/>
  <c r="CK11" i="40"/>
  <c r="CL11" i="37"/>
  <c r="CL11" i="40"/>
  <c r="CM11" i="37"/>
  <c r="CM11" i="40"/>
  <c r="CN11" i="37"/>
  <c r="CN11" i="40"/>
  <c r="CO11" i="37"/>
  <c r="CO11" i="40"/>
  <c r="CO11" i="39"/>
  <c r="CP11" i="37"/>
  <c r="CP11" i="40"/>
  <c r="C12" i="37"/>
  <c r="C12" i="40"/>
  <c r="D12" i="37"/>
  <c r="D12" i="40"/>
  <c r="D12" i="39"/>
  <c r="E12" i="37"/>
  <c r="E12" i="40"/>
  <c r="F12" i="37"/>
  <c r="F12" i="40"/>
  <c r="G12" i="37"/>
  <c r="G12" i="40"/>
  <c r="H12" i="37"/>
  <c r="H12" i="40"/>
  <c r="H12" i="39"/>
  <c r="I12" i="37"/>
  <c r="I12" i="40"/>
  <c r="J12" i="37"/>
  <c r="J12" i="40"/>
  <c r="K12" i="37"/>
  <c r="K12" i="40"/>
  <c r="K12" i="39"/>
  <c r="L12" i="37"/>
  <c r="L12" i="40"/>
  <c r="L12" i="39"/>
  <c r="M12" i="37"/>
  <c r="M12" i="40"/>
  <c r="N12" i="37"/>
  <c r="N12" i="40"/>
  <c r="O12" i="37"/>
  <c r="O12" i="40"/>
  <c r="P12" i="37"/>
  <c r="P12" i="40"/>
  <c r="P12" i="39"/>
  <c r="Q12" i="37"/>
  <c r="Q12" i="40"/>
  <c r="R12" i="37"/>
  <c r="R12" i="40"/>
  <c r="S12" i="37"/>
  <c r="S12" i="40"/>
  <c r="T12" i="37"/>
  <c r="T12" i="40"/>
  <c r="U12" i="37"/>
  <c r="U12" i="40"/>
  <c r="U12" i="39"/>
  <c r="V12" i="37"/>
  <c r="V12" i="40"/>
  <c r="W12" i="37"/>
  <c r="W12" i="40"/>
  <c r="X12" i="37"/>
  <c r="X12" i="40"/>
  <c r="Y12" i="37"/>
  <c r="Y12" i="40"/>
  <c r="Z12" i="37"/>
  <c r="Z12" i="40"/>
  <c r="AA12" i="37"/>
  <c r="AA12" i="40"/>
  <c r="AA12" i="39"/>
  <c r="AB12" i="37"/>
  <c r="AB12" i="40"/>
  <c r="AC12" i="37"/>
  <c r="AC12" i="40"/>
  <c r="AD12" i="37"/>
  <c r="AD12" i="40"/>
  <c r="AE12" i="37"/>
  <c r="AE12" i="40"/>
  <c r="AE12" i="39"/>
  <c r="AF12" i="37"/>
  <c r="AF12" i="40"/>
  <c r="AG12" i="37"/>
  <c r="AG12" i="40"/>
  <c r="AH12" i="37"/>
  <c r="AH12" i="40"/>
  <c r="AI12" i="37"/>
  <c r="AI12" i="40"/>
  <c r="AI12" i="39"/>
  <c r="AJ12" i="37"/>
  <c r="AJ12" i="40"/>
  <c r="AJ12" i="39"/>
  <c r="AK12" i="37"/>
  <c r="AK12" i="40"/>
  <c r="AL12" i="37"/>
  <c r="AL12" i="40"/>
  <c r="AM12" i="37"/>
  <c r="AM12" i="40"/>
  <c r="AM12" i="39"/>
  <c r="AN12" i="37"/>
  <c r="AN12" i="40"/>
  <c r="AN12" i="39"/>
  <c r="AO12" i="37"/>
  <c r="AO12" i="40"/>
  <c r="AP12" i="37"/>
  <c r="AP12" i="40"/>
  <c r="AQ12" i="37"/>
  <c r="AQ12" i="40"/>
  <c r="AR12" i="37"/>
  <c r="AR12" i="40"/>
  <c r="AR12" i="39"/>
  <c r="AS12" i="37"/>
  <c r="AS12" i="40"/>
  <c r="AT12" i="37"/>
  <c r="AT12" i="40"/>
  <c r="AU12" i="37"/>
  <c r="AU12" i="40"/>
  <c r="AV12" i="37"/>
  <c r="AV12" i="40"/>
  <c r="AV12" i="39"/>
  <c r="AW12" i="37"/>
  <c r="AW12" i="40"/>
  <c r="AX12" i="37"/>
  <c r="AX12" i="40"/>
  <c r="AY12" i="37"/>
  <c r="AY12" i="40"/>
  <c r="AY12" i="39"/>
  <c r="AZ12" i="37"/>
  <c r="AZ12" i="40"/>
  <c r="AZ12" i="39"/>
  <c r="BA12" i="37"/>
  <c r="BA12" i="40"/>
  <c r="BB12" i="37"/>
  <c r="BB12" i="40"/>
  <c r="BC12" i="37"/>
  <c r="BC12" i="40"/>
  <c r="BC12" i="39"/>
  <c r="BD12" i="37"/>
  <c r="BD12" i="40"/>
  <c r="BE12" i="37"/>
  <c r="BE12" i="40"/>
  <c r="BE12" i="39"/>
  <c r="BF12" i="37"/>
  <c r="BF12" i="40"/>
  <c r="BG12" i="37"/>
  <c r="BG12" i="40"/>
  <c r="BH12" i="37"/>
  <c r="BH12" i="40"/>
  <c r="BI12" i="37"/>
  <c r="BI12" i="40"/>
  <c r="BJ12" i="37"/>
  <c r="BJ12" i="40"/>
  <c r="BK12" i="37"/>
  <c r="BK12" i="40"/>
  <c r="BL12" i="37"/>
  <c r="BL12" i="40"/>
  <c r="BM12" i="37"/>
  <c r="BM12" i="40"/>
  <c r="BN12" i="37"/>
  <c r="BN12" i="40"/>
  <c r="BO12" i="37"/>
  <c r="BO12" i="40"/>
  <c r="BP12" i="37"/>
  <c r="BP12" i="40"/>
  <c r="BQ12" i="37"/>
  <c r="BQ12" i="40"/>
  <c r="BR12" i="37"/>
  <c r="BR12" i="40"/>
  <c r="BS12" i="37"/>
  <c r="BS12" i="40"/>
  <c r="BS12" i="39"/>
  <c r="BU12" i="37"/>
  <c r="BU12" i="40"/>
  <c r="BV12" i="37"/>
  <c r="BV12" i="40"/>
  <c r="BV12" i="39"/>
  <c r="BW12" i="37"/>
  <c r="BW12" i="40"/>
  <c r="BX12" i="37"/>
  <c r="BX12" i="40"/>
  <c r="BX12" i="39"/>
  <c r="BY12" i="37"/>
  <c r="BY12" i="40"/>
  <c r="BZ12" i="37"/>
  <c r="BZ12" i="40"/>
  <c r="BZ12" i="39"/>
  <c r="CA12" i="37"/>
  <c r="CA12" i="40"/>
  <c r="CB12" i="37"/>
  <c r="CB12" i="40"/>
  <c r="CB12" i="39"/>
  <c r="CC12" i="37"/>
  <c r="CC12" i="40"/>
  <c r="CD12" i="37"/>
  <c r="CD12" i="40"/>
  <c r="CE12" i="37"/>
  <c r="CE12" i="40"/>
  <c r="CF12" i="37"/>
  <c r="CF12" i="40"/>
  <c r="CG12" i="37"/>
  <c r="CG12" i="40"/>
  <c r="CG12" i="39"/>
  <c r="CH12" i="37"/>
  <c r="CH12" i="40"/>
  <c r="CI12" i="37"/>
  <c r="CI12" i="40"/>
  <c r="CJ12" i="37"/>
  <c r="CJ12" i="40"/>
  <c r="CK12" i="37"/>
  <c r="CK12" i="40"/>
  <c r="CL12" i="37"/>
  <c r="CL12" i="40"/>
  <c r="CM12" i="37"/>
  <c r="CM12" i="40"/>
  <c r="CM12" i="39"/>
  <c r="CN12" i="37"/>
  <c r="CN12" i="40"/>
  <c r="CO12" i="37"/>
  <c r="CO12" i="40"/>
  <c r="CP12" i="37"/>
  <c r="CP12" i="40"/>
  <c r="C13" i="37"/>
  <c r="C13" i="40"/>
  <c r="D13" i="37"/>
  <c r="D13" i="40"/>
  <c r="D13" i="39"/>
  <c r="E13" i="37"/>
  <c r="E13" i="40"/>
  <c r="F13" i="37"/>
  <c r="F13" i="40"/>
  <c r="G13" i="37"/>
  <c r="G13" i="40"/>
  <c r="H13" i="37"/>
  <c r="H13" i="40"/>
  <c r="H13" i="39"/>
  <c r="I13" i="37"/>
  <c r="I13" i="40"/>
  <c r="I13" i="39"/>
  <c r="J13" i="37"/>
  <c r="J13" i="40"/>
  <c r="K13" i="37"/>
  <c r="K13" i="40"/>
  <c r="L13" i="37"/>
  <c r="L13" i="40"/>
  <c r="M13" i="37"/>
  <c r="M13" i="40"/>
  <c r="N13" i="37"/>
  <c r="N13" i="40"/>
  <c r="N13" i="39"/>
  <c r="O13" i="37"/>
  <c r="O13" i="40"/>
  <c r="P13" i="37"/>
  <c r="P13" i="40"/>
  <c r="P13" i="39"/>
  <c r="Q13" i="37"/>
  <c r="Q13" i="40"/>
  <c r="R13" i="37"/>
  <c r="R13" i="40"/>
  <c r="S13" i="37"/>
  <c r="S13" i="40"/>
  <c r="T13" i="37"/>
  <c r="T13" i="40"/>
  <c r="U13" i="37"/>
  <c r="U13" i="40"/>
  <c r="U13" i="39"/>
  <c r="V13" i="37"/>
  <c r="V13" i="40"/>
  <c r="V13" i="39"/>
  <c r="W13" i="37"/>
  <c r="W13" i="40"/>
  <c r="X13" i="37"/>
  <c r="X13" i="40"/>
  <c r="Y13" i="37"/>
  <c r="Y13" i="40"/>
  <c r="Y13" i="39"/>
  <c r="Z13" i="37"/>
  <c r="Z13" i="40"/>
  <c r="Z13" i="39"/>
  <c r="AA13" i="37"/>
  <c r="AA13" i="40"/>
  <c r="AB13" i="37"/>
  <c r="AB13" i="40"/>
  <c r="AC13" i="37"/>
  <c r="AC13" i="40"/>
  <c r="AC13" i="39"/>
  <c r="AD13" i="37"/>
  <c r="AD13" i="40"/>
  <c r="AD13" i="39"/>
  <c r="AE13" i="37"/>
  <c r="AE13" i="40"/>
  <c r="AF13" i="37"/>
  <c r="AF13" i="40"/>
  <c r="AG13" i="37"/>
  <c r="AG13" i="40"/>
  <c r="AG13" i="39"/>
  <c r="AH13" i="37"/>
  <c r="AH13" i="40"/>
  <c r="AH13" i="39"/>
  <c r="AI13" i="37"/>
  <c r="AI13" i="40"/>
  <c r="AJ13" i="37"/>
  <c r="AJ13" i="40"/>
  <c r="AJ13" i="39"/>
  <c r="AK13" i="37"/>
  <c r="AK13" i="40"/>
  <c r="AK13" i="39"/>
  <c r="AL13" i="37"/>
  <c r="AL13" i="40"/>
  <c r="AL13" i="39"/>
  <c r="AM13" i="37"/>
  <c r="AM13" i="40"/>
  <c r="AN13" i="37"/>
  <c r="AN13" i="40"/>
  <c r="AO13" i="37"/>
  <c r="AO13" i="40"/>
  <c r="AO13" i="39"/>
  <c r="AP13" i="37"/>
  <c r="AP13" i="40"/>
  <c r="AQ13" i="37"/>
  <c r="AQ13" i="40"/>
  <c r="AR13" i="37"/>
  <c r="AR13" i="40"/>
  <c r="AR13" i="39"/>
  <c r="AS13" i="37"/>
  <c r="AS13" i="40"/>
  <c r="AT13" i="37"/>
  <c r="AT13" i="40"/>
  <c r="AU13" i="37"/>
  <c r="AU13" i="40"/>
  <c r="AV13" i="37"/>
  <c r="AV13" i="40"/>
  <c r="AV13" i="39"/>
  <c r="AW13" i="37"/>
  <c r="AW13" i="40"/>
  <c r="AX13" i="37"/>
  <c r="AX13" i="40"/>
  <c r="AY13" i="37"/>
  <c r="AY13" i="40"/>
  <c r="AZ13" i="37"/>
  <c r="AZ13" i="40"/>
  <c r="AZ13" i="39"/>
  <c r="BA13" i="37"/>
  <c r="BA13" i="40"/>
  <c r="BB13" i="37"/>
  <c r="BB13" i="40"/>
  <c r="BC13" i="37"/>
  <c r="BC13" i="40"/>
  <c r="BD13" i="37"/>
  <c r="BD13" i="40"/>
  <c r="BE13" i="37"/>
  <c r="BE13" i="40"/>
  <c r="BE13" i="39"/>
  <c r="BF13" i="37"/>
  <c r="BF13" i="40"/>
  <c r="BG13" i="37"/>
  <c r="BG13" i="40"/>
  <c r="BH13" i="37"/>
  <c r="BH13" i="40"/>
  <c r="BI13" i="37"/>
  <c r="BI13" i="40"/>
  <c r="BJ13" i="37"/>
  <c r="BJ13" i="40"/>
  <c r="BK13" i="37"/>
  <c r="BK13" i="40"/>
  <c r="BL13" i="37"/>
  <c r="BL13" i="40"/>
  <c r="BM13" i="37"/>
  <c r="BM13" i="40"/>
  <c r="BM13" i="39"/>
  <c r="BN13" i="37"/>
  <c r="BN13" i="40"/>
  <c r="BO13" i="37"/>
  <c r="BO13" i="40"/>
  <c r="BP13" i="37"/>
  <c r="BP13" i="40"/>
  <c r="BQ13" i="37"/>
  <c r="BQ13" i="40"/>
  <c r="BR13" i="37"/>
  <c r="BR13" i="40"/>
  <c r="BS13" i="37"/>
  <c r="BS13" i="40"/>
  <c r="BT13" i="37"/>
  <c r="BT13" i="40"/>
  <c r="BU13" i="37"/>
  <c r="BU13" i="40"/>
  <c r="BU13" i="39"/>
  <c r="BV13" i="37"/>
  <c r="BV13" i="40"/>
  <c r="BV13" i="39"/>
  <c r="BW13" i="37"/>
  <c r="BW13" i="40"/>
  <c r="BX13" i="37"/>
  <c r="BX13" i="40"/>
  <c r="BX13" i="39"/>
  <c r="BY13" i="37"/>
  <c r="BY13" i="40"/>
  <c r="BY13" i="39"/>
  <c r="BZ13" i="37"/>
  <c r="BZ13" i="40"/>
  <c r="BZ13" i="39"/>
  <c r="CA13" i="37"/>
  <c r="CA13" i="40"/>
  <c r="CB13" i="37"/>
  <c r="CB13" i="40"/>
  <c r="CB13" i="39"/>
  <c r="CC13" i="37"/>
  <c r="CC13" i="40"/>
  <c r="CC13" i="39"/>
  <c r="CD13" i="37"/>
  <c r="CD13" i="40"/>
  <c r="CD13" i="39"/>
  <c r="CE13" i="37"/>
  <c r="CE13" i="40"/>
  <c r="CF13" i="37"/>
  <c r="CF13" i="40"/>
  <c r="CF13" i="39"/>
  <c r="CG13" i="37"/>
  <c r="CG13" i="40"/>
  <c r="CG13" i="39"/>
  <c r="CH13" i="37"/>
  <c r="CH13" i="40"/>
  <c r="CH13" i="39"/>
  <c r="CI13" i="37"/>
  <c r="CI13" i="40"/>
  <c r="CJ13" i="37"/>
  <c r="CJ13" i="40"/>
  <c r="CJ13" i="39"/>
  <c r="CK13" i="37"/>
  <c r="CK13" i="40"/>
  <c r="CK13" i="39"/>
  <c r="CL13" i="37"/>
  <c r="CL13" i="40"/>
  <c r="CM13" i="37"/>
  <c r="CM13" i="40"/>
  <c r="CN13" i="37"/>
  <c r="CN13" i="40"/>
  <c r="CO13" i="37"/>
  <c r="CO13" i="40"/>
  <c r="CO13" i="39"/>
  <c r="CP13" i="37"/>
  <c r="CP13" i="40"/>
  <c r="C14" i="37"/>
  <c r="C14" i="40"/>
  <c r="D14" i="37"/>
  <c r="D14" i="40"/>
  <c r="E14" i="37"/>
  <c r="E14" i="40"/>
  <c r="F14" i="37"/>
  <c r="F14" i="40"/>
  <c r="F14" i="39"/>
  <c r="G14" i="37"/>
  <c r="G14" i="40"/>
  <c r="H14" i="37"/>
  <c r="H14" i="40"/>
  <c r="H14" i="39"/>
  <c r="I14" i="37"/>
  <c r="I14" i="40"/>
  <c r="J14" i="37"/>
  <c r="J14" i="40"/>
  <c r="K14" i="37"/>
  <c r="K14" i="40"/>
  <c r="L14" i="37"/>
  <c r="L14" i="40"/>
  <c r="L14" i="39"/>
  <c r="M14" i="37"/>
  <c r="M14" i="40"/>
  <c r="N14" i="37"/>
  <c r="N14" i="40"/>
  <c r="O14" i="37"/>
  <c r="O14" i="40"/>
  <c r="P14" i="37"/>
  <c r="P14" i="40"/>
  <c r="Q14" i="37"/>
  <c r="Q14" i="40"/>
  <c r="R14" i="37"/>
  <c r="R14" i="40"/>
  <c r="S14" i="37"/>
  <c r="S14" i="40"/>
  <c r="T14" i="37"/>
  <c r="T14" i="40"/>
  <c r="U14" i="37"/>
  <c r="U14" i="40"/>
  <c r="V14" i="37"/>
  <c r="V14" i="40"/>
  <c r="W14" i="37"/>
  <c r="W14" i="40"/>
  <c r="X14" i="37"/>
  <c r="X14" i="40"/>
  <c r="Y14" i="37"/>
  <c r="Y14" i="40"/>
  <c r="Y14" i="39"/>
  <c r="Z14" i="37"/>
  <c r="Z14" i="40"/>
  <c r="AA14" i="37"/>
  <c r="AA14" i="40"/>
  <c r="AA14" i="39"/>
  <c r="AB14" i="37"/>
  <c r="AB14" i="40"/>
  <c r="AC14" i="37"/>
  <c r="AC14" i="40"/>
  <c r="AC14" i="39"/>
  <c r="AD14" i="37"/>
  <c r="AD14" i="40"/>
  <c r="AD14" i="39"/>
  <c r="AE14" i="37"/>
  <c r="AE14" i="40"/>
  <c r="AE14" i="39"/>
  <c r="AF14" i="37"/>
  <c r="AF14" i="40"/>
  <c r="AG14" i="37"/>
  <c r="AG14" i="40"/>
  <c r="AG14" i="39"/>
  <c r="AH14" i="37"/>
  <c r="AH14" i="40"/>
  <c r="AI14" i="37"/>
  <c r="AI14" i="40"/>
  <c r="AI14" i="39"/>
  <c r="AJ14" i="37"/>
  <c r="AJ14" i="40"/>
  <c r="AK14" i="37"/>
  <c r="AK14" i="40"/>
  <c r="AL14" i="37"/>
  <c r="AL14" i="40"/>
  <c r="AL14" i="39"/>
  <c r="AM14" i="37"/>
  <c r="AM14" i="40"/>
  <c r="AM14" i="39"/>
  <c r="AN14" i="37"/>
  <c r="AN14" i="40"/>
  <c r="AO14" i="37"/>
  <c r="AO14" i="40"/>
  <c r="AO14" i="39"/>
  <c r="AP14" i="37"/>
  <c r="AP14" i="40"/>
  <c r="AQ14" i="37"/>
  <c r="AQ14" i="40"/>
  <c r="AR14" i="37"/>
  <c r="AR14" i="40"/>
  <c r="AR14" i="39"/>
  <c r="AS14" i="37"/>
  <c r="AS14" i="40"/>
  <c r="AS14" i="39"/>
  <c r="AT14" i="37"/>
  <c r="AT14" i="40"/>
  <c r="AU14" i="37"/>
  <c r="AU14" i="40"/>
  <c r="AV14" i="37"/>
  <c r="AV14" i="40"/>
  <c r="AV14" i="39"/>
  <c r="AW14" i="37"/>
  <c r="AW14" i="40"/>
  <c r="AW14" i="39"/>
  <c r="AX14" i="37"/>
  <c r="AX14" i="40"/>
  <c r="AY14" i="37"/>
  <c r="AY14" i="40"/>
  <c r="AZ14" i="37"/>
  <c r="AZ14" i="40"/>
  <c r="AZ14" i="39"/>
  <c r="BA14" i="37"/>
  <c r="BA14" i="40"/>
  <c r="BA14" i="39"/>
  <c r="BB14" i="37"/>
  <c r="BB14" i="40"/>
  <c r="BC14" i="37"/>
  <c r="BC14" i="40"/>
  <c r="BD14" i="37"/>
  <c r="BD14" i="40"/>
  <c r="BE14" i="37"/>
  <c r="BE14" i="40"/>
  <c r="BE14" i="39"/>
  <c r="BF14" i="37"/>
  <c r="BF14" i="40"/>
  <c r="BF14" i="39"/>
  <c r="BG14" i="37"/>
  <c r="BG14" i="40"/>
  <c r="BH14" i="37"/>
  <c r="BH14" i="40"/>
  <c r="BI14" i="37"/>
  <c r="BI14" i="40"/>
  <c r="BJ14" i="37"/>
  <c r="BJ14" i="40"/>
  <c r="BJ14" i="39"/>
  <c r="BK14" i="37"/>
  <c r="BK14" i="40"/>
  <c r="BL14" i="37"/>
  <c r="BL14" i="40"/>
  <c r="BM14" i="37"/>
  <c r="BM14" i="40"/>
  <c r="BM14" i="39"/>
  <c r="BN14" i="37"/>
  <c r="BN14" i="40"/>
  <c r="BN14" i="39"/>
  <c r="BO14" i="37"/>
  <c r="BO14" i="40"/>
  <c r="BP14" i="37"/>
  <c r="BP14" i="40"/>
  <c r="BQ14" i="37"/>
  <c r="BQ14" i="40"/>
  <c r="BR14" i="37"/>
  <c r="BR14" i="40"/>
  <c r="BR14" i="39"/>
  <c r="BS14" i="37"/>
  <c r="BS14" i="40"/>
  <c r="BT14" i="37"/>
  <c r="BT14" i="40"/>
  <c r="BU14" i="37"/>
  <c r="BU14" i="40"/>
  <c r="BU14" i="39"/>
  <c r="BV14" i="37"/>
  <c r="BV14" i="40"/>
  <c r="BV14" i="39"/>
  <c r="BW14" i="37"/>
  <c r="BW14" i="40"/>
  <c r="BX14" i="37"/>
  <c r="BX14" i="40"/>
  <c r="BY14" i="37"/>
  <c r="BY14" i="40"/>
  <c r="BZ14" i="37"/>
  <c r="BZ14" i="40"/>
  <c r="BZ14" i="39"/>
  <c r="CA14" i="37"/>
  <c r="CA14" i="40"/>
  <c r="CB14" i="37"/>
  <c r="CB14" i="40"/>
  <c r="CC14" i="37"/>
  <c r="CC14" i="40"/>
  <c r="CC14" i="39"/>
  <c r="CD14" i="37"/>
  <c r="CD14" i="40"/>
  <c r="CD14" i="39"/>
  <c r="CE14" i="37"/>
  <c r="CE14" i="40"/>
  <c r="CF14" i="37"/>
  <c r="CF14" i="40"/>
  <c r="CG14" i="37"/>
  <c r="CG14" i="40"/>
  <c r="CH14" i="37"/>
  <c r="CH14" i="40"/>
  <c r="CH14" i="39"/>
  <c r="CI14" i="37"/>
  <c r="CI14" i="40"/>
  <c r="CJ14" i="37"/>
  <c r="CJ14" i="40"/>
  <c r="CK14" i="37"/>
  <c r="CK14" i="40"/>
  <c r="CL14" i="37"/>
  <c r="CL14" i="40"/>
  <c r="CM14" i="37"/>
  <c r="CM14" i="40"/>
  <c r="CM14" i="39"/>
  <c r="CN14" i="37"/>
  <c r="CN14" i="40"/>
  <c r="CO14" i="37"/>
  <c r="CO14" i="40"/>
  <c r="CP14" i="37"/>
  <c r="CP14" i="40"/>
  <c r="C15" i="37"/>
  <c r="C15" i="40"/>
  <c r="D15" i="37"/>
  <c r="D15" i="40"/>
  <c r="E15" i="37"/>
  <c r="E15" i="40"/>
  <c r="F15" i="37"/>
  <c r="F15" i="40"/>
  <c r="G15" i="37"/>
  <c r="G15" i="40"/>
  <c r="H15" i="37"/>
  <c r="H15" i="40"/>
  <c r="I15" i="37"/>
  <c r="I15" i="40"/>
  <c r="J15" i="37"/>
  <c r="J15" i="40"/>
  <c r="K15" i="37"/>
  <c r="K15" i="40"/>
  <c r="L15" i="37"/>
  <c r="L15" i="40"/>
  <c r="L15" i="39"/>
  <c r="M15" i="37"/>
  <c r="M15" i="40"/>
  <c r="N15" i="37"/>
  <c r="N15" i="40"/>
  <c r="O15" i="37"/>
  <c r="O15" i="40"/>
  <c r="P15" i="37"/>
  <c r="P15" i="40"/>
  <c r="Q15" i="37"/>
  <c r="Q15" i="40"/>
  <c r="R15" i="37"/>
  <c r="R15" i="40"/>
  <c r="S15" i="37"/>
  <c r="S15" i="40"/>
  <c r="T15" i="37"/>
  <c r="T15" i="40"/>
  <c r="U15" i="37"/>
  <c r="U15" i="40"/>
  <c r="V15" i="37"/>
  <c r="V15" i="40"/>
  <c r="V15" i="39"/>
  <c r="W15" i="37"/>
  <c r="W15" i="40"/>
  <c r="X15" i="37"/>
  <c r="X15" i="40"/>
  <c r="Y15" i="37"/>
  <c r="Y15" i="40"/>
  <c r="Z15" i="37"/>
  <c r="Z15" i="40"/>
  <c r="Z15" i="39"/>
  <c r="AA15" i="37"/>
  <c r="AA15" i="40"/>
  <c r="AB15" i="37"/>
  <c r="AB15" i="40"/>
  <c r="AC15" i="37"/>
  <c r="AC15" i="40"/>
  <c r="AD15" i="37"/>
  <c r="AD15" i="40"/>
  <c r="AD15" i="39"/>
  <c r="AE15" i="37"/>
  <c r="AE15" i="40"/>
  <c r="AF15" i="37"/>
  <c r="AF15" i="40"/>
  <c r="AG15" i="37"/>
  <c r="AG15" i="40"/>
  <c r="AH15" i="37"/>
  <c r="AH15" i="40"/>
  <c r="AH15" i="39"/>
  <c r="AI15" i="37"/>
  <c r="AI15" i="40"/>
  <c r="AJ15" i="37"/>
  <c r="AJ15" i="40"/>
  <c r="AK15" i="37"/>
  <c r="AK15" i="40"/>
  <c r="AL15" i="37"/>
  <c r="AL15" i="40"/>
  <c r="AL15" i="39"/>
  <c r="AM15" i="37"/>
  <c r="AM15" i="40"/>
  <c r="AN15" i="37"/>
  <c r="AN15" i="40"/>
  <c r="AO15" i="37"/>
  <c r="AO15" i="40"/>
  <c r="AP15" i="37"/>
  <c r="AP15" i="40"/>
  <c r="AQ15" i="37"/>
  <c r="AQ15" i="40"/>
  <c r="AR15" i="37"/>
  <c r="AR15" i="40"/>
  <c r="AR15" i="39"/>
  <c r="AS15" i="37"/>
  <c r="AS15" i="40"/>
  <c r="AT15" i="37"/>
  <c r="AT15" i="40"/>
  <c r="AT15" i="39"/>
  <c r="AU15" i="37"/>
  <c r="AU15" i="40"/>
  <c r="AU15" i="39"/>
  <c r="AV15" i="37"/>
  <c r="AV15" i="40"/>
  <c r="AV15" i="39"/>
  <c r="AW15" i="37"/>
  <c r="AW15" i="40"/>
  <c r="AX15" i="37"/>
  <c r="AX15" i="40"/>
  <c r="AX15" i="39"/>
  <c r="AY15" i="37"/>
  <c r="AY15" i="40"/>
  <c r="AZ15" i="37"/>
  <c r="AZ15" i="40"/>
  <c r="BA15" i="37"/>
  <c r="BA15" i="40"/>
  <c r="BB15" i="37"/>
  <c r="BB15" i="40"/>
  <c r="BB15" i="39"/>
  <c r="BC15" i="37"/>
  <c r="BC15" i="40"/>
  <c r="BC15" i="39"/>
  <c r="BD15" i="37"/>
  <c r="BD15" i="40"/>
  <c r="BE15" i="37"/>
  <c r="BE15" i="40"/>
  <c r="BF15" i="37"/>
  <c r="BF15" i="40"/>
  <c r="BF15" i="39"/>
  <c r="BG15" i="37"/>
  <c r="BG15" i="40"/>
  <c r="BH15" i="37"/>
  <c r="BH15" i="40"/>
  <c r="BI15" i="37"/>
  <c r="BI15" i="40"/>
  <c r="BJ15" i="37"/>
  <c r="BJ15" i="40"/>
  <c r="BJ15" i="39"/>
  <c r="BK15" i="37"/>
  <c r="BK15" i="40"/>
  <c r="BL15" i="37"/>
  <c r="BL15" i="40"/>
  <c r="BM15" i="37"/>
  <c r="BM15" i="40"/>
  <c r="BM15" i="39"/>
  <c r="BN15" i="37"/>
  <c r="BN15" i="40"/>
  <c r="BN15" i="39"/>
  <c r="BO15" i="37"/>
  <c r="BO15" i="40"/>
  <c r="BO15" i="39"/>
  <c r="BP15" i="37"/>
  <c r="BP15" i="40"/>
  <c r="BQ15" i="37"/>
  <c r="BQ15" i="40"/>
  <c r="BR15" i="37"/>
  <c r="BR15" i="40"/>
  <c r="BS15" i="37"/>
  <c r="BS15" i="40"/>
  <c r="BT15" i="37"/>
  <c r="BT15" i="40"/>
  <c r="BU15" i="37"/>
  <c r="BU15" i="40"/>
  <c r="BV15" i="37"/>
  <c r="BV15" i="40"/>
  <c r="BV15" i="39"/>
  <c r="BW15" i="37"/>
  <c r="BW15" i="40"/>
  <c r="BX15" i="37"/>
  <c r="BX15" i="40"/>
  <c r="BY15" i="37"/>
  <c r="BY15" i="40"/>
  <c r="BZ15" i="37"/>
  <c r="BZ15" i="40"/>
  <c r="BZ15" i="39"/>
  <c r="CA15" i="37"/>
  <c r="CA15" i="40"/>
  <c r="CB15" i="37"/>
  <c r="CB15" i="40"/>
  <c r="CB15" i="39"/>
  <c r="CC15" i="37"/>
  <c r="CC15" i="40"/>
  <c r="CD15" i="37"/>
  <c r="CD15" i="40"/>
  <c r="CD15" i="39"/>
  <c r="CE15" i="37"/>
  <c r="CE15" i="40"/>
  <c r="CF15" i="37"/>
  <c r="CF15" i="40"/>
  <c r="CG15" i="37"/>
  <c r="CG15" i="40"/>
  <c r="CH15" i="37"/>
  <c r="CH15" i="40"/>
  <c r="CH15" i="39"/>
  <c r="CI15" i="37"/>
  <c r="CI15" i="40"/>
  <c r="CJ15" i="37"/>
  <c r="CJ15" i="40"/>
  <c r="CK15" i="37"/>
  <c r="CK15" i="40"/>
  <c r="CL15" i="37"/>
  <c r="CL15" i="40"/>
  <c r="CM15" i="37"/>
  <c r="CM15" i="40"/>
  <c r="CN15" i="37"/>
  <c r="CN15" i="40"/>
  <c r="CO15" i="37"/>
  <c r="CO15" i="40"/>
  <c r="CO15" i="39"/>
  <c r="CP15" i="37"/>
  <c r="CP15" i="40"/>
  <c r="C16" i="37"/>
  <c r="C16" i="40"/>
  <c r="D16" i="37"/>
  <c r="D16" i="40"/>
  <c r="E16" i="37"/>
  <c r="E16" i="40"/>
  <c r="F16" i="37"/>
  <c r="F16" i="40"/>
  <c r="G16" i="37"/>
  <c r="G16" i="40"/>
  <c r="H16" i="37"/>
  <c r="H16" i="40"/>
  <c r="I16" i="37"/>
  <c r="I16" i="40"/>
  <c r="J16" i="37"/>
  <c r="J16" i="40"/>
  <c r="K16" i="37"/>
  <c r="K16" i="40"/>
  <c r="L16" i="37"/>
  <c r="L16" i="40"/>
  <c r="M16" i="37"/>
  <c r="M16" i="40"/>
  <c r="N16" i="37"/>
  <c r="N16" i="40"/>
  <c r="O16" i="37"/>
  <c r="O16" i="40"/>
  <c r="P16" i="37"/>
  <c r="P16" i="40"/>
  <c r="Q16" i="37"/>
  <c r="Q16" i="40"/>
  <c r="R16" i="37"/>
  <c r="R16" i="40"/>
  <c r="S16" i="37"/>
  <c r="S16" i="40"/>
  <c r="S16" i="39"/>
  <c r="T16" i="37"/>
  <c r="T16" i="40"/>
  <c r="T16" i="39"/>
  <c r="U16" i="37"/>
  <c r="U16" i="40"/>
  <c r="V16" i="37"/>
  <c r="V16" i="40"/>
  <c r="W16" i="37"/>
  <c r="W16" i="40"/>
  <c r="X16" i="37"/>
  <c r="X16" i="40"/>
  <c r="Y16" i="37"/>
  <c r="Y16" i="40"/>
  <c r="Z16" i="37"/>
  <c r="Z16" i="40"/>
  <c r="AA16" i="37"/>
  <c r="AA16" i="40"/>
  <c r="AA16" i="39"/>
  <c r="AB16" i="37"/>
  <c r="AB16" i="40"/>
  <c r="AB16" i="39"/>
  <c r="AC16" i="37"/>
  <c r="AC16" i="40"/>
  <c r="AD16" i="37"/>
  <c r="AD16" i="40"/>
  <c r="AD16" i="39"/>
  <c r="AE16" i="37"/>
  <c r="AE16" i="40"/>
  <c r="AE16" i="39"/>
  <c r="AF16" i="37"/>
  <c r="AF16" i="40"/>
  <c r="AF16" i="39"/>
  <c r="AG16" i="37"/>
  <c r="AG16" i="40"/>
  <c r="AH16" i="37"/>
  <c r="AH16" i="40"/>
  <c r="AI16" i="37"/>
  <c r="AI16" i="40"/>
  <c r="AI16" i="39"/>
  <c r="AJ16" i="37"/>
  <c r="AJ16" i="40"/>
  <c r="AK16" i="37"/>
  <c r="AK16" i="40"/>
  <c r="AL16" i="37"/>
  <c r="AL16" i="40"/>
  <c r="AM16" i="37"/>
  <c r="AM16" i="40"/>
  <c r="AM16" i="39"/>
  <c r="AN16" i="37"/>
  <c r="AN16" i="40"/>
  <c r="AO16" i="37"/>
  <c r="AO16" i="40"/>
  <c r="AP16" i="37"/>
  <c r="AP16" i="40"/>
  <c r="AQ16" i="37"/>
  <c r="AQ16" i="40"/>
  <c r="AR16" i="37"/>
  <c r="AR16" i="40"/>
  <c r="AR16" i="39"/>
  <c r="AS16" i="37"/>
  <c r="AS16" i="40"/>
  <c r="AT16" i="37"/>
  <c r="AT16" i="40"/>
  <c r="AU16" i="37"/>
  <c r="AU16" i="40"/>
  <c r="AU16" i="39"/>
  <c r="AV16" i="37"/>
  <c r="AV16" i="40"/>
  <c r="AV16" i="39"/>
  <c r="AW16" i="37"/>
  <c r="AW16" i="40"/>
  <c r="AX16" i="37"/>
  <c r="AX16" i="40"/>
  <c r="AY16" i="37"/>
  <c r="AY16" i="40"/>
  <c r="AY16" i="39"/>
  <c r="AZ16" i="37"/>
  <c r="AZ16" i="40"/>
  <c r="AZ16" i="39"/>
  <c r="BA16" i="37"/>
  <c r="BA16" i="40"/>
  <c r="BB16" i="37"/>
  <c r="BB16" i="40"/>
  <c r="BC16" i="37"/>
  <c r="BC16" i="40"/>
  <c r="BC16" i="39"/>
  <c r="BD16" i="37"/>
  <c r="BD16" i="40"/>
  <c r="BE16" i="37"/>
  <c r="BE16" i="40"/>
  <c r="BF16" i="37"/>
  <c r="BF16" i="40"/>
  <c r="BF16" i="39"/>
  <c r="BG16" i="37"/>
  <c r="BG16" i="40"/>
  <c r="BH16" i="37"/>
  <c r="BH16" i="40"/>
  <c r="BI16" i="37"/>
  <c r="BI16" i="40"/>
  <c r="BJ16" i="37"/>
  <c r="BJ16" i="40"/>
  <c r="BJ16" i="39"/>
  <c r="BK16" i="37"/>
  <c r="BK16" i="40"/>
  <c r="BL16" i="37"/>
  <c r="BL16" i="40"/>
  <c r="BM16" i="37"/>
  <c r="BM16" i="40"/>
  <c r="BN16" i="37"/>
  <c r="BN16" i="40"/>
  <c r="BO16" i="37"/>
  <c r="BO16" i="40"/>
  <c r="BP16" i="37"/>
  <c r="BP16" i="40"/>
  <c r="BQ16" i="37"/>
  <c r="BQ16" i="40"/>
  <c r="BR16" i="37"/>
  <c r="BR16" i="40"/>
  <c r="BS16" i="37"/>
  <c r="BS16" i="40"/>
  <c r="BT16" i="37"/>
  <c r="BT16" i="40"/>
  <c r="BU16" i="37"/>
  <c r="BU16" i="40"/>
  <c r="BU16" i="39"/>
  <c r="BV16" i="37"/>
  <c r="BV16" i="40"/>
  <c r="BW16" i="37"/>
  <c r="BW16" i="40"/>
  <c r="BX16" i="37"/>
  <c r="BX16" i="40"/>
  <c r="BY16" i="37"/>
  <c r="BY16" i="40"/>
  <c r="BZ16" i="37"/>
  <c r="BZ16" i="40"/>
  <c r="CA16" i="37"/>
  <c r="CA16" i="40"/>
  <c r="CB16" i="37"/>
  <c r="CB16" i="40"/>
  <c r="CC16" i="37"/>
  <c r="CC16" i="40"/>
  <c r="CD16" i="37"/>
  <c r="CD16" i="40"/>
  <c r="CE16" i="37"/>
  <c r="CE16" i="40"/>
  <c r="CF16" i="37"/>
  <c r="CF16" i="40"/>
  <c r="CG16" i="37"/>
  <c r="CG16" i="40"/>
  <c r="CH16" i="37"/>
  <c r="CH16" i="40"/>
  <c r="CI16" i="37"/>
  <c r="CI16" i="40"/>
  <c r="CJ16" i="37"/>
  <c r="CJ16" i="40"/>
  <c r="CK16" i="37"/>
  <c r="CK16" i="40"/>
  <c r="CL16" i="37"/>
  <c r="CL16" i="40"/>
  <c r="CM16" i="37"/>
  <c r="CM16" i="40"/>
  <c r="CM16" i="39"/>
  <c r="CN16" i="37"/>
  <c r="CN16" i="40"/>
  <c r="CO16" i="37"/>
  <c r="CO16" i="40"/>
  <c r="CP16" i="37"/>
  <c r="CP16" i="40"/>
  <c r="C17" i="37"/>
  <c r="C17" i="40"/>
  <c r="D17" i="37"/>
  <c r="D17" i="40"/>
  <c r="E17" i="37"/>
  <c r="E17" i="40"/>
  <c r="F17" i="37"/>
  <c r="F17" i="40"/>
  <c r="G17" i="37"/>
  <c r="G17" i="40"/>
  <c r="H17" i="37"/>
  <c r="H17" i="40"/>
  <c r="H17" i="39"/>
  <c r="I17" i="37"/>
  <c r="I17" i="40"/>
  <c r="J17" i="37"/>
  <c r="J17" i="40"/>
  <c r="K17" i="37"/>
  <c r="K17" i="40"/>
  <c r="L17" i="37"/>
  <c r="L17" i="40"/>
  <c r="M17" i="37"/>
  <c r="M17" i="40"/>
  <c r="N17" i="37"/>
  <c r="N17" i="40"/>
  <c r="O17" i="37"/>
  <c r="O17" i="40"/>
  <c r="P17" i="37"/>
  <c r="P17" i="40"/>
  <c r="Q17" i="37"/>
  <c r="Q17" i="40"/>
  <c r="Q17" i="39"/>
  <c r="R17" i="37"/>
  <c r="R17" i="40"/>
  <c r="S17" i="37"/>
  <c r="S17" i="40"/>
  <c r="T17" i="37"/>
  <c r="T17" i="40"/>
  <c r="U17" i="37"/>
  <c r="U17" i="40"/>
  <c r="U17" i="39"/>
  <c r="V17" i="37"/>
  <c r="V17" i="40"/>
  <c r="V17" i="39"/>
  <c r="W17" i="37"/>
  <c r="W17" i="40"/>
  <c r="X17" i="37"/>
  <c r="X17" i="40"/>
  <c r="Y17" i="37"/>
  <c r="Y17" i="40"/>
  <c r="Y17" i="39"/>
  <c r="Z17" i="37"/>
  <c r="Z17" i="40"/>
  <c r="AA17" i="37"/>
  <c r="AA17" i="40"/>
  <c r="AB17" i="37"/>
  <c r="AB17" i="40"/>
  <c r="AC17" i="37"/>
  <c r="AC17" i="40"/>
  <c r="AD17" i="37"/>
  <c r="AD17" i="40"/>
  <c r="AE17" i="37"/>
  <c r="AE17" i="40"/>
  <c r="AF17" i="37"/>
  <c r="AF17" i="40"/>
  <c r="AG17" i="37"/>
  <c r="AG17" i="40"/>
  <c r="AH17" i="37"/>
  <c r="AH17" i="40"/>
  <c r="AI17" i="37"/>
  <c r="AI17" i="40"/>
  <c r="AJ17" i="37"/>
  <c r="AJ17" i="40"/>
  <c r="AK17" i="37"/>
  <c r="AK17" i="40"/>
  <c r="AK17" i="39"/>
  <c r="AL17" i="37"/>
  <c r="AL17" i="40"/>
  <c r="AM17" i="37"/>
  <c r="AM17" i="40"/>
  <c r="AN17" i="37"/>
  <c r="AN17" i="40"/>
  <c r="AO17" i="37"/>
  <c r="AO17" i="40"/>
  <c r="AO17" i="39"/>
  <c r="AP17" i="37"/>
  <c r="AP17" i="40"/>
  <c r="AQ17" i="37"/>
  <c r="AQ17" i="40"/>
  <c r="AR17" i="37"/>
  <c r="AR17" i="40"/>
  <c r="AR17" i="39"/>
  <c r="AS17" i="37"/>
  <c r="AS17" i="40"/>
  <c r="AT17" i="37"/>
  <c r="AT17" i="40"/>
  <c r="AU17" i="37"/>
  <c r="AU17" i="40"/>
  <c r="AV17" i="37"/>
  <c r="AV17" i="40"/>
  <c r="AV17" i="39"/>
  <c r="AW17" i="37"/>
  <c r="AW17" i="40"/>
  <c r="AX17" i="37"/>
  <c r="AX17" i="40"/>
  <c r="AY17" i="37"/>
  <c r="AY17" i="40"/>
  <c r="AZ17" i="37"/>
  <c r="AZ17" i="40"/>
  <c r="AZ17" i="39"/>
  <c r="BA17" i="37"/>
  <c r="BA17" i="40"/>
  <c r="BB17" i="37"/>
  <c r="BB17" i="40"/>
  <c r="BC17" i="37"/>
  <c r="BC17" i="40"/>
  <c r="BD17" i="37"/>
  <c r="BD17" i="40"/>
  <c r="BE17" i="37"/>
  <c r="BE17" i="40"/>
  <c r="BE17" i="39"/>
  <c r="BF17" i="37"/>
  <c r="BF17" i="40"/>
  <c r="BG17" i="37"/>
  <c r="BG17" i="40"/>
  <c r="BH17" i="37"/>
  <c r="BH17" i="40"/>
  <c r="BI17" i="37"/>
  <c r="BI17" i="40"/>
  <c r="BI17" i="39"/>
  <c r="BJ17" i="37"/>
  <c r="BJ17" i="40"/>
  <c r="BK17" i="37"/>
  <c r="BK17" i="40"/>
  <c r="BL17" i="37"/>
  <c r="BL17" i="40"/>
  <c r="BM17" i="37"/>
  <c r="BM17" i="40"/>
  <c r="BM17" i="39"/>
  <c r="BN17" i="37"/>
  <c r="BN17" i="40"/>
  <c r="BO17" i="37"/>
  <c r="BO17" i="40"/>
  <c r="BP17" i="37"/>
  <c r="BP17" i="40"/>
  <c r="BQ17" i="37"/>
  <c r="BQ17" i="40"/>
  <c r="BR17" i="37"/>
  <c r="BR17" i="40"/>
  <c r="BS17" i="37"/>
  <c r="BS17" i="40"/>
  <c r="BT17" i="37"/>
  <c r="BT17" i="40"/>
  <c r="BU17" i="37"/>
  <c r="BU17" i="40"/>
  <c r="BU17" i="39"/>
  <c r="BV17" i="37"/>
  <c r="BV17" i="40"/>
  <c r="BV17" i="39"/>
  <c r="BW17" i="37"/>
  <c r="BW17" i="40"/>
  <c r="BX17" i="37"/>
  <c r="BX17" i="40"/>
  <c r="BY17" i="37"/>
  <c r="BY17" i="40"/>
  <c r="BY17" i="39"/>
  <c r="BZ17" i="37"/>
  <c r="BZ17" i="40"/>
  <c r="BZ17" i="39"/>
  <c r="CA17" i="37"/>
  <c r="CA17" i="40"/>
  <c r="CB17" i="37"/>
  <c r="CB17" i="40"/>
  <c r="CB17" i="39"/>
  <c r="CC17" i="37"/>
  <c r="CC17" i="40"/>
  <c r="CC17" i="39"/>
  <c r="CD17" i="37"/>
  <c r="CD17" i="40"/>
  <c r="CD17" i="39"/>
  <c r="CE17" i="37"/>
  <c r="CE17" i="40"/>
  <c r="CF17" i="37"/>
  <c r="CF17" i="40"/>
  <c r="CF17" i="39"/>
  <c r="CG17" i="37"/>
  <c r="CG17" i="40"/>
  <c r="CG17" i="39"/>
  <c r="CH17" i="37"/>
  <c r="CH17" i="40"/>
  <c r="CH17" i="39"/>
  <c r="CI17" i="37"/>
  <c r="CI17" i="40"/>
  <c r="CJ17" i="37"/>
  <c r="CJ17" i="40"/>
  <c r="CJ17" i="39"/>
  <c r="CK17" i="37"/>
  <c r="CK17" i="40"/>
  <c r="CK17" i="39"/>
  <c r="CL17" i="37"/>
  <c r="CL17" i="40"/>
  <c r="CM17" i="37"/>
  <c r="CM17" i="40"/>
  <c r="CN17" i="37"/>
  <c r="CN17" i="40"/>
  <c r="CO17" i="37"/>
  <c r="CO17" i="40"/>
  <c r="CO17" i="39"/>
  <c r="CP17" i="37"/>
  <c r="CP17" i="40"/>
  <c r="B4" i="37"/>
  <c r="B4" i="40"/>
  <c r="B4" i="39"/>
  <c r="B5" i="37"/>
  <c r="B5" i="40"/>
  <c r="B6" i="37"/>
  <c r="B6" i="40"/>
  <c r="B7" i="37"/>
  <c r="B7" i="40"/>
  <c r="B8" i="37"/>
  <c r="B8" i="40"/>
  <c r="B8" i="39"/>
  <c r="B9" i="37"/>
  <c r="B9" i="40"/>
  <c r="B10" i="37"/>
  <c r="B10" i="40"/>
  <c r="B10" i="39"/>
  <c r="B11" i="37"/>
  <c r="B11" i="40"/>
  <c r="B12" i="37"/>
  <c r="B12" i="40"/>
  <c r="B12" i="39"/>
  <c r="B13" i="37"/>
  <c r="B13" i="40"/>
  <c r="B14" i="37"/>
  <c r="B14" i="40"/>
  <c r="B14" i="39"/>
  <c r="B15" i="37"/>
  <c r="B15" i="40"/>
  <c r="B15" i="39"/>
  <c r="B16" i="37"/>
  <c r="B16" i="40"/>
  <c r="B16" i="39"/>
  <c r="B17" i="37"/>
  <c r="B17" i="40"/>
  <c r="B3" i="37"/>
  <c r="B3" i="40"/>
  <c r="BM17" i="34"/>
  <c r="L17" i="34"/>
  <c r="BM16" i="34"/>
  <c r="BH16" i="34"/>
  <c r="L16" i="34"/>
  <c r="BM15" i="34"/>
  <c r="L15" i="34"/>
  <c r="BM14" i="34"/>
  <c r="L14" i="34"/>
  <c r="BM13" i="34"/>
  <c r="L13" i="34"/>
  <c r="BM12" i="34"/>
  <c r="BH12" i="34"/>
  <c r="L12" i="34"/>
  <c r="BM11" i="34"/>
  <c r="L11" i="34"/>
  <c r="BM10" i="34"/>
  <c r="L10" i="34"/>
  <c r="BM9" i="34"/>
  <c r="BH9" i="34"/>
  <c r="L9" i="34"/>
  <c r="BM8" i="34"/>
  <c r="BH8" i="34"/>
  <c r="L8" i="34"/>
  <c r="BM7" i="34"/>
  <c r="L7" i="34"/>
  <c r="BM6" i="34"/>
  <c r="L6" i="34"/>
  <c r="BM5" i="34"/>
  <c r="L5" i="34"/>
  <c r="BM4" i="34"/>
  <c r="BH4" i="34"/>
  <c r="L4" i="34"/>
  <c r="BM3" i="34"/>
  <c r="L3" i="34"/>
  <c r="BM3" i="36"/>
  <c r="BM4" i="36"/>
  <c r="BM5" i="36"/>
  <c r="BM6" i="36"/>
  <c r="BM7" i="36"/>
  <c r="BM8" i="36"/>
  <c r="BH9" i="36"/>
  <c r="BM9" i="36"/>
  <c r="BM10" i="36"/>
  <c r="BM11" i="36"/>
  <c r="BM12" i="36"/>
  <c r="BM13" i="36"/>
  <c r="BM14" i="36"/>
  <c r="BM15" i="36"/>
  <c r="BM16" i="36"/>
  <c r="BM17" i="36"/>
  <c r="BE17" i="33"/>
  <c r="BE16" i="33"/>
  <c r="BE15" i="33"/>
  <c r="BE14" i="33"/>
  <c r="BE13" i="33"/>
  <c r="BE12" i="33"/>
  <c r="BE11" i="33"/>
  <c r="BE10" i="33"/>
  <c r="BE9" i="33"/>
  <c r="BE8" i="33"/>
  <c r="BE7" i="33"/>
  <c r="BE6" i="33"/>
  <c r="BE5" i="33"/>
  <c r="BE4" i="33"/>
  <c r="BE3" i="33"/>
  <c r="BE24" i="29"/>
  <c r="BE23" i="29"/>
  <c r="BE22" i="29"/>
  <c r="BE21" i="29"/>
  <c r="BE20" i="29"/>
  <c r="BE19" i="29"/>
  <c r="BE18" i="29"/>
  <c r="BE17" i="29"/>
  <c r="BE16" i="29"/>
  <c r="BE15" i="29"/>
  <c r="BE14" i="29"/>
  <c r="BE13" i="29"/>
  <c r="BE12" i="29"/>
  <c r="BE11" i="29"/>
  <c r="BE10" i="29"/>
  <c r="BV3" i="18"/>
  <c r="BV4" i="18"/>
  <c r="BV5" i="18"/>
  <c r="BV6" i="18"/>
  <c r="BV7" i="18"/>
  <c r="BV8" i="18"/>
  <c r="BV9" i="18"/>
  <c r="BV10" i="18"/>
  <c r="BV11" i="18"/>
  <c r="BV12" i="18"/>
  <c r="CE4" i="18"/>
  <c r="CE5" i="18"/>
  <c r="CE6" i="18"/>
  <c r="CE7" i="18"/>
  <c r="CE8" i="18"/>
  <c r="CE9" i="18"/>
  <c r="CE10" i="18"/>
  <c r="CE11" i="18"/>
  <c r="CE12" i="18"/>
  <c r="CE3" i="18"/>
  <c r="BP4" i="18"/>
  <c r="BP5" i="18"/>
  <c r="BP6" i="18"/>
  <c r="BP7" i="18"/>
  <c r="BP8" i="18"/>
  <c r="BP9" i="18"/>
  <c r="BP10" i="18"/>
  <c r="BP11" i="18"/>
  <c r="BP12" i="18"/>
  <c r="BP13" i="18"/>
  <c r="BP14" i="18"/>
  <c r="BP15" i="18"/>
  <c r="BP16" i="18"/>
  <c r="BP17" i="18"/>
  <c r="BP3" i="18"/>
  <c r="BM3" i="18"/>
  <c r="BM4" i="18"/>
  <c r="BM5" i="18"/>
  <c r="BM6" i="18"/>
  <c r="BM7" i="18"/>
  <c r="BM8" i="18"/>
  <c r="BM9" i="18"/>
  <c r="BM10" i="18"/>
  <c r="BM11" i="18"/>
  <c r="BM12" i="18"/>
  <c r="BM13" i="18"/>
  <c r="BM14" i="18"/>
  <c r="BM15" i="18"/>
  <c r="BM16" i="18"/>
  <c r="BM17" i="18"/>
  <c r="BL4" i="18"/>
  <c r="BL5" i="18"/>
  <c r="BL6" i="18"/>
  <c r="BL7" i="18"/>
  <c r="BL8" i="18"/>
  <c r="BL9" i="18"/>
  <c r="BL10" i="18"/>
  <c r="BL11" i="18"/>
  <c r="BL12" i="18"/>
  <c r="BL3" i="18"/>
  <c r="BG3" i="18"/>
  <c r="BH3" i="18"/>
  <c r="BI3" i="18"/>
  <c r="BJ3" i="18"/>
  <c r="BG4" i="18"/>
  <c r="BH4" i="18"/>
  <c r="BI4" i="18"/>
  <c r="BJ4" i="18"/>
  <c r="BG5" i="18"/>
  <c r="BH5" i="18"/>
  <c r="BI5" i="18"/>
  <c r="BJ5" i="18"/>
  <c r="BG6" i="18"/>
  <c r="BH6" i="18"/>
  <c r="BI6" i="18"/>
  <c r="BJ6" i="18"/>
  <c r="BG7" i="18"/>
  <c r="BH7" i="18"/>
  <c r="BI7" i="18"/>
  <c r="BJ7" i="18"/>
  <c r="BG8" i="18"/>
  <c r="BH8" i="18"/>
  <c r="BI8" i="18"/>
  <c r="BJ8" i="18"/>
  <c r="BG9" i="18"/>
  <c r="BH9" i="18"/>
  <c r="BI9" i="18"/>
  <c r="BJ9" i="18"/>
  <c r="BG10" i="18"/>
  <c r="BH10" i="18"/>
  <c r="BI10" i="18"/>
  <c r="BJ10" i="18"/>
  <c r="BG11" i="18"/>
  <c r="BH11" i="18"/>
  <c r="BI11" i="18"/>
  <c r="BJ11" i="18"/>
  <c r="BG12" i="18"/>
  <c r="BH12" i="18"/>
  <c r="BI12" i="18"/>
  <c r="BI13" i="18"/>
  <c r="BF4" i="18"/>
  <c r="BF5" i="18"/>
  <c r="BF6" i="18"/>
  <c r="BF7" i="18"/>
  <c r="BF8" i="18"/>
  <c r="BF9" i="18"/>
  <c r="BF10" i="18"/>
  <c r="BF11" i="18"/>
  <c r="BF12" i="18"/>
  <c r="BF3" i="18"/>
  <c r="BC4" i="18"/>
  <c r="BC5" i="18"/>
  <c r="BC6" i="18"/>
  <c r="BC7" i="18"/>
  <c r="BC8" i="18"/>
  <c r="BC9" i="18"/>
  <c r="BC10" i="18"/>
  <c r="BC11" i="18"/>
  <c r="BC12" i="18"/>
  <c r="BC13" i="18"/>
  <c r="BC17" i="18"/>
  <c r="BC3" i="18"/>
  <c r="BA4" i="18"/>
  <c r="BA5" i="18"/>
  <c r="BA6" i="18"/>
  <c r="BA7" i="18"/>
  <c r="BA8" i="18"/>
  <c r="BA9" i="18"/>
  <c r="BA10" i="18"/>
  <c r="BA11" i="18"/>
  <c r="BA12" i="18"/>
  <c r="BA3" i="18"/>
  <c r="AV3" i="18"/>
  <c r="AW3" i="18"/>
  <c r="AX3" i="18"/>
  <c r="AY3" i="18"/>
  <c r="AV4" i="18"/>
  <c r="AW4" i="18"/>
  <c r="AX4" i="18"/>
  <c r="AY4" i="18"/>
  <c r="AV5" i="18"/>
  <c r="AW5" i="18"/>
  <c r="AX5" i="18"/>
  <c r="AY5" i="18"/>
  <c r="AV6" i="18"/>
  <c r="AW6" i="18"/>
  <c r="AX6" i="18"/>
  <c r="AY6" i="18"/>
  <c r="AV7" i="18"/>
  <c r="AW7" i="18"/>
  <c r="AX7" i="18"/>
  <c r="AY7" i="18"/>
  <c r="AV8" i="18"/>
  <c r="AW8" i="18"/>
  <c r="AX8" i="18"/>
  <c r="AY8" i="18"/>
  <c r="AV9" i="18"/>
  <c r="AW9" i="18"/>
  <c r="AX9" i="18"/>
  <c r="AY9" i="18"/>
  <c r="AV10" i="18"/>
  <c r="AW10" i="18"/>
  <c r="AX10" i="18"/>
  <c r="AY10" i="18"/>
  <c r="AV11" i="18"/>
  <c r="AW11" i="18"/>
  <c r="AX11" i="18"/>
  <c r="AY11" i="18"/>
  <c r="AV12" i="18"/>
  <c r="AW12" i="18"/>
  <c r="AY12" i="18"/>
  <c r="AW13" i="18"/>
  <c r="AY13" i="18"/>
  <c r="AW14" i="18"/>
  <c r="AW15" i="18"/>
  <c r="AW16" i="18"/>
  <c r="AW17" i="18"/>
  <c r="AU4" i="18"/>
  <c r="AU5" i="18"/>
  <c r="AU6" i="18"/>
  <c r="AU7" i="18"/>
  <c r="AU8" i="18"/>
  <c r="AU9" i="18"/>
  <c r="AU10" i="18"/>
  <c r="AU11" i="18"/>
  <c r="AU12" i="18"/>
  <c r="AU3" i="18"/>
  <c r="AR4" i="18"/>
  <c r="AR5" i="18"/>
  <c r="AR6" i="18"/>
  <c r="AR7" i="18"/>
  <c r="AR8" i="18"/>
  <c r="AR9" i="18"/>
  <c r="AR10" i="18"/>
  <c r="AR11" i="18"/>
  <c r="AR12" i="18"/>
  <c r="AR13" i="18"/>
  <c r="AR3" i="18"/>
  <c r="AM3" i="18"/>
  <c r="AN3" i="18"/>
  <c r="AM4" i="18"/>
  <c r="AN4" i="18"/>
  <c r="AM5" i="18"/>
  <c r="AN5" i="18"/>
  <c r="AM6" i="18"/>
  <c r="AN6" i="18"/>
  <c r="AM7" i="18"/>
  <c r="AN7" i="18"/>
  <c r="AM8" i="18"/>
  <c r="AN8" i="18"/>
  <c r="AM9" i="18"/>
  <c r="AN9" i="18"/>
  <c r="AM10" i="18"/>
  <c r="AN10" i="18"/>
  <c r="AM11" i="18"/>
  <c r="AN11" i="18"/>
  <c r="AM12" i="18"/>
  <c r="AN12" i="18"/>
  <c r="AN13" i="18"/>
  <c r="AL4" i="18"/>
  <c r="AL5" i="18"/>
  <c r="AL6" i="18"/>
  <c r="AL7" i="18"/>
  <c r="AL8" i="18"/>
  <c r="AL9" i="18"/>
  <c r="AL10" i="18"/>
  <c r="AL11" i="18"/>
  <c r="AL3" i="18"/>
  <c r="AG3" i="18"/>
  <c r="AH3" i="18"/>
  <c r="AI3" i="18"/>
  <c r="AG4" i="18"/>
  <c r="AH4" i="18"/>
  <c r="AI4" i="18"/>
  <c r="AG5" i="18"/>
  <c r="AH5" i="18"/>
  <c r="AI5" i="18"/>
  <c r="AG6" i="18"/>
  <c r="AH6" i="18"/>
  <c r="AI6" i="18"/>
  <c r="AG7" i="18"/>
  <c r="AH7" i="18"/>
  <c r="AI7" i="18"/>
  <c r="AG8" i="18"/>
  <c r="AH8" i="18"/>
  <c r="AI8" i="18"/>
  <c r="AG9" i="18"/>
  <c r="AH9" i="18"/>
  <c r="AI9" i="18"/>
  <c r="AG10" i="18"/>
  <c r="AH10" i="18"/>
  <c r="AI10" i="18"/>
  <c r="AG11" i="18"/>
  <c r="AH11" i="18"/>
  <c r="AI11" i="18"/>
  <c r="AH12" i="18"/>
  <c r="AI12" i="18"/>
  <c r="AI13" i="18"/>
  <c r="AI17" i="18"/>
  <c r="AF4" i="18"/>
  <c r="AF5" i="18"/>
  <c r="AF6" i="18"/>
  <c r="AF7" i="18"/>
  <c r="AF8" i="18"/>
  <c r="AF9" i="18"/>
  <c r="AF10" i="18"/>
  <c r="AF11" i="18"/>
  <c r="AF12" i="18"/>
  <c r="AF3" i="18"/>
  <c r="AC4" i="18"/>
  <c r="AB5" i="18"/>
  <c r="AC5" i="18"/>
  <c r="AB6" i="18"/>
  <c r="AC6" i="18"/>
  <c r="AC7" i="18"/>
  <c r="AC8" i="18"/>
  <c r="AB9" i="18"/>
  <c r="AC9" i="18"/>
  <c r="AB10" i="18"/>
  <c r="AC10" i="18"/>
  <c r="AC11" i="18"/>
  <c r="AB12" i="18"/>
  <c r="AB14" i="18"/>
  <c r="AB16" i="18"/>
  <c r="AC3" i="18"/>
  <c r="Y4" i="18"/>
  <c r="Y6" i="18"/>
  <c r="Y8" i="18"/>
  <c r="Y10" i="18"/>
  <c r="Y12" i="18"/>
  <c r="X4" i="18"/>
  <c r="X5" i="18"/>
  <c r="X6" i="18"/>
  <c r="X7" i="18"/>
  <c r="X8" i="18"/>
  <c r="X9" i="18"/>
  <c r="X10" i="18"/>
  <c r="X11" i="18"/>
  <c r="X12" i="18"/>
  <c r="X13" i="18"/>
  <c r="X3" i="18"/>
  <c r="F3" i="18"/>
  <c r="E3" i="18"/>
  <c r="B3" i="18"/>
  <c r="R4" i="18"/>
  <c r="S4" i="18"/>
  <c r="R5" i="18"/>
  <c r="S5" i="18"/>
  <c r="R6" i="18"/>
  <c r="S6" i="18"/>
  <c r="R7" i="18"/>
  <c r="S7" i="18"/>
  <c r="R8" i="18"/>
  <c r="S8" i="18"/>
  <c r="R9" i="18"/>
  <c r="S9" i="18"/>
  <c r="R10" i="18"/>
  <c r="S10" i="18"/>
  <c r="R11" i="18"/>
  <c r="S11" i="18"/>
  <c r="S3" i="18"/>
  <c r="R3" i="18"/>
  <c r="O4" i="18"/>
  <c r="O6" i="18"/>
  <c r="O8" i="18"/>
  <c r="O10" i="18"/>
  <c r="O12" i="18"/>
  <c r="L4" i="18"/>
  <c r="L5" i="18"/>
  <c r="L6" i="18"/>
  <c r="L7" i="18"/>
  <c r="L8" i="18"/>
  <c r="L9" i="18"/>
  <c r="L10" i="18"/>
  <c r="L11" i="18"/>
  <c r="L12" i="18"/>
  <c r="L13" i="18"/>
  <c r="L3" i="18"/>
  <c r="J4" i="18"/>
  <c r="J5" i="18"/>
  <c r="J6" i="18"/>
  <c r="J7" i="18"/>
  <c r="J8" i="18"/>
  <c r="J9" i="18"/>
  <c r="J10" i="18"/>
  <c r="J11" i="18"/>
  <c r="J14" i="18"/>
  <c r="J3" i="18"/>
  <c r="H4" i="18"/>
  <c r="H5" i="18"/>
  <c r="H6" i="18"/>
  <c r="H7" i="18"/>
  <c r="H8" i="18"/>
  <c r="H9" i="18"/>
  <c r="H10" i="18"/>
  <c r="H11" i="18"/>
  <c r="H3" i="18"/>
  <c r="D4" i="18"/>
  <c r="D6" i="18"/>
  <c r="D7" i="18"/>
  <c r="D8" i="18"/>
  <c r="D9" i="18"/>
  <c r="D10" i="18"/>
  <c r="D11" i="18"/>
  <c r="D12" i="18"/>
  <c r="D3" i="18"/>
  <c r="B17" i="24"/>
  <c r="C17" i="24"/>
  <c r="D17" i="24"/>
  <c r="E17" i="24"/>
  <c r="F17" i="24"/>
  <c r="G17" i="24"/>
  <c r="H17" i="24"/>
  <c r="I17" i="24"/>
  <c r="J17" i="24"/>
  <c r="K17" i="24"/>
  <c r="L17" i="24"/>
  <c r="M17" i="24"/>
  <c r="N17" i="24"/>
  <c r="O17" i="24"/>
  <c r="P17" i="24"/>
  <c r="Q17" i="24"/>
  <c r="R17" i="24"/>
  <c r="S17" i="24"/>
  <c r="T17" i="24"/>
  <c r="U17" i="24"/>
  <c r="V17" i="24"/>
  <c r="W17" i="24"/>
  <c r="X17" i="24"/>
  <c r="Y17" i="24"/>
  <c r="Z17" i="24"/>
  <c r="AA17" i="24"/>
  <c r="AB17" i="24"/>
  <c r="AC17" i="24"/>
  <c r="AD17" i="24"/>
  <c r="AE17" i="24"/>
  <c r="AF17" i="24"/>
  <c r="AG17" i="24"/>
  <c r="AH17" i="24"/>
  <c r="AI17" i="24"/>
  <c r="AJ17" i="24"/>
  <c r="AK17" i="24"/>
  <c r="AL17" i="24"/>
  <c r="AM17" i="24"/>
  <c r="AN17" i="24"/>
  <c r="AO17" i="24"/>
  <c r="AP17" i="24"/>
  <c r="AQ17" i="24"/>
  <c r="AR17" i="24"/>
  <c r="AS17" i="24"/>
  <c r="AT17" i="24"/>
  <c r="AU17" i="24"/>
  <c r="AV17" i="24"/>
  <c r="AW17" i="24"/>
  <c r="AX17" i="24"/>
  <c r="AZ17" i="24"/>
  <c r="BA17" i="24"/>
  <c r="B16" i="24"/>
  <c r="C16" i="24"/>
  <c r="D16" i="24"/>
  <c r="E16" i="24"/>
  <c r="F16" i="24"/>
  <c r="G16" i="24"/>
  <c r="H16" i="24"/>
  <c r="I16" i="24"/>
  <c r="J16" i="24"/>
  <c r="K16" i="24"/>
  <c r="L16" i="24"/>
  <c r="M16" i="24"/>
  <c r="N16" i="24"/>
  <c r="O16" i="24"/>
  <c r="P16" i="24"/>
  <c r="Q16" i="24"/>
  <c r="R16" i="24"/>
  <c r="S16" i="24"/>
  <c r="T16" i="24"/>
  <c r="U16" i="24"/>
  <c r="V16" i="24"/>
  <c r="W16" i="24"/>
  <c r="X16" i="24"/>
  <c r="Y16" i="24"/>
  <c r="Z16" i="24"/>
  <c r="AA16" i="24"/>
  <c r="AB16" i="24"/>
  <c r="AC16" i="24"/>
  <c r="AD16" i="24"/>
  <c r="AE16" i="24"/>
  <c r="AF16" i="24"/>
  <c r="AG16" i="24"/>
  <c r="AH16" i="24"/>
  <c r="AI16" i="24"/>
  <c r="AJ16" i="24"/>
  <c r="AK16" i="24"/>
  <c r="AL16" i="24"/>
  <c r="AM16" i="24"/>
  <c r="AN16" i="24"/>
  <c r="AO16" i="24"/>
  <c r="AP16" i="24"/>
  <c r="AQ16" i="24"/>
  <c r="AR16" i="24"/>
  <c r="AS16" i="24"/>
  <c r="AT16" i="24"/>
  <c r="AU16" i="24"/>
  <c r="AV16" i="24"/>
  <c r="AW16" i="24"/>
  <c r="AX16" i="24"/>
  <c r="AZ16" i="24"/>
  <c r="BA16" i="24"/>
  <c r="B15" i="24"/>
  <c r="C15" i="24"/>
  <c r="D15" i="24"/>
  <c r="E15" i="24"/>
  <c r="F15" i="24"/>
  <c r="G15" i="24"/>
  <c r="H15" i="24"/>
  <c r="I15" i="24"/>
  <c r="J15" i="24"/>
  <c r="K15" i="24"/>
  <c r="L15" i="24"/>
  <c r="M15" i="24"/>
  <c r="N15" i="24"/>
  <c r="O15" i="24"/>
  <c r="P15" i="24"/>
  <c r="Q15" i="24"/>
  <c r="R15" i="24"/>
  <c r="S15" i="24"/>
  <c r="T15" i="24"/>
  <c r="U15" i="24"/>
  <c r="V15" i="24"/>
  <c r="W15" i="24"/>
  <c r="X15" i="24"/>
  <c r="Y15" i="24"/>
  <c r="Z15" i="24"/>
  <c r="AA15" i="24"/>
  <c r="AB15" i="24"/>
  <c r="AC15" i="24"/>
  <c r="AD15" i="24"/>
  <c r="AE15" i="24"/>
  <c r="AF15" i="24"/>
  <c r="AG15" i="24"/>
  <c r="AH15" i="24"/>
  <c r="AI15" i="24"/>
  <c r="AJ15" i="24"/>
  <c r="AK15" i="24"/>
  <c r="AL15" i="24"/>
  <c r="AM15" i="24"/>
  <c r="AN15" i="24"/>
  <c r="AO15" i="24"/>
  <c r="AP15" i="24"/>
  <c r="AQ15" i="24"/>
  <c r="AR15" i="24"/>
  <c r="AS15" i="24"/>
  <c r="AT15" i="24"/>
  <c r="AU15" i="24"/>
  <c r="AV15" i="24"/>
  <c r="AW15" i="24"/>
  <c r="AX15" i="24"/>
  <c r="AZ15" i="24"/>
  <c r="BA15" i="24"/>
  <c r="B14" i="24"/>
  <c r="C14" i="24"/>
  <c r="D14" i="24"/>
  <c r="E14" i="24"/>
  <c r="F14" i="24"/>
  <c r="G14" i="24"/>
  <c r="H14" i="24"/>
  <c r="I14" i="24"/>
  <c r="J14" i="24"/>
  <c r="K14" i="24"/>
  <c r="L14" i="24"/>
  <c r="M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Z14" i="24"/>
  <c r="BA14" i="24"/>
  <c r="B13" i="24"/>
  <c r="C13" i="24"/>
  <c r="D13" i="24"/>
  <c r="E13" i="24"/>
  <c r="F13" i="24"/>
  <c r="G13" i="24"/>
  <c r="H13" i="24"/>
  <c r="I13" i="24"/>
  <c r="J13" i="24"/>
  <c r="K13" i="24"/>
  <c r="L13" i="24"/>
  <c r="M13" i="24"/>
  <c r="N13" i="24"/>
  <c r="O13" i="24"/>
  <c r="P13" i="24"/>
  <c r="Q13" i="24"/>
  <c r="R13" i="24"/>
  <c r="S13" i="24"/>
  <c r="T13" i="24"/>
  <c r="U13" i="24"/>
  <c r="V13" i="24"/>
  <c r="W13" i="24"/>
  <c r="X13" i="24"/>
  <c r="Y13" i="24"/>
  <c r="Z13" i="24"/>
  <c r="AA13" i="24"/>
  <c r="AB13" i="24"/>
  <c r="AC13" i="24"/>
  <c r="AD13" i="24"/>
  <c r="AE13" i="24"/>
  <c r="AF13" i="24"/>
  <c r="AG13" i="24"/>
  <c r="AH13" i="24"/>
  <c r="AI13" i="24"/>
  <c r="AJ13" i="24"/>
  <c r="AK13" i="24"/>
  <c r="AL13" i="24"/>
  <c r="AM13" i="24"/>
  <c r="AN13" i="24"/>
  <c r="AO13" i="24"/>
  <c r="AP13" i="24"/>
  <c r="AQ13" i="24"/>
  <c r="AR13" i="24"/>
  <c r="AS13" i="24"/>
  <c r="AT13" i="24"/>
  <c r="AU13" i="24"/>
  <c r="AV13" i="24"/>
  <c r="AW13" i="24"/>
  <c r="AX13" i="24"/>
  <c r="AZ13" i="24"/>
  <c r="BA13" i="24"/>
  <c r="Q12" i="24"/>
  <c r="Z12" i="24"/>
  <c r="BE12" i="24"/>
  <c r="AJ12" i="24"/>
  <c r="AP12" i="24"/>
  <c r="BA12" i="24"/>
  <c r="Q11" i="24"/>
  <c r="Z11" i="24"/>
  <c r="AJ11" i="24"/>
  <c r="AP11" i="24"/>
  <c r="BA11" i="24"/>
  <c r="Q10" i="24"/>
  <c r="Z10" i="24"/>
  <c r="BE10" i="24"/>
  <c r="AJ10" i="24"/>
  <c r="AP10" i="24"/>
  <c r="BA10" i="24"/>
  <c r="Q9" i="24"/>
  <c r="Z9" i="24"/>
  <c r="AJ9" i="24"/>
  <c r="AP9" i="24"/>
  <c r="BA9" i="24"/>
  <c r="Q8" i="24"/>
  <c r="Z8" i="24"/>
  <c r="BE8" i="24"/>
  <c r="AJ8" i="24"/>
  <c r="AP8" i="24"/>
  <c r="BA8" i="24"/>
  <c r="Q7" i="24"/>
  <c r="Z7" i="24"/>
  <c r="AJ7" i="24"/>
  <c r="AP7" i="24"/>
  <c r="BA7" i="24"/>
  <c r="Q6" i="24"/>
  <c r="Z6" i="24"/>
  <c r="BE6" i="24"/>
  <c r="AJ6" i="24"/>
  <c r="AP6" i="24"/>
  <c r="BA6" i="24"/>
  <c r="Q5" i="24"/>
  <c r="Z5" i="24"/>
  <c r="AJ5" i="24"/>
  <c r="AP5" i="24"/>
  <c r="BA5" i="24"/>
  <c r="Q4" i="24"/>
  <c r="Z4" i="24"/>
  <c r="BE4" i="24"/>
  <c r="AJ4" i="24"/>
  <c r="AP4" i="24"/>
  <c r="BA4" i="24"/>
  <c r="Q3" i="24"/>
  <c r="Z3" i="24"/>
  <c r="AJ3" i="24"/>
  <c r="AP3" i="24"/>
  <c r="BA3" i="24"/>
  <c r="CH13" i="22"/>
  <c r="CH14" i="22"/>
  <c r="BS3" i="18"/>
  <c r="BS4" i="18"/>
  <c r="BS5" i="18"/>
  <c r="BS6" i="18"/>
  <c r="BS7" i="18"/>
  <c r="BS8" i="18"/>
  <c r="BS9" i="18"/>
  <c r="BS10" i="18"/>
  <c r="BS11" i="18"/>
  <c r="BS12" i="18"/>
  <c r="BS13" i="18"/>
  <c r="BS14" i="18"/>
  <c r="BS15" i="18"/>
  <c r="BS16" i="18"/>
  <c r="G3" i="18"/>
  <c r="I3" i="18"/>
  <c r="K3" i="18"/>
  <c r="M3" i="18"/>
  <c r="N3" i="18"/>
  <c r="P3" i="18"/>
  <c r="Q3" i="18"/>
  <c r="U3" i="18"/>
  <c r="V3" i="18"/>
  <c r="Z3" i="18"/>
  <c r="AA3" i="18"/>
  <c r="AD3" i="18"/>
  <c r="AE3" i="18"/>
  <c r="AJ3" i="18"/>
  <c r="AK3" i="18"/>
  <c r="AO3" i="18"/>
  <c r="AQ3" i="18"/>
  <c r="AS3" i="18"/>
  <c r="AT3" i="18"/>
  <c r="AZ3" i="18"/>
  <c r="BB3" i="18"/>
  <c r="BE3" i="18"/>
  <c r="BK3" i="18"/>
  <c r="BN3" i="18"/>
  <c r="BO3" i="18"/>
  <c r="BR3" i="18"/>
  <c r="BU3" i="18"/>
  <c r="BW3" i="18"/>
  <c r="BX3" i="18"/>
  <c r="BY3" i="18"/>
  <c r="BZ3" i="18"/>
  <c r="CA3" i="18"/>
  <c r="CB3" i="18"/>
  <c r="CC3" i="18"/>
  <c r="CD3" i="18"/>
  <c r="CF3" i="18"/>
  <c r="CG3" i="18"/>
  <c r="CH3" i="18"/>
  <c r="CI3" i="18"/>
  <c r="CJ3" i="18"/>
  <c r="CK3" i="18"/>
  <c r="E4" i="18"/>
  <c r="F4" i="18"/>
  <c r="G4" i="18"/>
  <c r="I4" i="18"/>
  <c r="K4" i="18"/>
  <c r="M4" i="18"/>
  <c r="N4" i="18"/>
  <c r="P4" i="18"/>
  <c r="Q4" i="18"/>
  <c r="U4" i="18"/>
  <c r="V4" i="18"/>
  <c r="Z4" i="18"/>
  <c r="AA4" i="18"/>
  <c r="AD4" i="18"/>
  <c r="AE4" i="18"/>
  <c r="AJ4" i="18"/>
  <c r="AK4" i="18"/>
  <c r="AO4" i="18"/>
  <c r="AQ4" i="18"/>
  <c r="AS4" i="18"/>
  <c r="AT4" i="18"/>
  <c r="AZ4" i="18"/>
  <c r="BB4" i="18"/>
  <c r="BE4" i="18"/>
  <c r="BK4" i="18"/>
  <c r="BN4" i="18"/>
  <c r="BO4" i="18"/>
  <c r="BR4" i="18"/>
  <c r="BU4" i="18"/>
  <c r="BW4" i="18"/>
  <c r="BX4" i="18"/>
  <c r="BY4" i="18"/>
  <c r="BZ4" i="18"/>
  <c r="CA4" i="18"/>
  <c r="CB4" i="18"/>
  <c r="CC4" i="18"/>
  <c r="CD4" i="18"/>
  <c r="CF4" i="18"/>
  <c r="CG4" i="18"/>
  <c r="CH4" i="18"/>
  <c r="CI4" i="18"/>
  <c r="CJ4" i="18"/>
  <c r="CK4" i="18"/>
  <c r="E5" i="18"/>
  <c r="F5" i="18"/>
  <c r="G5" i="18"/>
  <c r="I5" i="18"/>
  <c r="K5" i="18"/>
  <c r="M5" i="18"/>
  <c r="N5" i="18"/>
  <c r="P5" i="18"/>
  <c r="Q5" i="18"/>
  <c r="U5" i="18"/>
  <c r="V5" i="18"/>
  <c r="Z5" i="18"/>
  <c r="AA5" i="18"/>
  <c r="AD5" i="18"/>
  <c r="AE5" i="18"/>
  <c r="AJ5" i="18"/>
  <c r="AK5" i="18"/>
  <c r="AO5" i="18"/>
  <c r="AQ5" i="18"/>
  <c r="AS5" i="18"/>
  <c r="AT5" i="18"/>
  <c r="AZ5" i="18"/>
  <c r="BB5" i="18"/>
  <c r="BE5" i="18"/>
  <c r="BK5" i="18"/>
  <c r="BN5" i="18"/>
  <c r="BO5" i="18"/>
  <c r="BR5" i="18"/>
  <c r="BU5" i="18"/>
  <c r="BW5" i="18"/>
  <c r="BX5" i="18"/>
  <c r="BY5" i="18"/>
  <c r="BZ5" i="18"/>
  <c r="CA5" i="18"/>
  <c r="CB5" i="18"/>
  <c r="CC5" i="18"/>
  <c r="CD5" i="18"/>
  <c r="CF5" i="18"/>
  <c r="CG5" i="18"/>
  <c r="CH5" i="18"/>
  <c r="CI5" i="18"/>
  <c r="CJ5" i="18"/>
  <c r="CK5" i="18"/>
  <c r="E6" i="18"/>
  <c r="F6" i="18"/>
  <c r="G6" i="18"/>
  <c r="I6" i="18"/>
  <c r="K6" i="18"/>
  <c r="M6" i="18"/>
  <c r="N6" i="18"/>
  <c r="P6" i="18"/>
  <c r="Q6" i="18"/>
  <c r="U6" i="18"/>
  <c r="V6" i="18"/>
  <c r="Z6" i="18"/>
  <c r="AA6" i="18"/>
  <c r="AD6" i="18"/>
  <c r="AE6" i="18"/>
  <c r="AJ6" i="18"/>
  <c r="AK6" i="18"/>
  <c r="AO6" i="18"/>
  <c r="AQ6" i="18"/>
  <c r="AS6" i="18"/>
  <c r="AT6" i="18"/>
  <c r="AZ6" i="18"/>
  <c r="BB6" i="18"/>
  <c r="BE6" i="18"/>
  <c r="BK6" i="18"/>
  <c r="BN6" i="18"/>
  <c r="BO6" i="18"/>
  <c r="BR6" i="18"/>
  <c r="BU6" i="18"/>
  <c r="BW6" i="18"/>
  <c r="BX6" i="18"/>
  <c r="BY6" i="18"/>
  <c r="BZ6" i="18"/>
  <c r="CA6" i="18"/>
  <c r="CB6" i="18"/>
  <c r="CC6" i="18"/>
  <c r="CD6" i="18"/>
  <c r="CF6" i="18"/>
  <c r="CG6" i="18"/>
  <c r="CH6" i="18"/>
  <c r="CI6" i="18"/>
  <c r="CJ6" i="18"/>
  <c r="CK6" i="18"/>
  <c r="E7" i="18"/>
  <c r="F7" i="18"/>
  <c r="G7" i="18"/>
  <c r="I7" i="18"/>
  <c r="K7" i="18"/>
  <c r="M7" i="18"/>
  <c r="N7" i="18"/>
  <c r="P7" i="18"/>
  <c r="Q7" i="18"/>
  <c r="U7" i="18"/>
  <c r="V7" i="18"/>
  <c r="Z7" i="18"/>
  <c r="AA7" i="18"/>
  <c r="AD7" i="18"/>
  <c r="AE7" i="18"/>
  <c r="AJ7" i="18"/>
  <c r="AK7" i="18"/>
  <c r="AO7" i="18"/>
  <c r="AQ7" i="18"/>
  <c r="AS7" i="18"/>
  <c r="AT7" i="18"/>
  <c r="AZ7" i="18"/>
  <c r="BB7" i="18"/>
  <c r="BE7" i="18"/>
  <c r="BK7" i="18"/>
  <c r="BN7" i="18"/>
  <c r="BO7" i="18"/>
  <c r="BR7" i="18"/>
  <c r="BU7" i="18"/>
  <c r="BW7" i="18"/>
  <c r="BX7" i="18"/>
  <c r="BY7" i="18"/>
  <c r="BZ7" i="18"/>
  <c r="CA7" i="18"/>
  <c r="CB7" i="18"/>
  <c r="CC7" i="18"/>
  <c r="CD7" i="18"/>
  <c r="CF7" i="18"/>
  <c r="CG7" i="18"/>
  <c r="CH7" i="18"/>
  <c r="CI7" i="18"/>
  <c r="CJ7" i="18"/>
  <c r="CK7" i="18"/>
  <c r="E8" i="18"/>
  <c r="F8" i="18"/>
  <c r="G8" i="18"/>
  <c r="I8" i="18"/>
  <c r="K8" i="18"/>
  <c r="M8" i="18"/>
  <c r="N8" i="18"/>
  <c r="P8" i="18"/>
  <c r="Q8" i="18"/>
  <c r="U8" i="18"/>
  <c r="V8" i="18"/>
  <c r="Z8" i="18"/>
  <c r="AA8" i="18"/>
  <c r="AD8" i="18"/>
  <c r="AE8" i="18"/>
  <c r="AJ8" i="18"/>
  <c r="AK8" i="18"/>
  <c r="AO8" i="18"/>
  <c r="AQ8" i="18"/>
  <c r="AS8" i="18"/>
  <c r="AT8" i="18"/>
  <c r="AZ8" i="18"/>
  <c r="BB8" i="18"/>
  <c r="BE8" i="18"/>
  <c r="BK8" i="18"/>
  <c r="BN8" i="18"/>
  <c r="BO8" i="18"/>
  <c r="BR8" i="18"/>
  <c r="BU8" i="18"/>
  <c r="BW8" i="18"/>
  <c r="BX8" i="18"/>
  <c r="BY8" i="18"/>
  <c r="BZ8" i="18"/>
  <c r="CA8" i="18"/>
  <c r="CB8" i="18"/>
  <c r="CC8" i="18"/>
  <c r="CD8" i="18"/>
  <c r="CF8" i="18"/>
  <c r="CG8" i="18"/>
  <c r="CH8" i="18"/>
  <c r="CI8" i="18"/>
  <c r="CJ8" i="18"/>
  <c r="CK8" i="18"/>
  <c r="E9" i="18"/>
  <c r="F9" i="18"/>
  <c r="G9" i="18"/>
  <c r="I9" i="18"/>
  <c r="K9" i="18"/>
  <c r="M9" i="18"/>
  <c r="N9" i="18"/>
  <c r="P9" i="18"/>
  <c r="Q9" i="18"/>
  <c r="U9" i="18"/>
  <c r="V9" i="18"/>
  <c r="Z9" i="18"/>
  <c r="AA9" i="18"/>
  <c r="AD9" i="18"/>
  <c r="AE9" i="18"/>
  <c r="AJ9" i="18"/>
  <c r="AK9" i="18"/>
  <c r="AO9" i="18"/>
  <c r="AQ9" i="18"/>
  <c r="AS9" i="18"/>
  <c r="AT9" i="18"/>
  <c r="AZ9" i="18"/>
  <c r="BB9" i="18"/>
  <c r="BE9" i="18"/>
  <c r="BK9" i="18"/>
  <c r="BN9" i="18"/>
  <c r="BO9" i="18"/>
  <c r="BR9" i="18"/>
  <c r="BU9" i="18"/>
  <c r="BW9" i="18"/>
  <c r="BX9" i="18"/>
  <c r="BY9" i="18"/>
  <c r="BZ9" i="18"/>
  <c r="CA9" i="18"/>
  <c r="CB9" i="18"/>
  <c r="CC9" i="18"/>
  <c r="CD9" i="18"/>
  <c r="CF9" i="18"/>
  <c r="CG9" i="18"/>
  <c r="CH9" i="18"/>
  <c r="CI9" i="18"/>
  <c r="CJ9" i="18"/>
  <c r="CK9" i="18"/>
  <c r="E10" i="18"/>
  <c r="F10" i="18"/>
  <c r="G10" i="18"/>
  <c r="I10" i="18"/>
  <c r="K10" i="18"/>
  <c r="M10" i="18"/>
  <c r="N10" i="18"/>
  <c r="P10" i="18"/>
  <c r="Q10" i="18"/>
  <c r="U10" i="18"/>
  <c r="V10" i="18"/>
  <c r="Z10" i="18"/>
  <c r="AA10" i="18"/>
  <c r="AD10" i="18"/>
  <c r="AE10" i="18"/>
  <c r="AJ10" i="18"/>
  <c r="AK10" i="18"/>
  <c r="AO10" i="18"/>
  <c r="AQ10" i="18"/>
  <c r="AS10" i="18"/>
  <c r="AT10" i="18"/>
  <c r="AZ10" i="18"/>
  <c r="BB10" i="18"/>
  <c r="BE10" i="18"/>
  <c r="BK10" i="18"/>
  <c r="BN10" i="18"/>
  <c r="BO10" i="18"/>
  <c r="BR10" i="18"/>
  <c r="BU10" i="18"/>
  <c r="BW10" i="18"/>
  <c r="BX10" i="18"/>
  <c r="BY10" i="18"/>
  <c r="BZ10" i="18"/>
  <c r="CA10" i="18"/>
  <c r="CB10" i="18"/>
  <c r="CC10" i="18"/>
  <c r="CD10" i="18"/>
  <c r="CF10" i="18"/>
  <c r="CG10" i="18"/>
  <c r="CH10" i="18"/>
  <c r="CI10" i="18"/>
  <c r="CJ10" i="18"/>
  <c r="CK10" i="18"/>
  <c r="E11" i="18"/>
  <c r="F11" i="18"/>
  <c r="G11" i="18"/>
  <c r="I11" i="18"/>
  <c r="K11" i="18"/>
  <c r="M11" i="18"/>
  <c r="N11" i="18"/>
  <c r="P11" i="18"/>
  <c r="Q11" i="18"/>
  <c r="U11" i="18"/>
  <c r="V11" i="18"/>
  <c r="Z11" i="18"/>
  <c r="AA11" i="18"/>
  <c r="AD11" i="18"/>
  <c r="AE11" i="18"/>
  <c r="AJ11" i="18"/>
  <c r="AK11" i="18"/>
  <c r="AO11" i="18"/>
  <c r="AQ11" i="18"/>
  <c r="AS11" i="18"/>
  <c r="AT11" i="18"/>
  <c r="AZ11" i="18"/>
  <c r="BB11" i="18"/>
  <c r="BE11" i="18"/>
  <c r="BK11" i="18"/>
  <c r="BN11" i="18"/>
  <c r="BO11" i="18"/>
  <c r="BR11" i="18"/>
  <c r="BU11" i="18"/>
  <c r="BW11" i="18"/>
  <c r="BX11" i="18"/>
  <c r="BY11" i="18"/>
  <c r="BZ11" i="18"/>
  <c r="CA11" i="18"/>
  <c r="CB11" i="18"/>
  <c r="CC11" i="18"/>
  <c r="CD11" i="18"/>
  <c r="CF11" i="18"/>
  <c r="CG11" i="18"/>
  <c r="CH11" i="18"/>
  <c r="CI11" i="18"/>
  <c r="CJ11" i="18"/>
  <c r="CK11" i="18"/>
  <c r="E12" i="18"/>
  <c r="F12" i="18"/>
  <c r="G12" i="18"/>
  <c r="I12" i="18"/>
  <c r="K12" i="18"/>
  <c r="M12" i="18"/>
  <c r="N12" i="18"/>
  <c r="P12" i="18"/>
  <c r="Q12" i="18"/>
  <c r="U12" i="18"/>
  <c r="V12" i="18"/>
  <c r="Z12" i="18"/>
  <c r="AA12" i="18"/>
  <c r="AD12" i="18"/>
  <c r="AE12" i="18"/>
  <c r="AJ12" i="18"/>
  <c r="AK12" i="18"/>
  <c r="AO12" i="18"/>
  <c r="AQ12" i="18"/>
  <c r="AS12" i="18"/>
  <c r="AT12" i="18"/>
  <c r="AZ12" i="18"/>
  <c r="BB12" i="18"/>
  <c r="BE12" i="18"/>
  <c r="BK12" i="18"/>
  <c r="BN12" i="18"/>
  <c r="BO12" i="18"/>
  <c r="BR12" i="18"/>
  <c r="BU12" i="18"/>
  <c r="BW12" i="18"/>
  <c r="BX12" i="18"/>
  <c r="BY12" i="18"/>
  <c r="BZ12" i="18"/>
  <c r="CA12" i="18"/>
  <c r="CB12" i="18"/>
  <c r="CC12" i="18"/>
  <c r="CD12" i="18"/>
  <c r="CF12" i="18"/>
  <c r="CG12" i="18"/>
  <c r="CH12" i="18"/>
  <c r="CI12" i="18"/>
  <c r="CJ12" i="18"/>
  <c r="CK12" i="18"/>
  <c r="E13" i="18"/>
  <c r="F13" i="18"/>
  <c r="G13" i="18"/>
  <c r="I13" i="18"/>
  <c r="K13" i="18"/>
  <c r="M13" i="18"/>
  <c r="N13" i="18"/>
  <c r="P13" i="18"/>
  <c r="Q13" i="18"/>
  <c r="U13" i="18"/>
  <c r="V13" i="18"/>
  <c r="Z13" i="18"/>
  <c r="AA13" i="18"/>
  <c r="AD13" i="18"/>
  <c r="AE13" i="18"/>
  <c r="AJ13" i="18"/>
  <c r="AK13" i="18"/>
  <c r="AO13" i="18"/>
  <c r="AQ13" i="18"/>
  <c r="AS13" i="18"/>
  <c r="AT13" i="18"/>
  <c r="AZ13" i="18"/>
  <c r="BB13" i="18"/>
  <c r="BE13" i="18"/>
  <c r="BK13" i="18"/>
  <c r="BN13" i="18"/>
  <c r="BO13" i="18"/>
  <c r="BR13" i="18"/>
  <c r="BU13" i="18"/>
  <c r="BW13" i="18"/>
  <c r="BX13" i="18"/>
  <c r="BY13" i="18"/>
  <c r="BZ13" i="18"/>
  <c r="CA13" i="18"/>
  <c r="CB13" i="18"/>
  <c r="CC13" i="18"/>
  <c r="CD13" i="18"/>
  <c r="CF13" i="18"/>
  <c r="CG13" i="18"/>
  <c r="CH13" i="18"/>
  <c r="CI13" i="18"/>
  <c r="CJ13" i="18"/>
  <c r="CK13" i="18"/>
  <c r="E14" i="18"/>
  <c r="F14" i="18"/>
  <c r="G14" i="18"/>
  <c r="I14" i="18"/>
  <c r="K14" i="18"/>
  <c r="M14" i="18"/>
  <c r="N14" i="18"/>
  <c r="P14" i="18"/>
  <c r="Q14" i="18"/>
  <c r="U14" i="18"/>
  <c r="V14" i="18"/>
  <c r="Z14" i="18"/>
  <c r="AA14" i="18"/>
  <c r="AD14" i="18"/>
  <c r="AE14" i="18"/>
  <c r="AJ14" i="18"/>
  <c r="AK14" i="18"/>
  <c r="AO14" i="18"/>
  <c r="AQ14" i="18"/>
  <c r="AS14" i="18"/>
  <c r="AT14" i="18"/>
  <c r="AZ14" i="18"/>
  <c r="BB14" i="18"/>
  <c r="BE14" i="18"/>
  <c r="BK14" i="18"/>
  <c r="BN14" i="18"/>
  <c r="BO14" i="18"/>
  <c r="BR14" i="18"/>
  <c r="BU14" i="18"/>
  <c r="BW14" i="18"/>
  <c r="BX14" i="18"/>
  <c r="BY14" i="18"/>
  <c r="BZ14" i="18"/>
  <c r="CA14" i="18"/>
  <c r="CB14" i="18"/>
  <c r="CC14" i="18"/>
  <c r="CD14" i="18"/>
  <c r="CF14" i="18"/>
  <c r="CG14" i="18"/>
  <c r="CH14" i="18"/>
  <c r="CI14" i="18"/>
  <c r="CJ14" i="18"/>
  <c r="CK14" i="18"/>
  <c r="E15" i="18"/>
  <c r="F15" i="18"/>
  <c r="G15" i="18"/>
  <c r="I15" i="18"/>
  <c r="K15" i="18"/>
  <c r="M15" i="18"/>
  <c r="N15" i="18"/>
  <c r="P15" i="18"/>
  <c r="Q15" i="18"/>
  <c r="U15" i="18"/>
  <c r="V15" i="18"/>
  <c r="Z15" i="18"/>
  <c r="AA15" i="18"/>
  <c r="AD15" i="18"/>
  <c r="AE15" i="18"/>
  <c r="AJ15" i="18"/>
  <c r="AK15" i="18"/>
  <c r="AO15" i="18"/>
  <c r="AQ15" i="18"/>
  <c r="AS15" i="18"/>
  <c r="AT15" i="18"/>
  <c r="AZ15" i="18"/>
  <c r="BB15" i="18"/>
  <c r="BE15" i="18"/>
  <c r="BK15" i="18"/>
  <c r="BN15" i="18"/>
  <c r="BO15" i="18"/>
  <c r="BR15" i="18"/>
  <c r="BU15" i="18"/>
  <c r="BW15" i="18"/>
  <c r="BX15" i="18"/>
  <c r="BY15" i="18"/>
  <c r="BZ15" i="18"/>
  <c r="CA15" i="18"/>
  <c r="CB15" i="18"/>
  <c r="CC15" i="18"/>
  <c r="CD15" i="18"/>
  <c r="CF15" i="18"/>
  <c r="CG15" i="18"/>
  <c r="CH15" i="18"/>
  <c r="CI15" i="18"/>
  <c r="CJ15" i="18"/>
  <c r="CK15" i="18"/>
  <c r="E16" i="18"/>
  <c r="F16" i="18"/>
  <c r="G16" i="18"/>
  <c r="I16" i="18"/>
  <c r="K16" i="18"/>
  <c r="M16" i="18"/>
  <c r="N16" i="18"/>
  <c r="P16" i="18"/>
  <c r="Q16" i="18"/>
  <c r="U16" i="18"/>
  <c r="V16" i="18"/>
  <c r="Z16" i="18"/>
  <c r="AA16" i="18"/>
  <c r="AD16" i="18"/>
  <c r="AE16" i="18"/>
  <c r="AJ16" i="18"/>
  <c r="AK16" i="18"/>
  <c r="AO16" i="18"/>
  <c r="AQ16" i="18"/>
  <c r="AS16" i="18"/>
  <c r="AT16" i="18"/>
  <c r="AZ16" i="18"/>
  <c r="BB16" i="18"/>
  <c r="BE16" i="18"/>
  <c r="BK16" i="18"/>
  <c r="BN16" i="18"/>
  <c r="BO16" i="18"/>
  <c r="BR16" i="18"/>
  <c r="BU16" i="18"/>
  <c r="BW16" i="18"/>
  <c r="BX16" i="18"/>
  <c r="BY16" i="18"/>
  <c r="BZ16" i="18"/>
  <c r="CA16" i="18"/>
  <c r="CB16" i="18"/>
  <c r="CC16" i="18"/>
  <c r="CD16" i="18"/>
  <c r="CF16" i="18"/>
  <c r="CG16" i="18"/>
  <c r="CH16" i="18"/>
  <c r="CI16" i="18"/>
  <c r="CJ16" i="18"/>
  <c r="CK16" i="18"/>
  <c r="P17" i="18"/>
  <c r="U17" i="18"/>
  <c r="B16" i="18"/>
  <c r="B15" i="18"/>
  <c r="B14" i="18"/>
  <c r="B13" i="18"/>
  <c r="B12" i="18"/>
  <c r="B11" i="18"/>
  <c r="B10" i="18"/>
  <c r="B9" i="18"/>
  <c r="B8" i="18"/>
  <c r="B7" i="18"/>
  <c r="B6" i="18"/>
  <c r="B5" i="18"/>
  <c r="B4" i="18"/>
  <c r="BE17" i="21"/>
  <c r="BF16" i="21"/>
  <c r="BG16" i="21"/>
  <c r="BE16" i="21"/>
  <c r="BF15" i="21"/>
  <c r="BG15" i="21"/>
  <c r="BE15" i="21"/>
  <c r="BF14" i="21"/>
  <c r="BG14" i="21"/>
  <c r="BE14" i="21"/>
  <c r="BF13" i="21"/>
  <c r="BG13" i="21"/>
  <c r="BE13" i="21"/>
  <c r="BF12" i="21"/>
  <c r="BG12" i="21"/>
  <c r="BE12" i="21"/>
  <c r="BF11" i="21"/>
  <c r="BG11" i="21"/>
  <c r="BE11" i="21"/>
  <c r="BF10" i="21"/>
  <c r="BG10" i="21"/>
  <c r="BE10" i="21"/>
  <c r="BF9" i="21"/>
  <c r="BG9" i="21"/>
  <c r="BE9" i="21"/>
  <c r="BF8" i="21"/>
  <c r="BG8" i="21"/>
  <c r="BE8" i="21"/>
  <c r="BF7" i="21"/>
  <c r="BG7" i="21"/>
  <c r="BE7" i="21"/>
  <c r="BF6" i="21"/>
  <c r="BG6" i="21"/>
  <c r="BE6" i="21"/>
  <c r="BF5" i="21"/>
  <c r="BG5" i="21"/>
  <c r="BE5" i="21"/>
  <c r="BF4" i="21"/>
  <c r="BG4" i="21"/>
  <c r="BE4" i="21"/>
  <c r="BF3" i="21"/>
  <c r="BG3" i="21"/>
  <c r="BE3" i="21"/>
  <c r="BV13" i="18"/>
  <c r="W21" i="50"/>
  <c r="W26" i="50"/>
  <c r="W18" i="50"/>
  <c r="W12" i="50"/>
  <c r="AA8" i="53"/>
  <c r="AA8" i="57"/>
  <c r="CL14" i="54"/>
  <c r="CA4" i="48"/>
  <c r="CA4" i="47"/>
  <c r="CA4" i="55"/>
  <c r="CA4" i="49"/>
  <c r="CA4" i="56"/>
  <c r="R12" i="18"/>
  <c r="AC12" i="18"/>
  <c r="AB8" i="18"/>
  <c r="AB4" i="18"/>
  <c r="AI16" i="18"/>
  <c r="AL12" i="18"/>
  <c r="AV15" i="18"/>
  <c r="AV14" i="18"/>
  <c r="AV13" i="18"/>
  <c r="BC14" i="18"/>
  <c r="BH14" i="18"/>
  <c r="BH13" i="18"/>
  <c r="E3" i="46"/>
  <c r="I3" i="46"/>
  <c r="M3" i="46"/>
  <c r="R3" i="46"/>
  <c r="X3" i="46"/>
  <c r="AD8" i="46"/>
  <c r="AH12" i="46"/>
  <c r="AH4" i="46"/>
  <c r="AJ3" i="46"/>
  <c r="AQ12" i="46"/>
  <c r="AQ8" i="46"/>
  <c r="AQ4" i="46"/>
  <c r="AR15" i="46"/>
  <c r="AR11" i="46"/>
  <c r="AR7" i="46"/>
  <c r="AS14" i="46"/>
  <c r="AS10" i="46"/>
  <c r="AS6" i="46"/>
  <c r="AT13" i="46"/>
  <c r="AT9" i="46"/>
  <c r="AT5" i="46"/>
  <c r="AU12" i="46"/>
  <c r="AU8" i="46"/>
  <c r="AU4" i="46"/>
  <c r="AV15" i="46"/>
  <c r="AV11" i="46"/>
  <c r="AV7" i="46"/>
  <c r="AW14" i="46"/>
  <c r="AW10" i="46"/>
  <c r="AW6" i="46"/>
  <c r="AX13" i="46"/>
  <c r="AX9" i="46"/>
  <c r="AX5" i="46"/>
  <c r="AY12" i="46"/>
  <c r="AY8" i="46"/>
  <c r="AY4" i="46"/>
  <c r="AZ15" i="46"/>
  <c r="AZ11" i="46"/>
  <c r="AZ7" i="46"/>
  <c r="BA14" i="46"/>
  <c r="BA10" i="46"/>
  <c r="BA6" i="46"/>
  <c r="BB13" i="46"/>
  <c r="BB9" i="46"/>
  <c r="BB5" i="46"/>
  <c r="BC12" i="46"/>
  <c r="BC8" i="46"/>
  <c r="BC4" i="46"/>
  <c r="BE15" i="46"/>
  <c r="BE11" i="46"/>
  <c r="BE7" i="46"/>
  <c r="BF14" i="46"/>
  <c r="BF10" i="46"/>
  <c r="BF6" i="46"/>
  <c r="BG13" i="46"/>
  <c r="BG9" i="46"/>
  <c r="BG5" i="46"/>
  <c r="BH12" i="46"/>
  <c r="BH8" i="46"/>
  <c r="BH4" i="46"/>
  <c r="BI15" i="46"/>
  <c r="BI11" i="46"/>
  <c r="BI7" i="46"/>
  <c r="BJ14" i="46"/>
  <c r="BJ10" i="46"/>
  <c r="BJ6" i="46"/>
  <c r="BK13" i="46"/>
  <c r="BK9" i="46"/>
  <c r="BK5" i="46"/>
  <c r="BL12" i="46"/>
  <c r="BL8" i="46"/>
  <c r="BL4" i="46"/>
  <c r="BM15" i="46"/>
  <c r="BM11" i="46"/>
  <c r="BM7" i="46"/>
  <c r="BN14" i="46"/>
  <c r="BN10" i="46"/>
  <c r="BN6" i="46"/>
  <c r="BO13" i="46"/>
  <c r="BO9" i="46"/>
  <c r="BO5" i="46"/>
  <c r="BP12" i="46"/>
  <c r="BP8" i="46"/>
  <c r="BP4" i="46"/>
  <c r="BR15" i="46"/>
  <c r="BR11" i="46"/>
  <c r="BR7" i="46"/>
  <c r="BS14" i="46"/>
  <c r="BS10" i="46"/>
  <c r="BS6" i="46"/>
  <c r="BU13" i="46"/>
  <c r="BU9" i="46"/>
  <c r="BU5" i="46"/>
  <c r="CA14" i="46"/>
  <c r="CA10" i="46"/>
  <c r="CA6" i="46"/>
  <c r="CG3" i="46"/>
  <c r="CG13" i="46"/>
  <c r="CG9" i="46"/>
  <c r="CG5" i="46"/>
  <c r="CK13" i="46"/>
  <c r="CK9" i="46"/>
  <c r="CK5" i="46"/>
  <c r="BR26" i="50"/>
  <c r="BB26" i="50"/>
  <c r="AQ26" i="50"/>
  <c r="AE26" i="50"/>
  <c r="V25" i="50"/>
  <c r="N25" i="50"/>
  <c r="M24" i="50"/>
  <c r="AJ23" i="50"/>
  <c r="Z23" i="50"/>
  <c r="Q23" i="50"/>
  <c r="K23" i="50"/>
  <c r="O22" i="50"/>
  <c r="CK21" i="50"/>
  <c r="CG21" i="50"/>
  <c r="CC21" i="50"/>
  <c r="BY21" i="50"/>
  <c r="BU21" i="50"/>
  <c r="AZ21" i="50"/>
  <c r="BT19" i="50"/>
  <c r="BR19" i="50"/>
  <c r="BO19" i="50"/>
  <c r="BK19" i="50"/>
  <c r="BG19" i="50"/>
  <c r="BB19" i="50"/>
  <c r="AX19" i="50"/>
  <c r="AT19" i="50"/>
  <c r="U19" i="50"/>
  <c r="R19" i="50"/>
  <c r="M19" i="50"/>
  <c r="I19" i="50"/>
  <c r="E19" i="50"/>
  <c r="BU18" i="50"/>
  <c r="BP18" i="50"/>
  <c r="BL18" i="50"/>
  <c r="BH18" i="50"/>
  <c r="BF18" i="50"/>
  <c r="BC18" i="50"/>
  <c r="AY18" i="50"/>
  <c r="AU18" i="50"/>
  <c r="AQ18" i="50"/>
  <c r="V18" i="50"/>
  <c r="S18" i="50"/>
  <c r="N18" i="50"/>
  <c r="J18" i="50"/>
  <c r="F18" i="50"/>
  <c r="D18" i="50"/>
  <c r="BT17" i="50"/>
  <c r="BR17" i="50"/>
  <c r="BM17" i="50"/>
  <c r="BI17" i="50"/>
  <c r="BE17" i="50"/>
  <c r="AZ17" i="50"/>
  <c r="AV17" i="50"/>
  <c r="AR17" i="50"/>
  <c r="U17" i="50"/>
  <c r="O17" i="50"/>
  <c r="K17" i="50"/>
  <c r="G17" i="50"/>
  <c r="BS16" i="50"/>
  <c r="BN16" i="50"/>
  <c r="BJ16" i="50"/>
  <c r="BF16" i="50"/>
  <c r="BA16" i="50"/>
  <c r="AW16" i="50"/>
  <c r="AS16" i="50"/>
  <c r="AQ16" i="50"/>
  <c r="V16" i="50"/>
  <c r="Q16" i="50"/>
  <c r="L16" i="50"/>
  <c r="H16" i="50"/>
  <c r="D16" i="50"/>
  <c r="BT15" i="50"/>
  <c r="BR15" i="50"/>
  <c r="BO15" i="50"/>
  <c r="BK15" i="50"/>
  <c r="BG15" i="50"/>
  <c r="BB15" i="50"/>
  <c r="AX15" i="50"/>
  <c r="AT15" i="50"/>
  <c r="U15" i="50"/>
  <c r="R15" i="50"/>
  <c r="M15" i="50"/>
  <c r="I15" i="50"/>
  <c r="E15" i="50"/>
  <c r="BP14" i="50"/>
  <c r="BL14" i="50"/>
  <c r="BH14" i="50"/>
  <c r="BF14" i="50"/>
  <c r="BC14" i="50"/>
  <c r="AY14" i="50"/>
  <c r="AU14" i="50"/>
  <c r="AQ14" i="50"/>
  <c r="V14" i="50"/>
  <c r="S14" i="50"/>
  <c r="N14" i="50"/>
  <c r="J14" i="50"/>
  <c r="F14" i="50"/>
  <c r="D14" i="50"/>
  <c r="BT13" i="50"/>
  <c r="BR13" i="50"/>
  <c r="BM13" i="50"/>
  <c r="BI13" i="50"/>
  <c r="BE13" i="50"/>
  <c r="AZ13" i="50"/>
  <c r="AV13" i="50"/>
  <c r="AR13" i="50"/>
  <c r="U13" i="50"/>
  <c r="O13" i="50"/>
  <c r="K13" i="50"/>
  <c r="G13" i="50"/>
  <c r="BS12" i="50"/>
  <c r="BN12" i="50"/>
  <c r="BJ12" i="50"/>
  <c r="BF12" i="50"/>
  <c r="BA12" i="50"/>
  <c r="AW12" i="50"/>
  <c r="AS12" i="50"/>
  <c r="AQ12" i="50"/>
  <c r="V12" i="50"/>
  <c r="Q12" i="50"/>
  <c r="L12" i="50"/>
  <c r="H12" i="50"/>
  <c r="D12" i="50"/>
  <c r="BT11" i="50"/>
  <c r="BR11" i="50"/>
  <c r="BO11" i="50"/>
  <c r="BK11" i="50"/>
  <c r="BG11" i="50"/>
  <c r="BB11" i="50"/>
  <c r="AX11" i="50"/>
  <c r="AT11" i="50"/>
  <c r="U11" i="50"/>
  <c r="R11" i="50"/>
  <c r="M11" i="50"/>
  <c r="I11" i="50"/>
  <c r="E11" i="50"/>
  <c r="BP10" i="50"/>
  <c r="BL10" i="50"/>
  <c r="BH10" i="50"/>
  <c r="BF10" i="50"/>
  <c r="BC10" i="50"/>
  <c r="AY10" i="50"/>
  <c r="AU10" i="50"/>
  <c r="AQ10" i="50"/>
  <c r="V10" i="50"/>
  <c r="S10" i="50"/>
  <c r="N10" i="50"/>
  <c r="J10" i="50"/>
  <c r="F10" i="50"/>
  <c r="D10" i="50"/>
  <c r="BT9" i="50"/>
  <c r="BR9" i="50"/>
  <c r="BM9" i="50"/>
  <c r="BI9" i="50"/>
  <c r="BE9" i="50"/>
  <c r="AZ9" i="50"/>
  <c r="AV9" i="50"/>
  <c r="AR9" i="50"/>
  <c r="U9" i="50"/>
  <c r="O9" i="50"/>
  <c r="K9" i="50"/>
  <c r="G9" i="50"/>
  <c r="BS8" i="50"/>
  <c r="BN8" i="50"/>
  <c r="BJ8" i="50"/>
  <c r="BF8" i="50"/>
  <c r="BA8" i="50"/>
  <c r="AW8" i="50"/>
  <c r="AS8" i="50"/>
  <c r="AQ8" i="50"/>
  <c r="V8" i="50"/>
  <c r="Q8" i="50"/>
  <c r="L8" i="50"/>
  <c r="H8" i="50"/>
  <c r="D8" i="50"/>
  <c r="BT7" i="50"/>
  <c r="BR7" i="50"/>
  <c r="BO7" i="50"/>
  <c r="BK7" i="50"/>
  <c r="BG7" i="50"/>
  <c r="BB7" i="50"/>
  <c r="AX7" i="50"/>
  <c r="AT7" i="50"/>
  <c r="U7" i="50"/>
  <c r="R7" i="50"/>
  <c r="M7" i="50"/>
  <c r="I7" i="50"/>
  <c r="E7" i="50"/>
  <c r="BP6" i="50"/>
  <c r="BL6" i="50"/>
  <c r="BH6" i="50"/>
  <c r="BF6" i="50"/>
  <c r="BC6" i="50"/>
  <c r="AY6" i="50"/>
  <c r="AU6" i="50"/>
  <c r="AQ6" i="50"/>
  <c r="V6" i="50"/>
  <c r="S6" i="50"/>
  <c r="N6" i="50"/>
  <c r="J6" i="50"/>
  <c r="F6" i="50"/>
  <c r="D6" i="50"/>
  <c r="BT5" i="50"/>
  <c r="BR5" i="50"/>
  <c r="BM5" i="50"/>
  <c r="BI5" i="50"/>
  <c r="BE5" i="50"/>
  <c r="AZ5" i="50"/>
  <c r="AV5" i="50"/>
  <c r="AR5" i="50"/>
  <c r="U5" i="50"/>
  <c r="O5" i="50"/>
  <c r="K5" i="50"/>
  <c r="G5" i="50"/>
  <c r="BS4" i="50"/>
  <c r="BN4" i="50"/>
  <c r="BJ4" i="50"/>
  <c r="BF4" i="50"/>
  <c r="BA4" i="50"/>
  <c r="AW4" i="50"/>
  <c r="AS4" i="50"/>
  <c r="AQ4" i="50"/>
  <c r="V4" i="50"/>
  <c r="Q4" i="50"/>
  <c r="L4" i="50"/>
  <c r="H4" i="50"/>
  <c r="D4" i="50"/>
  <c r="BT3" i="50"/>
  <c r="BR3" i="50"/>
  <c r="BO3" i="50"/>
  <c r="BK3" i="50"/>
  <c r="BG3" i="50"/>
  <c r="BB3" i="50"/>
  <c r="AX3" i="50"/>
  <c r="AT3" i="50"/>
  <c r="AR3" i="50"/>
  <c r="U3" i="50"/>
  <c r="O3" i="50"/>
  <c r="K3" i="50"/>
  <c r="G3" i="50"/>
  <c r="BB15" i="51"/>
  <c r="AR15" i="51"/>
  <c r="AL15" i="51"/>
  <c r="V15" i="51"/>
  <c r="CM14" i="52"/>
  <c r="CH14" i="52"/>
  <c r="BR14" i="52"/>
  <c r="AV14" i="52"/>
  <c r="AL14" i="52"/>
  <c r="AA14" i="52"/>
  <c r="F14" i="52"/>
  <c r="CM10" i="52"/>
  <c r="AV10" i="52"/>
  <c r="AA10" i="52"/>
  <c r="P8" i="53"/>
  <c r="P8" i="57"/>
  <c r="H8" i="53"/>
  <c r="H8" i="57"/>
  <c r="P4" i="53"/>
  <c r="P4" i="57"/>
  <c r="H4" i="53"/>
  <c r="H4" i="57"/>
  <c r="CP15" i="30"/>
  <c r="CP15" i="41"/>
  <c r="BO15" i="51"/>
  <c r="BO15" i="57"/>
  <c r="CL14" i="30"/>
  <c r="CL14" i="43"/>
  <c r="CL14" i="53"/>
  <c r="CN12" i="30"/>
  <c r="CN12" i="41"/>
  <c r="U12" i="52"/>
  <c r="BE12" i="52"/>
  <c r="U12" i="57"/>
  <c r="AA12" i="57"/>
  <c r="AE12" i="57"/>
  <c r="AI12" i="57"/>
  <c r="AJ12" i="57"/>
  <c r="AM12" i="57"/>
  <c r="AN12" i="57"/>
  <c r="AR12" i="57"/>
  <c r="AV12" i="57"/>
  <c r="AY12" i="57"/>
  <c r="AZ12" i="57"/>
  <c r="BC12" i="57"/>
  <c r="BE12" i="57"/>
  <c r="BS12" i="57"/>
  <c r="BV12" i="57"/>
  <c r="BX12" i="57"/>
  <c r="BZ12" i="57"/>
  <c r="CB12" i="57"/>
  <c r="D12" i="57"/>
  <c r="H12" i="57"/>
  <c r="K12" i="57"/>
  <c r="L12" i="57"/>
  <c r="P12" i="57"/>
  <c r="B12" i="57"/>
  <c r="CL10" i="30"/>
  <c r="CL10" i="43"/>
  <c r="CL10" i="53"/>
  <c r="AZ8" i="53"/>
  <c r="AZ8" i="57"/>
  <c r="B17" i="49"/>
  <c r="AB17" i="56"/>
  <c r="BZ14" i="47"/>
  <c r="BZ14" i="55"/>
  <c r="BZ14" i="49"/>
  <c r="B14" i="49"/>
  <c r="BZ14" i="48"/>
  <c r="BN14" i="47"/>
  <c r="BN14" i="55"/>
  <c r="BN14" i="49"/>
  <c r="BN14" i="48"/>
  <c r="CA13" i="47"/>
  <c r="CA13" i="55"/>
  <c r="CA13" i="49"/>
  <c r="CA13" i="48"/>
  <c r="BO13" i="47"/>
  <c r="BO13" i="55"/>
  <c r="BO13" i="49"/>
  <c r="BO13" i="48"/>
  <c r="AN12" i="47"/>
  <c r="AN12" i="49"/>
  <c r="AN12" i="56"/>
  <c r="AN12" i="48"/>
  <c r="AU3" i="47"/>
  <c r="B3" i="47"/>
  <c r="AU3" i="48"/>
  <c r="AU3" i="49"/>
  <c r="CG12" i="41"/>
  <c r="CG12" i="42"/>
  <c r="CG12" i="52"/>
  <c r="AY9" i="30"/>
  <c r="AY9" i="42"/>
  <c r="AE9" i="30"/>
  <c r="AE9" i="42"/>
  <c r="J8" i="30"/>
  <c r="J8" i="42"/>
  <c r="J8" i="52"/>
  <c r="BG7" i="30"/>
  <c r="BG7" i="42"/>
  <c r="AC6" i="30"/>
  <c r="AC6" i="42"/>
  <c r="AH10" i="50"/>
  <c r="W10" i="50"/>
  <c r="CN14" i="30"/>
  <c r="CN14" i="41"/>
  <c r="CP11" i="30"/>
  <c r="CP11" i="41"/>
  <c r="Q10" i="52"/>
  <c r="Y10" i="52"/>
  <c r="AO10" i="52"/>
  <c r="AS10" i="52"/>
  <c r="AW10" i="52"/>
  <c r="BA10" i="52"/>
  <c r="B10" i="57"/>
  <c r="Q10" i="57"/>
  <c r="Y10" i="57"/>
  <c r="AA10" i="57"/>
  <c r="AD10" i="57"/>
  <c r="AE10" i="57"/>
  <c r="AI10" i="57"/>
  <c r="AM10" i="57"/>
  <c r="AO10" i="57"/>
  <c r="AR10" i="57"/>
  <c r="AS10" i="57"/>
  <c r="AU10" i="57"/>
  <c r="AV10" i="57"/>
  <c r="AW10" i="57"/>
  <c r="AZ10" i="57"/>
  <c r="BA10" i="57"/>
  <c r="BC10" i="57"/>
  <c r="BF10" i="57"/>
  <c r="BN10" i="57"/>
  <c r="BV10" i="57"/>
  <c r="CD10" i="57"/>
  <c r="D10" i="57"/>
  <c r="F10" i="57"/>
  <c r="L10" i="57"/>
  <c r="BT12" i="47"/>
  <c r="BT12" i="49"/>
  <c r="BT12" i="56"/>
  <c r="BT12" i="48"/>
  <c r="AG12" i="18"/>
  <c r="AX12" i="18"/>
  <c r="AD6" i="46"/>
  <c r="AR9" i="46"/>
  <c r="BE13" i="46"/>
  <c r="BE9" i="46"/>
  <c r="BE5" i="46"/>
  <c r="BS12" i="46"/>
  <c r="BS4" i="46"/>
  <c r="BU15" i="46"/>
  <c r="BU11" i="46"/>
  <c r="BU7" i="46"/>
  <c r="CA12" i="46"/>
  <c r="CA8" i="46"/>
  <c r="CA4" i="46"/>
  <c r="CG15" i="46"/>
  <c r="CG11" i="46"/>
  <c r="CG7" i="46"/>
  <c r="CK3" i="46"/>
  <c r="CK15" i="46"/>
  <c r="CK11" i="46"/>
  <c r="CK7" i="46"/>
  <c r="U26" i="50"/>
  <c r="CI25" i="50"/>
  <c r="CE25" i="50"/>
  <c r="CA25" i="50"/>
  <c r="BW25" i="50"/>
  <c r="AJ25" i="50"/>
  <c r="Z25" i="50"/>
  <c r="Q25" i="50"/>
  <c r="K25" i="50"/>
  <c r="BB24" i="50"/>
  <c r="AQ24" i="50"/>
  <c r="I24" i="50"/>
  <c r="AZ23" i="50"/>
  <c r="V23" i="50"/>
  <c r="N23" i="50"/>
  <c r="F22" i="50"/>
  <c r="CH20" i="50"/>
  <c r="CD20" i="50"/>
  <c r="BZ20" i="50"/>
  <c r="BV20" i="50"/>
  <c r="BB20" i="50"/>
  <c r="AQ20" i="50"/>
  <c r="BY19" i="50"/>
  <c r="CI18" i="50"/>
  <c r="CC17" i="50"/>
  <c r="CE16" i="50"/>
  <c r="BW16" i="50"/>
  <c r="BT16" i="50"/>
  <c r="BY15" i="50"/>
  <c r="CI14" i="50"/>
  <c r="BW14" i="50"/>
  <c r="CC13" i="50"/>
  <c r="CE12" i="50"/>
  <c r="BW12" i="50"/>
  <c r="BT12" i="50"/>
  <c r="BY11" i="50"/>
  <c r="CI10" i="50"/>
  <c r="BW10" i="50"/>
  <c r="CC9" i="50"/>
  <c r="CE8" i="50"/>
  <c r="BW8" i="50"/>
  <c r="BT8" i="50"/>
  <c r="BY7" i="50"/>
  <c r="CI6" i="50"/>
  <c r="BW6" i="50"/>
  <c r="CC5" i="50"/>
  <c r="CE4" i="50"/>
  <c r="BW4" i="50"/>
  <c r="BT4" i="50"/>
  <c r="BY3" i="50"/>
  <c r="BU3" i="50"/>
  <c r="BZ15" i="51"/>
  <c r="AT15" i="51"/>
  <c r="AD15" i="51"/>
  <c r="B10" i="52"/>
  <c r="BZ14" i="52"/>
  <c r="BJ14" i="52"/>
  <c r="AI14" i="52"/>
  <c r="AD14" i="52"/>
  <c r="AI10" i="52"/>
  <c r="AD10" i="52"/>
  <c r="L15" i="53"/>
  <c r="L15" i="57"/>
  <c r="D12" i="53"/>
  <c r="D10" i="53"/>
  <c r="L8" i="53"/>
  <c r="L8" i="57"/>
  <c r="D8" i="53"/>
  <c r="D8" i="57"/>
  <c r="D4" i="53"/>
  <c r="D4" i="57"/>
  <c r="CL17" i="30"/>
  <c r="CL17" i="41"/>
  <c r="BC15" i="51"/>
  <c r="BC15" i="57"/>
  <c r="AU15" i="51"/>
  <c r="AU15" i="57"/>
  <c r="CP13" i="30"/>
  <c r="CP13" i="41"/>
  <c r="CN13" i="30"/>
  <c r="CN13" i="42"/>
  <c r="CM12" i="51"/>
  <c r="CM12" i="57"/>
  <c r="CL11" i="30"/>
  <c r="CL11" i="41"/>
  <c r="CP9" i="30"/>
  <c r="CP9" i="41"/>
  <c r="CM8" i="30"/>
  <c r="CM8" i="41"/>
  <c r="AI8" i="53"/>
  <c r="AI8" i="57"/>
  <c r="AB8" i="53"/>
  <c r="AB8" i="57"/>
  <c r="CL5" i="30"/>
  <c r="CL5" i="41"/>
  <c r="AY4" i="57"/>
  <c r="AY4" i="51"/>
  <c r="AC21" i="50"/>
  <c r="N14" i="47"/>
  <c r="N14" i="55"/>
  <c r="N14" i="49"/>
  <c r="N14" i="48"/>
  <c r="O13" i="47"/>
  <c r="O13" i="55"/>
  <c r="O13" i="49"/>
  <c r="O13" i="48"/>
  <c r="CE9" i="47"/>
  <c r="CE9" i="49"/>
  <c r="CE9" i="56"/>
  <c r="CE9" i="48"/>
  <c r="B9" i="47"/>
  <c r="CA9" i="55"/>
  <c r="CP4" i="47"/>
  <c r="CP4" i="55"/>
  <c r="CP4" i="48"/>
  <c r="CP4" i="49"/>
  <c r="CP4" i="56"/>
  <c r="AK4" i="49"/>
  <c r="AK4" i="56"/>
  <c r="AK4" i="48"/>
  <c r="AK4" i="47"/>
  <c r="AK4" i="55"/>
  <c r="AN19" i="50"/>
  <c r="AF19" i="50"/>
  <c r="AN15" i="50"/>
  <c r="AN11" i="50"/>
  <c r="AJ11" i="50"/>
  <c r="AN7" i="50"/>
  <c r="AN3" i="50"/>
  <c r="CP17" i="30"/>
  <c r="CP17" i="41"/>
  <c r="CM16" i="51"/>
  <c r="CL15" i="30"/>
  <c r="CL15" i="41"/>
  <c r="Y14" i="52"/>
  <c r="AC14" i="52"/>
  <c r="AG14" i="52"/>
  <c r="AO14" i="52"/>
  <c r="AS14" i="52"/>
  <c r="AW14" i="52"/>
  <c r="BA14" i="52"/>
  <c r="BE14" i="52"/>
  <c r="BM14" i="52"/>
  <c r="BU14" i="52"/>
  <c r="CC14" i="52"/>
  <c r="B14" i="57"/>
  <c r="Y14" i="57"/>
  <c r="AA14" i="57"/>
  <c r="AC14" i="57"/>
  <c r="AD14" i="57"/>
  <c r="AE14" i="57"/>
  <c r="AG14" i="57"/>
  <c r="AI14" i="57"/>
  <c r="AL14" i="57"/>
  <c r="AM14" i="57"/>
  <c r="AO14" i="57"/>
  <c r="AR14" i="57"/>
  <c r="AS14" i="57"/>
  <c r="AV14" i="57"/>
  <c r="AW14" i="57"/>
  <c r="AZ14" i="57"/>
  <c r="BA14" i="57"/>
  <c r="BE14" i="57"/>
  <c r="BF14" i="57"/>
  <c r="BJ14" i="57"/>
  <c r="BM14" i="57"/>
  <c r="BN14" i="57"/>
  <c r="BR14" i="57"/>
  <c r="BU14" i="57"/>
  <c r="BV14" i="57"/>
  <c r="BZ14" i="57"/>
  <c r="CC14" i="57"/>
  <c r="CD14" i="57"/>
  <c r="CH14" i="57"/>
  <c r="F14" i="57"/>
  <c r="H14" i="57"/>
  <c r="L14" i="57"/>
  <c r="CN10" i="30"/>
  <c r="CN10" i="41"/>
  <c r="CP8" i="30"/>
  <c r="CP8" i="43"/>
  <c r="CP8" i="53"/>
  <c r="CJ14" i="54"/>
  <c r="H12" i="18"/>
  <c r="J13" i="18"/>
  <c r="AI14" i="18"/>
  <c r="BC16" i="18"/>
  <c r="BJ12" i="18"/>
  <c r="D13" i="18"/>
  <c r="J12" i="18"/>
  <c r="O3" i="18"/>
  <c r="O11" i="18"/>
  <c r="O9" i="18"/>
  <c r="O7" i="18"/>
  <c r="O5" i="18"/>
  <c r="S12" i="18"/>
  <c r="Y3" i="18"/>
  <c r="Y11" i="18"/>
  <c r="Y9" i="18"/>
  <c r="Y7" i="18"/>
  <c r="Y5" i="18"/>
  <c r="AB3" i="18"/>
  <c r="AB15" i="18"/>
  <c r="AB13" i="18"/>
  <c r="AB11" i="18"/>
  <c r="AB7" i="18"/>
  <c r="AF13" i="18"/>
  <c r="AI15" i="18"/>
  <c r="BC15" i="18"/>
  <c r="BL13" i="18"/>
  <c r="CA4" i="40"/>
  <c r="X15" i="46"/>
  <c r="X11" i="46"/>
  <c r="X7" i="46"/>
  <c r="BW26" i="50"/>
  <c r="BR25" i="50"/>
  <c r="AD24" i="50"/>
  <c r="BN23" i="50"/>
  <c r="AJ22" i="50"/>
  <c r="Z22" i="50"/>
  <c r="I21" i="50"/>
  <c r="AO20" i="50"/>
  <c r="AD20" i="50"/>
  <c r="CD15" i="51"/>
  <c r="B14" i="52"/>
  <c r="CD14" i="52"/>
  <c r="BN14" i="52"/>
  <c r="AR14" i="52"/>
  <c r="AM14" i="52"/>
  <c r="L14" i="52"/>
  <c r="CD10" i="52"/>
  <c r="BN10" i="52"/>
  <c r="BC10" i="52"/>
  <c r="AR10" i="52"/>
  <c r="AM10" i="52"/>
  <c r="L10" i="52"/>
  <c r="K4" i="53"/>
  <c r="K4" i="57"/>
  <c r="CN16" i="30"/>
  <c r="CN16" i="41"/>
  <c r="BU16" i="52"/>
  <c r="S16" i="57"/>
  <c r="T16" i="57"/>
  <c r="AA16" i="57"/>
  <c r="AB16" i="57"/>
  <c r="AD16" i="57"/>
  <c r="AE16" i="57"/>
  <c r="AF16" i="57"/>
  <c r="AI16" i="57"/>
  <c r="AM16" i="57"/>
  <c r="AR16" i="57"/>
  <c r="AU16" i="57"/>
  <c r="AV16" i="57"/>
  <c r="AY16" i="57"/>
  <c r="AZ16" i="57"/>
  <c r="BC16" i="57"/>
  <c r="BF16" i="57"/>
  <c r="BJ16" i="57"/>
  <c r="BU16" i="57"/>
  <c r="B16" i="57"/>
  <c r="CP14" i="30"/>
  <c r="CP14" i="43"/>
  <c r="CP14" i="53"/>
  <c r="CL13" i="30"/>
  <c r="CL13" i="41"/>
  <c r="CM10" i="51"/>
  <c r="CM10" i="57"/>
  <c r="CL9" i="30"/>
  <c r="CL9" i="41"/>
  <c r="CO8" i="30"/>
  <c r="CO8" i="41"/>
  <c r="AJ8" i="53"/>
  <c r="AJ8" i="57"/>
  <c r="CN7" i="30"/>
  <c r="CN7" i="41"/>
  <c r="CP5" i="30"/>
  <c r="CP5" i="41"/>
  <c r="BM21" i="50"/>
  <c r="D12" i="56"/>
  <c r="P17" i="56"/>
  <c r="AO15" i="54"/>
  <c r="AN15" i="54"/>
  <c r="BB14" i="54"/>
  <c r="AZ14" i="54"/>
  <c r="Z14" i="54"/>
  <c r="X14" i="54"/>
  <c r="CP11" i="48"/>
  <c r="CP11" i="47"/>
  <c r="CP11" i="55"/>
  <c r="CP11" i="49"/>
  <c r="CP11" i="56"/>
  <c r="BZ11" i="48"/>
  <c r="BZ11" i="47"/>
  <c r="BZ11" i="55"/>
  <c r="BZ11" i="49"/>
  <c r="BZ11" i="56"/>
  <c r="BJ11" i="48"/>
  <c r="BJ11" i="47"/>
  <c r="BJ11" i="55"/>
  <c r="BJ11" i="49"/>
  <c r="BJ11" i="56"/>
  <c r="AT11" i="48"/>
  <c r="AT11" i="47"/>
  <c r="AT11" i="55"/>
  <c r="AT11" i="49"/>
  <c r="AT11" i="56"/>
  <c r="AD11" i="48"/>
  <c r="AD11" i="47"/>
  <c r="AD11" i="55"/>
  <c r="AD11" i="49"/>
  <c r="AD11" i="56"/>
  <c r="N11" i="48"/>
  <c r="N11" i="47"/>
  <c r="N11" i="55"/>
  <c r="N11" i="49"/>
  <c r="N11" i="56"/>
  <c r="CE10" i="48"/>
  <c r="CE10" i="47"/>
  <c r="CE10" i="55"/>
  <c r="CE10" i="49"/>
  <c r="BO10" i="48"/>
  <c r="BO10" i="47"/>
  <c r="BO10" i="55"/>
  <c r="BO10" i="49"/>
  <c r="AY10" i="48"/>
  <c r="AY10" i="47"/>
  <c r="AY10" i="55"/>
  <c r="AY10" i="49"/>
  <c r="AI10" i="48"/>
  <c r="AI10" i="47"/>
  <c r="AI10" i="55"/>
  <c r="AI10" i="49"/>
  <c r="S10" i="48"/>
  <c r="S10" i="47"/>
  <c r="S10" i="55"/>
  <c r="S10" i="49"/>
  <c r="J10" i="54"/>
  <c r="CL3" i="49"/>
  <c r="CL3" i="48"/>
  <c r="CL3" i="47"/>
  <c r="CN7" i="42"/>
  <c r="F15" i="47"/>
  <c r="F15" i="49"/>
  <c r="F15" i="48"/>
  <c r="I10" i="47"/>
  <c r="I10" i="55"/>
  <c r="I10" i="49"/>
  <c r="I10" i="48"/>
  <c r="E6" i="47"/>
  <c r="E6" i="49"/>
  <c r="E6" i="48"/>
  <c r="BS17" i="47"/>
  <c r="BS17" i="49"/>
  <c r="BS17" i="56"/>
  <c r="BS17" i="48"/>
  <c r="AM17" i="47"/>
  <c r="AM17" i="49"/>
  <c r="AM17" i="48"/>
  <c r="BP16" i="47"/>
  <c r="BP16" i="49"/>
  <c r="BP16" i="56"/>
  <c r="BP16" i="48"/>
  <c r="AJ16" i="47"/>
  <c r="AJ16" i="49"/>
  <c r="AJ16" i="56"/>
  <c r="AJ16" i="48"/>
  <c r="BJ14" i="47"/>
  <c r="BJ14" i="55"/>
  <c r="BJ14" i="49"/>
  <c r="BJ14" i="48"/>
  <c r="AX14" i="47"/>
  <c r="AX14" i="55"/>
  <c r="AX14" i="49"/>
  <c r="AX14" i="48"/>
  <c r="BK13" i="47"/>
  <c r="BK13" i="55"/>
  <c r="BK13" i="49"/>
  <c r="BK13" i="56"/>
  <c r="B13" i="49"/>
  <c r="BK13" i="48"/>
  <c r="AY13" i="47"/>
  <c r="AY13" i="55"/>
  <c r="AY13" i="49"/>
  <c r="AY13" i="48"/>
  <c r="CD11" i="48"/>
  <c r="CD11" i="47"/>
  <c r="CD11" i="55"/>
  <c r="CD11" i="49"/>
  <c r="CD11" i="56"/>
  <c r="BN11" i="48"/>
  <c r="BN11" i="47"/>
  <c r="BN11" i="55"/>
  <c r="BN11" i="49"/>
  <c r="BN11" i="56"/>
  <c r="AX11" i="48"/>
  <c r="AX11" i="47"/>
  <c r="AX11" i="55"/>
  <c r="AX11" i="49"/>
  <c r="AX11" i="56"/>
  <c r="AH11" i="48"/>
  <c r="AH11" i="47"/>
  <c r="AH11" i="55"/>
  <c r="AH11" i="49"/>
  <c r="AH11" i="56"/>
  <c r="R11" i="48"/>
  <c r="R11" i="47"/>
  <c r="R11" i="55"/>
  <c r="R11" i="49"/>
  <c r="R11" i="56"/>
  <c r="CI10" i="48"/>
  <c r="CI10" i="47"/>
  <c r="CI10" i="55"/>
  <c r="CI10" i="49"/>
  <c r="BS10" i="48"/>
  <c r="BS10" i="47"/>
  <c r="BS10" i="55"/>
  <c r="BS10" i="49"/>
  <c r="BC10" i="48"/>
  <c r="BC10" i="47"/>
  <c r="BC10" i="55"/>
  <c r="BC10" i="49"/>
  <c r="AM10" i="48"/>
  <c r="AM10" i="47"/>
  <c r="AM10" i="55"/>
  <c r="AM10" i="49"/>
  <c r="W10" i="48"/>
  <c r="W10" i="47"/>
  <c r="W10" i="55"/>
  <c r="W10" i="49"/>
  <c r="CL4" i="47"/>
  <c r="CL4" i="55"/>
  <c r="CL4" i="48"/>
  <c r="CL4" i="49"/>
  <c r="CL4" i="56"/>
  <c r="AU4" i="48"/>
  <c r="AU4" i="47"/>
  <c r="AU4" i="55"/>
  <c r="AU4" i="49"/>
  <c r="AU4" i="56"/>
  <c r="BF3" i="49"/>
  <c r="BF3" i="48"/>
  <c r="BF3" i="47"/>
  <c r="O3" i="47"/>
  <c r="O3" i="48"/>
  <c r="O3" i="49"/>
  <c r="BH13" i="28"/>
  <c r="BH13" i="27"/>
  <c r="BH13" i="26"/>
  <c r="BH5" i="28"/>
  <c r="BH5" i="26"/>
  <c r="BH5" i="27"/>
  <c r="CM17" i="30"/>
  <c r="CM17" i="42"/>
  <c r="CO16" i="30"/>
  <c r="CM15" i="30"/>
  <c r="CO14" i="30"/>
  <c r="CM13" i="30"/>
  <c r="CM13" i="42"/>
  <c r="CO12" i="30"/>
  <c r="CO12" i="41"/>
  <c r="CM11" i="30"/>
  <c r="CO10" i="30"/>
  <c r="CM9" i="30"/>
  <c r="CM9" i="41"/>
  <c r="CP8" i="42"/>
  <c r="CP8" i="52"/>
  <c r="CN5" i="30"/>
  <c r="CN5" i="42"/>
  <c r="CP4" i="30"/>
  <c r="CP4" i="43"/>
  <c r="CP4" i="53"/>
  <c r="CN4" i="43"/>
  <c r="CN4" i="53"/>
  <c r="CL4" i="30"/>
  <c r="CL4" i="41"/>
  <c r="BX4" i="57"/>
  <c r="BS4" i="57"/>
  <c r="AZ4" i="57"/>
  <c r="AR4" i="57"/>
  <c r="AM4" i="57"/>
  <c r="AE4" i="57"/>
  <c r="CM3" i="30"/>
  <c r="H17" i="47"/>
  <c r="H17" i="49"/>
  <c r="H17" i="48"/>
  <c r="D13" i="47"/>
  <c r="D13" i="49"/>
  <c r="D13" i="48"/>
  <c r="G8" i="47"/>
  <c r="G8" i="55"/>
  <c r="G8" i="49"/>
  <c r="G8" i="56"/>
  <c r="G8" i="48"/>
  <c r="C4" i="47"/>
  <c r="C4" i="55"/>
  <c r="C4" i="49"/>
  <c r="C4" i="56"/>
  <c r="C4" i="48"/>
  <c r="CI17" i="47"/>
  <c r="CI17" i="49"/>
  <c r="CI17" i="48"/>
  <c r="BC17" i="47"/>
  <c r="BC17" i="49"/>
  <c r="BC17" i="48"/>
  <c r="W17" i="47"/>
  <c r="W17" i="49"/>
  <c r="W17" i="56"/>
  <c r="W17" i="48"/>
  <c r="CF16" i="47"/>
  <c r="CF16" i="49"/>
  <c r="CF16" i="56"/>
  <c r="CF16" i="48"/>
  <c r="AZ16" i="47"/>
  <c r="AZ16" i="49"/>
  <c r="AZ16" i="56"/>
  <c r="AZ16" i="48"/>
  <c r="T16" i="47"/>
  <c r="T16" i="49"/>
  <c r="T16" i="56"/>
  <c r="T16" i="48"/>
  <c r="CP14" i="47"/>
  <c r="CP14" i="55"/>
  <c r="CP14" i="49"/>
  <c r="CP14" i="48"/>
  <c r="CD14" i="47"/>
  <c r="CD14" i="55"/>
  <c r="CD14" i="49"/>
  <c r="CD14" i="48"/>
  <c r="BR14" i="47"/>
  <c r="BR14" i="49"/>
  <c r="AD14" i="47"/>
  <c r="AD14" i="55"/>
  <c r="AD14" i="49"/>
  <c r="AD14" i="48"/>
  <c r="R14" i="47"/>
  <c r="R14" i="55"/>
  <c r="R14" i="49"/>
  <c r="R14" i="48"/>
  <c r="J14" i="49"/>
  <c r="J14" i="47"/>
  <c r="J14" i="55"/>
  <c r="J14" i="48"/>
  <c r="CE13" i="47"/>
  <c r="CE13" i="55"/>
  <c r="CE13" i="49"/>
  <c r="CE13" i="56"/>
  <c r="CE13" i="48"/>
  <c r="AE13" i="47"/>
  <c r="AE13" i="55"/>
  <c r="AE13" i="49"/>
  <c r="AE13" i="48"/>
  <c r="S13" i="47"/>
  <c r="S13" i="55"/>
  <c r="S13" i="49"/>
  <c r="S13" i="56"/>
  <c r="S13" i="48"/>
  <c r="CH11" i="48"/>
  <c r="CH11" i="47"/>
  <c r="CH11" i="55"/>
  <c r="CH11" i="49"/>
  <c r="CH11" i="56"/>
  <c r="BR11" i="48"/>
  <c r="BR11" i="47"/>
  <c r="BR11" i="55"/>
  <c r="BR11" i="49"/>
  <c r="BR11" i="56"/>
  <c r="BB11" i="48"/>
  <c r="BB11" i="47"/>
  <c r="BB11" i="55"/>
  <c r="BB11" i="49"/>
  <c r="BB11" i="56"/>
  <c r="AL11" i="48"/>
  <c r="AL11" i="47"/>
  <c r="AL11" i="55"/>
  <c r="AL11" i="49"/>
  <c r="AL11" i="56"/>
  <c r="V11" i="48"/>
  <c r="V11" i="47"/>
  <c r="V11" i="55"/>
  <c r="V11" i="49"/>
  <c r="V11" i="56"/>
  <c r="CM10" i="48"/>
  <c r="CM10" i="47"/>
  <c r="CM10" i="55"/>
  <c r="CM10" i="49"/>
  <c r="BW10" i="48"/>
  <c r="BW10" i="47"/>
  <c r="BW10" i="55"/>
  <c r="BW10" i="49"/>
  <c r="BG10" i="48"/>
  <c r="BG10" i="47"/>
  <c r="BG10" i="55"/>
  <c r="BG10" i="49"/>
  <c r="AQ10" i="48"/>
  <c r="AQ10" i="47"/>
  <c r="AQ10" i="55"/>
  <c r="AQ10" i="49"/>
  <c r="AA10" i="48"/>
  <c r="AA10" i="47"/>
  <c r="AA10" i="55"/>
  <c r="AA10" i="49"/>
  <c r="K10" i="48"/>
  <c r="K10" i="47"/>
  <c r="K10" i="55"/>
  <c r="K10" i="49"/>
  <c r="CI9" i="47"/>
  <c r="CI9" i="49"/>
  <c r="CI9" i="56"/>
  <c r="CI9" i="48"/>
  <c r="CE4" i="48"/>
  <c r="CE4" i="47"/>
  <c r="CE4" i="55"/>
  <c r="CE4" i="49"/>
  <c r="CE4" i="56"/>
  <c r="BQ4" i="49"/>
  <c r="BQ4" i="56"/>
  <c r="BQ4" i="48"/>
  <c r="BQ4" i="47"/>
  <c r="BQ4" i="55"/>
  <c r="Z4" i="47"/>
  <c r="Z4" i="55"/>
  <c r="Z4" i="48"/>
  <c r="Z4" i="49"/>
  <c r="Z4" i="56"/>
  <c r="CA3" i="47"/>
  <c r="CA3" i="48"/>
  <c r="CA3" i="49"/>
  <c r="AJ3" i="48"/>
  <c r="AJ3" i="47"/>
  <c r="AJ3" i="49"/>
  <c r="CA7" i="42"/>
  <c r="CA7" i="43"/>
  <c r="BV7" i="42"/>
  <c r="BV7" i="43"/>
  <c r="BO7" i="30"/>
  <c r="BO7" i="42"/>
  <c r="AY7" i="30"/>
  <c r="AY7" i="41"/>
  <c r="AT7" i="30"/>
  <c r="AT7" i="41"/>
  <c r="AE7" i="30"/>
  <c r="CN17" i="30"/>
  <c r="CP16" i="30"/>
  <c r="CP16" i="42"/>
  <c r="CP16" i="52"/>
  <c r="CL16" i="30"/>
  <c r="CL16" i="43"/>
  <c r="CL16" i="53"/>
  <c r="CN15" i="30"/>
  <c r="CM15" i="41"/>
  <c r="CN13" i="43"/>
  <c r="CM13" i="41"/>
  <c r="CP12" i="30"/>
  <c r="CL12" i="30"/>
  <c r="CL12" i="42"/>
  <c r="CL12" i="52"/>
  <c r="CN11" i="30"/>
  <c r="CM11" i="41"/>
  <c r="CP10" i="30"/>
  <c r="CL10" i="42"/>
  <c r="CL10" i="52"/>
  <c r="CN9" i="30"/>
  <c r="CN8" i="30"/>
  <c r="CN8" i="42"/>
  <c r="CN8" i="52"/>
  <c r="CM8" i="43"/>
  <c r="CM8" i="53"/>
  <c r="T8" i="57"/>
  <c r="CP7" i="30"/>
  <c r="CP7" i="41"/>
  <c r="CM7" i="41"/>
  <c r="CL7" i="30"/>
  <c r="CL7" i="41"/>
  <c r="CP6" i="30"/>
  <c r="CO6" i="30"/>
  <c r="CN5" i="41"/>
  <c r="CL5" i="43"/>
  <c r="CO4" i="30"/>
  <c r="CO4" i="41"/>
  <c r="BC4" i="57"/>
  <c r="AU4" i="57"/>
  <c r="AN4" i="57"/>
  <c r="CM3" i="41"/>
  <c r="B16" i="47"/>
  <c r="BT16" i="55"/>
  <c r="B16" i="48"/>
  <c r="BD14" i="58"/>
  <c r="AT14" i="47"/>
  <c r="AT14" i="55"/>
  <c r="AT14" i="49"/>
  <c r="AT14" i="48"/>
  <c r="AH14" i="47"/>
  <c r="AH14" i="55"/>
  <c r="AH14" i="49"/>
  <c r="AH14" i="48"/>
  <c r="AU13" i="47"/>
  <c r="AU13" i="55"/>
  <c r="AU13" i="49"/>
  <c r="AU13" i="48"/>
  <c r="AI13" i="47"/>
  <c r="AI13" i="55"/>
  <c r="AI13" i="49"/>
  <c r="AI13" i="56"/>
  <c r="AI13" i="48"/>
  <c r="CJ12" i="47"/>
  <c r="CJ12" i="49"/>
  <c r="CJ12" i="56"/>
  <c r="CJ12" i="48"/>
  <c r="BD12" i="47"/>
  <c r="BD12" i="55"/>
  <c r="B12" i="47"/>
  <c r="BD12" i="49"/>
  <c r="BD12" i="56"/>
  <c r="BD12" i="48"/>
  <c r="X12" i="47"/>
  <c r="X12" i="49"/>
  <c r="X12" i="56"/>
  <c r="X12" i="48"/>
  <c r="B12" i="48"/>
  <c r="K9" i="55"/>
  <c r="B9" i="48"/>
  <c r="J8" i="58"/>
  <c r="CE6" i="47"/>
  <c r="CE6" i="49"/>
  <c r="CE6" i="58"/>
  <c r="B6" i="49"/>
  <c r="AY6" i="47"/>
  <c r="AY6" i="58"/>
  <c r="AY6" i="49"/>
  <c r="S6" i="47"/>
  <c r="S6" i="58"/>
  <c r="S6" i="49"/>
  <c r="BU4" i="49"/>
  <c r="BU4" i="56"/>
  <c r="BU4" i="48"/>
  <c r="BU4" i="47"/>
  <c r="BU4" i="55"/>
  <c r="BF4" i="47"/>
  <c r="BF4" i="55"/>
  <c r="BF4" i="48"/>
  <c r="BF4" i="49"/>
  <c r="BF4" i="56"/>
  <c r="O4" i="48"/>
  <c r="O4" i="47"/>
  <c r="O4" i="55"/>
  <c r="O4" i="49"/>
  <c r="O4" i="56"/>
  <c r="BP3" i="48"/>
  <c r="BP3" i="47"/>
  <c r="BP3" i="49"/>
  <c r="Z3" i="49"/>
  <c r="Z3" i="48"/>
  <c r="Z3" i="47"/>
  <c r="AY5" i="30"/>
  <c r="AY5" i="42"/>
  <c r="AH4" i="30"/>
  <c r="AH4" i="42"/>
  <c r="AH4" i="52"/>
  <c r="CL8" i="30"/>
  <c r="CL8" i="42"/>
  <c r="CL8" i="52"/>
  <c r="S8" i="57"/>
  <c r="CN6" i="30"/>
  <c r="CL6" i="30"/>
  <c r="CL6" i="43"/>
  <c r="CP3" i="30"/>
  <c r="CP3" i="43"/>
  <c r="CN3" i="30"/>
  <c r="CN3" i="41"/>
  <c r="CL3" i="30"/>
  <c r="CL3" i="43"/>
  <c r="G16" i="47"/>
  <c r="G16" i="49"/>
  <c r="G16" i="48"/>
  <c r="C16" i="47"/>
  <c r="C16" i="49"/>
  <c r="C16" i="56"/>
  <c r="E14" i="47"/>
  <c r="E14" i="49"/>
  <c r="E14" i="48"/>
  <c r="H13" i="47"/>
  <c r="H13" i="55"/>
  <c r="H13" i="49"/>
  <c r="H13" i="56"/>
  <c r="F12" i="58"/>
  <c r="C12" i="47"/>
  <c r="C12" i="49"/>
  <c r="C12" i="56"/>
  <c r="C12" i="48"/>
  <c r="F11" i="47"/>
  <c r="F11" i="49"/>
  <c r="H9" i="47"/>
  <c r="H9" i="55"/>
  <c r="H9" i="49"/>
  <c r="H9" i="56"/>
  <c r="H9" i="48"/>
  <c r="D9" i="47"/>
  <c r="D9" i="49"/>
  <c r="F7" i="47"/>
  <c r="F7" i="49"/>
  <c r="F7" i="48"/>
  <c r="I6" i="47"/>
  <c r="I6" i="55"/>
  <c r="I6" i="49"/>
  <c r="D6" i="58"/>
  <c r="G4" i="47"/>
  <c r="G4" i="55"/>
  <c r="G4" i="49"/>
  <c r="G4" i="56"/>
  <c r="CM17" i="47"/>
  <c r="CM17" i="49"/>
  <c r="CM17" i="56"/>
  <c r="CA17" i="47"/>
  <c r="CA17" i="49"/>
  <c r="CA17" i="48"/>
  <c r="BW17" i="47"/>
  <c r="BW17" i="49"/>
  <c r="BK17" i="47"/>
  <c r="BK17" i="49"/>
  <c r="BK17" i="48"/>
  <c r="BG17" i="47"/>
  <c r="BG17" i="49"/>
  <c r="AU17" i="47"/>
  <c r="AU17" i="49"/>
  <c r="AU17" i="56"/>
  <c r="AU17" i="48"/>
  <c r="AQ17" i="47"/>
  <c r="AQ17" i="49"/>
  <c r="AE17" i="47"/>
  <c r="AE17" i="49"/>
  <c r="AE17" i="48"/>
  <c r="AA17" i="47"/>
  <c r="AA17" i="49"/>
  <c r="AA17" i="56"/>
  <c r="O17" i="47"/>
  <c r="O17" i="49"/>
  <c r="O17" i="48"/>
  <c r="K17" i="47"/>
  <c r="K17" i="49"/>
  <c r="CN16" i="47"/>
  <c r="CN16" i="55"/>
  <c r="CN16" i="49"/>
  <c r="CN16" i="56"/>
  <c r="CN16" i="48"/>
  <c r="CJ16" i="47"/>
  <c r="CJ16" i="49"/>
  <c r="CJ16" i="56"/>
  <c r="BX16" i="47"/>
  <c r="BX16" i="49"/>
  <c r="BX16" i="56"/>
  <c r="BX16" i="48"/>
  <c r="BT16" i="47"/>
  <c r="BT16" i="49"/>
  <c r="BT16" i="56"/>
  <c r="BH16" i="47"/>
  <c r="BH16" i="49"/>
  <c r="BH16" i="56"/>
  <c r="BH16" i="48"/>
  <c r="BD16" i="47"/>
  <c r="BD16" i="49"/>
  <c r="BD16" i="56"/>
  <c r="AR16" i="47"/>
  <c r="AR16" i="49"/>
  <c r="AR16" i="56"/>
  <c r="AR16" i="48"/>
  <c r="AN16" i="47"/>
  <c r="AN16" i="49"/>
  <c r="AN16" i="56"/>
  <c r="AB16" i="47"/>
  <c r="AB16" i="55"/>
  <c r="AB16" i="49"/>
  <c r="AB16" i="56"/>
  <c r="AB16" i="48"/>
  <c r="X16" i="47"/>
  <c r="X16" i="49"/>
  <c r="X16" i="56"/>
  <c r="N16" i="58"/>
  <c r="L16" i="47"/>
  <c r="L16" i="49"/>
  <c r="L16" i="56"/>
  <c r="L16" i="48"/>
  <c r="CP15" i="48"/>
  <c r="CP15" i="47"/>
  <c r="CL15" i="48"/>
  <c r="CL15" i="47"/>
  <c r="CD15" i="48"/>
  <c r="CD15" i="47"/>
  <c r="CD15" i="49"/>
  <c r="BZ15" i="48"/>
  <c r="BZ15" i="47"/>
  <c r="BV15" i="48"/>
  <c r="BV15" i="47"/>
  <c r="BN15" i="48"/>
  <c r="BN15" i="47"/>
  <c r="BN15" i="49"/>
  <c r="BJ15" i="48"/>
  <c r="BJ15" i="47"/>
  <c r="BF15" i="48"/>
  <c r="BF15" i="47"/>
  <c r="AX15" i="48"/>
  <c r="AX15" i="47"/>
  <c r="AX15" i="49"/>
  <c r="AT15" i="48"/>
  <c r="AT15" i="47"/>
  <c r="AP15" i="48"/>
  <c r="AP15" i="47"/>
  <c r="AH15" i="48"/>
  <c r="AH15" i="47"/>
  <c r="AH15" i="49"/>
  <c r="AD15" i="48"/>
  <c r="AD15" i="47"/>
  <c r="Z15" i="48"/>
  <c r="Z15" i="47"/>
  <c r="R15" i="48"/>
  <c r="R15" i="47"/>
  <c r="R15" i="49"/>
  <c r="N15" i="48"/>
  <c r="N15" i="47"/>
  <c r="CN12" i="47"/>
  <c r="CN12" i="49"/>
  <c r="CN12" i="56"/>
  <c r="CB12" i="47"/>
  <c r="CB12" i="55"/>
  <c r="CB12" i="49"/>
  <c r="CB12" i="56"/>
  <c r="CB12" i="48"/>
  <c r="BX12" i="47"/>
  <c r="BX12" i="49"/>
  <c r="BX12" i="56"/>
  <c r="BL12" i="47"/>
  <c r="BL12" i="55"/>
  <c r="BL12" i="49"/>
  <c r="BL12" i="56"/>
  <c r="BL12" i="48"/>
  <c r="BH12" i="47"/>
  <c r="BH12" i="49"/>
  <c r="BH12" i="56"/>
  <c r="AV12" i="47"/>
  <c r="AV12" i="49"/>
  <c r="AV12" i="56"/>
  <c r="AV12" i="48"/>
  <c r="AR12" i="47"/>
  <c r="AR12" i="49"/>
  <c r="AR12" i="56"/>
  <c r="AM12" i="58"/>
  <c r="AF12" i="47"/>
  <c r="AF12" i="55"/>
  <c r="AF12" i="49"/>
  <c r="AF12" i="56"/>
  <c r="AF12" i="48"/>
  <c r="AB12" i="47"/>
  <c r="AB12" i="58"/>
  <c r="AB12" i="49"/>
  <c r="AB12" i="56"/>
  <c r="P12" i="47"/>
  <c r="P12" i="55"/>
  <c r="P12" i="49"/>
  <c r="P12" i="56"/>
  <c r="P12" i="48"/>
  <c r="L12" i="47"/>
  <c r="L12" i="55"/>
  <c r="L12" i="49"/>
  <c r="L12" i="56"/>
  <c r="CK11" i="47"/>
  <c r="CK11" i="49"/>
  <c r="CK11" i="56"/>
  <c r="BU11" i="47"/>
  <c r="BU11" i="49"/>
  <c r="BU11" i="56"/>
  <c r="BE11" i="47"/>
  <c r="BE11" i="49"/>
  <c r="BE11" i="56"/>
  <c r="AO11" i="47"/>
  <c r="AO11" i="49"/>
  <c r="AO11" i="56"/>
  <c r="Y11" i="47"/>
  <c r="Y11" i="49"/>
  <c r="Y11" i="56"/>
  <c r="CP10" i="47"/>
  <c r="CP10" i="49"/>
  <c r="BZ10" i="47"/>
  <c r="BZ10" i="49"/>
  <c r="BJ10" i="47"/>
  <c r="BJ10" i="49"/>
  <c r="AT10" i="47"/>
  <c r="AT10" i="49"/>
  <c r="AD10" i="47"/>
  <c r="AD10" i="49"/>
  <c r="N10" i="47"/>
  <c r="N10" i="49"/>
  <c r="CE8" i="58"/>
  <c r="BO8" i="58"/>
  <c r="AY8" i="58"/>
  <c r="AI8" i="58"/>
  <c r="S8" i="58"/>
  <c r="CN6" i="47"/>
  <c r="CN6" i="49"/>
  <c r="CN6" i="56"/>
  <c r="CK6" i="48"/>
  <c r="CK6" i="49"/>
  <c r="CI6" i="49"/>
  <c r="CI6" i="47"/>
  <c r="CI6" i="55"/>
  <c r="CF6" i="47"/>
  <c r="CF6" i="55"/>
  <c r="CF6" i="49"/>
  <c r="CC6" i="48"/>
  <c r="CC6" i="49"/>
  <c r="CC6" i="56"/>
  <c r="CA6" i="49"/>
  <c r="CA6" i="47"/>
  <c r="CA6" i="55"/>
  <c r="BX6" i="47"/>
  <c r="BX6" i="55"/>
  <c r="BX6" i="49"/>
  <c r="BX6" i="56"/>
  <c r="BU6" i="48"/>
  <c r="BU6" i="49"/>
  <c r="BS6" i="49"/>
  <c r="BS6" i="47"/>
  <c r="BS6" i="55"/>
  <c r="BP6" i="47"/>
  <c r="BP6" i="55"/>
  <c r="BP6" i="49"/>
  <c r="BM6" i="48"/>
  <c r="BM6" i="49"/>
  <c r="BM6" i="56"/>
  <c r="BK6" i="49"/>
  <c r="BK6" i="47"/>
  <c r="BK6" i="55"/>
  <c r="BH6" i="47"/>
  <c r="BH6" i="55"/>
  <c r="BH6" i="49"/>
  <c r="BH6" i="56"/>
  <c r="BE6" i="48"/>
  <c r="BE6" i="49"/>
  <c r="BC6" i="49"/>
  <c r="BC6" i="47"/>
  <c r="BC6" i="55"/>
  <c r="AZ6" i="47"/>
  <c r="AZ6" i="55"/>
  <c r="AZ6" i="49"/>
  <c r="AW6" i="48"/>
  <c r="AW6" i="49"/>
  <c r="AW6" i="56"/>
  <c r="AU6" i="49"/>
  <c r="AU6" i="47"/>
  <c r="AR6" i="47"/>
  <c r="AR6" i="55"/>
  <c r="AR6" i="49"/>
  <c r="AR6" i="56"/>
  <c r="AO6" i="48"/>
  <c r="AO6" i="49"/>
  <c r="AM6" i="49"/>
  <c r="AM6" i="47"/>
  <c r="AM6" i="55"/>
  <c r="AJ6" i="47"/>
  <c r="AJ6" i="55"/>
  <c r="AJ6" i="49"/>
  <c r="AG6" i="48"/>
  <c r="AG6" i="49"/>
  <c r="AG6" i="56"/>
  <c r="AE6" i="49"/>
  <c r="AE6" i="47"/>
  <c r="AE6" i="55"/>
  <c r="AB6" i="47"/>
  <c r="AB6" i="49"/>
  <c r="AB6" i="56"/>
  <c r="Y6" i="48"/>
  <c r="Y6" i="49"/>
  <c r="W6" i="49"/>
  <c r="W6" i="47"/>
  <c r="W6" i="55"/>
  <c r="T6" i="47"/>
  <c r="T6" i="55"/>
  <c r="T6" i="49"/>
  <c r="Q6" i="48"/>
  <c r="Q6" i="49"/>
  <c r="Q6" i="56"/>
  <c r="O6" i="49"/>
  <c r="O6" i="47"/>
  <c r="O6" i="55"/>
  <c r="L6" i="47"/>
  <c r="L6" i="55"/>
  <c r="L6" i="49"/>
  <c r="L6" i="56"/>
  <c r="CO5" i="47"/>
  <c r="CO5" i="55"/>
  <c r="CO5" i="49"/>
  <c r="CO5" i="56"/>
  <c r="CL5" i="48"/>
  <c r="CL5" i="49"/>
  <c r="CL5" i="56"/>
  <c r="CJ5" i="49"/>
  <c r="CJ5" i="56"/>
  <c r="CJ5" i="47"/>
  <c r="CJ5" i="55"/>
  <c r="CG5" i="47"/>
  <c r="CG5" i="55"/>
  <c r="CG5" i="49"/>
  <c r="CG5" i="56"/>
  <c r="CD5" i="48"/>
  <c r="CD5" i="49"/>
  <c r="CD5" i="56"/>
  <c r="CB5" i="49"/>
  <c r="CB5" i="56"/>
  <c r="CB5" i="47"/>
  <c r="CB5" i="55"/>
  <c r="BY5" i="47"/>
  <c r="BY5" i="55"/>
  <c r="BY5" i="49"/>
  <c r="BY5" i="56"/>
  <c r="BV5" i="48"/>
  <c r="BV5" i="49"/>
  <c r="BV5" i="56"/>
  <c r="BT5" i="49"/>
  <c r="BT5" i="56"/>
  <c r="BT5" i="47"/>
  <c r="BT5" i="55"/>
  <c r="BQ5" i="47"/>
  <c r="BQ5" i="55"/>
  <c r="BQ5" i="49"/>
  <c r="BQ5" i="56"/>
  <c r="BN5" i="48"/>
  <c r="BN5" i="49"/>
  <c r="BN5" i="56"/>
  <c r="BL5" i="49"/>
  <c r="BL5" i="56"/>
  <c r="BL5" i="47"/>
  <c r="BL5" i="55"/>
  <c r="BI5" i="47"/>
  <c r="BI5" i="55"/>
  <c r="BI5" i="49"/>
  <c r="BI5" i="56"/>
  <c r="BF5" i="48"/>
  <c r="BF5" i="49"/>
  <c r="BF5" i="56"/>
  <c r="BD5" i="49"/>
  <c r="BD5" i="56"/>
  <c r="BD5" i="47"/>
  <c r="BD5" i="55"/>
  <c r="BA5" i="47"/>
  <c r="BA5" i="55"/>
  <c r="BA5" i="49"/>
  <c r="BA5" i="56"/>
  <c r="AX5" i="48"/>
  <c r="AX5" i="49"/>
  <c r="AX5" i="56"/>
  <c r="AV5" i="49"/>
  <c r="AV5" i="56"/>
  <c r="AV5" i="47"/>
  <c r="AV5" i="55"/>
  <c r="AS5" i="47"/>
  <c r="AS5" i="55"/>
  <c r="AS5" i="49"/>
  <c r="AS5" i="56"/>
  <c r="AP5" i="48"/>
  <c r="AP5" i="49"/>
  <c r="AP5" i="56"/>
  <c r="AN5" i="49"/>
  <c r="AN5" i="56"/>
  <c r="AN5" i="47"/>
  <c r="AN5" i="55"/>
  <c r="AK5" i="47"/>
  <c r="AK5" i="55"/>
  <c r="AK5" i="49"/>
  <c r="AK5" i="56"/>
  <c r="AH5" i="48"/>
  <c r="AH5" i="49"/>
  <c r="AH5" i="56"/>
  <c r="AF5" i="49"/>
  <c r="AF5" i="56"/>
  <c r="AF5" i="47"/>
  <c r="AF5" i="55"/>
  <c r="AC5" i="47"/>
  <c r="AC5" i="55"/>
  <c r="AC5" i="49"/>
  <c r="AC5" i="56"/>
  <c r="Z5" i="48"/>
  <c r="Z5" i="49"/>
  <c r="Z5" i="56"/>
  <c r="X5" i="49"/>
  <c r="X5" i="56"/>
  <c r="X5" i="47"/>
  <c r="X5" i="55"/>
  <c r="U5" i="47"/>
  <c r="U5" i="55"/>
  <c r="U5" i="49"/>
  <c r="U5" i="56"/>
  <c r="R5" i="48"/>
  <c r="R5" i="49"/>
  <c r="R5" i="56"/>
  <c r="P5" i="49"/>
  <c r="P5" i="56"/>
  <c r="P5" i="47"/>
  <c r="P5" i="55"/>
  <c r="M5" i="47"/>
  <c r="M5" i="55"/>
  <c r="M5" i="49"/>
  <c r="M5" i="56"/>
  <c r="J5" i="49"/>
  <c r="J5" i="56"/>
  <c r="CM4" i="48"/>
  <c r="CM4" i="47"/>
  <c r="CM4" i="55"/>
  <c r="CM4" i="49"/>
  <c r="CM4" i="56"/>
  <c r="CI4" i="48"/>
  <c r="CI4" i="47"/>
  <c r="CI4" i="55"/>
  <c r="CI4" i="49"/>
  <c r="CI4" i="56"/>
  <c r="CC4" i="49"/>
  <c r="CC4" i="56"/>
  <c r="CC4" i="48"/>
  <c r="CC4" i="47"/>
  <c r="CC4" i="55"/>
  <c r="BY4" i="49"/>
  <c r="BY4" i="56"/>
  <c r="BY4" i="48"/>
  <c r="BY4" i="47"/>
  <c r="BY4" i="55"/>
  <c r="BN4" i="47"/>
  <c r="BN4" i="55"/>
  <c r="BN4" i="48"/>
  <c r="BN4" i="49"/>
  <c r="BN4" i="56"/>
  <c r="BC4" i="48"/>
  <c r="BC4" i="47"/>
  <c r="BC4" i="55"/>
  <c r="BC4" i="49"/>
  <c r="BC4" i="56"/>
  <c r="AS4" i="49"/>
  <c r="AS4" i="56"/>
  <c r="AS4" i="48"/>
  <c r="AS4" i="47"/>
  <c r="AS4" i="55"/>
  <c r="AH4" i="47"/>
  <c r="AH4" i="55"/>
  <c r="AH4" i="48"/>
  <c r="AH4" i="49"/>
  <c r="AH4" i="56"/>
  <c r="W4" i="48"/>
  <c r="W4" i="47"/>
  <c r="W4" i="55"/>
  <c r="W4" i="49"/>
  <c r="W4" i="56"/>
  <c r="M4" i="49"/>
  <c r="M4" i="56"/>
  <c r="M4" i="48"/>
  <c r="M4" i="47"/>
  <c r="M4" i="55"/>
  <c r="CI3" i="47"/>
  <c r="CI3" i="48"/>
  <c r="CI3" i="49"/>
  <c r="BX3" i="48"/>
  <c r="BX3" i="47"/>
  <c r="BX3" i="49"/>
  <c r="BN3" i="49"/>
  <c r="BN3" i="48"/>
  <c r="BN3" i="47"/>
  <c r="BC3" i="47"/>
  <c r="BC3" i="48"/>
  <c r="BC3" i="49"/>
  <c r="AR3" i="48"/>
  <c r="AR3" i="47"/>
  <c r="AR3" i="49"/>
  <c r="AH3" i="49"/>
  <c r="AH3" i="48"/>
  <c r="AH3" i="47"/>
  <c r="W3" i="47"/>
  <c r="W3" i="55"/>
  <c r="W3" i="48"/>
  <c r="W3" i="49"/>
  <c r="L3" i="48"/>
  <c r="L3" i="47"/>
  <c r="L3" i="55"/>
  <c r="L3" i="49"/>
  <c r="B11" i="30"/>
  <c r="B7" i="30"/>
  <c r="B7" i="41"/>
  <c r="T13" i="30"/>
  <c r="G12" i="30"/>
  <c r="BF11" i="30"/>
  <c r="AU11" i="30"/>
  <c r="AP11" i="30"/>
  <c r="CD13" i="62"/>
  <c r="CD13" i="59"/>
  <c r="AU13" i="62"/>
  <c r="AU13" i="59"/>
  <c r="AN13" i="62"/>
  <c r="AN13" i="59"/>
  <c r="AT12" i="62"/>
  <c r="AT12" i="59"/>
  <c r="K12" i="62"/>
  <c r="K12" i="59"/>
  <c r="D12" i="62"/>
  <c r="D12" i="59"/>
  <c r="J11" i="62"/>
  <c r="J11" i="59"/>
  <c r="BO10" i="62"/>
  <c r="BO10" i="59"/>
  <c r="BH10" i="62"/>
  <c r="BH10" i="59"/>
  <c r="BN9" i="62"/>
  <c r="BN9" i="59"/>
  <c r="AE9" i="62"/>
  <c r="AE9" i="59"/>
  <c r="X9" i="62"/>
  <c r="X9" i="59"/>
  <c r="AD8" i="62"/>
  <c r="AD8" i="59"/>
  <c r="CI7" i="62"/>
  <c r="CI7" i="59"/>
  <c r="CB7" i="62"/>
  <c r="CB7" i="59"/>
  <c r="CH6" i="62"/>
  <c r="CH6" i="59"/>
  <c r="AY6" i="62"/>
  <c r="AY6" i="59"/>
  <c r="AR6" i="62"/>
  <c r="AR6" i="59"/>
  <c r="AX5" i="62"/>
  <c r="AX5" i="59"/>
  <c r="H5" i="62"/>
  <c r="H5" i="59"/>
  <c r="N4" i="62"/>
  <c r="N4" i="59"/>
  <c r="BL3" i="62"/>
  <c r="BL3" i="59"/>
  <c r="E17" i="48"/>
  <c r="E17" i="47"/>
  <c r="E17" i="49"/>
  <c r="H16" i="48"/>
  <c r="H16" i="47"/>
  <c r="D16" i="48"/>
  <c r="D16" i="47"/>
  <c r="C15" i="48"/>
  <c r="C15" i="47"/>
  <c r="C15" i="49"/>
  <c r="F14" i="48"/>
  <c r="F14" i="47"/>
  <c r="F14" i="55"/>
  <c r="I13" i="48"/>
  <c r="I13" i="47"/>
  <c r="I13" i="55"/>
  <c r="H12" i="48"/>
  <c r="H12" i="47"/>
  <c r="H12" i="55"/>
  <c r="H12" i="49"/>
  <c r="H12" i="56"/>
  <c r="D12" i="48"/>
  <c r="D12" i="47"/>
  <c r="G11" i="48"/>
  <c r="G11" i="47"/>
  <c r="G11" i="55"/>
  <c r="F10" i="48"/>
  <c r="F10" i="47"/>
  <c r="F10" i="55"/>
  <c r="F10" i="49"/>
  <c r="I9" i="48"/>
  <c r="I9" i="47"/>
  <c r="I9" i="55"/>
  <c r="E9" i="48"/>
  <c r="E9" i="47"/>
  <c r="E9" i="55"/>
  <c r="D8" i="48"/>
  <c r="D8" i="47"/>
  <c r="D8" i="49"/>
  <c r="G7" i="48"/>
  <c r="G7" i="47"/>
  <c r="G7" i="55"/>
  <c r="C7" i="48"/>
  <c r="C7" i="47"/>
  <c r="C7" i="55"/>
  <c r="I5" i="48"/>
  <c r="I5" i="47"/>
  <c r="I5" i="55"/>
  <c r="I5" i="49"/>
  <c r="I5" i="56"/>
  <c r="E5" i="48"/>
  <c r="E5" i="47"/>
  <c r="E5" i="55"/>
  <c r="H4" i="48"/>
  <c r="H4" i="47"/>
  <c r="H4" i="55"/>
  <c r="G3" i="48"/>
  <c r="G3" i="47"/>
  <c r="G3" i="49"/>
  <c r="CN17" i="48"/>
  <c r="CN17" i="47"/>
  <c r="CF17" i="48"/>
  <c r="CF17" i="47"/>
  <c r="CF17" i="49"/>
  <c r="CB17" i="48"/>
  <c r="CB17" i="47"/>
  <c r="BX17" i="48"/>
  <c r="BX17" i="47"/>
  <c r="BP17" i="48"/>
  <c r="BP17" i="47"/>
  <c r="BP17" i="49"/>
  <c r="BL17" i="48"/>
  <c r="BL17" i="47"/>
  <c r="BH17" i="48"/>
  <c r="BH17" i="47"/>
  <c r="AZ17" i="48"/>
  <c r="AZ17" i="47"/>
  <c r="AZ17" i="49"/>
  <c r="AV17" i="48"/>
  <c r="AV17" i="47"/>
  <c r="AR17" i="48"/>
  <c r="AR17" i="47"/>
  <c r="AJ17" i="48"/>
  <c r="AJ17" i="47"/>
  <c r="AJ17" i="49"/>
  <c r="AJ17" i="56"/>
  <c r="AF17" i="48"/>
  <c r="AF17" i="47"/>
  <c r="AB17" i="48"/>
  <c r="AB17" i="47"/>
  <c r="T17" i="48"/>
  <c r="T17" i="47"/>
  <c r="T17" i="49"/>
  <c r="P17" i="48"/>
  <c r="P17" i="47"/>
  <c r="L17" i="48"/>
  <c r="L17" i="47"/>
  <c r="CO16" i="48"/>
  <c r="CO16" i="47"/>
  <c r="CK16" i="48"/>
  <c r="CK16" i="47"/>
  <c r="CC16" i="48"/>
  <c r="CC16" i="47"/>
  <c r="CC16" i="49"/>
  <c r="CC16" i="56"/>
  <c r="BY16" i="48"/>
  <c r="BY16" i="47"/>
  <c r="BY16" i="55"/>
  <c r="BU16" i="48"/>
  <c r="BU16" i="47"/>
  <c r="BM16" i="48"/>
  <c r="BM16" i="47"/>
  <c r="BM16" i="55"/>
  <c r="BM16" i="49"/>
  <c r="BM16" i="56"/>
  <c r="BI16" i="48"/>
  <c r="BI16" i="47"/>
  <c r="BE16" i="48"/>
  <c r="BE16" i="47"/>
  <c r="AW16" i="48"/>
  <c r="AW16" i="47"/>
  <c r="AW16" i="49"/>
  <c r="AW16" i="56"/>
  <c r="AS16" i="48"/>
  <c r="AS16" i="47"/>
  <c r="AO16" i="48"/>
  <c r="AO16" i="47"/>
  <c r="AO16" i="55"/>
  <c r="AG16" i="48"/>
  <c r="AG16" i="47"/>
  <c r="AG16" i="49"/>
  <c r="AG16" i="56"/>
  <c r="AC16" i="48"/>
  <c r="AC16" i="47"/>
  <c r="Y16" i="48"/>
  <c r="Y16" i="47"/>
  <c r="Q16" i="48"/>
  <c r="Q16" i="47"/>
  <c r="Q16" i="49"/>
  <c r="Q16" i="56"/>
  <c r="M16" i="48"/>
  <c r="M16" i="47"/>
  <c r="M16" i="55"/>
  <c r="CO15" i="47"/>
  <c r="CO15" i="49"/>
  <c r="CO15" i="48"/>
  <c r="CK15" i="47"/>
  <c r="CK15" i="49"/>
  <c r="BY15" i="47"/>
  <c r="BY15" i="49"/>
  <c r="BY15" i="48"/>
  <c r="BU15" i="47"/>
  <c r="BU15" i="49"/>
  <c r="BI15" i="47"/>
  <c r="BI15" i="49"/>
  <c r="BI15" i="48"/>
  <c r="BE15" i="47"/>
  <c r="BE15" i="49"/>
  <c r="AS15" i="47"/>
  <c r="AS15" i="49"/>
  <c r="AS15" i="48"/>
  <c r="AO15" i="47"/>
  <c r="AO15" i="49"/>
  <c r="AC15" i="47"/>
  <c r="AC15" i="49"/>
  <c r="AC15" i="48"/>
  <c r="Y15" i="47"/>
  <c r="Y15" i="49"/>
  <c r="M15" i="47"/>
  <c r="M15" i="49"/>
  <c r="M15" i="48"/>
  <c r="CL14" i="47"/>
  <c r="CL14" i="55"/>
  <c r="CL14" i="49"/>
  <c r="BV14" i="47"/>
  <c r="BV14" i="55"/>
  <c r="BV14" i="49"/>
  <c r="BF14" i="47"/>
  <c r="BF14" i="55"/>
  <c r="BF14" i="49"/>
  <c r="AP14" i="47"/>
  <c r="AP14" i="55"/>
  <c r="AP14" i="49"/>
  <c r="Z14" i="47"/>
  <c r="Z14" i="55"/>
  <c r="Z14" i="49"/>
  <c r="CM13" i="47"/>
  <c r="CM13" i="55"/>
  <c r="CM13" i="49"/>
  <c r="BW13" i="47"/>
  <c r="BW13" i="55"/>
  <c r="BW13" i="49"/>
  <c r="BW13" i="56"/>
  <c r="BG13" i="47"/>
  <c r="BG13" i="55"/>
  <c r="BG13" i="49"/>
  <c r="AQ13" i="47"/>
  <c r="AQ13" i="55"/>
  <c r="AQ13" i="49"/>
  <c r="AQ13" i="56"/>
  <c r="AA13" i="47"/>
  <c r="AA13" i="55"/>
  <c r="AA13" i="49"/>
  <c r="K13" i="47"/>
  <c r="K13" i="55"/>
  <c r="K13" i="49"/>
  <c r="K13" i="56"/>
  <c r="B13" i="48"/>
  <c r="CM13" i="58"/>
  <c r="CO12" i="48"/>
  <c r="CO12" i="47"/>
  <c r="CG12" i="48"/>
  <c r="CG12" i="47"/>
  <c r="CG12" i="55"/>
  <c r="CG12" i="49"/>
  <c r="CG12" i="56"/>
  <c r="CC12" i="48"/>
  <c r="CC12" i="47"/>
  <c r="BY12" i="48"/>
  <c r="BY12" i="47"/>
  <c r="BY12" i="55"/>
  <c r="BQ12" i="48"/>
  <c r="BQ12" i="47"/>
  <c r="BQ12" i="55"/>
  <c r="BQ12" i="49"/>
  <c r="BQ12" i="56"/>
  <c r="BM12" i="48"/>
  <c r="BM12" i="47"/>
  <c r="BM12" i="55"/>
  <c r="BI12" i="48"/>
  <c r="BI12" i="47"/>
  <c r="BI12" i="55"/>
  <c r="BA12" i="48"/>
  <c r="BA12" i="47"/>
  <c r="BA12" i="55"/>
  <c r="BA12" i="49"/>
  <c r="BA12" i="56"/>
  <c r="AW12" i="48"/>
  <c r="AW12" i="47"/>
  <c r="AW12" i="55"/>
  <c r="AS12" i="48"/>
  <c r="AS12" i="47"/>
  <c r="AS12" i="55"/>
  <c r="AK12" i="48"/>
  <c r="AK12" i="47"/>
  <c r="AK12" i="49"/>
  <c r="AK12" i="56"/>
  <c r="AG12" i="48"/>
  <c r="AG12" i="47"/>
  <c r="AG12" i="55"/>
  <c r="AC12" i="48"/>
  <c r="AC12" i="47"/>
  <c r="U12" i="48"/>
  <c r="U12" i="47"/>
  <c r="U12" i="55"/>
  <c r="U12" i="49"/>
  <c r="U12" i="56"/>
  <c r="Q12" i="48"/>
  <c r="Q12" i="47"/>
  <c r="M12" i="48"/>
  <c r="M12" i="47"/>
  <c r="M12" i="55"/>
  <c r="BY11" i="47"/>
  <c r="BY11" i="55"/>
  <c r="BY11" i="49"/>
  <c r="BY11" i="58"/>
  <c r="M11" i="47"/>
  <c r="M11" i="49"/>
  <c r="M11" i="58"/>
  <c r="J10" i="49"/>
  <c r="J10" i="47"/>
  <c r="J10" i="55"/>
  <c r="CO4" i="49"/>
  <c r="CO4" i="56"/>
  <c r="CO4" i="48"/>
  <c r="CO4" i="47"/>
  <c r="CO4" i="55"/>
  <c r="CH4" i="47"/>
  <c r="CH4" i="55"/>
  <c r="CH4" i="48"/>
  <c r="CH4" i="49"/>
  <c r="CH4" i="56"/>
  <c r="CD4" i="47"/>
  <c r="CD4" i="55"/>
  <c r="CD4" i="48"/>
  <c r="CD4" i="49"/>
  <c r="CD4" i="56"/>
  <c r="BW4" i="48"/>
  <c r="BW4" i="47"/>
  <c r="BW4" i="55"/>
  <c r="BW4" i="49"/>
  <c r="BW4" i="56"/>
  <c r="BS4" i="48"/>
  <c r="BS4" i="47"/>
  <c r="BS4" i="55"/>
  <c r="BS4" i="49"/>
  <c r="BS4" i="56"/>
  <c r="BI4" i="49"/>
  <c r="BI4" i="56"/>
  <c r="BI4" i="48"/>
  <c r="BI4" i="47"/>
  <c r="BI4" i="55"/>
  <c r="AX4" i="47"/>
  <c r="AX4" i="55"/>
  <c r="AX4" i="48"/>
  <c r="AX4" i="49"/>
  <c r="AX4" i="56"/>
  <c r="AM4" i="48"/>
  <c r="AM4" i="47"/>
  <c r="AM4" i="55"/>
  <c r="AM4" i="49"/>
  <c r="AM4" i="56"/>
  <c r="AC4" i="49"/>
  <c r="AC4" i="56"/>
  <c r="AC4" i="48"/>
  <c r="AC4" i="47"/>
  <c r="AC4" i="55"/>
  <c r="R4" i="47"/>
  <c r="R4" i="55"/>
  <c r="R4" i="48"/>
  <c r="R4" i="49"/>
  <c r="R4" i="56"/>
  <c r="CN3" i="48"/>
  <c r="CN3" i="47"/>
  <c r="CN3" i="49"/>
  <c r="CD3" i="49"/>
  <c r="CD3" i="48"/>
  <c r="CD3" i="47"/>
  <c r="BS3" i="47"/>
  <c r="BS3" i="48"/>
  <c r="BS3" i="49"/>
  <c r="BH3" i="48"/>
  <c r="BH3" i="47"/>
  <c r="BH3" i="49"/>
  <c r="AX3" i="49"/>
  <c r="AX3" i="48"/>
  <c r="AX3" i="47"/>
  <c r="AM3" i="47"/>
  <c r="AM3" i="48"/>
  <c r="AM3" i="49"/>
  <c r="AB3" i="48"/>
  <c r="AB3" i="47"/>
  <c r="AB3" i="49"/>
  <c r="R3" i="49"/>
  <c r="R3" i="48"/>
  <c r="R3" i="47"/>
  <c r="T17" i="30"/>
  <c r="CJ9" i="30"/>
  <c r="O8" i="30"/>
  <c r="AV5" i="30"/>
  <c r="AV5" i="42"/>
  <c r="AN5" i="30"/>
  <c r="AN5" i="42"/>
  <c r="AI5" i="30"/>
  <c r="AI5" i="42"/>
  <c r="C11" i="30"/>
  <c r="AF17" i="30"/>
  <c r="X17" i="30"/>
  <c r="F11" i="58"/>
  <c r="D11" i="58"/>
  <c r="I8" i="58"/>
  <c r="B17" i="48"/>
  <c r="B17" i="47"/>
  <c r="Y17" i="56"/>
  <c r="BT16" i="58"/>
  <c r="CG15" i="47"/>
  <c r="CG15" i="49"/>
  <c r="BQ15" i="47"/>
  <c r="BQ15" i="49"/>
  <c r="BA15" i="47"/>
  <c r="BA15" i="49"/>
  <c r="AK15" i="47"/>
  <c r="AK15" i="49"/>
  <c r="U15" i="47"/>
  <c r="U15" i="49"/>
  <c r="J15" i="48"/>
  <c r="J15" i="49"/>
  <c r="J15" i="47"/>
  <c r="CI14" i="48"/>
  <c r="CI14" i="47"/>
  <c r="CI14" i="55"/>
  <c r="CI14" i="49"/>
  <c r="CE14" i="48"/>
  <c r="CE14" i="47"/>
  <c r="CE14" i="55"/>
  <c r="CA14" i="48"/>
  <c r="CA14" i="47"/>
  <c r="CA14" i="55"/>
  <c r="BS14" i="48"/>
  <c r="BS14" i="47"/>
  <c r="BS14" i="55"/>
  <c r="BS14" i="49"/>
  <c r="BO14" i="48"/>
  <c r="BO14" i="47"/>
  <c r="BO14" i="55"/>
  <c r="BK14" i="48"/>
  <c r="BK14" i="47"/>
  <c r="BK14" i="55"/>
  <c r="BC14" i="48"/>
  <c r="BC14" i="47"/>
  <c r="BC14" i="55"/>
  <c r="BC14" i="49"/>
  <c r="AY14" i="48"/>
  <c r="AY14" i="47"/>
  <c r="AY14" i="55"/>
  <c r="AU14" i="48"/>
  <c r="AU14" i="47"/>
  <c r="AU14" i="55"/>
  <c r="AM14" i="48"/>
  <c r="AM14" i="47"/>
  <c r="AM14" i="55"/>
  <c r="AM14" i="49"/>
  <c r="AI14" i="48"/>
  <c r="AI14" i="47"/>
  <c r="AI14" i="55"/>
  <c r="AE14" i="48"/>
  <c r="AE14" i="47"/>
  <c r="AE14" i="55"/>
  <c r="W14" i="48"/>
  <c r="W14" i="47"/>
  <c r="W14" i="55"/>
  <c r="W14" i="49"/>
  <c r="S14" i="48"/>
  <c r="S14" i="47"/>
  <c r="S14" i="55"/>
  <c r="O14" i="48"/>
  <c r="O14" i="47"/>
  <c r="O14" i="55"/>
  <c r="CJ13" i="48"/>
  <c r="CJ13" i="47"/>
  <c r="CJ13" i="55"/>
  <c r="CJ13" i="49"/>
  <c r="CJ13" i="56"/>
  <c r="CF13" i="48"/>
  <c r="CF13" i="47"/>
  <c r="CF13" i="55"/>
  <c r="CB13" i="48"/>
  <c r="CB13" i="47"/>
  <c r="CB13" i="55"/>
  <c r="BT13" i="48"/>
  <c r="BT13" i="47"/>
  <c r="BT13" i="55"/>
  <c r="BT13" i="49"/>
  <c r="BT13" i="56"/>
  <c r="BP13" i="48"/>
  <c r="BP13" i="47"/>
  <c r="BP13" i="55"/>
  <c r="BL13" i="48"/>
  <c r="BL13" i="47"/>
  <c r="BL13" i="55"/>
  <c r="BD13" i="48"/>
  <c r="BD13" i="47"/>
  <c r="BD13" i="55"/>
  <c r="BD13" i="49"/>
  <c r="BD13" i="56"/>
  <c r="AZ13" i="48"/>
  <c r="AZ13" i="47"/>
  <c r="AZ13" i="55"/>
  <c r="AV13" i="48"/>
  <c r="AV13" i="47"/>
  <c r="AV13" i="55"/>
  <c r="AN13" i="48"/>
  <c r="AN13" i="47"/>
  <c r="AN13" i="55"/>
  <c r="AN13" i="49"/>
  <c r="AN13" i="56"/>
  <c r="AJ13" i="48"/>
  <c r="AJ13" i="47"/>
  <c r="AJ13" i="55"/>
  <c r="AF13" i="48"/>
  <c r="AF13" i="47"/>
  <c r="AF13" i="55"/>
  <c r="X13" i="48"/>
  <c r="X13" i="47"/>
  <c r="X13" i="55"/>
  <c r="X13" i="49"/>
  <c r="X13" i="56"/>
  <c r="T13" i="48"/>
  <c r="T13" i="47"/>
  <c r="T13" i="55"/>
  <c r="P13" i="48"/>
  <c r="P13" i="47"/>
  <c r="P13" i="55"/>
  <c r="CL12" i="58"/>
  <c r="L12" i="58"/>
  <c r="CO11" i="47"/>
  <c r="CO11" i="55"/>
  <c r="CO11" i="49"/>
  <c r="CO11" i="56"/>
  <c r="CJ11" i="58"/>
  <c r="CI11" i="58"/>
  <c r="CF11" i="58"/>
  <c r="CE11" i="58"/>
  <c r="CC11" i="47"/>
  <c r="CC11" i="55"/>
  <c r="CC11" i="49"/>
  <c r="CC11" i="56"/>
  <c r="CC11" i="48"/>
  <c r="BY11" i="56"/>
  <c r="BM11" i="47"/>
  <c r="BM11" i="55"/>
  <c r="BM11" i="49"/>
  <c r="BM11" i="56"/>
  <c r="BM11" i="48"/>
  <c r="BI11" i="47"/>
  <c r="BI11" i="55"/>
  <c r="BI11" i="49"/>
  <c r="BI11" i="56"/>
  <c r="BD11" i="58"/>
  <c r="BC11" i="58"/>
  <c r="AZ11" i="58"/>
  <c r="AY11" i="58"/>
  <c r="AW11" i="47"/>
  <c r="AW11" i="55"/>
  <c r="AW11" i="49"/>
  <c r="AW11" i="56"/>
  <c r="AW11" i="48"/>
  <c r="AS11" i="47"/>
  <c r="AS11" i="55"/>
  <c r="AS11" i="49"/>
  <c r="AS11" i="56"/>
  <c r="AG11" i="47"/>
  <c r="AG11" i="55"/>
  <c r="AG11" i="49"/>
  <c r="AG11" i="56"/>
  <c r="AG11" i="48"/>
  <c r="AC11" i="47"/>
  <c r="AC11" i="55"/>
  <c r="AC11" i="49"/>
  <c r="AC11" i="56"/>
  <c r="X11" i="58"/>
  <c r="W11" i="58"/>
  <c r="T11" i="58"/>
  <c r="S11" i="58"/>
  <c r="Q11" i="47"/>
  <c r="Q11" i="55"/>
  <c r="Q11" i="49"/>
  <c r="Q11" i="56"/>
  <c r="Q11" i="48"/>
  <c r="M11" i="55"/>
  <c r="M11" i="56"/>
  <c r="CH10" i="47"/>
  <c r="CH10" i="55"/>
  <c r="CH10" i="49"/>
  <c r="CH10" i="48"/>
  <c r="CD10" i="47"/>
  <c r="CD10" i="55"/>
  <c r="CD10" i="49"/>
  <c r="BR10" i="47"/>
  <c r="BR10" i="55"/>
  <c r="BR10" i="49"/>
  <c r="BR10" i="48"/>
  <c r="BN10" i="47"/>
  <c r="BN10" i="55"/>
  <c r="BN10" i="49"/>
  <c r="BB10" i="47"/>
  <c r="BB10" i="55"/>
  <c r="BB10" i="49"/>
  <c r="BB10" i="48"/>
  <c r="AX10" i="47"/>
  <c r="AX10" i="55"/>
  <c r="AX10" i="49"/>
  <c r="AL10" i="47"/>
  <c r="AL10" i="55"/>
  <c r="AL10" i="49"/>
  <c r="AL10" i="48"/>
  <c r="AH10" i="47"/>
  <c r="AH10" i="55"/>
  <c r="AH10" i="49"/>
  <c r="V10" i="47"/>
  <c r="V10" i="55"/>
  <c r="V10" i="49"/>
  <c r="V10" i="48"/>
  <c r="R10" i="47"/>
  <c r="R10" i="55"/>
  <c r="R10" i="49"/>
  <c r="CN9" i="48"/>
  <c r="CN9" i="47"/>
  <c r="CN9" i="55"/>
  <c r="CN9" i="49"/>
  <c r="CN9" i="56"/>
  <c r="CJ9" i="48"/>
  <c r="CJ9" i="47"/>
  <c r="CJ9" i="55"/>
  <c r="CF9" i="48"/>
  <c r="CF9" i="47"/>
  <c r="CF9" i="55"/>
  <c r="CD8" i="58"/>
  <c r="BN8" i="58"/>
  <c r="AX8" i="58"/>
  <c r="AH8" i="58"/>
  <c r="R8" i="58"/>
  <c r="CA6" i="58"/>
  <c r="BH6" i="58"/>
  <c r="CK4" i="49"/>
  <c r="CK4" i="56"/>
  <c r="CK4" i="48"/>
  <c r="CK4" i="47"/>
  <c r="CK4" i="55"/>
  <c r="CG4" i="49"/>
  <c r="CG4" i="56"/>
  <c r="CG4" i="48"/>
  <c r="CG4" i="47"/>
  <c r="CG4" i="55"/>
  <c r="BZ4" i="47"/>
  <c r="BZ4" i="55"/>
  <c r="BZ4" i="48"/>
  <c r="BZ4" i="49"/>
  <c r="BZ4" i="56"/>
  <c r="BV4" i="47"/>
  <c r="BV4" i="55"/>
  <c r="BV4" i="48"/>
  <c r="BV4" i="49"/>
  <c r="BV4" i="56"/>
  <c r="BK4" i="48"/>
  <c r="BK4" i="47"/>
  <c r="BK4" i="55"/>
  <c r="BK4" i="49"/>
  <c r="BK4" i="56"/>
  <c r="BA4" i="49"/>
  <c r="BA4" i="56"/>
  <c r="BA4" i="48"/>
  <c r="BA4" i="47"/>
  <c r="BA4" i="55"/>
  <c r="AP4" i="47"/>
  <c r="AP4" i="55"/>
  <c r="AP4" i="48"/>
  <c r="AP4" i="49"/>
  <c r="AP4" i="56"/>
  <c r="AE4" i="48"/>
  <c r="AE4" i="47"/>
  <c r="AE4" i="55"/>
  <c r="AE4" i="49"/>
  <c r="AE4" i="56"/>
  <c r="U4" i="49"/>
  <c r="U4" i="56"/>
  <c r="U4" i="48"/>
  <c r="U4" i="47"/>
  <c r="U4" i="55"/>
  <c r="J4" i="49"/>
  <c r="J4" i="56"/>
  <c r="J4" i="48"/>
  <c r="J4" i="47"/>
  <c r="J4" i="55"/>
  <c r="CF3" i="48"/>
  <c r="CF3" i="47"/>
  <c r="CF3" i="49"/>
  <c r="BV3" i="49"/>
  <c r="BV3" i="48"/>
  <c r="BV3" i="47"/>
  <c r="BK3" i="47"/>
  <c r="BK3" i="55"/>
  <c r="BK3" i="48"/>
  <c r="BK3" i="49"/>
  <c r="AZ3" i="48"/>
  <c r="AZ3" i="47"/>
  <c r="AZ3" i="55"/>
  <c r="AZ3" i="49"/>
  <c r="AP3" i="49"/>
  <c r="AP3" i="48"/>
  <c r="AP3" i="47"/>
  <c r="AP3" i="55"/>
  <c r="AE3" i="47"/>
  <c r="AE3" i="48"/>
  <c r="AE3" i="49"/>
  <c r="T3" i="48"/>
  <c r="T3" i="47"/>
  <c r="T3" i="49"/>
  <c r="BS11" i="30"/>
  <c r="CK6" i="30"/>
  <c r="AQ5" i="30"/>
  <c r="BO3" i="30"/>
  <c r="BO3" i="42"/>
  <c r="AR3" i="30"/>
  <c r="AR3" i="42"/>
  <c r="K3" i="30"/>
  <c r="AH13" i="59"/>
  <c r="AE13" i="62"/>
  <c r="AE13" i="59"/>
  <c r="X13" i="62"/>
  <c r="X13" i="59"/>
  <c r="CL11" i="59"/>
  <c r="CI11" i="62"/>
  <c r="CI11" i="59"/>
  <c r="CB11" i="62"/>
  <c r="CB11" i="59"/>
  <c r="BB10" i="59"/>
  <c r="AY10" i="62"/>
  <c r="AY10" i="59"/>
  <c r="AR10" i="62"/>
  <c r="AR10" i="59"/>
  <c r="R9" i="59"/>
  <c r="O9" i="62"/>
  <c r="O9" i="59"/>
  <c r="H9" i="62"/>
  <c r="H9" i="59"/>
  <c r="BS7" i="62"/>
  <c r="BS7" i="59"/>
  <c r="BL7" i="62"/>
  <c r="BL7" i="59"/>
  <c r="AL6" i="59"/>
  <c r="AI6" i="62"/>
  <c r="AI6" i="59"/>
  <c r="AB6" i="62"/>
  <c r="AB6" i="59"/>
  <c r="CP4" i="59"/>
  <c r="CF4" i="62"/>
  <c r="CF4" i="59"/>
  <c r="AV3" i="62"/>
  <c r="AV3" i="59"/>
  <c r="I17" i="48"/>
  <c r="I17" i="47"/>
  <c r="D17" i="47"/>
  <c r="D17" i="49"/>
  <c r="G15" i="48"/>
  <c r="G15" i="47"/>
  <c r="I14" i="47"/>
  <c r="I14" i="49"/>
  <c r="E13" i="48"/>
  <c r="E13" i="47"/>
  <c r="E13" i="55"/>
  <c r="G12" i="47"/>
  <c r="G12" i="55"/>
  <c r="G12" i="49"/>
  <c r="G12" i="56"/>
  <c r="I11" i="58"/>
  <c r="H11" i="58"/>
  <c r="C11" i="48"/>
  <c r="C11" i="47"/>
  <c r="C11" i="55"/>
  <c r="E10" i="47"/>
  <c r="E10" i="49"/>
  <c r="H8" i="48"/>
  <c r="H8" i="47"/>
  <c r="H8" i="55"/>
  <c r="C8" i="47"/>
  <c r="C8" i="49"/>
  <c r="C8" i="56"/>
  <c r="F6" i="48"/>
  <c r="F6" i="47"/>
  <c r="F6" i="55"/>
  <c r="H5" i="47"/>
  <c r="H5" i="55"/>
  <c r="H5" i="49"/>
  <c r="H5" i="56"/>
  <c r="D4" i="48"/>
  <c r="D4" i="47"/>
  <c r="F3" i="47"/>
  <c r="F3" i="49"/>
  <c r="CJ17" i="48"/>
  <c r="CJ17" i="47"/>
  <c r="CE17" i="47"/>
  <c r="CE17" i="49"/>
  <c r="CE17" i="56"/>
  <c r="BT17" i="48"/>
  <c r="BT17" i="47"/>
  <c r="BO17" i="47"/>
  <c r="BO17" i="55"/>
  <c r="BO17" i="49"/>
  <c r="BD17" i="48"/>
  <c r="BD17" i="47"/>
  <c r="AY17" i="47"/>
  <c r="AY17" i="49"/>
  <c r="AY17" i="56"/>
  <c r="AN17" i="48"/>
  <c r="AN17" i="47"/>
  <c r="AI17" i="47"/>
  <c r="AI17" i="55"/>
  <c r="AI17" i="49"/>
  <c r="X17" i="48"/>
  <c r="X17" i="47"/>
  <c r="S17" i="47"/>
  <c r="S17" i="49"/>
  <c r="S17" i="56"/>
  <c r="CG16" i="48"/>
  <c r="CG16" i="47"/>
  <c r="CB16" i="47"/>
  <c r="CB16" i="49"/>
  <c r="CB16" i="56"/>
  <c r="BQ16" i="48"/>
  <c r="BQ16" i="47"/>
  <c r="BL16" i="47"/>
  <c r="BL16" i="55"/>
  <c r="BL16" i="49"/>
  <c r="BL16" i="56"/>
  <c r="BA16" i="48"/>
  <c r="BA16" i="47"/>
  <c r="AV16" i="47"/>
  <c r="AV16" i="49"/>
  <c r="AV16" i="56"/>
  <c r="AQ16" i="58"/>
  <c r="AK16" i="48"/>
  <c r="AK16" i="47"/>
  <c r="AF16" i="47"/>
  <c r="AF16" i="55"/>
  <c r="AF16" i="49"/>
  <c r="AF16" i="56"/>
  <c r="U16" i="48"/>
  <c r="U16" i="47"/>
  <c r="P16" i="47"/>
  <c r="P16" i="49"/>
  <c r="P16" i="56"/>
  <c r="K16" i="58"/>
  <c r="CH15" i="48"/>
  <c r="CH15" i="47"/>
  <c r="CC15" i="47"/>
  <c r="CC15" i="49"/>
  <c r="BR15" i="48"/>
  <c r="BR15" i="47"/>
  <c r="BM15" i="47"/>
  <c r="BM15" i="49"/>
  <c r="BB15" i="48"/>
  <c r="BB15" i="47"/>
  <c r="AW15" i="47"/>
  <c r="AW15" i="49"/>
  <c r="AL15" i="48"/>
  <c r="AL15" i="47"/>
  <c r="AG15" i="47"/>
  <c r="AG15" i="49"/>
  <c r="V15" i="48"/>
  <c r="V15" i="47"/>
  <c r="Q15" i="47"/>
  <c r="Q15" i="49"/>
  <c r="CM14" i="48"/>
  <c r="CM14" i="47"/>
  <c r="CM14" i="55"/>
  <c r="CH14" i="47"/>
  <c r="CH14" i="55"/>
  <c r="CH14" i="49"/>
  <c r="CH14" i="56"/>
  <c r="BW14" i="48"/>
  <c r="BW14" i="47"/>
  <c r="BW14" i="55"/>
  <c r="BR14" i="55"/>
  <c r="BG14" i="48"/>
  <c r="BG14" i="47"/>
  <c r="BG14" i="55"/>
  <c r="BB14" i="47"/>
  <c r="BB14" i="55"/>
  <c r="BB14" i="49"/>
  <c r="BB14" i="56"/>
  <c r="AQ14" i="48"/>
  <c r="AQ14" i="47"/>
  <c r="AQ14" i="55"/>
  <c r="AL14" i="47"/>
  <c r="AL14" i="55"/>
  <c r="AL14" i="49"/>
  <c r="AA14" i="48"/>
  <c r="AA14" i="47"/>
  <c r="AA14" i="55"/>
  <c r="V14" i="47"/>
  <c r="V14" i="55"/>
  <c r="V14" i="49"/>
  <c r="V14" i="56"/>
  <c r="K14" i="48"/>
  <c r="K14" i="47"/>
  <c r="K14" i="55"/>
  <c r="CN13" i="48"/>
  <c r="CN13" i="47"/>
  <c r="CN13" i="55"/>
  <c r="CI13" i="47"/>
  <c r="CI13" i="55"/>
  <c r="CI13" i="49"/>
  <c r="CI13" i="56"/>
  <c r="BX13" i="48"/>
  <c r="BX13" i="47"/>
  <c r="BX13" i="55"/>
  <c r="BS13" i="47"/>
  <c r="BS13" i="55"/>
  <c r="BS13" i="49"/>
  <c r="BS13" i="56"/>
  <c r="BN13" i="58"/>
  <c r="BH13" i="48"/>
  <c r="BH13" i="47"/>
  <c r="BH13" i="55"/>
  <c r="BC13" i="47"/>
  <c r="BC13" i="55"/>
  <c r="BC13" i="49"/>
  <c r="BC13" i="56"/>
  <c r="AR13" i="48"/>
  <c r="AR13" i="47"/>
  <c r="AR13" i="55"/>
  <c r="AM13" i="47"/>
  <c r="AM13" i="55"/>
  <c r="AM13" i="49"/>
  <c r="AM13" i="56"/>
  <c r="AB13" i="48"/>
  <c r="AB13" i="47"/>
  <c r="AB13" i="55"/>
  <c r="W13" i="47"/>
  <c r="W13" i="55"/>
  <c r="W13" i="49"/>
  <c r="W13" i="56"/>
  <c r="L13" i="48"/>
  <c r="L13" i="47"/>
  <c r="L13" i="55"/>
  <c r="CP12" i="58"/>
  <c r="CK12" i="48"/>
  <c r="CK12" i="47"/>
  <c r="CK12" i="55"/>
  <c r="CF12" i="47"/>
  <c r="CF12" i="55"/>
  <c r="CF12" i="49"/>
  <c r="CF12" i="56"/>
  <c r="BZ12" i="58"/>
  <c r="BU12" i="48"/>
  <c r="BU12" i="47"/>
  <c r="BU12" i="55"/>
  <c r="BP12" i="47"/>
  <c r="BP12" i="55"/>
  <c r="BP12" i="49"/>
  <c r="BP12" i="56"/>
  <c r="BE12" i="48"/>
  <c r="BE12" i="47"/>
  <c r="BE12" i="55"/>
  <c r="AZ12" i="47"/>
  <c r="AZ12" i="55"/>
  <c r="AZ12" i="49"/>
  <c r="AZ12" i="56"/>
  <c r="AU12" i="58"/>
  <c r="AO12" i="48"/>
  <c r="AO12" i="47"/>
  <c r="AO12" i="55"/>
  <c r="AJ12" i="47"/>
  <c r="AJ12" i="55"/>
  <c r="AJ12" i="49"/>
  <c r="AJ12" i="56"/>
  <c r="Y12" i="48"/>
  <c r="Y12" i="47"/>
  <c r="Y12" i="55"/>
  <c r="T12" i="47"/>
  <c r="T12" i="55"/>
  <c r="T12" i="49"/>
  <c r="T12" i="56"/>
  <c r="O12" i="58"/>
  <c r="J12" i="58"/>
  <c r="CL11" i="48"/>
  <c r="CL11" i="47"/>
  <c r="CL11" i="55"/>
  <c r="CG11" i="47"/>
  <c r="CG11" i="49"/>
  <c r="CG11" i="56"/>
  <c r="BV11" i="48"/>
  <c r="BV11" i="47"/>
  <c r="BV11" i="55"/>
  <c r="BQ11" i="47"/>
  <c r="BQ11" i="49"/>
  <c r="BQ11" i="56"/>
  <c r="BL11" i="58"/>
  <c r="BK11" i="58"/>
  <c r="BF11" i="48"/>
  <c r="BF11" i="47"/>
  <c r="BF11" i="55"/>
  <c r="BA11" i="47"/>
  <c r="BA11" i="49"/>
  <c r="BA11" i="56"/>
  <c r="AP11" i="48"/>
  <c r="AP11" i="47"/>
  <c r="AP11" i="55"/>
  <c r="AK11" i="47"/>
  <c r="AK11" i="49"/>
  <c r="AK11" i="56"/>
  <c r="AF11" i="58"/>
  <c r="AE11" i="58"/>
  <c r="Z11" i="48"/>
  <c r="Z11" i="47"/>
  <c r="Z11" i="55"/>
  <c r="U11" i="47"/>
  <c r="U11" i="49"/>
  <c r="U11" i="56"/>
  <c r="J11" i="48"/>
  <c r="J11" i="49"/>
  <c r="J11" i="56"/>
  <c r="CL10" i="47"/>
  <c r="CL10" i="49"/>
  <c r="CA10" i="48"/>
  <c r="CA10" i="47"/>
  <c r="CA10" i="55"/>
  <c r="BV10" i="47"/>
  <c r="BV10" i="49"/>
  <c r="BK10" i="48"/>
  <c r="BK10" i="47"/>
  <c r="BK10" i="55"/>
  <c r="BF10" i="47"/>
  <c r="BF10" i="49"/>
  <c r="AU10" i="48"/>
  <c r="AU10" i="47"/>
  <c r="AU10" i="55"/>
  <c r="AP10" i="47"/>
  <c r="AP10" i="49"/>
  <c r="AE10" i="48"/>
  <c r="AE10" i="47"/>
  <c r="AE10" i="55"/>
  <c r="Z10" i="47"/>
  <c r="Z10" i="49"/>
  <c r="O10" i="48"/>
  <c r="O10" i="47"/>
  <c r="O10" i="55"/>
  <c r="CM9" i="47"/>
  <c r="CM9" i="55"/>
  <c r="CM9" i="49"/>
  <c r="CM9" i="56"/>
  <c r="CC8" i="58"/>
  <c r="CB8" i="58"/>
  <c r="BM8" i="58"/>
  <c r="BL8" i="58"/>
  <c r="AW8" i="58"/>
  <c r="AV8" i="58"/>
  <c r="AG8" i="58"/>
  <c r="AF8" i="58"/>
  <c r="Q8" i="58"/>
  <c r="P8" i="58"/>
  <c r="CO6" i="48"/>
  <c r="CO6" i="49"/>
  <c r="CM6" i="49"/>
  <c r="CM6" i="56"/>
  <c r="CM6" i="47"/>
  <c r="CM6" i="55"/>
  <c r="CJ6" i="47"/>
  <c r="CJ6" i="55"/>
  <c r="CJ6" i="49"/>
  <c r="CG6" i="48"/>
  <c r="CG6" i="49"/>
  <c r="CE6" i="55"/>
  <c r="CB6" i="47"/>
  <c r="CB6" i="55"/>
  <c r="CB6" i="49"/>
  <c r="BY6" i="48"/>
  <c r="BY6" i="49"/>
  <c r="BW6" i="49"/>
  <c r="BW6" i="56"/>
  <c r="BW6" i="47"/>
  <c r="BW6" i="55"/>
  <c r="BT6" i="47"/>
  <c r="BT6" i="55"/>
  <c r="BT6" i="49"/>
  <c r="BQ6" i="48"/>
  <c r="BQ6" i="49"/>
  <c r="BO6" i="49"/>
  <c r="BO6" i="47"/>
  <c r="BO6" i="55"/>
  <c r="BL6" i="47"/>
  <c r="BL6" i="55"/>
  <c r="BL6" i="49"/>
  <c r="BI6" i="48"/>
  <c r="BI6" i="49"/>
  <c r="BG6" i="49"/>
  <c r="BG6" i="56"/>
  <c r="BG6" i="47"/>
  <c r="BG6" i="55"/>
  <c r="BD6" i="47"/>
  <c r="BD6" i="55"/>
  <c r="BD6" i="49"/>
  <c r="BA6" i="48"/>
  <c r="BA6" i="49"/>
  <c r="AV6" i="47"/>
  <c r="AV6" i="55"/>
  <c r="AV6" i="49"/>
  <c r="AS6" i="48"/>
  <c r="AS6" i="49"/>
  <c r="AQ6" i="49"/>
  <c r="AQ6" i="56"/>
  <c r="AQ6" i="47"/>
  <c r="AQ6" i="55"/>
  <c r="AN6" i="47"/>
  <c r="AN6" i="55"/>
  <c r="AN6" i="49"/>
  <c r="AK6" i="48"/>
  <c r="AK6" i="49"/>
  <c r="AI6" i="49"/>
  <c r="AI6" i="47"/>
  <c r="AI6" i="55"/>
  <c r="AF6" i="47"/>
  <c r="AF6" i="55"/>
  <c r="AF6" i="49"/>
  <c r="AC6" i="48"/>
  <c r="AC6" i="49"/>
  <c r="AA6" i="49"/>
  <c r="AA6" i="56"/>
  <c r="AA6" i="47"/>
  <c r="AA6" i="55"/>
  <c r="X6" i="47"/>
  <c r="X6" i="55"/>
  <c r="X6" i="49"/>
  <c r="U6" i="48"/>
  <c r="U6" i="49"/>
  <c r="S6" i="55"/>
  <c r="P6" i="47"/>
  <c r="P6" i="55"/>
  <c r="P6" i="49"/>
  <c r="M6" i="48"/>
  <c r="M6" i="49"/>
  <c r="K6" i="49"/>
  <c r="K6" i="56"/>
  <c r="K6" i="47"/>
  <c r="K6" i="55"/>
  <c r="CP5" i="48"/>
  <c r="CP5" i="49"/>
  <c r="CP5" i="56"/>
  <c r="CN5" i="49"/>
  <c r="CN5" i="56"/>
  <c r="CN5" i="47"/>
  <c r="CN5" i="55"/>
  <c r="CK5" i="47"/>
  <c r="CK5" i="55"/>
  <c r="CK5" i="49"/>
  <c r="CK5" i="56"/>
  <c r="CH5" i="48"/>
  <c r="CH5" i="49"/>
  <c r="CH5" i="56"/>
  <c r="CF5" i="49"/>
  <c r="CF5" i="56"/>
  <c r="CF5" i="47"/>
  <c r="CF5" i="55"/>
  <c r="CC5" i="47"/>
  <c r="CC5" i="55"/>
  <c r="CC5" i="49"/>
  <c r="CC5" i="56"/>
  <c r="BZ5" i="48"/>
  <c r="BZ5" i="49"/>
  <c r="BZ5" i="56"/>
  <c r="BX5" i="49"/>
  <c r="BX5" i="56"/>
  <c r="BX5" i="47"/>
  <c r="BX5" i="55"/>
  <c r="BU5" i="47"/>
  <c r="BU5" i="55"/>
  <c r="BU5" i="49"/>
  <c r="BU5" i="56"/>
  <c r="BR5" i="48"/>
  <c r="BR5" i="49"/>
  <c r="BR5" i="56"/>
  <c r="BP5" i="49"/>
  <c r="BP5" i="56"/>
  <c r="BP5" i="47"/>
  <c r="BP5" i="55"/>
  <c r="BM5" i="47"/>
  <c r="BM5" i="55"/>
  <c r="BM5" i="49"/>
  <c r="BM5" i="56"/>
  <c r="BJ5" i="48"/>
  <c r="BJ5" i="49"/>
  <c r="BJ5" i="56"/>
  <c r="BH5" i="49"/>
  <c r="BH5" i="56"/>
  <c r="BH5" i="47"/>
  <c r="BH5" i="55"/>
  <c r="BE5" i="47"/>
  <c r="BE5" i="55"/>
  <c r="BE5" i="49"/>
  <c r="BE5" i="56"/>
  <c r="BB5" i="48"/>
  <c r="BB5" i="49"/>
  <c r="BB5" i="56"/>
  <c r="AZ5" i="49"/>
  <c r="AZ5" i="56"/>
  <c r="AZ5" i="47"/>
  <c r="AZ5" i="55"/>
  <c r="AW5" i="47"/>
  <c r="AW5" i="55"/>
  <c r="AW5" i="49"/>
  <c r="AW5" i="56"/>
  <c r="AT5" i="48"/>
  <c r="AT5" i="49"/>
  <c r="AT5" i="56"/>
  <c r="AR5" i="49"/>
  <c r="AR5" i="56"/>
  <c r="AR5" i="47"/>
  <c r="AR5" i="55"/>
  <c r="AO5" i="47"/>
  <c r="AO5" i="55"/>
  <c r="AO5" i="49"/>
  <c r="AO5" i="56"/>
  <c r="AL5" i="48"/>
  <c r="AL5" i="49"/>
  <c r="AL5" i="56"/>
  <c r="AJ5" i="49"/>
  <c r="AJ5" i="56"/>
  <c r="AJ5" i="47"/>
  <c r="AJ5" i="55"/>
  <c r="AG5" i="47"/>
  <c r="AG5" i="55"/>
  <c r="AG5" i="49"/>
  <c r="AG5" i="56"/>
  <c r="AD5" i="48"/>
  <c r="AD5" i="49"/>
  <c r="AD5" i="56"/>
  <c r="AB5" i="49"/>
  <c r="AB5" i="56"/>
  <c r="AB5" i="47"/>
  <c r="AB5" i="55"/>
  <c r="Y5" i="47"/>
  <c r="Y5" i="55"/>
  <c r="Y5" i="49"/>
  <c r="Y5" i="56"/>
  <c r="V5" i="48"/>
  <c r="V5" i="49"/>
  <c r="V5" i="56"/>
  <c r="T5" i="49"/>
  <c r="T5" i="56"/>
  <c r="T5" i="47"/>
  <c r="T5" i="55"/>
  <c r="Q5" i="47"/>
  <c r="Q5" i="55"/>
  <c r="Q5" i="49"/>
  <c r="Q5" i="56"/>
  <c r="N5" i="48"/>
  <c r="N5" i="49"/>
  <c r="N5" i="56"/>
  <c r="L5" i="49"/>
  <c r="L5" i="56"/>
  <c r="L5" i="47"/>
  <c r="L5" i="55"/>
  <c r="CP3" i="49"/>
  <c r="CP3" i="48"/>
  <c r="CP3" i="47"/>
  <c r="CM3" i="47"/>
  <c r="CM3" i="55"/>
  <c r="CM3" i="48"/>
  <c r="CM3" i="49"/>
  <c r="CJ3" i="48"/>
  <c r="CJ3" i="47"/>
  <c r="CJ3" i="55"/>
  <c r="CJ3" i="49"/>
  <c r="CH3" i="49"/>
  <c r="CH3" i="48"/>
  <c r="CH3" i="47"/>
  <c r="CH3" i="55"/>
  <c r="CE3" i="47"/>
  <c r="CE3" i="55"/>
  <c r="CE3" i="48"/>
  <c r="CE3" i="49"/>
  <c r="CB3" i="48"/>
  <c r="CB3" i="47"/>
  <c r="CB3" i="55"/>
  <c r="CB3" i="49"/>
  <c r="BZ3" i="49"/>
  <c r="BZ3" i="48"/>
  <c r="BZ3" i="47"/>
  <c r="BZ3" i="55"/>
  <c r="BW3" i="47"/>
  <c r="BW3" i="55"/>
  <c r="BW3" i="48"/>
  <c r="BW3" i="49"/>
  <c r="BT3" i="48"/>
  <c r="BT3" i="47"/>
  <c r="BT3" i="55"/>
  <c r="BT3" i="49"/>
  <c r="BR3" i="49"/>
  <c r="BR3" i="48"/>
  <c r="BR3" i="47"/>
  <c r="BR3" i="55"/>
  <c r="BO3" i="47"/>
  <c r="BO3" i="48"/>
  <c r="BO3" i="49"/>
  <c r="BL3" i="48"/>
  <c r="BL3" i="47"/>
  <c r="BL3" i="49"/>
  <c r="BJ3" i="49"/>
  <c r="BJ3" i="48"/>
  <c r="BJ3" i="47"/>
  <c r="BG3" i="47"/>
  <c r="BG3" i="55"/>
  <c r="BG3" i="48"/>
  <c r="BG3" i="49"/>
  <c r="BD3" i="48"/>
  <c r="BD3" i="47"/>
  <c r="BD3" i="55"/>
  <c r="BD3" i="49"/>
  <c r="BB3" i="49"/>
  <c r="BB3" i="48"/>
  <c r="BB3" i="47"/>
  <c r="BB3" i="55"/>
  <c r="AY3" i="47"/>
  <c r="AY3" i="55"/>
  <c r="AY3" i="48"/>
  <c r="AY3" i="49"/>
  <c r="AV3" i="48"/>
  <c r="AV3" i="47"/>
  <c r="AV3" i="55"/>
  <c r="AV3" i="49"/>
  <c r="AT3" i="49"/>
  <c r="AT3" i="48"/>
  <c r="AT3" i="47"/>
  <c r="AT3" i="55"/>
  <c r="AQ3" i="47"/>
  <c r="AQ3" i="55"/>
  <c r="AQ3" i="48"/>
  <c r="AQ3" i="49"/>
  <c r="AN3" i="48"/>
  <c r="AN3" i="47"/>
  <c r="AN3" i="55"/>
  <c r="AN3" i="49"/>
  <c r="AL3" i="49"/>
  <c r="AL3" i="48"/>
  <c r="AL3" i="47"/>
  <c r="AL3" i="55"/>
  <c r="AI3" i="47"/>
  <c r="AI3" i="48"/>
  <c r="AI3" i="49"/>
  <c r="AF3" i="48"/>
  <c r="AF3" i="47"/>
  <c r="AF3" i="49"/>
  <c r="AD3" i="49"/>
  <c r="AD3" i="48"/>
  <c r="AD3" i="47"/>
  <c r="AA3" i="47"/>
  <c r="AA3" i="55"/>
  <c r="AA3" i="48"/>
  <c r="AA3" i="49"/>
  <c r="X3" i="48"/>
  <c r="X3" i="47"/>
  <c r="X3" i="55"/>
  <c r="X3" i="49"/>
  <c r="V3" i="49"/>
  <c r="V3" i="48"/>
  <c r="V3" i="47"/>
  <c r="V3" i="55"/>
  <c r="S3" i="47"/>
  <c r="S3" i="55"/>
  <c r="S3" i="48"/>
  <c r="S3" i="49"/>
  <c r="P3" i="48"/>
  <c r="P3" i="47"/>
  <c r="P3" i="55"/>
  <c r="P3" i="49"/>
  <c r="N3" i="49"/>
  <c r="N3" i="48"/>
  <c r="N3" i="47"/>
  <c r="N3" i="55"/>
  <c r="K3" i="47"/>
  <c r="K3" i="55"/>
  <c r="K3" i="48"/>
  <c r="K3" i="49"/>
  <c r="AG17" i="30"/>
  <c r="I17" i="30"/>
  <c r="CE15" i="30"/>
  <c r="F15" i="30"/>
  <c r="J14" i="30"/>
  <c r="E14" i="30"/>
  <c r="H11" i="30"/>
  <c r="D9" i="30"/>
  <c r="BK7" i="30"/>
  <c r="H7" i="30"/>
  <c r="BM6" i="30"/>
  <c r="BE6" i="30"/>
  <c r="AH6" i="30"/>
  <c r="V6" i="30"/>
  <c r="V6" i="42"/>
  <c r="I6" i="30"/>
  <c r="AQ4" i="30"/>
  <c r="T4" i="30"/>
  <c r="BN3" i="30"/>
  <c r="AU7" i="42"/>
  <c r="BH17" i="28"/>
  <c r="BH17" i="26"/>
  <c r="BH17" i="27"/>
  <c r="AT14" i="30"/>
  <c r="M14" i="30"/>
  <c r="K11" i="30"/>
  <c r="BK17" i="62"/>
  <c r="BK17" i="59"/>
  <c r="CM16" i="62"/>
  <c r="CM16" i="59"/>
  <c r="AA16" i="62"/>
  <c r="AA16" i="59"/>
  <c r="BC15" i="62"/>
  <c r="BC15" i="59"/>
  <c r="CE14" i="62"/>
  <c r="CE14" i="59"/>
  <c r="S14" i="62"/>
  <c r="S14" i="59"/>
  <c r="R13" i="62"/>
  <c r="R13" i="59"/>
  <c r="BW12" i="62"/>
  <c r="BW12" i="59"/>
  <c r="BP12" i="62"/>
  <c r="BP12" i="59"/>
  <c r="BV11" i="62"/>
  <c r="BV11" i="59"/>
  <c r="AM11" i="62"/>
  <c r="AM11" i="59"/>
  <c r="AF11" i="62"/>
  <c r="AF11" i="59"/>
  <c r="AL10" i="62"/>
  <c r="AL10" i="59"/>
  <c r="C10" i="62"/>
  <c r="C10" i="59"/>
  <c r="CJ9" i="62"/>
  <c r="CJ9" i="59"/>
  <c r="CP8" i="62"/>
  <c r="CP8" i="59"/>
  <c r="BG8" i="62"/>
  <c r="BG8" i="59"/>
  <c r="AZ8" i="62"/>
  <c r="AZ8" i="59"/>
  <c r="BF7" i="62"/>
  <c r="BF7" i="59"/>
  <c r="W7" i="62"/>
  <c r="W7" i="59"/>
  <c r="P7" i="62"/>
  <c r="P7" i="59"/>
  <c r="V6" i="62"/>
  <c r="V6" i="59"/>
  <c r="CA5" i="62"/>
  <c r="CA5" i="59"/>
  <c r="BT5" i="62"/>
  <c r="BT5" i="59"/>
  <c r="BZ4" i="62"/>
  <c r="BZ4" i="59"/>
  <c r="AJ4" i="62"/>
  <c r="AJ4" i="59"/>
  <c r="AP3" i="62"/>
  <c r="AP3" i="59"/>
  <c r="B10" i="61"/>
  <c r="AY10" i="61"/>
  <c r="BT10" i="61"/>
  <c r="BC10" i="61"/>
  <c r="BX10" i="61"/>
  <c r="G10" i="61"/>
  <c r="B10" i="60"/>
  <c r="AR10" i="61"/>
  <c r="CI10" i="61"/>
  <c r="M10" i="61"/>
  <c r="B10" i="59"/>
  <c r="BI10" i="61"/>
  <c r="W10" i="61"/>
  <c r="CE10" i="61"/>
  <c r="B7" i="61"/>
  <c r="BG7" i="61"/>
  <c r="B7" i="60"/>
  <c r="BK7" i="61"/>
  <c r="P7" i="61"/>
  <c r="I7" i="61"/>
  <c r="AA7" i="61"/>
  <c r="BR7" i="61"/>
  <c r="CM7" i="61"/>
  <c r="BV7" i="61"/>
  <c r="B7" i="59"/>
  <c r="B3" i="63"/>
  <c r="BP3" i="63"/>
  <c r="BU3" i="63"/>
  <c r="P3" i="63"/>
  <c r="CO17" i="61"/>
  <c r="CO17" i="60"/>
  <c r="CO17" i="59"/>
  <c r="BV17" i="63"/>
  <c r="BV17" i="60"/>
  <c r="BL17" i="61"/>
  <c r="BL17" i="60"/>
  <c r="BL17" i="59"/>
  <c r="BI17" i="61"/>
  <c r="BI17" i="60"/>
  <c r="BI17" i="59"/>
  <c r="AP17" i="63"/>
  <c r="AP17" i="60"/>
  <c r="AF17" i="61"/>
  <c r="AF17" i="60"/>
  <c r="AF17" i="59"/>
  <c r="AC17" i="61"/>
  <c r="AC17" i="60"/>
  <c r="AC17" i="59"/>
  <c r="J17" i="63"/>
  <c r="J17" i="60"/>
  <c r="CN16" i="61"/>
  <c r="CN16" i="60"/>
  <c r="CN16" i="59"/>
  <c r="CK16" i="61"/>
  <c r="CK16" i="60"/>
  <c r="CK16" i="59"/>
  <c r="BR16" i="63"/>
  <c r="BR16" i="60"/>
  <c r="BH16" i="61"/>
  <c r="BH16" i="60"/>
  <c r="BH16" i="59"/>
  <c r="BE16" i="61"/>
  <c r="BE16" i="60"/>
  <c r="BE16" i="59"/>
  <c r="AL16" i="63"/>
  <c r="AL16" i="60"/>
  <c r="AB16" i="61"/>
  <c r="AB16" i="60"/>
  <c r="AB16" i="59"/>
  <c r="Y16" i="61"/>
  <c r="Y16" i="60"/>
  <c r="Y16" i="59"/>
  <c r="F16" i="63"/>
  <c r="F16" i="60"/>
  <c r="CJ15" i="61"/>
  <c r="CJ15" i="60"/>
  <c r="CJ15" i="59"/>
  <c r="CG15" i="61"/>
  <c r="CG15" i="60"/>
  <c r="CG15" i="59"/>
  <c r="BN15" i="63"/>
  <c r="BN15" i="60"/>
  <c r="BD15" i="61"/>
  <c r="BD15" i="60"/>
  <c r="BD15" i="59"/>
  <c r="BA15" i="61"/>
  <c r="BA15" i="60"/>
  <c r="BA15" i="59"/>
  <c r="AH15" i="63"/>
  <c r="AH15" i="60"/>
  <c r="X15" i="61"/>
  <c r="X15" i="60"/>
  <c r="X15" i="59"/>
  <c r="U15" i="61"/>
  <c r="U15" i="60"/>
  <c r="U15" i="59"/>
  <c r="CP14" i="63"/>
  <c r="CP14" i="60"/>
  <c r="CF14" i="61"/>
  <c r="CF14" i="60"/>
  <c r="CF14" i="59"/>
  <c r="CC14" i="61"/>
  <c r="CC14" i="60"/>
  <c r="CC14" i="59"/>
  <c r="BJ14" i="63"/>
  <c r="BJ14" i="60"/>
  <c r="AZ14" i="61"/>
  <c r="AZ14" i="60"/>
  <c r="AZ14" i="59"/>
  <c r="AW14" i="61"/>
  <c r="AW14" i="60"/>
  <c r="AW14" i="59"/>
  <c r="AD14" i="63"/>
  <c r="AD14" i="60"/>
  <c r="T14" i="61"/>
  <c r="T14" i="60"/>
  <c r="T14" i="59"/>
  <c r="Q14" i="60"/>
  <c r="Q14" i="61"/>
  <c r="Q14" i="59"/>
  <c r="CL13" i="63"/>
  <c r="CL13" i="60"/>
  <c r="BY13" i="61"/>
  <c r="BY13" i="60"/>
  <c r="BY13" i="59"/>
  <c r="BV13" i="60"/>
  <c r="BV13" i="61"/>
  <c r="BV13" i="59"/>
  <c r="G12" i="63"/>
  <c r="G12" i="60"/>
  <c r="BG11" i="63"/>
  <c r="BG11" i="60"/>
  <c r="AS11" i="60"/>
  <c r="AS11" i="61"/>
  <c r="AS11" i="59"/>
  <c r="AP11" i="61"/>
  <c r="AP11" i="60"/>
  <c r="E11" i="60"/>
  <c r="E11" i="59"/>
  <c r="E11" i="61"/>
  <c r="CP10" i="61"/>
  <c r="CP10" i="60"/>
  <c r="CP10" i="59"/>
  <c r="AA9" i="63"/>
  <c r="AA9" i="60"/>
  <c r="CA8" i="63"/>
  <c r="CA8" i="60"/>
  <c r="BM8" i="61"/>
  <c r="BM8" i="60"/>
  <c r="BM8" i="59"/>
  <c r="BJ8" i="61"/>
  <c r="BJ8" i="60"/>
  <c r="Y8" i="61"/>
  <c r="Y8" i="60"/>
  <c r="Y8" i="59"/>
  <c r="V8" i="61"/>
  <c r="V8" i="60"/>
  <c r="V8" i="59"/>
  <c r="AU6" i="63"/>
  <c r="AU6" i="60"/>
  <c r="G6" i="63"/>
  <c r="G6" i="60"/>
  <c r="CG5" i="61"/>
  <c r="CG5" i="60"/>
  <c r="CG5" i="59"/>
  <c r="CD5" i="61"/>
  <c r="CD5" i="60"/>
  <c r="AS5" i="61"/>
  <c r="AS5" i="60"/>
  <c r="AS5" i="59"/>
  <c r="AP5" i="61"/>
  <c r="AP5" i="60"/>
  <c r="AP5" i="59"/>
  <c r="BO3" i="63"/>
  <c r="BO3" i="60"/>
  <c r="AA3" i="63"/>
  <c r="AA3" i="60"/>
  <c r="M3" i="61"/>
  <c r="M3" i="60"/>
  <c r="M3" i="59"/>
  <c r="J3" i="60"/>
  <c r="J3" i="61"/>
  <c r="F3" i="63"/>
  <c r="BM10" i="61"/>
  <c r="AW7" i="61"/>
  <c r="BR4" i="47"/>
  <c r="BR4" i="55"/>
  <c r="BR4" i="48"/>
  <c r="BR4" i="49"/>
  <c r="BR4" i="56"/>
  <c r="BO4" i="48"/>
  <c r="BO4" i="47"/>
  <c r="BO4" i="55"/>
  <c r="BO4" i="49"/>
  <c r="BO4" i="56"/>
  <c r="BM4" i="49"/>
  <c r="BM4" i="56"/>
  <c r="BM4" i="48"/>
  <c r="BM4" i="47"/>
  <c r="BM4" i="55"/>
  <c r="BJ4" i="47"/>
  <c r="BJ4" i="55"/>
  <c r="BJ4" i="48"/>
  <c r="BJ4" i="49"/>
  <c r="BJ4" i="56"/>
  <c r="BG4" i="48"/>
  <c r="BG4" i="47"/>
  <c r="BG4" i="55"/>
  <c r="BG4" i="49"/>
  <c r="BG4" i="56"/>
  <c r="BE4" i="49"/>
  <c r="BE4" i="56"/>
  <c r="BE4" i="48"/>
  <c r="BE4" i="47"/>
  <c r="BE4" i="55"/>
  <c r="BB4" i="47"/>
  <c r="BB4" i="55"/>
  <c r="BB4" i="48"/>
  <c r="BB4" i="49"/>
  <c r="BB4" i="56"/>
  <c r="AY4" i="48"/>
  <c r="AY4" i="47"/>
  <c r="AY4" i="55"/>
  <c r="AY4" i="49"/>
  <c r="AY4" i="56"/>
  <c r="AW4" i="49"/>
  <c r="AW4" i="56"/>
  <c r="AW4" i="48"/>
  <c r="AW4" i="47"/>
  <c r="AW4" i="55"/>
  <c r="AT4" i="47"/>
  <c r="AT4" i="55"/>
  <c r="AT4" i="48"/>
  <c r="AT4" i="49"/>
  <c r="AT4" i="56"/>
  <c r="AQ4" i="48"/>
  <c r="AQ4" i="47"/>
  <c r="AQ4" i="55"/>
  <c r="AQ4" i="49"/>
  <c r="AQ4" i="56"/>
  <c r="AO4" i="49"/>
  <c r="AO4" i="56"/>
  <c r="AO4" i="48"/>
  <c r="AO4" i="47"/>
  <c r="AO4" i="55"/>
  <c r="AL4" i="47"/>
  <c r="AL4" i="55"/>
  <c r="AL4" i="48"/>
  <c r="AL4" i="49"/>
  <c r="AL4" i="56"/>
  <c r="AI4" i="48"/>
  <c r="AI4" i="47"/>
  <c r="AI4" i="55"/>
  <c r="AI4" i="49"/>
  <c r="AI4" i="56"/>
  <c r="AG4" i="49"/>
  <c r="AG4" i="56"/>
  <c r="AG4" i="48"/>
  <c r="AG4" i="47"/>
  <c r="AG4" i="55"/>
  <c r="AD4" i="47"/>
  <c r="AD4" i="55"/>
  <c r="AD4" i="48"/>
  <c r="AD4" i="49"/>
  <c r="AD4" i="56"/>
  <c r="AA4" i="48"/>
  <c r="AA4" i="47"/>
  <c r="AA4" i="55"/>
  <c r="AA4" i="49"/>
  <c r="AA4" i="56"/>
  <c r="Y4" i="49"/>
  <c r="Y4" i="56"/>
  <c r="Y4" i="48"/>
  <c r="Y4" i="47"/>
  <c r="Y4" i="55"/>
  <c r="V4" i="47"/>
  <c r="V4" i="55"/>
  <c r="V4" i="48"/>
  <c r="V4" i="49"/>
  <c r="V4" i="56"/>
  <c r="S4" i="48"/>
  <c r="S4" i="47"/>
  <c r="S4" i="55"/>
  <c r="S4" i="49"/>
  <c r="S4" i="56"/>
  <c r="Q4" i="49"/>
  <c r="Q4" i="56"/>
  <c r="Q4" i="48"/>
  <c r="Q4" i="47"/>
  <c r="Q4" i="55"/>
  <c r="N4" i="47"/>
  <c r="N4" i="55"/>
  <c r="N4" i="48"/>
  <c r="N4" i="49"/>
  <c r="N4" i="56"/>
  <c r="K4" i="48"/>
  <c r="K4" i="47"/>
  <c r="K4" i="55"/>
  <c r="K4" i="49"/>
  <c r="K4" i="56"/>
  <c r="B3" i="48"/>
  <c r="B3" i="49"/>
  <c r="B3" i="30"/>
  <c r="B3" i="41"/>
  <c r="B6" i="30"/>
  <c r="AC17" i="30"/>
  <c r="D17" i="30"/>
  <c r="L13" i="30"/>
  <c r="AN8" i="30"/>
  <c r="AF4" i="30"/>
  <c r="S7" i="42"/>
  <c r="AQ3" i="42"/>
  <c r="BH10" i="28"/>
  <c r="BH10" i="27"/>
  <c r="BH10" i="26"/>
  <c r="O5" i="30"/>
  <c r="BC17" i="62"/>
  <c r="BC17" i="59"/>
  <c r="AU17" i="62"/>
  <c r="AU17" i="59"/>
  <c r="AM17" i="62"/>
  <c r="AM17" i="59"/>
  <c r="CE16" i="62"/>
  <c r="CE16" i="59"/>
  <c r="BW16" i="62"/>
  <c r="BW16" i="59"/>
  <c r="BO16" i="62"/>
  <c r="BO16" i="59"/>
  <c r="S16" i="62"/>
  <c r="S16" i="59"/>
  <c r="K16" i="62"/>
  <c r="K16" i="59"/>
  <c r="C16" i="62"/>
  <c r="C16" i="59"/>
  <c r="AU15" i="62"/>
  <c r="AU15" i="59"/>
  <c r="AM15" i="62"/>
  <c r="AM15" i="59"/>
  <c r="AE15" i="62"/>
  <c r="AE15" i="59"/>
  <c r="BW14" i="62"/>
  <c r="BW14" i="59"/>
  <c r="BO14" i="62"/>
  <c r="BO14" i="59"/>
  <c r="BG14" i="62"/>
  <c r="BG14" i="59"/>
  <c r="K14" i="62"/>
  <c r="K14" i="59"/>
  <c r="C14" i="62"/>
  <c r="C14" i="59"/>
  <c r="CI13" i="62"/>
  <c r="CI13" i="59"/>
  <c r="BG12" i="62"/>
  <c r="BG12" i="59"/>
  <c r="AZ12" i="62"/>
  <c r="AZ12" i="59"/>
  <c r="W11" i="62"/>
  <c r="W11" i="59"/>
  <c r="P11" i="62"/>
  <c r="P11" i="59"/>
  <c r="CA9" i="62"/>
  <c r="CA9" i="59"/>
  <c r="BT9" i="62"/>
  <c r="BT9" i="59"/>
  <c r="AQ8" i="62"/>
  <c r="AQ8" i="59"/>
  <c r="AJ8" i="62"/>
  <c r="AJ8" i="59"/>
  <c r="G7" i="62"/>
  <c r="G7" i="59"/>
  <c r="CN6" i="62"/>
  <c r="CN6" i="59"/>
  <c r="BD5" i="62"/>
  <c r="BD5" i="59"/>
  <c r="T4" i="62"/>
  <c r="T4" i="59"/>
  <c r="CJ17" i="61"/>
  <c r="CJ17" i="60"/>
  <c r="CJ17" i="59"/>
  <c r="CG17" i="61"/>
  <c r="CG17" i="60"/>
  <c r="CG17" i="59"/>
  <c r="BN17" i="63"/>
  <c r="BN17" i="60"/>
  <c r="BD17" i="61"/>
  <c r="BD17" i="60"/>
  <c r="BD17" i="59"/>
  <c r="BA17" i="61"/>
  <c r="BA17" i="60"/>
  <c r="BA17" i="59"/>
  <c r="AH17" i="63"/>
  <c r="AH17" i="60"/>
  <c r="X17" i="61"/>
  <c r="X17" i="60"/>
  <c r="X17" i="59"/>
  <c r="U17" i="61"/>
  <c r="U17" i="60"/>
  <c r="U17" i="59"/>
  <c r="CP16" i="63"/>
  <c r="CP16" i="60"/>
  <c r="CF16" i="61"/>
  <c r="CF16" i="60"/>
  <c r="CF16" i="59"/>
  <c r="CC16" i="61"/>
  <c r="CC16" i="60"/>
  <c r="CC16" i="59"/>
  <c r="BJ16" i="63"/>
  <c r="BJ16" i="60"/>
  <c r="AZ16" i="61"/>
  <c r="AZ16" i="60"/>
  <c r="AZ16" i="59"/>
  <c r="AW16" i="61"/>
  <c r="AW16" i="60"/>
  <c r="AW16" i="59"/>
  <c r="AD16" i="63"/>
  <c r="AD16" i="60"/>
  <c r="T16" i="60"/>
  <c r="T16" i="59"/>
  <c r="T16" i="61"/>
  <c r="Q16" i="61"/>
  <c r="Q16" i="60"/>
  <c r="Q16" i="59"/>
  <c r="CL15" i="63"/>
  <c r="CL15" i="60"/>
  <c r="CB15" i="61"/>
  <c r="CB15" i="60"/>
  <c r="CB15" i="59"/>
  <c r="BY15" i="61"/>
  <c r="BY15" i="60"/>
  <c r="BY15" i="59"/>
  <c r="BF15" i="63"/>
  <c r="BF15" i="60"/>
  <c r="AV15" i="61"/>
  <c r="AV15" i="60"/>
  <c r="AV15" i="59"/>
  <c r="AS15" i="61"/>
  <c r="AS15" i="60"/>
  <c r="AS15" i="59"/>
  <c r="Z15" i="63"/>
  <c r="Z15" i="60"/>
  <c r="P15" i="60"/>
  <c r="P15" i="59"/>
  <c r="M15" i="60"/>
  <c r="M15" i="59"/>
  <c r="M15" i="61"/>
  <c r="CH14" i="63"/>
  <c r="CH14" i="60"/>
  <c r="BX14" i="60"/>
  <c r="BX14" i="59"/>
  <c r="BU14" i="60"/>
  <c r="BU14" i="59"/>
  <c r="BU14" i="61"/>
  <c r="BB14" i="63"/>
  <c r="BB14" i="60"/>
  <c r="AR14" i="60"/>
  <c r="AR14" i="61"/>
  <c r="AR14" i="59"/>
  <c r="AO14" i="60"/>
  <c r="AO14" i="59"/>
  <c r="AO14" i="61"/>
  <c r="V14" i="63"/>
  <c r="V14" i="60"/>
  <c r="L14" i="61"/>
  <c r="L14" i="60"/>
  <c r="L14" i="59"/>
  <c r="I14" i="61"/>
  <c r="I14" i="60"/>
  <c r="I14" i="59"/>
  <c r="BO13" i="63"/>
  <c r="BO13" i="60"/>
  <c r="BA13" i="61"/>
  <c r="BA13" i="60"/>
  <c r="BA13" i="59"/>
  <c r="AX13" i="60"/>
  <c r="AX13" i="61"/>
  <c r="M13" i="61"/>
  <c r="M13" i="60"/>
  <c r="M13" i="59"/>
  <c r="J13" i="61"/>
  <c r="J13" i="60"/>
  <c r="J13" i="59"/>
  <c r="AI11" i="63"/>
  <c r="AI11" i="60"/>
  <c r="CI10" i="63"/>
  <c r="CI10" i="60"/>
  <c r="BU10" i="61"/>
  <c r="BU10" i="60"/>
  <c r="BU10" i="59"/>
  <c r="BR10" i="61"/>
  <c r="BR10" i="60"/>
  <c r="AG10" i="60"/>
  <c r="AG10" i="61"/>
  <c r="AG10" i="59"/>
  <c r="AD10" i="61"/>
  <c r="AD10" i="60"/>
  <c r="AD10" i="59"/>
  <c r="BC8" i="63"/>
  <c r="BC8" i="60"/>
  <c r="O8" i="63"/>
  <c r="O8" i="60"/>
  <c r="CO7" i="61"/>
  <c r="CO7" i="60"/>
  <c r="CO7" i="59"/>
  <c r="CL7" i="60"/>
  <c r="CL7" i="61"/>
  <c r="BA7" i="60"/>
  <c r="BA7" i="59"/>
  <c r="BA7" i="61"/>
  <c r="AX7" i="61"/>
  <c r="AX7" i="60"/>
  <c r="AX7" i="59"/>
  <c r="BW5" i="63"/>
  <c r="BW5" i="60"/>
  <c r="AI5" i="63"/>
  <c r="AI5" i="60"/>
  <c r="U5" i="61"/>
  <c r="U5" i="60"/>
  <c r="U5" i="59"/>
  <c r="R5" i="60"/>
  <c r="R5" i="61"/>
  <c r="BU4" i="61"/>
  <c r="BU4" i="60"/>
  <c r="BU4" i="59"/>
  <c r="BR4" i="61"/>
  <c r="BR4" i="60"/>
  <c r="BR4" i="59"/>
  <c r="AA7" i="30"/>
  <c r="AA7" i="42"/>
  <c r="AA7" i="52"/>
  <c r="B10" i="49"/>
  <c r="CB9" i="48"/>
  <c r="BZ9" i="47"/>
  <c r="BZ9" i="55"/>
  <c r="BY9" i="48"/>
  <c r="BX9" i="48"/>
  <c r="BV9" i="47"/>
  <c r="BV9" i="55"/>
  <c r="BU9" i="48"/>
  <c r="BT9" i="48"/>
  <c r="BR9" i="47"/>
  <c r="BR9" i="55"/>
  <c r="BQ9" i="48"/>
  <c r="BP9" i="48"/>
  <c r="BN9" i="47"/>
  <c r="BN9" i="55"/>
  <c r="BM9" i="48"/>
  <c r="BL9" i="48"/>
  <c r="BJ9" i="47"/>
  <c r="BJ9" i="55"/>
  <c r="BI9" i="48"/>
  <c r="BH9" i="48"/>
  <c r="BF9" i="47"/>
  <c r="BF9" i="55"/>
  <c r="BE9" i="48"/>
  <c r="BD9" i="48"/>
  <c r="BB9" i="47"/>
  <c r="BB9" i="55"/>
  <c r="BA9" i="48"/>
  <c r="AZ9" i="48"/>
  <c r="AX9" i="47"/>
  <c r="AX9" i="55"/>
  <c r="AW9" i="48"/>
  <c r="AV9" i="48"/>
  <c r="AT9" i="47"/>
  <c r="AT9" i="55"/>
  <c r="AS9" i="48"/>
  <c r="AR9" i="48"/>
  <c r="AP9" i="47"/>
  <c r="AP9" i="55"/>
  <c r="AO9" i="48"/>
  <c r="AN9" i="48"/>
  <c r="AL9" i="47"/>
  <c r="AL9" i="55"/>
  <c r="AK9" i="48"/>
  <c r="AJ9" i="48"/>
  <c r="AH9" i="47"/>
  <c r="AH9" i="55"/>
  <c r="AG9" i="48"/>
  <c r="AF9" i="48"/>
  <c r="AD9" i="47"/>
  <c r="AD9" i="55"/>
  <c r="AC9" i="48"/>
  <c r="AB9" i="48"/>
  <c r="Z9" i="47"/>
  <c r="Z9" i="55"/>
  <c r="Y9" i="48"/>
  <c r="X9" i="48"/>
  <c r="V9" i="47"/>
  <c r="V9" i="55"/>
  <c r="U9" i="48"/>
  <c r="T9" i="48"/>
  <c r="R9" i="47"/>
  <c r="R9" i="55"/>
  <c r="Q9" i="48"/>
  <c r="P9" i="48"/>
  <c r="N9" i="47"/>
  <c r="N9" i="55"/>
  <c r="M9" i="48"/>
  <c r="L9" i="48"/>
  <c r="B5" i="48"/>
  <c r="CM5" i="58"/>
  <c r="J3" i="49"/>
  <c r="BK15" i="30"/>
  <c r="AH14" i="30"/>
  <c r="V14" i="30"/>
  <c r="I14" i="30"/>
  <c r="Q13" i="30"/>
  <c r="AF12" i="30"/>
  <c r="CH10" i="30"/>
  <c r="BZ10" i="30"/>
  <c r="BR10" i="30"/>
  <c r="BJ10" i="30"/>
  <c r="AL10" i="30"/>
  <c r="AG10" i="30"/>
  <c r="U10" i="30"/>
  <c r="N10" i="30"/>
  <c r="I10" i="30"/>
  <c r="AO9" i="30"/>
  <c r="AK9" i="30"/>
  <c r="AG9" i="30"/>
  <c r="AC9" i="30"/>
  <c r="Y9" i="30"/>
  <c r="I9" i="30"/>
  <c r="AU8" i="30"/>
  <c r="CE7" i="30"/>
  <c r="BC7" i="30"/>
  <c r="BC7" i="42"/>
  <c r="K7" i="30"/>
  <c r="F7" i="30"/>
  <c r="T5" i="30"/>
  <c r="BS3" i="30"/>
  <c r="AA3" i="30"/>
  <c r="S3" i="30"/>
  <c r="N3" i="30"/>
  <c r="H3" i="30"/>
  <c r="O17" i="30"/>
  <c r="Q16" i="30"/>
  <c r="G16" i="30"/>
  <c r="CF15" i="30"/>
  <c r="Q8" i="30"/>
  <c r="CF7" i="30"/>
  <c r="BT5" i="30"/>
  <c r="CI17" i="62"/>
  <c r="CI17" i="59"/>
  <c r="CA17" i="62"/>
  <c r="CA17" i="59"/>
  <c r="BS17" i="62"/>
  <c r="BS17" i="59"/>
  <c r="W17" i="62"/>
  <c r="W17" i="59"/>
  <c r="O17" i="62"/>
  <c r="O17" i="59"/>
  <c r="G17" i="62"/>
  <c r="G17" i="59"/>
  <c r="AY16" i="62"/>
  <c r="AY16" i="59"/>
  <c r="AQ16" i="62"/>
  <c r="AQ16" i="59"/>
  <c r="AI16" i="62"/>
  <c r="AI16" i="59"/>
  <c r="CA15" i="62"/>
  <c r="CA15" i="59"/>
  <c r="BS15" i="62"/>
  <c r="BS15" i="59"/>
  <c r="BK15" i="62"/>
  <c r="BK15" i="59"/>
  <c r="O15" i="62"/>
  <c r="O15" i="59"/>
  <c r="G15" i="62"/>
  <c r="G15" i="59"/>
  <c r="CM14" i="62"/>
  <c r="CM14" i="59"/>
  <c r="AQ14" i="62"/>
  <c r="AQ14" i="59"/>
  <c r="AI14" i="62"/>
  <c r="AI14" i="59"/>
  <c r="AA14" i="62"/>
  <c r="AA14" i="59"/>
  <c r="BN13" i="59"/>
  <c r="BK13" i="62"/>
  <c r="BK13" i="59"/>
  <c r="BD13" i="62"/>
  <c r="BD13" i="59"/>
  <c r="CM12" i="62"/>
  <c r="CM12" i="59"/>
  <c r="CF12" i="62"/>
  <c r="CF12" i="59"/>
  <c r="BZ12" i="62"/>
  <c r="AG12" i="62"/>
  <c r="AA12" i="62"/>
  <c r="AA12" i="59"/>
  <c r="T12" i="62"/>
  <c r="T12" i="59"/>
  <c r="N12" i="62"/>
  <c r="BF11" i="59"/>
  <c r="BC11" i="62"/>
  <c r="BC11" i="59"/>
  <c r="AV11" i="62"/>
  <c r="AV11" i="59"/>
  <c r="CK10" i="62"/>
  <c r="CE10" i="62"/>
  <c r="CE10" i="59"/>
  <c r="BX10" i="62"/>
  <c r="BX10" i="59"/>
  <c r="BR10" i="62"/>
  <c r="Y10" i="62"/>
  <c r="S10" i="62"/>
  <c r="S10" i="59"/>
  <c r="L10" i="62"/>
  <c r="L10" i="59"/>
  <c r="F10" i="62"/>
  <c r="AX9" i="59"/>
  <c r="AU9" i="62"/>
  <c r="AU9" i="59"/>
  <c r="AN9" i="62"/>
  <c r="AN9" i="59"/>
  <c r="BZ8" i="59"/>
  <c r="BW8" i="62"/>
  <c r="BW8" i="59"/>
  <c r="BP8" i="62"/>
  <c r="BP8" i="59"/>
  <c r="N8" i="59"/>
  <c r="K8" i="62"/>
  <c r="K8" i="59"/>
  <c r="D8" i="62"/>
  <c r="D8" i="59"/>
  <c r="AP7" i="59"/>
  <c r="AM7" i="62"/>
  <c r="AM7" i="59"/>
  <c r="AF7" i="62"/>
  <c r="AF7" i="59"/>
  <c r="BR6" i="59"/>
  <c r="BO6" i="62"/>
  <c r="BO6" i="59"/>
  <c r="BH6" i="62"/>
  <c r="BH6" i="59"/>
  <c r="F6" i="59"/>
  <c r="C6" i="62"/>
  <c r="C6" i="59"/>
  <c r="CJ5" i="62"/>
  <c r="CJ5" i="59"/>
  <c r="AH5" i="59"/>
  <c r="X5" i="62"/>
  <c r="X5" i="59"/>
  <c r="AZ4" i="62"/>
  <c r="AZ4" i="59"/>
  <c r="AT4" i="62"/>
  <c r="CL3" i="59"/>
  <c r="CB3" i="62"/>
  <c r="CB3" i="59"/>
  <c r="Z3" i="59"/>
  <c r="P3" i="62"/>
  <c r="P3" i="59"/>
  <c r="BS12" i="63"/>
  <c r="BS12" i="60"/>
  <c r="AE12" i="63"/>
  <c r="AE12" i="60"/>
  <c r="Q12" i="61"/>
  <c r="Q12" i="60"/>
  <c r="Q12" i="59"/>
  <c r="N12" i="61"/>
  <c r="N12" i="60"/>
  <c r="BQ11" i="61"/>
  <c r="BQ11" i="60"/>
  <c r="BQ11" i="59"/>
  <c r="BN11" i="60"/>
  <c r="BN11" i="61"/>
  <c r="BN11" i="59"/>
  <c r="CM9" i="63"/>
  <c r="CM9" i="60"/>
  <c r="AY9" i="63"/>
  <c r="AY9" i="60"/>
  <c r="AK9" i="61"/>
  <c r="AK9" i="60"/>
  <c r="AK9" i="59"/>
  <c r="AH9" i="61"/>
  <c r="AH9" i="60"/>
  <c r="CK8" i="61"/>
  <c r="CK8" i="60"/>
  <c r="CK8" i="59"/>
  <c r="CH8" i="61"/>
  <c r="CH8" i="60"/>
  <c r="CH8" i="59"/>
  <c r="S7" i="63"/>
  <c r="S7" i="60"/>
  <c r="BS6" i="63"/>
  <c r="BS6" i="60"/>
  <c r="BE6" i="61"/>
  <c r="BE6" i="60"/>
  <c r="BE6" i="59"/>
  <c r="BB6" i="61"/>
  <c r="BB6" i="60"/>
  <c r="Q6" i="60"/>
  <c r="Q6" i="59"/>
  <c r="Q6" i="61"/>
  <c r="N6" i="60"/>
  <c r="N6" i="59"/>
  <c r="N6" i="61"/>
  <c r="AM4" i="63"/>
  <c r="AM4" i="60"/>
  <c r="CM3" i="63"/>
  <c r="CM3" i="60"/>
  <c r="BY3" i="61"/>
  <c r="BY3" i="60"/>
  <c r="BY3" i="59"/>
  <c r="BV3" i="61"/>
  <c r="BV3" i="60"/>
  <c r="BR3" i="63"/>
  <c r="AK3" i="61"/>
  <c r="AK3" i="60"/>
  <c r="AK3" i="59"/>
  <c r="AH3" i="60"/>
  <c r="AH3" i="61"/>
  <c r="AH3" i="59"/>
  <c r="AD3" i="63"/>
  <c r="K3" i="63"/>
  <c r="AU10" i="62"/>
  <c r="CO7" i="30"/>
  <c r="CM6" i="30"/>
  <c r="CO5" i="30"/>
  <c r="CM4" i="30"/>
  <c r="CM4" i="42"/>
  <c r="CM4" i="52"/>
  <c r="CO3" i="30"/>
  <c r="CO3" i="42"/>
  <c r="CO3" i="52"/>
  <c r="B7" i="48"/>
  <c r="B7" i="49"/>
  <c r="L17" i="30"/>
  <c r="AN16" i="30"/>
  <c r="CA15" i="30"/>
  <c r="AY15" i="30"/>
  <c r="AM15" i="30"/>
  <c r="AE15" i="30"/>
  <c r="R15" i="30"/>
  <c r="G15" i="30"/>
  <c r="CK14" i="30"/>
  <c r="U14" i="30"/>
  <c r="N14" i="30"/>
  <c r="AQ12" i="30"/>
  <c r="T12" i="30"/>
  <c r="BN11" i="30"/>
  <c r="BC11" i="30"/>
  <c r="CG10" i="30"/>
  <c r="BY10" i="30"/>
  <c r="BI10" i="30"/>
  <c r="BB10" i="30"/>
  <c r="AX10" i="30"/>
  <c r="AT10" i="30"/>
  <c r="AK10" i="30"/>
  <c r="Z10" i="30"/>
  <c r="R10" i="30"/>
  <c r="M10" i="30"/>
  <c r="BY9" i="30"/>
  <c r="AN9" i="30"/>
  <c r="AJ9" i="30"/>
  <c r="AF9" i="30"/>
  <c r="AB9" i="30"/>
  <c r="G8" i="30"/>
  <c r="AO6" i="30"/>
  <c r="Y6" i="30"/>
  <c r="J6" i="30"/>
  <c r="E6" i="30"/>
  <c r="X5" i="30"/>
  <c r="X5" i="42"/>
  <c r="L5" i="30"/>
  <c r="CB4" i="30"/>
  <c r="BH4" i="27"/>
  <c r="BH4" i="30"/>
  <c r="L4" i="30"/>
  <c r="BK3" i="30"/>
  <c r="BK3" i="42"/>
  <c r="BF3" i="30"/>
  <c r="AU3" i="30"/>
  <c r="P15" i="30"/>
  <c r="BC17" i="30"/>
  <c r="AY17" i="30"/>
  <c r="AU17" i="30"/>
  <c r="BG16" i="30"/>
  <c r="BH14" i="28"/>
  <c r="BH14" i="27"/>
  <c r="BH14" i="26"/>
  <c r="BA13" i="30"/>
  <c r="AW13" i="30"/>
  <c r="CJ12" i="30"/>
  <c r="O9" i="30"/>
  <c r="BH6" i="28"/>
  <c r="BH6" i="27"/>
  <c r="BH6" i="26"/>
  <c r="CJ4" i="30"/>
  <c r="B12" i="62"/>
  <c r="B12" i="59"/>
  <c r="BC12" i="62"/>
  <c r="AN12" i="62"/>
  <c r="B4" i="62"/>
  <c r="AC4" i="62"/>
  <c r="B4" i="59"/>
  <c r="AW4" i="62"/>
  <c r="G4" i="62"/>
  <c r="AE17" i="62"/>
  <c r="AE17" i="59"/>
  <c r="BG16" i="62"/>
  <c r="BG16" i="59"/>
  <c r="CI15" i="62"/>
  <c r="CI15" i="59"/>
  <c r="W15" i="62"/>
  <c r="W15" i="59"/>
  <c r="AY14" i="62"/>
  <c r="AY14" i="59"/>
  <c r="CA13" i="62"/>
  <c r="CA13" i="59"/>
  <c r="BT13" i="62"/>
  <c r="BT13" i="59"/>
  <c r="O13" i="62"/>
  <c r="O13" i="59"/>
  <c r="H13" i="62"/>
  <c r="H13" i="59"/>
  <c r="CP12" i="62"/>
  <c r="AW12" i="62"/>
  <c r="AQ12" i="62"/>
  <c r="AQ12" i="59"/>
  <c r="AJ12" i="62"/>
  <c r="AJ12" i="59"/>
  <c r="AD12" i="62"/>
  <c r="BS11" i="62"/>
  <c r="BS11" i="59"/>
  <c r="BL11" i="62"/>
  <c r="BL11" i="59"/>
  <c r="G11" i="62"/>
  <c r="G11" i="59"/>
  <c r="CN10" i="62"/>
  <c r="CN10" i="59"/>
  <c r="CH10" i="62"/>
  <c r="AO10" i="62"/>
  <c r="AI10" i="62"/>
  <c r="AI10" i="59"/>
  <c r="AB10" i="62"/>
  <c r="AB10" i="59"/>
  <c r="V10" i="62"/>
  <c r="BK9" i="62"/>
  <c r="BK9" i="59"/>
  <c r="BD9" i="62"/>
  <c r="BD9" i="59"/>
  <c r="CM8" i="62"/>
  <c r="CM8" i="59"/>
  <c r="CF8" i="62"/>
  <c r="CF8" i="59"/>
  <c r="AA8" i="62"/>
  <c r="AA8" i="59"/>
  <c r="T8" i="62"/>
  <c r="T8" i="59"/>
  <c r="BC7" i="62"/>
  <c r="BC7" i="59"/>
  <c r="AV7" i="62"/>
  <c r="AV7" i="59"/>
  <c r="CE6" i="62"/>
  <c r="CE6" i="59"/>
  <c r="BX6" i="62"/>
  <c r="BX6" i="59"/>
  <c r="S6" i="62"/>
  <c r="S6" i="59"/>
  <c r="L6" i="62"/>
  <c r="L6" i="59"/>
  <c r="AN5" i="62"/>
  <c r="AN5" i="59"/>
  <c r="BP4" i="62"/>
  <c r="BP4" i="59"/>
  <c r="BJ4" i="62"/>
  <c r="D4" i="62"/>
  <c r="D4" i="59"/>
  <c r="AF3" i="62"/>
  <c r="AF3" i="59"/>
  <c r="AQ13" i="63"/>
  <c r="AQ13" i="60"/>
  <c r="C13" i="63"/>
  <c r="C13" i="60"/>
  <c r="CC12" i="61"/>
  <c r="CC12" i="60"/>
  <c r="CC12" i="59"/>
  <c r="BZ12" i="61"/>
  <c r="BZ12" i="60"/>
  <c r="AO12" i="60"/>
  <c r="AO12" i="59"/>
  <c r="AO12" i="61"/>
  <c r="AL12" i="61"/>
  <c r="AL12" i="60"/>
  <c r="AL12" i="59"/>
  <c r="BK10" i="63"/>
  <c r="BK10" i="60"/>
  <c r="BH10" i="61"/>
  <c r="W10" i="63"/>
  <c r="W10" i="60"/>
  <c r="K10" i="61"/>
  <c r="I10" i="61"/>
  <c r="I10" i="60"/>
  <c r="I10" i="59"/>
  <c r="F10" i="60"/>
  <c r="F10" i="61"/>
  <c r="BI9" i="60"/>
  <c r="BI9" i="61"/>
  <c r="BI9" i="59"/>
  <c r="BF9" i="61"/>
  <c r="BF9" i="60"/>
  <c r="BF9" i="59"/>
  <c r="CE7" i="63"/>
  <c r="CE7" i="60"/>
  <c r="AQ7" i="63"/>
  <c r="AQ7" i="60"/>
  <c r="AC7" i="61"/>
  <c r="AC7" i="60"/>
  <c r="AC7" i="59"/>
  <c r="Z7" i="60"/>
  <c r="Z7" i="61"/>
  <c r="CC6" i="61"/>
  <c r="CC6" i="60"/>
  <c r="CC6" i="59"/>
  <c r="BZ6" i="61"/>
  <c r="BZ6" i="60"/>
  <c r="BZ6" i="59"/>
  <c r="K5" i="63"/>
  <c r="K5" i="60"/>
  <c r="BK4" i="63"/>
  <c r="BK4" i="60"/>
  <c r="AW4" i="61"/>
  <c r="AW4" i="60"/>
  <c r="AW4" i="59"/>
  <c r="AT4" i="61"/>
  <c r="AT4" i="60"/>
  <c r="I4" i="61"/>
  <c r="I4" i="60"/>
  <c r="I4" i="59"/>
  <c r="F4" i="61"/>
  <c r="F4" i="60"/>
  <c r="F4" i="59"/>
  <c r="CP3" i="63"/>
  <c r="AF10" i="62"/>
  <c r="CI4" i="62"/>
  <c r="BL16" i="30"/>
  <c r="BH16" i="28"/>
  <c r="BH16" i="27"/>
  <c r="BB16" i="30"/>
  <c r="AX16" i="30"/>
  <c r="AT16" i="30"/>
  <c r="BH12" i="28"/>
  <c r="BH12" i="27"/>
  <c r="BB12" i="30"/>
  <c r="AX12" i="30"/>
  <c r="BR11" i="30"/>
  <c r="K9" i="30"/>
  <c r="BP8" i="30"/>
  <c r="BL8" i="30"/>
  <c r="BH8" i="28"/>
  <c r="BH8" i="27"/>
  <c r="BH8" i="30"/>
  <c r="BB8" i="30"/>
  <c r="AX8" i="30"/>
  <c r="BH4" i="28"/>
  <c r="BB4" i="30"/>
  <c r="AX4" i="30"/>
  <c r="BG3" i="30"/>
  <c r="B16" i="62"/>
  <c r="B16" i="59"/>
  <c r="B8" i="62"/>
  <c r="B8" i="59"/>
  <c r="CM17" i="62"/>
  <c r="CM17" i="59"/>
  <c r="CE17" i="62"/>
  <c r="CE17" i="59"/>
  <c r="BW17" i="59"/>
  <c r="BW17" i="62"/>
  <c r="BO17" i="62"/>
  <c r="BO17" i="59"/>
  <c r="BG17" i="62"/>
  <c r="BG17" i="59"/>
  <c r="AY17" i="62"/>
  <c r="AY17" i="59"/>
  <c r="AI17" i="62"/>
  <c r="AI17" i="59"/>
  <c r="AA17" i="62"/>
  <c r="AA17" i="59"/>
  <c r="S17" i="62"/>
  <c r="S17" i="59"/>
  <c r="K17" i="59"/>
  <c r="K17" i="62"/>
  <c r="C17" i="62"/>
  <c r="C17" i="59"/>
  <c r="CI16" i="62"/>
  <c r="CI16" i="59"/>
  <c r="CA16" i="62"/>
  <c r="CA16" i="59"/>
  <c r="BK16" i="62"/>
  <c r="BK16" i="59"/>
  <c r="BC16" i="62"/>
  <c r="BC16" i="59"/>
  <c r="AU16" i="62"/>
  <c r="AU16" i="59"/>
  <c r="AM16" i="59"/>
  <c r="AM16" i="62"/>
  <c r="AE16" i="62"/>
  <c r="AE16" i="59"/>
  <c r="W16" i="62"/>
  <c r="W16" i="59"/>
  <c r="O16" i="62"/>
  <c r="O16" i="59"/>
  <c r="CM15" i="62"/>
  <c r="CM15" i="59"/>
  <c r="CE15" i="62"/>
  <c r="CE15" i="59"/>
  <c r="BW15" i="62"/>
  <c r="BW15" i="59"/>
  <c r="BO15" i="59"/>
  <c r="BO15" i="62"/>
  <c r="BG15" i="62"/>
  <c r="BG15" i="59"/>
  <c r="AY15" i="62"/>
  <c r="AY15" i="59"/>
  <c r="AQ15" i="62"/>
  <c r="AQ15" i="59"/>
  <c r="AA15" i="62"/>
  <c r="AA15" i="59"/>
  <c r="S15" i="62"/>
  <c r="S15" i="59"/>
  <c r="K15" i="62"/>
  <c r="K15" i="59"/>
  <c r="C15" i="59"/>
  <c r="C15" i="62"/>
  <c r="CI14" i="62"/>
  <c r="CI14" i="59"/>
  <c r="CA14" i="62"/>
  <c r="CA14" i="59"/>
  <c r="BS14" i="62"/>
  <c r="BS14" i="59"/>
  <c r="BC14" i="62"/>
  <c r="BC14" i="59"/>
  <c r="AU14" i="62"/>
  <c r="AU14" i="59"/>
  <c r="AM14" i="62"/>
  <c r="AM14" i="59"/>
  <c r="AE14" i="59"/>
  <c r="AE14" i="62"/>
  <c r="W14" i="62"/>
  <c r="W14" i="59"/>
  <c r="O14" i="62"/>
  <c r="O14" i="59"/>
  <c r="G14" i="62"/>
  <c r="G14" i="59"/>
  <c r="CB13" i="62"/>
  <c r="CB13" i="59"/>
  <c r="BL13" i="62"/>
  <c r="BL13" i="59"/>
  <c r="AV13" i="62"/>
  <c r="AV13" i="59"/>
  <c r="AF13" i="62"/>
  <c r="AF13" i="59"/>
  <c r="P13" i="62"/>
  <c r="P13" i="59"/>
  <c r="CN12" i="62"/>
  <c r="CN12" i="59"/>
  <c r="CH12" i="62"/>
  <c r="BX12" i="62"/>
  <c r="BX12" i="59"/>
  <c r="BR12" i="62"/>
  <c r="BH12" i="62"/>
  <c r="BH12" i="59"/>
  <c r="BB12" i="62"/>
  <c r="AR12" i="62"/>
  <c r="AR12" i="59"/>
  <c r="AL12" i="62"/>
  <c r="AB12" i="62"/>
  <c r="AB12" i="59"/>
  <c r="V12" i="62"/>
  <c r="L12" i="62"/>
  <c r="L12" i="59"/>
  <c r="F12" i="62"/>
  <c r="CJ11" i="62"/>
  <c r="CJ11" i="59"/>
  <c r="BT11" i="62"/>
  <c r="BT11" i="59"/>
  <c r="BD11" i="62"/>
  <c r="BD11" i="59"/>
  <c r="AN11" i="62"/>
  <c r="AN11" i="59"/>
  <c r="X11" i="62"/>
  <c r="X11" i="59"/>
  <c r="H11" i="62"/>
  <c r="H11" i="59"/>
  <c r="CP10" i="62"/>
  <c r="CF10" i="62"/>
  <c r="CF10" i="59"/>
  <c r="BZ10" i="62"/>
  <c r="BP10" i="62"/>
  <c r="BP10" i="59"/>
  <c r="BJ10" i="62"/>
  <c r="AZ10" i="62"/>
  <c r="AZ10" i="59"/>
  <c r="AT10" i="62"/>
  <c r="AJ10" i="62"/>
  <c r="AJ10" i="59"/>
  <c r="AD10" i="62"/>
  <c r="T10" i="62"/>
  <c r="T10" i="59"/>
  <c r="N10" i="62"/>
  <c r="D10" i="62"/>
  <c r="D10" i="59"/>
  <c r="CB9" i="62"/>
  <c r="CB9" i="59"/>
  <c r="BL9" i="62"/>
  <c r="BL9" i="59"/>
  <c r="AV9" i="62"/>
  <c r="AV9" i="59"/>
  <c r="AF9" i="62"/>
  <c r="AF9" i="59"/>
  <c r="P9" i="62"/>
  <c r="P9" i="59"/>
  <c r="CN8" i="62"/>
  <c r="CN8" i="59"/>
  <c r="CH8" i="62"/>
  <c r="BX8" i="62"/>
  <c r="BX8" i="59"/>
  <c r="BR8" i="62"/>
  <c r="BH8" i="62"/>
  <c r="BH8" i="59"/>
  <c r="BB8" i="62"/>
  <c r="AR8" i="62"/>
  <c r="AR8" i="59"/>
  <c r="AL8" i="62"/>
  <c r="AB8" i="62"/>
  <c r="AB8" i="59"/>
  <c r="V8" i="62"/>
  <c r="L8" i="62"/>
  <c r="L8" i="59"/>
  <c r="F8" i="62"/>
  <c r="CJ7" i="62"/>
  <c r="CJ7" i="59"/>
  <c r="BT7" i="62"/>
  <c r="BT7" i="59"/>
  <c r="BD7" i="62"/>
  <c r="BD7" i="59"/>
  <c r="AN7" i="62"/>
  <c r="AN7" i="59"/>
  <c r="X7" i="62"/>
  <c r="X7" i="59"/>
  <c r="H7" i="62"/>
  <c r="H7" i="59"/>
  <c r="CF6" i="62"/>
  <c r="CF6" i="59"/>
  <c r="BP6" i="62"/>
  <c r="BP6" i="59"/>
  <c r="AZ6" i="62"/>
  <c r="AZ6" i="59"/>
  <c r="AJ6" i="62"/>
  <c r="AJ6" i="59"/>
  <c r="T6" i="62"/>
  <c r="T6" i="59"/>
  <c r="D6" i="62"/>
  <c r="D6" i="59"/>
  <c r="CB5" i="62"/>
  <c r="CB5" i="59"/>
  <c r="BL5" i="62"/>
  <c r="BL5" i="59"/>
  <c r="AV5" i="62"/>
  <c r="AV5" i="59"/>
  <c r="AF5" i="62"/>
  <c r="AF5" i="59"/>
  <c r="P5" i="62"/>
  <c r="P5" i="59"/>
  <c r="CN4" i="62"/>
  <c r="CN4" i="59"/>
  <c r="CH4" i="62"/>
  <c r="BX4" i="62"/>
  <c r="BX4" i="59"/>
  <c r="BR4" i="62"/>
  <c r="BH4" i="62"/>
  <c r="BH4" i="59"/>
  <c r="BB4" i="62"/>
  <c r="AR4" i="62"/>
  <c r="AR4" i="59"/>
  <c r="AL4" i="62"/>
  <c r="AB4" i="62"/>
  <c r="AB4" i="59"/>
  <c r="V4" i="62"/>
  <c r="L4" i="62"/>
  <c r="L4" i="59"/>
  <c r="F4" i="62"/>
  <c r="CJ3" i="62"/>
  <c r="CJ3" i="59"/>
  <c r="BT3" i="62"/>
  <c r="BT3" i="59"/>
  <c r="BD3" i="59"/>
  <c r="BD3" i="62"/>
  <c r="AN3" i="62"/>
  <c r="AN3" i="59"/>
  <c r="X3" i="62"/>
  <c r="X3" i="59"/>
  <c r="H3" i="62"/>
  <c r="H3" i="59"/>
  <c r="CL17" i="63"/>
  <c r="CL17" i="60"/>
  <c r="CB17" i="61"/>
  <c r="CB17" i="60"/>
  <c r="BY17" i="61"/>
  <c r="BY17" i="60"/>
  <c r="BY17" i="59"/>
  <c r="BF17" i="63"/>
  <c r="BF17" i="60"/>
  <c r="AV17" i="61"/>
  <c r="AV17" i="60"/>
  <c r="AS17" i="61"/>
  <c r="AS17" i="60"/>
  <c r="AS17" i="59"/>
  <c r="Z17" i="63"/>
  <c r="Z17" i="60"/>
  <c r="P17" i="61"/>
  <c r="P17" i="60"/>
  <c r="M17" i="61"/>
  <c r="M17" i="60"/>
  <c r="M17" i="59"/>
  <c r="CH16" i="63"/>
  <c r="CH16" i="60"/>
  <c r="CC16" i="63"/>
  <c r="BX16" i="61"/>
  <c r="BX16" i="60"/>
  <c r="BU16" i="61"/>
  <c r="BU16" i="60"/>
  <c r="BU16" i="59"/>
  <c r="BB16" i="63"/>
  <c r="BB16" i="60"/>
  <c r="AW16" i="63"/>
  <c r="AR16" i="61"/>
  <c r="AR16" i="60"/>
  <c r="AO16" i="61"/>
  <c r="AO16" i="60"/>
  <c r="AO16" i="59"/>
  <c r="V16" i="63"/>
  <c r="V16" i="60"/>
  <c r="Q16" i="63"/>
  <c r="L16" i="61"/>
  <c r="L16" i="60"/>
  <c r="I16" i="60"/>
  <c r="I16" i="59"/>
  <c r="CD15" i="63"/>
  <c r="CD15" i="60"/>
  <c r="BT15" i="61"/>
  <c r="BT15" i="60"/>
  <c r="BQ15" i="61"/>
  <c r="BQ15" i="60"/>
  <c r="BQ15" i="59"/>
  <c r="AX15" i="63"/>
  <c r="AX15" i="60"/>
  <c r="AN15" i="61"/>
  <c r="AN15" i="60"/>
  <c r="AK15" i="61"/>
  <c r="AK15" i="60"/>
  <c r="AK15" i="59"/>
  <c r="R15" i="63"/>
  <c r="R15" i="60"/>
  <c r="H15" i="61"/>
  <c r="H15" i="60"/>
  <c r="E15" i="61"/>
  <c r="E15" i="60"/>
  <c r="E15" i="59"/>
  <c r="BZ14" i="63"/>
  <c r="BZ14" i="60"/>
  <c r="BP14" i="61"/>
  <c r="BP14" i="60"/>
  <c r="BM14" i="61"/>
  <c r="BM14" i="60"/>
  <c r="BM14" i="59"/>
  <c r="AT14" i="63"/>
  <c r="AT14" i="60"/>
  <c r="AJ14" i="61"/>
  <c r="AJ14" i="60"/>
  <c r="AG14" i="61"/>
  <c r="AG14" i="60"/>
  <c r="AG14" i="59"/>
  <c r="N14" i="63"/>
  <c r="N14" i="60"/>
  <c r="D14" i="61"/>
  <c r="D14" i="60"/>
  <c r="CO13" i="61"/>
  <c r="CO13" i="60"/>
  <c r="CO13" i="59"/>
  <c r="AS13" i="61"/>
  <c r="AS13" i="60"/>
  <c r="AS13" i="59"/>
  <c r="AP13" i="60"/>
  <c r="AP13" i="61"/>
  <c r="BU12" i="60"/>
  <c r="BU12" i="61"/>
  <c r="BU12" i="59"/>
  <c r="BR12" i="61"/>
  <c r="BR12" i="60"/>
  <c r="I12" i="61"/>
  <c r="I12" i="60"/>
  <c r="I12" i="59"/>
  <c r="F12" i="61"/>
  <c r="F12" i="60"/>
  <c r="AK11" i="61"/>
  <c r="AK11" i="60"/>
  <c r="AK11" i="59"/>
  <c r="BO10" i="61"/>
  <c r="BM10" i="60"/>
  <c r="BM10" i="59"/>
  <c r="BJ10" i="61"/>
  <c r="BJ10" i="60"/>
  <c r="C10" i="61"/>
  <c r="CO9" i="60"/>
  <c r="CO9" i="59"/>
  <c r="CO9" i="61"/>
  <c r="CL9" i="61"/>
  <c r="CL9" i="60"/>
  <c r="AC9" i="60"/>
  <c r="AC9" i="59"/>
  <c r="Z9" i="61"/>
  <c r="Z9" i="60"/>
  <c r="BE8" i="61"/>
  <c r="BE8" i="60"/>
  <c r="BE8" i="59"/>
  <c r="BB8" i="61"/>
  <c r="BB8" i="60"/>
  <c r="CG7" i="60"/>
  <c r="CG7" i="61"/>
  <c r="CG7" i="59"/>
  <c r="CD7" i="61"/>
  <c r="CD7" i="60"/>
  <c r="U7" i="60"/>
  <c r="U7" i="61"/>
  <c r="U7" i="59"/>
  <c r="R7" i="61"/>
  <c r="R7" i="60"/>
  <c r="AW6" i="61"/>
  <c r="AW6" i="60"/>
  <c r="AW6" i="59"/>
  <c r="AT6" i="61"/>
  <c r="AT6" i="60"/>
  <c r="BY5" i="61"/>
  <c r="BY5" i="60"/>
  <c r="BY5" i="59"/>
  <c r="BV5" i="61"/>
  <c r="BV5" i="60"/>
  <c r="M5" i="61"/>
  <c r="M5" i="60"/>
  <c r="M5" i="59"/>
  <c r="J5" i="61"/>
  <c r="J5" i="60"/>
  <c r="AO4" i="61"/>
  <c r="AO4" i="60"/>
  <c r="AO4" i="59"/>
  <c r="AL4" i="61"/>
  <c r="AL4" i="60"/>
  <c r="BQ3" i="61"/>
  <c r="BQ3" i="60"/>
  <c r="BQ3" i="59"/>
  <c r="BN3" i="60"/>
  <c r="BN3" i="61"/>
  <c r="BJ3" i="63"/>
  <c r="E3" i="60"/>
  <c r="E3" i="61"/>
  <c r="E3" i="59"/>
  <c r="AC9" i="61"/>
  <c r="BD16" i="62"/>
  <c r="X8" i="62"/>
  <c r="BX17" i="30"/>
  <c r="P17" i="30"/>
  <c r="CA16" i="30"/>
  <c r="AQ16" i="30"/>
  <c r="AJ16" i="30"/>
  <c r="Z16" i="30"/>
  <c r="K16" i="30"/>
  <c r="BS15" i="30"/>
  <c r="BG15" i="30"/>
  <c r="AQ15" i="30"/>
  <c r="AI15" i="30"/>
  <c r="AA15" i="30"/>
  <c r="O15" i="30"/>
  <c r="CG14" i="30"/>
  <c r="BY14" i="30"/>
  <c r="BI14" i="30"/>
  <c r="AK14" i="30"/>
  <c r="Z14" i="30"/>
  <c r="R14" i="30"/>
  <c r="BI13" i="30"/>
  <c r="AN13" i="30"/>
  <c r="AF13" i="30"/>
  <c r="AB13" i="30"/>
  <c r="X13" i="30"/>
  <c r="R13" i="30"/>
  <c r="CK12" i="30"/>
  <c r="AU12" i="30"/>
  <c r="AB12" i="30"/>
  <c r="S12" i="30"/>
  <c r="BO11" i="30"/>
  <c r="AY11" i="30"/>
  <c r="AT11" i="30"/>
  <c r="AM11" i="30"/>
  <c r="AE11" i="30"/>
  <c r="G11" i="30"/>
  <c r="CK10" i="30"/>
  <c r="CC10" i="30"/>
  <c r="BU10" i="30"/>
  <c r="BM10" i="30"/>
  <c r="BE10" i="30"/>
  <c r="AH10" i="30"/>
  <c r="AC10" i="30"/>
  <c r="V10" i="30"/>
  <c r="J10" i="30"/>
  <c r="CC9" i="30"/>
  <c r="BX9" i="30"/>
  <c r="AV9" i="30"/>
  <c r="AQ9" i="30"/>
  <c r="P9" i="30"/>
  <c r="BW8" i="30"/>
  <c r="BS8" i="30"/>
  <c r="AQ8" i="30"/>
  <c r="K8" i="30"/>
  <c r="BS7" i="30"/>
  <c r="O7" i="30"/>
  <c r="CG6" i="30"/>
  <c r="BY6" i="30"/>
  <c r="BI6" i="30"/>
  <c r="AK6" i="30"/>
  <c r="Z6" i="30"/>
  <c r="R6" i="30"/>
  <c r="BI5" i="30"/>
  <c r="AJ5" i="30"/>
  <c r="AF5" i="30"/>
  <c r="AB5" i="30"/>
  <c r="AB4" i="30"/>
  <c r="S4" i="30"/>
  <c r="AY3" i="30"/>
  <c r="AT3" i="30"/>
  <c r="AM3" i="30"/>
  <c r="AE3" i="30"/>
  <c r="G3" i="30"/>
  <c r="Q14" i="30"/>
  <c r="S17" i="30"/>
  <c r="BW16" i="30"/>
  <c r="BH15" i="26"/>
  <c r="BH15" i="28"/>
  <c r="CE12" i="30"/>
  <c r="BW12" i="30"/>
  <c r="BH11" i="26"/>
  <c r="BH11" i="28"/>
  <c r="CE8" i="30"/>
  <c r="AT8" i="30"/>
  <c r="X8" i="30"/>
  <c r="X8" i="39"/>
  <c r="BH7" i="26"/>
  <c r="BH7" i="28"/>
  <c r="CI4" i="30"/>
  <c r="CA4" i="30"/>
  <c r="CA4" i="41"/>
  <c r="M4" i="30"/>
  <c r="BH3" i="26"/>
  <c r="BH3" i="28"/>
  <c r="B14" i="62"/>
  <c r="B14" i="59"/>
  <c r="B6" i="59"/>
  <c r="B6" i="62"/>
  <c r="CK17" i="62"/>
  <c r="CK17" i="59"/>
  <c r="CC17" i="62"/>
  <c r="CC17" i="59"/>
  <c r="BU17" i="62"/>
  <c r="BU17" i="59"/>
  <c r="BM17" i="62"/>
  <c r="BM17" i="59"/>
  <c r="BE17" i="62"/>
  <c r="BE17" i="59"/>
  <c r="AW17" i="62"/>
  <c r="AW17" i="59"/>
  <c r="AO17" i="62"/>
  <c r="AO17" i="59"/>
  <c r="AG17" i="62"/>
  <c r="AG17" i="59"/>
  <c r="Y17" i="62"/>
  <c r="Y17" i="59"/>
  <c r="Q17" i="62"/>
  <c r="Q17" i="59"/>
  <c r="I17" i="62"/>
  <c r="I17" i="59"/>
  <c r="CO16" i="62"/>
  <c r="CO16" i="59"/>
  <c r="CJ16" i="62"/>
  <c r="CG16" i="62"/>
  <c r="CG16" i="59"/>
  <c r="BY16" i="62"/>
  <c r="BY16" i="59"/>
  <c r="BQ16" i="62"/>
  <c r="BQ16" i="59"/>
  <c r="BI16" i="62"/>
  <c r="BI16" i="59"/>
  <c r="BA16" i="62"/>
  <c r="BA16" i="59"/>
  <c r="AS16" i="62"/>
  <c r="AS16" i="59"/>
  <c r="AK16" i="62"/>
  <c r="AK16" i="59"/>
  <c r="AC16" i="62"/>
  <c r="AC16" i="59"/>
  <c r="X16" i="62"/>
  <c r="U16" i="62"/>
  <c r="U16" i="59"/>
  <c r="M16" i="62"/>
  <c r="M16" i="59"/>
  <c r="E16" i="62"/>
  <c r="E16" i="59"/>
  <c r="CK15" i="62"/>
  <c r="CK15" i="59"/>
  <c r="CC15" i="62"/>
  <c r="CC15" i="59"/>
  <c r="BU15" i="62"/>
  <c r="BU15" i="59"/>
  <c r="BM15" i="62"/>
  <c r="BM15" i="59"/>
  <c r="BE15" i="62"/>
  <c r="BE15" i="59"/>
  <c r="AW15" i="62"/>
  <c r="AW15" i="59"/>
  <c r="AO15" i="62"/>
  <c r="AO15" i="59"/>
  <c r="AG15" i="62"/>
  <c r="AG15" i="59"/>
  <c r="Y15" i="62"/>
  <c r="Y15" i="59"/>
  <c r="Q15" i="62"/>
  <c r="Q15" i="59"/>
  <c r="I15" i="62"/>
  <c r="I15" i="59"/>
  <c r="CO14" i="62"/>
  <c r="CO14" i="59"/>
  <c r="CG14" i="62"/>
  <c r="CG14" i="59"/>
  <c r="CB14" i="62"/>
  <c r="BY14" i="62"/>
  <c r="BY14" i="59"/>
  <c r="BQ14" i="62"/>
  <c r="BQ14" i="59"/>
  <c r="BI14" i="62"/>
  <c r="BI14" i="59"/>
  <c r="BA14" i="62"/>
  <c r="BA14" i="59"/>
  <c r="AS14" i="62"/>
  <c r="AS14" i="59"/>
  <c r="AK14" i="62"/>
  <c r="AK14" i="59"/>
  <c r="AC14" i="62"/>
  <c r="AC14" i="59"/>
  <c r="U14" i="62"/>
  <c r="U14" i="59"/>
  <c r="P14" i="62"/>
  <c r="M14" i="62"/>
  <c r="M14" i="59"/>
  <c r="E14" i="62"/>
  <c r="E14" i="59"/>
  <c r="CK13" i="62"/>
  <c r="CK13" i="59"/>
  <c r="BS13" i="62"/>
  <c r="BS13" i="59"/>
  <c r="BF13" i="59"/>
  <c r="BC13" i="62"/>
  <c r="BC13" i="59"/>
  <c r="AP13" i="59"/>
  <c r="AM13" i="62"/>
  <c r="AM13" i="59"/>
  <c r="Z13" i="59"/>
  <c r="W13" i="62"/>
  <c r="W13" i="59"/>
  <c r="G13" i="62"/>
  <c r="G13" i="59"/>
  <c r="CK12" i="62"/>
  <c r="CH12" i="59"/>
  <c r="CE12" i="62"/>
  <c r="CE12" i="59"/>
  <c r="BU12" i="62"/>
  <c r="BR12" i="59"/>
  <c r="BO12" i="62"/>
  <c r="BO12" i="59"/>
  <c r="BE12" i="62"/>
  <c r="BB12" i="59"/>
  <c r="AY12" i="62"/>
  <c r="AY12" i="59"/>
  <c r="AO12" i="62"/>
  <c r="AI12" i="62"/>
  <c r="AI12" i="59"/>
  <c r="Y12" i="62"/>
  <c r="V12" i="59"/>
  <c r="S12" i="62"/>
  <c r="S12" i="59"/>
  <c r="I12" i="62"/>
  <c r="F12" i="59"/>
  <c r="C12" i="62"/>
  <c r="C12" i="59"/>
  <c r="CD11" i="59"/>
  <c r="CA11" i="62"/>
  <c r="CA11" i="59"/>
  <c r="BK11" i="62"/>
  <c r="BK11" i="59"/>
  <c r="AX11" i="59"/>
  <c r="AU11" i="62"/>
  <c r="AU11" i="59"/>
  <c r="AH11" i="59"/>
  <c r="AE11" i="62"/>
  <c r="AE11" i="59"/>
  <c r="R11" i="59"/>
  <c r="O11" i="62"/>
  <c r="O11" i="59"/>
  <c r="CM10" i="62"/>
  <c r="CM10" i="59"/>
  <c r="CC10" i="62"/>
  <c r="BZ10" i="59"/>
  <c r="BW10" i="62"/>
  <c r="BW10" i="59"/>
  <c r="BM10" i="62"/>
  <c r="BJ10" i="59"/>
  <c r="BG10" i="62"/>
  <c r="BG10" i="59"/>
  <c r="AW10" i="62"/>
  <c r="AT10" i="59"/>
  <c r="AQ10" i="62"/>
  <c r="AQ10" i="59"/>
  <c r="AG10" i="62"/>
  <c r="AA10" i="62"/>
  <c r="AA10" i="59"/>
  <c r="Q10" i="62"/>
  <c r="N10" i="59"/>
  <c r="K10" i="62"/>
  <c r="K10" i="59"/>
  <c r="CL9" i="59"/>
  <c r="CI9" i="62"/>
  <c r="CI9" i="59"/>
  <c r="BV9" i="59"/>
  <c r="BS9" i="62"/>
  <c r="BS9" i="59"/>
  <c r="BC9" i="62"/>
  <c r="BC9" i="59"/>
  <c r="AP9" i="59"/>
  <c r="AM9" i="62"/>
  <c r="AM9" i="59"/>
  <c r="Z9" i="59"/>
  <c r="W9" i="62"/>
  <c r="W9" i="59"/>
  <c r="J9" i="59"/>
  <c r="G9" i="62"/>
  <c r="G9" i="59"/>
  <c r="CK8" i="62"/>
  <c r="CE8" i="62"/>
  <c r="CE8" i="59"/>
  <c r="BU8" i="62"/>
  <c r="BR8" i="59"/>
  <c r="BO8" i="62"/>
  <c r="BO8" i="59"/>
  <c r="BE8" i="62"/>
  <c r="BB8" i="59"/>
  <c r="AY8" i="62"/>
  <c r="AY8" i="59"/>
  <c r="AO8" i="62"/>
  <c r="AL8" i="59"/>
  <c r="AI8" i="62"/>
  <c r="AI8" i="59"/>
  <c r="Y8" i="62"/>
  <c r="S8" i="62"/>
  <c r="S8" i="59"/>
  <c r="I8" i="62"/>
  <c r="F8" i="59"/>
  <c r="C8" i="62"/>
  <c r="C8" i="59"/>
  <c r="CD7" i="59"/>
  <c r="CA7" i="62"/>
  <c r="CA7" i="59"/>
  <c r="BN7" i="59"/>
  <c r="BK7" i="62"/>
  <c r="BK7" i="59"/>
  <c r="AU7" i="62"/>
  <c r="AU7" i="59"/>
  <c r="AH7" i="59"/>
  <c r="AE7" i="62"/>
  <c r="AE7" i="59"/>
  <c r="R7" i="59"/>
  <c r="O7" i="62"/>
  <c r="O7" i="59"/>
  <c r="CP6" i="59"/>
  <c r="CM6" i="62"/>
  <c r="CM6" i="59"/>
  <c r="CC6" i="62"/>
  <c r="BW6" i="62"/>
  <c r="BW6" i="59"/>
  <c r="BM6" i="62"/>
  <c r="BJ6" i="59"/>
  <c r="BG6" i="62"/>
  <c r="BG6" i="59"/>
  <c r="AW6" i="62"/>
  <c r="AT6" i="59"/>
  <c r="AQ6" i="62"/>
  <c r="AQ6" i="59"/>
  <c r="AG6" i="62"/>
  <c r="AD6" i="59"/>
  <c r="AA6" i="62"/>
  <c r="AA6" i="59"/>
  <c r="Q6" i="62"/>
  <c r="K6" i="62"/>
  <c r="K6" i="59"/>
  <c r="CL5" i="59"/>
  <c r="CI5" i="62"/>
  <c r="CI5" i="59"/>
  <c r="BV5" i="59"/>
  <c r="BS5" i="62"/>
  <c r="BS5" i="59"/>
  <c r="BF5" i="59"/>
  <c r="Z5" i="59"/>
  <c r="J5" i="59"/>
  <c r="CH4" i="59"/>
  <c r="BB4" i="59"/>
  <c r="AY4" i="62"/>
  <c r="AL4" i="59"/>
  <c r="V4" i="59"/>
  <c r="CD3" i="59"/>
  <c r="BN3" i="59"/>
  <c r="AX3" i="59"/>
  <c r="R3" i="59"/>
  <c r="B16" i="60"/>
  <c r="B15" i="61"/>
  <c r="B15" i="60"/>
  <c r="AX15" i="61"/>
  <c r="CD15" i="61"/>
  <c r="AE15" i="61"/>
  <c r="BK15" i="61"/>
  <c r="B11" i="63"/>
  <c r="AO11" i="63"/>
  <c r="I11" i="63"/>
  <c r="B8" i="63"/>
  <c r="BP8" i="63"/>
  <c r="CD17" i="63"/>
  <c r="CD17" i="60"/>
  <c r="BT17" i="61"/>
  <c r="BT17" i="60"/>
  <c r="BQ17" i="61"/>
  <c r="BQ17" i="60"/>
  <c r="BQ17" i="59"/>
  <c r="AX17" i="63"/>
  <c r="AX17" i="60"/>
  <c r="AN17" i="61"/>
  <c r="AN17" i="60"/>
  <c r="AK17" i="61"/>
  <c r="AK17" i="60"/>
  <c r="AK17" i="59"/>
  <c r="R17" i="63"/>
  <c r="R17" i="60"/>
  <c r="H17" i="61"/>
  <c r="H17" i="60"/>
  <c r="E17" i="61"/>
  <c r="E17" i="60"/>
  <c r="E17" i="59"/>
  <c r="BZ16" i="63"/>
  <c r="BZ16" i="60"/>
  <c r="BU16" i="63"/>
  <c r="BP16" i="61"/>
  <c r="BP16" i="60"/>
  <c r="BM16" i="61"/>
  <c r="BM16" i="60"/>
  <c r="BM16" i="59"/>
  <c r="BI16" i="63"/>
  <c r="AT16" i="63"/>
  <c r="AT16" i="60"/>
  <c r="AO16" i="63"/>
  <c r="AJ16" i="61"/>
  <c r="AJ16" i="60"/>
  <c r="AG16" i="61"/>
  <c r="AG16" i="60"/>
  <c r="AG16" i="59"/>
  <c r="N16" i="63"/>
  <c r="N16" i="60"/>
  <c r="I16" i="63"/>
  <c r="D16" i="61"/>
  <c r="D16" i="60"/>
  <c r="CO15" i="61"/>
  <c r="CO15" i="60"/>
  <c r="CO15" i="59"/>
  <c r="BV15" i="63"/>
  <c r="BV15" i="60"/>
  <c r="BS15" i="61"/>
  <c r="BL15" i="61"/>
  <c r="BL15" i="60"/>
  <c r="BI15" i="61"/>
  <c r="BI15" i="60"/>
  <c r="BI15" i="59"/>
  <c r="AP15" i="63"/>
  <c r="AP15" i="60"/>
  <c r="AM15" i="61"/>
  <c r="AF15" i="61"/>
  <c r="AF15" i="60"/>
  <c r="AC15" i="61"/>
  <c r="AC15" i="60"/>
  <c r="AC15" i="59"/>
  <c r="J15" i="63"/>
  <c r="J15" i="60"/>
  <c r="CN14" i="60"/>
  <c r="CN14" i="61"/>
  <c r="CK14" i="60"/>
  <c r="CK14" i="59"/>
  <c r="BR14" i="63"/>
  <c r="BR14" i="60"/>
  <c r="BH14" i="60"/>
  <c r="BH14" i="61"/>
  <c r="BE14" i="60"/>
  <c r="BE14" i="59"/>
  <c r="AL14" i="63"/>
  <c r="AL14" i="60"/>
  <c r="AB14" i="60"/>
  <c r="AB14" i="61"/>
  <c r="Y14" i="60"/>
  <c r="Y14" i="59"/>
  <c r="F14" i="63"/>
  <c r="F14" i="60"/>
  <c r="CJ13" i="61"/>
  <c r="CJ13" i="60"/>
  <c r="CG13" i="61"/>
  <c r="CG13" i="60"/>
  <c r="CG13" i="59"/>
  <c r="CD13" i="60"/>
  <c r="CD13" i="61"/>
  <c r="AI13" i="63"/>
  <c r="AI13" i="60"/>
  <c r="U13" i="60"/>
  <c r="U13" i="61"/>
  <c r="U13" i="59"/>
  <c r="R13" i="60"/>
  <c r="R13" i="61"/>
  <c r="BK12" i="63"/>
  <c r="BK12" i="60"/>
  <c r="AW12" i="61"/>
  <c r="AW12" i="60"/>
  <c r="AW12" i="59"/>
  <c r="AT12" i="61"/>
  <c r="AT12" i="60"/>
  <c r="CM11" i="63"/>
  <c r="CM11" i="60"/>
  <c r="CK11" i="63"/>
  <c r="BY11" i="60"/>
  <c r="BY11" i="59"/>
  <c r="BV11" i="61"/>
  <c r="BV11" i="60"/>
  <c r="BR11" i="63"/>
  <c r="BO11" i="63"/>
  <c r="AA11" i="63"/>
  <c r="AA11" i="60"/>
  <c r="Y11" i="63"/>
  <c r="M11" i="61"/>
  <c r="M11" i="60"/>
  <c r="M11" i="59"/>
  <c r="J11" i="60"/>
  <c r="J11" i="61"/>
  <c r="C11" i="63"/>
  <c r="CN10" i="61"/>
  <c r="BC10" i="63"/>
  <c r="BC10" i="60"/>
  <c r="AO10" i="61"/>
  <c r="AO10" i="60"/>
  <c r="AO10" i="59"/>
  <c r="AL10" i="61"/>
  <c r="AL10" i="60"/>
  <c r="AB10" i="61"/>
  <c r="CE9" i="63"/>
  <c r="CE9" i="60"/>
  <c r="BQ9" i="61"/>
  <c r="BQ9" i="60"/>
  <c r="BQ9" i="59"/>
  <c r="BN9" i="61"/>
  <c r="BN9" i="60"/>
  <c r="S9" i="63"/>
  <c r="S9" i="60"/>
  <c r="E9" i="61"/>
  <c r="E9" i="60"/>
  <c r="E9" i="59"/>
  <c r="CP8" i="61"/>
  <c r="CP8" i="60"/>
  <c r="CN8" i="63"/>
  <c r="CL8" i="63"/>
  <c r="CI8" i="63"/>
  <c r="AU8" i="63"/>
  <c r="AU8" i="60"/>
  <c r="AG8" i="61"/>
  <c r="AG8" i="60"/>
  <c r="AG8" i="59"/>
  <c r="AD8" i="61"/>
  <c r="AD8" i="60"/>
  <c r="Z8" i="63"/>
  <c r="W8" i="63"/>
  <c r="G8" i="63"/>
  <c r="BW7" i="63"/>
  <c r="BW7" i="60"/>
  <c r="BI7" i="61"/>
  <c r="BI7" i="60"/>
  <c r="BI7" i="59"/>
  <c r="BF7" i="60"/>
  <c r="BF7" i="61"/>
  <c r="K7" i="63"/>
  <c r="K7" i="60"/>
  <c r="CK6" i="61"/>
  <c r="CK6" i="60"/>
  <c r="CK6" i="59"/>
  <c r="CH6" i="61"/>
  <c r="CH6" i="60"/>
  <c r="AM6" i="63"/>
  <c r="AM6" i="60"/>
  <c r="Y6" i="61"/>
  <c r="Y6" i="60"/>
  <c r="Y6" i="59"/>
  <c r="V6" i="61"/>
  <c r="V6" i="60"/>
  <c r="BO5" i="63"/>
  <c r="BO5" i="60"/>
  <c r="BA5" i="61"/>
  <c r="BA5" i="60"/>
  <c r="BA5" i="59"/>
  <c r="AX5" i="61"/>
  <c r="AX5" i="60"/>
  <c r="CC4" i="61"/>
  <c r="CC4" i="60"/>
  <c r="CC4" i="59"/>
  <c r="BZ4" i="61"/>
  <c r="BZ4" i="60"/>
  <c r="AE4" i="63"/>
  <c r="AE4" i="60"/>
  <c r="Q4" i="61"/>
  <c r="Q4" i="60"/>
  <c r="Q4" i="59"/>
  <c r="N4" i="61"/>
  <c r="N4" i="60"/>
  <c r="BG3" i="63"/>
  <c r="BG3" i="60"/>
  <c r="AS3" i="61"/>
  <c r="AS3" i="60"/>
  <c r="AS3" i="59"/>
  <c r="AP3" i="61"/>
  <c r="AP3" i="60"/>
  <c r="AN3" i="63"/>
  <c r="AL3" i="63"/>
  <c r="AI3" i="63"/>
  <c r="I16" i="61"/>
  <c r="AU15" i="61"/>
  <c r="BE14" i="61"/>
  <c r="AH11" i="61"/>
  <c r="BS16" i="62"/>
  <c r="AI15" i="62"/>
  <c r="CM13" i="62"/>
  <c r="AM8" i="62"/>
  <c r="BF16" i="63"/>
  <c r="BU11" i="63"/>
  <c r="B17" i="30"/>
  <c r="B13" i="30"/>
  <c r="B9" i="30"/>
  <c r="B9" i="43"/>
  <c r="B5" i="30"/>
  <c r="AM17" i="30"/>
  <c r="AI17" i="30"/>
  <c r="AE17" i="30"/>
  <c r="AA17" i="30"/>
  <c r="CH16" i="30"/>
  <c r="CD16" i="30"/>
  <c r="BZ16" i="30"/>
  <c r="BV16" i="30"/>
  <c r="BN16" i="30"/>
  <c r="AL16" i="30"/>
  <c r="AH16" i="30"/>
  <c r="V16" i="30"/>
  <c r="R16" i="30"/>
  <c r="N16" i="30"/>
  <c r="J16" i="30"/>
  <c r="F16" i="30"/>
  <c r="CK15" i="30"/>
  <c r="CG15" i="30"/>
  <c r="CC15" i="30"/>
  <c r="BY15" i="30"/>
  <c r="BU15" i="30"/>
  <c r="BI15" i="30"/>
  <c r="BE15" i="30"/>
  <c r="U15" i="30"/>
  <c r="P14" i="30"/>
  <c r="D14" i="30"/>
  <c r="BC13" i="30"/>
  <c r="AY13" i="30"/>
  <c r="AU13" i="30"/>
  <c r="AQ13" i="30"/>
  <c r="AM13" i="30"/>
  <c r="AI13" i="30"/>
  <c r="AE13" i="30"/>
  <c r="AA13" i="30"/>
  <c r="CH12" i="30"/>
  <c r="CD12" i="30"/>
  <c r="BN12" i="30"/>
  <c r="BJ12" i="30"/>
  <c r="BF12" i="30"/>
  <c r="AL12" i="30"/>
  <c r="AH12" i="30"/>
  <c r="AD12" i="30"/>
  <c r="Z12" i="30"/>
  <c r="V12" i="30"/>
  <c r="R12" i="30"/>
  <c r="N12" i="30"/>
  <c r="J12" i="30"/>
  <c r="F12" i="30"/>
  <c r="CK11" i="30"/>
  <c r="CG11" i="30"/>
  <c r="CC11" i="30"/>
  <c r="BY11" i="30"/>
  <c r="BU11" i="30"/>
  <c r="BM11" i="30"/>
  <c r="BI11" i="30"/>
  <c r="BE11" i="30"/>
  <c r="U11" i="30"/>
  <c r="P10" i="30"/>
  <c r="H10" i="30"/>
  <c r="BC9" i="30"/>
  <c r="AU9" i="30"/>
  <c r="AM9" i="30"/>
  <c r="CH8" i="30"/>
  <c r="CD8" i="30"/>
  <c r="BZ8" i="30"/>
  <c r="BV8" i="30"/>
  <c r="BN8" i="30"/>
  <c r="BJ8" i="30"/>
  <c r="BF8" i="30"/>
  <c r="AL8" i="30"/>
  <c r="AH8" i="30"/>
  <c r="AD8" i="30"/>
  <c r="Z8" i="30"/>
  <c r="V8" i="30"/>
  <c r="V8" i="42"/>
  <c r="V8" i="52"/>
  <c r="R8" i="30"/>
  <c r="N8" i="30"/>
  <c r="F8" i="30"/>
  <c r="CK7" i="30"/>
  <c r="CG7" i="30"/>
  <c r="CC7" i="30"/>
  <c r="BY7" i="30"/>
  <c r="BU7" i="30"/>
  <c r="BM7" i="30"/>
  <c r="BI7" i="30"/>
  <c r="BE7" i="30"/>
  <c r="U7" i="30"/>
  <c r="P6" i="30"/>
  <c r="H6" i="30"/>
  <c r="BC5" i="30"/>
  <c r="AU5" i="30"/>
  <c r="AM5" i="30"/>
  <c r="AE5" i="30"/>
  <c r="CH4" i="30"/>
  <c r="CD4" i="30"/>
  <c r="BZ4" i="30"/>
  <c r="BV4" i="30"/>
  <c r="BN4" i="30"/>
  <c r="BJ4" i="30"/>
  <c r="BF4" i="30"/>
  <c r="AL4" i="30"/>
  <c r="AD4" i="30"/>
  <c r="Z4" i="30"/>
  <c r="V4" i="30"/>
  <c r="R4" i="30"/>
  <c r="N4" i="30"/>
  <c r="J4" i="30"/>
  <c r="F4" i="30"/>
  <c r="CK3" i="30"/>
  <c r="CG3" i="30"/>
  <c r="CC3" i="30"/>
  <c r="BY3" i="30"/>
  <c r="BU3" i="30"/>
  <c r="BM3" i="30"/>
  <c r="BI3" i="30"/>
  <c r="BE3" i="30"/>
  <c r="U3" i="30"/>
  <c r="N17" i="30"/>
  <c r="N17" i="39"/>
  <c r="D16" i="30"/>
  <c r="N15" i="30"/>
  <c r="CP17" i="62"/>
  <c r="CL17" i="62"/>
  <c r="CJ17" i="62"/>
  <c r="CH17" i="62"/>
  <c r="CF17" i="62"/>
  <c r="CD17" i="62"/>
  <c r="CB17" i="62"/>
  <c r="BZ17" i="62"/>
  <c r="BX17" i="62"/>
  <c r="BV17" i="62"/>
  <c r="BT17" i="62"/>
  <c r="BR17" i="62"/>
  <c r="BP17" i="62"/>
  <c r="BN17" i="62"/>
  <c r="BL17" i="62"/>
  <c r="BJ17" i="62"/>
  <c r="BF17" i="62"/>
  <c r="BD17" i="62"/>
  <c r="BB17" i="62"/>
  <c r="AZ17" i="62"/>
  <c r="AX17" i="62"/>
  <c r="AV17" i="62"/>
  <c r="AT17" i="62"/>
  <c r="AR17" i="62"/>
  <c r="AP17" i="62"/>
  <c r="AN17" i="62"/>
  <c r="AL17" i="62"/>
  <c r="AJ17" i="62"/>
  <c r="AH17" i="62"/>
  <c r="AF17" i="62"/>
  <c r="AD17" i="62"/>
  <c r="Z17" i="62"/>
  <c r="X17" i="62"/>
  <c r="V17" i="62"/>
  <c r="T17" i="62"/>
  <c r="R17" i="62"/>
  <c r="P17" i="62"/>
  <c r="N17" i="62"/>
  <c r="L17" i="62"/>
  <c r="J17" i="62"/>
  <c r="H17" i="62"/>
  <c r="F17" i="62"/>
  <c r="D17" i="62"/>
  <c r="CP16" i="62"/>
  <c r="CN16" i="62"/>
  <c r="CL16" i="62"/>
  <c r="CH16" i="62"/>
  <c r="CF16" i="62"/>
  <c r="CD16" i="62"/>
  <c r="CB16" i="62"/>
  <c r="BZ16" i="62"/>
  <c r="BX16" i="62"/>
  <c r="BV16" i="62"/>
  <c r="BT16" i="62"/>
  <c r="BR16" i="62"/>
  <c r="BP16" i="62"/>
  <c r="BN16" i="62"/>
  <c r="BL16" i="62"/>
  <c r="BJ16" i="62"/>
  <c r="BH16" i="62"/>
  <c r="BF16" i="62"/>
  <c r="BB16" i="62"/>
  <c r="AZ16" i="62"/>
  <c r="AX16" i="62"/>
  <c r="AV16" i="62"/>
  <c r="AT16" i="62"/>
  <c r="AR16" i="62"/>
  <c r="AP16" i="62"/>
  <c r="AN16" i="62"/>
  <c r="AL16" i="62"/>
  <c r="AJ16" i="62"/>
  <c r="AH16" i="62"/>
  <c r="AF16" i="62"/>
  <c r="AD16" i="62"/>
  <c r="AB16" i="62"/>
  <c r="Z16" i="62"/>
  <c r="V16" i="62"/>
  <c r="T16" i="62"/>
  <c r="R16" i="62"/>
  <c r="P16" i="62"/>
  <c r="N16" i="62"/>
  <c r="L16" i="62"/>
  <c r="J16" i="62"/>
  <c r="H16" i="62"/>
  <c r="F16" i="62"/>
  <c r="D16" i="62"/>
  <c r="CP15" i="62"/>
  <c r="CN15" i="62"/>
  <c r="CL15" i="62"/>
  <c r="CJ15" i="62"/>
  <c r="CH15" i="62"/>
  <c r="CD15" i="62"/>
  <c r="CB15" i="62"/>
  <c r="BZ15" i="62"/>
  <c r="BX15" i="62"/>
  <c r="BV15" i="62"/>
  <c r="BT15" i="62"/>
  <c r="BR15" i="62"/>
  <c r="BP15" i="62"/>
  <c r="BN15" i="62"/>
  <c r="BL15" i="62"/>
  <c r="BJ15" i="62"/>
  <c r="BH15" i="62"/>
  <c r="BF15" i="62"/>
  <c r="BD15" i="62"/>
  <c r="BB15" i="62"/>
  <c r="AX15" i="62"/>
  <c r="AV15" i="62"/>
  <c r="AT15" i="62"/>
  <c r="AR15" i="62"/>
  <c r="AP15" i="62"/>
  <c r="AN15" i="62"/>
  <c r="AL15" i="62"/>
  <c r="AJ15" i="62"/>
  <c r="AH15" i="62"/>
  <c r="AF15" i="62"/>
  <c r="AD15" i="62"/>
  <c r="AB15" i="62"/>
  <c r="Z15" i="62"/>
  <c r="X15" i="62"/>
  <c r="V15" i="62"/>
  <c r="R15" i="62"/>
  <c r="P15" i="62"/>
  <c r="N15" i="62"/>
  <c r="L15" i="62"/>
  <c r="J15" i="62"/>
  <c r="H15" i="62"/>
  <c r="F15" i="62"/>
  <c r="D15" i="62"/>
  <c r="CP14" i="62"/>
  <c r="CN14" i="62"/>
  <c r="CL14" i="62"/>
  <c r="CJ14" i="62"/>
  <c r="CH14" i="62"/>
  <c r="CF14" i="62"/>
  <c r="CD14" i="62"/>
  <c r="BZ14" i="62"/>
  <c r="BX14" i="62"/>
  <c r="BV14" i="62"/>
  <c r="BT14" i="62"/>
  <c r="BR14" i="62"/>
  <c r="BP14" i="62"/>
  <c r="BN14" i="62"/>
  <c r="BL14" i="62"/>
  <c r="BJ14" i="62"/>
  <c r="BH14" i="62"/>
  <c r="BF14" i="62"/>
  <c r="BD14" i="62"/>
  <c r="BB14" i="62"/>
  <c r="AZ14" i="62"/>
  <c r="AX14" i="62"/>
  <c r="AT14" i="62"/>
  <c r="AR14" i="62"/>
  <c r="AP14" i="62"/>
  <c r="AN14" i="62"/>
  <c r="AL14" i="62"/>
  <c r="AJ14" i="62"/>
  <c r="AH14" i="62"/>
  <c r="AF14" i="62"/>
  <c r="AD14" i="62"/>
  <c r="AB14" i="62"/>
  <c r="Z14" i="62"/>
  <c r="X14" i="62"/>
  <c r="V14" i="62"/>
  <c r="T14" i="62"/>
  <c r="R14" i="62"/>
  <c r="N14" i="62"/>
  <c r="L14" i="62"/>
  <c r="J14" i="62"/>
  <c r="H14" i="62"/>
  <c r="F14" i="62"/>
  <c r="D14" i="62"/>
  <c r="CP13" i="62"/>
  <c r="CN13" i="62"/>
  <c r="CL13" i="62"/>
  <c r="CJ13" i="62"/>
  <c r="CH13" i="62"/>
  <c r="CF13" i="62"/>
  <c r="CC13" i="62"/>
  <c r="CC13" i="59"/>
  <c r="BZ13" i="59"/>
  <c r="BU13" i="62"/>
  <c r="BU13" i="59"/>
  <c r="BR13" i="59"/>
  <c r="BP13" i="62"/>
  <c r="BM13" i="62"/>
  <c r="BM13" i="59"/>
  <c r="BJ13" i="59"/>
  <c r="BH13" i="62"/>
  <c r="BE13" i="62"/>
  <c r="BE13" i="59"/>
  <c r="BB13" i="59"/>
  <c r="AZ13" i="62"/>
  <c r="AW13" i="62"/>
  <c r="AW13" i="59"/>
  <c r="AT13" i="59"/>
  <c r="AO13" i="62"/>
  <c r="AO13" i="59"/>
  <c r="AL13" i="59"/>
  <c r="AJ13" i="62"/>
  <c r="AG13" i="62"/>
  <c r="AG13" i="59"/>
  <c r="AD13" i="59"/>
  <c r="AB13" i="62"/>
  <c r="Y13" i="62"/>
  <c r="Y13" i="59"/>
  <c r="V13" i="59"/>
  <c r="T13" i="62"/>
  <c r="Q13" i="62"/>
  <c r="Q13" i="59"/>
  <c r="N13" i="59"/>
  <c r="I13" i="62"/>
  <c r="I13" i="59"/>
  <c r="F13" i="59"/>
  <c r="D13" i="62"/>
  <c r="CO12" i="62"/>
  <c r="CO12" i="59"/>
  <c r="CJ12" i="62"/>
  <c r="CG12" i="62"/>
  <c r="CG12" i="59"/>
  <c r="CB12" i="62"/>
  <c r="BY12" i="62"/>
  <c r="BY12" i="59"/>
  <c r="BQ12" i="62"/>
  <c r="BQ12" i="59"/>
  <c r="BL12" i="62"/>
  <c r="BI12" i="62"/>
  <c r="BI12" i="59"/>
  <c r="BD12" i="62"/>
  <c r="BA12" i="62"/>
  <c r="BA12" i="59"/>
  <c r="AV12" i="62"/>
  <c r="AS12" i="62"/>
  <c r="AS12" i="59"/>
  <c r="AK12" i="62"/>
  <c r="AK12" i="59"/>
  <c r="AF12" i="62"/>
  <c r="AC12" i="62"/>
  <c r="AC12" i="59"/>
  <c r="X12" i="62"/>
  <c r="U12" i="62"/>
  <c r="U12" i="59"/>
  <c r="P12" i="62"/>
  <c r="M12" i="62"/>
  <c r="M12" i="59"/>
  <c r="E12" i="62"/>
  <c r="E12" i="59"/>
  <c r="CP11" i="59"/>
  <c r="CN11" i="62"/>
  <c r="CK11" i="62"/>
  <c r="CK11" i="59"/>
  <c r="CH11" i="59"/>
  <c r="CF11" i="62"/>
  <c r="CC11" i="62"/>
  <c r="CC11" i="59"/>
  <c r="BZ11" i="59"/>
  <c r="BX11" i="62"/>
  <c r="BU11" i="62"/>
  <c r="BU11" i="59"/>
  <c r="BR11" i="59"/>
  <c r="BM11" i="62"/>
  <c r="BM11" i="59"/>
  <c r="BJ11" i="59"/>
  <c r="BH11" i="62"/>
  <c r="BE11" i="62"/>
  <c r="BE11" i="59"/>
  <c r="BB11" i="59"/>
  <c r="AZ11" i="62"/>
  <c r="AW11" i="62"/>
  <c r="AW11" i="59"/>
  <c r="AT11" i="59"/>
  <c r="AR11" i="62"/>
  <c r="AO11" i="62"/>
  <c r="AO11" i="59"/>
  <c r="AL11" i="59"/>
  <c r="AG11" i="62"/>
  <c r="AG11" i="59"/>
  <c r="AD11" i="59"/>
  <c r="AB11" i="62"/>
  <c r="Y11" i="62"/>
  <c r="Y11" i="59"/>
  <c r="V11" i="59"/>
  <c r="T11" i="62"/>
  <c r="Q11" i="62"/>
  <c r="Q11" i="59"/>
  <c r="N11" i="59"/>
  <c r="L11" i="62"/>
  <c r="I11" i="62"/>
  <c r="I11" i="59"/>
  <c r="F11" i="59"/>
  <c r="CO10" i="62"/>
  <c r="CO10" i="59"/>
  <c r="CJ10" i="62"/>
  <c r="CG10" i="62"/>
  <c r="CG10" i="59"/>
  <c r="CB10" i="62"/>
  <c r="BY10" i="62"/>
  <c r="BY10" i="59"/>
  <c r="BT10" i="62"/>
  <c r="BQ10" i="62"/>
  <c r="BQ10" i="59"/>
  <c r="BI10" i="62"/>
  <c r="BI10" i="59"/>
  <c r="BD10" i="62"/>
  <c r="BA10" i="62"/>
  <c r="BA10" i="59"/>
  <c r="AV10" i="62"/>
  <c r="AS10" i="62"/>
  <c r="AS10" i="59"/>
  <c r="AN10" i="62"/>
  <c r="AK10" i="62"/>
  <c r="AK10" i="59"/>
  <c r="AC10" i="62"/>
  <c r="AC10" i="59"/>
  <c r="X10" i="62"/>
  <c r="U10" i="62"/>
  <c r="U10" i="59"/>
  <c r="P10" i="62"/>
  <c r="M10" i="62"/>
  <c r="M10" i="59"/>
  <c r="H10" i="62"/>
  <c r="E10" i="62"/>
  <c r="E10" i="59"/>
  <c r="CP9" i="59"/>
  <c r="CK9" i="62"/>
  <c r="CK9" i="59"/>
  <c r="CH9" i="59"/>
  <c r="CF9" i="62"/>
  <c r="CC9" i="62"/>
  <c r="CC9" i="59"/>
  <c r="BZ9" i="59"/>
  <c r="BX9" i="62"/>
  <c r="BU9" i="62"/>
  <c r="BU9" i="59"/>
  <c r="BR9" i="59"/>
  <c r="BP9" i="62"/>
  <c r="BM9" i="62"/>
  <c r="BM9" i="59"/>
  <c r="BJ9" i="59"/>
  <c r="BE9" i="62"/>
  <c r="BE9" i="59"/>
  <c r="BB9" i="59"/>
  <c r="AZ9" i="62"/>
  <c r="AW9" i="62"/>
  <c r="AW9" i="59"/>
  <c r="AT9" i="59"/>
  <c r="AR9" i="62"/>
  <c r="AO9" i="62"/>
  <c r="AO9" i="59"/>
  <c r="AL9" i="59"/>
  <c r="AJ9" i="62"/>
  <c r="AG9" i="62"/>
  <c r="AG9" i="59"/>
  <c r="AD9" i="59"/>
  <c r="Y9" i="62"/>
  <c r="Y9" i="59"/>
  <c r="V9" i="59"/>
  <c r="T9" i="62"/>
  <c r="Q9" i="62"/>
  <c r="Q9" i="59"/>
  <c r="N9" i="59"/>
  <c r="L9" i="62"/>
  <c r="I9" i="62"/>
  <c r="I9" i="59"/>
  <c r="F9" i="59"/>
  <c r="D9" i="62"/>
  <c r="CO8" i="62"/>
  <c r="CO8" i="59"/>
  <c r="CG8" i="62"/>
  <c r="CG8" i="59"/>
  <c r="CB8" i="62"/>
  <c r="BY8" i="62"/>
  <c r="BY8" i="59"/>
  <c r="BT8" i="62"/>
  <c r="BQ8" i="62"/>
  <c r="BQ8" i="59"/>
  <c r="BL8" i="62"/>
  <c r="BI8" i="62"/>
  <c r="BI8" i="59"/>
  <c r="BA8" i="62"/>
  <c r="BA8" i="59"/>
  <c r="AV8" i="62"/>
  <c r="AS8" i="62"/>
  <c r="AS8" i="59"/>
  <c r="AN8" i="62"/>
  <c r="AK8" i="62"/>
  <c r="AK8" i="59"/>
  <c r="AF8" i="62"/>
  <c r="AC8" i="62"/>
  <c r="AC8" i="59"/>
  <c r="U8" i="62"/>
  <c r="U8" i="59"/>
  <c r="P8" i="62"/>
  <c r="M8" i="62"/>
  <c r="M8" i="59"/>
  <c r="H8" i="62"/>
  <c r="E8" i="62"/>
  <c r="E8" i="59"/>
  <c r="CP7" i="59"/>
  <c r="CN7" i="62"/>
  <c r="CK7" i="62"/>
  <c r="CK7" i="59"/>
  <c r="CH7" i="59"/>
  <c r="CC7" i="62"/>
  <c r="CC7" i="59"/>
  <c r="BZ7" i="59"/>
  <c r="BX7" i="62"/>
  <c r="BU7" i="62"/>
  <c r="BU7" i="59"/>
  <c r="BR7" i="59"/>
  <c r="BP7" i="62"/>
  <c r="BM7" i="62"/>
  <c r="BM7" i="59"/>
  <c r="BJ7" i="59"/>
  <c r="BH7" i="62"/>
  <c r="BE7" i="62"/>
  <c r="BE7" i="59"/>
  <c r="BB7" i="59"/>
  <c r="AW7" i="62"/>
  <c r="AW7" i="59"/>
  <c r="AT7" i="59"/>
  <c r="AR7" i="62"/>
  <c r="AO7" i="62"/>
  <c r="AO7" i="59"/>
  <c r="AL7" i="59"/>
  <c r="AJ7" i="62"/>
  <c r="AG7" i="62"/>
  <c r="AG7" i="59"/>
  <c r="AD7" i="59"/>
  <c r="AB7" i="62"/>
  <c r="Y7" i="62"/>
  <c r="Y7" i="59"/>
  <c r="V7" i="59"/>
  <c r="Q7" i="62"/>
  <c r="Q7" i="59"/>
  <c r="N7" i="59"/>
  <c r="L7" i="62"/>
  <c r="I7" i="62"/>
  <c r="I7" i="59"/>
  <c r="F7" i="59"/>
  <c r="D7" i="62"/>
  <c r="CO6" i="62"/>
  <c r="CO6" i="59"/>
  <c r="CJ6" i="62"/>
  <c r="CG6" i="62"/>
  <c r="CG6" i="59"/>
  <c r="BY6" i="62"/>
  <c r="BY6" i="59"/>
  <c r="BT6" i="62"/>
  <c r="BQ6" i="62"/>
  <c r="BQ6" i="59"/>
  <c r="BL6" i="62"/>
  <c r="BI6" i="62"/>
  <c r="BI6" i="59"/>
  <c r="BD6" i="62"/>
  <c r="BA6" i="62"/>
  <c r="BA6" i="59"/>
  <c r="AS6" i="62"/>
  <c r="AS6" i="59"/>
  <c r="AN6" i="62"/>
  <c r="AK6" i="62"/>
  <c r="AK6" i="59"/>
  <c r="AF6" i="62"/>
  <c r="AC6" i="62"/>
  <c r="AC6" i="59"/>
  <c r="X6" i="62"/>
  <c r="U6" i="62"/>
  <c r="U6" i="59"/>
  <c r="M6" i="62"/>
  <c r="M6" i="59"/>
  <c r="H6" i="62"/>
  <c r="E6" i="62"/>
  <c r="E6" i="59"/>
  <c r="CP5" i="59"/>
  <c r="CN5" i="62"/>
  <c r="CK5" i="62"/>
  <c r="CK5" i="59"/>
  <c r="CH5" i="59"/>
  <c r="CF5" i="62"/>
  <c r="CC5" i="62"/>
  <c r="CC5" i="59"/>
  <c r="BZ5" i="59"/>
  <c r="BU5" i="62"/>
  <c r="BU5" i="59"/>
  <c r="BR5" i="59"/>
  <c r="BP5" i="62"/>
  <c r="BJ5" i="59"/>
  <c r="BH5" i="62"/>
  <c r="BB5" i="59"/>
  <c r="AZ5" i="62"/>
  <c r="AT5" i="59"/>
  <c r="AL5" i="59"/>
  <c r="AJ5" i="62"/>
  <c r="AD5" i="59"/>
  <c r="AB5" i="62"/>
  <c r="V5" i="59"/>
  <c r="T5" i="62"/>
  <c r="N5" i="59"/>
  <c r="F5" i="59"/>
  <c r="CJ4" i="62"/>
  <c r="CB4" i="62"/>
  <c r="BL4" i="62"/>
  <c r="BD4" i="62"/>
  <c r="AV4" i="62"/>
  <c r="AN4" i="62"/>
  <c r="AF4" i="62"/>
  <c r="X4" i="62"/>
  <c r="P4" i="62"/>
  <c r="H4" i="62"/>
  <c r="CP3" i="59"/>
  <c r="CN3" i="62"/>
  <c r="CH3" i="59"/>
  <c r="CF3" i="62"/>
  <c r="BZ3" i="59"/>
  <c r="BX3" i="62"/>
  <c r="BR3" i="59"/>
  <c r="BP3" i="62"/>
  <c r="BJ3" i="59"/>
  <c r="BH3" i="62"/>
  <c r="BE3" i="62"/>
  <c r="BB3" i="59"/>
  <c r="AZ3" i="62"/>
  <c r="AT3" i="59"/>
  <c r="AR3" i="62"/>
  <c r="AL3" i="59"/>
  <c r="AD3" i="59"/>
  <c r="AB3" i="62"/>
  <c r="V3" i="59"/>
  <c r="T3" i="62"/>
  <c r="N3" i="59"/>
  <c r="L3" i="62"/>
  <c r="F3" i="59"/>
  <c r="D3" i="62"/>
  <c r="B14" i="61"/>
  <c r="B14" i="60"/>
  <c r="B11" i="61"/>
  <c r="CE11" i="61"/>
  <c r="B11" i="60"/>
  <c r="W11" i="61"/>
  <c r="CI11" i="61"/>
  <c r="L11" i="61"/>
  <c r="B6" i="61"/>
  <c r="AA6" i="61"/>
  <c r="AV6" i="61"/>
  <c r="CM6" i="61"/>
  <c r="AE6" i="61"/>
  <c r="AZ6" i="61"/>
  <c r="K6" i="61"/>
  <c r="B6" i="60"/>
  <c r="B3" i="61"/>
  <c r="AI3" i="61"/>
  <c r="B3" i="60"/>
  <c r="AM3" i="61"/>
  <c r="T3" i="61"/>
  <c r="CO16" i="63"/>
  <c r="CL16" i="63"/>
  <c r="CG16" i="63"/>
  <c r="CD16" i="63"/>
  <c r="BY16" i="63"/>
  <c r="BV16" i="63"/>
  <c r="BQ16" i="63"/>
  <c r="BN16" i="63"/>
  <c r="BA16" i="63"/>
  <c r="AX16" i="63"/>
  <c r="AS16" i="63"/>
  <c r="AP16" i="63"/>
  <c r="AK16" i="63"/>
  <c r="AH16" i="63"/>
  <c r="AC16" i="63"/>
  <c r="Z16" i="63"/>
  <c r="U16" i="63"/>
  <c r="R16" i="63"/>
  <c r="M16" i="63"/>
  <c r="J16" i="63"/>
  <c r="E16" i="63"/>
  <c r="CP15" i="63"/>
  <c r="CC15" i="63"/>
  <c r="BZ15" i="63"/>
  <c r="BU15" i="63"/>
  <c r="BR15" i="63"/>
  <c r="BM15" i="63"/>
  <c r="BJ15" i="63"/>
  <c r="BE15" i="63"/>
  <c r="BB15" i="63"/>
  <c r="AW15" i="63"/>
  <c r="AT15" i="63"/>
  <c r="AO15" i="63"/>
  <c r="AL15" i="63"/>
  <c r="AG15" i="63"/>
  <c r="AD15" i="63"/>
  <c r="Q15" i="63"/>
  <c r="N15" i="63"/>
  <c r="I15" i="63"/>
  <c r="F15" i="63"/>
  <c r="BI13" i="61"/>
  <c r="BI13" i="60"/>
  <c r="BI13" i="59"/>
  <c r="BG13" i="60"/>
  <c r="BF13" i="60"/>
  <c r="BF13" i="61"/>
  <c r="AC13" i="61"/>
  <c r="AC13" i="60"/>
  <c r="AC13" i="59"/>
  <c r="AA13" i="60"/>
  <c r="Z13" i="61"/>
  <c r="Z13" i="60"/>
  <c r="CK12" i="61"/>
  <c r="CK12" i="60"/>
  <c r="CK12" i="59"/>
  <c r="CH12" i="61"/>
  <c r="CH12" i="60"/>
  <c r="CD12" i="63"/>
  <c r="CA12" i="63"/>
  <c r="BE12" i="61"/>
  <c r="BE12" i="60"/>
  <c r="BE12" i="59"/>
  <c r="BB12" i="61"/>
  <c r="BB12" i="60"/>
  <c r="AX12" i="63"/>
  <c r="AU12" i="63"/>
  <c r="Y12" i="61"/>
  <c r="Y12" i="60"/>
  <c r="Y12" i="59"/>
  <c r="V12" i="61"/>
  <c r="V12" i="60"/>
  <c r="R12" i="63"/>
  <c r="O12" i="63"/>
  <c r="CG11" i="61"/>
  <c r="CG11" i="60"/>
  <c r="CG11" i="59"/>
  <c r="CD11" i="60"/>
  <c r="CD11" i="61"/>
  <c r="BZ11" i="63"/>
  <c r="BW11" i="63"/>
  <c r="BA11" i="61"/>
  <c r="BA11" i="60"/>
  <c r="BA11" i="59"/>
  <c r="AX11" i="60"/>
  <c r="AX11" i="61"/>
  <c r="AT11" i="63"/>
  <c r="AQ11" i="63"/>
  <c r="U11" i="61"/>
  <c r="U11" i="60"/>
  <c r="U11" i="59"/>
  <c r="R11" i="61"/>
  <c r="R11" i="60"/>
  <c r="N11" i="63"/>
  <c r="K11" i="63"/>
  <c r="CC10" i="61"/>
  <c r="CC10" i="60"/>
  <c r="CC10" i="59"/>
  <c r="CA10" i="60"/>
  <c r="BZ10" i="61"/>
  <c r="BZ10" i="60"/>
  <c r="AW10" i="61"/>
  <c r="AW10" i="60"/>
  <c r="AW10" i="59"/>
  <c r="AU10" i="60"/>
  <c r="AT10" i="61"/>
  <c r="AT10" i="60"/>
  <c r="Q10" i="61"/>
  <c r="Q10" i="60"/>
  <c r="Q10" i="59"/>
  <c r="O10" i="60"/>
  <c r="N10" i="61"/>
  <c r="N10" i="60"/>
  <c r="BY9" i="61"/>
  <c r="BY9" i="60"/>
  <c r="BY9" i="59"/>
  <c r="BW9" i="60"/>
  <c r="BV9" i="61"/>
  <c r="BV9" i="60"/>
  <c r="AS9" i="61"/>
  <c r="AS9" i="60"/>
  <c r="AS9" i="59"/>
  <c r="AQ9" i="60"/>
  <c r="AP9" i="61"/>
  <c r="AP9" i="60"/>
  <c r="M9" i="61"/>
  <c r="M9" i="60"/>
  <c r="M9" i="59"/>
  <c r="K9" i="60"/>
  <c r="J9" i="61"/>
  <c r="J9" i="60"/>
  <c r="BU8" i="61"/>
  <c r="BU8" i="60"/>
  <c r="BU8" i="59"/>
  <c r="BR8" i="61"/>
  <c r="BR8" i="60"/>
  <c r="BN8" i="63"/>
  <c r="BK8" i="63"/>
  <c r="AO8" i="61"/>
  <c r="AO8" i="60"/>
  <c r="AO8" i="59"/>
  <c r="AL8" i="61"/>
  <c r="AL8" i="60"/>
  <c r="AH8" i="63"/>
  <c r="AE8" i="63"/>
  <c r="I8" i="60"/>
  <c r="I8" i="61"/>
  <c r="I8" i="59"/>
  <c r="G8" i="60"/>
  <c r="F8" i="61"/>
  <c r="F8" i="60"/>
  <c r="CP7" i="63"/>
  <c r="CM7" i="63"/>
  <c r="BQ7" i="61"/>
  <c r="BQ7" i="60"/>
  <c r="BQ7" i="59"/>
  <c r="BN7" i="61"/>
  <c r="BN7" i="60"/>
  <c r="BJ7" i="63"/>
  <c r="BG7" i="63"/>
  <c r="AU7" i="63"/>
  <c r="AK7" i="61"/>
  <c r="AK7" i="60"/>
  <c r="AK7" i="59"/>
  <c r="AH7" i="61"/>
  <c r="AH7" i="60"/>
  <c r="AD7" i="63"/>
  <c r="AA7" i="63"/>
  <c r="E7" i="61"/>
  <c r="E7" i="60"/>
  <c r="E7" i="59"/>
  <c r="CP6" i="61"/>
  <c r="CP6" i="60"/>
  <c r="BM6" i="61"/>
  <c r="BM6" i="60"/>
  <c r="BM6" i="59"/>
  <c r="BK6" i="60"/>
  <c r="BJ6" i="61"/>
  <c r="BJ6" i="60"/>
  <c r="AG6" i="61"/>
  <c r="AG6" i="60"/>
  <c r="AG6" i="59"/>
  <c r="AE6" i="60"/>
  <c r="AD6" i="61"/>
  <c r="AD6" i="60"/>
  <c r="CO5" i="61"/>
  <c r="CO5" i="60"/>
  <c r="CO5" i="59"/>
  <c r="CM5" i="60"/>
  <c r="BI5" i="61"/>
  <c r="BI5" i="60"/>
  <c r="BI5" i="59"/>
  <c r="BG5" i="60"/>
  <c r="BF5" i="60"/>
  <c r="BF5" i="61"/>
  <c r="AC5" i="61"/>
  <c r="AC5" i="60"/>
  <c r="AC5" i="59"/>
  <c r="AA5" i="60"/>
  <c r="CK4" i="60"/>
  <c r="CK4" i="61"/>
  <c r="CK4" i="59"/>
  <c r="CH4" i="61"/>
  <c r="CH4" i="60"/>
  <c r="CD4" i="63"/>
  <c r="CA4" i="63"/>
  <c r="BE4" i="60"/>
  <c r="BE4" i="59"/>
  <c r="BB4" i="61"/>
  <c r="BB4" i="60"/>
  <c r="AX4" i="63"/>
  <c r="AU4" i="63"/>
  <c r="Y4" i="60"/>
  <c r="Y4" i="61"/>
  <c r="Y4" i="59"/>
  <c r="V4" i="61"/>
  <c r="V4" i="60"/>
  <c r="R4" i="63"/>
  <c r="O4" i="63"/>
  <c r="CI3" i="61"/>
  <c r="CG3" i="61"/>
  <c r="CG3" i="60"/>
  <c r="CG3" i="59"/>
  <c r="CD3" i="60"/>
  <c r="CD3" i="61"/>
  <c r="BZ3" i="63"/>
  <c r="BW3" i="63"/>
  <c r="BC3" i="61"/>
  <c r="BA3" i="61"/>
  <c r="BA3" i="60"/>
  <c r="BA3" i="59"/>
  <c r="AT3" i="63"/>
  <c r="AQ3" i="63"/>
  <c r="W3" i="61"/>
  <c r="U3" i="61"/>
  <c r="U3" i="60"/>
  <c r="U3" i="59"/>
  <c r="R3" i="61"/>
  <c r="R3" i="60"/>
  <c r="N3" i="63"/>
  <c r="K14" i="61"/>
  <c r="F11" i="61"/>
  <c r="J7" i="61"/>
  <c r="Q11" i="61"/>
  <c r="CG16" i="61"/>
  <c r="BA16" i="61"/>
  <c r="U16" i="61"/>
  <c r="BU11" i="61"/>
  <c r="AD11" i="61"/>
  <c r="AX9" i="61"/>
  <c r="BG6" i="61"/>
  <c r="CL5" i="61"/>
  <c r="BO3" i="61"/>
  <c r="Y3" i="61"/>
  <c r="BG13" i="62"/>
  <c r="CI12" i="62"/>
  <c r="W12" i="62"/>
  <c r="AY11" i="62"/>
  <c r="CA10" i="62"/>
  <c r="O10" i="62"/>
  <c r="AQ9" i="62"/>
  <c r="BS8" i="62"/>
  <c r="G8" i="62"/>
  <c r="AI7" i="62"/>
  <c r="BK6" i="62"/>
  <c r="CM5" i="62"/>
  <c r="AA5" i="62"/>
  <c r="BN17" i="30"/>
  <c r="BJ17" i="30"/>
  <c r="BF17" i="30"/>
  <c r="AL17" i="30"/>
  <c r="AH17" i="30"/>
  <c r="AD17" i="30"/>
  <c r="AD17" i="41"/>
  <c r="Z17" i="30"/>
  <c r="R17" i="30"/>
  <c r="J17" i="30"/>
  <c r="F17" i="30"/>
  <c r="CK16" i="30"/>
  <c r="CG16" i="30"/>
  <c r="CC16" i="30"/>
  <c r="BY16" i="30"/>
  <c r="BM16" i="30"/>
  <c r="BI16" i="30"/>
  <c r="BE16" i="30"/>
  <c r="U16" i="30"/>
  <c r="AZ15" i="30"/>
  <c r="H15" i="30"/>
  <c r="D15" i="30"/>
  <c r="BC14" i="30"/>
  <c r="AY14" i="30"/>
  <c r="AU14" i="30"/>
  <c r="AQ14" i="30"/>
  <c r="BN13" i="30"/>
  <c r="BJ13" i="30"/>
  <c r="BF13" i="30"/>
  <c r="J13" i="30"/>
  <c r="F13" i="30"/>
  <c r="CC12" i="30"/>
  <c r="BY12" i="30"/>
  <c r="BU12" i="30"/>
  <c r="BM12" i="30"/>
  <c r="BI12" i="30"/>
  <c r="AZ11" i="30"/>
  <c r="AR11" i="30"/>
  <c r="L11" i="30"/>
  <c r="D11" i="30"/>
  <c r="AY10" i="30"/>
  <c r="AQ10" i="30"/>
  <c r="BN9" i="30"/>
  <c r="BJ9" i="30"/>
  <c r="BF9" i="30"/>
  <c r="R9" i="30"/>
  <c r="N9" i="30"/>
  <c r="J9" i="30"/>
  <c r="F9" i="30"/>
  <c r="CK8" i="30"/>
  <c r="CG8" i="30"/>
  <c r="CC8" i="30"/>
  <c r="BY8" i="30"/>
  <c r="BU8" i="30"/>
  <c r="BM8" i="30"/>
  <c r="BI8" i="30"/>
  <c r="BE8" i="30"/>
  <c r="U8" i="30"/>
  <c r="AZ7" i="30"/>
  <c r="AZ7" i="42"/>
  <c r="AZ7" i="52"/>
  <c r="AR7" i="30"/>
  <c r="L7" i="30"/>
  <c r="D7" i="30"/>
  <c r="D7" i="41"/>
  <c r="AY6" i="30"/>
  <c r="AQ6" i="30"/>
  <c r="BN5" i="30"/>
  <c r="BJ5" i="30"/>
  <c r="BF5" i="30"/>
  <c r="R5" i="30"/>
  <c r="N5" i="30"/>
  <c r="J5" i="30"/>
  <c r="J5" i="42"/>
  <c r="F5" i="30"/>
  <c r="CK4" i="30"/>
  <c r="CG4" i="30"/>
  <c r="CC4" i="30"/>
  <c r="CC4" i="43"/>
  <c r="CC4" i="53"/>
  <c r="BY4" i="30"/>
  <c r="BU4" i="30"/>
  <c r="BM4" i="30"/>
  <c r="BI4" i="30"/>
  <c r="BI4" i="43"/>
  <c r="BI4" i="53"/>
  <c r="BE4" i="30"/>
  <c r="U4" i="30"/>
  <c r="AZ3" i="30"/>
  <c r="L3" i="30"/>
  <c r="D3" i="30"/>
  <c r="CE13" i="62"/>
  <c r="CE13" i="59"/>
  <c r="BW13" i="62"/>
  <c r="BW13" i="59"/>
  <c r="BO13" i="62"/>
  <c r="BO13" i="59"/>
  <c r="AY13" i="62"/>
  <c r="AY13" i="59"/>
  <c r="AQ13" i="62"/>
  <c r="AQ13" i="59"/>
  <c r="AI13" i="62"/>
  <c r="AI13" i="59"/>
  <c r="S13" i="62"/>
  <c r="S13" i="59"/>
  <c r="K13" i="62"/>
  <c r="K13" i="59"/>
  <c r="C13" i="62"/>
  <c r="C13" i="59"/>
  <c r="CL12" i="62"/>
  <c r="CD12" i="62"/>
  <c r="CA12" i="62"/>
  <c r="CA12" i="59"/>
  <c r="BV12" i="62"/>
  <c r="BS12" i="62"/>
  <c r="BS12" i="59"/>
  <c r="BN12" i="62"/>
  <c r="BK12" i="62"/>
  <c r="BK12" i="59"/>
  <c r="BF12" i="62"/>
  <c r="AX12" i="62"/>
  <c r="AU12" i="62"/>
  <c r="AU12" i="59"/>
  <c r="AP12" i="62"/>
  <c r="AM12" i="62"/>
  <c r="AM12" i="59"/>
  <c r="AH12" i="62"/>
  <c r="AE12" i="62"/>
  <c r="AE12" i="59"/>
  <c r="Z12" i="62"/>
  <c r="R12" i="62"/>
  <c r="O12" i="62"/>
  <c r="O12" i="59"/>
  <c r="J12" i="62"/>
  <c r="G12" i="62"/>
  <c r="G12" i="59"/>
  <c r="CM11" i="62"/>
  <c r="CM11" i="59"/>
  <c r="BW11" i="62"/>
  <c r="BW11" i="59"/>
  <c r="BO11" i="62"/>
  <c r="BO11" i="59"/>
  <c r="BG11" i="62"/>
  <c r="BG11" i="59"/>
  <c r="AQ11" i="62"/>
  <c r="AQ11" i="59"/>
  <c r="AI11" i="62"/>
  <c r="AI11" i="59"/>
  <c r="AA11" i="62"/>
  <c r="AA11" i="59"/>
  <c r="K11" i="62"/>
  <c r="K11" i="59"/>
  <c r="C11" i="62"/>
  <c r="C11" i="59"/>
  <c r="CL10" i="62"/>
  <c r="CI10" i="62"/>
  <c r="CI10" i="59"/>
  <c r="CD10" i="62"/>
  <c r="BV10" i="62"/>
  <c r="BS10" i="62"/>
  <c r="BS10" i="59"/>
  <c r="BN10" i="62"/>
  <c r="BK10" i="62"/>
  <c r="BK10" i="59"/>
  <c r="BF10" i="62"/>
  <c r="BC10" i="62"/>
  <c r="BC10" i="59"/>
  <c r="AX10" i="62"/>
  <c r="AP10" i="62"/>
  <c r="AM10" i="62"/>
  <c r="AM10" i="59"/>
  <c r="AH10" i="62"/>
  <c r="AE10" i="62"/>
  <c r="AE10" i="59"/>
  <c r="Z10" i="62"/>
  <c r="W10" i="62"/>
  <c r="W10" i="59"/>
  <c r="R10" i="62"/>
  <c r="J10" i="62"/>
  <c r="G10" i="62"/>
  <c r="G10" i="59"/>
  <c r="CM9" i="62"/>
  <c r="CM9" i="59"/>
  <c r="CE9" i="62"/>
  <c r="CE9" i="59"/>
  <c r="BO9" i="62"/>
  <c r="BO9" i="59"/>
  <c r="BG9" i="62"/>
  <c r="BG9" i="59"/>
  <c r="AY9" i="62"/>
  <c r="AY9" i="59"/>
  <c r="AI9" i="62"/>
  <c r="AI9" i="59"/>
  <c r="AA9" i="62"/>
  <c r="AA9" i="59"/>
  <c r="S9" i="62"/>
  <c r="S9" i="59"/>
  <c r="C9" i="62"/>
  <c r="C9" i="59"/>
  <c r="CL8" i="62"/>
  <c r="CI8" i="62"/>
  <c r="CI8" i="59"/>
  <c r="CD8" i="62"/>
  <c r="CA8" i="62"/>
  <c r="CA8" i="59"/>
  <c r="BV8" i="62"/>
  <c r="BN8" i="62"/>
  <c r="BK8" i="62"/>
  <c r="BK8" i="59"/>
  <c r="BF8" i="62"/>
  <c r="BC8" i="62"/>
  <c r="BC8" i="59"/>
  <c r="AX8" i="62"/>
  <c r="AU8" i="62"/>
  <c r="AU8" i="59"/>
  <c r="AP8" i="62"/>
  <c r="AH8" i="62"/>
  <c r="AE8" i="62"/>
  <c r="AE8" i="59"/>
  <c r="Z8" i="62"/>
  <c r="W8" i="62"/>
  <c r="W8" i="59"/>
  <c r="R8" i="62"/>
  <c r="O8" i="62"/>
  <c r="O8" i="59"/>
  <c r="J8" i="62"/>
  <c r="CM7" i="62"/>
  <c r="CM7" i="59"/>
  <c r="CE7" i="62"/>
  <c r="CE7" i="59"/>
  <c r="BW7" i="62"/>
  <c r="BW7" i="59"/>
  <c r="BG7" i="62"/>
  <c r="BG7" i="59"/>
  <c r="AY7" i="62"/>
  <c r="AY7" i="59"/>
  <c r="AQ7" i="62"/>
  <c r="AQ7" i="59"/>
  <c r="AA7" i="62"/>
  <c r="AA7" i="59"/>
  <c r="S7" i="62"/>
  <c r="S7" i="59"/>
  <c r="K7" i="62"/>
  <c r="K7" i="59"/>
  <c r="CL6" i="62"/>
  <c r="CI6" i="62"/>
  <c r="CI6" i="59"/>
  <c r="CD6" i="62"/>
  <c r="CA6" i="62"/>
  <c r="CA6" i="59"/>
  <c r="BV6" i="62"/>
  <c r="BS6" i="62"/>
  <c r="BS6" i="59"/>
  <c r="BN6" i="62"/>
  <c r="BF6" i="62"/>
  <c r="BC6" i="62"/>
  <c r="BC6" i="59"/>
  <c r="AX6" i="62"/>
  <c r="AU6" i="62"/>
  <c r="AU6" i="59"/>
  <c r="AP6" i="62"/>
  <c r="AM6" i="62"/>
  <c r="AM6" i="59"/>
  <c r="AH6" i="62"/>
  <c r="Z6" i="62"/>
  <c r="W6" i="62"/>
  <c r="W6" i="59"/>
  <c r="R6" i="62"/>
  <c r="O6" i="62"/>
  <c r="O6" i="59"/>
  <c r="J6" i="62"/>
  <c r="G6" i="62"/>
  <c r="G6" i="59"/>
  <c r="CE5" i="62"/>
  <c r="CE5" i="59"/>
  <c r="BW5" i="62"/>
  <c r="BW5" i="59"/>
  <c r="CL4" i="62"/>
  <c r="CD4" i="62"/>
  <c r="BV4" i="62"/>
  <c r="BS4" i="62"/>
  <c r="BN4" i="62"/>
  <c r="BF4" i="62"/>
  <c r="AX4" i="62"/>
  <c r="AP4" i="62"/>
  <c r="AH4" i="62"/>
  <c r="Z4" i="62"/>
  <c r="R4" i="62"/>
  <c r="J4" i="62"/>
  <c r="M12" i="63"/>
  <c r="BY12" i="63"/>
  <c r="B12" i="63"/>
  <c r="B7" i="63"/>
  <c r="AO7" i="63"/>
  <c r="B4" i="63"/>
  <c r="CK4" i="63"/>
  <c r="CN17" i="61"/>
  <c r="CN17" i="60"/>
  <c r="CK17" i="61"/>
  <c r="CK17" i="60"/>
  <c r="CF17" i="61"/>
  <c r="CF17" i="60"/>
  <c r="CC17" i="61"/>
  <c r="CC17" i="60"/>
  <c r="BX17" i="61"/>
  <c r="BX17" i="60"/>
  <c r="BU17" i="61"/>
  <c r="BU17" i="60"/>
  <c r="BP17" i="61"/>
  <c r="BP17" i="60"/>
  <c r="BM17" i="61"/>
  <c r="BM17" i="60"/>
  <c r="BH17" i="61"/>
  <c r="BH17" i="60"/>
  <c r="BE17" i="61"/>
  <c r="BE17" i="60"/>
  <c r="AZ17" i="61"/>
  <c r="AZ17" i="60"/>
  <c r="AW17" i="61"/>
  <c r="AW17" i="60"/>
  <c r="AR17" i="61"/>
  <c r="AR17" i="60"/>
  <c r="AO17" i="61"/>
  <c r="AO17" i="60"/>
  <c r="AJ17" i="61"/>
  <c r="AJ17" i="60"/>
  <c r="AG17" i="61"/>
  <c r="AG17" i="60"/>
  <c r="AB17" i="61"/>
  <c r="AB17" i="60"/>
  <c r="Y17" i="61"/>
  <c r="Y17" i="60"/>
  <c r="T17" i="61"/>
  <c r="T17" i="60"/>
  <c r="Q17" i="61"/>
  <c r="Q17" i="60"/>
  <c r="L17" i="61"/>
  <c r="L17" i="60"/>
  <c r="I17" i="61"/>
  <c r="I17" i="60"/>
  <c r="D17" i="61"/>
  <c r="D17" i="60"/>
  <c r="CO16" i="61"/>
  <c r="CO16" i="60"/>
  <c r="CB16" i="61"/>
  <c r="CB16" i="60"/>
  <c r="BY16" i="61"/>
  <c r="BY16" i="60"/>
  <c r="BL16" i="61"/>
  <c r="BL16" i="60"/>
  <c r="BI16" i="61"/>
  <c r="BI16" i="60"/>
  <c r="AV16" i="61"/>
  <c r="AV16" i="60"/>
  <c r="AS16" i="61"/>
  <c r="AS16" i="60"/>
  <c r="AF16" i="61"/>
  <c r="AF16" i="60"/>
  <c r="AC16" i="61"/>
  <c r="AC16" i="60"/>
  <c r="P16" i="61"/>
  <c r="P16" i="60"/>
  <c r="M16" i="61"/>
  <c r="M16" i="60"/>
  <c r="E16" i="61"/>
  <c r="E16" i="60"/>
  <c r="CN15" i="61"/>
  <c r="CN15" i="60"/>
  <c r="CK15" i="61"/>
  <c r="CK15" i="60"/>
  <c r="CF15" i="61"/>
  <c r="CF15" i="60"/>
  <c r="CC15" i="61"/>
  <c r="CC15" i="60"/>
  <c r="BX15" i="61"/>
  <c r="BX15" i="60"/>
  <c r="BU15" i="61"/>
  <c r="BU15" i="60"/>
  <c r="BP15" i="61"/>
  <c r="BP15" i="60"/>
  <c r="BM15" i="61"/>
  <c r="BM15" i="60"/>
  <c r="BH15" i="61"/>
  <c r="BH15" i="60"/>
  <c r="BE15" i="61"/>
  <c r="BE15" i="60"/>
  <c r="AZ15" i="61"/>
  <c r="AZ15" i="60"/>
  <c r="AW15" i="61"/>
  <c r="AW15" i="60"/>
  <c r="AR15" i="61"/>
  <c r="AR15" i="60"/>
  <c r="AO15" i="61"/>
  <c r="AO15" i="60"/>
  <c r="AJ15" i="61"/>
  <c r="AJ15" i="60"/>
  <c r="AG15" i="61"/>
  <c r="AG15" i="60"/>
  <c r="AB15" i="61"/>
  <c r="AB15" i="60"/>
  <c r="Y15" i="61"/>
  <c r="Y15" i="60"/>
  <c r="T15" i="61"/>
  <c r="T15" i="60"/>
  <c r="Q15" i="61"/>
  <c r="Q15" i="60"/>
  <c r="L15" i="61"/>
  <c r="L15" i="60"/>
  <c r="I15" i="61"/>
  <c r="I15" i="60"/>
  <c r="D15" i="61"/>
  <c r="D15" i="60"/>
  <c r="CO14" i="61"/>
  <c r="CO14" i="60"/>
  <c r="CJ14" i="61"/>
  <c r="CJ14" i="60"/>
  <c r="CG14" i="61"/>
  <c r="CG14" i="60"/>
  <c r="CB14" i="61"/>
  <c r="CB14" i="60"/>
  <c r="BY14" i="61"/>
  <c r="BY14" i="60"/>
  <c r="BT14" i="61"/>
  <c r="BT14" i="60"/>
  <c r="BQ14" i="61"/>
  <c r="BQ14" i="60"/>
  <c r="BL14" i="61"/>
  <c r="BL14" i="60"/>
  <c r="BI14" i="61"/>
  <c r="BI14" i="60"/>
  <c r="BD14" i="61"/>
  <c r="BD14" i="60"/>
  <c r="BA14" i="61"/>
  <c r="BA14" i="60"/>
  <c r="AV14" i="61"/>
  <c r="AV14" i="60"/>
  <c r="AS14" i="61"/>
  <c r="AS14" i="60"/>
  <c r="AN14" i="61"/>
  <c r="AN14" i="60"/>
  <c r="AK14" i="61"/>
  <c r="AK14" i="60"/>
  <c r="AF14" i="61"/>
  <c r="AF14" i="60"/>
  <c r="AC14" i="61"/>
  <c r="AC14" i="60"/>
  <c r="X14" i="61"/>
  <c r="X14" i="60"/>
  <c r="U14" i="61"/>
  <c r="U14" i="60"/>
  <c r="P14" i="61"/>
  <c r="P14" i="60"/>
  <c r="M14" i="61"/>
  <c r="M14" i="60"/>
  <c r="H14" i="61"/>
  <c r="H14" i="60"/>
  <c r="E14" i="61"/>
  <c r="E14" i="60"/>
  <c r="CN13" i="61"/>
  <c r="CN13" i="60"/>
  <c r="CK13" i="61"/>
  <c r="CK13" i="60"/>
  <c r="BQ13" i="61"/>
  <c r="BQ13" i="60"/>
  <c r="BQ13" i="59"/>
  <c r="BN13" i="60"/>
  <c r="BN13" i="61"/>
  <c r="AK13" i="61"/>
  <c r="AK13" i="60"/>
  <c r="AK13" i="59"/>
  <c r="AH13" i="61"/>
  <c r="AH13" i="60"/>
  <c r="E13" i="61"/>
  <c r="E13" i="60"/>
  <c r="E13" i="59"/>
  <c r="CP12" i="61"/>
  <c r="CP12" i="60"/>
  <c r="CL12" i="63"/>
  <c r="CI12" i="63"/>
  <c r="BM12" i="61"/>
  <c r="BM12" i="60"/>
  <c r="BM12" i="59"/>
  <c r="BJ12" i="61"/>
  <c r="BJ12" i="60"/>
  <c r="BF12" i="63"/>
  <c r="BC12" i="63"/>
  <c r="AG12" i="61"/>
  <c r="AG12" i="60"/>
  <c r="AG12" i="59"/>
  <c r="AD12" i="61"/>
  <c r="AD12" i="60"/>
  <c r="Z12" i="63"/>
  <c r="W12" i="63"/>
  <c r="CO11" i="61"/>
  <c r="CO11" i="60"/>
  <c r="CO11" i="59"/>
  <c r="CL11" i="61"/>
  <c r="CL11" i="60"/>
  <c r="CH11" i="63"/>
  <c r="CE11" i="63"/>
  <c r="BI11" i="61"/>
  <c r="BI11" i="60"/>
  <c r="BI11" i="59"/>
  <c r="BF11" i="61"/>
  <c r="BF11" i="60"/>
  <c r="BB11" i="63"/>
  <c r="AY11" i="63"/>
  <c r="AC11" i="61"/>
  <c r="AC11" i="60"/>
  <c r="AC11" i="59"/>
  <c r="Z11" i="61"/>
  <c r="Z11" i="60"/>
  <c r="V11" i="63"/>
  <c r="S11" i="63"/>
  <c r="CK10" i="61"/>
  <c r="CK10" i="60"/>
  <c r="CK10" i="59"/>
  <c r="CH10" i="61"/>
  <c r="CH10" i="60"/>
  <c r="BE10" i="61"/>
  <c r="BE10" i="60"/>
  <c r="BE10" i="59"/>
  <c r="BB10" i="61"/>
  <c r="BB10" i="60"/>
  <c r="Y10" i="61"/>
  <c r="Y10" i="60"/>
  <c r="Y10" i="59"/>
  <c r="V10" i="61"/>
  <c r="V10" i="60"/>
  <c r="CG9" i="61"/>
  <c r="CG9" i="60"/>
  <c r="CG9" i="59"/>
  <c r="CD9" i="60"/>
  <c r="CD9" i="61"/>
  <c r="BA9" i="61"/>
  <c r="BA9" i="60"/>
  <c r="BA9" i="59"/>
  <c r="U9" i="61"/>
  <c r="U9" i="60"/>
  <c r="U9" i="59"/>
  <c r="R9" i="60"/>
  <c r="R9" i="61"/>
  <c r="CC8" i="60"/>
  <c r="CC8" i="59"/>
  <c r="BZ8" i="61"/>
  <c r="BZ8" i="60"/>
  <c r="BV8" i="63"/>
  <c r="BS8" i="63"/>
  <c r="AW8" i="60"/>
  <c r="AW8" i="61"/>
  <c r="AW8" i="59"/>
  <c r="AT8" i="61"/>
  <c r="AT8" i="60"/>
  <c r="AP8" i="63"/>
  <c r="AM8" i="63"/>
  <c r="Q8" i="61"/>
  <c r="Q8" i="60"/>
  <c r="Q8" i="59"/>
  <c r="N8" i="61"/>
  <c r="N8" i="60"/>
  <c r="J8" i="63"/>
  <c r="CA7" i="61"/>
  <c r="BY7" i="61"/>
  <c r="BY7" i="60"/>
  <c r="BY7" i="59"/>
  <c r="BR7" i="63"/>
  <c r="BO7" i="63"/>
  <c r="AU7" i="61"/>
  <c r="AS7" i="61"/>
  <c r="AS7" i="60"/>
  <c r="AS7" i="59"/>
  <c r="AP7" i="60"/>
  <c r="AP7" i="61"/>
  <c r="AL7" i="63"/>
  <c r="AI7" i="63"/>
  <c r="M7" i="60"/>
  <c r="M7" i="61"/>
  <c r="M7" i="59"/>
  <c r="F7" i="63"/>
  <c r="C7" i="63"/>
  <c r="BU6" i="60"/>
  <c r="BU6" i="61"/>
  <c r="BU6" i="59"/>
  <c r="BR6" i="61"/>
  <c r="BR6" i="60"/>
  <c r="AO6" i="60"/>
  <c r="AO6" i="59"/>
  <c r="AL6" i="61"/>
  <c r="AL6" i="60"/>
  <c r="I6" i="61"/>
  <c r="I6" i="60"/>
  <c r="I6" i="59"/>
  <c r="F6" i="61"/>
  <c r="F6" i="60"/>
  <c r="BQ5" i="60"/>
  <c r="BQ5" i="59"/>
  <c r="BN5" i="61"/>
  <c r="BN5" i="60"/>
  <c r="AK5" i="60"/>
  <c r="AK5" i="61"/>
  <c r="AK5" i="59"/>
  <c r="AH5" i="61"/>
  <c r="AH5" i="60"/>
  <c r="E5" i="61"/>
  <c r="E5" i="60"/>
  <c r="E5" i="59"/>
  <c r="CP4" i="61"/>
  <c r="CP4" i="60"/>
  <c r="CL4" i="63"/>
  <c r="CI4" i="63"/>
  <c r="BM4" i="61"/>
  <c r="BM4" i="60"/>
  <c r="BM4" i="59"/>
  <c r="BJ4" i="61"/>
  <c r="BJ4" i="60"/>
  <c r="BF4" i="63"/>
  <c r="BC4" i="63"/>
  <c r="AG4" i="61"/>
  <c r="AG4" i="60"/>
  <c r="AG4" i="59"/>
  <c r="AD4" i="61"/>
  <c r="AD4" i="60"/>
  <c r="Z4" i="63"/>
  <c r="W4" i="63"/>
  <c r="CO3" i="60"/>
  <c r="CO3" i="59"/>
  <c r="CL3" i="61"/>
  <c r="CL3" i="60"/>
  <c r="CH3" i="63"/>
  <c r="CE3" i="63"/>
  <c r="BI3" i="60"/>
  <c r="BI3" i="61"/>
  <c r="BI3" i="59"/>
  <c r="BF3" i="61"/>
  <c r="BF3" i="60"/>
  <c r="BB3" i="63"/>
  <c r="AY3" i="63"/>
  <c r="AC3" i="60"/>
  <c r="AC3" i="59"/>
  <c r="Z3" i="61"/>
  <c r="Z3" i="60"/>
  <c r="V3" i="63"/>
  <c r="S3" i="63"/>
  <c r="J14" i="61"/>
  <c r="L3" i="61"/>
  <c r="BT16" i="61"/>
  <c r="AN16" i="61"/>
  <c r="BC11" i="61"/>
  <c r="CF6" i="61"/>
  <c r="AO6" i="61"/>
  <c r="CO3" i="61"/>
  <c r="AX3" i="61"/>
  <c r="AS12" i="63"/>
  <c r="AQ5" i="59"/>
  <c r="K5" i="59"/>
  <c r="BS4" i="59"/>
  <c r="AY4" i="59"/>
  <c r="BE3" i="59"/>
  <c r="AI3" i="59"/>
  <c r="O3" i="59"/>
  <c r="CM17" i="63"/>
  <c r="CL17" i="61"/>
  <c r="CI17" i="63"/>
  <c r="CE17" i="63"/>
  <c r="CD17" i="61"/>
  <c r="CA17" i="63"/>
  <c r="BW17" i="63"/>
  <c r="BV17" i="61"/>
  <c r="BS17" i="63"/>
  <c r="BO17" i="63"/>
  <c r="BN17" i="61"/>
  <c r="BK17" i="63"/>
  <c r="BG17" i="63"/>
  <c r="BF17" i="61"/>
  <c r="BC17" i="63"/>
  <c r="AY17" i="63"/>
  <c r="AX17" i="61"/>
  <c r="AU17" i="63"/>
  <c r="AQ17" i="63"/>
  <c r="AP17" i="61"/>
  <c r="AM17" i="63"/>
  <c r="AI17" i="63"/>
  <c r="AH17" i="61"/>
  <c r="AE17" i="63"/>
  <c r="AA17" i="63"/>
  <c r="Z17" i="61"/>
  <c r="W17" i="63"/>
  <c r="S17" i="63"/>
  <c r="R17" i="61"/>
  <c r="O17" i="63"/>
  <c r="K17" i="63"/>
  <c r="J17" i="61"/>
  <c r="G17" i="63"/>
  <c r="F17" i="61"/>
  <c r="C17" i="63"/>
  <c r="CP16" i="61"/>
  <c r="CM16" i="63"/>
  <c r="CL16" i="61"/>
  <c r="CI16" i="63"/>
  <c r="CH16" i="61"/>
  <c r="CE16" i="63"/>
  <c r="CD16" i="61"/>
  <c r="CA16" i="63"/>
  <c r="BZ16" i="61"/>
  <c r="BW16" i="63"/>
  <c r="BV16" i="61"/>
  <c r="BS16" i="63"/>
  <c r="BR16" i="61"/>
  <c r="BO16" i="63"/>
  <c r="BN16" i="61"/>
  <c r="BK16" i="63"/>
  <c r="BJ16" i="61"/>
  <c r="BG16" i="63"/>
  <c r="BF16" i="61"/>
  <c r="BC16" i="63"/>
  <c r="BB16" i="61"/>
  <c r="AY16" i="63"/>
  <c r="AX16" i="61"/>
  <c r="AU16" i="63"/>
  <c r="AT16" i="61"/>
  <c r="AQ16" i="63"/>
  <c r="AP16" i="61"/>
  <c r="AM16" i="63"/>
  <c r="AL16" i="61"/>
  <c r="AI16" i="63"/>
  <c r="AH16" i="61"/>
  <c r="AE16" i="63"/>
  <c r="AD16" i="61"/>
  <c r="AA16" i="63"/>
  <c r="Z16" i="61"/>
  <c r="W16" i="63"/>
  <c r="V16" i="61"/>
  <c r="S16" i="63"/>
  <c r="R16" i="61"/>
  <c r="O16" i="63"/>
  <c r="N16" i="61"/>
  <c r="K16" i="63"/>
  <c r="J16" i="61"/>
  <c r="G16" i="63"/>
  <c r="F16" i="61"/>
  <c r="C16" i="63"/>
  <c r="CP15" i="61"/>
  <c r="CM15" i="63"/>
  <c r="CI15" i="63"/>
  <c r="CH15" i="61"/>
  <c r="CE15" i="63"/>
  <c r="CA15" i="63"/>
  <c r="BZ15" i="61"/>
  <c r="BW15" i="63"/>
  <c r="BS15" i="63"/>
  <c r="BR15" i="61"/>
  <c r="BO15" i="63"/>
  <c r="BK15" i="63"/>
  <c r="BJ15" i="61"/>
  <c r="BG15" i="63"/>
  <c r="BC15" i="63"/>
  <c r="BB15" i="61"/>
  <c r="AY15" i="63"/>
  <c r="AU15" i="63"/>
  <c r="AT15" i="61"/>
  <c r="AQ15" i="63"/>
  <c r="AM15" i="63"/>
  <c r="AL15" i="61"/>
  <c r="AI15" i="63"/>
  <c r="AE15" i="63"/>
  <c r="AD15" i="61"/>
  <c r="AA15" i="63"/>
  <c r="W15" i="63"/>
  <c r="V15" i="61"/>
  <c r="S15" i="63"/>
  <c r="R15" i="61"/>
  <c r="O15" i="63"/>
  <c r="N15" i="61"/>
  <c r="K15" i="63"/>
  <c r="G15" i="63"/>
  <c r="F15" i="61"/>
  <c r="C15" i="63"/>
  <c r="CP14" i="61"/>
  <c r="CM14" i="63"/>
  <c r="CL14" i="61"/>
  <c r="CI14" i="63"/>
  <c r="CH14" i="61"/>
  <c r="CE14" i="63"/>
  <c r="CD14" i="61"/>
  <c r="CA14" i="63"/>
  <c r="BZ14" i="61"/>
  <c r="BW14" i="63"/>
  <c r="BV14" i="61"/>
  <c r="BS14" i="63"/>
  <c r="BR14" i="61"/>
  <c r="BO14" i="63"/>
  <c r="BN14" i="61"/>
  <c r="BK14" i="63"/>
  <c r="BJ14" i="61"/>
  <c r="BG14" i="63"/>
  <c r="BF14" i="61"/>
  <c r="BC14" i="63"/>
  <c r="BB14" i="61"/>
  <c r="AY14" i="63"/>
  <c r="AX14" i="61"/>
  <c r="AU14" i="63"/>
  <c r="AT14" i="61"/>
  <c r="AQ14" i="63"/>
  <c r="AP14" i="61"/>
  <c r="AM14" i="63"/>
  <c r="AL14" i="61"/>
  <c r="AI14" i="63"/>
  <c r="AH14" i="61"/>
  <c r="AE14" i="63"/>
  <c r="AD14" i="61"/>
  <c r="AA14" i="63"/>
  <c r="Z14" i="61"/>
  <c r="W14" i="63"/>
  <c r="V14" i="61"/>
  <c r="S14" i="63"/>
  <c r="R14" i="61"/>
  <c r="O14" i="63"/>
  <c r="K14" i="63"/>
  <c r="G14" i="63"/>
  <c r="F14" i="61"/>
  <c r="C14" i="63"/>
  <c r="CM13" i="63"/>
  <c r="CL13" i="61"/>
  <c r="CI13" i="63"/>
  <c r="CC13" i="61"/>
  <c r="CC13" i="60"/>
  <c r="BZ13" i="60"/>
  <c r="BU13" i="61"/>
  <c r="BU13" i="60"/>
  <c r="BR13" i="60"/>
  <c r="BM13" i="61"/>
  <c r="BM13" i="60"/>
  <c r="BJ13" i="60"/>
  <c r="BE13" i="61"/>
  <c r="BE13" i="60"/>
  <c r="BB13" i="60"/>
  <c r="AW13" i="61"/>
  <c r="AW13" i="60"/>
  <c r="AT13" i="60"/>
  <c r="AO13" i="61"/>
  <c r="AO13" i="60"/>
  <c r="AL13" i="61"/>
  <c r="AL13" i="60"/>
  <c r="AG13" i="61"/>
  <c r="AG13" i="60"/>
  <c r="AD13" i="60"/>
  <c r="AD13" i="61"/>
  <c r="V13" i="61"/>
  <c r="V13" i="60"/>
  <c r="S13" i="61"/>
  <c r="Q13" i="61"/>
  <c r="Q13" i="60"/>
  <c r="N13" i="60"/>
  <c r="N13" i="61"/>
  <c r="I13" i="61"/>
  <c r="I13" i="60"/>
  <c r="F13" i="61"/>
  <c r="F13" i="60"/>
  <c r="CO12" i="61"/>
  <c r="CO12" i="60"/>
  <c r="CL12" i="61"/>
  <c r="CL12" i="60"/>
  <c r="CG12" i="61"/>
  <c r="CG12" i="60"/>
  <c r="CD12" i="61"/>
  <c r="CD12" i="60"/>
  <c r="CA12" i="61"/>
  <c r="BV12" i="61"/>
  <c r="BV12" i="60"/>
  <c r="BQ12" i="61"/>
  <c r="BQ12" i="60"/>
  <c r="BN12" i="61"/>
  <c r="BN12" i="60"/>
  <c r="BI12" i="61"/>
  <c r="BI12" i="60"/>
  <c r="BF12" i="61"/>
  <c r="BF12" i="60"/>
  <c r="BA12" i="61"/>
  <c r="BA12" i="60"/>
  <c r="AX12" i="61"/>
  <c r="AX12" i="60"/>
  <c r="AU12" i="61"/>
  <c r="AP12" i="61"/>
  <c r="AP12" i="60"/>
  <c r="AK12" i="61"/>
  <c r="AK12" i="60"/>
  <c r="AH12" i="61"/>
  <c r="AH12" i="60"/>
  <c r="AC12" i="61"/>
  <c r="AC12" i="60"/>
  <c r="Z12" i="61"/>
  <c r="Z12" i="60"/>
  <c r="U12" i="61"/>
  <c r="U12" i="60"/>
  <c r="R12" i="61"/>
  <c r="R12" i="60"/>
  <c r="O12" i="61"/>
  <c r="M12" i="61"/>
  <c r="M12" i="60"/>
  <c r="J12" i="61"/>
  <c r="J12" i="60"/>
  <c r="CP11" i="60"/>
  <c r="CK11" i="61"/>
  <c r="CK11" i="60"/>
  <c r="CH11" i="61"/>
  <c r="CH11" i="60"/>
  <c r="CC11" i="61"/>
  <c r="CC11" i="60"/>
  <c r="BZ11" i="61"/>
  <c r="BZ11" i="60"/>
  <c r="BR11" i="61"/>
  <c r="BR11" i="60"/>
  <c r="BO11" i="61"/>
  <c r="BM11" i="61"/>
  <c r="BM11" i="60"/>
  <c r="BJ11" i="60"/>
  <c r="BE11" i="61"/>
  <c r="BE11" i="60"/>
  <c r="BB11" i="61"/>
  <c r="BB11" i="60"/>
  <c r="AW11" i="61"/>
  <c r="AW11" i="60"/>
  <c r="AT11" i="61"/>
  <c r="AT11" i="60"/>
  <c r="AL11" i="61"/>
  <c r="AL11" i="60"/>
  <c r="AI11" i="61"/>
  <c r="AG11" i="61"/>
  <c r="AG11" i="60"/>
  <c r="AD11" i="60"/>
  <c r="Y11" i="61"/>
  <c r="Y11" i="60"/>
  <c r="V11" i="61"/>
  <c r="V11" i="60"/>
  <c r="N11" i="61"/>
  <c r="N11" i="60"/>
  <c r="I11" i="61"/>
  <c r="I11" i="60"/>
  <c r="F11" i="60"/>
  <c r="CL10" i="61"/>
  <c r="CL10" i="60"/>
  <c r="CG10" i="61"/>
  <c r="CG10" i="60"/>
  <c r="CD10" i="61"/>
  <c r="CD10" i="60"/>
  <c r="BY10" i="61"/>
  <c r="BY10" i="60"/>
  <c r="BV10" i="61"/>
  <c r="BV10" i="60"/>
  <c r="BS10" i="61"/>
  <c r="BQ10" i="61"/>
  <c r="BQ10" i="60"/>
  <c r="BN10" i="61"/>
  <c r="BN10" i="60"/>
  <c r="BF10" i="61"/>
  <c r="BF10" i="60"/>
  <c r="BA10" i="61"/>
  <c r="BA10" i="60"/>
  <c r="AX10" i="61"/>
  <c r="AX10" i="60"/>
  <c r="AS10" i="61"/>
  <c r="AS10" i="60"/>
  <c r="AP10" i="61"/>
  <c r="AP10" i="60"/>
  <c r="AM10" i="61"/>
  <c r="AK10" i="61"/>
  <c r="AK10" i="60"/>
  <c r="AH10" i="61"/>
  <c r="AH10" i="60"/>
  <c r="Z10" i="61"/>
  <c r="Z10" i="60"/>
  <c r="U10" i="61"/>
  <c r="U10" i="60"/>
  <c r="R10" i="60"/>
  <c r="J10" i="61"/>
  <c r="J10" i="60"/>
  <c r="E10" i="61"/>
  <c r="E10" i="60"/>
  <c r="CP9" i="61"/>
  <c r="CP9" i="60"/>
  <c r="CM9" i="61"/>
  <c r="CK9" i="61"/>
  <c r="CK9" i="60"/>
  <c r="CH9" i="60"/>
  <c r="CC9" i="61"/>
  <c r="CC9" i="60"/>
  <c r="BZ9" i="61"/>
  <c r="BZ9" i="60"/>
  <c r="BU9" i="61"/>
  <c r="BU9" i="60"/>
  <c r="BR9" i="60"/>
  <c r="BR9" i="61"/>
  <c r="BJ9" i="61"/>
  <c r="BJ9" i="60"/>
  <c r="BG9" i="61"/>
  <c r="BE9" i="61"/>
  <c r="BE9" i="60"/>
  <c r="BB9" i="60"/>
  <c r="AW9" i="61"/>
  <c r="AW9" i="60"/>
  <c r="AT9" i="61"/>
  <c r="AT9" i="60"/>
  <c r="AO9" i="61"/>
  <c r="AO9" i="60"/>
  <c r="AL9" i="60"/>
  <c r="AL9" i="61"/>
  <c r="AD9" i="61"/>
  <c r="AD9" i="60"/>
  <c r="AA9" i="61"/>
  <c r="Y9" i="61"/>
  <c r="Y9" i="60"/>
  <c r="V9" i="60"/>
  <c r="Q9" i="61"/>
  <c r="Q9" i="60"/>
  <c r="N9" i="60"/>
  <c r="K9" i="61"/>
  <c r="I9" i="61"/>
  <c r="I9" i="60"/>
  <c r="F9" i="61"/>
  <c r="F9" i="60"/>
  <c r="C9" i="61"/>
  <c r="CO8" i="61"/>
  <c r="CO8" i="60"/>
  <c r="CL8" i="61"/>
  <c r="CL8" i="60"/>
  <c r="CI8" i="61"/>
  <c r="CD8" i="61"/>
  <c r="CD8" i="60"/>
  <c r="BY8" i="61"/>
  <c r="BY8" i="60"/>
  <c r="BV8" i="61"/>
  <c r="BV8" i="60"/>
  <c r="BQ8" i="61"/>
  <c r="BQ8" i="60"/>
  <c r="BN8" i="61"/>
  <c r="BN8" i="60"/>
  <c r="BI8" i="61"/>
  <c r="BI8" i="60"/>
  <c r="BF8" i="61"/>
  <c r="BF8" i="60"/>
  <c r="BC8" i="61"/>
  <c r="AX8" i="61"/>
  <c r="AX8" i="60"/>
  <c r="AS8" i="61"/>
  <c r="AS8" i="60"/>
  <c r="AP8" i="61"/>
  <c r="AP8" i="60"/>
  <c r="AN8" i="63"/>
  <c r="AK8" i="61"/>
  <c r="AK8" i="60"/>
  <c r="AH8" i="61"/>
  <c r="AH8" i="60"/>
  <c r="AC8" i="61"/>
  <c r="AC8" i="60"/>
  <c r="Z8" i="61"/>
  <c r="Z8" i="60"/>
  <c r="W8" i="61"/>
  <c r="R8" i="61"/>
  <c r="R8" i="60"/>
  <c r="M8" i="61"/>
  <c r="M8" i="60"/>
  <c r="J8" i="61"/>
  <c r="J8" i="60"/>
  <c r="E8" i="61"/>
  <c r="E8" i="60"/>
  <c r="CP7" i="61"/>
  <c r="CP7" i="60"/>
  <c r="CK7" i="61"/>
  <c r="CK7" i="60"/>
  <c r="CH7" i="61"/>
  <c r="CH7" i="60"/>
  <c r="BZ7" i="61"/>
  <c r="BZ7" i="60"/>
  <c r="BW7" i="61"/>
  <c r="BU7" i="61"/>
  <c r="BU7" i="60"/>
  <c r="BR7" i="60"/>
  <c r="BM7" i="61"/>
  <c r="BM7" i="60"/>
  <c r="BJ7" i="61"/>
  <c r="BJ7" i="60"/>
  <c r="BE7" i="61"/>
  <c r="BE7" i="60"/>
  <c r="BB7" i="61"/>
  <c r="BB7" i="60"/>
  <c r="AU7" i="60"/>
  <c r="AT7" i="61"/>
  <c r="AT7" i="60"/>
  <c r="AQ7" i="61"/>
  <c r="AO7" i="61"/>
  <c r="AO7" i="60"/>
  <c r="AL7" i="60"/>
  <c r="AG7" i="61"/>
  <c r="AG7" i="60"/>
  <c r="AD7" i="61"/>
  <c r="AD7" i="60"/>
  <c r="Y7" i="61"/>
  <c r="Y7" i="60"/>
  <c r="V7" i="61"/>
  <c r="V7" i="60"/>
  <c r="Q7" i="61"/>
  <c r="Q7" i="60"/>
  <c r="N7" i="61"/>
  <c r="N7" i="60"/>
  <c r="F7" i="60"/>
  <c r="F7" i="61"/>
  <c r="CO6" i="61"/>
  <c r="CO6" i="60"/>
  <c r="CL6" i="61"/>
  <c r="CL6" i="60"/>
  <c r="CG6" i="61"/>
  <c r="CG6" i="60"/>
  <c r="CD6" i="61"/>
  <c r="CD6" i="60"/>
  <c r="CA6" i="61"/>
  <c r="BY6" i="61"/>
  <c r="BY6" i="60"/>
  <c r="BV6" i="61"/>
  <c r="BV6" i="60"/>
  <c r="BN6" i="61"/>
  <c r="BN6" i="60"/>
  <c r="BI6" i="61"/>
  <c r="BI6" i="60"/>
  <c r="BF6" i="61"/>
  <c r="BF6" i="60"/>
  <c r="BA6" i="61"/>
  <c r="BA6" i="60"/>
  <c r="AX6" i="61"/>
  <c r="AX6" i="60"/>
  <c r="AV6" i="63"/>
  <c r="AU6" i="61"/>
  <c r="AS6" i="61"/>
  <c r="AS6" i="60"/>
  <c r="AP6" i="61"/>
  <c r="AP6" i="60"/>
  <c r="AH6" i="61"/>
  <c r="AH6" i="60"/>
  <c r="AC6" i="61"/>
  <c r="AC6" i="60"/>
  <c r="Z6" i="61"/>
  <c r="Z6" i="60"/>
  <c r="U6" i="61"/>
  <c r="U6" i="60"/>
  <c r="R6" i="61"/>
  <c r="R6" i="60"/>
  <c r="M6" i="61"/>
  <c r="M6" i="60"/>
  <c r="J6" i="60"/>
  <c r="G6" i="61"/>
  <c r="E6" i="61"/>
  <c r="E6" i="60"/>
  <c r="CP5" i="60"/>
  <c r="CK5" i="61"/>
  <c r="CK5" i="60"/>
  <c r="CH5" i="61"/>
  <c r="CH5" i="60"/>
  <c r="CC5" i="61"/>
  <c r="CC5" i="60"/>
  <c r="BZ5" i="60"/>
  <c r="BZ5" i="61"/>
  <c r="BR5" i="61"/>
  <c r="BR5" i="60"/>
  <c r="BO5" i="61"/>
  <c r="BM5" i="61"/>
  <c r="BM5" i="60"/>
  <c r="BJ5" i="60"/>
  <c r="BE5" i="61"/>
  <c r="BE5" i="60"/>
  <c r="BB5" i="61"/>
  <c r="BB5" i="60"/>
  <c r="AW5" i="61"/>
  <c r="AW5" i="60"/>
  <c r="AT5" i="60"/>
  <c r="AT5" i="61"/>
  <c r="AL5" i="61"/>
  <c r="AL5" i="60"/>
  <c r="AI5" i="61"/>
  <c r="AG5" i="61"/>
  <c r="AG5" i="60"/>
  <c r="AD5" i="60"/>
  <c r="Y5" i="61"/>
  <c r="Y5" i="60"/>
  <c r="V5" i="61"/>
  <c r="V5" i="60"/>
  <c r="S5" i="61"/>
  <c r="Q5" i="61"/>
  <c r="Q5" i="60"/>
  <c r="N5" i="60"/>
  <c r="N5" i="61"/>
  <c r="I5" i="61"/>
  <c r="I5" i="60"/>
  <c r="F5" i="61"/>
  <c r="F5" i="60"/>
  <c r="CL4" i="61"/>
  <c r="CL4" i="60"/>
  <c r="CG4" i="61"/>
  <c r="CG4" i="60"/>
  <c r="CD4" i="61"/>
  <c r="CD4" i="60"/>
  <c r="BY4" i="61"/>
  <c r="BY4" i="60"/>
  <c r="BV4" i="61"/>
  <c r="BV4" i="60"/>
  <c r="BQ4" i="61"/>
  <c r="BQ4" i="60"/>
  <c r="BN4" i="61"/>
  <c r="BN4" i="60"/>
  <c r="BK4" i="61"/>
  <c r="BF4" i="61"/>
  <c r="BF4" i="60"/>
  <c r="BA4" i="61"/>
  <c r="BA4" i="60"/>
  <c r="AX4" i="61"/>
  <c r="AX4" i="60"/>
  <c r="AS4" i="61"/>
  <c r="AS4" i="60"/>
  <c r="AP4" i="61"/>
  <c r="AP4" i="60"/>
  <c r="AK4" i="61"/>
  <c r="AK4" i="60"/>
  <c r="AH4" i="61"/>
  <c r="AH4" i="60"/>
  <c r="AE4" i="61"/>
  <c r="Z4" i="61"/>
  <c r="Z4" i="60"/>
  <c r="U4" i="61"/>
  <c r="U4" i="60"/>
  <c r="R4" i="61"/>
  <c r="R4" i="60"/>
  <c r="O4" i="61"/>
  <c r="M4" i="61"/>
  <c r="M4" i="60"/>
  <c r="J4" i="61"/>
  <c r="J4" i="60"/>
  <c r="CP3" i="61"/>
  <c r="CP3" i="60"/>
  <c r="CH3" i="61"/>
  <c r="CH3" i="60"/>
  <c r="CE3" i="61"/>
  <c r="CC3" i="61"/>
  <c r="CC3" i="60"/>
  <c r="BZ3" i="60"/>
  <c r="BU3" i="61"/>
  <c r="BU3" i="60"/>
  <c r="BR3" i="61"/>
  <c r="BR3" i="60"/>
  <c r="BM3" i="61"/>
  <c r="BM3" i="60"/>
  <c r="BJ3" i="61"/>
  <c r="BJ3" i="60"/>
  <c r="BB3" i="61"/>
  <c r="BB3" i="60"/>
  <c r="AY3" i="61"/>
  <c r="AW3" i="61"/>
  <c r="AW3" i="60"/>
  <c r="AT3" i="60"/>
  <c r="AO3" i="61"/>
  <c r="AO3" i="60"/>
  <c r="AL3" i="61"/>
  <c r="AL3" i="60"/>
  <c r="AG3" i="61"/>
  <c r="AG3" i="60"/>
  <c r="AD3" i="61"/>
  <c r="AD3" i="60"/>
  <c r="V3" i="61"/>
  <c r="V3" i="60"/>
  <c r="N3" i="61"/>
  <c r="N3" i="60"/>
  <c r="I3" i="61"/>
  <c r="I3" i="60"/>
  <c r="F3" i="60"/>
  <c r="B9" i="61"/>
  <c r="E12" i="61"/>
  <c r="F3" i="61"/>
  <c r="S12" i="61"/>
  <c r="N9" i="61"/>
  <c r="BZ13" i="61"/>
  <c r="BJ13" i="61"/>
  <c r="AT13" i="61"/>
  <c r="Y13" i="61"/>
  <c r="BY12" i="61"/>
  <c r="BD12" i="61"/>
  <c r="AI12" i="61"/>
  <c r="CH9" i="61"/>
  <c r="BM9" i="61"/>
  <c r="AQ9" i="61"/>
  <c r="V9" i="61"/>
  <c r="BW8" i="61"/>
  <c r="BA8" i="61"/>
  <c r="AF8" i="61"/>
  <c r="CE5" i="61"/>
  <c r="BJ5" i="61"/>
  <c r="AO5" i="61"/>
  <c r="CO4" i="61"/>
  <c r="BT4" i="61"/>
  <c r="AY4" i="61"/>
  <c r="AC4" i="61"/>
  <c r="AW13" i="63"/>
  <c r="BQ10" i="63"/>
  <c r="CF9" i="63"/>
  <c r="Y6" i="63"/>
  <c r="BO5" i="62"/>
  <c r="BM5" i="62"/>
  <c r="BK5" i="62"/>
  <c r="BI5" i="62"/>
  <c r="BE5" i="62"/>
  <c r="BC5" i="62"/>
  <c r="BA5" i="62"/>
  <c r="AY5" i="62"/>
  <c r="AW5" i="62"/>
  <c r="AU5" i="62"/>
  <c r="AS5" i="62"/>
  <c r="AO5" i="62"/>
  <c r="AM5" i="62"/>
  <c r="AK5" i="62"/>
  <c r="AI5" i="62"/>
  <c r="AG5" i="62"/>
  <c r="AE5" i="62"/>
  <c r="AC5" i="62"/>
  <c r="Y5" i="62"/>
  <c r="W5" i="62"/>
  <c r="U5" i="62"/>
  <c r="S5" i="62"/>
  <c r="Q5" i="62"/>
  <c r="O5" i="62"/>
  <c r="M5" i="62"/>
  <c r="I5" i="62"/>
  <c r="G5" i="62"/>
  <c r="E5" i="62"/>
  <c r="CO4" i="62"/>
  <c r="CM4" i="62"/>
  <c r="CK4" i="62"/>
  <c r="CG4" i="62"/>
  <c r="CE4" i="62"/>
  <c r="CC4" i="62"/>
  <c r="CA4" i="62"/>
  <c r="BY4" i="62"/>
  <c r="BW4" i="62"/>
  <c r="BU4" i="62"/>
  <c r="BQ4" i="62"/>
  <c r="BO4" i="62"/>
  <c r="BM4" i="62"/>
  <c r="BK4" i="62"/>
  <c r="BI4" i="62"/>
  <c r="BG4" i="62"/>
  <c r="BE4" i="62"/>
  <c r="BC4" i="62"/>
  <c r="BA4" i="62"/>
  <c r="AU4" i="62"/>
  <c r="AS4" i="62"/>
  <c r="AQ4" i="62"/>
  <c r="AO4" i="62"/>
  <c r="AM4" i="62"/>
  <c r="AK4" i="62"/>
  <c r="AI4" i="62"/>
  <c r="AG4" i="62"/>
  <c r="AE4" i="62"/>
  <c r="AA4" i="62"/>
  <c r="Y4" i="62"/>
  <c r="W4" i="62"/>
  <c r="U4" i="62"/>
  <c r="S4" i="62"/>
  <c r="Q4" i="62"/>
  <c r="O4" i="62"/>
  <c r="M4" i="62"/>
  <c r="K4" i="62"/>
  <c r="I4" i="62"/>
  <c r="E4" i="62"/>
  <c r="C4" i="62"/>
  <c r="CO3" i="62"/>
  <c r="CM3" i="62"/>
  <c r="CK3" i="62"/>
  <c r="CI3" i="62"/>
  <c r="CG3" i="62"/>
  <c r="CE3" i="62"/>
  <c r="CC3" i="62"/>
  <c r="BW3" i="62"/>
  <c r="BU3" i="62"/>
  <c r="BS3" i="62"/>
  <c r="BQ3" i="62"/>
  <c r="BO3" i="62"/>
  <c r="BM3" i="62"/>
  <c r="BK3" i="62"/>
  <c r="BI3" i="62"/>
  <c r="BG3" i="62"/>
  <c r="BC3" i="62"/>
  <c r="BA3" i="62"/>
  <c r="AY3" i="62"/>
  <c r="AW3" i="62"/>
  <c r="AU3" i="62"/>
  <c r="AS3" i="62"/>
  <c r="AQ3" i="62"/>
  <c r="AO3" i="62"/>
  <c r="AM3" i="62"/>
  <c r="AK3" i="62"/>
  <c r="AG3" i="62"/>
  <c r="AE3" i="62"/>
  <c r="AC3" i="62"/>
  <c r="AA3" i="62"/>
  <c r="Y3" i="62"/>
  <c r="W3" i="62"/>
  <c r="U3" i="62"/>
  <c r="S3" i="62"/>
  <c r="Q3" i="62"/>
  <c r="K3" i="62"/>
  <c r="I3" i="62"/>
  <c r="G3" i="62"/>
  <c r="E3" i="62"/>
  <c r="CI17" i="61"/>
  <c r="CA17" i="61"/>
  <c r="BS17" i="61"/>
  <c r="BK17" i="61"/>
  <c r="BC17" i="61"/>
  <c r="AU17" i="61"/>
  <c r="AM17" i="61"/>
  <c r="AE17" i="61"/>
  <c r="W17" i="61"/>
  <c r="O17" i="61"/>
  <c r="K17" i="61"/>
  <c r="C17" i="61"/>
  <c r="CN16" i="63"/>
  <c r="CJ16" i="63"/>
  <c r="CF16" i="63"/>
  <c r="CB16" i="63"/>
  <c r="BX16" i="63"/>
  <c r="BT16" i="63"/>
  <c r="BP16" i="63"/>
  <c r="BL16" i="63"/>
  <c r="BH16" i="63"/>
  <c r="BD16" i="63"/>
  <c r="AZ16" i="63"/>
  <c r="AV16" i="63"/>
  <c r="AR16" i="63"/>
  <c r="AN16" i="63"/>
  <c r="AJ16" i="63"/>
  <c r="AF16" i="63"/>
  <c r="AB16" i="63"/>
  <c r="X16" i="63"/>
  <c r="T16" i="63"/>
  <c r="P16" i="63"/>
  <c r="L16" i="63"/>
  <c r="H16" i="63"/>
  <c r="D16" i="63"/>
  <c r="CN15" i="63"/>
  <c r="CM15" i="61"/>
  <c r="CJ15" i="63"/>
  <c r="CF15" i="63"/>
  <c r="CE15" i="61"/>
  <c r="CB15" i="63"/>
  <c r="BX15" i="63"/>
  <c r="BW15" i="61"/>
  <c r="BT15" i="63"/>
  <c r="BP15" i="63"/>
  <c r="BO15" i="61"/>
  <c r="BL15" i="63"/>
  <c r="BH15" i="63"/>
  <c r="BG15" i="61"/>
  <c r="BD15" i="63"/>
  <c r="AZ15" i="63"/>
  <c r="AY15" i="61"/>
  <c r="AV15" i="63"/>
  <c r="AR15" i="63"/>
  <c r="AQ15" i="61"/>
  <c r="AN15" i="63"/>
  <c r="AJ15" i="63"/>
  <c r="AI15" i="61"/>
  <c r="AF15" i="63"/>
  <c r="AB15" i="63"/>
  <c r="AA15" i="61"/>
  <c r="X15" i="63"/>
  <c r="T15" i="63"/>
  <c r="S15" i="61"/>
  <c r="P15" i="63"/>
  <c r="O15" i="61"/>
  <c r="L15" i="63"/>
  <c r="K15" i="61"/>
  <c r="H15" i="63"/>
  <c r="G15" i="61"/>
  <c r="D15" i="63"/>
  <c r="C15" i="61"/>
  <c r="CN14" i="63"/>
  <c r="CM14" i="61"/>
  <c r="CJ14" i="63"/>
  <c r="CI14" i="61"/>
  <c r="CF14" i="63"/>
  <c r="CE14" i="61"/>
  <c r="CB14" i="63"/>
  <c r="CA14" i="61"/>
  <c r="BX14" i="63"/>
  <c r="BW14" i="61"/>
  <c r="BT14" i="63"/>
  <c r="BS14" i="61"/>
  <c r="BP14" i="63"/>
  <c r="BO14" i="61"/>
  <c r="BL14" i="63"/>
  <c r="BK14" i="61"/>
  <c r="BH14" i="63"/>
  <c r="BG14" i="61"/>
  <c r="BD14" i="63"/>
  <c r="BC14" i="61"/>
  <c r="AZ14" i="63"/>
  <c r="AY14" i="61"/>
  <c r="AV14" i="63"/>
  <c r="AU14" i="61"/>
  <c r="AR14" i="63"/>
  <c r="AQ14" i="61"/>
  <c r="AN14" i="63"/>
  <c r="AM14" i="61"/>
  <c r="AJ14" i="63"/>
  <c r="AI14" i="61"/>
  <c r="AF14" i="63"/>
  <c r="AE14" i="61"/>
  <c r="AB14" i="63"/>
  <c r="AA14" i="61"/>
  <c r="X14" i="63"/>
  <c r="W14" i="61"/>
  <c r="T14" i="63"/>
  <c r="S14" i="61"/>
  <c r="P14" i="63"/>
  <c r="O14" i="61"/>
  <c r="L14" i="63"/>
  <c r="H14" i="63"/>
  <c r="G14" i="61"/>
  <c r="D14" i="63"/>
  <c r="CN13" i="63"/>
  <c r="CJ13" i="63"/>
  <c r="CI13" i="61"/>
  <c r="CD13" i="63"/>
  <c r="CA13" i="63"/>
  <c r="BV13" i="63"/>
  <c r="BS13" i="63"/>
  <c r="BN13" i="63"/>
  <c r="BK13" i="63"/>
  <c r="BF13" i="63"/>
  <c r="BC13" i="63"/>
  <c r="AX13" i="63"/>
  <c r="AU13" i="63"/>
  <c r="AP13" i="63"/>
  <c r="AM13" i="63"/>
  <c r="AH13" i="63"/>
  <c r="AE13" i="63"/>
  <c r="Z13" i="63"/>
  <c r="W13" i="63"/>
  <c r="R13" i="63"/>
  <c r="O13" i="63"/>
  <c r="J13" i="63"/>
  <c r="G13" i="63"/>
  <c r="CP12" i="63"/>
  <c r="CM12" i="63"/>
  <c r="CH12" i="63"/>
  <c r="CE12" i="63"/>
  <c r="BZ12" i="63"/>
  <c r="BW12" i="63"/>
  <c r="BT12" i="61"/>
  <c r="BR12" i="63"/>
  <c r="BO12" i="63"/>
  <c r="BJ12" i="63"/>
  <c r="BG12" i="63"/>
  <c r="BB12" i="63"/>
  <c r="AY12" i="63"/>
  <c r="AT12" i="63"/>
  <c r="AQ12" i="63"/>
  <c r="AN12" i="61"/>
  <c r="AL12" i="63"/>
  <c r="AI12" i="63"/>
  <c r="AD12" i="63"/>
  <c r="AA12" i="63"/>
  <c r="V12" i="63"/>
  <c r="S12" i="63"/>
  <c r="N12" i="63"/>
  <c r="K12" i="63"/>
  <c r="H12" i="61"/>
  <c r="F12" i="63"/>
  <c r="C12" i="63"/>
  <c r="CL11" i="63"/>
  <c r="CI11" i="63"/>
  <c r="CD11" i="63"/>
  <c r="CA11" i="63"/>
  <c r="BV11" i="63"/>
  <c r="BS11" i="63"/>
  <c r="BN11" i="63"/>
  <c r="BK11" i="63"/>
  <c r="BF11" i="63"/>
  <c r="BC11" i="63"/>
  <c r="AX11" i="63"/>
  <c r="AU11" i="63"/>
  <c r="AP11" i="63"/>
  <c r="AM11" i="63"/>
  <c r="AH11" i="63"/>
  <c r="AE11" i="63"/>
  <c r="Z11" i="63"/>
  <c r="W11" i="63"/>
  <c r="R11" i="63"/>
  <c r="O11" i="63"/>
  <c r="J11" i="63"/>
  <c r="G11" i="63"/>
  <c r="CP10" i="63"/>
  <c r="CM10" i="63"/>
  <c r="CJ10" i="61"/>
  <c r="CH10" i="63"/>
  <c r="CE10" i="63"/>
  <c r="BZ10" i="63"/>
  <c r="BW10" i="63"/>
  <c r="BR10" i="63"/>
  <c r="BO10" i="63"/>
  <c r="BJ10" i="63"/>
  <c r="BG10" i="63"/>
  <c r="BD10" i="61"/>
  <c r="BB10" i="63"/>
  <c r="AY10" i="63"/>
  <c r="AT10" i="63"/>
  <c r="AQ10" i="63"/>
  <c r="AL10" i="63"/>
  <c r="AD10" i="63"/>
  <c r="AA10" i="63"/>
  <c r="X10" i="61"/>
  <c r="V10" i="63"/>
  <c r="S10" i="63"/>
  <c r="N10" i="63"/>
  <c r="K10" i="63"/>
  <c r="I10" i="63"/>
  <c r="F10" i="63"/>
  <c r="C10" i="63"/>
  <c r="CL9" i="63"/>
  <c r="CI9" i="63"/>
  <c r="CD9" i="63"/>
  <c r="CA9" i="63"/>
  <c r="BV9" i="63"/>
  <c r="BS9" i="63"/>
  <c r="BN9" i="63"/>
  <c r="BK9" i="63"/>
  <c r="BI9" i="63"/>
  <c r="BF9" i="63"/>
  <c r="BC9" i="63"/>
  <c r="AX9" i="63"/>
  <c r="AU9" i="63"/>
  <c r="AP9" i="63"/>
  <c r="AM9" i="63"/>
  <c r="AH9" i="63"/>
  <c r="AE9" i="63"/>
  <c r="Z9" i="63"/>
  <c r="W9" i="63"/>
  <c r="R9" i="63"/>
  <c r="O9" i="63"/>
  <c r="J9" i="63"/>
  <c r="G9" i="63"/>
  <c r="E9" i="63"/>
  <c r="D9" i="61"/>
  <c r="CP8" i="63"/>
  <c r="CM8" i="63"/>
  <c r="CH8" i="63"/>
  <c r="CE8" i="63"/>
  <c r="CB8" i="61"/>
  <c r="BZ8" i="63"/>
  <c r="BW8" i="63"/>
  <c r="BR8" i="63"/>
  <c r="BO8" i="63"/>
  <c r="BJ8" i="63"/>
  <c r="BG8" i="63"/>
  <c r="BB8" i="63"/>
  <c r="AY8" i="63"/>
  <c r="AV8" i="61"/>
  <c r="AT8" i="63"/>
  <c r="AQ8" i="63"/>
  <c r="AL8" i="63"/>
  <c r="AI8" i="63"/>
  <c r="AD8" i="63"/>
  <c r="AA8" i="63"/>
  <c r="V8" i="63"/>
  <c r="S8" i="63"/>
  <c r="P8" i="61"/>
  <c r="N8" i="63"/>
  <c r="K8" i="63"/>
  <c r="F8" i="63"/>
  <c r="C8" i="63"/>
  <c r="CL7" i="63"/>
  <c r="CI7" i="63"/>
  <c r="CD7" i="63"/>
  <c r="CA7" i="63"/>
  <c r="BV7" i="63"/>
  <c r="BS7" i="63"/>
  <c r="BQ7" i="63"/>
  <c r="BN7" i="63"/>
  <c r="BK7" i="63"/>
  <c r="BF7" i="63"/>
  <c r="BC7" i="63"/>
  <c r="AX7" i="63"/>
  <c r="AP7" i="63"/>
  <c r="AM7" i="63"/>
  <c r="AH7" i="63"/>
  <c r="AE7" i="63"/>
  <c r="Z7" i="63"/>
  <c r="W7" i="63"/>
  <c r="T7" i="61"/>
  <c r="R7" i="63"/>
  <c r="O7" i="63"/>
  <c r="M7" i="63"/>
  <c r="L7" i="61"/>
  <c r="J7" i="63"/>
  <c r="G7" i="63"/>
  <c r="CP6" i="63"/>
  <c r="CM6" i="63"/>
  <c r="CH6" i="63"/>
  <c r="CE6" i="63"/>
  <c r="BZ6" i="63"/>
  <c r="BW6" i="63"/>
  <c r="BR6" i="63"/>
  <c r="BO6" i="63"/>
  <c r="BL6" i="61"/>
  <c r="BJ6" i="63"/>
  <c r="BG6" i="63"/>
  <c r="BB6" i="63"/>
  <c r="AY6" i="63"/>
  <c r="AT6" i="63"/>
  <c r="AQ6" i="63"/>
  <c r="AL6" i="63"/>
  <c r="AI6" i="63"/>
  <c r="AF6" i="61"/>
  <c r="AD6" i="63"/>
  <c r="AA6" i="63"/>
  <c r="V6" i="63"/>
  <c r="S6" i="63"/>
  <c r="N6" i="63"/>
  <c r="K6" i="63"/>
  <c r="F6" i="63"/>
  <c r="C6" i="63"/>
  <c r="CL5" i="63"/>
  <c r="CI5" i="63"/>
  <c r="CD5" i="63"/>
  <c r="CA5" i="63"/>
  <c r="BV5" i="63"/>
  <c r="BS5" i="63"/>
  <c r="BN5" i="63"/>
  <c r="BK5" i="63"/>
  <c r="BF5" i="63"/>
  <c r="AX5" i="63"/>
  <c r="AU5" i="63"/>
  <c r="AP5" i="63"/>
  <c r="AM5" i="63"/>
  <c r="AH5" i="63"/>
  <c r="AE5" i="63"/>
  <c r="Z5" i="63"/>
  <c r="W5" i="63"/>
  <c r="R5" i="63"/>
  <c r="O5" i="63"/>
  <c r="J5" i="63"/>
  <c r="G5" i="63"/>
  <c r="CP4" i="63"/>
  <c r="CM4" i="63"/>
  <c r="CJ4" i="61"/>
  <c r="CH4" i="63"/>
  <c r="CE4" i="63"/>
  <c r="BZ4" i="63"/>
  <c r="BW4" i="63"/>
  <c r="BR4" i="63"/>
  <c r="BO4" i="63"/>
  <c r="BJ4" i="63"/>
  <c r="BG4" i="63"/>
  <c r="BD4" i="61"/>
  <c r="BB4" i="63"/>
  <c r="AY4" i="63"/>
  <c r="AT4" i="63"/>
  <c r="AQ4" i="63"/>
  <c r="AL4" i="63"/>
  <c r="AI4" i="63"/>
  <c r="AD4" i="63"/>
  <c r="AA4" i="63"/>
  <c r="X4" i="61"/>
  <c r="V4" i="63"/>
  <c r="S4" i="63"/>
  <c r="N4" i="63"/>
  <c r="K4" i="63"/>
  <c r="I4" i="63"/>
  <c r="H4" i="61"/>
  <c r="F4" i="63"/>
  <c r="C4" i="63"/>
  <c r="CL3" i="63"/>
  <c r="CI3" i="63"/>
  <c r="CD3" i="63"/>
  <c r="CA3" i="63"/>
  <c r="BV3" i="63"/>
  <c r="BS3" i="63"/>
  <c r="BN3" i="63"/>
  <c r="BK3" i="63"/>
  <c r="BF3" i="63"/>
  <c r="BC3" i="63"/>
  <c r="AX3" i="63"/>
  <c r="AU3" i="63"/>
  <c r="AS3" i="63"/>
  <c r="AP3" i="63"/>
  <c r="AM3" i="63"/>
  <c r="AH3" i="63"/>
  <c r="AE3" i="63"/>
  <c r="Z3" i="63"/>
  <c r="W3" i="63"/>
  <c r="R3" i="63"/>
  <c r="O3" i="63"/>
  <c r="J3" i="63"/>
  <c r="G3" i="63"/>
  <c r="B4" i="61"/>
  <c r="K13" i="61"/>
  <c r="D12" i="61"/>
  <c r="H8" i="61"/>
  <c r="J6" i="61"/>
  <c r="P12" i="61"/>
  <c r="R10" i="61"/>
  <c r="T8" i="61"/>
  <c r="O5" i="61"/>
  <c r="Q3" i="61"/>
  <c r="BW13" i="61"/>
  <c r="BG13" i="61"/>
  <c r="AZ12" i="61"/>
  <c r="BJ11" i="61"/>
  <c r="AO11" i="61"/>
  <c r="CO10" i="61"/>
  <c r="AC10" i="61"/>
  <c r="CN8" i="61"/>
  <c r="BS8" i="61"/>
  <c r="AB8" i="61"/>
  <c r="CC7" i="61"/>
  <c r="AL7" i="61"/>
  <c r="BQ6" i="61"/>
  <c r="CA5" i="61"/>
  <c r="BP4" i="61"/>
  <c r="BZ3" i="61"/>
  <c r="BE3" i="61"/>
  <c r="CB9" i="63"/>
  <c r="T6" i="63"/>
  <c r="CF13" i="63"/>
  <c r="CB13" i="63"/>
  <c r="BX13" i="63"/>
  <c r="BT13" i="63"/>
  <c r="BP13" i="63"/>
  <c r="BL13" i="63"/>
  <c r="BH13" i="63"/>
  <c r="BD13" i="63"/>
  <c r="AZ13" i="63"/>
  <c r="AV13" i="63"/>
  <c r="AR13" i="63"/>
  <c r="AQ13" i="61"/>
  <c r="AN13" i="63"/>
  <c r="AM13" i="61"/>
  <c r="AJ13" i="63"/>
  <c r="AF13" i="63"/>
  <c r="AB13" i="63"/>
  <c r="AA13" i="61"/>
  <c r="X13" i="63"/>
  <c r="W13" i="61"/>
  <c r="T13" i="63"/>
  <c r="P13" i="63"/>
  <c r="L13" i="63"/>
  <c r="H13" i="63"/>
  <c r="D13" i="63"/>
  <c r="CN12" i="63"/>
  <c r="CM12" i="61"/>
  <c r="CJ12" i="63"/>
  <c r="CI12" i="61"/>
  <c r="CF12" i="63"/>
  <c r="CB12" i="63"/>
  <c r="BX12" i="63"/>
  <c r="BW12" i="61"/>
  <c r="BT12" i="63"/>
  <c r="BS12" i="61"/>
  <c r="BP12" i="63"/>
  <c r="BL12" i="63"/>
  <c r="BH12" i="63"/>
  <c r="BG12" i="61"/>
  <c r="BD12" i="63"/>
  <c r="BC12" i="61"/>
  <c r="AZ12" i="63"/>
  <c r="AV12" i="63"/>
  <c r="AR12" i="63"/>
  <c r="AQ12" i="61"/>
  <c r="AN12" i="63"/>
  <c r="AM12" i="61"/>
  <c r="AJ12" i="63"/>
  <c r="AF12" i="63"/>
  <c r="AB12" i="63"/>
  <c r="AA12" i="61"/>
  <c r="X12" i="63"/>
  <c r="W12" i="61"/>
  <c r="T12" i="63"/>
  <c r="P12" i="63"/>
  <c r="L12" i="63"/>
  <c r="K12" i="61"/>
  <c r="H12" i="63"/>
  <c r="G12" i="61"/>
  <c r="D12" i="63"/>
  <c r="C12" i="61"/>
  <c r="CN11" i="63"/>
  <c r="CM11" i="61"/>
  <c r="CJ11" i="63"/>
  <c r="CF11" i="63"/>
  <c r="CB11" i="63"/>
  <c r="CA11" i="61"/>
  <c r="BX11" i="63"/>
  <c r="BW11" i="61"/>
  <c r="BT11" i="63"/>
  <c r="BP11" i="63"/>
  <c r="BL11" i="63"/>
  <c r="BK11" i="61"/>
  <c r="BH11" i="63"/>
  <c r="BG11" i="61"/>
  <c r="BD11" i="63"/>
  <c r="AZ11" i="63"/>
  <c r="AV11" i="63"/>
  <c r="AU11" i="61"/>
  <c r="AR11" i="63"/>
  <c r="AQ11" i="61"/>
  <c r="AN11" i="63"/>
  <c r="AJ11" i="63"/>
  <c r="AF11" i="63"/>
  <c r="AE11" i="61"/>
  <c r="AB11" i="63"/>
  <c r="AA11" i="61"/>
  <c r="X11" i="63"/>
  <c r="T11" i="63"/>
  <c r="S11" i="61"/>
  <c r="P11" i="63"/>
  <c r="O11" i="61"/>
  <c r="L11" i="63"/>
  <c r="K11" i="61"/>
  <c r="H11" i="63"/>
  <c r="G11" i="61"/>
  <c r="D11" i="63"/>
  <c r="C11" i="61"/>
  <c r="CN10" i="63"/>
  <c r="CM10" i="61"/>
  <c r="CJ10" i="63"/>
  <c r="CF10" i="63"/>
  <c r="CB10" i="63"/>
  <c r="CA10" i="61"/>
  <c r="BX10" i="63"/>
  <c r="BW10" i="61"/>
  <c r="BT10" i="63"/>
  <c r="BP10" i="63"/>
  <c r="BL10" i="63"/>
  <c r="BK10" i="61"/>
  <c r="BH10" i="63"/>
  <c r="BG10" i="61"/>
  <c r="BD10" i="63"/>
  <c r="AZ10" i="63"/>
  <c r="AV10" i="63"/>
  <c r="AU10" i="61"/>
  <c r="AR10" i="63"/>
  <c r="AQ10" i="61"/>
  <c r="AN10" i="63"/>
  <c r="AJ10" i="63"/>
  <c r="AF10" i="63"/>
  <c r="AE10" i="61"/>
  <c r="AB10" i="63"/>
  <c r="AA10" i="61"/>
  <c r="X10" i="63"/>
  <c r="T10" i="63"/>
  <c r="S10" i="61"/>
  <c r="P10" i="63"/>
  <c r="O10" i="61"/>
  <c r="L10" i="63"/>
  <c r="H10" i="63"/>
  <c r="D10" i="63"/>
  <c r="CN9" i="63"/>
  <c r="CJ9" i="63"/>
  <c r="CE9" i="61"/>
  <c r="CA9" i="61"/>
  <c r="BX9" i="63"/>
  <c r="BT9" i="63"/>
  <c r="BP9" i="63"/>
  <c r="BO9" i="61"/>
  <c r="BL9" i="63"/>
  <c r="BK9" i="61"/>
  <c r="BH9" i="63"/>
  <c r="AZ9" i="63"/>
  <c r="AY9" i="61"/>
  <c r="AV9" i="63"/>
  <c r="AU9" i="61"/>
  <c r="AR9" i="63"/>
  <c r="AN9" i="63"/>
  <c r="AJ9" i="63"/>
  <c r="AI9" i="61"/>
  <c r="AF9" i="63"/>
  <c r="AE9" i="61"/>
  <c r="X9" i="63"/>
  <c r="T9" i="63"/>
  <c r="P9" i="63"/>
  <c r="L9" i="63"/>
  <c r="H9" i="63"/>
  <c r="D9" i="63"/>
  <c r="CJ8" i="63"/>
  <c r="CF8" i="63"/>
  <c r="CE8" i="61"/>
  <c r="CB8" i="63"/>
  <c r="CA8" i="61"/>
  <c r="BX8" i="63"/>
  <c r="BT8" i="63"/>
  <c r="BO8" i="61"/>
  <c r="BL8" i="63"/>
  <c r="BK8" i="61"/>
  <c r="BH8" i="63"/>
  <c r="BD8" i="63"/>
  <c r="AZ8" i="63"/>
  <c r="AY8" i="61"/>
  <c r="AV8" i="63"/>
  <c r="AU8" i="61"/>
  <c r="AR8" i="63"/>
  <c r="AJ8" i="63"/>
  <c r="AI8" i="61"/>
  <c r="AF8" i="63"/>
  <c r="AE8" i="61"/>
  <c r="AB8" i="63"/>
  <c r="X8" i="63"/>
  <c r="T8" i="63"/>
  <c r="P8" i="63"/>
  <c r="K8" i="61"/>
  <c r="H8" i="63"/>
  <c r="G8" i="61"/>
  <c r="D8" i="63"/>
  <c r="C8" i="61"/>
  <c r="CN7" i="63"/>
  <c r="CJ7" i="63"/>
  <c r="CI7" i="61"/>
  <c r="CF7" i="63"/>
  <c r="CE7" i="61"/>
  <c r="CB7" i="63"/>
  <c r="BX7" i="63"/>
  <c r="BT7" i="63"/>
  <c r="BS7" i="61"/>
  <c r="BP7" i="63"/>
  <c r="BO7" i="61"/>
  <c r="BL7" i="63"/>
  <c r="BH7" i="63"/>
  <c r="BD7" i="63"/>
  <c r="BC7" i="61"/>
  <c r="AZ7" i="63"/>
  <c r="AY7" i="61"/>
  <c r="AV7" i="63"/>
  <c r="AR7" i="63"/>
  <c r="AN7" i="63"/>
  <c r="AM7" i="61"/>
  <c r="AJ7" i="63"/>
  <c r="AI7" i="61"/>
  <c r="AF7" i="63"/>
  <c r="AB7" i="63"/>
  <c r="X7" i="63"/>
  <c r="W7" i="61"/>
  <c r="T7" i="63"/>
  <c r="S7" i="61"/>
  <c r="P7" i="63"/>
  <c r="O7" i="61"/>
  <c r="L7" i="63"/>
  <c r="K7" i="61"/>
  <c r="H7" i="63"/>
  <c r="G7" i="61"/>
  <c r="D7" i="63"/>
  <c r="C7" i="61"/>
  <c r="CN6" i="63"/>
  <c r="CJ6" i="63"/>
  <c r="CI6" i="61"/>
  <c r="CF6" i="63"/>
  <c r="CE6" i="61"/>
  <c r="CB6" i="63"/>
  <c r="BT6" i="63"/>
  <c r="BS6" i="61"/>
  <c r="BP6" i="63"/>
  <c r="BO6" i="61"/>
  <c r="BL6" i="63"/>
  <c r="BH6" i="63"/>
  <c r="BD6" i="63"/>
  <c r="BC6" i="61"/>
  <c r="AZ6" i="63"/>
  <c r="AY6" i="61"/>
  <c r="AR6" i="63"/>
  <c r="AN6" i="63"/>
  <c r="AM6" i="61"/>
  <c r="AJ6" i="63"/>
  <c r="AI6" i="61"/>
  <c r="AF6" i="63"/>
  <c r="AB6" i="63"/>
  <c r="X6" i="63"/>
  <c r="W6" i="61"/>
  <c r="S6" i="61"/>
  <c r="P6" i="63"/>
  <c r="O6" i="61"/>
  <c r="L6" i="63"/>
  <c r="H6" i="63"/>
  <c r="D6" i="63"/>
  <c r="CN5" i="63"/>
  <c r="CM5" i="61"/>
  <c r="CI5" i="61"/>
  <c r="CF5" i="63"/>
  <c r="CB5" i="63"/>
  <c r="BX5" i="63"/>
  <c r="BW5" i="61"/>
  <c r="BT5" i="63"/>
  <c r="BS5" i="61"/>
  <c r="BP5" i="63"/>
  <c r="BL5" i="63"/>
  <c r="BG5" i="61"/>
  <c r="BD5" i="63"/>
  <c r="BC5" i="61"/>
  <c r="AZ5" i="63"/>
  <c r="AV5" i="63"/>
  <c r="AR5" i="63"/>
  <c r="AQ5" i="61"/>
  <c r="AN5" i="63"/>
  <c r="AM5" i="61"/>
  <c r="AJ5" i="63"/>
  <c r="AB5" i="63"/>
  <c r="AA5" i="61"/>
  <c r="X5" i="63"/>
  <c r="W5" i="61"/>
  <c r="T5" i="63"/>
  <c r="P5" i="63"/>
  <c r="L5" i="63"/>
  <c r="H5" i="63"/>
  <c r="CN4" i="63"/>
  <c r="CM4" i="61"/>
  <c r="CJ4" i="63"/>
  <c r="CI4" i="61"/>
  <c r="CF4" i="63"/>
  <c r="CB4" i="63"/>
  <c r="BX4" i="63"/>
  <c r="BW4" i="61"/>
  <c r="BT4" i="63"/>
  <c r="BS4" i="61"/>
  <c r="BP4" i="63"/>
  <c r="BL4" i="63"/>
  <c r="BH4" i="63"/>
  <c r="BG4" i="61"/>
  <c r="BD4" i="63"/>
  <c r="BC4" i="61"/>
  <c r="AZ4" i="63"/>
  <c r="AV4" i="63"/>
  <c r="AR4" i="63"/>
  <c r="AQ4" i="61"/>
  <c r="AN4" i="63"/>
  <c r="AM4" i="61"/>
  <c r="AJ4" i="63"/>
  <c r="AF4" i="63"/>
  <c r="AB4" i="63"/>
  <c r="AA4" i="61"/>
  <c r="X4" i="63"/>
  <c r="W4" i="61"/>
  <c r="T4" i="63"/>
  <c r="P4" i="63"/>
  <c r="L4" i="63"/>
  <c r="K4" i="61"/>
  <c r="H4" i="63"/>
  <c r="G4" i="61"/>
  <c r="C4" i="61"/>
  <c r="CN3" i="63"/>
  <c r="CM3" i="61"/>
  <c r="CJ3" i="63"/>
  <c r="CF3" i="63"/>
  <c r="CB3" i="63"/>
  <c r="CA3" i="61"/>
  <c r="BX3" i="63"/>
  <c r="BW3" i="61"/>
  <c r="BT3" i="63"/>
  <c r="BL3" i="63"/>
  <c r="BK3" i="61"/>
  <c r="BH3" i="63"/>
  <c r="BG3" i="61"/>
  <c r="BD3" i="63"/>
  <c r="AZ3" i="63"/>
  <c r="AV3" i="63"/>
  <c r="AU3" i="61"/>
  <c r="AR3" i="63"/>
  <c r="AQ3" i="61"/>
  <c r="AJ3" i="63"/>
  <c r="AF3" i="63"/>
  <c r="AE3" i="61"/>
  <c r="AB3" i="63"/>
  <c r="AA3" i="61"/>
  <c r="X3" i="63"/>
  <c r="T3" i="63"/>
  <c r="S3" i="61"/>
  <c r="O3" i="61"/>
  <c r="L3" i="63"/>
  <c r="K3" i="61"/>
  <c r="H3" i="63"/>
  <c r="G3" i="61"/>
  <c r="D3" i="63"/>
  <c r="CG13" i="63"/>
  <c r="CF13" i="61"/>
  <c r="CB13" i="61"/>
  <c r="BY13" i="63"/>
  <c r="BX13" i="61"/>
  <c r="BU13" i="63"/>
  <c r="BT13" i="61"/>
  <c r="BQ13" i="63"/>
  <c r="BP13" i="61"/>
  <c r="BL13" i="61"/>
  <c r="BI13" i="63"/>
  <c r="BH13" i="61"/>
  <c r="BE13" i="63"/>
  <c r="BD13" i="61"/>
  <c r="BA13" i="63"/>
  <c r="AZ13" i="61"/>
  <c r="AV13" i="61"/>
  <c r="AS13" i="63"/>
  <c r="AR13" i="61"/>
  <c r="AO13" i="63"/>
  <c r="AN13" i="61"/>
  <c r="AK13" i="63"/>
  <c r="AJ13" i="61"/>
  <c r="AF13" i="61"/>
  <c r="AC13" i="63"/>
  <c r="AB13" i="61"/>
  <c r="Y13" i="63"/>
  <c r="X13" i="61"/>
  <c r="U13" i="63"/>
  <c r="T13" i="61"/>
  <c r="P13" i="61"/>
  <c r="M13" i="63"/>
  <c r="L13" i="61"/>
  <c r="I13" i="63"/>
  <c r="E13" i="63"/>
  <c r="CN12" i="61"/>
  <c r="CK12" i="63"/>
  <c r="CG12" i="63"/>
  <c r="CC12" i="63"/>
  <c r="CB12" i="61"/>
  <c r="BX12" i="61"/>
  <c r="BU12" i="63"/>
  <c r="BQ12" i="63"/>
  <c r="BM12" i="63"/>
  <c r="BL12" i="61"/>
  <c r="BH12" i="61"/>
  <c r="BE12" i="63"/>
  <c r="BA12" i="63"/>
  <c r="AW12" i="63"/>
  <c r="AV12" i="61"/>
  <c r="AR12" i="61"/>
  <c r="AO12" i="63"/>
  <c r="AK12" i="63"/>
  <c r="AG12" i="63"/>
  <c r="AF12" i="61"/>
  <c r="AB12" i="61"/>
  <c r="Y12" i="63"/>
  <c r="U12" i="63"/>
  <c r="Q12" i="63"/>
  <c r="I12" i="63"/>
  <c r="E12" i="63"/>
  <c r="CO11" i="63"/>
  <c r="CN11" i="61"/>
  <c r="CJ11" i="61"/>
  <c r="CG11" i="63"/>
  <c r="CF11" i="61"/>
  <c r="CC11" i="63"/>
  <c r="CB11" i="61"/>
  <c r="BY11" i="63"/>
  <c r="BX11" i="61"/>
  <c r="BT11" i="61"/>
  <c r="BQ11" i="63"/>
  <c r="BP11" i="61"/>
  <c r="BM11" i="63"/>
  <c r="BL11" i="61"/>
  <c r="BI11" i="63"/>
  <c r="BH11" i="61"/>
  <c r="BD11" i="61"/>
  <c r="BA11" i="63"/>
  <c r="AZ11" i="61"/>
  <c r="AW11" i="63"/>
  <c r="AV11" i="61"/>
  <c r="AS11" i="63"/>
  <c r="AR11" i="61"/>
  <c r="AN11" i="61"/>
  <c r="AK11" i="63"/>
  <c r="AJ11" i="61"/>
  <c r="AG11" i="63"/>
  <c r="AF11" i="61"/>
  <c r="AC11" i="63"/>
  <c r="AB11" i="61"/>
  <c r="X11" i="61"/>
  <c r="U11" i="63"/>
  <c r="Q11" i="63"/>
  <c r="M11" i="63"/>
  <c r="H11" i="61"/>
  <c r="E11" i="63"/>
  <c r="D11" i="61"/>
  <c r="CO10" i="63"/>
  <c r="CK10" i="63"/>
  <c r="CF10" i="61"/>
  <c r="CC10" i="63"/>
  <c r="CB10" i="61"/>
  <c r="BY10" i="63"/>
  <c r="BU10" i="63"/>
  <c r="BP10" i="61"/>
  <c r="BM10" i="63"/>
  <c r="BL10" i="61"/>
  <c r="BI10" i="63"/>
  <c r="BE10" i="63"/>
  <c r="AZ10" i="61"/>
  <c r="AW10" i="63"/>
  <c r="AV10" i="61"/>
  <c r="AS10" i="63"/>
  <c r="AO10" i="63"/>
  <c r="AK10" i="63"/>
  <c r="AJ10" i="61"/>
  <c r="AG10" i="63"/>
  <c r="AF10" i="61"/>
  <c r="AC10" i="63"/>
  <c r="Y10" i="63"/>
  <c r="U10" i="63"/>
  <c r="T10" i="61"/>
  <c r="Q10" i="63"/>
  <c r="P10" i="61"/>
  <c r="L10" i="61"/>
  <c r="H10" i="61"/>
  <c r="E10" i="63"/>
  <c r="D10" i="61"/>
  <c r="CO9" i="63"/>
  <c r="CN9" i="61"/>
  <c r="CK9" i="63"/>
  <c r="CJ9" i="61"/>
  <c r="CG9" i="63"/>
  <c r="CF9" i="61"/>
  <c r="CC9" i="63"/>
  <c r="CB9" i="61"/>
  <c r="BY9" i="63"/>
  <c r="BX9" i="61"/>
  <c r="BU9" i="63"/>
  <c r="BT9" i="61"/>
  <c r="BQ9" i="63"/>
  <c r="BP9" i="61"/>
  <c r="BM9" i="63"/>
  <c r="BL9" i="61"/>
  <c r="BH9" i="61"/>
  <c r="BE9" i="63"/>
  <c r="BD9" i="61"/>
  <c r="BA9" i="63"/>
  <c r="AZ9" i="61"/>
  <c r="AW9" i="63"/>
  <c r="AV9" i="61"/>
  <c r="AS9" i="63"/>
  <c r="AR9" i="61"/>
  <c r="AO9" i="63"/>
  <c r="AN9" i="61"/>
  <c r="AK9" i="63"/>
  <c r="AJ9" i="61"/>
  <c r="AF9" i="61"/>
  <c r="AC9" i="63"/>
  <c r="AB9" i="61"/>
  <c r="Y9" i="63"/>
  <c r="X9" i="61"/>
  <c r="U9" i="63"/>
  <c r="T9" i="61"/>
  <c r="Q9" i="63"/>
  <c r="P9" i="61"/>
  <c r="M9" i="63"/>
  <c r="L9" i="61"/>
  <c r="I9" i="63"/>
  <c r="CO8" i="63"/>
  <c r="CK8" i="63"/>
  <c r="CJ8" i="61"/>
  <c r="CG8" i="63"/>
  <c r="CF8" i="61"/>
  <c r="CC8" i="63"/>
  <c r="BY8" i="63"/>
  <c r="BU8" i="63"/>
  <c r="BT8" i="61"/>
  <c r="BQ8" i="63"/>
  <c r="BP8" i="61"/>
  <c r="BM8" i="63"/>
  <c r="BI8" i="63"/>
  <c r="BE8" i="63"/>
  <c r="BD8" i="61"/>
  <c r="BA8" i="63"/>
  <c r="AZ8" i="61"/>
  <c r="AW8" i="63"/>
  <c r="AS8" i="63"/>
  <c r="AO8" i="63"/>
  <c r="AN8" i="61"/>
  <c r="AK8" i="63"/>
  <c r="AJ8" i="61"/>
  <c r="AG8" i="63"/>
  <c r="AC8" i="63"/>
  <c r="Y8" i="63"/>
  <c r="X8" i="61"/>
  <c r="U8" i="63"/>
  <c r="Q8" i="63"/>
  <c r="M8" i="63"/>
  <c r="I8" i="63"/>
  <c r="E8" i="63"/>
  <c r="CO7" i="63"/>
  <c r="CN7" i="61"/>
  <c r="CK7" i="63"/>
  <c r="CJ7" i="61"/>
  <c r="CG7" i="63"/>
  <c r="CF7" i="61"/>
  <c r="CC7" i="63"/>
  <c r="CB7" i="61"/>
  <c r="BY7" i="63"/>
  <c r="BX7" i="61"/>
  <c r="BU7" i="63"/>
  <c r="BT7" i="61"/>
  <c r="BP7" i="61"/>
  <c r="BM7" i="63"/>
  <c r="BL7" i="61"/>
  <c r="BI7" i="63"/>
  <c r="BH7" i="61"/>
  <c r="BE7" i="63"/>
  <c r="BD7" i="61"/>
  <c r="BA7" i="63"/>
  <c r="AZ7" i="61"/>
  <c r="AW7" i="63"/>
  <c r="AV7" i="61"/>
  <c r="AS7" i="63"/>
  <c r="AR7" i="61"/>
  <c r="AN7" i="61"/>
  <c r="AK7" i="63"/>
  <c r="AJ7" i="61"/>
  <c r="AG7" i="63"/>
  <c r="AF7" i="61"/>
  <c r="AC7" i="63"/>
  <c r="AB7" i="61"/>
  <c r="Y7" i="63"/>
  <c r="X7" i="61"/>
  <c r="U7" i="63"/>
  <c r="Q7" i="63"/>
  <c r="I7" i="63"/>
  <c r="H7" i="61"/>
  <c r="E7" i="63"/>
  <c r="D7" i="61"/>
  <c r="CO6" i="63"/>
  <c r="CN6" i="61"/>
  <c r="CK6" i="63"/>
  <c r="CJ6" i="61"/>
  <c r="CG6" i="63"/>
  <c r="BY6" i="63"/>
  <c r="BX6" i="61"/>
  <c r="BU6" i="63"/>
  <c r="BT6" i="61"/>
  <c r="BQ6" i="63"/>
  <c r="BM6" i="63"/>
  <c r="BI6" i="63"/>
  <c r="BH6" i="61"/>
  <c r="BE6" i="63"/>
  <c r="BD6" i="61"/>
  <c r="AW6" i="63"/>
  <c r="AS6" i="63"/>
  <c r="AR6" i="61"/>
  <c r="AO6" i="63"/>
  <c r="AN6" i="61"/>
  <c r="AK6" i="63"/>
  <c r="AG6" i="63"/>
  <c r="AC6" i="63"/>
  <c r="AB6" i="61"/>
  <c r="X6" i="61"/>
  <c r="U6" i="63"/>
  <c r="T6" i="61"/>
  <c r="Q6" i="63"/>
  <c r="P6" i="61"/>
  <c r="M6" i="63"/>
  <c r="L6" i="61"/>
  <c r="I6" i="63"/>
  <c r="H6" i="61"/>
  <c r="E6" i="63"/>
  <c r="D6" i="61"/>
  <c r="CO5" i="63"/>
  <c r="CN5" i="61"/>
  <c r="CK5" i="63"/>
  <c r="CJ5" i="61"/>
  <c r="CG5" i="63"/>
  <c r="CF5" i="61"/>
  <c r="CC5" i="63"/>
  <c r="CB5" i="61"/>
  <c r="BY5" i="63"/>
  <c r="BX5" i="61"/>
  <c r="BU5" i="63"/>
  <c r="BT5" i="61"/>
  <c r="BQ5" i="63"/>
  <c r="BP5" i="61"/>
  <c r="BM5" i="63"/>
  <c r="BL5" i="61"/>
  <c r="BI5" i="63"/>
  <c r="BH5" i="61"/>
  <c r="BE5" i="63"/>
  <c r="BD5" i="61"/>
  <c r="BA5" i="63"/>
  <c r="AZ5" i="61"/>
  <c r="AW5" i="63"/>
  <c r="AV5" i="61"/>
  <c r="AS5" i="63"/>
  <c r="AR5" i="61"/>
  <c r="AO5" i="63"/>
  <c r="AN5" i="61"/>
  <c r="AK5" i="63"/>
  <c r="AJ5" i="61"/>
  <c r="AG5" i="63"/>
  <c r="AF5" i="61"/>
  <c r="AC5" i="63"/>
  <c r="AB5" i="61"/>
  <c r="Y5" i="63"/>
  <c r="X5" i="61"/>
  <c r="U5" i="63"/>
  <c r="T5" i="61"/>
  <c r="Q5" i="63"/>
  <c r="P5" i="61"/>
  <c r="M5" i="63"/>
  <c r="L5" i="61"/>
  <c r="I5" i="63"/>
  <c r="E5" i="63"/>
  <c r="CO4" i="63"/>
  <c r="CN4" i="61"/>
  <c r="CG4" i="63"/>
  <c r="CC4" i="63"/>
  <c r="CB4" i="61"/>
  <c r="BY4" i="63"/>
  <c r="BX4" i="61"/>
  <c r="BU4" i="63"/>
  <c r="BQ4" i="63"/>
  <c r="BM4" i="63"/>
  <c r="BL4" i="61"/>
  <c r="BH4" i="61"/>
  <c r="BE4" i="63"/>
  <c r="BA4" i="63"/>
  <c r="AW4" i="63"/>
  <c r="AV4" i="61"/>
  <c r="AS4" i="63"/>
  <c r="AR4" i="61"/>
  <c r="AO4" i="63"/>
  <c r="AK4" i="63"/>
  <c r="AF4" i="61"/>
  <c r="AC4" i="63"/>
  <c r="AB4" i="61"/>
  <c r="Y4" i="63"/>
  <c r="U4" i="63"/>
  <c r="Q4" i="63"/>
  <c r="M4" i="63"/>
  <c r="E4" i="63"/>
  <c r="CO3" i="63"/>
  <c r="CN3" i="61"/>
  <c r="CK3" i="63"/>
  <c r="CJ3" i="61"/>
  <c r="CG3" i="63"/>
  <c r="CF3" i="61"/>
  <c r="CC3" i="63"/>
  <c r="CB3" i="61"/>
  <c r="BY3" i="63"/>
  <c r="BX3" i="61"/>
  <c r="BT3" i="61"/>
  <c r="BQ3" i="63"/>
  <c r="BP3" i="61"/>
  <c r="BM3" i="63"/>
  <c r="BL3" i="61"/>
  <c r="BI3" i="63"/>
  <c r="BH3" i="61"/>
  <c r="BE3" i="63"/>
  <c r="BD3" i="61"/>
  <c r="BA3" i="63"/>
  <c r="AZ3" i="61"/>
  <c r="AW3" i="63"/>
  <c r="AV3" i="61"/>
  <c r="AR3" i="61"/>
  <c r="AO3" i="63"/>
  <c r="AN3" i="61"/>
  <c r="AK3" i="63"/>
  <c r="AJ3" i="61"/>
  <c r="AG3" i="63"/>
  <c r="AF3" i="61"/>
  <c r="AC3" i="63"/>
  <c r="AB3" i="61"/>
  <c r="Y3" i="63"/>
  <c r="X3" i="61"/>
  <c r="U3" i="63"/>
  <c r="Q3" i="63"/>
  <c r="M3" i="63"/>
  <c r="I3" i="63"/>
  <c r="H3" i="61"/>
  <c r="E3" i="63"/>
  <c r="D3" i="61"/>
  <c r="CA4" i="39"/>
  <c r="X8" i="41"/>
  <c r="CE12" i="41"/>
  <c r="CE12" i="39"/>
  <c r="CO4" i="51"/>
  <c r="N15" i="41"/>
  <c r="N15" i="39"/>
  <c r="N15" i="43"/>
  <c r="N15" i="53"/>
  <c r="N17" i="41"/>
  <c r="N17" i="43"/>
  <c r="BG3" i="41"/>
  <c r="BG3" i="39"/>
  <c r="BG3" i="42"/>
  <c r="BT5" i="42"/>
  <c r="BT5" i="41"/>
  <c r="BT5" i="39"/>
  <c r="CL7" i="51"/>
  <c r="CO12" i="51"/>
  <c r="CO8" i="51"/>
  <c r="CN10" i="51"/>
  <c r="CM8" i="51"/>
  <c r="B7" i="42"/>
  <c r="D16" i="41"/>
  <c r="D16" i="39"/>
  <c r="D16" i="43"/>
  <c r="M4" i="41"/>
  <c r="M4" i="42"/>
  <c r="M4" i="52"/>
  <c r="M4" i="39"/>
  <c r="AT8" i="41"/>
  <c r="AT8" i="42"/>
  <c r="AT8" i="52"/>
  <c r="AT8" i="39"/>
  <c r="BW16" i="41"/>
  <c r="BW16" i="39"/>
  <c r="S17" i="42"/>
  <c r="S17" i="41"/>
  <c r="S17" i="39"/>
  <c r="BL8" i="41"/>
  <c r="BL8" i="39"/>
  <c r="BL16" i="41"/>
  <c r="BL16" i="39"/>
  <c r="AW13" i="41"/>
  <c r="AW13" i="39"/>
  <c r="BG16" i="41"/>
  <c r="BG16" i="39"/>
  <c r="O17" i="41"/>
  <c r="O17" i="42"/>
  <c r="O17" i="39"/>
  <c r="K3" i="41"/>
  <c r="K3" i="39"/>
  <c r="CN16" i="51"/>
  <c r="CP15" i="51"/>
  <c r="CI4" i="41"/>
  <c r="CI4" i="39"/>
  <c r="CE8" i="41"/>
  <c r="CE8" i="39"/>
  <c r="BW12" i="41"/>
  <c r="BW12" i="39"/>
  <c r="Q14" i="41"/>
  <c r="Q14" i="43"/>
  <c r="Q14" i="53"/>
  <c r="Q14" i="39"/>
  <c r="CJ4" i="41"/>
  <c r="CJ4" i="39"/>
  <c r="G16" i="41"/>
  <c r="G16" i="39"/>
  <c r="BH8" i="41"/>
  <c r="BH8" i="39"/>
  <c r="BP8" i="41"/>
  <c r="BP8" i="39"/>
  <c r="BR11" i="43"/>
  <c r="BR11" i="53"/>
  <c r="B11" i="43"/>
  <c r="BR11" i="41"/>
  <c r="BR11" i="39"/>
  <c r="CJ12" i="41"/>
  <c r="CJ12" i="39"/>
  <c r="BA13" i="41"/>
  <c r="BA13" i="39"/>
  <c r="BG7" i="52"/>
  <c r="D3" i="41"/>
  <c r="D3" i="42"/>
  <c r="D3" i="39"/>
  <c r="D3" i="43"/>
  <c r="U4" i="41"/>
  <c r="U4" i="43"/>
  <c r="U4" i="53"/>
  <c r="U4" i="39"/>
  <c r="U4" i="42"/>
  <c r="U4" i="52"/>
  <c r="CK4" i="41"/>
  <c r="CK4" i="43"/>
  <c r="CK4" i="53"/>
  <c r="CK4" i="42"/>
  <c r="CK4" i="52"/>
  <c r="CK4" i="39"/>
  <c r="AQ6" i="42"/>
  <c r="AQ6" i="41"/>
  <c r="AQ6" i="43"/>
  <c r="AQ6" i="39"/>
  <c r="BI8" i="41"/>
  <c r="BI8" i="42"/>
  <c r="BI8" i="52"/>
  <c r="BI8" i="43"/>
  <c r="BI8" i="53"/>
  <c r="BI8" i="39"/>
  <c r="CC8" i="41"/>
  <c r="CC8" i="42"/>
  <c r="CC8" i="52"/>
  <c r="CC8" i="43"/>
  <c r="CC8" i="53"/>
  <c r="CC8" i="39"/>
  <c r="BJ9" i="43"/>
  <c r="BJ9" i="42"/>
  <c r="BJ9" i="41"/>
  <c r="BJ9" i="39"/>
  <c r="D11" i="41"/>
  <c r="D11" i="42"/>
  <c r="D11" i="39"/>
  <c r="D11" i="43"/>
  <c r="CC12" i="41"/>
  <c r="CC12" i="42"/>
  <c r="CC12" i="52"/>
  <c r="CC12" i="43"/>
  <c r="CC12" i="53"/>
  <c r="CC12" i="39"/>
  <c r="BJ13" i="43"/>
  <c r="BJ13" i="42"/>
  <c r="BJ13" i="41"/>
  <c r="BJ13" i="39"/>
  <c r="AZ15" i="43"/>
  <c r="AZ15" i="53"/>
  <c r="AZ15" i="42"/>
  <c r="AZ15" i="52"/>
  <c r="AZ15" i="41"/>
  <c r="AZ15" i="39"/>
  <c r="BM16" i="41"/>
  <c r="BM16" i="42"/>
  <c r="BM16" i="52"/>
  <c r="BM16" i="43"/>
  <c r="BM16" i="53"/>
  <c r="BM16" i="39"/>
  <c r="CK16" i="41"/>
  <c r="CK16" i="42"/>
  <c r="CK16" i="52"/>
  <c r="CK16" i="43"/>
  <c r="CK16" i="53"/>
  <c r="CK16" i="39"/>
  <c r="AL17" i="43"/>
  <c r="AL17" i="42"/>
  <c r="AL17" i="41"/>
  <c r="AL17" i="39"/>
  <c r="BI3" i="42"/>
  <c r="BI3" i="41"/>
  <c r="BI3" i="43"/>
  <c r="BI3" i="39"/>
  <c r="CC3" i="42"/>
  <c r="CC3" i="41"/>
  <c r="CC3" i="43"/>
  <c r="CC3" i="39"/>
  <c r="Z4" i="41"/>
  <c r="Z4" i="43"/>
  <c r="Z4" i="53"/>
  <c r="Z4" i="39"/>
  <c r="BF4" i="42"/>
  <c r="BF4" i="52"/>
  <c r="BF4" i="41"/>
  <c r="BF4" i="43"/>
  <c r="BF4" i="53"/>
  <c r="BF4" i="39"/>
  <c r="AM5" i="42"/>
  <c r="AM5" i="41"/>
  <c r="AM5" i="43"/>
  <c r="AM5" i="53"/>
  <c r="B5" i="43"/>
  <c r="AM5" i="39"/>
  <c r="P6" i="41"/>
  <c r="P6" i="42"/>
  <c r="P6" i="39"/>
  <c r="P6" i="43"/>
  <c r="CG7" i="42"/>
  <c r="CG7" i="41"/>
  <c r="CG7" i="43"/>
  <c r="B7" i="43"/>
  <c r="CG7" i="53"/>
  <c r="CG7" i="39"/>
  <c r="N8" i="41"/>
  <c r="N8" i="42"/>
  <c r="N8" i="52"/>
  <c r="N8" i="39"/>
  <c r="N8" i="43"/>
  <c r="N8" i="53"/>
  <c r="BJ8" i="41"/>
  <c r="BJ8" i="42"/>
  <c r="BJ8" i="52"/>
  <c r="BJ8" i="43"/>
  <c r="BJ8" i="53"/>
  <c r="BJ8" i="39"/>
  <c r="AU9" i="43"/>
  <c r="AU9" i="42"/>
  <c r="AU9" i="39"/>
  <c r="AU9" i="41"/>
  <c r="U11" i="43"/>
  <c r="U11" i="42"/>
  <c r="U11" i="41"/>
  <c r="U11" i="39"/>
  <c r="CK11" i="43"/>
  <c r="CK11" i="42"/>
  <c r="CK11" i="41"/>
  <c r="CK11" i="39"/>
  <c r="AH12" i="41"/>
  <c r="AH12" i="42"/>
  <c r="AH12" i="52"/>
  <c r="AH12" i="43"/>
  <c r="AH12" i="53"/>
  <c r="AH12" i="39"/>
  <c r="BN12" i="41"/>
  <c r="BN12" i="42"/>
  <c r="BN12" i="52"/>
  <c r="BN12" i="43"/>
  <c r="BN12" i="53"/>
  <c r="BN12" i="39"/>
  <c r="AU13" i="43"/>
  <c r="AU13" i="42"/>
  <c r="AU13" i="39"/>
  <c r="AU13" i="41"/>
  <c r="BU15" i="43"/>
  <c r="BU15" i="53"/>
  <c r="BU15" i="42"/>
  <c r="BU15" i="52"/>
  <c r="BU15" i="41"/>
  <c r="BU15" i="39"/>
  <c r="R16" i="41"/>
  <c r="R16" i="42"/>
  <c r="R16" i="52"/>
  <c r="R16" i="39"/>
  <c r="R16" i="43"/>
  <c r="R16" i="53"/>
  <c r="CH16" i="41"/>
  <c r="CH16" i="42"/>
  <c r="CH16" i="52"/>
  <c r="CH16" i="43"/>
  <c r="CH16" i="53"/>
  <c r="CH16" i="39"/>
  <c r="AM17" i="43"/>
  <c r="AM17" i="42"/>
  <c r="AM17" i="41"/>
  <c r="AM17" i="39"/>
  <c r="BP3" i="30"/>
  <c r="BP3" i="41"/>
  <c r="BP3" i="51"/>
  <c r="BO6" i="30"/>
  <c r="BO6" i="39"/>
  <c r="BO6" i="41"/>
  <c r="M7" i="30"/>
  <c r="BG10" i="30"/>
  <c r="BG10" i="39"/>
  <c r="BG10" i="41"/>
  <c r="M11" i="30"/>
  <c r="M11" i="42"/>
  <c r="BH15" i="30"/>
  <c r="BH15" i="43"/>
  <c r="BH15" i="53"/>
  <c r="BH15" i="36"/>
  <c r="BW16" i="43"/>
  <c r="BW16" i="53"/>
  <c r="AT3" i="42"/>
  <c r="AT3" i="43"/>
  <c r="AT3" i="41"/>
  <c r="AT3" i="39"/>
  <c r="BI5" i="42"/>
  <c r="BI5" i="41"/>
  <c r="BI5" i="43"/>
  <c r="BI5" i="53"/>
  <c r="BI5" i="39"/>
  <c r="BS7" i="42"/>
  <c r="BS7" i="43"/>
  <c r="BS7" i="39"/>
  <c r="BS7" i="41"/>
  <c r="AQ9" i="43"/>
  <c r="AQ9" i="41"/>
  <c r="AQ9" i="39"/>
  <c r="AQ9" i="42"/>
  <c r="J10" i="41"/>
  <c r="J10" i="42"/>
  <c r="J10" i="52"/>
  <c r="J10" i="39"/>
  <c r="J10" i="43"/>
  <c r="J10" i="53"/>
  <c r="CK10" i="41"/>
  <c r="CK10" i="42"/>
  <c r="CK10" i="52"/>
  <c r="CK10" i="43"/>
  <c r="CK10" i="53"/>
  <c r="CK10" i="39"/>
  <c r="AT11" i="43"/>
  <c r="AT11" i="42"/>
  <c r="AT11" i="39"/>
  <c r="AT11" i="41"/>
  <c r="X13" i="43"/>
  <c r="X13" i="42"/>
  <c r="X13" i="39"/>
  <c r="X13" i="41"/>
  <c r="BI14" i="41"/>
  <c r="BI14" i="42"/>
  <c r="BI14" i="52"/>
  <c r="BI14" i="43"/>
  <c r="BI14" i="53"/>
  <c r="BI14" i="39"/>
  <c r="BG15" i="42"/>
  <c r="BG15" i="52"/>
  <c r="BG15" i="41"/>
  <c r="BG15" i="39"/>
  <c r="AJ16" i="41"/>
  <c r="AJ16" i="42"/>
  <c r="AJ16" i="52"/>
  <c r="AJ16" i="39"/>
  <c r="AJ16" i="43"/>
  <c r="AJ16" i="53"/>
  <c r="CA16" i="41"/>
  <c r="CA16" i="39"/>
  <c r="AW3" i="30"/>
  <c r="AW3" i="39"/>
  <c r="BB4" i="42"/>
  <c r="BB4" i="52"/>
  <c r="BB4" i="43"/>
  <c r="BB4" i="53"/>
  <c r="BB4" i="39"/>
  <c r="BB4" i="41"/>
  <c r="W29" i="50"/>
  <c r="CA5" i="30"/>
  <c r="CA5" i="41"/>
  <c r="CB6" i="30"/>
  <c r="CB6" i="41"/>
  <c r="AX8" i="41"/>
  <c r="AX8" i="43"/>
  <c r="AX8" i="53"/>
  <c r="AX8" i="42"/>
  <c r="AX8" i="52"/>
  <c r="AX8" i="39"/>
  <c r="K9" i="41"/>
  <c r="K9" i="42"/>
  <c r="K9" i="39"/>
  <c r="CF10" i="30"/>
  <c r="CF10" i="42"/>
  <c r="CF10" i="52"/>
  <c r="BG11" i="30"/>
  <c r="BG11" i="43"/>
  <c r="BG11" i="53"/>
  <c r="BT35" i="50"/>
  <c r="BH12" i="36"/>
  <c r="BH16" i="35"/>
  <c r="W27" i="50"/>
  <c r="M5" i="30"/>
  <c r="M5" i="43"/>
  <c r="M5" i="53"/>
  <c r="K6" i="30"/>
  <c r="K6" i="39"/>
  <c r="AN6" i="30"/>
  <c r="AN6" i="39"/>
  <c r="BP6" i="30"/>
  <c r="BP6" i="39"/>
  <c r="BR8" i="30"/>
  <c r="BR8" i="39"/>
  <c r="BR8" i="41"/>
  <c r="BR9" i="30"/>
  <c r="BR9" i="39"/>
  <c r="G13" i="30"/>
  <c r="G13" i="42"/>
  <c r="AS13" i="30"/>
  <c r="AS13" i="39"/>
  <c r="AB14" i="30"/>
  <c r="AB14" i="39"/>
  <c r="BH14" i="30"/>
  <c r="BH14" i="42"/>
  <c r="BH14" i="52"/>
  <c r="BH14" i="35"/>
  <c r="BW14" i="30"/>
  <c r="BW14" i="39"/>
  <c r="Q15" i="30"/>
  <c r="Q15" i="39"/>
  <c r="W41" i="50"/>
  <c r="BF3" i="42"/>
  <c r="B3" i="42"/>
  <c r="BF3" i="52"/>
  <c r="BF3" i="41"/>
  <c r="BF3" i="39"/>
  <c r="BF3" i="43"/>
  <c r="Y6" i="43"/>
  <c r="Y6" i="42"/>
  <c r="Y6" i="41"/>
  <c r="Y6" i="39"/>
  <c r="AF9" i="43"/>
  <c r="AF9" i="41"/>
  <c r="AF9" i="39"/>
  <c r="AF9" i="42"/>
  <c r="AT10" i="41"/>
  <c r="AT10" i="42"/>
  <c r="AT10" i="52"/>
  <c r="AT10" i="43"/>
  <c r="AT10" i="53"/>
  <c r="AT10" i="39"/>
  <c r="BY10" i="41"/>
  <c r="BY10" i="42"/>
  <c r="BY10" i="52"/>
  <c r="BY10" i="43"/>
  <c r="BY10" i="53"/>
  <c r="BY10" i="39"/>
  <c r="T12" i="41"/>
  <c r="T12" i="42"/>
  <c r="T12" i="52"/>
  <c r="T12" i="43"/>
  <c r="T12" i="53"/>
  <c r="T12" i="39"/>
  <c r="N14" i="41"/>
  <c r="N14" i="42"/>
  <c r="N14" i="52"/>
  <c r="N14" i="39"/>
  <c r="N14" i="43"/>
  <c r="N14" i="53"/>
  <c r="R15" i="43"/>
  <c r="R15" i="53"/>
  <c r="R15" i="41"/>
  <c r="R15" i="39"/>
  <c r="CA15" i="43"/>
  <c r="CA15" i="53"/>
  <c r="CA15" i="42"/>
  <c r="CA15" i="52"/>
  <c r="CA15" i="41"/>
  <c r="CA15" i="39"/>
  <c r="BH16" i="30"/>
  <c r="E7" i="56"/>
  <c r="B7" i="56"/>
  <c r="BV7" i="56"/>
  <c r="BZ7" i="56"/>
  <c r="CD7" i="56"/>
  <c r="CH7" i="56"/>
  <c r="CL7" i="56"/>
  <c r="CP7" i="56"/>
  <c r="D7" i="56"/>
  <c r="C7" i="56"/>
  <c r="CM6" i="41"/>
  <c r="CM6" i="43"/>
  <c r="CM6" i="39"/>
  <c r="I4" i="30"/>
  <c r="I4" i="42"/>
  <c r="I4" i="52"/>
  <c r="AP7" i="30"/>
  <c r="AP7" i="43"/>
  <c r="AP7" i="53"/>
  <c r="Q8" i="41"/>
  <c r="Q8" i="42"/>
  <c r="Q8" i="52"/>
  <c r="Q8" i="39"/>
  <c r="AC11" i="30"/>
  <c r="AC11" i="39"/>
  <c r="I12" i="30"/>
  <c r="I12" i="41"/>
  <c r="AX13" i="30"/>
  <c r="AX13" i="41"/>
  <c r="CJ15" i="30"/>
  <c r="CJ15" i="41"/>
  <c r="CJ15" i="51"/>
  <c r="AK16" i="30"/>
  <c r="BA16" i="30"/>
  <c r="BA16" i="41"/>
  <c r="AA3" i="42"/>
  <c r="AA3" i="52"/>
  <c r="AA3" i="41"/>
  <c r="AA3" i="43"/>
  <c r="AA3" i="39"/>
  <c r="K7" i="41"/>
  <c r="K7" i="42"/>
  <c r="K7" i="43"/>
  <c r="K7" i="39"/>
  <c r="AC9" i="43"/>
  <c r="AC9" i="42"/>
  <c r="AC9" i="41"/>
  <c r="AC9" i="39"/>
  <c r="I10" i="41"/>
  <c r="I10" i="42"/>
  <c r="I10" i="52"/>
  <c r="I10" i="43"/>
  <c r="I10" i="53"/>
  <c r="I10" i="39"/>
  <c r="CH10" i="41"/>
  <c r="CH10" i="42"/>
  <c r="CH10" i="52"/>
  <c r="CH10" i="43"/>
  <c r="CH10" i="53"/>
  <c r="CH10" i="39"/>
  <c r="CA12" i="30"/>
  <c r="CA12" i="42"/>
  <c r="CA12" i="52"/>
  <c r="I14" i="41"/>
  <c r="I14" i="42"/>
  <c r="I14" i="52"/>
  <c r="I14" i="43"/>
  <c r="I14" i="53"/>
  <c r="I14" i="39"/>
  <c r="AP15" i="30"/>
  <c r="AP15" i="43"/>
  <c r="AP15" i="53"/>
  <c r="AB17" i="30"/>
  <c r="M9" i="58"/>
  <c r="M9" i="54"/>
  <c r="U9" i="54"/>
  <c r="Y9" i="58"/>
  <c r="Y9" i="54"/>
  <c r="AG9" i="54"/>
  <c r="AG9" i="58"/>
  <c r="AO9" i="54"/>
  <c r="AO9" i="58"/>
  <c r="AW9" i="58"/>
  <c r="AW9" i="54"/>
  <c r="BE9" i="58"/>
  <c r="BE9" i="54"/>
  <c r="BM9" i="54"/>
  <c r="BU9" i="58"/>
  <c r="BU9" i="54"/>
  <c r="BY9" i="58"/>
  <c r="BY9" i="54"/>
  <c r="X7" i="30"/>
  <c r="X7" i="39"/>
  <c r="X7" i="41"/>
  <c r="AB7" i="30"/>
  <c r="AB7" i="39"/>
  <c r="AB7" i="41"/>
  <c r="W34" i="50"/>
  <c r="AJ10" i="30"/>
  <c r="AJ10" i="39"/>
  <c r="AJ10" i="41"/>
  <c r="BL10" i="30"/>
  <c r="BL10" i="39"/>
  <c r="Q12" i="30"/>
  <c r="Q12" i="41"/>
  <c r="BA17" i="30"/>
  <c r="BA17" i="43"/>
  <c r="B17" i="43"/>
  <c r="BA17" i="53"/>
  <c r="AF4" i="41"/>
  <c r="AF4" i="42"/>
  <c r="AF4" i="52"/>
  <c r="AF4" i="39"/>
  <c r="AF4" i="43"/>
  <c r="AF4" i="53"/>
  <c r="Q3" i="56"/>
  <c r="U3" i="56"/>
  <c r="Y3" i="56"/>
  <c r="AG3" i="56"/>
  <c r="AK3" i="56"/>
  <c r="AO3" i="56"/>
  <c r="AW3" i="56"/>
  <c r="BA3" i="56"/>
  <c r="BE3" i="56"/>
  <c r="BM3" i="56"/>
  <c r="BQ3" i="56"/>
  <c r="BU3" i="56"/>
  <c r="CC3" i="56"/>
  <c r="CG3" i="56"/>
  <c r="CK3" i="56"/>
  <c r="E3" i="56"/>
  <c r="B3" i="56"/>
  <c r="D3" i="56"/>
  <c r="AS9" i="30"/>
  <c r="AS9" i="39"/>
  <c r="AW9" i="30"/>
  <c r="AW9" i="42"/>
  <c r="AS12" i="30"/>
  <c r="AS12" i="41"/>
  <c r="BA12" i="30"/>
  <c r="BB14" i="30"/>
  <c r="BB14" i="41"/>
  <c r="CI17" i="30"/>
  <c r="CI17" i="39"/>
  <c r="I6" i="41"/>
  <c r="I6" i="42"/>
  <c r="I6" i="43"/>
  <c r="I6" i="39"/>
  <c r="BK7" i="43"/>
  <c r="BK7" i="53"/>
  <c r="BK7" i="39"/>
  <c r="BK7" i="41"/>
  <c r="H11" i="41"/>
  <c r="H11" i="42"/>
  <c r="H11" i="39"/>
  <c r="H11" i="43"/>
  <c r="I17" i="41"/>
  <c r="I17" i="42"/>
  <c r="I17" i="43"/>
  <c r="I17" i="39"/>
  <c r="P3" i="56"/>
  <c r="V3" i="56"/>
  <c r="AD3" i="58"/>
  <c r="AD3" i="54"/>
  <c r="AF3" i="58"/>
  <c r="AF3" i="54"/>
  <c r="AV3" i="56"/>
  <c r="BB3" i="56"/>
  <c r="BJ3" i="58"/>
  <c r="BJ3" i="54"/>
  <c r="CB3" i="56"/>
  <c r="CE3" i="58"/>
  <c r="CE3" i="54"/>
  <c r="CH3" i="56"/>
  <c r="CP3" i="58"/>
  <c r="CP3" i="54"/>
  <c r="U6" i="58"/>
  <c r="U6" i="54"/>
  <c r="BA6" i="58"/>
  <c r="BA6" i="54"/>
  <c r="BQ6" i="58"/>
  <c r="BQ6" i="54"/>
  <c r="AJ10" i="58"/>
  <c r="BF10" i="56"/>
  <c r="BP10" i="58"/>
  <c r="CK12" i="58"/>
  <c r="CK12" i="54"/>
  <c r="L13" i="54"/>
  <c r="L13" i="58"/>
  <c r="BX13" i="54"/>
  <c r="BX13" i="58"/>
  <c r="BA16" i="58"/>
  <c r="BA16" i="54"/>
  <c r="X17" i="58"/>
  <c r="X17" i="54"/>
  <c r="E7" i="58"/>
  <c r="H8" i="58"/>
  <c r="H8" i="54"/>
  <c r="E10" i="58"/>
  <c r="E10" i="55"/>
  <c r="I16" i="30"/>
  <c r="I16" i="39"/>
  <c r="I16" i="41"/>
  <c r="BB17" i="30"/>
  <c r="BB17" i="42"/>
  <c r="AQ5" i="41"/>
  <c r="AQ5" i="39"/>
  <c r="BK16" i="30"/>
  <c r="T3" i="58"/>
  <c r="T3" i="54"/>
  <c r="CF3" i="56"/>
  <c r="P5" i="58"/>
  <c r="BI4" i="41"/>
  <c r="BI4" i="42"/>
  <c r="BI4" i="52"/>
  <c r="CC4" i="42"/>
  <c r="CC4" i="52"/>
  <c r="CC4" i="39"/>
  <c r="J5" i="41"/>
  <c r="J5" i="39"/>
  <c r="D7" i="39"/>
  <c r="D7" i="43"/>
  <c r="U8" i="43"/>
  <c r="U8" i="53"/>
  <c r="U8" i="42"/>
  <c r="U8" i="52"/>
  <c r="U8" i="41"/>
  <c r="U8" i="39"/>
  <c r="CK8" i="41"/>
  <c r="CK8" i="42"/>
  <c r="CK8" i="52"/>
  <c r="CK8" i="43"/>
  <c r="CK8" i="53"/>
  <c r="CK8" i="39"/>
  <c r="R9" i="43"/>
  <c r="R9" i="41"/>
  <c r="R9" i="42"/>
  <c r="R9" i="39"/>
  <c r="AR11" i="43"/>
  <c r="AR11" i="42"/>
  <c r="AR11" i="39"/>
  <c r="AR11" i="41"/>
  <c r="BU12" i="41"/>
  <c r="BU12" i="42"/>
  <c r="BU12" i="52"/>
  <c r="BU12" i="43"/>
  <c r="BU12" i="53"/>
  <c r="BU12" i="39"/>
  <c r="AQ14" i="41"/>
  <c r="AQ14" i="42"/>
  <c r="AQ14" i="52"/>
  <c r="AQ14" i="43"/>
  <c r="AQ14" i="53"/>
  <c r="AQ14" i="39"/>
  <c r="D15" i="41"/>
  <c r="D15" i="42"/>
  <c r="D15" i="39"/>
  <c r="D15" i="43"/>
  <c r="CC16" i="41"/>
  <c r="CC16" i="42"/>
  <c r="CC16" i="52"/>
  <c r="CC16" i="39"/>
  <c r="CC16" i="43"/>
  <c r="CC16" i="53"/>
  <c r="J17" i="41"/>
  <c r="J17" i="43"/>
  <c r="J17" i="39"/>
  <c r="AD17" i="42"/>
  <c r="AD17" i="39"/>
  <c r="BU3" i="42"/>
  <c r="BU3" i="43"/>
  <c r="BU3" i="41"/>
  <c r="BU3" i="39"/>
  <c r="AZ3" i="41"/>
  <c r="AZ3" i="43"/>
  <c r="AZ3" i="39"/>
  <c r="BM4" i="41"/>
  <c r="BM4" i="42"/>
  <c r="BM4" i="52"/>
  <c r="BM4" i="43"/>
  <c r="BM4" i="53"/>
  <c r="BM4" i="39"/>
  <c r="CG4" i="41"/>
  <c r="CG4" i="43"/>
  <c r="CG4" i="53"/>
  <c r="CG4" i="42"/>
  <c r="CG4" i="52"/>
  <c r="CG4" i="39"/>
  <c r="N5" i="41"/>
  <c r="N5" i="42"/>
  <c r="N5" i="43"/>
  <c r="N5" i="39"/>
  <c r="BN5" i="42"/>
  <c r="BN5" i="43"/>
  <c r="BN5" i="41"/>
  <c r="BN5" i="39"/>
  <c r="L7" i="41"/>
  <c r="L7" i="42"/>
  <c r="L7" i="39"/>
  <c r="L7" i="43"/>
  <c r="BE8" i="41"/>
  <c r="BE8" i="42"/>
  <c r="BE8" i="52"/>
  <c r="BE8" i="43"/>
  <c r="BE8" i="53"/>
  <c r="BE8" i="39"/>
  <c r="BY8" i="41"/>
  <c r="BY8" i="42"/>
  <c r="BY8" i="52"/>
  <c r="BY8" i="43"/>
  <c r="BY8" i="53"/>
  <c r="BY8" i="39"/>
  <c r="F9" i="41"/>
  <c r="F9" i="42"/>
  <c r="F9" i="39"/>
  <c r="F9" i="43"/>
  <c r="BF9" i="43"/>
  <c r="BF9" i="42"/>
  <c r="BF9" i="41"/>
  <c r="BF9" i="39"/>
  <c r="AY10" i="41"/>
  <c r="AY10" i="42"/>
  <c r="AY10" i="52"/>
  <c r="AY10" i="43"/>
  <c r="AY10" i="53"/>
  <c r="AY10" i="39"/>
  <c r="AZ11" i="43"/>
  <c r="AZ11" i="53"/>
  <c r="AZ11" i="42"/>
  <c r="AZ11" i="39"/>
  <c r="AZ11" i="41"/>
  <c r="BY12" i="41"/>
  <c r="BY12" i="42"/>
  <c r="BY12" i="52"/>
  <c r="BY12" i="43"/>
  <c r="BY12" i="53"/>
  <c r="BY12" i="39"/>
  <c r="BF13" i="43"/>
  <c r="BF13" i="53"/>
  <c r="B13" i="43"/>
  <c r="BF13" i="42"/>
  <c r="BF13" i="41"/>
  <c r="BF13" i="39"/>
  <c r="AU14" i="41"/>
  <c r="AU14" i="42"/>
  <c r="AU14" i="52"/>
  <c r="AU14" i="43"/>
  <c r="AU14" i="53"/>
  <c r="AU14" i="39"/>
  <c r="H15" i="41"/>
  <c r="H15" i="42"/>
  <c r="H15" i="52"/>
  <c r="H15" i="39"/>
  <c r="H15" i="43"/>
  <c r="H15" i="53"/>
  <c r="BI16" i="41"/>
  <c r="BI16" i="42"/>
  <c r="BI16" i="52"/>
  <c r="BI16" i="43"/>
  <c r="BI16" i="53"/>
  <c r="BI16" i="39"/>
  <c r="CG16" i="41"/>
  <c r="CG16" i="42"/>
  <c r="CG16" i="52"/>
  <c r="CG16" i="43"/>
  <c r="CG16" i="53"/>
  <c r="CG16" i="39"/>
  <c r="AH17" i="43"/>
  <c r="AH17" i="42"/>
  <c r="AH17" i="39"/>
  <c r="AH17" i="41"/>
  <c r="BN17" i="43"/>
  <c r="BN17" i="53"/>
  <c r="BN17" i="42"/>
  <c r="BN17" i="41"/>
  <c r="BN17" i="39"/>
  <c r="J17" i="42"/>
  <c r="BE3" i="42"/>
  <c r="BE3" i="43"/>
  <c r="BE3" i="41"/>
  <c r="BE3" i="39"/>
  <c r="BY3" i="42"/>
  <c r="BY3" i="41"/>
  <c r="BY3" i="43"/>
  <c r="BY3" i="39"/>
  <c r="F4" i="41"/>
  <c r="F4" i="42"/>
  <c r="F4" i="52"/>
  <c r="F4" i="39"/>
  <c r="F4" i="43"/>
  <c r="F4" i="53"/>
  <c r="V4" i="42"/>
  <c r="V4" i="52"/>
  <c r="V4" i="41"/>
  <c r="V4" i="43"/>
  <c r="V4" i="53"/>
  <c r="V4" i="39"/>
  <c r="AL4" i="42"/>
  <c r="AL4" i="52"/>
  <c r="AL4" i="43"/>
  <c r="AL4" i="53"/>
  <c r="AL4" i="41"/>
  <c r="AL4" i="39"/>
  <c r="BV4" i="42"/>
  <c r="BV4" i="52"/>
  <c r="BV4" i="41"/>
  <c r="BV4" i="39"/>
  <c r="BV4" i="43"/>
  <c r="BV4" i="53"/>
  <c r="AE5" i="43"/>
  <c r="AE5" i="41"/>
  <c r="AE5" i="39"/>
  <c r="H6" i="41"/>
  <c r="H6" i="42"/>
  <c r="H6" i="39"/>
  <c r="H6" i="43"/>
  <c r="B6" i="43"/>
  <c r="H6" i="53"/>
  <c r="BI7" i="42"/>
  <c r="BI7" i="43"/>
  <c r="BI7" i="41"/>
  <c r="BI7" i="39"/>
  <c r="CC7" i="42"/>
  <c r="CC7" i="43"/>
  <c r="CC7" i="41"/>
  <c r="CC7" i="39"/>
  <c r="J8" i="41"/>
  <c r="J8" i="43"/>
  <c r="J8" i="53"/>
  <c r="J8" i="39"/>
  <c r="Z8" i="41"/>
  <c r="Z8" i="43"/>
  <c r="Z8" i="53"/>
  <c r="Z8" i="42"/>
  <c r="Z8" i="52"/>
  <c r="Z8" i="39"/>
  <c r="BF8" i="41"/>
  <c r="BF8" i="42"/>
  <c r="BF8" i="52"/>
  <c r="BF8" i="43"/>
  <c r="BF8" i="53"/>
  <c r="BF8" i="39"/>
  <c r="BZ8" i="41"/>
  <c r="BZ8" i="42"/>
  <c r="BZ8" i="52"/>
  <c r="BZ8" i="43"/>
  <c r="BZ8" i="53"/>
  <c r="BZ8" i="39"/>
  <c r="AM9" i="43"/>
  <c r="AM9" i="53"/>
  <c r="AM9" i="41"/>
  <c r="AM9" i="39"/>
  <c r="AM9" i="42"/>
  <c r="P10" i="41"/>
  <c r="P10" i="42"/>
  <c r="P10" i="52"/>
  <c r="P10" i="39"/>
  <c r="P10" i="43"/>
  <c r="P10" i="53"/>
  <c r="BM11" i="43"/>
  <c r="BM11" i="53"/>
  <c r="BM11" i="42"/>
  <c r="BM11" i="41"/>
  <c r="BM11" i="39"/>
  <c r="CG11" i="43"/>
  <c r="CG11" i="53"/>
  <c r="CG11" i="42"/>
  <c r="CG11" i="41"/>
  <c r="CG11" i="39"/>
  <c r="N12" i="41"/>
  <c r="N12" i="42"/>
  <c r="N12" i="52"/>
  <c r="N12" i="43"/>
  <c r="N12" i="53"/>
  <c r="N12" i="39"/>
  <c r="AD12" i="41"/>
  <c r="AD12" i="42"/>
  <c r="AD12" i="52"/>
  <c r="AD12" i="39"/>
  <c r="AD12" i="43"/>
  <c r="AD12" i="53"/>
  <c r="BJ12" i="41"/>
  <c r="BJ12" i="42"/>
  <c r="BJ12" i="52"/>
  <c r="BJ12" i="43"/>
  <c r="BJ12" i="53"/>
  <c r="BJ12" i="39"/>
  <c r="AA13" i="43"/>
  <c r="AA13" i="53"/>
  <c r="AA13" i="42"/>
  <c r="AA13" i="41"/>
  <c r="AA13" i="39"/>
  <c r="AQ13" i="43"/>
  <c r="AQ13" i="53"/>
  <c r="AQ13" i="42"/>
  <c r="AQ13" i="41"/>
  <c r="AQ13" i="39"/>
  <c r="D14" i="41"/>
  <c r="D14" i="42"/>
  <c r="D14" i="39"/>
  <c r="D14" i="43"/>
  <c r="BI15" i="43"/>
  <c r="BI15" i="53"/>
  <c r="BI15" i="42"/>
  <c r="BI15" i="52"/>
  <c r="BI15" i="41"/>
  <c r="BI15" i="39"/>
  <c r="CG15" i="43"/>
  <c r="CG15" i="53"/>
  <c r="CG15" i="42"/>
  <c r="CG15" i="52"/>
  <c r="CG15" i="41"/>
  <c r="CG15" i="39"/>
  <c r="N16" i="41"/>
  <c r="N16" i="42"/>
  <c r="N16" i="52"/>
  <c r="N16" i="43"/>
  <c r="N16" i="53"/>
  <c r="N16" i="39"/>
  <c r="AL16" i="41"/>
  <c r="AL16" i="42"/>
  <c r="AL16" i="52"/>
  <c r="AL16" i="39"/>
  <c r="AL16" i="43"/>
  <c r="AL16" i="53"/>
  <c r="CD16" i="41"/>
  <c r="CD16" i="42"/>
  <c r="CD16" i="52"/>
  <c r="CD16" i="39"/>
  <c r="CD16" i="43"/>
  <c r="CD16" i="53"/>
  <c r="AI17" i="43"/>
  <c r="AI17" i="53"/>
  <c r="AI17" i="42"/>
  <c r="AI17" i="41"/>
  <c r="AI17" i="39"/>
  <c r="B9" i="42"/>
  <c r="B9" i="39"/>
  <c r="B9" i="41"/>
  <c r="CL9" i="51"/>
  <c r="E3" i="30"/>
  <c r="E3" i="41"/>
  <c r="BH3" i="36"/>
  <c r="K5" i="30"/>
  <c r="K5" i="43"/>
  <c r="O6" i="30"/>
  <c r="O6" i="41"/>
  <c r="BH7" i="30"/>
  <c r="BH7" i="41"/>
  <c r="BH7" i="34"/>
  <c r="BP7" i="30"/>
  <c r="BP7" i="41"/>
  <c r="W32" i="50"/>
  <c r="BW8" i="42"/>
  <c r="BW8" i="52"/>
  <c r="CE8" i="42"/>
  <c r="CE8" i="52"/>
  <c r="BO10" i="30"/>
  <c r="BO10" i="39"/>
  <c r="BT34" i="50"/>
  <c r="M11" i="41"/>
  <c r="E12" i="30"/>
  <c r="E12" i="43"/>
  <c r="G14" i="30"/>
  <c r="BG14" i="30"/>
  <c r="BG14" i="39"/>
  <c r="BK14" i="30"/>
  <c r="BK14" i="39"/>
  <c r="BK14" i="41"/>
  <c r="BL15" i="30"/>
  <c r="BL15" i="41"/>
  <c r="BL15" i="51"/>
  <c r="AT16" i="43"/>
  <c r="AT16" i="53"/>
  <c r="CA16" i="42"/>
  <c r="CA16" i="52"/>
  <c r="AM3" i="42"/>
  <c r="AM3" i="43"/>
  <c r="AM3" i="39"/>
  <c r="AM3" i="41"/>
  <c r="S4" i="43"/>
  <c r="S4" i="53"/>
  <c r="S4" i="41"/>
  <c r="S4" i="42"/>
  <c r="S4" i="52"/>
  <c r="S4" i="39"/>
  <c r="AJ5" i="43"/>
  <c r="AJ5" i="39"/>
  <c r="AJ5" i="41"/>
  <c r="AK6" i="41"/>
  <c r="AK6" i="43"/>
  <c r="AK6" i="42"/>
  <c r="AK6" i="39"/>
  <c r="O7" i="41"/>
  <c r="O7" i="42"/>
  <c r="O7" i="39"/>
  <c r="O7" i="43"/>
  <c r="BS8" i="41"/>
  <c r="BS8" i="43"/>
  <c r="BS8" i="53"/>
  <c r="BS8" i="42"/>
  <c r="BS8" i="52"/>
  <c r="BS8" i="39"/>
  <c r="P9" i="41"/>
  <c r="P9" i="42"/>
  <c r="P9" i="39"/>
  <c r="P9" i="43"/>
  <c r="P9" i="53"/>
  <c r="CC9" i="43"/>
  <c r="CC9" i="42"/>
  <c r="CC9" i="41"/>
  <c r="CC9" i="39"/>
  <c r="AH10" i="41"/>
  <c r="AH10" i="42"/>
  <c r="AH10" i="52"/>
  <c r="AH10" i="39"/>
  <c r="AH10" i="43"/>
  <c r="AH10" i="53"/>
  <c r="CC10" i="41"/>
  <c r="CC10" i="42"/>
  <c r="CC10" i="52"/>
  <c r="CC10" i="39"/>
  <c r="CC10" i="43"/>
  <c r="CC10" i="53"/>
  <c r="AM11" i="43"/>
  <c r="AM11" i="53"/>
  <c r="AM11" i="42"/>
  <c r="AM11" i="39"/>
  <c r="AM11" i="41"/>
  <c r="S12" i="41"/>
  <c r="S12" i="42"/>
  <c r="S12" i="52"/>
  <c r="S12" i="39"/>
  <c r="S12" i="43"/>
  <c r="S12" i="53"/>
  <c r="R13" i="43"/>
  <c r="R13" i="53"/>
  <c r="R13" i="42"/>
  <c r="R13" i="41"/>
  <c r="R13" i="39"/>
  <c r="AN13" i="43"/>
  <c r="AN13" i="53"/>
  <c r="AN13" i="42"/>
  <c r="AN13" i="41"/>
  <c r="AN13" i="39"/>
  <c r="AK14" i="41"/>
  <c r="AK14" i="42"/>
  <c r="AK14" i="52"/>
  <c r="AK14" i="43"/>
  <c r="AK14" i="53"/>
  <c r="AK14" i="39"/>
  <c r="J15" i="30"/>
  <c r="AQ15" i="43"/>
  <c r="AQ15" i="53"/>
  <c r="AQ15" i="42"/>
  <c r="AQ15" i="52"/>
  <c r="AQ15" i="41"/>
  <c r="AQ15" i="39"/>
  <c r="Z16" i="41"/>
  <c r="Z16" i="42"/>
  <c r="Z16" i="52"/>
  <c r="Z16" i="43"/>
  <c r="Z16" i="53"/>
  <c r="Z16" i="39"/>
  <c r="P17" i="41"/>
  <c r="P17" i="42"/>
  <c r="P17" i="39"/>
  <c r="P17" i="43"/>
  <c r="P17" i="53"/>
  <c r="BA3" i="30"/>
  <c r="BA3" i="39"/>
  <c r="AX4" i="42"/>
  <c r="AX4" i="52"/>
  <c r="AX4" i="41"/>
  <c r="AX4" i="43"/>
  <c r="AX4" i="53"/>
  <c r="AX4" i="39"/>
  <c r="BX6" i="30"/>
  <c r="BX6" i="42"/>
  <c r="BG7" i="43"/>
  <c r="BT31" i="50"/>
  <c r="BH8" i="43"/>
  <c r="BH8" i="53"/>
  <c r="BH8" i="36"/>
  <c r="BP8" i="43"/>
  <c r="BP8" i="53"/>
  <c r="BW9" i="30"/>
  <c r="CE9" i="30"/>
  <c r="CE9" i="41"/>
  <c r="BX10" i="30"/>
  <c r="BX10" i="39"/>
  <c r="BX10" i="41"/>
  <c r="AS11" i="30"/>
  <c r="AS11" i="39"/>
  <c r="AS11" i="41"/>
  <c r="AW11" i="30"/>
  <c r="AW11" i="43"/>
  <c r="AW11" i="53"/>
  <c r="M12" i="30"/>
  <c r="BH12" i="35"/>
  <c r="W37" i="50"/>
  <c r="CA13" i="30"/>
  <c r="CA13" i="43"/>
  <c r="CA13" i="53"/>
  <c r="CI13" i="30"/>
  <c r="CI13" i="41"/>
  <c r="CB14" i="30"/>
  <c r="CB14" i="42"/>
  <c r="CB14" i="52"/>
  <c r="CJ14" i="30"/>
  <c r="AS15" i="30"/>
  <c r="AS15" i="42"/>
  <c r="AS15" i="52"/>
  <c r="BA15" i="30"/>
  <c r="BA15" i="39"/>
  <c r="E16" i="30"/>
  <c r="E16" i="42"/>
  <c r="E16" i="52"/>
  <c r="BB16" i="41"/>
  <c r="BB16" i="42"/>
  <c r="BB16" i="52"/>
  <c r="BB16" i="43"/>
  <c r="BB16" i="53"/>
  <c r="BB16" i="39"/>
  <c r="BL16" i="43"/>
  <c r="BL16" i="53"/>
  <c r="X3" i="30"/>
  <c r="X3" i="39"/>
  <c r="X3" i="41"/>
  <c r="AN3" i="30"/>
  <c r="AN3" i="43"/>
  <c r="G5" i="30"/>
  <c r="G5" i="41"/>
  <c r="AS5" i="30"/>
  <c r="AS5" i="39"/>
  <c r="K6" i="43"/>
  <c r="K6" i="53"/>
  <c r="X6" i="30"/>
  <c r="X6" i="39"/>
  <c r="X6" i="41"/>
  <c r="AB6" i="30"/>
  <c r="AB6" i="39"/>
  <c r="AF6" i="30"/>
  <c r="AF6" i="42"/>
  <c r="AN6" i="43"/>
  <c r="BH6" i="35"/>
  <c r="BS6" i="30"/>
  <c r="BS6" i="43"/>
  <c r="BS6" i="53"/>
  <c r="BW6" i="30"/>
  <c r="BW6" i="39"/>
  <c r="BW6" i="41"/>
  <c r="Q7" i="30"/>
  <c r="Q7" i="39"/>
  <c r="BG8" i="30"/>
  <c r="BG8" i="42"/>
  <c r="BG8" i="52"/>
  <c r="BR8" i="43"/>
  <c r="BR8" i="53"/>
  <c r="E9" i="30"/>
  <c r="E9" i="39"/>
  <c r="BG9" i="30"/>
  <c r="BK9" i="30"/>
  <c r="BK9" i="43"/>
  <c r="BK9" i="53"/>
  <c r="S10" i="30"/>
  <c r="S10" i="39"/>
  <c r="AB11" i="30"/>
  <c r="AB11" i="41"/>
  <c r="AJ11" i="30"/>
  <c r="AJ11" i="41"/>
  <c r="AW13" i="43"/>
  <c r="AB14" i="43"/>
  <c r="AB14" i="53"/>
  <c r="AF14" i="30"/>
  <c r="AF14" i="39"/>
  <c r="BH14" i="34"/>
  <c r="BW14" i="43"/>
  <c r="BW14" i="53"/>
  <c r="CA14" i="30"/>
  <c r="CA14" i="39"/>
  <c r="CA14" i="41"/>
  <c r="Q15" i="43"/>
  <c r="Q15" i="53"/>
  <c r="BK16" i="42"/>
  <c r="BK16" i="52"/>
  <c r="AY17" i="43"/>
  <c r="AY17" i="42"/>
  <c r="AY17" i="39"/>
  <c r="AY17" i="41"/>
  <c r="AU3" i="42"/>
  <c r="AU3" i="41"/>
  <c r="AU3" i="43"/>
  <c r="AU3" i="39"/>
  <c r="L4" i="41"/>
  <c r="L4" i="42"/>
  <c r="L4" i="52"/>
  <c r="L4" i="39"/>
  <c r="L4" i="43"/>
  <c r="L4" i="53"/>
  <c r="J6" i="41"/>
  <c r="J6" i="42"/>
  <c r="J6" i="43"/>
  <c r="J6" i="39"/>
  <c r="AB9" i="43"/>
  <c r="AB9" i="53"/>
  <c r="AB9" i="41"/>
  <c r="AB9" i="42"/>
  <c r="AB9" i="39"/>
  <c r="BY9" i="43"/>
  <c r="BY9" i="53"/>
  <c r="BY9" i="42"/>
  <c r="BY9" i="41"/>
  <c r="BY9" i="39"/>
  <c r="AK10" i="41"/>
  <c r="AK10" i="42"/>
  <c r="AK10" i="52"/>
  <c r="AK10" i="43"/>
  <c r="AK10" i="53"/>
  <c r="AK10" i="39"/>
  <c r="BI10" i="41"/>
  <c r="BI10" i="42"/>
  <c r="BI10" i="52"/>
  <c r="BI10" i="43"/>
  <c r="BI10" i="53"/>
  <c r="BI10" i="39"/>
  <c r="BN11" i="43"/>
  <c r="BN11" i="42"/>
  <c r="BN11" i="39"/>
  <c r="BN11" i="41"/>
  <c r="G15" i="41"/>
  <c r="G15" i="42"/>
  <c r="G15" i="52"/>
  <c r="G15" i="43"/>
  <c r="G15" i="53"/>
  <c r="G15" i="39"/>
  <c r="AY15" i="43"/>
  <c r="AY15" i="53"/>
  <c r="AY15" i="42"/>
  <c r="AY15" i="52"/>
  <c r="AY15" i="39"/>
  <c r="AY15" i="41"/>
  <c r="AN16" i="41"/>
  <c r="AN16" i="42"/>
  <c r="AN16" i="52"/>
  <c r="AN16" i="39"/>
  <c r="AN16" i="43"/>
  <c r="AN16" i="53"/>
  <c r="L17" i="41"/>
  <c r="L17" i="42"/>
  <c r="L17" i="39"/>
  <c r="L17" i="43"/>
  <c r="L17" i="53"/>
  <c r="Q3" i="58"/>
  <c r="AG3" i="58"/>
  <c r="AW3" i="58"/>
  <c r="BM3" i="58"/>
  <c r="CC3" i="58"/>
  <c r="CO5" i="41"/>
  <c r="CO5" i="39"/>
  <c r="AK3" i="30"/>
  <c r="AK3" i="39"/>
  <c r="AO3" i="30"/>
  <c r="AO3" i="42"/>
  <c r="AO3" i="52"/>
  <c r="AT5" i="30"/>
  <c r="AT5" i="39"/>
  <c r="BB5" i="30"/>
  <c r="BB5" i="41"/>
  <c r="CF7" i="42"/>
  <c r="CF7" i="52"/>
  <c r="CF7" i="43"/>
  <c r="CF7" i="41"/>
  <c r="CF7" i="39"/>
  <c r="G8" i="42"/>
  <c r="G8" i="52"/>
  <c r="AG8" i="30"/>
  <c r="AG8" i="39"/>
  <c r="AO8" i="30"/>
  <c r="AO8" i="41"/>
  <c r="AW8" i="30"/>
  <c r="AW8" i="41"/>
  <c r="BL9" i="30"/>
  <c r="AG11" i="30"/>
  <c r="AG11" i="39"/>
  <c r="AK11" i="30"/>
  <c r="AK11" i="42"/>
  <c r="BT36" i="50"/>
  <c r="AX13" i="42"/>
  <c r="Q16" i="41"/>
  <c r="Q16" i="42"/>
  <c r="Q16" i="52"/>
  <c r="Q16" i="43"/>
  <c r="Q16" i="53"/>
  <c r="Q16" i="39"/>
  <c r="AC16" i="30"/>
  <c r="AC16" i="41"/>
  <c r="AK16" i="43"/>
  <c r="AK16" i="53"/>
  <c r="BA16" i="43"/>
  <c r="BA16" i="53"/>
  <c r="BO17" i="30"/>
  <c r="BO17" i="41"/>
  <c r="S3" i="43"/>
  <c r="S3" i="41"/>
  <c r="S3" i="39"/>
  <c r="X4" i="30"/>
  <c r="F7" i="41"/>
  <c r="F7" i="42"/>
  <c r="F7" i="39"/>
  <c r="F7" i="43"/>
  <c r="AU8" i="41"/>
  <c r="AU8" i="42"/>
  <c r="AU8" i="52"/>
  <c r="AU8" i="43"/>
  <c r="AU8" i="53"/>
  <c r="AU8" i="39"/>
  <c r="Y9" i="43"/>
  <c r="Y9" i="41"/>
  <c r="Y9" i="42"/>
  <c r="Y9" i="39"/>
  <c r="AO9" i="43"/>
  <c r="AO9" i="42"/>
  <c r="AO9" i="41"/>
  <c r="AO9" i="39"/>
  <c r="AG10" i="41"/>
  <c r="AG10" i="42"/>
  <c r="AG10" i="52"/>
  <c r="AG10" i="43"/>
  <c r="AG10" i="53"/>
  <c r="AG10" i="39"/>
  <c r="BZ10" i="41"/>
  <c r="BZ10" i="42"/>
  <c r="BZ10" i="52"/>
  <c r="BZ10" i="43"/>
  <c r="BZ10" i="53"/>
  <c r="BZ10" i="39"/>
  <c r="Q13" i="43"/>
  <c r="Q13" i="42"/>
  <c r="Q13" i="41"/>
  <c r="Q13" i="39"/>
  <c r="BW15" i="30"/>
  <c r="J3" i="56"/>
  <c r="L9" i="54"/>
  <c r="L9" i="58"/>
  <c r="P9" i="54"/>
  <c r="T9" i="58"/>
  <c r="T9" i="54"/>
  <c r="X9" i="58"/>
  <c r="X9" i="54"/>
  <c r="AB9" i="58"/>
  <c r="AB9" i="54"/>
  <c r="AF9" i="54"/>
  <c r="AJ9" i="58"/>
  <c r="AJ9" i="54"/>
  <c r="AN9" i="58"/>
  <c r="AN9" i="54"/>
  <c r="AR9" i="58"/>
  <c r="AR9" i="54"/>
  <c r="AV9" i="54"/>
  <c r="AZ9" i="58"/>
  <c r="AZ9" i="54"/>
  <c r="BD9" i="58"/>
  <c r="BD9" i="54"/>
  <c r="BH9" i="58"/>
  <c r="BH9" i="54"/>
  <c r="BL9" i="58"/>
  <c r="BL9" i="54"/>
  <c r="BP9" i="58"/>
  <c r="BP9" i="54"/>
  <c r="BT9" i="58"/>
  <c r="BT9" i="54"/>
  <c r="BX9" i="54"/>
  <c r="CB9" i="54"/>
  <c r="CB9" i="58"/>
  <c r="AP3" i="30"/>
  <c r="AP3" i="42"/>
  <c r="AP3" i="52"/>
  <c r="CE3" i="30"/>
  <c r="CE3" i="39"/>
  <c r="CI3" i="30"/>
  <c r="CI3" i="39"/>
  <c r="BG5" i="30"/>
  <c r="BG5" i="39"/>
  <c r="BK5" i="30"/>
  <c r="BK5" i="39"/>
  <c r="X7" i="42"/>
  <c r="AB7" i="43"/>
  <c r="AN7" i="30"/>
  <c r="AN7" i="39"/>
  <c r="AJ10" i="43"/>
  <c r="AJ10" i="53"/>
  <c r="AN10" i="30"/>
  <c r="AN10" i="39"/>
  <c r="BH10" i="36"/>
  <c r="BP10" i="30"/>
  <c r="BP10" i="39"/>
  <c r="BS10" i="30"/>
  <c r="BS10" i="39"/>
  <c r="BW10" i="30"/>
  <c r="BW10" i="42"/>
  <c r="BW10" i="52"/>
  <c r="CI10" i="30"/>
  <c r="CI10" i="39"/>
  <c r="O16" i="30"/>
  <c r="O16" i="39"/>
  <c r="AS17" i="30"/>
  <c r="AS17" i="43"/>
  <c r="AS17" i="53"/>
  <c r="BA17" i="39"/>
  <c r="BA17" i="41"/>
  <c r="C11" i="42"/>
  <c r="BT13" i="30"/>
  <c r="B6" i="42"/>
  <c r="V6" i="52"/>
  <c r="B6" i="41"/>
  <c r="B6" i="39"/>
  <c r="D3" i="55"/>
  <c r="J3" i="55"/>
  <c r="E3" i="55"/>
  <c r="U3" i="55"/>
  <c r="AK3" i="55"/>
  <c r="BA3" i="55"/>
  <c r="BQ3" i="55"/>
  <c r="CG3" i="55"/>
  <c r="Y3" i="55"/>
  <c r="AO3" i="55"/>
  <c r="BE3" i="55"/>
  <c r="BU3" i="55"/>
  <c r="CK3" i="55"/>
  <c r="Q3" i="55"/>
  <c r="AG3" i="55"/>
  <c r="AW3" i="55"/>
  <c r="BM3" i="55"/>
  <c r="CC3" i="55"/>
  <c r="B3" i="55"/>
  <c r="Q4" i="30"/>
  <c r="Q4" i="39"/>
  <c r="S9" i="30"/>
  <c r="S9" i="43"/>
  <c r="S9" i="53"/>
  <c r="AC12" i="30"/>
  <c r="BA12" i="43"/>
  <c r="BA12" i="53"/>
  <c r="S14" i="30"/>
  <c r="S14" i="39"/>
  <c r="S14" i="41"/>
  <c r="AX14" i="30"/>
  <c r="BH17" i="30"/>
  <c r="BH17" i="42"/>
  <c r="BH17" i="35"/>
  <c r="BL17" i="30"/>
  <c r="BL17" i="39"/>
  <c r="BL17" i="41"/>
  <c r="BW17" i="30"/>
  <c r="BW17" i="39"/>
  <c r="CI17" i="42"/>
  <c r="BL4" i="30"/>
  <c r="BL4" i="42"/>
  <c r="BL4" i="52"/>
  <c r="AH6" i="41"/>
  <c r="AH6" i="43"/>
  <c r="AH6" i="53"/>
  <c r="AH6" i="42"/>
  <c r="AH6" i="39"/>
  <c r="D9" i="41"/>
  <c r="D9" i="42"/>
  <c r="D9" i="39"/>
  <c r="D9" i="43"/>
  <c r="H16" i="30"/>
  <c r="K3" i="58"/>
  <c r="K3" i="54"/>
  <c r="N3" i="56"/>
  <c r="S3" i="56"/>
  <c r="V3" i="58"/>
  <c r="V3" i="54"/>
  <c r="X3" i="58"/>
  <c r="X3" i="54"/>
  <c r="AD3" i="55"/>
  <c r="AF3" i="55"/>
  <c r="AI3" i="55"/>
  <c r="AN3" i="56"/>
  <c r="AQ3" i="58"/>
  <c r="AQ3" i="54"/>
  <c r="AT3" i="56"/>
  <c r="AY3" i="56"/>
  <c r="BB3" i="58"/>
  <c r="BB3" i="54"/>
  <c r="BD3" i="58"/>
  <c r="BD3" i="54"/>
  <c r="BJ3" i="55"/>
  <c r="BL3" i="55"/>
  <c r="BO3" i="55"/>
  <c r="BT3" i="56"/>
  <c r="BW3" i="58"/>
  <c r="BW3" i="54"/>
  <c r="BZ3" i="56"/>
  <c r="CE3" i="56"/>
  <c r="CH3" i="58"/>
  <c r="CH3" i="54"/>
  <c r="CJ3" i="58"/>
  <c r="CJ3" i="54"/>
  <c r="CP3" i="55"/>
  <c r="V5" i="58"/>
  <c r="V5" i="54"/>
  <c r="AL5" i="58"/>
  <c r="AL5" i="54"/>
  <c r="BB5" i="58"/>
  <c r="BB5" i="54"/>
  <c r="BR5" i="58"/>
  <c r="BR5" i="54"/>
  <c r="CH5" i="58"/>
  <c r="CH5" i="54"/>
  <c r="P6" i="56"/>
  <c r="U6" i="56"/>
  <c r="AF6" i="56"/>
  <c r="AK6" i="56"/>
  <c r="AV6" i="56"/>
  <c r="BA6" i="56"/>
  <c r="BL6" i="56"/>
  <c r="BQ6" i="56"/>
  <c r="CB6" i="56"/>
  <c r="CG6" i="56"/>
  <c r="U10" i="58"/>
  <c r="AE10" i="58"/>
  <c r="AE10" i="54"/>
  <c r="AP10" i="58"/>
  <c r="AP10" i="55"/>
  <c r="BA10" i="58"/>
  <c r="BK10" i="58"/>
  <c r="BK10" i="54"/>
  <c r="BV10" i="58"/>
  <c r="BV10" i="55"/>
  <c r="CG10" i="58"/>
  <c r="J11" i="58"/>
  <c r="J11" i="54"/>
  <c r="U11" i="58"/>
  <c r="U11" i="55"/>
  <c r="AP11" i="58"/>
  <c r="AP11" i="54"/>
  <c r="BA11" i="58"/>
  <c r="BA11" i="55"/>
  <c r="BV11" i="58"/>
  <c r="BV11" i="54"/>
  <c r="CG11" i="58"/>
  <c r="CG11" i="55"/>
  <c r="BM13" i="58"/>
  <c r="B14" i="58"/>
  <c r="Q14" i="58"/>
  <c r="AA14" i="54"/>
  <c r="AA14" i="58"/>
  <c r="BG14" i="54"/>
  <c r="BG14" i="58"/>
  <c r="CC14" i="58"/>
  <c r="CM14" i="54"/>
  <c r="CM14" i="58"/>
  <c r="AL15" i="54"/>
  <c r="BR15" i="54"/>
  <c r="U16" i="55"/>
  <c r="AP16" i="58"/>
  <c r="BA16" i="55"/>
  <c r="CG16" i="55"/>
  <c r="X17" i="55"/>
  <c r="AI17" i="56"/>
  <c r="AS17" i="58"/>
  <c r="BD17" i="55"/>
  <c r="BO17" i="56"/>
  <c r="CJ17" i="55"/>
  <c r="D4" i="55"/>
  <c r="D7" i="58"/>
  <c r="E10" i="56"/>
  <c r="I14" i="56"/>
  <c r="I17" i="55"/>
  <c r="S15" i="30"/>
  <c r="X15" i="30"/>
  <c r="X15" i="43"/>
  <c r="X15" i="53"/>
  <c r="AF15" i="30"/>
  <c r="AF15" i="39"/>
  <c r="I16" i="43"/>
  <c r="I16" i="53"/>
  <c r="M17" i="30"/>
  <c r="M17" i="39"/>
  <c r="M17" i="41"/>
  <c r="AT17" i="30"/>
  <c r="AT17" i="41"/>
  <c r="T3" i="55"/>
  <c r="AE3" i="55"/>
  <c r="AZ3" i="56"/>
  <c r="BK3" i="58"/>
  <c r="BK3" i="54"/>
  <c r="BV3" i="56"/>
  <c r="O5" i="58"/>
  <c r="X5" i="58"/>
  <c r="AK5" i="58"/>
  <c r="AU5" i="58"/>
  <c r="BD5" i="58"/>
  <c r="BQ5" i="58"/>
  <c r="CA5" i="58"/>
  <c r="CJ5" i="58"/>
  <c r="W6" i="58"/>
  <c r="AJ6" i="58"/>
  <c r="BC6" i="58"/>
  <c r="BP6" i="58"/>
  <c r="CI6" i="58"/>
  <c r="CJ9" i="58"/>
  <c r="CJ9" i="54"/>
  <c r="V10" i="58"/>
  <c r="V10" i="54"/>
  <c r="AX10" i="56"/>
  <c r="BR10" i="56"/>
  <c r="CH10" i="58"/>
  <c r="CH10" i="54"/>
  <c r="BM11" i="58"/>
  <c r="BM11" i="54"/>
  <c r="BH12" i="58"/>
  <c r="P13" i="58"/>
  <c r="P13" i="54"/>
  <c r="AN13" i="58"/>
  <c r="AN13" i="54"/>
  <c r="AZ13" i="58"/>
  <c r="AZ13" i="54"/>
  <c r="CB13" i="58"/>
  <c r="CB13" i="54"/>
  <c r="W14" i="58"/>
  <c r="W14" i="54"/>
  <c r="AI14" i="58"/>
  <c r="AI14" i="54"/>
  <c r="BC14" i="56"/>
  <c r="BK14" i="54"/>
  <c r="BK14" i="58"/>
  <c r="CI14" i="58"/>
  <c r="CI14" i="54"/>
  <c r="X16" i="58"/>
  <c r="BB16" i="58"/>
  <c r="CJ16" i="58"/>
  <c r="K17" i="58"/>
  <c r="AO17" i="58"/>
  <c r="BW17" i="58"/>
  <c r="I6" i="58"/>
  <c r="H13" i="58"/>
  <c r="AC7" i="30"/>
  <c r="AC7" i="39"/>
  <c r="CF8" i="30"/>
  <c r="CF8" i="39"/>
  <c r="E10" i="30"/>
  <c r="E10" i="42"/>
  <c r="K10" i="30"/>
  <c r="K10" i="39"/>
  <c r="K10" i="41"/>
  <c r="O13" i="30"/>
  <c r="BK13" i="30"/>
  <c r="BK13" i="42"/>
  <c r="BO13" i="30"/>
  <c r="BO13" i="39"/>
  <c r="BR13" i="30"/>
  <c r="BR13" i="39"/>
  <c r="I15" i="30"/>
  <c r="I15" i="42"/>
  <c r="I15" i="52"/>
  <c r="AG15" i="30"/>
  <c r="AG15" i="39"/>
  <c r="BX16" i="30"/>
  <c r="BX16" i="42"/>
  <c r="BX16" i="52"/>
  <c r="CB16" i="30"/>
  <c r="CB16" i="42"/>
  <c r="CB16" i="52"/>
  <c r="CJ16" i="30"/>
  <c r="CJ16" i="39"/>
  <c r="AF17" i="43"/>
  <c r="AF17" i="42"/>
  <c r="AF17" i="39"/>
  <c r="AF17" i="41"/>
  <c r="R3" i="56"/>
  <c r="AM3" i="56"/>
  <c r="AX3" i="58"/>
  <c r="AX3" i="54"/>
  <c r="BH3" i="54"/>
  <c r="BH3" i="58"/>
  <c r="CD3" i="55"/>
  <c r="CN3" i="55"/>
  <c r="R10" i="58"/>
  <c r="CD10" i="58"/>
  <c r="BI11" i="58"/>
  <c r="M12" i="58"/>
  <c r="M12" i="54"/>
  <c r="AK12" i="54"/>
  <c r="AK12" i="58"/>
  <c r="AW12" i="58"/>
  <c r="AW12" i="54"/>
  <c r="BY12" i="58"/>
  <c r="BY12" i="54"/>
  <c r="Q13" i="56"/>
  <c r="U13" i="56"/>
  <c r="Y13" i="56"/>
  <c r="AC13" i="56"/>
  <c r="AK13" i="56"/>
  <c r="AO13" i="56"/>
  <c r="AS13" i="56"/>
  <c r="AW13" i="56"/>
  <c r="BE13" i="56"/>
  <c r="BI13" i="56"/>
  <c r="BM13" i="56"/>
  <c r="BQ13" i="56"/>
  <c r="CC13" i="56"/>
  <c r="CG13" i="56"/>
  <c r="CK13" i="56"/>
  <c r="CO13" i="56"/>
  <c r="E13" i="56"/>
  <c r="R13" i="56"/>
  <c r="V13" i="56"/>
  <c r="Z13" i="56"/>
  <c r="AD13" i="56"/>
  <c r="AL13" i="56"/>
  <c r="AP13" i="56"/>
  <c r="AT13" i="56"/>
  <c r="AX13" i="56"/>
  <c r="BF13" i="56"/>
  <c r="BJ13" i="56"/>
  <c r="BN13" i="56"/>
  <c r="BR13" i="56"/>
  <c r="CD13" i="56"/>
  <c r="CH13" i="56"/>
  <c r="CL13" i="56"/>
  <c r="CP13" i="56"/>
  <c r="J13" i="56"/>
  <c r="P13" i="56"/>
  <c r="T13" i="56"/>
  <c r="AB13" i="56"/>
  <c r="AF13" i="56"/>
  <c r="AJ13" i="56"/>
  <c r="AR13" i="56"/>
  <c r="AV13" i="56"/>
  <c r="AZ13" i="56"/>
  <c r="BH13" i="56"/>
  <c r="BL13" i="56"/>
  <c r="BP13" i="56"/>
  <c r="BX13" i="56"/>
  <c r="CB13" i="56"/>
  <c r="CF13" i="56"/>
  <c r="CN13" i="56"/>
  <c r="L13" i="56"/>
  <c r="B13" i="56"/>
  <c r="AA13" i="56"/>
  <c r="BG13" i="56"/>
  <c r="CM13" i="56"/>
  <c r="AP14" i="56"/>
  <c r="BV14" i="56"/>
  <c r="M15" i="54"/>
  <c r="BY15" i="54"/>
  <c r="Q16" i="55"/>
  <c r="AC16" i="55"/>
  <c r="AG16" i="58"/>
  <c r="AG16" i="54"/>
  <c r="AS16" i="58"/>
  <c r="AS16" i="54"/>
  <c r="BE16" i="55"/>
  <c r="BU16" i="58"/>
  <c r="BU16" i="54"/>
  <c r="CC16" i="55"/>
  <c r="CO16" i="55"/>
  <c r="P17" i="55"/>
  <c r="T17" i="58"/>
  <c r="T17" i="54"/>
  <c r="AF17" i="58"/>
  <c r="AF17" i="54"/>
  <c r="AR17" i="55"/>
  <c r="AZ17" i="56"/>
  <c r="BH17" i="58"/>
  <c r="BH17" i="54"/>
  <c r="BP17" i="55"/>
  <c r="CB17" i="55"/>
  <c r="CF17" i="58"/>
  <c r="CF17" i="54"/>
  <c r="G3" i="54"/>
  <c r="G3" i="58"/>
  <c r="E5" i="58"/>
  <c r="E5" i="54"/>
  <c r="D8" i="56"/>
  <c r="E9" i="58"/>
  <c r="E9" i="54"/>
  <c r="CR9" i="48"/>
  <c r="D12" i="55"/>
  <c r="H12" i="58"/>
  <c r="H12" i="54"/>
  <c r="F14" i="58"/>
  <c r="F14" i="54"/>
  <c r="D16" i="55"/>
  <c r="E17" i="56"/>
  <c r="Q3" i="30"/>
  <c r="Q3" i="43"/>
  <c r="AC4" i="30"/>
  <c r="AC4" i="39"/>
  <c r="AS4" i="30"/>
  <c r="AS4" i="39"/>
  <c r="M6" i="30"/>
  <c r="M6" i="42"/>
  <c r="M6" i="52"/>
  <c r="B7" i="39"/>
  <c r="L3" i="56"/>
  <c r="W3" i="58"/>
  <c r="W3" i="54"/>
  <c r="AH3" i="56"/>
  <c r="BC3" i="56"/>
  <c r="BN3" i="58"/>
  <c r="BN3" i="54"/>
  <c r="BX3" i="58"/>
  <c r="BX3" i="54"/>
  <c r="R5" i="58"/>
  <c r="R5" i="54"/>
  <c r="AH5" i="58"/>
  <c r="AH5" i="54"/>
  <c r="AX5" i="58"/>
  <c r="AX5" i="54"/>
  <c r="BN5" i="58"/>
  <c r="BN5" i="54"/>
  <c r="CD5" i="58"/>
  <c r="CD5" i="54"/>
  <c r="O6" i="56"/>
  <c r="Y6" i="58"/>
  <c r="Y6" i="54"/>
  <c r="AE6" i="56"/>
  <c r="AO6" i="58"/>
  <c r="AO6" i="54"/>
  <c r="AU6" i="56"/>
  <c r="BE6" i="58"/>
  <c r="BE6" i="54"/>
  <c r="BK6" i="56"/>
  <c r="BU6" i="58"/>
  <c r="BU6" i="54"/>
  <c r="CA6" i="56"/>
  <c r="CK6" i="58"/>
  <c r="CK6" i="54"/>
  <c r="N10" i="56"/>
  <c r="AT10" i="56"/>
  <c r="BZ10" i="56"/>
  <c r="P12" i="58"/>
  <c r="P12" i="54"/>
  <c r="AB12" i="55"/>
  <c r="AH12" i="58"/>
  <c r="AV12" i="55"/>
  <c r="BR12" i="58"/>
  <c r="CB12" i="58"/>
  <c r="CB12" i="54"/>
  <c r="CN12" i="55"/>
  <c r="BJ13" i="58"/>
  <c r="BI14" i="58"/>
  <c r="CO14" i="58"/>
  <c r="AH15" i="54"/>
  <c r="AT15" i="54"/>
  <c r="BV15" i="54"/>
  <c r="L16" i="55"/>
  <c r="AR16" i="58"/>
  <c r="AR16" i="54"/>
  <c r="BD16" i="55"/>
  <c r="BJ16" i="58"/>
  <c r="BX16" i="55"/>
  <c r="K17" i="56"/>
  <c r="O17" i="55"/>
  <c r="V17" i="58"/>
  <c r="AE17" i="56"/>
  <c r="AU17" i="58"/>
  <c r="AU17" i="54"/>
  <c r="AX17" i="58"/>
  <c r="BG17" i="55"/>
  <c r="BM17" i="58"/>
  <c r="BW17" i="56"/>
  <c r="CA17" i="55"/>
  <c r="CH17" i="58"/>
  <c r="C6" i="58"/>
  <c r="F7" i="58"/>
  <c r="F7" i="54"/>
  <c r="D9" i="55"/>
  <c r="F11" i="56"/>
  <c r="C12" i="55"/>
  <c r="E14" i="56"/>
  <c r="G16" i="58"/>
  <c r="G16" i="54"/>
  <c r="CN6" i="42"/>
  <c r="CN6" i="39"/>
  <c r="CN6" i="41"/>
  <c r="Z4" i="42"/>
  <c r="Z4" i="52"/>
  <c r="AJ5" i="42"/>
  <c r="Z3" i="58"/>
  <c r="Z3" i="54"/>
  <c r="BP3" i="58"/>
  <c r="BP3" i="54"/>
  <c r="Q5" i="58"/>
  <c r="AA5" i="58"/>
  <c r="AJ5" i="58"/>
  <c r="AW5" i="58"/>
  <c r="BG5" i="58"/>
  <c r="BP5" i="58"/>
  <c r="CC5" i="58"/>
  <c r="AA6" i="58"/>
  <c r="AN6" i="58"/>
  <c r="BG6" i="58"/>
  <c r="BT6" i="58"/>
  <c r="CM6" i="58"/>
  <c r="CL9" i="58"/>
  <c r="X12" i="58"/>
  <c r="X12" i="54"/>
  <c r="CJ12" i="55"/>
  <c r="AI13" i="58"/>
  <c r="AI13" i="54"/>
  <c r="AU13" i="56"/>
  <c r="BG13" i="58"/>
  <c r="AH14" i="56"/>
  <c r="CF14" i="58"/>
  <c r="B16" i="58"/>
  <c r="P16" i="58"/>
  <c r="AF16" i="58"/>
  <c r="AV16" i="58"/>
  <c r="BL16" i="58"/>
  <c r="CB16" i="58"/>
  <c r="W16" i="54"/>
  <c r="AA16" i="54"/>
  <c r="AE16" i="54"/>
  <c r="AI16" i="54"/>
  <c r="AM16" i="54"/>
  <c r="AQ16" i="54"/>
  <c r="AU16" i="54"/>
  <c r="AY16" i="54"/>
  <c r="BC16" i="54"/>
  <c r="BG16" i="54"/>
  <c r="BK16" i="54"/>
  <c r="BO16" i="54"/>
  <c r="BS16" i="54"/>
  <c r="BW16" i="54"/>
  <c r="CA16" i="54"/>
  <c r="CE16" i="54"/>
  <c r="CI16" i="54"/>
  <c r="CM16" i="54"/>
  <c r="E16" i="54"/>
  <c r="I16" i="54"/>
  <c r="X16" i="54"/>
  <c r="AF16" i="54"/>
  <c r="AN16" i="54"/>
  <c r="AV16" i="54"/>
  <c r="BD16" i="54"/>
  <c r="BL16" i="54"/>
  <c r="BT16" i="54"/>
  <c r="CB16" i="54"/>
  <c r="CJ16" i="54"/>
  <c r="F16" i="54"/>
  <c r="J16" i="54"/>
  <c r="N16" i="54"/>
  <c r="R16" i="54"/>
  <c r="B16" i="54"/>
  <c r="V16" i="54"/>
  <c r="Z16" i="54"/>
  <c r="AD16" i="54"/>
  <c r="AH16" i="54"/>
  <c r="AL16" i="54"/>
  <c r="AP16" i="54"/>
  <c r="AT16" i="54"/>
  <c r="AX16" i="54"/>
  <c r="BB16" i="54"/>
  <c r="BF16" i="54"/>
  <c r="BJ16" i="54"/>
  <c r="BN16" i="54"/>
  <c r="BR16" i="54"/>
  <c r="BV16" i="54"/>
  <c r="BZ16" i="54"/>
  <c r="CD16" i="54"/>
  <c r="CH16" i="54"/>
  <c r="CL16" i="54"/>
  <c r="CP16" i="54"/>
  <c r="P16" i="54"/>
  <c r="K16" i="54"/>
  <c r="C16" i="54"/>
  <c r="S16" i="54"/>
  <c r="O16" i="54"/>
  <c r="CO6" i="43"/>
  <c r="CO6" i="53"/>
  <c r="CO6" i="41"/>
  <c r="CO6" i="39"/>
  <c r="CP7" i="42"/>
  <c r="CP7" i="52"/>
  <c r="CP7" i="39"/>
  <c r="CP10" i="41"/>
  <c r="CP10" i="39"/>
  <c r="CL14" i="41"/>
  <c r="CL14" i="39"/>
  <c r="CN15" i="41"/>
  <c r="CN15" i="39"/>
  <c r="CM17" i="41"/>
  <c r="AE7" i="39"/>
  <c r="AE7" i="43"/>
  <c r="AY7" i="42"/>
  <c r="AY7" i="52"/>
  <c r="AY7" i="43"/>
  <c r="AY7" i="39"/>
  <c r="CA7" i="53"/>
  <c r="CA3" i="56"/>
  <c r="CI9" i="58"/>
  <c r="CI9" i="54"/>
  <c r="AA10" i="58"/>
  <c r="AA10" i="54"/>
  <c r="BG10" i="56"/>
  <c r="CM10" i="58"/>
  <c r="CM10" i="54"/>
  <c r="BR11" i="58"/>
  <c r="BR11" i="54"/>
  <c r="S13" i="58"/>
  <c r="S13" i="54"/>
  <c r="AE13" i="56"/>
  <c r="AQ13" i="58"/>
  <c r="CE13" i="58"/>
  <c r="CE13" i="54"/>
  <c r="AZ16" i="55"/>
  <c r="W17" i="58"/>
  <c r="W17" i="54"/>
  <c r="BC17" i="56"/>
  <c r="CI17" i="55"/>
  <c r="D13" i="55"/>
  <c r="CL4" i="42"/>
  <c r="CL4" i="52"/>
  <c r="CL4" i="39"/>
  <c r="CM11" i="43"/>
  <c r="CM11" i="53"/>
  <c r="CM11" i="39"/>
  <c r="CM15" i="43"/>
  <c r="CM15" i="53"/>
  <c r="CM15" i="39"/>
  <c r="CF3" i="30"/>
  <c r="CF3" i="39"/>
  <c r="BG4" i="30"/>
  <c r="BG4" i="39"/>
  <c r="BK4" i="30"/>
  <c r="BK4" i="39"/>
  <c r="BR4" i="30"/>
  <c r="BR4" i="39"/>
  <c r="E5" i="30"/>
  <c r="E5" i="42"/>
  <c r="BH5" i="30"/>
  <c r="BH5" i="39"/>
  <c r="BH5" i="41"/>
  <c r="BH5" i="34"/>
  <c r="S6" i="30"/>
  <c r="S6" i="39"/>
  <c r="AX6" i="30"/>
  <c r="AX6" i="43"/>
  <c r="AX6" i="53"/>
  <c r="BB6" i="30"/>
  <c r="BB6" i="39"/>
  <c r="BT8" i="30"/>
  <c r="BT8" i="39"/>
  <c r="BX11" i="30"/>
  <c r="BX11" i="43"/>
  <c r="BX11" i="53"/>
  <c r="CB11" i="30"/>
  <c r="CB11" i="39"/>
  <c r="BL13" i="30"/>
  <c r="BL13" i="39"/>
  <c r="BL13" i="41"/>
  <c r="BS13" i="30"/>
  <c r="BS13" i="39"/>
  <c r="O3" i="58"/>
  <c r="O3" i="54"/>
  <c r="BF3" i="56"/>
  <c r="AM10" i="58"/>
  <c r="AM10" i="54"/>
  <c r="BS10" i="56"/>
  <c r="R11" i="58"/>
  <c r="R11" i="54"/>
  <c r="CD11" i="58"/>
  <c r="CD11" i="54"/>
  <c r="AM13" i="58"/>
  <c r="BK13" i="58"/>
  <c r="BK13" i="54"/>
  <c r="AL14" i="58"/>
  <c r="BJ14" i="58"/>
  <c r="BJ14" i="54"/>
  <c r="BP16" i="55"/>
  <c r="BS17" i="58"/>
  <c r="BS17" i="54"/>
  <c r="I10" i="58"/>
  <c r="I10" i="54"/>
  <c r="BW7" i="57"/>
  <c r="CL3" i="56"/>
  <c r="AD11" i="58"/>
  <c r="AD11" i="54"/>
  <c r="CP11" i="58"/>
  <c r="CP11" i="54"/>
  <c r="BB13" i="54"/>
  <c r="BB14" i="58"/>
  <c r="CL4" i="43"/>
  <c r="CL4" i="53"/>
  <c r="S7" i="51"/>
  <c r="CA7" i="51"/>
  <c r="CL12" i="43"/>
  <c r="CL12" i="53"/>
  <c r="BJ13" i="18"/>
  <c r="AL13" i="18"/>
  <c r="AC13" i="18"/>
  <c r="L14" i="18"/>
  <c r="CP7" i="43"/>
  <c r="CP7" i="53"/>
  <c r="CL15" i="43"/>
  <c r="CL15" i="53"/>
  <c r="CL15" i="42"/>
  <c r="CL15" i="52"/>
  <c r="CL15" i="39"/>
  <c r="CP17" i="43"/>
  <c r="CP17" i="42"/>
  <c r="B17" i="41"/>
  <c r="CP17" i="57"/>
  <c r="B17" i="42"/>
  <c r="CP17" i="39"/>
  <c r="O4" i="30"/>
  <c r="O4" i="43"/>
  <c r="O4" i="53"/>
  <c r="CE9" i="55"/>
  <c r="N14" i="58"/>
  <c r="N14" i="54"/>
  <c r="BH17" i="56"/>
  <c r="CL5" i="42"/>
  <c r="CL5" i="39"/>
  <c r="BZ7" i="57"/>
  <c r="CO8" i="42"/>
  <c r="CO8" i="52"/>
  <c r="CL17" i="43"/>
  <c r="CL17" i="42"/>
  <c r="CL17" i="39"/>
  <c r="CP6" i="42"/>
  <c r="CN14" i="43"/>
  <c r="CN14" i="53"/>
  <c r="CN14" i="39"/>
  <c r="CN14" i="42"/>
  <c r="CN14" i="52"/>
  <c r="AY9" i="43"/>
  <c r="AY9" i="39"/>
  <c r="AY9" i="41"/>
  <c r="AU3" i="58"/>
  <c r="AU3" i="54"/>
  <c r="AN12" i="58"/>
  <c r="AN12" i="54"/>
  <c r="BO13" i="56"/>
  <c r="BZ14" i="58"/>
  <c r="BZ14" i="54"/>
  <c r="CO6" i="42"/>
  <c r="CN12" i="43"/>
  <c r="CN12" i="53"/>
  <c r="CN12" i="39"/>
  <c r="CN12" i="42"/>
  <c r="CN12" i="52"/>
  <c r="W24" i="50"/>
  <c r="BL14" i="18"/>
  <c r="AU13" i="18"/>
  <c r="Y13" i="18"/>
  <c r="G7" i="56"/>
  <c r="BU4" i="41"/>
  <c r="BU4" i="43"/>
  <c r="BU4" i="53"/>
  <c r="BU4" i="42"/>
  <c r="BU4" i="52"/>
  <c r="BU4" i="39"/>
  <c r="R5" i="42"/>
  <c r="R5" i="43"/>
  <c r="R5" i="41"/>
  <c r="R5" i="39"/>
  <c r="AR7" i="41"/>
  <c r="AR7" i="43"/>
  <c r="AR7" i="53"/>
  <c r="AR7" i="39"/>
  <c r="J9" i="41"/>
  <c r="J9" i="42"/>
  <c r="J9" i="43"/>
  <c r="J9" i="39"/>
  <c r="BI12" i="41"/>
  <c r="BI12" i="42"/>
  <c r="BI12" i="52"/>
  <c r="BI12" i="43"/>
  <c r="BI12" i="53"/>
  <c r="BI12" i="39"/>
  <c r="AY14" i="41"/>
  <c r="AY14" i="42"/>
  <c r="AY14" i="52"/>
  <c r="AY14" i="39"/>
  <c r="AY14" i="43"/>
  <c r="AY14" i="53"/>
  <c r="R17" i="43"/>
  <c r="R17" i="41"/>
  <c r="R17" i="39"/>
  <c r="N15" i="42"/>
  <c r="N15" i="52"/>
  <c r="N17" i="42"/>
  <c r="J4" i="41"/>
  <c r="J4" i="42"/>
  <c r="J4" i="52"/>
  <c r="J4" i="43"/>
  <c r="J4" i="53"/>
  <c r="J4" i="39"/>
  <c r="BZ4" i="42"/>
  <c r="BZ4" i="52"/>
  <c r="BZ4" i="43"/>
  <c r="BZ4" i="53"/>
  <c r="BZ4" i="39"/>
  <c r="BZ4" i="41"/>
  <c r="BM7" i="42"/>
  <c r="BM7" i="52"/>
  <c r="BM7" i="43"/>
  <c r="BM7" i="53"/>
  <c r="BM7" i="41"/>
  <c r="BM7" i="39"/>
  <c r="AD8" i="41"/>
  <c r="AD8" i="43"/>
  <c r="AD8" i="53"/>
  <c r="AD8" i="42"/>
  <c r="AD8" i="52"/>
  <c r="AD8" i="39"/>
  <c r="CD8" i="41"/>
  <c r="CD8" i="42"/>
  <c r="CD8" i="52"/>
  <c r="CD8" i="43"/>
  <c r="CD8" i="53"/>
  <c r="CD8" i="39"/>
  <c r="BU11" i="43"/>
  <c r="BU11" i="53"/>
  <c r="BU11" i="42"/>
  <c r="BU11" i="41"/>
  <c r="BU11" i="39"/>
  <c r="R12" i="41"/>
  <c r="R12" i="42"/>
  <c r="R12" i="52"/>
  <c r="R12" i="43"/>
  <c r="R12" i="53"/>
  <c r="R12" i="39"/>
  <c r="AE13" i="43"/>
  <c r="AE13" i="53"/>
  <c r="AE13" i="42"/>
  <c r="AE13" i="41"/>
  <c r="AE13" i="39"/>
  <c r="P14" i="41"/>
  <c r="P14" i="42"/>
  <c r="P14" i="52"/>
  <c r="P14" i="39"/>
  <c r="P14" i="43"/>
  <c r="P14" i="53"/>
  <c r="CK15" i="43"/>
  <c r="CK15" i="53"/>
  <c r="CK15" i="42"/>
  <c r="CK15" i="52"/>
  <c r="CK15" i="41"/>
  <c r="CK15" i="39"/>
  <c r="BN16" i="41"/>
  <c r="BN16" i="42"/>
  <c r="BN16" i="52"/>
  <c r="BN16" i="39"/>
  <c r="BN16" i="43"/>
  <c r="BN16" i="53"/>
  <c r="B13" i="42"/>
  <c r="B13" i="41"/>
  <c r="CM13" i="57"/>
  <c r="CM13" i="43"/>
  <c r="B13" i="39"/>
  <c r="BH3" i="30"/>
  <c r="BH3" i="43"/>
  <c r="BH3" i="53"/>
  <c r="B3" i="43"/>
  <c r="BH3" i="34"/>
  <c r="W28" i="50"/>
  <c r="CE4" i="30"/>
  <c r="CE4" i="42"/>
  <c r="CE4" i="52"/>
  <c r="O6" i="42"/>
  <c r="BT30" i="50"/>
  <c r="G10" i="30"/>
  <c r="G10" i="41"/>
  <c r="BK10" i="30"/>
  <c r="BK10" i="39"/>
  <c r="BK10" i="41"/>
  <c r="BX10" i="43"/>
  <c r="BX10" i="53"/>
  <c r="BL11" i="30"/>
  <c r="BL11" i="41"/>
  <c r="G14" i="42"/>
  <c r="G14" i="52"/>
  <c r="E15" i="30"/>
  <c r="E15" i="41"/>
  <c r="AB4" i="43"/>
  <c r="AB4" i="53"/>
  <c r="AB4" i="42"/>
  <c r="AB4" i="52"/>
  <c r="AB4" i="39"/>
  <c r="AB4" i="41"/>
  <c r="BI6" i="42"/>
  <c r="BI6" i="43"/>
  <c r="BI6" i="53"/>
  <c r="BI6" i="41"/>
  <c r="BI6" i="39"/>
  <c r="BW8" i="41"/>
  <c r="BW8" i="39"/>
  <c r="BE10" i="41"/>
  <c r="BE10" i="42"/>
  <c r="BE10" i="52"/>
  <c r="BE10" i="43"/>
  <c r="BE10" i="53"/>
  <c r="BE10" i="39"/>
  <c r="AB12" i="41"/>
  <c r="AB12" i="42"/>
  <c r="AB12" i="52"/>
  <c r="AB12" i="43"/>
  <c r="AB12" i="53"/>
  <c r="AB12" i="39"/>
  <c r="BI13" i="43"/>
  <c r="BI13" i="53"/>
  <c r="BI13" i="42"/>
  <c r="BI13" i="41"/>
  <c r="BI13" i="39"/>
  <c r="O15" i="41"/>
  <c r="O15" i="42"/>
  <c r="O15" i="52"/>
  <c r="O15" i="43"/>
  <c r="O15" i="53"/>
  <c r="O15" i="39"/>
  <c r="BX17" i="43"/>
  <c r="BX17" i="42"/>
  <c r="BX17" i="39"/>
  <c r="BX17" i="41"/>
  <c r="BA3" i="43"/>
  <c r="E4" i="30"/>
  <c r="E4" i="41"/>
  <c r="BL4" i="43"/>
  <c r="BL4" i="53"/>
  <c r="CI5" i="30"/>
  <c r="CJ6" i="30"/>
  <c r="CJ6" i="41"/>
  <c r="BA7" i="30"/>
  <c r="BA7" i="39"/>
  <c r="BL8" i="42"/>
  <c r="BL8" i="52"/>
  <c r="BW9" i="43"/>
  <c r="BX10" i="42"/>
  <c r="BX10" i="52"/>
  <c r="AT12" i="30"/>
  <c r="CI13" i="43"/>
  <c r="CI13" i="53"/>
  <c r="AW15" i="30"/>
  <c r="AW15" i="39"/>
  <c r="M16" i="30"/>
  <c r="M16" i="43"/>
  <c r="M16" i="53"/>
  <c r="T3" i="30"/>
  <c r="T3" i="42"/>
  <c r="T3" i="52"/>
  <c r="AF3" i="30"/>
  <c r="AF3" i="41"/>
  <c r="CJ4" i="43"/>
  <c r="CJ4" i="53"/>
  <c r="BH6" i="36"/>
  <c r="BS6" i="39"/>
  <c r="BS6" i="41"/>
  <c r="CI6" i="30"/>
  <c r="CI6" i="39"/>
  <c r="E9" i="42"/>
  <c r="BO9" i="30"/>
  <c r="S10" i="42"/>
  <c r="S10" i="52"/>
  <c r="X11" i="30"/>
  <c r="X11" i="39"/>
  <c r="AW13" i="42"/>
  <c r="X14" i="30"/>
  <c r="X14" i="39"/>
  <c r="AF14" i="42"/>
  <c r="AF14" i="52"/>
  <c r="BS14" i="30"/>
  <c r="BS14" i="43"/>
  <c r="BS14" i="53"/>
  <c r="CA14" i="42"/>
  <c r="CA14" i="52"/>
  <c r="BG16" i="42"/>
  <c r="BG16" i="52"/>
  <c r="E17" i="30"/>
  <c r="E17" i="39"/>
  <c r="E17" i="41"/>
  <c r="BC17" i="43"/>
  <c r="BC17" i="42"/>
  <c r="BC17" i="41"/>
  <c r="BC17" i="39"/>
  <c r="L5" i="41"/>
  <c r="L5" i="42"/>
  <c r="L5" i="39"/>
  <c r="L5" i="43"/>
  <c r="L5" i="53"/>
  <c r="M10" i="41"/>
  <c r="M10" i="42"/>
  <c r="M10" i="52"/>
  <c r="M10" i="43"/>
  <c r="M10" i="53"/>
  <c r="M10" i="39"/>
  <c r="AG3" i="30"/>
  <c r="AG3" i="39"/>
  <c r="BT28" i="50"/>
  <c r="BT5" i="43"/>
  <c r="BT5" i="53"/>
  <c r="AC8" i="30"/>
  <c r="AC8" i="41"/>
  <c r="T14" i="30"/>
  <c r="T14" i="43"/>
  <c r="T14" i="53"/>
  <c r="AS16" i="30"/>
  <c r="AS16" i="41"/>
  <c r="BO17" i="43"/>
  <c r="T5" i="41"/>
  <c r="T5" i="43"/>
  <c r="T5" i="39"/>
  <c r="BG8" i="43"/>
  <c r="BG8" i="53"/>
  <c r="AL10" i="41"/>
  <c r="AL10" i="42"/>
  <c r="AL10" i="52"/>
  <c r="AL10" i="39"/>
  <c r="AL10" i="43"/>
  <c r="AL10" i="53"/>
  <c r="B5" i="58"/>
  <c r="H5" i="58"/>
  <c r="U5" i="54"/>
  <c r="Y5" i="54"/>
  <c r="AC5" i="54"/>
  <c r="AG5" i="54"/>
  <c r="AK5" i="54"/>
  <c r="AO5" i="54"/>
  <c r="AS5" i="54"/>
  <c r="AW5" i="54"/>
  <c r="BA5" i="54"/>
  <c r="BE5" i="54"/>
  <c r="BI5" i="54"/>
  <c r="BM5" i="54"/>
  <c r="BQ5" i="54"/>
  <c r="BU5" i="54"/>
  <c r="BY5" i="54"/>
  <c r="CC5" i="54"/>
  <c r="CG5" i="54"/>
  <c r="CK5" i="54"/>
  <c r="CO5" i="54"/>
  <c r="G5" i="54"/>
  <c r="K5" i="54"/>
  <c r="O5" i="54"/>
  <c r="S5" i="54"/>
  <c r="H5" i="54"/>
  <c r="L5" i="54"/>
  <c r="P5" i="54"/>
  <c r="T5" i="54"/>
  <c r="X5" i="54"/>
  <c r="AB5" i="54"/>
  <c r="AF5" i="54"/>
  <c r="AJ5" i="54"/>
  <c r="AN5" i="54"/>
  <c r="AR5" i="54"/>
  <c r="AV5" i="54"/>
  <c r="AZ5" i="54"/>
  <c r="BD5" i="54"/>
  <c r="BH5" i="54"/>
  <c r="BL5" i="54"/>
  <c r="BP5" i="54"/>
  <c r="BT5" i="54"/>
  <c r="BX5" i="54"/>
  <c r="CB5" i="54"/>
  <c r="CF5" i="54"/>
  <c r="CJ5" i="54"/>
  <c r="CN5" i="54"/>
  <c r="F5" i="54"/>
  <c r="J5" i="54"/>
  <c r="W5" i="54"/>
  <c r="AM5" i="54"/>
  <c r="BC5" i="54"/>
  <c r="BS5" i="54"/>
  <c r="CI5" i="54"/>
  <c r="AU5" i="54"/>
  <c r="CA5" i="54"/>
  <c r="AA5" i="54"/>
  <c r="AQ5" i="54"/>
  <c r="BG5" i="54"/>
  <c r="BW5" i="54"/>
  <c r="CM5" i="54"/>
  <c r="M5" i="54"/>
  <c r="B5" i="54"/>
  <c r="AE5" i="54"/>
  <c r="Q5" i="54"/>
  <c r="AI5" i="54"/>
  <c r="AY5" i="54"/>
  <c r="BO5" i="54"/>
  <c r="CE5" i="54"/>
  <c r="BK5" i="54"/>
  <c r="Q9" i="58"/>
  <c r="Q9" i="54"/>
  <c r="AC9" i="58"/>
  <c r="AC9" i="54"/>
  <c r="AK9" i="54"/>
  <c r="AS9" i="58"/>
  <c r="AS9" i="54"/>
  <c r="BA9" i="54"/>
  <c r="BI9" i="58"/>
  <c r="BI9" i="54"/>
  <c r="BQ9" i="58"/>
  <c r="BQ9" i="54"/>
  <c r="U10" i="56"/>
  <c r="AK10" i="56"/>
  <c r="BA10" i="56"/>
  <c r="BQ10" i="56"/>
  <c r="CG10" i="56"/>
  <c r="T10" i="56"/>
  <c r="AJ10" i="56"/>
  <c r="AZ10" i="56"/>
  <c r="BP10" i="56"/>
  <c r="CF10" i="56"/>
  <c r="H10" i="56"/>
  <c r="B10" i="56"/>
  <c r="G10" i="56"/>
  <c r="O10" i="56"/>
  <c r="AE10" i="56"/>
  <c r="AU10" i="56"/>
  <c r="BK10" i="56"/>
  <c r="CA10" i="56"/>
  <c r="BG5" i="43"/>
  <c r="BG5" i="53"/>
  <c r="AJ7" i="30"/>
  <c r="AJ7" i="41"/>
  <c r="G9" i="30"/>
  <c r="G9" i="41"/>
  <c r="BB9" i="30"/>
  <c r="BB9" i="39"/>
  <c r="BB9" i="41"/>
  <c r="AN10" i="42"/>
  <c r="AN10" i="52"/>
  <c r="BS10" i="42"/>
  <c r="BS10" i="52"/>
  <c r="CE10" i="30"/>
  <c r="CE10" i="39"/>
  <c r="CE10" i="41"/>
  <c r="O16" i="43"/>
  <c r="O16" i="53"/>
  <c r="AQ3" i="52"/>
  <c r="D17" i="41"/>
  <c r="D17" i="42"/>
  <c r="D17" i="39"/>
  <c r="D17" i="43"/>
  <c r="K11" i="41"/>
  <c r="K11" i="42"/>
  <c r="K11" i="43"/>
  <c r="K11" i="39"/>
  <c r="AK12" i="30"/>
  <c r="AK12" i="43"/>
  <c r="AK12" i="53"/>
  <c r="S14" i="42"/>
  <c r="S14" i="52"/>
  <c r="BH17" i="39"/>
  <c r="BH17" i="34"/>
  <c r="BH17" i="41"/>
  <c r="BW17" i="43"/>
  <c r="BW17" i="53"/>
  <c r="BN3" i="42"/>
  <c r="BN3" i="41"/>
  <c r="BN3" i="43"/>
  <c r="BN3" i="39"/>
  <c r="BE6" i="41"/>
  <c r="BE6" i="43"/>
  <c r="BE6" i="42"/>
  <c r="BE6" i="52"/>
  <c r="BE6" i="39"/>
  <c r="F15" i="41"/>
  <c r="F15" i="43"/>
  <c r="F15" i="53"/>
  <c r="F15" i="39"/>
  <c r="S3" i="58"/>
  <c r="S3" i="54"/>
  <c r="AA3" i="56"/>
  <c r="AY3" i="58"/>
  <c r="AY3" i="54"/>
  <c r="BG3" i="56"/>
  <c r="BL3" i="58"/>
  <c r="BL3" i="54"/>
  <c r="CM3" i="56"/>
  <c r="AK6" i="58"/>
  <c r="AK6" i="54"/>
  <c r="CG6" i="58"/>
  <c r="CG6" i="54"/>
  <c r="Z10" i="56"/>
  <c r="CL10" i="56"/>
  <c r="Y12" i="58"/>
  <c r="Y12" i="54"/>
  <c r="BE12" i="58"/>
  <c r="BE12" i="54"/>
  <c r="AR13" i="58"/>
  <c r="AR13" i="54"/>
  <c r="U16" i="58"/>
  <c r="U16" i="54"/>
  <c r="CG16" i="58"/>
  <c r="CG16" i="54"/>
  <c r="BD17" i="58"/>
  <c r="BD17" i="54"/>
  <c r="CJ17" i="58"/>
  <c r="CJ17" i="54"/>
  <c r="E13" i="58"/>
  <c r="E13" i="54"/>
  <c r="I14" i="58"/>
  <c r="I14" i="55"/>
  <c r="I17" i="58"/>
  <c r="I17" i="54"/>
  <c r="K3" i="43"/>
  <c r="AB15" i="30"/>
  <c r="AB15" i="41"/>
  <c r="M17" i="43"/>
  <c r="M17" i="53"/>
  <c r="BS11" i="43"/>
  <c r="BS11" i="42"/>
  <c r="BS11" i="41"/>
  <c r="BS11" i="39"/>
  <c r="AC5" i="58"/>
  <c r="AM5" i="58"/>
  <c r="AV5" i="58"/>
  <c r="BI5" i="58"/>
  <c r="BS5" i="58"/>
  <c r="CB5" i="58"/>
  <c r="CO5" i="58"/>
  <c r="V10" i="56"/>
  <c r="AL10" i="58"/>
  <c r="AL10" i="54"/>
  <c r="BN10" i="56"/>
  <c r="CH10" i="56"/>
  <c r="Q11" i="58"/>
  <c r="Q11" i="54"/>
  <c r="CC11" i="58"/>
  <c r="CC11" i="54"/>
  <c r="X13" i="58"/>
  <c r="X13" i="54"/>
  <c r="AJ13" i="58"/>
  <c r="AJ13" i="54"/>
  <c r="BL13" i="54"/>
  <c r="BL13" i="58"/>
  <c r="CJ13" i="58"/>
  <c r="CJ13" i="54"/>
  <c r="S14" i="58"/>
  <c r="S14" i="54"/>
  <c r="AU14" i="54"/>
  <c r="AU14" i="58"/>
  <c r="BS14" i="58"/>
  <c r="BS14" i="54"/>
  <c r="CE14" i="58"/>
  <c r="CE14" i="54"/>
  <c r="G17" i="55"/>
  <c r="B17" i="55"/>
  <c r="F17" i="55"/>
  <c r="J17" i="55"/>
  <c r="R17" i="55"/>
  <c r="V17" i="55"/>
  <c r="Z17" i="55"/>
  <c r="AD17" i="55"/>
  <c r="AL17" i="55"/>
  <c r="AP17" i="55"/>
  <c r="AT17" i="55"/>
  <c r="AX17" i="55"/>
  <c r="BF17" i="55"/>
  <c r="BJ17" i="55"/>
  <c r="BN17" i="55"/>
  <c r="BR17" i="55"/>
  <c r="CD17" i="55"/>
  <c r="CH17" i="55"/>
  <c r="CL17" i="55"/>
  <c r="CP17" i="55"/>
  <c r="Q17" i="55"/>
  <c r="AW17" i="55"/>
  <c r="BM17" i="55"/>
  <c r="CC17" i="55"/>
  <c r="AO17" i="55"/>
  <c r="U17" i="55"/>
  <c r="AK17" i="55"/>
  <c r="BQ17" i="55"/>
  <c r="CG17" i="55"/>
  <c r="BE17" i="55"/>
  <c r="AC17" i="55"/>
  <c r="AS17" i="55"/>
  <c r="BI17" i="55"/>
  <c r="CO17" i="55"/>
  <c r="Y17" i="55"/>
  <c r="CK17" i="55"/>
  <c r="Y17" i="58"/>
  <c r="AP17" i="58"/>
  <c r="BG17" i="58"/>
  <c r="CK17" i="58"/>
  <c r="Y7" i="30"/>
  <c r="Y7" i="39"/>
  <c r="AO7" i="30"/>
  <c r="AO7" i="39"/>
  <c r="E10" i="41"/>
  <c r="K10" i="42"/>
  <c r="K10" i="52"/>
  <c r="BG13" i="30"/>
  <c r="BG13" i="39"/>
  <c r="BG13" i="41"/>
  <c r="BK13" i="39"/>
  <c r="BK13" i="41"/>
  <c r="BO13" i="43"/>
  <c r="BO13" i="53"/>
  <c r="AC15" i="30"/>
  <c r="AC15" i="39"/>
  <c r="CF16" i="30"/>
  <c r="CF16" i="39"/>
  <c r="C11" i="41"/>
  <c r="C11" i="39"/>
  <c r="O8" i="41"/>
  <c r="O8" i="39"/>
  <c r="L16" i="30"/>
  <c r="L16" i="42"/>
  <c r="L16" i="52"/>
  <c r="AB3" i="56"/>
  <c r="AM3" i="58"/>
  <c r="AM3" i="54"/>
  <c r="AX3" i="56"/>
  <c r="BS3" i="56"/>
  <c r="CD3" i="58"/>
  <c r="CD3" i="54"/>
  <c r="CN3" i="58"/>
  <c r="CN3" i="54"/>
  <c r="J10" i="56"/>
  <c r="BN10" i="58"/>
  <c r="U12" i="58"/>
  <c r="U12" i="54"/>
  <c r="AG12" i="58"/>
  <c r="AG12" i="54"/>
  <c r="BI12" i="58"/>
  <c r="BI12" i="54"/>
  <c r="CG12" i="58"/>
  <c r="CG12" i="54"/>
  <c r="B13" i="58"/>
  <c r="U13" i="54"/>
  <c r="AG13" i="54"/>
  <c r="AK13" i="54"/>
  <c r="AO13" i="54"/>
  <c r="AS13" i="54"/>
  <c r="BE13" i="54"/>
  <c r="BI13" i="54"/>
  <c r="BM13" i="54"/>
  <c r="BU13" i="54"/>
  <c r="BY13" i="54"/>
  <c r="CC13" i="54"/>
  <c r="CG13" i="54"/>
  <c r="C13" i="54"/>
  <c r="G13" i="54"/>
  <c r="K13" i="54"/>
  <c r="V13" i="54"/>
  <c r="AH13" i="54"/>
  <c r="AL13" i="54"/>
  <c r="AP13" i="54"/>
  <c r="AT13" i="54"/>
  <c r="BF13" i="54"/>
  <c r="BJ13" i="54"/>
  <c r="BN13" i="54"/>
  <c r="BV13" i="54"/>
  <c r="BZ13" i="54"/>
  <c r="CD13" i="54"/>
  <c r="CH13" i="54"/>
  <c r="H13" i="54"/>
  <c r="F13" i="54"/>
  <c r="J13" i="54"/>
  <c r="N13" i="54"/>
  <c r="R13" i="54"/>
  <c r="AA13" i="54"/>
  <c r="AQ13" i="54"/>
  <c r="BG13" i="54"/>
  <c r="BW13" i="54"/>
  <c r="M13" i="54"/>
  <c r="Q13" i="54"/>
  <c r="W13" i="54"/>
  <c r="AM13" i="54"/>
  <c r="BC13" i="54"/>
  <c r="BS13" i="54"/>
  <c r="CI13" i="54"/>
  <c r="B13" i="54"/>
  <c r="AC15" i="54"/>
  <c r="CO15" i="54"/>
  <c r="Q16" i="54"/>
  <c r="Q16" i="58"/>
  <c r="AC16" i="58"/>
  <c r="AC16" i="54"/>
  <c r="BE16" i="58"/>
  <c r="BE16" i="54"/>
  <c r="CC16" i="58"/>
  <c r="CC16" i="54"/>
  <c r="CO16" i="58"/>
  <c r="CO16" i="54"/>
  <c r="P17" i="58"/>
  <c r="P17" i="54"/>
  <c r="AB17" i="55"/>
  <c r="AR17" i="58"/>
  <c r="AR17" i="54"/>
  <c r="AZ17" i="55"/>
  <c r="BL17" i="55"/>
  <c r="BP17" i="58"/>
  <c r="BP17" i="54"/>
  <c r="CB17" i="58"/>
  <c r="CB17" i="54"/>
  <c r="CN17" i="55"/>
  <c r="C7" i="58"/>
  <c r="C7" i="54"/>
  <c r="D8" i="55"/>
  <c r="CR10" i="48"/>
  <c r="F10" i="54"/>
  <c r="F10" i="58"/>
  <c r="E17" i="55"/>
  <c r="Q3" i="39"/>
  <c r="AO4" i="30"/>
  <c r="AO4" i="39"/>
  <c r="G12" i="41"/>
  <c r="G12" i="39"/>
  <c r="T13" i="43"/>
  <c r="T13" i="53"/>
  <c r="T13" i="42"/>
  <c r="T13" i="52"/>
  <c r="T13" i="39"/>
  <c r="T13" i="41"/>
  <c r="BC3" i="58"/>
  <c r="BC3" i="54"/>
  <c r="CI3" i="56"/>
  <c r="AT10" i="58"/>
  <c r="AT10" i="55"/>
  <c r="Y11" i="58"/>
  <c r="Y11" i="55"/>
  <c r="CK11" i="58"/>
  <c r="CK11" i="55"/>
  <c r="R15" i="54"/>
  <c r="BF15" i="54"/>
  <c r="CD15" i="54"/>
  <c r="CP15" i="54"/>
  <c r="K17" i="55"/>
  <c r="BK17" i="58"/>
  <c r="BK17" i="54"/>
  <c r="BW17" i="55"/>
  <c r="D3" i="58"/>
  <c r="F7" i="56"/>
  <c r="E14" i="55"/>
  <c r="G16" i="56"/>
  <c r="CL8" i="41"/>
  <c r="CL8" i="39"/>
  <c r="S5" i="58"/>
  <c r="AO5" i="58"/>
  <c r="AY5" i="58"/>
  <c r="BH5" i="58"/>
  <c r="BU5" i="58"/>
  <c r="CE5" i="58"/>
  <c r="CN5" i="58"/>
  <c r="AF6" i="58"/>
  <c r="B9" i="58"/>
  <c r="R9" i="58"/>
  <c r="AH9" i="58"/>
  <c r="AX9" i="58"/>
  <c r="BN9" i="58"/>
  <c r="V9" i="58"/>
  <c r="AD9" i="58"/>
  <c r="AL9" i="58"/>
  <c r="AT9" i="58"/>
  <c r="BV9" i="58"/>
  <c r="BZ9" i="58"/>
  <c r="BB9" i="58"/>
  <c r="CC9" i="54"/>
  <c r="CG9" i="54"/>
  <c r="CK9" i="54"/>
  <c r="C9" i="54"/>
  <c r="G9" i="54"/>
  <c r="K9" i="54"/>
  <c r="O9" i="54"/>
  <c r="S9" i="54"/>
  <c r="V9" i="54"/>
  <c r="Z9" i="54"/>
  <c r="AD9" i="54"/>
  <c r="AH9" i="54"/>
  <c r="AL9" i="54"/>
  <c r="AP9" i="54"/>
  <c r="AT9" i="54"/>
  <c r="AX9" i="54"/>
  <c r="BB9" i="54"/>
  <c r="BF9" i="54"/>
  <c r="BJ9" i="54"/>
  <c r="BN9" i="54"/>
  <c r="BR9" i="54"/>
  <c r="BV9" i="54"/>
  <c r="BZ9" i="54"/>
  <c r="CD9" i="54"/>
  <c r="CH9" i="54"/>
  <c r="CL9" i="54"/>
  <c r="D9" i="54"/>
  <c r="F9" i="54"/>
  <c r="J9" i="54"/>
  <c r="N9" i="54"/>
  <c r="R9" i="54"/>
  <c r="W9" i="54"/>
  <c r="AM9" i="54"/>
  <c r="BC9" i="54"/>
  <c r="BS9" i="54"/>
  <c r="B9" i="54"/>
  <c r="AU9" i="54"/>
  <c r="AA9" i="54"/>
  <c r="AQ9" i="54"/>
  <c r="BG9" i="54"/>
  <c r="BW9" i="54"/>
  <c r="CM9" i="54"/>
  <c r="AE9" i="54"/>
  <c r="CA9" i="54"/>
  <c r="AI9" i="54"/>
  <c r="AY9" i="54"/>
  <c r="BO9" i="54"/>
  <c r="BJ9" i="58"/>
  <c r="BK9" i="54"/>
  <c r="CM9" i="58"/>
  <c r="U13" i="58"/>
  <c r="K16" i="55"/>
  <c r="O16" i="55"/>
  <c r="AA16" i="55"/>
  <c r="AM16" i="55"/>
  <c r="AQ16" i="55"/>
  <c r="AU16" i="55"/>
  <c r="AY16" i="55"/>
  <c r="BC16" i="55"/>
  <c r="BG16" i="55"/>
  <c r="BK16" i="55"/>
  <c r="BO16" i="55"/>
  <c r="CE16" i="55"/>
  <c r="CI16" i="55"/>
  <c r="N16" i="55"/>
  <c r="Z16" i="55"/>
  <c r="AL16" i="55"/>
  <c r="AP16" i="55"/>
  <c r="AT16" i="55"/>
  <c r="AX16" i="55"/>
  <c r="BB16" i="55"/>
  <c r="BF16" i="55"/>
  <c r="BJ16" i="55"/>
  <c r="BN16" i="55"/>
  <c r="CD16" i="55"/>
  <c r="CH16" i="55"/>
  <c r="CP16" i="55"/>
  <c r="B16" i="55"/>
  <c r="CO4" i="43"/>
  <c r="CO4" i="53"/>
  <c r="CO4" i="42"/>
  <c r="CO4" i="52"/>
  <c r="CO4" i="39"/>
  <c r="CL7" i="42"/>
  <c r="CL7" i="52"/>
  <c r="CL7" i="39"/>
  <c r="CN9" i="41"/>
  <c r="CN9" i="39"/>
  <c r="CP12" i="41"/>
  <c r="CP12" i="39"/>
  <c r="CO14" i="43"/>
  <c r="CN17" i="41"/>
  <c r="CN17" i="39"/>
  <c r="BO7" i="41"/>
  <c r="BO7" i="43"/>
  <c r="BO7" i="53"/>
  <c r="BO7" i="39"/>
  <c r="CA7" i="52"/>
  <c r="AJ3" i="56"/>
  <c r="AQ10" i="56"/>
  <c r="BW10" i="58"/>
  <c r="BW10" i="54"/>
  <c r="CP14" i="58"/>
  <c r="CP14" i="54"/>
  <c r="H17" i="58"/>
  <c r="H17" i="54"/>
  <c r="CO16" i="43"/>
  <c r="CO16" i="53"/>
  <c r="CO16" i="39"/>
  <c r="BG4" i="42"/>
  <c r="BG4" i="52"/>
  <c r="BH5" i="43"/>
  <c r="BH5" i="36"/>
  <c r="S6" i="42"/>
  <c r="BX11" i="39"/>
  <c r="BX11" i="41"/>
  <c r="CJ11" i="30"/>
  <c r="CJ11" i="43"/>
  <c r="CJ11" i="53"/>
  <c r="E13" i="30"/>
  <c r="E13" i="39"/>
  <c r="W10" i="58"/>
  <c r="W10" i="54"/>
  <c r="BN11" i="58"/>
  <c r="BN11" i="54"/>
  <c r="K13" i="58"/>
  <c r="AY13" i="58"/>
  <c r="AY13" i="54"/>
  <c r="AJ16" i="55"/>
  <c r="AM17" i="58"/>
  <c r="AM17" i="54"/>
  <c r="E6" i="58"/>
  <c r="E6" i="54"/>
  <c r="CO9" i="54"/>
  <c r="S10" i="58"/>
  <c r="S10" i="54"/>
  <c r="AI10" i="58"/>
  <c r="AI10" i="54"/>
  <c r="BO10" i="58"/>
  <c r="BO10" i="54"/>
  <c r="N11" i="58"/>
  <c r="N11" i="54"/>
  <c r="CL8" i="43"/>
  <c r="CL8" i="53"/>
  <c r="CM13" i="54"/>
  <c r="BI14" i="18"/>
  <c r="X14" i="18"/>
  <c r="CN9" i="43"/>
  <c r="O13" i="58"/>
  <c r="O13" i="54"/>
  <c r="CP9" i="43"/>
  <c r="CP9" i="42"/>
  <c r="CP9" i="39"/>
  <c r="CP12" i="43"/>
  <c r="CP12" i="53"/>
  <c r="BT20" i="50"/>
  <c r="BN14" i="58"/>
  <c r="BN14" i="54"/>
  <c r="AR14" i="18"/>
  <c r="AV16" i="18"/>
  <c r="L3" i="41"/>
  <c r="L3" i="42"/>
  <c r="L3" i="39"/>
  <c r="L3" i="43"/>
  <c r="BE4" i="41"/>
  <c r="BE4" i="43"/>
  <c r="BE4" i="53"/>
  <c r="BE4" i="42"/>
  <c r="BE4" i="52"/>
  <c r="BE4" i="39"/>
  <c r="BY4" i="41"/>
  <c r="BY4" i="42"/>
  <c r="BY4" i="52"/>
  <c r="BY4" i="43"/>
  <c r="BY4" i="53"/>
  <c r="BY4" i="39"/>
  <c r="F5" i="41"/>
  <c r="F5" i="42"/>
  <c r="F5" i="43"/>
  <c r="F5" i="39"/>
  <c r="BF5" i="42"/>
  <c r="BF5" i="43"/>
  <c r="BF5" i="41"/>
  <c r="BF5" i="39"/>
  <c r="AY6" i="42"/>
  <c r="AY6" i="43"/>
  <c r="AY6" i="39"/>
  <c r="AY6" i="41"/>
  <c r="AZ7" i="43"/>
  <c r="AZ7" i="53"/>
  <c r="AZ7" i="41"/>
  <c r="AZ7" i="39"/>
  <c r="BM8" i="41"/>
  <c r="BM8" i="42"/>
  <c r="BM8" i="52"/>
  <c r="BM8" i="43"/>
  <c r="BM8" i="53"/>
  <c r="BM8" i="39"/>
  <c r="CG8" i="41"/>
  <c r="CG8" i="42"/>
  <c r="CG8" i="52"/>
  <c r="CG8" i="43"/>
  <c r="CG8" i="53"/>
  <c r="CG8" i="39"/>
  <c r="N9" i="41"/>
  <c r="N9" i="42"/>
  <c r="N9" i="39"/>
  <c r="N9" i="43"/>
  <c r="N9" i="53"/>
  <c r="BN9" i="43"/>
  <c r="BN9" i="42"/>
  <c r="BN9" i="41"/>
  <c r="BN9" i="39"/>
  <c r="L11" i="41"/>
  <c r="L11" i="42"/>
  <c r="L11" i="39"/>
  <c r="L11" i="43"/>
  <c r="BM12" i="41"/>
  <c r="BM12" i="42"/>
  <c r="BM12" i="52"/>
  <c r="BM12" i="43"/>
  <c r="BM12" i="53"/>
  <c r="BM12" i="39"/>
  <c r="F13" i="41"/>
  <c r="F13" i="42"/>
  <c r="F13" i="39"/>
  <c r="F13" i="43"/>
  <c r="F13" i="53"/>
  <c r="BN13" i="43"/>
  <c r="BN13" i="53"/>
  <c r="BN13" i="42"/>
  <c r="BN13" i="41"/>
  <c r="BN13" i="39"/>
  <c r="BC14" i="41"/>
  <c r="BC14" i="42"/>
  <c r="BC14" i="52"/>
  <c r="BC14" i="43"/>
  <c r="BC14" i="53"/>
  <c r="BC14" i="39"/>
  <c r="U16" i="41"/>
  <c r="U16" i="42"/>
  <c r="U16" i="52"/>
  <c r="U16" i="43"/>
  <c r="U16" i="53"/>
  <c r="U16" i="39"/>
  <c r="BY16" i="41"/>
  <c r="BY16" i="42"/>
  <c r="BY16" i="52"/>
  <c r="BY16" i="43"/>
  <c r="BY16" i="53"/>
  <c r="BY16" i="39"/>
  <c r="F17" i="41"/>
  <c r="F17" i="43"/>
  <c r="F17" i="39"/>
  <c r="Z17" i="43"/>
  <c r="Z17" i="53"/>
  <c r="Z17" i="42"/>
  <c r="Z17" i="39"/>
  <c r="Z17" i="41"/>
  <c r="BF17" i="43"/>
  <c r="BF17" i="53"/>
  <c r="BF17" i="42"/>
  <c r="BF17" i="41"/>
  <c r="BF17" i="39"/>
  <c r="R15" i="42"/>
  <c r="R15" i="52"/>
  <c r="P16" i="30"/>
  <c r="P16" i="42"/>
  <c r="P16" i="52"/>
  <c r="R17" i="42"/>
  <c r="BM3" i="42"/>
  <c r="BM3" i="43"/>
  <c r="BM3" i="41"/>
  <c r="BM3" i="39"/>
  <c r="CG3" i="42"/>
  <c r="CG3" i="43"/>
  <c r="CG3" i="41"/>
  <c r="CG3" i="39"/>
  <c r="N4" i="41"/>
  <c r="N4" i="42"/>
  <c r="N4" i="52"/>
  <c r="N4" i="39"/>
  <c r="N4" i="43"/>
  <c r="N4" i="53"/>
  <c r="AD4" i="42"/>
  <c r="AD4" i="52"/>
  <c r="AD4" i="43"/>
  <c r="AD4" i="53"/>
  <c r="AD4" i="41"/>
  <c r="AD4" i="39"/>
  <c r="BJ4" i="42"/>
  <c r="BJ4" i="52"/>
  <c r="BJ4" i="41"/>
  <c r="BJ4" i="43"/>
  <c r="BJ4" i="53"/>
  <c r="BJ4" i="39"/>
  <c r="CD4" i="42"/>
  <c r="CD4" i="52"/>
  <c r="CD4" i="43"/>
  <c r="CD4" i="53"/>
  <c r="CD4" i="41"/>
  <c r="CD4" i="39"/>
  <c r="AU5" i="42"/>
  <c r="AU5" i="43"/>
  <c r="AU5" i="41"/>
  <c r="AU5" i="39"/>
  <c r="U7" i="42"/>
  <c r="U7" i="52"/>
  <c r="U7" i="41"/>
  <c r="U7" i="43"/>
  <c r="U7" i="53"/>
  <c r="U7" i="39"/>
  <c r="BU7" i="42"/>
  <c r="BU7" i="52"/>
  <c r="BU7" i="41"/>
  <c r="BU7" i="43"/>
  <c r="BU7" i="53"/>
  <c r="BU7" i="39"/>
  <c r="CK7" i="42"/>
  <c r="CK7" i="52"/>
  <c r="CK7" i="43"/>
  <c r="CK7" i="53"/>
  <c r="CK7" i="41"/>
  <c r="CK7" i="39"/>
  <c r="R8" i="43"/>
  <c r="R8" i="53"/>
  <c r="R8" i="42"/>
  <c r="R8" i="52"/>
  <c r="R8" i="41"/>
  <c r="R8" i="39"/>
  <c r="AH8" i="41"/>
  <c r="AH8" i="42"/>
  <c r="AH8" i="52"/>
  <c r="AH8" i="43"/>
  <c r="AH8" i="53"/>
  <c r="AH8" i="39"/>
  <c r="BN8" i="41"/>
  <c r="BN8" i="42"/>
  <c r="BN8" i="52"/>
  <c r="BN8" i="43"/>
  <c r="BN8" i="53"/>
  <c r="BN8" i="39"/>
  <c r="CH8" i="41"/>
  <c r="CH8" i="42"/>
  <c r="CH8" i="52"/>
  <c r="CH8" i="43"/>
  <c r="CH8" i="53"/>
  <c r="CH8" i="39"/>
  <c r="BC9" i="43"/>
  <c r="BC9" i="42"/>
  <c r="BC9" i="41"/>
  <c r="BC9" i="39"/>
  <c r="BE11" i="43"/>
  <c r="BE11" i="42"/>
  <c r="BE11" i="41"/>
  <c r="BE11" i="39"/>
  <c r="BY11" i="43"/>
  <c r="BY11" i="42"/>
  <c r="BY11" i="41"/>
  <c r="BY11" i="39"/>
  <c r="F12" i="41"/>
  <c r="F12" i="42"/>
  <c r="F12" i="52"/>
  <c r="F12" i="39"/>
  <c r="F12" i="43"/>
  <c r="F12" i="53"/>
  <c r="V12" i="41"/>
  <c r="V12" i="42"/>
  <c r="V12" i="52"/>
  <c r="V12" i="43"/>
  <c r="V12" i="53"/>
  <c r="V12" i="39"/>
  <c r="AL12" i="41"/>
  <c r="AL12" i="42"/>
  <c r="AL12" i="52"/>
  <c r="AL12" i="43"/>
  <c r="AL12" i="53"/>
  <c r="AL12" i="39"/>
  <c r="CD12" i="41"/>
  <c r="CD12" i="42"/>
  <c r="CD12" i="52"/>
  <c r="CD12" i="43"/>
  <c r="CD12" i="53"/>
  <c r="CD12" i="39"/>
  <c r="AI13" i="43"/>
  <c r="AI13" i="53"/>
  <c r="AI13" i="42"/>
  <c r="AI13" i="41"/>
  <c r="AI13" i="39"/>
  <c r="AY13" i="43"/>
  <c r="AY13" i="53"/>
  <c r="AY13" i="42"/>
  <c r="AY13" i="41"/>
  <c r="AY13" i="39"/>
  <c r="U15" i="43"/>
  <c r="U15" i="53"/>
  <c r="U15" i="42"/>
  <c r="U15" i="52"/>
  <c r="U15" i="41"/>
  <c r="U15" i="39"/>
  <c r="BY15" i="43"/>
  <c r="BY15" i="53"/>
  <c r="BY15" i="42"/>
  <c r="BY15" i="52"/>
  <c r="BY15" i="41"/>
  <c r="BY15" i="39"/>
  <c r="F16" i="41"/>
  <c r="F16" i="42"/>
  <c r="F16" i="52"/>
  <c r="F16" i="39"/>
  <c r="F16" i="43"/>
  <c r="F16" i="53"/>
  <c r="V16" i="41"/>
  <c r="V16" i="42"/>
  <c r="V16" i="52"/>
  <c r="V16" i="43"/>
  <c r="V16" i="53"/>
  <c r="V16" i="39"/>
  <c r="BV16" i="41"/>
  <c r="BV16" i="42"/>
  <c r="BV16" i="52"/>
  <c r="BV16" i="43"/>
  <c r="BV16" i="53"/>
  <c r="BV16" i="39"/>
  <c r="AA17" i="43"/>
  <c r="AA17" i="42"/>
  <c r="AA17" i="39"/>
  <c r="AA17" i="41"/>
  <c r="AQ17" i="30"/>
  <c r="CM17" i="52"/>
  <c r="B17" i="39"/>
  <c r="M3" i="30"/>
  <c r="M3" i="41"/>
  <c r="E4" i="43"/>
  <c r="CA4" i="43"/>
  <c r="CA4" i="53"/>
  <c r="CI4" i="43"/>
  <c r="CI4" i="53"/>
  <c r="G6" i="30"/>
  <c r="G6" i="41"/>
  <c r="BG6" i="30"/>
  <c r="BG6" i="39"/>
  <c r="BK6" i="30"/>
  <c r="BK6" i="39"/>
  <c r="BO6" i="42"/>
  <c r="M7" i="42"/>
  <c r="M7" i="52"/>
  <c r="BL7" i="30"/>
  <c r="AT8" i="43"/>
  <c r="AT8" i="53"/>
  <c r="BG10" i="42"/>
  <c r="BG10" i="52"/>
  <c r="BK10" i="42"/>
  <c r="BK10" i="52"/>
  <c r="E11" i="30"/>
  <c r="E11" i="42"/>
  <c r="E11" i="52"/>
  <c r="B11" i="42"/>
  <c r="BH11" i="36"/>
  <c r="BW12" i="43"/>
  <c r="BW12" i="53"/>
  <c r="CE12" i="43"/>
  <c r="CE12" i="53"/>
  <c r="K13" i="30"/>
  <c r="K13" i="43"/>
  <c r="K13" i="53"/>
  <c r="O14" i="30"/>
  <c r="O14" i="41"/>
  <c r="BK14" i="43"/>
  <c r="BK14" i="53"/>
  <c r="BH15" i="41"/>
  <c r="BH15" i="34"/>
  <c r="BP15" i="30"/>
  <c r="BP15" i="41"/>
  <c r="W40" i="50"/>
  <c r="BW16" i="42"/>
  <c r="BW16" i="52"/>
  <c r="CE16" i="30"/>
  <c r="CE16" i="42"/>
  <c r="CE16" i="52"/>
  <c r="S17" i="43"/>
  <c r="S17" i="53"/>
  <c r="G3" i="41"/>
  <c r="G3" i="42"/>
  <c r="G3" i="52"/>
  <c r="G3" i="43"/>
  <c r="G3" i="39"/>
  <c r="AY3" i="43"/>
  <c r="AY3" i="41"/>
  <c r="AY3" i="39"/>
  <c r="AB5" i="42"/>
  <c r="AB5" i="43"/>
  <c r="AB5" i="41"/>
  <c r="AB5" i="39"/>
  <c r="R6" i="41"/>
  <c r="R6" i="43"/>
  <c r="R6" i="42"/>
  <c r="R6" i="52"/>
  <c r="R6" i="39"/>
  <c r="BY6" i="42"/>
  <c r="BY6" i="43"/>
  <c r="BY6" i="41"/>
  <c r="BY6" i="39"/>
  <c r="K8" i="41"/>
  <c r="K8" i="42"/>
  <c r="K8" i="52"/>
  <c r="K8" i="43"/>
  <c r="K8" i="53"/>
  <c r="K8" i="39"/>
  <c r="AV9" i="43"/>
  <c r="AV9" i="42"/>
  <c r="AV9" i="41"/>
  <c r="AV9" i="39"/>
  <c r="V10" i="41"/>
  <c r="V10" i="42"/>
  <c r="V10" i="52"/>
  <c r="V10" i="39"/>
  <c r="V10" i="43"/>
  <c r="V10" i="53"/>
  <c r="BM10" i="41"/>
  <c r="BM10" i="42"/>
  <c r="BM10" i="52"/>
  <c r="BM10" i="39"/>
  <c r="BM10" i="43"/>
  <c r="BM10" i="53"/>
  <c r="G11" i="41"/>
  <c r="G11" i="42"/>
  <c r="G11" i="43"/>
  <c r="G11" i="53"/>
  <c r="G11" i="39"/>
  <c r="AY11" i="43"/>
  <c r="AY11" i="42"/>
  <c r="AY11" i="41"/>
  <c r="AY11" i="39"/>
  <c r="AU12" i="41"/>
  <c r="AU12" i="42"/>
  <c r="AU12" i="52"/>
  <c r="AU12" i="39"/>
  <c r="AU12" i="43"/>
  <c r="AU12" i="53"/>
  <c r="AB13" i="43"/>
  <c r="AB13" i="42"/>
  <c r="AB13" i="39"/>
  <c r="AB13" i="41"/>
  <c r="R14" i="41"/>
  <c r="R14" i="42"/>
  <c r="R14" i="52"/>
  <c r="R14" i="43"/>
  <c r="R14" i="53"/>
  <c r="R14" i="39"/>
  <c r="BY14" i="41"/>
  <c r="BY14" i="42"/>
  <c r="BY14" i="52"/>
  <c r="BY14" i="43"/>
  <c r="BY14" i="53"/>
  <c r="BY14" i="39"/>
  <c r="AA15" i="43"/>
  <c r="AA15" i="53"/>
  <c r="AA15" i="42"/>
  <c r="AA15" i="52"/>
  <c r="AA15" i="39"/>
  <c r="AA15" i="41"/>
  <c r="BS15" i="43"/>
  <c r="BS15" i="53"/>
  <c r="BS15" i="42"/>
  <c r="BS15" i="52"/>
  <c r="BS15" i="41"/>
  <c r="BS15" i="39"/>
  <c r="AQ16" i="41"/>
  <c r="AQ16" i="42"/>
  <c r="AQ16" i="52"/>
  <c r="AQ16" i="43"/>
  <c r="AQ16" i="53"/>
  <c r="AQ16" i="39"/>
  <c r="AS3" i="30"/>
  <c r="AS3" i="39"/>
  <c r="AW3" i="43"/>
  <c r="BA3" i="42"/>
  <c r="BA3" i="52"/>
  <c r="BH4" i="35"/>
  <c r="BP4" i="30"/>
  <c r="BP4" i="42"/>
  <c r="BP4" i="52"/>
  <c r="CB6" i="42"/>
  <c r="CJ6" i="42"/>
  <c r="AW7" i="30"/>
  <c r="AW7" i="39"/>
  <c r="BA7" i="43"/>
  <c r="BA7" i="53"/>
  <c r="E8" i="30"/>
  <c r="BB8" i="41"/>
  <c r="BB8" i="43"/>
  <c r="BB8" i="53"/>
  <c r="BB8" i="42"/>
  <c r="BB8" i="52"/>
  <c r="BB8" i="39"/>
  <c r="BL8" i="43"/>
  <c r="BL8" i="53"/>
  <c r="W33" i="50"/>
  <c r="CA9" i="30"/>
  <c r="CI9" i="30"/>
  <c r="CB10" i="30"/>
  <c r="CB10" i="41"/>
  <c r="CJ10" i="30"/>
  <c r="CJ10" i="41"/>
  <c r="AS11" i="42"/>
  <c r="BA11" i="30"/>
  <c r="BA11" i="39"/>
  <c r="AX12" i="41"/>
  <c r="AX12" i="42"/>
  <c r="AX12" i="52"/>
  <c r="AX12" i="43"/>
  <c r="AX12" i="53"/>
  <c r="AX12" i="39"/>
  <c r="BL12" i="30"/>
  <c r="BL12" i="42"/>
  <c r="BL12" i="52"/>
  <c r="BW13" i="30"/>
  <c r="BW13" i="41"/>
  <c r="CE13" i="30"/>
  <c r="CE13" i="41"/>
  <c r="BX14" i="30"/>
  <c r="BX14" i="39"/>
  <c r="CF14" i="30"/>
  <c r="CF14" i="41"/>
  <c r="AS15" i="39"/>
  <c r="AS15" i="41"/>
  <c r="BA15" i="42"/>
  <c r="BA15" i="52"/>
  <c r="AT16" i="41"/>
  <c r="AT16" i="42"/>
  <c r="AT16" i="52"/>
  <c r="AT16" i="39"/>
  <c r="BH16" i="36"/>
  <c r="BH16" i="43"/>
  <c r="BH16" i="53"/>
  <c r="I3" i="30"/>
  <c r="I3" i="39"/>
  <c r="X3" i="43"/>
  <c r="AN3" i="39"/>
  <c r="CJ4" i="42"/>
  <c r="CJ4" i="52"/>
  <c r="M5" i="39"/>
  <c r="M5" i="41"/>
  <c r="AS5" i="42"/>
  <c r="W30" i="50"/>
  <c r="AJ6" i="30"/>
  <c r="AJ6" i="39"/>
  <c r="AN6" i="42"/>
  <c r="AN6" i="52"/>
  <c r="BL6" i="30"/>
  <c r="BL6" i="39"/>
  <c r="BS6" i="42"/>
  <c r="CE6" i="30"/>
  <c r="CE6" i="39"/>
  <c r="CI6" i="42"/>
  <c r="CI7" i="30"/>
  <c r="CI7" i="43"/>
  <c r="CI7" i="53"/>
  <c r="BO9" i="43"/>
  <c r="T11" i="30"/>
  <c r="W35" i="50"/>
  <c r="AF11" i="30"/>
  <c r="AF11" i="43"/>
  <c r="AF11" i="53"/>
  <c r="CJ12" i="43"/>
  <c r="CJ12" i="53"/>
  <c r="AS13" i="43"/>
  <c r="AS13" i="53"/>
  <c r="BA13" i="43"/>
  <c r="BA13" i="53"/>
  <c r="K14" i="30"/>
  <c r="K14" i="39"/>
  <c r="AB14" i="42"/>
  <c r="AB14" i="52"/>
  <c r="AJ14" i="30"/>
  <c r="AJ14" i="43"/>
  <c r="AJ14" i="53"/>
  <c r="AN14" i="30"/>
  <c r="AN14" i="39"/>
  <c r="BH14" i="36"/>
  <c r="BH14" i="43"/>
  <c r="BH14" i="53"/>
  <c r="BP14" i="30"/>
  <c r="BP14" i="39"/>
  <c r="BP14" i="41"/>
  <c r="BW14" i="42"/>
  <c r="BW14" i="52"/>
  <c r="CI14" i="30"/>
  <c r="CI14" i="39"/>
  <c r="Q15" i="42"/>
  <c r="Q15" i="52"/>
  <c r="BG16" i="43"/>
  <c r="BG16" i="53"/>
  <c r="BO16" i="30"/>
  <c r="BO16" i="42"/>
  <c r="BO16" i="52"/>
  <c r="BR16" i="30"/>
  <c r="BR16" i="39"/>
  <c r="E17" i="42"/>
  <c r="E17" i="52"/>
  <c r="BT41" i="50"/>
  <c r="BK3" i="41"/>
  <c r="BK3" i="43"/>
  <c r="BK3" i="39"/>
  <c r="CB4" i="43"/>
  <c r="CB4" i="53"/>
  <c r="CB4" i="42"/>
  <c r="CB4" i="52"/>
  <c r="CB4" i="41"/>
  <c r="CB4" i="39"/>
  <c r="X5" i="43"/>
  <c r="X5" i="53"/>
  <c r="X5" i="41"/>
  <c r="X5" i="39"/>
  <c r="AO6" i="41"/>
  <c r="AO6" i="42"/>
  <c r="AO6" i="52"/>
  <c r="AO6" i="43"/>
  <c r="AO6" i="39"/>
  <c r="AJ9" i="43"/>
  <c r="AJ9" i="53"/>
  <c r="AJ9" i="41"/>
  <c r="AJ9" i="39"/>
  <c r="R10" i="41"/>
  <c r="R10" i="42"/>
  <c r="R10" i="52"/>
  <c r="R10" i="39"/>
  <c r="R10" i="43"/>
  <c r="R10" i="53"/>
  <c r="AX10" i="41"/>
  <c r="AX10" i="42"/>
  <c r="AX10" i="52"/>
  <c r="AX10" i="39"/>
  <c r="AX10" i="43"/>
  <c r="AX10" i="53"/>
  <c r="CG10" i="41"/>
  <c r="CG10" i="42"/>
  <c r="CG10" i="52"/>
  <c r="CG10" i="43"/>
  <c r="CG10" i="53"/>
  <c r="CG10" i="39"/>
  <c r="AQ12" i="41"/>
  <c r="AQ12" i="42"/>
  <c r="AQ12" i="52"/>
  <c r="AQ12" i="43"/>
  <c r="AQ12" i="53"/>
  <c r="AQ12" i="39"/>
  <c r="U14" i="41"/>
  <c r="U14" i="42"/>
  <c r="U14" i="52"/>
  <c r="U14" i="43"/>
  <c r="U14" i="53"/>
  <c r="U14" i="39"/>
  <c r="AE15" i="43"/>
  <c r="AE15" i="53"/>
  <c r="AE15" i="42"/>
  <c r="AE15" i="52"/>
  <c r="AE15" i="41"/>
  <c r="AE15" i="39"/>
  <c r="Y3" i="58"/>
  <c r="AO3" i="58"/>
  <c r="BE3" i="58"/>
  <c r="BU3" i="58"/>
  <c r="CK3" i="58"/>
  <c r="B7" i="58"/>
  <c r="BY7" i="54"/>
  <c r="CC7" i="54"/>
  <c r="CG7" i="54"/>
  <c r="CK7" i="54"/>
  <c r="CO7" i="54"/>
  <c r="K7" i="54"/>
  <c r="O7" i="54"/>
  <c r="S7" i="54"/>
  <c r="B7" i="54"/>
  <c r="V7" i="54"/>
  <c r="Z7" i="54"/>
  <c r="AD7" i="54"/>
  <c r="AH7" i="54"/>
  <c r="AL7" i="54"/>
  <c r="AP7" i="54"/>
  <c r="AT7" i="54"/>
  <c r="AX7" i="54"/>
  <c r="BB7" i="54"/>
  <c r="BF7" i="54"/>
  <c r="BJ7" i="54"/>
  <c r="BN7" i="54"/>
  <c r="BR7" i="54"/>
  <c r="BZ7" i="54"/>
  <c r="CD7" i="54"/>
  <c r="CH7" i="54"/>
  <c r="CL7" i="54"/>
  <c r="CP7" i="54"/>
  <c r="D7" i="54"/>
  <c r="H7" i="54"/>
  <c r="BX7" i="54"/>
  <c r="CB7" i="54"/>
  <c r="CF7" i="54"/>
  <c r="CJ7" i="54"/>
  <c r="CN7" i="54"/>
  <c r="J7" i="54"/>
  <c r="N7" i="54"/>
  <c r="R7" i="54"/>
  <c r="W7" i="54"/>
  <c r="AM7" i="54"/>
  <c r="BC7" i="54"/>
  <c r="BS7" i="54"/>
  <c r="CI7" i="54"/>
  <c r="AE7" i="54"/>
  <c r="CA7" i="54"/>
  <c r="AA7" i="54"/>
  <c r="AQ7" i="54"/>
  <c r="BG7" i="54"/>
  <c r="CM7" i="54"/>
  <c r="E7" i="54"/>
  <c r="BK7" i="54"/>
  <c r="AI7" i="54"/>
  <c r="AY7" i="54"/>
  <c r="BO7" i="54"/>
  <c r="CE7" i="54"/>
  <c r="AU7" i="54"/>
  <c r="I7" i="54"/>
  <c r="CO3" i="43"/>
  <c r="CO3" i="41"/>
  <c r="CO3" i="39"/>
  <c r="CO7" i="43"/>
  <c r="CO7" i="53"/>
  <c r="CO7" i="41"/>
  <c r="CO7" i="39"/>
  <c r="AC3" i="30"/>
  <c r="AC3" i="39"/>
  <c r="AG3" i="42"/>
  <c r="I4" i="41"/>
  <c r="AX5" i="30"/>
  <c r="CJ7" i="30"/>
  <c r="CJ7" i="41"/>
  <c r="AG8" i="43"/>
  <c r="AG8" i="53"/>
  <c r="AK8" i="30"/>
  <c r="AK8" i="43"/>
  <c r="AK8" i="53"/>
  <c r="AK8" i="41"/>
  <c r="AS8" i="30"/>
  <c r="BA8" i="30"/>
  <c r="Y11" i="30"/>
  <c r="Y11" i="39"/>
  <c r="AC11" i="42"/>
  <c r="AO11" i="30"/>
  <c r="AO11" i="39"/>
  <c r="T14" i="39"/>
  <c r="BX15" i="30"/>
  <c r="G16" i="43"/>
  <c r="G16" i="53"/>
  <c r="Y16" i="30"/>
  <c r="AG16" i="30"/>
  <c r="AG16" i="42"/>
  <c r="AG16" i="52"/>
  <c r="AW16" i="30"/>
  <c r="AW16" i="43"/>
  <c r="AW16" i="53"/>
  <c r="O17" i="43"/>
  <c r="O17" i="53"/>
  <c r="BK17" i="30"/>
  <c r="BK17" i="41"/>
  <c r="BK17" i="51"/>
  <c r="H3" i="41"/>
  <c r="H3" i="42"/>
  <c r="H3" i="39"/>
  <c r="H3" i="43"/>
  <c r="AV5" i="43"/>
  <c r="AV5" i="39"/>
  <c r="AV5" i="41"/>
  <c r="BC7" i="41"/>
  <c r="BC7" i="43"/>
  <c r="BC7" i="53"/>
  <c r="BC7" i="39"/>
  <c r="BO8" i="30"/>
  <c r="BO8" i="42"/>
  <c r="BO8" i="52"/>
  <c r="AG9" i="43"/>
  <c r="AG9" i="53"/>
  <c r="AG9" i="41"/>
  <c r="AG9" i="42"/>
  <c r="AG9" i="39"/>
  <c r="N10" i="41"/>
  <c r="N10" i="42"/>
  <c r="N10" i="52"/>
  <c r="N10" i="39"/>
  <c r="N10" i="43"/>
  <c r="N10" i="53"/>
  <c r="BJ10" i="41"/>
  <c r="BJ10" i="42"/>
  <c r="BJ10" i="52"/>
  <c r="BJ10" i="43"/>
  <c r="BJ10" i="53"/>
  <c r="BJ10" i="39"/>
  <c r="AF12" i="41"/>
  <c r="AF12" i="42"/>
  <c r="AF12" i="52"/>
  <c r="AF12" i="39"/>
  <c r="AF12" i="43"/>
  <c r="AF12" i="53"/>
  <c r="V14" i="41"/>
  <c r="V14" i="42"/>
  <c r="V14" i="52"/>
  <c r="V14" i="43"/>
  <c r="V14" i="53"/>
  <c r="V14" i="39"/>
  <c r="BK15" i="43"/>
  <c r="BK15" i="53"/>
  <c r="BK15" i="42"/>
  <c r="BK15" i="52"/>
  <c r="BK15" i="39"/>
  <c r="BK15" i="41"/>
  <c r="AJ17" i="30"/>
  <c r="F6" i="56"/>
  <c r="J6" i="56"/>
  <c r="D6" i="56"/>
  <c r="H6" i="56"/>
  <c r="B6" i="56"/>
  <c r="C6" i="56"/>
  <c r="G6" i="56"/>
  <c r="Q14" i="56"/>
  <c r="U14" i="56"/>
  <c r="AG14" i="56"/>
  <c r="AK14" i="56"/>
  <c r="AO14" i="56"/>
  <c r="AS14" i="56"/>
  <c r="BA14" i="56"/>
  <c r="BE14" i="56"/>
  <c r="BI14" i="56"/>
  <c r="BM14" i="56"/>
  <c r="CC14" i="56"/>
  <c r="CG14" i="56"/>
  <c r="CK14" i="56"/>
  <c r="CO14" i="56"/>
  <c r="M14" i="56"/>
  <c r="F14" i="56"/>
  <c r="P14" i="56"/>
  <c r="T14" i="56"/>
  <c r="AF14" i="56"/>
  <c r="AJ14" i="56"/>
  <c r="AN14" i="56"/>
  <c r="AR14" i="56"/>
  <c r="AZ14" i="56"/>
  <c r="BD14" i="56"/>
  <c r="BH14" i="56"/>
  <c r="BL14" i="56"/>
  <c r="CB14" i="56"/>
  <c r="CF14" i="56"/>
  <c r="CJ14" i="56"/>
  <c r="CN14" i="56"/>
  <c r="H14" i="56"/>
  <c r="L14" i="56"/>
  <c r="B14" i="56"/>
  <c r="K14" i="56"/>
  <c r="AU14" i="56"/>
  <c r="AA14" i="56"/>
  <c r="AQ14" i="56"/>
  <c r="BG14" i="56"/>
  <c r="BW14" i="56"/>
  <c r="CM14" i="56"/>
  <c r="AE14" i="56"/>
  <c r="CA14" i="56"/>
  <c r="S14" i="56"/>
  <c r="AI14" i="56"/>
  <c r="AY14" i="56"/>
  <c r="BO14" i="56"/>
  <c r="CE14" i="56"/>
  <c r="G14" i="56"/>
  <c r="O14" i="56"/>
  <c r="BK14" i="56"/>
  <c r="CA3" i="30"/>
  <c r="CA3" i="39"/>
  <c r="CE3" i="43"/>
  <c r="O5" i="41"/>
  <c r="O5" i="42"/>
  <c r="O5" i="43"/>
  <c r="O5" i="39"/>
  <c r="BO5" i="30"/>
  <c r="BO5" i="42"/>
  <c r="T7" i="30"/>
  <c r="T7" i="41"/>
  <c r="W31" i="50"/>
  <c r="M9" i="30"/>
  <c r="M9" i="39"/>
  <c r="AT9" i="30"/>
  <c r="AT9" i="42"/>
  <c r="AT9" i="52"/>
  <c r="AX9" i="30"/>
  <c r="AX9" i="39"/>
  <c r="AX9" i="41"/>
  <c r="AB10" i="30"/>
  <c r="AB10" i="43"/>
  <c r="AB10" i="53"/>
  <c r="AF10" i="30"/>
  <c r="AF10" i="39"/>
  <c r="AJ10" i="42"/>
  <c r="AJ10" i="52"/>
  <c r="BH10" i="30"/>
  <c r="BH10" i="39"/>
  <c r="BH10" i="34"/>
  <c r="BL10" i="42"/>
  <c r="BL10" i="52"/>
  <c r="BP10" i="43"/>
  <c r="BP10" i="53"/>
  <c r="CA10" i="30"/>
  <c r="CA10" i="39"/>
  <c r="CE10" i="42"/>
  <c r="CE10" i="52"/>
  <c r="G12" i="43"/>
  <c r="G12" i="53"/>
  <c r="O16" i="42"/>
  <c r="O16" i="52"/>
  <c r="BA17" i="42"/>
  <c r="BA17" i="52"/>
  <c r="AY3" i="42"/>
  <c r="AC17" i="43"/>
  <c r="AC17" i="53"/>
  <c r="AC17" i="42"/>
  <c r="AC17" i="52"/>
  <c r="AC17" i="41"/>
  <c r="AC17" i="39"/>
  <c r="CL3" i="53"/>
  <c r="B3" i="39"/>
  <c r="F3" i="58"/>
  <c r="B3" i="58"/>
  <c r="Y3" i="54"/>
  <c r="AG3" i="54"/>
  <c r="AO3" i="54"/>
  <c r="AW3" i="54"/>
  <c r="BE3" i="54"/>
  <c r="BM3" i="54"/>
  <c r="BU3" i="54"/>
  <c r="CC3" i="54"/>
  <c r="CK3" i="54"/>
  <c r="B3" i="54"/>
  <c r="D3" i="54"/>
  <c r="H3" i="54"/>
  <c r="F3" i="54"/>
  <c r="E3" i="54"/>
  <c r="I3" i="54"/>
  <c r="Q3" i="54"/>
  <c r="Q4" i="42"/>
  <c r="Q4" i="52"/>
  <c r="O8" i="43"/>
  <c r="O8" i="53"/>
  <c r="AS9" i="43"/>
  <c r="AS9" i="53"/>
  <c r="BA9" i="30"/>
  <c r="BA9" i="39"/>
  <c r="Y12" i="30"/>
  <c r="M14" i="41"/>
  <c r="M14" i="42"/>
  <c r="M14" i="52"/>
  <c r="M14" i="39"/>
  <c r="M14" i="43"/>
  <c r="M14" i="53"/>
  <c r="AT14" i="41"/>
  <c r="AT14" i="42"/>
  <c r="AT14" i="52"/>
  <c r="AT14" i="39"/>
  <c r="AT14" i="43"/>
  <c r="AT14" i="53"/>
  <c r="BH17" i="43"/>
  <c r="BH17" i="53"/>
  <c r="BH17" i="36"/>
  <c r="BP17" i="30"/>
  <c r="BP17" i="39"/>
  <c r="BS17" i="30"/>
  <c r="CA17" i="30"/>
  <c r="CA17" i="42"/>
  <c r="CA17" i="52"/>
  <c r="CE17" i="30"/>
  <c r="CE17" i="39"/>
  <c r="CE17" i="41"/>
  <c r="CI17" i="43"/>
  <c r="CI17" i="53"/>
  <c r="T4" i="42"/>
  <c r="T4" i="52"/>
  <c r="T4" i="43"/>
  <c r="T4" i="53"/>
  <c r="T4" i="41"/>
  <c r="T4" i="39"/>
  <c r="V6" i="41"/>
  <c r="V6" i="43"/>
  <c r="V6" i="53"/>
  <c r="V6" i="39"/>
  <c r="BM6" i="41"/>
  <c r="BM6" i="43"/>
  <c r="BM6" i="42"/>
  <c r="BM6" i="52"/>
  <c r="BM6" i="39"/>
  <c r="BR7" i="30"/>
  <c r="E14" i="41"/>
  <c r="E14" i="42"/>
  <c r="E14" i="52"/>
  <c r="E14" i="43"/>
  <c r="E14" i="53"/>
  <c r="E14" i="39"/>
  <c r="K15" i="30"/>
  <c r="AG17" i="43"/>
  <c r="AG17" i="53"/>
  <c r="AG17" i="42"/>
  <c r="AG17" i="41"/>
  <c r="AG17" i="39"/>
  <c r="X3" i="56"/>
  <c r="AA3" i="58"/>
  <c r="AA3" i="54"/>
  <c r="AD3" i="56"/>
  <c r="AI3" i="56"/>
  <c r="AL3" i="58"/>
  <c r="AL3" i="54"/>
  <c r="AN3" i="58"/>
  <c r="AN3" i="54"/>
  <c r="BD3" i="56"/>
  <c r="BG3" i="58"/>
  <c r="BG3" i="54"/>
  <c r="BJ3" i="56"/>
  <c r="BO3" i="56"/>
  <c r="BR3" i="58"/>
  <c r="BR3" i="54"/>
  <c r="BT3" i="58"/>
  <c r="BT3" i="54"/>
  <c r="CJ3" i="56"/>
  <c r="CM3" i="58"/>
  <c r="CM3" i="54"/>
  <c r="CP3" i="56"/>
  <c r="N5" i="58"/>
  <c r="N5" i="54"/>
  <c r="AD5" i="58"/>
  <c r="AD5" i="54"/>
  <c r="AT5" i="58"/>
  <c r="AT5" i="54"/>
  <c r="BJ5" i="58"/>
  <c r="BJ5" i="54"/>
  <c r="BZ5" i="58"/>
  <c r="BZ5" i="54"/>
  <c r="CP5" i="58"/>
  <c r="CP5" i="54"/>
  <c r="M6" i="56"/>
  <c r="X6" i="56"/>
  <c r="AC6" i="56"/>
  <c r="AN6" i="56"/>
  <c r="AS6" i="56"/>
  <c r="BD6" i="56"/>
  <c r="BI6" i="56"/>
  <c r="BT6" i="56"/>
  <c r="BY6" i="56"/>
  <c r="CJ6" i="56"/>
  <c r="CO6" i="56"/>
  <c r="O10" i="58"/>
  <c r="O10" i="54"/>
  <c r="Z10" i="58"/>
  <c r="Z10" i="55"/>
  <c r="AK10" i="58"/>
  <c r="AU10" i="58"/>
  <c r="AU10" i="54"/>
  <c r="BF10" i="58"/>
  <c r="BF10" i="55"/>
  <c r="BQ10" i="58"/>
  <c r="CA10" i="58"/>
  <c r="CA10" i="54"/>
  <c r="CL10" i="58"/>
  <c r="CL10" i="55"/>
  <c r="Z11" i="58"/>
  <c r="Z11" i="54"/>
  <c r="AK11" i="58"/>
  <c r="AK11" i="55"/>
  <c r="BF11" i="58"/>
  <c r="BF11" i="54"/>
  <c r="BQ11" i="58"/>
  <c r="BQ11" i="55"/>
  <c r="CL11" i="58"/>
  <c r="CL11" i="54"/>
  <c r="Q13" i="58"/>
  <c r="CC13" i="58"/>
  <c r="K14" i="58"/>
  <c r="K14" i="54"/>
  <c r="AG14" i="58"/>
  <c r="AQ14" i="58"/>
  <c r="AQ14" i="54"/>
  <c r="BW14" i="54"/>
  <c r="BW14" i="58"/>
  <c r="V15" i="54"/>
  <c r="BB15" i="54"/>
  <c r="CH15" i="54"/>
  <c r="Z16" i="58"/>
  <c r="AK16" i="55"/>
  <c r="BQ16" i="55"/>
  <c r="AC17" i="58"/>
  <c r="AN17" i="55"/>
  <c r="BT17" i="55"/>
  <c r="CO17" i="58"/>
  <c r="F3" i="56"/>
  <c r="D17" i="56"/>
  <c r="K3" i="42"/>
  <c r="X15" i="39"/>
  <c r="X15" i="41"/>
  <c r="AN15" i="30"/>
  <c r="AN15" i="39"/>
  <c r="G17" i="30"/>
  <c r="G17" i="42"/>
  <c r="G17" i="52"/>
  <c r="M17" i="42"/>
  <c r="AX17" i="30"/>
  <c r="AX17" i="42"/>
  <c r="AX17" i="52"/>
  <c r="BB17" i="39"/>
  <c r="BB17" i="41"/>
  <c r="AZ3" i="42"/>
  <c r="AZ3" i="52"/>
  <c r="AW5" i="30"/>
  <c r="CE11" i="30"/>
  <c r="AE3" i="56"/>
  <c r="AP3" i="58"/>
  <c r="AP3" i="54"/>
  <c r="AZ3" i="58"/>
  <c r="AZ3" i="54"/>
  <c r="BV3" i="55"/>
  <c r="CF3" i="55"/>
  <c r="J5" i="58"/>
  <c r="U5" i="58"/>
  <c r="AE5" i="58"/>
  <c r="AN5" i="58"/>
  <c r="BA5" i="58"/>
  <c r="BK5" i="58"/>
  <c r="BT5" i="58"/>
  <c r="CG5" i="58"/>
  <c r="J6" i="58"/>
  <c r="T6" i="58"/>
  <c r="AM6" i="58"/>
  <c r="AZ6" i="58"/>
  <c r="BS6" i="58"/>
  <c r="CF6" i="58"/>
  <c r="CF9" i="58"/>
  <c r="CF9" i="54"/>
  <c r="R10" i="56"/>
  <c r="AL10" i="56"/>
  <c r="BB10" i="58"/>
  <c r="BB10" i="54"/>
  <c r="CD10" i="56"/>
  <c r="AG11" i="58"/>
  <c r="AG11" i="54"/>
  <c r="T13" i="58"/>
  <c r="T13" i="54"/>
  <c r="AV13" i="58"/>
  <c r="AV13" i="54"/>
  <c r="BT13" i="58"/>
  <c r="BT13" i="54"/>
  <c r="CF13" i="58"/>
  <c r="CF13" i="54"/>
  <c r="W14" i="56"/>
  <c r="AE14" i="58"/>
  <c r="AE14" i="54"/>
  <c r="BC14" i="58"/>
  <c r="BC14" i="54"/>
  <c r="BO14" i="58"/>
  <c r="BO14" i="54"/>
  <c r="CI14" i="56"/>
  <c r="AM16" i="58"/>
  <c r="BD16" i="58"/>
  <c r="CH16" i="58"/>
  <c r="U17" i="56"/>
  <c r="AC17" i="56"/>
  <c r="AO17" i="56"/>
  <c r="AS17" i="56"/>
  <c r="AW17" i="56"/>
  <c r="BM17" i="56"/>
  <c r="BQ17" i="56"/>
  <c r="CG17" i="56"/>
  <c r="CO17" i="56"/>
  <c r="I17" i="56"/>
  <c r="V17" i="56"/>
  <c r="Z17" i="56"/>
  <c r="AD17" i="56"/>
  <c r="AP17" i="56"/>
  <c r="AT17" i="56"/>
  <c r="AX17" i="56"/>
  <c r="BN17" i="56"/>
  <c r="BR17" i="56"/>
  <c r="CH17" i="56"/>
  <c r="CL17" i="56"/>
  <c r="CP17" i="56"/>
  <c r="J17" i="56"/>
  <c r="X17" i="56"/>
  <c r="AF17" i="56"/>
  <c r="AN17" i="56"/>
  <c r="AR17" i="56"/>
  <c r="BD17" i="56"/>
  <c r="BL17" i="56"/>
  <c r="BT17" i="56"/>
  <c r="BX17" i="56"/>
  <c r="CJ17" i="56"/>
  <c r="L17" i="56"/>
  <c r="B17" i="56"/>
  <c r="Z17" i="58"/>
  <c r="AQ17" i="58"/>
  <c r="CL17" i="58"/>
  <c r="G6" i="58"/>
  <c r="I7" i="30"/>
  <c r="I7" i="39"/>
  <c r="AK7" i="30"/>
  <c r="AK7" i="39"/>
  <c r="AO7" i="42"/>
  <c r="AO7" i="52"/>
  <c r="CB8" i="30"/>
  <c r="CB8" i="39"/>
  <c r="BT9" i="30"/>
  <c r="T10" i="30"/>
  <c r="T10" i="43"/>
  <c r="T10" i="53"/>
  <c r="BG13" i="43"/>
  <c r="BG13" i="53"/>
  <c r="BK13" i="43"/>
  <c r="BK13" i="53"/>
  <c r="BR13" i="43"/>
  <c r="BR13" i="53"/>
  <c r="Y15" i="30"/>
  <c r="Y15" i="39"/>
  <c r="Y15" i="41"/>
  <c r="AC15" i="42"/>
  <c r="AC15" i="52"/>
  <c r="AO15" i="30"/>
  <c r="AO15" i="39"/>
  <c r="CB16" i="39"/>
  <c r="CB16" i="41"/>
  <c r="CF16" i="43"/>
  <c r="CF16" i="53"/>
  <c r="CJ16" i="42"/>
  <c r="CJ16" i="52"/>
  <c r="S3" i="42"/>
  <c r="AI5" i="41"/>
  <c r="AI5" i="43"/>
  <c r="AI5" i="53"/>
  <c r="AI5" i="39"/>
  <c r="BW4" i="30"/>
  <c r="BW4" i="42"/>
  <c r="BW4" i="52"/>
  <c r="T17" i="43"/>
  <c r="T17" i="53"/>
  <c r="T17" i="42"/>
  <c r="T17" i="39"/>
  <c r="T17" i="41"/>
  <c r="R3" i="55"/>
  <c r="AB3" i="55"/>
  <c r="AM3" i="55"/>
  <c r="BH3" i="56"/>
  <c r="BS3" i="58"/>
  <c r="BS3" i="54"/>
  <c r="CD3" i="56"/>
  <c r="AX10" i="58"/>
  <c r="AC11" i="58"/>
  <c r="CO11" i="58"/>
  <c r="Q12" i="58"/>
  <c r="Q12" i="54"/>
  <c r="AS12" i="58"/>
  <c r="AS12" i="54"/>
  <c r="BQ12" i="54"/>
  <c r="BQ12" i="58"/>
  <c r="CC12" i="58"/>
  <c r="CC12" i="54"/>
  <c r="Z14" i="56"/>
  <c r="BF14" i="56"/>
  <c r="CL14" i="56"/>
  <c r="AS15" i="54"/>
  <c r="M16" i="58"/>
  <c r="M16" i="54"/>
  <c r="Y16" i="55"/>
  <c r="AO16" i="58"/>
  <c r="AO16" i="54"/>
  <c r="AW16" i="55"/>
  <c r="BI16" i="55"/>
  <c r="BM16" i="58"/>
  <c r="BM16" i="54"/>
  <c r="BY16" i="58"/>
  <c r="BY16" i="54"/>
  <c r="CK16" i="55"/>
  <c r="L17" i="55"/>
  <c r="T17" i="56"/>
  <c r="AB17" i="58"/>
  <c r="AB17" i="54"/>
  <c r="AJ17" i="55"/>
  <c r="AV17" i="55"/>
  <c r="AZ17" i="58"/>
  <c r="AZ17" i="54"/>
  <c r="BL17" i="58"/>
  <c r="BL17" i="54"/>
  <c r="BX17" i="55"/>
  <c r="CF17" i="56"/>
  <c r="CN17" i="58"/>
  <c r="CN17" i="54"/>
  <c r="G3" i="56"/>
  <c r="D8" i="58"/>
  <c r="D8" i="54"/>
  <c r="I9" i="58"/>
  <c r="I9" i="54"/>
  <c r="I13" i="58"/>
  <c r="I13" i="54"/>
  <c r="H16" i="55"/>
  <c r="E17" i="58"/>
  <c r="E17" i="54"/>
  <c r="CR17" i="48"/>
  <c r="Q3" i="42"/>
  <c r="Q3" i="52"/>
  <c r="AK4" i="30"/>
  <c r="AK4" i="39"/>
  <c r="AS4" i="42"/>
  <c r="AS4" i="52"/>
  <c r="BA4" i="30"/>
  <c r="BA4" i="39"/>
  <c r="AU11" i="43"/>
  <c r="AU11" i="53"/>
  <c r="AU11" i="42"/>
  <c r="AU11" i="41"/>
  <c r="AU11" i="39"/>
  <c r="BH12" i="30"/>
  <c r="L3" i="58"/>
  <c r="L3" i="54"/>
  <c r="AH3" i="55"/>
  <c r="AR3" i="55"/>
  <c r="BC3" i="55"/>
  <c r="BX3" i="56"/>
  <c r="CI3" i="58"/>
  <c r="CI3" i="54"/>
  <c r="Z5" i="58"/>
  <c r="Z5" i="54"/>
  <c r="AP5" i="58"/>
  <c r="AP5" i="54"/>
  <c r="BF5" i="58"/>
  <c r="BF5" i="54"/>
  <c r="BV5" i="58"/>
  <c r="BV5" i="54"/>
  <c r="CL5" i="58"/>
  <c r="CL5" i="54"/>
  <c r="Q6" i="58"/>
  <c r="Q6" i="54"/>
  <c r="W6" i="56"/>
  <c r="AG6" i="58"/>
  <c r="AG6" i="54"/>
  <c r="AM6" i="56"/>
  <c r="AW6" i="58"/>
  <c r="AW6" i="54"/>
  <c r="BC6" i="56"/>
  <c r="BM6" i="58"/>
  <c r="BM6" i="54"/>
  <c r="BS6" i="56"/>
  <c r="CC6" i="58"/>
  <c r="CC6" i="54"/>
  <c r="CI6" i="56"/>
  <c r="AD10" i="56"/>
  <c r="BJ10" i="56"/>
  <c r="CP10" i="56"/>
  <c r="AV12" i="58"/>
  <c r="AV12" i="54"/>
  <c r="AT13" i="58"/>
  <c r="M14" i="58"/>
  <c r="N15" i="54"/>
  <c r="AP15" i="54"/>
  <c r="BN15" i="54"/>
  <c r="BZ15" i="54"/>
  <c r="L16" i="58"/>
  <c r="L16" i="54"/>
  <c r="O16" i="58"/>
  <c r="X16" i="55"/>
  <c r="AR16" i="55"/>
  <c r="AY16" i="58"/>
  <c r="BN16" i="58"/>
  <c r="BX16" i="58"/>
  <c r="BX16" i="54"/>
  <c r="CJ16" i="55"/>
  <c r="O17" i="58"/>
  <c r="O17" i="54"/>
  <c r="AA17" i="55"/>
  <c r="AQ17" i="56"/>
  <c r="AU17" i="55"/>
  <c r="BK17" i="56"/>
  <c r="BQ17" i="58"/>
  <c r="CA17" i="58"/>
  <c r="CA17" i="54"/>
  <c r="CM17" i="55"/>
  <c r="E3" i="58"/>
  <c r="I6" i="56"/>
  <c r="F7" i="55"/>
  <c r="G10" i="58"/>
  <c r="C12" i="58"/>
  <c r="C12" i="54"/>
  <c r="G14" i="58"/>
  <c r="G16" i="55"/>
  <c r="CP3" i="42"/>
  <c r="CP3" i="52"/>
  <c r="CP3" i="41"/>
  <c r="CP3" i="39"/>
  <c r="CL6" i="41"/>
  <c r="CP8" i="41"/>
  <c r="CP8" i="39"/>
  <c r="T5" i="42"/>
  <c r="AY5" i="43"/>
  <c r="AY5" i="41"/>
  <c r="AY5" i="39"/>
  <c r="BP3" i="56"/>
  <c r="K5" i="58"/>
  <c r="T5" i="58"/>
  <c r="AG5" i="58"/>
  <c r="AQ5" i="58"/>
  <c r="AZ5" i="58"/>
  <c r="BM5" i="58"/>
  <c r="BW5" i="58"/>
  <c r="CF5" i="58"/>
  <c r="K6" i="58"/>
  <c r="X6" i="58"/>
  <c r="AQ6" i="58"/>
  <c r="BD6" i="58"/>
  <c r="BW6" i="58"/>
  <c r="CJ6" i="58"/>
  <c r="C9" i="55"/>
  <c r="S9" i="55"/>
  <c r="W9" i="55"/>
  <c r="AA9" i="55"/>
  <c r="AI9" i="55"/>
  <c r="AM9" i="55"/>
  <c r="AQ9" i="55"/>
  <c r="AY9" i="55"/>
  <c r="BC9" i="55"/>
  <c r="BG9" i="55"/>
  <c r="BO9" i="55"/>
  <c r="BS9" i="55"/>
  <c r="B9" i="55"/>
  <c r="L9" i="55"/>
  <c r="T9" i="55"/>
  <c r="AB9" i="55"/>
  <c r="AJ9" i="55"/>
  <c r="AN9" i="55"/>
  <c r="AR9" i="55"/>
  <c r="AZ9" i="55"/>
  <c r="BD9" i="55"/>
  <c r="BH9" i="55"/>
  <c r="BL9" i="55"/>
  <c r="BP9" i="55"/>
  <c r="BT9" i="55"/>
  <c r="CB9" i="55"/>
  <c r="CH9" i="55"/>
  <c r="CL9" i="55"/>
  <c r="CP9" i="55"/>
  <c r="Y9" i="55"/>
  <c r="AO9" i="55"/>
  <c r="BE9" i="55"/>
  <c r="BU9" i="55"/>
  <c r="CK9" i="55"/>
  <c r="AG9" i="55"/>
  <c r="BM9" i="55"/>
  <c r="M9" i="55"/>
  <c r="AC9" i="55"/>
  <c r="AS9" i="55"/>
  <c r="BI9" i="55"/>
  <c r="BY9" i="55"/>
  <c r="CO9" i="55"/>
  <c r="AW9" i="55"/>
  <c r="U9" i="55"/>
  <c r="AK9" i="55"/>
  <c r="BA9" i="55"/>
  <c r="BQ9" i="55"/>
  <c r="CG9" i="55"/>
  <c r="Q9" i="55"/>
  <c r="T12" i="58"/>
  <c r="AJ12" i="58"/>
  <c r="AZ12" i="58"/>
  <c r="BP12" i="58"/>
  <c r="CF12" i="58"/>
  <c r="G12" i="58"/>
  <c r="B12" i="58"/>
  <c r="W12" i="54"/>
  <c r="AA12" i="54"/>
  <c r="AE12" i="54"/>
  <c r="AI12" i="54"/>
  <c r="AM12" i="54"/>
  <c r="AU12" i="54"/>
  <c r="BC12" i="54"/>
  <c r="BG12" i="54"/>
  <c r="BK12" i="54"/>
  <c r="BO12" i="54"/>
  <c r="BS12" i="54"/>
  <c r="BW12" i="54"/>
  <c r="CA12" i="54"/>
  <c r="CE12" i="54"/>
  <c r="CI12" i="54"/>
  <c r="CM12" i="54"/>
  <c r="E12" i="54"/>
  <c r="I12" i="54"/>
  <c r="AB12" i="54"/>
  <c r="AJ12" i="54"/>
  <c r="AR12" i="54"/>
  <c r="AZ12" i="54"/>
  <c r="BH12" i="54"/>
  <c r="BP12" i="54"/>
  <c r="BX12" i="54"/>
  <c r="CF12" i="54"/>
  <c r="CN12" i="54"/>
  <c r="F12" i="54"/>
  <c r="J12" i="54"/>
  <c r="B12" i="54"/>
  <c r="V12" i="54"/>
  <c r="Z12" i="54"/>
  <c r="AD12" i="54"/>
  <c r="AH12" i="54"/>
  <c r="AL12" i="54"/>
  <c r="BB12" i="54"/>
  <c r="BF12" i="54"/>
  <c r="BJ12" i="54"/>
  <c r="BN12" i="54"/>
  <c r="BR12" i="54"/>
  <c r="BV12" i="54"/>
  <c r="BZ12" i="54"/>
  <c r="CD12" i="54"/>
  <c r="CH12" i="54"/>
  <c r="CL12" i="54"/>
  <c r="CP12" i="54"/>
  <c r="L12" i="54"/>
  <c r="T12" i="54"/>
  <c r="O12" i="54"/>
  <c r="G12" i="54"/>
  <c r="X12" i="55"/>
  <c r="CJ12" i="58"/>
  <c r="CJ12" i="54"/>
  <c r="V13" i="58"/>
  <c r="BE13" i="58"/>
  <c r="CH13" i="58"/>
  <c r="V14" i="58"/>
  <c r="AT14" i="58"/>
  <c r="AT14" i="54"/>
  <c r="BE14" i="58"/>
  <c r="CH14" i="58"/>
  <c r="BJ7" i="57"/>
  <c r="CM7" i="51"/>
  <c r="CL10" i="41"/>
  <c r="CL10" i="39"/>
  <c r="CN11" i="41"/>
  <c r="CN11" i="39"/>
  <c r="CM13" i="51"/>
  <c r="CP14" i="41"/>
  <c r="CP14" i="39"/>
  <c r="CO16" i="41"/>
  <c r="AT7" i="42"/>
  <c r="AT7" i="52"/>
  <c r="AT7" i="43"/>
  <c r="AT7" i="53"/>
  <c r="AT7" i="39"/>
  <c r="BV7" i="53"/>
  <c r="AJ3" i="55"/>
  <c r="CA3" i="55"/>
  <c r="CI9" i="55"/>
  <c r="AA10" i="56"/>
  <c r="BG10" i="58"/>
  <c r="BG10" i="54"/>
  <c r="CM10" i="56"/>
  <c r="AL11" i="58"/>
  <c r="AL11" i="54"/>
  <c r="AO13" i="58"/>
  <c r="R14" i="58"/>
  <c r="R14" i="54"/>
  <c r="AD14" i="56"/>
  <c r="AP14" i="58"/>
  <c r="CD14" i="58"/>
  <c r="CD14" i="54"/>
  <c r="CP14" i="56"/>
  <c r="AZ16" i="58"/>
  <c r="AZ16" i="54"/>
  <c r="W17" i="55"/>
  <c r="CI17" i="58"/>
  <c r="CI17" i="54"/>
  <c r="D13" i="58"/>
  <c r="D13" i="54"/>
  <c r="H17" i="56"/>
  <c r="CM3" i="43"/>
  <c r="CM3" i="39"/>
  <c r="CP4" i="41"/>
  <c r="CN6" i="43"/>
  <c r="CN6" i="53"/>
  <c r="CM9" i="39"/>
  <c r="CM9" i="43"/>
  <c r="CM13" i="39"/>
  <c r="CM13" i="53"/>
  <c r="CM17" i="43"/>
  <c r="CM17" i="53"/>
  <c r="CM17" i="39"/>
  <c r="CB3" i="30"/>
  <c r="CB3" i="39"/>
  <c r="BG4" i="43"/>
  <c r="BG4" i="53"/>
  <c r="BR4" i="42"/>
  <c r="BR4" i="52"/>
  <c r="E5" i="39"/>
  <c r="E5" i="41"/>
  <c r="AQ5" i="43"/>
  <c r="BP5" i="30"/>
  <c r="BP5" i="39"/>
  <c r="BS5" i="30"/>
  <c r="BS5" i="39"/>
  <c r="AX6" i="39"/>
  <c r="BT8" i="42"/>
  <c r="BT8" i="52"/>
  <c r="CB11" i="43"/>
  <c r="CF11" i="30"/>
  <c r="CF11" i="43"/>
  <c r="CF11" i="53"/>
  <c r="CJ11" i="39"/>
  <c r="CJ11" i="41"/>
  <c r="BO12" i="30"/>
  <c r="BO12" i="39"/>
  <c r="BH13" i="30"/>
  <c r="BH13" i="42"/>
  <c r="BH13" i="35"/>
  <c r="BL13" i="43"/>
  <c r="BL13" i="53"/>
  <c r="BF3" i="55"/>
  <c r="AM10" i="56"/>
  <c r="BS10" i="58"/>
  <c r="BS10" i="54"/>
  <c r="AX11" i="58"/>
  <c r="AX11" i="54"/>
  <c r="AK13" i="58"/>
  <c r="AY13" i="56"/>
  <c r="AJ14" i="58"/>
  <c r="AX14" i="56"/>
  <c r="BP16" i="58"/>
  <c r="BP16" i="54"/>
  <c r="AM17" i="56"/>
  <c r="BS17" i="55"/>
  <c r="E6" i="56"/>
  <c r="AM7" i="57"/>
  <c r="CL3" i="55"/>
  <c r="CO9" i="58"/>
  <c r="J10" i="58"/>
  <c r="BJ11" i="58"/>
  <c r="BJ11" i="54"/>
  <c r="BA13" i="54"/>
  <c r="BC13" i="58"/>
  <c r="BA14" i="58"/>
  <c r="CB17" i="56"/>
  <c r="AV7" i="57"/>
  <c r="CN7" i="43"/>
  <c r="CN7" i="53"/>
  <c r="CN7" i="39"/>
  <c r="CP10" i="43"/>
  <c r="CP10" i="53"/>
  <c r="CP12" i="42"/>
  <c r="CP12" i="52"/>
  <c r="CL13" i="43"/>
  <c r="CL13" i="53"/>
  <c r="CL13" i="39"/>
  <c r="CL13" i="42"/>
  <c r="CN15" i="43"/>
  <c r="CN15" i="53"/>
  <c r="BH15" i="18"/>
  <c r="AG13" i="18"/>
  <c r="R13" i="18"/>
  <c r="D14" i="18"/>
  <c r="CN11" i="42"/>
  <c r="CN17" i="42"/>
  <c r="BW11" i="30"/>
  <c r="BW11" i="43"/>
  <c r="BW11" i="53"/>
  <c r="CE9" i="58"/>
  <c r="CE9" i="54"/>
  <c r="O13" i="56"/>
  <c r="CM9" i="42"/>
  <c r="CL11" i="43"/>
  <c r="CL11" i="42"/>
  <c r="B11" i="41"/>
  <c r="CL11" i="57"/>
  <c r="CL11" i="39"/>
  <c r="W23" i="50"/>
  <c r="W25" i="50"/>
  <c r="BT25" i="50"/>
  <c r="CK14" i="58"/>
  <c r="CP11" i="43"/>
  <c r="CP11" i="53"/>
  <c r="CP11" i="42"/>
  <c r="CP11" i="39"/>
  <c r="AJ9" i="42"/>
  <c r="CG12" i="57"/>
  <c r="CG12" i="51"/>
  <c r="X9" i="55"/>
  <c r="AN12" i="55"/>
  <c r="CA13" i="58"/>
  <c r="CA13" i="54"/>
  <c r="BN14" i="56"/>
  <c r="CK17" i="56"/>
  <c r="CO5" i="43"/>
  <c r="CL7" i="43"/>
  <c r="CL7" i="53"/>
  <c r="CM15" i="42"/>
  <c r="CM15" i="52"/>
  <c r="BA13" i="18"/>
  <c r="AM13" i="18"/>
  <c r="S13" i="18"/>
  <c r="CL14" i="58"/>
  <c r="CM11" i="42"/>
  <c r="CL14" i="42"/>
  <c r="CL14" i="52"/>
  <c r="BV14" i="18"/>
  <c r="D12" i="58"/>
  <c r="D12" i="54"/>
  <c r="D16" i="58"/>
  <c r="CR16" i="48"/>
  <c r="D16" i="54"/>
  <c r="Y4" i="30"/>
  <c r="Y4" i="39"/>
  <c r="M6" i="39"/>
  <c r="AP11" i="43"/>
  <c r="AP11" i="53"/>
  <c r="AP11" i="42"/>
  <c r="AP11" i="39"/>
  <c r="AP11" i="41"/>
  <c r="B11" i="39"/>
  <c r="AR3" i="56"/>
  <c r="BN3" i="56"/>
  <c r="N10" i="58"/>
  <c r="N10" i="55"/>
  <c r="BZ10" i="58"/>
  <c r="BZ10" i="55"/>
  <c r="BE11" i="58"/>
  <c r="BE11" i="55"/>
  <c r="AF12" i="58"/>
  <c r="AF12" i="54"/>
  <c r="AS13" i="58"/>
  <c r="AD15" i="54"/>
  <c r="BH16" i="58"/>
  <c r="BH16" i="54"/>
  <c r="AE17" i="55"/>
  <c r="BN17" i="58"/>
  <c r="CR5" i="47"/>
  <c r="H9" i="58"/>
  <c r="H9" i="54"/>
  <c r="F11" i="55"/>
  <c r="CN3" i="39"/>
  <c r="CN3" i="42"/>
  <c r="CN3" i="52"/>
  <c r="AQ5" i="42"/>
  <c r="Z3" i="56"/>
  <c r="AB5" i="58"/>
  <c r="BL6" i="58"/>
  <c r="CG13" i="58"/>
  <c r="B5" i="41"/>
  <c r="CN5" i="51"/>
  <c r="CL16" i="41"/>
  <c r="CL16" i="39"/>
  <c r="AT7" i="51"/>
  <c r="CA3" i="58"/>
  <c r="CA3" i="54"/>
  <c r="K10" i="58"/>
  <c r="K10" i="54"/>
  <c r="BB11" i="58"/>
  <c r="BB11" i="54"/>
  <c r="AD14" i="58"/>
  <c r="AD14" i="54"/>
  <c r="T16" i="55"/>
  <c r="CF16" i="58"/>
  <c r="CF16" i="54"/>
  <c r="BC17" i="55"/>
  <c r="CO12" i="43"/>
  <c r="CO12" i="53"/>
  <c r="CO12" i="39"/>
  <c r="BX3" i="30"/>
  <c r="BX3" i="42"/>
  <c r="BX3" i="52"/>
  <c r="BK4" i="42"/>
  <c r="BK4" i="52"/>
  <c r="AX6" i="42"/>
  <c r="AX6" i="52"/>
  <c r="BT8" i="43"/>
  <c r="BT8" i="53"/>
  <c r="CF11" i="42"/>
  <c r="CF11" i="52"/>
  <c r="BR12" i="30"/>
  <c r="BR12" i="42"/>
  <c r="BR12" i="52"/>
  <c r="BH13" i="39"/>
  <c r="BH13" i="34"/>
  <c r="BH13" i="41"/>
  <c r="BL13" i="42"/>
  <c r="BC10" i="56"/>
  <c r="CI10" i="58"/>
  <c r="CI10" i="54"/>
  <c r="BW13" i="58"/>
  <c r="AX14" i="58"/>
  <c r="AX14" i="54"/>
  <c r="BV14" i="58"/>
  <c r="I10" i="56"/>
  <c r="CN7" i="52"/>
  <c r="AY10" i="58"/>
  <c r="AY10" i="54"/>
  <c r="CE10" i="58"/>
  <c r="CE10" i="54"/>
  <c r="BZ11" i="58"/>
  <c r="BZ11" i="54"/>
  <c r="AA13" i="58"/>
  <c r="AD3" i="57"/>
  <c r="CP5" i="42"/>
  <c r="CP5" i="39"/>
  <c r="CN7" i="51"/>
  <c r="CO12" i="42"/>
  <c r="CO12" i="52"/>
  <c r="CL13" i="51"/>
  <c r="CN16" i="43"/>
  <c r="CN16" i="53"/>
  <c r="CN16" i="39"/>
  <c r="CN16" i="42"/>
  <c r="CN16" i="52"/>
  <c r="BT22" i="50"/>
  <c r="AN14" i="18"/>
  <c r="J15" i="18"/>
  <c r="AB17" i="18"/>
  <c r="CL11" i="51"/>
  <c r="CO16" i="42"/>
  <c r="CO16" i="52"/>
  <c r="BT26" i="50"/>
  <c r="BT12" i="58"/>
  <c r="BT12" i="54"/>
  <c r="CP11" i="51"/>
  <c r="BG7" i="41"/>
  <c r="BG7" i="39"/>
  <c r="CP15" i="43"/>
  <c r="CP15" i="53"/>
  <c r="CP15" i="39"/>
  <c r="CP15" i="42"/>
  <c r="CP15" i="52"/>
  <c r="CN17" i="43"/>
  <c r="CN17" i="53"/>
  <c r="W20" i="50"/>
  <c r="BG13" i="18"/>
  <c r="AR3" i="41"/>
  <c r="AR3" i="39"/>
  <c r="AR3" i="43"/>
  <c r="BJ5" i="42"/>
  <c r="BJ5" i="43"/>
  <c r="BJ5" i="53"/>
  <c r="BJ5" i="41"/>
  <c r="BJ5" i="39"/>
  <c r="BU8" i="41"/>
  <c r="BU8" i="42"/>
  <c r="BU8" i="52"/>
  <c r="BU8" i="43"/>
  <c r="BU8" i="53"/>
  <c r="BU8" i="39"/>
  <c r="AQ10" i="41"/>
  <c r="AQ10" i="42"/>
  <c r="AQ10" i="52"/>
  <c r="AQ10" i="39"/>
  <c r="AQ10" i="43"/>
  <c r="AQ10" i="53"/>
  <c r="J13" i="41"/>
  <c r="J13" i="42"/>
  <c r="J13" i="52"/>
  <c r="J13" i="39"/>
  <c r="J13" i="43"/>
  <c r="J13" i="53"/>
  <c r="BE16" i="41"/>
  <c r="BE16" i="42"/>
  <c r="BE16" i="52"/>
  <c r="BE16" i="43"/>
  <c r="BE16" i="53"/>
  <c r="BE16" i="39"/>
  <c r="BJ17" i="43"/>
  <c r="BJ17" i="53"/>
  <c r="BJ17" i="42"/>
  <c r="BJ17" i="52"/>
  <c r="BJ17" i="39"/>
  <c r="BJ17" i="41"/>
  <c r="F15" i="42"/>
  <c r="F15" i="52"/>
  <c r="D16" i="42"/>
  <c r="F17" i="42"/>
  <c r="U3" i="42"/>
  <c r="U3" i="52"/>
  <c r="U3" i="41"/>
  <c r="U3" i="43"/>
  <c r="U3" i="39"/>
  <c r="CK3" i="42"/>
  <c r="CK3" i="52"/>
  <c r="CK3" i="41"/>
  <c r="CK3" i="43"/>
  <c r="CK3" i="39"/>
  <c r="R4" i="42"/>
  <c r="R4" i="52"/>
  <c r="R4" i="43"/>
  <c r="R4" i="53"/>
  <c r="R4" i="41"/>
  <c r="R4" i="39"/>
  <c r="AH4" i="41"/>
  <c r="AH4" i="43"/>
  <c r="AH4" i="53"/>
  <c r="AH4" i="39"/>
  <c r="BN4" i="42"/>
  <c r="BN4" i="52"/>
  <c r="BN4" i="43"/>
  <c r="BN4" i="53"/>
  <c r="BN4" i="41"/>
  <c r="BN4" i="39"/>
  <c r="CH4" i="42"/>
  <c r="CH4" i="52"/>
  <c r="CH4" i="41"/>
  <c r="CH4" i="43"/>
  <c r="CH4" i="53"/>
  <c r="CH4" i="39"/>
  <c r="BC5" i="42"/>
  <c r="BC5" i="41"/>
  <c r="BC5" i="43"/>
  <c r="BC5" i="39"/>
  <c r="BE7" i="42"/>
  <c r="BE7" i="52"/>
  <c r="BE7" i="43"/>
  <c r="BE7" i="53"/>
  <c r="BE7" i="41"/>
  <c r="BE7" i="39"/>
  <c r="BY7" i="42"/>
  <c r="BY7" i="52"/>
  <c r="BY7" i="41"/>
  <c r="BY7" i="43"/>
  <c r="BY7" i="53"/>
  <c r="BY7" i="39"/>
  <c r="F8" i="41"/>
  <c r="F8" i="42"/>
  <c r="F8" i="52"/>
  <c r="F8" i="43"/>
  <c r="F8" i="53"/>
  <c r="F8" i="39"/>
  <c r="V8" i="41"/>
  <c r="V8" i="43"/>
  <c r="V8" i="53"/>
  <c r="V8" i="39"/>
  <c r="AL8" i="41"/>
  <c r="AL8" i="43"/>
  <c r="AL8" i="53"/>
  <c r="AL8" i="42"/>
  <c r="AL8" i="52"/>
  <c r="AL8" i="39"/>
  <c r="BV8" i="41"/>
  <c r="BV8" i="42"/>
  <c r="BV8" i="52"/>
  <c r="BV8" i="43"/>
  <c r="BV8" i="53"/>
  <c r="BV8" i="39"/>
  <c r="AE9" i="43"/>
  <c r="AE9" i="53"/>
  <c r="AE9" i="41"/>
  <c r="AE9" i="39"/>
  <c r="H10" i="41"/>
  <c r="H10" i="42"/>
  <c r="H10" i="52"/>
  <c r="H10" i="39"/>
  <c r="H10" i="43"/>
  <c r="H10" i="53"/>
  <c r="BI11" i="43"/>
  <c r="BI11" i="42"/>
  <c r="BI11" i="41"/>
  <c r="BI11" i="39"/>
  <c r="CC11" i="43"/>
  <c r="CC11" i="42"/>
  <c r="CC11" i="41"/>
  <c r="CC11" i="39"/>
  <c r="J12" i="41"/>
  <c r="J12" i="42"/>
  <c r="J12" i="52"/>
  <c r="J12" i="43"/>
  <c r="J12" i="53"/>
  <c r="J12" i="39"/>
  <c r="Z12" i="41"/>
  <c r="Z12" i="42"/>
  <c r="Z12" i="52"/>
  <c r="Z12" i="43"/>
  <c r="Z12" i="53"/>
  <c r="Z12" i="39"/>
  <c r="BF12" i="41"/>
  <c r="BF12" i="42"/>
  <c r="BF12" i="52"/>
  <c r="BF12" i="43"/>
  <c r="BF12" i="53"/>
  <c r="BF12" i="39"/>
  <c r="CH12" i="41"/>
  <c r="CH12" i="42"/>
  <c r="CH12" i="52"/>
  <c r="CH12" i="39"/>
  <c r="CH12" i="43"/>
  <c r="CH12" i="53"/>
  <c r="AM13" i="43"/>
  <c r="AM13" i="53"/>
  <c r="AM13" i="42"/>
  <c r="AM13" i="39"/>
  <c r="AM13" i="41"/>
  <c r="BC13" i="43"/>
  <c r="BC13" i="53"/>
  <c r="BC13" i="42"/>
  <c r="BC13" i="39"/>
  <c r="BC13" i="41"/>
  <c r="BE15" i="43"/>
  <c r="BE15" i="53"/>
  <c r="BE15" i="42"/>
  <c r="BE15" i="52"/>
  <c r="BE15" i="41"/>
  <c r="BE15" i="39"/>
  <c r="CC15" i="43"/>
  <c r="CC15" i="53"/>
  <c r="CC15" i="42"/>
  <c r="CC15" i="52"/>
  <c r="CC15" i="41"/>
  <c r="CC15" i="39"/>
  <c r="J16" i="41"/>
  <c r="J16" i="42"/>
  <c r="J16" i="52"/>
  <c r="J16" i="43"/>
  <c r="J16" i="53"/>
  <c r="J16" i="39"/>
  <c r="AH16" i="41"/>
  <c r="AH16" i="42"/>
  <c r="AH16" i="52"/>
  <c r="AH16" i="43"/>
  <c r="AH16" i="53"/>
  <c r="AH16" i="39"/>
  <c r="BZ16" i="41"/>
  <c r="BZ16" i="42"/>
  <c r="BZ16" i="52"/>
  <c r="BZ16" i="39"/>
  <c r="BZ16" i="43"/>
  <c r="BZ16" i="53"/>
  <c r="AE17" i="43"/>
  <c r="AE17" i="53"/>
  <c r="AE17" i="42"/>
  <c r="AE17" i="39"/>
  <c r="AE17" i="41"/>
  <c r="B5" i="42"/>
  <c r="AN5" i="52"/>
  <c r="CP5" i="43"/>
  <c r="B5" i="39"/>
  <c r="BL3" i="30"/>
  <c r="BL3" i="41"/>
  <c r="M4" i="43"/>
  <c r="M4" i="53"/>
  <c r="CA4" i="42"/>
  <c r="CA4" i="52"/>
  <c r="CI4" i="42"/>
  <c r="CI4" i="52"/>
  <c r="G6" i="42"/>
  <c r="BG6" i="42"/>
  <c r="BG6" i="52"/>
  <c r="BO6" i="43"/>
  <c r="BO6" i="53"/>
  <c r="E7" i="30"/>
  <c r="E7" i="42"/>
  <c r="E7" i="52"/>
  <c r="E7" i="41"/>
  <c r="BH7" i="43"/>
  <c r="BH7" i="53"/>
  <c r="BH7" i="36"/>
  <c r="BP7" i="43"/>
  <c r="BP7" i="53"/>
  <c r="X8" i="42"/>
  <c r="X8" i="52"/>
  <c r="BW8" i="43"/>
  <c r="BW8" i="53"/>
  <c r="CE8" i="43"/>
  <c r="CE8" i="53"/>
  <c r="K9" i="43"/>
  <c r="K9" i="53"/>
  <c r="O10" i="30"/>
  <c r="BG10" i="43"/>
  <c r="BG10" i="53"/>
  <c r="BK10" i="43"/>
  <c r="BK10" i="53"/>
  <c r="BH11" i="30"/>
  <c r="BH11" i="34"/>
  <c r="BP11" i="30"/>
  <c r="BP11" i="43"/>
  <c r="BP11" i="53"/>
  <c r="W36" i="50"/>
  <c r="BW12" i="42"/>
  <c r="BW12" i="52"/>
  <c r="CE12" i="42"/>
  <c r="CE12" i="52"/>
  <c r="O14" i="42"/>
  <c r="O14" i="52"/>
  <c r="BO14" i="30"/>
  <c r="BO14" i="39"/>
  <c r="BO14" i="41"/>
  <c r="BT38" i="50"/>
  <c r="M15" i="30"/>
  <c r="BL15" i="43"/>
  <c r="BL15" i="53"/>
  <c r="CA16" i="43"/>
  <c r="CA16" i="53"/>
  <c r="CI16" i="30"/>
  <c r="CI16" i="43"/>
  <c r="CI16" i="53"/>
  <c r="Q14" i="42"/>
  <c r="Q14" i="52"/>
  <c r="AE3" i="41"/>
  <c r="AE3" i="43"/>
  <c r="AE3" i="39"/>
  <c r="BO3" i="43"/>
  <c r="BO3" i="53"/>
  <c r="BO3" i="41"/>
  <c r="BO3" i="39"/>
  <c r="AF5" i="42"/>
  <c r="AF5" i="41"/>
  <c r="AF5" i="43"/>
  <c r="AF5" i="53"/>
  <c r="AF5" i="39"/>
  <c r="Z6" i="41"/>
  <c r="Z6" i="42"/>
  <c r="Z6" i="52"/>
  <c r="Z6" i="43"/>
  <c r="Z6" i="53"/>
  <c r="Z6" i="39"/>
  <c r="CG6" i="42"/>
  <c r="CG6" i="43"/>
  <c r="CG6" i="53"/>
  <c r="CG6" i="41"/>
  <c r="CG6" i="39"/>
  <c r="AQ8" i="41"/>
  <c r="AQ8" i="43"/>
  <c r="AQ8" i="53"/>
  <c r="AQ8" i="42"/>
  <c r="AQ8" i="52"/>
  <c r="AQ8" i="39"/>
  <c r="CI8" i="30"/>
  <c r="CI8" i="43"/>
  <c r="CI8" i="53"/>
  <c r="BX9" i="43"/>
  <c r="BX9" i="53"/>
  <c r="BX9" i="42"/>
  <c r="BX9" i="41"/>
  <c r="BX9" i="39"/>
  <c r="AC10" i="41"/>
  <c r="AC10" i="42"/>
  <c r="AC10" i="52"/>
  <c r="AC10" i="43"/>
  <c r="AC10" i="53"/>
  <c r="AC10" i="39"/>
  <c r="BU10" i="41"/>
  <c r="BU10" i="42"/>
  <c r="BU10" i="52"/>
  <c r="BU10" i="43"/>
  <c r="BU10" i="53"/>
  <c r="BU10" i="39"/>
  <c r="AE11" i="43"/>
  <c r="AE11" i="53"/>
  <c r="AE11" i="42"/>
  <c r="AE11" i="41"/>
  <c r="AE11" i="39"/>
  <c r="BO11" i="43"/>
  <c r="BO11" i="53"/>
  <c r="BO11" i="42"/>
  <c r="BO11" i="39"/>
  <c r="BO11" i="41"/>
  <c r="CK12" i="41"/>
  <c r="CK12" i="42"/>
  <c r="CK12" i="52"/>
  <c r="CK12" i="43"/>
  <c r="CK12" i="53"/>
  <c r="CK12" i="39"/>
  <c r="AF13" i="43"/>
  <c r="AF13" i="53"/>
  <c r="AF13" i="42"/>
  <c r="AF13" i="39"/>
  <c r="AF13" i="41"/>
  <c r="Z14" i="41"/>
  <c r="Z14" i="42"/>
  <c r="Z14" i="52"/>
  <c r="Z14" i="43"/>
  <c r="Z14" i="53"/>
  <c r="Z14" i="39"/>
  <c r="CG14" i="41"/>
  <c r="CG14" i="42"/>
  <c r="CG14" i="52"/>
  <c r="CG14" i="43"/>
  <c r="CG14" i="53"/>
  <c r="CG14" i="39"/>
  <c r="AI15" i="43"/>
  <c r="AI15" i="53"/>
  <c r="AI15" i="42"/>
  <c r="AI15" i="52"/>
  <c r="AI15" i="39"/>
  <c r="AI15" i="41"/>
  <c r="K16" i="41"/>
  <c r="K16" i="42"/>
  <c r="K16" i="52"/>
  <c r="K16" i="39"/>
  <c r="K16" i="43"/>
  <c r="K16" i="53"/>
  <c r="BS16" i="30"/>
  <c r="CI16" i="42"/>
  <c r="CI16" i="52"/>
  <c r="AS3" i="43"/>
  <c r="AW3" i="42"/>
  <c r="AW3" i="52"/>
  <c r="BG3" i="43"/>
  <c r="BT27" i="50"/>
  <c r="AT4" i="30"/>
  <c r="AT4" i="43"/>
  <c r="AT4" i="53"/>
  <c r="BH4" i="36"/>
  <c r="BP4" i="43"/>
  <c r="BP4" i="53"/>
  <c r="BW5" i="30"/>
  <c r="CE5" i="30"/>
  <c r="CE5" i="43"/>
  <c r="CE5" i="53"/>
  <c r="BX6" i="39"/>
  <c r="BX6" i="41"/>
  <c r="CF6" i="30"/>
  <c r="CF6" i="42"/>
  <c r="CF6" i="52"/>
  <c r="CF6" i="41"/>
  <c r="AS7" i="30"/>
  <c r="AS7" i="39"/>
  <c r="AW7" i="43"/>
  <c r="AW7" i="53"/>
  <c r="BA7" i="42"/>
  <c r="BA7" i="52"/>
  <c r="M8" i="30"/>
  <c r="M8" i="43"/>
  <c r="M8" i="53"/>
  <c r="BH8" i="35"/>
  <c r="BH8" i="42"/>
  <c r="BH8" i="52"/>
  <c r="BP8" i="42"/>
  <c r="BP8" i="52"/>
  <c r="CA9" i="43"/>
  <c r="CA9" i="53"/>
  <c r="CB10" i="42"/>
  <c r="CB10" i="52"/>
  <c r="CJ10" i="42"/>
  <c r="CJ10" i="52"/>
  <c r="AW11" i="39"/>
  <c r="AW11" i="41"/>
  <c r="BA11" i="43"/>
  <c r="BR11" i="42"/>
  <c r="BR11" i="52"/>
  <c r="E12" i="41"/>
  <c r="BB12" i="41"/>
  <c r="BB12" i="42"/>
  <c r="BB12" i="52"/>
  <c r="BB12" i="43"/>
  <c r="BB12" i="53"/>
  <c r="BB12" i="39"/>
  <c r="S13" i="30"/>
  <c r="BW13" i="43"/>
  <c r="BW13" i="53"/>
  <c r="CE13" i="43"/>
  <c r="CE13" i="53"/>
  <c r="BX14" i="42"/>
  <c r="BX14" i="52"/>
  <c r="AS15" i="43"/>
  <c r="AS15" i="53"/>
  <c r="AW15" i="42"/>
  <c r="AW15" i="52"/>
  <c r="BG15" i="43"/>
  <c r="BG15" i="53"/>
  <c r="BT39" i="50"/>
  <c r="AX16" i="41"/>
  <c r="AX16" i="42"/>
  <c r="AX16" i="52"/>
  <c r="AX16" i="39"/>
  <c r="AX16" i="43"/>
  <c r="AX16" i="53"/>
  <c r="BL16" i="42"/>
  <c r="BL16" i="52"/>
  <c r="K17" i="30"/>
  <c r="K17" i="43"/>
  <c r="K17" i="53"/>
  <c r="X3" i="42"/>
  <c r="X3" i="52"/>
  <c r="AB3" i="30"/>
  <c r="AJ3" i="30"/>
  <c r="AJ3" i="43"/>
  <c r="AJ3" i="53"/>
  <c r="M5" i="42"/>
  <c r="X6" i="43"/>
  <c r="AB6" i="43"/>
  <c r="AB6" i="53"/>
  <c r="AF6" i="39"/>
  <c r="AF6" i="41"/>
  <c r="BH6" i="30"/>
  <c r="BH6" i="39"/>
  <c r="BH6" i="41"/>
  <c r="BH6" i="34"/>
  <c r="BL6" i="42"/>
  <c r="BP6" i="43"/>
  <c r="BP6" i="53"/>
  <c r="BW6" i="43"/>
  <c r="CA6" i="30"/>
  <c r="CA6" i="39"/>
  <c r="CE6" i="42"/>
  <c r="Q7" i="43"/>
  <c r="Q7" i="53"/>
  <c r="BK8" i="30"/>
  <c r="BR8" i="42"/>
  <c r="BR8" i="52"/>
  <c r="E9" i="43"/>
  <c r="E9" i="53"/>
  <c r="O9" i="41"/>
  <c r="O9" i="42"/>
  <c r="O9" i="39"/>
  <c r="BK9" i="41"/>
  <c r="S10" i="43"/>
  <c r="S10" i="53"/>
  <c r="I11" i="30"/>
  <c r="I11" i="39"/>
  <c r="I11" i="41"/>
  <c r="X11" i="43"/>
  <c r="X11" i="53"/>
  <c r="AB11" i="43"/>
  <c r="AB11" i="53"/>
  <c r="AJ11" i="43"/>
  <c r="AJ11" i="53"/>
  <c r="AN11" i="30"/>
  <c r="CJ12" i="42"/>
  <c r="CJ12" i="52"/>
  <c r="M13" i="30"/>
  <c r="M13" i="39"/>
  <c r="BA13" i="42"/>
  <c r="W38" i="50"/>
  <c r="AJ14" i="39"/>
  <c r="AJ14" i="41"/>
  <c r="AN14" i="42"/>
  <c r="AN14" i="52"/>
  <c r="BL14" i="30"/>
  <c r="BL14" i="39"/>
  <c r="BP14" i="42"/>
  <c r="BP14" i="52"/>
  <c r="BS14" i="42"/>
  <c r="BS14" i="52"/>
  <c r="CA14" i="43"/>
  <c r="CA14" i="53"/>
  <c r="CE14" i="30"/>
  <c r="CE14" i="39"/>
  <c r="CI14" i="42"/>
  <c r="CI14" i="52"/>
  <c r="CI15" i="30"/>
  <c r="CI15" i="43"/>
  <c r="CI15" i="53"/>
  <c r="CI15" i="41"/>
  <c r="BO16" i="43"/>
  <c r="BO16" i="53"/>
  <c r="AU17" i="43"/>
  <c r="AU17" i="53"/>
  <c r="AU17" i="42"/>
  <c r="AU17" i="41"/>
  <c r="AU17" i="39"/>
  <c r="P15" i="41"/>
  <c r="P15" i="42"/>
  <c r="P15" i="52"/>
  <c r="P15" i="39"/>
  <c r="P15" i="43"/>
  <c r="P15" i="53"/>
  <c r="BR3" i="30"/>
  <c r="CF4" i="30"/>
  <c r="E6" i="41"/>
  <c r="E6" i="42"/>
  <c r="E6" i="43"/>
  <c r="E6" i="39"/>
  <c r="G8" i="41"/>
  <c r="G8" i="39"/>
  <c r="AN9" i="43"/>
  <c r="AN9" i="41"/>
  <c r="AN9" i="42"/>
  <c r="AN9" i="39"/>
  <c r="Z10" i="41"/>
  <c r="Z10" i="42"/>
  <c r="Z10" i="52"/>
  <c r="Z10" i="43"/>
  <c r="Z10" i="53"/>
  <c r="Z10" i="39"/>
  <c r="BB10" i="41"/>
  <c r="BB10" i="42"/>
  <c r="BB10" i="52"/>
  <c r="BB10" i="39"/>
  <c r="BB10" i="43"/>
  <c r="BB10" i="53"/>
  <c r="BC11" i="43"/>
  <c r="BC11" i="53"/>
  <c r="BC11" i="42"/>
  <c r="BC11" i="39"/>
  <c r="BC11" i="41"/>
  <c r="BP12" i="30"/>
  <c r="CK14" i="41"/>
  <c r="CK14" i="42"/>
  <c r="CK14" i="52"/>
  <c r="CK14" i="43"/>
  <c r="CK14" i="53"/>
  <c r="CK14" i="39"/>
  <c r="AM15" i="43"/>
  <c r="AM15" i="53"/>
  <c r="AM15" i="42"/>
  <c r="AM15" i="52"/>
  <c r="AM15" i="41"/>
  <c r="AM15" i="39"/>
  <c r="X16" i="30"/>
  <c r="BP16" i="30"/>
  <c r="BP16" i="43"/>
  <c r="BP16" i="53"/>
  <c r="CM4" i="41"/>
  <c r="CM4" i="43"/>
  <c r="CM4" i="53"/>
  <c r="CM4" i="39"/>
  <c r="Y3" i="30"/>
  <c r="Y3" i="39"/>
  <c r="Y3" i="41"/>
  <c r="AK3" i="43"/>
  <c r="AK3" i="53"/>
  <c r="AO3" i="39"/>
  <c r="AO3" i="41"/>
  <c r="BB5" i="42"/>
  <c r="T6" i="30"/>
  <c r="T6" i="39"/>
  <c r="T6" i="41"/>
  <c r="BX7" i="30"/>
  <c r="BX7" i="43"/>
  <c r="BX7" i="53"/>
  <c r="BX7" i="41"/>
  <c r="G8" i="43"/>
  <c r="G8" i="53"/>
  <c r="Y8" i="30"/>
  <c r="Y8" i="41"/>
  <c r="AO8" i="43"/>
  <c r="AO8" i="53"/>
  <c r="AW8" i="43"/>
  <c r="AW8" i="53"/>
  <c r="O9" i="43"/>
  <c r="BS9" i="30"/>
  <c r="Y11" i="42"/>
  <c r="AG11" i="43"/>
  <c r="AG11" i="53"/>
  <c r="AK11" i="39"/>
  <c r="AO11" i="42"/>
  <c r="AO11" i="52"/>
  <c r="O12" i="30"/>
  <c r="AT13" i="30"/>
  <c r="AT13" i="39"/>
  <c r="BB13" i="30"/>
  <c r="T14" i="42"/>
  <c r="T14" i="52"/>
  <c r="CF15" i="43"/>
  <c r="CF15" i="53"/>
  <c r="CF15" i="42"/>
  <c r="CF15" i="52"/>
  <c r="CF15" i="39"/>
  <c r="CF15" i="41"/>
  <c r="G16" i="42"/>
  <c r="G16" i="52"/>
  <c r="AC16" i="43"/>
  <c r="AC16" i="53"/>
  <c r="AG16" i="39"/>
  <c r="AO16" i="30"/>
  <c r="AO16" i="41"/>
  <c r="AO16" i="51"/>
  <c r="AW16" i="41"/>
  <c r="BG17" i="30"/>
  <c r="BG17" i="43"/>
  <c r="BG17" i="53"/>
  <c r="BG17" i="41"/>
  <c r="BR17" i="30"/>
  <c r="BR17" i="42"/>
  <c r="BR17" i="52"/>
  <c r="BR17" i="41"/>
  <c r="N3" i="41"/>
  <c r="N3" i="42"/>
  <c r="N3" i="52"/>
  <c r="N3" i="39"/>
  <c r="N3" i="43"/>
  <c r="BS3" i="42"/>
  <c r="BS3" i="52"/>
  <c r="BS3" i="43"/>
  <c r="BS3" i="41"/>
  <c r="BS3" i="39"/>
  <c r="BA5" i="30"/>
  <c r="BA5" i="43"/>
  <c r="BA5" i="53"/>
  <c r="CE7" i="42"/>
  <c r="CE7" i="52"/>
  <c r="CE7" i="41"/>
  <c r="CE7" i="43"/>
  <c r="CE7" i="53"/>
  <c r="CE7" i="39"/>
  <c r="I9" i="41"/>
  <c r="I9" i="42"/>
  <c r="I9" i="52"/>
  <c r="I9" i="43"/>
  <c r="I9" i="53"/>
  <c r="I9" i="39"/>
  <c r="AK9" i="43"/>
  <c r="AK9" i="53"/>
  <c r="AK9" i="42"/>
  <c r="AK9" i="52"/>
  <c r="AK9" i="41"/>
  <c r="AK9" i="39"/>
  <c r="U10" i="41"/>
  <c r="U10" i="42"/>
  <c r="U10" i="52"/>
  <c r="U10" i="43"/>
  <c r="U10" i="53"/>
  <c r="U10" i="39"/>
  <c r="BR10" i="41"/>
  <c r="BR10" i="42"/>
  <c r="BR10" i="52"/>
  <c r="BR10" i="43"/>
  <c r="BR10" i="53"/>
  <c r="BR10" i="39"/>
  <c r="CI12" i="30"/>
  <c r="CI12" i="43"/>
  <c r="CI12" i="53"/>
  <c r="AH14" i="41"/>
  <c r="AH14" i="42"/>
  <c r="AH14" i="52"/>
  <c r="AH14" i="43"/>
  <c r="AH14" i="53"/>
  <c r="AH14" i="39"/>
  <c r="BR15" i="30"/>
  <c r="AN17" i="30"/>
  <c r="AN17" i="41"/>
  <c r="K9" i="58"/>
  <c r="S9" i="58"/>
  <c r="W9" i="58"/>
  <c r="AI9" i="58"/>
  <c r="AM9" i="58"/>
  <c r="AY9" i="58"/>
  <c r="BC9" i="58"/>
  <c r="BO9" i="58"/>
  <c r="CA9" i="58"/>
  <c r="AA7" i="43"/>
  <c r="AA7" i="53"/>
  <c r="AA7" i="41"/>
  <c r="AA7" i="39"/>
  <c r="BW3" i="30"/>
  <c r="BW3" i="39"/>
  <c r="BW3" i="41"/>
  <c r="CI3" i="42"/>
  <c r="CI3" i="52"/>
  <c r="BG5" i="42"/>
  <c r="BK5" i="42"/>
  <c r="BK5" i="52"/>
  <c r="BO5" i="39"/>
  <c r="BO5" i="41"/>
  <c r="BR5" i="30"/>
  <c r="BR5" i="39"/>
  <c r="X7" i="43"/>
  <c r="X7" i="53"/>
  <c r="AB7" i="42"/>
  <c r="AB7" i="52"/>
  <c r="AF7" i="30"/>
  <c r="AF7" i="43"/>
  <c r="AF7" i="53"/>
  <c r="I8" i="30"/>
  <c r="I8" i="39"/>
  <c r="M9" i="43"/>
  <c r="M9" i="53"/>
  <c r="AT9" i="39"/>
  <c r="AT9" i="41"/>
  <c r="BB9" i="43"/>
  <c r="BB9" i="53"/>
  <c r="X10" i="30"/>
  <c r="X10" i="39"/>
  <c r="X10" i="41"/>
  <c r="AB10" i="39"/>
  <c r="AB10" i="41"/>
  <c r="AF10" i="42"/>
  <c r="AF10" i="52"/>
  <c r="AN10" i="43"/>
  <c r="AN10" i="53"/>
  <c r="BH10" i="42"/>
  <c r="BH10" i="52"/>
  <c r="BH10" i="35"/>
  <c r="BL10" i="43"/>
  <c r="BL10" i="53"/>
  <c r="BS10" i="43"/>
  <c r="BS10" i="53"/>
  <c r="BW10" i="39"/>
  <c r="BW10" i="41"/>
  <c r="CA10" i="42"/>
  <c r="CA10" i="52"/>
  <c r="CI10" i="43"/>
  <c r="CI10" i="53"/>
  <c r="G12" i="42"/>
  <c r="G12" i="52"/>
  <c r="AP14" i="30"/>
  <c r="AP14" i="41"/>
  <c r="AS17" i="39"/>
  <c r="AS17" i="41"/>
  <c r="C11" i="43"/>
  <c r="C11" i="53"/>
  <c r="S7" i="52"/>
  <c r="AN8" i="41"/>
  <c r="AN8" i="43"/>
  <c r="AN8" i="53"/>
  <c r="AN8" i="39"/>
  <c r="AN8" i="42"/>
  <c r="AN8" i="52"/>
  <c r="L13" i="41"/>
  <c r="L13" i="42"/>
  <c r="L13" i="52"/>
  <c r="L13" i="39"/>
  <c r="L13" i="43"/>
  <c r="L13" i="53"/>
  <c r="AW17" i="30"/>
  <c r="G4" i="30"/>
  <c r="G4" i="39"/>
  <c r="Q4" i="43"/>
  <c r="Q4" i="53"/>
  <c r="O8" i="42"/>
  <c r="O8" i="52"/>
  <c r="AS9" i="42"/>
  <c r="Q11" i="30"/>
  <c r="Q11" i="39"/>
  <c r="AC12" i="43"/>
  <c r="AC12" i="53"/>
  <c r="AG12" i="30"/>
  <c r="AG12" i="39"/>
  <c r="AO12" i="30"/>
  <c r="AW12" i="30"/>
  <c r="S14" i="43"/>
  <c r="S14" i="53"/>
  <c r="AX14" i="43"/>
  <c r="AX14" i="53"/>
  <c r="BT40" i="50"/>
  <c r="BL17" i="42"/>
  <c r="BW17" i="42"/>
  <c r="CA17" i="39"/>
  <c r="CA17" i="41"/>
  <c r="CE17" i="43"/>
  <c r="CE17" i="53"/>
  <c r="AU7" i="52"/>
  <c r="AQ4" i="43"/>
  <c r="AQ4" i="53"/>
  <c r="AQ4" i="42"/>
  <c r="AQ4" i="52"/>
  <c r="AQ4" i="41"/>
  <c r="AQ4" i="39"/>
  <c r="AC6" i="41"/>
  <c r="AC6" i="43"/>
  <c r="AC6" i="39"/>
  <c r="H7" i="41"/>
  <c r="H7" i="42"/>
  <c r="H7" i="52"/>
  <c r="H7" i="39"/>
  <c r="H7" i="43"/>
  <c r="H7" i="53"/>
  <c r="CA8" i="30"/>
  <c r="CA8" i="43"/>
  <c r="CA8" i="53"/>
  <c r="J14" i="41"/>
  <c r="J14" i="42"/>
  <c r="J14" i="52"/>
  <c r="J14" i="43"/>
  <c r="J14" i="53"/>
  <c r="J14" i="39"/>
  <c r="CE15" i="43"/>
  <c r="CE15" i="53"/>
  <c r="CE15" i="42"/>
  <c r="CE15" i="52"/>
  <c r="CE15" i="41"/>
  <c r="CE15" i="39"/>
  <c r="K3" i="56"/>
  <c r="N3" i="58"/>
  <c r="N3" i="54"/>
  <c r="P3" i="58"/>
  <c r="P3" i="54"/>
  <c r="AF3" i="56"/>
  <c r="AI3" i="58"/>
  <c r="AI3" i="54"/>
  <c r="AL3" i="56"/>
  <c r="AQ3" i="56"/>
  <c r="AT3" i="58"/>
  <c r="AT3" i="54"/>
  <c r="AV3" i="58"/>
  <c r="AV3" i="54"/>
  <c r="BL3" i="56"/>
  <c r="BO3" i="58"/>
  <c r="BO3" i="54"/>
  <c r="BR3" i="56"/>
  <c r="BW3" i="56"/>
  <c r="BZ3" i="58"/>
  <c r="BZ3" i="54"/>
  <c r="CB3" i="58"/>
  <c r="CB3" i="54"/>
  <c r="B6" i="58"/>
  <c r="M6" i="58"/>
  <c r="M6" i="54"/>
  <c r="S6" i="56"/>
  <c r="AC6" i="58"/>
  <c r="AC6" i="54"/>
  <c r="AI6" i="56"/>
  <c r="AS6" i="58"/>
  <c r="AS6" i="54"/>
  <c r="AY6" i="56"/>
  <c r="BI6" i="58"/>
  <c r="BI6" i="54"/>
  <c r="BO6" i="56"/>
  <c r="BY6" i="58"/>
  <c r="BY6" i="54"/>
  <c r="CE6" i="56"/>
  <c r="CO6" i="58"/>
  <c r="CO6" i="54"/>
  <c r="T10" i="58"/>
  <c r="AP10" i="56"/>
  <c r="AZ10" i="58"/>
  <c r="BV10" i="56"/>
  <c r="CF10" i="58"/>
  <c r="AO12" i="58"/>
  <c r="AO12" i="54"/>
  <c r="BU12" i="58"/>
  <c r="BU12" i="54"/>
  <c r="J13" i="58"/>
  <c r="R13" i="58"/>
  <c r="AB13" i="58"/>
  <c r="AB13" i="54"/>
  <c r="BH13" i="58"/>
  <c r="BH13" i="54"/>
  <c r="CD13" i="58"/>
  <c r="CN13" i="58"/>
  <c r="CN13" i="54"/>
  <c r="P14" i="58"/>
  <c r="AL14" i="56"/>
  <c r="BR14" i="56"/>
  <c r="CB14" i="58"/>
  <c r="P16" i="55"/>
  <c r="AA16" i="58"/>
  <c r="AK16" i="58"/>
  <c r="AK16" i="54"/>
  <c r="AV16" i="55"/>
  <c r="BQ16" i="58"/>
  <c r="BQ16" i="54"/>
  <c r="CB16" i="55"/>
  <c r="S17" i="55"/>
  <c r="AD17" i="58"/>
  <c r="AN17" i="58"/>
  <c r="AN17" i="54"/>
  <c r="AY17" i="55"/>
  <c r="BT17" i="58"/>
  <c r="BT17" i="54"/>
  <c r="CE17" i="55"/>
  <c r="CP17" i="58"/>
  <c r="F3" i="55"/>
  <c r="F6" i="58"/>
  <c r="F6" i="54"/>
  <c r="C8" i="58"/>
  <c r="C8" i="55"/>
  <c r="C11" i="58"/>
  <c r="C11" i="54"/>
  <c r="G15" i="54"/>
  <c r="D17" i="55"/>
  <c r="T15" i="30"/>
  <c r="W39" i="50"/>
  <c r="AJ15" i="30"/>
  <c r="AJ15" i="39"/>
  <c r="I16" i="42"/>
  <c r="I16" i="52"/>
  <c r="G17" i="41"/>
  <c r="AT17" i="42"/>
  <c r="AE3" i="42"/>
  <c r="AE3" i="52"/>
  <c r="BG13" i="42"/>
  <c r="CK6" i="41"/>
  <c r="CK6" i="43"/>
  <c r="CK6" i="42"/>
  <c r="CK6" i="39"/>
  <c r="X12" i="30"/>
  <c r="T3" i="56"/>
  <c r="AE3" i="58"/>
  <c r="AE3" i="54"/>
  <c r="AP3" i="56"/>
  <c r="BK3" i="56"/>
  <c r="BV3" i="58"/>
  <c r="BV3" i="54"/>
  <c r="CF3" i="58"/>
  <c r="CF3" i="54"/>
  <c r="M5" i="58"/>
  <c r="W5" i="58"/>
  <c r="AF5" i="58"/>
  <c r="AS5" i="58"/>
  <c r="BC5" i="58"/>
  <c r="BL5" i="58"/>
  <c r="BY5" i="58"/>
  <c r="CI5" i="58"/>
  <c r="L6" i="58"/>
  <c r="AE6" i="58"/>
  <c r="AR6" i="58"/>
  <c r="BK6" i="58"/>
  <c r="BX6" i="58"/>
  <c r="CN9" i="58"/>
  <c r="CN9" i="54"/>
  <c r="AH10" i="56"/>
  <c r="BB10" i="56"/>
  <c r="BR10" i="58"/>
  <c r="BR10" i="54"/>
  <c r="AW11" i="58"/>
  <c r="AW11" i="54"/>
  <c r="AF13" i="58"/>
  <c r="AF13" i="54"/>
  <c r="BD13" i="58"/>
  <c r="BD13" i="54"/>
  <c r="BP13" i="58"/>
  <c r="BP13" i="54"/>
  <c r="O14" i="58"/>
  <c r="O14" i="54"/>
  <c r="AM14" i="58"/>
  <c r="AM14" i="54"/>
  <c r="AY14" i="58"/>
  <c r="AY14" i="54"/>
  <c r="BS14" i="56"/>
  <c r="CA14" i="54"/>
  <c r="CA14" i="58"/>
  <c r="J15" i="54"/>
  <c r="AN16" i="58"/>
  <c r="B17" i="58"/>
  <c r="S17" i="58"/>
  <c r="AI17" i="58"/>
  <c r="AY17" i="58"/>
  <c r="BO17" i="58"/>
  <c r="CE17" i="58"/>
  <c r="D17" i="58"/>
  <c r="U17" i="54"/>
  <c r="Y17" i="54"/>
  <c r="AC17" i="54"/>
  <c r="AG17" i="54"/>
  <c r="AK17" i="54"/>
  <c r="AO17" i="54"/>
  <c r="AS17" i="54"/>
  <c r="AW17" i="54"/>
  <c r="BA17" i="54"/>
  <c r="BE17" i="54"/>
  <c r="BI17" i="54"/>
  <c r="BM17" i="54"/>
  <c r="BQ17" i="54"/>
  <c r="BU17" i="54"/>
  <c r="BY17" i="54"/>
  <c r="CC17" i="54"/>
  <c r="CG17" i="54"/>
  <c r="CK17" i="54"/>
  <c r="CO17" i="54"/>
  <c r="C17" i="54"/>
  <c r="G17" i="54"/>
  <c r="K17" i="54"/>
  <c r="S17" i="54"/>
  <c r="V17" i="54"/>
  <c r="Z17" i="54"/>
  <c r="AD17" i="54"/>
  <c r="AH17" i="54"/>
  <c r="AL17" i="54"/>
  <c r="AP17" i="54"/>
  <c r="AT17" i="54"/>
  <c r="AX17" i="54"/>
  <c r="BB17" i="54"/>
  <c r="BF17" i="54"/>
  <c r="BJ17" i="54"/>
  <c r="BN17" i="54"/>
  <c r="BR17" i="54"/>
  <c r="BV17" i="54"/>
  <c r="BZ17" i="54"/>
  <c r="CD17" i="54"/>
  <c r="CH17" i="54"/>
  <c r="CL17" i="54"/>
  <c r="CP17" i="54"/>
  <c r="D17" i="54"/>
  <c r="F17" i="54"/>
  <c r="J17" i="54"/>
  <c r="N17" i="54"/>
  <c r="R17" i="54"/>
  <c r="AI17" i="54"/>
  <c r="AY17" i="54"/>
  <c r="BO17" i="54"/>
  <c r="CE17" i="54"/>
  <c r="BG17" i="54"/>
  <c r="CM17" i="54"/>
  <c r="B17" i="54"/>
  <c r="AQ17" i="54"/>
  <c r="M17" i="54"/>
  <c r="Q17" i="54"/>
  <c r="AA17" i="54"/>
  <c r="BW17" i="54"/>
  <c r="AA17" i="58"/>
  <c r="CM17" i="58"/>
  <c r="H6" i="58"/>
  <c r="D9" i="58"/>
  <c r="C16" i="58"/>
  <c r="AC7" i="43"/>
  <c r="AC7" i="53"/>
  <c r="AG7" i="30"/>
  <c r="AG7" i="39"/>
  <c r="AG7" i="41"/>
  <c r="AK7" i="42"/>
  <c r="AK7" i="52"/>
  <c r="BX8" i="30"/>
  <c r="BX8" i="41"/>
  <c r="CJ8" i="30"/>
  <c r="CJ8" i="39"/>
  <c r="BT9" i="42"/>
  <c r="K10" i="43"/>
  <c r="K10" i="53"/>
  <c r="T10" i="39"/>
  <c r="T10" i="41"/>
  <c r="CA11" i="30"/>
  <c r="CA11" i="43"/>
  <c r="CA11" i="53"/>
  <c r="CA11" i="41"/>
  <c r="O13" i="42"/>
  <c r="BO13" i="42"/>
  <c r="BR13" i="42"/>
  <c r="BR13" i="52"/>
  <c r="I15" i="39"/>
  <c r="I15" i="41"/>
  <c r="Y15" i="42"/>
  <c r="Y15" i="52"/>
  <c r="AK15" i="30"/>
  <c r="AK15" i="39"/>
  <c r="AO15" i="42"/>
  <c r="AO15" i="52"/>
  <c r="CB16" i="43"/>
  <c r="CB16" i="53"/>
  <c r="CF16" i="42"/>
  <c r="CF16" i="52"/>
  <c r="X17" i="43"/>
  <c r="X17" i="53"/>
  <c r="X17" i="42"/>
  <c r="X17" i="39"/>
  <c r="X17" i="41"/>
  <c r="S5" i="30"/>
  <c r="S5" i="43"/>
  <c r="S5" i="53"/>
  <c r="AN5" i="43"/>
  <c r="AN5" i="53"/>
  <c r="AN5" i="39"/>
  <c r="AN5" i="41"/>
  <c r="CE4" i="43"/>
  <c r="CE4" i="53"/>
  <c r="CJ9" i="43"/>
  <c r="CJ9" i="53"/>
  <c r="CJ9" i="42"/>
  <c r="CJ9" i="52"/>
  <c r="CJ9" i="41"/>
  <c r="CJ9" i="39"/>
  <c r="R3" i="54"/>
  <c r="R3" i="58"/>
  <c r="AB3" i="58"/>
  <c r="AB3" i="54"/>
  <c r="AX3" i="55"/>
  <c r="BH3" i="55"/>
  <c r="BS3" i="55"/>
  <c r="CN3" i="56"/>
  <c r="AH10" i="58"/>
  <c r="AS11" i="58"/>
  <c r="AC12" i="58"/>
  <c r="AC12" i="54"/>
  <c r="BA12" i="58"/>
  <c r="BA12" i="54"/>
  <c r="BM12" i="58"/>
  <c r="BM12" i="54"/>
  <c r="CO12" i="58"/>
  <c r="CO12" i="54"/>
  <c r="BI15" i="54"/>
  <c r="Y16" i="58"/>
  <c r="Y16" i="54"/>
  <c r="AG16" i="55"/>
  <c r="AS16" i="55"/>
  <c r="AW16" i="58"/>
  <c r="AW16" i="54"/>
  <c r="BI16" i="58"/>
  <c r="BI16" i="54"/>
  <c r="BU16" i="55"/>
  <c r="CK16" i="58"/>
  <c r="CK16" i="54"/>
  <c r="L17" i="58"/>
  <c r="L17" i="54"/>
  <c r="T17" i="55"/>
  <c r="AF17" i="55"/>
  <c r="AJ17" i="58"/>
  <c r="AJ17" i="54"/>
  <c r="AV17" i="58"/>
  <c r="AV17" i="54"/>
  <c r="BH17" i="55"/>
  <c r="BP17" i="56"/>
  <c r="BX17" i="58"/>
  <c r="BX17" i="54"/>
  <c r="CF17" i="55"/>
  <c r="G3" i="55"/>
  <c r="I5" i="58"/>
  <c r="I5" i="54"/>
  <c r="G7" i="58"/>
  <c r="G7" i="54"/>
  <c r="F10" i="56"/>
  <c r="G11" i="58"/>
  <c r="G11" i="54"/>
  <c r="C15" i="54"/>
  <c r="H16" i="58"/>
  <c r="H16" i="54"/>
  <c r="AG4" i="30"/>
  <c r="AG4" i="39"/>
  <c r="AO4" i="42"/>
  <c r="AO4" i="52"/>
  <c r="AS4" i="43"/>
  <c r="AS4" i="53"/>
  <c r="AW4" i="30"/>
  <c r="AW4" i="39"/>
  <c r="M6" i="43"/>
  <c r="M6" i="53"/>
  <c r="BF11" i="43"/>
  <c r="BF11" i="42"/>
  <c r="BF11" i="41"/>
  <c r="BF11" i="39"/>
  <c r="CF12" i="30"/>
  <c r="CF12" i="43"/>
  <c r="CF12" i="53"/>
  <c r="CD7" i="57"/>
  <c r="G7" i="51"/>
  <c r="AI7" i="51"/>
  <c r="AM7" i="51"/>
  <c r="AQ7" i="51"/>
  <c r="AU7" i="51"/>
  <c r="BW7" i="51"/>
  <c r="AD7" i="57"/>
  <c r="AQ7" i="57"/>
  <c r="G7" i="57"/>
  <c r="J7" i="57"/>
  <c r="N7" i="57"/>
  <c r="P7" i="57"/>
  <c r="AL7" i="57"/>
  <c r="N7" i="51"/>
  <c r="AD7" i="51"/>
  <c r="BJ7" i="51"/>
  <c r="BZ7" i="51"/>
  <c r="AX7" i="57"/>
  <c r="CH7" i="51"/>
  <c r="BV7" i="57"/>
  <c r="J7" i="51"/>
  <c r="P7" i="51"/>
  <c r="Z7" i="51"/>
  <c r="AV7" i="51"/>
  <c r="BF7" i="51"/>
  <c r="BV7" i="51"/>
  <c r="CB7" i="51"/>
  <c r="V7" i="51"/>
  <c r="AL7" i="51"/>
  <c r="BB7" i="51"/>
  <c r="AH7" i="57"/>
  <c r="AI7" i="57"/>
  <c r="B7" i="57"/>
  <c r="R7" i="51"/>
  <c r="AH7" i="51"/>
  <c r="AX7" i="51"/>
  <c r="BN7" i="51"/>
  <c r="CD7" i="51"/>
  <c r="B7" i="51"/>
  <c r="Z7" i="57"/>
  <c r="W3" i="56"/>
  <c r="AH3" i="58"/>
  <c r="AH3" i="54"/>
  <c r="AR3" i="58"/>
  <c r="AR3" i="54"/>
  <c r="BN3" i="55"/>
  <c r="BX3" i="55"/>
  <c r="CI3" i="55"/>
  <c r="T6" i="56"/>
  <c r="Y6" i="56"/>
  <c r="AJ6" i="56"/>
  <c r="AO6" i="56"/>
  <c r="AZ6" i="56"/>
  <c r="BE6" i="56"/>
  <c r="BP6" i="56"/>
  <c r="BU6" i="56"/>
  <c r="CF6" i="56"/>
  <c r="CK6" i="56"/>
  <c r="B10" i="58"/>
  <c r="AD10" i="58"/>
  <c r="AD10" i="55"/>
  <c r="BJ10" i="58"/>
  <c r="BJ10" i="55"/>
  <c r="CP10" i="58"/>
  <c r="CP10" i="55"/>
  <c r="AO11" i="58"/>
  <c r="AO11" i="55"/>
  <c r="BU11" i="58"/>
  <c r="BU11" i="55"/>
  <c r="BL12" i="58"/>
  <c r="BL12" i="54"/>
  <c r="BI13" i="58"/>
  <c r="BH14" i="58"/>
  <c r="CN14" i="58"/>
  <c r="Z15" i="54"/>
  <c r="AX15" i="54"/>
  <c r="BJ15" i="54"/>
  <c r="CL15" i="54"/>
  <c r="AB16" i="58"/>
  <c r="AB16" i="54"/>
  <c r="AN16" i="55"/>
  <c r="BH16" i="55"/>
  <c r="BO16" i="58"/>
  <c r="CN16" i="58"/>
  <c r="CN16" i="54"/>
  <c r="J17" i="58"/>
  <c r="O17" i="56"/>
  <c r="U17" i="58"/>
  <c r="AE17" i="58"/>
  <c r="AE17" i="54"/>
  <c r="AQ17" i="55"/>
  <c r="AW17" i="58"/>
  <c r="BG17" i="56"/>
  <c r="BK17" i="55"/>
  <c r="BR17" i="58"/>
  <c r="CA17" i="56"/>
  <c r="CG17" i="58"/>
  <c r="CR5" i="48"/>
  <c r="D9" i="56"/>
  <c r="H10" i="58"/>
  <c r="E14" i="58"/>
  <c r="E14" i="54"/>
  <c r="H14" i="58"/>
  <c r="C16" i="55"/>
  <c r="CL3" i="42"/>
  <c r="CL3" i="52"/>
  <c r="CL3" i="41"/>
  <c r="CL3" i="39"/>
  <c r="CO5" i="42"/>
  <c r="CL6" i="42"/>
  <c r="CL6" i="39"/>
  <c r="CO7" i="42"/>
  <c r="CO7" i="52"/>
  <c r="CF3" i="42"/>
  <c r="CF3" i="52"/>
  <c r="AE5" i="42"/>
  <c r="AE5" i="52"/>
  <c r="Z3" i="55"/>
  <c r="BP3" i="55"/>
  <c r="L5" i="58"/>
  <c r="Y5" i="58"/>
  <c r="AI5" i="58"/>
  <c r="AR5" i="58"/>
  <c r="BE5" i="58"/>
  <c r="BO5" i="58"/>
  <c r="BX5" i="58"/>
  <c r="CK5" i="58"/>
  <c r="P6" i="58"/>
  <c r="AI6" i="58"/>
  <c r="AV6" i="58"/>
  <c r="BO6" i="58"/>
  <c r="CB6" i="58"/>
  <c r="CK9" i="58"/>
  <c r="O12" i="55"/>
  <c r="W12" i="55"/>
  <c r="AA12" i="55"/>
  <c r="AE12" i="55"/>
  <c r="AI12" i="55"/>
  <c r="AM12" i="55"/>
  <c r="AU12" i="55"/>
  <c r="BC12" i="55"/>
  <c r="BG12" i="55"/>
  <c r="BK12" i="55"/>
  <c r="BO12" i="55"/>
  <c r="BS12" i="55"/>
  <c r="BW12" i="55"/>
  <c r="CA12" i="55"/>
  <c r="CE12" i="55"/>
  <c r="CI12" i="55"/>
  <c r="CM12" i="55"/>
  <c r="F12" i="55"/>
  <c r="J12" i="55"/>
  <c r="V12" i="55"/>
  <c r="Z12" i="55"/>
  <c r="AD12" i="55"/>
  <c r="AH12" i="55"/>
  <c r="AL12" i="55"/>
  <c r="BB12" i="55"/>
  <c r="BF12" i="55"/>
  <c r="BJ12" i="55"/>
  <c r="BN12" i="55"/>
  <c r="BR12" i="55"/>
  <c r="BV12" i="55"/>
  <c r="BZ12" i="55"/>
  <c r="CD12" i="55"/>
  <c r="CH12" i="55"/>
  <c r="CL12" i="55"/>
  <c r="CP12" i="55"/>
  <c r="B12" i="55"/>
  <c r="E12" i="55"/>
  <c r="BD12" i="58"/>
  <c r="BD12" i="54"/>
  <c r="W13" i="58"/>
  <c r="AU13" i="58"/>
  <c r="AU13" i="54"/>
  <c r="BF13" i="58"/>
  <c r="CI13" i="58"/>
  <c r="AH14" i="58"/>
  <c r="AH14" i="54"/>
  <c r="AT14" i="56"/>
  <c r="BF14" i="58"/>
  <c r="CB7" i="57"/>
  <c r="CP7" i="57"/>
  <c r="CP7" i="51"/>
  <c r="CN8" i="43"/>
  <c r="CN8" i="53"/>
  <c r="CN8" i="41"/>
  <c r="CN8" i="39"/>
  <c r="CL12" i="41"/>
  <c r="CL12" i="39"/>
  <c r="CN13" i="41"/>
  <c r="CN13" i="39"/>
  <c r="CM15" i="51"/>
  <c r="CM15" i="57"/>
  <c r="CP16" i="41"/>
  <c r="CP16" i="39"/>
  <c r="AY7" i="51"/>
  <c r="BV7" i="52"/>
  <c r="AJ3" i="58"/>
  <c r="AJ3" i="54"/>
  <c r="K10" i="56"/>
  <c r="AQ10" i="58"/>
  <c r="AQ10" i="54"/>
  <c r="BW10" i="56"/>
  <c r="V11" i="58"/>
  <c r="V11" i="54"/>
  <c r="CH11" i="58"/>
  <c r="CH11" i="54"/>
  <c r="AE13" i="58"/>
  <c r="AE13" i="54"/>
  <c r="AP13" i="58"/>
  <c r="BS13" i="58"/>
  <c r="J14" i="58"/>
  <c r="J14" i="54"/>
  <c r="R14" i="56"/>
  <c r="CD14" i="56"/>
  <c r="T16" i="58"/>
  <c r="T16" i="54"/>
  <c r="CF16" i="55"/>
  <c r="BC17" i="58"/>
  <c r="BC17" i="54"/>
  <c r="CI17" i="56"/>
  <c r="G8" i="58"/>
  <c r="G8" i="54"/>
  <c r="D13" i="56"/>
  <c r="H17" i="55"/>
  <c r="CN3" i="43"/>
  <c r="CL4" i="57"/>
  <c r="CL4" i="51"/>
  <c r="CP4" i="42"/>
  <c r="CP4" i="52"/>
  <c r="CP4" i="39"/>
  <c r="BB7" i="57"/>
  <c r="CO10" i="43"/>
  <c r="CO10" i="53"/>
  <c r="CO10" i="39"/>
  <c r="CO14" i="53"/>
  <c r="CO14" i="39"/>
  <c r="CF3" i="43"/>
  <c r="CJ3" i="30"/>
  <c r="BO4" i="30"/>
  <c r="BO4" i="39"/>
  <c r="BR4" i="43"/>
  <c r="BR4" i="53"/>
  <c r="E5" i="43"/>
  <c r="BH5" i="42"/>
  <c r="BH5" i="35"/>
  <c r="BL5" i="30"/>
  <c r="BL5" i="39"/>
  <c r="BP5" i="43"/>
  <c r="BP5" i="53"/>
  <c r="S6" i="43"/>
  <c r="S6" i="53"/>
  <c r="AT6" i="30"/>
  <c r="AT6" i="42"/>
  <c r="AT6" i="52"/>
  <c r="BB6" i="42"/>
  <c r="BB6" i="52"/>
  <c r="Q8" i="43"/>
  <c r="Q8" i="53"/>
  <c r="BX11" i="42"/>
  <c r="CB11" i="42"/>
  <c r="CB11" i="52"/>
  <c r="CF11" i="39"/>
  <c r="CF11" i="41"/>
  <c r="BG12" i="30"/>
  <c r="BG12" i="39"/>
  <c r="BK12" i="30"/>
  <c r="BK12" i="39"/>
  <c r="BR12" i="39"/>
  <c r="E13" i="42"/>
  <c r="BH13" i="43"/>
  <c r="BH13" i="53"/>
  <c r="BH13" i="36"/>
  <c r="BP13" i="30"/>
  <c r="BP13" i="39"/>
  <c r="O3" i="56"/>
  <c r="BF3" i="58"/>
  <c r="BF3" i="54"/>
  <c r="W10" i="56"/>
  <c r="BC10" i="58"/>
  <c r="BC10" i="54"/>
  <c r="CI10" i="56"/>
  <c r="AH11" i="58"/>
  <c r="AH11" i="54"/>
  <c r="AL13" i="58"/>
  <c r="AK14" i="58"/>
  <c r="AJ16" i="58"/>
  <c r="AJ16" i="54"/>
  <c r="AM17" i="55"/>
  <c r="CR6" i="47"/>
  <c r="E6" i="55"/>
  <c r="CR15" i="48"/>
  <c r="F15" i="54"/>
  <c r="BF7" i="57"/>
  <c r="C15" i="30"/>
  <c r="C15" i="39"/>
  <c r="CL3" i="58"/>
  <c r="CL3" i="54"/>
  <c r="CP9" i="54"/>
  <c r="S10" i="56"/>
  <c r="AI10" i="56"/>
  <c r="AY10" i="56"/>
  <c r="BO10" i="56"/>
  <c r="CE10" i="56"/>
  <c r="AT11" i="58"/>
  <c r="AT11" i="54"/>
  <c r="Z14" i="58"/>
  <c r="CM3" i="42"/>
  <c r="CM3" i="52"/>
  <c r="CN5" i="43"/>
  <c r="CN5" i="53"/>
  <c r="CA7" i="57"/>
  <c r="CO8" i="43"/>
  <c r="CO8" i="53"/>
  <c r="CO8" i="39"/>
  <c r="CL9" i="43"/>
  <c r="CL9" i="53"/>
  <c r="CL9" i="39"/>
  <c r="CL9" i="42"/>
  <c r="CL16" i="42"/>
  <c r="CL16" i="52"/>
  <c r="BT24" i="50"/>
  <c r="BF13" i="18"/>
  <c r="AX13" i="18"/>
  <c r="AF14" i="18"/>
  <c r="O13" i="18"/>
  <c r="CN10" i="43"/>
  <c r="CN10" i="53"/>
  <c r="CN10" i="39"/>
  <c r="CN10" i="42"/>
  <c r="CN10" i="52"/>
  <c r="CL15" i="51"/>
  <c r="CP17" i="51"/>
  <c r="CI11" i="30"/>
  <c r="CI11" i="43"/>
  <c r="CI11" i="53"/>
  <c r="CL5" i="51"/>
  <c r="BN7" i="57"/>
  <c r="CM8" i="42"/>
  <c r="CM8" i="52"/>
  <c r="CM8" i="39"/>
  <c r="CN9" i="42"/>
  <c r="CN9" i="52"/>
  <c r="CP13" i="43"/>
  <c r="CP13" i="53"/>
  <c r="CP13" i="42"/>
  <c r="CP13" i="39"/>
  <c r="CL17" i="57"/>
  <c r="CL17" i="51"/>
  <c r="W22" i="50"/>
  <c r="BT12" i="55"/>
  <c r="CN14" i="57"/>
  <c r="CN14" i="51"/>
  <c r="BT23" i="50"/>
  <c r="AR7" i="42"/>
  <c r="AR7" i="52"/>
  <c r="BK7" i="42"/>
  <c r="BK7" i="52"/>
  <c r="AU3" i="56"/>
  <c r="BO13" i="58"/>
  <c r="BO13" i="54"/>
  <c r="CA13" i="56"/>
  <c r="CN17" i="56"/>
  <c r="I13" i="56"/>
  <c r="CM6" i="42"/>
  <c r="CP10" i="42"/>
  <c r="CP10" i="52"/>
  <c r="CN11" i="43"/>
  <c r="CN11" i="53"/>
  <c r="CN12" i="57"/>
  <c r="CN12" i="51"/>
  <c r="CP14" i="42"/>
  <c r="CP14" i="52"/>
  <c r="CN15" i="42"/>
  <c r="CN15" i="52"/>
  <c r="BT21" i="50"/>
  <c r="CE13" i="18"/>
  <c r="AY14" i="18"/>
  <c r="AH13" i="18"/>
  <c r="H13" i="18"/>
  <c r="AV17" i="56"/>
  <c r="CP16" i="43"/>
  <c r="CP16" i="53"/>
  <c r="CF14" i="51"/>
  <c r="AJ7" i="51"/>
  <c r="AC8" i="51"/>
  <c r="AP14" i="51"/>
  <c r="BH15" i="42"/>
  <c r="BH15" i="57"/>
  <c r="BH15" i="51"/>
  <c r="CE9" i="51"/>
  <c r="BL15" i="42"/>
  <c r="BL15" i="57"/>
  <c r="E3" i="51"/>
  <c r="BB14" i="51"/>
  <c r="I12" i="51"/>
  <c r="BA16" i="51"/>
  <c r="CA5" i="42"/>
  <c r="CA5" i="57"/>
  <c r="CA5" i="43"/>
  <c r="CA5" i="51"/>
  <c r="AC16" i="51"/>
  <c r="G5" i="51"/>
  <c r="T7" i="51"/>
  <c r="M3" i="51"/>
  <c r="E15" i="42"/>
  <c r="E15" i="43"/>
  <c r="E15" i="57"/>
  <c r="E15" i="51"/>
  <c r="T15" i="43"/>
  <c r="T15" i="53"/>
  <c r="T15" i="39"/>
  <c r="H7" i="57"/>
  <c r="H7" i="51"/>
  <c r="CE7" i="51"/>
  <c r="CE7" i="57"/>
  <c r="AW16" i="42"/>
  <c r="AW16" i="57"/>
  <c r="AW16" i="51"/>
  <c r="CF15" i="57"/>
  <c r="CF15" i="51"/>
  <c r="Y8" i="51"/>
  <c r="T6" i="51"/>
  <c r="CM4" i="51"/>
  <c r="CM4" i="57"/>
  <c r="BP12" i="41"/>
  <c r="BP12" i="39"/>
  <c r="BX6" i="43"/>
  <c r="BX6" i="57"/>
  <c r="BX6" i="51"/>
  <c r="BS16" i="42"/>
  <c r="BS16" i="52"/>
  <c r="BS16" i="39"/>
  <c r="BS16" i="43"/>
  <c r="BS16" i="53"/>
  <c r="Z14" i="57"/>
  <c r="Z14" i="51"/>
  <c r="AP16" i="30"/>
  <c r="AP16" i="39"/>
  <c r="BQ10" i="30"/>
  <c r="BQ10" i="43"/>
  <c r="BQ10" i="53"/>
  <c r="BE15" i="57"/>
  <c r="BE15" i="51"/>
  <c r="CC11" i="57"/>
  <c r="CC11" i="51"/>
  <c r="BH16" i="18"/>
  <c r="CJ11" i="42"/>
  <c r="CJ11" i="57"/>
  <c r="CJ11" i="51"/>
  <c r="E5" i="57"/>
  <c r="E5" i="51"/>
  <c r="CP3" i="51"/>
  <c r="CP3" i="57"/>
  <c r="AW5" i="41"/>
  <c r="AW5" i="39"/>
  <c r="BO5" i="52"/>
  <c r="AJ17" i="43"/>
  <c r="AJ17" i="53"/>
  <c r="AJ17" i="42"/>
  <c r="AJ17" i="52"/>
  <c r="AJ17" i="39"/>
  <c r="AF12" i="57"/>
  <c r="AF12" i="51"/>
  <c r="H3" i="53"/>
  <c r="BX15" i="42"/>
  <c r="BX15" i="52"/>
  <c r="BX15" i="39"/>
  <c r="BA8" i="42"/>
  <c r="BA8" i="52"/>
  <c r="BA8" i="39"/>
  <c r="AX5" i="43"/>
  <c r="AX5" i="53"/>
  <c r="AX5" i="39"/>
  <c r="AE15" i="51"/>
  <c r="AE15" i="57"/>
  <c r="AX12" i="57"/>
  <c r="AX12" i="51"/>
  <c r="CI9" i="42"/>
  <c r="CI9" i="52"/>
  <c r="CI9" i="39"/>
  <c r="E8" i="42"/>
  <c r="E8" i="39"/>
  <c r="BQ3" i="30"/>
  <c r="BQ3" i="41"/>
  <c r="BQ3" i="39"/>
  <c r="AY11" i="51"/>
  <c r="AY11" i="57"/>
  <c r="AV9" i="57"/>
  <c r="AV9" i="51"/>
  <c r="BY6" i="57"/>
  <c r="BY6" i="51"/>
  <c r="BF17" i="52"/>
  <c r="F17" i="57"/>
  <c r="F17" i="51"/>
  <c r="BC14" i="51"/>
  <c r="BC14" i="57"/>
  <c r="F13" i="57"/>
  <c r="F13" i="51"/>
  <c r="BM8" i="57"/>
  <c r="BM8" i="51"/>
  <c r="CI5" i="39"/>
  <c r="CI5" i="42"/>
  <c r="CI5" i="52"/>
  <c r="H14" i="18"/>
  <c r="C15" i="41"/>
  <c r="BP13" i="41"/>
  <c r="BK12" i="41"/>
  <c r="AT6" i="41"/>
  <c r="E5" i="53"/>
  <c r="BO4" i="41"/>
  <c r="CF3" i="53"/>
  <c r="CM3" i="57"/>
  <c r="AY5" i="52"/>
  <c r="AW4" i="41"/>
  <c r="CJ9" i="57"/>
  <c r="CJ9" i="51"/>
  <c r="AN5" i="57"/>
  <c r="AN5" i="51"/>
  <c r="X17" i="57"/>
  <c r="X17" i="51"/>
  <c r="O13" i="52"/>
  <c r="CJ8" i="41"/>
  <c r="X12" i="41"/>
  <c r="X12" i="39"/>
  <c r="X12" i="43"/>
  <c r="X12" i="53"/>
  <c r="CK6" i="57"/>
  <c r="CK6" i="51"/>
  <c r="AT17" i="52"/>
  <c r="W15" i="30"/>
  <c r="W15" i="39"/>
  <c r="T15" i="41"/>
  <c r="J14" i="57"/>
  <c r="J14" i="51"/>
  <c r="AC6" i="57"/>
  <c r="AC6" i="51"/>
  <c r="BW17" i="52"/>
  <c r="BL17" i="52"/>
  <c r="AG12" i="41"/>
  <c r="BA9" i="43"/>
  <c r="BA9" i="53"/>
  <c r="G4" i="41"/>
  <c r="AS17" i="51"/>
  <c r="AF7" i="41"/>
  <c r="AA7" i="57"/>
  <c r="AA7" i="51"/>
  <c r="BR15" i="43"/>
  <c r="BR15" i="53"/>
  <c r="BR15" i="41"/>
  <c r="BR15" i="39"/>
  <c r="AH14" i="57"/>
  <c r="AH14" i="51"/>
  <c r="AK9" i="57"/>
  <c r="AK9" i="51"/>
  <c r="N3" i="53"/>
  <c r="BR17" i="51"/>
  <c r="BK17" i="43"/>
  <c r="BK17" i="53"/>
  <c r="Y11" i="52"/>
  <c r="BB5" i="52"/>
  <c r="Y3" i="51"/>
  <c r="X16" i="41"/>
  <c r="X16" i="39"/>
  <c r="X16" i="43"/>
  <c r="X16" i="53"/>
  <c r="CK14" i="57"/>
  <c r="CK14" i="51"/>
  <c r="BC11" i="52"/>
  <c r="AN9" i="57"/>
  <c r="AN9" i="51"/>
  <c r="CF4" i="41"/>
  <c r="CF4" i="39"/>
  <c r="AU17" i="52"/>
  <c r="BL14" i="41"/>
  <c r="BA13" i="52"/>
  <c r="M13" i="41"/>
  <c r="O9" i="52"/>
  <c r="BK8" i="41"/>
  <c r="BK8" i="39"/>
  <c r="CA6" i="41"/>
  <c r="AW5" i="43"/>
  <c r="AW5" i="53"/>
  <c r="G5" i="42"/>
  <c r="G5" i="52"/>
  <c r="AB3" i="42"/>
  <c r="AB3" i="52"/>
  <c r="AB3" i="39"/>
  <c r="I3" i="42"/>
  <c r="I3" i="52"/>
  <c r="BB12" i="57"/>
  <c r="BB12" i="51"/>
  <c r="CI9" i="43"/>
  <c r="CI9" i="53"/>
  <c r="CE5" i="41"/>
  <c r="BW5" i="39"/>
  <c r="BW5" i="42"/>
  <c r="BW5" i="52"/>
  <c r="BT3" i="30"/>
  <c r="BT3" i="43"/>
  <c r="BT3" i="53"/>
  <c r="BS16" i="41"/>
  <c r="AF13" i="52"/>
  <c r="BO11" i="52"/>
  <c r="AE11" i="52"/>
  <c r="BX9" i="52"/>
  <c r="CG6" i="57"/>
  <c r="CG6" i="51"/>
  <c r="BO3" i="57"/>
  <c r="BO3" i="51"/>
  <c r="AE3" i="51"/>
  <c r="AE3" i="57"/>
  <c r="AP16" i="43"/>
  <c r="AP16" i="53"/>
  <c r="M15" i="43"/>
  <c r="M15" i="53"/>
  <c r="M15" i="39"/>
  <c r="BT14" i="30"/>
  <c r="BT14" i="42"/>
  <c r="BT14" i="52"/>
  <c r="BD14" i="30"/>
  <c r="BD14" i="39"/>
  <c r="W12" i="30"/>
  <c r="W12" i="41"/>
  <c r="W12" i="39"/>
  <c r="BH11" i="42"/>
  <c r="BH11" i="52"/>
  <c r="BH11" i="39"/>
  <c r="BQ10" i="39"/>
  <c r="BQ10" i="41"/>
  <c r="O10" i="43"/>
  <c r="O10" i="53"/>
  <c r="O10" i="39"/>
  <c r="M3" i="42"/>
  <c r="M3" i="52"/>
  <c r="AE17" i="51"/>
  <c r="AE17" i="57"/>
  <c r="BC13" i="51"/>
  <c r="BC13" i="57"/>
  <c r="AM13" i="51"/>
  <c r="AM13" i="57"/>
  <c r="BY7" i="57"/>
  <c r="BY7" i="51"/>
  <c r="BC5" i="51"/>
  <c r="BC5" i="57"/>
  <c r="CH4" i="57"/>
  <c r="CH4" i="51"/>
  <c r="AH4" i="57"/>
  <c r="AH4" i="51"/>
  <c r="D16" i="52"/>
  <c r="BJ5" i="57"/>
  <c r="BJ5" i="51"/>
  <c r="BG7" i="51"/>
  <c r="BG7" i="57"/>
  <c r="AN15" i="18"/>
  <c r="CP5" i="52"/>
  <c r="BL13" i="52"/>
  <c r="S11" i="53"/>
  <c r="AA11" i="53"/>
  <c r="AI11" i="53"/>
  <c r="AQ11" i="53"/>
  <c r="BK11" i="53"/>
  <c r="AV11" i="53"/>
  <c r="F11" i="53"/>
  <c r="N11" i="53"/>
  <c r="V11" i="53"/>
  <c r="AD11" i="53"/>
  <c r="AL11" i="53"/>
  <c r="BB11" i="53"/>
  <c r="BJ11" i="53"/>
  <c r="BZ11" i="53"/>
  <c r="CH11" i="53"/>
  <c r="R11" i="53"/>
  <c r="CD11" i="53"/>
  <c r="B11" i="53"/>
  <c r="J11" i="53"/>
  <c r="AH11" i="53"/>
  <c r="CO11" i="53"/>
  <c r="Z11" i="53"/>
  <c r="AX11" i="53"/>
  <c r="BV11" i="53"/>
  <c r="P11" i="53"/>
  <c r="O11" i="53"/>
  <c r="AP11" i="52"/>
  <c r="CM11" i="52"/>
  <c r="S14" i="18"/>
  <c r="AJ9" i="52"/>
  <c r="CP11" i="52"/>
  <c r="CN11" i="52"/>
  <c r="BO12" i="41"/>
  <c r="BS5" i="41"/>
  <c r="CM3" i="53"/>
  <c r="T5" i="52"/>
  <c r="AU11" i="52"/>
  <c r="BA4" i="41"/>
  <c r="AC4" i="42"/>
  <c r="AC4" i="52"/>
  <c r="T17" i="52"/>
  <c r="C10" i="30"/>
  <c r="C10" i="39"/>
  <c r="BT9" i="43"/>
  <c r="BT9" i="53"/>
  <c r="BT9" i="39"/>
  <c r="CB8" i="41"/>
  <c r="AG7" i="43"/>
  <c r="AG7" i="53"/>
  <c r="I7" i="41"/>
  <c r="CE11" i="43"/>
  <c r="CE11" i="53"/>
  <c r="CE11" i="41"/>
  <c r="CE11" i="39"/>
  <c r="AF15" i="43"/>
  <c r="AF15" i="53"/>
  <c r="AG17" i="52"/>
  <c r="T4" i="57"/>
  <c r="T4" i="51"/>
  <c r="BS17" i="42"/>
  <c r="BS17" i="52"/>
  <c r="BS17" i="39"/>
  <c r="Y12" i="42"/>
  <c r="Y12" i="52"/>
  <c r="Y12" i="39"/>
  <c r="AC17" i="57"/>
  <c r="AC17" i="51"/>
  <c r="BW10" i="43"/>
  <c r="BW10" i="53"/>
  <c r="W7" i="30"/>
  <c r="W7" i="39"/>
  <c r="O5" i="51"/>
  <c r="O5" i="57"/>
  <c r="CA3" i="41"/>
  <c r="AG9" i="57"/>
  <c r="AG9" i="51"/>
  <c r="AV5" i="53"/>
  <c r="H3" i="57"/>
  <c r="H3" i="51"/>
  <c r="Y16" i="42"/>
  <c r="Y16" i="52"/>
  <c r="Y16" i="39"/>
  <c r="BX15" i="41"/>
  <c r="AT13" i="42"/>
  <c r="AT13" i="52"/>
  <c r="AO11" i="41"/>
  <c r="BA8" i="41"/>
  <c r="AS8" i="42"/>
  <c r="AS8" i="52"/>
  <c r="AS8" i="39"/>
  <c r="AX5" i="41"/>
  <c r="AO3" i="43"/>
  <c r="AO3" i="53"/>
  <c r="AC3" i="41"/>
  <c r="CO3" i="57"/>
  <c r="CO3" i="51"/>
  <c r="AO6" i="53"/>
  <c r="X5" i="57"/>
  <c r="X5" i="51"/>
  <c r="BK3" i="51"/>
  <c r="BK3" i="57"/>
  <c r="CI14" i="41"/>
  <c r="K14" i="41"/>
  <c r="AF11" i="41"/>
  <c r="BQ9" i="30"/>
  <c r="BQ9" i="39"/>
  <c r="BQ9" i="41"/>
  <c r="C9" i="30"/>
  <c r="C9" i="39"/>
  <c r="BQ8" i="30"/>
  <c r="BQ8" i="43"/>
  <c r="BD8" i="30"/>
  <c r="BD8" i="39"/>
  <c r="BD8" i="41"/>
  <c r="CI7" i="41"/>
  <c r="CA6" i="43"/>
  <c r="CA6" i="53"/>
  <c r="K6" i="42"/>
  <c r="K6" i="52"/>
  <c r="AS5" i="52"/>
  <c r="AB3" i="43"/>
  <c r="AB3" i="53"/>
  <c r="I3" i="41"/>
  <c r="AT16" i="57"/>
  <c r="AT16" i="51"/>
  <c r="C12" i="30"/>
  <c r="C12" i="39"/>
  <c r="BA11" i="41"/>
  <c r="AS11" i="52"/>
  <c r="CI9" i="41"/>
  <c r="CA9" i="42"/>
  <c r="CA9" i="52"/>
  <c r="CA9" i="39"/>
  <c r="E8" i="41"/>
  <c r="CB6" i="52"/>
  <c r="CA5" i="53"/>
  <c r="AA15" i="51"/>
  <c r="AA15" i="57"/>
  <c r="AB13" i="57"/>
  <c r="AB13" i="51"/>
  <c r="G3" i="53"/>
  <c r="E15" i="52"/>
  <c r="E11" i="41"/>
  <c r="BL7" i="42"/>
  <c r="BL7" i="52"/>
  <c r="BL7" i="39"/>
  <c r="BX6" i="53"/>
  <c r="BK6" i="41"/>
  <c r="E4" i="53"/>
  <c r="B17" i="53"/>
  <c r="AR17" i="53"/>
  <c r="AV17" i="53"/>
  <c r="AZ17" i="53"/>
  <c r="CB17" i="53"/>
  <c r="CF17" i="53"/>
  <c r="CJ17" i="53"/>
  <c r="BV17" i="53"/>
  <c r="CD17" i="53"/>
  <c r="V17" i="53"/>
  <c r="CH17" i="53"/>
  <c r="U17" i="53"/>
  <c r="AK17" i="53"/>
  <c r="BI17" i="53"/>
  <c r="BY17" i="53"/>
  <c r="CG17" i="53"/>
  <c r="CO17" i="53"/>
  <c r="Q17" i="53"/>
  <c r="Y17" i="53"/>
  <c r="AO17" i="53"/>
  <c r="BE17" i="53"/>
  <c r="BM17" i="53"/>
  <c r="BU17" i="53"/>
  <c r="CC17" i="53"/>
  <c r="CK17" i="53"/>
  <c r="BZ17" i="53"/>
  <c r="H17" i="53"/>
  <c r="AQ17" i="43"/>
  <c r="AQ17" i="53"/>
  <c r="AQ17" i="42"/>
  <c r="AQ17" i="52"/>
  <c r="AQ17" i="39"/>
  <c r="AA17" i="53"/>
  <c r="BV16" i="57"/>
  <c r="BV16" i="51"/>
  <c r="V16" i="57"/>
  <c r="V16" i="51"/>
  <c r="F16" i="57"/>
  <c r="F16" i="51"/>
  <c r="CD12" i="57"/>
  <c r="CD12" i="51"/>
  <c r="AL12" i="57"/>
  <c r="AL12" i="51"/>
  <c r="V12" i="57"/>
  <c r="V12" i="51"/>
  <c r="F12" i="57"/>
  <c r="F12" i="51"/>
  <c r="BY11" i="53"/>
  <c r="BE11" i="53"/>
  <c r="CH8" i="51"/>
  <c r="CH8" i="57"/>
  <c r="BN8" i="57"/>
  <c r="BN8" i="51"/>
  <c r="AH8" i="57"/>
  <c r="AH8" i="51"/>
  <c r="AU5" i="52"/>
  <c r="N4" i="57"/>
  <c r="N4" i="51"/>
  <c r="CG3" i="52"/>
  <c r="BM3" i="52"/>
  <c r="BF17" i="57"/>
  <c r="BF17" i="51"/>
  <c r="F17" i="53"/>
  <c r="BN13" i="52"/>
  <c r="F13" i="52"/>
  <c r="L11" i="52"/>
  <c r="BN9" i="52"/>
  <c r="N9" i="52"/>
  <c r="AY6" i="52"/>
  <c r="BF5" i="52"/>
  <c r="F5" i="57"/>
  <c r="F5" i="51"/>
  <c r="BY4" i="57"/>
  <c r="BY4" i="51"/>
  <c r="BE4" i="57"/>
  <c r="BE4" i="51"/>
  <c r="L3" i="57"/>
  <c r="L3" i="51"/>
  <c r="AC6" i="52"/>
  <c r="CP9" i="52"/>
  <c r="E13" i="41"/>
  <c r="S6" i="52"/>
  <c r="BH5" i="53"/>
  <c r="CB3" i="43"/>
  <c r="CB3" i="53"/>
  <c r="G12" i="51"/>
  <c r="G12" i="57"/>
  <c r="AO4" i="41"/>
  <c r="AV5" i="52"/>
  <c r="AO15" i="43"/>
  <c r="AO15" i="53"/>
  <c r="AC15" i="41"/>
  <c r="BQ13" i="30"/>
  <c r="BQ13" i="39"/>
  <c r="CI11" i="42"/>
  <c r="CI11" i="52"/>
  <c r="BS11" i="51"/>
  <c r="BS11" i="57"/>
  <c r="K3" i="53"/>
  <c r="AK12" i="41"/>
  <c r="K11" i="52"/>
  <c r="AP6" i="30"/>
  <c r="AP6" i="39"/>
  <c r="AP6" i="41"/>
  <c r="D17" i="57"/>
  <c r="D17" i="51"/>
  <c r="T5" i="53"/>
  <c r="AT13" i="43"/>
  <c r="AT13" i="53"/>
  <c r="Y11" i="43"/>
  <c r="Y11" i="53"/>
  <c r="M10" i="57"/>
  <c r="M10" i="51"/>
  <c r="L5" i="57"/>
  <c r="L5" i="51"/>
  <c r="BC17" i="53"/>
  <c r="CF12" i="42"/>
  <c r="CF12" i="52"/>
  <c r="BO9" i="42"/>
  <c r="BO9" i="52"/>
  <c r="BO9" i="39"/>
  <c r="BH6" i="43"/>
  <c r="BH6" i="53"/>
  <c r="T3" i="41"/>
  <c r="BP16" i="42"/>
  <c r="BP16" i="52"/>
  <c r="C8" i="30"/>
  <c r="C8" i="41"/>
  <c r="CI5" i="41"/>
  <c r="BA3" i="53"/>
  <c r="BX17" i="53"/>
  <c r="O15" i="51"/>
  <c r="O15" i="57"/>
  <c r="AB12" i="57"/>
  <c r="AB12" i="51"/>
  <c r="BE10" i="57"/>
  <c r="BE10" i="51"/>
  <c r="BI6" i="57"/>
  <c r="BI6" i="51"/>
  <c r="O6" i="52"/>
  <c r="W4" i="30"/>
  <c r="W4" i="39"/>
  <c r="BH3" i="41"/>
  <c r="B13" i="53"/>
  <c r="AJ13" i="53"/>
  <c r="AR13" i="53"/>
  <c r="AV13" i="53"/>
  <c r="AZ13" i="53"/>
  <c r="BX13" i="53"/>
  <c r="CB13" i="53"/>
  <c r="CF13" i="53"/>
  <c r="CJ13" i="53"/>
  <c r="N13" i="53"/>
  <c r="V13" i="53"/>
  <c r="AD13" i="53"/>
  <c r="AL13" i="53"/>
  <c r="BZ13" i="53"/>
  <c r="CH13" i="53"/>
  <c r="AH13" i="53"/>
  <c r="CD13" i="53"/>
  <c r="Y13" i="53"/>
  <c r="AG13" i="53"/>
  <c r="AO13" i="53"/>
  <c r="BE13" i="53"/>
  <c r="BM13" i="53"/>
  <c r="BU13" i="53"/>
  <c r="CC13" i="53"/>
  <c r="CK13" i="53"/>
  <c r="U13" i="53"/>
  <c r="AC13" i="53"/>
  <c r="AK13" i="53"/>
  <c r="BY13" i="53"/>
  <c r="CG13" i="53"/>
  <c r="Z13" i="53"/>
  <c r="BV13" i="53"/>
  <c r="P13" i="53"/>
  <c r="CO13" i="53"/>
  <c r="I13" i="53"/>
  <c r="D13" i="53"/>
  <c r="H13" i="53"/>
  <c r="AE13" i="52"/>
  <c r="BU11" i="52"/>
  <c r="R17" i="53"/>
  <c r="AY14" i="51"/>
  <c r="AY14" i="57"/>
  <c r="BI12" i="57"/>
  <c r="BI12" i="51"/>
  <c r="J9" i="57"/>
  <c r="J9" i="51"/>
  <c r="AL14" i="18"/>
  <c r="BS13" i="41"/>
  <c r="BQ12" i="30"/>
  <c r="BQ12" i="39"/>
  <c r="BQ12" i="41"/>
  <c r="BK12" i="42"/>
  <c r="BK12" i="52"/>
  <c r="CJ11" i="52"/>
  <c r="BL5" i="43"/>
  <c r="BL5" i="53"/>
  <c r="BK4" i="41"/>
  <c r="CN15" i="57"/>
  <c r="CN15" i="51"/>
  <c r="CP10" i="51"/>
  <c r="CP10" i="57"/>
  <c r="CO6" i="57"/>
  <c r="CO6" i="51"/>
  <c r="AO4" i="43"/>
  <c r="AO4" i="53"/>
  <c r="AC4" i="41"/>
  <c r="AF17" i="53"/>
  <c r="BX16" i="39"/>
  <c r="BX16" i="43"/>
  <c r="BX16" i="53"/>
  <c r="O13" i="39"/>
  <c r="O13" i="43"/>
  <c r="O13" i="53"/>
  <c r="T10" i="42"/>
  <c r="T10" i="52"/>
  <c r="AG7" i="42"/>
  <c r="AG7" i="52"/>
  <c r="Y7" i="43"/>
  <c r="Y7" i="53"/>
  <c r="BB17" i="43"/>
  <c r="BB17" i="53"/>
  <c r="AF15" i="41"/>
  <c r="S15" i="43"/>
  <c r="S15" i="53"/>
  <c r="S15" i="39"/>
  <c r="D9" i="52"/>
  <c r="AH6" i="52"/>
  <c r="BP17" i="43"/>
  <c r="BP17" i="53"/>
  <c r="AX14" i="42"/>
  <c r="AX14" i="52"/>
  <c r="AX14" i="39"/>
  <c r="AC12" i="42"/>
  <c r="AC12" i="52"/>
  <c r="AC12" i="39"/>
  <c r="BA9" i="42"/>
  <c r="BA9" i="52"/>
  <c r="G4" i="43"/>
  <c r="G4" i="53"/>
  <c r="AA6" i="51"/>
  <c r="AI6" i="51"/>
  <c r="AM6" i="51"/>
  <c r="AU6" i="51"/>
  <c r="BC6" i="51"/>
  <c r="B6" i="57"/>
  <c r="D6" i="57"/>
  <c r="F6" i="57"/>
  <c r="L6" i="57"/>
  <c r="N6" i="57"/>
  <c r="U6" i="51"/>
  <c r="AV6" i="51"/>
  <c r="BA6" i="51"/>
  <c r="BF6" i="51"/>
  <c r="BV6" i="51"/>
  <c r="F6" i="51"/>
  <c r="L6" i="51"/>
  <c r="Q6" i="51"/>
  <c r="AG6" i="51"/>
  <c r="AL6" i="51"/>
  <c r="AR6" i="51"/>
  <c r="AW6" i="51"/>
  <c r="BR6" i="51"/>
  <c r="CC6" i="51"/>
  <c r="CH6" i="51"/>
  <c r="AS6" i="51"/>
  <c r="BN6" i="51"/>
  <c r="CD6" i="51"/>
  <c r="D6" i="51"/>
  <c r="N6" i="51"/>
  <c r="AD6" i="51"/>
  <c r="AZ6" i="51"/>
  <c r="BJ6" i="51"/>
  <c r="BU6" i="51"/>
  <c r="BZ6" i="51"/>
  <c r="B6" i="51"/>
  <c r="AS6" i="57"/>
  <c r="AR6" i="57"/>
  <c r="AW6" i="57"/>
  <c r="BC6" i="57"/>
  <c r="BZ6" i="57"/>
  <c r="BJ6" i="57"/>
  <c r="AE6" i="57"/>
  <c r="BA6" i="57"/>
  <c r="AG6" i="57"/>
  <c r="CC6" i="57"/>
  <c r="BR6" i="57"/>
  <c r="AV6" i="57"/>
  <c r="AM6" i="57"/>
  <c r="U6" i="57"/>
  <c r="AZ6" i="57"/>
  <c r="BV6" i="57"/>
  <c r="BF6" i="57"/>
  <c r="AI6" i="57"/>
  <c r="CH6" i="57"/>
  <c r="AL6" i="57"/>
  <c r="AE6" i="51"/>
  <c r="AU6" i="57"/>
  <c r="AA6" i="57"/>
  <c r="BU6" i="57"/>
  <c r="Q6" i="57"/>
  <c r="CD6" i="57"/>
  <c r="BN6" i="57"/>
  <c r="AD6" i="57"/>
  <c r="C11" i="52"/>
  <c r="CI10" i="41"/>
  <c r="BH10" i="43"/>
  <c r="BH10" i="53"/>
  <c r="AB10" i="42"/>
  <c r="AB10" i="52"/>
  <c r="BB9" i="42"/>
  <c r="BB9" i="52"/>
  <c r="M9" i="42"/>
  <c r="M9" i="52"/>
  <c r="AN7" i="41"/>
  <c r="AB7" i="53"/>
  <c r="BQ5" i="30"/>
  <c r="BQ5" i="39"/>
  <c r="BQ5" i="41"/>
  <c r="BO5" i="43"/>
  <c r="BO5" i="53"/>
  <c r="CI3" i="41"/>
  <c r="AP3" i="41"/>
  <c r="BW15" i="43"/>
  <c r="BW15" i="53"/>
  <c r="BW15" i="42"/>
  <c r="BW15" i="52"/>
  <c r="BW15" i="39"/>
  <c r="Q13" i="53"/>
  <c r="BZ10" i="57"/>
  <c r="BZ10" i="51"/>
  <c r="AG10" i="57"/>
  <c r="AG10" i="51"/>
  <c r="AU8" i="51"/>
  <c r="AU8" i="57"/>
  <c r="F7" i="57"/>
  <c r="F7" i="51"/>
  <c r="S3" i="53"/>
  <c r="AP10" i="30"/>
  <c r="AP10" i="39"/>
  <c r="BL9" i="42"/>
  <c r="BL9" i="52"/>
  <c r="BL9" i="39"/>
  <c r="AG8" i="41"/>
  <c r="CF7" i="53"/>
  <c r="AT5" i="41"/>
  <c r="Y3" i="42"/>
  <c r="Y3" i="52"/>
  <c r="L17" i="57"/>
  <c r="L17" i="51"/>
  <c r="AN16" i="57"/>
  <c r="AN16" i="51"/>
  <c r="G15" i="51"/>
  <c r="G15" i="57"/>
  <c r="BN11" i="53"/>
  <c r="BI10" i="57"/>
  <c r="BI10" i="51"/>
  <c r="AK10" i="57"/>
  <c r="AK10" i="51"/>
  <c r="J6" i="57"/>
  <c r="J6" i="51"/>
  <c r="L4" i="57"/>
  <c r="L4" i="51"/>
  <c r="AU3" i="52"/>
  <c r="AY17" i="53"/>
  <c r="BR16" i="42"/>
  <c r="BR16" i="52"/>
  <c r="CE14" i="42"/>
  <c r="CE14" i="52"/>
  <c r="AF14" i="41"/>
  <c r="X14" i="43"/>
  <c r="X14" i="53"/>
  <c r="C14" i="30"/>
  <c r="C14" i="43"/>
  <c r="C14" i="53"/>
  <c r="M13" i="42"/>
  <c r="M13" i="52"/>
  <c r="X11" i="42"/>
  <c r="X11" i="52"/>
  <c r="S10" i="41"/>
  <c r="BG9" i="42"/>
  <c r="BG9" i="52"/>
  <c r="BG9" i="39"/>
  <c r="CA6" i="42"/>
  <c r="CA6" i="52"/>
  <c r="BH6" i="42"/>
  <c r="BH6" i="52"/>
  <c r="BB16" i="57"/>
  <c r="BB16" i="51"/>
  <c r="BD15" i="30"/>
  <c r="BD15" i="39"/>
  <c r="BD15" i="41"/>
  <c r="CJ14" i="39"/>
  <c r="CJ14" i="43"/>
  <c r="CJ14" i="53"/>
  <c r="CA13" i="41"/>
  <c r="W13" i="30"/>
  <c r="W13" i="39"/>
  <c r="W13" i="41"/>
  <c r="BW9" i="42"/>
  <c r="BW9" i="52"/>
  <c r="BW9" i="39"/>
  <c r="BT7" i="30"/>
  <c r="BT7" i="39"/>
  <c r="AW7" i="42"/>
  <c r="AW7" i="52"/>
  <c r="AX4" i="57"/>
  <c r="AX4" i="51"/>
  <c r="C4" i="30"/>
  <c r="C4" i="39"/>
  <c r="AS3" i="42"/>
  <c r="AS3" i="52"/>
  <c r="P17" i="57"/>
  <c r="P17" i="51"/>
  <c r="Z16" i="57"/>
  <c r="Z16" i="51"/>
  <c r="AN13" i="52"/>
  <c r="R13" i="52"/>
  <c r="AM11" i="52"/>
  <c r="CC9" i="52"/>
  <c r="P9" i="52"/>
  <c r="O7" i="52"/>
  <c r="AK6" i="53"/>
  <c r="AJ5" i="53"/>
  <c r="AM3" i="52"/>
  <c r="BX14" i="43"/>
  <c r="BX14" i="53"/>
  <c r="BG14" i="41"/>
  <c r="G14" i="43"/>
  <c r="G14" i="53"/>
  <c r="G14" i="39"/>
  <c r="CA12" i="43"/>
  <c r="CA12" i="53"/>
  <c r="BO10" i="41"/>
  <c r="BD10" i="30"/>
  <c r="BD10" i="43"/>
  <c r="BD10" i="53"/>
  <c r="BK6" i="43"/>
  <c r="BK6" i="53"/>
  <c r="K5" i="53"/>
  <c r="BW4" i="43"/>
  <c r="BW4" i="53"/>
  <c r="BP3" i="43"/>
  <c r="BP3" i="53"/>
  <c r="AA9" i="53"/>
  <c r="AI9" i="53"/>
  <c r="B9" i="53"/>
  <c r="T9" i="53"/>
  <c r="X9" i="53"/>
  <c r="AR9" i="53"/>
  <c r="AZ9" i="53"/>
  <c r="BH9" i="53"/>
  <c r="BP9" i="53"/>
  <c r="CB9" i="53"/>
  <c r="CF9" i="53"/>
  <c r="V9" i="53"/>
  <c r="AD9" i="53"/>
  <c r="AL9" i="53"/>
  <c r="BZ9" i="53"/>
  <c r="CH9" i="53"/>
  <c r="Z9" i="53"/>
  <c r="Q9" i="53"/>
  <c r="BE9" i="53"/>
  <c r="BM9" i="53"/>
  <c r="BU9" i="53"/>
  <c r="CK9" i="53"/>
  <c r="AH9" i="53"/>
  <c r="BV9" i="53"/>
  <c r="U9" i="53"/>
  <c r="BI9" i="53"/>
  <c r="CG9" i="53"/>
  <c r="CD9" i="53"/>
  <c r="H9" i="53"/>
  <c r="L9" i="53"/>
  <c r="AI17" i="52"/>
  <c r="D14" i="52"/>
  <c r="AQ13" i="52"/>
  <c r="AA13" i="52"/>
  <c r="CG11" i="52"/>
  <c r="BM11" i="52"/>
  <c r="AM9" i="51"/>
  <c r="AM9" i="57"/>
  <c r="J8" i="57"/>
  <c r="J8" i="51"/>
  <c r="CC7" i="52"/>
  <c r="BI7" i="52"/>
  <c r="H6" i="57"/>
  <c r="H6" i="51"/>
  <c r="BN17" i="52"/>
  <c r="AH17" i="52"/>
  <c r="BF13" i="52"/>
  <c r="AZ11" i="52"/>
  <c r="BF9" i="52"/>
  <c r="F9" i="52"/>
  <c r="L7" i="52"/>
  <c r="BN5" i="53"/>
  <c r="N5" i="52"/>
  <c r="AZ3" i="57"/>
  <c r="AZ3" i="51"/>
  <c r="BU3" i="52"/>
  <c r="D15" i="53"/>
  <c r="AR11" i="57"/>
  <c r="AR11" i="51"/>
  <c r="D7" i="53"/>
  <c r="BK16" i="41"/>
  <c r="BK16" i="39"/>
  <c r="AJ15" i="42"/>
  <c r="AJ15" i="52"/>
  <c r="S15" i="42"/>
  <c r="S15" i="52"/>
  <c r="I17" i="53"/>
  <c r="I6" i="52"/>
  <c r="BS17" i="43"/>
  <c r="BS17" i="53"/>
  <c r="BA12" i="42"/>
  <c r="BA12" i="52"/>
  <c r="BA12" i="39"/>
  <c r="AG12" i="43"/>
  <c r="AG12" i="53"/>
  <c r="F3" i="57"/>
  <c r="V3" i="57"/>
  <c r="CI10" i="42"/>
  <c r="CI10" i="52"/>
  <c r="BP10" i="42"/>
  <c r="BP10" i="52"/>
  <c r="AX9" i="42"/>
  <c r="AX9" i="52"/>
  <c r="I8" i="43"/>
  <c r="I8" i="53"/>
  <c r="BR5" i="43"/>
  <c r="BR5" i="53"/>
  <c r="CI3" i="43"/>
  <c r="CI3" i="53"/>
  <c r="AP15" i="42"/>
  <c r="AP15" i="52"/>
  <c r="AP15" i="39"/>
  <c r="I14" i="57"/>
  <c r="I14" i="51"/>
  <c r="AC9" i="52"/>
  <c r="K7" i="52"/>
  <c r="AA3" i="51"/>
  <c r="AA3" i="57"/>
  <c r="BD17" i="30"/>
  <c r="BD17" i="39"/>
  <c r="AK16" i="42"/>
  <c r="AK16" i="52"/>
  <c r="AK16" i="39"/>
  <c r="BL9" i="43"/>
  <c r="BL9" i="53"/>
  <c r="AC3" i="43"/>
  <c r="AC3" i="53"/>
  <c r="CM6" i="51"/>
  <c r="CM6" i="57"/>
  <c r="BH16" i="41"/>
  <c r="BH16" i="39"/>
  <c r="AF9" i="52"/>
  <c r="BF3" i="57"/>
  <c r="BF3" i="51"/>
  <c r="W17" i="30"/>
  <c r="W17" i="39"/>
  <c r="BK16" i="43"/>
  <c r="BK16" i="53"/>
  <c r="BW14" i="41"/>
  <c r="AS13" i="41"/>
  <c r="G13" i="43"/>
  <c r="G13" i="53"/>
  <c r="G13" i="39"/>
  <c r="CE6" i="43"/>
  <c r="CE6" i="53"/>
  <c r="BP6" i="41"/>
  <c r="AB6" i="42"/>
  <c r="AB6" i="52"/>
  <c r="K6" i="41"/>
  <c r="BH16" i="42"/>
  <c r="BH16" i="52"/>
  <c r="BA15" i="43"/>
  <c r="BA15" i="53"/>
  <c r="BD7" i="30"/>
  <c r="BD7" i="43"/>
  <c r="W5" i="30"/>
  <c r="W5" i="39"/>
  <c r="CA16" i="51"/>
  <c r="CA16" i="57"/>
  <c r="AJ16" i="57"/>
  <c r="AJ16" i="51"/>
  <c r="X13" i="57"/>
  <c r="X13" i="51"/>
  <c r="AT11" i="57"/>
  <c r="AT11" i="51"/>
  <c r="AQ9" i="52"/>
  <c r="BS7" i="57"/>
  <c r="BS7" i="51"/>
  <c r="E8" i="43"/>
  <c r="M7" i="43"/>
  <c r="M7" i="53"/>
  <c r="M7" i="39"/>
  <c r="BD6" i="30"/>
  <c r="BD6" i="41"/>
  <c r="AU13" i="51"/>
  <c r="AU13" i="57"/>
  <c r="AU9" i="51"/>
  <c r="AU9" i="57"/>
  <c r="P6" i="53"/>
  <c r="CC3" i="53"/>
  <c r="BI3" i="53"/>
  <c r="AL17" i="53"/>
  <c r="CK16" i="57"/>
  <c r="CK16" i="51"/>
  <c r="BM16" i="57"/>
  <c r="BM16" i="51"/>
  <c r="BJ13" i="53"/>
  <c r="CC12" i="57"/>
  <c r="CC12" i="51"/>
  <c r="D11" i="57"/>
  <c r="D11" i="51"/>
  <c r="BJ9" i="53"/>
  <c r="CC8" i="57"/>
  <c r="CC8" i="51"/>
  <c r="BI8" i="57"/>
  <c r="BI8" i="51"/>
  <c r="AQ6" i="52"/>
  <c r="CK4" i="57"/>
  <c r="CK4" i="51"/>
  <c r="U4" i="57"/>
  <c r="U4" i="51"/>
  <c r="D3" i="57"/>
  <c r="D3" i="51"/>
  <c r="CN3" i="57"/>
  <c r="BA13" i="57"/>
  <c r="BA13" i="51"/>
  <c r="BR11" i="57"/>
  <c r="BR11" i="51"/>
  <c r="CJ4" i="57"/>
  <c r="CJ4" i="51"/>
  <c r="BG16" i="51"/>
  <c r="BG16" i="57"/>
  <c r="BL16" i="57"/>
  <c r="BL16" i="51"/>
  <c r="S17" i="51"/>
  <c r="S17" i="57"/>
  <c r="D16" i="57"/>
  <c r="D16" i="51"/>
  <c r="CN13" i="53"/>
  <c r="N17" i="57"/>
  <c r="N17" i="51"/>
  <c r="X5" i="52"/>
  <c r="AF15" i="18"/>
  <c r="E13" i="52"/>
  <c r="CL12" i="57"/>
  <c r="CL12" i="51"/>
  <c r="CN8" i="57"/>
  <c r="CN8" i="51"/>
  <c r="CA11" i="51"/>
  <c r="CA8" i="41"/>
  <c r="CA8" i="39"/>
  <c r="AP14" i="42"/>
  <c r="AP14" i="52"/>
  <c r="AP14" i="39"/>
  <c r="X10" i="51"/>
  <c r="AO16" i="42"/>
  <c r="AO16" i="52"/>
  <c r="AO16" i="39"/>
  <c r="BB13" i="43"/>
  <c r="BB13" i="53"/>
  <c r="BB13" i="39"/>
  <c r="BB10" i="57"/>
  <c r="BB10" i="51"/>
  <c r="BR3" i="41"/>
  <c r="BR3" i="43"/>
  <c r="BR3" i="53"/>
  <c r="BR3" i="39"/>
  <c r="AJ14" i="51"/>
  <c r="O9" i="51"/>
  <c r="O9" i="57"/>
  <c r="C6" i="30"/>
  <c r="C6" i="41"/>
  <c r="AW11" i="51"/>
  <c r="AP9" i="30"/>
  <c r="AP9" i="39"/>
  <c r="AT4" i="42"/>
  <c r="AT4" i="52"/>
  <c r="AT4" i="41"/>
  <c r="AT4" i="39"/>
  <c r="K16" i="51"/>
  <c r="K16" i="57"/>
  <c r="CG14" i="57"/>
  <c r="CG14" i="51"/>
  <c r="CK12" i="57"/>
  <c r="CK12" i="51"/>
  <c r="BU10" i="57"/>
  <c r="BU10" i="51"/>
  <c r="AF5" i="57"/>
  <c r="AF5" i="51"/>
  <c r="W12" i="43"/>
  <c r="W12" i="53"/>
  <c r="BL3" i="51"/>
  <c r="CC15" i="57"/>
  <c r="CC15" i="51"/>
  <c r="BI11" i="57"/>
  <c r="BI11" i="51"/>
  <c r="AE9" i="57"/>
  <c r="AE9" i="51"/>
  <c r="BQ4" i="30"/>
  <c r="BQ4" i="39"/>
  <c r="AQ5" i="52"/>
  <c r="CO11" i="52"/>
  <c r="B11" i="52"/>
  <c r="F11" i="52"/>
  <c r="P11" i="52"/>
  <c r="V11" i="52"/>
  <c r="AA11" i="52"/>
  <c r="AL11" i="52"/>
  <c r="AQ11" i="52"/>
  <c r="AV11" i="52"/>
  <c r="BB11" i="52"/>
  <c r="CH11" i="52"/>
  <c r="S11" i="52"/>
  <c r="AI11" i="52"/>
  <c r="R11" i="52"/>
  <c r="AH11" i="52"/>
  <c r="AX11" i="52"/>
  <c r="CD11" i="52"/>
  <c r="N11" i="52"/>
  <c r="AD11" i="52"/>
  <c r="BJ11" i="52"/>
  <c r="BZ11" i="52"/>
  <c r="J11" i="52"/>
  <c r="O11" i="52"/>
  <c r="Z11" i="52"/>
  <c r="BK11" i="52"/>
  <c r="BV11" i="52"/>
  <c r="CL11" i="52"/>
  <c r="BH12" i="41"/>
  <c r="BH12" i="39"/>
  <c r="CB16" i="57"/>
  <c r="CB16" i="51"/>
  <c r="T15" i="42"/>
  <c r="T15" i="52"/>
  <c r="AG12" i="42"/>
  <c r="AG12" i="52"/>
  <c r="AI3" i="53"/>
  <c r="AQ3" i="53"/>
  <c r="BC3" i="53"/>
  <c r="AV3" i="53"/>
  <c r="J3" i="53"/>
  <c r="R3" i="53"/>
  <c r="Z3" i="53"/>
  <c r="AX3" i="53"/>
  <c r="BV3" i="53"/>
  <c r="CD3" i="53"/>
  <c r="F3" i="53"/>
  <c r="AD3" i="53"/>
  <c r="AL3" i="53"/>
  <c r="BB3" i="53"/>
  <c r="CH3" i="53"/>
  <c r="B3" i="53"/>
  <c r="V3" i="53"/>
  <c r="BJ3" i="53"/>
  <c r="BZ3" i="53"/>
  <c r="AH3" i="53"/>
  <c r="O3" i="53"/>
  <c r="P3" i="53"/>
  <c r="T7" i="43"/>
  <c r="T7" i="53"/>
  <c r="T7" i="39"/>
  <c r="V14" i="57"/>
  <c r="V14" i="51"/>
  <c r="BK17" i="42"/>
  <c r="BK17" i="52"/>
  <c r="BK17" i="39"/>
  <c r="AC11" i="52"/>
  <c r="I4" i="51"/>
  <c r="AJ9" i="57"/>
  <c r="AJ9" i="51"/>
  <c r="T11" i="43"/>
  <c r="T11" i="53"/>
  <c r="T11" i="39"/>
  <c r="AS15" i="57"/>
  <c r="AS15" i="51"/>
  <c r="CB10" i="43"/>
  <c r="CB10" i="57"/>
  <c r="CB10" i="51"/>
  <c r="BS15" i="51"/>
  <c r="BS15" i="57"/>
  <c r="AY3" i="57"/>
  <c r="AY3" i="51"/>
  <c r="BQ14" i="30"/>
  <c r="BQ14" i="42"/>
  <c r="O14" i="51"/>
  <c r="CA8" i="42"/>
  <c r="CA8" i="52"/>
  <c r="Q17" i="52"/>
  <c r="U17" i="52"/>
  <c r="Y17" i="52"/>
  <c r="AK17" i="52"/>
  <c r="AO17" i="52"/>
  <c r="BE17" i="52"/>
  <c r="BI17" i="52"/>
  <c r="BM17" i="52"/>
  <c r="BU17" i="52"/>
  <c r="BY17" i="52"/>
  <c r="CC17" i="52"/>
  <c r="CG17" i="52"/>
  <c r="CK17" i="52"/>
  <c r="CO17" i="52"/>
  <c r="V17" i="52"/>
  <c r="AV17" i="52"/>
  <c r="CB17" i="52"/>
  <c r="CH17" i="52"/>
  <c r="H17" i="52"/>
  <c r="AR17" i="52"/>
  <c r="CD17" i="52"/>
  <c r="BZ17" i="52"/>
  <c r="AZ17" i="52"/>
  <c r="BV17" i="52"/>
  <c r="CF17" i="52"/>
  <c r="B17" i="52"/>
  <c r="CJ17" i="52"/>
  <c r="AA17" i="51"/>
  <c r="AA17" i="57"/>
  <c r="C16" i="30"/>
  <c r="C16" i="39"/>
  <c r="U16" i="57"/>
  <c r="U16" i="51"/>
  <c r="CG8" i="57"/>
  <c r="CG8" i="51"/>
  <c r="AY6" i="57"/>
  <c r="AY6" i="51"/>
  <c r="AQ3" i="57"/>
  <c r="BO7" i="57"/>
  <c r="BO7" i="51"/>
  <c r="CN9" i="57"/>
  <c r="CN9" i="51"/>
  <c r="L16" i="41"/>
  <c r="L16" i="39"/>
  <c r="L16" i="43"/>
  <c r="L16" i="53"/>
  <c r="BQ13" i="43"/>
  <c r="BQ13" i="53"/>
  <c r="CJ8" i="42"/>
  <c r="CJ8" i="52"/>
  <c r="D17" i="53"/>
  <c r="AJ7" i="39"/>
  <c r="AJ7" i="42"/>
  <c r="AJ7" i="52"/>
  <c r="AC8" i="39"/>
  <c r="AC8" i="42"/>
  <c r="AC8" i="52"/>
  <c r="BS6" i="57"/>
  <c r="BS6" i="51"/>
  <c r="CJ6" i="51"/>
  <c r="E15" i="53"/>
  <c r="E15" i="39"/>
  <c r="BL11" i="51"/>
  <c r="G10" i="51"/>
  <c r="BT6" i="30"/>
  <c r="BT6" i="39"/>
  <c r="BT6" i="41"/>
  <c r="W4" i="43"/>
  <c r="W4" i="53"/>
  <c r="BN16" i="57"/>
  <c r="BN16" i="51"/>
  <c r="CD8" i="57"/>
  <c r="CD8" i="51"/>
  <c r="AD8" i="57"/>
  <c r="AD8" i="51"/>
  <c r="J4" i="57"/>
  <c r="J4" i="51"/>
  <c r="AI3" i="57"/>
  <c r="E5" i="52"/>
  <c r="CN6" i="57"/>
  <c r="CN6" i="51"/>
  <c r="E10" i="52"/>
  <c r="M17" i="57"/>
  <c r="M17" i="51"/>
  <c r="BH17" i="52"/>
  <c r="Q6" i="52"/>
  <c r="AG6" i="52"/>
  <c r="AS6" i="52"/>
  <c r="BA6" i="52"/>
  <c r="L6" i="52"/>
  <c r="AM6" i="52"/>
  <c r="AR6" i="52"/>
  <c r="BC6" i="52"/>
  <c r="BN6" i="52"/>
  <c r="CD6" i="52"/>
  <c r="D6" i="52"/>
  <c r="BF6" i="52"/>
  <c r="BV6" i="52"/>
  <c r="B6" i="52"/>
  <c r="N6" i="52"/>
  <c r="AD6" i="52"/>
  <c r="AI6" i="52"/>
  <c r="BJ6" i="52"/>
  <c r="BZ6" i="52"/>
  <c r="AE6" i="52"/>
  <c r="AU6" i="52"/>
  <c r="F6" i="52"/>
  <c r="AA6" i="52"/>
  <c r="AL6" i="52"/>
  <c r="AV6" i="52"/>
  <c r="BR6" i="52"/>
  <c r="CH6" i="52"/>
  <c r="AZ6" i="52"/>
  <c r="AW6" i="52"/>
  <c r="CC6" i="52"/>
  <c r="BU6" i="52"/>
  <c r="U6" i="52"/>
  <c r="X4" i="41"/>
  <c r="X4" i="43"/>
  <c r="X4" i="53"/>
  <c r="X4" i="39"/>
  <c r="BO17" i="51"/>
  <c r="AK11" i="52"/>
  <c r="AP10" i="43"/>
  <c r="AP10" i="53"/>
  <c r="AO8" i="51"/>
  <c r="BB5" i="43"/>
  <c r="BB5" i="57"/>
  <c r="BB5" i="51"/>
  <c r="AY15" i="51"/>
  <c r="AY15" i="57"/>
  <c r="AY17" i="51"/>
  <c r="AY17" i="57"/>
  <c r="AF6" i="52"/>
  <c r="CI13" i="51"/>
  <c r="W13" i="43"/>
  <c r="W13" i="53"/>
  <c r="BX10" i="57"/>
  <c r="BX10" i="51"/>
  <c r="BX6" i="52"/>
  <c r="J15" i="41"/>
  <c r="K15" i="41"/>
  <c r="M15" i="41"/>
  <c r="Q15" i="41"/>
  <c r="S15" i="41"/>
  <c r="AG15" i="41"/>
  <c r="AJ15" i="41"/>
  <c r="AK15" i="41"/>
  <c r="AN15" i="41"/>
  <c r="AO15" i="41"/>
  <c r="BW15" i="41"/>
  <c r="J15" i="43"/>
  <c r="J15" i="53"/>
  <c r="J15" i="39"/>
  <c r="S12" i="51"/>
  <c r="S12" i="57"/>
  <c r="O7" i="51"/>
  <c r="O7" i="57"/>
  <c r="AK6" i="57"/>
  <c r="AK6" i="51"/>
  <c r="AM3" i="57"/>
  <c r="AM3" i="51"/>
  <c r="BK14" i="51"/>
  <c r="Q9" i="52"/>
  <c r="U9" i="52"/>
  <c r="BE9" i="52"/>
  <c r="BI9" i="52"/>
  <c r="BM9" i="52"/>
  <c r="BU9" i="52"/>
  <c r="CG9" i="52"/>
  <c r="CK9" i="52"/>
  <c r="CO9" i="52"/>
  <c r="H9" i="52"/>
  <c r="X9" i="52"/>
  <c r="AD9" i="52"/>
  <c r="AI9" i="52"/>
  <c r="BZ9" i="52"/>
  <c r="B9" i="52"/>
  <c r="AA9" i="52"/>
  <c r="CH9" i="52"/>
  <c r="T9" i="52"/>
  <c r="Z9" i="52"/>
  <c r="AZ9" i="52"/>
  <c r="BP9" i="52"/>
  <c r="BV9" i="52"/>
  <c r="CF9" i="52"/>
  <c r="V9" i="52"/>
  <c r="CB9" i="52"/>
  <c r="L9" i="52"/>
  <c r="AH9" i="52"/>
  <c r="AR9" i="52"/>
  <c r="BH9" i="52"/>
  <c r="CD9" i="52"/>
  <c r="AL9" i="52"/>
  <c r="CD16" i="57"/>
  <c r="CD16" i="51"/>
  <c r="N16" i="57"/>
  <c r="N16" i="51"/>
  <c r="D14" i="57"/>
  <c r="D14" i="51"/>
  <c r="AD12" i="57"/>
  <c r="AD12" i="51"/>
  <c r="N12" i="57"/>
  <c r="N12" i="51"/>
  <c r="BF8" i="51"/>
  <c r="BF8" i="57"/>
  <c r="Z8" i="57"/>
  <c r="Z8" i="51"/>
  <c r="J17" i="52"/>
  <c r="BI16" i="57"/>
  <c r="BI16" i="51"/>
  <c r="AU14" i="51"/>
  <c r="AU14" i="57"/>
  <c r="BY12" i="57"/>
  <c r="BY12" i="51"/>
  <c r="AY10" i="51"/>
  <c r="AY10" i="57"/>
  <c r="F9" i="57"/>
  <c r="F9" i="51"/>
  <c r="L7" i="57"/>
  <c r="L7" i="51"/>
  <c r="BM4" i="57"/>
  <c r="BM4" i="51"/>
  <c r="AD17" i="51"/>
  <c r="U8" i="57"/>
  <c r="U8" i="51"/>
  <c r="BB17" i="52"/>
  <c r="H11" i="52"/>
  <c r="I6" i="57"/>
  <c r="I6" i="51"/>
  <c r="AJ10" i="57"/>
  <c r="AJ10" i="51"/>
  <c r="CH10" i="57"/>
  <c r="CH10" i="51"/>
  <c r="I10" i="57"/>
  <c r="I10" i="51"/>
  <c r="K7" i="51"/>
  <c r="K7" i="57"/>
  <c r="BD17" i="42"/>
  <c r="BD17" i="52"/>
  <c r="AX13" i="51"/>
  <c r="W17" i="43"/>
  <c r="W17" i="53"/>
  <c r="AP13" i="30"/>
  <c r="AP13" i="39"/>
  <c r="AP13" i="41"/>
  <c r="CB6" i="43"/>
  <c r="CB6" i="57"/>
  <c r="CB6" i="51"/>
  <c r="AM17" i="51"/>
  <c r="AM17" i="57"/>
  <c r="U11" i="57"/>
  <c r="U11" i="51"/>
  <c r="CC3" i="57"/>
  <c r="CC3" i="51"/>
  <c r="BI3" i="57"/>
  <c r="BI3" i="51"/>
  <c r="BW12" i="51"/>
  <c r="BW12" i="57"/>
  <c r="CI4" i="57"/>
  <c r="CI4" i="51"/>
  <c r="S17" i="52"/>
  <c r="AY9" i="52"/>
  <c r="CL5" i="57"/>
  <c r="CL15" i="57"/>
  <c r="O14" i="18"/>
  <c r="BS13" i="43"/>
  <c r="BS13" i="53"/>
  <c r="BH5" i="52"/>
  <c r="CJ3" i="42"/>
  <c r="CJ3" i="43"/>
  <c r="CL6" i="52"/>
  <c r="BF11" i="52"/>
  <c r="AC4" i="43"/>
  <c r="AC4" i="53"/>
  <c r="X17" i="52"/>
  <c r="CB8" i="42"/>
  <c r="CB8" i="52"/>
  <c r="AG7" i="57"/>
  <c r="AG7" i="51"/>
  <c r="BG13" i="52"/>
  <c r="CE15" i="51"/>
  <c r="CE15" i="57"/>
  <c r="AQ4" i="57"/>
  <c r="AQ4" i="51"/>
  <c r="AW17" i="41"/>
  <c r="AW17" i="39"/>
  <c r="L13" i="57"/>
  <c r="L13" i="51"/>
  <c r="AN8" i="57"/>
  <c r="AN8" i="51"/>
  <c r="AB10" i="57"/>
  <c r="AB10" i="51"/>
  <c r="AT9" i="51"/>
  <c r="AN7" i="42"/>
  <c r="AN7" i="52"/>
  <c r="BR10" i="57"/>
  <c r="BR10" i="51"/>
  <c r="AW16" i="52"/>
  <c r="AW16" i="39"/>
  <c r="O12" i="41"/>
  <c r="O12" i="39"/>
  <c r="AO3" i="51"/>
  <c r="AM15" i="51"/>
  <c r="AM15" i="57"/>
  <c r="BC11" i="51"/>
  <c r="BC11" i="57"/>
  <c r="E6" i="52"/>
  <c r="AS13" i="42"/>
  <c r="AS13" i="52"/>
  <c r="BK9" i="42"/>
  <c r="BK9" i="52"/>
  <c r="BK9" i="39"/>
  <c r="CE6" i="52"/>
  <c r="C6" i="43"/>
  <c r="C6" i="53"/>
  <c r="CI16" i="41"/>
  <c r="CI16" i="39"/>
  <c r="CG6" i="52"/>
  <c r="AF5" i="52"/>
  <c r="BO14" i="51"/>
  <c r="W12" i="42"/>
  <c r="W12" i="52"/>
  <c r="BL3" i="42"/>
  <c r="BL3" i="52"/>
  <c r="BL3" i="39"/>
  <c r="AA5" i="53"/>
  <c r="CM5" i="53"/>
  <c r="B5" i="53"/>
  <c r="AZ5" i="53"/>
  <c r="BX5" i="53"/>
  <c r="CB5" i="53"/>
  <c r="CF5" i="53"/>
  <c r="I5" i="53"/>
  <c r="Q5" i="53"/>
  <c r="Y5" i="53"/>
  <c r="AG5" i="53"/>
  <c r="AO5" i="53"/>
  <c r="BE5" i="53"/>
  <c r="BM5" i="53"/>
  <c r="BU5" i="53"/>
  <c r="CC5" i="53"/>
  <c r="CK5" i="53"/>
  <c r="U5" i="53"/>
  <c r="Z5" i="53"/>
  <c r="BV5" i="53"/>
  <c r="CD5" i="53"/>
  <c r="AC5" i="53"/>
  <c r="CG5" i="53"/>
  <c r="V5" i="53"/>
  <c r="AD5" i="53"/>
  <c r="AL5" i="53"/>
  <c r="BZ5" i="53"/>
  <c r="CH5" i="53"/>
  <c r="AK5" i="53"/>
  <c r="BY5" i="53"/>
  <c r="AH5" i="53"/>
  <c r="H5" i="53"/>
  <c r="P5" i="53"/>
  <c r="CJ5" i="53"/>
  <c r="AR5" i="53"/>
  <c r="BI11" i="52"/>
  <c r="CK3" i="53"/>
  <c r="BE16" i="57"/>
  <c r="BE16" i="51"/>
  <c r="AQ10" i="51"/>
  <c r="AQ10" i="57"/>
  <c r="CP11" i="57"/>
  <c r="CN7" i="57"/>
  <c r="BP13" i="43"/>
  <c r="BP13" i="53"/>
  <c r="CN5" i="52"/>
  <c r="AT7" i="57"/>
  <c r="AP11" i="57"/>
  <c r="AP11" i="51"/>
  <c r="AW4" i="42"/>
  <c r="AW4" i="52"/>
  <c r="BV15" i="18"/>
  <c r="CO5" i="53"/>
  <c r="CL11" i="53"/>
  <c r="BW11" i="41"/>
  <c r="BW11" i="39"/>
  <c r="BS13" i="42"/>
  <c r="BS13" i="52"/>
  <c r="BH13" i="52"/>
  <c r="BR12" i="43"/>
  <c r="BR12" i="53"/>
  <c r="BD12" i="30"/>
  <c r="BD12" i="39"/>
  <c r="BD12" i="41"/>
  <c r="BL5" i="42"/>
  <c r="BL5" i="52"/>
  <c r="BK4" i="43"/>
  <c r="BK4" i="53"/>
  <c r="CJ3" i="53"/>
  <c r="CP4" i="57"/>
  <c r="CP4" i="51"/>
  <c r="AY5" i="51"/>
  <c r="AY5" i="57"/>
  <c r="CP8" i="57"/>
  <c r="CP8" i="51"/>
  <c r="AA6" i="53"/>
  <c r="AE6" i="53"/>
  <c r="AM6" i="53"/>
  <c r="AU6" i="53"/>
  <c r="AR6" i="53"/>
  <c r="AV6" i="53"/>
  <c r="AZ6" i="53"/>
  <c r="B6" i="53"/>
  <c r="U6" i="53"/>
  <c r="AS6" i="53"/>
  <c r="BA6" i="53"/>
  <c r="AW6" i="53"/>
  <c r="BU6" i="53"/>
  <c r="F6" i="53"/>
  <c r="N6" i="53"/>
  <c r="AD6" i="53"/>
  <c r="AL6" i="53"/>
  <c r="BJ6" i="53"/>
  <c r="BR6" i="53"/>
  <c r="BZ6" i="53"/>
  <c r="CH6" i="53"/>
  <c r="Q6" i="53"/>
  <c r="BF6" i="53"/>
  <c r="BV6" i="53"/>
  <c r="CD6" i="53"/>
  <c r="AG6" i="53"/>
  <c r="CC6" i="53"/>
  <c r="D6" i="53"/>
  <c r="L6" i="53"/>
  <c r="BN6" i="53"/>
  <c r="AI6" i="53"/>
  <c r="BC6" i="53"/>
  <c r="AG4" i="42"/>
  <c r="AG4" i="52"/>
  <c r="T17" i="57"/>
  <c r="T17" i="51"/>
  <c r="AW9" i="41"/>
  <c r="AW9" i="39"/>
  <c r="AI5" i="51"/>
  <c r="AI5" i="57"/>
  <c r="Y15" i="51"/>
  <c r="I15" i="43"/>
  <c r="I15" i="53"/>
  <c r="CF8" i="42"/>
  <c r="CF8" i="52"/>
  <c r="AJ15" i="43"/>
  <c r="AJ15" i="53"/>
  <c r="X15" i="51"/>
  <c r="K15" i="43"/>
  <c r="K15" i="53"/>
  <c r="K15" i="39"/>
  <c r="E14" i="57"/>
  <c r="E14" i="51"/>
  <c r="BM6" i="53"/>
  <c r="V6" i="57"/>
  <c r="V6" i="51"/>
  <c r="CE17" i="51"/>
  <c r="CE17" i="42"/>
  <c r="CE17" i="57"/>
  <c r="Q11" i="43"/>
  <c r="Q11" i="53"/>
  <c r="B3" i="52"/>
  <c r="F3" i="52"/>
  <c r="P3" i="52"/>
  <c r="V3" i="52"/>
  <c r="AL3" i="52"/>
  <c r="AV3" i="52"/>
  <c r="BB3" i="52"/>
  <c r="CH3" i="52"/>
  <c r="AD3" i="52"/>
  <c r="BJ3" i="52"/>
  <c r="R3" i="52"/>
  <c r="AH3" i="52"/>
  <c r="AX3" i="52"/>
  <c r="BC3" i="52"/>
  <c r="CD3" i="52"/>
  <c r="J3" i="52"/>
  <c r="O3" i="52"/>
  <c r="Z3" i="52"/>
  <c r="BV3" i="52"/>
  <c r="AI3" i="52"/>
  <c r="BZ3" i="52"/>
  <c r="I8" i="42"/>
  <c r="I8" i="52"/>
  <c r="W7" i="43"/>
  <c r="W7" i="53"/>
  <c r="O5" i="53"/>
  <c r="CE3" i="53"/>
  <c r="BK15" i="51"/>
  <c r="BK15" i="57"/>
  <c r="BO8" i="41"/>
  <c r="BO8" i="39"/>
  <c r="AV5" i="57"/>
  <c r="AV5" i="51"/>
  <c r="BB13" i="42"/>
  <c r="BB13" i="52"/>
  <c r="O12" i="43"/>
  <c r="O12" i="53"/>
  <c r="AK8" i="51"/>
  <c r="CJ7" i="42"/>
  <c r="CJ7" i="52"/>
  <c r="CJ7" i="39"/>
  <c r="T6" i="43"/>
  <c r="T6" i="53"/>
  <c r="AT5" i="43"/>
  <c r="AT5" i="53"/>
  <c r="I4" i="43"/>
  <c r="I4" i="53"/>
  <c r="I4" i="39"/>
  <c r="AG3" i="52"/>
  <c r="AO6" i="57"/>
  <c r="AO6" i="51"/>
  <c r="BT17" i="30"/>
  <c r="BT17" i="39"/>
  <c r="BT17" i="41"/>
  <c r="BP14" i="51"/>
  <c r="AF11" i="42"/>
  <c r="AF11" i="52"/>
  <c r="AF11" i="39"/>
  <c r="I11" i="43"/>
  <c r="I11" i="53"/>
  <c r="BQ9" i="42"/>
  <c r="BQ9" i="52"/>
  <c r="BD8" i="43"/>
  <c r="BD8" i="53"/>
  <c r="BS6" i="52"/>
  <c r="AF6" i="43"/>
  <c r="AF6" i="53"/>
  <c r="BA5" i="42"/>
  <c r="BA5" i="52"/>
  <c r="M5" i="57"/>
  <c r="M5" i="51"/>
  <c r="X3" i="53"/>
  <c r="BQ15" i="30"/>
  <c r="BQ15" i="43"/>
  <c r="BQ15" i="53"/>
  <c r="CE13" i="51"/>
  <c r="BW13" i="42"/>
  <c r="BW13" i="52"/>
  <c r="BW13" i="39"/>
  <c r="C12" i="43"/>
  <c r="C12" i="53"/>
  <c r="CJ10" i="51"/>
  <c r="CB10" i="39"/>
  <c r="CB10" i="53"/>
  <c r="BB8" i="57"/>
  <c r="BB8" i="51"/>
  <c r="CJ6" i="52"/>
  <c r="CI5" i="43"/>
  <c r="CI5" i="53"/>
  <c r="AP5" i="30"/>
  <c r="AP5" i="42"/>
  <c r="BP4" i="39"/>
  <c r="BP4" i="41"/>
  <c r="BQ3" i="43"/>
  <c r="BQ3" i="53"/>
  <c r="AB13" i="52"/>
  <c r="AY11" i="52"/>
  <c r="G11" i="52"/>
  <c r="AV9" i="52"/>
  <c r="BY6" i="53"/>
  <c r="R6" i="53"/>
  <c r="AB5" i="53"/>
  <c r="AY3" i="53"/>
  <c r="G3" i="51"/>
  <c r="G3" i="57"/>
  <c r="W16" i="30"/>
  <c r="W16" i="39"/>
  <c r="BP15" i="51"/>
  <c r="BH15" i="52"/>
  <c r="BH15" i="39"/>
  <c r="BQ14" i="39"/>
  <c r="BQ14" i="41"/>
  <c r="O14" i="43"/>
  <c r="O14" i="53"/>
  <c r="O14" i="39"/>
  <c r="X12" i="42"/>
  <c r="X12" i="52"/>
  <c r="BH11" i="43"/>
  <c r="BH11" i="53"/>
  <c r="BO6" i="52"/>
  <c r="G6" i="51"/>
  <c r="G6" i="43"/>
  <c r="G6" i="57"/>
  <c r="AP4" i="30"/>
  <c r="AP4" i="41"/>
  <c r="BL3" i="43"/>
  <c r="BL3" i="53"/>
  <c r="BY15" i="57"/>
  <c r="BY15" i="51"/>
  <c r="U15" i="57"/>
  <c r="U15" i="51"/>
  <c r="AY13" i="51"/>
  <c r="AY13" i="57"/>
  <c r="AI13" i="51"/>
  <c r="AI13" i="57"/>
  <c r="BY11" i="57"/>
  <c r="BY11" i="51"/>
  <c r="BE11" i="57"/>
  <c r="BE11" i="51"/>
  <c r="BC9" i="51"/>
  <c r="BC9" i="57"/>
  <c r="R8" i="57"/>
  <c r="R8" i="51"/>
  <c r="CK7" i="57"/>
  <c r="CK7" i="51"/>
  <c r="AU5" i="51"/>
  <c r="AU5" i="57"/>
  <c r="CD4" i="57"/>
  <c r="CD4" i="51"/>
  <c r="AD4" i="57"/>
  <c r="AD4" i="51"/>
  <c r="CG3" i="57"/>
  <c r="CG3" i="51"/>
  <c r="BM3" i="57"/>
  <c r="BM3" i="51"/>
  <c r="R17" i="52"/>
  <c r="C16" i="43"/>
  <c r="C16" i="53"/>
  <c r="L11" i="53"/>
  <c r="BF5" i="57"/>
  <c r="BF5" i="51"/>
  <c r="F5" i="53"/>
  <c r="BX11" i="57"/>
  <c r="BX11" i="51"/>
  <c r="BP5" i="42"/>
  <c r="BP5" i="52"/>
  <c r="CL8" i="57"/>
  <c r="CL8" i="51"/>
  <c r="BA4" i="43"/>
  <c r="BA4" i="53"/>
  <c r="AG15" i="42"/>
  <c r="AG15" i="52"/>
  <c r="BQ13" i="42"/>
  <c r="BQ13" i="52"/>
  <c r="BK13" i="51"/>
  <c r="BK13" i="57"/>
  <c r="BW11" i="42"/>
  <c r="BW11" i="52"/>
  <c r="E10" i="51"/>
  <c r="AK7" i="43"/>
  <c r="AK7" i="53"/>
  <c r="BS11" i="53"/>
  <c r="AB15" i="42"/>
  <c r="AB15" i="52"/>
  <c r="AB15" i="39"/>
  <c r="BE6" i="53"/>
  <c r="BN3" i="57"/>
  <c r="BN3" i="51"/>
  <c r="BH17" i="57"/>
  <c r="BH17" i="51"/>
  <c r="AP6" i="42"/>
  <c r="AP6" i="52"/>
  <c r="BB9" i="57"/>
  <c r="BB9" i="51"/>
  <c r="G9" i="43"/>
  <c r="G9" i="53"/>
  <c r="G9" i="39"/>
  <c r="BG8" i="41"/>
  <c r="BG8" i="39"/>
  <c r="AS16" i="42"/>
  <c r="AS16" i="52"/>
  <c r="AS16" i="39"/>
  <c r="AO11" i="43"/>
  <c r="AO11" i="53"/>
  <c r="BA8" i="43"/>
  <c r="BA8" i="53"/>
  <c r="AG3" i="43"/>
  <c r="BC17" i="51"/>
  <c r="BC17" i="57"/>
  <c r="E17" i="43"/>
  <c r="E17" i="57"/>
  <c r="E17" i="51"/>
  <c r="AN14" i="43"/>
  <c r="AN14" i="53"/>
  <c r="AW13" i="52"/>
  <c r="E9" i="52"/>
  <c r="AF3" i="51"/>
  <c r="T3" i="43"/>
  <c r="T3" i="53"/>
  <c r="T3" i="39"/>
  <c r="C8" i="42"/>
  <c r="C8" i="52"/>
  <c r="CJ6" i="43"/>
  <c r="CJ6" i="53"/>
  <c r="CJ6" i="39"/>
  <c r="E4" i="42"/>
  <c r="E4" i="57"/>
  <c r="E4" i="39"/>
  <c r="BI13" i="57"/>
  <c r="BI13" i="51"/>
  <c r="BW8" i="51"/>
  <c r="BW8" i="57"/>
  <c r="BI6" i="52"/>
  <c r="X16" i="42"/>
  <c r="X16" i="52"/>
  <c r="BL11" i="42"/>
  <c r="BL11" i="52"/>
  <c r="BL11" i="39"/>
  <c r="BK10" i="51"/>
  <c r="BK10" i="57"/>
  <c r="G10" i="43"/>
  <c r="G10" i="53"/>
  <c r="G10" i="39"/>
  <c r="BL7" i="43"/>
  <c r="BL7" i="53"/>
  <c r="BT6" i="42"/>
  <c r="BT6" i="52"/>
  <c r="W4" i="42"/>
  <c r="W4" i="52"/>
  <c r="BZ4" i="57"/>
  <c r="BZ4" i="51"/>
  <c r="R5" i="53"/>
  <c r="CL17" i="53"/>
  <c r="CL5" i="52"/>
  <c r="CP17" i="53"/>
  <c r="L15" i="18"/>
  <c r="BJ14" i="18"/>
  <c r="BQ12" i="42"/>
  <c r="BQ12" i="52"/>
  <c r="BO12" i="43"/>
  <c r="BO12" i="53"/>
  <c r="BG12" i="42"/>
  <c r="BG12" i="52"/>
  <c r="BS5" i="42"/>
  <c r="BS5" i="52"/>
  <c r="BH5" i="57"/>
  <c r="BH5" i="51"/>
  <c r="BO4" i="42"/>
  <c r="BO4" i="52"/>
  <c r="CM17" i="51"/>
  <c r="CM17" i="57"/>
  <c r="CL14" i="57"/>
  <c r="CL14" i="51"/>
  <c r="CL5" i="53"/>
  <c r="B7" i="52"/>
  <c r="P7" i="52"/>
  <c r="V7" i="52"/>
  <c r="AL7" i="52"/>
  <c r="AQ7" i="52"/>
  <c r="AV7" i="52"/>
  <c r="BB7" i="52"/>
  <c r="BW7" i="52"/>
  <c r="CB7" i="52"/>
  <c r="CH7" i="52"/>
  <c r="N7" i="52"/>
  <c r="AD7" i="52"/>
  <c r="G7" i="52"/>
  <c r="R7" i="52"/>
  <c r="AH7" i="52"/>
  <c r="AM7" i="52"/>
  <c r="AX7" i="52"/>
  <c r="BN7" i="52"/>
  <c r="CD7" i="52"/>
  <c r="BZ7" i="52"/>
  <c r="J7" i="52"/>
  <c r="Z7" i="52"/>
  <c r="BF7" i="52"/>
  <c r="AI7" i="52"/>
  <c r="BJ7" i="52"/>
  <c r="V7" i="57"/>
  <c r="AU7" i="57"/>
  <c r="CH7" i="57"/>
  <c r="S7" i="57"/>
  <c r="AK4" i="42"/>
  <c r="AK4" i="52"/>
  <c r="AK15" i="42"/>
  <c r="AK15" i="52"/>
  <c r="K10" i="51"/>
  <c r="K10" i="57"/>
  <c r="CF8" i="41"/>
  <c r="AO7" i="43"/>
  <c r="AO7" i="53"/>
  <c r="C7" i="30"/>
  <c r="C7" i="41"/>
  <c r="C7" i="39"/>
  <c r="BG11" i="42"/>
  <c r="BG11" i="52"/>
  <c r="BG11" i="39"/>
  <c r="BG11" i="41"/>
  <c r="AN15" i="43"/>
  <c r="AN15" i="53"/>
  <c r="D9" i="53"/>
  <c r="AP7" i="42"/>
  <c r="AP7" i="52"/>
  <c r="AP7" i="41"/>
  <c r="AP7" i="39"/>
  <c r="AH6" i="57"/>
  <c r="AH6" i="51"/>
  <c r="BL17" i="43"/>
  <c r="BL17" i="57"/>
  <c r="BL17" i="51"/>
  <c r="S14" i="51"/>
  <c r="S14" i="57"/>
  <c r="Q11" i="42"/>
  <c r="Q11" i="52"/>
  <c r="AW9" i="43"/>
  <c r="AW9" i="53"/>
  <c r="BT13" i="42"/>
  <c r="BT13" i="52"/>
  <c r="BT13" i="41"/>
  <c r="BT13" i="39"/>
  <c r="BA17" i="57"/>
  <c r="BA17" i="51"/>
  <c r="X10" i="42"/>
  <c r="X10" i="52"/>
  <c r="AX9" i="43"/>
  <c r="AX9" i="53"/>
  <c r="G9" i="42"/>
  <c r="G9" i="52"/>
  <c r="BQ5" i="42"/>
  <c r="BQ5" i="52"/>
  <c r="BW3" i="43"/>
  <c r="BW3" i="53"/>
  <c r="Q13" i="57"/>
  <c r="Q13" i="51"/>
  <c r="AO9" i="57"/>
  <c r="AO9" i="51"/>
  <c r="Y9" i="52"/>
  <c r="BO17" i="42"/>
  <c r="BO17" i="52"/>
  <c r="BO17" i="39"/>
  <c r="AW8" i="51"/>
  <c r="AO8" i="39"/>
  <c r="AO8" i="42"/>
  <c r="AO8" i="52"/>
  <c r="BB5" i="53"/>
  <c r="BB5" i="39"/>
  <c r="AG3" i="53"/>
  <c r="CO5" i="57"/>
  <c r="CO5" i="51"/>
  <c r="BY9" i="57"/>
  <c r="BY9" i="51"/>
  <c r="AB9" i="52"/>
  <c r="J6" i="53"/>
  <c r="AU3" i="53"/>
  <c r="E17" i="53"/>
  <c r="CA14" i="51"/>
  <c r="CA14" i="57"/>
  <c r="BP14" i="43"/>
  <c r="BP14" i="53"/>
  <c r="AJ14" i="42"/>
  <c r="AJ14" i="52"/>
  <c r="C14" i="42"/>
  <c r="C14" i="52"/>
  <c r="AW13" i="53"/>
  <c r="G13" i="52"/>
  <c r="AJ11" i="51"/>
  <c r="AB11" i="42"/>
  <c r="AB11" i="52"/>
  <c r="AB11" i="39"/>
  <c r="I11" i="42"/>
  <c r="I11" i="52"/>
  <c r="CI6" i="43"/>
  <c r="CI6" i="53"/>
  <c r="BW6" i="42"/>
  <c r="BW6" i="57"/>
  <c r="BW6" i="51"/>
  <c r="X6" i="51"/>
  <c r="I3" i="43"/>
  <c r="I3" i="53"/>
  <c r="BD15" i="42"/>
  <c r="BD15" i="52"/>
  <c r="CI13" i="42"/>
  <c r="CI13" i="52"/>
  <c r="CI13" i="39"/>
  <c r="M12" i="41"/>
  <c r="M12" i="42"/>
  <c r="M12" i="52"/>
  <c r="M12" i="39"/>
  <c r="AS11" i="43"/>
  <c r="AS11" i="57"/>
  <c r="AS11" i="51"/>
  <c r="BT7" i="42"/>
  <c r="BT7" i="52"/>
  <c r="BG7" i="53"/>
  <c r="AS7" i="43"/>
  <c r="AS7" i="53"/>
  <c r="BW5" i="43"/>
  <c r="BW5" i="53"/>
  <c r="C4" i="42"/>
  <c r="C4" i="52"/>
  <c r="AQ15" i="51"/>
  <c r="AQ15" i="57"/>
  <c r="AM11" i="51"/>
  <c r="AM11" i="57"/>
  <c r="O7" i="53"/>
  <c r="AJ5" i="57"/>
  <c r="AJ5" i="51"/>
  <c r="AP12" i="30"/>
  <c r="AP12" i="42"/>
  <c r="AP12" i="52"/>
  <c r="M11" i="43"/>
  <c r="M11" i="53"/>
  <c r="M11" i="39"/>
  <c r="BT10" i="30"/>
  <c r="BT10" i="42"/>
  <c r="BD10" i="39"/>
  <c r="BD10" i="41"/>
  <c r="O10" i="42"/>
  <c r="O10" i="52"/>
  <c r="W8" i="30"/>
  <c r="W8" i="39"/>
  <c r="BP7" i="51"/>
  <c r="BH7" i="42"/>
  <c r="BH7" i="52"/>
  <c r="BH7" i="39"/>
  <c r="BQ6" i="30"/>
  <c r="BQ6" i="39"/>
  <c r="BQ6" i="41"/>
  <c r="O6" i="39"/>
  <c r="O6" i="43"/>
  <c r="O6" i="53"/>
  <c r="X4" i="42"/>
  <c r="X4" i="52"/>
  <c r="B9" i="57"/>
  <c r="AA9" i="51"/>
  <c r="AI9" i="51"/>
  <c r="B9" i="51"/>
  <c r="Q9" i="57"/>
  <c r="Z9" i="57"/>
  <c r="AA9" i="57"/>
  <c r="AR9" i="57"/>
  <c r="H9" i="57"/>
  <c r="L9" i="57"/>
  <c r="H9" i="51"/>
  <c r="X9" i="51"/>
  <c r="AH9" i="51"/>
  <c r="BI9" i="51"/>
  <c r="CO9" i="51"/>
  <c r="AI9" i="57"/>
  <c r="U9" i="51"/>
  <c r="CB9" i="51"/>
  <c r="T9" i="51"/>
  <c r="AD9" i="51"/>
  <c r="AZ9" i="51"/>
  <c r="BE9" i="51"/>
  <c r="BU9" i="51"/>
  <c r="CK9" i="51"/>
  <c r="AH9" i="57"/>
  <c r="Z9" i="51"/>
  <c r="CG9" i="51"/>
  <c r="L9" i="51"/>
  <c r="Q9" i="51"/>
  <c r="AL9" i="51"/>
  <c r="AR9" i="51"/>
  <c r="BH9" i="51"/>
  <c r="BM9" i="51"/>
  <c r="CH9" i="51"/>
  <c r="BV9" i="51"/>
  <c r="BZ9" i="51"/>
  <c r="BI9" i="57"/>
  <c r="V9" i="57"/>
  <c r="BU9" i="57"/>
  <c r="BZ9" i="57"/>
  <c r="BH9" i="57"/>
  <c r="U9" i="57"/>
  <c r="CK9" i="57"/>
  <c r="AD9" i="57"/>
  <c r="AL9" i="57"/>
  <c r="CF9" i="51"/>
  <c r="BE9" i="57"/>
  <c r="BP9" i="51"/>
  <c r="BM9" i="57"/>
  <c r="X9" i="57"/>
  <c r="CD9" i="51"/>
  <c r="AZ9" i="57"/>
  <c r="V9" i="51"/>
  <c r="CB9" i="57"/>
  <c r="CD9" i="57"/>
  <c r="CH9" i="57"/>
  <c r="BP9" i="57"/>
  <c r="CG9" i="57"/>
  <c r="CF9" i="57"/>
  <c r="BV9" i="57"/>
  <c r="T9" i="57"/>
  <c r="D14" i="53"/>
  <c r="AM9" i="52"/>
  <c r="CC7" i="57"/>
  <c r="CC7" i="51"/>
  <c r="BI7" i="57"/>
  <c r="BI7" i="51"/>
  <c r="AE5" i="57"/>
  <c r="AE5" i="51"/>
  <c r="BV4" i="57"/>
  <c r="BV4" i="51"/>
  <c r="V4" i="57"/>
  <c r="V4" i="51"/>
  <c r="BY3" i="57"/>
  <c r="BY3" i="51"/>
  <c r="BE3" i="53"/>
  <c r="AH17" i="57"/>
  <c r="AH17" i="51"/>
  <c r="AZ11" i="57"/>
  <c r="AZ11" i="51"/>
  <c r="F9" i="53"/>
  <c r="L7" i="53"/>
  <c r="BU3" i="57"/>
  <c r="BU3" i="51"/>
  <c r="J17" i="53"/>
  <c r="D15" i="52"/>
  <c r="AR11" i="52"/>
  <c r="R9" i="51"/>
  <c r="R9" i="57"/>
  <c r="J5" i="52"/>
  <c r="AQ5" i="57"/>
  <c r="AQ5" i="51"/>
  <c r="X15" i="42"/>
  <c r="X15" i="52"/>
  <c r="I17" i="57"/>
  <c r="I17" i="51"/>
  <c r="H11" i="57"/>
  <c r="H11" i="51"/>
  <c r="CE17" i="52"/>
  <c r="BL17" i="53"/>
  <c r="AS12" i="42"/>
  <c r="AS12" i="51"/>
  <c r="Y12" i="43"/>
  <c r="Y12" i="53"/>
  <c r="G4" i="42"/>
  <c r="G4" i="52"/>
  <c r="CD3" i="57"/>
  <c r="O3" i="57"/>
  <c r="R3" i="57"/>
  <c r="BC3" i="57"/>
  <c r="Q12" i="42"/>
  <c r="Q12" i="52"/>
  <c r="Q12" i="39"/>
  <c r="CA10" i="43"/>
  <c r="CA10" i="53"/>
  <c r="AT9" i="43"/>
  <c r="AT9" i="53"/>
  <c r="AB7" i="57"/>
  <c r="AB7" i="51"/>
  <c r="BK5" i="43"/>
  <c r="BK5" i="53"/>
  <c r="CE3" i="42"/>
  <c r="CE3" i="52"/>
  <c r="BD17" i="43"/>
  <c r="BD17" i="53"/>
  <c r="AG16" i="43"/>
  <c r="AG16" i="53"/>
  <c r="AX13" i="43"/>
  <c r="AX13" i="53"/>
  <c r="AX13" i="39"/>
  <c r="AS8" i="43"/>
  <c r="AS8" i="53"/>
  <c r="CA15" i="51"/>
  <c r="CA15" i="57"/>
  <c r="R15" i="57"/>
  <c r="R15" i="51"/>
  <c r="AF9" i="57"/>
  <c r="AF9" i="51"/>
  <c r="Y6" i="52"/>
  <c r="BF3" i="53"/>
  <c r="CI14" i="43"/>
  <c r="CI14" i="53"/>
  <c r="BL14" i="43"/>
  <c r="BL14" i="53"/>
  <c r="K14" i="43"/>
  <c r="K14" i="53"/>
  <c r="AN11" i="43"/>
  <c r="AN11" i="53"/>
  <c r="T11" i="42"/>
  <c r="T11" i="52"/>
  <c r="Q7" i="42"/>
  <c r="Q7" i="52"/>
  <c r="BW6" i="52"/>
  <c r="AJ6" i="43"/>
  <c r="AJ6" i="53"/>
  <c r="X6" i="42"/>
  <c r="X6" i="52"/>
  <c r="W3" i="30"/>
  <c r="W3" i="39"/>
  <c r="BR15" i="42"/>
  <c r="BR15" i="52"/>
  <c r="CJ14" i="42"/>
  <c r="CJ14" i="52"/>
  <c r="BH12" i="43"/>
  <c r="BH12" i="53"/>
  <c r="K9" i="51"/>
  <c r="K9" i="57"/>
  <c r="AX8" i="57"/>
  <c r="AX8" i="51"/>
  <c r="CB6" i="53"/>
  <c r="CB6" i="39"/>
  <c r="BB4" i="57"/>
  <c r="BB4" i="51"/>
  <c r="BG15" i="51"/>
  <c r="BG15" i="57"/>
  <c r="X13" i="52"/>
  <c r="AT11" i="52"/>
  <c r="AQ9" i="51"/>
  <c r="AQ9" i="57"/>
  <c r="BS7" i="53"/>
  <c r="BI5" i="57"/>
  <c r="BI5" i="51"/>
  <c r="AT3" i="53"/>
  <c r="BO6" i="57"/>
  <c r="BO6" i="51"/>
  <c r="BD6" i="43"/>
  <c r="BD6" i="53"/>
  <c r="AM17" i="52"/>
  <c r="AU13" i="52"/>
  <c r="CK11" i="52"/>
  <c r="U11" i="52"/>
  <c r="AU9" i="52"/>
  <c r="CG7" i="57"/>
  <c r="CG7" i="51"/>
  <c r="P6" i="52"/>
  <c r="AM5" i="57"/>
  <c r="AM5" i="51"/>
  <c r="BF4" i="57"/>
  <c r="BF4" i="51"/>
  <c r="Z4" i="57"/>
  <c r="Z4" i="51"/>
  <c r="CC3" i="52"/>
  <c r="BI3" i="52"/>
  <c r="AL17" i="57"/>
  <c r="AL17" i="51"/>
  <c r="AZ15" i="57"/>
  <c r="AZ15" i="51"/>
  <c r="BJ13" i="57"/>
  <c r="BJ13" i="51"/>
  <c r="BJ9" i="57"/>
  <c r="BJ9" i="51"/>
  <c r="AQ6" i="53"/>
  <c r="BO7" i="52"/>
  <c r="CJ12" i="57"/>
  <c r="CJ12" i="51"/>
  <c r="G16" i="51"/>
  <c r="G16" i="57"/>
  <c r="CP9" i="51"/>
  <c r="CM9" i="57"/>
  <c r="CL6" i="53"/>
  <c r="O17" i="52"/>
  <c r="BK3" i="52"/>
  <c r="AW13" i="57"/>
  <c r="AW13" i="51"/>
  <c r="BL8" i="57"/>
  <c r="BL8" i="51"/>
  <c r="AT8" i="57"/>
  <c r="AT8" i="51"/>
  <c r="D16" i="53"/>
  <c r="CM8" i="57"/>
  <c r="CL7" i="57"/>
  <c r="BT5" i="52"/>
  <c r="CO4" i="57"/>
  <c r="BC7" i="52"/>
  <c r="CE12" i="51"/>
  <c r="CE12" i="57"/>
  <c r="CE14" i="18"/>
  <c r="CI11" i="39"/>
  <c r="CI11" i="41"/>
  <c r="CF11" i="57"/>
  <c r="CF11" i="51"/>
  <c r="AT6" i="39"/>
  <c r="AT6" i="43"/>
  <c r="AT6" i="53"/>
  <c r="CL3" i="57"/>
  <c r="CL3" i="51"/>
  <c r="BF11" i="57"/>
  <c r="BF11" i="51"/>
  <c r="BD13" i="30"/>
  <c r="BD13" i="39"/>
  <c r="BD13" i="41"/>
  <c r="T10" i="51"/>
  <c r="BX8" i="42"/>
  <c r="BX8" i="43"/>
  <c r="BX8" i="57"/>
  <c r="BX8" i="51"/>
  <c r="CA17" i="51"/>
  <c r="BW10" i="51"/>
  <c r="BW10" i="57"/>
  <c r="AF7" i="39"/>
  <c r="AF7" i="42"/>
  <c r="AF7" i="52"/>
  <c r="BW3" i="51"/>
  <c r="CI12" i="41"/>
  <c r="CI12" i="39"/>
  <c r="BS3" i="51"/>
  <c r="BS3" i="57"/>
  <c r="BG17" i="51"/>
  <c r="BG17" i="42"/>
  <c r="BG17" i="57"/>
  <c r="Z10" i="57"/>
  <c r="Z10" i="51"/>
  <c r="E6" i="53"/>
  <c r="P15" i="57"/>
  <c r="P15" i="51"/>
  <c r="BK9" i="51"/>
  <c r="BH6" i="51"/>
  <c r="AJ3" i="39"/>
  <c r="AJ3" i="42"/>
  <c r="AJ3" i="52"/>
  <c r="K17" i="41"/>
  <c r="K17" i="42"/>
  <c r="K17" i="52"/>
  <c r="K17" i="39"/>
  <c r="CE5" i="39"/>
  <c r="CE5" i="42"/>
  <c r="CE5" i="52"/>
  <c r="BT3" i="39"/>
  <c r="BT3" i="41"/>
  <c r="AC10" i="57"/>
  <c r="AC10" i="51"/>
  <c r="BP11" i="42"/>
  <c r="BP11" i="52"/>
  <c r="BP11" i="39"/>
  <c r="I5" i="52"/>
  <c r="Q5" i="52"/>
  <c r="U5" i="52"/>
  <c r="Y5" i="52"/>
  <c r="AC5" i="52"/>
  <c r="AG5" i="52"/>
  <c r="AK5" i="52"/>
  <c r="AO5" i="52"/>
  <c r="BE5" i="52"/>
  <c r="BM5" i="52"/>
  <c r="BU5" i="52"/>
  <c r="BY5" i="52"/>
  <c r="CC5" i="52"/>
  <c r="CG5" i="52"/>
  <c r="CK5" i="52"/>
  <c r="H5" i="52"/>
  <c r="AD5" i="52"/>
  <c r="BZ5" i="52"/>
  <c r="CJ5" i="52"/>
  <c r="P5" i="52"/>
  <c r="CB5" i="52"/>
  <c r="Z5" i="52"/>
  <c r="AZ5" i="52"/>
  <c r="BV5" i="52"/>
  <c r="CF5" i="52"/>
  <c r="B5" i="52"/>
  <c r="AA5" i="52"/>
  <c r="AH5" i="52"/>
  <c r="AR5" i="52"/>
  <c r="BX5" i="52"/>
  <c r="CD5" i="52"/>
  <c r="V5" i="52"/>
  <c r="AL5" i="52"/>
  <c r="CH5" i="52"/>
  <c r="V8" i="57"/>
  <c r="V8" i="51"/>
  <c r="F8" i="57"/>
  <c r="F8" i="51"/>
  <c r="BC5" i="52"/>
  <c r="AR3" i="57"/>
  <c r="AR3" i="51"/>
  <c r="BG14" i="18"/>
  <c r="BH13" i="57"/>
  <c r="BH13" i="51"/>
  <c r="CL16" i="51"/>
  <c r="CL16" i="57"/>
  <c r="CN5" i="57"/>
  <c r="AG14" i="18"/>
  <c r="CO16" i="57"/>
  <c r="CO16" i="51"/>
  <c r="CL10" i="57"/>
  <c r="CL10" i="51"/>
  <c r="BB17" i="57"/>
  <c r="BB17" i="51"/>
  <c r="AX9" i="57"/>
  <c r="AX9" i="51"/>
  <c r="BJ10" i="57"/>
  <c r="BJ10" i="51"/>
  <c r="N10" i="57"/>
  <c r="N10" i="51"/>
  <c r="BC7" i="51"/>
  <c r="BC7" i="57"/>
  <c r="CJ7" i="51"/>
  <c r="CO7" i="57"/>
  <c r="CO7" i="51"/>
  <c r="CO3" i="53"/>
  <c r="W11" i="30"/>
  <c r="W11" i="41"/>
  <c r="BD9" i="30"/>
  <c r="BD9" i="39"/>
  <c r="BQ8" i="39"/>
  <c r="BQ8" i="41"/>
  <c r="CI7" i="42"/>
  <c r="CI7" i="52"/>
  <c r="CI7" i="39"/>
  <c r="W6" i="30"/>
  <c r="W6" i="39"/>
  <c r="BQ15" i="39"/>
  <c r="CF14" i="39"/>
  <c r="CF14" i="43"/>
  <c r="CF14" i="53"/>
  <c r="BW13" i="51"/>
  <c r="AP5" i="43"/>
  <c r="AP5" i="53"/>
  <c r="AB5" i="51"/>
  <c r="AB5" i="57"/>
  <c r="E11" i="43"/>
  <c r="E11" i="53"/>
  <c r="E11" i="39"/>
  <c r="M3" i="43"/>
  <c r="M3" i="53"/>
  <c r="M3" i="39"/>
  <c r="P16" i="41"/>
  <c r="P16" i="39"/>
  <c r="P16" i="43"/>
  <c r="P16" i="53"/>
  <c r="Z17" i="52"/>
  <c r="BY16" i="57"/>
  <c r="BY16" i="51"/>
  <c r="BM12" i="57"/>
  <c r="BM12" i="51"/>
  <c r="L11" i="57"/>
  <c r="L11" i="51"/>
  <c r="N9" i="57"/>
  <c r="N9" i="51"/>
  <c r="L3" i="53"/>
  <c r="AV17" i="18"/>
  <c r="X15" i="18"/>
  <c r="AI5" i="52"/>
  <c r="BG13" i="51"/>
  <c r="BG13" i="57"/>
  <c r="CB8" i="43"/>
  <c r="CB8" i="53"/>
  <c r="I7" i="43"/>
  <c r="I7" i="53"/>
  <c r="BS11" i="52"/>
  <c r="AB15" i="51"/>
  <c r="BN3" i="53"/>
  <c r="AK12" i="42"/>
  <c r="AK12" i="52"/>
  <c r="AK12" i="39"/>
  <c r="K11" i="51"/>
  <c r="K11" i="57"/>
  <c r="CE10" i="51"/>
  <c r="G9" i="51"/>
  <c r="AL10" i="57"/>
  <c r="AL10" i="51"/>
  <c r="T5" i="57"/>
  <c r="T5" i="51"/>
  <c r="AS16" i="43"/>
  <c r="AS16" i="57"/>
  <c r="AS16" i="51"/>
  <c r="M16" i="41"/>
  <c r="E16" i="41"/>
  <c r="H16" i="41"/>
  <c r="O16" i="41"/>
  <c r="Y16" i="41"/>
  <c r="AG16" i="41"/>
  <c r="AK16" i="41"/>
  <c r="BO16" i="41"/>
  <c r="BP16" i="41"/>
  <c r="BR16" i="41"/>
  <c r="BX16" i="41"/>
  <c r="CE16" i="41"/>
  <c r="CF16" i="41"/>
  <c r="M16" i="39"/>
  <c r="AT12" i="41"/>
  <c r="AT12" i="42"/>
  <c r="AT12" i="52"/>
  <c r="AT12" i="39"/>
  <c r="E4" i="51"/>
  <c r="BX17" i="57"/>
  <c r="BX17" i="51"/>
  <c r="BH3" i="42"/>
  <c r="BH3" i="52"/>
  <c r="BH3" i="39"/>
  <c r="I13" i="52"/>
  <c r="U13" i="52"/>
  <c r="Y13" i="52"/>
  <c r="AC13" i="52"/>
  <c r="AG13" i="52"/>
  <c r="AK13" i="52"/>
  <c r="AO13" i="52"/>
  <c r="BE13" i="52"/>
  <c r="BM13" i="52"/>
  <c r="BU13" i="52"/>
  <c r="BY13" i="52"/>
  <c r="CC13" i="52"/>
  <c r="CG13" i="52"/>
  <c r="CK13" i="52"/>
  <c r="H13" i="52"/>
  <c r="N13" i="52"/>
  <c r="AD13" i="52"/>
  <c r="BZ13" i="52"/>
  <c r="CJ13" i="52"/>
  <c r="V13" i="52"/>
  <c r="AL13" i="52"/>
  <c r="CH13" i="52"/>
  <c r="D13" i="52"/>
  <c r="Z13" i="52"/>
  <c r="AJ13" i="52"/>
  <c r="AZ13" i="52"/>
  <c r="BV13" i="52"/>
  <c r="CF13" i="52"/>
  <c r="CB13" i="52"/>
  <c r="AH13" i="52"/>
  <c r="AR13" i="52"/>
  <c r="BX13" i="52"/>
  <c r="CD13" i="52"/>
  <c r="B13" i="52"/>
  <c r="P13" i="52"/>
  <c r="AV13" i="52"/>
  <c r="P14" i="57"/>
  <c r="P14" i="51"/>
  <c r="R12" i="57"/>
  <c r="R12" i="51"/>
  <c r="R5" i="57"/>
  <c r="R5" i="51"/>
  <c r="BL15" i="18"/>
  <c r="CL17" i="52"/>
  <c r="O4" i="41"/>
  <c r="O4" i="39"/>
  <c r="CP17" i="52"/>
  <c r="AC14" i="18"/>
  <c r="BL13" i="57"/>
  <c r="BL13" i="51"/>
  <c r="CB3" i="42"/>
  <c r="CB3" i="52"/>
  <c r="Q3" i="53"/>
  <c r="AF17" i="57"/>
  <c r="AF17" i="51"/>
  <c r="BK13" i="52"/>
  <c r="AT17" i="51"/>
  <c r="H16" i="39"/>
  <c r="H16" i="43"/>
  <c r="H16" i="53"/>
  <c r="D9" i="57"/>
  <c r="D9" i="51"/>
  <c r="CI17" i="52"/>
  <c r="BQ5" i="43"/>
  <c r="BQ5" i="53"/>
  <c r="AP3" i="39"/>
  <c r="AP3" i="43"/>
  <c r="AP3" i="53"/>
  <c r="BQ17" i="30"/>
  <c r="BQ17" i="39"/>
  <c r="AC16" i="42"/>
  <c r="AC16" i="52"/>
  <c r="AC16" i="39"/>
  <c r="Q16" i="57"/>
  <c r="Q16" i="51"/>
  <c r="AX13" i="52"/>
  <c r="BN11" i="57"/>
  <c r="BN11" i="51"/>
  <c r="BL14" i="42"/>
  <c r="BL14" i="52"/>
  <c r="AB11" i="57"/>
  <c r="AB11" i="51"/>
  <c r="G5" i="39"/>
  <c r="G5" i="43"/>
  <c r="G5" i="53"/>
  <c r="AN3" i="53"/>
  <c r="X3" i="57"/>
  <c r="X3" i="51"/>
  <c r="E16" i="39"/>
  <c r="CA13" i="42"/>
  <c r="CA13" i="52"/>
  <c r="CA13" i="39"/>
  <c r="BH12" i="42"/>
  <c r="BH12" i="52"/>
  <c r="CE9" i="42"/>
  <c r="CE9" i="52"/>
  <c r="CE9" i="39"/>
  <c r="BD3" i="30"/>
  <c r="BD3" i="42"/>
  <c r="BD3" i="52"/>
  <c r="AK14" i="57"/>
  <c r="AK14" i="51"/>
  <c r="CC10" i="57"/>
  <c r="CC10" i="51"/>
  <c r="AH10" i="57"/>
  <c r="AH10" i="51"/>
  <c r="P9" i="57"/>
  <c r="P9" i="51"/>
  <c r="BS8" i="51"/>
  <c r="BS8" i="57"/>
  <c r="BL15" i="52"/>
  <c r="BL15" i="39"/>
  <c r="AP12" i="43"/>
  <c r="AP12" i="53"/>
  <c r="E12" i="53"/>
  <c r="M11" i="57"/>
  <c r="M11" i="51"/>
  <c r="BT10" i="39"/>
  <c r="BT10" i="41"/>
  <c r="BH7" i="51"/>
  <c r="O6" i="51"/>
  <c r="O6" i="57"/>
  <c r="E3" i="43"/>
  <c r="E3" i="53"/>
  <c r="E3" i="39"/>
  <c r="AL16" i="57"/>
  <c r="AL16" i="51"/>
  <c r="BJ12" i="57"/>
  <c r="BJ12" i="51"/>
  <c r="P10" i="57"/>
  <c r="P10" i="51"/>
  <c r="BZ8" i="51"/>
  <c r="BZ8" i="57"/>
  <c r="AL4" i="57"/>
  <c r="AL4" i="51"/>
  <c r="BY3" i="53"/>
  <c r="BE3" i="57"/>
  <c r="BE3" i="51"/>
  <c r="J15" i="42"/>
  <c r="J15" i="52"/>
  <c r="CG16" i="57"/>
  <c r="CG16" i="51"/>
  <c r="H15" i="57"/>
  <c r="H15" i="51"/>
  <c r="BY8" i="57"/>
  <c r="BY8" i="51"/>
  <c r="BE8" i="57"/>
  <c r="BE8" i="51"/>
  <c r="BN5" i="52"/>
  <c r="N5" i="57"/>
  <c r="N5" i="51"/>
  <c r="CG4" i="57"/>
  <c r="CG4" i="51"/>
  <c r="R9" i="52"/>
  <c r="I16" i="57"/>
  <c r="I16" i="51"/>
  <c r="I17" i="52"/>
  <c r="BB14" i="42"/>
  <c r="BB14" i="52"/>
  <c r="BB14" i="39"/>
  <c r="AW9" i="52"/>
  <c r="P3" i="57"/>
  <c r="BZ3" i="57"/>
  <c r="CH3" i="57"/>
  <c r="Q12" i="51"/>
  <c r="W10" i="30"/>
  <c r="W10" i="39"/>
  <c r="X7" i="57"/>
  <c r="X7" i="51"/>
  <c r="AB17" i="43"/>
  <c r="AB17" i="53"/>
  <c r="AB17" i="42"/>
  <c r="AB17" i="52"/>
  <c r="AB17" i="39"/>
  <c r="CA12" i="41"/>
  <c r="CA12" i="39"/>
  <c r="BA16" i="42"/>
  <c r="BA16" i="52"/>
  <c r="BA16" i="39"/>
  <c r="CJ15" i="42"/>
  <c r="CJ15" i="52"/>
  <c r="CJ15" i="39"/>
  <c r="I12" i="43"/>
  <c r="I12" i="53"/>
  <c r="I12" i="39"/>
  <c r="Y6" i="57"/>
  <c r="Y6" i="51"/>
  <c r="BR8" i="51"/>
  <c r="BR8" i="57"/>
  <c r="BT11" i="30"/>
  <c r="BT11" i="42"/>
  <c r="K9" i="52"/>
  <c r="BD7" i="39"/>
  <c r="BD7" i="41"/>
  <c r="CA5" i="39"/>
  <c r="CA5" i="52"/>
  <c r="W5" i="43"/>
  <c r="W5" i="53"/>
  <c r="AT3" i="57"/>
  <c r="AT3" i="51"/>
  <c r="M16" i="42"/>
  <c r="M16" i="52"/>
  <c r="BG14" i="42"/>
  <c r="BG14" i="52"/>
  <c r="M11" i="52"/>
  <c r="BG10" i="51"/>
  <c r="BG10" i="57"/>
  <c r="BD6" i="42"/>
  <c r="BD6" i="52"/>
  <c r="BP3" i="42"/>
  <c r="BP3" i="52"/>
  <c r="BP3" i="39"/>
  <c r="BU15" i="57"/>
  <c r="BU15" i="51"/>
  <c r="CK11" i="57"/>
  <c r="CK11" i="51"/>
  <c r="D11" i="53"/>
  <c r="D3" i="53"/>
  <c r="BH8" i="57"/>
  <c r="BH8" i="51"/>
  <c r="CL9" i="57"/>
  <c r="CM13" i="52"/>
  <c r="M4" i="57"/>
  <c r="M4" i="51"/>
  <c r="CN10" i="57"/>
  <c r="CP3" i="53"/>
  <c r="BT5" i="57"/>
  <c r="BT5" i="51"/>
  <c r="BG3" i="51"/>
  <c r="BG3" i="57"/>
  <c r="X8" i="51"/>
  <c r="AY15" i="18"/>
  <c r="CM6" i="52"/>
  <c r="BO12" i="42"/>
  <c r="BO12" i="52"/>
  <c r="BD4" i="30"/>
  <c r="BD4" i="39"/>
  <c r="CN3" i="53"/>
  <c r="AG15" i="43"/>
  <c r="AG15" i="53"/>
  <c r="I15" i="57"/>
  <c r="I15" i="51"/>
  <c r="BD13" i="43"/>
  <c r="BD13" i="53"/>
  <c r="BT9" i="52"/>
  <c r="BX8" i="53"/>
  <c r="BX8" i="39"/>
  <c r="CK6" i="52"/>
  <c r="G17" i="51"/>
  <c r="G17" i="43"/>
  <c r="G17" i="53"/>
  <c r="AF15" i="42"/>
  <c r="AF15" i="52"/>
  <c r="BT16" i="30"/>
  <c r="BT16" i="39"/>
  <c r="AW12" i="42"/>
  <c r="AO12" i="42"/>
  <c r="AO12" i="52"/>
  <c r="AO12" i="39"/>
  <c r="AS9" i="52"/>
  <c r="BO5" i="51"/>
  <c r="BO5" i="57"/>
  <c r="AN17" i="51"/>
  <c r="BL12" i="41"/>
  <c r="BL12" i="39"/>
  <c r="U10" i="57"/>
  <c r="U10" i="51"/>
  <c r="I9" i="57"/>
  <c r="I9" i="51"/>
  <c r="BS3" i="53"/>
  <c r="BR17" i="43"/>
  <c r="BR17" i="53"/>
  <c r="BR17" i="39"/>
  <c r="AT13" i="41"/>
  <c r="Y8" i="42"/>
  <c r="Y8" i="52"/>
  <c r="Y8" i="39"/>
  <c r="BX7" i="51"/>
  <c r="AT5" i="42"/>
  <c r="AT5" i="52"/>
  <c r="C17" i="30"/>
  <c r="C17" i="39"/>
  <c r="C17" i="41"/>
  <c r="BD16" i="30"/>
  <c r="BD16" i="39"/>
  <c r="CI15" i="51"/>
  <c r="CI15" i="42"/>
  <c r="CI15" i="57"/>
  <c r="W14" i="30"/>
  <c r="W14" i="43"/>
  <c r="W14" i="53"/>
  <c r="K14" i="42"/>
  <c r="K14" i="52"/>
  <c r="I11" i="57"/>
  <c r="I11" i="51"/>
  <c r="AF6" i="57"/>
  <c r="AF6" i="51"/>
  <c r="M5" i="52"/>
  <c r="CF4" i="43"/>
  <c r="CF4" i="53"/>
  <c r="BT15" i="30"/>
  <c r="BT15" i="43"/>
  <c r="BT15" i="53"/>
  <c r="S13" i="42"/>
  <c r="S13" i="52"/>
  <c r="S13" i="41"/>
  <c r="S13" i="39"/>
  <c r="E12" i="51"/>
  <c r="M8" i="41"/>
  <c r="M8" i="42"/>
  <c r="M8" i="52"/>
  <c r="M8" i="39"/>
  <c r="CF6" i="51"/>
  <c r="AI15" i="51"/>
  <c r="AI15" i="57"/>
  <c r="AF13" i="57"/>
  <c r="AF13" i="51"/>
  <c r="BO11" i="51"/>
  <c r="BO11" i="57"/>
  <c r="CI8" i="41"/>
  <c r="CI8" i="39"/>
  <c r="AQ8" i="51"/>
  <c r="AQ8" i="57"/>
  <c r="Z6" i="57"/>
  <c r="Z6" i="51"/>
  <c r="BT14" i="43"/>
  <c r="BT14" i="53"/>
  <c r="BD14" i="43"/>
  <c r="BD14" i="53"/>
  <c r="S13" i="43"/>
  <c r="S13" i="53"/>
  <c r="BH11" i="41"/>
  <c r="E7" i="51"/>
  <c r="AE17" i="52"/>
  <c r="BC13" i="52"/>
  <c r="AM13" i="52"/>
  <c r="CC11" i="52"/>
  <c r="BV8" i="57"/>
  <c r="BV8" i="51"/>
  <c r="AL8" i="57"/>
  <c r="AL8" i="51"/>
  <c r="R4" i="57"/>
  <c r="R4" i="51"/>
  <c r="U3" i="53"/>
  <c r="F17" i="52"/>
  <c r="J13" i="57"/>
  <c r="J13" i="51"/>
  <c r="BU8" i="57"/>
  <c r="BU8" i="51"/>
  <c r="BJ5" i="52"/>
  <c r="AE9" i="52"/>
  <c r="CN13" i="52"/>
  <c r="J16" i="18"/>
  <c r="CM11" i="57"/>
  <c r="AH14" i="18"/>
  <c r="CP13" i="52"/>
  <c r="AV3" i="57"/>
  <c r="AX14" i="18"/>
  <c r="BF14" i="18"/>
  <c r="CL9" i="52"/>
  <c r="BR12" i="41"/>
  <c r="BG12" i="41"/>
  <c r="BX11" i="52"/>
  <c r="BL5" i="41"/>
  <c r="BX3" i="41"/>
  <c r="AY7" i="57"/>
  <c r="CP16" i="57"/>
  <c r="CP16" i="51"/>
  <c r="CN13" i="51"/>
  <c r="CN13" i="57"/>
  <c r="CO5" i="52"/>
  <c r="CF12" i="41"/>
  <c r="CF12" i="39"/>
  <c r="BF11" i="53"/>
  <c r="AG4" i="41"/>
  <c r="CE4" i="41"/>
  <c r="CE4" i="39"/>
  <c r="S5" i="42"/>
  <c r="S5" i="52"/>
  <c r="S5" i="41"/>
  <c r="S5" i="39"/>
  <c r="BO13" i="52"/>
  <c r="CA11" i="42"/>
  <c r="CA11" i="52"/>
  <c r="CA11" i="39"/>
  <c r="I7" i="42"/>
  <c r="I7" i="52"/>
  <c r="CK6" i="53"/>
  <c r="G17" i="39"/>
  <c r="AC6" i="53"/>
  <c r="AW12" i="52"/>
  <c r="AW12" i="39"/>
  <c r="AW17" i="42"/>
  <c r="AW17" i="52"/>
  <c r="I8" i="41"/>
  <c r="BR5" i="41"/>
  <c r="BG5" i="52"/>
  <c r="CA3" i="43"/>
  <c r="CA3" i="53"/>
  <c r="AN17" i="43"/>
  <c r="AN17" i="53"/>
  <c r="AN17" i="42"/>
  <c r="AN17" i="52"/>
  <c r="AN17" i="39"/>
  <c r="BA5" i="41"/>
  <c r="BA5" i="39"/>
  <c r="N3" i="57"/>
  <c r="N3" i="51"/>
  <c r="BG17" i="52"/>
  <c r="BG17" i="39"/>
  <c r="BB13" i="41"/>
  <c r="O12" i="42"/>
  <c r="O12" i="52"/>
  <c r="AK11" i="41"/>
  <c r="BS9" i="42"/>
  <c r="BS9" i="52"/>
  <c r="BS9" i="39"/>
  <c r="AG8" i="42"/>
  <c r="AG8" i="52"/>
  <c r="BX7" i="42"/>
  <c r="BX7" i="52"/>
  <c r="BX7" i="39"/>
  <c r="AC3" i="42"/>
  <c r="AC3" i="52"/>
  <c r="BP16" i="39"/>
  <c r="AN9" i="52"/>
  <c r="G8" i="51"/>
  <c r="G8" i="57"/>
  <c r="E6" i="57"/>
  <c r="E6" i="51"/>
  <c r="AU17" i="51"/>
  <c r="AU17" i="57"/>
  <c r="C17" i="43"/>
  <c r="C17" i="53"/>
  <c r="BQ16" i="30"/>
  <c r="BQ16" i="39"/>
  <c r="CI15" i="39"/>
  <c r="CE14" i="41"/>
  <c r="AF14" i="43"/>
  <c r="AF14" i="53"/>
  <c r="W14" i="39"/>
  <c r="W14" i="41"/>
  <c r="BR9" i="43"/>
  <c r="BR9" i="53"/>
  <c r="BK8" i="42"/>
  <c r="BK8" i="52"/>
  <c r="BW6" i="53"/>
  <c r="BL6" i="52"/>
  <c r="X6" i="53"/>
  <c r="AJ3" i="41"/>
  <c r="AB3" i="41"/>
  <c r="AK3" i="41"/>
  <c r="AN3" i="41"/>
  <c r="CB3" i="41"/>
  <c r="CE3" i="41"/>
  <c r="AX16" i="57"/>
  <c r="AX16" i="51"/>
  <c r="BT15" i="39"/>
  <c r="BT15" i="41"/>
  <c r="CF14" i="42"/>
  <c r="CF14" i="52"/>
  <c r="BL12" i="43"/>
  <c r="BL12" i="53"/>
  <c r="E12" i="42"/>
  <c r="E12" i="57"/>
  <c r="E12" i="39"/>
  <c r="BA11" i="53"/>
  <c r="BQ7" i="30"/>
  <c r="BQ7" i="41"/>
  <c r="BQ7" i="39"/>
  <c r="AS7" i="41"/>
  <c r="CF6" i="39"/>
  <c r="CF6" i="43"/>
  <c r="CF6" i="53"/>
  <c r="BW5" i="41"/>
  <c r="BT3" i="42"/>
  <c r="BT3" i="52"/>
  <c r="BG3" i="53"/>
  <c r="AS3" i="53"/>
  <c r="AE11" i="51"/>
  <c r="AE11" i="57"/>
  <c r="BX9" i="57"/>
  <c r="BX9" i="51"/>
  <c r="AE3" i="53"/>
  <c r="AP16" i="42"/>
  <c r="AP16" i="52"/>
  <c r="E16" i="43"/>
  <c r="E16" i="53"/>
  <c r="BT14" i="39"/>
  <c r="BT14" i="41"/>
  <c r="BP11" i="41"/>
  <c r="BQ10" i="42"/>
  <c r="BQ10" i="52"/>
  <c r="O10" i="41"/>
  <c r="E7" i="43"/>
  <c r="E7" i="53"/>
  <c r="E7" i="39"/>
  <c r="BK6" i="42"/>
  <c r="BK6" i="52"/>
  <c r="G6" i="52"/>
  <c r="AA5" i="57"/>
  <c r="AO5" i="57"/>
  <c r="CC5" i="57"/>
  <c r="CD5" i="57"/>
  <c r="B5" i="57"/>
  <c r="AA5" i="51"/>
  <c r="B5" i="51"/>
  <c r="Y5" i="57"/>
  <c r="Z5" i="57"/>
  <c r="AG5" i="57"/>
  <c r="AH5" i="57"/>
  <c r="AK5" i="57"/>
  <c r="AL5" i="57"/>
  <c r="BX5" i="57"/>
  <c r="BY5" i="57"/>
  <c r="BZ5" i="57"/>
  <c r="H5" i="57"/>
  <c r="I5" i="57"/>
  <c r="P5" i="57"/>
  <c r="AZ5" i="57"/>
  <c r="CF5" i="57"/>
  <c r="Q5" i="51"/>
  <c r="V5" i="51"/>
  <c r="AG5" i="51"/>
  <c r="AL5" i="51"/>
  <c r="AR5" i="51"/>
  <c r="BM5" i="51"/>
  <c r="BX5" i="51"/>
  <c r="CC5" i="51"/>
  <c r="CH5" i="51"/>
  <c r="AZ5" i="51"/>
  <c r="BU5" i="51"/>
  <c r="CK5" i="51"/>
  <c r="H5" i="51"/>
  <c r="AC5" i="51"/>
  <c r="AH5" i="51"/>
  <c r="BY5" i="51"/>
  <c r="CD5" i="51"/>
  <c r="CJ5" i="51"/>
  <c r="AD5" i="51"/>
  <c r="CF5" i="51"/>
  <c r="Q5" i="57"/>
  <c r="AC5" i="57"/>
  <c r="AD5" i="57"/>
  <c r="P5" i="51"/>
  <c r="U5" i="51"/>
  <c r="Z5" i="51"/>
  <c r="AK5" i="51"/>
  <c r="BV5" i="51"/>
  <c r="CB5" i="51"/>
  <c r="CG5" i="51"/>
  <c r="I5" i="51"/>
  <c r="Y5" i="51"/>
  <c r="AO5" i="51"/>
  <c r="BE5" i="51"/>
  <c r="BZ5" i="51"/>
  <c r="V5" i="57"/>
  <c r="U5" i="57"/>
  <c r="BU5" i="57"/>
  <c r="CK5" i="57"/>
  <c r="CJ5" i="57"/>
  <c r="BE5" i="57"/>
  <c r="CH5" i="57"/>
  <c r="CG5" i="57"/>
  <c r="CM5" i="51"/>
  <c r="BV5" i="57"/>
  <c r="BM5" i="57"/>
  <c r="CB5" i="57"/>
  <c r="AR5" i="57"/>
  <c r="BZ16" i="57"/>
  <c r="BZ16" i="51"/>
  <c r="AH16" i="57"/>
  <c r="AH16" i="51"/>
  <c r="J16" i="57"/>
  <c r="J16" i="51"/>
  <c r="CH12" i="57"/>
  <c r="CH12" i="51"/>
  <c r="BF12" i="57"/>
  <c r="BF12" i="51"/>
  <c r="Z12" i="57"/>
  <c r="Z12" i="51"/>
  <c r="J12" i="57"/>
  <c r="J12" i="51"/>
  <c r="CC11" i="53"/>
  <c r="BI11" i="53"/>
  <c r="H10" i="57"/>
  <c r="H10" i="51"/>
  <c r="BE7" i="57"/>
  <c r="BE7" i="51"/>
  <c r="BC5" i="53"/>
  <c r="BN4" i="57"/>
  <c r="BN4" i="51"/>
  <c r="CK3" i="57"/>
  <c r="CK3" i="51"/>
  <c r="U3" i="51"/>
  <c r="U3" i="57"/>
  <c r="BJ17" i="57"/>
  <c r="BJ17" i="51"/>
  <c r="AR3" i="53"/>
  <c r="CL13" i="57"/>
  <c r="BG12" i="43"/>
  <c r="BG12" i="53"/>
  <c r="BS5" i="43"/>
  <c r="BS5" i="53"/>
  <c r="BO4" i="43"/>
  <c r="BO4" i="53"/>
  <c r="CJ3" i="52"/>
  <c r="O11" i="51"/>
  <c r="F11" i="57"/>
  <c r="J11" i="57"/>
  <c r="N11" i="57"/>
  <c r="O11" i="57"/>
  <c r="P11" i="57"/>
  <c r="R11" i="51"/>
  <c r="AH11" i="51"/>
  <c r="AX11" i="51"/>
  <c r="CD11" i="51"/>
  <c r="P11" i="51"/>
  <c r="B11" i="51"/>
  <c r="B11" i="57"/>
  <c r="N11" i="51"/>
  <c r="AD11" i="51"/>
  <c r="BJ11" i="51"/>
  <c r="BZ11" i="51"/>
  <c r="J11" i="51"/>
  <c r="Z11" i="51"/>
  <c r="BV11" i="51"/>
  <c r="F11" i="51"/>
  <c r="V11" i="51"/>
  <c r="AL11" i="51"/>
  <c r="BB11" i="51"/>
  <c r="CH11" i="51"/>
  <c r="AV11" i="51"/>
  <c r="S11" i="51"/>
  <c r="AL11" i="57"/>
  <c r="BV11" i="57"/>
  <c r="AD11" i="57"/>
  <c r="AA11" i="57"/>
  <c r="V11" i="57"/>
  <c r="AQ11" i="51"/>
  <c r="S11" i="57"/>
  <c r="CH11" i="57"/>
  <c r="AH11" i="57"/>
  <c r="BJ11" i="57"/>
  <c r="Z11" i="57"/>
  <c r="BK11" i="51"/>
  <c r="AI11" i="51"/>
  <c r="BZ11" i="57"/>
  <c r="AX11" i="57"/>
  <c r="BK11" i="57"/>
  <c r="AI11" i="57"/>
  <c r="BB11" i="57"/>
  <c r="R11" i="57"/>
  <c r="CD11" i="57"/>
  <c r="AV11" i="57"/>
  <c r="AQ11" i="57"/>
  <c r="AA11" i="51"/>
  <c r="M6" i="41"/>
  <c r="AK4" i="43"/>
  <c r="AK4" i="53"/>
  <c r="AM14" i="18"/>
  <c r="BA14" i="18"/>
  <c r="CM9" i="52"/>
  <c r="CN17" i="52"/>
  <c r="D15" i="18"/>
  <c r="R14" i="18"/>
  <c r="CL13" i="52"/>
  <c r="AL3" i="57"/>
  <c r="C15" i="43"/>
  <c r="C15" i="53"/>
  <c r="E13" i="43"/>
  <c r="E13" i="57"/>
  <c r="BD12" i="42"/>
  <c r="BD12" i="52"/>
  <c r="CB11" i="53"/>
  <c r="AX6" i="41"/>
  <c r="AX6" i="57"/>
  <c r="BP5" i="41"/>
  <c r="AQ5" i="53"/>
  <c r="BX3" i="43"/>
  <c r="BX3" i="53"/>
  <c r="CP14" i="51"/>
  <c r="CP14" i="57"/>
  <c r="CN11" i="57"/>
  <c r="CN11" i="51"/>
  <c r="AY5" i="53"/>
  <c r="CL6" i="57"/>
  <c r="CL6" i="51"/>
  <c r="AU11" i="51"/>
  <c r="AU11" i="57"/>
  <c r="AW4" i="43"/>
  <c r="AW4" i="53"/>
  <c r="AK4" i="41"/>
  <c r="AK4" i="57"/>
  <c r="BW4" i="41"/>
  <c r="BW4" i="39"/>
  <c r="S3" i="52"/>
  <c r="AK15" i="43"/>
  <c r="AK15" i="53"/>
  <c r="BT9" i="41"/>
  <c r="BO16" i="39"/>
  <c r="CE11" i="42"/>
  <c r="CE11" i="52"/>
  <c r="M17" i="52"/>
  <c r="K3" i="52"/>
  <c r="AG17" i="57"/>
  <c r="AG17" i="51"/>
  <c r="BR7" i="43"/>
  <c r="BR7" i="53"/>
  <c r="BR7" i="41"/>
  <c r="BR7" i="57"/>
  <c r="BR7" i="39"/>
  <c r="BM6" i="57"/>
  <c r="BM6" i="51"/>
  <c r="BS17" i="41"/>
  <c r="BS17" i="57"/>
  <c r="BB14" i="43"/>
  <c r="BB14" i="53"/>
  <c r="AT14" i="57"/>
  <c r="AT14" i="51"/>
  <c r="M14" i="57"/>
  <c r="M14" i="51"/>
  <c r="Y12" i="41"/>
  <c r="BA9" i="41"/>
  <c r="BA9" i="57"/>
  <c r="AY3" i="52"/>
  <c r="AW17" i="43"/>
  <c r="AW17" i="53"/>
  <c r="AP14" i="43"/>
  <c r="AP14" i="53"/>
  <c r="AF10" i="41"/>
  <c r="X10" i="43"/>
  <c r="X10" i="53"/>
  <c r="M9" i="41"/>
  <c r="AN7" i="43"/>
  <c r="AN7" i="53"/>
  <c r="BR5" i="42"/>
  <c r="BR5" i="52"/>
  <c r="BD5" i="30"/>
  <c r="BD5" i="39"/>
  <c r="O5" i="52"/>
  <c r="BW3" i="42"/>
  <c r="BW3" i="52"/>
  <c r="AJ17" i="41"/>
  <c r="AG9" i="52"/>
  <c r="H3" i="52"/>
  <c r="AO16" i="43"/>
  <c r="AO16" i="53"/>
  <c r="T14" i="41"/>
  <c r="T14" i="57"/>
  <c r="AK11" i="43"/>
  <c r="AK11" i="53"/>
  <c r="Y11" i="41"/>
  <c r="AS8" i="41"/>
  <c r="CR8" i="41"/>
  <c r="AK8" i="42"/>
  <c r="AK8" i="52"/>
  <c r="AK8" i="39"/>
  <c r="Y8" i="43"/>
  <c r="Y8" i="53"/>
  <c r="Y3" i="43"/>
  <c r="Y3" i="53"/>
  <c r="U14" i="57"/>
  <c r="U14" i="51"/>
  <c r="AQ12" i="51"/>
  <c r="AQ12" i="57"/>
  <c r="CG10" i="57"/>
  <c r="CG10" i="51"/>
  <c r="AX10" i="57"/>
  <c r="AX10" i="51"/>
  <c r="R10" i="57"/>
  <c r="R10" i="51"/>
  <c r="CB4" i="57"/>
  <c r="CB4" i="51"/>
  <c r="BK3" i="53"/>
  <c r="BT17" i="43"/>
  <c r="BT17" i="53"/>
  <c r="AP17" i="30"/>
  <c r="AP17" i="39"/>
  <c r="AP17" i="41"/>
  <c r="CE14" i="43"/>
  <c r="CE14" i="53"/>
  <c r="BS14" i="41"/>
  <c r="AN14" i="41"/>
  <c r="M13" i="43"/>
  <c r="M13" i="53"/>
  <c r="AN11" i="42"/>
  <c r="AN11" i="52"/>
  <c r="T11" i="41"/>
  <c r="BD9" i="43"/>
  <c r="BD9" i="53"/>
  <c r="BQ8" i="42"/>
  <c r="BQ8" i="52"/>
  <c r="BO8" i="43"/>
  <c r="BO8" i="53"/>
  <c r="CI6" i="52"/>
  <c r="BP6" i="42"/>
  <c r="BP6" i="52"/>
  <c r="AJ6" i="41"/>
  <c r="AJ6" i="51"/>
  <c r="AW15" i="43"/>
  <c r="AW15" i="53"/>
  <c r="BX14" i="41"/>
  <c r="CE13" i="42"/>
  <c r="CE13" i="52"/>
  <c r="CE13" i="39"/>
  <c r="K13" i="41"/>
  <c r="K13" i="42"/>
  <c r="K13" i="52"/>
  <c r="K13" i="39"/>
  <c r="C12" i="42"/>
  <c r="C12" i="52"/>
  <c r="BD11" i="30"/>
  <c r="BD11" i="39"/>
  <c r="CJ10" i="39"/>
  <c r="CJ10" i="43"/>
  <c r="CJ10" i="53"/>
  <c r="CA9" i="41"/>
  <c r="W9" i="30"/>
  <c r="W9" i="39"/>
  <c r="W9" i="41"/>
  <c r="BR7" i="42"/>
  <c r="BR7" i="52"/>
  <c r="AW7" i="41"/>
  <c r="AW7" i="51"/>
  <c r="AP5" i="39"/>
  <c r="AP5" i="41"/>
  <c r="BQ3" i="42"/>
  <c r="BQ3" i="52"/>
  <c r="AW3" i="53"/>
  <c r="CE16" i="39"/>
  <c r="AQ16" i="51"/>
  <c r="AQ16" i="57"/>
  <c r="BY14" i="57"/>
  <c r="BY14" i="51"/>
  <c r="R14" i="57"/>
  <c r="R14" i="51"/>
  <c r="AB13" i="53"/>
  <c r="AU12" i="51"/>
  <c r="AU12" i="57"/>
  <c r="AY11" i="53"/>
  <c r="G11" i="51"/>
  <c r="G11" i="57"/>
  <c r="BM10" i="57"/>
  <c r="BM10" i="51"/>
  <c r="V10" i="57"/>
  <c r="V10" i="51"/>
  <c r="K8" i="51"/>
  <c r="K8" i="57"/>
  <c r="BY6" i="52"/>
  <c r="R6" i="57"/>
  <c r="R6" i="51"/>
  <c r="AB5" i="52"/>
  <c r="BP15" i="42"/>
  <c r="BP15" i="52"/>
  <c r="BP15" i="39"/>
  <c r="BQ14" i="43"/>
  <c r="BQ14" i="53"/>
  <c r="BG14" i="43"/>
  <c r="BG14" i="53"/>
  <c r="BO10" i="43"/>
  <c r="BO10" i="53"/>
  <c r="CI8" i="42"/>
  <c r="CI8" i="52"/>
  <c r="BL7" i="41"/>
  <c r="BL7" i="57"/>
  <c r="BG6" i="41"/>
  <c r="G6" i="39"/>
  <c r="G6" i="53"/>
  <c r="B17" i="57"/>
  <c r="B17" i="51"/>
  <c r="H17" i="57"/>
  <c r="AK17" i="51"/>
  <c r="AV17" i="51"/>
  <c r="BV17" i="51"/>
  <c r="CB17" i="51"/>
  <c r="CG17" i="51"/>
  <c r="BI17" i="51"/>
  <c r="CD17" i="51"/>
  <c r="CO17" i="51"/>
  <c r="Q17" i="51"/>
  <c r="V17" i="51"/>
  <c r="AR17" i="51"/>
  <c r="CH17" i="51"/>
  <c r="H17" i="51"/>
  <c r="BY17" i="51"/>
  <c r="AZ17" i="51"/>
  <c r="BU17" i="51"/>
  <c r="BZ17" i="51"/>
  <c r="CF17" i="51"/>
  <c r="CJ17" i="51"/>
  <c r="CH17" i="57"/>
  <c r="AZ17" i="57"/>
  <c r="CC17" i="57"/>
  <c r="V17" i="57"/>
  <c r="Y17" i="57"/>
  <c r="CG17" i="57"/>
  <c r="AK17" i="57"/>
  <c r="Y17" i="51"/>
  <c r="BZ17" i="57"/>
  <c r="U17" i="57"/>
  <c r="BM17" i="51"/>
  <c r="CK17" i="57"/>
  <c r="BU17" i="57"/>
  <c r="CK17" i="51"/>
  <c r="CB17" i="57"/>
  <c r="AR17" i="57"/>
  <c r="AO17" i="57"/>
  <c r="CC17" i="51"/>
  <c r="CF17" i="57"/>
  <c r="U17" i="51"/>
  <c r="BY17" i="57"/>
  <c r="Q17" i="57"/>
  <c r="BE17" i="51"/>
  <c r="CD17" i="57"/>
  <c r="AO17" i="51"/>
  <c r="BM17" i="57"/>
  <c r="CJ17" i="57"/>
  <c r="BV17" i="57"/>
  <c r="AV17" i="57"/>
  <c r="BE17" i="57"/>
  <c r="CO17" i="57"/>
  <c r="BI17" i="57"/>
  <c r="AQ17" i="41"/>
  <c r="AA17" i="52"/>
  <c r="AY13" i="52"/>
  <c r="AI13" i="52"/>
  <c r="BY11" i="52"/>
  <c r="BE11" i="52"/>
  <c r="BC9" i="52"/>
  <c r="BU7" i="57"/>
  <c r="BU7" i="51"/>
  <c r="U7" i="57"/>
  <c r="U7" i="51"/>
  <c r="AU5" i="53"/>
  <c r="BJ4" i="57"/>
  <c r="BJ4" i="51"/>
  <c r="CG3" i="53"/>
  <c r="BM3" i="53"/>
  <c r="Z17" i="57"/>
  <c r="Z17" i="51"/>
  <c r="BN13" i="57"/>
  <c r="BN13" i="51"/>
  <c r="BN9" i="57"/>
  <c r="BN9" i="51"/>
  <c r="AZ7" i="51"/>
  <c r="AZ7" i="57"/>
  <c r="AY6" i="53"/>
  <c r="BF5" i="53"/>
  <c r="F5" i="52"/>
  <c r="L3" i="52"/>
  <c r="AR15" i="18"/>
  <c r="BV3" i="57"/>
  <c r="BI15" i="18"/>
  <c r="BK12" i="43"/>
  <c r="BK12" i="53"/>
  <c r="CN17" i="57"/>
  <c r="CN17" i="51"/>
  <c r="CP12" i="51"/>
  <c r="CP12" i="57"/>
  <c r="T13" i="57"/>
  <c r="T13" i="51"/>
  <c r="AG4" i="43"/>
  <c r="AG4" i="53"/>
  <c r="O8" i="51"/>
  <c r="O8" i="57"/>
  <c r="C11" i="51"/>
  <c r="C11" i="57"/>
  <c r="Y15" i="43"/>
  <c r="Y15" i="53"/>
  <c r="E10" i="43"/>
  <c r="E10" i="39"/>
  <c r="CF8" i="43"/>
  <c r="CF8" i="53"/>
  <c r="AO7" i="41"/>
  <c r="AR3" i="52"/>
  <c r="AN15" i="42"/>
  <c r="AN15" i="52"/>
  <c r="F15" i="57"/>
  <c r="F15" i="51"/>
  <c r="BE6" i="57"/>
  <c r="BE6" i="51"/>
  <c r="BN3" i="52"/>
  <c r="K11" i="53"/>
  <c r="AP6" i="43"/>
  <c r="AP6" i="53"/>
  <c r="AS17" i="42"/>
  <c r="D17" i="52"/>
  <c r="AF10" i="43"/>
  <c r="AF10" i="53"/>
  <c r="T7" i="42"/>
  <c r="T7" i="52"/>
  <c r="CA3" i="42"/>
  <c r="CA3" i="52"/>
  <c r="BO17" i="53"/>
  <c r="Y16" i="43"/>
  <c r="Y16" i="53"/>
  <c r="CJ7" i="43"/>
  <c r="CJ7" i="53"/>
  <c r="BT4" i="30"/>
  <c r="BT4" i="39"/>
  <c r="L5" i="52"/>
  <c r="BC17" i="52"/>
  <c r="X14" i="41"/>
  <c r="BO9" i="41"/>
  <c r="BO9" i="51"/>
  <c r="AF3" i="42"/>
  <c r="AF3" i="52"/>
  <c r="AF3" i="39"/>
  <c r="BP12" i="43"/>
  <c r="BP12" i="53"/>
  <c r="AW11" i="42"/>
  <c r="AW11" i="52"/>
  <c r="C8" i="43"/>
  <c r="C8" i="53"/>
  <c r="BX17" i="52"/>
  <c r="BI13" i="52"/>
  <c r="AB4" i="57"/>
  <c r="AB4" i="51"/>
  <c r="BO14" i="43"/>
  <c r="BO14" i="53"/>
  <c r="AT12" i="43"/>
  <c r="AT12" i="53"/>
  <c r="B13" i="57"/>
  <c r="B13" i="51"/>
  <c r="D13" i="57"/>
  <c r="H13" i="57"/>
  <c r="I13" i="57"/>
  <c r="N13" i="57"/>
  <c r="P13" i="57"/>
  <c r="P13" i="51"/>
  <c r="U13" i="51"/>
  <c r="AK13" i="51"/>
  <c r="AV13" i="51"/>
  <c r="BV13" i="51"/>
  <c r="CG13" i="51"/>
  <c r="H13" i="51"/>
  <c r="AC13" i="51"/>
  <c r="CD13" i="51"/>
  <c r="AG13" i="51"/>
  <c r="AL13" i="51"/>
  <c r="BM13" i="51"/>
  <c r="BX13" i="51"/>
  <c r="CC13" i="51"/>
  <c r="AH13" i="51"/>
  <c r="BY13" i="51"/>
  <c r="D13" i="51"/>
  <c r="I13" i="51"/>
  <c r="N13" i="51"/>
  <c r="Y13" i="51"/>
  <c r="AO13" i="51"/>
  <c r="BE13" i="51"/>
  <c r="BU13" i="51"/>
  <c r="CF13" i="51"/>
  <c r="CK13" i="51"/>
  <c r="CJ13" i="51"/>
  <c r="AZ13" i="51"/>
  <c r="BZ13" i="51"/>
  <c r="AD13" i="57"/>
  <c r="CG13" i="57"/>
  <c r="AC13" i="57"/>
  <c r="V13" i="57"/>
  <c r="V13" i="51"/>
  <c r="CK13" i="57"/>
  <c r="AO13" i="57"/>
  <c r="CJ13" i="57"/>
  <c r="Z13" i="57"/>
  <c r="Z13" i="51"/>
  <c r="CD13" i="57"/>
  <c r="AL13" i="57"/>
  <c r="BM13" i="57"/>
  <c r="U13" i="57"/>
  <c r="CB13" i="57"/>
  <c r="BV13" i="57"/>
  <c r="BY13" i="57"/>
  <c r="Y13" i="57"/>
  <c r="CC13" i="57"/>
  <c r="AK13" i="57"/>
  <c r="BZ13" i="57"/>
  <c r="BX13" i="57"/>
  <c r="CH13" i="57"/>
  <c r="CH13" i="51"/>
  <c r="BU13" i="57"/>
  <c r="AZ13" i="57"/>
  <c r="AJ13" i="51"/>
  <c r="AR13" i="57"/>
  <c r="AD13" i="51"/>
  <c r="AG13" i="57"/>
  <c r="AH13" i="57"/>
  <c r="AR13" i="51"/>
  <c r="BE13" i="57"/>
  <c r="AJ13" i="57"/>
  <c r="CB13" i="51"/>
  <c r="CF13" i="57"/>
  <c r="AV13" i="57"/>
  <c r="CK15" i="57"/>
  <c r="CK15" i="51"/>
  <c r="AE13" i="51"/>
  <c r="AE13" i="57"/>
  <c r="BU11" i="57"/>
  <c r="BU11" i="51"/>
  <c r="BM7" i="57"/>
  <c r="BM7" i="51"/>
  <c r="N17" i="52"/>
  <c r="R17" i="57"/>
  <c r="R17" i="51"/>
  <c r="J9" i="52"/>
  <c r="AR7" i="57"/>
  <c r="AR7" i="51"/>
  <c r="R5" i="52"/>
  <c r="BU4" i="57"/>
  <c r="BU4" i="51"/>
  <c r="Y14" i="18"/>
  <c r="AU14" i="18"/>
  <c r="CO6" i="52"/>
  <c r="AY9" i="51"/>
  <c r="AY9" i="57"/>
  <c r="CP6" i="52"/>
  <c r="BJ3" i="57"/>
  <c r="C15" i="42"/>
  <c r="C15" i="52"/>
  <c r="BP13" i="42"/>
  <c r="BP13" i="52"/>
  <c r="C13" i="30"/>
  <c r="C13" i="39"/>
  <c r="BQ12" i="43"/>
  <c r="BQ12" i="53"/>
  <c r="BT8" i="41"/>
  <c r="S6" i="41"/>
  <c r="BR4" i="41"/>
  <c r="BG4" i="41"/>
  <c r="BG4" i="57"/>
  <c r="AJ5" i="52"/>
  <c r="CN6" i="52"/>
  <c r="S7" i="53"/>
  <c r="AI7" i="53"/>
  <c r="AM7" i="53"/>
  <c r="AQ7" i="53"/>
  <c r="AU7" i="53"/>
  <c r="BW7" i="53"/>
  <c r="CM7" i="53"/>
  <c r="AV7" i="53"/>
  <c r="CB7" i="53"/>
  <c r="J7" i="53"/>
  <c r="R7" i="53"/>
  <c r="Z7" i="53"/>
  <c r="AH7" i="53"/>
  <c r="AX7" i="53"/>
  <c r="BF7" i="53"/>
  <c r="BN7" i="53"/>
  <c r="CD7" i="53"/>
  <c r="N7" i="53"/>
  <c r="V7" i="53"/>
  <c r="AD7" i="53"/>
  <c r="AL7" i="53"/>
  <c r="BB7" i="53"/>
  <c r="BJ7" i="53"/>
  <c r="BZ7" i="53"/>
  <c r="CH7" i="53"/>
  <c r="B7" i="53"/>
  <c r="P7" i="53"/>
  <c r="G7" i="53"/>
  <c r="BA4" i="42"/>
  <c r="BA4" i="52"/>
  <c r="Y4" i="43"/>
  <c r="Y4" i="53"/>
  <c r="AF17" i="52"/>
  <c r="AC15" i="43"/>
  <c r="AC15" i="53"/>
  <c r="O13" i="41"/>
  <c r="CJ8" i="43"/>
  <c r="CJ8" i="53"/>
  <c r="BX8" i="52"/>
  <c r="C7" i="43"/>
  <c r="C7" i="53"/>
  <c r="AT17" i="43"/>
  <c r="AT17" i="53"/>
  <c r="AT17" i="39"/>
  <c r="AB15" i="43"/>
  <c r="AB15" i="53"/>
  <c r="BL4" i="41"/>
  <c r="BL4" i="39"/>
  <c r="CA17" i="43"/>
  <c r="CA17" i="53"/>
  <c r="AX14" i="41"/>
  <c r="AC12" i="41"/>
  <c r="S9" i="42"/>
  <c r="S9" i="52"/>
  <c r="S9" i="41"/>
  <c r="S9" i="39"/>
  <c r="CE10" i="43"/>
  <c r="CE10" i="53"/>
  <c r="BS10" i="41"/>
  <c r="AN10" i="41"/>
  <c r="AJ7" i="43"/>
  <c r="AJ7" i="53"/>
  <c r="X7" i="52"/>
  <c r="Q13" i="52"/>
  <c r="AO9" i="52"/>
  <c r="Y9" i="57"/>
  <c r="Y9" i="51"/>
  <c r="F7" i="52"/>
  <c r="S3" i="51"/>
  <c r="S3" i="57"/>
  <c r="BQ17" i="42"/>
  <c r="BQ17" i="52"/>
  <c r="AS16" i="53"/>
  <c r="CJ15" i="43"/>
  <c r="CJ15" i="53"/>
  <c r="BT13" i="43"/>
  <c r="BT13" i="53"/>
  <c r="BT12" i="30"/>
  <c r="BT12" i="39"/>
  <c r="I12" i="42"/>
  <c r="I12" i="52"/>
  <c r="BL9" i="41"/>
  <c r="AW8" i="42"/>
  <c r="AW8" i="52"/>
  <c r="AW8" i="39"/>
  <c r="AC8" i="43"/>
  <c r="AC8" i="53"/>
  <c r="CF7" i="57"/>
  <c r="CF7" i="51"/>
  <c r="T6" i="42"/>
  <c r="T6" i="52"/>
  <c r="O4" i="42"/>
  <c r="O4" i="52"/>
  <c r="L17" i="52"/>
  <c r="BN11" i="52"/>
  <c r="BY9" i="52"/>
  <c r="AB9" i="57"/>
  <c r="AB9" i="51"/>
  <c r="J6" i="52"/>
  <c r="AU3" i="57"/>
  <c r="AU3" i="51"/>
  <c r="AY17" i="52"/>
  <c r="BH14" i="41"/>
  <c r="C14" i="39"/>
  <c r="C14" i="41"/>
  <c r="C14" i="51"/>
  <c r="AJ11" i="42"/>
  <c r="AJ11" i="52"/>
  <c r="AJ11" i="39"/>
  <c r="BR9" i="42"/>
  <c r="BR9" i="52"/>
  <c r="BG9" i="41"/>
  <c r="BK8" i="43"/>
  <c r="BK8" i="53"/>
  <c r="Q7" i="41"/>
  <c r="BL6" i="43"/>
  <c r="BL6" i="53"/>
  <c r="AN6" i="53"/>
  <c r="AB6" i="41"/>
  <c r="AW5" i="42"/>
  <c r="AW5" i="52"/>
  <c r="CF4" i="42"/>
  <c r="CF4" i="52"/>
  <c r="AF3" i="43"/>
  <c r="AF3" i="53"/>
  <c r="BD15" i="43"/>
  <c r="BD15" i="53"/>
  <c r="CJ14" i="41"/>
  <c r="CB14" i="39"/>
  <c r="CB14" i="43"/>
  <c r="CB14" i="53"/>
  <c r="W13" i="42"/>
  <c r="W13" i="52"/>
  <c r="BP12" i="42"/>
  <c r="BP12" i="52"/>
  <c r="BQ11" i="30"/>
  <c r="BQ11" i="39"/>
  <c r="BA11" i="42"/>
  <c r="BA11" i="52"/>
  <c r="CF10" i="39"/>
  <c r="CF10" i="43"/>
  <c r="CF10" i="53"/>
  <c r="BW9" i="41"/>
  <c r="K5" i="41"/>
  <c r="K5" i="42"/>
  <c r="K5" i="52"/>
  <c r="K5" i="39"/>
  <c r="C4" i="43"/>
  <c r="C4" i="53"/>
  <c r="BD3" i="39"/>
  <c r="BD3" i="41"/>
  <c r="P17" i="52"/>
  <c r="AN13" i="57"/>
  <c r="AN13" i="51"/>
  <c r="R13" i="57"/>
  <c r="R13" i="51"/>
  <c r="CC9" i="57"/>
  <c r="CC9" i="51"/>
  <c r="AK6" i="52"/>
  <c r="S4" i="57"/>
  <c r="S4" i="51"/>
  <c r="AM3" i="53"/>
  <c r="M15" i="42"/>
  <c r="M15" i="52"/>
  <c r="BO14" i="42"/>
  <c r="BO14" i="52"/>
  <c r="G14" i="41"/>
  <c r="AP12" i="39"/>
  <c r="AP12" i="41"/>
  <c r="BL11" i="43"/>
  <c r="BL11" i="53"/>
  <c r="BD10" i="42"/>
  <c r="BD10" i="52"/>
  <c r="W8" i="43"/>
  <c r="W8" i="53"/>
  <c r="BP7" i="42"/>
  <c r="BP7" i="52"/>
  <c r="BP7" i="39"/>
  <c r="BQ6" i="43"/>
  <c r="BQ6" i="53"/>
  <c r="BG6" i="43"/>
  <c r="BG6" i="53"/>
  <c r="AI17" i="51"/>
  <c r="AI17" i="57"/>
  <c r="CG15" i="57"/>
  <c r="CG15" i="51"/>
  <c r="BI15" i="57"/>
  <c r="BI15" i="51"/>
  <c r="AQ13" i="51"/>
  <c r="AQ13" i="57"/>
  <c r="AA13" i="51"/>
  <c r="AA13" i="57"/>
  <c r="CG11" i="57"/>
  <c r="CG11" i="51"/>
  <c r="BM11" i="57"/>
  <c r="BM11" i="51"/>
  <c r="CC7" i="53"/>
  <c r="BI7" i="53"/>
  <c r="H6" i="52"/>
  <c r="AE5" i="53"/>
  <c r="F4" i="57"/>
  <c r="F4" i="51"/>
  <c r="BY3" i="52"/>
  <c r="BE3" i="52"/>
  <c r="H16" i="42"/>
  <c r="H16" i="52"/>
  <c r="BN17" i="57"/>
  <c r="BN17" i="51"/>
  <c r="BF13" i="57"/>
  <c r="BF13" i="51"/>
  <c r="BF9" i="57"/>
  <c r="BF9" i="51"/>
  <c r="BN5" i="57"/>
  <c r="BN5" i="51"/>
  <c r="N5" i="53"/>
  <c r="AZ3" i="53"/>
  <c r="BU3" i="53"/>
  <c r="AD17" i="52"/>
  <c r="J17" i="57"/>
  <c r="J17" i="51"/>
  <c r="CC16" i="57"/>
  <c r="CC16" i="51"/>
  <c r="D15" i="57"/>
  <c r="D15" i="51"/>
  <c r="AQ14" i="51"/>
  <c r="AQ14" i="57"/>
  <c r="BU12" i="57"/>
  <c r="BU12" i="51"/>
  <c r="AR11" i="53"/>
  <c r="R9" i="53"/>
  <c r="CK8" i="57"/>
  <c r="CK8" i="51"/>
  <c r="D7" i="51"/>
  <c r="M7" i="41"/>
  <c r="J5" i="51"/>
  <c r="BI4" i="57"/>
  <c r="BI4" i="51"/>
  <c r="BO3" i="52"/>
  <c r="AX17" i="43"/>
  <c r="AX17" i="53"/>
  <c r="H11" i="53"/>
  <c r="BK7" i="57"/>
  <c r="BK7" i="51"/>
  <c r="I6" i="53"/>
  <c r="CI17" i="41"/>
  <c r="CI17" i="57"/>
  <c r="BA12" i="41"/>
  <c r="AS12" i="52"/>
  <c r="AS12" i="39"/>
  <c r="AS9" i="41"/>
  <c r="AS9" i="51"/>
  <c r="AX3" i="57"/>
  <c r="B3" i="57"/>
  <c r="J3" i="57"/>
  <c r="BB3" i="57"/>
  <c r="Z3" i="57"/>
  <c r="AF4" i="57"/>
  <c r="AF4" i="51"/>
  <c r="AS17" i="52"/>
  <c r="AB17" i="41"/>
  <c r="AP15" i="41"/>
  <c r="AC9" i="57"/>
  <c r="AC9" i="51"/>
  <c r="K7" i="53"/>
  <c r="AA3" i="53"/>
  <c r="K15" i="42"/>
  <c r="K15" i="52"/>
  <c r="BX15" i="43"/>
  <c r="BX15" i="53"/>
  <c r="AG11" i="42"/>
  <c r="AG11" i="52"/>
  <c r="Q8" i="57"/>
  <c r="Q8" i="51"/>
  <c r="AX5" i="42"/>
  <c r="AX5" i="52"/>
  <c r="AK3" i="42"/>
  <c r="AK3" i="52"/>
  <c r="CM6" i="53"/>
  <c r="N14" i="57"/>
  <c r="N14" i="51"/>
  <c r="T12" i="57"/>
  <c r="T12" i="51"/>
  <c r="BY10" i="57"/>
  <c r="BY10" i="51"/>
  <c r="AT10" i="57"/>
  <c r="AT10" i="51"/>
  <c r="AF9" i="53"/>
  <c r="Y6" i="53"/>
  <c r="W17" i="42"/>
  <c r="W17" i="52"/>
  <c r="BR16" i="43"/>
  <c r="BR16" i="53"/>
  <c r="AB14" i="41"/>
  <c r="AB14" i="57"/>
  <c r="G13" i="41"/>
  <c r="BR9" i="41"/>
  <c r="BR9" i="51"/>
  <c r="BG9" i="43"/>
  <c r="BG9" i="53"/>
  <c r="AN6" i="41"/>
  <c r="AS5" i="43"/>
  <c r="AS5" i="53"/>
  <c r="AN3" i="42"/>
  <c r="AN3" i="52"/>
  <c r="AP13" i="43"/>
  <c r="AP13" i="53"/>
  <c r="BT11" i="39"/>
  <c r="AS11" i="53"/>
  <c r="CE9" i="43"/>
  <c r="CE9" i="53"/>
  <c r="BD7" i="42"/>
  <c r="BD7" i="52"/>
  <c r="AS7" i="42"/>
  <c r="AS7" i="52"/>
  <c r="W5" i="42"/>
  <c r="W5" i="52"/>
  <c r="BR3" i="42"/>
  <c r="BR3" i="52"/>
  <c r="BI14" i="57"/>
  <c r="BI14" i="51"/>
  <c r="X13" i="53"/>
  <c r="AT11" i="53"/>
  <c r="CK10" i="57"/>
  <c r="CK10" i="51"/>
  <c r="J10" i="57"/>
  <c r="J10" i="51"/>
  <c r="AQ9" i="53"/>
  <c r="BS7" i="52"/>
  <c r="BI5" i="52"/>
  <c r="AT3" i="52"/>
  <c r="CE16" i="43"/>
  <c r="CE16" i="53"/>
  <c r="BP15" i="43"/>
  <c r="BP15" i="53"/>
  <c r="BK14" i="42"/>
  <c r="BK14" i="52"/>
  <c r="CI12" i="42"/>
  <c r="CI12" i="52"/>
  <c r="M12" i="43"/>
  <c r="M12" i="53"/>
  <c r="BO10" i="42"/>
  <c r="BO10" i="52"/>
  <c r="AP8" i="30"/>
  <c r="AP8" i="39"/>
  <c r="E3" i="42"/>
  <c r="E3" i="52"/>
  <c r="AM17" i="53"/>
  <c r="CH16" i="57"/>
  <c r="CH16" i="51"/>
  <c r="R16" i="57"/>
  <c r="R16" i="51"/>
  <c r="AU13" i="53"/>
  <c r="BN12" i="57"/>
  <c r="BN12" i="51"/>
  <c r="AH12" i="57"/>
  <c r="AH12" i="51"/>
  <c r="CK11" i="53"/>
  <c r="U11" i="53"/>
  <c r="AU9" i="53"/>
  <c r="BJ8" i="51"/>
  <c r="BJ8" i="57"/>
  <c r="N8" i="57"/>
  <c r="N8" i="51"/>
  <c r="CG7" i="52"/>
  <c r="P6" i="57"/>
  <c r="P6" i="51"/>
  <c r="AM5" i="52"/>
  <c r="AL17" i="52"/>
  <c r="BJ13" i="52"/>
  <c r="D11" i="52"/>
  <c r="BJ9" i="52"/>
  <c r="AQ6" i="57"/>
  <c r="AQ6" i="51"/>
  <c r="D3" i="52"/>
  <c r="CP13" i="57"/>
  <c r="CP5" i="51"/>
  <c r="BP8" i="57"/>
  <c r="BP8" i="51"/>
  <c r="Q14" i="57"/>
  <c r="Q14" i="51"/>
  <c r="CE8" i="51"/>
  <c r="CE8" i="57"/>
  <c r="CP15" i="57"/>
  <c r="CP9" i="57"/>
  <c r="CN16" i="57"/>
  <c r="CM9" i="51"/>
  <c r="K3" i="51"/>
  <c r="K3" i="57"/>
  <c r="O17" i="51"/>
  <c r="O17" i="57"/>
  <c r="BW16" i="51"/>
  <c r="BW16" i="57"/>
  <c r="CO8" i="57"/>
  <c r="CO12" i="57"/>
  <c r="BG3" i="52"/>
  <c r="N17" i="53"/>
  <c r="N15" i="57"/>
  <c r="N15" i="51"/>
  <c r="R7" i="57"/>
  <c r="CA4" i="57"/>
  <c r="CA4" i="51"/>
  <c r="AN6" i="57"/>
  <c r="AN6" i="51"/>
  <c r="AB14" i="51"/>
  <c r="AB6" i="57"/>
  <c r="AB6" i="51"/>
  <c r="BH14" i="57"/>
  <c r="BH14" i="51"/>
  <c r="AX14" i="57"/>
  <c r="AX14" i="51"/>
  <c r="S15" i="51"/>
  <c r="S15" i="57"/>
  <c r="Y15" i="18"/>
  <c r="E10" i="53"/>
  <c r="AQ17" i="51"/>
  <c r="AQ17" i="57"/>
  <c r="AP5" i="51"/>
  <c r="BX14" i="57"/>
  <c r="BX14" i="51"/>
  <c r="BS17" i="51"/>
  <c r="AM15" i="18"/>
  <c r="BT14" i="57"/>
  <c r="BT14" i="51"/>
  <c r="BP16" i="57"/>
  <c r="BP16" i="51"/>
  <c r="BB13" i="57"/>
  <c r="BB13" i="51"/>
  <c r="I8" i="57"/>
  <c r="I8" i="51"/>
  <c r="S5" i="51"/>
  <c r="S5" i="57"/>
  <c r="BG12" i="51"/>
  <c r="BG12" i="57"/>
  <c r="BH11" i="57"/>
  <c r="BH11" i="51"/>
  <c r="BL12" i="57"/>
  <c r="BL12" i="51"/>
  <c r="BD7" i="51"/>
  <c r="CA12" i="51"/>
  <c r="CA12" i="57"/>
  <c r="P16" i="57"/>
  <c r="P16" i="51"/>
  <c r="BQ8" i="51"/>
  <c r="BD11" i="43"/>
  <c r="BD11" i="53"/>
  <c r="BD9" i="42"/>
  <c r="BD9" i="52"/>
  <c r="BT17" i="51"/>
  <c r="BO8" i="51"/>
  <c r="BO8" i="57"/>
  <c r="BT6" i="51"/>
  <c r="BL3" i="57"/>
  <c r="BG14" i="51"/>
  <c r="BG14" i="57"/>
  <c r="CA13" i="51"/>
  <c r="CA13" i="57"/>
  <c r="BD15" i="57"/>
  <c r="BD15" i="51"/>
  <c r="BQ5" i="51"/>
  <c r="BQ5" i="57"/>
  <c r="CI10" i="51"/>
  <c r="CI10" i="57"/>
  <c r="AC4" i="57"/>
  <c r="AC4" i="51"/>
  <c r="AP9" i="42"/>
  <c r="AP9" i="52"/>
  <c r="CA6" i="57"/>
  <c r="CA6" i="51"/>
  <c r="G4" i="51"/>
  <c r="G4" i="57"/>
  <c r="AG12" i="57"/>
  <c r="AG12" i="51"/>
  <c r="BO4" i="57"/>
  <c r="BO4" i="51"/>
  <c r="C15" i="51"/>
  <c r="M7" i="57"/>
  <c r="M7" i="51"/>
  <c r="AK3" i="51"/>
  <c r="AK3" i="57"/>
  <c r="BL9" i="57"/>
  <c r="BL9" i="51"/>
  <c r="CE3" i="57"/>
  <c r="CE3" i="51"/>
  <c r="BS10" i="51"/>
  <c r="BS10" i="57"/>
  <c r="AO7" i="57"/>
  <c r="AO7" i="51"/>
  <c r="BG6" i="57"/>
  <c r="BG6" i="51"/>
  <c r="K13" i="51"/>
  <c r="AS8" i="51"/>
  <c r="AJ17" i="57"/>
  <c r="AJ17" i="51"/>
  <c r="AF10" i="51"/>
  <c r="AB17" i="57"/>
  <c r="AB17" i="51"/>
  <c r="BA12" i="57"/>
  <c r="BA12" i="51"/>
  <c r="G14" i="51"/>
  <c r="G14" i="57"/>
  <c r="BW9" i="51"/>
  <c r="BW9" i="57"/>
  <c r="CJ14" i="57"/>
  <c r="CJ14" i="51"/>
  <c r="BT8" i="57"/>
  <c r="BT8" i="51"/>
  <c r="BO9" i="57"/>
  <c r="AW7" i="57"/>
  <c r="BD11" i="41"/>
  <c r="Y11" i="57"/>
  <c r="Y11" i="51"/>
  <c r="Y12" i="57"/>
  <c r="Y12" i="51"/>
  <c r="C10" i="42"/>
  <c r="C10" i="52"/>
  <c r="M6" i="57"/>
  <c r="M6" i="51"/>
  <c r="BQ4" i="42"/>
  <c r="BQ4" i="52"/>
  <c r="M15" i="57"/>
  <c r="M15" i="51"/>
  <c r="AS7" i="51"/>
  <c r="AK11" i="57"/>
  <c r="AK11" i="51"/>
  <c r="AP8" i="41"/>
  <c r="AP8" i="57"/>
  <c r="BT11" i="41"/>
  <c r="G13" i="51"/>
  <c r="G13" i="57"/>
  <c r="AK16" i="57"/>
  <c r="AK16" i="51"/>
  <c r="CI17" i="51"/>
  <c r="K5" i="51"/>
  <c r="K5" i="57"/>
  <c r="BQ11" i="41"/>
  <c r="BQ11" i="57"/>
  <c r="Q7" i="57"/>
  <c r="Q7" i="51"/>
  <c r="AP10" i="42"/>
  <c r="AP10" i="52"/>
  <c r="O16" i="51"/>
  <c r="O16" i="57"/>
  <c r="AC12" i="57"/>
  <c r="AC12" i="51"/>
  <c r="BL4" i="57"/>
  <c r="BL4" i="51"/>
  <c r="O13" i="51"/>
  <c r="O13" i="57"/>
  <c r="X14" i="51"/>
  <c r="BT4" i="41"/>
  <c r="W16" i="43"/>
  <c r="W16" i="53"/>
  <c r="CE16" i="51"/>
  <c r="CE16" i="57"/>
  <c r="CA9" i="51"/>
  <c r="CA9" i="57"/>
  <c r="BQ15" i="42"/>
  <c r="BQ15" i="52"/>
  <c r="BR16" i="51"/>
  <c r="BD5" i="41"/>
  <c r="BD5" i="57"/>
  <c r="M9" i="57"/>
  <c r="M9" i="51"/>
  <c r="BW4" i="57"/>
  <c r="BW4" i="51"/>
  <c r="CR13" i="43"/>
  <c r="R15" i="18"/>
  <c r="O10" i="51"/>
  <c r="O10" i="57"/>
  <c r="BW5" i="51"/>
  <c r="BW5" i="57"/>
  <c r="AP9" i="43"/>
  <c r="AP9" i="53"/>
  <c r="AJ3" i="57"/>
  <c r="AJ3" i="51"/>
  <c r="BQ16" i="41"/>
  <c r="BA5" i="57"/>
  <c r="BA5" i="51"/>
  <c r="BR5" i="51"/>
  <c r="AJ15" i="57"/>
  <c r="AJ15" i="51"/>
  <c r="CE4" i="57"/>
  <c r="CE4" i="51"/>
  <c r="BX3" i="51"/>
  <c r="BX3" i="57"/>
  <c r="AX15" i="18"/>
  <c r="AH15" i="18"/>
  <c r="E7" i="57"/>
  <c r="CI8" i="51"/>
  <c r="CI8" i="57"/>
  <c r="CF6" i="57"/>
  <c r="S13" i="51"/>
  <c r="S13" i="57"/>
  <c r="BD16" i="41"/>
  <c r="AT13" i="57"/>
  <c r="AT13" i="51"/>
  <c r="BT16" i="41"/>
  <c r="BD4" i="41"/>
  <c r="CR3" i="43"/>
  <c r="W10" i="41"/>
  <c r="W10" i="51"/>
  <c r="BH7" i="57"/>
  <c r="O4" i="51"/>
  <c r="O4" i="57"/>
  <c r="BL16" i="18"/>
  <c r="CE10" i="57"/>
  <c r="AB15" i="57"/>
  <c r="BW13" i="57"/>
  <c r="BQ15" i="41"/>
  <c r="W6" i="41"/>
  <c r="BD9" i="41"/>
  <c r="BT15" i="42"/>
  <c r="BT15" i="52"/>
  <c r="BK9" i="57"/>
  <c r="CA17" i="57"/>
  <c r="AP8" i="43"/>
  <c r="AP8" i="53"/>
  <c r="BT11" i="43"/>
  <c r="BT11" i="53"/>
  <c r="W3" i="41"/>
  <c r="W10" i="42"/>
  <c r="W10" i="52"/>
  <c r="CR14" i="43"/>
  <c r="BP7" i="57"/>
  <c r="M12" i="57"/>
  <c r="M12" i="51"/>
  <c r="AW8" i="57"/>
  <c r="BJ15" i="18"/>
  <c r="W16" i="41"/>
  <c r="AP17" i="42"/>
  <c r="AP17" i="52"/>
  <c r="X15" i="57"/>
  <c r="Y15" i="57"/>
  <c r="AW9" i="57"/>
  <c r="AW9" i="51"/>
  <c r="CI16" i="51"/>
  <c r="CI16" i="57"/>
  <c r="BQ16" i="43"/>
  <c r="BQ16" i="53"/>
  <c r="O12" i="51"/>
  <c r="O12" i="57"/>
  <c r="BQ6" i="42"/>
  <c r="BQ6" i="52"/>
  <c r="BT4" i="42"/>
  <c r="BT4" i="52"/>
  <c r="I4" i="57"/>
  <c r="BQ4" i="41"/>
  <c r="BQ4" i="51"/>
  <c r="BQ16" i="42"/>
  <c r="BQ16" i="52"/>
  <c r="AF16" i="18"/>
  <c r="K6" i="51"/>
  <c r="K6" i="57"/>
  <c r="BH16" i="57"/>
  <c r="BH16" i="51"/>
  <c r="BD17" i="41"/>
  <c r="BD17" i="51"/>
  <c r="W8" i="42"/>
  <c r="W8" i="52"/>
  <c r="BT10" i="43"/>
  <c r="BT10" i="53"/>
  <c r="BT7" i="41"/>
  <c r="AG8" i="57"/>
  <c r="AG8" i="51"/>
  <c r="AP10" i="41"/>
  <c r="AP10" i="57"/>
  <c r="AN7" i="57"/>
  <c r="AN7" i="51"/>
  <c r="BK4" i="57"/>
  <c r="BK4" i="51"/>
  <c r="BH3" i="57"/>
  <c r="BH3" i="51"/>
  <c r="AP4" i="43"/>
  <c r="AP4" i="53"/>
  <c r="BA11" i="51"/>
  <c r="C9" i="41"/>
  <c r="C9" i="57"/>
  <c r="K14" i="51"/>
  <c r="K14" i="57"/>
  <c r="AC3" i="57"/>
  <c r="AC3" i="51"/>
  <c r="BX15" i="57"/>
  <c r="BX15" i="51"/>
  <c r="CA3" i="51"/>
  <c r="BD5" i="43"/>
  <c r="BD5" i="53"/>
  <c r="CE11" i="51"/>
  <c r="CE11" i="57"/>
  <c r="CB8" i="57"/>
  <c r="CB8" i="51"/>
  <c r="C10" i="41"/>
  <c r="BS5" i="51"/>
  <c r="BS5" i="57"/>
  <c r="BS16" i="51"/>
  <c r="BS16" i="57"/>
  <c r="BD16" i="43"/>
  <c r="BD16" i="53"/>
  <c r="AS17" i="57"/>
  <c r="W15" i="41"/>
  <c r="W15" i="57"/>
  <c r="BD4" i="43"/>
  <c r="BD4" i="53"/>
  <c r="AT6" i="57"/>
  <c r="AT6" i="51"/>
  <c r="BD8" i="42"/>
  <c r="BD8" i="52"/>
  <c r="W7" i="42"/>
  <c r="W7" i="52"/>
  <c r="T7" i="57"/>
  <c r="G5" i="57"/>
  <c r="BK17" i="57"/>
  <c r="AO15" i="57"/>
  <c r="AO15" i="51"/>
  <c r="CB3" i="57"/>
  <c r="CB3" i="51"/>
  <c r="CF12" i="57"/>
  <c r="CF12" i="51"/>
  <c r="BF15" i="18"/>
  <c r="J17" i="18"/>
  <c r="M16" i="57"/>
  <c r="M16" i="51"/>
  <c r="CI11" i="51"/>
  <c r="CI11" i="57"/>
  <c r="AP7" i="57"/>
  <c r="AP7" i="51"/>
  <c r="BQ14" i="51"/>
  <c r="O15" i="18"/>
  <c r="AP3" i="57"/>
  <c r="AP3" i="51"/>
  <c r="BQ12" i="57"/>
  <c r="BQ12" i="51"/>
  <c r="CI7" i="51"/>
  <c r="CI7" i="57"/>
  <c r="BK12" i="51"/>
  <c r="BK12" i="57"/>
  <c r="BB14" i="57"/>
  <c r="AC8" i="57"/>
  <c r="AP15" i="57"/>
  <c r="AP15" i="51"/>
  <c r="BD3" i="51"/>
  <c r="BT7" i="43"/>
  <c r="BT7" i="53"/>
  <c r="BG9" i="51"/>
  <c r="BG9" i="57"/>
  <c r="AG15" i="57"/>
  <c r="AG15" i="51"/>
  <c r="AU15" i="18"/>
  <c r="W9" i="51"/>
  <c r="T11" i="57"/>
  <c r="T11" i="51"/>
  <c r="Y16" i="57"/>
  <c r="Y16" i="51"/>
  <c r="AN15" i="57"/>
  <c r="AN15" i="51"/>
  <c r="BO16" i="51"/>
  <c r="BO16" i="57"/>
  <c r="BA15" i="18"/>
  <c r="BT15" i="51"/>
  <c r="CE14" i="51"/>
  <c r="CE14" i="57"/>
  <c r="BD16" i="42"/>
  <c r="BD16" i="52"/>
  <c r="AG16" i="57"/>
  <c r="AG16" i="51"/>
  <c r="AG4" i="57"/>
  <c r="AG4" i="51"/>
  <c r="BD4" i="42"/>
  <c r="BD4" i="52"/>
  <c r="BR12" i="57"/>
  <c r="BR12" i="51"/>
  <c r="BT10" i="51"/>
  <c r="E16" i="57"/>
  <c r="E16" i="51"/>
  <c r="H16" i="57"/>
  <c r="H16" i="51"/>
  <c r="AC15" i="18"/>
  <c r="G9" i="57"/>
  <c r="X16" i="18"/>
  <c r="C10" i="43"/>
  <c r="C10" i="53"/>
  <c r="W8" i="41"/>
  <c r="BD10" i="57"/>
  <c r="BD10" i="51"/>
  <c r="BD3" i="43"/>
  <c r="BD3" i="53"/>
  <c r="BT13" i="57"/>
  <c r="BT13" i="51"/>
  <c r="BG11" i="51"/>
  <c r="BG11" i="57"/>
  <c r="E4" i="52"/>
  <c r="AF3" i="57"/>
  <c r="BP4" i="57"/>
  <c r="BP4" i="51"/>
  <c r="W11" i="43"/>
  <c r="W11" i="53"/>
  <c r="BP14" i="57"/>
  <c r="K15" i="51"/>
  <c r="K15" i="57"/>
  <c r="BW11" i="51"/>
  <c r="BW11" i="57"/>
  <c r="BV16" i="18"/>
  <c r="AO3" i="57"/>
  <c r="W3" i="42"/>
  <c r="W3" i="52"/>
  <c r="CJ6" i="57"/>
  <c r="L16" i="57"/>
  <c r="L16" i="51"/>
  <c r="C16" i="41"/>
  <c r="O14" i="57"/>
  <c r="BQ7" i="42"/>
  <c r="BQ7" i="52"/>
  <c r="AJ14" i="57"/>
  <c r="CA11" i="57"/>
  <c r="W5" i="41"/>
  <c r="W5" i="57"/>
  <c r="BP6" i="57"/>
  <c r="BP6" i="51"/>
  <c r="AS13" i="57"/>
  <c r="AS13" i="51"/>
  <c r="W17" i="41"/>
  <c r="C4" i="41"/>
  <c r="AT5" i="57"/>
  <c r="AT5" i="51"/>
  <c r="CI3" i="51"/>
  <c r="CI3" i="57"/>
  <c r="C7" i="42"/>
  <c r="C7" i="52"/>
  <c r="AL15" i="18"/>
  <c r="W4" i="41"/>
  <c r="BT6" i="43"/>
  <c r="BT6" i="53"/>
  <c r="T3" i="57"/>
  <c r="T3" i="51"/>
  <c r="BT4" i="43"/>
  <c r="BT4" i="53"/>
  <c r="AK12" i="57"/>
  <c r="AK12" i="51"/>
  <c r="E13" i="51"/>
  <c r="BK6" i="57"/>
  <c r="BK6" i="51"/>
  <c r="E11" i="57"/>
  <c r="E11" i="51"/>
  <c r="CI9" i="51"/>
  <c r="CI9" i="57"/>
  <c r="C12" i="41"/>
  <c r="I3" i="57"/>
  <c r="I3" i="51"/>
  <c r="W11" i="42"/>
  <c r="W11" i="52"/>
  <c r="AX5" i="57"/>
  <c r="AX5" i="51"/>
  <c r="AO11" i="57"/>
  <c r="AO11" i="51"/>
  <c r="W7" i="41"/>
  <c r="I7" i="57"/>
  <c r="I7" i="51"/>
  <c r="BD12" i="43"/>
  <c r="BD12" i="53"/>
  <c r="S15" i="18"/>
  <c r="AN16" i="18"/>
  <c r="BQ10" i="57"/>
  <c r="BQ10" i="51"/>
  <c r="BD14" i="42"/>
  <c r="BD14" i="52"/>
  <c r="W14" i="42"/>
  <c r="W14" i="52"/>
  <c r="CF4" i="51"/>
  <c r="X16" i="57"/>
  <c r="X16" i="51"/>
  <c r="Y3" i="57"/>
  <c r="BR15" i="57"/>
  <c r="BR15" i="51"/>
  <c r="AF7" i="57"/>
  <c r="AF7" i="51"/>
  <c r="T15" i="57"/>
  <c r="T15" i="51"/>
  <c r="BD13" i="42"/>
  <c r="BD13" i="52"/>
  <c r="BP13" i="57"/>
  <c r="BP13" i="51"/>
  <c r="H15" i="18"/>
  <c r="E8" i="52"/>
  <c r="CR8" i="42"/>
  <c r="BQ9" i="43"/>
  <c r="BQ9" i="53"/>
  <c r="AW5" i="51"/>
  <c r="AW5" i="57"/>
  <c r="CE9" i="57"/>
  <c r="BP3" i="57"/>
  <c r="AP12" i="57"/>
  <c r="AP12" i="51"/>
  <c r="BW15" i="51"/>
  <c r="BW15" i="57"/>
  <c r="AN10" i="57"/>
  <c r="AN10" i="51"/>
  <c r="BR4" i="57"/>
  <c r="BR4" i="51"/>
  <c r="AN3" i="57"/>
  <c r="AN3" i="51"/>
  <c r="AN14" i="57"/>
  <c r="AN14" i="51"/>
  <c r="AP17" i="51"/>
  <c r="BT9" i="57"/>
  <c r="BT9" i="51"/>
  <c r="BQ7" i="43"/>
  <c r="AY16" i="18"/>
  <c r="BQ11" i="42"/>
  <c r="BQ11" i="52"/>
  <c r="BG15" i="18"/>
  <c r="BD13" i="51"/>
  <c r="CE15" i="18"/>
  <c r="AJ11" i="57"/>
  <c r="BK14" i="57"/>
  <c r="J15" i="57"/>
  <c r="J15" i="51"/>
  <c r="CA8" i="51"/>
  <c r="CA8" i="57"/>
  <c r="E8" i="53"/>
  <c r="BK16" i="51"/>
  <c r="BK16" i="57"/>
  <c r="BQ11" i="43"/>
  <c r="BQ11" i="53"/>
  <c r="S10" i="51"/>
  <c r="S10" i="57"/>
  <c r="BS13" i="51"/>
  <c r="BS13" i="57"/>
  <c r="CI5" i="57"/>
  <c r="CI5" i="51"/>
  <c r="W16" i="42"/>
  <c r="W16" i="52"/>
  <c r="E8" i="57"/>
  <c r="E8" i="51"/>
  <c r="CI14" i="51"/>
  <c r="CI14" i="57"/>
  <c r="BA8" i="57"/>
  <c r="BA8" i="51"/>
  <c r="BQ4" i="43"/>
  <c r="BQ4" i="53"/>
  <c r="CE5" i="51"/>
  <c r="CE5" i="57"/>
  <c r="X12" i="57"/>
  <c r="X12" i="51"/>
  <c r="CF14" i="57"/>
  <c r="W3" i="43"/>
  <c r="W3" i="53"/>
  <c r="Q15" i="57"/>
  <c r="Q15" i="51"/>
  <c r="S9" i="51"/>
  <c r="S9" i="57"/>
  <c r="S6" i="57"/>
  <c r="S6" i="51"/>
  <c r="BI16" i="18"/>
  <c r="BR9" i="57"/>
  <c r="BX16" i="57"/>
  <c r="BX16" i="51"/>
  <c r="CF16" i="57"/>
  <c r="CF16" i="51"/>
  <c r="AR16" i="18"/>
  <c r="AK4" i="51"/>
  <c r="BP5" i="57"/>
  <c r="BP5" i="51"/>
  <c r="D16" i="18"/>
  <c r="BP11" i="57"/>
  <c r="BP11" i="51"/>
  <c r="E12" i="52"/>
  <c r="AB3" i="57"/>
  <c r="AB3" i="51"/>
  <c r="W14" i="51"/>
  <c r="AK15" i="57"/>
  <c r="AK15" i="51"/>
  <c r="BL5" i="57"/>
  <c r="BL5" i="51"/>
  <c r="M8" i="57"/>
  <c r="M8" i="51"/>
  <c r="C17" i="51"/>
  <c r="C17" i="42"/>
  <c r="C17" i="57"/>
  <c r="BX7" i="57"/>
  <c r="AN17" i="57"/>
  <c r="W15" i="43"/>
  <c r="W15" i="53"/>
  <c r="AT12" i="51"/>
  <c r="BD11" i="42"/>
  <c r="BD11" i="52"/>
  <c r="CJ7" i="57"/>
  <c r="AG15" i="18"/>
  <c r="BT3" i="57"/>
  <c r="BT3" i="51"/>
  <c r="K17" i="51"/>
  <c r="K17" i="57"/>
  <c r="BH6" i="57"/>
  <c r="CI12" i="51"/>
  <c r="BW3" i="57"/>
  <c r="W15" i="42"/>
  <c r="W15" i="52"/>
  <c r="T10" i="57"/>
  <c r="CR15" i="42"/>
  <c r="BQ6" i="57"/>
  <c r="BQ6" i="51"/>
  <c r="X6" i="57"/>
  <c r="BQ17" i="43"/>
  <c r="BQ17" i="53"/>
  <c r="CF8" i="57"/>
  <c r="CF8" i="51"/>
  <c r="L16" i="18"/>
  <c r="BG8" i="51"/>
  <c r="BG8" i="57"/>
  <c r="E10" i="57"/>
  <c r="AP4" i="42"/>
  <c r="W9" i="42"/>
  <c r="W9" i="52"/>
  <c r="W6" i="42"/>
  <c r="W6" i="52"/>
  <c r="C9" i="42"/>
  <c r="C9" i="52"/>
  <c r="AK8" i="57"/>
  <c r="BD5" i="42"/>
  <c r="BD5" i="52"/>
  <c r="BD12" i="57"/>
  <c r="BD12" i="51"/>
  <c r="BO14" i="57"/>
  <c r="AT9" i="57"/>
  <c r="AW17" i="57"/>
  <c r="AW17" i="51"/>
  <c r="AP8" i="42"/>
  <c r="AP8" i="52"/>
  <c r="AP13" i="42"/>
  <c r="AP13" i="51"/>
  <c r="AX13" i="57"/>
  <c r="CI13" i="57"/>
  <c r="AO8" i="57"/>
  <c r="BO17" i="57"/>
  <c r="X4" i="57"/>
  <c r="X4" i="51"/>
  <c r="C13" i="42"/>
  <c r="C13" i="52"/>
  <c r="C9" i="43"/>
  <c r="C9" i="53"/>
  <c r="AP17" i="43"/>
  <c r="AP17" i="53"/>
  <c r="BH12" i="57"/>
  <c r="BH12" i="51"/>
  <c r="AT4" i="57"/>
  <c r="AT4" i="51"/>
  <c r="AP9" i="41"/>
  <c r="AW11" i="57"/>
  <c r="BR3" i="51"/>
  <c r="X10" i="57"/>
  <c r="AP13" i="52"/>
  <c r="BW14" i="51"/>
  <c r="BW14" i="57"/>
  <c r="W10" i="43"/>
  <c r="W10" i="53"/>
  <c r="CR7" i="43"/>
  <c r="CR15" i="43"/>
  <c r="BO10" i="51"/>
  <c r="W13" i="51"/>
  <c r="W13" i="57"/>
  <c r="AF14" i="57"/>
  <c r="AF14" i="51"/>
  <c r="AF15" i="57"/>
  <c r="AF15" i="51"/>
  <c r="AP6" i="57"/>
  <c r="AP6" i="51"/>
  <c r="AC15" i="51"/>
  <c r="AO4" i="57"/>
  <c r="AO4" i="51"/>
  <c r="C16" i="42"/>
  <c r="C16" i="52"/>
  <c r="W9" i="43"/>
  <c r="W9" i="53"/>
  <c r="W6" i="43"/>
  <c r="W6" i="53"/>
  <c r="BD8" i="57"/>
  <c r="BD8" i="51"/>
  <c r="BQ9" i="51"/>
  <c r="AF11" i="57"/>
  <c r="AF11" i="51"/>
  <c r="BT17" i="42"/>
  <c r="BT17" i="52"/>
  <c r="BA4" i="57"/>
  <c r="BA4" i="51"/>
  <c r="BO12" i="51"/>
  <c r="BO12" i="57"/>
  <c r="CR16" i="42"/>
  <c r="BQ7" i="53"/>
  <c r="C6" i="42"/>
  <c r="C6" i="52"/>
  <c r="BK8" i="51"/>
  <c r="BK8" i="57"/>
  <c r="M13" i="57"/>
  <c r="M13" i="51"/>
  <c r="BL14" i="57"/>
  <c r="BL14" i="51"/>
  <c r="C17" i="52"/>
  <c r="BR17" i="57"/>
  <c r="BT16" i="42"/>
  <c r="BT16" i="52"/>
  <c r="CJ8" i="57"/>
  <c r="CJ8" i="51"/>
  <c r="AW4" i="57"/>
  <c r="AW4" i="51"/>
  <c r="AP4" i="52"/>
  <c r="BH17" i="18"/>
  <c r="BP12" i="51"/>
  <c r="T6" i="57"/>
  <c r="M3" i="57"/>
  <c r="AC16" i="57"/>
  <c r="BA16" i="57"/>
  <c r="I12" i="57"/>
  <c r="AJ7" i="57"/>
  <c r="AO16" i="57"/>
  <c r="AG16" i="18"/>
  <c r="AP17" i="57"/>
  <c r="S16" i="18"/>
  <c r="W17" i="51"/>
  <c r="W17" i="57"/>
  <c r="AU16" i="18"/>
  <c r="O16" i="18"/>
  <c r="CK17" i="18"/>
  <c r="BJ16" i="18"/>
  <c r="BQ15" i="51"/>
  <c r="BT16" i="51"/>
  <c r="AR17" i="18"/>
  <c r="BI17" i="18"/>
  <c r="BD13" i="57"/>
  <c r="AN17" i="18"/>
  <c r="W4" i="57"/>
  <c r="W4" i="51"/>
  <c r="C16" i="51"/>
  <c r="C16" i="57"/>
  <c r="BD3" i="57"/>
  <c r="W3" i="51"/>
  <c r="W3" i="57"/>
  <c r="W6" i="57"/>
  <c r="W6" i="51"/>
  <c r="W10" i="57"/>
  <c r="BD4" i="57"/>
  <c r="BD4" i="51"/>
  <c r="BD16" i="51"/>
  <c r="AH16" i="18"/>
  <c r="BQ16" i="57"/>
  <c r="BQ16" i="51"/>
  <c r="CA17" i="18"/>
  <c r="AP8" i="51"/>
  <c r="BD11" i="51"/>
  <c r="CJ17" i="18"/>
  <c r="AY17" i="18"/>
  <c r="BF16" i="18"/>
  <c r="CH17" i="18"/>
  <c r="BD5" i="51"/>
  <c r="Y16" i="18"/>
  <c r="D17" i="18"/>
  <c r="BG16" i="18"/>
  <c r="AL16" i="18"/>
  <c r="X17" i="18"/>
  <c r="BD17" i="57"/>
  <c r="AF17" i="18"/>
  <c r="W16" i="51"/>
  <c r="W16" i="57"/>
  <c r="BL17" i="18"/>
  <c r="R16" i="18"/>
  <c r="BT4" i="51"/>
  <c r="BT17" i="57"/>
  <c r="AM16" i="18"/>
  <c r="W8" i="51"/>
  <c r="AP9" i="57"/>
  <c r="AP9" i="51"/>
  <c r="L17" i="18"/>
  <c r="CE16" i="18"/>
  <c r="H16" i="18"/>
  <c r="W7" i="51"/>
  <c r="C12" i="51"/>
  <c r="C12" i="57"/>
  <c r="C4" i="51"/>
  <c r="C4" i="57"/>
  <c r="BV17" i="18"/>
  <c r="AC16" i="18"/>
  <c r="BA16" i="18"/>
  <c r="W9" i="57"/>
  <c r="W15" i="51"/>
  <c r="C10" i="51"/>
  <c r="C9" i="51"/>
  <c r="BT7" i="51"/>
  <c r="BQ4" i="57"/>
  <c r="BD9" i="51"/>
  <c r="AX16" i="18"/>
  <c r="BT11" i="51"/>
  <c r="BR17" i="18"/>
  <c r="BS17" i="18"/>
  <c r="BY17" i="18"/>
  <c r="F17" i="18"/>
  <c r="I17" i="18"/>
  <c r="AT17" i="18"/>
  <c r="BU17" i="18"/>
  <c r="AA17" i="18"/>
  <c r="BN17" i="18"/>
  <c r="CD17" i="18"/>
  <c r="AL17" i="18"/>
  <c r="AD17" i="18"/>
  <c r="Q17" i="18"/>
  <c r="M17" i="18"/>
  <c r="CB17" i="18"/>
  <c r="G17" i="18"/>
  <c r="O17" i="18"/>
  <c r="R17" i="18"/>
  <c r="BG17" i="18"/>
  <c r="Y17" i="18"/>
  <c r="BF17" i="18"/>
  <c r="CE17" i="18"/>
  <c r="CG17" i="18"/>
  <c r="BO17" i="18"/>
  <c r="AH17" i="18"/>
  <c r="V17" i="18"/>
  <c r="AE17" i="18"/>
  <c r="AK17" i="18"/>
  <c r="BK17" i="18"/>
  <c r="E17" i="18"/>
  <c r="BE17" i="18"/>
  <c r="AZ17" i="18"/>
  <c r="CF17" i="18"/>
  <c r="AX17" i="18"/>
  <c r="N17" i="18"/>
  <c r="AO17" i="18"/>
  <c r="Z17" i="18"/>
  <c r="CC17" i="18"/>
  <c r="BZ17" i="18"/>
  <c r="AC17" i="18"/>
  <c r="CI17" i="18"/>
  <c r="AS17" i="18"/>
  <c r="B17" i="18"/>
  <c r="BA17" i="18"/>
  <c r="H17" i="18"/>
  <c r="AQ17" i="18"/>
  <c r="AM17" i="18"/>
  <c r="K17" i="18"/>
  <c r="BB17" i="18"/>
  <c r="AJ17" i="18"/>
  <c r="BX17" i="18"/>
  <c r="BW17" i="18"/>
  <c r="BJ17" i="18"/>
  <c r="AU17" i="18"/>
  <c r="S17" i="18"/>
  <c r="AG17" i="18"/>
  <c r="BQ7" i="57"/>
  <c r="BQ7" i="51"/>
  <c r="BT10" i="57"/>
  <c r="BT10" i="52"/>
  <c r="C7" i="51"/>
  <c r="C7" i="57"/>
  <c r="BD7" i="53"/>
  <c r="BD7" i="57"/>
  <c r="W12" i="57"/>
  <c r="W12" i="51"/>
  <c r="W11" i="57"/>
  <c r="W11" i="51"/>
  <c r="BQ14" i="52"/>
  <c r="BQ14" i="57"/>
  <c r="C6" i="57"/>
  <c r="C6" i="51"/>
  <c r="BQ8" i="53"/>
  <c r="BQ8" i="57"/>
  <c r="BQ3" i="57"/>
  <c r="BQ3" i="51"/>
  <c r="BT11" i="57"/>
  <c r="BT11" i="52"/>
  <c r="AP4" i="57"/>
  <c r="AP4" i="51"/>
  <c r="AP5" i="52"/>
  <c r="AP5" i="57"/>
  <c r="BD6" i="57"/>
  <c r="BD6" i="51"/>
  <c r="C8" i="51"/>
  <c r="C8" i="57"/>
  <c r="CI15" i="52"/>
  <c r="BT16" i="43"/>
  <c r="BQ17" i="41"/>
  <c r="W11" i="39"/>
  <c r="AP4" i="39"/>
  <c r="C6" i="39"/>
  <c r="BD6" i="39"/>
  <c r="C8" i="39"/>
  <c r="CJ3" i="39"/>
  <c r="CJ3" i="41"/>
  <c r="AO12" i="43"/>
  <c r="AO12" i="53"/>
  <c r="AO12" i="41"/>
  <c r="C10" i="57"/>
  <c r="BT6" i="57"/>
  <c r="BT4" i="57"/>
  <c r="BD16" i="57"/>
  <c r="C13" i="43"/>
  <c r="C13" i="53"/>
  <c r="BT12" i="43"/>
  <c r="BT12" i="53"/>
  <c r="CI12" i="57"/>
  <c r="W14" i="57"/>
  <c r="CR12" i="42"/>
  <c r="BS14" i="57"/>
  <c r="CA3" i="57"/>
  <c r="CR9" i="42"/>
  <c r="E13" i="53"/>
  <c r="AS9" i="57"/>
  <c r="CR11" i="42"/>
  <c r="AF10" i="57"/>
  <c r="AS8" i="57"/>
  <c r="BR7" i="51"/>
  <c r="T14" i="51"/>
  <c r="CR10" i="43"/>
  <c r="G17" i="57"/>
  <c r="BD9" i="57"/>
  <c r="BT7" i="57"/>
  <c r="W7" i="57"/>
  <c r="W8" i="57"/>
  <c r="W5" i="51"/>
  <c r="BQ11" i="51"/>
  <c r="AP10" i="51"/>
  <c r="BQ15" i="57"/>
  <c r="E3" i="57"/>
  <c r="CJ15" i="57"/>
  <c r="BP12" i="57"/>
  <c r="BO10" i="57"/>
  <c r="AP13" i="57"/>
  <c r="AT12" i="57"/>
  <c r="BT12" i="42"/>
  <c r="BT12" i="52"/>
  <c r="BS14" i="51"/>
  <c r="CF4" i="57"/>
  <c r="BP15" i="57"/>
  <c r="BA11" i="57"/>
  <c r="AT17" i="57"/>
  <c r="BR5" i="57"/>
  <c r="AX6" i="51"/>
  <c r="BR16" i="57"/>
  <c r="BG4" i="51"/>
  <c r="CR3" i="42"/>
  <c r="AS7" i="57"/>
  <c r="BL7" i="51"/>
  <c r="C14" i="57"/>
  <c r="BA9" i="51"/>
  <c r="K13" i="57"/>
  <c r="AP14" i="57"/>
  <c r="BT12" i="41"/>
  <c r="C13" i="41"/>
  <c r="BQ13" i="41"/>
  <c r="BD14" i="41"/>
  <c r="AP16" i="41"/>
  <c r="AN11" i="39"/>
  <c r="AN11" i="41"/>
  <c r="AI3" i="51"/>
  <c r="BJ3" i="51"/>
  <c r="J3" i="51"/>
  <c r="F3" i="51"/>
  <c r="AH3" i="51"/>
  <c r="AQ3" i="51"/>
  <c r="BZ3" i="51"/>
  <c r="P3" i="51"/>
  <c r="AL3" i="51"/>
  <c r="AX3" i="51"/>
  <c r="AH3" i="57"/>
  <c r="CM3" i="51"/>
  <c r="CN3" i="51"/>
  <c r="BC3" i="51"/>
  <c r="B3" i="51"/>
  <c r="Z3" i="51"/>
  <c r="BB3" i="51"/>
  <c r="CD3" i="51"/>
  <c r="BV3" i="51"/>
  <c r="O3" i="51"/>
  <c r="AD3" i="51"/>
  <c r="V3" i="51"/>
  <c r="AV3" i="51"/>
  <c r="R3" i="51"/>
  <c r="CH3" i="51"/>
  <c r="AW15" i="56"/>
  <c r="BD11" i="57"/>
  <c r="BQ9" i="57"/>
  <c r="AC15" i="57"/>
  <c r="CR13" i="42"/>
  <c r="BR3" i="57"/>
  <c r="CJ10" i="57"/>
  <c r="Y8" i="57"/>
  <c r="BL11" i="57"/>
  <c r="CE13" i="57"/>
  <c r="BT15" i="57"/>
  <c r="C15" i="57"/>
  <c r="AW12" i="43"/>
  <c r="AW12" i="53"/>
  <c r="AW12" i="41"/>
  <c r="BS9" i="43"/>
  <c r="BS9" i="41"/>
  <c r="CP5" i="57"/>
  <c r="CP5" i="53"/>
  <c r="BF9" i="53"/>
  <c r="Y9" i="53"/>
  <c r="J9" i="53"/>
  <c r="BW9" i="53"/>
  <c r="AN9" i="53"/>
  <c r="O9" i="53"/>
  <c r="AC9" i="53"/>
  <c r="CC9" i="53"/>
  <c r="AO9" i="53"/>
  <c r="AY9" i="53"/>
  <c r="CN9" i="53"/>
  <c r="CP9" i="53"/>
  <c r="BN9" i="53"/>
  <c r="BC9" i="53"/>
  <c r="AV9" i="53"/>
  <c r="BO9" i="53"/>
  <c r="CM9" i="53"/>
  <c r="BH4" i="39"/>
  <c r="BH4" i="42"/>
  <c r="BH4" i="52"/>
  <c r="BH4" i="43"/>
  <c r="BH4" i="53"/>
  <c r="BH4" i="41"/>
  <c r="AT17" i="58"/>
  <c r="G17" i="58"/>
  <c r="BZ14" i="56"/>
  <c r="L14" i="58"/>
  <c r="J14" i="56"/>
  <c r="AM14" i="56"/>
  <c r="BR14" i="58"/>
  <c r="CG14" i="58"/>
  <c r="BE16" i="24"/>
  <c r="BX3" i="39"/>
  <c r="AX17" i="41"/>
  <c r="Q11" i="41"/>
  <c r="AK7" i="41"/>
  <c r="Y7" i="42"/>
  <c r="Y7" i="52"/>
  <c r="AS3" i="41"/>
  <c r="BB6" i="43"/>
  <c r="CJ16" i="43"/>
  <c r="AC7" i="42"/>
  <c r="AC7" i="52"/>
  <c r="AG3" i="41"/>
  <c r="CI6" i="41"/>
  <c r="AW15" i="41"/>
  <c r="BA7" i="41"/>
  <c r="CP13" i="51"/>
  <c r="AY7" i="53"/>
  <c r="AE7" i="53"/>
  <c r="BO13" i="41"/>
  <c r="BW17" i="41"/>
  <c r="AS12" i="43"/>
  <c r="BG5" i="41"/>
  <c r="F7" i="53"/>
  <c r="AC11" i="43"/>
  <c r="BH14" i="39"/>
  <c r="AS5" i="41"/>
  <c r="CB14" i="41"/>
  <c r="BA3" i="41"/>
  <c r="AH17" i="53"/>
  <c r="AD17" i="43"/>
  <c r="D7" i="42"/>
  <c r="J5" i="43"/>
  <c r="CC4" i="41"/>
  <c r="BL10" i="41"/>
  <c r="AC11" i="41"/>
  <c r="AW3" i="41"/>
  <c r="X8" i="43"/>
  <c r="AF14" i="58"/>
  <c r="O6" i="58"/>
  <c r="BQ15" i="56"/>
  <c r="AB6" i="55"/>
  <c r="AB6" i="58"/>
  <c r="AU6" i="55"/>
  <c r="AU6" i="58"/>
  <c r="CN6" i="55"/>
  <c r="CN6" i="58"/>
  <c r="CD15" i="56"/>
  <c r="CP9" i="58"/>
  <c r="E12" i="58"/>
  <c r="CI12" i="58"/>
  <c r="BS12" i="58"/>
  <c r="AL12" i="58"/>
  <c r="BX12" i="58"/>
  <c r="CE12" i="58"/>
  <c r="CH12" i="58"/>
  <c r="BX12" i="55"/>
  <c r="BO12" i="58"/>
  <c r="BH12" i="55"/>
  <c r="AI12" i="58"/>
  <c r="CO12" i="55"/>
  <c r="CC12" i="55"/>
  <c r="AK12" i="55"/>
  <c r="AC12" i="55"/>
  <c r="Q12" i="55"/>
  <c r="CN12" i="58"/>
  <c r="BW12" i="58"/>
  <c r="CD12" i="58"/>
  <c r="BN12" i="58"/>
  <c r="CM12" i="58"/>
  <c r="BV12" i="58"/>
  <c r="AE7" i="41"/>
  <c r="AE7" i="42"/>
  <c r="AE7" i="52"/>
  <c r="CO14" i="42"/>
  <c r="CO14" i="52"/>
  <c r="CO14" i="41"/>
  <c r="AZ14" i="58"/>
  <c r="N14" i="56"/>
  <c r="BE3" i="24"/>
  <c r="BE7" i="24"/>
  <c r="BE11" i="24"/>
  <c r="BE15" i="24"/>
  <c r="AX17" i="39"/>
  <c r="BP17" i="42"/>
  <c r="AJ6" i="42"/>
  <c r="Y4" i="41"/>
  <c r="BP17" i="41"/>
  <c r="CA10" i="41"/>
  <c r="BH10" i="41"/>
  <c r="X14" i="42"/>
  <c r="CE6" i="41"/>
  <c r="BL6" i="41"/>
  <c r="G10" i="42"/>
  <c r="Y7" i="41"/>
  <c r="X11" i="41"/>
  <c r="CB11" i="41"/>
  <c r="BB6" i="41"/>
  <c r="CR6" i="41"/>
  <c r="CF3" i="41"/>
  <c r="AS4" i="41"/>
  <c r="CJ16" i="41"/>
  <c r="BR13" i="41"/>
  <c r="AC7" i="41"/>
  <c r="Q4" i="41"/>
  <c r="Q12" i="43"/>
  <c r="BP10" i="41"/>
  <c r="BK5" i="41"/>
  <c r="AG11" i="41"/>
  <c r="E9" i="41"/>
  <c r="BA15" i="41"/>
  <c r="BI4" i="39"/>
  <c r="AY6" i="55"/>
  <c r="AR12" i="55"/>
  <c r="AR12" i="58"/>
  <c r="BC16" i="58"/>
  <c r="AL16" i="58"/>
  <c r="BK16" i="58"/>
  <c r="AX16" i="58"/>
  <c r="BJ14" i="56"/>
  <c r="AU3" i="55"/>
  <c r="O3" i="55"/>
  <c r="BE14" i="24"/>
  <c r="Y4" i="42"/>
  <c r="CM11" i="51"/>
  <c r="BS14" i="39"/>
  <c r="Q3" i="41"/>
  <c r="CF10" i="41"/>
  <c r="CP6" i="43"/>
  <c r="CP6" i="53"/>
  <c r="CP6" i="39"/>
  <c r="CP6" i="41"/>
  <c r="CO10" i="42"/>
  <c r="CO10" i="52"/>
  <c r="CO10" i="41"/>
  <c r="BE5" i="24"/>
  <c r="BE9" i="24"/>
  <c r="BE13" i="24"/>
  <c r="BE17" i="24"/>
  <c r="BG15" i="56"/>
  <c r="BH15" i="56"/>
  <c r="AE15" i="56"/>
  <c r="BO15" i="56"/>
  <c r="AL15" i="56"/>
  <c r="BP15" i="56"/>
  <c r="P15" i="56"/>
  <c r="BQ14" i="49"/>
  <c r="BQ14" i="56"/>
  <c r="BP14" i="49"/>
  <c r="BP14" i="56"/>
  <c r="AR14" i="48"/>
  <c r="AR14" i="47"/>
  <c r="AR14" i="55"/>
  <c r="CO13" i="48"/>
  <c r="CO13" i="47"/>
  <c r="CO13" i="55"/>
  <c r="BB13" i="47"/>
  <c r="BB13" i="49"/>
  <c r="BB13" i="56"/>
  <c r="AW13" i="48"/>
  <c r="AW13" i="47"/>
  <c r="AW13" i="55"/>
  <c r="AD13" i="48"/>
  <c r="AD13" i="47"/>
  <c r="AD13" i="55"/>
  <c r="AT12" i="48"/>
  <c r="AT12" i="47"/>
  <c r="AT12" i="55"/>
  <c r="AT12" i="49"/>
  <c r="AT12" i="56"/>
  <c r="AQ12" i="48"/>
  <c r="AQ12" i="47"/>
  <c r="AQ12" i="55"/>
  <c r="AQ12" i="49"/>
  <c r="AQ12" i="56"/>
  <c r="R12" i="48"/>
  <c r="R12" i="47"/>
  <c r="R12" i="55"/>
  <c r="R12" i="49"/>
  <c r="R12" i="56"/>
  <c r="N12" i="48"/>
  <c r="N12" i="47"/>
  <c r="N12" i="55"/>
  <c r="N12" i="49"/>
  <c r="N12" i="56"/>
  <c r="K12" i="48"/>
  <c r="K12" i="47"/>
  <c r="K12" i="55"/>
  <c r="K12" i="49"/>
  <c r="K12" i="56"/>
  <c r="CM16" i="43"/>
  <c r="CM14" i="41"/>
  <c r="CO13" i="42"/>
  <c r="CO13" i="52"/>
  <c r="CO11" i="41"/>
  <c r="CO9" i="43"/>
  <c r="CN4" i="42"/>
  <c r="C17" i="49"/>
  <c r="C17" i="56"/>
  <c r="I16" i="49"/>
  <c r="I16" i="56"/>
  <c r="F16" i="49"/>
  <c r="F16" i="56"/>
  <c r="E16" i="49"/>
  <c r="I15" i="49"/>
  <c r="H15" i="49"/>
  <c r="C13" i="49"/>
  <c r="C13" i="56"/>
  <c r="I12" i="49"/>
  <c r="G9" i="49"/>
  <c r="G9" i="56"/>
  <c r="F9" i="49"/>
  <c r="I7" i="49"/>
  <c r="I7" i="56"/>
  <c r="H7" i="49"/>
  <c r="I3" i="49"/>
  <c r="I3" i="56"/>
  <c r="H3" i="49"/>
  <c r="BZ17" i="49"/>
  <c r="BZ17" i="56"/>
  <c r="BY17" i="49"/>
  <c r="BY17" i="56"/>
  <c r="BV17" i="49"/>
  <c r="BV17" i="56"/>
  <c r="BU17" i="49"/>
  <c r="BU17" i="56"/>
  <c r="BB17" i="49"/>
  <c r="BB17" i="56"/>
  <c r="BA17" i="49"/>
  <c r="BA17" i="56"/>
  <c r="AH17" i="49"/>
  <c r="AH17" i="56"/>
  <c r="AG17" i="49"/>
  <c r="AG17" i="56"/>
  <c r="N17" i="49"/>
  <c r="N17" i="56"/>
  <c r="M17" i="49"/>
  <c r="M17" i="56"/>
  <c r="CM16" i="49"/>
  <c r="CM16" i="56"/>
  <c r="CL16" i="49"/>
  <c r="CL16" i="56"/>
  <c r="CA16" i="49"/>
  <c r="CA16" i="56"/>
  <c r="BZ16" i="49"/>
  <c r="BZ16" i="56"/>
  <c r="BW16" i="49"/>
  <c r="BW16" i="56"/>
  <c r="BV16" i="49"/>
  <c r="BV16" i="56"/>
  <c r="BS16" i="49"/>
  <c r="BS16" i="56"/>
  <c r="BR16" i="49"/>
  <c r="BR16" i="56"/>
  <c r="AI16" i="49"/>
  <c r="AI16" i="56"/>
  <c r="AH16" i="49"/>
  <c r="AH16" i="56"/>
  <c r="AE16" i="47"/>
  <c r="AD16" i="47"/>
  <c r="W16" i="47"/>
  <c r="V16" i="49"/>
  <c r="V16" i="56"/>
  <c r="S16" i="47"/>
  <c r="R16" i="47"/>
  <c r="J16" i="47"/>
  <c r="CN15" i="47"/>
  <c r="CM15" i="47"/>
  <c r="CJ15" i="47"/>
  <c r="CI15" i="47"/>
  <c r="CB15" i="49"/>
  <c r="CB15" i="56"/>
  <c r="CA15" i="49"/>
  <c r="CA15" i="56"/>
  <c r="BX15" i="47"/>
  <c r="BW15" i="47"/>
  <c r="BT15" i="49"/>
  <c r="BT15" i="56"/>
  <c r="BC15" i="47"/>
  <c r="AZ15" i="47"/>
  <c r="AY15" i="47"/>
  <c r="AB15" i="49"/>
  <c r="AB15" i="56"/>
  <c r="AA15" i="49"/>
  <c r="AA15" i="56"/>
  <c r="X15" i="49"/>
  <c r="W15" i="49"/>
  <c r="W15" i="56"/>
  <c r="L15" i="49"/>
  <c r="L15" i="56"/>
  <c r="K15" i="49"/>
  <c r="K15" i="56"/>
  <c r="B15" i="49"/>
  <c r="AG15" i="56"/>
  <c r="CJ14" i="47"/>
  <c r="BY14" i="49"/>
  <c r="BX14" i="49"/>
  <c r="BU14" i="49"/>
  <c r="BT14" i="49"/>
  <c r="BQ14" i="47"/>
  <c r="BP14" i="47"/>
  <c r="BL14" i="48"/>
  <c r="BL14" i="47"/>
  <c r="BL14" i="55"/>
  <c r="AV14" i="47"/>
  <c r="AV14" i="49"/>
  <c r="AV14" i="56"/>
  <c r="AO14" i="48"/>
  <c r="AO14" i="47"/>
  <c r="AO14" i="55"/>
  <c r="AB14" i="47"/>
  <c r="AB14" i="49"/>
  <c r="AB14" i="56"/>
  <c r="X14" i="47"/>
  <c r="X14" i="49"/>
  <c r="X14" i="56"/>
  <c r="U14" i="48"/>
  <c r="U14" i="47"/>
  <c r="CL13" i="48"/>
  <c r="CL13" i="47"/>
  <c r="CL13" i="55"/>
  <c r="BY13" i="47"/>
  <c r="BY13" i="49"/>
  <c r="BY13" i="56"/>
  <c r="BU13" i="47"/>
  <c r="BU13" i="49"/>
  <c r="BU13" i="56"/>
  <c r="BR13" i="48"/>
  <c r="BR13" i="47"/>
  <c r="BR13" i="55"/>
  <c r="AH13" i="47"/>
  <c r="AH13" i="49"/>
  <c r="AH13" i="56"/>
  <c r="Y13" i="48"/>
  <c r="Y13" i="47"/>
  <c r="Y13" i="55"/>
  <c r="N13" i="47"/>
  <c r="N13" i="49"/>
  <c r="N13" i="56"/>
  <c r="AP12" i="48"/>
  <c r="AP12" i="47"/>
  <c r="AP12" i="55"/>
  <c r="AP12" i="49"/>
  <c r="AP12" i="56"/>
  <c r="BK8" i="58"/>
  <c r="CO13" i="41"/>
  <c r="CM7" i="42"/>
  <c r="CM5" i="42"/>
  <c r="G17" i="49"/>
  <c r="G17" i="56"/>
  <c r="F17" i="49"/>
  <c r="C17" i="47"/>
  <c r="I16" i="47"/>
  <c r="F16" i="47"/>
  <c r="E16" i="47"/>
  <c r="I15" i="47"/>
  <c r="H15" i="47"/>
  <c r="D14" i="49"/>
  <c r="C14" i="49"/>
  <c r="G13" i="49"/>
  <c r="F13" i="49"/>
  <c r="C13" i="47"/>
  <c r="I12" i="47"/>
  <c r="D10" i="49"/>
  <c r="C10" i="49"/>
  <c r="G9" i="47"/>
  <c r="F9" i="47"/>
  <c r="C9" i="49"/>
  <c r="F8" i="49"/>
  <c r="E8" i="49"/>
  <c r="I7" i="47"/>
  <c r="H7" i="47"/>
  <c r="G5" i="49"/>
  <c r="F5" i="49"/>
  <c r="F4" i="49"/>
  <c r="F4" i="56"/>
  <c r="E4" i="49"/>
  <c r="I3" i="47"/>
  <c r="H3" i="47"/>
  <c r="CD17" i="49"/>
  <c r="CC17" i="49"/>
  <c r="BZ17" i="47"/>
  <c r="BZ17" i="55"/>
  <c r="BY17" i="47"/>
  <c r="BV17" i="47"/>
  <c r="BU17" i="47"/>
  <c r="BJ17" i="49"/>
  <c r="BI17" i="49"/>
  <c r="BF17" i="49"/>
  <c r="BE17" i="49"/>
  <c r="BB17" i="47"/>
  <c r="BA17" i="47"/>
  <c r="AL17" i="49"/>
  <c r="AK17" i="49"/>
  <c r="AH17" i="47"/>
  <c r="AG17" i="47"/>
  <c r="R17" i="49"/>
  <c r="Q17" i="49"/>
  <c r="N17" i="47"/>
  <c r="M17" i="47"/>
  <c r="CP16" i="49"/>
  <c r="CM16" i="47"/>
  <c r="CL16" i="47"/>
  <c r="CI16" i="49"/>
  <c r="CE16" i="49"/>
  <c r="CE16" i="56"/>
  <c r="CD16" i="49"/>
  <c r="CA16" i="47"/>
  <c r="BZ16" i="47"/>
  <c r="BW16" i="47"/>
  <c r="BV16" i="47"/>
  <c r="BS16" i="47"/>
  <c r="BR16" i="47"/>
  <c r="BG16" i="49"/>
  <c r="BF16" i="49"/>
  <c r="AU16" i="49"/>
  <c r="AT16" i="49"/>
  <c r="AI16" i="47"/>
  <c r="AH16" i="47"/>
  <c r="V16" i="47"/>
  <c r="CF15" i="47"/>
  <c r="CB15" i="47"/>
  <c r="CA15" i="47"/>
  <c r="BT15" i="47"/>
  <c r="AB15" i="47"/>
  <c r="AA15" i="47"/>
  <c r="X15" i="47"/>
  <c r="W15" i="47"/>
  <c r="L15" i="47"/>
  <c r="K15" i="47"/>
  <c r="B15" i="47"/>
  <c r="CH15" i="55"/>
  <c r="AS14" i="48"/>
  <c r="AS14" i="47"/>
  <c r="AS14" i="55"/>
  <c r="CP13" i="48"/>
  <c r="CP13" i="47"/>
  <c r="CP13" i="55"/>
  <c r="BA13" i="47"/>
  <c r="BA13" i="49"/>
  <c r="BA13" i="56"/>
  <c r="AX13" i="48"/>
  <c r="AX13" i="47"/>
  <c r="AX13" i="55"/>
  <c r="AC13" i="48"/>
  <c r="AC13" i="47"/>
  <c r="AC13" i="55"/>
  <c r="BE12" i="56"/>
  <c r="AY12" i="48"/>
  <c r="AY12" i="47"/>
  <c r="AY12" i="55"/>
  <c r="AY12" i="49"/>
  <c r="AY12" i="56"/>
  <c r="CB11" i="48"/>
  <c r="CB11" i="47"/>
  <c r="CB11" i="55"/>
  <c r="CB11" i="49"/>
  <c r="CB11" i="56"/>
  <c r="AV4" i="57"/>
  <c r="BM14" i="48"/>
  <c r="BM14" i="47"/>
  <c r="BM14" i="55"/>
  <c r="AW14" i="47"/>
  <c r="AW14" i="49"/>
  <c r="AW14" i="56"/>
  <c r="AN14" i="48"/>
  <c r="AN14" i="47"/>
  <c r="AN14" i="55"/>
  <c r="AC14" i="47"/>
  <c r="AC14" i="49"/>
  <c r="AC14" i="56"/>
  <c r="Y14" i="47"/>
  <c r="Y14" i="49"/>
  <c r="Y14" i="56"/>
  <c r="T14" i="48"/>
  <c r="T14" i="47"/>
  <c r="T14" i="55"/>
  <c r="CK13" i="48"/>
  <c r="CK13" i="47"/>
  <c r="CK13" i="55"/>
  <c r="BZ13" i="47"/>
  <c r="BZ13" i="49"/>
  <c r="BZ13" i="56"/>
  <c r="BV13" i="47"/>
  <c r="BV13" i="49"/>
  <c r="BV13" i="56"/>
  <c r="BQ13" i="48"/>
  <c r="BQ13" i="47"/>
  <c r="BQ13" i="55"/>
  <c r="AG13" i="47"/>
  <c r="AG13" i="49"/>
  <c r="AG13" i="56"/>
  <c r="Z13" i="48"/>
  <c r="Z13" i="47"/>
  <c r="Z13" i="55"/>
  <c r="M13" i="47"/>
  <c r="M13" i="49"/>
  <c r="M13" i="56"/>
  <c r="AX12" i="48"/>
  <c r="AX12" i="47"/>
  <c r="AX12" i="55"/>
  <c r="AX12" i="49"/>
  <c r="AX12" i="56"/>
  <c r="S12" i="48"/>
  <c r="S12" i="47"/>
  <c r="S12" i="55"/>
  <c r="S12" i="49"/>
  <c r="S12" i="56"/>
  <c r="CM11" i="58"/>
  <c r="CA11" i="48"/>
  <c r="CA11" i="47"/>
  <c r="CA11" i="55"/>
  <c r="CA11" i="49"/>
  <c r="CA11" i="56"/>
  <c r="BX11" i="48"/>
  <c r="BX11" i="47"/>
  <c r="BX11" i="55"/>
  <c r="BX11" i="49"/>
  <c r="BX11" i="56"/>
  <c r="CL8" i="58"/>
  <c r="Z8" i="58"/>
  <c r="BP11" i="49"/>
  <c r="BP11" i="56"/>
  <c r="BO11" i="49"/>
  <c r="BO11" i="56"/>
  <c r="AV11" i="49"/>
  <c r="AV11" i="56"/>
  <c r="AU11" i="49"/>
  <c r="AU11" i="56"/>
  <c r="AR11" i="49"/>
  <c r="AR11" i="56"/>
  <c r="AJ11" i="49"/>
  <c r="AJ11" i="56"/>
  <c r="AI11" i="49"/>
  <c r="AI11" i="56"/>
  <c r="P11" i="49"/>
  <c r="P11" i="56"/>
  <c r="O11" i="49"/>
  <c r="O11" i="56"/>
  <c r="L11" i="49"/>
  <c r="L11" i="56"/>
  <c r="CK10" i="49"/>
  <c r="CK10" i="56"/>
  <c r="CJ10" i="49"/>
  <c r="CJ10" i="56"/>
  <c r="BU10" i="49"/>
  <c r="BU10" i="56"/>
  <c r="BT10" i="49"/>
  <c r="BT10" i="56"/>
  <c r="BE10" i="49"/>
  <c r="BE10" i="56"/>
  <c r="BD10" i="49"/>
  <c r="BD10" i="56"/>
  <c r="AO10" i="49"/>
  <c r="AO10" i="56"/>
  <c r="AN10" i="49"/>
  <c r="AN10" i="56"/>
  <c r="Y10" i="49"/>
  <c r="Y10" i="56"/>
  <c r="X10" i="49"/>
  <c r="X10" i="56"/>
  <c r="CD9" i="49"/>
  <c r="CD9" i="56"/>
  <c r="CC9" i="49"/>
  <c r="CC9" i="56"/>
  <c r="BW9" i="49"/>
  <c r="BW9" i="56"/>
  <c r="BK9" i="49"/>
  <c r="BK9" i="56"/>
  <c r="AU9" i="49"/>
  <c r="AU9" i="56"/>
  <c r="AE9" i="49"/>
  <c r="AE9" i="56"/>
  <c r="O9" i="49"/>
  <c r="O9" i="56"/>
  <c r="J9" i="47"/>
  <c r="CP8" i="49"/>
  <c r="CP8" i="56"/>
  <c r="CO8" i="47"/>
  <c r="CO8" i="55"/>
  <c r="CN8" i="49"/>
  <c r="CN8" i="56"/>
  <c r="CM8" i="49"/>
  <c r="CM8" i="56"/>
  <c r="CA8" i="49"/>
  <c r="CA8" i="56"/>
  <c r="BZ8" i="49"/>
  <c r="BZ8" i="56"/>
  <c r="BY8" i="47"/>
  <c r="BY8" i="55"/>
  <c r="BX8" i="49"/>
  <c r="BX8" i="56"/>
  <c r="BW8" i="49"/>
  <c r="BW8" i="56"/>
  <c r="BK8" i="49"/>
  <c r="BK8" i="56"/>
  <c r="BJ8" i="49"/>
  <c r="BJ8" i="56"/>
  <c r="BI8" i="47"/>
  <c r="BI8" i="55"/>
  <c r="BH8" i="49"/>
  <c r="BH8" i="56"/>
  <c r="BG8" i="49"/>
  <c r="BG8" i="56"/>
  <c r="AU8" i="49"/>
  <c r="AU8" i="56"/>
  <c r="AT8" i="49"/>
  <c r="AT8" i="56"/>
  <c r="AS8" i="47"/>
  <c r="AS8" i="55"/>
  <c r="AR8" i="49"/>
  <c r="AR8" i="56"/>
  <c r="AQ8" i="49"/>
  <c r="AQ8" i="56"/>
  <c r="AE8" i="49"/>
  <c r="AE8" i="56"/>
  <c r="AD8" i="49"/>
  <c r="AD8" i="56"/>
  <c r="AC8" i="47"/>
  <c r="AC8" i="55"/>
  <c r="AB8" i="49"/>
  <c r="AB8" i="56"/>
  <c r="AA8" i="49"/>
  <c r="AA8" i="56"/>
  <c r="O8" i="49"/>
  <c r="O8" i="56"/>
  <c r="N8" i="49"/>
  <c r="N8" i="56"/>
  <c r="M8" i="47"/>
  <c r="M8" i="55"/>
  <c r="L8" i="49"/>
  <c r="L8" i="56"/>
  <c r="K8" i="49"/>
  <c r="K8" i="56"/>
  <c r="BU7" i="48"/>
  <c r="BU7" i="49"/>
  <c r="BU7" i="56"/>
  <c r="BS7" i="47"/>
  <c r="BS7" i="49"/>
  <c r="BS7" i="56"/>
  <c r="BQ7" i="48"/>
  <c r="BQ7" i="49"/>
  <c r="BQ7" i="56"/>
  <c r="BO7" i="47"/>
  <c r="BO7" i="49"/>
  <c r="BO7" i="56"/>
  <c r="BM7" i="48"/>
  <c r="BM7" i="49"/>
  <c r="BM7" i="56"/>
  <c r="BK7" i="47"/>
  <c r="BK7" i="49"/>
  <c r="BK7" i="56"/>
  <c r="BI7" i="48"/>
  <c r="BI7" i="49"/>
  <c r="BI7" i="56"/>
  <c r="BG7" i="47"/>
  <c r="BG7" i="49"/>
  <c r="BG7" i="56"/>
  <c r="BE7" i="48"/>
  <c r="BE7" i="49"/>
  <c r="BE7" i="56"/>
  <c r="BC7" i="47"/>
  <c r="BC7" i="49"/>
  <c r="BC7" i="56"/>
  <c r="BA7" i="48"/>
  <c r="BA7" i="49"/>
  <c r="BA7" i="56"/>
  <c r="AY7" i="47"/>
  <c r="AY7" i="49"/>
  <c r="AY7" i="56"/>
  <c r="AW7" i="48"/>
  <c r="AW7" i="49"/>
  <c r="AW7" i="56"/>
  <c r="AU7" i="47"/>
  <c r="AU7" i="49"/>
  <c r="AU7" i="56"/>
  <c r="AS7" i="48"/>
  <c r="AS7" i="49"/>
  <c r="AS7" i="56"/>
  <c r="AQ7" i="47"/>
  <c r="AQ7" i="49"/>
  <c r="AQ7" i="56"/>
  <c r="AO7" i="48"/>
  <c r="AO7" i="49"/>
  <c r="AO7" i="56"/>
  <c r="AM7" i="47"/>
  <c r="AM7" i="49"/>
  <c r="AM7" i="56"/>
  <c r="AK7" i="48"/>
  <c r="AK7" i="49"/>
  <c r="AK7" i="56"/>
  <c r="AI7" i="47"/>
  <c r="AI7" i="49"/>
  <c r="AI7" i="56"/>
  <c r="AG7" i="48"/>
  <c r="AG7" i="49"/>
  <c r="AG7" i="56"/>
  <c r="AE7" i="47"/>
  <c r="AE7" i="49"/>
  <c r="AE7" i="56"/>
  <c r="AC7" i="48"/>
  <c r="AC7" i="49"/>
  <c r="AC7" i="56"/>
  <c r="AA7" i="47"/>
  <c r="AA7" i="49"/>
  <c r="AA7" i="56"/>
  <c r="Y7" i="48"/>
  <c r="Y7" i="49"/>
  <c r="Y7" i="56"/>
  <c r="W7" i="47"/>
  <c r="W7" i="49"/>
  <c r="W7" i="56"/>
  <c r="U7" i="48"/>
  <c r="U7" i="49"/>
  <c r="U7" i="56"/>
  <c r="S7" i="47"/>
  <c r="S7" i="49"/>
  <c r="S7" i="56"/>
  <c r="Q7" i="48"/>
  <c r="Q7" i="49"/>
  <c r="Q7" i="56"/>
  <c r="O7" i="47"/>
  <c r="O7" i="49"/>
  <c r="O7" i="56"/>
  <c r="M7" i="48"/>
  <c r="M7" i="49"/>
  <c r="M7" i="56"/>
  <c r="K7" i="47"/>
  <c r="K7" i="49"/>
  <c r="K7" i="56"/>
  <c r="J7" i="47"/>
  <c r="J7" i="49"/>
  <c r="J7" i="56"/>
  <c r="CH6" i="49"/>
  <c r="CH6" i="56"/>
  <c r="CH6" i="48"/>
  <c r="BR6" i="49"/>
  <c r="BR6" i="56"/>
  <c r="BR6" i="48"/>
  <c r="BB6" i="49"/>
  <c r="BB6" i="56"/>
  <c r="BB6" i="48"/>
  <c r="AL6" i="49"/>
  <c r="AL6" i="56"/>
  <c r="AL6" i="48"/>
  <c r="V6" i="49"/>
  <c r="V6" i="56"/>
  <c r="V6" i="48"/>
  <c r="CA12" i="49"/>
  <c r="BK12" i="49"/>
  <c r="BJ12" i="49"/>
  <c r="BG12" i="49"/>
  <c r="BF12" i="49"/>
  <c r="BF12" i="56"/>
  <c r="BC12" i="49"/>
  <c r="BB12" i="49"/>
  <c r="BB12" i="56"/>
  <c r="AE12" i="49"/>
  <c r="AD12" i="49"/>
  <c r="AA12" i="49"/>
  <c r="AA12" i="56"/>
  <c r="Z12" i="49"/>
  <c r="Z12" i="56"/>
  <c r="W12" i="49"/>
  <c r="W12" i="56"/>
  <c r="V12" i="49"/>
  <c r="BW11" i="49"/>
  <c r="BW11" i="56"/>
  <c r="BT11" i="49"/>
  <c r="BS11" i="49"/>
  <c r="BP11" i="47"/>
  <c r="BO11" i="47"/>
  <c r="AV11" i="47"/>
  <c r="AU11" i="47"/>
  <c r="AR11" i="47"/>
  <c r="AR11" i="55"/>
  <c r="AQ11" i="49"/>
  <c r="AQ11" i="56"/>
  <c r="AN11" i="49"/>
  <c r="AM11" i="49"/>
  <c r="AJ11" i="47"/>
  <c r="AI11" i="47"/>
  <c r="P11" i="47"/>
  <c r="O11" i="47"/>
  <c r="L11" i="47"/>
  <c r="K11" i="49"/>
  <c r="K11" i="58"/>
  <c r="CO10" i="49"/>
  <c r="CN10" i="49"/>
  <c r="CK10" i="47"/>
  <c r="CJ10" i="47"/>
  <c r="CC10" i="49"/>
  <c r="CB10" i="49"/>
  <c r="BY10" i="49"/>
  <c r="BX10" i="49"/>
  <c r="BU10" i="47"/>
  <c r="BT10" i="47"/>
  <c r="BM10" i="49"/>
  <c r="BL10" i="49"/>
  <c r="BI10" i="49"/>
  <c r="BH10" i="49"/>
  <c r="BE10" i="47"/>
  <c r="BD10" i="47"/>
  <c r="AW10" i="49"/>
  <c r="AV10" i="49"/>
  <c r="AS10" i="49"/>
  <c r="AR10" i="49"/>
  <c r="AO10" i="47"/>
  <c r="AN10" i="47"/>
  <c r="AG10" i="49"/>
  <c r="AF10" i="49"/>
  <c r="AC10" i="49"/>
  <c r="AB10" i="49"/>
  <c r="Y10" i="47"/>
  <c r="X10" i="47"/>
  <c r="Q10" i="49"/>
  <c r="P10" i="49"/>
  <c r="M10" i="49"/>
  <c r="L10" i="49"/>
  <c r="CH9" i="49"/>
  <c r="CG9" i="49"/>
  <c r="CD9" i="47"/>
  <c r="CC9" i="47"/>
  <c r="CC9" i="55"/>
  <c r="BX9" i="47"/>
  <c r="BW9" i="47"/>
  <c r="BS9" i="49"/>
  <c r="BR9" i="49"/>
  <c r="BM9" i="49"/>
  <c r="BK9" i="47"/>
  <c r="BG9" i="49"/>
  <c r="BF9" i="49"/>
  <c r="BA9" i="49"/>
  <c r="AV9" i="47"/>
  <c r="AU9" i="47"/>
  <c r="AQ9" i="49"/>
  <c r="AP9" i="49"/>
  <c r="AK9" i="49"/>
  <c r="AF9" i="47"/>
  <c r="AE9" i="47"/>
  <c r="AA9" i="49"/>
  <c r="Z9" i="49"/>
  <c r="U9" i="49"/>
  <c r="P9" i="47"/>
  <c r="O9" i="47"/>
  <c r="N9" i="49"/>
  <c r="CP8" i="48"/>
  <c r="CO8" i="48"/>
  <c r="CN8" i="47"/>
  <c r="CM8" i="47"/>
  <c r="CL8" i="49"/>
  <c r="CL8" i="56"/>
  <c r="CK8" i="47"/>
  <c r="CJ8" i="49"/>
  <c r="CI8" i="49"/>
  <c r="CH8" i="49"/>
  <c r="CA8" i="47"/>
  <c r="CA8" i="55"/>
  <c r="BZ8" i="48"/>
  <c r="BY8" i="48"/>
  <c r="BX8" i="47"/>
  <c r="BW8" i="47"/>
  <c r="BV8" i="49"/>
  <c r="BV8" i="56"/>
  <c r="BU8" i="47"/>
  <c r="BT8" i="49"/>
  <c r="BS8" i="49"/>
  <c r="BR8" i="49"/>
  <c r="BK8" i="47"/>
  <c r="BK8" i="55"/>
  <c r="BJ8" i="48"/>
  <c r="BI8" i="48"/>
  <c r="BH8" i="47"/>
  <c r="BG8" i="47"/>
  <c r="BF8" i="49"/>
  <c r="BF8" i="56"/>
  <c r="BE8" i="47"/>
  <c r="BD8" i="49"/>
  <c r="BC8" i="49"/>
  <c r="BB8" i="49"/>
  <c r="AU8" i="47"/>
  <c r="AU8" i="55"/>
  <c r="AT8" i="48"/>
  <c r="AS8" i="48"/>
  <c r="AR8" i="47"/>
  <c r="AQ8" i="47"/>
  <c r="AP8" i="49"/>
  <c r="AP8" i="56"/>
  <c r="AO8" i="47"/>
  <c r="AN8" i="49"/>
  <c r="AM8" i="49"/>
  <c r="AL8" i="49"/>
  <c r="AE8" i="47"/>
  <c r="AE8" i="55"/>
  <c r="AD8" i="48"/>
  <c r="AC8" i="48"/>
  <c r="AB8" i="47"/>
  <c r="AA8" i="47"/>
  <c r="Z8" i="49"/>
  <c r="Z8" i="56"/>
  <c r="Y8" i="47"/>
  <c r="X8" i="49"/>
  <c r="W8" i="49"/>
  <c r="V8" i="49"/>
  <c r="O8" i="47"/>
  <c r="O8" i="55"/>
  <c r="N8" i="48"/>
  <c r="M8" i="48"/>
  <c r="L8" i="47"/>
  <c r="K8" i="47"/>
  <c r="CP7" i="47"/>
  <c r="CO7" i="49"/>
  <c r="CN7" i="49"/>
  <c r="CM7" i="49"/>
  <c r="CL7" i="47"/>
  <c r="CK7" i="49"/>
  <c r="CJ7" i="49"/>
  <c r="CI7" i="49"/>
  <c r="CH7" i="47"/>
  <c r="CG7" i="49"/>
  <c r="CF7" i="49"/>
  <c r="CE7" i="49"/>
  <c r="CD7" i="47"/>
  <c r="CC7" i="49"/>
  <c r="CB7" i="49"/>
  <c r="CA7" i="49"/>
  <c r="BZ7" i="47"/>
  <c r="BY7" i="49"/>
  <c r="BX7" i="49"/>
  <c r="BW7" i="49"/>
  <c r="BW7" i="56"/>
  <c r="BV7" i="48"/>
  <c r="CD6" i="48"/>
  <c r="CD6" i="49"/>
  <c r="CD6" i="56"/>
  <c r="BN6" i="48"/>
  <c r="BN6" i="49"/>
  <c r="BN6" i="56"/>
  <c r="AX6" i="48"/>
  <c r="AX6" i="49"/>
  <c r="AX6" i="56"/>
  <c r="AH6" i="48"/>
  <c r="AH6" i="49"/>
  <c r="AH6" i="56"/>
  <c r="R6" i="48"/>
  <c r="R6" i="49"/>
  <c r="R6" i="56"/>
  <c r="BT4" i="48"/>
  <c r="BT4" i="47"/>
  <c r="BT4" i="55"/>
  <c r="BT4" i="49"/>
  <c r="BT4" i="56"/>
  <c r="AN4" i="48"/>
  <c r="AN4" i="47"/>
  <c r="AN4" i="55"/>
  <c r="AN4" i="49"/>
  <c r="AN4" i="56"/>
  <c r="BY3" i="48"/>
  <c r="BY3" i="47"/>
  <c r="BY3" i="55"/>
  <c r="BY3" i="49"/>
  <c r="BY3" i="56"/>
  <c r="AS3" i="48"/>
  <c r="AS3" i="47"/>
  <c r="AS3" i="55"/>
  <c r="AS3" i="49"/>
  <c r="AS3" i="56"/>
  <c r="M3" i="48"/>
  <c r="M3" i="47"/>
  <c r="M3" i="55"/>
  <c r="M3" i="49"/>
  <c r="M3" i="56"/>
  <c r="BH17" i="62"/>
  <c r="BH17" i="59"/>
  <c r="BW7" i="48"/>
  <c r="BT7" i="48"/>
  <c r="BT7" i="49"/>
  <c r="BT7" i="56"/>
  <c r="BR7" i="49"/>
  <c r="BR7" i="56"/>
  <c r="BR7" i="47"/>
  <c r="BP7" i="48"/>
  <c r="BP7" i="49"/>
  <c r="BP7" i="56"/>
  <c r="BN7" i="49"/>
  <c r="BN7" i="56"/>
  <c r="BN7" i="47"/>
  <c r="BL7" i="48"/>
  <c r="BL7" i="49"/>
  <c r="BL7" i="56"/>
  <c r="BJ7" i="49"/>
  <c r="BJ7" i="56"/>
  <c r="BJ7" i="47"/>
  <c r="BH7" i="48"/>
  <c r="BH7" i="49"/>
  <c r="BH7" i="56"/>
  <c r="BF7" i="49"/>
  <c r="BF7" i="56"/>
  <c r="BF7" i="47"/>
  <c r="BD7" i="48"/>
  <c r="BD7" i="49"/>
  <c r="BD7" i="56"/>
  <c r="BB7" i="49"/>
  <c r="BB7" i="56"/>
  <c r="BB7" i="47"/>
  <c r="AZ7" i="48"/>
  <c r="AZ7" i="49"/>
  <c r="AZ7" i="56"/>
  <c r="AX7" i="49"/>
  <c r="AX7" i="56"/>
  <c r="AX7" i="47"/>
  <c r="AV7" i="48"/>
  <c r="AV7" i="49"/>
  <c r="AV7" i="56"/>
  <c r="AT7" i="49"/>
  <c r="AT7" i="56"/>
  <c r="AT7" i="47"/>
  <c r="AR7" i="48"/>
  <c r="AR7" i="49"/>
  <c r="AR7" i="56"/>
  <c r="AP7" i="49"/>
  <c r="AP7" i="56"/>
  <c r="AP7" i="47"/>
  <c r="AN7" i="48"/>
  <c r="AN7" i="49"/>
  <c r="AN7" i="56"/>
  <c r="AL7" i="49"/>
  <c r="AL7" i="56"/>
  <c r="AL7" i="47"/>
  <c r="AJ7" i="48"/>
  <c r="AJ7" i="49"/>
  <c r="AJ7" i="56"/>
  <c r="AH7" i="49"/>
  <c r="AH7" i="56"/>
  <c r="AH7" i="47"/>
  <c r="AF7" i="48"/>
  <c r="AF7" i="49"/>
  <c r="AF7" i="56"/>
  <c r="AD7" i="49"/>
  <c r="AD7" i="56"/>
  <c r="AD7" i="47"/>
  <c r="AB7" i="48"/>
  <c r="AB7" i="49"/>
  <c r="AB7" i="56"/>
  <c r="Z7" i="49"/>
  <c r="Z7" i="56"/>
  <c r="Z7" i="47"/>
  <c r="X7" i="48"/>
  <c r="X7" i="49"/>
  <c r="X7" i="56"/>
  <c r="V7" i="49"/>
  <c r="V7" i="56"/>
  <c r="V7" i="47"/>
  <c r="T7" i="48"/>
  <c r="T7" i="49"/>
  <c r="T7" i="56"/>
  <c r="R7" i="49"/>
  <c r="R7" i="56"/>
  <c r="R7" i="47"/>
  <c r="P7" i="48"/>
  <c r="P7" i="49"/>
  <c r="P7" i="56"/>
  <c r="N7" i="49"/>
  <c r="N7" i="56"/>
  <c r="N7" i="47"/>
  <c r="L7" i="48"/>
  <c r="L7" i="49"/>
  <c r="L7" i="56"/>
  <c r="CP6" i="49"/>
  <c r="CP6" i="56"/>
  <c r="CP6" i="48"/>
  <c r="BZ6" i="49"/>
  <c r="BZ6" i="56"/>
  <c r="BZ6" i="48"/>
  <c r="BJ6" i="49"/>
  <c r="BJ6" i="56"/>
  <c r="BJ6" i="48"/>
  <c r="AT6" i="49"/>
  <c r="AT6" i="56"/>
  <c r="AT6" i="48"/>
  <c r="AD6" i="49"/>
  <c r="AD6" i="56"/>
  <c r="AD6" i="48"/>
  <c r="N6" i="49"/>
  <c r="N6" i="48"/>
  <c r="CL6" i="48"/>
  <c r="CL6" i="49"/>
  <c r="CL6" i="56"/>
  <c r="BV6" i="48"/>
  <c r="BV6" i="49"/>
  <c r="BV6" i="56"/>
  <c r="BF6" i="48"/>
  <c r="BF6" i="49"/>
  <c r="BF6" i="56"/>
  <c r="AP6" i="48"/>
  <c r="AP6" i="49"/>
  <c r="AP6" i="56"/>
  <c r="Z6" i="48"/>
  <c r="Z6" i="49"/>
  <c r="Z6" i="56"/>
  <c r="CJ4" i="48"/>
  <c r="CJ4" i="47"/>
  <c r="CJ4" i="55"/>
  <c r="CJ4" i="49"/>
  <c r="CJ4" i="56"/>
  <c r="BD4" i="48"/>
  <c r="BD4" i="47"/>
  <c r="BD4" i="55"/>
  <c r="BD4" i="49"/>
  <c r="BD4" i="56"/>
  <c r="X4" i="48"/>
  <c r="X4" i="47"/>
  <c r="X4" i="49"/>
  <c r="X4" i="56"/>
  <c r="CO3" i="48"/>
  <c r="CO3" i="47"/>
  <c r="CO3" i="55"/>
  <c r="CO3" i="49"/>
  <c r="CO3" i="56"/>
  <c r="BI3" i="48"/>
  <c r="BI3" i="47"/>
  <c r="BI3" i="55"/>
  <c r="BI3" i="49"/>
  <c r="BI3" i="56"/>
  <c r="AC3" i="48"/>
  <c r="AC3" i="47"/>
  <c r="AC3" i="55"/>
  <c r="AC3" i="49"/>
  <c r="AC3" i="56"/>
  <c r="L3" i="60"/>
  <c r="L3" i="59"/>
  <c r="CB4" i="48"/>
  <c r="BL4" i="48"/>
  <c r="AV4" i="48"/>
  <c r="AF4" i="48"/>
  <c r="P4" i="48"/>
  <c r="B4" i="48"/>
  <c r="F4" i="58"/>
  <c r="CG3" i="48"/>
  <c r="BQ3" i="48"/>
  <c r="BA3" i="48"/>
  <c r="AK3" i="48"/>
  <c r="U3" i="48"/>
  <c r="J3" i="48"/>
  <c r="L5" i="60"/>
  <c r="L5" i="59"/>
  <c r="BH3" i="59"/>
  <c r="BH3" i="60"/>
  <c r="BK17" i="60"/>
  <c r="V17" i="61"/>
  <c r="N17" i="60"/>
  <c r="C11" i="60"/>
  <c r="C7" i="60"/>
  <c r="H16" i="61"/>
  <c r="G9" i="61"/>
  <c r="D4" i="61"/>
  <c r="S9" i="61"/>
  <c r="S4" i="61"/>
  <c r="BZ17" i="61"/>
  <c r="AT17" i="61"/>
  <c r="CJ16" i="61"/>
  <c r="X16" i="61"/>
  <c r="BX14" i="61"/>
  <c r="BR13" i="61"/>
  <c r="AI13" i="61"/>
  <c r="BO12" i="61"/>
  <c r="CP11" i="61"/>
  <c r="BW9" i="61"/>
  <c r="CG8" i="61"/>
  <c r="AQ8" i="61"/>
  <c r="CB6" i="61"/>
  <c r="BU5" i="61"/>
  <c r="AD5" i="61"/>
  <c r="BI4" i="61"/>
  <c r="CK3" i="61"/>
  <c r="B17" i="34"/>
  <c r="B17" i="65"/>
  <c r="B16" i="34"/>
  <c r="B16" i="65"/>
  <c r="B15" i="34"/>
  <c r="B15" i="65"/>
  <c r="B13" i="34"/>
  <c r="B13" i="65"/>
  <c r="B12" i="34"/>
  <c r="B12" i="65"/>
  <c r="B11" i="34"/>
  <c r="B11" i="65"/>
  <c r="B9" i="34"/>
  <c r="B9" i="65"/>
  <c r="B8" i="34"/>
  <c r="B8" i="65"/>
  <c r="B6" i="34"/>
  <c r="B6" i="65"/>
  <c r="B5" i="34"/>
  <c r="B5" i="65"/>
  <c r="B4" i="34"/>
  <c r="B4" i="65"/>
  <c r="B3" i="34"/>
  <c r="B3" i="65"/>
  <c r="C12" i="34"/>
  <c r="C12" i="65"/>
  <c r="D11" i="34"/>
  <c r="D11" i="65"/>
  <c r="E10" i="34"/>
  <c r="E10" i="65"/>
  <c r="F9" i="34"/>
  <c r="F9" i="65"/>
  <c r="G8" i="34"/>
  <c r="G8" i="65"/>
  <c r="C8" i="34"/>
  <c r="C8" i="65"/>
  <c r="D7" i="34"/>
  <c r="D7" i="65"/>
  <c r="E6" i="34"/>
  <c r="E6" i="65"/>
  <c r="F5" i="34"/>
  <c r="F5" i="65"/>
  <c r="E4" i="34"/>
  <c r="E4" i="65"/>
  <c r="F3" i="34"/>
  <c r="F3" i="65"/>
  <c r="CO17" i="34"/>
  <c r="CO17" i="65"/>
  <c r="CK17" i="34"/>
  <c r="CK17" i="65"/>
  <c r="CG17" i="34"/>
  <c r="CG17" i="65"/>
  <c r="CC17" i="34"/>
  <c r="CC17" i="65"/>
  <c r="BY17" i="34"/>
  <c r="BY17" i="65"/>
  <c r="BU17" i="34"/>
  <c r="BU17" i="65"/>
  <c r="BQ17" i="34"/>
  <c r="BQ17" i="65"/>
  <c r="BL17" i="34"/>
  <c r="BL17" i="65"/>
  <c r="BG17" i="34"/>
  <c r="BG17" i="65"/>
  <c r="BC17" i="34"/>
  <c r="BC17" i="65"/>
  <c r="AY17" i="34"/>
  <c r="AY17" i="65"/>
  <c r="AU17" i="34"/>
  <c r="AU17" i="65"/>
  <c r="AQ17" i="34"/>
  <c r="AQ17" i="65"/>
  <c r="AM17" i="34"/>
  <c r="AM17" i="65"/>
  <c r="AI17" i="34"/>
  <c r="AI17" i="65"/>
  <c r="AE17" i="34"/>
  <c r="AE17" i="65"/>
  <c r="AA17" i="34"/>
  <c r="AA17" i="65"/>
  <c r="W17" i="34"/>
  <c r="W17" i="65"/>
  <c r="S17" i="34"/>
  <c r="S17" i="65"/>
  <c r="O17" i="34"/>
  <c r="O17" i="65"/>
  <c r="J17" i="34"/>
  <c r="J17" i="65"/>
  <c r="CO16" i="34"/>
  <c r="CO16" i="65"/>
  <c r="CK16" i="34"/>
  <c r="CK16" i="65"/>
  <c r="CG16" i="34"/>
  <c r="CG16" i="65"/>
  <c r="CC16" i="34"/>
  <c r="CC16" i="65"/>
  <c r="BY16" i="34"/>
  <c r="BY16" i="65"/>
  <c r="BU16" i="34"/>
  <c r="BU16" i="65"/>
  <c r="BQ16" i="34"/>
  <c r="BQ16" i="65"/>
  <c r="BL16" i="34"/>
  <c r="BL16" i="65"/>
  <c r="BG16" i="34"/>
  <c r="BG16" i="65"/>
  <c r="BB17" i="61"/>
  <c r="AT17" i="60"/>
  <c r="G11" i="60"/>
  <c r="D10" i="60"/>
  <c r="D6" i="60"/>
  <c r="D4" i="60"/>
  <c r="N17" i="61"/>
  <c r="AD17" i="60"/>
  <c r="V17" i="60"/>
  <c r="L8" i="60"/>
  <c r="G7" i="60"/>
  <c r="B17" i="61"/>
  <c r="C13" i="61"/>
  <c r="K5" i="61"/>
  <c r="O13" i="61"/>
  <c r="CP17" i="61"/>
  <c r="AD17" i="61"/>
  <c r="CH13" i="61"/>
  <c r="CJ12" i="61"/>
  <c r="CE4" i="61"/>
  <c r="F11" i="34"/>
  <c r="F11" i="65"/>
  <c r="G10" i="34"/>
  <c r="G10" i="65"/>
  <c r="C10" i="34"/>
  <c r="C10" i="65"/>
  <c r="D9" i="34"/>
  <c r="D9" i="65"/>
  <c r="E8" i="34"/>
  <c r="E8" i="65"/>
  <c r="F7" i="34"/>
  <c r="F7" i="65"/>
  <c r="G6" i="34"/>
  <c r="G6" i="65"/>
  <c r="C6" i="34"/>
  <c r="C6" i="65"/>
  <c r="G4" i="34"/>
  <c r="G4" i="65"/>
  <c r="C4" i="34"/>
  <c r="C4" i="65"/>
  <c r="D3" i="34"/>
  <c r="D3" i="65"/>
  <c r="CM17" i="34"/>
  <c r="CM17" i="65"/>
  <c r="CI17" i="34"/>
  <c r="CI17" i="65"/>
  <c r="CE17" i="34"/>
  <c r="CE17" i="65"/>
  <c r="CA17" i="34"/>
  <c r="CA17" i="65"/>
  <c r="BW17" i="34"/>
  <c r="BW17" i="65"/>
  <c r="BS17" i="34"/>
  <c r="BS17" i="65"/>
  <c r="BO17" i="34"/>
  <c r="BO17" i="65"/>
  <c r="BJ17" i="34"/>
  <c r="BJ17" i="65"/>
  <c r="BE17" i="34"/>
  <c r="BE17" i="65"/>
  <c r="BA17" i="34"/>
  <c r="BA17" i="65"/>
  <c r="AW17" i="34"/>
  <c r="AW17" i="65"/>
  <c r="AS17" i="34"/>
  <c r="AS17" i="65"/>
  <c r="AO17" i="34"/>
  <c r="AO17" i="65"/>
  <c r="AK17" i="34"/>
  <c r="AK17" i="65"/>
  <c r="AG17" i="34"/>
  <c r="AG17" i="65"/>
  <c r="AC17" i="34"/>
  <c r="AC17" i="65"/>
  <c r="Y17" i="34"/>
  <c r="Y17" i="65"/>
  <c r="U17" i="34"/>
  <c r="U17" i="65"/>
  <c r="Q17" i="34"/>
  <c r="Q17" i="65"/>
  <c r="M17" i="34"/>
  <c r="M17" i="65"/>
  <c r="H17" i="34"/>
  <c r="H17" i="65"/>
  <c r="CM16" i="34"/>
  <c r="CM16" i="65"/>
  <c r="CI16" i="34"/>
  <c r="CI16" i="65"/>
  <c r="CE16" i="34"/>
  <c r="CE16" i="65"/>
  <c r="CA16" i="34"/>
  <c r="CA16" i="65"/>
  <c r="BW16" i="34"/>
  <c r="BW16" i="65"/>
  <c r="BS16" i="34"/>
  <c r="BS16" i="65"/>
  <c r="BO16" i="34"/>
  <c r="BO16" i="65"/>
  <c r="BJ16" i="34"/>
  <c r="BJ16" i="65"/>
  <c r="BE16" i="34"/>
  <c r="BE16" i="65"/>
  <c r="AM6" i="83"/>
  <c r="AK2" i="84"/>
  <c r="AM2" i="84"/>
  <c r="AM2" i="83"/>
  <c r="AM76" i="83"/>
  <c r="BE27" i="86"/>
  <c r="BE50" i="86"/>
  <c r="BE59" i="86"/>
  <c r="BE82" i="86"/>
  <c r="BE91" i="86"/>
  <c r="BE114" i="86"/>
  <c r="BE123" i="86"/>
  <c r="BE146" i="86"/>
  <c r="BE155" i="86"/>
  <c r="AK2" i="85"/>
  <c r="AM2" i="85"/>
  <c r="BE8" i="86"/>
  <c r="BE25" i="86"/>
  <c r="BE39" i="86"/>
  <c r="BE57" i="86"/>
  <c r="BE71" i="86"/>
  <c r="BE89" i="86"/>
  <c r="BE103" i="86"/>
  <c r="BE121" i="86"/>
  <c r="BE135" i="86"/>
  <c r="BE153" i="86"/>
  <c r="BE167" i="86"/>
  <c r="AM99" i="84"/>
  <c r="BE4" i="86"/>
  <c r="BE12" i="86"/>
  <c r="BE14" i="86"/>
  <c r="BE23" i="86"/>
  <c r="BE41" i="86"/>
  <c r="BE55" i="86"/>
  <c r="BE73" i="86"/>
  <c r="BE87" i="86"/>
  <c r="BE105" i="86"/>
  <c r="BE119" i="86"/>
  <c r="BE137" i="86"/>
  <c r="BE151" i="86"/>
  <c r="BE169" i="86"/>
  <c r="AV4" i="54"/>
  <c r="AV4" i="58"/>
  <c r="AH6" i="54"/>
  <c r="AH6" i="58"/>
  <c r="AQ8" i="55"/>
  <c r="AQ8" i="58"/>
  <c r="P9" i="55"/>
  <c r="P9" i="58"/>
  <c r="BR9" i="56"/>
  <c r="BR9" i="58"/>
  <c r="AF10" i="56"/>
  <c r="AF10" i="58"/>
  <c r="BX10" i="58"/>
  <c r="BX10" i="56"/>
  <c r="BK12" i="56"/>
  <c r="BK12" i="58"/>
  <c r="CR3" i="48"/>
  <c r="J3" i="58"/>
  <c r="J3" i="54"/>
  <c r="BQ3" i="58"/>
  <c r="BQ3" i="54"/>
  <c r="AF4" i="54"/>
  <c r="AF4" i="58"/>
  <c r="AC3" i="54"/>
  <c r="AC3" i="58"/>
  <c r="X4" i="55"/>
  <c r="CR4" i="47"/>
  <c r="BD4" i="54"/>
  <c r="BD4" i="58"/>
  <c r="AD6" i="54"/>
  <c r="AD6" i="58"/>
  <c r="BJ6" i="54"/>
  <c r="BJ6" i="58"/>
  <c r="CP6" i="54"/>
  <c r="CP6" i="58"/>
  <c r="N7" i="55"/>
  <c r="N7" i="58"/>
  <c r="R7" i="55"/>
  <c r="R7" i="58"/>
  <c r="V7" i="55"/>
  <c r="V7" i="58"/>
  <c r="Z7" i="55"/>
  <c r="Z7" i="58"/>
  <c r="AD7" i="55"/>
  <c r="AD7" i="58"/>
  <c r="AH7" i="55"/>
  <c r="AH7" i="58"/>
  <c r="AL7" i="55"/>
  <c r="AL7" i="58"/>
  <c r="AP7" i="55"/>
  <c r="AP7" i="58"/>
  <c r="AT7" i="55"/>
  <c r="AT7" i="58"/>
  <c r="AX7" i="55"/>
  <c r="AX7" i="58"/>
  <c r="BB7" i="55"/>
  <c r="BB7" i="58"/>
  <c r="BF7" i="55"/>
  <c r="BF7" i="58"/>
  <c r="BJ7" i="55"/>
  <c r="BJ7" i="58"/>
  <c r="BN7" i="55"/>
  <c r="BN7" i="58"/>
  <c r="BR7" i="55"/>
  <c r="BR7" i="58"/>
  <c r="BW7" i="58"/>
  <c r="BW7" i="54"/>
  <c r="AS3" i="54"/>
  <c r="AS3" i="58"/>
  <c r="BV7" i="54"/>
  <c r="BV7" i="58"/>
  <c r="BZ7" i="55"/>
  <c r="BZ7" i="58"/>
  <c r="CD7" i="55"/>
  <c r="CD7" i="58"/>
  <c r="CH7" i="55"/>
  <c r="CH7" i="58"/>
  <c r="CL7" i="55"/>
  <c r="CL7" i="58"/>
  <c r="CP7" i="55"/>
  <c r="CP7" i="58"/>
  <c r="N8" i="54"/>
  <c r="N8" i="58"/>
  <c r="X8" i="56"/>
  <c r="X8" i="58"/>
  <c r="AB8" i="55"/>
  <c r="AB8" i="58"/>
  <c r="AL8" i="56"/>
  <c r="AL8" i="58"/>
  <c r="AT8" i="54"/>
  <c r="AT8" i="58"/>
  <c r="BD8" i="56"/>
  <c r="BD8" i="58"/>
  <c r="BH8" i="55"/>
  <c r="BH8" i="58"/>
  <c r="BR8" i="56"/>
  <c r="BR8" i="58"/>
  <c r="BZ8" i="54"/>
  <c r="BZ8" i="58"/>
  <c r="CJ8" i="56"/>
  <c r="CJ8" i="58"/>
  <c r="CN8" i="55"/>
  <c r="CN8" i="58"/>
  <c r="O9" i="55"/>
  <c r="O9" i="58"/>
  <c r="AA9" i="56"/>
  <c r="AA9" i="58"/>
  <c r="AP9" i="56"/>
  <c r="AP9" i="58"/>
  <c r="BA9" i="56"/>
  <c r="BA9" i="58"/>
  <c r="BM9" i="56"/>
  <c r="BM9" i="58"/>
  <c r="BX9" i="58"/>
  <c r="BX9" i="55"/>
  <c r="CH9" i="56"/>
  <c r="CH9" i="58"/>
  <c r="Q10" i="58"/>
  <c r="Q10" i="56"/>
  <c r="AC10" i="56"/>
  <c r="AC10" i="58"/>
  <c r="AO10" i="55"/>
  <c r="AO10" i="58"/>
  <c r="AW10" i="56"/>
  <c r="AW10" i="58"/>
  <c r="BI10" i="56"/>
  <c r="BI10" i="58"/>
  <c r="BU10" i="55"/>
  <c r="BU10" i="58"/>
  <c r="CC10" i="56"/>
  <c r="CC10" i="58"/>
  <c r="CO10" i="56"/>
  <c r="CO10" i="58"/>
  <c r="P11" i="55"/>
  <c r="P11" i="58"/>
  <c r="AN11" i="56"/>
  <c r="AN11" i="58"/>
  <c r="AV11" i="55"/>
  <c r="AV11" i="58"/>
  <c r="BT11" i="56"/>
  <c r="BT11" i="58"/>
  <c r="BJ12" i="56"/>
  <c r="BJ12" i="58"/>
  <c r="K7" i="55"/>
  <c r="K7" i="58"/>
  <c r="O7" i="55"/>
  <c r="O7" i="58"/>
  <c r="S7" i="55"/>
  <c r="S7" i="58"/>
  <c r="W7" i="55"/>
  <c r="W7" i="58"/>
  <c r="AA7" i="55"/>
  <c r="AA7" i="58"/>
  <c r="AE7" i="55"/>
  <c r="AE7" i="58"/>
  <c r="AI7" i="55"/>
  <c r="AI7" i="58"/>
  <c r="AM7" i="55"/>
  <c r="AM7" i="58"/>
  <c r="AQ7" i="55"/>
  <c r="AQ7" i="58"/>
  <c r="AU7" i="55"/>
  <c r="AU7" i="58"/>
  <c r="AY7" i="55"/>
  <c r="AY7" i="58"/>
  <c r="BC7" i="55"/>
  <c r="BC7" i="58"/>
  <c r="BG7" i="55"/>
  <c r="BG7" i="58"/>
  <c r="BK7" i="55"/>
  <c r="BK7" i="58"/>
  <c r="BO7" i="55"/>
  <c r="BO7" i="58"/>
  <c r="BS7" i="55"/>
  <c r="BS7" i="58"/>
  <c r="J9" i="58"/>
  <c r="J9" i="55"/>
  <c r="O8" i="58"/>
  <c r="CA8" i="58"/>
  <c r="AX12" i="58"/>
  <c r="AX12" i="54"/>
  <c r="Z13" i="58"/>
  <c r="Z13" i="54"/>
  <c r="BQ13" i="58"/>
  <c r="BQ13" i="54"/>
  <c r="BZ13" i="55"/>
  <c r="BZ13" i="58"/>
  <c r="T14" i="54"/>
  <c r="T14" i="58"/>
  <c r="AC14" i="55"/>
  <c r="AC14" i="58"/>
  <c r="AW14" i="55"/>
  <c r="AW14" i="58"/>
  <c r="AC13" i="58"/>
  <c r="AC13" i="54"/>
  <c r="BA13" i="55"/>
  <c r="BA13" i="58"/>
  <c r="AS14" i="54"/>
  <c r="AS14" i="58"/>
  <c r="W15" i="55"/>
  <c r="W15" i="58"/>
  <c r="BT15" i="55"/>
  <c r="V16" i="55"/>
  <c r="V16" i="58"/>
  <c r="AU16" i="56"/>
  <c r="AU16" i="58"/>
  <c r="BS16" i="58"/>
  <c r="BS16" i="55"/>
  <c r="CA16" i="55"/>
  <c r="CA16" i="58"/>
  <c r="CL16" i="55"/>
  <c r="CL16" i="58"/>
  <c r="N17" i="55"/>
  <c r="N17" i="58"/>
  <c r="AH17" i="55"/>
  <c r="AH17" i="58"/>
  <c r="BB17" i="58"/>
  <c r="BB17" i="55"/>
  <c r="BJ17" i="56"/>
  <c r="BJ17" i="58"/>
  <c r="I3" i="58"/>
  <c r="I3" i="55"/>
  <c r="G5" i="56"/>
  <c r="G5" i="58"/>
  <c r="F8" i="56"/>
  <c r="F8" i="58"/>
  <c r="C10" i="58"/>
  <c r="C10" i="56"/>
  <c r="F13" i="58"/>
  <c r="F13" i="56"/>
  <c r="CR13" i="49"/>
  <c r="H15" i="55"/>
  <c r="H15" i="58"/>
  <c r="CR15" i="47"/>
  <c r="I16" i="55"/>
  <c r="I16" i="58"/>
  <c r="CR5" i="42"/>
  <c r="CM5" i="52"/>
  <c r="CM5" i="57"/>
  <c r="AP8" i="58"/>
  <c r="U14" i="55"/>
  <c r="CR14" i="47"/>
  <c r="BP14" i="55"/>
  <c r="BP14" i="58"/>
  <c r="BX14" i="58"/>
  <c r="BX14" i="56"/>
  <c r="BC15" i="55"/>
  <c r="CM15" i="55"/>
  <c r="CM15" i="58"/>
  <c r="S16" i="58"/>
  <c r="S16" i="55"/>
  <c r="AE16" i="55"/>
  <c r="AE16" i="58"/>
  <c r="CO9" i="53"/>
  <c r="CO9" i="57"/>
  <c r="CM16" i="53"/>
  <c r="CM16" i="57"/>
  <c r="R12" i="58"/>
  <c r="R12" i="54"/>
  <c r="AD13" i="58"/>
  <c r="AD13" i="54"/>
  <c r="BB13" i="55"/>
  <c r="BB13" i="58"/>
  <c r="AR14" i="54"/>
  <c r="AR14" i="58"/>
  <c r="N15" i="56"/>
  <c r="AQ15" i="56"/>
  <c r="AF15" i="56"/>
  <c r="BL15" i="55"/>
  <c r="BF15" i="56"/>
  <c r="CE15" i="55"/>
  <c r="AT15" i="56"/>
  <c r="BJ15" i="55"/>
  <c r="CG15" i="56"/>
  <c r="Q3" i="51"/>
  <c r="Q3" i="57"/>
  <c r="CR3" i="41"/>
  <c r="AD15" i="55"/>
  <c r="CO15" i="56"/>
  <c r="E9" i="51"/>
  <c r="CR9" i="41"/>
  <c r="E9" i="57"/>
  <c r="Q12" i="53"/>
  <c r="Q12" i="57"/>
  <c r="CR12" i="43"/>
  <c r="CJ16" i="51"/>
  <c r="CJ16" i="57"/>
  <c r="CB11" i="57"/>
  <c r="CB11" i="51"/>
  <c r="BL6" i="57"/>
  <c r="BL6" i="51"/>
  <c r="CA10" i="51"/>
  <c r="CA10" i="57"/>
  <c r="CR17" i="42"/>
  <c r="BP17" i="52"/>
  <c r="CO14" i="57"/>
  <c r="CO14" i="51"/>
  <c r="Z12" i="58"/>
  <c r="BF12" i="58"/>
  <c r="R15" i="56"/>
  <c r="AO15" i="56"/>
  <c r="X8" i="53"/>
  <c r="X8" i="57"/>
  <c r="CR8" i="43"/>
  <c r="CC4" i="57"/>
  <c r="CC4" i="51"/>
  <c r="AS12" i="53"/>
  <c r="AS12" i="57"/>
  <c r="CI6" i="51"/>
  <c r="CI6" i="57"/>
  <c r="BB6" i="53"/>
  <c r="CR6" i="43"/>
  <c r="Q11" i="51"/>
  <c r="Q11" i="57"/>
  <c r="CR11" i="41"/>
  <c r="BI15" i="56"/>
  <c r="J15" i="56"/>
  <c r="AW12" i="57"/>
  <c r="AW12" i="51"/>
  <c r="BD14" i="57"/>
  <c r="BD14" i="51"/>
  <c r="BQ17" i="51"/>
  <c r="BQ17" i="57"/>
  <c r="CG3" i="58"/>
  <c r="CG3" i="54"/>
  <c r="BF6" i="54"/>
  <c r="BF6" i="58"/>
  <c r="CL6" i="54"/>
  <c r="CL6" i="58"/>
  <c r="BN6" i="54"/>
  <c r="BN6" i="58"/>
  <c r="CE7" i="56"/>
  <c r="CE7" i="58"/>
  <c r="K8" i="55"/>
  <c r="K8" i="58"/>
  <c r="CR8" i="47"/>
  <c r="AC8" i="54"/>
  <c r="AC8" i="58"/>
  <c r="BE8" i="55"/>
  <c r="BE8" i="58"/>
  <c r="CO8" i="54"/>
  <c r="CO8" i="58"/>
  <c r="AR10" i="58"/>
  <c r="AR10" i="56"/>
  <c r="CJ10" i="55"/>
  <c r="CJ10" i="58"/>
  <c r="AL6" i="54"/>
  <c r="AL6" i="58"/>
  <c r="CA11" i="54"/>
  <c r="CA11" i="58"/>
  <c r="S12" i="58"/>
  <c r="S12" i="54"/>
  <c r="AY12" i="58"/>
  <c r="AY12" i="54"/>
  <c r="P15" i="55"/>
  <c r="AJ15" i="55"/>
  <c r="AR15" i="55"/>
  <c r="BH15" i="55"/>
  <c r="D15" i="55"/>
  <c r="AE15" i="55"/>
  <c r="AM15" i="55"/>
  <c r="AU15" i="55"/>
  <c r="BO15" i="55"/>
  <c r="E15" i="55"/>
  <c r="AF15" i="55"/>
  <c r="AN15" i="55"/>
  <c r="AV15" i="55"/>
  <c r="BD15" i="55"/>
  <c r="BP15" i="55"/>
  <c r="B15" i="55"/>
  <c r="AI15" i="55"/>
  <c r="BS15" i="55"/>
  <c r="AQ15" i="55"/>
  <c r="AN15" i="58"/>
  <c r="BK15" i="58"/>
  <c r="AV15" i="58"/>
  <c r="AI15" i="58"/>
  <c r="T15" i="58"/>
  <c r="O15" i="55"/>
  <c r="E15" i="58"/>
  <c r="CL15" i="55"/>
  <c r="BZ15" i="55"/>
  <c r="AH15" i="55"/>
  <c r="Z15" i="55"/>
  <c r="N15" i="55"/>
  <c r="CK15" i="55"/>
  <c r="CE15" i="58"/>
  <c r="BY15" i="55"/>
  <c r="BP15" i="58"/>
  <c r="AU15" i="58"/>
  <c r="AF15" i="58"/>
  <c r="Y15" i="55"/>
  <c r="S15" i="58"/>
  <c r="M15" i="55"/>
  <c r="BG15" i="55"/>
  <c r="D15" i="58"/>
  <c r="BO15" i="58"/>
  <c r="AE15" i="58"/>
  <c r="P15" i="58"/>
  <c r="BH15" i="58"/>
  <c r="G15" i="55"/>
  <c r="AQ15" i="58"/>
  <c r="CC15" i="55"/>
  <c r="AT15" i="58"/>
  <c r="BA15" i="58"/>
  <c r="R15" i="58"/>
  <c r="CD15" i="58"/>
  <c r="F15" i="55"/>
  <c r="V15" i="58"/>
  <c r="BB15" i="58"/>
  <c r="CH15" i="58"/>
  <c r="AS15" i="58"/>
  <c r="BE15" i="58"/>
  <c r="AD15" i="58"/>
  <c r="AK15" i="58"/>
  <c r="BU15" i="58"/>
  <c r="BN15" i="55"/>
  <c r="AT15" i="55"/>
  <c r="C15" i="55"/>
  <c r="BL15" i="58"/>
  <c r="Q15" i="58"/>
  <c r="BR15" i="58"/>
  <c r="AO15" i="58"/>
  <c r="BA15" i="55"/>
  <c r="AC15" i="58"/>
  <c r="N15" i="58"/>
  <c r="BN15" i="58"/>
  <c r="Y15" i="58"/>
  <c r="G15" i="58"/>
  <c r="AK15" i="55"/>
  <c r="C15" i="58"/>
  <c r="AX15" i="58"/>
  <c r="CL15" i="58"/>
  <c r="BE15" i="55"/>
  <c r="AS15" i="55"/>
  <c r="O15" i="58"/>
  <c r="Q15" i="55"/>
  <c r="BY15" i="58"/>
  <c r="AH15" i="58"/>
  <c r="BV15" i="58"/>
  <c r="U15" i="58"/>
  <c r="CG15" i="58"/>
  <c r="BF15" i="58"/>
  <c r="CP15" i="58"/>
  <c r="AG15" i="58"/>
  <c r="BM15" i="58"/>
  <c r="CK15" i="58"/>
  <c r="J15" i="58"/>
  <c r="BI15" i="58"/>
  <c r="BQ15" i="58"/>
  <c r="AW15" i="58"/>
  <c r="BF15" i="55"/>
  <c r="AJ15" i="58"/>
  <c r="BG15" i="58"/>
  <c r="AR15" i="58"/>
  <c r="AL15" i="55"/>
  <c r="V15" i="55"/>
  <c r="AL15" i="58"/>
  <c r="CC15" i="58"/>
  <c r="M15" i="58"/>
  <c r="U15" i="55"/>
  <c r="CG15" i="55"/>
  <c r="CO15" i="58"/>
  <c r="AG15" i="55"/>
  <c r="BM15" i="55"/>
  <c r="AP15" i="58"/>
  <c r="BZ15" i="58"/>
  <c r="BJ15" i="58"/>
  <c r="F15" i="58"/>
  <c r="Z15" i="58"/>
  <c r="X15" i="55"/>
  <c r="X15" i="58"/>
  <c r="CA15" i="55"/>
  <c r="CA15" i="58"/>
  <c r="AH16" i="55"/>
  <c r="AH16" i="58"/>
  <c r="BF16" i="56"/>
  <c r="BF16" i="58"/>
  <c r="BV16" i="58"/>
  <c r="BV16" i="55"/>
  <c r="CD16" i="56"/>
  <c r="CD16" i="58"/>
  <c r="CM16" i="55"/>
  <c r="CM16" i="58"/>
  <c r="Q17" i="58"/>
  <c r="Q17" i="56"/>
  <c r="AK17" i="58"/>
  <c r="AK17" i="56"/>
  <c r="BE17" i="58"/>
  <c r="BE17" i="56"/>
  <c r="BU17" i="55"/>
  <c r="BU17" i="58"/>
  <c r="CC17" i="58"/>
  <c r="CC17" i="56"/>
  <c r="E4" i="56"/>
  <c r="CR4" i="49"/>
  <c r="H7" i="55"/>
  <c r="H7" i="58"/>
  <c r="CR7" i="47"/>
  <c r="C9" i="56"/>
  <c r="C9" i="58"/>
  <c r="D10" i="58"/>
  <c r="D10" i="56"/>
  <c r="CR10" i="49"/>
  <c r="G13" i="58"/>
  <c r="G13" i="56"/>
  <c r="I15" i="55"/>
  <c r="I15" i="58"/>
  <c r="C17" i="55"/>
  <c r="C17" i="58"/>
  <c r="CM7" i="57"/>
  <c r="CM7" i="52"/>
  <c r="AP12" i="54"/>
  <c r="AP12" i="58"/>
  <c r="Y13" i="54"/>
  <c r="CR13" i="48"/>
  <c r="Y13" i="58"/>
  <c r="BR13" i="58"/>
  <c r="BR13" i="54"/>
  <c r="BY13" i="55"/>
  <c r="BY13" i="58"/>
  <c r="U14" i="54"/>
  <c r="U14" i="58"/>
  <c r="CR14" i="48"/>
  <c r="AB14" i="55"/>
  <c r="AB14" i="58"/>
  <c r="AV14" i="55"/>
  <c r="AV14" i="58"/>
  <c r="BQ14" i="55"/>
  <c r="BQ14" i="58"/>
  <c r="BY14" i="58"/>
  <c r="BY14" i="56"/>
  <c r="CN15" i="55"/>
  <c r="CN15" i="58"/>
  <c r="H3" i="56"/>
  <c r="CR3" i="49"/>
  <c r="F9" i="56"/>
  <c r="CR9" i="49"/>
  <c r="H15" i="56"/>
  <c r="CR15" i="49"/>
  <c r="CO11" i="51"/>
  <c r="CO11" i="57"/>
  <c r="N12" i="58"/>
  <c r="N12" i="54"/>
  <c r="AM15" i="58"/>
  <c r="CP6" i="51"/>
  <c r="CP6" i="57"/>
  <c r="CO15" i="55"/>
  <c r="J15" i="55"/>
  <c r="CP15" i="55"/>
  <c r="R15" i="55"/>
  <c r="AO15" i="55"/>
  <c r="AG11" i="57"/>
  <c r="AG11" i="51"/>
  <c r="Q4" i="57"/>
  <c r="CR4" i="41"/>
  <c r="Q4" i="51"/>
  <c r="AS4" i="57"/>
  <c r="AS4" i="51"/>
  <c r="X11" i="57"/>
  <c r="X11" i="51"/>
  <c r="CE6" i="57"/>
  <c r="CE6" i="51"/>
  <c r="BP17" i="51"/>
  <c r="BP17" i="57"/>
  <c r="AW3" i="51"/>
  <c r="AW3" i="57"/>
  <c r="J5" i="53"/>
  <c r="J5" i="57"/>
  <c r="CR5" i="43"/>
  <c r="BA3" i="57"/>
  <c r="BA3" i="51"/>
  <c r="CR11" i="43"/>
  <c r="AC11" i="53"/>
  <c r="BW17" i="51"/>
  <c r="BW17" i="57"/>
  <c r="AG3" i="57"/>
  <c r="AG3" i="51"/>
  <c r="AS3" i="57"/>
  <c r="AS3" i="51"/>
  <c r="AX17" i="51"/>
  <c r="AX17" i="57"/>
  <c r="CR17" i="41"/>
  <c r="BR15" i="55"/>
  <c r="AN11" i="51"/>
  <c r="AN11" i="57"/>
  <c r="BQ13" i="51"/>
  <c r="BQ13" i="57"/>
  <c r="CJ3" i="51"/>
  <c r="CJ3" i="57"/>
  <c r="BT16" i="53"/>
  <c r="BT16" i="57"/>
  <c r="U3" i="58"/>
  <c r="U3" i="54"/>
  <c r="Z6" i="54"/>
  <c r="Z6" i="58"/>
  <c r="BT4" i="54"/>
  <c r="BT4" i="58"/>
  <c r="CA7" i="58"/>
  <c r="CA7" i="56"/>
  <c r="CM7" i="58"/>
  <c r="CM7" i="56"/>
  <c r="BS8" i="56"/>
  <c r="BS8" i="58"/>
  <c r="BW8" i="55"/>
  <c r="BW8" i="58"/>
  <c r="AE9" i="55"/>
  <c r="AE9" i="58"/>
  <c r="BF9" i="56"/>
  <c r="BF9" i="58"/>
  <c r="X10" i="55"/>
  <c r="CR10" i="47"/>
  <c r="X10" i="58"/>
  <c r="BL10" i="58"/>
  <c r="BL10" i="56"/>
  <c r="AI11" i="55"/>
  <c r="AI11" i="58"/>
  <c r="BO11" i="55"/>
  <c r="BO11" i="58"/>
  <c r="BC12" i="56"/>
  <c r="BC12" i="58"/>
  <c r="AK3" i="58"/>
  <c r="AK3" i="54"/>
  <c r="AB4" i="54"/>
  <c r="AR4" i="54"/>
  <c r="BH4" i="54"/>
  <c r="BX4" i="54"/>
  <c r="CN4" i="54"/>
  <c r="B4" i="58"/>
  <c r="AJ4" i="54"/>
  <c r="AZ4" i="54"/>
  <c r="BP4" i="54"/>
  <c r="CF4" i="54"/>
  <c r="E4" i="54"/>
  <c r="L4" i="54"/>
  <c r="F4" i="54"/>
  <c r="B4" i="54"/>
  <c r="G4" i="54"/>
  <c r="T4" i="54"/>
  <c r="G4" i="58"/>
  <c r="I4" i="54"/>
  <c r="E4" i="58"/>
  <c r="CN4" i="58"/>
  <c r="BX4" i="58"/>
  <c r="BH4" i="58"/>
  <c r="AR4" i="58"/>
  <c r="AB4" i="58"/>
  <c r="L4" i="58"/>
  <c r="AO4" i="54"/>
  <c r="BK4" i="54"/>
  <c r="V4" i="58"/>
  <c r="AI4" i="54"/>
  <c r="BM4" i="58"/>
  <c r="AE4" i="54"/>
  <c r="CD4" i="58"/>
  <c r="BN4" i="54"/>
  <c r="AD4" i="54"/>
  <c r="D4" i="58"/>
  <c r="BF4" i="54"/>
  <c r="Q4" i="54"/>
  <c r="AL4" i="54"/>
  <c r="AY4" i="54"/>
  <c r="AP4" i="54"/>
  <c r="AM4" i="58"/>
  <c r="CO4" i="58"/>
  <c r="H4" i="58"/>
  <c r="AS4" i="58"/>
  <c r="CC4" i="58"/>
  <c r="CP4" i="54"/>
  <c r="M4" i="54"/>
  <c r="Y4" i="54"/>
  <c r="AT4" i="54"/>
  <c r="BG4" i="54"/>
  <c r="BV4" i="58"/>
  <c r="R4" i="58"/>
  <c r="BS4" i="58"/>
  <c r="BY4" i="54"/>
  <c r="O4" i="54"/>
  <c r="K4" i="58"/>
  <c r="AQ4" i="58"/>
  <c r="BA4" i="58"/>
  <c r="CG4" i="58"/>
  <c r="AG4" i="58"/>
  <c r="BB4" i="58"/>
  <c r="BO4" i="58"/>
  <c r="U4" i="58"/>
  <c r="CK4" i="58"/>
  <c r="CD4" i="54"/>
  <c r="BU4" i="58"/>
  <c r="BJ4" i="58"/>
  <c r="S4" i="58"/>
  <c r="AW4" i="58"/>
  <c r="BR4" i="58"/>
  <c r="BZ4" i="58"/>
  <c r="AM4" i="54"/>
  <c r="CO4" i="54"/>
  <c r="H4" i="54"/>
  <c r="AS4" i="54"/>
  <c r="CC4" i="54"/>
  <c r="W4" i="58"/>
  <c r="CL4" i="58"/>
  <c r="N4" i="58"/>
  <c r="AA4" i="58"/>
  <c r="BE4" i="58"/>
  <c r="BV4" i="54"/>
  <c r="R4" i="54"/>
  <c r="BS4" i="54"/>
  <c r="AH4" i="58"/>
  <c r="BQ4" i="58"/>
  <c r="AK4" i="54"/>
  <c r="CF4" i="58"/>
  <c r="BP4" i="58"/>
  <c r="AZ4" i="58"/>
  <c r="AJ4" i="58"/>
  <c r="T4" i="58"/>
  <c r="K4" i="54"/>
  <c r="AQ4" i="54"/>
  <c r="BA4" i="54"/>
  <c r="CG4" i="54"/>
  <c r="AG4" i="54"/>
  <c r="BB4" i="54"/>
  <c r="BO4" i="54"/>
  <c r="U4" i="54"/>
  <c r="CK4" i="54"/>
  <c r="AX4" i="58"/>
  <c r="BU4" i="54"/>
  <c r="Z4" i="58"/>
  <c r="C4" i="58"/>
  <c r="BJ4" i="54"/>
  <c r="D4" i="54"/>
  <c r="J4" i="58"/>
  <c r="CM4" i="58"/>
  <c r="S4" i="54"/>
  <c r="AW4" i="54"/>
  <c r="BR4" i="54"/>
  <c r="BZ4" i="54"/>
  <c r="AC4" i="58"/>
  <c r="BW4" i="54"/>
  <c r="BC4" i="58"/>
  <c r="CI4" i="58"/>
  <c r="W4" i="54"/>
  <c r="CL4" i="54"/>
  <c r="N4" i="54"/>
  <c r="AA4" i="54"/>
  <c r="BE4" i="54"/>
  <c r="BI4" i="58"/>
  <c r="CH4" i="58"/>
  <c r="AH4" i="54"/>
  <c r="BQ4" i="54"/>
  <c r="AU4" i="58"/>
  <c r="CA4" i="54"/>
  <c r="I4" i="58"/>
  <c r="AO4" i="58"/>
  <c r="BK4" i="58"/>
  <c r="V4" i="54"/>
  <c r="AI4" i="58"/>
  <c r="BM4" i="54"/>
  <c r="AE4" i="58"/>
  <c r="AX4" i="54"/>
  <c r="BN4" i="58"/>
  <c r="Z4" i="54"/>
  <c r="C4" i="54"/>
  <c r="AD4" i="58"/>
  <c r="J4" i="54"/>
  <c r="CM4" i="54"/>
  <c r="BF4" i="58"/>
  <c r="Q4" i="58"/>
  <c r="AL4" i="58"/>
  <c r="AY4" i="58"/>
  <c r="AP4" i="58"/>
  <c r="AC4" i="54"/>
  <c r="BW4" i="58"/>
  <c r="BC4" i="54"/>
  <c r="CI4" i="54"/>
  <c r="CP4" i="58"/>
  <c r="M4" i="58"/>
  <c r="BG4" i="58"/>
  <c r="BI4" i="54"/>
  <c r="O4" i="58"/>
  <c r="CH4" i="54"/>
  <c r="BY4" i="58"/>
  <c r="Y4" i="58"/>
  <c r="CE4" i="58"/>
  <c r="AT4" i="58"/>
  <c r="CE4" i="54"/>
  <c r="AU4" i="54"/>
  <c r="AK4" i="58"/>
  <c r="CA4" i="58"/>
  <c r="BL4" i="54"/>
  <c r="BL4" i="58"/>
  <c r="CO3" i="54"/>
  <c r="CO3" i="58"/>
  <c r="N6" i="54"/>
  <c r="CR6" i="48"/>
  <c r="N6" i="58"/>
  <c r="AT6" i="54"/>
  <c r="AT6" i="58"/>
  <c r="BZ6" i="54"/>
  <c r="BZ6" i="58"/>
  <c r="AN4" i="54"/>
  <c r="AN4" i="58"/>
  <c r="BX7" i="58"/>
  <c r="BX7" i="56"/>
  <c r="CB7" i="58"/>
  <c r="CB7" i="56"/>
  <c r="CF7" i="58"/>
  <c r="CF7" i="56"/>
  <c r="CJ7" i="56"/>
  <c r="CJ7" i="58"/>
  <c r="CN7" i="58"/>
  <c r="CN7" i="56"/>
  <c r="L8" i="55"/>
  <c r="L8" i="58"/>
  <c r="V8" i="56"/>
  <c r="V8" i="58"/>
  <c r="AD8" i="54"/>
  <c r="AD8" i="58"/>
  <c r="AN8" i="56"/>
  <c r="AN8" i="58"/>
  <c r="AR8" i="55"/>
  <c r="AR8" i="58"/>
  <c r="BB8" i="56"/>
  <c r="BB8" i="58"/>
  <c r="BJ8" i="54"/>
  <c r="BJ8" i="58"/>
  <c r="BT8" i="56"/>
  <c r="BT8" i="58"/>
  <c r="BX8" i="55"/>
  <c r="BX8" i="58"/>
  <c r="CH8" i="56"/>
  <c r="CH8" i="58"/>
  <c r="CP8" i="54"/>
  <c r="CP8" i="58"/>
  <c r="U9" i="56"/>
  <c r="U9" i="58"/>
  <c r="AF9" i="55"/>
  <c r="AF9" i="58"/>
  <c r="AU9" i="55"/>
  <c r="AU9" i="58"/>
  <c r="BG9" i="56"/>
  <c r="BG9" i="58"/>
  <c r="BS9" i="56"/>
  <c r="BS9" i="58"/>
  <c r="CD9" i="58"/>
  <c r="CD9" i="55"/>
  <c r="M10" i="56"/>
  <c r="M10" i="58"/>
  <c r="Y10" i="55"/>
  <c r="Y10" i="58"/>
  <c r="AG10" i="56"/>
  <c r="AG10" i="58"/>
  <c r="AS10" i="56"/>
  <c r="AS10" i="58"/>
  <c r="BE10" i="55"/>
  <c r="BE10" i="58"/>
  <c r="BM10" i="58"/>
  <c r="BM10" i="56"/>
  <c r="BY10" i="56"/>
  <c r="BY10" i="58"/>
  <c r="CK10" i="55"/>
  <c r="CK10" i="58"/>
  <c r="L11" i="55"/>
  <c r="CR11" i="47"/>
  <c r="AJ11" i="55"/>
  <c r="AJ11" i="58"/>
  <c r="BP11" i="55"/>
  <c r="BP11" i="58"/>
  <c r="V12" i="56"/>
  <c r="V12" i="58"/>
  <c r="AD12" i="56"/>
  <c r="AD12" i="58"/>
  <c r="CA12" i="56"/>
  <c r="CA12" i="58"/>
  <c r="J7" i="55"/>
  <c r="J7" i="58"/>
  <c r="M7" i="54"/>
  <c r="M7" i="58"/>
  <c r="Q7" i="58"/>
  <c r="Q7" i="54"/>
  <c r="U7" i="54"/>
  <c r="U7" i="58"/>
  <c r="Y7" i="58"/>
  <c r="Y7" i="54"/>
  <c r="AC7" i="54"/>
  <c r="AC7" i="58"/>
  <c r="AG7" i="54"/>
  <c r="AG7" i="58"/>
  <c r="AK7" i="54"/>
  <c r="AK7" i="58"/>
  <c r="AO7" i="54"/>
  <c r="AO7" i="58"/>
  <c r="AS7" i="54"/>
  <c r="AS7" i="58"/>
  <c r="AW7" i="54"/>
  <c r="AW7" i="58"/>
  <c r="BA7" i="58"/>
  <c r="BA7" i="54"/>
  <c r="BE7" i="58"/>
  <c r="BE7" i="54"/>
  <c r="BI7" i="58"/>
  <c r="BI7" i="54"/>
  <c r="BM7" i="58"/>
  <c r="BM7" i="54"/>
  <c r="BQ7" i="54"/>
  <c r="BQ7" i="58"/>
  <c r="BU7" i="54"/>
  <c r="BU7" i="58"/>
  <c r="AU8" i="58"/>
  <c r="L11" i="58"/>
  <c r="BX11" i="58"/>
  <c r="BX11" i="54"/>
  <c r="CR11" i="48"/>
  <c r="M13" i="55"/>
  <c r="CR13" i="47"/>
  <c r="M13" i="58"/>
  <c r="AG13" i="55"/>
  <c r="AG13" i="58"/>
  <c r="BV13" i="55"/>
  <c r="BV13" i="58"/>
  <c r="CK13" i="58"/>
  <c r="CK13" i="54"/>
  <c r="Y14" i="55"/>
  <c r="Y14" i="58"/>
  <c r="AN14" i="54"/>
  <c r="AN14" i="58"/>
  <c r="BM14" i="54"/>
  <c r="BM14" i="58"/>
  <c r="CB11" i="54"/>
  <c r="CB11" i="58"/>
  <c r="AX13" i="58"/>
  <c r="AX13" i="54"/>
  <c r="CP13" i="58"/>
  <c r="CP13" i="54"/>
  <c r="K15" i="55"/>
  <c r="K15" i="58"/>
  <c r="AA15" i="55"/>
  <c r="AA15" i="58"/>
  <c r="CB15" i="55"/>
  <c r="CB15" i="58"/>
  <c r="AI16" i="58"/>
  <c r="AI16" i="55"/>
  <c r="BG16" i="56"/>
  <c r="BG16" i="58"/>
  <c r="BW16" i="58"/>
  <c r="BW16" i="55"/>
  <c r="CP16" i="56"/>
  <c r="CP16" i="58"/>
  <c r="R17" i="58"/>
  <c r="R17" i="56"/>
  <c r="AL17" i="56"/>
  <c r="AL17" i="58"/>
  <c r="BF17" i="58"/>
  <c r="BF17" i="56"/>
  <c r="BV17" i="55"/>
  <c r="BV17" i="58"/>
  <c r="CD17" i="56"/>
  <c r="CD17" i="58"/>
  <c r="I7" i="55"/>
  <c r="I7" i="58"/>
  <c r="CR9" i="47"/>
  <c r="F9" i="55"/>
  <c r="F9" i="58"/>
  <c r="I12" i="58"/>
  <c r="CR12" i="47"/>
  <c r="I12" i="55"/>
  <c r="C14" i="56"/>
  <c r="C14" i="58"/>
  <c r="E16" i="58"/>
  <c r="CR16" i="47"/>
  <c r="E16" i="55"/>
  <c r="F17" i="58"/>
  <c r="CR17" i="49"/>
  <c r="F17" i="56"/>
  <c r="CO13" i="51"/>
  <c r="CO13" i="57"/>
  <c r="BV8" i="58"/>
  <c r="BT14" i="56"/>
  <c r="BT14" i="58"/>
  <c r="CJ14" i="55"/>
  <c r="CJ14" i="58"/>
  <c r="AY15" i="55"/>
  <c r="AY15" i="58"/>
  <c r="BW15" i="55"/>
  <c r="BW15" i="58"/>
  <c r="CI15" i="55"/>
  <c r="CI15" i="58"/>
  <c r="J16" i="55"/>
  <c r="J16" i="58"/>
  <c r="W16" i="58"/>
  <c r="W16" i="55"/>
  <c r="I15" i="56"/>
  <c r="AQ11" i="58"/>
  <c r="K12" i="58"/>
  <c r="K12" i="54"/>
  <c r="CR12" i="48"/>
  <c r="AT12" i="58"/>
  <c r="AT12" i="54"/>
  <c r="AW13" i="58"/>
  <c r="AW13" i="54"/>
  <c r="CO13" i="54"/>
  <c r="CO13" i="58"/>
  <c r="S15" i="55"/>
  <c r="O15" i="56"/>
  <c r="BD15" i="58"/>
  <c r="BR15" i="56"/>
  <c r="AN15" i="56"/>
  <c r="BJ15" i="56"/>
  <c r="AP15" i="56"/>
  <c r="BS15" i="58"/>
  <c r="BU15" i="56"/>
  <c r="BZ17" i="58"/>
  <c r="CD15" i="55"/>
  <c r="AC15" i="56"/>
  <c r="BK5" i="57"/>
  <c r="BK5" i="51"/>
  <c r="AC7" i="57"/>
  <c r="AC7" i="51"/>
  <c r="CF3" i="57"/>
  <c r="CF3" i="51"/>
  <c r="CR7" i="41"/>
  <c r="Y7" i="57"/>
  <c r="Y7" i="51"/>
  <c r="X14" i="52"/>
  <c r="CR14" i="42"/>
  <c r="X14" i="57"/>
  <c r="Y4" i="51"/>
  <c r="Y4" i="57"/>
  <c r="AA12" i="58"/>
  <c r="BV15" i="55"/>
  <c r="AC11" i="57"/>
  <c r="AC11" i="51"/>
  <c r="CR7" i="42"/>
  <c r="D7" i="52"/>
  <c r="D7" i="57"/>
  <c r="CB14" i="57"/>
  <c r="CB14" i="51"/>
  <c r="CR13" i="41"/>
  <c r="BO13" i="51"/>
  <c r="BO13" i="57"/>
  <c r="BA7" i="57"/>
  <c r="BA7" i="51"/>
  <c r="AP15" i="55"/>
  <c r="AW15" i="55"/>
  <c r="BS9" i="51"/>
  <c r="BS9" i="57"/>
  <c r="C13" i="51"/>
  <c r="C13" i="57"/>
  <c r="BB15" i="55"/>
  <c r="CR16" i="41"/>
  <c r="X4" i="54"/>
  <c r="X4" i="58"/>
  <c r="M3" i="58"/>
  <c r="M3" i="54"/>
  <c r="CI7" i="56"/>
  <c r="CI7" i="58"/>
  <c r="Y8" i="55"/>
  <c r="Y8" i="58"/>
  <c r="AM8" i="56"/>
  <c r="AM8" i="58"/>
  <c r="BI8" i="54"/>
  <c r="BI8" i="58"/>
  <c r="CK8" i="55"/>
  <c r="CK8" i="58"/>
  <c r="AQ9" i="56"/>
  <c r="AQ9" i="58"/>
  <c r="L10" i="58"/>
  <c r="L10" i="56"/>
  <c r="BD10" i="55"/>
  <c r="BD10" i="58"/>
  <c r="K11" i="56"/>
  <c r="CR11" i="49"/>
  <c r="BR6" i="54"/>
  <c r="BR6" i="58"/>
  <c r="BA3" i="58"/>
  <c r="BA3" i="54"/>
  <c r="P4" i="54"/>
  <c r="CR4" i="48"/>
  <c r="P4" i="58"/>
  <c r="CB4" i="54"/>
  <c r="CB4" i="58"/>
  <c r="BI3" i="54"/>
  <c r="BI3" i="58"/>
  <c r="CJ4" i="54"/>
  <c r="CJ4" i="58"/>
  <c r="AP6" i="54"/>
  <c r="AP6" i="58"/>
  <c r="BV6" i="54"/>
  <c r="BV6" i="58"/>
  <c r="N6" i="56"/>
  <c r="CR6" i="49"/>
  <c r="L7" i="58"/>
  <c r="CR7" i="48"/>
  <c r="L7" i="54"/>
  <c r="P7" i="58"/>
  <c r="P7" i="54"/>
  <c r="T7" i="54"/>
  <c r="T7" i="58"/>
  <c r="X7" i="54"/>
  <c r="X7" i="58"/>
  <c r="AB7" i="58"/>
  <c r="AB7" i="54"/>
  <c r="AF7" i="58"/>
  <c r="AF7" i="54"/>
  <c r="AJ7" i="54"/>
  <c r="AJ7" i="58"/>
  <c r="AN7" i="54"/>
  <c r="AN7" i="58"/>
  <c r="AR7" i="58"/>
  <c r="AR7" i="54"/>
  <c r="AV7" i="58"/>
  <c r="AV7" i="54"/>
  <c r="AZ7" i="54"/>
  <c r="AZ7" i="58"/>
  <c r="BD7" i="54"/>
  <c r="BD7" i="58"/>
  <c r="BH7" i="58"/>
  <c r="BH7" i="54"/>
  <c r="BL7" i="58"/>
  <c r="BL7" i="54"/>
  <c r="BP7" i="54"/>
  <c r="BP7" i="58"/>
  <c r="BT7" i="54"/>
  <c r="BT7" i="58"/>
  <c r="BY3" i="58"/>
  <c r="BY3" i="54"/>
  <c r="R6" i="54"/>
  <c r="R6" i="58"/>
  <c r="AX6" i="54"/>
  <c r="AX6" i="58"/>
  <c r="CD6" i="54"/>
  <c r="CD6" i="58"/>
  <c r="BY7" i="58"/>
  <c r="BY7" i="56"/>
  <c r="CC7" i="56"/>
  <c r="CC7" i="58"/>
  <c r="CG7" i="56"/>
  <c r="CG7" i="58"/>
  <c r="CK7" i="58"/>
  <c r="CK7" i="56"/>
  <c r="CO7" i="58"/>
  <c r="CO7" i="56"/>
  <c r="M8" i="54"/>
  <c r="M8" i="58"/>
  <c r="CR8" i="48"/>
  <c r="W8" i="56"/>
  <c r="W8" i="58"/>
  <c r="AA8" i="55"/>
  <c r="AA8" i="58"/>
  <c r="AO8" i="55"/>
  <c r="AO8" i="58"/>
  <c r="AS8" i="54"/>
  <c r="AS8" i="58"/>
  <c r="BC8" i="56"/>
  <c r="BC8" i="58"/>
  <c r="BG8" i="55"/>
  <c r="BG8" i="58"/>
  <c r="BU8" i="55"/>
  <c r="BU8" i="58"/>
  <c r="BY8" i="54"/>
  <c r="BY8" i="58"/>
  <c r="CI8" i="56"/>
  <c r="CI8" i="58"/>
  <c r="CM8" i="55"/>
  <c r="CM8" i="58"/>
  <c r="N9" i="56"/>
  <c r="N9" i="58"/>
  <c r="Z9" i="56"/>
  <c r="Z9" i="58"/>
  <c r="AK9" i="56"/>
  <c r="AK9" i="58"/>
  <c r="AV9" i="55"/>
  <c r="AV9" i="58"/>
  <c r="BK9" i="55"/>
  <c r="BK9" i="58"/>
  <c r="BW9" i="58"/>
  <c r="BW9" i="55"/>
  <c r="CG9" i="56"/>
  <c r="CG9" i="58"/>
  <c r="P10" i="56"/>
  <c r="P10" i="58"/>
  <c r="AB10" i="56"/>
  <c r="AB10" i="58"/>
  <c r="AN10" i="55"/>
  <c r="AN10" i="58"/>
  <c r="AV10" i="56"/>
  <c r="AV10" i="58"/>
  <c r="BH10" i="58"/>
  <c r="BH10" i="56"/>
  <c r="BT10" i="55"/>
  <c r="BT10" i="58"/>
  <c r="CB10" i="58"/>
  <c r="CB10" i="56"/>
  <c r="CN10" i="56"/>
  <c r="CN10" i="58"/>
  <c r="O11" i="55"/>
  <c r="O11" i="58"/>
  <c r="AM11" i="56"/>
  <c r="AM11" i="58"/>
  <c r="AU11" i="55"/>
  <c r="AU11" i="58"/>
  <c r="BS11" i="56"/>
  <c r="BS11" i="58"/>
  <c r="AE12" i="56"/>
  <c r="AE12" i="58"/>
  <c r="BG12" i="56"/>
  <c r="BG12" i="58"/>
  <c r="V6" i="54"/>
  <c r="V6" i="58"/>
  <c r="BB6" i="54"/>
  <c r="BB6" i="58"/>
  <c r="CH6" i="54"/>
  <c r="CH6" i="58"/>
  <c r="BF8" i="58"/>
  <c r="AR11" i="58"/>
  <c r="L15" i="55"/>
  <c r="L15" i="58"/>
  <c r="AB15" i="55"/>
  <c r="AB15" i="58"/>
  <c r="CF15" i="55"/>
  <c r="CF15" i="58"/>
  <c r="AT16" i="56"/>
  <c r="AT16" i="58"/>
  <c r="BR16" i="58"/>
  <c r="BR16" i="55"/>
  <c r="BZ16" i="58"/>
  <c r="BZ16" i="55"/>
  <c r="CI16" i="56"/>
  <c r="CI16" i="58"/>
  <c r="CR17" i="47"/>
  <c r="M17" i="58"/>
  <c r="M17" i="55"/>
  <c r="AG17" i="58"/>
  <c r="AG17" i="55"/>
  <c r="BA17" i="55"/>
  <c r="BA17" i="58"/>
  <c r="BI17" i="58"/>
  <c r="BI17" i="56"/>
  <c r="BY17" i="58"/>
  <c r="BY17" i="55"/>
  <c r="H3" i="55"/>
  <c r="CR3" i="47"/>
  <c r="H3" i="58"/>
  <c r="F5" i="56"/>
  <c r="F5" i="58"/>
  <c r="CR5" i="49"/>
  <c r="E8" i="56"/>
  <c r="CR8" i="49"/>
  <c r="E8" i="58"/>
  <c r="G9" i="58"/>
  <c r="G9" i="55"/>
  <c r="C13" i="55"/>
  <c r="C13" i="58"/>
  <c r="D14" i="58"/>
  <c r="D14" i="56"/>
  <c r="CR14" i="49"/>
  <c r="F16" i="58"/>
  <c r="F16" i="55"/>
  <c r="AE8" i="58"/>
  <c r="N13" i="55"/>
  <c r="N13" i="58"/>
  <c r="AH13" i="55"/>
  <c r="AH13" i="58"/>
  <c r="BU13" i="55"/>
  <c r="BU13" i="58"/>
  <c r="CL13" i="58"/>
  <c r="CL13" i="54"/>
  <c r="X14" i="55"/>
  <c r="X14" i="58"/>
  <c r="AO14" i="54"/>
  <c r="AO14" i="58"/>
  <c r="BL14" i="54"/>
  <c r="BL14" i="58"/>
  <c r="BU14" i="58"/>
  <c r="BU14" i="56"/>
  <c r="V15" i="56"/>
  <c r="AM15" i="56"/>
  <c r="AY15" i="56"/>
  <c r="BD15" i="56"/>
  <c r="BV15" i="56"/>
  <c r="CH15" i="56"/>
  <c r="CM15" i="56"/>
  <c r="D15" i="56"/>
  <c r="AI15" i="56"/>
  <c r="AZ15" i="56"/>
  <c r="BK15" i="56"/>
  <c r="BW15" i="56"/>
  <c r="CI15" i="56"/>
  <c r="CN15" i="56"/>
  <c r="E15" i="56"/>
  <c r="B15" i="56"/>
  <c r="S15" i="56"/>
  <c r="AJ15" i="56"/>
  <c r="AU15" i="56"/>
  <c r="BB15" i="56"/>
  <c r="BL15" i="56"/>
  <c r="BX15" i="56"/>
  <c r="CE15" i="56"/>
  <c r="CJ15" i="56"/>
  <c r="CP15" i="56"/>
  <c r="G15" i="56"/>
  <c r="T15" i="56"/>
  <c r="Z15" i="56"/>
  <c r="AV15" i="56"/>
  <c r="BC15" i="56"/>
  <c r="BZ15" i="56"/>
  <c r="CF15" i="56"/>
  <c r="CL15" i="56"/>
  <c r="BN15" i="56"/>
  <c r="C15" i="56"/>
  <c r="BE15" i="56"/>
  <c r="AS15" i="56"/>
  <c r="U15" i="56"/>
  <c r="CC15" i="56"/>
  <c r="CK15" i="56"/>
  <c r="BY15" i="56"/>
  <c r="Y15" i="56"/>
  <c r="M15" i="56"/>
  <c r="BA15" i="56"/>
  <c r="BM15" i="56"/>
  <c r="F15" i="56"/>
  <c r="AH15" i="56"/>
  <c r="X15" i="56"/>
  <c r="AZ15" i="55"/>
  <c r="AZ15" i="58"/>
  <c r="BX15" i="55"/>
  <c r="BX15" i="58"/>
  <c r="CJ15" i="55"/>
  <c r="CJ15" i="58"/>
  <c r="R16" i="55"/>
  <c r="R16" i="58"/>
  <c r="AD16" i="58"/>
  <c r="AD16" i="55"/>
  <c r="H7" i="56"/>
  <c r="CR7" i="49"/>
  <c r="I12" i="56"/>
  <c r="CR12" i="49"/>
  <c r="E16" i="56"/>
  <c r="CR16" i="49"/>
  <c r="CN4" i="52"/>
  <c r="CN4" i="57"/>
  <c r="CM14" i="51"/>
  <c r="CM14" i="57"/>
  <c r="BW11" i="58"/>
  <c r="AQ12" i="58"/>
  <c r="AQ12" i="54"/>
  <c r="B15" i="58"/>
  <c r="T15" i="55"/>
  <c r="AD15" i="56"/>
  <c r="BK15" i="55"/>
  <c r="BT15" i="58"/>
  <c r="BC15" i="58"/>
  <c r="BS15" i="56"/>
  <c r="AR15" i="56"/>
  <c r="CO10" i="51"/>
  <c r="CO10" i="57"/>
  <c r="AC15" i="55"/>
  <c r="CF10" i="51"/>
  <c r="CF10" i="57"/>
  <c r="Y4" i="52"/>
  <c r="CR4" i="42"/>
  <c r="CE16" i="58"/>
  <c r="AX15" i="55"/>
  <c r="BQ15" i="55"/>
  <c r="BA15" i="51"/>
  <c r="BA15" i="57"/>
  <c r="BP10" i="57"/>
  <c r="BP10" i="51"/>
  <c r="BR13" i="51"/>
  <c r="BR13" i="57"/>
  <c r="BB6" i="57"/>
  <c r="BB6" i="51"/>
  <c r="G10" i="52"/>
  <c r="G10" i="57"/>
  <c r="CR10" i="42"/>
  <c r="BH10" i="57"/>
  <c r="CR10" i="41"/>
  <c r="BH10" i="51"/>
  <c r="AJ6" i="57"/>
  <c r="CR6" i="42"/>
  <c r="AJ6" i="52"/>
  <c r="AE7" i="51"/>
  <c r="AE7" i="57"/>
  <c r="W12" i="58"/>
  <c r="BB12" i="58"/>
  <c r="CC9" i="58"/>
  <c r="AX15" i="56"/>
  <c r="BI15" i="55"/>
  <c r="BL10" i="57"/>
  <c r="BL10" i="51"/>
  <c r="AD17" i="53"/>
  <c r="AD17" i="57"/>
  <c r="CR17" i="43"/>
  <c r="AS5" i="57"/>
  <c r="CR5" i="41"/>
  <c r="AS5" i="51"/>
  <c r="BG5" i="51"/>
  <c r="BG5" i="57"/>
  <c r="AW15" i="57"/>
  <c r="AW15" i="51"/>
  <c r="CJ16" i="53"/>
  <c r="CR16" i="43"/>
  <c r="AK7" i="57"/>
  <c r="AK7" i="51"/>
  <c r="BU15" i="55"/>
  <c r="AK15" i="56"/>
  <c r="BH4" i="51"/>
  <c r="BH4" i="57"/>
  <c r="BS9" i="53"/>
  <c r="CR9" i="43"/>
  <c r="Q15" i="56"/>
  <c r="AP16" i="57"/>
  <c r="AP16" i="51"/>
  <c r="BT12" i="57"/>
  <c r="BT12" i="51"/>
  <c r="CR4" i="43"/>
  <c r="AO12" i="57"/>
  <c r="AO12" i="51"/>
  <c r="CR12" i="41"/>
  <c r="CR15" i="41"/>
  <c r="CR14" i="41"/>
</calcChain>
</file>

<file path=xl/comments1.xml><?xml version="1.0" encoding="utf-8"?>
<comments xmlns="http://schemas.openxmlformats.org/spreadsheetml/2006/main">
  <authors>
    <author>J. Bolt</author>
    <author>Jutta</author>
  </authors>
  <commentList>
    <comment ref="G3" authorId="0" shapeId="0">
      <text>
        <r>
          <rPr>
            <b/>
            <sz val="8"/>
            <color indexed="81"/>
            <rFont val="Tahoma"/>
            <family val="2"/>
          </rPr>
          <t>J. Bolt:</t>
        </r>
        <r>
          <rPr>
            <sz val="8"/>
            <color indexed="81"/>
            <rFont val="Tahoma"/>
            <family val="2"/>
          </rPr>
          <t xml:space="preserve">
1500 - 1850 from Pfister 2011. 2008 - 2010 updated from the Conference Board TED. </t>
        </r>
      </text>
    </comment>
    <comment ref="H3" authorId="0" shapeId="0">
      <text>
        <r>
          <rPr>
            <b/>
            <sz val="8"/>
            <color indexed="81"/>
            <rFont val="Tahoma"/>
            <family val="2"/>
          </rPr>
          <t>J. Bolt:</t>
        </r>
        <r>
          <rPr>
            <sz val="8"/>
            <color indexed="81"/>
            <rFont val="Tahoma"/>
            <family val="2"/>
          </rPr>
          <t xml:space="preserve">
1300 - 1861 data from Malanima (2011). Estimates apply to Centre-North Italy only.
1861-1990 data from Bafigi (2011).</t>
        </r>
      </text>
    </comment>
    <comment ref="I3" authorId="0" shapeId="0">
      <text>
        <r>
          <rPr>
            <b/>
            <sz val="8"/>
            <color indexed="81"/>
            <rFont val="Tahoma"/>
            <family val="2"/>
          </rPr>
          <t>J. Bolt:</t>
        </r>
        <r>
          <rPr>
            <sz val="8"/>
            <color indexed="81"/>
            <rFont val="Tahoma"/>
            <family val="2"/>
          </rPr>
          <t xml:space="preserve">
1348-1807 from van Zanden and van Leeuwen (2012). Figures apply to Holland only. 
1807 - 1913 from Smits, J.P., E. Horlings and J.L. van Zanden (2000).</t>
        </r>
      </text>
    </comment>
    <comment ref="K3" authorId="0" shapeId="0">
      <text>
        <r>
          <rPr>
            <b/>
            <sz val="8"/>
            <color indexed="81"/>
            <rFont val="Tahoma"/>
            <family val="2"/>
          </rPr>
          <t>J. Bolt:</t>
        </r>
        <r>
          <rPr>
            <sz val="8"/>
            <color indexed="81"/>
            <rFont val="Tahoma"/>
            <family val="2"/>
          </rPr>
          <t xml:space="preserve">
1550 - 1950 from Schön and Krantz (2012).
1950 - 2010 TED the Conference Board</t>
        </r>
      </text>
    </comment>
    <comment ref="L3" authorId="0" shapeId="0">
      <text>
        <r>
          <rPr>
            <b/>
            <sz val="8"/>
            <color indexed="81"/>
            <rFont val="Tahoma"/>
            <family val="2"/>
          </rPr>
          <t>J. Bolt:</t>
        </r>
        <r>
          <rPr>
            <sz val="8"/>
            <color indexed="81"/>
            <rFont val="Tahoma"/>
            <family val="2"/>
          </rPr>
          <t xml:space="preserve">
Data 1851-1948 taken from table Q.1a, Q.17a and Q.17b, Historical Statistics of Switzerland Online, www.fsw.uzh.ch/histstat/main.php. 
For explanation of estimates see Halbeisen (2012). </t>
        </r>
      </text>
    </comment>
    <comment ref="M3" authorId="0" shapeId="0">
      <text>
        <r>
          <rPr>
            <b/>
            <sz val="8"/>
            <color indexed="81"/>
            <rFont val="Tahoma"/>
            <family val="2"/>
          </rPr>
          <t>J. Bolt:</t>
        </r>
        <r>
          <rPr>
            <sz val="8"/>
            <color indexed="81"/>
            <rFont val="Tahoma"/>
            <family val="2"/>
          </rPr>
          <t xml:space="preserve">
1270 - 1700 from Broadberry (2011). 
Estimates up to 1700 apply to England. From 1700 - 1850 Great Britain, from 1851 onwards UK</t>
        </r>
      </text>
    </comment>
    <comment ref="P3" authorId="0" shapeId="0">
      <text>
        <r>
          <rPr>
            <b/>
            <sz val="8"/>
            <color indexed="81"/>
            <rFont val="Tahoma"/>
            <family val="2"/>
          </rPr>
          <t>J. Bolt:</t>
        </r>
        <r>
          <rPr>
            <sz val="8"/>
            <color indexed="81"/>
            <rFont val="Tahoma"/>
            <family val="2"/>
          </rPr>
          <t xml:space="preserve">
Data 1833 - 1913 taken from Kostelenos et al. (2011). We use both Population and GDP data from this source.</t>
        </r>
      </text>
    </comment>
    <comment ref="Q3" authorId="1" shapeId="0">
      <text>
        <r>
          <rPr>
            <b/>
            <sz val="9"/>
            <color indexed="81"/>
            <rFont val="Tahoma"/>
            <family val="2"/>
          </rPr>
          <t>Jutta:</t>
        </r>
        <r>
          <rPr>
            <sz val="9"/>
            <color indexed="81"/>
            <rFont val="Tahoma"/>
            <family val="2"/>
          </rPr>
          <t xml:space="preserve">
1550 - 1850 from Reis et al. (2011)</t>
        </r>
      </text>
    </comment>
    <comment ref="R3" authorId="0" shapeId="0">
      <text>
        <r>
          <rPr>
            <b/>
            <sz val="8"/>
            <color indexed="81"/>
            <rFont val="Tahoma"/>
            <family val="2"/>
          </rPr>
          <t>J. Bolt:</t>
        </r>
        <r>
          <rPr>
            <sz val="8"/>
            <color indexed="81"/>
            <rFont val="Tahoma"/>
            <family val="2"/>
          </rPr>
          <t xml:space="preserve">
1270 – 1850 from Alvarez-Nogal&amp;Prados (2013), using their annual benchmarks</t>
        </r>
      </text>
    </comment>
    <comment ref="X3" authorId="1" shapeId="0">
      <text>
        <r>
          <rPr>
            <b/>
            <sz val="9"/>
            <color indexed="81"/>
            <rFont val="Tahoma"/>
            <family val="2"/>
          </rPr>
          <t>Jutta:</t>
        </r>
        <r>
          <rPr>
            <sz val="9"/>
            <color indexed="81"/>
            <rFont val="Tahoma"/>
            <family val="2"/>
          </rPr>
          <t xml:space="preserve">
1650 - 1790 from McCusker (2006). 1790 - 1870 from Sutch (2006). </t>
        </r>
      </text>
    </comment>
    <comment ref="AA3" authorId="0" shapeId="0">
      <text>
        <r>
          <rPr>
            <b/>
            <sz val="8"/>
            <color indexed="81"/>
            <rFont val="Tahoma"/>
            <family val="2"/>
          </rPr>
          <t>J. Bolt:</t>
        </r>
        <r>
          <rPr>
            <sz val="8"/>
            <color indexed="81"/>
            <rFont val="Tahoma"/>
            <family val="2"/>
          </rPr>
          <t xml:space="preserve">
1892-1945 Ivanov (2006)</t>
        </r>
      </text>
    </comment>
    <comment ref="AF3" authorId="0" shapeId="0">
      <text>
        <r>
          <rPr>
            <b/>
            <sz val="8"/>
            <color indexed="81"/>
            <rFont val="Tahoma"/>
            <family val="2"/>
          </rPr>
          <t>J. Bolt:</t>
        </r>
        <r>
          <rPr>
            <sz val="8"/>
            <color indexed="81"/>
            <rFont val="Tahoma"/>
            <family val="2"/>
          </rPr>
          <t xml:space="preserve">
1952-2008 Milanovic (2011)</t>
        </r>
      </text>
    </comment>
    <comment ref="AI3" authorId="0" shapeId="0">
      <text>
        <r>
          <rPr>
            <b/>
            <sz val="8"/>
            <color indexed="81"/>
            <rFont val="Tahoma"/>
            <family val="2"/>
          </rPr>
          <t>J. Bolt:</t>
        </r>
        <r>
          <rPr>
            <sz val="8"/>
            <color indexed="81"/>
            <rFont val="Tahoma"/>
            <family val="2"/>
          </rPr>
          <t xml:space="preserve">
1952-2008 Milanovic (2011)</t>
        </r>
      </text>
    </comment>
    <comment ref="AJ3" authorId="0" shapeId="0">
      <text>
        <r>
          <rPr>
            <b/>
            <sz val="8"/>
            <color indexed="81"/>
            <rFont val="Tahoma"/>
            <family val="2"/>
          </rPr>
          <t>J. Bolt:</t>
        </r>
        <r>
          <rPr>
            <sz val="8"/>
            <color indexed="81"/>
            <rFont val="Tahoma"/>
            <family val="2"/>
          </rPr>
          <t xml:space="preserve">
1952-2008 Milanovic (2011)</t>
        </r>
      </text>
    </comment>
    <comment ref="AK3" authorId="0" shapeId="0">
      <text>
        <r>
          <rPr>
            <b/>
            <sz val="8"/>
            <color indexed="81"/>
            <rFont val="Tahoma"/>
            <family val="2"/>
          </rPr>
          <t>J. Bolt:</t>
        </r>
        <r>
          <rPr>
            <sz val="8"/>
            <color indexed="81"/>
            <rFont val="Tahoma"/>
            <family val="2"/>
          </rPr>
          <t xml:space="preserve">
1952-2008 Milanovic (2011)</t>
        </r>
      </text>
    </comment>
    <comment ref="AL3" authorId="0" shapeId="0">
      <text>
        <r>
          <rPr>
            <b/>
            <sz val="8"/>
            <color indexed="81"/>
            <rFont val="Tahoma"/>
            <family val="2"/>
          </rPr>
          <t>J. Bolt:</t>
        </r>
        <r>
          <rPr>
            <sz val="8"/>
            <color indexed="81"/>
            <rFont val="Tahoma"/>
            <family val="2"/>
          </rPr>
          <t xml:space="preserve">
1952-2008 Milanovic (2011)</t>
        </r>
      </text>
    </comment>
    <comment ref="AM3" authorId="0" shapeId="0">
      <text>
        <r>
          <rPr>
            <b/>
            <sz val="8"/>
            <color indexed="81"/>
            <rFont val="Tahoma"/>
            <family val="2"/>
          </rPr>
          <t>J. Bolt:</t>
        </r>
        <r>
          <rPr>
            <sz val="8"/>
            <color indexed="81"/>
            <rFont val="Tahoma"/>
            <family val="2"/>
          </rPr>
          <t xml:space="preserve">
1952-2008 Milanovic (2011)</t>
        </r>
      </text>
    </comment>
    <comment ref="AN3" authorId="0" shapeId="0">
      <text>
        <r>
          <rPr>
            <b/>
            <sz val="8"/>
            <color indexed="81"/>
            <rFont val="Tahoma"/>
            <family val="2"/>
          </rPr>
          <t>J. Bolt:</t>
        </r>
        <r>
          <rPr>
            <sz val="8"/>
            <color indexed="81"/>
            <rFont val="Tahoma"/>
            <family val="2"/>
          </rPr>
          <t xml:space="preserve">
1952-1990 Milanovic (2011)</t>
        </r>
      </text>
    </comment>
    <comment ref="BH3" authorId="0" shapeId="0">
      <text>
        <r>
          <rPr>
            <b/>
            <sz val="8"/>
            <color indexed="81"/>
            <rFont val="Tahoma"/>
            <family val="2"/>
          </rPr>
          <t>J. Bolt:</t>
        </r>
        <r>
          <rPr>
            <sz val="8"/>
            <color indexed="81"/>
            <rFont val="Tahoma"/>
            <family val="2"/>
          </rPr>
          <t xml:space="preserve">
1885-1913 from Gregory (1982). 1913-1928 from Markevitch and Harrison (2011), table 6.</t>
        </r>
      </text>
    </comment>
    <comment ref="BI3" authorId="0" shapeId="0">
      <text>
        <r>
          <rPr>
            <b/>
            <sz val="8"/>
            <color indexed="81"/>
            <rFont val="Tahoma"/>
            <family val="2"/>
          </rPr>
          <t>J. Bolt:</t>
        </r>
        <r>
          <rPr>
            <sz val="8"/>
            <color indexed="81"/>
            <rFont val="Tahoma"/>
            <family val="2"/>
          </rPr>
          <t xml:space="preserve">
1800 - 1870 from updated data based on Prados de la Escosura (2009). 1870 - 1900 from Bertola and Ocampo (2012) </t>
        </r>
      </text>
    </comment>
    <comment ref="BJ3" authorId="0" shapeId="0">
      <text>
        <r>
          <rPr>
            <b/>
            <sz val="8"/>
            <color indexed="81"/>
            <rFont val="Tahoma"/>
            <family val="2"/>
          </rPr>
          <t>J. Bolt:</t>
        </r>
        <r>
          <rPr>
            <sz val="8"/>
            <color indexed="81"/>
            <rFont val="Tahoma"/>
            <family val="2"/>
          </rPr>
          <t xml:space="preserve">
1800 - 1870 from updated data based on Prados de la Escosura (2009).</t>
        </r>
      </text>
    </comment>
    <comment ref="BK3" authorId="0" shapeId="0">
      <text>
        <r>
          <rPr>
            <b/>
            <sz val="8"/>
            <color indexed="81"/>
            <rFont val="Tahoma"/>
            <family val="2"/>
          </rPr>
          <t>J. Bolt:</t>
        </r>
        <r>
          <rPr>
            <sz val="8"/>
            <color indexed="81"/>
            <rFont val="Tahoma"/>
            <family val="2"/>
          </rPr>
          <t xml:space="preserve">
1800 - 1870 from updated data based on Prados de la Escosura (2009).</t>
        </r>
      </text>
    </comment>
    <comment ref="BL3" authorId="0" shapeId="0">
      <text>
        <r>
          <rPr>
            <b/>
            <sz val="8"/>
            <color indexed="81"/>
            <rFont val="Tahoma"/>
            <family val="2"/>
          </rPr>
          <t>J. Bolt:</t>
        </r>
        <r>
          <rPr>
            <sz val="8"/>
            <color indexed="81"/>
            <rFont val="Tahoma"/>
            <family val="2"/>
          </rPr>
          <t xml:space="preserve">
1800 - 1870 from updated data based on Prados de la Escosura (2009). 1870 - 1923 from Bertola and Ocampo (2012) </t>
        </r>
      </text>
    </comment>
    <comment ref="BM3" authorId="0" shapeId="0">
      <text>
        <r>
          <rPr>
            <b/>
            <sz val="8"/>
            <color indexed="81"/>
            <rFont val="Tahoma"/>
            <family val="2"/>
          </rPr>
          <t>J. Bolt:</t>
        </r>
        <r>
          <rPr>
            <sz val="8"/>
            <color indexed="81"/>
            <rFont val="Tahoma"/>
            <family val="2"/>
          </rPr>
          <t xml:space="preserve">
1800 - 1870 from updated data based on Prados de la Escosura (2009). 1870 - 1901 from Bertola and Ocampo (2012) </t>
        </r>
      </text>
    </comment>
    <comment ref="BN3" authorId="0" shapeId="0">
      <text>
        <r>
          <rPr>
            <b/>
            <sz val="8"/>
            <color indexed="81"/>
            <rFont val="Tahoma"/>
            <family val="2"/>
          </rPr>
          <t>J. Bolt:</t>
        </r>
        <r>
          <rPr>
            <sz val="8"/>
            <color indexed="81"/>
            <rFont val="Tahoma"/>
            <family val="2"/>
          </rPr>
          <t xml:space="preserve">
1800 - 1870 from updated data based on Prados de la Escosura (2009). 1870 - 1901 from Bertola and Ocampo (2012) </t>
        </r>
      </text>
    </comment>
    <comment ref="BO3" authorId="0" shapeId="0">
      <text>
        <r>
          <rPr>
            <b/>
            <sz val="8"/>
            <color indexed="81"/>
            <rFont val="Tahoma"/>
            <family val="2"/>
          </rPr>
          <t>J. Bolt:</t>
        </r>
        <r>
          <rPr>
            <sz val="8"/>
            <color indexed="81"/>
            <rFont val="Tahoma"/>
            <family val="2"/>
          </rPr>
          <t xml:space="preserve">
1800 - 1870 from updated data based on Prados de la Escosura (2009).</t>
        </r>
      </text>
    </comment>
    <comment ref="BP3" authorId="0" shapeId="0">
      <text>
        <r>
          <rPr>
            <b/>
            <sz val="8"/>
            <color indexed="81"/>
            <rFont val="Tahoma"/>
            <family val="2"/>
          </rPr>
          <t>J. Bolt:</t>
        </r>
        <r>
          <rPr>
            <sz val="8"/>
            <color indexed="81"/>
            <rFont val="Tahoma"/>
            <family val="2"/>
          </rPr>
          <t xml:space="preserve">
1800 - 1870 from updated data based on Prados de la Escosura (2009). 1870 - 1901 from Bertola and Ocampo (2012) </t>
        </r>
      </text>
    </comment>
    <comment ref="BT3" authorId="0" shapeId="0">
      <text>
        <r>
          <rPr>
            <b/>
            <sz val="8"/>
            <color indexed="81"/>
            <rFont val="Tahoma"/>
            <family val="2"/>
          </rPr>
          <t>J. Bolt:</t>
        </r>
        <r>
          <rPr>
            <sz val="8"/>
            <color indexed="81"/>
            <rFont val="Tahoma"/>
            <family val="2"/>
          </rPr>
          <t xml:space="preserve">
1800 - 1929 data from updated data based on Prados de la Escosura (2009).</t>
        </r>
      </text>
    </comment>
    <comment ref="BV3" authorId="0" shapeId="0">
      <text>
        <r>
          <rPr>
            <b/>
            <sz val="8"/>
            <color indexed="81"/>
            <rFont val="Tahoma"/>
            <family val="2"/>
          </rPr>
          <t>J. Bolt:</t>
        </r>
        <r>
          <rPr>
            <sz val="8"/>
            <color indexed="81"/>
            <rFont val="Tahoma"/>
            <family val="2"/>
          </rPr>
          <t xml:space="preserve">
1870 - 1938 from data updated based on Prados de la Escosura (2009). </t>
        </r>
      </text>
    </comment>
    <comment ref="CA3" authorId="0" shapeId="0">
      <text>
        <r>
          <rPr>
            <b/>
            <sz val="8"/>
            <color indexed="81"/>
            <rFont val="Tahoma"/>
            <family val="2"/>
          </rPr>
          <t>J. Bolt:</t>
        </r>
        <r>
          <rPr>
            <sz val="8"/>
            <color indexed="81"/>
            <rFont val="Tahoma"/>
            <family val="2"/>
          </rPr>
          <t xml:space="preserve">
1850 - 1938 from updated data based on Prados de la Escosura (2009). </t>
        </r>
      </text>
    </comment>
    <comment ref="CK3" authorId="0" shapeId="0">
      <text>
        <r>
          <rPr>
            <b/>
            <sz val="8"/>
            <color indexed="81"/>
            <rFont val="Tahoma"/>
            <family val="2"/>
          </rPr>
          <t>J. Bolt:</t>
        </r>
        <r>
          <rPr>
            <sz val="8"/>
            <color indexed="81"/>
            <rFont val="Tahoma"/>
            <family val="2"/>
          </rPr>
          <t xml:space="preserve">
The estimates for India before 1870 by Broadberry and Gupta (2012) have been 'withdrawn' from the current version of the Maddison dataset</t>
        </r>
      </text>
    </comment>
    <comment ref="CL3" authorId="0" shapeId="0">
      <text>
        <r>
          <rPr>
            <b/>
            <sz val="8"/>
            <color indexed="81"/>
            <rFont val="Tahoma"/>
            <family val="2"/>
          </rPr>
          <t>J. Bolt:</t>
        </r>
        <r>
          <rPr>
            <sz val="8"/>
            <color indexed="81"/>
            <rFont val="Tahoma"/>
            <family val="2"/>
          </rPr>
          <t xml:space="preserve">
1815 - 1880 data apply to Java and are taken from van Zanden (2012). 1880-2008 from van der Eng (2010).</t>
        </r>
      </text>
    </comment>
    <comment ref="CM3" authorId="0" shapeId="0">
      <text>
        <r>
          <rPr>
            <b/>
            <sz val="8"/>
            <color indexed="81"/>
            <rFont val="Tahoma"/>
            <family val="2"/>
          </rPr>
          <t>J. Bolt:</t>
        </r>
        <r>
          <rPr>
            <sz val="8"/>
            <color indexed="81"/>
            <rFont val="Tahoma"/>
            <family val="2"/>
          </rPr>
          <t xml:space="preserve">
730 - 1870 taken from Bassino et al. (2011) p. 20, table 6.</t>
        </r>
      </text>
    </comment>
    <comment ref="CO3" authorId="1" shapeId="0">
      <text>
        <r>
          <rPr>
            <b/>
            <sz val="9"/>
            <color indexed="81"/>
            <rFont val="Tahoma"/>
            <family val="2"/>
          </rPr>
          <t>Jutta:</t>
        </r>
        <r>
          <rPr>
            <sz val="9"/>
            <color indexed="81"/>
            <rFont val="Tahoma"/>
            <family val="2"/>
          </rPr>
          <t xml:space="preserve">
1820 - 1940 trend from original Maddison estimates applied to benchmark for 1934/36 from Fukao et al. (2007)</t>
        </r>
      </text>
    </comment>
    <comment ref="CQ3" authorId="1" shapeId="0">
      <text>
        <r>
          <rPr>
            <b/>
            <sz val="9"/>
            <color indexed="81"/>
            <rFont val="Tahoma"/>
            <family val="2"/>
          </rPr>
          <t>Jutta:</t>
        </r>
        <r>
          <rPr>
            <sz val="9"/>
            <color indexed="81"/>
            <rFont val="Tahoma"/>
            <family val="2"/>
          </rPr>
          <t xml:space="preserve">
1820 - 1940 trend from original Maddison estimates applied to benchmark for 1934/36 from Fukao et al. (2007)</t>
        </r>
      </text>
    </comment>
    <comment ref="CX3" authorId="1" shapeId="0">
      <text>
        <r>
          <rPr>
            <sz val="9"/>
            <color indexed="81"/>
            <rFont val="Tahoma"/>
            <family val="2"/>
          </rPr>
          <t xml:space="preserve">1900-1950: Sugimoto (2011).
</t>
        </r>
      </text>
    </comment>
    <comment ref="DK3" authorId="1" shapeId="0">
      <text>
        <r>
          <rPr>
            <b/>
            <sz val="9"/>
            <color indexed="81"/>
            <rFont val="Tahoma"/>
            <family val="2"/>
          </rPr>
          <t>Jutta:</t>
        </r>
        <r>
          <rPr>
            <sz val="9"/>
            <color indexed="81"/>
            <rFont val="Tahoma"/>
            <family val="2"/>
          </rPr>
          <t xml:space="preserve">
700 - 1500 from Pamuk and Shatzmiller (2011)</t>
        </r>
      </text>
    </comment>
    <comment ref="DT3" authorId="1" shapeId="0">
      <text>
        <r>
          <rPr>
            <b/>
            <sz val="9"/>
            <color indexed="81"/>
            <rFont val="Tahoma"/>
            <family val="2"/>
          </rPr>
          <t>Jutta:</t>
        </r>
        <r>
          <rPr>
            <sz val="9"/>
            <color indexed="81"/>
            <rFont val="Tahoma"/>
            <family val="2"/>
          </rPr>
          <t xml:space="preserve">
700 - 1820 from Pamuk and Shatzmiller (2011); Milanovic (2006)</t>
        </r>
      </text>
    </comment>
    <comment ref="EN3" authorId="1" shapeId="0">
      <text>
        <r>
          <rPr>
            <b/>
            <sz val="9"/>
            <color indexed="81"/>
            <rFont val="Tahoma"/>
            <family val="2"/>
          </rPr>
          <t>Jutta:</t>
        </r>
        <r>
          <rPr>
            <sz val="9"/>
            <color indexed="81"/>
            <rFont val="Tahoma"/>
            <family val="2"/>
          </rPr>
          <t xml:space="preserve">
700 - 1500 from Pamuk and Shatzmiller (2011)</t>
        </r>
      </text>
    </comment>
    <comment ref="FP3" authorId="1" shapeId="0">
      <text>
        <r>
          <rPr>
            <b/>
            <sz val="9"/>
            <color indexed="81"/>
            <rFont val="Tahoma"/>
            <family val="2"/>
          </rPr>
          <t>Jutta:</t>
        </r>
        <r>
          <rPr>
            <sz val="9"/>
            <color indexed="81"/>
            <rFont val="Tahoma"/>
            <family val="2"/>
          </rPr>
          <t xml:space="preserve">
1701 - 1910 Fourie and van Zanden (2013).
Until 1910 estimates apply to Cape Colony only</t>
        </r>
      </text>
    </comment>
    <comment ref="GA12" authorId="0" shapeId="0">
      <text>
        <r>
          <rPr>
            <b/>
            <sz val="8"/>
            <color indexed="81"/>
            <rFont val="Tahoma"/>
            <family val="2"/>
          </rPr>
          <t>J. Bolt:</t>
        </r>
        <r>
          <rPr>
            <sz val="8"/>
            <color indexed="81"/>
            <rFont val="Tahoma"/>
            <family val="2"/>
          </rPr>
          <t xml:space="preserve">
based on growth of total of countries we have gdp pc 2009-2010 for
</t>
        </r>
      </text>
    </comment>
    <comment ref="CH13" authorId="0" shapeId="0">
      <text>
        <r>
          <rPr>
            <b/>
            <sz val="8"/>
            <color indexed="81"/>
            <rFont val="Tahoma"/>
            <family val="2"/>
          </rPr>
          <t>J. Bolt:</t>
        </r>
        <r>
          <rPr>
            <sz val="8"/>
            <color indexed="81"/>
            <rFont val="Tahoma"/>
            <family val="2"/>
          </rPr>
          <t xml:space="preserve">
growth 15 LA</t>
        </r>
      </text>
    </comment>
    <comment ref="DH13" authorId="0" shapeId="0">
      <text>
        <r>
          <rPr>
            <b/>
            <sz val="8"/>
            <color indexed="81"/>
            <rFont val="Tahoma"/>
            <family val="2"/>
          </rPr>
          <t>J. Bolt:</t>
        </r>
        <r>
          <rPr>
            <sz val="8"/>
            <color indexed="81"/>
            <rFont val="Tahoma"/>
            <family val="2"/>
          </rPr>
          <t xml:space="preserve">
only combodia and vietnam</t>
        </r>
      </text>
    </comment>
    <comment ref="DX13" authorId="0" shapeId="0">
      <text>
        <r>
          <rPr>
            <b/>
            <sz val="8"/>
            <color indexed="81"/>
            <rFont val="Tahoma"/>
            <family val="2"/>
          </rPr>
          <t>J. Bolt:</t>
        </r>
        <r>
          <rPr>
            <sz val="8"/>
            <color indexed="81"/>
            <rFont val="Tahoma"/>
            <family val="2"/>
          </rPr>
          <t xml:space="preserve">
excluding Lebanon and West Bank&amp;Gaza</t>
        </r>
      </text>
    </comment>
    <comment ref="GA13" authorId="0" shapeId="0">
      <text>
        <r>
          <rPr>
            <b/>
            <sz val="8"/>
            <color indexed="81"/>
            <rFont val="Tahoma"/>
            <family val="2"/>
          </rPr>
          <t>J. Bolt:</t>
        </r>
        <r>
          <rPr>
            <sz val="8"/>
            <color indexed="81"/>
            <rFont val="Tahoma"/>
            <family val="2"/>
          </rPr>
          <t xml:space="preserve">
based on growth of total of countries we have gdp pc 2009-2010 for
</t>
        </r>
      </text>
    </comment>
    <comment ref="CH14" authorId="0" shapeId="0">
      <text>
        <r>
          <rPr>
            <b/>
            <sz val="8"/>
            <color indexed="81"/>
            <rFont val="Tahoma"/>
            <family val="2"/>
          </rPr>
          <t>J. Bolt:</t>
        </r>
        <r>
          <rPr>
            <sz val="8"/>
            <color indexed="81"/>
            <rFont val="Tahoma"/>
            <family val="2"/>
          </rPr>
          <t xml:space="preserve">
growth 15 LA</t>
        </r>
      </text>
    </comment>
    <comment ref="DH14" authorId="0" shapeId="0">
      <text>
        <r>
          <rPr>
            <b/>
            <sz val="8"/>
            <color indexed="81"/>
            <rFont val="Tahoma"/>
            <family val="2"/>
          </rPr>
          <t>J. Bolt:</t>
        </r>
        <r>
          <rPr>
            <sz val="8"/>
            <color indexed="81"/>
            <rFont val="Tahoma"/>
            <family val="2"/>
          </rPr>
          <t xml:space="preserve">
only combodia and vietnam</t>
        </r>
      </text>
    </comment>
    <comment ref="DX14" authorId="0" shapeId="0">
      <text>
        <r>
          <rPr>
            <b/>
            <sz val="8"/>
            <color indexed="81"/>
            <rFont val="Tahoma"/>
            <family val="2"/>
          </rPr>
          <t>J. Bolt:</t>
        </r>
        <r>
          <rPr>
            <sz val="8"/>
            <color indexed="81"/>
            <rFont val="Tahoma"/>
            <family val="2"/>
          </rPr>
          <t xml:space="preserve">
excluding Lebanon and West Bank&amp;Gaza</t>
        </r>
      </text>
    </comment>
    <comment ref="GA14" authorId="0" shapeId="0">
      <text>
        <r>
          <rPr>
            <b/>
            <sz val="8"/>
            <color indexed="81"/>
            <rFont val="Tahoma"/>
            <family val="2"/>
          </rPr>
          <t>J. Bolt:</t>
        </r>
        <r>
          <rPr>
            <sz val="8"/>
            <color indexed="81"/>
            <rFont val="Tahoma"/>
            <family val="2"/>
          </rPr>
          <t xml:space="preserve">
based on growth of total of countries we have gdp pc 2009-2010 for
</t>
        </r>
      </text>
    </comment>
  </commentList>
</comments>
</file>

<file path=xl/sharedStrings.xml><?xml version="1.0" encoding="utf-8"?>
<sst xmlns="http://schemas.openxmlformats.org/spreadsheetml/2006/main" count="54026" uniqueCount="633">
  <si>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</si>
  <si>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</si>
  <si>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</si>
  <si>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</si>
  <si>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</si>
  <si>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</si>
  <si>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</si>
  <si>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</si>
  <si>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</si>
  <si>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</si>
  <si>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</si>
  <si>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</si>
  <si>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</si>
  <si>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</si>
  <si>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</si>
  <si>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</si>
  <si>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</si>
  <si>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</si>
  <si>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</si>
  <si>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</si>
  <si>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</si>
  <si>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</si>
  <si>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</si>
  <si>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</si>
  <si>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</si>
  <si>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</si>
  <si>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</si>
  <si>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</si>
  <si>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</si>
  <si>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</si>
  <si>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</si>
  <si>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</si>
  <si>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</si>
  <si>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</si>
  <si>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</si>
  <si>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</si>
  <si>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</si>
  <si>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</si>
  <si>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</si>
  <si>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Year</t>
  </si>
  <si>
    <t>Afghanistan</t>
  </si>
  <si>
    <t>Armenia</t>
  </si>
  <si>
    <t>Azerbaijan</t>
  </si>
  <si>
    <t>Bangladesh</t>
  </si>
  <si>
    <t>Bhutan</t>
  </si>
  <si>
    <t>Brunei</t>
  </si>
  <si>
    <t>Cambodia</t>
  </si>
  <si>
    <t>China</t>
  </si>
  <si>
    <t>Fiji</t>
  </si>
  <si>
    <t>French Polynesia</t>
  </si>
  <si>
    <t>Guam</t>
  </si>
  <si>
    <t>Hong Kong, China</t>
  </si>
  <si>
    <t>India</t>
  </si>
  <si>
    <t>Indonesia</t>
  </si>
  <si>
    <t>Japan</t>
  </si>
  <si>
    <t>Kazakhstan</t>
  </si>
  <si>
    <t>Kiribati</t>
  </si>
  <si>
    <t>Kyrgyzstan</t>
  </si>
  <si>
    <t>Laos</t>
  </si>
  <si>
    <t>Macau</t>
  </si>
  <si>
    <t>Malaysia</t>
  </si>
  <si>
    <t>Maldives</t>
  </si>
  <si>
    <t>Mongolia</t>
  </si>
  <si>
    <t>Myanmar</t>
  </si>
  <si>
    <t>Nauru</t>
  </si>
  <si>
    <t>Nepal</t>
  </si>
  <si>
    <t>New Caledonia</t>
  </si>
  <si>
    <t>Pakistan</t>
  </si>
  <si>
    <t>Papua New Guinea</t>
  </si>
  <si>
    <t>Philippines</t>
  </si>
  <si>
    <t>Samoa</t>
  </si>
  <si>
    <t>Singapore</t>
  </si>
  <si>
    <t>Solomon Islands</t>
  </si>
  <si>
    <t>South Korea</t>
  </si>
  <si>
    <t>Sri Lanka</t>
  </si>
  <si>
    <t>Taiwan</t>
  </si>
  <si>
    <t>Tajikistan</t>
  </si>
  <si>
    <t>Thailand</t>
  </si>
  <si>
    <t>Tonga</t>
  </si>
  <si>
    <t>Turkmenistan</t>
  </si>
  <si>
    <t>Tuvalu</t>
  </si>
  <si>
    <t>Uzbekistan</t>
  </si>
  <si>
    <t>Vanuatu</t>
  </si>
  <si>
    <t>Vietnam</t>
  </si>
  <si>
    <t>Australia</t>
  </si>
  <si>
    <t>New Zealand</t>
  </si>
  <si>
    <t>Albania</t>
  </si>
  <si>
    <t>Belarus</t>
  </si>
  <si>
    <t>Bosnia-Herzegovina</t>
  </si>
  <si>
    <t>Bulgaria</t>
  </si>
  <si>
    <t>Croatia</t>
  </si>
  <si>
    <t>Czech Republic</t>
  </si>
  <si>
    <t>Estonia</t>
  </si>
  <si>
    <t>Georgia</t>
  </si>
  <si>
    <t>Hungary</t>
  </si>
  <si>
    <t>Kosovo</t>
  </si>
  <si>
    <t>Latvia</t>
  </si>
  <si>
    <t>Lithuania</t>
  </si>
  <si>
    <t>Macedonia</t>
  </si>
  <si>
    <t>Moldova</t>
  </si>
  <si>
    <t>Montenegro</t>
  </si>
  <si>
    <t>Poland</t>
  </si>
  <si>
    <t>Romania</t>
  </si>
  <si>
    <t>Russia</t>
  </si>
  <si>
    <t>Serbia</t>
  </si>
  <si>
    <t>Slovakia</t>
  </si>
  <si>
    <t>Slovenia</t>
  </si>
  <si>
    <t>Ukraine</t>
  </si>
  <si>
    <t>Anguilla</t>
  </si>
  <si>
    <t>Antigua</t>
  </si>
  <si>
    <t>Argentina</t>
  </si>
  <si>
    <t>Aruba</t>
  </si>
  <si>
    <t>Bahamas</t>
  </si>
  <si>
    <t>Barbados</t>
  </si>
  <si>
    <t>Belize</t>
  </si>
  <si>
    <t>Bermuda</t>
  </si>
  <si>
    <t>Bolivia</t>
  </si>
  <si>
    <t>Brazil</t>
  </si>
  <si>
    <t>British Virgin Islands</t>
  </si>
  <si>
    <t>Cayman Islands</t>
  </si>
  <si>
    <t>Chile</t>
  </si>
  <si>
    <t>Colombia</t>
  </si>
  <si>
    <t>Costa Rica</t>
  </si>
  <si>
    <t>Cuba</t>
  </si>
  <si>
    <t>Curacao</t>
  </si>
  <si>
    <t>Dominica</t>
  </si>
  <si>
    <t>Dominican Republic</t>
  </si>
  <si>
    <t>Ecuador</t>
  </si>
  <si>
    <t>El Salvador</t>
  </si>
  <si>
    <t>French Guiana</t>
  </si>
  <si>
    <t>Grenada</t>
  </si>
  <si>
    <t>Guadeloupe</t>
  </si>
  <si>
    <t>Guatemala</t>
  </si>
  <si>
    <t>Guyana</t>
  </si>
  <si>
    <t>Haiti</t>
  </si>
  <si>
    <t>Honduras</t>
  </si>
  <si>
    <t>Jamaica</t>
  </si>
  <si>
    <t>Martinique</t>
  </si>
  <si>
    <t>Mexico</t>
  </si>
  <si>
    <t>Nicaragua</t>
  </si>
  <si>
    <t>Panama</t>
  </si>
  <si>
    <t>Paraguay</t>
  </si>
  <si>
    <t>Peru</t>
  </si>
  <si>
    <t>Puerto Rico</t>
  </si>
  <si>
    <t>Sint Maarten</t>
  </si>
  <si>
    <t>St Kitts</t>
  </si>
  <si>
    <t>St Lucia</t>
  </si>
  <si>
    <t>St Vincent and the Grenadines</t>
  </si>
  <si>
    <t>Suriname</t>
  </si>
  <si>
    <t>Trinidad and Tobago</t>
  </si>
  <si>
    <t>Uruguay</t>
  </si>
  <si>
    <t>US Virgin Islands</t>
  </si>
  <si>
    <t>Venezuela</t>
  </si>
  <si>
    <t>Algeria</t>
  </si>
  <si>
    <t>Angola</t>
  </si>
  <si>
    <t>Bahrain</t>
  </si>
  <si>
    <t>Benin</t>
  </si>
  <si>
    <t>Botswana</t>
  </si>
  <si>
    <t>Burkina Faso</t>
  </si>
  <si>
    <t>Burundi</t>
  </si>
  <si>
    <t>Cameroon</t>
  </si>
  <si>
    <t>Cape Verde</t>
  </si>
  <si>
    <t>Central African Republic</t>
  </si>
  <si>
    <t>Chad</t>
  </si>
  <si>
    <t>Comoros</t>
  </si>
  <si>
    <t>Congo, Democratic Republic</t>
  </si>
  <si>
    <t>Congo-Brazzaville</t>
  </si>
  <si>
    <t>Côte d'Ivoire</t>
  </si>
  <si>
    <t>Djibouti</t>
  </si>
  <si>
    <t>Egypt</t>
  </si>
  <si>
    <t>Equatorial Guinea</t>
  </si>
  <si>
    <t>Eritrea</t>
  </si>
  <si>
    <t>Ethiopia</t>
  </si>
  <si>
    <t>Gabon</t>
  </si>
  <si>
    <t>Gambia</t>
  </si>
  <si>
    <t>Ghana</t>
  </si>
  <si>
    <t>Guinea</t>
  </si>
  <si>
    <t>Guinea-Bissau</t>
  </si>
  <si>
    <t>Iran</t>
  </si>
  <si>
    <t>Iraq</t>
  </si>
  <si>
    <t>Israel</t>
  </si>
  <si>
    <t>Jordan</t>
  </si>
  <si>
    <t>Kenya</t>
  </si>
  <si>
    <t>Kuwait</t>
  </si>
  <si>
    <t>Lebanon</t>
  </si>
  <si>
    <t>Lesotho</t>
  </si>
  <si>
    <t>Liberia</t>
  </si>
  <si>
    <t>Libya</t>
  </si>
  <si>
    <t>Madagascar</t>
  </si>
  <si>
    <t>Malawi</t>
  </si>
  <si>
    <t>Mali</t>
  </si>
  <si>
    <t>Mauritania</t>
  </si>
  <si>
    <t>Mauritius</t>
  </si>
  <si>
    <t>Morocco</t>
  </si>
  <si>
    <t>Mozambique</t>
  </si>
  <si>
    <t>Namibia</t>
  </si>
  <si>
    <t>Niger</t>
  </si>
  <si>
    <t>Nigeria</t>
  </si>
  <si>
    <t>Oman</t>
  </si>
  <si>
    <t>Qatar</t>
  </si>
  <si>
    <t>Réunion</t>
  </si>
  <si>
    <t>Rwanda</t>
  </si>
  <si>
    <t>Sao Tomé e Príncipe</t>
  </si>
  <si>
    <t>Saudi Arabia</t>
  </si>
  <si>
    <t>Senegal</t>
  </si>
  <si>
    <t>Seychelles</t>
  </si>
  <si>
    <t>Sierra Leone</t>
  </si>
  <si>
    <t>Somalia</t>
  </si>
  <si>
    <t>South Africa</t>
  </si>
  <si>
    <t>South Sudan</t>
  </si>
  <si>
    <t>Sudan</t>
  </si>
  <si>
    <t>Swaziland</t>
  </si>
  <si>
    <t>Syria</t>
  </si>
  <si>
    <t>Tanzania</t>
  </si>
  <si>
    <t>Togo</t>
  </si>
  <si>
    <t>Tunisia</t>
  </si>
  <si>
    <t>Uganda</t>
  </si>
  <si>
    <t>United Arab Emirates</t>
  </si>
  <si>
    <t>Yemen</t>
  </si>
  <si>
    <t>Zambia</t>
  </si>
  <si>
    <t>Zimbabwe</t>
  </si>
  <si>
    <t>Canada</t>
  </si>
  <si>
    <t>USA</t>
  </si>
  <si>
    <t>Austria</t>
  </si>
  <si>
    <t>Belgium</t>
  </si>
  <si>
    <t>Cyprus</t>
  </si>
  <si>
    <t>Denmark</t>
  </si>
  <si>
    <t>Finland</t>
  </si>
  <si>
    <t>France</t>
  </si>
  <si>
    <t>Germany</t>
  </si>
  <si>
    <t>Greece</t>
  </si>
  <si>
    <t>Iceland</t>
  </si>
  <si>
    <t>Ireland</t>
  </si>
  <si>
    <t>Italy</t>
  </si>
  <si>
    <t>Liechtenstein</t>
  </si>
  <si>
    <t>Luxembourg</t>
  </si>
  <si>
    <t>Malta</t>
  </si>
  <si>
    <t>Monaco</t>
  </si>
  <si>
    <t>Netherlands</t>
  </si>
  <si>
    <t>Norway</t>
  </si>
  <si>
    <t>Portugal</t>
  </si>
  <si>
    <t>Spain</t>
  </si>
  <si>
    <t>Sweden</t>
  </si>
  <si>
    <t>Switzerland</t>
  </si>
  <si>
    <t>Turkey</t>
  </si>
  <si>
    <t>United Kingdom</t>
  </si>
  <si>
    <t>-</t>
  </si>
  <si>
    <t>Consumer expend in current US$ million</t>
  </si>
  <si>
    <t>OWEM</t>
  </si>
  <si>
    <t>OECA</t>
  </si>
  <si>
    <t>OLAC</t>
  </si>
  <si>
    <t>OAME</t>
  </si>
  <si>
    <t>OAPAC</t>
  </si>
  <si>
    <t>OPAC</t>
  </si>
  <si>
    <t>World</t>
  </si>
  <si>
    <t>Asia Pacific</t>
  </si>
  <si>
    <t>Australasia</t>
  </si>
  <si>
    <t>Eastern Europe</t>
  </si>
  <si>
    <t>Latin America</t>
  </si>
  <si>
    <t>Middle East and Africa</t>
  </si>
  <si>
    <t>North America</t>
  </si>
  <si>
    <t>Western Europe</t>
  </si>
  <si>
    <t>Total volume (Million litres of alcohol)</t>
  </si>
  <si>
    <t>Total value (Millions of US dollars, current prices, year-on-year exchange rates)</t>
  </si>
  <si>
    <t>Total volume (Million litres)</t>
  </si>
  <si>
    <t>Wine price ($/lal)</t>
  </si>
  <si>
    <t>Beer price ($/lal)</t>
  </si>
  <si>
    <t>Spirits price ($/lal)</t>
  </si>
  <si>
    <t>Bel-Lux</t>
  </si>
  <si>
    <t>Other WEM</t>
  </si>
  <si>
    <t>Other ECA</t>
  </si>
  <si>
    <t>United States</t>
  </si>
  <si>
    <t>Other LAC</t>
  </si>
  <si>
    <t>Other AME</t>
  </si>
  <si>
    <t>Hong Kong</t>
  </si>
  <si>
    <t>Korea</t>
  </si>
  <si>
    <t>Other Asia Pacific</t>
  </si>
  <si>
    <t>Other</t>
  </si>
  <si>
    <t>Coeff. of variation</t>
  </si>
  <si>
    <t>Subtotal</t>
  </si>
  <si>
    <t>Share of world (%)</t>
  </si>
  <si>
    <t/>
  </si>
  <si>
    <t>GDP per capita</t>
  </si>
  <si>
    <t xml:space="preserve">(1990 Int. GK$) </t>
  </si>
  <si>
    <t>12 W. Europe</t>
  </si>
  <si>
    <t>14 small WEC</t>
  </si>
  <si>
    <t xml:space="preserve">30 W. Europe </t>
  </si>
  <si>
    <t>Czecho-slovakia</t>
  </si>
  <si>
    <t>7 E. Europe</t>
  </si>
  <si>
    <t>F. Czecho-slovakia</t>
  </si>
  <si>
    <t>8 L. America</t>
  </si>
  <si>
    <t>Dominican Rep.</t>
  </si>
  <si>
    <t>Haïti</t>
  </si>
  <si>
    <t>15 L. America</t>
  </si>
  <si>
    <t>21 Caribbean</t>
  </si>
  <si>
    <t>L. America</t>
  </si>
  <si>
    <t>16 E. Asia</t>
  </si>
  <si>
    <t>24 Sm. E. Asia</t>
  </si>
  <si>
    <t>30 E. Asia</t>
  </si>
  <si>
    <t>UAE</t>
  </si>
  <si>
    <t>15 W. Asia</t>
  </si>
  <si>
    <t>Centr. Afr. Rep.</t>
  </si>
  <si>
    <t>Comoro Islands</t>
  </si>
  <si>
    <t>Congo 'Brazzaville'</t>
  </si>
  <si>
    <t>Sao Tomé &amp; Principe</t>
  </si>
  <si>
    <t>Congo-Kinshasa</t>
  </si>
  <si>
    <t xml:space="preserve">3 Small Afr. </t>
  </si>
  <si>
    <t>W. Offshoots</t>
  </si>
  <si>
    <t>Yugoslavia</t>
  </si>
  <si>
    <t>F. Yugoslavia</t>
  </si>
  <si>
    <t>Turk-menistan</t>
  </si>
  <si>
    <t>F. USSR</t>
  </si>
  <si>
    <t>T. &amp; Tobago</t>
  </si>
  <si>
    <t>Burma</t>
  </si>
  <si>
    <t>North Korea</t>
  </si>
  <si>
    <t>W. Bank &amp; Gaza</t>
  </si>
  <si>
    <t>Asia</t>
  </si>
  <si>
    <t>Eritrea &amp; Ethiopia</t>
  </si>
  <si>
    <t>Guinea Bissau</t>
  </si>
  <si>
    <t>Total Africa</t>
  </si>
  <si>
    <t>2016</t>
  </si>
  <si>
    <t>American Samoa</t>
  </si>
  <si>
    <t>Andorra</t>
  </si>
  <si>
    <t>Gibraltar</t>
  </si>
  <si>
    <t>Hong kong</t>
  </si>
  <si>
    <t>Population ('000s)</t>
  </si>
  <si>
    <t>Real GDP per capita at 1990 International Geary-Khamis dollars, by country, 1835-2015 ($)</t>
  </si>
  <si>
    <t>Real GDP at 1990 International Geary-Khamis dollars, by country, 1835-2015 (Million $)</t>
  </si>
  <si>
    <t>Data Source</t>
  </si>
  <si>
    <t>Last Updated Date</t>
  </si>
  <si>
    <t>Country Name</t>
  </si>
  <si>
    <t>Indicator Name</t>
  </si>
  <si>
    <t>GDP per capita growth (annual %)</t>
  </si>
  <si>
    <t>Arab World</t>
  </si>
  <si>
    <t>Antigua and Barbuda</t>
  </si>
  <si>
    <t>Bahamas, The</t>
  </si>
  <si>
    <t>Brunei Darussalam</t>
  </si>
  <si>
    <t>Central Europe and the Baltics</t>
  </si>
  <si>
    <t>Channel Islands</t>
  </si>
  <si>
    <t>Cote d'Ivoire</t>
  </si>
  <si>
    <t>Congo, Rep.</t>
  </si>
  <si>
    <t>Cabo Verde</t>
  </si>
  <si>
    <t>Caribbean small states</t>
  </si>
  <si>
    <t>East Asia &amp; Pacific (excluding high income)</t>
  </si>
  <si>
    <t>Early-demographic dividend</t>
  </si>
  <si>
    <t>East Asia &amp; Pacific</t>
  </si>
  <si>
    <t>Europe &amp; Central Asia (excluding high income)</t>
  </si>
  <si>
    <t>Europe &amp; Central Asia</t>
  </si>
  <si>
    <t>Euro area</t>
  </si>
  <si>
    <t>European Union</t>
  </si>
  <si>
    <t>Fragile and conflict affected situations</t>
  </si>
  <si>
    <t>Faroe Islands</t>
  </si>
  <si>
    <t>Micronesia, Fed. Sts.</t>
  </si>
  <si>
    <t>Gambia, The</t>
  </si>
  <si>
    <t>Greenland</t>
  </si>
  <si>
    <t>High income</t>
  </si>
  <si>
    <t>Heavily indebted poor countries (HIPC)</t>
  </si>
  <si>
    <t>IBRD only</t>
  </si>
  <si>
    <t>IDA &amp; IBRD total</t>
  </si>
  <si>
    <t>IDA total</t>
  </si>
  <si>
    <t>IDA blend</t>
  </si>
  <si>
    <t>IDA only</t>
  </si>
  <si>
    <t>Isle of Man</t>
  </si>
  <si>
    <t>Not classified</t>
  </si>
  <si>
    <t>Kyrgyz Republic</t>
  </si>
  <si>
    <t>St. Kitts and Nevis</t>
  </si>
  <si>
    <t>Latin America &amp; Caribbean (excluding high income)</t>
  </si>
  <si>
    <t>Lao PDR</t>
  </si>
  <si>
    <t>St. Lucia</t>
  </si>
  <si>
    <t>Latin America &amp; Caribbean</t>
  </si>
  <si>
    <t>Least developed countries: UN classification</t>
  </si>
  <si>
    <t>Low income</t>
  </si>
  <si>
    <t>Lower middle income</t>
  </si>
  <si>
    <t>Low &amp; middle income</t>
  </si>
  <si>
    <t>Late-demographic dividend</t>
  </si>
  <si>
    <t>Macao SAR, China</t>
  </si>
  <si>
    <t>St. Martin (French part)</t>
  </si>
  <si>
    <t>Middle East &amp; North Africa</t>
  </si>
  <si>
    <t>Marshall Islands</t>
  </si>
  <si>
    <t>Middle income</t>
  </si>
  <si>
    <t>Middle East &amp; North Africa (excluding high income)</t>
  </si>
  <si>
    <t>Northern Mariana Islands</t>
  </si>
  <si>
    <t>OECD members</t>
  </si>
  <si>
    <t>Other small states</t>
  </si>
  <si>
    <t>Palau</t>
  </si>
  <si>
    <t>Pre-demographic dividend</t>
  </si>
  <si>
    <t>Korea, Dem. People’s Rep.</t>
  </si>
  <si>
    <t>Pacific island small states</t>
  </si>
  <si>
    <t>Post-demographic dividend</t>
  </si>
  <si>
    <t>South Asia</t>
  </si>
  <si>
    <t>San Marino</t>
  </si>
  <si>
    <t>Sub-Saharan Africa (excluding high income)</t>
  </si>
  <si>
    <t>Sub-Saharan Africa</t>
  </si>
  <si>
    <t>Small states</t>
  </si>
  <si>
    <t>Sao Tome and Principe</t>
  </si>
  <si>
    <t>Sint Maarten (Dutch part)</t>
  </si>
  <si>
    <t>Syrian Arab Republic</t>
  </si>
  <si>
    <t>Turks and Caicos Islands</t>
  </si>
  <si>
    <t>East Asia &amp; Pacific (IDA &amp; IBRD countries)</t>
  </si>
  <si>
    <t>Europe &amp; Central Asia (IDA &amp; IBRD countries)</t>
  </si>
  <si>
    <t>Latin America &amp; the Caribbean (IDA &amp; IBRD countries)</t>
  </si>
  <si>
    <t>Middle East &amp; North Africa (IDA &amp; IBRD countries)</t>
  </si>
  <si>
    <t>Timor-Leste</t>
  </si>
  <si>
    <t>South Asia (IDA &amp; IBRD)</t>
  </si>
  <si>
    <t>Sub-Saharan Africa (IDA &amp; IBRD countries)</t>
  </si>
  <si>
    <t>Upper middle income</t>
  </si>
  <si>
    <t>St. Vincent and the Grenadines</t>
  </si>
  <si>
    <t>Virgin Islands (U.S.)</t>
  </si>
  <si>
    <t>West Bank and Gaza</t>
  </si>
  <si>
    <t>Yemen, Rep.</t>
  </si>
  <si>
    <t>Congo, Dem. Rep.</t>
  </si>
  <si>
    <t>Wine consumption per capita (lal)</t>
  </si>
  <si>
    <t>Beer consumption per capita (lal)</t>
  </si>
  <si>
    <t>Spirits consumption per capita (lal)</t>
  </si>
  <si>
    <t>Alcohol consumption per capita (lal)</t>
  </si>
  <si>
    <t>Subtotal= sum of available data</t>
  </si>
  <si>
    <t>Alcohol consumption</t>
  </si>
  <si>
    <t>Alcohol prices</t>
  </si>
  <si>
    <t>With OECA corrections</t>
  </si>
  <si>
    <t>Azerbaijan, Kazakhstan, Uzbekistan</t>
  </si>
  <si>
    <t>Wine share of total alcohol consumption (%)</t>
  </si>
  <si>
    <t>Spirits share of total alcohol consumption (%)</t>
  </si>
  <si>
    <t>Adult Share of Population (%)</t>
  </si>
  <si>
    <t>Other MENA</t>
  </si>
  <si>
    <t>Consumption expend per capita</t>
  </si>
  <si>
    <t>Beer share of total alcohol expenditure (%)</t>
  </si>
  <si>
    <t>Wine share of total alcohol expenditure (%)</t>
  </si>
  <si>
    <t>Spirits share of total alcohol expenditure (%)</t>
  </si>
  <si>
    <t>CoV</t>
  </si>
  <si>
    <t>Volume similarity index</t>
  </si>
  <si>
    <t>Value similarity index</t>
  </si>
  <si>
    <t>Total value of wine consumption (Millions of US dollars, current prices, year-on-year exchange rates)</t>
  </si>
  <si>
    <t>Total volume of wine consumption (Million litres of alcohol)</t>
  </si>
  <si>
    <t>Wine/beer relative price</t>
  </si>
  <si>
    <t>Wine/spirits relative price</t>
  </si>
  <si>
    <t>Wine intensity index (volume)</t>
  </si>
  <si>
    <t>Wine intensity index (value)</t>
  </si>
  <si>
    <t>Beer intensity index (volume)</t>
  </si>
  <si>
    <t>Beer intensity index (value)</t>
  </si>
  <si>
    <t>Spirits intensity index (volume)</t>
  </si>
  <si>
    <t>Spirits intensity index (value)</t>
  </si>
  <si>
    <t>Wine quality index</t>
  </si>
  <si>
    <t>Beer quality index</t>
  </si>
  <si>
    <t>Spirits quality index</t>
  </si>
  <si>
    <t>Volume of total alcohol consumption per capita (litres of alcohol)</t>
  </si>
  <si>
    <t>Table 1(a)</t>
  </si>
  <si>
    <t>Table 2(a)</t>
  </si>
  <si>
    <t>Table 3</t>
  </si>
  <si>
    <t>Table 4</t>
  </si>
  <si>
    <t>Table 5</t>
  </si>
  <si>
    <t>Table 6</t>
  </si>
  <si>
    <t>Figure 1</t>
  </si>
  <si>
    <t>Figure 2(a)</t>
  </si>
  <si>
    <t>Figure 2(b)</t>
  </si>
  <si>
    <t>Figure 2(d)</t>
  </si>
  <si>
    <t>Figure 3</t>
  </si>
  <si>
    <t>Figure 4(a)</t>
  </si>
  <si>
    <t>Figure 4(b)</t>
  </si>
  <si>
    <t>Figure 5(a)</t>
  </si>
  <si>
    <t>Figure 5(b)</t>
  </si>
  <si>
    <t>Figure 5(d)</t>
  </si>
  <si>
    <t>Figure 5(f)</t>
  </si>
  <si>
    <t>Figure 6(a)</t>
  </si>
  <si>
    <t>Figure 6(b)</t>
  </si>
  <si>
    <t>Figure 7(a)</t>
  </si>
  <si>
    <t>Figure 7(b)</t>
  </si>
  <si>
    <t>Figure 8(a)</t>
  </si>
  <si>
    <t>Figure 8(b)</t>
  </si>
  <si>
    <t>Figure 9(a)</t>
  </si>
  <si>
    <t>Figure 9(b)</t>
  </si>
  <si>
    <t>Figure 10(a)</t>
  </si>
  <si>
    <t>Figure 10(b)</t>
  </si>
  <si>
    <t>Figure 11</t>
  </si>
  <si>
    <t>Figure 12</t>
  </si>
  <si>
    <t>Figure 13</t>
  </si>
  <si>
    <t>Volume Alc Cons PC</t>
  </si>
  <si>
    <t>Values added from Table 32 in Aus wine history database</t>
  </si>
  <si>
    <t>Wine Share of Total Cons</t>
  </si>
  <si>
    <t>Beer Share of Total Cons</t>
  </si>
  <si>
    <t>Spirits Share Total Cons</t>
  </si>
  <si>
    <t>Spirits intensity index (val)</t>
  </si>
  <si>
    <t>Spirits intensity index (vol)</t>
  </si>
  <si>
    <t>Beer intensity index (val)</t>
  </si>
  <si>
    <t>Beer intensity index (vol)</t>
  </si>
  <si>
    <t>Wine intensity index (val)</t>
  </si>
  <si>
    <t>Wine intensity index (vol)</t>
  </si>
  <si>
    <t>Country</t>
  </si>
  <si>
    <t>year</t>
  </si>
  <si>
    <t>time period</t>
  </si>
  <si>
    <t>total alcohol</t>
  </si>
  <si>
    <t>unrecorded alcohol consumption</t>
  </si>
  <si>
    <t>recorded</t>
  </si>
  <si>
    <t>beer</t>
  </si>
  <si>
    <t xml:space="preserve">wine </t>
  </si>
  <si>
    <t xml:space="preserve">spirits </t>
  </si>
  <si>
    <t>other alcohol</t>
  </si>
  <si>
    <t>GDP Per Capita</t>
  </si>
  <si>
    <t>import</t>
  </si>
  <si>
    <t>Export</t>
  </si>
  <si>
    <t>Total population '000s</t>
  </si>
  <si>
    <t>population under 15 '000s</t>
  </si>
  <si>
    <t>population over 15 '000s</t>
  </si>
  <si>
    <t>liver disease age standardised mortality</t>
  </si>
  <si>
    <t>cvd age standardised mortality</t>
  </si>
  <si>
    <t>Wine regions</t>
  </si>
  <si>
    <t>Globalization index</t>
  </si>
  <si>
    <t>traditional wine drinkers</t>
  </si>
  <si>
    <t xml:space="preserve"> total cons</t>
  </si>
  <si>
    <t>unrecorded cons</t>
  </si>
  <si>
    <t>recorded cons</t>
  </si>
  <si>
    <t>beer cons</t>
  </si>
  <si>
    <t>wine cons</t>
  </si>
  <si>
    <t>Spirits cons</t>
  </si>
  <si>
    <t>other cons</t>
  </si>
  <si>
    <t>comment</t>
  </si>
  <si>
    <t>WEX</t>
  </si>
  <si>
    <t>WEX weighted averages</t>
  </si>
  <si>
    <t>WEM</t>
  </si>
  <si>
    <t>WEM Weighted Average</t>
  </si>
  <si>
    <t>United Kingdom of Great Britain and Northern Ireland</t>
  </si>
  <si>
    <t>ECA</t>
  </si>
  <si>
    <t>ECA Weighted Average</t>
  </si>
  <si>
    <t>Bosnia and Herzegovina</t>
  </si>
  <si>
    <t>Moldova (Republic of)</t>
  </si>
  <si>
    <t>Russian Federation</t>
  </si>
  <si>
    <t>ANZ</t>
  </si>
  <si>
    <t>ANZ Weighted Average</t>
  </si>
  <si>
    <t>USC</t>
  </si>
  <si>
    <t>USC Weighted Average</t>
  </si>
  <si>
    <t>United States of America</t>
  </si>
  <si>
    <t>argentina</t>
  </si>
  <si>
    <t>LAC</t>
  </si>
  <si>
    <t>LAC Weighted Average</t>
  </si>
  <si>
    <t>Bolivia (Plurinational State of)</t>
  </si>
  <si>
    <t>Venezuela (Bolivarian Republic of)</t>
  </si>
  <si>
    <t>APA</t>
  </si>
  <si>
    <t>APA Weighted Average</t>
  </si>
  <si>
    <t>Republic of Korea</t>
  </si>
  <si>
    <t>Viet Nam</t>
  </si>
  <si>
    <t>AME</t>
  </si>
  <si>
    <t>AME Weighted Average</t>
  </si>
  <si>
    <t>United Republic of Tanzania</t>
  </si>
  <si>
    <t>world weighted average</t>
  </si>
  <si>
    <t>Wine cons</t>
  </si>
  <si>
    <t>Beer cons</t>
  </si>
  <si>
    <t>Unrecorded 2010</t>
  </si>
  <si>
    <t>Unrecorded 2005</t>
  </si>
  <si>
    <t>Unrecorded 2000</t>
  </si>
  <si>
    <t>GDPPC 2000 onward</t>
  </si>
  <si>
    <t>Wine share of exp</t>
  </si>
  <si>
    <t>Beer share of exp</t>
  </si>
  <si>
    <t>Spirits share of exp</t>
  </si>
  <si>
    <t>World Total</t>
  </si>
  <si>
    <t>Real GDP Per Capita</t>
  </si>
  <si>
    <t>Wine Consum Per Cap</t>
  </si>
  <si>
    <t>Beer Consum Per Cap</t>
  </si>
  <si>
    <t>Spirits Consum Per Cap</t>
  </si>
  <si>
    <t>Wine-focused</t>
  </si>
  <si>
    <t>W Europe</t>
  </si>
  <si>
    <t>E Europe</t>
  </si>
  <si>
    <t>Americas</t>
  </si>
  <si>
    <t>54-Country Wine Intensity'!A1</t>
  </si>
  <si>
    <t>54-Country Beer Intensity'!A1</t>
  </si>
  <si>
    <t>54-Country Spirits Intensity'!A1</t>
  </si>
  <si>
    <t>(To be added by Kym)</t>
  </si>
  <si>
    <t>Sim index (volume) 2001-15'!A1</t>
  </si>
  <si>
    <t>Sim index (value) 2001-15'!A1</t>
  </si>
  <si>
    <t>Alcohol consumption pc'!A1</t>
  </si>
  <si>
    <t>Consum exp pc (real US$)'!A1</t>
  </si>
  <si>
    <t>Alcohol expenditure'!A1</t>
  </si>
  <si>
    <t>Wine expenditure (real US$)'!A1</t>
  </si>
  <si>
    <t>Beer expenditure (real US$)'!A1</t>
  </si>
  <si>
    <t>Spirits expend (real US$)'!A1</t>
  </si>
  <si>
    <t>N America</t>
  </si>
  <si>
    <t>2. Index of Similarity'!A1</t>
  </si>
  <si>
    <t>Indexes are based on data from Anderson, K. and Pinilla, V. (with the assistance of A. J. Holmes) (2017). Annual Database of Global Wine Markets, 1835 to 2015. Wine Economics Research Centre, University of Adelaide, to be posted at www.adelaide.edu.au/wine-econ/databases/global-wine-history</t>
  </si>
  <si>
    <t>US Consumer Price Index (2010 = 100)</t>
  </si>
  <si>
    <t xml:space="preserve">Figure 2(c) </t>
  </si>
  <si>
    <t>Figure 10(c)</t>
  </si>
  <si>
    <t>Figure 5(e)</t>
  </si>
  <si>
    <t>Figure 5(c)</t>
  </si>
  <si>
    <t>Figure 4 (c)</t>
  </si>
  <si>
    <t>Table 7</t>
  </si>
  <si>
    <t>Bottled water (value)'!A1</t>
  </si>
  <si>
    <t>Soft drinks (value)'!A1</t>
  </si>
  <si>
    <t>Carbonates (value)'!A1</t>
  </si>
  <si>
    <t>Table</t>
  </si>
  <si>
    <t>Figure</t>
  </si>
  <si>
    <t xml:space="preserve">Source worksheets </t>
  </si>
  <si>
    <t>Share of adults (&gt;14 years) in national population (%)</t>
  </si>
  <si>
    <t>Volume of beverage wine consumption per capita (litres of alcohol)</t>
  </si>
  <si>
    <t>Volume of beer consumption per capita (litres of alcohol)</t>
  </si>
  <si>
    <t>Volume of beverage wine consumption (KL of alcohol)</t>
  </si>
  <si>
    <t>Volume of spirits consumption per capita (litres of alcohol)</t>
  </si>
  <si>
    <t>Real GDP per capita at 1990 International Geary-Khamis dollars, by country, 1835-2008 ($)</t>
  </si>
  <si>
    <t>Real GDP at 1990 International Geary-Khamis dollars, by country, 1835-2014 (Million $)</t>
  </si>
  <si>
    <t>Beer's share of total alcohol consumption volume (%)</t>
  </si>
  <si>
    <t>Wine share of total alcohol consumption (volume)  (%)</t>
  </si>
  <si>
    <t>Spirits' share of total alcohol consumption volume (%)</t>
  </si>
  <si>
    <t>Beer-focused</t>
  </si>
  <si>
    <t>Spirits-focused</t>
  </si>
  <si>
    <t>Alcohol expenditure per capita (US$)</t>
  </si>
  <si>
    <t>Wine expenditure per capita (current US$)</t>
  </si>
  <si>
    <t>Beer expenditure per capita (current US$)</t>
  </si>
  <si>
    <t>Spirits expenditure per capita (current US$)</t>
  </si>
  <si>
    <t>Wine consumption volume Intensity Indexes</t>
  </si>
  <si>
    <t>Beer consumption volume Intensity Indexes</t>
  </si>
  <si>
    <t>Spirits consumption volume Intensity Indexes</t>
  </si>
  <si>
    <t>Alcohol consumption volume Similarity indexes</t>
  </si>
  <si>
    <t xml:space="preserve">Wine-focused </t>
  </si>
  <si>
    <t xml:space="preserve">Beer-focused </t>
  </si>
  <si>
    <t xml:space="preserve">Spirits-focused </t>
  </si>
  <si>
    <t>Beverage-focused country groups</t>
  </si>
  <si>
    <t>Regional country groups</t>
  </si>
  <si>
    <t xml:space="preserve">Asia </t>
  </si>
  <si>
    <t>Africa+M East</t>
  </si>
  <si>
    <t>L America</t>
  </si>
  <si>
    <t>AustraliaNZ</t>
  </si>
  <si>
    <t>by Alexander Holmes and Kym Anderson</t>
  </si>
  <si>
    <t>Citation:</t>
  </si>
  <si>
    <r>
      <t>Holmes, A. J. and K. Anderson (2017),</t>
    </r>
    <r>
      <rPr>
        <b/>
        <sz val="11"/>
        <color theme="1"/>
        <rFont val="Calibri"/>
        <family val="2"/>
        <scheme val="minor"/>
      </rPr>
      <t xml:space="preserve"> Annual Database of National Beverage Consumption Volumes and Expenditures, 1950 to 2015</t>
    </r>
    <r>
      <rPr>
        <sz val="11"/>
        <color theme="1"/>
        <rFont val="Calibri"/>
        <family val="2"/>
        <scheme val="minor"/>
      </rPr>
      <t>. Wine Economics Research Centre, University of Adelaide, posted at www.adelaide.edu.au/wine-econ/databases/alcohol-consumption</t>
    </r>
  </si>
  <si>
    <t>The authors are grateful for financial assistance from the Institute for International Trade’s EU Centre for Global Affairs, University of Adelaide.</t>
  </si>
  <si>
    <t>Holmes, A.J. and K. Anderson, “Convergence in National Alcohol Consumption Patterns: New Global Indicators”, Journal of Wine Economics Vol. 12, 2017. Also circulated as Wine Economics Research Centre Working Paper 0117, March 2017, at http://www.adelaide.edu.au/wine-econ/pubs/working_papers/0117_Convergence_in_Alcohol_Consumption.pdf</t>
  </si>
  <si>
    <r>
      <t>Contact:</t>
    </r>
    <r>
      <rPr>
        <sz val="11"/>
        <color theme="1"/>
        <rFont val="Calibri"/>
        <family val="2"/>
        <scheme val="minor"/>
      </rPr>
      <t xml:space="preserve"> </t>
    </r>
  </si>
  <si>
    <t>Kym Anderson</t>
  </si>
  <si>
    <t>Wine Economics Research Centre</t>
  </si>
  <si>
    <t>School of Economics</t>
  </si>
  <si>
    <t>University of Adelaide</t>
  </si>
  <si>
    <t>Adelaide, SA 5005, Australia</t>
  </si>
  <si>
    <t>Phone +61 8 8313 4712</t>
  </si>
  <si>
    <t>kym.anderson@adelaide.edu.au</t>
  </si>
  <si>
    <t>Wine Economics Research Centre, University of Adelaide, Adelaide SA 5005, Australia, www.adelaide.edu.au/wine-econ</t>
  </si>
  <si>
    <t>Annual Database of National Beverage Consumption Volumes and Expenditures, Part II: Detailed Alcohol Consumption Indicators, 2001 to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</si>
</sst>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0.0"/>
    <numFmt numFmtId="165" formatCode="_-* #,##0_-;\-* #,##0_-;_-* &quot;-&quot;??_-;_-@_-"/>
    <numFmt numFmtId="166" formatCode="_(* #,##0.00_);_(* \(#,##0.00\);_(* &quot;-&quot;??_);_(@_)"/>
    <numFmt numFmtId="167" formatCode="#,##0.000000"/>
    <numFmt numFmtId="168" formatCode="_-* #,##0.00\ [$€]_-;\-* #,##0.00\ [$€]_-;_-* &quot;-&quot;??\ [$€]_-;_-@_-"/>
    <numFmt numFmtId="169" formatCode="#,##0;\(0.0\)"/>
    <numFmt numFmtId="170" formatCode="0.000"/>
  </numFmts>
  <fonts count="35" x14ac:knownFonts="1">
    <font>
      <sz val="11"/>
      <color theme="1"/>
      <name val="Calibri"/>
      <family val="2"/>
      <scheme val="minor"/>
    </font>
    <font>
      <sz val="12"/>
      <color theme="1"/>
      <name val="Calibri"/>
      <family val="2"/>
      <scheme val="minor"/>
    </font>
    <font>
      <sz val="11"/>
      <color theme="1"/>
      <name val="Calibri"/>
      <family val="2"/>
      <scheme val="minor"/>
    </font>
    <font>
      <sz val="10"/>
      <name val="Arial"/>
      <family val="2"/>
    </font>
    <font>
      <sz val="11"/>
      <name val="Calibri"/>
      <family val="2"/>
      <scheme val="minor"/>
    </font>
    <font>
      <b/>
      <sz val="10"/>
      <name val="Arial"/>
      <family val="2"/>
    </font>
    <font>
      <sz val="10"/>
      <color theme="1"/>
      <name val="Arial"/>
      <family val="2"/>
    </font>
    <font>
      <sz val="10"/>
      <color rgb="FF595959"/>
      <name val="Arial"/>
      <family val="2"/>
    </font>
    <font>
      <sz val="11"/>
      <color theme="1"/>
      <name val="Times New Roman"/>
      <family val="1"/>
    </font>
    <font>
      <sz val="11"/>
      <color indexed="8"/>
      <name val="Times New Roman"/>
      <family val="1"/>
    </font>
    <font>
      <sz val="11"/>
      <name val="Times New Roman"/>
      <family val="1"/>
    </font>
    <font>
      <b/>
      <sz val="11"/>
      <name val="Arial"/>
      <family val="2"/>
    </font>
    <font>
      <sz val="11"/>
      <name val="Arial"/>
      <family val="2"/>
    </font>
    <font>
      <sz val="10"/>
      <name val="Calibri"/>
      <family val="2"/>
      <scheme val="minor"/>
    </font>
    <font>
      <b/>
      <sz val="11"/>
      <name val="Calibri"/>
      <family val="2"/>
      <scheme val="minor"/>
    </font>
    <font>
      <b/>
      <sz val="9"/>
      <color indexed="81"/>
      <name val="Tahoma"/>
      <family val="2"/>
    </font>
    <font>
      <sz val="9"/>
      <color indexed="81"/>
      <name val="Tahoma"/>
      <family val="2"/>
    </font>
    <font>
      <b/>
      <sz val="8"/>
      <color indexed="81"/>
      <name val="Tahoma"/>
      <family val="2"/>
    </font>
    <font>
      <sz val="8"/>
      <color indexed="81"/>
      <name val="Tahoma"/>
      <family val="2"/>
    </font>
    <font>
      <i/>
      <sz val="10"/>
      <color rgb="FF595959"/>
      <name val="Arial"/>
      <family val="2"/>
    </font>
    <font>
      <sz val="12"/>
      <color indexed="8"/>
      <name val="Times New Roman"/>
      <family val="1"/>
    </font>
    <font>
      <sz val="10"/>
      <name val="MS Sans Serif"/>
      <family val="2"/>
    </font>
    <font>
      <sz val="11"/>
      <color rgb="FFFF0000"/>
      <name val="Calibri"/>
      <family val="2"/>
      <scheme val="minor"/>
    </font>
    <font>
      <sz val="10"/>
      <color rgb="FF333333"/>
      <name val="Verdana"/>
      <family val="2"/>
    </font>
    <font>
      <sz val="10"/>
      <color rgb="FF0000CD"/>
      <name val="Verdana"/>
      <family val="2"/>
    </font>
    <font>
      <sz val="10"/>
      <name val="Arial"/>
      <family val="2"/>
    </font>
    <font>
      <b/>
      <sz val="11"/>
      <color theme="1"/>
      <name val="Calibri"/>
      <family val="2"/>
      <scheme val="minor"/>
    </font>
    <font>
      <u/>
      <sz val="11"/>
      <color theme="10"/>
      <name val="Calibri"/>
      <family val="2"/>
      <scheme val="minor"/>
    </font>
    <font>
      <i/>
      <sz val="11"/>
      <color theme="1"/>
      <name val="Times New Roman"/>
      <family val="1"/>
    </font>
    <font>
      <i/>
      <sz val="10"/>
      <name val="Arial"/>
      <family val="2"/>
    </font>
    <font>
      <b/>
      <sz val="12"/>
      <color theme="1"/>
      <name val="Calibri"/>
      <family val="2"/>
      <scheme val="minor"/>
    </font>
    <font>
      <sz val="12"/>
      <color theme="1"/>
      <name val="Times New Roman"/>
      <family val="1"/>
    </font>
    <font>
      <b/>
      <i/>
      <sz val="11"/>
      <color rgb="FF44546A"/>
      <name val="Calibri"/>
      <family val="2"/>
      <scheme val="minor"/>
    </font>
    <font>
      <b/>
      <i/>
      <sz val="16"/>
      <color rgb="FF44546A"/>
      <name val="Calibri"/>
      <family val="2"/>
      <scheme val="minor"/>
    </font>
    <font>
      <u/>
      <sz val="11"/>
      <color theme="1"/>
      <name val="Calibri"/>
      <family val="2"/>
      <scheme val="minor"/>
    </font>
  </fonts>
  <fills count="4">
    <fill>
      <patternFill patternType="none"/>
    </fill>
    <fill>
      <patternFill patternType="gray125"/>
    </fill>
    <fill>
      <patternFill patternType="solid">
        <fgColor rgb="FF92D050"/>
        <bgColor indexed="64"/>
      </patternFill>
    </fill>
    <fill>
      <patternFill patternType="solid">
        <fgColor rgb="FFFFFF00"/>
        <bgColor indexed="64"/>
      </patternFill>
    </fill>
  </fills>
  <borders count="21">
    <border>
      <left/>
      <right/>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style="thin">
        <color auto="1"/>
      </left>
      <right style="thin">
        <color auto="1"/>
      </right>
      <top/>
      <bottom/>
      <diagonal/>
    </border>
    <border>
      <left/>
      <right style="thin">
        <color auto="1"/>
      </right>
      <top/>
      <bottom style="thin">
        <color auto="1"/>
      </bottom>
      <diagonal/>
    </border>
    <border>
      <left/>
      <right style="medium">
        <color auto="1"/>
      </right>
      <top/>
      <bottom style="medium">
        <color auto="1"/>
      </bottom>
      <diagonal/>
    </border>
    <border>
      <left style="thin">
        <color indexed="64"/>
      </left>
      <right/>
      <top style="thin">
        <color indexed="64"/>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s>
  <cellStyleXfs count="27">
    <xf numFmtId="0" fontId="0" fillId="0" borderId="0"/>
    <xf numFmtId="43" fontId="2" fillId="0" borderId="0" applyFont="0" applyFill="0" applyBorder="0" applyAlignment="0" applyProtection="0"/>
    <xf numFmtId="0" fontId="3" fillId="0" borderId="0">
      <alignment vertical="center"/>
    </xf>
    <xf numFmtId="4" fontId="7" fillId="0" borderId="0" applyFill="0" applyBorder="0" applyProtection="0">
      <alignment horizontal="right" vertical="center"/>
    </xf>
    <xf numFmtId="166" fontId="2" fillId="0" borderId="0" applyFont="0" applyFill="0" applyBorder="0" applyAlignment="0" applyProtection="0"/>
    <xf numFmtId="4" fontId="19" fillId="0" borderId="0" applyFill="0" applyBorder="0" applyProtection="0">
      <alignment horizontal="right" vertical="center"/>
    </xf>
    <xf numFmtId="43" fontId="2" fillId="0" borderId="0" applyFont="0" applyFill="0" applyBorder="0" applyAlignment="0" applyProtection="0"/>
    <xf numFmtId="43" fontId="2"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0" fontId="3" fillId="0" borderId="0"/>
    <xf numFmtId="0" fontId="1" fillId="0" borderId="0"/>
    <xf numFmtId="0" fontId="3" fillId="0" borderId="0"/>
    <xf numFmtId="0" fontId="21" fillId="0" borderId="0"/>
    <xf numFmtId="0" fontId="3" fillId="0" borderId="0"/>
    <xf numFmtId="0" fontId="1" fillId="0" borderId="0"/>
    <xf numFmtId="169" fontId="3" fillId="0" borderId="4">
      <alignment horizontal="right"/>
    </xf>
    <xf numFmtId="9" fontId="3" fillId="0" borderId="0" applyFont="0" applyFill="0" applyBorder="0" applyAlignment="0" applyProtection="0"/>
    <xf numFmtId="0" fontId="25" fillId="0" borderId="5">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7" fillId="0" borderId="0" applyNumberFormat="0" applyFill="0" applyBorder="0" applyAlignment="0" applyProtection="0"/>
    <xf numFmtId="0" fontId="25" fillId="0" borderId="0">
      <alignment vertical="top"/>
    </xf>
    <xf numFmtId="0" fontId="11" fillId="0" borderId="6">
      <alignment vertical="top" wrapText="1"/>
    </xf>
    <xf numFmtId="0" fontId="2" fillId="0" borderId="0"/>
  </cellStyleXfs>
  <cellXfs count="190">
    <xf numFmtId="0" fontId="0" fillId="0" borderId="0" xfId="0"/>
    <xf numFmtId="0" fontId="6" fillId="0" borderId="0" xfId="2" applyFont="1" applyFill="1" applyAlignment="1">
      <alignment vertical="center"/>
    </xf>
    <xf numFmtId="0" fontId="8" fillId="0" borderId="0" xfId="0" applyFont="1" applyFill="1"/>
    <xf numFmtId="0" fontId="8" fillId="0" borderId="0" xfId="0" applyFont="1"/>
    <xf numFmtId="0" fontId="6" fillId="0" borderId="0" xfId="0" applyFont="1" applyFill="1" applyAlignment="1">
      <alignment vertical="center"/>
    </xf>
    <xf numFmtId="0" fontId="6" fillId="0" borderId="0" xfId="2" applyFont="1" applyFill="1">
      <alignment vertical="center"/>
    </xf>
    <xf numFmtId="3" fontId="6" fillId="0" borderId="0" xfId="3" applyNumberFormat="1" applyFont="1" applyFill="1">
      <alignment horizontal="right" vertical="center"/>
    </xf>
    <xf numFmtId="0" fontId="6" fillId="0" borderId="0" xfId="0" applyFont="1"/>
    <xf numFmtId="0" fontId="6" fillId="0" borderId="0" xfId="2" applyFont="1">
      <alignment vertical="center"/>
    </xf>
    <xf numFmtId="2" fontId="0" fillId="0" borderId="0" xfId="0" applyNumberFormat="1"/>
    <xf numFmtId="164" fontId="0" fillId="0" borderId="0" xfId="0" applyNumberFormat="1"/>
    <xf numFmtId="1" fontId="0" fillId="0" borderId="0" xfId="0" applyNumberFormat="1"/>
    <xf numFmtId="3" fontId="6" fillId="0" borderId="0" xfId="3" applyNumberFormat="1" applyFont="1">
      <alignment horizontal="right" vertical="center"/>
    </xf>
    <xf numFmtId="0" fontId="6" fillId="0" borderId="0" xfId="0" applyFont="1" applyFill="1"/>
    <xf numFmtId="165" fontId="6" fillId="0" borderId="0" xfId="1" applyNumberFormat="1" applyFont="1"/>
    <xf numFmtId="1" fontId="6" fillId="0" borderId="0" xfId="0" applyNumberFormat="1" applyFont="1"/>
    <xf numFmtId="3" fontId="0" fillId="0" borderId="0" xfId="0" applyNumberFormat="1"/>
    <xf numFmtId="1" fontId="8" fillId="0" borderId="0" xfId="0" applyNumberFormat="1" applyFont="1"/>
    <xf numFmtId="0" fontId="0" fillId="0" borderId="0" xfId="0" applyFill="1"/>
    <xf numFmtId="0" fontId="9" fillId="0" borderId="0" xfId="0" quotePrefix="1" applyFont="1"/>
    <xf numFmtId="0" fontId="9" fillId="0" borderId="0" xfId="0" applyFont="1"/>
    <xf numFmtId="0" fontId="9" fillId="0" borderId="1" xfId="0" applyFont="1" applyBorder="1" applyAlignment="1">
      <alignment horizontal="right"/>
    </xf>
    <xf numFmtId="0" fontId="9" fillId="0" borderId="0" xfId="0" applyFont="1" applyFill="1" applyBorder="1" applyAlignment="1">
      <alignment horizontal="right"/>
    </xf>
    <xf numFmtId="1" fontId="10" fillId="0" borderId="0" xfId="0" applyNumberFormat="1" applyFont="1" applyFill="1"/>
    <xf numFmtId="1" fontId="9" fillId="0" borderId="0" xfId="0" applyNumberFormat="1" applyFont="1"/>
    <xf numFmtId="0" fontId="9" fillId="0" borderId="0" xfId="0" applyFont="1" applyBorder="1"/>
    <xf numFmtId="0" fontId="9" fillId="0" borderId="2" xfId="0" applyFont="1" applyBorder="1"/>
    <xf numFmtId="0" fontId="11" fillId="0" borderId="0" xfId="0" applyNumberFormat="1" applyFont="1" applyFill="1" applyAlignment="1"/>
    <xf numFmtId="0" fontId="4" fillId="0" borderId="0" xfId="0" applyFont="1" applyFill="1"/>
    <xf numFmtId="0" fontId="12" fillId="0" borderId="0" xfId="0" applyFont="1" applyFill="1"/>
    <xf numFmtId="0" fontId="3" fillId="0" borderId="0" xfId="0" applyFont="1" applyFill="1"/>
    <xf numFmtId="0" fontId="5" fillId="0" borderId="0" xfId="0" applyFont="1" applyFill="1"/>
    <xf numFmtId="0" fontId="11" fillId="0" borderId="0" xfId="0" applyNumberFormat="1" applyFont="1" applyFill="1" applyAlignment="1">
      <alignment horizontal="center"/>
    </xf>
    <xf numFmtId="0" fontId="12" fillId="0" borderId="0" xfId="0" applyFont="1" applyFill="1" applyAlignment="1">
      <alignment horizontal="center" wrapText="1"/>
    </xf>
    <xf numFmtId="3" fontId="11" fillId="0" borderId="0" xfId="0" applyNumberFormat="1" applyFont="1" applyFill="1" applyBorder="1" applyAlignment="1">
      <alignment horizontal="center" wrapText="1"/>
    </xf>
    <xf numFmtId="3" fontId="12" fillId="0" borderId="0" xfId="0" applyNumberFormat="1" applyFont="1" applyFill="1" applyBorder="1" applyAlignment="1">
      <alignment horizontal="center" wrapText="1"/>
    </xf>
    <xf numFmtId="0" fontId="11" fillId="0" borderId="0" xfId="0" applyFont="1" applyFill="1" applyAlignment="1">
      <alignment horizontal="center" wrapText="1"/>
    </xf>
    <xf numFmtId="0" fontId="12" fillId="0" borderId="0" xfId="0" applyFont="1" applyFill="1" applyAlignment="1">
      <alignment horizontal="center" vertical="justify"/>
    </xf>
    <xf numFmtId="0" fontId="12" fillId="0" borderId="0" xfId="0" applyFont="1" applyFill="1" applyAlignment="1">
      <alignment horizontal="center" vertical="justify" wrapText="1"/>
    </xf>
    <xf numFmtId="0" fontId="11" fillId="0" borderId="0" xfId="0" applyFont="1" applyFill="1" applyAlignment="1">
      <alignment horizontal="center" vertical="justify" wrapText="1"/>
    </xf>
    <xf numFmtId="0" fontId="5" fillId="0" borderId="0" xfId="0" applyNumberFormat="1" applyFont="1" applyFill="1"/>
    <xf numFmtId="3" fontId="4" fillId="0" borderId="0" xfId="0" applyNumberFormat="1" applyFont="1" applyFill="1"/>
    <xf numFmtId="3" fontId="3" fillId="0" borderId="0" xfId="0" applyNumberFormat="1" applyFont="1" applyFill="1"/>
    <xf numFmtId="3" fontId="13" fillId="0" borderId="0" xfId="0" applyNumberFormat="1" applyFont="1" applyFill="1"/>
    <xf numFmtId="3" fontId="5" fillId="0" borderId="0" xfId="0" applyNumberFormat="1" applyFont="1" applyFill="1"/>
    <xf numFmtId="3" fontId="5" fillId="0" borderId="0" xfId="0" applyNumberFormat="1" applyFont="1" applyFill="1" applyBorder="1" applyAlignment="1">
      <alignment horizontal="right"/>
    </xf>
    <xf numFmtId="3" fontId="4" fillId="0" borderId="0" xfId="4" applyNumberFormat="1" applyFont="1" applyFill="1"/>
    <xf numFmtId="3" fontId="14" fillId="0" borderId="0" xfId="0" applyNumberFormat="1" applyFont="1" applyFill="1"/>
    <xf numFmtId="167" fontId="5" fillId="0" borderId="0" xfId="0" applyNumberFormat="1" applyFont="1" applyFill="1"/>
    <xf numFmtId="0" fontId="4" fillId="0" borderId="0" xfId="0" applyNumberFormat="1" applyFont="1" applyFill="1"/>
    <xf numFmtId="0" fontId="13" fillId="0" borderId="0" xfId="0" applyFont="1" applyFill="1"/>
    <xf numFmtId="0" fontId="12" fillId="0" borderId="0" xfId="0" applyFont="1" applyFill="1" applyAlignment="1">
      <alignment wrapText="1"/>
    </xf>
    <xf numFmtId="0" fontId="20" fillId="0" borderId="0" xfId="0" quotePrefix="1" applyFont="1" applyAlignment="1">
      <alignment horizontal="left"/>
    </xf>
    <xf numFmtId="0" fontId="9" fillId="0" borderId="3" xfId="0" applyFont="1" applyBorder="1" applyAlignment="1">
      <alignment horizontal="right"/>
    </xf>
    <xf numFmtId="0" fontId="9" fillId="0" borderId="0" xfId="0" applyFont="1" applyBorder="1" applyAlignment="1">
      <alignment horizontal="right"/>
    </xf>
    <xf numFmtId="4" fontId="6" fillId="0" borderId="0" xfId="3" applyNumberFormat="1" applyFont="1" applyFill="1">
      <alignment horizontal="right" vertical="center"/>
    </xf>
    <xf numFmtId="0" fontId="9" fillId="0" borderId="0" xfId="0" quotePrefix="1" applyFont="1" applyAlignment="1">
      <alignment horizontal="left"/>
    </xf>
    <xf numFmtId="164" fontId="9" fillId="0" borderId="0" xfId="0" applyNumberFormat="1" applyFont="1"/>
    <xf numFmtId="0" fontId="0" fillId="0" borderId="0" xfId="0" applyBorder="1"/>
    <xf numFmtId="0" fontId="0" fillId="0" borderId="2" xfId="0" applyBorder="1"/>
    <xf numFmtId="0" fontId="9" fillId="0" borderId="0" xfId="0" applyFont="1" applyFill="1"/>
    <xf numFmtId="0" fontId="6" fillId="3" borderId="0" xfId="0" applyFont="1" applyFill="1" applyAlignment="1">
      <alignment vertical="center"/>
    </xf>
    <xf numFmtId="164" fontId="8" fillId="0" borderId="0" xfId="0" applyNumberFormat="1" applyFont="1"/>
    <xf numFmtId="1" fontId="0" fillId="3" borderId="0" xfId="0" applyNumberFormat="1" applyFill="1"/>
    <xf numFmtId="1" fontId="22" fillId="0" borderId="0" xfId="0" applyNumberFormat="1" applyFont="1"/>
    <xf numFmtId="0" fontId="23" fillId="0" borderId="0" xfId="0" applyFont="1"/>
    <xf numFmtId="0" fontId="6" fillId="0" borderId="0" xfId="3" applyNumberFormat="1" applyFont="1" applyFill="1">
      <alignment horizontal="right" vertical="center"/>
    </xf>
    <xf numFmtId="4" fontId="7" fillId="0" borderId="0" xfId="2" applyNumberFormat="1" applyFont="1">
      <alignment vertical="center"/>
    </xf>
    <xf numFmtId="1" fontId="6" fillId="0" borderId="0" xfId="3" applyNumberFormat="1" applyFont="1" applyFill="1">
      <alignment horizontal="right" vertical="center"/>
    </xf>
    <xf numFmtId="1" fontId="0" fillId="0" borderId="0" xfId="0" applyNumberFormat="1" applyFill="1"/>
    <xf numFmtId="2" fontId="9" fillId="0" borderId="0" xfId="0" applyNumberFormat="1" applyFont="1" applyBorder="1" applyAlignment="1">
      <alignment horizontal="right"/>
    </xf>
    <xf numFmtId="2" fontId="9" fillId="0" borderId="0" xfId="0" applyNumberFormat="1" applyFont="1" applyFill="1" applyBorder="1" applyAlignment="1">
      <alignment horizontal="right"/>
    </xf>
    <xf numFmtId="0" fontId="24" fillId="0" borderId="0" xfId="0" applyFont="1"/>
    <xf numFmtId="1" fontId="6" fillId="0" borderId="0" xfId="0" applyNumberFormat="1" applyFont="1" applyFill="1"/>
    <xf numFmtId="2" fontId="6" fillId="0" borderId="0" xfId="0" applyNumberFormat="1" applyFont="1"/>
    <xf numFmtId="2" fontId="25" fillId="0" borderId="0" xfId="19" applyNumberFormat="1" applyFont="1" applyFill="1" applyBorder="1" applyAlignment="1" applyProtection="1">
      <alignment vertical="top"/>
    </xf>
    <xf numFmtId="2" fontId="0" fillId="0" borderId="0" xfId="0" applyNumberFormat="1" applyBorder="1"/>
    <xf numFmtId="0" fontId="0" fillId="0" borderId="0" xfId="0"/>
    <xf numFmtId="0" fontId="6" fillId="0" borderId="0" xfId="2" applyFont="1" applyFill="1" applyAlignment="1">
      <alignment vertical="center"/>
    </xf>
    <xf numFmtId="0" fontId="6" fillId="0" borderId="0" xfId="0" applyFont="1" applyFill="1" applyAlignment="1">
      <alignment vertical="center"/>
    </xf>
    <xf numFmtId="0" fontId="6" fillId="0" borderId="0" xfId="0" applyFont="1"/>
    <xf numFmtId="2" fontId="0" fillId="0" borderId="0" xfId="0" applyNumberFormat="1"/>
    <xf numFmtId="1" fontId="0" fillId="0" borderId="0" xfId="0" applyNumberFormat="1"/>
    <xf numFmtId="0" fontId="0" fillId="0" borderId="0" xfId="0" applyFill="1"/>
    <xf numFmtId="4" fontId="6" fillId="0" borderId="0" xfId="3" applyNumberFormat="1" applyFont="1" applyFill="1">
      <alignment horizontal="right" vertical="center"/>
    </xf>
    <xf numFmtId="1" fontId="22" fillId="0" borderId="0" xfId="0" applyNumberFormat="1" applyFont="1"/>
    <xf numFmtId="1" fontId="6" fillId="0" borderId="0" xfId="3" applyNumberFormat="1" applyFont="1" applyFill="1">
      <alignment horizontal="right" vertical="center"/>
    </xf>
    <xf numFmtId="1" fontId="0" fillId="0" borderId="0" xfId="0" applyNumberFormat="1" applyFill="1"/>
    <xf numFmtId="0" fontId="24" fillId="0" borderId="0" xfId="0" applyFont="1"/>
    <xf numFmtId="2" fontId="24" fillId="0" borderId="0" xfId="0" applyNumberFormat="1" applyFont="1"/>
    <xf numFmtId="2" fontId="23" fillId="0" borderId="0" xfId="0" applyNumberFormat="1" applyFont="1"/>
    <xf numFmtId="1" fontId="23" fillId="0" borderId="0" xfId="0" applyNumberFormat="1" applyFont="1"/>
    <xf numFmtId="0" fontId="9" fillId="0" borderId="2" xfId="0" applyFont="1" applyBorder="1" applyAlignment="1">
      <alignment horizontal="right"/>
    </xf>
    <xf numFmtId="0" fontId="0" fillId="0" borderId="0" xfId="0" applyAlignment="1">
      <alignment horizontal="left"/>
    </xf>
    <xf numFmtId="1" fontId="6" fillId="0" borderId="0" xfId="0" applyNumberFormat="1" applyFont="1" applyFill="1" applyAlignment="1">
      <alignment vertical="center"/>
    </xf>
    <xf numFmtId="170" fontId="0" fillId="0" borderId="0" xfId="0" applyNumberFormat="1"/>
    <xf numFmtId="0" fontId="27" fillId="0" borderId="0" xfId="23" quotePrefix="1"/>
    <xf numFmtId="0" fontId="0" fillId="2" borderId="0" xfId="0" applyFill="1"/>
    <xf numFmtId="0" fontId="0" fillId="0" borderId="0" xfId="0" applyFont="1"/>
    <xf numFmtId="164" fontId="0" fillId="0" borderId="0" xfId="0" applyNumberFormat="1" applyBorder="1"/>
    <xf numFmtId="0" fontId="9" fillId="0" borderId="1" xfId="0" applyFont="1" applyFill="1" applyBorder="1" applyAlignment="1">
      <alignment horizontal="right"/>
    </xf>
    <xf numFmtId="2" fontId="0" fillId="0" borderId="0" xfId="0" applyNumberFormat="1" applyFill="1"/>
    <xf numFmtId="2" fontId="8" fillId="0" borderId="0" xfId="0" applyNumberFormat="1" applyFont="1" applyFill="1"/>
    <xf numFmtId="2" fontId="8" fillId="0" borderId="0" xfId="0" applyNumberFormat="1" applyFont="1" applyFill="1" applyBorder="1"/>
    <xf numFmtId="2" fontId="28" fillId="0" borderId="0" xfId="0" applyNumberFormat="1" applyFont="1" applyFill="1"/>
    <xf numFmtId="164" fontId="8" fillId="0" borderId="0" xfId="0" applyNumberFormat="1" applyFont="1" applyBorder="1"/>
    <xf numFmtId="2" fontId="9" fillId="0" borderId="0" xfId="0" applyNumberFormat="1" applyFont="1"/>
    <xf numFmtId="164" fontId="9" fillId="0" borderId="0" xfId="0" applyNumberFormat="1" applyFont="1" applyBorder="1"/>
    <xf numFmtId="0" fontId="25" fillId="0" borderId="0" xfId="24">
      <alignment vertical="top"/>
    </xf>
    <xf numFmtId="0" fontId="26" fillId="0" borderId="0" xfId="24" applyFont="1" applyAlignment="1">
      <alignment wrapText="1"/>
    </xf>
    <xf numFmtId="2" fontId="11" fillId="0" borderId="0" xfId="25" applyNumberFormat="1" applyFont="1" applyFill="1" applyBorder="1" applyAlignment="1" applyProtection="1">
      <alignment horizontal="left" vertical="top" wrapText="1"/>
    </xf>
    <xf numFmtId="164" fontId="25" fillId="0" borderId="0" xfId="24" applyNumberFormat="1">
      <alignment vertical="top"/>
    </xf>
    <xf numFmtId="0" fontId="29" fillId="0" borderId="0" xfId="24" applyFont="1">
      <alignment vertical="top"/>
    </xf>
    <xf numFmtId="2" fontId="25" fillId="0" borderId="0" xfId="24" applyNumberFormat="1">
      <alignment vertical="top"/>
    </xf>
    <xf numFmtId="0" fontId="10" fillId="0" borderId="0" xfId="0" applyNumberFormat="1" applyFont="1" applyFill="1"/>
    <xf numFmtId="0" fontId="1" fillId="0" borderId="0" xfId="12"/>
    <xf numFmtId="2" fontId="1" fillId="0" borderId="0" xfId="12" applyNumberFormat="1"/>
    <xf numFmtId="164" fontId="9" fillId="0" borderId="0" xfId="12" applyNumberFormat="1" applyFont="1"/>
    <xf numFmtId="0" fontId="1" fillId="0" borderId="7" xfId="12" applyBorder="1"/>
    <xf numFmtId="0" fontId="1" fillId="0" borderId="9" xfId="12" applyBorder="1"/>
    <xf numFmtId="0" fontId="1" fillId="0" borderId="0" xfId="12" applyBorder="1"/>
    <xf numFmtId="0" fontId="1" fillId="0" borderId="10" xfId="12" applyBorder="1"/>
    <xf numFmtId="0" fontId="30" fillId="0" borderId="0" xfId="12" applyFont="1" applyAlignment="1">
      <alignment horizontal="center"/>
    </xf>
    <xf numFmtId="2" fontId="1" fillId="0" borderId="0" xfId="12" applyNumberFormat="1" applyBorder="1"/>
    <xf numFmtId="2" fontId="1" fillId="0" borderId="10" xfId="12" applyNumberFormat="1" applyBorder="1"/>
    <xf numFmtId="2" fontId="1" fillId="0" borderId="0" xfId="12" applyNumberFormat="1" applyAlignment="1">
      <alignment horizontal="center"/>
    </xf>
    <xf numFmtId="0" fontId="1" fillId="0" borderId="11" xfId="12" applyBorder="1"/>
    <xf numFmtId="2" fontId="1" fillId="0" borderId="2" xfId="12" applyNumberFormat="1" applyBorder="1"/>
    <xf numFmtId="2" fontId="1" fillId="0" borderId="5" xfId="12" applyNumberFormat="1" applyBorder="1"/>
    <xf numFmtId="0" fontId="1" fillId="0" borderId="0" xfId="12" applyFill="1"/>
    <xf numFmtId="0" fontId="27" fillId="0" borderId="0" xfId="23" quotePrefix="1" applyFill="1"/>
    <xf numFmtId="0" fontId="30" fillId="0" borderId="0" xfId="12" applyFont="1"/>
    <xf numFmtId="0" fontId="31" fillId="0" borderId="9" xfId="12" applyFont="1" applyBorder="1"/>
    <xf numFmtId="2" fontId="31" fillId="0" borderId="0" xfId="12" applyNumberFormat="1" applyFont="1" applyBorder="1"/>
    <xf numFmtId="0" fontId="31" fillId="0" borderId="11" xfId="12" applyFont="1" applyBorder="1"/>
    <xf numFmtId="2" fontId="31" fillId="0" borderId="2" xfId="12" applyNumberFormat="1" applyFont="1" applyBorder="1"/>
    <xf numFmtId="0" fontId="26" fillId="0" borderId="0" xfId="0" applyFont="1"/>
    <xf numFmtId="1" fontId="8" fillId="0" borderId="0" xfId="0" applyNumberFormat="1" applyFont="1" applyFill="1"/>
    <xf numFmtId="1" fontId="8" fillId="0" borderId="0" xfId="0" applyNumberFormat="1" applyFont="1" applyFill="1" applyBorder="1"/>
    <xf numFmtId="0" fontId="8" fillId="0" borderId="0" xfId="0" quotePrefix="1" applyNumberFormat="1" applyFont="1" applyFill="1"/>
    <xf numFmtId="0" fontId="8" fillId="0" borderId="0" xfId="0" applyNumberFormat="1" applyFont="1" applyFill="1"/>
    <xf numFmtId="0" fontId="8" fillId="0" borderId="0" xfId="0" applyNumberFormat="1" applyFont="1" applyFill="1" applyBorder="1" applyAlignment="1">
      <alignment horizontal="right"/>
    </xf>
    <xf numFmtId="0" fontId="0" fillId="0" borderId="0" xfId="0" applyNumberFormat="1" applyFont="1" applyFill="1"/>
    <xf numFmtId="0" fontId="8" fillId="0" borderId="0" xfId="0" applyNumberFormat="1" applyFont="1" applyFill="1" applyBorder="1"/>
    <xf numFmtId="1" fontId="8" fillId="0" borderId="0" xfId="0" quotePrefix="1" applyNumberFormat="1" applyFont="1" applyFill="1"/>
    <xf numFmtId="1" fontId="8" fillId="0" borderId="1" xfId="0" applyNumberFormat="1" applyFont="1" applyFill="1" applyBorder="1" applyAlignment="1">
      <alignment horizontal="right"/>
    </xf>
    <xf numFmtId="1" fontId="8" fillId="0" borderId="0" xfId="1" applyNumberFormat="1" applyFont="1" applyFill="1" applyBorder="1"/>
    <xf numFmtId="1" fontId="8" fillId="0" borderId="2" xfId="0" applyNumberFormat="1" applyFont="1" applyFill="1" applyBorder="1"/>
    <xf numFmtId="0" fontId="0" fillId="0" borderId="10" xfId="0" applyBorder="1"/>
    <xf numFmtId="0" fontId="26" fillId="0" borderId="5" xfId="0" applyFont="1" applyBorder="1"/>
    <xf numFmtId="0" fontId="26" fillId="0" borderId="2" xfId="0" applyFont="1" applyBorder="1"/>
    <xf numFmtId="0" fontId="1" fillId="0" borderId="0" xfId="12" applyFont="1"/>
    <xf numFmtId="0" fontId="1" fillId="0" borderId="0" xfId="12" applyBorder="1" applyAlignment="1">
      <alignment horizontal="right"/>
    </xf>
    <xf numFmtId="0" fontId="1" fillId="0" borderId="10" xfId="12" applyBorder="1" applyAlignment="1">
      <alignment horizontal="right"/>
    </xf>
    <xf numFmtId="0" fontId="1" fillId="0" borderId="0" xfId="12" applyFill="1" applyBorder="1" applyAlignment="1">
      <alignment horizontal="right"/>
    </xf>
    <xf numFmtId="0" fontId="0" fillId="0" borderId="15" xfId="0" applyBorder="1" applyAlignment="1">
      <alignment vertical="top" wrapText="1"/>
    </xf>
    <xf numFmtId="0" fontId="0" fillId="0" borderId="6" xfId="0" applyBorder="1" applyAlignment="1">
      <alignment vertical="top" wrapText="1"/>
    </xf>
    <xf numFmtId="0" fontId="26" fillId="0" borderId="15" xfId="0" applyFont="1" applyBorder="1" applyAlignment="1">
      <alignment vertical="center" wrapText="1"/>
    </xf>
    <xf numFmtId="0" fontId="0" fillId="0" borderId="15" xfId="0" applyBorder="1" applyAlignment="1">
      <alignment vertical="top"/>
    </xf>
    <xf numFmtId="0" fontId="0" fillId="0" borderId="6" xfId="0" applyBorder="1" applyAlignment="1">
      <alignment vertical="top"/>
    </xf>
    <xf numFmtId="0" fontId="0" fillId="0" borderId="12" xfId="0" applyBorder="1" applyAlignment="1">
      <alignment vertical="center"/>
    </xf>
    <xf numFmtId="0" fontId="0" fillId="0" borderId="14" xfId="0" applyBorder="1" applyAlignment="1">
      <alignment vertical="center"/>
    </xf>
    <xf numFmtId="0" fontId="0" fillId="0" borderId="13" xfId="0" applyBorder="1" applyAlignment="1">
      <alignment vertical="center"/>
    </xf>
    <xf numFmtId="0" fontId="27" fillId="0" borderId="12" xfId="23" applyBorder="1" applyAlignment="1">
      <alignment vertical="center"/>
    </xf>
    <xf numFmtId="0" fontId="27" fillId="0" borderId="13" xfId="23" applyBorder="1" applyAlignment="1">
      <alignment vertical="center"/>
    </xf>
    <xf numFmtId="0" fontId="27" fillId="0" borderId="14" xfId="23" applyBorder="1" applyAlignment="1">
      <alignment vertical="center"/>
    </xf>
    <xf numFmtId="0" fontId="32" fillId="0" borderId="12" xfId="0" applyFont="1" applyBorder="1" applyAlignment="1">
      <alignment vertical="center" wrapText="1"/>
    </xf>
    <xf numFmtId="0" fontId="33" fillId="0" borderId="13" xfId="0" applyFont="1" applyBorder="1" applyAlignment="1">
      <alignment vertical="center" wrapText="1"/>
    </xf>
    <xf numFmtId="0" fontId="33" fillId="0" borderId="14" xfId="0" applyFont="1" applyBorder="1" applyAlignment="1">
      <alignment vertical="center" wrapText="1"/>
    </xf>
    <xf numFmtId="0" fontId="0" fillId="0" borderId="16" xfId="0" applyBorder="1" applyAlignment="1">
      <alignment vertical="center" wrapText="1"/>
    </xf>
    <xf numFmtId="0" fontId="0" fillId="0" borderId="17" xfId="0" applyBorder="1" applyAlignment="1">
      <alignment vertical="center" wrapText="1"/>
    </xf>
    <xf numFmtId="0" fontId="0" fillId="0" borderId="18" xfId="0" applyBorder="1" applyAlignment="1">
      <alignment vertical="center" wrapText="1"/>
    </xf>
    <xf numFmtId="0" fontId="0" fillId="0" borderId="12" xfId="0" applyBorder="1" applyAlignment="1">
      <alignment vertical="center" wrapText="1"/>
    </xf>
    <xf numFmtId="0" fontId="0" fillId="0" borderId="13" xfId="0" applyBorder="1" applyAlignment="1">
      <alignment vertical="center" wrapText="1"/>
    </xf>
    <xf numFmtId="0" fontId="0" fillId="0" borderId="14" xfId="0" applyBorder="1" applyAlignment="1">
      <alignment vertical="center" wrapText="1"/>
    </xf>
    <xf numFmtId="0" fontId="0" fillId="0" borderId="16" xfId="23" applyFont="1" applyBorder="1" applyAlignment="1">
      <alignment vertical="center" wrapText="1"/>
    </xf>
    <xf numFmtId="0" fontId="34" fillId="0" borderId="17" xfId="23" applyFont="1" applyBorder="1" applyAlignment="1">
      <alignment vertical="center" wrapText="1"/>
    </xf>
    <xf numFmtId="0" fontId="34" fillId="0" borderId="18" xfId="23" applyFont="1" applyBorder="1" applyAlignment="1">
      <alignment vertical="center" wrapText="1"/>
    </xf>
    <xf numFmtId="0" fontId="34" fillId="0" borderId="19" xfId="23" applyFont="1" applyBorder="1" applyAlignment="1">
      <alignment vertical="center" wrapText="1"/>
    </xf>
    <xf numFmtId="0" fontId="34" fillId="0" borderId="20" xfId="23" applyFont="1" applyBorder="1" applyAlignment="1">
      <alignment vertical="center" wrapText="1"/>
    </xf>
    <xf numFmtId="0" fontId="34" fillId="0" borderId="6" xfId="23" applyFont="1" applyBorder="1" applyAlignment="1">
      <alignment vertical="center" wrapText="1"/>
    </xf>
    <xf numFmtId="0" fontId="0" fillId="0" borderId="19" xfId="0" applyBorder="1" applyAlignment="1">
      <alignment vertical="center" wrapText="1"/>
    </xf>
    <xf numFmtId="0" fontId="0" fillId="0" borderId="20" xfId="0" applyBorder="1" applyAlignment="1">
      <alignment vertical="center" wrapText="1"/>
    </xf>
    <xf numFmtId="0" fontId="0" fillId="0" borderId="6" xfId="0" applyBorder="1" applyAlignment="1">
      <alignment vertical="center" wrapText="1"/>
    </xf>
    <xf numFmtId="0" fontId="26" fillId="0" borderId="12" xfId="0" applyFont="1" applyBorder="1" applyAlignment="1">
      <alignment vertical="center" wrapText="1"/>
    </xf>
    <xf numFmtId="0" fontId="26" fillId="0" borderId="13" xfId="0" applyFont="1" applyBorder="1" applyAlignment="1">
      <alignment vertical="center" wrapText="1"/>
    </xf>
    <xf numFmtId="0" fontId="26" fillId="0" borderId="14" xfId="0" applyFont="1" applyBorder="1" applyAlignment="1">
      <alignment vertical="center" wrapText="1"/>
    </xf>
    <xf numFmtId="0" fontId="30" fillId="0" borderId="3" xfId="12" applyFont="1" applyBorder="1" applyAlignment="1">
      <alignment horizontal="center"/>
    </xf>
    <xf numFmtId="0" fontId="30" fillId="0" borderId="8" xfId="12" applyFont="1" applyBorder="1" applyAlignment="1">
      <alignment horizontal="center"/>
    </xf>
    <xf numFmtId="0" fontId="1" fillId="0" borderId="0" xfId="12" applyAlignment="1">
      <alignment horizontal="center"/>
    </xf>
  </cellXfs>
  <cellStyles count="27">
    <cellStyle name="Comma" xfId="1" builtinId="3"/>
    <cellStyle name="Comma 2" xfId="4"/>
    <cellStyle name="Comma 2 2" xfId="6"/>
    <cellStyle name="Comma 2 2 2" xfId="21"/>
    <cellStyle name="Comma 3" xfId="7"/>
    <cellStyle name="Comma 3 2" xfId="22"/>
    <cellStyle name="Comma 4" xfId="20"/>
    <cellStyle name="Data" xfId="19"/>
    <cellStyle name="Euro" xfId="8"/>
    <cellStyle name="Header" xfId="25"/>
    <cellStyle name="Hyperlink" xfId="23" builtinId="8"/>
    <cellStyle name="Normal" xfId="0" builtinId="0"/>
    <cellStyle name="Normal 2" xfId="2"/>
    <cellStyle name="Normal 2 2" xfId="9"/>
    <cellStyle name="Normal 2 3" xfId="10"/>
    <cellStyle name="Normal 2 3 2" xfId="11"/>
    <cellStyle name="Normal 2 4" xfId="12"/>
    <cellStyle name="Normal 3" xfId="13"/>
    <cellStyle name="Normal 4" xfId="14"/>
    <cellStyle name="Normal 4 2" xfId="15"/>
    <cellStyle name="Normal 5" xfId="16"/>
    <cellStyle name="Normal 6" xfId="24"/>
    <cellStyle name="Normal 7" xfId="26"/>
    <cellStyle name="NumberForecastStyle" xfId="5"/>
    <cellStyle name="NumberStyle" xfId="3"/>
    <cellStyle name="pepe" xfId="17"/>
    <cellStyle name="Porcentual 2" xfId="18"/>
  </cellStyles>
  <dxfs count="0"/>
  <tableStyles count="0" defaultTableStyle="TableStyleMedium2" defaultPivotStyle="PivotStyleLight16"/>
  <colors>
    <mruColors>
      <color rgb="FFFE6262"/>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1.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2.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1607964\Downloads\Megafile%2520of%2520global%2520wine%2520data%25201835%2520to%25202015_1204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HP8100\Downloads\Megafile%20of%20global%20wine%20data%201835%20to%202015_120416%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HP8100\Downloads\Reed_Unrecorded%20alcohol%202000%202005%20and%202010%20150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61 Real GDP"/>
      <sheetName val="T58 Total Population"/>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Table List"/>
      <sheetName val="Residual countries"/>
      <sheetName val="T1 Vine Area"/>
      <sheetName val="T2 Share of global vine area"/>
      <sheetName val="T3 Vine Share of Total Crop"/>
      <sheetName val="T4 Vine Area Per Capita"/>
      <sheetName val="T5 Vine Area Per MD of Real GDP"/>
      <sheetName val="T6 Wine Production"/>
      <sheetName val="T7 Share of World Prodn"/>
      <sheetName val="T8 Wine Prodn Per Capita"/>
      <sheetName val="T9 Wine Prodn Per MD Real GDP"/>
      <sheetName val="T10 Wine Export Volume"/>
      <sheetName val="T11 % World Wine Export Volume"/>
      <sheetName val="T12 Wine Export Per Capita"/>
      <sheetName val="T13 Wine Exports Per MD GDP"/>
      <sheetName val="T14 Export Share of Prodn"/>
      <sheetName val="T15 Wine Import vol"/>
      <sheetName val="T16 % World Wine Import Volume"/>
      <sheetName val="T17 Wine Imports Per Capita"/>
      <sheetName val="T18 Wine Imports Per MD GDP"/>
      <sheetName val="T19 Net Imports"/>
      <sheetName val="T20 Trade Specialization"/>
      <sheetName val="T21 Value of Wine Exports"/>
      <sheetName val="T22 % global value wine exports"/>
      <sheetName val="T23 Value Wine Exports Per Cap"/>
      <sheetName val="T24 Wine Share Value Merch X "/>
      <sheetName val="T25 Value of Wine Imports"/>
      <sheetName val="T26 %global value wine imports"/>
      <sheetName val="T27 Value Imports Per Capita"/>
      <sheetName val="T28 Wine Share Value Merch M  "/>
      <sheetName val="T29 Value Net Imports"/>
      <sheetName val="T30 Trade Value Index"/>
      <sheetName val="T31 Comparative Advantage"/>
      <sheetName val="T32 Unit Value X"/>
      <sheetName val="T33 Unit Value M"/>
      <sheetName val="T34 Wine Consumption"/>
      <sheetName val="T35 Apparent Wine Consumption"/>
      <sheetName val="T36 Volume Non-Beverage Wine"/>
      <sheetName val="T37 Share of w Wine Consmn"/>
      <sheetName val="T38 Consumption Per Capita"/>
      <sheetName val="T39 Consumption Per MD GDP"/>
      <sheetName val="T40 Wine Consumption (Alc)"/>
      <sheetName val="T41(a) Wine Consum Capita (Alc)"/>
      <sheetName val="T41(b) Wine Consum Adult (Alc)"/>
      <sheetName val="T42 Beer Consumption"/>
      <sheetName val="T43 Share of World Beer Consump"/>
      <sheetName val="T44 Beer Consumption (Alc)"/>
      <sheetName val="T45(a) Beer Consum Per Capita"/>
      <sheetName val="T45(b) Beer Consum Per Adult"/>
      <sheetName val="T46 Spirits Consumption"/>
      <sheetName val="T47 Share World Spirits Consump"/>
      <sheetName val="T48(a) Spirits Consum Per Cap"/>
      <sheetName val="T48(b) Spirits Consum Per Adult"/>
      <sheetName val="T49 Volume Alc Consump"/>
      <sheetName val="T50 Share World Alc Consumption"/>
      <sheetName val="T51(a) Vol Alc Consum Per Cap"/>
      <sheetName val="T51(b) Vol Alc Consum Per Adult"/>
      <sheetName val="T52 Volume Alc Consump per $M"/>
      <sheetName val="T53(a) Wine Share of Total Cons"/>
      <sheetName val="T53(b) Beer Share of Total Cons"/>
      <sheetName val="T53(c) Spirits Share Total Cons"/>
      <sheetName val="T54 Imports Share of Wine Cons"/>
      <sheetName val="T55 Net Imports % of Wine Cons"/>
      <sheetName val="T56 Wine Self-Sufficiency"/>
      <sheetName val="T57 Total Crop Area"/>
      <sheetName val="T58 Total Population"/>
      <sheetName val="T59 Share of World Population"/>
      <sheetName val="T60 Adult Population"/>
      <sheetName val="T61 Real GDP"/>
      <sheetName val="T62 Share Real GDP"/>
      <sheetName val="T63 Real GDP Per Capita"/>
      <sheetName val="T64 Merchandise exports"/>
      <sheetName val="T65 Share of Merch Exports"/>
      <sheetName val="T66 Merchandise imports"/>
      <sheetName val="T67 Share of Merch Imports"/>
      <sheetName val="T68 Nominal Exchange Rates"/>
      <sheetName val="T69 Real Exchange Rates"/>
      <sheetName val="T70(a) CPI"/>
      <sheetName val="T70(b) Wine Price"/>
      <sheetName val="T70(c) Beer Price"/>
      <sheetName val="T70(d) Spirits Price"/>
      <sheetName val="T71 British imports 1323-1696"/>
      <sheetName val="T72 Wine M to Britain 1675-1940"/>
      <sheetName val="T73 Volume Share of Britain M"/>
      <sheetName val="T74 British wine import taxes"/>
      <sheetName val="T75 British alcohol taxes"/>
      <sheetName val="T76 French exports"/>
      <sheetName val="T77(a) French imports"/>
      <sheetName val="T77(b) French imports"/>
      <sheetName val="T78 French tariffs"/>
      <sheetName val="T79 Cape 1666-1909"/>
      <sheetName val="T80 Consumer tax 2014"/>
      <sheetName val="T81 Unrecorded"/>
      <sheetName val="T82 Distillation of wine"/>
      <sheetName val="T83 Beer Production (FAO)"/>
      <sheetName val="T84 Beer Exports (FAO)"/>
      <sheetName val="T85 Beer Imports (FAO)"/>
      <sheetName val="T86 Net beer imports"/>
      <sheetName val="T87 Beer Prodn Exported"/>
      <sheetName val="T88 Beer Consumption Imported"/>
      <sheetName val="T89 Beer Trade Specialization"/>
      <sheetName val="T90 Greece Raisins"/>
      <sheetName val="T91 GBO Company Share Still LG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ow r="3">
          <cell r="Q3">
            <v>1937</v>
          </cell>
          <cell r="Z3">
            <v>31008.010200000019</v>
          </cell>
          <cell r="AJ3">
            <v>12501.179621565852</v>
          </cell>
          <cell r="AP3">
            <v>121218.52940502673</v>
          </cell>
          <cell r="BA3">
            <v>46534.933474141515</v>
          </cell>
        </row>
        <row r="4">
          <cell r="Q4">
            <v>1957</v>
          </cell>
          <cell r="Z4">
            <v>31175.176866666687</v>
          </cell>
          <cell r="AJ4">
            <v>12658.107966078647</v>
          </cell>
          <cell r="AP4">
            <v>121488.5388024284</v>
          </cell>
          <cell r="BA4">
            <v>46862.558654607295</v>
          </cell>
        </row>
        <row r="5">
          <cell r="Q5">
            <v>1975</v>
          </cell>
          <cell r="Z5">
            <v>31342.343533333355</v>
          </cell>
          <cell r="AJ5">
            <v>12872.938453023713</v>
          </cell>
          <cell r="AP5">
            <v>121758.54819983008</v>
          </cell>
          <cell r="BA5">
            <v>47191.584412145443</v>
          </cell>
        </row>
        <row r="6">
          <cell r="Q6">
            <v>1991</v>
          </cell>
          <cell r="Z6">
            <v>31509.510200000022</v>
          </cell>
          <cell r="AJ6">
            <v>13088.63810626317</v>
          </cell>
          <cell r="AP6">
            <v>122028.55759723176</v>
          </cell>
          <cell r="BA6">
            <v>47522.022381592411</v>
          </cell>
        </row>
        <row r="7">
          <cell r="Q7">
            <v>2007</v>
          </cell>
          <cell r="Z7">
            <v>31676.67686666669</v>
          </cell>
          <cell r="AJ7">
            <v>13305.305084762203</v>
          </cell>
          <cell r="AP7">
            <v>122298.56699463344</v>
          </cell>
          <cell r="BA7">
            <v>47853.884294437281</v>
          </cell>
        </row>
        <row r="8">
          <cell r="Q8">
            <v>2021</v>
          </cell>
          <cell r="Z8">
            <v>31843.843533333358</v>
          </cell>
          <cell r="AJ8">
            <v>13523.038752915778</v>
          </cell>
          <cell r="AP8">
            <v>122568.5763920351</v>
          </cell>
          <cell r="BA8">
            <v>48187.181979624598</v>
          </cell>
        </row>
        <row r="9">
          <cell r="Q9">
            <v>2041</v>
          </cell>
          <cell r="Z9">
            <v>32011.010200000026</v>
          </cell>
          <cell r="AJ9">
            <v>13739.416909681662</v>
          </cell>
          <cell r="AP9">
            <v>122838.58578943678</v>
          </cell>
          <cell r="BA9">
            <v>48521.927364364041</v>
          </cell>
        </row>
        <row r="10">
          <cell r="Q10">
            <v>2064</v>
          </cell>
          <cell r="Z10">
            <v>32178.176866666694</v>
          </cell>
          <cell r="AJ10">
            <v>13946.667793810149</v>
          </cell>
          <cell r="AP10">
            <v>123108.59518683846</v>
          </cell>
          <cell r="BA10">
            <v>48858.132474946702</v>
          </cell>
        </row>
        <row r="11">
          <cell r="Q11">
            <v>2085</v>
          </cell>
          <cell r="Z11">
            <v>32345.343533333362</v>
          </cell>
          <cell r="AJ11">
            <v>14154.742754733867</v>
          </cell>
          <cell r="AP11">
            <v>123378.60458424012</v>
          </cell>
          <cell r="BA11">
            <v>49195.809437568103</v>
          </cell>
        </row>
        <row r="12">
          <cell r="Q12">
            <v>2107</v>
          </cell>
          <cell r="Z12">
            <v>32512.51020000003</v>
          </cell>
          <cell r="AJ12">
            <v>14360.710833351071</v>
          </cell>
          <cell r="AP12">
            <v>123648.6139816418</v>
          </cell>
          <cell r="BA12">
            <v>49534.970479158234</v>
          </cell>
        </row>
        <row r="13">
          <cell r="Q13">
            <v>2130</v>
          </cell>
          <cell r="Z13">
            <v>32679.676866666698</v>
          </cell>
          <cell r="AJ13">
            <v>14566.520810424832</v>
          </cell>
          <cell r="AP13">
            <v>123918.62337904348</v>
          </cell>
          <cell r="BA13">
            <v>49875.627928218266</v>
          </cell>
        </row>
        <row r="14">
          <cell r="Q14">
            <v>2154</v>
          </cell>
          <cell r="Z14">
            <v>32846.843533333362</v>
          </cell>
          <cell r="AJ14">
            <v>14775.996929967814</v>
          </cell>
          <cell r="AP14">
            <v>124188.63277644516</v>
          </cell>
          <cell r="BA14">
            <v>50217.794215664348</v>
          </cell>
        </row>
        <row r="15">
          <cell r="Q15">
            <v>2171</v>
          </cell>
          <cell r="Z15">
            <v>33014.010200000026</v>
          </cell>
          <cell r="AJ15">
            <v>14986.508744784818</v>
          </cell>
          <cell r="AP15">
            <v>124458.64217384683</v>
          </cell>
          <cell r="BA15">
            <v>50561.481875678481</v>
          </cell>
        </row>
        <row r="16">
          <cell r="Q16">
            <v>2183</v>
          </cell>
          <cell r="Z16">
            <v>33181.17686666669</v>
          </cell>
          <cell r="AJ16">
            <v>15198.142407169673</v>
          </cell>
          <cell r="AP16">
            <v>124728.65157124851</v>
          </cell>
          <cell r="BA16">
            <v>50906.703546566212</v>
          </cell>
        </row>
        <row r="17">
          <cell r="Q17">
            <v>2199</v>
          </cell>
          <cell r="Z17">
            <v>33348.343533333355</v>
          </cell>
          <cell r="AJ17">
            <v>15410.98487880109</v>
          </cell>
          <cell r="AP17">
            <v>124998.66096865019</v>
          </cell>
          <cell r="BA17">
            <v>51253.471971621737</v>
          </cell>
        </row>
        <row r="18">
          <cell r="Q18">
            <v>2217</v>
          </cell>
          <cell r="Z18">
            <v>28750</v>
          </cell>
          <cell r="AJ18">
            <v>15625.123947293008</v>
          </cell>
          <cell r="AP18">
            <v>125268.67036605196</v>
          </cell>
          <cell r="BA18">
            <v>51601.8</v>
          </cell>
        </row>
        <row r="19">
          <cell r="Q19">
            <v>2237</v>
          </cell>
          <cell r="Z19">
            <v>29106.25</v>
          </cell>
          <cell r="AJ19">
            <v>15849.09702423765</v>
          </cell>
          <cell r="AP19">
            <v>125604.5693934374</v>
          </cell>
          <cell r="BA19">
            <v>52024.747177429941</v>
          </cell>
        </row>
        <row r="20">
          <cell r="Q20">
            <v>2258</v>
          </cell>
          <cell r="Z20">
            <v>29462.5</v>
          </cell>
          <cell r="AJ20">
            <v>16067.645114187844</v>
          </cell>
          <cell r="AP20">
            <v>125942.1079719843</v>
          </cell>
          <cell r="BA20">
            <v>52450.771170419859</v>
          </cell>
        </row>
        <row r="21">
          <cell r="Q21">
            <v>2277</v>
          </cell>
          <cell r="Z21">
            <v>29818.75</v>
          </cell>
          <cell r="AJ21">
            <v>16296.141156825524</v>
          </cell>
          <cell r="AP21">
            <v>126281.29801123719</v>
          </cell>
          <cell r="BA21">
            <v>52879.907583522341</v>
          </cell>
        </row>
        <row r="22">
          <cell r="Q22">
            <v>2299</v>
          </cell>
          <cell r="Z22">
            <v>30175</v>
          </cell>
          <cell r="AJ22">
            <v>16526.606916768065</v>
          </cell>
          <cell r="AP22">
            <v>126622.15152003424</v>
          </cell>
          <cell r="BA22">
            <v>53312.192433301723</v>
          </cell>
        </row>
        <row r="23">
          <cell r="Q23">
            <v>2325</v>
          </cell>
          <cell r="Z23">
            <v>30531.25</v>
          </cell>
          <cell r="AJ23">
            <v>16759.155341288973</v>
          </cell>
          <cell r="AP23">
            <v>126964.680607399</v>
          </cell>
          <cell r="BA23">
            <v>53747.662153101846</v>
          </cell>
        </row>
        <row r="24">
          <cell r="Q24">
            <v>2352</v>
          </cell>
          <cell r="Z24">
            <v>30887.5</v>
          </cell>
          <cell r="AJ24">
            <v>16987.965049441424</v>
          </cell>
          <cell r="AP24">
            <v>127308.89748344153</v>
          </cell>
          <cell r="BA24">
            <v>54186.353597868954</v>
          </cell>
        </row>
        <row r="25">
          <cell r="Q25">
            <v>2377</v>
          </cell>
          <cell r="Z25">
            <v>31243.75</v>
          </cell>
          <cell r="AJ25">
            <v>17218.955864819422</v>
          </cell>
          <cell r="AP25">
            <v>127654.81446026723</v>
          </cell>
          <cell r="BA25">
            <v>54628.304049030499</v>
          </cell>
        </row>
        <row r="26">
          <cell r="Q26">
            <v>2404</v>
          </cell>
          <cell r="Z26">
            <v>31600</v>
          </cell>
          <cell r="AJ26">
            <v>17452.241447084321</v>
          </cell>
          <cell r="AP26">
            <v>128002.44395289473</v>
          </cell>
          <cell r="BA26">
            <v>55073.551219430221</v>
          </cell>
        </row>
        <row r="27">
          <cell r="Q27">
            <v>2437</v>
          </cell>
          <cell r="Z27">
            <v>31956.25</v>
          </cell>
          <cell r="AJ27">
            <v>17687.937513212339</v>
          </cell>
          <cell r="AP27">
            <v>128351.79848018187</v>
          </cell>
          <cell r="BA27">
            <v>55522.133258320595</v>
          </cell>
        </row>
        <row r="28">
          <cell r="Q28">
            <v>2469</v>
          </cell>
          <cell r="Z28">
            <v>32312.5</v>
          </cell>
          <cell r="AJ28">
            <v>17926.161911325766</v>
          </cell>
          <cell r="AP28">
            <v>128702.89066576114</v>
          </cell>
          <cell r="BA28">
            <v>55974.088756412733</v>
          </cell>
        </row>
        <row r="29">
          <cell r="Q29">
            <v>2494</v>
          </cell>
          <cell r="Z29">
            <v>32668.75</v>
          </cell>
          <cell r="AJ29">
            <v>18139.088611452247</v>
          </cell>
          <cell r="AP29">
            <v>129103.75780686043</v>
          </cell>
          <cell r="BA29">
            <v>56429.456750985024</v>
          </cell>
        </row>
        <row r="30">
          <cell r="Q30">
            <v>2513</v>
          </cell>
          <cell r="Z30">
            <v>33025</v>
          </cell>
          <cell r="AJ30">
            <v>18336.617842764441</v>
          </cell>
          <cell r="AP30">
            <v>129506.94881772279</v>
          </cell>
          <cell r="BA30">
            <v>56888.27673105069</v>
          </cell>
        </row>
        <row r="31">
          <cell r="Q31">
            <v>2539</v>
          </cell>
          <cell r="Z31">
            <v>33381.25</v>
          </cell>
          <cell r="AJ31">
            <v>18535.975393302517</v>
          </cell>
          <cell r="AP31">
            <v>129912.47983728432</v>
          </cell>
          <cell r="BA31">
            <v>57350.588642585273</v>
          </cell>
        </row>
        <row r="32">
          <cell r="Q32">
            <v>2568</v>
          </cell>
          <cell r="Z32">
            <v>33737.5</v>
          </cell>
          <cell r="AJ32">
            <v>18737.267335196739</v>
          </cell>
          <cell r="AP32">
            <v>130320.36713650815</v>
          </cell>
          <cell r="BA32">
            <v>57816.432893814461</v>
          </cell>
        </row>
        <row r="33">
          <cell r="Q33">
            <v>2597</v>
          </cell>
          <cell r="Z33">
            <v>34093.75</v>
          </cell>
          <cell r="AJ33">
            <v>18942.11808417768</v>
          </cell>
          <cell r="AP33">
            <v>130730.62711951666</v>
          </cell>
          <cell r="BA33">
            <v>58285.850360563265</v>
          </cell>
        </row>
        <row r="34">
          <cell r="Q34">
            <v>2619</v>
          </cell>
          <cell r="Z34">
            <v>34450</v>
          </cell>
          <cell r="AJ34">
            <v>19063.917833752363</v>
          </cell>
          <cell r="AP34">
            <v>131143.27632473502</v>
          </cell>
          <cell r="BA34">
            <v>58758.882391667001</v>
          </cell>
        </row>
        <row r="35">
          <cell r="Q35">
            <v>2634</v>
          </cell>
          <cell r="Z35">
            <v>34806.25</v>
          </cell>
          <cell r="AJ35">
            <v>19193.027262201216</v>
          </cell>
          <cell r="AP35">
            <v>131558.33142604429</v>
          </cell>
          <cell r="BA35">
            <v>59235.570814444873</v>
          </cell>
        </row>
        <row r="36">
          <cell r="Q36">
            <v>2646</v>
          </cell>
          <cell r="Z36">
            <v>35162.5</v>
          </cell>
          <cell r="AJ36">
            <v>19328.887164384389</v>
          </cell>
          <cell r="AP36">
            <v>131975.80923394562</v>
          </cell>
          <cell r="BA36">
            <v>59715.957940237007</v>
          </cell>
        </row>
        <row r="37">
          <cell r="Q37">
            <v>2659</v>
          </cell>
          <cell r="Z37">
            <v>35518.75</v>
          </cell>
          <cell r="AJ37">
            <v>19471.002895075719</v>
          </cell>
          <cell r="AP37">
            <v>132395.72669673455</v>
          </cell>
          <cell r="BA37">
            <v>60200.086570005442</v>
          </cell>
        </row>
        <row r="38">
          <cell r="Q38">
            <v>2668</v>
          </cell>
          <cell r="Z38">
            <v>35875</v>
          </cell>
          <cell r="AJ38">
            <v>19618.937796914637</v>
          </cell>
          <cell r="AP38">
            <v>132818.10090168682</v>
          </cell>
          <cell r="BA38">
            <v>64508.852427061531</v>
          </cell>
        </row>
        <row r="39">
          <cell r="Q39">
            <v>2686</v>
          </cell>
          <cell r="Z39">
            <v>36307.4</v>
          </cell>
          <cell r="AJ39">
            <v>19770.598422152711</v>
          </cell>
          <cell r="AP39">
            <v>133399.41648590402</v>
          </cell>
          <cell r="BA39">
            <v>65307.893628566817</v>
          </cell>
        </row>
        <row r="40">
          <cell r="Q40">
            <v>2704</v>
          </cell>
          <cell r="Z40">
            <v>36739.800000000003</v>
          </cell>
          <cell r="AJ40">
            <v>19926.998896032292</v>
          </cell>
          <cell r="AP40">
            <v>133983.84176662756</v>
          </cell>
          <cell r="BA40">
            <v>66099.381919379754</v>
          </cell>
        </row>
        <row r="41">
          <cell r="Q41">
            <v>2725</v>
          </cell>
          <cell r="Z41">
            <v>37172.200000000004</v>
          </cell>
          <cell r="AJ41">
            <v>20087.804067205128</v>
          </cell>
          <cell r="AP41">
            <v>134571.40048147805</v>
          </cell>
          <cell r="BA41">
            <v>66894.407505696188</v>
          </cell>
        </row>
        <row r="42">
          <cell r="Q42">
            <v>2749</v>
          </cell>
          <cell r="Z42">
            <v>37604.600000000006</v>
          </cell>
          <cell r="AJ42">
            <v>20310.706705690114</v>
          </cell>
          <cell r="AP42">
            <v>135162.11656492992</v>
          </cell>
          <cell r="BA42">
            <v>67695.064785428724</v>
          </cell>
        </row>
        <row r="43">
          <cell r="Q43">
            <v>2778</v>
          </cell>
          <cell r="Z43">
            <v>38037.000000000007</v>
          </cell>
          <cell r="AJ43">
            <v>20535.720339182906</v>
          </cell>
          <cell r="AP43">
            <v>135756.0141500296</v>
          </cell>
          <cell r="BA43">
            <v>68501.452767481853</v>
          </cell>
        </row>
        <row r="44">
          <cell r="Q44">
            <v>2812</v>
          </cell>
          <cell r="Z44">
            <v>38469.400000000009</v>
          </cell>
          <cell r="AJ44">
            <v>20762.048868911559</v>
          </cell>
          <cell r="AP44">
            <v>136353.11757012916</v>
          </cell>
          <cell r="BA44">
            <v>69311.675556712129</v>
          </cell>
        </row>
        <row r="45">
          <cell r="Q45">
            <v>2844</v>
          </cell>
          <cell r="Z45">
            <v>38901.80000000001</v>
          </cell>
          <cell r="AJ45">
            <v>20990.61073673029</v>
          </cell>
          <cell r="AP45">
            <v>136953.45136063563</v>
          </cell>
          <cell r="BA45">
            <v>70126.842918618786</v>
          </cell>
        </row>
        <row r="46">
          <cell r="Q46">
            <v>2877</v>
          </cell>
          <cell r="Z46">
            <v>39334.200000000012</v>
          </cell>
          <cell r="AJ46">
            <v>21226.323072123465</v>
          </cell>
          <cell r="AP46">
            <v>137557.04026077641</v>
          </cell>
          <cell r="BA46">
            <v>70948.07094174379</v>
          </cell>
        </row>
        <row r="47">
          <cell r="Q47">
            <v>2911</v>
          </cell>
          <cell r="Z47">
            <v>39766.600000000013</v>
          </cell>
          <cell r="AJ47">
            <v>21470.465390831901</v>
          </cell>
          <cell r="AP47">
            <v>138163.90921538061</v>
          </cell>
          <cell r="BA47">
            <v>71774.48282098108</v>
          </cell>
        </row>
        <row r="48">
          <cell r="Q48">
            <v>2937</v>
          </cell>
          <cell r="Z48">
            <v>40199.000000000015</v>
          </cell>
          <cell r="AJ48">
            <v>21717.384933702393</v>
          </cell>
          <cell r="AP48">
            <v>138774.0833766768</v>
          </cell>
          <cell r="BA48">
            <v>72606.209791962232</v>
          </cell>
        </row>
        <row r="49">
          <cell r="Q49">
            <v>2950</v>
          </cell>
          <cell r="Z49">
            <v>40631.400000000016</v>
          </cell>
          <cell r="AJ49">
            <v>21958.377947953064</v>
          </cell>
          <cell r="AP49">
            <v>139444.2198202557</v>
          </cell>
          <cell r="BA49">
            <v>73443.545989827282</v>
          </cell>
        </row>
        <row r="50">
          <cell r="Q50">
            <v>2956</v>
          </cell>
          <cell r="Z50">
            <v>41063.800000000017</v>
          </cell>
          <cell r="AJ50">
            <v>22113.204758753967</v>
          </cell>
          <cell r="AP50">
            <v>140118.16786514162</v>
          </cell>
          <cell r="BA50">
            <v>74594.356371379836</v>
          </cell>
        </row>
        <row r="51">
          <cell r="Q51">
            <v>2964</v>
          </cell>
          <cell r="Z51">
            <v>41496.200000000019</v>
          </cell>
          <cell r="AJ51">
            <v>22360.47942228266</v>
          </cell>
          <cell r="AP51">
            <v>140795.96282904467</v>
          </cell>
          <cell r="BA51">
            <v>75455.774906021878</v>
          </cell>
        </row>
        <row r="52">
          <cell r="Q52">
            <v>2983</v>
          </cell>
          <cell r="Z52">
            <v>41928.60000000002</v>
          </cell>
          <cell r="AJ52">
            <v>22613.128483733941</v>
          </cell>
          <cell r="AP52">
            <v>141477.64041085553</v>
          </cell>
          <cell r="BA52">
            <v>76325.94277013166</v>
          </cell>
        </row>
        <row r="53">
          <cell r="Q53">
            <v>3008</v>
          </cell>
          <cell r="Z53">
            <v>42361.000000000022</v>
          </cell>
          <cell r="AJ53">
            <v>22868.659095289688</v>
          </cell>
          <cell r="AP53">
            <v>142163.23669519473</v>
          </cell>
          <cell r="BA53">
            <v>77192.009014227631</v>
          </cell>
        </row>
        <row r="54">
          <cell r="Q54">
            <v>3031</v>
          </cell>
          <cell r="Z54">
            <v>42793.400000000023</v>
          </cell>
          <cell r="AJ54">
            <v>23127.158161272317</v>
          </cell>
          <cell r="AP54">
            <v>142852.78815701979</v>
          </cell>
          <cell r="BA54">
            <v>78061.667093075986</v>
          </cell>
        </row>
        <row r="55">
          <cell r="Q55">
            <v>3052</v>
          </cell>
          <cell r="Z55">
            <v>43225.800000000025</v>
          </cell>
          <cell r="AJ55">
            <v>23388.713481503612</v>
          </cell>
          <cell r="AP55">
            <v>143546.33166629059</v>
          </cell>
          <cell r="BA55">
            <v>78941.550158962171</v>
          </cell>
        </row>
        <row r="56">
          <cell r="Q56">
            <v>3069</v>
          </cell>
          <cell r="Z56">
            <v>43658.200000000026</v>
          </cell>
          <cell r="AJ56">
            <v>23637.039582502468</v>
          </cell>
          <cell r="AP56">
            <v>144243.90449269416</v>
          </cell>
          <cell r="BA56">
            <v>79839.834955808925</v>
          </cell>
        </row>
        <row r="57">
          <cell r="Q57">
            <v>3085</v>
          </cell>
          <cell r="Z57">
            <v>44090.600000000028</v>
          </cell>
          <cell r="AJ57">
            <v>23881.50237195682</v>
          </cell>
          <cell r="AP57">
            <v>144945.54431042881</v>
          </cell>
          <cell r="BA57">
            <v>80755.709565484882</v>
          </cell>
        </row>
        <row r="58">
          <cell r="Q58">
            <v>3108</v>
          </cell>
          <cell r="Z58">
            <v>44523</v>
          </cell>
          <cell r="AJ58">
            <v>24129.187708874459</v>
          </cell>
          <cell r="AP58">
            <v>145651.28920304967</v>
          </cell>
          <cell r="BA58">
            <v>81659.374552649228</v>
          </cell>
        </row>
        <row r="59">
          <cell r="Q59">
            <v>3134</v>
          </cell>
          <cell r="Z59">
            <v>44957.3</v>
          </cell>
          <cell r="AJ59">
            <v>24373.757426225689</v>
          </cell>
          <cell r="AP59">
            <v>145913.27510699842</v>
          </cell>
          <cell r="BA59">
            <v>82674.570499835201</v>
          </cell>
        </row>
        <row r="60">
          <cell r="Q60">
            <v>3157</v>
          </cell>
          <cell r="Z60">
            <v>45391.600000000006</v>
          </cell>
          <cell r="AJ60">
            <v>24607.099962249093</v>
          </cell>
          <cell r="AP60">
            <v>146179.96357482622</v>
          </cell>
          <cell r="BA60">
            <v>83700.018862348879</v>
          </cell>
        </row>
        <row r="61">
          <cell r="Q61">
            <v>3178</v>
          </cell>
          <cell r="Z61">
            <v>45825.900000000009</v>
          </cell>
          <cell r="AJ61">
            <v>24841.803582175227</v>
          </cell>
          <cell r="AP61">
            <v>146451.38416138559</v>
          </cell>
          <cell r="BA61">
            <v>84720.809347628427</v>
          </cell>
        </row>
        <row r="62">
          <cell r="Q62">
            <v>3207</v>
          </cell>
          <cell r="Z62">
            <v>46260.200000000012</v>
          </cell>
          <cell r="AJ62">
            <v>25088.167380431059</v>
          </cell>
          <cell r="AP62">
            <v>146727.56696766411</v>
          </cell>
          <cell r="BA62">
            <v>85754.036231951992</v>
          </cell>
        </row>
        <row r="63">
          <cell r="Q63">
            <v>3244</v>
          </cell>
          <cell r="Z63">
            <v>46694.500000000015</v>
          </cell>
          <cell r="AJ63">
            <v>25338.05873196957</v>
          </cell>
          <cell r="AP63">
            <v>147008.54264712639</v>
          </cell>
          <cell r="BA63">
            <v>86774.798136879996</v>
          </cell>
        </row>
        <row r="64">
          <cell r="Q64">
            <v>3283</v>
          </cell>
          <cell r="Z64">
            <v>47128.800000000017</v>
          </cell>
          <cell r="AJ64">
            <v>25591.387535614846</v>
          </cell>
          <cell r="AP64">
            <v>147294.34241215338</v>
          </cell>
          <cell r="BA64">
            <v>87837.45263208574</v>
          </cell>
        </row>
        <row r="65">
          <cell r="Q65">
            <v>3323</v>
          </cell>
          <cell r="Z65">
            <v>47563.10000000002</v>
          </cell>
          <cell r="AJ65">
            <v>25848.428061118215</v>
          </cell>
          <cell r="AP65">
            <v>147584.99804058112</v>
          </cell>
          <cell r="BA65">
            <v>88897.744503732625</v>
          </cell>
        </row>
        <row r="66">
          <cell r="Q66">
            <v>3365</v>
          </cell>
          <cell r="Z66">
            <v>47997.400000000023</v>
          </cell>
          <cell r="AJ66">
            <v>26109.278284250489</v>
          </cell>
          <cell r="AP66">
            <v>147880.54188234024</v>
          </cell>
          <cell r="BA66">
            <v>89973.389848679668</v>
          </cell>
        </row>
        <row r="67">
          <cell r="Q67">
            <v>3406</v>
          </cell>
          <cell r="Z67">
            <v>48431.700000000026</v>
          </cell>
          <cell r="AJ67">
            <v>26365.081415617835</v>
          </cell>
          <cell r="AP67">
            <v>148181.00686619768</v>
          </cell>
          <cell r="BA67">
            <v>91043.532803410242</v>
          </cell>
        </row>
        <row r="68">
          <cell r="Q68">
            <v>3442</v>
          </cell>
          <cell r="Z68">
            <v>48866</v>
          </cell>
          <cell r="AJ68">
            <v>26703.84028435895</v>
          </cell>
          <cell r="AP68">
            <v>148486.42650660098</v>
          </cell>
          <cell r="BA68">
            <v>92105.324701910286</v>
          </cell>
        </row>
        <row r="69">
          <cell r="Q69">
            <v>3478</v>
          </cell>
          <cell r="Z69">
            <v>49334.8</v>
          </cell>
          <cell r="AJ69">
            <v>27083.708867725541</v>
          </cell>
          <cell r="AP69">
            <v>148806.78224987935</v>
          </cell>
          <cell r="BA69">
            <v>93296.824718248899</v>
          </cell>
        </row>
        <row r="70">
          <cell r="Q70">
            <v>3509</v>
          </cell>
          <cell r="Z70">
            <v>49803.600000000006</v>
          </cell>
          <cell r="AJ70">
            <v>27469.858772576867</v>
          </cell>
          <cell r="AP70">
            <v>149135.38533478728</v>
          </cell>
          <cell r="BA70">
            <v>94253.810382334937</v>
          </cell>
        </row>
        <row r="71">
          <cell r="Q71">
            <v>3532</v>
          </cell>
          <cell r="Z71">
            <v>50272.400000000009</v>
          </cell>
          <cell r="AJ71">
            <v>27861.606420669999</v>
          </cell>
          <cell r="AP71">
            <v>149472.27458290645</v>
          </cell>
          <cell r="BA71">
            <v>95265.459457965844</v>
          </cell>
        </row>
        <row r="72">
          <cell r="Q72">
            <v>3552</v>
          </cell>
          <cell r="Z72">
            <v>50741.200000000012</v>
          </cell>
          <cell r="AJ72">
            <v>28259.493274979486</v>
          </cell>
          <cell r="AP72">
            <v>149817.48981398548</v>
          </cell>
          <cell r="BA72">
            <v>96279.960667170279</v>
          </cell>
        </row>
        <row r="73">
          <cell r="Q73">
            <v>3575</v>
          </cell>
          <cell r="Z73">
            <v>51210.000000000015</v>
          </cell>
          <cell r="AJ73">
            <v>28677.313241701126</v>
          </cell>
          <cell r="AP73">
            <v>150171.07185433505</v>
          </cell>
          <cell r="BA73">
            <v>97377.515005686684</v>
          </cell>
        </row>
        <row r="74">
          <cell r="Q74">
            <v>3596</v>
          </cell>
          <cell r="Z74">
            <v>51678.800000000017</v>
          </cell>
          <cell r="AJ74">
            <v>29189.255144141767</v>
          </cell>
          <cell r="AP74">
            <v>150533.06254537887</v>
          </cell>
          <cell r="BA74">
            <v>98370.616976634003</v>
          </cell>
        </row>
        <row r="75">
          <cell r="Q75">
            <v>3618</v>
          </cell>
          <cell r="Z75">
            <v>52147.60000000002</v>
          </cell>
          <cell r="AJ75">
            <v>29708.060889162451</v>
          </cell>
          <cell r="AP75">
            <v>150903.50475236514</v>
          </cell>
          <cell r="BA75">
            <v>99308.339333421623</v>
          </cell>
        </row>
        <row r="76">
          <cell r="Q76">
            <v>3646</v>
          </cell>
          <cell r="Z76">
            <v>52616.400000000023</v>
          </cell>
          <cell r="AJ76">
            <v>30235.554961898324</v>
          </cell>
          <cell r="AP76">
            <v>151282.4423732385</v>
          </cell>
          <cell r="BA76">
            <v>100302.34365180013</v>
          </cell>
        </row>
        <row r="77">
          <cell r="Q77">
            <v>3678</v>
          </cell>
          <cell r="Z77">
            <v>53085.200000000026</v>
          </cell>
          <cell r="AJ77">
            <v>30773.588057436169</v>
          </cell>
          <cell r="AP77">
            <v>151669.92034767519</v>
          </cell>
          <cell r="BA77">
            <v>101320.49207670985</v>
          </cell>
        </row>
        <row r="78">
          <cell r="Q78">
            <v>3707</v>
          </cell>
          <cell r="Z78">
            <v>53554</v>
          </cell>
          <cell r="AJ78">
            <v>31321.937205457121</v>
          </cell>
          <cell r="AP78">
            <v>152065.98466628307</v>
          </cell>
          <cell r="BA78">
            <v>102370.9223312277</v>
          </cell>
        </row>
        <row r="79">
          <cell r="Q79">
            <v>3735</v>
          </cell>
          <cell r="Z79">
            <v>53850.333333333336</v>
          </cell>
          <cell r="AJ79">
            <v>31882.60729498541</v>
          </cell>
          <cell r="AP79">
            <v>152583.92329497452</v>
          </cell>
          <cell r="BA79">
            <v>103442.15128427297</v>
          </cell>
        </row>
        <row r="80">
          <cell r="Q80">
            <v>3769</v>
          </cell>
          <cell r="Z80">
            <v>54146.666666666672</v>
          </cell>
          <cell r="AJ80">
            <v>32455.330501150816</v>
          </cell>
          <cell r="AP80">
            <v>153107.39073004777</v>
          </cell>
          <cell r="BA80">
            <v>104398.21797609977</v>
          </cell>
        </row>
        <row r="81">
          <cell r="Q81">
            <v>3805</v>
          </cell>
          <cell r="Z81">
            <v>54443</v>
          </cell>
          <cell r="AJ81">
            <v>33016.13127159018</v>
          </cell>
          <cell r="AP81">
            <v>153636.43341835035</v>
          </cell>
          <cell r="BA81">
            <v>105343.06282198321</v>
          </cell>
        </row>
        <row r="82">
          <cell r="Q82">
            <v>3834</v>
          </cell>
          <cell r="Z82">
            <v>53851.285714285717</v>
          </cell>
          <cell r="AJ82">
            <v>33593.407695425733</v>
          </cell>
          <cell r="AP82">
            <v>154669.68352434578</v>
          </cell>
          <cell r="BA82">
            <v>106460.86439385386</v>
          </cell>
        </row>
        <row r="83">
          <cell r="Q83">
            <v>3865</v>
          </cell>
          <cell r="Z83">
            <v>53259.571428571435</v>
          </cell>
          <cell r="AJ83">
            <v>34166.123493925603</v>
          </cell>
          <cell r="AP83">
            <v>155708.60346918608</v>
          </cell>
          <cell r="BA83">
            <v>107629.56685484633</v>
          </cell>
        </row>
        <row r="84">
          <cell r="Q84">
            <v>3893</v>
          </cell>
          <cell r="Z84">
            <v>52667.857142857152</v>
          </cell>
          <cell r="AJ84">
            <v>34744.800081201596</v>
          </cell>
          <cell r="AP84">
            <v>156753.24140410268</v>
          </cell>
          <cell r="BA84">
            <v>108809.43581265969</v>
          </cell>
        </row>
        <row r="85">
          <cell r="Q85">
            <v>3927</v>
          </cell>
          <cell r="Z85">
            <v>52076.14285714287</v>
          </cell>
          <cell r="AJ85">
            <v>35347.198295391136</v>
          </cell>
          <cell r="AP85">
            <v>157803.64606104704</v>
          </cell>
          <cell r="BA85">
            <v>109996.76225771729</v>
          </cell>
        </row>
        <row r="86">
          <cell r="Q86">
            <v>3958</v>
          </cell>
          <cell r="Z86">
            <v>51484.428571428587</v>
          </cell>
          <cell r="AJ86">
            <v>35963.212754648419</v>
          </cell>
          <cell r="AP86">
            <v>158859.86675911641</v>
          </cell>
          <cell r="BA86">
            <v>110674.25356176977</v>
          </cell>
        </row>
        <row r="87">
          <cell r="Q87">
            <v>3987</v>
          </cell>
          <cell r="Z87">
            <v>50892.714285714304</v>
          </cell>
          <cell r="AJ87">
            <v>36566.610417013959</v>
          </cell>
          <cell r="AP87">
            <v>159921.95341106033</v>
          </cell>
          <cell r="BA87">
            <v>111737.27283362061</v>
          </cell>
        </row>
        <row r="88">
          <cell r="Q88">
            <v>4024</v>
          </cell>
          <cell r="Z88">
            <v>50301</v>
          </cell>
          <cell r="AJ88">
            <v>37199.971543515232</v>
          </cell>
          <cell r="AP88">
            <v>160989.95652986623</v>
          </cell>
          <cell r="BA88">
            <v>113008.80415868266</v>
          </cell>
        </row>
        <row r="89">
          <cell r="Q89">
            <v>4061</v>
          </cell>
          <cell r="Z89">
            <v>50882</v>
          </cell>
          <cell r="AJ89">
            <v>37817.65447766889</v>
          </cell>
          <cell r="AP89">
            <v>163218.66958538059</v>
          </cell>
          <cell r="BA89">
            <v>114230.01665367323</v>
          </cell>
        </row>
        <row r="90">
          <cell r="Q90">
            <v>4093</v>
          </cell>
          <cell r="Z90">
            <v>51832</v>
          </cell>
          <cell r="AJ90">
            <v>38477.802214440337</v>
          </cell>
          <cell r="AP90">
            <v>165469.1129929467</v>
          </cell>
          <cell r="BA90">
            <v>115493.82817266071</v>
          </cell>
        </row>
        <row r="91">
          <cell r="Q91">
            <v>4115</v>
          </cell>
          <cell r="Z91">
            <v>52796</v>
          </cell>
          <cell r="AJ91">
            <v>39150.528384472957</v>
          </cell>
          <cell r="AP91">
            <v>167616.83663507077</v>
          </cell>
          <cell r="BA91">
            <v>116763.45636731228</v>
          </cell>
        </row>
        <row r="92">
          <cell r="Q92">
            <v>4136</v>
          </cell>
          <cell r="Z92">
            <v>53537</v>
          </cell>
          <cell r="AJ92">
            <v>39829.811675609315</v>
          </cell>
          <cell r="AP92">
            <v>169695.95100150828</v>
          </cell>
          <cell r="BA92">
            <v>118013.12884880464</v>
          </cell>
        </row>
        <row r="93">
          <cell r="Q93">
            <v>4158</v>
          </cell>
          <cell r="Z93">
            <v>54296</v>
          </cell>
          <cell r="AJ93">
            <v>40516.782456176727</v>
          </cell>
          <cell r="AP93">
            <v>171797.79393539383</v>
          </cell>
          <cell r="BA93">
            <v>119301.08402685319</v>
          </cell>
        </row>
        <row r="94">
          <cell r="Q94">
            <v>4179</v>
          </cell>
          <cell r="Z94">
            <v>54999</v>
          </cell>
          <cell r="AJ94">
            <v>41225.434284217721</v>
          </cell>
          <cell r="AP94">
            <v>173921.70849175702</v>
          </cell>
          <cell r="BA94">
            <v>120601.42988140717</v>
          </cell>
        </row>
        <row r="95">
          <cell r="Q95">
            <v>4195</v>
          </cell>
          <cell r="Z95">
            <v>55623</v>
          </cell>
          <cell r="AJ95">
            <v>41970.121189710495</v>
          </cell>
          <cell r="AP95">
            <v>176062.04301955612</v>
          </cell>
          <cell r="BA95">
            <v>121930.61954094935</v>
          </cell>
        </row>
        <row r="96">
          <cell r="Q96">
            <v>4210</v>
          </cell>
          <cell r="Z96">
            <v>56274</v>
          </cell>
          <cell r="AJ96">
            <v>42742.109791664341</v>
          </cell>
          <cell r="AP96">
            <v>178099.15124503043</v>
          </cell>
          <cell r="BA96">
            <v>123409.12829929963</v>
          </cell>
        </row>
        <row r="97">
          <cell r="Q97">
            <v>4224</v>
          </cell>
          <cell r="Z97">
            <v>56911</v>
          </cell>
          <cell r="AJ97">
            <v>43523.524171648991</v>
          </cell>
          <cell r="AP97">
            <v>180157.39235638952</v>
          </cell>
          <cell r="BA97">
            <v>124708.73350765489</v>
          </cell>
        </row>
        <row r="98">
          <cell r="Q98">
            <v>4241</v>
          </cell>
          <cell r="Z98">
            <v>57557</v>
          </cell>
          <cell r="AJ98">
            <v>44312.18780258303</v>
          </cell>
          <cell r="AP98">
            <v>182246.13108986506</v>
          </cell>
          <cell r="BA98">
            <v>126126.66829729729</v>
          </cell>
        </row>
        <row r="99">
          <cell r="Q99">
            <v>4263</v>
          </cell>
          <cell r="Z99">
            <v>58273</v>
          </cell>
          <cell r="AJ99">
            <v>45124.482208763031</v>
          </cell>
          <cell r="AP99">
            <v>184255.8173807775</v>
          </cell>
          <cell r="BA99">
            <v>127836.09527296048</v>
          </cell>
        </row>
        <row r="100">
          <cell r="Q100">
            <v>4285</v>
          </cell>
          <cell r="Z100">
            <v>58972</v>
          </cell>
          <cell r="AJ100">
            <v>45895.718873367179</v>
          </cell>
          <cell r="AP100">
            <v>186294.20339605777</v>
          </cell>
          <cell r="BA100">
            <v>129629.86247579657</v>
          </cell>
        </row>
        <row r="101">
          <cell r="Q101">
            <v>4306</v>
          </cell>
          <cell r="Z101">
            <v>59657</v>
          </cell>
          <cell r="AJ101">
            <v>46679.082935458122</v>
          </cell>
          <cell r="AP101">
            <v>188351.61120194726</v>
          </cell>
          <cell r="BA101">
            <v>131460.12082241444</v>
          </cell>
        </row>
        <row r="102">
          <cell r="Q102">
            <v>4327</v>
          </cell>
          <cell r="Z102">
            <v>60284</v>
          </cell>
          <cell r="AJ102">
            <v>47472.847717237208</v>
          </cell>
          <cell r="AP102">
            <v>190428.36751591487</v>
          </cell>
          <cell r="BA102">
            <v>133341.21098824125</v>
          </cell>
        </row>
        <row r="103">
          <cell r="Q103">
            <v>4346</v>
          </cell>
          <cell r="Z103">
            <v>60916</v>
          </cell>
          <cell r="AJ103">
            <v>48281.331935830924</v>
          </cell>
          <cell r="AP103">
            <v>192524.80377504893</v>
          </cell>
          <cell r="BA103">
            <v>135244.68137140805</v>
          </cell>
        </row>
        <row r="104">
          <cell r="Q104">
            <v>4366</v>
          </cell>
          <cell r="Z104">
            <v>61523</v>
          </cell>
          <cell r="AJ104">
            <v>49045.736368804857</v>
          </cell>
          <cell r="AP104">
            <v>194621.25620547569</v>
          </cell>
          <cell r="BA104">
            <v>137216.30778073776</v>
          </cell>
        </row>
        <row r="105">
          <cell r="Q105">
            <v>4386</v>
          </cell>
          <cell r="Z105">
            <v>62110</v>
          </cell>
          <cell r="AJ105">
            <v>49906.360093870855</v>
          </cell>
          <cell r="AP105">
            <v>196727.06589281914</v>
          </cell>
          <cell r="BA105">
            <v>139236.11501367501</v>
          </cell>
        </row>
        <row r="106">
          <cell r="Q106">
            <v>4407</v>
          </cell>
          <cell r="Z106">
            <v>62789</v>
          </cell>
          <cell r="AJ106">
            <v>50791.398827631863</v>
          </cell>
          <cell r="AP106">
            <v>198857.57885371987</v>
          </cell>
          <cell r="BA106">
            <v>141318.40050595818</v>
          </cell>
        </row>
        <row r="107">
          <cell r="Q107">
            <v>4430</v>
          </cell>
          <cell r="Z107">
            <v>63423</v>
          </cell>
          <cell r="AJ107">
            <v>51720.568819301181</v>
          </cell>
          <cell r="AP107">
            <v>200803.14610842901</v>
          </cell>
          <cell r="BA107">
            <v>143452.76025232818</v>
          </cell>
        </row>
        <row r="108">
          <cell r="Q108">
            <v>4454</v>
          </cell>
          <cell r="Z108">
            <v>62122</v>
          </cell>
          <cell r="AJ108">
            <v>52664.620785647669</v>
          </cell>
          <cell r="AP108">
            <v>202971.12375449188</v>
          </cell>
          <cell r="BA108">
            <v>145634.11721674533</v>
          </cell>
        </row>
        <row r="109">
          <cell r="Q109">
            <v>4475</v>
          </cell>
          <cell r="Z109">
            <v>60555.666666666672</v>
          </cell>
          <cell r="AJ109">
            <v>53657.655498393615</v>
          </cell>
          <cell r="AP109">
            <v>206068.28573369159</v>
          </cell>
          <cell r="BA109">
            <v>147553.94784159109</v>
          </cell>
        </row>
        <row r="110">
          <cell r="Q110">
            <v>4499</v>
          </cell>
          <cell r="Z110">
            <v>59533.333333333336</v>
          </cell>
          <cell r="AJ110">
            <v>54682.403153992607</v>
          </cell>
          <cell r="AP110">
            <v>209212.39384224141</v>
          </cell>
          <cell r="BA110">
            <v>149119.57256645759</v>
          </cell>
        </row>
        <row r="111">
          <cell r="Q111">
            <v>4527</v>
          </cell>
          <cell r="Z111">
            <v>58487</v>
          </cell>
          <cell r="AJ111">
            <v>55691.79475780698</v>
          </cell>
          <cell r="AP111">
            <v>212405.42523984637</v>
          </cell>
          <cell r="BA111">
            <v>150678.10890048978</v>
          </cell>
        </row>
        <row r="112">
          <cell r="Q112">
            <v>4560</v>
          </cell>
          <cell r="Z112">
            <v>57640.666666666672</v>
          </cell>
          <cell r="AJ112">
            <v>56736.573870339475</v>
          </cell>
          <cell r="AP112">
            <v>215646.37758374366</v>
          </cell>
          <cell r="BA112">
            <v>151480.14155291085</v>
          </cell>
        </row>
        <row r="113">
          <cell r="Q113">
            <v>4596</v>
          </cell>
          <cell r="Z113">
            <v>56188.333333333343</v>
          </cell>
          <cell r="AJ113">
            <v>57806.531897208632</v>
          </cell>
          <cell r="AP113">
            <v>218937.26948380252</v>
          </cell>
          <cell r="BA113">
            <v>152212.15174970124</v>
          </cell>
        </row>
        <row r="114">
          <cell r="Q114">
            <v>4637</v>
          </cell>
          <cell r="Z114">
            <v>54000</v>
          </cell>
          <cell r="AJ114">
            <v>58938.535801919825</v>
          </cell>
          <cell r="AP114">
            <v>222034.14096842261</v>
          </cell>
          <cell r="BA114">
            <v>153545.91601708657</v>
          </cell>
        </row>
        <row r="115">
          <cell r="Q115">
            <v>4679</v>
          </cell>
          <cell r="Z115">
            <v>52669</v>
          </cell>
          <cell r="AJ115">
            <v>60075.189113794906</v>
          </cell>
          <cell r="AP115">
            <v>225175.05396150719</v>
          </cell>
          <cell r="BA115">
            <v>224384.71514755071</v>
          </cell>
        </row>
        <row r="116">
          <cell r="Q116">
            <v>4720</v>
          </cell>
          <cell r="Z116">
            <v>53328</v>
          </cell>
          <cell r="AJ116">
            <v>61230.011070292785</v>
          </cell>
          <cell r="AP116">
            <v>228360.09277079653</v>
          </cell>
          <cell r="BA116">
            <v>231490.62116467147</v>
          </cell>
        </row>
        <row r="117">
          <cell r="Q117">
            <v>4758</v>
          </cell>
          <cell r="Z117">
            <v>53998</v>
          </cell>
          <cell r="AJ117">
            <v>62392.451622201181</v>
          </cell>
          <cell r="AP117">
            <v>231589.36458785291</v>
          </cell>
          <cell r="BA117">
            <v>238888.6000379769</v>
          </cell>
        </row>
        <row r="118">
          <cell r="Q118">
            <v>4498.3219999999856</v>
          </cell>
          <cell r="Z118">
            <v>54737.255000000005</v>
          </cell>
          <cell r="AJ118">
            <v>63084.538312459175</v>
          </cell>
          <cell r="AP118">
            <v>239453.83300000001</v>
          </cell>
          <cell r="BA118">
            <v>247686.81493474208</v>
          </cell>
        </row>
        <row r="119">
          <cell r="Q119">
            <v>4542.4340000000657</v>
          </cell>
          <cell r="Z119">
            <v>55567.303</v>
          </cell>
          <cell r="AJ119">
            <v>64706.372000000003</v>
          </cell>
          <cell r="AP119">
            <v>244622.72099999993</v>
          </cell>
          <cell r="BA119">
            <v>260312.00657466115</v>
          </cell>
        </row>
        <row r="120">
          <cell r="Q120">
            <v>4587.3180000000284</v>
          </cell>
          <cell r="Z120">
            <v>56404.906999999999</v>
          </cell>
          <cell r="AJ120">
            <v>66346.209000000003</v>
          </cell>
          <cell r="AP120">
            <v>249912.59</v>
          </cell>
          <cell r="BA120">
            <v>264326.71009496041</v>
          </cell>
        </row>
        <row r="121">
          <cell r="Q121">
            <v>4633.4890000000596</v>
          </cell>
          <cell r="Z121">
            <v>57292.495999999999</v>
          </cell>
          <cell r="AJ121">
            <v>68018.338000000003</v>
          </cell>
          <cell r="AP121">
            <v>255258.83100000006</v>
          </cell>
          <cell r="BA121">
            <v>268532.11033288221</v>
          </cell>
        </row>
        <row r="122">
          <cell r="Q122">
            <v>4682.3629999999539</v>
          </cell>
          <cell r="Z122">
            <v>58171.224000000002</v>
          </cell>
          <cell r="AJ122">
            <v>69794.493000000002</v>
          </cell>
          <cell r="AP122">
            <v>261022.06499999997</v>
          </cell>
          <cell r="BA122">
            <v>273300.2891861411</v>
          </cell>
        </row>
        <row r="123">
          <cell r="Q123">
            <v>4722.7559999999939</v>
          </cell>
          <cell r="Z123">
            <v>59069.122000000003</v>
          </cell>
          <cell r="AJ123">
            <v>71666.02</v>
          </cell>
          <cell r="AP123">
            <v>266989.59999999992</v>
          </cell>
          <cell r="BA123">
            <v>278540.88422318461</v>
          </cell>
        </row>
        <row r="124">
          <cell r="Q124">
            <v>4766.5009999999902</v>
          </cell>
          <cell r="Z124">
            <v>59915.132000000005</v>
          </cell>
          <cell r="AJ124">
            <v>73555.108999999997</v>
          </cell>
          <cell r="AP124">
            <v>273225.6050000001</v>
          </cell>
          <cell r="BA124">
            <v>283851.65568150225</v>
          </cell>
        </row>
        <row r="125">
          <cell r="Q125">
            <v>4819.8289999999688</v>
          </cell>
          <cell r="Z125">
            <v>60729.007999999994</v>
          </cell>
          <cell r="AJ125">
            <v>75515.896999999997</v>
          </cell>
          <cell r="AP125">
            <v>279703.27199999994</v>
          </cell>
          <cell r="BA125">
            <v>289406.43309175887</v>
          </cell>
        </row>
        <row r="126">
          <cell r="Q126">
            <v>4873.5449999999828</v>
          </cell>
          <cell r="Z126">
            <v>61483.907999999996</v>
          </cell>
          <cell r="AJ126">
            <v>77582.904999999999</v>
          </cell>
          <cell r="AP126">
            <v>286427.39399999985</v>
          </cell>
          <cell r="BA126">
            <v>295352.97477022168</v>
          </cell>
        </row>
        <row r="127">
          <cell r="Q127">
            <v>4922.5669999999818</v>
          </cell>
          <cell r="Z127">
            <v>62256.428999999996</v>
          </cell>
          <cell r="AJ127">
            <v>79702.539000000004</v>
          </cell>
          <cell r="AP127">
            <v>293383.054</v>
          </cell>
          <cell r="BA127">
            <v>301629.41873572703</v>
          </cell>
        </row>
        <row r="128">
          <cell r="Q128">
            <v>4968.7170000000042</v>
          </cell>
          <cell r="Z128">
            <v>62999.566000000006</v>
          </cell>
          <cell r="AJ128">
            <v>81909.888999999996</v>
          </cell>
          <cell r="AP128">
            <v>300605.80700000003</v>
          </cell>
          <cell r="BA128">
            <v>308108.59699282248</v>
          </cell>
        </row>
        <row r="129">
          <cell r="Q129">
            <v>5010.2449999999963</v>
          </cell>
          <cell r="Z129">
            <v>63752.65</v>
          </cell>
          <cell r="AJ129">
            <v>84180.641000000003</v>
          </cell>
          <cell r="AP129">
            <v>307934.50199999998</v>
          </cell>
          <cell r="BA129">
            <v>314861.28899999999</v>
          </cell>
        </row>
        <row r="130">
          <cell r="Q130">
            <v>5047.0659999999907</v>
          </cell>
          <cell r="Z130">
            <v>64415.694000000003</v>
          </cell>
          <cell r="AJ130">
            <v>86538.842999999993</v>
          </cell>
          <cell r="AP130">
            <v>315777.64199999999</v>
          </cell>
          <cell r="BA130">
            <v>322114.31758352171</v>
          </cell>
        </row>
        <row r="131">
          <cell r="Q131">
            <v>5089.3479999999408</v>
          </cell>
          <cell r="Z131">
            <v>65075.028999999995</v>
          </cell>
          <cell r="AJ131">
            <v>89000.172999999995</v>
          </cell>
          <cell r="AP131">
            <v>323943.23700000002</v>
          </cell>
          <cell r="BA131">
            <v>329848.30804845958</v>
          </cell>
        </row>
        <row r="132">
          <cell r="Q132">
            <v>5125.3950000000186</v>
          </cell>
          <cell r="Z132">
            <v>65712.376000000004</v>
          </cell>
          <cell r="AJ132">
            <v>91513.815000000002</v>
          </cell>
          <cell r="AP132">
            <v>332294.42799999996</v>
          </cell>
          <cell r="BA132">
            <v>337541.54820080171</v>
          </cell>
        </row>
        <row r="133">
          <cell r="Q133">
            <v>5164.6749999999302</v>
          </cell>
          <cell r="Z133">
            <v>66330.899000000005</v>
          </cell>
          <cell r="AJ133">
            <v>94050.542000000001</v>
          </cell>
          <cell r="AP133">
            <v>340977.65899999999</v>
          </cell>
          <cell r="BA133">
            <v>345140.38433811493</v>
          </cell>
        </row>
        <row r="134">
          <cell r="Q134">
            <v>5206.5419999999567</v>
          </cell>
          <cell r="Z134">
            <v>66910.596000000005</v>
          </cell>
          <cell r="AJ134">
            <v>96613.641000000003</v>
          </cell>
          <cell r="AP134">
            <v>349905.20999999996</v>
          </cell>
          <cell r="BA134">
            <v>353152.59876090498</v>
          </cell>
        </row>
        <row r="135">
          <cell r="Q135">
            <v>5254.0939999999819</v>
          </cell>
          <cell r="Z135">
            <v>67437.135999999999</v>
          </cell>
          <cell r="AJ135">
            <v>99207.486999999994</v>
          </cell>
          <cell r="AP135">
            <v>359255.49199999997</v>
          </cell>
          <cell r="BA135">
            <v>361337.16929659166</v>
          </cell>
        </row>
        <row r="136">
          <cell r="Q136">
            <v>5302.402000000061</v>
          </cell>
          <cell r="Z136">
            <v>67948.342000000004</v>
          </cell>
          <cell r="AJ136">
            <v>101837.323</v>
          </cell>
          <cell r="AP136">
            <v>368877.72899999999</v>
          </cell>
          <cell r="BA136">
            <v>369686.52183642145</v>
          </cell>
        </row>
        <row r="137">
          <cell r="Q137">
            <v>5350.6870000000345</v>
          </cell>
          <cell r="Z137">
            <v>68370.265000000014</v>
          </cell>
          <cell r="AJ137">
            <v>104512.25900000001</v>
          </cell>
          <cell r="AP137">
            <v>378714.0749999999</v>
          </cell>
          <cell r="BA137">
            <v>378205.06688564754</v>
          </cell>
        </row>
        <row r="138">
          <cell r="Q138">
            <v>5391.6159999998645</v>
          </cell>
          <cell r="Z138">
            <v>68841.443999999989</v>
          </cell>
          <cell r="AJ138">
            <v>107159.152</v>
          </cell>
          <cell r="AP138">
            <v>388377.40300000017</v>
          </cell>
          <cell r="BA138">
            <v>387342.49812731531</v>
          </cell>
        </row>
        <row r="139">
          <cell r="Q139">
            <v>5429.2180000000517</v>
          </cell>
          <cell r="Z139">
            <v>69382.493999999992</v>
          </cell>
          <cell r="AJ139">
            <v>109849.67600000001</v>
          </cell>
          <cell r="AP139">
            <v>398914.03099999996</v>
          </cell>
          <cell r="BA139">
            <v>396434.39500000002</v>
          </cell>
        </row>
        <row r="140">
          <cell r="Q140">
            <v>5469.5659999999907</v>
          </cell>
          <cell r="Z140">
            <v>69956.176999999996</v>
          </cell>
          <cell r="AJ140">
            <v>112612.33</v>
          </cell>
          <cell r="AP140">
            <v>409695.45399999991</v>
          </cell>
          <cell r="BA140">
            <v>405696.67571535677</v>
          </cell>
        </row>
        <row r="141">
          <cell r="Q141">
            <v>5517.2700000000768</v>
          </cell>
          <cell r="Z141">
            <v>70543.511000000013</v>
          </cell>
          <cell r="AJ141">
            <v>115375.40399999999</v>
          </cell>
          <cell r="AP141">
            <v>421023.51800000016</v>
          </cell>
          <cell r="BA141">
            <v>415414.3673736233</v>
          </cell>
        </row>
        <row r="142">
          <cell r="Q142">
            <v>5558.8690000001234</v>
          </cell>
          <cell r="Z142">
            <v>71198.43299999999</v>
          </cell>
          <cell r="AJ142">
            <v>118171.11199999999</v>
          </cell>
          <cell r="AP142">
            <v>432580.6590000001</v>
          </cell>
          <cell r="BA142">
            <v>425520.70480137836</v>
          </cell>
        </row>
        <row r="143">
          <cell r="Q143">
            <v>5563.6319999999832</v>
          </cell>
          <cell r="Z143">
            <v>71874.084999999992</v>
          </cell>
          <cell r="AJ143">
            <v>121011.696</v>
          </cell>
          <cell r="AP143">
            <v>444330.92899999995</v>
          </cell>
          <cell r="BA143">
            <v>434706.45608061692</v>
          </cell>
        </row>
        <row r="144">
          <cell r="Q144">
            <v>5579.783999999986</v>
          </cell>
          <cell r="Z144">
            <v>72567.47099999999</v>
          </cell>
          <cell r="AJ144">
            <v>123947.561</v>
          </cell>
          <cell r="AP144">
            <v>457043.99000000005</v>
          </cell>
          <cell r="BA144">
            <v>444011.47914082941</v>
          </cell>
        </row>
        <row r="145">
          <cell r="Q145">
            <v>5603.7700000000186</v>
          </cell>
          <cell r="Z145">
            <v>73245.849000000002</v>
          </cell>
          <cell r="AJ145">
            <v>126910.829</v>
          </cell>
          <cell r="AP145">
            <v>470574.4389999999</v>
          </cell>
          <cell r="BA145">
            <v>454298.46240269806</v>
          </cell>
        </row>
        <row r="146">
          <cell r="Q146">
            <v>5635.2739999999758</v>
          </cell>
          <cell r="Z146">
            <v>73890.574000000008</v>
          </cell>
          <cell r="AJ146">
            <v>129896.23300000001</v>
          </cell>
          <cell r="AP146">
            <v>484716.53200000001</v>
          </cell>
          <cell r="BA146">
            <v>464734.52047517675</v>
          </cell>
        </row>
        <row r="147">
          <cell r="Q147">
            <v>5666.9940000000634</v>
          </cell>
          <cell r="Z147">
            <v>74546.843000000008</v>
          </cell>
          <cell r="AJ147">
            <v>132917.405</v>
          </cell>
          <cell r="AP147">
            <v>499607.98599999992</v>
          </cell>
          <cell r="BA147">
            <v>475810.25590778311</v>
          </cell>
        </row>
        <row r="148">
          <cell r="Q148">
            <v>5711.2579999999725</v>
          </cell>
          <cell r="Z148">
            <v>75119.111999999994</v>
          </cell>
          <cell r="AJ148">
            <v>135914.035</v>
          </cell>
          <cell r="AP148">
            <v>514328.13399999985</v>
          </cell>
          <cell r="BA148">
            <v>487144.18599999993</v>
          </cell>
        </row>
        <row r="149">
          <cell r="Q149">
            <v>5743.0230000000447</v>
          </cell>
          <cell r="Z149">
            <v>75645.096000000005</v>
          </cell>
          <cell r="AJ149">
            <v>138912.647</v>
          </cell>
          <cell r="AP149">
            <v>529390.16299999994</v>
          </cell>
          <cell r="BA149">
            <v>497892.92588592949</v>
          </cell>
        </row>
        <row r="150">
          <cell r="Q150">
            <v>5769.3360000000694</v>
          </cell>
          <cell r="Z150">
            <v>76243.972999999998</v>
          </cell>
          <cell r="AJ150">
            <v>141939.24300000002</v>
          </cell>
          <cell r="AP150">
            <v>545249.54600000009</v>
          </cell>
          <cell r="BA150">
            <v>508611.28618161369</v>
          </cell>
        </row>
        <row r="151">
          <cell r="Q151">
            <v>5793.0380000000005</v>
          </cell>
          <cell r="Z151">
            <v>76815.099999999991</v>
          </cell>
          <cell r="AJ151">
            <v>144952.948</v>
          </cell>
          <cell r="AP151">
            <v>562611.8459999999</v>
          </cell>
          <cell r="BA151">
            <v>520184.86221267004</v>
          </cell>
        </row>
        <row r="152">
          <cell r="Q152">
            <v>5814.2809999999017</v>
          </cell>
          <cell r="Z152">
            <v>77310.287000000011</v>
          </cell>
          <cell r="AJ152">
            <v>148009.39799999999</v>
          </cell>
          <cell r="AP152">
            <v>579685.58000000019</v>
          </cell>
          <cell r="BA152">
            <v>531883.29950988584</v>
          </cell>
        </row>
        <row r="153">
          <cell r="Q153">
            <v>5836.1249999999409</v>
          </cell>
          <cell r="Z153">
            <v>77853.383999999991</v>
          </cell>
          <cell r="AJ153">
            <v>151120.49599999998</v>
          </cell>
          <cell r="AP153">
            <v>597036.98600000003</v>
          </cell>
          <cell r="BA153">
            <v>543895.28199999989</v>
          </cell>
        </row>
        <row r="154">
          <cell r="Q154">
            <v>5862.3130000000237</v>
          </cell>
          <cell r="Z154">
            <v>78340.014999999999</v>
          </cell>
          <cell r="AJ154">
            <v>154296.53599999999</v>
          </cell>
          <cell r="AP154">
            <v>614549.50799999991</v>
          </cell>
          <cell r="BA154">
            <v>555710.86404797132</v>
          </cell>
        </row>
        <row r="155">
          <cell r="Q155">
            <v>5901.4890000000005</v>
          </cell>
          <cell r="Z155">
            <v>78762.169999999984</v>
          </cell>
          <cell r="AJ155">
            <v>157529.90599999999</v>
          </cell>
          <cell r="AP155">
            <v>631617.41599999997</v>
          </cell>
          <cell r="BA155">
            <v>567874.07998971536</v>
          </cell>
        </row>
        <row r="156">
          <cell r="Q156">
            <v>5943.8569999999017</v>
          </cell>
          <cell r="Z156">
            <v>79077.067999999999</v>
          </cell>
          <cell r="AJ156">
            <v>160804.00700000001</v>
          </cell>
          <cell r="AP156">
            <v>649095.07700000005</v>
          </cell>
          <cell r="BA156">
            <v>580423.96840067906</v>
          </cell>
        </row>
        <row r="157">
          <cell r="Q157">
            <v>5980.1449999999595</v>
          </cell>
          <cell r="Z157">
            <v>79359.404999999999</v>
          </cell>
          <cell r="AJ157">
            <v>164100.61499999999</v>
          </cell>
          <cell r="AP157">
            <v>667414.85400000017</v>
          </cell>
          <cell r="BA157">
            <v>593585.69932159421</v>
          </cell>
        </row>
        <row r="158">
          <cell r="Q158">
            <v>6019.247000000033</v>
          </cell>
          <cell r="Z158">
            <v>79958.316000000006</v>
          </cell>
          <cell r="AJ158">
            <v>167403.764</v>
          </cell>
          <cell r="AP158">
            <v>686821.68399999989</v>
          </cell>
          <cell r="BA158">
            <v>606279.02099999995</v>
          </cell>
        </row>
        <row r="159">
          <cell r="Q159">
            <v>6062.1810000000987</v>
          </cell>
          <cell r="Z159">
            <v>80231.217000000004</v>
          </cell>
          <cell r="AJ159">
            <v>170677.783</v>
          </cell>
          <cell r="AP159">
            <v>704650.1379999998</v>
          </cell>
          <cell r="BA159">
            <v>618728.09152709099</v>
          </cell>
        </row>
        <row r="160">
          <cell r="Q160">
            <v>6110.7590000000791</v>
          </cell>
          <cell r="Z160">
            <v>156615.46199999997</v>
          </cell>
          <cell r="AJ160">
            <v>173991.372</v>
          </cell>
          <cell r="AP160">
            <v>725602.76999999979</v>
          </cell>
          <cell r="BA160">
            <v>631756.32227781194</v>
          </cell>
        </row>
        <row r="161">
          <cell r="Q161">
            <v>6157.5850000000792</v>
          </cell>
          <cell r="Z161">
            <v>156892.89100000006</v>
          </cell>
          <cell r="AJ161">
            <v>177344.22099999999</v>
          </cell>
          <cell r="AP161">
            <v>746132.78200000024</v>
          </cell>
          <cell r="BA161">
            <v>645613.11517818645</v>
          </cell>
        </row>
        <row r="162">
          <cell r="Q162">
            <v>6199.8410000000149</v>
          </cell>
          <cell r="Z162">
            <v>157084.10600000006</v>
          </cell>
          <cell r="AJ162">
            <v>180689.201</v>
          </cell>
          <cell r="AP162">
            <v>765372.58299999963</v>
          </cell>
          <cell r="BA162">
            <v>659495.5290057417</v>
          </cell>
        </row>
        <row r="163">
          <cell r="Q163">
            <v>6233.8899999999558</v>
          </cell>
          <cell r="Z163">
            <v>157415.45499999999</v>
          </cell>
          <cell r="AJ163">
            <v>184014.36499999999</v>
          </cell>
          <cell r="AP163">
            <v>785906.06499999983</v>
          </cell>
          <cell r="BA163">
            <v>672902.53500000015</v>
          </cell>
        </row>
        <row r="164">
          <cell r="Q164">
            <v>6268.1909999999343</v>
          </cell>
          <cell r="Z164">
            <v>157911.65</v>
          </cell>
          <cell r="AJ164">
            <v>187314.85800000001</v>
          </cell>
          <cell r="AP164">
            <v>806205.42999999982</v>
          </cell>
          <cell r="BA164">
            <v>685032.41488717054</v>
          </cell>
        </row>
        <row r="165">
          <cell r="Q165">
            <v>6306.1519999999427</v>
          </cell>
          <cell r="Z165">
            <v>158387.80900000001</v>
          </cell>
          <cell r="AJ165">
            <v>190580.973</v>
          </cell>
          <cell r="AP165">
            <v>826318.16200000013</v>
          </cell>
          <cell r="BA165">
            <v>696810.76130020479</v>
          </cell>
        </row>
        <row r="166">
          <cell r="Q166">
            <v>6347.0819999998785</v>
          </cell>
          <cell r="Z166">
            <v>158863.43299999996</v>
          </cell>
          <cell r="AJ166">
            <v>193822.21900000001</v>
          </cell>
          <cell r="AP166">
            <v>846982.21000000008</v>
          </cell>
          <cell r="BA166">
            <v>708392.14405683219</v>
          </cell>
        </row>
        <row r="167">
          <cell r="Q167">
            <v>6391.1829999999609</v>
          </cell>
          <cell r="Z167">
            <v>159273.50799999997</v>
          </cell>
          <cell r="AJ167">
            <v>197046.603</v>
          </cell>
          <cell r="AP167">
            <v>868261.74399999983</v>
          </cell>
          <cell r="BA167">
            <v>720101.83318519883</v>
          </cell>
        </row>
        <row r="168">
          <cell r="Q168">
            <v>6433.7820000000656</v>
          </cell>
          <cell r="Z168">
            <v>159730.76699999999</v>
          </cell>
          <cell r="AJ168">
            <v>200260.092</v>
          </cell>
          <cell r="AP168">
            <v>889468.98299999989</v>
          </cell>
          <cell r="BA168">
            <v>730998.07799999986</v>
          </cell>
        </row>
        <row r="169">
          <cell r="Q169">
            <v>6470.0950000000312</v>
          </cell>
          <cell r="Z169">
            <v>160299.95499999996</v>
          </cell>
          <cell r="AJ169">
            <v>203471.443</v>
          </cell>
          <cell r="AP169">
            <v>911032.85400000005</v>
          </cell>
          <cell r="BA169">
            <v>743101.0251881294</v>
          </cell>
        </row>
        <row r="170">
          <cell r="Q170">
            <v>6503.4170000000167</v>
          </cell>
          <cell r="Z170">
            <v>160882.57999999996</v>
          </cell>
          <cell r="AJ170">
            <v>206669.323</v>
          </cell>
          <cell r="AP170">
            <v>933934.6170000002</v>
          </cell>
          <cell r="BA170">
            <v>755381.42614002491</v>
          </cell>
        </row>
        <row r="171">
          <cell r="Q171">
            <v>6537.7469999999148</v>
          </cell>
          <cell r="Z171">
            <v>161450.41100000002</v>
          </cell>
          <cell r="AJ171">
            <v>209858.74</v>
          </cell>
          <cell r="AP171">
            <v>957392.35100000014</v>
          </cell>
          <cell r="BA171">
            <v>767735.01305718755</v>
          </cell>
        </row>
        <row r="172">
          <cell r="Q172">
            <v>6572.5399999999199</v>
          </cell>
          <cell r="Z172">
            <v>162039.49099999995</v>
          </cell>
          <cell r="AJ172">
            <v>213052.897</v>
          </cell>
          <cell r="AP172">
            <v>980977.9319999998</v>
          </cell>
          <cell r="BA172">
            <v>780027.98557749565</v>
          </cell>
        </row>
        <row r="173">
          <cell r="Q173">
            <v>6604.405000000027</v>
          </cell>
          <cell r="Z173">
            <v>162627.46900000001</v>
          </cell>
          <cell r="AJ173">
            <v>216246.56599999999</v>
          </cell>
          <cell r="AP173">
            <v>1005047.969</v>
          </cell>
          <cell r="BA173">
            <v>792329.58099999977</v>
          </cell>
        </row>
        <row r="174">
          <cell r="Q174">
            <v>6634.4070000000056</v>
          </cell>
          <cell r="Z174">
            <v>163213.166</v>
          </cell>
          <cell r="AJ174">
            <v>219433.95199999999</v>
          </cell>
          <cell r="AP174">
            <v>1029163.0870000002</v>
          </cell>
          <cell r="BA174">
            <v>804359.1265144085</v>
          </cell>
        </row>
        <row r="175">
          <cell r="Q175">
            <v>6664.0030000000252</v>
          </cell>
          <cell r="Z175">
            <v>163796.587</v>
          </cell>
          <cell r="AJ175">
            <v>222619.31</v>
          </cell>
          <cell r="AP175">
            <v>1053522.3000000003</v>
          </cell>
          <cell r="BA175">
            <v>816175.77543536352</v>
          </cell>
        </row>
        <row r="176">
          <cell r="Q176">
            <v>6692.4079999998794</v>
          </cell>
          <cell r="Z176">
            <v>164376.69200000007</v>
          </cell>
          <cell r="AJ176">
            <v>225802.52100000001</v>
          </cell>
          <cell r="AP176">
            <v>1078478.7789999999</v>
          </cell>
          <cell r="BA176">
            <v>828041.6514416209</v>
          </cell>
        </row>
        <row r="177">
          <cell r="Q177">
            <v>7009</v>
          </cell>
          <cell r="Z177">
            <v>164951</v>
          </cell>
          <cell r="AJ177">
            <v>225300.32221390124</v>
          </cell>
          <cell r="AP177">
            <v>1106103</v>
          </cell>
          <cell r="BA177">
            <v>850280</v>
          </cell>
        </row>
        <row r="178">
          <cell r="Q178">
            <v>6993.7385517880293</v>
          </cell>
          <cell r="Z178">
            <v>170143.91282257775</v>
          </cell>
          <cell r="AJ178">
            <v>235843.44377665099</v>
          </cell>
          <cell r="AP178">
            <v>1152837.2484666519</v>
          </cell>
          <cell r="BA178">
            <v>819527.22583458154</v>
          </cell>
        </row>
        <row r="179">
          <cell r="G179">
            <v>11566.091</v>
          </cell>
          <cell r="Q179">
            <v>7049.1994580481924</v>
          </cell>
          <cell r="V179">
            <v>3559.9859999999999</v>
          </cell>
          <cell r="Z179">
            <v>170749.03985722497</v>
          </cell>
          <cell r="AJ179">
            <v>239115.82246922649</v>
          </cell>
          <cell r="AP179">
            <v>1182847.9576856899</v>
          </cell>
          <cell r="BA179">
            <v>830630.05590702011</v>
          </cell>
        </row>
        <row r="180">
          <cell r="G180">
            <v>11659.191999999999</v>
          </cell>
          <cell r="Q180">
            <v>7108.1909279673309</v>
          </cell>
          <cell r="V180">
            <v>3559.5189999999998</v>
          </cell>
          <cell r="Z180">
            <v>171838.70655028557</v>
          </cell>
          <cell r="AJ180">
            <v>242345.691106741</v>
          </cell>
          <cell r="AP180">
            <v>1213084.9365764901</v>
          </cell>
          <cell r="BA180">
            <v>840440.96428846009</v>
          </cell>
        </row>
        <row r="181">
          <cell r="G181">
            <v>11738.34</v>
          </cell>
          <cell r="Q181">
            <v>7167.6906592377991</v>
          </cell>
          <cell r="V181">
            <v>3559</v>
          </cell>
          <cell r="Z181">
            <v>173007.84206681402</v>
          </cell>
          <cell r="AJ181">
            <v>245595.67206767132</v>
          </cell>
          <cell r="AP181">
            <v>1243849.42675684</v>
          </cell>
          <cell r="BA181">
            <v>850978.63963903999</v>
          </cell>
        </row>
        <row r="182">
          <cell r="G182">
            <v>11783.322</v>
          </cell>
          <cell r="Q182">
            <v>7209.5860000000011</v>
          </cell>
          <cell r="V182">
            <v>4072.3399999999997</v>
          </cell>
          <cell r="Z182">
            <v>172509.291</v>
          </cell>
          <cell r="AJ182">
            <v>221180.32499999998</v>
          </cell>
          <cell r="AP182">
            <v>1192005.2229999998</v>
          </cell>
          <cell r="BA182">
            <v>860000</v>
          </cell>
        </row>
        <row r="183">
          <cell r="B183">
            <v>64395.344999999987</v>
          </cell>
          <cell r="C183">
            <v>61717</v>
          </cell>
          <cell r="D183">
            <v>10349.803</v>
          </cell>
          <cell r="E183">
            <v>46121.698999999993</v>
          </cell>
          <cell r="F183">
            <v>8544.5859999999993</v>
          </cell>
          <cell r="G183">
            <v>11866.191999999999</v>
          </cell>
          <cell r="H183">
            <v>5669.0810000000001</v>
          </cell>
          <cell r="I183">
            <v>5503.4570000000003</v>
          </cell>
          <cell r="J183">
            <v>80688.544999999984</v>
          </cell>
          <cell r="K183">
            <v>10954.617</v>
          </cell>
          <cell r="L183">
            <v>4688.4649999999992</v>
          </cell>
          <cell r="M183">
            <v>16924.929</v>
          </cell>
          <cell r="N183">
            <v>9779.4259999999995</v>
          </cell>
          <cell r="O183">
            <v>8298.6629999999986</v>
          </cell>
          <cell r="P183">
            <v>64715.809999999983</v>
          </cell>
          <cell r="Q183">
            <v>7288.054000000001</v>
          </cell>
          <cell r="R183">
            <v>7149.7870000000012</v>
          </cell>
          <cell r="S183">
            <v>4240.317</v>
          </cell>
          <cell r="T183">
            <v>3999.8119999999999</v>
          </cell>
          <cell r="U183">
            <v>9855.0230000000029</v>
          </cell>
          <cell r="V183">
            <v>4068.8970000000004</v>
          </cell>
          <cell r="W183">
            <v>19511.324000000001</v>
          </cell>
          <cell r="X183">
            <v>143456.91800000001</v>
          </cell>
          <cell r="Y183">
            <v>44823.764999999992</v>
          </cell>
          <cell r="Z183">
            <v>173613.20699999999</v>
          </cell>
          <cell r="AA183">
            <v>23940</v>
          </cell>
          <cell r="AB183">
            <v>4528.5259999999989</v>
          </cell>
          <cell r="AC183">
            <v>35939.926999999996</v>
          </cell>
          <cell r="AD183">
            <v>321773.63099999999</v>
          </cell>
          <cell r="AE183">
            <v>43416.75499999999</v>
          </cell>
          <cell r="AF183">
            <v>207847.52799999996</v>
          </cell>
          <cell r="AG183">
            <v>17948.141</v>
          </cell>
          <cell r="AH183">
            <v>127017.224</v>
          </cell>
          <cell r="AI183">
            <v>3431.5550000000007</v>
          </cell>
          <cell r="AJ183">
            <v>223764.44099999999</v>
          </cell>
          <cell r="AK183">
            <v>39666.518999999993</v>
          </cell>
          <cell r="AL183">
            <v>34377.510999999999</v>
          </cell>
          <cell r="AM183">
            <v>54490.406000000003</v>
          </cell>
          <cell r="AN183">
            <v>11253.554</v>
          </cell>
          <cell r="AO183">
            <v>78665.83</v>
          </cell>
          <cell r="AP183">
            <v>1220980.6400000004</v>
          </cell>
          <cell r="AQ183">
            <v>1376048.943</v>
          </cell>
          <cell r="AR183">
            <v>7287.9829999999984</v>
          </cell>
          <cell r="AS183">
            <v>1311050.527</v>
          </cell>
          <cell r="AT183">
            <v>126573.481</v>
          </cell>
          <cell r="AU183">
            <v>50293.438999999991</v>
          </cell>
          <cell r="AV183">
            <v>30331.007000000001</v>
          </cell>
          <cell r="AW183">
            <v>100699.395</v>
          </cell>
          <cell r="AX183">
            <v>5603.7400000000007</v>
          </cell>
          <cell r="AY183">
            <v>23490</v>
          </cell>
          <cell r="AZ183">
            <v>67959.358999999997</v>
          </cell>
          <cell r="BA183">
            <v>870000</v>
          </cell>
          <cell r="BC183">
            <v>7349472.0989999976</v>
          </cell>
        </row>
      </sheetData>
      <sheetData sheetId="67"/>
      <sheetData sheetId="68"/>
      <sheetData sheetId="69">
        <row r="3">
          <cell r="Q3" t="str">
            <v/>
          </cell>
          <cell r="Z3" t="str">
            <v/>
          </cell>
          <cell r="AJ3" t="str">
            <v/>
          </cell>
          <cell r="AP3" t="str">
            <v/>
          </cell>
          <cell r="BA3" t="str">
            <v/>
          </cell>
        </row>
        <row r="4">
          <cell r="Q4" t="str">
            <v/>
          </cell>
          <cell r="Z4" t="str">
            <v/>
          </cell>
          <cell r="AJ4" t="str">
            <v/>
          </cell>
          <cell r="AP4" t="str">
            <v/>
          </cell>
          <cell r="BA4" t="str">
            <v/>
          </cell>
        </row>
        <row r="5">
          <cell r="Q5" t="str">
            <v/>
          </cell>
          <cell r="Z5" t="str">
            <v/>
          </cell>
          <cell r="AJ5" t="str">
            <v/>
          </cell>
          <cell r="AP5" t="str">
            <v/>
          </cell>
          <cell r="BA5" t="str">
            <v/>
          </cell>
        </row>
        <row r="6">
          <cell r="Q6" t="str">
            <v/>
          </cell>
          <cell r="Z6" t="str">
            <v/>
          </cell>
          <cell r="AJ6" t="str">
            <v/>
          </cell>
          <cell r="AP6" t="str">
            <v/>
          </cell>
          <cell r="BA6" t="str">
            <v/>
          </cell>
        </row>
        <row r="7">
          <cell r="Q7" t="str">
            <v/>
          </cell>
          <cell r="Z7" t="str">
            <v/>
          </cell>
          <cell r="AJ7" t="str">
            <v/>
          </cell>
          <cell r="AP7" t="str">
            <v/>
          </cell>
          <cell r="BA7" t="str">
            <v/>
          </cell>
        </row>
        <row r="8">
          <cell r="Q8" t="str">
            <v/>
          </cell>
          <cell r="Z8" t="str">
            <v/>
          </cell>
          <cell r="AJ8" t="str">
            <v/>
          </cell>
          <cell r="AP8" t="str">
            <v/>
          </cell>
          <cell r="BA8" t="str">
            <v/>
          </cell>
        </row>
        <row r="9">
          <cell r="Q9" t="str">
            <v/>
          </cell>
          <cell r="Z9" t="str">
            <v/>
          </cell>
          <cell r="AJ9" t="str">
            <v/>
          </cell>
          <cell r="AP9" t="str">
            <v/>
          </cell>
          <cell r="BA9" t="str">
            <v/>
          </cell>
        </row>
        <row r="10">
          <cell r="Q10" t="str">
            <v/>
          </cell>
          <cell r="Z10" t="str">
            <v/>
          </cell>
          <cell r="AJ10" t="str">
            <v/>
          </cell>
          <cell r="AP10" t="str">
            <v/>
          </cell>
          <cell r="BA10" t="str">
            <v/>
          </cell>
        </row>
        <row r="11">
          <cell r="Q11" t="str">
            <v/>
          </cell>
          <cell r="Z11" t="str">
            <v/>
          </cell>
          <cell r="AJ11" t="str">
            <v/>
          </cell>
          <cell r="AP11" t="str">
            <v/>
          </cell>
          <cell r="BA11" t="str">
            <v/>
          </cell>
        </row>
        <row r="12">
          <cell r="Q12" t="str">
            <v/>
          </cell>
          <cell r="Z12" t="str">
            <v/>
          </cell>
          <cell r="AJ12" t="str">
            <v/>
          </cell>
          <cell r="AP12" t="str">
            <v/>
          </cell>
          <cell r="BA12" t="str">
            <v/>
          </cell>
        </row>
        <row r="13">
          <cell r="Q13" t="str">
            <v/>
          </cell>
          <cell r="Z13" t="str">
            <v/>
          </cell>
          <cell r="AJ13" t="str">
            <v/>
          </cell>
          <cell r="AP13" t="str">
            <v/>
          </cell>
          <cell r="BA13" t="str">
            <v/>
          </cell>
        </row>
        <row r="14">
          <cell r="Q14" t="str">
            <v/>
          </cell>
          <cell r="Z14" t="str">
            <v/>
          </cell>
          <cell r="AJ14" t="str">
            <v/>
          </cell>
          <cell r="AP14" t="str">
            <v/>
          </cell>
          <cell r="BA14" t="str">
            <v/>
          </cell>
        </row>
        <row r="15">
          <cell r="Q15" t="str">
            <v/>
          </cell>
          <cell r="Z15" t="str">
            <v/>
          </cell>
          <cell r="AJ15" t="str">
            <v/>
          </cell>
          <cell r="AP15" t="str">
            <v/>
          </cell>
          <cell r="BA15" t="str">
            <v/>
          </cell>
        </row>
        <row r="16">
          <cell r="Q16" t="str">
            <v/>
          </cell>
          <cell r="Z16" t="str">
            <v/>
          </cell>
          <cell r="AJ16" t="str">
            <v/>
          </cell>
          <cell r="AP16" t="str">
            <v/>
          </cell>
          <cell r="BA16" t="str">
            <v/>
          </cell>
        </row>
        <row r="17">
          <cell r="Q17" t="str">
            <v/>
          </cell>
          <cell r="Z17" t="str">
            <v/>
          </cell>
          <cell r="AJ17" t="str">
            <v/>
          </cell>
          <cell r="AP17" t="str">
            <v/>
          </cell>
          <cell r="BA17" t="str">
            <v/>
          </cell>
        </row>
        <row r="18">
          <cell r="Q18" t="str">
            <v/>
          </cell>
          <cell r="Z18" t="str">
            <v/>
          </cell>
          <cell r="AJ18" t="str">
            <v/>
          </cell>
          <cell r="AP18" t="str">
            <v/>
          </cell>
          <cell r="BA18" t="str">
            <v/>
          </cell>
        </row>
        <row r="19">
          <cell r="Q19" t="str">
            <v/>
          </cell>
          <cell r="Z19" t="str">
            <v/>
          </cell>
          <cell r="AJ19" t="str">
            <v/>
          </cell>
          <cell r="AP19" t="str">
            <v/>
          </cell>
          <cell r="BA19" t="str">
            <v/>
          </cell>
        </row>
        <row r="20">
          <cell r="Q20" t="str">
            <v/>
          </cell>
          <cell r="Z20" t="str">
            <v/>
          </cell>
          <cell r="AJ20" t="str">
            <v/>
          </cell>
          <cell r="AP20" t="str">
            <v/>
          </cell>
          <cell r="BA20" t="str">
            <v/>
          </cell>
        </row>
        <row r="21">
          <cell r="Q21" t="str">
            <v/>
          </cell>
          <cell r="Z21" t="str">
            <v/>
          </cell>
          <cell r="AJ21" t="str">
            <v/>
          </cell>
          <cell r="AP21" t="str">
            <v/>
          </cell>
          <cell r="BA21" t="str">
            <v/>
          </cell>
        </row>
        <row r="22">
          <cell r="Q22" t="str">
            <v/>
          </cell>
          <cell r="Z22" t="str">
            <v/>
          </cell>
          <cell r="AJ22" t="str">
            <v/>
          </cell>
          <cell r="AP22" t="str">
            <v/>
          </cell>
          <cell r="BA22" t="str">
            <v/>
          </cell>
        </row>
        <row r="23">
          <cell r="Q23" t="str">
            <v/>
          </cell>
          <cell r="Z23" t="str">
            <v/>
          </cell>
          <cell r="AJ23" t="str">
            <v/>
          </cell>
          <cell r="AP23" t="str">
            <v/>
          </cell>
          <cell r="BA23" t="str">
            <v/>
          </cell>
        </row>
        <row r="24">
          <cell r="Q24" t="str">
            <v/>
          </cell>
          <cell r="Z24" t="str">
            <v/>
          </cell>
          <cell r="AJ24" t="str">
            <v/>
          </cell>
          <cell r="AP24" t="str">
            <v/>
          </cell>
          <cell r="BA24" t="str">
            <v/>
          </cell>
        </row>
        <row r="25">
          <cell r="Q25" t="str">
            <v/>
          </cell>
          <cell r="Z25" t="str">
            <v/>
          </cell>
          <cell r="AJ25" t="str">
            <v/>
          </cell>
          <cell r="AP25" t="str">
            <v/>
          </cell>
          <cell r="BA25" t="str">
            <v/>
          </cell>
        </row>
        <row r="26">
          <cell r="Q26" t="str">
            <v/>
          </cell>
          <cell r="Z26" t="str">
            <v/>
          </cell>
          <cell r="AJ26" t="str">
            <v/>
          </cell>
          <cell r="AP26" t="str">
            <v/>
          </cell>
          <cell r="BA26" t="str">
            <v/>
          </cell>
        </row>
        <row r="27">
          <cell r="Q27" t="str">
            <v/>
          </cell>
          <cell r="Z27" t="str">
            <v/>
          </cell>
          <cell r="AJ27" t="str">
            <v/>
          </cell>
          <cell r="AP27" t="str">
            <v/>
          </cell>
          <cell r="BA27" t="str">
            <v/>
          </cell>
        </row>
        <row r="28">
          <cell r="Q28" t="str">
            <v/>
          </cell>
          <cell r="Z28" t="str">
            <v/>
          </cell>
          <cell r="AJ28" t="str">
            <v/>
          </cell>
          <cell r="AP28" t="str">
            <v/>
          </cell>
          <cell r="BA28" t="str">
            <v/>
          </cell>
        </row>
        <row r="29">
          <cell r="Q29" t="str">
            <v/>
          </cell>
          <cell r="Z29" t="str">
            <v/>
          </cell>
          <cell r="AJ29" t="str">
            <v/>
          </cell>
          <cell r="AP29" t="str">
            <v/>
          </cell>
          <cell r="BA29" t="str">
            <v/>
          </cell>
        </row>
        <row r="30">
          <cell r="Q30" t="str">
            <v/>
          </cell>
          <cell r="Z30" t="str">
            <v/>
          </cell>
          <cell r="AJ30" t="str">
            <v/>
          </cell>
          <cell r="AP30" t="str">
            <v/>
          </cell>
          <cell r="BA30" t="str">
            <v/>
          </cell>
        </row>
        <row r="31">
          <cell r="Q31" t="str">
            <v/>
          </cell>
          <cell r="Z31" t="str">
            <v/>
          </cell>
          <cell r="AJ31" t="str">
            <v/>
          </cell>
          <cell r="AP31" t="str">
            <v/>
          </cell>
          <cell r="BA31" t="str">
            <v/>
          </cell>
        </row>
        <row r="32">
          <cell r="Q32" t="str">
            <v/>
          </cell>
          <cell r="Z32" t="str">
            <v/>
          </cell>
          <cell r="AJ32" t="str">
            <v/>
          </cell>
          <cell r="AP32" t="str">
            <v/>
          </cell>
          <cell r="BA32" t="str">
            <v/>
          </cell>
        </row>
        <row r="33">
          <cell r="Q33" t="str">
            <v/>
          </cell>
          <cell r="Z33" t="str">
            <v/>
          </cell>
          <cell r="AJ33" t="str">
            <v/>
          </cell>
          <cell r="AP33" t="str">
            <v/>
          </cell>
          <cell r="BA33" t="str">
            <v/>
          </cell>
        </row>
        <row r="34">
          <cell r="Q34" t="str">
            <v/>
          </cell>
          <cell r="Z34" t="str">
            <v/>
          </cell>
          <cell r="AJ34" t="str">
            <v/>
          </cell>
          <cell r="AP34" t="str">
            <v/>
          </cell>
          <cell r="BA34" t="str">
            <v/>
          </cell>
        </row>
        <row r="35">
          <cell r="Q35" t="str">
            <v/>
          </cell>
          <cell r="Z35" t="str">
            <v/>
          </cell>
          <cell r="AJ35" t="str">
            <v/>
          </cell>
          <cell r="AP35" t="str">
            <v/>
          </cell>
          <cell r="BA35" t="str">
            <v/>
          </cell>
        </row>
        <row r="36">
          <cell r="Q36" t="str">
            <v/>
          </cell>
          <cell r="Z36" t="str">
            <v/>
          </cell>
          <cell r="AJ36" t="str">
            <v/>
          </cell>
          <cell r="AP36" t="str">
            <v/>
          </cell>
          <cell r="BA36" t="str">
            <v/>
          </cell>
        </row>
        <row r="37">
          <cell r="Q37" t="str">
            <v/>
          </cell>
          <cell r="Z37" t="str">
            <v/>
          </cell>
          <cell r="AJ37" t="str">
            <v/>
          </cell>
          <cell r="AP37" t="str">
            <v/>
          </cell>
          <cell r="BA37" t="str">
            <v/>
          </cell>
        </row>
        <row r="38">
          <cell r="Q38" t="str">
            <v/>
          </cell>
          <cell r="Z38" t="str">
            <v/>
          </cell>
          <cell r="AJ38" t="str">
            <v/>
          </cell>
          <cell r="AP38" t="str">
            <v/>
          </cell>
          <cell r="BA38" t="str">
            <v/>
          </cell>
        </row>
        <row r="39">
          <cell r="Q39" t="str">
            <v/>
          </cell>
          <cell r="Z39" t="str">
            <v/>
          </cell>
          <cell r="AJ39" t="str">
            <v/>
          </cell>
          <cell r="AP39" t="str">
            <v/>
          </cell>
          <cell r="BA39" t="str">
            <v/>
          </cell>
        </row>
        <row r="40">
          <cell r="Q40" t="str">
            <v/>
          </cell>
          <cell r="Z40" t="str">
            <v/>
          </cell>
          <cell r="AJ40" t="str">
            <v/>
          </cell>
          <cell r="AP40" t="str">
            <v/>
          </cell>
          <cell r="BA40" t="str">
            <v/>
          </cell>
        </row>
        <row r="41">
          <cell r="Q41" t="str">
            <v/>
          </cell>
          <cell r="Z41" t="str">
            <v/>
          </cell>
          <cell r="AJ41" t="str">
            <v/>
          </cell>
          <cell r="AP41" t="str">
            <v/>
          </cell>
          <cell r="BA41" t="str">
            <v/>
          </cell>
        </row>
        <row r="42">
          <cell r="Q42" t="str">
            <v/>
          </cell>
          <cell r="Z42" t="str">
            <v/>
          </cell>
          <cell r="AJ42" t="str">
            <v/>
          </cell>
          <cell r="AP42" t="str">
            <v/>
          </cell>
          <cell r="BA42" t="str">
            <v/>
          </cell>
        </row>
        <row r="43">
          <cell r="Q43" t="str">
            <v/>
          </cell>
          <cell r="Z43" t="str">
            <v/>
          </cell>
          <cell r="AJ43" t="str">
            <v/>
          </cell>
          <cell r="AP43" t="str">
            <v/>
          </cell>
          <cell r="BA43" t="str">
            <v/>
          </cell>
        </row>
        <row r="44">
          <cell r="Q44" t="str">
            <v/>
          </cell>
          <cell r="Z44" t="str">
            <v/>
          </cell>
          <cell r="AJ44" t="str">
            <v/>
          </cell>
          <cell r="AP44" t="str">
            <v/>
          </cell>
          <cell r="BA44" t="str">
            <v/>
          </cell>
        </row>
        <row r="45">
          <cell r="Q45" t="str">
            <v/>
          </cell>
          <cell r="Z45" t="str">
            <v/>
          </cell>
          <cell r="AJ45" t="str">
            <v/>
          </cell>
          <cell r="AP45" t="str">
            <v/>
          </cell>
          <cell r="BA45" t="str">
            <v/>
          </cell>
        </row>
        <row r="46">
          <cell r="Q46" t="str">
            <v/>
          </cell>
          <cell r="Z46" t="str">
            <v/>
          </cell>
          <cell r="AJ46" t="str">
            <v/>
          </cell>
          <cell r="AP46" t="str">
            <v/>
          </cell>
          <cell r="BA46" t="str">
            <v/>
          </cell>
        </row>
        <row r="47">
          <cell r="Q47" t="str">
            <v/>
          </cell>
          <cell r="Z47" t="str">
            <v/>
          </cell>
          <cell r="AJ47" t="str">
            <v/>
          </cell>
          <cell r="AP47" t="str">
            <v/>
          </cell>
          <cell r="BA47" t="str">
            <v/>
          </cell>
        </row>
        <row r="48">
          <cell r="Q48" t="str">
            <v/>
          </cell>
          <cell r="Z48" t="str">
            <v/>
          </cell>
          <cell r="AJ48" t="str">
            <v/>
          </cell>
          <cell r="AP48" t="str">
            <v/>
          </cell>
          <cell r="BA48" t="str">
            <v/>
          </cell>
        </row>
        <row r="49">
          <cell r="Q49" t="str">
            <v/>
          </cell>
          <cell r="Z49" t="str">
            <v/>
          </cell>
          <cell r="AJ49" t="str">
            <v/>
          </cell>
          <cell r="AP49" t="str">
            <v/>
          </cell>
          <cell r="BA49" t="str">
            <v/>
          </cell>
        </row>
        <row r="50">
          <cell r="Q50" t="str">
            <v/>
          </cell>
          <cell r="Z50" t="str">
            <v/>
          </cell>
          <cell r="AJ50" t="str">
            <v/>
          </cell>
          <cell r="AP50" t="str">
            <v/>
          </cell>
          <cell r="BA50" t="str">
            <v/>
          </cell>
        </row>
        <row r="51">
          <cell r="Q51" t="str">
            <v/>
          </cell>
          <cell r="Z51" t="str">
            <v/>
          </cell>
          <cell r="AJ51" t="str">
            <v/>
          </cell>
          <cell r="AP51" t="str">
            <v/>
          </cell>
          <cell r="BA51" t="str">
            <v/>
          </cell>
        </row>
        <row r="52">
          <cell r="Q52" t="str">
            <v/>
          </cell>
          <cell r="Z52" t="str">
            <v/>
          </cell>
          <cell r="AJ52" t="str">
            <v/>
          </cell>
          <cell r="AP52" t="str">
            <v/>
          </cell>
          <cell r="BA52" t="str">
            <v/>
          </cell>
        </row>
        <row r="53">
          <cell r="Q53" t="str">
            <v/>
          </cell>
          <cell r="Z53" t="str">
            <v/>
          </cell>
          <cell r="AJ53" t="str">
            <v/>
          </cell>
          <cell r="AP53" t="str">
            <v/>
          </cell>
          <cell r="BA53" t="str">
            <v/>
          </cell>
        </row>
        <row r="54">
          <cell r="Q54" t="str">
            <v/>
          </cell>
          <cell r="Z54" t="str">
            <v/>
          </cell>
          <cell r="AJ54" t="str">
            <v/>
          </cell>
          <cell r="AP54" t="str">
            <v/>
          </cell>
          <cell r="BA54" t="str">
            <v/>
          </cell>
        </row>
        <row r="55">
          <cell r="Q55" t="str">
            <v/>
          </cell>
          <cell r="Z55" t="str">
            <v/>
          </cell>
          <cell r="AJ55" t="str">
            <v/>
          </cell>
          <cell r="AP55" t="str">
            <v/>
          </cell>
          <cell r="BA55" t="str">
            <v/>
          </cell>
        </row>
        <row r="56">
          <cell r="Q56" t="str">
            <v/>
          </cell>
          <cell r="Z56" t="str">
            <v/>
          </cell>
          <cell r="AJ56" t="str">
            <v/>
          </cell>
          <cell r="AP56" t="str">
            <v/>
          </cell>
          <cell r="BA56" t="str">
            <v/>
          </cell>
        </row>
        <row r="57">
          <cell r="Q57" t="str">
            <v/>
          </cell>
          <cell r="Z57" t="str">
            <v/>
          </cell>
          <cell r="AJ57" t="str">
            <v/>
          </cell>
          <cell r="AP57" t="str">
            <v/>
          </cell>
          <cell r="BA57" t="str">
            <v/>
          </cell>
        </row>
        <row r="58">
          <cell r="Q58" t="str">
            <v/>
          </cell>
          <cell r="Z58" t="str">
            <v/>
          </cell>
          <cell r="AJ58" t="str">
            <v/>
          </cell>
          <cell r="AP58" t="str">
            <v/>
          </cell>
          <cell r="BA58" t="str">
            <v/>
          </cell>
        </row>
        <row r="59">
          <cell r="Q59" t="str">
            <v/>
          </cell>
          <cell r="Z59" t="str">
            <v/>
          </cell>
          <cell r="AJ59" t="str">
            <v/>
          </cell>
          <cell r="AP59" t="str">
            <v/>
          </cell>
          <cell r="BA59" t="str">
            <v/>
          </cell>
        </row>
        <row r="60">
          <cell r="Q60" t="str">
            <v/>
          </cell>
          <cell r="Z60" t="str">
            <v/>
          </cell>
          <cell r="AJ60" t="str">
            <v/>
          </cell>
          <cell r="AP60" t="str">
            <v/>
          </cell>
          <cell r="BA60" t="str">
            <v/>
          </cell>
        </row>
        <row r="61">
          <cell r="Q61" t="str">
            <v/>
          </cell>
          <cell r="Z61" t="str">
            <v/>
          </cell>
          <cell r="AJ61" t="str">
            <v/>
          </cell>
          <cell r="AP61" t="str">
            <v/>
          </cell>
          <cell r="BA61" t="str">
            <v/>
          </cell>
        </row>
        <row r="62">
          <cell r="Q62" t="str">
            <v/>
          </cell>
          <cell r="Z62" t="str">
            <v/>
          </cell>
          <cell r="AJ62" t="str">
            <v/>
          </cell>
          <cell r="AP62" t="str">
            <v/>
          </cell>
          <cell r="BA62" t="str">
            <v/>
          </cell>
        </row>
        <row r="63">
          <cell r="Q63" t="str">
            <v/>
          </cell>
          <cell r="Z63" t="str">
            <v/>
          </cell>
          <cell r="AJ63" t="str">
            <v/>
          </cell>
          <cell r="AP63" t="str">
            <v/>
          </cell>
          <cell r="BA63" t="str">
            <v/>
          </cell>
        </row>
        <row r="64">
          <cell r="Q64" t="str">
            <v/>
          </cell>
          <cell r="Z64" t="str">
            <v/>
          </cell>
          <cell r="AJ64" t="str">
            <v/>
          </cell>
          <cell r="AP64" t="str">
            <v/>
          </cell>
          <cell r="BA64" t="str">
            <v/>
          </cell>
        </row>
        <row r="65">
          <cell r="Q65" t="str">
            <v/>
          </cell>
          <cell r="Z65" t="str">
            <v/>
          </cell>
          <cell r="AJ65" t="str">
            <v/>
          </cell>
          <cell r="AP65" t="str">
            <v/>
          </cell>
          <cell r="BA65" t="str">
            <v/>
          </cell>
        </row>
        <row r="66">
          <cell r="Q66" t="str">
            <v/>
          </cell>
          <cell r="Z66" t="str">
            <v/>
          </cell>
          <cell r="AJ66" t="str">
            <v/>
          </cell>
          <cell r="AP66" t="str">
            <v/>
          </cell>
          <cell r="BA66" t="str">
            <v/>
          </cell>
        </row>
        <row r="67">
          <cell r="Q67" t="str">
            <v/>
          </cell>
          <cell r="Z67" t="str">
            <v/>
          </cell>
          <cell r="AJ67" t="str">
            <v/>
          </cell>
          <cell r="AP67" t="str">
            <v/>
          </cell>
          <cell r="BA67" t="str">
            <v/>
          </cell>
        </row>
        <row r="68">
          <cell r="Q68" t="str">
            <v/>
          </cell>
          <cell r="Z68" t="str">
            <v/>
          </cell>
          <cell r="AJ68" t="str">
            <v/>
          </cell>
          <cell r="AP68" t="str">
            <v/>
          </cell>
          <cell r="BA68" t="str">
            <v/>
          </cell>
        </row>
        <row r="69">
          <cell r="Q69" t="str">
            <v/>
          </cell>
          <cell r="Z69" t="str">
            <v/>
          </cell>
          <cell r="AJ69" t="str">
            <v/>
          </cell>
          <cell r="AP69" t="str">
            <v/>
          </cell>
          <cell r="BA69" t="str">
            <v/>
          </cell>
        </row>
        <row r="70">
          <cell r="Q70" t="str">
            <v/>
          </cell>
          <cell r="Z70" t="str">
            <v/>
          </cell>
          <cell r="AJ70" t="str">
            <v/>
          </cell>
          <cell r="AP70" t="str">
            <v/>
          </cell>
          <cell r="BA70" t="str">
            <v/>
          </cell>
        </row>
        <row r="71">
          <cell r="Q71" t="str">
            <v/>
          </cell>
          <cell r="Z71" t="str">
            <v/>
          </cell>
          <cell r="AJ71" t="str">
            <v/>
          </cell>
          <cell r="AP71" t="str">
            <v/>
          </cell>
          <cell r="BA71" t="str">
            <v/>
          </cell>
        </row>
        <row r="72">
          <cell r="Q72" t="str">
            <v/>
          </cell>
          <cell r="Z72" t="str">
            <v/>
          </cell>
          <cell r="AJ72" t="str">
            <v/>
          </cell>
          <cell r="AP72" t="str">
            <v/>
          </cell>
          <cell r="BA72" t="str">
            <v/>
          </cell>
        </row>
        <row r="73">
          <cell r="Q73" t="str">
            <v/>
          </cell>
          <cell r="Z73" t="str">
            <v/>
          </cell>
          <cell r="AJ73" t="str">
            <v/>
          </cell>
          <cell r="AP73" t="str">
            <v/>
          </cell>
          <cell r="BA73" t="str">
            <v/>
          </cell>
        </row>
        <row r="74">
          <cell r="Q74" t="str">
            <v/>
          </cell>
          <cell r="Z74" t="str">
            <v/>
          </cell>
          <cell r="AJ74" t="str">
            <v/>
          </cell>
          <cell r="AP74" t="str">
            <v/>
          </cell>
          <cell r="BA74" t="str">
            <v/>
          </cell>
        </row>
        <row r="75">
          <cell r="Q75" t="str">
            <v/>
          </cell>
          <cell r="Z75" t="str">
            <v/>
          </cell>
          <cell r="AJ75" t="str">
            <v/>
          </cell>
          <cell r="AP75" t="str">
            <v/>
          </cell>
          <cell r="BA75" t="str">
            <v/>
          </cell>
        </row>
        <row r="76">
          <cell r="Q76" t="str">
            <v/>
          </cell>
          <cell r="Z76" t="str">
            <v/>
          </cell>
          <cell r="AJ76" t="str">
            <v/>
          </cell>
          <cell r="AP76" t="str">
            <v/>
          </cell>
          <cell r="BA76" t="str">
            <v/>
          </cell>
        </row>
        <row r="77">
          <cell r="Q77" t="str">
            <v/>
          </cell>
          <cell r="Z77" t="str">
            <v/>
          </cell>
          <cell r="AJ77" t="str">
            <v/>
          </cell>
          <cell r="AP77" t="str">
            <v/>
          </cell>
          <cell r="BA77" t="str">
            <v/>
          </cell>
        </row>
        <row r="78">
          <cell r="Q78" t="str">
            <v/>
          </cell>
          <cell r="Z78" t="str">
            <v/>
          </cell>
          <cell r="AJ78" t="str">
            <v/>
          </cell>
          <cell r="AP78" t="str">
            <v/>
          </cell>
          <cell r="BA78" t="str">
            <v/>
          </cell>
        </row>
        <row r="79">
          <cell r="Q79" t="str">
            <v/>
          </cell>
          <cell r="Z79" t="str">
            <v/>
          </cell>
          <cell r="AJ79" t="str">
            <v/>
          </cell>
          <cell r="AP79" t="str">
            <v/>
          </cell>
          <cell r="BA79" t="str">
            <v/>
          </cell>
        </row>
        <row r="80">
          <cell r="Q80" t="str">
            <v/>
          </cell>
          <cell r="Z80" t="str">
            <v/>
          </cell>
          <cell r="AJ80" t="str">
            <v/>
          </cell>
          <cell r="AP80" t="str">
            <v/>
          </cell>
          <cell r="BA80" t="str">
            <v/>
          </cell>
        </row>
        <row r="81">
          <cell r="Q81" t="str">
            <v/>
          </cell>
          <cell r="Z81" t="str">
            <v/>
          </cell>
          <cell r="AJ81" t="str">
            <v/>
          </cell>
          <cell r="AP81" t="str">
            <v/>
          </cell>
          <cell r="BA81" t="str">
            <v/>
          </cell>
        </row>
        <row r="82">
          <cell r="Q82" t="str">
            <v/>
          </cell>
          <cell r="Z82" t="str">
            <v/>
          </cell>
          <cell r="AJ82" t="str">
            <v/>
          </cell>
          <cell r="AP82" t="str">
            <v/>
          </cell>
          <cell r="BA82" t="str">
            <v/>
          </cell>
        </row>
        <row r="83">
          <cell r="Q83" t="str">
            <v/>
          </cell>
          <cell r="Z83" t="str">
            <v/>
          </cell>
          <cell r="AJ83" t="str">
            <v/>
          </cell>
          <cell r="AP83" t="str">
            <v/>
          </cell>
          <cell r="BA83" t="str">
            <v/>
          </cell>
        </row>
        <row r="84">
          <cell r="Q84" t="str">
            <v/>
          </cell>
          <cell r="Z84" t="str">
            <v/>
          </cell>
          <cell r="AJ84" t="str">
            <v/>
          </cell>
          <cell r="AP84" t="str">
            <v/>
          </cell>
          <cell r="BA84" t="str">
            <v/>
          </cell>
        </row>
        <row r="85">
          <cell r="Q85" t="str">
            <v/>
          </cell>
          <cell r="Z85" t="str">
            <v/>
          </cell>
          <cell r="AJ85" t="str">
            <v/>
          </cell>
          <cell r="AP85" t="str">
            <v/>
          </cell>
          <cell r="BA85" t="str">
            <v/>
          </cell>
        </row>
        <row r="86">
          <cell r="Q86" t="str">
            <v/>
          </cell>
          <cell r="Z86" t="str">
            <v/>
          </cell>
          <cell r="AJ86" t="str">
            <v/>
          </cell>
          <cell r="AP86" t="str">
            <v/>
          </cell>
          <cell r="BA86" t="str">
            <v/>
          </cell>
        </row>
        <row r="87">
          <cell r="Q87" t="str">
            <v/>
          </cell>
          <cell r="Z87" t="str">
            <v/>
          </cell>
          <cell r="AJ87" t="str">
            <v/>
          </cell>
          <cell r="AP87" t="str">
            <v/>
          </cell>
          <cell r="BA87" t="str">
            <v/>
          </cell>
        </row>
        <row r="88">
          <cell r="Q88" t="str">
            <v/>
          </cell>
          <cell r="Z88" t="str">
            <v/>
          </cell>
          <cell r="AJ88" t="str">
            <v/>
          </cell>
          <cell r="AP88" t="str">
            <v/>
          </cell>
          <cell r="BA88" t="str">
            <v/>
          </cell>
        </row>
        <row r="89">
          <cell r="Q89" t="str">
            <v/>
          </cell>
          <cell r="Z89" t="str">
            <v/>
          </cell>
          <cell r="AJ89" t="str">
            <v/>
          </cell>
          <cell r="AP89" t="str">
            <v/>
          </cell>
          <cell r="BA89" t="str">
            <v/>
          </cell>
        </row>
        <row r="90">
          <cell r="Q90" t="str">
            <v/>
          </cell>
          <cell r="Z90" t="str">
            <v/>
          </cell>
          <cell r="AJ90" t="str">
            <v/>
          </cell>
          <cell r="AP90" t="str">
            <v/>
          </cell>
          <cell r="BA90" t="str">
            <v/>
          </cell>
        </row>
        <row r="91">
          <cell r="Q91" t="str">
            <v/>
          </cell>
          <cell r="Z91" t="str">
            <v/>
          </cell>
          <cell r="AJ91" t="str">
            <v/>
          </cell>
          <cell r="AP91" t="str">
            <v/>
          </cell>
          <cell r="BA91" t="str">
            <v/>
          </cell>
        </row>
        <row r="92">
          <cell r="Q92" t="str">
            <v/>
          </cell>
          <cell r="Z92" t="str">
            <v/>
          </cell>
          <cell r="AJ92" t="str">
            <v/>
          </cell>
          <cell r="AP92" t="str">
            <v/>
          </cell>
          <cell r="BA92" t="str">
            <v/>
          </cell>
        </row>
        <row r="93">
          <cell r="Q93" t="str">
            <v/>
          </cell>
          <cell r="Z93" t="str">
            <v/>
          </cell>
          <cell r="AJ93" t="str">
            <v/>
          </cell>
          <cell r="AP93" t="str">
            <v/>
          </cell>
          <cell r="BA93" t="str">
            <v/>
          </cell>
        </row>
        <row r="94">
          <cell r="Q94" t="str">
            <v/>
          </cell>
          <cell r="Z94" t="str">
            <v/>
          </cell>
          <cell r="AJ94" t="str">
            <v/>
          </cell>
          <cell r="AP94" t="str">
            <v/>
          </cell>
          <cell r="BA94" t="str">
            <v/>
          </cell>
        </row>
        <row r="95">
          <cell r="Q95" t="str">
            <v/>
          </cell>
          <cell r="Z95" t="str">
            <v/>
          </cell>
          <cell r="AJ95" t="str">
            <v/>
          </cell>
          <cell r="AP95" t="str">
            <v/>
          </cell>
          <cell r="BA95" t="str">
            <v/>
          </cell>
        </row>
        <row r="96">
          <cell r="Q96" t="str">
            <v/>
          </cell>
          <cell r="Z96" t="str">
            <v/>
          </cell>
          <cell r="AJ96" t="str">
            <v/>
          </cell>
          <cell r="AP96" t="str">
            <v/>
          </cell>
          <cell r="BA96" t="str">
            <v/>
          </cell>
        </row>
        <row r="97">
          <cell r="Q97" t="str">
            <v/>
          </cell>
          <cell r="Z97" t="str">
            <v/>
          </cell>
          <cell r="AJ97" t="str">
            <v/>
          </cell>
          <cell r="AP97" t="str">
            <v/>
          </cell>
          <cell r="BA97" t="str">
            <v/>
          </cell>
        </row>
        <row r="98">
          <cell r="Q98" t="str">
            <v/>
          </cell>
          <cell r="Z98" t="str">
            <v/>
          </cell>
          <cell r="AJ98" t="str">
            <v/>
          </cell>
          <cell r="AP98" t="str">
            <v/>
          </cell>
          <cell r="BA98" t="str">
            <v/>
          </cell>
        </row>
        <row r="99">
          <cell r="Q99" t="str">
            <v/>
          </cell>
          <cell r="Z99" t="str">
            <v/>
          </cell>
          <cell r="AJ99" t="str">
            <v/>
          </cell>
          <cell r="AP99" t="str">
            <v/>
          </cell>
          <cell r="BA99" t="str">
            <v/>
          </cell>
        </row>
        <row r="100">
          <cell r="Q100" t="str">
            <v/>
          </cell>
          <cell r="Z100" t="str">
            <v/>
          </cell>
          <cell r="AJ100" t="str">
            <v/>
          </cell>
          <cell r="AP100" t="str">
            <v/>
          </cell>
          <cell r="BA100" t="str">
            <v/>
          </cell>
        </row>
        <row r="101">
          <cell r="Q101" t="str">
            <v/>
          </cell>
          <cell r="Z101" t="str">
            <v/>
          </cell>
          <cell r="AJ101" t="str">
            <v/>
          </cell>
          <cell r="AP101" t="str">
            <v/>
          </cell>
          <cell r="BA101" t="str">
            <v/>
          </cell>
        </row>
        <row r="102">
          <cell r="Q102" t="str">
            <v/>
          </cell>
          <cell r="Z102" t="str">
            <v/>
          </cell>
          <cell r="AJ102" t="str">
            <v/>
          </cell>
          <cell r="AP102" t="str">
            <v/>
          </cell>
          <cell r="BA102" t="str">
            <v/>
          </cell>
        </row>
        <row r="103">
          <cell r="Q103" t="str">
            <v/>
          </cell>
          <cell r="Z103" t="str">
            <v/>
          </cell>
          <cell r="AJ103" t="str">
            <v/>
          </cell>
          <cell r="AP103" t="str">
            <v/>
          </cell>
          <cell r="BA103" t="str">
            <v/>
          </cell>
        </row>
        <row r="104">
          <cell r="Q104" t="str">
            <v/>
          </cell>
          <cell r="Z104" t="str">
            <v/>
          </cell>
          <cell r="AJ104" t="str">
            <v/>
          </cell>
          <cell r="AP104" t="str">
            <v/>
          </cell>
          <cell r="BA104" t="str">
            <v/>
          </cell>
        </row>
        <row r="105">
          <cell r="Q105" t="str">
            <v/>
          </cell>
          <cell r="Z105" t="str">
            <v/>
          </cell>
          <cell r="AJ105" t="str">
            <v/>
          </cell>
          <cell r="AP105" t="str">
            <v/>
          </cell>
          <cell r="BA105" t="str">
            <v/>
          </cell>
        </row>
        <row r="106">
          <cell r="Q106" t="str">
            <v/>
          </cell>
          <cell r="Z106" t="str">
            <v/>
          </cell>
          <cell r="AJ106" t="str">
            <v/>
          </cell>
          <cell r="AP106" t="str">
            <v/>
          </cell>
          <cell r="BA106" t="str">
            <v/>
          </cell>
        </row>
        <row r="107">
          <cell r="Q107" t="str">
            <v/>
          </cell>
          <cell r="Z107" t="str">
            <v/>
          </cell>
          <cell r="AJ107" t="str">
            <v/>
          </cell>
          <cell r="AP107" t="str">
            <v/>
          </cell>
          <cell r="BA107" t="str">
            <v/>
          </cell>
        </row>
        <row r="108">
          <cell r="Q108" t="str">
            <v/>
          </cell>
          <cell r="Z108" t="str">
            <v/>
          </cell>
          <cell r="AJ108" t="str">
            <v/>
          </cell>
          <cell r="AP108" t="str">
            <v/>
          </cell>
          <cell r="BA108" t="str">
            <v/>
          </cell>
        </row>
        <row r="109">
          <cell r="Q109" t="str">
            <v/>
          </cell>
          <cell r="Z109" t="str">
            <v/>
          </cell>
          <cell r="AJ109" t="str">
            <v/>
          </cell>
          <cell r="AP109" t="str">
            <v/>
          </cell>
          <cell r="BA109" t="str">
            <v/>
          </cell>
        </row>
        <row r="110">
          <cell r="Q110" t="str">
            <v/>
          </cell>
          <cell r="Z110" t="str">
            <v/>
          </cell>
          <cell r="AJ110" t="str">
            <v/>
          </cell>
          <cell r="AP110" t="str">
            <v/>
          </cell>
          <cell r="BA110" t="str">
            <v/>
          </cell>
        </row>
        <row r="111">
          <cell r="Q111" t="str">
            <v/>
          </cell>
          <cell r="Z111" t="str">
            <v/>
          </cell>
          <cell r="AJ111" t="str">
            <v/>
          </cell>
          <cell r="AP111" t="str">
            <v/>
          </cell>
          <cell r="BA111" t="str">
            <v/>
          </cell>
        </row>
        <row r="112">
          <cell r="Q112" t="str">
            <v/>
          </cell>
          <cell r="Z112" t="str">
            <v/>
          </cell>
          <cell r="AJ112" t="str">
            <v/>
          </cell>
          <cell r="AP112" t="str">
            <v/>
          </cell>
          <cell r="BA112" t="str">
            <v/>
          </cell>
        </row>
        <row r="113">
          <cell r="Q113" t="str">
            <v/>
          </cell>
          <cell r="Z113" t="str">
            <v/>
          </cell>
          <cell r="AJ113" t="str">
            <v/>
          </cell>
          <cell r="AP113" t="str">
            <v/>
          </cell>
          <cell r="BA113" t="str">
            <v/>
          </cell>
        </row>
        <row r="114">
          <cell r="Q114" t="str">
            <v/>
          </cell>
          <cell r="Z114" t="str">
            <v/>
          </cell>
          <cell r="AJ114" t="str">
            <v/>
          </cell>
          <cell r="AP114" t="str">
            <v/>
          </cell>
          <cell r="BA114" t="str">
            <v/>
          </cell>
        </row>
        <row r="115">
          <cell r="Q115" t="str">
            <v/>
          </cell>
          <cell r="Z115" t="str">
            <v/>
          </cell>
          <cell r="AJ115" t="str">
            <v/>
          </cell>
          <cell r="AP115" t="str">
            <v/>
          </cell>
          <cell r="BA115" t="str">
            <v/>
          </cell>
        </row>
        <row r="116">
          <cell r="Q116" t="str">
            <v/>
          </cell>
          <cell r="Z116" t="str">
            <v/>
          </cell>
          <cell r="AJ116" t="str">
            <v/>
          </cell>
          <cell r="AP116" t="str">
            <v/>
          </cell>
          <cell r="BA116" t="str">
            <v/>
          </cell>
        </row>
        <row r="117">
          <cell r="Q117" t="str">
            <v/>
          </cell>
          <cell r="Z117" t="str">
            <v/>
          </cell>
          <cell r="AJ117" t="str">
            <v/>
          </cell>
          <cell r="AP117" t="str">
            <v/>
          </cell>
          <cell r="BA117" t="str">
            <v/>
          </cell>
        </row>
        <row r="118">
          <cell r="Q118" t="str">
            <v/>
          </cell>
          <cell r="Z118" t="str">
            <v/>
          </cell>
          <cell r="AJ118" t="str">
            <v/>
          </cell>
          <cell r="AP118" t="str">
            <v/>
          </cell>
          <cell r="BA118" t="str">
            <v/>
          </cell>
        </row>
        <row r="119">
          <cell r="Q119" t="str">
            <v/>
          </cell>
          <cell r="Z119" t="str">
            <v/>
          </cell>
          <cell r="AJ119" t="str">
            <v/>
          </cell>
          <cell r="AP119" t="str">
            <v/>
          </cell>
          <cell r="BA119" t="str">
            <v/>
          </cell>
        </row>
        <row r="120">
          <cell r="Q120" t="str">
            <v/>
          </cell>
          <cell r="Z120" t="str">
            <v/>
          </cell>
          <cell r="AJ120" t="str">
            <v/>
          </cell>
          <cell r="AP120" t="str">
            <v/>
          </cell>
          <cell r="BA120" t="str">
            <v/>
          </cell>
        </row>
        <row r="121">
          <cell r="Q121" t="str">
            <v/>
          </cell>
          <cell r="Z121" t="str">
            <v/>
          </cell>
          <cell r="AJ121" t="str">
            <v/>
          </cell>
          <cell r="AP121" t="str">
            <v/>
          </cell>
          <cell r="BA121" t="str">
            <v/>
          </cell>
        </row>
        <row r="122">
          <cell r="Q122" t="str">
            <v/>
          </cell>
          <cell r="Z122" t="str">
            <v/>
          </cell>
          <cell r="AJ122" t="str">
            <v/>
          </cell>
          <cell r="AP122" t="str">
            <v/>
          </cell>
          <cell r="BA122" t="str">
            <v/>
          </cell>
        </row>
        <row r="123">
          <cell r="Q123" t="str">
            <v/>
          </cell>
          <cell r="Z123" t="str">
            <v/>
          </cell>
          <cell r="AJ123" t="str">
            <v/>
          </cell>
          <cell r="AP123" t="str">
            <v/>
          </cell>
          <cell r="BA123" t="str">
            <v/>
          </cell>
        </row>
        <row r="124">
          <cell r="Q124" t="str">
            <v/>
          </cell>
          <cell r="Z124" t="str">
            <v/>
          </cell>
          <cell r="AJ124" t="str">
            <v/>
          </cell>
          <cell r="AP124" t="str">
            <v/>
          </cell>
          <cell r="BA124" t="str">
            <v/>
          </cell>
        </row>
        <row r="125">
          <cell r="Q125" t="str">
            <v/>
          </cell>
          <cell r="Z125" t="str">
            <v/>
          </cell>
          <cell r="AJ125" t="str">
            <v/>
          </cell>
          <cell r="AP125" t="str">
            <v/>
          </cell>
          <cell r="BA125" t="str">
            <v/>
          </cell>
        </row>
        <row r="126">
          <cell r="Q126" t="str">
            <v/>
          </cell>
          <cell r="Z126" t="str">
            <v/>
          </cell>
          <cell r="AJ126" t="str">
            <v/>
          </cell>
          <cell r="AP126" t="str">
            <v/>
          </cell>
          <cell r="BA126" t="str">
            <v/>
          </cell>
        </row>
        <row r="127">
          <cell r="Q127" t="str">
            <v/>
          </cell>
          <cell r="Z127" t="str">
            <v/>
          </cell>
          <cell r="AJ127" t="str">
            <v/>
          </cell>
          <cell r="AP127" t="str">
            <v/>
          </cell>
          <cell r="BA127" t="str">
            <v/>
          </cell>
        </row>
        <row r="128">
          <cell r="Q128" t="str">
            <v/>
          </cell>
          <cell r="Z128" t="str">
            <v/>
          </cell>
          <cell r="AJ128" t="str">
            <v/>
          </cell>
          <cell r="AP128" t="str">
            <v/>
          </cell>
          <cell r="BA128" t="str">
            <v/>
          </cell>
        </row>
        <row r="129">
          <cell r="Q129" t="str">
            <v/>
          </cell>
          <cell r="Z129" t="str">
            <v/>
          </cell>
          <cell r="AJ129" t="str">
            <v/>
          </cell>
          <cell r="AP129" t="str">
            <v/>
          </cell>
          <cell r="BA129" t="str">
            <v/>
          </cell>
        </row>
        <row r="130">
          <cell r="Q130" t="str">
            <v/>
          </cell>
          <cell r="Z130" t="str">
            <v/>
          </cell>
          <cell r="AJ130" t="str">
            <v/>
          </cell>
          <cell r="AP130" t="str">
            <v/>
          </cell>
          <cell r="BA130" t="str">
            <v/>
          </cell>
        </row>
        <row r="131">
          <cell r="Q131" t="str">
            <v/>
          </cell>
          <cell r="Z131" t="str">
            <v/>
          </cell>
          <cell r="AJ131" t="str">
            <v/>
          </cell>
          <cell r="AP131" t="str">
            <v/>
          </cell>
          <cell r="BA131" t="str">
            <v/>
          </cell>
        </row>
        <row r="132">
          <cell r="Q132" t="str">
            <v/>
          </cell>
          <cell r="Z132" t="str">
            <v/>
          </cell>
          <cell r="AJ132" t="str">
            <v/>
          </cell>
          <cell r="AP132" t="str">
            <v/>
          </cell>
          <cell r="BA132" t="str">
            <v/>
          </cell>
        </row>
        <row r="133">
          <cell r="Q133" t="str">
            <v/>
          </cell>
          <cell r="Z133" t="str">
            <v/>
          </cell>
          <cell r="AJ133" t="str">
            <v/>
          </cell>
          <cell r="AP133" t="str">
            <v/>
          </cell>
          <cell r="BA133" t="str">
            <v/>
          </cell>
        </row>
        <row r="134">
          <cell r="Q134" t="str">
            <v/>
          </cell>
          <cell r="Z134" t="str">
            <v/>
          </cell>
          <cell r="AJ134" t="str">
            <v/>
          </cell>
          <cell r="AP134" t="str">
            <v/>
          </cell>
          <cell r="BA134" t="str">
            <v/>
          </cell>
        </row>
        <row r="135">
          <cell r="Q135" t="str">
            <v/>
          </cell>
          <cell r="Z135" t="str">
            <v/>
          </cell>
          <cell r="AJ135" t="str">
            <v/>
          </cell>
          <cell r="AP135" t="str">
            <v/>
          </cell>
          <cell r="BA135" t="str">
            <v/>
          </cell>
        </row>
        <row r="136">
          <cell r="Q136" t="str">
            <v/>
          </cell>
          <cell r="Z136" t="str">
            <v/>
          </cell>
          <cell r="AJ136" t="str">
            <v/>
          </cell>
          <cell r="AP136" t="str">
            <v/>
          </cell>
          <cell r="BA136" t="str">
            <v/>
          </cell>
        </row>
        <row r="137">
          <cell r="Q137" t="str">
            <v/>
          </cell>
          <cell r="Z137" t="str">
            <v/>
          </cell>
          <cell r="AJ137" t="str">
            <v/>
          </cell>
          <cell r="AP137" t="str">
            <v/>
          </cell>
          <cell r="BA137" t="str">
            <v/>
          </cell>
        </row>
        <row r="138">
          <cell r="Q138" t="str">
            <v/>
          </cell>
          <cell r="Z138" t="str">
            <v/>
          </cell>
          <cell r="AJ138" t="str">
            <v/>
          </cell>
          <cell r="AP138" t="str">
            <v/>
          </cell>
          <cell r="BA138" t="str">
            <v/>
          </cell>
        </row>
        <row r="139">
          <cell r="Q139" t="str">
            <v/>
          </cell>
          <cell r="Z139" t="str">
            <v/>
          </cell>
          <cell r="AJ139" t="str">
            <v/>
          </cell>
          <cell r="AP139" t="str">
            <v/>
          </cell>
          <cell r="BA139" t="str">
            <v/>
          </cell>
        </row>
        <row r="140">
          <cell r="Q140" t="str">
            <v/>
          </cell>
          <cell r="Z140" t="str">
            <v/>
          </cell>
          <cell r="AJ140" t="str">
            <v/>
          </cell>
          <cell r="AP140" t="str">
            <v/>
          </cell>
          <cell r="BA140" t="str">
            <v/>
          </cell>
        </row>
        <row r="141">
          <cell r="Q141" t="str">
            <v/>
          </cell>
          <cell r="Z141" t="str">
            <v/>
          </cell>
          <cell r="AJ141" t="str">
            <v/>
          </cell>
          <cell r="AP141" t="str">
            <v/>
          </cell>
          <cell r="BA141" t="str">
            <v/>
          </cell>
        </row>
        <row r="142">
          <cell r="Q142" t="str">
            <v/>
          </cell>
          <cell r="Z142" t="str">
            <v/>
          </cell>
          <cell r="AJ142" t="str">
            <v/>
          </cell>
          <cell r="AP142" t="str">
            <v/>
          </cell>
          <cell r="BA142" t="str">
            <v/>
          </cell>
        </row>
        <row r="143">
          <cell r="Q143" t="str">
            <v/>
          </cell>
          <cell r="Z143" t="str">
            <v/>
          </cell>
          <cell r="AJ143" t="str">
            <v/>
          </cell>
          <cell r="AP143" t="str">
            <v/>
          </cell>
          <cell r="BA143" t="str">
            <v/>
          </cell>
        </row>
        <row r="144">
          <cell r="Q144" t="str">
            <v/>
          </cell>
          <cell r="Z144" t="str">
            <v/>
          </cell>
          <cell r="AJ144" t="str">
            <v/>
          </cell>
          <cell r="AP144" t="str">
            <v/>
          </cell>
          <cell r="BA144" t="str">
            <v/>
          </cell>
        </row>
        <row r="145">
          <cell r="Q145" t="str">
            <v/>
          </cell>
          <cell r="Z145" t="str">
            <v/>
          </cell>
          <cell r="AJ145" t="str">
            <v/>
          </cell>
          <cell r="AP145" t="str">
            <v/>
          </cell>
          <cell r="BA145" t="str">
            <v/>
          </cell>
        </row>
        <row r="146">
          <cell r="Q146" t="str">
            <v/>
          </cell>
          <cell r="Z146" t="str">
            <v/>
          </cell>
          <cell r="AJ146" t="str">
            <v/>
          </cell>
          <cell r="AP146" t="str">
            <v/>
          </cell>
          <cell r="BA146" t="str">
            <v/>
          </cell>
        </row>
        <row r="147">
          <cell r="Q147" t="str">
            <v/>
          </cell>
          <cell r="Z147" t="str">
            <v/>
          </cell>
          <cell r="AJ147" t="str">
            <v/>
          </cell>
          <cell r="AP147" t="str">
            <v/>
          </cell>
          <cell r="BA147" t="str">
            <v/>
          </cell>
        </row>
        <row r="148">
          <cell r="Q148" t="str">
            <v/>
          </cell>
          <cell r="Z148" t="str">
            <v/>
          </cell>
          <cell r="AJ148" t="str">
            <v/>
          </cell>
          <cell r="AP148" t="str">
            <v/>
          </cell>
          <cell r="BA148" t="str">
            <v/>
          </cell>
        </row>
        <row r="149">
          <cell r="Q149" t="str">
            <v/>
          </cell>
          <cell r="Z149" t="str">
            <v/>
          </cell>
          <cell r="AJ149" t="str">
            <v/>
          </cell>
          <cell r="AP149" t="str">
            <v/>
          </cell>
          <cell r="BA149" t="str">
            <v/>
          </cell>
        </row>
        <row r="150">
          <cell r="Q150" t="str">
            <v/>
          </cell>
          <cell r="Z150" t="str">
            <v/>
          </cell>
          <cell r="AJ150" t="str">
            <v/>
          </cell>
          <cell r="AP150" t="str">
            <v/>
          </cell>
          <cell r="BA150" t="str">
            <v/>
          </cell>
        </row>
        <row r="151">
          <cell r="Q151" t="str">
            <v/>
          </cell>
          <cell r="Z151" t="str">
            <v/>
          </cell>
          <cell r="AJ151" t="str">
            <v/>
          </cell>
          <cell r="AP151" t="str">
            <v/>
          </cell>
          <cell r="BA151" t="str">
            <v/>
          </cell>
        </row>
        <row r="152">
          <cell r="Q152" t="str">
            <v/>
          </cell>
          <cell r="Z152" t="str">
            <v/>
          </cell>
          <cell r="AJ152" t="str">
            <v/>
          </cell>
          <cell r="AP152" t="str">
            <v/>
          </cell>
          <cell r="BA152" t="str">
            <v/>
          </cell>
        </row>
        <row r="153">
          <cell r="Q153" t="str">
            <v/>
          </cell>
          <cell r="Z153" t="str">
            <v/>
          </cell>
          <cell r="AJ153" t="str">
            <v/>
          </cell>
          <cell r="AP153" t="str">
            <v/>
          </cell>
          <cell r="BA153" t="str">
            <v/>
          </cell>
        </row>
        <row r="154">
          <cell r="Q154" t="str">
            <v/>
          </cell>
          <cell r="Z154" t="str">
            <v/>
          </cell>
          <cell r="AJ154" t="str">
            <v/>
          </cell>
          <cell r="AP154" t="str">
            <v/>
          </cell>
          <cell r="BA154" t="str">
            <v/>
          </cell>
        </row>
        <row r="155">
          <cell r="Q155" t="str">
            <v/>
          </cell>
          <cell r="Z155" t="str">
            <v/>
          </cell>
          <cell r="AJ155" t="str">
            <v/>
          </cell>
          <cell r="AP155" t="str">
            <v/>
          </cell>
          <cell r="BA155" t="str">
            <v/>
          </cell>
        </row>
        <row r="156">
          <cell r="Q156" t="str">
            <v/>
          </cell>
          <cell r="Z156" t="str">
            <v/>
          </cell>
          <cell r="AJ156" t="str">
            <v/>
          </cell>
          <cell r="AP156" t="str">
            <v/>
          </cell>
          <cell r="BA156" t="str">
            <v/>
          </cell>
        </row>
        <row r="157">
          <cell r="Q157" t="str">
            <v/>
          </cell>
          <cell r="Z157" t="str">
            <v/>
          </cell>
          <cell r="AJ157" t="str">
            <v/>
          </cell>
          <cell r="AP157" t="str">
            <v/>
          </cell>
          <cell r="BA157" t="str">
            <v/>
          </cell>
        </row>
        <row r="158">
          <cell r="Q158" t="str">
            <v/>
          </cell>
          <cell r="Z158" t="str">
            <v/>
          </cell>
          <cell r="AJ158" t="str">
            <v/>
          </cell>
          <cell r="AP158" t="str">
            <v/>
          </cell>
          <cell r="BA158" t="str">
            <v/>
          </cell>
        </row>
        <row r="159">
          <cell r="Q159" t="str">
            <v/>
          </cell>
          <cell r="Z159" t="str">
            <v/>
          </cell>
          <cell r="AJ159" t="str">
            <v/>
          </cell>
          <cell r="AP159" t="str">
            <v/>
          </cell>
          <cell r="BA159" t="str">
            <v/>
          </cell>
        </row>
        <row r="160">
          <cell r="Q160" t="str">
            <v/>
          </cell>
          <cell r="Z160" t="str">
            <v/>
          </cell>
          <cell r="AJ160" t="str">
            <v/>
          </cell>
          <cell r="AP160" t="str">
            <v/>
          </cell>
          <cell r="BA160" t="str">
            <v/>
          </cell>
        </row>
        <row r="161">
          <cell r="Q161" t="str">
            <v/>
          </cell>
          <cell r="Z161" t="str">
            <v/>
          </cell>
          <cell r="AJ161" t="str">
            <v/>
          </cell>
          <cell r="AP161" t="str">
            <v/>
          </cell>
          <cell r="BA161" t="str">
            <v/>
          </cell>
        </row>
        <row r="162">
          <cell r="Q162" t="str">
            <v/>
          </cell>
          <cell r="Z162" t="str">
            <v/>
          </cell>
          <cell r="AJ162" t="str">
            <v/>
          </cell>
          <cell r="AP162" t="str">
            <v/>
          </cell>
          <cell r="BA162" t="str">
            <v/>
          </cell>
        </row>
        <row r="163">
          <cell r="Q163" t="str">
            <v/>
          </cell>
          <cell r="Z163" t="str">
            <v/>
          </cell>
          <cell r="AJ163" t="str">
            <v/>
          </cell>
          <cell r="AP163" t="str">
            <v/>
          </cell>
          <cell r="BA163" t="str">
            <v/>
          </cell>
        </row>
        <row r="164">
          <cell r="Q164" t="str">
            <v/>
          </cell>
          <cell r="Z164" t="str">
            <v/>
          </cell>
          <cell r="AJ164" t="str">
            <v/>
          </cell>
          <cell r="AP164" t="str">
            <v/>
          </cell>
          <cell r="BA164" t="str">
            <v/>
          </cell>
        </row>
        <row r="165">
          <cell r="Q165" t="str">
            <v/>
          </cell>
          <cell r="Z165" t="str">
            <v/>
          </cell>
          <cell r="AJ165" t="str">
            <v/>
          </cell>
          <cell r="AP165" t="str">
            <v/>
          </cell>
          <cell r="BA165" t="str">
            <v/>
          </cell>
        </row>
        <row r="166">
          <cell r="Q166" t="str">
            <v/>
          </cell>
          <cell r="Z166" t="str">
            <v/>
          </cell>
          <cell r="AJ166" t="str">
            <v/>
          </cell>
          <cell r="AP166" t="str">
            <v/>
          </cell>
          <cell r="BA166" t="str">
            <v/>
          </cell>
        </row>
        <row r="167">
          <cell r="Q167" t="str">
            <v/>
          </cell>
          <cell r="Z167" t="str">
            <v/>
          </cell>
          <cell r="AJ167" t="str">
            <v/>
          </cell>
          <cell r="AP167" t="str">
            <v/>
          </cell>
          <cell r="BA167" t="str">
            <v/>
          </cell>
        </row>
        <row r="168">
          <cell r="Q168" t="str">
            <v/>
          </cell>
          <cell r="Z168" t="str">
            <v/>
          </cell>
          <cell r="AJ168" t="str">
            <v/>
          </cell>
          <cell r="AP168" t="str">
            <v/>
          </cell>
          <cell r="BA168" t="str">
            <v/>
          </cell>
        </row>
        <row r="169">
          <cell r="Q169" t="str">
            <v/>
          </cell>
          <cell r="Z169" t="str">
            <v/>
          </cell>
          <cell r="AJ169" t="str">
            <v/>
          </cell>
          <cell r="AP169" t="str">
            <v/>
          </cell>
          <cell r="BA169" t="str">
            <v/>
          </cell>
        </row>
        <row r="170">
          <cell r="Q170" t="str">
            <v/>
          </cell>
          <cell r="Z170" t="str">
            <v/>
          </cell>
          <cell r="AJ170" t="str">
            <v/>
          </cell>
          <cell r="AP170" t="str">
            <v/>
          </cell>
          <cell r="BA170" t="str">
            <v/>
          </cell>
        </row>
        <row r="171">
          <cell r="Q171" t="str">
            <v/>
          </cell>
          <cell r="Z171" t="str">
            <v/>
          </cell>
          <cell r="AJ171" t="str">
            <v/>
          </cell>
          <cell r="AP171" t="str">
            <v/>
          </cell>
          <cell r="BA171" t="str">
            <v/>
          </cell>
        </row>
        <row r="172">
          <cell r="Q172" t="str">
            <v/>
          </cell>
          <cell r="Z172" t="str">
            <v/>
          </cell>
          <cell r="AJ172" t="str">
            <v/>
          </cell>
          <cell r="AP172" t="str">
            <v/>
          </cell>
          <cell r="BA172" t="str">
            <v/>
          </cell>
        </row>
        <row r="173">
          <cell r="Q173" t="str">
            <v/>
          </cell>
          <cell r="Z173" t="str">
            <v/>
          </cell>
          <cell r="AJ173" t="str">
            <v/>
          </cell>
          <cell r="AP173" t="str">
            <v/>
          </cell>
          <cell r="BA173" t="str">
            <v/>
          </cell>
        </row>
        <row r="174">
          <cell r="Q174" t="str">
            <v/>
          </cell>
          <cell r="Z174" t="str">
            <v/>
          </cell>
          <cell r="AJ174" t="str">
            <v/>
          </cell>
          <cell r="AP174" t="str">
            <v/>
          </cell>
          <cell r="BA174" t="str">
            <v/>
          </cell>
        </row>
        <row r="175">
          <cell r="Q175" t="str">
            <v/>
          </cell>
          <cell r="Z175" t="str">
            <v/>
          </cell>
          <cell r="AJ175" t="str">
            <v/>
          </cell>
          <cell r="AP175" t="str">
            <v/>
          </cell>
          <cell r="BA175" t="str">
            <v/>
          </cell>
        </row>
        <row r="176">
          <cell r="Q176" t="str">
            <v/>
          </cell>
          <cell r="Z176" t="str">
            <v/>
          </cell>
          <cell r="AJ176" t="str">
            <v/>
          </cell>
          <cell r="AP176" t="str">
            <v/>
          </cell>
          <cell r="BA176" t="str">
            <v/>
          </cell>
        </row>
        <row r="177">
          <cell r="Q177" t="str">
            <v/>
          </cell>
          <cell r="Z177" t="str">
            <v/>
          </cell>
          <cell r="AJ177" t="str">
            <v/>
          </cell>
          <cell r="AP177" t="str">
            <v/>
          </cell>
          <cell r="BA177" t="str">
            <v/>
          </cell>
        </row>
        <row r="178">
          <cell r="Q178" t="str">
            <v/>
          </cell>
          <cell r="Z178" t="str">
            <v/>
          </cell>
          <cell r="AJ178" t="str">
            <v/>
          </cell>
          <cell r="AP178" t="str">
            <v/>
          </cell>
          <cell r="BA178" t="str">
            <v/>
          </cell>
        </row>
        <row r="179">
          <cell r="G179">
            <v>274026.00989433209</v>
          </cell>
          <cell r="Q179" t="str">
            <v/>
          </cell>
          <cell r="V179">
            <v>15712.963470275043</v>
          </cell>
          <cell r="Z179" t="str">
            <v/>
          </cell>
          <cell r="AJ179" t="str">
            <v/>
          </cell>
          <cell r="AP179" t="str">
            <v/>
          </cell>
          <cell r="BA179" t="str">
            <v/>
          </cell>
        </row>
        <row r="180">
          <cell r="G180">
            <v>274440.50072139886</v>
          </cell>
          <cell r="Q180" t="str">
            <v/>
          </cell>
          <cell r="V180">
            <v>15602.972670850166</v>
          </cell>
          <cell r="Z180" t="str">
            <v/>
          </cell>
          <cell r="AJ180" t="str">
            <v/>
          </cell>
          <cell r="AP180" t="str">
            <v/>
          </cell>
          <cell r="BA180" t="str">
            <v/>
          </cell>
        </row>
        <row r="181">
          <cell r="G181">
            <v>274485.93398383592</v>
          </cell>
          <cell r="Q181" t="str">
            <v/>
          </cell>
          <cell r="V181">
            <v>17069.153806851846</v>
          </cell>
          <cell r="Z181" t="str">
            <v/>
          </cell>
          <cell r="AJ181" t="str">
            <v/>
          </cell>
          <cell r="AP181" t="str">
            <v/>
          </cell>
          <cell r="BA181" t="str">
            <v/>
          </cell>
        </row>
        <row r="182">
          <cell r="G182">
            <v>278186.99514795106</v>
          </cell>
          <cell r="V182">
            <v>17854.334881967035</v>
          </cell>
        </row>
        <row r="183">
          <cell r="B183">
            <v>1411185.7479981091</v>
          </cell>
          <cell r="C183">
            <v>1079193.1963067597</v>
          </cell>
          <cell r="D183">
            <v>143985.65085562551</v>
          </cell>
          <cell r="E183">
            <v>770938.16956191463</v>
          </cell>
          <cell r="F183">
            <v>210718.20487869505</v>
          </cell>
          <cell r="G183">
            <v>0</v>
          </cell>
          <cell r="H183">
            <v>134336.95375884516</v>
          </cell>
          <cell r="I183">
            <v>125203.2859588135</v>
          </cell>
          <cell r="J183">
            <v>1811572.9738398106</v>
          </cell>
          <cell r="K183">
            <v>134950.0984046018</v>
          </cell>
          <cell r="L183">
            <v>138823.24046960135</v>
          </cell>
          <cell r="M183">
            <v>418896.05020577664</v>
          </cell>
          <cell r="N183">
            <v>262259.51272280922</v>
          </cell>
          <cell r="O183">
            <v>211250.65050374393</v>
          </cell>
          <cell r="P183">
            <v>1637304.0826358774</v>
          </cell>
          <cell r="Q183">
            <v>0</v>
          </cell>
          <cell r="R183">
            <v>71143.486791672607</v>
          </cell>
          <cell r="S183">
            <v>42686.769790182938</v>
          </cell>
          <cell r="T183">
            <v>33392.812061419063</v>
          </cell>
          <cell r="U183">
            <v>91737.478961006025</v>
          </cell>
          <cell r="V183">
            <v>0</v>
          </cell>
          <cell r="W183">
            <v>104270.71199426053</v>
          </cell>
          <cell r="X183">
            <v>1284710.6334513288</v>
          </cell>
          <cell r="Y183">
            <v>193265.75890811413</v>
          </cell>
          <cell r="Z183">
            <v>0</v>
          </cell>
          <cell r="AA183">
            <v>632510</v>
          </cell>
          <cell r="AB183">
            <v>93419.140854530488</v>
          </cell>
          <cell r="AC183">
            <v>944653.62600711163</v>
          </cell>
          <cell r="AD183">
            <v>10473315.981264161</v>
          </cell>
          <cell r="AE183">
            <v>453162.03808729287</v>
          </cell>
          <cell r="AF183">
            <v>1434658.4683938634</v>
          </cell>
          <cell r="AG183">
            <v>285729.45681888366</v>
          </cell>
          <cell r="AH183">
            <v>1051808.7827476107</v>
          </cell>
          <cell r="AI183">
            <v>46198.165804839911</v>
          </cell>
          <cell r="AJ183">
            <v>0</v>
          </cell>
          <cell r="AK183">
            <v>149316.13481878969</v>
          </cell>
          <cell r="AL183">
            <v>156933.7403868408</v>
          </cell>
          <cell r="AM183">
            <v>284325.01068054838</v>
          </cell>
          <cell r="AN183">
            <v>74344.402990289833</v>
          </cell>
          <cell r="AO183">
            <v>737338.23811425432</v>
          </cell>
          <cell r="AP183">
            <v>0</v>
          </cell>
          <cell r="AQ183">
            <v>15746572.808663085</v>
          </cell>
          <cell r="AR183">
            <v>248846.35751217781</v>
          </cell>
          <cell r="AS183">
            <v>5750333.6040081168</v>
          </cell>
          <cell r="AT183">
            <v>2887701.7511286051</v>
          </cell>
          <cell r="AU183">
            <v>1232896.7439362872</v>
          </cell>
          <cell r="AV183">
            <v>367261.05939615302</v>
          </cell>
          <cell r="AW183">
            <v>374684.48540208716</v>
          </cell>
          <cell r="AX183">
            <v>181186.6409760245</v>
          </cell>
          <cell r="AY183">
            <v>673252</v>
          </cell>
          <cell r="AZ183">
            <v>719565.61063516058</v>
          </cell>
          <cell r="BA183">
            <v>0</v>
          </cell>
          <cell r="BB183">
            <v>0</v>
          </cell>
          <cell r="BC183">
            <v>61736917.303931817</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
      <sheetName val="raw data"/>
      <sheetName val="unrecorded alcohol 2005 + 2010 "/>
      <sheetName val="coutry name and order"/>
      <sheetName val="unrecorded alcohol w corruption"/>
      <sheetName val="Sheet2"/>
      <sheetName val="Sheet1"/>
      <sheetName val="unrecorded alcohol w IHD"/>
      <sheetName val=" cirrosis +IHD"/>
      <sheetName val="unrecorded alcohol liver)"/>
      <sheetName val="weighted averages"/>
      <sheetName val="weighted average 2010"/>
      <sheetName val="weighted average 2005"/>
      <sheetName val="Megafile LAL per cap"/>
      <sheetName val="weighted average 2000"/>
      <sheetName val="Sheet3"/>
      <sheetName val="Graph"/>
      <sheetName val="Graphs health"/>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Year</v>
          </cell>
          <cell r="B2" t="str">
            <v>France</v>
          </cell>
          <cell r="C2" t="str">
            <v>Italy</v>
          </cell>
          <cell r="D2" t="str">
            <v>Portugal</v>
          </cell>
          <cell r="E2" t="str">
            <v>Spain</v>
          </cell>
          <cell r="F2" t="str">
            <v>Austria</v>
          </cell>
          <cell r="G2" t="str">
            <v>Bel-Lux</v>
          </cell>
          <cell r="H2" t="str">
            <v>Denmark</v>
          </cell>
          <cell r="I2" t="str">
            <v>Finland</v>
          </cell>
          <cell r="J2" t="str">
            <v>Germany</v>
          </cell>
          <cell r="K2" t="str">
            <v>Greece</v>
          </cell>
          <cell r="L2" t="str">
            <v>Ireland</v>
          </cell>
          <cell r="M2" t="str">
            <v>Netherlands</v>
          </cell>
          <cell r="N2" t="str">
            <v>Sweden</v>
          </cell>
          <cell r="O2" t="str">
            <v>Switzerland</v>
          </cell>
          <cell r="P2" t="str">
            <v>United Kingdom</v>
          </cell>
          <cell r="Q2" t="str">
            <v>Other WEM</v>
          </cell>
          <cell r="R2" t="str">
            <v>Bulgaria</v>
          </cell>
          <cell r="S2" t="str">
            <v>Croatia</v>
          </cell>
          <cell r="T2" t="str">
            <v>Georgia</v>
          </cell>
          <cell r="U2" t="str">
            <v>Hungary</v>
          </cell>
          <cell r="V2" t="str">
            <v>Moldova</v>
          </cell>
          <cell r="W2" t="str">
            <v>Romania</v>
          </cell>
          <cell r="X2" t="str">
            <v>Russia</v>
          </cell>
          <cell r="Y2" t="str">
            <v>Ukraine</v>
          </cell>
          <cell r="Z2" t="str">
            <v>Other ECA</v>
          </cell>
          <cell r="AA2" t="str">
            <v>Australia</v>
          </cell>
          <cell r="AB2" t="str">
            <v>New Zealand</v>
          </cell>
          <cell r="AC2" t="str">
            <v>Canada</v>
          </cell>
          <cell r="AD2" t="str">
            <v>United States</v>
          </cell>
          <cell r="AE2" t="str">
            <v>Argentina</v>
          </cell>
          <cell r="AF2" t="str">
            <v>Brazil</v>
          </cell>
          <cell r="AG2" t="str">
            <v>Chile</v>
          </cell>
          <cell r="AH2" t="str">
            <v>Mexico</v>
          </cell>
          <cell r="AI2" t="str">
            <v>Uruguay</v>
          </cell>
          <cell r="AJ2" t="str">
            <v>Other LAC</v>
          </cell>
          <cell r="AK2" t="str">
            <v>Algeria</v>
          </cell>
          <cell r="AL2" t="str">
            <v>Morocco</v>
          </cell>
          <cell r="AM2" t="str">
            <v>South Africa</v>
          </cell>
          <cell r="AN2" t="str">
            <v>Tunisia</v>
          </cell>
          <cell r="AO2" t="str">
            <v>Turkey</v>
          </cell>
          <cell r="AP2" t="str">
            <v>Other AME</v>
          </cell>
          <cell r="AQ2" t="str">
            <v>China</v>
          </cell>
          <cell r="AR2" t="str">
            <v>Hong Kong</v>
          </cell>
          <cell r="AS2" t="str">
            <v>India</v>
          </cell>
          <cell r="AT2" t="str">
            <v>Japan</v>
          </cell>
          <cell r="AU2" t="str">
            <v>Korea</v>
          </cell>
          <cell r="AV2" t="str">
            <v>Malaysia</v>
          </cell>
          <cell r="AW2" t="str">
            <v>Philippines</v>
          </cell>
          <cell r="AX2" t="str">
            <v>Singapore</v>
          </cell>
          <cell r="AY2" t="str">
            <v>Taiwan</v>
          </cell>
          <cell r="AZ2" t="str">
            <v>Thailand</v>
          </cell>
          <cell r="BA2" t="str">
            <v>Other Asia Pacific</v>
          </cell>
          <cell r="BB2" t="str">
            <v>Other</v>
          </cell>
          <cell r="BC2" t="str">
            <v>World</v>
          </cell>
          <cell r="BE2" t="str">
            <v>Coeff. of variation</v>
          </cell>
          <cell r="BF2" t="str">
            <v>Norway</v>
          </cell>
        </row>
        <row r="3">
          <cell r="A3">
            <v>2000</v>
          </cell>
          <cell r="B3">
            <v>10.865801725571705</v>
          </cell>
          <cell r="C3">
            <v>8.4861324310197492</v>
          </cell>
          <cell r="D3">
            <v>9.9664794461842465</v>
          </cell>
          <cell r="E3">
            <v>9.4776140564930902</v>
          </cell>
          <cell r="F3">
            <v>10.976870564752804</v>
          </cell>
          <cell r="G3">
            <v>9.9201366766504151</v>
          </cell>
          <cell r="H3">
            <v>9.5392880632023562</v>
          </cell>
          <cell r="I3">
            <v>6.1876839907805685</v>
          </cell>
          <cell r="J3">
            <v>10.924218982429494</v>
          </cell>
          <cell r="K3">
            <v>7.1850466065682985</v>
          </cell>
          <cell r="L3">
            <v>10.079439479742986</v>
          </cell>
          <cell r="M3">
            <v>8.2018779696572164</v>
          </cell>
          <cell r="N3">
            <v>5.0572721747767293</v>
          </cell>
          <cell r="O3">
            <v>9.1974301427675531</v>
          </cell>
          <cell r="P3">
            <v>8.0626982123837472</v>
          </cell>
          <cell r="Q3">
            <v>4.390299486088959</v>
          </cell>
          <cell r="R3">
            <v>8.1712220258364177</v>
          </cell>
          <cell r="S3">
            <v>10.491852850508016</v>
          </cell>
          <cell r="T3">
            <v>2.5612266993455424</v>
          </cell>
          <cell r="U3">
            <v>10.16484437327958</v>
          </cell>
          <cell r="V3">
            <v>7.5702868232999618</v>
          </cell>
          <cell r="W3">
            <v>8.2854108296089617</v>
          </cell>
          <cell r="X3">
            <v>8.3228093702710932</v>
          </cell>
          <cell r="Y3">
            <v>3.7285641815969521</v>
          </cell>
          <cell r="Z3">
            <v>8.0233382604693961</v>
          </cell>
          <cell r="AA3">
            <v>8.4183717299272036</v>
          </cell>
          <cell r="AB3">
            <v>6.3039494649512644</v>
          </cell>
          <cell r="AC3">
            <v>6.2240554144075109</v>
          </cell>
          <cell r="AD3">
            <v>6.4578298187722529</v>
          </cell>
          <cell r="AE3">
            <v>5.480354688418184</v>
          </cell>
          <cell r="AF3">
            <v>5.0981560631256828</v>
          </cell>
          <cell r="AG3">
            <v>5.1436385057127882</v>
          </cell>
          <cell r="AH3">
            <v>3.2585668882311869</v>
          </cell>
          <cell r="AI3">
            <v>5.0241817488614426</v>
          </cell>
          <cell r="AJ3">
            <v>3.4381538586779543</v>
          </cell>
          <cell r="AK3">
            <v>0.1708916845023247</v>
          </cell>
          <cell r="AL3">
            <v>0.29894152280895447</v>
          </cell>
          <cell r="AM3">
            <v>4.2402168479171767</v>
          </cell>
          <cell r="AN3">
            <v>0.85264675449093241</v>
          </cell>
          <cell r="AO3">
            <v>1.066859625284579</v>
          </cell>
          <cell r="AP3">
            <v>0.283493608523053</v>
          </cell>
          <cell r="AQ3">
            <v>2.0193769278197626</v>
          </cell>
          <cell r="AR3">
            <v>1.5107408030372205</v>
          </cell>
          <cell r="AS3">
            <v>0.43604564787801459</v>
          </cell>
          <cell r="AT3">
            <v>6.7780250755311791</v>
          </cell>
          <cell r="AU3">
            <v>3.8275335417612029</v>
          </cell>
          <cell r="AV3">
            <v>0.36525684091107102</v>
          </cell>
          <cell r="AW3">
            <v>2.9110138542683153</v>
          </cell>
          <cell r="AX3">
            <v>1.6961051809865395</v>
          </cell>
          <cell r="AY3">
            <v>1.8211973071883616</v>
          </cell>
          <cell r="AZ3">
            <v>4.4734953677136717</v>
          </cell>
          <cell r="BA3">
            <v>0.23757264255432917</v>
          </cell>
          <cell r="BB3" t="str">
            <v/>
          </cell>
          <cell r="BC3">
            <v>2.6994637642951567</v>
          </cell>
          <cell r="BE3">
            <v>0.62019468276682044</v>
          </cell>
          <cell r="BF3">
            <v>7.1749999999999998</v>
          </cell>
        </row>
        <row r="4">
          <cell r="A4">
            <v>2001</v>
          </cell>
          <cell r="B4">
            <v>10.824322908796146</v>
          </cell>
          <cell r="C4">
            <v>8.4383052660063758</v>
          </cell>
          <cell r="D4">
            <v>10.015611150365757</v>
          </cell>
          <cell r="E4">
            <v>8.4334999933617141</v>
          </cell>
          <cell r="F4">
            <v>10.339151245877325</v>
          </cell>
          <cell r="G4">
            <v>9.7747319859817807</v>
          </cell>
          <cell r="H4">
            <v>9.4145850302641332</v>
          </cell>
          <cell r="I4">
            <v>6.4696650364986183</v>
          </cell>
          <cell r="J4">
            <v>10.557411791517806</v>
          </cell>
          <cell r="K4">
            <v>7.3249086857310086</v>
          </cell>
          <cell r="L4">
            <v>10.200096073789449</v>
          </cell>
          <cell r="M4">
            <v>8.1148227971383982</v>
          </cell>
          <cell r="N4">
            <v>5.4056028373078702</v>
          </cell>
          <cell r="O4">
            <v>9.0951575202760822</v>
          </cell>
          <cell r="P4">
            <v>8.3653508848441849</v>
          </cell>
          <cell r="Q4">
            <v>4.6732657528208739</v>
          </cell>
          <cell r="R4">
            <v>9.0880971527744467</v>
          </cell>
          <cell r="S4">
            <v>10.864952445932799</v>
          </cell>
          <cell r="T4">
            <v>2.1734675524935265</v>
          </cell>
          <cell r="U4">
            <v>11.007562644779957</v>
          </cell>
          <cell r="V4">
            <v>8.5077775842318832</v>
          </cell>
          <cell r="W4">
            <v>8.005073080042111</v>
          </cell>
          <cell r="X4">
            <v>8.6221619188833483</v>
          </cell>
          <cell r="Y4">
            <v>3.6035510983681802</v>
          </cell>
          <cell r="Z4">
            <v>8.1700946692191589</v>
          </cell>
          <cell r="AA4">
            <v>7.9355557011064732</v>
          </cell>
          <cell r="AB4">
            <v>6.1836175740775623</v>
          </cell>
          <cell r="AC4">
            <v>6.2493364501956901</v>
          </cell>
          <cell r="AD4">
            <v>6.5023922178934885</v>
          </cell>
          <cell r="AE4">
            <v>5.5716980070171225</v>
          </cell>
          <cell r="AF4">
            <v>5.0364989761507326</v>
          </cell>
          <cell r="AG4">
            <v>4.2310857952672762</v>
          </cell>
          <cell r="AH4">
            <v>3.191248729906246</v>
          </cell>
          <cell r="AI4">
            <v>4.8979404978060952</v>
          </cell>
          <cell r="AJ4">
            <v>3.2273862620660232</v>
          </cell>
          <cell r="AK4">
            <v>0.15394443740955252</v>
          </cell>
          <cell r="AL4">
            <v>0.3089661123518937</v>
          </cell>
          <cell r="AM4">
            <v>4.2522758810697878</v>
          </cell>
          <cell r="AN4">
            <v>0.84133009458058117</v>
          </cell>
          <cell r="AO4">
            <v>1.0312944800970487</v>
          </cell>
          <cell r="AP4">
            <v>0.30164344020462736</v>
          </cell>
          <cell r="AQ4">
            <v>2.040417178154974</v>
          </cell>
          <cell r="AR4">
            <v>1.5410440291144127</v>
          </cell>
          <cell r="AS4">
            <v>0.45630152239523636</v>
          </cell>
          <cell r="AT4">
            <v>6.4295837149067667</v>
          </cell>
          <cell r="AU4">
            <v>3.0514928216464892</v>
          </cell>
          <cell r="AV4">
            <v>0.34130259295140741</v>
          </cell>
          <cell r="AW4">
            <v>2.80631701399468</v>
          </cell>
          <cell r="AX4">
            <v>1.7574498394432685</v>
          </cell>
          <cell r="AY4">
            <v>1.8219349873443107</v>
          </cell>
          <cell r="AZ4">
            <v>4.5202860044160911</v>
          </cell>
          <cell r="BA4">
            <v>0.23749999999999999</v>
          </cell>
          <cell r="BB4" t="str">
            <v/>
          </cell>
          <cell r="BC4">
            <v>2.6736278214395068</v>
          </cell>
          <cell r="BE4">
            <v>0.62830568617464089</v>
          </cell>
          <cell r="BF4">
            <v>6.92</v>
          </cell>
        </row>
        <row r="5">
          <cell r="A5">
            <v>2002</v>
          </cell>
          <cell r="B5">
            <v>11.045591811898833</v>
          </cell>
          <cell r="C5">
            <v>8.0669079362364879</v>
          </cell>
          <cell r="D5">
            <v>9.8210887337635366</v>
          </cell>
          <cell r="E5">
            <v>10.011860854595449</v>
          </cell>
          <cell r="F5">
            <v>10.441699432294007</v>
          </cell>
          <cell r="G5">
            <v>10.055304592522582</v>
          </cell>
          <cell r="H5">
            <v>9.2164070065733448</v>
          </cell>
          <cell r="I5">
            <v>6.6709119199279296</v>
          </cell>
          <cell r="J5">
            <v>10.405895234476752</v>
          </cell>
          <cell r="K5">
            <v>6.8746234560318396</v>
          </cell>
          <cell r="L5">
            <v>10.306717109174459</v>
          </cell>
          <cell r="M5">
            <v>7.8957812105754401</v>
          </cell>
          <cell r="N5">
            <v>5.6634946827716872</v>
          </cell>
          <cell r="O5">
            <v>8.9111832338604042</v>
          </cell>
          <cell r="P5">
            <v>8.8115815186496089</v>
          </cell>
          <cell r="Q5">
            <v>4.95051127676654</v>
          </cell>
          <cell r="R5">
            <v>8.6954815809125936</v>
          </cell>
          <cell r="S5">
            <v>11.121076136633535</v>
          </cell>
          <cell r="T5">
            <v>2.16057458411351</v>
          </cell>
          <cell r="U5">
            <v>11.134138474804328</v>
          </cell>
          <cell r="V5">
            <v>5.2688779994983888</v>
          </cell>
          <cell r="W5">
            <v>7.9304533344818182</v>
          </cell>
          <cell r="X5">
            <v>9.0277681139989312</v>
          </cell>
          <cell r="Y5">
            <v>4.1144455521725787</v>
          </cell>
          <cell r="Z5">
            <v>4.8032960716782176</v>
          </cell>
          <cell r="AA5">
            <v>9.0320842209171595</v>
          </cell>
          <cell r="AB5">
            <v>6.4652826025105936</v>
          </cell>
          <cell r="AC5">
            <v>6.2717610154835528</v>
          </cell>
          <cell r="AD5">
            <v>6.571745942187702</v>
          </cell>
          <cell r="AE5">
            <v>5.6310575573613724</v>
          </cell>
          <cell r="AF5">
            <v>4.9757096627319015</v>
          </cell>
          <cell r="AG5">
            <v>4.0253170365231625</v>
          </cell>
          <cell r="AH5">
            <v>3.1495717270352239</v>
          </cell>
          <cell r="AI5">
            <v>4.429504953754603</v>
          </cell>
          <cell r="AJ5">
            <v>2.22971757141487</v>
          </cell>
          <cell r="AK5">
            <v>0.24499569448724157</v>
          </cell>
          <cell r="AL5">
            <v>0.31877696539001943</v>
          </cell>
          <cell r="AM5">
            <v>4.1370155654658856</v>
          </cell>
          <cell r="AN5">
            <v>0.8514813284011995</v>
          </cell>
          <cell r="AO5">
            <v>1.0307812195246584</v>
          </cell>
          <cell r="AP5">
            <v>0.30252234567294117</v>
          </cell>
          <cell r="AQ5">
            <v>2.0943853071803598</v>
          </cell>
          <cell r="AR5">
            <v>1.5623327905341196</v>
          </cell>
          <cell r="AS5">
            <v>0.4965751537165935</v>
          </cell>
          <cell r="AT5">
            <v>6.0502028349944723</v>
          </cell>
          <cell r="AU5">
            <v>3.5013650337295754</v>
          </cell>
          <cell r="AV5">
            <v>0.34621663965535976</v>
          </cell>
          <cell r="AW5">
            <v>2.736000370176189</v>
          </cell>
          <cell r="AX5">
            <v>1.7755951643733725</v>
          </cell>
          <cell r="AY5">
            <v>1.8230029184932308</v>
          </cell>
          <cell r="AZ5">
            <v>4.5500724592416857</v>
          </cell>
          <cell r="BA5">
            <v>0.2375366853647719</v>
          </cell>
          <cell r="BB5" t="str">
            <v/>
          </cell>
          <cell r="BC5">
            <v>2.5808300858332762</v>
          </cell>
          <cell r="BE5">
            <v>0.64101732998613437</v>
          </cell>
          <cell r="BF5">
            <v>7.5000000000000018</v>
          </cell>
        </row>
        <row r="6">
          <cell r="A6">
            <v>2003</v>
          </cell>
          <cell r="B6">
            <v>10.828746814008689</v>
          </cell>
          <cell r="C6">
            <v>8.0683388595373096</v>
          </cell>
          <cell r="D6">
            <v>11.704172622702288</v>
          </cell>
          <cell r="E6">
            <v>9.7961820442860894</v>
          </cell>
          <cell r="F6">
            <v>10.205488024822181</v>
          </cell>
          <cell r="G6">
            <v>10.073772125196102</v>
          </cell>
          <cell r="H6">
            <v>9.3786396722947156</v>
          </cell>
          <cell r="I6">
            <v>6.7365903793694946</v>
          </cell>
          <cell r="J6">
            <v>10.158134755309771</v>
          </cell>
          <cell r="K6">
            <v>8.0469737352637765</v>
          </cell>
          <cell r="L6">
            <v>9.6003513449309192</v>
          </cell>
          <cell r="M6">
            <v>7.7992395546439619</v>
          </cell>
          <cell r="N6">
            <v>5.6708554783852803</v>
          </cell>
          <cell r="O6">
            <v>8.902854085377605</v>
          </cell>
          <cell r="P6">
            <v>9.1883442612028237</v>
          </cell>
          <cell r="Q6">
            <v>5.4327661699648315</v>
          </cell>
          <cell r="R6">
            <v>9.5903989780322121</v>
          </cell>
          <cell r="S6">
            <v>11.506355444293126</v>
          </cell>
          <cell r="T6">
            <v>2.6931351686900116</v>
          </cell>
          <cell r="U6">
            <v>11.122365510861805</v>
          </cell>
          <cell r="V6">
            <v>6.4873549567149027</v>
          </cell>
          <cell r="W6">
            <v>7.306600723543565</v>
          </cell>
          <cell r="X6">
            <v>9.4834419292255987</v>
          </cell>
          <cell r="Y6">
            <v>5.0092958354436066</v>
          </cell>
          <cell r="Z6">
            <v>4.8171728794607382</v>
          </cell>
          <cell r="AA6">
            <v>8.8107546811022335</v>
          </cell>
          <cell r="AB6">
            <v>6.3591570856519946</v>
          </cell>
          <cell r="AC6">
            <v>6.3748137401946039</v>
          </cell>
          <cell r="AD6">
            <v>6.638842455956965</v>
          </cell>
          <cell r="AE6">
            <v>5.5002178429586372</v>
          </cell>
          <cell r="AF6">
            <v>4.9712772225020991</v>
          </cell>
          <cell r="AG6">
            <v>4.6077470898675603</v>
          </cell>
          <cell r="AH6">
            <v>3.2409821749790111</v>
          </cell>
          <cell r="AI6">
            <v>3.8764425762527304</v>
          </cell>
          <cell r="AJ6">
            <v>2.2587496617514997</v>
          </cell>
          <cell r="AK6">
            <v>0.23493717434241865</v>
          </cell>
          <cell r="AL6">
            <v>0.396894927108076</v>
          </cell>
          <cell r="AM6">
            <v>4.0926501653612268</v>
          </cell>
          <cell r="AN6">
            <v>0.97107503130244566</v>
          </cell>
          <cell r="AO6">
            <v>1.0020511294545722</v>
          </cell>
          <cell r="AP6">
            <v>0.30428181464549836</v>
          </cell>
          <cell r="AQ6">
            <v>2.1493410136975384</v>
          </cell>
          <cell r="AR6">
            <v>1.5869199373015541</v>
          </cell>
          <cell r="AS6">
            <v>0.54350009379631392</v>
          </cell>
          <cell r="AT6">
            <v>5.5983670122430826</v>
          </cell>
          <cell r="AU6">
            <v>3.5549273449410639</v>
          </cell>
          <cell r="AV6">
            <v>0.35238434087596499</v>
          </cell>
          <cell r="AW6">
            <v>2.7722927128895871</v>
          </cell>
          <cell r="AX6">
            <v>1.2004021207294593</v>
          </cell>
          <cell r="AY6">
            <v>1.8337642125974489</v>
          </cell>
          <cell r="AZ6">
            <v>4.7321535844829707</v>
          </cell>
          <cell r="BA6">
            <v>0.23759585328323615</v>
          </cell>
          <cell r="BB6" t="str">
            <v/>
          </cell>
          <cell r="BC6">
            <v>2.6064508332150318</v>
          </cell>
          <cell r="BE6">
            <v>0.6381039830442331</v>
          </cell>
          <cell r="BF6">
            <v>7.6499999999999986</v>
          </cell>
        </row>
        <row r="7">
          <cell r="A7">
            <v>2004</v>
          </cell>
          <cell r="B7">
            <v>10.602255994821737</v>
          </cell>
          <cell r="C7">
            <v>7.732969116785152</v>
          </cell>
          <cell r="D7">
            <v>10.962740329199057</v>
          </cell>
          <cell r="E7">
            <v>9.6969677790016551</v>
          </cell>
          <cell r="F7">
            <v>10.139928560813521</v>
          </cell>
          <cell r="G7">
            <v>10.730736802220077</v>
          </cell>
          <cell r="H7">
            <v>9.1560377576043326</v>
          </cell>
          <cell r="I7">
            <v>7.2411665718634843</v>
          </cell>
          <cell r="J7">
            <v>10.112236523694316</v>
          </cell>
          <cell r="K7">
            <v>7.9923121934537207</v>
          </cell>
          <cell r="L7">
            <v>9.6922705207162831</v>
          </cell>
          <cell r="M7">
            <v>7.8034521669391212</v>
          </cell>
          <cell r="N7">
            <v>5.4346450044540937</v>
          </cell>
          <cell r="O7">
            <v>8.7044909975551601</v>
          </cell>
          <cell r="P7">
            <v>9.4752751276073983</v>
          </cell>
          <cell r="Q7">
            <v>5.818240965889494</v>
          </cell>
          <cell r="R7">
            <v>9.3828191182863971</v>
          </cell>
          <cell r="S7">
            <v>10.716397323148561</v>
          </cell>
          <cell r="T7">
            <v>3.0176704165151</v>
          </cell>
          <cell r="U7">
            <v>11.178770989580247</v>
          </cell>
          <cell r="V7">
            <v>9.3426359558265091</v>
          </cell>
          <cell r="W7">
            <v>8.2206997227315597</v>
          </cell>
          <cell r="X7">
            <v>9.7133358230540452</v>
          </cell>
          <cell r="Y7">
            <v>5.7730595769573929</v>
          </cell>
          <cell r="Z7">
            <v>5.2427832923506337</v>
          </cell>
          <cell r="AA7">
            <v>7.9960862689578205</v>
          </cell>
          <cell r="AB7">
            <v>6.5744216565669635</v>
          </cell>
          <cell r="AC7">
            <v>6.3975372840727385</v>
          </cell>
          <cell r="AD7">
            <v>6.7053984801192374</v>
          </cell>
          <cell r="AE7">
            <v>5.5298388944617543</v>
          </cell>
          <cell r="AF7">
            <v>4.9075822262299065</v>
          </cell>
          <cell r="AG7">
            <v>3.8897632142139478</v>
          </cell>
          <cell r="AH7">
            <v>3.2592391383940651</v>
          </cell>
          <cell r="AI7">
            <v>4.3031972181182478</v>
          </cell>
          <cell r="AJ7">
            <v>2.2617937471854983</v>
          </cell>
          <cell r="AK7">
            <v>0.32229894818885529</v>
          </cell>
          <cell r="AL7">
            <v>0.39338265547677254</v>
          </cell>
          <cell r="AM7">
            <v>4.1536902415965837</v>
          </cell>
          <cell r="AN7">
            <v>0.99640821870540308</v>
          </cell>
          <cell r="AO7">
            <v>0.95834234422667441</v>
          </cell>
          <cell r="AP7">
            <v>0.3036156781149692</v>
          </cell>
          <cell r="AQ7">
            <v>2.2103333335910005</v>
          </cell>
          <cell r="AR7">
            <v>1.6380854796439064</v>
          </cell>
          <cell r="AS7">
            <v>0.61059649950735229</v>
          </cell>
          <cell r="AT7">
            <v>5.5016627184486682</v>
          </cell>
          <cell r="AU7">
            <v>3.563744586467136</v>
          </cell>
          <cell r="AV7">
            <v>0.387891118603229</v>
          </cell>
          <cell r="AW7">
            <v>2.7838273993675982</v>
          </cell>
          <cell r="AX7">
            <v>1.2561224081214217</v>
          </cell>
          <cell r="AY7">
            <v>1.861329500305785</v>
          </cell>
          <cell r="AZ7">
            <v>4.7760766668002272</v>
          </cell>
          <cell r="BA7">
            <v>0.2376536253682569</v>
          </cell>
          <cell r="BB7" t="str">
            <v/>
          </cell>
          <cell r="BC7">
            <v>2.6353544932841788</v>
          </cell>
          <cell r="BE7">
            <v>0.62664640053408638</v>
          </cell>
          <cell r="BF7">
            <v>7.9850000000000003</v>
          </cell>
        </row>
        <row r="8">
          <cell r="A8">
            <v>2005</v>
          </cell>
          <cell r="B8">
            <v>9.7860479378996121</v>
          </cell>
          <cell r="C8">
            <v>7.3842448676982544</v>
          </cell>
          <cell r="D8">
            <v>10.874527817253728</v>
          </cell>
          <cell r="E8">
            <v>10.016472017697138</v>
          </cell>
          <cell r="F8">
            <v>9.8883583262570571</v>
          </cell>
          <cell r="G8">
            <v>10.965773356799374</v>
          </cell>
          <cell r="H8">
            <v>9.1668327398271288</v>
          </cell>
          <cell r="I8">
            <v>7.3384920615470772</v>
          </cell>
          <cell r="J8">
            <v>10.000320646701022</v>
          </cell>
          <cell r="K8">
            <v>8.3373812154136875</v>
          </cell>
          <cell r="L8">
            <v>9.6681023455387827</v>
          </cell>
          <cell r="M8">
            <v>7.9102434377869519</v>
          </cell>
          <cell r="N8">
            <v>5.3683279581879182</v>
          </cell>
          <cell r="O8">
            <v>8.4053272517392159</v>
          </cell>
          <cell r="P8">
            <v>9.3491373793273898</v>
          </cell>
          <cell r="Q8">
            <v>5.3042208496613421</v>
          </cell>
          <cell r="R8">
            <v>9.014517121376219</v>
          </cell>
          <cell r="S8">
            <v>9.4549920238358887</v>
          </cell>
          <cell r="T8">
            <v>3.8375716297011979</v>
          </cell>
          <cell r="U8">
            <v>10.933568687428933</v>
          </cell>
          <cell r="V8">
            <v>8.2217696436854038</v>
          </cell>
          <cell r="W8">
            <v>6.4590964777427571</v>
          </cell>
          <cell r="X8">
            <v>9.8144830895101336</v>
          </cell>
          <cell r="Y8">
            <v>6.0855656714977577</v>
          </cell>
          <cell r="Z8">
            <v>5.0109317983032797</v>
          </cell>
          <cell r="AA8">
            <v>8.0425890712098269</v>
          </cell>
          <cell r="AB8">
            <v>6.6748552167757005</v>
          </cell>
          <cell r="AC8">
            <v>6.4214636176938802</v>
          </cell>
          <cell r="AD8">
            <v>6.7513065659120404</v>
          </cell>
          <cell r="AE8">
            <v>5.3422290779136699</v>
          </cell>
          <cell r="AF8">
            <v>5.0302442555438356</v>
          </cell>
          <cell r="AG8">
            <v>6.1414853436749848</v>
          </cell>
          <cell r="AH8">
            <v>3.2976681603354754</v>
          </cell>
          <cell r="AI8">
            <v>4.8401219566327995</v>
          </cell>
          <cell r="AJ8">
            <v>2.3181846243968738</v>
          </cell>
          <cell r="AK8">
            <v>0.3546348014220207</v>
          </cell>
          <cell r="AL8">
            <v>0.32009335314347886</v>
          </cell>
          <cell r="AM8">
            <v>4.5004628077340598</v>
          </cell>
          <cell r="AN8">
            <v>1.0208054955215418</v>
          </cell>
          <cell r="AO8">
            <v>0.92075233916530819</v>
          </cell>
          <cell r="AP8">
            <v>0.31633182588919795</v>
          </cell>
          <cell r="AQ8">
            <v>2.2893020017155883</v>
          </cell>
          <cell r="AR8">
            <v>1.7098318184306063</v>
          </cell>
          <cell r="AS8">
            <v>0.65643535066252456</v>
          </cell>
          <cell r="AT8">
            <v>5.4832974987640357</v>
          </cell>
          <cell r="AU8">
            <v>3.6604974671560013</v>
          </cell>
          <cell r="AV8">
            <v>0.34304762314037912</v>
          </cell>
          <cell r="AW8">
            <v>2.6544151440438002</v>
          </cell>
          <cell r="AX8">
            <v>1.2706716808367853</v>
          </cell>
          <cell r="AY8">
            <v>1.908620694523389</v>
          </cell>
          <cell r="AZ8">
            <v>4.8663194139808494</v>
          </cell>
          <cell r="BA8">
            <v>0.23770953719005478</v>
          </cell>
          <cell r="BB8" t="str">
            <v/>
          </cell>
          <cell r="BC8">
            <v>2.6291081520579369</v>
          </cell>
          <cell r="BE8">
            <v>0.60826130772427833</v>
          </cell>
          <cell r="BF8">
            <v>8.18</v>
          </cell>
        </row>
        <row r="9">
          <cell r="A9">
            <v>2006</v>
          </cell>
          <cell r="B9">
            <v>9.9503091762901281</v>
          </cell>
          <cell r="C9">
            <v>7.1723655276958747</v>
          </cell>
          <cell r="D9">
            <v>10.676611791907359</v>
          </cell>
          <cell r="E9">
            <v>9.9573403720980522</v>
          </cell>
          <cell r="F9">
            <v>10.443597748394476</v>
          </cell>
          <cell r="G9">
            <v>9.9300233231645532</v>
          </cell>
          <cell r="H9">
            <v>8.908623611740369</v>
          </cell>
          <cell r="I9">
            <v>7.4335238256091296</v>
          </cell>
          <cell r="J9">
            <v>10.103898534013041</v>
          </cell>
          <cell r="K9">
            <v>7.9165500460613831</v>
          </cell>
          <cell r="L9">
            <v>9.7548335585199979</v>
          </cell>
          <cell r="M9">
            <v>8.0100818310566186</v>
          </cell>
          <cell r="N9">
            <v>5.2894563603331868</v>
          </cell>
          <cell r="O9">
            <v>8.4911967447173939</v>
          </cell>
          <cell r="P9">
            <v>8.908757758786674</v>
          </cell>
          <cell r="Q9">
            <v>5.2614193167750107</v>
          </cell>
          <cell r="R9">
            <v>8.949348899233307</v>
          </cell>
          <cell r="S9">
            <v>9.6817011054789948</v>
          </cell>
          <cell r="T9">
            <v>5.0697075579909274</v>
          </cell>
          <cell r="U9">
            <v>11.140430655018465</v>
          </cell>
          <cell r="V9">
            <v>6.3121532355722145</v>
          </cell>
          <cell r="W9">
            <v>7.1816187002232104</v>
          </cell>
          <cell r="X9">
            <v>10.03943541662921</v>
          </cell>
          <cell r="Y9">
            <v>6.6730925332099966</v>
          </cell>
          <cell r="Z9">
            <v>5.3684782178365005</v>
          </cell>
          <cell r="AA9">
            <v>8.4537677381204972</v>
          </cell>
          <cell r="AB9">
            <v>6.631739413453114</v>
          </cell>
          <cell r="AC9">
            <v>6.6081074135988285</v>
          </cell>
          <cell r="AD9">
            <v>6.848729554573179</v>
          </cell>
          <cell r="AE9">
            <v>5.4868435567198146</v>
          </cell>
          <cell r="AF9">
            <v>5.1459350826381103</v>
          </cell>
          <cell r="AG9">
            <v>6.3173870788823718</v>
          </cell>
          <cell r="AH9">
            <v>3.4437610207796512</v>
          </cell>
          <cell r="AI9">
            <v>5.0303391942499447</v>
          </cell>
          <cell r="AJ9">
            <v>2.1267333503744661</v>
          </cell>
          <cell r="AK9">
            <v>0.25776208166217296</v>
          </cell>
          <cell r="AL9">
            <v>0.40692119501390145</v>
          </cell>
          <cell r="AM9">
            <v>4.4635986734402628</v>
          </cell>
          <cell r="AN9">
            <v>1.0892784698089888</v>
          </cell>
          <cell r="AO9">
            <v>0.91872958540873273</v>
          </cell>
          <cell r="AP9">
            <v>0.334798905316743</v>
          </cell>
          <cell r="AQ9">
            <v>2.4144500923783636</v>
          </cell>
          <cell r="AR9">
            <v>1.7717171578329096</v>
          </cell>
          <cell r="AS9">
            <v>0.71663281345822716</v>
          </cell>
          <cell r="AT9">
            <v>5.5514273763135833</v>
          </cell>
          <cell r="AU9">
            <v>3.7405147359394908</v>
          </cell>
          <cell r="AV9">
            <v>0.31459384553894332</v>
          </cell>
          <cell r="AW9">
            <v>2.5891404388834514</v>
          </cell>
          <cell r="AX9">
            <v>1.3665214480989269</v>
          </cell>
          <cell r="AY9">
            <v>1.9712245817452188</v>
          </cell>
          <cell r="AZ9">
            <v>4.8386014412832505</v>
          </cell>
          <cell r="BA9">
            <v>0.23776585791577978</v>
          </cell>
          <cell r="BB9" t="str">
            <v/>
          </cell>
          <cell r="BC9">
            <v>2.6712001398153871</v>
          </cell>
          <cell r="BE9">
            <v>0.59870012945725271</v>
          </cell>
          <cell r="BF9">
            <v>8.3099999999999987</v>
          </cell>
        </row>
        <row r="10">
          <cell r="A10">
            <v>2007</v>
          </cell>
          <cell r="B10">
            <v>9.7875683277568548</v>
          </cell>
          <cell r="C10">
            <v>7.069481939269453</v>
          </cell>
          <cell r="D10">
            <v>10.208036280994389</v>
          </cell>
          <cell r="E10">
            <v>9.266539735031289</v>
          </cell>
          <cell r="F10">
            <v>10.56128174052848</v>
          </cell>
          <cell r="G10">
            <v>9.3558010370571552</v>
          </cell>
          <cell r="H10">
            <v>8.8981476747159789</v>
          </cell>
          <cell r="I10">
            <v>7.6321814489559632</v>
          </cell>
          <cell r="J10">
            <v>9.9001929824041266</v>
          </cell>
          <cell r="K10">
            <v>8.1422320838830746</v>
          </cell>
          <cell r="L10">
            <v>9.8876379137493569</v>
          </cell>
          <cell r="M10">
            <v>7.8139363686895846</v>
          </cell>
          <cell r="N10">
            <v>5.6353702636166192</v>
          </cell>
          <cell r="O10">
            <v>8.6951258289824107</v>
          </cell>
          <cell r="P10">
            <v>9.0700207319900592</v>
          </cell>
          <cell r="Q10">
            <v>5.3806284785315306</v>
          </cell>
          <cell r="R10">
            <v>9.3918451800275431</v>
          </cell>
          <cell r="S10">
            <v>10.287983908590805</v>
          </cell>
          <cell r="T10">
            <v>7.1211324874948092</v>
          </cell>
          <cell r="U10">
            <v>10.649985483091484</v>
          </cell>
          <cell r="V10">
            <v>7.6380261375856984</v>
          </cell>
          <cell r="W10">
            <v>8.9856557774621919</v>
          </cell>
          <cell r="X10">
            <v>10.39974001301572</v>
          </cell>
          <cell r="Y10">
            <v>7.4178723314398098</v>
          </cell>
          <cell r="Z10">
            <v>5.0574119503966228</v>
          </cell>
          <cell r="AA10">
            <v>7.5331164890399815</v>
          </cell>
          <cell r="AB10">
            <v>6.3820105539698924</v>
          </cell>
          <cell r="AC10">
            <v>6.7124468430297304</v>
          </cell>
          <cell r="AD10">
            <v>6.9410356377400859</v>
          </cell>
          <cell r="AE10">
            <v>5.7608624569184697</v>
          </cell>
          <cell r="AF10">
            <v>5.2490638046571005</v>
          </cell>
          <cell r="AG10">
            <v>4.8418545145077223</v>
          </cell>
          <cell r="AH10">
            <v>3.6258829875587395</v>
          </cell>
          <cell r="AI10">
            <v>5.1161271621987723</v>
          </cell>
          <cell r="AJ10">
            <v>2.1822087789407183</v>
          </cell>
          <cell r="AK10">
            <v>0.31732104612345091</v>
          </cell>
          <cell r="AL10">
            <v>0.39582621340594193</v>
          </cell>
          <cell r="AM10">
            <v>4.5861985970758274</v>
          </cell>
          <cell r="AN10">
            <v>0.93046186820989851</v>
          </cell>
          <cell r="AO10">
            <v>0.90890576419930069</v>
          </cell>
          <cell r="AP10">
            <v>0.34753631859524931</v>
          </cell>
          <cell r="AQ10">
            <v>2.591692718992749</v>
          </cell>
          <cell r="AR10">
            <v>1.8403174562492257</v>
          </cell>
          <cell r="AS10">
            <v>0.79468280718727125</v>
          </cell>
          <cell r="AT10">
            <v>5.6568087085226733</v>
          </cell>
          <cell r="AU10">
            <v>3.6410859054061229</v>
          </cell>
          <cell r="AV10">
            <v>0.31545478184020287</v>
          </cell>
          <cell r="AW10">
            <v>2.6787481699079296</v>
          </cell>
          <cell r="AX10">
            <v>1.4130406037835916</v>
          </cell>
          <cell r="AY10">
            <v>1.9976703825773603</v>
          </cell>
          <cell r="AZ10">
            <v>4.8977910385088155</v>
          </cell>
          <cell r="BA10">
            <v>0.23782216754687135</v>
          </cell>
          <cell r="BB10" t="str">
            <v/>
          </cell>
          <cell r="BC10">
            <v>2.7204419775759643</v>
          </cell>
          <cell r="BE10">
            <v>0.59085704911855652</v>
          </cell>
          <cell r="BF10">
            <v>8.504999999999999</v>
          </cell>
        </row>
        <row r="11">
          <cell r="A11">
            <v>2008</v>
          </cell>
          <cell r="B11">
            <v>9.5421350945940606</v>
          </cell>
          <cell r="C11">
            <v>6.6694133113835399</v>
          </cell>
          <cell r="D11">
            <v>10.043993849912418</v>
          </cell>
          <cell r="E11">
            <v>8.5765395188429068</v>
          </cell>
          <cell r="F11">
            <v>10.174226501563002</v>
          </cell>
          <cell r="G11">
            <v>9.5664908699823172</v>
          </cell>
          <cell r="H11">
            <v>8.6867156563733072</v>
          </cell>
          <cell r="I11">
            <v>7.4679559554831805</v>
          </cell>
          <cell r="J11">
            <v>9.7945349431605226</v>
          </cell>
          <cell r="K11">
            <v>7.999153685042991</v>
          </cell>
          <cell r="L11">
            <v>9.2398407908533233</v>
          </cell>
          <cell r="M11">
            <v>7.9088014185443427</v>
          </cell>
          <cell r="N11">
            <v>5.6558045758683217</v>
          </cell>
          <cell r="O11">
            <v>8.5945211717728291</v>
          </cell>
          <cell r="P11">
            <v>8.7357881555916297</v>
          </cell>
          <cell r="Q11">
            <v>5.3794444035367164</v>
          </cell>
          <cell r="R11">
            <v>9.4768538469773862</v>
          </cell>
          <cell r="S11">
            <v>9.8462811835735664</v>
          </cell>
          <cell r="T11">
            <v>5.9332716143611526</v>
          </cell>
          <cell r="U11">
            <v>9.9026637848623498</v>
          </cell>
          <cell r="V11">
            <v>7.2750395556578846</v>
          </cell>
          <cell r="W11">
            <v>10.038459638887247</v>
          </cell>
          <cell r="X11">
            <v>10.27002434846146</v>
          </cell>
          <cell r="Y11">
            <v>7.8998881257708238</v>
          </cell>
          <cell r="Z11">
            <v>5.0401071333053302</v>
          </cell>
          <cell r="AA11">
            <v>7.3629234309416995</v>
          </cell>
          <cell r="AB11">
            <v>6.6121814261383074</v>
          </cell>
          <cell r="AC11">
            <v>6.7326011855582646</v>
          </cell>
          <cell r="AD11">
            <v>6.948224209049064</v>
          </cell>
          <cell r="AE11">
            <v>5.9349567342706848</v>
          </cell>
          <cell r="AF11">
            <v>5.2874899096173351</v>
          </cell>
          <cell r="AG11">
            <v>5.6913100286923264</v>
          </cell>
          <cell r="AH11">
            <v>3.6655065166195873</v>
          </cell>
          <cell r="AI11">
            <v>5.2034738238008478</v>
          </cell>
          <cell r="AJ11">
            <v>2.1685056635772515</v>
          </cell>
          <cell r="AK11">
            <v>0.32618738487593102</v>
          </cell>
          <cell r="AL11">
            <v>0.36290927965969194</v>
          </cell>
          <cell r="AM11">
            <v>4.5322878786487042</v>
          </cell>
          <cell r="AN11">
            <v>1.042289861798914</v>
          </cell>
          <cell r="AO11">
            <v>1.0073657122196789</v>
          </cell>
          <cell r="AP11">
            <v>0.36905113491342983</v>
          </cell>
          <cell r="AQ11">
            <v>2.7721969187017099</v>
          </cell>
          <cell r="AR11">
            <v>1.968440244690602</v>
          </cell>
          <cell r="AS11">
            <v>0.87806469617310012</v>
          </cell>
          <cell r="AT11">
            <v>5.5206690205248883</v>
          </cell>
          <cell r="AU11">
            <v>3.655531720541616</v>
          </cell>
          <cell r="AV11">
            <v>0.35653189216741776</v>
          </cell>
          <cell r="AW11">
            <v>2.728461452172894</v>
          </cell>
          <cell r="AX11">
            <v>1.4671346114188839</v>
          </cell>
          <cell r="AY11">
            <v>1.9674316431032977</v>
          </cell>
          <cell r="AZ11">
            <v>4.699936235826164</v>
          </cell>
          <cell r="BA11">
            <v>0.23787649083329021</v>
          </cell>
          <cell r="BB11" t="str">
            <v/>
          </cell>
          <cell r="BC11">
            <v>2.7487320070085843</v>
          </cell>
          <cell r="BE11">
            <v>0.5804922297253079</v>
          </cell>
          <cell r="BF11">
            <v>8.6150000000000002</v>
          </cell>
        </row>
        <row r="12">
          <cell r="A12">
            <v>2009</v>
          </cell>
          <cell r="B12">
            <v>9.4594831961072643</v>
          </cell>
          <cell r="C12">
            <v>6.0397765985712617</v>
          </cell>
          <cell r="D12">
            <v>9.8182892874877563</v>
          </cell>
          <cell r="E12">
            <v>8.3740568777321212</v>
          </cell>
          <cell r="F12">
            <v>9.611164389229792</v>
          </cell>
          <cell r="G12">
            <v>9.278673987025492</v>
          </cell>
          <cell r="H12">
            <v>8.2071809086214262</v>
          </cell>
          <cell r="I12">
            <v>7.2596785853625434</v>
          </cell>
          <cell r="J12">
            <v>9.6878267847016133</v>
          </cell>
          <cell r="K12">
            <v>7.6411665000487243</v>
          </cell>
          <cell r="L12">
            <v>8.283159364818891</v>
          </cell>
          <cell r="M12">
            <v>7.6084760460576204</v>
          </cell>
          <cell r="N12">
            <v>6.0051108880977058</v>
          </cell>
          <cell r="O12">
            <v>8.4994925475257084</v>
          </cell>
          <cell r="P12">
            <v>8.1155873385623494</v>
          </cell>
          <cell r="Q12">
            <v>5.2855735053802269</v>
          </cell>
          <cell r="R12">
            <v>9.4258550665124687</v>
          </cell>
          <cell r="S12">
            <v>9.9664135336945279</v>
          </cell>
          <cell r="T12">
            <v>5.5259399649659224</v>
          </cell>
          <cell r="U12">
            <v>9.7690450466428516</v>
          </cell>
          <cell r="V12">
            <v>6.8265433993095854</v>
          </cell>
          <cell r="W12">
            <v>8.7606255658301944</v>
          </cell>
          <cell r="X12">
            <v>9.5482195252713904</v>
          </cell>
          <cell r="Y12">
            <v>7.3048204999423509</v>
          </cell>
          <cell r="Z12">
            <v>5.0127084037126606</v>
          </cell>
          <cell r="AA12">
            <v>7.3654147385909594</v>
          </cell>
          <cell r="AB12">
            <v>6.4067413361097696</v>
          </cell>
          <cell r="AC12">
            <v>6.8337127586746877</v>
          </cell>
          <cell r="AD12">
            <v>6.9187403329782473</v>
          </cell>
          <cell r="AE12">
            <v>5.8715175091097382</v>
          </cell>
          <cell r="AF12">
            <v>5.4153194794838972</v>
          </cell>
          <cell r="AG12">
            <v>5.8179139245764615</v>
          </cell>
          <cell r="AH12">
            <v>3.6292544116417678</v>
          </cell>
          <cell r="AI12">
            <v>5.1520496282534252</v>
          </cell>
          <cell r="AJ12">
            <v>2.1290469630167599</v>
          </cell>
          <cell r="AK12">
            <v>0.37811133730712554</v>
          </cell>
          <cell r="AL12">
            <v>0.44376417525031714</v>
          </cell>
          <cell r="AM12">
            <v>4.2877432910342348</v>
          </cell>
          <cell r="AN12">
            <v>1.0622316672118679</v>
          </cell>
          <cell r="AO12">
            <v>1.0265258746929193</v>
          </cell>
          <cell r="AP12">
            <v>0.39243808879462394</v>
          </cell>
          <cell r="AQ12">
            <v>2.7908362672071241</v>
          </cell>
          <cell r="AR12">
            <v>1.7053520907158044</v>
          </cell>
          <cell r="AS12">
            <v>0.95466353056288455</v>
          </cell>
          <cell r="AT12">
            <v>5.7832445848750353</v>
          </cell>
          <cell r="AU12">
            <v>3.8248768400146109</v>
          </cell>
          <cell r="AV12">
            <v>0.35011741086105752</v>
          </cell>
          <cell r="AW12">
            <v>2.8733458642116223</v>
          </cell>
          <cell r="AX12">
            <v>1.4643967507325855</v>
          </cell>
          <cell r="AY12">
            <v>2.086385457473666</v>
          </cell>
          <cell r="AZ12">
            <v>4.7050429963723479</v>
          </cell>
          <cell r="BA12">
            <v>0.23785084913205062</v>
          </cell>
          <cell r="BB12" t="str">
            <v/>
          </cell>
          <cell r="BC12">
            <v>2.7169129410583772</v>
          </cell>
          <cell r="BE12">
            <v>0.56919180689313031</v>
          </cell>
          <cell r="BF12">
            <v>8.5150000000000006</v>
          </cell>
        </row>
        <row r="13">
          <cell r="A13">
            <v>2010</v>
          </cell>
          <cell r="B13">
            <v>9.3776049799757697</v>
          </cell>
          <cell r="C13">
            <v>5.788146404684019</v>
          </cell>
          <cell r="D13">
            <v>10.029466921380074</v>
          </cell>
          <cell r="E13">
            <v>8.198604731356939</v>
          </cell>
          <cell r="F13">
            <v>10.317830820956239</v>
          </cell>
          <cell r="G13">
            <v>9.0530232599121803</v>
          </cell>
          <cell r="H13">
            <v>8.3842454069455048</v>
          </cell>
          <cell r="I13">
            <v>7.0969431373868614</v>
          </cell>
          <cell r="J13">
            <v>9.6942473808014906</v>
          </cell>
          <cell r="K13">
            <v>7.5987752637725716</v>
          </cell>
          <cell r="L13">
            <v>8.6655161094985509</v>
          </cell>
          <cell r="M13">
            <v>7.7092998358215077</v>
          </cell>
          <cell r="N13">
            <v>6.0114804721991133</v>
          </cell>
          <cell r="O13">
            <v>8.4011020448729834</v>
          </cell>
          <cell r="P13">
            <v>8.2057584619586752</v>
          </cell>
          <cell r="Q13">
            <v>5.3783823517942766</v>
          </cell>
          <cell r="R13">
            <v>9.3042145387082478</v>
          </cell>
          <cell r="S13">
            <v>9.8886084896402568</v>
          </cell>
          <cell r="T13">
            <v>6.006405584565865</v>
          </cell>
          <cell r="U13">
            <v>9.2013626520171226</v>
          </cell>
          <cell r="V13">
            <v>6.6954113262212696</v>
          </cell>
          <cell r="W13">
            <v>7.5748517722908781</v>
          </cell>
          <cell r="X13">
            <v>9.2939225961562624</v>
          </cell>
          <cell r="Y13">
            <v>7.0354779025397605</v>
          </cell>
          <cell r="Z13">
            <v>4.7642033532241355</v>
          </cell>
          <cell r="AA13">
            <v>7.849871654121408</v>
          </cell>
          <cell r="AB13">
            <v>6.6692828929512151</v>
          </cell>
          <cell r="AC13">
            <v>6.8492715429785722</v>
          </cell>
          <cell r="AD13">
            <v>6.8568424670528634</v>
          </cell>
          <cell r="AE13">
            <v>5.6930337944507894</v>
          </cell>
          <cell r="AF13">
            <v>5.5814622635612636</v>
          </cell>
          <cell r="AG13">
            <v>4.4676907793116527</v>
          </cell>
          <cell r="AH13">
            <v>3.6134159016685277</v>
          </cell>
          <cell r="AI13">
            <v>4.812498152258768</v>
          </cell>
          <cell r="AJ13" t="str">
            <v/>
          </cell>
          <cell r="AK13">
            <v>0.32035824461678614</v>
          </cell>
          <cell r="AL13">
            <v>0.40276201323208843</v>
          </cell>
          <cell r="AM13">
            <v>4.143654998326693</v>
          </cell>
          <cell r="AN13">
            <v>0.98134194751796833</v>
          </cell>
          <cell r="AO13">
            <v>1.0895308353630138</v>
          </cell>
          <cell r="AP13">
            <v>0.40775117583615933</v>
          </cell>
          <cell r="AQ13">
            <v>2.9408220385900155</v>
          </cell>
          <cell r="AR13">
            <v>1.7604373451780988</v>
          </cell>
          <cell r="AS13">
            <v>0.79910209897819695</v>
          </cell>
          <cell r="AT13">
            <v>5.7153355511929593</v>
          </cell>
          <cell r="AU13">
            <v>3.6612381638217086</v>
          </cell>
          <cell r="AV13">
            <v>0.36987652419379008</v>
          </cell>
          <cell r="AW13">
            <v>3.1269724911404642</v>
          </cell>
          <cell r="AX13">
            <v>1.5667273562579958</v>
          </cell>
          <cell r="AY13">
            <v>2.1025867867392831</v>
          </cell>
          <cell r="AZ13">
            <v>4.7779837146510848</v>
          </cell>
          <cell r="BA13">
            <v>0.23823559074792008</v>
          </cell>
          <cell r="BB13" t="str">
            <v/>
          </cell>
          <cell r="BC13">
            <v>2.6927767869985559</v>
          </cell>
          <cell r="BE13">
            <v>0.57509965060905499</v>
          </cell>
          <cell r="BF13">
            <v>8.3249999999999993</v>
          </cell>
        </row>
        <row r="14">
          <cell r="A14">
            <v>2011</v>
          </cell>
          <cell r="B14">
            <v>9.4572464913327288</v>
          </cell>
          <cell r="C14">
            <v>5.8151950457856767</v>
          </cell>
          <cell r="D14">
            <v>9.7847626340660625</v>
          </cell>
          <cell r="E14">
            <v>8.1261737306221029</v>
          </cell>
          <cell r="F14">
            <v>10.286064363036315</v>
          </cell>
          <cell r="G14">
            <v>8.9122166330871853</v>
          </cell>
          <cell r="H14">
            <v>8.5212534104505266</v>
          </cell>
          <cell r="I14">
            <v>7.1861682088395575</v>
          </cell>
          <cell r="J14">
            <v>9.7021751821868865</v>
          </cell>
          <cell r="K14">
            <v>6.7889071434756367</v>
          </cell>
          <cell r="L14">
            <v>8.5221958989818418</v>
          </cell>
          <cell r="M14">
            <v>7.4305305957134795</v>
          </cell>
          <cell r="N14">
            <v>6.1785488216740303</v>
          </cell>
          <cell r="O14">
            <v>8.3936978376664548</v>
          </cell>
          <cell r="P14">
            <v>8.033355073855752</v>
          </cell>
          <cell r="Q14">
            <v>5.4055783535100383</v>
          </cell>
          <cell r="R14">
            <v>9.1670130468967237</v>
          </cell>
          <cell r="S14">
            <v>9.9609832747834091</v>
          </cell>
          <cell r="T14">
            <v>6.7474121109816139</v>
          </cell>
          <cell r="U14">
            <v>9.831727631984803</v>
          </cell>
          <cell r="V14">
            <v>7.7221644161398721</v>
          </cell>
          <cell r="W14">
            <v>7.6583299521967607</v>
          </cell>
          <cell r="X14">
            <v>9.2728481720200335</v>
          </cell>
          <cell r="Y14">
            <v>7.0677068074424341</v>
          </cell>
          <cell r="Z14">
            <v>4.7847432740069396</v>
          </cell>
          <cell r="AA14">
            <v>7.3004943836343514</v>
          </cell>
          <cell r="AB14">
            <v>6.5088335407231863</v>
          </cell>
          <cell r="AC14">
            <v>6.6886857804294078</v>
          </cell>
          <cell r="AD14">
            <v>6.9464234213943552</v>
          </cell>
          <cell r="AE14">
            <v>5.5280357932865787</v>
          </cell>
          <cell r="AF14">
            <v>5.6658182931182255</v>
          </cell>
          <cell r="AG14">
            <v>5.4351278877308804</v>
          </cell>
          <cell r="AH14">
            <v>3.7019672829849704</v>
          </cell>
          <cell r="AI14">
            <v>4.6403458342687909</v>
          </cell>
          <cell r="AJ14" t="str">
            <v/>
          </cell>
          <cell r="AK14">
            <v>0.40658745568588195</v>
          </cell>
          <cell r="AL14">
            <v>0.39693379256076211</v>
          </cell>
          <cell r="AM14">
            <v>4.4739430294071942</v>
          </cell>
          <cell r="AN14">
            <v>0.99051626890002564</v>
          </cell>
          <cell r="AO14">
            <v>1.0932306657434909</v>
          </cell>
          <cell r="AP14">
            <v>0.41972705614792505</v>
          </cell>
          <cell r="AQ14">
            <v>3.2377730264963147</v>
          </cell>
          <cell r="AR14">
            <v>1.8166775552915886</v>
          </cell>
          <cell r="AS14">
            <v>0.88686586352770058</v>
          </cell>
          <cell r="AT14">
            <v>5.8977215907926812</v>
          </cell>
          <cell r="AU14">
            <v>4.165211472842425</v>
          </cell>
          <cell r="AV14">
            <v>0.38128330489532314</v>
          </cell>
          <cell r="AW14">
            <v>3.2313094721199547</v>
          </cell>
          <cell r="AX14">
            <v>1.5460151625685092</v>
          </cell>
          <cell r="AY14">
            <v>2.1576380193756726</v>
          </cell>
          <cell r="AZ14">
            <v>4.905316629660283</v>
          </cell>
          <cell r="BA14">
            <v>0.23829002639007724</v>
          </cell>
          <cell r="BB14" t="str">
            <v/>
          </cell>
          <cell r="BC14">
            <v>2.7755951082180808</v>
          </cell>
          <cell r="BE14">
            <v>0.56486985764010023</v>
          </cell>
          <cell r="BF14">
            <v>8.17</v>
          </cell>
        </row>
        <row r="15">
          <cell r="A15">
            <v>2012</v>
          </cell>
          <cell r="B15">
            <v>9.2099728283095903</v>
          </cell>
          <cell r="C15">
            <v>6.2361963246569445</v>
          </cell>
          <cell r="D15">
            <v>9.8565651407179686</v>
          </cell>
          <cell r="E15">
            <v>7.8882403435850188</v>
          </cell>
          <cell r="F15">
            <v>10.497573326712404</v>
          </cell>
          <cell r="G15">
            <v>8.8764743845456895</v>
          </cell>
          <cell r="H15">
            <v>7.5732574524399849</v>
          </cell>
          <cell r="I15">
            <v>6.7987011921795757</v>
          </cell>
          <cell r="J15">
            <v>9.6922514783762725</v>
          </cell>
          <cell r="K15">
            <v>6.9505896560856399</v>
          </cell>
          <cell r="L15">
            <v>8.3447090191790352</v>
          </cell>
          <cell r="M15">
            <v>7.5118917647729608</v>
          </cell>
          <cell r="N15">
            <v>6.1703328887911297</v>
          </cell>
          <cell r="O15">
            <v>8.2924654489588967</v>
          </cell>
          <cell r="P15">
            <v>7.8787969159950473</v>
          </cell>
          <cell r="Q15">
            <v>5.429651565512561</v>
          </cell>
          <cell r="R15">
            <v>9.4320209027033339</v>
          </cell>
          <cell r="S15">
            <v>9.4180525820193726</v>
          </cell>
          <cell r="T15">
            <v>6.3936415441555861</v>
          </cell>
          <cell r="U15">
            <v>9.63924094932465</v>
          </cell>
          <cell r="V15">
            <v>8.7827256614571745</v>
          </cell>
          <cell r="W15">
            <v>8.0679132325755472</v>
          </cell>
          <cell r="X15">
            <v>9.2003507487134435</v>
          </cell>
          <cell r="Y15">
            <v>7.0222181748209715</v>
          </cell>
          <cell r="Z15">
            <v>4.7347551452961509</v>
          </cell>
          <cell r="AA15">
            <v>7.2946200658741933</v>
          </cell>
          <cell r="AB15">
            <v>6.2821171117330525</v>
          </cell>
          <cell r="AC15">
            <v>6.782111686956088</v>
          </cell>
          <cell r="AD15">
            <v>7.0692455630154711</v>
          </cell>
          <cell r="AE15">
            <v>5.5822080908606901</v>
          </cell>
          <cell r="AF15">
            <v>5.6772534985155669</v>
          </cell>
          <cell r="AG15">
            <v>6.4626152698572961</v>
          </cell>
          <cell r="AH15">
            <v>3.7271848076566068</v>
          </cell>
          <cell r="AI15">
            <v>4.4902320775048992</v>
          </cell>
          <cell r="AJ15" t="str">
            <v/>
          </cell>
          <cell r="AK15">
            <v>0.47047032530586053</v>
          </cell>
          <cell r="AL15">
            <v>0.39085261029508273</v>
          </cell>
          <cell r="AM15">
            <v>4.4768797088139483</v>
          </cell>
          <cell r="AN15">
            <v>0.9985171277706425</v>
          </cell>
          <cell r="AO15">
            <v>1.1261080731568127</v>
          </cell>
          <cell r="AP15">
            <v>0.32971342113007951</v>
          </cell>
          <cell r="AQ15">
            <v>3.4222885524948672</v>
          </cell>
          <cell r="AR15">
            <v>1.8639885528191653</v>
          </cell>
          <cell r="AS15">
            <v>0.93485063774229094</v>
          </cell>
          <cell r="AT15">
            <v>5.9502812835096464</v>
          </cell>
          <cell r="AU15">
            <v>4.5879322311390727</v>
          </cell>
          <cell r="AV15">
            <v>0.4062656296028534</v>
          </cell>
          <cell r="AW15">
            <v>3.3567088030211076</v>
          </cell>
          <cell r="AX15">
            <v>1.6117503057950213</v>
          </cell>
          <cell r="AY15">
            <v>2.2230501571101717</v>
          </cell>
          <cell r="AZ15">
            <v>5.3184019779074543</v>
          </cell>
          <cell r="BA15">
            <v>0.23835354503736805</v>
          </cell>
          <cell r="BB15" t="str">
            <v/>
          </cell>
          <cell r="BC15">
            <v>2.8031787920779236</v>
          </cell>
          <cell r="BE15">
            <v>0.55716326254734383</v>
          </cell>
          <cell r="BF15">
            <v>7.7349999999999994</v>
          </cell>
        </row>
        <row r="16">
          <cell r="A16">
            <v>2013</v>
          </cell>
          <cell r="B16">
            <v>8.800803501871771</v>
          </cell>
          <cell r="C16">
            <v>6.1341279635097727</v>
          </cell>
          <cell r="D16">
            <v>8.2253359651217863</v>
          </cell>
          <cell r="E16">
            <v>7.7992939221739128</v>
          </cell>
          <cell r="F16">
            <v>10.123164343122694</v>
          </cell>
          <cell r="G16">
            <v>10.294062732784194</v>
          </cell>
          <cell r="H16">
            <v>7.7888890354579905</v>
          </cell>
          <cell r="I16">
            <v>6.7100572980843722</v>
          </cell>
          <cell r="J16">
            <v>9.5075076876386948</v>
          </cell>
          <cell r="K16">
            <v>6.3086294205890585</v>
          </cell>
          <cell r="L16">
            <v>7.5689984143352591</v>
          </cell>
          <cell r="M16">
            <v>7.2255555843624544</v>
          </cell>
          <cell r="N16">
            <v>6.0717685965316486</v>
          </cell>
          <cell r="O16">
            <v>8.1970758539430033</v>
          </cell>
          <cell r="P16">
            <v>7.817863171236958</v>
          </cell>
          <cell r="Q16" t="str">
            <v/>
          </cell>
          <cell r="R16">
            <v>10.344662032138245</v>
          </cell>
          <cell r="S16">
            <v>10.22343142226101</v>
          </cell>
          <cell r="T16">
            <v>4.8888981065747723</v>
          </cell>
          <cell r="U16">
            <v>9.3070080246660307</v>
          </cell>
          <cell r="V16">
            <v>8.6303311474310114</v>
          </cell>
          <cell r="W16">
            <v>8.0866493096833505</v>
          </cell>
          <cell r="X16">
            <v>8.4528309955122296</v>
          </cell>
          <cell r="Y16">
            <v>7.0633917773519208</v>
          </cell>
          <cell r="Z16">
            <v>4.7633572568446985</v>
          </cell>
          <cell r="AA16">
            <v>7.1637984373795547</v>
          </cell>
          <cell r="AB16">
            <v>6.352879387510411</v>
          </cell>
          <cell r="AC16">
            <v>6.7087229707973401</v>
          </cell>
          <cell r="AD16">
            <v>7.1156738216469702</v>
          </cell>
          <cell r="AE16">
            <v>5.5080744996191733</v>
          </cell>
          <cell r="AF16">
            <v>5.4810715306800404</v>
          </cell>
          <cell r="AG16">
            <v>5.7142701074568167</v>
          </cell>
          <cell r="AH16">
            <v>3.7020614429843586</v>
          </cell>
          <cell r="AI16">
            <v>4.5498178475097975</v>
          </cell>
          <cell r="AJ16" t="str">
            <v/>
          </cell>
          <cell r="AK16">
            <v>0.41102916516607091</v>
          </cell>
          <cell r="AL16">
            <v>0.32645490708806513</v>
          </cell>
          <cell r="AM16">
            <v>4.4498059189725048</v>
          </cell>
          <cell r="AN16">
            <v>0.99029602008085427</v>
          </cell>
          <cell r="AO16">
            <v>1.0335061672918404</v>
          </cell>
          <cell r="AP16">
            <v>0.33429812022680455</v>
          </cell>
          <cell r="AQ16">
            <v>3.5702157237608447</v>
          </cell>
          <cell r="AR16">
            <v>1.8713596521739129</v>
          </cell>
          <cell r="AS16">
            <v>0.95001991598726687</v>
          </cell>
          <cell r="AT16">
            <v>5.2788798043812033</v>
          </cell>
          <cell r="AU16">
            <v>4.3677281297039166</v>
          </cell>
          <cell r="AV16">
            <v>0.40296561065319259</v>
          </cell>
          <cell r="AW16">
            <v>3.1037235867499122</v>
          </cell>
          <cell r="AX16">
            <v>1.566371868980315</v>
          </cell>
          <cell r="AY16">
            <v>2.0654512492513049</v>
          </cell>
          <cell r="AZ16">
            <v>5.2866013691805138</v>
          </cell>
          <cell r="BA16">
            <v>0.2384096916492453</v>
          </cell>
          <cell r="BB16" t="str">
            <v/>
          </cell>
          <cell r="BC16">
            <v>2.7837278989039738</v>
          </cell>
          <cell r="BE16">
            <v>0.58135940994834301</v>
          </cell>
          <cell r="BF16">
            <v>7.7050000000000001</v>
          </cell>
        </row>
        <row r="17">
          <cell r="A17">
            <v>2014</v>
          </cell>
          <cell r="B17">
            <v>9.1272325153638576</v>
          </cell>
          <cell r="C17">
            <v>6.3150623782797366</v>
          </cell>
          <cell r="D17">
            <v>8.1136568520921113</v>
          </cell>
          <cell r="E17">
            <v>8.0199368279736092</v>
          </cell>
          <cell r="F17">
            <v>10.560804685619388</v>
          </cell>
          <cell r="G17">
            <v>11.001547470866026</v>
          </cell>
          <cell r="H17">
            <v>7.9283241226559218</v>
          </cell>
          <cell r="I17">
            <v>6.5518803812554083</v>
          </cell>
          <cell r="J17">
            <v>9.5986013971573581</v>
          </cell>
          <cell r="K17">
            <v>6.3765133808124039</v>
          </cell>
          <cell r="L17">
            <v>7.7567431858946945</v>
          </cell>
          <cell r="M17">
            <v>7.2029793656872592</v>
          </cell>
          <cell r="N17">
            <v>6.0543235372512312</v>
          </cell>
          <cell r="O17">
            <v>8.088962952994633</v>
          </cell>
          <cell r="P17">
            <v>7.9088006369609394</v>
          </cell>
          <cell r="Q17" t="str">
            <v/>
          </cell>
          <cell r="R17">
            <v>10.288141237661574</v>
          </cell>
          <cell r="S17">
            <v>10.024569356576515</v>
          </cell>
          <cell r="T17">
            <v>5.0666169554878548</v>
          </cell>
          <cell r="U17">
            <v>9.524204361375757</v>
          </cell>
          <cell r="V17">
            <v>8.2192374899753435</v>
          </cell>
          <cell r="W17">
            <v>8.3148640560436071</v>
          </cell>
          <cell r="X17">
            <v>8.2645558429408847</v>
          </cell>
          <cell r="Y17">
            <v>6.7296486228258914</v>
          </cell>
          <cell r="Z17" t="str">
            <v/>
          </cell>
          <cell r="AA17">
            <v>7.0717248835403979</v>
          </cell>
          <cell r="AB17">
            <v>6.3526375503100398</v>
          </cell>
          <cell r="AC17">
            <v>6.5491173672851071</v>
          </cell>
          <cell r="AD17">
            <v>7.089603425253415</v>
          </cell>
          <cell r="AE17">
            <v>5.3302607787970846</v>
          </cell>
          <cell r="AF17">
            <v>5.582524007494964</v>
          </cell>
          <cell r="AG17">
            <v>4.9295696210121474</v>
          </cell>
          <cell r="AH17">
            <v>3.7550449276001379</v>
          </cell>
          <cell r="AI17">
            <v>4.7266867123772025</v>
          </cell>
          <cell r="AJ17" t="str">
            <v/>
          </cell>
          <cell r="AK17">
            <v>0.39939041977705347</v>
          </cell>
          <cell r="AL17">
            <v>0.31249160738713622</v>
          </cell>
          <cell r="AM17">
            <v>4.4962206167190741</v>
          </cell>
          <cell r="AN17">
            <v>1.0584861467306663</v>
          </cell>
          <cell r="AO17">
            <v>1.0663927763684935</v>
          </cell>
          <cell r="AP17" t="str">
            <v/>
          </cell>
          <cell r="AQ17">
            <v>3.5567495390760167</v>
          </cell>
          <cell r="AR17">
            <v>2.1585974631567031</v>
          </cell>
          <cell r="AS17">
            <v>0.99114526550244575</v>
          </cell>
          <cell r="AT17">
            <v>5.2841382064297333</v>
          </cell>
          <cell r="AU17">
            <v>4.3317537909816251</v>
          </cell>
          <cell r="AV17">
            <v>0.41827683371800933</v>
          </cell>
          <cell r="AW17">
            <v>3.0565508190588355</v>
          </cell>
          <cell r="AX17">
            <v>1.2786140232794181</v>
          </cell>
          <cell r="AY17">
            <v>2.0872599231754161</v>
          </cell>
          <cell r="AZ17">
            <v>5.2340778811576936</v>
          </cell>
          <cell r="BA17">
            <v>0.23953488372093024</v>
          </cell>
          <cell r="BB17" t="str">
            <v/>
          </cell>
          <cell r="BC17">
            <v>2.7166769010908083</v>
          </cell>
          <cell r="BE17">
            <v>0.58827442653290196</v>
          </cell>
          <cell r="BF17">
            <v>7.47</v>
          </cell>
        </row>
        <row r="18">
          <cell r="A18">
            <v>2015</v>
          </cell>
          <cell r="B18" t="str">
            <v/>
          </cell>
          <cell r="C18" t="str">
            <v/>
          </cell>
          <cell r="D18" t="str">
            <v/>
          </cell>
          <cell r="E18" t="str">
            <v/>
          </cell>
          <cell r="F18" t="str">
            <v/>
          </cell>
          <cell r="G18" t="str">
            <v/>
          </cell>
          <cell r="H18" t="str">
            <v/>
          </cell>
          <cell r="I18" t="str">
            <v/>
          </cell>
          <cell r="J18" t="str">
            <v/>
          </cell>
          <cell r="K18" t="str">
            <v/>
          </cell>
          <cell r="L18" t="str">
            <v/>
          </cell>
          <cell r="M18" t="str">
            <v/>
          </cell>
          <cell r="N18" t="str">
            <v/>
          </cell>
          <cell r="O18" t="str">
            <v/>
          </cell>
          <cell r="P18" t="str">
            <v/>
          </cell>
          <cell r="Q18" t="str">
            <v/>
          </cell>
          <cell r="R18" t="str">
            <v/>
          </cell>
          <cell r="S18" t="str">
            <v/>
          </cell>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E18" t="str">
            <v/>
          </cell>
          <cell r="BF18">
            <v>0</v>
          </cell>
        </row>
      </sheetData>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kym.anderson@adelaide.edu.au"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B1:K25"/>
  <sheetViews>
    <sheetView tabSelected="1" workbookViewId="0">
      <selection activeCell="B2" sqref="B2:J2"/>
    </sheetView>
  </sheetViews>
  <sheetFormatPr defaultRowHeight="15" x14ac:dyDescent="0.25"/>
  <sheetData>
    <row r="1" spans="2:11" ht="15.75" thickBot="1" x14ac:dyDescent="0.3"/>
    <row r="2" spans="2:11" ht="27.75" customHeight="1" thickBot="1" x14ac:dyDescent="0.3">
      <c r="B2" s="166" t="s">
        <v>632</v>
      </c>
      <c r="C2" s="167"/>
      <c r="D2" s="167"/>
      <c r="E2" s="167"/>
      <c r="F2" s="167"/>
      <c r="G2" s="167"/>
      <c r="H2" s="167"/>
      <c r="I2" s="167"/>
      <c r="J2" s="168"/>
      <c r="K2" s="77"/>
    </row>
    <row r="3" spans="2:11" ht="15.75" thickBot="1" x14ac:dyDescent="0.3">
      <c r="B3" s="155"/>
      <c r="C3" s="156"/>
      <c r="D3" s="156"/>
      <c r="E3" s="156"/>
      <c r="F3" s="156"/>
      <c r="G3" s="156"/>
      <c r="H3" s="156"/>
      <c r="I3" s="156"/>
      <c r="J3" s="156"/>
      <c r="K3" s="77"/>
    </row>
    <row r="4" spans="2:11" ht="15.75" thickBot="1" x14ac:dyDescent="0.3">
      <c r="B4" s="169" t="s">
        <v>618</v>
      </c>
      <c r="C4" s="170"/>
      <c r="D4" s="170"/>
      <c r="E4" s="170"/>
      <c r="F4" s="170"/>
      <c r="G4" s="170"/>
      <c r="H4" s="170"/>
      <c r="I4" s="170"/>
      <c r="J4" s="171"/>
      <c r="K4" s="77"/>
    </row>
    <row r="5" spans="2:11" ht="30.75" customHeight="1" thickBot="1" x14ac:dyDescent="0.3">
      <c r="B5" s="172" t="s">
        <v>631</v>
      </c>
      <c r="C5" s="173"/>
      <c r="D5" s="173"/>
      <c r="E5" s="173"/>
      <c r="F5" s="173"/>
      <c r="G5" s="173"/>
      <c r="H5" s="173"/>
      <c r="I5" s="173"/>
      <c r="J5" s="174"/>
      <c r="K5" s="77"/>
    </row>
    <row r="6" spans="2:11" ht="15.75" thickBot="1" x14ac:dyDescent="0.3">
      <c r="B6" s="157" t="s">
        <v>619</v>
      </c>
      <c r="C6" s="156"/>
      <c r="D6" s="156"/>
      <c r="E6" s="156"/>
      <c r="F6" s="156"/>
      <c r="G6" s="156"/>
      <c r="H6" s="156"/>
      <c r="I6" s="156"/>
      <c r="J6" s="156"/>
      <c r="K6" s="77"/>
    </row>
    <row r="7" spans="2:11" x14ac:dyDescent="0.25">
      <c r="B7" s="175" t="s">
        <v>620</v>
      </c>
      <c r="C7" s="176"/>
      <c r="D7" s="176"/>
      <c r="E7" s="176"/>
      <c r="F7" s="176"/>
      <c r="G7" s="176"/>
      <c r="H7" s="176"/>
      <c r="I7" s="176"/>
      <c r="J7" s="177"/>
      <c r="K7" s="77"/>
    </row>
    <row r="8" spans="2:11" ht="33" customHeight="1" thickBot="1" x14ac:dyDescent="0.3">
      <c r="B8" s="178"/>
      <c r="C8" s="179"/>
      <c r="D8" s="179"/>
      <c r="E8" s="179"/>
      <c r="F8" s="179"/>
      <c r="G8" s="179"/>
      <c r="H8" s="179"/>
      <c r="I8" s="179"/>
      <c r="J8" s="180"/>
      <c r="K8" s="77"/>
    </row>
    <row r="9" spans="2:11" ht="15.75" thickBot="1" x14ac:dyDescent="0.3">
      <c r="B9" s="158"/>
      <c r="C9" s="156"/>
      <c r="D9" s="156"/>
      <c r="E9" s="156"/>
      <c r="F9" s="156"/>
      <c r="G9" s="156"/>
      <c r="H9" s="156"/>
      <c r="I9" s="156"/>
      <c r="J9" s="156"/>
      <c r="K9" s="77"/>
    </row>
    <row r="10" spans="2:11" ht="15.75" thickBot="1" x14ac:dyDescent="0.3">
      <c r="B10" s="158"/>
      <c r="C10" s="159"/>
      <c r="D10" s="159"/>
      <c r="E10" s="159"/>
      <c r="F10" s="159"/>
      <c r="G10" s="159"/>
      <c r="H10" s="159"/>
      <c r="I10" s="159"/>
      <c r="J10" s="159"/>
      <c r="K10" s="77"/>
    </row>
    <row r="11" spans="2:11" ht="33.75" customHeight="1" thickBot="1" x14ac:dyDescent="0.3">
      <c r="B11" s="172" t="s">
        <v>621</v>
      </c>
      <c r="C11" s="173"/>
      <c r="D11" s="173"/>
      <c r="E11" s="173"/>
      <c r="F11" s="173"/>
      <c r="G11" s="173"/>
      <c r="H11" s="173"/>
      <c r="I11" s="173"/>
      <c r="J11" s="174"/>
      <c r="K11" s="77"/>
    </row>
    <row r="12" spans="2:11" ht="15.75" thickBot="1" x14ac:dyDescent="0.3">
      <c r="B12" s="155"/>
      <c r="C12" s="156"/>
      <c r="D12" s="156"/>
      <c r="E12" s="156"/>
      <c r="F12" s="156"/>
      <c r="G12" s="156"/>
      <c r="H12" s="156"/>
      <c r="I12" s="156"/>
      <c r="J12" s="156"/>
      <c r="K12" s="77"/>
    </row>
    <row r="13" spans="2:11" ht="15.75" thickBot="1" x14ac:dyDescent="0.3">
      <c r="B13" s="155"/>
      <c r="C13" s="156"/>
      <c r="D13" s="156"/>
      <c r="E13" s="156"/>
      <c r="F13" s="156"/>
      <c r="G13" s="156"/>
      <c r="H13" s="156"/>
      <c r="I13" s="156"/>
      <c r="J13" s="156"/>
      <c r="K13" s="77"/>
    </row>
    <row r="14" spans="2:11" x14ac:dyDescent="0.25">
      <c r="B14" s="169" t="s">
        <v>622</v>
      </c>
      <c r="C14" s="170"/>
      <c r="D14" s="170"/>
      <c r="E14" s="170"/>
      <c r="F14" s="170"/>
      <c r="G14" s="170"/>
      <c r="H14" s="170"/>
      <c r="I14" s="170"/>
      <c r="J14" s="171"/>
      <c r="K14" s="77"/>
    </row>
    <row r="15" spans="2:11" ht="60.75" customHeight="1" thickBot="1" x14ac:dyDescent="0.3">
      <c r="B15" s="181"/>
      <c r="C15" s="182"/>
      <c r="D15" s="182"/>
      <c r="E15" s="182"/>
      <c r="F15" s="182"/>
      <c r="G15" s="182"/>
      <c r="H15" s="182"/>
      <c r="I15" s="182"/>
      <c r="J15" s="183"/>
      <c r="K15" s="77"/>
    </row>
    <row r="16" spans="2:11" ht="15.75" thickBot="1" x14ac:dyDescent="0.3">
      <c r="B16" s="155"/>
      <c r="C16" s="156"/>
      <c r="D16" s="156"/>
      <c r="E16" s="156"/>
      <c r="F16" s="156"/>
      <c r="G16" s="156"/>
      <c r="H16" s="156"/>
      <c r="I16" s="156"/>
      <c r="J16" s="156"/>
      <c r="K16" s="77"/>
    </row>
    <row r="17" spans="2:11" ht="15.75" thickBot="1" x14ac:dyDescent="0.3">
      <c r="B17" s="155"/>
      <c r="C17" s="156"/>
      <c r="D17" s="156"/>
      <c r="E17" s="156"/>
      <c r="F17" s="156"/>
      <c r="G17" s="156"/>
      <c r="H17" s="156"/>
      <c r="I17" s="156"/>
      <c r="J17" s="156"/>
      <c r="K17" s="77"/>
    </row>
    <row r="18" spans="2:11" ht="15.75" thickBot="1" x14ac:dyDescent="0.3">
      <c r="B18" s="184" t="s">
        <v>623</v>
      </c>
      <c r="C18" s="185"/>
      <c r="D18" s="185"/>
      <c r="E18" s="185"/>
      <c r="F18" s="185"/>
      <c r="G18" s="185"/>
      <c r="H18" s="185"/>
      <c r="I18" s="185"/>
      <c r="J18" s="186"/>
      <c r="K18" s="77"/>
    </row>
    <row r="19" spans="2:11" ht="15.75" thickBot="1" x14ac:dyDescent="0.3">
      <c r="B19" s="160" t="s">
        <v>624</v>
      </c>
      <c r="C19" s="161"/>
      <c r="D19" s="159"/>
      <c r="E19" s="159"/>
      <c r="F19" s="159"/>
      <c r="G19" s="159"/>
      <c r="H19" s="159"/>
      <c r="I19" s="159"/>
      <c r="J19" s="159"/>
      <c r="K19" s="77"/>
    </row>
    <row r="20" spans="2:11" ht="15.75" thickBot="1" x14ac:dyDescent="0.3">
      <c r="B20" s="160" t="s">
        <v>625</v>
      </c>
      <c r="C20" s="162"/>
      <c r="D20" s="162"/>
      <c r="E20" s="161"/>
      <c r="F20" s="159"/>
      <c r="G20" s="159"/>
      <c r="H20" s="159"/>
      <c r="I20" s="159"/>
      <c r="J20" s="159"/>
      <c r="K20" s="77"/>
    </row>
    <row r="21" spans="2:11" ht="15.75" thickBot="1" x14ac:dyDescent="0.3">
      <c r="B21" s="160" t="s">
        <v>626</v>
      </c>
      <c r="C21" s="161"/>
      <c r="D21" s="159"/>
      <c r="E21" s="159"/>
      <c r="F21" s="159"/>
      <c r="G21" s="159"/>
      <c r="H21" s="159"/>
      <c r="I21" s="159"/>
      <c r="J21" s="159"/>
      <c r="K21" s="77"/>
    </row>
    <row r="22" spans="2:11" ht="15.75" thickBot="1" x14ac:dyDescent="0.3">
      <c r="B22" s="160" t="s">
        <v>627</v>
      </c>
      <c r="C22" s="161"/>
      <c r="D22" s="159"/>
      <c r="E22" s="159"/>
      <c r="F22" s="159"/>
      <c r="G22" s="159"/>
      <c r="H22" s="159"/>
      <c r="I22" s="159"/>
      <c r="J22" s="159"/>
      <c r="K22" s="77"/>
    </row>
    <row r="23" spans="2:11" ht="15.75" thickBot="1" x14ac:dyDescent="0.3">
      <c r="B23" s="160" t="s">
        <v>628</v>
      </c>
      <c r="C23" s="162"/>
      <c r="D23" s="161"/>
      <c r="E23" s="159"/>
      <c r="F23" s="159"/>
      <c r="G23" s="159"/>
      <c r="H23" s="159"/>
      <c r="I23" s="159"/>
      <c r="J23" s="159"/>
      <c r="K23" s="77"/>
    </row>
    <row r="24" spans="2:11" ht="15.75" thickBot="1" x14ac:dyDescent="0.3">
      <c r="B24" s="160" t="s">
        <v>629</v>
      </c>
      <c r="C24" s="162"/>
      <c r="D24" s="161"/>
      <c r="E24" s="159"/>
      <c r="F24" s="159"/>
      <c r="G24" s="159"/>
      <c r="H24" s="159"/>
      <c r="I24" s="159"/>
      <c r="J24" s="159"/>
      <c r="K24" s="77"/>
    </row>
    <row r="25" spans="2:11" ht="15.75" thickBot="1" x14ac:dyDescent="0.3">
      <c r="B25" s="163" t="s">
        <v>630</v>
      </c>
      <c r="C25" s="164"/>
      <c r="D25" s="165"/>
      <c r="E25" s="159"/>
      <c r="F25" s="159"/>
      <c r="G25" s="159"/>
      <c r="H25" s="159"/>
      <c r="I25" s="159"/>
      <c r="J25" s="159"/>
      <c r="K25" s="77"/>
    </row>
  </sheetData>
  <mergeCells count="14">
    <mergeCell ref="B22:C22"/>
    <mergeCell ref="B23:D23"/>
    <mergeCell ref="B24:D24"/>
    <mergeCell ref="B25:D25"/>
    <mergeCell ref="B2:J2"/>
    <mergeCell ref="B4:J4"/>
    <mergeCell ref="B5:J5"/>
    <mergeCell ref="B7:J8"/>
    <mergeCell ref="B11:J11"/>
    <mergeCell ref="B14:J15"/>
    <mergeCell ref="B18:J18"/>
    <mergeCell ref="B19:C19"/>
    <mergeCell ref="B20:E20"/>
    <mergeCell ref="B21:C21"/>
  </mergeCells>
  <hyperlinks>
    <hyperlink ref="B25" r:id="rId1" display="mailto:kym.anderson@adelaide.edu.au"/>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6">
    <tabColor theme="7" tint="0.59999389629810485"/>
  </sheetPr>
  <dimension ref="A1:CR17"/>
  <sheetViews>
    <sheetView workbookViewId="0">
      <pane xSplit="1" ySplit="2" topLeftCell="BT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1" max="1" width="7.42578125" style="77"/>
    <col min="2" max="94" width="8.7109375" style="77" customWidth="1"/>
    <col min="95" max="95" width="7.42578125" style="77"/>
    <col min="96" max="96" width="9.140625" style="77" bestFit="1" customWidth="1"/>
    <col min="97" max="16384" width="7.42578125" style="77"/>
  </cols>
  <sheetData>
    <row r="1" spans="1:96" x14ac:dyDescent="0.25">
      <c r="A1" s="80" t="s">
        <v>438</v>
      </c>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row>
    <row r="2" spans="1:96" x14ac:dyDescent="0.25">
      <c r="A2" s="78" t="s">
        <v>39</v>
      </c>
      <c r="B2" s="79" t="s">
        <v>254</v>
      </c>
      <c r="C2" s="79" t="s">
        <v>255</v>
      </c>
      <c r="D2" s="79" t="s">
        <v>42</v>
      </c>
      <c r="E2" s="79" t="s">
        <v>47</v>
      </c>
      <c r="F2" s="79" t="s">
        <v>274</v>
      </c>
      <c r="G2" s="79" t="s">
        <v>52</v>
      </c>
      <c r="H2" s="79" t="s">
        <v>53</v>
      </c>
      <c r="I2" s="79" t="s">
        <v>54</v>
      </c>
      <c r="J2" s="79" t="s">
        <v>55</v>
      </c>
      <c r="K2" s="79" t="s">
        <v>60</v>
      </c>
      <c r="L2" s="79" t="s">
        <v>67</v>
      </c>
      <c r="M2" s="79" t="s">
        <v>69</v>
      </c>
      <c r="N2" s="79" t="s">
        <v>71</v>
      </c>
      <c r="O2" s="79" t="s">
        <v>73</v>
      </c>
      <c r="P2" s="79" t="s">
        <v>75</v>
      </c>
      <c r="Q2" s="79" t="s">
        <v>77</v>
      </c>
      <c r="R2" s="79" t="s">
        <v>81</v>
      </c>
      <c r="S2" s="79" t="s">
        <v>83</v>
      </c>
      <c r="T2" s="79" t="s">
        <v>256</v>
      </c>
      <c r="U2" s="79" t="s">
        <v>84</v>
      </c>
      <c r="V2" s="79" t="s">
        <v>85</v>
      </c>
      <c r="W2" s="79" t="s">
        <v>257</v>
      </c>
      <c r="X2" s="79" t="s">
        <v>87</v>
      </c>
      <c r="Y2" s="79" t="s">
        <v>88</v>
      </c>
      <c r="Z2" s="79" t="s">
        <v>89</v>
      </c>
      <c r="AA2" s="79" t="s">
        <v>90</v>
      </c>
      <c r="AB2" s="79" t="s">
        <v>91</v>
      </c>
      <c r="AC2" s="79" t="s">
        <v>92</v>
      </c>
      <c r="AD2" s="79" t="s">
        <v>93</v>
      </c>
      <c r="AE2" s="79" t="s">
        <v>94</v>
      </c>
      <c r="AF2" s="79" t="s">
        <v>96</v>
      </c>
      <c r="AG2" s="79" t="s">
        <v>97</v>
      </c>
      <c r="AH2" s="79" t="s">
        <v>98</v>
      </c>
      <c r="AI2" s="79" t="s">
        <v>101</v>
      </c>
      <c r="AJ2" s="79" t="s">
        <v>102</v>
      </c>
      <c r="AK2" s="79" t="s">
        <v>103</v>
      </c>
      <c r="AL2" s="79" t="s">
        <v>104</v>
      </c>
      <c r="AM2" s="79" t="s">
        <v>105</v>
      </c>
      <c r="AN2" s="79" t="s">
        <v>106</v>
      </c>
      <c r="AO2" s="79" t="s">
        <v>107</v>
      </c>
      <c r="AP2" s="79" t="s">
        <v>258</v>
      </c>
      <c r="AQ2" s="79" t="s">
        <v>110</v>
      </c>
      <c r="AR2" s="79" t="s">
        <v>116</v>
      </c>
      <c r="AS2" s="79" t="s">
        <v>117</v>
      </c>
      <c r="AT2" s="79" t="s">
        <v>120</v>
      </c>
      <c r="AU2" s="79" t="s">
        <v>121</v>
      </c>
      <c r="AV2" s="79" t="s">
        <v>122</v>
      </c>
      <c r="AW2" s="79" t="s">
        <v>126</v>
      </c>
      <c r="AX2" s="79" t="s">
        <v>127</v>
      </c>
      <c r="AY2" s="79" t="s">
        <v>132</v>
      </c>
      <c r="AZ2" s="79" t="s">
        <v>138</v>
      </c>
      <c r="BA2" s="79" t="s">
        <v>142</v>
      </c>
      <c r="BB2" s="79" t="s">
        <v>150</v>
      </c>
      <c r="BC2" s="79" t="s">
        <v>152</v>
      </c>
      <c r="BD2" s="79" t="s">
        <v>259</v>
      </c>
      <c r="BE2" s="79" t="s">
        <v>153</v>
      </c>
      <c r="BF2" s="79" t="s">
        <v>160</v>
      </c>
      <c r="BG2" s="79" t="s">
        <v>169</v>
      </c>
      <c r="BH2" s="79" t="s">
        <v>178</v>
      </c>
      <c r="BI2" s="79" t="s">
        <v>180</v>
      </c>
      <c r="BJ2" s="79" t="s">
        <v>182</v>
      </c>
      <c r="BK2" s="79" t="s">
        <v>193</v>
      </c>
      <c r="BL2" s="79" t="s">
        <v>197</v>
      </c>
      <c r="BM2" s="79" t="s">
        <v>203</v>
      </c>
      <c r="BN2" s="79" t="s">
        <v>208</v>
      </c>
      <c r="BO2" s="79" t="s">
        <v>215</v>
      </c>
      <c r="BP2" s="79" t="s">
        <v>217</v>
      </c>
      <c r="BQ2" s="79" t="s">
        <v>260</v>
      </c>
      <c r="BR2" s="79" t="s">
        <v>221</v>
      </c>
      <c r="BS2" s="79" t="s">
        <v>271</v>
      </c>
      <c r="BT2" s="79" t="s">
        <v>261</v>
      </c>
      <c r="BU2" s="79" t="s">
        <v>223</v>
      </c>
      <c r="BV2" s="79" t="s">
        <v>224</v>
      </c>
      <c r="BW2" s="79" t="s">
        <v>226</v>
      </c>
      <c r="BX2" s="79" t="s">
        <v>227</v>
      </c>
      <c r="BY2" s="79" t="s">
        <v>228</v>
      </c>
      <c r="BZ2" s="79" t="s">
        <v>229</v>
      </c>
      <c r="CA2" s="79" t="s">
        <v>230</v>
      </c>
      <c r="CB2" s="79" t="s">
        <v>232</v>
      </c>
      <c r="CC2" s="79" t="s">
        <v>233</v>
      </c>
      <c r="CD2" s="79" t="s">
        <v>238</v>
      </c>
      <c r="CE2" s="79" t="s">
        <v>239</v>
      </c>
      <c r="CF2" s="79" t="s">
        <v>240</v>
      </c>
      <c r="CG2" s="79" t="s">
        <v>241</v>
      </c>
      <c r="CH2" s="79" t="s">
        <v>242</v>
      </c>
      <c r="CI2" s="79" t="s">
        <v>243</v>
      </c>
      <c r="CJ2" s="79" t="s">
        <v>244</v>
      </c>
      <c r="CK2" s="79" t="s">
        <v>245</v>
      </c>
      <c r="CL2" s="79" t="s">
        <v>248</v>
      </c>
      <c r="CM2" s="79" t="s">
        <v>249</v>
      </c>
      <c r="CN2" s="79" t="s">
        <v>250</v>
      </c>
      <c r="CO2" s="79" t="s">
        <v>251</v>
      </c>
      <c r="CP2" s="79" t="s">
        <v>252</v>
      </c>
      <c r="CQ2" s="83"/>
    </row>
    <row r="3" spans="1:96" x14ac:dyDescent="0.25">
      <c r="A3" s="78" t="s">
        <v>24</v>
      </c>
      <c r="B3" s="84">
        <f>IFERROR('1.30 Beer share of exp'!B3/'1.30 Beer share of exp'!$B3,"")</f>
        <v>1</v>
      </c>
      <c r="C3" s="84"/>
      <c r="D3" s="84">
        <f>IFERROR('1.30 Beer share of exp'!D3/'1.30 Beer share of exp'!$B3,"")</f>
        <v>0.35819214099911811</v>
      </c>
      <c r="E3" s="84">
        <f>IFERROR('1.30 Beer share of exp'!E3/'1.30 Beer share of exp'!$B3,"")</f>
        <v>0.48517959526646787</v>
      </c>
      <c r="F3" s="84">
        <f>IFERROR('1.30 Beer share of exp'!F3/'1.30 Beer share of exp'!$B3,"")</f>
        <v>1.375649219480477</v>
      </c>
      <c r="G3" s="84">
        <f>IFERROR('1.30 Beer share of exp'!G3/'1.30 Beer share of exp'!$B3,"")</f>
        <v>0.269580554300972</v>
      </c>
      <c r="H3" s="84">
        <f>IFERROR('1.30 Beer share of exp'!H3/'1.30 Beer share of exp'!$B3,"")</f>
        <v>1.630592985949141</v>
      </c>
      <c r="I3" s="84">
        <f>IFERROR('1.30 Beer share of exp'!I3/'1.30 Beer share of exp'!$B3,"")</f>
        <v>1.1725492433770801</v>
      </c>
      <c r="J3" s="84">
        <f>IFERROR('1.30 Beer share of exp'!J3/'1.30 Beer share of exp'!$B3,"")</f>
        <v>0.76090178600829328</v>
      </c>
      <c r="K3" s="84">
        <f>IFERROR('1.30 Beer share of exp'!K3/'1.30 Beer share of exp'!$B3,"")</f>
        <v>1.4804847341740992</v>
      </c>
      <c r="L3" s="84">
        <f>IFERROR('1.30 Beer share of exp'!L3/'1.30 Beer share of exp'!$B3,"")</f>
        <v>0.54342451059471064</v>
      </c>
      <c r="M3" s="84">
        <f>IFERROR('1.30 Beer share of exp'!M3/'1.30 Beer share of exp'!$B3,"")</f>
        <v>1.2005479979083382</v>
      </c>
      <c r="N3" s="84">
        <f>IFERROR('1.30 Beer share of exp'!N3/'1.30 Beer share of exp'!$B3,"")</f>
        <v>1.3787200515955687</v>
      </c>
      <c r="O3" s="84">
        <f>IFERROR('1.30 Beer share of exp'!O3/'1.30 Beer share of exp'!$B3,"")</f>
        <v>0.9686259415210039</v>
      </c>
      <c r="P3" s="84">
        <f>IFERROR('1.30 Beer share of exp'!P3/'1.30 Beer share of exp'!$B3,"")</f>
        <v>1.0151629633413315</v>
      </c>
      <c r="Q3" s="84">
        <f>IFERROR('1.30 Beer share of exp'!Q3/'1.30 Beer share of exp'!$B3,"")</f>
        <v>0.96822720228474646</v>
      </c>
      <c r="R3" s="84">
        <f>IFERROR('1.30 Beer share of exp'!R3/'1.30 Beer share of exp'!$B3,"")</f>
        <v>0.17240678094867795</v>
      </c>
      <c r="S3" s="84">
        <f>IFERROR('1.30 Beer share of exp'!S3/'1.30 Beer share of exp'!$B3,"")</f>
        <v>1.8787773691993164</v>
      </c>
      <c r="T3" s="84">
        <f>IFERROR('1.30 Beer share of exp'!T3/'1.30 Beer share of exp'!$B3,"")</f>
        <v>1.2021912646490671</v>
      </c>
      <c r="U3" s="84">
        <f>IFERROR('1.30 Beer share of exp'!U3/'1.30 Beer share of exp'!$B3,"")</f>
        <v>1.2347225233121886</v>
      </c>
      <c r="V3" s="84">
        <f>IFERROR('1.30 Beer share of exp'!V3/'1.30 Beer share of exp'!$B3,"")</f>
        <v>0.996493530498332</v>
      </c>
      <c r="W3" s="84">
        <f>IFERROR('1.30 Beer share of exp'!W3/'1.30 Beer share of exp'!$B3,"")</f>
        <v>0.87688911647422851</v>
      </c>
      <c r="X3" s="84">
        <f>IFERROR('1.30 Beer share of exp'!X3/'1.30 Beer share of exp'!$B3,"")</f>
        <v>0.27888070018460326</v>
      </c>
      <c r="Y3" s="84">
        <f>IFERROR('1.30 Beer share of exp'!Y3/'1.30 Beer share of exp'!$B3,"")</f>
        <v>1.244136277439114</v>
      </c>
      <c r="Z3" s="84">
        <f>IFERROR('1.30 Beer share of exp'!Z3/'1.30 Beer share of exp'!$B3,"")</f>
        <v>1.223907853903184</v>
      </c>
      <c r="AA3" s="84">
        <f>IFERROR('1.30 Beer share of exp'!AA3/'1.30 Beer share of exp'!$B3,"")</f>
        <v>0.66644514122200937</v>
      </c>
      <c r="AB3" s="84">
        <f>IFERROR('1.30 Beer share of exp'!AB3/'1.30 Beer share of exp'!$B3,"")</f>
        <v>1.1590181434552473</v>
      </c>
      <c r="AC3" s="84">
        <f>IFERROR('1.30 Beer share of exp'!AC3/'1.30 Beer share of exp'!$B3,"")</f>
        <v>0.54873650776473282</v>
      </c>
      <c r="AD3" s="84">
        <f>IFERROR('1.30 Beer share of exp'!AD3/'1.30 Beer share of exp'!$B3,"")</f>
        <v>0.3265775005906269</v>
      </c>
      <c r="AE3" s="84">
        <f>IFERROR('1.30 Beer share of exp'!AE3/'1.30 Beer share of exp'!$B3,"")</f>
        <v>0.90296705015624823</v>
      </c>
      <c r="AF3" s="84">
        <f>IFERROR('1.30 Beer share of exp'!AF3/'1.30 Beer share of exp'!$B3,"")</f>
        <v>0.34844121876012951</v>
      </c>
      <c r="AG3" s="84">
        <f>IFERROR('1.30 Beer share of exp'!AG3/'1.30 Beer share of exp'!$B3,"")</f>
        <v>1.165285869514884</v>
      </c>
      <c r="AH3" s="84">
        <f>IFERROR('1.30 Beer share of exp'!AH3/'1.30 Beer share of exp'!$B3,"")</f>
        <v>0.61338084248812719</v>
      </c>
      <c r="AI3" s="84">
        <f>IFERROR('1.30 Beer share of exp'!AI3/'1.30 Beer share of exp'!$B3,"")</f>
        <v>1.2335036111601918</v>
      </c>
      <c r="AJ3" s="84">
        <f>IFERROR('1.30 Beer share of exp'!AJ3/'1.30 Beer share of exp'!$B3,"")</f>
        <v>1.374269792997757</v>
      </c>
      <c r="AK3" s="84">
        <f>IFERROR('1.30 Beer share of exp'!AK3/'1.30 Beer share of exp'!$B3,"")</f>
        <v>0.7079993799749611</v>
      </c>
      <c r="AL3" s="84">
        <f>IFERROR('1.30 Beer share of exp'!AL3/'1.30 Beer share of exp'!$B3,"")</f>
        <v>1.21644112832456</v>
      </c>
      <c r="AM3" s="84">
        <f>IFERROR('1.30 Beer share of exp'!AM3/'1.30 Beer share of exp'!$B3,"")</f>
        <v>0.80591898572114951</v>
      </c>
      <c r="AN3" s="84">
        <f>IFERROR('1.30 Beer share of exp'!AN3/'1.30 Beer share of exp'!$B3,"")</f>
        <v>0.42239874630077157</v>
      </c>
      <c r="AO3" s="84">
        <f>IFERROR('1.30 Beer share of exp'!AO3/'1.30 Beer share of exp'!$B3,"")</f>
        <v>0.84806914892038243</v>
      </c>
      <c r="AP3" s="84">
        <f>IFERROR('1.30 Beer share of exp'!AP3/'1.30 Beer share of exp'!$B3,"")</f>
        <v>1.2442953181220915</v>
      </c>
      <c r="AQ3" s="84">
        <f>IFERROR('1.30 Beer share of exp'!AQ3/'1.30 Beer share of exp'!$B3,"")</f>
        <v>0.93745055731074234</v>
      </c>
      <c r="AR3" s="84">
        <f>IFERROR('1.30 Beer share of exp'!AR3/'1.30 Beer share of exp'!$B3,"")</f>
        <v>1.8386126856457154</v>
      </c>
      <c r="AS3" s="84">
        <f>IFERROR('1.30 Beer share of exp'!AS3/'1.30 Beer share of exp'!$B3,"")</f>
        <v>1.0780509858635119</v>
      </c>
      <c r="AT3" s="84">
        <f>IFERROR('1.30 Beer share of exp'!AT3/'1.30 Beer share of exp'!$B3,"")</f>
        <v>0.85316609442901148</v>
      </c>
      <c r="AU3" s="84">
        <f>IFERROR('1.30 Beer share of exp'!AU3/'1.30 Beer share of exp'!$B3,"")</f>
        <v>1.4565527640357347</v>
      </c>
      <c r="AV3" s="84">
        <f>IFERROR('1.30 Beer share of exp'!AV3/'1.30 Beer share of exp'!$B3,"")</f>
        <v>1.4476204809844311</v>
      </c>
      <c r="AW3" s="84">
        <f>IFERROR('1.30 Beer share of exp'!AW3/'1.30 Beer share of exp'!$B3,"")</f>
        <v>1.4426239585826728</v>
      </c>
      <c r="AX3" s="84">
        <f>IFERROR('1.30 Beer share of exp'!AX3/'1.30 Beer share of exp'!$B3,"")</f>
        <v>1.472570412668625</v>
      </c>
      <c r="AY3" s="84">
        <f>IFERROR('1.30 Beer share of exp'!AY3/'1.30 Beer share of exp'!$B3,"")</f>
        <v>0.9779857522922637</v>
      </c>
      <c r="AZ3" s="84">
        <f>IFERROR('1.30 Beer share of exp'!AZ3/'1.30 Beer share of exp'!$B3,"")</f>
        <v>1.4526281642103696</v>
      </c>
      <c r="BA3" s="84">
        <f>IFERROR('1.30 Beer share of exp'!BA3/'1.30 Beer share of exp'!$B3,"")</f>
        <v>1.7638124981748542</v>
      </c>
      <c r="BB3" s="84">
        <f>IFERROR('1.30 Beer share of exp'!BB3/'1.30 Beer share of exp'!$B3,"")</f>
        <v>0.56739172601784649</v>
      </c>
      <c r="BC3" s="84">
        <f>IFERROR('1.30 Beer share of exp'!BC3/'1.30 Beer share of exp'!$B3,"")</f>
        <v>1.4762252840949084</v>
      </c>
      <c r="BD3" s="84">
        <f>IFERROR('1.30 Beer share of exp'!BD3/'1.30 Beer share of exp'!$B3,"")</f>
        <v>1.3045975164348991</v>
      </c>
      <c r="BE3" s="84">
        <f>IFERROR('1.30 Beer share of exp'!BE3/'1.30 Beer share of exp'!$B3,"")</f>
        <v>0.43959321677829488</v>
      </c>
      <c r="BF3" s="84">
        <f>IFERROR('1.30 Beer share of exp'!BF3/'1.30 Beer share of exp'!$B3,"")</f>
        <v>1.781275563436048</v>
      </c>
      <c r="BG3" s="84">
        <f>IFERROR('1.30 Beer share of exp'!BG3/'1.30 Beer share of exp'!$B3,"")</f>
        <v>1.2958126797974825</v>
      </c>
      <c r="BH3" s="84">
        <f>IFERROR('1.30 Beer share of exp'!BH3/'1.30 Beer share of exp'!$B3,"")</f>
        <v>2.2011185452070161</v>
      </c>
      <c r="BI3" s="84">
        <f>IFERROR('1.30 Beer share of exp'!BI3/'1.30 Beer share of exp'!$B3,"")</f>
        <v>0.87929281126701542</v>
      </c>
      <c r="BJ3" s="84">
        <f>IFERROR('1.30 Beer share of exp'!BJ3/'1.30 Beer share of exp'!$B3,"")</f>
        <v>1.7343532819822436</v>
      </c>
      <c r="BK3" s="84">
        <f>IFERROR('1.30 Beer share of exp'!BK3/'1.30 Beer share of exp'!$B3,"")</f>
        <v>0.99972304340752849</v>
      </c>
      <c r="BL3" s="84">
        <f>IFERROR('1.30 Beer share of exp'!BL3/'1.30 Beer share of exp'!$B3,"")</f>
        <v>1.8576424450768696</v>
      </c>
      <c r="BM3" s="84">
        <f>IFERROR('1.30 Beer share of exp'!BM3/'1.30 Beer share of exp'!$B3,"")</f>
        <v>2.2011185452070161</v>
      </c>
      <c r="BN3" s="84">
        <f>IFERROR('1.30 Beer share of exp'!BN3/'1.30 Beer share of exp'!$B3,"")</f>
        <v>1.0482925843927899</v>
      </c>
      <c r="BO3" s="84">
        <f>IFERROR('1.30 Beer share of exp'!BO3/'1.30 Beer share of exp'!$B3,"")</f>
        <v>0.69411948761387476</v>
      </c>
      <c r="BP3" s="84">
        <f>IFERROR('1.30 Beer share of exp'!BP3/'1.30 Beer share of exp'!$B3,"")</f>
        <v>0.41537138936984253</v>
      </c>
      <c r="BQ3" s="84">
        <f>IFERROR('1.30 Beer share of exp'!BQ3/'1.30 Beer share of exp'!$B3,"")</f>
        <v>1.1759914294169276</v>
      </c>
      <c r="BR3" s="84">
        <f>IFERROR('1.30 Beer share of exp'!BR3/'1.30 Beer share of exp'!$B3,"")</f>
        <v>1.2096116332262965</v>
      </c>
      <c r="BS3" s="84">
        <f>IFERROR('1.30 Beer share of exp'!BS3/'1.30 Beer share of exp'!$B3,"")</f>
        <v>1.1718174100326531</v>
      </c>
      <c r="BT3" s="84">
        <f>IFERROR('1.30 Beer share of exp'!BT3/'1.30 Beer share of exp'!$B3,"")</f>
        <v>0.92919751899561565</v>
      </c>
      <c r="BU3" s="84">
        <f>IFERROR('1.30 Beer share of exp'!BU3/'1.30 Beer share of exp'!$B3,"")</f>
        <v>0.96728376500325874</v>
      </c>
      <c r="BV3" s="84">
        <f>IFERROR('1.30 Beer share of exp'!BV3/'1.30 Beer share of exp'!$B3,"")</f>
        <v>1.3138559844602333</v>
      </c>
      <c r="BW3" s="84">
        <f>IFERROR('1.30 Beer share of exp'!BW3/'1.30 Beer share of exp'!$B3,"")</f>
        <v>0.85969518875723772</v>
      </c>
      <c r="BX3" s="84">
        <f>IFERROR('1.30 Beer share of exp'!BX3/'1.30 Beer share of exp'!$B3,"")</f>
        <v>1.2881603023444461</v>
      </c>
      <c r="BY3" s="84">
        <f>IFERROR('1.30 Beer share of exp'!BY3/'1.30 Beer share of exp'!$B3,"")</f>
        <v>0.35714907665620838</v>
      </c>
      <c r="BZ3" s="84">
        <f>IFERROR('1.30 Beer share of exp'!BZ3/'1.30 Beer share of exp'!$B3,"")</f>
        <v>1.1175152198345903</v>
      </c>
      <c r="CA3" s="84">
        <f>IFERROR('1.30 Beer share of exp'!CA3/'1.30 Beer share of exp'!$B3,"")</f>
        <v>0.58155165035310175</v>
      </c>
      <c r="CB3" s="84">
        <f>IFERROR('1.30 Beer share of exp'!CB3/'1.30 Beer share of exp'!$B3,"")</f>
        <v>1.4020266731825239</v>
      </c>
      <c r="CC3" s="84">
        <f>IFERROR('1.30 Beer share of exp'!CC3/'1.30 Beer share of exp'!$B3,"")</f>
        <v>0.52388075998679329</v>
      </c>
      <c r="CD3" s="84">
        <f>IFERROR('1.30 Beer share of exp'!CD3/'1.30 Beer share of exp'!$B3,"")</f>
        <v>1.1526269000088685</v>
      </c>
      <c r="CE3" s="84">
        <f>IFERROR('1.30 Beer share of exp'!CE3/'1.30 Beer share of exp'!$B3,"")</f>
        <v>1.2097050936916949</v>
      </c>
      <c r="CF3" s="84">
        <f>IFERROR('1.30 Beer share of exp'!CF3/'1.30 Beer share of exp'!$B3,"")</f>
        <v>0.72074431595749244</v>
      </c>
      <c r="CG3" s="84">
        <f>IFERROR('1.30 Beer share of exp'!CG3/'1.30 Beer share of exp'!$B3,"")</f>
        <v>1.0063754786863244</v>
      </c>
      <c r="CH3" s="84">
        <f>IFERROR('1.30 Beer share of exp'!CH3/'1.30 Beer share of exp'!$B3,"")</f>
        <v>0.9350767870548311</v>
      </c>
      <c r="CI3" s="84">
        <f>IFERROR('1.30 Beer share of exp'!CI3/'1.30 Beer share of exp'!$B3,"")</f>
        <v>0.80945244074175227</v>
      </c>
      <c r="CJ3" s="84">
        <f>IFERROR('1.30 Beer share of exp'!CJ3/'1.30 Beer share of exp'!$B3,"")</f>
        <v>1.2805469009756421</v>
      </c>
      <c r="CK3" s="84">
        <f>IFERROR('1.30 Beer share of exp'!CK3/'1.30 Beer share of exp'!$B3,"")</f>
        <v>1.2072141602077415</v>
      </c>
      <c r="CL3" s="84">
        <f>IFERROR('1.30 Beer share of exp'!CL3/'1.30 Beer share of exp'!$B3,"")</f>
        <v>0.9880557067893555</v>
      </c>
      <c r="CM3" s="84">
        <f>IFERROR('1.30 Beer share of exp'!CM3/'1.30 Beer share of exp'!$B3,"")</f>
        <v>1.0036546825629442</v>
      </c>
      <c r="CN3" s="84">
        <f>IFERROR('1.30 Beer share of exp'!CN3/'1.30 Beer share of exp'!$B3,"")</f>
        <v>1.1479919522539201</v>
      </c>
      <c r="CO3" s="84">
        <f>IFERROR('1.30 Beer share of exp'!CO3/'1.30 Beer share of exp'!$B3,"")</f>
        <v>1.7035301431323404</v>
      </c>
      <c r="CP3" s="84">
        <f>IFERROR('1.30 Beer share of exp'!CP3/'1.30 Beer share of exp'!$B3,"")</f>
        <v>0.82484726411307852</v>
      </c>
      <c r="CQ3" s="83"/>
      <c r="CR3" s="88"/>
    </row>
    <row r="4" spans="1:96" x14ac:dyDescent="0.25">
      <c r="A4" s="78" t="s">
        <v>25</v>
      </c>
      <c r="B4" s="84">
        <f>IFERROR('1.30 Beer share of exp'!B4/'1.30 Beer share of exp'!$B4,"")</f>
        <v>1</v>
      </c>
      <c r="C4" s="84">
        <f>IFERROR('1.30 Beer share of exp'!C4/'1.30 Beer share of exp'!$B4,"")</f>
        <v>0.86852631222507493</v>
      </c>
      <c r="D4" s="84">
        <f>IFERROR('1.30 Beer share of exp'!D4/'1.30 Beer share of exp'!$B4,"")</f>
        <v>0.358348104454349</v>
      </c>
      <c r="E4" s="84">
        <f>IFERROR('1.30 Beer share of exp'!E4/'1.30 Beer share of exp'!$B4,"")</f>
        <v>0.52779183768796945</v>
      </c>
      <c r="F4" s="84">
        <f>IFERROR('1.30 Beer share of exp'!F4/'1.30 Beer share of exp'!$B4,"")</f>
        <v>1.390765190296019</v>
      </c>
      <c r="G4" s="84">
        <f>IFERROR('1.30 Beer share of exp'!G4/'1.30 Beer share of exp'!$B4,"")</f>
        <v>0.27339804209421376</v>
      </c>
      <c r="H4" s="84">
        <f>IFERROR('1.30 Beer share of exp'!H4/'1.30 Beer share of exp'!$B4,"")</f>
        <v>1.5915395817300559</v>
      </c>
      <c r="I4" s="84">
        <f>IFERROR('1.30 Beer share of exp'!I4/'1.30 Beer share of exp'!$B4,"")</f>
        <v>1.1415236151726991</v>
      </c>
      <c r="J4" s="84">
        <f>IFERROR('1.30 Beer share of exp'!J4/'1.30 Beer share of exp'!$B4,"")</f>
        <v>0.82923410154565858</v>
      </c>
      <c r="K4" s="84">
        <f>IFERROR('1.30 Beer share of exp'!K4/'1.30 Beer share of exp'!$B4,"")</f>
        <v>1.4655534274482112</v>
      </c>
      <c r="L4" s="84">
        <f>IFERROR('1.30 Beer share of exp'!L4/'1.30 Beer share of exp'!$B4,"")</f>
        <v>0.54808596819975297</v>
      </c>
      <c r="M4" s="84">
        <f>IFERROR('1.30 Beer share of exp'!M4/'1.30 Beer share of exp'!$B4,"")</f>
        <v>1.2398503977775144</v>
      </c>
      <c r="N4" s="84">
        <f>IFERROR('1.30 Beer share of exp'!N4/'1.30 Beer share of exp'!$B4,"")</f>
        <v>1.3808797857829471</v>
      </c>
      <c r="O4" s="84">
        <f>IFERROR('1.30 Beer share of exp'!O4/'1.30 Beer share of exp'!$B4,"")</f>
        <v>0.94835069831158436</v>
      </c>
      <c r="P4" s="84">
        <f>IFERROR('1.30 Beer share of exp'!P4/'1.30 Beer share of exp'!$B4,"")</f>
        <v>1.0499404734710329</v>
      </c>
      <c r="Q4" s="84">
        <f>IFERROR('1.30 Beer share of exp'!Q4/'1.30 Beer share of exp'!$B4,"")</f>
        <v>1.0415583984097088</v>
      </c>
      <c r="R4" s="84">
        <f>IFERROR('1.30 Beer share of exp'!R4/'1.30 Beer share of exp'!$B4,"")</f>
        <v>0.1591752181207963</v>
      </c>
      <c r="S4" s="84">
        <f>IFERROR('1.30 Beer share of exp'!S4/'1.30 Beer share of exp'!$B4,"")</f>
        <v>1.9090385169197794</v>
      </c>
      <c r="T4" s="84">
        <f>IFERROR('1.30 Beer share of exp'!T4/'1.30 Beer share of exp'!$B4,"")</f>
        <v>1.2038288711216862</v>
      </c>
      <c r="U4" s="84">
        <f>IFERROR('1.30 Beer share of exp'!U4/'1.30 Beer share of exp'!$B4,"")</f>
        <v>1.238814894898999</v>
      </c>
      <c r="V4" s="84">
        <f>IFERROR('1.30 Beer share of exp'!V4/'1.30 Beer share of exp'!$B4,"")</f>
        <v>0.99106259259354457</v>
      </c>
      <c r="W4" s="84">
        <f>IFERROR('1.30 Beer share of exp'!W4/'1.30 Beer share of exp'!$B4,"")</f>
        <v>0.90666553728297694</v>
      </c>
      <c r="X4" s="84">
        <f>IFERROR('1.30 Beer share of exp'!X4/'1.30 Beer share of exp'!$B4,"")</f>
        <v>0.34715301763588041</v>
      </c>
      <c r="Y4" s="84">
        <f>IFERROR('1.30 Beer share of exp'!Y4/'1.30 Beer share of exp'!$B4,"")</f>
        <v>1.2679155555332082</v>
      </c>
      <c r="Z4" s="84">
        <f>IFERROR('1.30 Beer share of exp'!Z4/'1.30 Beer share of exp'!$B4,"")</f>
        <v>1.1214693815771593</v>
      </c>
      <c r="AA4" s="84">
        <f>IFERROR('1.30 Beer share of exp'!AA4/'1.30 Beer share of exp'!$B4,"")</f>
        <v>0.68718648806718541</v>
      </c>
      <c r="AB4" s="84">
        <f>IFERROR('1.30 Beer share of exp'!AB4/'1.30 Beer share of exp'!$B4,"")</f>
        <v>1.1772698652327613</v>
      </c>
      <c r="AC4" s="84">
        <f>IFERROR('1.30 Beer share of exp'!AC4/'1.30 Beer share of exp'!$B4,"")</f>
        <v>0.54759474917914308</v>
      </c>
      <c r="AD4" s="84">
        <f>IFERROR('1.30 Beer share of exp'!AD4/'1.30 Beer share of exp'!$B4,"")</f>
        <v>0.32907196810162098</v>
      </c>
      <c r="AE4" s="84">
        <f>IFERROR('1.30 Beer share of exp'!AE4/'1.30 Beer share of exp'!$B4,"")</f>
        <v>0.9175956191049367</v>
      </c>
      <c r="AF4" s="84">
        <f>IFERROR('1.30 Beer share of exp'!AF4/'1.30 Beer share of exp'!$B4,"")</f>
        <v>0.47108662542523966</v>
      </c>
      <c r="AG4" s="84">
        <f>IFERROR('1.30 Beer share of exp'!AG4/'1.30 Beer share of exp'!$B4,"")</f>
        <v>0.88180046352574415</v>
      </c>
      <c r="AH4" s="84">
        <f>IFERROR('1.30 Beer share of exp'!AH4/'1.30 Beer share of exp'!$B4,"")</f>
        <v>0.63046130439463577</v>
      </c>
      <c r="AI4" s="84">
        <f>IFERROR('1.30 Beer share of exp'!AI4/'1.30 Beer share of exp'!$B4,"")</f>
        <v>1.2640920645313474</v>
      </c>
      <c r="AJ4" s="84">
        <f>IFERROR('1.30 Beer share of exp'!AJ4/'1.30 Beer share of exp'!$B4,"")</f>
        <v>1.3487313917324053</v>
      </c>
      <c r="AK4" s="84">
        <f>IFERROR('1.30 Beer share of exp'!AK4/'1.30 Beer share of exp'!$B4,"")</f>
        <v>0.76071352560643912</v>
      </c>
      <c r="AL4" s="84">
        <f>IFERROR('1.30 Beer share of exp'!AL4/'1.30 Beer share of exp'!$B4,"")</f>
        <v>1.1849998207565549</v>
      </c>
      <c r="AM4" s="84">
        <f>IFERROR('1.30 Beer share of exp'!AM4/'1.30 Beer share of exp'!$B4,"")</f>
        <v>0.87305236786795459</v>
      </c>
      <c r="AN4" s="84">
        <f>IFERROR('1.30 Beer share of exp'!AN4/'1.30 Beer share of exp'!$B4,"")</f>
        <v>0.47250602307053668</v>
      </c>
      <c r="AO4" s="84">
        <f>IFERROR('1.30 Beer share of exp'!AO4/'1.30 Beer share of exp'!$B4,"")</f>
        <v>0.84364664369197861</v>
      </c>
      <c r="AP4" s="84">
        <f>IFERROR('1.30 Beer share of exp'!AP4/'1.30 Beer share of exp'!$B4,"")</f>
        <v>1.2911257630750745</v>
      </c>
      <c r="AQ4" s="84">
        <f>IFERROR('1.30 Beer share of exp'!AQ4/'1.30 Beer share of exp'!$B4,"")</f>
        <v>0.94799739228151003</v>
      </c>
      <c r="AR4" s="84">
        <f>IFERROR('1.30 Beer share of exp'!AR4/'1.30 Beer share of exp'!$B4,"")</f>
        <v>1.8518501317457006</v>
      </c>
      <c r="AS4" s="84">
        <f>IFERROR('1.30 Beer share of exp'!AS4/'1.30 Beer share of exp'!$B4,"")</f>
        <v>1.1206480699026276</v>
      </c>
      <c r="AT4" s="84">
        <f>IFERROR('1.30 Beer share of exp'!AT4/'1.30 Beer share of exp'!$B4,"")</f>
        <v>0.86875927051931812</v>
      </c>
      <c r="AU4" s="84">
        <f>IFERROR('1.30 Beer share of exp'!AU4/'1.30 Beer share of exp'!$B4,"")</f>
        <v>1.4650286643033072</v>
      </c>
      <c r="AV4" s="84">
        <f>IFERROR('1.30 Beer share of exp'!AV4/'1.30 Beer share of exp'!$B4,"")</f>
        <v>1.4467208077664984</v>
      </c>
      <c r="AW4" s="84">
        <f>IFERROR('1.30 Beer share of exp'!AW4/'1.30 Beer share of exp'!$B4,"")</f>
        <v>1.4204018143980941</v>
      </c>
      <c r="AX4" s="84">
        <f>IFERROR('1.30 Beer share of exp'!AX4/'1.30 Beer share of exp'!$B4,"")</f>
        <v>1.4404853380789329</v>
      </c>
      <c r="AY4" s="84">
        <f>IFERROR('1.30 Beer share of exp'!AY4/'1.30 Beer share of exp'!$B4,"")</f>
        <v>0.93486864758554389</v>
      </c>
      <c r="AZ4" s="84">
        <f>IFERROR('1.30 Beer share of exp'!AZ4/'1.30 Beer share of exp'!$B4,"")</f>
        <v>1.4734573389516674</v>
      </c>
      <c r="BA4" s="84">
        <f>IFERROR('1.30 Beer share of exp'!BA4/'1.30 Beer share of exp'!$B4,"")</f>
        <v>1.7814312785900961</v>
      </c>
      <c r="BB4" s="84">
        <f>IFERROR('1.30 Beer share of exp'!BB4/'1.30 Beer share of exp'!$B4,"")</f>
        <v>0.42475147299668209</v>
      </c>
      <c r="BC4" s="84">
        <f>IFERROR('1.30 Beer share of exp'!BC4/'1.30 Beer share of exp'!$B4,"")</f>
        <v>1.5327280875422262</v>
      </c>
      <c r="BD4" s="84">
        <f>IFERROR('1.30 Beer share of exp'!BD4/'1.30 Beer share of exp'!$B4,"")</f>
        <v>1.3589054783683583</v>
      </c>
      <c r="BE4" s="84">
        <f>IFERROR('1.30 Beer share of exp'!BE4/'1.30 Beer share of exp'!$B4,"")</f>
        <v>0.43884841631613164</v>
      </c>
      <c r="BF4" s="84">
        <f>IFERROR('1.30 Beer share of exp'!BF4/'1.30 Beer share of exp'!$B4,"")</f>
        <v>1.8058847936839415</v>
      </c>
      <c r="BG4" s="84">
        <f>IFERROR('1.30 Beer share of exp'!BG4/'1.30 Beer share of exp'!$B4,"")</f>
        <v>1.2138882738647534</v>
      </c>
      <c r="BH4" s="84">
        <f>IFERROR('1.30 Beer share of exp'!BH4/'1.30 Beer share of exp'!$B4,"")</f>
        <v>2.2170526664473615</v>
      </c>
      <c r="BI4" s="84">
        <f>IFERROR('1.30 Beer share of exp'!BI4/'1.30 Beer share of exp'!$B4,"")</f>
        <v>0.81132480786220995</v>
      </c>
      <c r="BJ4" s="84">
        <f>IFERROR('1.30 Beer share of exp'!BJ4/'1.30 Beer share of exp'!$B4,"")</f>
        <v>1.7428097377369982</v>
      </c>
      <c r="BK4" s="84">
        <f>IFERROR('1.30 Beer share of exp'!BK4/'1.30 Beer share of exp'!$B4,"")</f>
        <v>1.0147906506349136</v>
      </c>
      <c r="BL4" s="84">
        <f>IFERROR('1.30 Beer share of exp'!BL4/'1.30 Beer share of exp'!$B4,"")</f>
        <v>1.8420931588801062</v>
      </c>
      <c r="BM4" s="84">
        <f>IFERROR('1.30 Beer share of exp'!BM4/'1.30 Beer share of exp'!$B4,"")</f>
        <v>2.2170526664473615</v>
      </c>
      <c r="BN4" s="84">
        <f>IFERROR('1.30 Beer share of exp'!BN4/'1.30 Beer share of exp'!$B4,"")</f>
        <v>1.1738127666604929</v>
      </c>
      <c r="BO4" s="84">
        <f>IFERROR('1.30 Beer share of exp'!BO4/'1.30 Beer share of exp'!$B4,"")</f>
        <v>0.89515218593317403</v>
      </c>
      <c r="BP4" s="84">
        <f>IFERROR('1.30 Beer share of exp'!BP4/'1.30 Beer share of exp'!$B4,"")</f>
        <v>0.44287335536517497</v>
      </c>
      <c r="BQ4" s="84">
        <f>IFERROR('1.30 Beer share of exp'!BQ4/'1.30 Beer share of exp'!$B4,"")</f>
        <v>1.1640695342279803</v>
      </c>
      <c r="BR4" s="84">
        <f>IFERROR('1.30 Beer share of exp'!BR4/'1.30 Beer share of exp'!$B4,"")</f>
        <v>1.2058632112285017</v>
      </c>
      <c r="BS4" s="84">
        <f>IFERROR('1.30 Beer share of exp'!BS4/'1.30 Beer share of exp'!$B4,"")</f>
        <v>1.1589953498330923</v>
      </c>
      <c r="BT4" s="84">
        <f>IFERROR('1.30 Beer share of exp'!BT4/'1.30 Beer share of exp'!$B4,"")</f>
        <v>0.928061214569184</v>
      </c>
      <c r="BU4" s="84">
        <f>IFERROR('1.30 Beer share of exp'!BU4/'1.30 Beer share of exp'!$B4,"")</f>
        <v>0.98903824616729452</v>
      </c>
      <c r="BV4" s="84">
        <f>IFERROR('1.30 Beer share of exp'!BV4/'1.30 Beer share of exp'!$B4,"")</f>
        <v>1.3066139179203831</v>
      </c>
      <c r="BW4" s="84">
        <f>IFERROR('1.30 Beer share of exp'!BW4/'1.30 Beer share of exp'!$B4,"")</f>
        <v>0.85895285675526578</v>
      </c>
      <c r="BX4" s="84">
        <f>IFERROR('1.30 Beer share of exp'!BX4/'1.30 Beer share of exp'!$B4,"")</f>
        <v>1.2949064243968424</v>
      </c>
      <c r="BY4" s="84">
        <f>IFERROR('1.30 Beer share of exp'!BY4/'1.30 Beer share of exp'!$B4,"")</f>
        <v>0.35107538899106483</v>
      </c>
      <c r="BZ4" s="84">
        <f>IFERROR('1.30 Beer share of exp'!BZ4/'1.30 Beer share of exp'!$B4,"")</f>
        <v>1.1438174805742127</v>
      </c>
      <c r="CA4" s="84">
        <f>IFERROR('1.30 Beer share of exp'!CA4/'1.30 Beer share of exp'!$B4,"")</f>
        <v>0.57565061067748324</v>
      </c>
      <c r="CB4" s="84">
        <f>IFERROR('1.30 Beer share of exp'!CB4/'1.30 Beer share of exp'!$B4,"")</f>
        <v>1.3675614883796046</v>
      </c>
      <c r="CC4" s="84">
        <f>IFERROR('1.30 Beer share of exp'!CC4/'1.30 Beer share of exp'!$B4,"")</f>
        <v>0.51326104297914354</v>
      </c>
      <c r="CD4" s="84">
        <f>IFERROR('1.30 Beer share of exp'!CD4/'1.30 Beer share of exp'!$B4,"")</f>
        <v>1.1653172441490121</v>
      </c>
      <c r="CE4" s="84">
        <f>IFERROR('1.30 Beer share of exp'!CE4/'1.30 Beer share of exp'!$B4,"")</f>
        <v>1.1970587432605382</v>
      </c>
      <c r="CF4" s="84">
        <f>IFERROR('1.30 Beer share of exp'!CF4/'1.30 Beer share of exp'!$B4,"")</f>
        <v>0.72549068487947099</v>
      </c>
      <c r="CG4" s="84">
        <f>IFERROR('1.30 Beer share of exp'!CG4/'1.30 Beer share of exp'!$B4,"")</f>
        <v>0.98873682719994138</v>
      </c>
      <c r="CH4" s="84">
        <f>IFERROR('1.30 Beer share of exp'!CH4/'1.30 Beer share of exp'!$B4,"")</f>
        <v>0.91714792090759822</v>
      </c>
      <c r="CI4" s="84">
        <f>IFERROR('1.30 Beer share of exp'!CI4/'1.30 Beer share of exp'!$B4,"")</f>
        <v>0.82338306156988894</v>
      </c>
      <c r="CJ4" s="84">
        <f>IFERROR('1.30 Beer share of exp'!CJ4/'1.30 Beer share of exp'!$B4,"")</f>
        <v>1.1870845104636834</v>
      </c>
      <c r="CK4" s="84">
        <f>IFERROR('1.30 Beer share of exp'!CK4/'1.30 Beer share of exp'!$B4,"")</f>
        <v>1.2018554721609216</v>
      </c>
      <c r="CL4" s="84">
        <f>IFERROR('1.30 Beer share of exp'!CL4/'1.30 Beer share of exp'!$B4,"")</f>
        <v>0.993343518912148</v>
      </c>
      <c r="CM4" s="84">
        <f>IFERROR('1.30 Beer share of exp'!CM4/'1.30 Beer share of exp'!$B4,"")</f>
        <v>1.0442639370947773</v>
      </c>
      <c r="CN4" s="84">
        <f>IFERROR('1.30 Beer share of exp'!CN4/'1.30 Beer share of exp'!$B4,"")</f>
        <v>1.100292352210694</v>
      </c>
      <c r="CO4" s="84">
        <f>IFERROR('1.30 Beer share of exp'!CO4/'1.30 Beer share of exp'!$B4,"")</f>
        <v>1.7175467855752578</v>
      </c>
      <c r="CP4" s="84">
        <f>IFERROR('1.30 Beer share of exp'!CP4/'1.30 Beer share of exp'!$B4,"")</f>
        <v>0.80354824211316567</v>
      </c>
      <c r="CR4" s="88"/>
    </row>
    <row r="5" spans="1:96" x14ac:dyDescent="0.25">
      <c r="A5" s="78" t="s">
        <v>26</v>
      </c>
      <c r="B5" s="84">
        <f>IFERROR('1.30 Beer share of exp'!B5/'1.30 Beer share of exp'!$B5,"")</f>
        <v>1</v>
      </c>
      <c r="C5" s="84"/>
      <c r="D5" s="84"/>
      <c r="E5" s="84">
        <f>IFERROR('1.30 Beer share of exp'!E5/'1.30 Beer share of exp'!$B5,"")</f>
        <v>0.56546372045520177</v>
      </c>
      <c r="F5" s="84">
        <f>IFERROR('1.30 Beer share of exp'!F5/'1.30 Beer share of exp'!$B5,"")</f>
        <v>1.3783069096812779</v>
      </c>
      <c r="G5" s="84">
        <f>IFERROR('1.30 Beer share of exp'!G5/'1.30 Beer share of exp'!$B5,"")</f>
        <v>0.2627294313220887</v>
      </c>
      <c r="H5" s="84">
        <f>IFERROR('1.30 Beer share of exp'!H5/'1.30 Beer share of exp'!$B5,"")</f>
        <v>1.6010508480347658</v>
      </c>
      <c r="I5" s="84">
        <f>IFERROR('1.30 Beer share of exp'!I5/'1.30 Beer share of exp'!$B5,"")</f>
        <v>1.1189054268939875</v>
      </c>
      <c r="J5" s="84">
        <f>IFERROR('1.30 Beer share of exp'!J5/'1.30 Beer share of exp'!$B5,"")</f>
        <v>0.85460822819116888</v>
      </c>
      <c r="K5" s="84">
        <f>IFERROR('1.30 Beer share of exp'!K5/'1.30 Beer share of exp'!$B5,"")</f>
        <v>1.4912385260817815</v>
      </c>
      <c r="L5" s="84">
        <f>IFERROR('1.30 Beer share of exp'!L5/'1.30 Beer share of exp'!$B5,"")</f>
        <v>0.55252980145280306</v>
      </c>
      <c r="M5" s="84">
        <f>IFERROR('1.30 Beer share of exp'!M5/'1.30 Beer share of exp'!$B5,"")</f>
        <v>1.2947860598283591</v>
      </c>
      <c r="N5" s="84">
        <f>IFERROR('1.30 Beer share of exp'!N5/'1.30 Beer share of exp'!$B5,"")</f>
        <v>1.358777113365103</v>
      </c>
      <c r="O5" s="84">
        <f>IFERROR('1.30 Beer share of exp'!O5/'1.30 Beer share of exp'!$B5,"")</f>
        <v>1.0178135969549948</v>
      </c>
      <c r="P5" s="84">
        <f>IFERROR('1.30 Beer share of exp'!P5/'1.30 Beer share of exp'!$B5,"")</f>
        <v>0.99278040124572953</v>
      </c>
      <c r="Q5" s="84">
        <f>IFERROR('1.30 Beer share of exp'!Q5/'1.30 Beer share of exp'!$B5,"")</f>
        <v>1.0836655431787847</v>
      </c>
      <c r="R5" s="84">
        <f>IFERROR('1.30 Beer share of exp'!R5/'1.30 Beer share of exp'!$B5,"")</f>
        <v>0.16763397458016963</v>
      </c>
      <c r="S5" s="84">
        <f>IFERROR('1.30 Beer share of exp'!S5/'1.30 Beer share of exp'!$B5,"")</f>
        <v>1.9184312750132029</v>
      </c>
      <c r="T5" s="84">
        <f>IFERROR('1.30 Beer share of exp'!T5/'1.30 Beer share of exp'!$B5,"")</f>
        <v>1.208551784209108</v>
      </c>
      <c r="U5" s="84">
        <f>IFERROR('1.30 Beer share of exp'!U5/'1.30 Beer share of exp'!$B5,"")</f>
        <v>1.2438691460917168</v>
      </c>
      <c r="V5" s="84">
        <f>IFERROR('1.30 Beer share of exp'!V5/'1.30 Beer share of exp'!$B5,"")</f>
        <v>1.0030945522840151</v>
      </c>
      <c r="W5" s="84">
        <f>IFERROR('1.30 Beer share of exp'!W5/'1.30 Beer share of exp'!$B5,"")</f>
        <v>0.92234043904392715</v>
      </c>
      <c r="X5" s="84">
        <f>IFERROR('1.30 Beer share of exp'!X5/'1.30 Beer share of exp'!$B5,"")</f>
        <v>0.33575213120142688</v>
      </c>
      <c r="Y5" s="84">
        <f>IFERROR('1.30 Beer share of exp'!Y5/'1.30 Beer share of exp'!$B5,"")</f>
        <v>1.279653599393779</v>
      </c>
      <c r="Z5" s="84">
        <f>IFERROR('1.30 Beer share of exp'!Z5/'1.30 Beer share of exp'!$B5,"")</f>
        <v>1.192278737368659</v>
      </c>
      <c r="AA5" s="84">
        <f>IFERROR('1.30 Beer share of exp'!AA5/'1.30 Beer share of exp'!$B5,"")</f>
        <v>0.70504166435252902</v>
      </c>
      <c r="AB5" s="84">
        <f>IFERROR('1.30 Beer share of exp'!AB5/'1.30 Beer share of exp'!$B5,"")</f>
        <v>1.1938360530067946</v>
      </c>
      <c r="AC5" s="84">
        <f>IFERROR('1.30 Beer share of exp'!AC5/'1.30 Beer share of exp'!$B5,"")</f>
        <v>0.48422594586406592</v>
      </c>
      <c r="AD5" s="84">
        <f>IFERROR('1.30 Beer share of exp'!AD5/'1.30 Beer share of exp'!$B5,"")</f>
        <v>0.34651169453841418</v>
      </c>
      <c r="AE5" s="84">
        <f>IFERROR('1.30 Beer share of exp'!AE5/'1.30 Beer share of exp'!$B5,"")</f>
        <v>0.8831113061412541</v>
      </c>
      <c r="AF5" s="84">
        <f>IFERROR('1.30 Beer share of exp'!AF5/'1.30 Beer share of exp'!$B5,"")</f>
        <v>0.5233966841346418</v>
      </c>
      <c r="AG5" s="84">
        <f>IFERROR('1.30 Beer share of exp'!AG5/'1.30 Beer share of exp'!$B5,"")</f>
        <v>0.82398586798022699</v>
      </c>
      <c r="AH5" s="84">
        <f>IFERROR('1.30 Beer share of exp'!AH5/'1.30 Beer share of exp'!$B5,"")</f>
        <v>0.65323393316114353</v>
      </c>
      <c r="AI5" s="84">
        <f>IFERROR('1.30 Beer share of exp'!AI5/'1.30 Beer share of exp'!$B5,"")</f>
        <v>1.2345862174211526</v>
      </c>
      <c r="AJ5" s="84">
        <f>IFERROR('1.30 Beer share of exp'!AJ5/'1.30 Beer share of exp'!$B5,"")</f>
        <v>1.3319038378017902</v>
      </c>
      <c r="AK5" s="84">
        <f>IFERROR('1.30 Beer share of exp'!AK5/'1.30 Beer share of exp'!$B5,"")</f>
        <v>0.80375195955326884</v>
      </c>
      <c r="AL5" s="84">
        <f>IFERROR('1.30 Beer share of exp'!AL5/'1.30 Beer share of exp'!$B5,"")</f>
        <v>1.1797971072488433</v>
      </c>
      <c r="AM5" s="84">
        <f>IFERROR('1.30 Beer share of exp'!AM5/'1.30 Beer share of exp'!$B5,"")</f>
        <v>0.85721826413335811</v>
      </c>
      <c r="AN5" s="84">
        <f>IFERROR('1.30 Beer share of exp'!AN5/'1.30 Beer share of exp'!$B5,"")</f>
        <v>0.46626542262883941</v>
      </c>
      <c r="AO5" s="84">
        <f>IFERROR('1.30 Beer share of exp'!AO5/'1.30 Beer share of exp'!$B5,"")</f>
        <v>0.92108996945511401</v>
      </c>
      <c r="AP5" s="84">
        <f>IFERROR('1.30 Beer share of exp'!AP5/'1.30 Beer share of exp'!$B5,"")</f>
        <v>1.3287944202939805</v>
      </c>
      <c r="AQ5" s="84">
        <f>IFERROR('1.30 Beer share of exp'!AQ5/'1.30 Beer share of exp'!$B5,"")</f>
        <v>1.004876760300339</v>
      </c>
      <c r="AR5" s="84">
        <f>IFERROR('1.30 Beer share of exp'!AR5/'1.30 Beer share of exp'!$B5,"")</f>
        <v>1.8878938254490896</v>
      </c>
      <c r="AS5" s="84">
        <f>IFERROR('1.30 Beer share of exp'!AS5/'1.30 Beer share of exp'!$B5,"")</f>
        <v>1.1600018362819915</v>
      </c>
      <c r="AT5" s="84">
        <f>IFERROR('1.30 Beer share of exp'!AT5/'1.30 Beer share of exp'!$B5,"")</f>
        <v>0.84098726694011861</v>
      </c>
      <c r="AU5" s="84">
        <f>IFERROR('1.30 Beer share of exp'!AU5/'1.30 Beer share of exp'!$B5,"")</f>
        <v>1.4476254921648983</v>
      </c>
      <c r="AV5" s="84">
        <f>IFERROR('1.30 Beer share of exp'!AV5/'1.30 Beer share of exp'!$B5,"")</f>
        <v>1.4364921379534408</v>
      </c>
      <c r="AW5" s="84">
        <f>IFERROR('1.30 Beer share of exp'!AW5/'1.30 Beer share of exp'!$B5,"")</f>
        <v>1.3312071075993188</v>
      </c>
      <c r="AX5" s="84">
        <f>IFERROR('1.30 Beer share of exp'!AX5/'1.30 Beer share of exp'!$B5,"")</f>
        <v>1.3866989257496476</v>
      </c>
      <c r="AY5" s="84">
        <f>IFERROR('1.30 Beer share of exp'!AY5/'1.30 Beer share of exp'!$B5,"")</f>
        <v>1.0945608229762114</v>
      </c>
      <c r="AZ5" s="84">
        <f>IFERROR('1.30 Beer share of exp'!AZ5/'1.30 Beer share of exp'!$B5,"")</f>
        <v>1.4788850470448354</v>
      </c>
      <c r="BA5" s="84">
        <f>IFERROR('1.30 Beer share of exp'!BA5/'1.30 Beer share of exp'!$B5,"")</f>
        <v>1.7668075379507395</v>
      </c>
      <c r="BB5" s="84">
        <f>IFERROR('1.30 Beer share of exp'!BB5/'1.30 Beer share of exp'!$B5,"")</f>
        <v>0.3824217372510843</v>
      </c>
      <c r="BC5" s="84">
        <f>IFERROR('1.30 Beer share of exp'!BC5/'1.30 Beer share of exp'!$B5,"")</f>
        <v>1.8683128638234645</v>
      </c>
      <c r="BD5" s="84">
        <f>IFERROR('1.30 Beer share of exp'!BD5/'1.30 Beer share of exp'!$B5,"")</f>
        <v>1.3706923222549587</v>
      </c>
      <c r="BE5" s="84">
        <f>IFERROR('1.30 Beer share of exp'!BE5/'1.30 Beer share of exp'!$B5,"")</f>
        <v>0.44916890769244888</v>
      </c>
      <c r="BF5" s="84">
        <f>IFERROR('1.30 Beer share of exp'!BF5/'1.30 Beer share of exp'!$B5,"")</f>
        <v>2.0048368895370206</v>
      </c>
      <c r="BG5" s="84">
        <f>IFERROR('1.30 Beer share of exp'!BG5/'1.30 Beer share of exp'!$B5,"")</f>
        <v>1.2603061089193857</v>
      </c>
      <c r="BH5" s="84">
        <f>IFERROR('1.30 Beer share of exp'!BH5/'1.30 Beer share of exp'!$B5,"")</f>
        <v>2.22637008232453</v>
      </c>
      <c r="BI5" s="84">
        <f>IFERROR('1.30 Beer share of exp'!BI5/'1.30 Beer share of exp'!$B5,"")</f>
        <v>0.80773671993345086</v>
      </c>
      <c r="BJ5" s="84">
        <f>IFERROR('1.30 Beer share of exp'!BJ5/'1.30 Beer share of exp'!$B5,"")</f>
        <v>1.6686927225017747</v>
      </c>
      <c r="BK5" s="84">
        <f>IFERROR('1.30 Beer share of exp'!BK5/'1.30 Beer share of exp'!$B5,"")</f>
        <v>1.0351451347426757</v>
      </c>
      <c r="BL5" s="84">
        <f>IFERROR('1.30 Beer share of exp'!BL5/'1.30 Beer share of exp'!$B5,"")</f>
        <v>1.8613371638039546</v>
      </c>
      <c r="BM5" s="84">
        <f>IFERROR('1.30 Beer share of exp'!BM5/'1.30 Beer share of exp'!$B5,"")</f>
        <v>2.22637008232453</v>
      </c>
      <c r="BN5" s="84">
        <f>IFERROR('1.30 Beer share of exp'!BN5/'1.30 Beer share of exp'!$B5,"")</f>
        <v>1.2211206753666679</v>
      </c>
      <c r="BO5" s="84">
        <f>IFERROR('1.30 Beer share of exp'!BO5/'1.30 Beer share of exp'!$B5,"")</f>
        <v>0.82529903852266784</v>
      </c>
      <c r="BP5" s="84">
        <f>IFERROR('1.30 Beer share of exp'!BP5/'1.30 Beer share of exp'!$B5,"")</f>
        <v>0.42031276691616898</v>
      </c>
      <c r="BQ5" s="84">
        <f>IFERROR('1.30 Beer share of exp'!BQ5/'1.30 Beer share of exp'!$B5,"")</f>
        <v>1.1485985767235039</v>
      </c>
      <c r="BR5" s="84">
        <f>IFERROR('1.30 Beer share of exp'!BR5/'1.30 Beer share of exp'!$B5,"")</f>
        <v>1.1965359161718523</v>
      </c>
      <c r="BS5" s="84">
        <f>IFERROR('1.30 Beer share of exp'!BS5/'1.30 Beer share of exp'!$B5,"")</f>
        <v>1.1421060856856042</v>
      </c>
      <c r="BT5" s="84">
        <f>IFERROR('1.30 Beer share of exp'!BT5/'1.30 Beer share of exp'!$B5,"")</f>
        <v>0.92129867653141595</v>
      </c>
      <c r="BU5" s="84">
        <f>IFERROR('1.30 Beer share of exp'!BU5/'1.30 Beer share of exp'!$B5,"")</f>
        <v>1.0163146277048303</v>
      </c>
      <c r="BV5" s="84">
        <f>IFERROR('1.30 Beer share of exp'!BV5/'1.30 Beer share of exp'!$B5,"")</f>
        <v>1.3095845290832513</v>
      </c>
      <c r="BW5" s="84">
        <f>IFERROR('1.30 Beer share of exp'!BW5/'1.30 Beer share of exp'!$B5,"")</f>
        <v>0.86191882586446877</v>
      </c>
      <c r="BX5" s="84">
        <f>IFERROR('1.30 Beer share of exp'!BX5/'1.30 Beer share of exp'!$B5,"")</f>
        <v>1.2837479584542961</v>
      </c>
      <c r="BY5" s="84">
        <f>IFERROR('1.30 Beer share of exp'!BY5/'1.30 Beer share of exp'!$B5,"")</f>
        <v>0.36638715514768461</v>
      </c>
      <c r="BZ5" s="84">
        <f>IFERROR('1.30 Beer share of exp'!BZ5/'1.30 Beer share of exp'!$B5,"")</f>
        <v>1.1355192787800621</v>
      </c>
      <c r="CA5" s="84">
        <f>IFERROR('1.30 Beer share of exp'!CA5/'1.30 Beer share of exp'!$B5,"")</f>
        <v>0.56678726226237275</v>
      </c>
      <c r="CB5" s="84">
        <f>IFERROR('1.30 Beer share of exp'!CB5/'1.30 Beer share of exp'!$B5,"")</f>
        <v>1.3536689452003909</v>
      </c>
      <c r="CC5" s="84">
        <f>IFERROR('1.30 Beer share of exp'!CC5/'1.30 Beer share of exp'!$B5,"")</f>
        <v>0.51212864345627562</v>
      </c>
      <c r="CD5" s="84">
        <f>IFERROR('1.30 Beer share of exp'!CD5/'1.30 Beer share of exp'!$B5,"")</f>
        <v>1.1713240741291386</v>
      </c>
      <c r="CE5" s="84">
        <f>IFERROR('1.30 Beer share of exp'!CE5/'1.30 Beer share of exp'!$B5,"")</f>
        <v>1.1556344973985861</v>
      </c>
      <c r="CF5" s="84">
        <f>IFERROR('1.30 Beer share of exp'!CF5/'1.30 Beer share of exp'!$B5,"")</f>
        <v>0.73531017804767063</v>
      </c>
      <c r="CG5" s="84">
        <f>IFERROR('1.30 Beer share of exp'!CG5/'1.30 Beer share of exp'!$B5,"")</f>
        <v>1.0042509760476273</v>
      </c>
      <c r="CH5" s="84">
        <f>IFERROR('1.30 Beer share of exp'!CH5/'1.30 Beer share of exp'!$B5,"")</f>
        <v>0.90885226783416917</v>
      </c>
      <c r="CI5" s="84">
        <f>IFERROR('1.30 Beer share of exp'!CI5/'1.30 Beer share of exp'!$B5,"")</f>
        <v>0.8294092111346586</v>
      </c>
      <c r="CJ5" s="84">
        <f>IFERROR('1.30 Beer share of exp'!CJ5/'1.30 Beer share of exp'!$B5,"")</f>
        <v>1.154557547185632</v>
      </c>
      <c r="CK5" s="84">
        <f>IFERROR('1.30 Beer share of exp'!CK5/'1.30 Beer share of exp'!$B5,"")</f>
        <v>1.200706414303585</v>
      </c>
      <c r="CL5" s="84">
        <f>IFERROR('1.30 Beer share of exp'!CL5/'1.30 Beer share of exp'!$B5,"")</f>
        <v>0.99855066671065684</v>
      </c>
      <c r="CM5" s="84">
        <f>IFERROR('1.30 Beer share of exp'!CM5/'1.30 Beer share of exp'!$B5,"")</f>
        <v>1.0446150368668048</v>
      </c>
      <c r="CN5" s="84">
        <f>IFERROR('1.30 Beer share of exp'!CN5/'1.30 Beer share of exp'!$B5,"")</f>
        <v>1.0273605448255243</v>
      </c>
      <c r="CO5" s="84">
        <f>IFERROR('1.30 Beer share of exp'!CO5/'1.30 Beer share of exp'!$B5,"")</f>
        <v>1.7166764545745583</v>
      </c>
      <c r="CP5" s="84">
        <f>IFERROR('1.30 Beer share of exp'!CP5/'1.30 Beer share of exp'!$B5,"")</f>
        <v>0.77589594212042323</v>
      </c>
      <c r="CR5" s="88"/>
    </row>
    <row r="6" spans="1:96" x14ac:dyDescent="0.25">
      <c r="A6" s="78" t="s">
        <v>27</v>
      </c>
      <c r="B6" s="84">
        <f>IFERROR('1.30 Beer share of exp'!B6/'1.30 Beer share of exp'!$B6,"")</f>
        <v>1</v>
      </c>
      <c r="C6" s="84">
        <f>IFERROR('1.30 Beer share of exp'!C6/'1.30 Beer share of exp'!$B6,"")</f>
        <v>0.89238330612005168</v>
      </c>
      <c r="D6" s="84">
        <f>IFERROR('1.30 Beer share of exp'!D6/'1.30 Beer share of exp'!$B6,"")</f>
        <v>0.32821432904773479</v>
      </c>
      <c r="E6" s="84">
        <f>IFERROR('1.30 Beer share of exp'!E6/'1.30 Beer share of exp'!$B6,"")</f>
        <v>0.57900172588519072</v>
      </c>
      <c r="F6" s="84">
        <f>IFERROR('1.30 Beer share of exp'!F6/'1.30 Beer share of exp'!$B6,"")</f>
        <v>1.367605727225027</v>
      </c>
      <c r="G6" s="84">
        <f>IFERROR('1.30 Beer share of exp'!G6/'1.30 Beer share of exp'!$B6,"")</f>
        <v>0.25274559184729045</v>
      </c>
      <c r="H6" s="84">
        <f>IFERROR('1.30 Beer share of exp'!H6/'1.30 Beer share of exp'!$B6,"")</f>
        <v>1.6482218317774326</v>
      </c>
      <c r="I6" s="84">
        <f>IFERROR('1.30 Beer share of exp'!I6/'1.30 Beer share of exp'!$B6,"")</f>
        <v>1.1367403154494162</v>
      </c>
      <c r="J6" s="84">
        <f>IFERROR('1.30 Beer share of exp'!J6/'1.30 Beer share of exp'!$B6,"")</f>
        <v>0.91241390014006363</v>
      </c>
      <c r="K6" s="84">
        <f>IFERROR('1.30 Beer share of exp'!K6/'1.30 Beer share of exp'!$B6,"")</f>
        <v>1.489138362058684</v>
      </c>
      <c r="L6" s="84">
        <f>IFERROR('1.30 Beer share of exp'!L6/'1.30 Beer share of exp'!$B6,"")</f>
        <v>0.54629765622958382</v>
      </c>
      <c r="M6" s="84">
        <f>IFERROR('1.30 Beer share of exp'!M6/'1.30 Beer share of exp'!$B6,"")</f>
        <v>1.3296001756609639</v>
      </c>
      <c r="N6" s="84">
        <f>IFERROR('1.30 Beer share of exp'!N6/'1.30 Beer share of exp'!$B6,"")</f>
        <v>1.3924433342445612</v>
      </c>
      <c r="O6" s="84">
        <f>IFERROR('1.30 Beer share of exp'!O6/'1.30 Beer share of exp'!$B6,"")</f>
        <v>1.0462932579792452</v>
      </c>
      <c r="P6" s="84">
        <f>IFERROR('1.30 Beer share of exp'!P6/'1.30 Beer share of exp'!$B6,"")</f>
        <v>0.90759256358663021</v>
      </c>
      <c r="Q6" s="84">
        <f>IFERROR('1.30 Beer share of exp'!Q6/'1.30 Beer share of exp'!$B6,"")</f>
        <v>1.1467240679710924</v>
      </c>
      <c r="R6" s="84">
        <f>IFERROR('1.30 Beer share of exp'!R6/'1.30 Beer share of exp'!$B6,"")</f>
        <v>0.19877628665714508</v>
      </c>
      <c r="S6" s="84">
        <f>IFERROR('1.30 Beer share of exp'!S6/'1.30 Beer share of exp'!$B6,"")</f>
        <v>1.9336306335599387</v>
      </c>
      <c r="T6" s="84">
        <f>IFERROR('1.30 Beer share of exp'!T6/'1.30 Beer share of exp'!$B6,"")</f>
        <v>1.2111353809554775</v>
      </c>
      <c r="U6" s="84">
        <f>IFERROR('1.30 Beer share of exp'!U6/'1.30 Beer share of exp'!$B6,"")</f>
        <v>1.2475673319248488</v>
      </c>
      <c r="V6" s="84">
        <f>IFERROR('1.30 Beer share of exp'!V6/'1.30 Beer share of exp'!$B6,"")</f>
        <v>1.0042351786354315</v>
      </c>
      <c r="W6" s="84">
        <f>IFERROR('1.30 Beer share of exp'!W6/'1.30 Beer share of exp'!$B6,"")</f>
        <v>0.94214398118703957</v>
      </c>
      <c r="X6" s="84">
        <f>IFERROR('1.30 Beer share of exp'!X6/'1.30 Beer share of exp'!$B6,"")</f>
        <v>0.34245423532881125</v>
      </c>
      <c r="Y6" s="84">
        <f>IFERROR('1.30 Beer share of exp'!Y6/'1.30 Beer share of exp'!$B6,"")</f>
        <v>1.4106578740559221</v>
      </c>
      <c r="Z6" s="84">
        <f>IFERROR('1.30 Beer share of exp'!Z6/'1.30 Beer share of exp'!$B6,"")</f>
        <v>1.1216737918693134</v>
      </c>
      <c r="AA6" s="84">
        <f>IFERROR('1.30 Beer share of exp'!AA6/'1.30 Beer share of exp'!$B6,"")</f>
        <v>0.69983775163478246</v>
      </c>
      <c r="AB6" s="84">
        <f>IFERROR('1.30 Beer share of exp'!AB6/'1.30 Beer share of exp'!$B6,"")</f>
        <v>1.2078520340840999</v>
      </c>
      <c r="AC6" s="84">
        <f>IFERROR('1.30 Beer share of exp'!AC6/'1.30 Beer share of exp'!$B6,"")</f>
        <v>0.57048976354472958</v>
      </c>
      <c r="AD6" s="84">
        <f>IFERROR('1.30 Beer share of exp'!AD6/'1.30 Beer share of exp'!$B6,"")</f>
        <v>0.35999305305253493</v>
      </c>
      <c r="AE6" s="84">
        <f>IFERROR('1.30 Beer share of exp'!AE6/'1.30 Beer share of exp'!$B6,"")</f>
        <v>0.90130493705134607</v>
      </c>
      <c r="AF6" s="84">
        <f>IFERROR('1.30 Beer share of exp'!AF6/'1.30 Beer share of exp'!$B6,"")</f>
        <v>0.50711774519251696</v>
      </c>
      <c r="AG6" s="84">
        <f>IFERROR('1.30 Beer share of exp'!AG6/'1.30 Beer share of exp'!$B6,"")</f>
        <v>0.84473791235593865</v>
      </c>
      <c r="AH6" s="84">
        <f>IFERROR('1.30 Beer share of exp'!AH6/'1.30 Beer share of exp'!$B6,"")</f>
        <v>0.66763375544708026</v>
      </c>
      <c r="AI6" s="84">
        <f>IFERROR('1.30 Beer share of exp'!AI6/'1.30 Beer share of exp'!$B6,"")</f>
        <v>1.2233227656330374</v>
      </c>
      <c r="AJ6" s="84">
        <f>IFERROR('1.30 Beer share of exp'!AJ6/'1.30 Beer share of exp'!$B6,"")</f>
        <v>1.3499700162944017</v>
      </c>
      <c r="AK6" s="84">
        <f>IFERROR('1.30 Beer share of exp'!AK6/'1.30 Beer share of exp'!$B6,"")</f>
        <v>0.8461972284231154</v>
      </c>
      <c r="AL6" s="84">
        <f>IFERROR('1.30 Beer share of exp'!AL6/'1.30 Beer share of exp'!$B6,"")</f>
        <v>1.2166687738679274</v>
      </c>
      <c r="AM6" s="84">
        <f>IFERROR('1.30 Beer share of exp'!AM6/'1.30 Beer share of exp'!$B6,"")</f>
        <v>0.81848734031849635</v>
      </c>
      <c r="AN6" s="84">
        <f>IFERROR('1.30 Beer share of exp'!AN6/'1.30 Beer share of exp'!$B6,"")</f>
        <v>0.48315423739608448</v>
      </c>
      <c r="AO6" s="84">
        <f>IFERROR('1.30 Beer share of exp'!AO6/'1.30 Beer share of exp'!$B6,"")</f>
        <v>0.97035454344307204</v>
      </c>
      <c r="AP6" s="84">
        <f>IFERROR('1.30 Beer share of exp'!AP6/'1.30 Beer share of exp'!$B6,"")</f>
        <v>1.3244332400958609</v>
      </c>
      <c r="AQ6" s="84">
        <f>IFERROR('1.30 Beer share of exp'!AQ6/'1.30 Beer share of exp'!$B6,"")</f>
        <v>1.0206537244594762</v>
      </c>
      <c r="AR6" s="84">
        <f>IFERROR('1.30 Beer share of exp'!AR6/'1.30 Beer share of exp'!$B6,"")</f>
        <v>1.8808138707347746</v>
      </c>
      <c r="AS6" s="84">
        <f>IFERROR('1.30 Beer share of exp'!AS6/'1.30 Beer share of exp'!$B6,"")</f>
        <v>1.228253429663233</v>
      </c>
      <c r="AT6" s="84">
        <f>IFERROR('1.30 Beer share of exp'!AT6/'1.30 Beer share of exp'!$B6,"")</f>
        <v>0.82689944111660685</v>
      </c>
      <c r="AU6" s="84">
        <f>IFERROR('1.30 Beer share of exp'!AU6/'1.30 Beer share of exp'!$B6,"")</f>
        <v>1.4077252110040008</v>
      </c>
      <c r="AV6" s="84">
        <f>IFERROR('1.30 Beer share of exp'!AV6/'1.30 Beer share of exp'!$B6,"")</f>
        <v>1.4281595812136776</v>
      </c>
      <c r="AW6" s="84">
        <f>IFERROR('1.30 Beer share of exp'!AW6/'1.30 Beer share of exp'!$B6,"")</f>
        <v>1.4682743558387417</v>
      </c>
      <c r="AX6" s="84">
        <f>IFERROR('1.30 Beer share of exp'!AX6/'1.30 Beer share of exp'!$B6,"")</f>
        <v>1.3278831358408352</v>
      </c>
      <c r="AY6" s="84">
        <f>IFERROR('1.30 Beer share of exp'!AY6/'1.30 Beer share of exp'!$B6,"")</f>
        <v>1.0056955763311828</v>
      </c>
      <c r="AZ6" s="84">
        <f>IFERROR('1.30 Beer share of exp'!AZ6/'1.30 Beer share of exp'!$B6,"")</f>
        <v>1.4718605832434792</v>
      </c>
      <c r="BA6" s="84">
        <f>IFERROR('1.30 Beer share of exp'!BA6/'1.30 Beer share of exp'!$B6,"")</f>
        <v>1.7833502012756344</v>
      </c>
      <c r="BB6" s="84">
        <f>IFERROR('1.30 Beer share of exp'!BB6/'1.30 Beer share of exp'!$B6,"")</f>
        <v>0.45299834896229885</v>
      </c>
      <c r="BC6" s="84">
        <f>IFERROR('1.30 Beer share of exp'!BC6/'1.30 Beer share of exp'!$B6,"")</f>
        <v>1.7206923498899775</v>
      </c>
      <c r="BD6" s="84">
        <f>IFERROR('1.30 Beer share of exp'!BD6/'1.30 Beer share of exp'!$B6,"")</f>
        <v>1.3462870191034995</v>
      </c>
      <c r="BE6" s="84">
        <f>IFERROR('1.30 Beer share of exp'!BE6/'1.30 Beer share of exp'!$B6,"")</f>
        <v>0.4437232576804313</v>
      </c>
      <c r="BF6" s="84">
        <f>IFERROR('1.30 Beer share of exp'!BF6/'1.30 Beer share of exp'!$B6,"")</f>
        <v>2.0046463137003063</v>
      </c>
      <c r="BG6" s="84">
        <f>IFERROR('1.30 Beer share of exp'!BG6/'1.30 Beer share of exp'!$B6,"")</f>
        <v>1.283952241829301</v>
      </c>
      <c r="BH6" s="84">
        <f>IFERROR('1.30 Beer share of exp'!BH6/'1.30 Beer share of exp'!$B6,"")</f>
        <v>2.2291877515945431</v>
      </c>
      <c r="BI6" s="84">
        <f>IFERROR('1.30 Beer share of exp'!BI6/'1.30 Beer share of exp'!$B6,"")</f>
        <v>0.80202277869364458</v>
      </c>
      <c r="BJ6" s="84">
        <f>IFERROR('1.30 Beer share of exp'!BJ6/'1.30 Beer share of exp'!$B6,"")</f>
        <v>1.6769036264786963</v>
      </c>
      <c r="BK6" s="84">
        <f>IFERROR('1.30 Beer share of exp'!BK6/'1.30 Beer share of exp'!$B6,"")</f>
        <v>1.0537669826684757</v>
      </c>
      <c r="BL6" s="84">
        <f>IFERROR('1.30 Beer share of exp'!BL6/'1.30 Beer share of exp'!$B6,"")</f>
        <v>1.794676779426531</v>
      </c>
      <c r="BM6" s="84">
        <f>IFERROR('1.30 Beer share of exp'!BM6/'1.30 Beer share of exp'!$B6,"")</f>
        <v>2.2291877515945431</v>
      </c>
      <c r="BN6" s="84">
        <f>IFERROR('1.30 Beer share of exp'!BN6/'1.30 Beer share of exp'!$B6,"")</f>
        <v>1.2239962183364013</v>
      </c>
      <c r="BO6" s="84">
        <f>IFERROR('1.30 Beer share of exp'!BO6/'1.30 Beer share of exp'!$B6,"")</f>
        <v>0.79921786393080163</v>
      </c>
      <c r="BP6" s="84">
        <f>IFERROR('1.30 Beer share of exp'!BP6/'1.30 Beer share of exp'!$B6,"")</f>
        <v>0.38498915550206908</v>
      </c>
      <c r="BQ6" s="84">
        <f>IFERROR('1.30 Beer share of exp'!BQ6/'1.30 Beer share of exp'!$B6,"")</f>
        <v>1.1381217249187037</v>
      </c>
      <c r="BR6" s="84">
        <f>IFERROR('1.30 Beer share of exp'!BR6/'1.30 Beer share of exp'!$B6,"")</f>
        <v>1.1778845242190747</v>
      </c>
      <c r="BS6" s="84">
        <f>IFERROR('1.30 Beer share of exp'!BS6/'1.30 Beer share of exp'!$B6,"")</f>
        <v>1.1325111620809767</v>
      </c>
      <c r="BT6" s="84">
        <f>IFERROR('1.30 Beer share of exp'!BT6/'1.30 Beer share of exp'!$B6,"")</f>
        <v>0.91669260337756331</v>
      </c>
      <c r="BU6" s="84">
        <f>IFERROR('1.30 Beer share of exp'!BU6/'1.30 Beer share of exp'!$B6,"")</f>
        <v>1.0169085405517237</v>
      </c>
      <c r="BV6" s="84">
        <f>IFERROR('1.30 Beer share of exp'!BV6/'1.30 Beer share of exp'!$B6,"")</f>
        <v>1.3050098892606925</v>
      </c>
      <c r="BW6" s="84">
        <f>IFERROR('1.30 Beer share of exp'!BW6/'1.30 Beer share of exp'!$B6,"")</f>
        <v>0.84557851841274534</v>
      </c>
      <c r="BX6" s="84">
        <f>IFERROR('1.30 Beer share of exp'!BX6/'1.30 Beer share of exp'!$B6,"")</f>
        <v>1.2609126945621694</v>
      </c>
      <c r="BY6" s="84">
        <f>IFERROR('1.30 Beer share of exp'!BY6/'1.30 Beer share of exp'!$B6,"")</f>
        <v>0.35697323418572974</v>
      </c>
      <c r="BZ6" s="84">
        <f>IFERROR('1.30 Beer share of exp'!BZ6/'1.30 Beer share of exp'!$B6,"")</f>
        <v>1.12167302011331</v>
      </c>
      <c r="CA6" s="84">
        <f>IFERROR('1.30 Beer share of exp'!CA6/'1.30 Beer share of exp'!$B6,"")</f>
        <v>0.55229602037703218</v>
      </c>
      <c r="CB6" s="84">
        <f>IFERROR('1.30 Beer share of exp'!CB6/'1.30 Beer share of exp'!$B6,"")</f>
        <v>1.3290268904118709</v>
      </c>
      <c r="CC6" s="84">
        <f>IFERROR('1.30 Beer share of exp'!CC6/'1.30 Beer share of exp'!$B6,"")</f>
        <v>0.5038364128021191</v>
      </c>
      <c r="CD6" s="84">
        <f>IFERROR('1.30 Beer share of exp'!CD6/'1.30 Beer share of exp'!$B6,"")</f>
        <v>1.1337262910745347</v>
      </c>
      <c r="CE6" s="84">
        <f>IFERROR('1.30 Beer share of exp'!CE6/'1.30 Beer share of exp'!$B6,"")</f>
        <v>1.1303394711970711</v>
      </c>
      <c r="CF6" s="84">
        <f>IFERROR('1.30 Beer share of exp'!CF6/'1.30 Beer share of exp'!$B6,"")</f>
        <v>0.77430365622539765</v>
      </c>
      <c r="CG6" s="84">
        <f>IFERROR('1.30 Beer share of exp'!CG6/'1.30 Beer share of exp'!$B6,"")</f>
        <v>1.0179575560479983</v>
      </c>
      <c r="CH6" s="84">
        <f>IFERROR('1.30 Beer share of exp'!CH6/'1.30 Beer share of exp'!$B6,"")</f>
        <v>0.95067092834312072</v>
      </c>
      <c r="CI6" s="84">
        <f>IFERROR('1.30 Beer share of exp'!CI6/'1.30 Beer share of exp'!$B6,"")</f>
        <v>0.83949068616174183</v>
      </c>
      <c r="CJ6" s="84">
        <f>IFERROR('1.30 Beer share of exp'!CJ6/'1.30 Beer share of exp'!$B6,"")</f>
        <v>1.1853050193798633</v>
      </c>
      <c r="CK6" s="84">
        <f>IFERROR('1.30 Beer share of exp'!CK6/'1.30 Beer share of exp'!$B6,"")</f>
        <v>1.1941731430272755</v>
      </c>
      <c r="CL6" s="84">
        <f>IFERROR('1.30 Beer share of exp'!CL6/'1.30 Beer share of exp'!$B6,"")</f>
        <v>0.99681845625468057</v>
      </c>
      <c r="CM6" s="84">
        <f>IFERROR('1.30 Beer share of exp'!CM6/'1.30 Beer share of exp'!$B6,"")</f>
        <v>1.0227745965887844</v>
      </c>
      <c r="CN6" s="84">
        <f>IFERROR('1.30 Beer share of exp'!CN6/'1.30 Beer share of exp'!$B6,"")</f>
        <v>1.0356745851831717</v>
      </c>
      <c r="CO6" s="84">
        <f>IFERROR('1.30 Beer share of exp'!CO6/'1.30 Beer share of exp'!$B6,"")</f>
        <v>1.7120916535399011</v>
      </c>
      <c r="CP6" s="84">
        <f>IFERROR('1.30 Beer share of exp'!CP6/'1.30 Beer share of exp'!$B6,"")</f>
        <v>0.7669272390233518</v>
      </c>
      <c r="CR6" s="88"/>
    </row>
    <row r="7" spans="1:96" x14ac:dyDescent="0.25">
      <c r="A7" s="78" t="s">
        <v>28</v>
      </c>
      <c r="B7" s="84">
        <f>IFERROR('1.30 Beer share of exp'!B7/'1.30 Beer share of exp'!$B7,"")</f>
        <v>1</v>
      </c>
      <c r="C7" s="84">
        <f>IFERROR('1.30 Beer share of exp'!C7/'1.30 Beer share of exp'!$B7,"")</f>
        <v>0.86648791420781879</v>
      </c>
      <c r="D7" s="84">
        <f>IFERROR('1.30 Beer share of exp'!D7/'1.30 Beer share of exp'!$B7,"")</f>
        <v>0.4173863004825889</v>
      </c>
      <c r="E7" s="84">
        <f>IFERROR('1.30 Beer share of exp'!E7/'1.30 Beer share of exp'!$B7,"")</f>
        <v>0.57521508722920689</v>
      </c>
      <c r="F7" s="84">
        <f>IFERROR('1.30 Beer share of exp'!F7/'1.30 Beer share of exp'!$B7,"")</f>
        <v>1.3207682220489287</v>
      </c>
      <c r="G7" s="84">
        <f>IFERROR('1.30 Beer share of exp'!G7/'1.30 Beer share of exp'!$B7,"")</f>
        <v>0.25376354267921125</v>
      </c>
      <c r="H7" s="84">
        <f>IFERROR('1.30 Beer share of exp'!H7/'1.30 Beer share of exp'!$B7,"")</f>
        <v>1.6934277247014222</v>
      </c>
      <c r="I7" s="84">
        <f>IFERROR('1.30 Beer share of exp'!I7/'1.30 Beer share of exp'!$B7,"")</f>
        <v>1.1203487601337501</v>
      </c>
      <c r="J7" s="84">
        <f>IFERROR('1.30 Beer share of exp'!J7/'1.30 Beer share of exp'!$B7,"")</f>
        <v>0.99233652177075904</v>
      </c>
      <c r="K7" s="84">
        <f>IFERROR('1.30 Beer share of exp'!K7/'1.30 Beer share of exp'!$B7,"")</f>
        <v>1.4315735644903458</v>
      </c>
      <c r="L7" s="84">
        <f>IFERROR('1.30 Beer share of exp'!L7/'1.30 Beer share of exp'!$B7,"")</f>
        <v>0.54163734013905163</v>
      </c>
      <c r="M7" s="84">
        <f>IFERROR('1.30 Beer share of exp'!M7/'1.30 Beer share of exp'!$B7,"")</f>
        <v>1.3926251159988194</v>
      </c>
      <c r="N7" s="84">
        <f>IFERROR('1.30 Beer share of exp'!N7/'1.30 Beer share of exp'!$B7,"")</f>
        <v>1.3956515384812194</v>
      </c>
      <c r="O7" s="84">
        <f>IFERROR('1.30 Beer share of exp'!O7/'1.30 Beer share of exp'!$B7,"")</f>
        <v>1.0588556682806933</v>
      </c>
      <c r="P7" s="84">
        <f>IFERROR('1.30 Beer share of exp'!P7/'1.30 Beer share of exp'!$B7,"")</f>
        <v>0.89847989215157542</v>
      </c>
      <c r="Q7" s="84">
        <f>IFERROR('1.30 Beer share of exp'!Q7/'1.30 Beer share of exp'!$B7,"")</f>
        <v>1.1479844444349951</v>
      </c>
      <c r="R7" s="84">
        <f>IFERROR('1.30 Beer share of exp'!R7/'1.30 Beer share of exp'!$B7,"")</f>
        <v>0.21841317217824616</v>
      </c>
      <c r="S7" s="84">
        <f>IFERROR('1.30 Beer share of exp'!S7/'1.30 Beer share of exp'!$B7,"")</f>
        <v>1.9542264319611033</v>
      </c>
      <c r="T7" s="84">
        <f>IFERROR('1.30 Beer share of exp'!T7/'1.30 Beer share of exp'!$B7,"")</f>
        <v>1.2241370089032144</v>
      </c>
      <c r="U7" s="84">
        <f>IFERROR('1.30 Beer share of exp'!U7/'1.30 Beer share of exp'!$B7,"")</f>
        <v>1.2652489710947019</v>
      </c>
      <c r="V7" s="84">
        <f>IFERROR('1.30 Beer share of exp'!V7/'1.30 Beer share of exp'!$B7,"")</f>
        <v>1.0032539647742564</v>
      </c>
      <c r="W7" s="84">
        <f>IFERROR('1.30 Beer share of exp'!W7/'1.30 Beer share of exp'!$B7,"")</f>
        <v>0.97186957278517772</v>
      </c>
      <c r="X7" s="84">
        <f>IFERROR('1.30 Beer share of exp'!X7/'1.30 Beer share of exp'!$B7,"")</f>
        <v>0.41032221762672877</v>
      </c>
      <c r="Y7" s="84">
        <f>IFERROR('1.30 Beer share of exp'!Y7/'1.30 Beer share of exp'!$B7,"")</f>
        <v>1.4614327919203032</v>
      </c>
      <c r="Z7" s="84">
        <f>IFERROR('1.30 Beer share of exp'!Z7/'1.30 Beer share of exp'!$B7,"")</f>
        <v>1.0924656376494986</v>
      </c>
      <c r="AA7" s="84">
        <f>IFERROR('1.30 Beer share of exp'!AA7/'1.30 Beer share of exp'!$B7,"")</f>
        <v>0.69669718091044719</v>
      </c>
      <c r="AB7" s="84">
        <f>IFERROR('1.30 Beer share of exp'!AB7/'1.30 Beer share of exp'!$B7,"")</f>
        <v>1.2097147654620519</v>
      </c>
      <c r="AC7" s="84">
        <f>IFERROR('1.30 Beer share of exp'!AC7/'1.30 Beer share of exp'!$B7,"")</f>
        <v>0.53284961076415738</v>
      </c>
      <c r="AD7" s="84">
        <f>IFERROR('1.30 Beer share of exp'!AD7/'1.30 Beer share of exp'!$B7,"")</f>
        <v>0.38975965805350876</v>
      </c>
      <c r="AE7" s="84">
        <f>IFERROR('1.30 Beer share of exp'!AE7/'1.30 Beer share of exp'!$B7,"")</f>
        <v>0.89351481967648683</v>
      </c>
      <c r="AF7" s="84">
        <f>IFERROR('1.30 Beer share of exp'!AF7/'1.30 Beer share of exp'!$B7,"")</f>
        <v>0.46999389989058749</v>
      </c>
      <c r="AG7" s="84">
        <f>IFERROR('1.30 Beer share of exp'!AG7/'1.30 Beer share of exp'!$B7,"")</f>
        <v>0.81226003189553198</v>
      </c>
      <c r="AH7" s="84">
        <f>IFERROR('1.30 Beer share of exp'!AH7/'1.30 Beer share of exp'!$B7,"")</f>
        <v>0.67722717542226685</v>
      </c>
      <c r="AI7" s="84">
        <f>IFERROR('1.30 Beer share of exp'!AI7/'1.30 Beer share of exp'!$B7,"")</f>
        <v>1.2842629179903711</v>
      </c>
      <c r="AJ7" s="84">
        <f>IFERROR('1.30 Beer share of exp'!AJ7/'1.30 Beer share of exp'!$B7,"")</f>
        <v>1.3092680888334411</v>
      </c>
      <c r="AK7" s="84">
        <f>IFERROR('1.30 Beer share of exp'!AK7/'1.30 Beer share of exp'!$B7,"")</f>
        <v>0.88987453460477117</v>
      </c>
      <c r="AL7" s="84">
        <f>IFERROR('1.30 Beer share of exp'!AL7/'1.30 Beer share of exp'!$B7,"")</f>
        <v>1.3277836738875251</v>
      </c>
      <c r="AM7" s="84">
        <f>IFERROR('1.30 Beer share of exp'!AM7/'1.30 Beer share of exp'!$B7,"")</f>
        <v>0.83063832148726813</v>
      </c>
      <c r="AN7" s="84">
        <f>IFERROR('1.30 Beer share of exp'!AN7/'1.30 Beer share of exp'!$B7,"")</f>
        <v>0.53329464876159616</v>
      </c>
      <c r="AO7" s="84">
        <f>IFERROR('1.30 Beer share of exp'!AO7/'1.30 Beer share of exp'!$B7,"")</f>
        <v>0.95388339169036107</v>
      </c>
      <c r="AP7" s="84">
        <f>IFERROR('1.30 Beer share of exp'!AP7/'1.30 Beer share of exp'!$B7,"")</f>
        <v>1.3428533933249012</v>
      </c>
      <c r="AQ7" s="84">
        <f>IFERROR('1.30 Beer share of exp'!AQ7/'1.30 Beer share of exp'!$B7,"")</f>
        <v>1.0443496125686509</v>
      </c>
      <c r="AR7" s="84">
        <f>IFERROR('1.30 Beer share of exp'!AR7/'1.30 Beer share of exp'!$B7,"")</f>
        <v>1.9143021597855925</v>
      </c>
      <c r="AS7" s="84">
        <f>IFERROR('1.30 Beer share of exp'!AS7/'1.30 Beer share of exp'!$B7,"")</f>
        <v>1.2831459371484251</v>
      </c>
      <c r="AT7" s="84">
        <f>IFERROR('1.30 Beer share of exp'!AT7/'1.30 Beer share of exp'!$B7,"")</f>
        <v>0.88301485432183602</v>
      </c>
      <c r="AU7" s="84">
        <f>IFERROR('1.30 Beer share of exp'!AU7/'1.30 Beer share of exp'!$B7,"")</f>
        <v>1.4737240520130952</v>
      </c>
      <c r="AV7" s="84">
        <f>IFERROR('1.30 Beer share of exp'!AV7/'1.30 Beer share of exp'!$B7,"")</f>
        <v>1.4413744476443517</v>
      </c>
      <c r="AW7" s="84">
        <f>IFERROR('1.30 Beer share of exp'!AW7/'1.30 Beer share of exp'!$B7,"")</f>
        <v>1.5837114534092713</v>
      </c>
      <c r="AX7" s="84">
        <f>IFERROR('1.30 Beer share of exp'!AX7/'1.30 Beer share of exp'!$B7,"")</f>
        <v>1.4062110726239434</v>
      </c>
      <c r="AY7" s="84">
        <f>IFERROR('1.30 Beer share of exp'!AY7/'1.30 Beer share of exp'!$B7,"")</f>
        <v>1.0866507922287023</v>
      </c>
      <c r="AZ7" s="84">
        <f>IFERROR('1.30 Beer share of exp'!AZ7/'1.30 Beer share of exp'!$B7,"")</f>
        <v>1.4551241588630772</v>
      </c>
      <c r="BA7" s="84">
        <f>IFERROR('1.30 Beer share of exp'!BA7/'1.30 Beer share of exp'!$B7,"")</f>
        <v>1.8468577603560759</v>
      </c>
      <c r="BB7" s="84">
        <f>IFERROR('1.30 Beer share of exp'!BB7/'1.30 Beer share of exp'!$B7,"")</f>
        <v>0.51627474705846377</v>
      </c>
      <c r="BC7" s="84">
        <f>IFERROR('1.30 Beer share of exp'!BC7/'1.30 Beer share of exp'!$B7,"")</f>
        <v>1.6260886861444206</v>
      </c>
      <c r="BD7" s="84">
        <f>IFERROR('1.30 Beer share of exp'!BD7/'1.30 Beer share of exp'!$B7,"")</f>
        <v>1.3294061574402414</v>
      </c>
      <c r="BE7" s="84">
        <f>IFERROR('1.30 Beer share of exp'!BE7/'1.30 Beer share of exp'!$B7,"")</f>
        <v>0.45378148222734394</v>
      </c>
      <c r="BF7" s="84">
        <f>IFERROR('1.30 Beer share of exp'!BF7/'1.30 Beer share of exp'!$B7,"")</f>
        <v>1.991952467411106</v>
      </c>
      <c r="BG7" s="84">
        <f>IFERROR('1.30 Beer share of exp'!BG7/'1.30 Beer share of exp'!$B7,"")</f>
        <v>1.231507903056132</v>
      </c>
      <c r="BH7" s="84">
        <f>IFERROR('1.30 Beer share of exp'!BH7/'1.30 Beer share of exp'!$B7,"")</f>
        <v>2.247464694906248</v>
      </c>
      <c r="BI7" s="84">
        <f>IFERROR('1.30 Beer share of exp'!BI7/'1.30 Beer share of exp'!$B7,"")</f>
        <v>0.84644774223741792</v>
      </c>
      <c r="BJ7" s="84">
        <f>IFERROR('1.30 Beer share of exp'!BJ7/'1.30 Beer share of exp'!$B7,"")</f>
        <v>1.7136461161203169</v>
      </c>
      <c r="BK7" s="84">
        <f>IFERROR('1.30 Beer share of exp'!BK7/'1.30 Beer share of exp'!$B7,"")</f>
        <v>1.0772466937252276</v>
      </c>
      <c r="BL7" s="84">
        <f>IFERROR('1.30 Beer share of exp'!BL7/'1.30 Beer share of exp'!$B7,"")</f>
        <v>1.735963413001445</v>
      </c>
      <c r="BM7" s="84">
        <f>IFERROR('1.30 Beer share of exp'!BM7/'1.30 Beer share of exp'!$B7,"")</f>
        <v>2.247464694906248</v>
      </c>
      <c r="BN7" s="84">
        <f>IFERROR('1.30 Beer share of exp'!BN7/'1.30 Beer share of exp'!$B7,"")</f>
        <v>1.2068865747118007</v>
      </c>
      <c r="BO7" s="84">
        <f>IFERROR('1.30 Beer share of exp'!BO7/'1.30 Beer share of exp'!$B7,"")</f>
        <v>0.94405857821071715</v>
      </c>
      <c r="BP7" s="84">
        <f>IFERROR('1.30 Beer share of exp'!BP7/'1.30 Beer share of exp'!$B7,"")</f>
        <v>0.35758278516498004</v>
      </c>
      <c r="BQ7" s="84">
        <f>IFERROR('1.30 Beer share of exp'!BQ7/'1.30 Beer share of exp'!$B7,"")</f>
        <v>1.1239841249922196</v>
      </c>
      <c r="BR7" s="84">
        <f>IFERROR('1.30 Beer share of exp'!BR7/'1.30 Beer share of exp'!$B7,"")</f>
        <v>1.1471155595663662</v>
      </c>
      <c r="BS7" s="84">
        <f>IFERROR('1.30 Beer share of exp'!BS7/'1.30 Beer share of exp'!$B7,"")</f>
        <v>1.1205095573276382</v>
      </c>
      <c r="BT7" s="84">
        <f>IFERROR('1.30 Beer share of exp'!BT7/'1.30 Beer share of exp'!$B7,"")</f>
        <v>0.9191653106663481</v>
      </c>
      <c r="BU7" s="84">
        <f>IFERROR('1.30 Beer share of exp'!BU7/'1.30 Beer share of exp'!$B7,"")</f>
        <v>1.0047691811600077</v>
      </c>
      <c r="BV7" s="84">
        <f>IFERROR('1.30 Beer share of exp'!BV7/'1.30 Beer share of exp'!$B7,"")</f>
        <v>1.3028724784789572</v>
      </c>
      <c r="BW7" s="84">
        <f>IFERROR('1.30 Beer share of exp'!BW7/'1.30 Beer share of exp'!$B7,"")</f>
        <v>0.84500249793725868</v>
      </c>
      <c r="BX7" s="84">
        <f>IFERROR('1.30 Beer share of exp'!BX7/'1.30 Beer share of exp'!$B7,"")</f>
        <v>1.2546971947870806</v>
      </c>
      <c r="BY7" s="84">
        <f>IFERROR('1.30 Beer share of exp'!BY7/'1.30 Beer share of exp'!$B7,"")</f>
        <v>0.35327288951055152</v>
      </c>
      <c r="BZ7" s="84">
        <f>IFERROR('1.30 Beer share of exp'!BZ7/'1.30 Beer share of exp'!$B7,"")</f>
        <v>1.1326044051168829</v>
      </c>
      <c r="CA7" s="84">
        <f>IFERROR('1.30 Beer share of exp'!CA7/'1.30 Beer share of exp'!$B7,"")</f>
        <v>0.55502766803658177</v>
      </c>
      <c r="CB7" s="84">
        <f>IFERROR('1.30 Beer share of exp'!CB7/'1.30 Beer share of exp'!$B7,"")</f>
        <v>1.3216924067072224</v>
      </c>
      <c r="CC7" s="84">
        <f>IFERROR('1.30 Beer share of exp'!CC7/'1.30 Beer share of exp'!$B7,"")</f>
        <v>0.51532530148934919</v>
      </c>
      <c r="CD7" s="84">
        <f>IFERROR('1.30 Beer share of exp'!CD7/'1.30 Beer share of exp'!$B7,"")</f>
        <v>1.1276166847693398</v>
      </c>
      <c r="CE7" s="84">
        <f>IFERROR('1.30 Beer share of exp'!CE7/'1.30 Beer share of exp'!$B7,"")</f>
        <v>1.1346883568517432</v>
      </c>
      <c r="CF7" s="84">
        <f>IFERROR('1.30 Beer share of exp'!CF7/'1.30 Beer share of exp'!$B7,"")</f>
        <v>0.79319193753801887</v>
      </c>
      <c r="CG7" s="84">
        <f>IFERROR('1.30 Beer share of exp'!CG7/'1.30 Beer share of exp'!$B7,"")</f>
        <v>1.0319375048762931</v>
      </c>
      <c r="CH7" s="84">
        <f>IFERROR('1.30 Beer share of exp'!CH7/'1.30 Beer share of exp'!$B7,"")</f>
        <v>0.94760082542331581</v>
      </c>
      <c r="CI7" s="84">
        <f>IFERROR('1.30 Beer share of exp'!CI7/'1.30 Beer share of exp'!$B7,"")</f>
        <v>0.84546244129767989</v>
      </c>
      <c r="CJ7" s="84">
        <f>IFERROR('1.30 Beer share of exp'!CJ7/'1.30 Beer share of exp'!$B7,"")</f>
        <v>1.218909383272355</v>
      </c>
      <c r="CK7" s="84">
        <f>IFERROR('1.30 Beer share of exp'!CK7/'1.30 Beer share of exp'!$B7,"")</f>
        <v>1.1744976214938243</v>
      </c>
      <c r="CL7" s="84">
        <f>IFERROR('1.30 Beer share of exp'!CL7/'1.30 Beer share of exp'!$B7,"")</f>
        <v>0.99353552215917385</v>
      </c>
      <c r="CM7" s="84">
        <f>IFERROR('1.30 Beer share of exp'!CM7/'1.30 Beer share of exp'!$B7,"")</f>
        <v>0.98808948930071416</v>
      </c>
      <c r="CN7" s="84">
        <f>IFERROR('1.30 Beer share of exp'!CN7/'1.30 Beer share of exp'!$B7,"")</f>
        <v>1.0478678452347774</v>
      </c>
      <c r="CO7" s="84">
        <f>IFERROR('1.30 Beer share of exp'!CO7/'1.30 Beer share of exp'!$B7,"")</f>
        <v>1.7096244964039256</v>
      </c>
      <c r="CP7" s="84">
        <f>IFERROR('1.30 Beer share of exp'!CP7/'1.30 Beer share of exp'!$B7,"")</f>
        <v>0.75840103832759642</v>
      </c>
      <c r="CR7" s="88"/>
    </row>
    <row r="8" spans="1:96" x14ac:dyDescent="0.25">
      <c r="A8" s="78" t="s">
        <v>29</v>
      </c>
      <c r="B8" s="84">
        <f>IFERROR('1.30 Beer share of exp'!B8/'1.30 Beer share of exp'!$B8,"")</f>
        <v>1</v>
      </c>
      <c r="C8" s="84">
        <f>IFERROR('1.30 Beer share of exp'!C8/'1.30 Beer share of exp'!$B8,"")</f>
        <v>0.84437979402327712</v>
      </c>
      <c r="D8" s="84">
        <f>IFERROR('1.30 Beer share of exp'!D8/'1.30 Beer share of exp'!$B8,"")</f>
        <v>0.46102827840874866</v>
      </c>
      <c r="E8" s="84">
        <f>IFERROR('1.30 Beer share of exp'!E8/'1.30 Beer share of exp'!$B8,"")</f>
        <v>0.58123093738470444</v>
      </c>
      <c r="F8" s="84">
        <f>IFERROR('1.30 Beer share of exp'!F8/'1.30 Beer share of exp'!$B8,"")</f>
        <v>1.2914877892849224</v>
      </c>
      <c r="G8" s="84">
        <f>IFERROR('1.30 Beer share of exp'!G8/'1.30 Beer share of exp'!$B8,"")</f>
        <v>0.27042022104823393</v>
      </c>
      <c r="H8" s="84">
        <f>IFERROR('1.30 Beer share of exp'!H8/'1.30 Beer share of exp'!$B8,"")</f>
        <v>1.6877275186928231</v>
      </c>
      <c r="I8" s="84">
        <f>IFERROR('1.30 Beer share of exp'!I8/'1.30 Beer share of exp'!$B8,"")</f>
        <v>1.1054626288984559</v>
      </c>
      <c r="J8" s="84">
        <f>IFERROR('1.30 Beer share of exp'!J8/'1.30 Beer share of exp'!$B8,"")</f>
        <v>1.0237527541406251</v>
      </c>
      <c r="K8" s="84">
        <f>IFERROR('1.30 Beer share of exp'!K8/'1.30 Beer share of exp'!$B8,"")</f>
        <v>1.3993653976114817</v>
      </c>
      <c r="L8" s="84">
        <f>IFERROR('1.30 Beer share of exp'!L8/'1.30 Beer share of exp'!$B8,"")</f>
        <v>0.51103320399891716</v>
      </c>
      <c r="M8" s="84">
        <f>IFERROR('1.30 Beer share of exp'!M8/'1.30 Beer share of exp'!$B8,"")</f>
        <v>1.4155452010471785</v>
      </c>
      <c r="N8" s="84">
        <f>IFERROR('1.30 Beer share of exp'!N8/'1.30 Beer share of exp'!$B8,"")</f>
        <v>1.3550882845868228</v>
      </c>
      <c r="O8" s="84">
        <f>IFERROR('1.30 Beer share of exp'!O8/'1.30 Beer share of exp'!$B8,"")</f>
        <v>1.0368012675966252</v>
      </c>
      <c r="P8" s="84">
        <f>IFERROR('1.30 Beer share of exp'!P8/'1.30 Beer share of exp'!$B8,"")</f>
        <v>0.87922373257686592</v>
      </c>
      <c r="Q8" s="84">
        <f>IFERROR('1.30 Beer share of exp'!Q8/'1.30 Beer share of exp'!$B8,"")</f>
        <v>1.1984586397752395</v>
      </c>
      <c r="R8" s="84">
        <f>IFERROR('1.30 Beer share of exp'!R8/'1.30 Beer share of exp'!$B8,"")</f>
        <v>0.21652431432449001</v>
      </c>
      <c r="S8" s="84">
        <f>IFERROR('1.30 Beer share of exp'!S8/'1.30 Beer share of exp'!$B8,"")</f>
        <v>1.9382522176459025</v>
      </c>
      <c r="T8" s="84">
        <f>IFERROR('1.30 Beer share of exp'!T8/'1.30 Beer share of exp'!$B8,"")</f>
        <v>1.2155252500139464</v>
      </c>
      <c r="U8" s="84">
        <f>IFERROR('1.30 Beer share of exp'!U8/'1.30 Beer share of exp'!$B8,"")</f>
        <v>1.2554463446940487</v>
      </c>
      <c r="V8" s="84">
        <f>IFERROR('1.30 Beer share of exp'!V8/'1.30 Beer share of exp'!$B8,"")</f>
        <v>0.99316547509826048</v>
      </c>
      <c r="W8" s="84">
        <f>IFERROR('1.30 Beer share of exp'!W8/'1.30 Beer share of exp'!$B8,"")</f>
        <v>0.98432175467930305</v>
      </c>
      <c r="X8" s="84">
        <f>IFERROR('1.30 Beer share of exp'!X8/'1.30 Beer share of exp'!$B8,"")</f>
        <v>0.42601350237774449</v>
      </c>
      <c r="Y8" s="84">
        <f>IFERROR('1.30 Beer share of exp'!Y8/'1.30 Beer share of exp'!$B8,"")</f>
        <v>1.4740775005744551</v>
      </c>
      <c r="Z8" s="84">
        <f>IFERROR('1.30 Beer share of exp'!Z8/'1.30 Beer share of exp'!$B8,"")</f>
        <v>1.085108334444699</v>
      </c>
      <c r="AA8" s="84">
        <f>IFERROR('1.30 Beer share of exp'!AA8/'1.30 Beer share of exp'!$B8,"")</f>
        <v>0.73170209256248242</v>
      </c>
      <c r="AB8" s="84">
        <f>IFERROR('1.30 Beer share of exp'!AB8/'1.30 Beer share of exp'!$B8,"")</f>
        <v>1.1770428263245634</v>
      </c>
      <c r="AC8" s="84">
        <f>IFERROR('1.30 Beer share of exp'!AC8/'1.30 Beer share of exp'!$B8,"")</f>
        <v>0.53535490979155564</v>
      </c>
      <c r="AD8" s="84">
        <f>IFERROR('1.30 Beer share of exp'!AD8/'1.30 Beer share of exp'!$B8,"")</f>
        <v>0.38431553373708061</v>
      </c>
      <c r="AE8" s="84">
        <f>IFERROR('1.30 Beer share of exp'!AE8/'1.30 Beer share of exp'!$B8,"")</f>
        <v>0.87916972671557436</v>
      </c>
      <c r="AF8" s="84">
        <f>IFERROR('1.30 Beer share of exp'!AF8/'1.30 Beer share of exp'!$B8,"")</f>
        <v>0.44605503001488495</v>
      </c>
      <c r="AG8" s="84">
        <f>IFERROR('1.30 Beer share of exp'!AG8/'1.30 Beer share of exp'!$B8,"")</f>
        <v>0.7693634417566616</v>
      </c>
      <c r="AH8" s="84">
        <f>IFERROR('1.30 Beer share of exp'!AH8/'1.30 Beer share of exp'!$B8,"")</f>
        <v>0.64708279812441183</v>
      </c>
      <c r="AI8" s="84">
        <f>IFERROR('1.30 Beer share of exp'!AI8/'1.30 Beer share of exp'!$B8,"")</f>
        <v>1.3063876557182255</v>
      </c>
      <c r="AJ8" s="84">
        <f>IFERROR('1.30 Beer share of exp'!AJ8/'1.30 Beer share of exp'!$B8,"")</f>
        <v>1.29985020119768</v>
      </c>
      <c r="AK8" s="84">
        <f>IFERROR('1.30 Beer share of exp'!AK8/'1.30 Beer share of exp'!$B8,"")</f>
        <v>0.91873560795181908</v>
      </c>
      <c r="AL8" s="84">
        <f>IFERROR('1.30 Beer share of exp'!AL8/'1.30 Beer share of exp'!$B8,"")</f>
        <v>1.2169028746930706</v>
      </c>
      <c r="AM8" s="84">
        <f>IFERROR('1.30 Beer share of exp'!AM8/'1.30 Beer share of exp'!$B8,"")</f>
        <v>0.78687705794208818</v>
      </c>
      <c r="AN8" s="84">
        <f>IFERROR('1.30 Beer share of exp'!AN8/'1.30 Beer share of exp'!$B8,"")</f>
        <v>0.57641050246863579</v>
      </c>
      <c r="AO8" s="84">
        <f>IFERROR('1.30 Beer share of exp'!AO8/'1.30 Beer share of exp'!$B8,"")</f>
        <v>1.0066336364154205</v>
      </c>
      <c r="AP8" s="84">
        <f>IFERROR('1.30 Beer share of exp'!AP8/'1.30 Beer share of exp'!$B8,"")</f>
        <v>1.3644100511198458</v>
      </c>
      <c r="AQ8" s="84">
        <f>IFERROR('1.30 Beer share of exp'!AQ8/'1.30 Beer share of exp'!$B8,"")</f>
        <v>1.0463260357170683</v>
      </c>
      <c r="AR8" s="84">
        <f>IFERROR('1.30 Beer share of exp'!AR8/'1.30 Beer share of exp'!$B8,"")</f>
        <v>1.9317730824149415</v>
      </c>
      <c r="AS8" s="84">
        <f>IFERROR('1.30 Beer share of exp'!AS8/'1.30 Beer share of exp'!$B8,"")</f>
        <v>1.3270187553636303</v>
      </c>
      <c r="AT8" s="84">
        <f>IFERROR('1.30 Beer share of exp'!AT8/'1.30 Beer share of exp'!$B8,"")</f>
        <v>0.93175400276832898</v>
      </c>
      <c r="AU8" s="84">
        <f>IFERROR('1.30 Beer share of exp'!AU8/'1.30 Beer share of exp'!$B8,"")</f>
        <v>1.5176056563031635</v>
      </c>
      <c r="AV8" s="84">
        <f>IFERROR('1.30 Beer share of exp'!AV8/'1.30 Beer share of exp'!$B8,"")</f>
        <v>1.4289794913963698</v>
      </c>
      <c r="AW8" s="84">
        <f>IFERROR('1.30 Beer share of exp'!AW8/'1.30 Beer share of exp'!$B8,"")</f>
        <v>1.5662015091124879</v>
      </c>
      <c r="AX8" s="84">
        <f>IFERROR('1.30 Beer share of exp'!AX8/'1.30 Beer share of exp'!$B8,"")</f>
        <v>1.4205487456745456</v>
      </c>
      <c r="AY8" s="84">
        <f>IFERROR('1.30 Beer share of exp'!AY8/'1.30 Beer share of exp'!$B8,"")</f>
        <v>1.3874942358687592</v>
      </c>
      <c r="AZ8" s="84">
        <f>IFERROR('1.30 Beer share of exp'!AZ8/'1.30 Beer share of exp'!$B8,"")</f>
        <v>1.4644569606669555</v>
      </c>
      <c r="BA8" s="84">
        <f>IFERROR('1.30 Beer share of exp'!BA8/'1.30 Beer share of exp'!$B8,"")</f>
        <v>1.8428681665843656</v>
      </c>
      <c r="BB8" s="84">
        <f>IFERROR('1.30 Beer share of exp'!BB8/'1.30 Beer share of exp'!$B8,"")</f>
        <v>0.55614346096088352</v>
      </c>
      <c r="BC8" s="84">
        <f>IFERROR('1.30 Beer share of exp'!BC8/'1.30 Beer share of exp'!$B8,"")</f>
        <v>1.5761927312860482</v>
      </c>
      <c r="BD8" s="84">
        <f>IFERROR('1.30 Beer share of exp'!BD8/'1.30 Beer share of exp'!$B8,"")</f>
        <v>1.314260886873484</v>
      </c>
      <c r="BE8" s="84">
        <f>IFERROR('1.30 Beer share of exp'!BE8/'1.30 Beer share of exp'!$B8,"")</f>
        <v>0.45837558755382801</v>
      </c>
      <c r="BF8" s="84">
        <f>IFERROR('1.30 Beer share of exp'!BF8/'1.30 Beer share of exp'!$B8,"")</f>
        <v>1.9867834680269882</v>
      </c>
      <c r="BG8" s="84">
        <f>IFERROR('1.30 Beer share of exp'!BG8/'1.30 Beer share of exp'!$B8,"")</f>
        <v>1.1607749637133593</v>
      </c>
      <c r="BH8" s="84">
        <f>IFERROR('1.30 Beer share of exp'!BH8/'1.30 Beer share of exp'!$B8,"")</f>
        <v>2.2411398192764111</v>
      </c>
      <c r="BI8" s="84">
        <f>IFERROR('1.30 Beer share of exp'!BI8/'1.30 Beer share of exp'!$B8,"")</f>
        <v>0.857860205967234</v>
      </c>
      <c r="BJ8" s="84">
        <f>IFERROR('1.30 Beer share of exp'!BJ8/'1.30 Beer share of exp'!$B8,"")</f>
        <v>1.7052877156365236</v>
      </c>
      <c r="BK8" s="84">
        <f>IFERROR('1.30 Beer share of exp'!BK8/'1.30 Beer share of exp'!$B8,"")</f>
        <v>1.0911784626677792</v>
      </c>
      <c r="BL8" s="84">
        <f>IFERROR('1.30 Beer share of exp'!BL8/'1.30 Beer share of exp'!$B8,"")</f>
        <v>1.7215645663307719</v>
      </c>
      <c r="BM8" s="84">
        <f>IFERROR('1.30 Beer share of exp'!BM8/'1.30 Beer share of exp'!$B8,"")</f>
        <v>2.2411398192764111</v>
      </c>
      <c r="BN8" s="84">
        <f>IFERROR('1.30 Beer share of exp'!BN8/'1.30 Beer share of exp'!$B8,"")</f>
        <v>1.1906043161475879</v>
      </c>
      <c r="BO8" s="84">
        <f>IFERROR('1.30 Beer share of exp'!BO8/'1.30 Beer share of exp'!$B8,"")</f>
        <v>0.95401132137947431</v>
      </c>
      <c r="BP8" s="84">
        <f>IFERROR('1.30 Beer share of exp'!BP8/'1.30 Beer share of exp'!$B8,"")</f>
        <v>0.35016941717099204</v>
      </c>
      <c r="BQ8" s="84">
        <f>IFERROR('1.30 Beer share of exp'!BQ8/'1.30 Beer share of exp'!$B8,"")</f>
        <v>1.1109279352386392</v>
      </c>
      <c r="BR8" s="84">
        <f>IFERROR('1.30 Beer share of exp'!BR8/'1.30 Beer share of exp'!$B8,"")</f>
        <v>1.1103557741593053</v>
      </c>
      <c r="BS8" s="84">
        <f>IFERROR('1.30 Beer share of exp'!BS8/'1.30 Beer share of exp'!$B8,"")</f>
        <v>1.1110181678485969</v>
      </c>
      <c r="BT8" s="84">
        <f>IFERROR('1.30 Beer share of exp'!BT8/'1.30 Beer share of exp'!$B8,"")</f>
        <v>0.92764190742429598</v>
      </c>
      <c r="BU8" s="84">
        <f>IFERROR('1.30 Beer share of exp'!BU8/'1.30 Beer share of exp'!$B8,"")</f>
        <v>0.97714872136502529</v>
      </c>
      <c r="BV8" s="84">
        <f>IFERROR('1.30 Beer share of exp'!BV8/'1.30 Beer share of exp'!$B8,"")</f>
        <v>1.2889436515581607</v>
      </c>
      <c r="BW8" s="84">
        <f>IFERROR('1.30 Beer share of exp'!BW8/'1.30 Beer share of exp'!$B8,"")</f>
        <v>0.83410238438246098</v>
      </c>
      <c r="BX8" s="84">
        <f>IFERROR('1.30 Beer share of exp'!BX8/'1.30 Beer share of exp'!$B8,"")</f>
        <v>1.2314227127911264</v>
      </c>
      <c r="BY8" s="84">
        <f>IFERROR('1.30 Beer share of exp'!BY8/'1.30 Beer share of exp'!$B8,"")</f>
        <v>0.34814882700184224</v>
      </c>
      <c r="BZ8" s="84">
        <f>IFERROR('1.30 Beer share of exp'!BZ8/'1.30 Beer share of exp'!$B8,"")</f>
        <v>1.1528715558623142</v>
      </c>
      <c r="CA8" s="84">
        <f>IFERROR('1.30 Beer share of exp'!CA8/'1.30 Beer share of exp'!$B8,"")</f>
        <v>0.55671801692436018</v>
      </c>
      <c r="CB8" s="84">
        <f>IFERROR('1.30 Beer share of exp'!CB8/'1.30 Beer share of exp'!$B8,"")</f>
        <v>1.2965018999901647</v>
      </c>
      <c r="CC8" s="84">
        <f>IFERROR('1.30 Beer share of exp'!CC8/'1.30 Beer share of exp'!$B8,"")</f>
        <v>0.52589711496399316</v>
      </c>
      <c r="CD8" s="84">
        <f>IFERROR('1.30 Beer share of exp'!CD8/'1.30 Beer share of exp'!$B8,"")</f>
        <v>1.1169905009157282</v>
      </c>
      <c r="CE8" s="84">
        <f>IFERROR('1.30 Beer share of exp'!CE8/'1.30 Beer share of exp'!$B8,"")</f>
        <v>1.115205489748931</v>
      </c>
      <c r="CF8" s="84">
        <f>IFERROR('1.30 Beer share of exp'!CF8/'1.30 Beer share of exp'!$B8,"")</f>
        <v>0.8003388939807532</v>
      </c>
      <c r="CG8" s="84">
        <f>IFERROR('1.30 Beer share of exp'!CG8/'1.30 Beer share of exp'!$B8,"")</f>
        <v>1.0418929902828549</v>
      </c>
      <c r="CH8" s="84">
        <f>IFERROR('1.30 Beer share of exp'!CH8/'1.30 Beer share of exp'!$B8,"")</f>
        <v>0.93820580996816216</v>
      </c>
      <c r="CI8" s="84">
        <f>IFERROR('1.30 Beer share of exp'!CI8/'1.30 Beer share of exp'!$B8,"")</f>
        <v>0.85569323555975352</v>
      </c>
      <c r="CJ8" s="84">
        <f>IFERROR('1.30 Beer share of exp'!CJ8/'1.30 Beer share of exp'!$B8,"")</f>
        <v>1.1810553041330718</v>
      </c>
      <c r="CK8" s="84">
        <f>IFERROR('1.30 Beer share of exp'!CK8/'1.30 Beer share of exp'!$B8,"")</f>
        <v>1.191098809874529</v>
      </c>
      <c r="CL8" s="84">
        <f>IFERROR('1.30 Beer share of exp'!CL8/'1.30 Beer share of exp'!$B8,"")</f>
        <v>0.98660756195027732</v>
      </c>
      <c r="CM8" s="84">
        <f>IFERROR('1.30 Beer share of exp'!CM8/'1.30 Beer share of exp'!$B8,"")</f>
        <v>0.95216722635752837</v>
      </c>
      <c r="CN8" s="84">
        <f>IFERROR('1.30 Beer share of exp'!CN8/'1.30 Beer share of exp'!$B8,"")</f>
        <v>1.0599943033832084</v>
      </c>
      <c r="CO8" s="84">
        <f>IFERROR('1.30 Beer share of exp'!CO8/'1.30 Beer share of exp'!$B8,"")</f>
        <v>1.7076843711002716</v>
      </c>
      <c r="CP8" s="84">
        <f>IFERROR('1.30 Beer share of exp'!CP8/'1.30 Beer share of exp'!$B8,"")</f>
        <v>0.75705236661222797</v>
      </c>
      <c r="CR8" s="88"/>
    </row>
    <row r="9" spans="1:96" x14ac:dyDescent="0.25">
      <c r="A9" s="78" t="s">
        <v>30</v>
      </c>
      <c r="B9" s="84">
        <f>IFERROR('1.30 Beer share of exp'!B9/'1.30 Beer share of exp'!$B9,"")</f>
        <v>1</v>
      </c>
      <c r="C9" s="84">
        <f>IFERROR('1.30 Beer share of exp'!C9/'1.30 Beer share of exp'!$B9,"")</f>
        <v>0.83349244151582291</v>
      </c>
      <c r="D9" s="84">
        <f>IFERROR('1.30 Beer share of exp'!D9/'1.30 Beer share of exp'!$B9,"")</f>
        <v>0.46879776000931023</v>
      </c>
      <c r="E9" s="84">
        <f>IFERROR('1.30 Beer share of exp'!E9/'1.30 Beer share of exp'!$B9,"")</f>
        <v>0.60524548228447284</v>
      </c>
      <c r="F9" s="84">
        <f>IFERROR('1.30 Beer share of exp'!F9/'1.30 Beer share of exp'!$B9,"")</f>
        <v>1.2751887338455279</v>
      </c>
      <c r="G9" s="84">
        <f>IFERROR('1.30 Beer share of exp'!G9/'1.30 Beer share of exp'!$B9,"")</f>
        <v>0.28418504096403663</v>
      </c>
      <c r="H9" s="84">
        <f>IFERROR('1.30 Beer share of exp'!H9/'1.30 Beer share of exp'!$B9,"")</f>
        <v>1.6712455737053793</v>
      </c>
      <c r="I9" s="84">
        <f>IFERROR('1.30 Beer share of exp'!I9/'1.30 Beer share of exp'!$B9,"")</f>
        <v>1.1121945736713159</v>
      </c>
      <c r="J9" s="84">
        <f>IFERROR('1.30 Beer share of exp'!J9/'1.30 Beer share of exp'!$B9,"")</f>
        <v>1.1285176321083303</v>
      </c>
      <c r="K9" s="84">
        <f>IFERROR('1.30 Beer share of exp'!K9/'1.30 Beer share of exp'!$B9,"")</f>
        <v>1.3930695036267786</v>
      </c>
      <c r="L9" s="84">
        <f>IFERROR('1.30 Beer share of exp'!L9/'1.30 Beer share of exp'!$B9,"")</f>
        <v>0.51096865803205238</v>
      </c>
      <c r="M9" s="84">
        <f>IFERROR('1.30 Beer share of exp'!M9/'1.30 Beer share of exp'!$B9,"")</f>
        <v>1.4217542139110038</v>
      </c>
      <c r="N9" s="84">
        <f>IFERROR('1.30 Beer share of exp'!N9/'1.30 Beer share of exp'!$B9,"")</f>
        <v>1.3191976901309963</v>
      </c>
      <c r="O9" s="84">
        <f>IFERROR('1.30 Beer share of exp'!O9/'1.30 Beer share of exp'!$B9,"")</f>
        <v>1.0153065792536085</v>
      </c>
      <c r="P9" s="84">
        <f>IFERROR('1.30 Beer share of exp'!P9/'1.30 Beer share of exp'!$B9,"")</f>
        <v>0.89351138286065579</v>
      </c>
      <c r="Q9" s="84">
        <f>IFERROR('1.30 Beer share of exp'!Q9/'1.30 Beer share of exp'!$B9,"")</f>
        <v>1.2342002127194469</v>
      </c>
      <c r="R9" s="84">
        <f>IFERROR('1.30 Beer share of exp'!R9/'1.30 Beer share of exp'!$B9,"")</f>
        <v>0.20189308144579027</v>
      </c>
      <c r="S9" s="84">
        <f>IFERROR('1.30 Beer share of exp'!S9/'1.30 Beer share of exp'!$B9,"")</f>
        <v>1.9333884282511675</v>
      </c>
      <c r="T9" s="84">
        <f>IFERROR('1.30 Beer share of exp'!T9/'1.30 Beer share of exp'!$B9,"")</f>
        <v>1.2121341106182708</v>
      </c>
      <c r="U9" s="84">
        <f>IFERROR('1.30 Beer share of exp'!U9/'1.30 Beer share of exp'!$B9,"")</f>
        <v>1.2524452643361594</v>
      </c>
      <c r="V9" s="84">
        <f>IFERROR('1.30 Beer share of exp'!V9/'1.30 Beer share of exp'!$B9,"")</f>
        <v>0.99598567759607848</v>
      </c>
      <c r="W9" s="84">
        <f>IFERROR('1.30 Beer share of exp'!W9/'1.30 Beer share of exp'!$B9,"")</f>
        <v>1.0166765750804205</v>
      </c>
      <c r="X9" s="84">
        <f>IFERROR('1.30 Beer share of exp'!X9/'1.30 Beer share of exp'!$B9,"")</f>
        <v>0.5553185482796108</v>
      </c>
      <c r="Y9" s="84">
        <f>IFERROR('1.30 Beer share of exp'!Y9/'1.30 Beer share of exp'!$B9,"")</f>
        <v>1.525256900805535</v>
      </c>
      <c r="Z9" s="84">
        <f>IFERROR('1.30 Beer share of exp'!Z9/'1.30 Beer share of exp'!$B9,"")</f>
        <v>1.1252429163781461</v>
      </c>
      <c r="AA9" s="84">
        <f>IFERROR('1.30 Beer share of exp'!AA9/'1.30 Beer share of exp'!$B9,"")</f>
        <v>0.77660714174133627</v>
      </c>
      <c r="AB9" s="84">
        <f>IFERROR('1.30 Beer share of exp'!AB9/'1.30 Beer share of exp'!$B9,"")</f>
        <v>1.1810685015736382</v>
      </c>
      <c r="AC9" s="84">
        <f>IFERROR('1.30 Beer share of exp'!AC9/'1.30 Beer share of exp'!$B9,"")</f>
        <v>0.55379833324938066</v>
      </c>
      <c r="AD9" s="84">
        <f>IFERROR('1.30 Beer share of exp'!AD9/'1.30 Beer share of exp'!$B9,"")</f>
        <v>0.40886812562912833</v>
      </c>
      <c r="AE9" s="84">
        <f>IFERROR('1.30 Beer share of exp'!AE9/'1.30 Beer share of exp'!$B9,"")</f>
        <v>0.85533290692952202</v>
      </c>
      <c r="AF9" s="84">
        <f>IFERROR('1.30 Beer share of exp'!AF9/'1.30 Beer share of exp'!$B9,"")</f>
        <v>0.39816380905357907</v>
      </c>
      <c r="AG9" s="84">
        <f>IFERROR('1.30 Beer share of exp'!AG9/'1.30 Beer share of exp'!$B9,"")</f>
        <v>0.70433603493651087</v>
      </c>
      <c r="AH9" s="84">
        <f>IFERROR('1.30 Beer share of exp'!AH9/'1.30 Beer share of exp'!$B9,"")</f>
        <v>0.59435238737433083</v>
      </c>
      <c r="AI9" s="84">
        <f>IFERROR('1.30 Beer share of exp'!AI9/'1.30 Beer share of exp'!$B9,"")</f>
        <v>1.2997752228354438</v>
      </c>
      <c r="AJ9" s="84">
        <f>IFERROR('1.30 Beer share of exp'!AJ9/'1.30 Beer share of exp'!$B9,"")</f>
        <v>1.3476211486571794</v>
      </c>
      <c r="AK9" s="84">
        <f>IFERROR('1.30 Beer share of exp'!AK9/'1.30 Beer share of exp'!$B9,"")</f>
        <v>0.97903056177972125</v>
      </c>
      <c r="AL9" s="84">
        <f>IFERROR('1.30 Beer share of exp'!AL9/'1.30 Beer share of exp'!$B9,"")</f>
        <v>1.195195240406365</v>
      </c>
      <c r="AM9" s="84">
        <f>IFERROR('1.30 Beer share of exp'!AM9/'1.30 Beer share of exp'!$B9,"")</f>
        <v>0.78350536517444946</v>
      </c>
      <c r="AN9" s="84">
        <f>IFERROR('1.30 Beer share of exp'!AN9/'1.30 Beer share of exp'!$B9,"")</f>
        <v>0.61319222297021891</v>
      </c>
      <c r="AO9" s="84">
        <f>IFERROR('1.30 Beer share of exp'!AO9/'1.30 Beer share of exp'!$B9,"")</f>
        <v>1.0314400645473969</v>
      </c>
      <c r="AP9" s="84">
        <f>IFERROR('1.30 Beer share of exp'!AP9/'1.30 Beer share of exp'!$B9,"")</f>
        <v>1.3919077611621589</v>
      </c>
      <c r="AQ9" s="84">
        <f>IFERROR('1.30 Beer share of exp'!AQ9/'1.30 Beer share of exp'!$B9,"")</f>
        <v>1.0276610308885394</v>
      </c>
      <c r="AR9" s="84">
        <f>IFERROR('1.30 Beer share of exp'!AR9/'1.30 Beer share of exp'!$B9,"")</f>
        <v>1.9077766192294898</v>
      </c>
      <c r="AS9" s="84">
        <f>IFERROR('1.30 Beer share of exp'!AS9/'1.30 Beer share of exp'!$B9,"")</f>
        <v>1.3779684537204226</v>
      </c>
      <c r="AT9" s="84">
        <f>IFERROR('1.30 Beer share of exp'!AT9/'1.30 Beer share of exp'!$B9,"")</f>
        <v>0.92118704636984361</v>
      </c>
      <c r="AU9" s="84">
        <f>IFERROR('1.30 Beer share of exp'!AU9/'1.30 Beer share of exp'!$B9,"")</f>
        <v>1.5024821812252329</v>
      </c>
      <c r="AV9" s="84">
        <f>IFERROR('1.30 Beer share of exp'!AV9/'1.30 Beer share of exp'!$B9,"")</f>
        <v>1.432027864101151</v>
      </c>
      <c r="AW9" s="84">
        <f>IFERROR('1.30 Beer share of exp'!AW9/'1.30 Beer share of exp'!$B9,"")</f>
        <v>1.4722290065157522</v>
      </c>
      <c r="AX9" s="84">
        <f>IFERROR('1.30 Beer share of exp'!AX9/'1.30 Beer share of exp'!$B9,"")</f>
        <v>1.4368070233701522</v>
      </c>
      <c r="AY9" s="84">
        <f>IFERROR('1.30 Beer share of exp'!AY9/'1.30 Beer share of exp'!$B9,"")</f>
        <v>1.379135545409313</v>
      </c>
      <c r="AZ9" s="84">
        <f>IFERROR('1.30 Beer share of exp'!AZ9/'1.30 Beer share of exp'!$B9,"")</f>
        <v>1.5124445735327801</v>
      </c>
      <c r="BA9" s="84">
        <f>IFERROR('1.30 Beer share of exp'!BA9/'1.30 Beer share of exp'!$B9,"")</f>
        <v>1.8369249973850481</v>
      </c>
      <c r="BB9" s="84">
        <f>IFERROR('1.30 Beer share of exp'!BB9/'1.30 Beer share of exp'!$B9,"")</f>
        <v>0.61100497371008089</v>
      </c>
      <c r="BC9" s="84">
        <f>IFERROR('1.30 Beer share of exp'!BC9/'1.30 Beer share of exp'!$B9,"")</f>
        <v>1.5976281052115733</v>
      </c>
      <c r="BD9" s="84">
        <f>IFERROR('1.30 Beer share of exp'!BD9/'1.30 Beer share of exp'!$B9,"")</f>
        <v>1.3166245513629116</v>
      </c>
      <c r="BE9" s="84">
        <f>IFERROR('1.30 Beer share of exp'!BE9/'1.30 Beer share of exp'!$B9,"")</f>
        <v>0.45770027319588835</v>
      </c>
      <c r="BF9" s="84">
        <f>IFERROR('1.30 Beer share of exp'!BF9/'1.30 Beer share of exp'!$B9,"")</f>
        <v>1.9887625454799216</v>
      </c>
      <c r="BG9" s="84">
        <f>IFERROR('1.30 Beer share of exp'!BG9/'1.30 Beer share of exp'!$B9,"")</f>
        <v>1.1376761523557406</v>
      </c>
      <c r="BH9" s="84">
        <f>IFERROR('1.30 Beer share of exp'!BH9/'1.30 Beer share of exp'!$B9,"")</f>
        <v>2.2418415467584287</v>
      </c>
      <c r="BI9" s="84">
        <f>IFERROR('1.30 Beer share of exp'!BI9/'1.30 Beer share of exp'!$B9,"")</f>
        <v>0.86273533272082759</v>
      </c>
      <c r="BJ9" s="84">
        <f>IFERROR('1.30 Beer share of exp'!BJ9/'1.30 Beer share of exp'!$B9,"")</f>
        <v>1.7176961839347433</v>
      </c>
      <c r="BK9" s="84">
        <f>IFERROR('1.30 Beer share of exp'!BK9/'1.30 Beer share of exp'!$B9,"")</f>
        <v>1.1089668590575577</v>
      </c>
      <c r="BL9" s="84">
        <f>IFERROR('1.30 Beer share of exp'!BL9/'1.30 Beer share of exp'!$B9,"")</f>
        <v>1.7103742678543976</v>
      </c>
      <c r="BM9" s="84">
        <f>IFERROR('1.30 Beer share of exp'!BM9/'1.30 Beer share of exp'!$B9,"")</f>
        <v>2.2418415467584287</v>
      </c>
      <c r="BN9" s="84">
        <f>IFERROR('1.30 Beer share of exp'!BN9/'1.30 Beer share of exp'!$B9,"")</f>
        <v>1.1703455301290497</v>
      </c>
      <c r="BO9" s="84">
        <f>IFERROR('1.30 Beer share of exp'!BO9/'1.30 Beer share of exp'!$B9,"")</f>
        <v>0.93890917020260856</v>
      </c>
      <c r="BP9" s="84">
        <f>IFERROR('1.30 Beer share of exp'!BP9/'1.30 Beer share of exp'!$B9,"")</f>
        <v>0.32596526427797806</v>
      </c>
      <c r="BQ9" s="84">
        <f>IFERROR('1.30 Beer share of exp'!BQ9/'1.30 Beer share of exp'!$B9,"")</f>
        <v>1.1054734293583215</v>
      </c>
      <c r="BR9" s="84">
        <f>IFERROR('1.30 Beer share of exp'!BR9/'1.30 Beer share of exp'!$B9,"")</f>
        <v>1.0766769633555711</v>
      </c>
      <c r="BS9" s="84">
        <f>IFERROR('1.30 Beer share of exp'!BS9/'1.30 Beer share of exp'!$B9,"")</f>
        <v>1.1102416668765756</v>
      </c>
      <c r="BT9" s="84">
        <f>IFERROR('1.30 Beer share of exp'!BT9/'1.30 Beer share of exp'!$B9,"")</f>
        <v>0.91921707619886706</v>
      </c>
      <c r="BU9" s="84">
        <f>IFERROR('1.30 Beer share of exp'!BU9/'1.30 Beer share of exp'!$B9,"")</f>
        <v>0.97500551172164251</v>
      </c>
      <c r="BV9" s="84">
        <f>IFERROR('1.30 Beer share of exp'!BV9/'1.30 Beer share of exp'!$B9,"")</f>
        <v>1.2717622974519427</v>
      </c>
      <c r="BW9" s="84">
        <f>IFERROR('1.30 Beer share of exp'!BW9/'1.30 Beer share of exp'!$B9,"")</f>
        <v>0.83022192732913702</v>
      </c>
      <c r="BX9" s="84">
        <f>IFERROR('1.30 Beer share of exp'!BX9/'1.30 Beer share of exp'!$B9,"")</f>
        <v>1.22320951665157</v>
      </c>
      <c r="BY9" s="84">
        <f>IFERROR('1.30 Beer share of exp'!BY9/'1.30 Beer share of exp'!$B9,"")</f>
        <v>0.34182505294193438</v>
      </c>
      <c r="BZ9" s="84">
        <f>IFERROR('1.30 Beer share of exp'!BZ9/'1.30 Beer share of exp'!$B9,"")</f>
        <v>1.1407746420535751</v>
      </c>
      <c r="CA9" s="84">
        <f>IFERROR('1.30 Beer share of exp'!CA9/'1.30 Beer share of exp'!$B9,"")</f>
        <v>0.55794052562516172</v>
      </c>
      <c r="CB9" s="84">
        <f>IFERROR('1.30 Beer share of exp'!CB9/'1.30 Beer share of exp'!$B9,"")</f>
        <v>1.2830218389343591</v>
      </c>
      <c r="CC9" s="84">
        <f>IFERROR('1.30 Beer share of exp'!CC9/'1.30 Beer share of exp'!$B9,"")</f>
        <v>0.54852607440035983</v>
      </c>
      <c r="CD9" s="84">
        <f>IFERROR('1.30 Beer share of exp'!CD9/'1.30 Beer share of exp'!$B9,"")</f>
        <v>1.113981010914306</v>
      </c>
      <c r="CE9" s="84">
        <f>IFERROR('1.30 Beer share of exp'!CE9/'1.30 Beer share of exp'!$B9,"")</f>
        <v>1.0984169444633824</v>
      </c>
      <c r="CF9" s="84">
        <f>IFERROR('1.30 Beer share of exp'!CF9/'1.30 Beer share of exp'!$B9,"")</f>
        <v>0.8044918392441357</v>
      </c>
      <c r="CG9" s="84">
        <f>IFERROR('1.30 Beer share of exp'!CG9/'1.30 Beer share of exp'!$B9,"")</f>
        <v>1.0522154742624548</v>
      </c>
      <c r="CH9" s="84">
        <f>IFERROR('1.30 Beer share of exp'!CH9/'1.30 Beer share of exp'!$B9,"")</f>
        <v>0.91885154384433398</v>
      </c>
      <c r="CI9" s="84">
        <f>IFERROR('1.30 Beer share of exp'!CI9/'1.30 Beer share of exp'!$B9,"")</f>
        <v>0.83817483652427438</v>
      </c>
      <c r="CJ9" s="84">
        <f>IFERROR('1.30 Beer share of exp'!CJ9/'1.30 Beer share of exp'!$B9,"")</f>
        <v>1.1650666486137065</v>
      </c>
      <c r="CK9" s="84">
        <f>IFERROR('1.30 Beer share of exp'!CK9/'1.30 Beer share of exp'!$B9,"")</f>
        <v>1.165528388582814</v>
      </c>
      <c r="CL9" s="84">
        <f>IFERROR('1.30 Beer share of exp'!CL9/'1.30 Beer share of exp'!$B9,"")</f>
        <v>0.98187777573963508</v>
      </c>
      <c r="CM9" s="84">
        <f>IFERROR('1.30 Beer share of exp'!CM9/'1.30 Beer share of exp'!$B9,"")</f>
        <v>0.94945025831018715</v>
      </c>
      <c r="CN9" s="84">
        <f>IFERROR('1.30 Beer share of exp'!CN9/'1.30 Beer share of exp'!$B9,"")</f>
        <v>1.0452843761004975</v>
      </c>
      <c r="CO9" s="84">
        <f>IFERROR('1.30 Beer share of exp'!CO9/'1.30 Beer share of exp'!$B9,"")</f>
        <v>1.7379495501801139</v>
      </c>
      <c r="CP9" s="84">
        <f>IFERROR('1.30 Beer share of exp'!CP9/'1.30 Beer share of exp'!$B9,"")</f>
        <v>0.76323668317872806</v>
      </c>
      <c r="CR9" s="88"/>
    </row>
    <row r="10" spans="1:96" x14ac:dyDescent="0.25">
      <c r="A10" s="78" t="s">
        <v>31</v>
      </c>
      <c r="B10" s="84">
        <f>IFERROR('1.30 Beer share of exp'!B10/'1.30 Beer share of exp'!$B10,"")</f>
        <v>1</v>
      </c>
      <c r="C10" s="84">
        <f>IFERROR('1.30 Beer share of exp'!C10/'1.30 Beer share of exp'!$B10,"")</f>
        <v>0.8291958959612683</v>
      </c>
      <c r="D10" s="84">
        <f>IFERROR('1.30 Beer share of exp'!D10/'1.30 Beer share of exp'!$B10,"")</f>
        <v>0.53207848475611341</v>
      </c>
      <c r="E10" s="84">
        <f>IFERROR('1.30 Beer share of exp'!E10/'1.30 Beer share of exp'!$B10,"")</f>
        <v>0.60424415453651292</v>
      </c>
      <c r="F10" s="84">
        <f>IFERROR('1.30 Beer share of exp'!F10/'1.30 Beer share of exp'!$B10,"")</f>
        <v>1.3072313944811769</v>
      </c>
      <c r="G10" s="84">
        <f>IFERROR('1.30 Beer share of exp'!G10/'1.30 Beer share of exp'!$B10,"")</f>
        <v>0.3018307180884045</v>
      </c>
      <c r="H10" s="84">
        <f>IFERROR('1.30 Beer share of exp'!H10/'1.30 Beer share of exp'!$B10,"")</f>
        <v>1.6692705847726403</v>
      </c>
      <c r="I10" s="84">
        <f>IFERROR('1.30 Beer share of exp'!I10/'1.30 Beer share of exp'!$B10,"")</f>
        <v>1.1411577841368088</v>
      </c>
      <c r="J10" s="84">
        <f>IFERROR('1.30 Beer share of exp'!J10/'1.30 Beer share of exp'!$B10,"")</f>
        <v>1.0699062675940434</v>
      </c>
      <c r="K10" s="84">
        <f>IFERROR('1.30 Beer share of exp'!K10/'1.30 Beer share of exp'!$B10,"")</f>
        <v>1.4000429817928035</v>
      </c>
      <c r="L10" s="84">
        <f>IFERROR('1.30 Beer share of exp'!L10/'1.30 Beer share of exp'!$B10,"")</f>
        <v>0.51382627691546257</v>
      </c>
      <c r="M10" s="84">
        <f>IFERROR('1.30 Beer share of exp'!M10/'1.30 Beer share of exp'!$B10,"")</f>
        <v>1.4341908241401866</v>
      </c>
      <c r="N10" s="84">
        <f>IFERROR('1.30 Beer share of exp'!N10/'1.30 Beer share of exp'!$B10,"")</f>
        <v>1.3021321249917854</v>
      </c>
      <c r="O10" s="84">
        <f>IFERROR('1.30 Beer share of exp'!O10/'1.30 Beer share of exp'!$B10,"")</f>
        <v>1.0283527716999712</v>
      </c>
      <c r="P10" s="84">
        <f>IFERROR('1.30 Beer share of exp'!P10/'1.30 Beer share of exp'!$B10,"")</f>
        <v>0.90050821717517104</v>
      </c>
      <c r="Q10" s="84">
        <f>IFERROR('1.30 Beer share of exp'!Q10/'1.30 Beer share of exp'!$B10,"")</f>
        <v>1.2216863203065049</v>
      </c>
      <c r="R10" s="84">
        <f>IFERROR('1.30 Beer share of exp'!R10/'1.30 Beer share of exp'!$B10,"")</f>
        <v>0.22547426222256906</v>
      </c>
      <c r="S10" s="84">
        <f>IFERROR('1.30 Beer share of exp'!S10/'1.30 Beer share of exp'!$B10,"")</f>
        <v>1.9339674893591565</v>
      </c>
      <c r="T10" s="84">
        <f>IFERROR('1.30 Beer share of exp'!T10/'1.30 Beer share of exp'!$B10,"")</f>
        <v>1.214042811477521</v>
      </c>
      <c r="U10" s="84">
        <f>IFERROR('1.30 Beer share of exp'!U10/'1.30 Beer share of exp'!$B10,"")</f>
        <v>1.2480937871610207</v>
      </c>
      <c r="V10" s="84">
        <f>IFERROR('1.30 Beer share of exp'!V10/'1.30 Beer share of exp'!$B10,"")</f>
        <v>1.0214632959355543</v>
      </c>
      <c r="W10" s="84">
        <f>IFERROR('1.30 Beer share of exp'!W10/'1.30 Beer share of exp'!$B10,"")</f>
        <v>1.0272846677677359</v>
      </c>
      <c r="X10" s="84">
        <f>IFERROR('1.30 Beer share of exp'!X10/'1.30 Beer share of exp'!$B10,"")</f>
        <v>0.59979251350936535</v>
      </c>
      <c r="Y10" s="84">
        <f>IFERROR('1.30 Beer share of exp'!Y10/'1.30 Beer share of exp'!$B10,"")</f>
        <v>1.5618125487175232</v>
      </c>
      <c r="Z10" s="84">
        <f>IFERROR('1.30 Beer share of exp'!Z10/'1.30 Beer share of exp'!$B10,"")</f>
        <v>1.1511740164541535</v>
      </c>
      <c r="AA10" s="84">
        <f>IFERROR('1.30 Beer share of exp'!AA10/'1.30 Beer share of exp'!$B10,"")</f>
        <v>0.81520294664264625</v>
      </c>
      <c r="AB10" s="84">
        <f>IFERROR('1.30 Beer share of exp'!AB10/'1.30 Beer share of exp'!$B10,"")</f>
        <v>1.1818930049732288</v>
      </c>
      <c r="AC10" s="84">
        <f>IFERROR('1.30 Beer share of exp'!AC10/'1.30 Beer share of exp'!$B10,"")</f>
        <v>0.52431569034760617</v>
      </c>
      <c r="AD10" s="84">
        <f>IFERROR('1.30 Beer share of exp'!AD10/'1.30 Beer share of exp'!$B10,"")</f>
        <v>0.48679455985488068</v>
      </c>
      <c r="AE10" s="84">
        <f>IFERROR('1.30 Beer share of exp'!AE10/'1.30 Beer share of exp'!$B10,"")</f>
        <v>0.82027099260428227</v>
      </c>
      <c r="AF10" s="84">
        <f>IFERROR('1.30 Beer share of exp'!AF10/'1.30 Beer share of exp'!$B10,"")</f>
        <v>0.3926422493127309</v>
      </c>
      <c r="AG10" s="84">
        <f>IFERROR('1.30 Beer share of exp'!AG10/'1.30 Beer share of exp'!$B10,"")</f>
        <v>0.74996737228956756</v>
      </c>
      <c r="AH10" s="84">
        <f>IFERROR('1.30 Beer share of exp'!AH10/'1.30 Beer share of exp'!$B10,"")</f>
        <v>0.5542953053273193</v>
      </c>
      <c r="AI10" s="84">
        <f>IFERROR('1.30 Beer share of exp'!AI10/'1.30 Beer share of exp'!$B10,"")</f>
        <v>1.2836966828950138</v>
      </c>
      <c r="AJ10" s="84">
        <f>IFERROR('1.30 Beer share of exp'!AJ10/'1.30 Beer share of exp'!$B10,"")</f>
        <v>1.3524198638422906</v>
      </c>
      <c r="AK10" s="84">
        <f>IFERROR('1.30 Beer share of exp'!AK10/'1.30 Beer share of exp'!$B10,"")</f>
        <v>1.0043122350850726</v>
      </c>
      <c r="AL10" s="84">
        <f>IFERROR('1.30 Beer share of exp'!AL10/'1.30 Beer share of exp'!$B10,"")</f>
        <v>1.1912345137503952</v>
      </c>
      <c r="AM10" s="84">
        <f>IFERROR('1.30 Beer share of exp'!AM10/'1.30 Beer share of exp'!$B10,"")</f>
        <v>0.75842839310133925</v>
      </c>
      <c r="AN10" s="84">
        <f>IFERROR('1.30 Beer share of exp'!AN10/'1.30 Beer share of exp'!$B10,"")</f>
        <v>0.5815926481983722</v>
      </c>
      <c r="AO10" s="84">
        <f>IFERROR('1.30 Beer share of exp'!AO10/'1.30 Beer share of exp'!$B10,"")</f>
        <v>1.0227914030591492</v>
      </c>
      <c r="AP10" s="84">
        <f>IFERROR('1.30 Beer share of exp'!AP10/'1.30 Beer share of exp'!$B10,"")</f>
        <v>1.4296537561018789</v>
      </c>
      <c r="AQ10" s="84">
        <f>IFERROR('1.30 Beer share of exp'!AQ10/'1.30 Beer share of exp'!$B10,"")</f>
        <v>1.0681795495643385</v>
      </c>
      <c r="AR10" s="84">
        <f>IFERROR('1.30 Beer share of exp'!AR10/'1.30 Beer share of exp'!$B10,"")</f>
        <v>1.8952010861984632</v>
      </c>
      <c r="AS10" s="84">
        <f>IFERROR('1.30 Beer share of exp'!AS10/'1.30 Beer share of exp'!$B10,"")</f>
        <v>1.4372762087394699</v>
      </c>
      <c r="AT10" s="84">
        <f>IFERROR('1.30 Beer share of exp'!AT10/'1.30 Beer share of exp'!$B10,"")</f>
        <v>0.9480822486500915</v>
      </c>
      <c r="AU10" s="84">
        <f>IFERROR('1.30 Beer share of exp'!AU10/'1.30 Beer share of exp'!$B10,"")</f>
        <v>1.5116747769649932</v>
      </c>
      <c r="AV10" s="84">
        <f>IFERROR('1.30 Beer share of exp'!AV10/'1.30 Beer share of exp'!$B10,"")</f>
        <v>1.4627968791497583</v>
      </c>
      <c r="AW10" s="84">
        <f>IFERROR('1.30 Beer share of exp'!AW10/'1.30 Beer share of exp'!$B10,"")</f>
        <v>1.5164561918996802</v>
      </c>
      <c r="AX10" s="84">
        <f>IFERROR('1.30 Beer share of exp'!AX10/'1.30 Beer share of exp'!$B10,"")</f>
        <v>1.4684350907153867</v>
      </c>
      <c r="AY10" s="84">
        <f>IFERROR('1.30 Beer share of exp'!AY10/'1.30 Beer share of exp'!$B10,"")</f>
        <v>1.4095174137594293</v>
      </c>
      <c r="AZ10" s="84">
        <f>IFERROR('1.30 Beer share of exp'!AZ10/'1.30 Beer share of exp'!$B10,"")</f>
        <v>1.5855263843428093</v>
      </c>
      <c r="BA10" s="84">
        <f>IFERROR('1.30 Beer share of exp'!BA10/'1.30 Beer share of exp'!$B10,"")</f>
        <v>1.8287868967476388</v>
      </c>
      <c r="BB10" s="84">
        <f>IFERROR('1.30 Beer share of exp'!BB10/'1.30 Beer share of exp'!$B10,"")</f>
        <v>0.65380768986893156</v>
      </c>
      <c r="BC10" s="84">
        <f>IFERROR('1.30 Beer share of exp'!BC10/'1.30 Beer share of exp'!$B10,"")</f>
        <v>1.5682149054018899</v>
      </c>
      <c r="BD10" s="84">
        <f>IFERROR('1.30 Beer share of exp'!BD10/'1.30 Beer share of exp'!$B10,"")</f>
        <v>1.3297477718363571</v>
      </c>
      <c r="BE10" s="84">
        <f>IFERROR('1.30 Beer share of exp'!BE10/'1.30 Beer share of exp'!$B10,"")</f>
        <v>0.48604415672850626</v>
      </c>
      <c r="BF10" s="84">
        <f>IFERROR('1.30 Beer share of exp'!BF10/'1.30 Beer share of exp'!$B10,"")</f>
        <v>2.0036233864691955</v>
      </c>
      <c r="BG10" s="84">
        <f>IFERROR('1.30 Beer share of exp'!BG10/'1.30 Beer share of exp'!$B10,"")</f>
        <v>1.0861239417605022</v>
      </c>
      <c r="BH10" s="84">
        <f>IFERROR('1.30 Beer share of exp'!BH10/'1.30 Beer share of exp'!$B10,"")</f>
        <v>2.2530377128705106</v>
      </c>
      <c r="BI10" s="84">
        <f>IFERROR('1.30 Beer share of exp'!BI10/'1.30 Beer share of exp'!$B10,"")</f>
        <v>0.8761243602013532</v>
      </c>
      <c r="BJ10" s="84">
        <f>IFERROR('1.30 Beer share of exp'!BJ10/'1.30 Beer share of exp'!$B10,"")</f>
        <v>1.7447616582471379</v>
      </c>
      <c r="BK10" s="84">
        <f>IFERROR('1.30 Beer share of exp'!BK10/'1.30 Beer share of exp'!$B10,"")</f>
        <v>1.1314025120276168</v>
      </c>
      <c r="BL10" s="84">
        <f>IFERROR('1.30 Beer share of exp'!BL10/'1.30 Beer share of exp'!$B10,"")</f>
        <v>1.7361348756628499</v>
      </c>
      <c r="BM10" s="84">
        <f>IFERROR('1.30 Beer share of exp'!BM10/'1.30 Beer share of exp'!$B10,"")</f>
        <v>2.2530377128705106</v>
      </c>
      <c r="BN10" s="84">
        <f>IFERROR('1.30 Beer share of exp'!BN10/'1.30 Beer share of exp'!$B10,"")</f>
        <v>1.2254107596333763</v>
      </c>
      <c r="BO10" s="84">
        <f>IFERROR('1.30 Beer share of exp'!BO10/'1.30 Beer share of exp'!$B10,"")</f>
        <v>1.0820739166019275</v>
      </c>
      <c r="BP10" s="84">
        <f>IFERROR('1.30 Beer share of exp'!BP10/'1.30 Beer share of exp'!$B10,"")</f>
        <v>0.40924555155581277</v>
      </c>
      <c r="BQ10" s="84">
        <f>IFERROR('1.30 Beer share of exp'!BQ10/'1.30 Beer share of exp'!$B10,"")</f>
        <v>1.1266876628955009</v>
      </c>
      <c r="BR10" s="84">
        <f>IFERROR('1.30 Beer share of exp'!BR10/'1.30 Beer share of exp'!$B10,"")</f>
        <v>1.0844528824722555</v>
      </c>
      <c r="BS10" s="84">
        <f>IFERROR('1.30 Beer share of exp'!BS10/'1.30 Beer share of exp'!$B10,"")</f>
        <v>1.133728530805389</v>
      </c>
      <c r="BT10" s="84">
        <f>IFERROR('1.30 Beer share of exp'!BT10/'1.30 Beer share of exp'!$B10,"")</f>
        <v>0.89860568162493637</v>
      </c>
      <c r="BU10" s="84">
        <f>IFERROR('1.30 Beer share of exp'!BU10/'1.30 Beer share of exp'!$B10,"")</f>
        <v>0.97673884807839717</v>
      </c>
      <c r="BV10" s="84">
        <f>IFERROR('1.30 Beer share of exp'!BV10/'1.30 Beer share of exp'!$B10,"")</f>
        <v>1.2613938894170929</v>
      </c>
      <c r="BW10" s="84">
        <f>IFERROR('1.30 Beer share of exp'!BW10/'1.30 Beer share of exp'!$B10,"")</f>
        <v>0.81328554345379711</v>
      </c>
      <c r="BX10" s="84">
        <f>IFERROR('1.30 Beer share of exp'!BX10/'1.30 Beer share of exp'!$B10,"")</f>
        <v>1.1945692279150735</v>
      </c>
      <c r="BY10" s="84">
        <f>IFERROR('1.30 Beer share of exp'!BY10/'1.30 Beer share of exp'!$B10,"")</f>
        <v>0.33281984952593652</v>
      </c>
      <c r="BZ10" s="84">
        <f>IFERROR('1.30 Beer share of exp'!BZ10/'1.30 Beer share of exp'!$B10,"")</f>
        <v>1.1463307584779541</v>
      </c>
      <c r="CA10" s="84">
        <f>IFERROR('1.30 Beer share of exp'!CA10/'1.30 Beer share of exp'!$B10,"")</f>
        <v>0.52356022847658168</v>
      </c>
      <c r="CB10" s="84">
        <f>IFERROR('1.30 Beer share of exp'!CB10/'1.30 Beer share of exp'!$B10,"")</f>
        <v>1.2837402025330638</v>
      </c>
      <c r="CC10" s="84">
        <f>IFERROR('1.30 Beer share of exp'!CC10/'1.30 Beer share of exp'!$B10,"")</f>
        <v>0.54703579359436427</v>
      </c>
      <c r="CD10" s="84">
        <f>IFERROR('1.30 Beer share of exp'!CD10/'1.30 Beer share of exp'!$B10,"")</f>
        <v>1.1142172632114855</v>
      </c>
      <c r="CE10" s="84">
        <f>IFERROR('1.30 Beer share of exp'!CE10/'1.30 Beer share of exp'!$B10,"")</f>
        <v>1.1015480316925177</v>
      </c>
      <c r="CF10" s="84">
        <f>IFERROR('1.30 Beer share of exp'!CF10/'1.30 Beer share of exp'!$B10,"")</f>
        <v>0.80996947903237437</v>
      </c>
      <c r="CG10" s="84">
        <f>IFERROR('1.30 Beer share of exp'!CG10/'1.30 Beer share of exp'!$B10,"")</f>
        <v>1.0645749446176418</v>
      </c>
      <c r="CH10" s="84">
        <f>IFERROR('1.30 Beer share of exp'!CH10/'1.30 Beer share of exp'!$B10,"")</f>
        <v>0.93941469345008055</v>
      </c>
      <c r="CI10" s="84">
        <f>IFERROR('1.30 Beer share of exp'!CI10/'1.30 Beer share of exp'!$B10,"")</f>
        <v>0.84903886802720907</v>
      </c>
      <c r="CJ10" s="84">
        <f>IFERROR('1.30 Beer share of exp'!CJ10/'1.30 Beer share of exp'!$B10,"")</f>
        <v>1.2260166242693202</v>
      </c>
      <c r="CK10" s="84">
        <f>IFERROR('1.30 Beer share of exp'!CK10/'1.30 Beer share of exp'!$B10,"")</f>
        <v>1.1071897458993707</v>
      </c>
      <c r="CL10" s="84">
        <f>IFERROR('1.30 Beer share of exp'!CL10/'1.30 Beer share of exp'!$B10,"")</f>
        <v>0.97820346699347027</v>
      </c>
      <c r="CM10" s="84">
        <f>IFERROR('1.30 Beer share of exp'!CM10/'1.30 Beer share of exp'!$B10,"")</f>
        <v>0.89069692500323905</v>
      </c>
      <c r="CN10" s="84">
        <f>IFERROR('1.30 Beer share of exp'!CN10/'1.30 Beer share of exp'!$B10,"")</f>
        <v>0.90757716981402237</v>
      </c>
      <c r="CO10" s="84">
        <f>IFERROR('1.30 Beer share of exp'!CO10/'1.30 Beer share of exp'!$B10,"")</f>
        <v>1.7116128004283691</v>
      </c>
      <c r="CP10" s="84">
        <f>IFERROR('1.30 Beer share of exp'!CP10/'1.30 Beer share of exp'!$B10,"")</f>
        <v>0.76842239846384486</v>
      </c>
      <c r="CR10" s="88"/>
    </row>
    <row r="11" spans="1:96" x14ac:dyDescent="0.25">
      <c r="A11" s="78" t="s">
        <v>32</v>
      </c>
      <c r="B11" s="84">
        <f>IFERROR('1.30 Beer share of exp'!B11/'1.30 Beer share of exp'!$B11,"")</f>
        <v>1</v>
      </c>
      <c r="C11" s="84">
        <f>IFERROR('1.30 Beer share of exp'!C11/'1.30 Beer share of exp'!$B11,"")</f>
        <v>0.82139076191953819</v>
      </c>
      <c r="D11" s="84">
        <f>IFERROR('1.30 Beer share of exp'!D11/'1.30 Beer share of exp'!$B11,"")</f>
        <v>0.59318334251187577</v>
      </c>
      <c r="E11" s="84">
        <f>IFERROR('1.30 Beer share of exp'!E11/'1.30 Beer share of exp'!$B11,"")</f>
        <v>0.59454248587580194</v>
      </c>
      <c r="F11" s="84">
        <f>IFERROR('1.30 Beer share of exp'!F11/'1.30 Beer share of exp'!$B11,"")</f>
        <v>1.2821563572864547</v>
      </c>
      <c r="G11" s="84">
        <f>IFERROR('1.30 Beer share of exp'!G11/'1.30 Beer share of exp'!$B11,"")</f>
        <v>0.31028870665094532</v>
      </c>
      <c r="H11" s="84">
        <f>IFERROR('1.30 Beer share of exp'!H11/'1.30 Beer share of exp'!$B11,"")</f>
        <v>1.6396768404314905</v>
      </c>
      <c r="I11" s="84">
        <f>IFERROR('1.30 Beer share of exp'!I11/'1.30 Beer share of exp'!$B11,"")</f>
        <v>1.1528285968353089</v>
      </c>
      <c r="J11" s="84">
        <f>IFERROR('1.30 Beer share of exp'!J11/'1.30 Beer share of exp'!$B11,"")</f>
        <v>0.97908770961758129</v>
      </c>
      <c r="K11" s="84">
        <f>IFERROR('1.30 Beer share of exp'!K11/'1.30 Beer share of exp'!$B11,"")</f>
        <v>1.3939183769203625</v>
      </c>
      <c r="L11" s="84">
        <f>IFERROR('1.30 Beer share of exp'!L11/'1.30 Beer share of exp'!$B11,"")</f>
        <v>0.50416838924695195</v>
      </c>
      <c r="M11" s="84">
        <f>IFERROR('1.30 Beer share of exp'!M11/'1.30 Beer share of exp'!$B11,"")</f>
        <v>1.447254692866164</v>
      </c>
      <c r="N11" s="84">
        <f>IFERROR('1.30 Beer share of exp'!N11/'1.30 Beer share of exp'!$B11,"")</f>
        <v>1.3346826909648968</v>
      </c>
      <c r="O11" s="84">
        <f>IFERROR('1.30 Beer share of exp'!O11/'1.30 Beer share of exp'!$B11,"")</f>
        <v>1.0300399025611977</v>
      </c>
      <c r="P11" s="84">
        <f>IFERROR('1.30 Beer share of exp'!P11/'1.30 Beer share of exp'!$B11,"")</f>
        <v>0.91388259917708603</v>
      </c>
      <c r="Q11" s="84">
        <f>IFERROR('1.30 Beer share of exp'!Q11/'1.30 Beer share of exp'!$B11,"")</f>
        <v>1.1529729185838165</v>
      </c>
      <c r="R11" s="84">
        <f>IFERROR('1.30 Beer share of exp'!R11/'1.30 Beer share of exp'!$B11,"")</f>
        <v>0.30955358174494069</v>
      </c>
      <c r="S11" s="84">
        <f>IFERROR('1.30 Beer share of exp'!S11/'1.30 Beer share of exp'!$B11,"")</f>
        <v>1.927358519867888</v>
      </c>
      <c r="T11" s="84">
        <f>IFERROR('1.30 Beer share of exp'!T11/'1.30 Beer share of exp'!$B11,"")</f>
        <v>1.2038566596505293</v>
      </c>
      <c r="U11" s="84">
        <f>IFERROR('1.30 Beer share of exp'!U11/'1.30 Beer share of exp'!$B11,"")</f>
        <v>1.2353302490473608</v>
      </c>
      <c r="V11" s="84">
        <f>IFERROR('1.30 Beer share of exp'!V11/'1.30 Beer share of exp'!$B11,"")</f>
        <v>1.0176197905312319</v>
      </c>
      <c r="W11" s="84">
        <f>IFERROR('1.30 Beer share of exp'!W11/'1.30 Beer share of exp'!$B11,"")</f>
        <v>1.0402707248313119</v>
      </c>
      <c r="X11" s="84">
        <f>IFERROR('1.30 Beer share of exp'!X11/'1.30 Beer share of exp'!$B11,"")</f>
        <v>0.59072249289453849</v>
      </c>
      <c r="Y11" s="84">
        <f>IFERROR('1.30 Beer share of exp'!Y11/'1.30 Beer share of exp'!$B11,"")</f>
        <v>1.5221206954539399</v>
      </c>
      <c r="Z11" s="84">
        <f>IFERROR('1.30 Beer share of exp'!Z11/'1.30 Beer share of exp'!$B11,"")</f>
        <v>1.028376609949738</v>
      </c>
      <c r="AA11" s="84">
        <f>IFERROR('1.30 Beer share of exp'!AA11/'1.30 Beer share of exp'!$B11,"")</f>
        <v>0.84167139491680942</v>
      </c>
      <c r="AB11" s="84">
        <f>IFERROR('1.30 Beer share of exp'!AB11/'1.30 Beer share of exp'!$B11,"")</f>
        <v>1.2138103985425022</v>
      </c>
      <c r="AC11" s="84">
        <f>IFERROR('1.30 Beer share of exp'!AC11/'1.30 Beer share of exp'!$B11,"")</f>
        <v>0.57736826861752988</v>
      </c>
      <c r="AD11" s="84">
        <f>IFERROR('1.30 Beer share of exp'!AD11/'1.30 Beer share of exp'!$B11,"")</f>
        <v>0.46661114928517067</v>
      </c>
      <c r="AE11" s="84">
        <f>IFERROR('1.30 Beer share of exp'!AE11/'1.30 Beer share of exp'!$B11,"")</f>
        <v>0.79899149140005754</v>
      </c>
      <c r="AF11" s="84">
        <f>IFERROR('1.30 Beer share of exp'!AF11/'1.30 Beer share of exp'!$B11,"")</f>
        <v>0.52887984216081829</v>
      </c>
      <c r="AG11" s="84">
        <f>IFERROR('1.30 Beer share of exp'!AG11/'1.30 Beer share of exp'!$B11,"")</f>
        <v>0.82455392654342441</v>
      </c>
      <c r="AH11" s="84">
        <f>IFERROR('1.30 Beer share of exp'!AH11/'1.30 Beer share of exp'!$B11,"")</f>
        <v>0.52216096699650016</v>
      </c>
      <c r="AI11" s="84">
        <f>IFERROR('1.30 Beer share of exp'!AI11/'1.30 Beer share of exp'!$B11,"")</f>
        <v>1.2716468876522169</v>
      </c>
      <c r="AJ11" s="84">
        <f>IFERROR('1.30 Beer share of exp'!AJ11/'1.30 Beer share of exp'!$B11,"")</f>
        <v>1.2999672089083796</v>
      </c>
      <c r="AK11" s="84">
        <f>IFERROR('1.30 Beer share of exp'!AK11/'1.30 Beer share of exp'!$B11,"")</f>
        <v>1.0443509773685122</v>
      </c>
      <c r="AL11" s="84">
        <f>IFERROR('1.30 Beer share of exp'!AL11/'1.30 Beer share of exp'!$B11,"")</f>
        <v>1.1384287329103739</v>
      </c>
      <c r="AM11" s="84">
        <f>IFERROR('1.30 Beer share of exp'!AM11/'1.30 Beer share of exp'!$B11,"")</f>
        <v>0.76315546778586019</v>
      </c>
      <c r="AN11" s="84">
        <f>IFERROR('1.30 Beer share of exp'!AN11/'1.30 Beer share of exp'!$B11,"")</f>
        <v>0.58728288630309988</v>
      </c>
      <c r="AO11" s="84">
        <f>IFERROR('1.30 Beer share of exp'!AO11/'1.30 Beer share of exp'!$B11,"")</f>
        <v>1.048467699034874</v>
      </c>
      <c r="AP11" s="84">
        <f>IFERROR('1.30 Beer share of exp'!AP11/'1.30 Beer share of exp'!$B11,"")</f>
        <v>1.444422277058671</v>
      </c>
      <c r="AQ11" s="84">
        <f>IFERROR('1.30 Beer share of exp'!AQ11/'1.30 Beer share of exp'!$B11,"")</f>
        <v>1.0525396093529584</v>
      </c>
      <c r="AR11" s="84">
        <f>IFERROR('1.30 Beer share of exp'!AR11/'1.30 Beer share of exp'!$B11,"")</f>
        <v>1.8956200037827755</v>
      </c>
      <c r="AS11" s="84">
        <f>IFERROR('1.30 Beer share of exp'!AS11/'1.30 Beer share of exp'!$B11,"")</f>
        <v>1.4598991329218836</v>
      </c>
      <c r="AT11" s="84">
        <f>IFERROR('1.30 Beer share of exp'!AT11/'1.30 Beer share of exp'!$B11,"")</f>
        <v>0.96673065276322878</v>
      </c>
      <c r="AU11" s="84">
        <f>IFERROR('1.30 Beer share of exp'!AU11/'1.30 Beer share of exp'!$B11,"")</f>
        <v>1.5360992093897694</v>
      </c>
      <c r="AV11" s="84">
        <f>IFERROR('1.30 Beer share of exp'!AV11/'1.30 Beer share of exp'!$B11,"")</f>
        <v>1.4695417573663427</v>
      </c>
      <c r="AW11" s="84">
        <f>IFERROR('1.30 Beer share of exp'!AW11/'1.30 Beer share of exp'!$B11,"")</f>
        <v>1.5373762340157282</v>
      </c>
      <c r="AX11" s="84">
        <f>IFERROR('1.30 Beer share of exp'!AX11/'1.30 Beer share of exp'!$B11,"")</f>
        <v>1.5274873754466756</v>
      </c>
      <c r="AY11" s="84">
        <f>IFERROR('1.30 Beer share of exp'!AY11/'1.30 Beer share of exp'!$B11,"")</f>
        <v>1.3850281610364399</v>
      </c>
      <c r="AZ11" s="84">
        <f>IFERROR('1.30 Beer share of exp'!AZ11/'1.30 Beer share of exp'!$B11,"")</f>
        <v>1.6085510210342535</v>
      </c>
      <c r="BA11" s="84">
        <f>IFERROR('1.30 Beer share of exp'!BA11/'1.30 Beer share of exp'!$B11,"")</f>
        <v>1.8535710894530641</v>
      </c>
      <c r="BB11" s="84">
        <f>IFERROR('1.30 Beer share of exp'!BB11/'1.30 Beer share of exp'!$B11,"")</f>
        <v>0.65981600087955372</v>
      </c>
      <c r="BC11" s="84">
        <f>IFERROR('1.30 Beer share of exp'!BC11/'1.30 Beer share of exp'!$B11,"")</f>
        <v>1.5535062413224556</v>
      </c>
      <c r="BD11" s="84">
        <f>IFERROR('1.30 Beer share of exp'!BD11/'1.30 Beer share of exp'!$B11,"")</f>
        <v>1.3311175551913692</v>
      </c>
      <c r="BE11" s="84">
        <f>IFERROR('1.30 Beer share of exp'!BE11/'1.30 Beer share of exp'!$B11,"")</f>
        <v>0.35449897436505173</v>
      </c>
      <c r="BF11" s="84">
        <f>IFERROR('1.30 Beer share of exp'!BF11/'1.30 Beer share of exp'!$B11,"")</f>
        <v>2.0163644219156103</v>
      </c>
      <c r="BG11" s="84">
        <f>IFERROR('1.30 Beer share of exp'!BG11/'1.30 Beer share of exp'!$B11,"")</f>
        <v>1.0692259604545136</v>
      </c>
      <c r="BH11" s="84">
        <f>IFERROR('1.30 Beer share of exp'!BH11/'1.30 Beer share of exp'!$B11,"")</f>
        <v>2.2564078054769925</v>
      </c>
      <c r="BI11" s="84">
        <f>IFERROR('1.30 Beer share of exp'!BI11/'1.30 Beer share of exp'!$B11,"")</f>
        <v>0.88061680998881031</v>
      </c>
      <c r="BJ11" s="84">
        <f>IFERROR('1.30 Beer share of exp'!BJ11/'1.30 Beer share of exp'!$B11,"")</f>
        <v>1.7565909150840346</v>
      </c>
      <c r="BK11" s="84">
        <f>IFERROR('1.30 Beer share of exp'!BK11/'1.30 Beer share of exp'!$B11,"")</f>
        <v>1.1505880957377435</v>
      </c>
      <c r="BL11" s="84">
        <f>IFERROR('1.30 Beer share of exp'!BL11/'1.30 Beer share of exp'!$B11,"")</f>
        <v>1.717944213301112</v>
      </c>
      <c r="BM11" s="84">
        <f>IFERROR('1.30 Beer share of exp'!BM11/'1.30 Beer share of exp'!$B11,"")</f>
        <v>2.2564078054769925</v>
      </c>
      <c r="BN11" s="84">
        <f>IFERROR('1.30 Beer share of exp'!BN11/'1.30 Beer share of exp'!$B11,"")</f>
        <v>1.2606915010552684</v>
      </c>
      <c r="BO11" s="84">
        <f>IFERROR('1.30 Beer share of exp'!BO11/'1.30 Beer share of exp'!$B11,"")</f>
        <v>1.1537144987709993</v>
      </c>
      <c r="BP11" s="84">
        <f>IFERROR('1.30 Beer share of exp'!BP11/'1.30 Beer share of exp'!$B11,"")</f>
        <v>0.39950332135116634</v>
      </c>
      <c r="BQ11" s="84">
        <f>IFERROR('1.30 Beer share of exp'!BQ11/'1.30 Beer share of exp'!$B11,"")</f>
        <v>1.1391533398118618</v>
      </c>
      <c r="BR11" s="84">
        <f>IFERROR('1.30 Beer share of exp'!BR11/'1.30 Beer share of exp'!$B11,"")</f>
        <v>1.0771716819870287</v>
      </c>
      <c r="BS11" s="84">
        <f>IFERROR('1.30 Beer share of exp'!BS11/'1.30 Beer share of exp'!$B11,"")</f>
        <v>1.1490962968908625</v>
      </c>
      <c r="BT11" s="84">
        <f>IFERROR('1.30 Beer share of exp'!BT11/'1.30 Beer share of exp'!$B11,"")</f>
        <v>0.89253660240695953</v>
      </c>
      <c r="BU11" s="84">
        <f>IFERROR('1.30 Beer share of exp'!BU11/'1.30 Beer share of exp'!$B11,"")</f>
        <v>0.97784965554114278</v>
      </c>
      <c r="BV11" s="84">
        <f>IFERROR('1.30 Beer share of exp'!BV11/'1.30 Beer share of exp'!$B11,"")</f>
        <v>1.2559607823730896</v>
      </c>
      <c r="BW11" s="84">
        <f>IFERROR('1.30 Beer share of exp'!BW11/'1.30 Beer share of exp'!$B11,"")</f>
        <v>0.78585951384124186</v>
      </c>
      <c r="BX11" s="84">
        <f>IFERROR('1.30 Beer share of exp'!BX11/'1.30 Beer share of exp'!$B11,"")</f>
        <v>1.2098802151641328</v>
      </c>
      <c r="BY11" s="84">
        <f>IFERROR('1.30 Beer share of exp'!BY11/'1.30 Beer share of exp'!$B11,"")</f>
        <v>0.33431972014688255</v>
      </c>
      <c r="BZ11" s="84">
        <f>IFERROR('1.30 Beer share of exp'!BZ11/'1.30 Beer share of exp'!$B11,"")</f>
        <v>1.1474882216317424</v>
      </c>
      <c r="CA11" s="84">
        <f>IFERROR('1.30 Beer share of exp'!CA11/'1.30 Beer share of exp'!$B11,"")</f>
        <v>0.51553120718017575</v>
      </c>
      <c r="CB11" s="84">
        <f>IFERROR('1.30 Beer share of exp'!CB11/'1.30 Beer share of exp'!$B11,"")</f>
        <v>1.3219455331519274</v>
      </c>
      <c r="CC11" s="84">
        <f>IFERROR('1.30 Beer share of exp'!CC11/'1.30 Beer share of exp'!$B11,"")</f>
        <v>0.54181735505141926</v>
      </c>
      <c r="CD11" s="84">
        <f>IFERROR('1.30 Beer share of exp'!CD11/'1.30 Beer share of exp'!$B11,"")</f>
        <v>1.0847297886402567</v>
      </c>
      <c r="CE11" s="84">
        <f>IFERROR('1.30 Beer share of exp'!CE11/'1.30 Beer share of exp'!$B11,"")</f>
        <v>1.1237876511736169</v>
      </c>
      <c r="CF11" s="84">
        <f>IFERROR('1.30 Beer share of exp'!CF11/'1.30 Beer share of exp'!$B11,"")</f>
        <v>0.86431501459704474</v>
      </c>
      <c r="CG11" s="84">
        <f>IFERROR('1.30 Beer share of exp'!CG11/'1.30 Beer share of exp'!$B11,"")</f>
        <v>1.0864906586501795</v>
      </c>
      <c r="CH11" s="84">
        <f>IFERROR('1.30 Beer share of exp'!CH11/'1.30 Beer share of exp'!$B11,"")</f>
        <v>0.92026692127732879</v>
      </c>
      <c r="CI11" s="84">
        <f>IFERROR('1.30 Beer share of exp'!CI11/'1.30 Beer share of exp'!$B11,"")</f>
        <v>0.86061915519463961</v>
      </c>
      <c r="CJ11" s="84">
        <f>IFERROR('1.30 Beer share of exp'!CJ11/'1.30 Beer share of exp'!$B11,"")</f>
        <v>1.1829437583232587</v>
      </c>
      <c r="CK11" s="84">
        <f>IFERROR('1.30 Beer share of exp'!CK11/'1.30 Beer share of exp'!$B11,"")</f>
        <v>1.0826048498976815</v>
      </c>
      <c r="CL11" s="84">
        <f>IFERROR('1.30 Beer share of exp'!CL11/'1.30 Beer share of exp'!$B11,"")</f>
        <v>0.96924787755577801</v>
      </c>
      <c r="CM11" s="84">
        <f>IFERROR('1.30 Beer share of exp'!CM11/'1.30 Beer share of exp'!$B11,"")</f>
        <v>0.87975632115309954</v>
      </c>
      <c r="CN11" s="84">
        <f>IFERROR('1.30 Beer share of exp'!CN11/'1.30 Beer share of exp'!$B11,"")</f>
        <v>0.88512394804733296</v>
      </c>
      <c r="CO11" s="84">
        <f>IFERROR('1.30 Beer share of exp'!CO11/'1.30 Beer share of exp'!$B11,"")</f>
        <v>1.7252542100459205</v>
      </c>
      <c r="CP11" s="84">
        <f>IFERROR('1.30 Beer share of exp'!CP11/'1.30 Beer share of exp'!$B11,"")</f>
        <v>0.78768089209469483</v>
      </c>
      <c r="CR11" s="88"/>
    </row>
    <row r="12" spans="1:96" x14ac:dyDescent="0.25">
      <c r="A12" s="78" t="s">
        <v>33</v>
      </c>
      <c r="B12" s="84">
        <f>IFERROR('1.30 Beer share of exp'!B12/'1.30 Beer share of exp'!$B12,"")</f>
        <v>1</v>
      </c>
      <c r="C12" s="84">
        <f>IFERROR('1.30 Beer share of exp'!C12/'1.30 Beer share of exp'!$B12,"")</f>
        <v>0.80379630973021721</v>
      </c>
      <c r="D12" s="84">
        <f>IFERROR('1.30 Beer share of exp'!D12/'1.30 Beer share of exp'!$B12,"")</f>
        <v>0.60626795674110756</v>
      </c>
      <c r="E12" s="84">
        <f>IFERROR('1.30 Beer share of exp'!E12/'1.30 Beer share of exp'!$B12,"")</f>
        <v>0.58214377382956994</v>
      </c>
      <c r="F12" s="84">
        <f>IFERROR('1.30 Beer share of exp'!F12/'1.30 Beer share of exp'!$B12,"")</f>
        <v>1.2964166890992022</v>
      </c>
      <c r="G12" s="84">
        <f>IFERROR('1.30 Beer share of exp'!G12/'1.30 Beer share of exp'!$B12,"")</f>
        <v>0.32427137885249174</v>
      </c>
      <c r="H12" s="84">
        <f>IFERROR('1.30 Beer share of exp'!H12/'1.30 Beer share of exp'!$B12,"")</f>
        <v>1.6369489641891215</v>
      </c>
      <c r="I12" s="84">
        <f>IFERROR('1.30 Beer share of exp'!I12/'1.30 Beer share of exp'!$B12,"")</f>
        <v>1.141412301871263</v>
      </c>
      <c r="J12" s="84">
        <f>IFERROR('1.30 Beer share of exp'!J12/'1.30 Beer share of exp'!$B12,"")</f>
        <v>0.96391647744053766</v>
      </c>
      <c r="K12" s="84">
        <f>IFERROR('1.30 Beer share of exp'!K12/'1.30 Beer share of exp'!$B12,"")</f>
        <v>1.4037059959329592</v>
      </c>
      <c r="L12" s="84">
        <f>IFERROR('1.30 Beer share of exp'!L12/'1.30 Beer share of exp'!$B12,"")</f>
        <v>0.50557977177054503</v>
      </c>
      <c r="M12" s="84">
        <f>IFERROR('1.30 Beer share of exp'!M12/'1.30 Beer share of exp'!$B12,"")</f>
        <v>1.4383884927364912</v>
      </c>
      <c r="N12" s="84">
        <f>IFERROR('1.30 Beer share of exp'!N12/'1.30 Beer share of exp'!$B12,"")</f>
        <v>1.3288562901089715</v>
      </c>
      <c r="O12" s="84">
        <f>IFERROR('1.30 Beer share of exp'!O12/'1.30 Beer share of exp'!$B12,"")</f>
        <v>1.0511869290214606</v>
      </c>
      <c r="P12" s="84">
        <f>IFERROR('1.30 Beer share of exp'!P12/'1.30 Beer share of exp'!$B12,"")</f>
        <v>0.89809493681836694</v>
      </c>
      <c r="Q12" s="84">
        <f>IFERROR('1.30 Beer share of exp'!Q12/'1.30 Beer share of exp'!$B12,"")</f>
        <v>1.1613922843101441</v>
      </c>
      <c r="R12" s="84">
        <f>IFERROR('1.30 Beer share of exp'!R12/'1.30 Beer share of exp'!$B12,"")</f>
        <v>0.39989082625618233</v>
      </c>
      <c r="S12" s="84">
        <f>IFERROR('1.30 Beer share of exp'!S12/'1.30 Beer share of exp'!$B12,"")</f>
        <v>1.9461171297149915</v>
      </c>
      <c r="T12" s="84">
        <f>IFERROR('1.30 Beer share of exp'!T12/'1.30 Beer share of exp'!$B12,"")</f>
        <v>1.2089239631260726</v>
      </c>
      <c r="U12" s="84">
        <f>IFERROR('1.30 Beer share of exp'!U12/'1.30 Beer share of exp'!$B12,"")</f>
        <v>1.2412055871449077</v>
      </c>
      <c r="V12" s="84">
        <f>IFERROR('1.30 Beer share of exp'!V12/'1.30 Beer share of exp'!$B12,"")</f>
        <v>1.0167760149602894</v>
      </c>
      <c r="W12" s="84">
        <f>IFERROR('1.30 Beer share of exp'!W12/'1.30 Beer share of exp'!$B12,"")</f>
        <v>1.0581674905152962</v>
      </c>
      <c r="X12" s="84">
        <f>IFERROR('1.30 Beer share of exp'!X12/'1.30 Beer share of exp'!$B12,"")</f>
        <v>0.59691575344708836</v>
      </c>
      <c r="Y12" s="84">
        <f>IFERROR('1.30 Beer share of exp'!Y12/'1.30 Beer share of exp'!$B12,"")</f>
        <v>1.5112909424318197</v>
      </c>
      <c r="Z12" s="84">
        <f>IFERROR('1.30 Beer share of exp'!Z12/'1.30 Beer share of exp'!$B12,"")</f>
        <v>0.92699407726230343</v>
      </c>
      <c r="AA12" s="84">
        <f>IFERROR('1.30 Beer share of exp'!AA12/'1.30 Beer share of exp'!$B12,"")</f>
        <v>0.84570750927568783</v>
      </c>
      <c r="AB12" s="84">
        <f>IFERROR('1.30 Beer share of exp'!AB12/'1.30 Beer share of exp'!$B12,"")</f>
        <v>1.2198131751161876</v>
      </c>
      <c r="AC12" s="84">
        <f>IFERROR('1.30 Beer share of exp'!AC12/'1.30 Beer share of exp'!$B12,"")</f>
        <v>0.62389185805296676</v>
      </c>
      <c r="AD12" s="84">
        <f>IFERROR('1.30 Beer share of exp'!AD12/'1.30 Beer share of exp'!$B12,"")</f>
        <v>0.44834981456626627</v>
      </c>
      <c r="AE12" s="84">
        <f>IFERROR('1.30 Beer share of exp'!AE12/'1.30 Beer share of exp'!$B12,"")</f>
        <v>0.80241944548239053</v>
      </c>
      <c r="AF12" s="84">
        <f>IFERROR('1.30 Beer share of exp'!AF12/'1.30 Beer share of exp'!$B12,"")</f>
        <v>0.59404224094969282</v>
      </c>
      <c r="AG12" s="84">
        <f>IFERROR('1.30 Beer share of exp'!AG12/'1.30 Beer share of exp'!$B12,"")</f>
        <v>0.8715887253527097</v>
      </c>
      <c r="AH12" s="84">
        <f>IFERROR('1.30 Beer share of exp'!AH12/'1.30 Beer share of exp'!$B12,"")</f>
        <v>0.51395391972083104</v>
      </c>
      <c r="AI12" s="84">
        <f>IFERROR('1.30 Beer share of exp'!AI12/'1.30 Beer share of exp'!$B12,"")</f>
        <v>1.2483413567479105</v>
      </c>
      <c r="AJ12" s="84">
        <f>IFERROR('1.30 Beer share of exp'!AJ12/'1.30 Beer share of exp'!$B12,"")</f>
        <v>1.274277344252547</v>
      </c>
      <c r="AK12" s="84">
        <f>IFERROR('1.30 Beer share of exp'!AK12/'1.30 Beer share of exp'!$B12,"")</f>
        <v>1.0890079308687073</v>
      </c>
      <c r="AL12" s="84">
        <f>IFERROR('1.30 Beer share of exp'!AL12/'1.30 Beer share of exp'!$B12,"")</f>
        <v>1.1358326581090414</v>
      </c>
      <c r="AM12" s="84">
        <f>IFERROR('1.30 Beer share of exp'!AM12/'1.30 Beer share of exp'!$B12,"")</f>
        <v>0.74274866214453139</v>
      </c>
      <c r="AN12" s="84">
        <f>IFERROR('1.30 Beer share of exp'!AN12/'1.30 Beer share of exp'!$B12,"")</f>
        <v>0.57854089883387583</v>
      </c>
      <c r="AO12" s="84">
        <f>IFERROR('1.30 Beer share of exp'!AO12/'1.30 Beer share of exp'!$B12,"")</f>
        <v>1.0469193589361327</v>
      </c>
      <c r="AP12" s="84">
        <f>IFERROR('1.30 Beer share of exp'!AP12/'1.30 Beer share of exp'!$B12,"")</f>
        <v>1.4498138183230813</v>
      </c>
      <c r="AQ12" s="84">
        <f>IFERROR('1.30 Beer share of exp'!AQ12/'1.30 Beer share of exp'!$B12,"")</f>
        <v>1.0332321973692615</v>
      </c>
      <c r="AR12" s="84">
        <f>IFERROR('1.30 Beer share of exp'!AR12/'1.30 Beer share of exp'!$B12,"")</f>
        <v>1.9332660242744746</v>
      </c>
      <c r="AS12" s="84">
        <f>IFERROR('1.30 Beer share of exp'!AS12/'1.30 Beer share of exp'!$B12,"")</f>
        <v>1.5080285867719085</v>
      </c>
      <c r="AT12" s="84">
        <f>IFERROR('1.30 Beer share of exp'!AT12/'1.30 Beer share of exp'!$B12,"")</f>
        <v>0.96312885801151049</v>
      </c>
      <c r="AU12" s="84">
        <f>IFERROR('1.30 Beer share of exp'!AU12/'1.30 Beer share of exp'!$B12,"")</f>
        <v>1.5466671388378088</v>
      </c>
      <c r="AV12" s="84">
        <f>IFERROR('1.30 Beer share of exp'!AV12/'1.30 Beer share of exp'!$B12,"")</f>
        <v>1.4741828970086581</v>
      </c>
      <c r="AW12" s="84">
        <f>IFERROR('1.30 Beer share of exp'!AW12/'1.30 Beer share of exp'!$B12,"")</f>
        <v>1.5791493856100458</v>
      </c>
      <c r="AX12" s="84">
        <f>IFERROR('1.30 Beer share of exp'!AX12/'1.30 Beer share of exp'!$B12,"")</f>
        <v>1.5576940071532279</v>
      </c>
      <c r="AY12" s="84">
        <f>IFERROR('1.30 Beer share of exp'!AY12/'1.30 Beer share of exp'!$B12,"")</f>
        <v>1.4124779750964311</v>
      </c>
      <c r="AZ12" s="84">
        <f>IFERROR('1.30 Beer share of exp'!AZ12/'1.30 Beer share of exp'!$B12,"")</f>
        <v>1.5849203927663342</v>
      </c>
      <c r="BA12" s="84">
        <f>IFERROR('1.30 Beer share of exp'!BA12/'1.30 Beer share of exp'!$B12,"")</f>
        <v>1.8428257018867855</v>
      </c>
      <c r="BB12" s="84">
        <f>IFERROR('1.30 Beer share of exp'!BB12/'1.30 Beer share of exp'!$B12,"")</f>
        <v>0.69293424914361323</v>
      </c>
      <c r="BC12" s="84">
        <f>IFERROR('1.30 Beer share of exp'!BC12/'1.30 Beer share of exp'!$B12,"")</f>
        <v>1.5134578208868597</v>
      </c>
      <c r="BD12" s="84">
        <f>IFERROR('1.30 Beer share of exp'!BD12/'1.30 Beer share of exp'!$B12,"")</f>
        <v>1.3589647084610592</v>
      </c>
      <c r="BE12" s="84">
        <f>IFERROR('1.30 Beer share of exp'!BE12/'1.30 Beer share of exp'!$B12,"")</f>
        <v>0.34879750350072292</v>
      </c>
      <c r="BF12" s="84">
        <f>IFERROR('1.30 Beer share of exp'!BF12/'1.30 Beer share of exp'!$B12,"")</f>
        <v>2.0452705696656652</v>
      </c>
      <c r="BG12" s="84">
        <f>IFERROR('1.30 Beer share of exp'!BG12/'1.30 Beer share of exp'!$B12,"")</f>
        <v>1.0261357721780733</v>
      </c>
      <c r="BH12" s="84">
        <f>IFERROR('1.30 Beer share of exp'!BH12/'1.30 Beer share of exp'!$B12,"")</f>
        <v>2.2710317167434968</v>
      </c>
      <c r="BI12" s="84">
        <f>IFERROR('1.30 Beer share of exp'!BI12/'1.30 Beer share of exp'!$B12,"")</f>
        <v>0.90183029479726029</v>
      </c>
      <c r="BJ12" s="84">
        <f>IFERROR('1.30 Beer share of exp'!BJ12/'1.30 Beer share of exp'!$B12,"")</f>
        <v>1.764234279316677</v>
      </c>
      <c r="BK12" s="84">
        <f>IFERROR('1.30 Beer share of exp'!BK12/'1.30 Beer share of exp'!$B12,"")</f>
        <v>1.3149776200791252</v>
      </c>
      <c r="BL12" s="84">
        <f>IFERROR('1.30 Beer share of exp'!BL12/'1.30 Beer share of exp'!$B12,"")</f>
        <v>1.7125435731082488</v>
      </c>
      <c r="BM12" s="84">
        <f>IFERROR('1.30 Beer share of exp'!BM12/'1.30 Beer share of exp'!$B12,"")</f>
        <v>2.2710317167434968</v>
      </c>
      <c r="BN12" s="84">
        <f>IFERROR('1.30 Beer share of exp'!BN12/'1.30 Beer share of exp'!$B12,"")</f>
        <v>1.3029812896796515</v>
      </c>
      <c r="BO12" s="84">
        <f>IFERROR('1.30 Beer share of exp'!BO12/'1.30 Beer share of exp'!$B12,"")</f>
        <v>1.218745579134398</v>
      </c>
      <c r="BP12" s="84">
        <f>IFERROR('1.30 Beer share of exp'!BP12/'1.30 Beer share of exp'!$B12,"")</f>
        <v>0.39240270389748255</v>
      </c>
      <c r="BQ12" s="84">
        <f>IFERROR('1.30 Beer share of exp'!BQ12/'1.30 Beer share of exp'!$B12,"")</f>
        <v>1.115355884487089</v>
      </c>
      <c r="BR12" s="84">
        <f>IFERROR('1.30 Beer share of exp'!BR12/'1.30 Beer share of exp'!$B12,"")</f>
        <v>1.0705543733229381</v>
      </c>
      <c r="BS12" s="84">
        <f>IFERROR('1.30 Beer share of exp'!BS12/'1.30 Beer share of exp'!$B12,"")</f>
        <v>1.1233957738538092</v>
      </c>
      <c r="BT12" s="84">
        <f>IFERROR('1.30 Beer share of exp'!BT12/'1.30 Beer share of exp'!$B12,"")</f>
        <v>0.8980017915883175</v>
      </c>
      <c r="BU12" s="84">
        <f>IFERROR('1.30 Beer share of exp'!BU12/'1.30 Beer share of exp'!$B12,"")</f>
        <v>0.97389916122219955</v>
      </c>
      <c r="BV12" s="84">
        <f>IFERROR('1.30 Beer share of exp'!BV12/'1.30 Beer share of exp'!$B12,"")</f>
        <v>1.2421366191059755</v>
      </c>
      <c r="BW12" s="84">
        <f>IFERROR('1.30 Beer share of exp'!BW12/'1.30 Beer share of exp'!$B12,"")</f>
        <v>0.81345868337641558</v>
      </c>
      <c r="BX12" s="84">
        <f>IFERROR('1.30 Beer share of exp'!BX12/'1.30 Beer share of exp'!$B12,"")</f>
        <v>1.2183925557482809</v>
      </c>
      <c r="BY12" s="84">
        <f>IFERROR('1.30 Beer share of exp'!BY12/'1.30 Beer share of exp'!$B12,"")</f>
        <v>0.32806846572419063</v>
      </c>
      <c r="BZ12" s="84">
        <f>IFERROR('1.30 Beer share of exp'!BZ12/'1.30 Beer share of exp'!$B12,"")</f>
        <v>1.1407556937454275</v>
      </c>
      <c r="CA12" s="84">
        <f>IFERROR('1.30 Beer share of exp'!CA12/'1.30 Beer share of exp'!$B12,"")</f>
        <v>0.54352347105308541</v>
      </c>
      <c r="CB12" s="84">
        <f>IFERROR('1.30 Beer share of exp'!CB12/'1.30 Beer share of exp'!$B12,"")</f>
        <v>1.3082279050928594</v>
      </c>
      <c r="CC12" s="84">
        <f>IFERROR('1.30 Beer share of exp'!CC12/'1.30 Beer share of exp'!$B12,"")</f>
        <v>0.5627932996813958</v>
      </c>
      <c r="CD12" s="84">
        <f>IFERROR('1.30 Beer share of exp'!CD12/'1.30 Beer share of exp'!$B12,"")</f>
        <v>1.071128609493232</v>
      </c>
      <c r="CE12" s="84">
        <f>IFERROR('1.30 Beer share of exp'!CE12/'1.30 Beer share of exp'!$B12,"")</f>
        <v>1.1207971375679902</v>
      </c>
      <c r="CF12" s="84">
        <f>IFERROR('1.30 Beer share of exp'!CF12/'1.30 Beer share of exp'!$B12,"")</f>
        <v>0.88078002836240143</v>
      </c>
      <c r="CG12" s="84">
        <f>IFERROR('1.30 Beer share of exp'!CG12/'1.30 Beer share of exp'!$B12,"")</f>
        <v>1.1086290579968199</v>
      </c>
      <c r="CH12" s="84">
        <f>IFERROR('1.30 Beer share of exp'!CH12/'1.30 Beer share of exp'!$B12,"")</f>
        <v>0.91006306012249127</v>
      </c>
      <c r="CI12" s="84">
        <f>IFERROR('1.30 Beer share of exp'!CI12/'1.30 Beer share of exp'!$B12,"")</f>
        <v>0.87361569593272692</v>
      </c>
      <c r="CJ12" s="84">
        <f>IFERROR('1.30 Beer share of exp'!CJ12/'1.30 Beer share of exp'!$B12,"")</f>
        <v>1.2041896132983656</v>
      </c>
      <c r="CK12" s="84">
        <f>IFERROR('1.30 Beer share of exp'!CK12/'1.30 Beer share of exp'!$B12,"")</f>
        <v>1.0781576314516708</v>
      </c>
      <c r="CL12" s="84">
        <f>IFERROR('1.30 Beer share of exp'!CL12/'1.30 Beer share of exp'!$B12,"")</f>
        <v>0.96304220950022157</v>
      </c>
      <c r="CM12" s="84">
        <f>IFERROR('1.30 Beer share of exp'!CM12/'1.30 Beer share of exp'!$B12,"")</f>
        <v>0.80964494924280883</v>
      </c>
      <c r="CN12" s="84">
        <f>IFERROR('1.30 Beer share of exp'!CN12/'1.30 Beer share of exp'!$B12,"")</f>
        <v>0.86694290854059197</v>
      </c>
      <c r="CO12" s="84">
        <f>IFERROR('1.30 Beer share of exp'!CO12/'1.30 Beer share of exp'!$B12,"")</f>
        <v>1.7426188680936194</v>
      </c>
      <c r="CP12" s="84">
        <f>IFERROR('1.30 Beer share of exp'!CP12/'1.30 Beer share of exp'!$B12,"")</f>
        <v>0.82723795099096553</v>
      </c>
      <c r="CR12" s="88"/>
    </row>
    <row r="13" spans="1:96" x14ac:dyDescent="0.25">
      <c r="A13" s="78" t="s">
        <v>34</v>
      </c>
      <c r="B13" s="84">
        <f>IFERROR('1.30 Beer share of exp'!B13/'1.30 Beer share of exp'!$B13,"")</f>
        <v>1</v>
      </c>
      <c r="C13" s="84">
        <f>IFERROR('1.30 Beer share of exp'!C13/'1.30 Beer share of exp'!$B13,"")</f>
        <v>0.77712745431911123</v>
      </c>
      <c r="D13" s="84">
        <f>IFERROR('1.30 Beer share of exp'!D13/'1.30 Beer share of exp'!$B13,"")</f>
        <v>0.60597741445268205</v>
      </c>
      <c r="E13" s="84">
        <f>IFERROR('1.30 Beer share of exp'!E13/'1.30 Beer share of exp'!$B13,"")</f>
        <v>0.56329666365629616</v>
      </c>
      <c r="F13" s="84">
        <f>IFERROR('1.30 Beer share of exp'!F13/'1.30 Beer share of exp'!$B13,"")</f>
        <v>1.2919736759314444</v>
      </c>
      <c r="G13" s="84">
        <f>IFERROR('1.30 Beer share of exp'!G13/'1.30 Beer share of exp'!$B13,"")</f>
        <v>0.33305850754879079</v>
      </c>
      <c r="H13" s="84">
        <f>IFERROR('1.30 Beer share of exp'!H13/'1.30 Beer share of exp'!$B13,"")</f>
        <v>1.6517155197891304</v>
      </c>
      <c r="I13" s="84">
        <f>IFERROR('1.30 Beer share of exp'!I13/'1.30 Beer share of exp'!$B13,"")</f>
        <v>1.1321942503202769</v>
      </c>
      <c r="J13" s="84">
        <f>IFERROR('1.30 Beer share of exp'!J13/'1.30 Beer share of exp'!$B13,"")</f>
        <v>0.92926763085922859</v>
      </c>
      <c r="K13" s="84">
        <f>IFERROR('1.30 Beer share of exp'!K13/'1.30 Beer share of exp'!$B13,"")</f>
        <v>1.4242517149559588</v>
      </c>
      <c r="L13" s="84">
        <f>IFERROR('1.30 Beer share of exp'!L13/'1.30 Beer share of exp'!$B13,"")</f>
        <v>0.50801598709372342</v>
      </c>
      <c r="M13" s="84">
        <f>IFERROR('1.30 Beer share of exp'!M13/'1.30 Beer share of exp'!$B13,"")</f>
        <v>1.4369852282021887</v>
      </c>
      <c r="N13" s="84">
        <f>IFERROR('1.30 Beer share of exp'!N13/'1.30 Beer share of exp'!$B13,"")</f>
        <v>1.3281779130563862</v>
      </c>
      <c r="O13" s="84">
        <f>IFERROR('1.30 Beer share of exp'!O13/'1.30 Beer share of exp'!$B13,"")</f>
        <v>1.0673141193527516</v>
      </c>
      <c r="P13" s="84">
        <f>IFERROR('1.30 Beer share of exp'!P13/'1.30 Beer share of exp'!$B13,"")</f>
        <v>0.90012845057992252</v>
      </c>
      <c r="Q13" s="84">
        <f>IFERROR('1.30 Beer share of exp'!Q13/'1.30 Beer share of exp'!$B13,"")</f>
        <v>1.1572922422048499</v>
      </c>
      <c r="R13" s="84">
        <f>IFERROR('1.30 Beer share of exp'!R13/'1.30 Beer share of exp'!$B13,"")</f>
        <v>0.34573015743549662</v>
      </c>
      <c r="S13" s="84">
        <f>IFERROR('1.30 Beer share of exp'!S13/'1.30 Beer share of exp'!$B13,"")</f>
        <v>1.9645277543621136</v>
      </c>
      <c r="T13" s="84">
        <f>IFERROR('1.30 Beer share of exp'!T13/'1.30 Beer share of exp'!$B13,"")</f>
        <v>1.2255781537722845</v>
      </c>
      <c r="U13" s="84">
        <f>IFERROR('1.30 Beer share of exp'!U13/'1.30 Beer share of exp'!$B13,"")</f>
        <v>1.258558255110896</v>
      </c>
      <c r="V13" s="84">
        <f>IFERROR('1.30 Beer share of exp'!V13/'1.30 Beer share of exp'!$B13,"")</f>
        <v>1.0251985925420339</v>
      </c>
      <c r="W13" s="84">
        <f>IFERROR('1.30 Beer share of exp'!W13/'1.30 Beer share of exp'!$B13,"")</f>
        <v>1.0561870049191193</v>
      </c>
      <c r="X13" s="84">
        <f>IFERROR('1.30 Beer share of exp'!X13/'1.30 Beer share of exp'!$B13,"")</f>
        <v>0.62835729214722291</v>
      </c>
      <c r="Y13" s="84">
        <f>IFERROR('1.30 Beer share of exp'!Y13/'1.30 Beer share of exp'!$B13,"")</f>
        <v>1.5293603400195501</v>
      </c>
      <c r="Z13" s="84">
        <f>IFERROR('1.30 Beer share of exp'!Z13/'1.30 Beer share of exp'!$B13,"")</f>
        <v>0.89635959542447063</v>
      </c>
      <c r="AA13" s="84">
        <f>IFERROR('1.30 Beer share of exp'!AA13/'1.30 Beer share of exp'!$B13,"")</f>
        <v>0.88049667537385601</v>
      </c>
      <c r="AB13" s="84">
        <f>IFERROR('1.30 Beer share of exp'!AB13/'1.30 Beer share of exp'!$B13,"")</f>
        <v>1.2460571665795499</v>
      </c>
      <c r="AC13" s="84">
        <f>IFERROR('1.30 Beer share of exp'!AC13/'1.30 Beer share of exp'!$B13,"")</f>
        <v>0.61353583232056008</v>
      </c>
      <c r="AD13" s="84">
        <f>IFERROR('1.30 Beer share of exp'!AD13/'1.30 Beer share of exp'!$B13,"")</f>
        <v>0.50652248097967778</v>
      </c>
      <c r="AE13" s="84">
        <f>IFERROR('1.30 Beer share of exp'!AE13/'1.30 Beer share of exp'!$B13,"")</f>
        <v>0.85868219301359916</v>
      </c>
      <c r="AF13" s="84">
        <f>IFERROR('1.30 Beer share of exp'!AF13/'1.30 Beer share of exp'!$B13,"")</f>
        <v>0.64446961264759206</v>
      </c>
      <c r="AG13" s="84">
        <f>IFERROR('1.30 Beer share of exp'!AG13/'1.30 Beer share of exp'!$B13,"")</f>
        <v>0.87657797754470823</v>
      </c>
      <c r="AH13" s="84">
        <f>IFERROR('1.30 Beer share of exp'!AH13/'1.30 Beer share of exp'!$B13,"")</f>
        <v>0.52085460714297283</v>
      </c>
      <c r="AI13" s="84">
        <f>IFERROR('1.30 Beer share of exp'!AI13/'1.30 Beer share of exp'!$B13,"")</f>
        <v>1.2498839702324913</v>
      </c>
      <c r="AJ13" s="84">
        <f>IFERROR('1.30 Beer share of exp'!AJ13/'1.30 Beer share of exp'!$B13,"")</f>
        <v>1.3170311886068273</v>
      </c>
      <c r="AK13" s="84">
        <f>IFERROR('1.30 Beer share of exp'!AK13/'1.30 Beer share of exp'!$B13,"")</f>
        <v>1.0690747972820425</v>
      </c>
      <c r="AL13" s="84">
        <f>IFERROR('1.30 Beer share of exp'!AL13/'1.30 Beer share of exp'!$B13,"")</f>
        <v>1.1361973598034361</v>
      </c>
      <c r="AM13" s="84">
        <f>IFERROR('1.30 Beer share of exp'!AM13/'1.30 Beer share of exp'!$B13,"")</f>
        <v>0.74704097703132322</v>
      </c>
      <c r="AN13" s="84">
        <f>IFERROR('1.30 Beer share of exp'!AN13/'1.30 Beer share of exp'!$B13,"")</f>
        <v>0.60259743646353436</v>
      </c>
      <c r="AO13" s="84">
        <f>IFERROR('1.30 Beer share of exp'!AO13/'1.30 Beer share of exp'!$B13,"")</f>
        <v>1.0241452280780594</v>
      </c>
      <c r="AP13" s="84">
        <f>IFERROR('1.30 Beer share of exp'!AP13/'1.30 Beer share of exp'!$B13,"")</f>
        <v>1.4838151924633765</v>
      </c>
      <c r="AQ13" s="84">
        <f>IFERROR('1.30 Beer share of exp'!AQ13/'1.30 Beer share of exp'!$B13,"")</f>
        <v>1.0334813603671469</v>
      </c>
      <c r="AR13" s="84">
        <f>IFERROR('1.30 Beer share of exp'!AR13/'1.30 Beer share of exp'!$B13,"")</f>
        <v>1.9287455703740102</v>
      </c>
      <c r="AS13" s="84">
        <f>IFERROR('1.30 Beer share of exp'!AS13/'1.30 Beer share of exp'!$B13,"")</f>
        <v>1.5634057918830717</v>
      </c>
      <c r="AT13" s="84">
        <f>IFERROR('1.30 Beer share of exp'!AT13/'1.30 Beer share of exp'!$B13,"")</f>
        <v>1.0187171513659465</v>
      </c>
      <c r="AU13" s="84">
        <f>IFERROR('1.30 Beer share of exp'!AU13/'1.30 Beer share of exp'!$B13,"")</f>
        <v>1.6336833414069591</v>
      </c>
      <c r="AV13" s="84">
        <f>IFERROR('1.30 Beer share of exp'!AV13/'1.30 Beer share of exp'!$B13,"")</f>
        <v>1.4846350424900983</v>
      </c>
      <c r="AW13" s="84">
        <f>IFERROR('1.30 Beer share of exp'!AW13/'1.30 Beer share of exp'!$B13,"")</f>
        <v>1.6287977025361309</v>
      </c>
      <c r="AX13" s="84">
        <f>IFERROR('1.30 Beer share of exp'!AX13/'1.30 Beer share of exp'!$B13,"")</f>
        <v>1.5901617945252511</v>
      </c>
      <c r="AY13" s="84">
        <f>IFERROR('1.30 Beer share of exp'!AY13/'1.30 Beer share of exp'!$B13,"")</f>
        <v>1.4455902937864067</v>
      </c>
      <c r="AZ13" s="84">
        <f>IFERROR('1.30 Beer share of exp'!AZ13/'1.30 Beer share of exp'!$B13,"")</f>
        <v>1.5815742835757018</v>
      </c>
      <c r="BA13" s="84">
        <f>IFERROR('1.30 Beer share of exp'!BA13/'1.30 Beer share of exp'!$B13,"")</f>
        <v>1.8493510094011083</v>
      </c>
      <c r="BB13" s="84">
        <f>IFERROR('1.30 Beer share of exp'!BB13/'1.30 Beer share of exp'!$B13,"")</f>
        <v>0.76958823355136141</v>
      </c>
      <c r="BC13" s="84">
        <f>IFERROR('1.30 Beer share of exp'!BC13/'1.30 Beer share of exp'!$B13,"")</f>
        <v>1.5262417077363146</v>
      </c>
      <c r="BD13" s="84">
        <f>IFERROR('1.30 Beer share of exp'!BD13/'1.30 Beer share of exp'!$B13,"")</f>
        <v>1.3841768603128801</v>
      </c>
      <c r="BE13" s="84">
        <f>IFERROR('1.30 Beer share of exp'!BE13/'1.30 Beer share of exp'!$B13,"")</f>
        <v>0.35055513985279257</v>
      </c>
      <c r="BF13" s="84">
        <f>IFERROR('1.30 Beer share of exp'!BF13/'1.30 Beer share of exp'!$B13,"")</f>
        <v>2.0820580106776618</v>
      </c>
      <c r="BG13" s="84">
        <f>IFERROR('1.30 Beer share of exp'!BG13/'1.30 Beer share of exp'!$B13,"")</f>
        <v>1.0626316128861528</v>
      </c>
      <c r="BH13" s="84">
        <f>IFERROR('1.30 Beer share of exp'!BH13/'1.30 Beer share of exp'!$B13,"")</f>
        <v>2.2997684513777137</v>
      </c>
      <c r="BI13" s="84">
        <f>IFERROR('1.30 Beer share of exp'!BI13/'1.30 Beer share of exp'!$B13,"")</f>
        <v>0.91664570827613712</v>
      </c>
      <c r="BJ13" s="84">
        <f>IFERROR('1.30 Beer share of exp'!BJ13/'1.30 Beer share of exp'!$B13,"")</f>
        <v>1.7461964865447774</v>
      </c>
      <c r="BK13" s="84">
        <f>IFERROR('1.30 Beer share of exp'!BK13/'1.30 Beer share of exp'!$B13,"")</f>
        <v>1.170993552821481</v>
      </c>
      <c r="BL13" s="84">
        <f>IFERROR('1.30 Beer share of exp'!BL13/'1.30 Beer share of exp'!$B13,"")</f>
        <v>1.6998192122054969</v>
      </c>
      <c r="BM13" s="84">
        <f>IFERROR('1.30 Beer share of exp'!BM13/'1.30 Beer share of exp'!$B13,"")</f>
        <v>2.2997684513777137</v>
      </c>
      <c r="BN13" s="84">
        <f>IFERROR('1.30 Beer share of exp'!BN13/'1.30 Beer share of exp'!$B13,"")</f>
        <v>1.3305576194836948</v>
      </c>
      <c r="BO13" s="84">
        <f>IFERROR('1.30 Beer share of exp'!BO13/'1.30 Beer share of exp'!$B13,"")</f>
        <v>1.2306963504573982</v>
      </c>
      <c r="BP13" s="84">
        <f>IFERROR('1.30 Beer share of exp'!BP13/'1.30 Beer share of exp'!$B13,"")</f>
        <v>0.38321444552215833</v>
      </c>
      <c r="BQ13" s="84">
        <f>IFERROR('1.30 Beer share of exp'!BQ13/'1.30 Beer share of exp'!$B13,"")</f>
        <v>1.1124744564641806</v>
      </c>
      <c r="BR13" s="84">
        <f>IFERROR('1.30 Beer share of exp'!BR13/'1.30 Beer share of exp'!$B13,"")</f>
        <v>1.0631664364950435</v>
      </c>
      <c r="BS13" s="84">
        <f>IFERROR('1.30 Beer share of exp'!BS13/'1.30 Beer share of exp'!$B13,"")</f>
        <v>1.1218627965886305</v>
      </c>
      <c r="BT13" s="84">
        <f>IFERROR('1.30 Beer share of exp'!BT13/'1.30 Beer share of exp'!$B13,"")</f>
        <v>0.90892648525632913</v>
      </c>
      <c r="BU13" s="84">
        <f>IFERROR('1.30 Beer share of exp'!BU13/'1.30 Beer share of exp'!$B13,"")</f>
        <v>0.99236639863374365</v>
      </c>
      <c r="BV13" s="84">
        <f>IFERROR('1.30 Beer share of exp'!BV13/'1.30 Beer share of exp'!$B13,"")</f>
        <v>1.2489665793060358</v>
      </c>
      <c r="BW13" s="84">
        <f>IFERROR('1.30 Beer share of exp'!BW13/'1.30 Beer share of exp'!$B13,"")</f>
        <v>0.83405140784249121</v>
      </c>
      <c r="BX13" s="84">
        <f>IFERROR('1.30 Beer share of exp'!BX13/'1.30 Beer share of exp'!$B13,"")</f>
        <v>1.2412288808480896</v>
      </c>
      <c r="BY13" s="84">
        <f>IFERROR('1.30 Beer share of exp'!BY13/'1.30 Beer share of exp'!$B13,"")</f>
        <v>0.33189548807237007</v>
      </c>
      <c r="BZ13" s="84">
        <f>IFERROR('1.30 Beer share of exp'!BZ13/'1.30 Beer share of exp'!$B13,"")</f>
        <v>1.1407926506664114</v>
      </c>
      <c r="CA13" s="84">
        <f>IFERROR('1.30 Beer share of exp'!CA13/'1.30 Beer share of exp'!$B13,"")</f>
        <v>0.599747786556031</v>
      </c>
      <c r="CB13" s="84">
        <f>IFERROR('1.30 Beer share of exp'!CB13/'1.30 Beer share of exp'!$B13,"")</f>
        <v>1.2892967750945821</v>
      </c>
      <c r="CC13" s="84">
        <f>IFERROR('1.30 Beer share of exp'!CC13/'1.30 Beer share of exp'!$B13,"")</f>
        <v>0.58832677630493813</v>
      </c>
      <c r="CD13" s="84">
        <f>IFERROR('1.30 Beer share of exp'!CD13/'1.30 Beer share of exp'!$B13,"")</f>
        <v>1.0947891593946439</v>
      </c>
      <c r="CE13" s="84">
        <f>IFERROR('1.30 Beer share of exp'!CE13/'1.30 Beer share of exp'!$B13,"")</f>
        <v>1.1325066789463918</v>
      </c>
      <c r="CF13" s="84">
        <f>IFERROR('1.30 Beer share of exp'!CF13/'1.30 Beer share of exp'!$B13,"")</f>
        <v>0.87107446246570819</v>
      </c>
      <c r="CG13" s="84">
        <f>IFERROR('1.30 Beer share of exp'!CG13/'1.30 Beer share of exp'!$B13,"")</f>
        <v>1.1473320711609263</v>
      </c>
      <c r="CH13" s="84">
        <f>IFERROR('1.30 Beer share of exp'!CH13/'1.30 Beer share of exp'!$B13,"")</f>
        <v>0.9259757169499957</v>
      </c>
      <c r="CI13" s="84">
        <f>IFERROR('1.30 Beer share of exp'!CI13/'1.30 Beer share of exp'!$B13,"")</f>
        <v>0.89689203917100602</v>
      </c>
      <c r="CJ13" s="84">
        <f>IFERROR('1.30 Beer share of exp'!CJ13/'1.30 Beer share of exp'!$B13,"")</f>
        <v>1.1844441874947329</v>
      </c>
      <c r="CK13" s="84">
        <f>IFERROR('1.30 Beer share of exp'!CK13/'1.30 Beer share of exp'!$B13,"")</f>
        <v>1.0826035466671267</v>
      </c>
      <c r="CL13" s="84">
        <f>IFERROR('1.30 Beer share of exp'!CL13/'1.30 Beer share of exp'!$B13,"")</f>
        <v>0.96873234350135828</v>
      </c>
      <c r="CM13" s="84">
        <f>IFERROR('1.30 Beer share of exp'!CM13/'1.30 Beer share of exp'!$B13,"")</f>
        <v>0.82415636262727077</v>
      </c>
      <c r="CN13" s="84">
        <f>IFERROR('1.30 Beer share of exp'!CN13/'1.30 Beer share of exp'!$B13,"")</f>
        <v>0.85742761231016384</v>
      </c>
      <c r="CO13" s="84">
        <f>IFERROR('1.30 Beer share of exp'!CO13/'1.30 Beer share of exp'!$B13,"")</f>
        <v>1.775329657830107</v>
      </c>
      <c r="CP13" s="84">
        <f>IFERROR('1.30 Beer share of exp'!CP13/'1.30 Beer share of exp'!$B13,"")</f>
        <v>0.85320760131120288</v>
      </c>
      <c r="CR13" s="88"/>
    </row>
    <row r="14" spans="1:96" x14ac:dyDescent="0.25">
      <c r="A14" s="78" t="s">
        <v>35</v>
      </c>
      <c r="B14" s="84">
        <f>IFERROR('1.30 Beer share of exp'!B14/'1.30 Beer share of exp'!$B14,"")</f>
        <v>1</v>
      </c>
      <c r="C14" s="84">
        <f>IFERROR('1.30 Beer share of exp'!C14/'1.30 Beer share of exp'!$B14,"")</f>
        <v>0.77574339411881532</v>
      </c>
      <c r="D14" s="84">
        <f>IFERROR('1.30 Beer share of exp'!D14/'1.30 Beer share of exp'!$B14,"")</f>
        <v>0.66393883820713706</v>
      </c>
      <c r="E14" s="84">
        <f>IFERROR('1.30 Beer share of exp'!E14/'1.30 Beer share of exp'!$B14,"")</f>
        <v>0.573650944679861</v>
      </c>
      <c r="F14" s="84">
        <f>IFERROR('1.30 Beer share of exp'!F14/'1.30 Beer share of exp'!$B14,"")</f>
        <v>1.2646594406263332</v>
      </c>
      <c r="G14" s="84">
        <f>IFERROR('1.30 Beer share of exp'!G14/'1.30 Beer share of exp'!$B14,"")</f>
        <v>0.34868399501531638</v>
      </c>
      <c r="H14" s="84">
        <f>IFERROR('1.30 Beer share of exp'!H14/'1.30 Beer share of exp'!$B14,"")</f>
        <v>1.695039395939943</v>
      </c>
      <c r="I14" s="84">
        <f>IFERROR('1.30 Beer share of exp'!I14/'1.30 Beer share of exp'!$B14,"")</f>
        <v>1.1276329326841399</v>
      </c>
      <c r="J14" s="84">
        <f>IFERROR('1.30 Beer share of exp'!J14/'1.30 Beer share of exp'!$B14,"")</f>
        <v>0.88751071542203264</v>
      </c>
      <c r="K14" s="84">
        <f>IFERROR('1.30 Beer share of exp'!K14/'1.30 Beer share of exp'!$B14,"")</f>
        <v>1.4096069026471507</v>
      </c>
      <c r="L14" s="84">
        <f>IFERROR('1.30 Beer share of exp'!L14/'1.30 Beer share of exp'!$B14,"")</f>
        <v>0.49328186804257335</v>
      </c>
      <c r="M14" s="84">
        <f>IFERROR('1.30 Beer share of exp'!M14/'1.30 Beer share of exp'!$B14,"")</f>
        <v>1.382592765037947</v>
      </c>
      <c r="N14" s="84">
        <f>IFERROR('1.30 Beer share of exp'!N14/'1.30 Beer share of exp'!$B14,"")</f>
        <v>1.3053462756279639</v>
      </c>
      <c r="O14" s="84">
        <f>IFERROR('1.30 Beer share of exp'!O14/'1.30 Beer share of exp'!$B14,"")</f>
        <v>1.0862583958558718</v>
      </c>
      <c r="P14" s="84">
        <f>IFERROR('1.30 Beer share of exp'!P14/'1.30 Beer share of exp'!$B14,"")</f>
        <v>0.8913929817169578</v>
      </c>
      <c r="Q14" s="84">
        <f>IFERROR('1.30 Beer share of exp'!Q14/'1.30 Beer share of exp'!$B14,"")</f>
        <v>1.1694955387128856</v>
      </c>
      <c r="R14" s="84">
        <f>IFERROR('1.30 Beer share of exp'!R14/'1.30 Beer share of exp'!$B14,"")</f>
        <v>0.17109414271709897</v>
      </c>
      <c r="S14" s="84">
        <f>IFERROR('1.30 Beer share of exp'!S14/'1.30 Beer share of exp'!$B14,"")</f>
        <v>1.9524927821759743</v>
      </c>
      <c r="T14" s="84">
        <f>IFERROR('1.30 Beer share of exp'!T14/'1.30 Beer share of exp'!$B14,"")</f>
        <v>1.2069882696218295</v>
      </c>
      <c r="U14" s="84">
        <f>IFERROR('1.30 Beer share of exp'!U14/'1.30 Beer share of exp'!$B14,"")</f>
        <v>1.2365808373425209</v>
      </c>
      <c r="V14" s="84">
        <f>IFERROR('1.30 Beer share of exp'!V14/'1.30 Beer share of exp'!$B14,"")</f>
        <v>1.0278193805337674</v>
      </c>
      <c r="W14" s="84">
        <f>IFERROR('1.30 Beer share of exp'!W14/'1.30 Beer share of exp'!$B14,"")</f>
        <v>1.0547627310299001</v>
      </c>
      <c r="X14" s="84">
        <f>IFERROR('1.30 Beer share of exp'!X14/'1.30 Beer share of exp'!$B14,"")</f>
        <v>0.58180744023616116</v>
      </c>
      <c r="Y14" s="84">
        <f>IFERROR('1.30 Beer share of exp'!Y14/'1.30 Beer share of exp'!$B14,"")</f>
        <v>1.5063360307811602</v>
      </c>
      <c r="Z14" s="84">
        <f>IFERROR('1.30 Beer share of exp'!Z14/'1.30 Beer share of exp'!$B14,"")</f>
        <v>0.89125970443367486</v>
      </c>
      <c r="AA14" s="84">
        <f>IFERROR('1.30 Beer share of exp'!AA14/'1.30 Beer share of exp'!$B14,"")</f>
        <v>0.86616500831395782</v>
      </c>
      <c r="AB14" s="84">
        <f>IFERROR('1.30 Beer share of exp'!AB14/'1.30 Beer share of exp'!$B14,"")</f>
        <v>1.2739950324083715</v>
      </c>
      <c r="AC14" s="84">
        <f>IFERROR('1.30 Beer share of exp'!AC14/'1.30 Beer share of exp'!$B14,"")</f>
        <v>0.61731175890762802</v>
      </c>
      <c r="AD14" s="84">
        <f>IFERROR('1.30 Beer share of exp'!AD14/'1.30 Beer share of exp'!$B14,"")</f>
        <v>0.51421106369258363</v>
      </c>
      <c r="AE14" s="84">
        <f>IFERROR('1.30 Beer share of exp'!AE14/'1.30 Beer share of exp'!$B14,"")</f>
        <v>0.86250535244654036</v>
      </c>
      <c r="AF14" s="84">
        <f>IFERROR('1.30 Beer share of exp'!AF14/'1.30 Beer share of exp'!$B14,"")</f>
        <v>0.61616120142949637</v>
      </c>
      <c r="AG14" s="84">
        <f>IFERROR('1.30 Beer share of exp'!AG14/'1.30 Beer share of exp'!$B14,"")</f>
        <v>0.79392453616160974</v>
      </c>
      <c r="AH14" s="84">
        <f>IFERROR('1.30 Beer share of exp'!AH14/'1.30 Beer share of exp'!$B14,"")</f>
        <v>0.5282467593798541</v>
      </c>
      <c r="AI14" s="84">
        <f>IFERROR('1.30 Beer share of exp'!AI14/'1.30 Beer share of exp'!$B14,"")</f>
        <v>1.2646632435437575</v>
      </c>
      <c r="AJ14" s="84">
        <f>IFERROR('1.30 Beer share of exp'!AJ14/'1.30 Beer share of exp'!$B14,"")</f>
        <v>1.3419122903154921</v>
      </c>
      <c r="AK14" s="84">
        <f>IFERROR('1.30 Beer share of exp'!AK14/'1.30 Beer share of exp'!$B14,"")</f>
        <v>1.0690872881866877</v>
      </c>
      <c r="AL14" s="84">
        <f>IFERROR('1.30 Beer share of exp'!AL14/'1.30 Beer share of exp'!$B14,"")</f>
        <v>1.1003517179244686</v>
      </c>
      <c r="AM14" s="84">
        <f>IFERROR('1.30 Beer share of exp'!AM14/'1.30 Beer share of exp'!$B14,"")</f>
        <v>0.76014923974081083</v>
      </c>
      <c r="AN14" s="84">
        <f>IFERROR('1.30 Beer share of exp'!AN14/'1.30 Beer share of exp'!$B14,"")</f>
        <v>0.56184632484874975</v>
      </c>
      <c r="AO14" s="84">
        <f>IFERROR('1.30 Beer share of exp'!AO14/'1.30 Beer share of exp'!$B14,"")</f>
        <v>1.0354123893129814</v>
      </c>
      <c r="AP14" s="84">
        <f>IFERROR('1.30 Beer share of exp'!AP14/'1.30 Beer share of exp'!$B14,"")</f>
        <v>1.481689670675888</v>
      </c>
      <c r="AQ14" s="84">
        <f>IFERROR('1.30 Beer share of exp'!AQ14/'1.30 Beer share of exp'!$B14,"")</f>
        <v>0.99246524127019564</v>
      </c>
      <c r="AR14" s="84">
        <f>IFERROR('1.30 Beer share of exp'!AR14/'1.30 Beer share of exp'!$B14,"")</f>
        <v>1.9036600426134267</v>
      </c>
      <c r="AS14" s="84">
        <f>IFERROR('1.30 Beer share of exp'!AS14/'1.30 Beer share of exp'!$B14,"")</f>
        <v>1.5783203164209128</v>
      </c>
      <c r="AT14" s="84">
        <f>IFERROR('1.30 Beer share of exp'!AT14/'1.30 Beer share of exp'!$B14,"")</f>
        <v>1.0794514831798117</v>
      </c>
      <c r="AU14" s="84">
        <f>IFERROR('1.30 Beer share of exp'!AU14/'1.30 Beer share of exp'!$B14,"")</f>
        <v>1.6560547919840858</v>
      </c>
      <c r="AV14" s="84">
        <f>IFERROR('1.30 Beer share of exp'!AV14/'1.30 Beer share of exp'!$B14,"")</f>
        <v>1.4791176101493391</v>
      </c>
      <c r="AW14" s="84">
        <f>IFERROR('1.30 Beer share of exp'!AW14/'1.30 Beer share of exp'!$B14,"")</f>
        <v>1.6325364273555429</v>
      </c>
      <c r="AX14" s="84">
        <f>IFERROR('1.30 Beer share of exp'!AX14/'1.30 Beer share of exp'!$B14,"")</f>
        <v>1.5681235419313082</v>
      </c>
      <c r="AY14" s="84">
        <f>IFERROR('1.30 Beer share of exp'!AY14/'1.30 Beer share of exp'!$B14,"")</f>
        <v>1.4559019524250041</v>
      </c>
      <c r="AZ14" s="84">
        <f>IFERROR('1.30 Beer share of exp'!AZ14/'1.30 Beer share of exp'!$B14,"")</f>
        <v>1.5469641863069252</v>
      </c>
      <c r="BA14" s="84">
        <f>IFERROR('1.30 Beer share of exp'!BA14/'1.30 Beer share of exp'!$B14,"")</f>
        <v>1.8314968801040612</v>
      </c>
      <c r="BB14" s="84">
        <f>IFERROR('1.30 Beer share of exp'!BB14/'1.30 Beer share of exp'!$B14,"")</f>
        <v>0.7848052223191686</v>
      </c>
      <c r="BC14" s="84">
        <f>IFERROR('1.30 Beer share of exp'!BC14/'1.30 Beer share of exp'!$B14,"")</f>
        <v>1.5735548237981467</v>
      </c>
      <c r="BD14" s="84">
        <f>IFERROR('1.30 Beer share of exp'!BD14/'1.30 Beer share of exp'!$B14,"")</f>
        <v>1.3841950286421039</v>
      </c>
      <c r="BE14" s="84">
        <f>IFERROR('1.30 Beer share of exp'!BE14/'1.30 Beer share of exp'!$B14,"")</f>
        <v>0.34991667342954225</v>
      </c>
      <c r="BF14" s="84">
        <f>IFERROR('1.30 Beer share of exp'!BF14/'1.30 Beer share of exp'!$B14,"")</f>
        <v>2.0624896379097026</v>
      </c>
      <c r="BG14" s="84">
        <f>IFERROR('1.30 Beer share of exp'!BG14/'1.30 Beer share of exp'!$B14,"")</f>
        <v>1.0249461555824453</v>
      </c>
      <c r="BH14" s="84">
        <f>IFERROR('1.30 Beer share of exp'!BH14/'1.30 Beer share of exp'!$B14,"")</f>
        <v>2.2861717345819259</v>
      </c>
      <c r="BI14" s="84">
        <f>IFERROR('1.30 Beer share of exp'!BI14/'1.30 Beer share of exp'!$B14,"")</f>
        <v>0.92706744564977872</v>
      </c>
      <c r="BJ14" s="84">
        <f>IFERROR('1.30 Beer share of exp'!BJ14/'1.30 Beer share of exp'!$B14,"")</f>
        <v>1.720344963114204</v>
      </c>
      <c r="BK14" s="84">
        <f>IFERROR('1.30 Beer share of exp'!BK14/'1.30 Beer share of exp'!$B14,"")</f>
        <v>1.1417348084296153</v>
      </c>
      <c r="BL14" s="84">
        <f>IFERROR('1.30 Beer share of exp'!BL14/'1.30 Beer share of exp'!$B14,"")</f>
        <v>1.6307052309910091</v>
      </c>
      <c r="BM14" s="84">
        <f>IFERROR('1.30 Beer share of exp'!BM14/'1.30 Beer share of exp'!$B14,"")</f>
        <v>2.2861717345819259</v>
      </c>
      <c r="BN14" s="84">
        <f>IFERROR('1.30 Beer share of exp'!BN14/'1.30 Beer share of exp'!$B14,"")</f>
        <v>1.3385412364047835</v>
      </c>
      <c r="BO14" s="84">
        <f>IFERROR('1.30 Beer share of exp'!BO14/'1.30 Beer share of exp'!$B14,"")</f>
        <v>1.2220414415363197</v>
      </c>
      <c r="BP14" s="84">
        <f>IFERROR('1.30 Beer share of exp'!BP14/'1.30 Beer share of exp'!$B14,"")</f>
        <v>0.37497879777033472</v>
      </c>
      <c r="BQ14" s="84">
        <f>IFERROR('1.30 Beer share of exp'!BQ14/'1.30 Beer share of exp'!$B14,"")</f>
        <v>1.1097659004381297</v>
      </c>
      <c r="BR14" s="84">
        <f>IFERROR('1.30 Beer share of exp'!BR14/'1.30 Beer share of exp'!$B14,"")</f>
        <v>1.0383579459578922</v>
      </c>
      <c r="BS14" s="84">
        <f>IFERROR('1.30 Beer share of exp'!BS14/'1.30 Beer share of exp'!$B14,"")</f>
        <v>1.1230098803536823</v>
      </c>
      <c r="BT14" s="84">
        <f>IFERROR('1.30 Beer share of exp'!BT14/'1.30 Beer share of exp'!$B14,"")</f>
        <v>0.90908629801787844</v>
      </c>
      <c r="BU14" s="84">
        <f>IFERROR('1.30 Beer share of exp'!BU14/'1.30 Beer share of exp'!$B14,"")</f>
        <v>0.97656388449032105</v>
      </c>
      <c r="BV14" s="84">
        <f>IFERROR('1.30 Beer share of exp'!BV14/'1.30 Beer share of exp'!$B14,"")</f>
        <v>1.2240522597788306</v>
      </c>
      <c r="BW14" s="84">
        <f>IFERROR('1.30 Beer share of exp'!BW14/'1.30 Beer share of exp'!$B14,"")</f>
        <v>0.90056663603735432</v>
      </c>
      <c r="BX14" s="84">
        <f>IFERROR('1.30 Beer share of exp'!BX14/'1.30 Beer share of exp'!$B14,"")</f>
        <v>1.2371114872245623</v>
      </c>
      <c r="BY14" s="84">
        <f>IFERROR('1.30 Beer share of exp'!BY14/'1.30 Beer share of exp'!$B14,"")</f>
        <v>0.32949194509834651</v>
      </c>
      <c r="BZ14" s="84">
        <f>IFERROR('1.30 Beer share of exp'!BZ14/'1.30 Beer share of exp'!$B14,"")</f>
        <v>1.1356366642169076</v>
      </c>
      <c r="CA14" s="84">
        <f>IFERROR('1.30 Beer share of exp'!CA14/'1.30 Beer share of exp'!$B14,"")</f>
        <v>0.61644704448433563</v>
      </c>
      <c r="CB14" s="84">
        <f>IFERROR('1.30 Beer share of exp'!CB14/'1.30 Beer share of exp'!$B14,"")</f>
        <v>1.2711486980624698</v>
      </c>
      <c r="CC14" s="84">
        <f>IFERROR('1.30 Beer share of exp'!CC14/'1.30 Beer share of exp'!$B14,"")</f>
        <v>0.60437030204662134</v>
      </c>
      <c r="CD14" s="84">
        <f>IFERROR('1.30 Beer share of exp'!CD14/'1.30 Beer share of exp'!$B14,"")</f>
        <v>1.0974246837016957</v>
      </c>
      <c r="CE14" s="84">
        <f>IFERROR('1.30 Beer share of exp'!CE14/'1.30 Beer share of exp'!$B14,"")</f>
        <v>1.116227631954464</v>
      </c>
      <c r="CF14" s="84">
        <f>IFERROR('1.30 Beer share of exp'!CF14/'1.30 Beer share of exp'!$B14,"")</f>
        <v>0.84350590147773719</v>
      </c>
      <c r="CG14" s="84">
        <f>IFERROR('1.30 Beer share of exp'!CG14/'1.30 Beer share of exp'!$B14,"")</f>
        <v>1.1541647089589688</v>
      </c>
      <c r="CH14" s="84">
        <f>IFERROR('1.30 Beer share of exp'!CH14/'1.30 Beer share of exp'!$B14,"")</f>
        <v>0.89786156100379122</v>
      </c>
      <c r="CI14" s="84">
        <f>IFERROR('1.30 Beer share of exp'!CI14/'1.30 Beer share of exp'!$B14,"")</f>
        <v>0.89846399479012939</v>
      </c>
      <c r="CJ14" s="84">
        <f>IFERROR('1.30 Beer share of exp'!CJ14/'1.30 Beer share of exp'!$B14,"")</f>
        <v>1.2048362096252221</v>
      </c>
      <c r="CK14" s="84">
        <f>IFERROR('1.30 Beer share of exp'!CK14/'1.30 Beer share of exp'!$B14,"")</f>
        <v>1.0619249810350777</v>
      </c>
      <c r="CL14" s="84">
        <f>IFERROR('1.30 Beer share of exp'!CL14/'1.30 Beer share of exp'!$B14,"")</f>
        <v>0.96963109246544199</v>
      </c>
      <c r="CM14" s="84">
        <f>IFERROR('1.30 Beer share of exp'!CM14/'1.30 Beer share of exp'!$B14,"")</f>
        <v>0.79571009009330196</v>
      </c>
      <c r="CN14" s="84">
        <f>IFERROR('1.30 Beer share of exp'!CN14/'1.30 Beer share of exp'!$B14,"")</f>
        <v>0.84412494815332706</v>
      </c>
      <c r="CO14" s="84">
        <f>IFERROR('1.30 Beer share of exp'!CO14/'1.30 Beer share of exp'!$B14,"")</f>
        <v>1.766305504355457</v>
      </c>
      <c r="CP14" s="84">
        <f>IFERROR('1.30 Beer share of exp'!CP14/'1.30 Beer share of exp'!$B14,"")</f>
        <v>0.86209122853505316</v>
      </c>
      <c r="CR14" s="88"/>
    </row>
    <row r="15" spans="1:96" x14ac:dyDescent="0.25">
      <c r="A15" s="78" t="s">
        <v>36</v>
      </c>
      <c r="B15" s="84">
        <f>IFERROR('1.30 Beer share of exp'!B15/'1.30 Beer share of exp'!$B15,"")</f>
        <v>1</v>
      </c>
      <c r="C15" s="84">
        <f>IFERROR('1.30 Beer share of exp'!C15/'1.30 Beer share of exp'!$B15,"")</f>
        <v>0.80235798100856093</v>
      </c>
      <c r="D15" s="84">
        <f>IFERROR('1.30 Beer share of exp'!D15/'1.30 Beer share of exp'!$B15,"")</f>
        <v>0.65881732491686762</v>
      </c>
      <c r="E15" s="84">
        <f>IFERROR('1.30 Beer share of exp'!E15/'1.30 Beer share of exp'!$B15,"")</f>
        <v>0.64716124173023182</v>
      </c>
      <c r="F15" s="84">
        <f>IFERROR('1.30 Beer share of exp'!F15/'1.30 Beer share of exp'!$B15,"")</f>
        <v>1.2481474549047926</v>
      </c>
      <c r="G15" s="84">
        <f>IFERROR('1.30 Beer share of exp'!G15/'1.30 Beer share of exp'!$B15,"")</f>
        <v>0.36304794445825145</v>
      </c>
      <c r="H15" s="84">
        <f>IFERROR('1.30 Beer share of exp'!H15/'1.30 Beer share of exp'!$B15,"")</f>
        <v>1.7345329410688213</v>
      </c>
      <c r="I15" s="84">
        <f>IFERROR('1.30 Beer share of exp'!I15/'1.30 Beer share of exp'!$B15,"")</f>
        <v>1.0994289834550521</v>
      </c>
      <c r="J15" s="84">
        <f>IFERROR('1.30 Beer share of exp'!J15/'1.30 Beer share of exp'!$B15,"")</f>
        <v>0.83976337736723716</v>
      </c>
      <c r="K15" s="84">
        <f>IFERROR('1.30 Beer share of exp'!K15/'1.30 Beer share of exp'!$B15,"")</f>
        <v>1.3972686416610689</v>
      </c>
      <c r="L15" s="84">
        <f>IFERROR('1.30 Beer share of exp'!L15/'1.30 Beer share of exp'!$B15,"")</f>
        <v>0.47433609194471321</v>
      </c>
      <c r="M15" s="84">
        <f>IFERROR('1.30 Beer share of exp'!M15/'1.30 Beer share of exp'!$B15,"")</f>
        <v>1.4072104003607435</v>
      </c>
      <c r="N15" s="84">
        <f>IFERROR('1.30 Beer share of exp'!N15/'1.30 Beer share of exp'!$B15,"")</f>
        <v>1.2798421111190443</v>
      </c>
      <c r="O15" s="84">
        <f>IFERROR('1.30 Beer share of exp'!O15/'1.30 Beer share of exp'!$B15,"")</f>
        <v>1.1247863679743513</v>
      </c>
      <c r="P15" s="84">
        <f>IFERROR('1.30 Beer share of exp'!P15/'1.30 Beer share of exp'!$B15,"")</f>
        <v>0.92116835121778418</v>
      </c>
      <c r="Q15" s="84">
        <f>IFERROR('1.30 Beer share of exp'!Q15/'1.30 Beer share of exp'!$B15,"")</f>
        <v>1.157456176007664</v>
      </c>
      <c r="R15" s="84">
        <f>IFERROR('1.30 Beer share of exp'!R15/'1.30 Beer share of exp'!$B15,"")</f>
        <v>0.17063985449042279</v>
      </c>
      <c r="S15" s="84">
        <f>IFERROR('1.30 Beer share of exp'!S15/'1.30 Beer share of exp'!$B15,"")</f>
        <v>1.9351116650430713</v>
      </c>
      <c r="T15" s="84">
        <f>IFERROR('1.30 Beer share of exp'!T15/'1.30 Beer share of exp'!$B15,"")</f>
        <v>1.1927357426930485</v>
      </c>
      <c r="U15" s="84">
        <f>IFERROR('1.30 Beer share of exp'!U15/'1.30 Beer share of exp'!$B15,"")</f>
        <v>1.2233552211859156</v>
      </c>
      <c r="V15" s="84">
        <f>IFERROR('1.30 Beer share of exp'!V15/'1.30 Beer share of exp'!$B15,"")</f>
        <v>1.0150354334841969</v>
      </c>
      <c r="W15" s="84">
        <f>IFERROR('1.30 Beer share of exp'!W15/'1.30 Beer share of exp'!$B15,"")</f>
        <v>1.0230245833241756</v>
      </c>
      <c r="X15" s="84">
        <f>IFERROR('1.30 Beer share of exp'!X15/'1.30 Beer share of exp'!$B15,"")</f>
        <v>0.56888369632729718</v>
      </c>
      <c r="Y15" s="84">
        <f>IFERROR('1.30 Beer share of exp'!Y15/'1.30 Beer share of exp'!$B15,"")</f>
        <v>1.4771477536762114</v>
      </c>
      <c r="Z15" s="84">
        <f>IFERROR('1.30 Beer share of exp'!Z15/'1.30 Beer share of exp'!$B15,"")</f>
        <v>0.8545438681025449</v>
      </c>
      <c r="AA15" s="84">
        <f>IFERROR('1.30 Beer share of exp'!AA15/'1.30 Beer share of exp'!$B15,"")</f>
        <v>0.88527093839517534</v>
      </c>
      <c r="AB15" s="84">
        <f>IFERROR('1.30 Beer share of exp'!AB15/'1.30 Beer share of exp'!$B15,"")</f>
        <v>1.2241542514680424</v>
      </c>
      <c r="AC15" s="84">
        <f>IFERROR('1.30 Beer share of exp'!AC15/'1.30 Beer share of exp'!$B15,"")</f>
        <v>0.59044358884108883</v>
      </c>
      <c r="AD15" s="84">
        <f>IFERROR('1.30 Beer share of exp'!AD15/'1.30 Beer share of exp'!$B15,"")</f>
        <v>0.52323881012241336</v>
      </c>
      <c r="AE15" s="84">
        <f>IFERROR('1.30 Beer share of exp'!AE15/'1.30 Beer share of exp'!$B15,"")</f>
        <v>0.84391119714907681</v>
      </c>
      <c r="AF15" s="84">
        <f>IFERROR('1.30 Beer share of exp'!AF15/'1.30 Beer share of exp'!$B15,"")</f>
        <v>0.5909190641636457</v>
      </c>
      <c r="AG15" s="84">
        <f>IFERROR('1.30 Beer share of exp'!AG15/'1.30 Beer share of exp'!$B15,"")</f>
        <v>0.73333607196465489</v>
      </c>
      <c r="AH15" s="84">
        <f>IFERROR('1.30 Beer share of exp'!AH15/'1.30 Beer share of exp'!$B15,"")</f>
        <v>0.54599120068389684</v>
      </c>
      <c r="AI15" s="84">
        <f>IFERROR('1.30 Beer share of exp'!AI15/'1.30 Beer share of exp'!$B15,"")</f>
        <v>1.2260406011494556</v>
      </c>
      <c r="AJ15" s="84">
        <f>IFERROR('1.30 Beer share of exp'!AJ15/'1.30 Beer share of exp'!$B15,"")</f>
        <v>1.3436258278405322</v>
      </c>
      <c r="AK15" s="84">
        <f>IFERROR('1.30 Beer share of exp'!AK15/'1.30 Beer share of exp'!$B15,"")</f>
        <v>1.0307910522280994</v>
      </c>
      <c r="AL15" s="84">
        <f>IFERROR('1.30 Beer share of exp'!AL15/'1.30 Beer share of exp'!$B15,"")</f>
        <v>1.0333732962428743</v>
      </c>
      <c r="AM15" s="84">
        <f>IFERROR('1.30 Beer share of exp'!AM15/'1.30 Beer share of exp'!$B15,"")</f>
        <v>0.7531056296942813</v>
      </c>
      <c r="AN15" s="84">
        <f>IFERROR('1.30 Beer share of exp'!AN15/'1.30 Beer share of exp'!$B15,"")</f>
        <v>0.55926071169563119</v>
      </c>
      <c r="AO15" s="84">
        <f>IFERROR('1.30 Beer share of exp'!AO15/'1.30 Beer share of exp'!$B15,"")</f>
        <v>1.0433639352249573</v>
      </c>
      <c r="AP15" s="84">
        <f>IFERROR('1.30 Beer share of exp'!AP15/'1.30 Beer share of exp'!$B15,"")</f>
        <v>1.4622430551624321</v>
      </c>
      <c r="AQ15" s="84">
        <f>IFERROR('1.30 Beer share of exp'!AQ15/'1.30 Beer share of exp'!$B15,"")</f>
        <v>0.92740808707838862</v>
      </c>
      <c r="AR15" s="84">
        <f>IFERROR('1.30 Beer share of exp'!AR15/'1.30 Beer share of exp'!$B15,"")</f>
        <v>1.8747000323084098</v>
      </c>
      <c r="AS15" s="84">
        <f>IFERROR('1.30 Beer share of exp'!AS15/'1.30 Beer share of exp'!$B15,"")</f>
        <v>1.5635830239132578</v>
      </c>
      <c r="AT15" s="84">
        <f>IFERROR('1.30 Beer share of exp'!AT15/'1.30 Beer share of exp'!$B15,"")</f>
        <v>1.1286420793826029</v>
      </c>
      <c r="AU15" s="84">
        <f>IFERROR('1.30 Beer share of exp'!AU15/'1.30 Beer share of exp'!$B15,"")</f>
        <v>1.6402978781732012</v>
      </c>
      <c r="AV15" s="84">
        <f>IFERROR('1.30 Beer share of exp'!AV15/'1.30 Beer share of exp'!$B15,"")</f>
        <v>1.4693424196946347</v>
      </c>
      <c r="AW15" s="84">
        <f>IFERROR('1.30 Beer share of exp'!AW15/'1.30 Beer share of exp'!$B15,"")</f>
        <v>1.616598295559236</v>
      </c>
      <c r="AX15" s="84">
        <f>IFERROR('1.30 Beer share of exp'!AX15/'1.30 Beer share of exp'!$B15,"")</f>
        <v>1.5805270896431016</v>
      </c>
      <c r="AY15" s="84">
        <f>IFERROR('1.30 Beer share of exp'!AY15/'1.30 Beer share of exp'!$B15,"")</f>
        <v>1.5361087055431069</v>
      </c>
      <c r="AZ15" s="84">
        <f>IFERROR('1.30 Beer share of exp'!AZ15/'1.30 Beer share of exp'!$B15,"")</f>
        <v>1.4926230512126355</v>
      </c>
      <c r="BA15" s="84">
        <f>IFERROR('1.30 Beer share of exp'!BA15/'1.30 Beer share of exp'!$B15,"")</f>
        <v>1.7599221866639034</v>
      </c>
      <c r="BB15" s="84">
        <f>IFERROR('1.30 Beer share of exp'!BB15/'1.30 Beer share of exp'!$B15,"")</f>
        <v>0.81045112106390116</v>
      </c>
      <c r="BC15" s="84">
        <f>IFERROR('1.30 Beer share of exp'!BC15/'1.30 Beer share of exp'!$B15,"")</f>
        <v>1.6284129990408209</v>
      </c>
      <c r="BD15" s="84">
        <f>IFERROR('1.30 Beer share of exp'!BD15/'1.30 Beer share of exp'!$B15,"")</f>
        <v>1.3669554668246531</v>
      </c>
      <c r="BE15" s="84">
        <f>IFERROR('1.30 Beer share of exp'!BE15/'1.30 Beer share of exp'!$B15,"")</f>
        <v>0.34477484201080649</v>
      </c>
      <c r="BF15" s="84">
        <f>IFERROR('1.30 Beer share of exp'!BF15/'1.30 Beer share of exp'!$B15,"")</f>
        <v>2.0358800029114836</v>
      </c>
      <c r="BG15" s="84">
        <f>IFERROR('1.30 Beer share of exp'!BG15/'1.30 Beer share of exp'!$B15,"")</f>
        <v>0.98701939575485498</v>
      </c>
      <c r="BH15" s="84">
        <f>IFERROR('1.30 Beer share of exp'!BH15/'1.30 Beer share of exp'!$B15,"")</f>
        <v>2.2652440683603623</v>
      </c>
      <c r="BI15" s="84">
        <f>IFERROR('1.30 Beer share of exp'!BI15/'1.30 Beer share of exp'!$B15,"")</f>
        <v>0.91083566381235181</v>
      </c>
      <c r="BJ15" s="84">
        <f>IFERROR('1.30 Beer share of exp'!BJ15/'1.30 Beer share of exp'!$B15,"")</f>
        <v>1.6790960111648525</v>
      </c>
      <c r="BK15" s="84">
        <f>IFERROR('1.30 Beer share of exp'!BK15/'1.30 Beer share of exp'!$B15,"")</f>
        <v>1.0810661018372758</v>
      </c>
      <c r="BL15" s="84">
        <f>IFERROR('1.30 Beer share of exp'!BL15/'1.30 Beer share of exp'!$B15,"")</f>
        <v>1.5600512248519378</v>
      </c>
      <c r="BM15" s="84">
        <f>IFERROR('1.30 Beer share of exp'!BM15/'1.30 Beer share of exp'!$B15,"")</f>
        <v>2.2652440683603623</v>
      </c>
      <c r="BN15" s="84">
        <f>IFERROR('1.30 Beer share of exp'!BN15/'1.30 Beer share of exp'!$B15,"")</f>
        <v>1.3468460857513036</v>
      </c>
      <c r="BO15" s="84">
        <f>IFERROR('1.30 Beer share of exp'!BO15/'1.30 Beer share of exp'!$B15,"")</f>
        <v>1.2360004908487601</v>
      </c>
      <c r="BP15" s="84">
        <f>IFERROR('1.30 Beer share of exp'!BP15/'1.30 Beer share of exp'!$B15,"")</f>
        <v>0.36346023310831349</v>
      </c>
      <c r="BQ15" s="84">
        <f>IFERROR('1.30 Beer share of exp'!BQ15/'1.30 Beer share of exp'!$B15,"")</f>
        <v>1.0839087779436571</v>
      </c>
      <c r="BR15" s="84">
        <f>IFERROR('1.30 Beer share of exp'!BR15/'1.30 Beer share of exp'!$B15,"")</f>
        <v>1.0128612835802546</v>
      </c>
      <c r="BS15" s="84">
        <f>IFERROR('1.30 Beer share of exp'!BS15/'1.30 Beer share of exp'!$B15,"")</f>
        <v>1.0966732028655051</v>
      </c>
      <c r="BT15" s="84">
        <f>IFERROR('1.30 Beer share of exp'!BT15/'1.30 Beer share of exp'!$B15,"")</f>
        <v>0.89810621152833658</v>
      </c>
      <c r="BU15" s="84">
        <f>IFERROR('1.30 Beer share of exp'!BU15/'1.30 Beer share of exp'!$B15,"")</f>
        <v>0.96024950806275977</v>
      </c>
      <c r="BV15" s="84">
        <f>IFERROR('1.30 Beer share of exp'!BV15/'1.30 Beer share of exp'!$B15,"")</f>
        <v>1.1962118476418842</v>
      </c>
      <c r="BW15" s="84">
        <f>IFERROR('1.30 Beer share of exp'!BW15/'1.30 Beer share of exp'!$B15,"")</f>
        <v>0.86225419376297663</v>
      </c>
      <c r="BX15" s="84">
        <f>IFERROR('1.30 Beer share of exp'!BX15/'1.30 Beer share of exp'!$B15,"")</f>
        <v>1.2510497792937139</v>
      </c>
      <c r="BY15" s="84">
        <f>IFERROR('1.30 Beer share of exp'!BY15/'1.30 Beer share of exp'!$B15,"")</f>
        <v>0.3498205367532255</v>
      </c>
      <c r="BZ15" s="84">
        <f>IFERROR('1.30 Beer share of exp'!BZ15/'1.30 Beer share of exp'!$B15,"")</f>
        <v>1.1103531171602359</v>
      </c>
      <c r="CA15" s="84">
        <f>IFERROR('1.30 Beer share of exp'!CA15/'1.30 Beer share of exp'!$B15,"")</f>
        <v>0.61511497830398776</v>
      </c>
      <c r="CB15" s="84">
        <f>IFERROR('1.30 Beer share of exp'!CB15/'1.30 Beer share of exp'!$B15,"")</f>
        <v>1.2697680947640284</v>
      </c>
      <c r="CC15" s="84">
        <f>IFERROR('1.30 Beer share of exp'!CC15/'1.30 Beer share of exp'!$B15,"")</f>
        <v>0.60361909786828838</v>
      </c>
      <c r="CD15" s="84">
        <f>IFERROR('1.30 Beer share of exp'!CD15/'1.30 Beer share of exp'!$B15,"")</f>
        <v>1.1053093628525428</v>
      </c>
      <c r="CE15" s="84">
        <f>IFERROR('1.30 Beer share of exp'!CE15/'1.30 Beer share of exp'!$B15,"")</f>
        <v>1.1083054720910341</v>
      </c>
      <c r="CF15" s="84">
        <f>IFERROR('1.30 Beer share of exp'!CF15/'1.30 Beer share of exp'!$B15,"")</f>
        <v>0.83283427926890807</v>
      </c>
      <c r="CG15" s="84">
        <f>IFERROR('1.30 Beer share of exp'!CG15/'1.30 Beer share of exp'!$B15,"")</f>
        <v>1.1480405398632982</v>
      </c>
      <c r="CH15" s="84">
        <f>IFERROR('1.30 Beer share of exp'!CH15/'1.30 Beer share of exp'!$B15,"")</f>
        <v>0.88122608609826458</v>
      </c>
      <c r="CI15" s="84">
        <f>IFERROR('1.30 Beer share of exp'!CI15/'1.30 Beer share of exp'!$B15,"")</f>
        <v>0.88634907162316245</v>
      </c>
      <c r="CJ15" s="84">
        <f>IFERROR('1.30 Beer share of exp'!CJ15/'1.30 Beer share of exp'!$B15,"")</f>
        <v>1.1184379367233348</v>
      </c>
      <c r="CK15" s="84">
        <f>IFERROR('1.30 Beer share of exp'!CK15/'1.30 Beer share of exp'!$B15,"")</f>
        <v>1.057639959337618</v>
      </c>
      <c r="CL15" s="84">
        <f>IFERROR('1.30 Beer share of exp'!CL15/'1.30 Beer share of exp'!$B15,"")</f>
        <v>0.96365088300820367</v>
      </c>
      <c r="CM15" s="84">
        <f>IFERROR('1.30 Beer share of exp'!CM15/'1.30 Beer share of exp'!$B15,"")</f>
        <v>0.79177791233089112</v>
      </c>
      <c r="CN15" s="84">
        <f>IFERROR('1.30 Beer share of exp'!CN15/'1.30 Beer share of exp'!$B15,"")</f>
        <v>0.84136398219446662</v>
      </c>
      <c r="CO15" s="84">
        <f>IFERROR('1.30 Beer share of exp'!CO15/'1.30 Beer share of exp'!$B15,"")</f>
        <v>1.7501207801249579</v>
      </c>
      <c r="CP15" s="84">
        <f>IFERROR('1.30 Beer share of exp'!CP15/'1.30 Beer share of exp'!$B15,"")</f>
        <v>0.85645893803583417</v>
      </c>
      <c r="CR15" s="88"/>
    </row>
    <row r="16" spans="1:96" x14ac:dyDescent="0.25">
      <c r="A16" s="78" t="s">
        <v>37</v>
      </c>
      <c r="B16" s="84">
        <f>IFERROR('1.30 Beer share of exp'!B16/'1.30 Beer share of exp'!$B16,"")</f>
        <v>1</v>
      </c>
      <c r="C16" s="84">
        <f>IFERROR('1.30 Beer share of exp'!C16/'1.30 Beer share of exp'!$B16,"")</f>
        <v>0.83193578123022549</v>
      </c>
      <c r="D16" s="84">
        <f>IFERROR('1.30 Beer share of exp'!D16/'1.30 Beer share of exp'!$B16,"")</f>
        <v>0.63318085606398677</v>
      </c>
      <c r="E16" s="84">
        <f>IFERROR('1.30 Beer share of exp'!E16/'1.30 Beer share of exp'!$B16,"")</f>
        <v>0.71016787944596338</v>
      </c>
      <c r="F16" s="84">
        <f>IFERROR('1.30 Beer share of exp'!F16/'1.30 Beer share of exp'!$B16,"")</f>
        <v>1.2313271793871738</v>
      </c>
      <c r="G16" s="84">
        <f>IFERROR('1.30 Beer share of exp'!G16/'1.30 Beer share of exp'!$B16,"")</f>
        <v>0.38046450909341734</v>
      </c>
      <c r="H16" s="84">
        <f>IFERROR('1.30 Beer share of exp'!H16/'1.30 Beer share of exp'!$B16,"")</f>
        <v>1.7443847406298847</v>
      </c>
      <c r="I16" s="84">
        <f>IFERROR('1.30 Beer share of exp'!I16/'1.30 Beer share of exp'!$B16,"")</f>
        <v>1.0766183873875657</v>
      </c>
      <c r="J16" s="84">
        <f>IFERROR('1.30 Beer share of exp'!J16/'1.30 Beer share of exp'!$B16,"")</f>
        <v>0.82310961617730427</v>
      </c>
      <c r="K16" s="84">
        <f>IFERROR('1.30 Beer share of exp'!K16/'1.30 Beer share of exp'!$B16,"")</f>
        <v>1.3885411544087196</v>
      </c>
      <c r="L16" s="84">
        <f>IFERROR('1.30 Beer share of exp'!L16/'1.30 Beer share of exp'!$B16,"")</f>
        <v>0.45909823959391527</v>
      </c>
      <c r="M16" s="84">
        <f>IFERROR('1.30 Beer share of exp'!M16/'1.30 Beer share of exp'!$B16,"")</f>
        <v>1.3567699824481341</v>
      </c>
      <c r="N16" s="84">
        <f>IFERROR('1.30 Beer share of exp'!N16/'1.30 Beer share of exp'!$B16,"")</f>
        <v>1.2618603927894345</v>
      </c>
      <c r="O16" s="84">
        <f>IFERROR('1.30 Beer share of exp'!O16/'1.30 Beer share of exp'!$B16,"")</f>
        <v>1.117681878676495</v>
      </c>
      <c r="P16" s="84">
        <f>IFERROR('1.30 Beer share of exp'!P16/'1.30 Beer share of exp'!$B16,"")</f>
        <v>0.92386851555416505</v>
      </c>
      <c r="Q16" s="84">
        <f>IFERROR('1.30 Beer share of exp'!Q16/'1.30 Beer share of exp'!$B16,"")</f>
        <v>1.1424235250032289</v>
      </c>
      <c r="R16" s="84">
        <f>IFERROR('1.30 Beer share of exp'!R16/'1.30 Beer share of exp'!$B16,"")</f>
        <v>0.19411223642064032</v>
      </c>
      <c r="S16" s="84">
        <f>IFERROR('1.30 Beer share of exp'!S16/'1.30 Beer share of exp'!$B16,"")</f>
        <v>1.9122576233549824</v>
      </c>
      <c r="T16" s="84">
        <f>IFERROR('1.30 Beer share of exp'!T16/'1.30 Beer share of exp'!$B16,"")</f>
        <v>1.1832353438401315</v>
      </c>
      <c r="U16" s="84">
        <f>IFERROR('1.30 Beer share of exp'!U16/'1.30 Beer share of exp'!$B16,"")</f>
        <v>1.2148063475760644</v>
      </c>
      <c r="V16" s="84">
        <f>IFERROR('1.30 Beer share of exp'!V16/'1.30 Beer share of exp'!$B16,"")</f>
        <v>1.0089131647727558</v>
      </c>
      <c r="W16" s="84">
        <f>IFERROR('1.30 Beer share of exp'!W16/'1.30 Beer share of exp'!$B16,"")</f>
        <v>1.0110569365480577</v>
      </c>
      <c r="X16" s="84">
        <f>IFERROR('1.30 Beer share of exp'!X16/'1.30 Beer share of exp'!$B16,"")</f>
        <v>0.55288989020685164</v>
      </c>
      <c r="Y16" s="84">
        <f>IFERROR('1.30 Beer share of exp'!Y16/'1.30 Beer share of exp'!$B16,"")</f>
        <v>1.5079089087733142</v>
      </c>
      <c r="Z16" s="84">
        <f>IFERROR('1.30 Beer share of exp'!Z16/'1.30 Beer share of exp'!$B16,"")</f>
        <v>0.81606389335522889</v>
      </c>
      <c r="AA16" s="84">
        <f>IFERROR('1.30 Beer share of exp'!AA16/'1.30 Beer share of exp'!$B16,"")</f>
        <v>0.86074766446947715</v>
      </c>
      <c r="AB16" s="84">
        <f>IFERROR('1.30 Beer share of exp'!AB16/'1.30 Beer share of exp'!$B16,"")</f>
        <v>1.2023372779649419</v>
      </c>
      <c r="AC16" s="84">
        <f>IFERROR('1.30 Beer share of exp'!AC16/'1.30 Beer share of exp'!$B16,"")</f>
        <v>0.59400550289167664</v>
      </c>
      <c r="AD16" s="84">
        <f>IFERROR('1.30 Beer share of exp'!AD16/'1.30 Beer share of exp'!$B16,"")</f>
        <v>0.55680130791741056</v>
      </c>
      <c r="AE16" s="84">
        <f>IFERROR('1.30 Beer share of exp'!AE16/'1.30 Beer share of exp'!$B16,"")</f>
        <v>0.83653937340495899</v>
      </c>
      <c r="AF16" s="84">
        <f>IFERROR('1.30 Beer share of exp'!AF16/'1.30 Beer share of exp'!$B16,"")</f>
        <v>0.59454315488673504</v>
      </c>
      <c r="AG16" s="84">
        <f>IFERROR('1.30 Beer share of exp'!AG16/'1.30 Beer share of exp'!$B16,"")</f>
        <v>0.73483687473763137</v>
      </c>
      <c r="AH16" s="84">
        <f>IFERROR('1.30 Beer share of exp'!AH16/'1.30 Beer share of exp'!$B16,"")</f>
        <v>0.55154296102438527</v>
      </c>
      <c r="AI16" s="84">
        <f>IFERROR('1.30 Beer share of exp'!AI16/'1.30 Beer share of exp'!$B16,"")</f>
        <v>1.1998268390687257</v>
      </c>
      <c r="AJ16" s="84">
        <f>IFERROR('1.30 Beer share of exp'!AJ16/'1.30 Beer share of exp'!$B16,"")</f>
        <v>1.3614723110637661</v>
      </c>
      <c r="AK16" s="84">
        <f>IFERROR('1.30 Beer share of exp'!AK16/'1.30 Beer share of exp'!$B16,"")</f>
        <v>1.0234280088899101</v>
      </c>
      <c r="AL16" s="84">
        <f>IFERROR('1.30 Beer share of exp'!AL16/'1.30 Beer share of exp'!$B16,"")</f>
        <v>0.98786023764755115</v>
      </c>
      <c r="AM16" s="84">
        <f>IFERROR('1.30 Beer share of exp'!AM16/'1.30 Beer share of exp'!$B16,"")</f>
        <v>0.75618905134015235</v>
      </c>
      <c r="AN16" s="84">
        <f>IFERROR('1.30 Beer share of exp'!AN16/'1.30 Beer share of exp'!$B16,"")</f>
        <v>0.5548488296025863</v>
      </c>
      <c r="AO16" s="84">
        <f>IFERROR('1.30 Beer share of exp'!AO16/'1.30 Beer share of exp'!$B16,"")</f>
        <v>1.0476218574391847</v>
      </c>
      <c r="AP16" s="84">
        <f>IFERROR('1.30 Beer share of exp'!AP16/'1.30 Beer share of exp'!$B16,"")</f>
        <v>1.4367507145377714</v>
      </c>
      <c r="AQ16" s="84">
        <f>IFERROR('1.30 Beer share of exp'!AQ16/'1.30 Beer share of exp'!$B16,"")</f>
        <v>0.95160002933107368</v>
      </c>
      <c r="AR16" s="84">
        <f>IFERROR('1.30 Beer share of exp'!AR16/'1.30 Beer share of exp'!$B16,"")</f>
        <v>1.8648562243178028</v>
      </c>
      <c r="AS16" s="84">
        <f>IFERROR('1.30 Beer share of exp'!AS16/'1.30 Beer share of exp'!$B16,"")</f>
        <v>1.5699945376374294</v>
      </c>
      <c r="AT16" s="84">
        <f>IFERROR('1.30 Beer share of exp'!AT16/'1.30 Beer share of exp'!$B16,"")</f>
        <v>1.1441766034418621</v>
      </c>
      <c r="AU16" s="84">
        <f>IFERROR('1.30 Beer share of exp'!AU16/'1.30 Beer share of exp'!$B16,"")</f>
        <v>1.6440477415446912</v>
      </c>
      <c r="AV16" s="84">
        <f>IFERROR('1.30 Beer share of exp'!AV16/'1.30 Beer share of exp'!$B16,"")</f>
        <v>1.4645139587016691</v>
      </c>
      <c r="AW16" s="84">
        <f>IFERROR('1.30 Beer share of exp'!AW16/'1.30 Beer share of exp'!$B16,"")</f>
        <v>1.6125859600953316</v>
      </c>
      <c r="AX16" s="84">
        <f>IFERROR('1.30 Beer share of exp'!AX16/'1.30 Beer share of exp'!$B16,"")</f>
        <v>1.5430410253940483</v>
      </c>
      <c r="AY16" s="84">
        <f>IFERROR('1.30 Beer share of exp'!AY16/'1.30 Beer share of exp'!$B16,"")</f>
        <v>1.5775414486770316</v>
      </c>
      <c r="AZ16" s="84">
        <f>IFERROR('1.30 Beer share of exp'!AZ16/'1.30 Beer share of exp'!$B16,"")</f>
        <v>1.4716290783956885</v>
      </c>
      <c r="BA16" s="84">
        <f>IFERROR('1.30 Beer share of exp'!BA16/'1.30 Beer share of exp'!$B16,"")</f>
        <v>1.7454141954968831</v>
      </c>
      <c r="BB16" s="84">
        <f>IFERROR('1.30 Beer share of exp'!BB16/'1.30 Beer share of exp'!$B16,"")</f>
        <v>0.88526127876980709</v>
      </c>
      <c r="BC16" s="84">
        <f>IFERROR('1.30 Beer share of exp'!BC16/'1.30 Beer share of exp'!$B16,"")</f>
        <v>1.4348061844181077</v>
      </c>
      <c r="BD16" s="84">
        <f>IFERROR('1.30 Beer share of exp'!BD16/'1.30 Beer share of exp'!$B16,"")</f>
        <v>1.3421285210723393</v>
      </c>
      <c r="BE16" s="84">
        <f>IFERROR('1.30 Beer share of exp'!BE16/'1.30 Beer share of exp'!$B16,"")</f>
        <v>0.34959652091078425</v>
      </c>
      <c r="BF16" s="84">
        <f>IFERROR('1.30 Beer share of exp'!BF16/'1.30 Beer share of exp'!$B16,"")</f>
        <v>2.0219490715596375</v>
      </c>
      <c r="BG16" s="84">
        <f>IFERROR('1.30 Beer share of exp'!BG16/'1.30 Beer share of exp'!$B16,"")</f>
        <v>0.96565549114519589</v>
      </c>
      <c r="BH16" s="84">
        <f>IFERROR('1.30 Beer share of exp'!BH16/'1.30 Beer share of exp'!$B16,"")</f>
        <v>2.2532870997109429</v>
      </c>
      <c r="BI16" s="84">
        <f>IFERROR('1.30 Beer share of exp'!BI16/'1.30 Beer share of exp'!$B16,"")</f>
        <v>0.91591179252864352</v>
      </c>
      <c r="BJ16" s="84">
        <f>IFERROR('1.30 Beer share of exp'!BJ16/'1.30 Beer share of exp'!$B16,"")</f>
        <v>1.618504735146628</v>
      </c>
      <c r="BK16" s="84">
        <f>IFERROR('1.30 Beer share of exp'!BK16/'1.30 Beer share of exp'!$B16,"")</f>
        <v>1.0301634796793344</v>
      </c>
      <c r="BL16" s="84">
        <f>IFERROR('1.30 Beer share of exp'!BL16/'1.30 Beer share of exp'!$B16,"")</f>
        <v>1.5074442968393436</v>
      </c>
      <c r="BM16" s="84">
        <f>IFERROR('1.30 Beer share of exp'!BM16/'1.30 Beer share of exp'!$B16,"")</f>
        <v>2.2532870997109429</v>
      </c>
      <c r="BN16" s="84">
        <f>IFERROR('1.30 Beer share of exp'!BN16/'1.30 Beer share of exp'!$B16,"")</f>
        <v>1.3408603947956694</v>
      </c>
      <c r="BO16" s="84">
        <f>IFERROR('1.30 Beer share of exp'!BO16/'1.30 Beer share of exp'!$B16,"")</f>
        <v>1.2439885187696165</v>
      </c>
      <c r="BP16" s="84">
        <f>IFERROR('1.30 Beer share of exp'!BP16/'1.30 Beer share of exp'!$B16,"")</f>
        <v>0.35850697885072796</v>
      </c>
      <c r="BQ16" s="84">
        <f>IFERROR('1.30 Beer share of exp'!BQ16/'1.30 Beer share of exp'!$B16,"")</f>
        <v>1.0760778456644926</v>
      </c>
      <c r="BR16" s="84">
        <f>IFERROR('1.30 Beer share of exp'!BR16/'1.30 Beer share of exp'!$B16,"")</f>
        <v>0.99716335428299563</v>
      </c>
      <c r="BS16" s="84">
        <f>IFERROR('1.30 Beer share of exp'!BS16/'1.30 Beer share of exp'!$B16,"")</f>
        <v>1.0892104025109153</v>
      </c>
      <c r="BT16" s="84">
        <f>IFERROR('1.30 Beer share of exp'!BT16/'1.30 Beer share of exp'!$B16,"")</f>
        <v>0.8970109222765833</v>
      </c>
      <c r="BU16" s="84">
        <f>IFERROR('1.30 Beer share of exp'!BU16/'1.30 Beer share of exp'!$B16,"")</f>
        <v>0.95044742742665367</v>
      </c>
      <c r="BV16" s="84">
        <f>IFERROR('1.30 Beer share of exp'!BV16/'1.30 Beer share of exp'!$B16,"")</f>
        <v>1.1766481692598725</v>
      </c>
      <c r="BW16" s="84">
        <f>IFERROR('1.30 Beer share of exp'!BW16/'1.30 Beer share of exp'!$B16,"")</f>
        <v>0.85768964198277986</v>
      </c>
      <c r="BX16" s="84">
        <f>IFERROR('1.30 Beer share of exp'!BX16/'1.30 Beer share of exp'!$B16,"")</f>
        <v>1.2667941453882432</v>
      </c>
      <c r="BY16" s="84">
        <f>IFERROR('1.30 Beer share of exp'!BY16/'1.30 Beer share of exp'!$B16,"")</f>
        <v>0.35419506484969221</v>
      </c>
      <c r="BZ16" s="84">
        <f>IFERROR('1.30 Beer share of exp'!BZ16/'1.30 Beer share of exp'!$B16,"")</f>
        <v>1.1057803423038945</v>
      </c>
      <c r="CA16" s="84">
        <f>IFERROR('1.30 Beer share of exp'!CA16/'1.30 Beer share of exp'!$B16,"")</f>
        <v>0.606701008777491</v>
      </c>
      <c r="CB16" s="84">
        <f>IFERROR('1.30 Beer share of exp'!CB16/'1.30 Beer share of exp'!$B16,"")</f>
        <v>1.2618379840067568</v>
      </c>
      <c r="CC16" s="84">
        <f>IFERROR('1.30 Beer share of exp'!CC16/'1.30 Beer share of exp'!$B16,"")</f>
        <v>0.60482242412628495</v>
      </c>
      <c r="CD16" s="84">
        <f>IFERROR('1.30 Beer share of exp'!CD16/'1.30 Beer share of exp'!$B16,"")</f>
        <v>1.1114022009757722</v>
      </c>
      <c r="CE16" s="84">
        <f>IFERROR('1.30 Beer share of exp'!CE16/'1.30 Beer share of exp'!$B16,"")</f>
        <v>1.1216229129600954</v>
      </c>
      <c r="CF16" s="84">
        <f>IFERROR('1.30 Beer share of exp'!CF16/'1.30 Beer share of exp'!$B16,"")</f>
        <v>0.81066555210073621</v>
      </c>
      <c r="CG16" s="84">
        <f>IFERROR('1.30 Beer share of exp'!CG16/'1.30 Beer share of exp'!$B16,"")</f>
        <v>1.1577400387287178</v>
      </c>
      <c r="CH16" s="84">
        <f>IFERROR('1.30 Beer share of exp'!CH16/'1.30 Beer share of exp'!$B16,"")</f>
        <v>0.85681180856528383</v>
      </c>
      <c r="CI16" s="84">
        <f>IFERROR('1.30 Beer share of exp'!CI16/'1.30 Beer share of exp'!$B16,"")</f>
        <v>0.88510174669116692</v>
      </c>
      <c r="CJ16" s="84">
        <f>IFERROR('1.30 Beer share of exp'!CJ16/'1.30 Beer share of exp'!$B16,"")</f>
        <v>1.0908083577318317</v>
      </c>
      <c r="CK16" s="84">
        <f>IFERROR('1.30 Beer share of exp'!CK16/'1.30 Beer share of exp'!$B16,"")</f>
        <v>1.0504765957348525</v>
      </c>
      <c r="CL16" s="84">
        <f>IFERROR('1.30 Beer share of exp'!CL16/'1.30 Beer share of exp'!$B16,"")</f>
        <v>0.96392951407370209</v>
      </c>
      <c r="CM16" s="84">
        <f>IFERROR('1.30 Beer share of exp'!CM16/'1.30 Beer share of exp'!$B16,"")</f>
        <v>0.7766209627629268</v>
      </c>
      <c r="CN16" s="84">
        <f>IFERROR('1.30 Beer share of exp'!CN16/'1.30 Beer share of exp'!$B16,"")</f>
        <v>0.75584731122812299</v>
      </c>
      <c r="CO16" s="84">
        <f>IFERROR('1.30 Beer share of exp'!CO16/'1.30 Beer share of exp'!$B16,"")</f>
        <v>1.7064523396771896</v>
      </c>
      <c r="CP16" s="84">
        <f>IFERROR('1.30 Beer share of exp'!CP16/'1.30 Beer share of exp'!$B16,"")</f>
        <v>0.86707301489414357</v>
      </c>
      <c r="CR16" s="88"/>
    </row>
    <row r="17" spans="1:96" x14ac:dyDescent="0.25">
      <c r="A17" s="78" t="s">
        <v>38</v>
      </c>
      <c r="B17" s="84">
        <f>IFERROR('1.30 Beer share of exp'!B17/'1.30 Beer share of exp'!$B17,"")</f>
        <v>1</v>
      </c>
      <c r="C17" s="84">
        <f>IFERROR('1.30 Beer share of exp'!C17/'1.30 Beer share of exp'!$B17,"")</f>
        <v>0.8383090008961479</v>
      </c>
      <c r="D17" s="84">
        <f>IFERROR('1.30 Beer share of exp'!D17/'1.30 Beer share of exp'!$B17,"")</f>
        <v>0.63915811991411264</v>
      </c>
      <c r="E17" s="84">
        <f>IFERROR('1.30 Beer share of exp'!E17/'1.30 Beer share of exp'!$B17,"")</f>
        <v>0.72843385142306671</v>
      </c>
      <c r="F17" s="84">
        <f>IFERROR('1.30 Beer share of exp'!F17/'1.30 Beer share of exp'!$B17,"")</f>
        <v>1.2254577849217081</v>
      </c>
      <c r="G17" s="84">
        <f>IFERROR('1.30 Beer share of exp'!G17/'1.30 Beer share of exp'!$B17,"")</f>
        <v>0.39568746694255302</v>
      </c>
      <c r="H17" s="84">
        <f>IFERROR('1.30 Beer share of exp'!H17/'1.30 Beer share of exp'!$B17,"")</f>
        <v>1.7113053234714819</v>
      </c>
      <c r="I17" s="84">
        <f>IFERROR('1.30 Beer share of exp'!I17/'1.30 Beer share of exp'!$B17,"")</f>
        <v>1.0709650412887173</v>
      </c>
      <c r="J17" s="84">
        <f>IFERROR('1.30 Beer share of exp'!J17/'1.30 Beer share of exp'!$B17,"")</f>
        <v>0.82372177599434593</v>
      </c>
      <c r="K17" s="84">
        <f>IFERROR('1.30 Beer share of exp'!K17/'1.30 Beer share of exp'!$B17,"")</f>
        <v>1.3949104861839607</v>
      </c>
      <c r="L17" s="84">
        <f>IFERROR('1.30 Beer share of exp'!L17/'1.30 Beer share of exp'!$B17,"")</f>
        <v>0.4775117755081264</v>
      </c>
      <c r="M17" s="84">
        <f>IFERROR('1.30 Beer share of exp'!M17/'1.30 Beer share of exp'!$B17,"")</f>
        <v>1.378574309498487</v>
      </c>
      <c r="N17" s="84">
        <f>IFERROR('1.30 Beer share of exp'!N17/'1.30 Beer share of exp'!$B17,"")</f>
        <v>1.2616099890299286</v>
      </c>
      <c r="O17" s="84">
        <f>IFERROR('1.30 Beer share of exp'!O17/'1.30 Beer share of exp'!$B17,"")</f>
        <v>1.1316304408435336</v>
      </c>
      <c r="P17" s="84">
        <f>IFERROR('1.30 Beer share of exp'!P17/'1.30 Beer share of exp'!$B17,"")</f>
        <v>0.92197678610521605</v>
      </c>
      <c r="Q17" s="84">
        <f>IFERROR('1.30 Beer share of exp'!Q17/'1.30 Beer share of exp'!$B17,"")</f>
        <v>1.1301324790230636</v>
      </c>
      <c r="R17" s="84">
        <f>IFERROR('1.30 Beer share of exp'!R17/'1.30 Beer share of exp'!$B17,"")</f>
        <v>0.22418430223966862</v>
      </c>
      <c r="S17" s="84">
        <f>IFERROR('1.30 Beer share of exp'!S17/'1.30 Beer share of exp'!$B17,"")</f>
        <v>1.916716462366844</v>
      </c>
      <c r="T17" s="84">
        <f>IFERROR('1.30 Beer share of exp'!T17/'1.30 Beer share of exp'!$B17,"")</f>
        <v>1.1838471555402559</v>
      </c>
      <c r="U17" s="84">
        <f>IFERROR('1.30 Beer share of exp'!U17/'1.30 Beer share of exp'!$B17,"")</f>
        <v>1.2171010178864081</v>
      </c>
      <c r="V17" s="84">
        <f>IFERROR('1.30 Beer share of exp'!V17/'1.30 Beer share of exp'!$B17,"")</f>
        <v>0.99872073990958554</v>
      </c>
      <c r="W17" s="84">
        <f>IFERROR('1.30 Beer share of exp'!W17/'1.30 Beer share of exp'!$B17,"")</f>
        <v>1.0097132404368827</v>
      </c>
      <c r="X17" s="84">
        <f>IFERROR('1.30 Beer share of exp'!X17/'1.30 Beer share of exp'!$B17,"")</f>
        <v>0.58046125322116571</v>
      </c>
      <c r="Y17" s="84">
        <f>IFERROR('1.30 Beer share of exp'!Y17/'1.30 Beer share of exp'!$B17,"")</f>
        <v>1.4832085535373749</v>
      </c>
      <c r="Z17" s="84">
        <f>IFERROR('1.30 Beer share of exp'!Z17/'1.30 Beer share of exp'!$B17,"")</f>
        <v>0.78622735249041509</v>
      </c>
      <c r="AA17" s="84">
        <f>IFERROR('1.30 Beer share of exp'!AA17/'1.30 Beer share of exp'!$B17,"")</f>
        <v>0.89764906846339831</v>
      </c>
      <c r="AB17" s="84">
        <f>IFERROR('1.30 Beer share of exp'!AB17/'1.30 Beer share of exp'!$B17,"")</f>
        <v>1.2029573119989754</v>
      </c>
      <c r="AC17" s="84">
        <f>IFERROR('1.30 Beer share of exp'!AC17/'1.30 Beer share of exp'!$B17,"")</f>
        <v>0.58989142417751472</v>
      </c>
      <c r="AD17" s="84">
        <f>IFERROR('1.30 Beer share of exp'!AD17/'1.30 Beer share of exp'!$B17,"")</f>
        <v>0.53866247897677966</v>
      </c>
      <c r="AE17" s="84">
        <f>IFERROR('1.30 Beer share of exp'!AE17/'1.30 Beer share of exp'!$B17,"")</f>
        <v>0.84461043503529554</v>
      </c>
      <c r="AF17" s="84">
        <f>IFERROR('1.30 Beer share of exp'!AF17/'1.30 Beer share of exp'!$B17,"")</f>
        <v>0.58311430086582072</v>
      </c>
      <c r="AG17" s="84">
        <f>IFERROR('1.30 Beer share of exp'!AG17/'1.30 Beer share of exp'!$B17,"")</f>
        <v>0.71232289239643698</v>
      </c>
      <c r="AH17" s="84">
        <f>IFERROR('1.30 Beer share of exp'!AH17/'1.30 Beer share of exp'!$B17,"")</f>
        <v>0.56066302527485912</v>
      </c>
      <c r="AI17" s="84">
        <f>IFERROR('1.30 Beer share of exp'!AI17/'1.30 Beer share of exp'!$B17,"")</f>
        <v>1.2084325297205305</v>
      </c>
      <c r="AJ17" s="84">
        <f>IFERROR('1.30 Beer share of exp'!AJ17/'1.30 Beer share of exp'!$B17,"")</f>
        <v>1.3659442256099505</v>
      </c>
      <c r="AK17" s="84">
        <f>IFERROR('1.30 Beer share of exp'!AK17/'1.30 Beer share of exp'!$B17,"")</f>
        <v>1.0173900170124712</v>
      </c>
      <c r="AL17" s="84">
        <f>IFERROR('1.30 Beer share of exp'!AL17/'1.30 Beer share of exp'!$B17,"")</f>
        <v>0.95374680222223962</v>
      </c>
      <c r="AM17" s="84">
        <f>IFERROR('1.30 Beer share of exp'!AM17/'1.30 Beer share of exp'!$B17,"")</f>
        <v>0.75794869455920177</v>
      </c>
      <c r="AN17" s="84">
        <f>IFERROR('1.30 Beer share of exp'!AN17/'1.30 Beer share of exp'!$B17,"")</f>
        <v>0.56600260589359219</v>
      </c>
      <c r="AO17" s="84">
        <f>IFERROR('1.30 Beer share of exp'!AO17/'1.30 Beer share of exp'!$B17,"")</f>
        <v>1.0719206687912399</v>
      </c>
      <c r="AP17" s="84">
        <f>IFERROR('1.30 Beer share of exp'!AP17/'1.30 Beer share of exp'!$B17,"")</f>
        <v>1.4148962973487151</v>
      </c>
      <c r="AQ17" s="84">
        <f>IFERROR('1.30 Beer share of exp'!AQ17/'1.30 Beer share of exp'!$B17,"")</f>
        <v>0.92474607336032077</v>
      </c>
      <c r="AR17" s="84">
        <f>IFERROR('1.30 Beer share of exp'!AR17/'1.30 Beer share of exp'!$B17,"")</f>
        <v>1.8743882451172176</v>
      </c>
      <c r="AS17" s="84">
        <f>IFERROR('1.30 Beer share of exp'!AS17/'1.30 Beer share of exp'!$B17,"")</f>
        <v>1.5826697759992421</v>
      </c>
      <c r="AT17" s="84">
        <f>IFERROR('1.30 Beer share of exp'!AT17/'1.30 Beer share of exp'!$B17,"")</f>
        <v>1.1441302030850593</v>
      </c>
      <c r="AU17" s="84">
        <f>IFERROR('1.30 Beer share of exp'!AU17/'1.30 Beer share of exp'!$B17,"")</f>
        <v>1.6942787704994604</v>
      </c>
      <c r="AV17" s="84">
        <f>IFERROR('1.30 Beer share of exp'!AV17/'1.30 Beer share of exp'!$B17,"")</f>
        <v>1.4777604263694857</v>
      </c>
      <c r="AW17" s="84">
        <f>IFERROR('1.30 Beer share of exp'!AW17/'1.30 Beer share of exp'!$B17,"")</f>
        <v>1.620043772656351</v>
      </c>
      <c r="AX17" s="84">
        <f>IFERROR('1.30 Beer share of exp'!AX17/'1.30 Beer share of exp'!$B17,"")</f>
        <v>1.5494972207960336</v>
      </c>
      <c r="AY17" s="84">
        <f>IFERROR('1.30 Beer share of exp'!AY17/'1.30 Beer share of exp'!$B17,"")</f>
        <v>1.6131531085376654</v>
      </c>
      <c r="AZ17" s="84">
        <f>IFERROR('1.30 Beer share of exp'!AZ17/'1.30 Beer share of exp'!$B17,"")</f>
        <v>1.4815651524724867</v>
      </c>
      <c r="BA17" s="84">
        <f>IFERROR('1.30 Beer share of exp'!BA17/'1.30 Beer share of exp'!$B17,"")</f>
        <v>1.7298919588513604</v>
      </c>
      <c r="BB17" s="84">
        <f>IFERROR('1.30 Beer share of exp'!BB17/'1.30 Beer share of exp'!$B17,"")</f>
        <v>0.86442645324663758</v>
      </c>
      <c r="BC17" s="84">
        <f>IFERROR('1.30 Beer share of exp'!BC17/'1.30 Beer share of exp'!$B17,"")</f>
        <v>1.085804677903748</v>
      </c>
      <c r="BD17" s="84">
        <f>IFERROR('1.30 Beer share of exp'!BD17/'1.30 Beer share of exp'!$B17,"")</f>
        <v>1.3224704983412361</v>
      </c>
      <c r="BE17" s="84">
        <f>IFERROR('1.30 Beer share of exp'!BE17/'1.30 Beer share of exp'!$B17,"")</f>
        <v>0.3576383665767871</v>
      </c>
      <c r="BF17" s="84">
        <f>IFERROR('1.30 Beer share of exp'!BF17/'1.30 Beer share of exp'!$B17,"")</f>
        <v>2.0347763821912204</v>
      </c>
      <c r="BG17" s="84">
        <f>IFERROR('1.30 Beer share of exp'!BG17/'1.30 Beer share of exp'!$B17,"")</f>
        <v>0.95130154794456556</v>
      </c>
      <c r="BH17" s="84">
        <f>IFERROR('1.30 Beer share of exp'!BH17/'1.30 Beer share of exp'!$B17,"")</f>
        <v>2.271172180548902</v>
      </c>
      <c r="BI17" s="84">
        <f>IFERROR('1.30 Beer share of exp'!BI17/'1.30 Beer share of exp'!$B17,"")</f>
        <v>0.92983172179240547</v>
      </c>
      <c r="BJ17" s="84">
        <f>IFERROR('1.30 Beer share of exp'!BJ17/'1.30 Beer share of exp'!$B17,"")</f>
        <v>1.6189691473811463</v>
      </c>
      <c r="BK17" s="84">
        <f>IFERROR('1.30 Beer share of exp'!BK17/'1.30 Beer share of exp'!$B17,"")</f>
        <v>0.98459067953416035</v>
      </c>
      <c r="BL17" s="84">
        <f>IFERROR('1.30 Beer share of exp'!BL17/'1.30 Beer share of exp'!$B17,"")</f>
        <v>1.4818154886953625</v>
      </c>
      <c r="BM17" s="84">
        <f>IFERROR('1.30 Beer share of exp'!BM17/'1.30 Beer share of exp'!$B17,"")</f>
        <v>2.271172180548902</v>
      </c>
      <c r="BN17" s="84">
        <f>IFERROR('1.30 Beer share of exp'!BN17/'1.30 Beer share of exp'!$B17,"")</f>
        <v>1.3449094136302346</v>
      </c>
      <c r="BO17" s="84">
        <f>IFERROR('1.30 Beer share of exp'!BO17/'1.30 Beer share of exp'!$B17,"")</f>
        <v>1.3074945253209824</v>
      </c>
      <c r="BP17" s="84">
        <f>IFERROR('1.30 Beer share of exp'!BP17/'1.30 Beer share of exp'!$B17,"")</f>
        <v>0.3746214872038493</v>
      </c>
      <c r="BQ17" s="84">
        <f>IFERROR('1.30 Beer share of exp'!BQ17/'1.30 Beer share of exp'!$B17,"")</f>
        <v>1.0883536592412295</v>
      </c>
      <c r="BR17" s="84">
        <f>IFERROR('1.30 Beer share of exp'!BR17/'1.30 Beer share of exp'!$B17,"")</f>
        <v>1.0048697292830553</v>
      </c>
      <c r="BS17" s="84">
        <f>IFERROR('1.30 Beer share of exp'!BS17/'1.30 Beer share of exp'!$B17,"")</f>
        <v>1.1001745924233628</v>
      </c>
      <c r="BT17" s="84">
        <f>IFERROR('1.30 Beer share of exp'!BT17/'1.30 Beer share of exp'!$B17,"")</f>
        <v>0.90293328145061713</v>
      </c>
      <c r="BU17" s="84">
        <f>IFERROR('1.30 Beer share of exp'!BU17/'1.30 Beer share of exp'!$B17,"")</f>
        <v>0.95433634410526114</v>
      </c>
      <c r="BV17" s="84">
        <f>IFERROR('1.30 Beer share of exp'!BV17/'1.30 Beer share of exp'!$B17,"")</f>
        <v>1.1671073534816443</v>
      </c>
      <c r="BW17" s="84">
        <f>IFERROR('1.30 Beer share of exp'!BW17/'1.30 Beer share of exp'!$B17,"")</f>
        <v>0.84995755555950114</v>
      </c>
      <c r="BX17" s="84">
        <f>IFERROR('1.30 Beer share of exp'!BX17/'1.30 Beer share of exp'!$B17,"")</f>
        <v>1.286907832506947</v>
      </c>
      <c r="BY17" s="84">
        <f>IFERROR('1.30 Beer share of exp'!BY17/'1.30 Beer share of exp'!$B17,"")</f>
        <v>0.36206042734541521</v>
      </c>
      <c r="BZ17" s="84">
        <f>IFERROR('1.30 Beer share of exp'!BZ17/'1.30 Beer share of exp'!$B17,"")</f>
        <v>1.0998516354032313</v>
      </c>
      <c r="CA17" s="84">
        <f>IFERROR('1.30 Beer share of exp'!CA17/'1.30 Beer share of exp'!$B17,"")</f>
        <v>0.59743966321404629</v>
      </c>
      <c r="CB17" s="84">
        <f>IFERROR('1.30 Beer share of exp'!CB17/'1.30 Beer share of exp'!$B17,"")</f>
        <v>1.2689049903951577</v>
      </c>
      <c r="CC17" s="84">
        <f>IFERROR('1.30 Beer share of exp'!CC17/'1.30 Beer share of exp'!$B17,"")</f>
        <v>0.61093411473199233</v>
      </c>
      <c r="CD17" s="84">
        <f>IFERROR('1.30 Beer share of exp'!CD17/'1.30 Beer share of exp'!$B17,"")</f>
        <v>1.1380536044753906</v>
      </c>
      <c r="CE17" s="84">
        <f>IFERROR('1.30 Beer share of exp'!CE17/'1.30 Beer share of exp'!$B17,"")</f>
        <v>1.1374642810138995</v>
      </c>
      <c r="CF17" s="84">
        <f>IFERROR('1.30 Beer share of exp'!CF17/'1.30 Beer share of exp'!$B17,"")</f>
        <v>0.80731993977405869</v>
      </c>
      <c r="CG17" s="84">
        <f>IFERROR('1.30 Beer share of exp'!CG17/'1.30 Beer share of exp'!$B17,"")</f>
        <v>1.1708694535568946</v>
      </c>
      <c r="CH17" s="84">
        <f>IFERROR('1.30 Beer share of exp'!CH17/'1.30 Beer share of exp'!$B17,"")</f>
        <v>0.85759328962718484</v>
      </c>
      <c r="CI17" s="84">
        <f>IFERROR('1.30 Beer share of exp'!CI17/'1.30 Beer share of exp'!$B17,"")</f>
        <v>0.88116560731800631</v>
      </c>
      <c r="CJ17" s="84">
        <f>IFERROR('1.30 Beer share of exp'!CJ17/'1.30 Beer share of exp'!$B17,"")</f>
        <v>1.0409385200511765</v>
      </c>
      <c r="CK17" s="84">
        <f>IFERROR('1.30 Beer share of exp'!CK17/'1.30 Beer share of exp'!$B17,"")</f>
        <v>1.0581679859745419</v>
      </c>
      <c r="CL17" s="84">
        <f>IFERROR('1.30 Beer share of exp'!CL17/'1.30 Beer share of exp'!$B17,"")</f>
        <v>0.95240737140960952</v>
      </c>
      <c r="CM17" s="84">
        <f>IFERROR('1.30 Beer share of exp'!CM17/'1.30 Beer share of exp'!$B17,"")</f>
        <v>0.76756714815848837</v>
      </c>
      <c r="CN17" s="84">
        <f>IFERROR('1.30 Beer share of exp'!CN17/'1.30 Beer share of exp'!$B17,"")</f>
        <v>0.76673339179862465</v>
      </c>
      <c r="CO17" s="84">
        <f>IFERROR('1.30 Beer share of exp'!CO17/'1.30 Beer share of exp'!$B17,"")</f>
        <v>1.6836906509886613</v>
      </c>
      <c r="CP17" s="84">
        <f>IFERROR('1.30 Beer share of exp'!CP17/'1.30 Beer share of exp'!$B17,"")</f>
        <v>0.88854786310285361</v>
      </c>
      <c r="CR17" s="88"/>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7">
    <tabColor theme="7" tint="0.59999389629810485"/>
  </sheetPr>
  <dimension ref="A1:CR17"/>
  <sheetViews>
    <sheetView workbookViewId="0">
      <pane xSplit="1" ySplit="2" topLeftCell="BT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1" max="1" width="7.42578125" style="77"/>
    <col min="2" max="94" width="8.7109375" style="77" customWidth="1"/>
    <col min="95" max="95" width="7.42578125" style="77"/>
    <col min="96" max="96" width="9.140625" style="77" bestFit="1" customWidth="1"/>
    <col min="97" max="16384" width="7.42578125" style="77"/>
  </cols>
  <sheetData>
    <row r="1" spans="1:96" x14ac:dyDescent="0.25">
      <c r="A1" s="80" t="s">
        <v>439</v>
      </c>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row>
    <row r="2" spans="1:96" x14ac:dyDescent="0.25">
      <c r="A2" s="78" t="s">
        <v>39</v>
      </c>
      <c r="B2" s="79" t="s">
        <v>254</v>
      </c>
      <c r="C2" s="79" t="s">
        <v>255</v>
      </c>
      <c r="D2" s="79" t="s">
        <v>42</v>
      </c>
      <c r="E2" s="79" t="s">
        <v>47</v>
      </c>
      <c r="F2" s="79" t="s">
        <v>274</v>
      </c>
      <c r="G2" s="79" t="s">
        <v>52</v>
      </c>
      <c r="H2" s="79" t="s">
        <v>53</v>
      </c>
      <c r="I2" s="79" t="s">
        <v>54</v>
      </c>
      <c r="J2" s="79" t="s">
        <v>55</v>
      </c>
      <c r="K2" s="79" t="s">
        <v>60</v>
      </c>
      <c r="L2" s="79" t="s">
        <v>67</v>
      </c>
      <c r="M2" s="79" t="s">
        <v>69</v>
      </c>
      <c r="N2" s="79" t="s">
        <v>71</v>
      </c>
      <c r="O2" s="79" t="s">
        <v>73</v>
      </c>
      <c r="P2" s="79" t="s">
        <v>75</v>
      </c>
      <c r="Q2" s="79" t="s">
        <v>77</v>
      </c>
      <c r="R2" s="79" t="s">
        <v>81</v>
      </c>
      <c r="S2" s="79" t="s">
        <v>83</v>
      </c>
      <c r="T2" s="79" t="s">
        <v>256</v>
      </c>
      <c r="U2" s="79" t="s">
        <v>84</v>
      </c>
      <c r="V2" s="79" t="s">
        <v>85</v>
      </c>
      <c r="W2" s="79" t="s">
        <v>257</v>
      </c>
      <c r="X2" s="79" t="s">
        <v>87</v>
      </c>
      <c r="Y2" s="79" t="s">
        <v>88</v>
      </c>
      <c r="Z2" s="79" t="s">
        <v>89</v>
      </c>
      <c r="AA2" s="79" t="s">
        <v>90</v>
      </c>
      <c r="AB2" s="79" t="s">
        <v>91</v>
      </c>
      <c r="AC2" s="79" t="s">
        <v>92</v>
      </c>
      <c r="AD2" s="79" t="s">
        <v>93</v>
      </c>
      <c r="AE2" s="79" t="s">
        <v>94</v>
      </c>
      <c r="AF2" s="79" t="s">
        <v>96</v>
      </c>
      <c r="AG2" s="79" t="s">
        <v>97</v>
      </c>
      <c r="AH2" s="79" t="s">
        <v>98</v>
      </c>
      <c r="AI2" s="79" t="s">
        <v>101</v>
      </c>
      <c r="AJ2" s="79" t="s">
        <v>102</v>
      </c>
      <c r="AK2" s="79" t="s">
        <v>103</v>
      </c>
      <c r="AL2" s="79" t="s">
        <v>104</v>
      </c>
      <c r="AM2" s="79" t="s">
        <v>105</v>
      </c>
      <c r="AN2" s="79" t="s">
        <v>106</v>
      </c>
      <c r="AO2" s="79" t="s">
        <v>107</v>
      </c>
      <c r="AP2" s="79" t="s">
        <v>258</v>
      </c>
      <c r="AQ2" s="79" t="s">
        <v>110</v>
      </c>
      <c r="AR2" s="79" t="s">
        <v>116</v>
      </c>
      <c r="AS2" s="79" t="s">
        <v>117</v>
      </c>
      <c r="AT2" s="79" t="s">
        <v>120</v>
      </c>
      <c r="AU2" s="79" t="s">
        <v>121</v>
      </c>
      <c r="AV2" s="79" t="s">
        <v>122</v>
      </c>
      <c r="AW2" s="79" t="s">
        <v>126</v>
      </c>
      <c r="AX2" s="79" t="s">
        <v>127</v>
      </c>
      <c r="AY2" s="79" t="s">
        <v>132</v>
      </c>
      <c r="AZ2" s="79" t="s">
        <v>138</v>
      </c>
      <c r="BA2" s="79" t="s">
        <v>142</v>
      </c>
      <c r="BB2" s="79" t="s">
        <v>150</v>
      </c>
      <c r="BC2" s="79" t="s">
        <v>152</v>
      </c>
      <c r="BD2" s="79" t="s">
        <v>259</v>
      </c>
      <c r="BE2" s="79" t="s">
        <v>153</v>
      </c>
      <c r="BF2" s="79" t="s">
        <v>160</v>
      </c>
      <c r="BG2" s="79" t="s">
        <v>169</v>
      </c>
      <c r="BH2" s="79" t="s">
        <v>178</v>
      </c>
      <c r="BI2" s="79" t="s">
        <v>180</v>
      </c>
      <c r="BJ2" s="79" t="s">
        <v>182</v>
      </c>
      <c r="BK2" s="79" t="s">
        <v>193</v>
      </c>
      <c r="BL2" s="79" t="s">
        <v>197</v>
      </c>
      <c r="BM2" s="79" t="s">
        <v>203</v>
      </c>
      <c r="BN2" s="79" t="s">
        <v>208</v>
      </c>
      <c r="BO2" s="79" t="s">
        <v>215</v>
      </c>
      <c r="BP2" s="79" t="s">
        <v>217</v>
      </c>
      <c r="BQ2" s="79" t="s">
        <v>260</v>
      </c>
      <c r="BR2" s="79" t="s">
        <v>221</v>
      </c>
      <c r="BS2" s="79" t="s">
        <v>271</v>
      </c>
      <c r="BT2" s="79" t="s">
        <v>261</v>
      </c>
      <c r="BU2" s="79" t="s">
        <v>223</v>
      </c>
      <c r="BV2" s="79" t="s">
        <v>224</v>
      </c>
      <c r="BW2" s="79" t="s">
        <v>226</v>
      </c>
      <c r="BX2" s="79" t="s">
        <v>227</v>
      </c>
      <c r="BY2" s="79" t="s">
        <v>228</v>
      </c>
      <c r="BZ2" s="79" t="s">
        <v>229</v>
      </c>
      <c r="CA2" s="79" t="s">
        <v>230</v>
      </c>
      <c r="CB2" s="79" t="s">
        <v>232</v>
      </c>
      <c r="CC2" s="79" t="s">
        <v>233</v>
      </c>
      <c r="CD2" s="79" t="s">
        <v>238</v>
      </c>
      <c r="CE2" s="79" t="s">
        <v>239</v>
      </c>
      <c r="CF2" s="79" t="s">
        <v>240</v>
      </c>
      <c r="CG2" s="79" t="s">
        <v>241</v>
      </c>
      <c r="CH2" s="79" t="s">
        <v>242</v>
      </c>
      <c r="CI2" s="79" t="s">
        <v>243</v>
      </c>
      <c r="CJ2" s="79" t="s">
        <v>244</v>
      </c>
      <c r="CK2" s="79" t="s">
        <v>245</v>
      </c>
      <c r="CL2" s="79" t="s">
        <v>248</v>
      </c>
      <c r="CM2" s="79" t="s">
        <v>249</v>
      </c>
      <c r="CN2" s="79" t="s">
        <v>250</v>
      </c>
      <c r="CO2" s="79" t="s">
        <v>251</v>
      </c>
      <c r="CP2" s="79" t="s">
        <v>252</v>
      </c>
      <c r="CQ2" s="83"/>
    </row>
    <row r="3" spans="1:96" x14ac:dyDescent="0.25">
      <c r="A3" s="78" t="s">
        <v>24</v>
      </c>
      <c r="B3" s="84">
        <f>IFERROR('1.38 Spirits share of consm'!B3/'1.38 Spirits share of consm'!$B3,"")</f>
        <v>1</v>
      </c>
      <c r="C3" s="84"/>
      <c r="D3" s="84">
        <f>IFERROR('1.38 Spirits share of consm'!D3/'1.38 Spirits share of consm'!$B3,"")</f>
        <v>1.7841690188619819</v>
      </c>
      <c r="E3" s="84">
        <f>IFERROR('1.38 Spirits share of consm'!E3/'1.38 Spirits share of consm'!$B3,"")</f>
        <v>1.3602546360246333</v>
      </c>
      <c r="F3" s="84">
        <f>IFERROR('1.38 Spirits share of consm'!F3/'1.38 Spirits share of consm'!$B3,"")</f>
        <v>0.31881377584548171</v>
      </c>
      <c r="G3" s="84">
        <f>IFERROR('1.38 Spirits share of consm'!G3/'1.38 Spirits share of consm'!$B3,"")</f>
        <v>2.2076519558819894</v>
      </c>
      <c r="H3" s="84">
        <f>IFERROR('1.38 Spirits share of consm'!H3/'1.38 Spirits share of consm'!$B3,"")</f>
        <v>0.46178492252898351</v>
      </c>
      <c r="I3" s="84">
        <f>IFERROR('1.38 Spirits share of consm'!I3/'1.38 Spirits share of consm'!$B3,"")</f>
        <v>1.0350983420247459</v>
      </c>
      <c r="J3" s="84">
        <f>IFERROR('1.38 Spirits share of consm'!J3/'1.38 Spirits share of consm'!$B3,"")</f>
        <v>1.680689177471141</v>
      </c>
      <c r="K3" s="84">
        <f>IFERROR('1.38 Spirits share of consm'!K3/'1.38 Spirits share of consm'!$B3,"")</f>
        <v>0.79633013819431075</v>
      </c>
      <c r="L3" s="84">
        <f>IFERROR('1.38 Spirits share of consm'!L3/'1.38 Spirits share of consm'!$B3,"")</f>
        <v>2.2039734938883302</v>
      </c>
      <c r="M3" s="84">
        <f>IFERROR('1.38 Spirits share of consm'!M3/'1.38 Spirits share of consm'!$B3,"")</f>
        <v>1.8552574045974182</v>
      </c>
      <c r="N3" s="84">
        <f>IFERROR('1.38 Spirits share of consm'!N3/'1.38 Spirits share of consm'!$B3,"")</f>
        <v>0.54653790144939718</v>
      </c>
      <c r="O3" s="84">
        <f>IFERROR('1.38 Spirits share of consm'!O3/'1.38 Spirits share of consm'!$B3,"")</f>
        <v>1.9128107611105845</v>
      </c>
      <c r="P3" s="84">
        <f>IFERROR('1.38 Spirits share of consm'!P3/'1.38 Spirits share of consm'!$B3,"")</f>
        <v>0.95270483412298856</v>
      </c>
      <c r="Q3" s="84">
        <f>IFERROR('1.38 Spirits share of consm'!Q3/'1.38 Spirits share of consm'!$B3,"")</f>
        <v>1.9860027775615514</v>
      </c>
      <c r="R3" s="84">
        <f>IFERROR('1.38 Spirits share of consm'!R3/'1.38 Spirits share of consm'!$B3,"")</f>
        <v>1.8509560944343553</v>
      </c>
      <c r="S3" s="84">
        <f>IFERROR('1.38 Spirits share of consm'!S3/'1.38 Spirits share of consm'!$B3,"")</f>
        <v>0.23522686941731596</v>
      </c>
      <c r="T3" s="84">
        <f>IFERROR('1.38 Spirits share of consm'!T3/'1.38 Spirits share of consm'!$B3,"")</f>
        <v>0.31095242364795345</v>
      </c>
      <c r="U3" s="84">
        <f>IFERROR('1.38 Spirits share of consm'!U3/'1.38 Spirits share of consm'!$B3,"")</f>
        <v>0.30553556048333386</v>
      </c>
      <c r="V3" s="84">
        <f>IFERROR('1.38 Spirits share of consm'!V3/'1.38 Spirits share of consm'!$B3,"")</f>
        <v>0.33435440874142464</v>
      </c>
      <c r="W3" s="84">
        <f>IFERROR('1.38 Spirits share of consm'!W3/'1.38 Spirits share of consm'!$B3,"")</f>
        <v>1.2614797979043393</v>
      </c>
      <c r="X3" s="84">
        <f>IFERROR('1.38 Spirits share of consm'!X3/'1.38 Spirits share of consm'!$B3,"")</f>
        <v>1.1280792454611681</v>
      </c>
      <c r="Y3" s="84">
        <f>IFERROR('1.38 Spirits share of consm'!Y3/'1.38 Spirits share of consm'!$B3,"")</f>
        <v>0.51062755856570285</v>
      </c>
      <c r="Z3" s="84">
        <f>IFERROR('1.38 Spirits share of consm'!Z3/'1.38 Spirits share of consm'!$B3,"")</f>
        <v>0.9927630878624143</v>
      </c>
      <c r="AA3" s="84">
        <f>IFERROR('1.38 Spirits share of consm'!AA3/'1.38 Spirits share of consm'!$B3,"")</f>
        <v>0.40683298843845589</v>
      </c>
      <c r="AB3" s="84">
        <f>IFERROR('1.38 Spirits share of consm'!AB3/'1.38 Spirits share of consm'!$B3,"")</f>
        <v>0.56905055264978444</v>
      </c>
      <c r="AC3" s="84">
        <f>IFERROR('1.38 Spirits share of consm'!AC3/'1.38 Spirits share of consm'!$B3,"")</f>
        <v>1.0990003329958069</v>
      </c>
      <c r="AD3" s="84">
        <f>IFERROR('1.38 Spirits share of consm'!AD3/'1.38 Spirits share of consm'!$B3,"")</f>
        <v>1.030312812183569</v>
      </c>
      <c r="AE3" s="84">
        <f>IFERROR('1.38 Spirits share of consm'!AE3/'1.38 Spirits share of consm'!$B3,"")</f>
        <v>0.71500358261831609</v>
      </c>
      <c r="AF3" s="84">
        <f>IFERROR('1.38 Spirits share of consm'!AF3/'1.38 Spirits share of consm'!$B3,"")</f>
        <v>1.2892290838167126</v>
      </c>
      <c r="AG3" s="84">
        <f>IFERROR('1.38 Spirits share of consm'!AG3/'1.38 Spirits share of consm'!$B3,"")</f>
        <v>0.9219664251880747</v>
      </c>
      <c r="AH3" s="84">
        <f>IFERROR('1.38 Spirits share of consm'!AH3/'1.38 Spirits share of consm'!$B3,"")</f>
        <v>0.45780401802442328</v>
      </c>
      <c r="AI3" s="84">
        <f>IFERROR('1.38 Spirits share of consm'!AI3/'1.38 Spirits share of consm'!$B3,"")</f>
        <v>0.82651980825765792</v>
      </c>
      <c r="AJ3" s="84">
        <f>IFERROR('1.38 Spirits share of consm'!AJ3/'1.38 Spirits share of consm'!$B3,"")</f>
        <v>0.84944521759310254</v>
      </c>
      <c r="AK3" s="84">
        <f>IFERROR('1.38 Spirits share of consm'!AK3/'1.38 Spirits share of consm'!$B3,"")</f>
        <v>1.6160216971062742</v>
      </c>
      <c r="AL3" s="84">
        <f>IFERROR('1.38 Spirits share of consm'!AL3/'1.38 Spirits share of consm'!$B3,"")</f>
        <v>0.51773936300255108</v>
      </c>
      <c r="AM3" s="84">
        <f>IFERROR('1.38 Spirits share of consm'!AM3/'1.38 Spirits share of consm'!$B3,"")</f>
        <v>0.78065768334686947</v>
      </c>
      <c r="AN3" s="84">
        <f>IFERROR('1.38 Spirits share of consm'!AN3/'1.38 Spirits share of consm'!$B3,"")</f>
        <v>0.44434528388982925</v>
      </c>
      <c r="AO3" s="84">
        <f>IFERROR('1.38 Spirits share of consm'!AO3/'1.38 Spirits share of consm'!$B3,"")</f>
        <v>1.1158609445886218</v>
      </c>
      <c r="AP3" s="84">
        <f>IFERROR('1.38 Spirits share of consm'!AP3/'1.38 Spirits share of consm'!$B3,"")</f>
        <v>0.98092502097603251</v>
      </c>
      <c r="AQ3" s="84">
        <f>IFERROR('1.38 Spirits share of consm'!AQ3/'1.38 Spirits share of consm'!$B3,"")</f>
        <v>0.12867141425381151</v>
      </c>
      <c r="AR3" s="84">
        <f>IFERROR('1.38 Spirits share of consm'!AR3/'1.38 Spirits share of consm'!$B3,"")</f>
        <v>0.33294837674503508</v>
      </c>
      <c r="AS3" s="84">
        <f>IFERROR('1.38 Spirits share of consm'!AS3/'1.38 Spirits share of consm'!$B3,"")</f>
        <v>1.3623276792984893</v>
      </c>
      <c r="AT3" s="84">
        <f>IFERROR('1.38 Spirits share of consm'!AT3/'1.38 Spirits share of consm'!$B3,"")</f>
        <v>0.60606636010798187</v>
      </c>
      <c r="AU3" s="84">
        <f>IFERROR('1.38 Spirits share of consm'!AU3/'1.38 Spirits share of consm'!$B3,"")</f>
        <v>0.95601287198497975</v>
      </c>
      <c r="AV3" s="84">
        <f>IFERROR('1.38 Spirits share of consm'!AV3/'1.38 Spirits share of consm'!$B3,"")</f>
        <v>1.1414451132983858</v>
      </c>
      <c r="AW3" s="84">
        <f>IFERROR('1.38 Spirits share of consm'!AW3/'1.38 Spirits share of consm'!$B3,"")</f>
        <v>1.0711088454450406</v>
      </c>
      <c r="AX3" s="84">
        <f>IFERROR('1.38 Spirits share of consm'!AX3/'1.38 Spirits share of consm'!$B3,"")</f>
        <v>0.88199305570439579</v>
      </c>
      <c r="AY3" s="84">
        <f>IFERROR('1.38 Spirits share of consm'!AY3/'1.38 Spirits share of consm'!$B3,"")</f>
        <v>1.504299368844416</v>
      </c>
      <c r="AZ3" s="84">
        <f>IFERROR('1.38 Spirits share of consm'!AZ3/'1.38 Spirits share of consm'!$B3,"")</f>
        <v>0.5771543671510182</v>
      </c>
      <c r="BA3" s="84">
        <f>IFERROR('1.38 Spirits share of consm'!BA3/'1.38 Spirits share of consm'!$B3,"")</f>
        <v>0.27852412285401973</v>
      </c>
      <c r="BB3" s="84">
        <f>IFERROR('1.38 Spirits share of consm'!BB3/'1.38 Spirits share of consm'!$B3,"")</f>
        <v>0.37357600605023283</v>
      </c>
      <c r="BC3" s="84">
        <f>IFERROR('1.38 Spirits share of consm'!BC3/'1.38 Spirits share of consm'!$B3,"")</f>
        <v>0.61403998041744301</v>
      </c>
      <c r="BD3" s="84">
        <f>IFERROR('1.38 Spirits share of consm'!BD3/'1.38 Spirits share of consm'!$B3,"")</f>
        <v>0.48414645015169833</v>
      </c>
      <c r="BE3" s="84">
        <f>IFERROR('1.38 Spirits share of consm'!BE3/'1.38 Spirits share of consm'!$B3,"")</f>
        <v>0.25748007801616046</v>
      </c>
      <c r="BF3" s="84">
        <f>IFERROR('1.38 Spirits share of consm'!BF3/'1.38 Spirits share of consm'!$B3,"")</f>
        <v>8.5339041009144093E-2</v>
      </c>
      <c r="BG3" s="84">
        <f>IFERROR('1.38 Spirits share of consm'!BG3/'1.38 Spirits share of consm'!$B3,"")</f>
        <v>0.56797076032976579</v>
      </c>
      <c r="BH3" s="84" t="str">
        <f>IFERROR('1.38 Spirits share of consm'!BH3/'1.38 Spirits share of consm'!$B3,"")</f>
        <v/>
      </c>
      <c r="BI3" s="84">
        <f>IFERROR('1.38 Spirits share of consm'!BI3/'1.38 Spirits share of consm'!$B3,"")</f>
        <v>0.94721705915755239</v>
      </c>
      <c r="BJ3" s="84">
        <f>IFERROR('1.38 Spirits share of consm'!BJ3/'1.38 Spirits share of consm'!$B3,"")</f>
        <v>0.40231262190025069</v>
      </c>
      <c r="BK3" s="84">
        <f>IFERROR('1.38 Spirits share of consm'!BK3/'1.38 Spirits share of consm'!$B3,"")</f>
        <v>0.62502139473788954</v>
      </c>
      <c r="BL3" s="84">
        <f>IFERROR('1.38 Spirits share of consm'!BL3/'1.38 Spirits share of consm'!$B3,"")</f>
        <v>0.44105383734249703</v>
      </c>
      <c r="BM3" s="84" t="str">
        <f>IFERROR('1.38 Spirits share of consm'!BM3/'1.38 Spirits share of consm'!$B3,"")</f>
        <v/>
      </c>
      <c r="BN3" s="84">
        <f>IFERROR('1.38 Spirits share of consm'!BN3/'1.38 Spirits share of consm'!$B3,"")</f>
        <v>0.45346455666891444</v>
      </c>
      <c r="BO3" s="84">
        <f>IFERROR('1.38 Spirits share of consm'!BO3/'1.38 Spirits share of consm'!$B3,"")</f>
        <v>0.15880761390799372</v>
      </c>
      <c r="BP3" s="84">
        <f>IFERROR('1.38 Spirits share of consm'!BP3/'1.38 Spirits share of consm'!$B3,"")</f>
        <v>1.4352774619144082</v>
      </c>
      <c r="BQ3" s="84">
        <f>IFERROR('1.38 Spirits share of consm'!BQ3/'1.38 Spirits share of consm'!$B3,"")</f>
        <v>0.64236760782943969</v>
      </c>
      <c r="BR3" s="84">
        <f>IFERROR('1.38 Spirits share of consm'!BR3/'1.38 Spirits share of consm'!$B3,"")</f>
        <v>0.62225995117802946</v>
      </c>
      <c r="BS3" s="84">
        <f>IFERROR('1.38 Spirits share of consm'!BS3/'1.38 Spirits share of consm'!$B3,"")</f>
        <v>0.64444251541666586</v>
      </c>
      <c r="BT3" s="84">
        <f>IFERROR('1.38 Spirits share of consm'!BT3/'1.38 Spirits share of consm'!$B3,"")</f>
        <v>0.48450242766234131</v>
      </c>
      <c r="BU3" s="84">
        <f>IFERROR('1.38 Spirits share of consm'!BU3/'1.38 Spirits share of consm'!$B3,"")</f>
        <v>0.30419904199692238</v>
      </c>
      <c r="BV3" s="84">
        <f>IFERROR('1.38 Spirits share of consm'!BV3/'1.38 Spirits share of consm'!$B3,"")</f>
        <v>0.31365329150227444</v>
      </c>
      <c r="BW3" s="84">
        <f>IFERROR('1.38 Spirits share of consm'!BW3/'1.38 Spirits share of consm'!$B3,"")</f>
        <v>0.28895381683443422</v>
      </c>
      <c r="BX3" s="84">
        <f>IFERROR('1.38 Spirits share of consm'!BX3/'1.38 Spirits share of consm'!$B3,"")</f>
        <v>0.6496446559444683</v>
      </c>
      <c r="BY3" s="84">
        <f>IFERROR('1.38 Spirits share of consm'!BY3/'1.38 Spirits share of consm'!$B3,"")</f>
        <v>0.57708507742691939</v>
      </c>
      <c r="BZ3" s="84">
        <f>IFERROR('1.38 Spirits share of consm'!BZ3/'1.38 Spirits share of consm'!$B3,"")</f>
        <v>0.50226761656072205</v>
      </c>
      <c r="CA3" s="84">
        <f>IFERROR('1.38 Spirits share of consm'!CA3/'1.38 Spirits share of consm'!$B3,"")</f>
        <v>0.5756822877722596</v>
      </c>
      <c r="CB3" s="84">
        <f>IFERROR('1.38 Spirits share of consm'!CB3/'1.38 Spirits share of consm'!$B3,"")</f>
        <v>0.44948030860579735</v>
      </c>
      <c r="CC3" s="84">
        <f>IFERROR('1.38 Spirits share of consm'!CC3/'1.38 Spirits share of consm'!$B3,"")</f>
        <v>0.28723464080750166</v>
      </c>
      <c r="CD3" s="84">
        <f>IFERROR('1.38 Spirits share of consm'!CD3/'1.38 Spirits share of consm'!$B3,"")</f>
        <v>0.56915492984523719</v>
      </c>
      <c r="CE3" s="84">
        <f>IFERROR('1.38 Spirits share of consm'!CE3/'1.38 Spirits share of consm'!$B3,"")</f>
        <v>0.43690058486905053</v>
      </c>
      <c r="CF3" s="84">
        <f>IFERROR('1.38 Spirits share of consm'!CF3/'1.38 Spirits share of consm'!$B3,"")</f>
        <v>0.18847759708967529</v>
      </c>
      <c r="CG3" s="84">
        <f>IFERROR('1.38 Spirits share of consm'!CG3/'1.38 Spirits share of consm'!$B3,"")</f>
        <v>0.64966751144179247</v>
      </c>
      <c r="CH3" s="84">
        <f>IFERROR('1.38 Spirits share of consm'!CH3/'1.38 Spirits share of consm'!$B3,"")</f>
        <v>0.52579471377062481</v>
      </c>
      <c r="CI3" s="84">
        <f>IFERROR('1.38 Spirits share of consm'!CI3/'1.38 Spirits share of consm'!$B3,"")</f>
        <v>0.29337874273956749</v>
      </c>
      <c r="CJ3" s="84">
        <f>IFERROR('1.38 Spirits share of consm'!CJ3/'1.38 Spirits share of consm'!$B3,"")</f>
        <v>1.1031152535974618</v>
      </c>
      <c r="CK3" s="84">
        <f>IFERROR('1.38 Spirits share of consm'!CK3/'1.38 Spirits share of consm'!$B3,"")</f>
        <v>0.46701611894894324</v>
      </c>
      <c r="CL3" s="84">
        <f>IFERROR('1.38 Spirits share of consm'!CL3/'1.38 Spirits share of consm'!$B3,"")</f>
        <v>0.27475008324892397</v>
      </c>
      <c r="CM3" s="84">
        <f>IFERROR('1.38 Spirits share of consm'!CM3/'1.38 Spirits share of consm'!$B3,"")</f>
        <v>0.47366618125614163</v>
      </c>
      <c r="CN3" s="84">
        <f>IFERROR('1.38 Spirits share of consm'!CN3/'1.38 Spirits share of consm'!$B3,"")</f>
        <v>1.221587905153702</v>
      </c>
      <c r="CO3" s="84">
        <f>IFERROR('1.38 Spirits share of consm'!CO3/'1.38 Spirits share of consm'!$B3,"")</f>
        <v>0.53269965501077965</v>
      </c>
      <c r="CP3" s="84">
        <f>IFERROR('1.38 Spirits share of consm'!CP3/'1.38 Spirits share of consm'!$B3,"")</f>
        <v>1.5892258774611698</v>
      </c>
      <c r="CQ3" s="83"/>
      <c r="CR3" s="88"/>
    </row>
    <row r="4" spans="1:96" x14ac:dyDescent="0.25">
      <c r="A4" s="78" t="s">
        <v>25</v>
      </c>
      <c r="B4" s="84">
        <f>IFERROR('1.38 Spirits share of consm'!B4/'1.38 Spirits share of consm'!$B4,"")</f>
        <v>1</v>
      </c>
      <c r="C4" s="84">
        <f>IFERROR('1.38 Spirits share of consm'!C4/'1.38 Spirits share of consm'!$B4,"")</f>
        <v>1.444282014529982</v>
      </c>
      <c r="D4" s="84">
        <f>IFERROR('1.38 Spirits share of consm'!D4/'1.38 Spirits share of consm'!$B4,"")</f>
        <v>1.8793824968120598</v>
      </c>
      <c r="E4" s="84">
        <f>IFERROR('1.38 Spirits share of consm'!E4/'1.38 Spirits share of consm'!$B4,"")</f>
        <v>1.2907115878866726</v>
      </c>
      <c r="F4" s="84">
        <f>IFERROR('1.38 Spirits share of consm'!F4/'1.38 Spirits share of consm'!$B4,"")</f>
        <v>0.32114027512866006</v>
      </c>
      <c r="G4" s="84">
        <f>IFERROR('1.38 Spirits share of consm'!G4/'1.38 Spirits share of consm'!$B4,"")</f>
        <v>2.2647182369894843</v>
      </c>
      <c r="H4" s="84">
        <f>IFERROR('1.38 Spirits share of consm'!H4/'1.38 Spirits share of consm'!$B4,"")</f>
        <v>0.52758759485422724</v>
      </c>
      <c r="I4" s="84">
        <f>IFERROR('1.38 Spirits share of consm'!I4/'1.38 Spirits share of consm'!$B4,"")</f>
        <v>1.1042897318314828</v>
      </c>
      <c r="J4" s="84">
        <f>IFERROR('1.38 Spirits share of consm'!J4/'1.38 Spirits share of consm'!$B4,"")</f>
        <v>1.6366321455167137</v>
      </c>
      <c r="K4" s="84">
        <f>IFERROR('1.38 Spirits share of consm'!K4/'1.38 Spirits share of consm'!$B4,"")</f>
        <v>0.8339654103765487</v>
      </c>
      <c r="L4" s="84">
        <f>IFERROR('1.38 Spirits share of consm'!L4/'1.38 Spirits share of consm'!$B4,"")</f>
        <v>2.2709205169812394</v>
      </c>
      <c r="M4" s="84">
        <f>IFERROR('1.38 Spirits share of consm'!M4/'1.38 Spirits share of consm'!$B4,"")</f>
        <v>1.8709639929352493</v>
      </c>
      <c r="N4" s="84">
        <f>IFERROR('1.38 Spirits share of consm'!N4/'1.38 Spirits share of consm'!$B4,"")</f>
        <v>0.55052618593484592</v>
      </c>
      <c r="O4" s="84">
        <f>IFERROR('1.38 Spirits share of consm'!O4/'1.38 Spirits share of consm'!$B4,"")</f>
        <v>1.9475179496129766</v>
      </c>
      <c r="P4" s="84">
        <f>IFERROR('1.38 Spirits share of consm'!P4/'1.38 Spirits share of consm'!$B4,"")</f>
        <v>1.0007909803914914</v>
      </c>
      <c r="Q4" s="84">
        <f>IFERROR('1.38 Spirits share of consm'!Q4/'1.38 Spirits share of consm'!$B4,"")</f>
        <v>1.9581126638895319</v>
      </c>
      <c r="R4" s="84">
        <f>IFERROR('1.38 Spirits share of consm'!R4/'1.38 Spirits share of consm'!$B4,"")</f>
        <v>1.8254289323102786</v>
      </c>
      <c r="S4" s="84">
        <f>IFERROR('1.38 Spirits share of consm'!S4/'1.38 Spirits share of consm'!$B4,"")</f>
        <v>0.22382789489753488</v>
      </c>
      <c r="T4" s="84">
        <f>IFERROR('1.38 Spirits share of consm'!T4/'1.38 Spirits share of consm'!$B4,"")</f>
        <v>0.30840701640635754</v>
      </c>
      <c r="U4" s="84">
        <f>IFERROR('1.38 Spirits share of consm'!U4/'1.38 Spirits share of consm'!$B4,"")</f>
        <v>0.30371576844242099</v>
      </c>
      <c r="V4" s="84">
        <f>IFERROR('1.38 Spirits share of consm'!V4/'1.38 Spirits share of consm'!$B4,"")</f>
        <v>0.33477943739281163</v>
      </c>
      <c r="W4" s="84">
        <f>IFERROR('1.38 Spirits share of consm'!W4/'1.38 Spirits share of consm'!$B4,"")</f>
        <v>1.2442946131520478</v>
      </c>
      <c r="X4" s="84">
        <f>IFERROR('1.38 Spirits share of consm'!X4/'1.38 Spirits share of consm'!$B4,"")</f>
        <v>1.0370993834607725</v>
      </c>
      <c r="Y4" s="84">
        <f>IFERROR('1.38 Spirits share of consm'!Y4/'1.38 Spirits share of consm'!$B4,"")</f>
        <v>0.50874518075229058</v>
      </c>
      <c r="Z4" s="84">
        <f>IFERROR('1.38 Spirits share of consm'!Z4/'1.38 Spirits share of consm'!$B4,"")</f>
        <v>1.0549807948687882</v>
      </c>
      <c r="AA4" s="84">
        <f>IFERROR('1.38 Spirits share of consm'!AA4/'1.38 Spirits share of consm'!$B4,"")</f>
        <v>0.41861340177040218</v>
      </c>
      <c r="AB4" s="84">
        <f>IFERROR('1.38 Spirits share of consm'!AB4/'1.38 Spirits share of consm'!$B4,"")</f>
        <v>0.5626948287641983</v>
      </c>
      <c r="AC4" s="84">
        <f>IFERROR('1.38 Spirits share of consm'!AC4/'1.38 Spirits share of consm'!$B4,"")</f>
        <v>1.1476042184744766</v>
      </c>
      <c r="AD4" s="84">
        <f>IFERROR('1.38 Spirits share of consm'!AD4/'1.38 Spirits share of consm'!$B4,"")</f>
        <v>1.0370376990865702</v>
      </c>
      <c r="AE4" s="84">
        <f>IFERROR('1.38 Spirits share of consm'!AE4/'1.38 Spirits share of consm'!$B4,"")</f>
        <v>0.71254390448970029</v>
      </c>
      <c r="AF4" s="84">
        <f>IFERROR('1.38 Spirits share of consm'!AF4/'1.38 Spirits share of consm'!$B4,"")</f>
        <v>1.1902437651217059</v>
      </c>
      <c r="AG4" s="84">
        <f>IFERROR('1.38 Spirits share of consm'!AG4/'1.38 Spirits share of consm'!$B4,"")</f>
        <v>0.90654469734381571</v>
      </c>
      <c r="AH4" s="84">
        <f>IFERROR('1.38 Spirits share of consm'!AH4/'1.38 Spirits share of consm'!$B4,"")</f>
        <v>0.42713238563910455</v>
      </c>
      <c r="AI4" s="84">
        <f>IFERROR('1.38 Spirits share of consm'!AI4/'1.38 Spirits share of consm'!$B4,"")</f>
        <v>0.85607059413380149</v>
      </c>
      <c r="AJ4" s="84">
        <f>IFERROR('1.38 Spirits share of consm'!AJ4/'1.38 Spirits share of consm'!$B4,"")</f>
        <v>0.91504480096234375</v>
      </c>
      <c r="AK4" s="84">
        <f>IFERROR('1.38 Spirits share of consm'!AK4/'1.38 Spirits share of consm'!$B4,"")</f>
        <v>1.5980731327039575</v>
      </c>
      <c r="AL4" s="84">
        <f>IFERROR('1.38 Spirits share of consm'!AL4/'1.38 Spirits share of consm'!$B4,"")</f>
        <v>0.51556033358492992</v>
      </c>
      <c r="AM4" s="84">
        <f>IFERROR('1.38 Spirits share of consm'!AM4/'1.38 Spirits share of consm'!$B4,"")</f>
        <v>0.744251261867801</v>
      </c>
      <c r="AN4" s="84">
        <f>IFERROR('1.38 Spirits share of consm'!AN4/'1.38 Spirits share of consm'!$B4,"")</f>
        <v>0.42196924691159898</v>
      </c>
      <c r="AO4" s="84">
        <f>IFERROR('1.38 Spirits share of consm'!AO4/'1.38 Spirits share of consm'!$B4,"")</f>
        <v>0.99648315219491668</v>
      </c>
      <c r="AP4" s="84">
        <f>IFERROR('1.38 Spirits share of consm'!AP4/'1.38 Spirits share of consm'!$B4,"")</f>
        <v>0.99395123681877318</v>
      </c>
      <c r="AQ4" s="84">
        <f>IFERROR('1.38 Spirits share of consm'!AQ4/'1.38 Spirits share of consm'!$B4,"")</f>
        <v>0.11452289170995268</v>
      </c>
      <c r="AR4" s="84">
        <f>IFERROR('1.38 Spirits share of consm'!AR4/'1.38 Spirits share of consm'!$B4,"")</f>
        <v>0.40495435792322798</v>
      </c>
      <c r="AS4" s="84">
        <f>IFERROR('1.38 Spirits share of consm'!AS4/'1.38 Spirits share of consm'!$B4,"")</f>
        <v>1.3792949987326821</v>
      </c>
      <c r="AT4" s="84">
        <f>IFERROR('1.38 Spirits share of consm'!AT4/'1.38 Spirits share of consm'!$B4,"")</f>
        <v>0.62021797326323169</v>
      </c>
      <c r="AU4" s="84">
        <f>IFERROR('1.38 Spirits share of consm'!AU4/'1.38 Spirits share of consm'!$B4,"")</f>
        <v>0.93074941154779078</v>
      </c>
      <c r="AV4" s="84">
        <f>IFERROR('1.38 Spirits share of consm'!AV4/'1.38 Spirits share of consm'!$B4,"")</f>
        <v>1.1509031682338706</v>
      </c>
      <c r="AW4" s="84">
        <f>IFERROR('1.38 Spirits share of consm'!AW4/'1.38 Spirits share of consm'!$B4,"")</f>
        <v>1.1027781592864154</v>
      </c>
      <c r="AX4" s="84">
        <f>IFERROR('1.38 Spirits share of consm'!AX4/'1.38 Spirits share of consm'!$B4,"")</f>
        <v>0.9865624128478433</v>
      </c>
      <c r="AY4" s="84">
        <f>IFERROR('1.38 Spirits share of consm'!AY4/'1.38 Spirits share of consm'!$B4,"")</f>
        <v>1.5376765883007764</v>
      </c>
      <c r="AZ4" s="84">
        <f>IFERROR('1.38 Spirits share of consm'!AZ4/'1.38 Spirits share of consm'!$B4,"")</f>
        <v>0.55461263327699872</v>
      </c>
      <c r="BA4" s="84">
        <f>IFERROR('1.38 Spirits share of consm'!BA4/'1.38 Spirits share of consm'!$B4,"")</f>
        <v>0.27286950085466277</v>
      </c>
      <c r="BB4" s="84">
        <f>IFERROR('1.38 Spirits share of consm'!BB4/'1.38 Spirits share of consm'!$B4,"")</f>
        <v>0.32462061308571943</v>
      </c>
      <c r="BC4" s="84">
        <f>IFERROR('1.38 Spirits share of consm'!BC4/'1.38 Spirits share of consm'!$B4,"")</f>
        <v>0.67182856588659168</v>
      </c>
      <c r="BD4" s="84">
        <f>IFERROR('1.38 Spirits share of consm'!BD4/'1.38 Spirits share of consm'!$B4,"")</f>
        <v>0.48238673478873317</v>
      </c>
      <c r="BE4" s="84">
        <f>IFERROR('1.38 Spirits share of consm'!BE4/'1.38 Spirits share of consm'!$B4,"")</f>
        <v>0.25087269232473991</v>
      </c>
      <c r="BF4" s="84">
        <f>IFERROR('1.38 Spirits share of consm'!BF4/'1.38 Spirits share of consm'!$B4,"")</f>
        <v>8.4182402218192454E-2</v>
      </c>
      <c r="BG4" s="84">
        <f>IFERROR('1.38 Spirits share of consm'!BG4/'1.38 Spirits share of consm'!$B4,"")</f>
        <v>0.61934195917670176</v>
      </c>
      <c r="BH4" s="84" t="str">
        <f>IFERROR('1.38 Spirits share of consm'!BH4/'1.38 Spirits share of consm'!$B4,"")</f>
        <v/>
      </c>
      <c r="BI4" s="84">
        <f>IFERROR('1.38 Spirits share of consm'!BI4/'1.38 Spirits share of consm'!$B4,"")</f>
        <v>1.0239787058388135</v>
      </c>
      <c r="BJ4" s="84">
        <f>IFERROR('1.38 Spirits share of consm'!BJ4/'1.38 Spirits share of consm'!$B4,"")</f>
        <v>0.411181383685777</v>
      </c>
      <c r="BK4" s="84">
        <f>IFERROR('1.38 Spirits share of consm'!BK4/'1.38 Spirits share of consm'!$B4,"")</f>
        <v>0.64069857845865685</v>
      </c>
      <c r="BL4" s="84">
        <f>IFERROR('1.38 Spirits share of consm'!BL4/'1.38 Spirits share of consm'!$B4,"")</f>
        <v>0.46933347505956274</v>
      </c>
      <c r="BM4" s="84" t="str">
        <f>IFERROR('1.38 Spirits share of consm'!BM4/'1.38 Spirits share of consm'!$B4,"")</f>
        <v/>
      </c>
      <c r="BN4" s="84">
        <f>IFERROR('1.38 Spirits share of consm'!BN4/'1.38 Spirits share of consm'!$B4,"")</f>
        <v>0.45988351447305054</v>
      </c>
      <c r="BO4" s="84">
        <f>IFERROR('1.38 Spirits share of consm'!BO4/'1.38 Spirits share of consm'!$B4,"")</f>
        <v>0.14361552676561198</v>
      </c>
      <c r="BP4" s="84">
        <f>IFERROR('1.38 Spirits share of consm'!BP4/'1.38 Spirits share of consm'!$B4,"")</f>
        <v>1.3974895489115318</v>
      </c>
      <c r="BQ4" s="84">
        <f>IFERROR('1.38 Spirits share of consm'!BQ4/'1.38 Spirits share of consm'!$B4,"")</f>
        <v>0.66330079506931705</v>
      </c>
      <c r="BR4" s="84">
        <f>IFERROR('1.38 Spirits share of consm'!BR4/'1.38 Spirits share of consm'!$B4,"")</f>
        <v>0.63109770065957616</v>
      </c>
      <c r="BS4" s="84">
        <f>IFERROR('1.38 Spirits share of consm'!BS4/'1.38 Spirits share of consm'!$B4,"")</f>
        <v>0.66661515980590225</v>
      </c>
      <c r="BT4" s="84">
        <f>IFERROR('1.38 Spirits share of consm'!BT4/'1.38 Spirits share of consm'!$B4,"")</f>
        <v>0.50004934751834917</v>
      </c>
      <c r="BU4" s="84">
        <f>IFERROR('1.38 Spirits share of consm'!BU4/'1.38 Spirits share of consm'!$B4,"")</f>
        <v>0.30677685828378676</v>
      </c>
      <c r="BV4" s="84">
        <f>IFERROR('1.38 Spirits share of consm'!BV4/'1.38 Spirits share of consm'!$B4,"")</f>
        <v>0.32346979007777987</v>
      </c>
      <c r="BW4" s="84">
        <f>IFERROR('1.38 Spirits share of consm'!BW4/'1.38 Spirits share of consm'!$B4,"")</f>
        <v>0.30211802886668371</v>
      </c>
      <c r="BX4" s="84">
        <f>IFERROR('1.38 Spirits share of consm'!BX4/'1.38 Spirits share of consm'!$B4,"")</f>
        <v>0.65935112966615261</v>
      </c>
      <c r="BY4" s="84">
        <f>IFERROR('1.38 Spirits share of consm'!BY4/'1.38 Spirits share of consm'!$B4,"")</f>
        <v>0.60293759943838821</v>
      </c>
      <c r="BZ4" s="84">
        <f>IFERROR('1.38 Spirits share of consm'!BZ4/'1.38 Spirits share of consm'!$B4,"")</f>
        <v>0.51334911694942154</v>
      </c>
      <c r="CA4" s="84">
        <f>IFERROR('1.38 Spirits share of consm'!CA4/'1.38 Spirits share of consm'!$B4,"")</f>
        <v>0.59468431677388212</v>
      </c>
      <c r="CB4" s="84">
        <f>IFERROR('1.38 Spirits share of consm'!CB4/'1.38 Spirits share of consm'!$B4,"")</f>
        <v>0.46945554896498848</v>
      </c>
      <c r="CC4" s="84">
        <f>IFERROR('1.38 Spirits share of consm'!CC4/'1.38 Spirits share of consm'!$B4,"")</f>
        <v>0.3116216629243404</v>
      </c>
      <c r="CD4" s="84">
        <f>IFERROR('1.38 Spirits share of consm'!CD4/'1.38 Spirits share of consm'!$B4,"")</f>
        <v>0.57055658354762917</v>
      </c>
      <c r="CE4" s="84">
        <f>IFERROR('1.38 Spirits share of consm'!CE4/'1.38 Spirits share of consm'!$B4,"")</f>
        <v>0.46928113206340377</v>
      </c>
      <c r="CF4" s="84">
        <f>IFERROR('1.38 Spirits share of consm'!CF4/'1.38 Spirits share of consm'!$B4,"")</f>
        <v>0.19874406152685203</v>
      </c>
      <c r="CG4" s="84">
        <f>IFERROR('1.38 Spirits share of consm'!CG4/'1.38 Spirits share of consm'!$B4,"")</f>
        <v>0.67783699945964593</v>
      </c>
      <c r="CH4" s="84">
        <f>IFERROR('1.38 Spirits share of consm'!CH4/'1.38 Spirits share of consm'!$B4,"")</f>
        <v>0.52719880517489481</v>
      </c>
      <c r="CI4" s="84">
        <f>IFERROR('1.38 Spirits share of consm'!CI4/'1.38 Spirits share of consm'!$B4,"")</f>
        <v>0.30040523374240019</v>
      </c>
      <c r="CJ4" s="84">
        <f>IFERROR('1.38 Spirits share of consm'!CJ4/'1.38 Spirits share of consm'!$B4,"")</f>
        <v>1.0417200444102825</v>
      </c>
      <c r="CK4" s="84">
        <f>IFERROR('1.38 Spirits share of consm'!CK4/'1.38 Spirits share of consm'!$B4,"")</f>
        <v>0.47206743809858998</v>
      </c>
      <c r="CL4" s="84">
        <f>IFERROR('1.38 Spirits share of consm'!CL4/'1.38 Spirits share of consm'!$B4,"")</f>
        <v>0.28197682694223475</v>
      </c>
      <c r="CM4" s="84">
        <f>IFERROR('1.38 Spirits share of consm'!CM4/'1.38 Spirits share of consm'!$B4,"")</f>
        <v>0.47825633913257587</v>
      </c>
      <c r="CN4" s="84">
        <f>IFERROR('1.38 Spirits share of consm'!CN4/'1.38 Spirits share of consm'!$B4,"")</f>
        <v>1.283809015561181</v>
      </c>
      <c r="CO4" s="84">
        <f>IFERROR('1.38 Spirits share of consm'!CO4/'1.38 Spirits share of consm'!$B4,"")</f>
        <v>0.51615361360056289</v>
      </c>
      <c r="CP4" s="84">
        <f>IFERROR('1.38 Spirits share of consm'!CP4/'1.38 Spirits share of consm'!$B4,"")</f>
        <v>1.6066498701602274</v>
      </c>
      <c r="CR4" s="88"/>
    </row>
    <row r="5" spans="1:96" x14ac:dyDescent="0.25">
      <c r="A5" s="78" t="s">
        <v>26</v>
      </c>
      <c r="B5" s="84">
        <f>IFERROR('1.38 Spirits share of consm'!B5/'1.38 Spirits share of consm'!$B5,"")</f>
        <v>1</v>
      </c>
      <c r="C5" s="84"/>
      <c r="D5" s="84"/>
      <c r="E5" s="84">
        <f>IFERROR('1.38 Spirits share of consm'!E5/'1.38 Spirits share of consm'!$B5,"")</f>
        <v>1.2223711680896079</v>
      </c>
      <c r="F5" s="84">
        <f>IFERROR('1.38 Spirits share of consm'!F5/'1.38 Spirits share of consm'!$B5,"")</f>
        <v>0.3295496725313542</v>
      </c>
      <c r="G5" s="84">
        <f>IFERROR('1.38 Spirits share of consm'!G5/'1.38 Spirits share of consm'!$B5,"")</f>
        <v>2.3098389150785255</v>
      </c>
      <c r="H5" s="84">
        <f>IFERROR('1.38 Spirits share of consm'!H5/'1.38 Spirits share of consm'!$B5,"")</f>
        <v>0.55411423509914848</v>
      </c>
      <c r="I5" s="84">
        <f>IFERROR('1.38 Spirits share of consm'!I5/'1.38 Spirits share of consm'!$B5,"")</f>
        <v>1.1756612100612602</v>
      </c>
      <c r="J5" s="84">
        <f>IFERROR('1.38 Spirits share of consm'!J5/'1.38 Spirits share of consm'!$B5,"")</f>
        <v>1.6022986708934388</v>
      </c>
      <c r="K5" s="84">
        <f>IFERROR('1.38 Spirits share of consm'!K5/'1.38 Spirits share of consm'!$B5,"")</f>
        <v>0.80140488547397493</v>
      </c>
      <c r="L5" s="84">
        <f>IFERROR('1.38 Spirits share of consm'!L5/'1.38 Spirits share of consm'!$B5,"")</f>
        <v>2.3172049831418939</v>
      </c>
      <c r="M5" s="84">
        <f>IFERROR('1.38 Spirits share of consm'!M5/'1.38 Spirits share of consm'!$B5,"")</f>
        <v>1.8729092813899453</v>
      </c>
      <c r="N5" s="84">
        <f>IFERROR('1.38 Spirits share of consm'!N5/'1.38 Spirits share of consm'!$B5,"")</f>
        <v>0.53280214913379664</v>
      </c>
      <c r="O5" s="84">
        <f>IFERROR('1.38 Spirits share of consm'!O5/'1.38 Spirits share of consm'!$B5,"")</f>
        <v>1.9742907410585664</v>
      </c>
      <c r="P5" s="84">
        <f>IFERROR('1.38 Spirits share of consm'!P5/'1.38 Spirits share of consm'!$B5,"")</f>
        <v>1.0786611098273937</v>
      </c>
      <c r="Q5" s="84">
        <f>IFERROR('1.38 Spirits share of consm'!Q5/'1.38 Spirits share of consm'!$B5,"")</f>
        <v>1.9412634357453351</v>
      </c>
      <c r="R5" s="84">
        <f>IFERROR('1.38 Spirits share of consm'!R5/'1.38 Spirits share of consm'!$B5,"")</f>
        <v>1.9041380078861647</v>
      </c>
      <c r="S5" s="84">
        <f>IFERROR('1.38 Spirits share of consm'!S5/'1.38 Spirits share of consm'!$B5,"")</f>
        <v>0.21720908298298558</v>
      </c>
      <c r="T5" s="84">
        <f>IFERROR('1.38 Spirits share of consm'!T5/'1.38 Spirits share of consm'!$B5,"")</f>
        <v>0.30514298660868172</v>
      </c>
      <c r="U5" s="84">
        <f>IFERROR('1.38 Spirits share of consm'!U5/'1.38 Spirits share of consm'!$B5,"")</f>
        <v>0.3000239509985102</v>
      </c>
      <c r="V5" s="84">
        <f>IFERROR('1.38 Spirits share of consm'!V5/'1.38 Spirits share of consm'!$B5,"")</f>
        <v>0.33471110546611199</v>
      </c>
      <c r="W5" s="84">
        <f>IFERROR('1.38 Spirits share of consm'!W5/'1.38 Spirits share of consm'!$B5,"")</f>
        <v>1.2368629954945018</v>
      </c>
      <c r="X5" s="84">
        <f>IFERROR('1.38 Spirits share of consm'!X5/'1.38 Spirits share of consm'!$B5,"")</f>
        <v>0.94852589490794936</v>
      </c>
      <c r="Y5" s="84">
        <f>IFERROR('1.38 Spirits share of consm'!Y5/'1.38 Spirits share of consm'!$B5,"")</f>
        <v>0.50797332476621715</v>
      </c>
      <c r="Z5" s="84">
        <f>IFERROR('1.38 Spirits share of consm'!Z5/'1.38 Spirits share of consm'!$B5,"")</f>
        <v>0.95315550244327674</v>
      </c>
      <c r="AA5" s="84">
        <f>IFERROR('1.38 Spirits share of consm'!AA5/'1.38 Spirits share of consm'!$B5,"")</f>
        <v>0.41978351143874881</v>
      </c>
      <c r="AB5" s="84">
        <f>IFERROR('1.38 Spirits share of consm'!AB5/'1.38 Spirits share of consm'!$B5,"")</f>
        <v>0.52537322903990658</v>
      </c>
      <c r="AC5" s="84">
        <f>IFERROR('1.38 Spirits share of consm'!AC5/'1.38 Spirits share of consm'!$B5,"")</f>
        <v>1.2933870352437127</v>
      </c>
      <c r="AD5" s="84">
        <f>IFERROR('1.38 Spirits share of consm'!AD5/'1.38 Spirits share of consm'!$B5,"")</f>
        <v>1.0634515623114971</v>
      </c>
      <c r="AE5" s="84">
        <f>IFERROR('1.38 Spirits share of consm'!AE5/'1.38 Spirits share of consm'!$B5,"")</f>
        <v>0.68821650514788069</v>
      </c>
      <c r="AF5" s="84">
        <f>IFERROR('1.38 Spirits share of consm'!AF5/'1.38 Spirits share of consm'!$B5,"")</f>
        <v>1.1474082645992467</v>
      </c>
      <c r="AG5" s="84">
        <f>IFERROR('1.38 Spirits share of consm'!AG5/'1.38 Spirits share of consm'!$B5,"")</f>
        <v>0.94646841398922876</v>
      </c>
      <c r="AH5" s="84">
        <f>IFERROR('1.38 Spirits share of consm'!AH5/'1.38 Spirits share of consm'!$B5,"")</f>
        <v>0.38420863758800744</v>
      </c>
      <c r="AI5" s="84">
        <f>IFERROR('1.38 Spirits share of consm'!AI5/'1.38 Spirits share of consm'!$B5,"")</f>
        <v>0.9825542718831014</v>
      </c>
      <c r="AJ5" s="84">
        <f>IFERROR('1.38 Spirits share of consm'!AJ5/'1.38 Spirits share of consm'!$B5,"")</f>
        <v>0.95550116412461805</v>
      </c>
      <c r="AK5" s="84">
        <f>IFERROR('1.38 Spirits share of consm'!AK5/'1.38 Spirits share of consm'!$B5,"")</f>
        <v>1.5736468997573498</v>
      </c>
      <c r="AL5" s="84">
        <f>IFERROR('1.38 Spirits share of consm'!AL5/'1.38 Spirits share of consm'!$B5,"")</f>
        <v>0.49098729692329612</v>
      </c>
      <c r="AM5" s="84">
        <f>IFERROR('1.38 Spirits share of consm'!AM5/'1.38 Spirits share of consm'!$B5,"")</f>
        <v>0.75400605239316665</v>
      </c>
      <c r="AN5" s="84">
        <f>IFERROR('1.38 Spirits share of consm'!AN5/'1.38 Spirits share of consm'!$B5,"")</f>
        <v>0.31635858833065134</v>
      </c>
      <c r="AO5" s="84">
        <f>IFERROR('1.38 Spirits share of consm'!AO5/'1.38 Spirits share of consm'!$B5,"")</f>
        <v>1.0362874336023364</v>
      </c>
      <c r="AP5" s="84">
        <f>IFERROR('1.38 Spirits share of consm'!AP5/'1.38 Spirits share of consm'!$B5,"")</f>
        <v>0.99653751606591934</v>
      </c>
      <c r="AQ5" s="84">
        <f>IFERROR('1.38 Spirits share of consm'!AQ5/'1.38 Spirits share of consm'!$B5,"")</f>
        <v>0.12916415736576889</v>
      </c>
      <c r="AR5" s="84">
        <f>IFERROR('1.38 Spirits share of consm'!AR5/'1.38 Spirits share of consm'!$B5,"")</f>
        <v>0.39083292444297313</v>
      </c>
      <c r="AS5" s="84">
        <f>IFERROR('1.38 Spirits share of consm'!AS5/'1.38 Spirits share of consm'!$B5,"")</f>
        <v>1.3988558680855683</v>
      </c>
      <c r="AT5" s="84">
        <f>IFERROR('1.38 Spirits share of consm'!AT5/'1.38 Spirits share of consm'!$B5,"")</f>
        <v>0.64112390837917999</v>
      </c>
      <c r="AU5" s="84">
        <f>IFERROR('1.38 Spirits share of consm'!AU5/'1.38 Spirits share of consm'!$B5,"")</f>
        <v>0.89227526646621957</v>
      </c>
      <c r="AV5" s="84">
        <f>IFERROR('1.38 Spirits share of consm'!AV5/'1.38 Spirits share of consm'!$B5,"")</f>
        <v>1.1374779019630614</v>
      </c>
      <c r="AW5" s="84">
        <f>IFERROR('1.38 Spirits share of consm'!AW5/'1.38 Spirits share of consm'!$B5,"")</f>
        <v>1.1670227825335304</v>
      </c>
      <c r="AX5" s="84">
        <f>IFERROR('1.38 Spirits share of consm'!AX5/'1.38 Spirits share of consm'!$B5,"")</f>
        <v>0.95710640608034736</v>
      </c>
      <c r="AY5" s="84">
        <f>IFERROR('1.38 Spirits share of consm'!AY5/'1.38 Spirits share of consm'!$B5,"")</f>
        <v>1.4759267408547092</v>
      </c>
      <c r="AZ5" s="84">
        <f>IFERROR('1.38 Spirits share of consm'!AZ5/'1.38 Spirits share of consm'!$B5,"")</f>
        <v>0.55163779660364298</v>
      </c>
      <c r="BA5" s="84">
        <f>IFERROR('1.38 Spirits share of consm'!BA5/'1.38 Spirits share of consm'!$B5,"")</f>
        <v>0.29303447335890503</v>
      </c>
      <c r="BB5" s="84">
        <f>IFERROR('1.38 Spirits share of consm'!BB5/'1.38 Spirits share of consm'!$B5,"")</f>
        <v>0.31483763357906164</v>
      </c>
      <c r="BC5" s="84">
        <f>IFERROR('1.38 Spirits share of consm'!BC5/'1.38 Spirits share of consm'!$B5,"")</f>
        <v>0.64978774497889857</v>
      </c>
      <c r="BD5" s="84">
        <f>IFERROR('1.38 Spirits share of consm'!BD5/'1.38 Spirits share of consm'!$B5,"")</f>
        <v>0.48090737334724981</v>
      </c>
      <c r="BE5" s="84">
        <f>IFERROR('1.38 Spirits share of consm'!BE5/'1.38 Spirits share of consm'!$B5,"")</f>
        <v>0.24876059937111045</v>
      </c>
      <c r="BF5" s="84">
        <f>IFERROR('1.38 Spirits share of consm'!BF5/'1.38 Spirits share of consm'!$B5,"")</f>
        <v>9.4599101169295513E-2</v>
      </c>
      <c r="BG5" s="84">
        <f>IFERROR('1.38 Spirits share of consm'!BG5/'1.38 Spirits share of consm'!$B5,"")</f>
        <v>0.58123870814596001</v>
      </c>
      <c r="BH5" s="84" t="str">
        <f>IFERROR('1.38 Spirits share of consm'!BH5/'1.38 Spirits share of consm'!$B5,"")</f>
        <v/>
      </c>
      <c r="BI5" s="84">
        <f>IFERROR('1.38 Spirits share of consm'!BI5/'1.38 Spirits share of consm'!$B5,"")</f>
        <v>1.0605057131084181</v>
      </c>
      <c r="BJ5" s="84">
        <f>IFERROR('1.38 Spirits share of consm'!BJ5/'1.38 Spirits share of consm'!$B5,"")</f>
        <v>0.45292431497338692</v>
      </c>
      <c r="BK5" s="84">
        <f>IFERROR('1.38 Spirits share of consm'!BK5/'1.38 Spirits share of consm'!$B5,"")</f>
        <v>0.63496665595777135</v>
      </c>
      <c r="BL5" s="84">
        <f>IFERROR('1.38 Spirits share of consm'!BL5/'1.38 Spirits share of consm'!$B5,"")</f>
        <v>0.4353310488994433</v>
      </c>
      <c r="BM5" s="84" t="str">
        <f>IFERROR('1.38 Spirits share of consm'!BM5/'1.38 Spirits share of consm'!$B5,"")</f>
        <v/>
      </c>
      <c r="BN5" s="84">
        <f>IFERROR('1.38 Spirits share of consm'!BN5/'1.38 Spirits share of consm'!$B5,"")</f>
        <v>0.47184968340014399</v>
      </c>
      <c r="BO5" s="84">
        <f>IFERROR('1.38 Spirits share of consm'!BO5/'1.38 Spirits share of consm'!$B5,"")</f>
        <v>0.17018250463733059</v>
      </c>
      <c r="BP5" s="84">
        <f>IFERROR('1.38 Spirits share of consm'!BP5/'1.38 Spirits share of consm'!$B5,"")</f>
        <v>1.3933239954137195</v>
      </c>
      <c r="BQ5" s="84">
        <f>IFERROR('1.38 Spirits share of consm'!BQ5/'1.38 Spirits share of consm'!$B5,"")</f>
        <v>0.68378798542952446</v>
      </c>
      <c r="BR5" s="84">
        <f>IFERROR('1.38 Spirits share of consm'!BR5/'1.38 Spirits share of consm'!$B5,"")</f>
        <v>0.63612245419387203</v>
      </c>
      <c r="BS5" s="84">
        <f>IFERROR('1.38 Spirits share of consm'!BS5/'1.38 Spirits share of consm'!$B5,"")</f>
        <v>0.68865016195856865</v>
      </c>
      <c r="BT5" s="84">
        <f>IFERROR('1.38 Spirits share of consm'!BT5/'1.38 Spirits share of consm'!$B5,"")</f>
        <v>0.50621015583434914</v>
      </c>
      <c r="BU5" s="84">
        <f>IFERROR('1.38 Spirits share of consm'!BU5/'1.38 Spirits share of consm'!$B5,"")</f>
        <v>0.30972426133995851</v>
      </c>
      <c r="BV5" s="84">
        <f>IFERROR('1.38 Spirits share of consm'!BV5/'1.38 Spirits share of consm'!$B5,"")</f>
        <v>0.32740535897269868</v>
      </c>
      <c r="BW5" s="84">
        <f>IFERROR('1.38 Spirits share of consm'!BW5/'1.38 Spirits share of consm'!$B5,"")</f>
        <v>0.32363198088573936</v>
      </c>
      <c r="BX5" s="84">
        <f>IFERROR('1.38 Spirits share of consm'!BX5/'1.38 Spirits share of consm'!$B5,"")</f>
        <v>0.6716536183019981</v>
      </c>
      <c r="BY5" s="84">
        <f>IFERROR('1.38 Spirits share of consm'!BY5/'1.38 Spirits share of consm'!$B5,"")</f>
        <v>0.60815151472845552</v>
      </c>
      <c r="BZ5" s="84">
        <f>IFERROR('1.38 Spirits share of consm'!BZ5/'1.38 Spirits share of consm'!$B5,"")</f>
        <v>0.52756576437572478</v>
      </c>
      <c r="CA5" s="84">
        <f>IFERROR('1.38 Spirits share of consm'!CA5/'1.38 Spirits share of consm'!$B5,"")</f>
        <v>0.59485451505721321</v>
      </c>
      <c r="CB5" s="84">
        <f>IFERROR('1.38 Spirits share of consm'!CB5/'1.38 Spirits share of consm'!$B5,"")</f>
        <v>0.44239480128205377</v>
      </c>
      <c r="CC5" s="84">
        <f>IFERROR('1.38 Spirits share of consm'!CC5/'1.38 Spirits share of consm'!$B5,"")</f>
        <v>0.32251959809153147</v>
      </c>
      <c r="CD5" s="84">
        <f>IFERROR('1.38 Spirits share of consm'!CD5/'1.38 Spirits share of consm'!$B5,"")</f>
        <v>0.53553148191059019</v>
      </c>
      <c r="CE5" s="84">
        <f>IFERROR('1.38 Spirits share of consm'!CE5/'1.38 Spirits share of consm'!$B5,"")</f>
        <v>0.51887403988995562</v>
      </c>
      <c r="CF5" s="84">
        <f>IFERROR('1.38 Spirits share of consm'!CF5/'1.38 Spirits share of consm'!$B5,"")</f>
        <v>0.20378581373481078</v>
      </c>
      <c r="CG5" s="84">
        <f>IFERROR('1.38 Spirits share of consm'!CG5/'1.38 Spirits share of consm'!$B5,"")</f>
        <v>0.68772832762943337</v>
      </c>
      <c r="CH5" s="84">
        <f>IFERROR('1.38 Spirits share of consm'!CH5/'1.38 Spirits share of consm'!$B5,"")</f>
        <v>0.52412276572699279</v>
      </c>
      <c r="CI5" s="84">
        <f>IFERROR('1.38 Spirits share of consm'!CI5/'1.38 Spirits share of consm'!$B5,"")</f>
        <v>0.29836920351492613</v>
      </c>
      <c r="CJ5" s="84">
        <f>IFERROR('1.38 Spirits share of consm'!CJ5/'1.38 Spirits share of consm'!$B5,"")</f>
        <v>0.97879170506321356</v>
      </c>
      <c r="CK5" s="84">
        <f>IFERROR('1.38 Spirits share of consm'!CK5/'1.38 Spirits share of consm'!$B5,"")</f>
        <v>0.47954536586610358</v>
      </c>
      <c r="CL5" s="84">
        <f>IFERROR('1.38 Spirits share of consm'!CL5/'1.38 Spirits share of consm'!$B5,"")</f>
        <v>0.30762761143603357</v>
      </c>
      <c r="CM5" s="84">
        <f>IFERROR('1.38 Spirits share of consm'!CM5/'1.38 Spirits share of consm'!$B5,"")</f>
        <v>0.47702671754403292</v>
      </c>
      <c r="CN5" s="84">
        <f>IFERROR('1.38 Spirits share of consm'!CN5/'1.38 Spirits share of consm'!$B5,"")</f>
        <v>1.3521203710982903</v>
      </c>
      <c r="CO5" s="84">
        <f>IFERROR('1.38 Spirits share of consm'!CO5/'1.38 Spirits share of consm'!$B5,"")</f>
        <v>0.50193292659310285</v>
      </c>
      <c r="CP5" s="84">
        <f>IFERROR('1.38 Spirits share of consm'!CP5/'1.38 Spirits share of consm'!$B5,"")</f>
        <v>1.6195405618764276</v>
      </c>
      <c r="CR5" s="88"/>
    </row>
    <row r="6" spans="1:96" x14ac:dyDescent="0.25">
      <c r="A6" s="78" t="s">
        <v>27</v>
      </c>
      <c r="B6" s="84">
        <f>IFERROR('1.38 Spirits share of consm'!B6/'1.38 Spirits share of consm'!$B6,"")</f>
        <v>1</v>
      </c>
      <c r="C6" s="84">
        <f>IFERROR('1.38 Spirits share of consm'!C6/'1.38 Spirits share of consm'!$B6,"")</f>
        <v>1.4215231271557336</v>
      </c>
      <c r="D6" s="84">
        <f>IFERROR('1.38 Spirits share of consm'!D6/'1.38 Spirits share of consm'!$B6,"")</f>
        <v>1.8519271805324544</v>
      </c>
      <c r="E6" s="84">
        <f>IFERROR('1.38 Spirits share of consm'!E6/'1.38 Spirits share of consm'!$B6,"")</f>
        <v>1.1842166025302627</v>
      </c>
      <c r="F6" s="84">
        <f>IFERROR('1.38 Spirits share of consm'!F6/'1.38 Spirits share of consm'!$B6,"")</f>
        <v>0.33131941547576627</v>
      </c>
      <c r="G6" s="84">
        <f>IFERROR('1.38 Spirits share of consm'!G6/'1.38 Spirits share of consm'!$B6,"")</f>
        <v>2.3259747651270732</v>
      </c>
      <c r="H6" s="84">
        <f>IFERROR('1.38 Spirits share of consm'!H6/'1.38 Spirits share of consm'!$B6,"")</f>
        <v>0.50166760550811773</v>
      </c>
      <c r="I6" s="84">
        <f>IFERROR('1.38 Spirits share of consm'!I6/'1.38 Spirits share of consm'!$B6,"")</f>
        <v>1.2287958864631519</v>
      </c>
      <c r="J6" s="84">
        <f>IFERROR('1.38 Spirits share of consm'!J6/'1.38 Spirits share of consm'!$B6,"")</f>
        <v>1.5193361766817279</v>
      </c>
      <c r="K6" s="84">
        <f>IFERROR('1.38 Spirits share of consm'!K6/'1.38 Spirits share of consm'!$B6,"")</f>
        <v>0.80672717345932454</v>
      </c>
      <c r="L6" s="84">
        <f>IFERROR('1.38 Spirits share of consm'!L6/'1.38 Spirits share of consm'!$B6,"")</f>
        <v>2.2508684098988563</v>
      </c>
      <c r="M6" s="84">
        <f>IFERROR('1.38 Spirits share of consm'!M6/'1.38 Spirits share of consm'!$B6,"")</f>
        <v>1.8696185357596711</v>
      </c>
      <c r="N6" s="84">
        <f>IFERROR('1.38 Spirits share of consm'!N6/'1.38 Spirits share of consm'!$B6,"")</f>
        <v>0.43827005096588312</v>
      </c>
      <c r="O6" s="84">
        <f>IFERROR('1.38 Spirits share of consm'!O6/'1.38 Spirits share of consm'!$B6,"")</f>
        <v>1.9742250848722875</v>
      </c>
      <c r="P6" s="84">
        <f>IFERROR('1.38 Spirits share of consm'!P6/'1.38 Spirits share of consm'!$B6,"")</f>
        <v>1.1211804039587987</v>
      </c>
      <c r="Q6" s="84">
        <f>IFERROR('1.38 Spirits share of consm'!Q6/'1.38 Spirits share of consm'!$B6,"")</f>
        <v>1.8894688776602895</v>
      </c>
      <c r="R6" s="84">
        <f>IFERROR('1.38 Spirits share of consm'!R6/'1.38 Spirits share of consm'!$B6,"")</f>
        <v>1.9141243170793425</v>
      </c>
      <c r="S6" s="84">
        <f>IFERROR('1.38 Spirits share of consm'!S6/'1.38 Spirits share of consm'!$B6,"")</f>
        <v>0.21203832846873283</v>
      </c>
      <c r="T6" s="84">
        <f>IFERROR('1.38 Spirits share of consm'!T6/'1.38 Spirits share of consm'!$B6,"")</f>
        <v>0.30231816704240938</v>
      </c>
      <c r="U6" s="84">
        <f>IFERROR('1.38 Spirits share of consm'!U6/'1.38 Spirits share of consm'!$B6,"")</f>
        <v>0.29704404538299362</v>
      </c>
      <c r="V6" s="84">
        <f>IFERROR('1.38 Spirits share of consm'!V6/'1.38 Spirits share of consm'!$B6,"")</f>
        <v>0.33318775804423856</v>
      </c>
      <c r="W6" s="84">
        <f>IFERROR('1.38 Spirits share of consm'!W6/'1.38 Spirits share of consm'!$B6,"")</f>
        <v>1.2231616874659372</v>
      </c>
      <c r="X6" s="84">
        <f>IFERROR('1.38 Spirits share of consm'!X6/'1.38 Spirits share of consm'!$B6,"")</f>
        <v>0.91943955136493438</v>
      </c>
      <c r="Y6" s="84">
        <f>IFERROR('1.38 Spirits share of consm'!Y6/'1.38 Spirits share of consm'!$B6,"")</f>
        <v>0.43141644523061412</v>
      </c>
      <c r="Z6" s="84">
        <f>IFERROR('1.38 Spirits share of consm'!Z6/'1.38 Spirits share of consm'!$B6,"")</f>
        <v>1.0011129846352471</v>
      </c>
      <c r="AA6" s="84">
        <f>IFERROR('1.38 Spirits share of consm'!AA6/'1.38 Spirits share of consm'!$B6,"")</f>
        <v>0.43013170298752113</v>
      </c>
      <c r="AB6" s="84">
        <f>IFERROR('1.38 Spirits share of consm'!AB6/'1.38 Spirits share of consm'!$B6,"")</f>
        <v>0.48612382259420611</v>
      </c>
      <c r="AC6" s="84">
        <f>IFERROR('1.38 Spirits share of consm'!AC6/'1.38 Spirits share of consm'!$B6,"")</f>
        <v>1.1756768033846705</v>
      </c>
      <c r="AD6" s="84">
        <f>IFERROR('1.38 Spirits share of consm'!AD6/'1.38 Spirits share of consm'!$B6,"")</f>
        <v>1.0619016288635732</v>
      </c>
      <c r="AE6" s="84">
        <f>IFERROR('1.38 Spirits share of consm'!AE6/'1.38 Spirits share of consm'!$B6,"")</f>
        <v>0.73882166783756342</v>
      </c>
      <c r="AF6" s="84">
        <f>IFERROR('1.38 Spirits share of consm'!AF6/'1.38 Spirits share of consm'!$B6,"")</f>
        <v>1.1817059151968996</v>
      </c>
      <c r="AG6" s="84">
        <f>IFERROR('1.38 Spirits share of consm'!AG6/'1.38 Spirits share of consm'!$B6,"")</f>
        <v>0.92080980404953194</v>
      </c>
      <c r="AH6" s="84">
        <f>IFERROR('1.38 Spirits share of consm'!AH6/'1.38 Spirits share of consm'!$B6,"")</f>
        <v>0.37983404417043198</v>
      </c>
      <c r="AI6" s="84">
        <f>IFERROR('1.38 Spirits share of consm'!AI6/'1.38 Spirits share of consm'!$B6,"")</f>
        <v>1.0067441504186267</v>
      </c>
      <c r="AJ6" s="84">
        <f>IFERROR('1.38 Spirits share of consm'!AJ6/'1.38 Spirits share of consm'!$B6,"")</f>
        <v>0.78286406050394386</v>
      </c>
      <c r="AK6" s="84">
        <f>IFERROR('1.38 Spirits share of consm'!AK6/'1.38 Spirits share of consm'!$B6,"")</f>
        <v>1.524402756441662</v>
      </c>
      <c r="AL6" s="84">
        <f>IFERROR('1.38 Spirits share of consm'!AL6/'1.38 Spirits share of consm'!$B6,"")</f>
        <v>0.44867128194889216</v>
      </c>
      <c r="AM6" s="84">
        <f>IFERROR('1.38 Spirits share of consm'!AM6/'1.38 Spirits share of consm'!$B6,"")</f>
        <v>0.78086293955742259</v>
      </c>
      <c r="AN6" s="84">
        <f>IFERROR('1.38 Spirits share of consm'!AN6/'1.38 Spirits share of consm'!$B6,"")</f>
        <v>0.26528091973807955</v>
      </c>
      <c r="AO6" s="84">
        <f>IFERROR('1.38 Spirits share of consm'!AO6/'1.38 Spirits share of consm'!$B6,"")</f>
        <v>1.2440242683773863</v>
      </c>
      <c r="AP6" s="84">
        <f>IFERROR('1.38 Spirits share of consm'!AP6/'1.38 Spirits share of consm'!$B6,"")</f>
        <v>0.98025299353036388</v>
      </c>
      <c r="AQ6" s="84">
        <f>IFERROR('1.38 Spirits share of consm'!AQ6/'1.38 Spirits share of consm'!$B6,"")</f>
        <v>0.15777807305017214</v>
      </c>
      <c r="AR6" s="84">
        <f>IFERROR('1.38 Spirits share of consm'!AR6/'1.38 Spirits share of consm'!$B6,"")</f>
        <v>0.37794432255764371</v>
      </c>
      <c r="AS6" s="84">
        <f>IFERROR('1.38 Spirits share of consm'!AS6/'1.38 Spirits share of consm'!$B6,"")</f>
        <v>1.3579461488629851</v>
      </c>
      <c r="AT6" s="84">
        <f>IFERROR('1.38 Spirits share of consm'!AT6/'1.38 Spirits share of consm'!$B6,"")</f>
        <v>0.68659039751612749</v>
      </c>
      <c r="AU6" s="84">
        <f>IFERROR('1.38 Spirits share of consm'!AU6/'1.38 Spirits share of consm'!$B6,"")</f>
        <v>0.91650695449789876</v>
      </c>
      <c r="AV6" s="84">
        <f>IFERROR('1.38 Spirits share of consm'!AV6/'1.38 Spirits share of consm'!$B6,"")</f>
        <v>1.111709397571996</v>
      </c>
      <c r="AW6" s="84">
        <f>IFERROR('1.38 Spirits share of consm'!AW6/'1.38 Spirits share of consm'!$B6,"")</f>
        <v>1.2006248522628598</v>
      </c>
      <c r="AX6" s="84">
        <f>IFERROR('1.38 Spirits share of consm'!AX6/'1.38 Spirits share of consm'!$B6,"")</f>
        <v>1.0165874661495746</v>
      </c>
      <c r="AY6" s="84">
        <f>IFERROR('1.38 Spirits share of consm'!AY6/'1.38 Spirits share of consm'!$B6,"")</f>
        <v>1.58051749923267</v>
      </c>
      <c r="AZ6" s="84">
        <f>IFERROR('1.38 Spirits share of consm'!AZ6/'1.38 Spirits share of consm'!$B6,"")</f>
        <v>0.548944306260298</v>
      </c>
      <c r="BA6" s="84">
        <f>IFERROR('1.38 Spirits share of consm'!BA6/'1.38 Spirits share of consm'!$B6,"")</f>
        <v>0.2720039190990306</v>
      </c>
      <c r="BB6" s="84">
        <f>IFERROR('1.38 Spirits share of consm'!BB6/'1.38 Spirits share of consm'!$B6,"")</f>
        <v>0.33870551709465274</v>
      </c>
      <c r="BC6" s="84">
        <f>IFERROR('1.38 Spirits share of consm'!BC6/'1.38 Spirits share of consm'!$B6,"")</f>
        <v>0.6405984113315859</v>
      </c>
      <c r="BD6" s="84">
        <f>IFERROR('1.38 Spirits share of consm'!BD6/'1.38 Spirits share of consm'!$B6,"")</f>
        <v>0.48882413021788013</v>
      </c>
      <c r="BE6" s="84">
        <f>IFERROR('1.38 Spirits share of consm'!BE6/'1.38 Spirits share of consm'!$B6,"")</f>
        <v>0.26811814882618729</v>
      </c>
      <c r="BF6" s="84">
        <f>IFERROR('1.38 Spirits share of consm'!BF6/'1.38 Spirits share of consm'!$B6,"")</f>
        <v>9.2501441502692738E-2</v>
      </c>
      <c r="BG6" s="84">
        <f>IFERROR('1.38 Spirits share of consm'!BG6/'1.38 Spirits share of consm'!$B6,"")</f>
        <v>0.54262006310061706</v>
      </c>
      <c r="BH6" s="84" t="str">
        <f>IFERROR('1.38 Spirits share of consm'!BH6/'1.38 Spirits share of consm'!$B6,"")</f>
        <v/>
      </c>
      <c r="BI6" s="84">
        <f>IFERROR('1.38 Spirits share of consm'!BI6/'1.38 Spirits share of consm'!$B6,"")</f>
        <v>1.0388623430302415</v>
      </c>
      <c r="BJ6" s="84">
        <f>IFERROR('1.38 Spirits share of consm'!BJ6/'1.38 Spirits share of consm'!$B6,"")</f>
        <v>0.44625311200351298</v>
      </c>
      <c r="BK6" s="84">
        <f>IFERROR('1.38 Spirits share of consm'!BK6/'1.38 Spirits share of consm'!$B6,"")</f>
        <v>0.63305674028405334</v>
      </c>
      <c r="BL6" s="84">
        <f>IFERROR('1.38 Spirits share of consm'!BL6/'1.38 Spirits share of consm'!$B6,"")</f>
        <v>0.46773619027356811</v>
      </c>
      <c r="BM6" s="84" t="str">
        <f>IFERROR('1.38 Spirits share of consm'!BM6/'1.38 Spirits share of consm'!$B6,"")</f>
        <v/>
      </c>
      <c r="BN6" s="84">
        <f>IFERROR('1.38 Spirits share of consm'!BN6/'1.38 Spirits share of consm'!$B6,"")</f>
        <v>0.49580578314683837</v>
      </c>
      <c r="BO6" s="84">
        <f>IFERROR('1.38 Spirits share of consm'!BO6/'1.38 Spirits share of consm'!$B6,"")</f>
        <v>0.18757236749157138</v>
      </c>
      <c r="BP6" s="84">
        <f>IFERROR('1.38 Spirits share of consm'!BP6/'1.38 Spirits share of consm'!$B6,"")</f>
        <v>1.4017684963432611</v>
      </c>
      <c r="BQ6" s="84">
        <f>IFERROR('1.38 Spirits share of consm'!BQ6/'1.38 Spirits share of consm'!$B6,"")</f>
        <v>0.69829680910218916</v>
      </c>
      <c r="BR6" s="84">
        <f>IFERROR('1.38 Spirits share of consm'!BR6/'1.38 Spirits share of consm'!$B6,"")</f>
        <v>0.64250534834799433</v>
      </c>
      <c r="BS6" s="84">
        <f>IFERROR('1.38 Spirits share of consm'!BS6/'1.38 Spirits share of consm'!$B6,"")</f>
        <v>0.70394097861154203</v>
      </c>
      <c r="BT6" s="84">
        <f>IFERROR('1.38 Spirits share of consm'!BT6/'1.38 Spirits share of consm'!$B6,"")</f>
        <v>0.51309349038856666</v>
      </c>
      <c r="BU6" s="84">
        <f>IFERROR('1.38 Spirits share of consm'!BU6/'1.38 Spirits share of consm'!$B6,"")</f>
        <v>0.31504232145591388</v>
      </c>
      <c r="BV6" s="84">
        <f>IFERROR('1.38 Spirits share of consm'!BV6/'1.38 Spirits share of consm'!$B6,"")</f>
        <v>0.33277725977970773</v>
      </c>
      <c r="BW6" s="84">
        <f>IFERROR('1.38 Spirits share of consm'!BW6/'1.38 Spirits share of consm'!$B6,"")</f>
        <v>0.36243706504812212</v>
      </c>
      <c r="BX6" s="84">
        <f>IFERROR('1.38 Spirits share of consm'!BX6/'1.38 Spirits share of consm'!$B6,"")</f>
        <v>0.72852933452642787</v>
      </c>
      <c r="BY6" s="84">
        <f>IFERROR('1.38 Spirits share of consm'!BY6/'1.38 Spirits share of consm'!$B6,"")</f>
        <v>0.6214797327280126</v>
      </c>
      <c r="BZ6" s="84">
        <f>IFERROR('1.38 Spirits share of consm'!BZ6/'1.38 Spirits share of consm'!$B6,"")</f>
        <v>0.53508287827364021</v>
      </c>
      <c r="CA6" s="84">
        <f>IFERROR('1.38 Spirits share of consm'!CA6/'1.38 Spirits share of consm'!$B6,"")</f>
        <v>0.59800614110448425</v>
      </c>
      <c r="CB6" s="84">
        <f>IFERROR('1.38 Spirits share of consm'!CB6/'1.38 Spirits share of consm'!$B6,"")</f>
        <v>0.43781494187869113</v>
      </c>
      <c r="CC6" s="84">
        <f>IFERROR('1.38 Spirits share of consm'!CC6/'1.38 Spirits share of consm'!$B6,"")</f>
        <v>0.33396399013602968</v>
      </c>
      <c r="CD6" s="84">
        <f>IFERROR('1.38 Spirits share of consm'!CD6/'1.38 Spirits share of consm'!$B6,"")</f>
        <v>0.50914540574254397</v>
      </c>
      <c r="CE6" s="84">
        <f>IFERROR('1.38 Spirits share of consm'!CE6/'1.38 Spirits share of consm'!$B6,"")</f>
        <v>0.52535829069216056</v>
      </c>
      <c r="CF6" s="84">
        <f>IFERROR('1.38 Spirits share of consm'!CF6/'1.38 Spirits share of consm'!$B6,"")</f>
        <v>0.21316619191803463</v>
      </c>
      <c r="CG6" s="84">
        <f>IFERROR('1.38 Spirits share of consm'!CG6/'1.38 Spirits share of consm'!$B6,"")</f>
        <v>0.68721727486655992</v>
      </c>
      <c r="CH6" s="84">
        <f>IFERROR('1.38 Spirits share of consm'!CH6/'1.38 Spirits share of consm'!$B6,"")</f>
        <v>0.46261838713065434</v>
      </c>
      <c r="CI6" s="84">
        <f>IFERROR('1.38 Spirits share of consm'!CI6/'1.38 Spirits share of consm'!$B6,"")</f>
        <v>0.30386723533634552</v>
      </c>
      <c r="CJ6" s="84">
        <f>IFERROR('1.38 Spirits share of consm'!CJ6/'1.38 Spirits share of consm'!$B6,"")</f>
        <v>0.90269201855318704</v>
      </c>
      <c r="CK6" s="84">
        <f>IFERROR('1.38 Spirits share of consm'!CK6/'1.38 Spirits share of consm'!$B6,"")</f>
        <v>0.49109327561821842</v>
      </c>
      <c r="CL6" s="84">
        <f>IFERROR('1.38 Spirits share of consm'!CL6/'1.38 Spirits share of consm'!$B6,"")</f>
        <v>0.29218003397725495</v>
      </c>
      <c r="CM6" s="84">
        <f>IFERROR('1.38 Spirits share of consm'!CM6/'1.38 Spirits share of consm'!$B6,"")</f>
        <v>0.49132761932494162</v>
      </c>
      <c r="CN6" s="84">
        <f>IFERROR('1.38 Spirits share of consm'!CN6/'1.38 Spirits share of consm'!$B6,"")</f>
        <v>1.346188485296977</v>
      </c>
      <c r="CO6" s="84">
        <f>IFERROR('1.38 Spirits share of consm'!CO6/'1.38 Spirits share of consm'!$B6,"")</f>
        <v>0.49513275640216015</v>
      </c>
      <c r="CP6" s="84">
        <f>IFERROR('1.38 Spirits share of consm'!CP6/'1.38 Spirits share of consm'!$B6,"")</f>
        <v>1.6293014112489961</v>
      </c>
      <c r="CR6" s="88"/>
    </row>
    <row r="7" spans="1:96" x14ac:dyDescent="0.25">
      <c r="A7" s="78" t="s">
        <v>28</v>
      </c>
      <c r="B7" s="84">
        <f>IFERROR('1.38 Spirits share of consm'!B7/'1.38 Spirits share of consm'!$B7,"")</f>
        <v>1</v>
      </c>
      <c r="C7" s="84">
        <f>IFERROR('1.38 Spirits share of consm'!C7/'1.38 Spirits share of consm'!$B7,"")</f>
        <v>1.4056117837969597</v>
      </c>
      <c r="D7" s="84">
        <f>IFERROR('1.38 Spirits share of consm'!D7/'1.38 Spirits share of consm'!$B7,"")</f>
        <v>1.7615142803067856</v>
      </c>
      <c r="E7" s="84">
        <f>IFERROR('1.38 Spirits share of consm'!E7/'1.38 Spirits share of consm'!$B7,"")</f>
        <v>1.1384078929139851</v>
      </c>
      <c r="F7" s="84">
        <f>IFERROR('1.38 Spirits share of consm'!F7/'1.38 Spirits share of consm'!$B7,"")</f>
        <v>0.36559730345989888</v>
      </c>
      <c r="G7" s="84">
        <f>IFERROR('1.38 Spirits share of consm'!G7/'1.38 Spirits share of consm'!$B7,"")</f>
        <v>2.3487121163871931</v>
      </c>
      <c r="H7" s="84">
        <f>IFERROR('1.38 Spirits share of consm'!H7/'1.38 Spirits share of consm'!$B7,"")</f>
        <v>0.4380580302717707</v>
      </c>
      <c r="I7" s="84">
        <f>IFERROR('1.38 Spirits share of consm'!I7/'1.38 Spirits share of consm'!$B7,"")</f>
        <v>1.2667619024639223</v>
      </c>
      <c r="J7" s="84">
        <f>IFERROR('1.38 Spirits share of consm'!J7/'1.38 Spirits share of consm'!$B7,"")</f>
        <v>1.4229047050659265</v>
      </c>
      <c r="K7" s="84">
        <f>IFERROR('1.38 Spirits share of consm'!K7/'1.38 Spirits share of consm'!$B7,"")</f>
        <v>0.88408075200302805</v>
      </c>
      <c r="L7" s="84">
        <f>IFERROR('1.38 Spirits share of consm'!L7/'1.38 Spirits share of consm'!$B7,"")</f>
        <v>2.2944382493000552</v>
      </c>
      <c r="M7" s="84">
        <f>IFERROR('1.38 Spirits share of consm'!M7/'1.38 Spirits share of consm'!$B7,"")</f>
        <v>1.8496296285349827</v>
      </c>
      <c r="N7" s="84">
        <f>IFERROR('1.38 Spirits share of consm'!N7/'1.38 Spirits share of consm'!$B7,"")</f>
        <v>0.41877509305406596</v>
      </c>
      <c r="O7" s="84">
        <f>IFERROR('1.38 Spirits share of consm'!O7/'1.38 Spirits share of consm'!$B7,"")</f>
        <v>2.001098515129617</v>
      </c>
      <c r="P7" s="84">
        <f>IFERROR('1.38 Spirits share of consm'!P7/'1.38 Spirits share of consm'!$B7,"")</f>
        <v>1.1182976341126318</v>
      </c>
      <c r="Q7" s="84">
        <f>IFERROR('1.38 Spirits share of consm'!Q7/'1.38 Spirits share of consm'!$B7,"")</f>
        <v>1.9087255998483905</v>
      </c>
      <c r="R7" s="84">
        <f>IFERROR('1.38 Spirits share of consm'!R7/'1.38 Spirits share of consm'!$B7,"")</f>
        <v>1.967131759661098</v>
      </c>
      <c r="S7" s="84">
        <f>IFERROR('1.38 Spirits share of consm'!S7/'1.38 Spirits share of consm'!$B7,"")</f>
        <v>0.20299453676526963</v>
      </c>
      <c r="T7" s="84">
        <f>IFERROR('1.38 Spirits share of consm'!T7/'1.38 Spirits share of consm'!$B7,"")</f>
        <v>0.30268550378551007</v>
      </c>
      <c r="U7" s="84">
        <f>IFERROR('1.38 Spirits share of consm'!U7/'1.38 Spirits share of consm'!$B7,"")</f>
        <v>0.29798684323101343</v>
      </c>
      <c r="V7" s="84">
        <f>IFERROR('1.38 Spirits share of consm'!V7/'1.38 Spirits share of consm'!$B7,"")</f>
        <v>0.33021691925410218</v>
      </c>
      <c r="W7" s="84">
        <f>IFERROR('1.38 Spirits share of consm'!W7/'1.38 Spirits share of consm'!$B7,"")</f>
        <v>1.2100371724064809</v>
      </c>
      <c r="X7" s="84">
        <f>IFERROR('1.38 Spirits share of consm'!X7/'1.38 Spirits share of consm'!$B7,"")</f>
        <v>1.0230827766176203</v>
      </c>
      <c r="Y7" s="84">
        <f>IFERROR('1.38 Spirits share of consm'!Y7/'1.38 Spirits share of consm'!$B7,"")</f>
        <v>0.4204368989788837</v>
      </c>
      <c r="Z7" s="84">
        <f>IFERROR('1.38 Spirits share of consm'!Z7/'1.38 Spirits share of consm'!$B7,"")</f>
        <v>1.0002620610254198</v>
      </c>
      <c r="AA7" s="84">
        <f>IFERROR('1.38 Spirits share of consm'!AA7/'1.38 Spirits share of consm'!$B7,"")</f>
        <v>0.42771829374138587</v>
      </c>
      <c r="AB7" s="84">
        <f>IFERROR('1.38 Spirits share of consm'!AB7/'1.38 Spirits share of consm'!$B7,"")</f>
        <v>0.50824858775383142</v>
      </c>
      <c r="AC7" s="84">
        <f>IFERROR('1.38 Spirits share of consm'!AC7/'1.38 Spirits share of consm'!$B7,"")</f>
        <v>1.2148011665597904</v>
      </c>
      <c r="AD7" s="84">
        <f>IFERROR('1.38 Spirits share of consm'!AD7/'1.38 Spirits share of consm'!$B7,"")</f>
        <v>1.0598628898281917</v>
      </c>
      <c r="AE7" s="84">
        <f>IFERROR('1.38 Spirits share of consm'!AE7/'1.38 Spirits share of consm'!$B7,"")</f>
        <v>0.6677438352449393</v>
      </c>
      <c r="AF7" s="84">
        <f>IFERROR('1.38 Spirits share of consm'!AF7/'1.38 Spirits share of consm'!$B7,"")</f>
        <v>1.2733486569286236</v>
      </c>
      <c r="AG7" s="84">
        <f>IFERROR('1.38 Spirits share of consm'!AG7/'1.38 Spirits share of consm'!$B7,"")</f>
        <v>0.9402516285115079</v>
      </c>
      <c r="AH7" s="84">
        <f>IFERROR('1.38 Spirits share of consm'!AH7/'1.38 Spirits share of consm'!$B7,"")</f>
        <v>0.36559730345989894</v>
      </c>
      <c r="AI7" s="84">
        <f>IFERROR('1.38 Spirits share of consm'!AI7/'1.38 Spirits share of consm'!$B7,"")</f>
        <v>0.96698700459100295</v>
      </c>
      <c r="AJ7" s="84">
        <f>IFERROR('1.38 Spirits share of consm'!AJ7/'1.38 Spirits share of consm'!$B7,"")</f>
        <v>0.67496976158829769</v>
      </c>
      <c r="AK7" s="84">
        <f>IFERROR('1.38 Spirits share of consm'!AK7/'1.38 Spirits share of consm'!$B7,"")</f>
        <v>1.4868916367812184</v>
      </c>
      <c r="AL7" s="84">
        <f>IFERROR('1.38 Spirits share of consm'!AL7/'1.38 Spirits share of consm'!$B7,"")</f>
        <v>0.43262347576088039</v>
      </c>
      <c r="AM7" s="84">
        <f>IFERROR('1.38 Spirits share of consm'!AM7/'1.38 Spirits share of consm'!$B7,"")</f>
        <v>0.78481554476058302</v>
      </c>
      <c r="AN7" s="84">
        <f>IFERROR('1.38 Spirits share of consm'!AN7/'1.38 Spirits share of consm'!$B7,"")</f>
        <v>0.25837886350290928</v>
      </c>
      <c r="AO7" s="84">
        <f>IFERROR('1.38 Spirits share of consm'!AO7/'1.38 Spirits share of consm'!$B7,"")</f>
        <v>1.3597916713568332</v>
      </c>
      <c r="AP7" s="84">
        <f>IFERROR('1.38 Spirits share of consm'!AP7/'1.38 Spirits share of consm'!$B7,"")</f>
        <v>0.96566913606759708</v>
      </c>
      <c r="AQ7" s="84">
        <f>IFERROR('1.38 Spirits share of consm'!AQ7/'1.38 Spirits share of consm'!$B7,"")</f>
        <v>0.16966341927031234</v>
      </c>
      <c r="AR7" s="84">
        <f>IFERROR('1.38 Spirits share of consm'!AR7/'1.38 Spirits share of consm'!$B7,"")</f>
        <v>0.3559126066795042</v>
      </c>
      <c r="AS7" s="84">
        <f>IFERROR('1.38 Spirits share of consm'!AS7/'1.38 Spirits share of consm'!$B7,"")</f>
        <v>1.3310249708760533</v>
      </c>
      <c r="AT7" s="84">
        <f>IFERROR('1.38 Spirits share of consm'!AT7/'1.38 Spirits share of consm'!$B7,"")</f>
        <v>0.69517037195836962</v>
      </c>
      <c r="AU7" s="84">
        <f>IFERROR('1.38 Spirits share of consm'!AU7/'1.38 Spirits share of consm'!$B7,"")</f>
        <v>0.87054112012377549</v>
      </c>
      <c r="AV7" s="84">
        <f>IFERROR('1.38 Spirits share of consm'!AV7/'1.38 Spirits share of consm'!$B7,"")</f>
        <v>1.0764809490763689</v>
      </c>
      <c r="AW7" s="84">
        <f>IFERROR('1.38 Spirits share of consm'!AW7/'1.38 Spirits share of consm'!$B7,"")</f>
        <v>1.0921757828107586</v>
      </c>
      <c r="AX7" s="84">
        <f>IFERROR('1.38 Spirits share of consm'!AX7/'1.38 Spirits share of consm'!$B7,"")</f>
        <v>0.97825353553774985</v>
      </c>
      <c r="AY7" s="84">
        <f>IFERROR('1.38 Spirits share of consm'!AY7/'1.38 Spirits share of consm'!$B7,"")</f>
        <v>1.5696310895211658</v>
      </c>
      <c r="AZ7" s="84">
        <f>IFERROR('1.38 Spirits share of consm'!AZ7/'1.38 Spirits share of consm'!$B7,"")</f>
        <v>0.58534103183724517</v>
      </c>
      <c r="BA7" s="84">
        <f>IFERROR('1.38 Spirits share of consm'!BA7/'1.38 Spirits share of consm'!$B7,"")</f>
        <v>0.24508861545975405</v>
      </c>
      <c r="BB7" s="84">
        <f>IFERROR('1.38 Spirits share of consm'!BB7/'1.38 Spirits share of consm'!$B7,"")</f>
        <v>0.3412241498959056</v>
      </c>
      <c r="BC7" s="84">
        <f>IFERROR('1.38 Spirits share of consm'!BC7/'1.38 Spirits share of consm'!$B7,"")</f>
        <v>0.65607187333214723</v>
      </c>
      <c r="BD7" s="84">
        <f>IFERROR('1.38 Spirits share of consm'!BD7/'1.38 Spirits share of consm'!$B7,"")</f>
        <v>0.49741625152014129</v>
      </c>
      <c r="BE7" s="84">
        <f>IFERROR('1.38 Spirits share of consm'!BE7/'1.38 Spirits share of consm'!$B7,"")</f>
        <v>0.2326528294744811</v>
      </c>
      <c r="BF7" s="84">
        <f>IFERROR('1.38 Spirits share of consm'!BF7/'1.38 Spirits share of consm'!$B7,"")</f>
        <v>9.8430043239203527E-2</v>
      </c>
      <c r="BG7" s="84">
        <f>IFERROR('1.38 Spirits share of consm'!BG7/'1.38 Spirits share of consm'!$B7,"")</f>
        <v>0.56870691649317595</v>
      </c>
      <c r="BH7" s="84" t="str">
        <f>IFERROR('1.38 Spirits share of consm'!BH7/'1.38 Spirits share of consm'!$B7,"")</f>
        <v/>
      </c>
      <c r="BI7" s="84">
        <f>IFERROR('1.38 Spirits share of consm'!BI7/'1.38 Spirits share of consm'!$B7,"")</f>
        <v>1.0175057481835741</v>
      </c>
      <c r="BJ7" s="84">
        <f>IFERROR('1.38 Spirits share of consm'!BJ7/'1.38 Spirits share of consm'!$B7,"")</f>
        <v>0.41986565319222763</v>
      </c>
      <c r="BK7" s="84">
        <f>IFERROR('1.38 Spirits share of consm'!BK7/'1.38 Spirits share of consm'!$B7,"")</f>
        <v>0.62468200669919738</v>
      </c>
      <c r="BL7" s="84">
        <f>IFERROR('1.38 Spirits share of consm'!BL7/'1.38 Spirits share of consm'!$B7,"")</f>
        <v>0.5186759071357584</v>
      </c>
      <c r="BM7" s="84" t="str">
        <f>IFERROR('1.38 Spirits share of consm'!BM7/'1.38 Spirits share of consm'!$B7,"")</f>
        <v/>
      </c>
      <c r="BN7" s="84">
        <f>IFERROR('1.38 Spirits share of consm'!BN7/'1.38 Spirits share of consm'!$B7,"")</f>
        <v>0.50804172235325318</v>
      </c>
      <c r="BO7" s="84">
        <f>IFERROR('1.38 Spirits share of consm'!BO7/'1.38 Spirits share of consm'!$B7,"")</f>
        <v>0.20830544034343076</v>
      </c>
      <c r="BP7" s="84">
        <f>IFERROR('1.38 Spirits share of consm'!BP7/'1.38 Spirits share of consm'!$B7,"")</f>
        <v>1.4395393823733518</v>
      </c>
      <c r="BQ7" s="84">
        <f>IFERROR('1.38 Spirits share of consm'!BQ7/'1.38 Spirits share of consm'!$B7,"")</f>
        <v>0.71610320233292324</v>
      </c>
      <c r="BR7" s="84">
        <f>IFERROR('1.38 Spirits share of consm'!BR7/'1.38 Spirits share of consm'!$B7,"")</f>
        <v>0.657936924184922</v>
      </c>
      <c r="BS7" s="84">
        <f>IFERROR('1.38 Spirits share of consm'!BS7/'1.38 Spirits share of consm'!$B7,"")</f>
        <v>0.72202679924238933</v>
      </c>
      <c r="BT7" s="84">
        <f>IFERROR('1.38 Spirits share of consm'!BT7/'1.38 Spirits share of consm'!$B7,"")</f>
        <v>0.5197487195280408</v>
      </c>
      <c r="BU7" s="84">
        <f>IFERROR('1.38 Spirits share of consm'!BU7/'1.38 Spirits share of consm'!$B7,"")</f>
        <v>0.31623748445730376</v>
      </c>
      <c r="BV7" s="84">
        <f>IFERROR('1.38 Spirits share of consm'!BV7/'1.38 Spirits share of consm'!$B7,"")</f>
        <v>0.33982997563688255</v>
      </c>
      <c r="BW7" s="84">
        <f>IFERROR('1.38 Spirits share of consm'!BW7/'1.38 Spirits share of consm'!$B7,"")</f>
        <v>0.380621850177429</v>
      </c>
      <c r="BX7" s="84">
        <f>IFERROR('1.38 Spirits share of consm'!BX7/'1.38 Spirits share of consm'!$B7,"")</f>
        <v>0.73867273358147734</v>
      </c>
      <c r="BY7" s="84">
        <f>IFERROR('1.38 Spirits share of consm'!BY7/'1.38 Spirits share of consm'!$B7,"")</f>
        <v>0.63757376966227153</v>
      </c>
      <c r="BZ7" s="84">
        <f>IFERROR('1.38 Spirits share of consm'!BZ7/'1.38 Spirits share of consm'!$B7,"")</f>
        <v>0.53893247656834464</v>
      </c>
      <c r="CA7" s="84">
        <f>IFERROR('1.38 Spirits share of consm'!CA7/'1.38 Spirits share of consm'!$B7,"")</f>
        <v>0.61490621977809068</v>
      </c>
      <c r="CB7" s="84">
        <f>IFERROR('1.38 Spirits share of consm'!CB7/'1.38 Spirits share of consm'!$B7,"")</f>
        <v>0.45783515525024038</v>
      </c>
      <c r="CC7" s="84">
        <f>IFERROR('1.38 Spirits share of consm'!CC7/'1.38 Spirits share of consm'!$B7,"")</f>
        <v>0.33538981722818562</v>
      </c>
      <c r="CD7" s="84">
        <f>IFERROR('1.38 Spirits share of consm'!CD7/'1.38 Spirits share of consm'!$B7,"")</f>
        <v>0.49034691769392541</v>
      </c>
      <c r="CE7" s="84">
        <f>IFERROR('1.38 Spirits share of consm'!CE7/'1.38 Spirits share of consm'!$B7,"")</f>
        <v>0.52628321506122533</v>
      </c>
      <c r="CF7" s="84">
        <f>IFERROR('1.38 Spirits share of consm'!CF7/'1.38 Spirits share of consm'!$B7,"")</f>
        <v>0.2190182915610929</v>
      </c>
      <c r="CG7" s="84">
        <f>IFERROR('1.38 Spirits share of consm'!CG7/'1.38 Spirits share of consm'!$B7,"")</f>
        <v>0.69209055157541799</v>
      </c>
      <c r="CH7" s="84">
        <f>IFERROR('1.38 Spirits share of consm'!CH7/'1.38 Spirits share of consm'!$B7,"")</f>
        <v>0.45821528700307329</v>
      </c>
      <c r="CI7" s="84">
        <f>IFERROR('1.38 Spirits share of consm'!CI7/'1.38 Spirits share of consm'!$B7,"")</f>
        <v>0.31888849970555849</v>
      </c>
      <c r="CJ7" s="84">
        <f>IFERROR('1.38 Spirits share of consm'!CJ7/'1.38 Spirits share of consm'!$B7,"")</f>
        <v>0.85925994141665185</v>
      </c>
      <c r="CK7" s="84">
        <f>IFERROR('1.38 Spirits share of consm'!CK7/'1.38 Spirits share of consm'!$B7,"")</f>
        <v>0.50604780968969554</v>
      </c>
      <c r="CL7" s="84">
        <f>IFERROR('1.38 Spirits share of consm'!CL7/'1.38 Spirits share of consm'!$B7,"")</f>
        <v>0.32711337677991886</v>
      </c>
      <c r="CM7" s="84">
        <f>IFERROR('1.38 Spirits share of consm'!CM7/'1.38 Spirits share of consm'!$B7,"")</f>
        <v>0.40309446278910999</v>
      </c>
      <c r="CN7" s="84">
        <f>IFERROR('1.38 Spirits share of consm'!CN7/'1.38 Spirits share of consm'!$B7,"")</f>
        <v>1.3544540963464826</v>
      </c>
      <c r="CO7" s="84">
        <f>IFERROR('1.38 Spirits share of consm'!CO7/'1.38 Spirits share of consm'!$B7,"")</f>
        <v>0.49517029892533593</v>
      </c>
      <c r="CP7" s="84">
        <f>IFERROR('1.38 Spirits share of consm'!CP7/'1.38 Spirits share of consm'!$B7,"")</f>
        <v>1.6486565306877603</v>
      </c>
      <c r="CR7" s="88"/>
    </row>
    <row r="8" spans="1:96" x14ac:dyDescent="0.25">
      <c r="A8" s="78" t="s">
        <v>29</v>
      </c>
      <c r="B8" s="84">
        <f>IFERROR('1.38 Spirits share of consm'!B8/'1.38 Spirits share of consm'!$B8,"")</f>
        <v>1</v>
      </c>
      <c r="C8" s="84">
        <f>IFERROR('1.38 Spirits share of consm'!C8/'1.38 Spirits share of consm'!$B8,"")</f>
        <v>1.3922592639439668</v>
      </c>
      <c r="D8" s="84">
        <f>IFERROR('1.38 Spirits share of consm'!D8/'1.38 Spirits share of consm'!$B8,"")</f>
        <v>1.7853930332053392</v>
      </c>
      <c r="E8" s="84">
        <f>IFERROR('1.38 Spirits share of consm'!E8/'1.38 Spirits share of consm'!$B8,"")</f>
        <v>1.086421862707432</v>
      </c>
      <c r="F8" s="84">
        <f>IFERROR('1.38 Spirits share of consm'!F8/'1.38 Spirits share of consm'!$B8,"")</f>
        <v>0.39902117313541546</v>
      </c>
      <c r="G8" s="84">
        <f>IFERROR('1.38 Spirits share of consm'!G8/'1.38 Spirits share of consm'!$B8,"")</f>
        <v>2.3779707471222586</v>
      </c>
      <c r="H8" s="84">
        <f>IFERROR('1.38 Spirits share of consm'!H8/'1.38 Spirits share of consm'!$B8,"")</f>
        <v>0.409864139796704</v>
      </c>
      <c r="I8" s="84">
        <f>IFERROR('1.38 Spirits share of consm'!I8/'1.38 Spirits share of consm'!$B8,"")</f>
        <v>1.3147523485613553</v>
      </c>
      <c r="J8" s="84">
        <f>IFERROR('1.38 Spirits share of consm'!J8/'1.38 Spirits share of consm'!$B8,"")</f>
        <v>1.3384916791688108</v>
      </c>
      <c r="K8" s="84">
        <f>IFERROR('1.38 Spirits share of consm'!K8/'1.38 Spirits share of consm'!$B8,"")</f>
        <v>0.93520587453613002</v>
      </c>
      <c r="L8" s="84">
        <f>IFERROR('1.38 Spirits share of consm'!L8/'1.38 Spirits share of consm'!$B8,"")</f>
        <v>2.3567188038310478</v>
      </c>
      <c r="M8" s="84">
        <f>IFERROR('1.38 Spirits share of consm'!M8/'1.38 Spirits share of consm'!$B8,"")</f>
        <v>1.8928836563498608</v>
      </c>
      <c r="N8" s="84">
        <f>IFERROR('1.38 Spirits share of consm'!N8/'1.38 Spirits share of consm'!$B8,"")</f>
        <v>0.45147869805192486</v>
      </c>
      <c r="O8" s="84">
        <f>IFERROR('1.38 Spirits share of consm'!O8/'1.38 Spirits share of consm'!$B8,"")</f>
        <v>2.0497196168179403</v>
      </c>
      <c r="P8" s="84">
        <f>IFERROR('1.38 Spirits share of consm'!P8/'1.38 Spirits share of consm'!$B8,"")</f>
        <v>1.1643971733661111</v>
      </c>
      <c r="Q8" s="84">
        <f>IFERROR('1.38 Spirits share of consm'!Q8/'1.38 Spirits share of consm'!$B8,"")</f>
        <v>1.8725222277736109</v>
      </c>
      <c r="R8" s="84">
        <f>IFERROR('1.38 Spirits share of consm'!R8/'1.38 Spirits share of consm'!$B8,"")</f>
        <v>2.0516681453741081</v>
      </c>
      <c r="S8" s="84">
        <f>IFERROR('1.38 Spirits share of consm'!S8/'1.38 Spirits share of consm'!$B8,"")</f>
        <v>0.20664057357150195</v>
      </c>
      <c r="T8" s="84">
        <f>IFERROR('1.38 Spirits share of consm'!T8/'1.38 Spirits share of consm'!$B8,"")</f>
        <v>0.31503566514691589</v>
      </c>
      <c r="U8" s="84">
        <f>IFERROR('1.38 Spirits share of consm'!U8/'1.38 Spirits share of consm'!$B8,"")</f>
        <v>0.31173529151204338</v>
      </c>
      <c r="V8" s="84">
        <f>IFERROR('1.38 Spirits share of consm'!V8/'1.38 Spirits share of consm'!$B8,"")</f>
        <v>0.33464235766149064</v>
      </c>
      <c r="W8" s="84">
        <f>IFERROR('1.38 Spirits share of consm'!W8/'1.38 Spirits share of consm'!$B8,"")</f>
        <v>1.1900624602344072</v>
      </c>
      <c r="X8" s="84">
        <f>IFERROR('1.38 Spirits share of consm'!X8/'1.38 Spirits share of consm'!$B8,"")</f>
        <v>1.1509065843081732</v>
      </c>
      <c r="Y8" s="84">
        <f>IFERROR('1.38 Spirits share of consm'!Y8/'1.38 Spirits share of consm'!$B8,"")</f>
        <v>0.41536040220777087</v>
      </c>
      <c r="Z8" s="84">
        <f>IFERROR('1.38 Spirits share of consm'!Z8/'1.38 Spirits share of consm'!$B8,"")</f>
        <v>0.98458474471163793</v>
      </c>
      <c r="AA8" s="84">
        <f>IFERROR('1.38 Spirits share of consm'!AA8/'1.38 Spirits share of consm'!$B8,"")</f>
        <v>0.44508381564325739</v>
      </c>
      <c r="AB8" s="84">
        <f>IFERROR('1.38 Spirits share of consm'!AB8/'1.38 Spirits share of consm'!$B8,"")</f>
        <v>0.54620613040392385</v>
      </c>
      <c r="AC8" s="84">
        <f>IFERROR('1.38 Spirits share of consm'!AC8/'1.38 Spirits share of consm'!$B8,"")</f>
        <v>1.2461899966710361</v>
      </c>
      <c r="AD8" s="84">
        <f>IFERROR('1.38 Spirits share of consm'!AD8/'1.38 Spirits share of consm'!$B8,"")</f>
        <v>1.0330163971940374</v>
      </c>
      <c r="AE8" s="84">
        <f>IFERROR('1.38 Spirits share of consm'!AE8/'1.38 Spirits share of consm'!$B8,"")</f>
        <v>0.65164115753228513</v>
      </c>
      <c r="AF8" s="84">
        <f>IFERROR('1.38 Spirits share of consm'!AF8/'1.38 Spirits share of consm'!$B8,"")</f>
        <v>1.3507588920901934</v>
      </c>
      <c r="AG8" s="84">
        <f>IFERROR('1.38 Spirits share of consm'!AG8/'1.38 Spirits share of consm'!$B8,"")</f>
        <v>1.0303671740503328</v>
      </c>
      <c r="AH8" s="84">
        <f>IFERROR('1.38 Spirits share of consm'!AH8/'1.38 Spirits share of consm'!$B8,"")</f>
        <v>0.35174907519866389</v>
      </c>
      <c r="AI8" s="84">
        <f>IFERROR('1.38 Spirits share of consm'!AI8/'1.38 Spirits share of consm'!$B8,"")</f>
        <v>0.96553860177441364</v>
      </c>
      <c r="AJ8" s="84">
        <f>IFERROR('1.38 Spirits share of consm'!AJ8/'1.38 Spirits share of consm'!$B8,"")</f>
        <v>0.54643847379920996</v>
      </c>
      <c r="AK8" s="84">
        <f>IFERROR('1.38 Spirits share of consm'!AK8/'1.38 Spirits share of consm'!$B8,"")</f>
        <v>1.4786681952035727</v>
      </c>
      <c r="AL8" s="84">
        <f>IFERROR('1.38 Spirits share of consm'!AL8/'1.38 Spirits share of consm'!$B8,"")</f>
        <v>0.43337745421394569</v>
      </c>
      <c r="AM8" s="84">
        <f>IFERROR('1.38 Spirits share of consm'!AM8/'1.38 Spirits share of consm'!$B8,"")</f>
        <v>0.84337034271231204</v>
      </c>
      <c r="AN8" s="84">
        <f>IFERROR('1.38 Spirits share of consm'!AN8/'1.38 Spirits share of consm'!$B8,"")</f>
        <v>0.26955934030747281</v>
      </c>
      <c r="AO8" s="84">
        <f>IFERROR('1.38 Spirits share of consm'!AO8/'1.38 Spirits share of consm'!$B8,"")</f>
        <v>1.2577224112069285</v>
      </c>
      <c r="AP8" s="84">
        <f>IFERROR('1.38 Spirits share of consm'!AP8/'1.38 Spirits share of consm'!$B8,"")</f>
        <v>0.93822279276969611</v>
      </c>
      <c r="AQ8" s="84">
        <f>IFERROR('1.38 Spirits share of consm'!AQ8/'1.38 Spirits share of consm'!$B8,"")</f>
        <v>0.17919382622476401</v>
      </c>
      <c r="AR8" s="84">
        <f>IFERROR('1.38 Spirits share of consm'!AR8/'1.38 Spirits share of consm'!$B8,"")</f>
        <v>0.35015847860538829</v>
      </c>
      <c r="AS8" s="84">
        <f>IFERROR('1.38 Spirits share of consm'!AS8/'1.38 Spirits share of consm'!$B8,"")</f>
        <v>1.2924781947070214</v>
      </c>
      <c r="AT8" s="84">
        <f>IFERROR('1.38 Spirits share of consm'!AT8/'1.38 Spirits share of consm'!$B8,"")</f>
        <v>0.68310689966117344</v>
      </c>
      <c r="AU8" s="84">
        <f>IFERROR('1.38 Spirits share of consm'!AU8/'1.38 Spirits share of consm'!$B8,"")</f>
        <v>0.83003163132505753</v>
      </c>
      <c r="AV8" s="84">
        <f>IFERROR('1.38 Spirits share of consm'!AV8/'1.38 Spirits share of consm'!$B8,"")</f>
        <v>1.0474305794804657</v>
      </c>
      <c r="AW8" s="84">
        <f>IFERROR('1.38 Spirits share of consm'!AW8/'1.38 Spirits share of consm'!$B8,"")</f>
        <v>1.1167458384166731</v>
      </c>
      <c r="AX8" s="84">
        <f>IFERROR('1.38 Spirits share of consm'!AX8/'1.38 Spirits share of consm'!$B8,"")</f>
        <v>0.98512361574931284</v>
      </c>
      <c r="AY8" s="84">
        <f>IFERROR('1.38 Spirits share of consm'!AY8/'1.38 Spirits share of consm'!$B8,"")</f>
        <v>1.3965741059739543</v>
      </c>
      <c r="AZ8" s="84">
        <f>IFERROR('1.38 Spirits share of consm'!AZ8/'1.38 Spirits share of consm'!$B8,"")</f>
        <v>0.57631204411080517</v>
      </c>
      <c r="BA8" s="84">
        <f>IFERROR('1.38 Spirits share of consm'!BA8/'1.38 Spirits share of consm'!$B8,"")</f>
        <v>0.23709444706549782</v>
      </c>
      <c r="BB8" s="84">
        <f>IFERROR('1.38 Spirits share of consm'!BB8/'1.38 Spirits share of consm'!$B8,"")</f>
        <v>0.36968138099310555</v>
      </c>
      <c r="BC8" s="84">
        <f>IFERROR('1.38 Spirits share of consm'!BC8/'1.38 Spirits share of consm'!$B8,"")</f>
        <v>0.68063494541301972</v>
      </c>
      <c r="BD8" s="84">
        <f>IFERROR('1.38 Spirits share of consm'!BD8/'1.38 Spirits share of consm'!$B8,"")</f>
        <v>0.49338593772428135</v>
      </c>
      <c r="BE8" s="84">
        <f>IFERROR('1.38 Spirits share of consm'!BE8/'1.38 Spirits share of consm'!$B8,"")</f>
        <v>0.25341062406785458</v>
      </c>
      <c r="BF8" s="84">
        <f>IFERROR('1.38 Spirits share of consm'!BF8/'1.38 Spirits share of consm'!$B8,"")</f>
        <v>0.10370599796836294</v>
      </c>
      <c r="BG8" s="84">
        <f>IFERROR('1.38 Spirits share of consm'!BG8/'1.38 Spirits share of consm'!$B8,"")</f>
        <v>0.54553676014607588</v>
      </c>
      <c r="BH8" s="84" t="str">
        <f>IFERROR('1.38 Spirits share of consm'!BH8/'1.38 Spirits share of consm'!$B8,"")</f>
        <v/>
      </c>
      <c r="BI8" s="84">
        <f>IFERROR('1.38 Spirits share of consm'!BI8/'1.38 Spirits share of consm'!$B8,"")</f>
        <v>1.0359203533323287</v>
      </c>
      <c r="BJ8" s="84">
        <f>IFERROR('1.38 Spirits share of consm'!BJ8/'1.38 Spirits share of consm'!$B8,"")</f>
        <v>0.43314798399568127</v>
      </c>
      <c r="BK8" s="84">
        <f>IFERROR('1.38 Spirits share of consm'!BK8/'1.38 Spirits share of consm'!$B8,"")</f>
        <v>0.63003343126644551</v>
      </c>
      <c r="BL8" s="84">
        <f>IFERROR('1.38 Spirits share of consm'!BL8/'1.38 Spirits share of consm'!$B8,"")</f>
        <v>0.46974463011051421</v>
      </c>
      <c r="BM8" s="84" t="str">
        <f>IFERROR('1.38 Spirits share of consm'!BM8/'1.38 Spirits share of consm'!$B8,"")</f>
        <v/>
      </c>
      <c r="BN8" s="84">
        <f>IFERROR('1.38 Spirits share of consm'!BN8/'1.38 Spirits share of consm'!$B8,"")</f>
        <v>0.52692170988149956</v>
      </c>
      <c r="BO8" s="84">
        <f>IFERROR('1.38 Spirits share of consm'!BO8/'1.38 Spirits share of consm'!$B8,"")</f>
        <v>0.23020452296273974</v>
      </c>
      <c r="BP8" s="84">
        <f>IFERROR('1.38 Spirits share of consm'!BP8/'1.38 Spirits share of consm'!$B8,"")</f>
        <v>1.5362315165713498</v>
      </c>
      <c r="BQ8" s="84">
        <f>IFERROR('1.38 Spirits share of consm'!BQ8/'1.38 Spirits share of consm'!$B8,"")</f>
        <v>0.74008833878894542</v>
      </c>
      <c r="BR8" s="84">
        <f>IFERROR('1.38 Spirits share of consm'!BR8/'1.38 Spirits share of consm'!$B8,"")</f>
        <v>0.67703276170248972</v>
      </c>
      <c r="BS8" s="84">
        <f>IFERROR('1.38 Spirits share of consm'!BS8/'1.38 Spirits share of consm'!$B8,"")</f>
        <v>0.74663265780647525</v>
      </c>
      <c r="BT8" s="84">
        <f>IFERROR('1.38 Spirits share of consm'!BT8/'1.38 Spirits share of consm'!$B8,"")</f>
        <v>0.53312534981978987</v>
      </c>
      <c r="BU8" s="84">
        <f>IFERROR('1.38 Spirits share of consm'!BU8/'1.38 Spirits share of consm'!$B8,"")</f>
        <v>0.3200482326190312</v>
      </c>
      <c r="BV8" s="84">
        <f>IFERROR('1.38 Spirits share of consm'!BV8/'1.38 Spirits share of consm'!$B8,"")</f>
        <v>0.35285781932852567</v>
      </c>
      <c r="BW8" s="84">
        <f>IFERROR('1.38 Spirits share of consm'!BW8/'1.38 Spirits share of consm'!$B8,"")</f>
        <v>0.3909858744622563</v>
      </c>
      <c r="BX8" s="84">
        <f>IFERROR('1.38 Spirits share of consm'!BX8/'1.38 Spirits share of consm'!$B8,"")</f>
        <v>0.76811575828567491</v>
      </c>
      <c r="BY8" s="84">
        <f>IFERROR('1.38 Spirits share of consm'!BY8/'1.38 Spirits share of consm'!$B8,"")</f>
        <v>0.67148862197570558</v>
      </c>
      <c r="BZ8" s="84">
        <f>IFERROR('1.38 Spirits share of consm'!BZ8/'1.38 Spirits share of consm'!$B8,"")</f>
        <v>0.54370148088570214</v>
      </c>
      <c r="CA8" s="84">
        <f>IFERROR('1.38 Spirits share of consm'!CA8/'1.38 Spirits share of consm'!$B8,"")</f>
        <v>0.62018915890290727</v>
      </c>
      <c r="CB8" s="84">
        <f>IFERROR('1.38 Spirits share of consm'!CB8/'1.38 Spirits share of consm'!$B8,"")</f>
        <v>0.48663810108605704</v>
      </c>
      <c r="CC8" s="84">
        <f>IFERROR('1.38 Spirits share of consm'!CC8/'1.38 Spirits share of consm'!$B8,"")</f>
        <v>0.34535830226554048</v>
      </c>
      <c r="CD8" s="84">
        <f>IFERROR('1.38 Spirits share of consm'!CD8/'1.38 Spirits share of consm'!$B8,"")</f>
        <v>0.49110735218617124</v>
      </c>
      <c r="CE8" s="84">
        <f>IFERROR('1.38 Spirits share of consm'!CE8/'1.38 Spirits share of consm'!$B8,"")</f>
        <v>0.53792461930682833</v>
      </c>
      <c r="CF8" s="84">
        <f>IFERROR('1.38 Spirits share of consm'!CF8/'1.38 Spirits share of consm'!$B8,"")</f>
        <v>0.2312702846431228</v>
      </c>
      <c r="CG8" s="84">
        <f>IFERROR('1.38 Spirits share of consm'!CG8/'1.38 Spirits share of consm'!$B8,"")</f>
        <v>0.70691141310054839</v>
      </c>
      <c r="CH8" s="84">
        <f>IFERROR('1.38 Spirits share of consm'!CH8/'1.38 Spirits share of consm'!$B8,"")</f>
        <v>0.45498370827709694</v>
      </c>
      <c r="CI8" s="84">
        <f>IFERROR('1.38 Spirits share of consm'!CI8/'1.38 Spirits share of consm'!$B8,"")</f>
        <v>0.32783429717698459</v>
      </c>
      <c r="CJ8" s="84">
        <f>IFERROR('1.38 Spirits share of consm'!CJ8/'1.38 Spirits share of consm'!$B8,"")</f>
        <v>0.80051589804043743</v>
      </c>
      <c r="CK8" s="84">
        <f>IFERROR('1.38 Spirits share of consm'!CK8/'1.38 Spirits share of consm'!$B8,"")</f>
        <v>0.5287640169265736</v>
      </c>
      <c r="CL8" s="84">
        <f>IFERROR('1.38 Spirits share of consm'!CL8/'1.38 Spirits share of consm'!$B8,"")</f>
        <v>0.27563962617907789</v>
      </c>
      <c r="CM8" s="84">
        <f>IFERROR('1.38 Spirits share of consm'!CM8/'1.38 Spirits share of consm'!$B8,"")</f>
        <v>0.37803392393220192</v>
      </c>
      <c r="CN8" s="84">
        <f>IFERROR('1.38 Spirits share of consm'!CN8/'1.38 Spirits share of consm'!$B8,"")</f>
        <v>1.3701052934921978</v>
      </c>
      <c r="CO8" s="84">
        <f>IFERROR('1.38 Spirits share of consm'!CO8/'1.38 Spirits share of consm'!$B8,"")</f>
        <v>0.47061616340830859</v>
      </c>
      <c r="CP8" s="84">
        <f>IFERROR('1.38 Spirits share of consm'!CP8/'1.38 Spirits share of consm'!$B8,"")</f>
        <v>1.6837112684726896</v>
      </c>
      <c r="CR8" s="88"/>
    </row>
    <row r="9" spans="1:96" x14ac:dyDescent="0.25">
      <c r="A9" s="78" t="s">
        <v>30</v>
      </c>
      <c r="B9" s="84">
        <f>IFERROR('1.38 Spirits share of consm'!B9/'1.38 Spirits share of consm'!$B9,"")</f>
        <v>1</v>
      </c>
      <c r="C9" s="84">
        <f>IFERROR('1.38 Spirits share of consm'!C9/'1.38 Spirits share of consm'!$B9,"")</f>
        <v>1.3802000975040845</v>
      </c>
      <c r="D9" s="84">
        <f>IFERROR('1.38 Spirits share of consm'!D9/'1.38 Spirits share of consm'!$B9,"")</f>
        <v>1.7871969885938459</v>
      </c>
      <c r="E9" s="84">
        <f>IFERROR('1.38 Spirits share of consm'!E9/'1.38 Spirits share of consm'!$B9,"")</f>
        <v>1.0474895898223642</v>
      </c>
      <c r="F9" s="84">
        <f>IFERROR('1.38 Spirits share of consm'!F9/'1.38 Spirits share of consm'!$B9,"")</f>
        <v>0.42546036800988524</v>
      </c>
      <c r="G9" s="84">
        <f>IFERROR('1.38 Spirits share of consm'!G9/'1.38 Spirits share of consm'!$B9,"")</f>
        <v>2.3975927221323219</v>
      </c>
      <c r="H9" s="84">
        <f>IFERROR('1.38 Spirits share of consm'!H9/'1.38 Spirits share of consm'!$B9,"")</f>
        <v>0.3723327059570512</v>
      </c>
      <c r="I9" s="84">
        <f>IFERROR('1.38 Spirits share of consm'!I9/'1.38 Spirits share of consm'!$B9,"")</f>
        <v>1.3306415659762802</v>
      </c>
      <c r="J9" s="84">
        <f>IFERROR('1.38 Spirits share of consm'!J9/'1.38 Spirits share of consm'!$B9,"")</f>
        <v>1.2585928969222808</v>
      </c>
      <c r="K9" s="84">
        <f>IFERROR('1.38 Spirits share of consm'!K9/'1.38 Spirits share of consm'!$B9,"")</f>
        <v>0.9442420530309118</v>
      </c>
      <c r="L9" s="84">
        <f>IFERROR('1.38 Spirits share of consm'!L9/'1.38 Spirits share of consm'!$B9,"")</f>
        <v>2.396141123820378</v>
      </c>
      <c r="M9" s="84">
        <f>IFERROR('1.38 Spirits share of consm'!M9/'1.38 Spirits share of consm'!$B9,"")</f>
        <v>1.9533906384155924</v>
      </c>
      <c r="N9" s="84">
        <f>IFERROR('1.38 Spirits share of consm'!N9/'1.38 Spirits share of consm'!$B9,"")</f>
        <v>0.46319961633942686</v>
      </c>
      <c r="O9" s="84">
        <f>IFERROR('1.38 Spirits share of consm'!O9/'1.38 Spirits share of consm'!$B9,"")</f>
        <v>2.0908292432740687</v>
      </c>
      <c r="P9" s="84">
        <f>IFERROR('1.38 Spirits share of consm'!P9/'1.38 Spirits share of consm'!$B9,"")</f>
        <v>1.1924784362322491</v>
      </c>
      <c r="Q9" s="84">
        <f>IFERROR('1.38 Spirits share of consm'!Q9/'1.38 Spirits share of consm'!$B9,"")</f>
        <v>1.8282888353089775</v>
      </c>
      <c r="R9" s="84">
        <f>IFERROR('1.38 Spirits share of consm'!R9/'1.38 Spirits share of consm'!$B9,"")</f>
        <v>2.143009527191992</v>
      </c>
      <c r="S9" s="84">
        <f>IFERROR('1.38 Spirits share of consm'!S9/'1.38 Spirits share of consm'!$B9,"")</f>
        <v>0.21927102168337986</v>
      </c>
      <c r="T9" s="84">
        <f>IFERROR('1.38 Spirits share of consm'!T9/'1.38 Spirits share of consm'!$B9,"")</f>
        <v>0.32091175765451491</v>
      </c>
      <c r="U9" s="84">
        <f>IFERROR('1.38 Spirits share of consm'!U9/'1.38 Spirits share of consm'!$B9,"")</f>
        <v>0.32048100361739473</v>
      </c>
      <c r="V9" s="84">
        <f>IFERROR('1.38 Spirits share of consm'!V9/'1.38 Spirits share of consm'!$B9,"")</f>
        <v>0.32231137279693334</v>
      </c>
      <c r="W9" s="84">
        <f>IFERROR('1.38 Spirits share of consm'!W9/'1.38 Spirits share of consm'!$B9,"")</f>
        <v>1.157048866323815</v>
      </c>
      <c r="X9" s="84">
        <f>IFERROR('1.38 Spirits share of consm'!X9/'1.38 Spirits share of consm'!$B9,"")</f>
        <v>1.1970564378507522</v>
      </c>
      <c r="Y9" s="84">
        <f>IFERROR('1.38 Spirits share of consm'!Y9/'1.38 Spirits share of consm'!$B9,"")</f>
        <v>0.39879753064517492</v>
      </c>
      <c r="Z9" s="84">
        <f>IFERROR('1.38 Spirits share of consm'!Z9/'1.38 Spirits share of consm'!$B9,"")</f>
        <v>0.95911473005667325</v>
      </c>
      <c r="AA9" s="84">
        <f>IFERROR('1.38 Spirits share of consm'!AA9/'1.38 Spirits share of consm'!$B9,"")</f>
        <v>0.45608089340011293</v>
      </c>
      <c r="AB9" s="84">
        <f>IFERROR('1.38 Spirits share of consm'!AB9/'1.38 Spirits share of consm'!$B9,"")</f>
        <v>0.5576483368351417</v>
      </c>
      <c r="AC9" s="84">
        <f>IFERROR('1.38 Spirits share of consm'!AC9/'1.38 Spirits share of consm'!$B9,"")</f>
        <v>1.3562427990163095</v>
      </c>
      <c r="AD9" s="84">
        <f>IFERROR('1.38 Spirits share of consm'!AD9/'1.38 Spirits share of consm'!$B9,"")</f>
        <v>1.0380797725867787</v>
      </c>
      <c r="AE9" s="84">
        <f>IFERROR('1.38 Spirits share of consm'!AE9/'1.38 Spirits share of consm'!$B9,"")</f>
        <v>0.64293804462968729</v>
      </c>
      <c r="AF9" s="84">
        <f>IFERROR('1.38 Spirits share of consm'!AF9/'1.38 Spirits share of consm'!$B9,"")</f>
        <v>1.4293483458749947</v>
      </c>
      <c r="AG9" s="84">
        <f>IFERROR('1.38 Spirits share of consm'!AG9/'1.38 Spirits share of consm'!$B9,"")</f>
        <v>1.1518236942943882</v>
      </c>
      <c r="AH9" s="84">
        <f>IFERROR('1.38 Spirits share of consm'!AH9/'1.38 Spirits share of consm'!$B9,"")</f>
        <v>0.37364373661182959</v>
      </c>
      <c r="AI9" s="84">
        <f>IFERROR('1.38 Spirits share of consm'!AI9/'1.38 Spirits share of consm'!$B9,"")</f>
        <v>0.99975133213854572</v>
      </c>
      <c r="AJ9" s="84">
        <f>IFERROR('1.38 Spirits share of consm'!AJ9/'1.38 Spirits share of consm'!$B9,"")</f>
        <v>0.47615624896430597</v>
      </c>
      <c r="AK9" s="84">
        <f>IFERROR('1.38 Spirits share of consm'!AK9/'1.38 Spirits share of consm'!$B9,"")</f>
        <v>1.4049251533786025</v>
      </c>
      <c r="AL9" s="84">
        <f>IFERROR('1.38 Spirits share of consm'!AL9/'1.38 Spirits share of consm'!$B9,"")</f>
        <v>0.52226533922834695</v>
      </c>
      <c r="AM9" s="84">
        <f>IFERROR('1.38 Spirits share of consm'!AM9/'1.38 Spirits share of consm'!$B9,"")</f>
        <v>0.85373155283294722</v>
      </c>
      <c r="AN9" s="84">
        <f>IFERROR('1.38 Spirits share of consm'!AN9/'1.38 Spirits share of consm'!$B9,"")</f>
        <v>0.28609388068023417</v>
      </c>
      <c r="AO9" s="84">
        <f>IFERROR('1.38 Spirits share of consm'!AO9/'1.38 Spirits share of consm'!$B9,"")</f>
        <v>1.2388119786754395</v>
      </c>
      <c r="AP9" s="84">
        <f>IFERROR('1.38 Spirits share of consm'!AP9/'1.38 Spirits share of consm'!$B9,"")</f>
        <v>0.91288724837429902</v>
      </c>
      <c r="AQ9" s="84">
        <f>IFERROR('1.38 Spirits share of consm'!AQ9/'1.38 Spirits share of consm'!$B9,"")</f>
        <v>0.21143020480521096</v>
      </c>
      <c r="AR9" s="84">
        <f>IFERROR('1.38 Spirits share of consm'!AR9/'1.38 Spirits share of consm'!$B9,"")</f>
        <v>0.33687244824685586</v>
      </c>
      <c r="AS9" s="84">
        <f>IFERROR('1.38 Spirits share of consm'!AS9/'1.38 Spirits share of consm'!$B9,"")</f>
        <v>1.2431245293080426</v>
      </c>
      <c r="AT9" s="84">
        <f>IFERROR('1.38 Spirits share of consm'!AT9/'1.38 Spirits share of consm'!$B9,"")</f>
        <v>0.72381198439022498</v>
      </c>
      <c r="AU9" s="84">
        <f>IFERROR('1.38 Spirits share of consm'!AU9/'1.38 Spirits share of consm'!$B9,"")</f>
        <v>0.80828058356697152</v>
      </c>
      <c r="AV9" s="84">
        <f>IFERROR('1.38 Spirits share of consm'!AV9/'1.38 Spirits share of consm'!$B9,"")</f>
        <v>1.029472145948414</v>
      </c>
      <c r="AW9" s="84">
        <f>IFERROR('1.38 Spirits share of consm'!AW9/'1.38 Spirits share of consm'!$B9,"")</f>
        <v>1.219093682835533</v>
      </c>
      <c r="AX9" s="84">
        <f>IFERROR('1.38 Spirits share of consm'!AX9/'1.38 Spirits share of consm'!$B9,"")</f>
        <v>0.97135874788718402</v>
      </c>
      <c r="AY9" s="84">
        <f>IFERROR('1.38 Spirits share of consm'!AY9/'1.38 Spirits share of consm'!$B9,"")</f>
        <v>1.4272753728353631</v>
      </c>
      <c r="AZ9" s="84">
        <f>IFERROR('1.38 Spirits share of consm'!AZ9/'1.38 Spirits share of consm'!$B9,"")</f>
        <v>0.56971376340704472</v>
      </c>
      <c r="BA9" s="84">
        <f>IFERROR('1.38 Spirits share of consm'!BA9/'1.38 Spirits share of consm'!$B9,"")</f>
        <v>0.23407681146564616</v>
      </c>
      <c r="BB9" s="84">
        <f>IFERROR('1.38 Spirits share of consm'!BB9/'1.38 Spirits share of consm'!$B9,"")</f>
        <v>0.41165232361199844</v>
      </c>
      <c r="BC9" s="84">
        <f>IFERROR('1.38 Spirits share of consm'!BC9/'1.38 Spirits share of consm'!$B9,"")</f>
        <v>0.66512452619642304</v>
      </c>
      <c r="BD9" s="84">
        <f>IFERROR('1.38 Spirits share of consm'!BD9/'1.38 Spirits share of consm'!$B9,"")</f>
        <v>0.496933390507793</v>
      </c>
      <c r="BE9" s="84">
        <f>IFERROR('1.38 Spirits share of consm'!BE9/'1.38 Spirits share of consm'!$B9,"")</f>
        <v>0.24363096703567255</v>
      </c>
      <c r="BF9" s="84">
        <f>IFERROR('1.38 Spirits share of consm'!BF9/'1.38 Spirits share of consm'!$B9,"")</f>
        <v>9.7801678523280727E-2</v>
      </c>
      <c r="BG9" s="84">
        <f>IFERROR('1.38 Spirits share of consm'!BG9/'1.38 Spirits share of consm'!$B9,"")</f>
        <v>0.57218776136046845</v>
      </c>
      <c r="BH9" s="84" t="str">
        <f>IFERROR('1.38 Spirits share of consm'!BH9/'1.38 Spirits share of consm'!$B9,"")</f>
        <v/>
      </c>
      <c r="BI9" s="84">
        <f>IFERROR('1.38 Spirits share of consm'!BI9/'1.38 Spirits share of consm'!$B9,"")</f>
        <v>1.0769078388881543</v>
      </c>
      <c r="BJ9" s="84">
        <f>IFERROR('1.38 Spirits share of consm'!BJ9/'1.38 Spirits share of consm'!$B9,"")</f>
        <v>0.44214508832399835</v>
      </c>
      <c r="BK9" s="84">
        <f>IFERROR('1.38 Spirits share of consm'!BK9/'1.38 Spirits share of consm'!$B9,"")</f>
        <v>0.62981818336799755</v>
      </c>
      <c r="BL9" s="84">
        <f>IFERROR('1.38 Spirits share of consm'!BL9/'1.38 Spirits share of consm'!$B9,"")</f>
        <v>0.45640783310864341</v>
      </c>
      <c r="BM9" s="84" t="str">
        <f>IFERROR('1.38 Spirits share of consm'!BM9/'1.38 Spirits share of consm'!$B9,"")</f>
        <v/>
      </c>
      <c r="BN9" s="84">
        <f>IFERROR('1.38 Spirits share of consm'!BN9/'1.38 Spirits share of consm'!$B9,"")</f>
        <v>0.53590115524571369</v>
      </c>
      <c r="BO9" s="84">
        <f>IFERROR('1.38 Spirits share of consm'!BO9/'1.38 Spirits share of consm'!$B9,"")</f>
        <v>0.25132457652100959</v>
      </c>
      <c r="BP9" s="84">
        <f>IFERROR('1.38 Spirits share of consm'!BP9/'1.38 Spirits share of consm'!$B9,"")</f>
        <v>1.6040612506638077</v>
      </c>
      <c r="BQ9" s="84">
        <f>IFERROR('1.38 Spirits share of consm'!BQ9/'1.38 Spirits share of consm'!$B9,"")</f>
        <v>0.75485763644234405</v>
      </c>
      <c r="BR9" s="84">
        <f>IFERROR('1.38 Spirits share of consm'!BR9/'1.38 Spirits share of consm'!$B9,"")</f>
        <v>0.69200210014925156</v>
      </c>
      <c r="BS9" s="84">
        <f>IFERROR('1.38 Spirits share of consm'!BS9/'1.38 Spirits share of consm'!$B9,"")</f>
        <v>0.76130297223950372</v>
      </c>
      <c r="BT9" s="84">
        <f>IFERROR('1.38 Spirits share of consm'!BT9/'1.38 Spirits share of consm'!$B9,"")</f>
        <v>0.54508342320508874</v>
      </c>
      <c r="BU9" s="84">
        <f>IFERROR('1.38 Spirits share of consm'!BU9/'1.38 Spirits share of consm'!$B9,"")</f>
        <v>0.32217574269560489</v>
      </c>
      <c r="BV9" s="84">
        <f>IFERROR('1.38 Spirits share of consm'!BV9/'1.38 Spirits share of consm'!$B9,"")</f>
        <v>0.35957582484180584</v>
      </c>
      <c r="BW9" s="84">
        <f>IFERROR('1.38 Spirits share of consm'!BW9/'1.38 Spirits share of consm'!$B9,"")</f>
        <v>0.39225323010844981</v>
      </c>
      <c r="BX9" s="84">
        <f>IFERROR('1.38 Spirits share of consm'!BX9/'1.38 Spirits share of consm'!$B9,"")</f>
        <v>0.773515165318442</v>
      </c>
      <c r="BY9" s="84">
        <f>IFERROR('1.38 Spirits share of consm'!BY9/'1.38 Spirits share of consm'!$B9,"")</f>
        <v>0.70047705004139049</v>
      </c>
      <c r="BZ9" s="84">
        <f>IFERROR('1.38 Spirits share of consm'!BZ9/'1.38 Spirits share of consm'!$B9,"")</f>
        <v>0.55793605585197237</v>
      </c>
      <c r="CA9" s="84">
        <f>IFERROR('1.38 Spirits share of consm'!CA9/'1.38 Spirits share of consm'!$B9,"")</f>
        <v>0.62101287405507033</v>
      </c>
      <c r="CB9" s="84">
        <f>IFERROR('1.38 Spirits share of consm'!CB9/'1.38 Spirits share of consm'!$B9,"")</f>
        <v>0.49956652836607596</v>
      </c>
      <c r="CC9" s="84">
        <f>IFERROR('1.38 Spirits share of consm'!CC9/'1.38 Spirits share of consm'!$B9,"")</f>
        <v>0.34572825250961264</v>
      </c>
      <c r="CD9" s="84">
        <f>IFERROR('1.38 Spirits share of consm'!CD9/'1.38 Spirits share of consm'!$B9,"")</f>
        <v>0.47041007113923111</v>
      </c>
      <c r="CE9" s="84">
        <f>IFERROR('1.38 Spirits share of consm'!CE9/'1.38 Spirits share of consm'!$B9,"")</f>
        <v>0.55268136040499805</v>
      </c>
      <c r="CF9" s="84">
        <f>IFERROR('1.38 Spirits share of consm'!CF9/'1.38 Spirits share of consm'!$B9,"")</f>
        <v>0.23977868251416831</v>
      </c>
      <c r="CG9" s="84">
        <f>IFERROR('1.38 Spirits share of consm'!CG9/'1.38 Spirits share of consm'!$B9,"")</f>
        <v>0.71775443213276668</v>
      </c>
      <c r="CH9" s="84">
        <f>IFERROR('1.38 Spirits share of consm'!CH9/'1.38 Spirits share of consm'!$B9,"")</f>
        <v>0.45396714950913203</v>
      </c>
      <c r="CI9" s="84">
        <f>IFERROR('1.38 Spirits share of consm'!CI9/'1.38 Spirits share of consm'!$B9,"")</f>
        <v>0.32656916857973128</v>
      </c>
      <c r="CJ9" s="84">
        <f>IFERROR('1.38 Spirits share of consm'!CJ9/'1.38 Spirits share of consm'!$B9,"")</f>
        <v>0.8118852091640667</v>
      </c>
      <c r="CK9" s="84">
        <f>IFERROR('1.38 Spirits share of consm'!CK9/'1.38 Spirits share of consm'!$B9,"")</f>
        <v>0.54909214649995419</v>
      </c>
      <c r="CL9" s="84">
        <f>IFERROR('1.38 Spirits share of consm'!CL9/'1.38 Spirits share of consm'!$B9,"")</f>
        <v>0.31537621684646355</v>
      </c>
      <c r="CM9" s="84">
        <f>IFERROR('1.38 Spirits share of consm'!CM9/'1.38 Spirits share of consm'!$B9,"")</f>
        <v>0.37122079087952947</v>
      </c>
      <c r="CN9" s="84">
        <f>IFERROR('1.38 Spirits share of consm'!CN9/'1.38 Spirits share of consm'!$B9,"")</f>
        <v>1.3815627696230781</v>
      </c>
      <c r="CO9" s="84">
        <f>IFERROR('1.38 Spirits share of consm'!CO9/'1.38 Spirits share of consm'!$B9,"")</f>
        <v>0.46815362293129237</v>
      </c>
      <c r="CP9" s="84">
        <f>IFERROR('1.38 Spirits share of consm'!CP9/'1.38 Spirits share of consm'!$B9,"")</f>
        <v>1.6972910937720698</v>
      </c>
      <c r="CR9" s="88"/>
    </row>
    <row r="10" spans="1:96" x14ac:dyDescent="0.25">
      <c r="A10" s="78" t="s">
        <v>31</v>
      </c>
      <c r="B10" s="84">
        <f>IFERROR('1.38 Spirits share of consm'!B10/'1.38 Spirits share of consm'!$B10,"")</f>
        <v>1</v>
      </c>
      <c r="C10" s="84">
        <f>IFERROR('1.38 Spirits share of consm'!C10/'1.38 Spirits share of consm'!$B10,"")</f>
        <v>1.3738256121810797</v>
      </c>
      <c r="D10" s="84">
        <f>IFERROR('1.38 Spirits share of consm'!D10/'1.38 Spirits share of consm'!$B10,"")</f>
        <v>1.6129174862442779</v>
      </c>
      <c r="E10" s="84">
        <f>IFERROR('1.38 Spirits share of consm'!E10/'1.38 Spirits share of consm'!$B10,"")</f>
        <v>1.0267378867954016</v>
      </c>
      <c r="F10" s="84">
        <f>IFERROR('1.38 Spirits share of consm'!F10/'1.38 Spirits share of consm'!$B10,"")</f>
        <v>0.41637166218972654</v>
      </c>
      <c r="G10" s="84">
        <f>IFERROR('1.38 Spirits share of consm'!G10/'1.38 Spirits share of consm'!$B10,"")</f>
        <v>2.3921831654550738</v>
      </c>
      <c r="H10" s="84">
        <f>IFERROR('1.38 Spirits share of consm'!H10/'1.38 Spirits share of consm'!$B10,"")</f>
        <v>0.336252289505163</v>
      </c>
      <c r="I10" s="84">
        <f>IFERROR('1.38 Spirits share of consm'!I10/'1.38 Spirits share of consm'!$B10,"")</f>
        <v>1.3124757718999502</v>
      </c>
      <c r="J10" s="84">
        <f>IFERROR('1.38 Spirits share of consm'!J10/'1.38 Spirits share of consm'!$B10,"")</f>
        <v>1.2384026826621364</v>
      </c>
      <c r="K10" s="84">
        <f>IFERROR('1.38 Spirits share of consm'!K10/'1.38 Spirits share of consm'!$B10,"")</f>
        <v>0.93727016129785601</v>
      </c>
      <c r="L10" s="84">
        <f>IFERROR('1.38 Spirits share of consm'!L10/'1.38 Spirits share of consm'!$B10,"")</f>
        <v>2.4047133431278329</v>
      </c>
      <c r="M10" s="84">
        <f>IFERROR('1.38 Spirits share of consm'!M10/'1.38 Spirits share of consm'!$B10,"")</f>
        <v>1.9630985950637883</v>
      </c>
      <c r="N10" s="84">
        <f>IFERROR('1.38 Spirits share of consm'!N10/'1.38 Spirits share of consm'!$B10,"")</f>
        <v>0.48094266862556656</v>
      </c>
      <c r="O10" s="84">
        <f>IFERROR('1.38 Spirits share of consm'!O10/'1.38 Spirits share of consm'!$B10,"")</f>
        <v>2.0908492105789396</v>
      </c>
      <c r="P10" s="84">
        <f>IFERROR('1.38 Spirits share of consm'!P10/'1.38 Spirits share of consm'!$B10,"")</f>
        <v>1.2216508490723785</v>
      </c>
      <c r="Q10" s="84">
        <f>IFERROR('1.38 Spirits share of consm'!Q10/'1.38 Spirits share of consm'!$B10,"")</f>
        <v>1.8502992493780113</v>
      </c>
      <c r="R10" s="84">
        <f>IFERROR('1.38 Spirits share of consm'!R10/'1.38 Spirits share of consm'!$B10,"")</f>
        <v>2.14032416104738</v>
      </c>
      <c r="S10" s="84">
        <f>IFERROR('1.38 Spirits share of consm'!S10/'1.38 Spirits share of consm'!$B10,"")</f>
        <v>0.22020550757727639</v>
      </c>
      <c r="T10" s="84">
        <f>IFERROR('1.38 Spirits share of consm'!T10/'1.38 Spirits share of consm'!$B10,"")</f>
        <v>0.32118355040022256</v>
      </c>
      <c r="U10" s="84">
        <f>IFERROR('1.38 Spirits share of consm'!U10/'1.38 Spirits share of consm'!$B10,"")</f>
        <v>0.3208020399278278</v>
      </c>
      <c r="V10" s="84">
        <f>IFERROR('1.38 Spirits share of consm'!V10/'1.38 Spirits share of consm'!$B10,"")</f>
        <v>0.3223818825630751</v>
      </c>
      <c r="W10" s="84">
        <f>IFERROR('1.38 Spirits share of consm'!W10/'1.38 Spirits share of consm'!$B10,"")</f>
        <v>1.157464772860008</v>
      </c>
      <c r="X10" s="84">
        <f>IFERROR('1.38 Spirits share of consm'!X10/'1.38 Spirits share of consm'!$B10,"")</f>
        <v>1.3000225035885622</v>
      </c>
      <c r="Y10" s="84">
        <f>IFERROR('1.38 Spirits share of consm'!Y10/'1.38 Spirits share of consm'!$B10,"")</f>
        <v>0.37097102183618391</v>
      </c>
      <c r="Z10" s="84">
        <f>IFERROR('1.38 Spirits share of consm'!Z10/'1.38 Spirits share of consm'!$B10,"")</f>
        <v>0.9415064106144565</v>
      </c>
      <c r="AA10" s="84">
        <f>IFERROR('1.38 Spirits share of consm'!AA10/'1.38 Spirits share of consm'!$B10,"")</f>
        <v>0.43960089195288171</v>
      </c>
      <c r="AB10" s="84">
        <f>IFERROR('1.38 Spirits share of consm'!AB10/'1.38 Spirits share of consm'!$B10,"")</f>
        <v>0.56409117264537123</v>
      </c>
      <c r="AC10" s="84">
        <f>IFERROR('1.38 Spirits share of consm'!AC10/'1.38 Spirits share of consm'!$B10,"")</f>
        <v>1.3537121584549034</v>
      </c>
      <c r="AD10" s="84">
        <f>IFERROR('1.38 Spirits share of consm'!AD10/'1.38 Spirits share of consm'!$B10,"")</f>
        <v>1.0107616247130808</v>
      </c>
      <c r="AE10" s="84">
        <f>IFERROR('1.38 Spirits share of consm'!AE10/'1.38 Spirits share of consm'!$B10,"")</f>
        <v>0.64693659539690496</v>
      </c>
      <c r="AF10" s="84">
        <f>IFERROR('1.38 Spirits share of consm'!AF10/'1.38 Spirits share of consm'!$B10,"")</f>
        <v>1.440680940391764</v>
      </c>
      <c r="AG10" s="84">
        <f>IFERROR('1.38 Spirits share of consm'!AG10/'1.38 Spirits share of consm'!$B10,"")</f>
        <v>1.0406183375718159</v>
      </c>
      <c r="AH10" s="84">
        <f>IFERROR('1.38 Spirits share of consm'!AH10/'1.38 Spirits share of consm'!$B10,"")</f>
        <v>0.32171164995899387</v>
      </c>
      <c r="AI10" s="84">
        <f>IFERROR('1.38 Spirits share of consm'!AI10/'1.38 Spirits share of consm'!$B10,"")</f>
        <v>1.044782262313676</v>
      </c>
      <c r="AJ10" s="84">
        <f>IFERROR('1.38 Spirits share of consm'!AJ10/'1.38 Spirits share of consm'!$B10,"")</f>
        <v>0.4719839326413649</v>
      </c>
      <c r="AK10" s="84">
        <f>IFERROR('1.38 Spirits share of consm'!AK10/'1.38 Spirits share of consm'!$B10,"")</f>
        <v>1.3743168212680323</v>
      </c>
      <c r="AL10" s="84">
        <f>IFERROR('1.38 Spirits share of consm'!AL10/'1.38 Spirits share of consm'!$B10,"")</f>
        <v>0.49819621727581109</v>
      </c>
      <c r="AM10" s="84">
        <f>IFERROR('1.38 Spirits share of consm'!AM10/'1.38 Spirits share of consm'!$B10,"")</f>
        <v>0.87222684406985818</v>
      </c>
      <c r="AN10" s="84">
        <f>IFERROR('1.38 Spirits share of consm'!AN10/'1.38 Spirits share of consm'!$B10,"")</f>
        <v>0.29970072700066097</v>
      </c>
      <c r="AO10" s="84">
        <f>IFERROR('1.38 Spirits share of consm'!AO10/'1.38 Spirits share of consm'!$B10,"")</f>
        <v>1.3314545227106616</v>
      </c>
      <c r="AP10" s="84">
        <f>IFERROR('1.38 Spirits share of consm'!AP10/'1.38 Spirits share of consm'!$B10,"")</f>
        <v>0.88407864638398548</v>
      </c>
      <c r="AQ10" s="84">
        <f>IFERROR('1.38 Spirits share of consm'!AQ10/'1.38 Spirits share of consm'!$B10,"")</f>
        <v>0.22476785614758971</v>
      </c>
      <c r="AR10" s="84">
        <f>IFERROR('1.38 Spirits share of consm'!AR10/'1.38 Spirits share of consm'!$B10,"")</f>
        <v>0.3408743141031722</v>
      </c>
      <c r="AS10" s="84">
        <f>IFERROR('1.38 Spirits share of consm'!AS10/'1.38 Spirits share of consm'!$B10,"")</f>
        <v>1.1919438397668813</v>
      </c>
      <c r="AT10" s="84">
        <f>IFERROR('1.38 Spirits share of consm'!AT10/'1.38 Spirits share of consm'!$B10,"")</f>
        <v>0.74507661886088694</v>
      </c>
      <c r="AU10" s="84">
        <f>IFERROR('1.38 Spirits share of consm'!AU10/'1.38 Spirits share of consm'!$B10,"")</f>
        <v>0.80405216782520306</v>
      </c>
      <c r="AV10" s="84">
        <f>IFERROR('1.38 Spirits share of consm'!AV10/'1.38 Spirits share of consm'!$B10,"")</f>
        <v>1.0085955964341917</v>
      </c>
      <c r="AW10" s="84">
        <f>IFERROR('1.38 Spirits share of consm'!AW10/'1.38 Spirits share of consm'!$B10,"")</f>
        <v>1.2056780988334299</v>
      </c>
      <c r="AX10" s="84">
        <f>IFERROR('1.38 Spirits share of consm'!AX10/'1.38 Spirits share of consm'!$B10,"")</f>
        <v>0.95287632472644668</v>
      </c>
      <c r="AY10" s="84">
        <f>IFERROR('1.38 Spirits share of consm'!AY10/'1.38 Spirits share of consm'!$B10,"")</f>
        <v>1.4231402942955362</v>
      </c>
      <c r="AZ10" s="84">
        <f>IFERROR('1.38 Spirits share of consm'!AZ10/'1.38 Spirits share of consm'!$B10,"")</f>
        <v>0.5394700833260323</v>
      </c>
      <c r="BA10" s="84">
        <f>IFERROR('1.38 Spirits share of consm'!BA10/'1.38 Spirits share of consm'!$B10,"")</f>
        <v>0.22257217350633016</v>
      </c>
      <c r="BB10" s="84">
        <f>IFERROR('1.38 Spirits share of consm'!BB10/'1.38 Spirits share of consm'!$B10,"")</f>
        <v>0.45088375183646862</v>
      </c>
      <c r="BC10" s="84">
        <f>IFERROR('1.38 Spirits share of consm'!BC10/'1.38 Spirits share of consm'!$B10,"")</f>
        <v>0.68860283344504369</v>
      </c>
      <c r="BD10" s="84">
        <f>IFERROR('1.38 Spirits share of consm'!BD10/'1.38 Spirits share of consm'!$B10,"")</f>
        <v>0.48501691939517311</v>
      </c>
      <c r="BE10" s="84">
        <f>IFERROR('1.38 Spirits share of consm'!BE10/'1.38 Spirits share of consm'!$B10,"")</f>
        <v>0.23339864800946614</v>
      </c>
      <c r="BF10" s="84">
        <f>IFERROR('1.38 Spirits share of consm'!BF10/'1.38 Spirits share of consm'!$B10,"")</f>
        <v>0.11208409650172101</v>
      </c>
      <c r="BG10" s="84">
        <f>IFERROR('1.38 Spirits share of consm'!BG10/'1.38 Spirits share of consm'!$B10,"")</f>
        <v>0.51958984735440672</v>
      </c>
      <c r="BH10" s="84" t="str">
        <f>IFERROR('1.38 Spirits share of consm'!BH10/'1.38 Spirits share of consm'!$B10,"")</f>
        <v/>
      </c>
      <c r="BI10" s="84">
        <f>IFERROR('1.38 Spirits share of consm'!BI10/'1.38 Spirits share of consm'!$B10,"")</f>
        <v>1.0980011868621427</v>
      </c>
      <c r="BJ10" s="84">
        <f>IFERROR('1.38 Spirits share of consm'!BJ10/'1.38 Spirits share of consm'!$B10,"")</f>
        <v>0.44086411290676936</v>
      </c>
      <c r="BK10" s="84">
        <f>IFERROR('1.38 Spirits share of consm'!BK10/'1.38 Spirits share of consm'!$B10,"")</f>
        <v>0.62025020022745481</v>
      </c>
      <c r="BL10" s="84">
        <f>IFERROR('1.38 Spirits share of consm'!BL10/'1.38 Spirits share of consm'!$B10,"")</f>
        <v>0.43871355625844366</v>
      </c>
      <c r="BM10" s="84" t="str">
        <f>IFERROR('1.38 Spirits share of consm'!BM10/'1.38 Spirits share of consm'!$B10,"")</f>
        <v/>
      </c>
      <c r="BN10" s="84">
        <f>IFERROR('1.38 Spirits share of consm'!BN10/'1.38 Spirits share of consm'!$B10,"")</f>
        <v>0.52251859486803898</v>
      </c>
      <c r="BO10" s="84">
        <f>IFERROR('1.38 Spirits share of consm'!BO10/'1.38 Spirits share of consm'!$B10,"")</f>
        <v>0.24492450717042744</v>
      </c>
      <c r="BP10" s="84">
        <f>IFERROR('1.38 Spirits share of consm'!BP10/'1.38 Spirits share of consm'!$B10,"")</f>
        <v>1.6427989049368035</v>
      </c>
      <c r="BQ10" s="84">
        <f>IFERROR('1.38 Spirits share of consm'!BQ10/'1.38 Spirits share of consm'!$B10,"")</f>
        <v>0.75602953414632301</v>
      </c>
      <c r="BR10" s="84">
        <f>IFERROR('1.38 Spirits share of consm'!BR10/'1.38 Spirits share of consm'!$B10,"")</f>
        <v>0.67831065056153006</v>
      </c>
      <c r="BS10" s="84">
        <f>IFERROR('1.38 Spirits share of consm'!BS10/'1.38 Spirits share of consm'!$B10,"")</f>
        <v>0.76433436754877881</v>
      </c>
      <c r="BT10" s="84">
        <f>IFERROR('1.38 Spirits share of consm'!BT10/'1.38 Spirits share of consm'!$B10,"")</f>
        <v>0.54745468913098561</v>
      </c>
      <c r="BU10" s="84">
        <f>IFERROR('1.38 Spirits share of consm'!BU10/'1.38 Spirits share of consm'!$B10,"")</f>
        <v>0.32272405650691616</v>
      </c>
      <c r="BV10" s="84">
        <f>IFERROR('1.38 Spirits share of consm'!BV10/'1.38 Spirits share of consm'!$B10,"")</f>
        <v>0.36285833547396124</v>
      </c>
      <c r="BW10" s="84">
        <f>IFERROR('1.38 Spirits share of consm'!BW10/'1.38 Spirits share of consm'!$B10,"")</f>
        <v>0.38011512097079714</v>
      </c>
      <c r="BX10" s="84">
        <f>IFERROR('1.38 Spirits share of consm'!BX10/'1.38 Spirits share of consm'!$B10,"")</f>
        <v>0.76247008440638586</v>
      </c>
      <c r="BY10" s="84">
        <f>IFERROR('1.38 Spirits share of consm'!BY10/'1.38 Spirits share of consm'!$B10,"")</f>
        <v>0.71611011722956552</v>
      </c>
      <c r="BZ10" s="84">
        <f>IFERROR('1.38 Spirits share of consm'!BZ10/'1.38 Spirits share of consm'!$B10,"")</f>
        <v>0.55318196811271514</v>
      </c>
      <c r="CA10" s="84">
        <f>IFERROR('1.38 Spirits share of consm'!CA10/'1.38 Spirits share of consm'!$B10,"")</f>
        <v>0.6083626541126107</v>
      </c>
      <c r="CB10" s="84">
        <f>IFERROR('1.38 Spirits share of consm'!CB10/'1.38 Spirits share of consm'!$B10,"")</f>
        <v>0.50891696255009622</v>
      </c>
      <c r="CC10" s="84">
        <f>IFERROR('1.38 Spirits share of consm'!CC10/'1.38 Spirits share of consm'!$B10,"")</f>
        <v>0.34324356071087231</v>
      </c>
      <c r="CD10" s="84">
        <f>IFERROR('1.38 Spirits share of consm'!CD10/'1.38 Spirits share of consm'!$B10,"")</f>
        <v>0.46037722818171256</v>
      </c>
      <c r="CE10" s="84">
        <f>IFERROR('1.38 Spirits share of consm'!CE10/'1.38 Spirits share of consm'!$B10,"")</f>
        <v>0.54062168590027182</v>
      </c>
      <c r="CF10" s="84">
        <f>IFERROR('1.38 Spirits share of consm'!CF10/'1.38 Spirits share of consm'!$B10,"")</f>
        <v>0.23512752688361035</v>
      </c>
      <c r="CG10" s="84">
        <f>IFERROR('1.38 Spirits share of consm'!CG10/'1.38 Spirits share of consm'!$B10,"")</f>
        <v>0.71498556132800795</v>
      </c>
      <c r="CH10" s="84">
        <f>IFERROR('1.38 Spirits share of consm'!CH10/'1.38 Spirits share of consm'!$B10,"")</f>
        <v>0.44555415666109666</v>
      </c>
      <c r="CI10" s="84">
        <f>IFERROR('1.38 Spirits share of consm'!CI10/'1.38 Spirits share of consm'!$B10,"")</f>
        <v>0.33362689625377134</v>
      </c>
      <c r="CJ10" s="84">
        <f>IFERROR('1.38 Spirits share of consm'!CJ10/'1.38 Spirits share of consm'!$B10,"")</f>
        <v>0.82662021170019251</v>
      </c>
      <c r="CK10" s="84">
        <f>IFERROR('1.38 Spirits share of consm'!CK10/'1.38 Spirits share of consm'!$B10,"")</f>
        <v>0.57041045713207827</v>
      </c>
      <c r="CL10" s="84">
        <f>IFERROR('1.38 Spirits share of consm'!CL10/'1.38 Spirits share of consm'!$B10,"")</f>
        <v>0.30590571099652819</v>
      </c>
      <c r="CM10" s="84">
        <f>IFERROR('1.38 Spirits share of consm'!CM10/'1.38 Spirits share of consm'!$B10,"")</f>
        <v>0.35151955846385818</v>
      </c>
      <c r="CN10" s="84">
        <f>IFERROR('1.38 Spirits share of consm'!CN10/'1.38 Spirits share of consm'!$B10,"")</f>
        <v>1.3561167561367671</v>
      </c>
      <c r="CO10" s="84">
        <f>IFERROR('1.38 Spirits share of consm'!CO10/'1.38 Spirits share of consm'!$B10,"")</f>
        <v>0.45530107032536721</v>
      </c>
      <c r="CP10" s="84">
        <f>IFERROR('1.38 Spirits share of consm'!CP10/'1.38 Spirits share of consm'!$B10,"")</f>
        <v>1.6752130343118705</v>
      </c>
      <c r="CR10" s="88"/>
    </row>
    <row r="11" spans="1:96" x14ac:dyDescent="0.25">
      <c r="A11" s="78" t="s">
        <v>32</v>
      </c>
      <c r="B11" s="84">
        <f>IFERROR('1.38 Spirits share of consm'!B11/'1.38 Spirits share of consm'!$B11,"")</f>
        <v>1</v>
      </c>
      <c r="C11" s="84">
        <f>IFERROR('1.38 Spirits share of consm'!C11/'1.38 Spirits share of consm'!$B11,"")</f>
        <v>1.3694692181180532</v>
      </c>
      <c r="D11" s="84">
        <f>IFERROR('1.38 Spirits share of consm'!D11/'1.38 Spirits share of consm'!$B11,"")</f>
        <v>1.4807574941447794</v>
      </c>
      <c r="E11" s="84">
        <f>IFERROR('1.38 Spirits share of consm'!E11/'1.38 Spirits share of consm'!$B11,"")</f>
        <v>1.0089419532316075</v>
      </c>
      <c r="F11" s="84">
        <f>IFERROR('1.38 Spirits share of consm'!F11/'1.38 Spirits share of consm'!$B11,"")</f>
        <v>0.42128049550869728</v>
      </c>
      <c r="G11" s="84">
        <f>IFERROR('1.38 Spirits share of consm'!G11/'1.38 Spirits share of consm'!$B11,"")</f>
        <v>2.398664145543342</v>
      </c>
      <c r="H11" s="84">
        <f>IFERROR('1.38 Spirits share of consm'!H11/'1.38 Spirits share of consm'!$B11,"")</f>
        <v>0.33994730783884314</v>
      </c>
      <c r="I11" s="84">
        <f>IFERROR('1.38 Spirits share of consm'!I11/'1.38 Spirits share of consm'!$B11,"")</f>
        <v>1.324740250713031</v>
      </c>
      <c r="J11" s="84">
        <f>IFERROR('1.38 Spirits share of consm'!J11/'1.38 Spirits share of consm'!$B11,"")</f>
        <v>1.2444957811968216</v>
      </c>
      <c r="K11" s="84">
        <f>IFERROR('1.38 Spirits share of consm'!K11/'1.38 Spirits share of consm'!$B11,"")</f>
        <v>0.93003494816208887</v>
      </c>
      <c r="L11" s="84">
        <f>IFERROR('1.38 Spirits share of consm'!L11/'1.38 Spirits share of consm'!$B11,"")</f>
        <v>2.4243099439021503</v>
      </c>
      <c r="M11" s="84">
        <f>IFERROR('1.38 Spirits share of consm'!M11/'1.38 Spirits share of consm'!$B11,"")</f>
        <v>1.9920825296310729</v>
      </c>
      <c r="N11" s="84">
        <f>IFERROR('1.38 Spirits share of consm'!N11/'1.38 Spirits share of consm'!$B11,"")</f>
        <v>0.48550221147688305</v>
      </c>
      <c r="O11" s="84">
        <f>IFERROR('1.38 Spirits share of consm'!O11/'1.38 Spirits share of consm'!$B11,"")</f>
        <v>2.0634120127198714</v>
      </c>
      <c r="P11" s="84">
        <f>IFERROR('1.38 Spirits share of consm'!P11/'1.38 Spirits share of consm'!$B11,"")</f>
        <v>1.2294204406085314</v>
      </c>
      <c r="Q11" s="84">
        <f>IFERROR('1.38 Spirits share of consm'!Q11/'1.38 Spirits share of consm'!$B11,"")</f>
        <v>1.9431782654167578</v>
      </c>
      <c r="R11" s="84">
        <f>IFERROR('1.38 Spirits share of consm'!R11/'1.38 Spirits share of consm'!$B11,"")</f>
        <v>2.0506447649026294</v>
      </c>
      <c r="S11" s="84">
        <f>IFERROR('1.38 Spirits share of consm'!S11/'1.38 Spirits share of consm'!$B11,"")</f>
        <v>0.22632610521885249</v>
      </c>
      <c r="T11" s="84">
        <f>IFERROR('1.38 Spirits share of consm'!T11/'1.38 Spirits share of consm'!$B11,"")</f>
        <v>0.33159935212110891</v>
      </c>
      <c r="U11" s="84">
        <f>IFERROR('1.38 Spirits share of consm'!U11/'1.38 Spirits share of consm'!$B11,"")</f>
        <v>0.33303619173482835</v>
      </c>
      <c r="V11" s="84">
        <f>IFERROR('1.38 Spirits share of consm'!V11/'1.38 Spirits share of consm'!$B11,"")</f>
        <v>0.32417545781998774</v>
      </c>
      <c r="W11" s="84">
        <f>IFERROR('1.38 Spirits share of consm'!W11/'1.38 Spirits share of consm'!$B11,"")</f>
        <v>1.1449139914980171</v>
      </c>
      <c r="X11" s="84">
        <f>IFERROR('1.38 Spirits share of consm'!X11/'1.38 Spirits share of consm'!$B11,"")</f>
        <v>1.3293299525730122</v>
      </c>
      <c r="Y11" s="84">
        <f>IFERROR('1.38 Spirits share of consm'!Y11/'1.38 Spirits share of consm'!$B11,"")</f>
        <v>0.35242638622786404</v>
      </c>
      <c r="Z11" s="84">
        <f>IFERROR('1.38 Spirits share of consm'!Z11/'1.38 Spirits share of consm'!$B11,"")</f>
        <v>0.95457204041147159</v>
      </c>
      <c r="AA11" s="84">
        <f>IFERROR('1.38 Spirits share of consm'!AA11/'1.38 Spirits share of consm'!$B11,"")</f>
        <v>0.44756120082986545</v>
      </c>
      <c r="AB11" s="84">
        <f>IFERROR('1.38 Spirits share of consm'!AB11/'1.38 Spirits share of consm'!$B11,"")</f>
        <v>0.55551202594038984</v>
      </c>
      <c r="AC11" s="84">
        <f>IFERROR('1.38 Spirits share of consm'!AC11/'1.38 Spirits share of consm'!$B11,"")</f>
        <v>1.2830269360369242</v>
      </c>
      <c r="AD11" s="84">
        <f>IFERROR('1.38 Spirits share of consm'!AD11/'1.38 Spirits share of consm'!$B11,"")</f>
        <v>1.0057751383645772</v>
      </c>
      <c r="AE11" s="84">
        <f>IFERROR('1.38 Spirits share of consm'!AE11/'1.38 Spirits share of consm'!$B11,"")</f>
        <v>0.64515547473065127</v>
      </c>
      <c r="AF11" s="84">
        <f>IFERROR('1.38 Spirits share of consm'!AF11/'1.38 Spirits share of consm'!$B11,"")</f>
        <v>1.2012723651586965</v>
      </c>
      <c r="AG11" s="84">
        <f>IFERROR('1.38 Spirits share of consm'!AG11/'1.38 Spirits share of consm'!$B11,"")</f>
        <v>0.94994621536274881</v>
      </c>
      <c r="AH11" s="84">
        <f>IFERROR('1.38 Spirits share of consm'!AH11/'1.38 Spirits share of consm'!$B11,"")</f>
        <v>0.37879842873471092</v>
      </c>
      <c r="AI11" s="84">
        <f>IFERROR('1.38 Spirits share of consm'!AI11/'1.38 Spirits share of consm'!$B11,"")</f>
        <v>1.0409823647150642</v>
      </c>
      <c r="AJ11" s="84">
        <f>IFERROR('1.38 Spirits share of consm'!AJ11/'1.38 Spirits share of consm'!$B11,"")</f>
        <v>0.54094693294613339</v>
      </c>
      <c r="AK11" s="84">
        <f>IFERROR('1.38 Spirits share of consm'!AK11/'1.38 Spirits share of consm'!$B11,"")</f>
        <v>1.373050169364934</v>
      </c>
      <c r="AL11" s="84">
        <f>IFERROR('1.38 Spirits share of consm'!AL11/'1.38 Spirits share of consm'!$B11,"")</f>
        <v>0.54087138829284598</v>
      </c>
      <c r="AM11" s="84">
        <f>IFERROR('1.38 Spirits share of consm'!AM11/'1.38 Spirits share of consm'!$B11,"")</f>
        <v>0.88386300038099219</v>
      </c>
      <c r="AN11" s="84">
        <f>IFERROR('1.38 Spirits share of consm'!AN11/'1.38 Spirits share of consm'!$B11,"")</f>
        <v>0.29762733686298715</v>
      </c>
      <c r="AO11" s="84">
        <f>IFERROR('1.38 Spirits share of consm'!AO11/'1.38 Spirits share of consm'!$B11,"")</f>
        <v>1.2178407901511499</v>
      </c>
      <c r="AP11" s="84">
        <f>IFERROR('1.38 Spirits share of consm'!AP11/'1.38 Spirits share of consm'!$B11,"")</f>
        <v>0.85700974165850963</v>
      </c>
      <c r="AQ11" s="84">
        <f>IFERROR('1.38 Spirits share of consm'!AQ11/'1.38 Spirits share of consm'!$B11,"")</f>
        <v>0.23282244888084672</v>
      </c>
      <c r="AR11" s="84">
        <f>IFERROR('1.38 Spirits share of consm'!AR11/'1.38 Spirits share of consm'!$B11,"")</f>
        <v>0.35720888098299169</v>
      </c>
      <c r="AS11" s="84">
        <f>IFERROR('1.38 Spirits share of consm'!AS11/'1.38 Spirits share of consm'!$B11,"")</f>
        <v>1.1218905870455023</v>
      </c>
      <c r="AT11" s="84">
        <f>IFERROR('1.38 Spirits share of consm'!AT11/'1.38 Spirits share of consm'!$B11,"")</f>
        <v>0.7415460765908326</v>
      </c>
      <c r="AU11" s="84">
        <f>IFERROR('1.38 Spirits share of consm'!AU11/'1.38 Spirits share of consm'!$B11,"")</f>
        <v>0.82377429047366779</v>
      </c>
      <c r="AV11" s="84">
        <f>IFERROR('1.38 Spirits share of consm'!AV11/'1.38 Spirits share of consm'!$B11,"")</f>
        <v>1.0198419235165295</v>
      </c>
      <c r="AW11" s="84">
        <f>IFERROR('1.38 Spirits share of consm'!AW11/'1.38 Spirits share of consm'!$B11,"")</f>
        <v>1.1582490417080584</v>
      </c>
      <c r="AX11" s="84">
        <f>IFERROR('1.38 Spirits share of consm'!AX11/'1.38 Spirits share of consm'!$B11,"")</f>
        <v>0.90378103982619762</v>
      </c>
      <c r="AY11" s="84">
        <f>IFERROR('1.38 Spirits share of consm'!AY11/'1.38 Spirits share of consm'!$B11,"")</f>
        <v>1.4925111742960468</v>
      </c>
      <c r="AZ11" s="84">
        <f>IFERROR('1.38 Spirits share of consm'!AZ11/'1.38 Spirits share of consm'!$B11,"")</f>
        <v>0.53688676773976418</v>
      </c>
      <c r="BA11" s="84">
        <f>IFERROR('1.38 Spirits share of consm'!BA11/'1.38 Spirits share of consm'!$B11,"")</f>
        <v>0.2058311096777653</v>
      </c>
      <c r="BB11" s="84">
        <f>IFERROR('1.38 Spirits share of consm'!BB11/'1.38 Spirits share of consm'!$B11,"")</f>
        <v>0.46971005163104163</v>
      </c>
      <c r="BC11" s="84">
        <f>IFERROR('1.38 Spirits share of consm'!BC11/'1.38 Spirits share of consm'!$B11,"")</f>
        <v>0.74947121294135866</v>
      </c>
      <c r="BD11" s="84">
        <f>IFERROR('1.38 Spirits share of consm'!BD11/'1.38 Spirits share of consm'!$B11,"")</f>
        <v>0.4746434109448</v>
      </c>
      <c r="BE11" s="84">
        <f>IFERROR('1.38 Spirits share of consm'!BE11/'1.38 Spirits share of consm'!$B11,"")</f>
        <v>0.1849945814750914</v>
      </c>
      <c r="BF11" s="84">
        <f>IFERROR('1.38 Spirits share of consm'!BF11/'1.38 Spirits share of consm'!$B11,"")</f>
        <v>0.11438227063754017</v>
      </c>
      <c r="BG11" s="84">
        <f>IFERROR('1.38 Spirits share of consm'!BG11/'1.38 Spirits share of consm'!$B11,"")</f>
        <v>0.52162406579861831</v>
      </c>
      <c r="BH11" s="84" t="str">
        <f>IFERROR('1.38 Spirits share of consm'!BH11/'1.38 Spirits share of consm'!$B11,"")</f>
        <v/>
      </c>
      <c r="BI11" s="84">
        <f>IFERROR('1.38 Spirits share of consm'!BI11/'1.38 Spirits share of consm'!$B11,"")</f>
        <v>1.122744892375855</v>
      </c>
      <c r="BJ11" s="84">
        <f>IFERROR('1.38 Spirits share of consm'!BJ11/'1.38 Spirits share of consm'!$B11,"")</f>
        <v>0.430452759925808</v>
      </c>
      <c r="BK11" s="84">
        <f>IFERROR('1.38 Spirits share of consm'!BK11/'1.38 Spirits share of consm'!$B11,"")</f>
        <v>0.6132926941419129</v>
      </c>
      <c r="BL11" s="84">
        <f>IFERROR('1.38 Spirits share of consm'!BL11/'1.38 Spirits share of consm'!$B11,"")</f>
        <v>0.44055904211537023</v>
      </c>
      <c r="BM11" s="84" t="str">
        <f>IFERROR('1.38 Spirits share of consm'!BM11/'1.38 Spirits share of consm'!$B11,"")</f>
        <v/>
      </c>
      <c r="BN11" s="84">
        <f>IFERROR('1.38 Spirits share of consm'!BN11/'1.38 Spirits share of consm'!$B11,"")</f>
        <v>0.49918368279834519</v>
      </c>
      <c r="BO11" s="84">
        <f>IFERROR('1.38 Spirits share of consm'!BO11/'1.38 Spirits share of consm'!$B11,"")</f>
        <v>0.25585507905765559</v>
      </c>
      <c r="BP11" s="84">
        <f>IFERROR('1.38 Spirits share of consm'!BP11/'1.38 Spirits share of consm'!$B11,"")</f>
        <v>1.6539614561584903</v>
      </c>
      <c r="BQ11" s="84">
        <f>IFERROR('1.38 Spirits share of consm'!BQ11/'1.38 Spirits share of consm'!$B11,"")</f>
        <v>0.7712708287940917</v>
      </c>
      <c r="BR11" s="84">
        <f>IFERROR('1.38 Spirits share of consm'!BR11/'1.38 Spirits share of consm'!$B11,"")</f>
        <v>0.6822867841007999</v>
      </c>
      <c r="BS11" s="84">
        <f>IFERROR('1.38 Spirits share of consm'!BS11/'1.38 Spirits share of consm'!$B11,"")</f>
        <v>0.78076831143962055</v>
      </c>
      <c r="BT11" s="84">
        <f>IFERROR('1.38 Spirits share of consm'!BT11/'1.38 Spirits share of consm'!$B11,"")</f>
        <v>0.54977746927283677</v>
      </c>
      <c r="BU11" s="84">
        <f>IFERROR('1.38 Spirits share of consm'!BU11/'1.38 Spirits share of consm'!$B11,"")</f>
        <v>0.32818133310970032</v>
      </c>
      <c r="BV11" s="84">
        <f>IFERROR('1.38 Spirits share of consm'!BV11/'1.38 Spirits share of consm'!$B11,"")</f>
        <v>0.36754699025744225</v>
      </c>
      <c r="BW11" s="84">
        <f>IFERROR('1.38 Spirits share of consm'!BW11/'1.38 Spirits share of consm'!$B11,"")</f>
        <v>0.35062333899411263</v>
      </c>
      <c r="BX11" s="84">
        <f>IFERROR('1.38 Spirits share of consm'!BX11/'1.38 Spirits share of consm'!$B11,"")</f>
        <v>0.73688805954315073</v>
      </c>
      <c r="BY11" s="84">
        <f>IFERROR('1.38 Spirits share of consm'!BY11/'1.38 Spirits share of consm'!$B11,"")</f>
        <v>0.73012725510195797</v>
      </c>
      <c r="BZ11" s="84">
        <f>IFERROR('1.38 Spirits share of consm'!BZ11/'1.38 Spirits share of consm'!$B11,"")</f>
        <v>0.55501045362310497</v>
      </c>
      <c r="CA11" s="84">
        <f>IFERROR('1.38 Spirits share of consm'!CA11/'1.38 Spirits share of consm'!$B11,"")</f>
        <v>0.60952512628374156</v>
      </c>
      <c r="CB11" s="84">
        <f>IFERROR('1.38 Spirits share of consm'!CB11/'1.38 Spirits share of consm'!$B11,"")</f>
        <v>0.49479411983050764</v>
      </c>
      <c r="CC11" s="84">
        <f>IFERROR('1.38 Spirits share of consm'!CC11/'1.38 Spirits share of consm'!$B11,"")</f>
        <v>0.34153044822777168</v>
      </c>
      <c r="CD11" s="84">
        <f>IFERROR('1.38 Spirits share of consm'!CD11/'1.38 Spirits share of consm'!$B11,"")</f>
        <v>0.45564776931071593</v>
      </c>
      <c r="CE11" s="84">
        <f>IFERROR('1.38 Spirits share of consm'!CE11/'1.38 Spirits share of consm'!$B11,"")</f>
        <v>0.54591538258825989</v>
      </c>
      <c r="CF11" s="84">
        <f>IFERROR('1.38 Spirits share of consm'!CF11/'1.38 Spirits share of consm'!$B11,"")</f>
        <v>0.23282244888084677</v>
      </c>
      <c r="CG11" s="84">
        <f>IFERROR('1.38 Spirits share of consm'!CG11/'1.38 Spirits share of consm'!$B11,"")</f>
        <v>0.69714097871222436</v>
      </c>
      <c r="CH11" s="84">
        <f>IFERROR('1.38 Spirits share of consm'!CH11/'1.38 Spirits share of consm'!$B11,"")</f>
        <v>0.4472015521518819</v>
      </c>
      <c r="CI11" s="84">
        <f>IFERROR('1.38 Spirits share of consm'!CI11/'1.38 Spirits share of consm'!$B11,"")</f>
        <v>0.33447095303171287</v>
      </c>
      <c r="CJ11" s="84">
        <f>IFERROR('1.38 Spirits share of consm'!CJ11/'1.38 Spirits share of consm'!$B11,"")</f>
        <v>0.84625180887541795</v>
      </c>
      <c r="CK11" s="84">
        <f>IFERROR('1.38 Spirits share of consm'!CK11/'1.38 Spirits share of consm'!$B11,"")</f>
        <v>0.58147630417748974</v>
      </c>
      <c r="CL11" s="84">
        <f>IFERROR('1.38 Spirits share of consm'!CL11/'1.38 Spirits share of consm'!$B11,"")</f>
        <v>0.31608345708988833</v>
      </c>
      <c r="CM11" s="84">
        <f>IFERROR('1.38 Spirits share of consm'!CM11/'1.38 Spirits share of consm'!$B11,"")</f>
        <v>0.33144862514288026</v>
      </c>
      <c r="CN11" s="84">
        <f>IFERROR('1.38 Spirits share of consm'!CN11/'1.38 Spirits share of consm'!$B11,"")</f>
        <v>1.3488996329465917</v>
      </c>
      <c r="CO11" s="84">
        <f>IFERROR('1.38 Spirits share of consm'!CO11/'1.38 Spirits share of consm'!$B11,"")</f>
        <v>0.45193619457419981</v>
      </c>
      <c r="CP11" s="84">
        <f>IFERROR('1.38 Spirits share of consm'!CP11/'1.38 Spirits share of consm'!$B11,"")</f>
        <v>1.689757857762598</v>
      </c>
      <c r="CR11" s="88"/>
    </row>
    <row r="12" spans="1:96" x14ac:dyDescent="0.25">
      <c r="A12" s="78" t="s">
        <v>33</v>
      </c>
      <c r="B12" s="84">
        <f>IFERROR('1.38 Spirits share of consm'!B12/'1.38 Spirits share of consm'!$B12,"")</f>
        <v>1</v>
      </c>
      <c r="C12" s="84">
        <f>IFERROR('1.38 Spirits share of consm'!C12/'1.38 Spirits share of consm'!$B12,"")</f>
        <v>1.3593294690194555</v>
      </c>
      <c r="D12" s="84">
        <f>IFERROR('1.38 Spirits share of consm'!D12/'1.38 Spirits share of consm'!$B12,"")</f>
        <v>1.5625443674692447</v>
      </c>
      <c r="E12" s="84">
        <f>IFERROR('1.38 Spirits share of consm'!E12/'1.38 Spirits share of consm'!$B12,"")</f>
        <v>0.99707262970627653</v>
      </c>
      <c r="F12" s="84">
        <f>IFERROR('1.38 Spirits share of consm'!F12/'1.38 Spirits share of consm'!$B12,"")</f>
        <v>0.41623332865633728</v>
      </c>
      <c r="G12" s="84">
        <f>IFERROR('1.38 Spirits share of consm'!G12/'1.38 Spirits share of consm'!$B12,"")</f>
        <v>2.3899779019087561</v>
      </c>
      <c r="H12" s="84">
        <f>IFERROR('1.38 Spirits share of consm'!H12/'1.38 Spirits share of consm'!$B12,"")</f>
        <v>0.31250887349384893</v>
      </c>
      <c r="I12" s="84">
        <f>IFERROR('1.38 Spirits share of consm'!I12/'1.38 Spirits share of consm'!$B12,"")</f>
        <v>1.325508644407237</v>
      </c>
      <c r="J12" s="84">
        <f>IFERROR('1.38 Spirits share of consm'!J12/'1.38 Spirits share of consm'!$B12,"")</f>
        <v>1.1891231657663595</v>
      </c>
      <c r="K12" s="84">
        <f>IFERROR('1.38 Spirits share of consm'!K12/'1.38 Spirits share of consm'!$B12,"")</f>
        <v>0.9197585574400905</v>
      </c>
      <c r="L12" s="84">
        <f>IFERROR('1.38 Spirits share of consm'!L12/'1.38 Spirits share of consm'!$B12,"")</f>
        <v>2.3730949959592076</v>
      </c>
      <c r="M12" s="84">
        <f>IFERROR('1.38 Spirits share of consm'!M12/'1.38 Spirits share of consm'!$B12,"")</f>
        <v>2.00721848183758</v>
      </c>
      <c r="N12" s="84">
        <f>IFERROR('1.38 Spirits share of consm'!N12/'1.38 Spirits share of consm'!$B12,"")</f>
        <v>0.48710897285478472</v>
      </c>
      <c r="O12" s="84">
        <f>IFERROR('1.38 Spirits share of consm'!O12/'1.38 Spirits share of consm'!$B12,"")</f>
        <v>1.9944661141121454</v>
      </c>
      <c r="P12" s="84">
        <f>IFERROR('1.38 Spirits share of consm'!P12/'1.38 Spirits share of consm'!$B12,"")</f>
        <v>1.2579707454308036</v>
      </c>
      <c r="Q12" s="84">
        <f>IFERROR('1.38 Spirits share of consm'!Q12/'1.38 Spirits share of consm'!$B12,"")</f>
        <v>1.9368509739132862</v>
      </c>
      <c r="R12" s="84">
        <f>IFERROR('1.38 Spirits share of consm'!R12/'1.38 Spirits share of consm'!$B12,"")</f>
        <v>1.9484358914191389</v>
      </c>
      <c r="S12" s="84">
        <f>IFERROR('1.38 Spirits share of consm'!S12/'1.38 Spirits share of consm'!$B12,"")</f>
        <v>0.22202568051669355</v>
      </c>
      <c r="T12" s="84">
        <f>IFERROR('1.38 Spirits share of consm'!T12/'1.38 Spirits share of consm'!$B12,"")</f>
        <v>0.33821117186705196</v>
      </c>
      <c r="U12" s="84">
        <f>IFERROR('1.38 Spirits share of consm'!U12/'1.38 Spirits share of consm'!$B12,"")</f>
        <v>0.33915790872075718</v>
      </c>
      <c r="V12" s="84">
        <f>IFERROR('1.38 Spirits share of consm'!V12/'1.38 Spirits share of consm'!$B12,"")</f>
        <v>0.32635420333218396</v>
      </c>
      <c r="W12" s="84">
        <f>IFERROR('1.38 Spirits share of consm'!W12/'1.38 Spirits share of consm'!$B12,"")</f>
        <v>1.112205005890335</v>
      </c>
      <c r="X12" s="84">
        <f>IFERROR('1.38 Spirits share of consm'!X12/'1.38 Spirits share of consm'!$B12,"")</f>
        <v>1.298442241902775</v>
      </c>
      <c r="Y12" s="84">
        <f>IFERROR('1.38 Spirits share of consm'!Y12/'1.38 Spirits share of consm'!$B12,"")</f>
        <v>0.33272722649115855</v>
      </c>
      <c r="Z12" s="84">
        <f>IFERROR('1.38 Spirits share of consm'!Z12/'1.38 Spirits share of consm'!$B12,"")</f>
        <v>0.91849746252586739</v>
      </c>
      <c r="AA12" s="84">
        <f>IFERROR('1.38 Spirits share of consm'!AA12/'1.38 Spirits share of consm'!$B12,"")</f>
        <v>0.43480196905829782</v>
      </c>
      <c r="AB12" s="84">
        <f>IFERROR('1.38 Spirits share of consm'!AB12/'1.38 Spirits share of consm'!$B12,"")</f>
        <v>0.53793476904201376</v>
      </c>
      <c r="AC12" s="84">
        <f>IFERROR('1.38 Spirits share of consm'!AC12/'1.38 Spirits share of consm'!$B12,"")</f>
        <v>1.1695968194370383</v>
      </c>
      <c r="AD12" s="84">
        <f>IFERROR('1.38 Spirits share of consm'!AD12/'1.38 Spirits share of consm'!$B12,"")</f>
        <v>1.018707992410592</v>
      </c>
      <c r="AE12" s="84">
        <f>IFERROR('1.38 Spirits share of consm'!AE12/'1.38 Spirits share of consm'!$B12,"")</f>
        <v>0.62845191043268522</v>
      </c>
      <c r="AF12" s="84">
        <f>IFERROR('1.38 Spirits share of consm'!AF12/'1.38 Spirits share of consm'!$B12,"")</f>
        <v>1.1118104153146549</v>
      </c>
      <c r="AG12" s="84">
        <f>IFERROR('1.38 Spirits share of consm'!AG12/'1.38 Spirits share of consm'!$B12,"")</f>
        <v>0.89538204503958163</v>
      </c>
      <c r="AH12" s="84">
        <f>IFERROR('1.38 Spirits share of consm'!AH12/'1.38 Spirits share of consm'!$B12,"")</f>
        <v>0.33998218105374778</v>
      </c>
      <c r="AI12" s="84">
        <f>IFERROR('1.38 Spirits share of consm'!AI12/'1.38 Spirits share of consm'!$B12,"")</f>
        <v>1.0727265918724891</v>
      </c>
      <c r="AJ12" s="84">
        <f>IFERROR('1.38 Spirits share of consm'!AJ12/'1.38 Spirits share of consm'!$B12,"")</f>
        <v>0.50430690189639249</v>
      </c>
      <c r="AK12" s="84">
        <f>IFERROR('1.38 Spirits share of consm'!AK12/'1.38 Spirits share of consm'!$B12,"")</f>
        <v>1.3102363152151222</v>
      </c>
      <c r="AL12" s="84">
        <f>IFERROR('1.38 Spirits share of consm'!AL12/'1.38 Spirits share of consm'!$B12,"")</f>
        <v>0.53564144194507834</v>
      </c>
      <c r="AM12" s="84">
        <f>IFERROR('1.38 Spirits share of consm'!AM12/'1.38 Spirits share of consm'!$B12,"")</f>
        <v>0.90678629902486807</v>
      </c>
      <c r="AN12" s="84">
        <f>IFERROR('1.38 Spirits share of consm'!AN12/'1.38 Spirits share of consm'!$B12,"")</f>
        <v>0.29680984060247817</v>
      </c>
      <c r="AO12" s="84">
        <f>IFERROR('1.38 Spirits share of consm'!AO12/'1.38 Spirits share of consm'!$B12,"")</f>
        <v>1.2328904379303693</v>
      </c>
      <c r="AP12" s="84">
        <f>IFERROR('1.38 Spirits share of consm'!AP12/'1.38 Spirits share of consm'!$B12,"")</f>
        <v>0.84199486182719097</v>
      </c>
      <c r="AQ12" s="84">
        <f>IFERROR('1.38 Spirits share of consm'!AQ12/'1.38 Spirits share of consm'!$B12,"")</f>
        <v>0.2669573419989959</v>
      </c>
      <c r="AR12" s="84">
        <f>IFERROR('1.38 Spirits share of consm'!AR12/'1.38 Spirits share of consm'!$B12,"")</f>
        <v>0.3427803883052189</v>
      </c>
      <c r="AS12" s="84">
        <f>IFERROR('1.38 Spirits share of consm'!AS12/'1.38 Spirits share of consm'!$B12,"")</f>
        <v>1.055130791743051</v>
      </c>
      <c r="AT12" s="84">
        <f>IFERROR('1.38 Spirits share of consm'!AT12/'1.38 Spirits share of consm'!$B12,"")</f>
        <v>0.78155301485745998</v>
      </c>
      <c r="AU12" s="84">
        <f>IFERROR('1.38 Spirits share of consm'!AU12/'1.38 Spirits share of consm'!$B12,"")</f>
        <v>0.84965940406152562</v>
      </c>
      <c r="AV12" s="84">
        <f>IFERROR('1.38 Spirits share of consm'!AV12/'1.38 Spirits share of consm'!$B12,"")</f>
        <v>1.0044262541036646</v>
      </c>
      <c r="AW12" s="84">
        <f>IFERROR('1.38 Spirits share of consm'!AW12/'1.38 Spirits share of consm'!$B12,"")</f>
        <v>1.1332739368458258</v>
      </c>
      <c r="AX12" s="84">
        <f>IFERROR('1.38 Spirits share of consm'!AX12/'1.38 Spirits share of consm'!$B12,"")</f>
        <v>0.8578043114463042</v>
      </c>
      <c r="AY12" s="84">
        <f>IFERROR('1.38 Spirits share of consm'!AY12/'1.38 Spirits share of consm'!$B12,"")</f>
        <v>1.4741245270465817</v>
      </c>
      <c r="AZ12" s="84">
        <f>IFERROR('1.38 Spirits share of consm'!AZ12/'1.38 Spirits share of consm'!$B12,"")</f>
        <v>0.562010249660574</v>
      </c>
      <c r="BA12" s="84">
        <f>IFERROR('1.38 Spirits share of consm'!BA12/'1.38 Spirits share of consm'!$B12,"")</f>
        <v>0.21718362190273033</v>
      </c>
      <c r="BB12" s="84">
        <f>IFERROR('1.38 Spirits share of consm'!BB12/'1.38 Spirits share of consm'!$B12,"")</f>
        <v>0.476590008324698</v>
      </c>
      <c r="BC12" s="84">
        <f>IFERROR('1.38 Spirits share of consm'!BC12/'1.38 Spirits share of consm'!$B12,"")</f>
        <v>0.78516341209854668</v>
      </c>
      <c r="BD12" s="84">
        <f>IFERROR('1.38 Spirits share of consm'!BD12/'1.38 Spirits share of consm'!$B12,"")</f>
        <v>0.48286762546686074</v>
      </c>
      <c r="BE12" s="84">
        <f>IFERROR('1.38 Spirits share of consm'!BE12/'1.38 Spirits share of consm'!$B12,"")</f>
        <v>0.19443425387060737</v>
      </c>
      <c r="BF12" s="84">
        <f>IFERROR('1.38 Spirits share of consm'!BF12/'1.38 Spirits share of consm'!$B12,"")</f>
        <v>0.10388344421086738</v>
      </c>
      <c r="BG12" s="84">
        <f>IFERROR('1.38 Spirits share of consm'!BG12/'1.38 Spirits share of consm'!$B12,"")</f>
        <v>0.51307426991527438</v>
      </c>
      <c r="BH12" s="84" t="str">
        <f>IFERROR('1.38 Spirits share of consm'!BH12/'1.38 Spirits share of consm'!$B12,"")</f>
        <v/>
      </c>
      <c r="BI12" s="84">
        <f>IFERROR('1.38 Spirits share of consm'!BI12/'1.38 Spirits share of consm'!$B12,"")</f>
        <v>1.0848434267242093</v>
      </c>
      <c r="BJ12" s="84">
        <f>IFERROR('1.38 Spirits share of consm'!BJ12/'1.38 Spirits share of consm'!$B12,"")</f>
        <v>0.42703075881147057</v>
      </c>
      <c r="BK12" s="84">
        <f>IFERROR('1.38 Spirits share of consm'!BK12/'1.38 Spirits share of consm'!$B12,"")</f>
        <v>0.53330538204509448</v>
      </c>
      <c r="BL12" s="84">
        <f>IFERROR('1.38 Spirits share of consm'!BL12/'1.38 Spirits share of consm'!$B12,"")</f>
        <v>0.44071764210671005</v>
      </c>
      <c r="BM12" s="84" t="str">
        <f>IFERROR('1.38 Spirits share of consm'!BM12/'1.38 Spirits share of consm'!$B12,"")</f>
        <v/>
      </c>
      <c r="BN12" s="84">
        <f>IFERROR('1.38 Spirits share of consm'!BN12/'1.38 Spirits share of consm'!$B12,"")</f>
        <v>0.50041437808111722</v>
      </c>
      <c r="BO12" s="84">
        <f>IFERROR('1.38 Spirits share of consm'!BO12/'1.38 Spirits share of consm'!$B12,"")</f>
        <v>0.27121085668105233</v>
      </c>
      <c r="BP12" s="84">
        <f>IFERROR('1.38 Spirits share of consm'!BP12/'1.38 Spirits share of consm'!$B12,"")</f>
        <v>1.6621351073738777</v>
      </c>
      <c r="BQ12" s="84">
        <f>IFERROR('1.38 Spirits share of consm'!BQ12/'1.38 Spirits share of consm'!$B12,"")</f>
        <v>0.78319437378297518</v>
      </c>
      <c r="BR12" s="84">
        <f>IFERROR('1.38 Spirits share of consm'!BR12/'1.38 Spirits share of consm'!$B12,"")</f>
        <v>0.66773159533952875</v>
      </c>
      <c r="BS12" s="84">
        <f>IFERROR('1.38 Spirits share of consm'!BS12/'1.38 Spirits share of consm'!$B12,"")</f>
        <v>0.79563396451910939</v>
      </c>
      <c r="BT12" s="84">
        <f>IFERROR('1.38 Spirits share of consm'!BT12/'1.38 Spirits share of consm'!$B12,"")</f>
        <v>0.5499828836321391</v>
      </c>
      <c r="BU12" s="84">
        <f>IFERROR('1.38 Spirits share of consm'!BU12/'1.38 Spirits share of consm'!$B12,"")</f>
        <v>0.33198162997121167</v>
      </c>
      <c r="BV12" s="84">
        <f>IFERROR('1.38 Spirits share of consm'!BV12/'1.38 Spirits share of consm'!$B12,"")</f>
        <v>0.37513465965035436</v>
      </c>
      <c r="BW12" s="84">
        <f>IFERROR('1.38 Spirits share of consm'!BW12/'1.38 Spirits share of consm'!$B12,"")</f>
        <v>0.34102041651386023</v>
      </c>
      <c r="BX12" s="84">
        <f>IFERROR('1.38 Spirits share of consm'!BX12/'1.38 Spirits share of consm'!$B12,"")</f>
        <v>0.71169252646466397</v>
      </c>
      <c r="BY12" s="84">
        <f>IFERROR('1.38 Spirits share of consm'!BY12/'1.38 Spirits share of consm'!$B12,"")</f>
        <v>0.73502421147667574</v>
      </c>
      <c r="BZ12" s="84">
        <f>IFERROR('1.38 Spirits share of consm'!BZ12/'1.38 Spirits share of consm'!$B12,"")</f>
        <v>0.55510348408379528</v>
      </c>
      <c r="CA12" s="84">
        <f>IFERROR('1.38 Spirits share of consm'!CA12/'1.38 Spirits share of consm'!$B12,"")</f>
        <v>0.56233339651084013</v>
      </c>
      <c r="CB12" s="84">
        <f>IFERROR('1.38 Spirits share of consm'!CB12/'1.38 Spirits share of consm'!$B12,"")</f>
        <v>0.50274456951432112</v>
      </c>
      <c r="CC12" s="84">
        <f>IFERROR('1.38 Spirits share of consm'!CC12/'1.38 Spirits share of consm'!$B12,"")</f>
        <v>0.34798031415852276</v>
      </c>
      <c r="CD12" s="84">
        <f>IFERROR('1.38 Spirits share of consm'!CD12/'1.38 Spirits share of consm'!$B12,"")</f>
        <v>0.44737500830167543</v>
      </c>
      <c r="CE12" s="84">
        <f>IFERROR('1.38 Spirits share of consm'!CE12/'1.38 Spirits share of consm'!$B12,"")</f>
        <v>0.5406573304654807</v>
      </c>
      <c r="CF12" s="84">
        <f>IFERROR('1.38 Spirits share of consm'!CF12/'1.38 Spirits share of consm'!$B12,"")</f>
        <v>0.22643170194852622</v>
      </c>
      <c r="CG12" s="84">
        <f>IFERROR('1.38 Spirits share of consm'!CG12/'1.38 Spirits share of consm'!$B12,"")</f>
        <v>0.68036147956236903</v>
      </c>
      <c r="CH12" s="84">
        <f>IFERROR('1.38 Spirits share of consm'!CH12/'1.38 Spirits share of consm'!$B12,"")</f>
        <v>0.43700164175167872</v>
      </c>
      <c r="CI12" s="84">
        <f>IFERROR('1.38 Spirits share of consm'!CI12/'1.38 Spirits share of consm'!$B12,"")</f>
        <v>0.3320204658023645</v>
      </c>
      <c r="CJ12" s="84">
        <f>IFERROR('1.38 Spirits share of consm'!CJ12/'1.38 Spirits share of consm'!$B12,"")</f>
        <v>0.85321198693565037</v>
      </c>
      <c r="CK12" s="84">
        <f>IFERROR('1.38 Spirits share of consm'!CK12/'1.38 Spirits share of consm'!$B12,"")</f>
        <v>0.59249806616132716</v>
      </c>
      <c r="CL12" s="84">
        <f>IFERROR('1.38 Spirits share of consm'!CL12/'1.38 Spirits share of consm'!$B12,"")</f>
        <v>0.27834798448845921</v>
      </c>
      <c r="CM12" s="84">
        <f>IFERROR('1.38 Spirits share of consm'!CM12/'1.38 Spirits share of consm'!$B12,"")</f>
        <v>0.36539499054665009</v>
      </c>
      <c r="CN12" s="84">
        <f>IFERROR('1.38 Spirits share of consm'!CN12/'1.38 Spirits share of consm'!$B12,"")</f>
        <v>1.3374253198584818</v>
      </c>
      <c r="CO12" s="84">
        <f>IFERROR('1.38 Spirits share of consm'!CO12/'1.38 Spirits share of consm'!$B12,"")</f>
        <v>0.47472915794760151</v>
      </c>
      <c r="CP12" s="84">
        <f>IFERROR('1.38 Spirits share of consm'!CP12/'1.38 Spirits share of consm'!$B12,"")</f>
        <v>1.6721879260180537</v>
      </c>
      <c r="CR12" s="88"/>
    </row>
    <row r="13" spans="1:96" x14ac:dyDescent="0.25">
      <c r="A13" s="78" t="s">
        <v>34</v>
      </c>
      <c r="B13" s="84">
        <f>IFERROR('1.38 Spirits share of consm'!B13/'1.38 Spirits share of consm'!$B13,"")</f>
        <v>1</v>
      </c>
      <c r="C13" s="84">
        <f>IFERROR('1.38 Spirits share of consm'!C13/'1.38 Spirits share of consm'!$B13,"")</f>
        <v>1.3516795569213562</v>
      </c>
      <c r="D13" s="84">
        <f>IFERROR('1.38 Spirits share of consm'!D13/'1.38 Spirits share of consm'!$B13,"")</f>
        <v>1.4698656856236656</v>
      </c>
      <c r="E13" s="84">
        <f>IFERROR('1.38 Spirits share of consm'!E13/'1.38 Spirits share of consm'!$B13,"")</f>
        <v>1.0068723699423261</v>
      </c>
      <c r="F13" s="84">
        <f>IFERROR('1.38 Spirits share of consm'!F13/'1.38 Spirits share of consm'!$B13,"")</f>
        <v>0.41930543442567958</v>
      </c>
      <c r="G13" s="84">
        <f>IFERROR('1.38 Spirits share of consm'!G13/'1.38 Spirits share of consm'!$B13,"")</f>
        <v>2.3569973866631972</v>
      </c>
      <c r="H13" s="84">
        <f>IFERROR('1.38 Spirits share of consm'!H13/'1.38 Spirits share of consm'!$B13,"")</f>
        <v>0.28205530724129796</v>
      </c>
      <c r="I13" s="84">
        <f>IFERROR('1.38 Spirits share of consm'!I13/'1.38 Spirits share of consm'!$B13,"")</f>
        <v>1.2988743977350625</v>
      </c>
      <c r="J13" s="84">
        <f>IFERROR('1.38 Spirits share of consm'!J13/'1.38 Spirits share of consm'!$B13,"")</f>
        <v>1.2045534854926749</v>
      </c>
      <c r="K13" s="84">
        <f>IFERROR('1.38 Spirits share of consm'!K13/'1.38 Spirits share of consm'!$B13,"")</f>
        <v>0.88778866671609946</v>
      </c>
      <c r="L13" s="84">
        <f>IFERROR('1.38 Spirits share of consm'!L13/'1.38 Spirits share of consm'!$B13,"")</f>
        <v>2.3544738756910792</v>
      </c>
      <c r="M13" s="84">
        <f>IFERROR('1.38 Spirits share of consm'!M13/'1.38 Spirits share of consm'!$B13,"")</f>
        <v>1.9712876418183025</v>
      </c>
      <c r="N13" s="84">
        <f>IFERROR('1.38 Spirits share of consm'!N13/'1.38 Spirits share of consm'!$B13,"")</f>
        <v>0.45657702859685112</v>
      </c>
      <c r="O13" s="84">
        <f>IFERROR('1.38 Spirits share of consm'!O13/'1.38 Spirits share of consm'!$B13,"")</f>
        <v>1.9485224258389884</v>
      </c>
      <c r="P13" s="84">
        <f>IFERROR('1.38 Spirits share of consm'!P13/'1.38 Spirits share of consm'!$B13,"")</f>
        <v>1.2651244889422182</v>
      </c>
      <c r="Q13" s="84">
        <f>IFERROR('1.38 Spirits share of consm'!Q13/'1.38 Spirits share of consm'!$B13,"")</f>
        <v>1.9312651614139607</v>
      </c>
      <c r="R13" s="84">
        <f>IFERROR('1.38 Spirits share of consm'!R13/'1.38 Spirits share of consm'!$B13,"")</f>
        <v>1.9814542380086062</v>
      </c>
      <c r="S13" s="84">
        <f>IFERROR('1.38 Spirits share of consm'!S13/'1.38 Spirits share of consm'!$B13,"")</f>
        <v>0.22397953304741572</v>
      </c>
      <c r="T13" s="84">
        <f>IFERROR('1.38 Spirits share of consm'!T13/'1.38 Spirits share of consm'!$B13,"")</f>
        <v>0.34794792542014846</v>
      </c>
      <c r="U13" s="84">
        <f>IFERROR('1.38 Spirits share of consm'!U13/'1.38 Spirits share of consm'!$B13,"")</f>
        <v>0.35309931320057236</v>
      </c>
      <c r="V13" s="84">
        <f>IFERROR('1.38 Spirits share of consm'!V13/'1.38 Spirits share of consm'!$B13,"")</f>
        <v>0.32511047875165189</v>
      </c>
      <c r="W13" s="84">
        <f>IFERROR('1.38 Spirits share of consm'!W13/'1.38 Spirits share of consm'!$B13,"")</f>
        <v>1.1008069705825139</v>
      </c>
      <c r="X13" s="84">
        <f>IFERROR('1.38 Spirits share of consm'!X13/'1.38 Spirits share of consm'!$B13,"")</f>
        <v>1.3792863830223345</v>
      </c>
      <c r="Y13" s="84">
        <f>IFERROR('1.38 Spirits share of consm'!Y13/'1.38 Spirits share of consm'!$B13,"")</f>
        <v>0.34329099894500081</v>
      </c>
      <c r="Z13" s="84">
        <f>IFERROR('1.38 Spirits share of consm'!Z13/'1.38 Spirits share of consm'!$B13,"")</f>
        <v>0.85303335529150814</v>
      </c>
      <c r="AA13" s="84">
        <f>IFERROR('1.38 Spirits share of consm'!AA13/'1.38 Spirits share of consm'!$B13,"")</f>
        <v>0.42053147370762606</v>
      </c>
      <c r="AB13" s="84">
        <f>IFERROR('1.38 Spirits share of consm'!AB13/'1.38 Spirits share of consm'!$B13,"")</f>
        <v>0.51578482872790909</v>
      </c>
      <c r="AC13" s="84">
        <f>IFERROR('1.38 Spirits share of consm'!AC13/'1.38 Spirits share of consm'!$B13,"")</f>
        <v>1.1684530442618803</v>
      </c>
      <c r="AD13" s="84">
        <f>IFERROR('1.38 Spirits share of consm'!AD13/'1.38 Spirits share of consm'!$B13,"")</f>
        <v>0.99876225005561181</v>
      </c>
      <c r="AE13" s="84">
        <f>IFERROR('1.38 Spirits share of consm'!AE13/'1.38 Spirits share of consm'!$B13,"")</f>
        <v>0.60129564033960303</v>
      </c>
      <c r="AF13" s="84">
        <f>IFERROR('1.38 Spirits share of consm'!AF13/'1.38 Spirits share of consm'!$B13,"")</f>
        <v>1.0406731630939465</v>
      </c>
      <c r="AG13" s="84">
        <f>IFERROR('1.38 Spirits share of consm'!AG13/'1.38 Spirits share of consm'!$B13,"")</f>
        <v>0.87497339975006305</v>
      </c>
      <c r="AH13" s="84">
        <f>IFERROR('1.38 Spirits share of consm'!AH13/'1.38 Spirits share of consm'!$B13,"")</f>
        <v>0.33071977926532475</v>
      </c>
      <c r="AI13" s="84">
        <f>IFERROR('1.38 Spirits share of consm'!AI13/'1.38 Spirits share of consm'!$B13,"")</f>
        <v>1.0518778332339687</v>
      </c>
      <c r="AJ13" s="84">
        <f>IFERROR('1.38 Spirits share of consm'!AJ13/'1.38 Spirits share of consm'!$B13,"")</f>
        <v>0.43363571977080251</v>
      </c>
      <c r="AK13" s="84">
        <f>IFERROR('1.38 Spirits share of consm'!AK13/'1.38 Spirits share of consm'!$B13,"")</f>
        <v>1.3117589603989894</v>
      </c>
      <c r="AL13" s="84">
        <f>IFERROR('1.38 Spirits share of consm'!AL13/'1.38 Spirits share of consm'!$B13,"")</f>
        <v>0.5409761568676601</v>
      </c>
      <c r="AM13" s="84">
        <f>IFERROR('1.38 Spirits share of consm'!AM13/'1.38 Spirits share of consm'!$B13,"")</f>
        <v>0.9010807529870134</v>
      </c>
      <c r="AN13" s="84">
        <f>IFERROR('1.38 Spirits share of consm'!AN13/'1.38 Spirits share of consm'!$B13,"")</f>
        <v>0.27953695628378639</v>
      </c>
      <c r="AO13" s="84">
        <f>IFERROR('1.38 Spirits share of consm'!AO13/'1.38 Spirits share of consm'!$B13,"")</f>
        <v>1.1947364058405407</v>
      </c>
      <c r="AP13" s="84">
        <f>IFERROR('1.38 Spirits share of consm'!AP13/'1.38 Spirits share of consm'!$B13,"")</f>
        <v>0.8177285647198399</v>
      </c>
      <c r="AQ13" s="84">
        <f>IFERROR('1.38 Spirits share of consm'!AQ13/'1.38 Spirits share of consm'!$B13,"")</f>
        <v>0.28516113648090446</v>
      </c>
      <c r="AR13" s="84">
        <f>IFERROR('1.38 Spirits share of consm'!AR13/'1.38 Spirits share of consm'!$B13,"")</f>
        <v>0.35739884821671325</v>
      </c>
      <c r="AS13" s="84">
        <f>IFERROR('1.38 Spirits share of consm'!AS13/'1.38 Spirits share of consm'!$B13,"")</f>
        <v>1.0060029218718134</v>
      </c>
      <c r="AT13" s="84">
        <f>IFERROR('1.38 Spirits share of consm'!AT13/'1.38 Spirits share of consm'!$B13,"")</f>
        <v>0.7917000692910916</v>
      </c>
      <c r="AU13" s="84">
        <f>IFERROR('1.38 Spirits share of consm'!AU13/'1.38 Spirits share of consm'!$B13,"")</f>
        <v>0.73037789691975408</v>
      </c>
      <c r="AV13" s="84">
        <f>IFERROR('1.38 Spirits share of consm'!AV13/'1.38 Spirits share of consm'!$B13,"")</f>
        <v>0.9808314255571452</v>
      </c>
      <c r="AW13" s="84">
        <f>IFERROR('1.38 Spirits share of consm'!AW13/'1.38 Spirits share of consm'!$B13,"")</f>
        <v>1.0651778592588037</v>
      </c>
      <c r="AX13" s="84">
        <f>IFERROR('1.38 Spirits share of consm'!AX13/'1.38 Spirits share of consm'!$B13,"")</f>
        <v>0.81230440066985943</v>
      </c>
      <c r="AY13" s="84">
        <f>IFERROR('1.38 Spirits share of consm'!AY13/'1.38 Spirits share of consm'!$B13,"")</f>
        <v>1.3951933646962602</v>
      </c>
      <c r="AZ13" s="84">
        <f>IFERROR('1.38 Spirits share of consm'!AZ13/'1.38 Spirits share of consm'!$B13,"")</f>
        <v>0.56953345953464396</v>
      </c>
      <c r="BA13" s="84">
        <f>IFERROR('1.38 Spirits share of consm'!BA13/'1.38 Spirits share of consm'!$B13,"")</f>
        <v>0.2256812124125982</v>
      </c>
      <c r="BB13" s="84">
        <f>IFERROR('1.38 Spirits share of consm'!BB13/'1.38 Spirits share of consm'!$B13,"")</f>
        <v>0.48823608738844565</v>
      </c>
      <c r="BC13" s="84">
        <f>IFERROR('1.38 Spirits share of consm'!BC13/'1.38 Spirits share of consm'!$B13,"")</f>
        <v>0.84052288633620054</v>
      </c>
      <c r="BD13" s="84">
        <f>IFERROR('1.38 Spirits share of consm'!BD13/'1.38 Spirits share of consm'!$B13,"")</f>
        <v>0.4824695617437666</v>
      </c>
      <c r="BE13" s="84">
        <f>IFERROR('1.38 Spirits share of consm'!BE13/'1.38 Spirits share of consm'!$B13,"")</f>
        <v>0.18244836307566475</v>
      </c>
      <c r="BF13" s="84">
        <f>IFERROR('1.38 Spirits share of consm'!BF13/'1.38 Spirits share of consm'!$B13,"")</f>
        <v>9.110834130730816E-2</v>
      </c>
      <c r="BG13" s="84">
        <f>IFERROR('1.38 Spirits share of consm'!BG13/'1.38 Spirits share of consm'!$B13,"")</f>
        <v>0.4845307242252298</v>
      </c>
      <c r="BH13" s="84" t="str">
        <f>IFERROR('1.38 Spirits share of consm'!BH13/'1.38 Spirits share of consm'!$B13,"")</f>
        <v/>
      </c>
      <c r="BI13" s="84">
        <f>IFERROR('1.38 Spirits share of consm'!BI13/'1.38 Spirits share of consm'!$B13,"")</f>
        <v>1.0817852942364419</v>
      </c>
      <c r="BJ13" s="84">
        <f>IFERROR('1.38 Spirits share of consm'!BJ13/'1.38 Spirits share of consm'!$B13,"")</f>
        <v>0.50025296011454401</v>
      </c>
      <c r="BK13" s="84">
        <f>IFERROR('1.38 Spirits share of consm'!BK13/'1.38 Spirits share of consm'!$B13,"")</f>
        <v>0.61667546719574706</v>
      </c>
      <c r="BL13" s="84">
        <f>IFERROR('1.38 Spirits share of consm'!BL13/'1.38 Spirits share of consm'!$B13,"")</f>
        <v>0.47871772329945078</v>
      </c>
      <c r="BM13" s="84" t="str">
        <f>IFERROR('1.38 Spirits share of consm'!BM13/'1.38 Spirits share of consm'!$B13,"")</f>
        <v/>
      </c>
      <c r="BN13" s="84">
        <f>IFERROR('1.38 Spirits share of consm'!BN13/'1.38 Spirits share of consm'!$B13,"")</f>
        <v>0.49806558773840021</v>
      </c>
      <c r="BO13" s="84">
        <f>IFERROR('1.38 Spirits share of consm'!BO13/'1.38 Spirits share of consm'!$B13,"")</f>
        <v>0.25662409101462363</v>
      </c>
      <c r="BP13" s="84">
        <f>IFERROR('1.38 Spirits share of consm'!BP13/'1.38 Spirits share of consm'!$B13,"")</f>
        <v>1.6602801039885495</v>
      </c>
      <c r="BQ13" s="84">
        <f>IFERROR('1.38 Spirits share of consm'!BQ13/'1.38 Spirits share of consm'!$B13,"")</f>
        <v>0.78623116714088148</v>
      </c>
      <c r="BR13" s="84">
        <f>IFERROR('1.38 Spirits share of consm'!BR13/'1.38 Spirits share of consm'!$B13,"")</f>
        <v>0.65550332771973163</v>
      </c>
      <c r="BS13" s="84">
        <f>IFERROR('1.38 Spirits share of consm'!BS13/'1.38 Spirits share of consm'!$B13,"")</f>
        <v>0.80031532978537545</v>
      </c>
      <c r="BT13" s="84">
        <f>IFERROR('1.38 Spirits share of consm'!BT13/'1.38 Spirits share of consm'!$B13,"")</f>
        <v>0.5429486660269599</v>
      </c>
      <c r="BU13" s="84">
        <f>IFERROR('1.38 Spirits share of consm'!BU13/'1.38 Spirits share of consm'!$B13,"")</f>
        <v>0.32860515165028537</v>
      </c>
      <c r="BV13" s="84">
        <f>IFERROR('1.38 Spirits share of consm'!BV13/'1.38 Spirits share of consm'!$B13,"")</f>
        <v>0.37602733704775215</v>
      </c>
      <c r="BW13" s="84">
        <f>IFERROR('1.38 Spirits share of consm'!BW13/'1.38 Spirits share of consm'!$B13,"")</f>
        <v>0.34054467095344088</v>
      </c>
      <c r="BX13" s="84">
        <f>IFERROR('1.38 Spirits share of consm'!BX13/'1.38 Spirits share of consm'!$B13,"")</f>
        <v>0.69044100677743969</v>
      </c>
      <c r="BY13" s="84">
        <f>IFERROR('1.38 Spirits share of consm'!BY13/'1.38 Spirits share of consm'!$B13,"")</f>
        <v>0.7278814425497685</v>
      </c>
      <c r="BZ13" s="84">
        <f>IFERROR('1.38 Spirits share of consm'!BZ13/'1.38 Spirits share of consm'!$B13,"")</f>
        <v>0.55303310213934331</v>
      </c>
      <c r="CA13" s="84">
        <f>IFERROR('1.38 Spirits share of consm'!CA13/'1.38 Spirits share of consm'!$B13,"")</f>
        <v>0.50268608692190631</v>
      </c>
      <c r="CB13" s="84">
        <f>IFERROR('1.38 Spirits share of consm'!CB13/'1.38 Spirits share of consm'!$B13,"")</f>
        <v>0.52046778561277884</v>
      </c>
      <c r="CC13" s="84">
        <f>IFERROR('1.38 Spirits share of consm'!CC13/'1.38 Spirits share of consm'!$B13,"")</f>
        <v>0.34115631180712891</v>
      </c>
      <c r="CD13" s="84">
        <f>IFERROR('1.38 Spirits share of consm'!CD13/'1.38 Spirits share of consm'!$B13,"")</f>
        <v>0.4348352653303344</v>
      </c>
      <c r="CE13" s="84">
        <f>IFERROR('1.38 Spirits share of consm'!CE13/'1.38 Spirits share of consm'!$B13,"")</f>
        <v>0.52180231839640134</v>
      </c>
      <c r="CF13" s="84">
        <f>IFERROR('1.38 Spirits share of consm'!CF13/'1.38 Spirits share of consm'!$B13,"")</f>
        <v>0.2295714133731579</v>
      </c>
      <c r="CG13" s="84">
        <f>IFERROR('1.38 Spirits share of consm'!CG13/'1.38 Spirits share of consm'!$B13,"")</f>
        <v>0.65348922896922723</v>
      </c>
      <c r="CH13" s="84">
        <f>IFERROR('1.38 Spirits share of consm'!CH13/'1.38 Spirits share of consm'!$B13,"")</f>
        <v>0.41378314063153687</v>
      </c>
      <c r="CI13" s="84">
        <f>IFERROR('1.38 Spirits share of consm'!CI13/'1.38 Spirits share of consm'!$B13,"")</f>
        <v>0.33348268468942943</v>
      </c>
      <c r="CJ13" s="84">
        <f>IFERROR('1.38 Spirits share of consm'!CJ13/'1.38 Spirits share of consm'!$B13,"")</f>
        <v>0.85338456566702336</v>
      </c>
      <c r="CK13" s="84">
        <f>IFERROR('1.38 Spirits share of consm'!CK13/'1.38 Spirits share of consm'!$B13,"")</f>
        <v>0.59352606880328673</v>
      </c>
      <c r="CL13" s="84">
        <f>IFERROR('1.38 Spirits share of consm'!CL13/'1.38 Spirits share of consm'!$B13,"")</f>
        <v>0.23873308684802688</v>
      </c>
      <c r="CM13" s="84">
        <f>IFERROR('1.38 Spirits share of consm'!CM13/'1.38 Spirits share of consm'!$B13,"")</f>
        <v>0.35753121816050804</v>
      </c>
      <c r="CN13" s="84">
        <f>IFERROR('1.38 Spirits share of consm'!CN13/'1.38 Spirits share of consm'!$B13,"")</f>
        <v>1.3321306246119864</v>
      </c>
      <c r="CO13" s="84">
        <f>IFERROR('1.38 Spirits share of consm'!CO13/'1.38 Spirits share of consm'!$B13,"")</f>
        <v>0.46487842911679389</v>
      </c>
      <c r="CP13" s="84">
        <f>IFERROR('1.38 Spirits share of consm'!CP13/'1.38 Spirits share of consm'!$B13,"")</f>
        <v>1.6434975964520342</v>
      </c>
      <c r="CR13" s="88"/>
    </row>
    <row r="14" spans="1:96" x14ac:dyDescent="0.25">
      <c r="A14" s="78" t="s">
        <v>35</v>
      </c>
      <c r="B14" s="84">
        <f>IFERROR('1.38 Spirits share of consm'!B14/'1.38 Spirits share of consm'!$B14,"")</f>
        <v>1</v>
      </c>
      <c r="C14" s="84">
        <f>IFERROR('1.38 Spirits share of consm'!C14/'1.38 Spirits share of consm'!$B14,"")</f>
        <v>1.351129046029401</v>
      </c>
      <c r="D14" s="84">
        <f>IFERROR('1.38 Spirits share of consm'!D14/'1.38 Spirits share of consm'!$B14,"")</f>
        <v>1.301971169111577</v>
      </c>
      <c r="E14" s="84">
        <f>IFERROR('1.38 Spirits share of consm'!E14/'1.38 Spirits share of consm'!$B14,"")</f>
        <v>1.0147080840564153</v>
      </c>
      <c r="F14" s="84">
        <f>IFERROR('1.38 Spirits share of consm'!F14/'1.38 Spirits share of consm'!$B14,"")</f>
        <v>0.39874343881593216</v>
      </c>
      <c r="G14" s="84">
        <f>IFERROR('1.38 Spirits share of consm'!G14/'1.38 Spirits share of consm'!$B14,"")</f>
        <v>2.3124247765789661</v>
      </c>
      <c r="H14" s="84">
        <f>IFERROR('1.38 Spirits share of consm'!H14/'1.38 Spirits share of consm'!$B14,"")</f>
        <v>0.23954643499488207</v>
      </c>
      <c r="I14" s="84">
        <f>IFERROR('1.38 Spirits share of consm'!I14/'1.38 Spirits share of consm'!$B14,"")</f>
        <v>1.2756247739694324</v>
      </c>
      <c r="J14" s="84">
        <f>IFERROR('1.38 Spirits share of consm'!J14/'1.38 Spirits share of consm'!$B14,"")</f>
        <v>1.1856245278563815</v>
      </c>
      <c r="K14" s="84">
        <f>IFERROR('1.38 Spirits share of consm'!K14/'1.38 Spirits share of consm'!$B14,"")</f>
        <v>0.87404079559047854</v>
      </c>
      <c r="L14" s="84">
        <f>IFERROR('1.38 Spirits share of consm'!L14/'1.38 Spirits share of consm'!$B14,"")</f>
        <v>2.3360726718509155</v>
      </c>
      <c r="M14" s="84">
        <f>IFERROR('1.38 Spirits share of consm'!M14/'1.38 Spirits share of consm'!$B14,"")</f>
        <v>2.0389851690177014</v>
      </c>
      <c r="N14" s="84">
        <f>IFERROR('1.38 Spirits share of consm'!N14/'1.38 Spirits share of consm'!$B14,"")</f>
        <v>0.45887141768500128</v>
      </c>
      <c r="O14" s="84">
        <f>IFERROR('1.38 Spirits share of consm'!O14/'1.38 Spirits share of consm'!$B14,"")</f>
        <v>1.9191719328861547</v>
      </c>
      <c r="P14" s="84">
        <f>IFERROR('1.38 Spirits share of consm'!P14/'1.38 Spirits share of consm'!$B14,"")</f>
        <v>1.2568070974557926</v>
      </c>
      <c r="Q14" s="84">
        <f>IFERROR('1.38 Spirits share of consm'!Q14/'1.38 Spirits share of consm'!$B14,"")</f>
        <v>1.8942398939916827</v>
      </c>
      <c r="R14" s="84">
        <f>IFERROR('1.38 Spirits share of consm'!R14/'1.38 Spirits share of consm'!$B14,"")</f>
        <v>2.2064551375266981</v>
      </c>
      <c r="S14" s="84">
        <f>IFERROR('1.38 Spirits share of consm'!S14/'1.38 Spirits share of consm'!$B14,"")</f>
        <v>0.22420026313736974</v>
      </c>
      <c r="T14" s="84">
        <f>IFERROR('1.38 Spirits share of consm'!T14/'1.38 Spirits share of consm'!$B14,"")</f>
        <v>0.34699622378630068</v>
      </c>
      <c r="U14" s="84">
        <f>IFERROR('1.38 Spirits share of consm'!U14/'1.38 Spirits share of consm'!$B14,"")</f>
        <v>0.35034745502337744</v>
      </c>
      <c r="V14" s="84">
        <f>IFERROR('1.38 Spirits share of consm'!V14/'1.38 Spirits share of consm'!$B14,"")</f>
        <v>0.32734776293452322</v>
      </c>
      <c r="W14" s="84">
        <f>IFERROR('1.38 Spirits share of consm'!W14/'1.38 Spirits share of consm'!$B14,"")</f>
        <v>1.085181912410871</v>
      </c>
      <c r="X14" s="84">
        <f>IFERROR('1.38 Spirits share of consm'!X14/'1.38 Spirits share of consm'!$B14,"")</f>
        <v>1.4175256806558352</v>
      </c>
      <c r="Y14" s="84">
        <f>IFERROR('1.38 Spirits share of consm'!Y14/'1.38 Spirits share of consm'!$B14,"")</f>
        <v>0.31703843403690996</v>
      </c>
      <c r="Z14" s="84">
        <f>IFERROR('1.38 Spirits share of consm'!Z14/'1.38 Spirits share of consm'!$B14,"")</f>
        <v>0.79588110138182766</v>
      </c>
      <c r="AA14" s="84">
        <f>IFERROR('1.38 Spirits share of consm'!AA14/'1.38 Spirits share of consm'!$B14,"")</f>
        <v>0.41361286689963123</v>
      </c>
      <c r="AB14" s="84">
        <f>IFERROR('1.38 Spirits share of consm'!AB14/'1.38 Spirits share of consm'!$B14,"")</f>
        <v>0.45683198916195683</v>
      </c>
      <c r="AC14" s="84">
        <f>IFERROR('1.38 Spirits share of consm'!AC14/'1.38 Spirits share of consm'!$B14,"")</f>
        <v>1.112483388241198</v>
      </c>
      <c r="AD14" s="84">
        <f>IFERROR('1.38 Spirits share of consm'!AD14/'1.38 Spirits share of consm'!$B14,"")</f>
        <v>0.95659618168493699</v>
      </c>
      <c r="AE14" s="84">
        <f>IFERROR('1.38 Spirits share of consm'!AE14/'1.38 Spirits share of consm'!$B14,"")</f>
        <v>0.58447622142779765</v>
      </c>
      <c r="AF14" s="84">
        <f>IFERROR('1.38 Spirits share of consm'!AF14/'1.38 Spirits share of consm'!$B14,"")</f>
        <v>1.0827303113915761</v>
      </c>
      <c r="AG14" s="84">
        <f>IFERROR('1.38 Spirits share of consm'!AG14/'1.38 Spirits share of consm'!$B14,"")</f>
        <v>0.90414664521637289</v>
      </c>
      <c r="AH14" s="84">
        <f>IFERROR('1.38 Spirits share of consm'!AH14/'1.38 Spirits share of consm'!$B14,"")</f>
        <v>0.31680985549758989</v>
      </c>
      <c r="AI14" s="84">
        <f>IFERROR('1.38 Spirits share of consm'!AI14/'1.38 Spirits share of consm'!$B14,"")</f>
        <v>0.99959353774162774</v>
      </c>
      <c r="AJ14" s="84">
        <f>IFERROR('1.38 Spirits share of consm'!AJ14/'1.38 Spirits share of consm'!$B14,"")</f>
        <v>0.40291751399420567</v>
      </c>
      <c r="AK14" s="84">
        <f>IFERROR('1.38 Spirits share of consm'!AK14/'1.38 Spirits share of consm'!$B14,"")</f>
        <v>1.3190000165044418</v>
      </c>
      <c r="AL14" s="84">
        <f>IFERROR('1.38 Spirits share of consm'!AL14/'1.38 Spirits share of consm'!$B14,"")</f>
        <v>0.54774756595241214</v>
      </c>
      <c r="AM14" s="84">
        <f>IFERROR('1.38 Spirits share of consm'!AM14/'1.38 Spirits share of consm'!$B14,"")</f>
        <v>0.87576536038895303</v>
      </c>
      <c r="AN14" s="84">
        <f>IFERROR('1.38 Spirits share of consm'!AN14/'1.38 Spirits share of consm'!$B14,"")</f>
        <v>0.27960248041324431</v>
      </c>
      <c r="AO14" s="84">
        <f>IFERROR('1.38 Spirits share of consm'!AO14/'1.38 Spirits share of consm'!$B14,"")</f>
        <v>1.1579218455245637</v>
      </c>
      <c r="AP14" s="84">
        <f>IFERROR('1.38 Spirits share of consm'!AP14/'1.38 Spirits share of consm'!$B14,"")</f>
        <v>0.792932079820031</v>
      </c>
      <c r="AQ14" s="84">
        <f>IFERROR('1.38 Spirits share of consm'!AQ14/'1.38 Spirits share of consm'!$B14,"")</f>
        <v>0.3077889620572376</v>
      </c>
      <c r="AR14" s="84">
        <f>IFERROR('1.38 Spirits share of consm'!AR14/'1.38 Spirits share of consm'!$B14,"")</f>
        <v>0.35562534870587603</v>
      </c>
      <c r="AS14" s="84">
        <f>IFERROR('1.38 Spirits share of consm'!AS14/'1.38 Spirits share of consm'!$B14,"")</f>
        <v>0.96737291912676426</v>
      </c>
      <c r="AT14" s="84">
        <f>IFERROR('1.38 Spirits share of consm'!AT14/'1.38 Spirits share of consm'!$B14,"")</f>
        <v>0.72608398277412767</v>
      </c>
      <c r="AU14" s="84">
        <f>IFERROR('1.38 Spirits share of consm'!AU14/'1.38 Spirits share of consm'!$B14,"")</f>
        <v>0.66717856429332434</v>
      </c>
      <c r="AV14" s="84">
        <f>IFERROR('1.38 Spirits share of consm'!AV14/'1.38 Spirits share of consm'!$B14,"")</f>
        <v>0.9447352717044144</v>
      </c>
      <c r="AW14" s="84">
        <f>IFERROR('1.38 Spirits share of consm'!AW14/'1.38 Spirits share of consm'!$B14,"")</f>
        <v>1.0555164541761595</v>
      </c>
      <c r="AX14" s="84">
        <f>IFERROR('1.38 Spirits share of consm'!AX14/'1.38 Spirits share of consm'!$B14,"")</f>
        <v>0.7254769221025138</v>
      </c>
      <c r="AY14" s="84">
        <f>IFERROR('1.38 Spirits share of consm'!AY14/'1.38 Spirits share of consm'!$B14,"")</f>
        <v>1.2719915698228235</v>
      </c>
      <c r="AZ14" s="84">
        <f>IFERROR('1.38 Spirits share of consm'!AZ14/'1.38 Spirits share of consm'!$B14,"")</f>
        <v>0.57793231898491459</v>
      </c>
      <c r="BA14" s="84">
        <f>IFERROR('1.38 Spirits share of consm'!BA14/'1.38 Spirits share of consm'!$B14,"")</f>
        <v>0.23389460699712736</v>
      </c>
      <c r="BB14" s="84">
        <f>IFERROR('1.38 Spirits share of consm'!BB14/'1.38 Spirits share of consm'!$B14,"")</f>
        <v>0.50778106579753424</v>
      </c>
      <c r="BC14" s="84">
        <f>IFERROR('1.38 Spirits share of consm'!BC14/'1.38 Spirits share of consm'!$B14,"")</f>
        <v>0.80786513151885431</v>
      </c>
      <c r="BD14" s="84">
        <f>IFERROR('1.38 Spirits share of consm'!BD14/'1.38 Spirits share of consm'!$B14,"")</f>
        <v>0.49504680403593537</v>
      </c>
      <c r="BE14" s="84">
        <f>IFERROR('1.38 Spirits share of consm'!BE14/'1.38 Spirits share of consm'!$B14,"")</f>
        <v>0.17246174087489982</v>
      </c>
      <c r="BF14" s="84">
        <f>IFERROR('1.38 Spirits share of consm'!BF14/'1.38 Spirits share of consm'!$B14,"")</f>
        <v>8.6441832811608818E-2</v>
      </c>
      <c r="BG14" s="84">
        <f>IFERROR('1.38 Spirits share of consm'!BG14/'1.38 Spirits share of consm'!$B14,"")</f>
        <v>0.4796735886200546</v>
      </c>
      <c r="BH14" s="84" t="str">
        <f>IFERROR('1.38 Spirits share of consm'!BH14/'1.38 Spirits share of consm'!$B14,"")</f>
        <v/>
      </c>
      <c r="BI14" s="84">
        <f>IFERROR('1.38 Spirits share of consm'!BI14/'1.38 Spirits share of consm'!$B14,"")</f>
        <v>1.0984891342443999</v>
      </c>
      <c r="BJ14" s="84">
        <f>IFERROR('1.38 Spirits share of consm'!BJ14/'1.38 Spirits share of consm'!$B14,"")</f>
        <v>0.51245062368059102</v>
      </c>
      <c r="BK14" s="84">
        <f>IFERROR('1.38 Spirits share of consm'!BK14/'1.38 Spirits share of consm'!$B14,"")</f>
        <v>0.60190701274717284</v>
      </c>
      <c r="BL14" s="84">
        <f>IFERROR('1.38 Spirits share of consm'!BL14/'1.38 Spirits share of consm'!$B14,"")</f>
        <v>0.55905250582081067</v>
      </c>
      <c r="BM14" s="84" t="str">
        <f>IFERROR('1.38 Spirits share of consm'!BM14/'1.38 Spirits share of consm'!$B14,"")</f>
        <v/>
      </c>
      <c r="BN14" s="84">
        <f>IFERROR('1.38 Spirits share of consm'!BN14/'1.38 Spirits share of consm'!$B14,"")</f>
        <v>0.49390745706783634</v>
      </c>
      <c r="BO14" s="84">
        <f>IFERROR('1.38 Spirits share of consm'!BO14/'1.38 Spirits share of consm'!$B14,"")</f>
        <v>0.26303810399581179</v>
      </c>
      <c r="BP14" s="84">
        <f>IFERROR('1.38 Spirits share of consm'!BP14/'1.38 Spirits share of consm'!$B14,"")</f>
        <v>1.6311881352141611</v>
      </c>
      <c r="BQ14" s="84">
        <f>IFERROR('1.38 Spirits share of consm'!BQ14/'1.38 Spirits share of consm'!$B14,"")</f>
        <v>0.78048169440982607</v>
      </c>
      <c r="BR14" s="84">
        <f>IFERROR('1.38 Spirits share of consm'!BR14/'1.38 Spirits share of consm'!$B14,"")</f>
        <v>0.64505069722730235</v>
      </c>
      <c r="BS14" s="84">
        <f>IFERROR('1.38 Spirits share of consm'!BS14/'1.38 Spirits share of consm'!$B14,"")</f>
        <v>0.79500107693330158</v>
      </c>
      <c r="BT14" s="84">
        <f>IFERROR('1.38 Spirits share of consm'!BT14/'1.38 Spirits share of consm'!$B14,"")</f>
        <v>0.53368861724944472</v>
      </c>
      <c r="BU14" s="84">
        <f>IFERROR('1.38 Spirits share of consm'!BU14/'1.38 Spirits share of consm'!$B14,"")</f>
        <v>0.32470901190433216</v>
      </c>
      <c r="BV14" s="84">
        <f>IFERROR('1.38 Spirits share of consm'!BV14/'1.38 Spirits share of consm'!$B14,"")</f>
        <v>0.38031263097732904</v>
      </c>
      <c r="BW14" s="84">
        <f>IFERROR('1.38 Spirits share of consm'!BW14/'1.38 Spirits share of consm'!$B14,"")</f>
        <v>0.37843267510744044</v>
      </c>
      <c r="BX14" s="84">
        <f>IFERROR('1.38 Spirits share of consm'!BX14/'1.38 Spirits share of consm'!$B14,"")</f>
        <v>0.67819640037512052</v>
      </c>
      <c r="BY14" s="84">
        <f>IFERROR('1.38 Spirits share of consm'!BY14/'1.38 Spirits share of consm'!$B14,"")</f>
        <v>0.70943212487610641</v>
      </c>
      <c r="BZ14" s="84">
        <f>IFERROR('1.38 Spirits share of consm'!BZ14/'1.38 Spirits share of consm'!$B14,"")</f>
        <v>0.54650085659983838</v>
      </c>
      <c r="CA14" s="84">
        <f>IFERROR('1.38 Spirits share of consm'!CA14/'1.38 Spirits share of consm'!$B14,"")</f>
        <v>0.4665413145800244</v>
      </c>
      <c r="CB14" s="84">
        <f>IFERROR('1.38 Spirits share of consm'!CB14/'1.38 Spirits share of consm'!$B14,"")</f>
        <v>0.52061048115534692</v>
      </c>
      <c r="CC14" s="84">
        <f>IFERROR('1.38 Spirits share of consm'!CC14/'1.38 Spirits share of consm'!$B14,"")</f>
        <v>0.33130725409894757</v>
      </c>
      <c r="CD14" s="84">
        <f>IFERROR('1.38 Spirits share of consm'!CD14/'1.38 Spirits share of consm'!$B14,"")</f>
        <v>0.429260035582674</v>
      </c>
      <c r="CE14" s="84">
        <f>IFERROR('1.38 Spirits share of consm'!CE14/'1.38 Spirits share of consm'!$B14,"")</f>
        <v>0.50614907890103167</v>
      </c>
      <c r="CF14" s="84">
        <f>IFERROR('1.38 Spirits share of consm'!CF14/'1.38 Spirits share of consm'!$B14,"")</f>
        <v>0.2214751770660868</v>
      </c>
      <c r="CG14" s="84">
        <f>IFERROR('1.38 Spirits share of consm'!CG14/'1.38 Spirits share of consm'!$B14,"")</f>
        <v>0.62846211322384804</v>
      </c>
      <c r="CH14" s="84">
        <f>IFERROR('1.38 Spirits share of consm'!CH14/'1.38 Spirits share of consm'!$B14,"")</f>
        <v>0.40596624246955404</v>
      </c>
      <c r="CI14" s="84">
        <f>IFERROR('1.38 Spirits share of consm'!CI14/'1.38 Spirits share of consm'!$B14,"")</f>
        <v>0.33534518172548811</v>
      </c>
      <c r="CJ14" s="84">
        <f>IFERROR('1.38 Spirits share of consm'!CJ14/'1.38 Spirits share of consm'!$B14,"")</f>
        <v>0.79822793805180625</v>
      </c>
      <c r="CK14" s="84">
        <f>IFERROR('1.38 Spirits share of consm'!CK14/'1.38 Spirits share of consm'!$B14,"")</f>
        <v>0.5917026175411858</v>
      </c>
      <c r="CL14" s="84">
        <f>IFERROR('1.38 Spirits share of consm'!CL14/'1.38 Spirits share of consm'!$B14,"")</f>
        <v>0.26355691682421833</v>
      </c>
      <c r="CM14" s="84">
        <f>IFERROR('1.38 Spirits share of consm'!CM14/'1.38 Spirits share of consm'!$B14,"")</f>
        <v>0.34389768700854845</v>
      </c>
      <c r="CN14" s="84">
        <f>IFERROR('1.38 Spirits share of consm'!CN14/'1.38 Spirits share of consm'!$B14,"")</f>
        <v>1.3275685995947797</v>
      </c>
      <c r="CO14" s="84">
        <f>IFERROR('1.38 Spirits share of consm'!CO14/'1.38 Spirits share of consm'!$B14,"")</f>
        <v>0.47973227146671721</v>
      </c>
      <c r="CP14" s="84">
        <f>IFERROR('1.38 Spirits share of consm'!CP14/'1.38 Spirits share of consm'!$B14,"")</f>
        <v>1.6050760080091522</v>
      </c>
      <c r="CR14" s="88"/>
    </row>
    <row r="15" spans="1:96" x14ac:dyDescent="0.25">
      <c r="A15" s="78" t="s">
        <v>36</v>
      </c>
      <c r="B15" s="84">
        <f>IFERROR('1.38 Spirits share of consm'!B15/'1.38 Spirits share of consm'!$B15,"")</f>
        <v>1</v>
      </c>
      <c r="C15" s="84">
        <f>IFERROR('1.38 Spirits share of consm'!C15/'1.38 Spirits share of consm'!$B15,"")</f>
        <v>1.3480257352665055</v>
      </c>
      <c r="D15" s="84">
        <f>IFERROR('1.38 Spirits share of consm'!D15/'1.38 Spirits share of consm'!$B15,"")</f>
        <v>1.296974596561052</v>
      </c>
      <c r="E15" s="84">
        <f>IFERROR('1.38 Spirits share of consm'!E15/'1.38 Spirits share of consm'!$B15,"")</f>
        <v>1.0379668675413876</v>
      </c>
      <c r="F15" s="84">
        <f>IFERROR('1.38 Spirits share of consm'!F15/'1.38 Spirits share of consm'!$B15,"")</f>
        <v>0.40604147880973851</v>
      </c>
      <c r="G15" s="84">
        <f>IFERROR('1.38 Spirits share of consm'!G15/'1.38 Spirits share of consm'!$B15,"")</f>
        <v>2.2988901303334295</v>
      </c>
      <c r="H15" s="84">
        <f>IFERROR('1.38 Spirits share of consm'!H15/'1.38 Spirits share of consm'!$B15,"")</f>
        <v>0.22567357980162309</v>
      </c>
      <c r="I15" s="84">
        <f>IFERROR('1.38 Spirits share of consm'!I15/'1.38 Spirits share of consm'!$B15,"")</f>
        <v>1.2720368153367689</v>
      </c>
      <c r="J15" s="84">
        <f>IFERROR('1.38 Spirits share of consm'!J15/'1.38 Spirits share of consm'!$B15,"")</f>
        <v>1.2034396078806717</v>
      </c>
      <c r="K15" s="84">
        <f>IFERROR('1.38 Spirits share of consm'!K15/'1.38 Spirits share of consm'!$B15,"")</f>
        <v>0.86044800911204955</v>
      </c>
      <c r="L15" s="84">
        <f>IFERROR('1.38 Spirits share of consm'!L15/'1.38 Spirits share of consm'!$B15,"")</f>
        <v>2.3414748892460895</v>
      </c>
      <c r="M15" s="84">
        <f>IFERROR('1.38 Spirits share of consm'!M15/'1.38 Spirits share of consm'!$B15,"")</f>
        <v>1.9343363140113885</v>
      </c>
      <c r="N15" s="84">
        <f>IFERROR('1.38 Spirits share of consm'!N15/'1.38 Spirits share of consm'!$B15,"")</f>
        <v>0.44215043064581339</v>
      </c>
      <c r="O15" s="84">
        <f>IFERROR('1.38 Spirits share of consm'!O15/'1.38 Spirits share of consm'!$B15,"")</f>
        <v>1.909055777405642</v>
      </c>
      <c r="P15" s="84">
        <f>IFERROR('1.38 Spirits share of consm'!P15/'1.38 Spirits share of consm'!$B15,"")</f>
        <v>1.2155303168505711</v>
      </c>
      <c r="Q15" s="84">
        <f>IFERROR('1.38 Spirits share of consm'!Q15/'1.38 Spirits share of consm'!$B15,"")</f>
        <v>1.9050180020281637</v>
      </c>
      <c r="R15" s="84">
        <f>IFERROR('1.38 Spirits share of consm'!R15/'1.38 Spirits share of consm'!$B15,"")</f>
        <v>2.1955164190291927</v>
      </c>
      <c r="S15" s="84">
        <f>IFERROR('1.38 Spirits share of consm'!S15/'1.38 Spirits share of consm'!$B15,"")</f>
        <v>0.22839172327367024</v>
      </c>
      <c r="T15" s="84">
        <f>IFERROR('1.38 Spirits share of consm'!T15/'1.38 Spirits share of consm'!$B15,"")</f>
        <v>0.34442892386351798</v>
      </c>
      <c r="U15" s="84">
        <f>IFERROR('1.38 Spirits share of consm'!U15/'1.38 Spirits share of consm'!$B15,"")</f>
        <v>0.3472153595028849</v>
      </c>
      <c r="V15" s="84">
        <f>IFERROR('1.38 Spirits share of consm'!V15/'1.38 Spirits share of consm'!$B15,"")</f>
        <v>0.32772811472788715</v>
      </c>
      <c r="W15" s="84">
        <f>IFERROR('1.38 Spirits share of consm'!W15/'1.38 Spirits share of consm'!$B15,"")</f>
        <v>1.0591860604866681</v>
      </c>
      <c r="X15" s="84">
        <f>IFERROR('1.38 Spirits share of consm'!X15/'1.38 Spirits share of consm'!$B15,"")</f>
        <v>1.2785762024916798</v>
      </c>
      <c r="Y15" s="84">
        <f>IFERROR('1.38 Spirits share of consm'!Y15/'1.38 Spirits share of consm'!$B15,"")</f>
        <v>0.30980204670753625</v>
      </c>
      <c r="Z15" s="84">
        <f>IFERROR('1.38 Spirits share of consm'!Z15/'1.38 Spirits share of consm'!$B15,"")</f>
        <v>0.79631366374074009</v>
      </c>
      <c r="AA15" s="84">
        <f>IFERROR('1.38 Spirits share of consm'!AA15/'1.38 Spirits share of consm'!$B15,"")</f>
        <v>0.40124399624592849</v>
      </c>
      <c r="AB15" s="84">
        <f>IFERROR('1.38 Spirits share of consm'!AB15/'1.38 Spirits share of consm'!$B15,"")</f>
        <v>0.48488803543358294</v>
      </c>
      <c r="AC15" s="84">
        <f>IFERROR('1.38 Spirits share of consm'!AC15/'1.38 Spirits share of consm'!$B15,"")</f>
        <v>1.0990596418910215</v>
      </c>
      <c r="AD15" s="84">
        <f>IFERROR('1.38 Spirits share of consm'!AD15/'1.38 Spirits share of consm'!$B15,"")</f>
        <v>0.94576290697005161</v>
      </c>
      <c r="AE15" s="84">
        <f>IFERROR('1.38 Spirits share of consm'!AE15/'1.38 Spirits share of consm'!$B15,"")</f>
        <v>0.56097835888187553</v>
      </c>
      <c r="AF15" s="84">
        <f>IFERROR('1.38 Spirits share of consm'!AF15/'1.38 Spirits share of consm'!$B15,"")</f>
        <v>1.119300150949788</v>
      </c>
      <c r="AG15" s="84">
        <f>IFERROR('1.38 Spirits share of consm'!AG15/'1.38 Spirits share of consm'!$B15,"")</f>
        <v>0.93397455164813137</v>
      </c>
      <c r="AH15" s="84">
        <f>IFERROR('1.38 Spirits share of consm'!AH15/'1.38 Spirits share of consm'!$B15,"")</f>
        <v>0.31616784218782812</v>
      </c>
      <c r="AI15" s="84">
        <f>IFERROR('1.38 Spirits share of consm'!AI15/'1.38 Spirits share of consm'!$B15,"")</f>
        <v>0.99768519090381302</v>
      </c>
      <c r="AJ15" s="84">
        <f>IFERROR('1.38 Spirits share of consm'!AJ15/'1.38 Spirits share of consm'!$B15,"")</f>
        <v>0.39771819087845861</v>
      </c>
      <c r="AK15" s="84">
        <f>IFERROR('1.38 Spirits share of consm'!AK15/'1.38 Spirits share of consm'!$B15,"")</f>
        <v>1.2839069149951685</v>
      </c>
      <c r="AL15" s="84">
        <f>IFERROR('1.38 Spirits share of consm'!AL15/'1.38 Spirits share of consm'!$B15,"")</f>
        <v>0.55720213956255094</v>
      </c>
      <c r="AM15" s="84">
        <f>IFERROR('1.38 Spirits share of consm'!AM15/'1.38 Spirits share of consm'!$B15,"")</f>
        <v>0.88135972760662118</v>
      </c>
      <c r="AN15" s="84">
        <f>IFERROR('1.38 Spirits share of consm'!AN15/'1.38 Spirits share of consm'!$B15,"")</f>
        <v>0.28344169711926342</v>
      </c>
      <c r="AO15" s="84">
        <f>IFERROR('1.38 Spirits share of consm'!AO15/'1.38 Spirits share of consm'!$B15,"")</f>
        <v>1.1956459428439272</v>
      </c>
      <c r="AP15" s="84">
        <f>IFERROR('1.38 Spirits share of consm'!AP15/'1.38 Spirits share of consm'!$B15,"")</f>
        <v>0.78766226412920604</v>
      </c>
      <c r="AQ15" s="84">
        <f>IFERROR('1.38 Spirits share of consm'!AQ15/'1.38 Spirits share of consm'!$B15,"")</f>
        <v>0.34657725406427548</v>
      </c>
      <c r="AR15" s="84">
        <f>IFERROR('1.38 Spirits share of consm'!AR15/'1.38 Spirits share of consm'!$B15,"")</f>
        <v>0.36472497745716864</v>
      </c>
      <c r="AS15" s="84">
        <f>IFERROR('1.38 Spirits share of consm'!AS15/'1.38 Spirits share of consm'!$B15,"")</f>
        <v>0.95963362613225012</v>
      </c>
      <c r="AT15" s="84">
        <f>IFERROR('1.38 Spirits share of consm'!AT15/'1.38 Spirits share of consm'!$B15,"")</f>
        <v>0.69223232570129267</v>
      </c>
      <c r="AU15" s="84">
        <f>IFERROR('1.38 Spirits share of consm'!AU15/'1.38 Spirits share of consm'!$B15,"")</f>
        <v>0.63853644071386639</v>
      </c>
      <c r="AV15" s="84">
        <f>IFERROR('1.38 Spirits share of consm'!AV15/'1.38 Spirits share of consm'!$B15,"")</f>
        <v>0.94092156392109039</v>
      </c>
      <c r="AW15" s="84">
        <f>IFERROR('1.38 Spirits share of consm'!AW15/'1.38 Spirits share of consm'!$B15,"")</f>
        <v>1.0535130261009433</v>
      </c>
      <c r="AX15" s="84">
        <f>IFERROR('1.38 Spirits share of consm'!AX15/'1.38 Spirits share of consm'!$B15,"")</f>
        <v>0.65650495942290354</v>
      </c>
      <c r="AY15" s="84">
        <f>IFERROR('1.38 Spirits share of consm'!AY15/'1.38 Spirits share of consm'!$B15,"")</f>
        <v>1.0280993346818417</v>
      </c>
      <c r="AZ15" s="84">
        <f>IFERROR('1.38 Spirits share of consm'!AZ15/'1.38 Spirits share of consm'!$B15,"")</f>
        <v>0.59952708801215338</v>
      </c>
      <c r="BA15" s="84">
        <f>IFERROR('1.38 Spirits share of consm'!BA15/'1.38 Spirits share of consm'!$B15,"")</f>
        <v>0.26550567881654802</v>
      </c>
      <c r="BB15" s="84">
        <f>IFERROR('1.38 Spirits share of consm'!BB15/'1.38 Spirits share of consm'!$B15,"")</f>
        <v>0.49489820131934892</v>
      </c>
      <c r="BC15" s="84">
        <f>IFERROR('1.38 Spirits share of consm'!BC15/'1.38 Spirits share of consm'!$B15,"")</f>
        <v>0.78087743875994153</v>
      </c>
      <c r="BD15" s="84">
        <f>IFERROR('1.38 Spirits share of consm'!BD15/'1.38 Spirits share of consm'!$B15,"")</f>
        <v>0.4950794575896294</v>
      </c>
      <c r="BE15" s="84">
        <f>IFERROR('1.38 Spirits share of consm'!BE15/'1.38 Spirits share of consm'!$B15,"")</f>
        <v>0.18082818894360825</v>
      </c>
      <c r="BF15" s="84">
        <f>IFERROR('1.38 Spirits share of consm'!BF15/'1.38 Spirits share of consm'!$B15,"")</f>
        <v>9.0777787530821857E-2</v>
      </c>
      <c r="BG15" s="84">
        <f>IFERROR('1.38 Spirits share of consm'!BG15/'1.38 Spirits share of consm'!$B15,"")</f>
        <v>0.44878268710550046</v>
      </c>
      <c r="BH15" s="84" t="str">
        <f>IFERROR('1.38 Spirits share of consm'!BH15/'1.38 Spirits share of consm'!$B15,"")</f>
        <v/>
      </c>
      <c r="BI15" s="84">
        <f>IFERROR('1.38 Spirits share of consm'!BI15/'1.38 Spirits share of consm'!$B15,"")</f>
        <v>1.0604961456843192</v>
      </c>
      <c r="BJ15" s="84">
        <f>IFERROR('1.38 Spirits share of consm'!BJ15/'1.38 Spirits share of consm'!$B15,"")</f>
        <v>0.57467170817831192</v>
      </c>
      <c r="BK15" s="84">
        <f>IFERROR('1.38 Spirits share of consm'!BK15/'1.38 Spirits share of consm'!$B15,"")</f>
        <v>0.62946143126485776</v>
      </c>
      <c r="BL15" s="84">
        <f>IFERROR('1.38 Spirits share of consm'!BL15/'1.38 Spirits share of consm'!$B15,"")</f>
        <v>0.59394296690853754</v>
      </c>
      <c r="BM15" s="84" t="str">
        <f>IFERROR('1.38 Spirits share of consm'!BM15/'1.38 Spirits share of consm'!$B15,"")</f>
        <v/>
      </c>
      <c r="BN15" s="84">
        <f>IFERROR('1.38 Spirits share of consm'!BN15/'1.38 Spirits share of consm'!$B15,"")</f>
        <v>0.48264489908737945</v>
      </c>
      <c r="BO15" s="84">
        <f>IFERROR('1.38 Spirits share of consm'!BO15/'1.38 Spirits share of consm'!$B15,"")</f>
        <v>0.27617396129569266</v>
      </c>
      <c r="BP15" s="84">
        <f>IFERROR('1.38 Spirits share of consm'!BP15/'1.38 Spirits share of consm'!$B15,"")</f>
        <v>1.6319370440200016</v>
      </c>
      <c r="BQ15" s="84">
        <f>IFERROR('1.38 Spirits share of consm'!BQ15/'1.38 Spirits share of consm'!$B15,"")</f>
        <v>0.79357991255504068</v>
      </c>
      <c r="BR15" s="84">
        <f>IFERROR('1.38 Spirits share of consm'!BR15/'1.38 Spirits share of consm'!$B15,"")</f>
        <v>0.64872861383825342</v>
      </c>
      <c r="BS15" s="84">
        <f>IFERROR('1.38 Spirits share of consm'!BS15/'1.38 Spirits share of consm'!$B15,"")</f>
        <v>0.80905599156528052</v>
      </c>
      <c r="BT15" s="84">
        <f>IFERROR('1.38 Spirits share of consm'!BT15/'1.38 Spirits share of consm'!$B15,"")</f>
        <v>0.53418738371327157</v>
      </c>
      <c r="BU15" s="84">
        <f>IFERROR('1.38 Spirits share of consm'!BU15/'1.38 Spirits share of consm'!$B15,"")</f>
        <v>0.32232620148071855</v>
      </c>
      <c r="BV15" s="84">
        <f>IFERROR('1.38 Spirits share of consm'!BV15/'1.38 Spirits share of consm'!$B15,"")</f>
        <v>0.38532175600646307</v>
      </c>
      <c r="BW15" s="84">
        <f>IFERROR('1.38 Spirits share of consm'!BW15/'1.38 Spirits share of consm'!$B15,"")</f>
        <v>0.38080334073254263</v>
      </c>
      <c r="BX15" s="84">
        <f>IFERROR('1.38 Spirits share of consm'!BX15/'1.38 Spirits share of consm'!$B15,"")</f>
        <v>0.64899426847127473</v>
      </c>
      <c r="BY15" s="84">
        <f>IFERROR('1.38 Spirits share of consm'!BY15/'1.38 Spirits share of consm'!$B15,"")</f>
        <v>0.71163418211876261</v>
      </c>
      <c r="BZ15" s="84">
        <f>IFERROR('1.38 Spirits share of consm'!BZ15/'1.38 Spirits share of consm'!$B15,"")</f>
        <v>0.54909403203120033</v>
      </c>
      <c r="CA15" s="84">
        <f>IFERROR('1.38 Spirits share of consm'!CA15/'1.38 Spirits share of consm'!$B15,"")</f>
        <v>0.44550690106823404</v>
      </c>
      <c r="CB15" s="84">
        <f>IFERROR('1.38 Spirits share of consm'!CB15/'1.38 Spirits share of consm'!$B15,"")</f>
        <v>0.51013700223973923</v>
      </c>
      <c r="CC15" s="84">
        <f>IFERROR('1.38 Spirits share of consm'!CC15/'1.38 Spirits share of consm'!$B15,"")</f>
        <v>0.33214738359598589</v>
      </c>
      <c r="CD15" s="84">
        <f>IFERROR('1.38 Spirits share of consm'!CD15/'1.38 Spirits share of consm'!$B15,"")</f>
        <v>0.43414298190183398</v>
      </c>
      <c r="CE15" s="84">
        <f>IFERROR('1.38 Spirits share of consm'!CE15/'1.38 Spirits share of consm'!$B15,"")</f>
        <v>0.49168457663545706</v>
      </c>
      <c r="CF15" s="84">
        <f>IFERROR('1.38 Spirits share of consm'!CF15/'1.38 Spirits share of consm'!$B15,"")</f>
        <v>0.21787711232282783</v>
      </c>
      <c r="CG15" s="84">
        <f>IFERROR('1.38 Spirits share of consm'!CG15/'1.38 Spirits share of consm'!$B15,"")</f>
        <v>0.61665077564158122</v>
      </c>
      <c r="CH15" s="84">
        <f>IFERROR('1.38 Spirits share of consm'!CH15/'1.38 Spirits share of consm'!$B15,"")</f>
        <v>0.39551565885630463</v>
      </c>
      <c r="CI15" s="84">
        <f>IFERROR('1.38 Spirits share of consm'!CI15/'1.38 Spirits share of consm'!$B15,"")</f>
        <v>0.33702282070072109</v>
      </c>
      <c r="CJ15" s="84">
        <f>IFERROR('1.38 Spirits share of consm'!CJ15/'1.38 Spirits share of consm'!$B15,"")</f>
        <v>0.83119837238491823</v>
      </c>
      <c r="CK15" s="84">
        <f>IFERROR('1.38 Spirits share of consm'!CK15/'1.38 Spirits share of consm'!$B15,"")</f>
        <v>0.59187580010247443</v>
      </c>
      <c r="CL15" s="84">
        <f>IFERROR('1.38 Spirits share of consm'!CL15/'1.38 Spirits share of consm'!$B15,"")</f>
        <v>0.24501329596299659</v>
      </c>
      <c r="CM15" s="84">
        <f>IFERROR('1.38 Spirits share of consm'!CM15/'1.38 Spirits share of consm'!$B15,"")</f>
        <v>0.38319703989304282</v>
      </c>
      <c r="CN15" s="84">
        <f>IFERROR('1.38 Spirits share of consm'!CN15/'1.38 Spirits share of consm'!$B15,"")</f>
        <v>1.3183823745829266</v>
      </c>
      <c r="CO15" s="84">
        <f>IFERROR('1.38 Spirits share of consm'!CO15/'1.38 Spirits share of consm'!$B15,"")</f>
        <v>0.47479101786245997</v>
      </c>
      <c r="CP15" s="84">
        <f>IFERROR('1.38 Spirits share of consm'!CP15/'1.38 Spirits share of consm'!$B15,"")</f>
        <v>1.5902764364718984</v>
      </c>
      <c r="CR15" s="88"/>
    </row>
    <row r="16" spans="1:96" x14ac:dyDescent="0.25">
      <c r="A16" s="78" t="s">
        <v>37</v>
      </c>
      <c r="B16" s="84">
        <f>IFERROR('1.38 Spirits share of consm'!B16/'1.38 Spirits share of consm'!$B16,"")</f>
        <v>1</v>
      </c>
      <c r="C16" s="84">
        <f>IFERROR('1.38 Spirits share of consm'!C16/'1.38 Spirits share of consm'!$B16,"")</f>
        <v>1.3616711154006058</v>
      </c>
      <c r="D16" s="84">
        <f>IFERROR('1.38 Spirits share of consm'!D16/'1.38 Spirits share of consm'!$B16,"")</f>
        <v>1.2748212118712965</v>
      </c>
      <c r="E16" s="84">
        <f>IFERROR('1.38 Spirits share of consm'!E16/'1.38 Spirits share of consm'!$B16,"")</f>
        <v>1.050051132382104</v>
      </c>
      <c r="F16" s="84">
        <f>IFERROR('1.38 Spirits share of consm'!F16/'1.38 Spirits share of consm'!$B16,"")</f>
        <v>0.39384720366755482</v>
      </c>
      <c r="G16" s="84">
        <f>IFERROR('1.38 Spirits share of consm'!G16/'1.38 Spirits share of consm'!$B16,"")</f>
        <v>2.2751057405951745</v>
      </c>
      <c r="H16" s="84">
        <f>IFERROR('1.38 Spirits share of consm'!H16/'1.38 Spirits share of consm'!$B16,"")</f>
        <v>0.21741136946642256</v>
      </c>
      <c r="I16" s="84">
        <f>IFERROR('1.38 Spirits share of consm'!I16/'1.38 Spirits share of consm'!$B16,"")</f>
        <v>1.2722304216021016</v>
      </c>
      <c r="J16" s="84">
        <f>IFERROR('1.38 Spirits share of consm'!J16/'1.38 Spirits share of consm'!$B16,"")</f>
        <v>1.1548380389892916</v>
      </c>
      <c r="K16" s="84">
        <f>IFERROR('1.38 Spirits share of consm'!K16/'1.38 Spirits share of consm'!$B16,"")</f>
        <v>0.83353694622353969</v>
      </c>
      <c r="L16" s="84">
        <f>IFERROR('1.38 Spirits share of consm'!L16/'1.38 Spirits share of consm'!$B16,"")</f>
        <v>2.3456710298431851</v>
      </c>
      <c r="M16" s="84">
        <f>IFERROR('1.38 Spirits share of consm'!M16/'1.38 Spirits share of consm'!$B16,"")</f>
        <v>1.948839859364059</v>
      </c>
      <c r="N16" s="84">
        <f>IFERROR('1.38 Spirits share of consm'!N16/'1.38 Spirits share of consm'!$B16,"")</f>
        <v>0.42494040395709876</v>
      </c>
      <c r="O16" s="84">
        <f>IFERROR('1.38 Spirits share of consm'!O16/'1.38 Spirits share of consm'!$B16,"")</f>
        <v>1.9290368572964831</v>
      </c>
      <c r="P16" s="84">
        <f>IFERROR('1.38 Spirits share of consm'!P16/'1.38 Spirits share of consm'!$B16,"")</f>
        <v>1.2003966213477366</v>
      </c>
      <c r="Q16" s="84">
        <f>IFERROR('1.38 Spirits share of consm'!Q16/'1.38 Spirits share of consm'!$B16,"")</f>
        <v>1.9088232049409781</v>
      </c>
      <c r="R16" s="84">
        <f>IFERROR('1.38 Spirits share of consm'!R16/'1.38 Spirits share of consm'!$B16,"")</f>
        <v>2.1841793444540252</v>
      </c>
      <c r="S16" s="84">
        <f>IFERROR('1.38 Spirits share of consm'!S16/'1.38 Spirits share of consm'!$B16,"")</f>
        <v>0.23680889384606121</v>
      </c>
      <c r="T16" s="84">
        <f>IFERROR('1.38 Spirits share of consm'!T16/'1.38 Spirits share of consm'!$B16,"")</f>
        <v>0.34111654345049292</v>
      </c>
      <c r="U16" s="84">
        <f>IFERROR('1.38 Spirits share of consm'!U16/'1.38 Spirits share of consm'!$B16,"")</f>
        <v>0.34293436108818492</v>
      </c>
      <c r="V16" s="84">
        <f>IFERROR('1.38 Spirits share of consm'!V16/'1.38 Spirits share of consm'!$B16,"")</f>
        <v>0.33005079918997959</v>
      </c>
      <c r="W16" s="84">
        <f>IFERROR('1.38 Spirits share of consm'!W16/'1.38 Spirits share of consm'!$B16,"")</f>
        <v>1.0222424074222225</v>
      </c>
      <c r="X16" s="84">
        <f>IFERROR('1.38 Spirits share of consm'!X16/'1.38 Spirits share of consm'!$B16,"")</f>
        <v>1.2490151144649946</v>
      </c>
      <c r="Y16" s="84">
        <f>IFERROR('1.38 Spirits share of consm'!Y16/'1.38 Spirits share of consm'!$B16,"")</f>
        <v>0.27563701878298291</v>
      </c>
      <c r="Z16" s="84">
        <f>IFERROR('1.38 Spirits share of consm'!Z16/'1.38 Spirits share of consm'!$B16,"")</f>
        <v>0.81024906039488265</v>
      </c>
      <c r="AA16" s="84">
        <f>IFERROR('1.38 Spirits share of consm'!AA16/'1.38 Spirits share of consm'!$B16,"")</f>
        <v>0.40499735250784852</v>
      </c>
      <c r="AB16" s="84">
        <f>IFERROR('1.38 Spirits share of consm'!AB16/'1.38 Spirits share of consm'!$B16,"")</f>
        <v>0.49473737852010052</v>
      </c>
      <c r="AC16" s="84">
        <f>IFERROR('1.38 Spirits share of consm'!AC16/'1.38 Spirits share of consm'!$B16,"")</f>
        <v>1.0583421381573024</v>
      </c>
      <c r="AD16" s="84">
        <f>IFERROR('1.38 Spirits share of consm'!AD16/'1.38 Spirits share of consm'!$B16,"")</f>
        <v>0.90691978831112341</v>
      </c>
      <c r="AE16" s="84">
        <f>IFERROR('1.38 Spirits share of consm'!AE16/'1.38 Spirits share of consm'!$B16,"")</f>
        <v>0.56132711185844875</v>
      </c>
      <c r="AF16" s="84">
        <f>IFERROR('1.38 Spirits share of consm'!AF16/'1.38 Spirits share of consm'!$B16,"")</f>
        <v>1.0927038958896824</v>
      </c>
      <c r="AG16" s="84">
        <f>IFERROR('1.38 Spirits share of consm'!AG16/'1.38 Spirits share of consm'!$B16,"")</f>
        <v>0.9434456675010815</v>
      </c>
      <c r="AH16" s="84">
        <f>IFERROR('1.38 Spirits share of consm'!AH16/'1.38 Spirits share of consm'!$B16,"")</f>
        <v>0.30595709084911105</v>
      </c>
      <c r="AI16" s="84">
        <f>IFERROR('1.38 Spirits share of consm'!AI16/'1.38 Spirits share of consm'!$B16,"")</f>
        <v>0.9555850283321764</v>
      </c>
      <c r="AJ16" s="84">
        <f>IFERROR('1.38 Spirits share of consm'!AJ16/'1.38 Spirits share of consm'!$B16,"")</f>
        <v>0.37136096171902971</v>
      </c>
      <c r="AK16" s="84">
        <f>IFERROR('1.38 Spirits share of consm'!AK16/'1.38 Spirits share of consm'!$B16,"")</f>
        <v>1.2568947476958185</v>
      </c>
      <c r="AL16" s="84">
        <f>IFERROR('1.38 Spirits share of consm'!AL16/'1.38 Spirits share of consm'!$B16,"")</f>
        <v>0.56290806757953349</v>
      </c>
      <c r="AM16" s="84">
        <f>IFERROR('1.38 Spirits share of consm'!AM16/'1.38 Spirits share of consm'!$B16,"")</f>
        <v>0.87608858613181573</v>
      </c>
      <c r="AN16" s="84">
        <f>IFERROR('1.38 Spirits share of consm'!AN16/'1.38 Spirits share of consm'!$B16,"")</f>
        <v>0.27415509932716048</v>
      </c>
      <c r="AO16" s="84">
        <f>IFERROR('1.38 Spirits share of consm'!AO16/'1.38 Spirits share of consm'!$B16,"")</f>
        <v>1.1522015928189988</v>
      </c>
      <c r="AP16" s="84">
        <f>IFERROR('1.38 Spirits share of consm'!AP16/'1.38 Spirits share of consm'!$B16,"")</f>
        <v>0.77296363644521371</v>
      </c>
      <c r="AQ16" s="84">
        <f>IFERROR('1.38 Spirits share of consm'!AQ16/'1.38 Spirits share of consm'!$B16,"")</f>
        <v>0.32848785669381542</v>
      </c>
      <c r="AR16" s="84">
        <f>IFERROR('1.38 Spirits share of consm'!AR16/'1.38 Spirits share of consm'!$B16,"")</f>
        <v>0.37065286336346059</v>
      </c>
      <c r="AS16" s="84">
        <f>IFERROR('1.38 Spirits share of consm'!AS16/'1.38 Spirits share of consm'!$B16,"")</f>
        <v>0.93788234069667986</v>
      </c>
      <c r="AT16" s="84">
        <f>IFERROR('1.38 Spirits share of consm'!AT16/'1.38 Spirits share of consm'!$B16,"")</f>
        <v>0.65997381322540549</v>
      </c>
      <c r="AU16" s="84">
        <f>IFERROR('1.38 Spirits share of consm'!AU16/'1.38 Spirits share of consm'!$B16,"")</f>
        <v>0.62244791565546853</v>
      </c>
      <c r="AV16" s="84">
        <f>IFERROR('1.38 Spirits share of consm'!AV16/'1.38 Spirits share of consm'!$B16,"")</f>
        <v>0.92714269954276085</v>
      </c>
      <c r="AW16" s="84">
        <f>IFERROR('1.38 Spirits share of consm'!AW16/'1.38 Spirits share of consm'!$B16,"")</f>
        <v>1.0377250835178744</v>
      </c>
      <c r="AX16" s="84">
        <f>IFERROR('1.38 Spirits share of consm'!AX16/'1.38 Spirits share of consm'!$B16,"")</f>
        <v>0.66369557937629342</v>
      </c>
      <c r="AY16" s="84">
        <f>IFERROR('1.38 Spirits share of consm'!AY16/'1.38 Spirits share of consm'!$B16,"")</f>
        <v>0.87740731181425247</v>
      </c>
      <c r="AZ16" s="84">
        <f>IFERROR('1.38 Spirits share of consm'!AZ16/'1.38 Spirits share of consm'!$B16,"")</f>
        <v>0.60139279678430191</v>
      </c>
      <c r="BA16" s="84">
        <f>IFERROR('1.38 Spirits share of consm'!BA16/'1.38 Spirits share of consm'!$B16,"")</f>
        <v>0.27059884214249208</v>
      </c>
      <c r="BB16" s="84">
        <f>IFERROR('1.38 Spirits share of consm'!BB16/'1.38 Spirits share of consm'!$B16,"")</f>
        <v>0.48564617595096993</v>
      </c>
      <c r="BC16" s="84">
        <f>IFERROR('1.38 Spirits share of consm'!BC16/'1.38 Spirits share of consm'!$B16,"")</f>
        <v>0.75346575827687245</v>
      </c>
      <c r="BD16" s="84">
        <f>IFERROR('1.38 Spirits share of consm'!BD16/'1.38 Spirits share of consm'!$B16,"")</f>
        <v>0.5049486098055791</v>
      </c>
      <c r="BE16" s="84">
        <f>IFERROR('1.38 Spirits share of consm'!BE16/'1.38 Spirits share of consm'!$B16,"")</f>
        <v>0.17101260159249096</v>
      </c>
      <c r="BF16" s="84">
        <f>IFERROR('1.38 Spirits share of consm'!BF16/'1.38 Spirits share of consm'!$B16,"")</f>
        <v>8.6185096013834089E-2</v>
      </c>
      <c r="BG16" s="84">
        <f>IFERROR('1.38 Spirits share of consm'!BG16/'1.38 Spirits share of consm'!$B16,"")</f>
        <v>0.43959352133492974</v>
      </c>
      <c r="BH16" s="84" t="str">
        <f>IFERROR('1.38 Spirits share of consm'!BH16/'1.38 Spirits share of consm'!$B16,"")</f>
        <v/>
      </c>
      <c r="BI16" s="84">
        <f>IFERROR('1.38 Spirits share of consm'!BI16/'1.38 Spirits share of consm'!$B16,"")</f>
        <v>1.0387432096729079</v>
      </c>
      <c r="BJ16" s="84">
        <f>IFERROR('1.38 Spirits share of consm'!BJ16/'1.38 Spirits share of consm'!$B16,"")</f>
        <v>0.65990745085102376</v>
      </c>
      <c r="BK16" s="84">
        <f>IFERROR('1.38 Spirits share of consm'!BK16/'1.38 Spirits share of consm'!$B16,"")</f>
        <v>0.64336771440233642</v>
      </c>
      <c r="BL16" s="84">
        <f>IFERROR('1.38 Spirits share of consm'!BL16/'1.38 Spirits share of consm'!$B16,"")</f>
        <v>0.6231188883137726</v>
      </c>
      <c r="BM16" s="84" t="str">
        <f>IFERROR('1.38 Spirits share of consm'!BM16/'1.38 Spirits share of consm'!$B16,"")</f>
        <v/>
      </c>
      <c r="BN16" s="84">
        <f>IFERROR('1.38 Spirits share of consm'!BN16/'1.38 Spirits share of consm'!$B16,"")</f>
        <v>0.47975631053149848</v>
      </c>
      <c r="BO16" s="84">
        <f>IFERROR('1.38 Spirits share of consm'!BO16/'1.38 Spirits share of consm'!$B16,"")</f>
        <v>0.26838341302553603</v>
      </c>
      <c r="BP16" s="84">
        <f>IFERROR('1.38 Spirits share of consm'!BP16/'1.38 Spirits share of consm'!$B16,"")</f>
        <v>1.6261498923082678</v>
      </c>
      <c r="BQ16" s="84">
        <f>IFERROR('1.38 Spirits share of consm'!BQ16/'1.38 Spirits share of consm'!$B16,"")</f>
        <v>0.793788410160993</v>
      </c>
      <c r="BR16" s="84">
        <f>IFERROR('1.38 Spirits share of consm'!BR16/'1.38 Spirits share of consm'!$B16,"")</f>
        <v>0.64153624092552275</v>
      </c>
      <c r="BS16" s="84">
        <f>IFERROR('1.38 Spirits share of consm'!BS16/'1.38 Spirits share of consm'!$B16,"")</f>
        <v>0.80998321921220129</v>
      </c>
      <c r="BT16" s="84">
        <f>IFERROR('1.38 Spirits share of consm'!BT16/'1.38 Spirits share of consm'!$B16,"")</f>
        <v>0.52975480974183764</v>
      </c>
      <c r="BU16" s="84">
        <f>IFERROR('1.38 Spirits share of consm'!BU16/'1.38 Spirits share of consm'!$B16,"")</f>
        <v>0.32299281825438664</v>
      </c>
      <c r="BV16" s="84">
        <f>IFERROR('1.38 Spirits share of consm'!BV16/'1.38 Spirits share of consm'!$B16,"")</f>
        <v>0.38257738321317419</v>
      </c>
      <c r="BW16" s="84">
        <f>IFERROR('1.38 Spirits share of consm'!BW16/'1.38 Spirits share of consm'!$B16,"")</f>
        <v>0.37241967987251345</v>
      </c>
      <c r="BX16" s="84">
        <f>IFERROR('1.38 Spirits share of consm'!BX16/'1.38 Spirits share of consm'!$B16,"")</f>
        <v>0.62453362399755419</v>
      </c>
      <c r="BY16" s="84">
        <f>IFERROR('1.38 Spirits share of consm'!BY16/'1.38 Spirits share of consm'!$B16,"")</f>
        <v>0.70334963413588769</v>
      </c>
      <c r="BZ16" s="84">
        <f>IFERROR('1.38 Spirits share of consm'!BZ16/'1.38 Spirits share of consm'!$B16,"")</f>
        <v>0.54815714408137983</v>
      </c>
      <c r="CA16" s="84">
        <f>IFERROR('1.38 Spirits share of consm'!CA16/'1.38 Spirits share of consm'!$B16,"")</f>
        <v>0.42933417475133756</v>
      </c>
      <c r="CB16" s="84">
        <f>IFERROR('1.38 Spirits share of consm'!CB16/'1.38 Spirits share of consm'!$B16,"")</f>
        <v>0.49460276526154112</v>
      </c>
      <c r="CC16" s="84">
        <f>IFERROR('1.38 Spirits share of consm'!CC16/'1.38 Spirits share of consm'!$B16,"")</f>
        <v>0.33048593269802951</v>
      </c>
      <c r="CD16" s="84">
        <f>IFERROR('1.38 Spirits share of consm'!CD16/'1.38 Spirits share of consm'!$B16,"")</f>
        <v>0.43203964698263503</v>
      </c>
      <c r="CE16" s="84">
        <f>IFERROR('1.38 Spirits share of consm'!CE16/'1.38 Spirits share of consm'!$B16,"")</f>
        <v>0.47391123117892048</v>
      </c>
      <c r="CF16" s="84">
        <f>IFERROR('1.38 Spirits share of consm'!CF16/'1.38 Spirits share of consm'!$B16,"")</f>
        <v>0.21819917577164036</v>
      </c>
      <c r="CG16" s="84">
        <f>IFERROR('1.38 Spirits share of consm'!CG16/'1.38 Spirits share of consm'!$B16,"")</f>
        <v>0.59399225327031202</v>
      </c>
      <c r="CH16" s="84">
        <f>IFERROR('1.38 Spirits share of consm'!CH16/'1.38 Spirits share of consm'!$B16,"")</f>
        <v>0.38669576760095981</v>
      </c>
      <c r="CI16" s="84">
        <f>IFERROR('1.38 Spirits share of consm'!CI16/'1.38 Spirits share of consm'!$B16,"")</f>
        <v>0.34150461687876421</v>
      </c>
      <c r="CJ16" s="84">
        <f>IFERROR('1.38 Spirits share of consm'!CJ16/'1.38 Spirits share of consm'!$B16,"")</f>
        <v>0.82665425167306394</v>
      </c>
      <c r="CK16" s="84">
        <f>IFERROR('1.38 Spirits share of consm'!CK16/'1.38 Spirits share of consm'!$B16,"")</f>
        <v>0.58967395048262927</v>
      </c>
      <c r="CL16" s="84">
        <f>IFERROR('1.38 Spirits share of consm'!CL16/'1.38 Spirits share of consm'!$B16,"")</f>
        <v>0.27089950752264919</v>
      </c>
      <c r="CM16" s="84">
        <f>IFERROR('1.38 Spirits share of consm'!CM16/'1.38 Spirits share of consm'!$B16,"")</f>
        <v>0.3795269256716064</v>
      </c>
      <c r="CN16" s="84">
        <f>IFERROR('1.38 Spirits share of consm'!CN16/'1.38 Spirits share of consm'!$B16,"")</f>
        <v>1.3018656999066069</v>
      </c>
      <c r="CO16" s="84">
        <f>IFERROR('1.38 Spirits share of consm'!CO16/'1.38 Spirits share of consm'!$B16,"")</f>
        <v>0.48741483358413951</v>
      </c>
      <c r="CP16" s="84">
        <f>IFERROR('1.38 Spirits share of consm'!CP16/'1.38 Spirits share of consm'!$B16,"")</f>
        <v>1.5973141839745617</v>
      </c>
      <c r="CR16" s="88"/>
    </row>
    <row r="17" spans="1:96" x14ac:dyDescent="0.25">
      <c r="A17" s="78" t="s">
        <v>38</v>
      </c>
      <c r="B17" s="84">
        <f>IFERROR('1.38 Spirits share of consm'!B17/'1.38 Spirits share of consm'!$B17,"")</f>
        <v>1</v>
      </c>
      <c r="C17" s="84">
        <f>IFERROR('1.38 Spirits share of consm'!C17/'1.38 Spirits share of consm'!$B17,"")</f>
        <v>1.3751120075958403</v>
      </c>
      <c r="D17" s="84">
        <f>IFERROR('1.38 Spirits share of consm'!D17/'1.38 Spirits share of consm'!$B17,"")</f>
        <v>1.2653208236699696</v>
      </c>
      <c r="E17" s="84">
        <f>IFERROR('1.38 Spirits share of consm'!E17/'1.38 Spirits share of consm'!$B17,"")</f>
        <v>1.086575171997892</v>
      </c>
      <c r="F17" s="84">
        <f>IFERROR('1.38 Spirits share of consm'!F17/'1.38 Spirits share of consm'!$B17,"")</f>
        <v>0.39852624367558109</v>
      </c>
      <c r="G17" s="84">
        <f>IFERROR('1.38 Spirits share of consm'!G17/'1.38 Spirits share of consm'!$B17,"")</f>
        <v>2.2482430552059842</v>
      </c>
      <c r="H17" s="84">
        <f>IFERROR('1.38 Spirits share of consm'!H17/'1.38 Spirits share of consm'!$B17,"")</f>
        <v>0.22595014708392316</v>
      </c>
      <c r="I17" s="84">
        <f>IFERROR('1.38 Spirits share of consm'!I17/'1.38 Spirits share of consm'!$B17,"")</f>
        <v>1.2545743473709041</v>
      </c>
      <c r="J17" s="84">
        <f>IFERROR('1.38 Spirits share of consm'!J17/'1.38 Spirits share of consm'!$B17,"")</f>
        <v>1.0635239681708797</v>
      </c>
      <c r="K17" s="84">
        <f>IFERROR('1.38 Spirits share of consm'!K17/'1.38 Spirits share of consm'!$B17,"")</f>
        <v>0.81171524537318807</v>
      </c>
      <c r="L17" s="84">
        <f>IFERROR('1.38 Spirits share of consm'!L17/'1.38 Spirits share of consm'!$B17,"")</f>
        <v>2.3240586557203522</v>
      </c>
      <c r="M17" s="84">
        <f>IFERROR('1.38 Spirits share of consm'!M17/'1.38 Spirits share of consm'!$B17,"")</f>
        <v>1.915458042461722</v>
      </c>
      <c r="N17" s="84">
        <f>IFERROR('1.38 Spirits share of consm'!N17/'1.38 Spirits share of consm'!$B17,"")</f>
        <v>0.43074751444084081</v>
      </c>
      <c r="O17" s="84">
        <f>IFERROR('1.38 Spirits share of consm'!O17/'1.38 Spirits share of consm'!$B17,"")</f>
        <v>1.9434849974225501</v>
      </c>
      <c r="P17" s="84">
        <f>IFERROR('1.38 Spirits share of consm'!P17/'1.38 Spirits share of consm'!$B17,"")</f>
        <v>1.1974940142680677</v>
      </c>
      <c r="Q17" s="84">
        <f>IFERROR('1.38 Spirits share of consm'!Q17/'1.38 Spirits share of consm'!$B17,"")</f>
        <v>1.9148394566347957</v>
      </c>
      <c r="R17" s="84">
        <f>IFERROR('1.38 Spirits share of consm'!R17/'1.38 Spirits share of consm'!$B17,"")</f>
        <v>2.1544651862488675</v>
      </c>
      <c r="S17" s="84">
        <f>IFERROR('1.38 Spirits share of consm'!S17/'1.38 Spirits share of consm'!$B17,"")</f>
        <v>0.24450643935651589</v>
      </c>
      <c r="T17" s="84">
        <f>IFERROR('1.38 Spirits share of consm'!T17/'1.38 Spirits share of consm'!$B17,"")</f>
        <v>0.33741888631199191</v>
      </c>
      <c r="U17" s="84">
        <f>IFERROR('1.38 Spirits share of consm'!U17/'1.38 Spirits share of consm'!$B17,"")</f>
        <v>0.33991696373577185</v>
      </c>
      <c r="V17" s="84">
        <f>IFERROR('1.38 Spirits share of consm'!V17/'1.38 Spirits share of consm'!$B17,"")</f>
        <v>0.32237473214521523</v>
      </c>
      <c r="W17" s="84">
        <f>IFERROR('1.38 Spirits share of consm'!W17/'1.38 Spirits share of consm'!$B17,"")</f>
        <v>1.0038988918110003</v>
      </c>
      <c r="X17" s="84">
        <f>IFERROR('1.38 Spirits share of consm'!X17/'1.38 Spirits share of consm'!$B17,"")</f>
        <v>1.2190103803007029</v>
      </c>
      <c r="Y17" s="84">
        <f>IFERROR('1.38 Spirits share of consm'!Y17/'1.38 Spirits share of consm'!$B17,"")</f>
        <v>0.2757750513126857</v>
      </c>
      <c r="Z17" s="84">
        <f>IFERROR('1.38 Spirits share of consm'!Z17/'1.38 Spirits share of consm'!$B17,"")</f>
        <v>0.78319358802866679</v>
      </c>
      <c r="AA17" s="84">
        <f>IFERROR('1.38 Spirits share of consm'!AA17/'1.38 Spirits share of consm'!$B17,"")</f>
        <v>0.37523307184695659</v>
      </c>
      <c r="AB17" s="84">
        <f>IFERROR('1.38 Spirits share of consm'!AB17/'1.38 Spirits share of consm'!$B17,"")</f>
        <v>0.49319214213334284</v>
      </c>
      <c r="AC17" s="84">
        <f>IFERROR('1.38 Spirits share of consm'!AC17/'1.38 Spirits share of consm'!$B17,"")</f>
        <v>1.0544340197249749</v>
      </c>
      <c r="AD17" s="84">
        <f>IFERROR('1.38 Spirits share of consm'!AD17/'1.38 Spirits share of consm'!$B17,"")</f>
        <v>0.89739065508508498</v>
      </c>
      <c r="AE17" s="84">
        <f>IFERROR('1.38 Spirits share of consm'!AE17/'1.38 Spirits share of consm'!$B17,"")</f>
        <v>0.53801042896203433</v>
      </c>
      <c r="AF17" s="84">
        <f>IFERROR('1.38 Spirits share of consm'!AF17/'1.38 Spirits share of consm'!$B17,"")</f>
        <v>1.1062914305311211</v>
      </c>
      <c r="AG17" s="84">
        <f>IFERROR('1.38 Spirits share of consm'!AG17/'1.38 Spirits share of consm'!$B17,"")</f>
        <v>0.9618014983659583</v>
      </c>
      <c r="AH17" s="84">
        <f>IFERROR('1.38 Spirits share of consm'!AH17/'1.38 Spirits share of consm'!$B17,"")</f>
        <v>0.30367699768079276</v>
      </c>
      <c r="AI17" s="84">
        <f>IFERROR('1.38 Spirits share of consm'!AI17/'1.38 Spirits share of consm'!$B17,"")</f>
        <v>0.93965342270884378</v>
      </c>
      <c r="AJ17" s="84">
        <f>IFERROR('1.38 Spirits share of consm'!AJ17/'1.38 Spirits share of consm'!$B17,"")</f>
        <v>0.38382010471266137</v>
      </c>
      <c r="AK17" s="84">
        <f>IFERROR('1.38 Spirits share of consm'!AK17/'1.38 Spirits share of consm'!$B17,"")</f>
        <v>1.254341115940975</v>
      </c>
      <c r="AL17" s="84">
        <f>IFERROR('1.38 Spirits share of consm'!AL17/'1.38 Spirits share of consm'!$B17,"")</f>
        <v>0.57484549169340671</v>
      </c>
      <c r="AM17" s="84">
        <f>IFERROR('1.38 Spirits share of consm'!AM17/'1.38 Spirits share of consm'!$B17,"")</f>
        <v>0.87998554043570243</v>
      </c>
      <c r="AN17" s="84">
        <f>IFERROR('1.38 Spirits share of consm'!AN17/'1.38 Spirits share of consm'!$B17,"")</f>
        <v>0.2735828807935069</v>
      </c>
      <c r="AO17" s="84">
        <f>IFERROR('1.38 Spirits share of consm'!AO17/'1.38 Spirits share of consm'!$B17,"")</f>
        <v>1.1431168004583832</v>
      </c>
      <c r="AP17" s="84">
        <f>IFERROR('1.38 Spirits share of consm'!AP17/'1.38 Spirits share of consm'!$B17,"")</f>
        <v>0.76141057104678167</v>
      </c>
      <c r="AQ17" s="84">
        <f>IFERROR('1.38 Spirits share of consm'!AQ17/'1.38 Spirits share of consm'!$B17,"")</f>
        <v>0.3380136317050213</v>
      </c>
      <c r="AR17" s="84">
        <f>IFERROR('1.38 Spirits share of consm'!AR17/'1.38 Spirits share of consm'!$B17,"")</f>
        <v>0.37409485221546929</v>
      </c>
      <c r="AS17" s="84">
        <f>IFERROR('1.38 Spirits share of consm'!AS17/'1.38 Spirits share of consm'!$B17,"")</f>
        <v>0.93581134858215809</v>
      </c>
      <c r="AT17" s="84">
        <f>IFERROR('1.38 Spirits share of consm'!AT17/'1.38 Spirits share of consm'!$B17,"")</f>
        <v>0.62025530572057341</v>
      </c>
      <c r="AU17" s="84">
        <f>IFERROR('1.38 Spirits share of consm'!AU17/'1.38 Spirits share of consm'!$B17,"")</f>
        <v>0.57389310900598245</v>
      </c>
      <c r="AV17" s="84">
        <f>IFERROR('1.38 Spirits share of consm'!AV17/'1.38 Spirits share of consm'!$B17,"")</f>
        <v>0.89519296368487644</v>
      </c>
      <c r="AW17" s="84">
        <f>IFERROR('1.38 Spirits share of consm'!AW17/'1.38 Spirits share of consm'!$B17,"")</f>
        <v>1.0176843085817453</v>
      </c>
      <c r="AX17" s="84">
        <f>IFERROR('1.38 Spirits share of consm'!AX17/'1.38 Spirits share of consm'!$B17,"")</f>
        <v>0.67357874692878994</v>
      </c>
      <c r="AY17" s="84">
        <f>IFERROR('1.38 Spirits share of consm'!AY17/'1.38 Spirits share of consm'!$B17,"")</f>
        <v>0.79668348156998081</v>
      </c>
      <c r="AZ17" s="84">
        <f>IFERROR('1.38 Spirits share of consm'!AZ17/'1.38 Spirits share of consm'!$B17,"")</f>
        <v>0.5903695184462846</v>
      </c>
      <c r="BA17" s="84">
        <f>IFERROR('1.38 Spirits share of consm'!BA17/'1.38 Spirits share of consm'!$B17,"")</f>
        <v>0.2843417581280831</v>
      </c>
      <c r="BB17" s="84">
        <f>IFERROR('1.38 Spirits share of consm'!BB17/'1.38 Spirits share of consm'!$B17,"")</f>
        <v>0.47917474979217789</v>
      </c>
      <c r="BC17" s="84">
        <f>IFERROR('1.38 Spirits share of consm'!BC17/'1.38 Spirits share of consm'!$B17,"")</f>
        <v>0.77625918551471673</v>
      </c>
      <c r="BD17" s="84">
        <f>IFERROR('1.38 Spirits share of consm'!BD17/'1.38 Spirits share of consm'!$B17,"")</f>
        <v>0.51586555070621776</v>
      </c>
      <c r="BE17" s="84">
        <f>IFERROR('1.38 Spirits share of consm'!BE17/'1.38 Spirits share of consm'!$B17,"")</f>
        <v>0.17452701016137515</v>
      </c>
      <c r="BF17" s="84">
        <f>IFERROR('1.38 Spirits share of consm'!BF17/'1.38 Spirits share of consm'!$B17,"")</f>
        <v>8.1414744686539614E-2</v>
      </c>
      <c r="BG17" s="84">
        <f>IFERROR('1.38 Spirits share of consm'!BG17/'1.38 Spirits share of consm'!$B17,"")</f>
        <v>0.43537920814450576</v>
      </c>
      <c r="BH17" s="84" t="str">
        <f>IFERROR('1.38 Spirits share of consm'!BH17/'1.38 Spirits share of consm'!$B17,"")</f>
        <v/>
      </c>
      <c r="BI17" s="84">
        <f>IFERROR('1.38 Spirits share of consm'!BI17/'1.38 Spirits share of consm'!$B17,"")</f>
        <v>1.0048135952673289</v>
      </c>
      <c r="BJ17" s="84">
        <f>IFERROR('1.38 Spirits share of consm'!BJ17/'1.38 Spirits share of consm'!$B17,"")</f>
        <v>0.69886905958515766</v>
      </c>
      <c r="BK17" s="84">
        <f>IFERROR('1.38 Spirits share of consm'!BK17/'1.38 Spirits share of consm'!$B17,"")</f>
        <v>0.67483777262398403</v>
      </c>
      <c r="BL17" s="84">
        <f>IFERROR('1.38 Spirits share of consm'!BL17/'1.38 Spirits share of consm'!$B17,"")</f>
        <v>0.64668984018613029</v>
      </c>
      <c r="BM17" s="84" t="str">
        <f>IFERROR('1.38 Spirits share of consm'!BM17/'1.38 Spirits share of consm'!$B17,"")</f>
        <v/>
      </c>
      <c r="BN17" s="84">
        <f>IFERROR('1.38 Spirits share of consm'!BN17/'1.38 Spirits share of consm'!$B17,"")</f>
        <v>0.48155015519526195</v>
      </c>
      <c r="BO17" s="84">
        <f>IFERROR('1.38 Spirits share of consm'!BO17/'1.38 Spirits share of consm'!$B17,"")</f>
        <v>0.27707755262846046</v>
      </c>
      <c r="BP17" s="84">
        <f>IFERROR('1.38 Spirits share of consm'!BP17/'1.38 Spirits share of consm'!$B17,"")</f>
        <v>1.603383639154313</v>
      </c>
      <c r="BQ17" s="84">
        <f>IFERROR('1.38 Spirits share of consm'!BQ17/'1.38 Spirits share of consm'!$B17,"")</f>
        <v>0.79248611948309811</v>
      </c>
      <c r="BR17" s="84">
        <f>IFERROR('1.38 Spirits share of consm'!BR17/'1.38 Spirits share of consm'!$B17,"")</f>
        <v>0.63215710204036679</v>
      </c>
      <c r="BS17" s="84">
        <f>IFERROR('1.38 Spirits share of consm'!BS17/'1.38 Spirits share of consm'!$B17,"")</f>
        <v>0.80937275695643296</v>
      </c>
      <c r="BT17" s="84">
        <f>IFERROR('1.38 Spirits share of consm'!BT17/'1.38 Spirits share of consm'!$B17,"")</f>
        <v>0.52444359005279118</v>
      </c>
      <c r="BU17" s="84">
        <f>IFERROR('1.38 Spirits share of consm'!BU17/'1.38 Spirits share of consm'!$B17,"")</f>
        <v>0.32098738901707047</v>
      </c>
      <c r="BV17" s="84">
        <f>IFERROR('1.38 Spirits share of consm'!BV17/'1.38 Spirits share of consm'!$B17,"")</f>
        <v>0.38064630587582077</v>
      </c>
      <c r="BW17" s="84">
        <f>IFERROR('1.38 Spirits share of consm'!BW17/'1.38 Spirits share of consm'!$B17,"")</f>
        <v>0.37762358657411116</v>
      </c>
      <c r="BX17" s="84">
        <f>IFERROR('1.38 Spirits share of consm'!BX17/'1.38 Spirits share of consm'!$B17,"")</f>
        <v>0.60813869044603197</v>
      </c>
      <c r="BY17" s="84">
        <f>IFERROR('1.38 Spirits share of consm'!BY17/'1.38 Spirits share of consm'!$B17,"")</f>
        <v>0.69599504648561394</v>
      </c>
      <c r="BZ17" s="84">
        <f>IFERROR('1.38 Spirits share of consm'!BZ17/'1.38 Spirits share of consm'!$B17,"")</f>
        <v>0.54739482682384877</v>
      </c>
      <c r="CA17" s="84">
        <f>IFERROR('1.38 Spirits share of consm'!CA17/'1.38 Spirits share of consm'!$B17,"")</f>
        <v>0.41730701900159373</v>
      </c>
      <c r="CB17" s="84">
        <f>IFERROR('1.38 Spirits share of consm'!CB17/'1.38 Spirits share of consm'!$B17,"")</f>
        <v>0.48532853510628976</v>
      </c>
      <c r="CC17" s="84">
        <f>IFERROR('1.38 Spirits share of consm'!CC17/'1.38 Spirits share of consm'!$B17,"")</f>
        <v>0.31709688116208157</v>
      </c>
      <c r="CD17" s="84">
        <f>IFERROR('1.38 Spirits share of consm'!CD17/'1.38 Spirits share of consm'!$B17,"")</f>
        <v>0.42754203213305497</v>
      </c>
      <c r="CE17" s="84">
        <f>IFERROR('1.38 Spirits share of consm'!CE17/'1.38 Spirits share of consm'!$B17,"")</f>
        <v>0.47037948835314858</v>
      </c>
      <c r="CF17" s="84">
        <f>IFERROR('1.38 Spirits share of consm'!CF17/'1.38 Spirits share of consm'!$B17,"")</f>
        <v>0.2177528859339018</v>
      </c>
      <c r="CG17" s="84">
        <f>IFERROR('1.38 Spirits share of consm'!CG17/'1.38 Spirits share of consm'!$B17,"")</f>
        <v>0.57330974312461802</v>
      </c>
      <c r="CH17" s="84">
        <f>IFERROR('1.38 Spirits share of consm'!CH17/'1.38 Spirits share of consm'!$B17,"")</f>
        <v>0.39125051784531956</v>
      </c>
      <c r="CI17" s="84">
        <f>IFERROR('1.38 Spirits share of consm'!CI17/'1.38 Spirits share of consm'!$B17,"")</f>
        <v>0.34177102672724524</v>
      </c>
      <c r="CJ17" s="84">
        <f>IFERROR('1.38 Spirits share of consm'!CJ17/'1.38 Spirits share of consm'!$B17,"")</f>
        <v>0.84563520393785097</v>
      </c>
      <c r="CK17" s="84">
        <f>IFERROR('1.38 Spirits share of consm'!CK17/'1.38 Spirits share of consm'!$B17,"")</f>
        <v>0.59210525723017815</v>
      </c>
      <c r="CL17" s="84">
        <f>IFERROR('1.38 Spirits share of consm'!CL17/'1.38 Spirits share of consm'!$B17,"")</f>
        <v>0.22143114414224205</v>
      </c>
      <c r="CM17" s="84">
        <f>IFERROR('1.38 Spirits share of consm'!CM17/'1.38 Spirits share of consm'!$B17,"")</f>
        <v>0.38343055262727083</v>
      </c>
      <c r="CN17" s="84">
        <f>IFERROR('1.38 Spirits share of consm'!CN17/'1.38 Spirits share of consm'!$B17,"")</f>
        <v>1.2910686311283703</v>
      </c>
      <c r="CO17" s="84">
        <f>IFERROR('1.38 Spirits share of consm'!CO17/'1.38 Spirits share of consm'!$B17,"")</f>
        <v>0.50368219079305465</v>
      </c>
      <c r="CP17" s="84">
        <f>IFERROR('1.38 Spirits share of consm'!CP17/'1.38 Spirits share of consm'!$B17,"")</f>
        <v>1.5851736376711685</v>
      </c>
      <c r="CR17" s="8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8">
    <tabColor theme="7" tint="0.59999389629810485"/>
  </sheetPr>
  <dimension ref="A1:CR17"/>
  <sheetViews>
    <sheetView workbookViewId="0">
      <pane xSplit="1" ySplit="2" topLeftCell="BT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1" max="1" width="7.42578125" style="77"/>
    <col min="2" max="94" width="8.7109375" style="77" customWidth="1"/>
    <col min="95" max="95" width="7.42578125" style="77"/>
    <col min="96" max="96" width="9.140625" style="77" bestFit="1" customWidth="1"/>
    <col min="97" max="16384" width="7.42578125" style="77"/>
  </cols>
  <sheetData>
    <row r="1" spans="1:96" x14ac:dyDescent="0.25">
      <c r="A1" s="80" t="s">
        <v>440</v>
      </c>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row>
    <row r="2" spans="1:96" x14ac:dyDescent="0.25">
      <c r="A2" s="78" t="s">
        <v>39</v>
      </c>
      <c r="B2" s="79" t="s">
        <v>254</v>
      </c>
      <c r="C2" s="79" t="s">
        <v>255</v>
      </c>
      <c r="D2" s="79" t="s">
        <v>42</v>
      </c>
      <c r="E2" s="79" t="s">
        <v>47</v>
      </c>
      <c r="F2" s="79" t="s">
        <v>274</v>
      </c>
      <c r="G2" s="79" t="s">
        <v>52</v>
      </c>
      <c r="H2" s="79" t="s">
        <v>53</v>
      </c>
      <c r="I2" s="79" t="s">
        <v>54</v>
      </c>
      <c r="J2" s="79" t="s">
        <v>55</v>
      </c>
      <c r="K2" s="79" t="s">
        <v>60</v>
      </c>
      <c r="L2" s="79" t="s">
        <v>67</v>
      </c>
      <c r="M2" s="79" t="s">
        <v>69</v>
      </c>
      <c r="N2" s="79" t="s">
        <v>71</v>
      </c>
      <c r="O2" s="79" t="s">
        <v>73</v>
      </c>
      <c r="P2" s="79" t="s">
        <v>75</v>
      </c>
      <c r="Q2" s="79" t="s">
        <v>77</v>
      </c>
      <c r="R2" s="79" t="s">
        <v>81</v>
      </c>
      <c r="S2" s="79" t="s">
        <v>83</v>
      </c>
      <c r="T2" s="79" t="s">
        <v>256</v>
      </c>
      <c r="U2" s="79" t="s">
        <v>84</v>
      </c>
      <c r="V2" s="79" t="s">
        <v>85</v>
      </c>
      <c r="W2" s="79" t="s">
        <v>257</v>
      </c>
      <c r="X2" s="79" t="s">
        <v>87</v>
      </c>
      <c r="Y2" s="79" t="s">
        <v>88</v>
      </c>
      <c r="Z2" s="79" t="s">
        <v>89</v>
      </c>
      <c r="AA2" s="79" t="s">
        <v>90</v>
      </c>
      <c r="AB2" s="79" t="s">
        <v>91</v>
      </c>
      <c r="AC2" s="79" t="s">
        <v>92</v>
      </c>
      <c r="AD2" s="79" t="s">
        <v>93</v>
      </c>
      <c r="AE2" s="79" t="s">
        <v>94</v>
      </c>
      <c r="AF2" s="79" t="s">
        <v>96</v>
      </c>
      <c r="AG2" s="79" t="s">
        <v>97</v>
      </c>
      <c r="AH2" s="79" t="s">
        <v>98</v>
      </c>
      <c r="AI2" s="79" t="s">
        <v>101</v>
      </c>
      <c r="AJ2" s="79" t="s">
        <v>102</v>
      </c>
      <c r="AK2" s="79" t="s">
        <v>103</v>
      </c>
      <c r="AL2" s="79" t="s">
        <v>104</v>
      </c>
      <c r="AM2" s="79" t="s">
        <v>105</v>
      </c>
      <c r="AN2" s="79" t="s">
        <v>106</v>
      </c>
      <c r="AO2" s="79" t="s">
        <v>107</v>
      </c>
      <c r="AP2" s="79" t="s">
        <v>258</v>
      </c>
      <c r="AQ2" s="79" t="s">
        <v>110</v>
      </c>
      <c r="AR2" s="79" t="s">
        <v>116</v>
      </c>
      <c r="AS2" s="79" t="s">
        <v>117</v>
      </c>
      <c r="AT2" s="79" t="s">
        <v>120</v>
      </c>
      <c r="AU2" s="79" t="s">
        <v>121</v>
      </c>
      <c r="AV2" s="79" t="s">
        <v>122</v>
      </c>
      <c r="AW2" s="79" t="s">
        <v>126</v>
      </c>
      <c r="AX2" s="79" t="s">
        <v>127</v>
      </c>
      <c r="AY2" s="79" t="s">
        <v>132</v>
      </c>
      <c r="AZ2" s="79" t="s">
        <v>138</v>
      </c>
      <c r="BA2" s="79" t="s">
        <v>142</v>
      </c>
      <c r="BB2" s="79" t="s">
        <v>150</v>
      </c>
      <c r="BC2" s="79" t="s">
        <v>152</v>
      </c>
      <c r="BD2" s="79" t="s">
        <v>259</v>
      </c>
      <c r="BE2" s="79" t="s">
        <v>153</v>
      </c>
      <c r="BF2" s="79" t="s">
        <v>160</v>
      </c>
      <c r="BG2" s="79" t="s">
        <v>169</v>
      </c>
      <c r="BH2" s="79" t="s">
        <v>178</v>
      </c>
      <c r="BI2" s="79" t="s">
        <v>180</v>
      </c>
      <c r="BJ2" s="79" t="s">
        <v>182</v>
      </c>
      <c r="BK2" s="79" t="s">
        <v>193</v>
      </c>
      <c r="BL2" s="79" t="s">
        <v>197</v>
      </c>
      <c r="BM2" s="79" t="s">
        <v>203</v>
      </c>
      <c r="BN2" s="79" t="s">
        <v>208</v>
      </c>
      <c r="BO2" s="79" t="s">
        <v>215</v>
      </c>
      <c r="BP2" s="79" t="s">
        <v>217</v>
      </c>
      <c r="BQ2" s="79" t="s">
        <v>260</v>
      </c>
      <c r="BR2" s="79" t="s">
        <v>221</v>
      </c>
      <c r="BS2" s="79" t="s">
        <v>271</v>
      </c>
      <c r="BT2" s="79" t="s">
        <v>261</v>
      </c>
      <c r="BU2" s="79" t="s">
        <v>223</v>
      </c>
      <c r="BV2" s="79" t="s">
        <v>224</v>
      </c>
      <c r="BW2" s="79" t="s">
        <v>226</v>
      </c>
      <c r="BX2" s="79" t="s">
        <v>227</v>
      </c>
      <c r="BY2" s="79" t="s">
        <v>228</v>
      </c>
      <c r="BZ2" s="79" t="s">
        <v>229</v>
      </c>
      <c r="CA2" s="79" t="s">
        <v>230</v>
      </c>
      <c r="CB2" s="79" t="s">
        <v>232</v>
      </c>
      <c r="CC2" s="79" t="s">
        <v>233</v>
      </c>
      <c r="CD2" s="79" t="s">
        <v>238</v>
      </c>
      <c r="CE2" s="79" t="s">
        <v>239</v>
      </c>
      <c r="CF2" s="79" t="s">
        <v>240</v>
      </c>
      <c r="CG2" s="79" t="s">
        <v>241</v>
      </c>
      <c r="CH2" s="79" t="s">
        <v>242</v>
      </c>
      <c r="CI2" s="79" t="s">
        <v>243</v>
      </c>
      <c r="CJ2" s="79" t="s">
        <v>244</v>
      </c>
      <c r="CK2" s="79" t="s">
        <v>245</v>
      </c>
      <c r="CL2" s="79" t="s">
        <v>248</v>
      </c>
      <c r="CM2" s="79" t="s">
        <v>249</v>
      </c>
      <c r="CN2" s="79" t="s">
        <v>250</v>
      </c>
      <c r="CO2" s="79" t="s">
        <v>251</v>
      </c>
      <c r="CP2" s="79" t="s">
        <v>252</v>
      </c>
      <c r="CQ2" s="83"/>
    </row>
    <row r="3" spans="1:96" x14ac:dyDescent="0.25">
      <c r="A3" s="78" t="s">
        <v>24</v>
      </c>
      <c r="B3" s="84">
        <f>IFERROR('1.37 Spirits share of exp'!B3/'1.37 Spirits share of exp'!$B3,"")</f>
        <v>1</v>
      </c>
      <c r="C3" s="84"/>
      <c r="D3" s="84">
        <f>IFERROR('1.37 Spirits share of exp'!D3/'1.37 Spirits share of exp'!$B3,"")</f>
        <v>1.8402864773750636</v>
      </c>
      <c r="E3" s="84">
        <f>IFERROR('1.37 Spirits share of exp'!E3/'1.37 Spirits share of exp'!$B3,"")</f>
        <v>2.0249912471368026</v>
      </c>
      <c r="F3" s="84">
        <f>IFERROR('1.37 Spirits share of exp'!F3/'1.37 Spirits share of exp'!$B3,"")</f>
        <v>0.68244776528152873</v>
      </c>
      <c r="G3" s="84">
        <f>IFERROR('1.37 Spirits share of exp'!G3/'1.37 Spirits share of exp'!$B3,"")</f>
        <v>2.6629943830670135</v>
      </c>
      <c r="H3" s="84">
        <f>IFERROR('1.37 Spirits share of exp'!H3/'1.37 Spirits share of exp'!$B3,"")</f>
        <v>0.40485456265868824</v>
      </c>
      <c r="I3" s="84">
        <f>IFERROR('1.37 Spirits share of exp'!I3/'1.37 Spirits share of exp'!$B3,"")</f>
        <v>0.72344173355836594</v>
      </c>
      <c r="J3" s="84">
        <f>IFERROR('1.37 Spirits share of exp'!J3/'1.37 Spirits share of exp'!$B3,"")</f>
        <v>1.4395107791693014</v>
      </c>
      <c r="K3" s="84">
        <f>IFERROR('1.37 Spirits share of exp'!K3/'1.37 Spirits share of exp'!$B3,"")</f>
        <v>0.79822487001786435</v>
      </c>
      <c r="L3" s="84">
        <f>IFERROR('1.37 Spirits share of exp'!L3/'1.37 Spirits share of exp'!$B3,"")</f>
        <v>2.2941133432873544</v>
      </c>
      <c r="M3" s="84">
        <f>IFERROR('1.37 Spirits share of exp'!M3/'1.37 Spirits share of exp'!$B3,"")</f>
        <v>1.3032268054038929</v>
      </c>
      <c r="N3" s="84">
        <f>IFERROR('1.37 Spirits share of exp'!N3/'1.37 Spirits share of exp'!$B3,"")</f>
        <v>0.74899984588749868</v>
      </c>
      <c r="O3" s="84">
        <f>IFERROR('1.37 Spirits share of exp'!O3/'1.37 Spirits share of exp'!$B3,"")</f>
        <v>1.5516880328308358</v>
      </c>
      <c r="P3" s="84">
        <f>IFERROR('1.37 Spirits share of exp'!P3/'1.37 Spirits share of exp'!$B3,"")</f>
        <v>1.245667928033573</v>
      </c>
      <c r="Q3" s="84">
        <f>IFERROR('1.37 Spirits share of exp'!Q3/'1.37 Spirits share of exp'!$B3,"")</f>
        <v>1.6158855709985285</v>
      </c>
      <c r="R3" s="84">
        <f>IFERROR('1.37 Spirits share of exp'!R3/'1.37 Spirits share of exp'!$B3,"")</f>
        <v>2.4435895797592631</v>
      </c>
      <c r="S3" s="84">
        <f>IFERROR('1.37 Spirits share of exp'!S3/'1.37 Spirits share of exp'!$B3,"")</f>
        <v>0.27105583807869238</v>
      </c>
      <c r="T3" s="84">
        <f>IFERROR('1.37 Spirits share of exp'!T3/'1.37 Spirits share of exp'!$B3,"")</f>
        <v>0.55540821990191147</v>
      </c>
      <c r="U3" s="84">
        <f>IFERROR('1.37 Spirits share of exp'!U3/'1.37 Spirits share of exp'!$B3,"")</f>
        <v>0.53085857271682735</v>
      </c>
      <c r="V3" s="84">
        <f>IFERROR('1.37 Spirits share of exp'!V3/'1.37 Spirits share of exp'!$B3,"")</f>
        <v>0.71063759028887385</v>
      </c>
      <c r="W3" s="84">
        <f>IFERROR('1.37 Spirits share of exp'!W3/'1.37 Spirits share of exp'!$B3,"")</f>
        <v>1.2834315052802696</v>
      </c>
      <c r="X3" s="84">
        <f>IFERROR('1.37 Spirits share of exp'!X3/'1.37 Spirits share of exp'!$B3,"")</f>
        <v>1.3649274563113476</v>
      </c>
      <c r="Y3" s="84">
        <f>IFERROR('1.37 Spirits share of exp'!Y3/'1.37 Spirits share of exp'!$B3,"")</f>
        <v>0.74060485907816975</v>
      </c>
      <c r="Z3" s="84">
        <f>IFERROR('1.37 Spirits share of exp'!Z3/'1.37 Spirits share of exp'!$B3,"")</f>
        <v>0.98231143703912316</v>
      </c>
      <c r="AA3" s="84">
        <f>IFERROR('1.37 Spirits share of exp'!AA3/'1.37 Spirits share of exp'!$B3,"")</f>
        <v>0.64553143449139216</v>
      </c>
      <c r="AB3" s="84">
        <f>IFERROR('1.37 Spirits share of exp'!AB3/'1.37 Spirits share of exp'!$B3,"")</f>
        <v>0.9973979850735385</v>
      </c>
      <c r="AC3" s="84">
        <f>IFERROR('1.37 Spirits share of exp'!AC3/'1.37 Spirits share of exp'!$B3,"")</f>
        <v>1.8545238110510947</v>
      </c>
      <c r="AD3" s="84">
        <f>IFERROR('1.37 Spirits share of exp'!AD3/'1.37 Spirits share of exp'!$B3,"")</f>
        <v>0.83416095965752524</v>
      </c>
      <c r="AE3" s="84">
        <f>IFERROR('1.37 Spirits share of exp'!AE3/'1.37 Spirits share of exp'!$B3,"")</f>
        <v>1.1381779555770204</v>
      </c>
      <c r="AF3" s="84">
        <f>IFERROR('1.37 Spirits share of exp'!AF3/'1.37 Spirits share of exp'!$B3,"")</f>
        <v>2.0196672199118417</v>
      </c>
      <c r="AG3" s="84">
        <f>IFERROR('1.37 Spirits share of exp'!AG3/'1.37 Spirits share of exp'!$B3,"")</f>
        <v>0.92356780375698566</v>
      </c>
      <c r="AH3" s="84">
        <f>IFERROR('1.37 Spirits share of exp'!AH3/'1.37 Spirits share of exp'!$B3,"")</f>
        <v>0.44433993103403496</v>
      </c>
      <c r="AI3" s="84">
        <f>IFERROR('1.37 Spirits share of exp'!AI3/'1.37 Spirits share of exp'!$B3,"")</f>
        <v>1.1308659727278159</v>
      </c>
      <c r="AJ3" s="84">
        <f>IFERROR('1.37 Spirits share of exp'!AJ3/'1.37 Spirits share of exp'!$B3,"")</f>
        <v>0.67351973338813687</v>
      </c>
      <c r="AK3" s="84">
        <f>IFERROR('1.37 Spirits share of exp'!AK3/'1.37 Spirits share of exp'!$B3,"")</f>
        <v>1.6510909569886998</v>
      </c>
      <c r="AL3" s="84">
        <f>IFERROR('1.37 Spirits share of exp'!AL3/'1.37 Spirits share of exp'!$B3,"")</f>
        <v>0.84415084341178914</v>
      </c>
      <c r="AM3" s="84">
        <f>IFERROR('1.37 Spirits share of exp'!AM3/'1.37 Spirits share of exp'!$B3,"")</f>
        <v>1.3567856428911342</v>
      </c>
      <c r="AN3" s="84">
        <f>IFERROR('1.37 Spirits share of exp'!AN3/'1.37 Spirits share of exp'!$B3,"")</f>
        <v>0.84666604480803853</v>
      </c>
      <c r="AO3" s="84">
        <f>IFERROR('1.37 Spirits share of exp'!AO3/'1.37 Spirits share of exp'!$B3,"")</f>
        <v>0.92921111089952546</v>
      </c>
      <c r="AP3" s="84">
        <f>IFERROR('1.37 Spirits share of exp'!AP3/'1.37 Spirits share of exp'!$B3,"")</f>
        <v>0.96498209168267124</v>
      </c>
      <c r="AQ3" s="84">
        <f>IFERROR('1.37 Spirits share of exp'!AQ3/'1.37 Spirits share of exp'!$B3,"")</f>
        <v>0.30605333270623214</v>
      </c>
      <c r="AR3" s="84">
        <f>IFERROR('1.37 Spirits share of exp'!AR3/'1.37 Spirits share of exp'!$B3,"")</f>
        <v>0.42801062258305073</v>
      </c>
      <c r="AS3" s="84">
        <f>IFERROR('1.37 Spirits share of exp'!AS3/'1.37 Spirits share of exp'!$B3,"")</f>
        <v>1.2606171086790579</v>
      </c>
      <c r="AT3" s="84">
        <f>IFERROR('1.37 Spirits share of exp'!AT3/'1.37 Spirits share of exp'!$B3,"")</f>
        <v>0.90369030811797413</v>
      </c>
      <c r="AU3" s="84">
        <f>IFERROR('1.37 Spirits share of exp'!AU3/'1.37 Spirits share of exp'!$B3,"")</f>
        <v>0.95218893242065139</v>
      </c>
      <c r="AV3" s="84">
        <f>IFERROR('1.37 Spirits share of exp'!AV3/'1.37 Spirits share of exp'!$B3,"")</f>
        <v>0.84256613172420081</v>
      </c>
      <c r="AW3" s="84">
        <f>IFERROR('1.37 Spirits share of exp'!AW3/'1.37 Spirits share of exp'!$B3,"")</f>
        <v>0.97939030368597668</v>
      </c>
      <c r="AX3" s="84">
        <f>IFERROR('1.37 Spirits share of exp'!AX3/'1.37 Spirits share of exp'!$B3,"")</f>
        <v>0.70844178058941143</v>
      </c>
      <c r="AY3" s="84">
        <f>IFERROR('1.37 Spirits share of exp'!AY3/'1.37 Spirits share of exp'!$B3,"")</f>
        <v>1.6012373314080324</v>
      </c>
      <c r="AZ3" s="84">
        <f>IFERROR('1.37 Spirits share of exp'!AZ3/'1.37 Spirits share of exp'!$B3,"")</f>
        <v>0.92709980295570837</v>
      </c>
      <c r="BA3" s="84">
        <f>IFERROR('1.37 Spirits share of exp'!BA3/'1.37 Spirits share of exp'!$B3,"")</f>
        <v>0.42586980119844203</v>
      </c>
      <c r="BB3" s="84">
        <f>IFERROR('1.37 Spirits share of exp'!BB3/'1.37 Spirits share of exp'!$B3,"")</f>
        <v>0.49383032284896483</v>
      </c>
      <c r="BC3" s="84">
        <f>IFERROR('1.37 Spirits share of exp'!BC3/'1.37 Spirits share of exp'!$B3,"")</f>
        <v>0.93073950772378378</v>
      </c>
      <c r="BD3" s="84">
        <f>IFERROR('1.37 Spirits share of exp'!BD3/'1.37 Spirits share of exp'!$B3,"")</f>
        <v>0.73177745988554588</v>
      </c>
      <c r="BE3" s="84">
        <f>IFERROR('1.37 Spirits share of exp'!BE3/'1.37 Spirits share of exp'!$B3,"")</f>
        <v>0.61175440853220509</v>
      </c>
      <c r="BF3" s="84">
        <f>IFERROR('1.37 Spirits share of exp'!BF3/'1.37 Spirits share of exp'!$B3,"")</f>
        <v>0.12645360161770525</v>
      </c>
      <c r="BG3" s="84">
        <f>IFERROR('1.37 Spirits share of exp'!BG3/'1.37 Spirits share of exp'!$B3,"")</f>
        <v>1.1241667255901666</v>
      </c>
      <c r="BH3" s="84" t="str">
        <f>IFERROR('1.37 Spirits share of exp'!BH3/'1.37 Spirits share of exp'!$B3,"")</f>
        <v/>
      </c>
      <c r="BI3" s="84">
        <f>IFERROR('1.37 Spirits share of exp'!BI3/'1.37 Spirits share of exp'!$B3,"")</f>
        <v>1.1956562795810179</v>
      </c>
      <c r="BJ3" s="84">
        <f>IFERROR('1.37 Spirits share of exp'!BJ3/'1.37 Spirits share of exp'!$B3,"")</f>
        <v>0.15391086579256996</v>
      </c>
      <c r="BK3" s="84">
        <f>IFERROR('1.37 Spirits share of exp'!BK3/'1.37 Spirits share of exp'!$B3,"")</f>
        <v>0.6093831591013924</v>
      </c>
      <c r="BL3" s="84">
        <f>IFERROR('1.37 Spirits share of exp'!BL3/'1.37 Spirits share of exp'!$B3,"")</f>
        <v>0.36032826611971563</v>
      </c>
      <c r="BM3" s="84" t="str">
        <f>IFERROR('1.37 Spirits share of exp'!BM3/'1.37 Spirits share of exp'!$B3,"")</f>
        <v/>
      </c>
      <c r="BN3" s="84">
        <f>IFERROR('1.37 Spirits share of exp'!BN3/'1.37 Spirits share of exp'!$B3,"")</f>
        <v>0.97012228029757508</v>
      </c>
      <c r="BO3" s="84">
        <f>IFERROR('1.37 Spirits share of exp'!BO3/'1.37 Spirits share of exp'!$B3,"")</f>
        <v>0.49357322094092904</v>
      </c>
      <c r="BP3" s="84">
        <f>IFERROR('1.37 Spirits share of exp'!BP3/'1.37 Spirits share of exp'!$B3,"")</f>
        <v>2.1581236931470871</v>
      </c>
      <c r="BQ3" s="84">
        <f>IFERROR('1.37 Spirits share of exp'!BQ3/'1.37 Spirits share of exp'!$B3,"")</f>
        <v>0.88991048887666169</v>
      </c>
      <c r="BR3" s="84">
        <f>IFERROR('1.37 Spirits share of exp'!BR3/'1.37 Spirits share of exp'!$B3,"")</f>
        <v>0.75831644132764009</v>
      </c>
      <c r="BS3" s="84">
        <f>IFERROR('1.37 Spirits share of exp'!BS3/'1.37 Spirits share of exp'!$B3,"")</f>
        <v>0.90624816810190345</v>
      </c>
      <c r="BT3" s="84">
        <f>IFERROR('1.37 Spirits share of exp'!BT3/'1.37 Spirits share of exp'!$B3,"")</f>
        <v>0.76225109043997674</v>
      </c>
      <c r="BU3" s="84">
        <f>IFERROR('1.37 Spirits share of exp'!BU3/'1.37 Spirits share of exp'!$B3,"")</f>
        <v>0.4647079612355447</v>
      </c>
      <c r="BV3" s="84">
        <f>IFERROR('1.37 Spirits share of exp'!BV3/'1.37 Spirits share of exp'!$B3,"")</f>
        <v>0.36069906781140448</v>
      </c>
      <c r="BW3" s="84">
        <f>IFERROR('1.37 Spirits share of exp'!BW3/'1.37 Spirits share of exp'!$B3,"")</f>
        <v>0.535548173978451</v>
      </c>
      <c r="BX3" s="84">
        <f>IFERROR('1.37 Spirits share of exp'!BX3/'1.37 Spirits share of exp'!$B3,"")</f>
        <v>0.83982960677255347</v>
      </c>
      <c r="BY3" s="84">
        <f>IFERROR('1.37 Spirits share of exp'!BY3/'1.37 Spirits share of exp'!$B3,"")</f>
        <v>0.84797064923353538</v>
      </c>
      <c r="BZ3" s="84">
        <f>IFERROR('1.37 Spirits share of exp'!BZ3/'1.37 Spirits share of exp'!$B3,"")</f>
        <v>0.80244496464352122</v>
      </c>
      <c r="CA3" s="84">
        <f>IFERROR('1.37 Spirits share of exp'!CA3/'1.37 Spirits share of exp'!$B3,"")</f>
        <v>0.85981690841947322</v>
      </c>
      <c r="CB3" s="84">
        <f>IFERROR('1.37 Spirits share of exp'!CB3/'1.37 Spirits share of exp'!$B3,"")</f>
        <v>0.62880006232714614</v>
      </c>
      <c r="CC3" s="84">
        <f>IFERROR('1.37 Spirits share of exp'!CC3/'1.37 Spirits share of exp'!$B3,"")</f>
        <v>0.89865506192056699</v>
      </c>
      <c r="CD3" s="84">
        <f>IFERROR('1.37 Spirits share of exp'!CD3/'1.37 Spirits share of exp'!$B3,"")</f>
        <v>0.85714210983621952</v>
      </c>
      <c r="CE3" s="84">
        <f>IFERROR('1.37 Spirits share of exp'!CE3/'1.37 Spirits share of exp'!$B3,"")</f>
        <v>0.5866921357684397</v>
      </c>
      <c r="CF3" s="84">
        <f>IFERROR('1.37 Spirits share of exp'!CF3/'1.37 Spirits share of exp'!$B3,"")</f>
        <v>0.4025554055472505</v>
      </c>
      <c r="CG3" s="84">
        <f>IFERROR('1.37 Spirits share of exp'!CG3/'1.37 Spirits share of exp'!$B3,"")</f>
        <v>1.0496454601039273</v>
      </c>
      <c r="CH3" s="84">
        <f>IFERROR('1.37 Spirits share of exp'!CH3/'1.37 Spirits share of exp'!$B3,"")</f>
        <v>0.73917414694315442</v>
      </c>
      <c r="CI3" s="84">
        <f>IFERROR('1.37 Spirits share of exp'!CI3/'1.37 Spirits share of exp'!$B3,"")</f>
        <v>0.38065550411288862</v>
      </c>
      <c r="CJ3" s="84">
        <f>IFERROR('1.37 Spirits share of exp'!CJ3/'1.37 Spirits share of exp'!$B3,"")</f>
        <v>1.0156823875092464</v>
      </c>
      <c r="CK3" s="84">
        <f>IFERROR('1.37 Spirits share of exp'!CK3/'1.37 Spirits share of exp'!$B3,"")</f>
        <v>0.63952475913278728</v>
      </c>
      <c r="CL3" s="84">
        <f>IFERROR('1.37 Spirits share of exp'!CL3/'1.37 Spirits share of exp'!$B3,"")</f>
        <v>0.4007077201810173</v>
      </c>
      <c r="CM3" s="84">
        <f>IFERROR('1.37 Spirits share of exp'!CM3/'1.37 Spirits share of exp'!$B3,"")</f>
        <v>0.68380367908518902</v>
      </c>
      <c r="CN3" s="84">
        <f>IFERROR('1.37 Spirits share of exp'!CN3/'1.37 Spirits share of exp'!$B3,"")</f>
        <v>1.2376630953281016</v>
      </c>
      <c r="CO3" s="84">
        <f>IFERROR('1.37 Spirits share of exp'!CO3/'1.37 Spirits share of exp'!$B3,"")</f>
        <v>0.42909291489995455</v>
      </c>
      <c r="CP3" s="84">
        <f>IFERROR('1.37 Spirits share of exp'!CP3/'1.37 Spirits share of exp'!$B3,"")</f>
        <v>1.4996759773450836</v>
      </c>
      <c r="CQ3" s="83"/>
      <c r="CR3" s="88"/>
    </row>
    <row r="4" spans="1:96" x14ac:dyDescent="0.25">
      <c r="A4" s="78" t="s">
        <v>25</v>
      </c>
      <c r="B4" s="84">
        <f>IFERROR('1.37 Spirits share of exp'!B4/'1.37 Spirits share of exp'!$B4,"")</f>
        <v>1</v>
      </c>
      <c r="C4" s="84">
        <f>IFERROR('1.37 Spirits share of exp'!C4/'1.37 Spirits share of exp'!$B4,"")</f>
        <v>1.3848434315620501</v>
      </c>
      <c r="D4" s="84">
        <f>IFERROR('1.37 Spirits share of exp'!D4/'1.37 Spirits share of exp'!$B4,"")</f>
        <v>1.8276581367348517</v>
      </c>
      <c r="E4" s="84">
        <f>IFERROR('1.37 Spirits share of exp'!E4/'1.37 Spirits share of exp'!$B4,"")</f>
        <v>1.9459309582798003</v>
      </c>
      <c r="F4" s="84">
        <f>IFERROR('1.37 Spirits share of exp'!F4/'1.37 Spirits share of exp'!$B4,"")</f>
        <v>0.67456751950013039</v>
      </c>
      <c r="G4" s="84">
        <f>IFERROR('1.37 Spirits share of exp'!G4/'1.37 Spirits share of exp'!$B4,"")</f>
        <v>2.6663909470182694</v>
      </c>
      <c r="H4" s="84">
        <f>IFERROR('1.37 Spirits share of exp'!H4/'1.37 Spirits share of exp'!$B4,"")</f>
        <v>0.44503305732584292</v>
      </c>
      <c r="I4" s="84">
        <f>IFERROR('1.37 Spirits share of exp'!I4/'1.37 Spirits share of exp'!$B4,"")</f>
        <v>0.76050900732404947</v>
      </c>
      <c r="J4" s="84">
        <f>IFERROR('1.37 Spirits share of exp'!J4/'1.37 Spirits share of exp'!$B4,"")</f>
        <v>1.3429620009793632</v>
      </c>
      <c r="K4" s="84">
        <f>IFERROR('1.37 Spirits share of exp'!K4/'1.37 Spirits share of exp'!$B4,"")</f>
        <v>0.81992731059262991</v>
      </c>
      <c r="L4" s="84">
        <f>IFERROR('1.37 Spirits share of exp'!L4/'1.37 Spirits share of exp'!$B4,"")</f>
        <v>2.2993164129628467</v>
      </c>
      <c r="M4" s="84">
        <f>IFERROR('1.37 Spirits share of exp'!M4/'1.37 Spirits share of exp'!$B4,"")</f>
        <v>1.2560483954750918</v>
      </c>
      <c r="N4" s="84">
        <f>IFERROR('1.37 Spirits share of exp'!N4/'1.37 Spirits share of exp'!$B4,"")</f>
        <v>0.74824224095549485</v>
      </c>
      <c r="O4" s="84">
        <f>IFERROR('1.37 Spirits share of exp'!O4/'1.37 Spirits share of exp'!$B4,"")</f>
        <v>1.5505536998214726</v>
      </c>
      <c r="P4" s="84">
        <f>IFERROR('1.37 Spirits share of exp'!P4/'1.37 Spirits share of exp'!$B4,"")</f>
        <v>1.2744911245372372</v>
      </c>
      <c r="Q4" s="84">
        <f>IFERROR('1.37 Spirits share of exp'!Q4/'1.37 Spirits share of exp'!$B4,"")</f>
        <v>1.5323453448469353</v>
      </c>
      <c r="R4" s="84">
        <f>IFERROR('1.37 Spirits share of exp'!R4/'1.37 Spirits share of exp'!$B4,"")</f>
        <v>2.4406816738848049</v>
      </c>
      <c r="S4" s="84">
        <f>IFERROR('1.37 Spirits share of exp'!S4/'1.37 Spirits share of exp'!$B4,"")</f>
        <v>0.25175969189896008</v>
      </c>
      <c r="T4" s="84">
        <f>IFERROR('1.37 Spirits share of exp'!T4/'1.37 Spirits share of exp'!$B4,"")</f>
        <v>0.53983320496538301</v>
      </c>
      <c r="U4" s="84">
        <f>IFERROR('1.37 Spirits share of exp'!U4/'1.37 Spirits share of exp'!$B4,"")</f>
        <v>0.51524930307566819</v>
      </c>
      <c r="V4" s="84">
        <f>IFERROR('1.37 Spirits share of exp'!V4/'1.37 Spirits share of exp'!$B4,"")</f>
        <v>0.68933934347568271</v>
      </c>
      <c r="W4" s="84">
        <f>IFERROR('1.37 Spirits share of exp'!W4/'1.37 Spirits share of exp'!$B4,"")</f>
        <v>1.2213002097784864</v>
      </c>
      <c r="X4" s="84">
        <f>IFERROR('1.37 Spirits share of exp'!X4/'1.37 Spirits share of exp'!$B4,"")</f>
        <v>1.2918096374010988</v>
      </c>
      <c r="Y4" s="84">
        <f>IFERROR('1.37 Spirits share of exp'!Y4/'1.37 Spirits share of exp'!$B4,"")</f>
        <v>0.74872668769717321</v>
      </c>
      <c r="Z4" s="84">
        <f>IFERROR('1.37 Spirits share of exp'!Z4/'1.37 Spirits share of exp'!$B4,"")</f>
        <v>1.106993327931135</v>
      </c>
      <c r="AA4" s="84">
        <f>IFERROR('1.37 Spirits share of exp'!AA4/'1.37 Spirits share of exp'!$B4,"")</f>
        <v>0.62993328262554815</v>
      </c>
      <c r="AB4" s="84">
        <f>IFERROR('1.37 Spirits share of exp'!AB4/'1.37 Spirits share of exp'!$B4,"")</f>
        <v>0.95977395495082074</v>
      </c>
      <c r="AC4" s="84">
        <f>IFERROR('1.37 Spirits share of exp'!AC4/'1.37 Spirits share of exp'!$B4,"")</f>
        <v>1.8662225200238998</v>
      </c>
      <c r="AD4" s="84">
        <f>IFERROR('1.37 Spirits share of exp'!AD4/'1.37 Spirits share of exp'!$B4,"")</f>
        <v>0.82411391310594262</v>
      </c>
      <c r="AE4" s="84">
        <f>IFERROR('1.37 Spirits share of exp'!AE4/'1.37 Spirits share of exp'!$B4,"")</f>
        <v>1.1117536418460818</v>
      </c>
      <c r="AF4" s="84">
        <f>IFERROR('1.37 Spirits share of exp'!AF4/'1.37 Spirits share of exp'!$B4,"")</f>
        <v>1.801324645301986</v>
      </c>
      <c r="AG4" s="84">
        <f>IFERROR('1.37 Spirits share of exp'!AG4/'1.37 Spirits share of exp'!$B4,"")</f>
        <v>1.1727166877110502</v>
      </c>
      <c r="AH4" s="84">
        <f>IFERROR('1.37 Spirits share of exp'!AH4/'1.37 Spirits share of exp'!$B4,"")</f>
        <v>0.42911271642609611</v>
      </c>
      <c r="AI4" s="84">
        <f>IFERROR('1.37 Spirits share of exp'!AI4/'1.37 Spirits share of exp'!$B4,"")</f>
        <v>1.0941828036072812</v>
      </c>
      <c r="AJ4" s="84">
        <f>IFERROR('1.37 Spirits share of exp'!AJ4/'1.37 Spirits share of exp'!$B4,"")</f>
        <v>0.7892903098312839</v>
      </c>
      <c r="AK4" s="84">
        <f>IFERROR('1.37 Spirits share of exp'!AK4/'1.37 Spirits share of exp'!$B4,"")</f>
        <v>1.5692717274526231</v>
      </c>
      <c r="AL4" s="84">
        <f>IFERROR('1.37 Spirits share of exp'!AL4/'1.37 Spirits share of exp'!$B4,"")</f>
        <v>0.85807585702946609</v>
      </c>
      <c r="AM4" s="84">
        <f>IFERROR('1.37 Spirits share of exp'!AM4/'1.37 Spirits share of exp'!$B4,"")</f>
        <v>1.2531098996037651</v>
      </c>
      <c r="AN4" s="84">
        <f>IFERROR('1.37 Spirits share of exp'!AN4/'1.37 Spirits share of exp'!$B4,"")</f>
        <v>0.80820830721214332</v>
      </c>
      <c r="AO4" s="84">
        <f>IFERROR('1.37 Spirits share of exp'!AO4/'1.37 Spirits share of exp'!$B4,"")</f>
        <v>0.76501192382149341</v>
      </c>
      <c r="AP4" s="84">
        <f>IFERROR('1.37 Spirits share of exp'!AP4/'1.37 Spirits share of exp'!$B4,"")</f>
        <v>1.0026778384720181</v>
      </c>
      <c r="AQ4" s="84">
        <f>IFERROR('1.37 Spirits share of exp'!AQ4/'1.37 Spirits share of exp'!$B4,"")</f>
        <v>0.30725892106601432</v>
      </c>
      <c r="AR4" s="84">
        <f>IFERROR('1.37 Spirits share of exp'!AR4/'1.37 Spirits share of exp'!$B4,"")</f>
        <v>0.42235989807445362</v>
      </c>
      <c r="AS4" s="84">
        <f>IFERROR('1.37 Spirits share of exp'!AS4/'1.37 Spirits share of exp'!$B4,"")</f>
        <v>1.2255917687462421</v>
      </c>
      <c r="AT4" s="84">
        <f>IFERROR('1.37 Spirits share of exp'!AT4/'1.37 Spirits share of exp'!$B4,"")</f>
        <v>0.91189403786320811</v>
      </c>
      <c r="AU4" s="84">
        <f>IFERROR('1.37 Spirits share of exp'!AU4/'1.37 Spirits share of exp'!$B4,"")</f>
        <v>0.95700122630226758</v>
      </c>
      <c r="AV4" s="84">
        <f>IFERROR('1.37 Spirits share of exp'!AV4/'1.37 Spirits share of exp'!$B4,"")</f>
        <v>0.86183704825216578</v>
      </c>
      <c r="AW4" s="84">
        <f>IFERROR('1.37 Spirits share of exp'!AW4/'1.37 Spirits share of exp'!$B4,"")</f>
        <v>1.0270383782456796</v>
      </c>
      <c r="AX4" s="84">
        <f>IFERROR('1.37 Spirits share of exp'!AX4/'1.37 Spirits share of exp'!$B4,"")</f>
        <v>0.77990742162156712</v>
      </c>
      <c r="AY4" s="84">
        <f>IFERROR('1.37 Spirits share of exp'!AY4/'1.37 Spirits share of exp'!$B4,"")</f>
        <v>1.6794516965692301</v>
      </c>
      <c r="AZ4" s="84">
        <f>IFERROR('1.37 Spirits share of exp'!AZ4/'1.37 Spirits share of exp'!$B4,"")</f>
        <v>0.90986108724548664</v>
      </c>
      <c r="BA4" s="84">
        <f>IFERROR('1.37 Spirits share of exp'!BA4/'1.37 Spirits share of exp'!$B4,"")</f>
        <v>0.39963787278464141</v>
      </c>
      <c r="BB4" s="84">
        <f>IFERROR('1.37 Spirits share of exp'!BB4/'1.37 Spirits share of exp'!$B4,"")</f>
        <v>0.44501739401268642</v>
      </c>
      <c r="BC4" s="84">
        <f>IFERROR('1.37 Spirits share of exp'!BC4/'1.37 Spirits share of exp'!$B4,"")</f>
        <v>0.88399240580596872</v>
      </c>
      <c r="BD4" s="84">
        <f>IFERROR('1.37 Spirits share of exp'!BD4/'1.37 Spirits share of exp'!$B4,"")</f>
        <v>0.69079353237947816</v>
      </c>
      <c r="BE4" s="84">
        <f>IFERROR('1.37 Spirits share of exp'!BE4/'1.37 Spirits share of exp'!$B4,"")</f>
        <v>0.59005613136399748</v>
      </c>
      <c r="BF4" s="84">
        <f>IFERROR('1.37 Spirits share of exp'!BF4/'1.37 Spirits share of exp'!$B4,"")</f>
        <v>0.12470299027092355</v>
      </c>
      <c r="BG4" s="84">
        <f>IFERROR('1.37 Spirits share of exp'!BG4/'1.37 Spirits share of exp'!$B4,"")</f>
        <v>1.2430255631348655</v>
      </c>
      <c r="BH4" s="84" t="str">
        <f>IFERROR('1.37 Spirits share of exp'!BH4/'1.37 Spirits share of exp'!$B4,"")</f>
        <v/>
      </c>
      <c r="BI4" s="84">
        <f>IFERROR('1.37 Spirits share of exp'!BI4/'1.37 Spirits share of exp'!$B4,"")</f>
        <v>1.1217643658399976</v>
      </c>
      <c r="BJ4" s="84">
        <f>IFERROR('1.37 Spirits share of exp'!BJ4/'1.37 Spirits share of exp'!$B4,"")</f>
        <v>0.15378507638411015</v>
      </c>
      <c r="BK4" s="84">
        <f>IFERROR('1.37 Spirits share of exp'!BK4/'1.37 Spirits share of exp'!$B4,"")</f>
        <v>0.6084953854691223</v>
      </c>
      <c r="BL4" s="84">
        <f>IFERROR('1.37 Spirits share of exp'!BL4/'1.37 Spirits share of exp'!$B4,"")</f>
        <v>0.38804431339720374</v>
      </c>
      <c r="BM4" s="84" t="str">
        <f>IFERROR('1.37 Spirits share of exp'!BM4/'1.37 Spirits share of exp'!$B4,"")</f>
        <v/>
      </c>
      <c r="BN4" s="84">
        <f>IFERROR('1.37 Spirits share of exp'!BN4/'1.37 Spirits share of exp'!$B4,"")</f>
        <v>0.87595542695423967</v>
      </c>
      <c r="BO4" s="84">
        <f>IFERROR('1.37 Spirits share of exp'!BO4/'1.37 Spirits share of exp'!$B4,"")</f>
        <v>0.45788649951233756</v>
      </c>
      <c r="BP4" s="84">
        <f>IFERROR('1.37 Spirits share of exp'!BP4/'1.37 Spirits share of exp'!$B4,"")</f>
        <v>2.0873913688508572</v>
      </c>
      <c r="BQ4" s="84">
        <f>IFERROR('1.37 Spirits share of exp'!BQ4/'1.37 Spirits share of exp'!$B4,"")</f>
        <v>0.89712346418003974</v>
      </c>
      <c r="BR4" s="84">
        <f>IFERROR('1.37 Spirits share of exp'!BR4/'1.37 Spirits share of exp'!$B4,"")</f>
        <v>0.75298822364598672</v>
      </c>
      <c r="BS4" s="84">
        <f>IFERROR('1.37 Spirits share of exp'!BS4/'1.37 Spirits share of exp'!$B4,"")</f>
        <v>0.91462297225783296</v>
      </c>
      <c r="BT4" s="84">
        <f>IFERROR('1.37 Spirits share of exp'!BT4/'1.37 Spirits share of exp'!$B4,"")</f>
        <v>0.77731412221042606</v>
      </c>
      <c r="BU4" s="84">
        <f>IFERROR('1.37 Spirits share of exp'!BU4/'1.37 Spirits share of exp'!$B4,"")</f>
        <v>0.46406047213377971</v>
      </c>
      <c r="BV4" s="84">
        <f>IFERROR('1.37 Spirits share of exp'!BV4/'1.37 Spirits share of exp'!$B4,"")</f>
        <v>0.36183010962246503</v>
      </c>
      <c r="BW4" s="84">
        <f>IFERROR('1.37 Spirits share of exp'!BW4/'1.37 Spirits share of exp'!$B4,"")</f>
        <v>0.53166483228754768</v>
      </c>
      <c r="BX4" s="84">
        <f>IFERROR('1.37 Spirits share of exp'!BX4/'1.37 Spirits share of exp'!$B4,"")</f>
        <v>0.82586349546351134</v>
      </c>
      <c r="BY4" s="84">
        <f>IFERROR('1.37 Spirits share of exp'!BY4/'1.37 Spirits share of exp'!$B4,"")</f>
        <v>0.86651765734146546</v>
      </c>
      <c r="BZ4" s="84">
        <f>IFERROR('1.37 Spirits share of exp'!BZ4/'1.37 Spirits share of exp'!$B4,"")</f>
        <v>0.81573487897209263</v>
      </c>
      <c r="CA4" s="84">
        <f>IFERROR('1.37 Spirits share of exp'!CA4/'1.37 Spirits share of exp'!$B4,"")</f>
        <v>0.86844188090957763</v>
      </c>
      <c r="CB4" s="84">
        <f>IFERROR('1.37 Spirits share of exp'!CB4/'1.37 Spirits share of exp'!$B4,"")</f>
        <v>0.63822878848463505</v>
      </c>
      <c r="CC4" s="84">
        <f>IFERROR('1.37 Spirits share of exp'!CC4/'1.37 Spirits share of exp'!$B4,"")</f>
        <v>0.91643778008196808</v>
      </c>
      <c r="CD4" s="84">
        <f>IFERROR('1.37 Spirits share of exp'!CD4/'1.37 Spirits share of exp'!$B4,"")</f>
        <v>0.84037649178704521</v>
      </c>
      <c r="CE4" s="84">
        <f>IFERROR('1.37 Spirits share of exp'!CE4/'1.37 Spirits share of exp'!$B4,"")</f>
        <v>0.60548173973171326</v>
      </c>
      <c r="CF4" s="84">
        <f>IFERROR('1.37 Spirits share of exp'!CF4/'1.37 Spirits share of exp'!$B4,"")</f>
        <v>0.40719944342907083</v>
      </c>
      <c r="CG4" s="84">
        <f>IFERROR('1.37 Spirits share of exp'!CG4/'1.37 Spirits share of exp'!$B4,"")</f>
        <v>1.1189775791617831</v>
      </c>
      <c r="CH4" s="84">
        <f>IFERROR('1.37 Spirits share of exp'!CH4/'1.37 Spirits share of exp'!$B4,"")</f>
        <v>0.73660935201463784</v>
      </c>
      <c r="CI4" s="84">
        <f>IFERROR('1.37 Spirits share of exp'!CI4/'1.37 Spirits share of exp'!$B4,"")</f>
        <v>0.3833973749900102</v>
      </c>
      <c r="CJ4" s="84">
        <f>IFERROR('1.37 Spirits share of exp'!CJ4/'1.37 Spirits share of exp'!$B4,"")</f>
        <v>1.155691937364415</v>
      </c>
      <c r="CK4" s="84">
        <f>IFERROR('1.37 Spirits share of exp'!CK4/'1.37 Spirits share of exp'!$B4,"")</f>
        <v>0.63290996594785809</v>
      </c>
      <c r="CL4" s="84">
        <f>IFERROR('1.37 Spirits share of exp'!CL4/'1.37 Spirits share of exp'!$B4,"")</f>
        <v>0.39194261593454122</v>
      </c>
      <c r="CM4" s="84">
        <f>IFERROR('1.37 Spirits share of exp'!CM4/'1.37 Spirits share of exp'!$B4,"")</f>
        <v>0.66725669536421672</v>
      </c>
      <c r="CN4" s="84">
        <f>IFERROR('1.37 Spirits share of exp'!CN4/'1.37 Spirits share of exp'!$B4,"")</f>
        <v>1.3161015082035705</v>
      </c>
      <c r="CO4" s="84">
        <f>IFERROR('1.37 Spirits share of exp'!CO4/'1.37 Spirits share of exp'!$B4,"")</f>
        <v>0.42904499259973244</v>
      </c>
      <c r="CP4" s="84">
        <f>IFERROR('1.37 Spirits share of exp'!CP4/'1.37 Spirits share of exp'!$B4,"")</f>
        <v>1.4916140099938806</v>
      </c>
      <c r="CR4" s="88"/>
    </row>
    <row r="5" spans="1:96" x14ac:dyDescent="0.25">
      <c r="A5" s="78" t="s">
        <v>26</v>
      </c>
      <c r="B5" s="84">
        <f>IFERROR('1.37 Spirits share of exp'!B5/'1.37 Spirits share of exp'!$B5,"")</f>
        <v>1</v>
      </c>
      <c r="C5" s="84"/>
      <c r="D5" s="84"/>
      <c r="E5" s="84">
        <f>IFERROR('1.37 Spirits share of exp'!E5/'1.37 Spirits share of exp'!$B5,"")</f>
        <v>1.9051348087129729</v>
      </c>
      <c r="F5" s="84">
        <f>IFERROR('1.37 Spirits share of exp'!F5/'1.37 Spirits share of exp'!$B5,"")</f>
        <v>0.69862671202175808</v>
      </c>
      <c r="G5" s="84">
        <f>IFERROR('1.37 Spirits share of exp'!G5/'1.37 Spirits share of exp'!$B5,"")</f>
        <v>2.7319716513902885</v>
      </c>
      <c r="H5" s="84">
        <f>IFERROR('1.37 Spirits share of exp'!H5/'1.37 Spirits share of exp'!$B5,"")</f>
        <v>0.40938958413155663</v>
      </c>
      <c r="I5" s="84">
        <f>IFERROR('1.37 Spirits share of exp'!I5/'1.37 Spirits share of exp'!$B5,"")</f>
        <v>0.81452360759803089</v>
      </c>
      <c r="J5" s="84">
        <f>IFERROR('1.37 Spirits share of exp'!J5/'1.37 Spirits share of exp'!$B5,"")</f>
        <v>1.3072013790814152</v>
      </c>
      <c r="K5" s="84">
        <f>IFERROR('1.37 Spirits share of exp'!K5/'1.37 Spirits share of exp'!$B5,"")</f>
        <v>0.80697996026083629</v>
      </c>
      <c r="L5" s="84">
        <f>IFERROR('1.37 Spirits share of exp'!L5/'1.37 Spirits share of exp'!$B5,"")</f>
        <v>2.3399874985187488</v>
      </c>
      <c r="M5" s="84">
        <f>IFERROR('1.37 Spirits share of exp'!M5/'1.37 Spirits share of exp'!$B5,"")</f>
        <v>1.2007215423356541</v>
      </c>
      <c r="N5" s="84">
        <f>IFERROR('1.37 Spirits share of exp'!N5/'1.37 Spirits share of exp'!$B5,"")</f>
        <v>0.78205079534755173</v>
      </c>
      <c r="O5" s="84">
        <f>IFERROR('1.37 Spirits share of exp'!O5/'1.37 Spirits share of exp'!$B5,"")</f>
        <v>1.4543821837186608</v>
      </c>
      <c r="P5" s="84">
        <f>IFERROR('1.37 Spirits share of exp'!P5/'1.37 Spirits share of exp'!$B5,"")</f>
        <v>1.3992758750113532</v>
      </c>
      <c r="Q5" s="84">
        <f>IFERROR('1.37 Spirits share of exp'!Q5/'1.37 Spirits share of exp'!$B5,"")</f>
        <v>1.5084092805303209</v>
      </c>
      <c r="R5" s="84">
        <f>IFERROR('1.37 Spirits share of exp'!R5/'1.37 Spirits share of exp'!$B5,"")</f>
        <v>2.5817217610033021</v>
      </c>
      <c r="S5" s="84">
        <f>IFERROR('1.37 Spirits share of exp'!S5/'1.37 Spirits share of exp'!$B5,"")</f>
        <v>0.25095952154441892</v>
      </c>
      <c r="T5" s="84">
        <f>IFERROR('1.37 Spirits share of exp'!T5/'1.37 Spirits share of exp'!$B5,"")</f>
        <v>0.53038335785847035</v>
      </c>
      <c r="U5" s="84">
        <f>IFERROR('1.37 Spirits share of exp'!U5/'1.37 Spirits share of exp'!$B5,"")</f>
        <v>0.50162961199265588</v>
      </c>
      <c r="V5" s="84">
        <f>IFERROR('1.37 Spirits share of exp'!V5/'1.37 Spirits share of exp'!$B5,"")</f>
        <v>0.6976570362465776</v>
      </c>
      <c r="W5" s="84">
        <f>IFERROR('1.37 Spirits share of exp'!W5/'1.37 Spirits share of exp'!$B5,"")</f>
        <v>1.218961806520455</v>
      </c>
      <c r="X5" s="84">
        <f>IFERROR('1.37 Spirits share of exp'!X5/'1.37 Spirits share of exp'!$B5,"")</f>
        <v>1.2602349263397081</v>
      </c>
      <c r="Y5" s="84">
        <f>IFERROR('1.37 Spirits share of exp'!Y5/'1.37 Spirits share of exp'!$B5,"")</f>
        <v>0.76879388124916193</v>
      </c>
      <c r="Z5" s="84">
        <f>IFERROR('1.37 Spirits share of exp'!Z5/'1.37 Spirits share of exp'!$B5,"")</f>
        <v>1.0589092896813144</v>
      </c>
      <c r="AA5" s="84">
        <f>IFERROR('1.37 Spirits share of exp'!AA5/'1.37 Spirits share of exp'!$B5,"")</f>
        <v>0.65998510690299927</v>
      </c>
      <c r="AB5" s="84">
        <f>IFERROR('1.37 Spirits share of exp'!AB5/'1.37 Spirits share of exp'!$B5,"")</f>
        <v>0.92473669741138886</v>
      </c>
      <c r="AC5" s="84">
        <f>IFERROR('1.37 Spirits share of exp'!AC5/'1.37 Spirits share of exp'!$B5,"")</f>
        <v>2.0372141822938161</v>
      </c>
      <c r="AD5" s="84">
        <f>IFERROR('1.37 Spirits share of exp'!AD5/'1.37 Spirits share of exp'!$B5,"")</f>
        <v>0.8282223368946855</v>
      </c>
      <c r="AE5" s="84">
        <f>IFERROR('1.37 Spirits share of exp'!AE5/'1.37 Spirits share of exp'!$B5,"")</f>
        <v>1.095077726564389</v>
      </c>
      <c r="AF5" s="84">
        <f>IFERROR('1.37 Spirits share of exp'!AF5/'1.37 Spirits share of exp'!$B5,"")</f>
        <v>1.7423361825898604</v>
      </c>
      <c r="AG5" s="84">
        <f>IFERROR('1.37 Spirits share of exp'!AG5/'1.37 Spirits share of exp'!$B5,"")</f>
        <v>1.2336434804538345</v>
      </c>
      <c r="AH5" s="84">
        <f>IFERROR('1.37 Spirits share of exp'!AH5/'1.37 Spirits share of exp'!$B5,"")</f>
        <v>0.39880469523393342</v>
      </c>
      <c r="AI5" s="84">
        <f>IFERROR('1.37 Spirits share of exp'!AI5/'1.37 Spirits share of exp'!$B5,"")</f>
        <v>1.1624073014093055</v>
      </c>
      <c r="AJ5" s="84">
        <f>IFERROR('1.37 Spirits share of exp'!AJ5/'1.37 Spirits share of exp'!$B5,"")</f>
        <v>0.87238251282068136</v>
      </c>
      <c r="AK5" s="84">
        <f>IFERROR('1.37 Spirits share of exp'!AK5/'1.37 Spirits share of exp'!$B5,"")</f>
        <v>1.526187939805018</v>
      </c>
      <c r="AL5" s="84">
        <f>IFERROR('1.37 Spirits share of exp'!AL5/'1.37 Spirits share of exp'!$B5,"")</f>
        <v>0.78049510224650509</v>
      </c>
      <c r="AM5" s="84">
        <f>IFERROR('1.37 Spirits share of exp'!AM5/'1.37 Spirits share of exp'!$B5,"")</f>
        <v>1.2717354492281188</v>
      </c>
      <c r="AN5" s="84">
        <f>IFERROR('1.37 Spirits share of exp'!AN5/'1.37 Spirits share of exp'!$B5,"")</f>
        <v>0.65406613887086773</v>
      </c>
      <c r="AO5" s="84">
        <f>IFERROR('1.37 Spirits share of exp'!AO5/'1.37 Spirits share of exp'!$B5,"")</f>
        <v>0.8847270101943906</v>
      </c>
      <c r="AP5" s="84">
        <f>IFERROR('1.37 Spirits share of exp'!AP5/'1.37 Spirits share of exp'!$B5,"")</f>
        <v>0.97635478550311827</v>
      </c>
      <c r="AQ5" s="84">
        <f>IFERROR('1.37 Spirits share of exp'!AQ5/'1.37 Spirits share of exp'!$B5,"")</f>
        <v>0.36140552020709793</v>
      </c>
      <c r="AR5" s="84">
        <f>IFERROR('1.37 Spirits share of exp'!AR5/'1.37 Spirits share of exp'!$B5,"")</f>
        <v>0.37271143419554514</v>
      </c>
      <c r="AS5" s="84">
        <f>IFERROR('1.37 Spirits share of exp'!AS5/'1.37 Spirits share of exp'!$B5,"")</f>
        <v>1.2059356694406445</v>
      </c>
      <c r="AT5" s="84">
        <f>IFERROR('1.37 Spirits share of exp'!AT5/'1.37 Spirits share of exp'!$B5,"")</f>
        <v>0.96110616711405261</v>
      </c>
      <c r="AU5" s="84">
        <f>IFERROR('1.37 Spirits share of exp'!AU5/'1.37 Spirits share of exp'!$B5,"")</f>
        <v>0.99507993600029898</v>
      </c>
      <c r="AV5" s="84">
        <f>IFERROR('1.37 Spirits share of exp'!AV5/'1.37 Spirits share of exp'!$B5,"")</f>
        <v>0.88419223565426197</v>
      </c>
      <c r="AW5" s="84">
        <f>IFERROR('1.37 Spirits share of exp'!AW5/'1.37 Spirits share of exp'!$B5,"")</f>
        <v>1.1693479684858512</v>
      </c>
      <c r="AX5" s="84">
        <f>IFERROR('1.37 Spirits share of exp'!AX5/'1.37 Spirits share of exp'!$B5,"")</f>
        <v>0.78456690362639314</v>
      </c>
      <c r="AY5" s="84">
        <f>IFERROR('1.37 Spirits share of exp'!AY5/'1.37 Spirits share of exp'!$B5,"")</f>
        <v>1.5106419308549985</v>
      </c>
      <c r="AZ5" s="84">
        <f>IFERROR('1.37 Spirits share of exp'!AZ5/'1.37 Spirits share of exp'!$B5,"")</f>
        <v>0.92434991738748129</v>
      </c>
      <c r="BA5" s="84">
        <f>IFERROR('1.37 Spirits share of exp'!BA5/'1.37 Spirits share of exp'!$B5,"")</f>
        <v>0.41296162386109386</v>
      </c>
      <c r="BB5" s="84">
        <f>IFERROR('1.37 Spirits share of exp'!BB5/'1.37 Spirits share of exp'!$B5,"")</f>
        <v>0.42330807349056465</v>
      </c>
      <c r="BC5" s="84">
        <f>IFERROR('1.37 Spirits share of exp'!BC5/'1.37 Spirits share of exp'!$B5,"")</f>
        <v>0.47230905037305149</v>
      </c>
      <c r="BD5" s="84">
        <f>IFERROR('1.37 Spirits share of exp'!BD5/'1.37 Spirits share of exp'!$B5,"")</f>
        <v>0.7085942356424445</v>
      </c>
      <c r="BE5" s="84">
        <f>IFERROR('1.37 Spirits share of exp'!BE5/'1.37 Spirits share of exp'!$B5,"")</f>
        <v>0.59543294502238842</v>
      </c>
      <c r="BF5" s="84">
        <f>IFERROR('1.37 Spirits share of exp'!BF5/'1.37 Spirits share of exp'!$B5,"")</f>
        <v>0.14139164754700731</v>
      </c>
      <c r="BG5" s="84">
        <f>IFERROR('1.37 Spirits share of exp'!BG5/'1.37 Spirits share of exp'!$B5,"")</f>
        <v>1.1813101546742426</v>
      </c>
      <c r="BH5" s="84" t="str">
        <f>IFERROR('1.37 Spirits share of exp'!BH5/'1.37 Spirits share of exp'!$B5,"")</f>
        <v/>
      </c>
      <c r="BI5" s="84">
        <f>IFERROR('1.37 Spirits share of exp'!BI5/'1.37 Spirits share of exp'!$B5,"")</f>
        <v>1.1491083935802933</v>
      </c>
      <c r="BJ5" s="84">
        <f>IFERROR('1.37 Spirits share of exp'!BJ5/'1.37 Spirits share of exp'!$B5,"")</f>
        <v>0.18316355112732835</v>
      </c>
      <c r="BK5" s="84">
        <f>IFERROR('1.37 Spirits share of exp'!BK5/'1.37 Spirits share of exp'!$B5,"")</f>
        <v>0.612969490645075</v>
      </c>
      <c r="BL5" s="84">
        <f>IFERROR('1.37 Spirits share of exp'!BL5/'1.37 Spirits share of exp'!$B5,"")</f>
        <v>0.3770955135036948</v>
      </c>
      <c r="BM5" s="84" t="str">
        <f>IFERROR('1.37 Spirits share of exp'!BM5/'1.37 Spirits share of exp'!$B5,"")</f>
        <v/>
      </c>
      <c r="BN5" s="84">
        <f>IFERROR('1.37 Spirits share of exp'!BN5/'1.37 Spirits share of exp'!$B5,"")</f>
        <v>0.87724678704897541</v>
      </c>
      <c r="BO5" s="84">
        <f>IFERROR('1.37 Spirits share of exp'!BO5/'1.37 Spirits share of exp'!$B5,"")</f>
        <v>0.52487396955055177</v>
      </c>
      <c r="BP5" s="84">
        <f>IFERROR('1.37 Spirits share of exp'!BP5/'1.37 Spirits share of exp'!$B5,"")</f>
        <v>2.1150989740012243</v>
      </c>
      <c r="BQ5" s="84">
        <f>IFERROR('1.37 Spirits share of exp'!BQ5/'1.37 Spirits share of exp'!$B5,"")</f>
        <v>0.92835224460409937</v>
      </c>
      <c r="BR5" s="84">
        <f>IFERROR('1.37 Spirits share of exp'!BR5/'1.37 Spirits share of exp'!$B5,"")</f>
        <v>0.76344034633014146</v>
      </c>
      <c r="BS5" s="84">
        <f>IFERROR('1.37 Spirits share of exp'!BS5/'1.37 Spirits share of exp'!$B5,"")</f>
        <v>0.95068388031324791</v>
      </c>
      <c r="BT5" s="84">
        <f>IFERROR('1.37 Spirits share of exp'!BT5/'1.37 Spirits share of exp'!$B5,"")</f>
        <v>0.79479205126846575</v>
      </c>
      <c r="BU5" s="84">
        <f>IFERROR('1.37 Spirits share of exp'!BU5/'1.37 Spirits share of exp'!$B5,"")</f>
        <v>0.47488223216672365</v>
      </c>
      <c r="BV5" s="84">
        <f>IFERROR('1.37 Spirits share of exp'!BV5/'1.37 Spirits share of exp'!$B5,"")</f>
        <v>0.36347622329685014</v>
      </c>
      <c r="BW5" s="84">
        <f>IFERROR('1.37 Spirits share of exp'!BW5/'1.37 Spirits share of exp'!$B5,"")</f>
        <v>0.55010256515925904</v>
      </c>
      <c r="BX5" s="84">
        <f>IFERROR('1.37 Spirits share of exp'!BX5/'1.37 Spirits share of exp'!$B5,"")</f>
        <v>0.83128133130192816</v>
      </c>
      <c r="BY5" s="84">
        <f>IFERROR('1.37 Spirits share of exp'!BY5/'1.37 Spirits share of exp'!$B5,"")</f>
        <v>0.87972425631421558</v>
      </c>
      <c r="BZ5" s="84">
        <f>IFERROR('1.37 Spirits share of exp'!BZ5/'1.37 Spirits share of exp'!$B5,"")</f>
        <v>0.84750332204243939</v>
      </c>
      <c r="CA5" s="84">
        <f>IFERROR('1.37 Spirits share of exp'!CA5/'1.37 Spirits share of exp'!$B5,"")</f>
        <v>0.88051947114726736</v>
      </c>
      <c r="CB5" s="84">
        <f>IFERROR('1.37 Spirits share of exp'!CB5/'1.37 Spirits share of exp'!$B5,"")</f>
        <v>0.64107709603018481</v>
      </c>
      <c r="CC5" s="84">
        <f>IFERROR('1.37 Spirits share of exp'!CC5/'1.37 Spirits share of exp'!$B5,"")</f>
        <v>0.92714639566093371</v>
      </c>
      <c r="CD5" s="84">
        <f>IFERROR('1.37 Spirits share of exp'!CD5/'1.37 Spirits share of exp'!$B5,"")</f>
        <v>0.84244432848677153</v>
      </c>
      <c r="CE5" s="84">
        <f>IFERROR('1.37 Spirits share of exp'!CE5/'1.37 Spirits share of exp'!$B5,"")</f>
        <v>0.66114516683337177</v>
      </c>
      <c r="CF5" s="84">
        <f>IFERROR('1.37 Spirits share of exp'!CF5/'1.37 Spirits share of exp'!$B5,"")</f>
        <v>0.42176542138707812</v>
      </c>
      <c r="CG5" s="84">
        <f>IFERROR('1.37 Spirits share of exp'!CG5/'1.37 Spirits share of exp'!$B5,"")</f>
        <v>1.137424248622791</v>
      </c>
      <c r="CH5" s="84">
        <f>IFERROR('1.37 Spirits share of exp'!CH5/'1.37 Spirits share of exp'!$B5,"")</f>
        <v>0.75669805206681306</v>
      </c>
      <c r="CI5" s="84">
        <f>IFERROR('1.37 Spirits share of exp'!CI5/'1.37 Spirits share of exp'!$B5,"")</f>
        <v>0.38825409337171191</v>
      </c>
      <c r="CJ5" s="84">
        <f>IFERROR('1.37 Spirits share of exp'!CJ5/'1.37 Spirits share of exp'!$B5,"")</f>
        <v>1.1966969251981692</v>
      </c>
      <c r="CK5" s="84">
        <f>IFERROR('1.37 Spirits share of exp'!CK5/'1.37 Spirits share of exp'!$B5,"")</f>
        <v>0.63069129414066039</v>
      </c>
      <c r="CL5" s="84">
        <f>IFERROR('1.37 Spirits share of exp'!CL5/'1.37 Spirits share of exp'!$B5,"")</f>
        <v>0.3856740229741874</v>
      </c>
      <c r="CM5" s="84">
        <f>IFERROR('1.37 Spirits share of exp'!CM5/'1.37 Spirits share of exp'!$B5,"")</f>
        <v>0.67320531039614806</v>
      </c>
      <c r="CN5" s="84">
        <f>IFERROR('1.37 Spirits share of exp'!CN5/'1.37 Spirits share of exp'!$B5,"")</f>
        <v>1.4166586000575707</v>
      </c>
      <c r="CO5" s="84">
        <f>IFERROR('1.37 Spirits share of exp'!CO5/'1.37 Spirits share of exp'!$B5,"")</f>
        <v>0.4365367042725829</v>
      </c>
      <c r="CP5" s="84">
        <f>IFERROR('1.37 Spirits share of exp'!CP5/'1.37 Spirits share of exp'!$B5,"")</f>
        <v>1.530088760461652</v>
      </c>
      <c r="CR5" s="88"/>
    </row>
    <row r="6" spans="1:96" x14ac:dyDescent="0.25">
      <c r="A6" s="78" t="s">
        <v>27</v>
      </c>
      <c r="B6" s="84">
        <f>IFERROR('1.37 Spirits share of exp'!B6/'1.37 Spirits share of exp'!$B6,"")</f>
        <v>1</v>
      </c>
      <c r="C6" s="84">
        <f>IFERROR('1.37 Spirits share of exp'!C6/'1.37 Spirits share of exp'!$B6,"")</f>
        <v>1.4002327622506954</v>
      </c>
      <c r="D6" s="84">
        <f>IFERROR('1.37 Spirits share of exp'!D6/'1.37 Spirits share of exp'!$B6,"")</f>
        <v>1.851828506200307</v>
      </c>
      <c r="E6" s="84">
        <f>IFERROR('1.37 Spirits share of exp'!E6/'1.37 Spirits share of exp'!$B6,"")</f>
        <v>1.8853942449369361</v>
      </c>
      <c r="F6" s="84">
        <f>IFERROR('1.37 Spirits share of exp'!F6/'1.37 Spirits share of exp'!$B6,"")</f>
        <v>0.70759987364030497</v>
      </c>
      <c r="G6" s="84">
        <f>IFERROR('1.37 Spirits share of exp'!G6/'1.37 Spirits share of exp'!$B6,"")</f>
        <v>2.7555794265955038</v>
      </c>
      <c r="H6" s="84">
        <f>IFERROR('1.37 Spirits share of exp'!H6/'1.37 Spirits share of exp'!$B6,"")</f>
        <v>0.35601018117916444</v>
      </c>
      <c r="I6" s="84">
        <f>IFERROR('1.37 Spirits share of exp'!I6/'1.37 Spirits share of exp'!$B6,"")</f>
        <v>0.84848002375550868</v>
      </c>
      <c r="J6" s="84">
        <f>IFERROR('1.37 Spirits share of exp'!J6/'1.37 Spirits share of exp'!$B6,"")</f>
        <v>1.2405374715691158</v>
      </c>
      <c r="K6" s="84">
        <f>IFERROR('1.37 Spirits share of exp'!K6/'1.37 Spirits share of exp'!$B6,"")</f>
        <v>0.80503767521145853</v>
      </c>
      <c r="L6" s="84">
        <f>IFERROR('1.37 Spirits share of exp'!L6/'1.37 Spirits share of exp'!$B6,"")</f>
        <v>2.3596591407649554</v>
      </c>
      <c r="M6" s="84">
        <f>IFERROR('1.37 Spirits share of exp'!M6/'1.37 Spirits share of exp'!$B6,"")</f>
        <v>1.1542497964168066</v>
      </c>
      <c r="N6" s="84">
        <f>IFERROR('1.37 Spirits share of exp'!N6/'1.37 Spirits share of exp'!$B6,"")</f>
        <v>0.73898419212488087</v>
      </c>
      <c r="O6" s="84">
        <f>IFERROR('1.37 Spirits share of exp'!O6/'1.37 Spirits share of exp'!$B6,"")</f>
        <v>1.3835054690727686</v>
      </c>
      <c r="P6" s="84">
        <f>IFERROR('1.37 Spirits share of exp'!P6/'1.37 Spirits share of exp'!$B6,"")</f>
        <v>1.5081346172107255</v>
      </c>
      <c r="Q6" s="84">
        <f>IFERROR('1.37 Spirits share of exp'!Q6/'1.37 Spirits share of exp'!$B6,"")</f>
        <v>1.4256188533627991</v>
      </c>
      <c r="R6" s="84">
        <f>IFERROR('1.37 Spirits share of exp'!R6/'1.37 Spirits share of exp'!$B6,"")</f>
        <v>2.6274943301234233</v>
      </c>
      <c r="S6" s="84">
        <f>IFERROR('1.37 Spirits share of exp'!S6/'1.37 Spirits share of exp'!$B6,"")</f>
        <v>0.24464330322661965</v>
      </c>
      <c r="T6" s="84">
        <f>IFERROR('1.37 Spirits share of exp'!T6/'1.37 Spirits share of exp'!$B6,"")</f>
        <v>0.5236144533768432</v>
      </c>
      <c r="U6" s="84">
        <f>IFERROR('1.37 Spirits share of exp'!U6/'1.37 Spirits share of exp'!$B6,"")</f>
        <v>0.4945435089314183</v>
      </c>
      <c r="V6" s="84">
        <f>IFERROR('1.37 Spirits share of exp'!V6/'1.37 Spirits share of exp'!$B6,"")</f>
        <v>0.68871086263721915</v>
      </c>
      <c r="W6" s="84">
        <f>IFERROR('1.37 Spirits share of exp'!W6/'1.37 Spirits share of exp'!$B6,"")</f>
        <v>1.2005082116809773</v>
      </c>
      <c r="X6" s="84">
        <f>IFERROR('1.37 Spirits share of exp'!X6/'1.37 Spirits share of exp'!$B6,"")</f>
        <v>1.223445167780191</v>
      </c>
      <c r="Y6" s="84">
        <f>IFERROR('1.37 Spirits share of exp'!Y6/'1.37 Spirits share of exp'!$B6,"")</f>
        <v>0.65713624511285174</v>
      </c>
      <c r="Z6" s="84">
        <f>IFERROR('1.37 Spirits share of exp'!Z6/'1.37 Spirits share of exp'!$B6,"")</f>
        <v>1.1198754240411632</v>
      </c>
      <c r="AA6" s="84">
        <f>IFERROR('1.37 Spirits share of exp'!AA6/'1.37 Spirits share of exp'!$B6,"")</f>
        <v>0.65870024048943998</v>
      </c>
      <c r="AB6" s="84">
        <f>IFERROR('1.37 Spirits share of exp'!AB6/'1.37 Spirits share of exp'!$B6,"")</f>
        <v>0.89754788408249442</v>
      </c>
      <c r="AC6" s="84">
        <f>IFERROR('1.37 Spirits share of exp'!AC6/'1.37 Spirits share of exp'!$B6,"")</f>
        <v>1.7578971220367288</v>
      </c>
      <c r="AD6" s="84">
        <f>IFERROR('1.37 Spirits share of exp'!AD6/'1.37 Spirits share of exp'!$B6,"")</f>
        <v>0.82781155879549606</v>
      </c>
      <c r="AE6" s="84">
        <f>IFERROR('1.37 Spirits share of exp'!AE6/'1.37 Spirits share of exp'!$B6,"")</f>
        <v>1.1298533802936133</v>
      </c>
      <c r="AF6" s="84">
        <f>IFERROR('1.37 Spirits share of exp'!AF6/'1.37 Spirits share of exp'!$B6,"")</f>
        <v>1.7562813339152297</v>
      </c>
      <c r="AG6" s="84">
        <f>IFERROR('1.37 Spirits share of exp'!AG6/'1.37 Spirits share of exp'!$B6,"")</f>
        <v>1.2058772999081238</v>
      </c>
      <c r="AH6" s="84">
        <f>IFERROR('1.37 Spirits share of exp'!AH6/'1.37 Spirits share of exp'!$B6,"")</f>
        <v>0.42498218602947824</v>
      </c>
      <c r="AI6" s="84">
        <f>IFERROR('1.37 Spirits share of exp'!AI6/'1.37 Spirits share of exp'!$B6,"")</f>
        <v>1.1702997753279043</v>
      </c>
      <c r="AJ6" s="84">
        <f>IFERROR('1.37 Spirits share of exp'!AJ6/'1.37 Spirits share of exp'!$B6,"")</f>
        <v>0.79922324805211298</v>
      </c>
      <c r="AK6" s="84">
        <f>IFERROR('1.37 Spirits share of exp'!AK6/'1.37 Spirits share of exp'!$B6,"")</f>
        <v>1.4565373868947928</v>
      </c>
      <c r="AL6" s="84">
        <f>IFERROR('1.37 Spirits share of exp'!AL6/'1.37 Spirits share of exp'!$B6,"")</f>
        <v>0.70039405495831564</v>
      </c>
      <c r="AM6" s="84">
        <f>IFERROR('1.37 Spirits share of exp'!AM6/'1.37 Spirits share of exp'!$B6,"")</f>
        <v>1.2836376125246929</v>
      </c>
      <c r="AN6" s="84">
        <f>IFERROR('1.37 Spirits share of exp'!AN6/'1.37 Spirits share of exp'!$B6,"")</f>
        <v>0.51483585453068403</v>
      </c>
      <c r="AO6" s="84">
        <f>IFERROR('1.37 Spirits share of exp'!AO6/'1.37 Spirits share of exp'!$B6,"")</f>
        <v>1.0982888143756782</v>
      </c>
      <c r="AP6" s="84">
        <f>IFERROR('1.37 Spirits share of exp'!AP6/'1.37 Spirits share of exp'!$B6,"")</f>
        <v>0.96509615517119152</v>
      </c>
      <c r="AQ6" s="84">
        <f>IFERROR('1.37 Spirits share of exp'!AQ6/'1.37 Spirits share of exp'!$B6,"")</f>
        <v>0.39199383342673083</v>
      </c>
      <c r="AR6" s="84">
        <f>IFERROR('1.37 Spirits share of exp'!AR6/'1.37 Spirits share of exp'!$B6,"")</f>
        <v>0.38112125821629372</v>
      </c>
      <c r="AS6" s="84">
        <f>IFERROR('1.37 Spirits share of exp'!AS6/'1.37 Spirits share of exp'!$B6,"")</f>
        <v>1.0799659295919968</v>
      </c>
      <c r="AT6" s="84">
        <f>IFERROR('1.37 Spirits share of exp'!AT6/'1.37 Spirits share of exp'!$B6,"")</f>
        <v>0.95885389900517648</v>
      </c>
      <c r="AU6" s="84">
        <f>IFERROR('1.37 Spirits share of exp'!AU6/'1.37 Spirits share of exp'!$B6,"")</f>
        <v>1.0600506868659412</v>
      </c>
      <c r="AV6" s="84">
        <f>IFERROR('1.37 Spirits share of exp'!AV6/'1.37 Spirits share of exp'!$B6,"")</f>
        <v>0.88387941234744494</v>
      </c>
      <c r="AW6" s="84">
        <f>IFERROR('1.37 Spirits share of exp'!AW6/'1.37 Spirits share of exp'!$B6,"")</f>
        <v>0.96578322977128783</v>
      </c>
      <c r="AX6" s="84">
        <f>IFERROR('1.37 Spirits share of exp'!AX6/'1.37 Spirits share of exp'!$B6,"")</f>
        <v>0.8823616713778758</v>
      </c>
      <c r="AY6" s="84">
        <f>IFERROR('1.37 Spirits share of exp'!AY6/'1.37 Spirits share of exp'!$B6,"")</f>
        <v>1.6314333072826426</v>
      </c>
      <c r="AZ6" s="84">
        <f>IFERROR('1.37 Spirits share of exp'!AZ6/'1.37 Spirits share of exp'!$B6,"")</f>
        <v>0.94724368219024924</v>
      </c>
      <c r="BA6" s="84">
        <f>IFERROR('1.37 Spirits share of exp'!BA6/'1.37 Spirits share of exp'!$B6,"")</f>
        <v>0.38344761552709117</v>
      </c>
      <c r="BB6" s="84">
        <f>IFERROR('1.37 Spirits share of exp'!BB6/'1.37 Spirits share of exp'!$B6,"")</f>
        <v>0.42999496909157525</v>
      </c>
      <c r="BC6" s="84">
        <f>IFERROR('1.37 Spirits share of exp'!BC6/'1.37 Spirits share of exp'!$B6,"")</f>
        <v>0.65057317429250028</v>
      </c>
      <c r="BD6" s="84">
        <f>IFERROR('1.37 Spirits share of exp'!BD6/'1.37 Spirits share of exp'!$B6,"")</f>
        <v>0.74494802061657028</v>
      </c>
      <c r="BE6" s="84">
        <f>IFERROR('1.37 Spirits share of exp'!BE6/'1.37 Spirits share of exp'!$B6,"")</f>
        <v>0.59329984860846385</v>
      </c>
      <c r="BF6" s="84">
        <f>IFERROR('1.37 Spirits share of exp'!BF6/'1.37 Spirits share of exp'!$B6,"")</f>
        <v>0.14296937338590471</v>
      </c>
      <c r="BG6" s="84">
        <f>IFERROR('1.37 Spirits share of exp'!BG6/'1.37 Spirits share of exp'!$B6,"")</f>
        <v>1.1209350735910535</v>
      </c>
      <c r="BH6" s="84" t="str">
        <f>IFERROR('1.37 Spirits share of exp'!BH6/'1.37 Spirits share of exp'!$B6,"")</f>
        <v/>
      </c>
      <c r="BI6" s="84">
        <f>IFERROR('1.37 Spirits share of exp'!BI6/'1.37 Spirits share of exp'!$B6,"")</f>
        <v>1.1256159101923451</v>
      </c>
      <c r="BJ6" s="84">
        <f>IFERROR('1.37 Spirits share of exp'!BJ6/'1.37 Spirits share of exp'!$B6,"")</f>
        <v>0.18227447348133416</v>
      </c>
      <c r="BK6" s="84">
        <f>IFERROR('1.37 Spirits share of exp'!BK6/'1.37 Spirits share of exp'!$B6,"")</f>
        <v>0.60878613494295741</v>
      </c>
      <c r="BL6" s="84">
        <f>IFERROR('1.37 Spirits share of exp'!BL6/'1.37 Spirits share of exp'!$B6,"")</f>
        <v>0.44084927043631189</v>
      </c>
      <c r="BM6" s="84" t="str">
        <f>IFERROR('1.37 Spirits share of exp'!BM6/'1.37 Spirits share of exp'!$B6,"")</f>
        <v/>
      </c>
      <c r="BN6" s="84">
        <f>IFERROR('1.37 Spirits share of exp'!BN6/'1.37 Spirits share of exp'!$B6,"")</f>
        <v>0.90185407770631532</v>
      </c>
      <c r="BO6" s="84">
        <f>IFERROR('1.37 Spirits share of exp'!BO6/'1.37 Spirits share of exp'!$B6,"")</f>
        <v>0.55659052440863577</v>
      </c>
      <c r="BP6" s="84">
        <f>IFERROR('1.37 Spirits share of exp'!BP6/'1.37 Spirits share of exp'!$B6,"")</f>
        <v>2.1693778897353302</v>
      </c>
      <c r="BQ6" s="84">
        <f>IFERROR('1.37 Spirits share of exp'!BQ6/'1.37 Spirits share of exp'!$B6,"")</f>
        <v>0.93862122910861656</v>
      </c>
      <c r="BR6" s="84">
        <f>IFERROR('1.37 Spirits share of exp'!BR6/'1.37 Spirits share of exp'!$B6,"")</f>
        <v>0.77314923445670458</v>
      </c>
      <c r="BS6" s="84">
        <f>IFERROR('1.37 Spirits share of exp'!BS6/'1.37 Spirits share of exp'!$B6,"")</f>
        <v>0.96196555511940252</v>
      </c>
      <c r="BT6" s="84">
        <f>IFERROR('1.37 Spirits share of exp'!BT6/'1.37 Spirits share of exp'!$B6,"")</f>
        <v>0.79953077698521158</v>
      </c>
      <c r="BU6" s="84">
        <f>IFERROR('1.37 Spirits share of exp'!BU6/'1.37 Spirits share of exp'!$B6,"")</f>
        <v>0.48662157159750963</v>
      </c>
      <c r="BV6" s="84">
        <f>IFERROR('1.37 Spirits share of exp'!BV6/'1.37 Spirits share of exp'!$B6,"")</f>
        <v>0.36979641315972112</v>
      </c>
      <c r="BW6" s="84">
        <f>IFERROR('1.37 Spirits share of exp'!BW6/'1.37 Spirits share of exp'!$B6,"")</f>
        <v>0.55820015918806376</v>
      </c>
      <c r="BX6" s="84">
        <f>IFERROR('1.37 Spirits share of exp'!BX6/'1.37 Spirits share of exp'!$B6,"")</f>
        <v>0.82506405587909948</v>
      </c>
      <c r="BY6" s="84">
        <f>IFERROR('1.37 Spirits share of exp'!BY6/'1.37 Spirits share of exp'!$B6,"")</f>
        <v>0.8962418088395846</v>
      </c>
      <c r="BZ6" s="84">
        <f>IFERROR('1.37 Spirits share of exp'!BZ6/'1.37 Spirits share of exp'!$B6,"")</f>
        <v>0.86609981743068754</v>
      </c>
      <c r="CA6" s="84">
        <f>IFERROR('1.37 Spirits share of exp'!CA6/'1.37 Spirits share of exp'!$B6,"")</f>
        <v>0.87443004924469836</v>
      </c>
      <c r="CB6" s="84">
        <f>IFERROR('1.37 Spirits share of exp'!CB6/'1.37 Spirits share of exp'!$B6,"")</f>
        <v>0.6263380301160103</v>
      </c>
      <c r="CC6" s="84">
        <f>IFERROR('1.37 Spirits share of exp'!CC6/'1.37 Spirits share of exp'!$B6,"")</f>
        <v>0.94701166067235565</v>
      </c>
      <c r="CD6" s="84">
        <f>IFERROR('1.37 Spirits share of exp'!CD6/'1.37 Spirits share of exp'!$B6,"")</f>
        <v>0.84279052432759072</v>
      </c>
      <c r="CE6" s="84">
        <f>IFERROR('1.37 Spirits share of exp'!CE6/'1.37 Spirits share of exp'!$B6,"")</f>
        <v>0.67854685594954978</v>
      </c>
      <c r="CF6" s="84">
        <f>IFERROR('1.37 Spirits share of exp'!CF6/'1.37 Spirits share of exp'!$B6,"")</f>
        <v>0.42736485147567677</v>
      </c>
      <c r="CG6" s="84">
        <f>IFERROR('1.37 Spirits share of exp'!CG6/'1.37 Spirits share of exp'!$B6,"")</f>
        <v>1.1327502202259132</v>
      </c>
      <c r="CH6" s="84">
        <f>IFERROR('1.37 Spirits share of exp'!CH6/'1.37 Spirits share of exp'!$B6,"")</f>
        <v>0.7022938897369041</v>
      </c>
      <c r="CI6" s="84">
        <f>IFERROR('1.37 Spirits share of exp'!CI6/'1.37 Spirits share of exp'!$B6,"")</f>
        <v>0.39429880945595763</v>
      </c>
      <c r="CJ6" s="84">
        <f>IFERROR('1.37 Spirits share of exp'!CJ6/'1.37 Spirits share of exp'!$B6,"")</f>
        <v>1.1098537929826562</v>
      </c>
      <c r="CK6" s="84">
        <f>IFERROR('1.37 Spirits share of exp'!CK6/'1.37 Spirits share of exp'!$B6,"")</f>
        <v>0.62736391897615462</v>
      </c>
      <c r="CL6" s="84">
        <f>IFERROR('1.37 Spirits share of exp'!CL6/'1.37 Spirits share of exp'!$B6,"")</f>
        <v>0.3818500839905154</v>
      </c>
      <c r="CM6" s="84">
        <f>IFERROR('1.37 Spirits share of exp'!CM6/'1.37 Spirits share of exp'!$B6,"")</f>
        <v>0.6760308913321369</v>
      </c>
      <c r="CN6" s="84">
        <f>IFERROR('1.37 Spirits share of exp'!CN6/'1.37 Spirits share of exp'!$B6,"")</f>
        <v>1.4171243957306983</v>
      </c>
      <c r="CO6" s="84">
        <f>IFERROR('1.37 Spirits share of exp'!CO6/'1.37 Spirits share of exp'!$B6,"")</f>
        <v>0.44321479270236186</v>
      </c>
      <c r="CP6" s="84">
        <f>IFERROR('1.37 Spirits share of exp'!CP6/'1.37 Spirits share of exp'!$B6,"")</f>
        <v>1.5513411702652129</v>
      </c>
      <c r="CR6" s="88"/>
    </row>
    <row r="7" spans="1:96" x14ac:dyDescent="0.25">
      <c r="A7" s="78" t="s">
        <v>28</v>
      </c>
      <c r="B7" s="84">
        <f>IFERROR('1.37 Spirits share of exp'!B7/'1.37 Spirits share of exp'!$B7,"")</f>
        <v>1</v>
      </c>
      <c r="C7" s="84">
        <f>IFERROR('1.37 Spirits share of exp'!C7/'1.37 Spirits share of exp'!$B7,"")</f>
        <v>1.4332563747034728</v>
      </c>
      <c r="D7" s="84">
        <f>IFERROR('1.37 Spirits share of exp'!D7/'1.37 Spirits share of exp'!$B7,"")</f>
        <v>1.7128868295878705</v>
      </c>
      <c r="E7" s="84">
        <f>IFERROR('1.37 Spirits share of exp'!E7/'1.37 Spirits share of exp'!$B7,"")</f>
        <v>1.8817220881774732</v>
      </c>
      <c r="F7" s="84">
        <f>IFERROR('1.37 Spirits share of exp'!F7/'1.37 Spirits share of exp'!$B7,"")</f>
        <v>0.73678221579107184</v>
      </c>
      <c r="G7" s="84">
        <f>IFERROR('1.37 Spirits share of exp'!G7/'1.37 Spirits share of exp'!$B7,"")</f>
        <v>2.6959502532684603</v>
      </c>
      <c r="H7" s="84">
        <f>IFERROR('1.37 Spirits share of exp'!H7/'1.37 Spirits share of exp'!$B7,"")</f>
        <v>0.29955337832799678</v>
      </c>
      <c r="I7" s="84">
        <f>IFERROR('1.37 Spirits share of exp'!I7/'1.37 Spirits share of exp'!$B7,"")</f>
        <v>0.85866260047300702</v>
      </c>
      <c r="J7" s="84">
        <f>IFERROR('1.37 Spirits share of exp'!J7/'1.37 Spirits share of exp'!$B7,"")</f>
        <v>1.1308455286174557</v>
      </c>
      <c r="K7" s="84">
        <f>IFERROR('1.37 Spirits share of exp'!K7/'1.37 Spirits share of exp'!$B7,"")</f>
        <v>0.85460509956679265</v>
      </c>
      <c r="L7" s="84">
        <f>IFERROR('1.37 Spirits share of exp'!L7/'1.37 Spirits share of exp'!$B7,"")</f>
        <v>2.3227607288034187</v>
      </c>
      <c r="M7" s="84">
        <f>IFERROR('1.37 Spirits share of exp'!M7/'1.37 Spirits share of exp'!$B7,"")</f>
        <v>1.054160451452772</v>
      </c>
      <c r="N7" s="84">
        <f>IFERROR('1.37 Spirits share of exp'!N7/'1.37 Spirits share of exp'!$B7,"")</f>
        <v>0.73259731769371927</v>
      </c>
      <c r="O7" s="84">
        <f>IFERROR('1.37 Spirits share of exp'!O7/'1.37 Spirits share of exp'!$B7,"")</f>
        <v>1.337875888404904</v>
      </c>
      <c r="P7" s="84">
        <f>IFERROR('1.37 Spirits share of exp'!P7/'1.37 Spirits share of exp'!$B7,"")</f>
        <v>1.4856622955319374</v>
      </c>
      <c r="Q7" s="84">
        <f>IFERROR('1.37 Spirits share of exp'!Q7/'1.37 Spirits share of exp'!$B7,"")</f>
        <v>1.4028596419605821</v>
      </c>
      <c r="R7" s="84">
        <f>IFERROR('1.37 Spirits share of exp'!R7/'1.37 Spirits share of exp'!$B7,"")</f>
        <v>2.5754897770755512</v>
      </c>
      <c r="S7" s="84">
        <f>IFERROR('1.37 Spirits share of exp'!S7/'1.37 Spirits share of exp'!$B7,"")</f>
        <v>0.24274299820917147</v>
      </c>
      <c r="T7" s="84">
        <f>IFERROR('1.37 Spirits share of exp'!T7/'1.37 Spirits share of exp'!$B7,"")</f>
        <v>0.50735432744448028</v>
      </c>
      <c r="U7" s="84">
        <f>IFERROR('1.37 Spirits share of exp'!U7/'1.37 Spirits share of exp'!$B7,"")</f>
        <v>0.47747167591474726</v>
      </c>
      <c r="V7" s="84">
        <f>IFERROR('1.37 Spirits share of exp'!V7/'1.37 Spirits share of exp'!$B7,"")</f>
        <v>0.66790543434102634</v>
      </c>
      <c r="W7" s="84">
        <f>IFERROR('1.37 Spirits share of exp'!W7/'1.37 Spirits share of exp'!$B7,"")</f>
        <v>1.1505953296744358</v>
      </c>
      <c r="X7" s="84">
        <f>IFERROR('1.37 Spirits share of exp'!X7/'1.37 Spirits share of exp'!$B7,"")</f>
        <v>1.2409414660677749</v>
      </c>
      <c r="Y7" s="84">
        <f>IFERROR('1.37 Spirits share of exp'!Y7/'1.37 Spirits share of exp'!$B7,"")</f>
        <v>0.62945455576156251</v>
      </c>
      <c r="Z7" s="84">
        <f>IFERROR('1.37 Spirits share of exp'!Z7/'1.37 Spirits share of exp'!$B7,"")</f>
        <v>1.1460461012189678</v>
      </c>
      <c r="AA7" s="84">
        <f>IFERROR('1.37 Spirits share of exp'!AA7/'1.37 Spirits share of exp'!$B7,"")</f>
        <v>0.64826193570861423</v>
      </c>
      <c r="AB7" s="84">
        <f>IFERROR('1.37 Spirits share of exp'!AB7/'1.37 Spirits share of exp'!$B7,"")</f>
        <v>0.8731986781161688</v>
      </c>
      <c r="AC7" s="84">
        <f>IFERROR('1.37 Spirits share of exp'!AC7/'1.37 Spirits share of exp'!$B7,"")</f>
        <v>1.8424268210487673</v>
      </c>
      <c r="AD7" s="84">
        <f>IFERROR('1.37 Spirits share of exp'!AD7/'1.37 Spirits share of exp'!$B7,"")</f>
        <v>0.81607676073609614</v>
      </c>
      <c r="AE7" s="84">
        <f>IFERROR('1.37 Spirits share of exp'!AE7/'1.37 Spirits share of exp'!$B7,"")</f>
        <v>1.0158659752717454</v>
      </c>
      <c r="AF7" s="84">
        <f>IFERROR('1.37 Spirits share of exp'!AF7/'1.37 Spirits share of exp'!$B7,"")</f>
        <v>1.8331495265300051</v>
      </c>
      <c r="AG7" s="84">
        <f>IFERROR('1.37 Spirits share of exp'!AG7/'1.37 Spirits share of exp'!$B7,"")</f>
        <v>1.1841597597037934</v>
      </c>
      <c r="AH7" s="84">
        <f>IFERROR('1.37 Spirits share of exp'!AH7/'1.37 Spirits share of exp'!$B7,"")</f>
        <v>0.40532616070533584</v>
      </c>
      <c r="AI7" s="84">
        <f>IFERROR('1.37 Spirits share of exp'!AI7/'1.37 Spirits share of exp'!$B7,"")</f>
        <v>1.0843325141529121</v>
      </c>
      <c r="AJ7" s="84">
        <f>IFERROR('1.37 Spirits share of exp'!AJ7/'1.37 Spirits share of exp'!$B7,"")</f>
        <v>0.80349537729050691</v>
      </c>
      <c r="AK7" s="84">
        <f>IFERROR('1.37 Spirits share of exp'!AK7/'1.37 Spirits share of exp'!$B7,"")</f>
        <v>1.3613401955646955</v>
      </c>
      <c r="AL7" s="84">
        <f>IFERROR('1.37 Spirits share of exp'!AL7/'1.37 Spirits share of exp'!$B7,"")</f>
        <v>0.64936736671300932</v>
      </c>
      <c r="AM7" s="84">
        <f>IFERROR('1.37 Spirits share of exp'!AM7/'1.37 Spirits share of exp'!$B7,"")</f>
        <v>1.2212644620084223</v>
      </c>
      <c r="AN7" s="84">
        <f>IFERROR('1.37 Spirits share of exp'!AN7/'1.37 Spirits share of exp'!$B7,"")</f>
        <v>0.45858839317505978</v>
      </c>
      <c r="AO7" s="84">
        <f>IFERROR('1.37 Spirits share of exp'!AO7/'1.37 Spirits share of exp'!$B7,"")</f>
        <v>1.1748451018637447</v>
      </c>
      <c r="AP7" s="84">
        <f>IFERROR('1.37 Spirits share of exp'!AP7/'1.37 Spirits share of exp'!$B7,"")</f>
        <v>0.93645831033082305</v>
      </c>
      <c r="AQ7" s="84">
        <f>IFERROR('1.37 Spirits share of exp'!AQ7/'1.37 Spirits share of exp'!$B7,"")</f>
        <v>0.38467784039456937</v>
      </c>
      <c r="AR7" s="84">
        <f>IFERROR('1.37 Spirits share of exp'!AR7/'1.37 Spirits share of exp'!$B7,"")</f>
        <v>0.34824127495658419</v>
      </c>
      <c r="AS7" s="84">
        <f>IFERROR('1.37 Spirits share of exp'!AS7/'1.37 Spirits share of exp'!$B7,"")</f>
        <v>0.99757881725689757</v>
      </c>
      <c r="AT7" s="84">
        <f>IFERROR('1.37 Spirits share of exp'!AT7/'1.37 Spirits share of exp'!$B7,"")</f>
        <v>0.95200540273779077</v>
      </c>
      <c r="AU7" s="84">
        <f>IFERROR('1.37 Spirits share of exp'!AU7/'1.37 Spirits share of exp'!$B7,"")</f>
        <v>0.98362100729193536</v>
      </c>
      <c r="AV7" s="84">
        <f>IFERROR('1.37 Spirits share of exp'!AV7/'1.37 Spirits share of exp'!$B7,"")</f>
        <v>0.8525056710896215</v>
      </c>
      <c r="AW7" s="84">
        <f>IFERROR('1.37 Spirits share of exp'!AW7/'1.37 Spirits share of exp'!$B7,"")</f>
        <v>0.81068631753396525</v>
      </c>
      <c r="AX7" s="84">
        <f>IFERROR('1.37 Spirits share of exp'!AX7/'1.37 Spirits share of exp'!$B7,"")</f>
        <v>0.78147361977147511</v>
      </c>
      <c r="AY7" s="84">
        <f>IFERROR('1.37 Spirits share of exp'!AY7/'1.37 Spirits share of exp'!$B7,"")</f>
        <v>1.4889815180306418</v>
      </c>
      <c r="AZ7" s="84">
        <f>IFERROR('1.37 Spirits share of exp'!AZ7/'1.37 Spirits share of exp'!$B7,"")</f>
        <v>0.96184964086628688</v>
      </c>
      <c r="BA7" s="84">
        <f>IFERROR('1.37 Spirits share of exp'!BA7/'1.37 Spirits share of exp'!$B7,"")</f>
        <v>0.34406662939675653</v>
      </c>
      <c r="BB7" s="84">
        <f>IFERROR('1.37 Spirits share of exp'!BB7/'1.37 Spirits share of exp'!$B7,"")</f>
        <v>0.4249428275547244</v>
      </c>
      <c r="BC7" s="84">
        <f>IFERROR('1.37 Spirits share of exp'!BC7/'1.37 Spirits share of exp'!$B7,"")</f>
        <v>0.77522027895389034</v>
      </c>
      <c r="BD7" s="84">
        <f>IFERROR('1.37 Spirits share of exp'!BD7/'1.37 Spirits share of exp'!$B7,"")</f>
        <v>0.76019866396502978</v>
      </c>
      <c r="BE7" s="84">
        <f>IFERROR('1.37 Spirits share of exp'!BE7/'1.37 Spirits share of exp'!$B7,"")</f>
        <v>0.56351633210041718</v>
      </c>
      <c r="BF7" s="84">
        <f>IFERROR('1.37 Spirits share of exp'!BF7/'1.37 Spirits share of exp'!$B7,"")</f>
        <v>0.17195403349011609</v>
      </c>
      <c r="BG7" s="84">
        <f>IFERROR('1.37 Spirits share of exp'!BG7/'1.37 Spirits share of exp'!$B7,"")</f>
        <v>1.1471643880729991</v>
      </c>
      <c r="BH7" s="84" t="str">
        <f>IFERROR('1.37 Spirits share of exp'!BH7/'1.37 Spirits share of exp'!$B7,"")</f>
        <v/>
      </c>
      <c r="BI7" s="84">
        <f>IFERROR('1.37 Spirits share of exp'!BI7/'1.37 Spirits share of exp'!$B7,"")</f>
        <v>1.0500031111578434</v>
      </c>
      <c r="BJ7" s="84">
        <f>IFERROR('1.37 Spirits share of exp'!BJ7/'1.37 Spirits share of exp'!$B7,"")</f>
        <v>0.15886959668153885</v>
      </c>
      <c r="BK7" s="84">
        <f>IFERROR('1.37 Spirits share of exp'!BK7/'1.37 Spirits share of exp'!$B7,"")</f>
        <v>0.5875205237211234</v>
      </c>
      <c r="BL7" s="84">
        <f>IFERROR('1.37 Spirits share of exp'!BL7/'1.37 Spirits share of exp'!$B7,"")</f>
        <v>0.46701064159262856</v>
      </c>
      <c r="BM7" s="84" t="str">
        <f>IFERROR('1.37 Spirits share of exp'!BM7/'1.37 Spirits share of exp'!$B7,"")</f>
        <v/>
      </c>
      <c r="BN7" s="84">
        <f>IFERROR('1.37 Spirits share of exp'!BN7/'1.37 Spirits share of exp'!$B7,"")</f>
        <v>0.91273886552227135</v>
      </c>
      <c r="BO7" s="84">
        <f>IFERROR('1.37 Spirits share of exp'!BO7/'1.37 Spirits share of exp'!$B7,"")</f>
        <v>0.51971681536615355</v>
      </c>
      <c r="BP7" s="84">
        <f>IFERROR('1.37 Spirits share of exp'!BP7/'1.37 Spirits share of exp'!$B7,"")</f>
        <v>2.1366192745389041</v>
      </c>
      <c r="BQ7" s="84">
        <f>IFERROR('1.37 Spirits share of exp'!BQ7/'1.37 Spirits share of exp'!$B7,"")</f>
        <v>0.92537157617886856</v>
      </c>
      <c r="BR7" s="84">
        <f>IFERROR('1.37 Spirits share of exp'!BR7/'1.37 Spirits share of exp'!$B7,"")</f>
        <v>0.77458078318298795</v>
      </c>
      <c r="BS7" s="84">
        <f>IFERROR('1.37 Spirits share of exp'!BS7/'1.37 Spirits share of exp'!$B7,"")</f>
        <v>0.94802182779990896</v>
      </c>
      <c r="BT7" s="84">
        <f>IFERROR('1.37 Spirits share of exp'!BT7/'1.37 Spirits share of exp'!$B7,"")</f>
        <v>0.78949187617495709</v>
      </c>
      <c r="BU7" s="84">
        <f>IFERROR('1.37 Spirits share of exp'!BU7/'1.37 Spirits share of exp'!$B7,"")</f>
        <v>0.47450965303482984</v>
      </c>
      <c r="BV7" s="84">
        <f>IFERROR('1.37 Spirits share of exp'!BV7/'1.37 Spirits share of exp'!$B7,"")</f>
        <v>0.36827075643676965</v>
      </c>
      <c r="BW7" s="84">
        <f>IFERROR('1.37 Spirits share of exp'!BW7/'1.37 Spirits share of exp'!$B7,"")</f>
        <v>0.55555449863596407</v>
      </c>
      <c r="BX7" s="84">
        <f>IFERROR('1.37 Spirits share of exp'!BX7/'1.37 Spirits share of exp'!$B7,"")</f>
        <v>0.81727550882095301</v>
      </c>
      <c r="BY7" s="84">
        <f>IFERROR('1.37 Spirits share of exp'!BY7/'1.37 Spirits share of exp'!$B7,"")</f>
        <v>0.89819577781029292</v>
      </c>
      <c r="BZ7" s="84">
        <f>IFERROR('1.37 Spirits share of exp'!BZ7/'1.37 Spirits share of exp'!$B7,"")</f>
        <v>0.85154594823200525</v>
      </c>
      <c r="CA7" s="84">
        <f>IFERROR('1.37 Spirits share of exp'!CA7/'1.37 Spirits share of exp'!$B7,"")</f>
        <v>0.86614837185881743</v>
      </c>
      <c r="CB7" s="84">
        <f>IFERROR('1.37 Spirits share of exp'!CB7/'1.37 Spirits share of exp'!$B7,"")</f>
        <v>0.62825388872278631</v>
      </c>
      <c r="CC7" s="84">
        <f>IFERROR('1.37 Spirits share of exp'!CC7/'1.37 Spirits share of exp'!$B7,"")</f>
        <v>0.93264600475912329</v>
      </c>
      <c r="CD7" s="84">
        <f>IFERROR('1.37 Spirits share of exp'!CD7/'1.37 Spirits share of exp'!$B7,"")</f>
        <v>0.81292274865783543</v>
      </c>
      <c r="CE7" s="84">
        <f>IFERROR('1.37 Spirits share of exp'!CE7/'1.37 Spirits share of exp'!$B7,"")</f>
        <v>0.66196124924184541</v>
      </c>
      <c r="CF7" s="84">
        <f>IFERROR('1.37 Spirits share of exp'!CF7/'1.37 Spirits share of exp'!$B7,"")</f>
        <v>0.42288623642064727</v>
      </c>
      <c r="CG7" s="84">
        <f>IFERROR('1.37 Spirits share of exp'!CG7/'1.37 Spirits share of exp'!$B7,"")</f>
        <v>1.1084564805515462</v>
      </c>
      <c r="CH7" s="84">
        <f>IFERROR('1.37 Spirits share of exp'!CH7/'1.37 Spirits share of exp'!$B7,"")</f>
        <v>0.67973181416374384</v>
      </c>
      <c r="CI7" s="84">
        <f>IFERROR('1.37 Spirits share of exp'!CI7/'1.37 Spirits share of exp'!$B7,"")</f>
        <v>0.40306048591938398</v>
      </c>
      <c r="CJ7" s="84">
        <f>IFERROR('1.37 Spirits share of exp'!CJ7/'1.37 Spirits share of exp'!$B7,"")</f>
        <v>1.028422202783261</v>
      </c>
      <c r="CK7" s="84">
        <f>IFERROR('1.37 Spirits share of exp'!CK7/'1.37 Spirits share of exp'!$B7,"")</f>
        <v>0.61953528478340414</v>
      </c>
      <c r="CL7" s="84">
        <f>IFERROR('1.37 Spirits share of exp'!CL7/'1.37 Spirits share of exp'!$B7,"")</f>
        <v>0.36993035091660853</v>
      </c>
      <c r="CM7" s="84">
        <f>IFERROR('1.37 Spirits share of exp'!CM7/'1.37 Spirits share of exp'!$B7,"")</f>
        <v>0.59446711716110467</v>
      </c>
      <c r="CN7" s="84">
        <f>IFERROR('1.37 Spirits share of exp'!CN7/'1.37 Spirits share of exp'!$B7,"")</f>
        <v>1.3849983179209546</v>
      </c>
      <c r="CO7" s="84">
        <f>IFERROR('1.37 Spirits share of exp'!CO7/'1.37 Spirits share of exp'!$B7,"")</f>
        <v>0.4524570504376717</v>
      </c>
      <c r="CP7" s="84">
        <f>IFERROR('1.37 Spirits share of exp'!CP7/'1.37 Spirits share of exp'!$B7,"")</f>
        <v>1.5272556047534962</v>
      </c>
      <c r="CR7" s="88"/>
    </row>
    <row r="8" spans="1:96" x14ac:dyDescent="0.25">
      <c r="A8" s="78" t="s">
        <v>29</v>
      </c>
      <c r="B8" s="84">
        <f>IFERROR('1.37 Spirits share of exp'!B8/'1.37 Spirits share of exp'!$B8,"")</f>
        <v>1</v>
      </c>
      <c r="C8" s="84">
        <f>IFERROR('1.37 Spirits share of exp'!C8/'1.37 Spirits share of exp'!$B8,"")</f>
        <v>1.462837132623571</v>
      </c>
      <c r="D8" s="84">
        <f>IFERROR('1.37 Spirits share of exp'!D8/'1.37 Spirits share of exp'!$B8,"")</f>
        <v>1.6306043690445227</v>
      </c>
      <c r="E8" s="84">
        <f>IFERROR('1.37 Spirits share of exp'!E8/'1.37 Spirits share of exp'!$B8,"")</f>
        <v>1.8692568562821819</v>
      </c>
      <c r="F8" s="84">
        <f>IFERROR('1.37 Spirits share of exp'!F8/'1.37 Spirits share of exp'!$B8,"")</f>
        <v>0.74434601346043727</v>
      </c>
      <c r="G8" s="84">
        <f>IFERROR('1.37 Spirits share of exp'!G8/'1.37 Spirits share of exp'!$B8,"")</f>
        <v>2.6411594703520929</v>
      </c>
      <c r="H8" s="84">
        <f>IFERROR('1.37 Spirits share of exp'!H8/'1.37 Spirits share of exp'!$B8,"")</f>
        <v>0.26973976978526332</v>
      </c>
      <c r="I8" s="84">
        <f>IFERROR('1.37 Spirits share of exp'!I8/'1.37 Spirits share of exp'!$B8,"")</f>
        <v>0.86168084174436643</v>
      </c>
      <c r="J8" s="84">
        <f>IFERROR('1.37 Spirits share of exp'!J8/'1.37 Spirits share of exp'!$B8,"")</f>
        <v>1.0662718521105801</v>
      </c>
      <c r="K8" s="84">
        <f>IFERROR('1.37 Spirits share of exp'!K8/'1.37 Spirits share of exp'!$B8,"")</f>
        <v>0.86971155163993807</v>
      </c>
      <c r="L8" s="84">
        <f>IFERROR('1.37 Spirits share of exp'!L8/'1.37 Spirits share of exp'!$B8,"")</f>
        <v>2.3376679033033021</v>
      </c>
      <c r="M8" s="84">
        <f>IFERROR('1.37 Spirits share of exp'!M8/'1.37 Spirits share of exp'!$B8,"")</f>
        <v>1.0050507340954722</v>
      </c>
      <c r="N8" s="84">
        <f>IFERROR('1.37 Spirits share of exp'!N8/'1.37 Spirits share of exp'!$B8,"")</f>
        <v>0.7564165959186302</v>
      </c>
      <c r="O8" s="84">
        <f>IFERROR('1.37 Spirits share of exp'!O8/'1.37 Spirits share of exp'!$B8,"")</f>
        <v>1.3349189865171558</v>
      </c>
      <c r="P8" s="84">
        <f>IFERROR('1.37 Spirits share of exp'!P8/'1.37 Spirits share of exp'!$B8,"")</f>
        <v>1.4912773379767075</v>
      </c>
      <c r="Q8" s="84">
        <f>IFERROR('1.37 Spirits share of exp'!Q8/'1.37 Spirits share of exp'!$B8,"")</f>
        <v>1.3154457953740291</v>
      </c>
      <c r="R8" s="84">
        <f>IFERROR('1.37 Spirits share of exp'!R8/'1.37 Spirits share of exp'!$B8,"")</f>
        <v>2.5720914067217553</v>
      </c>
      <c r="S8" s="84">
        <f>IFERROR('1.37 Spirits share of exp'!S8/'1.37 Spirits share of exp'!$B8,"")</f>
        <v>0.25791690860719063</v>
      </c>
      <c r="T8" s="84">
        <f>IFERROR('1.37 Spirits share of exp'!T8/'1.37 Spirits share of exp'!$B8,"")</f>
        <v>0.5133842321215768</v>
      </c>
      <c r="U8" s="84">
        <f>IFERROR('1.37 Spirits share of exp'!U8/'1.37 Spirits share of exp'!$B8,"")</f>
        <v>0.48831972275726704</v>
      </c>
      <c r="V8" s="84">
        <f>IFERROR('1.37 Spirits share of exp'!V8/'1.37 Spirits share of exp'!$B8,"")</f>
        <v>0.65298915124715107</v>
      </c>
      <c r="W8" s="84">
        <f>IFERROR('1.37 Spirits share of exp'!W8/'1.37 Spirits share of exp'!$B8,"")</f>
        <v>1.1285279597377054</v>
      </c>
      <c r="X8" s="84">
        <f>IFERROR('1.37 Spirits share of exp'!X8/'1.37 Spirits share of exp'!$B8,"")</f>
        <v>1.282151920670392</v>
      </c>
      <c r="Y8" s="84">
        <f>IFERROR('1.37 Spirits share of exp'!Y8/'1.37 Spirits share of exp'!$B8,"")</f>
        <v>0.60347811577556854</v>
      </c>
      <c r="Z8" s="84">
        <f>IFERROR('1.37 Spirits share of exp'!Z8/'1.37 Spirits share of exp'!$B8,"")</f>
        <v>1.1465205445271152</v>
      </c>
      <c r="AA8" s="84">
        <f>IFERROR('1.37 Spirits share of exp'!AA8/'1.37 Spirits share of exp'!$B8,"")</f>
        <v>0.63448796641904404</v>
      </c>
      <c r="AB8" s="84">
        <f>IFERROR('1.37 Spirits share of exp'!AB8/'1.37 Spirits share of exp'!$B8,"")</f>
        <v>0.90024755783777954</v>
      </c>
      <c r="AC8" s="84">
        <f>IFERROR('1.37 Spirits share of exp'!AC8/'1.37 Spirits share of exp'!$B8,"")</f>
        <v>1.8270595006942285</v>
      </c>
      <c r="AD8" s="84">
        <f>IFERROR('1.37 Spirits share of exp'!AD8/'1.37 Spirits share of exp'!$B8,"")</f>
        <v>0.75164285646867002</v>
      </c>
      <c r="AE8" s="84">
        <f>IFERROR('1.37 Spirits share of exp'!AE8/'1.37 Spirits share of exp'!$B8,"")</f>
        <v>0.97464523723725138</v>
      </c>
      <c r="AF8" s="84">
        <f>IFERROR('1.37 Spirits share of exp'!AF8/'1.37 Spirits share of exp'!$B8,"")</f>
        <v>1.8942110756397215</v>
      </c>
      <c r="AG8" s="84">
        <f>IFERROR('1.37 Spirits share of exp'!AG8/'1.37 Spirits share of exp'!$B8,"")</f>
        <v>1.2779604199198875</v>
      </c>
      <c r="AH8" s="84">
        <f>IFERROR('1.37 Spirits share of exp'!AH8/'1.37 Spirits share of exp'!$B8,"")</f>
        <v>0.37753176733134797</v>
      </c>
      <c r="AI8" s="84">
        <f>IFERROR('1.37 Spirits share of exp'!AI8/'1.37 Spirits share of exp'!$B8,"")</f>
        <v>1.0422287503232861</v>
      </c>
      <c r="AJ8" s="84">
        <f>IFERROR('1.37 Spirits share of exp'!AJ8/'1.37 Spirits share of exp'!$B8,"")</f>
        <v>0.80516326512551073</v>
      </c>
      <c r="AK8" s="84">
        <f>IFERROR('1.37 Spirits share of exp'!AK8/'1.37 Spirits share of exp'!$B8,"")</f>
        <v>1.3302292971239913</v>
      </c>
      <c r="AL8" s="84">
        <f>IFERROR('1.37 Spirits share of exp'!AL8/'1.37 Spirits share of exp'!$B8,"")</f>
        <v>0.66111708960884552</v>
      </c>
      <c r="AM8" s="84">
        <f>IFERROR('1.37 Spirits share of exp'!AM8/'1.37 Spirits share of exp'!$B8,"")</f>
        <v>1.2270436824990401</v>
      </c>
      <c r="AN8" s="84">
        <f>IFERROR('1.37 Spirits share of exp'!AN8/'1.37 Spirits share of exp'!$B8,"")</f>
        <v>0.46874404538224673</v>
      </c>
      <c r="AO8" s="84">
        <f>IFERROR('1.37 Spirits share of exp'!AO8/'1.37 Spirits share of exp'!$B8,"")</f>
        <v>0.99863944980955976</v>
      </c>
      <c r="AP8" s="84">
        <f>IFERROR('1.37 Spirits share of exp'!AP8/'1.37 Spirits share of exp'!$B8,"")</f>
        <v>0.89727506749694697</v>
      </c>
      <c r="AQ8" s="84">
        <f>IFERROR('1.37 Spirits share of exp'!AQ8/'1.37 Spirits share of exp'!$B8,"")</f>
        <v>0.39712759149267995</v>
      </c>
      <c r="AR8" s="84">
        <f>IFERROR('1.37 Spirits share of exp'!AR8/'1.37 Spirits share of exp'!$B8,"")</f>
        <v>0.30901158562551034</v>
      </c>
      <c r="AS8" s="84">
        <f>IFERROR('1.37 Spirits share of exp'!AS8/'1.37 Spirits share of exp'!$B8,"")</f>
        <v>0.93526576955237384</v>
      </c>
      <c r="AT8" s="84">
        <f>IFERROR('1.37 Spirits share of exp'!AT8/'1.37 Spirits share of exp'!$B8,"")</f>
        <v>0.92588018595915011</v>
      </c>
      <c r="AU8" s="84">
        <f>IFERROR('1.37 Spirits share of exp'!AU8/'1.37 Spirits share of exp'!$B8,"")</f>
        <v>0.90647483325704092</v>
      </c>
      <c r="AV8" s="84">
        <f>IFERROR('1.37 Spirits share of exp'!AV8/'1.37 Spirits share of exp'!$B8,"")</f>
        <v>0.83057185861060712</v>
      </c>
      <c r="AW8" s="84">
        <f>IFERROR('1.37 Spirits share of exp'!AW8/'1.37 Spirits share of exp'!$B8,"")</f>
        <v>0.81426355003339035</v>
      </c>
      <c r="AX8" s="84">
        <f>IFERROR('1.37 Spirits share of exp'!AX8/'1.37 Spirits share of exp'!$B8,"")</f>
        <v>0.76494465746755658</v>
      </c>
      <c r="AY8" s="84">
        <f>IFERROR('1.37 Spirits share of exp'!AY8/'1.37 Spirits share of exp'!$B8,"")</f>
        <v>1.0555302534225621</v>
      </c>
      <c r="AZ8" s="84">
        <f>IFERROR('1.37 Spirits share of exp'!AZ8/'1.37 Spirits share of exp'!$B8,"")</f>
        <v>0.93091549955282438</v>
      </c>
      <c r="BA8" s="84">
        <f>IFERROR('1.37 Spirits share of exp'!BA8/'1.37 Spirits share of exp'!$B8,"")</f>
        <v>0.32660567549925384</v>
      </c>
      <c r="BB8" s="84">
        <f>IFERROR('1.37 Spirits share of exp'!BB8/'1.37 Spirits share of exp'!$B8,"")</f>
        <v>0.46525592600917459</v>
      </c>
      <c r="BC8" s="84">
        <f>IFERROR('1.37 Spirits share of exp'!BC8/'1.37 Spirits share of exp'!$B8,"")</f>
        <v>0.82893808617730669</v>
      </c>
      <c r="BD8" s="84">
        <f>IFERROR('1.37 Spirits share of exp'!BD8/'1.37 Spirits share of exp'!$B8,"")</f>
        <v>0.76811722173556229</v>
      </c>
      <c r="BE8" s="84">
        <f>IFERROR('1.37 Spirits share of exp'!BE8/'1.37 Spirits share of exp'!$B8,"")</f>
        <v>0.54744327352740252</v>
      </c>
      <c r="BF8" s="84">
        <f>IFERROR('1.37 Spirits share of exp'!BF8/'1.37 Spirits share of exp'!$B8,"")</f>
        <v>0.17529715105608684</v>
      </c>
      <c r="BG8" s="84">
        <f>IFERROR('1.37 Spirits share of exp'!BG8/'1.37 Spirits share of exp'!$B8,"")</f>
        <v>1.18250188432407</v>
      </c>
      <c r="BH8" s="84" t="str">
        <f>IFERROR('1.37 Spirits share of exp'!BH8/'1.37 Spirits share of exp'!$B8,"")</f>
        <v/>
      </c>
      <c r="BI8" s="84">
        <f>IFERROR('1.37 Spirits share of exp'!BI8/'1.37 Spirits share of exp'!$B8,"")</f>
        <v>1.0209708078588096</v>
      </c>
      <c r="BJ8" s="84">
        <f>IFERROR('1.37 Spirits share of exp'!BJ8/'1.37 Spirits share of exp'!$B8,"")</f>
        <v>0.16111439447714129</v>
      </c>
      <c r="BK8" s="84">
        <f>IFERROR('1.37 Spirits share of exp'!BK8/'1.37 Spirits share of exp'!$B8,"")</f>
        <v>0.57254564603529889</v>
      </c>
      <c r="BL8" s="84">
        <f>IFERROR('1.37 Spirits share of exp'!BL8/'1.37 Spirits share of exp'!$B8,"")</f>
        <v>0.43732734609285762</v>
      </c>
      <c r="BM8" s="84" t="str">
        <f>IFERROR('1.37 Spirits share of exp'!BM8/'1.37 Spirits share of exp'!$B8,"")</f>
        <v/>
      </c>
      <c r="BN8" s="84">
        <f>IFERROR('1.37 Spirits share of exp'!BN8/'1.37 Spirits share of exp'!$B8,"")</f>
        <v>0.91639286241456497</v>
      </c>
      <c r="BO8" s="84">
        <f>IFERROR('1.37 Spirits share of exp'!BO8/'1.37 Spirits share of exp'!$B8,"")</f>
        <v>0.54307247037819273</v>
      </c>
      <c r="BP8" s="84">
        <f>IFERROR('1.37 Spirits share of exp'!BP8/'1.37 Spirits share of exp'!$B8,"")</f>
        <v>2.1281375031831984</v>
      </c>
      <c r="BQ8" s="84">
        <f>IFERROR('1.37 Spirits share of exp'!BQ8/'1.37 Spirits share of exp'!$B8,"")</f>
        <v>0.91459140785082271</v>
      </c>
      <c r="BR8" s="84">
        <f>IFERROR('1.37 Spirits share of exp'!BR8/'1.37 Spirits share of exp'!$B8,"")</f>
        <v>0.78187604955816159</v>
      </c>
      <c r="BS8" s="84">
        <f>IFERROR('1.37 Spirits share of exp'!BS8/'1.37 Spirits share of exp'!$B8,"")</f>
        <v>0.93552127112310868</v>
      </c>
      <c r="BT8" s="84">
        <f>IFERROR('1.37 Spirits share of exp'!BT8/'1.37 Spirits share of exp'!$B8,"")</f>
        <v>0.77925027432498328</v>
      </c>
      <c r="BU8" s="84">
        <f>IFERROR('1.37 Spirits share of exp'!BU8/'1.37 Spirits share of exp'!$B8,"")</f>
        <v>0.46658125576693948</v>
      </c>
      <c r="BV8" s="84">
        <f>IFERROR('1.37 Spirits share of exp'!BV8/'1.37 Spirits share of exp'!$B8,"")</f>
        <v>0.36978813282452733</v>
      </c>
      <c r="BW8" s="84">
        <f>IFERROR('1.37 Spirits share of exp'!BW8/'1.37 Spirits share of exp'!$B8,"")</f>
        <v>0.54346466251210601</v>
      </c>
      <c r="BX8" s="84">
        <f>IFERROR('1.37 Spirits share of exp'!BX8/'1.37 Spirits share of exp'!$B8,"")</f>
        <v>0.8224115491341063</v>
      </c>
      <c r="BY8" s="84">
        <f>IFERROR('1.37 Spirits share of exp'!BY8/'1.37 Spirits share of exp'!$B8,"")</f>
        <v>0.91063953313806179</v>
      </c>
      <c r="BZ8" s="84">
        <f>IFERROR('1.37 Spirits share of exp'!BZ8/'1.37 Spirits share of exp'!$B8,"")</f>
        <v>0.82822696244804916</v>
      </c>
      <c r="CA8" s="84">
        <f>IFERROR('1.37 Spirits share of exp'!CA8/'1.37 Spirits share of exp'!$B8,"")</f>
        <v>0.85112592299394663</v>
      </c>
      <c r="CB8" s="84">
        <f>IFERROR('1.37 Spirits share of exp'!CB8/'1.37 Spirits share of exp'!$B8,"")</f>
        <v>0.6487426298159874</v>
      </c>
      <c r="CC8" s="84">
        <f>IFERROR('1.37 Spirits share of exp'!CC8/'1.37 Spirits share of exp'!$B8,"")</f>
        <v>0.931828502631601</v>
      </c>
      <c r="CD8" s="84">
        <f>IFERROR('1.37 Spirits share of exp'!CD8/'1.37 Spirits share of exp'!$B8,"")</f>
        <v>0.78029983219492294</v>
      </c>
      <c r="CE8" s="84">
        <f>IFERROR('1.37 Spirits share of exp'!CE8/'1.37 Spirits share of exp'!$B8,"")</f>
        <v>0.66491257219350453</v>
      </c>
      <c r="CF8" s="84">
        <f>IFERROR('1.37 Spirits share of exp'!CF8/'1.37 Spirits share of exp'!$B8,"")</f>
        <v>0.42546777205912495</v>
      </c>
      <c r="CG8" s="84">
        <f>IFERROR('1.37 Spirits share of exp'!CG8/'1.37 Spirits share of exp'!$B8,"")</f>
        <v>1.0903441560966758</v>
      </c>
      <c r="CH8" s="84">
        <f>IFERROR('1.37 Spirits share of exp'!CH8/'1.37 Spirits share of exp'!$B8,"")</f>
        <v>0.65378901165047631</v>
      </c>
      <c r="CI8" s="84">
        <f>IFERROR('1.37 Spirits share of exp'!CI8/'1.37 Spirits share of exp'!$B8,"")</f>
        <v>0.3972265199798049</v>
      </c>
      <c r="CJ8" s="84">
        <f>IFERROR('1.37 Spirits share of exp'!CJ8/'1.37 Spirits share of exp'!$B8,"")</f>
        <v>0.99381015178311505</v>
      </c>
      <c r="CK8" s="84">
        <f>IFERROR('1.37 Spirits share of exp'!CK8/'1.37 Spirits share of exp'!$B8,"")</f>
        <v>0.60313108824186001</v>
      </c>
      <c r="CL8" s="84">
        <f>IFERROR('1.37 Spirits share of exp'!CL8/'1.37 Spirits share of exp'!$B8,"")</f>
        <v>0.35756272655811888</v>
      </c>
      <c r="CM8" s="84">
        <f>IFERROR('1.37 Spirits share of exp'!CM8/'1.37 Spirits share of exp'!$B8,"")</f>
        <v>0.56885157258393437</v>
      </c>
      <c r="CN8" s="84">
        <f>IFERROR('1.37 Spirits share of exp'!CN8/'1.37 Spirits share of exp'!$B8,"")</f>
        <v>1.355093215242692</v>
      </c>
      <c r="CO8" s="84">
        <f>IFERROR('1.37 Spirits share of exp'!CO8/'1.37 Spirits share of exp'!$B8,"")</f>
        <v>0.44777507662826194</v>
      </c>
      <c r="CP8" s="84">
        <f>IFERROR('1.37 Spirits share of exp'!CP8/'1.37 Spirits share of exp'!$B8,"")</f>
        <v>1.5267865611857918</v>
      </c>
      <c r="CR8" s="88"/>
    </row>
    <row r="9" spans="1:96" x14ac:dyDescent="0.25">
      <c r="A9" s="78" t="s">
        <v>30</v>
      </c>
      <c r="B9" s="84">
        <f>IFERROR('1.37 Spirits share of exp'!B9/'1.37 Spirits share of exp'!$B9,"")</f>
        <v>1</v>
      </c>
      <c r="C9" s="84">
        <f>IFERROR('1.37 Spirits share of exp'!C9/'1.37 Spirits share of exp'!$B9,"")</f>
        <v>1.4862235868424765</v>
      </c>
      <c r="D9" s="84">
        <f>IFERROR('1.37 Spirits share of exp'!D9/'1.37 Spirits share of exp'!$B9,"")</f>
        <v>1.6456161101027407</v>
      </c>
      <c r="E9" s="84">
        <f>IFERROR('1.37 Spirits share of exp'!E9/'1.37 Spirits share of exp'!$B9,"")</f>
        <v>1.8300704622658601</v>
      </c>
      <c r="F9" s="84">
        <f>IFERROR('1.37 Spirits share of exp'!F9/'1.37 Spirits share of exp'!$B9,"")</f>
        <v>0.75213910588698385</v>
      </c>
      <c r="G9" s="84">
        <f>IFERROR('1.37 Spirits share of exp'!G9/'1.37 Spirits share of exp'!$B9,"")</f>
        <v>2.613104080437568</v>
      </c>
      <c r="H9" s="84">
        <f>IFERROR('1.37 Spirits share of exp'!H9/'1.37 Spirits share of exp'!$B9,"")</f>
        <v>0.2598077185752255</v>
      </c>
      <c r="I9" s="84">
        <f>IFERROR('1.37 Spirits share of exp'!I9/'1.37 Spirits share of exp'!$B9,"")</f>
        <v>0.84313234875100485</v>
      </c>
      <c r="J9" s="84">
        <f>IFERROR('1.37 Spirits share of exp'!J9/'1.37 Spirits share of exp'!$B9,"")</f>
        <v>0.98551995274661719</v>
      </c>
      <c r="K9" s="84">
        <f>IFERROR('1.37 Spirits share of exp'!K9/'1.37 Spirits share of exp'!$B9,"")</f>
        <v>0.86679318688161378</v>
      </c>
      <c r="L9" s="84">
        <f>IFERROR('1.37 Spirits share of exp'!L9/'1.37 Spirits share of exp'!$B9,"")</f>
        <v>2.3324218183762437</v>
      </c>
      <c r="M9" s="84">
        <f>IFERROR('1.37 Spirits share of exp'!M9/'1.37 Spirits share of exp'!$B9,"")</f>
        <v>0.99491291665862591</v>
      </c>
      <c r="N9" s="84">
        <f>IFERROR('1.37 Spirits share of exp'!N9/'1.37 Spirits share of exp'!$B9,"")</f>
        <v>0.7911389134940664</v>
      </c>
      <c r="O9" s="84">
        <f>IFERROR('1.37 Spirits share of exp'!O9/'1.37 Spirits share of exp'!$B9,"")</f>
        <v>1.3558651654892842</v>
      </c>
      <c r="P9" s="84">
        <f>IFERROR('1.37 Spirits share of exp'!P9/'1.37 Spirits share of exp'!$B9,"")</f>
        <v>1.463529542568426</v>
      </c>
      <c r="Q9" s="84">
        <f>IFERROR('1.37 Spirits share of exp'!Q9/'1.37 Spirits share of exp'!$B9,"")</f>
        <v>1.2638674046811407</v>
      </c>
      <c r="R9" s="84">
        <f>IFERROR('1.37 Spirits share of exp'!R9/'1.37 Spirits share of exp'!$B9,"")</f>
        <v>2.6061368498204049</v>
      </c>
      <c r="S9" s="84">
        <f>IFERROR('1.37 Spirits share of exp'!S9/'1.37 Spirits share of exp'!$B9,"")</f>
        <v>0.26989032412896519</v>
      </c>
      <c r="T9" s="84">
        <f>IFERROR('1.37 Spirits share of exp'!T9/'1.37 Spirits share of exp'!$B9,"")</f>
        <v>0.51926423366603836</v>
      </c>
      <c r="U9" s="84">
        <f>IFERROR('1.37 Spirits share of exp'!U9/'1.37 Spirits share of exp'!$B9,"")</f>
        <v>0.49775733984506354</v>
      </c>
      <c r="V9" s="84">
        <f>IFERROR('1.37 Spirits share of exp'!V9/'1.37 Spirits share of exp'!$B9,"")</f>
        <v>0.6345842126254968</v>
      </c>
      <c r="W9" s="84">
        <f>IFERROR('1.37 Spirits share of exp'!W9/'1.37 Spirits share of exp'!$B9,"")</f>
        <v>1.086950743429848</v>
      </c>
      <c r="X9" s="84">
        <f>IFERROR('1.37 Spirits share of exp'!X9/'1.37 Spirits share of exp'!$B9,"")</f>
        <v>1.1953678771643381</v>
      </c>
      <c r="Y9" s="84">
        <f>IFERROR('1.37 Spirits share of exp'!Y9/'1.37 Spirits share of exp'!$B9,"")</f>
        <v>0.58732773756144563</v>
      </c>
      <c r="Z9" s="84">
        <f>IFERROR('1.37 Spirits share of exp'!Z9/'1.37 Spirits share of exp'!$B9,"")</f>
        <v>1.0929595389153002</v>
      </c>
      <c r="AA9" s="84">
        <f>IFERROR('1.37 Spirits share of exp'!AA9/'1.37 Spirits share of exp'!$B9,"")</f>
        <v>0.60173476864100395</v>
      </c>
      <c r="AB9" s="84">
        <f>IFERROR('1.37 Spirits share of exp'!AB9/'1.37 Spirits share of exp'!$B9,"")</f>
        <v>0.88865418636737792</v>
      </c>
      <c r="AC9" s="84">
        <f>IFERROR('1.37 Spirits share of exp'!AC9/'1.37 Spirits share of exp'!$B9,"")</f>
        <v>1.7931925965277915</v>
      </c>
      <c r="AD9" s="84">
        <f>IFERROR('1.37 Spirits share of exp'!AD9/'1.37 Spirits share of exp'!$B9,"")</f>
        <v>0.75549573702140449</v>
      </c>
      <c r="AE9" s="84">
        <f>IFERROR('1.37 Spirits share of exp'!AE9/'1.37 Spirits share of exp'!$B9,"")</f>
        <v>0.96235807793493633</v>
      </c>
      <c r="AF9" s="84">
        <f>IFERROR('1.37 Spirits share of exp'!AF9/'1.37 Spirits share of exp'!$B9,"")</f>
        <v>1.9821499400728255</v>
      </c>
      <c r="AG9" s="84">
        <f>IFERROR('1.37 Spirits share of exp'!AG9/'1.37 Spirits share of exp'!$B9,"")</f>
        <v>1.4028242139040545</v>
      </c>
      <c r="AH9" s="84">
        <f>IFERROR('1.37 Spirits share of exp'!AH9/'1.37 Spirits share of exp'!$B9,"")</f>
        <v>0.35679517102556874</v>
      </c>
      <c r="AI9" s="84">
        <f>IFERROR('1.37 Spirits share of exp'!AI9/'1.37 Spirits share of exp'!$B9,"")</f>
        <v>1.0546013360176036</v>
      </c>
      <c r="AJ9" s="84">
        <f>IFERROR('1.37 Spirits share of exp'!AJ9/'1.37 Spirits share of exp'!$B9,"")</f>
        <v>0.75313650392201326</v>
      </c>
      <c r="AK9" s="84">
        <f>IFERROR('1.37 Spirits share of exp'!AK9/'1.37 Spirits share of exp'!$B9,"")</f>
        <v>1.232225471832193</v>
      </c>
      <c r="AL9" s="84">
        <f>IFERROR('1.37 Spirits share of exp'!AL9/'1.37 Spirits share of exp'!$B9,"")</f>
        <v>0.68668627056564024</v>
      </c>
      <c r="AM9" s="84">
        <f>IFERROR('1.37 Spirits share of exp'!AM9/'1.37 Spirits share of exp'!$B9,"")</f>
        <v>1.2107271266494994</v>
      </c>
      <c r="AN9" s="84">
        <f>IFERROR('1.37 Spirits share of exp'!AN9/'1.37 Spirits share of exp'!$B9,"")</f>
        <v>0.46008067047446594</v>
      </c>
      <c r="AO9" s="84">
        <f>IFERROR('1.37 Spirits share of exp'!AO9/'1.37 Spirits share of exp'!$B9,"")</f>
        <v>0.99396768252855172</v>
      </c>
      <c r="AP9" s="84">
        <f>IFERROR('1.37 Spirits share of exp'!AP9/'1.37 Spirits share of exp'!$B9,"")</f>
        <v>0.86003494460734276</v>
      </c>
      <c r="AQ9" s="84">
        <f>IFERROR('1.37 Spirits share of exp'!AQ9/'1.37 Spirits share of exp'!$B9,"")</f>
        <v>0.44313112697186613</v>
      </c>
      <c r="AR9" s="84">
        <f>IFERROR('1.37 Spirits share of exp'!AR9/'1.37 Spirits share of exp'!$B9,"")</f>
        <v>0.32813526978843455</v>
      </c>
      <c r="AS9" s="84">
        <f>IFERROR('1.37 Spirits share of exp'!AS9/'1.37 Spirits share of exp'!$B9,"")</f>
        <v>0.88447792599609598</v>
      </c>
      <c r="AT9" s="84">
        <f>IFERROR('1.37 Spirits share of exp'!AT9/'1.37 Spirits share of exp'!$B9,"")</f>
        <v>0.99877604204726234</v>
      </c>
      <c r="AU9" s="84">
        <f>IFERROR('1.37 Spirits share of exp'!AU9/'1.37 Spirits share of exp'!$B9,"")</f>
        <v>0.91401349185635405</v>
      </c>
      <c r="AV9" s="84">
        <f>IFERROR('1.37 Spirits share of exp'!AV9/'1.37 Spirits share of exp'!$B9,"")</f>
        <v>0.81436533996587268</v>
      </c>
      <c r="AW9" s="84">
        <f>IFERROR('1.37 Spirits share of exp'!AW9/'1.37 Spirits share of exp'!$B9,"")</f>
        <v>0.91380065475352656</v>
      </c>
      <c r="AX9" s="84">
        <f>IFERROR('1.37 Spirits share of exp'!AX9/'1.37 Spirits share of exp'!$B9,"")</f>
        <v>0.73341402116727306</v>
      </c>
      <c r="AY9" s="84">
        <f>IFERROR('1.37 Spirits share of exp'!AY9/'1.37 Spirits share of exp'!$B9,"")</f>
        <v>1.0552621809080547</v>
      </c>
      <c r="AZ9" s="84">
        <f>IFERROR('1.37 Spirits share of exp'!AZ9/'1.37 Spirits share of exp'!$B9,"")</f>
        <v>0.85403273785944378</v>
      </c>
      <c r="BA9" s="84">
        <f>IFERROR('1.37 Spirits share of exp'!BA9/'1.37 Spirits share of exp'!$B9,"")</f>
        <v>0.32457658201827538</v>
      </c>
      <c r="BB9" s="84">
        <f>IFERROR('1.37 Spirits share of exp'!BB9/'1.37 Spirits share of exp'!$B9,"")</f>
        <v>0.47260619410855165</v>
      </c>
      <c r="BC9" s="84">
        <f>IFERROR('1.37 Spirits share of exp'!BC9/'1.37 Spirits share of exp'!$B9,"")</f>
        <v>0.79383587388312737</v>
      </c>
      <c r="BD9" s="84">
        <f>IFERROR('1.37 Spirits share of exp'!BD9/'1.37 Spirits share of exp'!$B9,"")</f>
        <v>0.76591068099533288</v>
      </c>
      <c r="BE9" s="84">
        <f>IFERROR('1.37 Spirits share of exp'!BE9/'1.37 Spirits share of exp'!$B9,"")</f>
        <v>0.52874337387227988</v>
      </c>
      <c r="BF9" s="84">
        <f>IFERROR('1.37 Spirits share of exp'!BF9/'1.37 Spirits share of exp'!$B9,"")</f>
        <v>0.18626281562316957</v>
      </c>
      <c r="BG9" s="84">
        <f>IFERROR('1.37 Spirits share of exp'!BG9/'1.37 Spirits share of exp'!$B9,"")</f>
        <v>1.1938174636966834</v>
      </c>
      <c r="BH9" s="84" t="str">
        <f>IFERROR('1.37 Spirits share of exp'!BH9/'1.37 Spirits share of exp'!$B9,"")</f>
        <v/>
      </c>
      <c r="BI9" s="84">
        <f>IFERROR('1.37 Spirits share of exp'!BI9/'1.37 Spirits share of exp'!$B9,"")</f>
        <v>0.99976739824504446</v>
      </c>
      <c r="BJ9" s="84">
        <f>IFERROR('1.37 Spirits share of exp'!BJ9/'1.37 Spirits share of exp'!$B9,"")</f>
        <v>0.16232129098851775</v>
      </c>
      <c r="BK9" s="84">
        <f>IFERROR('1.37 Spirits share of exp'!BK9/'1.37 Spirits share of exp'!$B9,"")</f>
        <v>0.56109214330259549</v>
      </c>
      <c r="BL9" s="84">
        <f>IFERROR('1.37 Spirits share of exp'!BL9/'1.37 Spirits share of exp'!$B9,"")</f>
        <v>0.41713386331415714</v>
      </c>
      <c r="BM9" s="84" t="str">
        <f>IFERROR('1.37 Spirits share of exp'!BM9/'1.37 Spirits share of exp'!$B9,"")</f>
        <v/>
      </c>
      <c r="BN9" s="84">
        <f>IFERROR('1.37 Spirits share of exp'!BN9/'1.37 Spirits share of exp'!$B9,"")</f>
        <v>0.93121937156121348</v>
      </c>
      <c r="BO9" s="84">
        <f>IFERROR('1.37 Spirits share of exp'!BO9/'1.37 Spirits share of exp'!$B9,"")</f>
        <v>0.58493152321169228</v>
      </c>
      <c r="BP9" s="84">
        <f>IFERROR('1.37 Spirits share of exp'!BP9/'1.37 Spirits share of exp'!$B9,"")</f>
        <v>2.169088871071696</v>
      </c>
      <c r="BQ9" s="84">
        <f>IFERROR('1.37 Spirits share of exp'!BQ9/'1.37 Spirits share of exp'!$B9,"")</f>
        <v>0.90307723996657396</v>
      </c>
      <c r="BR9" s="84">
        <f>IFERROR('1.37 Spirits share of exp'!BR9/'1.37 Spirits share of exp'!$B9,"")</f>
        <v>0.78840255966880224</v>
      </c>
      <c r="BS9" s="84">
        <f>IFERROR('1.37 Spirits share of exp'!BS9/'1.37 Spirits share of exp'!$B9,"")</f>
        <v>0.92206618239234051</v>
      </c>
      <c r="BT9" s="84">
        <f>IFERROR('1.37 Spirits share of exp'!BT9/'1.37 Spirits share of exp'!$B9,"")</f>
        <v>0.784566505396876</v>
      </c>
      <c r="BU9" s="84">
        <f>IFERROR('1.37 Spirits share of exp'!BU9/'1.37 Spirits share of exp'!$B9,"")</f>
        <v>0.46257899290337262</v>
      </c>
      <c r="BV9" s="84">
        <f>IFERROR('1.37 Spirits share of exp'!BV9/'1.37 Spirits share of exp'!$B9,"")</f>
        <v>0.3748507117870602</v>
      </c>
      <c r="BW9" s="84">
        <f>IFERROR('1.37 Spirits share of exp'!BW9/'1.37 Spirits share of exp'!$B9,"")</f>
        <v>0.53613953387518287</v>
      </c>
      <c r="BX9" s="84">
        <f>IFERROR('1.37 Spirits share of exp'!BX9/'1.37 Spirits share of exp'!$B9,"")</f>
        <v>0.81695425403409128</v>
      </c>
      <c r="BY9" s="84">
        <f>IFERROR('1.37 Spirits share of exp'!BY9/'1.37 Spirits share of exp'!$B9,"")</f>
        <v>0.92587186354820883</v>
      </c>
      <c r="BZ9" s="84">
        <f>IFERROR('1.37 Spirits share of exp'!BZ9/'1.37 Spirits share of exp'!$B9,"")</f>
        <v>0.83574851013426765</v>
      </c>
      <c r="CA9" s="84">
        <f>IFERROR('1.37 Spirits share of exp'!CA9/'1.37 Spirits share of exp'!$B9,"")</f>
        <v>0.84690402008165588</v>
      </c>
      <c r="CB9" s="84">
        <f>IFERROR('1.37 Spirits share of exp'!CB9/'1.37 Spirits share of exp'!$B9,"")</f>
        <v>0.66134702170607029</v>
      </c>
      <c r="CC9" s="84">
        <f>IFERROR('1.37 Spirits share of exp'!CC9/'1.37 Spirits share of exp'!$B9,"")</f>
        <v>0.91830695393947936</v>
      </c>
      <c r="CD9" s="84">
        <f>IFERROR('1.37 Spirits share of exp'!CD9/'1.37 Spirits share of exp'!$B9,"")</f>
        <v>0.75423840228587291</v>
      </c>
      <c r="CE9" s="84">
        <f>IFERROR('1.37 Spirits share of exp'!CE9/'1.37 Spirits share of exp'!$B9,"")</f>
        <v>0.68142776311039766</v>
      </c>
      <c r="CF9" s="84">
        <f>IFERROR('1.37 Spirits share of exp'!CF9/'1.37 Spirits share of exp'!$B9,"")</f>
        <v>0.42843872203632077</v>
      </c>
      <c r="CG9" s="84">
        <f>IFERROR('1.37 Spirits share of exp'!CG9/'1.37 Spirits share of exp'!$B9,"")</f>
        <v>1.0775654961883807</v>
      </c>
      <c r="CH9" s="84">
        <f>IFERROR('1.37 Spirits share of exp'!CH9/'1.37 Spirits share of exp'!$B9,"")</f>
        <v>0.64385584214403535</v>
      </c>
      <c r="CI9" s="84">
        <f>IFERROR('1.37 Spirits share of exp'!CI9/'1.37 Spirits share of exp'!$B9,"")</f>
        <v>0.39108550371112688</v>
      </c>
      <c r="CJ9" s="84">
        <f>IFERROR('1.37 Spirits share of exp'!CJ9/'1.37 Spirits share of exp'!$B9,"")</f>
        <v>1.0015344275045477</v>
      </c>
      <c r="CK9" s="84">
        <f>IFERROR('1.37 Spirits share of exp'!CK9/'1.37 Spirits share of exp'!$B9,"")</f>
        <v>0.62019921074092854</v>
      </c>
      <c r="CL9" s="84">
        <f>IFERROR('1.37 Spirits share of exp'!CL9/'1.37 Spirits share of exp'!$B9,"")</f>
        <v>0.35028350007548376</v>
      </c>
      <c r="CM9" s="84">
        <f>IFERROR('1.37 Spirits share of exp'!CM9/'1.37 Spirits share of exp'!$B9,"")</f>
        <v>0.54429803327594173</v>
      </c>
      <c r="CN9" s="84">
        <f>IFERROR('1.37 Spirits share of exp'!CN9/'1.37 Spirits share of exp'!$B9,"")</f>
        <v>1.3667372329301652</v>
      </c>
      <c r="CO9" s="84">
        <f>IFERROR('1.37 Spirits share of exp'!CO9/'1.37 Spirits share of exp'!$B9,"")</f>
        <v>0.42042424105071707</v>
      </c>
      <c r="CP9" s="84">
        <f>IFERROR('1.37 Spirits share of exp'!CP9/'1.37 Spirits share of exp'!$B9,"")</f>
        <v>1.5286341702208481</v>
      </c>
      <c r="CR9" s="88"/>
    </row>
    <row r="10" spans="1:96" x14ac:dyDescent="0.25">
      <c r="A10" s="78" t="s">
        <v>31</v>
      </c>
      <c r="B10" s="84">
        <f>IFERROR('1.37 Spirits share of exp'!B10/'1.37 Spirits share of exp'!$B10,"")</f>
        <v>1</v>
      </c>
      <c r="C10" s="84">
        <f>IFERROR('1.37 Spirits share of exp'!C10/'1.37 Spirits share of exp'!$B10,"")</f>
        <v>1.4754401297614426</v>
      </c>
      <c r="D10" s="84">
        <f>IFERROR('1.37 Spirits share of exp'!D10/'1.37 Spirits share of exp'!$B10,"")</f>
        <v>1.4537395984726493</v>
      </c>
      <c r="E10" s="84">
        <f>IFERROR('1.37 Spirits share of exp'!E10/'1.37 Spirits share of exp'!$B10,"")</f>
        <v>1.7963744953722045</v>
      </c>
      <c r="F10" s="84">
        <f>IFERROR('1.37 Spirits share of exp'!F10/'1.37 Spirits share of exp'!$B10,"")</f>
        <v>0.70494460190499286</v>
      </c>
      <c r="G10" s="84">
        <f>IFERROR('1.37 Spirits share of exp'!G10/'1.37 Spirits share of exp'!$B10,"")</f>
        <v>2.5657975141093892</v>
      </c>
      <c r="H10" s="84">
        <f>IFERROR('1.37 Spirits share of exp'!H10/'1.37 Spirits share of exp'!$B10,"")</f>
        <v>0.24046645556524648</v>
      </c>
      <c r="I10" s="84">
        <f>IFERROR('1.37 Spirits share of exp'!I10/'1.37 Spirits share of exp'!$B10,"")</f>
        <v>0.81496909013371788</v>
      </c>
      <c r="J10" s="84">
        <f>IFERROR('1.37 Spirits share of exp'!J10/'1.37 Spirits share of exp'!$B10,"")</f>
        <v>1.0829664643494163</v>
      </c>
      <c r="K10" s="84">
        <f>IFERROR('1.37 Spirits share of exp'!K10/'1.37 Spirits share of exp'!$B10,"")</f>
        <v>0.85022687279919695</v>
      </c>
      <c r="L10" s="84">
        <f>IFERROR('1.37 Spirits share of exp'!L10/'1.37 Spirits share of exp'!$B10,"")</f>
        <v>2.3080917929762679</v>
      </c>
      <c r="M10" s="84">
        <f>IFERROR('1.37 Spirits share of exp'!M10/'1.37 Spirits share of exp'!$B10,"")</f>
        <v>0.97738848183562943</v>
      </c>
      <c r="N10" s="84">
        <f>IFERROR('1.37 Spirits share of exp'!N10/'1.37 Spirits share of exp'!$B10,"")</f>
        <v>0.80888037408895896</v>
      </c>
      <c r="O10" s="84">
        <f>IFERROR('1.37 Spirits share of exp'!O10/'1.37 Spirits share of exp'!$B10,"")</f>
        <v>1.3412886005557436</v>
      </c>
      <c r="P10" s="84">
        <f>IFERROR('1.37 Spirits share of exp'!P10/'1.37 Spirits share of exp'!$B10,"")</f>
        <v>1.4717341839298219</v>
      </c>
      <c r="Q10" s="84">
        <f>IFERROR('1.37 Spirits share of exp'!Q10/'1.37 Spirits share of exp'!$B10,"")</f>
        <v>1.2669244030107096</v>
      </c>
      <c r="R10" s="84">
        <f>IFERROR('1.37 Spirits share of exp'!R10/'1.37 Spirits share of exp'!$B10,"")</f>
        <v>2.5613704370048382</v>
      </c>
      <c r="S10" s="84">
        <f>IFERROR('1.37 Spirits share of exp'!S10/'1.37 Spirits share of exp'!$B10,"")</f>
        <v>0.28584616945347618</v>
      </c>
      <c r="T10" s="84">
        <f>IFERROR('1.37 Spirits share of exp'!T10/'1.37 Spirits share of exp'!$B10,"")</f>
        <v>0.51966795726870685</v>
      </c>
      <c r="U10" s="84">
        <f>IFERROR('1.37 Spirits share of exp'!U10/'1.37 Spirits share of exp'!$B10,"")</f>
        <v>0.50007296704677817</v>
      </c>
      <c r="V10" s="84">
        <f>IFERROR('1.37 Spirits share of exp'!V10/'1.37 Spirits share of exp'!$B10,"")</f>
        <v>0.63044363854262253</v>
      </c>
      <c r="W10" s="84">
        <f>IFERROR('1.37 Spirits share of exp'!W10/'1.37 Spirits share of exp'!$B10,"")</f>
        <v>1.0671119127312856</v>
      </c>
      <c r="X10" s="84">
        <f>IFERROR('1.37 Spirits share of exp'!X10/'1.37 Spirits share of exp'!$B10,"")</f>
        <v>1.2276192542358515</v>
      </c>
      <c r="Y10" s="84">
        <f>IFERROR('1.37 Spirits share of exp'!Y10/'1.37 Spirits share of exp'!$B10,"")</f>
        <v>0.55549184698165943</v>
      </c>
      <c r="Z10" s="84">
        <f>IFERROR('1.37 Spirits share of exp'!Z10/'1.37 Spirits share of exp'!$B10,"")</f>
        <v>1.048620684440005</v>
      </c>
      <c r="AA10" s="84">
        <f>IFERROR('1.37 Spirits share of exp'!AA10/'1.37 Spirits share of exp'!$B10,"")</f>
        <v>0.57862367356345035</v>
      </c>
      <c r="AB10" s="84">
        <f>IFERROR('1.37 Spirits share of exp'!AB10/'1.37 Spirits share of exp'!$B10,"")</f>
        <v>0.87116048912743238</v>
      </c>
      <c r="AC10" s="84">
        <f>IFERROR('1.37 Spirits share of exp'!AC10/'1.37 Spirits share of exp'!$B10,"")</f>
        <v>1.7501250296040642</v>
      </c>
      <c r="AD10" s="84">
        <f>IFERROR('1.37 Spirits share of exp'!AD10/'1.37 Spirits share of exp'!$B10,"")</f>
        <v>0.7448696101498814</v>
      </c>
      <c r="AE10" s="84">
        <f>IFERROR('1.37 Spirits share of exp'!AE10/'1.37 Spirits share of exp'!$B10,"")</f>
        <v>0.9632959588178871</v>
      </c>
      <c r="AF10" s="84">
        <f>IFERROR('1.37 Spirits share of exp'!AF10/'1.37 Spirits share of exp'!$B10,"")</f>
        <v>1.9815396816040507</v>
      </c>
      <c r="AG10" s="84">
        <f>IFERROR('1.37 Spirits share of exp'!AG10/'1.37 Spirits share of exp'!$B10,"")</f>
        <v>1.3021649873928245</v>
      </c>
      <c r="AH10" s="84">
        <f>IFERROR('1.37 Spirits share of exp'!AH10/'1.37 Spirits share of exp'!$B10,"")</f>
        <v>0.3326572253310463</v>
      </c>
      <c r="AI10" s="84">
        <f>IFERROR('1.37 Spirits share of exp'!AI10/'1.37 Spirits share of exp'!$B10,"")</f>
        <v>1.072816449965434</v>
      </c>
      <c r="AJ10" s="84">
        <f>IFERROR('1.37 Spirits share of exp'!AJ10/'1.37 Spirits share of exp'!$B10,"")</f>
        <v>0.747626240296416</v>
      </c>
      <c r="AK10" s="84">
        <f>IFERROR('1.37 Spirits share of exp'!AK10/'1.37 Spirits share of exp'!$B10,"")</f>
        <v>1.184362373141121</v>
      </c>
      <c r="AL10" s="84">
        <f>IFERROR('1.37 Spirits share of exp'!AL10/'1.37 Spirits share of exp'!$B10,"")</f>
        <v>0.65343723422969813</v>
      </c>
      <c r="AM10" s="84">
        <f>IFERROR('1.37 Spirits share of exp'!AM10/'1.37 Spirits share of exp'!$B10,"")</f>
        <v>1.2093385064963496</v>
      </c>
      <c r="AN10" s="84">
        <f>IFERROR('1.37 Spirits share of exp'!AN10/'1.37 Spirits share of exp'!$B10,"")</f>
        <v>0.4548217928968703</v>
      </c>
      <c r="AO10" s="84">
        <f>IFERROR('1.37 Spirits share of exp'!AO10/'1.37 Spirits share of exp'!$B10,"")</f>
        <v>1.0180180374148742</v>
      </c>
      <c r="AP10" s="84">
        <f>IFERROR('1.37 Spirits share of exp'!AP10/'1.37 Spirits share of exp'!$B10,"")</f>
        <v>0.81699754285654547</v>
      </c>
      <c r="AQ10" s="84">
        <f>IFERROR('1.37 Spirits share of exp'!AQ10/'1.37 Spirits share of exp'!$B10,"")</f>
        <v>0.47221334938273479</v>
      </c>
      <c r="AR10" s="84">
        <f>IFERROR('1.37 Spirits share of exp'!AR10/'1.37 Spirits share of exp'!$B10,"")</f>
        <v>0.33612119652858574</v>
      </c>
      <c r="AS10" s="84">
        <f>IFERROR('1.37 Spirits share of exp'!AS10/'1.37 Spirits share of exp'!$B10,"")</f>
        <v>0.82963941730282631</v>
      </c>
      <c r="AT10" s="84">
        <f>IFERROR('1.37 Spirits share of exp'!AT10/'1.37 Spirits share of exp'!$B10,"")</f>
        <v>1.0240150757338204</v>
      </c>
      <c r="AU10" s="84">
        <f>IFERROR('1.37 Spirits share of exp'!AU10/'1.37 Spirits share of exp'!$B10,"")</f>
        <v>0.89010480971755901</v>
      </c>
      <c r="AV10" s="84">
        <f>IFERROR('1.37 Spirits share of exp'!AV10/'1.37 Spirits share of exp'!$B10,"")</f>
        <v>0.79185781856228155</v>
      </c>
      <c r="AW10" s="84">
        <f>IFERROR('1.37 Spirits share of exp'!AW10/'1.37 Spirits share of exp'!$B10,"")</f>
        <v>0.85911111250551309</v>
      </c>
      <c r="AX10" s="84">
        <f>IFERROR('1.37 Spirits share of exp'!AX10/'1.37 Spirits share of exp'!$B10,"")</f>
        <v>0.71395533907611886</v>
      </c>
      <c r="AY10" s="84">
        <f>IFERROR('1.37 Spirits share of exp'!AY10/'1.37 Spirits share of exp'!$B10,"")</f>
        <v>0.99154097784357365</v>
      </c>
      <c r="AZ10" s="84">
        <f>IFERROR('1.37 Spirits share of exp'!AZ10/'1.37 Spirits share of exp'!$B10,"")</f>
        <v>0.75235520865625038</v>
      </c>
      <c r="BA10" s="84">
        <f>IFERROR('1.37 Spirits share of exp'!BA10/'1.37 Spirits share of exp'!$B10,"")</f>
        <v>0.3330047694318799</v>
      </c>
      <c r="BB10" s="84">
        <f>IFERROR('1.37 Spirits share of exp'!BB10/'1.37 Spirits share of exp'!$B10,"")</f>
        <v>0.53039941163547777</v>
      </c>
      <c r="BC10" s="84">
        <f>IFERROR('1.37 Spirits share of exp'!BC10/'1.37 Spirits share of exp'!$B10,"")</f>
        <v>0.82574783128751883</v>
      </c>
      <c r="BD10" s="84">
        <f>IFERROR('1.37 Spirits share of exp'!BD10/'1.37 Spirits share of exp'!$B10,"")</f>
        <v>0.75032516631724488</v>
      </c>
      <c r="BE10" s="84">
        <f>IFERROR('1.37 Spirits share of exp'!BE10/'1.37 Spirits share of exp'!$B10,"")</f>
        <v>0.49785549425854608</v>
      </c>
      <c r="BF10" s="84">
        <f>IFERROR('1.37 Spirits share of exp'!BF10/'1.37 Spirits share of exp'!$B10,"")</f>
        <v>0.18183701938508243</v>
      </c>
      <c r="BG10" s="84">
        <f>IFERROR('1.37 Spirits share of exp'!BG10/'1.37 Spirits share of exp'!$B10,"")</f>
        <v>1.1875014927690239</v>
      </c>
      <c r="BH10" s="84" t="str">
        <f>IFERROR('1.37 Spirits share of exp'!BH10/'1.37 Spirits share of exp'!$B10,"")</f>
        <v/>
      </c>
      <c r="BI10" s="84">
        <f>IFERROR('1.37 Spirits share of exp'!BI10/'1.37 Spirits share of exp'!$B10,"")</f>
        <v>0.99454498351530674</v>
      </c>
      <c r="BJ10" s="84">
        <f>IFERROR('1.37 Spirits share of exp'!BJ10/'1.37 Spirits share of exp'!$B10,"")</f>
        <v>0.16018956927868699</v>
      </c>
      <c r="BK10" s="84">
        <f>IFERROR('1.37 Spirits share of exp'!BK10/'1.37 Spirits share of exp'!$B10,"")</f>
        <v>0.54511889288516369</v>
      </c>
      <c r="BL10" s="84">
        <f>IFERROR('1.37 Spirits share of exp'!BL10/'1.37 Spirits share of exp'!$B10,"")</f>
        <v>0.39020885049681214</v>
      </c>
      <c r="BM10" s="84" t="str">
        <f>IFERROR('1.37 Spirits share of exp'!BM10/'1.37 Spirits share of exp'!$B10,"")</f>
        <v/>
      </c>
      <c r="BN10" s="84">
        <f>IFERROR('1.37 Spirits share of exp'!BN10/'1.37 Spirits share of exp'!$B10,"")</f>
        <v>0.86774773404918693</v>
      </c>
      <c r="BO10" s="84">
        <f>IFERROR('1.37 Spirits share of exp'!BO10/'1.37 Spirits share of exp'!$B10,"")</f>
        <v>0.53899040010434396</v>
      </c>
      <c r="BP10" s="84">
        <f>IFERROR('1.37 Spirits share of exp'!BP10/'1.37 Spirits share of exp'!$B10,"")</f>
        <v>2.0765099661167676</v>
      </c>
      <c r="BQ10" s="84">
        <f>IFERROR('1.37 Spirits share of exp'!BQ10/'1.37 Spirits share of exp'!$B10,"")</f>
        <v>0.87452994935688588</v>
      </c>
      <c r="BR10" s="84">
        <f>IFERROR('1.37 Spirits share of exp'!BR10/'1.37 Spirits share of exp'!$B10,"")</f>
        <v>0.77272937019742893</v>
      </c>
      <c r="BS10" s="84">
        <f>IFERROR('1.37 Spirits share of exp'!BS10/'1.37 Spirits share of exp'!$B10,"")</f>
        <v>0.89150090135021809</v>
      </c>
      <c r="BT10" s="84">
        <f>IFERROR('1.37 Spirits share of exp'!BT10/'1.37 Spirits share of exp'!$B10,"")</f>
        <v>0.7914083676430117</v>
      </c>
      <c r="BU10" s="84">
        <f>IFERROR('1.37 Spirits share of exp'!BU10/'1.37 Spirits share of exp'!$B10,"")</f>
        <v>0.4612483024847035</v>
      </c>
      <c r="BV10" s="84">
        <f>IFERROR('1.37 Spirits share of exp'!BV10/'1.37 Spirits share of exp'!$B10,"")</f>
        <v>0.37798577369764169</v>
      </c>
      <c r="BW10" s="84">
        <f>IFERROR('1.37 Spirits share of exp'!BW10/'1.37 Spirits share of exp'!$B10,"")</f>
        <v>0.51450911513472974</v>
      </c>
      <c r="BX10" s="84">
        <f>IFERROR('1.37 Spirits share of exp'!BX10/'1.37 Spirits share of exp'!$B10,"")</f>
        <v>0.83534650628251805</v>
      </c>
      <c r="BY10" s="84">
        <f>IFERROR('1.37 Spirits share of exp'!BY10/'1.37 Spirits share of exp'!$B10,"")</f>
        <v>0.94022249609293718</v>
      </c>
      <c r="BZ10" s="84">
        <f>IFERROR('1.37 Spirits share of exp'!BZ10/'1.37 Spirits share of exp'!$B10,"")</f>
        <v>0.81774331751736173</v>
      </c>
      <c r="CA10" s="84">
        <f>IFERROR('1.37 Spirits share of exp'!CA10/'1.37 Spirits share of exp'!$B10,"")</f>
        <v>0.79005802269794312</v>
      </c>
      <c r="CB10" s="84">
        <f>IFERROR('1.37 Spirits share of exp'!CB10/'1.37 Spirits share of exp'!$B10,"")</f>
        <v>0.6654788149553007</v>
      </c>
      <c r="CC10" s="84">
        <f>IFERROR('1.37 Spirits share of exp'!CC10/'1.37 Spirits share of exp'!$B10,"")</f>
        <v>0.90554123312997647</v>
      </c>
      <c r="CD10" s="84">
        <f>IFERROR('1.37 Spirits share of exp'!CD10/'1.37 Spirits share of exp'!$B10,"")</f>
        <v>0.72522806758404534</v>
      </c>
      <c r="CE10" s="84">
        <f>IFERROR('1.37 Spirits share of exp'!CE10/'1.37 Spirits share of exp'!$B10,"")</f>
        <v>0.67455751463920632</v>
      </c>
      <c r="CF10" s="84">
        <f>IFERROR('1.37 Spirits share of exp'!CF10/'1.37 Spirits share of exp'!$B10,"")</f>
        <v>0.41880804180236775</v>
      </c>
      <c r="CG10" s="84">
        <f>IFERROR('1.37 Spirits share of exp'!CG10/'1.37 Spirits share of exp'!$B10,"")</f>
        <v>1.073036674963374</v>
      </c>
      <c r="CH10" s="84">
        <f>IFERROR('1.37 Spirits share of exp'!CH10/'1.37 Spirits share of exp'!$B10,"")</f>
        <v>0.64122929124261019</v>
      </c>
      <c r="CI10" s="84">
        <f>IFERROR('1.37 Spirits share of exp'!CI10/'1.37 Spirits share of exp'!$B10,"")</f>
        <v>0.39647914276885743</v>
      </c>
      <c r="CJ10" s="84">
        <f>IFERROR('1.37 Spirits share of exp'!CJ10/'1.37 Spirits share of exp'!$B10,"")</f>
        <v>1.0547249889489707</v>
      </c>
      <c r="CK10" s="84">
        <f>IFERROR('1.37 Spirits share of exp'!CK10/'1.37 Spirits share of exp'!$B10,"")</f>
        <v>0.65961772167309152</v>
      </c>
      <c r="CL10" s="84">
        <f>IFERROR('1.37 Spirits share of exp'!CL10/'1.37 Spirits share of exp'!$B10,"")</f>
        <v>0.341545262209903</v>
      </c>
      <c r="CM10" s="84">
        <f>IFERROR('1.37 Spirits share of exp'!CM10/'1.37 Spirits share of exp'!$B10,"")</f>
        <v>0.52312858602533352</v>
      </c>
      <c r="CN10" s="84">
        <f>IFERROR('1.37 Spirits share of exp'!CN10/'1.37 Spirits share of exp'!$B10,"")</f>
        <v>1.5105328064479979</v>
      </c>
      <c r="CO10" s="84">
        <f>IFERROR('1.37 Spirits share of exp'!CO10/'1.37 Spirits share of exp'!$B10,"")</f>
        <v>0.44685541419138181</v>
      </c>
      <c r="CP10" s="84">
        <f>IFERROR('1.37 Spirits share of exp'!CP10/'1.37 Spirits share of exp'!$B10,"")</f>
        <v>1.500201751859277</v>
      </c>
      <c r="CR10" s="88"/>
    </row>
    <row r="11" spans="1:96" x14ac:dyDescent="0.25">
      <c r="A11" s="78" t="s">
        <v>32</v>
      </c>
      <c r="B11" s="84">
        <f>IFERROR('1.37 Spirits share of exp'!B11/'1.37 Spirits share of exp'!$B11,"")</f>
        <v>1</v>
      </c>
      <c r="C11" s="84">
        <f>IFERROR('1.37 Spirits share of exp'!C11/'1.37 Spirits share of exp'!$B11,"")</f>
        <v>1.4619777322680139</v>
      </c>
      <c r="D11" s="84">
        <f>IFERROR('1.37 Spirits share of exp'!D11/'1.37 Spirits share of exp'!$B11,"")</f>
        <v>1.2549153650625162</v>
      </c>
      <c r="E11" s="84">
        <f>IFERROR('1.37 Spirits share of exp'!E11/'1.37 Spirits share of exp'!$B11,"")</f>
        <v>1.7713362531743686</v>
      </c>
      <c r="F11" s="84">
        <f>IFERROR('1.37 Spirits share of exp'!F11/'1.37 Spirits share of exp'!$B11,"")</f>
        <v>0.67567624195361009</v>
      </c>
      <c r="G11" s="84">
        <f>IFERROR('1.37 Spirits share of exp'!G11/'1.37 Spirits share of exp'!$B11,"")</f>
        <v>2.5306734782024751</v>
      </c>
      <c r="H11" s="84">
        <f>IFERROR('1.37 Spirits share of exp'!H11/'1.37 Spirits share of exp'!$B11,"")</f>
        <v>0.2317405021075481</v>
      </c>
      <c r="I11" s="84">
        <f>IFERROR('1.37 Spirits share of exp'!I11/'1.37 Spirits share of exp'!$B11,"")</f>
        <v>0.80665839333588785</v>
      </c>
      <c r="J11" s="84">
        <f>IFERROR('1.37 Spirits share of exp'!J11/'1.37 Spirits share of exp'!$B11,"")</f>
        <v>1.1232087183322774</v>
      </c>
      <c r="K11" s="84">
        <f>IFERROR('1.37 Spirits share of exp'!K11/'1.37 Spirits share of exp'!$B11,"")</f>
        <v>0.85068309870268366</v>
      </c>
      <c r="L11" s="84">
        <f>IFERROR('1.37 Spirits share of exp'!L11/'1.37 Spirits share of exp'!$B11,"")</f>
        <v>2.2982012932982756</v>
      </c>
      <c r="M11" s="84">
        <f>IFERROR('1.37 Spirits share of exp'!M11/'1.37 Spirits share of exp'!$B11,"")</f>
        <v>0.95258738365189022</v>
      </c>
      <c r="N11" s="84">
        <f>IFERROR('1.37 Spirits share of exp'!N11/'1.37 Spirits share of exp'!$B11,"")</f>
        <v>0.80745095883720264</v>
      </c>
      <c r="O11" s="84">
        <f>IFERROR('1.37 Spirits share of exp'!O11/'1.37 Spirits share of exp'!$B11,"")</f>
        <v>1.3380262357918042</v>
      </c>
      <c r="P11" s="84">
        <f>IFERROR('1.37 Spirits share of exp'!P11/'1.37 Spirits share of exp'!$B11,"")</f>
        <v>1.4593369793580495</v>
      </c>
      <c r="Q11" s="84">
        <f>IFERROR('1.37 Spirits share of exp'!Q11/'1.37 Spirits share of exp'!$B11,"")</f>
        <v>1.3385101474840606</v>
      </c>
      <c r="R11" s="84">
        <f>IFERROR('1.37 Spirits share of exp'!R11/'1.37 Spirits share of exp'!$B11,"")</f>
        <v>2.4358914965249183</v>
      </c>
      <c r="S11" s="84">
        <f>IFERROR('1.37 Spirits share of exp'!S11/'1.37 Spirits share of exp'!$B11,"")</f>
        <v>0.30267915015179236</v>
      </c>
      <c r="T11" s="84">
        <f>IFERROR('1.37 Spirits share of exp'!T11/'1.37 Spirits share of exp'!$B11,"")</f>
        <v>0.53106333995163202</v>
      </c>
      <c r="U11" s="84">
        <f>IFERROR('1.37 Spirits share of exp'!U11/'1.37 Spirits share of exp'!$B11,"")</f>
        <v>0.51510506438863268</v>
      </c>
      <c r="V11" s="84">
        <f>IFERROR('1.37 Spirits share of exp'!V11/'1.37 Spirits share of exp'!$B11,"")</f>
        <v>0.62549233055462894</v>
      </c>
      <c r="W11" s="84">
        <f>IFERROR('1.37 Spirits share of exp'!W11/'1.37 Spirits share of exp'!$B11,"")</f>
        <v>1.0118251892218022</v>
      </c>
      <c r="X11" s="84">
        <f>IFERROR('1.37 Spirits share of exp'!X11/'1.37 Spirits share of exp'!$B11,"")</f>
        <v>1.2714485450952835</v>
      </c>
      <c r="Y11" s="84">
        <f>IFERROR('1.37 Spirits share of exp'!Y11/'1.37 Spirits share of exp'!$B11,"")</f>
        <v>0.53517387985284293</v>
      </c>
      <c r="Z11" s="84">
        <f>IFERROR('1.37 Spirits share of exp'!Z11/'1.37 Spirits share of exp'!$B11,"")</f>
        <v>1.0634405784148842</v>
      </c>
      <c r="AA11" s="84">
        <f>IFERROR('1.37 Spirits share of exp'!AA11/'1.37 Spirits share of exp'!$B11,"")</f>
        <v>0.57759329618432076</v>
      </c>
      <c r="AB11" s="84">
        <f>IFERROR('1.37 Spirits share of exp'!AB11/'1.37 Spirits share of exp'!$B11,"")</f>
        <v>0.80939123081123299</v>
      </c>
      <c r="AC11" s="84">
        <f>IFERROR('1.37 Spirits share of exp'!AC11/'1.37 Spirits share of exp'!$B11,"")</f>
        <v>1.6626503947158282</v>
      </c>
      <c r="AD11" s="84">
        <f>IFERROR('1.37 Spirits share of exp'!AD11/'1.37 Spirits share of exp'!$B11,"")</f>
        <v>0.74515559967739975</v>
      </c>
      <c r="AE11" s="84">
        <f>IFERROR('1.37 Spirits share of exp'!AE11/'1.37 Spirits share of exp'!$B11,"")</f>
        <v>0.95680967066699807</v>
      </c>
      <c r="AF11" s="84">
        <f>IFERROR('1.37 Spirits share of exp'!AF11/'1.37 Spirits share of exp'!$B11,"")</f>
        <v>1.6895012009326142</v>
      </c>
      <c r="AG11" s="84">
        <f>IFERROR('1.37 Spirits share of exp'!AG11/'1.37 Spirits share of exp'!$B11,"")</f>
        <v>1.1787903952474674</v>
      </c>
      <c r="AH11" s="84">
        <f>IFERROR('1.37 Spirits share of exp'!AH11/'1.37 Spirits share of exp'!$B11,"")</f>
        <v>0.34962734283557345</v>
      </c>
      <c r="AI11" s="84">
        <f>IFERROR('1.37 Spirits share of exp'!AI11/'1.37 Spirits share of exp'!$B11,"")</f>
        <v>1.0721086986931272</v>
      </c>
      <c r="AJ11" s="84">
        <f>IFERROR('1.37 Spirits share of exp'!AJ11/'1.37 Spirits share of exp'!$B11,"")</f>
        <v>0.76702756619302614</v>
      </c>
      <c r="AK11" s="84">
        <f>IFERROR('1.37 Spirits share of exp'!AK11/'1.37 Spirits share of exp'!$B11,"")</f>
        <v>1.1003472837150134</v>
      </c>
      <c r="AL11" s="84">
        <f>IFERROR('1.37 Spirits share of exp'!AL11/'1.37 Spirits share of exp'!$B11,"")</f>
        <v>0.7063378599482949</v>
      </c>
      <c r="AM11" s="84">
        <f>IFERROR('1.37 Spirits share of exp'!AM11/'1.37 Spirits share of exp'!$B11,"")</f>
        <v>1.1754441073852611</v>
      </c>
      <c r="AN11" s="84">
        <f>IFERROR('1.37 Spirits share of exp'!AN11/'1.37 Spirits share of exp'!$B11,"")</f>
        <v>0.44766958133666601</v>
      </c>
      <c r="AO11" s="84">
        <f>IFERROR('1.37 Spirits share of exp'!AO11/'1.37 Spirits share of exp'!$B11,"")</f>
        <v>0.99035867715753501</v>
      </c>
      <c r="AP11" s="84">
        <f>IFERROR('1.37 Spirits share of exp'!AP11/'1.37 Spirits share of exp'!$B11,"")</f>
        <v>0.78996421772791148</v>
      </c>
      <c r="AQ11" s="84">
        <f>IFERROR('1.37 Spirits share of exp'!AQ11/'1.37 Spirits share of exp'!$B11,"")</f>
        <v>0.48375003309273718</v>
      </c>
      <c r="AR11" s="84">
        <f>IFERROR('1.37 Spirits share of exp'!AR11/'1.37 Spirits share of exp'!$B11,"")</f>
        <v>0.34365529853982923</v>
      </c>
      <c r="AS11" s="84">
        <f>IFERROR('1.37 Spirits share of exp'!AS11/'1.37 Spirits share of exp'!$B11,"")</f>
        <v>0.75414306484449467</v>
      </c>
      <c r="AT11" s="84">
        <f>IFERROR('1.37 Spirits share of exp'!AT11/'1.37 Spirits share of exp'!$B11,"")</f>
        <v>1.0127879281204268</v>
      </c>
      <c r="AU11" s="84">
        <f>IFERROR('1.37 Spirits share of exp'!AU11/'1.37 Spirits share of exp'!$B11,"")</f>
        <v>0.87466423146383476</v>
      </c>
      <c r="AV11" s="84">
        <f>IFERROR('1.37 Spirits share of exp'!AV11/'1.37 Spirits share of exp'!$B11,"")</f>
        <v>0.78838795554908314</v>
      </c>
      <c r="AW11" s="84">
        <f>IFERROR('1.37 Spirits share of exp'!AW11/'1.37 Spirits share of exp'!$B11,"")</f>
        <v>0.82993672932813678</v>
      </c>
      <c r="AX11" s="84">
        <f>IFERROR('1.37 Spirits share of exp'!AX11/'1.37 Spirits share of exp'!$B11,"")</f>
        <v>0.66518842918973986</v>
      </c>
      <c r="AY11" s="84">
        <f>IFERROR('1.37 Spirits share of exp'!AY11/'1.37 Spirits share of exp'!$B11,"")</f>
        <v>0.99687462988353803</v>
      </c>
      <c r="AZ11" s="84">
        <f>IFERROR('1.37 Spirits share of exp'!AZ11/'1.37 Spirits share of exp'!$B11,"")</f>
        <v>0.72059882897972938</v>
      </c>
      <c r="BA11" s="84">
        <f>IFERROR('1.37 Spirits share of exp'!BA11/'1.37 Spirits share of exp'!$B11,"")</f>
        <v>0.30155222738461163</v>
      </c>
      <c r="BB11" s="84">
        <f>IFERROR('1.37 Spirits share of exp'!BB11/'1.37 Spirits share of exp'!$B11,"")</f>
        <v>0.53954021627379722</v>
      </c>
      <c r="BC11" s="84">
        <f>IFERROR('1.37 Spirits share of exp'!BC11/'1.37 Spirits share of exp'!$B11,"")</f>
        <v>0.84397459595120827</v>
      </c>
      <c r="BD11" s="84">
        <f>IFERROR('1.37 Spirits share of exp'!BD11/'1.37 Spirits share of exp'!$B11,"")</f>
        <v>0.73170505977548905</v>
      </c>
      <c r="BE11" s="84">
        <f>IFERROR('1.37 Spirits share of exp'!BE11/'1.37 Spirits share of exp'!$B11,"")</f>
        <v>0.34884535621356472</v>
      </c>
      <c r="BF11" s="84">
        <f>IFERROR('1.37 Spirits share of exp'!BF11/'1.37 Spirits share of exp'!$B11,"")</f>
        <v>0.16901721054405403</v>
      </c>
      <c r="BG11" s="84">
        <f>IFERROR('1.37 Spirits share of exp'!BG11/'1.37 Spirits share of exp'!$B11,"")</f>
        <v>1.2087260885748232</v>
      </c>
      <c r="BH11" s="84" t="str">
        <f>IFERROR('1.37 Spirits share of exp'!BH11/'1.37 Spirits share of exp'!$B11,"")</f>
        <v/>
      </c>
      <c r="BI11" s="84">
        <f>IFERROR('1.37 Spirits share of exp'!BI11/'1.37 Spirits share of exp'!$B11,"")</f>
        <v>1.0006733117688356</v>
      </c>
      <c r="BJ11" s="84">
        <f>IFERROR('1.37 Spirits share of exp'!BJ11/'1.37 Spirits share of exp'!$B11,"")</f>
        <v>0.15937204456467993</v>
      </c>
      <c r="BK11" s="84">
        <f>IFERROR('1.37 Spirits share of exp'!BK11/'1.37 Spirits share of exp'!$B11,"")</f>
        <v>0.52597216390521562</v>
      </c>
      <c r="BL11" s="84">
        <f>IFERROR('1.37 Spirits share of exp'!BL11/'1.37 Spirits share of exp'!$B11,"")</f>
        <v>0.3845377052857728</v>
      </c>
      <c r="BM11" s="84" t="str">
        <f>IFERROR('1.37 Spirits share of exp'!BM11/'1.37 Spirits share of exp'!$B11,"")</f>
        <v/>
      </c>
      <c r="BN11" s="84">
        <f>IFERROR('1.37 Spirits share of exp'!BN11/'1.37 Spirits share of exp'!$B11,"")</f>
        <v>0.81943107372705448</v>
      </c>
      <c r="BO11" s="84">
        <f>IFERROR('1.37 Spirits share of exp'!BO11/'1.37 Spirits share of exp'!$B11,"")</f>
        <v>0.51798044199866933</v>
      </c>
      <c r="BP11" s="84">
        <f>IFERROR('1.37 Spirits share of exp'!BP11/'1.37 Spirits share of exp'!$B11,"")</f>
        <v>2.0767898510731686</v>
      </c>
      <c r="BQ11" s="84">
        <f>IFERROR('1.37 Spirits share of exp'!BQ11/'1.37 Spirits share of exp'!$B11,"")</f>
        <v>0.87742891307947779</v>
      </c>
      <c r="BR11" s="84">
        <f>IFERROR('1.37 Spirits share of exp'!BR11/'1.37 Spirits share of exp'!$B11,"")</f>
        <v>0.77341929736980819</v>
      </c>
      <c r="BS11" s="84">
        <f>IFERROR('1.37 Spirits share of exp'!BS11/'1.37 Spirits share of exp'!$B11,"")</f>
        <v>0.89411448251590353</v>
      </c>
      <c r="BT11" s="84">
        <f>IFERROR('1.37 Spirits share of exp'!BT11/'1.37 Spirits share of exp'!$B11,"")</f>
        <v>0.78582139036133702</v>
      </c>
      <c r="BU11" s="84">
        <f>IFERROR('1.37 Spirits share of exp'!BU11/'1.37 Spirits share of exp'!$B11,"")</f>
        <v>0.45944704349165305</v>
      </c>
      <c r="BV11" s="84">
        <f>IFERROR('1.37 Spirits share of exp'!BV11/'1.37 Spirits share of exp'!$B11,"")</f>
        <v>0.38431369443057989</v>
      </c>
      <c r="BW11" s="84">
        <f>IFERROR('1.37 Spirits share of exp'!BW11/'1.37 Spirits share of exp'!$B11,"")</f>
        <v>0.46624405375261185</v>
      </c>
      <c r="BX11" s="84">
        <f>IFERROR('1.37 Spirits share of exp'!BX11/'1.37 Spirits share of exp'!$B11,"")</f>
        <v>0.80311361051368968</v>
      </c>
      <c r="BY11" s="84">
        <f>IFERROR('1.37 Spirits share of exp'!BY11/'1.37 Spirits share of exp'!$B11,"")</f>
        <v>0.9589154301619367</v>
      </c>
      <c r="BZ11" s="84">
        <f>IFERROR('1.37 Spirits share of exp'!BZ11/'1.37 Spirits share of exp'!$B11,"")</f>
        <v>0.80020778554263272</v>
      </c>
      <c r="CA11" s="84">
        <f>IFERROR('1.37 Spirits share of exp'!CA11/'1.37 Spirits share of exp'!$B11,"")</f>
        <v>0.79112968248919269</v>
      </c>
      <c r="CB11" s="84">
        <f>IFERROR('1.37 Spirits share of exp'!CB11/'1.37 Spirits share of exp'!$B11,"")</f>
        <v>0.64156787979150864</v>
      </c>
      <c r="CC11" s="84">
        <f>IFERROR('1.37 Spirits share of exp'!CC11/'1.37 Spirits share of exp'!$B11,"")</f>
        <v>0.89304636313039165</v>
      </c>
      <c r="CD11" s="84">
        <f>IFERROR('1.37 Spirits share of exp'!CD11/'1.37 Spirits share of exp'!$B11,"")</f>
        <v>0.71668111796329725</v>
      </c>
      <c r="CE11" s="84">
        <f>IFERROR('1.37 Spirits share of exp'!CE11/'1.37 Spirits share of exp'!$B11,"")</f>
        <v>0.64974103143897943</v>
      </c>
      <c r="CF11" s="84">
        <f>IFERROR('1.37 Spirits share of exp'!CF11/'1.37 Spirits share of exp'!$B11,"")</f>
        <v>0.3936993031400704</v>
      </c>
      <c r="CG11" s="84">
        <f>IFERROR('1.37 Spirits share of exp'!CG11/'1.37 Spirits share of exp'!$B11,"")</f>
        <v>1.0447870776450234</v>
      </c>
      <c r="CH11" s="84">
        <f>IFERROR('1.37 Spirits share of exp'!CH11/'1.37 Spirits share of exp'!$B11,"")</f>
        <v>0.63502002055784668</v>
      </c>
      <c r="CI11" s="84">
        <f>IFERROR('1.37 Spirits share of exp'!CI11/'1.37 Spirits share of exp'!$B11,"")</f>
        <v>0.39576125767815107</v>
      </c>
      <c r="CJ11" s="84">
        <f>IFERROR('1.37 Spirits share of exp'!CJ11/'1.37 Spirits share of exp'!$B11,"")</f>
        <v>1.0819921573989097</v>
      </c>
      <c r="CK11" s="84">
        <f>IFERROR('1.37 Spirits share of exp'!CK11/'1.37 Spirits share of exp'!$B11,"")</f>
        <v>0.66046904363531089</v>
      </c>
      <c r="CL11" s="84">
        <f>IFERROR('1.37 Spirits share of exp'!CL11/'1.37 Spirits share of exp'!$B11,"")</f>
        <v>0.34236909852446101</v>
      </c>
      <c r="CM11" s="84">
        <f>IFERROR('1.37 Spirits share of exp'!CM11/'1.37 Spirits share of exp'!$B11,"")</f>
        <v>0.53218591016303074</v>
      </c>
      <c r="CN11" s="84">
        <f>IFERROR('1.37 Spirits share of exp'!CN11/'1.37 Spirits share of exp'!$B11,"")</f>
        <v>1.5329489721904979</v>
      </c>
      <c r="CO11" s="84">
        <f>IFERROR('1.37 Spirits share of exp'!CO11/'1.37 Spirits share of exp'!$B11,"")</f>
        <v>0.43670064598617897</v>
      </c>
      <c r="CP11" s="84">
        <f>IFERROR('1.37 Spirits share of exp'!CP11/'1.37 Spirits share of exp'!$B11,"")</f>
        <v>1.4733302794233092</v>
      </c>
      <c r="CR11" s="88"/>
    </row>
    <row r="12" spans="1:96" x14ac:dyDescent="0.25">
      <c r="A12" s="78" t="s">
        <v>33</v>
      </c>
      <c r="B12" s="84">
        <f>IFERROR('1.37 Spirits share of exp'!B12/'1.37 Spirits share of exp'!$B12,"")</f>
        <v>1</v>
      </c>
      <c r="C12" s="84">
        <f>IFERROR('1.37 Spirits share of exp'!C12/'1.37 Spirits share of exp'!$B12,"")</f>
        <v>1.4684939645068038</v>
      </c>
      <c r="D12" s="84">
        <f>IFERROR('1.37 Spirits share of exp'!D12/'1.37 Spirits share of exp'!$B12,"")</f>
        <v>1.3860475980394673</v>
      </c>
      <c r="E12" s="84">
        <f>IFERROR('1.37 Spirits share of exp'!E12/'1.37 Spirits share of exp'!$B12,"")</f>
        <v>1.744397445175099</v>
      </c>
      <c r="F12" s="84">
        <f>IFERROR('1.37 Spirits share of exp'!F12/'1.37 Spirits share of exp'!$B12,"")</f>
        <v>0.64580220236971053</v>
      </c>
      <c r="G12" s="84">
        <f>IFERROR('1.37 Spirits share of exp'!G12/'1.37 Spirits share of exp'!$B12,"")</f>
        <v>2.4734784727710761</v>
      </c>
      <c r="H12" s="84">
        <f>IFERROR('1.37 Spirits share of exp'!H12/'1.37 Spirits share of exp'!$B12,"")</f>
        <v>0.20438671958949994</v>
      </c>
      <c r="I12" s="84">
        <f>IFERROR('1.37 Spirits share of exp'!I12/'1.37 Spirits share of exp'!$B12,"")</f>
        <v>0.82765994882615035</v>
      </c>
      <c r="J12" s="84">
        <f>IFERROR('1.37 Spirits share of exp'!J12/'1.37 Spirits share of exp'!$B12,"")</f>
        <v>1.1493590426120395</v>
      </c>
      <c r="K12" s="84">
        <f>IFERROR('1.37 Spirits share of exp'!K12/'1.37 Spirits share of exp'!$B12,"")</f>
        <v>0.83076638019109705</v>
      </c>
      <c r="L12" s="84">
        <f>IFERROR('1.37 Spirits share of exp'!L12/'1.37 Spirits share of exp'!$B12,"")</f>
        <v>2.2624349102757759</v>
      </c>
      <c r="M12" s="84">
        <f>IFERROR('1.37 Spirits share of exp'!M12/'1.37 Spirits share of exp'!$B12,"")</f>
        <v>0.96069845446135849</v>
      </c>
      <c r="N12" s="84">
        <f>IFERROR('1.37 Spirits share of exp'!N12/'1.37 Spirits share of exp'!$B12,"")</f>
        <v>0.80563619729883118</v>
      </c>
      <c r="O12" s="84">
        <f>IFERROR('1.37 Spirits share of exp'!O12/'1.37 Spirits share of exp'!$B12,"")</f>
        <v>1.2789566829256918</v>
      </c>
      <c r="P12" s="84">
        <f>IFERROR('1.37 Spirits share of exp'!P12/'1.37 Spirits share of exp'!$B12,"")</f>
        <v>1.4738883546814627</v>
      </c>
      <c r="Q12" s="84">
        <f>IFERROR('1.37 Spirits share of exp'!Q12/'1.37 Spirits share of exp'!$B12,"")</f>
        <v>1.309708575073852</v>
      </c>
      <c r="R12" s="84">
        <f>IFERROR('1.37 Spirits share of exp'!R12/'1.37 Spirits share of exp'!$B12,"")</f>
        <v>2.2851472792324605</v>
      </c>
      <c r="S12" s="84">
        <f>IFERROR('1.37 Spirits share of exp'!S12/'1.37 Spirits share of exp'!$B12,"")</f>
        <v>0.30060326870055976</v>
      </c>
      <c r="T12" s="84">
        <f>IFERROR('1.37 Spirits share of exp'!T12/'1.37 Spirits share of exp'!$B12,"")</f>
        <v>0.53467306540293102</v>
      </c>
      <c r="U12" s="84">
        <f>IFERROR('1.37 Spirits share of exp'!U12/'1.37 Spirits share of exp'!$B12,"")</f>
        <v>0.51946649806282708</v>
      </c>
      <c r="V12" s="84">
        <f>IFERROR('1.37 Spirits share of exp'!V12/'1.37 Spirits share of exp'!$B12,"")</f>
        <v>0.62514191804464525</v>
      </c>
      <c r="W12" s="84">
        <f>IFERROR('1.37 Spirits share of exp'!W12/'1.37 Spirits share of exp'!$B12,"")</f>
        <v>0.95196281975821839</v>
      </c>
      <c r="X12" s="84">
        <f>IFERROR('1.37 Spirits share of exp'!X12/'1.37 Spirits share of exp'!$B12,"")</f>
        <v>1.2687182591967376</v>
      </c>
      <c r="Y12" s="84">
        <f>IFERROR('1.37 Spirits share of exp'!Y12/'1.37 Spirits share of exp'!$B12,"")</f>
        <v>0.5079573097345248</v>
      </c>
      <c r="Z12" s="84">
        <f>IFERROR('1.37 Spirits share of exp'!Z12/'1.37 Spirits share of exp'!$B12,"")</f>
        <v>1.0227329244588566</v>
      </c>
      <c r="AA12" s="84">
        <f>IFERROR('1.37 Spirits share of exp'!AA12/'1.37 Spirits share of exp'!$B12,"")</f>
        <v>0.55838747413019019</v>
      </c>
      <c r="AB12" s="84">
        <f>IFERROR('1.37 Spirits share of exp'!AB12/'1.37 Spirits share of exp'!$B12,"")</f>
        <v>0.76107571618594083</v>
      </c>
      <c r="AC12" s="84">
        <f>IFERROR('1.37 Spirits share of exp'!AC12/'1.37 Spirits share of exp'!$B12,"")</f>
        <v>1.4859771771496173</v>
      </c>
      <c r="AD12" s="84">
        <f>IFERROR('1.37 Spirits share of exp'!AD12/'1.37 Spirits share of exp'!$B12,"")</f>
        <v>0.72549966791991516</v>
      </c>
      <c r="AE12" s="84">
        <f>IFERROR('1.37 Spirits share of exp'!AE12/'1.37 Spirits share of exp'!$B12,"")</f>
        <v>0.92882969309110164</v>
      </c>
      <c r="AF12" s="84">
        <f>IFERROR('1.37 Spirits share of exp'!AF12/'1.37 Spirits share of exp'!$B12,"")</f>
        <v>1.5765584977415852</v>
      </c>
      <c r="AG12" s="84">
        <f>IFERROR('1.37 Spirits share of exp'!AG12/'1.37 Spirits share of exp'!$B12,"")</f>
        <v>1.1099428959955215</v>
      </c>
      <c r="AH12" s="84">
        <f>IFERROR('1.37 Spirits share of exp'!AH12/'1.37 Spirits share of exp'!$B12,"")</f>
        <v>0.33175985014449055</v>
      </c>
      <c r="AI12" s="84">
        <f>IFERROR('1.37 Spirits share of exp'!AI12/'1.37 Spirits share of exp'!$B12,"")</f>
        <v>1.091584074259055</v>
      </c>
      <c r="AJ12" s="84">
        <f>IFERROR('1.37 Spirits share of exp'!AJ12/'1.37 Spirits share of exp'!$B12,"")</f>
        <v>0.76794842786020412</v>
      </c>
      <c r="AK12" s="84">
        <f>IFERROR('1.37 Spirits share of exp'!AK12/'1.37 Spirits share of exp'!$B12,"")</f>
        <v>0.9689672314367439</v>
      </c>
      <c r="AL12" s="84">
        <f>IFERROR('1.37 Spirits share of exp'!AL12/'1.37 Spirits share of exp'!$B12,"")</f>
        <v>0.68326491636194042</v>
      </c>
      <c r="AM12" s="84">
        <f>IFERROR('1.37 Spirits share of exp'!AM12/'1.37 Spirits share of exp'!$B12,"")</f>
        <v>1.1648297794956528</v>
      </c>
      <c r="AN12" s="84">
        <f>IFERROR('1.37 Spirits share of exp'!AN12/'1.37 Spirits share of exp'!$B12,"")</f>
        <v>0.44284608765694577</v>
      </c>
      <c r="AO12" s="84">
        <f>IFERROR('1.37 Spirits share of exp'!AO12/'1.37 Spirits share of exp'!$B12,"")</f>
        <v>1.0054441229213293</v>
      </c>
      <c r="AP12" s="84">
        <f>IFERROR('1.37 Spirits share of exp'!AP12/'1.37 Spirits share of exp'!$B12,"")</f>
        <v>0.77341001071475479</v>
      </c>
      <c r="AQ12" s="84">
        <f>IFERROR('1.37 Spirits share of exp'!AQ12/'1.37 Spirits share of exp'!$B12,"")</f>
        <v>0.52570087275799127</v>
      </c>
      <c r="AR12" s="84">
        <f>IFERROR('1.37 Spirits share of exp'!AR12/'1.37 Spirits share of exp'!$B12,"")</f>
        <v>0.30362902550158438</v>
      </c>
      <c r="AS12" s="84">
        <f>IFERROR('1.37 Spirits share of exp'!AS12/'1.37 Spirits share of exp'!$B12,"")</f>
        <v>0.70619776507968202</v>
      </c>
      <c r="AT12" s="84">
        <f>IFERROR('1.37 Spirits share of exp'!AT12/'1.37 Spirits share of exp'!$B12,"")</f>
        <v>1.0440772700655181</v>
      </c>
      <c r="AU12" s="84">
        <f>IFERROR('1.37 Spirits share of exp'!AU12/'1.37 Spirits share of exp'!$B12,"")</f>
        <v>0.85035887704097279</v>
      </c>
      <c r="AV12" s="84">
        <f>IFERROR('1.37 Spirits share of exp'!AV12/'1.37 Spirits share of exp'!$B12,"")</f>
        <v>0.75579788190424879</v>
      </c>
      <c r="AW12" s="84">
        <f>IFERROR('1.37 Spirits share of exp'!AW12/'1.37 Spirits share of exp'!$B12,"")</f>
        <v>0.77499162200689975</v>
      </c>
      <c r="AX12" s="84">
        <f>IFERROR('1.37 Spirits share of exp'!AX12/'1.37 Spirits share of exp'!$B12,"")</f>
        <v>0.63156454675422247</v>
      </c>
      <c r="AY12" s="84">
        <f>IFERROR('1.37 Spirits share of exp'!AY12/'1.37 Spirits share of exp'!$B12,"")</f>
        <v>0.94031978518132964</v>
      </c>
      <c r="AZ12" s="84">
        <f>IFERROR('1.37 Spirits share of exp'!AZ12/'1.37 Spirits share of exp'!$B12,"")</f>
        <v>0.74420643619825078</v>
      </c>
      <c r="BA12" s="84">
        <f>IFERROR('1.37 Spirits share of exp'!BA12/'1.37 Spirits share of exp'!$B12,"")</f>
        <v>0.31203482710886371</v>
      </c>
      <c r="BB12" s="84">
        <f>IFERROR('1.37 Spirits share of exp'!BB12/'1.37 Spirits share of exp'!$B12,"")</f>
        <v>0.56877381017500128</v>
      </c>
      <c r="BC12" s="84">
        <f>IFERROR('1.37 Spirits share of exp'!BC12/'1.37 Spirits share of exp'!$B12,"")</f>
        <v>0.88420626443191896</v>
      </c>
      <c r="BD12" s="84">
        <f>IFERROR('1.37 Spirits share of exp'!BD12/'1.37 Spirits share of exp'!$B12,"")</f>
        <v>0.71676410078692609</v>
      </c>
      <c r="BE12" s="84">
        <f>IFERROR('1.37 Spirits share of exp'!BE12/'1.37 Spirits share of exp'!$B12,"")</f>
        <v>0.33340992132071434</v>
      </c>
      <c r="BF12" s="84">
        <f>IFERROR('1.37 Spirits share of exp'!BF12/'1.37 Spirits share of exp'!$B12,"")</f>
        <v>0.15028253132387814</v>
      </c>
      <c r="BG12" s="84">
        <f>IFERROR('1.37 Spirits share of exp'!BG12/'1.37 Spirits share of exp'!$B12,"")</f>
        <v>1.2203397344186353</v>
      </c>
      <c r="BH12" s="84" t="str">
        <f>IFERROR('1.37 Spirits share of exp'!BH12/'1.37 Spirits share of exp'!$B12,"")</f>
        <v/>
      </c>
      <c r="BI12" s="84">
        <f>IFERROR('1.37 Spirits share of exp'!BI12/'1.37 Spirits share of exp'!$B12,"")</f>
        <v>0.97989469539473972</v>
      </c>
      <c r="BJ12" s="84">
        <f>IFERROR('1.37 Spirits share of exp'!BJ12/'1.37 Spirits share of exp'!$B12,"")</f>
        <v>0.15894619757114822</v>
      </c>
      <c r="BK12" s="84">
        <f>IFERROR('1.37 Spirits share of exp'!BK12/'1.37 Spirits share of exp'!$B12,"")</f>
        <v>0.44364374019358632</v>
      </c>
      <c r="BL12" s="84">
        <f>IFERROR('1.37 Spirits share of exp'!BL12/'1.37 Spirits share of exp'!$B12,"")</f>
        <v>0.36522447136920111</v>
      </c>
      <c r="BM12" s="84" t="str">
        <f>IFERROR('1.37 Spirits share of exp'!BM12/'1.37 Spirits share of exp'!$B12,"")</f>
        <v/>
      </c>
      <c r="BN12" s="84">
        <f>IFERROR('1.37 Spirits share of exp'!BN12/'1.37 Spirits share of exp'!$B12,"")</f>
        <v>0.78541697565510793</v>
      </c>
      <c r="BO12" s="84">
        <f>IFERROR('1.37 Spirits share of exp'!BO12/'1.37 Spirits share of exp'!$B12,"")</f>
        <v>0.55675256803369877</v>
      </c>
      <c r="BP12" s="84">
        <f>IFERROR('1.37 Spirits share of exp'!BP12/'1.37 Spirits share of exp'!$B12,"")</f>
        <v>2.0613888768871607</v>
      </c>
      <c r="BQ12" s="84">
        <f>IFERROR('1.37 Spirits share of exp'!BQ12/'1.37 Spirits share of exp'!$B12,"")</f>
        <v>0.86252707495402137</v>
      </c>
      <c r="BR12" s="84">
        <f>IFERROR('1.37 Spirits share of exp'!BR12/'1.37 Spirits share of exp'!$B12,"")</f>
        <v>0.74295902914838385</v>
      </c>
      <c r="BS12" s="84">
        <f>IFERROR('1.37 Spirits share of exp'!BS12/'1.37 Spirits share of exp'!$B12,"")</f>
        <v>0.88398541724408453</v>
      </c>
      <c r="BT12" s="84">
        <f>IFERROR('1.37 Spirits share of exp'!BT12/'1.37 Spirits share of exp'!$B12,"")</f>
        <v>0.77381728681762019</v>
      </c>
      <c r="BU12" s="84">
        <f>IFERROR('1.37 Spirits share of exp'!BU12/'1.37 Spirits share of exp'!$B12,"")</f>
        <v>0.45955518572195664</v>
      </c>
      <c r="BV12" s="84">
        <f>IFERROR('1.37 Spirits share of exp'!BV12/'1.37 Spirits share of exp'!$B12,"")</f>
        <v>0.38924788710376823</v>
      </c>
      <c r="BW12" s="84">
        <f>IFERROR('1.37 Spirits share of exp'!BW12/'1.37 Spirits share of exp'!$B12,"")</f>
        <v>0.43752509702523351</v>
      </c>
      <c r="BX12" s="84">
        <f>IFERROR('1.37 Spirits share of exp'!BX12/'1.37 Spirits share of exp'!$B12,"")</f>
        <v>0.77213245917954054</v>
      </c>
      <c r="BY12" s="84">
        <f>IFERROR('1.37 Spirits share of exp'!BY12/'1.37 Spirits share of exp'!$B12,"")</f>
        <v>0.94990546496251893</v>
      </c>
      <c r="BZ12" s="84">
        <f>IFERROR('1.37 Spirits share of exp'!BZ12/'1.37 Spirits share of exp'!$B12,"")</f>
        <v>0.79081582315924792</v>
      </c>
      <c r="CA12" s="84">
        <f>IFERROR('1.37 Spirits share of exp'!CA12/'1.37 Spirits share of exp'!$B12,"")</f>
        <v>0.79484622994981802</v>
      </c>
      <c r="CB12" s="84">
        <f>IFERROR('1.37 Spirits share of exp'!CB12/'1.37 Spirits share of exp'!$B12,"")</f>
        <v>0.66230617137285086</v>
      </c>
      <c r="CC12" s="84">
        <f>IFERROR('1.37 Spirits share of exp'!CC12/'1.37 Spirits share of exp'!$B12,"")</f>
        <v>0.88981578832569852</v>
      </c>
      <c r="CD12" s="84">
        <f>IFERROR('1.37 Spirits share of exp'!CD12/'1.37 Spirits share of exp'!$B12,"")</f>
        <v>0.70173839753447698</v>
      </c>
      <c r="CE12" s="84">
        <f>IFERROR('1.37 Spirits share of exp'!CE12/'1.37 Spirits share of exp'!$B12,"")</f>
        <v>0.63308098198888607</v>
      </c>
      <c r="CF12" s="84">
        <f>IFERROR('1.37 Spirits share of exp'!CF12/'1.37 Spirits share of exp'!$B12,"")</f>
        <v>0.37654076487004795</v>
      </c>
      <c r="CG12" s="84">
        <f>IFERROR('1.37 Spirits share of exp'!CG12/'1.37 Spirits share of exp'!$B12,"")</f>
        <v>1.0180675229218739</v>
      </c>
      <c r="CH12" s="84">
        <f>IFERROR('1.37 Spirits share of exp'!CH12/'1.37 Spirits share of exp'!$B12,"")</f>
        <v>0.62207916351187353</v>
      </c>
      <c r="CI12" s="84">
        <f>IFERROR('1.37 Spirits share of exp'!CI12/'1.37 Spirits share of exp'!$B12,"")</f>
        <v>0.3881969990517391</v>
      </c>
      <c r="CJ12" s="84">
        <f>IFERROR('1.37 Spirits share of exp'!CJ12/'1.37 Spirits share of exp'!$B12,"")</f>
        <v>1.0461403098332753</v>
      </c>
      <c r="CK12" s="84">
        <f>IFERROR('1.37 Spirits share of exp'!CK12/'1.37 Spirits share of exp'!$B12,"")</f>
        <v>0.65471394396834981</v>
      </c>
      <c r="CL12" s="84">
        <f>IFERROR('1.37 Spirits share of exp'!CL12/'1.37 Spirits share of exp'!$B12,"")</f>
        <v>0.33757385087287373</v>
      </c>
      <c r="CM12" s="84">
        <f>IFERROR('1.37 Spirits share of exp'!CM12/'1.37 Spirits share of exp'!$B12,"")</f>
        <v>0.54572415528913265</v>
      </c>
      <c r="CN12" s="84">
        <f>IFERROR('1.37 Spirits share of exp'!CN12/'1.37 Spirits share of exp'!$B12,"")</f>
        <v>1.5412405650158525</v>
      </c>
      <c r="CO12" s="84">
        <f>IFERROR('1.37 Spirits share of exp'!CO12/'1.37 Spirits share of exp'!$B12,"")</f>
        <v>0.43516599995978134</v>
      </c>
      <c r="CP12" s="84">
        <f>IFERROR('1.37 Spirits share of exp'!CP12/'1.37 Spirits share of exp'!$B12,"")</f>
        <v>1.447595744155052</v>
      </c>
      <c r="CR12" s="88"/>
    </row>
    <row r="13" spans="1:96" x14ac:dyDescent="0.25">
      <c r="A13" s="78" t="s">
        <v>34</v>
      </c>
      <c r="B13" s="84">
        <f>IFERROR('1.37 Spirits share of exp'!B13/'1.37 Spirits share of exp'!$B13,"")</f>
        <v>1</v>
      </c>
      <c r="C13" s="84">
        <f>IFERROR('1.37 Spirits share of exp'!C13/'1.37 Spirits share of exp'!$B13,"")</f>
        <v>1.4709977910341776</v>
      </c>
      <c r="D13" s="84">
        <f>IFERROR('1.37 Spirits share of exp'!D13/'1.37 Spirits share of exp'!$B13,"")</f>
        <v>1.2994170296546954</v>
      </c>
      <c r="E13" s="84">
        <f>IFERROR('1.37 Spirits share of exp'!E13/'1.37 Spirits share of exp'!$B13,"")</f>
        <v>1.7271736684046888</v>
      </c>
      <c r="F13" s="84">
        <f>IFERROR('1.37 Spirits share of exp'!F13/'1.37 Spirits share of exp'!$B13,"")</f>
        <v>0.63719362886286801</v>
      </c>
      <c r="G13" s="84">
        <f>IFERROR('1.37 Spirits share of exp'!G13/'1.37 Spirits share of exp'!$B13,"")</f>
        <v>2.4107783274829271</v>
      </c>
      <c r="H13" s="84">
        <f>IFERROR('1.37 Spirits share of exp'!H13/'1.37 Spirits share of exp'!$B13,"")</f>
        <v>0.20335256842395918</v>
      </c>
      <c r="I13" s="84">
        <f>IFERROR('1.37 Spirits share of exp'!I13/'1.37 Spirits share of exp'!$B13,"")</f>
        <v>0.81490893892713312</v>
      </c>
      <c r="J13" s="84">
        <f>IFERROR('1.37 Spirits share of exp'!J13/'1.37 Spirits share of exp'!$B13,"")</f>
        <v>1.1507046890381396</v>
      </c>
      <c r="K13" s="84">
        <f>IFERROR('1.37 Spirits share of exp'!K13/'1.37 Spirits share of exp'!$B13,"")</f>
        <v>0.80419687136940154</v>
      </c>
      <c r="L13" s="84">
        <f>IFERROR('1.37 Spirits share of exp'!L13/'1.37 Spirits share of exp'!$B13,"")</f>
        <v>2.2139426301118235</v>
      </c>
      <c r="M13" s="84">
        <f>IFERROR('1.37 Spirits share of exp'!M13/'1.37 Spirits share of exp'!$B13,"")</f>
        <v>0.95749322101612588</v>
      </c>
      <c r="N13" s="84">
        <f>IFERROR('1.37 Spirits share of exp'!N13/'1.37 Spirits share of exp'!$B13,"")</f>
        <v>0.79810239556731588</v>
      </c>
      <c r="O13" s="84">
        <f>IFERROR('1.37 Spirits share of exp'!O13/'1.37 Spirits share of exp'!$B13,"")</f>
        <v>1.2383715890161151</v>
      </c>
      <c r="P13" s="84">
        <f>IFERROR('1.37 Spirits share of exp'!P13/'1.37 Spirits share of exp'!$B13,"")</f>
        <v>1.4563608180526679</v>
      </c>
      <c r="Q13" s="84">
        <f>IFERROR('1.37 Spirits share of exp'!Q13/'1.37 Spirits share of exp'!$B13,"")</f>
        <v>1.2954450476049939</v>
      </c>
      <c r="R13" s="84">
        <f>IFERROR('1.37 Spirits share of exp'!R13/'1.37 Spirits share of exp'!$B13,"")</f>
        <v>2.2922322433163838</v>
      </c>
      <c r="S13" s="84">
        <f>IFERROR('1.37 Spirits share of exp'!S13/'1.37 Spirits share of exp'!$B13,"")</f>
        <v>0.30296499634644586</v>
      </c>
      <c r="T13" s="84">
        <f>IFERROR('1.37 Spirits share of exp'!T13/'1.37 Spirits share of exp'!$B13,"")</f>
        <v>0.54196079419865373</v>
      </c>
      <c r="U13" s="84">
        <f>IFERROR('1.37 Spirits share of exp'!U13/'1.37 Spirits share of exp'!$B13,"")</f>
        <v>0.52938279528887577</v>
      </c>
      <c r="V13" s="84">
        <f>IFERROR('1.37 Spirits share of exp'!V13/'1.37 Spirits share of exp'!$B13,"")</f>
        <v>0.61838184205471725</v>
      </c>
      <c r="W13" s="84">
        <f>IFERROR('1.37 Spirits share of exp'!W13/'1.37 Spirits share of exp'!$B13,"")</f>
        <v>0.95298649201485608</v>
      </c>
      <c r="X13" s="84">
        <f>IFERROR('1.37 Spirits share of exp'!X13/'1.37 Spirits share of exp'!$B13,"")</f>
        <v>1.3409757852910564</v>
      </c>
      <c r="Y13" s="84">
        <f>IFERROR('1.37 Spirits share of exp'!Y13/'1.37 Spirits share of exp'!$B13,"")</f>
        <v>0.50162594004285022</v>
      </c>
      <c r="Z13" s="84">
        <f>IFERROR('1.37 Spirits share of exp'!Z13/'1.37 Spirits share of exp'!$B13,"")</f>
        <v>0.95281793681218785</v>
      </c>
      <c r="AA13" s="84">
        <f>IFERROR('1.37 Spirits share of exp'!AA13/'1.37 Spirits share of exp'!$B13,"")</f>
        <v>0.53813639558379978</v>
      </c>
      <c r="AB13" s="84">
        <f>IFERROR('1.37 Spirits share of exp'!AB13/'1.37 Spirits share of exp'!$B13,"")</f>
        <v>0.72815286385749045</v>
      </c>
      <c r="AC13" s="84">
        <f>IFERROR('1.37 Spirits share of exp'!AC13/'1.37 Spirits share of exp'!$B13,"")</f>
        <v>1.4414527880461256</v>
      </c>
      <c r="AD13" s="84">
        <f>IFERROR('1.37 Spirits share of exp'!AD13/'1.37 Spirits share of exp'!$B13,"")</f>
        <v>0.69780146944926691</v>
      </c>
      <c r="AE13" s="84">
        <f>IFERROR('1.37 Spirits share of exp'!AE13/'1.37 Spirits share of exp'!$B13,"")</f>
        <v>0.88218710886069551</v>
      </c>
      <c r="AF13" s="84">
        <f>IFERROR('1.37 Spirits share of exp'!AF13/'1.37 Spirits share of exp'!$B13,"")</f>
        <v>1.4615952011247231</v>
      </c>
      <c r="AG13" s="84">
        <f>IFERROR('1.37 Spirits share of exp'!AG13/'1.37 Spirits share of exp'!$B13,"")</f>
        <v>1.0986016756779511</v>
      </c>
      <c r="AH13" s="84">
        <f>IFERROR('1.37 Spirits share of exp'!AH13/'1.37 Spirits share of exp'!$B13,"")</f>
        <v>0.31321326860676224</v>
      </c>
      <c r="AI13" s="84">
        <f>IFERROR('1.37 Spirits share of exp'!AI13/'1.37 Spirits share of exp'!$B13,"")</f>
        <v>1.0837362049352051</v>
      </c>
      <c r="AJ13" s="84">
        <f>IFERROR('1.37 Spirits share of exp'!AJ13/'1.37 Spirits share of exp'!$B13,"")</f>
        <v>0.68456592477647082</v>
      </c>
      <c r="AK13" s="84">
        <f>IFERROR('1.37 Spirits share of exp'!AK13/'1.37 Spirits share of exp'!$B13,"")</f>
        <v>0.98298231731918129</v>
      </c>
      <c r="AL13" s="84">
        <f>IFERROR('1.37 Spirits share of exp'!AL13/'1.37 Spirits share of exp'!$B13,"")</f>
        <v>0.67450674730200777</v>
      </c>
      <c r="AM13" s="84">
        <f>IFERROR('1.37 Spirits share of exp'!AM13/'1.37 Spirits share of exp'!$B13,"")</f>
        <v>1.1269424540814079</v>
      </c>
      <c r="AN13" s="84">
        <f>IFERROR('1.37 Spirits share of exp'!AN13/'1.37 Spirits share of exp'!$B13,"")</f>
        <v>0.42268893489062365</v>
      </c>
      <c r="AO13" s="84">
        <f>IFERROR('1.37 Spirits share of exp'!AO13/'1.37 Spirits share of exp'!$B13,"")</f>
        <v>1.0869979253301656</v>
      </c>
      <c r="AP13" s="84">
        <f>IFERROR('1.37 Spirits share of exp'!AP13/'1.37 Spirits share of exp'!$B13,"")</f>
        <v>0.74411850302550964</v>
      </c>
      <c r="AQ13" s="84">
        <f>IFERROR('1.37 Spirits share of exp'!AQ13/'1.37 Spirits share of exp'!$B13,"")</f>
        <v>0.52562608224721841</v>
      </c>
      <c r="AR13" s="84">
        <f>IFERROR('1.37 Spirits share of exp'!AR13/'1.37 Spirits share of exp'!$B13,"")</f>
        <v>0.31915762805192771</v>
      </c>
      <c r="AS13" s="84">
        <f>IFERROR('1.37 Spirits share of exp'!AS13/'1.37 Spirits share of exp'!$B13,"")</f>
        <v>0.65916952497259296</v>
      </c>
      <c r="AT13" s="84">
        <f>IFERROR('1.37 Spirits share of exp'!AT13/'1.37 Spirits share of exp'!$B13,"")</f>
        <v>1.0156059375288471</v>
      </c>
      <c r="AU13" s="84">
        <f>IFERROR('1.37 Spirits share of exp'!AU13/'1.37 Spirits share of exp'!$B13,"")</f>
        <v>0.74422361097295753</v>
      </c>
      <c r="AV13" s="84">
        <f>IFERROR('1.37 Spirits share of exp'!AV13/'1.37 Spirits share of exp'!$B13,"")</f>
        <v>0.73700495673633326</v>
      </c>
      <c r="AW13" s="84">
        <f>IFERROR('1.37 Spirits share of exp'!AW13/'1.37 Spirits share of exp'!$B13,"")</f>
        <v>0.72243310255735627</v>
      </c>
      <c r="AX13" s="84">
        <f>IFERROR('1.37 Spirits share of exp'!AX13/'1.37 Spirits share of exp'!$B13,"")</f>
        <v>0.59306611361956885</v>
      </c>
      <c r="AY13" s="84">
        <f>IFERROR('1.37 Spirits share of exp'!AY13/'1.37 Spirits share of exp'!$B13,"")</f>
        <v>0.88394152853767705</v>
      </c>
      <c r="AZ13" s="84">
        <f>IFERROR('1.37 Spirits share of exp'!AZ13/'1.37 Spirits share of exp'!$B13,"")</f>
        <v>0.74930748038807304</v>
      </c>
      <c r="BA13" s="84">
        <f>IFERROR('1.37 Spirits share of exp'!BA13/'1.37 Spirits share of exp'!$B13,"")</f>
        <v>0.32824829138225126</v>
      </c>
      <c r="BB13" s="84">
        <f>IFERROR('1.37 Spirits share of exp'!BB13/'1.37 Spirits share of exp'!$B13,"")</f>
        <v>0.58157064327789509</v>
      </c>
      <c r="BC13" s="84">
        <f>IFERROR('1.37 Spirits share of exp'!BC13/'1.37 Spirits share of exp'!$B13,"")</f>
        <v>0.87065856209680037</v>
      </c>
      <c r="BD13" s="84">
        <f>IFERROR('1.37 Spirits share of exp'!BD13/'1.37 Spirits share of exp'!$B13,"")</f>
        <v>0.69612117588952183</v>
      </c>
      <c r="BE13" s="84">
        <f>IFERROR('1.37 Spirits share of exp'!BE13/'1.37 Spirits share of exp'!$B13,"")</f>
        <v>0.31934445356910107</v>
      </c>
      <c r="BF13" s="84">
        <f>IFERROR('1.37 Spirits share of exp'!BF13/'1.37 Spirits share of exp'!$B13,"")</f>
        <v>0.13469790896641984</v>
      </c>
      <c r="BG13" s="84">
        <f>IFERROR('1.37 Spirits share of exp'!BG13/'1.37 Spirits share of exp'!$B13,"")</f>
        <v>1.1368442296667234</v>
      </c>
      <c r="BH13" s="84" t="str">
        <f>IFERROR('1.37 Spirits share of exp'!BH13/'1.37 Spirits share of exp'!$B13,"")</f>
        <v/>
      </c>
      <c r="BI13" s="84">
        <f>IFERROR('1.37 Spirits share of exp'!BI13/'1.37 Spirits share of exp'!$B13,"")</f>
        <v>0.96856423278865134</v>
      </c>
      <c r="BJ13" s="84">
        <f>IFERROR('1.37 Spirits share of exp'!BJ13/'1.37 Spirits share of exp'!$B13,"")</f>
        <v>0.19462996979013317</v>
      </c>
      <c r="BK13" s="84">
        <f>IFERROR('1.37 Spirits share of exp'!BK13/'1.37 Spirits share of exp'!$B13,"")</f>
        <v>0.51337197251531275</v>
      </c>
      <c r="BL13" s="84">
        <f>IFERROR('1.37 Spirits share of exp'!BL13/'1.37 Spirits share of exp'!$B13,"")</f>
        <v>0.36921877929879665</v>
      </c>
      <c r="BM13" s="84" t="str">
        <f>IFERROR('1.37 Spirits share of exp'!BM13/'1.37 Spirits share of exp'!$B13,"")</f>
        <v/>
      </c>
      <c r="BN13" s="84">
        <f>IFERROR('1.37 Spirits share of exp'!BN13/'1.37 Spirits share of exp'!$B13,"")</f>
        <v>0.7619063182842698</v>
      </c>
      <c r="BO13" s="84">
        <f>IFERROR('1.37 Spirits share of exp'!BO13/'1.37 Spirits share of exp'!$B13,"")</f>
        <v>0.56691859831792912</v>
      </c>
      <c r="BP13" s="84">
        <f>IFERROR('1.37 Spirits share of exp'!BP13/'1.37 Spirits share of exp'!$B13,"")</f>
        <v>2.0332455341875617</v>
      </c>
      <c r="BQ13" s="84">
        <f>IFERROR('1.37 Spirits share of exp'!BQ13/'1.37 Spirits share of exp'!$B13,"")</f>
        <v>0.86014838113996528</v>
      </c>
      <c r="BR13" s="84">
        <f>IFERROR('1.37 Spirits share of exp'!BR13/'1.37 Spirits share of exp'!$B13,"")</f>
        <v>0.72225101968542127</v>
      </c>
      <c r="BS13" s="84">
        <f>IFERROR('1.37 Spirits share of exp'!BS13/'1.37 Spirits share of exp'!$B13,"")</f>
        <v>0.88640308095957521</v>
      </c>
      <c r="BT13" s="84">
        <f>IFERROR('1.37 Spirits share of exp'!BT13/'1.37 Spirits share of exp'!$B13,"")</f>
        <v>0.75074428114375291</v>
      </c>
      <c r="BU13" s="84">
        <f>IFERROR('1.37 Spirits share of exp'!BU13/'1.37 Spirits share of exp'!$B13,"")</f>
        <v>0.45165326110968063</v>
      </c>
      <c r="BV13" s="84">
        <f>IFERROR('1.37 Spirits share of exp'!BV13/'1.37 Spirits share of exp'!$B13,"")</f>
        <v>0.39016169442172827</v>
      </c>
      <c r="BW13" s="84">
        <f>IFERROR('1.37 Spirits share of exp'!BW13/'1.37 Spirits share of exp'!$B13,"")</f>
        <v>0.42157320843164564</v>
      </c>
      <c r="BX13" s="84">
        <f>IFERROR('1.37 Spirits share of exp'!BX13/'1.37 Spirits share of exp'!$B13,"")</f>
        <v>0.73815012787867662</v>
      </c>
      <c r="BY13" s="84">
        <f>IFERROR('1.37 Spirits share of exp'!BY13/'1.37 Spirits share of exp'!$B13,"")</f>
        <v>0.93689184607364728</v>
      </c>
      <c r="BZ13" s="84">
        <f>IFERROR('1.37 Spirits share of exp'!BZ13/'1.37 Spirits share of exp'!$B13,"")</f>
        <v>0.78222964261691896</v>
      </c>
      <c r="CA13" s="84">
        <f>IFERROR('1.37 Spirits share of exp'!CA13/'1.37 Spirits share of exp'!$B13,"")</f>
        <v>0.75007968532356317</v>
      </c>
      <c r="CB13" s="84">
        <f>IFERROR('1.37 Spirits share of exp'!CB13/'1.37 Spirits share of exp'!$B13,"")</f>
        <v>0.67844046521193357</v>
      </c>
      <c r="CC13" s="84">
        <f>IFERROR('1.37 Spirits share of exp'!CC13/'1.37 Spirits share of exp'!$B13,"")</f>
        <v>0.8548392645455779</v>
      </c>
      <c r="CD13" s="84">
        <f>IFERROR('1.37 Spirits share of exp'!CD13/'1.37 Spirits share of exp'!$B13,"")</f>
        <v>0.66566140326388701</v>
      </c>
      <c r="CE13" s="84">
        <f>IFERROR('1.37 Spirits share of exp'!CE13/'1.37 Spirits share of exp'!$B13,"")</f>
        <v>0.60348625211210427</v>
      </c>
      <c r="CF13" s="84">
        <f>IFERROR('1.37 Spirits share of exp'!CF13/'1.37 Spirits share of exp'!$B13,"")</f>
        <v>0.37819375471175937</v>
      </c>
      <c r="CG13" s="84">
        <f>IFERROR('1.37 Spirits share of exp'!CG13/'1.37 Spirits share of exp'!$B13,"")</f>
        <v>0.95842934872796737</v>
      </c>
      <c r="CH13" s="84">
        <f>IFERROR('1.37 Spirits share of exp'!CH13/'1.37 Spirits share of exp'!$B13,"")</f>
        <v>0.58534668478559149</v>
      </c>
      <c r="CI13" s="84">
        <f>IFERROR('1.37 Spirits share of exp'!CI13/'1.37 Spirits share of exp'!$B13,"")</f>
        <v>0.38353476853774676</v>
      </c>
      <c r="CJ13" s="84">
        <f>IFERROR('1.37 Spirits share of exp'!CJ13/'1.37 Spirits share of exp'!$B13,"")</f>
        <v>1.0790475631563774</v>
      </c>
      <c r="CK13" s="84">
        <f>IFERROR('1.37 Spirits share of exp'!CK13/'1.37 Spirits share of exp'!$B13,"")</f>
        <v>0.63592839415577163</v>
      </c>
      <c r="CL13" s="84">
        <f>IFERROR('1.37 Spirits share of exp'!CL13/'1.37 Spirits share of exp'!$B13,"")</f>
        <v>0.32253553857662537</v>
      </c>
      <c r="CM13" s="84">
        <f>IFERROR('1.37 Spirits share of exp'!CM13/'1.37 Spirits share of exp'!$B13,"")</f>
        <v>0.53637591209146762</v>
      </c>
      <c r="CN13" s="84">
        <f>IFERROR('1.37 Spirits share of exp'!CN13/'1.37 Spirits share of exp'!$B13,"")</f>
        <v>1.5503881824418508</v>
      </c>
      <c r="CO13" s="84">
        <f>IFERROR('1.37 Spirits share of exp'!CO13/'1.37 Spirits share of exp'!$B13,"")</f>
        <v>0.42346113223161819</v>
      </c>
      <c r="CP13" s="84">
        <f>IFERROR('1.37 Spirits share of exp'!CP13/'1.37 Spirits share of exp'!$B13,"")</f>
        <v>1.4173648386399096</v>
      </c>
      <c r="CR13" s="88"/>
    </row>
    <row r="14" spans="1:96" x14ac:dyDescent="0.25">
      <c r="A14" s="78" t="s">
        <v>35</v>
      </c>
      <c r="B14" s="84">
        <f>IFERROR('1.37 Spirits share of exp'!B14/'1.37 Spirits share of exp'!$B14,"")</f>
        <v>1</v>
      </c>
      <c r="C14" s="84">
        <f>IFERROR('1.37 Spirits share of exp'!C14/'1.37 Spirits share of exp'!$B14,"")</f>
        <v>1.4474406695256399</v>
      </c>
      <c r="D14" s="84">
        <f>IFERROR('1.37 Spirits share of exp'!D14/'1.37 Spirits share of exp'!$B14,"")</f>
        <v>1.1921488015763066</v>
      </c>
      <c r="E14" s="84">
        <f>IFERROR('1.37 Spirits share of exp'!E14/'1.37 Spirits share of exp'!$B14,"")</f>
        <v>1.6760445584798809</v>
      </c>
      <c r="F14" s="84">
        <f>IFERROR('1.37 Spirits share of exp'!F14/'1.37 Spirits share of exp'!$B14,"")</f>
        <v>0.63332910207085003</v>
      </c>
      <c r="G14" s="84">
        <f>IFERROR('1.37 Spirits share of exp'!G14/'1.37 Spirits share of exp'!$B14,"")</f>
        <v>2.3794069303388969</v>
      </c>
      <c r="H14" s="84">
        <f>IFERROR('1.37 Spirits share of exp'!H14/'1.37 Spirits share of exp'!$B14,"")</f>
        <v>0.18585819270401302</v>
      </c>
      <c r="I14" s="84">
        <f>IFERROR('1.37 Spirits share of exp'!I14/'1.37 Spirits share of exp'!$B14,"")</f>
        <v>0.81109602418386439</v>
      </c>
      <c r="J14" s="84">
        <f>IFERROR('1.37 Spirits share of exp'!J14/'1.37 Spirits share of exp'!$B14,"")</f>
        <v>1.1527050990325221</v>
      </c>
      <c r="K14" s="84">
        <f>IFERROR('1.37 Spirits share of exp'!K14/'1.37 Spirits share of exp'!$B14,"")</f>
        <v>0.79890650198799873</v>
      </c>
      <c r="L14" s="84">
        <f>IFERROR('1.37 Spirits share of exp'!L14/'1.37 Spirits share of exp'!$B14,"")</f>
        <v>2.2196898404229928</v>
      </c>
      <c r="M14" s="84">
        <f>IFERROR('1.37 Spirits share of exp'!M14/'1.37 Spirits share of exp'!$B14,"")</f>
        <v>1.0070031559921715</v>
      </c>
      <c r="N14" s="84">
        <f>IFERROR('1.37 Spirits share of exp'!N14/'1.37 Spirits share of exp'!$B14,"")</f>
        <v>0.80226234572870492</v>
      </c>
      <c r="O14" s="84">
        <f>IFERROR('1.37 Spirits share of exp'!O14/'1.37 Spirits share of exp'!$B14,"")</f>
        <v>1.2080381931735757</v>
      </c>
      <c r="P14" s="84">
        <f>IFERROR('1.37 Spirits share of exp'!P14/'1.37 Spirits share of exp'!$B14,"")</f>
        <v>1.4607656094645283</v>
      </c>
      <c r="Q14" s="84">
        <f>IFERROR('1.37 Spirits share of exp'!Q14/'1.37 Spirits share of exp'!$B14,"")</f>
        <v>1.2588043119267116</v>
      </c>
      <c r="R14" s="84">
        <f>IFERROR('1.37 Spirits share of exp'!R14/'1.37 Spirits share of exp'!$B14,"")</f>
        <v>2.4843591559065068</v>
      </c>
      <c r="S14" s="84">
        <f>IFERROR('1.37 Spirits share of exp'!S14/'1.37 Spirits share of exp'!$B14,"")</f>
        <v>0.30084288824194499</v>
      </c>
      <c r="T14" s="84">
        <f>IFERROR('1.37 Spirits share of exp'!T14/'1.37 Spirits share of exp'!$B14,"")</f>
        <v>0.54157783878362076</v>
      </c>
      <c r="U14" s="84">
        <f>IFERROR('1.37 Spirits share of exp'!U14/'1.37 Spirits share of exp'!$B14,"")</f>
        <v>0.52810092963760047</v>
      </c>
      <c r="V14" s="84">
        <f>IFERROR('1.37 Spirits share of exp'!V14/'1.37 Spirits share of exp'!$B14,"")</f>
        <v>0.62317409845340388</v>
      </c>
      <c r="W14" s="84">
        <f>IFERROR('1.37 Spirits share of exp'!W14/'1.37 Spirits share of exp'!$B14,"")</f>
        <v>0.96653803881553091</v>
      </c>
      <c r="X14" s="84">
        <f>IFERROR('1.37 Spirits share of exp'!X14/'1.37 Spirits share of exp'!$B14,"")</f>
        <v>1.4241731133701663</v>
      </c>
      <c r="Y14" s="84">
        <f>IFERROR('1.37 Spirits share of exp'!Y14/'1.37 Spirits share of exp'!$B14,"")</f>
        <v>0.48498215294358288</v>
      </c>
      <c r="Z14" s="84">
        <f>IFERROR('1.37 Spirits share of exp'!Z14/'1.37 Spirits share of exp'!$B14,"")</f>
        <v>0.9154264439870663</v>
      </c>
      <c r="AA14" s="84">
        <f>IFERROR('1.37 Spirits share of exp'!AA14/'1.37 Spirits share of exp'!$B14,"")</f>
        <v>0.54066000629682742</v>
      </c>
      <c r="AB14" s="84">
        <f>IFERROR('1.37 Spirits share of exp'!AB14/'1.37 Spirits share of exp'!$B14,"")</f>
        <v>0.66110753049150461</v>
      </c>
      <c r="AC14" s="84">
        <f>IFERROR('1.37 Spirits share of exp'!AC14/'1.37 Spirits share of exp'!$B14,"")</f>
        <v>1.3869673484104128</v>
      </c>
      <c r="AD14" s="84">
        <f>IFERROR('1.37 Spirits share of exp'!AD14/'1.37 Spirits share of exp'!$B14,"")</f>
        <v>0.7679009645106033</v>
      </c>
      <c r="AE14" s="84">
        <f>IFERROR('1.37 Spirits share of exp'!AE14/'1.37 Spirits share of exp'!$B14,"")</f>
        <v>0.88068989295926603</v>
      </c>
      <c r="AF14" s="84">
        <f>IFERROR('1.37 Spirits share of exp'!AF14/'1.37 Spirits share of exp'!$B14,"")</f>
        <v>1.4838285898725074</v>
      </c>
      <c r="AG14" s="84">
        <f>IFERROR('1.37 Spirits share of exp'!AG14/'1.37 Spirits share of exp'!$B14,"")</f>
        <v>1.1447160483387036</v>
      </c>
      <c r="AH14" s="84">
        <f>IFERROR('1.37 Spirits share of exp'!AH14/'1.37 Spirits share of exp'!$B14,"")</f>
        <v>0.30299085264937226</v>
      </c>
      <c r="AI14" s="84">
        <f>IFERROR('1.37 Spirits share of exp'!AI14/'1.37 Spirits share of exp'!$B14,"")</f>
        <v>1.0532121508206755</v>
      </c>
      <c r="AJ14" s="84">
        <f>IFERROR('1.37 Spirits share of exp'!AJ14/'1.37 Spirits share of exp'!$B14,"")</f>
        <v>0.6685031883552458</v>
      </c>
      <c r="AK14" s="84">
        <f>IFERROR('1.37 Spirits share of exp'!AK14/'1.37 Spirits share of exp'!$B14,"")</f>
        <v>1.0068074088918013</v>
      </c>
      <c r="AL14" s="84">
        <f>IFERROR('1.37 Spirits share of exp'!AL14/'1.37 Spirits share of exp'!$B14,"")</f>
        <v>0.68453413973657451</v>
      </c>
      <c r="AM14" s="84">
        <f>IFERROR('1.37 Spirits share of exp'!AM14/'1.37 Spirits share of exp'!$B14,"")</f>
        <v>1.0945292820269139</v>
      </c>
      <c r="AN14" s="84">
        <f>IFERROR('1.37 Spirits share of exp'!AN14/'1.37 Spirits share of exp'!$B14,"")</f>
        <v>0.42239696073518607</v>
      </c>
      <c r="AO14" s="84">
        <f>IFERROR('1.37 Spirits share of exp'!AO14/'1.37 Spirits share of exp'!$B14,"")</f>
        <v>1.1255033698873396</v>
      </c>
      <c r="AP14" s="84">
        <f>IFERROR('1.37 Spirits share of exp'!AP14/'1.37 Spirits share of exp'!$B14,"")</f>
        <v>0.7377875222950333</v>
      </c>
      <c r="AQ14" s="84">
        <f>IFERROR('1.37 Spirits share of exp'!AQ14/'1.37 Spirits share of exp'!$B14,"")</f>
        <v>0.5684035804466202</v>
      </c>
      <c r="AR14" s="84">
        <f>IFERROR('1.37 Spirits share of exp'!AR14/'1.37 Spirits share of exp'!$B14,"")</f>
        <v>0.33452054792872171</v>
      </c>
      <c r="AS14" s="84">
        <f>IFERROR('1.37 Spirits share of exp'!AS14/'1.37 Spirits share of exp'!$B14,"")</f>
        <v>0.6434065407298396</v>
      </c>
      <c r="AT14" s="84">
        <f>IFERROR('1.37 Spirits share of exp'!AT14/'1.37 Spirits share of exp'!$B14,"")</f>
        <v>0.89085596122754607</v>
      </c>
      <c r="AU14" s="84">
        <f>IFERROR('1.37 Spirits share of exp'!AU14/'1.37 Spirits share of exp'!$B14,"")</f>
        <v>0.69141752733322892</v>
      </c>
      <c r="AV14" s="84">
        <f>IFERROR('1.37 Spirits share of exp'!AV14/'1.37 Spirits share of exp'!$B14,"")</f>
        <v>0.72139888003371611</v>
      </c>
      <c r="AW14" s="84">
        <f>IFERROR('1.37 Spirits share of exp'!AW14/'1.37 Spirits share of exp'!$B14,"")</f>
        <v>0.70394914775368334</v>
      </c>
      <c r="AX14" s="84">
        <f>IFERROR('1.37 Spirits share of exp'!AX14/'1.37 Spirits share of exp'!$B14,"")</f>
        <v>0.60381285190565326</v>
      </c>
      <c r="AY14" s="84">
        <f>IFERROR('1.37 Spirits share of exp'!AY14/'1.37 Spirits share of exp'!$B14,"")</f>
        <v>0.83790276650124429</v>
      </c>
      <c r="AZ14" s="84">
        <f>IFERROR('1.37 Spirits share of exp'!AZ14/'1.37 Spirits share of exp'!$B14,"")</f>
        <v>0.76907954194546424</v>
      </c>
      <c r="BA14" s="84">
        <f>IFERROR('1.37 Spirits share of exp'!BA14/'1.37 Spirits share of exp'!$B14,"")</f>
        <v>0.34025261875187818</v>
      </c>
      <c r="BB14" s="84">
        <f>IFERROR('1.37 Spirits share of exp'!BB14/'1.37 Spirits share of exp'!$B14,"")</f>
        <v>0.60934849498051835</v>
      </c>
      <c r="BC14" s="84">
        <f>IFERROR('1.37 Spirits share of exp'!BC14/'1.37 Spirits share of exp'!$B14,"")</f>
        <v>0.79729460752896764</v>
      </c>
      <c r="BD14" s="84">
        <f>IFERROR('1.37 Spirits share of exp'!BD14/'1.37 Spirits share of exp'!$B14,"")</f>
        <v>0.69430998838750069</v>
      </c>
      <c r="BE14" s="84">
        <f>IFERROR('1.37 Spirits share of exp'!BE14/'1.37 Spirits share of exp'!$B14,"")</f>
        <v>0.31601978765642946</v>
      </c>
      <c r="BF14" s="84">
        <f>IFERROR('1.37 Spirits share of exp'!BF14/'1.37 Spirits share of exp'!$B14,"")</f>
        <v>0.13346947001273676</v>
      </c>
      <c r="BG14" s="84">
        <f>IFERROR('1.37 Spirits share of exp'!BG14/'1.37 Spirits share of exp'!$B14,"")</f>
        <v>1.1484724534108897</v>
      </c>
      <c r="BH14" s="84" t="str">
        <f>IFERROR('1.37 Spirits share of exp'!BH14/'1.37 Spirits share of exp'!$B14,"")</f>
        <v/>
      </c>
      <c r="BI14" s="84">
        <f>IFERROR('1.37 Spirits share of exp'!BI14/'1.37 Spirits share of exp'!$B14,"")</f>
        <v>0.97947006018655713</v>
      </c>
      <c r="BJ14" s="84">
        <f>IFERROR('1.37 Spirits share of exp'!BJ14/'1.37 Spirits share of exp'!$B14,"")</f>
        <v>0.19760889807782098</v>
      </c>
      <c r="BK14" s="84">
        <f>IFERROR('1.37 Spirits share of exp'!BK14/'1.37 Spirits share of exp'!$B14,"")</f>
        <v>0.52388348192925127</v>
      </c>
      <c r="BL14" s="84">
        <f>IFERROR('1.37 Spirits share of exp'!BL14/'1.37 Spirits share of exp'!$B14,"")</f>
        <v>0.42080424050429521</v>
      </c>
      <c r="BM14" s="84" t="str">
        <f>IFERROR('1.37 Spirits share of exp'!BM14/'1.37 Spirits share of exp'!$B14,"")</f>
        <v/>
      </c>
      <c r="BN14" s="84">
        <f>IFERROR('1.37 Spirits share of exp'!BN14/'1.37 Spirits share of exp'!$B14,"")</f>
        <v>0.75305071919847588</v>
      </c>
      <c r="BO14" s="84">
        <f>IFERROR('1.37 Spirits share of exp'!BO14/'1.37 Spirits share of exp'!$B14,"")</f>
        <v>0.57107198562345374</v>
      </c>
      <c r="BP14" s="84">
        <f>IFERROR('1.37 Spirits share of exp'!BP14/'1.37 Spirits share of exp'!$B14,"")</f>
        <v>2.0390541099026276</v>
      </c>
      <c r="BQ14" s="84">
        <f>IFERROR('1.37 Spirits share of exp'!BQ14/'1.37 Spirits share of exp'!$B14,"")</f>
        <v>0.85401503052382755</v>
      </c>
      <c r="BR14" s="84">
        <f>IFERROR('1.37 Spirits share of exp'!BR14/'1.37 Spirits share of exp'!$B14,"")</f>
        <v>0.72326169378794025</v>
      </c>
      <c r="BS14" s="84">
        <f>IFERROR('1.37 Spirits share of exp'!BS14/'1.37 Spirits share of exp'!$B14,"")</f>
        <v>0.87826575410534125</v>
      </c>
      <c r="BT14" s="84">
        <f>IFERROR('1.37 Spirits share of exp'!BT14/'1.37 Spirits share of exp'!$B14,"")</f>
        <v>0.7452655772569613</v>
      </c>
      <c r="BU14" s="84">
        <f>IFERROR('1.37 Spirits share of exp'!BU14/'1.37 Spirits share of exp'!$B14,"")</f>
        <v>0.45512329883252428</v>
      </c>
      <c r="BV14" s="84">
        <f>IFERROR('1.37 Spirits share of exp'!BV14/'1.37 Spirits share of exp'!$B14,"")</f>
        <v>0.40183861905546853</v>
      </c>
      <c r="BW14" s="84">
        <f>IFERROR('1.37 Spirits share of exp'!BW14/'1.37 Spirits share of exp'!$B14,"")</f>
        <v>0.46103605404220721</v>
      </c>
      <c r="BX14" s="84">
        <f>IFERROR('1.37 Spirits share of exp'!BX14/'1.37 Spirits share of exp'!$B14,"")</f>
        <v>0.71934815828394327</v>
      </c>
      <c r="BY14" s="84">
        <f>IFERROR('1.37 Spirits share of exp'!BY14/'1.37 Spirits share of exp'!$B14,"")</f>
        <v>0.94687764700518795</v>
      </c>
      <c r="BZ14" s="84">
        <f>IFERROR('1.37 Spirits share of exp'!BZ14/'1.37 Spirits share of exp'!$B14,"")</f>
        <v>0.77716236893656143</v>
      </c>
      <c r="CA14" s="84">
        <f>IFERROR('1.37 Spirits share of exp'!CA14/'1.37 Spirits share of exp'!$B14,"")</f>
        <v>0.76275325637487512</v>
      </c>
      <c r="CB14" s="84">
        <f>IFERROR('1.37 Spirits share of exp'!CB14/'1.37 Spirits share of exp'!$B14,"")</f>
        <v>0.68070216164711705</v>
      </c>
      <c r="CC14" s="84">
        <f>IFERROR('1.37 Spirits share of exp'!CC14/'1.37 Spirits share of exp'!$B14,"")</f>
        <v>0.82133519962544643</v>
      </c>
      <c r="CD14" s="84">
        <f>IFERROR('1.37 Spirits share of exp'!CD14/'1.37 Spirits share of exp'!$B14,"")</f>
        <v>0.66773504768523073</v>
      </c>
      <c r="CE14" s="84">
        <f>IFERROR('1.37 Spirits share of exp'!CE14/'1.37 Spirits share of exp'!$B14,"")</f>
        <v>0.5888831415327872</v>
      </c>
      <c r="CF14" s="84">
        <f>IFERROR('1.37 Spirits share of exp'!CF14/'1.37 Spirits share of exp'!$B14,"")</f>
        <v>0.37639792649090514</v>
      </c>
      <c r="CG14" s="84">
        <f>IFERROR('1.37 Spirits share of exp'!CG14/'1.37 Spirits share of exp'!$B14,"")</f>
        <v>0.93397358769815664</v>
      </c>
      <c r="CH14" s="84">
        <f>IFERROR('1.37 Spirits share of exp'!CH14/'1.37 Spirits share of exp'!$B14,"")</f>
        <v>0.58324509735135166</v>
      </c>
      <c r="CI14" s="84">
        <f>IFERROR('1.37 Spirits share of exp'!CI14/'1.37 Spirits share of exp'!$B14,"")</f>
        <v>0.38755252675542068</v>
      </c>
      <c r="CJ14" s="84">
        <f>IFERROR('1.37 Spirits share of exp'!CJ14/'1.37 Spirits share of exp'!$B14,"")</f>
        <v>1.0513427855449158</v>
      </c>
      <c r="CK14" s="84">
        <f>IFERROR('1.37 Spirits share of exp'!CK14/'1.37 Spirits share of exp'!$B14,"")</f>
        <v>0.63832006706968647</v>
      </c>
      <c r="CL14" s="84">
        <f>IFERROR('1.37 Spirits share of exp'!CL14/'1.37 Spirits share of exp'!$B14,"")</f>
        <v>0.31266863377670717</v>
      </c>
      <c r="CM14" s="84">
        <f>IFERROR('1.37 Spirits share of exp'!CM14/'1.37 Spirits share of exp'!$B14,"")</f>
        <v>0.52545120977565951</v>
      </c>
      <c r="CN14" s="84">
        <f>IFERROR('1.37 Spirits share of exp'!CN14/'1.37 Spirits share of exp'!$B14,"")</f>
        <v>1.5695278103843506</v>
      </c>
      <c r="CO14" s="84">
        <f>IFERROR('1.37 Spirits share of exp'!CO14/'1.37 Spirits share of exp'!$B14,"")</f>
        <v>0.42787371834475918</v>
      </c>
      <c r="CP14" s="84">
        <f>IFERROR('1.37 Spirits share of exp'!CP14/'1.37 Spirits share of exp'!$B14,"")</f>
        <v>1.3904429717220159</v>
      </c>
      <c r="CR14" s="88"/>
    </row>
    <row r="15" spans="1:96" x14ac:dyDescent="0.25">
      <c r="A15" s="78" t="s">
        <v>36</v>
      </c>
      <c r="B15" s="84">
        <f>IFERROR('1.37 Spirits share of exp'!B15/'1.37 Spirits share of exp'!$B15,"")</f>
        <v>1</v>
      </c>
      <c r="C15" s="84">
        <f>IFERROR('1.37 Spirits share of exp'!C15/'1.37 Spirits share of exp'!$B15,"")</f>
        <v>1.434812512225885</v>
      </c>
      <c r="D15" s="84">
        <f>IFERROR('1.37 Spirits share of exp'!D15/'1.37 Spirits share of exp'!$B15,"")</f>
        <v>1.2466488859890259</v>
      </c>
      <c r="E15" s="84">
        <f>IFERROR('1.37 Spirits share of exp'!E15/'1.37 Spirits share of exp'!$B15,"")</f>
        <v>1.6053411774984352</v>
      </c>
      <c r="F15" s="84">
        <f>IFERROR('1.37 Spirits share of exp'!F15/'1.37 Spirits share of exp'!$B15,"")</f>
        <v>0.63046859704669655</v>
      </c>
      <c r="G15" s="84">
        <f>IFERROR('1.37 Spirits share of exp'!G15/'1.37 Spirits share of exp'!$B15,"")</f>
        <v>2.3907070426178478</v>
      </c>
      <c r="H15" s="84">
        <f>IFERROR('1.37 Spirits share of exp'!H15/'1.37 Spirits share of exp'!$B15,"")</f>
        <v>0.16757087516487729</v>
      </c>
      <c r="I15" s="84">
        <f>IFERROR('1.37 Spirits share of exp'!I15/'1.37 Spirits share of exp'!$B15,"")</f>
        <v>0.8283038536328351</v>
      </c>
      <c r="J15" s="84">
        <f>IFERROR('1.37 Spirits share of exp'!J15/'1.37 Spirits share of exp'!$B15,"")</f>
        <v>1.1902983150686601</v>
      </c>
      <c r="K15" s="84">
        <f>IFERROR('1.37 Spirits share of exp'!K15/'1.37 Spirits share of exp'!$B15,"")</f>
        <v>0.80163635091486352</v>
      </c>
      <c r="L15" s="84">
        <f>IFERROR('1.37 Spirits share of exp'!L15/'1.37 Spirits share of exp'!$B15,"")</f>
        <v>2.2702784834682816</v>
      </c>
      <c r="M15" s="84">
        <f>IFERROR('1.37 Spirits share of exp'!M15/'1.37 Spirits share of exp'!$B15,"")</f>
        <v>0.96327962518534849</v>
      </c>
      <c r="N15" s="84">
        <f>IFERROR('1.37 Spirits share of exp'!N15/'1.37 Spirits share of exp'!$B15,"")</f>
        <v>0.82160757043206178</v>
      </c>
      <c r="O15" s="84">
        <f>IFERROR('1.37 Spirits share of exp'!O15/'1.37 Spirits share of exp'!$B15,"")</f>
        <v>1.1600160287988577</v>
      </c>
      <c r="P15" s="84">
        <f>IFERROR('1.37 Spirits share of exp'!P15/'1.37 Spirits share of exp'!$B15,"")</f>
        <v>1.4532136205545987</v>
      </c>
      <c r="Q15" s="84">
        <f>IFERROR('1.37 Spirits share of exp'!Q15/'1.37 Spirits share of exp'!$B15,"")</f>
        <v>1.2612839710943642</v>
      </c>
      <c r="R15" s="84">
        <f>IFERROR('1.37 Spirits share of exp'!R15/'1.37 Spirits share of exp'!$B15,"")</f>
        <v>2.5129818250145584</v>
      </c>
      <c r="S15" s="84">
        <f>IFERROR('1.37 Spirits share of exp'!S15/'1.37 Spirits share of exp'!$B15,"")</f>
        <v>0.30458566899521133</v>
      </c>
      <c r="T15" s="84">
        <f>IFERROR('1.37 Spirits share of exp'!T15/'1.37 Spirits share of exp'!$B15,"")</f>
        <v>0.54841628121955976</v>
      </c>
      <c r="U15" s="84">
        <f>IFERROR('1.37 Spirits share of exp'!U15/'1.37 Spirits share of exp'!$B15,"")</f>
        <v>0.53382254522461037</v>
      </c>
      <c r="V15" s="84">
        <f>IFERROR('1.37 Spirits share of exp'!V15/'1.37 Spirits share of exp'!$B15,"")</f>
        <v>0.63311032710053827</v>
      </c>
      <c r="W15" s="84">
        <f>IFERROR('1.37 Spirits share of exp'!W15/'1.37 Spirits share of exp'!$B15,"")</f>
        <v>1.0224240392926836</v>
      </c>
      <c r="X15" s="84">
        <f>IFERROR('1.37 Spirits share of exp'!X15/'1.37 Spirits share of exp'!$B15,"")</f>
        <v>1.4501599441524213</v>
      </c>
      <c r="Y15" s="84">
        <f>IFERROR('1.37 Spirits share of exp'!Y15/'1.37 Spirits share of exp'!$B15,"")</f>
        <v>0.50921746410993807</v>
      </c>
      <c r="Z15" s="84">
        <f>IFERROR('1.37 Spirits share of exp'!Z15/'1.37 Spirits share of exp'!$B15,"")</f>
        <v>0.95029278971929088</v>
      </c>
      <c r="AA15" s="84">
        <f>IFERROR('1.37 Spirits share of exp'!AA15/'1.37 Spirits share of exp'!$B15,"")</f>
        <v>0.54760275201219677</v>
      </c>
      <c r="AB15" s="84">
        <f>IFERROR('1.37 Spirits share of exp'!AB15/'1.37 Spirits share of exp'!$B15,"")</f>
        <v>0.69222710102185303</v>
      </c>
      <c r="AC15" s="84">
        <f>IFERROR('1.37 Spirits share of exp'!AC15/'1.37 Spirits share of exp'!$B15,"")</f>
        <v>1.3837832247452091</v>
      </c>
      <c r="AD15" s="84">
        <f>IFERROR('1.37 Spirits share of exp'!AD15/'1.37 Spirits share of exp'!$B15,"")</f>
        <v>0.823357694080877</v>
      </c>
      <c r="AE15" s="84">
        <f>IFERROR('1.37 Spirits share of exp'!AE15/'1.37 Spirits share of exp'!$B15,"")</f>
        <v>0.87451183622338524</v>
      </c>
      <c r="AF15" s="84">
        <f>IFERROR('1.37 Spirits share of exp'!AF15/'1.37 Spirits share of exp'!$B15,"")</f>
        <v>1.5363983974532915</v>
      </c>
      <c r="AG15" s="84">
        <f>IFERROR('1.37 Spirits share of exp'!AG15/'1.37 Spirits share of exp'!$B15,"")</f>
        <v>1.1823939924195155</v>
      </c>
      <c r="AH15" s="84">
        <f>IFERROR('1.37 Spirits share of exp'!AH15/'1.37 Spirits share of exp'!$B15,"")</f>
        <v>0.30450924471007706</v>
      </c>
      <c r="AI15" s="84">
        <f>IFERROR('1.37 Spirits share of exp'!AI15/'1.37 Spirits share of exp'!$B15,"")</f>
        <v>1.1001617715040126</v>
      </c>
      <c r="AJ15" s="84">
        <f>IFERROR('1.37 Spirits share of exp'!AJ15/'1.37 Spirits share of exp'!$B15,"")</f>
        <v>0.66321730467358297</v>
      </c>
      <c r="AK15" s="84">
        <f>IFERROR('1.37 Spirits share of exp'!AK15/'1.37 Spirits share of exp'!$B15,"")</f>
        <v>1.0909027928751431</v>
      </c>
      <c r="AL15" s="84">
        <f>IFERROR('1.37 Spirits share of exp'!AL15/'1.37 Spirits share of exp'!$B15,"")</f>
        <v>0.72052689050732988</v>
      </c>
      <c r="AM15" s="84">
        <f>IFERROR('1.37 Spirits share of exp'!AM15/'1.37 Spirits share of exp'!$B15,"")</f>
        <v>1.1050748143249705</v>
      </c>
      <c r="AN15" s="84">
        <f>IFERROR('1.37 Spirits share of exp'!AN15/'1.37 Spirits share of exp'!$B15,"")</f>
        <v>0.41981875847468797</v>
      </c>
      <c r="AO15" s="84">
        <f>IFERROR('1.37 Spirits share of exp'!AO15/'1.37 Spirits share of exp'!$B15,"")</f>
        <v>1.1375345031931117</v>
      </c>
      <c r="AP15" s="84">
        <f>IFERROR('1.37 Spirits share of exp'!AP15/'1.37 Spirits share of exp'!$B15,"")</f>
        <v>0.74919702007026556</v>
      </c>
      <c r="AQ15" s="84">
        <f>IFERROR('1.37 Spirits share of exp'!AQ15/'1.37 Spirits share of exp'!$B15,"")</f>
        <v>0.64600780021462334</v>
      </c>
      <c r="AR15" s="84">
        <f>IFERROR('1.37 Spirits share of exp'!AR15/'1.37 Spirits share of exp'!$B15,"")</f>
        <v>0.35346841265123774</v>
      </c>
      <c r="AS15" s="84">
        <f>IFERROR('1.37 Spirits share of exp'!AS15/'1.37 Spirits share of exp'!$B15,"")</f>
        <v>0.65165729725703836</v>
      </c>
      <c r="AT15" s="84">
        <f>IFERROR('1.37 Spirits share of exp'!AT15/'1.37 Spirits share of exp'!$B15,"")</f>
        <v>0.83828626252210403</v>
      </c>
      <c r="AU15" s="84">
        <f>IFERROR('1.37 Spirits share of exp'!AU15/'1.37 Spirits share of exp'!$B15,"")</f>
        <v>0.69227241863016253</v>
      </c>
      <c r="AV15" s="84">
        <f>IFERROR('1.37 Spirits share of exp'!AV15/'1.37 Spirits share of exp'!$B15,"")</f>
        <v>0.71849106724713319</v>
      </c>
      <c r="AW15" s="84">
        <f>IFERROR('1.37 Spirits share of exp'!AW15/'1.37 Spirits share of exp'!$B15,"")</f>
        <v>0.71355314637697187</v>
      </c>
      <c r="AX15" s="84">
        <f>IFERROR('1.37 Spirits share of exp'!AX15/'1.37 Spirits share of exp'!$B15,"")</f>
        <v>0.56600251548794855</v>
      </c>
      <c r="AY15" s="84">
        <f>IFERROR('1.37 Spirits share of exp'!AY15/'1.37 Spirits share of exp'!$B15,"")</f>
        <v>0.71764319174045554</v>
      </c>
      <c r="AZ15" s="84">
        <f>IFERROR('1.37 Spirits share of exp'!AZ15/'1.37 Spirits share of exp'!$B15,"")</f>
        <v>0.82197414643803302</v>
      </c>
      <c r="BA15" s="84">
        <f>IFERROR('1.37 Spirits share of exp'!BA15/'1.37 Spirits share of exp'!$B15,"")</f>
        <v>0.39800383611302148</v>
      </c>
      <c r="BB15" s="84">
        <f>IFERROR('1.37 Spirits share of exp'!BB15/'1.37 Spirits share of exp'!$B15,"")</f>
        <v>0.61512147732769562</v>
      </c>
      <c r="BC15" s="84">
        <f>IFERROR('1.37 Spirits share of exp'!BC15/'1.37 Spirits share of exp'!$B15,"")</f>
        <v>0.71989025842989562</v>
      </c>
      <c r="BD15" s="84">
        <f>IFERROR('1.37 Spirits share of exp'!BD15/'1.37 Spirits share of exp'!$B15,"")</f>
        <v>0.70858456573292339</v>
      </c>
      <c r="BE15" s="84">
        <f>IFERROR('1.37 Spirits share of exp'!BE15/'1.37 Spirits share of exp'!$B15,"")</f>
        <v>0.32385863554756422</v>
      </c>
      <c r="BF15" s="84">
        <f>IFERROR('1.37 Spirits share of exp'!BF15/'1.37 Spirits share of exp'!$B15,"")</f>
        <v>0.13530882300901667</v>
      </c>
      <c r="BG15" s="84">
        <f>IFERROR('1.37 Spirits share of exp'!BG15/'1.37 Spirits share of exp'!$B15,"")</f>
        <v>1.1914805518671443</v>
      </c>
      <c r="BH15" s="84" t="str">
        <f>IFERROR('1.37 Spirits share of exp'!BH15/'1.37 Spirits share of exp'!$B15,"")</f>
        <v/>
      </c>
      <c r="BI15" s="84">
        <f>IFERROR('1.37 Spirits share of exp'!BI15/'1.37 Spirits share of exp'!$B15,"")</f>
        <v>1.0341084157333795</v>
      </c>
      <c r="BJ15" s="84">
        <f>IFERROR('1.37 Spirits share of exp'!BJ15/'1.37 Spirits share of exp'!$B15,"")</f>
        <v>0.22433940626922289</v>
      </c>
      <c r="BK15" s="84">
        <f>IFERROR('1.37 Spirits share of exp'!BK15/'1.37 Spirits share of exp'!$B15,"")</f>
        <v>0.55525648467574729</v>
      </c>
      <c r="BL15" s="84">
        <f>IFERROR('1.37 Spirits share of exp'!BL15/'1.37 Spirits share of exp'!$B15,"")</f>
        <v>0.46086363119782375</v>
      </c>
      <c r="BM15" s="84" t="str">
        <f>IFERROR('1.37 Spirits share of exp'!BM15/'1.37 Spirits share of exp'!$B15,"")</f>
        <v/>
      </c>
      <c r="BN15" s="84">
        <f>IFERROR('1.37 Spirits share of exp'!BN15/'1.37 Spirits share of exp'!$B15,"")</f>
        <v>0.74521231667509302</v>
      </c>
      <c r="BO15" s="84">
        <f>IFERROR('1.37 Spirits share of exp'!BO15/'1.37 Spirits share of exp'!$B15,"")</f>
        <v>0.61738152588346784</v>
      </c>
      <c r="BP15" s="84">
        <f>IFERROR('1.37 Spirits share of exp'!BP15/'1.37 Spirits share of exp'!$B15,"")</f>
        <v>2.08349741593856</v>
      </c>
      <c r="BQ15" s="84">
        <f>IFERROR('1.37 Spirits share of exp'!BQ15/'1.37 Spirits share of exp'!$B15,"")</f>
        <v>0.87827059887624048</v>
      </c>
      <c r="BR15" s="84">
        <f>IFERROR('1.37 Spirits share of exp'!BR15/'1.37 Spirits share of exp'!$B15,"")</f>
        <v>0.74066585043911448</v>
      </c>
      <c r="BS15" s="84">
        <f>IFERROR('1.37 Spirits share of exp'!BS15/'1.37 Spirits share of exp'!$B15,"")</f>
        <v>0.90299273012173376</v>
      </c>
      <c r="BT15" s="84">
        <f>IFERROR('1.37 Spirits share of exp'!BT15/'1.37 Spirits share of exp'!$B15,"")</f>
        <v>0.75258904310295371</v>
      </c>
      <c r="BU15" s="84">
        <f>IFERROR('1.37 Spirits share of exp'!BU15/'1.37 Spirits share of exp'!$B15,"")</f>
        <v>0.46083848458324594</v>
      </c>
      <c r="BV15" s="84">
        <f>IFERROR('1.37 Spirits share of exp'!BV15/'1.37 Spirits share of exp'!$B15,"")</f>
        <v>0.4214454582956525</v>
      </c>
      <c r="BW15" s="84">
        <f>IFERROR('1.37 Spirits share of exp'!BW15/'1.37 Spirits share of exp'!$B15,"")</f>
        <v>0.46014209260006816</v>
      </c>
      <c r="BX15" s="84">
        <f>IFERROR('1.37 Spirits share of exp'!BX15/'1.37 Spirits share of exp'!$B15,"")</f>
        <v>0.69273748005987223</v>
      </c>
      <c r="BY15" s="84">
        <f>IFERROR('1.37 Spirits share of exp'!BY15/'1.37 Spirits share of exp'!$B15,"")</f>
        <v>0.95301416792335458</v>
      </c>
      <c r="BZ15" s="84">
        <f>IFERROR('1.37 Spirits share of exp'!BZ15/'1.37 Spirits share of exp'!$B15,"")</f>
        <v>0.79915375006749356</v>
      </c>
      <c r="CA15" s="84">
        <f>IFERROR('1.37 Spirits share of exp'!CA15/'1.37 Spirits share of exp'!$B15,"")</f>
        <v>0.76114523641747334</v>
      </c>
      <c r="CB15" s="84">
        <f>IFERROR('1.37 Spirits share of exp'!CB15/'1.37 Spirits share of exp'!$B15,"")</f>
        <v>0.68200401241952191</v>
      </c>
      <c r="CC15" s="84">
        <f>IFERROR('1.37 Spirits share of exp'!CC15/'1.37 Spirits share of exp'!$B15,"")</f>
        <v>0.81145029254638534</v>
      </c>
      <c r="CD15" s="84">
        <f>IFERROR('1.37 Spirits share of exp'!CD15/'1.37 Spirits share of exp'!$B15,"")</f>
        <v>0.67614021889848774</v>
      </c>
      <c r="CE15" s="84">
        <f>IFERROR('1.37 Spirits share of exp'!CE15/'1.37 Spirits share of exp'!$B15,"")</f>
        <v>0.5769553105480717</v>
      </c>
      <c r="CF15" s="84">
        <f>IFERROR('1.37 Spirits share of exp'!CF15/'1.37 Spirits share of exp'!$B15,"")</f>
        <v>0.38183885243434579</v>
      </c>
      <c r="CG15" s="84">
        <f>IFERROR('1.37 Spirits share of exp'!CG15/'1.37 Spirits share of exp'!$B15,"")</f>
        <v>0.92735599117081691</v>
      </c>
      <c r="CH15" s="84">
        <f>IFERROR('1.37 Spirits share of exp'!CH15/'1.37 Spirits share of exp'!$B15,"")</f>
        <v>0.58157921952349445</v>
      </c>
      <c r="CI15" s="84">
        <f>IFERROR('1.37 Spirits share of exp'!CI15/'1.37 Spirits share of exp'!$B15,"")</f>
        <v>0.39539460001217808</v>
      </c>
      <c r="CJ15" s="84">
        <f>IFERROR('1.37 Spirits share of exp'!CJ15/'1.37 Spirits share of exp'!$B15,"")</f>
        <v>1.1139244910958923</v>
      </c>
      <c r="CK15" s="84">
        <f>IFERROR('1.37 Spirits share of exp'!CK15/'1.37 Spirits share of exp'!$B15,"")</f>
        <v>0.64487662781692867</v>
      </c>
      <c r="CL15" s="84">
        <f>IFERROR('1.37 Spirits share of exp'!CL15/'1.37 Spirits share of exp'!$B15,"")</f>
        <v>0.3056554469608882</v>
      </c>
      <c r="CM15" s="84">
        <f>IFERROR('1.37 Spirits share of exp'!CM15/'1.37 Spirits share of exp'!$B15,"")</f>
        <v>0.57679083347087212</v>
      </c>
      <c r="CN15" s="84">
        <f>IFERROR('1.37 Spirits share of exp'!CN15/'1.37 Spirits share of exp'!$B15,"")</f>
        <v>1.5815251255006104</v>
      </c>
      <c r="CO15" s="84">
        <f>IFERROR('1.37 Spirits share of exp'!CO15/'1.37 Spirits share of exp'!$B15,"")</f>
        <v>0.43091062369346095</v>
      </c>
      <c r="CP15" s="84">
        <f>IFERROR('1.37 Spirits share of exp'!CP15/'1.37 Spirits share of exp'!$B15,"")</f>
        <v>1.4104235044881539</v>
      </c>
      <c r="CR15" s="88"/>
    </row>
    <row r="16" spans="1:96" x14ac:dyDescent="0.25">
      <c r="A16" s="78" t="s">
        <v>37</v>
      </c>
      <c r="B16" s="84">
        <f>IFERROR('1.37 Spirits share of exp'!B16/'1.37 Spirits share of exp'!$B16,"")</f>
        <v>1</v>
      </c>
      <c r="C16" s="84">
        <f>IFERROR('1.37 Spirits share of exp'!C16/'1.37 Spirits share of exp'!$B16,"")</f>
        <v>1.4099884562104166</v>
      </c>
      <c r="D16" s="84">
        <f>IFERROR('1.37 Spirits share of exp'!D16/'1.37 Spirits share of exp'!$B16,"")</f>
        <v>1.2501604758132838</v>
      </c>
      <c r="E16" s="84">
        <f>IFERROR('1.37 Spirits share of exp'!E16/'1.37 Spirits share of exp'!$B16,"")</f>
        <v>1.5371202126723862</v>
      </c>
      <c r="F16" s="84">
        <f>IFERROR('1.37 Spirits share of exp'!F16/'1.37 Spirits share of exp'!$B16,"")</f>
        <v>0.62859699881920028</v>
      </c>
      <c r="G16" s="84">
        <f>IFERROR('1.37 Spirits share of exp'!G16/'1.37 Spirits share of exp'!$B16,"")</f>
        <v>2.3900808481101805</v>
      </c>
      <c r="H16" s="84">
        <f>IFERROR('1.37 Spirits share of exp'!H16/'1.37 Spirits share of exp'!$B16,"")</f>
        <v>0.16850650450896837</v>
      </c>
      <c r="I16" s="84">
        <f>IFERROR('1.37 Spirits share of exp'!I16/'1.37 Spirits share of exp'!$B16,"")</f>
        <v>0.84767506399238279</v>
      </c>
      <c r="J16" s="84">
        <f>IFERROR('1.37 Spirits share of exp'!J16/'1.37 Spirits share of exp'!$B16,"")</f>
        <v>1.1842904569837991</v>
      </c>
      <c r="K16" s="84">
        <f>IFERROR('1.37 Spirits share of exp'!K16/'1.37 Spirits share of exp'!$B16,"")</f>
        <v>0.8057692401093195</v>
      </c>
      <c r="L16" s="84">
        <f>IFERROR('1.37 Spirits share of exp'!L16/'1.37 Spirits share of exp'!$B16,"")</f>
        <v>2.3114956748650841</v>
      </c>
      <c r="M16" s="84">
        <f>IFERROR('1.37 Spirits share of exp'!M16/'1.37 Spirits share of exp'!$B16,"")</f>
        <v>1.0159803605498661</v>
      </c>
      <c r="N16" s="84">
        <f>IFERROR('1.37 Spirits share of exp'!N16/'1.37 Spirits share of exp'!$B16,"")</f>
        <v>0.83888239475276971</v>
      </c>
      <c r="O16" s="84">
        <f>IFERROR('1.37 Spirits share of exp'!O16/'1.37 Spirits share of exp'!$B16,"")</f>
        <v>1.1861776461964417</v>
      </c>
      <c r="P16" s="84">
        <f>IFERROR('1.37 Spirits share of exp'!P16/'1.37 Spirits share of exp'!$B16,"")</f>
        <v>1.4664048113255104</v>
      </c>
      <c r="Q16" s="84">
        <f>IFERROR('1.37 Spirits share of exp'!Q16/'1.37 Spirits share of exp'!$B16,"")</f>
        <v>1.2682826654193187</v>
      </c>
      <c r="R16" s="84">
        <f>IFERROR('1.37 Spirits share of exp'!R16/'1.37 Spirits share of exp'!$B16,"")</f>
        <v>2.5196928250235366</v>
      </c>
      <c r="S16" s="84">
        <f>IFERROR('1.37 Spirits share of exp'!S16/'1.37 Spirits share of exp'!$B16,"")</f>
        <v>0.3185772130002637</v>
      </c>
      <c r="T16" s="84">
        <f>IFERROR('1.37 Spirits share of exp'!T16/'1.37 Spirits share of exp'!$B16,"")</f>
        <v>0.54831196968084994</v>
      </c>
      <c r="U16" s="84">
        <f>IFERROR('1.37 Spirits share of exp'!U16/'1.37 Spirits share of exp'!$B16,"")</f>
        <v>0.53123876431915829</v>
      </c>
      <c r="V16" s="84">
        <f>IFERROR('1.37 Spirits share of exp'!V16/'1.37 Spirits share of exp'!$B16,"")</f>
        <v>0.64255889090999807</v>
      </c>
      <c r="W16" s="84">
        <f>IFERROR('1.37 Spirits share of exp'!W16/'1.37 Spirits share of exp'!$B16,"")</f>
        <v>1.0403227757347309</v>
      </c>
      <c r="X16" s="84">
        <f>IFERROR('1.37 Spirits share of exp'!X16/'1.37 Spirits share of exp'!$B16,"")</f>
        <v>1.4796267010074073</v>
      </c>
      <c r="Y16" s="84">
        <f>IFERROR('1.37 Spirits share of exp'!Y16/'1.37 Spirits share of exp'!$B16,"")</f>
        <v>0.47608198749739578</v>
      </c>
      <c r="Z16" s="84">
        <f>IFERROR('1.37 Spirits share of exp'!Z16/'1.37 Spirits share of exp'!$B16,"")</f>
        <v>1.0056254845788477</v>
      </c>
      <c r="AA16" s="84">
        <f>IFERROR('1.37 Spirits share of exp'!AA16/'1.37 Spirits share of exp'!$B16,"")</f>
        <v>0.55174345512441969</v>
      </c>
      <c r="AB16" s="84">
        <f>IFERROR('1.37 Spirits share of exp'!AB16/'1.37 Spirits share of exp'!$B16,"")</f>
        <v>0.70679356849105002</v>
      </c>
      <c r="AC16" s="84">
        <f>IFERROR('1.37 Spirits share of exp'!AC16/'1.37 Spirits share of exp'!$B16,"")</f>
        <v>1.3544287511445838</v>
      </c>
      <c r="AD16" s="84">
        <f>IFERROR('1.37 Spirits share of exp'!AD16/'1.37 Spirits share of exp'!$B16,"")</f>
        <v>0.82954650049161871</v>
      </c>
      <c r="AE16" s="84">
        <f>IFERROR('1.37 Spirits share of exp'!AE16/'1.37 Spirits share of exp'!$B16,"")</f>
        <v>0.8996761612976123</v>
      </c>
      <c r="AF16" s="84">
        <f>IFERROR('1.37 Spirits share of exp'!AF16/'1.37 Spirits share of exp'!$B16,"")</f>
        <v>1.5256461236755574</v>
      </c>
      <c r="AG16" s="84">
        <f>IFERROR('1.37 Spirits share of exp'!AG16/'1.37 Spirits share of exp'!$B16,"")</f>
        <v>1.202861457686851</v>
      </c>
      <c r="AH16" s="84">
        <f>IFERROR('1.37 Spirits share of exp'!AH16/'1.37 Spirits share of exp'!$B16,"")</f>
        <v>0.29325538259019074</v>
      </c>
      <c r="AI16" s="84">
        <f>IFERROR('1.37 Spirits share of exp'!AI16/'1.37 Spirits share of exp'!$B16,"")</f>
        <v>1.1333329458481984</v>
      </c>
      <c r="AJ16" s="84">
        <f>IFERROR('1.37 Spirits share of exp'!AJ16/'1.37 Spirits share of exp'!$B16,"")</f>
        <v>0.63261538357879576</v>
      </c>
      <c r="AK16" s="84">
        <f>IFERROR('1.37 Spirits share of exp'!AK16/'1.37 Spirits share of exp'!$B16,"")</f>
        <v>1.1167684571179015</v>
      </c>
      <c r="AL16" s="84">
        <f>IFERROR('1.37 Spirits share of exp'!AL16/'1.37 Spirits share of exp'!$B16,"")</f>
        <v>0.73486068467412857</v>
      </c>
      <c r="AM16" s="84">
        <f>IFERROR('1.37 Spirits share of exp'!AM16/'1.37 Spirits share of exp'!$B16,"")</f>
        <v>1.1108971950197264</v>
      </c>
      <c r="AN16" s="84">
        <f>IFERROR('1.37 Spirits share of exp'!AN16/'1.37 Spirits share of exp'!$B16,"")</f>
        <v>0.42042825037683407</v>
      </c>
      <c r="AO16" s="84">
        <f>IFERROR('1.37 Spirits share of exp'!AO16/'1.37 Spirits share of exp'!$B16,"")</f>
        <v>1.2136346959321045</v>
      </c>
      <c r="AP16" s="84">
        <f>IFERROR('1.37 Spirits share of exp'!AP16/'1.37 Spirits share of exp'!$B16,"")</f>
        <v>0.77882254941956441</v>
      </c>
      <c r="AQ16" s="84">
        <f>IFERROR('1.37 Spirits share of exp'!AQ16/'1.37 Spirits share of exp'!$B16,"")</f>
        <v>0.63383279592303199</v>
      </c>
      <c r="AR16" s="84">
        <f>IFERROR('1.37 Spirits share of exp'!AR16/'1.37 Spirits share of exp'!$B16,"")</f>
        <v>0.35979530778819385</v>
      </c>
      <c r="AS16" s="84">
        <f>IFERROR('1.37 Spirits share of exp'!AS16/'1.37 Spirits share of exp'!$B16,"")</f>
        <v>0.65432218144756316</v>
      </c>
      <c r="AT16" s="84">
        <f>IFERROR('1.37 Spirits share of exp'!AT16/'1.37 Spirits share of exp'!$B16,"")</f>
        <v>0.80195181665074933</v>
      </c>
      <c r="AU16" s="84">
        <f>IFERROR('1.37 Spirits share of exp'!AU16/'1.37 Spirits share of exp'!$B16,"")</f>
        <v>0.67792082742297</v>
      </c>
      <c r="AV16" s="84">
        <f>IFERROR('1.37 Spirits share of exp'!AV16/'1.37 Spirits share of exp'!$B16,"")</f>
        <v>0.71206580905300887</v>
      </c>
      <c r="AW16" s="84">
        <f>IFERROR('1.37 Spirits share of exp'!AW16/'1.37 Spirits share of exp'!$B16,"")</f>
        <v>0.71322791125076945</v>
      </c>
      <c r="AX16" s="84">
        <f>IFERROR('1.37 Spirits share of exp'!AX16/'1.37 Spirits share of exp'!$B16,"")</f>
        <v>0.60803963751700429</v>
      </c>
      <c r="AY16" s="84">
        <f>IFERROR('1.37 Spirits share of exp'!AY16/'1.37 Spirits share of exp'!$B16,"")</f>
        <v>0.65083193921481253</v>
      </c>
      <c r="AZ16" s="84">
        <f>IFERROR('1.37 Spirits share of exp'!AZ16/'1.37 Spirits share of exp'!$B16,"")</f>
        <v>0.84203484788650551</v>
      </c>
      <c r="BA16" s="84">
        <f>IFERROR('1.37 Spirits share of exp'!BA16/'1.37 Spirits share of exp'!$B16,"")</f>
        <v>0.40873480250226091</v>
      </c>
      <c r="BB16" s="84">
        <f>IFERROR('1.37 Spirits share of exp'!BB16/'1.37 Spirits share of exp'!$B16,"")</f>
        <v>0.5961041803505287</v>
      </c>
      <c r="BC16" s="84">
        <f>IFERROR('1.37 Spirits share of exp'!BC16/'1.37 Spirits share of exp'!$B16,"")</f>
        <v>0.90751008147759227</v>
      </c>
      <c r="BD16" s="84">
        <f>IFERROR('1.37 Spirits share of exp'!BD16/'1.37 Spirits share of exp'!$B16,"")</f>
        <v>0.73353150718297544</v>
      </c>
      <c r="BE16" s="84">
        <f>IFERROR('1.37 Spirits share of exp'!BE16/'1.37 Spirits share of exp'!$B16,"")</f>
        <v>0.32450705603534613</v>
      </c>
      <c r="BF16" s="84">
        <f>IFERROR('1.37 Spirits share of exp'!BF16/'1.37 Spirits share of exp'!$B16,"")</f>
        <v>0.1324139702355345</v>
      </c>
      <c r="BG16" s="84">
        <f>IFERROR('1.37 Spirits share of exp'!BG16/'1.37 Spirits share of exp'!$B16,"")</f>
        <v>1.2110325251602165</v>
      </c>
      <c r="BH16" s="84" t="str">
        <f>IFERROR('1.37 Spirits share of exp'!BH16/'1.37 Spirits share of exp'!$B16,"")</f>
        <v/>
      </c>
      <c r="BI16" s="84">
        <f>IFERROR('1.37 Spirits share of exp'!BI16/'1.37 Spirits share of exp'!$B16,"")</f>
        <v>1.0285572043028428</v>
      </c>
      <c r="BJ16" s="84">
        <f>IFERROR('1.37 Spirits share of exp'!BJ16/'1.37 Spirits share of exp'!$B16,"")</f>
        <v>0.27036512428873</v>
      </c>
      <c r="BK16" s="84">
        <f>IFERROR('1.37 Spirits share of exp'!BK16/'1.37 Spirits share of exp'!$B16,"")</f>
        <v>0.585216583545078</v>
      </c>
      <c r="BL16" s="84">
        <f>IFERROR('1.37 Spirits share of exp'!BL16/'1.37 Spirits share of exp'!$B16,"")</f>
        <v>0.50236245999172902</v>
      </c>
      <c r="BM16" s="84" t="str">
        <f>IFERROR('1.37 Spirits share of exp'!BM16/'1.37 Spirits share of exp'!$B16,"")</f>
        <v/>
      </c>
      <c r="BN16" s="84">
        <f>IFERROR('1.37 Spirits share of exp'!BN16/'1.37 Spirits share of exp'!$B16,"")</f>
        <v>0.76075787240972659</v>
      </c>
      <c r="BO16" s="84">
        <f>IFERROR('1.37 Spirits share of exp'!BO16/'1.37 Spirits share of exp'!$B16,"")</f>
        <v>0.63817618276414911</v>
      </c>
      <c r="BP16" s="84">
        <f>IFERROR('1.37 Spirits share of exp'!BP16/'1.37 Spirits share of exp'!$B16,"")</f>
        <v>2.1094692682708649</v>
      </c>
      <c r="BQ16" s="84">
        <f>IFERROR('1.37 Spirits share of exp'!BQ16/'1.37 Spirits share of exp'!$B16,"")</f>
        <v>0.89582897631965097</v>
      </c>
      <c r="BR16" s="84">
        <f>IFERROR('1.37 Spirits share of exp'!BR16/'1.37 Spirits share of exp'!$B16,"")</f>
        <v>0.75008762409398377</v>
      </c>
      <c r="BS16" s="84">
        <f>IFERROR('1.37 Spirits share of exp'!BS16/'1.37 Spirits share of exp'!$B16,"")</f>
        <v>0.92008103461245383</v>
      </c>
      <c r="BT16" s="84">
        <f>IFERROR('1.37 Spirits share of exp'!BT16/'1.37 Spirits share of exp'!$B16,"")</f>
        <v>0.75534498423796426</v>
      </c>
      <c r="BU16" s="84">
        <f>IFERROR('1.37 Spirits share of exp'!BU16/'1.37 Spirits share of exp'!$B16,"")</f>
        <v>0.47090303514594134</v>
      </c>
      <c r="BV16" s="84">
        <f>IFERROR('1.37 Spirits share of exp'!BV16/'1.37 Spirits share of exp'!$B16,"")</f>
        <v>0.43098961828539406</v>
      </c>
      <c r="BW16" s="84">
        <f>IFERROR('1.37 Spirits share of exp'!BW16/'1.37 Spirits share of exp'!$B16,"")</f>
        <v>0.45565036707161211</v>
      </c>
      <c r="BX16" s="84">
        <f>IFERROR('1.37 Spirits share of exp'!BX16/'1.37 Spirits share of exp'!$B16,"")</f>
        <v>0.67207044928337834</v>
      </c>
      <c r="BY16" s="84">
        <f>IFERROR('1.37 Spirits share of exp'!BY16/'1.37 Spirits share of exp'!$B16,"")</f>
        <v>0.95819851276281898</v>
      </c>
      <c r="BZ16" s="84">
        <f>IFERROR('1.37 Spirits share of exp'!BZ16/'1.37 Spirits share of exp'!$B16,"")</f>
        <v>0.8091869633722919</v>
      </c>
      <c r="CA16" s="84">
        <f>IFERROR('1.37 Spirits share of exp'!CA16/'1.37 Spirits share of exp'!$B16,"")</f>
        <v>0.76870506733039079</v>
      </c>
      <c r="CB16" s="84">
        <f>IFERROR('1.37 Spirits share of exp'!CB16/'1.37 Spirits share of exp'!$B16,"")</f>
        <v>0.68172506228834673</v>
      </c>
      <c r="CC16" s="84">
        <f>IFERROR('1.37 Spirits share of exp'!CC16/'1.37 Spirits share of exp'!$B16,"")</f>
        <v>0.79861905384962362</v>
      </c>
      <c r="CD16" s="84">
        <f>IFERROR('1.37 Spirits share of exp'!CD16/'1.37 Spirits share of exp'!$B16,"")</f>
        <v>0.67481494726770741</v>
      </c>
      <c r="CE16" s="84">
        <f>IFERROR('1.37 Spirits share of exp'!CE16/'1.37 Spirits share of exp'!$B16,"")</f>
        <v>0.56623231768602844</v>
      </c>
      <c r="CF16" s="84">
        <f>IFERROR('1.37 Spirits share of exp'!CF16/'1.37 Spirits share of exp'!$B16,"")</f>
        <v>0.38518457903436315</v>
      </c>
      <c r="CG16" s="84">
        <f>IFERROR('1.37 Spirits share of exp'!CG16/'1.37 Spirits share of exp'!$B16,"")</f>
        <v>0.90854982334873424</v>
      </c>
      <c r="CH16" s="84">
        <f>IFERROR('1.37 Spirits share of exp'!CH16/'1.37 Spirits share of exp'!$B16,"")</f>
        <v>0.58320829023385656</v>
      </c>
      <c r="CI16" s="84">
        <f>IFERROR('1.37 Spirits share of exp'!CI16/'1.37 Spirits share of exp'!$B16,"")</f>
        <v>0.40025218453876732</v>
      </c>
      <c r="CJ16" s="84">
        <f>IFERROR('1.37 Spirits share of exp'!CJ16/'1.37 Spirits share of exp'!$B16,"")</f>
        <v>1.1455502966496838</v>
      </c>
      <c r="CK16" s="84">
        <f>IFERROR('1.37 Spirits share of exp'!CK16/'1.37 Spirits share of exp'!$B16,"")</f>
        <v>0.66055204319418415</v>
      </c>
      <c r="CL16" s="84">
        <f>IFERROR('1.37 Spirits share of exp'!CL16/'1.37 Spirits share of exp'!$B16,"")</f>
        <v>0.30055756180167514</v>
      </c>
      <c r="CM16" s="84">
        <f>IFERROR('1.37 Spirits share of exp'!CM16/'1.37 Spirits share of exp'!$B16,"")</f>
        <v>0.59559718943961792</v>
      </c>
      <c r="CN16" s="84">
        <f>IFERROR('1.37 Spirits share of exp'!CN16/'1.37 Spirits share of exp'!$B16,"")</f>
        <v>1.712000693891748</v>
      </c>
      <c r="CO16" s="84">
        <f>IFERROR('1.37 Spirits share of exp'!CO16/'1.37 Spirits share of exp'!$B16,"")</f>
        <v>0.46421686351228708</v>
      </c>
      <c r="CP16" s="84">
        <f>IFERROR('1.37 Spirits share of exp'!CP16/'1.37 Spirits share of exp'!$B16,"")</f>
        <v>1.4292086951953218</v>
      </c>
      <c r="CR16" s="88"/>
    </row>
    <row r="17" spans="1:96" x14ac:dyDescent="0.25">
      <c r="A17" s="78" t="s">
        <v>38</v>
      </c>
      <c r="B17" s="84">
        <f>IFERROR('1.37 Spirits share of exp'!B17/'1.37 Spirits share of exp'!$B17,"")</f>
        <v>1</v>
      </c>
      <c r="C17" s="84">
        <f>IFERROR('1.37 Spirits share of exp'!C17/'1.37 Spirits share of exp'!$B17,"")</f>
        <v>1.3889181917394258</v>
      </c>
      <c r="D17" s="84">
        <f>IFERROR('1.37 Spirits share of exp'!D17/'1.37 Spirits share of exp'!$B17,"")</f>
        <v>1.1743962201379685</v>
      </c>
      <c r="E17" s="84">
        <f>IFERROR('1.37 Spirits share of exp'!E17/'1.37 Spirits share of exp'!$B17,"")</f>
        <v>1.4912391723286791</v>
      </c>
      <c r="F17" s="84">
        <f>IFERROR('1.37 Spirits share of exp'!F17/'1.37 Spirits share of exp'!$B17,"")</f>
        <v>0.61942504394216891</v>
      </c>
      <c r="G17" s="84">
        <f>IFERROR('1.37 Spirits share of exp'!G17/'1.37 Spirits share of exp'!$B17,"")</f>
        <v>2.3413350948795948</v>
      </c>
      <c r="H17" s="84">
        <f>IFERROR('1.37 Spirits share of exp'!H17/'1.37 Spirits share of exp'!$B17,"")</f>
        <v>0.17917859420828658</v>
      </c>
      <c r="I17" s="84">
        <f>IFERROR('1.37 Spirits share of exp'!I17/'1.37 Spirits share of exp'!$B17,"")</f>
        <v>0.85638567309812819</v>
      </c>
      <c r="J17" s="84">
        <f>IFERROR('1.37 Spirits share of exp'!J17/'1.37 Spirits share of exp'!$B17,"")</f>
        <v>1.1147131285035385</v>
      </c>
      <c r="K17" s="84">
        <f>IFERROR('1.37 Spirits share of exp'!K17/'1.37 Spirits share of exp'!$B17,"")</f>
        <v>0.78692452658711454</v>
      </c>
      <c r="L17" s="84">
        <f>IFERROR('1.37 Spirits share of exp'!L17/'1.37 Spirits share of exp'!$B17,"")</f>
        <v>2.2633547509855547</v>
      </c>
      <c r="M17" s="84">
        <f>IFERROR('1.37 Spirits share of exp'!M17/'1.37 Spirits share of exp'!$B17,"")</f>
        <v>0.983083020363553</v>
      </c>
      <c r="N17" s="84">
        <f>IFERROR('1.37 Spirits share of exp'!N17/'1.37 Spirits share of exp'!$B17,"")</f>
        <v>0.83678182849078453</v>
      </c>
      <c r="O17" s="84">
        <f>IFERROR('1.37 Spirits share of exp'!O17/'1.37 Spirits share of exp'!$B17,"")</f>
        <v>1.1713510223347878</v>
      </c>
      <c r="P17" s="84">
        <f>IFERROR('1.37 Spirits share of exp'!P17/'1.37 Spirits share of exp'!$B17,"")</f>
        <v>1.4541925104445279</v>
      </c>
      <c r="Q17" s="84">
        <f>IFERROR('1.37 Spirits share of exp'!Q17/'1.37 Spirits share of exp'!$B17,"")</f>
        <v>1.266280773911902</v>
      </c>
      <c r="R17" s="84">
        <f>IFERROR('1.37 Spirits share of exp'!R17/'1.37 Spirits share of exp'!$B17,"")</f>
        <v>2.453077381669698</v>
      </c>
      <c r="S17" s="84">
        <f>IFERROR('1.37 Spirits share of exp'!S17/'1.37 Spirits share of exp'!$B17,"")</f>
        <v>0.32345178203882979</v>
      </c>
      <c r="T17" s="84">
        <f>IFERROR('1.37 Spirits share of exp'!T17/'1.37 Spirits share of exp'!$B17,"")</f>
        <v>0.53798010862073586</v>
      </c>
      <c r="U17" s="84">
        <f>IFERROR('1.37 Spirits share of exp'!U17/'1.37 Spirits share of exp'!$B17,"")</f>
        <v>0.52154661360503407</v>
      </c>
      <c r="V17" s="84">
        <f>IFERROR('1.37 Spirits share of exp'!V17/'1.37 Spirits share of exp'!$B17,"")</f>
        <v>0.62943960015304679</v>
      </c>
      <c r="W17" s="84">
        <f>IFERROR('1.37 Spirits share of exp'!W17/'1.37 Spirits share of exp'!$B17,"")</f>
        <v>1.0045970288054913</v>
      </c>
      <c r="X17" s="84">
        <f>IFERROR('1.37 Spirits share of exp'!X17/'1.37 Spirits share of exp'!$B17,"")</f>
        <v>1.3902433435258392</v>
      </c>
      <c r="Y17" s="84">
        <f>IFERROR('1.37 Spirits share of exp'!Y17/'1.37 Spirits share of exp'!$B17,"")</f>
        <v>0.47862962138950421</v>
      </c>
      <c r="Z17" s="84">
        <f>IFERROR('1.37 Spirits share of exp'!Z17/'1.37 Spirits share of exp'!$B17,"")</f>
        <v>0.99351736629829113</v>
      </c>
      <c r="AA17" s="84">
        <f>IFERROR('1.37 Spirits share of exp'!AA17/'1.37 Spirits share of exp'!$B17,"")</f>
        <v>0.50680450958883849</v>
      </c>
      <c r="AB17" s="84">
        <f>IFERROR('1.37 Spirits share of exp'!AB17/'1.37 Spirits share of exp'!$B17,"")</f>
        <v>0.69341541418322195</v>
      </c>
      <c r="AC17" s="84">
        <f>IFERROR('1.37 Spirits share of exp'!AC17/'1.37 Spirits share of exp'!$B17,"")</f>
        <v>1.3308040709505573</v>
      </c>
      <c r="AD17" s="84">
        <f>IFERROR('1.37 Spirits share of exp'!AD17/'1.37 Spirits share of exp'!$B17,"")</f>
        <v>0.79938989867876808</v>
      </c>
      <c r="AE17" s="84">
        <f>IFERROR('1.37 Spirits share of exp'!AE17/'1.37 Spirits share of exp'!$B17,"")</f>
        <v>0.88830133969372094</v>
      </c>
      <c r="AF17" s="84">
        <f>IFERROR('1.37 Spirits share of exp'!AF17/'1.37 Spirits share of exp'!$B17,"")</f>
        <v>1.5187535588435208</v>
      </c>
      <c r="AG17" s="84">
        <f>IFERROR('1.37 Spirits share of exp'!AG17/'1.37 Spirits share of exp'!$B17,"")</f>
        <v>1.2277130551771791</v>
      </c>
      <c r="AH17" s="84">
        <f>IFERROR('1.37 Spirits share of exp'!AH17/'1.37 Spirits share of exp'!$B17,"")</f>
        <v>0.28878536491075452</v>
      </c>
      <c r="AI17" s="84">
        <f>IFERROR('1.37 Spirits share of exp'!AI17/'1.37 Spirits share of exp'!$B17,"")</f>
        <v>1.1140345874113076</v>
      </c>
      <c r="AJ17" s="84">
        <f>IFERROR('1.37 Spirits share of exp'!AJ17/'1.37 Spirits share of exp'!$B17,"")</f>
        <v>0.64095667793846378</v>
      </c>
      <c r="AK17" s="84">
        <f>IFERROR('1.37 Spirits share of exp'!AK17/'1.37 Spirits share of exp'!$B17,"")</f>
        <v>1.0954140795114182</v>
      </c>
      <c r="AL17" s="84">
        <f>IFERROR('1.37 Spirits share of exp'!AL17/'1.37 Spirits share of exp'!$B17,"")</f>
        <v>0.73500552141570585</v>
      </c>
      <c r="AM17" s="84">
        <f>IFERROR('1.37 Spirits share of exp'!AM17/'1.37 Spirits share of exp'!$B17,"")</f>
        <v>1.1073539905973855</v>
      </c>
      <c r="AN17" s="84">
        <f>IFERROR('1.37 Spirits share of exp'!AN17/'1.37 Spirits share of exp'!$B17,"")</f>
        <v>0.41232044045784272</v>
      </c>
      <c r="AO17" s="84">
        <f>IFERROR('1.37 Spirits share of exp'!AO17/'1.37 Spirits share of exp'!$B17,"")</f>
        <v>1.1201950376093972</v>
      </c>
      <c r="AP17" s="84">
        <f>IFERROR('1.37 Spirits share of exp'!AP17/'1.37 Spirits share of exp'!$B17,"")</f>
        <v>0.7810267790137454</v>
      </c>
      <c r="AQ17" s="84">
        <f>IFERROR('1.37 Spirits share of exp'!AQ17/'1.37 Spirits share of exp'!$B17,"")</f>
        <v>0.64021614762953483</v>
      </c>
      <c r="AR17" s="84">
        <f>IFERROR('1.37 Spirits share of exp'!AR17/'1.37 Spirits share of exp'!$B17,"")</f>
        <v>0.36050951347284133</v>
      </c>
      <c r="AS17" s="84">
        <f>IFERROR('1.37 Spirits share of exp'!AS17/'1.37 Spirits share of exp'!$B17,"")</f>
        <v>0.65054437919023389</v>
      </c>
      <c r="AT17" s="84">
        <f>IFERROR('1.37 Spirits share of exp'!AT17/'1.37 Spirits share of exp'!$B17,"")</f>
        <v>0.74363400796824652</v>
      </c>
      <c r="AU17" s="84">
        <f>IFERROR('1.37 Spirits share of exp'!AU17/'1.37 Spirits share of exp'!$B17,"")</f>
        <v>0.62137888150893239</v>
      </c>
      <c r="AV17" s="84">
        <f>IFERROR('1.37 Spirits share of exp'!AV17/'1.37 Spirits share of exp'!$B17,"")</f>
        <v>0.69035142675766414</v>
      </c>
      <c r="AW17" s="84">
        <f>IFERROR('1.37 Spirits share of exp'!AW17/'1.37 Spirits share of exp'!$B17,"")</f>
        <v>0.70877624163899422</v>
      </c>
      <c r="AX17" s="84">
        <f>IFERROR('1.37 Spirits share of exp'!AX17/'1.37 Spirits share of exp'!$B17,"")</f>
        <v>0.59572275550773035</v>
      </c>
      <c r="AY17" s="84">
        <f>IFERROR('1.37 Spirits share of exp'!AY17/'1.37 Spirits share of exp'!$B17,"")</f>
        <v>0.60721566844035613</v>
      </c>
      <c r="AZ17" s="84">
        <f>IFERROR('1.37 Spirits share of exp'!AZ17/'1.37 Spirits share of exp'!$B17,"")</f>
        <v>0.82848026001076469</v>
      </c>
      <c r="BA17" s="84">
        <f>IFERROR('1.37 Spirits share of exp'!BA17/'1.37 Spirits share of exp'!$B17,"")</f>
        <v>0.43803314477019495</v>
      </c>
      <c r="BB17" s="84">
        <f>IFERROR('1.37 Spirits share of exp'!BB17/'1.37 Spirits share of exp'!$B17,"")</f>
        <v>0.56424387208992621</v>
      </c>
      <c r="BC17" s="84">
        <f>IFERROR('1.37 Spirits share of exp'!BC17/'1.37 Spirits share of exp'!$B17,"")</f>
        <v>1.16460620167063</v>
      </c>
      <c r="BD17" s="84">
        <f>IFERROR('1.37 Spirits share of exp'!BD17/'1.37 Spirits share of exp'!$B17,"")</f>
        <v>0.76072988104395867</v>
      </c>
      <c r="BE17" s="84">
        <f>IFERROR('1.37 Spirits share of exp'!BE17/'1.37 Spirits share of exp'!$B17,"")</f>
        <v>0.31800470779993167</v>
      </c>
      <c r="BF17" s="84">
        <f>IFERROR('1.37 Spirits share of exp'!BF17/'1.37 Spirits share of exp'!$B17,"")</f>
        <v>0.12917932319841594</v>
      </c>
      <c r="BG17" s="84">
        <f>IFERROR('1.37 Spirits share of exp'!BG17/'1.37 Spirits share of exp'!$B17,"")</f>
        <v>1.2061763010660023</v>
      </c>
      <c r="BH17" s="84" t="str">
        <f>IFERROR('1.37 Spirits share of exp'!BH17/'1.37 Spirits share of exp'!$B17,"")</f>
        <v/>
      </c>
      <c r="BI17" s="84">
        <f>IFERROR('1.37 Spirits share of exp'!BI17/'1.37 Spirits share of exp'!$B17,"")</f>
        <v>0.9936074444706009</v>
      </c>
      <c r="BJ17" s="84">
        <f>IFERROR('1.37 Spirits share of exp'!BJ17/'1.37 Spirits share of exp'!$B17,"")</f>
        <v>0.26713923368482284</v>
      </c>
      <c r="BK17" s="84">
        <f>IFERROR('1.37 Spirits share of exp'!BK17/'1.37 Spirits share of exp'!$B17,"")</f>
        <v>0.60440105435566494</v>
      </c>
      <c r="BL17" s="84">
        <f>IFERROR('1.37 Spirits share of exp'!BL17/'1.37 Spirits share of exp'!$B17,"")</f>
        <v>0.52485782837652561</v>
      </c>
      <c r="BM17" s="84" t="str">
        <f>IFERROR('1.37 Spirits share of exp'!BM17/'1.37 Spirits share of exp'!$B17,"")</f>
        <v/>
      </c>
      <c r="BN17" s="84">
        <f>IFERROR('1.37 Spirits share of exp'!BN17/'1.37 Spirits share of exp'!$B17,"")</f>
        <v>0.76333404456206921</v>
      </c>
      <c r="BO17" s="84">
        <f>IFERROR('1.37 Spirits share of exp'!BO17/'1.37 Spirits share of exp'!$B17,"")</f>
        <v>0.64827543573629842</v>
      </c>
      <c r="BP17" s="84">
        <f>IFERROR('1.37 Spirits share of exp'!BP17/'1.37 Spirits share of exp'!$B17,"")</f>
        <v>2.0576141001428216</v>
      </c>
      <c r="BQ17" s="84">
        <f>IFERROR('1.37 Spirits share of exp'!BQ17/'1.37 Spirits share of exp'!$B17,"")</f>
        <v>0.89099642496839815</v>
      </c>
      <c r="BR17" s="84">
        <f>IFERROR('1.37 Spirits share of exp'!BR17/'1.37 Spirits share of exp'!$B17,"")</f>
        <v>0.73511256676279924</v>
      </c>
      <c r="BS17" s="84">
        <f>IFERROR('1.37 Spirits share of exp'!BS17/'1.37 Spirits share of exp'!$B17,"")</f>
        <v>0.91306832046616804</v>
      </c>
      <c r="BT17" s="84">
        <f>IFERROR('1.37 Spirits share of exp'!BT17/'1.37 Spirits share of exp'!$B17,"")</f>
        <v>0.74517879416208199</v>
      </c>
      <c r="BU17" s="84">
        <f>IFERROR('1.37 Spirits share of exp'!BU17/'1.37 Spirits share of exp'!$B17,"")</f>
        <v>0.46564229841945509</v>
      </c>
      <c r="BV17" s="84">
        <f>IFERROR('1.37 Spirits share of exp'!BV17/'1.37 Spirits share of exp'!$B17,"")</f>
        <v>0.43393706868610077</v>
      </c>
      <c r="BW17" s="84">
        <f>IFERROR('1.37 Spirits share of exp'!BW17/'1.37 Spirits share of exp'!$B17,"")</f>
        <v>0.44716066863255988</v>
      </c>
      <c r="BX17" s="84">
        <f>IFERROR('1.37 Spirits share of exp'!BX17/'1.37 Spirits share of exp'!$B17,"")</f>
        <v>0.65524818148856712</v>
      </c>
      <c r="BY17" s="84">
        <f>IFERROR('1.37 Spirits share of exp'!BY17/'1.37 Spirits share of exp'!$B17,"")</f>
        <v>0.94132068326629181</v>
      </c>
      <c r="BZ17" s="84">
        <f>IFERROR('1.37 Spirits share of exp'!BZ17/'1.37 Spirits share of exp'!$B17,"")</f>
        <v>0.81096912249204889</v>
      </c>
      <c r="CA17" s="84">
        <f>IFERROR('1.37 Spirits share of exp'!CA17/'1.37 Spirits share of exp'!$B17,"")</f>
        <v>0.77315309909659258</v>
      </c>
      <c r="CB17" s="84">
        <f>IFERROR('1.37 Spirits share of exp'!CB17/'1.37 Spirits share of exp'!$B17,"")</f>
        <v>0.6791812859350258</v>
      </c>
      <c r="CC17" s="84">
        <f>IFERROR('1.37 Spirits share of exp'!CC17/'1.37 Spirits share of exp'!$B17,"")</f>
        <v>0.76513775459096234</v>
      </c>
      <c r="CD17" s="84">
        <f>IFERROR('1.37 Spirits share of exp'!CD17/'1.37 Spirits share of exp'!$B17,"")</f>
        <v>0.65904515307333289</v>
      </c>
      <c r="CE17" s="84">
        <f>IFERROR('1.37 Spirits share of exp'!CE17/'1.37 Spirits share of exp'!$B17,"")</f>
        <v>0.55574459471073367</v>
      </c>
      <c r="CF17" s="84">
        <f>IFERROR('1.37 Spirits share of exp'!CF17/'1.37 Spirits share of exp'!$B17,"")</f>
        <v>0.37755749073693506</v>
      </c>
      <c r="CG17" s="84">
        <f>IFERROR('1.37 Spirits share of exp'!CG17/'1.37 Spirits share of exp'!$B17,"")</f>
        <v>0.88404279185799584</v>
      </c>
      <c r="CH17" s="84">
        <f>IFERROR('1.37 Spirits share of exp'!CH17/'1.37 Spirits share of exp'!$B17,"")</f>
        <v>0.57588544175756617</v>
      </c>
      <c r="CI17" s="84">
        <f>IFERROR('1.37 Spirits share of exp'!CI17/'1.37 Spirits share of exp'!$B17,"")</f>
        <v>0.38903922615219039</v>
      </c>
      <c r="CJ17" s="84">
        <f>IFERROR('1.37 Spirits share of exp'!CJ17/'1.37 Spirits share of exp'!$B17,"")</f>
        <v>1.2000555364313985</v>
      </c>
      <c r="CK17" s="84">
        <f>IFERROR('1.37 Spirits share of exp'!CK17/'1.37 Spirits share of exp'!$B17,"")</f>
        <v>0.66098728141765151</v>
      </c>
      <c r="CL17" s="84">
        <f>IFERROR('1.37 Spirits share of exp'!CL17/'1.37 Spirits share of exp'!$B17,"")</f>
        <v>0.29318963791386005</v>
      </c>
      <c r="CM17" s="84">
        <f>IFERROR('1.37 Spirits share of exp'!CM17/'1.37 Spirits share of exp'!$B17,"")</f>
        <v>0.60753732367697733</v>
      </c>
      <c r="CN17" s="84">
        <f>IFERROR('1.37 Spirits share of exp'!CN17/'1.37 Spirits share of exp'!$B17,"")</f>
        <v>1.6804431539276754</v>
      </c>
      <c r="CO17" s="84">
        <f>IFERROR('1.37 Spirits share of exp'!CO17/'1.37 Spirits share of exp'!$B17,"")</f>
        <v>0.4929331193718498</v>
      </c>
      <c r="CP17" s="84">
        <f>IFERROR('1.37 Spirits share of exp'!CP17/'1.37 Spirits share of exp'!$B17,"")</f>
        <v>1.4192636409546857</v>
      </c>
      <c r="CR17" s="8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9">
    <tabColor theme="7" tint="0.59999389629810485"/>
  </sheetPr>
  <dimension ref="A1:CR17"/>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1" max="1" width="7.42578125" style="77"/>
    <col min="2" max="94" width="8.7109375" style="77" customWidth="1"/>
    <col min="95" max="95" width="7.42578125" style="77"/>
    <col min="96" max="96" width="9.140625" style="77" bestFit="1" customWidth="1"/>
    <col min="97" max="16384" width="7.42578125" style="77"/>
  </cols>
  <sheetData>
    <row r="1" spans="1:96" x14ac:dyDescent="0.25">
      <c r="A1" s="80" t="s">
        <v>433</v>
      </c>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row>
    <row r="2" spans="1:96" x14ac:dyDescent="0.25">
      <c r="A2" s="78" t="s">
        <v>39</v>
      </c>
      <c r="B2" s="79" t="s">
        <v>254</v>
      </c>
      <c r="C2" s="79" t="s">
        <v>255</v>
      </c>
      <c r="D2" s="79" t="s">
        <v>42</v>
      </c>
      <c r="E2" s="79" t="s">
        <v>47</v>
      </c>
      <c r="F2" s="79" t="s">
        <v>274</v>
      </c>
      <c r="G2" s="79" t="s">
        <v>52</v>
      </c>
      <c r="H2" s="79" t="s">
        <v>53</v>
      </c>
      <c r="I2" s="79" t="s">
        <v>54</v>
      </c>
      <c r="J2" s="79" t="s">
        <v>55</v>
      </c>
      <c r="K2" s="79" t="s">
        <v>60</v>
      </c>
      <c r="L2" s="79" t="s">
        <v>67</v>
      </c>
      <c r="M2" s="79" t="s">
        <v>69</v>
      </c>
      <c r="N2" s="79" t="s">
        <v>71</v>
      </c>
      <c r="O2" s="79" t="s">
        <v>73</v>
      </c>
      <c r="P2" s="79" t="s">
        <v>75</v>
      </c>
      <c r="Q2" s="79" t="s">
        <v>77</v>
      </c>
      <c r="R2" s="79" t="s">
        <v>81</v>
      </c>
      <c r="S2" s="79" t="s">
        <v>83</v>
      </c>
      <c r="T2" s="79" t="s">
        <v>256</v>
      </c>
      <c r="U2" s="79" t="s">
        <v>84</v>
      </c>
      <c r="V2" s="79" t="s">
        <v>85</v>
      </c>
      <c r="W2" s="79" t="s">
        <v>257</v>
      </c>
      <c r="X2" s="79" t="s">
        <v>87</v>
      </c>
      <c r="Y2" s="79" t="s">
        <v>88</v>
      </c>
      <c r="Z2" s="79" t="s">
        <v>89</v>
      </c>
      <c r="AA2" s="79" t="s">
        <v>90</v>
      </c>
      <c r="AB2" s="79" t="s">
        <v>91</v>
      </c>
      <c r="AC2" s="79" t="s">
        <v>92</v>
      </c>
      <c r="AD2" s="79" t="s">
        <v>93</v>
      </c>
      <c r="AE2" s="79" t="s">
        <v>94</v>
      </c>
      <c r="AF2" s="79" t="s">
        <v>96</v>
      </c>
      <c r="AG2" s="79" t="s">
        <v>97</v>
      </c>
      <c r="AH2" s="79" t="s">
        <v>98</v>
      </c>
      <c r="AI2" s="79" t="s">
        <v>101</v>
      </c>
      <c r="AJ2" s="79" t="s">
        <v>102</v>
      </c>
      <c r="AK2" s="79" t="s">
        <v>103</v>
      </c>
      <c r="AL2" s="79" t="s">
        <v>104</v>
      </c>
      <c r="AM2" s="79" t="s">
        <v>105</v>
      </c>
      <c r="AN2" s="79" t="s">
        <v>106</v>
      </c>
      <c r="AO2" s="79" t="s">
        <v>107</v>
      </c>
      <c r="AP2" s="79" t="s">
        <v>258</v>
      </c>
      <c r="AQ2" s="79" t="s">
        <v>110</v>
      </c>
      <c r="AR2" s="79" t="s">
        <v>116</v>
      </c>
      <c r="AS2" s="79" t="s">
        <v>117</v>
      </c>
      <c r="AT2" s="79" t="s">
        <v>120</v>
      </c>
      <c r="AU2" s="79" t="s">
        <v>121</v>
      </c>
      <c r="AV2" s="79" t="s">
        <v>122</v>
      </c>
      <c r="AW2" s="79" t="s">
        <v>126</v>
      </c>
      <c r="AX2" s="79" t="s">
        <v>127</v>
      </c>
      <c r="AY2" s="79" t="s">
        <v>132</v>
      </c>
      <c r="AZ2" s="79" t="s">
        <v>138</v>
      </c>
      <c r="BA2" s="79" t="s">
        <v>142</v>
      </c>
      <c r="BB2" s="79" t="s">
        <v>150</v>
      </c>
      <c r="BC2" s="79" t="s">
        <v>152</v>
      </c>
      <c r="BD2" s="79" t="s">
        <v>259</v>
      </c>
      <c r="BE2" s="79" t="s">
        <v>153</v>
      </c>
      <c r="BF2" s="79" t="s">
        <v>160</v>
      </c>
      <c r="BG2" s="79" t="s">
        <v>169</v>
      </c>
      <c r="BH2" s="79" t="s">
        <v>178</v>
      </c>
      <c r="BI2" s="79" t="s">
        <v>180</v>
      </c>
      <c r="BJ2" s="79" t="s">
        <v>182</v>
      </c>
      <c r="BK2" s="79" t="s">
        <v>193</v>
      </c>
      <c r="BL2" s="79" t="s">
        <v>197</v>
      </c>
      <c r="BM2" s="79" t="s">
        <v>203</v>
      </c>
      <c r="BN2" s="79" t="s">
        <v>208</v>
      </c>
      <c r="BO2" s="79" t="s">
        <v>215</v>
      </c>
      <c r="BP2" s="79" t="s">
        <v>217</v>
      </c>
      <c r="BQ2" s="79" t="s">
        <v>260</v>
      </c>
      <c r="BR2" s="79" t="s">
        <v>221</v>
      </c>
      <c r="BS2" s="79" t="s">
        <v>271</v>
      </c>
      <c r="BT2" s="79" t="s">
        <v>261</v>
      </c>
      <c r="BU2" s="79" t="s">
        <v>223</v>
      </c>
      <c r="BV2" s="79" t="s">
        <v>224</v>
      </c>
      <c r="BW2" s="79" t="s">
        <v>226</v>
      </c>
      <c r="BX2" s="79" t="s">
        <v>227</v>
      </c>
      <c r="BY2" s="79" t="s">
        <v>228</v>
      </c>
      <c r="BZ2" s="79" t="s">
        <v>229</v>
      </c>
      <c r="CA2" s="79" t="s">
        <v>230</v>
      </c>
      <c r="CB2" s="79" t="s">
        <v>232</v>
      </c>
      <c r="CC2" s="79" t="s">
        <v>233</v>
      </c>
      <c r="CD2" s="79" t="s">
        <v>238</v>
      </c>
      <c r="CE2" s="79" t="s">
        <v>239</v>
      </c>
      <c r="CF2" s="79" t="s">
        <v>240</v>
      </c>
      <c r="CG2" s="79" t="s">
        <v>241</v>
      </c>
      <c r="CH2" s="79" t="s">
        <v>242</v>
      </c>
      <c r="CI2" s="79" t="s">
        <v>243</v>
      </c>
      <c r="CJ2" s="79" t="s">
        <v>244</v>
      </c>
      <c r="CK2" s="79" t="s">
        <v>245</v>
      </c>
      <c r="CL2" s="79" t="s">
        <v>248</v>
      </c>
      <c r="CM2" s="79" t="s">
        <v>249</v>
      </c>
      <c r="CN2" s="79" t="s">
        <v>250</v>
      </c>
      <c r="CO2" s="79" t="s">
        <v>251</v>
      </c>
      <c r="CP2" s="79" t="s">
        <v>252</v>
      </c>
      <c r="CQ2" s="83"/>
    </row>
    <row r="3" spans="1:96" x14ac:dyDescent="0.25">
      <c r="A3" s="78" t="s">
        <v>24</v>
      </c>
      <c r="B3" s="84">
        <f>IFERROR('1.18 Wine price'!B3/'1.26 Beer price'!B3,"")</f>
        <v>1.0751598064962746</v>
      </c>
      <c r="C3" s="84"/>
      <c r="D3" s="84">
        <f>IFERROR('1.18 Wine price'!D3/'1.26 Beer price'!D3,"")</f>
        <v>2.0056994818652849</v>
      </c>
      <c r="E3" s="84">
        <f>IFERROR('1.18 Wine price'!E3/'1.26 Beer price'!E3,"")</f>
        <v>2.6614762714904492</v>
      </c>
      <c r="F3" s="84">
        <f>IFERROR('1.18 Wine price'!F3/'1.26 Beer price'!F3,"")</f>
        <v>1.778975954439991</v>
      </c>
      <c r="G3" s="84">
        <f>IFERROR('1.18 Wine price'!G3/'1.26 Beer price'!G3,"")</f>
        <v>2.7875068838014321</v>
      </c>
      <c r="H3" s="84">
        <f>IFERROR('1.18 Wine price'!H3/'1.26 Beer price'!H3,"")</f>
        <v>0.41672867063492064</v>
      </c>
      <c r="I3" s="84">
        <f>IFERROR('1.18 Wine price'!I3/'1.26 Beer price'!I3,"")</f>
        <v>0.8902643709861614</v>
      </c>
      <c r="J3" s="84">
        <f>IFERROR('1.18 Wine price'!J3/'1.26 Beer price'!J3,"")</f>
        <v>2.5809700503578052</v>
      </c>
      <c r="K3" s="84">
        <f>IFERROR('1.18 Wine price'!K3/'1.26 Beer price'!K3,"")</f>
        <v>1.4817296618155165</v>
      </c>
      <c r="L3" s="84" t="str">
        <f>IFERROR('1.18 Wine price'!L3/'1.26 Beer price'!L3,"")</f>
        <v/>
      </c>
      <c r="M3" s="84">
        <f>IFERROR('1.18 Wine price'!M3/'1.26 Beer price'!M3,"")</f>
        <v>5.05131853538228</v>
      </c>
      <c r="N3" s="84">
        <f>IFERROR('1.18 Wine price'!N3/'1.26 Beer price'!N3,"")</f>
        <v>1.4683971009607282</v>
      </c>
      <c r="O3" s="84">
        <f>IFERROR('1.18 Wine price'!O3/'1.26 Beer price'!O3,"")</f>
        <v>0.41747379991439215</v>
      </c>
      <c r="P3" s="84">
        <f>IFERROR('1.18 Wine price'!P3/'1.26 Beer price'!P3,"")</f>
        <v>1.6895028759244042</v>
      </c>
      <c r="Q3" s="84">
        <f>IFERROR('1.18 Wine price'!Q3/'1.26 Beer price'!Q3,"")</f>
        <v>5.0815706862957342</v>
      </c>
      <c r="R3" s="84">
        <f>IFERROR('1.18 Wine price'!R3/'1.26 Beer price'!R3,"")</f>
        <v>1.9362244897959184</v>
      </c>
      <c r="S3" s="84">
        <f>IFERROR('1.18 Wine price'!S3/'1.26 Beer price'!S3,"")</f>
        <v>1.0712724172026233</v>
      </c>
      <c r="T3" s="84">
        <f>IFERROR('1.18 Wine price'!T3/'1.26 Beer price'!T3,"")</f>
        <v>0.78188874531052011</v>
      </c>
      <c r="U3" s="84">
        <f>IFERROR('1.18 Wine price'!U3/'1.26 Beer price'!U3,"")</f>
        <v>0.74868136783027683</v>
      </c>
      <c r="V3" s="84">
        <f>IFERROR('1.18 Wine price'!V3/'1.26 Beer price'!V3,"")</f>
        <v>1.0403403525954948</v>
      </c>
      <c r="W3" s="84">
        <f>IFERROR('1.18 Wine price'!W3/'1.26 Beer price'!W3,"")</f>
        <v>1.2124741436980357</v>
      </c>
      <c r="X3" s="84">
        <f>IFERROR('1.18 Wine price'!X3/'1.26 Beer price'!X3,"")</f>
        <v>0.80443371912079387</v>
      </c>
      <c r="Y3" s="84">
        <f>IFERROR('1.18 Wine price'!Y3/'1.26 Beer price'!Y3,"")</f>
        <v>1.5144492131616596</v>
      </c>
      <c r="Z3" s="84">
        <f>IFERROR('1.18 Wine price'!Z3/'1.26 Beer price'!Z3,"")</f>
        <v>0.96637869321879466</v>
      </c>
      <c r="AA3" s="84">
        <f>IFERROR('1.18 Wine price'!AA3/'1.26 Beer price'!AA3,"")</f>
        <v>2.5589596192809685</v>
      </c>
      <c r="AB3" s="84">
        <f>IFERROR('1.18 Wine price'!AB3/'1.26 Beer price'!AB3,"")</f>
        <v>1.4117043259815509</v>
      </c>
      <c r="AC3" s="84">
        <f>IFERROR('1.18 Wine price'!AC3/'1.26 Beer price'!AC3,"")</f>
        <v>2.3642813879034352</v>
      </c>
      <c r="AD3" s="84">
        <f>IFERROR('1.18 Wine price'!AD3/'1.26 Beer price'!AD3,"")</f>
        <v>3.1453894942267033</v>
      </c>
      <c r="AE3" s="84">
        <f>IFERROR('1.18 Wine price'!AE3/'1.26 Beer price'!AE3,"")</f>
        <v>0.8377247401829816</v>
      </c>
      <c r="AF3" s="84">
        <f>IFERROR('1.18 Wine price'!AF3/'1.26 Beer price'!AF3,"")</f>
        <v>3.7426133868640612</v>
      </c>
      <c r="AG3" s="84">
        <f>IFERROR('1.18 Wine price'!AG3/'1.26 Beer price'!AG3,"")</f>
        <v>0.85640330607891935</v>
      </c>
      <c r="AH3" s="84">
        <f>IFERROR('1.18 Wine price'!AH3/'1.26 Beer price'!AH3,"")</f>
        <v>2.5567322239031771</v>
      </c>
      <c r="AI3" s="84">
        <f>IFERROR('1.18 Wine price'!AI3/'1.26 Beer price'!AI3,"")</f>
        <v>0.42903231082225707</v>
      </c>
      <c r="AJ3" s="84">
        <f>IFERROR('1.18 Wine price'!AJ3/'1.26 Beer price'!AJ3,"")</f>
        <v>0.76609812995871784</v>
      </c>
      <c r="AK3" s="84">
        <f>IFERROR('1.18 Wine price'!AK3/'1.26 Beer price'!AK3,"")</f>
        <v>1.6454175375050031</v>
      </c>
      <c r="AL3" s="84">
        <f>IFERROR('1.18 Wine price'!AL3/'1.26 Beer price'!AL3,"")</f>
        <v>1.7120989878456265</v>
      </c>
      <c r="AM3" s="84">
        <f>IFERROR('1.18 Wine price'!AM3/'1.26 Beer price'!AM3,"")</f>
        <v>1.5836878617147676</v>
      </c>
      <c r="AN3" s="84">
        <f>IFERROR('1.18 Wine price'!AN3/'1.26 Beer price'!AN3,"")</f>
        <v>2.1091034940228126</v>
      </c>
      <c r="AO3" s="84">
        <f>IFERROR('1.18 Wine price'!AO3/'1.26 Beer price'!AO3,"")</f>
        <v>1.3380576856047401</v>
      </c>
      <c r="AP3" s="84">
        <f>IFERROR('1.18 Wine price'!AP3/'1.26 Beer price'!AP3,"")</f>
        <v>0.84598816744029526</v>
      </c>
      <c r="AQ3" s="84">
        <f>IFERROR('1.18 Wine price'!AQ3/'1.26 Beer price'!AQ3,"")</f>
        <v>0.47049454456422929</v>
      </c>
      <c r="AR3" s="84">
        <f>IFERROR('1.18 Wine price'!AR3/'1.26 Beer price'!AR3,"")</f>
        <v>0.93611271955220998</v>
      </c>
      <c r="AS3" s="84">
        <f>IFERROR('1.18 Wine price'!AS3/'1.26 Beer price'!AS3,"")</f>
        <v>1.8486620822241941</v>
      </c>
      <c r="AT3" s="84">
        <f>IFERROR('1.18 Wine price'!AT3/'1.26 Beer price'!AT3,"")</f>
        <v>0.50594048784833201</v>
      </c>
      <c r="AU3" s="84">
        <f>IFERROR('1.18 Wine price'!AU3/'1.26 Beer price'!AU3,"")</f>
        <v>1.7408637873754154</v>
      </c>
      <c r="AV3" s="84">
        <f>IFERROR('1.18 Wine price'!AV3/'1.26 Beer price'!AV3,"")</f>
        <v>1.5990006246096189</v>
      </c>
      <c r="AW3" s="84">
        <f>IFERROR('1.18 Wine price'!AW3/'1.26 Beer price'!AW3,"")</f>
        <v>1.4878022910479423</v>
      </c>
      <c r="AX3" s="84">
        <f>IFERROR('1.18 Wine price'!AX3/'1.26 Beer price'!AX3,"")</f>
        <v>2.6270641218099935</v>
      </c>
      <c r="AY3" s="84">
        <f>IFERROR('1.18 Wine price'!AY3/'1.26 Beer price'!AY3,"")</f>
        <v>1.6897285790313996</v>
      </c>
      <c r="AZ3" s="84">
        <f>IFERROR('1.18 Wine price'!AZ3/'1.26 Beer price'!AZ3,"")</f>
        <v>2.876094121127942</v>
      </c>
      <c r="BA3" s="84">
        <f>IFERROR('1.18 Wine price'!BA3/'1.26 Beer price'!BA3,"")</f>
        <v>0.80811520871849762</v>
      </c>
      <c r="BB3" s="84">
        <f>IFERROR('1.18 Wine price'!BB3/'1.26 Beer price'!BB3,"")</f>
        <v>0.82228319751283607</v>
      </c>
      <c r="BC3" s="84">
        <f>IFERROR('1.18 Wine price'!BC3/'1.26 Beer price'!BC3,"")</f>
        <v>2.8578690404416554</v>
      </c>
      <c r="BD3" s="84">
        <f>IFERROR('1.18 Wine price'!BD3/'1.26 Beer price'!BD3,"")</f>
        <v>1.2720183985483462</v>
      </c>
      <c r="BE3" s="84">
        <f>IFERROR('1.18 Wine price'!BE3/'1.26 Beer price'!BE3,"")</f>
        <v>1.7866628723202427</v>
      </c>
      <c r="BF3" s="84">
        <f>IFERROR('1.18 Wine price'!BF3/'1.26 Beer price'!BF3,"")</f>
        <v>6.8597254004576662</v>
      </c>
      <c r="BG3" s="84">
        <f>IFERROR('1.18 Wine price'!BG3/'1.26 Beer price'!BG3,"")</f>
        <v>1.7942176870748301</v>
      </c>
      <c r="BH3" s="84" t="str">
        <f>IFERROR('1.18 Wine price'!BH3/'1.26 Beer price'!BH3,"")</f>
        <v/>
      </c>
      <c r="BI3" s="84">
        <f>IFERROR('1.18 Wine price'!BI3/'1.26 Beer price'!BI3,"")</f>
        <v>0.47905818428797825</v>
      </c>
      <c r="BJ3" s="84">
        <f>IFERROR('1.18 Wine price'!BJ3/'1.26 Beer price'!BJ3,"")</f>
        <v>2.0158844380480261</v>
      </c>
      <c r="BK3" s="84">
        <f>IFERROR('1.18 Wine price'!BK3/'1.26 Beer price'!BK3,"")</f>
        <v>0.70816245784373444</v>
      </c>
      <c r="BL3" s="84">
        <f>IFERROR('1.18 Wine price'!BL3/'1.26 Beer price'!BL3,"")</f>
        <v>1.4361028537455411</v>
      </c>
      <c r="BM3" s="84" t="str">
        <f>IFERROR('1.18 Wine price'!BM3/'1.26 Beer price'!BM3,"")</f>
        <v/>
      </c>
      <c r="BN3" s="84">
        <f>IFERROR('1.18 Wine price'!BN3/'1.26 Beer price'!BN3,"")</f>
        <v>1.2335308791890502</v>
      </c>
      <c r="BO3" s="84">
        <f>IFERROR('1.18 Wine price'!BO3/'1.26 Beer price'!BO3,"")</f>
        <v>2.7007517613256189</v>
      </c>
      <c r="BP3" s="84">
        <f>IFERROR('1.18 Wine price'!BP3/'1.26 Beer price'!BP3,"")</f>
        <v>1.4983522519223726</v>
      </c>
      <c r="BQ3" s="84">
        <f>IFERROR('1.18 Wine price'!BQ3/'1.26 Beer price'!BQ3,"")</f>
        <v>1.3689184745660361</v>
      </c>
      <c r="BR3" s="84">
        <f>IFERROR('1.18 Wine price'!BR3/'1.26 Beer price'!BR3,"")</f>
        <v>1.0290488674510727</v>
      </c>
      <c r="BS3" s="84">
        <f>IFERROR('1.18 Wine price'!BS3/'1.26 Beer price'!BS3,"")</f>
        <v>1.4120369456651678</v>
      </c>
      <c r="BT3" s="84">
        <f>IFERROR('1.18 Wine price'!BT3/'1.26 Beer price'!BT3,"")</f>
        <v>0.6999987009235924</v>
      </c>
      <c r="BU3" s="84">
        <f>IFERROR('1.18 Wine price'!BU3/'1.26 Beer price'!BU3,"")</f>
        <v>1.2178318260598147</v>
      </c>
      <c r="BV3" s="84">
        <f>IFERROR('1.18 Wine price'!BV3/'1.26 Beer price'!BV3,"")</f>
        <v>0.74012474376631499</v>
      </c>
      <c r="BW3" s="84">
        <f>IFERROR('1.18 Wine price'!BW3/'1.26 Beer price'!BW3,"")</f>
        <v>1.3580730897009967</v>
      </c>
      <c r="BX3" s="84">
        <f>IFERROR('1.18 Wine price'!BX3/'1.26 Beer price'!BX3,"")</f>
        <v>0.77504862305155442</v>
      </c>
      <c r="BY3" s="84">
        <f>IFERROR('1.18 Wine price'!BY3/'1.26 Beer price'!BY3,"")</f>
        <v>0.98293014300361803</v>
      </c>
      <c r="BZ3" s="84">
        <f>IFERROR('1.18 Wine price'!BZ3/'1.26 Beer price'!BZ3,"")</f>
        <v>0.82962582017678554</v>
      </c>
      <c r="CA3" s="84">
        <f>IFERROR('1.18 Wine price'!CA3/'1.26 Beer price'!CA3,"")</f>
        <v>0.85231186073615883</v>
      </c>
      <c r="CB3" s="84">
        <f>IFERROR('1.18 Wine price'!CB3/'1.26 Beer price'!CB3,"")</f>
        <v>1.1580137129264614</v>
      </c>
      <c r="CC3" s="84">
        <f>IFERROR('1.18 Wine price'!CC3/'1.26 Beer price'!CC3,"")</f>
        <v>0.42150881387165934</v>
      </c>
      <c r="CD3" s="84">
        <f>IFERROR('1.18 Wine price'!CD3/'1.26 Beer price'!CD3,"")</f>
        <v>0.65027182509215919</v>
      </c>
      <c r="CE3" s="84">
        <f>IFERROR('1.18 Wine price'!CE3/'1.26 Beer price'!CE3,"")</f>
        <v>0.92282830188165921</v>
      </c>
      <c r="CF3" s="84">
        <f>IFERROR('1.18 Wine price'!CF3/'1.26 Beer price'!CF3,"")</f>
        <v>0.69024074095513743</v>
      </c>
      <c r="CG3" s="84">
        <f>IFERROR('1.18 Wine price'!CG3/'1.26 Beer price'!CG3,"")</f>
        <v>0.3604870561014254</v>
      </c>
      <c r="CH3" s="84">
        <f>IFERROR('1.18 Wine price'!CH3/'1.26 Beer price'!CH3,"")</f>
        <v>0.92545318463721915</v>
      </c>
      <c r="CI3" s="84">
        <f>IFERROR('1.18 Wine price'!CI3/'1.26 Beer price'!CI3,"")</f>
        <v>0.72099939188602225</v>
      </c>
      <c r="CJ3" s="84">
        <f>IFERROR('1.18 Wine price'!CJ3/'1.26 Beer price'!CJ3,"")</f>
        <v>0.73755081804660383</v>
      </c>
      <c r="CK3" s="84">
        <f>IFERROR('1.18 Wine price'!CK3/'1.26 Beer price'!CK3,"")</f>
        <v>0.89652934703175213</v>
      </c>
      <c r="CL3" s="84">
        <f>IFERROR('1.18 Wine price'!CL3/'1.26 Beer price'!CL3,"")</f>
        <v>0.82187483241280168</v>
      </c>
      <c r="CM3" s="84">
        <f>IFERROR('1.18 Wine price'!CM3/'1.26 Beer price'!CM3,"")</f>
        <v>0.64397447845724332</v>
      </c>
      <c r="CN3" s="84">
        <f>IFERROR('1.18 Wine price'!CN3/'1.26 Beer price'!CN3,"")</f>
        <v>1.2965612153856607</v>
      </c>
      <c r="CO3" s="84">
        <f>IFERROR('1.18 Wine price'!CO3/'1.26 Beer price'!CO3,"")</f>
        <v>0.79749028713940351</v>
      </c>
      <c r="CP3" s="84">
        <f>IFERROR('1.18 Wine price'!CP3/'1.26 Beer price'!CP3,"")</f>
        <v>1.6292887364896114</v>
      </c>
      <c r="CQ3" s="83"/>
      <c r="CR3" s="88"/>
    </row>
    <row r="4" spans="1:96" x14ac:dyDescent="0.25">
      <c r="A4" s="78" t="s">
        <v>25</v>
      </c>
      <c r="B4" s="84">
        <f>IFERROR('1.18 Wine price'!B4/'1.26 Beer price'!B4,"")</f>
        <v>1.1166618762665017</v>
      </c>
      <c r="C4" s="84">
        <f>IFERROR('1.18 Wine price'!C4/'1.26 Beer price'!C4,"")</f>
        <v>1.6820359066862367</v>
      </c>
      <c r="D4" s="84">
        <f>IFERROR('1.18 Wine price'!D4/'1.26 Beer price'!D4,"")</f>
        <v>1.9797979797979799</v>
      </c>
      <c r="E4" s="84">
        <f>IFERROR('1.18 Wine price'!E4/'1.26 Beer price'!E4,"")</f>
        <v>2.6896040032577466</v>
      </c>
      <c r="F4" s="84">
        <f>IFERROR('1.18 Wine price'!F4/'1.26 Beer price'!F4,"")</f>
        <v>1.8264619958858408</v>
      </c>
      <c r="G4" s="84">
        <f>IFERROR('1.18 Wine price'!G4/'1.26 Beer price'!G4,"")</f>
        <v>2.5334192993767459</v>
      </c>
      <c r="H4" s="84">
        <f>IFERROR('1.18 Wine price'!H4/'1.26 Beer price'!H4,"")</f>
        <v>0.38690312708439595</v>
      </c>
      <c r="I4" s="84">
        <f>IFERROR('1.18 Wine price'!I4/'1.26 Beer price'!I4,"")</f>
        <v>0.95338477506977248</v>
      </c>
      <c r="J4" s="84">
        <f>IFERROR('1.18 Wine price'!J4/'1.26 Beer price'!J4,"")</f>
        <v>2.6149204607789356</v>
      </c>
      <c r="K4" s="84">
        <f>IFERROR('1.18 Wine price'!K4/'1.26 Beer price'!K4,"")</f>
        <v>1.6802847012201478</v>
      </c>
      <c r="L4" s="84" t="str">
        <f>IFERROR('1.18 Wine price'!L4/'1.26 Beer price'!L4,"")</f>
        <v/>
      </c>
      <c r="M4" s="84">
        <f>IFERROR('1.18 Wine price'!M4/'1.26 Beer price'!M4,"")</f>
        <v>4.692630792227205</v>
      </c>
      <c r="N4" s="84">
        <f>IFERROR('1.18 Wine price'!N4/'1.26 Beer price'!N4,"")</f>
        <v>1.2733564013840832</v>
      </c>
      <c r="O4" s="84">
        <f>IFERROR('1.18 Wine price'!O4/'1.26 Beer price'!O4,"")</f>
        <v>0.50912862981100826</v>
      </c>
      <c r="P4" s="84">
        <f>IFERROR('1.18 Wine price'!P4/'1.26 Beer price'!P4,"")</f>
        <v>1.655458089668616</v>
      </c>
      <c r="Q4" s="84">
        <f>IFERROR('1.18 Wine price'!Q4/'1.26 Beer price'!Q4,"")</f>
        <v>5.5400623885918003</v>
      </c>
      <c r="R4" s="84">
        <f>IFERROR('1.18 Wine price'!R4/'1.26 Beer price'!R4,"")</f>
        <v>2.0984234234234234</v>
      </c>
      <c r="S4" s="84">
        <f>IFERROR('1.18 Wine price'!S4/'1.26 Beer price'!S4,"")</f>
        <v>1.0524640672005114</v>
      </c>
      <c r="T4" s="84">
        <f>IFERROR('1.18 Wine price'!T4/'1.26 Beer price'!T4,"")</f>
        <v>0.78449207203256399</v>
      </c>
      <c r="U4" s="84">
        <f>IFERROR('1.18 Wine price'!U4/'1.26 Beer price'!U4,"")</f>
        <v>0.74429560138513151</v>
      </c>
      <c r="V4" s="84">
        <f>IFERROR('1.18 Wine price'!V4/'1.26 Beer price'!V4,"")</f>
        <v>1.0875990007481486</v>
      </c>
      <c r="W4" s="84">
        <f>IFERROR('1.18 Wine price'!W4/'1.26 Beer price'!W4,"")</f>
        <v>1.2400026775278121</v>
      </c>
      <c r="X4" s="84">
        <f>IFERROR('1.18 Wine price'!X4/'1.26 Beer price'!X4,"")</f>
        <v>0.51936876371099006</v>
      </c>
      <c r="Y4" s="84">
        <f>IFERROR('1.18 Wine price'!Y4/'1.26 Beer price'!Y4,"")</f>
        <v>1.4597779805352797</v>
      </c>
      <c r="Z4" s="84">
        <f>IFERROR('1.18 Wine price'!Z4/'1.26 Beer price'!Z4,"")</f>
        <v>1.0465575157811109</v>
      </c>
      <c r="AA4" s="84">
        <f>IFERROR('1.18 Wine price'!AA4/'1.26 Beer price'!AA4,"")</f>
        <v>2.309094741144762</v>
      </c>
      <c r="AB4" s="84">
        <f>IFERROR('1.18 Wine price'!AB4/'1.26 Beer price'!AB4,"")</f>
        <v>1.4070503749440988</v>
      </c>
      <c r="AC4" s="84">
        <f>IFERROR('1.18 Wine price'!AC4/'1.26 Beer price'!AC4,"")</f>
        <v>2.2232410060490286</v>
      </c>
      <c r="AD4" s="84">
        <f>IFERROR('1.18 Wine price'!AD4/'1.26 Beer price'!AD4,"")</f>
        <v>3.3388261142498425</v>
      </c>
      <c r="AE4" s="84">
        <f>IFERROR('1.18 Wine price'!AE4/'1.26 Beer price'!AE4,"")</f>
        <v>0.83905582599565698</v>
      </c>
      <c r="AF4" s="84">
        <f>IFERROR('1.18 Wine price'!AF4/'1.26 Beer price'!AF4,"")</f>
        <v>3.1911755889934659</v>
      </c>
      <c r="AG4" s="84">
        <f>IFERROR('1.18 Wine price'!AG4/'1.26 Beer price'!AG4,"")</f>
        <v>1.5328137817883511</v>
      </c>
      <c r="AH4" s="84">
        <f>IFERROR('1.18 Wine price'!AH4/'1.26 Beer price'!AH4,"")</f>
        <v>2.6003784295175021</v>
      </c>
      <c r="AI4" s="84">
        <f>IFERROR('1.18 Wine price'!AI4/'1.26 Beer price'!AI4,"")</f>
        <v>0.45700246815255002</v>
      </c>
      <c r="AJ4" s="84">
        <f>IFERROR('1.18 Wine price'!AJ4/'1.26 Beer price'!AJ4,"")</f>
        <v>0.78905100306316778</v>
      </c>
      <c r="AK4" s="84">
        <f>IFERROR('1.18 Wine price'!AK4/'1.26 Beer price'!AK4,"")</f>
        <v>1.6499418565606983</v>
      </c>
      <c r="AL4" s="84">
        <f>IFERROR('1.18 Wine price'!AL4/'1.26 Beer price'!AL4,"")</f>
        <v>2.0077303801657926</v>
      </c>
      <c r="AM4" s="84">
        <f>IFERROR('1.18 Wine price'!AM4/'1.26 Beer price'!AM4,"")</f>
        <v>1.5480722303562713</v>
      </c>
      <c r="AN4" s="84">
        <f>IFERROR('1.18 Wine price'!AN4/'1.26 Beer price'!AN4,"")</f>
        <v>2.0620592814188474</v>
      </c>
      <c r="AO4" s="84">
        <f>IFERROR('1.18 Wine price'!AO4/'1.26 Beer price'!AO4,"")</f>
        <v>1.474339928075981</v>
      </c>
      <c r="AP4" s="84">
        <f>IFERROR('1.18 Wine price'!AP4/'1.26 Beer price'!AP4,"")</f>
        <v>0.62508183543559115</v>
      </c>
      <c r="AQ4" s="84">
        <f>IFERROR('1.18 Wine price'!AQ4/'1.26 Beer price'!AQ4,"")</f>
        <v>0.46561342868406908</v>
      </c>
      <c r="AR4" s="84">
        <f>IFERROR('1.18 Wine price'!AR4/'1.26 Beer price'!AR4,"")</f>
        <v>0.88650389052857548</v>
      </c>
      <c r="AS4" s="84">
        <f>IFERROR('1.18 Wine price'!AS4/'1.26 Beer price'!AS4,"")</f>
        <v>1.767186218351398</v>
      </c>
      <c r="AT4" s="84">
        <f>IFERROR('1.18 Wine price'!AT4/'1.26 Beer price'!AT4,"")</f>
        <v>0.48657554345490595</v>
      </c>
      <c r="AU4" s="84">
        <f>IFERROR('1.18 Wine price'!AU4/'1.26 Beer price'!AU4,"")</f>
        <v>1.5960720680393914</v>
      </c>
      <c r="AV4" s="84">
        <f>IFERROR('1.18 Wine price'!AV4/'1.26 Beer price'!AV4,"")</f>
        <v>1.6010219288907814</v>
      </c>
      <c r="AW4" s="84">
        <f>IFERROR('1.18 Wine price'!AW4/'1.26 Beer price'!AW4,"")</f>
        <v>1.2392975413948821</v>
      </c>
      <c r="AX4" s="84">
        <f>IFERROR('1.18 Wine price'!AX4/'1.26 Beer price'!AX4,"")</f>
        <v>2.6925926973442316</v>
      </c>
      <c r="AY4" s="84">
        <f>IFERROR('1.18 Wine price'!AY4/'1.26 Beer price'!AY4,"")</f>
        <v>1.790014684287812</v>
      </c>
      <c r="AZ4" s="84">
        <f>IFERROR('1.18 Wine price'!AZ4/'1.26 Beer price'!AZ4,"")</f>
        <v>2.8366461156063556</v>
      </c>
      <c r="BA4" s="84">
        <f>IFERROR('1.18 Wine price'!BA4/'1.26 Beer price'!BA4,"")</f>
        <v>0.88298805416219661</v>
      </c>
      <c r="BB4" s="84">
        <f>IFERROR('1.18 Wine price'!BB4/'1.26 Beer price'!BB4,"")</f>
        <v>0.94340758579169182</v>
      </c>
      <c r="BC4" s="84">
        <f>IFERROR('1.18 Wine price'!BC4/'1.26 Beer price'!BC4,"")</f>
        <v>3.9629789685969472</v>
      </c>
      <c r="BD4" s="84">
        <f>IFERROR('1.18 Wine price'!BD4/'1.26 Beer price'!BD4,"")</f>
        <v>1.2066699795807796</v>
      </c>
      <c r="BE4" s="84">
        <f>IFERROR('1.18 Wine price'!BE4/'1.26 Beer price'!BE4,"")</f>
        <v>1.7772605809843978</v>
      </c>
      <c r="BF4" s="84">
        <f>IFERROR('1.18 Wine price'!BF4/'1.26 Beer price'!BF4,"")</f>
        <v>6.8893038493038485</v>
      </c>
      <c r="BG4" s="84">
        <f>IFERROR('1.18 Wine price'!BG4/'1.26 Beer price'!BG4,"")</f>
        <v>1.039119804400978</v>
      </c>
      <c r="BH4" s="84" t="str">
        <f>IFERROR('1.18 Wine price'!BH4/'1.26 Beer price'!BH4,"")</f>
        <v/>
      </c>
      <c r="BI4" s="84">
        <f>IFERROR('1.18 Wine price'!BI4/'1.26 Beer price'!BI4,"")</f>
        <v>0.79847658109642194</v>
      </c>
      <c r="BJ4" s="84">
        <f>IFERROR('1.18 Wine price'!BJ4/'1.26 Beer price'!BJ4,"")</f>
        <v>1.9930425624434012</v>
      </c>
      <c r="BK4" s="84">
        <f>IFERROR('1.18 Wine price'!BK4/'1.26 Beer price'!BK4,"")</f>
        <v>0.71542990142387741</v>
      </c>
      <c r="BL4" s="84">
        <f>IFERROR('1.18 Wine price'!BL4/'1.26 Beer price'!BL4,"")</f>
        <v>1.5055926732227307</v>
      </c>
      <c r="BM4" s="84" t="str">
        <f>IFERROR('1.18 Wine price'!BM4/'1.26 Beer price'!BM4,"")</f>
        <v/>
      </c>
      <c r="BN4" s="84">
        <f>IFERROR('1.18 Wine price'!BN4/'1.26 Beer price'!BN4,"")</f>
        <v>1.0223660490362416</v>
      </c>
      <c r="BO4" s="84">
        <f>IFERROR('1.18 Wine price'!BO4/'1.26 Beer price'!BO4,"")</f>
        <v>2.3161716171617162</v>
      </c>
      <c r="BP4" s="84">
        <f>IFERROR('1.18 Wine price'!BP4/'1.26 Beer price'!BP4,"")</f>
        <v>1.4037735849056603</v>
      </c>
      <c r="BQ4" s="84">
        <f>IFERROR('1.18 Wine price'!BQ4/'1.26 Beer price'!BQ4,"")</f>
        <v>1.385814439157629</v>
      </c>
      <c r="BR4" s="84">
        <f>IFERROR('1.18 Wine price'!BR4/'1.26 Beer price'!BR4,"")</f>
        <v>1.0447442629517947</v>
      </c>
      <c r="BS4" s="84">
        <f>IFERROR('1.18 Wine price'!BS4/'1.26 Beer price'!BS4,"")</f>
        <v>1.4305430600408044</v>
      </c>
      <c r="BT4" s="84">
        <f>IFERROR('1.18 Wine price'!BT4/'1.26 Beer price'!BT4,"")</f>
        <v>0.71460592632489794</v>
      </c>
      <c r="BU4" s="84">
        <f>IFERROR('1.18 Wine price'!BU4/'1.26 Beer price'!BU4,"")</f>
        <v>1.2240701558678355</v>
      </c>
      <c r="BV4" s="84">
        <f>IFERROR('1.18 Wine price'!BV4/'1.26 Beer price'!BV4,"")</f>
        <v>0.745901511379083</v>
      </c>
      <c r="BW4" s="84">
        <f>IFERROR('1.18 Wine price'!BW4/'1.26 Beer price'!BW4,"")</f>
        <v>1.4026033869839318</v>
      </c>
      <c r="BX4" s="84">
        <f>IFERROR('1.18 Wine price'!BX4/'1.26 Beer price'!BX4,"")</f>
        <v>0.74759933421535574</v>
      </c>
      <c r="BY4" s="84">
        <f>IFERROR('1.18 Wine price'!BY4/'1.26 Beer price'!BY4,"")</f>
        <v>0.99732831714127679</v>
      </c>
      <c r="BZ4" s="84">
        <f>IFERROR('1.18 Wine price'!BZ4/'1.26 Beer price'!BZ4,"")</f>
        <v>0.78949727479283582</v>
      </c>
      <c r="CA4" s="84">
        <f>IFERROR('1.18 Wine price'!CA4/'1.26 Beer price'!CA4,"")</f>
        <v>0.85803047783388642</v>
      </c>
      <c r="CB4" s="84">
        <f>IFERROR('1.18 Wine price'!CB4/'1.26 Beer price'!CB4,"")</f>
        <v>1.1498644952447867</v>
      </c>
      <c r="CC4" s="84">
        <f>IFERROR('1.18 Wine price'!CC4/'1.26 Beer price'!CC4,"")</f>
        <v>0.43852094380900958</v>
      </c>
      <c r="CD4" s="84">
        <f>IFERROR('1.18 Wine price'!CD4/'1.26 Beer price'!CD4,"")</f>
        <v>0.63113901930759886</v>
      </c>
      <c r="CE4" s="84">
        <f>IFERROR('1.18 Wine price'!CE4/'1.26 Beer price'!CE4,"")</f>
        <v>0.90926447424943913</v>
      </c>
      <c r="CF4" s="84">
        <f>IFERROR('1.18 Wine price'!CF4/'1.26 Beer price'!CF4,"")</f>
        <v>0.68688848284804926</v>
      </c>
      <c r="CG4" s="84">
        <f>IFERROR('1.18 Wine price'!CG4/'1.26 Beer price'!CG4,"")</f>
        <v>0.35471342865417149</v>
      </c>
      <c r="CH4" s="84">
        <f>IFERROR('1.18 Wine price'!CH4/'1.26 Beer price'!CH4,"")</f>
        <v>0.90945570831883049</v>
      </c>
      <c r="CI4" s="84">
        <f>IFERROR('1.18 Wine price'!CI4/'1.26 Beer price'!CI4,"")</f>
        <v>0.72197307336626215</v>
      </c>
      <c r="CJ4" s="84">
        <f>IFERROR('1.18 Wine price'!CJ4/'1.26 Beer price'!CJ4,"")</f>
        <v>0.73399168586561081</v>
      </c>
      <c r="CK4" s="84">
        <f>IFERROR('1.18 Wine price'!CK4/'1.26 Beer price'!CK4,"")</f>
        <v>0.91227832308722456</v>
      </c>
      <c r="CL4" s="84">
        <f>IFERROR('1.18 Wine price'!CL4/'1.26 Beer price'!CL4,"")</f>
        <v>0.80127968318237563</v>
      </c>
      <c r="CM4" s="84">
        <f>IFERROR('1.18 Wine price'!CM4/'1.26 Beer price'!CM4,"")</f>
        <v>0.62846872753415273</v>
      </c>
      <c r="CN4" s="84">
        <f>IFERROR('1.18 Wine price'!CN4/'1.26 Beer price'!CN4,"")</f>
        <v>1.3753842711898216</v>
      </c>
      <c r="CO4" s="84">
        <f>IFERROR('1.18 Wine price'!CO4/'1.26 Beer price'!CO4,"")</f>
        <v>0.77341171700652922</v>
      </c>
      <c r="CP4" s="84">
        <f>IFERROR('1.18 Wine price'!CP4/'1.26 Beer price'!CP4,"")</f>
        <v>1.6660504522973272</v>
      </c>
      <c r="CR4" s="88"/>
    </row>
    <row r="5" spans="1:96" x14ac:dyDescent="0.25">
      <c r="A5" s="78" t="s">
        <v>26</v>
      </c>
      <c r="B5" s="84">
        <f>IFERROR('1.18 Wine price'!B5/'1.26 Beer price'!B5,"")</f>
        <v>1.174997634874575</v>
      </c>
      <c r="C5" s="84"/>
      <c r="D5" s="84"/>
      <c r="E5" s="84">
        <f>IFERROR('1.18 Wine price'!E5/'1.26 Beer price'!E5,"")</f>
        <v>2.7056688662132555</v>
      </c>
      <c r="F5" s="84">
        <f>IFERROR('1.18 Wine price'!F5/'1.26 Beer price'!F5,"")</f>
        <v>1.8838892780801491</v>
      </c>
      <c r="G5" s="84">
        <f>IFERROR('1.18 Wine price'!G5/'1.26 Beer price'!G5,"")</f>
        <v>2.5061282415172235</v>
      </c>
      <c r="H5" s="84">
        <f>IFERROR('1.18 Wine price'!H5/'1.26 Beer price'!H5,"")</f>
        <v>0.37082185662175243</v>
      </c>
      <c r="I5" s="84">
        <f>IFERROR('1.18 Wine price'!I5/'1.26 Beer price'!I5,"")</f>
        <v>1.0016295524702681</v>
      </c>
      <c r="J5" s="84">
        <f>IFERROR('1.18 Wine price'!J5/'1.26 Beer price'!J5,"")</f>
        <v>2.6925123222833145</v>
      </c>
      <c r="K5" s="84">
        <f>IFERROR('1.18 Wine price'!K5/'1.26 Beer price'!K5,"")</f>
        <v>1.4822277133624786</v>
      </c>
      <c r="L5" s="84" t="str">
        <f>IFERROR('1.18 Wine price'!L5/'1.26 Beer price'!L5,"")</f>
        <v/>
      </c>
      <c r="M5" s="84">
        <f>IFERROR('1.18 Wine price'!M5/'1.26 Beer price'!M5,"")</f>
        <v>3.9505471556260963</v>
      </c>
      <c r="N5" s="84">
        <f>IFERROR('1.18 Wine price'!N5/'1.26 Beer price'!N5,"")</f>
        <v>1.3230240549828181</v>
      </c>
      <c r="O5" s="84">
        <f>IFERROR('1.18 Wine price'!O5/'1.26 Beer price'!O5,"")</f>
        <v>0.50141206863403431</v>
      </c>
      <c r="P5" s="84">
        <f>IFERROR('1.18 Wine price'!P5/'1.26 Beer price'!P5,"")</f>
        <v>1.6917236745663329</v>
      </c>
      <c r="Q5" s="84">
        <f>IFERROR('1.18 Wine price'!Q5/'1.26 Beer price'!Q5,"")</f>
        <v>5.9525101443804855</v>
      </c>
      <c r="R5" s="84">
        <f>IFERROR('1.18 Wine price'!R5/'1.26 Beer price'!R5,"")</f>
        <v>1.9494859628311585</v>
      </c>
      <c r="S5" s="84">
        <f>IFERROR('1.18 Wine price'!S5/'1.26 Beer price'!S5,"")</f>
        <v>1.1236585282626128</v>
      </c>
      <c r="T5" s="84">
        <f>IFERROR('1.18 Wine price'!T5/'1.26 Beer price'!T5,"")</f>
        <v>0.78559170311222948</v>
      </c>
      <c r="U5" s="84">
        <f>IFERROR('1.18 Wine price'!U5/'1.26 Beer price'!U5,"")</f>
        <v>0.74493614139912179</v>
      </c>
      <c r="V5" s="84">
        <f>IFERROR('1.18 Wine price'!V5/'1.26 Beer price'!V5,"")</f>
        <v>1.0726755031909672</v>
      </c>
      <c r="W5" s="84">
        <f>IFERROR('1.18 Wine price'!W5/'1.26 Beer price'!W5,"")</f>
        <v>1.2878404518200703</v>
      </c>
      <c r="X5" s="84">
        <f>IFERROR('1.18 Wine price'!X5/'1.26 Beer price'!X5,"")</f>
        <v>0.63177394168032419</v>
      </c>
      <c r="Y5" s="84">
        <f>IFERROR('1.18 Wine price'!Y5/'1.26 Beer price'!Y5,"")</f>
        <v>1.2402816039179676</v>
      </c>
      <c r="Z5" s="84">
        <f>IFERROR('1.18 Wine price'!Z5/'1.26 Beer price'!Z5,"")</f>
        <v>1.0813775510204084</v>
      </c>
      <c r="AA5" s="84">
        <f>IFERROR('1.18 Wine price'!AA5/'1.26 Beer price'!AA5,"")</f>
        <v>2.2020200209352332</v>
      </c>
      <c r="AB5" s="84">
        <f>IFERROR('1.18 Wine price'!AB5/'1.26 Beer price'!AB5,"")</f>
        <v>1.3597755145007633</v>
      </c>
      <c r="AC5" s="84">
        <f>IFERROR('1.18 Wine price'!AC5/'1.26 Beer price'!AC5,"")</f>
        <v>2.2356466876971606</v>
      </c>
      <c r="AD5" s="84">
        <f>IFERROR('1.18 Wine price'!AD5/'1.26 Beer price'!AD5,"")</f>
        <v>3.184590690208668</v>
      </c>
      <c r="AE5" s="84">
        <f>IFERROR('1.18 Wine price'!AE5/'1.26 Beer price'!AE5,"")</f>
        <v>0.83317844989895151</v>
      </c>
      <c r="AF5" s="84">
        <f>IFERROR('1.18 Wine price'!AF5/'1.26 Beer price'!AF5,"")</f>
        <v>3.1990374699209356</v>
      </c>
      <c r="AG5" s="84">
        <f>IFERROR('1.18 Wine price'!AG5/'1.26 Beer price'!AG5,"")</f>
        <v>1.6338363129407907</v>
      </c>
      <c r="AH5" s="84">
        <f>IFERROR('1.18 Wine price'!AH5/'1.26 Beer price'!AH5,"")</f>
        <v>2.5092059838895278</v>
      </c>
      <c r="AI5" s="84">
        <f>IFERROR('1.18 Wine price'!AI5/'1.26 Beer price'!AI5,"")</f>
        <v>0.49762873428162108</v>
      </c>
      <c r="AJ5" s="84">
        <f>IFERROR('1.18 Wine price'!AJ5/'1.26 Beer price'!AJ5,"")</f>
        <v>0.83501333910159337</v>
      </c>
      <c r="AK5" s="84">
        <f>IFERROR('1.18 Wine price'!AK5/'1.26 Beer price'!AK5,"")</f>
        <v>1.6188901304386099</v>
      </c>
      <c r="AL5" s="84">
        <f>IFERROR('1.18 Wine price'!AL5/'1.26 Beer price'!AL5,"")</f>
        <v>2.1170454740528379</v>
      </c>
      <c r="AM5" s="84">
        <f>IFERROR('1.18 Wine price'!AM5/'1.26 Beer price'!AM5,"")</f>
        <v>1.5696623465211459</v>
      </c>
      <c r="AN5" s="84">
        <f>IFERROR('1.18 Wine price'!AN5/'1.26 Beer price'!AN5,"")</f>
        <v>2.0519494944643242</v>
      </c>
      <c r="AO5" s="84">
        <f>IFERROR('1.18 Wine price'!AO5/'1.26 Beer price'!AO5,"")</f>
        <v>1.4752156712386062</v>
      </c>
      <c r="AP5" s="84">
        <f>IFERROR('1.18 Wine price'!AP5/'1.26 Beer price'!AP5,"")</f>
        <v>0.61291449581541801</v>
      </c>
      <c r="AQ5" s="84">
        <f>IFERROR('1.18 Wine price'!AQ5/'1.26 Beer price'!AQ5,"")</f>
        <v>0.42373360431976054</v>
      </c>
      <c r="AR5" s="84">
        <f>IFERROR('1.18 Wine price'!AR5/'1.26 Beer price'!AR5,"")</f>
        <v>1.2054850593532542</v>
      </c>
      <c r="AS5" s="84">
        <f>IFERROR('1.18 Wine price'!AS5/'1.26 Beer price'!AS5,"")</f>
        <v>1.722522228694457</v>
      </c>
      <c r="AT5" s="84">
        <f>IFERROR('1.18 Wine price'!AT5/'1.26 Beer price'!AT5,"")</f>
        <v>0.53529749115379976</v>
      </c>
      <c r="AU5" s="84">
        <f>IFERROR('1.18 Wine price'!AU5/'1.26 Beer price'!AU5,"")</f>
        <v>1.5392608238859828</v>
      </c>
      <c r="AV5" s="84">
        <f>IFERROR('1.18 Wine price'!AV5/'1.26 Beer price'!AV5,"")</f>
        <v>1.7531305903398926</v>
      </c>
      <c r="AW5" s="84">
        <f>IFERROR('1.18 Wine price'!AW5/'1.26 Beer price'!AW5,"")</f>
        <v>1.5699209788427224</v>
      </c>
      <c r="AX5" s="84">
        <f>IFERROR('1.18 Wine price'!AX5/'1.26 Beer price'!AX5,"")</f>
        <v>2.628706210653954</v>
      </c>
      <c r="AY5" s="84">
        <f>IFERROR('1.18 Wine price'!AY5/'1.26 Beer price'!AY5,"")</f>
        <v>1.4739454094292799</v>
      </c>
      <c r="AZ5" s="84">
        <f>IFERROR('1.18 Wine price'!AZ5/'1.26 Beer price'!AZ5,"")</f>
        <v>2.7557928178953675</v>
      </c>
      <c r="BA5" s="84">
        <f>IFERROR('1.18 Wine price'!BA5/'1.26 Beer price'!BA5,"")</f>
        <v>0.89508028598218481</v>
      </c>
      <c r="BB5" s="84">
        <f>IFERROR('1.18 Wine price'!BB5/'1.26 Beer price'!BB5,"")</f>
        <v>0.94822787159027655</v>
      </c>
      <c r="BC5" s="84">
        <f>IFERROR('1.18 Wine price'!BC5/'1.26 Beer price'!BC5,"")</f>
        <v>1.9487877202162915</v>
      </c>
      <c r="BD5" s="84">
        <f>IFERROR('1.18 Wine price'!BD5/'1.26 Beer price'!BD5,"")</f>
        <v>1.2712542833574476</v>
      </c>
      <c r="BE5" s="84">
        <f>IFERROR('1.18 Wine price'!BE5/'1.26 Beer price'!BE5,"")</f>
        <v>1.7657950744907267</v>
      </c>
      <c r="BF5" s="84">
        <f>IFERROR('1.18 Wine price'!BF5/'1.26 Beer price'!BF5,"")</f>
        <v>2.4020486555697826</v>
      </c>
      <c r="BG5" s="84">
        <f>IFERROR('1.18 Wine price'!BG5/'1.26 Beer price'!BG5,"")</f>
        <v>1.3446619874399703</v>
      </c>
      <c r="BH5" s="84" t="str">
        <f>IFERROR('1.18 Wine price'!BH5/'1.26 Beer price'!BH5,"")</f>
        <v/>
      </c>
      <c r="BI5" s="84">
        <f>IFERROR('1.18 Wine price'!BI5/'1.26 Beer price'!BI5,"")</f>
        <v>0.8090223108591954</v>
      </c>
      <c r="BJ5" s="84">
        <f>IFERROR('1.18 Wine price'!BJ5/'1.26 Beer price'!BJ5,"")</f>
        <v>2.2607781932812068</v>
      </c>
      <c r="BK5" s="84">
        <f>IFERROR('1.18 Wine price'!BK5/'1.26 Beer price'!BK5,"")</f>
        <v>0.71103807176116141</v>
      </c>
      <c r="BL5" s="84">
        <f>IFERROR('1.18 Wine price'!BL5/'1.26 Beer price'!BL5,"")</f>
        <v>1.6637978900610773</v>
      </c>
      <c r="BM5" s="84" t="str">
        <f>IFERROR('1.18 Wine price'!BM5/'1.26 Beer price'!BM5,"")</f>
        <v/>
      </c>
      <c r="BN5" s="84">
        <f>IFERROR('1.18 Wine price'!BN5/'1.26 Beer price'!BN5,"")</f>
        <v>1.0418621883356054</v>
      </c>
      <c r="BO5" s="84">
        <f>IFERROR('1.18 Wine price'!BO5/'1.26 Beer price'!BO5,"")</f>
        <v>2.4854460093896713</v>
      </c>
      <c r="BP5" s="84">
        <f>IFERROR('1.18 Wine price'!BP5/'1.26 Beer price'!BP5,"")</f>
        <v>1.394601152562936</v>
      </c>
      <c r="BQ5" s="84">
        <f>IFERROR('1.18 Wine price'!BQ5/'1.26 Beer price'!BQ5,"")</f>
        <v>1.3877561440613513</v>
      </c>
      <c r="BR5" s="84">
        <f>IFERROR('1.18 Wine price'!BR5/'1.26 Beer price'!BR5,"")</f>
        <v>1.0783897727708238</v>
      </c>
      <c r="BS5" s="84">
        <f>IFERROR('1.18 Wine price'!BS5/'1.26 Beer price'!BS5,"")</f>
        <v>1.4245292614081793</v>
      </c>
      <c r="BT5" s="84">
        <f>IFERROR('1.18 Wine price'!BT5/'1.26 Beer price'!BT5,"")</f>
        <v>0.72653399168999966</v>
      </c>
      <c r="BU5" s="84">
        <f>IFERROR('1.18 Wine price'!BU5/'1.26 Beer price'!BU5,"")</f>
        <v>1.1924430413060882</v>
      </c>
      <c r="BV5" s="84">
        <f>IFERROR('1.18 Wine price'!BV5/'1.26 Beer price'!BV5,"")</f>
        <v>0.73053874046091039</v>
      </c>
      <c r="BW5" s="84">
        <f>IFERROR('1.18 Wine price'!BW5/'1.26 Beer price'!BW5,"")</f>
        <v>1.38398604593214</v>
      </c>
      <c r="BX5" s="84">
        <f>IFERROR('1.18 Wine price'!BX5/'1.26 Beer price'!BX5,"")</f>
        <v>0.76261958589012102</v>
      </c>
      <c r="BY5" s="84">
        <f>IFERROR('1.18 Wine price'!BY5/'1.26 Beer price'!BY5,"")</f>
        <v>0.99558309942479783</v>
      </c>
      <c r="BZ5" s="84">
        <f>IFERROR('1.18 Wine price'!BZ5/'1.26 Beer price'!BZ5,"")</f>
        <v>0.76253910405724634</v>
      </c>
      <c r="CA5" s="84">
        <f>IFERROR('1.18 Wine price'!CA5/'1.26 Beer price'!CA5,"")</f>
        <v>0.88395048162035528</v>
      </c>
      <c r="CB5" s="84">
        <f>IFERROR('1.18 Wine price'!CB5/'1.26 Beer price'!CB5,"")</f>
        <v>1.1298954979941558</v>
      </c>
      <c r="CC5" s="84">
        <f>IFERROR('1.18 Wine price'!CC5/'1.26 Beer price'!CC5,"")</f>
        <v>0.46075191324892784</v>
      </c>
      <c r="CD5" s="84">
        <f>IFERROR('1.18 Wine price'!CD5/'1.26 Beer price'!CD5,"")</f>
        <v>0.61819804802303291</v>
      </c>
      <c r="CE5" s="84">
        <f>IFERROR('1.18 Wine price'!CE5/'1.26 Beer price'!CE5,"")</f>
        <v>0.89005341412187777</v>
      </c>
      <c r="CF5" s="84">
        <f>IFERROR('1.18 Wine price'!CF5/'1.26 Beer price'!CF5,"")</f>
        <v>0.68572793561668011</v>
      </c>
      <c r="CG5" s="84">
        <f>IFERROR('1.18 Wine price'!CG5/'1.26 Beer price'!CG5,"")</f>
        <v>0.35465575415260064</v>
      </c>
      <c r="CH5" s="84">
        <f>IFERROR('1.18 Wine price'!CH5/'1.26 Beer price'!CH5,"")</f>
        <v>0.8666443341863671</v>
      </c>
      <c r="CI5" s="84">
        <f>IFERROR('1.18 Wine price'!CI5/'1.26 Beer price'!CI5,"")</f>
        <v>0.72355832862385994</v>
      </c>
      <c r="CJ5" s="84">
        <f>IFERROR('1.18 Wine price'!CJ5/'1.26 Beer price'!CJ5,"")</f>
        <v>0.77393925268966213</v>
      </c>
      <c r="CK5" s="84">
        <f>IFERROR('1.18 Wine price'!CK5/'1.26 Beer price'!CK5,"")</f>
        <v>0.91763839076696918</v>
      </c>
      <c r="CL5" s="84">
        <f>IFERROR('1.18 Wine price'!CL5/'1.26 Beer price'!CL5,"")</f>
        <v>0.93688411961003093</v>
      </c>
      <c r="CM5" s="84">
        <f>IFERROR('1.18 Wine price'!CM5/'1.26 Beer price'!CM5,"")</f>
        <v>0.67029257314328328</v>
      </c>
      <c r="CN5" s="84">
        <f>IFERROR('1.18 Wine price'!CN5/'1.26 Beer price'!CN5,"")</f>
        <v>1.6371508266968442</v>
      </c>
      <c r="CO5" s="84">
        <f>IFERROR('1.18 Wine price'!CO5/'1.26 Beer price'!CO5,"")</f>
        <v>0.82928252293411797</v>
      </c>
      <c r="CP5" s="84">
        <f>IFERROR('1.18 Wine price'!CP5/'1.26 Beer price'!CP5,"")</f>
        <v>1.7204502814259162</v>
      </c>
      <c r="CR5" s="88"/>
    </row>
    <row r="6" spans="1:96" x14ac:dyDescent="0.25">
      <c r="A6" s="78" t="s">
        <v>27</v>
      </c>
      <c r="B6" s="84">
        <f>IFERROR('1.18 Wine price'!B6/'1.26 Beer price'!B6,"")</f>
        <v>1.2233347274909279</v>
      </c>
      <c r="C6" s="84">
        <f>IFERROR('1.18 Wine price'!C6/'1.26 Beer price'!C6,"")</f>
        <v>1.7184283461777357</v>
      </c>
      <c r="D6" s="84">
        <f>IFERROR('1.18 Wine price'!D6/'1.26 Beer price'!D6,"")</f>
        <v>2.209928229665072</v>
      </c>
      <c r="E6" s="84">
        <f>IFERROR('1.18 Wine price'!E6/'1.26 Beer price'!E6,"")</f>
        <v>2.6973169829297148</v>
      </c>
      <c r="F6" s="84">
        <f>IFERROR('1.18 Wine price'!F6/'1.26 Beer price'!F6,"")</f>
        <v>1.9455400941035135</v>
      </c>
      <c r="G6" s="84">
        <f>IFERROR('1.18 Wine price'!G6/'1.26 Beer price'!G6,"")</f>
        <v>2.7215889161697651</v>
      </c>
      <c r="H6" s="84">
        <f>IFERROR('1.18 Wine price'!H6/'1.26 Beer price'!H6,"")</f>
        <v>0.38318177725758529</v>
      </c>
      <c r="I6" s="84">
        <f>IFERROR('1.18 Wine price'!I6/'1.26 Beer price'!I6,"")</f>
        <v>1.0096769998284674</v>
      </c>
      <c r="J6" s="84">
        <f>IFERROR('1.18 Wine price'!J6/'1.26 Beer price'!J6,"")</f>
        <v>2.7057420344181291</v>
      </c>
      <c r="K6" s="84">
        <f>IFERROR('1.18 Wine price'!K6/'1.26 Beer price'!K6,"")</f>
        <v>1.6042849491162292</v>
      </c>
      <c r="L6" s="84" t="str">
        <f>IFERROR('1.18 Wine price'!L6/'1.26 Beer price'!L6,"")</f>
        <v/>
      </c>
      <c r="M6" s="84">
        <f>IFERROR('1.18 Wine price'!M6/'1.26 Beer price'!M6,"")</f>
        <v>3.8427812110577042</v>
      </c>
      <c r="N6" s="84">
        <f>IFERROR('1.18 Wine price'!N6/'1.26 Beer price'!N6,"")</f>
        <v>1.3715879362258749</v>
      </c>
      <c r="O6" s="84">
        <f>IFERROR('1.18 Wine price'!O6/'1.26 Beer price'!O6,"")</f>
        <v>0.52341473472208577</v>
      </c>
      <c r="P6" s="84">
        <f>IFERROR('1.18 Wine price'!P6/'1.26 Beer price'!P6,"")</f>
        <v>1.9143111122480301</v>
      </c>
      <c r="Q6" s="84">
        <f>IFERROR('1.18 Wine price'!Q6/'1.26 Beer price'!Q6,"")</f>
        <v>5.7441657013225216</v>
      </c>
      <c r="R6" s="84">
        <f>IFERROR('1.18 Wine price'!R6/'1.26 Beer price'!R6,"")</f>
        <v>1.5371770636420918</v>
      </c>
      <c r="S6" s="84">
        <f>IFERROR('1.18 Wine price'!S6/'1.26 Beer price'!S6,"")</f>
        <v>1.1659843809568202</v>
      </c>
      <c r="T6" s="84">
        <f>IFERROR('1.18 Wine price'!T6/'1.26 Beer price'!T6,"")</f>
        <v>0.7872716910305646</v>
      </c>
      <c r="U6" s="84">
        <f>IFERROR('1.18 Wine price'!U6/'1.26 Beer price'!U6,"")</f>
        <v>0.7479335720960637</v>
      </c>
      <c r="V6" s="84">
        <f>IFERROR('1.18 Wine price'!V6/'1.26 Beer price'!V6,"")</f>
        <v>1.0721118206642604</v>
      </c>
      <c r="W6" s="84">
        <f>IFERROR('1.18 Wine price'!W6/'1.26 Beer price'!W6,"")</f>
        <v>1.3090818007745013</v>
      </c>
      <c r="X6" s="84">
        <f>IFERROR('1.18 Wine price'!X6/'1.26 Beer price'!X6,"")</f>
        <v>0.7930113856838209</v>
      </c>
      <c r="Y6" s="84">
        <f>IFERROR('1.18 Wine price'!Y6/'1.26 Beer price'!Y6,"")</f>
        <v>1.0146103896103895</v>
      </c>
      <c r="Z6" s="84">
        <f>IFERROR('1.18 Wine price'!Z6/'1.26 Beer price'!Z6,"")</f>
        <v>1.0823222137732671</v>
      </c>
      <c r="AA6" s="84">
        <f>IFERROR('1.18 Wine price'!AA6/'1.26 Beer price'!AA6,"")</f>
        <v>2.0981731811461914</v>
      </c>
      <c r="AB6" s="84">
        <f>IFERROR('1.18 Wine price'!AB6/'1.26 Beer price'!AB6,"")</f>
        <v>1.2969896126978577</v>
      </c>
      <c r="AC6" s="84">
        <f>IFERROR('1.18 Wine price'!AC6/'1.26 Beer price'!AC6,"")</f>
        <v>2.4219464940846698</v>
      </c>
      <c r="AD6" s="84">
        <f>IFERROR('1.18 Wine price'!AD6/'1.26 Beer price'!AD6,"")</f>
        <v>3.0623342175066313</v>
      </c>
      <c r="AE6" s="84">
        <f>IFERROR('1.18 Wine price'!AE6/'1.26 Beer price'!AE6,"")</f>
        <v>0.81523996402583598</v>
      </c>
      <c r="AF6" s="84">
        <f>IFERROR('1.18 Wine price'!AF6/'1.26 Beer price'!AF6,"")</f>
        <v>3.1141510278366202</v>
      </c>
      <c r="AG6" s="84">
        <f>IFERROR('1.18 Wine price'!AG6/'1.26 Beer price'!AG6,"")</f>
        <v>1.5876634560183711</v>
      </c>
      <c r="AH6" s="84">
        <f>IFERROR('1.18 Wine price'!AH6/'1.26 Beer price'!AH6,"")</f>
        <v>2.4847144006436039</v>
      </c>
      <c r="AI6" s="84">
        <f>IFERROR('1.18 Wine price'!AI6/'1.26 Beer price'!AI6,"")</f>
        <v>0.53037553571198948</v>
      </c>
      <c r="AJ6" s="84">
        <f>IFERROR('1.18 Wine price'!AJ6/'1.26 Beer price'!AJ6,"")</f>
        <v>0.92258473223766058</v>
      </c>
      <c r="AK6" s="84">
        <f>IFERROR('1.18 Wine price'!AK6/'1.26 Beer price'!AK6,"")</f>
        <v>1.5950221951362271</v>
      </c>
      <c r="AL6" s="84">
        <f>IFERROR('1.18 Wine price'!AL6/'1.26 Beer price'!AL6,"")</f>
        <v>2.0428021614897172</v>
      </c>
      <c r="AM6" s="84">
        <f>IFERROR('1.18 Wine price'!AM6/'1.26 Beer price'!AM6,"")</f>
        <v>1.5786762404688748</v>
      </c>
      <c r="AN6" s="84">
        <f>IFERROR('1.18 Wine price'!AN6/'1.26 Beer price'!AN6,"")</f>
        <v>1.8941577980452071</v>
      </c>
      <c r="AO6" s="84">
        <f>IFERROR('1.18 Wine price'!AO6/'1.26 Beer price'!AO6,"")</f>
        <v>1.3756882151903591</v>
      </c>
      <c r="AP6" s="84">
        <f>IFERROR('1.18 Wine price'!AP6/'1.26 Beer price'!AP6,"")</f>
        <v>0.74521091079330948</v>
      </c>
      <c r="AQ6" s="84">
        <f>IFERROR('1.18 Wine price'!AQ6/'1.26 Beer price'!AQ6,"")</f>
        <v>0.47124505405821565</v>
      </c>
      <c r="AR6" s="84">
        <f>IFERROR('1.18 Wine price'!AR6/'1.26 Beer price'!AR6,"")</f>
        <v>1.1194270945509366</v>
      </c>
      <c r="AS6" s="84">
        <f>IFERROR('1.18 Wine price'!AS6/'1.26 Beer price'!AS6,"")</f>
        <v>1.875472108118895</v>
      </c>
      <c r="AT6" s="84">
        <f>IFERROR('1.18 Wine price'!AT6/'1.26 Beer price'!AT6,"")</f>
        <v>0.55647606515622927</v>
      </c>
      <c r="AU6" s="84">
        <f>IFERROR('1.18 Wine price'!AU6/'1.26 Beer price'!AU6,"")</f>
        <v>1.6160239857965464</v>
      </c>
      <c r="AV6" s="84">
        <f>IFERROR('1.18 Wine price'!AV6/'1.26 Beer price'!AV6,"")</f>
        <v>1.9417310313493867</v>
      </c>
      <c r="AW6" s="84">
        <f>IFERROR('1.18 Wine price'!AW6/'1.26 Beer price'!AW6,"")</f>
        <v>1.4490973842564165</v>
      </c>
      <c r="AX6" s="84">
        <f>IFERROR('1.18 Wine price'!AX6/'1.26 Beer price'!AX6,"")</f>
        <v>2.8492190628754508</v>
      </c>
      <c r="AY6" s="84">
        <f>IFERROR('1.18 Wine price'!AY6/'1.26 Beer price'!AY6,"")</f>
        <v>1.6099378881987578</v>
      </c>
      <c r="AZ6" s="84">
        <f>IFERROR('1.18 Wine price'!AZ6/'1.26 Beer price'!AZ6,"")</f>
        <v>2.9942051151744962</v>
      </c>
      <c r="BA6" s="84">
        <f>IFERROR('1.18 Wine price'!BA6/'1.26 Beer price'!BA6,"")</f>
        <v>0.95746666800128133</v>
      </c>
      <c r="BB6" s="84">
        <f>IFERROR('1.18 Wine price'!BB6/'1.26 Beer price'!BB6,"")</f>
        <v>0.95774832269677634</v>
      </c>
      <c r="BC6" s="84">
        <f>IFERROR('1.18 Wine price'!BC6/'1.26 Beer price'!BC6,"")</f>
        <v>2.4810281129978748</v>
      </c>
      <c r="BD6" s="84">
        <f>IFERROR('1.18 Wine price'!BD6/'1.26 Beer price'!BD6,"")</f>
        <v>1.3055671992386724</v>
      </c>
      <c r="BE6" s="84">
        <f>IFERROR('1.18 Wine price'!BE6/'1.26 Beer price'!BE6,"")</f>
        <v>1.7909613375130615</v>
      </c>
      <c r="BF6" s="84">
        <f>IFERROR('1.18 Wine price'!BF6/'1.26 Beer price'!BF6,"")</f>
        <v>2.5192299278057315</v>
      </c>
      <c r="BG6" s="84">
        <f>IFERROR('1.18 Wine price'!BG6/'1.26 Beer price'!BG6,"")</f>
        <v>1.7600343053173242</v>
      </c>
      <c r="BH6" s="84" t="str">
        <f>IFERROR('1.18 Wine price'!BH6/'1.26 Beer price'!BH6,"")</f>
        <v/>
      </c>
      <c r="BI6" s="84">
        <f>IFERROR('1.18 Wine price'!BI6/'1.26 Beer price'!BI6,"")</f>
        <v>0.77851239669421479</v>
      </c>
      <c r="BJ6" s="84">
        <f>IFERROR('1.18 Wine price'!BJ6/'1.26 Beer price'!BJ6,"")</f>
        <v>2.2790225503571149</v>
      </c>
      <c r="BK6" s="84">
        <f>IFERROR('1.18 Wine price'!BK6/'1.26 Beer price'!BK6,"")</f>
        <v>0.71871036023065971</v>
      </c>
      <c r="BL6" s="84">
        <f>IFERROR('1.18 Wine price'!BL6/'1.26 Beer price'!BL6,"")</f>
        <v>1.7686149541427016</v>
      </c>
      <c r="BM6" s="84" t="str">
        <f>IFERROR('1.18 Wine price'!BM6/'1.26 Beer price'!BM6,"")</f>
        <v/>
      </c>
      <c r="BN6" s="84">
        <f>IFERROR('1.18 Wine price'!BN6/'1.26 Beer price'!BN6,"")</f>
        <v>0.99959304116673453</v>
      </c>
      <c r="BO6" s="84">
        <f>IFERROR('1.18 Wine price'!BO6/'1.26 Beer price'!BO6,"")</f>
        <v>2.5850622406639001</v>
      </c>
      <c r="BP6" s="84">
        <f>IFERROR('1.18 Wine price'!BP6/'1.26 Beer price'!BP6,"")</f>
        <v>1.6394178454842219</v>
      </c>
      <c r="BQ6" s="84">
        <f>IFERROR('1.18 Wine price'!BQ6/'1.26 Beer price'!BQ6,"")</f>
        <v>1.3841732077637665</v>
      </c>
      <c r="BR6" s="84">
        <f>IFERROR('1.18 Wine price'!BR6/'1.26 Beer price'!BR6,"")</f>
        <v>1.1161735875058323</v>
      </c>
      <c r="BS6" s="84">
        <f>IFERROR('1.18 Wine price'!BS6/'1.26 Beer price'!BS6,"")</f>
        <v>1.4116124693588361</v>
      </c>
      <c r="BT6" s="84">
        <f>IFERROR('1.18 Wine price'!BT6/'1.26 Beer price'!BT6,"")</f>
        <v>0.73436291349115823</v>
      </c>
      <c r="BU6" s="84">
        <f>IFERROR('1.18 Wine price'!BU6/'1.26 Beer price'!BU6,"")</f>
        <v>1.2099581520736542</v>
      </c>
      <c r="BV6" s="84">
        <f>IFERROR('1.18 Wine price'!BV6/'1.26 Beer price'!BV6,"")</f>
        <v>0.7313323616957188</v>
      </c>
      <c r="BW6" s="84">
        <f>IFERROR('1.18 Wine price'!BW6/'1.26 Beer price'!BW6,"")</f>
        <v>1.3625424941850062</v>
      </c>
      <c r="BX6" s="84">
        <f>IFERROR('1.18 Wine price'!BX6/'1.26 Beer price'!BX6,"")</f>
        <v>0.93185684870074914</v>
      </c>
      <c r="BY6" s="84">
        <f>IFERROR('1.18 Wine price'!BY6/'1.26 Beer price'!BY6,"")</f>
        <v>1.0075306622536691</v>
      </c>
      <c r="BZ6" s="84">
        <f>IFERROR('1.18 Wine price'!BZ6/'1.26 Beer price'!BZ6,"")</f>
        <v>0.77110755487465321</v>
      </c>
      <c r="CA6" s="84">
        <f>IFERROR('1.18 Wine price'!CA6/'1.26 Beer price'!CA6,"")</f>
        <v>0.90772168125979857</v>
      </c>
      <c r="CB6" s="84">
        <f>IFERROR('1.18 Wine price'!CB6/'1.26 Beer price'!CB6,"")</f>
        <v>1.1140326440733779</v>
      </c>
      <c r="CC6" s="84">
        <f>IFERROR('1.18 Wine price'!CC6/'1.26 Beer price'!CC6,"")</f>
        <v>0.4705792560137777</v>
      </c>
      <c r="CD6" s="84">
        <f>IFERROR('1.18 Wine price'!CD6/'1.26 Beer price'!CD6,"")</f>
        <v>0.63521968353407965</v>
      </c>
      <c r="CE6" s="84">
        <f>IFERROR('1.18 Wine price'!CE6/'1.26 Beer price'!CE6,"")</f>
        <v>0.91945067157280558</v>
      </c>
      <c r="CF6" s="84">
        <f>IFERROR('1.18 Wine price'!CF6/'1.26 Beer price'!CF6,"")</f>
        <v>0.6931506485575073</v>
      </c>
      <c r="CG6" s="84">
        <f>IFERROR('1.18 Wine price'!CG6/'1.26 Beer price'!CG6,"")</f>
        <v>0.35275279090805384</v>
      </c>
      <c r="CH6" s="84">
        <f>IFERROR('1.18 Wine price'!CH6/'1.26 Beer price'!CH6,"")</f>
        <v>0.91159917452826267</v>
      </c>
      <c r="CI6" s="84">
        <f>IFERROR('1.18 Wine price'!CI6/'1.26 Beer price'!CI6,"")</f>
        <v>0.72641385378445056</v>
      </c>
      <c r="CJ6" s="84">
        <f>IFERROR('1.18 Wine price'!CJ6/'1.26 Beer price'!CJ6,"")</f>
        <v>0.94004965738932478</v>
      </c>
      <c r="CK6" s="84">
        <f>IFERROR('1.18 Wine price'!CK6/'1.26 Beer price'!CK6,"")</f>
        <v>0.89683457902227881</v>
      </c>
      <c r="CL6" s="84">
        <f>IFERROR('1.18 Wine price'!CL6/'1.26 Beer price'!CL6,"")</f>
        <v>0.85258121872386317</v>
      </c>
      <c r="CM6" s="84">
        <f>IFERROR('1.18 Wine price'!CM6/'1.26 Beer price'!CM6,"")</f>
        <v>0.74861104233720455</v>
      </c>
      <c r="CN6" s="84">
        <f>IFERROR('1.18 Wine price'!CN6/'1.26 Beer price'!CN6,"")</f>
        <v>1.4939971331282353</v>
      </c>
      <c r="CO6" s="84">
        <f>IFERROR('1.18 Wine price'!CO6/'1.26 Beer price'!CO6,"")</f>
        <v>0.86820161842700139</v>
      </c>
      <c r="CP6" s="84">
        <f>IFERROR('1.18 Wine price'!CP6/'1.26 Beer price'!CP6,"")</f>
        <v>1.7508370651050351</v>
      </c>
      <c r="CR6" s="88"/>
    </row>
    <row r="7" spans="1:96" x14ac:dyDescent="0.25">
      <c r="A7" s="78" t="s">
        <v>28</v>
      </c>
      <c r="B7" s="84">
        <f>IFERROR('1.18 Wine price'!B7/'1.26 Beer price'!B7,"")</f>
        <v>1.2455687663913948</v>
      </c>
      <c r="C7" s="84">
        <f>IFERROR('1.18 Wine price'!C7/'1.26 Beer price'!C7,"")</f>
        <v>1.7686121146170446</v>
      </c>
      <c r="D7" s="84">
        <f>IFERROR('1.18 Wine price'!D7/'1.26 Beer price'!D7,"")</f>
        <v>2.284615384615384</v>
      </c>
      <c r="E7" s="84">
        <f>IFERROR('1.18 Wine price'!E7/'1.26 Beer price'!E7,"")</f>
        <v>2.6624791787271413</v>
      </c>
      <c r="F7" s="84">
        <f>IFERROR('1.18 Wine price'!F7/'1.26 Beer price'!F7,"")</f>
        <v>1.8977139194530499</v>
      </c>
      <c r="G7" s="84">
        <f>IFERROR('1.18 Wine price'!G7/'1.26 Beer price'!G7,"")</f>
        <v>2.4479963291526459</v>
      </c>
      <c r="H7" s="84">
        <f>IFERROR('1.18 Wine price'!H7/'1.26 Beer price'!H7,"")</f>
        <v>0.4285309400094473</v>
      </c>
      <c r="I7" s="84">
        <f>IFERROR('1.18 Wine price'!I7/'1.26 Beer price'!I7,"")</f>
        <v>1.0314933243407305</v>
      </c>
      <c r="J7" s="84">
        <f>IFERROR('1.18 Wine price'!J7/'1.26 Beer price'!J7,"")</f>
        <v>2.8478715069208671</v>
      </c>
      <c r="K7" s="84">
        <f>IFERROR('1.18 Wine price'!K7/'1.26 Beer price'!K7,"")</f>
        <v>1.4466552965700208</v>
      </c>
      <c r="L7" s="84" t="str">
        <f>IFERROR('1.18 Wine price'!L7/'1.26 Beer price'!L7,"")</f>
        <v/>
      </c>
      <c r="M7" s="84">
        <f>IFERROR('1.18 Wine price'!M7/'1.26 Beer price'!M7,"")</f>
        <v>3.7129934536798248</v>
      </c>
      <c r="N7" s="84">
        <f>IFERROR('1.18 Wine price'!N7/'1.26 Beer price'!N7,"")</f>
        <v>1.2526718437644164</v>
      </c>
      <c r="O7" s="84">
        <f>IFERROR('1.18 Wine price'!O7/'1.26 Beer price'!O7,"")</f>
        <v>0.51490346007502352</v>
      </c>
      <c r="P7" s="84">
        <f>IFERROR('1.18 Wine price'!P7/'1.26 Beer price'!P7,"")</f>
        <v>1.9756633375081003</v>
      </c>
      <c r="Q7" s="84">
        <f>IFERROR('1.18 Wine price'!Q7/'1.26 Beer price'!Q7,"")</f>
        <v>5.9698357634560137</v>
      </c>
      <c r="R7" s="84">
        <f>IFERROR('1.18 Wine price'!R7/'1.26 Beer price'!R7,"")</f>
        <v>1.4260023098498598</v>
      </c>
      <c r="S7" s="84">
        <f>IFERROR('1.18 Wine price'!S7/'1.26 Beer price'!S7,"")</f>
        <v>1.1361693283520813</v>
      </c>
      <c r="T7" s="84">
        <f>IFERROR('1.18 Wine price'!T7/'1.26 Beer price'!T7,"")</f>
        <v>0.7893838276823989</v>
      </c>
      <c r="U7" s="84">
        <f>IFERROR('1.18 Wine price'!U7/'1.26 Beer price'!U7,"")</f>
        <v>0.749143813966065</v>
      </c>
      <c r="V7" s="84">
        <f>IFERROR('1.18 Wine price'!V7/'1.26 Beer price'!V7,"")</f>
        <v>1.0598114450121905</v>
      </c>
      <c r="W7" s="84">
        <f>IFERROR('1.18 Wine price'!W7/'1.26 Beer price'!W7,"")</f>
        <v>1.3133814037179274</v>
      </c>
      <c r="X7" s="84">
        <f>IFERROR('1.18 Wine price'!X7/'1.26 Beer price'!X7,"")</f>
        <v>0.9037227031178644</v>
      </c>
      <c r="Y7" s="84">
        <f>IFERROR('1.18 Wine price'!Y7/'1.26 Beer price'!Y7,"")</f>
        <v>1.0127444580057334</v>
      </c>
      <c r="Z7" s="84">
        <f>IFERROR('1.18 Wine price'!Z7/'1.26 Beer price'!Z7,"")</f>
        <v>1.1138383367034792</v>
      </c>
      <c r="AA7" s="84">
        <f>IFERROR('1.18 Wine price'!AA7/'1.26 Beer price'!AA7,"")</f>
        <v>2.0891150190051011</v>
      </c>
      <c r="AB7" s="84">
        <f>IFERROR('1.18 Wine price'!AB7/'1.26 Beer price'!AB7,"")</f>
        <v>1.2781987577639753</v>
      </c>
      <c r="AC7" s="84">
        <f>IFERROR('1.18 Wine price'!AC7/'1.26 Beer price'!AC7,"")</f>
        <v>2.2855040922048864</v>
      </c>
      <c r="AD7" s="84">
        <f>IFERROR('1.18 Wine price'!AD7/'1.26 Beer price'!AD7,"")</f>
        <v>3.2286079182630911</v>
      </c>
      <c r="AE7" s="84">
        <f>IFERROR('1.18 Wine price'!AE7/'1.26 Beer price'!AE7,"")</f>
        <v>0.83530330332690761</v>
      </c>
      <c r="AF7" s="84">
        <f>IFERROR('1.18 Wine price'!AF7/'1.26 Beer price'!AF7,"")</f>
        <v>2.8625521472392643</v>
      </c>
      <c r="AG7" s="84">
        <f>IFERROR('1.18 Wine price'!AG7/'1.26 Beer price'!AG7,"")</f>
        <v>1.6145664936611928</v>
      </c>
      <c r="AH7" s="84">
        <f>IFERROR('1.18 Wine price'!AH7/'1.26 Beer price'!AH7,"")</f>
        <v>2.5326797385620918</v>
      </c>
      <c r="AI7" s="84">
        <f>IFERROR('1.18 Wine price'!AI7/'1.26 Beer price'!AI7,"")</f>
        <v>0.5368095284513793</v>
      </c>
      <c r="AJ7" s="84">
        <f>IFERROR('1.18 Wine price'!AJ7/'1.26 Beer price'!AJ7,"")</f>
        <v>1.0581884818879563</v>
      </c>
      <c r="AK7" s="84">
        <f>IFERROR('1.18 Wine price'!AK7/'1.26 Beer price'!AK7,"")</f>
        <v>1.5531505646424304</v>
      </c>
      <c r="AL7" s="84">
        <f>IFERROR('1.18 Wine price'!AL7/'1.26 Beer price'!AL7,"")</f>
        <v>1.9046778182502451</v>
      </c>
      <c r="AM7" s="84">
        <f>IFERROR('1.18 Wine price'!AM7/'1.26 Beer price'!AM7,"")</f>
        <v>1.5683794071347064</v>
      </c>
      <c r="AN7" s="84">
        <f>IFERROR('1.18 Wine price'!AN7/'1.26 Beer price'!AN7,"")</f>
        <v>1.8079480756092003</v>
      </c>
      <c r="AO7" s="84">
        <f>IFERROR('1.18 Wine price'!AO7/'1.26 Beer price'!AO7,"")</f>
        <v>1.5306635420780934</v>
      </c>
      <c r="AP7" s="84">
        <f>IFERROR('1.18 Wine price'!AP7/'1.26 Beer price'!AP7,"")</f>
        <v>0.76522428024049149</v>
      </c>
      <c r="AQ7" s="84">
        <f>IFERROR('1.18 Wine price'!AQ7/'1.26 Beer price'!AQ7,"")</f>
        <v>0.48326984608526163</v>
      </c>
      <c r="AR7" s="84">
        <f>IFERROR('1.18 Wine price'!AR7/'1.26 Beer price'!AR7,"")</f>
        <v>1.2738761509297705</v>
      </c>
      <c r="AS7" s="84">
        <f>IFERROR('1.18 Wine price'!AS7/'1.26 Beer price'!AS7,"")</f>
        <v>1.6490176769698643</v>
      </c>
      <c r="AT7" s="84">
        <f>IFERROR('1.18 Wine price'!AT7/'1.26 Beer price'!AT7,"")</f>
        <v>0.58032095708778053</v>
      </c>
      <c r="AU7" s="84">
        <f>IFERROR('1.18 Wine price'!AU7/'1.26 Beer price'!AU7,"")</f>
        <v>1.7189934345934399</v>
      </c>
      <c r="AV7" s="84">
        <f>IFERROR('1.18 Wine price'!AV7/'1.26 Beer price'!AV7,"")</f>
        <v>1.698502202643172</v>
      </c>
      <c r="AW7" s="84">
        <f>IFERROR('1.18 Wine price'!AW7/'1.26 Beer price'!AW7,"")</f>
        <v>1.3571528878367807</v>
      </c>
      <c r="AX7" s="84">
        <f>IFERROR('1.18 Wine price'!AX7/'1.26 Beer price'!AX7,"")</f>
        <v>2.677456033959976</v>
      </c>
      <c r="AY7" s="84">
        <f>IFERROR('1.18 Wine price'!AY7/'1.26 Beer price'!AY7,"")</f>
        <v>1.7344213649851625</v>
      </c>
      <c r="AZ7" s="84">
        <f>IFERROR('1.18 Wine price'!AZ7/'1.26 Beer price'!AZ7,"")</f>
        <v>2.9221776212014778</v>
      </c>
      <c r="BA7" s="84">
        <f>IFERROR('1.18 Wine price'!BA7/'1.26 Beer price'!BA7,"")</f>
        <v>0.96890117051407365</v>
      </c>
      <c r="BB7" s="84">
        <f>IFERROR('1.18 Wine price'!BB7/'1.26 Beer price'!BB7,"")</f>
        <v>0.92481517645417777</v>
      </c>
      <c r="BC7" s="84">
        <f>IFERROR('1.18 Wine price'!BC7/'1.26 Beer price'!BC7,"")</f>
        <v>2.5748078507544672</v>
      </c>
      <c r="BD7" s="84">
        <f>IFERROR('1.18 Wine price'!BD7/'1.26 Beer price'!BD7,"")</f>
        <v>1.3474124153345792</v>
      </c>
      <c r="BE7" s="84">
        <f>IFERROR('1.18 Wine price'!BE7/'1.26 Beer price'!BE7,"")</f>
        <v>1.8244536326048433</v>
      </c>
      <c r="BF7" s="84">
        <f>IFERROR('1.18 Wine price'!BF7/'1.26 Beer price'!BF7,"")</f>
        <v>2.5301616207603002</v>
      </c>
      <c r="BG7" s="84">
        <f>IFERROR('1.18 Wine price'!BG7/'1.26 Beer price'!BG7,"")</f>
        <v>1.5026199113260783</v>
      </c>
      <c r="BH7" s="84" t="str">
        <f>IFERROR('1.18 Wine price'!BH7/'1.26 Beer price'!BH7,"")</f>
        <v/>
      </c>
      <c r="BI7" s="84">
        <f>IFERROR('1.18 Wine price'!BI7/'1.26 Beer price'!BI7,"")</f>
        <v>0.7441668387363205</v>
      </c>
      <c r="BJ7" s="84">
        <f>IFERROR('1.18 Wine price'!BJ7/'1.26 Beer price'!BJ7,"")</f>
        <v>2.2371970129095287</v>
      </c>
      <c r="BK7" s="84">
        <f>IFERROR('1.18 Wine price'!BK7/'1.26 Beer price'!BK7,"")</f>
        <v>0.7149531716378229</v>
      </c>
      <c r="BL7" s="84">
        <f>IFERROR('1.18 Wine price'!BL7/'1.26 Beer price'!BL7,"")</f>
        <v>1.833765672287073</v>
      </c>
      <c r="BM7" s="84" t="str">
        <f>IFERROR('1.18 Wine price'!BM7/'1.26 Beer price'!BM7,"")</f>
        <v/>
      </c>
      <c r="BN7" s="84">
        <f>IFERROR('1.18 Wine price'!BN7/'1.26 Beer price'!BN7,"")</f>
        <v>1.0408844087744558</v>
      </c>
      <c r="BO7" s="84">
        <f>IFERROR('1.18 Wine price'!BO7/'1.26 Beer price'!BO7,"")</f>
        <v>1.9902439608321958</v>
      </c>
      <c r="BP7" s="84">
        <f>IFERROR('1.18 Wine price'!BP7/'1.26 Beer price'!BP7,"")</f>
        <v>1.6146222977896529</v>
      </c>
      <c r="BQ7" s="84">
        <f>IFERROR('1.18 Wine price'!BQ7/'1.26 Beer price'!BQ7,"")</f>
        <v>1.4218455527991745</v>
      </c>
      <c r="BR7" s="84">
        <f>IFERROR('1.18 Wine price'!BR7/'1.26 Beer price'!BR7,"")</f>
        <v>1.1552506207190547</v>
      </c>
      <c r="BS7" s="84">
        <f>IFERROR('1.18 Wine price'!BS7/'1.26 Beer price'!BS7,"")</f>
        <v>1.4455661096267065</v>
      </c>
      <c r="BT7" s="84">
        <f>IFERROR('1.18 Wine price'!BT7/'1.26 Beer price'!BT7,"")</f>
        <v>0.73861329398144893</v>
      </c>
      <c r="BU7" s="84">
        <f>IFERROR('1.18 Wine price'!BU7/'1.26 Beer price'!BU7,"")</f>
        <v>1.2140987543647042</v>
      </c>
      <c r="BV7" s="84">
        <f>IFERROR('1.18 Wine price'!BV7/'1.26 Beer price'!BV7,"")</f>
        <v>0.72351443332167653</v>
      </c>
      <c r="BW7" s="84">
        <f>IFERROR('1.18 Wine price'!BW7/'1.26 Beer price'!BW7,"")</f>
        <v>1.3574880810125349</v>
      </c>
      <c r="BX7" s="84">
        <f>IFERROR('1.18 Wine price'!BX7/'1.26 Beer price'!BX7,"")</f>
        <v>0.95894116822858</v>
      </c>
      <c r="BY7" s="84">
        <f>IFERROR('1.18 Wine price'!BY7/'1.26 Beer price'!BY7,"")</f>
        <v>1.0346718122795691</v>
      </c>
      <c r="BZ7" s="84">
        <f>IFERROR('1.18 Wine price'!BZ7/'1.26 Beer price'!BZ7,"")</f>
        <v>0.76803102596541073</v>
      </c>
      <c r="CA7" s="84">
        <f>IFERROR('1.18 Wine price'!CA7/'1.26 Beer price'!CA7,"")</f>
        <v>0.92393535813917815</v>
      </c>
      <c r="CB7" s="84">
        <f>IFERROR('1.18 Wine price'!CB7/'1.26 Beer price'!CB7,"")</f>
        <v>1.094454389474923</v>
      </c>
      <c r="CC7" s="84">
        <f>IFERROR('1.18 Wine price'!CC7/'1.26 Beer price'!CC7,"")</f>
        <v>0.46598033688340379</v>
      </c>
      <c r="CD7" s="84">
        <f>IFERROR('1.18 Wine price'!CD7/'1.26 Beer price'!CD7,"")</f>
        <v>0.63728434473708651</v>
      </c>
      <c r="CE7" s="84">
        <f>IFERROR('1.18 Wine price'!CE7/'1.26 Beer price'!CE7,"")</f>
        <v>0.89833048991493947</v>
      </c>
      <c r="CF7" s="84">
        <f>IFERROR('1.18 Wine price'!CF7/'1.26 Beer price'!CF7,"")</f>
        <v>0.69272192575857894</v>
      </c>
      <c r="CG7" s="84">
        <f>IFERROR('1.18 Wine price'!CG7/'1.26 Beer price'!CG7,"")</f>
        <v>0.35888843642293233</v>
      </c>
      <c r="CH7" s="84">
        <f>IFERROR('1.18 Wine price'!CH7/'1.26 Beer price'!CH7,"")</f>
        <v>0.92287753878153034</v>
      </c>
      <c r="CI7" s="84">
        <f>IFERROR('1.18 Wine price'!CI7/'1.26 Beer price'!CI7,"")</f>
        <v>0.70858403692082073</v>
      </c>
      <c r="CJ7" s="84">
        <f>IFERROR('1.18 Wine price'!CJ7/'1.26 Beer price'!CJ7,"")</f>
        <v>0.98122682093504721</v>
      </c>
      <c r="CK7" s="84">
        <f>IFERROR('1.18 Wine price'!CK7/'1.26 Beer price'!CK7,"")</f>
        <v>0.89865399260109691</v>
      </c>
      <c r="CL7" s="84">
        <f>IFERROR('1.18 Wine price'!CL7/'1.26 Beer price'!CL7,"")</f>
        <v>0.95513130936863999</v>
      </c>
      <c r="CM7" s="84">
        <f>IFERROR('1.18 Wine price'!CM7/'1.26 Beer price'!CM7,"")</f>
        <v>0.83271873952397524</v>
      </c>
      <c r="CN7" s="84">
        <f>IFERROR('1.18 Wine price'!CN7/'1.26 Beer price'!CN7,"")</f>
        <v>1.544118394954995</v>
      </c>
      <c r="CO7" s="84">
        <f>IFERROR('1.18 Wine price'!CO7/'1.26 Beer price'!CO7,"")</f>
        <v>0.91563853953758412</v>
      </c>
      <c r="CP7" s="84">
        <f>IFERROR('1.18 Wine price'!CP7/'1.26 Beer price'!CP7,"")</f>
        <v>1.7585899152163869</v>
      </c>
      <c r="CR7" s="88"/>
    </row>
    <row r="8" spans="1:96" x14ac:dyDescent="0.25">
      <c r="A8" s="78" t="s">
        <v>29</v>
      </c>
      <c r="B8" s="84">
        <f>IFERROR('1.18 Wine price'!B8/'1.26 Beer price'!B8,"")</f>
        <v>1.2711220533826013</v>
      </c>
      <c r="C8" s="84">
        <f>IFERROR('1.18 Wine price'!C8/'1.26 Beer price'!C8,"")</f>
        <v>1.8515171011291898</v>
      </c>
      <c r="D8" s="84">
        <f>IFERROR('1.18 Wine price'!D8/'1.26 Beer price'!D8,"")</f>
        <v>2.2383529411764709</v>
      </c>
      <c r="E8" s="84">
        <f>IFERROR('1.18 Wine price'!E8/'1.26 Beer price'!E8,"")</f>
        <v>2.6556342967809785</v>
      </c>
      <c r="F8" s="84">
        <f>IFERROR('1.18 Wine price'!F8/'1.26 Beer price'!F8,"")</f>
        <v>1.9812210367496499</v>
      </c>
      <c r="G8" s="84">
        <f>IFERROR('1.18 Wine price'!G8/'1.26 Beer price'!G8,"")</f>
        <v>2.4750140249428214</v>
      </c>
      <c r="H8" s="84">
        <f>IFERROR('1.18 Wine price'!H8/'1.26 Beer price'!H8,"")</f>
        <v>0.46814685540689027</v>
      </c>
      <c r="I8" s="84">
        <f>IFERROR('1.18 Wine price'!I8/'1.26 Beer price'!I8,"")</f>
        <v>1.0716417663871893</v>
      </c>
      <c r="J8" s="84">
        <f>IFERROR('1.18 Wine price'!J8/'1.26 Beer price'!J8,"")</f>
        <v>3.2488279903481563</v>
      </c>
      <c r="K8" s="84">
        <f>IFERROR('1.18 Wine price'!K8/'1.26 Beer price'!K8,"")</f>
        <v>1.5572170487106016</v>
      </c>
      <c r="L8" s="84" t="str">
        <f>IFERROR('1.18 Wine price'!L8/'1.26 Beer price'!L8,"")</f>
        <v/>
      </c>
      <c r="M8" s="84">
        <f>IFERROR('1.18 Wine price'!M8/'1.26 Beer price'!M8,"")</f>
        <v>3.5756627049944547</v>
      </c>
      <c r="N8" s="84">
        <f>IFERROR('1.18 Wine price'!N8/'1.26 Beer price'!N8,"")</f>
        <v>1.2037151702786377</v>
      </c>
      <c r="O8" s="84">
        <f>IFERROR('1.18 Wine price'!O8/'1.26 Beer price'!O8,"")</f>
        <v>0.55240386200659164</v>
      </c>
      <c r="P8" s="84">
        <f>IFERROR('1.18 Wine price'!P8/'1.26 Beer price'!P8,"")</f>
        <v>2.0904093207400405</v>
      </c>
      <c r="Q8" s="84">
        <f>IFERROR('1.18 Wine price'!Q8/'1.26 Beer price'!Q8,"")</f>
        <v>5.7674526121128062</v>
      </c>
      <c r="R8" s="84">
        <f>IFERROR('1.18 Wine price'!R8/'1.26 Beer price'!R8,"")</f>
        <v>1.2942600403447646</v>
      </c>
      <c r="S8" s="84">
        <f>IFERROR('1.18 Wine price'!S8/'1.26 Beer price'!S8,"")</f>
        <v>1.1523168047419321</v>
      </c>
      <c r="T8" s="84">
        <f>IFERROR('1.18 Wine price'!T8/'1.26 Beer price'!T8,"")</f>
        <v>0.79531438246565356</v>
      </c>
      <c r="U8" s="84">
        <f>IFERROR('1.18 Wine price'!U8/'1.26 Beer price'!U8,"")</f>
        <v>0.76128373242487957</v>
      </c>
      <c r="V8" s="84">
        <f>IFERROR('1.18 Wine price'!V8/'1.26 Beer price'!V8,"")</f>
        <v>1.0266130315220108</v>
      </c>
      <c r="W8" s="84">
        <f>IFERROR('1.18 Wine price'!W8/'1.26 Beer price'!W8,"")</f>
        <v>1.3255834812535945</v>
      </c>
      <c r="X8" s="84">
        <f>IFERROR('1.18 Wine price'!X8/'1.26 Beer price'!X8,"")</f>
        <v>1.0304176488510448</v>
      </c>
      <c r="Y8" s="84">
        <f>IFERROR('1.18 Wine price'!Y8/'1.26 Beer price'!Y8,"")</f>
        <v>1.04547327222165</v>
      </c>
      <c r="Z8" s="84">
        <f>IFERROR('1.18 Wine price'!Z8/'1.26 Beer price'!Z8,"")</f>
        <v>1.1660174649251283</v>
      </c>
      <c r="AA8" s="84">
        <f>IFERROR('1.18 Wine price'!AA8/'1.26 Beer price'!AA8,"")</f>
        <v>2.0779743095169696</v>
      </c>
      <c r="AB8" s="84">
        <f>IFERROR('1.18 Wine price'!AB8/'1.26 Beer price'!AB8,"")</f>
        <v>1.2693954381043775</v>
      </c>
      <c r="AC8" s="84">
        <f>IFERROR('1.18 Wine price'!AC8/'1.26 Beer price'!AC8,"")</f>
        <v>2.3637433125122542</v>
      </c>
      <c r="AD8" s="84">
        <f>IFERROR('1.18 Wine price'!AD8/'1.26 Beer price'!AD8,"")</f>
        <v>3.1849658900759432</v>
      </c>
      <c r="AE8" s="84">
        <f>IFERROR('1.18 Wine price'!AE8/'1.26 Beer price'!AE8,"")</f>
        <v>0.84652243156834517</v>
      </c>
      <c r="AF8" s="84">
        <f>IFERROR('1.18 Wine price'!AF8/'1.26 Beer price'!AF8,"")</f>
        <v>2.7460913916935565</v>
      </c>
      <c r="AG8" s="84">
        <f>IFERROR('1.18 Wine price'!AG8/'1.26 Beer price'!AG8,"")</f>
        <v>1.5520210475962688</v>
      </c>
      <c r="AH8" s="84">
        <f>IFERROR('1.18 Wine price'!AH8/'1.26 Beer price'!AH8,"")</f>
        <v>2.6817784476262245</v>
      </c>
      <c r="AI8" s="84">
        <f>IFERROR('1.18 Wine price'!AI8/'1.26 Beer price'!AI8,"")</f>
        <v>0.56942045472456093</v>
      </c>
      <c r="AJ8" s="84">
        <f>IFERROR('1.18 Wine price'!AJ8/'1.26 Beer price'!AJ8,"")</f>
        <v>1.1744070080862534</v>
      </c>
      <c r="AK8" s="84">
        <f>IFERROR('1.18 Wine price'!AK8/'1.26 Beer price'!AK8,"")</f>
        <v>1.5441150333048661</v>
      </c>
      <c r="AL8" s="84">
        <f>IFERROR('1.18 Wine price'!AL8/'1.26 Beer price'!AL8,"")</f>
        <v>2.3706737593356593</v>
      </c>
      <c r="AM8" s="84">
        <f>IFERROR('1.18 Wine price'!AM8/'1.26 Beer price'!AM8,"")</f>
        <v>1.5766902791871571</v>
      </c>
      <c r="AN8" s="84">
        <f>IFERROR('1.18 Wine price'!AN8/'1.26 Beer price'!AN8,"")</f>
        <v>1.7757195561120585</v>
      </c>
      <c r="AO8" s="84">
        <f>IFERROR('1.18 Wine price'!AO8/'1.26 Beer price'!AO8,"")</f>
        <v>1.5060232212328479</v>
      </c>
      <c r="AP8" s="84">
        <f>IFERROR('1.18 Wine price'!AP8/'1.26 Beer price'!AP8,"")</f>
        <v>0.77544891575162245</v>
      </c>
      <c r="AQ8" s="84">
        <f>IFERROR('1.18 Wine price'!AQ8/'1.26 Beer price'!AQ8,"")</f>
        <v>0.48036056671303823</v>
      </c>
      <c r="AR8" s="84">
        <f>IFERROR('1.18 Wine price'!AR8/'1.26 Beer price'!AR8,"")</f>
        <v>1.2026373626373625</v>
      </c>
      <c r="AS8" s="84">
        <f>IFERROR('1.18 Wine price'!AS8/'1.26 Beer price'!AS8,"")</f>
        <v>1.7251122459426373</v>
      </c>
      <c r="AT8" s="84">
        <f>IFERROR('1.18 Wine price'!AT8/'1.26 Beer price'!AT8,"")</f>
        <v>0.57861448747385358</v>
      </c>
      <c r="AU8" s="84">
        <f>IFERROR('1.18 Wine price'!AU8/'1.26 Beer price'!AU8,"")</f>
        <v>1.8670017631668752</v>
      </c>
      <c r="AV8" s="84">
        <f>IFERROR('1.18 Wine price'!AV8/'1.26 Beer price'!AV8,"")</f>
        <v>1.6581449397844921</v>
      </c>
      <c r="AW8" s="84">
        <f>IFERROR('1.18 Wine price'!AW8/'1.26 Beer price'!AW8,"")</f>
        <v>1.4970370842360139</v>
      </c>
      <c r="AX8" s="84">
        <f>IFERROR('1.18 Wine price'!AX8/'1.26 Beer price'!AX8,"")</f>
        <v>2.7167312661498708</v>
      </c>
      <c r="AY8" s="84">
        <f>IFERROR('1.18 Wine price'!AY8/'1.26 Beer price'!AY8,"")</f>
        <v>1.2879746835443038</v>
      </c>
      <c r="AZ8" s="84">
        <f>IFERROR('1.18 Wine price'!AZ8/'1.26 Beer price'!AZ8,"")</f>
        <v>2.9184057335470541</v>
      </c>
      <c r="BA8" s="84">
        <f>IFERROR('1.18 Wine price'!BA8/'1.26 Beer price'!BA8,"")</f>
        <v>0.98164028776978429</v>
      </c>
      <c r="BB8" s="84">
        <f>IFERROR('1.18 Wine price'!BB8/'1.26 Beer price'!BB8,"")</f>
        <v>0.84818754925137885</v>
      </c>
      <c r="BC8" s="84">
        <f>IFERROR('1.18 Wine price'!BC8/'1.26 Beer price'!BC8,"")</f>
        <v>2.2580769484881182</v>
      </c>
      <c r="BD8" s="84">
        <f>IFERROR('1.18 Wine price'!BD8/'1.26 Beer price'!BD8,"")</f>
        <v>1.4022045097088092</v>
      </c>
      <c r="BE8" s="84">
        <f>IFERROR('1.18 Wine price'!BE8/'1.26 Beer price'!BE8,"")</f>
        <v>1.8494766572520354</v>
      </c>
      <c r="BF8" s="84">
        <f>IFERROR('1.18 Wine price'!BF8/'1.26 Beer price'!BF8,"")</f>
        <v>2.3709677419354835</v>
      </c>
      <c r="BG8" s="84">
        <f>IFERROR('1.18 Wine price'!BG8/'1.26 Beer price'!BG8,"")</f>
        <v>1.5025869502730671</v>
      </c>
      <c r="BH8" s="84" t="str">
        <f>IFERROR('1.18 Wine price'!BH8/'1.26 Beer price'!BH8,"")</f>
        <v/>
      </c>
      <c r="BI8" s="84">
        <f>IFERROR('1.18 Wine price'!BI8/'1.26 Beer price'!BI8,"")</f>
        <v>0.75875577626043156</v>
      </c>
      <c r="BJ8" s="84">
        <f>IFERROR('1.18 Wine price'!BJ8/'1.26 Beer price'!BJ8,"")</f>
        <v>2.2209605236791128</v>
      </c>
      <c r="BK8" s="84">
        <f>IFERROR('1.18 Wine price'!BK8/'1.26 Beer price'!BK8,"")</f>
        <v>0.70628516144028786</v>
      </c>
      <c r="BL8" s="84">
        <f>IFERROR('1.18 Wine price'!BL8/'1.26 Beer price'!BL8,"")</f>
        <v>1.9250724320112973</v>
      </c>
      <c r="BM8" s="84" t="str">
        <f>IFERROR('1.18 Wine price'!BM8/'1.26 Beer price'!BM8,"")</f>
        <v/>
      </c>
      <c r="BN8" s="84">
        <f>IFERROR('1.18 Wine price'!BN8/'1.26 Beer price'!BN8,"")</f>
        <v>1.0502593550894868</v>
      </c>
      <c r="BO8" s="84">
        <f>IFERROR('1.18 Wine price'!BO8/'1.26 Beer price'!BO8,"")</f>
        <v>1.8226067334957468</v>
      </c>
      <c r="BP8" s="84">
        <f>IFERROR('1.18 Wine price'!BP8/'1.26 Beer price'!BP8,"")</f>
        <v>1.6404376904079461</v>
      </c>
      <c r="BQ8" s="84">
        <f>IFERROR('1.18 Wine price'!BQ8/'1.26 Beer price'!BQ8,"")</f>
        <v>1.4401862577855566</v>
      </c>
      <c r="BR8" s="84">
        <f>IFERROR('1.18 Wine price'!BR8/'1.26 Beer price'!BR8,"")</f>
        <v>1.1977645053313808</v>
      </c>
      <c r="BS8" s="84">
        <f>IFERROR('1.18 Wine price'!BS8/'1.26 Beer price'!BS8,"")</f>
        <v>1.4561245955699285</v>
      </c>
      <c r="BT8" s="84">
        <f>IFERROR('1.18 Wine price'!BT8/'1.26 Beer price'!BT8,"")</f>
        <v>0.72827778333396986</v>
      </c>
      <c r="BU8" s="84">
        <f>IFERROR('1.18 Wine price'!BU8/'1.26 Beer price'!BU8,"")</f>
        <v>1.1879938670188239</v>
      </c>
      <c r="BV8" s="84">
        <f>IFERROR('1.18 Wine price'!BV8/'1.26 Beer price'!BV8,"")</f>
        <v>0.71203468768055433</v>
      </c>
      <c r="BW8" s="84">
        <f>IFERROR('1.18 Wine price'!BW8/'1.26 Beer price'!BW8,"")</f>
        <v>1.35230307113207</v>
      </c>
      <c r="BX8" s="84">
        <f>IFERROR('1.18 Wine price'!BX8/'1.26 Beer price'!BX8,"")</f>
        <v>0.96890056662401758</v>
      </c>
      <c r="BY8" s="84">
        <f>IFERROR('1.18 Wine price'!BY8/'1.26 Beer price'!BY8,"")</f>
        <v>1.0486154153878409</v>
      </c>
      <c r="BZ8" s="84">
        <f>IFERROR('1.18 Wine price'!BZ8/'1.26 Beer price'!BZ8,"")</f>
        <v>0.74285797169559853</v>
      </c>
      <c r="CA8" s="84">
        <f>IFERROR('1.18 Wine price'!CA8/'1.26 Beer price'!CA8,"")</f>
        <v>0.93857801396980067</v>
      </c>
      <c r="CB8" s="84">
        <f>IFERROR('1.18 Wine price'!CB8/'1.26 Beer price'!CB8,"")</f>
        <v>1.0905725751118385</v>
      </c>
      <c r="CC8" s="84">
        <f>IFERROR('1.18 Wine price'!CC8/'1.26 Beer price'!CC8,"")</f>
        <v>0.46966369470311431</v>
      </c>
      <c r="CD8" s="84">
        <f>IFERROR('1.18 Wine price'!CD8/'1.26 Beer price'!CD8,"")</f>
        <v>0.64651133624613699</v>
      </c>
      <c r="CE8" s="84">
        <f>IFERROR('1.18 Wine price'!CE8/'1.26 Beer price'!CE8,"")</f>
        <v>0.9253989883405197</v>
      </c>
      <c r="CF8" s="84">
        <f>IFERROR('1.18 Wine price'!CF8/'1.26 Beer price'!CF8,"")</f>
        <v>0.68056681372942263</v>
      </c>
      <c r="CG8" s="84">
        <f>IFERROR('1.18 Wine price'!CG8/'1.26 Beer price'!CG8,"")</f>
        <v>0.36509399636216894</v>
      </c>
      <c r="CH8" s="84">
        <f>IFERROR('1.18 Wine price'!CH8/'1.26 Beer price'!CH8,"")</f>
        <v>0.92531250970679246</v>
      </c>
      <c r="CI8" s="84">
        <f>IFERROR('1.18 Wine price'!CI8/'1.26 Beer price'!CI8,"")</f>
        <v>0.72172652947076621</v>
      </c>
      <c r="CJ8" s="84">
        <f>IFERROR('1.18 Wine price'!CJ8/'1.26 Beer price'!CJ8,"")</f>
        <v>1.0626000051782618</v>
      </c>
      <c r="CK8" s="84">
        <f>IFERROR('1.18 Wine price'!CK8/'1.26 Beer price'!CK8,"")</f>
        <v>0.82893704081035902</v>
      </c>
      <c r="CL8" s="84">
        <f>IFERROR('1.18 Wine price'!CL8/'1.26 Beer price'!CL8,"")</f>
        <v>0.92242312290691297</v>
      </c>
      <c r="CM8" s="84">
        <f>IFERROR('1.18 Wine price'!CM8/'1.26 Beer price'!CM8,"")</f>
        <v>0.94986995403855889</v>
      </c>
      <c r="CN8" s="84">
        <f>IFERROR('1.18 Wine price'!CN8/'1.26 Beer price'!CN8,"")</f>
        <v>1.5258380571954455</v>
      </c>
      <c r="CO8" s="84">
        <f>IFERROR('1.18 Wine price'!CO8/'1.26 Beer price'!CO8,"")</f>
        <v>0.97252397809233271</v>
      </c>
      <c r="CP8" s="84">
        <f>IFERROR('1.18 Wine price'!CP8/'1.26 Beer price'!CP8,"")</f>
        <v>1.8532498424483679</v>
      </c>
      <c r="CR8" s="88"/>
    </row>
    <row r="9" spans="1:96" x14ac:dyDescent="0.25">
      <c r="A9" s="78" t="s">
        <v>30</v>
      </c>
      <c r="B9" s="84">
        <f>IFERROR('1.18 Wine price'!B9/'1.26 Beer price'!B9,"")</f>
        <v>1.3073789024745095</v>
      </c>
      <c r="C9" s="84">
        <f>IFERROR('1.18 Wine price'!C9/'1.26 Beer price'!C9,"")</f>
        <v>1.8693744828555281</v>
      </c>
      <c r="D9" s="84">
        <f>IFERROR('1.18 Wine price'!D9/'1.26 Beer price'!D9,"")</f>
        <v>1.8638175376439328</v>
      </c>
      <c r="E9" s="84">
        <f>IFERROR('1.18 Wine price'!E9/'1.26 Beer price'!E9,"")</f>
        <v>2.5532563753715221</v>
      </c>
      <c r="F9" s="84">
        <f>IFERROR('1.18 Wine price'!F9/'1.26 Beer price'!F9,"")</f>
        <v>1.8727661652995571</v>
      </c>
      <c r="G9" s="84">
        <f>IFERROR('1.18 Wine price'!G9/'1.26 Beer price'!G9,"")</f>
        <v>2.5680233377796577</v>
      </c>
      <c r="H9" s="84">
        <f>IFERROR('1.18 Wine price'!H9/'1.26 Beer price'!H9,"")</f>
        <v>0.56513926325247088</v>
      </c>
      <c r="I9" s="84">
        <f>IFERROR('1.18 Wine price'!I9/'1.26 Beer price'!I9,"")</f>
        <v>1.0997684418408953</v>
      </c>
      <c r="J9" s="84">
        <f>IFERROR('1.18 Wine price'!J9/'1.26 Beer price'!J9,"")</f>
        <v>3.5409866587538477</v>
      </c>
      <c r="K9" s="84">
        <f>IFERROR('1.18 Wine price'!K9/'1.26 Beer price'!K9,"")</f>
        <v>1.4543072167719393</v>
      </c>
      <c r="L9" s="84" t="str">
        <f>IFERROR('1.18 Wine price'!L9/'1.26 Beer price'!L9,"")</f>
        <v/>
      </c>
      <c r="M9" s="84">
        <f>IFERROR('1.18 Wine price'!M9/'1.26 Beer price'!M9,"")</f>
        <v>3.4555940892641739</v>
      </c>
      <c r="N9" s="84">
        <f>IFERROR('1.18 Wine price'!N9/'1.26 Beer price'!N9,"")</f>
        <v>1.2152553715255372</v>
      </c>
      <c r="O9" s="84">
        <f>IFERROR('1.18 Wine price'!O9/'1.26 Beer price'!O9,"")</f>
        <v>0.59267370032538402</v>
      </c>
      <c r="P9" s="84">
        <f>IFERROR('1.18 Wine price'!P9/'1.26 Beer price'!P9,"")</f>
        <v>2.106375893367944</v>
      </c>
      <c r="Q9" s="84">
        <f>IFERROR('1.18 Wine price'!Q9/'1.26 Beer price'!Q9,"")</f>
        <v>6.1078618272052303</v>
      </c>
      <c r="R9" s="84">
        <f>IFERROR('1.18 Wine price'!R9/'1.26 Beer price'!R9,"")</f>
        <v>1.1545621555419474</v>
      </c>
      <c r="S9" s="84">
        <f>IFERROR('1.18 Wine price'!S9/'1.26 Beer price'!S9,"")</f>
        <v>1.1686947963367023</v>
      </c>
      <c r="T9" s="84">
        <f>IFERROR('1.18 Wine price'!T9/'1.26 Beer price'!T9,"")</f>
        <v>0.80134998078526865</v>
      </c>
      <c r="U9" s="84">
        <f>IFERROR('1.18 Wine price'!U9/'1.26 Beer price'!U9,"")</f>
        <v>0.76828102022201405</v>
      </c>
      <c r="V9" s="84">
        <f>IFERROR('1.18 Wine price'!V9/'1.26 Beer price'!V9,"")</f>
        <v>0.99139778760487163</v>
      </c>
      <c r="W9" s="84">
        <f>IFERROR('1.18 Wine price'!W9/'1.26 Beer price'!W9,"")</f>
        <v>1.3397144238834753</v>
      </c>
      <c r="X9" s="84">
        <f>IFERROR('1.18 Wine price'!X9/'1.26 Beer price'!X9,"")</f>
        <v>0.81728600518664618</v>
      </c>
      <c r="Y9" s="84">
        <f>IFERROR('1.18 Wine price'!Y9/'1.26 Beer price'!Y9,"")</f>
        <v>0.95533969742645009</v>
      </c>
      <c r="Z9" s="84">
        <f>IFERROR('1.18 Wine price'!Z9/'1.26 Beer price'!Z9,"")</f>
        <v>1.1593303267772119</v>
      </c>
      <c r="AA9" s="84">
        <f>IFERROR('1.18 Wine price'!AA9/'1.26 Beer price'!AA9,"")</f>
        <v>2.0430336973717353</v>
      </c>
      <c r="AB9" s="84">
        <f>IFERROR('1.18 Wine price'!AB9/'1.26 Beer price'!AB9,"")</f>
        <v>1.233237584551758</v>
      </c>
      <c r="AC9" s="84">
        <f>IFERROR('1.18 Wine price'!AC9/'1.26 Beer price'!AC9,"")</f>
        <v>2.3092508173320443</v>
      </c>
      <c r="AD9" s="84">
        <f>IFERROR('1.18 Wine price'!AD9/'1.26 Beer price'!AD9,"")</f>
        <v>3.1118240146654448</v>
      </c>
      <c r="AE9" s="84">
        <f>IFERROR('1.18 Wine price'!AE9/'1.26 Beer price'!AE9,"")</f>
        <v>0.89944324355661576</v>
      </c>
      <c r="AF9" s="84">
        <f>IFERROR('1.18 Wine price'!AF9/'1.26 Beer price'!AF9,"")</f>
        <v>2.5179068792980206</v>
      </c>
      <c r="AG9" s="84">
        <f>IFERROR('1.18 Wine price'!AG9/'1.26 Beer price'!AG9,"")</f>
        <v>1.5091895876760382</v>
      </c>
      <c r="AH9" s="84">
        <f>IFERROR('1.18 Wine price'!AH9/'1.26 Beer price'!AH9,"")</f>
        <v>2.9295676947850859</v>
      </c>
      <c r="AI9" s="84">
        <f>IFERROR('1.18 Wine price'!AI9/'1.26 Beer price'!AI9,"")</f>
        <v>0.60615497964110876</v>
      </c>
      <c r="AJ9" s="84">
        <f>IFERROR('1.18 Wine price'!AJ9/'1.26 Beer price'!AJ9,"")</f>
        <v>1.1730376216496099</v>
      </c>
      <c r="AK9" s="84">
        <f>IFERROR('1.18 Wine price'!AK9/'1.26 Beer price'!AK9,"")</f>
        <v>1.5350077934922333</v>
      </c>
      <c r="AL9" s="84">
        <f>IFERROR('1.18 Wine price'!AL9/'1.26 Beer price'!AL9,"")</f>
        <v>2.3319739378595625</v>
      </c>
      <c r="AM9" s="84">
        <f>IFERROR('1.18 Wine price'!AM9/'1.26 Beer price'!AM9,"")</f>
        <v>1.6472576379505766</v>
      </c>
      <c r="AN9" s="84">
        <f>IFERROR('1.18 Wine price'!AN9/'1.26 Beer price'!AN9,"")</f>
        <v>1.7213624070317781</v>
      </c>
      <c r="AO9" s="84">
        <f>IFERROR('1.18 Wine price'!AO9/'1.26 Beer price'!AO9,"")</f>
        <v>1.5993630169321937</v>
      </c>
      <c r="AP9" s="84">
        <f>IFERROR('1.18 Wine price'!AP9/'1.26 Beer price'!AP9,"")</f>
        <v>0.80028465042039176</v>
      </c>
      <c r="AQ9" s="84">
        <f>IFERROR('1.18 Wine price'!AQ9/'1.26 Beer price'!AQ9,"")</f>
        <v>0.51940247702338249</v>
      </c>
      <c r="AR9" s="84">
        <f>IFERROR('1.18 Wine price'!AR9/'1.26 Beer price'!AR9,"")</f>
        <v>1.257899820615427</v>
      </c>
      <c r="AS9" s="84">
        <f>IFERROR('1.18 Wine price'!AS9/'1.26 Beer price'!AS9,"")</f>
        <v>1.7140250324510276</v>
      </c>
      <c r="AT9" s="84">
        <f>IFERROR('1.18 Wine price'!AT9/'1.26 Beer price'!AT9,"")</f>
        <v>0.55372448572580524</v>
      </c>
      <c r="AU9" s="84">
        <f>IFERROR('1.18 Wine price'!AU9/'1.26 Beer price'!AU9,"")</f>
        <v>2.0054278665108423</v>
      </c>
      <c r="AV9" s="84">
        <f>IFERROR('1.18 Wine price'!AV9/'1.26 Beer price'!AV9,"")</f>
        <v>1.5373744580429174</v>
      </c>
      <c r="AW9" s="84">
        <f>IFERROR('1.18 Wine price'!AW9/'1.26 Beer price'!AW9,"")</f>
        <v>1.597947866762232</v>
      </c>
      <c r="AX9" s="84">
        <f>IFERROR('1.18 Wine price'!AX9/'1.26 Beer price'!AX9,"")</f>
        <v>2.4890756302521009</v>
      </c>
      <c r="AY9" s="84">
        <f>IFERROR('1.18 Wine price'!AY9/'1.26 Beer price'!AY9,"")</f>
        <v>1.4622414622414621</v>
      </c>
      <c r="AZ9" s="84">
        <f>IFERROR('1.18 Wine price'!AZ9/'1.26 Beer price'!AZ9,"")</f>
        <v>2.5939030257247269</v>
      </c>
      <c r="BA9" s="84">
        <f>IFERROR('1.18 Wine price'!BA9/'1.26 Beer price'!BA9,"")</f>
        <v>1.0763871274571972</v>
      </c>
      <c r="BB9" s="84">
        <f>IFERROR('1.18 Wine price'!BB9/'1.26 Beer price'!BB9,"")</f>
        <v>0.78321648898963392</v>
      </c>
      <c r="BC9" s="84">
        <f>IFERROR('1.18 Wine price'!BC9/'1.26 Beer price'!BC9,"")</f>
        <v>2.3312864014458894</v>
      </c>
      <c r="BD9" s="84">
        <f>IFERROR('1.18 Wine price'!BD9/'1.26 Beer price'!BD9,"")</f>
        <v>1.3884409131607451</v>
      </c>
      <c r="BE9" s="84">
        <f>IFERROR('1.18 Wine price'!BE9/'1.26 Beer price'!BE9,"")</f>
        <v>1.8797534376481744</v>
      </c>
      <c r="BF9" s="84">
        <f>IFERROR('1.18 Wine price'!BF9/'1.26 Beer price'!BF9,"")</f>
        <v>2.3562761887411185</v>
      </c>
      <c r="BG9" s="84">
        <f>IFERROR('1.18 Wine price'!BG9/'1.26 Beer price'!BG9,"")</f>
        <v>1.7264851485148516</v>
      </c>
      <c r="BH9" s="84" t="str">
        <f>IFERROR('1.18 Wine price'!BH9/'1.26 Beer price'!BH9,"")</f>
        <v/>
      </c>
      <c r="BI9" s="84">
        <f>IFERROR('1.18 Wine price'!BI9/'1.26 Beer price'!BI9,"")</f>
        <v>0.73856516290726815</v>
      </c>
      <c r="BJ9" s="84">
        <f>IFERROR('1.18 Wine price'!BJ9/'1.26 Beer price'!BJ9,"")</f>
        <v>2.1662443801388824</v>
      </c>
      <c r="BK9" s="84">
        <f>IFERROR('1.18 Wine price'!BK9/'1.26 Beer price'!BK9,"")</f>
        <v>0.6967637081613578</v>
      </c>
      <c r="BL9" s="84">
        <f>IFERROR('1.18 Wine price'!BL9/'1.26 Beer price'!BL9,"")</f>
        <v>1.937251784014056</v>
      </c>
      <c r="BM9" s="84" t="str">
        <f>IFERROR('1.18 Wine price'!BM9/'1.26 Beer price'!BM9,"")</f>
        <v/>
      </c>
      <c r="BN9" s="84">
        <f>IFERROR('1.18 Wine price'!BN9/'1.26 Beer price'!BN9,"")</f>
        <v>1.0821525822846931</v>
      </c>
      <c r="BO9" s="84">
        <f>IFERROR('1.18 Wine price'!BO9/'1.26 Beer price'!BO9,"")</f>
        <v>1.818873946941552</v>
      </c>
      <c r="BP9" s="84">
        <f>IFERROR('1.18 Wine price'!BP9/'1.26 Beer price'!BP9,"")</f>
        <v>1.5174912681169386</v>
      </c>
      <c r="BQ9" s="84">
        <f>IFERROR('1.18 Wine price'!BQ9/'1.26 Beer price'!BQ9,"")</f>
        <v>1.4498014822292311</v>
      </c>
      <c r="BR9" s="84">
        <f>IFERROR('1.18 Wine price'!BR9/'1.26 Beer price'!BR9,"")</f>
        <v>1.2005411874869976</v>
      </c>
      <c r="BS9" s="84">
        <f>IFERROR('1.18 Wine price'!BS9/'1.26 Beer price'!BS9,"")</f>
        <v>1.4598747992597261</v>
      </c>
      <c r="BT9" s="84">
        <f>IFERROR('1.18 Wine price'!BT9/'1.26 Beer price'!BT9,"")</f>
        <v>0.73064202305789561</v>
      </c>
      <c r="BU9" s="84">
        <f>IFERROR('1.18 Wine price'!BU9/'1.26 Beer price'!BU9,"")</f>
        <v>1.1656256172980202</v>
      </c>
      <c r="BV9" s="84">
        <f>IFERROR('1.18 Wine price'!BV9/'1.26 Beer price'!BV9,"")</f>
        <v>0.71516564773612556</v>
      </c>
      <c r="BW9" s="84">
        <f>IFERROR('1.18 Wine price'!BW9/'1.26 Beer price'!BW9,"")</f>
        <v>1.3379126920119957</v>
      </c>
      <c r="BX9" s="84">
        <f>IFERROR('1.18 Wine price'!BX9/'1.26 Beer price'!BX9,"")</f>
        <v>0.97927223690464582</v>
      </c>
      <c r="BY9" s="84">
        <f>IFERROR('1.18 Wine price'!BY9/'1.26 Beer price'!BY9,"")</f>
        <v>1.0554062525436063</v>
      </c>
      <c r="BZ9" s="84">
        <f>IFERROR('1.18 Wine price'!BZ9/'1.26 Beer price'!BZ9,"")</f>
        <v>0.74075191187461775</v>
      </c>
      <c r="CA9" s="84">
        <f>IFERROR('1.18 Wine price'!CA9/'1.26 Beer price'!CA9,"")</f>
        <v>0.94792401464276865</v>
      </c>
      <c r="CB9" s="84">
        <f>IFERROR('1.18 Wine price'!CB9/'1.26 Beer price'!CB9,"")</f>
        <v>1.0751830778665943</v>
      </c>
      <c r="CC9" s="84">
        <f>IFERROR('1.18 Wine price'!CC9/'1.26 Beer price'!CC9,"")</f>
        <v>0.46963766554983016</v>
      </c>
      <c r="CD9" s="84">
        <f>IFERROR('1.18 Wine price'!CD9/'1.26 Beer price'!CD9,"")</f>
        <v>0.64823198209346922</v>
      </c>
      <c r="CE9" s="84">
        <f>IFERROR('1.18 Wine price'!CE9/'1.26 Beer price'!CE9,"")</f>
        <v>0.93621933221188947</v>
      </c>
      <c r="CF9" s="84">
        <f>IFERROR('1.18 Wine price'!CF9/'1.26 Beer price'!CF9,"")</f>
        <v>0.67173349132327487</v>
      </c>
      <c r="CG9" s="84">
        <f>IFERROR('1.18 Wine price'!CG9/'1.26 Beer price'!CG9,"")</f>
        <v>0.36990094796791906</v>
      </c>
      <c r="CH9" s="84">
        <f>IFERROR('1.18 Wine price'!CH9/'1.26 Beer price'!CH9,"")</f>
        <v>0.93982869983586093</v>
      </c>
      <c r="CI9" s="84">
        <f>IFERROR('1.18 Wine price'!CI9/'1.26 Beer price'!CI9,"")</f>
        <v>0.73761117438357882</v>
      </c>
      <c r="CJ9" s="84">
        <f>IFERROR('1.18 Wine price'!CJ9/'1.26 Beer price'!CJ9,"")</f>
        <v>1.1368904395251842</v>
      </c>
      <c r="CK9" s="84">
        <f>IFERROR('1.18 Wine price'!CK9/'1.26 Beer price'!CK9,"")</f>
        <v>0.817771397825658</v>
      </c>
      <c r="CL9" s="84">
        <f>IFERROR('1.18 Wine price'!CL9/'1.26 Beer price'!CL9,"")</f>
        <v>0.92588916207253891</v>
      </c>
      <c r="CM9" s="84">
        <f>IFERROR('1.18 Wine price'!CM9/'1.26 Beer price'!CM9,"")</f>
        <v>0.98142250530785979</v>
      </c>
      <c r="CN9" s="84">
        <f>IFERROR('1.18 Wine price'!CN9/'1.26 Beer price'!CN9,"")</f>
        <v>1.5852934898127928</v>
      </c>
      <c r="CO9" s="84">
        <f>IFERROR('1.18 Wine price'!CO9/'1.26 Beer price'!CO9,"")</f>
        <v>0.90853956312370088</v>
      </c>
      <c r="CP9" s="84">
        <f>IFERROR('1.18 Wine price'!CP9/'1.26 Beer price'!CP9,"")</f>
        <v>2.0089828870316704</v>
      </c>
      <c r="CR9" s="88"/>
    </row>
    <row r="10" spans="1:96" x14ac:dyDescent="0.25">
      <c r="A10" s="78" t="s">
        <v>31</v>
      </c>
      <c r="B10" s="84">
        <f>IFERROR('1.18 Wine price'!B10/'1.26 Beer price'!B10,"")</f>
        <v>1.3190580862422012</v>
      </c>
      <c r="C10" s="84">
        <f>IFERROR('1.18 Wine price'!C10/'1.26 Beer price'!C10,"")</f>
        <v>1.857691896138659</v>
      </c>
      <c r="D10" s="84">
        <f>IFERROR('1.18 Wine price'!D10/'1.26 Beer price'!D10,"")</f>
        <v>1.7182244279018473</v>
      </c>
      <c r="E10" s="84">
        <f>IFERROR('1.18 Wine price'!E10/'1.26 Beer price'!E10,"")</f>
        <v>2.5581029102779866</v>
      </c>
      <c r="F10" s="84">
        <f>IFERROR('1.18 Wine price'!F10/'1.26 Beer price'!F10,"")</f>
        <v>1.744419642857143</v>
      </c>
      <c r="G10" s="84">
        <f>IFERROR('1.18 Wine price'!G10/'1.26 Beer price'!G10,"")</f>
        <v>2.1730580137659778</v>
      </c>
      <c r="H10" s="84">
        <f>IFERROR('1.18 Wine price'!H10/'1.26 Beer price'!H10,"")</f>
        <v>0.71421821194624968</v>
      </c>
      <c r="I10" s="84">
        <f>IFERROR('1.18 Wine price'!I10/'1.26 Beer price'!I10,"")</f>
        <v>1.0701637192223461</v>
      </c>
      <c r="J10" s="84">
        <f>IFERROR('1.18 Wine price'!J10/'1.26 Beer price'!J10,"")</f>
        <v>4.8841456207399236</v>
      </c>
      <c r="K10" s="84">
        <f>IFERROR('1.18 Wine price'!K10/'1.26 Beer price'!K10,"")</f>
        <v>1.4028192486632873</v>
      </c>
      <c r="L10" s="84" t="str">
        <f>IFERROR('1.18 Wine price'!L10/'1.26 Beer price'!L10,"")</f>
        <v/>
      </c>
      <c r="M10" s="84">
        <f>IFERROR('1.18 Wine price'!M10/'1.26 Beer price'!M10,"")</f>
        <v>3.3482803531499972</v>
      </c>
      <c r="N10" s="84">
        <f>IFERROR('1.18 Wine price'!N10/'1.26 Beer price'!N10,"")</f>
        <v>1.3108950151057401</v>
      </c>
      <c r="O10" s="84">
        <f>IFERROR('1.18 Wine price'!O10/'1.26 Beer price'!O10,"")</f>
        <v>0.52239590540533432</v>
      </c>
      <c r="P10" s="84">
        <f>IFERROR('1.18 Wine price'!P10/'1.26 Beer price'!P10,"")</f>
        <v>1.983254067199212</v>
      </c>
      <c r="Q10" s="84">
        <f>IFERROR('1.18 Wine price'!Q10/'1.26 Beer price'!Q10,"")</f>
        <v>5.7351442217893647</v>
      </c>
      <c r="R10" s="84">
        <f>IFERROR('1.18 Wine price'!R10/'1.26 Beer price'!R10,"")</f>
        <v>1.1026701323251418</v>
      </c>
      <c r="S10" s="84">
        <f>IFERROR('1.18 Wine price'!S10/'1.26 Beer price'!S10,"")</f>
        <v>1.2047814197415248</v>
      </c>
      <c r="T10" s="84">
        <f>IFERROR('1.18 Wine price'!T10/'1.26 Beer price'!T10,"")</f>
        <v>0.78638013780373184</v>
      </c>
      <c r="U10" s="84">
        <f>IFERROR('1.18 Wine price'!U10/'1.26 Beer price'!U10,"")</f>
        <v>0.75723116829940662</v>
      </c>
      <c r="V10" s="84">
        <f>IFERROR('1.18 Wine price'!V10/'1.26 Beer price'!V10,"")</f>
        <v>0.97933408781823905</v>
      </c>
      <c r="W10" s="84">
        <f>IFERROR('1.18 Wine price'!W10/'1.26 Beer price'!W10,"")</f>
        <v>1.3013997317866561</v>
      </c>
      <c r="X10" s="84">
        <f>IFERROR('1.18 Wine price'!X10/'1.26 Beer price'!X10,"")</f>
        <v>0.7847961533682063</v>
      </c>
      <c r="Y10" s="84">
        <f>IFERROR('1.18 Wine price'!Y10/'1.26 Beer price'!Y10,"")</f>
        <v>0.99754641666971822</v>
      </c>
      <c r="Z10" s="84">
        <f>IFERROR('1.18 Wine price'!Z10/'1.26 Beer price'!Z10,"")</f>
        <v>1.1761399166232411</v>
      </c>
      <c r="AA10" s="84">
        <f>IFERROR('1.18 Wine price'!AA10/'1.26 Beer price'!AA10,"")</f>
        <v>2.1132967251479875</v>
      </c>
      <c r="AB10" s="84">
        <f>IFERROR('1.18 Wine price'!AB10/'1.26 Beer price'!AB10,"")</f>
        <v>1.2182020645283409</v>
      </c>
      <c r="AC10" s="84">
        <f>IFERROR('1.18 Wine price'!AC10/'1.26 Beer price'!AC10,"")</f>
        <v>2.3084195997239476</v>
      </c>
      <c r="AD10" s="84">
        <f>IFERROR('1.18 Wine price'!AD10/'1.26 Beer price'!AD10,"")</f>
        <v>2.750334672021419</v>
      </c>
      <c r="AE10" s="84">
        <f>IFERROR('1.18 Wine price'!AE10/'1.26 Beer price'!AE10,"")</f>
        <v>0.91833854220812983</v>
      </c>
      <c r="AF10" s="84">
        <f>IFERROR('1.18 Wine price'!AF10/'1.26 Beer price'!AF10,"")</f>
        <v>2.5981393238030406</v>
      </c>
      <c r="AG10" s="84">
        <f>IFERROR('1.18 Wine price'!AG10/'1.26 Beer price'!AG10,"")</f>
        <v>1.4639623479402482</v>
      </c>
      <c r="AH10" s="84">
        <f>IFERROR('1.18 Wine price'!AH10/'1.26 Beer price'!AH10,"")</f>
        <v>3.0478733926805139</v>
      </c>
      <c r="AI10" s="84">
        <f>IFERROR('1.18 Wine price'!AI10/'1.26 Beer price'!AI10,"")</f>
        <v>0.6294281525989075</v>
      </c>
      <c r="AJ10" s="84">
        <f>IFERROR('1.18 Wine price'!AJ10/'1.26 Beer price'!AJ10,"")</f>
        <v>1.0095209320841445</v>
      </c>
      <c r="AK10" s="84">
        <f>IFERROR('1.18 Wine price'!AK10/'1.26 Beer price'!AK10,"")</f>
        <v>1.469770702564968</v>
      </c>
      <c r="AL10" s="84">
        <f>IFERROR('1.18 Wine price'!AL10/'1.26 Beer price'!AL10,"")</f>
        <v>2.3586969545254206</v>
      </c>
      <c r="AM10" s="84">
        <f>IFERROR('1.18 Wine price'!AM10/'1.26 Beer price'!AM10,"")</f>
        <v>1.6470514126132554</v>
      </c>
      <c r="AN10" s="84">
        <f>IFERROR('1.18 Wine price'!AN10/'1.26 Beer price'!AN10,"")</f>
        <v>1.8692429623976281</v>
      </c>
      <c r="AO10" s="84">
        <f>IFERROR('1.18 Wine price'!AO10/'1.26 Beer price'!AO10,"")</f>
        <v>1.5308131294996028</v>
      </c>
      <c r="AP10" s="84">
        <f>IFERROR('1.18 Wine price'!AP10/'1.26 Beer price'!AP10,"")</f>
        <v>0.81438289699245792</v>
      </c>
      <c r="AQ10" s="84">
        <f>IFERROR('1.18 Wine price'!AQ10/'1.26 Beer price'!AQ10,"")</f>
        <v>0.52543173564931367</v>
      </c>
      <c r="AR10" s="84">
        <f>IFERROR('1.18 Wine price'!AR10/'1.26 Beer price'!AR10,"")</f>
        <v>1.2768122085629505</v>
      </c>
      <c r="AS10" s="84">
        <f>IFERROR('1.18 Wine price'!AS10/'1.26 Beer price'!AS10,"")</f>
        <v>1.6423919478981643</v>
      </c>
      <c r="AT10" s="84">
        <f>IFERROR('1.18 Wine price'!AT10/'1.26 Beer price'!AT10,"")</f>
        <v>0.56253726004530813</v>
      </c>
      <c r="AU10" s="84">
        <f>IFERROR('1.18 Wine price'!AU10/'1.26 Beer price'!AU10,"")</f>
        <v>2.110336382723311</v>
      </c>
      <c r="AV10" s="84">
        <f>IFERROR('1.18 Wine price'!AV10/'1.26 Beer price'!AV10,"")</f>
        <v>1.4932997505746564</v>
      </c>
      <c r="AW10" s="84">
        <f>IFERROR('1.18 Wine price'!AW10/'1.26 Beer price'!AW10,"")</f>
        <v>1.5968904912122577</v>
      </c>
      <c r="AX10" s="84">
        <f>IFERROR('1.18 Wine price'!AX10/'1.26 Beer price'!AX10,"")</f>
        <v>2.4951936063047175</v>
      </c>
      <c r="AY10" s="84">
        <f>IFERROR('1.18 Wine price'!AY10/'1.26 Beer price'!AY10,"")</f>
        <v>1.2819089900110987</v>
      </c>
      <c r="AZ10" s="84">
        <f>IFERROR('1.18 Wine price'!AZ10/'1.26 Beer price'!AZ10,"")</f>
        <v>2.5291087770211429</v>
      </c>
      <c r="BA10" s="84">
        <f>IFERROR('1.18 Wine price'!BA10/'1.26 Beer price'!BA10,"")</f>
        <v>1.1527229784690167</v>
      </c>
      <c r="BB10" s="84">
        <f>IFERROR('1.18 Wine price'!BB10/'1.26 Beer price'!BB10,"")</f>
        <v>0.79145130855689572</v>
      </c>
      <c r="BC10" s="84">
        <f>IFERROR('1.18 Wine price'!BC10/'1.26 Beer price'!BC10,"")</f>
        <v>2.3094979179375641</v>
      </c>
      <c r="BD10" s="84">
        <f>IFERROR('1.18 Wine price'!BD10/'1.26 Beer price'!BD10,"")</f>
        <v>1.4067815423760155</v>
      </c>
      <c r="BE10" s="84">
        <f>IFERROR('1.18 Wine price'!BE10/'1.26 Beer price'!BE10,"")</f>
        <v>1.7280463159500232</v>
      </c>
      <c r="BF10" s="84">
        <f>IFERROR('1.18 Wine price'!BF10/'1.26 Beer price'!BF10,"")</f>
        <v>2.4794390409409641</v>
      </c>
      <c r="BG10" s="84">
        <f>IFERROR('1.18 Wine price'!BG10/'1.26 Beer price'!BG10,"")</f>
        <v>1.628395319682407</v>
      </c>
      <c r="BH10" s="84" t="str">
        <f>IFERROR('1.18 Wine price'!BH10/'1.26 Beer price'!BH10,"")</f>
        <v/>
      </c>
      <c r="BI10" s="84">
        <f>IFERROR('1.18 Wine price'!BI10/'1.26 Beer price'!BI10,"")</f>
        <v>0.71621797372870344</v>
      </c>
      <c r="BJ10" s="84">
        <f>IFERROR('1.18 Wine price'!BJ10/'1.26 Beer price'!BJ10,"")</f>
        <v>2.0454726615525458</v>
      </c>
      <c r="BK10" s="84">
        <f>IFERROR('1.18 Wine price'!BK10/'1.26 Beer price'!BK10,"")</f>
        <v>0.68758590528551788</v>
      </c>
      <c r="BL10" s="84">
        <f>IFERROR('1.18 Wine price'!BL10/'1.26 Beer price'!BL10,"")</f>
        <v>1.8672164948453609</v>
      </c>
      <c r="BM10" s="84" t="str">
        <f>IFERROR('1.18 Wine price'!BM10/'1.26 Beer price'!BM10,"")</f>
        <v/>
      </c>
      <c r="BN10" s="84">
        <f>IFERROR('1.18 Wine price'!BN10/'1.26 Beer price'!BN10,"")</f>
        <v>1.0221569523913425</v>
      </c>
      <c r="BO10" s="84">
        <f>IFERROR('1.18 Wine price'!BO10/'1.26 Beer price'!BO10,"")</f>
        <v>1.6021002710027099</v>
      </c>
      <c r="BP10" s="84">
        <f>IFERROR('1.18 Wine price'!BP10/'1.26 Beer price'!BP10,"")</f>
        <v>1.0716321683067529</v>
      </c>
      <c r="BQ10" s="84">
        <f>IFERROR('1.18 Wine price'!BQ10/'1.26 Beer price'!BQ10,"")</f>
        <v>1.416596125872033</v>
      </c>
      <c r="BR10" s="84">
        <f>IFERROR('1.18 Wine price'!BR10/'1.26 Beer price'!BR10,"")</f>
        <v>1.2018957560347918</v>
      </c>
      <c r="BS10" s="84">
        <f>IFERROR('1.18 Wine price'!BS10/'1.26 Beer price'!BS10,"")</f>
        <v>1.422482198763575</v>
      </c>
      <c r="BT10" s="84">
        <f>IFERROR('1.18 Wine price'!BT10/'1.26 Beer price'!BT10,"")</f>
        <v>0.76210173118964797</v>
      </c>
      <c r="BU10" s="84">
        <f>IFERROR('1.18 Wine price'!BU10/'1.26 Beer price'!BU10,"")</f>
        <v>1.1839316332447629</v>
      </c>
      <c r="BV10" s="84">
        <f>IFERROR('1.18 Wine price'!BV10/'1.26 Beer price'!BV10,"")</f>
        <v>0.71960630129966519</v>
      </c>
      <c r="BW10" s="84">
        <f>IFERROR('1.18 Wine price'!BW10/'1.26 Beer price'!BW10,"")</f>
        <v>1.3115530100179222</v>
      </c>
      <c r="BX10" s="84">
        <f>IFERROR('1.18 Wine price'!BX10/'1.26 Beer price'!BX10,"")</f>
        <v>0.99712779299499221</v>
      </c>
      <c r="BY10" s="84">
        <f>IFERROR('1.18 Wine price'!BY10/'1.26 Beer price'!BY10,"")</f>
        <v>1.0785455326074616</v>
      </c>
      <c r="BZ10" s="84">
        <f>IFERROR('1.18 Wine price'!BZ10/'1.26 Beer price'!BZ10,"")</f>
        <v>0.74723259617688798</v>
      </c>
      <c r="CA10" s="84">
        <f>IFERROR('1.18 Wine price'!CA10/'1.26 Beer price'!CA10,"")</f>
        <v>1.0641911668331718</v>
      </c>
      <c r="CB10" s="84">
        <f>IFERROR('1.18 Wine price'!CB10/'1.26 Beer price'!CB10,"")</f>
        <v>1.0351523195647745</v>
      </c>
      <c r="CC10" s="84">
        <f>IFERROR('1.18 Wine price'!CC10/'1.26 Beer price'!CC10,"")</f>
        <v>0.46480977725620559</v>
      </c>
      <c r="CD10" s="84">
        <f>IFERROR('1.18 Wine price'!CD10/'1.26 Beer price'!CD10,"")</f>
        <v>0.66046557409321327</v>
      </c>
      <c r="CE10" s="84">
        <f>IFERROR('1.18 Wine price'!CE10/'1.26 Beer price'!CE10,"")</f>
        <v>0.93145650407861202</v>
      </c>
      <c r="CF10" s="84">
        <f>IFERROR('1.18 Wine price'!CF10/'1.26 Beer price'!CF10,"")</f>
        <v>0.64945982252345813</v>
      </c>
      <c r="CG10" s="84">
        <f>IFERROR('1.18 Wine price'!CG10/'1.26 Beer price'!CG10,"")</f>
        <v>0.3676696226841013</v>
      </c>
      <c r="CH10" s="84">
        <f>IFERROR('1.18 Wine price'!CH10/'1.26 Beer price'!CH10,"")</f>
        <v>0.88777382672282212</v>
      </c>
      <c r="CI10" s="84">
        <f>IFERROR('1.18 Wine price'!CI10/'1.26 Beer price'!CI10,"")</f>
        <v>0.74587055320482676</v>
      </c>
      <c r="CJ10" s="84">
        <f>IFERROR('1.18 Wine price'!CJ10/'1.26 Beer price'!CJ10,"")</f>
        <v>1.2815050590795598</v>
      </c>
      <c r="CK10" s="84">
        <f>IFERROR('1.18 Wine price'!CK10/'1.26 Beer price'!CK10,"")</f>
        <v>0.86683900444940687</v>
      </c>
      <c r="CL10" s="84">
        <f>IFERROR('1.18 Wine price'!CL10/'1.26 Beer price'!CL10,"")</f>
        <v>0.89155017157601812</v>
      </c>
      <c r="CM10" s="84">
        <f>IFERROR('1.18 Wine price'!CM10/'1.26 Beer price'!CM10,"")</f>
        <v>1.0786591437105992</v>
      </c>
      <c r="CN10" s="84">
        <f>IFERROR('1.18 Wine price'!CN10/'1.26 Beer price'!CN10,"")</f>
        <v>2.1591717537943036</v>
      </c>
      <c r="CO10" s="84">
        <f>IFERROR('1.18 Wine price'!CO10/'1.26 Beer price'!CO10,"")</f>
        <v>0.99921726609276262</v>
      </c>
      <c r="CP10" s="84">
        <f>IFERROR('1.18 Wine price'!CP10/'1.26 Beer price'!CP10,"")</f>
        <v>2.0521350432064578</v>
      </c>
      <c r="CR10" s="88"/>
    </row>
    <row r="11" spans="1:96" x14ac:dyDescent="0.25">
      <c r="A11" s="78" t="s">
        <v>32</v>
      </c>
      <c r="B11" s="84">
        <f>IFERROR('1.18 Wine price'!B11/'1.26 Beer price'!B11,"")</f>
        <v>1.2962912353520182</v>
      </c>
      <c r="C11" s="84">
        <f>IFERROR('1.18 Wine price'!C11/'1.26 Beer price'!C11,"")</f>
        <v>1.856820815218261</v>
      </c>
      <c r="D11" s="84">
        <f>IFERROR('1.18 Wine price'!D11/'1.26 Beer price'!D11,"")</f>
        <v>1.7012987012987013</v>
      </c>
      <c r="E11" s="84">
        <f>IFERROR('1.18 Wine price'!E11/'1.26 Beer price'!E11,"")</f>
        <v>2.6034490774652488</v>
      </c>
      <c r="F11" s="84">
        <f>IFERROR('1.18 Wine price'!F11/'1.26 Beer price'!F11,"")</f>
        <v>1.7903011514614702</v>
      </c>
      <c r="G11" s="84">
        <f>IFERROR('1.18 Wine price'!G11/'1.26 Beer price'!G11,"")</f>
        <v>2.0022289591068136</v>
      </c>
      <c r="H11" s="84">
        <f>IFERROR('1.18 Wine price'!H11/'1.26 Beer price'!H11,"")</f>
        <v>0.92179843582045295</v>
      </c>
      <c r="I11" s="84">
        <f>IFERROR('1.18 Wine price'!I11/'1.26 Beer price'!I11,"")</f>
        <v>1.0530913003978999</v>
      </c>
      <c r="J11" s="84">
        <f>IFERROR('1.18 Wine price'!J11/'1.26 Beer price'!J11,"")</f>
        <v>4.4068059221852414</v>
      </c>
      <c r="K11" s="84">
        <f>IFERROR('1.18 Wine price'!K11/'1.26 Beer price'!K11,"")</f>
        <v>1.3298892301964069</v>
      </c>
      <c r="L11" s="84" t="str">
        <f>IFERROR('1.18 Wine price'!L11/'1.26 Beer price'!L11,"")</f>
        <v/>
      </c>
      <c r="M11" s="84">
        <f>IFERROR('1.18 Wine price'!M11/'1.26 Beer price'!M11,"")</f>
        <v>3.1244987785142202</v>
      </c>
      <c r="N11" s="84">
        <f>IFERROR('1.18 Wine price'!N11/'1.26 Beer price'!N11,"")</f>
        <v>1.248614574674425</v>
      </c>
      <c r="O11" s="84">
        <f>IFERROR('1.18 Wine price'!O11/'1.26 Beer price'!O11,"")</f>
        <v>0.41542880831497347</v>
      </c>
      <c r="P11" s="84">
        <f>IFERROR('1.18 Wine price'!P11/'1.26 Beer price'!P11,"")</f>
        <v>1.9635582904111972</v>
      </c>
      <c r="Q11" s="84">
        <f>IFERROR('1.18 Wine price'!Q11/'1.26 Beer price'!Q11,"")</f>
        <v>5.500558551204108</v>
      </c>
      <c r="R11" s="84">
        <f>IFERROR('1.18 Wine price'!R11/'1.26 Beer price'!R11,"")</f>
        <v>1.1148063033486539</v>
      </c>
      <c r="S11" s="84">
        <f>IFERROR('1.18 Wine price'!S11/'1.26 Beer price'!S11,"")</f>
        <v>1.2466894977168947</v>
      </c>
      <c r="T11" s="84">
        <f>IFERROR('1.18 Wine price'!T11/'1.26 Beer price'!T11,"")</f>
        <v>0.76235970925389285</v>
      </c>
      <c r="U11" s="84">
        <f>IFERROR('1.18 Wine price'!U11/'1.26 Beer price'!U11,"")</f>
        <v>0.73681107863614592</v>
      </c>
      <c r="V11" s="84">
        <f>IFERROR('1.18 Wine price'!V11/'1.26 Beer price'!V11,"")</f>
        <v>0.94190799003656267</v>
      </c>
      <c r="W11" s="84">
        <f>IFERROR('1.18 Wine price'!W11/'1.26 Beer price'!W11,"")</f>
        <v>1.2943402188121946</v>
      </c>
      <c r="X11" s="84">
        <f>IFERROR('1.18 Wine price'!X11/'1.26 Beer price'!X11,"")</f>
        <v>0.77188996578263169</v>
      </c>
      <c r="Y11" s="84">
        <f>IFERROR('1.18 Wine price'!Y11/'1.26 Beer price'!Y11,"")</f>
        <v>1.0091781703033003</v>
      </c>
      <c r="Z11" s="84">
        <f>IFERROR('1.18 Wine price'!Z11/'1.26 Beer price'!Z11,"")</f>
        <v>1.2366806041147775</v>
      </c>
      <c r="AA11" s="84">
        <f>IFERROR('1.18 Wine price'!AA11/'1.26 Beer price'!AA11,"")</f>
        <v>2.162633054520871</v>
      </c>
      <c r="AB11" s="84">
        <f>IFERROR('1.18 Wine price'!AB11/'1.26 Beer price'!AB11,"")</f>
        <v>1.1634848279901411</v>
      </c>
      <c r="AC11" s="84">
        <f>IFERROR('1.18 Wine price'!AC11/'1.26 Beer price'!AC11,"")</f>
        <v>2.2874684748005127</v>
      </c>
      <c r="AD11" s="84">
        <f>IFERROR('1.18 Wine price'!AD11/'1.26 Beer price'!AD11,"")</f>
        <v>2.7677645121449155</v>
      </c>
      <c r="AE11" s="84">
        <f>IFERROR('1.18 Wine price'!AE11/'1.26 Beer price'!AE11,"")</f>
        <v>0.91103202846975084</v>
      </c>
      <c r="AF11" s="84">
        <f>IFERROR('1.18 Wine price'!AF11/'1.26 Beer price'!AF11,"")</f>
        <v>2.9077481212749414</v>
      </c>
      <c r="AG11" s="84">
        <f>IFERROR('1.18 Wine price'!AG11/'1.26 Beer price'!AG11,"")</f>
        <v>1.5368298127097224</v>
      </c>
      <c r="AH11" s="84">
        <f>IFERROR('1.18 Wine price'!AH11/'1.26 Beer price'!AH11,"")</f>
        <v>3.0046218677783316</v>
      </c>
      <c r="AI11" s="84">
        <f>IFERROR('1.18 Wine price'!AI11/'1.26 Beer price'!AI11,"")</f>
        <v>0.65330509190980224</v>
      </c>
      <c r="AJ11" s="84">
        <f>IFERROR('1.18 Wine price'!AJ11/'1.26 Beer price'!AJ11,"")</f>
        <v>0.95106368050703516</v>
      </c>
      <c r="AK11" s="84">
        <f>IFERROR('1.18 Wine price'!AK11/'1.26 Beer price'!AK11,"")</f>
        <v>1.3907026874321244</v>
      </c>
      <c r="AL11" s="84">
        <f>IFERROR('1.18 Wine price'!AL11/'1.26 Beer price'!AL11,"")</f>
        <v>2.3994843488997022</v>
      </c>
      <c r="AM11" s="84">
        <f>IFERROR('1.18 Wine price'!AM11/'1.26 Beer price'!AM11,"")</f>
        <v>1.5953607647663863</v>
      </c>
      <c r="AN11" s="84">
        <f>IFERROR('1.18 Wine price'!AN11/'1.26 Beer price'!AN11,"")</f>
        <v>1.880139604454047</v>
      </c>
      <c r="AO11" s="84">
        <f>IFERROR('1.18 Wine price'!AO11/'1.26 Beer price'!AO11,"")</f>
        <v>1.4600028065614452</v>
      </c>
      <c r="AP11" s="84">
        <f>IFERROR('1.18 Wine price'!AP11/'1.26 Beer price'!AP11,"")</f>
        <v>0.82368999636855822</v>
      </c>
      <c r="AQ11" s="84">
        <f>IFERROR('1.18 Wine price'!AQ11/'1.26 Beer price'!AQ11,"")</f>
        <v>0.54319834784951082</v>
      </c>
      <c r="AR11" s="84">
        <f>IFERROR('1.18 Wine price'!AR11/'1.26 Beer price'!AR11,"")</f>
        <v>1.0355884655532361</v>
      </c>
      <c r="AS11" s="84">
        <f>IFERROR('1.18 Wine price'!AS11/'1.26 Beer price'!AS11,"")</f>
        <v>1.6980606557100535</v>
      </c>
      <c r="AT11" s="84">
        <f>IFERROR('1.18 Wine price'!AT11/'1.26 Beer price'!AT11,"")</f>
        <v>0.56298436856830625</v>
      </c>
      <c r="AU11" s="84">
        <f>IFERROR('1.18 Wine price'!AU11/'1.26 Beer price'!AU11,"")</f>
        <v>1.6502572978843453</v>
      </c>
      <c r="AV11" s="84">
        <f>IFERROR('1.18 Wine price'!AV11/'1.26 Beer price'!AV11,"")</f>
        <v>1.5590832359433844</v>
      </c>
      <c r="AW11" s="84">
        <f>IFERROR('1.18 Wine price'!AW11/'1.26 Beer price'!AW11,"")</f>
        <v>1.3815943271253799</v>
      </c>
      <c r="AX11" s="84">
        <f>IFERROR('1.18 Wine price'!AX11/'1.26 Beer price'!AX11,"")</f>
        <v>3.2519423673171621</v>
      </c>
      <c r="AY11" s="84">
        <f>IFERROR('1.18 Wine price'!AY11/'1.26 Beer price'!AY11,"")</f>
        <v>1.0931139835487662</v>
      </c>
      <c r="AZ11" s="84">
        <f>IFERROR('1.18 Wine price'!AZ11/'1.26 Beer price'!AZ11,"")</f>
        <v>2.5000316843886075</v>
      </c>
      <c r="BA11" s="84">
        <f>IFERROR('1.18 Wine price'!BA11/'1.26 Beer price'!BA11,"")</f>
        <v>1.2214604542591359</v>
      </c>
      <c r="BB11" s="84">
        <f>IFERROR('1.18 Wine price'!BB11/'1.26 Beer price'!BB11,"")</f>
        <v>0.76475980931426468</v>
      </c>
      <c r="BC11" s="84">
        <f>IFERROR('1.18 Wine price'!BC11/'1.26 Beer price'!BC11,"")</f>
        <v>2.1362765936796335</v>
      </c>
      <c r="BD11" s="84">
        <f>IFERROR('1.18 Wine price'!BD11/'1.26 Beer price'!BD11,"")</f>
        <v>1.4397305414525448</v>
      </c>
      <c r="BE11" s="84">
        <f>IFERROR('1.18 Wine price'!BE11/'1.26 Beer price'!BE11,"")</f>
        <v>1.9777635578307471</v>
      </c>
      <c r="BF11" s="84">
        <f>IFERROR('1.18 Wine price'!BF11/'1.26 Beer price'!BF11,"")</f>
        <v>2.6355889724310777</v>
      </c>
      <c r="BG11" s="84">
        <f>IFERROR('1.18 Wine price'!BG11/'1.26 Beer price'!BG11,"")</f>
        <v>1.7802376485303315</v>
      </c>
      <c r="BH11" s="84" t="str">
        <f>IFERROR('1.18 Wine price'!BH11/'1.26 Beer price'!BH11,"")</f>
        <v/>
      </c>
      <c r="BI11" s="84">
        <f>IFERROR('1.18 Wine price'!BI11/'1.26 Beer price'!BI11,"")</f>
        <v>0.69591920294800047</v>
      </c>
      <c r="BJ11" s="84">
        <f>IFERROR('1.18 Wine price'!BJ11/'1.26 Beer price'!BJ11,"")</f>
        <v>2.0071866679814612</v>
      </c>
      <c r="BK11" s="84">
        <f>IFERROR('1.18 Wine price'!BK11/'1.26 Beer price'!BK11,"")</f>
        <v>0.69345777395308206</v>
      </c>
      <c r="BL11" s="84">
        <f>IFERROR('1.18 Wine price'!BL11/'1.26 Beer price'!BL11,"")</f>
        <v>1.8748411283208923</v>
      </c>
      <c r="BM11" s="84" t="str">
        <f>IFERROR('1.18 Wine price'!BM11/'1.26 Beer price'!BM11,"")</f>
        <v/>
      </c>
      <c r="BN11" s="84">
        <f>IFERROR('1.18 Wine price'!BN11/'1.26 Beer price'!BN11,"")</f>
        <v>1.0097314489489224</v>
      </c>
      <c r="BO11" s="84">
        <f>IFERROR('1.18 Wine price'!BO11/'1.26 Beer price'!BO11,"")</f>
        <v>1.4248241478885406</v>
      </c>
      <c r="BP11" s="84">
        <f>IFERROR('1.18 Wine price'!BP11/'1.26 Beer price'!BP11,"")</f>
        <v>1.0496352572098122</v>
      </c>
      <c r="BQ11" s="84">
        <f>IFERROR('1.18 Wine price'!BQ11/'1.26 Beer price'!BQ11,"")</f>
        <v>1.3189390537019618</v>
      </c>
      <c r="BR11" s="84">
        <f>IFERROR('1.18 Wine price'!BR11/'1.26 Beer price'!BR11,"")</f>
        <v>1.1898121732989797</v>
      </c>
      <c r="BS11" s="84">
        <f>IFERROR('1.18 Wine price'!BS11/'1.26 Beer price'!BS11,"")</f>
        <v>1.3115409858800202</v>
      </c>
      <c r="BT11" s="84">
        <f>IFERROR('1.18 Wine price'!BT11/'1.26 Beer price'!BT11,"")</f>
        <v>0.76525624136587089</v>
      </c>
      <c r="BU11" s="84">
        <f>IFERROR('1.18 Wine price'!BU11/'1.26 Beer price'!BU11,"")</f>
        <v>1.1839391723229233</v>
      </c>
      <c r="BV11" s="84">
        <f>IFERROR('1.18 Wine price'!BV11/'1.26 Beer price'!BV11,"")</f>
        <v>0.712874543459456</v>
      </c>
      <c r="BW11" s="84">
        <f>IFERROR('1.18 Wine price'!BW11/'1.26 Beer price'!BW11,"")</f>
        <v>1.3147715750903779</v>
      </c>
      <c r="BX11" s="84">
        <f>IFERROR('1.18 Wine price'!BX11/'1.26 Beer price'!BX11,"")</f>
        <v>0.99546533298063289</v>
      </c>
      <c r="BY11" s="84">
        <f>IFERROR('1.18 Wine price'!BY11/'1.26 Beer price'!BY11,"")</f>
        <v>1.0803001075188003</v>
      </c>
      <c r="BZ11" s="84">
        <f>IFERROR('1.18 Wine price'!BZ11/'1.26 Beer price'!BZ11,"")</f>
        <v>0.74616498712742318</v>
      </c>
      <c r="CA11" s="84">
        <f>IFERROR('1.18 Wine price'!CA11/'1.26 Beer price'!CA11,"")</f>
        <v>1.0443019718900775</v>
      </c>
      <c r="CB11" s="84">
        <f>IFERROR('1.18 Wine price'!CB11/'1.26 Beer price'!CB11,"")</f>
        <v>1.0105686861389205</v>
      </c>
      <c r="CC11" s="84">
        <f>IFERROR('1.18 Wine price'!CC11/'1.26 Beer price'!CC11,"")</f>
        <v>0.45872311355352907</v>
      </c>
      <c r="CD11" s="84">
        <f>IFERROR('1.18 Wine price'!CD11/'1.26 Beer price'!CD11,"")</f>
        <v>0.67975362917796056</v>
      </c>
      <c r="CE11" s="84">
        <f>IFERROR('1.18 Wine price'!CE11/'1.26 Beer price'!CE11,"")</f>
        <v>0.84078263757217397</v>
      </c>
      <c r="CF11" s="84">
        <f>IFERROR('1.18 Wine price'!CF11/'1.26 Beer price'!CF11,"")</f>
        <v>0.57943993105843894</v>
      </c>
      <c r="CG11" s="84">
        <f>IFERROR('1.18 Wine price'!CG11/'1.26 Beer price'!CG11,"")</f>
        <v>0.37102022489865422</v>
      </c>
      <c r="CH11" s="84">
        <f>IFERROR('1.18 Wine price'!CH11/'1.26 Beer price'!CH11,"")</f>
        <v>0.86701236111694369</v>
      </c>
      <c r="CI11" s="84">
        <f>IFERROR('1.18 Wine price'!CI11/'1.26 Beer price'!CI11,"")</f>
        <v>0.73689414557279764</v>
      </c>
      <c r="CJ11" s="84">
        <f>IFERROR('1.18 Wine price'!CJ11/'1.26 Beer price'!CJ11,"")</f>
        <v>1.2936384308697133</v>
      </c>
      <c r="CK11" s="84">
        <f>IFERROR('1.18 Wine price'!CK11/'1.26 Beer price'!CK11,"")</f>
        <v>0.87015344928082294</v>
      </c>
      <c r="CL11" s="84">
        <f>IFERROR('1.18 Wine price'!CL11/'1.26 Beer price'!CL11,"")</f>
        <v>0.92448190598491287</v>
      </c>
      <c r="CM11" s="84">
        <f>IFERROR('1.18 Wine price'!CM11/'1.26 Beer price'!CM11,"")</f>
        <v>1.0136695779589924</v>
      </c>
      <c r="CN11" s="84">
        <f>IFERROR('1.18 Wine price'!CN11/'1.26 Beer price'!CN11,"")</f>
        <v>2.233772952634772</v>
      </c>
      <c r="CO11" s="84">
        <f>IFERROR('1.18 Wine price'!CO11/'1.26 Beer price'!CO11,"")</f>
        <v>0.97835905560876912</v>
      </c>
      <c r="CP11" s="84">
        <f>IFERROR('1.18 Wine price'!CP11/'1.26 Beer price'!CP11,"")</f>
        <v>2.0515753049486869</v>
      </c>
      <c r="CR11" s="88"/>
    </row>
    <row r="12" spans="1:96" x14ac:dyDescent="0.25">
      <c r="A12" s="78" t="s">
        <v>33</v>
      </c>
      <c r="B12" s="84">
        <f>IFERROR('1.18 Wine price'!B12/'1.26 Beer price'!B12,"")</f>
        <v>1.2756015110829659</v>
      </c>
      <c r="C12" s="84">
        <f>IFERROR('1.18 Wine price'!C12/'1.26 Beer price'!C12,"")</f>
        <v>1.8209722196617297</v>
      </c>
      <c r="D12" s="84">
        <f>IFERROR('1.18 Wine price'!D12/'1.26 Beer price'!D12,"")</f>
        <v>2.284576534576535</v>
      </c>
      <c r="E12" s="84">
        <f>IFERROR('1.18 Wine price'!E12/'1.26 Beer price'!E12,"")</f>
        <v>2.6481435754407263</v>
      </c>
      <c r="F12" s="84">
        <f>IFERROR('1.18 Wine price'!F12/'1.26 Beer price'!F12,"")</f>
        <v>1.8394938677411372</v>
      </c>
      <c r="G12" s="84">
        <f>IFERROR('1.18 Wine price'!G12/'1.26 Beer price'!G12,"")</f>
        <v>1.8790220128071504</v>
      </c>
      <c r="H12" s="84">
        <f>IFERROR('1.18 Wine price'!H12/'1.26 Beer price'!H12,"")</f>
        <v>1.049253891209615</v>
      </c>
      <c r="I12" s="84">
        <f>IFERROR('1.18 Wine price'!I12/'1.26 Beer price'!I12,"")</f>
        <v>1.0730894031847227</v>
      </c>
      <c r="J12" s="84">
        <f>IFERROR('1.18 Wine price'!J12/'1.26 Beer price'!J12,"")</f>
        <v>4.7588651188249784</v>
      </c>
      <c r="K12" s="84">
        <f>IFERROR('1.18 Wine price'!K12/'1.26 Beer price'!K12,"")</f>
        <v>1.4044706874736397</v>
      </c>
      <c r="L12" s="84" t="str">
        <f>IFERROR('1.18 Wine price'!L12/'1.26 Beer price'!L12,"")</f>
        <v/>
      </c>
      <c r="M12" s="84">
        <f>IFERROR('1.18 Wine price'!M12/'1.26 Beer price'!M12,"")</f>
        <v>3.0575026363128841</v>
      </c>
      <c r="N12" s="84">
        <f>IFERROR('1.18 Wine price'!N12/'1.26 Beer price'!N12,"")</f>
        <v>1.2268128813035755</v>
      </c>
      <c r="O12" s="84">
        <f>IFERROR('1.18 Wine price'!O12/'1.26 Beer price'!O12,"")</f>
        <v>0.31722949929339506</v>
      </c>
      <c r="P12" s="84">
        <f>IFERROR('1.18 Wine price'!P12/'1.26 Beer price'!P12,"")</f>
        <v>1.9127378739567946</v>
      </c>
      <c r="Q12" s="84">
        <f>IFERROR('1.18 Wine price'!Q12/'1.26 Beer price'!Q12,"")</f>
        <v>5.5022944433233008</v>
      </c>
      <c r="R12" s="84">
        <f>IFERROR('1.18 Wine price'!R12/'1.26 Beer price'!R12,"")</f>
        <v>1.0370221327967808</v>
      </c>
      <c r="S12" s="84">
        <f>IFERROR('1.18 Wine price'!S12/'1.26 Beer price'!S12,"")</f>
        <v>1.2609702885675085</v>
      </c>
      <c r="T12" s="84">
        <f>IFERROR('1.18 Wine price'!T12/'1.26 Beer price'!T12,"")</f>
        <v>0.72371599749110072</v>
      </c>
      <c r="U12" s="84">
        <f>IFERROR('1.18 Wine price'!U12/'1.26 Beer price'!U12,"")</f>
        <v>0.6964520863795497</v>
      </c>
      <c r="V12" s="84">
        <f>IFERROR('1.18 Wine price'!V12/'1.26 Beer price'!V12,"")</f>
        <v>0.91661034765945781</v>
      </c>
      <c r="W12" s="84">
        <f>IFERROR('1.18 Wine price'!W12/'1.26 Beer price'!W12,"")</f>
        <v>1.2350160312763532</v>
      </c>
      <c r="X12" s="84">
        <f>IFERROR('1.18 Wine price'!X12/'1.26 Beer price'!X12,"")</f>
        <v>0.75129759689457165</v>
      </c>
      <c r="Y12" s="84">
        <f>IFERROR('1.18 Wine price'!Y12/'1.26 Beer price'!Y12,"")</f>
        <v>1.0290556741665298</v>
      </c>
      <c r="Z12" s="84">
        <f>IFERROR('1.18 Wine price'!Z12/'1.26 Beer price'!Z12,"")</f>
        <v>1.2717442357830744</v>
      </c>
      <c r="AA12" s="84">
        <f>IFERROR('1.18 Wine price'!AA12/'1.26 Beer price'!AA12,"")</f>
        <v>2.1408243539267637</v>
      </c>
      <c r="AB12" s="84">
        <f>IFERROR('1.18 Wine price'!AB12/'1.26 Beer price'!AB12,"")</f>
        <v>1.1355896874959028</v>
      </c>
      <c r="AC12" s="84">
        <f>IFERROR('1.18 Wine price'!AC12/'1.26 Beer price'!AC12,"")</f>
        <v>2.3090330918613748</v>
      </c>
      <c r="AD12" s="84">
        <f>IFERROR('1.18 Wine price'!AD12/'1.26 Beer price'!AD12,"")</f>
        <v>3.0361635220125782</v>
      </c>
      <c r="AE12" s="84">
        <f>IFERROR('1.18 Wine price'!AE12/'1.26 Beer price'!AE12,"")</f>
        <v>0.91753989834001937</v>
      </c>
      <c r="AF12" s="84">
        <f>IFERROR('1.18 Wine price'!AF12/'1.26 Beer price'!AF12,"")</f>
        <v>2.5831274354341067</v>
      </c>
      <c r="AG12" s="84">
        <f>IFERROR('1.18 Wine price'!AG12/'1.26 Beer price'!AG12,"")</f>
        <v>1.6317122593718341</v>
      </c>
      <c r="AH12" s="84">
        <f>IFERROR('1.18 Wine price'!AH12/'1.26 Beer price'!AH12,"")</f>
        <v>3.2165926477085129</v>
      </c>
      <c r="AI12" s="84">
        <f>IFERROR('1.18 Wine price'!AI12/'1.26 Beer price'!AI12,"")</f>
        <v>0.70096804796701861</v>
      </c>
      <c r="AJ12" s="84">
        <f>IFERROR('1.18 Wine price'!AJ12/'1.26 Beer price'!AJ12,"")</f>
        <v>1.0905549593212396</v>
      </c>
      <c r="AK12" s="84">
        <f>IFERROR('1.18 Wine price'!AK12/'1.26 Beer price'!AK12,"")</f>
        <v>1.2440242076394712</v>
      </c>
      <c r="AL12" s="84">
        <f>IFERROR('1.18 Wine price'!AL12/'1.26 Beer price'!AL12,"")</f>
        <v>2.5225489993526438</v>
      </c>
      <c r="AM12" s="84">
        <f>IFERROR('1.18 Wine price'!AM12/'1.26 Beer price'!AM12,"")</f>
        <v>1.6181312123132034</v>
      </c>
      <c r="AN12" s="84">
        <f>IFERROR('1.18 Wine price'!AN12/'1.26 Beer price'!AN12,"")</f>
        <v>2.0750802657817542</v>
      </c>
      <c r="AO12" s="84">
        <f>IFERROR('1.18 Wine price'!AO12/'1.26 Beer price'!AO12,"")</f>
        <v>1.4076757826643174</v>
      </c>
      <c r="AP12" s="84">
        <f>IFERROR('1.18 Wine price'!AP12/'1.26 Beer price'!AP12,"")</f>
        <v>0.90833637540574896</v>
      </c>
      <c r="AQ12" s="84">
        <f>IFERROR('1.18 Wine price'!AQ12/'1.26 Beer price'!AQ12,"")</f>
        <v>0.57794030445125133</v>
      </c>
      <c r="AR12" s="84">
        <f>IFERROR('1.18 Wine price'!AR12/'1.26 Beer price'!AR12,"")</f>
        <v>1.1735403999706981</v>
      </c>
      <c r="AS12" s="84">
        <f>IFERROR('1.18 Wine price'!AS12/'1.26 Beer price'!AS12,"")</f>
        <v>1.7594798632007531</v>
      </c>
      <c r="AT12" s="84">
        <f>IFERROR('1.18 Wine price'!AT12/'1.26 Beer price'!AT12,"")</f>
        <v>0.55266656663989477</v>
      </c>
      <c r="AU12" s="84">
        <f>IFERROR('1.18 Wine price'!AU12/'1.26 Beer price'!AU12,"")</f>
        <v>1.662874620637329</v>
      </c>
      <c r="AV12" s="84">
        <f>IFERROR('1.18 Wine price'!AV12/'1.26 Beer price'!AV12,"")</f>
        <v>1.4648769902226124</v>
      </c>
      <c r="AW12" s="84">
        <f>IFERROR('1.18 Wine price'!AW12/'1.26 Beer price'!AW12,"")</f>
        <v>1.4345740040709511</v>
      </c>
      <c r="AX12" s="84">
        <f>IFERROR('1.18 Wine price'!AX12/'1.26 Beer price'!AX12,"")</f>
        <v>3.4257531985142382</v>
      </c>
      <c r="AY12" s="84">
        <f>IFERROR('1.18 Wine price'!AY12/'1.26 Beer price'!AY12,"")</f>
        <v>1.2722301571107937</v>
      </c>
      <c r="AZ12" s="84">
        <f>IFERROR('1.18 Wine price'!AZ12/'1.26 Beer price'!AZ12,"")</f>
        <v>2.4984914983841988</v>
      </c>
      <c r="BA12" s="84">
        <f>IFERROR('1.18 Wine price'!BA12/'1.26 Beer price'!BA12,"")</f>
        <v>1.2299629912767267</v>
      </c>
      <c r="BB12" s="84">
        <f>IFERROR('1.18 Wine price'!BB12/'1.26 Beer price'!BB12,"")</f>
        <v>0.74251172739641658</v>
      </c>
      <c r="BC12" s="84">
        <f>IFERROR('1.18 Wine price'!BC12/'1.26 Beer price'!BC12,"")</f>
        <v>2.7797492597579718</v>
      </c>
      <c r="BD12" s="84">
        <f>IFERROR('1.18 Wine price'!BD12/'1.26 Beer price'!BD12,"")</f>
        <v>1.3638576257705308</v>
      </c>
      <c r="BE12" s="84">
        <f>IFERROR('1.18 Wine price'!BE12/'1.26 Beer price'!BE12,"")</f>
        <v>2.0576674215464252</v>
      </c>
      <c r="BF12" s="84">
        <f>IFERROR('1.18 Wine price'!BF12/'1.26 Beer price'!BF12,"")</f>
        <v>2.3251262239120218</v>
      </c>
      <c r="BG12" s="84">
        <f>IFERROR('1.18 Wine price'!BG12/'1.26 Beer price'!BG12,"")</f>
        <v>1.9147246677023997</v>
      </c>
      <c r="BH12" s="84" t="str">
        <f>IFERROR('1.18 Wine price'!BH12/'1.26 Beer price'!BH12,"")</f>
        <v/>
      </c>
      <c r="BI12" s="84">
        <f>IFERROR('1.18 Wine price'!BI12/'1.26 Beer price'!BI12,"")</f>
        <v>0.73130979095311222</v>
      </c>
      <c r="BJ12" s="84">
        <f>IFERROR('1.18 Wine price'!BJ12/'1.26 Beer price'!BJ12,"")</f>
        <v>2.0360768581385789</v>
      </c>
      <c r="BK12" s="84">
        <f>IFERROR('1.18 Wine price'!BK12/'1.26 Beer price'!BK12,"")</f>
        <v>0.72701132378343469</v>
      </c>
      <c r="BL12" s="84">
        <f>IFERROR('1.18 Wine price'!BL12/'1.26 Beer price'!BL12,"")</f>
        <v>1.8191802405833821</v>
      </c>
      <c r="BM12" s="84" t="str">
        <f>IFERROR('1.18 Wine price'!BM12/'1.26 Beer price'!BM12,"")</f>
        <v/>
      </c>
      <c r="BN12" s="84">
        <f>IFERROR('1.18 Wine price'!BN12/'1.26 Beer price'!BN12,"")</f>
        <v>0.96723119758571674</v>
      </c>
      <c r="BO12" s="84">
        <f>IFERROR('1.18 Wine price'!BO12/'1.26 Beer price'!BO12,"")</f>
        <v>1.328538904251473</v>
      </c>
      <c r="BP12" s="84">
        <f>IFERROR('1.18 Wine price'!BP12/'1.26 Beer price'!BP12,"")</f>
        <v>1.101153929893316</v>
      </c>
      <c r="BQ12" s="84">
        <f>IFERROR('1.18 Wine price'!BQ12/'1.26 Beer price'!BQ12,"")</f>
        <v>1.364790650428874</v>
      </c>
      <c r="BR12" s="84">
        <f>IFERROR('1.18 Wine price'!BR12/'1.26 Beer price'!BR12,"")</f>
        <v>1.2016139577604046</v>
      </c>
      <c r="BS12" s="84">
        <f>IFERROR('1.18 Wine price'!BS12/'1.26 Beer price'!BS12,"")</f>
        <v>1.3569972133573922</v>
      </c>
      <c r="BT12" s="84">
        <f>IFERROR('1.18 Wine price'!BT12/'1.26 Beer price'!BT12,"")</f>
        <v>0.76073547733448299</v>
      </c>
      <c r="BU12" s="84">
        <f>IFERROR('1.18 Wine price'!BU12/'1.26 Beer price'!BU12,"")</f>
        <v>1.210707150351318</v>
      </c>
      <c r="BV12" s="84">
        <f>IFERROR('1.18 Wine price'!BV12/'1.26 Beer price'!BV12,"")</f>
        <v>0.71770584386611358</v>
      </c>
      <c r="BW12" s="84">
        <f>IFERROR('1.18 Wine price'!BW12/'1.26 Beer price'!BW12,"")</f>
        <v>1.1858540159466371</v>
      </c>
      <c r="BX12" s="84">
        <f>IFERROR('1.18 Wine price'!BX12/'1.26 Beer price'!BX12,"")</f>
        <v>0.99965230988398424</v>
      </c>
      <c r="BY12" s="84">
        <f>IFERROR('1.18 Wine price'!BY12/'1.26 Beer price'!BY12,"")</f>
        <v>1.0959845686949121</v>
      </c>
      <c r="BZ12" s="84">
        <f>IFERROR('1.18 Wine price'!BZ12/'1.26 Beer price'!BZ12,"")</f>
        <v>0.75687505121569787</v>
      </c>
      <c r="CA12" s="84">
        <f>IFERROR('1.18 Wine price'!CA12/'1.26 Beer price'!CA12,"")</f>
        <v>0.95133200743202573</v>
      </c>
      <c r="CB12" s="84">
        <f>IFERROR('1.18 Wine price'!CB12/'1.26 Beer price'!CB12,"")</f>
        <v>0.92974760911771026</v>
      </c>
      <c r="CC12" s="84">
        <f>IFERROR('1.18 Wine price'!CC12/'1.26 Beer price'!CC12,"")</f>
        <v>0.44981821137897288</v>
      </c>
      <c r="CD12" s="84">
        <f>IFERROR('1.18 Wine price'!CD12/'1.26 Beer price'!CD12,"")</f>
        <v>0.67187579683090848</v>
      </c>
      <c r="CE12" s="84">
        <f>IFERROR('1.18 Wine price'!CE12/'1.26 Beer price'!CE12,"")</f>
        <v>0.82232402006073213</v>
      </c>
      <c r="CF12" s="84">
        <f>IFERROR('1.18 Wine price'!CF12/'1.26 Beer price'!CF12,"")</f>
        <v>0.55368961657603011</v>
      </c>
      <c r="CG12" s="84">
        <f>IFERROR('1.18 Wine price'!CG12/'1.26 Beer price'!CG12,"")</f>
        <v>0.37814759832829037</v>
      </c>
      <c r="CH12" s="84">
        <f>IFERROR('1.18 Wine price'!CH12/'1.26 Beer price'!CH12,"")</f>
        <v>0.86955887376871832</v>
      </c>
      <c r="CI12" s="84">
        <f>IFERROR('1.18 Wine price'!CI12/'1.26 Beer price'!CI12,"")</f>
        <v>0.73336474374135219</v>
      </c>
      <c r="CJ12" s="84">
        <f>IFERROR('1.18 Wine price'!CJ12/'1.26 Beer price'!CJ12,"")</f>
        <v>1.2402654927867403</v>
      </c>
      <c r="CK12" s="84">
        <f>IFERROR('1.18 Wine price'!CK12/'1.26 Beer price'!CK12,"")</f>
        <v>0.86806969600183459</v>
      </c>
      <c r="CL12" s="84">
        <f>IFERROR('1.18 Wine price'!CL12/'1.26 Beer price'!CL12,"")</f>
        <v>0.96413874191656634</v>
      </c>
      <c r="CM12" s="84">
        <f>IFERROR('1.18 Wine price'!CM12/'1.26 Beer price'!CM12,"")</f>
        <v>1.0707953231401817</v>
      </c>
      <c r="CN12" s="84">
        <f>IFERROR('1.18 Wine price'!CN12/'1.26 Beer price'!CN12,"")</f>
        <v>2.1669871762259794</v>
      </c>
      <c r="CO12" s="84">
        <f>IFERROR('1.18 Wine price'!CO12/'1.26 Beer price'!CO12,"")</f>
        <v>0.88964556805626727</v>
      </c>
      <c r="CP12" s="84">
        <f>IFERROR('1.18 Wine price'!CP12/'1.26 Beer price'!CP12,"")</f>
        <v>1.9601328044635207</v>
      </c>
      <c r="CR12" s="88"/>
    </row>
    <row r="13" spans="1:96" x14ac:dyDescent="0.25">
      <c r="A13" s="78" t="s">
        <v>34</v>
      </c>
      <c r="B13" s="84">
        <f>IFERROR('1.18 Wine price'!B13/'1.26 Beer price'!B13,"")</f>
        <v>1.2782453183738938</v>
      </c>
      <c r="C13" s="84">
        <f>IFERROR('1.18 Wine price'!C13/'1.26 Beer price'!C13,"")</f>
        <v>1.8460993670837413</v>
      </c>
      <c r="D13" s="84">
        <f>IFERROR('1.18 Wine price'!D13/'1.26 Beer price'!D13,"")</f>
        <v>2.2254166666666668</v>
      </c>
      <c r="E13" s="84">
        <f>IFERROR('1.18 Wine price'!E13/'1.26 Beer price'!E13,"")</f>
        <v>2.6786270501545868</v>
      </c>
      <c r="F13" s="84">
        <f>IFERROR('1.18 Wine price'!F13/'1.26 Beer price'!F13,"")</f>
        <v>1.8568825807766789</v>
      </c>
      <c r="G13" s="84">
        <f>IFERROR('1.18 Wine price'!G13/'1.26 Beer price'!G13,"")</f>
        <v>1.8471597979871204</v>
      </c>
      <c r="H13" s="84">
        <f>IFERROR('1.18 Wine price'!H13/'1.26 Beer price'!H13,"")</f>
        <v>1.2324765401876785</v>
      </c>
      <c r="I13" s="84">
        <f>IFERROR('1.18 Wine price'!I13/'1.26 Beer price'!I13,"")</f>
        <v>1.0566291068150007</v>
      </c>
      <c r="J13" s="84">
        <f>IFERROR('1.18 Wine price'!J13/'1.26 Beer price'!J13,"")</f>
        <v>4.7077295987072443</v>
      </c>
      <c r="K13" s="84">
        <f>IFERROR('1.18 Wine price'!K13/'1.26 Beer price'!K13,"")</f>
        <v>1.3408830118572757</v>
      </c>
      <c r="L13" s="84" t="str">
        <f>IFERROR('1.18 Wine price'!L13/'1.26 Beer price'!L13,"")</f>
        <v/>
      </c>
      <c r="M13" s="84">
        <f>IFERROR('1.18 Wine price'!M13/'1.26 Beer price'!M13,"")</f>
        <v>3.084553324490602</v>
      </c>
      <c r="N13" s="84">
        <f>IFERROR('1.18 Wine price'!N13/'1.26 Beer price'!N13,"")</f>
        <v>1.2260523699038781</v>
      </c>
      <c r="O13" s="84">
        <f>IFERROR('1.18 Wine price'!O13/'1.26 Beer price'!O13,"")</f>
        <v>0.2828259364633478</v>
      </c>
      <c r="P13" s="84">
        <f>IFERROR('1.18 Wine price'!P13/'1.26 Beer price'!P13,"")</f>
        <v>1.9166567789396574</v>
      </c>
      <c r="Q13" s="84">
        <f>IFERROR('1.18 Wine price'!Q13/'1.26 Beer price'!Q13,"")</f>
        <v>5.2129087169302775</v>
      </c>
      <c r="R13" s="84">
        <f>IFERROR('1.18 Wine price'!R13/'1.26 Beer price'!R13,"")</f>
        <v>1.1185304371145077</v>
      </c>
      <c r="S13" s="84">
        <f>IFERROR('1.18 Wine price'!S13/'1.26 Beer price'!S13,"")</f>
        <v>1.3425427855802305</v>
      </c>
      <c r="T13" s="84">
        <f>IFERROR('1.18 Wine price'!T13/'1.26 Beer price'!T13,"")</f>
        <v>0.69962074303993227</v>
      </c>
      <c r="U13" s="84">
        <f>IFERROR('1.18 Wine price'!U13/'1.26 Beer price'!U13,"")</f>
        <v>0.67100113932488459</v>
      </c>
      <c r="V13" s="84">
        <f>IFERROR('1.18 Wine price'!V13/'1.26 Beer price'!V13,"")</f>
        <v>0.90256128748338171</v>
      </c>
      <c r="W13" s="84">
        <f>IFERROR('1.18 Wine price'!W13/'1.26 Beer price'!W13,"")</f>
        <v>1.2643668127970256</v>
      </c>
      <c r="X13" s="84">
        <f>IFERROR('1.18 Wine price'!X13/'1.26 Beer price'!X13,"")</f>
        <v>0.6678563703223015</v>
      </c>
      <c r="Y13" s="84">
        <f>IFERROR('1.18 Wine price'!Y13/'1.26 Beer price'!Y13,"")</f>
        <v>1.0723314606741574</v>
      </c>
      <c r="Z13" s="84">
        <f>IFERROR('1.18 Wine price'!Z13/'1.26 Beer price'!Z13,"")</f>
        <v>1.3318320465591993</v>
      </c>
      <c r="AA13" s="84">
        <f>IFERROR('1.18 Wine price'!AA13/'1.26 Beer price'!AA13,"")</f>
        <v>2.1955729582589738</v>
      </c>
      <c r="AB13" s="84">
        <f>IFERROR('1.18 Wine price'!AB13/'1.26 Beer price'!AB13,"")</f>
        <v>1.1335862266977925</v>
      </c>
      <c r="AC13" s="84">
        <f>IFERROR('1.18 Wine price'!AC13/'1.26 Beer price'!AC13,"")</f>
        <v>2.4673210827432257</v>
      </c>
      <c r="AD13" s="84">
        <f>IFERROR('1.18 Wine price'!AD13/'1.26 Beer price'!AD13,"")</f>
        <v>2.8969887554793212</v>
      </c>
      <c r="AE13" s="84">
        <f>IFERROR('1.18 Wine price'!AE13/'1.26 Beer price'!AE13,"")</f>
        <v>0.94054857036827588</v>
      </c>
      <c r="AF13" s="84">
        <f>IFERROR('1.18 Wine price'!AF13/'1.26 Beer price'!AF13,"")</f>
        <v>2.4043818786792932</v>
      </c>
      <c r="AG13" s="84">
        <f>IFERROR('1.18 Wine price'!AG13/'1.26 Beer price'!AG13,"")</f>
        <v>1.7209693735955811</v>
      </c>
      <c r="AH13" s="84">
        <f>IFERROR('1.18 Wine price'!AH13/'1.26 Beer price'!AH13,"")</f>
        <v>3.332663488466554</v>
      </c>
      <c r="AI13" s="84">
        <f>IFERROR('1.18 Wine price'!AI13/'1.26 Beer price'!AI13,"")</f>
        <v>0.74762797261654945</v>
      </c>
      <c r="AJ13" s="84">
        <f>IFERROR('1.18 Wine price'!AJ13/'1.26 Beer price'!AJ13,"")</f>
        <v>1.1484514418593286</v>
      </c>
      <c r="AK13" s="84">
        <f>IFERROR('1.18 Wine price'!AK13/'1.26 Beer price'!AK13,"")</f>
        <v>1.254582457170351</v>
      </c>
      <c r="AL13" s="84">
        <f>IFERROR('1.18 Wine price'!AL13/'1.26 Beer price'!AL13,"")</f>
        <v>2.4967485637452631</v>
      </c>
      <c r="AM13" s="84">
        <f>IFERROR('1.18 Wine price'!AM13/'1.26 Beer price'!AM13,"")</f>
        <v>1.6048814183743954</v>
      </c>
      <c r="AN13" s="84">
        <f>IFERROR('1.18 Wine price'!AN13/'1.26 Beer price'!AN13,"")</f>
        <v>2.0287579200349581</v>
      </c>
      <c r="AO13" s="84">
        <f>IFERROR('1.18 Wine price'!AO13/'1.26 Beer price'!AO13,"")</f>
        <v>1.5069069054948763</v>
      </c>
      <c r="AP13" s="84">
        <f>IFERROR('1.18 Wine price'!AP13/'1.26 Beer price'!AP13,"")</f>
        <v>0.89366668463512933</v>
      </c>
      <c r="AQ13" s="84">
        <f>IFERROR('1.18 Wine price'!AQ13/'1.26 Beer price'!AQ13,"")</f>
        <v>0.58667695205765313</v>
      </c>
      <c r="AR13" s="84">
        <f>IFERROR('1.18 Wine price'!AR13/'1.26 Beer price'!AR13,"")</f>
        <v>1.3223395270270273</v>
      </c>
      <c r="AS13" s="84">
        <f>IFERROR('1.18 Wine price'!AS13/'1.26 Beer price'!AS13,"")</f>
        <v>1.6499867690016736</v>
      </c>
      <c r="AT13" s="84">
        <f>IFERROR('1.18 Wine price'!AT13/'1.26 Beer price'!AT13,"")</f>
        <v>0.55341091714808111</v>
      </c>
      <c r="AU13" s="84">
        <f>IFERROR('1.18 Wine price'!AU13/'1.26 Beer price'!AU13,"")</f>
        <v>1.7161439073302518</v>
      </c>
      <c r="AV13" s="84">
        <f>IFERROR('1.18 Wine price'!AV13/'1.26 Beer price'!AV13,"")</f>
        <v>1.3808469573115347</v>
      </c>
      <c r="AW13" s="84">
        <f>IFERROR('1.18 Wine price'!AW13/'1.26 Beer price'!AW13,"")</f>
        <v>1.2952032334324717</v>
      </c>
      <c r="AX13" s="84">
        <f>IFERROR('1.18 Wine price'!AX13/'1.26 Beer price'!AX13,"")</f>
        <v>3.2820548517332586</v>
      </c>
      <c r="AY13" s="84">
        <f>IFERROR('1.18 Wine price'!AY13/'1.26 Beer price'!AY13,"")</f>
        <v>1.2962254305096541</v>
      </c>
      <c r="AZ13" s="84">
        <f>IFERROR('1.18 Wine price'!AZ13/'1.26 Beer price'!AZ13,"")</f>
        <v>2.499514994652968</v>
      </c>
      <c r="BA13" s="84">
        <f>IFERROR('1.18 Wine price'!BA13/'1.26 Beer price'!BA13,"")</f>
        <v>1.2392424564385891</v>
      </c>
      <c r="BB13" s="84">
        <f>IFERROR('1.18 Wine price'!BB13/'1.26 Beer price'!BB13,"")</f>
        <v>0.68096168569241144</v>
      </c>
      <c r="BC13" s="84">
        <f>IFERROR('1.18 Wine price'!BC13/'1.26 Beer price'!BC13,"")</f>
        <v>2.5864366496029336</v>
      </c>
      <c r="BD13" s="84">
        <f>IFERROR('1.18 Wine price'!BD13/'1.26 Beer price'!BD13,"")</f>
        <v>1.3157291325234215</v>
      </c>
      <c r="BE13" s="84">
        <f>IFERROR('1.18 Wine price'!BE13/'1.26 Beer price'!BE13,"")</f>
        <v>2.2260515469037099</v>
      </c>
      <c r="BF13" s="84">
        <f>IFERROR('1.18 Wine price'!BF13/'1.26 Beer price'!BF13,"")</f>
        <v>2.5929689324924086</v>
      </c>
      <c r="BG13" s="84">
        <f>IFERROR('1.18 Wine price'!BG13/'1.26 Beer price'!BG13,"")</f>
        <v>1.8276715602594744</v>
      </c>
      <c r="BH13" s="84" t="str">
        <f>IFERROR('1.18 Wine price'!BH13/'1.26 Beer price'!BH13,"")</f>
        <v/>
      </c>
      <c r="BI13" s="84">
        <f>IFERROR('1.18 Wine price'!BI13/'1.26 Beer price'!BI13,"")</f>
        <v>0.73066514741489819</v>
      </c>
      <c r="BJ13" s="84">
        <f>IFERROR('1.18 Wine price'!BJ13/'1.26 Beer price'!BJ13,"")</f>
        <v>2.0749037451872594</v>
      </c>
      <c r="BK13" s="84">
        <f>IFERROR('1.18 Wine price'!BK13/'1.26 Beer price'!BK13,"")</f>
        <v>0.70285575037422987</v>
      </c>
      <c r="BL13" s="84">
        <f>IFERROR('1.18 Wine price'!BL13/'1.26 Beer price'!BL13,"")</f>
        <v>1.8295739229455303</v>
      </c>
      <c r="BM13" s="84" t="str">
        <f>IFERROR('1.18 Wine price'!BM13/'1.26 Beer price'!BM13,"")</f>
        <v/>
      </c>
      <c r="BN13" s="84">
        <f>IFERROR('1.18 Wine price'!BN13/'1.26 Beer price'!BN13,"")</f>
        <v>0.91334217143631324</v>
      </c>
      <c r="BO13" s="84">
        <f>IFERROR('1.18 Wine price'!BO13/'1.26 Beer price'!BO13,"")</f>
        <v>1.3223140495867769</v>
      </c>
      <c r="BP13" s="84">
        <f>IFERROR('1.18 Wine price'!BP13/'1.26 Beer price'!BP13,"")</f>
        <v>1.0609219486642221</v>
      </c>
      <c r="BQ13" s="84">
        <f>IFERROR('1.18 Wine price'!BQ13/'1.26 Beer price'!BQ13,"")</f>
        <v>1.3354548924052154</v>
      </c>
      <c r="BR13" s="84">
        <f>IFERROR('1.18 Wine price'!BR13/'1.26 Beer price'!BR13,"")</f>
        <v>1.2084900036316837</v>
      </c>
      <c r="BS13" s="84">
        <f>IFERROR('1.18 Wine price'!BS13/'1.26 Beer price'!BS13,"")</f>
        <v>1.3131643632065269</v>
      </c>
      <c r="BT13" s="84">
        <f>IFERROR('1.18 Wine price'!BT13/'1.26 Beer price'!BT13,"")</f>
        <v>0.76969393005021225</v>
      </c>
      <c r="BU13" s="84">
        <f>IFERROR('1.18 Wine price'!BU13/'1.26 Beer price'!BU13,"")</f>
        <v>1.2401142354490153</v>
      </c>
      <c r="BV13" s="84">
        <f>IFERROR('1.18 Wine price'!BV13/'1.26 Beer price'!BV13,"")</f>
        <v>0.7299479516136328</v>
      </c>
      <c r="BW13" s="84">
        <f>IFERROR('1.18 Wine price'!BW13/'1.26 Beer price'!BW13,"")</f>
        <v>1.1376126241425208</v>
      </c>
      <c r="BX13" s="84">
        <f>IFERROR('1.18 Wine price'!BX13/'1.26 Beer price'!BX13,"")</f>
        <v>1.0009412043374821</v>
      </c>
      <c r="BY13" s="84">
        <f>IFERROR('1.18 Wine price'!BY13/'1.26 Beer price'!BY13,"")</f>
        <v>1.0889784915138849</v>
      </c>
      <c r="BZ13" s="84">
        <f>IFERROR('1.18 Wine price'!BZ13/'1.26 Beer price'!BZ13,"")</f>
        <v>0.79090163104963707</v>
      </c>
      <c r="CA13" s="84">
        <f>IFERROR('1.18 Wine price'!CA13/'1.26 Beer price'!CA13,"")</f>
        <v>0.89521228545618803</v>
      </c>
      <c r="CB13" s="84">
        <f>IFERROR('1.18 Wine price'!CB13/'1.26 Beer price'!CB13,"")</f>
        <v>0.91502142638506279</v>
      </c>
      <c r="CC13" s="84">
        <f>IFERROR('1.18 Wine price'!CC13/'1.26 Beer price'!CC13,"")</f>
        <v>0.44196002637074999</v>
      </c>
      <c r="CD13" s="84">
        <f>IFERROR('1.18 Wine price'!CD13/'1.26 Beer price'!CD13,"")</f>
        <v>0.65113642900100688</v>
      </c>
      <c r="CE13" s="84">
        <f>IFERROR('1.18 Wine price'!CE13/'1.26 Beer price'!CE13,"")</f>
        <v>0.81256006850170781</v>
      </c>
      <c r="CF13" s="84">
        <f>IFERROR('1.18 Wine price'!CF13/'1.26 Beer price'!CF13,"")</f>
        <v>0.53079416801282697</v>
      </c>
      <c r="CG13" s="84">
        <f>IFERROR('1.18 Wine price'!CG13/'1.26 Beer price'!CG13,"")</f>
        <v>0.38398296003688431</v>
      </c>
      <c r="CH13" s="84">
        <f>IFERROR('1.18 Wine price'!CH13/'1.26 Beer price'!CH13,"")</f>
        <v>0.8766543838244415</v>
      </c>
      <c r="CI13" s="84">
        <f>IFERROR('1.18 Wine price'!CI13/'1.26 Beer price'!CI13,"")</f>
        <v>0.73353583593860472</v>
      </c>
      <c r="CJ13" s="84">
        <f>IFERROR('1.18 Wine price'!CJ13/'1.26 Beer price'!CJ13,"")</f>
        <v>1.3045113485295636</v>
      </c>
      <c r="CK13" s="84">
        <f>IFERROR('1.18 Wine price'!CK13/'1.26 Beer price'!CK13,"")</f>
        <v>0.88005524157921078</v>
      </c>
      <c r="CL13" s="84">
        <f>IFERROR('1.18 Wine price'!CL13/'1.26 Beer price'!CL13,"")</f>
        <v>0.94254362521615187</v>
      </c>
      <c r="CM13" s="84">
        <f>IFERROR('1.18 Wine price'!CM13/'1.26 Beer price'!CM13,"")</f>
        <v>1.0547767335534561</v>
      </c>
      <c r="CN13" s="84">
        <f>IFERROR('1.18 Wine price'!CN13/'1.26 Beer price'!CN13,"")</f>
        <v>2.2192622692755073</v>
      </c>
      <c r="CO13" s="84">
        <f>IFERROR('1.18 Wine price'!CO13/'1.26 Beer price'!CO13,"")</f>
        <v>0.82037104014956885</v>
      </c>
      <c r="CP13" s="84">
        <f>IFERROR('1.18 Wine price'!CP13/'1.26 Beer price'!CP13,"")</f>
        <v>1.8326265100955246</v>
      </c>
      <c r="CR13" s="88"/>
    </row>
    <row r="14" spans="1:96" x14ac:dyDescent="0.25">
      <c r="A14" s="78" t="s">
        <v>35</v>
      </c>
      <c r="B14" s="84">
        <f>IFERROR('1.18 Wine price'!B14/'1.26 Beer price'!B14,"")</f>
        <v>1.2645773258350399</v>
      </c>
      <c r="C14" s="84">
        <f>IFERROR('1.18 Wine price'!C14/'1.26 Beer price'!C14,"")</f>
        <v>1.8371768677501055</v>
      </c>
      <c r="D14" s="84">
        <f>IFERROR('1.18 Wine price'!D14/'1.26 Beer price'!D14,"")</f>
        <v>2.06880689521596</v>
      </c>
      <c r="E14" s="84">
        <f>IFERROR('1.18 Wine price'!E14/'1.26 Beer price'!E14,"")</f>
        <v>2.6279109908228295</v>
      </c>
      <c r="F14" s="84">
        <f>IFERROR('1.18 Wine price'!F14/'1.26 Beer price'!F14,"")</f>
        <v>1.9213119802894976</v>
      </c>
      <c r="G14" s="84">
        <f>IFERROR('1.18 Wine price'!G14/'1.26 Beer price'!G14,"")</f>
        <v>1.8040362933979956</v>
      </c>
      <c r="H14" s="84">
        <f>IFERROR('1.18 Wine price'!H14/'1.26 Beer price'!H14,"")</f>
        <v>1.2864322618257846</v>
      </c>
      <c r="I14" s="84">
        <f>IFERROR('1.18 Wine price'!I14/'1.26 Beer price'!I14,"")</f>
        <v>1.03347270218368</v>
      </c>
      <c r="J14" s="84">
        <f>IFERROR('1.18 Wine price'!J14/'1.26 Beer price'!J14,"")</f>
        <v>4.722955169037748</v>
      </c>
      <c r="K14" s="84">
        <f>IFERROR('1.18 Wine price'!K14/'1.26 Beer price'!K14,"")</f>
        <v>1.427391421634745</v>
      </c>
      <c r="L14" s="84" t="str">
        <f>IFERROR('1.18 Wine price'!L14/'1.26 Beer price'!L14,"")</f>
        <v/>
      </c>
      <c r="M14" s="84">
        <f>IFERROR('1.18 Wine price'!M14/'1.26 Beer price'!M14,"")</f>
        <v>3.1430721841586546</v>
      </c>
      <c r="N14" s="84">
        <f>IFERROR('1.18 Wine price'!N14/'1.26 Beer price'!N14,"")</f>
        <v>1.2110975236930603</v>
      </c>
      <c r="O14" s="84">
        <f>IFERROR('1.18 Wine price'!O14/'1.26 Beer price'!O14,"")</f>
        <v>0.28592510404031385</v>
      </c>
      <c r="P14" s="84">
        <f>IFERROR('1.18 Wine price'!P14/'1.26 Beer price'!P14,"")</f>
        <v>1.9441105507774579</v>
      </c>
      <c r="Q14" s="84">
        <f>IFERROR('1.18 Wine price'!Q14/'1.26 Beer price'!Q14,"")</f>
        <v>5.105885114192537</v>
      </c>
      <c r="R14" s="84">
        <f>IFERROR('1.18 Wine price'!R14/'1.26 Beer price'!R14,"")</f>
        <v>0.99917108753315631</v>
      </c>
      <c r="S14" s="84">
        <f>IFERROR('1.18 Wine price'!S14/'1.26 Beer price'!S14,"")</f>
        <v>1.4318632239067963</v>
      </c>
      <c r="T14" s="84">
        <f>IFERROR('1.18 Wine price'!T14/'1.26 Beer price'!T14,"")</f>
        <v>0.68136606742523176</v>
      </c>
      <c r="U14" s="84">
        <f>IFERROR('1.18 Wine price'!U14/'1.26 Beer price'!U14,"")</f>
        <v>0.6538206003568181</v>
      </c>
      <c r="V14" s="84">
        <f>IFERROR('1.18 Wine price'!V14/'1.26 Beer price'!V14,"")</f>
        <v>0.8756031844401011</v>
      </c>
      <c r="W14" s="84">
        <f>IFERROR('1.18 Wine price'!W14/'1.26 Beer price'!W14,"")</f>
        <v>1.2950393841571219</v>
      </c>
      <c r="X14" s="84">
        <f>IFERROR('1.18 Wine price'!X14/'1.26 Beer price'!X14,"")</f>
        <v>0.79466474750226412</v>
      </c>
      <c r="Y14" s="84">
        <f>IFERROR('1.18 Wine price'!Y14/'1.26 Beer price'!Y14,"")</f>
        <v>1.1336541766930219</v>
      </c>
      <c r="Z14" s="84">
        <f>IFERROR('1.18 Wine price'!Z14/'1.26 Beer price'!Z14,"")</f>
        <v>1.4045609470797029</v>
      </c>
      <c r="AA14" s="84">
        <f>IFERROR('1.18 Wine price'!AA14/'1.26 Beer price'!AA14,"")</f>
        <v>2.1758748467625098</v>
      </c>
      <c r="AB14" s="84">
        <f>IFERROR('1.18 Wine price'!AB14/'1.26 Beer price'!AB14,"")</f>
        <v>1.1366262537750005</v>
      </c>
      <c r="AC14" s="84">
        <f>IFERROR('1.18 Wine price'!AC14/'1.26 Beer price'!AC14,"")</f>
        <v>2.4171428571428568</v>
      </c>
      <c r="AD14" s="84">
        <f>IFERROR('1.18 Wine price'!AD14/'1.26 Beer price'!AD14,"")</f>
        <v>2.9661728823050977</v>
      </c>
      <c r="AE14" s="84">
        <f>IFERROR('1.18 Wine price'!AE14/'1.26 Beer price'!AE14,"")</f>
        <v>0.97519356696457127</v>
      </c>
      <c r="AF14" s="84">
        <f>IFERROR('1.18 Wine price'!AF14/'1.26 Beer price'!AF14,"")</f>
        <v>2.387447413303013</v>
      </c>
      <c r="AG14" s="84">
        <f>IFERROR('1.18 Wine price'!AG14/'1.26 Beer price'!AG14,"")</f>
        <v>1.7464141321472184</v>
      </c>
      <c r="AH14" s="84">
        <f>IFERROR('1.18 Wine price'!AH14/'1.26 Beer price'!AH14,"")</f>
        <v>3.246497890295359</v>
      </c>
      <c r="AI14" s="84">
        <f>IFERROR('1.18 Wine price'!AI14/'1.26 Beer price'!AI14,"")</f>
        <v>0.77568423592499747</v>
      </c>
      <c r="AJ14" s="84">
        <f>IFERROR('1.18 Wine price'!AJ14/'1.26 Beer price'!AJ14,"")</f>
        <v>1.128670276341748</v>
      </c>
      <c r="AK14" s="84">
        <f>IFERROR('1.18 Wine price'!AK14/'1.26 Beer price'!AK14,"")</f>
        <v>1.2429727250166982</v>
      </c>
      <c r="AL14" s="84">
        <f>IFERROR('1.18 Wine price'!AL14/'1.26 Beer price'!AL14,"")</f>
        <v>2.5517366123449912</v>
      </c>
      <c r="AM14" s="84">
        <f>IFERROR('1.18 Wine price'!AM14/'1.26 Beer price'!AM14,"")</f>
        <v>1.589652728561304</v>
      </c>
      <c r="AN14" s="84">
        <f>IFERROR('1.18 Wine price'!AN14/'1.26 Beer price'!AN14,"")</f>
        <v>2.1912618743909302</v>
      </c>
      <c r="AO14" s="84">
        <f>IFERROR('1.18 Wine price'!AO14/'1.26 Beer price'!AO14,"")</f>
        <v>1.612486075829588</v>
      </c>
      <c r="AP14" s="84">
        <f>IFERROR('1.18 Wine price'!AP14/'1.26 Beer price'!AP14,"")</f>
        <v>0.88788531536019444</v>
      </c>
      <c r="AQ14" s="84">
        <f>IFERROR('1.18 Wine price'!AQ14/'1.26 Beer price'!AQ14,"")</f>
        <v>0.58446333425458941</v>
      </c>
      <c r="AR14" s="84">
        <f>IFERROR('1.18 Wine price'!AR14/'1.26 Beer price'!AR14,"")</f>
        <v>1.2061847710890727</v>
      </c>
      <c r="AS14" s="84">
        <f>IFERROR('1.18 Wine price'!AS14/'1.26 Beer price'!AS14,"")</f>
        <v>1.6463629156685766</v>
      </c>
      <c r="AT14" s="84">
        <f>IFERROR('1.18 Wine price'!AT14/'1.26 Beer price'!AT14,"")</f>
        <v>0.5915927584174604</v>
      </c>
      <c r="AU14" s="84">
        <f>IFERROR('1.18 Wine price'!AU14/'1.26 Beer price'!AU14,"")</f>
        <v>1.7787416038479718</v>
      </c>
      <c r="AV14" s="84">
        <f>IFERROR('1.18 Wine price'!AV14/'1.26 Beer price'!AV14,"")</f>
        <v>1.4789631593636616</v>
      </c>
      <c r="AW14" s="84">
        <f>IFERROR('1.18 Wine price'!AW14/'1.26 Beer price'!AW14,"")</f>
        <v>1.3427967891846218</v>
      </c>
      <c r="AX14" s="84">
        <f>IFERROR('1.18 Wine price'!AX14/'1.26 Beer price'!AX14,"")</f>
        <v>3.4852123581528769</v>
      </c>
      <c r="AY14" s="84">
        <f>IFERROR('1.18 Wine price'!AY14/'1.26 Beer price'!AY14,"")</f>
        <v>1.415612560813799</v>
      </c>
      <c r="AZ14" s="84">
        <f>IFERROR('1.18 Wine price'!AZ14/'1.26 Beer price'!AZ14,"")</f>
        <v>2.5006279916197367</v>
      </c>
      <c r="BA14" s="84">
        <f>IFERROR('1.18 Wine price'!BA14/'1.26 Beer price'!BA14,"")</f>
        <v>1.24563469923336</v>
      </c>
      <c r="BB14" s="84">
        <f>IFERROR('1.18 Wine price'!BB14/'1.26 Beer price'!BB14,"")</f>
        <v>0.67217630853994492</v>
      </c>
      <c r="BC14" s="84">
        <f>IFERROR('1.18 Wine price'!BC14/'1.26 Beer price'!BC14,"")</f>
        <v>2.3816832271851314</v>
      </c>
      <c r="BD14" s="84">
        <f>IFERROR('1.18 Wine price'!BD14/'1.26 Beer price'!BD14,"")</f>
        <v>1.2745074927736328</v>
      </c>
      <c r="BE14" s="84">
        <f>IFERROR('1.18 Wine price'!BE14/'1.26 Beer price'!BE14,"")</f>
        <v>2.2997866539475464</v>
      </c>
      <c r="BF14" s="84">
        <f>IFERROR('1.18 Wine price'!BF14/'1.26 Beer price'!BF14,"")</f>
        <v>2.4800601956358164</v>
      </c>
      <c r="BG14" s="84">
        <f>IFERROR('1.18 Wine price'!BG14/'1.26 Beer price'!BG14,"")</f>
        <v>1.8804434713099085</v>
      </c>
      <c r="BH14" s="84" t="str">
        <f>IFERROR('1.18 Wine price'!BH14/'1.26 Beer price'!BH14,"")</f>
        <v/>
      </c>
      <c r="BI14" s="84">
        <f>IFERROR('1.18 Wine price'!BI14/'1.26 Beer price'!BI14,"")</f>
        <v>0.70016894310339883</v>
      </c>
      <c r="BJ14" s="84">
        <f>IFERROR('1.18 Wine price'!BJ14/'1.26 Beer price'!BJ14,"")</f>
        <v>2.099812870835235</v>
      </c>
      <c r="BK14" s="84">
        <f>IFERROR('1.18 Wine price'!BK14/'1.26 Beer price'!BK14,"")</f>
        <v>0.71071315872514995</v>
      </c>
      <c r="BL14" s="84">
        <f>IFERROR('1.18 Wine price'!BL14/'1.26 Beer price'!BL14,"")</f>
        <v>1.8236802840254822</v>
      </c>
      <c r="BM14" s="84" t="str">
        <f>IFERROR('1.18 Wine price'!BM14/'1.26 Beer price'!BM14,"")</f>
        <v/>
      </c>
      <c r="BN14" s="84">
        <f>IFERROR('1.18 Wine price'!BN14/'1.26 Beer price'!BN14,"")</f>
        <v>0.86256372292119432</v>
      </c>
      <c r="BO14" s="84">
        <f>IFERROR('1.18 Wine price'!BO14/'1.26 Beer price'!BO14,"")</f>
        <v>1.3208377346225726</v>
      </c>
      <c r="BP14" s="84">
        <f>IFERROR('1.18 Wine price'!BP14/'1.26 Beer price'!BP14,"")</f>
        <v>1.0361618166293585</v>
      </c>
      <c r="BQ14" s="84">
        <f>IFERROR('1.18 Wine price'!BQ14/'1.26 Beer price'!BQ14,"")</f>
        <v>1.3078545592194533</v>
      </c>
      <c r="BR14" s="84">
        <f>IFERROR('1.18 Wine price'!BR14/'1.26 Beer price'!BR14,"")</f>
        <v>1.2341699480088426</v>
      </c>
      <c r="BS14" s="84">
        <f>IFERROR('1.18 Wine price'!BS14/'1.26 Beer price'!BS14,"")</f>
        <v>1.2752847221395254</v>
      </c>
      <c r="BT14" s="84">
        <f>IFERROR('1.18 Wine price'!BT14/'1.26 Beer price'!BT14,"")</f>
        <v>0.76805249800968578</v>
      </c>
      <c r="BU14" s="84">
        <f>IFERROR('1.18 Wine price'!BU14/'1.26 Beer price'!BU14,"")</f>
        <v>1.2842663099403171</v>
      </c>
      <c r="BV14" s="84">
        <f>IFERROR('1.18 Wine price'!BV14/'1.26 Beer price'!BV14,"")</f>
        <v>0.73087872119468777</v>
      </c>
      <c r="BW14" s="84">
        <f>IFERROR('1.18 Wine price'!BW14/'1.26 Beer price'!BW14,"")</f>
        <v>1.1064400545430038</v>
      </c>
      <c r="BX14" s="84">
        <f>IFERROR('1.18 Wine price'!BX14/'1.26 Beer price'!BX14,"")</f>
        <v>0.95900477153611885</v>
      </c>
      <c r="BY14" s="84">
        <f>IFERROR('1.18 Wine price'!BY14/'1.26 Beer price'!BY14,"")</f>
        <v>1.0871627582150996</v>
      </c>
      <c r="BZ14" s="84">
        <f>IFERROR('1.18 Wine price'!BZ14/'1.26 Beer price'!BZ14,"")</f>
        <v>0.79059577117938695</v>
      </c>
      <c r="CA14" s="84">
        <f>IFERROR('1.18 Wine price'!CA14/'1.26 Beer price'!CA14,"")</f>
        <v>0.90054765372418988</v>
      </c>
      <c r="CB14" s="84">
        <f>IFERROR('1.18 Wine price'!CB14/'1.26 Beer price'!CB14,"")</f>
        <v>0.92544811844583652</v>
      </c>
      <c r="CC14" s="84">
        <f>IFERROR('1.18 Wine price'!CC14/'1.26 Beer price'!CC14,"")</f>
        <v>0.44718960421066278</v>
      </c>
      <c r="CD14" s="84">
        <f>IFERROR('1.18 Wine price'!CD14/'1.26 Beer price'!CD14,"")</f>
        <v>0.61383253340196742</v>
      </c>
      <c r="CE14" s="84">
        <f>IFERROR('1.18 Wine price'!CE14/'1.26 Beer price'!CE14,"")</f>
        <v>0.81130118915424743</v>
      </c>
      <c r="CF14" s="84">
        <f>IFERROR('1.18 Wine price'!CF14/'1.26 Beer price'!CF14,"")</f>
        <v>0.51693165672505537</v>
      </c>
      <c r="CG14" s="84">
        <f>IFERROR('1.18 Wine price'!CG14/'1.26 Beer price'!CG14,"")</f>
        <v>0.39070744124293677</v>
      </c>
      <c r="CH14" s="84">
        <f>IFERROR('1.18 Wine price'!CH14/'1.26 Beer price'!CH14,"")</f>
        <v>0.88103983108920425</v>
      </c>
      <c r="CI14" s="84">
        <f>IFERROR('1.18 Wine price'!CI14/'1.26 Beer price'!CI14,"")</f>
        <v>0.73452061431992521</v>
      </c>
      <c r="CJ14" s="84">
        <f>IFERROR('1.18 Wine price'!CJ14/'1.26 Beer price'!CJ14,"")</f>
        <v>1.3731614369762883</v>
      </c>
      <c r="CK14" s="84">
        <f>IFERROR('1.18 Wine price'!CK14/'1.26 Beer price'!CK14,"")</f>
        <v>0.89244955435741724</v>
      </c>
      <c r="CL14" s="84">
        <f>IFERROR('1.18 Wine price'!CL14/'1.26 Beer price'!CL14,"")</f>
        <v>0.95100714749837789</v>
      </c>
      <c r="CM14" s="84">
        <f>IFERROR('1.18 Wine price'!CM14/'1.26 Beer price'!CM14,"")</f>
        <v>1.1182072307480226</v>
      </c>
      <c r="CN14" s="84">
        <f>IFERROR('1.18 Wine price'!CN14/'1.26 Beer price'!CN14,"")</f>
        <v>2.1400243102668459</v>
      </c>
      <c r="CO14" s="84">
        <f>IFERROR('1.18 Wine price'!CO14/'1.26 Beer price'!CO14,"")</f>
        <v>0.81483809633496929</v>
      </c>
      <c r="CP14" s="84">
        <f>IFERROR('1.18 Wine price'!CP14/'1.26 Beer price'!CP14,"")</f>
        <v>1.8120373928119762</v>
      </c>
      <c r="CR14" s="88"/>
    </row>
    <row r="15" spans="1:96" x14ac:dyDescent="0.25">
      <c r="A15" s="78" t="s">
        <v>36</v>
      </c>
      <c r="B15" s="84">
        <f>IFERROR('1.18 Wine price'!B15/'1.26 Beer price'!B15,"")</f>
        <v>1.2701339368288087</v>
      </c>
      <c r="C15" s="84">
        <f>IFERROR('1.18 Wine price'!C15/'1.26 Beer price'!C15,"")</f>
        <v>1.7756673942763519</v>
      </c>
      <c r="D15" s="84">
        <f>IFERROR('1.18 Wine price'!D15/'1.26 Beer price'!D15,"")</f>
        <v>1.9588396002588253</v>
      </c>
      <c r="E15" s="84">
        <f>IFERROR('1.18 Wine price'!E15/'1.26 Beer price'!E15,"")</f>
        <v>2.3534362241313422</v>
      </c>
      <c r="F15" s="84">
        <f>IFERROR('1.18 Wine price'!F15/'1.26 Beer price'!F15,"")</f>
        <v>1.9201523580413975</v>
      </c>
      <c r="G15" s="84">
        <f>IFERROR('1.18 Wine price'!G15/'1.26 Beer price'!G15,"")</f>
        <v>1.6339540044899767</v>
      </c>
      <c r="H15" s="84">
        <f>IFERROR('1.18 Wine price'!H15/'1.26 Beer price'!H15,"")</f>
        <v>1.3109724857685008</v>
      </c>
      <c r="I15" s="84">
        <f>IFERROR('1.18 Wine price'!I15/'1.26 Beer price'!I15,"")</f>
        <v>1.0735872085341358</v>
      </c>
      <c r="J15" s="84">
        <f>IFERROR('1.18 Wine price'!J15/'1.26 Beer price'!J15,"")</f>
        <v>4.7469086890339263</v>
      </c>
      <c r="K15" s="84">
        <f>IFERROR('1.18 Wine price'!K15/'1.26 Beer price'!K15,"")</f>
        <v>1.3796040025548222</v>
      </c>
      <c r="L15" s="84" t="str">
        <f>IFERROR('1.18 Wine price'!L15/'1.26 Beer price'!L15,"")</f>
        <v/>
      </c>
      <c r="M15" s="84">
        <f>IFERROR('1.18 Wine price'!M15/'1.26 Beer price'!M15,"")</f>
        <v>3.3438330664991613</v>
      </c>
      <c r="N15" s="84">
        <f>IFERROR('1.18 Wine price'!N15/'1.26 Beer price'!N15,"")</f>
        <v>1.1960224357115128</v>
      </c>
      <c r="O15" s="84">
        <f>IFERROR('1.18 Wine price'!O15/'1.26 Beer price'!O15,"")</f>
        <v>0.29865076288971665</v>
      </c>
      <c r="P15" s="84">
        <f>IFERROR('1.18 Wine price'!P15/'1.26 Beer price'!P15,"")</f>
        <v>1.8779988297249857</v>
      </c>
      <c r="Q15" s="84">
        <f>IFERROR('1.18 Wine price'!Q15/'1.26 Beer price'!Q15,"")</f>
        <v>4.8104620524161295</v>
      </c>
      <c r="R15" s="84">
        <f>IFERROR('1.18 Wine price'!R15/'1.26 Beer price'!R15,"")</f>
        <v>1.0071928879310343</v>
      </c>
      <c r="S15" s="84">
        <f>IFERROR('1.18 Wine price'!S15/'1.26 Beer price'!S15,"")</f>
        <v>1.4924748765657494</v>
      </c>
      <c r="T15" s="84">
        <f>IFERROR('1.18 Wine price'!T15/'1.26 Beer price'!T15,"")</f>
        <v>0.68251266800568489</v>
      </c>
      <c r="U15" s="84">
        <f>IFERROR('1.18 Wine price'!U15/'1.26 Beer price'!U15,"")</f>
        <v>0.65673334349191703</v>
      </c>
      <c r="V15" s="84">
        <f>IFERROR('1.18 Wine price'!V15/'1.26 Beer price'!V15,"")</f>
        <v>0.85031641435098715</v>
      </c>
      <c r="W15" s="84">
        <f>IFERROR('1.18 Wine price'!W15/'1.26 Beer price'!W15,"")</f>
        <v>1.2920901947159098</v>
      </c>
      <c r="X15" s="84">
        <f>IFERROR('1.18 Wine price'!X15/'1.26 Beer price'!X15,"")</f>
        <v>0.84362433798796455</v>
      </c>
      <c r="Y15" s="84">
        <f>IFERROR('1.18 Wine price'!Y15/'1.26 Beer price'!Y15,"")</f>
        <v>1.1662352175635147</v>
      </c>
      <c r="Z15" s="84">
        <f>IFERROR('1.18 Wine price'!Z15/'1.26 Beer price'!Z15,"")</f>
        <v>1.460614856841272</v>
      </c>
      <c r="AA15" s="84">
        <f>IFERROR('1.18 Wine price'!AA15/'1.26 Beer price'!AA15,"")</f>
        <v>2.1288085345395165</v>
      </c>
      <c r="AB15" s="84">
        <f>IFERROR('1.18 Wine price'!AB15/'1.26 Beer price'!AB15,"")</f>
        <v>1.1922871703654376</v>
      </c>
      <c r="AC15" s="84">
        <f>IFERROR('1.18 Wine price'!AC15/'1.26 Beer price'!AC15,"")</f>
        <v>2.3778887879705315</v>
      </c>
      <c r="AD15" s="84">
        <f>IFERROR('1.18 Wine price'!AD15/'1.26 Beer price'!AD15,"")</f>
        <v>2.8022576739548466</v>
      </c>
      <c r="AE15" s="84">
        <f>IFERROR('1.18 Wine price'!AE15/'1.26 Beer price'!AE15,"")</f>
        <v>1.0427775802820238</v>
      </c>
      <c r="AF15" s="84">
        <f>IFERROR('1.18 Wine price'!AF15/'1.26 Beer price'!AF15,"")</f>
        <v>2.4098069498069496</v>
      </c>
      <c r="AG15" s="84">
        <f>IFERROR('1.18 Wine price'!AG15/'1.26 Beer price'!AG15,"")</f>
        <v>1.6950877020813548</v>
      </c>
      <c r="AH15" s="84">
        <f>IFERROR('1.18 Wine price'!AH15/'1.26 Beer price'!AH15,"")</f>
        <v>3.0700977679394943</v>
      </c>
      <c r="AI15" s="84">
        <f>IFERROR('1.18 Wine price'!AI15/'1.26 Beer price'!AI15,"")</f>
        <v>0.80750231029927422</v>
      </c>
      <c r="AJ15" s="84">
        <f>IFERROR('1.18 Wine price'!AJ15/'1.26 Beer price'!AJ15,"")</f>
        <v>1.0661879926562374</v>
      </c>
      <c r="AK15" s="84">
        <f>IFERROR('1.18 Wine price'!AK15/'1.26 Beer price'!AK15,"")</f>
        <v>1.2014349003441303</v>
      </c>
      <c r="AL15" s="84">
        <f>IFERROR('1.18 Wine price'!AL15/'1.26 Beer price'!AL15,"")</f>
        <v>2.6678533470172101</v>
      </c>
      <c r="AM15" s="84">
        <f>IFERROR('1.18 Wine price'!AM15/'1.26 Beer price'!AM15,"")</f>
        <v>1.6173257509276469</v>
      </c>
      <c r="AN15" s="84">
        <f>IFERROR('1.18 Wine price'!AN15/'1.26 Beer price'!AN15,"")</f>
        <v>2.2096740233141281</v>
      </c>
      <c r="AO15" s="84">
        <f>IFERROR('1.18 Wine price'!AO15/'1.26 Beer price'!AO15,"")</f>
        <v>1.6922054981632542</v>
      </c>
      <c r="AP15" s="84">
        <f>IFERROR('1.18 Wine price'!AP15/'1.26 Beer price'!AP15,"")</f>
        <v>0.88078503299162436</v>
      </c>
      <c r="AQ15" s="84">
        <f>IFERROR('1.18 Wine price'!AQ15/'1.26 Beer price'!AQ15,"")</f>
        <v>0.58783838492888163</v>
      </c>
      <c r="AR15" s="84">
        <f>IFERROR('1.18 Wine price'!AR15/'1.26 Beer price'!AR15,"")</f>
        <v>1.2182549065973043</v>
      </c>
      <c r="AS15" s="84">
        <f>IFERROR('1.18 Wine price'!AS15/'1.26 Beer price'!AS15,"")</f>
        <v>1.6099773325284963</v>
      </c>
      <c r="AT15" s="84">
        <f>IFERROR('1.18 Wine price'!AT15/'1.26 Beer price'!AT15,"")</f>
        <v>0.57499301919002421</v>
      </c>
      <c r="AU15" s="84">
        <f>IFERROR('1.18 Wine price'!AU15/'1.26 Beer price'!AU15,"")</f>
        <v>1.8067309568952492</v>
      </c>
      <c r="AV15" s="84">
        <f>IFERROR('1.18 Wine price'!AV15/'1.26 Beer price'!AV15,"")</f>
        <v>1.5593393931634874</v>
      </c>
      <c r="AW15" s="84">
        <f>IFERROR('1.18 Wine price'!AW15/'1.26 Beer price'!AW15,"")</f>
        <v>1.392549713065528</v>
      </c>
      <c r="AX15" s="84">
        <f>IFERROR('1.18 Wine price'!AX15/'1.26 Beer price'!AX15,"")</f>
        <v>3.6722283483070917</v>
      </c>
      <c r="AY15" s="84">
        <f>IFERROR('1.18 Wine price'!AY15/'1.26 Beer price'!AY15,"")</f>
        <v>1.4621969435826725</v>
      </c>
      <c r="AZ15" s="84">
        <f>IFERROR('1.18 Wine price'!AZ15/'1.26 Beer price'!AZ15,"")</f>
        <v>2.493188659822243</v>
      </c>
      <c r="BA15" s="84">
        <f>IFERROR('1.18 Wine price'!BA15/'1.26 Beer price'!BA15,"")</f>
        <v>1.2476334653618437</v>
      </c>
      <c r="BB15" s="84">
        <f>IFERROR('1.18 Wine price'!BB15/'1.26 Beer price'!BB15,"")</f>
        <v>0.63803457688807996</v>
      </c>
      <c r="BC15" s="84">
        <f>IFERROR('1.18 Wine price'!BC15/'1.26 Beer price'!BC15,"")</f>
        <v>2.4606660135162151</v>
      </c>
      <c r="BD15" s="84">
        <f>IFERROR('1.18 Wine price'!BD15/'1.26 Beer price'!BD15,"")</f>
        <v>1.2596754933104553</v>
      </c>
      <c r="BE15" s="84">
        <f>IFERROR('1.18 Wine price'!BE15/'1.26 Beer price'!BE15,"")</f>
        <v>2.3160544217687073</v>
      </c>
      <c r="BF15" s="84">
        <f>IFERROR('1.18 Wine price'!BF15/'1.26 Beer price'!BF15,"")</f>
        <v>2.7534774056727689</v>
      </c>
      <c r="BG15" s="84">
        <f>IFERROR('1.18 Wine price'!BG15/'1.26 Beer price'!BG15,"")</f>
        <v>1.9195416931890514</v>
      </c>
      <c r="BH15" s="84" t="str">
        <f>IFERROR('1.18 Wine price'!BH15/'1.26 Beer price'!BH15,"")</f>
        <v/>
      </c>
      <c r="BI15" s="84">
        <f>IFERROR('1.18 Wine price'!BI15/'1.26 Beer price'!BI15,"")</f>
        <v>0.65531605692740624</v>
      </c>
      <c r="BJ15" s="84">
        <f>IFERROR('1.18 Wine price'!BJ15/'1.26 Beer price'!BJ15,"")</f>
        <v>2.0839652175898311</v>
      </c>
      <c r="BK15" s="84">
        <f>IFERROR('1.18 Wine price'!BK15/'1.26 Beer price'!BK15,"")</f>
        <v>0.70704585824245092</v>
      </c>
      <c r="BL15" s="84">
        <f>IFERROR('1.18 Wine price'!BL15/'1.26 Beer price'!BL15,"")</f>
        <v>1.8946241126037204</v>
      </c>
      <c r="BM15" s="84" t="str">
        <f>IFERROR('1.18 Wine price'!BM15/'1.26 Beer price'!BM15,"")</f>
        <v/>
      </c>
      <c r="BN15" s="84">
        <f>IFERROR('1.18 Wine price'!BN15/'1.26 Beer price'!BN15,"")</f>
        <v>0.81739773555899353</v>
      </c>
      <c r="BO15" s="84">
        <f>IFERROR('1.18 Wine price'!BO15/'1.26 Beer price'!BO15,"")</f>
        <v>1.3160734787600459</v>
      </c>
      <c r="BP15" s="84">
        <f>IFERROR('1.18 Wine price'!BP15/'1.26 Beer price'!BP15,"")</f>
        <v>1.0261963442185253</v>
      </c>
      <c r="BQ15" s="84">
        <f>IFERROR('1.18 Wine price'!BQ15/'1.26 Beer price'!BQ15,"")</f>
        <v>1.3083908629832539</v>
      </c>
      <c r="BR15" s="84">
        <f>IFERROR('1.18 Wine price'!BR15/'1.26 Beer price'!BR15,"")</f>
        <v>1.2184030389881364</v>
      </c>
      <c r="BS15" s="84">
        <f>IFERROR('1.18 Wine price'!BS15/'1.26 Beer price'!BS15,"")</f>
        <v>1.2808565451628773</v>
      </c>
      <c r="BT15" s="84">
        <f>IFERROR('1.18 Wine price'!BT15/'1.26 Beer price'!BT15,"")</f>
        <v>0.77748078683071387</v>
      </c>
      <c r="BU15" s="84">
        <f>IFERROR('1.18 Wine price'!BU15/'1.26 Beer price'!BU15,"")</f>
        <v>1.299579723978169</v>
      </c>
      <c r="BV15" s="84">
        <f>IFERROR('1.18 Wine price'!BV15/'1.26 Beer price'!BV15,"")</f>
        <v>0.72640022057190679</v>
      </c>
      <c r="BW15" s="84">
        <f>IFERROR('1.18 Wine price'!BW15/'1.26 Beer price'!BW15,"")</f>
        <v>1.0993545526212063</v>
      </c>
      <c r="BX15" s="84">
        <f>IFERROR('1.18 Wine price'!BX15/'1.26 Beer price'!BX15,"")</f>
        <v>0.97918064259262272</v>
      </c>
      <c r="BY15" s="84">
        <f>IFERROR('1.18 Wine price'!BY15/'1.26 Beer price'!BY15,"")</f>
        <v>0.9871513695725227</v>
      </c>
      <c r="BZ15" s="84">
        <f>IFERROR('1.18 Wine price'!BZ15/'1.26 Beer price'!BZ15,"")</f>
        <v>0.79425464988662575</v>
      </c>
      <c r="CA15" s="84">
        <f>IFERROR('1.18 Wine price'!CA15/'1.26 Beer price'!CA15,"")</f>
        <v>0.90398926431381121</v>
      </c>
      <c r="CB15" s="84">
        <f>IFERROR('1.18 Wine price'!CB15/'1.26 Beer price'!CB15,"")</f>
        <v>0.93326648125918998</v>
      </c>
      <c r="CC15" s="84">
        <f>IFERROR('1.18 Wine price'!CC15/'1.26 Beer price'!CC15,"")</f>
        <v>0.4667222905152304</v>
      </c>
      <c r="CD15" s="84">
        <f>IFERROR('1.18 Wine price'!CD15/'1.26 Beer price'!CD15,"")</f>
        <v>0.61737837389925865</v>
      </c>
      <c r="CE15" s="84">
        <f>IFERROR('1.18 Wine price'!CE15/'1.26 Beer price'!CE15,"")</f>
        <v>0.83068341006994728</v>
      </c>
      <c r="CF15" s="84">
        <f>IFERROR('1.18 Wine price'!CF15/'1.26 Beer price'!CF15,"")</f>
        <v>0.55096524474852915</v>
      </c>
      <c r="CG15" s="84">
        <f>IFERROR('1.18 Wine price'!CG15/'1.26 Beer price'!CG15,"")</f>
        <v>0.40693062622887183</v>
      </c>
      <c r="CH15" s="84">
        <f>IFERROR('1.18 Wine price'!CH15/'1.26 Beer price'!CH15,"")</f>
        <v>0.89017133882814137</v>
      </c>
      <c r="CI15" s="84">
        <f>IFERROR('1.18 Wine price'!CI15/'1.26 Beer price'!CI15,"")</f>
        <v>0.72967844965890771</v>
      </c>
      <c r="CJ15" s="84">
        <f>IFERROR('1.18 Wine price'!CJ15/'1.26 Beer price'!CJ15,"")</f>
        <v>1.4136038620940929</v>
      </c>
      <c r="CK15" s="84">
        <f>IFERROR('1.18 Wine price'!CK15/'1.26 Beer price'!CK15,"")</f>
        <v>0.88537216919438289</v>
      </c>
      <c r="CL15" s="84">
        <f>IFERROR('1.18 Wine price'!CL15/'1.26 Beer price'!CL15,"")</f>
        <v>0.95567867036006582</v>
      </c>
      <c r="CM15" s="84">
        <f>IFERROR('1.18 Wine price'!CM15/'1.26 Beer price'!CM15,"")</f>
        <v>1.0933561643835583</v>
      </c>
      <c r="CN15" s="84">
        <f>IFERROR('1.18 Wine price'!CN15/'1.26 Beer price'!CN15,"")</f>
        <v>2.0778843716007893</v>
      </c>
      <c r="CO15" s="84">
        <f>IFERROR('1.18 Wine price'!CO15/'1.26 Beer price'!CO15,"")</f>
        <v>0.80163554619683519</v>
      </c>
      <c r="CP15" s="84">
        <f>IFERROR('1.18 Wine price'!CP15/'1.26 Beer price'!CP15,"")</f>
        <v>1.8307664404189989</v>
      </c>
      <c r="CR15" s="88"/>
    </row>
    <row r="16" spans="1:96" x14ac:dyDescent="0.25">
      <c r="A16" s="78" t="s">
        <v>37</v>
      </c>
      <c r="B16" s="84">
        <f>IFERROR('1.18 Wine price'!B16/'1.26 Beer price'!B16,"")</f>
        <v>1.2862125190335971</v>
      </c>
      <c r="C16" s="84">
        <f>IFERROR('1.18 Wine price'!C16/'1.26 Beer price'!C16,"")</f>
        <v>1.7249181625461787</v>
      </c>
      <c r="D16" s="84">
        <f>IFERROR('1.18 Wine price'!D16/'1.26 Beer price'!D16,"")</f>
        <v>1.9838593030900717</v>
      </c>
      <c r="E16" s="84">
        <f>IFERROR('1.18 Wine price'!E16/'1.26 Beer price'!E16,"")</f>
        <v>2.1680663464823109</v>
      </c>
      <c r="F16" s="84">
        <f>IFERROR('1.18 Wine price'!F16/'1.26 Beer price'!F16,"")</f>
        <v>1.9402903339159481</v>
      </c>
      <c r="G16" s="84">
        <f>IFERROR('1.18 Wine price'!G16/'1.26 Beer price'!G16,"")</f>
        <v>1.5772937389943587</v>
      </c>
      <c r="H16" s="84">
        <f>IFERROR('1.18 Wine price'!H16/'1.26 Beer price'!H16,"")</f>
        <v>1.381824324324324</v>
      </c>
      <c r="I16" s="84">
        <f>IFERROR('1.18 Wine price'!I16/'1.26 Beer price'!I16,"")</f>
        <v>1.1131343614088831</v>
      </c>
      <c r="J16" s="84">
        <f>IFERROR('1.18 Wine price'!J16/'1.26 Beer price'!J16,"")</f>
        <v>4.7912537520967602</v>
      </c>
      <c r="K16" s="84">
        <f>IFERROR('1.18 Wine price'!K16/'1.26 Beer price'!K16,"")</f>
        <v>1.3356607629427792</v>
      </c>
      <c r="L16" s="84" t="str">
        <f>IFERROR('1.18 Wine price'!L16/'1.26 Beer price'!L16,"")</f>
        <v/>
      </c>
      <c r="M16" s="84">
        <f>IFERROR('1.18 Wine price'!M16/'1.26 Beer price'!M16,"")</f>
        <v>3.4241866102797465</v>
      </c>
      <c r="N16" s="84">
        <f>IFERROR('1.18 Wine price'!N16/'1.26 Beer price'!N16,"")</f>
        <v>1.1749843349698994</v>
      </c>
      <c r="O16" s="84">
        <f>IFERROR('1.18 Wine price'!O16/'1.26 Beer price'!O16,"")</f>
        <v>0.30304210379986146</v>
      </c>
      <c r="P16" s="84">
        <f>IFERROR('1.18 Wine price'!P16/'1.26 Beer price'!P16,"")</f>
        <v>1.8699100327153766</v>
      </c>
      <c r="Q16" s="84">
        <f>IFERROR('1.18 Wine price'!Q16/'1.26 Beer price'!Q16,"")</f>
        <v>4.638051010794241</v>
      </c>
      <c r="R16" s="84">
        <f>IFERROR('1.18 Wine price'!R16/'1.26 Beer price'!R16,"")</f>
        <v>0.92774285978371385</v>
      </c>
      <c r="S16" s="84">
        <f>IFERROR('1.18 Wine price'!S16/'1.26 Beer price'!S16,"")</f>
        <v>1.5771350618408988</v>
      </c>
      <c r="T16" s="84">
        <f>IFERROR('1.18 Wine price'!T16/'1.26 Beer price'!T16,"")</f>
        <v>0.68535281472042253</v>
      </c>
      <c r="U16" s="84">
        <f>IFERROR('1.18 Wine price'!U16/'1.26 Beer price'!U16,"")</f>
        <v>0.65814788264855029</v>
      </c>
      <c r="V16" s="84">
        <f>IFERROR('1.18 Wine price'!V16/'1.26 Beer price'!V16,"")</f>
        <v>0.85136368211556945</v>
      </c>
      <c r="W16" s="84">
        <f>IFERROR('1.18 Wine price'!W16/'1.26 Beer price'!W16,"")</f>
        <v>1.3005251142652012</v>
      </c>
      <c r="X16" s="84">
        <f>IFERROR('1.18 Wine price'!X16/'1.26 Beer price'!X16,"")</f>
        <v>0.87903183018459807</v>
      </c>
      <c r="Y16" s="84">
        <f>IFERROR('1.18 Wine price'!Y16/'1.26 Beer price'!Y16,"")</f>
        <v>1.0667781866845099</v>
      </c>
      <c r="Z16" s="84">
        <f>IFERROR('1.18 Wine price'!Z16/'1.26 Beer price'!Z16,"")</f>
        <v>1.4985338398761783</v>
      </c>
      <c r="AA16" s="84">
        <f>IFERROR('1.18 Wine price'!AA16/'1.26 Beer price'!AA16,"")</f>
        <v>2.142527410914528</v>
      </c>
      <c r="AB16" s="84">
        <f>IFERROR('1.18 Wine price'!AB16/'1.26 Beer price'!AB16,"")</f>
        <v>1.2031952243372712</v>
      </c>
      <c r="AC16" s="84">
        <f>IFERROR('1.18 Wine price'!AC16/'1.26 Beer price'!AC16,"")</f>
        <v>2.3760052034058661</v>
      </c>
      <c r="AD16" s="84">
        <f>IFERROR('1.18 Wine price'!AD16/'1.26 Beer price'!AD16,"")</f>
        <v>2.7629250715825373</v>
      </c>
      <c r="AE16" s="84">
        <f>IFERROR('1.18 Wine price'!AE16/'1.26 Beer price'!AE16,"")</f>
        <v>1.0114710120829176</v>
      </c>
      <c r="AF16" s="84">
        <f>IFERROR('1.18 Wine price'!AF16/'1.26 Beer price'!AF16,"")</f>
        <v>2.3944444444444444</v>
      </c>
      <c r="AG16" s="84">
        <f>IFERROR('1.18 Wine price'!AG16/'1.26 Beer price'!AG16,"")</f>
        <v>1.8916651100456905</v>
      </c>
      <c r="AH16" s="84">
        <f>IFERROR('1.18 Wine price'!AH16/'1.26 Beer price'!AH16,"")</f>
        <v>3.0175843480357543</v>
      </c>
      <c r="AI16" s="84">
        <f>IFERROR('1.18 Wine price'!AI16/'1.26 Beer price'!AI16,"")</f>
        <v>0.84349302006375382</v>
      </c>
      <c r="AJ16" s="84">
        <f>IFERROR('1.18 Wine price'!AJ16/'1.26 Beer price'!AJ16,"")</f>
        <v>1.015300069881202</v>
      </c>
      <c r="AK16" s="84">
        <f>IFERROR('1.18 Wine price'!AK16/'1.26 Beer price'!AK16,"")</f>
        <v>1.158986331552893</v>
      </c>
      <c r="AL16" s="84">
        <f>IFERROR('1.18 Wine price'!AL16/'1.26 Beer price'!AL16,"")</f>
        <v>2.8142690268667443</v>
      </c>
      <c r="AM16" s="84">
        <f>IFERROR('1.18 Wine price'!AM16/'1.26 Beer price'!AM16,"")</f>
        <v>1.6131469350082173</v>
      </c>
      <c r="AN16" s="84">
        <f>IFERROR('1.18 Wine price'!AN16/'1.26 Beer price'!AN16,"")</f>
        <v>2.1919127826488229</v>
      </c>
      <c r="AO16" s="84">
        <f>IFERROR('1.18 Wine price'!AO16/'1.26 Beer price'!AO16,"")</f>
        <v>1.7769271610075987</v>
      </c>
      <c r="AP16" s="84">
        <f>IFERROR('1.18 Wine price'!AP16/'1.26 Beer price'!AP16,"")</f>
        <v>0.93654513756721736</v>
      </c>
      <c r="AQ16" s="84">
        <f>IFERROR('1.18 Wine price'!AQ16/'1.26 Beer price'!AQ16,"")</f>
        <v>0.57077339202071586</v>
      </c>
      <c r="AR16" s="84">
        <f>IFERROR('1.18 Wine price'!AR16/'1.26 Beer price'!AR16,"")</f>
        <v>1.2031916382242178</v>
      </c>
      <c r="AS16" s="84">
        <f>IFERROR('1.18 Wine price'!AS16/'1.26 Beer price'!AS16,"")</f>
        <v>1.6170696698779257</v>
      </c>
      <c r="AT16" s="84">
        <f>IFERROR('1.18 Wine price'!AT16/'1.26 Beer price'!AT16,"")</f>
        <v>0.58161208046325308</v>
      </c>
      <c r="AU16" s="84">
        <f>IFERROR('1.18 Wine price'!AU16/'1.26 Beer price'!AU16,"")</f>
        <v>1.8468627847018431</v>
      </c>
      <c r="AV16" s="84">
        <f>IFERROR('1.18 Wine price'!AV16/'1.26 Beer price'!AV16,"")</f>
        <v>1.4686251771678906</v>
      </c>
      <c r="AW16" s="84">
        <f>IFERROR('1.18 Wine price'!AW16/'1.26 Beer price'!AW16,"")</f>
        <v>1.4311999470514261</v>
      </c>
      <c r="AX16" s="84">
        <f>IFERROR('1.18 Wine price'!AX16/'1.26 Beer price'!AX16,"")</f>
        <v>3.8746642995663456</v>
      </c>
      <c r="AY16" s="84">
        <f>IFERROR('1.18 Wine price'!AY16/'1.26 Beer price'!AY16,"")</f>
        <v>1.6434668989547037</v>
      </c>
      <c r="AZ16" s="84">
        <f>IFERROR('1.18 Wine price'!AZ16/'1.26 Beer price'!AZ16,"")</f>
        <v>2.4680583615484482</v>
      </c>
      <c r="BA16" s="84">
        <f>IFERROR('1.18 Wine price'!BA16/'1.26 Beer price'!BA16,"")</f>
        <v>1.2259395787957046</v>
      </c>
      <c r="BB16" s="84">
        <f>IFERROR('1.18 Wine price'!BB16/'1.26 Beer price'!BB16,"")</f>
        <v>0.57598532904428346</v>
      </c>
      <c r="BC16" s="84">
        <f>IFERROR('1.18 Wine price'!BC16/'1.26 Beer price'!BC16,"")</f>
        <v>4.9191563047650835</v>
      </c>
      <c r="BD16" s="84">
        <f>IFERROR('1.18 Wine price'!BD16/'1.26 Beer price'!BD16,"")</f>
        <v>1.2518102229759136</v>
      </c>
      <c r="BE16" s="84">
        <f>IFERROR('1.18 Wine price'!BE16/'1.26 Beer price'!BE16,"")</f>
        <v>2.2936390681219718</v>
      </c>
      <c r="BF16" s="84">
        <f>IFERROR('1.18 Wine price'!BF16/'1.26 Beer price'!BF16,"")</f>
        <v>2.6624631056817245</v>
      </c>
      <c r="BG16" s="84">
        <f>IFERROR('1.18 Wine price'!BG16/'1.26 Beer price'!BG16,"")</f>
        <v>1.9963009581545892</v>
      </c>
      <c r="BH16" s="84" t="str">
        <f>IFERROR('1.18 Wine price'!BH16/'1.26 Beer price'!BH16,"")</f>
        <v/>
      </c>
      <c r="BI16" s="84">
        <f>IFERROR('1.18 Wine price'!BI16/'1.26 Beer price'!BI16,"")</f>
        <v>0.65043829649362817</v>
      </c>
      <c r="BJ16" s="84">
        <f>IFERROR('1.18 Wine price'!BJ16/'1.26 Beer price'!BJ16,"")</f>
        <v>1.9428052805280527</v>
      </c>
      <c r="BK16" s="84">
        <f>IFERROR('1.18 Wine price'!BK16/'1.26 Beer price'!BK16,"")</f>
        <v>0.70995606871523398</v>
      </c>
      <c r="BL16" s="84">
        <f>IFERROR('1.18 Wine price'!BL16/'1.26 Beer price'!BL16,"")</f>
        <v>2.0051883207424805</v>
      </c>
      <c r="BM16" s="84" t="str">
        <f>IFERROR('1.18 Wine price'!BM16/'1.26 Beer price'!BM16,"")</f>
        <v/>
      </c>
      <c r="BN16" s="84">
        <f>IFERROR('1.18 Wine price'!BN16/'1.26 Beer price'!BN16,"")</f>
        <v>0.78574256105539042</v>
      </c>
      <c r="BO16" s="84">
        <f>IFERROR('1.18 Wine price'!BO16/'1.26 Beer price'!BO16,"")</f>
        <v>1.3427133015368309</v>
      </c>
      <c r="BP16" s="84">
        <f>IFERROR('1.18 Wine price'!BP16/'1.26 Beer price'!BP16,"")</f>
        <v>1.0203025658234852</v>
      </c>
      <c r="BQ16" s="84">
        <f>IFERROR('1.18 Wine price'!BQ16/'1.26 Beer price'!BQ16,"")</f>
        <v>1.2918130122507023</v>
      </c>
      <c r="BR16" s="84">
        <f>IFERROR('1.18 Wine price'!BR16/'1.26 Beer price'!BR16,"")</f>
        <v>1.2042823125529893</v>
      </c>
      <c r="BS16" s="84">
        <f>IFERROR('1.18 Wine price'!BS16/'1.26 Beer price'!BS16,"")</f>
        <v>1.2694143338941895</v>
      </c>
      <c r="BT16" s="84">
        <f>IFERROR('1.18 Wine price'!BT16/'1.26 Beer price'!BT16,"")</f>
        <v>0.781398909237767</v>
      </c>
      <c r="BU16" s="84">
        <f>IFERROR('1.18 Wine price'!BU16/'1.26 Beer price'!BU16,"")</f>
        <v>1.3277944828402315</v>
      </c>
      <c r="BV16" s="84">
        <f>IFERROR('1.18 Wine price'!BV16/'1.26 Beer price'!BV16,"")</f>
        <v>0.7205585067932605</v>
      </c>
      <c r="BW16" s="84">
        <f>IFERROR('1.18 Wine price'!BW16/'1.26 Beer price'!BW16,"")</f>
        <v>1.1049176377951662</v>
      </c>
      <c r="BX16" s="84">
        <f>IFERROR('1.18 Wine price'!BX16/'1.26 Beer price'!BX16,"")</f>
        <v>0.9549132114282094</v>
      </c>
      <c r="BY16" s="84">
        <f>IFERROR('1.18 Wine price'!BY16/'1.26 Beer price'!BY16,"")</f>
        <v>0.99564849023511393</v>
      </c>
      <c r="BZ16" s="84">
        <f>IFERROR('1.18 Wine price'!BZ16/'1.26 Beer price'!BZ16,"")</f>
        <v>0.78664515403432866</v>
      </c>
      <c r="CA16" s="84">
        <f>IFERROR('1.18 Wine price'!CA16/'1.26 Beer price'!CA16,"")</f>
        <v>0.90268268432118326</v>
      </c>
      <c r="CB16" s="84">
        <f>IFERROR('1.18 Wine price'!CB16/'1.26 Beer price'!CB16,"")</f>
        <v>0.95165358271758516</v>
      </c>
      <c r="CC16" s="84">
        <f>IFERROR('1.18 Wine price'!CC16/'1.26 Beer price'!CC16,"")</f>
        <v>0.47725949428332082</v>
      </c>
      <c r="CD16" s="84">
        <f>IFERROR('1.18 Wine price'!CD16/'1.26 Beer price'!CD16,"")</f>
        <v>0.61208632046029476</v>
      </c>
      <c r="CE16" s="84">
        <f>IFERROR('1.18 Wine price'!CE16/'1.26 Beer price'!CE16,"")</f>
        <v>0.82061136145414726</v>
      </c>
      <c r="CF16" s="84">
        <f>IFERROR('1.18 Wine price'!CF16/'1.26 Beer price'!CF16,"")</f>
        <v>0.55773537951057661</v>
      </c>
      <c r="CG16" s="84">
        <f>IFERROR('1.18 Wine price'!CG16/'1.26 Beer price'!CG16,"")</f>
        <v>0.41456155321801536</v>
      </c>
      <c r="CH16" s="84">
        <f>IFERROR('1.18 Wine price'!CH16/'1.26 Beer price'!CH16,"")</f>
        <v>0.88667719213269935</v>
      </c>
      <c r="CI16" s="84">
        <f>IFERROR('1.18 Wine price'!CI16/'1.26 Beer price'!CI16,"")</f>
        <v>0.74759566340474581</v>
      </c>
      <c r="CJ16" s="84">
        <f>IFERROR('1.18 Wine price'!CJ16/'1.26 Beer price'!CJ16,"")</f>
        <v>1.3915969947253179</v>
      </c>
      <c r="CK16" s="84">
        <f>IFERROR('1.18 Wine price'!CK16/'1.26 Beer price'!CK16,"")</f>
        <v>0.89135623894400573</v>
      </c>
      <c r="CL16" s="84">
        <f>IFERROR('1.18 Wine price'!CL16/'1.26 Beer price'!CL16,"")</f>
        <v>0.99332787928380895</v>
      </c>
      <c r="CM16" s="84">
        <f>IFERROR('1.18 Wine price'!CM16/'1.26 Beer price'!CM16,"")</f>
        <v>1.0618881699021281</v>
      </c>
      <c r="CN16" s="84">
        <f>IFERROR('1.18 Wine price'!CN16/'1.26 Beer price'!CN16,"")</f>
        <v>2.1835854025381356</v>
      </c>
      <c r="CO16" s="84">
        <f>IFERROR('1.18 Wine price'!CO16/'1.26 Beer price'!CO16,"")</f>
        <v>0.81882003511100321</v>
      </c>
      <c r="CP16" s="84">
        <f>IFERROR('1.18 Wine price'!CP16/'1.26 Beer price'!CP16,"")</f>
        <v>1.7672290429042372</v>
      </c>
      <c r="CR16" s="88"/>
    </row>
    <row r="17" spans="1:96" x14ac:dyDescent="0.25">
      <c r="A17" s="78" t="s">
        <v>38</v>
      </c>
      <c r="B17" s="84">
        <f>IFERROR('1.18 Wine price'!B17/'1.26 Beer price'!B17,"")</f>
        <v>1.2527197617095511</v>
      </c>
      <c r="C17" s="84">
        <f>IFERROR('1.18 Wine price'!C17/'1.26 Beer price'!C17,"")</f>
        <v>1.6201137959844409</v>
      </c>
      <c r="D17" s="84">
        <f>IFERROR('1.18 Wine price'!D17/'1.26 Beer price'!D17,"")</f>
        <v>1.9594136587019149</v>
      </c>
      <c r="E17" s="84">
        <f>IFERROR('1.18 Wine price'!E17/'1.26 Beer price'!E17,"")</f>
        <v>1.949041880096696</v>
      </c>
      <c r="F17" s="84">
        <f>IFERROR('1.18 Wine price'!F17/'1.26 Beer price'!F17,"")</f>
        <v>1.969488188976378</v>
      </c>
      <c r="G17" s="84">
        <f>IFERROR('1.18 Wine price'!G17/'1.26 Beer price'!G17,"")</f>
        <v>1.5816260912983613</v>
      </c>
      <c r="H17" s="84">
        <f>IFERROR('1.18 Wine price'!H17/'1.26 Beer price'!H17,"")</f>
        <v>1.4162613047677581</v>
      </c>
      <c r="I17" s="84">
        <f>IFERROR('1.18 Wine price'!I17/'1.26 Beer price'!I17,"")</f>
        <v>1.1308394269600637</v>
      </c>
      <c r="J17" s="84">
        <f>IFERROR('1.18 Wine price'!J17/'1.26 Beer price'!J17,"")</f>
        <v>5.0716141881638839</v>
      </c>
      <c r="K17" s="84">
        <f>IFERROR('1.18 Wine price'!K17/'1.26 Beer price'!K17,"")</f>
        <v>1.4489289740698983</v>
      </c>
      <c r="L17" s="84" t="str">
        <f>IFERROR('1.18 Wine price'!L17/'1.26 Beer price'!L17,"")</f>
        <v/>
      </c>
      <c r="M17" s="84">
        <f>IFERROR('1.18 Wine price'!M17/'1.26 Beer price'!M17,"")</f>
        <v>3.3598780418948673</v>
      </c>
      <c r="N17" s="84">
        <f>IFERROR('1.18 Wine price'!N17/'1.26 Beer price'!N17,"")</f>
        <v>1.1532944406314345</v>
      </c>
      <c r="O17" s="84">
        <f>IFERROR('1.18 Wine price'!O17/'1.26 Beer price'!O17,"")</f>
        <v>0.32057090629075025</v>
      </c>
      <c r="P17" s="84">
        <f>IFERROR('1.18 Wine price'!P17/'1.26 Beer price'!P17,"")</f>
        <v>1.8840843171143991</v>
      </c>
      <c r="Q17" s="84">
        <f>IFERROR('1.18 Wine price'!Q17/'1.26 Beer price'!Q17,"")</f>
        <v>4.590592476789074</v>
      </c>
      <c r="R17" s="84">
        <f>IFERROR('1.18 Wine price'!R17/'1.26 Beer price'!R17,"")</f>
        <v>0.88805314475516972</v>
      </c>
      <c r="S17" s="84">
        <f>IFERROR('1.18 Wine price'!S17/'1.26 Beer price'!S17,"")</f>
        <v>1.6583654159475736</v>
      </c>
      <c r="T17" s="84">
        <f>IFERROR('1.18 Wine price'!T17/'1.26 Beer price'!T17,"")</f>
        <v>0.69105810763373254</v>
      </c>
      <c r="U17" s="84">
        <f>IFERROR('1.18 Wine price'!U17/'1.26 Beer price'!U17,"")</f>
        <v>0.66554029017733696</v>
      </c>
      <c r="V17" s="84">
        <f>IFERROR('1.18 Wine price'!V17/'1.26 Beer price'!V17,"")</f>
        <v>0.84558292625844655</v>
      </c>
      <c r="W17" s="84">
        <f>IFERROR('1.18 Wine price'!W17/'1.26 Beer price'!W17,"")</f>
        <v>1.3494634646356318</v>
      </c>
      <c r="X17" s="84">
        <f>IFERROR('1.18 Wine price'!X17/'1.26 Beer price'!X17,"")</f>
        <v>0.97389553647545979</v>
      </c>
      <c r="Y17" s="84">
        <f>IFERROR('1.18 Wine price'!Y17/'1.26 Beer price'!Y17,"")</f>
        <v>1.0922566557487192</v>
      </c>
      <c r="Z17" s="84">
        <f>IFERROR('1.18 Wine price'!Z17/'1.26 Beer price'!Z17,"")</f>
        <v>1.5193938196605254</v>
      </c>
      <c r="AA17" s="84">
        <f>IFERROR('1.18 Wine price'!AA17/'1.26 Beer price'!AA17,"")</f>
        <v>2.0635130329838471</v>
      </c>
      <c r="AB17" s="84">
        <f>IFERROR('1.18 Wine price'!AB17/'1.26 Beer price'!AB17,"")</f>
        <v>1.1966612981360172</v>
      </c>
      <c r="AC17" s="84">
        <f>IFERROR('1.18 Wine price'!AC17/'1.26 Beer price'!AC17,"")</f>
        <v>2.2711430981756826</v>
      </c>
      <c r="AD17" s="84">
        <f>IFERROR('1.18 Wine price'!AD17/'1.26 Beer price'!AD17,"")</f>
        <v>2.7203435319377349</v>
      </c>
      <c r="AE17" s="84">
        <f>IFERROR('1.18 Wine price'!AE17/'1.26 Beer price'!AE17,"")</f>
        <v>1.0247731566705613</v>
      </c>
      <c r="AF17" s="84">
        <f>IFERROR('1.18 Wine price'!AF17/'1.26 Beer price'!AF17,"")</f>
        <v>2.3386769854431542</v>
      </c>
      <c r="AG17" s="84">
        <f>IFERROR('1.18 Wine price'!AG17/'1.26 Beer price'!AG17,"")</f>
        <v>2.0491304848554646</v>
      </c>
      <c r="AH17" s="84">
        <f>IFERROR('1.18 Wine price'!AH17/'1.26 Beer price'!AH17,"")</f>
        <v>2.98367085567918</v>
      </c>
      <c r="AI17" s="84">
        <f>IFERROR('1.18 Wine price'!AI17/'1.26 Beer price'!AI17,"")</f>
        <v>0.8668822759818966</v>
      </c>
      <c r="AJ17" s="84">
        <f>IFERROR('1.18 Wine price'!AJ17/'1.26 Beer price'!AJ17,"")</f>
        <v>0.99217906846123449</v>
      </c>
      <c r="AK17" s="84">
        <f>IFERROR('1.18 Wine price'!AK17/'1.26 Beer price'!AK17,"")</f>
        <v>1.1788248320814674</v>
      </c>
      <c r="AL17" s="84">
        <f>IFERROR('1.18 Wine price'!AL17/'1.26 Beer price'!AL17,"")</f>
        <v>2.8499653408442795</v>
      </c>
      <c r="AM17" s="84">
        <f>IFERROR('1.18 Wine price'!AM17/'1.26 Beer price'!AM17,"")</f>
        <v>1.6203435602218386</v>
      </c>
      <c r="AN17" s="84">
        <f>IFERROR('1.18 Wine price'!AN17/'1.26 Beer price'!AN17,"")</f>
        <v>2.1834171882030518</v>
      </c>
      <c r="AO17" s="84">
        <f>IFERROR('1.18 Wine price'!AO17/'1.26 Beer price'!AO17,"")</f>
        <v>1.9560120606293099</v>
      </c>
      <c r="AP17" s="84">
        <f>IFERROR('1.18 Wine price'!AP17/'1.26 Beer price'!AP17,"")</f>
        <v>1.0370863010222804</v>
      </c>
      <c r="AQ17" s="84">
        <f>IFERROR('1.18 Wine price'!AQ17/'1.26 Beer price'!AQ17,"")</f>
        <v>0.57716057476456784</v>
      </c>
      <c r="AR17" s="84">
        <f>IFERROR('1.18 Wine price'!AR17/'1.26 Beer price'!AR17,"")</f>
        <v>1.2314194936022742</v>
      </c>
      <c r="AS17" s="84">
        <f>IFERROR('1.18 Wine price'!AS17/'1.26 Beer price'!AS17,"")</f>
        <v>1.6013975643525098</v>
      </c>
      <c r="AT17" s="84">
        <f>IFERROR('1.18 Wine price'!AT17/'1.26 Beer price'!AT17,"")</f>
        <v>0.61207785987127927</v>
      </c>
      <c r="AU17" s="84">
        <f>IFERROR('1.18 Wine price'!AU17/'1.26 Beer price'!AU17,"")</f>
        <v>1.8305183735880115</v>
      </c>
      <c r="AV17" s="84">
        <f>IFERROR('1.18 Wine price'!AV17/'1.26 Beer price'!AV17,"")</f>
        <v>1.4168366734669389</v>
      </c>
      <c r="AW17" s="84">
        <f>IFERROR('1.18 Wine price'!AW17/'1.26 Beer price'!AW17,"")</f>
        <v>1.4836978263768499</v>
      </c>
      <c r="AX17" s="84">
        <f>IFERROR('1.18 Wine price'!AX17/'1.26 Beer price'!AX17,"")</f>
        <v>3.798565282563414</v>
      </c>
      <c r="AY17" s="84">
        <f>IFERROR('1.18 Wine price'!AY17/'1.26 Beer price'!AY17,"")</f>
        <v>1.7337905400099465</v>
      </c>
      <c r="AZ17" s="84">
        <f>IFERROR('1.18 Wine price'!AZ17/'1.26 Beer price'!AZ17,"")</f>
        <v>2.468180067560116</v>
      </c>
      <c r="BA17" s="84">
        <f>IFERROR('1.18 Wine price'!BA17/'1.26 Beer price'!BA17,"")</f>
        <v>1.2311450391631082</v>
      </c>
      <c r="BB17" s="84">
        <f>IFERROR('1.18 Wine price'!BB17/'1.26 Beer price'!BB17,"")</f>
        <v>0.65831146502578952</v>
      </c>
      <c r="BC17" s="84">
        <f>IFERROR('1.18 Wine price'!BC17/'1.26 Beer price'!BC17,"")</f>
        <v>15.162815169290932</v>
      </c>
      <c r="BD17" s="84">
        <f>IFERROR('1.18 Wine price'!BD17/'1.26 Beer price'!BD17,"")</f>
        <v>1.2466803559857875</v>
      </c>
      <c r="BE17" s="84">
        <f>IFERROR('1.18 Wine price'!BE17/'1.26 Beer price'!BE17,"")</f>
        <v>2.3229077406455301</v>
      </c>
      <c r="BF17" s="84">
        <f>IFERROR('1.18 Wine price'!BF17/'1.26 Beer price'!BF17,"")</f>
        <v>2.5761185185185185</v>
      </c>
      <c r="BG17" s="84">
        <f>IFERROR('1.18 Wine price'!BG17/'1.26 Beer price'!BG17,"")</f>
        <v>2.0726082510891795</v>
      </c>
      <c r="BH17" s="84" t="str">
        <f>IFERROR('1.18 Wine price'!BH17/'1.26 Beer price'!BH17,"")</f>
        <v/>
      </c>
      <c r="BI17" s="84">
        <f>IFERROR('1.18 Wine price'!BI17/'1.26 Beer price'!BI17,"")</f>
        <v>0.65682942487066198</v>
      </c>
      <c r="BJ17" s="84">
        <f>IFERROR('1.18 Wine price'!BJ17/'1.26 Beer price'!BJ17,"")</f>
        <v>1.9862370170787884</v>
      </c>
      <c r="BK17" s="84">
        <f>IFERROR('1.18 Wine price'!BK17/'1.26 Beer price'!BK17,"")</f>
        <v>0.72021598172462342</v>
      </c>
      <c r="BL17" s="84">
        <f>IFERROR('1.18 Wine price'!BL17/'1.26 Beer price'!BL17,"")</f>
        <v>2.085634623669447</v>
      </c>
      <c r="BM17" s="84" t="str">
        <f>IFERROR('1.18 Wine price'!BM17/'1.26 Beer price'!BM17,"")</f>
        <v/>
      </c>
      <c r="BN17" s="84">
        <f>IFERROR('1.18 Wine price'!BN17/'1.26 Beer price'!BN17,"")</f>
        <v>0.77012884006808824</v>
      </c>
      <c r="BO17" s="84">
        <f>IFERROR('1.18 Wine price'!BO17/'1.26 Beer price'!BO17,"")</f>
        <v>1.2705917607984483</v>
      </c>
      <c r="BP17" s="84">
        <f>IFERROR('1.18 Wine price'!BP17/'1.26 Beer price'!BP17,"")</f>
        <v>0.99382851758793977</v>
      </c>
      <c r="BQ17" s="84">
        <f>IFERROR('1.18 Wine price'!BQ17/'1.26 Beer price'!BQ17,"")</f>
        <v>1.2649165574876815</v>
      </c>
      <c r="BR17" s="84">
        <f>IFERROR('1.18 Wine price'!BR17/'1.26 Beer price'!BR17,"")</f>
        <v>1.1794083749519784</v>
      </c>
      <c r="BS17" s="84">
        <f>IFERROR('1.18 Wine price'!BS17/'1.26 Beer price'!BS17,"")</f>
        <v>1.2559626413376048</v>
      </c>
      <c r="BT17" s="84">
        <f>IFERROR('1.18 Wine price'!BT17/'1.26 Beer price'!BT17,"")</f>
        <v>0.77653556113507716</v>
      </c>
      <c r="BU17" s="84">
        <f>IFERROR('1.18 Wine price'!BU17/'1.26 Beer price'!BU17,"")</f>
        <v>1.3413935991897559</v>
      </c>
      <c r="BV17" s="84">
        <f>IFERROR('1.18 Wine price'!BV17/'1.26 Beer price'!BV17,"")</f>
        <v>0.72707266071212151</v>
      </c>
      <c r="BW17" s="84">
        <f>IFERROR('1.18 Wine price'!BW17/'1.26 Beer price'!BW17,"")</f>
        <v>1.1067839201088092</v>
      </c>
      <c r="BX17" s="84">
        <f>IFERROR('1.18 Wine price'!BX17/'1.26 Beer price'!BX17,"")</f>
        <v>0.96654885619812414</v>
      </c>
      <c r="BY17" s="84">
        <f>IFERROR('1.18 Wine price'!BY17/'1.26 Beer price'!BY17,"")</f>
        <v>1.0104988714144139</v>
      </c>
      <c r="BZ17" s="84">
        <f>IFERROR('1.18 Wine price'!BZ17/'1.26 Beer price'!BZ17,"")</f>
        <v>0.78750519141089981</v>
      </c>
      <c r="CA17" s="84">
        <f>IFERROR('1.18 Wine price'!CA17/'1.26 Beer price'!CA17,"")</f>
        <v>0.90253383292310518</v>
      </c>
      <c r="CB17" s="84">
        <f>IFERROR('1.18 Wine price'!CB17/'1.26 Beer price'!CB17,"")</f>
        <v>0.93406088487011885</v>
      </c>
      <c r="CC17" s="84">
        <f>IFERROR('1.18 Wine price'!CC17/'1.26 Beer price'!CC17,"")</f>
        <v>0.47096192346129317</v>
      </c>
      <c r="CD17" s="84">
        <f>IFERROR('1.18 Wine price'!CD17/'1.26 Beer price'!CD17,"")</f>
        <v>0.60410904164190538</v>
      </c>
      <c r="CE17" s="84">
        <f>IFERROR('1.18 Wine price'!CE17/'1.26 Beer price'!CE17,"")</f>
        <v>0.82578333242669844</v>
      </c>
      <c r="CF17" s="84">
        <f>IFERROR('1.18 Wine price'!CF17/'1.26 Beer price'!CF17,"")</f>
        <v>0.56783495263832073</v>
      </c>
      <c r="CG17" s="84">
        <f>IFERROR('1.18 Wine price'!CG17/'1.26 Beer price'!CG17,"")</f>
        <v>0.42148382953451952</v>
      </c>
      <c r="CH17" s="84">
        <f>IFERROR('1.18 Wine price'!CH17/'1.26 Beer price'!CH17,"")</f>
        <v>0.90392354124748497</v>
      </c>
      <c r="CI17" s="84">
        <f>IFERROR('1.18 Wine price'!CI17/'1.26 Beer price'!CI17,"")</f>
        <v>0.77162171515584965</v>
      </c>
      <c r="CJ17" s="84">
        <f>IFERROR('1.18 Wine price'!CJ17/'1.26 Beer price'!CJ17,"")</f>
        <v>1.4497415261441902</v>
      </c>
      <c r="CK17" s="84">
        <f>IFERROR('1.18 Wine price'!CK17/'1.26 Beer price'!CK17,"")</f>
        <v>0.88363864491702271</v>
      </c>
      <c r="CL17" s="84">
        <f>IFERROR('1.18 Wine price'!CL17/'1.26 Beer price'!CL17,"")</f>
        <v>1.0221924705676508</v>
      </c>
      <c r="CM17" s="84">
        <f>IFERROR('1.18 Wine price'!CM17/'1.26 Beer price'!CM17,"")</f>
        <v>1.0546810990841213</v>
      </c>
      <c r="CN17" s="84">
        <f>IFERROR('1.18 Wine price'!CN17/'1.26 Beer price'!CN17,"")</f>
        <v>2.2236505481743651</v>
      </c>
      <c r="CO17" s="84">
        <f>IFERROR('1.18 Wine price'!CO17/'1.26 Beer price'!CO17,"")</f>
        <v>0.81992109869538587</v>
      </c>
      <c r="CP17" s="84">
        <f>IFERROR('1.18 Wine price'!CP17/'1.26 Beer price'!CP17,"")</f>
        <v>1.547009946860735</v>
      </c>
      <c r="CR17" s="88"/>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7" tint="0.59999389629810485"/>
  </sheetPr>
  <dimension ref="A1:CR17"/>
  <sheetViews>
    <sheetView workbookViewId="0">
      <pane xSplit="1" ySplit="2" topLeftCell="B3" activePane="bottomRight" state="frozen"/>
      <selection activeCell="D28" sqref="D28"/>
      <selection pane="topRight" activeCell="D28" sqref="D28"/>
      <selection pane="bottomLeft" activeCell="D28" sqref="D28"/>
      <selection pane="bottomRight" activeCell="H3" sqref="H3"/>
    </sheetView>
  </sheetViews>
  <sheetFormatPr defaultColWidth="7.42578125" defaultRowHeight="15" x14ac:dyDescent="0.25"/>
  <cols>
    <col min="1" max="1" width="7.42578125" style="77"/>
    <col min="2" max="94" width="8.7109375" style="77" customWidth="1"/>
    <col min="95" max="95" width="7.42578125" style="77"/>
    <col min="96" max="96" width="9.140625" style="77" bestFit="1" customWidth="1"/>
    <col min="97" max="16384" width="7.42578125" style="77"/>
  </cols>
  <sheetData>
    <row r="1" spans="1:96" x14ac:dyDescent="0.25">
      <c r="A1" s="80" t="s">
        <v>441</v>
      </c>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row>
    <row r="2" spans="1:96" x14ac:dyDescent="0.25">
      <c r="A2" s="78" t="s">
        <v>39</v>
      </c>
      <c r="B2" s="79" t="s">
        <v>254</v>
      </c>
      <c r="C2" s="79" t="s">
        <v>255</v>
      </c>
      <c r="D2" s="79" t="s">
        <v>42</v>
      </c>
      <c r="E2" s="79" t="s">
        <v>47</v>
      </c>
      <c r="F2" s="79" t="s">
        <v>274</v>
      </c>
      <c r="G2" s="79" t="s">
        <v>52</v>
      </c>
      <c r="H2" s="79" t="s">
        <v>53</v>
      </c>
      <c r="I2" s="79" t="s">
        <v>54</v>
      </c>
      <c r="J2" s="79" t="s">
        <v>55</v>
      </c>
      <c r="K2" s="79" t="s">
        <v>60</v>
      </c>
      <c r="L2" s="79" t="s">
        <v>67</v>
      </c>
      <c r="M2" s="79" t="s">
        <v>69</v>
      </c>
      <c r="N2" s="79" t="s">
        <v>71</v>
      </c>
      <c r="O2" s="79" t="s">
        <v>73</v>
      </c>
      <c r="P2" s="79" t="s">
        <v>75</v>
      </c>
      <c r="Q2" s="79" t="s">
        <v>77</v>
      </c>
      <c r="R2" s="79" t="s">
        <v>81</v>
      </c>
      <c r="S2" s="79" t="s">
        <v>83</v>
      </c>
      <c r="T2" s="79" t="s">
        <v>256</v>
      </c>
      <c r="U2" s="79" t="s">
        <v>84</v>
      </c>
      <c r="V2" s="79" t="s">
        <v>85</v>
      </c>
      <c r="W2" s="79" t="s">
        <v>257</v>
      </c>
      <c r="X2" s="79" t="s">
        <v>87</v>
      </c>
      <c r="Y2" s="79" t="s">
        <v>88</v>
      </c>
      <c r="Z2" s="79" t="s">
        <v>89</v>
      </c>
      <c r="AA2" s="79" t="s">
        <v>90</v>
      </c>
      <c r="AB2" s="79" t="s">
        <v>91</v>
      </c>
      <c r="AC2" s="79" t="s">
        <v>92</v>
      </c>
      <c r="AD2" s="79" t="s">
        <v>93</v>
      </c>
      <c r="AE2" s="79" t="s">
        <v>94</v>
      </c>
      <c r="AF2" s="79" t="s">
        <v>96</v>
      </c>
      <c r="AG2" s="79" t="s">
        <v>97</v>
      </c>
      <c r="AH2" s="79" t="s">
        <v>98</v>
      </c>
      <c r="AI2" s="79" t="s">
        <v>101</v>
      </c>
      <c r="AJ2" s="79" t="s">
        <v>102</v>
      </c>
      <c r="AK2" s="79" t="s">
        <v>103</v>
      </c>
      <c r="AL2" s="79" t="s">
        <v>104</v>
      </c>
      <c r="AM2" s="79" t="s">
        <v>105</v>
      </c>
      <c r="AN2" s="79" t="s">
        <v>106</v>
      </c>
      <c r="AO2" s="79" t="s">
        <v>107</v>
      </c>
      <c r="AP2" s="79" t="s">
        <v>258</v>
      </c>
      <c r="AQ2" s="79" t="s">
        <v>110</v>
      </c>
      <c r="AR2" s="79" t="s">
        <v>116</v>
      </c>
      <c r="AS2" s="79" t="s">
        <v>117</v>
      </c>
      <c r="AT2" s="79" t="s">
        <v>120</v>
      </c>
      <c r="AU2" s="79" t="s">
        <v>121</v>
      </c>
      <c r="AV2" s="79" t="s">
        <v>122</v>
      </c>
      <c r="AW2" s="79" t="s">
        <v>126</v>
      </c>
      <c r="AX2" s="79" t="s">
        <v>127</v>
      </c>
      <c r="AY2" s="79" t="s">
        <v>132</v>
      </c>
      <c r="AZ2" s="79" t="s">
        <v>138</v>
      </c>
      <c r="BA2" s="79" t="s">
        <v>142</v>
      </c>
      <c r="BB2" s="79" t="s">
        <v>150</v>
      </c>
      <c r="BC2" s="79" t="s">
        <v>152</v>
      </c>
      <c r="BD2" s="79" t="s">
        <v>259</v>
      </c>
      <c r="BE2" s="79" t="s">
        <v>153</v>
      </c>
      <c r="BF2" s="79" t="s">
        <v>160</v>
      </c>
      <c r="BG2" s="79" t="s">
        <v>169</v>
      </c>
      <c r="BH2" s="79" t="s">
        <v>178</v>
      </c>
      <c r="BI2" s="79" t="s">
        <v>180</v>
      </c>
      <c r="BJ2" s="79" t="s">
        <v>182</v>
      </c>
      <c r="BK2" s="79" t="s">
        <v>193</v>
      </c>
      <c r="BL2" s="79" t="s">
        <v>197</v>
      </c>
      <c r="BM2" s="79" t="s">
        <v>203</v>
      </c>
      <c r="BN2" s="79" t="s">
        <v>208</v>
      </c>
      <c r="BO2" s="79" t="s">
        <v>215</v>
      </c>
      <c r="BP2" s="79" t="s">
        <v>217</v>
      </c>
      <c r="BQ2" s="79" t="s">
        <v>260</v>
      </c>
      <c r="BR2" s="79" t="s">
        <v>221</v>
      </c>
      <c r="BS2" s="79" t="s">
        <v>271</v>
      </c>
      <c r="BT2" s="79" t="s">
        <v>261</v>
      </c>
      <c r="BU2" s="79" t="s">
        <v>223</v>
      </c>
      <c r="BV2" s="79" t="s">
        <v>224</v>
      </c>
      <c r="BW2" s="79" t="s">
        <v>226</v>
      </c>
      <c r="BX2" s="79" t="s">
        <v>227</v>
      </c>
      <c r="BY2" s="79" t="s">
        <v>228</v>
      </c>
      <c r="BZ2" s="79" t="s">
        <v>229</v>
      </c>
      <c r="CA2" s="79" t="s">
        <v>230</v>
      </c>
      <c r="CB2" s="79" t="s">
        <v>232</v>
      </c>
      <c r="CC2" s="79" t="s">
        <v>233</v>
      </c>
      <c r="CD2" s="79" t="s">
        <v>238</v>
      </c>
      <c r="CE2" s="79" t="s">
        <v>239</v>
      </c>
      <c r="CF2" s="79" t="s">
        <v>240</v>
      </c>
      <c r="CG2" s="79" t="s">
        <v>241</v>
      </c>
      <c r="CH2" s="79" t="s">
        <v>242</v>
      </c>
      <c r="CI2" s="79" t="s">
        <v>243</v>
      </c>
      <c r="CJ2" s="79" t="s">
        <v>244</v>
      </c>
      <c r="CK2" s="79" t="s">
        <v>245</v>
      </c>
      <c r="CL2" s="79" t="s">
        <v>248</v>
      </c>
      <c r="CM2" s="79" t="s">
        <v>249</v>
      </c>
      <c r="CN2" s="79" t="s">
        <v>250</v>
      </c>
      <c r="CO2" s="79" t="s">
        <v>251</v>
      </c>
      <c r="CP2" s="79" t="s">
        <v>252</v>
      </c>
      <c r="CQ2" s="83"/>
    </row>
    <row r="3" spans="1:96" x14ac:dyDescent="0.25">
      <c r="A3" s="78" t="s">
        <v>24</v>
      </c>
      <c r="B3" s="84">
        <f>IFERROR('1.18 Wine price'!B3/'1.18 Wine price'!$B3,"")</f>
        <v>1</v>
      </c>
      <c r="C3" s="84"/>
      <c r="D3" s="84">
        <f>IFERROR('1.18 Wine price'!D3/'1.18 Wine price'!$B3,"")</f>
        <v>2.1124257975975378</v>
      </c>
      <c r="E3" s="84">
        <f>IFERROR('1.18 Wine price'!E3/'1.18 Wine price'!$B3,"")</f>
        <v>0.69616739618212331</v>
      </c>
      <c r="F3" s="84">
        <f>IFERROR('1.18 Wine price'!F3/'1.18 Wine price'!$B3,"")</f>
        <v>4.3391024726255516</v>
      </c>
      <c r="G3" s="84">
        <f>IFERROR('1.18 Wine price'!G3/'1.18 Wine price'!$B3,"")</f>
        <v>2.1900978733380141</v>
      </c>
      <c r="H3" s="84">
        <f>IFERROR('1.18 Wine price'!H3/'1.18 Wine price'!$B3,"")</f>
        <v>0.43221892784545429</v>
      </c>
      <c r="I3" s="84">
        <f>IFERROR('1.18 Wine price'!I3/'1.18 Wine price'!$B3,"")</f>
        <v>2.2335542481316506</v>
      </c>
      <c r="J3" s="84">
        <f>IFERROR('1.18 Wine price'!J3/'1.18 Wine price'!$B3,"")</f>
        <v>1.4090362771251042</v>
      </c>
      <c r="K3" s="84">
        <f>IFERROR('1.18 Wine price'!K3/'1.18 Wine price'!$B3,"")</f>
        <v>4.4311282553583071</v>
      </c>
      <c r="L3" s="84" t="str">
        <f>IFERROR('1.18 Wine price'!L3/'1.18 Wine price'!$B3,"")</f>
        <v/>
      </c>
      <c r="M3" s="84">
        <f>IFERROR('1.18 Wine price'!M3/'1.18 Wine price'!$B3,"")</f>
        <v>1.9749080241553836</v>
      </c>
      <c r="N3" s="84">
        <f>IFERROR('1.18 Wine price'!N3/'1.18 Wine price'!$B3,"")</f>
        <v>4.6221251629168547</v>
      </c>
      <c r="O3" s="84">
        <f>IFERROR('1.18 Wine price'!O3/'1.18 Wine price'!$B3,"")</f>
        <v>0.63819891798748218</v>
      </c>
      <c r="P3" s="84">
        <f>IFERROR('1.18 Wine price'!P3/'1.18 Wine price'!$B3,"")</f>
        <v>2.6852206260090186</v>
      </c>
      <c r="Q3" s="84">
        <f>IFERROR('1.18 Wine price'!Q3/'1.18 Wine price'!$B3,"")</f>
        <v>3.7172773133582346</v>
      </c>
      <c r="R3" s="84">
        <f>IFERROR('1.18 Wine price'!R3/'1.18 Wine price'!$B3,"")</f>
        <v>0.65893933107698965</v>
      </c>
      <c r="S3" s="84">
        <f>IFERROR('1.18 Wine price'!S3/'1.18 Wine price'!$B3,"")</f>
        <v>0.80384785442032269</v>
      </c>
      <c r="T3" s="84">
        <f>IFERROR('1.18 Wine price'!T3/'1.18 Wine price'!$B3,"")</f>
        <v>1.0302631685763406</v>
      </c>
      <c r="U3" s="84">
        <f>IFERROR('1.18 Wine price'!U3/'1.18 Wine price'!$B3,"")</f>
        <v>1.0247340301444925</v>
      </c>
      <c r="V3" s="84">
        <f>IFERROR('1.18 Wine price'!V3/'1.18 Wine price'!$B3,"")</f>
        <v>1.0607818444305617</v>
      </c>
      <c r="W3" s="84">
        <f>IFERROR('1.18 Wine price'!W3/'1.18 Wine price'!$B3,"")</f>
        <v>0.49832117455661851</v>
      </c>
      <c r="X3" s="84">
        <f>IFERROR('1.18 Wine price'!X3/'1.18 Wine price'!$B3,"")</f>
        <v>0.14009721621433685</v>
      </c>
      <c r="Y3" s="84">
        <f>IFERROR('1.18 Wine price'!Y3/'1.18 Wine price'!$B3,"")</f>
        <v>0.90532534182751623</v>
      </c>
      <c r="Z3" s="84">
        <f>IFERROR('1.18 Wine price'!Z3/'1.18 Wine price'!$B3,"")</f>
        <v>0.37942270289996111</v>
      </c>
      <c r="AA3" s="84">
        <f>IFERROR('1.18 Wine price'!AA3/'1.18 Wine price'!$B3,"")</f>
        <v>1.4998283477755432</v>
      </c>
      <c r="AB3" s="84">
        <f>IFERROR('1.18 Wine price'!AB3/'1.18 Wine price'!$B3,"")</f>
        <v>0.43211603388852043</v>
      </c>
      <c r="AC3" s="84">
        <f>IFERROR('1.18 Wine price'!AC3/'1.18 Wine price'!$B3,"")</f>
        <v>0.74341873249711643</v>
      </c>
      <c r="AD3" s="84">
        <f>IFERROR('1.18 Wine price'!AD3/'1.18 Wine price'!$B3,"")</f>
        <v>1.3531396297032496</v>
      </c>
      <c r="AE3" s="84">
        <f>IFERROR('1.18 Wine price'!AE3/'1.18 Wine price'!$B3,"")</f>
        <v>0.43146373486762019</v>
      </c>
      <c r="AF3" s="84">
        <f>IFERROR('1.18 Wine price'!AF3/'1.18 Wine price'!$B3,"")</f>
        <v>1.9039375942941548</v>
      </c>
      <c r="AG3" s="84">
        <f>IFERROR('1.18 Wine price'!AG3/'1.18 Wine price'!$B3,"")</f>
        <v>0.70788228863886749</v>
      </c>
      <c r="AH3" s="84">
        <f>IFERROR('1.18 Wine price'!AH3/'1.18 Wine price'!$B3,"")</f>
        <v>1.2414798991305602</v>
      </c>
      <c r="AI3" s="84">
        <f>IFERROR('1.18 Wine price'!AI3/'1.18 Wine price'!$B3,"")</f>
        <v>0.32903828623014608</v>
      </c>
      <c r="AJ3" s="84">
        <f>IFERROR('1.18 Wine price'!AJ3/'1.18 Wine price'!$B3,"")</f>
        <v>0.25395119552477297</v>
      </c>
      <c r="AK3" s="84">
        <f>IFERROR('1.18 Wine price'!AK3/'1.18 Wine price'!$B3,"")</f>
        <v>0.52292027920690964</v>
      </c>
      <c r="AL3" s="84">
        <f>IFERROR('1.18 Wine price'!AL3/'1.18 Wine price'!$B3,"")</f>
        <v>0.52279851208467598</v>
      </c>
      <c r="AM3" s="84">
        <f>IFERROR('1.18 Wine price'!AM3/'1.18 Wine price'!$B3,"")</f>
        <v>0.50589693719994822</v>
      </c>
      <c r="AN3" s="84">
        <f>IFERROR('1.18 Wine price'!AN3/'1.18 Wine price'!$B3,"")</f>
        <v>1.2692052566793817</v>
      </c>
      <c r="AO3" s="84">
        <f>IFERROR('1.18 Wine price'!AO3/'1.18 Wine price'!$B3,"")</f>
        <v>0.51368115664430458</v>
      </c>
      <c r="AP3" s="84">
        <f>IFERROR('1.18 Wine price'!AP3/'1.18 Wine price'!$B3,"")</f>
        <v>0.56250562082612077</v>
      </c>
      <c r="AQ3" s="84">
        <f>IFERROR('1.18 Wine price'!AQ3/'1.18 Wine price'!$B3,"")</f>
        <v>0.40210970736829377</v>
      </c>
      <c r="AR3" s="84">
        <f>IFERROR('1.18 Wine price'!AR3/'1.18 Wine price'!$B3,"")</f>
        <v>0.63665635852849245</v>
      </c>
      <c r="AS3" s="84">
        <f>IFERROR('1.18 Wine price'!AS3/'1.18 Wine price'!$B3,"")</f>
        <v>0.72072267856549377</v>
      </c>
      <c r="AT3" s="84">
        <f>IFERROR('1.18 Wine price'!AT3/'1.18 Wine price'!$B3,"")</f>
        <v>0.47838200604338116</v>
      </c>
      <c r="AU3" s="84">
        <f>IFERROR('1.18 Wine price'!AU3/'1.18 Wine price'!$B3,"")</f>
        <v>1.4297482794382717</v>
      </c>
      <c r="AV3" s="84">
        <f>IFERROR('1.18 Wine price'!AV3/'1.18 Wine price'!$B3,"")</f>
        <v>2.2919628907025729</v>
      </c>
      <c r="AW3" s="84">
        <f>IFERROR('1.18 Wine price'!AW3/'1.18 Wine price'!$B3,"")</f>
        <v>1.5852743327359462</v>
      </c>
      <c r="AX3" s="84">
        <f>IFERROR('1.18 Wine price'!AX3/'1.18 Wine price'!$B3,"")</f>
        <v>1.8717696940737678</v>
      </c>
      <c r="AY3" s="84">
        <f>IFERROR('1.18 Wine price'!AY3/'1.18 Wine price'!$B3,"")</f>
        <v>1.2128303629967778</v>
      </c>
      <c r="AZ3" s="84">
        <f>IFERROR('1.18 Wine price'!AZ3/'1.18 Wine price'!$B3,"")</f>
        <v>2.6190450948965864</v>
      </c>
      <c r="BA3" s="84">
        <f>IFERROR('1.18 Wine price'!BA3/'1.18 Wine price'!$B3,"")</f>
        <v>0.62696810959436322</v>
      </c>
      <c r="BB3" s="84">
        <f>IFERROR('1.18 Wine price'!BB3/'1.18 Wine price'!$B3,"")</f>
        <v>0.67491695699775278</v>
      </c>
      <c r="BC3" s="84">
        <f>IFERROR('1.18 Wine price'!BC3/'1.18 Wine price'!$B3,"")</f>
        <v>1.5916408963212312</v>
      </c>
      <c r="BD3" s="84">
        <f>IFERROR('1.18 Wine price'!BD3/'1.18 Wine price'!$B3,"")</f>
        <v>0.7721138316330366</v>
      </c>
      <c r="BE3" s="84">
        <f>IFERROR('1.18 Wine price'!BE3/'1.18 Wine price'!$B3,"")</f>
        <v>1.7130603589834508</v>
      </c>
      <c r="BF3" s="84">
        <f>IFERROR('1.18 Wine price'!BF3/'1.18 Wine price'!$B3,"")</f>
        <v>3.6938801921823132</v>
      </c>
      <c r="BG3" s="84">
        <f>IFERROR('1.18 Wine price'!BG3/'1.18 Wine price'!$B3,"")</f>
        <v>4.030034749485357</v>
      </c>
      <c r="BH3" s="84" t="str">
        <f>IFERROR('1.18 Wine price'!BH3/'1.18 Wine price'!$B3,"")</f>
        <v/>
      </c>
      <c r="BI3" s="84">
        <f>IFERROR('1.18 Wine price'!BI3/'1.18 Wine price'!$B3,"")</f>
        <v>1.7571715495386391</v>
      </c>
      <c r="BJ3" s="84">
        <f>IFERROR('1.18 Wine price'!BJ3/'1.18 Wine price'!$B3,"")</f>
        <v>2.7206448387784241</v>
      </c>
      <c r="BK3" s="84">
        <f>IFERROR('1.18 Wine price'!BK3/'1.18 Wine price'!$B3,"")</f>
        <v>1.252140191645456</v>
      </c>
      <c r="BL3" s="84">
        <f>IFERROR('1.18 Wine price'!BL3/'1.18 Wine price'!$B3,"")</f>
        <v>0.57490069175122871</v>
      </c>
      <c r="BM3" s="84" t="str">
        <f>IFERROR('1.18 Wine price'!BM3/'1.18 Wine price'!$B3,"")</f>
        <v/>
      </c>
      <c r="BN3" s="84">
        <f>IFERROR('1.18 Wine price'!BN3/'1.18 Wine price'!$B3,"")</f>
        <v>0.5186485062991526</v>
      </c>
      <c r="BO3" s="84">
        <f>IFERROR('1.18 Wine price'!BO3/'1.18 Wine price'!$B3,"")</f>
        <v>2.2063679802781864</v>
      </c>
      <c r="BP3" s="84">
        <f>IFERROR('1.18 Wine price'!BP3/'1.18 Wine price'!$B3,"")</f>
        <v>7.1050849611779752</v>
      </c>
      <c r="BQ3" s="84">
        <f>IFERROR('1.18 Wine price'!BQ3/'1.18 Wine price'!$B3,"")</f>
        <v>1.5657788596181721</v>
      </c>
      <c r="BR3" s="84">
        <f>IFERROR('1.18 Wine price'!BR3/'1.18 Wine price'!$B3,"")</f>
        <v>1.5723245424067145</v>
      </c>
      <c r="BS3" s="84">
        <f>IFERROR('1.18 Wine price'!BS3/'1.18 Wine price'!$B3,"")</f>
        <v>1.5648208324820709</v>
      </c>
      <c r="BT3" s="84">
        <f>IFERROR('1.18 Wine price'!BT3/'1.18 Wine price'!$B3,"")</f>
        <v>0.97897065514856185</v>
      </c>
      <c r="BU3" s="84">
        <f>IFERROR('1.18 Wine price'!BU3/'1.18 Wine price'!$B3,"")</f>
        <v>1.3984039015752683</v>
      </c>
      <c r="BV3" s="84">
        <f>IFERROR('1.18 Wine price'!BV3/'1.18 Wine price'!$B3,"")</f>
        <v>1.0151369175207814</v>
      </c>
      <c r="BW3" s="84">
        <f>IFERROR('1.18 Wine price'!BW3/'1.18 Wine price'!$B3,"")</f>
        <v>1.815714322599608</v>
      </c>
      <c r="BX3" s="84">
        <f>IFERROR('1.18 Wine price'!BX3/'1.18 Wine price'!$B3,"")</f>
        <v>1.5244491637134545</v>
      </c>
      <c r="BY3" s="84">
        <f>IFERROR('1.18 Wine price'!BY3/'1.18 Wine price'!$B3,"")</f>
        <v>1.153260033255481</v>
      </c>
      <c r="BZ3" s="84">
        <f>IFERROR('1.18 Wine price'!BZ3/'1.18 Wine price'!$B3,"")</f>
        <v>0.81787705400385813</v>
      </c>
      <c r="CA3" s="84">
        <f>IFERROR('1.18 Wine price'!CA3/'1.18 Wine price'!$B3,"")</f>
        <v>1.6208148245832676</v>
      </c>
      <c r="CB3" s="84">
        <f>IFERROR('1.18 Wine price'!CB3/'1.18 Wine price'!$B3,"")</f>
        <v>2.4817275601478395</v>
      </c>
      <c r="CC3" s="84">
        <f>IFERROR('1.18 Wine price'!CC3/'1.18 Wine price'!$B3,"")</f>
        <v>0.57208169190340818</v>
      </c>
      <c r="CD3" s="84">
        <f>IFERROR('1.18 Wine price'!CD3/'1.18 Wine price'!$B3,"")</f>
        <v>0.794588769646841</v>
      </c>
      <c r="CE3" s="84">
        <f>IFERROR('1.18 Wine price'!CE3/'1.18 Wine price'!$B3,"")</f>
        <v>2.6551701247483357</v>
      </c>
      <c r="CF3" s="84">
        <f>IFERROR('1.18 Wine price'!CF3/'1.18 Wine price'!$B3,"")</f>
        <v>0.7127695014778973</v>
      </c>
      <c r="CG3" s="84">
        <f>IFERROR('1.18 Wine price'!CG3/'1.18 Wine price'!$B3,"")</f>
        <v>0.50671433772666985</v>
      </c>
      <c r="CH3" s="84">
        <f>IFERROR('1.18 Wine price'!CH3/'1.18 Wine price'!$B3,"")</f>
        <v>1.7632918924327801</v>
      </c>
      <c r="CI3" s="84">
        <f>IFERROR('1.18 Wine price'!CI3/'1.18 Wine price'!$B3,"")</f>
        <v>1.617514610731829</v>
      </c>
      <c r="CJ3" s="84">
        <f>IFERROR('1.18 Wine price'!CJ3/'1.18 Wine price'!$B3,"")</f>
        <v>1.2353679980886865</v>
      </c>
      <c r="CK3" s="84">
        <f>IFERROR('1.18 Wine price'!CK3/'1.18 Wine price'!$B3,"")</f>
        <v>1.7646717041556725</v>
      </c>
      <c r="CL3" s="84">
        <f>IFERROR('1.18 Wine price'!CL3/'1.18 Wine price'!$B3,"")</f>
        <v>1.3853861898255866</v>
      </c>
      <c r="CM3" s="84">
        <f>IFERROR('1.18 Wine price'!CM3/'1.18 Wine price'!$B3,"")</f>
        <v>0.22730352692328215</v>
      </c>
      <c r="CN3" s="84">
        <f>IFERROR('1.18 Wine price'!CN3/'1.18 Wine price'!$B3,"")</f>
        <v>1.4732977143830011</v>
      </c>
      <c r="CO3" s="84">
        <f>IFERROR('1.18 Wine price'!CO3/'1.18 Wine price'!$B3,"")</f>
        <v>0.47641521866577574</v>
      </c>
      <c r="CP3" s="84">
        <f>IFERROR('1.18 Wine price'!CP3/'1.18 Wine price'!$B3,"")</f>
        <v>0.92704239761287965</v>
      </c>
      <c r="CQ3" s="83"/>
      <c r="CR3" s="88"/>
    </row>
    <row r="4" spans="1:96" x14ac:dyDescent="0.25">
      <c r="A4" s="78" t="s">
        <v>25</v>
      </c>
      <c r="B4" s="84">
        <f>IFERROR('1.18 Wine price'!B4/'1.18 Wine price'!$B4,"")</f>
        <v>1</v>
      </c>
      <c r="C4" s="84">
        <f>IFERROR('1.18 Wine price'!C4/'1.18 Wine price'!$B4,"")</f>
        <v>1.286539728723866</v>
      </c>
      <c r="D4" s="84">
        <f>IFERROR('1.18 Wine price'!D4/'1.18 Wine price'!$B4,"")</f>
        <v>1.8127387056183291</v>
      </c>
      <c r="E4" s="84">
        <f>IFERROR('1.18 Wine price'!E4/'1.18 Wine price'!$B4,"")</f>
        <v>0.6788060413428042</v>
      </c>
      <c r="F4" s="84">
        <f>IFERROR('1.18 Wine price'!F4/'1.18 Wine price'!$B4,"")</f>
        <v>4.2812919707831778</v>
      </c>
      <c r="G4" s="84">
        <f>IFERROR('1.18 Wine price'!G4/'1.18 Wine price'!$B4,"")</f>
        <v>1.9468443751666238</v>
      </c>
      <c r="H4" s="84">
        <f>IFERROR('1.18 Wine price'!H4/'1.18 Wine price'!$B4,"")</f>
        <v>0.45714839077546782</v>
      </c>
      <c r="I4" s="84">
        <f>IFERROR('1.18 Wine price'!I4/'1.18 Wine price'!$B4,"")</f>
        <v>2.1692941380395632</v>
      </c>
      <c r="J4" s="84">
        <f>IFERROR('1.18 Wine price'!J4/'1.18 Wine price'!$B4,"")</f>
        <v>1.3996315856304786</v>
      </c>
      <c r="K4" s="84">
        <f>IFERROR('1.18 Wine price'!K4/'1.18 Wine price'!$B4,"")</f>
        <v>4.730693101651914</v>
      </c>
      <c r="L4" s="84" t="str">
        <f>IFERROR('1.18 Wine price'!L4/'1.18 Wine price'!$B4,"")</f>
        <v/>
      </c>
      <c r="M4" s="84">
        <f>IFERROR('1.18 Wine price'!M4/'1.18 Wine price'!$B4,"")</f>
        <v>1.8158215945734624</v>
      </c>
      <c r="N4" s="84">
        <f>IFERROR('1.18 Wine price'!N4/'1.18 Wine price'!$B4,"")</f>
        <v>3.9707609742115784</v>
      </c>
      <c r="O4" s="84">
        <f>IFERROR('1.18 Wine price'!O4/'1.18 Wine price'!$B4,"")</f>
        <v>0.79105003783121264</v>
      </c>
      <c r="P4" s="84">
        <f>IFERROR('1.18 Wine price'!P4/'1.18 Wine price'!$B4,"")</f>
        <v>2.6512845014145632</v>
      </c>
      <c r="Q4" s="84">
        <f>IFERROR('1.18 Wine price'!Q4/'1.18 Wine price'!$B4,"")</f>
        <v>3.9376199179438958</v>
      </c>
      <c r="R4" s="84">
        <f>IFERROR('1.18 Wine price'!R4/'1.18 Wine price'!$B4,"")</f>
        <v>0.82066503985646122</v>
      </c>
      <c r="S4" s="84">
        <f>IFERROR('1.18 Wine price'!S4/'1.18 Wine price'!$B4,"")</f>
        <v>0.74131622105741701</v>
      </c>
      <c r="T4" s="84">
        <f>IFERROR('1.18 Wine price'!T4/'1.18 Wine price'!$B4,"")</f>
        <v>1.0892512147907674</v>
      </c>
      <c r="U4" s="84">
        <f>IFERROR('1.18 Wine price'!U4/'1.18 Wine price'!$B4,"")</f>
        <v>1.0717252756241125</v>
      </c>
      <c r="V4" s="84">
        <f>IFERROR('1.18 Wine price'!V4/'1.18 Wine price'!$B4,"")</f>
        <v>1.187600659823064</v>
      </c>
      <c r="W4" s="84">
        <f>IFERROR('1.18 Wine price'!W4/'1.18 Wine price'!$B4,"")</f>
        <v>0.52096688855105922</v>
      </c>
      <c r="X4" s="84">
        <f>IFERROR('1.18 Wine price'!X4/'1.18 Wine price'!$B4,"")</f>
        <v>0.11866751024220458</v>
      </c>
      <c r="Y4" s="84">
        <f>IFERROR('1.18 Wine price'!Y4/'1.18 Wine price'!$B4,"")</f>
        <v>0.91214976960003924</v>
      </c>
      <c r="Z4" s="84">
        <f>IFERROR('1.18 Wine price'!Z4/'1.18 Wine price'!$B4,"")</f>
        <v>0.38262077365375535</v>
      </c>
      <c r="AA4" s="84">
        <f>IFERROR('1.18 Wine price'!AA4/'1.18 Wine price'!$B4,"")</f>
        <v>1.5438394491515859</v>
      </c>
      <c r="AB4" s="84">
        <f>IFERROR('1.18 Wine price'!AB4/'1.18 Wine price'!$B4,"")</f>
        <v>0.49453791100964506</v>
      </c>
      <c r="AC4" s="84">
        <f>IFERROR('1.18 Wine price'!AC4/'1.18 Wine price'!$B4,"")</f>
        <v>0.74235966039607759</v>
      </c>
      <c r="AD4" s="84">
        <f>IFERROR('1.18 Wine price'!AD4/'1.18 Wine price'!$B4,"")</f>
        <v>1.2674099037769875</v>
      </c>
      <c r="AE4" s="84">
        <f>IFERROR('1.18 Wine price'!AE4/'1.18 Wine price'!$B4,"")</f>
        <v>0.50774777219128497</v>
      </c>
      <c r="AF4" s="84">
        <f>IFERROR('1.18 Wine price'!AF4/'1.18 Wine price'!$B4,"")</f>
        <v>1.9536707721387045</v>
      </c>
      <c r="AG4" s="84">
        <f>IFERROR('1.18 Wine price'!AG4/'1.18 Wine price'!$B4,"")</f>
        <v>0.7402423555287786</v>
      </c>
      <c r="AH4" s="84">
        <f>IFERROR('1.18 Wine price'!AH4/'1.18 Wine price'!$B4,"")</f>
        <v>1.345020409853833</v>
      </c>
      <c r="AI4" s="84">
        <f>IFERROR('1.18 Wine price'!AI4/'1.18 Wine price'!$B4,"")</f>
        <v>0.34466132850691122</v>
      </c>
      <c r="AJ4" s="84">
        <f>IFERROR('1.18 Wine price'!AJ4/'1.18 Wine price'!$B4,"")</f>
        <v>0.2671198815162007</v>
      </c>
      <c r="AK4" s="84">
        <f>IFERROR('1.18 Wine price'!AK4/'1.18 Wine price'!$B4,"")</f>
        <v>0.52677601541758801</v>
      </c>
      <c r="AL4" s="84">
        <f>IFERROR('1.18 Wine price'!AL4/'1.18 Wine price'!$B4,"")</f>
        <v>0.90809003501668073</v>
      </c>
      <c r="AM4" s="84">
        <f>IFERROR('1.18 Wine price'!AM4/'1.18 Wine price'!$B4,"")</f>
        <v>0.54327354253791948</v>
      </c>
      <c r="AN4" s="84">
        <f>IFERROR('1.18 Wine price'!AN4/'1.18 Wine price'!$B4,"")</f>
        <v>1.3250407113989628</v>
      </c>
      <c r="AO4" s="84">
        <f>IFERROR('1.18 Wine price'!AO4/'1.18 Wine price'!$B4,"")</f>
        <v>0.56997137555931809</v>
      </c>
      <c r="AP4" s="84">
        <f>IFERROR('1.18 Wine price'!AP4/'1.18 Wine price'!$B4,"")</f>
        <v>0.35816525193460741</v>
      </c>
      <c r="AQ4" s="84">
        <f>IFERROR('1.18 Wine price'!AQ4/'1.18 Wine price'!$B4,"")</f>
        <v>0.13346223173646266</v>
      </c>
      <c r="AR4" s="84">
        <f>IFERROR('1.18 Wine price'!AR4/'1.18 Wine price'!$B4,"")</f>
        <v>0.72756179341143823</v>
      </c>
      <c r="AS4" s="84">
        <f>IFERROR('1.18 Wine price'!AS4/'1.18 Wine price'!$B4,"")</f>
        <v>0.58587140037418983</v>
      </c>
      <c r="AT4" s="84">
        <f>IFERROR('1.18 Wine price'!AT4/'1.18 Wine price'!$B4,"")</f>
        <v>0.35404347915231055</v>
      </c>
      <c r="AU4" s="84">
        <f>IFERROR('1.18 Wine price'!AU4/'1.18 Wine price'!$B4,"")</f>
        <v>1.2138875260837025</v>
      </c>
      <c r="AV4" s="84">
        <f>IFERROR('1.18 Wine price'!AV4/'1.18 Wine price'!$B4,"")</f>
        <v>2.1734367133689148</v>
      </c>
      <c r="AW4" s="84">
        <f>IFERROR('1.18 Wine price'!AW4/'1.18 Wine price'!$B4,"")</f>
        <v>1.3281085618713879</v>
      </c>
      <c r="AX4" s="84">
        <f>IFERROR('1.18 Wine price'!AX4/'1.18 Wine price'!$B4,"")</f>
        <v>1.9501474704756951</v>
      </c>
      <c r="AY4" s="84">
        <f>IFERROR('1.18 Wine price'!AY4/'1.18 Wine price'!$B4,"")</f>
        <v>1.2763160274251499</v>
      </c>
      <c r="AZ4" s="84">
        <f>IFERROR('1.18 Wine price'!AZ4/'1.18 Wine price'!$B4,"")</f>
        <v>2.5083835310236826</v>
      </c>
      <c r="BA4" s="84">
        <f>IFERROR('1.18 Wine price'!BA4/'1.18 Wine price'!$B4,"")</f>
        <v>0.61681493633088358</v>
      </c>
      <c r="BB4" s="84">
        <f>IFERROR('1.18 Wine price'!BB4/'1.18 Wine price'!$B4,"")</f>
        <v>0.58556205972045383</v>
      </c>
      <c r="BC4" s="84">
        <f>IFERROR('1.18 Wine price'!BC4/'1.18 Wine price'!$B4,"")</f>
        <v>1.3903829187650789</v>
      </c>
      <c r="BD4" s="84">
        <f>IFERROR('1.18 Wine price'!BD4/'1.18 Wine price'!$B4,"")</f>
        <v>0.70791290030572251</v>
      </c>
      <c r="BE4" s="84">
        <f>IFERROR('1.18 Wine price'!BE4/'1.18 Wine price'!$B4,"")</f>
        <v>1.6298206276137586</v>
      </c>
      <c r="BF4" s="84">
        <f>IFERROR('1.18 Wine price'!BF4/'1.18 Wine price'!$B4,"")</f>
        <v>4.0102219528372833</v>
      </c>
      <c r="BG4" s="84">
        <f>IFERROR('1.18 Wine price'!BG4/'1.18 Wine price'!$B4,"")</f>
        <v>2.2011827139651139</v>
      </c>
      <c r="BH4" s="84" t="str">
        <f>IFERROR('1.18 Wine price'!BH4/'1.18 Wine price'!$B4,"")</f>
        <v/>
      </c>
      <c r="BI4" s="84">
        <f>IFERROR('1.18 Wine price'!BI4/'1.18 Wine price'!$B4,"")</f>
        <v>2.505067482399673</v>
      </c>
      <c r="BJ4" s="84">
        <f>IFERROR('1.18 Wine price'!BJ4/'1.18 Wine price'!$B4,"")</f>
        <v>2.6723779521602116</v>
      </c>
      <c r="BK4" s="84">
        <f>IFERROR('1.18 Wine price'!BK4/'1.18 Wine price'!$B4,"")</f>
        <v>1.2552963300037872</v>
      </c>
      <c r="BL4" s="84">
        <f>IFERROR('1.18 Wine price'!BL4/'1.18 Wine price'!$B4,"")</f>
        <v>0.61881989208492105</v>
      </c>
      <c r="BM4" s="84" t="str">
        <f>IFERROR('1.18 Wine price'!BM4/'1.18 Wine price'!$B4,"")</f>
        <v/>
      </c>
      <c r="BN4" s="84">
        <f>IFERROR('1.18 Wine price'!BN4/'1.18 Wine price'!$B4,"")</f>
        <v>0.42349975193723033</v>
      </c>
      <c r="BO4" s="84">
        <f>IFERROR('1.18 Wine price'!BO4/'1.18 Wine price'!$B4,"")</f>
        <v>1.9668831533749895</v>
      </c>
      <c r="BP4" s="84">
        <f>IFERROR('1.18 Wine price'!BP4/'1.18 Wine price'!$B4,"")</f>
        <v>6.4222742713335084</v>
      </c>
      <c r="BQ4" s="84">
        <f>IFERROR('1.18 Wine price'!BQ4/'1.18 Wine price'!$B4,"")</f>
        <v>1.5745840713632471</v>
      </c>
      <c r="BR4" s="84">
        <f>IFERROR('1.18 Wine price'!BR4/'1.18 Wine price'!$B4,"")</f>
        <v>1.5505551046280446</v>
      </c>
      <c r="BS4" s="84">
        <f>IFERROR('1.18 Wine price'!BS4/'1.18 Wine price'!$B4,"")</f>
        <v>1.5786559193875003</v>
      </c>
      <c r="BT4" s="84">
        <f>IFERROR('1.18 Wine price'!BT4/'1.18 Wine price'!$B4,"")</f>
        <v>1.0239203219344042</v>
      </c>
      <c r="BU4" s="84">
        <f>IFERROR('1.18 Wine price'!BU4/'1.18 Wine price'!$B4,"")</f>
        <v>1.4502956663837057</v>
      </c>
      <c r="BV4" s="84">
        <f>IFERROR('1.18 Wine price'!BV4/'1.18 Wine price'!$B4,"")</f>
        <v>1.0625751949716455</v>
      </c>
      <c r="BW4" s="84">
        <f>IFERROR('1.18 Wine price'!BW4/'1.18 Wine price'!$B4,"")</f>
        <v>1.9908087317732008</v>
      </c>
      <c r="BX4" s="84">
        <f>IFERROR('1.18 Wine price'!BX4/'1.18 Wine price'!$B4,"")</f>
        <v>1.5212103049878445</v>
      </c>
      <c r="BY4" s="84">
        <f>IFERROR('1.18 Wine price'!BY4/'1.18 Wine price'!$B4,"")</f>
        <v>1.2079333702118815</v>
      </c>
      <c r="BZ4" s="84">
        <f>IFERROR('1.18 Wine price'!BZ4/'1.18 Wine price'!$B4,"")</f>
        <v>0.78084828135656048</v>
      </c>
      <c r="CA4" s="84">
        <f>IFERROR('1.18 Wine price'!CA4/'1.18 Wine price'!$B4,"")</f>
        <v>1.7177489573998437</v>
      </c>
      <c r="CB4" s="84">
        <f>IFERROR('1.18 Wine price'!CB4/'1.18 Wine price'!$B4,"")</f>
        <v>2.5491968357288659</v>
      </c>
      <c r="CC4" s="84">
        <f>IFERROR('1.18 Wine price'!CC4/'1.18 Wine price'!$B4,"")</f>
        <v>0.62880799159385592</v>
      </c>
      <c r="CD4" s="84">
        <f>IFERROR('1.18 Wine price'!CD4/'1.18 Wine price'!$B4,"")</f>
        <v>0.80292841898472089</v>
      </c>
      <c r="CE4" s="84">
        <f>IFERROR('1.18 Wine price'!CE4/'1.18 Wine price'!$B4,"")</f>
        <v>2.9364517297643848</v>
      </c>
      <c r="CF4" s="84">
        <f>IFERROR('1.18 Wine price'!CF4/'1.18 Wine price'!$B4,"")</f>
        <v>0.74332173436311066</v>
      </c>
      <c r="CG4" s="84">
        <f>IFERROR('1.18 Wine price'!CG4/'1.18 Wine price'!$B4,"")</f>
        <v>0.527346623412564</v>
      </c>
      <c r="CH4" s="84">
        <f>IFERROR('1.18 Wine price'!CH4/'1.18 Wine price'!$B4,"")</f>
        <v>1.7736168447776886</v>
      </c>
      <c r="CI4" s="84">
        <f>IFERROR('1.18 Wine price'!CI4/'1.18 Wine price'!$B4,"")</f>
        <v>1.7120705239680176</v>
      </c>
      <c r="CJ4" s="84">
        <f>IFERROR('1.18 Wine price'!CJ4/'1.18 Wine price'!$B4,"")</f>
        <v>1.1863374718193975</v>
      </c>
      <c r="CK4" s="84">
        <f>IFERROR('1.18 Wine price'!CK4/'1.18 Wine price'!$B4,"")</f>
        <v>1.8037604676086429</v>
      </c>
      <c r="CL4" s="84">
        <f>IFERROR('1.18 Wine price'!CL4/'1.18 Wine price'!$B4,"")</f>
        <v>1.3600243004102732</v>
      </c>
      <c r="CM4" s="84">
        <f>IFERROR('1.18 Wine price'!CM4/'1.18 Wine price'!$B4,"")</f>
        <v>0.25187490883901448</v>
      </c>
      <c r="CN4" s="84">
        <f>IFERROR('1.18 Wine price'!CN4/'1.18 Wine price'!$B4,"")</f>
        <v>1.5113409736517938</v>
      </c>
      <c r="CO4" s="84">
        <f>IFERROR('1.18 Wine price'!CO4/'1.18 Wine price'!$B4,"")</f>
        <v>0.43439731479298677</v>
      </c>
      <c r="CP4" s="84">
        <f>IFERROR('1.18 Wine price'!CP4/'1.18 Wine price'!$B4,"")</f>
        <v>0.91417291547686197</v>
      </c>
      <c r="CR4" s="88"/>
    </row>
    <row r="5" spans="1:96" x14ac:dyDescent="0.25">
      <c r="A5" s="78" t="s">
        <v>26</v>
      </c>
      <c r="B5" s="84">
        <f>IFERROR('1.18 Wine price'!B5/'1.18 Wine price'!$B5,"")</f>
        <v>1</v>
      </c>
      <c r="C5" s="84"/>
      <c r="D5" s="84"/>
      <c r="E5" s="84">
        <f>IFERROR('1.18 Wine price'!E5/'1.18 Wine price'!$B5,"")</f>
        <v>0.59636058839419159</v>
      </c>
      <c r="F5" s="84">
        <f>IFERROR('1.18 Wine price'!F5/'1.18 Wine price'!$B5,"")</f>
        <v>3.7707448497353377</v>
      </c>
      <c r="G5" s="84">
        <f>IFERROR('1.18 Wine price'!G5/'1.18 Wine price'!$B5,"")</f>
        <v>1.7998746917618638</v>
      </c>
      <c r="H5" s="84">
        <f>IFERROR('1.18 Wine price'!H5/'1.18 Wine price'!$B5,"")</f>
        <v>0.46155087816415885</v>
      </c>
      <c r="I5" s="84">
        <f>IFERROR('1.18 Wine price'!I5/'1.18 Wine price'!$B5,"")</f>
        <v>2.1014834132087041</v>
      </c>
      <c r="J5" s="84">
        <f>IFERROR('1.18 Wine price'!J5/'1.18 Wine price'!$B5,"")</f>
        <v>1.3776587644150926</v>
      </c>
      <c r="K5" s="84">
        <f>IFERROR('1.18 Wine price'!K5/'1.18 Wine price'!$B5,"")</f>
        <v>3.612721453374264</v>
      </c>
      <c r="L5" s="84" t="str">
        <f>IFERROR('1.18 Wine price'!L5/'1.18 Wine price'!$B5,"")</f>
        <v/>
      </c>
      <c r="M5" s="84">
        <f>IFERROR('1.18 Wine price'!M5/'1.18 Wine price'!$B5,"")</f>
        <v>1.3620673343062755</v>
      </c>
      <c r="N5" s="84">
        <f>IFERROR('1.18 Wine price'!N5/'1.18 Wine price'!$B5,"")</f>
        <v>3.6862298491939676</v>
      </c>
      <c r="O5" s="84">
        <f>IFERROR('1.18 Wine price'!O5/'1.18 Wine price'!$B5,"")</f>
        <v>0.76983057386811593</v>
      </c>
      <c r="P5" s="84">
        <f>IFERROR('1.18 Wine price'!P5/'1.18 Wine price'!$B5,"")</f>
        <v>2.4302362110613456</v>
      </c>
      <c r="Q5" s="84">
        <f>IFERROR('1.18 Wine price'!Q5/'1.18 Wine price'!$B5,"")</f>
        <v>3.7882497735393286</v>
      </c>
      <c r="R5" s="84">
        <f>IFERROR('1.18 Wine price'!R5/'1.18 Wine price'!$B5,"")</f>
        <v>0.72022012815996506</v>
      </c>
      <c r="S5" s="84">
        <f>IFERROR('1.18 Wine price'!S5/'1.18 Wine price'!$B5,"")</f>
        <v>0.64918260278798245</v>
      </c>
      <c r="T5" s="84">
        <f>IFERROR('1.18 Wine price'!T5/'1.18 Wine price'!$B5,"")</f>
        <v>1.1699417140556592</v>
      </c>
      <c r="U5" s="84">
        <f>IFERROR('1.18 Wine price'!U5/'1.18 Wine price'!$B5,"")</f>
        <v>1.1473741278303882</v>
      </c>
      <c r="V5" s="84">
        <f>IFERROR('1.18 Wine price'!V5/'1.18 Wine price'!$B5,"")</f>
        <v>1.2978247026655259</v>
      </c>
      <c r="W5" s="84">
        <f>IFERROR('1.18 Wine price'!W5/'1.18 Wine price'!$B5,"")</f>
        <v>0.53414836985686387</v>
      </c>
      <c r="X5" s="84">
        <f>IFERROR('1.18 Wine price'!X5/'1.18 Wine price'!$B5,"")</f>
        <v>0.12595059919778281</v>
      </c>
      <c r="Y5" s="84">
        <f>IFERROR('1.18 Wine price'!Y5/'1.18 Wine price'!$B5,"")</f>
        <v>0.86452018148637655</v>
      </c>
      <c r="Z5" s="84">
        <f>IFERROR('1.18 Wine price'!Z5/'1.18 Wine price'!$B5,"")</f>
        <v>0.40914139952694883</v>
      </c>
      <c r="AA5" s="84">
        <f>IFERROR('1.18 Wine price'!AA5/'1.18 Wine price'!$B5,"")</f>
        <v>1.6014705746373046</v>
      </c>
      <c r="AB5" s="84">
        <f>IFERROR('1.18 Wine price'!AB5/'1.18 Wine price'!$B5,"")</f>
        <v>0.49869838845973191</v>
      </c>
      <c r="AC5" s="84">
        <f>IFERROR('1.18 Wine price'!AC5/'1.18 Wine price'!$B5,"")</f>
        <v>0.80643034237498512</v>
      </c>
      <c r="AD5" s="84">
        <f>IFERROR('1.18 Wine price'!AD5/'1.18 Wine price'!$B5,"")</f>
        <v>1.1489547581903277</v>
      </c>
      <c r="AE5" s="84">
        <f>IFERROR('1.18 Wine price'!AE5/'1.18 Wine price'!$B5,"")</f>
        <v>0.54300054121647801</v>
      </c>
      <c r="AF5" s="84">
        <f>IFERROR('1.18 Wine price'!AF5/'1.18 Wine price'!$B5,"")</f>
        <v>1.9597091238488249</v>
      </c>
      <c r="AG5" s="84">
        <f>IFERROR('1.18 Wine price'!AG5/'1.18 Wine price'!$B5,"")</f>
        <v>0.7956974988676967</v>
      </c>
      <c r="AH5" s="84">
        <f>IFERROR('1.18 Wine price'!AH5/'1.18 Wine price'!$B5,"")</f>
        <v>1.3775453721961193</v>
      </c>
      <c r="AI5" s="84">
        <f>IFERROR('1.18 Wine price'!AI5/'1.18 Wine price'!$B5,"")</f>
        <v>0.33213821703176982</v>
      </c>
      <c r="AJ5" s="84">
        <f>IFERROR('1.18 Wine price'!AJ5/'1.18 Wine price'!$B5,"")</f>
        <v>0.28538553671179107</v>
      </c>
      <c r="AK5" s="84">
        <f>IFERROR('1.18 Wine price'!AK5/'1.18 Wine price'!$B5,"")</f>
        <v>0.52413513868785122</v>
      </c>
      <c r="AL5" s="84">
        <f>IFERROR('1.18 Wine price'!AL5/'1.18 Wine price'!$B5,"")</f>
        <v>1.1565722854720637</v>
      </c>
      <c r="AM5" s="84">
        <f>IFERROR('1.18 Wine price'!AM5/'1.18 Wine price'!$B5,"")</f>
        <v>0.60671451696777534</v>
      </c>
      <c r="AN5" s="84">
        <f>IFERROR('1.18 Wine price'!AN5/'1.18 Wine price'!$B5,"")</f>
        <v>1.3840512507597076</v>
      </c>
      <c r="AO5" s="84">
        <f>IFERROR('1.18 Wine price'!AO5/'1.18 Wine price'!$B5,"")</f>
        <v>0.50405757133511142</v>
      </c>
      <c r="AP5" s="84">
        <f>IFERROR('1.18 Wine price'!AP5/'1.18 Wine price'!$B5,"")</f>
        <v>0.32511467256957005</v>
      </c>
      <c r="AQ5" s="84">
        <f>IFERROR('1.18 Wine price'!AQ5/'1.18 Wine price'!$B5,"")</f>
        <v>0.13357501957916099</v>
      </c>
      <c r="AR5" s="84">
        <f>IFERROR('1.18 Wine price'!AR5/'1.18 Wine price'!$B5,"")</f>
        <v>1.0053354134165366</v>
      </c>
      <c r="AS5" s="84">
        <f>IFERROR('1.18 Wine price'!AS5/'1.18 Wine price'!$B5,"")</f>
        <v>0.55893703493034652</v>
      </c>
      <c r="AT5" s="84">
        <f>IFERROR('1.18 Wine price'!AT5/'1.18 Wine price'!$B5,"")</f>
        <v>0.2892191036506454</v>
      </c>
      <c r="AU5" s="84">
        <f>IFERROR('1.18 Wine price'!AU5/'1.18 Wine price'!$B5,"")</f>
        <v>0.92734856491033812</v>
      </c>
      <c r="AV5" s="84">
        <f>IFERROR('1.18 Wine price'!AV5/'1.18 Wine price'!$B5,"")</f>
        <v>1.9863481958633182</v>
      </c>
      <c r="AW5" s="84">
        <f>IFERROR('1.18 Wine price'!AW5/'1.18 Wine price'!$B5,"")</f>
        <v>1.1220840420713603</v>
      </c>
      <c r="AX5" s="84">
        <f>IFERROR('1.18 Wine price'!AX5/'1.18 Wine price'!$B5,"")</f>
        <v>1.6200346324703425</v>
      </c>
      <c r="AY5" s="84">
        <f>IFERROR('1.18 Wine price'!AY5/'1.18 Wine price'!$B5,"")</f>
        <v>1.0701957626692162</v>
      </c>
      <c r="AZ5" s="84">
        <f>IFERROR('1.18 Wine price'!AZ5/'1.18 Wine price'!$B5,"")</f>
        <v>1.9814836696693674</v>
      </c>
      <c r="BA5" s="84">
        <f>IFERROR('1.18 Wine price'!BA5/'1.18 Wine price'!$B5,"")</f>
        <v>0.57131157633402108</v>
      </c>
      <c r="BB5" s="84">
        <f>IFERROR('1.18 Wine price'!BB5/'1.18 Wine price'!$B5,"")</f>
        <v>0.40617204005048246</v>
      </c>
      <c r="BC5" s="84">
        <f>IFERROR('1.18 Wine price'!BC5/'1.18 Wine price'!$B5,"")</f>
        <v>1.4074695787831513</v>
      </c>
      <c r="BD5" s="84">
        <f>IFERROR('1.18 Wine price'!BD5/'1.18 Wine price'!$B5,"")</f>
        <v>0.78151025099819182</v>
      </c>
      <c r="BE5" s="84">
        <f>IFERROR('1.18 Wine price'!BE5/'1.18 Wine price'!$B5,"")</f>
        <v>1.5164631656795022</v>
      </c>
      <c r="BF5" s="84">
        <f>IFERROR('1.18 Wine price'!BF5/'1.18 Wine price'!$B5,"")</f>
        <v>1.5209751899753408</v>
      </c>
      <c r="BG5" s="84">
        <f>IFERROR('1.18 Wine price'!BG5/'1.18 Wine price'!$B5,"")</f>
        <v>2.1079613507120927</v>
      </c>
      <c r="BH5" s="84" t="str">
        <f>IFERROR('1.18 Wine price'!BH5/'1.18 Wine price'!$B5,"")</f>
        <v/>
      </c>
      <c r="BI5" s="84">
        <f>IFERROR('1.18 Wine price'!BI5/'1.18 Wine price'!$B5,"")</f>
        <v>2.3287953969771693</v>
      </c>
      <c r="BJ5" s="84">
        <f>IFERROR('1.18 Wine price'!BJ5/'1.18 Wine price'!$B5,"")</f>
        <v>2.6012413752916839</v>
      </c>
      <c r="BK5" s="84">
        <f>IFERROR('1.18 Wine price'!BK5/'1.18 Wine price'!$B5,"")</f>
        <v>1.2755868686360357</v>
      </c>
      <c r="BL5" s="84">
        <f>IFERROR('1.18 Wine price'!BL5/'1.18 Wine price'!$B5,"")</f>
        <v>0.62292960428094546</v>
      </c>
      <c r="BM5" s="84" t="str">
        <f>IFERROR('1.18 Wine price'!BM5/'1.18 Wine price'!$B5,"")</f>
        <v/>
      </c>
      <c r="BN5" s="84">
        <f>IFERROR('1.18 Wine price'!BN5/'1.18 Wine price'!$B5,"")</f>
        <v>0.56497568110609719</v>
      </c>
      <c r="BO5" s="84">
        <f>IFERROR('1.18 Wine price'!BO5/'1.18 Wine price'!$B5,"")</f>
        <v>1.8661450486069933</v>
      </c>
      <c r="BP5" s="84">
        <f>IFERROR('1.18 Wine price'!BP5/'1.18 Wine price'!$B5,"")</f>
        <v>5.3254979618539577</v>
      </c>
      <c r="BQ5" s="84">
        <f>IFERROR('1.18 Wine price'!BQ5/'1.18 Wine price'!$B5,"")</f>
        <v>1.425848313147791</v>
      </c>
      <c r="BR5" s="84">
        <f>IFERROR('1.18 Wine price'!BR5/'1.18 Wine price'!$B5,"")</f>
        <v>1.5722040041039826</v>
      </c>
      <c r="BS5" s="84">
        <f>IFERROR('1.18 Wine price'!BS5/'1.18 Wine price'!$B5,"")</f>
        <v>1.4046635318064766</v>
      </c>
      <c r="BT5" s="84">
        <f>IFERROR('1.18 Wine price'!BT5/'1.18 Wine price'!$B5,"")</f>
        <v>1.0789670847073471</v>
      </c>
      <c r="BU5" s="84">
        <f>IFERROR('1.18 Wine price'!BU5/'1.18 Wine price'!$B5,"")</f>
        <v>1.5027691362452371</v>
      </c>
      <c r="BV5" s="84">
        <f>IFERROR('1.18 Wine price'!BV5/'1.18 Wine price'!$B5,"")</f>
        <v>1.1283076362771085</v>
      </c>
      <c r="BW5" s="84">
        <f>IFERROR('1.18 Wine price'!BW5/'1.18 Wine price'!$B5,"")</f>
        <v>2.0944487779511176</v>
      </c>
      <c r="BX5" s="84">
        <f>IFERROR('1.18 Wine price'!BX5/'1.18 Wine price'!$B5,"")</f>
        <v>1.6331835941824768</v>
      </c>
      <c r="BY5" s="84">
        <f>IFERROR('1.18 Wine price'!BY5/'1.18 Wine price'!$B5,"")</f>
        <v>1.29486201967755</v>
      </c>
      <c r="BZ5" s="84">
        <f>IFERROR('1.18 Wine price'!BZ5/'1.18 Wine price'!$B5,"")</f>
        <v>0.79521663999930359</v>
      </c>
      <c r="CA5" s="84">
        <f>IFERROR('1.18 Wine price'!CA5/'1.18 Wine price'!$B5,"")</f>
        <v>1.8544824521752747</v>
      </c>
      <c r="CB5" s="84">
        <f>IFERROR('1.18 Wine price'!CB5/'1.18 Wine price'!$B5,"")</f>
        <v>2.6709491822253533</v>
      </c>
      <c r="CC5" s="84">
        <f>IFERROR('1.18 Wine price'!CC5/'1.18 Wine price'!$B5,"")</f>
        <v>0.71042351290825823</v>
      </c>
      <c r="CD5" s="84">
        <f>IFERROR('1.18 Wine price'!CD5/'1.18 Wine price'!$B5,"")</f>
        <v>0.83099304783845884</v>
      </c>
      <c r="CE5" s="84">
        <f>IFERROR('1.18 Wine price'!CE5/'1.18 Wine price'!$B5,"")</f>
        <v>2.881277941250477</v>
      </c>
      <c r="CF5" s="84">
        <f>IFERROR('1.18 Wine price'!CF5/'1.18 Wine price'!$B5,"")</f>
        <v>0.7933745326369166</v>
      </c>
      <c r="CG5" s="84">
        <f>IFERROR('1.18 Wine price'!CG5/'1.18 Wine price'!$B5,"")</f>
        <v>0.57152521773942233</v>
      </c>
      <c r="CH5" s="84">
        <f>IFERROR('1.18 Wine price'!CH5/'1.18 Wine price'!$B5,"")</f>
        <v>1.7851698331690384</v>
      </c>
      <c r="CI5" s="84">
        <f>IFERROR('1.18 Wine price'!CI5/'1.18 Wine price'!$B5,"")</f>
        <v>1.7170603718380337</v>
      </c>
      <c r="CJ5" s="84">
        <f>IFERROR('1.18 Wine price'!CJ5/'1.18 Wine price'!$B5,"")</f>
        <v>1.1453332799372855</v>
      </c>
      <c r="CK5" s="84">
        <f>IFERROR('1.18 Wine price'!CK5/'1.18 Wine price'!$B5,"")</f>
        <v>1.7664146672563565</v>
      </c>
      <c r="CL5" s="84">
        <f>IFERROR('1.18 Wine price'!CL5/'1.18 Wine price'!$B5,"")</f>
        <v>1.4045620458856389</v>
      </c>
      <c r="CM5" s="84">
        <f>IFERROR('1.18 Wine price'!CM5/'1.18 Wine price'!$B5,"")</f>
        <v>0.27080711241714395</v>
      </c>
      <c r="CN5" s="84">
        <f>IFERROR('1.18 Wine price'!CN5/'1.18 Wine price'!$B5,"")</f>
        <v>1.4496288057973863</v>
      </c>
      <c r="CO5" s="84">
        <f>IFERROR('1.18 Wine price'!CO5/'1.18 Wine price'!$B5,"")</f>
        <v>0.47793834277915292</v>
      </c>
      <c r="CP5" s="84">
        <f>IFERROR('1.18 Wine price'!CP5/'1.18 Wine price'!$B5,"")</f>
        <v>0.82606861478760552</v>
      </c>
      <c r="CR5" s="88"/>
    </row>
    <row r="6" spans="1:96" x14ac:dyDescent="0.25">
      <c r="A6" s="78" t="s">
        <v>27</v>
      </c>
      <c r="B6" s="84">
        <f>IFERROR('1.18 Wine price'!B6/'1.18 Wine price'!$B6,"")</f>
        <v>1</v>
      </c>
      <c r="C6" s="84">
        <f>IFERROR('1.18 Wine price'!C6/'1.18 Wine price'!$B6,"")</f>
        <v>1.0631867449786694</v>
      </c>
      <c r="D6" s="84">
        <f>IFERROR('1.18 Wine price'!D6/'1.18 Wine price'!$B6,"")</f>
        <v>1.3584861957078613</v>
      </c>
      <c r="E6" s="84">
        <f>IFERROR('1.18 Wine price'!E6/'1.18 Wine price'!$B6,"")</f>
        <v>0.54033885454418951</v>
      </c>
      <c r="F6" s="84">
        <f>IFERROR('1.18 Wine price'!F6/'1.18 Wine price'!$B6,"")</f>
        <v>3.4853718904764612</v>
      </c>
      <c r="G6" s="84">
        <f>IFERROR('1.18 Wine price'!G6/'1.18 Wine price'!$B6,"")</f>
        <v>1.8554335591355005</v>
      </c>
      <c r="H6" s="84">
        <f>IFERROR('1.18 Wine price'!H6/'1.18 Wine price'!$B6,"")</f>
        <v>0.42394455120592489</v>
      </c>
      <c r="I6" s="84">
        <f>IFERROR('1.18 Wine price'!I6/'1.18 Wine price'!$B6,"")</f>
        <v>2.0514096518771905</v>
      </c>
      <c r="J6" s="84">
        <f>IFERROR('1.18 Wine price'!J6/'1.18 Wine price'!$B6,"")</f>
        <v>1.4595913929526954</v>
      </c>
      <c r="K6" s="84">
        <f>IFERROR('1.18 Wine price'!K6/'1.18 Wine price'!$B6,"")</f>
        <v>3.6706701428815394</v>
      </c>
      <c r="L6" s="84" t="str">
        <f>IFERROR('1.18 Wine price'!L6/'1.18 Wine price'!$B6,"")</f>
        <v/>
      </c>
      <c r="M6" s="84">
        <f>IFERROR('1.18 Wine price'!M6/'1.18 Wine price'!$B6,"")</f>
        <v>1.2304196125310713</v>
      </c>
      <c r="N6" s="84">
        <f>IFERROR('1.18 Wine price'!N6/'1.18 Wine price'!$B6,"")</f>
        <v>3.6814546972543214</v>
      </c>
      <c r="O6" s="84">
        <f>IFERROR('1.18 Wine price'!O6/'1.18 Wine price'!$B6,"")</f>
        <v>0.76237717052434828</v>
      </c>
      <c r="P6" s="84">
        <f>IFERROR('1.18 Wine price'!P6/'1.18 Wine price'!$B6,"")</f>
        <v>2.434796977286958</v>
      </c>
      <c r="Q6" s="84">
        <f>IFERROR('1.18 Wine price'!Q6/'1.18 Wine price'!$B6,"")</f>
        <v>3.4494233759005204</v>
      </c>
      <c r="R6" s="84">
        <f>IFERROR('1.18 Wine price'!R6/'1.18 Wine price'!$B6,"")</f>
        <v>0.5833463501641335</v>
      </c>
      <c r="S6" s="84">
        <f>IFERROR('1.18 Wine price'!S6/'1.18 Wine price'!$B6,"")</f>
        <v>0.65772258721780452</v>
      </c>
      <c r="T6" s="84">
        <f>IFERROR('1.18 Wine price'!T6/'1.18 Wine price'!$B6,"")</f>
        <v>1.2144061833108797</v>
      </c>
      <c r="U6" s="84">
        <f>IFERROR('1.18 Wine price'!U6/'1.18 Wine price'!$B6,"")</f>
        <v>1.1852196419980869</v>
      </c>
      <c r="V6" s="84">
        <f>IFERROR('1.18 Wine price'!V6/'1.18 Wine price'!$B6,"")</f>
        <v>1.3926918792617211</v>
      </c>
      <c r="W6" s="84">
        <f>IFERROR('1.18 Wine price'!W6/'1.18 Wine price'!$B6,"")</f>
        <v>0.55401422402252321</v>
      </c>
      <c r="X6" s="84">
        <f>IFERROR('1.18 Wine price'!X6/'1.18 Wine price'!$B6,"")</f>
        <v>0.14748029116420086</v>
      </c>
      <c r="Y6" s="84">
        <f>IFERROR('1.18 Wine price'!Y6/'1.18 Wine price'!$B6,"")</f>
        <v>0.75202212826736081</v>
      </c>
      <c r="Z6" s="84">
        <f>IFERROR('1.18 Wine price'!Z6/'1.18 Wine price'!$B6,"")</f>
        <v>0.43687587423912005</v>
      </c>
      <c r="AA6" s="84">
        <f>IFERROR('1.18 Wine price'!AA6/'1.18 Wine price'!$B6,"")</f>
        <v>1.6378318222831016</v>
      </c>
      <c r="AB6" s="84">
        <f>IFERROR('1.18 Wine price'!AB6/'1.18 Wine price'!$B6,"")</f>
        <v>0.50469373177376053</v>
      </c>
      <c r="AC6" s="84">
        <f>IFERROR('1.18 Wine price'!AC6/'1.18 Wine price'!$B6,"")</f>
        <v>0.87631713205575956</v>
      </c>
      <c r="AD6" s="84">
        <f>IFERROR('1.18 Wine price'!AD6/'1.18 Wine price'!$B6,"")</f>
        <v>1.1709186228881348</v>
      </c>
      <c r="AE6" s="84">
        <f>IFERROR('1.18 Wine price'!AE6/'1.18 Wine price'!$B6,"")</f>
        <v>0.55581003007650187</v>
      </c>
      <c r="AF6" s="84">
        <f>IFERROR('1.18 Wine price'!AF6/'1.18 Wine price'!$B6,"")</f>
        <v>1.8857372656375331</v>
      </c>
      <c r="AG6" s="84">
        <f>IFERROR('1.18 Wine price'!AG6/'1.18 Wine price'!$B6,"")</f>
        <v>0.76930356937887456</v>
      </c>
      <c r="AH6" s="84">
        <f>IFERROR('1.18 Wine price'!AH6/'1.18 Wine price'!$B6,"")</f>
        <v>1.4238285628528697</v>
      </c>
      <c r="AI6" s="84">
        <f>IFERROR('1.18 Wine price'!AI6/'1.18 Wine price'!$B6,"")</f>
        <v>0.34486493648211342</v>
      </c>
      <c r="AJ6" s="84">
        <f>IFERROR('1.18 Wine price'!AJ6/'1.18 Wine price'!$B6,"")</f>
        <v>0.31920646920045792</v>
      </c>
      <c r="AK6" s="84">
        <f>IFERROR('1.18 Wine price'!AK6/'1.18 Wine price'!$B6,"")</f>
        <v>0.55584641500075938</v>
      </c>
      <c r="AL6" s="84">
        <f>IFERROR('1.18 Wine price'!AL6/'1.18 Wine price'!$B6,"")</f>
        <v>1.1379564269211668</v>
      </c>
      <c r="AM6" s="84">
        <f>IFERROR('1.18 Wine price'!AM6/'1.18 Wine price'!$B6,"")</f>
        <v>0.66110332526569882</v>
      </c>
      <c r="AN6" s="84">
        <f>IFERROR('1.18 Wine price'!AN6/'1.18 Wine price'!$B6,"")</f>
        <v>1.4080220485816377</v>
      </c>
      <c r="AO6" s="84">
        <f>IFERROR('1.18 Wine price'!AO6/'1.18 Wine price'!$B6,"")</f>
        <v>0.43830616719810661</v>
      </c>
      <c r="AP6" s="84">
        <f>IFERROR('1.18 Wine price'!AP6/'1.18 Wine price'!$B6,"")</f>
        <v>0.36846310185830405</v>
      </c>
      <c r="AQ6" s="84">
        <f>IFERROR('1.18 Wine price'!AQ6/'1.18 Wine price'!$B6,"")</f>
        <v>0.15715173530431539</v>
      </c>
      <c r="AR6" s="84">
        <f>IFERROR('1.18 Wine price'!AR6/'1.18 Wine price'!$B6,"")</f>
        <v>0.69486844651904134</v>
      </c>
      <c r="AS6" s="84">
        <f>IFERROR('1.18 Wine price'!AS6/'1.18 Wine price'!$B6,"")</f>
        <v>0.63450495911311489</v>
      </c>
      <c r="AT6" s="84">
        <f>IFERROR('1.18 Wine price'!AT6/'1.18 Wine price'!$B6,"")</f>
        <v>0.3413973460606668</v>
      </c>
      <c r="AU6" s="84">
        <f>IFERROR('1.18 Wine price'!AU6/'1.18 Wine price'!$B6,"")</f>
        <v>0.97621225945834589</v>
      </c>
      <c r="AV6" s="84">
        <f>IFERROR('1.18 Wine price'!AV6/'1.18 Wine price'!$B6,"")</f>
        <v>1.9338666818466443</v>
      </c>
      <c r="AW6" s="84">
        <f>IFERROR('1.18 Wine price'!AW6/'1.18 Wine price'!$B6,"")</f>
        <v>0.98041403388930015</v>
      </c>
      <c r="AX6" s="84">
        <f>IFERROR('1.18 Wine price'!AX6/'1.18 Wine price'!$B6,"")</f>
        <v>1.6163462276893141</v>
      </c>
      <c r="AY6" s="84">
        <f>IFERROR('1.18 Wine price'!AY6/'1.18 Wine price'!$B6,"")</f>
        <v>1.058847156600444</v>
      </c>
      <c r="AZ6" s="84">
        <f>IFERROR('1.18 Wine price'!AZ6/'1.18 Wine price'!$B6,"")</f>
        <v>1.9282437190052204</v>
      </c>
      <c r="BA6" s="84">
        <f>IFERROR('1.18 Wine price'!BA6/'1.18 Wine price'!$B6,"")</f>
        <v>0.55469987761143058</v>
      </c>
      <c r="BB6" s="84">
        <f>IFERROR('1.18 Wine price'!BB6/'1.18 Wine price'!$B6,"")</f>
        <v>0.39664750628207107</v>
      </c>
      <c r="BC6" s="84">
        <f>IFERROR('1.18 Wine price'!BC6/'1.18 Wine price'!$B6,"")</f>
        <v>1.2901357400497833</v>
      </c>
      <c r="BD6" s="84">
        <f>IFERROR('1.18 Wine price'!BD6/'1.18 Wine price'!$B6,"")</f>
        <v>0.80195003125941811</v>
      </c>
      <c r="BE6" s="84">
        <f>IFERROR('1.18 Wine price'!BE6/'1.18 Wine price'!$B6,"")</f>
        <v>1.5003398512362194</v>
      </c>
      <c r="BF6" s="84">
        <f>IFERROR('1.18 Wine price'!BF6/'1.18 Wine price'!$B6,"")</f>
        <v>1.6441543348323562</v>
      </c>
      <c r="BG6" s="84">
        <f>IFERROR('1.18 Wine price'!BG6/'1.18 Wine price'!$B6,"")</f>
        <v>2.4338778391301874</v>
      </c>
      <c r="BH6" s="84" t="str">
        <f>IFERROR('1.18 Wine price'!BH6/'1.18 Wine price'!$B6,"")</f>
        <v/>
      </c>
      <c r="BI6" s="84">
        <f>IFERROR('1.18 Wine price'!BI6/'1.18 Wine price'!$B6,"")</f>
        <v>2.1081033063476231</v>
      </c>
      <c r="BJ6" s="84">
        <f>IFERROR('1.18 Wine price'!BJ6/'1.18 Wine price'!$B6,"")</f>
        <v>2.3074044287584679</v>
      </c>
      <c r="BK6" s="84">
        <f>IFERROR('1.18 Wine price'!BK6/'1.18 Wine price'!$B6,"")</f>
        <v>1.2564218977777009</v>
      </c>
      <c r="BL6" s="84">
        <f>IFERROR('1.18 Wine price'!BL6/'1.18 Wine price'!$B6,"")</f>
        <v>0.64602281875919954</v>
      </c>
      <c r="BM6" s="84" t="str">
        <f>IFERROR('1.18 Wine price'!BM6/'1.18 Wine price'!$B6,"")</f>
        <v/>
      </c>
      <c r="BN6" s="84">
        <f>IFERROR('1.18 Wine price'!BN6/'1.18 Wine price'!$B6,"")</f>
        <v>0.61560802935710401</v>
      </c>
      <c r="BO6" s="84">
        <f>IFERROR('1.18 Wine price'!BO6/'1.18 Wine price'!$B6,"")</f>
        <v>1.8323938293391018</v>
      </c>
      <c r="BP6" s="84">
        <f>IFERROR('1.18 Wine price'!BP6/'1.18 Wine price'!$B6,"")</f>
        <v>5.2133516252063528</v>
      </c>
      <c r="BQ6" s="84">
        <f>IFERROR('1.18 Wine price'!BQ6/'1.18 Wine price'!$B6,"")</f>
        <v>1.3416871947715971</v>
      </c>
      <c r="BR6" s="84">
        <f>IFERROR('1.18 Wine price'!BR6/'1.18 Wine price'!$B6,"")</f>
        <v>1.5834834673113001</v>
      </c>
      <c r="BS6" s="84">
        <f>IFERROR('1.18 Wine price'!BS6/'1.18 Wine price'!$B6,"")</f>
        <v>1.3074021392538471</v>
      </c>
      <c r="BT6" s="84">
        <f>IFERROR('1.18 Wine price'!BT6/'1.18 Wine price'!$B6,"")</f>
        <v>1.1060789454956395</v>
      </c>
      <c r="BU6" s="84">
        <f>IFERROR('1.18 Wine price'!BU6/'1.18 Wine price'!$B6,"")</f>
        <v>1.5243846645754768</v>
      </c>
      <c r="BV6" s="84">
        <f>IFERROR('1.18 Wine price'!BV6/'1.18 Wine price'!$B6,"")</f>
        <v>1.1458943216902686</v>
      </c>
      <c r="BW6" s="84">
        <f>IFERROR('1.18 Wine price'!BW6/'1.18 Wine price'!$B6,"")</f>
        <v>2.1640863685726064</v>
      </c>
      <c r="BX6" s="84">
        <f>IFERROR('1.18 Wine price'!BX6/'1.18 Wine price'!$B6,"")</f>
        <v>1.5586622310772091</v>
      </c>
      <c r="BY6" s="84">
        <f>IFERROR('1.18 Wine price'!BY6/'1.18 Wine price'!$B6,"")</f>
        <v>1.3256198804590087</v>
      </c>
      <c r="BZ6" s="84">
        <f>IFERROR('1.18 Wine price'!BZ6/'1.18 Wine price'!$B6,"")</f>
        <v>0.79657280078652837</v>
      </c>
      <c r="CA6" s="84">
        <f>IFERROR('1.18 Wine price'!CA6/'1.18 Wine price'!$B6,"")</f>
        <v>1.9104587616270385</v>
      </c>
      <c r="CB6" s="84">
        <f>IFERROR('1.18 Wine price'!CB6/'1.18 Wine price'!$B6,"")</f>
        <v>2.6852122922154833</v>
      </c>
      <c r="CC6" s="84">
        <f>IFERROR('1.18 Wine price'!CC6/'1.18 Wine price'!$B6,"")</f>
        <v>0.73106306679231947</v>
      </c>
      <c r="CD6" s="84">
        <f>IFERROR('1.18 Wine price'!CD6/'1.18 Wine price'!$B6,"")</f>
        <v>0.81431766102852254</v>
      </c>
      <c r="CE6" s="84">
        <f>IFERROR('1.18 Wine price'!CE6/'1.18 Wine price'!$B6,"")</f>
        <v>2.8190355636408535</v>
      </c>
      <c r="CF6" s="84">
        <f>IFERROR('1.18 Wine price'!CF6/'1.18 Wine price'!$B6,"")</f>
        <v>0.81248000337332837</v>
      </c>
      <c r="CG6" s="84">
        <f>IFERROR('1.18 Wine price'!CG6/'1.18 Wine price'!$B6,"")</f>
        <v>0.58441356859398874</v>
      </c>
      <c r="CH6" s="84">
        <f>IFERROR('1.18 Wine price'!CH6/'1.18 Wine price'!$B6,"")</f>
        <v>1.8003767262622388</v>
      </c>
      <c r="CI6" s="84">
        <f>IFERROR('1.18 Wine price'!CI6/'1.18 Wine price'!$B6,"")</f>
        <v>1.6853556367931188</v>
      </c>
      <c r="CJ6" s="84">
        <f>IFERROR('1.18 Wine price'!CJ6/'1.18 Wine price'!$B6,"")</f>
        <v>1.3352093203091098</v>
      </c>
      <c r="CK6" s="84">
        <f>IFERROR('1.18 Wine price'!CK6/'1.18 Wine price'!$B6,"")</f>
        <v>1.8408397000544461</v>
      </c>
      <c r="CL6" s="84">
        <f>IFERROR('1.18 Wine price'!CL6/'1.18 Wine price'!$B6,"")</f>
        <v>1.2459294411000135</v>
      </c>
      <c r="CM6" s="84">
        <f>IFERROR('1.18 Wine price'!CM6/'1.18 Wine price'!$B6,"")</f>
        <v>0.28614083874797858</v>
      </c>
      <c r="CN6" s="84">
        <f>IFERROR('1.18 Wine price'!CN6/'1.18 Wine price'!$B6,"")</f>
        <v>1.257108661231394</v>
      </c>
      <c r="CO6" s="84">
        <f>IFERROR('1.18 Wine price'!CO6/'1.18 Wine price'!$B6,"")</f>
        <v>0.46582915448037543</v>
      </c>
      <c r="CP6" s="84">
        <f>IFERROR('1.18 Wine price'!CP6/'1.18 Wine price'!$B6,"")</f>
        <v>0.79237062218933219</v>
      </c>
      <c r="CR6" s="88"/>
    </row>
    <row r="7" spans="1:96" x14ac:dyDescent="0.25">
      <c r="A7" s="78" t="s">
        <v>28</v>
      </c>
      <c r="B7" s="84">
        <f>IFERROR('1.18 Wine price'!B7/'1.18 Wine price'!$B7,"")</f>
        <v>1</v>
      </c>
      <c r="C7" s="84">
        <f>IFERROR('1.18 Wine price'!C7/'1.18 Wine price'!$B7,"")</f>
        <v>1.0146126104421374</v>
      </c>
      <c r="D7" s="84">
        <f>IFERROR('1.18 Wine price'!D7/'1.18 Wine price'!$B7,"")</f>
        <v>1.4208462388339045</v>
      </c>
      <c r="E7" s="84">
        <f>IFERROR('1.18 Wine price'!E7/'1.18 Wine price'!$B7,"")</f>
        <v>0.53095369611883647</v>
      </c>
      <c r="F7" s="84">
        <f>IFERROR('1.18 Wine price'!F7/'1.18 Wine price'!$B7,"")</f>
        <v>3.2686639484285034</v>
      </c>
      <c r="G7" s="84">
        <f>IFERROR('1.18 Wine price'!G7/'1.18 Wine price'!$B7,"")</f>
        <v>1.7015072242825771</v>
      </c>
      <c r="H7" s="84">
        <f>IFERROR('1.18 Wine price'!H7/'1.18 Wine price'!$B7,"")</f>
        <v>0.42759009068355752</v>
      </c>
      <c r="I7" s="84">
        <f>IFERROR('1.18 Wine price'!I7/'1.18 Wine price'!$B7,"")</f>
        <v>1.9565695270082732</v>
      </c>
      <c r="J7" s="84">
        <f>IFERROR('1.18 Wine price'!J7/'1.18 Wine price'!$B7,"")</f>
        <v>1.6217739897801133</v>
      </c>
      <c r="K7" s="84">
        <f>IFERROR('1.18 Wine price'!K7/'1.18 Wine price'!$B7,"")</f>
        <v>3.3200918846825926</v>
      </c>
      <c r="L7" s="84" t="str">
        <f>IFERROR('1.18 Wine price'!L7/'1.18 Wine price'!$B7,"")</f>
        <v/>
      </c>
      <c r="M7" s="84">
        <f>IFERROR('1.18 Wine price'!M7/'1.18 Wine price'!$B7,"")</f>
        <v>1.2572336416348489</v>
      </c>
      <c r="N7" s="84">
        <f>IFERROR('1.18 Wine price'!N7/'1.18 Wine price'!$B7,"")</f>
        <v>3.4260231819501512</v>
      </c>
      <c r="O7" s="84">
        <f>IFERROR('1.18 Wine price'!O7/'1.18 Wine price'!$B7,"")</f>
        <v>0.86392037059561433</v>
      </c>
      <c r="P7" s="84">
        <f>IFERROR('1.18 Wine price'!P7/'1.18 Wine price'!$B7,"")</f>
        <v>2.4529226066143259</v>
      </c>
      <c r="Q7" s="84">
        <f>IFERROR('1.18 Wine price'!Q7/'1.18 Wine price'!$B7,"")</f>
        <v>3.5481289353596384</v>
      </c>
      <c r="R7" s="84">
        <f>IFERROR('1.18 Wine price'!R7/'1.18 Wine price'!$B7,"")</f>
        <v>0.60731545774718732</v>
      </c>
      <c r="S7" s="84">
        <f>IFERROR('1.18 Wine price'!S7/'1.18 Wine price'!$B7,"")</f>
        <v>0.64269970336142213</v>
      </c>
      <c r="T7" s="84">
        <f>IFERROR('1.18 Wine price'!T7/'1.18 Wine price'!$B7,"")</f>
        <v>1.2393877752305518</v>
      </c>
      <c r="U7" s="84">
        <f>IFERROR('1.18 Wine price'!U7/'1.18 Wine price'!$B7,"")</f>
        <v>1.1992599803763788</v>
      </c>
      <c r="V7" s="84">
        <f>IFERROR('1.18 Wine price'!V7/'1.18 Wine price'!$B7,"")</f>
        <v>1.4722314608552247</v>
      </c>
      <c r="W7" s="84">
        <f>IFERROR('1.18 Wine price'!W7/'1.18 Wine price'!$B7,"")</f>
        <v>0.59752548157795649</v>
      </c>
      <c r="X7" s="84">
        <f>IFERROR('1.18 Wine price'!X7/'1.18 Wine price'!$B7,"")</f>
        <v>0.18036429256404105</v>
      </c>
      <c r="Y7" s="84">
        <f>IFERROR('1.18 Wine price'!Y7/'1.18 Wine price'!$B7,"")</f>
        <v>0.76202191260211816</v>
      </c>
      <c r="Z7" s="84">
        <f>IFERROR('1.18 Wine price'!Z7/'1.18 Wine price'!$B7,"")</f>
        <v>0.44108425326762968</v>
      </c>
      <c r="AA7" s="84">
        <f>IFERROR('1.18 Wine price'!AA7/'1.18 Wine price'!$B7,"")</f>
        <v>1.6553372867604419</v>
      </c>
      <c r="AB7" s="84">
        <f>IFERROR('1.18 Wine price'!AB7/'1.18 Wine price'!$B7,"")</f>
        <v>0.54093304378885787</v>
      </c>
      <c r="AC7" s="84">
        <f>IFERROR('1.18 Wine price'!AC7/'1.18 Wine price'!$B7,"")</f>
        <v>0.88000311974561352</v>
      </c>
      <c r="AD7" s="84">
        <f>IFERROR('1.18 Wine price'!AD7/'1.18 Wine price'!$B7,"")</f>
        <v>1.2510969320000387</v>
      </c>
      <c r="AE7" s="84">
        <f>IFERROR('1.18 Wine price'!AE7/'1.18 Wine price'!$B7,"")</f>
        <v>0.56636701327974293</v>
      </c>
      <c r="AF7" s="84">
        <f>IFERROR('1.18 Wine price'!AF7/'1.18 Wine price'!$B7,"")</f>
        <v>1.7170711516574584</v>
      </c>
      <c r="AG7" s="84">
        <f>IFERROR('1.18 Wine price'!AG7/'1.18 Wine price'!$B7,"")</f>
        <v>0.74006308267765075</v>
      </c>
      <c r="AH7" s="84">
        <f>IFERROR('1.18 Wine price'!AH7/'1.18 Wine price'!$B7,"")</f>
        <v>1.4351982210443484</v>
      </c>
      <c r="AI7" s="84">
        <f>IFERROR('1.18 Wine price'!AI7/'1.18 Wine price'!$B7,"")</f>
        <v>0.38951708136523028</v>
      </c>
      <c r="AJ7" s="84">
        <f>IFERROR('1.18 Wine price'!AJ7/'1.18 Wine price'!$B7,"")</f>
        <v>0.41772201488888772</v>
      </c>
      <c r="AK7" s="84">
        <f>IFERROR('1.18 Wine price'!AK7/'1.18 Wine price'!$B7,"")</f>
        <v>0.60148687075247109</v>
      </c>
      <c r="AL7" s="84">
        <f>IFERROR('1.18 Wine price'!AL7/'1.18 Wine price'!$B7,"")</f>
        <v>1.0534906941781301</v>
      </c>
      <c r="AM7" s="84">
        <f>IFERROR('1.18 Wine price'!AM7/'1.18 Wine price'!$B7,"")</f>
        <v>0.6808322347471053</v>
      </c>
      <c r="AN7" s="84">
        <f>IFERROR('1.18 Wine price'!AN7/'1.18 Wine price'!$B7,"")</f>
        <v>1.4796893658967227</v>
      </c>
      <c r="AO7" s="84">
        <f>IFERROR('1.18 Wine price'!AO7/'1.18 Wine price'!$B7,"")</f>
        <v>0.51319978865780491</v>
      </c>
      <c r="AP7" s="84">
        <f>IFERROR('1.18 Wine price'!AP7/'1.18 Wine price'!$B7,"")</f>
        <v>0.42286567820284315</v>
      </c>
      <c r="AQ7" s="84">
        <f>IFERROR('1.18 Wine price'!AQ7/'1.18 Wine price'!$B7,"")</f>
        <v>0.17871780400777776</v>
      </c>
      <c r="AR7" s="84">
        <f>IFERROR('1.18 Wine price'!AR7/'1.18 Wine price'!$B7,"")</f>
        <v>0.80371100378483484</v>
      </c>
      <c r="AS7" s="84">
        <f>IFERROR('1.18 Wine price'!AS7/'1.18 Wine price'!$B7,"")</f>
        <v>0.7291191881968403</v>
      </c>
      <c r="AT7" s="84">
        <f>IFERROR('1.18 Wine price'!AT7/'1.18 Wine price'!$B7,"")</f>
        <v>0.38889691601308501</v>
      </c>
      <c r="AU7" s="84">
        <f>IFERROR('1.18 Wine price'!AU7/'1.18 Wine price'!$B7,"")</f>
        <v>1.2001845123483361</v>
      </c>
      <c r="AV7" s="84">
        <f>IFERROR('1.18 Wine price'!AV7/'1.18 Wine price'!$B7,"")</f>
        <v>1.6275147826642908</v>
      </c>
      <c r="AW7" s="84">
        <f>IFERROR('1.18 Wine price'!AW7/'1.18 Wine price'!$B7,"")</f>
        <v>1.2609241513461058</v>
      </c>
      <c r="AX7" s="84">
        <f>IFERROR('1.18 Wine price'!AX7/'1.18 Wine price'!$B7,"")</f>
        <v>1.4997821409913439</v>
      </c>
      <c r="AY7" s="84">
        <f>IFERROR('1.18 Wine price'!AY7/'1.18 Wine price'!$B7,"")</f>
        <v>1.1983905145720304</v>
      </c>
      <c r="AZ7" s="84">
        <f>IFERROR('1.18 Wine price'!AZ7/'1.18 Wine price'!$B7,"")</f>
        <v>1.9726552100285422</v>
      </c>
      <c r="BA7" s="84">
        <f>IFERROR('1.18 Wine price'!BA7/'1.18 Wine price'!$B7,"")</f>
        <v>0.57269038691350282</v>
      </c>
      <c r="BB7" s="84">
        <f>IFERROR('1.18 Wine price'!BB7/'1.18 Wine price'!$B7,"")</f>
        <v>0.44464318717402002</v>
      </c>
      <c r="BC7" s="84">
        <f>IFERROR('1.18 Wine price'!BC7/'1.18 Wine price'!$B7,"")</f>
        <v>1.177887682842826</v>
      </c>
      <c r="BD7" s="84">
        <f>IFERROR('1.18 Wine price'!BD7/'1.18 Wine price'!$B7,"")</f>
        <v>0.82457972554173098</v>
      </c>
      <c r="BE7" s="84">
        <f>IFERROR('1.18 Wine price'!BE7/'1.18 Wine price'!$B7,"")</f>
        <v>1.4776800883872607</v>
      </c>
      <c r="BF7" s="84">
        <f>IFERROR('1.18 Wine price'!BF7/'1.18 Wine price'!$B7,"")</f>
        <v>1.6361259719905568</v>
      </c>
      <c r="BG7" s="84">
        <f>IFERROR('1.18 Wine price'!BG7/'1.18 Wine price'!$B7,"")</f>
        <v>2.2293412366888874</v>
      </c>
      <c r="BH7" s="84" t="str">
        <f>IFERROR('1.18 Wine price'!BH7/'1.18 Wine price'!$B7,"")</f>
        <v/>
      </c>
      <c r="BI7" s="84">
        <f>IFERROR('1.18 Wine price'!BI7/'1.18 Wine price'!$B7,"")</f>
        <v>2.068981755457532</v>
      </c>
      <c r="BJ7" s="84">
        <f>IFERROR('1.18 Wine price'!BJ7/'1.18 Wine price'!$B7,"")</f>
        <v>2.4166004331489597</v>
      </c>
      <c r="BK7" s="84">
        <f>IFERROR('1.18 Wine price'!BK7/'1.18 Wine price'!$B7,"")</f>
        <v>1.2568672080464973</v>
      </c>
      <c r="BL7" s="84">
        <f>IFERROR('1.18 Wine price'!BL7/'1.18 Wine price'!$B7,"")</f>
        <v>0.79573768033458858</v>
      </c>
      <c r="BM7" s="84" t="str">
        <f>IFERROR('1.18 Wine price'!BM7/'1.18 Wine price'!$B7,"")</f>
        <v/>
      </c>
      <c r="BN7" s="84">
        <f>IFERROR('1.18 Wine price'!BN7/'1.18 Wine price'!$B7,"")</f>
        <v>0.62831228665765437</v>
      </c>
      <c r="BO7" s="84">
        <f>IFERROR('1.18 Wine price'!BO7/'1.18 Wine price'!$B7,"")</f>
        <v>1.7316218536215846</v>
      </c>
      <c r="BP7" s="84">
        <f>IFERROR('1.18 Wine price'!BP7/'1.18 Wine price'!$B7,"")</f>
        <v>5.3001870303167777</v>
      </c>
      <c r="BQ7" s="84">
        <f>IFERROR('1.18 Wine price'!BQ7/'1.18 Wine price'!$B7,"")</f>
        <v>1.3804835533803546</v>
      </c>
      <c r="BR7" s="84">
        <f>IFERROR('1.18 Wine price'!BR7/'1.18 Wine price'!$B7,"")</f>
        <v>1.7101184136088432</v>
      </c>
      <c r="BS7" s="84">
        <f>IFERROR('1.18 Wine price'!BS7/'1.18 Wine price'!$B7,"")</f>
        <v>1.3328637501370737</v>
      </c>
      <c r="BT7" s="84">
        <f>IFERROR('1.18 Wine price'!BT7/'1.18 Wine price'!$B7,"")</f>
        <v>1.0939397820329948</v>
      </c>
      <c r="BU7" s="84">
        <f>IFERROR('1.18 Wine price'!BU7/'1.18 Wine price'!$B7,"")</f>
        <v>1.4951753318867569</v>
      </c>
      <c r="BV7" s="84">
        <f>IFERROR('1.18 Wine price'!BV7/'1.18 Wine price'!$B7,"")</f>
        <v>1.1306037511373936</v>
      </c>
      <c r="BW7" s="84">
        <f>IFERROR('1.18 Wine price'!BW7/'1.18 Wine price'!$B7,"")</f>
        <v>2.1726911682938694</v>
      </c>
      <c r="BX7" s="84">
        <f>IFERROR('1.18 Wine price'!BX7/'1.18 Wine price'!$B7,"")</f>
        <v>1.5459135123820549</v>
      </c>
      <c r="BY7" s="84">
        <f>IFERROR('1.18 Wine price'!BY7/'1.18 Wine price'!$B7,"")</f>
        <v>1.3140084833380621</v>
      </c>
      <c r="BZ7" s="84">
        <f>IFERROR('1.18 Wine price'!BZ7/'1.18 Wine price'!$B7,"")</f>
        <v>0.77450251942087345</v>
      </c>
      <c r="CA7" s="84">
        <f>IFERROR('1.18 Wine price'!CA7/'1.18 Wine price'!$B7,"")</f>
        <v>1.9119280462359918</v>
      </c>
      <c r="CB7" s="84">
        <f>IFERROR('1.18 Wine price'!CB7/'1.18 Wine price'!$B7,"")</f>
        <v>2.581377214126662</v>
      </c>
      <c r="CC7" s="84">
        <f>IFERROR('1.18 Wine price'!CC7/'1.18 Wine price'!$B7,"")</f>
        <v>0.70873748392243718</v>
      </c>
      <c r="CD7" s="84">
        <f>IFERROR('1.18 Wine price'!CD7/'1.18 Wine price'!$B7,"")</f>
        <v>0.78398507307855281</v>
      </c>
      <c r="CE7" s="84">
        <f>IFERROR('1.18 Wine price'!CE7/'1.18 Wine price'!$B7,"")</f>
        <v>2.9113474313291619</v>
      </c>
      <c r="CF7" s="84">
        <f>IFERROR('1.18 Wine price'!CF7/'1.18 Wine price'!$B7,"")</f>
        <v>0.80012300823222404</v>
      </c>
      <c r="CG7" s="84">
        <f>IFERROR('1.18 Wine price'!CG7/'1.18 Wine price'!$B7,"")</f>
        <v>0.60039861579442944</v>
      </c>
      <c r="CH7" s="84">
        <f>IFERROR('1.18 Wine price'!CH7/'1.18 Wine price'!$B7,"")</f>
        <v>1.7278114505776618</v>
      </c>
      <c r="CI7" s="84">
        <f>IFERROR('1.18 Wine price'!CI7/'1.18 Wine price'!$B7,"")</f>
        <v>1.6121661350225667</v>
      </c>
      <c r="CJ7" s="84">
        <f>IFERROR('1.18 Wine price'!CJ7/'1.18 Wine price'!$B7,"")</f>
        <v>1.4488748158566531</v>
      </c>
      <c r="CK7" s="84">
        <f>IFERROR('1.18 Wine price'!CK7/'1.18 Wine price'!$B7,"")</f>
        <v>1.8142100820789631</v>
      </c>
      <c r="CL7" s="84">
        <f>IFERROR('1.18 Wine price'!CL7/'1.18 Wine price'!$B7,"")</f>
        <v>1.3130847452876799</v>
      </c>
      <c r="CM7" s="84">
        <f>IFERROR('1.18 Wine price'!CM7/'1.18 Wine price'!$B7,"")</f>
        <v>0.31000281574557842</v>
      </c>
      <c r="CN7" s="84">
        <f>IFERROR('1.18 Wine price'!CN7/'1.18 Wine price'!$B7,"")</f>
        <v>1.3119878077282756</v>
      </c>
      <c r="CO7" s="84">
        <f>IFERROR('1.18 Wine price'!CO7/'1.18 Wine price'!$B7,"")</f>
        <v>0.46785542008425607</v>
      </c>
      <c r="CP7" s="84">
        <f>IFERROR('1.18 Wine price'!CP7/'1.18 Wine price'!$B7,"")</f>
        <v>0.79804108488688352</v>
      </c>
      <c r="CR7" s="88"/>
    </row>
    <row r="8" spans="1:96" x14ac:dyDescent="0.25">
      <c r="A8" s="78" t="s">
        <v>29</v>
      </c>
      <c r="B8" s="84">
        <f>IFERROR('1.18 Wine price'!B8/'1.18 Wine price'!$B8,"")</f>
        <v>1</v>
      </c>
      <c r="C8" s="84">
        <f>IFERROR('1.18 Wine price'!C8/'1.18 Wine price'!$B8,"")</f>
        <v>0.97162427724201594</v>
      </c>
      <c r="D8" s="84">
        <f>IFERROR('1.18 Wine price'!D8/'1.18 Wine price'!$B8,"")</f>
        <v>1.4743657985500727</v>
      </c>
      <c r="E8" s="84">
        <f>IFERROR('1.18 Wine price'!E8/'1.18 Wine price'!$B8,"")</f>
        <v>0.53471540097467329</v>
      </c>
      <c r="F8" s="84">
        <f>IFERROR('1.18 Wine price'!F8/'1.18 Wine price'!$B8,"")</f>
        <v>3.330225491048532</v>
      </c>
      <c r="G8" s="84">
        <f>IFERROR('1.18 Wine price'!G8/'1.18 Wine price'!$B8,"")</f>
        <v>1.5936262297478316</v>
      </c>
      <c r="H8" s="84">
        <f>IFERROR('1.18 Wine price'!H8/'1.18 Wine price'!$B8,"")</f>
        <v>0.50261413693870338</v>
      </c>
      <c r="I8" s="84">
        <f>IFERROR('1.18 Wine price'!I8/'1.18 Wine price'!$B8,"")</f>
        <v>1.8557193962385088</v>
      </c>
      <c r="J8" s="84">
        <f>IFERROR('1.18 Wine price'!J8/'1.18 Wine price'!$B8,"")</f>
        <v>1.880734675223918</v>
      </c>
      <c r="K8" s="84">
        <f>IFERROR('1.18 Wine price'!K8/'1.18 Wine price'!$B8,"")</f>
        <v>3.6754530550420448</v>
      </c>
      <c r="L8" s="84" t="str">
        <f>IFERROR('1.18 Wine price'!L8/'1.18 Wine price'!$B8,"")</f>
        <v/>
      </c>
      <c r="M8" s="84">
        <f>IFERROR('1.18 Wine price'!M8/'1.18 Wine price'!$B8,"")</f>
        <v>1.3568172395704632</v>
      </c>
      <c r="N8" s="84">
        <f>IFERROR('1.18 Wine price'!N8/'1.18 Wine price'!$B8,"")</f>
        <v>3.3895069919363068</v>
      </c>
      <c r="O8" s="84">
        <f>IFERROR('1.18 Wine price'!O8/'1.18 Wine price'!$B8,"")</f>
        <v>0.96220645108780134</v>
      </c>
      <c r="P8" s="84">
        <f>IFERROR('1.18 Wine price'!P8/'1.18 Wine price'!$B8,"")</f>
        <v>2.4418234829345078</v>
      </c>
      <c r="Q8" s="84">
        <f>IFERROR('1.18 Wine price'!Q8/'1.18 Wine price'!$B8,"")</f>
        <v>3.480172816823492</v>
      </c>
      <c r="R8" s="84">
        <f>IFERROR('1.18 Wine price'!R8/'1.18 Wine price'!$B8,"")</f>
        <v>0.58877725959127547</v>
      </c>
      <c r="S8" s="84">
        <f>IFERROR('1.18 Wine price'!S8/'1.18 Wine price'!$B8,"")</f>
        <v>0.64368633143888476</v>
      </c>
      <c r="T8" s="84">
        <f>IFERROR('1.18 Wine price'!T8/'1.18 Wine price'!$B8,"")</f>
        <v>1.1935951953096899</v>
      </c>
      <c r="U8" s="84">
        <f>IFERROR('1.18 Wine price'!U8/'1.18 Wine price'!$B8,"")</f>
        <v>1.1664336704666807</v>
      </c>
      <c r="V8" s="84">
        <f>IFERROR('1.18 Wine price'!V8/'1.18 Wine price'!$B8,"")</f>
        <v>1.3463368316252231</v>
      </c>
      <c r="W8" s="84">
        <f>IFERROR('1.18 Wine price'!W8/'1.18 Wine price'!$B8,"")</f>
        <v>0.62912741964394914</v>
      </c>
      <c r="X8" s="84">
        <f>IFERROR('1.18 Wine price'!X8/'1.18 Wine price'!$B8,"")</f>
        <v>0.20783018771304734</v>
      </c>
      <c r="Y8" s="84">
        <f>IFERROR('1.18 Wine price'!Y8/'1.18 Wine price'!$B8,"")</f>
        <v>0.80104750779447109</v>
      </c>
      <c r="Z8" s="84">
        <f>IFERROR('1.18 Wine price'!Z8/'1.18 Wine price'!$B8,"")</f>
        <v>0.4431535148332027</v>
      </c>
      <c r="AA8" s="84">
        <f>IFERROR('1.18 Wine price'!AA8/'1.18 Wine price'!$B8,"")</f>
        <v>1.7395882445387394</v>
      </c>
      <c r="AB8" s="84">
        <f>IFERROR('1.18 Wine price'!AB8/'1.18 Wine price'!$B8,"")</f>
        <v>0.56964235388176887</v>
      </c>
      <c r="AC8" s="84">
        <f>IFERROR('1.18 Wine price'!AC8/'1.18 Wine price'!$B8,"")</f>
        <v>0.91106306627527756</v>
      </c>
      <c r="AD8" s="84">
        <f>IFERROR('1.18 Wine price'!AD8/'1.18 Wine price'!$B8,"")</f>
        <v>1.268911295819293</v>
      </c>
      <c r="AE8" s="84">
        <f>IFERROR('1.18 Wine price'!AE8/'1.18 Wine price'!$B8,"")</f>
        <v>0.52990825604284764</v>
      </c>
      <c r="AF8" s="84">
        <f>IFERROR('1.18 Wine price'!AF8/'1.18 Wine price'!$B8,"")</f>
        <v>1.7473289447193021</v>
      </c>
      <c r="AG8" s="84">
        <f>IFERROR('1.18 Wine price'!AG8/'1.18 Wine price'!$B8,"")</f>
        <v>0.69893737771659581</v>
      </c>
      <c r="AH8" s="84">
        <f>IFERROR('1.18 Wine price'!AH8/'1.18 Wine price'!$B8,"")</f>
        <v>1.5042157778206229</v>
      </c>
      <c r="AI8" s="84">
        <f>IFERROR('1.18 Wine price'!AI8/'1.18 Wine price'!$B8,"")</f>
        <v>0.40727364997833282</v>
      </c>
      <c r="AJ8" s="84">
        <f>IFERROR('1.18 Wine price'!AJ8/'1.18 Wine price'!$B8,"")</f>
        <v>0.45892171885930083</v>
      </c>
      <c r="AK8" s="84">
        <f>IFERROR('1.18 Wine price'!AK8/'1.18 Wine price'!$B8,"")</f>
        <v>0.66971593043606636</v>
      </c>
      <c r="AL8" s="84">
        <f>IFERROR('1.18 Wine price'!AL8/'1.18 Wine price'!$B8,"")</f>
        <v>1.1791538874064138</v>
      </c>
      <c r="AM8" s="84">
        <f>IFERROR('1.18 Wine price'!AM8/'1.18 Wine price'!$B8,"")</f>
        <v>0.70334241078871573</v>
      </c>
      <c r="AN8" s="84">
        <f>IFERROR('1.18 Wine price'!AN8/'1.18 Wine price'!$B8,"")</f>
        <v>1.4331836068425401</v>
      </c>
      <c r="AO8" s="84">
        <f>IFERROR('1.18 Wine price'!AO8/'1.18 Wine price'!$B8,"")</f>
        <v>0.5422849060282714</v>
      </c>
      <c r="AP8" s="84">
        <f>IFERROR('1.18 Wine price'!AP8/'1.18 Wine price'!$B8,"")</f>
        <v>0.45110489006239413</v>
      </c>
      <c r="AQ8" s="84">
        <f>IFERROR('1.18 Wine price'!AQ8/'1.18 Wine price'!$B8,"")</f>
        <v>0.18453374398805522</v>
      </c>
      <c r="AR8" s="84">
        <f>IFERROR('1.18 Wine price'!AR8/'1.18 Wine price'!$B8,"")</f>
        <v>0.79506954131839302</v>
      </c>
      <c r="AS8" s="84">
        <f>IFERROR('1.18 Wine price'!AS8/'1.18 Wine price'!$B8,"")</f>
        <v>0.86763038019469496</v>
      </c>
      <c r="AT8" s="84">
        <f>IFERROR('1.18 Wine price'!AT8/'1.18 Wine price'!$B8,"")</f>
        <v>0.41183091529384852</v>
      </c>
      <c r="AU8" s="84">
        <f>IFERROR('1.18 Wine price'!AU8/'1.18 Wine price'!$B8,"")</f>
        <v>1.3294748360861286</v>
      </c>
      <c r="AV8" s="84">
        <f>IFERROR('1.18 Wine price'!AV8/'1.18 Wine price'!$B8,"")</f>
        <v>1.5203961404158746</v>
      </c>
      <c r="AW8" s="84">
        <f>IFERROR('1.18 Wine price'!AW8/'1.18 Wine price'!$B8,"")</f>
        <v>1.2374390605481758</v>
      </c>
      <c r="AX8" s="84">
        <f>IFERROR('1.18 Wine price'!AX8/'1.18 Wine price'!$B8,"")</f>
        <v>1.504122787230995</v>
      </c>
      <c r="AY8" s="84">
        <f>IFERROR('1.18 Wine price'!AY8/'1.18 Wine price'!$B8,"")</f>
        <v>0.92060683731603399</v>
      </c>
      <c r="AZ8" s="84">
        <f>IFERROR('1.18 Wine price'!AZ8/'1.18 Wine price'!$B8,"")</f>
        <v>1.9636012893681192</v>
      </c>
      <c r="BA8" s="84">
        <f>IFERROR('1.18 Wine price'!BA8/'1.18 Wine price'!$B8,"")</f>
        <v>0.57189212621147567</v>
      </c>
      <c r="BB8" s="84">
        <f>IFERROR('1.18 Wine price'!BB8/'1.18 Wine price'!$B8,"")</f>
        <v>0.43899307520162728</v>
      </c>
      <c r="BC8" s="84">
        <f>IFERROR('1.18 Wine price'!BC8/'1.18 Wine price'!$B8,"")</f>
        <v>1.1446047576255503</v>
      </c>
      <c r="BD8" s="84">
        <f>IFERROR('1.18 Wine price'!BD8/'1.18 Wine price'!$B8,"")</f>
        <v>0.82826201567167868</v>
      </c>
      <c r="BE8" s="84">
        <f>IFERROR('1.18 Wine price'!BE8/'1.18 Wine price'!$B8,"")</f>
        <v>1.4930354476984398</v>
      </c>
      <c r="BF8" s="84">
        <f>IFERROR('1.18 Wine price'!BF8/'1.18 Wine price'!$B8,"")</f>
        <v>1.5622419057484214</v>
      </c>
      <c r="BG8" s="84">
        <f>IFERROR('1.18 Wine price'!BG8/'1.18 Wine price'!$B8,"")</f>
        <v>2.1445954732930339</v>
      </c>
      <c r="BH8" s="84" t="str">
        <f>IFERROR('1.18 Wine price'!BH8/'1.18 Wine price'!$B8,"")</f>
        <v/>
      </c>
      <c r="BI8" s="84">
        <f>IFERROR('1.18 Wine price'!BI8/'1.18 Wine price'!$B8,"")</f>
        <v>2.0297779258219402</v>
      </c>
      <c r="BJ8" s="84">
        <f>IFERROR('1.18 Wine price'!BJ8/'1.18 Wine price'!$B8,"")</f>
        <v>2.5297667223767046</v>
      </c>
      <c r="BK8" s="84">
        <f>IFERROR('1.18 Wine price'!BK8/'1.18 Wine price'!$B8,"")</f>
        <v>1.2308917639315184</v>
      </c>
      <c r="BL8" s="84">
        <f>IFERROR('1.18 Wine price'!BL8/'1.18 Wine price'!$B8,"")</f>
        <v>0.90549586650150315</v>
      </c>
      <c r="BM8" s="84" t="str">
        <f>IFERROR('1.18 Wine price'!BM8/'1.18 Wine price'!$B8,"")</f>
        <v/>
      </c>
      <c r="BN8" s="84">
        <f>IFERROR('1.18 Wine price'!BN8/'1.18 Wine price'!$B8,"")</f>
        <v>0.59603032937657519</v>
      </c>
      <c r="BO8" s="84">
        <f>IFERROR('1.18 Wine price'!BO8/'1.18 Wine price'!$B8,"")</f>
        <v>1.6534058945086132</v>
      </c>
      <c r="BP8" s="84">
        <f>IFERROR('1.18 Wine price'!BP8/'1.18 Wine price'!$B8,"")</f>
        <v>5.7696434019117833</v>
      </c>
      <c r="BQ8" s="84">
        <f>IFERROR('1.18 Wine price'!BQ8/'1.18 Wine price'!$B8,"")</f>
        <v>1.4201669648847119</v>
      </c>
      <c r="BR8" s="84">
        <f>IFERROR('1.18 Wine price'!BR8/'1.18 Wine price'!$B8,"")</f>
        <v>1.8335814281248737</v>
      </c>
      <c r="BS8" s="84">
        <f>IFERROR('1.18 Wine price'!BS8/'1.18 Wine price'!$B8,"")</f>
        <v>1.359629385416353</v>
      </c>
      <c r="BT8" s="84">
        <f>IFERROR('1.18 Wine price'!BT8/'1.18 Wine price'!$B8,"")</f>
        <v>1.0888125208913635</v>
      </c>
      <c r="BU8" s="84">
        <f>IFERROR('1.18 Wine price'!BU8/'1.18 Wine price'!$B8,"")</f>
        <v>1.4611645986557649</v>
      </c>
      <c r="BV8" s="84">
        <f>IFERROR('1.18 Wine price'!BV8/'1.18 Wine price'!$B8,"")</f>
        <v>1.1215741033300111</v>
      </c>
      <c r="BW8" s="84">
        <f>IFERROR('1.18 Wine price'!BW8/'1.18 Wine price'!$B8,"")</f>
        <v>2.17926181810284</v>
      </c>
      <c r="BX8" s="84">
        <f>IFERROR('1.18 Wine price'!BX8/'1.18 Wine price'!$B8,"")</f>
        <v>1.5533496806152551</v>
      </c>
      <c r="BY8" s="84">
        <f>IFERROR('1.18 Wine price'!BY8/'1.18 Wine price'!$B8,"")</f>
        <v>1.3098146974983809</v>
      </c>
      <c r="BZ8" s="84">
        <f>IFERROR('1.18 Wine price'!BZ8/'1.18 Wine price'!$B8,"")</f>
        <v>0.7545978934348081</v>
      </c>
      <c r="CA8" s="84">
        <f>IFERROR('1.18 Wine price'!CA8/'1.18 Wine price'!$B8,"")</f>
        <v>1.9138964538793319</v>
      </c>
      <c r="CB8" s="84">
        <f>IFERROR('1.18 Wine price'!CB8/'1.18 Wine price'!$B8,"")</f>
        <v>2.4917390521827252</v>
      </c>
      <c r="CC8" s="84">
        <f>IFERROR('1.18 Wine price'!CC8/'1.18 Wine price'!$B8,"")</f>
        <v>0.70630940217116522</v>
      </c>
      <c r="CD8" s="84">
        <f>IFERROR('1.18 Wine price'!CD8/'1.18 Wine price'!$B8,"")</f>
        <v>0.76938114307737171</v>
      </c>
      <c r="CE8" s="84">
        <f>IFERROR('1.18 Wine price'!CE8/'1.18 Wine price'!$B8,"")</f>
        <v>2.863037192196912</v>
      </c>
      <c r="CF8" s="84">
        <f>IFERROR('1.18 Wine price'!CF8/'1.18 Wine price'!$B8,"")</f>
        <v>0.78827849748544487</v>
      </c>
      <c r="CG8" s="84">
        <f>IFERROR('1.18 Wine price'!CG8/'1.18 Wine price'!$B8,"")</f>
        <v>0.62015265616017223</v>
      </c>
      <c r="CH8" s="84">
        <f>IFERROR('1.18 Wine price'!CH8/'1.18 Wine price'!$B8,"")</f>
        <v>1.7150335865402251</v>
      </c>
      <c r="CI8" s="84">
        <f>IFERROR('1.18 Wine price'!CI8/'1.18 Wine price'!$B8,"")</f>
        <v>1.5828717508423378</v>
      </c>
      <c r="CJ8" s="84">
        <f>IFERROR('1.18 Wine price'!CJ8/'1.18 Wine price'!$B8,"")</f>
        <v>1.4100030261576313</v>
      </c>
      <c r="CK8" s="84">
        <f>IFERROR('1.18 Wine price'!CK8/'1.18 Wine price'!$B8,"")</f>
        <v>1.7777115164393378</v>
      </c>
      <c r="CL8" s="84">
        <f>IFERROR('1.18 Wine price'!CL8/'1.18 Wine price'!$B8,"")</f>
        <v>1.2850699547284405</v>
      </c>
      <c r="CM8" s="84">
        <f>IFERROR('1.18 Wine price'!CM8/'1.18 Wine price'!$B8,"")</f>
        <v>0.35281723711755675</v>
      </c>
      <c r="CN8" s="84">
        <f>IFERROR('1.18 Wine price'!CN8/'1.18 Wine price'!$B8,"")</f>
        <v>1.3145253072674825</v>
      </c>
      <c r="CO8" s="84">
        <f>IFERROR('1.18 Wine price'!CO8/'1.18 Wine price'!$B8,"")</f>
        <v>0.46896915300706055</v>
      </c>
      <c r="CP8" s="84">
        <f>IFERROR('1.18 Wine price'!CP8/'1.18 Wine price'!$B8,"")</f>
        <v>0.83108868109831846</v>
      </c>
      <c r="CR8" s="88"/>
    </row>
    <row r="9" spans="1:96" x14ac:dyDescent="0.25">
      <c r="A9" s="78" t="s">
        <v>30</v>
      </c>
      <c r="B9" s="84">
        <f>IFERROR('1.18 Wine price'!B9/'1.18 Wine price'!$B9,"")</f>
        <v>1</v>
      </c>
      <c r="C9" s="84">
        <f>IFERROR('1.18 Wine price'!C9/'1.18 Wine price'!$B9,"")</f>
        <v>0.90393215144542072</v>
      </c>
      <c r="D9" s="84">
        <f>IFERROR('1.18 Wine price'!D9/'1.18 Wine price'!$B9,"")</f>
        <v>1.4151571375662253</v>
      </c>
      <c r="E9" s="84">
        <f>IFERROR('1.18 Wine price'!E9/'1.18 Wine price'!$B9,"")</f>
        <v>0.52866260249727515</v>
      </c>
      <c r="F9" s="84">
        <f>IFERROR('1.18 Wine price'!F9/'1.18 Wine price'!$B9,"")</f>
        <v>2.8760199927201073</v>
      </c>
      <c r="G9" s="84">
        <f>IFERROR('1.18 Wine price'!G9/'1.18 Wine price'!$B9,"")</f>
        <v>1.703725673518405</v>
      </c>
      <c r="H9" s="84">
        <f>IFERROR('1.18 Wine price'!H9/'1.18 Wine price'!$B9,"")</f>
        <v>0.57409470463021961</v>
      </c>
      <c r="I9" s="84">
        <f>IFERROR('1.18 Wine price'!I9/'1.18 Wine price'!$B9,"")</f>
        <v>1.7458704664949125</v>
      </c>
      <c r="J9" s="84">
        <f>IFERROR('1.18 Wine price'!J9/'1.18 Wine price'!$B9,"")</f>
        <v>2.1992804968254407</v>
      </c>
      <c r="K9" s="84">
        <f>IFERROR('1.18 Wine price'!K9/'1.18 Wine price'!$B9,"")</f>
        <v>3.4354411259588975</v>
      </c>
      <c r="L9" s="84" t="str">
        <f>IFERROR('1.18 Wine price'!L9/'1.18 Wine price'!$B9,"")</f>
        <v/>
      </c>
      <c r="M9" s="84">
        <f>IFERROR('1.18 Wine price'!M9/'1.18 Wine price'!$B9,"")</f>
        <v>1.421546108841919</v>
      </c>
      <c r="N9" s="84">
        <f>IFERROR('1.18 Wine price'!N9/'1.18 Wine price'!$B9,"")</f>
        <v>3.3577593482258563</v>
      </c>
      <c r="O9" s="84">
        <f>IFERROR('1.18 Wine price'!O9/'1.18 Wine price'!$B9,"")</f>
        <v>0.96636025887154131</v>
      </c>
      <c r="P9" s="84">
        <f>IFERROR('1.18 Wine price'!P9/'1.18 Wine price'!$B9,"")</f>
        <v>2.2797352799035244</v>
      </c>
      <c r="Q9" s="84">
        <f>IFERROR('1.18 Wine price'!Q9/'1.18 Wine price'!$B9,"")</f>
        <v>3.6659917179932271</v>
      </c>
      <c r="R9" s="84">
        <f>IFERROR('1.18 Wine price'!R9/'1.18 Wine price'!$B9,"")</f>
        <v>0.54753483832697736</v>
      </c>
      <c r="S9" s="84">
        <f>IFERROR('1.18 Wine price'!S9/'1.18 Wine price'!$B9,"")</f>
        <v>0.60979181398012905</v>
      </c>
      <c r="T9" s="84">
        <f>IFERROR('1.18 Wine price'!T9/'1.18 Wine price'!$B9,"")</f>
        <v>1.2371261619305969</v>
      </c>
      <c r="U9" s="84">
        <f>IFERROR('1.18 Wine price'!U9/'1.18 Wine price'!$B9,"")</f>
        <v>1.2035950660051753</v>
      </c>
      <c r="V9" s="84">
        <f>IFERROR('1.18 Wine price'!V9/'1.18 Wine price'!$B9,"")</f>
        <v>1.3937231694155094</v>
      </c>
      <c r="W9" s="84">
        <f>IFERROR('1.18 Wine price'!W9/'1.18 Wine price'!$B9,"")</f>
        <v>0.67102726411486702</v>
      </c>
      <c r="X9" s="84">
        <f>IFERROR('1.18 Wine price'!X9/'1.18 Wine price'!$B9,"")</f>
        <v>0.21858933494809377</v>
      </c>
      <c r="Y9" s="84">
        <f>IFERROR('1.18 Wine price'!Y9/'1.18 Wine price'!$B9,"")</f>
        <v>0.76424265926397006</v>
      </c>
      <c r="Z9" s="84">
        <f>IFERROR('1.18 Wine price'!Z9/'1.18 Wine price'!$B9,"")</f>
        <v>0.45878898494031328</v>
      </c>
      <c r="AA9" s="84">
        <f>IFERROR('1.18 Wine price'!AA9/'1.18 Wine price'!$B9,"")</f>
        <v>1.855289410978969</v>
      </c>
      <c r="AB9" s="84">
        <f>IFERROR('1.18 Wine price'!AB9/'1.18 Wine price'!$B9,"")</f>
        <v>0.58784240175023983</v>
      </c>
      <c r="AC9" s="84">
        <f>IFERROR('1.18 Wine price'!AC9/'1.18 Wine price'!$B9,"")</f>
        <v>0.99197185596301862</v>
      </c>
      <c r="AD9" s="84">
        <f>IFERROR('1.18 Wine price'!AD9/'1.18 Wine price'!$B9,"")</f>
        <v>1.2394604274846395</v>
      </c>
      <c r="AE9" s="84">
        <f>IFERROR('1.18 Wine price'!AE9/'1.18 Wine price'!$B9,"")</f>
        <v>0.59802409338259011</v>
      </c>
      <c r="AF9" s="84">
        <f>IFERROR('1.18 Wine price'!AF9/'1.18 Wine price'!$B9,"")</f>
        <v>1.7311909063587445</v>
      </c>
      <c r="AG9" s="84">
        <f>IFERROR('1.18 Wine price'!AG9/'1.18 Wine price'!$B9,"")</f>
        <v>0.69885516569514572</v>
      </c>
      <c r="AH9" s="84">
        <f>IFERROR('1.18 Wine price'!AH9/'1.18 Wine price'!$B9,"")</f>
        <v>1.6459883034713922</v>
      </c>
      <c r="AI9" s="84">
        <f>IFERROR('1.18 Wine price'!AI9/'1.18 Wine price'!$B9,"")</f>
        <v>0.44070709236232719</v>
      </c>
      <c r="AJ9" s="84">
        <f>IFERROR('1.18 Wine price'!AJ9/'1.18 Wine price'!$B9,"")</f>
        <v>0.51693622946731421</v>
      </c>
      <c r="AK9" s="84">
        <f>IFERROR('1.18 Wine price'!AK9/'1.18 Wine price'!$B9,"")</f>
        <v>0.71252059790842992</v>
      </c>
      <c r="AL9" s="84">
        <f>IFERROR('1.18 Wine price'!AL9/'1.18 Wine price'!$B9,"")</f>
        <v>1.3564446946361404</v>
      </c>
      <c r="AM9" s="84">
        <f>IFERROR('1.18 Wine price'!AM9/'1.18 Wine price'!$B9,"")</f>
        <v>0.78994585899265191</v>
      </c>
      <c r="AN9" s="84">
        <f>IFERROR('1.18 Wine price'!AN9/'1.18 Wine price'!$B9,"")</f>
        <v>1.5868926854568803</v>
      </c>
      <c r="AO9" s="84">
        <f>IFERROR('1.18 Wine price'!AO9/'1.18 Wine price'!$B9,"")</f>
        <v>0.57362850014864275</v>
      </c>
      <c r="AP9" s="84">
        <f>IFERROR('1.18 Wine price'!AP9/'1.18 Wine price'!$B9,"")</f>
        <v>0.48576424958203701</v>
      </c>
      <c r="AQ9" s="84">
        <f>IFERROR('1.18 Wine price'!AQ9/'1.18 Wine price'!$B9,"")</f>
        <v>0.21655435788056795</v>
      </c>
      <c r="AR9" s="84">
        <f>IFERROR('1.18 Wine price'!AR9/'1.18 Wine price'!$B9,"")</f>
        <v>0.73260203961291415</v>
      </c>
      <c r="AS9" s="84">
        <f>IFERROR('1.18 Wine price'!AS9/'1.18 Wine price'!$B9,"")</f>
        <v>0.9286816577066217</v>
      </c>
      <c r="AT9" s="84">
        <f>IFERROR('1.18 Wine price'!AT9/'1.18 Wine price'!$B9,"")</f>
        <v>0.39045091770293155</v>
      </c>
      <c r="AU9" s="84">
        <f>IFERROR('1.18 Wine price'!AU9/'1.18 Wine price'!$B9,"")</f>
        <v>1.4815314502637127</v>
      </c>
      <c r="AV9" s="84">
        <f>IFERROR('1.18 Wine price'!AV9/'1.18 Wine price'!$B9,"")</f>
        <v>1.363589012269552</v>
      </c>
      <c r="AW9" s="84">
        <f>IFERROR('1.18 Wine price'!AW9/'1.18 Wine price'!$B9,"")</f>
        <v>1.2887467773257077</v>
      </c>
      <c r="AX9" s="84">
        <f>IFERROR('1.18 Wine price'!AX9/'1.18 Wine price'!$B9,"")</f>
        <v>1.3517237799004058</v>
      </c>
      <c r="AY9" s="84">
        <f>IFERROR('1.18 Wine price'!AY9/'1.18 Wine price'!$B9,"")</f>
        <v>1.0222354041110429</v>
      </c>
      <c r="AZ9" s="84">
        <f>IFERROR('1.18 Wine price'!AZ9/'1.18 Wine price'!$B9,"")</f>
        <v>1.8294030998246977</v>
      </c>
      <c r="BA9" s="84">
        <f>IFERROR('1.18 Wine price'!BA9/'1.18 Wine price'!$B9,"")</f>
        <v>0.59820946839261357</v>
      </c>
      <c r="BB9" s="84">
        <f>IFERROR('1.18 Wine price'!BB9/'1.18 Wine price'!$B9,"")</f>
        <v>0.4446007487739968</v>
      </c>
      <c r="BC9" s="84">
        <f>IFERROR('1.18 Wine price'!BC9/'1.18 Wine price'!$B9,"")</f>
        <v>1.3268884554678209</v>
      </c>
      <c r="BD9" s="84">
        <f>IFERROR('1.18 Wine price'!BD9/'1.18 Wine price'!$B9,"")</f>
        <v>0.80033737696989204</v>
      </c>
      <c r="BE9" s="84">
        <f>IFERROR('1.18 Wine price'!BE9/'1.18 Wine price'!$B9,"")</f>
        <v>1.4899081014918449</v>
      </c>
      <c r="BF9" s="84">
        <f>IFERROR('1.18 Wine price'!BF9/'1.18 Wine price'!$B9,"")</f>
        <v>1.6202431155160029</v>
      </c>
      <c r="BG9" s="84">
        <f>IFERROR('1.18 Wine price'!BG9/'1.18 Wine price'!$B9,"")</f>
        <v>2.475726369331432</v>
      </c>
      <c r="BH9" s="84" t="str">
        <f>IFERROR('1.18 Wine price'!BH9/'1.18 Wine price'!$B9,"")</f>
        <v/>
      </c>
      <c r="BI9" s="84">
        <f>IFERROR('1.18 Wine price'!BI9/'1.18 Wine price'!$B9,"")</f>
        <v>2.0082666376598195</v>
      </c>
      <c r="BJ9" s="84">
        <f>IFERROR('1.18 Wine price'!BJ9/'1.18 Wine price'!$B9,"")</f>
        <v>2.522810309819699</v>
      </c>
      <c r="BK9" s="84">
        <f>IFERROR('1.18 Wine price'!BK9/'1.18 Wine price'!$B9,"")</f>
        <v>1.208893584518574</v>
      </c>
      <c r="BL9" s="84">
        <f>IFERROR('1.18 Wine price'!BL9/'1.18 Wine price'!$B9,"")</f>
        <v>1.0041700370556323</v>
      </c>
      <c r="BM9" s="84" t="str">
        <f>IFERROR('1.18 Wine price'!BM9/'1.18 Wine price'!$B9,"")</f>
        <v/>
      </c>
      <c r="BN9" s="84">
        <f>IFERROR('1.18 Wine price'!BN9/'1.18 Wine price'!$B9,"")</f>
        <v>0.54396731471486326</v>
      </c>
      <c r="BO9" s="84">
        <f>IFERROR('1.18 Wine price'!BO9/'1.18 Wine price'!$B9,"")</f>
        <v>1.6122238550182353</v>
      </c>
      <c r="BP9" s="84">
        <f>IFERROR('1.18 Wine price'!BP9/'1.18 Wine price'!$B9,"")</f>
        <v>5.165237546734164</v>
      </c>
      <c r="BQ9" s="84">
        <f>IFERROR('1.18 Wine price'!BQ9/'1.18 Wine price'!$B9,"")</f>
        <v>1.3711760922674456</v>
      </c>
      <c r="BR9" s="84">
        <f>IFERROR('1.18 Wine price'!BR9/'1.18 Wine price'!$B9,"")</f>
        <v>1.817137122365863</v>
      </c>
      <c r="BS9" s="84">
        <f>IFERROR('1.18 Wine price'!BS9/'1.18 Wine price'!$B9,"")</f>
        <v>1.3021484051682946</v>
      </c>
      <c r="BT9" s="84">
        <f>IFERROR('1.18 Wine price'!BT9/'1.18 Wine price'!$B9,"")</f>
        <v>1.1080530266325779</v>
      </c>
      <c r="BU9" s="84">
        <f>IFERROR('1.18 Wine price'!BU9/'1.18 Wine price'!$B9,"")</f>
        <v>1.4751069847031539</v>
      </c>
      <c r="BV9" s="84">
        <f>IFERROR('1.18 Wine price'!BV9/'1.18 Wine price'!$B9,"")</f>
        <v>1.141358804025596</v>
      </c>
      <c r="BW9" s="84">
        <f>IFERROR('1.18 Wine price'!BW9/'1.18 Wine price'!$B9,"")</f>
        <v>2.1994568578286344</v>
      </c>
      <c r="BX9" s="84">
        <f>IFERROR('1.18 Wine price'!BX9/'1.18 Wine price'!$B9,"")</f>
        <v>1.5773153132778874</v>
      </c>
      <c r="BY9" s="84">
        <f>IFERROR('1.18 Wine price'!BY9/'1.18 Wine price'!$B9,"")</f>
        <v>1.3346009301026345</v>
      </c>
      <c r="BZ9" s="84">
        <f>IFERROR('1.18 Wine price'!BZ9/'1.18 Wine price'!$B9,"")</f>
        <v>0.75880337099252337</v>
      </c>
      <c r="CA9" s="84">
        <f>IFERROR('1.18 Wine price'!CA9/'1.18 Wine price'!$B9,"")</f>
        <v>1.9429018172067098</v>
      </c>
      <c r="CB9" s="84">
        <f>IFERROR('1.18 Wine price'!CB9/'1.18 Wine price'!$B9,"")</f>
        <v>2.4886051903766466</v>
      </c>
      <c r="CC9" s="84">
        <f>IFERROR('1.18 Wine price'!CC9/'1.18 Wine price'!$B9,"")</f>
        <v>0.72204177671979419</v>
      </c>
      <c r="CD9" s="84">
        <f>IFERROR('1.18 Wine price'!CD9/'1.18 Wine price'!$B9,"")</f>
        <v>0.7669986860887793</v>
      </c>
      <c r="CE9" s="84">
        <f>IFERROR('1.18 Wine price'!CE9/'1.18 Wine price'!$B9,"")</f>
        <v>2.9218362886567668</v>
      </c>
      <c r="CF9" s="84">
        <f>IFERROR('1.18 Wine price'!CF9/'1.18 Wine price'!$B9,"")</f>
        <v>0.79315373184963789</v>
      </c>
      <c r="CG9" s="84">
        <f>IFERROR('1.18 Wine price'!CG9/'1.18 Wine price'!$B9,"")</f>
        <v>0.65739826510173516</v>
      </c>
      <c r="CH9" s="84">
        <f>IFERROR('1.18 Wine price'!CH9/'1.18 Wine price'!$B9,"")</f>
        <v>1.7313001031691537</v>
      </c>
      <c r="CI9" s="84">
        <f>IFERROR('1.18 Wine price'!CI9/'1.18 Wine price'!$B9,"")</f>
        <v>1.5415158349662381</v>
      </c>
      <c r="CJ9" s="84">
        <f>IFERROR('1.18 Wine price'!CJ9/'1.18 Wine price'!$B9,"")</f>
        <v>1.5349503489854877</v>
      </c>
      <c r="CK9" s="84">
        <f>IFERROR('1.18 Wine price'!CK9/'1.18 Wine price'!$B9,"")</f>
        <v>1.7767468997848328</v>
      </c>
      <c r="CL9" s="84">
        <f>IFERROR('1.18 Wine price'!CL9/'1.18 Wine price'!$B9,"")</f>
        <v>1.173828268016095</v>
      </c>
      <c r="CM9" s="84">
        <f>IFERROR('1.18 Wine price'!CM9/'1.18 Wine price'!$B9,"")</f>
        <v>0.36630101980645763</v>
      </c>
      <c r="CN9" s="84">
        <f>IFERROR('1.18 Wine price'!CN9/'1.18 Wine price'!$B9,"")</f>
        <v>1.2517820149449064</v>
      </c>
      <c r="CO9" s="84">
        <f>IFERROR('1.18 Wine price'!CO9/'1.18 Wine price'!$B9,"")</f>
        <v>0.43395700716321672</v>
      </c>
      <c r="CP9" s="84">
        <f>IFERROR('1.18 Wine price'!CP9/'1.18 Wine price'!$B9,"")</f>
        <v>0.83770199999231088</v>
      </c>
      <c r="CR9" s="88"/>
    </row>
    <row r="10" spans="1:96" x14ac:dyDescent="0.25">
      <c r="A10" s="78" t="s">
        <v>31</v>
      </c>
      <c r="B10" s="84">
        <f>IFERROR('1.18 Wine price'!B10/'1.18 Wine price'!$B10,"")</f>
        <v>1</v>
      </c>
      <c r="C10" s="84">
        <f>IFERROR('1.18 Wine price'!C10/'1.18 Wine price'!$B10,"")</f>
        <v>0.9172592079446813</v>
      </c>
      <c r="D10" s="84">
        <f>IFERROR('1.18 Wine price'!D10/'1.18 Wine price'!$B10,"")</f>
        <v>1.512562190142261</v>
      </c>
      <c r="E10" s="84">
        <f>IFERROR('1.18 Wine price'!E10/'1.18 Wine price'!$B10,"")</f>
        <v>0.58521383906942326</v>
      </c>
      <c r="F10" s="84">
        <f>IFERROR('1.18 Wine price'!F10/'1.18 Wine price'!$B10,"")</f>
        <v>2.6771560227787985</v>
      </c>
      <c r="G10" s="84">
        <f>IFERROR('1.18 Wine price'!G10/'1.18 Wine price'!$B10,"")</f>
        <v>1.4121346192520567</v>
      </c>
      <c r="H10" s="84">
        <f>IFERROR('1.18 Wine price'!H10/'1.18 Wine price'!$B10,"")</f>
        <v>0.66082366416885985</v>
      </c>
      <c r="I10" s="84">
        <f>IFERROR('1.18 Wine price'!I10/'1.18 Wine price'!$B10,"")</f>
        <v>1.8580619203827977</v>
      </c>
      <c r="J10" s="84">
        <f>IFERROR('1.18 Wine price'!J10/'1.18 Wine price'!$B10,"")</f>
        <v>2.8902524432438601</v>
      </c>
      <c r="K10" s="84">
        <f>IFERROR('1.18 Wine price'!K10/'1.18 Wine price'!$B10,"")</f>
        <v>3.2732214712285881</v>
      </c>
      <c r="L10" s="84" t="str">
        <f>IFERROR('1.18 Wine price'!L10/'1.18 Wine price'!$B10,"")</f>
        <v/>
      </c>
      <c r="M10" s="84">
        <f>IFERROR('1.18 Wine price'!M10/'1.18 Wine price'!$B10,"")</f>
        <v>1.4138767301756625</v>
      </c>
      <c r="N10" s="84">
        <f>IFERROR('1.18 Wine price'!N10/'1.18 Wine price'!$B10,"")</f>
        <v>3.6995262619461902</v>
      </c>
      <c r="O10" s="84">
        <f>IFERROR('1.18 Wine price'!O10/'1.18 Wine price'!$B10,"")</f>
        <v>0.68326293277309647</v>
      </c>
      <c r="P10" s="84">
        <f>IFERROR('1.18 Wine price'!P10/'1.18 Wine price'!$B10,"")</f>
        <v>2.1280117834372119</v>
      </c>
      <c r="Q10" s="84">
        <f>IFERROR('1.18 Wine price'!Q10/'1.18 Wine price'!$B10,"")</f>
        <v>3.4966681584086952</v>
      </c>
      <c r="R10" s="84">
        <f>IFERROR('1.18 Wine price'!R10/'1.18 Wine price'!$B10,"")</f>
        <v>0.54853436743116457</v>
      </c>
      <c r="S10" s="84">
        <f>IFERROR('1.18 Wine price'!S10/'1.18 Wine price'!$B10,"")</f>
        <v>0.59412724410289497</v>
      </c>
      <c r="T10" s="84">
        <f>IFERROR('1.18 Wine price'!T10/'1.18 Wine price'!$B10,"")</f>
        <v>1.1432583946579566</v>
      </c>
      <c r="U10" s="84">
        <f>IFERROR('1.18 Wine price'!U10/'1.18 Wine price'!$B10,"")</f>
        <v>1.1185690025191801</v>
      </c>
      <c r="V10" s="84">
        <f>IFERROR('1.18 Wine price'!V10/'1.18 Wine price'!$B10,"")</f>
        <v>1.2754792715664456</v>
      </c>
      <c r="W10" s="84">
        <f>IFERROR('1.18 Wine price'!W10/'1.18 Wine price'!$B10,"")</f>
        <v>0.71047841626559871</v>
      </c>
      <c r="X10" s="84">
        <f>IFERROR('1.18 Wine price'!X10/'1.18 Wine price'!$B10,"")</f>
        <v>0.2449302084444924</v>
      </c>
      <c r="Y10" s="84">
        <f>IFERROR('1.18 Wine price'!Y10/'1.18 Wine price'!$B10,"")</f>
        <v>0.77762561378219719</v>
      </c>
      <c r="Z10" s="84">
        <f>IFERROR('1.18 Wine price'!Z10/'1.18 Wine price'!$B10,"")</f>
        <v>0.48671184651166854</v>
      </c>
      <c r="AA10" s="84">
        <f>IFERROR('1.18 Wine price'!AA10/'1.18 Wine price'!$B10,"")</f>
        <v>2.0193325847458286</v>
      </c>
      <c r="AB10" s="84">
        <f>IFERROR('1.18 Wine price'!AB10/'1.18 Wine price'!$B10,"")</f>
        <v>0.65809071933950603</v>
      </c>
      <c r="AC10" s="84">
        <f>IFERROR('1.18 Wine price'!AC10/'1.18 Wine price'!$B10,"")</f>
        <v>1.2320969710293552</v>
      </c>
      <c r="AD10" s="84">
        <f>IFERROR('1.18 Wine price'!AD10/'1.18 Wine price'!$B10,"")</f>
        <v>1.3685049883270521</v>
      </c>
      <c r="AE10" s="84">
        <f>IFERROR('1.18 Wine price'!AE10/'1.18 Wine price'!$B10,"")</f>
        <v>0.62118519656019655</v>
      </c>
      <c r="AF10" s="84">
        <f>IFERROR('1.18 Wine price'!AF10/'1.18 Wine price'!$B10,"")</f>
        <v>1.8304461951437037</v>
      </c>
      <c r="AG10" s="84">
        <f>IFERROR('1.18 Wine price'!AG10/'1.18 Wine price'!$B10,"")</f>
        <v>0.7256178134211132</v>
      </c>
      <c r="AH10" s="84">
        <f>IFERROR('1.18 Wine price'!AH10/'1.18 Wine price'!$B10,"")</f>
        <v>1.7593065831927039</v>
      </c>
      <c r="AI10" s="84">
        <f>IFERROR('1.18 Wine price'!AI10/'1.18 Wine price'!$B10,"")</f>
        <v>0.504931845277372</v>
      </c>
      <c r="AJ10" s="84">
        <f>IFERROR('1.18 Wine price'!AJ10/'1.18 Wine price'!$B10,"")</f>
        <v>0.45681704249298466</v>
      </c>
      <c r="AK10" s="84">
        <f>IFERROR('1.18 Wine price'!AK10/'1.18 Wine price'!$B10,"")</f>
        <v>0.75841044055246498</v>
      </c>
      <c r="AL10" s="84">
        <f>IFERROR('1.18 Wine price'!AL10/'1.18 Wine price'!$B10,"")</f>
        <v>1.4397614409865738</v>
      </c>
      <c r="AM10" s="84">
        <f>IFERROR('1.18 Wine price'!AM10/'1.18 Wine price'!$B10,"")</f>
        <v>0.80658804152819019</v>
      </c>
      <c r="AN10" s="84">
        <f>IFERROR('1.18 Wine price'!AN10/'1.18 Wine price'!$B10,"")</f>
        <v>1.7138179242740872</v>
      </c>
      <c r="AO10" s="84">
        <f>IFERROR('1.18 Wine price'!AO10/'1.18 Wine price'!$B10,"")</f>
        <v>0.57647518840522549</v>
      </c>
      <c r="AP10" s="84">
        <f>IFERROR('1.18 Wine price'!AP10/'1.18 Wine price'!$B10,"")</f>
        <v>0.52080790350363293</v>
      </c>
      <c r="AQ10" s="84">
        <f>IFERROR('1.18 Wine price'!AQ10/'1.18 Wine price'!$B10,"")</f>
        <v>0.24506954612381979</v>
      </c>
      <c r="AR10" s="84">
        <f>IFERROR('1.18 Wine price'!AR10/'1.18 Wine price'!$B10,"")</f>
        <v>0.85984153770630634</v>
      </c>
      <c r="AS10" s="84">
        <f>IFERROR('1.18 Wine price'!AS10/'1.18 Wine price'!$B10,"")</f>
        <v>0.95027905402282609</v>
      </c>
      <c r="AT10" s="84">
        <f>IFERROR('1.18 Wine price'!AT10/'1.18 Wine price'!$B10,"")</f>
        <v>0.38745192687180691</v>
      </c>
      <c r="AU10" s="84">
        <f>IFERROR('1.18 Wine price'!AU10/'1.18 Wine price'!$B10,"")</f>
        <v>1.6123155694985625</v>
      </c>
      <c r="AV10" s="84">
        <f>IFERROR('1.18 Wine price'!AV10/'1.18 Wine price'!$B10,"")</f>
        <v>1.3240189415278383</v>
      </c>
      <c r="AW10" s="84">
        <f>IFERROR('1.18 Wine price'!AW10/'1.18 Wine price'!$B10,"")</f>
        <v>1.2777724843205269</v>
      </c>
      <c r="AX10" s="84">
        <f>IFERROR('1.18 Wine price'!AX10/'1.18 Wine price'!$B10,"")</f>
        <v>1.2931879700562974</v>
      </c>
      <c r="AY10" s="84">
        <f>IFERROR('1.18 Wine price'!AY10/'1.18 Wine price'!$B10,"")</f>
        <v>0.92321631239780699</v>
      </c>
      <c r="AZ10" s="84">
        <f>IFERROR('1.18 Wine price'!AZ10/'1.18 Wine price'!$B10,"")</f>
        <v>1.85146538968603</v>
      </c>
      <c r="BA10" s="84">
        <f>IFERROR('1.18 Wine price'!BA10/'1.18 Wine price'!$B10,"")</f>
        <v>0.62709558640370522</v>
      </c>
      <c r="BB10" s="84">
        <f>IFERROR('1.18 Wine price'!BB10/'1.18 Wine price'!$B10,"")</f>
        <v>0.51544480899724776</v>
      </c>
      <c r="BC10" s="84">
        <f>IFERROR('1.18 Wine price'!BC10/'1.18 Wine price'!$B10,"")</f>
        <v>1.7185411875803331</v>
      </c>
      <c r="BD10" s="84">
        <f>IFERROR('1.18 Wine price'!BD10/'1.18 Wine price'!$B10,"")</f>
        <v>0.78120862832960769</v>
      </c>
      <c r="BE10" s="84">
        <f>IFERROR('1.18 Wine price'!BE10/'1.18 Wine price'!$B10,"")</f>
        <v>1.6060160167977076</v>
      </c>
      <c r="BF10" s="84">
        <f>IFERROR('1.18 Wine price'!BF10/'1.18 Wine price'!$B10,"")</f>
        <v>1.7840855491531646</v>
      </c>
      <c r="BG10" s="84">
        <f>IFERROR('1.18 Wine price'!BG10/'1.18 Wine price'!$B10,"")</f>
        <v>2.3959661440800231</v>
      </c>
      <c r="BH10" s="84" t="str">
        <f>IFERROR('1.18 Wine price'!BH10/'1.18 Wine price'!$B10,"")</f>
        <v/>
      </c>
      <c r="BI10" s="84">
        <f>IFERROR('1.18 Wine price'!BI10/'1.18 Wine price'!$B10,"")</f>
        <v>2.1299339054774711</v>
      </c>
      <c r="BJ10" s="84">
        <f>IFERROR('1.18 Wine price'!BJ10/'1.18 Wine price'!$B10,"")</f>
        <v>2.343510671784693</v>
      </c>
      <c r="BK10" s="84">
        <f>IFERROR('1.18 Wine price'!BK10/'1.18 Wine price'!$B10,"")</f>
        <v>1.2019231236877108</v>
      </c>
      <c r="BL10" s="84">
        <f>IFERROR('1.18 Wine price'!BL10/'1.18 Wine price'!$B10,"")</f>
        <v>1.1310398978726381</v>
      </c>
      <c r="BM10" s="84" t="str">
        <f>IFERROR('1.18 Wine price'!BM10/'1.18 Wine price'!$B10,"")</f>
        <v/>
      </c>
      <c r="BN10" s="84">
        <f>IFERROR('1.18 Wine price'!BN10/'1.18 Wine price'!$B10,"")</f>
        <v>0.47331373696234413</v>
      </c>
      <c r="BO10" s="84">
        <f>IFERROR('1.18 Wine price'!BO10/'1.18 Wine price'!$B10,"")</f>
        <v>1.6677842734355188</v>
      </c>
      <c r="BP10" s="84">
        <f>IFERROR('1.18 Wine price'!BP10/'1.18 Wine price'!$B10,"")</f>
        <v>4.9175399497107684</v>
      </c>
      <c r="BQ10" s="84">
        <f>IFERROR('1.18 Wine price'!BQ10/'1.18 Wine price'!$B10,"")</f>
        <v>1.3122328939172223</v>
      </c>
      <c r="BR10" s="84">
        <f>IFERROR('1.18 Wine price'!BR10/'1.18 Wine price'!$B10,"")</f>
        <v>1.7309247276499125</v>
      </c>
      <c r="BS10" s="84">
        <f>IFERROR('1.18 Wine price'!BS10/'1.18 Wine price'!$B10,"")</f>
        <v>1.2467521998662661</v>
      </c>
      <c r="BT10" s="84">
        <f>IFERROR('1.18 Wine price'!BT10/'1.18 Wine price'!$B10,"")</f>
        <v>1.1086819388757749</v>
      </c>
      <c r="BU10" s="84">
        <f>IFERROR('1.18 Wine price'!BU10/'1.18 Wine price'!$B10,"")</f>
        <v>1.5294537867184304</v>
      </c>
      <c r="BV10" s="84">
        <f>IFERROR('1.18 Wine price'!BV10/'1.18 Wine price'!$B10,"")</f>
        <v>1.1585323499187519</v>
      </c>
      <c r="BW10" s="84">
        <f>IFERROR('1.18 Wine price'!BW10/'1.18 Wine price'!$B10,"")</f>
        <v>2.2347141366536381</v>
      </c>
      <c r="BX10" s="84">
        <f>IFERROR('1.18 Wine price'!BX10/'1.18 Wine price'!$B10,"")</f>
        <v>1.6655978940860663</v>
      </c>
      <c r="BY10" s="84">
        <f>IFERROR('1.18 Wine price'!BY10/'1.18 Wine price'!$B10,"")</f>
        <v>1.3641218400295494</v>
      </c>
      <c r="BZ10" s="84">
        <f>IFERROR('1.18 Wine price'!BZ10/'1.18 Wine price'!$B10,"")</f>
        <v>0.78017255890810144</v>
      </c>
      <c r="CA10" s="84">
        <f>IFERROR('1.18 Wine price'!CA10/'1.18 Wine price'!$B10,"")</f>
        <v>2.2653434009253055</v>
      </c>
      <c r="CB10" s="84">
        <f>IFERROR('1.18 Wine price'!CB10/'1.18 Wine price'!$B10,"")</f>
        <v>2.4426074029314733</v>
      </c>
      <c r="CC10" s="84">
        <f>IFERROR('1.18 Wine price'!CC10/'1.18 Wine price'!$B10,"")</f>
        <v>0.72827133298460744</v>
      </c>
      <c r="CD10" s="84">
        <f>IFERROR('1.18 Wine price'!CD10/'1.18 Wine price'!$B10,"")</f>
        <v>0.79132826776954879</v>
      </c>
      <c r="CE10" s="84">
        <f>IFERROR('1.18 Wine price'!CE10/'1.18 Wine price'!$B10,"")</f>
        <v>2.853006748949809</v>
      </c>
      <c r="CF10" s="84">
        <f>IFERROR('1.18 Wine price'!CF10/'1.18 Wine price'!$B10,"")</f>
        <v>0.7944982052199665</v>
      </c>
      <c r="CG10" s="84">
        <f>IFERROR('1.18 Wine price'!CG10/'1.18 Wine price'!$B10,"")</f>
        <v>0.66653337555399261</v>
      </c>
      <c r="CH10" s="84">
        <f>IFERROR('1.18 Wine price'!CH10/'1.18 Wine price'!$B10,"")</f>
        <v>1.611811274231203</v>
      </c>
      <c r="CI10" s="84">
        <f>IFERROR('1.18 Wine price'!CI10/'1.18 Wine price'!$B10,"")</f>
        <v>1.6150290555842155</v>
      </c>
      <c r="CJ10" s="84">
        <f>IFERROR('1.18 Wine price'!CJ10/'1.18 Wine price'!$B10,"")</f>
        <v>1.5808933263863136</v>
      </c>
      <c r="CK10" s="84">
        <f>IFERROR('1.18 Wine price'!CK10/'1.18 Wine price'!$B10,"")</f>
        <v>1.5445095450524491</v>
      </c>
      <c r="CL10" s="84">
        <f>IFERROR('1.18 Wine price'!CL10/'1.18 Wine price'!$B10,"")</f>
        <v>1.1051190440799368</v>
      </c>
      <c r="CM10" s="84">
        <f>IFERROR('1.18 Wine price'!CM10/'1.18 Wine price'!$B10,"")</f>
        <v>0.37067771044028347</v>
      </c>
      <c r="CN10" s="84">
        <f>IFERROR('1.18 Wine price'!CN10/'1.18 Wine price'!$B10,"")</f>
        <v>1.2675555931895983</v>
      </c>
      <c r="CO10" s="84">
        <f>IFERROR('1.18 Wine price'!CO10/'1.18 Wine price'!$B10,"")</f>
        <v>0.42239373759175225</v>
      </c>
      <c r="CP10" s="84">
        <f>IFERROR('1.18 Wine price'!CP10/'1.18 Wine price'!$B10,"")</f>
        <v>0.81787715987002707</v>
      </c>
      <c r="CR10" s="88"/>
    </row>
    <row r="11" spans="1:96" x14ac:dyDescent="0.25">
      <c r="A11" s="78" t="s">
        <v>32</v>
      </c>
      <c r="B11" s="84">
        <f>IFERROR('1.18 Wine price'!B11/'1.18 Wine price'!$B11,"")</f>
        <v>1</v>
      </c>
      <c r="C11" s="84">
        <f>IFERROR('1.18 Wine price'!C11/'1.18 Wine price'!$B11,"")</f>
        <v>0.97883818081394613</v>
      </c>
      <c r="D11" s="84">
        <f>IFERROR('1.18 Wine price'!D11/'1.18 Wine price'!$B11,"")</f>
        <v>1.6590488138194766</v>
      </c>
      <c r="E11" s="84">
        <f>IFERROR('1.18 Wine price'!E11/'1.18 Wine price'!$B11,"")</f>
        <v>0.6529198575832178</v>
      </c>
      <c r="F11" s="84">
        <f>IFERROR('1.18 Wine price'!F11/'1.18 Wine price'!$B11,"")</f>
        <v>2.7304650706830471</v>
      </c>
      <c r="G11" s="84">
        <f>IFERROR('1.18 Wine price'!G11/'1.18 Wine price'!$B11,"")</f>
        <v>1.270882049364767</v>
      </c>
      <c r="H11" s="84">
        <f>IFERROR('1.18 Wine price'!H11/'1.18 Wine price'!$B11,"")</f>
        <v>0.86669194588511667</v>
      </c>
      <c r="I11" s="84">
        <f>IFERROR('1.18 Wine price'!I11/'1.18 Wine price'!$B11,"")</f>
        <v>2.1353300029061195</v>
      </c>
      <c r="J11" s="84">
        <f>IFERROR('1.18 Wine price'!J11/'1.18 Wine price'!$B11,"")</f>
        <v>2.3720598689189925</v>
      </c>
      <c r="K11" s="84">
        <f>IFERROR('1.18 Wine price'!K11/'1.18 Wine price'!$B11,"")</f>
        <v>3.0929510540926293</v>
      </c>
      <c r="L11" s="84" t="str">
        <f>IFERROR('1.18 Wine price'!L11/'1.18 Wine price'!$B11,"")</f>
        <v/>
      </c>
      <c r="M11" s="84">
        <f>IFERROR('1.18 Wine price'!M11/'1.18 Wine price'!$B11,"")</f>
        <v>1.4356109419473879</v>
      </c>
      <c r="N11" s="84">
        <f>IFERROR('1.18 Wine price'!N11/'1.18 Wine price'!$B11,"")</f>
        <v>3.6234526680111552</v>
      </c>
      <c r="O11" s="84">
        <f>IFERROR('1.18 Wine price'!O11/'1.18 Wine price'!$B11,"")</f>
        <v>0.5101858539080395</v>
      </c>
      <c r="P11" s="84">
        <f>IFERROR('1.18 Wine price'!P11/'1.18 Wine price'!$B11,"")</f>
        <v>2.1321289729928217</v>
      </c>
      <c r="Q11" s="84">
        <f>IFERROR('1.18 Wine price'!Q11/'1.18 Wine price'!$B11,"")</f>
        <v>3.5323386640291279</v>
      </c>
      <c r="R11" s="84">
        <f>IFERROR('1.18 Wine price'!R11/'1.18 Wine price'!$B11,"")</f>
        <v>0.55850421900335057</v>
      </c>
      <c r="S11" s="84">
        <f>IFERROR('1.18 Wine price'!S11/'1.18 Wine price'!$B11,"")</f>
        <v>0.63639086178953208</v>
      </c>
      <c r="T11" s="84">
        <f>IFERROR('1.18 Wine price'!T11/'1.18 Wine price'!$B11,"")</f>
        <v>1.1012064578589633</v>
      </c>
      <c r="U11" s="84">
        <f>IFERROR('1.18 Wine price'!U11/'1.18 Wine price'!$B11,"")</f>
        <v>1.0841826715535912</v>
      </c>
      <c r="V11" s="84">
        <f>IFERROR('1.18 Wine price'!V11/'1.18 Wine price'!$B11,"")</f>
        <v>1.2022078051877036</v>
      </c>
      <c r="W11" s="84">
        <f>IFERROR('1.18 Wine price'!W11/'1.18 Wine price'!$B11,"")</f>
        <v>0.65103829215005815</v>
      </c>
      <c r="X11" s="84">
        <f>IFERROR('1.18 Wine price'!X11/'1.18 Wine price'!$B11,"")</f>
        <v>0.22571940221795761</v>
      </c>
      <c r="Y11" s="84">
        <f>IFERROR('1.18 Wine price'!Y11/'1.18 Wine price'!$B11,"")</f>
        <v>0.7619804348458411</v>
      </c>
      <c r="Z11" s="84">
        <f>IFERROR('1.18 Wine price'!Z11/'1.18 Wine price'!$B11,"")</f>
        <v>0.51176765580341432</v>
      </c>
      <c r="AA11" s="84">
        <f>IFERROR('1.18 Wine price'!AA11/'1.18 Wine price'!$B11,"")</f>
        <v>2.1369595282441125</v>
      </c>
      <c r="AB11" s="84">
        <f>IFERROR('1.18 Wine price'!AB11/'1.18 Wine price'!$B11,"")</f>
        <v>0.60320719093978892</v>
      </c>
      <c r="AC11" s="84">
        <f>IFERROR('1.18 Wine price'!AC11/'1.18 Wine price'!$B11,"")</f>
        <v>1.2091259735912139</v>
      </c>
      <c r="AD11" s="84">
        <f>IFERROR('1.18 Wine price'!AD11/'1.18 Wine price'!$B11,"")</f>
        <v>1.3149363990010856</v>
      </c>
      <c r="AE11" s="84">
        <f>IFERROR('1.18 Wine price'!AE11/'1.18 Wine price'!$B11,"")</f>
        <v>0.57336362137842045</v>
      </c>
      <c r="AF11" s="84">
        <f>IFERROR('1.18 Wine price'!AF11/'1.18 Wine price'!$B11,"")</f>
        <v>1.8455622821322837</v>
      </c>
      <c r="AG11" s="84">
        <f>IFERROR('1.18 Wine price'!AG11/'1.18 Wine price'!$B11,"")</f>
        <v>0.74429858560165496</v>
      </c>
      <c r="AH11" s="84">
        <f>IFERROR('1.18 Wine price'!AH11/'1.18 Wine price'!$B11,"")</f>
        <v>1.8682313307501242</v>
      </c>
      <c r="AI11" s="84">
        <f>IFERROR('1.18 Wine price'!AI11/'1.18 Wine price'!$B11,"")</f>
        <v>0.4331407084275069</v>
      </c>
      <c r="AJ11" s="84">
        <f>IFERROR('1.18 Wine price'!AJ11/'1.18 Wine price'!$B11,"")</f>
        <v>0.41250772627447768</v>
      </c>
      <c r="AK11" s="84">
        <f>IFERROR('1.18 Wine price'!AK11/'1.18 Wine price'!$B11,"")</f>
        <v>0.68255057288525289</v>
      </c>
      <c r="AL11" s="84">
        <f>IFERROR('1.18 Wine price'!AL11/'1.18 Wine price'!$B11,"")</f>
        <v>1.3584932149146125</v>
      </c>
      <c r="AM11" s="84">
        <f>IFERROR('1.18 Wine price'!AM11/'1.18 Wine price'!$B11,"")</f>
        <v>0.81847401442134349</v>
      </c>
      <c r="AN11" s="84">
        <f>IFERROR('1.18 Wine price'!AN11/'1.18 Wine price'!$B11,"")</f>
        <v>1.8135556499156418</v>
      </c>
      <c r="AO11" s="84">
        <f>IFERROR('1.18 Wine price'!AO11/'1.18 Wine price'!$B11,"")</f>
        <v>0.44076009235006197</v>
      </c>
      <c r="AP11" s="84">
        <f>IFERROR('1.18 Wine price'!AP11/'1.18 Wine price'!$B11,"")</f>
        <v>0.55689836106753132</v>
      </c>
      <c r="AQ11" s="84">
        <f>IFERROR('1.18 Wine price'!AQ11/'1.18 Wine price'!$B11,"")</f>
        <v>0.23840055680323202</v>
      </c>
      <c r="AR11" s="84">
        <f>IFERROR('1.18 Wine price'!AR11/'1.18 Wine price'!$B11,"")</f>
        <v>0.9482540453033077</v>
      </c>
      <c r="AS11" s="84">
        <f>IFERROR('1.18 Wine price'!AS11/'1.18 Wine price'!$B11,"")</f>
        <v>1.03399315821958</v>
      </c>
      <c r="AT11" s="84">
        <f>IFERROR('1.18 Wine price'!AT11/'1.18 Wine price'!$B11,"")</f>
        <v>0.38578671285288907</v>
      </c>
      <c r="AU11" s="84">
        <f>IFERROR('1.18 Wine price'!AU11/'1.18 Wine price'!$B11,"")</f>
        <v>1.2819283031293836</v>
      </c>
      <c r="AV11" s="84">
        <f>IFERROR('1.18 Wine price'!AV11/'1.18 Wine price'!$B11,"")</f>
        <v>1.3698761834209168</v>
      </c>
      <c r="AW11" s="84">
        <f>IFERROR('1.18 Wine price'!AW11/'1.18 Wine price'!$B11,"")</f>
        <v>1.1398045285782663</v>
      </c>
      <c r="AX11" s="84">
        <f>IFERROR('1.18 Wine price'!AX11/'1.18 Wine price'!$B11,"")</f>
        <v>2.0161875661073334</v>
      </c>
      <c r="AY11" s="84">
        <f>IFERROR('1.18 Wine price'!AY11/'1.18 Wine price'!$B11,"")</f>
        <v>0.86625144171948254</v>
      </c>
      <c r="AZ11" s="84">
        <f>IFERROR('1.18 Wine price'!AZ11/'1.18 Wine price'!$B11,"")</f>
        <v>1.6664892044921404</v>
      </c>
      <c r="BA11" s="84">
        <f>IFERROR('1.18 Wine price'!BA11/'1.18 Wine price'!$B11,"")</f>
        <v>0.68270462461096171</v>
      </c>
      <c r="BB11" s="84">
        <f>IFERROR('1.18 Wine price'!BB11/'1.18 Wine price'!$B11,"")</f>
        <v>0.5473318775846131</v>
      </c>
      <c r="BC11" s="84">
        <f>IFERROR('1.18 Wine price'!BC11/'1.18 Wine price'!$B11,"")</f>
        <v>2.4955386928483043</v>
      </c>
      <c r="BD11" s="84">
        <f>IFERROR('1.18 Wine price'!BD11/'1.18 Wine price'!$B11,"")</f>
        <v>0.85325293830443838</v>
      </c>
      <c r="BE11" s="84">
        <f>IFERROR('1.18 Wine price'!BE11/'1.18 Wine price'!$B11,"")</f>
        <v>1.8639422469329505</v>
      </c>
      <c r="BF11" s="84">
        <f>IFERROR('1.18 Wine price'!BF11/'1.18 Wine price'!$B11,"")</f>
        <v>2.0060559702977487</v>
      </c>
      <c r="BG11" s="84">
        <f>IFERROR('1.18 Wine price'!BG11/'1.18 Wine price'!$B11,"")</f>
        <v>2.7946318441437499</v>
      </c>
      <c r="BH11" s="84" t="str">
        <f>IFERROR('1.18 Wine price'!BH11/'1.18 Wine price'!$B11,"")</f>
        <v/>
      </c>
      <c r="BI11" s="84">
        <f>IFERROR('1.18 Wine price'!BI11/'1.18 Wine price'!$B11,"")</f>
        <v>2.0180080872293678</v>
      </c>
      <c r="BJ11" s="84">
        <f>IFERROR('1.18 Wine price'!BJ11/'1.18 Wine price'!$B11,"")</f>
        <v>2.2127405248132743</v>
      </c>
      <c r="BK11" s="84">
        <f>IFERROR('1.18 Wine price'!BK11/'1.18 Wine price'!$B11,"")</f>
        <v>1.2451826831072006</v>
      </c>
      <c r="BL11" s="84">
        <f>IFERROR('1.18 Wine price'!BL11/'1.18 Wine price'!$B11,"")</f>
        <v>1.0561522079136041</v>
      </c>
      <c r="BM11" s="84" t="str">
        <f>IFERROR('1.18 Wine price'!BM11/'1.18 Wine price'!$B11,"")</f>
        <v/>
      </c>
      <c r="BN11" s="84">
        <f>IFERROR('1.18 Wine price'!BN11/'1.18 Wine price'!$B11,"")</f>
        <v>0.51548282205335705</v>
      </c>
      <c r="BO11" s="84">
        <f>IFERROR('1.18 Wine price'!BO11/'1.18 Wine price'!$B11,"")</f>
        <v>1.6378051451864766</v>
      </c>
      <c r="BP11" s="84">
        <f>IFERROR('1.18 Wine price'!BP11/'1.18 Wine price'!$B11,"")</f>
        <v>5.0970369918718479</v>
      </c>
      <c r="BQ11" s="84">
        <f>IFERROR('1.18 Wine price'!BQ11/'1.18 Wine price'!$B11,"")</f>
        <v>1.3001727444880045</v>
      </c>
      <c r="BR11" s="84">
        <f>IFERROR('1.18 Wine price'!BR11/'1.18 Wine price'!$B11,"")</f>
        <v>1.7070454135333599</v>
      </c>
      <c r="BS11" s="84">
        <f>IFERROR('1.18 Wine price'!BS11/'1.18 Wine price'!$B11,"")</f>
        <v>1.2347734874063869</v>
      </c>
      <c r="BT11" s="84">
        <f>IFERROR('1.18 Wine price'!BT11/'1.18 Wine price'!$B11,"")</f>
        <v>1.096426904765164</v>
      </c>
      <c r="BU11" s="84">
        <f>IFERROR('1.18 Wine price'!BU11/'1.18 Wine price'!$B11,"")</f>
        <v>1.5694724154749051</v>
      </c>
      <c r="BV11" s="84">
        <f>IFERROR('1.18 Wine price'!BV11/'1.18 Wine price'!$B11,"")</f>
        <v>1.15965876255408</v>
      </c>
      <c r="BW11" s="84">
        <f>IFERROR('1.18 Wine price'!BW11/'1.18 Wine price'!$B11,"")</f>
        <v>2.2211664804108784</v>
      </c>
      <c r="BX11" s="84">
        <f>IFERROR('1.18 Wine price'!BX11/'1.18 Wine price'!$B11,"")</f>
        <v>1.7240297333720207</v>
      </c>
      <c r="BY11" s="84">
        <f>IFERROR('1.18 Wine price'!BY11/'1.18 Wine price'!$B11,"")</f>
        <v>1.3594705132986682</v>
      </c>
      <c r="BZ11" s="84">
        <f>IFERROR('1.18 Wine price'!BZ11/'1.18 Wine price'!$B11,"")</f>
        <v>0.7916534214570593</v>
      </c>
      <c r="CA11" s="84">
        <f>IFERROR('1.18 Wine price'!CA11/'1.18 Wine price'!$B11,"")</f>
        <v>2.2516510542109995</v>
      </c>
      <c r="CB11" s="84">
        <f>IFERROR('1.18 Wine price'!CB11/'1.18 Wine price'!$B11,"")</f>
        <v>2.4314340002442787</v>
      </c>
      <c r="CC11" s="84">
        <f>IFERROR('1.18 Wine price'!CC11/'1.18 Wine price'!$B11,"")</f>
        <v>0.72975935767064637</v>
      </c>
      <c r="CD11" s="84">
        <f>IFERROR('1.18 Wine price'!CD11/'1.18 Wine price'!$B11,"")</f>
        <v>0.80984650668195934</v>
      </c>
      <c r="CE11" s="84">
        <f>IFERROR('1.18 Wine price'!CE11/'1.18 Wine price'!$B11,"")</f>
        <v>2.6570692286256832</v>
      </c>
      <c r="CF11" s="84">
        <f>IFERROR('1.18 Wine price'!CF11/'1.18 Wine price'!$B11,"")</f>
        <v>0.78604824353417113</v>
      </c>
      <c r="CG11" s="84">
        <f>IFERROR('1.18 Wine price'!CG11/'1.18 Wine price'!$B11,"")</f>
        <v>0.67292641384671115</v>
      </c>
      <c r="CH11" s="84">
        <f>IFERROR('1.18 Wine price'!CH11/'1.18 Wine price'!$B11,"")</f>
        <v>1.4245043810648572</v>
      </c>
      <c r="CI11" s="84">
        <f>IFERROR('1.18 Wine price'!CI11/'1.18 Wine price'!$B11,"")</f>
        <v>1.6458624305370846</v>
      </c>
      <c r="CJ11" s="84">
        <f>IFERROR('1.18 Wine price'!CJ11/'1.18 Wine price'!$B11,"")</f>
        <v>1.4714143256353938</v>
      </c>
      <c r="CK11" s="84">
        <f>IFERROR('1.18 Wine price'!CK11/'1.18 Wine price'!$B11,"")</f>
        <v>1.4141622656567341</v>
      </c>
      <c r="CL11" s="84">
        <f>IFERROR('1.18 Wine price'!CL11/'1.18 Wine price'!$B11,"")</f>
        <v>1.16816586191852</v>
      </c>
      <c r="CM11" s="84">
        <f>IFERROR('1.18 Wine price'!CM11/'1.18 Wine price'!$B11,"")</f>
        <v>0.39775894659850514</v>
      </c>
      <c r="CN11" s="84">
        <f>IFERROR('1.18 Wine price'!CN11/'1.18 Wine price'!$B11,"")</f>
        <v>1.4663182298962358</v>
      </c>
      <c r="CO11" s="84">
        <f>IFERROR('1.18 Wine price'!CO11/'1.18 Wine price'!$B11,"")</f>
        <v>0.45936201747112798</v>
      </c>
      <c r="CP11" s="84">
        <f>IFERROR('1.18 Wine price'!CP11/'1.18 Wine price'!$B11,"")</f>
        <v>0.89661607558928103</v>
      </c>
      <c r="CR11" s="88"/>
    </row>
    <row r="12" spans="1:96" x14ac:dyDescent="0.25">
      <c r="A12" s="78" t="s">
        <v>33</v>
      </c>
      <c r="B12" s="84">
        <f>IFERROR('1.18 Wine price'!B12/'1.18 Wine price'!$B12,"")</f>
        <v>1</v>
      </c>
      <c r="C12" s="84">
        <f>IFERROR('1.18 Wine price'!C12/'1.18 Wine price'!$B12,"")</f>
        <v>0.97756686810652815</v>
      </c>
      <c r="D12" s="84">
        <f>IFERROR('1.18 Wine price'!D12/'1.18 Wine price'!$B12,"")</f>
        <v>1.9279428137064922</v>
      </c>
      <c r="E12" s="84">
        <f>IFERROR('1.18 Wine price'!E12/'1.18 Wine price'!$B12,"")</f>
        <v>0.6961063330268763</v>
      </c>
      <c r="F12" s="84">
        <f>IFERROR('1.18 Wine price'!F12/'1.18 Wine price'!$B12,"")</f>
        <v>2.8438454255814882</v>
      </c>
      <c r="G12" s="84">
        <f>IFERROR('1.18 Wine price'!G12/'1.18 Wine price'!$B12,"")</f>
        <v>1.3124690419641305</v>
      </c>
      <c r="H12" s="84">
        <f>IFERROR('1.18 Wine price'!H12/'1.18 Wine price'!$B12,"")</f>
        <v>1.4528908226070312</v>
      </c>
      <c r="I12" s="84">
        <f>IFERROR('1.18 Wine price'!I12/'1.18 Wine price'!$B12,"")</f>
        <v>2.2079624254980139</v>
      </c>
      <c r="J12" s="84">
        <f>IFERROR('1.18 Wine price'!J12/'1.18 Wine price'!$B12,"")</f>
        <v>2.4016464893315419</v>
      </c>
      <c r="K12" s="84">
        <f>IFERROR('1.18 Wine price'!K12/'1.18 Wine price'!$B12,"")</f>
        <v>3.5852607341589051</v>
      </c>
      <c r="L12" s="84" t="str">
        <f>IFERROR('1.18 Wine price'!L12/'1.18 Wine price'!$B12,"")</f>
        <v/>
      </c>
      <c r="M12" s="84">
        <f>IFERROR('1.18 Wine price'!M12/'1.18 Wine price'!$B12,"")</f>
        <v>1.5448459379619066</v>
      </c>
      <c r="N12" s="84">
        <f>IFERROR('1.18 Wine price'!N12/'1.18 Wine price'!$B12,"")</f>
        <v>3.8060518874787297</v>
      </c>
      <c r="O12" s="84">
        <f>IFERROR('1.18 Wine price'!O12/'1.18 Wine price'!$B12,"")</f>
        <v>0.43386802219459436</v>
      </c>
      <c r="P12" s="84">
        <f>IFERROR('1.18 Wine price'!P12/'1.18 Wine price'!$B12,"")</f>
        <v>2.2252372420642761</v>
      </c>
      <c r="Q12" s="84">
        <f>IFERROR('1.18 Wine price'!Q12/'1.18 Wine price'!$B12,"")</f>
        <v>3.8036560345972745</v>
      </c>
      <c r="R12" s="84">
        <f>IFERROR('1.18 Wine price'!R12/'1.18 Wine price'!$B12,"")</f>
        <v>0.50960931670863197</v>
      </c>
      <c r="S12" s="84">
        <f>IFERROR('1.18 Wine price'!S12/'1.18 Wine price'!$B12,"")</f>
        <v>0.5980048792110606</v>
      </c>
      <c r="T12" s="84">
        <f>IFERROR('1.18 Wine price'!T12/'1.18 Wine price'!$B12,"")</f>
        <v>1.2343351531255566</v>
      </c>
      <c r="U12" s="84">
        <f>IFERROR('1.18 Wine price'!U12/'1.18 Wine price'!$B12,"")</f>
        <v>1.2110432993265963</v>
      </c>
      <c r="V12" s="84">
        <f>IFERROR('1.18 Wine price'!V12/'1.18 Wine price'!$B12,"")</f>
        <v>1.372221862829647</v>
      </c>
      <c r="W12" s="84">
        <f>IFERROR('1.18 Wine price'!W12/'1.18 Wine price'!$B12,"")</f>
        <v>0.66508608233792799</v>
      </c>
      <c r="X12" s="84">
        <f>IFERROR('1.18 Wine price'!X12/'1.18 Wine price'!$B12,"")</f>
        <v>0.22023744509833273</v>
      </c>
      <c r="Y12" s="84">
        <f>IFERROR('1.18 Wine price'!Y12/'1.18 Wine price'!$B12,"")</f>
        <v>0.72956595263749402</v>
      </c>
      <c r="Z12" s="84">
        <f>IFERROR('1.18 Wine price'!Z12/'1.18 Wine price'!$B12,"")</f>
        <v>0.49304532076546143</v>
      </c>
      <c r="AA12" s="84">
        <f>IFERROR('1.18 Wine price'!AA12/'1.18 Wine price'!$B12,"")</f>
        <v>2.0349720960652902</v>
      </c>
      <c r="AB12" s="84">
        <f>IFERROR('1.18 Wine price'!AB12/'1.18 Wine price'!$B12,"")</f>
        <v>0.5961515583044148</v>
      </c>
      <c r="AC12" s="84">
        <f>IFERROR('1.18 Wine price'!AC12/'1.18 Wine price'!$B12,"")</f>
        <v>1.1829850309393046</v>
      </c>
      <c r="AD12" s="84">
        <f>IFERROR('1.18 Wine price'!AD12/'1.18 Wine price'!$B12,"")</f>
        <v>1.3365132196256457</v>
      </c>
      <c r="AE12" s="84">
        <f>IFERROR('1.18 Wine price'!AE12/'1.18 Wine price'!$B12,"")</f>
        <v>0.56979391457031281</v>
      </c>
      <c r="AF12" s="84">
        <f>IFERROR('1.18 Wine price'!AF12/'1.18 Wine price'!$B12,"")</f>
        <v>1.4408450894034615</v>
      </c>
      <c r="AG12" s="84">
        <f>IFERROR('1.18 Wine price'!AG12/'1.18 Wine price'!$B12,"")</f>
        <v>0.70401086108875233</v>
      </c>
      <c r="AH12" s="84">
        <f>IFERROR('1.18 Wine price'!AH12/'1.18 Wine price'!$B12,"")</f>
        <v>1.8571660149636604</v>
      </c>
      <c r="AI12" s="84">
        <f>IFERROR('1.18 Wine price'!AI12/'1.18 Wine price'!$B12,"")</f>
        <v>0.46058684032608926</v>
      </c>
      <c r="AJ12" s="84">
        <f>IFERROR('1.18 Wine price'!AJ12/'1.18 Wine price'!$B12,"")</f>
        <v>0.40850812805233083</v>
      </c>
      <c r="AK12" s="84">
        <f>IFERROR('1.18 Wine price'!AK12/'1.18 Wine price'!$B12,"")</f>
        <v>0.73539373166869437</v>
      </c>
      <c r="AL12" s="84">
        <f>IFERROR('1.18 Wine price'!AL12/'1.18 Wine price'!$B12,"")</f>
        <v>1.3152877378017966</v>
      </c>
      <c r="AM12" s="84">
        <f>IFERROR('1.18 Wine price'!AM12/'1.18 Wine price'!$B12,"")</f>
        <v>0.78919868341426691</v>
      </c>
      <c r="AN12" s="84">
        <f>IFERROR('1.18 Wine price'!AN12/'1.18 Wine price'!$B12,"")</f>
        <v>1.780337442705574</v>
      </c>
      <c r="AO12" s="84">
        <f>IFERROR('1.18 Wine price'!AO12/'1.18 Wine price'!$B12,"")</f>
        <v>0.44988141574765428</v>
      </c>
      <c r="AP12" s="84">
        <f>IFERROR('1.18 Wine price'!AP12/'1.18 Wine price'!$B12,"")</f>
        <v>0.66431590412357744</v>
      </c>
      <c r="AQ12" s="84">
        <f>IFERROR('1.18 Wine price'!AQ12/'1.18 Wine price'!$B12,"")</f>
        <v>0.29430450946853015</v>
      </c>
      <c r="AR12" s="84">
        <f>IFERROR('1.18 Wine price'!AR12/'1.18 Wine price'!$B12,"")</f>
        <v>1.1088007135371749</v>
      </c>
      <c r="AS12" s="84">
        <f>IFERROR('1.18 Wine price'!AS12/'1.18 Wine price'!$B12,"")</f>
        <v>1.267179794489645</v>
      </c>
      <c r="AT12" s="84">
        <f>IFERROR('1.18 Wine price'!AT12/'1.18 Wine price'!$B12,"")</f>
        <v>0.42973008669168383</v>
      </c>
      <c r="AU12" s="84">
        <f>IFERROR('1.18 Wine price'!AU12/'1.18 Wine price'!$B12,"")</f>
        <v>1.5492063902061539</v>
      </c>
      <c r="AV12" s="84">
        <f>IFERROR('1.18 Wine price'!AV12/'1.18 Wine price'!$B12,"")</f>
        <v>1.4647559987818539</v>
      </c>
      <c r="AW12" s="84">
        <f>IFERROR('1.18 Wine price'!AW12/'1.18 Wine price'!$B12,"")</f>
        <v>1.181994019065612</v>
      </c>
      <c r="AX12" s="84">
        <f>IFERROR('1.18 Wine price'!AX12/'1.18 Wine price'!$B12,"")</f>
        <v>2.1366215996811855</v>
      </c>
      <c r="AY12" s="84">
        <f>IFERROR('1.18 Wine price'!AY12/'1.18 Wine price'!$B12,"")</f>
        <v>1.0789004695766218</v>
      </c>
      <c r="AZ12" s="84">
        <f>IFERROR('1.18 Wine price'!AZ12/'1.18 Wine price'!$B12,"")</f>
        <v>1.8624627451311146</v>
      </c>
      <c r="BA12" s="84">
        <f>IFERROR('1.18 Wine price'!BA12/'1.18 Wine price'!$B12,"")</f>
        <v>0.73167350455554681</v>
      </c>
      <c r="BB12" s="84">
        <f>IFERROR('1.18 Wine price'!BB12/'1.18 Wine price'!$B12,"")</f>
        <v>0.640389245649989</v>
      </c>
      <c r="BC12" s="84">
        <f>IFERROR('1.18 Wine price'!BC12/'1.18 Wine price'!$B12,"")</f>
        <v>2.227861314707873</v>
      </c>
      <c r="BD12" s="84">
        <f>IFERROR('1.18 Wine price'!BD12/'1.18 Wine price'!$B12,"")</f>
        <v>0.92545213812953131</v>
      </c>
      <c r="BE12" s="84">
        <f>IFERROR('1.18 Wine price'!BE12/'1.18 Wine price'!$B12,"")</f>
        <v>1.8956641412490771</v>
      </c>
      <c r="BF12" s="84">
        <f>IFERROR('1.18 Wine price'!BF12/'1.18 Wine price'!$B12,"")</f>
        <v>1.796091043463776</v>
      </c>
      <c r="BG12" s="84">
        <f>IFERROR('1.18 Wine price'!BG12/'1.18 Wine price'!$B12,"")</f>
        <v>2.940190656121048</v>
      </c>
      <c r="BH12" s="84" t="str">
        <f>IFERROR('1.18 Wine price'!BH12/'1.18 Wine price'!$B12,"")</f>
        <v/>
      </c>
      <c r="BI12" s="84">
        <f>IFERROR('1.18 Wine price'!BI12/'1.18 Wine price'!$B12,"")</f>
        <v>2.1428508171729677</v>
      </c>
      <c r="BJ12" s="84">
        <f>IFERROR('1.18 Wine price'!BJ12/'1.18 Wine price'!$B12,"")</f>
        <v>2.2166430859217683</v>
      </c>
      <c r="BK12" s="84">
        <f>IFERROR('1.18 Wine price'!BK12/'1.18 Wine price'!$B12,"")</f>
        <v>1.2094783367827304</v>
      </c>
      <c r="BL12" s="84">
        <f>IFERROR('1.18 Wine price'!BL12/'1.18 Wine price'!$B12,"")</f>
        <v>1.1266758593831578</v>
      </c>
      <c r="BM12" s="84" t="str">
        <f>IFERROR('1.18 Wine price'!BM12/'1.18 Wine price'!$B12,"")</f>
        <v/>
      </c>
      <c r="BN12" s="84">
        <f>IFERROR('1.18 Wine price'!BN12/'1.18 Wine price'!$B12,"")</f>
        <v>0.6281356316602964</v>
      </c>
      <c r="BO12" s="84">
        <f>IFERROR('1.18 Wine price'!BO12/'1.18 Wine price'!$B12,"")</f>
        <v>1.5371131162479705</v>
      </c>
      <c r="BP12" s="84">
        <f>IFERROR('1.18 Wine price'!BP12/'1.18 Wine price'!$B12,"")</f>
        <v>5.2508150644060079</v>
      </c>
      <c r="BQ12" s="84">
        <f>IFERROR('1.18 Wine price'!BQ12/'1.18 Wine price'!$B12,"")</f>
        <v>1.3617192431457132</v>
      </c>
      <c r="BR12" s="84">
        <f>IFERROR('1.18 Wine price'!BR12/'1.18 Wine price'!$B12,"")</f>
        <v>1.9081811582153223</v>
      </c>
      <c r="BS12" s="84">
        <f>IFERROR('1.18 Wine price'!BS12/'1.18 Wine price'!$B12,"")</f>
        <v>1.2730163457750476</v>
      </c>
      <c r="BT12" s="84">
        <f>IFERROR('1.18 Wine price'!BT12/'1.18 Wine price'!$B12,"")</f>
        <v>1.0503586649047429</v>
      </c>
      <c r="BU12" s="84">
        <f>IFERROR('1.18 Wine price'!BU12/'1.18 Wine price'!$B12,"")</f>
        <v>1.4982057686854102</v>
      </c>
      <c r="BV12" s="84">
        <f>IFERROR('1.18 Wine price'!BV12/'1.18 Wine price'!$B12,"")</f>
        <v>1.1014155587788768</v>
      </c>
      <c r="BW12" s="84">
        <f>IFERROR('1.18 Wine price'!BW12/'1.18 Wine price'!$B12,"")</f>
        <v>2.0770071426896979</v>
      </c>
      <c r="BX12" s="84">
        <f>IFERROR('1.18 Wine price'!BX12/'1.18 Wine price'!$B12,"")</f>
        <v>1.6947868672346798</v>
      </c>
      <c r="BY12" s="84">
        <f>IFERROR('1.18 Wine price'!BY12/'1.18 Wine price'!$B12,"")</f>
        <v>1.3008950772486598</v>
      </c>
      <c r="BZ12" s="84">
        <f>IFERROR('1.18 Wine price'!BZ12/'1.18 Wine price'!$B12,"")</f>
        <v>0.7515968589505283</v>
      </c>
      <c r="CA12" s="84">
        <f>IFERROR('1.18 Wine price'!CA12/'1.18 Wine price'!$B12,"")</f>
        <v>1.8989710757494314</v>
      </c>
      <c r="CB12" s="84">
        <f>IFERROR('1.18 Wine price'!CB12/'1.18 Wine price'!$B12,"")</f>
        <v>2.0135945542184928</v>
      </c>
      <c r="CC12" s="84">
        <f>IFERROR('1.18 Wine price'!CC12/'1.18 Wine price'!$B12,"")</f>
        <v>0.68079507293777419</v>
      </c>
      <c r="CD12" s="84">
        <f>IFERROR('1.18 Wine price'!CD12/'1.18 Wine price'!$B12,"")</f>
        <v>0.7565819378833053</v>
      </c>
      <c r="CE12" s="84">
        <f>IFERROR('1.18 Wine price'!CE12/'1.18 Wine price'!$B12,"")</f>
        <v>2.7460350457592173</v>
      </c>
      <c r="CF12" s="84">
        <f>IFERROR('1.18 Wine price'!CF12/'1.18 Wine price'!$B12,"")</f>
        <v>0.72712309185564694</v>
      </c>
      <c r="CG12" s="84">
        <f>IFERROR('1.18 Wine price'!CG12/'1.18 Wine price'!$B12,"")</f>
        <v>0.62264824833449151</v>
      </c>
      <c r="CH12" s="84">
        <f>IFERROR('1.18 Wine price'!CH12/'1.18 Wine price'!$B12,"")</f>
        <v>1.4947246956818772</v>
      </c>
      <c r="CI12" s="84">
        <f>IFERROR('1.18 Wine price'!CI12/'1.18 Wine price'!$B12,"")</f>
        <v>1.661968731885979</v>
      </c>
      <c r="CJ12" s="84">
        <f>IFERROR('1.18 Wine price'!CJ12/'1.18 Wine price'!$B12,"")</f>
        <v>1.6673801655850589</v>
      </c>
      <c r="CK12" s="84">
        <f>IFERROR('1.18 Wine price'!CK12/'1.18 Wine price'!$B12,"")</f>
        <v>1.4231991120939653</v>
      </c>
      <c r="CL12" s="84">
        <f>IFERROR('1.18 Wine price'!CL12/'1.18 Wine price'!$B12,"")</f>
        <v>1.1705737869973822</v>
      </c>
      <c r="CM12" s="84">
        <f>IFERROR('1.18 Wine price'!CM12/'1.18 Wine price'!$B12,"")</f>
        <v>0.44715158119302367</v>
      </c>
      <c r="CN12" s="84">
        <f>IFERROR('1.18 Wine price'!CN12/'1.18 Wine price'!$B12,"")</f>
        <v>1.5220770740264213</v>
      </c>
      <c r="CO12" s="84">
        <f>IFERROR('1.18 Wine price'!CO12/'1.18 Wine price'!$B12,"")</f>
        <v>0.48213007358885684</v>
      </c>
      <c r="CP12" s="84">
        <f>IFERROR('1.18 Wine price'!CP12/'1.18 Wine price'!$B12,"")</f>
        <v>0.89457291198073197</v>
      </c>
      <c r="CR12" s="88"/>
    </row>
    <row r="13" spans="1:96" x14ac:dyDescent="0.25">
      <c r="A13" s="78" t="s">
        <v>34</v>
      </c>
      <c r="B13" s="84">
        <f>IFERROR('1.18 Wine price'!B13/'1.18 Wine price'!$B13,"")</f>
        <v>1</v>
      </c>
      <c r="C13" s="84">
        <f>IFERROR('1.18 Wine price'!C13/'1.18 Wine price'!$B13,"")</f>
        <v>0.98369932495106593</v>
      </c>
      <c r="D13" s="84">
        <f>IFERROR('1.18 Wine price'!D13/'1.18 Wine price'!$B13,"")</f>
        <v>1.7755645935789928</v>
      </c>
      <c r="E13" s="84">
        <f>IFERROR('1.18 Wine price'!E13/'1.18 Wine price'!$B13,"")</f>
        <v>0.73931855340664765</v>
      </c>
      <c r="F13" s="84">
        <f>IFERROR('1.18 Wine price'!F13/'1.18 Wine price'!$B13,"")</f>
        <v>2.7175970208898654</v>
      </c>
      <c r="G13" s="84">
        <f>IFERROR('1.18 Wine price'!G13/'1.18 Wine price'!$B13,"")</f>
        <v>1.2575946253123382</v>
      </c>
      <c r="H13" s="84">
        <f>IFERROR('1.18 Wine price'!H13/'1.18 Wine price'!$B13,"")</f>
        <v>1.7342894836916976</v>
      </c>
      <c r="I13" s="84">
        <f>IFERROR('1.18 Wine price'!I13/'1.18 Wine price'!$B13,"")</f>
        <v>2.186333800612831</v>
      </c>
      <c r="J13" s="84">
        <f>IFERROR('1.18 Wine price'!J13/'1.18 Wine price'!$B13,"")</f>
        <v>2.4504187641398159</v>
      </c>
      <c r="K13" s="84">
        <f>IFERROR('1.18 Wine price'!K13/'1.18 Wine price'!$B13,"")</f>
        <v>3.3591448110501654</v>
      </c>
      <c r="L13" s="84" t="str">
        <f>IFERROR('1.18 Wine price'!L13/'1.18 Wine price'!$B13,"")</f>
        <v/>
      </c>
      <c r="M13" s="84">
        <f>IFERROR('1.18 Wine price'!M13/'1.18 Wine price'!$B13,"")</f>
        <v>1.5758717538850249</v>
      </c>
      <c r="N13" s="84">
        <f>IFERROR('1.18 Wine price'!N13/'1.18 Wine price'!$B13,"")</f>
        <v>3.9126733180321067</v>
      </c>
      <c r="O13" s="84">
        <f>IFERROR('1.18 Wine price'!O13/'1.18 Wine price'!$B13,"")</f>
        <v>0.38718465211845682</v>
      </c>
      <c r="P13" s="84">
        <f>IFERROR('1.18 Wine price'!P13/'1.18 Wine price'!$B13,"")</f>
        <v>2.3049385213648574</v>
      </c>
      <c r="Q13" s="84">
        <f>IFERROR('1.18 Wine price'!Q13/'1.18 Wine price'!$B13,"")</f>
        <v>3.5557833538515085</v>
      </c>
      <c r="R13" s="84">
        <f>IFERROR('1.18 Wine price'!R13/'1.18 Wine price'!$B13,"")</f>
        <v>0.51301610144513965</v>
      </c>
      <c r="S13" s="84">
        <f>IFERROR('1.18 Wine price'!S13/'1.18 Wine price'!$B13,"")</f>
        <v>0.56625694771195489</v>
      </c>
      <c r="T13" s="84">
        <f>IFERROR('1.18 Wine price'!T13/'1.18 Wine price'!$B13,"")</f>
        <v>1.2876865110536122</v>
      </c>
      <c r="U13" s="84">
        <f>IFERROR('1.18 Wine price'!U13/'1.18 Wine price'!$B13,"")</f>
        <v>1.2675901414848199</v>
      </c>
      <c r="V13" s="84">
        <f>IFERROR('1.18 Wine price'!V13/'1.18 Wine price'!$B13,"")</f>
        <v>1.3939774657260533</v>
      </c>
      <c r="W13" s="84">
        <f>IFERROR('1.18 Wine price'!W13/'1.18 Wine price'!$B13,"")</f>
        <v>0.69699044154147094</v>
      </c>
      <c r="X13" s="84">
        <f>IFERROR('1.18 Wine price'!X13/'1.18 Wine price'!$B13,"")</f>
        <v>0.16441349732553784</v>
      </c>
      <c r="Y13" s="84">
        <f>IFERROR('1.18 Wine price'!Y13/'1.18 Wine price'!$B13,"")</f>
        <v>0.74030338968848897</v>
      </c>
      <c r="Z13" s="84">
        <f>IFERROR('1.18 Wine price'!Z13/'1.18 Wine price'!$B13,"")</f>
        <v>0.50501181883450164</v>
      </c>
      <c r="AA13" s="84">
        <f>IFERROR('1.18 Wine price'!AA13/'1.18 Wine price'!$B13,"")</f>
        <v>2.0249683983127182</v>
      </c>
      <c r="AB13" s="84">
        <f>IFERROR('1.18 Wine price'!AB13/'1.18 Wine price'!$B13,"")</f>
        <v>0.6072142583447897</v>
      </c>
      <c r="AC13" s="84">
        <f>IFERROR('1.18 Wine price'!AC13/'1.18 Wine price'!$B13,"")</f>
        <v>1.2601662210397377</v>
      </c>
      <c r="AD13" s="84">
        <f>IFERROR('1.18 Wine price'!AD13/'1.18 Wine price'!$B13,"")</f>
        <v>1.3710399384669594</v>
      </c>
      <c r="AE13" s="84">
        <f>IFERROR('1.18 Wine price'!AE13/'1.18 Wine price'!$B13,"")</f>
        <v>0.56893032322341297</v>
      </c>
      <c r="AF13" s="84">
        <f>IFERROR('1.18 Wine price'!AF13/'1.18 Wine price'!$B13,"")</f>
        <v>1.3329533410249634</v>
      </c>
      <c r="AG13" s="84">
        <f>IFERROR('1.18 Wine price'!AG13/'1.18 Wine price'!$B13,"")</f>
        <v>0.73119408316662671</v>
      </c>
      <c r="AH13" s="84">
        <f>IFERROR('1.18 Wine price'!AH13/'1.18 Wine price'!$B13,"")</f>
        <v>1.8953692638105397</v>
      </c>
      <c r="AI13" s="84">
        <f>IFERROR('1.18 Wine price'!AI13/'1.18 Wine price'!$B13,"")</f>
        <v>0.46039469617235051</v>
      </c>
      <c r="AJ13" s="84">
        <f>IFERROR('1.18 Wine price'!AJ13/'1.18 Wine price'!$B13,"")</f>
        <v>0.39137706998622956</v>
      </c>
      <c r="AK13" s="84">
        <f>IFERROR('1.18 Wine price'!AK13/'1.18 Wine price'!$B13,"")</f>
        <v>0.79675339651275545</v>
      </c>
      <c r="AL13" s="84">
        <f>IFERROR('1.18 Wine price'!AL13/'1.18 Wine price'!$B13,"")</f>
        <v>1.4197363122047453</v>
      </c>
      <c r="AM13" s="84">
        <f>IFERROR('1.18 Wine price'!AM13/'1.18 Wine price'!$B13,"")</f>
        <v>0.80295895677858253</v>
      </c>
      <c r="AN13" s="84">
        <f>IFERROR('1.18 Wine price'!AN13/'1.18 Wine price'!$B13,"")</f>
        <v>1.8110779090013094</v>
      </c>
      <c r="AO13" s="84">
        <f>IFERROR('1.18 Wine price'!AO13/'1.18 Wine price'!$B13,"")</f>
        <v>0.52269625531183339</v>
      </c>
      <c r="AP13" s="84">
        <f>IFERROR('1.18 Wine price'!AP13/'1.18 Wine price'!$B13,"")</f>
        <v>0.70705106499712411</v>
      </c>
      <c r="AQ13" s="84">
        <f>IFERROR('1.18 Wine price'!AQ13/'1.18 Wine price'!$B13,"")</f>
        <v>0.32051951360417769</v>
      </c>
      <c r="AR13" s="84">
        <f>IFERROR('1.18 Wine price'!AR13/'1.18 Wine price'!$B13,"")</f>
        <v>1.2580794343429136</v>
      </c>
      <c r="AS13" s="84">
        <f>IFERROR('1.18 Wine price'!AS13/'1.18 Wine price'!$B13,"")</f>
        <v>1.3391672342150105</v>
      </c>
      <c r="AT13" s="84">
        <f>IFERROR('1.18 Wine price'!AT13/'1.18 Wine price'!$B13,"")</f>
        <v>0.45091517570243628</v>
      </c>
      <c r="AU13" s="84">
        <f>IFERROR('1.18 Wine price'!AU13/'1.18 Wine price'!$B13,"")</f>
        <v>1.5616752807505703</v>
      </c>
      <c r="AV13" s="84">
        <f>IFERROR('1.18 Wine price'!AV13/'1.18 Wine price'!$B13,"")</f>
        <v>1.4151575602493118</v>
      </c>
      <c r="AW13" s="84">
        <f>IFERROR('1.18 Wine price'!AW13/'1.18 Wine price'!$B13,"")</f>
        <v>0.99806019094435894</v>
      </c>
      <c r="AX13" s="84">
        <f>IFERROR('1.18 Wine price'!AX13/'1.18 Wine price'!$B13,"")</f>
        <v>1.9949450872691412</v>
      </c>
      <c r="AY13" s="84">
        <f>IFERROR('1.18 Wine price'!AY13/'1.18 Wine price'!$B13,"")</f>
        <v>1.0704583395102711</v>
      </c>
      <c r="AZ13" s="84">
        <f>IFERROR('1.18 Wine price'!AZ13/'1.18 Wine price'!$B13,"")</f>
        <v>1.8568832283074903</v>
      </c>
      <c r="BA13" s="84">
        <f>IFERROR('1.18 Wine price'!BA13/'1.18 Wine price'!$B13,"")</f>
        <v>0.72833233593351421</v>
      </c>
      <c r="BB13" s="84">
        <f>IFERROR('1.18 Wine price'!BB13/'1.18 Wine price'!$B13,"")</f>
        <v>0.64833042488805792</v>
      </c>
      <c r="BC13" s="84">
        <f>IFERROR('1.18 Wine price'!BC13/'1.18 Wine price'!$B13,"")</f>
        <v>2.8232996486444168</v>
      </c>
      <c r="BD13" s="84">
        <f>IFERROR('1.18 Wine price'!BD13/'1.18 Wine price'!$B13,"")</f>
        <v>0.90248429224470272</v>
      </c>
      <c r="BE13" s="84">
        <f>IFERROR('1.18 Wine price'!BE13/'1.18 Wine price'!$B13,"")</f>
        <v>1.9105098553466877</v>
      </c>
      <c r="BF13" s="84">
        <f>IFERROR('1.18 Wine price'!BF13/'1.18 Wine price'!$B13,"")</f>
        <v>2.0226232755601679</v>
      </c>
      <c r="BG13" s="84">
        <f>IFERROR('1.18 Wine price'!BG13/'1.18 Wine price'!$B13,"")</f>
        <v>2.5423385563368934</v>
      </c>
      <c r="BH13" s="84" t="str">
        <f>IFERROR('1.18 Wine price'!BH13/'1.18 Wine price'!$B13,"")</f>
        <v/>
      </c>
      <c r="BI13" s="84">
        <f>IFERROR('1.18 Wine price'!BI13/'1.18 Wine price'!$B13,"")</f>
        <v>2.1251746446159792</v>
      </c>
      <c r="BJ13" s="84">
        <f>IFERROR('1.18 Wine price'!BJ13/'1.18 Wine price'!$B13,"")</f>
        <v>1.9547500112796252</v>
      </c>
      <c r="BK13" s="84">
        <f>IFERROR('1.18 Wine price'!BK13/'1.18 Wine price'!$B13,"")</f>
        <v>1.2047131479772784</v>
      </c>
      <c r="BL13" s="84">
        <f>IFERROR('1.18 Wine price'!BL13/'1.18 Wine price'!$B13,"")</f>
        <v>1.1489445142055892</v>
      </c>
      <c r="BM13" s="84" t="str">
        <f>IFERROR('1.18 Wine price'!BM13/'1.18 Wine price'!$B13,"")</f>
        <v/>
      </c>
      <c r="BN13" s="84">
        <f>IFERROR('1.18 Wine price'!BN13/'1.18 Wine price'!$B13,"")</f>
        <v>0.61516050479614082</v>
      </c>
      <c r="BO13" s="84">
        <f>IFERROR('1.18 Wine price'!BO13/'1.18 Wine price'!$B13,"")</f>
        <v>1.4893333419273336</v>
      </c>
      <c r="BP13" s="84">
        <f>IFERROR('1.18 Wine price'!BP13/'1.18 Wine price'!$B13,"")</f>
        <v>4.9094186481208144</v>
      </c>
      <c r="BQ13" s="84">
        <f>IFERROR('1.18 Wine price'!BQ13/'1.18 Wine price'!$B13,"")</f>
        <v>1.2747429357800193</v>
      </c>
      <c r="BR13" s="84">
        <f>IFERROR('1.18 Wine price'!BR13/'1.18 Wine price'!$B13,"")</f>
        <v>1.9120995957397222</v>
      </c>
      <c r="BS13" s="84">
        <f>IFERROR('1.18 Wine price'!BS13/'1.18 Wine price'!$B13,"")</f>
        <v>1.1696391248557398</v>
      </c>
      <c r="BT13" s="84">
        <f>IFERROR('1.18 Wine price'!BT13/'1.18 Wine price'!$B13,"")</f>
        <v>1.0533058003865896</v>
      </c>
      <c r="BU13" s="84">
        <f>IFERROR('1.18 Wine price'!BU13/'1.18 Wine price'!$B13,"")</f>
        <v>1.5362084018921847</v>
      </c>
      <c r="BV13" s="84">
        <f>IFERROR('1.18 Wine price'!BV13/'1.18 Wine price'!$B13,"")</f>
        <v>1.0946912746199573</v>
      </c>
      <c r="BW13" s="84">
        <f>IFERROR('1.18 Wine price'!BW13/'1.18 Wine price'!$B13,"")</f>
        <v>2.0520927387758525</v>
      </c>
      <c r="BX13" s="84">
        <f>IFERROR('1.18 Wine price'!BX13/'1.18 Wine price'!$B13,"")</f>
        <v>1.7176612844213401</v>
      </c>
      <c r="BY13" s="84">
        <f>IFERROR('1.18 Wine price'!BY13/'1.18 Wine price'!$B13,"")</f>
        <v>1.2971597418866612</v>
      </c>
      <c r="BZ13" s="84">
        <f>IFERROR('1.18 Wine price'!BZ13/'1.18 Wine price'!$B13,"")</f>
        <v>0.76980502652237282</v>
      </c>
      <c r="CA13" s="84">
        <f>IFERROR('1.18 Wine price'!CA13/'1.18 Wine price'!$B13,"")</f>
        <v>1.647242569029004</v>
      </c>
      <c r="CB13" s="84">
        <f>IFERROR('1.18 Wine price'!CB13/'1.18 Wine price'!$B13,"")</f>
        <v>1.8972340308341005</v>
      </c>
      <c r="CC13" s="84">
        <f>IFERROR('1.18 Wine price'!CC13/'1.18 Wine price'!$B13,"")</f>
        <v>0.6753542601052559</v>
      </c>
      <c r="CD13" s="84">
        <f>IFERROR('1.18 Wine price'!CD13/'1.18 Wine price'!$B13,"")</f>
        <v>0.75619211211397874</v>
      </c>
      <c r="CE13" s="84">
        <f>IFERROR('1.18 Wine price'!CE13/'1.18 Wine price'!$B13,"")</f>
        <v>2.8257255950091773</v>
      </c>
      <c r="CF13" s="84">
        <f>IFERROR('1.18 Wine price'!CF13/'1.18 Wine price'!$B13,"")</f>
        <v>0.71749871875027371</v>
      </c>
      <c r="CG13" s="84">
        <f>IFERROR('1.18 Wine price'!CG13/'1.18 Wine price'!$B13,"")</f>
        <v>0.60107505081690848</v>
      </c>
      <c r="CH13" s="84">
        <f>IFERROR('1.18 Wine price'!CH13/'1.18 Wine price'!$B13,"")</f>
        <v>1.5681907323194764</v>
      </c>
      <c r="CI13" s="84">
        <f>IFERROR('1.18 Wine price'!CI13/'1.18 Wine price'!$B13,"")</f>
        <v>1.8296210683384324</v>
      </c>
      <c r="CJ13" s="84">
        <f>IFERROR('1.18 Wine price'!CJ13/'1.18 Wine price'!$B13,"")</f>
        <v>1.6694432173958575</v>
      </c>
      <c r="CK13" s="84">
        <f>IFERROR('1.18 Wine price'!CK13/'1.18 Wine price'!$B13,"")</f>
        <v>1.4523448955968454</v>
      </c>
      <c r="CL13" s="84">
        <f>IFERROR('1.18 Wine price'!CL13/'1.18 Wine price'!$B13,"")</f>
        <v>1.0900058396230798</v>
      </c>
      <c r="CM13" s="84">
        <f>IFERROR('1.18 Wine price'!CM13/'1.18 Wine price'!$B13,"")</f>
        <v>0.44865067516105633</v>
      </c>
      <c r="CN13" s="84">
        <f>IFERROR('1.18 Wine price'!CN13/'1.18 Wine price'!$B13,"")</f>
        <v>1.5470948749987354</v>
      </c>
      <c r="CO13" s="84">
        <f>IFERROR('1.18 Wine price'!CO13/'1.18 Wine price'!$B13,"")</f>
        <v>0.46332826122058235</v>
      </c>
      <c r="CP13" s="84">
        <f>IFERROR('1.18 Wine price'!CP13/'1.18 Wine price'!$B13,"")</f>
        <v>0.83027884251032491</v>
      </c>
      <c r="CR13" s="88"/>
    </row>
    <row r="14" spans="1:96" x14ac:dyDescent="0.25">
      <c r="A14" s="78" t="s">
        <v>35</v>
      </c>
      <c r="B14" s="84">
        <f>IFERROR('1.18 Wine price'!B14/'1.18 Wine price'!$B14,"")</f>
        <v>1</v>
      </c>
      <c r="C14" s="84">
        <f>IFERROR('1.18 Wine price'!C14/'1.18 Wine price'!$B14,"")</f>
        <v>1.0186324531352968</v>
      </c>
      <c r="D14" s="84">
        <f>IFERROR('1.18 Wine price'!D14/'1.18 Wine price'!$B14,"")</f>
        <v>1.6686459380927376</v>
      </c>
      <c r="E14" s="84">
        <f>IFERROR('1.18 Wine price'!E14/'1.18 Wine price'!$B14,"")</f>
        <v>0.8017612399847186</v>
      </c>
      <c r="F14" s="84">
        <f>IFERROR('1.18 Wine price'!F14/'1.18 Wine price'!$B14,"")</f>
        <v>2.8664434474351128</v>
      </c>
      <c r="G14" s="84">
        <f>IFERROR('1.18 Wine price'!G14/'1.18 Wine price'!$B14,"")</f>
        <v>1.1563430194389785</v>
      </c>
      <c r="H14" s="84">
        <f>IFERROR('1.18 Wine price'!H14/'1.18 Wine price'!$B14,"")</f>
        <v>1.8720599640939004</v>
      </c>
      <c r="I14" s="84">
        <f>IFERROR('1.18 Wine price'!I14/'1.18 Wine price'!$B14,"")</f>
        <v>2.1698742201381336</v>
      </c>
      <c r="J14" s="84">
        <f>IFERROR('1.18 Wine price'!J14/'1.18 Wine price'!$B14,"")</f>
        <v>2.6056988020990079</v>
      </c>
      <c r="K14" s="84">
        <f>IFERROR('1.18 Wine price'!K14/'1.18 Wine price'!$B14,"")</f>
        <v>3.5630326256805254</v>
      </c>
      <c r="L14" s="84" t="str">
        <f>IFERROR('1.18 Wine price'!L14/'1.18 Wine price'!$B14,"")</f>
        <v/>
      </c>
      <c r="M14" s="84">
        <f>IFERROR('1.18 Wine price'!M14/'1.18 Wine price'!$B14,"")</f>
        <v>1.6692777181264351</v>
      </c>
      <c r="N14" s="84">
        <f>IFERROR('1.18 Wine price'!N14/'1.18 Wine price'!$B14,"")</f>
        <v>4.0715351444392711</v>
      </c>
      <c r="O14" s="84">
        <f>IFERROR('1.18 Wine price'!O14/'1.18 Wine price'!$B14,"")</f>
        <v>0.39868045833713972</v>
      </c>
      <c r="P14" s="84">
        <f>IFERROR('1.18 Wine price'!P14/'1.18 Wine price'!$B14,"")</f>
        <v>2.3644951370259535</v>
      </c>
      <c r="Q14" s="84">
        <f>IFERROR('1.18 Wine price'!Q14/'1.18 Wine price'!$B14,"")</f>
        <v>3.5122375109712283</v>
      </c>
      <c r="R14" s="84">
        <f>IFERROR('1.18 Wine price'!R14/'1.18 Wine price'!$B14,"")</f>
        <v>0.52995299721755207</v>
      </c>
      <c r="S14" s="84">
        <f>IFERROR('1.18 Wine price'!S14/'1.18 Wine price'!$B14,"")</f>
        <v>0.62646672695398065</v>
      </c>
      <c r="T14" s="84">
        <f>IFERROR('1.18 Wine price'!T14/'1.18 Wine price'!$B14,"")</f>
        <v>1.3250567921087357</v>
      </c>
      <c r="U14" s="84">
        <f>IFERROR('1.18 Wine price'!U14/'1.18 Wine price'!$B14,"")</f>
        <v>1.3035109417596631</v>
      </c>
      <c r="V14" s="84">
        <f>IFERROR('1.18 Wine price'!V14/'1.18 Wine price'!$B14,"")</f>
        <v>1.4443346196412026</v>
      </c>
      <c r="W14" s="84">
        <f>IFERROR('1.18 Wine price'!W14/'1.18 Wine price'!$B14,"")</f>
        <v>0.71170608877749209</v>
      </c>
      <c r="X14" s="84">
        <f>IFERROR('1.18 Wine price'!X14/'1.18 Wine price'!$B14,"")</f>
        <v>0.22546296042517602</v>
      </c>
      <c r="Y14" s="84">
        <f>IFERROR('1.18 Wine price'!Y14/'1.18 Wine price'!$B14,"")</f>
        <v>0.70253020794411147</v>
      </c>
      <c r="Z14" s="84">
        <f>IFERROR('1.18 Wine price'!Z14/'1.18 Wine price'!$B14,"")</f>
        <v>0.49454018001402655</v>
      </c>
      <c r="AA14" s="84">
        <f>IFERROR('1.18 Wine price'!AA14/'1.18 Wine price'!$B14,"")</f>
        <v>1.8944703779299137</v>
      </c>
      <c r="AB14" s="84">
        <f>IFERROR('1.18 Wine price'!AB14/'1.18 Wine price'!$B14,"")</f>
        <v>0.55422579228843227</v>
      </c>
      <c r="AC14" s="84">
        <f>IFERROR('1.18 Wine price'!AC14/'1.18 Wine price'!$B14,"")</f>
        <v>1.1894740945711508</v>
      </c>
      <c r="AD14" s="84">
        <f>IFERROR('1.18 Wine price'!AD14/'1.18 Wine price'!$B14,"")</f>
        <v>1.4376643636596766</v>
      </c>
      <c r="AE14" s="84">
        <f>IFERROR('1.18 Wine price'!AE14/'1.18 Wine price'!$B14,"")</f>
        <v>0.54359193364341984</v>
      </c>
      <c r="AF14" s="84">
        <f>IFERROR('1.18 Wine price'!AF14/'1.18 Wine price'!$B14,"")</f>
        <v>1.2616486456207792</v>
      </c>
      <c r="AG14" s="84">
        <f>IFERROR('1.18 Wine price'!AG14/'1.18 Wine price'!$B14,"")</f>
        <v>0.71164230263698558</v>
      </c>
      <c r="AH14" s="84">
        <f>IFERROR('1.18 Wine price'!AH14/'1.18 Wine price'!$B14,"")</f>
        <v>1.7676516128280233</v>
      </c>
      <c r="AI14" s="84">
        <f>IFERROR('1.18 Wine price'!AI14/'1.18 Wine price'!$B14,"")</f>
        <v>0.44434767691665694</v>
      </c>
      <c r="AJ14" s="84">
        <f>IFERROR('1.18 Wine price'!AJ14/'1.18 Wine price'!$B14,"")</f>
        <v>0.33765248941458442</v>
      </c>
      <c r="AK14" s="84">
        <f>IFERROR('1.18 Wine price'!AK14/'1.18 Wine price'!$B14,"")</f>
        <v>0.83479766426649316</v>
      </c>
      <c r="AL14" s="84">
        <f>IFERROR('1.18 Wine price'!AL14/'1.18 Wine price'!$B14,"")</f>
        <v>1.280949160157663</v>
      </c>
      <c r="AM14" s="84">
        <f>IFERROR('1.18 Wine price'!AM14/'1.18 Wine price'!$B14,"")</f>
        <v>0.77295415395491207</v>
      </c>
      <c r="AN14" s="84">
        <f>IFERROR('1.18 Wine price'!AN14/'1.18 Wine price'!$B14,"")</f>
        <v>1.7585272196300599</v>
      </c>
      <c r="AO14" s="84">
        <f>IFERROR('1.18 Wine price'!AO14/'1.18 Wine price'!$B14,"")</f>
        <v>0.59058347547415491</v>
      </c>
      <c r="AP14" s="84">
        <f>IFERROR('1.18 Wine price'!AP14/'1.18 Wine price'!$B14,"")</f>
        <v>0.72281857931109605</v>
      </c>
      <c r="AQ14" s="84">
        <f>IFERROR('1.18 Wine price'!AQ14/'1.18 Wine price'!$B14,"")</f>
        <v>0.35607835679806277</v>
      </c>
      <c r="AR14" s="84">
        <f>IFERROR('1.18 Wine price'!AR14/'1.18 Wine price'!$B14,"")</f>
        <v>1.2159276818245499</v>
      </c>
      <c r="AS14" s="84">
        <f>IFERROR('1.18 Wine price'!AS14/'1.18 Wine price'!$B14,"")</f>
        <v>1.2584626641924439</v>
      </c>
      <c r="AT14" s="84">
        <f>IFERROR('1.18 Wine price'!AT14/'1.18 Wine price'!$B14,"")</f>
        <v>0.49938371938370824</v>
      </c>
      <c r="AU14" s="84">
        <f>IFERROR('1.18 Wine price'!AU14/'1.18 Wine price'!$B14,"")</f>
        <v>1.6908024196940947</v>
      </c>
      <c r="AV14" s="84">
        <f>IFERROR('1.18 Wine price'!AV14/'1.18 Wine price'!$B14,"")</f>
        <v>1.5919995330954992</v>
      </c>
      <c r="AW14" s="84">
        <f>IFERROR('1.18 Wine price'!AW14/'1.18 Wine price'!$B14,"")</f>
        <v>1.0701205079869165</v>
      </c>
      <c r="AX14" s="84">
        <f>IFERROR('1.18 Wine price'!AX14/'1.18 Wine price'!$B14,"")</f>
        <v>2.241075197881027</v>
      </c>
      <c r="AY14" s="84">
        <f>IFERROR('1.18 Wine price'!AY14/'1.18 Wine price'!$B14,"")</f>
        <v>1.1398624597587435</v>
      </c>
      <c r="AZ14" s="84">
        <f>IFERROR('1.18 Wine price'!AZ14/'1.18 Wine price'!$B14,"")</f>
        <v>1.873077034223906</v>
      </c>
      <c r="BA14" s="84">
        <f>IFERROR('1.18 Wine price'!BA14/'1.18 Wine price'!$B14,"")</f>
        <v>0.80193945610698358</v>
      </c>
      <c r="BB14" s="84">
        <f>IFERROR('1.18 Wine price'!BB14/'1.18 Wine price'!$B14,"")</f>
        <v>0.64974138341607734</v>
      </c>
      <c r="BC14" s="84">
        <f>IFERROR('1.18 Wine price'!BC14/'1.18 Wine price'!$B14,"")</f>
        <v>3.6074257027150192</v>
      </c>
      <c r="BD14" s="84">
        <f>IFERROR('1.18 Wine price'!BD14/'1.18 Wine price'!$B14,"")</f>
        <v>0.91610295688536802</v>
      </c>
      <c r="BE14" s="84">
        <f>IFERROR('1.18 Wine price'!BE14/'1.18 Wine price'!$B14,"")</f>
        <v>1.9766234293744973</v>
      </c>
      <c r="BF14" s="84">
        <f>IFERROR('1.18 Wine price'!BF14/'1.18 Wine price'!$B14,"")</f>
        <v>1.8746636636267149</v>
      </c>
      <c r="BG14" s="84">
        <f>IFERROR('1.18 Wine price'!BG14/'1.18 Wine price'!$B14,"")</f>
        <v>2.7091493638938844</v>
      </c>
      <c r="BH14" s="84" t="str">
        <f>IFERROR('1.18 Wine price'!BH14/'1.18 Wine price'!$B14,"")</f>
        <v/>
      </c>
      <c r="BI14" s="84">
        <f>IFERROR('1.18 Wine price'!BI14/'1.18 Wine price'!$B14,"")</f>
        <v>2.0463962456696621</v>
      </c>
      <c r="BJ14" s="84">
        <f>IFERROR('1.18 Wine price'!BJ14/'1.18 Wine price'!$B14,"")</f>
        <v>2.3194778320274287</v>
      </c>
      <c r="BK14" s="84">
        <f>IFERROR('1.18 Wine price'!BK14/'1.18 Wine price'!$B14,"")</f>
        <v>1.1728364545564636</v>
      </c>
      <c r="BL14" s="84">
        <f>IFERROR('1.18 Wine price'!BL14/'1.18 Wine price'!$B14,"")</f>
        <v>1.2240918244274439</v>
      </c>
      <c r="BM14" s="84" t="str">
        <f>IFERROR('1.18 Wine price'!BM14/'1.18 Wine price'!$B14,"")</f>
        <v/>
      </c>
      <c r="BN14" s="84">
        <f>IFERROR('1.18 Wine price'!BN14/'1.18 Wine price'!$B14,"")</f>
        <v>0.56858355653503045</v>
      </c>
      <c r="BO14" s="84">
        <f>IFERROR('1.18 Wine price'!BO14/'1.18 Wine price'!$B14,"")</f>
        <v>1.4804551553277907</v>
      </c>
      <c r="BP14" s="84">
        <f>IFERROR('1.18 Wine price'!BP14/'1.18 Wine price'!$B14,"")</f>
        <v>4.9513175586376175</v>
      </c>
      <c r="BQ14" s="84">
        <f>IFERROR('1.18 Wine price'!BQ14/'1.18 Wine price'!$B14,"")</f>
        <v>1.2998250932733391</v>
      </c>
      <c r="BR14" s="84">
        <f>IFERROR('1.18 Wine price'!BR14/'1.18 Wine price'!$B14,"")</f>
        <v>1.9596093608848004</v>
      </c>
      <c r="BS14" s="84">
        <f>IFERROR('1.18 Wine price'!BS14/'1.18 Wine price'!$B14,"")</f>
        <v>1.1910522047688339</v>
      </c>
      <c r="BT14" s="84">
        <f>IFERROR('1.18 Wine price'!BT14/'1.18 Wine price'!$B14,"")</f>
        <v>1.0127673708849514</v>
      </c>
      <c r="BU14" s="84">
        <f>IFERROR('1.18 Wine price'!BU14/'1.18 Wine price'!$B14,"")</f>
        <v>1.4998671709932057</v>
      </c>
      <c r="BV14" s="84">
        <f>IFERROR('1.18 Wine price'!BV14/'1.18 Wine price'!$B14,"")</f>
        <v>1.0463727393908659</v>
      </c>
      <c r="BW14" s="84">
        <f>IFERROR('1.18 Wine price'!BW14/'1.18 Wine price'!$B14,"")</f>
        <v>1.9673611210270412</v>
      </c>
      <c r="BX14" s="84">
        <f>IFERROR('1.18 Wine price'!BX14/'1.18 Wine price'!$B14,"")</f>
        <v>1.684881215702877</v>
      </c>
      <c r="BY14" s="84">
        <f>IFERROR('1.18 Wine price'!BY14/'1.18 Wine price'!$B14,"")</f>
        <v>1.2152095930430791</v>
      </c>
      <c r="BZ14" s="84">
        <f>IFERROR('1.18 Wine price'!BZ14/'1.18 Wine price'!$B14,"")</f>
        <v>0.7349413908699044</v>
      </c>
      <c r="CA14" s="84">
        <f>IFERROR('1.18 Wine price'!CA14/'1.18 Wine price'!$B14,"")</f>
        <v>1.4010213220000591</v>
      </c>
      <c r="CB14" s="84">
        <f>IFERROR('1.18 Wine price'!CB14/'1.18 Wine price'!$B14,"")</f>
        <v>1.7778329758287548</v>
      </c>
      <c r="CC14" s="84">
        <f>IFERROR('1.18 Wine price'!CC14/'1.18 Wine price'!$B14,"")</f>
        <v>0.65593842641399502</v>
      </c>
      <c r="CD14" s="84">
        <f>IFERROR('1.18 Wine price'!CD14/'1.18 Wine price'!$B14,"")</f>
        <v>0.68411233695034601</v>
      </c>
      <c r="CE14" s="84">
        <f>IFERROR('1.18 Wine price'!CE14/'1.18 Wine price'!$B14,"")</f>
        <v>2.8131416892561489</v>
      </c>
      <c r="CF14" s="84">
        <f>IFERROR('1.18 Wine price'!CF14/'1.18 Wine price'!$B14,"")</f>
        <v>0.65756257540735974</v>
      </c>
      <c r="CG14" s="84">
        <f>IFERROR('1.18 Wine price'!CG14/'1.18 Wine price'!$B14,"")</f>
        <v>0.54281447566036078</v>
      </c>
      <c r="CH14" s="84">
        <f>IFERROR('1.18 Wine price'!CH14/'1.18 Wine price'!$B14,"")</f>
        <v>1.5588368461323536</v>
      </c>
      <c r="CI14" s="84">
        <f>IFERROR('1.18 Wine price'!CI14/'1.18 Wine price'!$B14,"")</f>
        <v>1.7534376136883183</v>
      </c>
      <c r="CJ14" s="84">
        <f>IFERROR('1.18 Wine price'!CJ14/'1.18 Wine price'!$B14,"")</f>
        <v>1.8487550196839866</v>
      </c>
      <c r="CK14" s="84">
        <f>IFERROR('1.18 Wine price'!CK14/'1.18 Wine price'!$B14,"")</f>
        <v>1.5080904114219675</v>
      </c>
      <c r="CL14" s="84">
        <f>IFERROR('1.18 Wine price'!CL14/'1.18 Wine price'!$B14,"")</f>
        <v>1.1432323908683877</v>
      </c>
      <c r="CM14" s="84">
        <f>IFERROR('1.18 Wine price'!CM14/'1.18 Wine price'!$B14,"")</f>
        <v>0.50169394698828973</v>
      </c>
      <c r="CN14" s="84">
        <f>IFERROR('1.18 Wine price'!CN14/'1.18 Wine price'!$B14,"")</f>
        <v>1.6976357653910483</v>
      </c>
      <c r="CO14" s="84">
        <f>IFERROR('1.18 Wine price'!CO14/'1.18 Wine price'!$B14,"")</f>
        <v>0.50557825231966336</v>
      </c>
      <c r="CP14" s="84">
        <f>IFERROR('1.18 Wine price'!CP14/'1.18 Wine price'!$B14,"")</f>
        <v>0.87300743485516341</v>
      </c>
      <c r="CR14" s="88"/>
    </row>
    <row r="15" spans="1:96" x14ac:dyDescent="0.25">
      <c r="A15" s="78" t="s">
        <v>36</v>
      </c>
      <c r="B15" s="84">
        <f>IFERROR('1.18 Wine price'!B15/'1.18 Wine price'!$B15,"")</f>
        <v>1</v>
      </c>
      <c r="C15" s="84">
        <f>IFERROR('1.18 Wine price'!C15/'1.18 Wine price'!$B15,"")</f>
        <v>0.94321974400972619</v>
      </c>
      <c r="D15" s="84">
        <f>IFERROR('1.18 Wine price'!D15/'1.18 Wine price'!$B15,"")</f>
        <v>1.5403846727173418</v>
      </c>
      <c r="E15" s="84">
        <f>IFERROR('1.18 Wine price'!E15/'1.18 Wine price'!$B15,"")</f>
        <v>0.77409111628955873</v>
      </c>
      <c r="F15" s="84">
        <f>IFERROR('1.18 Wine price'!F15/'1.18 Wine price'!$B15,"")</f>
        <v>2.9432268668229407</v>
      </c>
      <c r="G15" s="84">
        <f>IFERROR('1.18 Wine price'!G15/'1.18 Wine price'!$B15,"")</f>
        <v>1.0014655625985978</v>
      </c>
      <c r="H15" s="84">
        <f>IFERROR('1.18 Wine price'!H15/'1.18 Wine price'!$B15,"")</f>
        <v>1.9234193111481042</v>
      </c>
      <c r="I15" s="84">
        <f>IFERROR('1.18 Wine price'!I15/'1.18 Wine price'!$B15,"")</f>
        <v>1.7857314340794668</v>
      </c>
      <c r="J15" s="84">
        <f>IFERROR('1.18 Wine price'!J15/'1.18 Wine price'!$B15,"")</f>
        <v>2.6545316391245644</v>
      </c>
      <c r="K15" s="84">
        <f>IFERROR('1.18 Wine price'!K15/'1.18 Wine price'!$B15,"")</f>
        <v>3.3053916979224702</v>
      </c>
      <c r="L15" s="84" t="str">
        <f>IFERROR('1.18 Wine price'!L15/'1.18 Wine price'!$B15,"")</f>
        <v/>
      </c>
      <c r="M15" s="84">
        <f>IFERROR('1.18 Wine price'!M15/'1.18 Wine price'!$B15,"")</f>
        <v>1.807973645228018</v>
      </c>
      <c r="N15" s="84">
        <f>IFERROR('1.18 Wine price'!N15/'1.18 Wine price'!$B15,"")</f>
        <v>4.0107891249096639</v>
      </c>
      <c r="O15" s="84">
        <f>IFERROR('1.18 Wine price'!O15/'1.18 Wine price'!$B15,"")</f>
        <v>0.42803851741635524</v>
      </c>
      <c r="P15" s="84">
        <f>IFERROR('1.18 Wine price'!P15/'1.18 Wine price'!$B15,"")</f>
        <v>2.2552412105616857</v>
      </c>
      <c r="Q15" s="84">
        <f>IFERROR('1.18 Wine price'!Q15/'1.18 Wine price'!$B15,"")</f>
        <v>3.5664946879493322</v>
      </c>
      <c r="R15" s="84">
        <f>IFERROR('1.18 Wine price'!R15/'1.18 Wine price'!$B15,"")</f>
        <v>0.54731203678707563</v>
      </c>
      <c r="S15" s="84">
        <f>IFERROR('1.18 Wine price'!S15/'1.18 Wine price'!$B15,"")</f>
        <v>0.67140768864050182</v>
      </c>
      <c r="T15" s="84">
        <f>IFERROR('1.18 Wine price'!T15/'1.18 Wine price'!$B15,"")</f>
        <v>1.2629301237902963</v>
      </c>
      <c r="U15" s="84">
        <f>IFERROR('1.18 Wine price'!U15/'1.18 Wine price'!$B15,"")</f>
        <v>1.2328986360296625</v>
      </c>
      <c r="V15" s="84">
        <f>IFERROR('1.18 Wine price'!V15/'1.18 Wine price'!$B15,"")</f>
        <v>1.4301132879380767</v>
      </c>
      <c r="W15" s="84">
        <f>IFERROR('1.18 Wine price'!W15/'1.18 Wine price'!$B15,"")</f>
        <v>0.7475231451490576</v>
      </c>
      <c r="X15" s="84">
        <f>IFERROR('1.18 Wine price'!X15/'1.18 Wine price'!$B15,"")</f>
        <v>0.27964128196938159</v>
      </c>
      <c r="Y15" s="84">
        <f>IFERROR('1.18 Wine price'!Y15/'1.18 Wine price'!$B15,"")</f>
        <v>0.73692254144943958</v>
      </c>
      <c r="Z15" s="84">
        <f>IFERROR('1.18 Wine price'!Z15/'1.18 Wine price'!$B15,"")</f>
        <v>0.51333734702583822</v>
      </c>
      <c r="AA15" s="84">
        <f>IFERROR('1.18 Wine price'!AA15/'1.18 Wine price'!$B15,"")</f>
        <v>1.9184657135615943</v>
      </c>
      <c r="AB15" s="84">
        <f>IFERROR('1.18 Wine price'!AB15/'1.18 Wine price'!$B15,"")</f>
        <v>0.56897953155513414</v>
      </c>
      <c r="AC15" s="84">
        <f>IFERROR('1.18 Wine price'!AC15/'1.18 Wine price'!$B15,"")</f>
        <v>1.2327206692354891</v>
      </c>
      <c r="AD15" s="84">
        <f>IFERROR('1.18 Wine price'!AD15/'1.18 Wine price'!$B15,"")</f>
        <v>1.39808645556315</v>
      </c>
      <c r="AE15" s="84">
        <f>IFERROR('1.18 Wine price'!AE15/'1.18 Wine price'!$B15,"")</f>
        <v>0.58044873367093186</v>
      </c>
      <c r="AF15" s="84">
        <f>IFERROR('1.18 Wine price'!AF15/'1.18 Wine price'!$B15,"")</f>
        <v>1.3024161454175065</v>
      </c>
      <c r="AG15" s="84">
        <f>IFERROR('1.18 Wine price'!AG15/'1.18 Wine price'!$B15,"")</f>
        <v>0.72373963120452101</v>
      </c>
      <c r="AH15" s="84">
        <f>IFERROR('1.18 Wine price'!AH15/'1.18 Wine price'!$B15,"")</f>
        <v>1.8726727270058439</v>
      </c>
      <c r="AI15" s="84">
        <f>IFERROR('1.18 Wine price'!AI15/'1.18 Wine price'!$B15,"")</f>
        <v>0.46403580257688176</v>
      </c>
      <c r="AJ15" s="84">
        <f>IFERROR('1.18 Wine price'!AJ15/'1.18 Wine price'!$B15,"")</f>
        <v>0.34658952388097153</v>
      </c>
      <c r="AK15" s="84">
        <f>IFERROR('1.18 Wine price'!AK15/'1.18 Wine price'!$B15,"")</f>
        <v>0.86291792023993241</v>
      </c>
      <c r="AL15" s="84">
        <f>IFERROR('1.18 Wine price'!AL15/'1.18 Wine price'!$B15,"")</f>
        <v>1.4385894183367074</v>
      </c>
      <c r="AM15" s="84">
        <f>IFERROR('1.18 Wine price'!AM15/'1.18 Wine price'!$B15,"")</f>
        <v>0.81453330954727543</v>
      </c>
      <c r="AN15" s="84">
        <f>IFERROR('1.18 Wine price'!AN15/'1.18 Wine price'!$B15,"")</f>
        <v>1.8608302981047613</v>
      </c>
      <c r="AO15" s="84">
        <f>IFERROR('1.18 Wine price'!AO15/'1.18 Wine price'!$B15,"")</f>
        <v>0.69197664846625095</v>
      </c>
      <c r="AP15" s="84">
        <f>IFERROR('1.18 Wine price'!AP15/'1.18 Wine price'!$B15,"")</f>
        <v>0.73242233998565476</v>
      </c>
      <c r="AQ15" s="84">
        <f>IFERROR('1.18 Wine price'!AQ15/'1.18 Wine price'!$B15,"")</f>
        <v>0.37225651102812624</v>
      </c>
      <c r="AR15" s="84">
        <f>IFERROR('1.18 Wine price'!AR15/'1.18 Wine price'!$B15,"")</f>
        <v>1.2854301047476273</v>
      </c>
      <c r="AS15" s="84">
        <f>IFERROR('1.18 Wine price'!AS15/'1.18 Wine price'!$B15,"")</f>
        <v>1.2311854346547095</v>
      </c>
      <c r="AT15" s="84">
        <f>IFERROR('1.18 Wine price'!AT15/'1.18 Wine price'!$B15,"")</f>
        <v>0.49567323227353155</v>
      </c>
      <c r="AU15" s="84">
        <f>IFERROR('1.18 Wine price'!AU15/'1.18 Wine price'!$B15,"")</f>
        <v>1.6368654289520279</v>
      </c>
      <c r="AV15" s="84">
        <f>IFERROR('1.18 Wine price'!AV15/'1.18 Wine price'!$B15,"")</f>
        <v>1.747381548641306</v>
      </c>
      <c r="AW15" s="84">
        <f>IFERROR('1.18 Wine price'!AW15/'1.18 Wine price'!$B15,"")</f>
        <v>1.1405322916008525</v>
      </c>
      <c r="AX15" s="84">
        <f>IFERROR('1.18 Wine price'!AX15/'1.18 Wine price'!$B15,"")</f>
        <v>2.3726201771072275</v>
      </c>
      <c r="AY15" s="84">
        <f>IFERROR('1.18 Wine price'!AY15/'1.18 Wine price'!$B15,"")</f>
        <v>1.046962416664486</v>
      </c>
      <c r="AZ15" s="84">
        <f>IFERROR('1.18 Wine price'!AZ15/'1.18 Wine price'!$B15,"")</f>
        <v>1.975056224571055</v>
      </c>
      <c r="BA15" s="84">
        <f>IFERROR('1.18 Wine price'!BA15/'1.18 Wine price'!$B15,"")</f>
        <v>0.79755802504014395</v>
      </c>
      <c r="BB15" s="84">
        <f>IFERROR('1.18 Wine price'!BB15/'1.18 Wine price'!$B15,"")</f>
        <v>0.67064255167339004</v>
      </c>
      <c r="BC15" s="84">
        <f>IFERROR('1.18 Wine price'!BC15/'1.18 Wine price'!$B15,"")</f>
        <v>4.0365475820830161</v>
      </c>
      <c r="BD15" s="84">
        <f>IFERROR('1.18 Wine price'!BD15/'1.18 Wine price'!$B15,"")</f>
        <v>0.8915413570472237</v>
      </c>
      <c r="BE15" s="84">
        <f>IFERROR('1.18 Wine price'!BE15/'1.18 Wine price'!$B15,"")</f>
        <v>1.993611212929925</v>
      </c>
      <c r="BF15" s="84">
        <f>IFERROR('1.18 Wine price'!BF15/'1.18 Wine price'!$B15,"")</f>
        <v>2.201954886066408</v>
      </c>
      <c r="BG15" s="84">
        <f>IFERROR('1.18 Wine price'!BG15/'1.18 Wine price'!$B15,"")</f>
        <v>2.4721575407378475</v>
      </c>
      <c r="BH15" s="84" t="str">
        <f>IFERROR('1.18 Wine price'!BH15/'1.18 Wine price'!$B15,"")</f>
        <v/>
      </c>
      <c r="BI15" s="84">
        <f>IFERROR('1.18 Wine price'!BI15/'1.18 Wine price'!$B15,"")</f>
        <v>2.0947175427994029</v>
      </c>
      <c r="BJ15" s="84">
        <f>IFERROR('1.18 Wine price'!BJ15/'1.18 Wine price'!$B15,"")</f>
        <v>2.3306335858555349</v>
      </c>
      <c r="BK15" s="84">
        <f>IFERROR('1.18 Wine price'!BK15/'1.18 Wine price'!$B15,"")</f>
        <v>1.2336433953882391</v>
      </c>
      <c r="BL15" s="84">
        <f>IFERROR('1.18 Wine price'!BL15/'1.18 Wine price'!$B15,"")</f>
        <v>1.2960376854280393</v>
      </c>
      <c r="BM15" s="84" t="str">
        <f>IFERROR('1.18 Wine price'!BM15/'1.18 Wine price'!$B15,"")</f>
        <v/>
      </c>
      <c r="BN15" s="84">
        <f>IFERROR('1.18 Wine price'!BN15/'1.18 Wine price'!$B15,"")</f>
        <v>0.49717036115489394</v>
      </c>
      <c r="BO15" s="84">
        <f>IFERROR('1.18 Wine price'!BO15/'1.18 Wine price'!$B15,"")</f>
        <v>1.512200871379521</v>
      </c>
      <c r="BP15" s="84">
        <f>IFERROR('1.18 Wine price'!BP15/'1.18 Wine price'!$B15,"")</f>
        <v>4.9013398884895887</v>
      </c>
      <c r="BQ15" s="84">
        <f>IFERROR('1.18 Wine price'!BQ15/'1.18 Wine price'!$B15,"")</f>
        <v>1.2953443154157516</v>
      </c>
      <c r="BR15" s="84">
        <f>IFERROR('1.18 Wine price'!BR15/'1.18 Wine price'!$B15,"")</f>
        <v>1.8886469008941005</v>
      </c>
      <c r="BS15" s="84">
        <f>IFERROR('1.18 Wine price'!BS15/'1.18 Wine price'!$B15,"")</f>
        <v>1.1964605511693602</v>
      </c>
      <c r="BT15" s="84">
        <f>IFERROR('1.18 Wine price'!BT15/'1.18 Wine price'!$B15,"")</f>
        <v>1.0469924260706236</v>
      </c>
      <c r="BU15" s="84">
        <f>IFERROR('1.18 Wine price'!BU15/'1.18 Wine price'!$B15,"")</f>
        <v>1.5803668456332436</v>
      </c>
      <c r="BV15" s="84">
        <f>IFERROR('1.18 Wine price'!BV15/'1.18 Wine price'!$B15,"")</f>
        <v>1.0773786036513606</v>
      </c>
      <c r="BW15" s="84">
        <f>IFERROR('1.18 Wine price'!BW15/'1.18 Wine price'!$B15,"")</f>
        <v>2.0120711182015039</v>
      </c>
      <c r="BX15" s="84">
        <f>IFERROR('1.18 Wine price'!BX15/'1.18 Wine price'!$B15,"")</f>
        <v>1.7839988177816506</v>
      </c>
      <c r="BY15" s="84">
        <f>IFERROR('1.18 Wine price'!BY15/'1.18 Wine price'!$B15,"")</f>
        <v>1.2529266406738686</v>
      </c>
      <c r="BZ15" s="84">
        <f>IFERROR('1.18 Wine price'!BZ15/'1.18 Wine price'!$B15,"")</f>
        <v>0.75460635183761593</v>
      </c>
      <c r="CA15" s="84">
        <f>IFERROR('1.18 Wine price'!CA15/'1.18 Wine price'!$B15,"")</f>
        <v>1.3635361135254875</v>
      </c>
      <c r="CB15" s="84">
        <f>IFERROR('1.18 Wine price'!CB15/'1.18 Wine price'!$B15,"")</f>
        <v>1.8226392223191128</v>
      </c>
      <c r="CC15" s="84">
        <f>IFERROR('1.18 Wine price'!CC15/'1.18 Wine price'!$B15,"")</f>
        <v>0.70407903713617059</v>
      </c>
      <c r="CD15" s="84">
        <f>IFERROR('1.18 Wine price'!CD15/'1.18 Wine price'!$B15,"")</f>
        <v>0.72964521769665092</v>
      </c>
      <c r="CE15" s="84">
        <f>IFERROR('1.18 Wine price'!CE15/'1.18 Wine price'!$B15,"")</f>
        <v>2.812001763323678</v>
      </c>
      <c r="CF15" s="84">
        <f>IFERROR('1.18 Wine price'!CF15/'1.18 Wine price'!$B15,"")</f>
        <v>0.67457551761809376</v>
      </c>
      <c r="CG15" s="84">
        <f>IFERROR('1.18 Wine price'!CG15/'1.18 Wine price'!$B15,"")</f>
        <v>0.55483935934651318</v>
      </c>
      <c r="CH15" s="84">
        <f>IFERROR('1.18 Wine price'!CH15/'1.18 Wine price'!$B15,"")</f>
        <v>1.6075777180201385</v>
      </c>
      <c r="CI15" s="84">
        <f>IFERROR('1.18 Wine price'!CI15/'1.18 Wine price'!$B15,"")</f>
        <v>1.7279378794840474</v>
      </c>
      <c r="CJ15" s="84">
        <f>IFERROR('1.18 Wine price'!CJ15/'1.18 Wine price'!$B15,"")</f>
        <v>1.9856775713792618</v>
      </c>
      <c r="CK15" s="84">
        <f>IFERROR('1.18 Wine price'!CK15/'1.18 Wine price'!$B15,"")</f>
        <v>1.5002658070172408</v>
      </c>
      <c r="CL15" s="84">
        <f>IFERROR('1.18 Wine price'!CL15/'1.18 Wine price'!$B15,"")</f>
        <v>1.1809285031868495</v>
      </c>
      <c r="CM15" s="84">
        <f>IFERROR('1.18 Wine price'!CM15/'1.18 Wine price'!$B15,"")</f>
        <v>0.53884770908840385</v>
      </c>
      <c r="CN15" s="84">
        <f>IFERROR('1.18 Wine price'!CN15/'1.18 Wine price'!$B15,"")</f>
        <v>1.6335674247834431</v>
      </c>
      <c r="CO15" s="84">
        <f>IFERROR('1.18 Wine price'!CO15/'1.18 Wine price'!$B15,"")</f>
        <v>0.49428640963463516</v>
      </c>
      <c r="CP15" s="84">
        <f>IFERROR('1.18 Wine price'!CP15/'1.18 Wine price'!$B15,"")</f>
        <v>0.89599789251621142</v>
      </c>
      <c r="CR15" s="88"/>
    </row>
    <row r="16" spans="1:96" x14ac:dyDescent="0.25">
      <c r="A16" s="78" t="s">
        <v>37</v>
      </c>
      <c r="B16" s="84">
        <f>IFERROR('1.18 Wine price'!B16/'1.18 Wine price'!$B16,"")</f>
        <v>1</v>
      </c>
      <c r="C16" s="84">
        <f>IFERROR('1.18 Wine price'!C16/'1.18 Wine price'!$B16,"")</f>
        <v>0.93884234197091787</v>
      </c>
      <c r="D16" s="84">
        <f>IFERROR('1.18 Wine price'!D16/'1.18 Wine price'!$B16,"")</f>
        <v>1.5799402449234903</v>
      </c>
      <c r="E16" s="84">
        <f>IFERROR('1.18 Wine price'!E16/'1.18 Wine price'!$B16,"")</f>
        <v>0.77420969374658233</v>
      </c>
      <c r="F16" s="84">
        <f>IFERROR('1.18 Wine price'!F16/'1.18 Wine price'!$B16,"")</f>
        <v>2.9981263202561896</v>
      </c>
      <c r="G16" s="84">
        <f>IFERROR('1.18 Wine price'!G16/'1.18 Wine price'!$B16,"")</f>
        <v>0.97243639133725956</v>
      </c>
      <c r="H16" s="84">
        <f>IFERROR('1.18 Wine price'!H16/'1.18 Wine price'!$B16,"")</f>
        <v>1.9979392122928747</v>
      </c>
      <c r="I16" s="84">
        <f>IFERROR('1.18 Wine price'!I16/'1.18 Wine price'!$B16,"")</f>
        <v>1.7258259435376229</v>
      </c>
      <c r="J16" s="84">
        <f>IFERROR('1.18 Wine price'!J16/'1.18 Wine price'!$B16,"")</f>
        <v>2.5022284648434634</v>
      </c>
      <c r="K16" s="84">
        <f>IFERROR('1.18 Wine price'!K16/'1.18 Wine price'!$B16,"")</f>
        <v>3.1213499913222966</v>
      </c>
      <c r="L16" s="84" t="str">
        <f>IFERROR('1.18 Wine price'!L16/'1.18 Wine price'!$B16,"")</f>
        <v/>
      </c>
      <c r="M16" s="84">
        <f>IFERROR('1.18 Wine price'!M16/'1.18 Wine price'!$B16,"")</f>
        <v>1.6932640653186199</v>
      </c>
      <c r="N16" s="84">
        <f>IFERROR('1.18 Wine price'!N16/'1.18 Wine price'!$B16,"")</f>
        <v>3.9509352146598786</v>
      </c>
      <c r="O16" s="84">
        <f>IFERROR('1.18 Wine price'!O16/'1.18 Wine price'!$B16,"")</f>
        <v>0.44916033520805954</v>
      </c>
      <c r="P16" s="84">
        <f>IFERROR('1.18 Wine price'!P16/'1.18 Wine price'!$B16,"")</f>
        <v>2.2052677304803234</v>
      </c>
      <c r="Q16" s="84">
        <f>IFERROR('1.18 Wine price'!Q16/'1.18 Wine price'!$B16,"")</f>
        <v>3.4868079324586492</v>
      </c>
      <c r="R16" s="84">
        <f>IFERROR('1.18 Wine price'!R16/'1.18 Wine price'!$B16,"")</f>
        <v>0.54627221966824957</v>
      </c>
      <c r="S16" s="84">
        <f>IFERROR('1.18 Wine price'!S16/'1.18 Wine price'!$B16,"")</f>
        <v>0.72412555085891617</v>
      </c>
      <c r="T16" s="84">
        <f>IFERROR('1.18 Wine price'!T16/'1.18 Wine price'!$B16,"")</f>
        <v>1.2342639180818773</v>
      </c>
      <c r="U16" s="84">
        <f>IFERROR('1.18 Wine price'!U16/'1.18 Wine price'!$B16,"")</f>
        <v>1.192779679500362</v>
      </c>
      <c r="V16" s="84">
        <f>IFERROR('1.18 Wine price'!V16/'1.18 Wine price'!$B16,"")</f>
        <v>1.4716448693656399</v>
      </c>
      <c r="W16" s="84">
        <f>IFERROR('1.18 Wine price'!W16/'1.18 Wine price'!$B16,"")</f>
        <v>0.70321593634789914</v>
      </c>
      <c r="X16" s="84">
        <f>IFERROR('1.18 Wine price'!X16/'1.18 Wine price'!$B16,"")</f>
        <v>0.31024686022577419</v>
      </c>
      <c r="Y16" s="84">
        <f>IFERROR('1.18 Wine price'!Y16/'1.18 Wine price'!$B16,"")</f>
        <v>0.67874415135108146</v>
      </c>
      <c r="Z16" s="84">
        <f>IFERROR('1.18 Wine price'!Z16/'1.18 Wine price'!$B16,"")</f>
        <v>0.51296975547105361</v>
      </c>
      <c r="AA16" s="84">
        <f>IFERROR('1.18 Wine price'!AA16/'1.18 Wine price'!$B16,"")</f>
        <v>1.919929188186249</v>
      </c>
      <c r="AB16" s="84">
        <f>IFERROR('1.18 Wine price'!AB16/'1.18 Wine price'!$B16,"")</f>
        <v>0.53900322772931009</v>
      </c>
      <c r="AC16" s="84">
        <f>IFERROR('1.18 Wine price'!AC16/'1.18 Wine price'!$B16,"")</f>
        <v>1.2571897002793582</v>
      </c>
      <c r="AD16" s="84">
        <f>IFERROR('1.18 Wine price'!AD16/'1.18 Wine price'!$B16,"")</f>
        <v>1.3198776304022062</v>
      </c>
      <c r="AE16" s="84">
        <f>IFERROR('1.18 Wine price'!AE16/'1.18 Wine price'!$B16,"")</f>
        <v>0.54461499392525248</v>
      </c>
      <c r="AF16" s="84">
        <f>IFERROR('1.18 Wine price'!AF16/'1.18 Wine price'!$B16,"")</f>
        <v>1.3214836761914124</v>
      </c>
      <c r="AG16" s="84">
        <f>IFERROR('1.18 Wine price'!AG16/'1.18 Wine price'!$B16,"")</f>
        <v>0.82145292824974092</v>
      </c>
      <c r="AH16" s="84">
        <f>IFERROR('1.18 Wine price'!AH16/'1.18 Wine price'!$B16,"")</f>
        <v>1.8390307543101938</v>
      </c>
      <c r="AI16" s="84">
        <f>IFERROR('1.18 Wine price'!AI16/'1.18 Wine price'!$B16,"")</f>
        <v>0.48086338239403953</v>
      </c>
      <c r="AJ16" s="84">
        <f>IFERROR('1.18 Wine price'!AJ16/'1.18 Wine price'!$B16,"")</f>
        <v>0.34156379099268047</v>
      </c>
      <c r="AK16" s="84">
        <f>IFERROR('1.18 Wine price'!AK16/'1.18 Wine price'!$B16,"")</f>
        <v>0.75615063690219264</v>
      </c>
      <c r="AL16" s="84">
        <f>IFERROR('1.18 Wine price'!AL16/'1.18 Wine price'!$B16,"")</f>
        <v>1.4861763716663781</v>
      </c>
      <c r="AM16" s="84">
        <f>IFERROR('1.18 Wine price'!AM16/'1.18 Wine price'!$B16,"")</f>
        <v>0.8163865697261331</v>
      </c>
      <c r="AN16" s="84">
        <f>IFERROR('1.18 Wine price'!AN16/'1.18 Wine price'!$B16,"")</f>
        <v>1.8913677875221275</v>
      </c>
      <c r="AO16" s="84">
        <f>IFERROR('1.18 Wine price'!AO16/'1.18 Wine price'!$B16,"")</f>
        <v>0.5755964837278108</v>
      </c>
      <c r="AP16" s="84">
        <f>IFERROR('1.18 Wine price'!AP16/'1.18 Wine price'!$B16,"")</f>
        <v>0.69521889161416162</v>
      </c>
      <c r="AQ16" s="84">
        <f>IFERROR('1.18 Wine price'!AQ16/'1.18 Wine price'!$B16,"")</f>
        <v>0.32397181445266166</v>
      </c>
      <c r="AR16" s="84">
        <f>IFERROR('1.18 Wine price'!AR16/'1.18 Wine price'!$B16,"")</f>
        <v>1.3526798989453879</v>
      </c>
      <c r="AS16" s="84">
        <f>IFERROR('1.18 Wine price'!AS16/'1.18 Wine price'!$B16,"")</f>
        <v>1.232708553971235</v>
      </c>
      <c r="AT16" s="84">
        <f>IFERROR('1.18 Wine price'!AT16/'1.18 Wine price'!$B16,"")</f>
        <v>0.45625733322376272</v>
      </c>
      <c r="AU16" s="84">
        <f>IFERROR('1.18 Wine price'!AU16/'1.18 Wine price'!$B16,"")</f>
        <v>1.6137256081618834</v>
      </c>
      <c r="AV16" s="84">
        <f>IFERROR('1.18 Wine price'!AV16/'1.18 Wine price'!$B16,"")</f>
        <v>1.5829771315067167</v>
      </c>
      <c r="AW16" s="84">
        <f>IFERROR('1.18 Wine price'!AW16/'1.18 Wine price'!$B16,"")</f>
        <v>1.1616091180840653</v>
      </c>
      <c r="AX16" s="84">
        <f>IFERROR('1.18 Wine price'!AX16/'1.18 Wine price'!$B16,"")</f>
        <v>2.570655472551457</v>
      </c>
      <c r="AY16" s="84">
        <f>IFERROR('1.18 Wine price'!AY16/'1.18 Wine price'!$B16,"")</f>
        <v>1.1308606414288991</v>
      </c>
      <c r="AZ16" s="84">
        <f>IFERROR('1.18 Wine price'!AZ16/'1.18 Wine price'!$B16,"")</f>
        <v>1.9350918191294435</v>
      </c>
      <c r="BA16" s="84">
        <f>IFERROR('1.18 Wine price'!BA16/'1.18 Wine price'!$B16,"")</f>
        <v>0.76797718575418694</v>
      </c>
      <c r="BB16" s="84">
        <f>IFERROR('1.18 Wine price'!BB16/'1.18 Wine price'!$B16,"")</f>
        <v>0.61418413140077033</v>
      </c>
      <c r="BC16" s="84">
        <f>IFERROR('1.18 Wine price'!BC16/'1.18 Wine price'!$B16,"")</f>
        <v>2.0342394972330018</v>
      </c>
      <c r="BD16" s="84">
        <f>IFERROR('1.18 Wine price'!BD16/'1.18 Wine price'!$B16,"")</f>
        <v>0.89307930259222135</v>
      </c>
      <c r="BE16" s="84">
        <f>IFERROR('1.18 Wine price'!BE16/'1.18 Wine price'!$B16,"")</f>
        <v>2.0186081923530157</v>
      </c>
      <c r="BF16" s="84">
        <f>IFERROR('1.18 Wine price'!BF16/'1.18 Wine price'!$B16,"")</f>
        <v>2.2079114487112568</v>
      </c>
      <c r="BG16" s="84">
        <f>IFERROR('1.18 Wine price'!BG16/'1.18 Wine price'!$B16,"")</f>
        <v>2.6379501184297673</v>
      </c>
      <c r="BH16" s="84" t="str">
        <f>IFERROR('1.18 Wine price'!BH16/'1.18 Wine price'!$B16,"")</f>
        <v/>
      </c>
      <c r="BI16" s="84">
        <f>IFERROR('1.18 Wine price'!BI16/'1.18 Wine price'!$B16,"")</f>
        <v>2.0627852321394795</v>
      </c>
      <c r="BJ16" s="84">
        <f>IFERROR('1.18 Wine price'!BJ16/'1.18 Wine price'!$B16,"")</f>
        <v>2.4158432769565334</v>
      </c>
      <c r="BK16" s="84">
        <f>IFERROR('1.18 Wine price'!BK16/'1.18 Wine price'!$B16,"")</f>
        <v>1.2971579582622157</v>
      </c>
      <c r="BL16" s="84">
        <f>IFERROR('1.18 Wine price'!BL16/'1.18 Wine price'!$B16,"")</f>
        <v>1.3874508245549801</v>
      </c>
      <c r="BM16" s="84" t="str">
        <f>IFERROR('1.18 Wine price'!BM16/'1.18 Wine price'!$B16,"")</f>
        <v/>
      </c>
      <c r="BN16" s="84">
        <f>IFERROR('1.18 Wine price'!BN16/'1.18 Wine price'!$B16,"")</f>
        <v>0.46152452387638598</v>
      </c>
      <c r="BO16" s="84">
        <f>IFERROR('1.18 Wine price'!BO16/'1.18 Wine price'!$B16,"")</f>
        <v>1.5854174867968094</v>
      </c>
      <c r="BP16" s="84">
        <f>IFERROR('1.18 Wine price'!BP16/'1.18 Wine price'!$B16,"")</f>
        <v>4.9946794535575423</v>
      </c>
      <c r="BQ16" s="84">
        <f>IFERROR('1.18 Wine price'!BQ16/'1.18 Wine price'!$B16,"")</f>
        <v>1.2822608975521017</v>
      </c>
      <c r="BR16" s="84">
        <f>IFERROR('1.18 Wine price'!BR16/'1.18 Wine price'!$B16,"")</f>
        <v>1.7535793729095395</v>
      </c>
      <c r="BS16" s="84">
        <f>IFERROR('1.18 Wine price'!BS16/'1.18 Wine price'!$B16,"")</f>
        <v>1.2017505492056602</v>
      </c>
      <c r="BT16" s="84">
        <f>IFERROR('1.18 Wine price'!BT16/'1.18 Wine price'!$B16,"")</f>
        <v>1.0673233765877275</v>
      </c>
      <c r="BU16" s="84">
        <f>IFERROR('1.18 Wine price'!BU16/'1.18 Wine price'!$B16,"")</f>
        <v>1.6463332631244012</v>
      </c>
      <c r="BV16" s="84">
        <f>IFERROR('1.18 Wine price'!BV16/'1.18 Wine price'!$B16,"")</f>
        <v>1.0843396301164192</v>
      </c>
      <c r="BW16" s="84">
        <f>IFERROR('1.18 Wine price'!BW16/'1.18 Wine price'!$B16,"")</f>
        <v>2.0124714871684031</v>
      </c>
      <c r="BX16" s="84">
        <f>IFERROR('1.18 Wine price'!BX16/'1.18 Wine price'!$B16,"")</f>
        <v>1.800041344217441</v>
      </c>
      <c r="BY16" s="84">
        <f>IFERROR('1.18 Wine price'!BY16/'1.18 Wine price'!$B16,"")</f>
        <v>1.2645265163546211</v>
      </c>
      <c r="BZ16" s="84">
        <f>IFERROR('1.18 Wine price'!BZ16/'1.18 Wine price'!$B16,"")</f>
        <v>0.7568019215394699</v>
      </c>
      <c r="CA16" s="84">
        <f>IFERROR('1.18 Wine price'!CA16/'1.18 Wine price'!$B16,"")</f>
        <v>1.301623953223557</v>
      </c>
      <c r="CB16" s="84">
        <f>IFERROR('1.18 Wine price'!CB16/'1.18 Wine price'!$B16,"")</f>
        <v>1.8397699649999542</v>
      </c>
      <c r="CC16" s="84">
        <f>IFERROR('1.18 Wine price'!CC16/'1.18 Wine price'!$B16,"")</f>
        <v>0.72554116416610193</v>
      </c>
      <c r="CD16" s="84">
        <f>IFERROR('1.18 Wine price'!CD16/'1.18 Wine price'!$B16,"")</f>
        <v>0.74525930004667507</v>
      </c>
      <c r="CE16" s="84">
        <f>IFERROR('1.18 Wine price'!CE16/'1.18 Wine price'!$B16,"")</f>
        <v>2.6556603951191819</v>
      </c>
      <c r="CF16" s="84">
        <f>IFERROR('1.18 Wine price'!CF16/'1.18 Wine price'!$B16,"")</f>
        <v>0.69293575596115831</v>
      </c>
      <c r="CG16" s="84">
        <f>IFERROR('1.18 Wine price'!CG16/'1.18 Wine price'!$B16,"")</f>
        <v>0.55395388336546236</v>
      </c>
      <c r="CH16" s="84">
        <f>IFERROR('1.18 Wine price'!CH16/'1.18 Wine price'!$B16,"")</f>
        <v>1.5280547145760282</v>
      </c>
      <c r="CI16" s="84">
        <f>IFERROR('1.18 Wine price'!CI16/'1.18 Wine price'!$B16,"")</f>
        <v>1.7780754024319847</v>
      </c>
      <c r="CJ16" s="84">
        <f>IFERROR('1.18 Wine price'!CJ16/'1.18 Wine price'!$B16,"")</f>
        <v>1.9139245910884277</v>
      </c>
      <c r="CK16" s="84">
        <f>IFERROR('1.18 Wine price'!CK16/'1.18 Wine price'!$B16,"")</f>
        <v>1.5968222781187937</v>
      </c>
      <c r="CL16" s="84">
        <f>IFERROR('1.18 Wine price'!CL16/'1.18 Wine price'!$B16,"")</f>
        <v>1.2200691848112299</v>
      </c>
      <c r="CM16" s="84">
        <f>IFERROR('1.18 Wine price'!CM16/'1.18 Wine price'!$B16,"")</f>
        <v>0.527381279818811</v>
      </c>
      <c r="CN16" s="84">
        <f>IFERROR('1.18 Wine price'!CN16/'1.18 Wine price'!$B16,"")</f>
        <v>1.7247801421267244</v>
      </c>
      <c r="CO16" s="84">
        <f>IFERROR('1.18 Wine price'!CO16/'1.18 Wine price'!$B16,"")</f>
        <v>0.51274257150031366</v>
      </c>
      <c r="CP16" s="84">
        <f>IFERROR('1.18 Wine price'!CP16/'1.18 Wine price'!$B16,"")</f>
        <v>0.87757753504641245</v>
      </c>
      <c r="CR16" s="88"/>
    </row>
    <row r="17" spans="1:96" x14ac:dyDescent="0.25">
      <c r="A17" s="78" t="s">
        <v>38</v>
      </c>
      <c r="B17" s="84">
        <f>IFERROR('1.18 Wine price'!B17/'1.18 Wine price'!$B17,"")</f>
        <v>1</v>
      </c>
      <c r="C17" s="84">
        <f>IFERROR('1.18 Wine price'!C17/'1.18 Wine price'!$B17,"")</f>
        <v>0.99198053363446648</v>
      </c>
      <c r="D17" s="84">
        <f>IFERROR('1.18 Wine price'!D17/'1.18 Wine price'!$B17,"")</f>
        <v>1.6606124146254311</v>
      </c>
      <c r="E17" s="84">
        <f>IFERROR('1.18 Wine price'!E17/'1.18 Wine price'!$B17,"")</f>
        <v>0.84293354168866697</v>
      </c>
      <c r="F17" s="84">
        <f>IFERROR('1.18 Wine price'!F17/'1.18 Wine price'!$B17,"")</f>
        <v>3.3961767949920643</v>
      </c>
      <c r="G17" s="84">
        <f>IFERROR('1.18 Wine price'!G17/'1.18 Wine price'!$B17,"")</f>
        <v>1.0508983699582291</v>
      </c>
      <c r="H17" s="84">
        <f>IFERROR('1.18 Wine price'!H17/'1.18 Wine price'!$B17,"")</f>
        <v>2.3298840991360916</v>
      </c>
      <c r="I17" s="84">
        <f>IFERROR('1.18 Wine price'!I17/'1.18 Wine price'!$B17,"")</f>
        <v>1.7179544336490042</v>
      </c>
      <c r="J17" s="84">
        <f>IFERROR('1.18 Wine price'!J17/'1.18 Wine price'!$B17,"")</f>
        <v>2.6582702041282702</v>
      </c>
      <c r="K17" s="84">
        <f>IFERROR('1.18 Wine price'!K17/'1.18 Wine price'!$B17,"")</f>
        <v>3.3647598033640156</v>
      </c>
      <c r="L17" s="84" t="str">
        <f>IFERROR('1.18 Wine price'!L17/'1.18 Wine price'!$B17,"")</f>
        <v/>
      </c>
      <c r="M17" s="84">
        <f>IFERROR('1.18 Wine price'!M17/'1.18 Wine price'!$B17,"")</f>
        <v>1.832867291580361</v>
      </c>
      <c r="N17" s="84">
        <f>IFERROR('1.18 Wine price'!N17/'1.18 Wine price'!$B17,"")</f>
        <v>4.022212714833648</v>
      </c>
      <c r="O17" s="84">
        <f>IFERROR('1.18 Wine price'!O17/'1.18 Wine price'!$B17,"")</f>
        <v>0.49384445766938606</v>
      </c>
      <c r="P17" s="84">
        <f>IFERROR('1.18 Wine price'!P17/'1.18 Wine price'!$B17,"")</f>
        <v>2.3508576494091615</v>
      </c>
      <c r="Q17" s="84">
        <f>IFERROR('1.18 Wine price'!Q17/'1.18 Wine price'!$B17,"")</f>
        <v>3.8348836660861361</v>
      </c>
      <c r="R17" s="84">
        <f>IFERROR('1.18 Wine price'!R17/'1.18 Wine price'!$B17,"")</f>
        <v>0.59859841381975454</v>
      </c>
      <c r="S17" s="84">
        <f>IFERROR('1.18 Wine price'!S17/'1.18 Wine price'!$B17,"")</f>
        <v>0.81594415399703624</v>
      </c>
      <c r="T17" s="84">
        <f>IFERROR('1.18 Wine price'!T17/'1.18 Wine price'!$B17,"")</f>
        <v>1.17639343265233</v>
      </c>
      <c r="U17" s="84">
        <f>IFERROR('1.18 Wine price'!U17/'1.18 Wine price'!$B17,"")</f>
        <v>1.1418751120357729</v>
      </c>
      <c r="V17" s="84">
        <f>IFERROR('1.18 Wine price'!V17/'1.18 Wine price'!$B17,"")</f>
        <v>1.3669988723654778</v>
      </c>
      <c r="W17" s="84">
        <f>IFERROR('1.18 Wine price'!W17/'1.18 Wine price'!$B17,"")</f>
        <v>0.62865938626244222</v>
      </c>
      <c r="X17" s="84">
        <f>IFERROR('1.18 Wine price'!X17/'1.18 Wine price'!$B17,"")</f>
        <v>0.33386163781878181</v>
      </c>
      <c r="Y17" s="84">
        <f>IFERROR('1.18 Wine price'!Y17/'1.18 Wine price'!$B17,"")</f>
        <v>0.63103271755766388</v>
      </c>
      <c r="Z17" s="84">
        <f>IFERROR('1.18 Wine price'!Z17/'1.18 Wine price'!$B17,"")</f>
        <v>0.46291807794949663</v>
      </c>
      <c r="AA17" s="84">
        <f>IFERROR('1.18 Wine price'!AA17/'1.18 Wine price'!$B17,"")</f>
        <v>1.7476718025184173</v>
      </c>
      <c r="AB17" s="84">
        <f>IFERROR('1.18 Wine price'!AB17/'1.18 Wine price'!$B17,"")</f>
        <v>0.50460159886788025</v>
      </c>
      <c r="AC17" s="84">
        <f>IFERROR('1.18 Wine price'!AC17/'1.18 Wine price'!$B17,"")</f>
        <v>1.2042457894392735</v>
      </c>
      <c r="AD17" s="84">
        <f>IFERROR('1.18 Wine price'!AD17/'1.18 Wine price'!$B17,"")</f>
        <v>1.22477933516116</v>
      </c>
      <c r="AE17" s="84">
        <f>IFERROR('1.18 Wine price'!AE17/'1.18 Wine price'!$B17,"")</f>
        <v>0.5174482093639492</v>
      </c>
      <c r="AF17" s="84">
        <f>IFERROR('1.18 Wine price'!AF17/'1.18 Wine price'!$B17,"")</f>
        <v>1.2436474315577202</v>
      </c>
      <c r="AG17" s="84">
        <f>IFERROR('1.18 Wine price'!AG17/'1.18 Wine price'!$B17,"")</f>
        <v>0.82874716863042142</v>
      </c>
      <c r="AH17" s="84">
        <f>IFERROR('1.18 Wine price'!AH17/'1.18 Wine price'!$B17,"")</f>
        <v>1.726921088199838</v>
      </c>
      <c r="AI17" s="84">
        <f>IFERROR('1.18 Wine price'!AI17/'1.18 Wine price'!$B17,"")</f>
        <v>0.45323243251673601</v>
      </c>
      <c r="AJ17" s="84">
        <f>IFERROR('1.18 Wine price'!AJ17/'1.18 Wine price'!$B17,"")</f>
        <v>0.31274726005582065</v>
      </c>
      <c r="AK17" s="84">
        <f>IFERROR('1.18 Wine price'!AK17/'1.18 Wine price'!$B17,"")</f>
        <v>0.61004132679222089</v>
      </c>
      <c r="AL17" s="84">
        <f>IFERROR('1.18 Wine price'!AL17/'1.18 Wine price'!$B17,"")</f>
        <v>1.3903265501428534</v>
      </c>
      <c r="AM17" s="84">
        <f>IFERROR('1.18 Wine price'!AM17/'1.18 Wine price'!$B17,"")</f>
        <v>0.75412980680764663</v>
      </c>
      <c r="AN17" s="84">
        <f>IFERROR('1.18 Wine price'!AN17/'1.18 Wine price'!$B17,"")</f>
        <v>1.7792850706864549</v>
      </c>
      <c r="AO17" s="84">
        <f>IFERROR('1.18 Wine price'!AO17/'1.18 Wine price'!$B17,"")</f>
        <v>0.49563089487540091</v>
      </c>
      <c r="AP17" s="84">
        <f>IFERROR('1.18 Wine price'!AP17/'1.18 Wine price'!$B17,"")</f>
        <v>0.72618096779396424</v>
      </c>
      <c r="AQ17" s="84">
        <f>IFERROR('1.18 Wine price'!AQ17/'1.18 Wine price'!$B17,"")</f>
        <v>0.40343878835024427</v>
      </c>
      <c r="AR17" s="84">
        <f>IFERROR('1.18 Wine price'!AR17/'1.18 Wine price'!$B17,"")</f>
        <v>1.5945868639658494</v>
      </c>
      <c r="AS17" s="84">
        <f>IFERROR('1.18 Wine price'!AS17/'1.18 Wine price'!$B17,"")</f>
        <v>1.0756520846037276</v>
      </c>
      <c r="AT17" s="84">
        <f>IFERROR('1.18 Wine price'!AT17/'1.18 Wine price'!$B17,"")</f>
        <v>0.48872731428297411</v>
      </c>
      <c r="AU17" s="84">
        <f>IFERROR('1.18 Wine price'!AU17/'1.18 Wine price'!$B17,"")</f>
        <v>1.3795986448666886</v>
      </c>
      <c r="AV17" s="84">
        <f>IFERROR('1.18 Wine price'!AV17/'1.18 Wine price'!$B17,"")</f>
        <v>1.7455280548543857</v>
      </c>
      <c r="AW17" s="84">
        <f>IFERROR('1.18 Wine price'!AW17/'1.18 Wine price'!$B17,"")</f>
        <v>1.300663453401216</v>
      </c>
      <c r="AX17" s="84">
        <f>IFERROR('1.18 Wine price'!AX17/'1.18 Wine price'!$B17,"")</f>
        <v>2.888268763671944</v>
      </c>
      <c r="AY17" s="84">
        <f>IFERROR('1.18 Wine price'!AY17/'1.18 Wine price'!$B17,"")</f>
        <v>1.3046619796084222</v>
      </c>
      <c r="AZ17" s="84">
        <f>IFERROR('1.18 Wine price'!AZ17/'1.18 Wine price'!$B17,"")</f>
        <v>1.8477380009509707</v>
      </c>
      <c r="BA17" s="84">
        <f>IFERROR('1.18 Wine price'!BA17/'1.18 Wine price'!$B17,"")</f>
        <v>0.79475468518469861</v>
      </c>
      <c r="BB17" s="84">
        <f>IFERROR('1.18 Wine price'!BB17/'1.18 Wine price'!$B17,"")</f>
        <v>0.70870888091179629</v>
      </c>
      <c r="BC17" s="84">
        <f>IFERROR('1.18 Wine price'!BC17/'1.18 Wine price'!$B17,"")</f>
        <v>5.2470564951058396</v>
      </c>
      <c r="BD17" s="84">
        <f>IFERROR('1.18 Wine price'!BD17/'1.18 Wine price'!$B17,"")</f>
        <v>0.89501862257910592</v>
      </c>
      <c r="BE17" s="84">
        <f>IFERROR('1.18 Wine price'!BE17/'1.18 Wine price'!$B17,"")</f>
        <v>1.8925828475193041</v>
      </c>
      <c r="BF17" s="84">
        <f>IFERROR('1.18 Wine price'!BF17/'1.18 Wine price'!$B17,"")</f>
        <v>2.0693325152341409</v>
      </c>
      <c r="BG17" s="84">
        <f>IFERROR('1.18 Wine price'!BG17/'1.18 Wine price'!$B17,"")</f>
        <v>3.0045116326957237</v>
      </c>
      <c r="BH17" s="84" t="str">
        <f>IFERROR('1.18 Wine price'!BH17/'1.18 Wine price'!$B17,"")</f>
        <v/>
      </c>
      <c r="BI17" s="84">
        <f>IFERROR('1.18 Wine price'!BI17/'1.18 Wine price'!$B17,"")</f>
        <v>2.0854437929921148</v>
      </c>
      <c r="BJ17" s="84">
        <f>IFERROR('1.18 Wine price'!BJ17/'1.18 Wine price'!$B17,"")</f>
        <v>2.6226904611095057</v>
      </c>
      <c r="BK17" s="84">
        <f>IFERROR('1.18 Wine price'!BK17/'1.18 Wine price'!$B17,"")</f>
        <v>1.3287088654399133</v>
      </c>
      <c r="BL17" s="84">
        <f>IFERROR('1.18 Wine price'!BL17/'1.18 Wine price'!$B17,"")</f>
        <v>1.3591982693818965</v>
      </c>
      <c r="BM17" s="84" t="str">
        <f>IFERROR('1.18 Wine price'!BM17/'1.18 Wine price'!$B17,"")</f>
        <v/>
      </c>
      <c r="BN17" s="84">
        <f>IFERROR('1.18 Wine price'!BN17/'1.18 Wine price'!$B17,"")</f>
        <v>0.45601203382971095</v>
      </c>
      <c r="BO17" s="84">
        <f>IFERROR('1.18 Wine price'!BO17/'1.18 Wine price'!$B17,"")</f>
        <v>1.5370158981106903</v>
      </c>
      <c r="BP17" s="84">
        <f>IFERROR('1.18 Wine price'!BP17/'1.18 Wine price'!$B17,"")</f>
        <v>5.6808204261837663</v>
      </c>
      <c r="BQ17" s="84">
        <f>IFERROR('1.18 Wine price'!BQ17/'1.18 Wine price'!$B17,"")</f>
        <v>1.3959147032387202</v>
      </c>
      <c r="BR17" s="84">
        <f>IFERROR('1.18 Wine price'!BR17/'1.18 Wine price'!$B17,"")</f>
        <v>1.6773941617062522</v>
      </c>
      <c r="BS17" s="84">
        <f>IFERROR('1.18 Wine price'!BS17/'1.18 Wine price'!$B17,"")</f>
        <v>1.3470017359409996</v>
      </c>
      <c r="BT17" s="84">
        <f>IFERROR('1.18 Wine price'!BT17/'1.18 Wine price'!$B17,"")</f>
        <v>1.0170234507630627</v>
      </c>
      <c r="BU17" s="84">
        <f>IFERROR('1.18 Wine price'!BU17/'1.18 Wine price'!$B17,"")</f>
        <v>1.5669799275555656</v>
      </c>
      <c r="BV17" s="84">
        <f>IFERROR('1.18 Wine price'!BV17/'1.18 Wine price'!$B17,"")</f>
        <v>1.0227489078212111</v>
      </c>
      <c r="BW17" s="84">
        <f>IFERROR('1.18 Wine price'!BW17/'1.18 Wine price'!$B17,"")</f>
        <v>1.88272899780068</v>
      </c>
      <c r="BX17" s="84">
        <f>IFERROR('1.18 Wine price'!BX17/'1.18 Wine price'!$B17,"")</f>
        <v>1.6822228167238678</v>
      </c>
      <c r="BY17" s="84">
        <f>IFERROR('1.18 Wine price'!BY17/'1.18 Wine price'!$B17,"")</f>
        <v>1.1898845880327991</v>
      </c>
      <c r="BZ17" s="84">
        <f>IFERROR('1.18 Wine price'!BZ17/'1.18 Wine price'!$B17,"")</f>
        <v>0.70214777587875066</v>
      </c>
      <c r="CA17" s="84">
        <f>IFERROR('1.18 Wine price'!CA17/'1.18 Wine price'!$B17,"")</f>
        <v>1.1477330919680695</v>
      </c>
      <c r="CB17" s="84">
        <f>IFERROR('1.18 Wine price'!CB17/'1.18 Wine price'!$B17,"")</f>
        <v>1.6710811402350527</v>
      </c>
      <c r="CC17" s="84">
        <f>IFERROR('1.18 Wine price'!CC17/'1.18 Wine price'!$B17,"")</f>
        <v>0.66725922395346327</v>
      </c>
      <c r="CD17" s="84">
        <f>IFERROR('1.18 Wine price'!CD17/'1.18 Wine price'!$B17,"")</f>
        <v>0.70092213338396381</v>
      </c>
      <c r="CE17" s="84">
        <f>IFERROR('1.18 Wine price'!CE17/'1.18 Wine price'!$B17,"")</f>
        <v>2.3443156462581367</v>
      </c>
      <c r="CF17" s="84">
        <f>IFERROR('1.18 Wine price'!CF17/'1.18 Wine price'!$B17,"")</f>
        <v>0.65723900854790951</v>
      </c>
      <c r="CG17" s="84">
        <f>IFERROR('1.18 Wine price'!CG17/'1.18 Wine price'!$B17,"")</f>
        <v>0.51498447991983654</v>
      </c>
      <c r="CH17" s="84">
        <f>IFERROR('1.18 Wine price'!CH17/'1.18 Wine price'!$B17,"")</f>
        <v>1.4312873397195258</v>
      </c>
      <c r="CI17" s="84">
        <f>IFERROR('1.18 Wine price'!CI17/'1.18 Wine price'!$B17,"")</f>
        <v>1.9104044269183851</v>
      </c>
      <c r="CJ17" s="84">
        <f>IFERROR('1.18 Wine price'!CJ17/'1.18 Wine price'!$B17,"")</f>
        <v>1.9218222593043504</v>
      </c>
      <c r="CK17" s="84">
        <f>IFERROR('1.18 Wine price'!CK17/'1.18 Wine price'!$B17,"")</f>
        <v>1.6528909365703439</v>
      </c>
      <c r="CL17" s="84">
        <f>IFERROR('1.18 Wine price'!CL17/'1.18 Wine price'!$B17,"")</f>
        <v>1.162999908267375</v>
      </c>
      <c r="CM17" s="84">
        <f>IFERROR('1.18 Wine price'!CM17/'1.18 Wine price'!$B17,"")</f>
        <v>0.48236392266040834</v>
      </c>
      <c r="CN17" s="84">
        <f>IFERROR('1.18 Wine price'!CN17/'1.18 Wine price'!$B17,"")</f>
        <v>1.7934034962901486</v>
      </c>
      <c r="CO17" s="84">
        <f>IFERROR('1.18 Wine price'!CO17/'1.18 Wine price'!$B17,"")</f>
        <v>0.51402341203482582</v>
      </c>
      <c r="CP17" s="84">
        <f>IFERROR('1.18 Wine price'!CP17/'1.18 Wine price'!$B17,"")</f>
        <v>0.82846014149737357</v>
      </c>
      <c r="CR17" s="88"/>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7" tint="0.59999389629810485"/>
  </sheetPr>
  <dimension ref="A1:CR17"/>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1" max="1" width="7.42578125" style="77"/>
    <col min="2" max="94" width="8.7109375" style="77" customWidth="1"/>
    <col min="95" max="95" width="7.42578125" style="77"/>
    <col min="96" max="96" width="9.140625" style="77" bestFit="1" customWidth="1"/>
    <col min="97" max="16384" width="7.42578125" style="77"/>
  </cols>
  <sheetData>
    <row r="1" spans="1:96" x14ac:dyDescent="0.25">
      <c r="A1" s="80" t="s">
        <v>442</v>
      </c>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row>
    <row r="2" spans="1:96" x14ac:dyDescent="0.25">
      <c r="A2" s="78" t="s">
        <v>39</v>
      </c>
      <c r="B2" s="79" t="s">
        <v>254</v>
      </c>
      <c r="C2" s="79" t="s">
        <v>255</v>
      </c>
      <c r="D2" s="79" t="s">
        <v>42</v>
      </c>
      <c r="E2" s="79" t="s">
        <v>47</v>
      </c>
      <c r="F2" s="79" t="s">
        <v>274</v>
      </c>
      <c r="G2" s="79" t="s">
        <v>52</v>
      </c>
      <c r="H2" s="79" t="s">
        <v>53</v>
      </c>
      <c r="I2" s="79" t="s">
        <v>54</v>
      </c>
      <c r="J2" s="79" t="s">
        <v>55</v>
      </c>
      <c r="K2" s="79" t="s">
        <v>60</v>
      </c>
      <c r="L2" s="79" t="s">
        <v>67</v>
      </c>
      <c r="M2" s="79" t="s">
        <v>69</v>
      </c>
      <c r="N2" s="79" t="s">
        <v>71</v>
      </c>
      <c r="O2" s="79" t="s">
        <v>73</v>
      </c>
      <c r="P2" s="79" t="s">
        <v>75</v>
      </c>
      <c r="Q2" s="79" t="s">
        <v>77</v>
      </c>
      <c r="R2" s="79" t="s">
        <v>81</v>
      </c>
      <c r="S2" s="79" t="s">
        <v>83</v>
      </c>
      <c r="T2" s="79" t="s">
        <v>256</v>
      </c>
      <c r="U2" s="79" t="s">
        <v>84</v>
      </c>
      <c r="V2" s="79" t="s">
        <v>85</v>
      </c>
      <c r="W2" s="79" t="s">
        <v>257</v>
      </c>
      <c r="X2" s="79" t="s">
        <v>87</v>
      </c>
      <c r="Y2" s="79" t="s">
        <v>88</v>
      </c>
      <c r="Z2" s="79" t="s">
        <v>89</v>
      </c>
      <c r="AA2" s="79" t="s">
        <v>90</v>
      </c>
      <c r="AB2" s="79" t="s">
        <v>91</v>
      </c>
      <c r="AC2" s="79" t="s">
        <v>92</v>
      </c>
      <c r="AD2" s="79" t="s">
        <v>93</v>
      </c>
      <c r="AE2" s="79" t="s">
        <v>94</v>
      </c>
      <c r="AF2" s="79" t="s">
        <v>96</v>
      </c>
      <c r="AG2" s="79" t="s">
        <v>97</v>
      </c>
      <c r="AH2" s="79" t="s">
        <v>98</v>
      </c>
      <c r="AI2" s="79" t="s">
        <v>101</v>
      </c>
      <c r="AJ2" s="79" t="s">
        <v>102</v>
      </c>
      <c r="AK2" s="79" t="s">
        <v>103</v>
      </c>
      <c r="AL2" s="79" t="s">
        <v>104</v>
      </c>
      <c r="AM2" s="79" t="s">
        <v>105</v>
      </c>
      <c r="AN2" s="79" t="s">
        <v>106</v>
      </c>
      <c r="AO2" s="79" t="s">
        <v>107</v>
      </c>
      <c r="AP2" s="79" t="s">
        <v>258</v>
      </c>
      <c r="AQ2" s="79" t="s">
        <v>110</v>
      </c>
      <c r="AR2" s="79" t="s">
        <v>116</v>
      </c>
      <c r="AS2" s="79" t="s">
        <v>117</v>
      </c>
      <c r="AT2" s="79" t="s">
        <v>120</v>
      </c>
      <c r="AU2" s="79" t="s">
        <v>121</v>
      </c>
      <c r="AV2" s="79" t="s">
        <v>122</v>
      </c>
      <c r="AW2" s="79" t="s">
        <v>126</v>
      </c>
      <c r="AX2" s="79" t="s">
        <v>127</v>
      </c>
      <c r="AY2" s="79" t="s">
        <v>132</v>
      </c>
      <c r="AZ2" s="79" t="s">
        <v>138</v>
      </c>
      <c r="BA2" s="79" t="s">
        <v>142</v>
      </c>
      <c r="BB2" s="79" t="s">
        <v>150</v>
      </c>
      <c r="BC2" s="79" t="s">
        <v>152</v>
      </c>
      <c r="BD2" s="79" t="s">
        <v>259</v>
      </c>
      <c r="BE2" s="79" t="s">
        <v>153</v>
      </c>
      <c r="BF2" s="79" t="s">
        <v>160</v>
      </c>
      <c r="BG2" s="79" t="s">
        <v>169</v>
      </c>
      <c r="BH2" s="79" t="s">
        <v>178</v>
      </c>
      <c r="BI2" s="79" t="s">
        <v>180</v>
      </c>
      <c r="BJ2" s="79" t="s">
        <v>182</v>
      </c>
      <c r="BK2" s="79" t="s">
        <v>193</v>
      </c>
      <c r="BL2" s="79" t="s">
        <v>197</v>
      </c>
      <c r="BM2" s="79" t="s">
        <v>203</v>
      </c>
      <c r="BN2" s="79" t="s">
        <v>208</v>
      </c>
      <c r="BO2" s="79" t="s">
        <v>215</v>
      </c>
      <c r="BP2" s="79" t="s">
        <v>217</v>
      </c>
      <c r="BQ2" s="79" t="s">
        <v>260</v>
      </c>
      <c r="BR2" s="79" t="s">
        <v>221</v>
      </c>
      <c r="BS2" s="79" t="s">
        <v>271</v>
      </c>
      <c r="BT2" s="79" t="s">
        <v>261</v>
      </c>
      <c r="BU2" s="79" t="s">
        <v>223</v>
      </c>
      <c r="BV2" s="79" t="s">
        <v>224</v>
      </c>
      <c r="BW2" s="79" t="s">
        <v>226</v>
      </c>
      <c r="BX2" s="79" t="s">
        <v>227</v>
      </c>
      <c r="BY2" s="79" t="s">
        <v>228</v>
      </c>
      <c r="BZ2" s="79" t="s">
        <v>229</v>
      </c>
      <c r="CA2" s="79" t="s">
        <v>230</v>
      </c>
      <c r="CB2" s="79" t="s">
        <v>232</v>
      </c>
      <c r="CC2" s="79" t="s">
        <v>233</v>
      </c>
      <c r="CD2" s="79" t="s">
        <v>238</v>
      </c>
      <c r="CE2" s="79" t="s">
        <v>239</v>
      </c>
      <c r="CF2" s="79" t="s">
        <v>240</v>
      </c>
      <c r="CG2" s="79" t="s">
        <v>241</v>
      </c>
      <c r="CH2" s="79" t="s">
        <v>242</v>
      </c>
      <c r="CI2" s="79" t="s">
        <v>243</v>
      </c>
      <c r="CJ2" s="79" t="s">
        <v>244</v>
      </c>
      <c r="CK2" s="79" t="s">
        <v>245</v>
      </c>
      <c r="CL2" s="79" t="s">
        <v>248</v>
      </c>
      <c r="CM2" s="79" t="s">
        <v>249</v>
      </c>
      <c r="CN2" s="79" t="s">
        <v>250</v>
      </c>
      <c r="CO2" s="79" t="s">
        <v>251</v>
      </c>
      <c r="CP2" s="79" t="s">
        <v>252</v>
      </c>
      <c r="CQ2" s="83"/>
    </row>
    <row r="3" spans="1:96" x14ac:dyDescent="0.25">
      <c r="A3" s="78" t="s">
        <v>24</v>
      </c>
      <c r="B3" s="84">
        <f>IFERROR('1.26 Beer price'!B3/'1.26 Beer price'!$B3,"")</f>
        <v>1</v>
      </c>
      <c r="C3" s="84"/>
      <c r="D3" s="84">
        <f>IFERROR('1.26 Beer price'!D3/'1.26 Beer price'!$B3,"")</f>
        <v>1.1323706927772219</v>
      </c>
      <c r="E3" s="84">
        <f>IFERROR('1.26 Beer price'!E3/'1.26 Beer price'!$B3,"")</f>
        <v>0.28123158977067475</v>
      </c>
      <c r="F3" s="84">
        <f>IFERROR('1.26 Beer price'!F3/'1.26 Beer price'!$B3,"")</f>
        <v>2.6224236270265813</v>
      </c>
      <c r="G3" s="84">
        <f>IFERROR('1.26 Beer price'!G3/'1.26 Beer price'!$B3,"")</f>
        <v>0.84473520743195385</v>
      </c>
      <c r="H3" s="84">
        <f>IFERROR('1.26 Beer price'!H3/'1.26 Beer price'!$B3,"")</f>
        <v>1.1151246640129904</v>
      </c>
      <c r="I3" s="84">
        <f>IFERROR('1.26 Beer price'!I3/'1.26 Beer price'!$B3,"")</f>
        <v>2.6974321690084646</v>
      </c>
      <c r="J3" s="84">
        <f>IFERROR('1.26 Beer price'!J3/'1.26 Beer price'!$B3,"")</f>
        <v>0.58696503310840009</v>
      </c>
      <c r="K3" s="84">
        <f>IFERROR('1.26 Beer price'!K3/'1.26 Beer price'!$B3,"")</f>
        <v>3.215276794657552</v>
      </c>
      <c r="L3" s="84">
        <f>IFERROR('1.26 Beer price'!L3/'1.26 Beer price'!$B3,"")</f>
        <v>2.2383389600751817</v>
      </c>
      <c r="M3" s="84">
        <f>IFERROR('1.26 Beer price'!M3/'1.26 Beer price'!$B3,"")</f>
        <v>0.42035395594749392</v>
      </c>
      <c r="N3" s="84">
        <f>IFERROR('1.26 Beer price'!N3/'1.26 Beer price'!$B3,"")</f>
        <v>3.384318310429677</v>
      </c>
      <c r="O3" s="84">
        <f>IFERROR('1.26 Beer price'!O3/'1.26 Beer price'!$B3,"")</f>
        <v>1.6436141029934324</v>
      </c>
      <c r="P3" s="84">
        <f>IFERROR('1.26 Beer price'!P3/'1.26 Beer price'!$B3,"")</f>
        <v>1.7088111123101992</v>
      </c>
      <c r="Q3" s="84">
        <f>IFERROR('1.26 Beer price'!Q3/'1.26 Beer price'!$B3,"")</f>
        <v>0.78650232450798496</v>
      </c>
      <c r="R3" s="84">
        <f>IFERROR('1.26 Beer price'!R3/'1.26 Beer price'!$B3,"")</f>
        <v>0.36590028037926242</v>
      </c>
      <c r="S3" s="84">
        <f>IFERROR('1.26 Beer price'!S3/'1.26 Beer price'!$B3,"")</f>
        <v>0.80676482445783937</v>
      </c>
      <c r="T3" s="84">
        <f>IFERROR('1.26 Beer price'!T3/'1.26 Beer price'!$B3,"")</f>
        <v>1.416694581691242</v>
      </c>
      <c r="U3" s="84">
        <f>IFERROR('1.26 Beer price'!U3/'1.26 Beer price'!$B3,"")</f>
        <v>1.4715911052431365</v>
      </c>
      <c r="V3" s="84">
        <f>IFERROR('1.26 Beer price'!V3/'1.26 Beer price'!$B3,"")</f>
        <v>1.0962854605680927</v>
      </c>
      <c r="W3" s="84">
        <f>IFERROR('1.26 Beer price'!W3/'1.26 Beer price'!$B3,"")</f>
        <v>0.44188562732990033</v>
      </c>
      <c r="X3" s="84">
        <f>IFERROR('1.26 Beer price'!X3/'1.26 Beer price'!$B3,"")</f>
        <v>0.18724587532245773</v>
      </c>
      <c r="Y3" s="84">
        <f>IFERROR('1.26 Beer price'!Y3/'1.26 Beer price'!$B3,"")</f>
        <v>0.64272173069665295</v>
      </c>
      <c r="Z3" s="84">
        <f>IFERROR('1.26 Beer price'!Z3/'1.26 Beer price'!$B3,"")</f>
        <v>0.42213269259016595</v>
      </c>
      <c r="AA3" s="84">
        <f>IFERROR('1.26 Beer price'!AA3/'1.26 Beer price'!$B3,"")</f>
        <v>0.63016045428066803</v>
      </c>
      <c r="AB3" s="84">
        <f>IFERROR('1.26 Beer price'!AB3/'1.26 Beer price'!$B3,"")</f>
        <v>0.32910134426094473</v>
      </c>
      <c r="AC3" s="84">
        <f>IFERROR('1.26 Beer price'!AC3/'1.26 Beer price'!$B3,"")</f>
        <v>0.33807056328692431</v>
      </c>
      <c r="AD3" s="84">
        <f>IFERROR('1.26 Beer price'!AD3/'1.26 Beer price'!$B3,"")</f>
        <v>0.46253137969225033</v>
      </c>
      <c r="AE3" s="84">
        <f>IFERROR('1.26 Beer price'!AE3/'1.26 Beer price'!$B3,"")</f>
        <v>0.55375285393756424</v>
      </c>
      <c r="AF3" s="84">
        <f>IFERROR('1.26 Beer price'!AF3/'1.26 Beer price'!$B3,"")</f>
        <v>0.54695395005186476</v>
      </c>
      <c r="AG3" s="84">
        <f>IFERROR('1.26 Beer price'!AG3/'1.26 Beer price'!$B3,"")</f>
        <v>0.88870112839682236</v>
      </c>
      <c r="AH3" s="84">
        <f>IFERROR('1.26 Beer price'!AH3/'1.26 Beer price'!$B3,"")</f>
        <v>0.52206847304505821</v>
      </c>
      <c r="AI3" s="84">
        <f>IFERROR('1.26 Beer price'!AI3/'1.26 Beer price'!$B3,"")</f>
        <v>0.82457365384685866</v>
      </c>
      <c r="AJ3" s="84">
        <f>IFERROR('1.26 Beer price'!AJ3/'1.26 Beer price'!$B3,"")</f>
        <v>0.35640097209821608</v>
      </c>
      <c r="AK3" s="84">
        <f>IFERROR('1.26 Beer price'!AK3/'1.26 Beer price'!$B3,"")</f>
        <v>0.34169008983433752</v>
      </c>
      <c r="AL3" s="84">
        <f>IFERROR('1.26 Beer price'!AL3/'1.26 Beer price'!$B3,"")</f>
        <v>0.3283057528097682</v>
      </c>
      <c r="AM3" s="84">
        <f>IFERROR('1.26 Beer price'!AM3/'1.26 Beer price'!$B3,"")</f>
        <v>0.34345155144272854</v>
      </c>
      <c r="AN3" s="84">
        <f>IFERROR('1.26 Beer price'!AN3/'1.26 Beer price'!$B3,"")</f>
        <v>0.64700403846597521</v>
      </c>
      <c r="AO3" s="84">
        <f>IFERROR('1.26 Beer price'!AO3/'1.26 Beer price'!$B3,"")</f>
        <v>0.4127545014838907</v>
      </c>
      <c r="AP3" s="84">
        <f>IFERROR('1.26 Beer price'!AP3/'1.26 Beer price'!$B3,"")</f>
        <v>0.71488403469089989</v>
      </c>
      <c r="AQ3" s="84">
        <f>IFERROR('1.26 Beer price'!AQ3/'1.26 Beer price'!$B3,"")</f>
        <v>0.9188888588810169</v>
      </c>
      <c r="AR3" s="84">
        <f>IFERROR('1.26 Beer price'!AR3/'1.26 Beer price'!$B3,"")</f>
        <v>0.73122318813011244</v>
      </c>
      <c r="AS3" s="84">
        <f>IFERROR('1.26 Beer price'!AS3/'1.26 Beer price'!$B3,"")</f>
        <v>0.41916370929815994</v>
      </c>
      <c r="AT3" s="84">
        <f>IFERROR('1.26 Beer price'!AT3/'1.26 Beer price'!$B3,"")</f>
        <v>1.0165960570506596</v>
      </c>
      <c r="AU3" s="84">
        <f>IFERROR('1.26 Beer price'!AU3/'1.26 Beer price'!$B3,"")</f>
        <v>0.88301445213975072</v>
      </c>
      <c r="AV3" s="84">
        <f>IFERROR('1.26 Beer price'!AV3/'1.26 Beer price'!$B3,"")</f>
        <v>1.5411040747191942</v>
      </c>
      <c r="AW3" s="84">
        <f>IFERROR('1.26 Beer price'!AW3/'1.26 Beer price'!$B3,"")</f>
        <v>1.1455979434118027</v>
      </c>
      <c r="AX3" s="84">
        <f>IFERROR('1.26 Beer price'!AX3/'1.26 Beer price'!$B3,"")</f>
        <v>0.76604584006095955</v>
      </c>
      <c r="AY3" s="84">
        <f>IFERROR('1.26 Beer price'!AY3/'1.26 Beer price'!$B3,"")</f>
        <v>0.77171356073050767</v>
      </c>
      <c r="AZ3" s="84">
        <f>IFERROR('1.26 Beer price'!AZ3/'1.26 Beer price'!$B3,"")</f>
        <v>0.97906810376904463</v>
      </c>
      <c r="BA3" s="84">
        <f>IFERROR('1.26 Beer price'!BA3/'1.26 Beer price'!$B3,"")</f>
        <v>0.83415199233755111</v>
      </c>
      <c r="BB3" s="84">
        <f>IFERROR('1.26 Beer price'!BB3/'1.26 Beer price'!$B3,"")</f>
        <v>0.88247405161824544</v>
      </c>
      <c r="BC3" s="84">
        <f>IFERROR('1.26 Beer price'!BC3/'1.26 Beer price'!$B3,"")</f>
        <v>0.59879171994383362</v>
      </c>
      <c r="BD3" s="84">
        <f>IFERROR('1.26 Beer price'!BD3/'1.26 Beer price'!$B3,"")</f>
        <v>0.6526208730620976</v>
      </c>
      <c r="BE3" s="84">
        <f>IFERROR('1.26 Beer price'!BE3/'1.26 Beer price'!$B3,"")</f>
        <v>1.0308680348236159</v>
      </c>
      <c r="BF3" s="84">
        <f>IFERROR('1.26 Beer price'!BF3/'1.26 Beer price'!$B3,"")</f>
        <v>0.57896071355599554</v>
      </c>
      <c r="BG3" s="84">
        <f>IFERROR('1.26 Beer price'!BG3/'1.26 Beer price'!$B3,"")</f>
        <v>2.4149418505031321</v>
      </c>
      <c r="BH3" s="84" t="str">
        <f>IFERROR('1.26 Beer price'!BH3/'1.26 Beer price'!$B3,"")</f>
        <v/>
      </c>
      <c r="BI3" s="84">
        <f>IFERROR('1.26 Beer price'!BI3/'1.26 Beer price'!$B3,"")</f>
        <v>3.943655040547299</v>
      </c>
      <c r="BJ3" s="84">
        <f>IFERROR('1.26 Beer price'!BJ3/'1.26 Beer price'!$B3,"")</f>
        <v>1.4510395155579903</v>
      </c>
      <c r="BK3" s="84">
        <f>IFERROR('1.26 Beer price'!BK3/'1.26 Beer price'!$B3,"")</f>
        <v>1.9010479745776145</v>
      </c>
      <c r="BL3" s="84">
        <f>IFERROR('1.26 Beer price'!BL3/'1.26 Beer price'!$B3,"")</f>
        <v>0.43040797174500051</v>
      </c>
      <c r="BM3" s="84" t="str">
        <f>IFERROR('1.26 Beer price'!BM3/'1.26 Beer price'!$B3,"")</f>
        <v/>
      </c>
      <c r="BN3" s="84">
        <f>IFERROR('1.26 Beer price'!BN3/'1.26 Beer price'!$B3,"")</f>
        <v>0.45206004736482708</v>
      </c>
      <c r="BO3" s="84">
        <f>IFERROR('1.26 Beer price'!BO3/'1.26 Beer price'!$B3,"")</f>
        <v>0.87834735672674968</v>
      </c>
      <c r="BP3" s="84">
        <f>IFERROR('1.26 Beer price'!BP3/'1.26 Beer price'!$B3,"")</f>
        <v>5.0983350291620697</v>
      </c>
      <c r="BQ3" s="84">
        <f>IFERROR('1.26 Beer price'!BQ3/'1.26 Beer price'!$B3,"")</f>
        <v>1.2297755688166234</v>
      </c>
      <c r="BR3" s="84">
        <f>IFERROR('1.26 Beer price'!BR3/'1.26 Beer price'!$B3,"")</f>
        <v>1.6427792733990094</v>
      </c>
      <c r="BS3" s="84">
        <f>IFERROR('1.26 Beer price'!BS3/'1.26 Beer price'!$B3,"")</f>
        <v>1.1914932315458784</v>
      </c>
      <c r="BT3" s="84">
        <f>IFERROR('1.26 Beer price'!BT3/'1.26 Beer price'!$B3,"")</f>
        <v>1.5036455050078001</v>
      </c>
      <c r="BU3" s="84">
        <f>IFERROR('1.26 Beer price'!BU3/'1.26 Beer price'!$B3,"")</f>
        <v>1.2345774154102747</v>
      </c>
      <c r="BV3" s="84">
        <f>IFERROR('1.26 Beer price'!BV3/'1.26 Beer price'!$B3,"")</f>
        <v>1.4746627794860951</v>
      </c>
      <c r="BW3" s="84">
        <f>IFERROR('1.26 Beer price'!BW3/'1.26 Beer price'!$B3,"")</f>
        <v>1.4374653872042453</v>
      </c>
      <c r="BX3" s="84">
        <f>IFERROR('1.26 Beer price'!BX3/'1.26 Beer price'!$B3,"")</f>
        <v>2.1147401841942779</v>
      </c>
      <c r="BY3" s="84">
        <f>IFERROR('1.26 Beer price'!BY3/'1.26 Beer price'!$B3,"")</f>
        <v>1.2614719805070482</v>
      </c>
      <c r="BZ3" s="84">
        <f>IFERROR('1.26 Beer price'!BZ3/'1.26 Beer price'!$B3,"")</f>
        <v>1.0599339048212726</v>
      </c>
      <c r="CA3" s="84">
        <f>IFERROR('1.26 Beer price'!CA3/'1.26 Beer price'!$B3,"")</f>
        <v>2.0445977974072669</v>
      </c>
      <c r="CB3" s="84">
        <f>IFERROR('1.26 Beer price'!CB3/'1.26 Beer price'!$B3,"")</f>
        <v>2.3041641852426564</v>
      </c>
      <c r="CC3" s="84">
        <f>IFERROR('1.26 Beer price'!CC3/'1.26 Beer price'!$B3,"")</f>
        <v>1.4592322175123214</v>
      </c>
      <c r="CD3" s="84">
        <f>IFERROR('1.26 Beer price'!CD3/'1.26 Beer price'!$B3,"")</f>
        <v>1.3137735249355671</v>
      </c>
      <c r="CE3" s="84">
        <f>IFERROR('1.26 Beer price'!CE3/'1.26 Beer price'!$B3,"")</f>
        <v>3.0934597386298983</v>
      </c>
      <c r="CF3" s="84">
        <f>IFERROR('1.26 Beer price'!CF3/'1.26 Beer price'!$B3,"")</f>
        <v>1.1102519364837535</v>
      </c>
      <c r="CG3" s="84">
        <f>IFERROR('1.26 Beer price'!CG3/'1.26 Beer price'!$B3,"")</f>
        <v>1.5112855789912512</v>
      </c>
      <c r="CH3" s="84">
        <f>IFERROR('1.26 Beer price'!CH3/'1.26 Beer price'!$B3,"")</f>
        <v>2.0485321152227125</v>
      </c>
      <c r="CI3" s="84">
        <f>IFERROR('1.26 Beer price'!CI3/'1.26 Beer price'!$B3,"")</f>
        <v>2.4120501562839745</v>
      </c>
      <c r="CJ3" s="84">
        <f>IFERROR('1.26 Beer price'!CJ3/'1.26 Beer price'!$B3,"")</f>
        <v>1.8008494944043245</v>
      </c>
      <c r="CK3" s="84">
        <f>IFERROR('1.26 Beer price'!CK3/'1.26 Beer price'!$B3,"")</f>
        <v>2.1162766107446429</v>
      </c>
      <c r="CL3" s="84">
        <f>IFERROR('1.26 Beer price'!CL3/'1.26 Beer price'!$B3,"")</f>
        <v>1.8123338117103391</v>
      </c>
      <c r="CM3" s="84">
        <f>IFERROR('1.26 Beer price'!CM3/'1.26 Beer price'!$B3,"")</f>
        <v>0.37949891524929891</v>
      </c>
      <c r="CN3" s="84">
        <f>IFERROR('1.26 Beer price'!CN3/'1.26 Beer price'!$B3,"")</f>
        <v>1.2217166969908653</v>
      </c>
      <c r="CO3" s="84">
        <f>IFERROR('1.26 Beer price'!CO3/'1.26 Beer price'!$B3,"")</f>
        <v>0.64229308190061751</v>
      </c>
      <c r="CP3" s="84">
        <f>IFERROR('1.26 Beer price'!CP3/'1.26 Beer price'!$B3,"")</f>
        <v>0.61175082261894798</v>
      </c>
      <c r="CQ3" s="83"/>
      <c r="CR3" s="88"/>
    </row>
    <row r="4" spans="1:96" x14ac:dyDescent="0.25">
      <c r="A4" s="78" t="s">
        <v>25</v>
      </c>
      <c r="B4" s="84">
        <f>IFERROR('1.26 Beer price'!B4/'1.26 Beer price'!$B4,"")</f>
        <v>1</v>
      </c>
      <c r="C4" s="84">
        <f>IFERROR('1.26 Beer price'!C4/'1.26 Beer price'!$B4,"")</f>
        <v>0.85410178323629227</v>
      </c>
      <c r="D4" s="84">
        <f>IFERROR('1.26 Beer price'!D4/'1.26 Beer price'!$B4,"")</f>
        <v>1.0224357357932174</v>
      </c>
      <c r="E4" s="84">
        <f>IFERROR('1.26 Beer price'!E4/'1.26 Beer price'!$B4,"")</f>
        <v>0.28182469494720369</v>
      </c>
      <c r="F4" s="84">
        <f>IFERROR('1.26 Beer price'!F4/'1.26 Beer price'!$B4,"")</f>
        <v>2.6174952097050164</v>
      </c>
      <c r="G4" s="84">
        <f>IFERROR('1.26 Beer price'!G4/'1.26 Beer price'!$B4,"")</f>
        <v>0.85811570682645044</v>
      </c>
      <c r="H4" s="84">
        <f>IFERROR('1.26 Beer price'!H4/'1.26 Beer price'!$B4,"")</f>
        <v>1.3194005011600585</v>
      </c>
      <c r="I4" s="84">
        <f>IFERROR('1.26 Beer price'!I4/'1.26 Beer price'!$B4,"")</f>
        <v>2.5408084182799158</v>
      </c>
      <c r="J4" s="84">
        <f>IFERROR('1.26 Beer price'!J4/'1.26 Beer price'!$B4,"")</f>
        <v>0.59769130875454091</v>
      </c>
      <c r="K4" s="84">
        <f>IFERROR('1.26 Beer price'!K4/'1.26 Beer price'!$B4,"")</f>
        <v>3.1438628412766274</v>
      </c>
      <c r="L4" s="84">
        <f>IFERROR('1.26 Beer price'!L4/'1.26 Beer price'!$B4,"")</f>
        <v>2.5199426215509599</v>
      </c>
      <c r="M4" s="84">
        <f>IFERROR('1.26 Beer price'!M4/'1.26 Beer price'!$B4,"")</f>
        <v>0.43209424276894182</v>
      </c>
      <c r="N4" s="84">
        <f>IFERROR('1.26 Beer price'!N4/'1.26 Beer price'!$B4,"")</f>
        <v>3.4821338274573717</v>
      </c>
      <c r="O4" s="84">
        <f>IFERROR('1.26 Beer price'!O4/'1.26 Beer price'!$B4,"")</f>
        <v>1.7349945922176655</v>
      </c>
      <c r="P4" s="84">
        <f>IFERROR('1.26 Beer price'!P4/'1.26 Beer price'!$B4,"")</f>
        <v>1.7883801132401504</v>
      </c>
      <c r="Q4" s="84">
        <f>IFERROR('1.26 Beer price'!Q4/'1.26 Beer price'!$B4,"")</f>
        <v>0.79367157572989488</v>
      </c>
      <c r="R4" s="84">
        <f>IFERROR('1.26 Beer price'!R4/'1.26 Beer price'!$B4,"")</f>
        <v>0.43671136766925306</v>
      </c>
      <c r="S4" s="84">
        <f>IFERROR('1.26 Beer price'!S4/'1.26 Beer price'!$B4,"")</f>
        <v>0.78653475031661946</v>
      </c>
      <c r="T4" s="84">
        <f>IFERROR('1.26 Beer price'!T4/'1.26 Beer price'!$B4,"")</f>
        <v>1.550462201717872</v>
      </c>
      <c r="U4" s="84">
        <f>IFERROR('1.26 Beer price'!U4/'1.26 Beer price'!$B4,"")</f>
        <v>1.6079024985415724</v>
      </c>
      <c r="V4" s="84">
        <f>IFERROR('1.26 Beer price'!V4/'1.26 Beer price'!$B4,"")</f>
        <v>1.2193357847341837</v>
      </c>
      <c r="W4" s="84">
        <f>IFERROR('1.26 Beer price'!W4/'1.26 Beer price'!$B4,"")</f>
        <v>0.46914726378008109</v>
      </c>
      <c r="X4" s="84">
        <f>IFERROR('1.26 Beer price'!X4/'1.26 Beer price'!$B4,"")</f>
        <v>0.2551394960530825</v>
      </c>
      <c r="Y4" s="84">
        <f>IFERROR('1.26 Beer price'!Y4/'1.26 Beer price'!$B4,"")</f>
        <v>0.69775190935826048</v>
      </c>
      <c r="Z4" s="84">
        <f>IFERROR('1.26 Beer price'!Z4/'1.26 Beer price'!$B4,"")</f>
        <v>0.40825088403082527</v>
      </c>
      <c r="AA4" s="84">
        <f>IFERROR('1.26 Beer price'!AA4/'1.26 Beer price'!$B4,"")</f>
        <v>0.74658983246793276</v>
      </c>
      <c r="AB4" s="84">
        <f>IFERROR('1.26 Beer price'!AB4/'1.26 Beer price'!$B4,"")</f>
        <v>0.39247467000951286</v>
      </c>
      <c r="AC4" s="84">
        <f>IFERROR('1.26 Beer price'!AC4/'1.26 Beer price'!$B4,"")</f>
        <v>0.37286318891518594</v>
      </c>
      <c r="AD4" s="84">
        <f>IFERROR('1.26 Beer price'!AD4/'1.26 Beer price'!$B4,"")</f>
        <v>0.42388200904207174</v>
      </c>
      <c r="AE4" s="84">
        <f>IFERROR('1.26 Beer price'!AE4/'1.26 Beer price'!$B4,"")</f>
        <v>0.67573880354439175</v>
      </c>
      <c r="AF4" s="84">
        <f>IFERROR('1.26 Beer price'!AF4/'1.26 Beer price'!$B4,"")</f>
        <v>0.68363197485837179</v>
      </c>
      <c r="AG4" s="84">
        <f>IFERROR('1.26 Beer price'!AG4/'1.26 Beer price'!$B4,"")</f>
        <v>0.53926995401378541</v>
      </c>
      <c r="AH4" s="84">
        <f>IFERROR('1.26 Beer price'!AH4/'1.26 Beer price'!$B4,"")</f>
        <v>0.57758247701001064</v>
      </c>
      <c r="AI4" s="84">
        <f>IFERROR('1.26 Beer price'!AI4/'1.26 Beer price'!$B4,"")</f>
        <v>0.84216211637299243</v>
      </c>
      <c r="AJ4" s="84">
        <f>IFERROR('1.26 Beer price'!AJ4/'1.26 Beer price'!$B4,"")</f>
        <v>0.37802700576262643</v>
      </c>
      <c r="AK4" s="84">
        <f>IFERROR('1.26 Beer price'!AK4/'1.26 Beer price'!$B4,"")</f>
        <v>0.35651601382763976</v>
      </c>
      <c r="AL4" s="84">
        <f>IFERROR('1.26 Beer price'!AL4/'1.26 Beer price'!$B4,"")</f>
        <v>0.50506259821445965</v>
      </c>
      <c r="AM4" s="84">
        <f>IFERROR('1.26 Beer price'!AM4/'1.26 Beer price'!$B4,"")</f>
        <v>0.39187632297798408</v>
      </c>
      <c r="AN4" s="84">
        <f>IFERROR('1.26 Beer price'!AN4/'1.26 Beer price'!$B4,"")</f>
        <v>0.71754602801825262</v>
      </c>
      <c r="AO4" s="84">
        <f>IFERROR('1.26 Beer price'!AO4/'1.26 Beer price'!$B4,"")</f>
        <v>0.43169508844602522</v>
      </c>
      <c r="AP4" s="84">
        <f>IFERROR('1.26 Beer price'!AP4/'1.26 Beer price'!$B4,"")</f>
        <v>0.63983539364898734</v>
      </c>
      <c r="AQ4" s="84">
        <f>IFERROR('1.26 Beer price'!AQ4/'1.26 Beer price'!$B4,"")</f>
        <v>0.32007707879635766</v>
      </c>
      <c r="AR4" s="84">
        <f>IFERROR('1.26 Beer price'!AR4/'1.26 Beer price'!$B4,"")</f>
        <v>0.91645454240051016</v>
      </c>
      <c r="AS4" s="84">
        <f>IFERROR('1.26 Beer price'!AS4/'1.26 Beer price'!$B4,"")</f>
        <v>0.37020448122498689</v>
      </c>
      <c r="AT4" s="84">
        <f>IFERROR('1.26 Beer price'!AT4/'1.26 Beer price'!$B4,"")</f>
        <v>0.81250868652994368</v>
      </c>
      <c r="AU4" s="84">
        <f>IFERROR('1.26 Beer price'!AU4/'1.26 Beer price'!$B4,"")</f>
        <v>0.84927363218518226</v>
      </c>
      <c r="AV4" s="84">
        <f>IFERROR('1.26 Beer price'!AV4/'1.26 Beer price'!$B4,"")</f>
        <v>1.5159029832767494</v>
      </c>
      <c r="AW4" s="84">
        <f>IFERROR('1.26 Beer price'!AW4/'1.26 Beer price'!$B4,"")</f>
        <v>1.1966845322033606</v>
      </c>
      <c r="AX4" s="84">
        <f>IFERROR('1.26 Beer price'!AX4/'1.26 Beer price'!$B4,"")</f>
        <v>0.80875779523788915</v>
      </c>
      <c r="AY4" s="84">
        <f>IFERROR('1.26 Beer price'!AY4/'1.26 Beer price'!$B4,"")</f>
        <v>0.79620209957139065</v>
      </c>
      <c r="AZ4" s="84">
        <f>IFERROR('1.26 Beer price'!AZ4/'1.26 Beer price'!$B4,"")</f>
        <v>0.98743944291766483</v>
      </c>
      <c r="BA4" s="84">
        <f>IFERROR('1.26 Beer price'!BA4/'1.26 Beer price'!$B4,"")</f>
        <v>0.78004874569449822</v>
      </c>
      <c r="BB4" s="84">
        <f>IFERROR('1.26 Beer price'!BB4/'1.26 Beer price'!$B4,"")</f>
        <v>0.69309897241201268</v>
      </c>
      <c r="BC4" s="84">
        <f>IFERROR('1.26 Beer price'!BC4/'1.26 Beer price'!$B4,"")</f>
        <v>0.3917728585238458</v>
      </c>
      <c r="BD4" s="84">
        <f>IFERROR('1.26 Beer price'!BD4/'1.26 Beer price'!$B4,"")</f>
        <v>0.65510815787700605</v>
      </c>
      <c r="BE4" s="84">
        <f>IFERROR('1.26 Beer price'!BE4/'1.26 Beer price'!$B4,"")</f>
        <v>1.0240246025155069</v>
      </c>
      <c r="BF4" s="84">
        <f>IFERROR('1.26 Beer price'!BF4/'1.26 Beer price'!$B4,"")</f>
        <v>0.65000210007472592</v>
      </c>
      <c r="BG4" s="84">
        <f>IFERROR('1.26 Beer price'!BG4/'1.26 Beer price'!$B4,"")</f>
        <v>2.3654412214755411</v>
      </c>
      <c r="BH4" s="84" t="str">
        <f>IFERROR('1.26 Beer price'!BH4/'1.26 Beer price'!$B4,"")</f>
        <v/>
      </c>
      <c r="BI4" s="84">
        <f>IFERROR('1.26 Beer price'!BI4/'1.26 Beer price'!$B4,"")</f>
        <v>3.5033129603244109</v>
      </c>
      <c r="BJ4" s="84">
        <f>IFERROR('1.26 Beer price'!BJ4/'1.26 Beer price'!$B4,"")</f>
        <v>1.4972799047974159</v>
      </c>
      <c r="BK4" s="84">
        <f>IFERROR('1.26 Beer price'!BK4/'1.26 Beer price'!$B4,"")</f>
        <v>1.9592996495431352</v>
      </c>
      <c r="BL4" s="84">
        <f>IFERROR('1.26 Beer price'!BL4/'1.26 Beer price'!$B4,"")</f>
        <v>0.4589638313578302</v>
      </c>
      <c r="BM4" s="84" t="str">
        <f>IFERROR('1.26 Beer price'!BM4/'1.26 Beer price'!$B4,"")</f>
        <v/>
      </c>
      <c r="BN4" s="84">
        <f>IFERROR('1.26 Beer price'!BN4/'1.26 Beer price'!$B4,"")</f>
        <v>0.46256037946723882</v>
      </c>
      <c r="BO4" s="84">
        <f>IFERROR('1.26 Beer price'!BO4/'1.26 Beer price'!$B4,"")</f>
        <v>0.94826454834816309</v>
      </c>
      <c r="BP4" s="84">
        <f>IFERROR('1.26 Beer price'!BP4/'1.26 Beer price'!$B4,"")</f>
        <v>5.1087361344011271</v>
      </c>
      <c r="BQ4" s="84">
        <f>IFERROR('1.26 Beer price'!BQ4/'1.26 Beer price'!$B4,"")</f>
        <v>1.2687687137511747</v>
      </c>
      <c r="BR4" s="84">
        <f>IFERROR('1.26 Beer price'!BR4/'1.26 Beer price'!$B4,"")</f>
        <v>1.6572914863361585</v>
      </c>
      <c r="BS4" s="84">
        <f>IFERROR('1.26 Beer price'!BS4/'1.26 Beer price'!$B4,"")</f>
        <v>1.2322766997815382</v>
      </c>
      <c r="BT4" s="84">
        <f>IFERROR('1.26 Beer price'!BT4/'1.26 Beer price'!$B4,"")</f>
        <v>1.6000046259325789</v>
      </c>
      <c r="BU4" s="84">
        <f>IFERROR('1.26 Beer price'!BU4/'1.26 Beer price'!$B4,"")</f>
        <v>1.3230368146807949</v>
      </c>
      <c r="BV4" s="84">
        <f>IFERROR('1.26 Beer price'!BV4/'1.26 Beer price'!$B4,"")</f>
        <v>1.5907424677254183</v>
      </c>
      <c r="BW4" s="84">
        <f>IFERROR('1.26 Beer price'!BW4/'1.26 Beer price'!$B4,"")</f>
        <v>1.5849528343788781</v>
      </c>
      <c r="BX4" s="84">
        <f>IFERROR('1.26 Beer price'!BX4/'1.26 Beer price'!$B4,"")</f>
        <v>2.2721763859601531</v>
      </c>
      <c r="BY4" s="84">
        <f>IFERROR('1.26 Beer price'!BY4/'1.26 Beer price'!$B4,"")</f>
        <v>1.3524665051645639</v>
      </c>
      <c r="BZ4" s="84">
        <f>IFERROR('1.26 Beer price'!BZ4/'1.26 Beer price'!$B4,"")</f>
        <v>1.1044287735735225</v>
      </c>
      <c r="CA4" s="84">
        <f>IFERROR('1.26 Beer price'!CA4/'1.26 Beer price'!$B4,"")</f>
        <v>2.2355205593248013</v>
      </c>
      <c r="CB4" s="84">
        <f>IFERROR('1.26 Beer price'!CB4/'1.26 Beer price'!$B4,"")</f>
        <v>2.4755881526297876</v>
      </c>
      <c r="CC4" s="84">
        <f>IFERROR('1.26 Beer price'!CC4/'1.26 Beer price'!$B4,"")</f>
        <v>1.601214084794961</v>
      </c>
      <c r="CD4" s="84">
        <f>IFERROR('1.26 Beer price'!CD4/'1.26 Beer price'!$B4,"")</f>
        <v>1.4206054885258133</v>
      </c>
      <c r="CE4" s="84">
        <f>IFERROR('1.26 Beer price'!CE4/'1.26 Beer price'!$B4,"")</f>
        <v>3.606237559024192</v>
      </c>
      <c r="CF4" s="84">
        <f>IFERROR('1.26 Beer price'!CF4/'1.26 Beer price'!$B4,"")</f>
        <v>1.2084043673610398</v>
      </c>
      <c r="CG4" s="84">
        <f>IFERROR('1.26 Beer price'!CG4/'1.26 Beer price'!$B4,"")</f>
        <v>1.6601228551648546</v>
      </c>
      <c r="CH4" s="84">
        <f>IFERROR('1.26 Beer price'!CH4/'1.26 Beer price'!$B4,"")</f>
        <v>2.1777094756251794</v>
      </c>
      <c r="CI4" s="84">
        <f>IFERROR('1.26 Beer price'!CI4/'1.26 Beer price'!$B4,"")</f>
        <v>2.6480265734575772</v>
      </c>
      <c r="CJ4" s="84">
        <f>IFERROR('1.26 Beer price'!CJ4/'1.26 Beer price'!$B4,"")</f>
        <v>1.8048403717336623</v>
      </c>
      <c r="CK4" s="84">
        <f>IFERROR('1.26 Beer price'!CK4/'1.26 Beer price'!$B4,"")</f>
        <v>2.207868472944774</v>
      </c>
      <c r="CL4" s="84">
        <f>IFERROR('1.26 Beer price'!CL4/'1.26 Beer price'!$B4,"")</f>
        <v>1.8953273356844997</v>
      </c>
      <c r="CM4" s="84">
        <f>IFERROR('1.26 Beer price'!CM4/'1.26 Beer price'!$B4,"")</f>
        <v>0.44753079344483937</v>
      </c>
      <c r="CN4" s="84">
        <f>IFERROR('1.26 Beer price'!CN4/'1.26 Beer price'!$B4,"")</f>
        <v>1.2270438761499649</v>
      </c>
      <c r="CO4" s="84">
        <f>IFERROR('1.26 Beer price'!CO4/'1.26 Beer price'!$B4,"")</f>
        <v>0.62718848178217057</v>
      </c>
      <c r="CP4" s="84">
        <f>IFERROR('1.26 Beer price'!CP4/'1.26 Beer price'!$B4,"")</f>
        <v>0.61271976585150412</v>
      </c>
      <c r="CR4" s="88"/>
    </row>
    <row r="5" spans="1:96" x14ac:dyDescent="0.25">
      <c r="A5" s="78" t="s">
        <v>26</v>
      </c>
      <c r="B5" s="84">
        <f>IFERROR('1.26 Beer price'!B5/'1.26 Beer price'!$B5,"")</f>
        <v>1</v>
      </c>
      <c r="C5" s="84"/>
      <c r="D5" s="84"/>
      <c r="E5" s="84">
        <f>IFERROR('1.26 Beer price'!E5/'1.26 Beer price'!$B5,"")</f>
        <v>0.25898301512272176</v>
      </c>
      <c r="F5" s="84">
        <f>IFERROR('1.26 Beer price'!F5/'1.26 Beer price'!$B5,"")</f>
        <v>2.3518453720749974</v>
      </c>
      <c r="G5" s="84">
        <f>IFERROR('1.26 Beer price'!G5/'1.26 Beer price'!$B5,"")</f>
        <v>0.84387082466715835</v>
      </c>
      <c r="H5" s="84">
        <f>IFERROR('1.26 Beer price'!H5/'1.26 Beer price'!$B5,"")</f>
        <v>1.4624844262358325</v>
      </c>
      <c r="I5" s="84">
        <f>IFERROR('1.26 Beer price'!I5/'1.26 Beer price'!$B5,"")</f>
        <v>2.46522083354931</v>
      </c>
      <c r="J5" s="84">
        <f>IFERROR('1.26 Beer price'!J5/'1.26 Beer price'!$B5,"")</f>
        <v>0.60120274156414188</v>
      </c>
      <c r="K5" s="84">
        <f>IFERROR('1.26 Beer price'!K5/'1.26 Beer price'!$B5,"")</f>
        <v>2.8638913743864789</v>
      </c>
      <c r="L5" s="84">
        <f>IFERROR('1.26 Beer price'!L5/'1.26 Beer price'!$B5,"")</f>
        <v>2.5911657369472798</v>
      </c>
      <c r="M5" s="84">
        <f>IFERROR('1.26 Beer price'!M5/'1.26 Beer price'!$B5,"")</f>
        <v>0.40511499630388531</v>
      </c>
      <c r="N5" s="84">
        <f>IFERROR('1.26 Beer price'!N5/'1.26 Beer price'!$B5,"")</f>
        <v>3.2737963743699456</v>
      </c>
      <c r="O5" s="84">
        <f>IFERROR('1.26 Beer price'!O5/'1.26 Beer price'!$B5,"")</f>
        <v>1.8040034537129903</v>
      </c>
      <c r="P5" s="84">
        <f>IFERROR('1.26 Beer price'!P5/'1.26 Beer price'!$B5,"")</f>
        <v>1.6879363001854495</v>
      </c>
      <c r="Q5" s="84">
        <f>IFERROR('1.26 Beer price'!Q5/'1.26 Beer price'!$B5,"")</f>
        <v>0.74778277000082582</v>
      </c>
      <c r="R5" s="84">
        <f>IFERROR('1.26 Beer price'!R5/'1.26 Beer price'!$B5,"")</f>
        <v>0.43409235219526171</v>
      </c>
      <c r="S5" s="84">
        <f>IFERROR('1.26 Beer price'!S5/'1.26 Beer price'!$B5,"")</f>
        <v>0.67884326393803429</v>
      </c>
      <c r="T5" s="84">
        <f>IFERROR('1.26 Beer price'!T5/'1.26 Beer price'!$B5,"")</f>
        <v>1.749864136179808</v>
      </c>
      <c r="U5" s="84">
        <f>IFERROR('1.26 Beer price'!U5/'1.26 Beer price'!$B5,"")</f>
        <v>1.8097683970399099</v>
      </c>
      <c r="V5" s="84">
        <f>IFERROR('1.26 Beer price'!V5/'1.26 Beer price'!$B5,"")</f>
        <v>1.4216237357685868</v>
      </c>
      <c r="W5" s="84">
        <f>IFERROR('1.26 Beer price'!W5/'1.26 Beer price'!$B5,"")</f>
        <v>0.48734536204925227</v>
      </c>
      <c r="X5" s="84">
        <f>IFERROR('1.26 Beer price'!X5/'1.26 Beer price'!$B5,"")</f>
        <v>0.23424780036798937</v>
      </c>
      <c r="Y5" s="84">
        <f>IFERROR('1.26 Beer price'!Y5/'1.26 Beer price'!$B5,"")</f>
        <v>0.8190149441376513</v>
      </c>
      <c r="Z5" s="84">
        <f>IFERROR('1.26 Beer price'!Z5/'1.26 Beer price'!$B5,"")</f>
        <v>0.44456274898605291</v>
      </c>
      <c r="AA5" s="84">
        <f>IFERROR('1.26 Beer price'!AA5/'1.26 Beer price'!$B5,"")</f>
        <v>0.85454451804705256</v>
      </c>
      <c r="AB5" s="84">
        <f>IFERROR('1.26 Beer price'!AB5/'1.26 Beer price'!$B5,"")</f>
        <v>0.43093100346867447</v>
      </c>
      <c r="AC5" s="84">
        <f>IFERROR('1.26 Beer price'!AC5/'1.26 Beer price'!$B5,"")</f>
        <v>0.42383877121377078</v>
      </c>
      <c r="AD5" s="84">
        <f>IFERROR('1.26 Beer price'!AD5/'1.26 Beer price'!$B5,"")</f>
        <v>0.42392233564027193</v>
      </c>
      <c r="AE5" s="84">
        <f>IFERROR('1.26 Beer price'!AE5/'1.26 Beer price'!$B5,"")</f>
        <v>0.76577154839081096</v>
      </c>
      <c r="AF5" s="84">
        <f>IFERROR('1.26 Beer price'!AF5/'1.26 Beer price'!$B5,"")</f>
        <v>0.71979575332120282</v>
      </c>
      <c r="AG5" s="84">
        <f>IFERROR('1.26 Beer price'!AG5/'1.26 Beer price'!$B5,"")</f>
        <v>0.57223766655199815</v>
      </c>
      <c r="AH5" s="84">
        <f>IFERROR('1.26 Beer price'!AH5/'1.26 Beer price'!$B5,"")</f>
        <v>0.6450696214879259</v>
      </c>
      <c r="AI5" s="84">
        <f>IFERROR('1.26 Beer price'!AI5/'1.26 Beer price'!$B5,"")</f>
        <v>0.78424253379815601</v>
      </c>
      <c r="AJ5" s="84">
        <f>IFERROR('1.26 Beer price'!AJ5/'1.26 Beer price'!$B5,"")</f>
        <v>0.4015832022809967</v>
      </c>
      <c r="AK5" s="84">
        <f>IFERROR('1.26 Beer price'!AK5/'1.26 Beer price'!$B5,"")</f>
        <v>0.38041960768889654</v>
      </c>
      <c r="AL5" s="84">
        <f>IFERROR('1.26 Beer price'!AL5/'1.26 Beer price'!$B5,"")</f>
        <v>0.64191804883131154</v>
      </c>
      <c r="AM5" s="84">
        <f>IFERROR('1.26 Beer price'!AM5/'1.26 Beer price'!$B5,"")</f>
        <v>0.45416654356345199</v>
      </c>
      <c r="AN5" s="84">
        <f>IFERROR('1.26 Beer price'!AN5/'1.26 Beer price'!$B5,"")</f>
        <v>0.79254238497346619</v>
      </c>
      <c r="AO5" s="84">
        <f>IFERROR('1.26 Beer price'!AO5/'1.26 Beer price'!$B5,"")</f>
        <v>0.40147787588380568</v>
      </c>
      <c r="AP5" s="84">
        <f>IFERROR('1.26 Beer price'!AP5/'1.26 Beer price'!$B5,"")</f>
        <v>0.62326633476671833</v>
      </c>
      <c r="AQ5" s="84">
        <f>IFERROR('1.26 Beer price'!AQ5/'1.26 Beer price'!$B5,"")</f>
        <v>0.37039859591924257</v>
      </c>
      <c r="AR5" s="84">
        <f>IFERROR('1.26 Beer price'!AR5/'1.26 Beer price'!$B5,"")</f>
        <v>0.97990989092294201</v>
      </c>
      <c r="AS5" s="84">
        <f>IFERROR('1.26 Beer price'!AS5/'1.26 Beer price'!$B5,"")</f>
        <v>0.38127211547495216</v>
      </c>
      <c r="AT5" s="84">
        <f>IFERROR('1.26 Beer price'!AT5/'1.26 Beer price'!$B5,"")</f>
        <v>0.63484654489518921</v>
      </c>
      <c r="AU5" s="84">
        <f>IFERROR('1.26 Beer price'!AU5/'1.26 Beer price'!$B5,"")</f>
        <v>0.70789326510832484</v>
      </c>
      <c r="AV5" s="84">
        <f>IFERROR('1.26 Beer price'!AV5/'1.26 Beer price'!$B5,"")</f>
        <v>1.3313066608028763</v>
      </c>
      <c r="AW5" s="84">
        <f>IFERROR('1.26 Beer price'!AW5/'1.26 Beer price'!$B5,"")</f>
        <v>0.83981685277959184</v>
      </c>
      <c r="AX5" s="84">
        <f>IFERROR('1.26 Beer price'!AX5/'1.26 Beer price'!$B5,"")</f>
        <v>0.72413450154781778</v>
      </c>
      <c r="AY5" s="84">
        <f>IFERROR('1.26 Beer price'!AY5/'1.26 Beer price'!$B5,"")</f>
        <v>0.85313708495894935</v>
      </c>
      <c r="AZ5" s="84">
        <f>IFERROR('1.26 Beer price'!AZ5/'1.26 Beer price'!$B5,"")</f>
        <v>0.84485256303926515</v>
      </c>
      <c r="BA5" s="84">
        <f>IFERROR('1.26 Beer price'!BA5/'1.26 Beer price'!$B5,"")</f>
        <v>0.74997713778527009</v>
      </c>
      <c r="BB5" s="84">
        <f>IFERROR('1.26 Beer price'!BB5/'1.26 Beer price'!$B5,"")</f>
        <v>0.50330854081635279</v>
      </c>
      <c r="BC5" s="84">
        <f>IFERROR('1.26 Beer price'!BC5/'1.26 Beer price'!$B5,"")</f>
        <v>0.84861650608336558</v>
      </c>
      <c r="BD5" s="84">
        <f>IFERROR('1.26 Beer price'!BD5/'1.26 Beer price'!$B5,"")</f>
        <v>0.72233597052503595</v>
      </c>
      <c r="BE5" s="84">
        <f>IFERROR('1.26 Beer price'!BE5/'1.26 Beer price'!$B5,"")</f>
        <v>1.009086874682628</v>
      </c>
      <c r="BF5" s="84">
        <f>IFERROR('1.26 Beer price'!BF5/'1.26 Beer price'!$B5,"")</f>
        <v>0.74400751491022998</v>
      </c>
      <c r="BG5" s="84">
        <f>IFERROR('1.26 Beer price'!BG5/'1.26 Beer price'!$B5,"")</f>
        <v>1.841986777814151</v>
      </c>
      <c r="BH5" s="84" t="str">
        <f>IFERROR('1.26 Beer price'!BH5/'1.26 Beer price'!$B5,"")</f>
        <v/>
      </c>
      <c r="BI5" s="84">
        <f>IFERROR('1.26 Beer price'!BI5/'1.26 Beer price'!$B5,"")</f>
        <v>3.3822665293976168</v>
      </c>
      <c r="BJ5" s="84">
        <f>IFERROR('1.26 Beer price'!BJ5/'1.26 Beer price'!$B5,"")</f>
        <v>1.3519470741486572</v>
      </c>
      <c r="BK5" s="84">
        <f>IFERROR('1.26 Beer price'!BK5/'1.26 Beer price'!$B5,"")</f>
        <v>2.1079202552572456</v>
      </c>
      <c r="BL5" s="84">
        <f>IFERROR('1.26 Beer price'!BL5/'1.26 Beer price'!$B5,"")</f>
        <v>0.43992170929883595</v>
      </c>
      <c r="BM5" s="84" t="str">
        <f>IFERROR('1.26 Beer price'!BM5/'1.26 Beer price'!$B5,"")</f>
        <v/>
      </c>
      <c r="BN5" s="84">
        <f>IFERROR('1.26 Beer price'!BN5/'1.26 Beer price'!$B5,"")</f>
        <v>0.6371716878619248</v>
      </c>
      <c r="BO5" s="84">
        <f>IFERROR('1.26 Beer price'!BO5/'1.26 Beer price'!$B5,"")</f>
        <v>0.88222234969592495</v>
      </c>
      <c r="BP5" s="84">
        <f>IFERROR('1.26 Beer price'!BP5/'1.26 Beer price'!$B5,"")</f>
        <v>4.4869083165520918</v>
      </c>
      <c r="BQ5" s="84">
        <f>IFERROR('1.26 Beer price'!BQ5/'1.26 Beer price'!$B5,"")</f>
        <v>1.2072498491957608</v>
      </c>
      <c r="BR5" s="84">
        <f>IFERROR('1.26 Beer price'!BR5/'1.26 Beer price'!$B5,"")</f>
        <v>1.7130503580499985</v>
      </c>
      <c r="BS5" s="84">
        <f>IFERROR('1.26 Beer price'!BS5/'1.26 Beer price'!$B5,"")</f>
        <v>1.158611741001125</v>
      </c>
      <c r="BT5" s="84">
        <f>IFERROR('1.26 Beer price'!BT5/'1.26 Beer price'!$B5,"")</f>
        <v>1.7449751658413679</v>
      </c>
      <c r="BU5" s="84">
        <f>IFERROR('1.26 Beer price'!BU5/'1.26 Beer price'!$B5,"")</f>
        <v>1.4807836682216933</v>
      </c>
      <c r="BV5" s="84">
        <f>IFERROR('1.26 Beer price'!BV5/'1.26 Beer price'!$B5,"")</f>
        <v>1.8147686503252092</v>
      </c>
      <c r="BW5" s="84">
        <f>IFERROR('1.26 Beer price'!BW5/'1.26 Beer price'!$B5,"")</f>
        <v>1.7781771483114897</v>
      </c>
      <c r="BX5" s="84">
        <f>IFERROR('1.26 Beer price'!BX5/'1.26 Beer price'!$B5,"")</f>
        <v>2.5163094365594452</v>
      </c>
      <c r="BY5" s="84">
        <f>IFERROR('1.26 Beer price'!BY5/'1.26 Beer price'!$B5,"")</f>
        <v>1.5282097611832366</v>
      </c>
      <c r="BZ5" s="84">
        <f>IFERROR('1.26 Beer price'!BZ5/'1.26 Beer price'!$B5,"")</f>
        <v>1.2253504984079364</v>
      </c>
      <c r="CA5" s="84">
        <f>IFERROR('1.26 Beer price'!CA5/'1.26 Beer price'!$B5,"")</f>
        <v>2.4650843463855998</v>
      </c>
      <c r="CB5" s="84">
        <f>IFERROR('1.26 Beer price'!CB5/'1.26 Beer price'!$B5,"")</f>
        <v>2.7775656930719115</v>
      </c>
      <c r="CC5" s="84">
        <f>IFERROR('1.26 Beer price'!CC5/'1.26 Beer price'!$B5,"")</f>
        <v>1.8117037030630994</v>
      </c>
      <c r="CD5" s="84">
        <f>IFERROR('1.26 Beer price'!CD5/'1.26 Beer price'!$B5,"")</f>
        <v>1.5794531686567608</v>
      </c>
      <c r="CE5" s="84">
        <f>IFERROR('1.26 Beer price'!CE5/'1.26 Beer price'!$B5,"")</f>
        <v>3.803698421544405</v>
      </c>
      <c r="CF5" s="84">
        <f>IFERROR('1.26 Beer price'!CF5/'1.26 Beer price'!$B5,"")</f>
        <v>1.3594505211162968</v>
      </c>
      <c r="CG5" s="84">
        <f>IFERROR('1.26 Beer price'!CG5/'1.26 Beer price'!$B5,"")</f>
        <v>1.8935003062886959</v>
      </c>
      <c r="CH5" s="84">
        <f>IFERROR('1.26 Beer price'!CH5/'1.26 Beer price'!$B5,"")</f>
        <v>2.4203358276060554</v>
      </c>
      <c r="CI5" s="84">
        <f>IFERROR('1.26 Beer price'!CI5/'1.26 Beer price'!$B5,"")</f>
        <v>2.7883610706046649</v>
      </c>
      <c r="CJ5" s="84">
        <f>IFERROR('1.26 Beer price'!CJ5/'1.26 Beer price'!$B5,"")</f>
        <v>1.7388495161506956</v>
      </c>
      <c r="CK5" s="84">
        <f>IFERROR('1.26 Beer price'!CK5/'1.26 Beer price'!$B5,"")</f>
        <v>2.2618202083930159</v>
      </c>
      <c r="CL5" s="84">
        <f>IFERROR('1.26 Beer price'!CL5/'1.26 Beer price'!$B5,"")</f>
        <v>1.7615381106439987</v>
      </c>
      <c r="CM5" s="84">
        <f>IFERROR('1.26 Beer price'!CM5/'1.26 Beer price'!$B5,"")</f>
        <v>0.4747146684099372</v>
      </c>
      <c r="CN5" s="84">
        <f>IFERROR('1.26 Beer price'!CN5/'1.26 Beer price'!$B5,"")</f>
        <v>1.0404114211606419</v>
      </c>
      <c r="CO5" s="84">
        <f>IFERROR('1.26 Beer price'!CO5/'1.26 Beer price'!$B5,"")</f>
        <v>0.67718347710312565</v>
      </c>
      <c r="CP5" s="84">
        <f>IFERROR('1.26 Beer price'!CP5/'1.26 Beer price'!$B5,"")</f>
        <v>0.56417129811800892</v>
      </c>
      <c r="CR5" s="88"/>
    </row>
    <row r="6" spans="1:96" x14ac:dyDescent="0.25">
      <c r="A6" s="78" t="s">
        <v>27</v>
      </c>
      <c r="B6" s="84">
        <f>IFERROR('1.26 Beer price'!B6/'1.26 Beer price'!$B6,"")</f>
        <v>1</v>
      </c>
      <c r="C6" s="84">
        <f>IFERROR('1.26 Beer price'!C6/'1.26 Beer price'!$B6,"")</f>
        <v>0.75687372699211974</v>
      </c>
      <c r="D6" s="84">
        <f>IFERROR('1.26 Beer price'!D6/'1.26 Beer price'!$B6,"")</f>
        <v>0.75200783343010758</v>
      </c>
      <c r="E6" s="84">
        <f>IFERROR('1.26 Beer price'!E6/'1.26 Beer price'!$B6,"")</f>
        <v>0.24506399861784453</v>
      </c>
      <c r="F6" s="84">
        <f>IFERROR('1.26 Beer price'!F6/'1.26 Beer price'!$B6,"")</f>
        <v>2.1915644322947094</v>
      </c>
      <c r="G6" s="84">
        <f>IFERROR('1.26 Beer price'!G6/'1.26 Beer price'!$B6,"")</f>
        <v>0.8340040973700692</v>
      </c>
      <c r="H6" s="84">
        <f>IFERROR('1.26 Beer price'!H6/'1.26 Beer price'!$B6,"")</f>
        <v>1.3534727453182858</v>
      </c>
      <c r="I6" s="84">
        <f>IFERROR('1.26 Beer price'!I6/'1.26 Beer price'!$B6,"")</f>
        <v>2.4855084030613632</v>
      </c>
      <c r="J6" s="84">
        <f>IFERROR('1.26 Beer price'!J6/'1.26 Beer price'!$B6,"")</f>
        <v>0.65991835741646254</v>
      </c>
      <c r="K6" s="84">
        <f>IFERROR('1.26 Beer price'!K6/'1.26 Beer price'!$B6,"")</f>
        <v>2.7990403210008195</v>
      </c>
      <c r="L6" s="84">
        <f>IFERROR('1.26 Beer price'!L6/'1.26 Beer price'!$B6,"")</f>
        <v>1.78706805711461</v>
      </c>
      <c r="M6" s="84">
        <f>IFERROR('1.26 Beer price'!M6/'1.26 Beer price'!$B6,"")</f>
        <v>0.39169938612791572</v>
      </c>
      <c r="N6" s="84">
        <f>IFERROR('1.26 Beer price'!N6/'1.26 Beer price'!$B6,"")</f>
        <v>3.2835309059572713</v>
      </c>
      <c r="O6" s="84">
        <f>IFERROR('1.26 Beer price'!O6/'1.26 Beer price'!$B6,"")</f>
        <v>1.7818422109264991</v>
      </c>
      <c r="P6" s="84">
        <f>IFERROR('1.26 Beer price'!P6/'1.26 Beer price'!$B6,"")</f>
        <v>1.5559496456180806</v>
      </c>
      <c r="Q6" s="84">
        <f>IFERROR('1.26 Beer price'!Q6/'1.26 Beer price'!$B6,"")</f>
        <v>0.73462355109055155</v>
      </c>
      <c r="R6" s="84">
        <f>IFERROR('1.26 Beer price'!R6/'1.26 Beer price'!$B6,"")</f>
        <v>0.46424570414812338</v>
      </c>
      <c r="S6" s="84">
        <f>IFERROR('1.26 Beer price'!S6/'1.26 Beer price'!$B6,"")</f>
        <v>0.69007346508230638</v>
      </c>
      <c r="T6" s="84">
        <f>IFERROR('1.26 Beer price'!T6/'1.26 Beer price'!$B6,"")</f>
        <v>1.8870553510938268</v>
      </c>
      <c r="U6" s="84">
        <f>IFERROR('1.26 Beer price'!U6/'1.26 Beer price'!$B6,"")</f>
        <v>1.9385683459792584</v>
      </c>
      <c r="V6" s="84">
        <f>IFERROR('1.26 Beer price'!V6/'1.26 Beer price'!$B6,"")</f>
        <v>1.5891330622022877</v>
      </c>
      <c r="W6" s="84">
        <f>IFERROR('1.26 Beer price'!W6/'1.26 Beer price'!$B6,"")</f>
        <v>0.51772535480190174</v>
      </c>
      <c r="X6" s="84">
        <f>IFERROR('1.26 Beer price'!X6/'1.26 Beer price'!$B6,"")</f>
        <v>0.22750967395766264</v>
      </c>
      <c r="Y6" s="84">
        <f>IFERROR('1.26 Beer price'!Y6/'1.26 Beer price'!$B6,"")</f>
        <v>0.90672714844204372</v>
      </c>
      <c r="Z6" s="84">
        <f>IFERROR('1.26 Beer price'!Z6/'1.26 Beer price'!$B6,"")</f>
        <v>0.49379512104482637</v>
      </c>
      <c r="AA6" s="84">
        <f>IFERROR('1.26 Beer price'!AA6/'1.26 Beer price'!$B6,"")</f>
        <v>0.9549338271944412</v>
      </c>
      <c r="AB6" s="84">
        <f>IFERROR('1.26 Beer price'!AB6/'1.26 Beer price'!$B6,"")</f>
        <v>0.47603262414844211</v>
      </c>
      <c r="AC6" s="84">
        <f>IFERROR('1.26 Beer price'!AC6/'1.26 Beer price'!$B6,"")</f>
        <v>0.44263124002011361</v>
      </c>
      <c r="AD6" s="84">
        <f>IFERROR('1.26 Beer price'!AD6/'1.26 Beer price'!$B6,"")</f>
        <v>0.46775606864073677</v>
      </c>
      <c r="AE6" s="84">
        <f>IFERROR('1.26 Beer price'!AE6/'1.26 Beer price'!$B6,"")</f>
        <v>0.83403873912493043</v>
      </c>
      <c r="AF6" s="84">
        <f>IFERROR('1.26 Beer price'!AF6/'1.26 Beer price'!$B6,"")</f>
        <v>0.74077585298769477</v>
      </c>
      <c r="AG6" s="84">
        <f>IFERROR('1.26 Beer price'!AG6/'1.26 Beer price'!$B6,"")</f>
        <v>0.5927677990171073</v>
      </c>
      <c r="AH6" s="84">
        <f>IFERROR('1.26 Beer price'!AH6/'1.26 Beer price'!$B6,"")</f>
        <v>0.70101373682232437</v>
      </c>
      <c r="AI6" s="84">
        <f>IFERROR('1.26 Beer price'!AI6/'1.26 Beer price'!$B6,"")</f>
        <v>0.79544629170380754</v>
      </c>
      <c r="AJ6" s="84">
        <f>IFERROR('1.26 Beer price'!AJ6/'1.26 Beer price'!$B6,"")</f>
        <v>0.42326340916737654</v>
      </c>
      <c r="AK6" s="84">
        <f>IFERROR('1.26 Beer price'!AK6/'1.26 Beer price'!$B6,"")</f>
        <v>0.42631771814541247</v>
      </c>
      <c r="AL6" s="84">
        <f>IFERROR('1.26 Beer price'!AL6/'1.26 Beer price'!$B6,"")</f>
        <v>0.68146668417903133</v>
      </c>
      <c r="AM6" s="84">
        <f>IFERROR('1.26 Beer price'!AM6/'1.26 Beer price'!$B6,"")</f>
        <v>0.51229671767091201</v>
      </c>
      <c r="AN6" s="84">
        <f>IFERROR('1.26 Beer price'!AN6/'1.26 Beer price'!$B6,"")</f>
        <v>0.90936577241899141</v>
      </c>
      <c r="AO6" s="84">
        <f>IFERROR('1.26 Beer price'!AO6/'1.26 Beer price'!$B6,"")</f>
        <v>0.38976502792291023</v>
      </c>
      <c r="AP6" s="84">
        <f>IFERROR('1.26 Beer price'!AP6/'1.26 Beer price'!$B6,"")</f>
        <v>0.60486729565250663</v>
      </c>
      <c r="AQ6" s="84">
        <f>IFERROR('1.26 Beer price'!AQ6/'1.26 Beer price'!$B6,"")</f>
        <v>0.40796009131054234</v>
      </c>
      <c r="AR6" s="84">
        <f>IFERROR('1.26 Beer price'!AR6/'1.26 Beer price'!$B6,"")</f>
        <v>0.75936763171291644</v>
      </c>
      <c r="AS6" s="84">
        <f>IFERROR('1.26 Beer price'!AS6/'1.26 Beer price'!$B6,"")</f>
        <v>0.41387549720844846</v>
      </c>
      <c r="AT6" s="84">
        <f>IFERROR('1.26 Beer price'!AT6/'1.26 Beer price'!$B6,"")</f>
        <v>0.75051427268843918</v>
      </c>
      <c r="AU6" s="84">
        <f>IFERROR('1.26 Beer price'!AU6/'1.26 Beer price'!$B6,"")</f>
        <v>0.73899544121502281</v>
      </c>
      <c r="AV6" s="84">
        <f>IFERROR('1.26 Beer price'!AV6/'1.26 Beer price'!$B6,"")</f>
        <v>1.218380008376641</v>
      </c>
      <c r="AW6" s="84">
        <f>IFERROR('1.26 Beer price'!AW6/'1.26 Beer price'!$B6,"")</f>
        <v>0.82767007104335499</v>
      </c>
      <c r="AX6" s="84">
        <f>IFERROR('1.26 Beer price'!AX6/'1.26 Beer price'!$B6,"")</f>
        <v>0.69399102994409967</v>
      </c>
      <c r="AY6" s="84">
        <f>IFERROR('1.26 Beer price'!AY6/'1.26 Beer price'!$B6,"")</f>
        <v>0.80458041721323315</v>
      </c>
      <c r="AZ6" s="84">
        <f>IFERROR('1.26 Beer price'!AZ6/'1.26 Beer price'!$B6,"")</f>
        <v>0.78781760560444225</v>
      </c>
      <c r="BA6" s="84">
        <f>IFERROR('1.26 Beer price'!BA6/'1.26 Beer price'!$B6,"")</f>
        <v>0.70872819524211605</v>
      </c>
      <c r="BB6" s="84">
        <f>IFERROR('1.26 Beer price'!BB6/'1.26 Beer price'!$B6,"")</f>
        <v>0.50663901727464422</v>
      </c>
      <c r="BC6" s="84">
        <f>IFERROR('1.26 Beer price'!BC6/'1.26 Beer price'!$B6,"")</f>
        <v>0.63613461117659664</v>
      </c>
      <c r="BD6" s="84">
        <f>IFERROR('1.26 Beer price'!BD6/'1.26 Beer price'!$B6,"")</f>
        <v>0.75143839667860235</v>
      </c>
      <c r="BE6" s="84">
        <f>IFERROR('1.26 Beer price'!BE6/'1.26 Beer price'!$B6,"")</f>
        <v>1.0248227053323835</v>
      </c>
      <c r="BF6" s="84">
        <f>IFERROR('1.26 Beer price'!BF6/'1.26 Beer price'!$B6,"")</f>
        <v>0.79839917466647048</v>
      </c>
      <c r="BG6" s="84">
        <f>IFERROR('1.26 Beer price'!BG6/'1.26 Beer price'!$B6,"")</f>
        <v>1.691698436833434</v>
      </c>
      <c r="BH6" s="84" t="str">
        <f>IFERROR('1.26 Beer price'!BH6/'1.26 Beer price'!$B6,"")</f>
        <v/>
      </c>
      <c r="BI6" s="84">
        <f>IFERROR('1.26 Beer price'!BI6/'1.26 Beer price'!$B6,"")</f>
        <v>3.3126203188854859</v>
      </c>
      <c r="BJ6" s="84">
        <f>IFERROR('1.26 Beer price'!BJ6/'1.26 Beer price'!$B6,"")</f>
        <v>1.23856956466898</v>
      </c>
      <c r="BK6" s="84">
        <f>IFERROR('1.26 Beer price'!BK6/'1.26 Beer price'!$B6,"")</f>
        <v>2.1385868702911592</v>
      </c>
      <c r="BL6" s="84">
        <f>IFERROR('1.26 Beer price'!BL6/'1.26 Beer price'!$B6,"")</f>
        <v>0.44684805309858328</v>
      </c>
      <c r="BM6" s="84" t="str">
        <f>IFERROR('1.26 Beer price'!BM6/'1.26 Beer price'!$B6,"")</f>
        <v/>
      </c>
      <c r="BN6" s="84">
        <f>IFERROR('1.26 Beer price'!BN6/'1.26 Beer price'!$B6,"")</f>
        <v>0.75340128414237528</v>
      </c>
      <c r="BO6" s="84">
        <f>IFERROR('1.26 Beer price'!BO6/'1.26 Beer price'!$B6,"")</f>
        <v>0.8671477887878275</v>
      </c>
      <c r="BP6" s="84">
        <f>IFERROR('1.26 Beer price'!BP6/'1.26 Beer price'!$B6,"")</f>
        <v>3.8902065799170784</v>
      </c>
      <c r="BQ6" s="84">
        <f>IFERROR('1.26 Beer price'!BQ6/'1.26 Beer price'!$B6,"")</f>
        <v>1.1857855141161651</v>
      </c>
      <c r="BR6" s="84">
        <f>IFERROR('1.26 Beer price'!BR6/'1.26 Beer price'!$B6,"")</f>
        <v>1.7355099042419664</v>
      </c>
      <c r="BS6" s="84">
        <f>IFERROR('1.26 Beer price'!BS6/'1.26 Beer price'!$B6,"")</f>
        <v>1.1330237401994721</v>
      </c>
      <c r="BT6" s="84">
        <f>IFERROR('1.26 Beer price'!BT6/'1.26 Beer price'!$B6,"")</f>
        <v>1.8425559903872413</v>
      </c>
      <c r="BU6" s="84">
        <f>IFERROR('1.26 Beer price'!BU6/'1.26 Beer price'!$B6,"")</f>
        <v>1.541237351914855</v>
      </c>
      <c r="BV6" s="84">
        <f>IFERROR('1.26 Beer price'!BV6/'1.26 Beer price'!$B6,"")</f>
        <v>1.9167924068176407</v>
      </c>
      <c r="BW6" s="84">
        <f>IFERROR('1.26 Beer price'!BW6/'1.26 Beer price'!$B6,"")</f>
        <v>1.942986746661522</v>
      </c>
      <c r="BX6" s="84">
        <f>IFERROR('1.26 Beer price'!BX6/'1.26 Beer price'!$B6,"")</f>
        <v>2.0462001630011808</v>
      </c>
      <c r="BY6" s="84">
        <f>IFERROR('1.26 Beer price'!BY6/'1.26 Beer price'!$B6,"")</f>
        <v>1.609555814004183</v>
      </c>
      <c r="BZ6" s="84">
        <f>IFERROR('1.26 Beer price'!BZ6/'1.26 Beer price'!$B6,"")</f>
        <v>1.2637344349910797</v>
      </c>
      <c r="CA6" s="84">
        <f>IFERROR('1.26 Beer price'!CA6/'1.26 Beer price'!$B6,"")</f>
        <v>2.5747215217929336</v>
      </c>
      <c r="CB6" s="84">
        <f>IFERROR('1.26 Beer price'!CB6/'1.26 Beer price'!$B6,"")</f>
        <v>2.9486689328435434</v>
      </c>
      <c r="CC6" s="84">
        <f>IFERROR('1.26 Beer price'!CC6/'1.26 Beer price'!$B6,"")</f>
        <v>1.9004977932280118</v>
      </c>
      <c r="CD6" s="84">
        <f>IFERROR('1.26 Beer price'!CD6/'1.26 Beer price'!$B6,"")</f>
        <v>1.5682496934022228</v>
      </c>
      <c r="CE6" s="84">
        <f>IFERROR('1.26 Beer price'!CE6/'1.26 Beer price'!$B6,"")</f>
        <v>3.7507440145044724</v>
      </c>
      <c r="CF6" s="84">
        <f>IFERROR('1.26 Beer price'!CF6/'1.26 Beer price'!$B6,"")</f>
        <v>1.4339379261737457</v>
      </c>
      <c r="CG6" s="84">
        <f>IFERROR('1.26 Beer price'!CG6/'1.26 Beer price'!$B6,"")</f>
        <v>2.0267264557639679</v>
      </c>
      <c r="CH6" s="84">
        <f>IFERROR('1.26 Beer price'!CH6/'1.26 Beer price'!$B6,"")</f>
        <v>2.4160436223988055</v>
      </c>
      <c r="CI6" s="84">
        <f>IFERROR('1.26 Beer price'!CI6/'1.26 Beer price'!$B6,"")</f>
        <v>2.838263708656354</v>
      </c>
      <c r="CJ6" s="84">
        <f>IFERROR('1.26 Beer price'!CJ6/'1.26 Beer price'!$B6,"")</f>
        <v>1.7375762196860314</v>
      </c>
      <c r="CK6" s="84">
        <f>IFERROR('1.26 Beer price'!CK6/'1.26 Beer price'!$B6,"")</f>
        <v>2.5110128283363666</v>
      </c>
      <c r="CL6" s="84">
        <f>IFERROR('1.26 Beer price'!CL6/'1.26 Beer price'!$B6,"")</f>
        <v>1.787734376300715</v>
      </c>
      <c r="CM6" s="84">
        <f>IFERROR('1.26 Beer price'!CM6/'1.26 Beer price'!$B6,"")</f>
        <v>0.46759399100088228</v>
      </c>
      <c r="CN6" s="84">
        <f>IFERROR('1.26 Beer price'!CN6/'1.26 Beer price'!$B6,"")</f>
        <v>1.0293625385303813</v>
      </c>
      <c r="CO6" s="84">
        <f>IFERROR('1.26 Beer price'!CO6/'1.26 Beer price'!$B6,"")</f>
        <v>0.65637401458206779</v>
      </c>
      <c r="CP6" s="84">
        <f>IFERROR('1.26 Beer price'!CP6/'1.26 Beer price'!$B6,"")</f>
        <v>0.55364060910468105</v>
      </c>
      <c r="CR6" s="88"/>
    </row>
    <row r="7" spans="1:96" x14ac:dyDescent="0.25">
      <c r="A7" s="78" t="s">
        <v>28</v>
      </c>
      <c r="B7" s="84">
        <f>IFERROR('1.26 Beer price'!B7/'1.26 Beer price'!$B7,"")</f>
        <v>1</v>
      </c>
      <c r="C7" s="84">
        <f>IFERROR('1.26 Beer price'!C7/'1.26 Beer price'!$B7,"")</f>
        <v>0.71455451826259175</v>
      </c>
      <c r="D7" s="84">
        <f>IFERROR('1.26 Beer price'!D7/'1.26 Beer price'!$B7,"")</f>
        <v>0.77464316700911107</v>
      </c>
      <c r="E7" s="84">
        <f>IFERROR('1.26 Beer price'!E7/'1.26 Beer price'!$B7,"")</f>
        <v>0.24839230502522053</v>
      </c>
      <c r="F7" s="84">
        <f>IFERROR('1.26 Beer price'!F7/'1.26 Beer price'!$B7,"")</f>
        <v>2.1453948776249376</v>
      </c>
      <c r="G7" s="84">
        <f>IFERROR('1.26 Beer price'!G7/'1.26 Beer price'!$B7,"")</f>
        <v>0.86574650015479793</v>
      </c>
      <c r="H7" s="84">
        <f>IFERROR('1.26 Beer price'!H7/'1.26 Beer price'!$B7,"")</f>
        <v>1.242834092124508</v>
      </c>
      <c r="I7" s="84">
        <f>IFERROR('1.26 Beer price'!I7/'1.26 Beer price'!$B7,"")</f>
        <v>2.3626346720879683</v>
      </c>
      <c r="J7" s="84">
        <f>IFERROR('1.26 Beer price'!J7/'1.26 Beer price'!$B7,"")</f>
        <v>0.70931255954034744</v>
      </c>
      <c r="K7" s="84">
        <f>IFERROR('1.26 Beer price'!K7/'1.26 Beer price'!$B7,"")</f>
        <v>2.8585957988161397</v>
      </c>
      <c r="L7" s="84">
        <f>IFERROR('1.26 Beer price'!L7/'1.26 Beer price'!$B7,"")</f>
        <v>1.9544842982999109</v>
      </c>
      <c r="M7" s="84">
        <f>IFERROR('1.26 Beer price'!M7/'1.26 Beer price'!$B7,"")</f>
        <v>0.42175430030044836</v>
      </c>
      <c r="N7" s="84">
        <f>IFERROR('1.26 Beer price'!N7/'1.26 Beer price'!$B7,"")</f>
        <v>3.4065964598885876</v>
      </c>
      <c r="O7" s="84">
        <f>IFERROR('1.26 Beer price'!O7/'1.26 Beer price'!$B7,"")</f>
        <v>2.0898523970034852</v>
      </c>
      <c r="P7" s="84">
        <f>IFERROR('1.26 Beer price'!P7/'1.26 Beer price'!$B7,"")</f>
        <v>1.5464597268013249</v>
      </c>
      <c r="Q7" s="84">
        <f>IFERROR('1.26 Beer price'!Q7/'1.26 Beer price'!$B7,"")</f>
        <v>0.74029483492106141</v>
      </c>
      <c r="R7" s="84">
        <f>IFERROR('1.26 Beer price'!R7/'1.26 Beer price'!$B7,"")</f>
        <v>0.53047120631679379</v>
      </c>
      <c r="S7" s="84">
        <f>IFERROR('1.26 Beer price'!S7/'1.26 Beer price'!$B7,"")</f>
        <v>0.70458395302494126</v>
      </c>
      <c r="T7" s="84">
        <f>IFERROR('1.26 Beer price'!T7/'1.26 Beer price'!$B7,"")</f>
        <v>1.9556300093034131</v>
      </c>
      <c r="U7" s="84">
        <f>IFERROR('1.26 Beer price'!U7/'1.26 Beer price'!$B7,"")</f>
        <v>1.9939572969732078</v>
      </c>
      <c r="V7" s="84">
        <f>IFERROR('1.26 Beer price'!V7/'1.26 Beer price'!$B7,"")</f>
        <v>1.730275260915823</v>
      </c>
      <c r="W7" s="84">
        <f>IFERROR('1.26 Beer price'!W7/'1.26 Beer price'!$B7,"")</f>
        <v>0.56667398736545727</v>
      </c>
      <c r="X7" s="84">
        <f>IFERROR('1.26 Beer price'!X7/'1.26 Beer price'!$B7,"")</f>
        <v>0.24858967094107556</v>
      </c>
      <c r="Y7" s="84">
        <f>IFERROR('1.26 Beer price'!Y7/'1.26 Beer price'!$B7,"")</f>
        <v>0.93720650470116729</v>
      </c>
      <c r="Z7" s="84">
        <f>IFERROR('1.26 Beer price'!Z7/'1.26 Beer price'!$B7,"")</f>
        <v>0.49325000865317675</v>
      </c>
      <c r="AA7" s="84">
        <f>IFERROR('1.26 Beer price'!AA7/'1.26 Beer price'!$B7,"")</f>
        <v>0.98694251081196582</v>
      </c>
      <c r="AB7" s="84">
        <f>IFERROR('1.26 Beer price'!AB7/'1.26 Beer price'!$B7,"")</f>
        <v>0.52712404855649564</v>
      </c>
      <c r="AC7" s="84">
        <f>IFERROR('1.26 Beer price'!AC7/'1.26 Beer price'!$B7,"")</f>
        <v>0.47958977803653008</v>
      </c>
      <c r="AD7" s="84">
        <f>IFERROR('1.26 Beer price'!AD7/'1.26 Beer price'!$B7,"")</f>
        <v>0.48266228098259994</v>
      </c>
      <c r="AE7" s="84">
        <f>IFERROR('1.26 Beer price'!AE7/'1.26 Beer price'!$B7,"")</f>
        <v>0.84454240662752511</v>
      </c>
      <c r="AF7" s="84">
        <f>IFERROR('1.26 Beer price'!AF7/'1.26 Beer price'!$B7,"")</f>
        <v>0.7471410427365982</v>
      </c>
      <c r="AG7" s="84">
        <f>IFERROR('1.26 Beer price'!AG7/'1.26 Beer price'!$B7,"")</f>
        <v>0.57092691106969573</v>
      </c>
      <c r="AH7" s="84">
        <f>IFERROR('1.26 Beer price'!AH7/'1.26 Beer price'!$B7,"")</f>
        <v>0.70582871197455477</v>
      </c>
      <c r="AI7" s="84">
        <f>IFERROR('1.26 Beer price'!AI7/'1.26 Beer price'!$B7,"")</f>
        <v>0.90380346251325916</v>
      </c>
      <c r="AJ7" s="84">
        <f>IFERROR('1.26 Beer price'!AJ7/'1.26 Beer price'!$B7,"")</f>
        <v>0.4916907561225663</v>
      </c>
      <c r="AK7" s="84">
        <f>IFERROR('1.26 Beer price'!AK7/'1.26 Beer price'!$B7,"")</f>
        <v>0.48237001399555657</v>
      </c>
      <c r="AL7" s="84">
        <f>IFERROR('1.26 Beer price'!AL7/'1.26 Beer price'!$B7,"")</f>
        <v>0.68893284301369739</v>
      </c>
      <c r="AM7" s="84">
        <f>IFERROR('1.26 Beer price'!AM7/'1.26 Beer price'!$B7,"")</f>
        <v>0.54070039615140952</v>
      </c>
      <c r="AN7" s="84">
        <f>IFERROR('1.26 Beer price'!AN7/'1.26 Beer price'!$B7,"")</f>
        <v>1.0194180258752268</v>
      </c>
      <c r="AO7" s="84">
        <f>IFERROR('1.26 Beer price'!AO7/'1.26 Beer price'!$B7,"")</f>
        <v>0.41761341411646025</v>
      </c>
      <c r="AP7" s="84">
        <f>IFERROR('1.26 Beer price'!AP7/'1.26 Beer price'!$B7,"")</f>
        <v>0.68830576178639324</v>
      </c>
      <c r="AQ7" s="84">
        <f>IFERROR('1.26 Beer price'!AQ7/'1.26 Beer price'!$B7,"")</f>
        <v>0.46062322421596597</v>
      </c>
      <c r="AR7" s="84">
        <f>IFERROR('1.26 Beer price'!AR7/'1.26 Beer price'!$B7,"")</f>
        <v>0.78585137400429783</v>
      </c>
      <c r="AS7" s="84">
        <f>IFERROR('1.26 Beer price'!AS7/'1.26 Beer price'!$B7,"")</f>
        <v>0.55073277896173234</v>
      </c>
      <c r="AT7" s="84">
        <f>IFERROR('1.26 Beer price'!AT7/'1.26 Beer price'!$B7,"")</f>
        <v>0.83470680494236427</v>
      </c>
      <c r="AU7" s="84">
        <f>IFERROR('1.26 Beer price'!AU7/'1.26 Beer price'!$B7,"")</f>
        <v>0.86964400933930119</v>
      </c>
      <c r="AV7" s="84">
        <f>IFERROR('1.26 Beer price'!AV7/'1.26 Beer price'!$B7,"")</f>
        <v>1.1935113048262549</v>
      </c>
      <c r="AW7" s="84">
        <f>IFERROR('1.26 Beer price'!AW7/'1.26 Beer price'!$B7,"")</f>
        <v>1.1572518864906041</v>
      </c>
      <c r="AX7" s="84">
        <f>IFERROR('1.26 Beer price'!AX7/'1.26 Beer price'!$B7,"")</f>
        <v>0.6977077373134406</v>
      </c>
      <c r="AY7" s="84">
        <f>IFERROR('1.26 Beer price'!AY7/'1.26 Beer price'!$B7,"")</f>
        <v>0.86062004598484776</v>
      </c>
      <c r="AZ7" s="84">
        <f>IFERROR('1.26 Beer price'!AZ7/'1.26 Beer price'!$B7,"")</f>
        <v>0.84083790753984389</v>
      </c>
      <c r="BA7" s="84">
        <f>IFERROR('1.26 Beer price'!BA7/'1.26 Beer price'!$B7,"")</f>
        <v>0.73622086592545921</v>
      </c>
      <c r="BB7" s="84">
        <f>IFERROR('1.26 Beer price'!BB7/'1.26 Beer price'!$B7,"")</f>
        <v>0.59885875603396665</v>
      </c>
      <c r="BC7" s="84">
        <f>IFERROR('1.26 Beer price'!BC7/'1.26 Beer price'!$B7,"")</f>
        <v>0.56980566827006429</v>
      </c>
      <c r="BD7" s="84">
        <f>IFERROR('1.26 Beer price'!BD7/'1.26 Beer price'!$B7,"")</f>
        <v>0.76225418427611435</v>
      </c>
      <c r="BE7" s="84">
        <f>IFERROR('1.26 Beer price'!BE7/'1.26 Beer price'!$B7,"")</f>
        <v>1.0088237551895578</v>
      </c>
      <c r="BF7" s="84">
        <f>IFERROR('1.26 Beer price'!BF7/'1.26 Beer price'!$B7,"")</f>
        <v>0.8054455461943254</v>
      </c>
      <c r="BG7" s="84">
        <f>IFERROR('1.26 Beer price'!BG7/'1.26 Beer price'!$B7,"")</f>
        <v>1.8479708628361582</v>
      </c>
      <c r="BH7" s="84" t="str">
        <f>IFERROR('1.26 Beer price'!BH7/'1.26 Beer price'!$B7,"")</f>
        <v/>
      </c>
      <c r="BI7" s="84">
        <f>IFERROR('1.26 Beer price'!BI7/'1.26 Beer price'!$B7,"")</f>
        <v>3.4630124841462688</v>
      </c>
      <c r="BJ7" s="84">
        <f>IFERROR('1.26 Beer price'!BJ7/'1.26 Beer price'!$B7,"")</f>
        <v>1.3454523687494235</v>
      </c>
      <c r="BK7" s="84">
        <f>IFERROR('1.26 Beer price'!BK7/'1.26 Beer price'!$B7,"")</f>
        <v>2.1896742331500869</v>
      </c>
      <c r="BL7" s="84">
        <f>IFERROR('1.26 Beer price'!BL7/'1.26 Beer price'!$B7,"")</f>
        <v>0.54049763055567834</v>
      </c>
      <c r="BM7" s="84" t="str">
        <f>IFERROR('1.26 Beer price'!BM7/'1.26 Beer price'!$B7,"")</f>
        <v/>
      </c>
      <c r="BN7" s="84">
        <f>IFERROR('1.26 Beer price'!BN7/'1.26 Beer price'!$B7,"")</f>
        <v>0.75186654080271687</v>
      </c>
      <c r="BO7" s="84">
        <f>IFERROR('1.26 Beer price'!BO7/'1.26 Beer price'!$B7,"")</f>
        <v>1.0837134233382906</v>
      </c>
      <c r="BP7" s="84">
        <f>IFERROR('1.26 Beer price'!BP7/'1.26 Beer price'!$B7,"")</f>
        <v>4.0887255366365514</v>
      </c>
      <c r="BQ7" s="84">
        <f>IFERROR('1.26 Beer price'!BQ7/'1.26 Beer price'!$B7,"")</f>
        <v>1.2093347222013238</v>
      </c>
      <c r="BR7" s="84">
        <f>IFERROR('1.26 Beer price'!BR7/'1.26 Beer price'!$B7,"")</f>
        <v>1.8438164365548413</v>
      </c>
      <c r="BS7" s="84">
        <f>IFERROR('1.26 Beer price'!BS7/'1.26 Beer price'!$B7,"")</f>
        <v>1.1484590334334523</v>
      </c>
      <c r="BT7" s="84">
        <f>IFERROR('1.26 Beer price'!BT7/'1.26 Beer price'!$B7,"")</f>
        <v>1.8447775526330172</v>
      </c>
      <c r="BU7" s="84">
        <f>IFERROR('1.26 Beer price'!BU7/'1.26 Beer price'!$B7,"")</f>
        <v>1.5339309812994022</v>
      </c>
      <c r="BV7" s="84">
        <f>IFERROR('1.26 Beer price'!BV7/'1.26 Beer price'!$B7,"")</f>
        <v>1.9463947845745013</v>
      </c>
      <c r="BW7" s="84">
        <f>IFERROR('1.26 Beer price'!BW7/'1.26 Beer price'!$B7,"")</f>
        <v>1.9935617086396242</v>
      </c>
      <c r="BX7" s="84">
        <f>IFERROR('1.26 Beer price'!BX7/'1.26 Beer price'!$B7,"")</f>
        <v>2.007987195004354</v>
      </c>
      <c r="BY7" s="84">
        <f>IFERROR('1.26 Beer price'!BY7/'1.26 Beer price'!$B7,"")</f>
        <v>1.5818425767425697</v>
      </c>
      <c r="BZ7" s="84">
        <f>IFERROR('1.26 Beer price'!BZ7/'1.26 Beer price'!$B7,"")</f>
        <v>1.2560640326599659</v>
      </c>
      <c r="CA7" s="84">
        <f>IFERROR('1.26 Beer price'!CA7/'1.26 Beer price'!$B7,"")</f>
        <v>2.5774940173039069</v>
      </c>
      <c r="CB7" s="84">
        <f>IFERROR('1.26 Beer price'!CB7/'1.26 Beer price'!$B7,"")</f>
        <v>2.9377951818834322</v>
      </c>
      <c r="CC7" s="84">
        <f>IFERROR('1.26 Beer price'!CC7/'1.26 Beer price'!$B7,"")</f>
        <v>1.8944603530888859</v>
      </c>
      <c r="CD7" s="84">
        <f>IFERROR('1.26 Beer price'!CD7/'1.26 Beer price'!$B7,"")</f>
        <v>1.5322945376079833</v>
      </c>
      <c r="CE7" s="84">
        <f>IFERROR('1.26 Beer price'!CE7/'1.26 Beer price'!$B7,"")</f>
        <v>4.0366919182725098</v>
      </c>
      <c r="CF7" s="84">
        <f>IFERROR('1.26 Beer price'!CF7/'1.26 Beer price'!$B7,"")</f>
        <v>1.438684400286345</v>
      </c>
      <c r="CG7" s="84">
        <f>IFERROR('1.26 Beer price'!CG7/'1.26 Beer price'!$B7,"")</f>
        <v>2.0837611004464867</v>
      </c>
      <c r="CH7" s="84">
        <f>IFERROR('1.26 Beer price'!CH7/'1.26 Beer price'!$B7,"")</f>
        <v>2.3319540097317351</v>
      </c>
      <c r="CI7" s="84">
        <f>IFERROR('1.26 Beer price'!CI7/'1.26 Beer price'!$B7,"")</f>
        <v>2.8339105587872959</v>
      </c>
      <c r="CJ7" s="84">
        <f>IFERROR('1.26 Beer price'!CJ7/'1.26 Beer price'!$B7,"")</f>
        <v>1.8392008642022148</v>
      </c>
      <c r="CK7" s="84">
        <f>IFERROR('1.26 Beer price'!CK7/'1.26 Beer price'!$B7,"")</f>
        <v>2.5145644847905246</v>
      </c>
      <c r="CL7" s="84">
        <f>IFERROR('1.26 Beer price'!CL7/'1.26 Beer price'!$B7,"")</f>
        <v>1.7123691060200465</v>
      </c>
      <c r="CM7" s="84">
        <f>IFERROR('1.26 Beer price'!CM7/'1.26 Beer price'!$B7,"")</f>
        <v>0.46369777267989748</v>
      </c>
      <c r="CN7" s="84">
        <f>IFERROR('1.26 Beer price'!CN7/'1.26 Beer price'!$B7,"")</f>
        <v>1.0583197768590074</v>
      </c>
      <c r="CO7" s="84">
        <f>IFERROR('1.26 Beer price'!CO7/'1.26 Beer price'!$B7,"")</f>
        <v>0.63643683973609622</v>
      </c>
      <c r="CP7" s="84">
        <f>IFERROR('1.26 Beer price'!CP7/'1.26 Beer price'!$B7,"")</f>
        <v>0.56523413504841846</v>
      </c>
      <c r="CR7" s="88"/>
    </row>
    <row r="8" spans="1:96" x14ac:dyDescent="0.25">
      <c r="A8" s="78" t="s">
        <v>29</v>
      </c>
      <c r="B8" s="84">
        <f>IFERROR('1.26 Beer price'!B8/'1.26 Beer price'!$B8,"")</f>
        <v>1</v>
      </c>
      <c r="C8" s="84">
        <f>IFERROR('1.26 Beer price'!C8/'1.26 Beer price'!$B8,"")</f>
        <v>0.66704922447166803</v>
      </c>
      <c r="D8" s="84">
        <f>IFERROR('1.26 Beer price'!D8/'1.26 Beer price'!$B8,"")</f>
        <v>0.8372669237341217</v>
      </c>
      <c r="E8" s="84">
        <f>IFERROR('1.26 Beer price'!E8/'1.26 Beer price'!$B8,"")</f>
        <v>0.255942069766952</v>
      </c>
      <c r="F8" s="84">
        <f>IFERROR('1.26 Beer price'!F8/'1.26 Beer price'!$B8,"")</f>
        <v>2.136623317584728</v>
      </c>
      <c r="G8" s="84">
        <f>IFERROR('1.26 Beer price'!G8/'1.26 Beer price'!$B8,"")</f>
        <v>0.81845736026818472</v>
      </c>
      <c r="H8" s="84">
        <f>IFERROR('1.26 Beer price'!H8/'1.26 Beer price'!$B8,"")</f>
        <v>1.3647083312123545</v>
      </c>
      <c r="I8" s="84">
        <f>IFERROR('1.26 Beer price'!I8/'1.26 Beer price'!$B8,"")</f>
        <v>2.2011514700485759</v>
      </c>
      <c r="J8" s="84">
        <f>IFERROR('1.26 Beer price'!J8/'1.26 Beer price'!$B8,"")</f>
        <v>0.73584792095511842</v>
      </c>
      <c r="K8" s="84">
        <f>IFERROR('1.26 Beer price'!K8/'1.26 Beer price'!$B8,"")</f>
        <v>3.000191552169841</v>
      </c>
      <c r="L8" s="84">
        <f>IFERROR('1.26 Beer price'!L8/'1.26 Beer price'!$B8,"")</f>
        <v>2.0389912142701552</v>
      </c>
      <c r="M8" s="84">
        <f>IFERROR('1.26 Beer price'!M8/'1.26 Beer price'!$B8,"")</f>
        <v>0.48233864822280398</v>
      </c>
      <c r="N8" s="84">
        <f>IFERROR('1.26 Beer price'!N8/'1.26 Beer price'!$B8,"")</f>
        <v>3.5793160989633703</v>
      </c>
      <c r="O8" s="84">
        <f>IFERROR('1.26 Beer price'!O8/'1.26 Beer price'!$B8,"")</f>
        <v>2.2141080539189222</v>
      </c>
      <c r="P8" s="84">
        <f>IFERROR('1.26 Beer price'!P8/'1.26 Beer price'!$B8,"")</f>
        <v>1.4848076158246124</v>
      </c>
      <c r="Q8" s="84">
        <f>IFERROR('1.26 Beer price'!Q8/'1.26 Beer price'!$B8,"")</f>
        <v>0.76701530373327742</v>
      </c>
      <c r="R8" s="84">
        <f>IFERROR('1.26 Beer price'!R8/'1.26 Beer price'!$B8,"")</f>
        <v>0.57825146096396685</v>
      </c>
      <c r="S8" s="84">
        <f>IFERROR('1.26 Beer price'!S8/'1.26 Beer price'!$B8,"")</f>
        <v>0.71005116647253108</v>
      </c>
      <c r="T8" s="84">
        <f>IFERROR('1.26 Beer price'!T8/'1.26 Beer price'!$B8,"")</f>
        <v>1.907679791815134</v>
      </c>
      <c r="U8" s="84">
        <f>IFERROR('1.26 Beer price'!U8/'1.26 Beer price'!$B8,"")</f>
        <v>1.9476044202540692</v>
      </c>
      <c r="V8" s="84">
        <f>IFERROR('1.26 Beer price'!V8/'1.26 Beer price'!$B8,"")</f>
        <v>1.6669946566165199</v>
      </c>
      <c r="W8" s="84">
        <f>IFERROR('1.26 Beer price'!W8/'1.26 Beer price'!$B8,"")</f>
        <v>0.60327980003254567</v>
      </c>
      <c r="X8" s="84">
        <f>IFERROR('1.26 Beer price'!X8/'1.26 Beer price'!$B8,"")</f>
        <v>0.25637908595147635</v>
      </c>
      <c r="Y8" s="84">
        <f>IFERROR('1.26 Beer price'!Y8/'1.26 Beer price'!$B8,"")</f>
        <v>0.97394087445293331</v>
      </c>
      <c r="Z8" s="84">
        <f>IFERROR('1.26 Beer price'!Z8/'1.26 Beer price'!$B8,"")</f>
        <v>0.48309928683158115</v>
      </c>
      <c r="AA8" s="84">
        <f>IFERROR('1.26 Beer price'!AA8/'1.26 Beer price'!$B8,"")</f>
        <v>1.0641271989316958</v>
      </c>
      <c r="AB8" s="84">
        <f>IFERROR('1.26 Beer price'!AB8/'1.26 Beer price'!$B8,"")</f>
        <v>0.57041717405349124</v>
      </c>
      <c r="AC8" s="84">
        <f>IFERROR('1.26 Beer price'!AC8/'1.26 Beer price'!$B8,"")</f>
        <v>0.48993152066670353</v>
      </c>
      <c r="AD8" s="84">
        <f>IFERROR('1.26 Beer price'!AD8/'1.26 Beer price'!$B8,"")</f>
        <v>0.50642336137035915</v>
      </c>
      <c r="AE8" s="84">
        <f>IFERROR('1.26 Beer price'!AE8/'1.26 Beer price'!$B8,"")</f>
        <v>0.79570020286130527</v>
      </c>
      <c r="AF8" s="84">
        <f>IFERROR('1.26 Beer price'!AF8/'1.26 Beer price'!$B8,"")</f>
        <v>0.80881079299283132</v>
      </c>
      <c r="AG8" s="84">
        <f>IFERROR('1.26 Beer price'!AG8/'1.26 Beer price'!$B8,"")</f>
        <v>0.57243728500006841</v>
      </c>
      <c r="AH8" s="84">
        <f>IFERROR('1.26 Beer price'!AH8/'1.26 Beer price'!$B8,"")</f>
        <v>0.71297532051027557</v>
      </c>
      <c r="AI8" s="84">
        <f>IFERROR('1.26 Beer price'!AI8/'1.26 Beer price'!$B8,"")</f>
        <v>0.90916038219860495</v>
      </c>
      <c r="AJ8" s="84">
        <f>IFERROR('1.26 Beer price'!AJ8/'1.26 Beer price'!$B8,"")</f>
        <v>0.49671494941851024</v>
      </c>
      <c r="AK8" s="84">
        <f>IFERROR('1.26 Beer price'!AK8/'1.26 Beer price'!$B8,"")</f>
        <v>0.5513129982660141</v>
      </c>
      <c r="AL8" s="84">
        <f>IFERROR('1.26 Beer price'!AL8/'1.26 Beer price'!$B8,"")</f>
        <v>0.63224579287288518</v>
      </c>
      <c r="AM8" s="84">
        <f>IFERROR('1.26 Beer price'!AM8/'1.26 Beer price'!$B8,"")</f>
        <v>0.56703213131606889</v>
      </c>
      <c r="AN8" s="84">
        <f>IFERROR('1.26 Beer price'!AN8/'1.26 Beer price'!$B8,"")</f>
        <v>1.0259228620496248</v>
      </c>
      <c r="AO8" s="84">
        <f>IFERROR('1.26 Beer price'!AO8/'1.26 Beer price'!$B8,"")</f>
        <v>0.45770230734209388</v>
      </c>
      <c r="AP8" s="84">
        <f>IFERROR('1.26 Beer price'!AP8/'1.26 Beer price'!$B8,"")</f>
        <v>0.73945473711992005</v>
      </c>
      <c r="AQ8" s="84">
        <f>IFERROR('1.26 Beer price'!AQ8/'1.26 Beer price'!$B8,"")</f>
        <v>0.48831009002577497</v>
      </c>
      <c r="AR8" s="84">
        <f>IFERROR('1.26 Beer price'!AR8/'1.26 Beer price'!$B8,"")</f>
        <v>0.84034511095373243</v>
      </c>
      <c r="AS8" s="84">
        <f>IFERROR('1.26 Beer price'!AS8/'1.26 Beer price'!$B8,"")</f>
        <v>0.63929991398767205</v>
      </c>
      <c r="AT8" s="84">
        <f>IFERROR('1.26 Beer price'!AT8/'1.26 Beer price'!$B8,"")</f>
        <v>0.90472563343552337</v>
      </c>
      <c r="AU8" s="84">
        <f>IFERROR('1.26 Beer price'!AU8/'1.26 Beer price'!$B8,"")</f>
        <v>0.90515435866529992</v>
      </c>
      <c r="AV8" s="84">
        <f>IFERROR('1.26 Beer price'!AV8/'1.26 Beer price'!$B8,"")</f>
        <v>1.1655248088334111</v>
      </c>
      <c r="AW8" s="84">
        <f>IFERROR('1.26 Beer price'!AW8/'1.26 Beer price'!$B8,"")</f>
        <v>1.0506994757464903</v>
      </c>
      <c r="AX8" s="84">
        <f>IFERROR('1.26 Beer price'!AX8/'1.26 Beer price'!$B8,"")</f>
        <v>0.70375884051063553</v>
      </c>
      <c r="AY8" s="84">
        <f>IFERROR('1.26 Beer price'!AY8/'1.26 Beer price'!$B8,"")</f>
        <v>0.90856106751027355</v>
      </c>
      <c r="AZ8" s="84">
        <f>IFERROR('1.26 Beer price'!AZ8/'1.26 Beer price'!$B8,"")</f>
        <v>0.85525356336683733</v>
      </c>
      <c r="BA8" s="84">
        <f>IFERROR('1.26 Beer price'!BA8/'1.26 Beer price'!$B8,"")</f>
        <v>0.74054080994866101</v>
      </c>
      <c r="BB8" s="84">
        <f>IFERROR('1.26 Beer price'!BB8/'1.26 Beer price'!$B8,"")</f>
        <v>0.65788961375764732</v>
      </c>
      <c r="BC8" s="84">
        <f>IFERROR('1.26 Beer price'!BC8/'1.26 Beer price'!$B8,"")</f>
        <v>0.644323636003027</v>
      </c>
      <c r="BD8" s="84">
        <f>IFERROR('1.26 Beer price'!BD8/'1.26 Beer price'!$B8,"")</f>
        <v>0.75083349597701143</v>
      </c>
      <c r="BE8" s="84">
        <f>IFERROR('1.26 Beer price'!BE8/'1.26 Beer price'!$B8,"")</f>
        <v>1.0261444915294367</v>
      </c>
      <c r="BF8" s="84">
        <f>IFERROR('1.26 Beer price'!BF8/'1.26 Beer price'!$B8,"")</f>
        <v>0.83754835799420047</v>
      </c>
      <c r="BG8" s="84">
        <f>IFERROR('1.26 Beer price'!BG8/'1.26 Beer price'!$B8,"")</f>
        <v>1.8142328476843654</v>
      </c>
      <c r="BH8" s="84" t="str">
        <f>IFERROR('1.26 Beer price'!BH8/'1.26 Beer price'!$B8,"")</f>
        <v/>
      </c>
      <c r="BI8" s="84">
        <f>IFERROR('1.26 Beer price'!BI8/'1.26 Beer price'!$B8,"")</f>
        <v>3.4004294474008492</v>
      </c>
      <c r="BJ8" s="84">
        <f>IFERROR('1.26 Beer price'!BJ8/'1.26 Beer price'!$B8,"")</f>
        <v>1.4478610657156596</v>
      </c>
      <c r="BK8" s="84">
        <f>IFERROR('1.26 Beer price'!BK8/'1.26 Beer price'!$B8,"")</f>
        <v>2.215271892828294</v>
      </c>
      <c r="BL8" s="84">
        <f>IFERROR('1.26 Beer price'!BL8/'1.26 Beer price'!$B8,"")</f>
        <v>0.59789738090753253</v>
      </c>
      <c r="BM8" s="84" t="str">
        <f>IFERROR('1.26 Beer price'!BM8/'1.26 Beer price'!$B8,"")</f>
        <v/>
      </c>
      <c r="BN8" s="84">
        <f>IFERROR('1.26 Beer price'!BN8/'1.26 Beer price'!$B8,"")</f>
        <v>0.72137162357473805</v>
      </c>
      <c r="BO8" s="84">
        <f>IFERROR('1.26 Beer price'!BO8/'1.26 Beer price'!$B8,"")</f>
        <v>1.1531180353271691</v>
      </c>
      <c r="BP8" s="84">
        <f>IFERROR('1.26 Beer price'!BP8/'1.26 Beer price'!$B8,"")</f>
        <v>4.4707098667671277</v>
      </c>
      <c r="BQ8" s="84">
        <f>IFERROR('1.26 Beer price'!BQ8/'1.26 Beer price'!$B8,"")</f>
        <v>1.2534528355562093</v>
      </c>
      <c r="BR8" s="84">
        <f>IFERROR('1.26 Beer price'!BR8/'1.26 Beer price'!$B8,"")</f>
        <v>1.9458798282868341</v>
      </c>
      <c r="BS8" s="84">
        <f>IFERROR('1.26 Beer price'!BS8/'1.26 Beer price'!$B8,"")</f>
        <v>1.1868866864056495</v>
      </c>
      <c r="BT8" s="84">
        <f>IFERROR('1.26 Beer price'!BT8/'1.26 Beer price'!$B8,"")</f>
        <v>1.9003924587240122</v>
      </c>
      <c r="BU8" s="84">
        <f>IFERROR('1.26 Beer price'!BU8/'1.26 Beer price'!$B8,"")</f>
        <v>1.563407519631455</v>
      </c>
      <c r="BV8" s="84">
        <f>IFERROR('1.26 Beer price'!BV8/'1.26 Beer price'!$B8,"")</f>
        <v>2.0022305119567392</v>
      </c>
      <c r="BW8" s="84">
        <f>IFERROR('1.26 Beer price'!BW8/'1.26 Beer price'!$B8,"")</f>
        <v>2.048437082056028</v>
      </c>
      <c r="BX8" s="84">
        <f>IFERROR('1.26 Beer price'!BX8/'1.26 Beer price'!$B8,"")</f>
        <v>2.0378737547080781</v>
      </c>
      <c r="BY8" s="84">
        <f>IFERROR('1.26 Beer price'!BY8/'1.26 Beer price'!$B8,"")</f>
        <v>1.5877454435657521</v>
      </c>
      <c r="BZ8" s="84">
        <f>IFERROR('1.26 Beer price'!BZ8/'1.26 Beer price'!$B8,"")</f>
        <v>1.2912105144293788</v>
      </c>
      <c r="CA8" s="84">
        <f>IFERROR('1.26 Beer price'!CA8/'1.26 Beer price'!$B8,"")</f>
        <v>2.5920018945756511</v>
      </c>
      <c r="CB8" s="84">
        <f>IFERROR('1.26 Beer price'!CB8/'1.26 Beer price'!$B8,"")</f>
        <v>2.9042583068617094</v>
      </c>
      <c r="CC8" s="84">
        <f>IFERROR('1.26 Beer price'!CC8/'1.26 Beer price'!$B8,"")</f>
        <v>1.911592204670564</v>
      </c>
      <c r="CD8" s="84">
        <f>IFERROR('1.26 Beer price'!CD8/'1.26 Beer price'!$B8,"")</f>
        <v>1.5126994432933352</v>
      </c>
      <c r="CE8" s="84">
        <f>IFERROR('1.26 Beer price'!CE8/'1.26 Beer price'!$B8,"")</f>
        <v>3.9326493334321126</v>
      </c>
      <c r="CF8" s="84">
        <f>IFERROR('1.26 Beer price'!CF8/'1.26 Beer price'!$B8,"")</f>
        <v>1.4722995041004472</v>
      </c>
      <c r="CG8" s="84">
        <f>IFERROR('1.26 Beer price'!CG8/'1.26 Beer price'!$B8,"")</f>
        <v>2.1591418252931724</v>
      </c>
      <c r="CH8" s="84">
        <f>IFERROR('1.26 Beer price'!CH8/'1.26 Beer price'!$B8,"")</f>
        <v>2.3559791867873145</v>
      </c>
      <c r="CI8" s="84">
        <f>IFERROR('1.26 Beer price'!CI8/'1.26 Beer price'!$B8,"")</f>
        <v>2.7877916468546879</v>
      </c>
      <c r="CJ8" s="84">
        <f>IFERROR('1.26 Beer price'!CJ8/'1.26 Beer price'!$B8,"")</f>
        <v>1.6866986007444036</v>
      </c>
      <c r="CK8" s="84">
        <f>IFERROR('1.26 Beer price'!CK8/'1.26 Beer price'!$B8,"")</f>
        <v>2.7260071656216791</v>
      </c>
      <c r="CL8" s="84">
        <f>IFERROR('1.26 Beer price'!CL8/'1.26 Beer price'!$B8,"")</f>
        <v>1.7708584260626192</v>
      </c>
      <c r="CM8" s="84">
        <f>IFERROR('1.26 Beer price'!CM8/'1.26 Beer price'!$B8,"")</f>
        <v>0.47214228538008851</v>
      </c>
      <c r="CN8" s="84">
        <f>IFERROR('1.26 Beer price'!CN8/'1.26 Beer price'!$B8,"")</f>
        <v>1.0950848289027881</v>
      </c>
      <c r="CO8" s="84">
        <f>IFERROR('1.26 Beer price'!CO8/'1.26 Beer price'!$B8,"")</f>
        <v>0.6129586993965489</v>
      </c>
      <c r="CP8" s="84">
        <f>IFERROR('1.26 Beer price'!CP8/'1.26 Beer price'!$B8,"")</f>
        <v>0.57003385440199461</v>
      </c>
      <c r="CR8" s="88"/>
    </row>
    <row r="9" spans="1:96" x14ac:dyDescent="0.25">
      <c r="A9" s="78" t="s">
        <v>30</v>
      </c>
      <c r="B9" s="84">
        <f>IFERROR('1.26 Beer price'!B9/'1.26 Beer price'!$B9,"")</f>
        <v>1</v>
      </c>
      <c r="C9" s="84">
        <f>IFERROR('1.26 Beer price'!C9/'1.26 Beer price'!$B9,"")</f>
        <v>0.63218035492970215</v>
      </c>
      <c r="D9" s="84">
        <f>IFERROR('1.26 Beer price'!D9/'1.26 Beer price'!$B9,"")</f>
        <v>0.99266508012317867</v>
      </c>
      <c r="E9" s="84">
        <f>IFERROR('1.26 Beer price'!E9/'1.26 Beer price'!$B9,"")</f>
        <v>0.27069836766064476</v>
      </c>
      <c r="F9" s="84">
        <f>IFERROR('1.26 Beer price'!F9/'1.26 Beer price'!$B9,"")</f>
        <v>2.0077508507185815</v>
      </c>
      <c r="G9" s="84">
        <f>IFERROR('1.26 Beer price'!G9/'1.26 Beer price'!$B9,"")</f>
        <v>0.86736556027095346</v>
      </c>
      <c r="H9" s="84">
        <f>IFERROR('1.26 Beer price'!H9/'1.26 Beer price'!$B9,"")</f>
        <v>1.3280961944429239</v>
      </c>
      <c r="I9" s="84">
        <f>IFERROR('1.26 Beer price'!I9/'1.26 Beer price'!$B9,"")</f>
        <v>2.0754498197166789</v>
      </c>
      <c r="J9" s="84">
        <f>IFERROR('1.26 Beer price'!J9/'1.26 Beer price'!$B9,"")</f>
        <v>0.81200331977108287</v>
      </c>
      <c r="K9" s="84">
        <f>IFERROR('1.26 Beer price'!K9/'1.26 Beer price'!$B9,"")</f>
        <v>3.088359321176545</v>
      </c>
      <c r="L9" s="84">
        <f>IFERROR('1.26 Beer price'!L9/'1.26 Beer price'!$B9,"")</f>
        <v>2.1271813261098407</v>
      </c>
      <c r="M9" s="84">
        <f>IFERROR('1.26 Beer price'!M9/'1.26 Beer price'!$B9,"")</f>
        <v>0.53782340853303234</v>
      </c>
      <c r="N9" s="84">
        <f>IFERROR('1.26 Beer price'!N9/'1.26 Beer price'!$B9,"")</f>
        <v>3.6122973280474793</v>
      </c>
      <c r="O9" s="84">
        <f>IFERROR('1.26 Beer price'!O9/'1.26 Beer price'!$B9,"")</f>
        <v>2.1316940737286632</v>
      </c>
      <c r="P9" s="84">
        <f>IFERROR('1.26 Beer price'!P9/'1.26 Beer price'!$B9,"")</f>
        <v>1.4149790726132545</v>
      </c>
      <c r="Q9" s="84">
        <f>IFERROR('1.26 Beer price'!Q9/'1.26 Beer price'!$B9,"")</f>
        <v>0.78470017239137246</v>
      </c>
      <c r="R9" s="84">
        <f>IFERROR('1.26 Beer price'!R9/'1.26 Beer price'!$B9,"")</f>
        <v>0.62000602788030146</v>
      </c>
      <c r="S9" s="84">
        <f>IFERROR('1.26 Beer price'!S9/'1.26 Beer price'!$B9,"")</f>
        <v>0.68215324907598784</v>
      </c>
      <c r="T9" s="84">
        <f>IFERROR('1.26 Beer price'!T9/'1.26 Beer price'!$B9,"")</f>
        <v>2.018334913070555</v>
      </c>
      <c r="U9" s="84">
        <f>IFERROR('1.26 Beer price'!U9/'1.26 Beer price'!$B9,"")</f>
        <v>2.0481500323447572</v>
      </c>
      <c r="V9" s="84">
        <f>IFERROR('1.26 Beer price'!V9/'1.26 Beer price'!$B9,"")</f>
        <v>1.8379345711329789</v>
      </c>
      <c r="W9" s="84">
        <f>IFERROR('1.26 Beer price'!W9/'1.26 Beer price'!$B9,"")</f>
        <v>0.6548312628791042</v>
      </c>
      <c r="X9" s="84">
        <f>IFERROR('1.26 Beer price'!X9/'1.26 Beer price'!$B9,"")</f>
        <v>0.34966839393243676</v>
      </c>
      <c r="Y9" s="84">
        <f>IFERROR('1.26 Beer price'!Y9/'1.26 Beer price'!$B9,"")</f>
        <v>1.045863300545671</v>
      </c>
      <c r="Z9" s="84">
        <f>IFERROR('1.26 Beer price'!Z9/'1.26 Beer price'!$B9,"")</f>
        <v>0.51737716658034649</v>
      </c>
      <c r="AA9" s="84">
        <f>IFERROR('1.26 Beer price'!AA9/'1.26 Beer price'!$B9,"")</f>
        <v>1.1872375071535228</v>
      </c>
      <c r="AB9" s="84">
        <f>IFERROR('1.26 Beer price'!AB9/'1.26 Beer price'!$B9,"")</f>
        <v>0.62318304571259486</v>
      </c>
      <c r="AC9" s="84">
        <f>IFERROR('1.26 Beer price'!AC9/'1.26 Beer price'!$B9,"")</f>
        <v>0.56160338521948283</v>
      </c>
      <c r="AD9" s="84">
        <f>IFERROR('1.26 Beer price'!AD9/'1.26 Beer price'!$B9,"")</f>
        <v>0.52073780705740524</v>
      </c>
      <c r="AE9" s="84">
        <f>IFERROR('1.26 Beer price'!AE9/'1.26 Beer price'!$B9,"")</f>
        <v>0.86925338364680349</v>
      </c>
      <c r="AF9" s="84">
        <f>IFERROR('1.26 Beer price'!AF9/'1.26 Beer price'!$B9,"")</f>
        <v>0.89889045768052767</v>
      </c>
      <c r="AG9" s="84">
        <f>IFERROR('1.26 Beer price'!AG9/'1.26 Beer price'!$B9,"")</f>
        <v>0.60540339462724191</v>
      </c>
      <c r="AH9" s="84">
        <f>IFERROR('1.26 Beer price'!AH9/'1.26 Beer price'!$B9,"")</f>
        <v>0.73455560883913107</v>
      </c>
      <c r="AI9" s="84">
        <f>IFERROR('1.26 Beer price'!AI9/'1.26 Beer price'!$B9,"")</f>
        <v>0.95053439149593399</v>
      </c>
      <c r="AJ9" s="84">
        <f>IFERROR('1.26 Beer price'!AJ9/'1.26 Beer price'!$B9,"")</f>
        <v>0.576137975336107</v>
      </c>
      <c r="AK9" s="84">
        <f>IFERROR('1.26 Beer price'!AK9/'1.26 Beer price'!$B9,"")</f>
        <v>0.60685971838925246</v>
      </c>
      <c r="AL9" s="84">
        <f>IFERROR('1.26 Beer price'!AL9/'1.26 Beer price'!$B9,"")</f>
        <v>0.76046612157616933</v>
      </c>
      <c r="AM9" s="84">
        <f>IFERROR('1.26 Beer price'!AM9/'1.26 Beer price'!$B9,"")</f>
        <v>0.6269562977586165</v>
      </c>
      <c r="AN9" s="84">
        <f>IFERROR('1.26 Beer price'!AN9/'1.26 Beer price'!$B9,"")</f>
        <v>1.2052488244093174</v>
      </c>
      <c r="AO9" s="84">
        <f>IFERROR('1.26 Beer price'!AO9/'1.26 Beer price'!$B9,"")</f>
        <v>0.4689053023065034</v>
      </c>
      <c r="AP9" s="84">
        <f>IFERROR('1.26 Beer price'!AP9/'1.26 Beer price'!$B9,"")</f>
        <v>0.79356505356726392</v>
      </c>
      <c r="AQ9" s="84">
        <f>IFERROR('1.26 Beer price'!AQ9/'1.26 Beer price'!$B9,"")</f>
        <v>0.54508519165037339</v>
      </c>
      <c r="AR9" s="84">
        <f>IFERROR('1.26 Beer price'!AR9/'1.26 Beer price'!$B9,"")</f>
        <v>0.76141870346330209</v>
      </c>
      <c r="AS9" s="84">
        <f>IFERROR('1.26 Beer price'!AS9/'1.26 Beer price'!$B9,"")</f>
        <v>0.70835535270129202</v>
      </c>
      <c r="AT9" s="84">
        <f>IFERROR('1.26 Beer price'!AT9/'1.26 Beer price'!$B9,"")</f>
        <v>0.92187957263171894</v>
      </c>
      <c r="AU9" s="84">
        <f>IFERROR('1.26 Beer price'!AU9/'1.26 Beer price'!$B9,"")</f>
        <v>0.96584025472689272</v>
      </c>
      <c r="AV9" s="84">
        <f>IFERROR('1.26 Beer price'!AV9/'1.26 Beer price'!$B9,"")</f>
        <v>1.1595922496050084</v>
      </c>
      <c r="AW9" s="84">
        <f>IFERROR('1.26 Beer price'!AW9/'1.26 Beer price'!$B9,"")</f>
        <v>1.0544025761751263</v>
      </c>
      <c r="AX9" s="84">
        <f>IFERROR('1.26 Beer price'!AX9/'1.26 Beer price'!$B9,"")</f>
        <v>0.70998853162043107</v>
      </c>
      <c r="AY9" s="84">
        <f>IFERROR('1.26 Beer price'!AY9/'1.26 Beer price'!$B9,"")</f>
        <v>0.91397285277949003</v>
      </c>
      <c r="AZ9" s="84">
        <f>IFERROR('1.26 Beer price'!AZ9/'1.26 Beer price'!$B9,"")</f>
        <v>0.92205567945780875</v>
      </c>
      <c r="BA9" s="84">
        <f>IFERROR('1.26 Beer price'!BA9/'1.26 Beer price'!$B9,"")</f>
        <v>0.72658471871970143</v>
      </c>
      <c r="BB9" s="84">
        <f>IFERROR('1.26 Beer price'!BB9/'1.26 Beer price'!$B9,"")</f>
        <v>0.74214683569970941</v>
      </c>
      <c r="BC9" s="84">
        <f>IFERROR('1.26 Beer price'!BC9/'1.26 Beer price'!$B9,"")</f>
        <v>0.74411533972818966</v>
      </c>
      <c r="BD9" s="84">
        <f>IFERROR('1.26 Beer price'!BD9/'1.26 Beer price'!$B9,"")</f>
        <v>0.75361089664972003</v>
      </c>
      <c r="BE9" s="84">
        <f>IFERROR('1.26 Beer price'!BE9/'1.26 Beer price'!$B9,"")</f>
        <v>1.0362393170847675</v>
      </c>
      <c r="BF9" s="84">
        <f>IFERROR('1.26 Beer price'!BF9/'1.26 Beer price'!$B9,"")</f>
        <v>0.89899124568962996</v>
      </c>
      <c r="BG9" s="84">
        <f>IFERROR('1.26 Beer price'!BG9/'1.26 Beer price'!$B9,"")</f>
        <v>1.8747409593114648</v>
      </c>
      <c r="BH9" s="84" t="str">
        <f>IFERROR('1.26 Beer price'!BH9/'1.26 Beer price'!$B9,"")</f>
        <v/>
      </c>
      <c r="BI9" s="84">
        <f>IFERROR('1.26 Beer price'!BI9/'1.26 Beer price'!$B9,"")</f>
        <v>3.5549543418547698</v>
      </c>
      <c r="BJ9" s="84">
        <f>IFERROR('1.26 Beer price'!BJ9/'1.26 Beer price'!$B9,"")</f>
        <v>1.5225747400632597</v>
      </c>
      <c r="BK9" s="84">
        <f>IFERROR('1.26 Beer price'!BK9/'1.26 Beer price'!$B9,"")</f>
        <v>2.268318440274387</v>
      </c>
      <c r="BL9" s="84">
        <f>IFERROR('1.26 Beer price'!BL9/'1.26 Beer price'!$B9,"")</f>
        <v>0.67767686770345736</v>
      </c>
      <c r="BM9" s="84" t="str">
        <f>IFERROR('1.26 Beer price'!BM9/'1.26 Beer price'!$B9,"")</f>
        <v/>
      </c>
      <c r="BN9" s="84">
        <f>IFERROR('1.26 Beer price'!BN9/'1.26 Beer price'!$B9,"")</f>
        <v>0.65718217794431955</v>
      </c>
      <c r="BO9" s="84">
        <f>IFERROR('1.26 Beer price'!BO9/'1.26 Beer price'!$B9,"")</f>
        <v>1.1588419624467221</v>
      </c>
      <c r="BP9" s="84">
        <f>IFERROR('1.26 Beer price'!BP9/'1.26 Beer price'!$B9,"")</f>
        <v>4.4500569701789257</v>
      </c>
      <c r="BQ9" s="84">
        <f>IFERROR('1.26 Beer price'!BQ9/'1.26 Beer price'!$B9,"")</f>
        <v>1.2364773498862107</v>
      </c>
      <c r="BR9" s="84">
        <f>IFERROR('1.26 Beer price'!BR9/'1.26 Beer price'!$B9,"")</f>
        <v>1.9788465080962498</v>
      </c>
      <c r="BS9" s="84">
        <f>IFERROR('1.26 Beer price'!BS9/'1.26 Beer price'!$B9,"")</f>
        <v>1.1661283239296356</v>
      </c>
      <c r="BT9" s="84">
        <f>IFERROR('1.26 Beer price'!BT9/'1.26 Beer price'!$B9,"")</f>
        <v>1.9827016570708094</v>
      </c>
      <c r="BU9" s="84">
        <f>IFERROR('1.26 Beer price'!BU9/'1.26 Beer price'!$B9,"")</f>
        <v>1.6544967115291351</v>
      </c>
      <c r="BV9" s="84">
        <f>IFERROR('1.26 Beer price'!BV9/'1.26 Beer price'!$B9,"")</f>
        <v>2.0864934232511887</v>
      </c>
      <c r="BW9" s="84">
        <f>IFERROR('1.26 Beer price'!BW9/'1.26 Beer price'!$B9,"")</f>
        <v>2.1492609420602249</v>
      </c>
      <c r="BX9" s="84">
        <f>IFERROR('1.26 Beer price'!BX9/'1.26 Beer price'!$B9,"")</f>
        <v>2.1057972292236835</v>
      </c>
      <c r="BY9" s="84">
        <f>IFERROR('1.26 Beer price'!BY9/'1.26 Beer price'!$B9,"")</f>
        <v>1.6532298297777526</v>
      </c>
      <c r="BZ9" s="84">
        <f>IFERROR('1.26 Beer price'!BZ9/'1.26 Beer price'!$B9,"")</f>
        <v>1.3392385526911472</v>
      </c>
      <c r="CA9" s="84">
        <f>IFERROR('1.26 Beer price'!CA9/'1.26 Beer price'!$B9,"")</f>
        <v>2.6796544935647555</v>
      </c>
      <c r="CB9" s="84">
        <f>IFERROR('1.26 Beer price'!CB9/'1.26 Beer price'!$B9,"")</f>
        <v>3.0260427172484574</v>
      </c>
      <c r="CC9" s="84">
        <f>IFERROR('1.26 Beer price'!CC9/'1.26 Beer price'!$B9,"")</f>
        <v>2.0100223104624679</v>
      </c>
      <c r="CD9" s="84">
        <f>IFERROR('1.26 Beer price'!CD9/'1.26 Beer price'!$B9,"")</f>
        <v>1.5469121057244448</v>
      </c>
      <c r="CE9" s="84">
        <f>IFERROR('1.26 Beer price'!CE9/'1.26 Beer price'!$B9,"")</f>
        <v>4.0801839791636878</v>
      </c>
      <c r="CF9" s="84">
        <f>IFERROR('1.26 Beer price'!CF9/'1.26 Beer price'!$B9,"")</f>
        <v>1.5436962260083336</v>
      </c>
      <c r="CG9" s="84">
        <f>IFERROR('1.26 Beer price'!CG9/'1.26 Beer price'!$B9,"")</f>
        <v>2.3235101911441807</v>
      </c>
      <c r="CH9" s="84">
        <f>IFERROR('1.26 Beer price'!CH9/'1.26 Beer price'!$B9,"")</f>
        <v>2.4083806220544264</v>
      </c>
      <c r="CI9" s="84">
        <f>IFERROR('1.26 Beer price'!CI9/'1.26 Beer price'!$B9,"")</f>
        <v>2.7322596924449529</v>
      </c>
      <c r="CJ9" s="84">
        <f>IFERROR('1.26 Beer price'!CJ9/'1.26 Beer price'!$B9,"")</f>
        <v>1.7651320064294189</v>
      </c>
      <c r="CK9" s="84">
        <f>IFERROR('1.26 Beer price'!CK9/'1.26 Beer price'!$B9,"")</f>
        <v>2.8405021476563075</v>
      </c>
      <c r="CL9" s="84">
        <f>IFERROR('1.26 Beer price'!CL9/'1.26 Beer price'!$B9,"")</f>
        <v>1.65747518773981</v>
      </c>
      <c r="CM9" s="84">
        <f>IFERROR('1.26 Beer price'!CM9/'1.26 Beer price'!$B9,"")</f>
        <v>0.48795928630109936</v>
      </c>
      <c r="CN9" s="84">
        <f>IFERROR('1.26 Beer price'!CN9/'1.26 Beer price'!$B9,"")</f>
        <v>1.0323346480336977</v>
      </c>
      <c r="CO9" s="84">
        <f>IFERROR('1.26 Beer price'!CO9/'1.26 Beer price'!$B9,"")</f>
        <v>0.62445958192017992</v>
      </c>
      <c r="CP9" s="84">
        <f>IFERROR('1.26 Beer price'!CP9/'1.26 Beer price'!$B9,"")</f>
        <v>0.54514845717219085</v>
      </c>
      <c r="CR9" s="88"/>
    </row>
    <row r="10" spans="1:96" x14ac:dyDescent="0.25">
      <c r="A10" s="78" t="s">
        <v>31</v>
      </c>
      <c r="B10" s="84">
        <f>IFERROR('1.26 Beer price'!B10/'1.26 Beer price'!$B10,"")</f>
        <v>1</v>
      </c>
      <c r="C10" s="84">
        <f>IFERROR('1.26 Beer price'!C10/'1.26 Beer price'!$B10,"")</f>
        <v>0.65130185362516091</v>
      </c>
      <c r="D10" s="84">
        <f>IFERROR('1.26 Beer price'!D10/'1.26 Beer price'!$B10,"")</f>
        <v>1.1611739161965493</v>
      </c>
      <c r="E10" s="84">
        <f>IFERROR('1.26 Beer price'!E10/'1.26 Beer price'!$B10,"")</f>
        <v>0.30175918392645112</v>
      </c>
      <c r="F10" s="84">
        <f>IFERROR('1.26 Beer price'!F10/'1.26 Beer price'!$B10,"")</f>
        <v>2.024354813039432</v>
      </c>
      <c r="G10" s="84">
        <f>IFERROR('1.26 Beer price'!G10/'1.26 Beer price'!$B10,"")</f>
        <v>0.85717342868305713</v>
      </c>
      <c r="H10" s="84">
        <f>IFERROR('1.26 Beer price'!H10/'1.26 Beer price'!$B10,"")</f>
        <v>1.2204460530722714</v>
      </c>
      <c r="I10" s="84">
        <f>IFERROR('1.26 Beer price'!I10/'1.26 Beer price'!$B10,"")</f>
        <v>2.2902024772439744</v>
      </c>
      <c r="J10" s="84">
        <f>IFERROR('1.26 Beer price'!J10/'1.26 Beer price'!$B10,"")</f>
        <v>0.7805686301311654</v>
      </c>
      <c r="K10" s="84">
        <f>IFERROR('1.26 Beer price'!K10/'1.26 Beer price'!$B10,"")</f>
        <v>3.077780158633959</v>
      </c>
      <c r="L10" s="84">
        <f>IFERROR('1.26 Beer price'!L10/'1.26 Beer price'!$B10,"")</f>
        <v>1.9452784531550793</v>
      </c>
      <c r="M10" s="84">
        <f>IFERROR('1.26 Beer price'!M10/'1.26 Beer price'!$B10,"")</f>
        <v>0.55699802202445448</v>
      </c>
      <c r="N10" s="84">
        <f>IFERROR('1.26 Beer price'!N10/'1.26 Beer price'!$B10,"")</f>
        <v>3.7225635728669562</v>
      </c>
      <c r="O10" s="84">
        <f>IFERROR('1.26 Beer price'!O10/'1.26 Beer price'!$B10,"")</f>
        <v>1.7252499247761355</v>
      </c>
      <c r="P10" s="84">
        <f>IFERROR('1.26 Beer price'!P10/'1.26 Beer price'!$B10,"")</f>
        <v>1.4153361372028339</v>
      </c>
      <c r="Q10" s="84">
        <f>IFERROR('1.26 Beer price'!Q10/'1.26 Beer price'!$B10,"")</f>
        <v>0.80421838246564192</v>
      </c>
      <c r="R10" s="84">
        <f>IFERROR('1.26 Beer price'!R10/'1.26 Beer price'!$B10,"")</f>
        <v>0.65617873535408067</v>
      </c>
      <c r="S10" s="84">
        <f>IFERROR('1.26 Beer price'!S10/'1.26 Beer price'!$B10,"")</f>
        <v>0.65048176602760954</v>
      </c>
      <c r="T10" s="84">
        <f>IFERROR('1.26 Beer price'!T10/'1.26 Beer price'!$B10,"")</f>
        <v>1.9176784326592882</v>
      </c>
      <c r="U10" s="84">
        <f>IFERROR('1.26 Beer price'!U10/'1.26 Beer price'!$B10,"")</f>
        <v>1.9484901699257668</v>
      </c>
      <c r="V10" s="84">
        <f>IFERROR('1.26 Beer price'!V10/'1.26 Beer price'!$B10,"")</f>
        <v>1.717933918487565</v>
      </c>
      <c r="W10" s="84">
        <f>IFERROR('1.26 Beer price'!W10/'1.26 Beer price'!$B10,"")</f>
        <v>0.7201187130944664</v>
      </c>
      <c r="X10" s="84">
        <f>IFERROR('1.26 Beer price'!X10/'1.26 Beer price'!$B10,"")</f>
        <v>0.41167017782529319</v>
      </c>
      <c r="Y10" s="84">
        <f>IFERROR('1.26 Beer price'!Y10/'1.26 Beer price'!$B10,"")</f>
        <v>1.0282562663628678</v>
      </c>
      <c r="Z10" s="84">
        <f>IFERROR('1.26 Beer price'!Z10/'1.26 Beer price'!$B10,"")</f>
        <v>0.54585444107220527</v>
      </c>
      <c r="AA10" s="84">
        <f>IFERROR('1.26 Beer price'!AA10/'1.26 Beer price'!$B10,"")</f>
        <v>1.2604084145045109</v>
      </c>
      <c r="AB10" s="84">
        <f>IFERROR('1.26 Beer price'!AB10/'1.26 Beer price'!$B10,"")</f>
        <v>0.71257462953144368</v>
      </c>
      <c r="AC10" s="84">
        <f>IFERROR('1.26 Beer price'!AC10/'1.26 Beer price'!$B10,"")</f>
        <v>0.70403468800262503</v>
      </c>
      <c r="AD10" s="84">
        <f>IFERROR('1.26 Beer price'!AD10/'1.26 Beer price'!$B10,"")</f>
        <v>0.65633378704012835</v>
      </c>
      <c r="AE10" s="84">
        <f>IFERROR('1.26 Beer price'!AE10/'1.26 Beer price'!$B10,"")</f>
        <v>0.89224106243705537</v>
      </c>
      <c r="AF10" s="84">
        <f>IFERROR('1.26 Beer price'!AF10/'1.26 Beer price'!$B10,"")</f>
        <v>0.92930538136091423</v>
      </c>
      <c r="AG10" s="84">
        <f>IFERROR('1.26 Beer price'!AG10/'1.26 Beer price'!$B10,"")</f>
        <v>0.65379553351297648</v>
      </c>
      <c r="AH10" s="84">
        <f>IFERROR('1.26 Beer price'!AH10/'1.26 Beer price'!$B10,"")</f>
        <v>0.76139237945791149</v>
      </c>
      <c r="AI10" s="84">
        <f>IFERROR('1.26 Beer price'!AI10/'1.26 Beer price'!$B10,"")</f>
        <v>1.0581579974843178</v>
      </c>
      <c r="AJ10" s="84">
        <f>IFERROR('1.26 Beer price'!AJ10/'1.26 Beer price'!$B10,"")</f>
        <v>0.59688530934135597</v>
      </c>
      <c r="AK10" s="84">
        <f>IFERROR('1.26 Beer price'!AK10/'1.26 Beer price'!$B10,"")</f>
        <v>0.68064183246775467</v>
      </c>
      <c r="AL10" s="84">
        <f>IFERROR('1.26 Beer price'!AL10/'1.26 Beer price'!$B10,"")</f>
        <v>0.80516022516134389</v>
      </c>
      <c r="AM10" s="84">
        <f>IFERROR('1.26 Beer price'!AM10/'1.26 Beer price'!$B10,"")</f>
        <v>0.64596433984774637</v>
      </c>
      <c r="AN10" s="84">
        <f>IFERROR('1.26 Beer price'!AN10/'1.26 Beer price'!$B10,"")</f>
        <v>1.2093801805522997</v>
      </c>
      <c r="AO10" s="84">
        <f>IFERROR('1.26 Beer price'!AO10/'1.26 Beer price'!$B10,"")</f>
        <v>0.49673225564277235</v>
      </c>
      <c r="AP10" s="84">
        <f>IFERROR('1.26 Beer price'!AP10/'1.26 Beer price'!$B10,"")</f>
        <v>0.84355390938628372</v>
      </c>
      <c r="AQ10" s="84">
        <f>IFERROR('1.26 Beer price'!AQ10/'1.26 Beer price'!$B10,"")</f>
        <v>0.61522923830791043</v>
      </c>
      <c r="AR10" s="84">
        <f>IFERROR('1.26 Beer price'!AR10/'1.26 Beer price'!$B10,"")</f>
        <v>0.88829110936756328</v>
      </c>
      <c r="AS10" s="84">
        <f>IFERROR('1.26 Beer price'!AS10/'1.26 Beer price'!$B10,"")</f>
        <v>0.76319983911241096</v>
      </c>
      <c r="AT10" s="84">
        <f>IFERROR('1.26 Beer price'!AT10/'1.26 Beer price'!$B10,"")</f>
        <v>0.90851154842474946</v>
      </c>
      <c r="AU10" s="84">
        <f>IFERROR('1.26 Beer price'!AU10/'1.26 Beer price'!$B10,"")</f>
        <v>1.0077719869364152</v>
      </c>
      <c r="AV10" s="84">
        <f>IFERROR('1.26 Beer price'!AV10/'1.26 Beer price'!$B10,"")</f>
        <v>1.16952935302377</v>
      </c>
      <c r="AW10" s="84">
        <f>IFERROR('1.26 Beer price'!AW10/'1.26 Beer price'!$B10,"")</f>
        <v>1.055461308772204</v>
      </c>
      <c r="AX10" s="84">
        <f>IFERROR('1.26 Beer price'!AX10/'1.26 Beer price'!$B10,"")</f>
        <v>0.68363033819251562</v>
      </c>
      <c r="AY10" s="84">
        <f>IFERROR('1.26 Beer price'!AY10/'1.26 Beer price'!$B10,"")</f>
        <v>0.94997067007735858</v>
      </c>
      <c r="AZ10" s="84">
        <f>IFERROR('1.26 Beer price'!AZ10/'1.26 Beer price'!$B10,"")</f>
        <v>0.96563280150385944</v>
      </c>
      <c r="BA10" s="84">
        <f>IFERROR('1.26 Beer price'!BA10/'1.26 Beer price'!$B10,"")</f>
        <v>0.71758394648401247</v>
      </c>
      <c r="BB10" s="84">
        <f>IFERROR('1.26 Beer price'!BB10/'1.26 Beer price'!$B10,"")</f>
        <v>0.85905681874365092</v>
      </c>
      <c r="BC10" s="84">
        <f>IFERROR('1.26 Beer price'!BC10/'1.26 Beer price'!$B10,"")</f>
        <v>0.98153613060732658</v>
      </c>
      <c r="BD10" s="84">
        <f>IFERROR('1.26 Beer price'!BD10/'1.26 Beer price'!$B10,"")</f>
        <v>0.73249436902614551</v>
      </c>
      <c r="BE10" s="84">
        <f>IFERROR('1.26 Beer price'!BE10/'1.26 Beer price'!$B10,"")</f>
        <v>1.2259095106642812</v>
      </c>
      <c r="BF10" s="84">
        <f>IFERROR('1.26 Beer price'!BF10/'1.26 Beer price'!$B10,"")</f>
        <v>0.94913100556214602</v>
      </c>
      <c r="BG10" s="84">
        <f>IFERROR('1.26 Beer price'!BG10/'1.26 Beer price'!$B10,"")</f>
        <v>1.9408177354180134</v>
      </c>
      <c r="BH10" s="84" t="str">
        <f>IFERROR('1.26 Beer price'!BH10/'1.26 Beer price'!$B10,"")</f>
        <v/>
      </c>
      <c r="BI10" s="84">
        <f>IFERROR('1.26 Beer price'!BI10/'1.26 Beer price'!$B10,"")</f>
        <v>3.9226976203276696</v>
      </c>
      <c r="BJ10" s="84">
        <f>IFERROR('1.26 Beer price'!BJ10/'1.26 Beer price'!$B10,"")</f>
        <v>1.5112530027491067</v>
      </c>
      <c r="BK10" s="84">
        <f>IFERROR('1.26 Beer price'!BK10/'1.26 Beer price'!$B10,"")</f>
        <v>2.3057575833865083</v>
      </c>
      <c r="BL10" s="84">
        <f>IFERROR('1.26 Beer price'!BL10/'1.26 Beer price'!$B10,"")</f>
        <v>0.79900071966481501</v>
      </c>
      <c r="BM10" s="84" t="str">
        <f>IFERROR('1.26 Beer price'!BM10/'1.26 Beer price'!$B10,"")</f>
        <v/>
      </c>
      <c r="BN10" s="84">
        <f>IFERROR('1.26 Beer price'!BN10/'1.26 Beer price'!$B10,"")</f>
        <v>0.61079495728036115</v>
      </c>
      <c r="BO10" s="84">
        <f>IFERROR('1.26 Beer price'!BO10/'1.26 Beer price'!$B10,"")</f>
        <v>1.3731377316388795</v>
      </c>
      <c r="BP10" s="84">
        <f>IFERROR('1.26 Beer price'!BP10/'1.26 Beer price'!$B10,"")</f>
        <v>6.052935911147733</v>
      </c>
      <c r="BQ10" s="84">
        <f>IFERROR('1.26 Beer price'!BQ10/'1.26 Beer price'!$B10,"")</f>
        <v>1.2218806603674681</v>
      </c>
      <c r="BR10" s="84">
        <f>IFERROR('1.26 Beer price'!BR10/'1.26 Beer price'!$B10,"")</f>
        <v>1.8996574762987219</v>
      </c>
      <c r="BS10" s="84">
        <f>IFERROR('1.26 Beer price'!BS10/'1.26 Beer price'!$B10,"")</f>
        <v>1.1561048512264605</v>
      </c>
      <c r="BT10" s="84">
        <f>IFERROR('1.26 Beer price'!BT10/'1.26 Beer price'!$B10,"")</f>
        <v>1.918924753342218</v>
      </c>
      <c r="BU10" s="84">
        <f>IFERROR('1.26 Beer price'!BU10/'1.26 Beer price'!$B10,"")</f>
        <v>1.704015948434094</v>
      </c>
      <c r="BV10" s="84">
        <f>IFERROR('1.26 Beer price'!BV10/'1.26 Beer price'!$B10,"")</f>
        <v>2.1236215713696667</v>
      </c>
      <c r="BW10" s="84">
        <f>IFERROR('1.26 Beer price'!BW10/'1.26 Beer price'!$B10,"")</f>
        <v>2.2475018012062358</v>
      </c>
      <c r="BX10" s="84">
        <f>IFERROR('1.26 Beer price'!BX10/'1.26 Beer price'!$B10,"")</f>
        <v>2.2033488446081662</v>
      </c>
      <c r="BY10" s="84">
        <f>IFERROR('1.26 Beer price'!BY10/'1.26 Beer price'!$B10,"")</f>
        <v>1.6683170893680259</v>
      </c>
      <c r="BZ10" s="84">
        <f>IFERROR('1.26 Beer price'!BZ10/'1.26 Beer price'!$B10,"")</f>
        <v>1.3772056087451385</v>
      </c>
      <c r="CA10" s="84">
        <f>IFERROR('1.26 Beer price'!CA10/'1.26 Beer price'!$B10,"")</f>
        <v>2.8078785318224373</v>
      </c>
      <c r="CB10" s="84">
        <f>IFERROR('1.26 Beer price'!CB10/'1.26 Beer price'!$B10,"")</f>
        <v>3.1125284515678557</v>
      </c>
      <c r="CC10" s="84">
        <f>IFERROR('1.26 Beer price'!CC10/'1.26 Beer price'!$B10,"")</f>
        <v>2.0667211357351194</v>
      </c>
      <c r="CD10" s="84">
        <f>IFERROR('1.26 Beer price'!CD10/'1.26 Beer price'!$B10,"")</f>
        <v>1.5804123506460639</v>
      </c>
      <c r="CE10" s="84">
        <f>IFERROR('1.26 Beer price'!CE10/'1.26 Beer price'!$B10,"")</f>
        <v>4.0402118680017391</v>
      </c>
      <c r="CF10" s="84">
        <f>IFERROR('1.26 Beer price'!CF10/'1.26 Beer price'!$B10,"")</f>
        <v>1.6136321998001035</v>
      </c>
      <c r="CG10" s="84">
        <f>IFERROR('1.26 Beer price'!CG10/'1.26 Beer price'!$B10,"")</f>
        <v>2.3912670085616559</v>
      </c>
      <c r="CH10" s="84">
        <f>IFERROR('1.26 Beer price'!CH10/'1.26 Beer price'!$B10,"")</f>
        <v>2.3948359714763359</v>
      </c>
      <c r="CI10" s="84">
        <f>IFERROR('1.26 Beer price'!CI10/'1.26 Beer price'!$B10,"")</f>
        <v>2.8561485986154076</v>
      </c>
      <c r="CJ10" s="84">
        <f>IFERROR('1.26 Beer price'!CJ10/'1.26 Beer price'!$B10,"")</f>
        <v>1.6272195812897974</v>
      </c>
      <c r="CK10" s="84">
        <f>IFERROR('1.26 Beer price'!CK10/'1.26 Beer price'!$B10,"")</f>
        <v>2.3502608837655314</v>
      </c>
      <c r="CL10" s="84">
        <f>IFERROR('1.26 Beer price'!CL10/'1.26 Beer price'!$B10,"")</f>
        <v>1.6350355345420962</v>
      </c>
      <c r="CM10" s="84">
        <f>IFERROR('1.26 Beer price'!CM10/'1.26 Beer price'!$B10,"")</f>
        <v>0.45329002604476465</v>
      </c>
      <c r="CN10" s="84">
        <f>IFERROR('1.26 Beer price'!CN10/'1.26 Beer price'!$B10,"")</f>
        <v>0.77436148931649695</v>
      </c>
      <c r="CO10" s="84">
        <f>IFERROR('1.26 Beer price'!CO10/'1.26 Beer price'!$B10,"")</f>
        <v>0.55759832626505368</v>
      </c>
      <c r="CP10" s="84">
        <f>IFERROR('1.26 Beer price'!CP10/'1.26 Beer price'!$B10,"")</f>
        <v>0.52570978934880364</v>
      </c>
      <c r="CR10" s="88"/>
    </row>
    <row r="11" spans="1:96" x14ac:dyDescent="0.25">
      <c r="A11" s="78" t="s">
        <v>32</v>
      </c>
      <c r="B11" s="84">
        <f>IFERROR('1.26 Beer price'!B11/'1.26 Beer price'!$B11,"")</f>
        <v>1</v>
      </c>
      <c r="C11" s="84">
        <f>IFERROR('1.26 Beer price'!C11/'1.26 Beer price'!$B11,"")</f>
        <v>0.68335045806123385</v>
      </c>
      <c r="D11" s="84">
        <f>IFERROR('1.26 Beer price'!D11/'1.26 Beer price'!$B11,"")</f>
        <v>1.2640992641290223</v>
      </c>
      <c r="E11" s="84">
        <f>IFERROR('1.26 Beer price'!E11/'1.26 Beer price'!$B11,"")</f>
        <v>0.32509730883480692</v>
      </c>
      <c r="F11" s="84">
        <f>IFERROR('1.26 Beer price'!F11/'1.26 Beer price'!$B11,"")</f>
        <v>1.9770293599330442</v>
      </c>
      <c r="G11" s="84">
        <f>IFERROR('1.26 Beer price'!G11/'1.26 Beer price'!$B11,"")</f>
        <v>0.82279963750632779</v>
      </c>
      <c r="H11" s="84">
        <f>IFERROR('1.26 Beer price'!H11/'1.26 Beer price'!$B11,"")</f>
        <v>1.2187970054441422</v>
      </c>
      <c r="I11" s="84">
        <f>IFERROR('1.26 Beer price'!I11/'1.26 Beer price'!$B11,"")</f>
        <v>2.6284611470112207</v>
      </c>
      <c r="J11" s="84">
        <f>IFERROR('1.26 Beer price'!J11/'1.26 Beer price'!$B11,"")</f>
        <v>0.69775716746000449</v>
      </c>
      <c r="K11" s="84">
        <f>IFERROR('1.26 Beer price'!K11/'1.26 Beer price'!$B11,"")</f>
        <v>3.014811498398954</v>
      </c>
      <c r="L11" s="84">
        <f>IFERROR('1.26 Beer price'!L11/'1.26 Beer price'!$B11,"")</f>
        <v>1.8988850417868866</v>
      </c>
      <c r="M11" s="84">
        <f>IFERROR('1.26 Beer price'!M11/'1.26 Beer price'!$B11,"")</f>
        <v>0.5956058918054028</v>
      </c>
      <c r="N11" s="84">
        <f>IFERROR('1.26 Beer price'!N11/'1.26 Beer price'!$B11,"")</f>
        <v>3.7618093129182775</v>
      </c>
      <c r="O11" s="84">
        <f>IFERROR('1.26 Beer price'!O11/'1.26 Beer price'!$B11,"")</f>
        <v>1.5919681966787171</v>
      </c>
      <c r="P11" s="84">
        <f>IFERROR('1.26 Beer price'!P11/'1.26 Beer price'!$B11,"")</f>
        <v>1.4075773119788066</v>
      </c>
      <c r="Q11" s="84">
        <f>IFERROR('1.26 Beer price'!Q11/'1.26 Beer price'!$B11,"")</f>
        <v>0.83244994264694372</v>
      </c>
      <c r="R11" s="84">
        <f>IFERROR('1.26 Beer price'!R11/'1.26 Beer price'!$B11,"")</f>
        <v>0.64942593330021958</v>
      </c>
      <c r="S11" s="84">
        <f>IFERROR('1.26 Beer price'!S11/'1.26 Beer price'!$B11,"")</f>
        <v>0.66171079318999904</v>
      </c>
      <c r="T11" s="84">
        <f>IFERROR('1.26 Beer price'!T11/'1.26 Beer price'!$B11,"")</f>
        <v>1.8724550396723714</v>
      </c>
      <c r="U11" s="84">
        <f>IFERROR('1.26 Beer price'!U11/'1.26 Beer price'!$B11,"")</f>
        <v>1.9074312743192106</v>
      </c>
      <c r="V11" s="84">
        <f>IFERROR('1.26 Beer price'!V11/'1.26 Beer price'!$B11,"")</f>
        <v>1.6545261930266808</v>
      </c>
      <c r="W11" s="84">
        <f>IFERROR('1.26 Beer price'!W11/'1.26 Beer price'!$B11,"")</f>
        <v>0.65201963110374439</v>
      </c>
      <c r="X11" s="84">
        <f>IFERROR('1.26 Beer price'!X11/'1.26 Beer price'!$B11,"")</f>
        <v>0.3790670895007236</v>
      </c>
      <c r="Y11" s="84">
        <f>IFERROR('1.26 Beer price'!Y11/'1.26 Beer price'!$B11,"")</f>
        <v>0.97876528473017166</v>
      </c>
      <c r="Z11" s="84">
        <f>IFERROR('1.26 Beer price'!Z11/'1.26 Beer price'!$B11,"")</f>
        <v>0.53643594356319635</v>
      </c>
      <c r="AA11" s="84">
        <f>IFERROR('1.26 Beer price'!AA11/'1.26 Beer price'!$B11,"")</f>
        <v>1.2809024170670247</v>
      </c>
      <c r="AB11" s="84">
        <f>IFERROR('1.26 Beer price'!AB11/'1.26 Beer price'!$B11,"")</f>
        <v>0.67206049954884794</v>
      </c>
      <c r="AC11" s="84">
        <f>IFERROR('1.26 Beer price'!AC11/'1.26 Beer price'!$B11,"")</f>
        <v>0.68520262432882506</v>
      </c>
      <c r="AD11" s="84">
        <f>IFERROR('1.26 Beer price'!AD11/'1.26 Beer price'!$B11,"")</f>
        <v>0.61585460814709836</v>
      </c>
      <c r="AE11" s="84">
        <f>IFERROR('1.26 Beer price'!AE11/'1.26 Beer price'!$B11,"")</f>
        <v>0.81582887740067811</v>
      </c>
      <c r="AF11" s="84">
        <f>IFERROR('1.26 Beer price'!AF11/'1.26 Beer price'!$B11,"")</f>
        <v>0.82276253335704119</v>
      </c>
      <c r="AG11" s="84">
        <f>IFERROR('1.26 Beer price'!AG11/'1.26 Beer price'!$B11,"")</f>
        <v>0.6278038889024119</v>
      </c>
      <c r="AH11" s="84">
        <f>IFERROR('1.26 Beer price'!AH11/'1.26 Beer price'!$B11,"")</f>
        <v>0.80601553414510763</v>
      </c>
      <c r="AI11" s="84">
        <f>IFERROR('1.26 Beer price'!AI11/'1.26 Beer price'!$B11,"")</f>
        <v>0.85943996298479908</v>
      </c>
      <c r="AJ11" s="84">
        <f>IFERROR('1.26 Beer price'!AJ11/'1.26 Beer price'!$B11,"")</f>
        <v>0.56224431764602467</v>
      </c>
      <c r="AK11" s="84">
        <f>IFERROR('1.26 Beer price'!AK11/'1.26 Beer price'!$B11,"")</f>
        <v>0.63621386031069671</v>
      </c>
      <c r="AL11" s="84">
        <f>IFERROR('1.26 Beer price'!AL11/'1.26 Beer price'!$B11,"")</f>
        <v>0.73390887028978369</v>
      </c>
      <c r="AM11" s="84">
        <f>IFERROR('1.26 Beer price'!AM11/'1.26 Beer price'!$B11,"")</f>
        <v>0.66504123373820823</v>
      </c>
      <c r="AN11" s="84">
        <f>IFERROR('1.26 Beer price'!AN11/'1.26 Beer price'!$B11,"")</f>
        <v>1.2503839014079117</v>
      </c>
      <c r="AO11" s="84">
        <f>IFERROR('1.26 Beer price'!AO11/'1.26 Beer price'!$B11,"")</f>
        <v>0.39133722348929306</v>
      </c>
      <c r="AP11" s="84">
        <f>IFERROR('1.26 Beer price'!AP11/'1.26 Beer price'!$B11,"")</f>
        <v>0.87642495066885673</v>
      </c>
      <c r="AQ11" s="84">
        <f>IFERROR('1.26 Beer price'!AQ11/'1.26 Beer price'!$B11,"")</f>
        <v>0.56892027288103419</v>
      </c>
      <c r="AR11" s="84">
        <f>IFERROR('1.26 Beer price'!AR11/'1.26 Beer price'!$B11,"")</f>
        <v>1.1869709336296037</v>
      </c>
      <c r="AS11" s="84">
        <f>IFERROR('1.26 Beer price'!AS11/'1.26 Beer price'!$B11,"")</f>
        <v>0.78934534164418102</v>
      </c>
      <c r="AT11" s="84">
        <f>IFERROR('1.26 Beer price'!AT11/'1.26 Beer price'!$B11,"")</f>
        <v>0.88828742413971706</v>
      </c>
      <c r="AU11" s="84">
        <f>IFERROR('1.26 Beer price'!AU11/'1.26 Beer price'!$B11,"")</f>
        <v>1.0069656567049856</v>
      </c>
      <c r="AV11" s="84">
        <f>IFERROR('1.26 Beer price'!AV11/'1.26 Beer price'!$B11,"")</f>
        <v>1.1389760656438048</v>
      </c>
      <c r="AW11" s="84">
        <f>IFERROR('1.26 Beer price'!AW11/'1.26 Beer price'!$B11,"")</f>
        <v>1.0694301441471252</v>
      </c>
      <c r="AX11" s="84">
        <f>IFERROR('1.26 Beer price'!AX11/'1.26 Beer price'!$B11,"")</f>
        <v>0.80369390830466469</v>
      </c>
      <c r="AY11" s="84">
        <f>IFERROR('1.26 Beer price'!AY11/'1.26 Beer price'!$B11,"")</f>
        <v>1.0272617205632144</v>
      </c>
      <c r="AZ11" s="84">
        <f>IFERROR('1.26 Beer price'!AZ11/'1.26 Beer price'!$B11,"")</f>
        <v>0.86409118855636324</v>
      </c>
      <c r="BA11" s="84">
        <f>IFERROR('1.26 Beer price'!BA11/'1.26 Beer price'!$B11,"")</f>
        <v>0.7245294091442831</v>
      </c>
      <c r="BB11" s="84">
        <f>IFERROR('1.26 Beer price'!BB11/'1.26 Beer price'!$B11,"")</f>
        <v>0.92774425002522631</v>
      </c>
      <c r="BC11" s="84">
        <f>IFERROR('1.26 Beer price'!BC11/'1.26 Beer price'!$B11,"")</f>
        <v>1.5142912414019631</v>
      </c>
      <c r="BD11" s="84">
        <f>IFERROR('1.26 Beer price'!BD11/'1.26 Beer price'!$B11,"")</f>
        <v>0.76824396900442982</v>
      </c>
      <c r="BE11" s="84">
        <f>IFERROR('1.26 Beer price'!BE11/'1.26 Beer price'!$B11,"")</f>
        <v>1.2216890074320528</v>
      </c>
      <c r="BF11" s="84">
        <f>IFERROR('1.26 Beer price'!BF11/'1.26 Beer price'!$B11,"")</f>
        <v>0.9866609699477954</v>
      </c>
      <c r="BG11" s="84">
        <f>IFERROR('1.26 Beer price'!BG11/'1.26 Beer price'!$B11,"")</f>
        <v>2.0349287459401055</v>
      </c>
      <c r="BH11" s="84" t="str">
        <f>IFERROR('1.26 Beer price'!BH11/'1.26 Beer price'!$B11,"")</f>
        <v/>
      </c>
      <c r="BI11" s="84">
        <f>IFERROR('1.26 Beer price'!BI11/'1.26 Beer price'!$B11,"")</f>
        <v>3.7589510179680787</v>
      </c>
      <c r="BJ11" s="84">
        <f>IFERROR('1.26 Beer price'!BJ11/'1.26 Beer price'!$B11,"")</f>
        <v>1.4290430452630751</v>
      </c>
      <c r="BK11" s="84">
        <f>IFERROR('1.26 Beer price'!BK11/'1.26 Beer price'!$B11,"")</f>
        <v>2.32763905626528</v>
      </c>
      <c r="BL11" s="84">
        <f>IFERROR('1.26 Beer price'!BL11/'1.26 Beer price'!$B11,"")</f>
        <v>0.7302383277361939</v>
      </c>
      <c r="BM11" s="84" t="str">
        <f>IFERROR('1.26 Beer price'!BM11/'1.26 Beer price'!$B11,"")</f>
        <v/>
      </c>
      <c r="BN11" s="84">
        <f>IFERROR('1.26 Beer price'!BN11/'1.26 Beer price'!$B11,"")</f>
        <v>0.6617758265307756</v>
      </c>
      <c r="BO11" s="84">
        <f>IFERROR('1.26 Beer price'!BO11/'1.26 Beer price'!$B11,"")</f>
        <v>1.4900592877134129</v>
      </c>
      <c r="BP11" s="84">
        <f>IFERROR('1.26 Beer price'!BP11/'1.26 Beer price'!$B11,"")</f>
        <v>6.2948003446379719</v>
      </c>
      <c r="BQ11" s="84">
        <f>IFERROR('1.26 Beer price'!BQ11/'1.26 Beer price'!$B11,"")</f>
        <v>1.2778471669277194</v>
      </c>
      <c r="BR11" s="84">
        <f>IFERROR('1.26 Beer price'!BR11/'1.26 Beer price'!$B11,"")</f>
        <v>1.8598128827138074</v>
      </c>
      <c r="BS11" s="84">
        <f>IFERROR('1.26 Beer price'!BS11/'1.26 Beer price'!$B11,"")</f>
        <v>1.2204163397119867</v>
      </c>
      <c r="BT11" s="84">
        <f>IFERROR('1.26 Beer price'!BT11/'1.26 Beer price'!$B11,"")</f>
        <v>1.8572714732968802</v>
      </c>
      <c r="BU11" s="84">
        <f>IFERROR('1.26 Beer price'!BU11/'1.26 Beer price'!$B11,"")</f>
        <v>1.7184103574469496</v>
      </c>
      <c r="BV11" s="84">
        <f>IFERROR('1.26 Beer price'!BV11/'1.26 Beer price'!$B11,"")</f>
        <v>2.108723763094392</v>
      </c>
      <c r="BW11" s="84">
        <f>IFERROR('1.26 Beer price'!BW11/'1.26 Beer price'!$B11,"")</f>
        <v>2.1899459155986007</v>
      </c>
      <c r="BX11" s="84">
        <f>IFERROR('1.26 Beer price'!BX11/'1.26 Beer price'!$B11,"")</f>
        <v>2.2450250740172253</v>
      </c>
      <c r="BY11" s="84">
        <f>IFERROR('1.26 Beer price'!BY11/'1.26 Beer price'!$B11,"")</f>
        <v>1.6312779188332205</v>
      </c>
      <c r="BZ11" s="84">
        <f>IFERROR('1.26 Beer price'!BZ11/'1.26 Beer price'!$B11,"")</f>
        <v>1.3753170000939428</v>
      </c>
      <c r="CA11" s="84">
        <f>IFERROR('1.26 Beer price'!CA11/'1.26 Beer price'!$B11,"")</f>
        <v>2.7949727236099493</v>
      </c>
      <c r="CB11" s="84">
        <f>IFERROR('1.26 Beer price'!CB11/'1.26 Beer price'!$B11,"")</f>
        <v>3.1188840769406916</v>
      </c>
      <c r="CC11" s="84">
        <f>IFERROR('1.26 Beer price'!CC11/'1.26 Beer price'!$B11,"")</f>
        <v>2.0622040427317372</v>
      </c>
      <c r="CD11" s="84">
        <f>IFERROR('1.26 Beer price'!CD11/'1.26 Beer price'!$B11,"")</f>
        <v>1.5443785564805497</v>
      </c>
      <c r="CE11" s="84">
        <f>IFERROR('1.26 Beer price'!CE11/'1.26 Beer price'!$B11,"")</f>
        <v>4.0965826348850527</v>
      </c>
      <c r="CF11" s="84">
        <f>IFERROR('1.26 Beer price'!CF11/'1.26 Beer price'!$B11,"")</f>
        <v>1.7585040209360885</v>
      </c>
      <c r="CG11" s="84">
        <f>IFERROR('1.26 Beer price'!CG11/'1.26 Beer price'!$B11,"")</f>
        <v>2.3511079821716767</v>
      </c>
      <c r="CH11" s="84">
        <f>IFERROR('1.26 Beer price'!CH11/'1.26 Beer price'!$B11,"")</f>
        <v>2.1298110923309634</v>
      </c>
      <c r="CI11" s="84">
        <f>IFERROR('1.26 Beer price'!CI11/'1.26 Beer price'!$B11,"")</f>
        <v>2.8952829332657828</v>
      </c>
      <c r="CJ11" s="84">
        <f>IFERROR('1.26 Beer price'!CJ11/'1.26 Beer price'!$B11,"")</f>
        <v>1.4744316869206091</v>
      </c>
      <c r="CK11" s="84">
        <f>IFERROR('1.26 Beer price'!CK11/'1.26 Beer price'!$B11,"")</f>
        <v>2.1067159497574575</v>
      </c>
      <c r="CL11" s="84">
        <f>IFERROR('1.26 Beer price'!CL11/'1.26 Beer price'!$B11,"")</f>
        <v>1.637980320046551</v>
      </c>
      <c r="CM11" s="84">
        <f>IFERROR('1.26 Beer price'!CM11/'1.26 Beer price'!$B11,"")</f>
        <v>0.50865829208041247</v>
      </c>
      <c r="CN11" s="84">
        <f>IFERROR('1.26 Beer price'!CN11/'1.26 Beer price'!$B11,"")</f>
        <v>0.85092599380316603</v>
      </c>
      <c r="CO11" s="84">
        <f>IFERROR('1.26 Beer price'!CO11/'1.26 Beer price'!$B11,"")</f>
        <v>0.60863846834935609</v>
      </c>
      <c r="CP11" s="84">
        <f>IFERROR('1.26 Beer price'!CP11/'1.26 Beer price'!$B11,"")</f>
        <v>0.56652834407712749</v>
      </c>
      <c r="CR11" s="88"/>
    </row>
    <row r="12" spans="1:96" x14ac:dyDescent="0.25">
      <c r="A12" s="78" t="s">
        <v>33</v>
      </c>
      <c r="B12" s="84">
        <f>IFERROR('1.26 Beer price'!B12/'1.26 Beer price'!$B12,"")</f>
        <v>1</v>
      </c>
      <c r="C12" s="84">
        <f>IFERROR('1.26 Beer price'!C12/'1.26 Beer price'!$B12,"")</f>
        <v>0.68479121245077212</v>
      </c>
      <c r="D12" s="84">
        <f>IFERROR('1.26 Beer price'!D12/'1.26 Beer price'!$B12,"")</f>
        <v>1.0764737925058816</v>
      </c>
      <c r="E12" s="84">
        <f>IFERROR('1.26 Beer price'!E12/'1.26 Beer price'!$B12,"")</f>
        <v>0.33531198931905526</v>
      </c>
      <c r="F12" s="84">
        <f>IFERROR('1.26 Beer price'!F12/'1.26 Beer price'!$B12,"")</f>
        <v>1.9720715495576866</v>
      </c>
      <c r="G12" s="84">
        <f>IFERROR('1.26 Beer price'!G12/'1.26 Beer price'!$B12,"")</f>
        <v>0.89098875998686033</v>
      </c>
      <c r="H12" s="84">
        <f>IFERROR('1.26 Beer price'!H12/'1.26 Beer price'!$B12,"")</f>
        <v>1.7663119901509678</v>
      </c>
      <c r="I12" s="84">
        <f>IFERROR('1.26 Beer price'!I12/'1.26 Beer price'!$B12,"")</f>
        <v>2.6246463696509403</v>
      </c>
      <c r="J12" s="84">
        <f>IFERROR('1.26 Beer price'!J12/'1.26 Beer price'!$B12,"")</f>
        <v>0.64375514211565654</v>
      </c>
      <c r="K12" s="84">
        <f>IFERROR('1.26 Beer price'!K12/'1.26 Beer price'!$B12,"")</f>
        <v>3.2562901105085253</v>
      </c>
      <c r="L12" s="84">
        <f>IFERROR('1.26 Beer price'!L12/'1.26 Beer price'!$B12,"")</f>
        <v>1.4779558596409423</v>
      </c>
      <c r="M12" s="84">
        <f>IFERROR('1.26 Beer price'!M12/'1.26 Beer price'!$B12,"")</f>
        <v>0.64451549099267269</v>
      </c>
      <c r="N12" s="84">
        <f>IFERROR('1.26 Beer price'!N12/'1.26 Beer price'!$B12,"")</f>
        <v>3.9574132395555339</v>
      </c>
      <c r="O12" s="84">
        <f>IFERROR('1.26 Beer price'!O12/'1.26 Beer price'!$B12,"")</f>
        <v>1.7446129882459056</v>
      </c>
      <c r="P12" s="84">
        <f>IFERROR('1.26 Beer price'!P12/'1.26 Beer price'!$B12,"")</f>
        <v>1.4840067879365886</v>
      </c>
      <c r="Q12" s="84">
        <f>IFERROR('1.26 Beer price'!Q12/'1.26 Beer price'!$B12,"")</f>
        <v>0.88180475169947881</v>
      </c>
      <c r="R12" s="84">
        <f>IFERROR('1.26 Beer price'!R12/'1.26 Beer price'!$B12,"")</f>
        <v>0.62685105158008902</v>
      </c>
      <c r="S12" s="84">
        <f>IFERROR('1.26 Beer price'!S12/'1.26 Beer price'!$B12,"")</f>
        <v>0.60494361720702561</v>
      </c>
      <c r="T12" s="84">
        <f>IFERROR('1.26 Beer price'!T12/'1.26 Beer price'!$B12,"")</f>
        <v>2.1756045078016193</v>
      </c>
      <c r="U12" s="84">
        <f>IFERROR('1.26 Beer price'!U12/'1.26 Beer price'!$B12,"")</f>
        <v>2.2181119029141989</v>
      </c>
      <c r="V12" s="84">
        <f>IFERROR('1.26 Beer price'!V12/'1.26 Beer price'!$B12,"")</f>
        <v>1.9096536344327826</v>
      </c>
      <c r="W12" s="84">
        <f>IFERROR('1.26 Beer price'!W12/'1.26 Beer price'!$B12,"")</f>
        <v>0.68694234742340132</v>
      </c>
      <c r="X12" s="84">
        <f>IFERROR('1.26 Beer price'!X12/'1.26 Beer price'!$B12,"")</f>
        <v>0.37393333736951667</v>
      </c>
      <c r="Y12" s="84">
        <f>IFERROR('1.26 Beer price'!Y12/'1.26 Beer price'!$B12,"")</f>
        <v>0.90435868046967127</v>
      </c>
      <c r="Z12" s="84">
        <f>IFERROR('1.26 Beer price'!Z12/'1.26 Beer price'!$B12,"")</f>
        <v>0.49454075631295946</v>
      </c>
      <c r="AA12" s="84">
        <f>IFERROR('1.26 Beer price'!AA12/'1.26 Beer price'!$B12,"")</f>
        <v>1.2125298724256552</v>
      </c>
      <c r="AB12" s="84">
        <f>IFERROR('1.26 Beer price'!AB12/'1.26 Beer price'!$B12,"")</f>
        <v>0.66965369356642734</v>
      </c>
      <c r="AC12" s="84">
        <f>IFERROR('1.26 Beer price'!AC12/'1.26 Beer price'!$B12,"")</f>
        <v>0.65352787639706189</v>
      </c>
      <c r="AD12" s="84">
        <f>IFERROR('1.26 Beer price'!AD12/'1.26 Beer price'!$B12,"")</f>
        <v>0.561517280006953</v>
      </c>
      <c r="AE12" s="84">
        <f>IFERROR('1.26 Beer price'!AE12/'1.26 Beer price'!$B12,"")</f>
        <v>0.79215081518168795</v>
      </c>
      <c r="AF12" s="84">
        <f>IFERROR('1.26 Beer price'!AF12/'1.26 Beer price'!$B12,"")</f>
        <v>0.71151897040288725</v>
      </c>
      <c r="AG12" s="84">
        <f>IFERROR('1.26 Beer price'!AG12/'1.26 Beer price'!$B12,"")</f>
        <v>0.55036500036431235</v>
      </c>
      <c r="AH12" s="84">
        <f>IFERROR('1.26 Beer price'!AH12/'1.26 Beer price'!$B12,"")</f>
        <v>0.7364948050562895</v>
      </c>
      <c r="AI12" s="84">
        <f>IFERROR('1.26 Beer price'!AI12/'1.26 Beer price'!$B12,"")</f>
        <v>0.83816269687164391</v>
      </c>
      <c r="AJ12" s="84">
        <f>IFERROR('1.26 Beer price'!AJ12/'1.26 Beer price'!$B12,"")</f>
        <v>0.4778242315798143</v>
      </c>
      <c r="AK12" s="84">
        <f>IFERROR('1.26 Beer price'!AK12/'1.26 Beer price'!$B12,"")</f>
        <v>0.75406037084881883</v>
      </c>
      <c r="AL12" s="84">
        <f>IFERROR('1.26 Beer price'!AL12/'1.26 Beer price'!$B12,"")</f>
        <v>0.66511414695192572</v>
      </c>
      <c r="AM12" s="84">
        <f>IFERROR('1.26 Beer price'!AM12/'1.26 Beer price'!$B12,"")</f>
        <v>0.62213930826338326</v>
      </c>
      <c r="AN12" s="84">
        <f>IFERROR('1.26 Beer price'!AN12/'1.26 Beer price'!$B12,"")</f>
        <v>1.0944160424065568</v>
      </c>
      <c r="AO12" s="84">
        <f>IFERROR('1.26 Beer price'!AO12/'1.26 Beer price'!$B12,"")</f>
        <v>0.40767158233672623</v>
      </c>
      <c r="AP12" s="84">
        <f>IFERROR('1.26 Beer price'!AP12/'1.26 Beer price'!$B12,"")</f>
        <v>0.93291691721357295</v>
      </c>
      <c r="AQ12" s="84">
        <f>IFERROR('1.26 Beer price'!AQ12/'1.26 Beer price'!$B12,"")</f>
        <v>0.64957448737381485</v>
      </c>
      <c r="AR12" s="84">
        <f>IFERROR('1.26 Beer price'!AR12/'1.26 Beer price'!$B12,"")</f>
        <v>1.2052315077633515</v>
      </c>
      <c r="AS12" s="84">
        <f>IFERROR('1.26 Beer price'!AS12/'1.26 Beer price'!$B12,"")</f>
        <v>0.9186899460868474</v>
      </c>
      <c r="AT12" s="84">
        <f>IFERROR('1.26 Beer price'!AT12/'1.26 Beer price'!$B12,"")</f>
        <v>0.99185364382444641</v>
      </c>
      <c r="AU12" s="84">
        <f>IFERROR('1.26 Beer price'!AU12/'1.26 Beer price'!$B12,"")</f>
        <v>1.1884059013234269</v>
      </c>
      <c r="AV12" s="84">
        <f>IFERROR('1.26 Beer price'!AV12/'1.26 Beer price'!$B12,"")</f>
        <v>1.2754961528408131</v>
      </c>
      <c r="AW12" s="84">
        <f>IFERROR('1.26 Beer price'!AW12/'1.26 Beer price'!$B12,"")</f>
        <v>1.0510112078794871</v>
      </c>
      <c r="AX12" s="84">
        <f>IFERROR('1.26 Beer price'!AX12/'1.26 Beer price'!$B12,"")</f>
        <v>0.7955849657669074</v>
      </c>
      <c r="AY12" s="84">
        <f>IFERROR('1.26 Beer price'!AY12/'1.26 Beer price'!$B12,"")</f>
        <v>1.0817595083781748</v>
      </c>
      <c r="AZ12" s="84">
        <f>IFERROR('1.26 Beer price'!AZ12/'1.26 Beer price'!$B12,"")</f>
        <v>0.95087787713562688</v>
      </c>
      <c r="BA12" s="84">
        <f>IFERROR('1.26 Beer price'!BA12/'1.26 Beer price'!$B12,"")</f>
        <v>0.75882269194263774</v>
      </c>
      <c r="BB12" s="84">
        <f>IFERROR('1.26 Beer price'!BB12/'1.26 Beer price'!$B12,"")</f>
        <v>1.1001597137014445</v>
      </c>
      <c r="BC12" s="84">
        <f>IFERROR('1.26 Beer price'!BC12/'1.26 Beer price'!$B12,"")</f>
        <v>1.0223451807923432</v>
      </c>
      <c r="BD12" s="84">
        <f>IFERROR('1.26 Beer price'!BD12/'1.26 Beer price'!$B12,"")</f>
        <v>0.86556552790181951</v>
      </c>
      <c r="BE12" s="84">
        <f>IFERROR('1.26 Beer price'!BE12/'1.26 Beer price'!$B12,"")</f>
        <v>1.1751714673432507</v>
      </c>
      <c r="BF12" s="84">
        <f>IFERROR('1.26 Beer price'!BF12/'1.26 Beer price'!$B12,"")</f>
        <v>0.98536433227706965</v>
      </c>
      <c r="BG12" s="84">
        <f>IFERROR('1.26 Beer price'!BG12/'1.26 Beer price'!$B12,"")</f>
        <v>1.9587733458933831</v>
      </c>
      <c r="BH12" s="84" t="str">
        <f>IFERROR('1.26 Beer price'!BH12/'1.26 Beer price'!$B12,"")</f>
        <v/>
      </c>
      <c r="BI12" s="84">
        <f>IFERROR('1.26 Beer price'!BI12/'1.26 Beer price'!$B12,"")</f>
        <v>3.7377097561469115</v>
      </c>
      <c r="BJ12" s="84">
        <f>IFERROR('1.26 Beer price'!BJ12/'1.26 Beer price'!$B12,"")</f>
        <v>1.3887261959837904</v>
      </c>
      <c r="BK12" s="84">
        <f>IFERROR('1.26 Beer price'!BK12/'1.26 Beer price'!$B12,"")</f>
        <v>2.122129798464794</v>
      </c>
      <c r="BL12" s="84">
        <f>IFERROR('1.26 Beer price'!BL12/'1.26 Beer price'!$B12,"")</f>
        <v>0.79002036008755872</v>
      </c>
      <c r="BM12" s="84" t="str">
        <f>IFERROR('1.26 Beer price'!BM12/'1.26 Beer price'!$B12,"")</f>
        <v/>
      </c>
      <c r="BN12" s="84">
        <f>IFERROR('1.26 Beer price'!BN12/'1.26 Beer price'!$B12,"")</f>
        <v>0.82839631611440023</v>
      </c>
      <c r="BO12" s="84">
        <f>IFERROR('1.26 Beer price'!BO12/'1.26 Beer price'!$B12,"")</f>
        <v>1.4758648072079472</v>
      </c>
      <c r="BP12" s="84">
        <f>IFERROR('1.26 Beer price'!BP12/'1.26 Beer price'!$B12,"")</f>
        <v>6.0826624223394701</v>
      </c>
      <c r="BQ12" s="84">
        <f>IFERROR('1.26 Beer price'!BQ12/'1.26 Beer price'!$B12,"")</f>
        <v>1.2727308204240579</v>
      </c>
      <c r="BR12" s="84">
        <f>IFERROR('1.26 Beer price'!BR12/'1.26 Beer price'!$B12,"")</f>
        <v>2.0256745131158436</v>
      </c>
      <c r="BS12" s="84">
        <f>IFERROR('1.26 Beer price'!BS12/'1.26 Beer price'!$B12,"")</f>
        <v>1.1966580021828606</v>
      </c>
      <c r="BT12" s="84">
        <f>IFERROR('1.26 Beer price'!BT12/'1.26 Beer price'!$B12,"")</f>
        <v>1.7612417720101559</v>
      </c>
      <c r="BU12" s="84">
        <f>IFERROR('1.26 Beer price'!BU12/'1.26 Beer price'!$B12,"")</f>
        <v>1.5785101639928092</v>
      </c>
      <c r="BV12" s="84">
        <f>IFERROR('1.26 Beer price'!BV12/'1.26 Beer price'!$B12,"")</f>
        <v>1.9575810384103796</v>
      </c>
      <c r="BW12" s="84">
        <f>IFERROR('1.26 Beer price'!BW12/'1.26 Beer price'!$B12,"")</f>
        <v>2.2341986569317447</v>
      </c>
      <c r="BX12" s="84">
        <f>IFERROR('1.26 Beer price'!BX12/'1.26 Beer price'!$B12,"")</f>
        <v>2.1626246120103718</v>
      </c>
      <c r="BY12" s="84">
        <f>IFERROR('1.26 Beer price'!BY12/'1.26 Beer price'!$B12,"")</f>
        <v>1.5140940608997879</v>
      </c>
      <c r="BZ12" s="84">
        <f>IFERROR('1.26 Beer price'!BZ12/'1.26 Beer price'!$B12,"")</f>
        <v>1.266705894800698</v>
      </c>
      <c r="CA12" s="84">
        <f>IFERROR('1.26 Beer price'!CA12/'1.26 Beer price'!$B12,"")</f>
        <v>2.5462513137422209</v>
      </c>
      <c r="CB12" s="84">
        <f>IFERROR('1.26 Beer price'!CB12/'1.26 Beer price'!$B12,"")</f>
        <v>2.7626252876379822</v>
      </c>
      <c r="CC12" s="84">
        <f>IFERROR('1.26 Beer price'!CC12/'1.26 Beer price'!$B12,"")</f>
        <v>1.9306093035117562</v>
      </c>
      <c r="CD12" s="84">
        <f>IFERROR('1.26 Beer price'!CD12/'1.26 Beer price'!$B12,"")</f>
        <v>1.4364218323895206</v>
      </c>
      <c r="CE12" s="84">
        <f>IFERROR('1.26 Beer price'!CE12/'1.26 Beer price'!$B12,"")</f>
        <v>4.2596912754640668</v>
      </c>
      <c r="CF12" s="84">
        <f>IFERROR('1.26 Beer price'!CF12/'1.26 Beer price'!$B12,"")</f>
        <v>1.6751611136399536</v>
      </c>
      <c r="CG12" s="84">
        <f>IFERROR('1.26 Beer price'!CG12/'1.26 Beer price'!$B12,"")</f>
        <v>2.1003731081721875</v>
      </c>
      <c r="CH12" s="84">
        <f>IFERROR('1.26 Beer price'!CH12/'1.26 Beer price'!$B12,"")</f>
        <v>2.192690038572314</v>
      </c>
      <c r="CI12" s="84">
        <f>IFERROR('1.26 Beer price'!CI12/'1.26 Beer price'!$B12,"")</f>
        <v>2.890798669910009</v>
      </c>
      <c r="CJ12" s="84">
        <f>IFERROR('1.26 Beer price'!CJ12/'1.26 Beer price'!$B12,"")</f>
        <v>1.7148849751444168</v>
      </c>
      <c r="CK12" s="84">
        <f>IFERROR('1.26 Beer price'!CK12/'1.26 Beer price'!$B12,"")</f>
        <v>2.0913469809170264</v>
      </c>
      <c r="CL12" s="84">
        <f>IFERROR('1.26 Beer price'!CL12/'1.26 Beer price'!$B12,"")</f>
        <v>1.5487249154200948</v>
      </c>
      <c r="CM12" s="84">
        <f>IFERROR('1.26 Beer price'!CM12/'1.26 Beer price'!$B12,"")</f>
        <v>0.53267624570889827</v>
      </c>
      <c r="CN12" s="84">
        <f>IFERROR('1.26 Beer price'!CN12/'1.26 Beer price'!$B12,"")</f>
        <v>0.89597383727681579</v>
      </c>
      <c r="CO12" s="84">
        <f>IFERROR('1.26 Beer price'!CO12/'1.26 Beer price'!$B12,"")</f>
        <v>0.69129310872887995</v>
      </c>
      <c r="CP12" s="84">
        <f>IFERROR('1.26 Beer price'!CP12/'1.26 Beer price'!$B12,"")</f>
        <v>0.58216390016942232</v>
      </c>
      <c r="CR12" s="88"/>
    </row>
    <row r="13" spans="1:96" x14ac:dyDescent="0.25">
      <c r="A13" s="78" t="s">
        <v>34</v>
      </c>
      <c r="B13" s="84">
        <f>IFERROR('1.26 Beer price'!B13/'1.26 Beer price'!$B13,"")</f>
        <v>1</v>
      </c>
      <c r="C13" s="84">
        <f>IFERROR('1.26 Beer price'!C13/'1.26 Beer price'!$B13,"")</f>
        <v>0.68111667184663627</v>
      </c>
      <c r="D13" s="84">
        <f>IFERROR('1.26 Beer price'!D13/'1.26 Beer price'!$B13,"")</f>
        <v>1.0198571634732641</v>
      </c>
      <c r="E13" s="84">
        <f>IFERROR('1.26 Beer price'!E13/'1.26 Beer price'!$B13,"")</f>
        <v>0.35280405296604017</v>
      </c>
      <c r="F13" s="84">
        <f>IFERROR('1.26 Beer price'!F13/'1.26 Beer price'!$B13,"")</f>
        <v>1.870746004696938</v>
      </c>
      <c r="G13" s="84">
        <f>IFERROR('1.26 Beer price'!G13/'1.26 Beer price'!$B13,"")</f>
        <v>0.87026279154050534</v>
      </c>
      <c r="H13" s="84">
        <f>IFERROR('1.26 Beer price'!H13/'1.26 Beer price'!$B13,"")</f>
        <v>1.798693395735073</v>
      </c>
      <c r="I13" s="84">
        <f>IFERROR('1.26 Beer price'!I13/'1.26 Beer price'!$B13,"")</f>
        <v>2.644893015923</v>
      </c>
      <c r="J13" s="84">
        <f>IFERROR('1.26 Beer price'!J13/'1.26 Beer price'!$B13,"")</f>
        <v>0.66533904457413673</v>
      </c>
      <c r="K13" s="84">
        <f>IFERROR('1.26 Beer price'!K13/'1.26 Beer price'!$B13,"")</f>
        <v>3.202226510810525</v>
      </c>
      <c r="L13" s="84">
        <f>IFERROR('1.26 Beer price'!L13/'1.26 Beer price'!$B13,"")</f>
        <v>1.5170375306664801</v>
      </c>
      <c r="M13" s="84">
        <f>IFERROR('1.26 Beer price'!M13/'1.26 Beer price'!$B13,"")</f>
        <v>0.65304453509288884</v>
      </c>
      <c r="N13" s="84">
        <f>IFERROR('1.26 Beer price'!N13/'1.26 Beer price'!$B13,"")</f>
        <v>4.0792354991272468</v>
      </c>
      <c r="O13" s="84">
        <f>IFERROR('1.26 Beer price'!O13/'1.26 Beer price'!$B13,"")</f>
        <v>1.7498995145403853</v>
      </c>
      <c r="P13" s="84">
        <f>IFERROR('1.26 Beer price'!P13/'1.26 Beer price'!$B13,"")</f>
        <v>1.5371958644073085</v>
      </c>
      <c r="Q13" s="84">
        <f>IFERROR('1.26 Beer price'!Q13/'1.26 Beer price'!$B13,"")</f>
        <v>0.87190543169323331</v>
      </c>
      <c r="R13" s="84">
        <f>IFERROR('1.26 Beer price'!R13/'1.26 Beer price'!$B13,"")</f>
        <v>0.58626963394429643</v>
      </c>
      <c r="S13" s="84">
        <f>IFERROR('1.26 Beer price'!S13/'1.26 Beer price'!$B13,"")</f>
        <v>0.53913759783579107</v>
      </c>
      <c r="T13" s="84">
        <f>IFERROR('1.26 Beer price'!T13/'1.26 Beer price'!$B13,"")</f>
        <v>2.3526736030374464</v>
      </c>
      <c r="U13" s="84">
        <f>IFERROR('1.26 Beer price'!U13/'1.26 Beer price'!$B13,"")</f>
        <v>2.4147368298064271</v>
      </c>
      <c r="V13" s="84">
        <f>IFERROR('1.26 Beer price'!V13/'1.26 Beer price'!$B13,"")</f>
        <v>1.9742096123481705</v>
      </c>
      <c r="W13" s="84">
        <f>IFERROR('1.26 Beer price'!W13/'1.26 Beer price'!$B13,"")</f>
        <v>0.70464105814422573</v>
      </c>
      <c r="X13" s="84">
        <f>IFERROR('1.26 Beer price'!X13/'1.26 Beer price'!$B13,"")</f>
        <v>0.31467961162431635</v>
      </c>
      <c r="Y13" s="84">
        <f>IFERROR('1.26 Beer price'!Y13/'1.26 Beer price'!$B13,"")</f>
        <v>0.88245974006089367</v>
      </c>
      <c r="Z13" s="84">
        <f>IFERROR('1.26 Beer price'!Z13/'1.26 Beer price'!$B13,"")</f>
        <v>0.4846924916819782</v>
      </c>
      <c r="AA13" s="84">
        <f>IFERROR('1.26 Beer price'!AA13/'1.26 Beer price'!$B13,"")</f>
        <v>1.1789206845810516</v>
      </c>
      <c r="AB13" s="84">
        <f>IFERROR('1.26 Beer price'!AB13/'1.26 Beer price'!$B13,"")</f>
        <v>0.68470202327716312</v>
      </c>
      <c r="AC13" s="84">
        <f>IFERROR('1.26 Beer price'!AC13/'1.26 Beer price'!$B13,"")</f>
        <v>0.65285445971467937</v>
      </c>
      <c r="AD13" s="84">
        <f>IFERROR('1.26 Beer price'!AD13/'1.26 Beer price'!$B13,"")</f>
        <v>0.60494725060092891</v>
      </c>
      <c r="AE13" s="84">
        <f>IFERROR('1.26 Beer price'!AE13/'1.26 Beer price'!$B13,"")</f>
        <v>0.77320039076400138</v>
      </c>
      <c r="AF13" s="84">
        <f>IFERROR('1.26 Beer price'!AF13/'1.26 Beer price'!$B13,"")</f>
        <v>0.70864008038186732</v>
      </c>
      <c r="AG13" s="84">
        <f>IFERROR('1.26 Beer price'!AG13/'1.26 Beer price'!$B13,"")</f>
        <v>0.54309241522276441</v>
      </c>
      <c r="AH13" s="84">
        <f>IFERROR('1.26 Beer price'!AH13/'1.26 Beer price'!$B13,"")</f>
        <v>0.72697015358438288</v>
      </c>
      <c r="AI13" s="84">
        <f>IFERROR('1.26 Beer price'!AI13/'1.26 Beer price'!$B13,"")</f>
        <v>0.78715268360927471</v>
      </c>
      <c r="AJ13" s="84">
        <f>IFERROR('1.26 Beer price'!AJ13/'1.26 Beer price'!$B13,"")</f>
        <v>0.43560910735489972</v>
      </c>
      <c r="AK13" s="84">
        <f>IFERROR('1.26 Beer price'!AK13/'1.26 Beer price'!$B13,"")</f>
        <v>0.81178107757698426</v>
      </c>
      <c r="AL13" s="84">
        <f>IFERROR('1.26 Beer price'!AL13/'1.26 Beer price'!$B13,"")</f>
        <v>0.72685384533830399</v>
      </c>
      <c r="AM13" s="84">
        <f>IFERROR('1.26 Beer price'!AM13/'1.26 Beer price'!$B13,"")</f>
        <v>0.63953542959469278</v>
      </c>
      <c r="AN13" s="84">
        <f>IFERROR('1.26 Beer price'!AN13/'1.26 Beer price'!$B13,"")</f>
        <v>1.1410931957576358</v>
      </c>
      <c r="AO13" s="84">
        <f>IFERROR('1.26 Beer price'!AO13/'1.26 Beer price'!$B13,"")</f>
        <v>0.44338109995222152</v>
      </c>
      <c r="AP13" s="84">
        <f>IFERROR('1.26 Beer price'!AP13/'1.26 Beer price'!$B13,"")</f>
        <v>1.0113219270928191</v>
      </c>
      <c r="AQ13" s="84">
        <f>IFERROR('1.26 Beer price'!AQ13/'1.26 Beer price'!$B13,"")</f>
        <v>0.69834440619333538</v>
      </c>
      <c r="AR13" s="84">
        <f>IFERROR('1.26 Beer price'!AR13/'1.26 Beer price'!$B13,"")</f>
        <v>1.2161280172171978</v>
      </c>
      <c r="AS13" s="84">
        <f>IFERROR('1.26 Beer price'!AS13/'1.26 Beer price'!$B13,"")</f>
        <v>1.0374533176958562</v>
      </c>
      <c r="AT13" s="84">
        <f>IFERROR('1.26 Beer price'!AT13/'1.26 Beer price'!$B13,"")</f>
        <v>1.0415049549359607</v>
      </c>
      <c r="AU13" s="84">
        <f>IFERROR('1.26 Beer price'!AU13/'1.26 Beer price'!$B13,"")</f>
        <v>1.1631915644796254</v>
      </c>
      <c r="AV13" s="84">
        <f>IFERROR('1.26 Beer price'!AV13/'1.26 Beer price'!$B13,"")</f>
        <v>1.3100065264814076</v>
      </c>
      <c r="AW13" s="84">
        <f>IFERROR('1.26 Beer price'!AW13/'1.26 Beer price'!$B13,"")</f>
        <v>0.98499272824467998</v>
      </c>
      <c r="AX13" s="84">
        <f>IFERROR('1.26 Beer price'!AX13/'1.26 Beer price'!$B13,"")</f>
        <v>0.77696118237271505</v>
      </c>
      <c r="AY13" s="84">
        <f>IFERROR('1.26 Beer price'!AY13/'1.26 Beer price'!$B13,"")</f>
        <v>1.0556098721618972</v>
      </c>
      <c r="AZ13" s="84">
        <f>IFERROR('1.26 Beer price'!AZ13/'1.26 Beer price'!$B13,"")</f>
        <v>0.94960514276914554</v>
      </c>
      <c r="BA13" s="84">
        <f>IFERROR('1.26 Beer price'!BA13/'1.26 Beer price'!$B13,"")</f>
        <v>0.75125524774454966</v>
      </c>
      <c r="BB13" s="84">
        <f>IFERROR('1.26 Beer price'!BB13/'1.26 Beer price'!$B13,"")</f>
        <v>1.2169925970649256</v>
      </c>
      <c r="BC13" s="84">
        <f>IFERROR('1.26 Beer price'!BC13/'1.26 Beer price'!$B13,"")</f>
        <v>1.3953056065766829</v>
      </c>
      <c r="BD13" s="84">
        <f>IFERROR('1.26 Beer price'!BD13/'1.26 Beer price'!$B13,"")</f>
        <v>0.87677341251485341</v>
      </c>
      <c r="BE13" s="84">
        <f>IFERROR('1.26 Beer price'!BE13/'1.26 Beer price'!$B13,"")</f>
        <v>1.0970546848750597</v>
      </c>
      <c r="BF13" s="84">
        <f>IFERROR('1.26 Beer price'!BF13/'1.26 Beer price'!$B13,"")</f>
        <v>0.99708434621841502</v>
      </c>
      <c r="BG13" s="84">
        <f>IFERROR('1.26 Beer price'!BG13/'1.26 Beer price'!$B13,"")</f>
        <v>1.7780723998888035</v>
      </c>
      <c r="BH13" s="84" t="str">
        <f>IFERROR('1.26 Beer price'!BH13/'1.26 Beer price'!$B13,"")</f>
        <v/>
      </c>
      <c r="BI13" s="84">
        <f>IFERROR('1.26 Beer price'!BI13/'1.26 Beer price'!$B13,"")</f>
        <v>3.7178378492778372</v>
      </c>
      <c r="BJ13" s="84">
        <f>IFERROR('1.26 Beer price'!BJ13/'1.26 Beer price'!$B13,"")</f>
        <v>1.2042245604429205</v>
      </c>
      <c r="BK13" s="84">
        <f>IFERROR('1.26 Beer price'!BK13/'1.26 Beer price'!$B13,"")</f>
        <v>2.1909459239189752</v>
      </c>
      <c r="BL13" s="84">
        <f>IFERROR('1.26 Beer price'!BL13/'1.26 Beer price'!$B13,"")</f>
        <v>0.80271856082766535</v>
      </c>
      <c r="BM13" s="84" t="str">
        <f>IFERROR('1.26 Beer price'!BM13/'1.26 Beer price'!$B13,"")</f>
        <v/>
      </c>
      <c r="BN13" s="84">
        <f>IFERROR('1.26 Beer price'!BN13/'1.26 Beer price'!$B13,"")</f>
        <v>0.86093258353287172</v>
      </c>
      <c r="BO13" s="84">
        <f>IFERROR('1.26 Beer price'!BO13/'1.26 Beer price'!$B13,"")</f>
        <v>1.4396983624364244</v>
      </c>
      <c r="BP13" s="84">
        <f>IFERROR('1.26 Beer price'!BP13/'1.26 Beer price'!$B13,"")</f>
        <v>5.9150830188772696</v>
      </c>
      <c r="BQ13" s="84">
        <f>IFERROR('1.26 Beer price'!BQ13/'1.26 Beer price'!$B13,"")</f>
        <v>1.220134202253973</v>
      </c>
      <c r="BR13" s="84">
        <f>IFERROR('1.26 Beer price'!BR13/'1.26 Beer price'!$B13,"")</f>
        <v>2.0224679965692318</v>
      </c>
      <c r="BS13" s="84">
        <f>IFERROR('1.26 Beer price'!BS13/'1.26 Beer price'!$B13,"")</f>
        <v>1.138536635187875</v>
      </c>
      <c r="BT13" s="84">
        <f>IFERROR('1.26 Beer price'!BT13/'1.26 Beer price'!$B13,"")</f>
        <v>1.7492449343759171</v>
      </c>
      <c r="BU13" s="84">
        <f>IFERROR('1.26 Beer price'!BU13/'1.26 Beer price'!$B13,"")</f>
        <v>1.5834438002837177</v>
      </c>
      <c r="BV13" s="84">
        <f>IFERROR('1.26 Beer price'!BV13/'1.26 Beer price'!$B13,"")</f>
        <v>1.9169640708689364</v>
      </c>
      <c r="BW13" s="84">
        <f>IFERROR('1.26 Beer price'!BW13/'1.26 Beer price'!$B13,"")</f>
        <v>2.3057742860285577</v>
      </c>
      <c r="BX13" s="84">
        <f>IFERROR('1.26 Beer price'!BX13/'1.26 Beer price'!$B13,"")</f>
        <v>2.193527937354641</v>
      </c>
      <c r="BY13" s="84">
        <f>IFERROR('1.26 Beer price'!BY13/'1.26 Beer price'!$B13,"")</f>
        <v>1.5226089221878556</v>
      </c>
      <c r="BZ13" s="84">
        <f>IFERROR('1.26 Beer price'!BZ13/'1.26 Beer price'!$B13,"")</f>
        <v>1.2441492501501217</v>
      </c>
      <c r="CA13" s="84">
        <f>IFERROR('1.26 Beer price'!CA13/'1.26 Beer price'!$B13,"")</f>
        <v>2.3520455832602152</v>
      </c>
      <c r="CB13" s="84">
        <f>IFERROR('1.26 Beer price'!CB13/'1.26 Beer price'!$B13,"")</f>
        <v>2.6503538035761447</v>
      </c>
      <c r="CC13" s="84">
        <f>IFERROR('1.26 Beer price'!CC13/'1.26 Beer price'!$B13,"")</f>
        <v>1.9532726258352433</v>
      </c>
      <c r="CD13" s="84">
        <f>IFERROR('1.26 Beer price'!CD13/'1.26 Beer price'!$B13,"")</f>
        <v>1.4844800322168203</v>
      </c>
      <c r="CE13" s="84">
        <f>IFERROR('1.26 Beer price'!CE13/'1.26 Beer price'!$B13,"")</f>
        <v>4.4451735358961644</v>
      </c>
      <c r="CF13" s="84">
        <f>IFERROR('1.26 Beer price'!CF13/'1.26 Beer price'!$B13,"")</f>
        <v>1.7278625754600252</v>
      </c>
      <c r="CG13" s="84">
        <f>IFERROR('1.26 Beer price'!CG13/'1.26 Beer price'!$B13,"")</f>
        <v>2.0009256911407238</v>
      </c>
      <c r="CH13" s="84">
        <f>IFERROR('1.26 Beer price'!CH13/'1.26 Beer price'!$B13,"")</f>
        <v>2.2865709667244709</v>
      </c>
      <c r="CI13" s="84">
        <f>IFERROR('1.26 Beer price'!CI13/'1.26 Beer price'!$B13,"")</f>
        <v>3.1882621821868118</v>
      </c>
      <c r="CJ13" s="84">
        <f>IFERROR('1.26 Beer price'!CJ13/'1.26 Beer price'!$B13,"")</f>
        <v>1.6358293696200408</v>
      </c>
      <c r="CK13" s="84">
        <f>IFERROR('1.26 Beer price'!CK13/'1.26 Beer price'!$B13,"")</f>
        <v>2.1094733327530508</v>
      </c>
      <c r="CL13" s="84">
        <f>IFERROR('1.26 Beer price'!CL13/'1.26 Beer price'!$B13,"")</f>
        <v>1.4782285129549151</v>
      </c>
      <c r="CM13" s="84">
        <f>IFERROR('1.26 Beer price'!CM13/'1.26 Beer price'!$B13,"")</f>
        <v>0.54370333253169223</v>
      </c>
      <c r="CN13" s="84">
        <f>IFERROR('1.26 Beer price'!CN13/'1.26 Beer price'!$B13,"")</f>
        <v>0.89109196710353999</v>
      </c>
      <c r="CO13" s="84">
        <f>IFERROR('1.26 Beer price'!CO13/'1.26 Beer price'!$B13,"")</f>
        <v>0.72192599664116397</v>
      </c>
      <c r="CP13" s="84">
        <f>IFERROR('1.26 Beer price'!CP13/'1.26 Beer price'!$B13,"")</f>
        <v>0.57911420441495121</v>
      </c>
      <c r="CR13" s="88"/>
    </row>
    <row r="14" spans="1:96" x14ac:dyDescent="0.25">
      <c r="A14" s="78" t="s">
        <v>35</v>
      </c>
      <c r="B14" s="84">
        <f>IFERROR('1.26 Beer price'!B14/'1.26 Beer price'!$B14,"")</f>
        <v>1</v>
      </c>
      <c r="C14" s="84">
        <f>IFERROR('1.26 Beer price'!C14/'1.26 Beer price'!$B14,"")</f>
        <v>0.70115160179005365</v>
      </c>
      <c r="D14" s="84">
        <f>IFERROR('1.26 Beer price'!D14/'1.26 Beer price'!$B14,"")</f>
        <v>1.0199752442039989</v>
      </c>
      <c r="E14" s="84">
        <f>IFERROR('1.26 Beer price'!E14/'1.26 Beer price'!$B14,"")</f>
        <v>0.38581561109137891</v>
      </c>
      <c r="F14" s="84">
        <f>IFERROR('1.26 Beer price'!F14/'1.26 Beer price'!$B14,"")</f>
        <v>1.8866479918938972</v>
      </c>
      <c r="G14" s="84">
        <f>IFERROR('1.26 Beer price'!G14/'1.26 Beer price'!$B14,"")</f>
        <v>0.81056305165339504</v>
      </c>
      <c r="H14" s="84">
        <f>IFERROR('1.26 Beer price'!H14/'1.26 Beer price'!$B14,"")</f>
        <v>1.8402559182065241</v>
      </c>
      <c r="I14" s="84">
        <f>IFERROR('1.26 Beer price'!I14/'1.26 Beer price'!$B14,"")</f>
        <v>2.6551003552418795</v>
      </c>
      <c r="J14" s="84">
        <f>IFERROR('1.26 Beer price'!J14/'1.26 Beer price'!$B14,"")</f>
        <v>0.69767920828290919</v>
      </c>
      <c r="K14" s="84">
        <f>IFERROR('1.26 Beer price'!K14/'1.26 Beer price'!$B14,"")</f>
        <v>3.1566185710194423</v>
      </c>
      <c r="L14" s="84">
        <f>IFERROR('1.26 Beer price'!L14/'1.26 Beer price'!$B14,"")</f>
        <v>1.5409271556829733</v>
      </c>
      <c r="M14" s="84">
        <f>IFERROR('1.26 Beer price'!M14/'1.26 Beer price'!$B14,"")</f>
        <v>0.67161383168468458</v>
      </c>
      <c r="N14" s="84">
        <f>IFERROR('1.26 Beer price'!N14/'1.26 Beer price'!$B14,"")</f>
        <v>4.2513265234809428</v>
      </c>
      <c r="O14" s="84">
        <f>IFERROR('1.26 Beer price'!O14/'1.26 Beer price'!$B14,"")</f>
        <v>1.7632668861268794</v>
      </c>
      <c r="P14" s="84">
        <f>IFERROR('1.26 Beer price'!P14/'1.26 Beer price'!$B14,"")</f>
        <v>1.5380231006588017</v>
      </c>
      <c r="Q14" s="84">
        <f>IFERROR('1.26 Beer price'!Q14/'1.26 Beer price'!$B14,"")</f>
        <v>0.86987776261861827</v>
      </c>
      <c r="R14" s="84">
        <f>IFERROR('1.26 Beer price'!R14/'1.26 Beer price'!$B14,"")</f>
        <v>0.67072251429352692</v>
      </c>
      <c r="S14" s="84">
        <f>IFERROR('1.26 Beer price'!S14/'1.26 Beer price'!$B14,"")</f>
        <v>0.55327604275955777</v>
      </c>
      <c r="T14" s="84">
        <f>IFERROR('1.26 Beer price'!T14/'1.26 Beer price'!$B14,"")</f>
        <v>2.4592313219769988</v>
      </c>
      <c r="U14" s="84">
        <f>IFERROR('1.26 Beer price'!U14/'1.26 Beer price'!$B14,"")</f>
        <v>2.5211661731483392</v>
      </c>
      <c r="V14" s="84">
        <f>IFERROR('1.26 Beer price'!V14/'1.26 Beer price'!$B14,"")</f>
        <v>2.085959534380597</v>
      </c>
      <c r="W14" s="84">
        <f>IFERROR('1.26 Beer price'!W14/'1.26 Beer price'!$B14,"")</f>
        <v>0.69496526015888493</v>
      </c>
      <c r="X14" s="84">
        <f>IFERROR('1.26 Beer price'!X14/'1.26 Beer price'!$B14,"")</f>
        <v>0.35878695823046836</v>
      </c>
      <c r="Y14" s="84">
        <f>IFERROR('1.26 Beer price'!Y14/'1.26 Beer price'!$B14,"")</f>
        <v>0.78366382795135825</v>
      </c>
      <c r="Z14" s="84">
        <f>IFERROR('1.26 Beer price'!Z14/'1.26 Beer price'!$B14,"")</f>
        <v>0.44525251799175147</v>
      </c>
      <c r="AA14" s="84">
        <f>IFERROR('1.26 Beer price'!AA14/'1.26 Beer price'!$B14,"")</f>
        <v>1.1010303685255072</v>
      </c>
      <c r="AB14" s="84">
        <f>IFERROR('1.26 Beer price'!AB14/'1.26 Beer price'!$B14,"")</f>
        <v>0.61661550399103315</v>
      </c>
      <c r="AC14" s="84">
        <f>IFERROR('1.26 Beer price'!AC14/'1.26 Beer price'!$B14,"")</f>
        <v>0.62229750517966242</v>
      </c>
      <c r="AD14" s="84">
        <f>IFERROR('1.26 Beer price'!AD14/'1.26 Beer price'!$B14,"")</f>
        <v>0.61292373323575089</v>
      </c>
      <c r="AE14" s="84">
        <f>IFERROR('1.26 Beer price'!AE14/'1.26 Beer price'!$B14,"")</f>
        <v>0.70490009068862947</v>
      </c>
      <c r="AF14" s="84">
        <f>IFERROR('1.26 Beer price'!AF14/'1.26 Beer price'!$B14,"")</f>
        <v>0.66826697900551035</v>
      </c>
      <c r="AG14" s="84">
        <f>IFERROR('1.26 Beer price'!AG14/'1.26 Beer price'!$B14,"")</f>
        <v>0.51529972384803613</v>
      </c>
      <c r="AH14" s="84">
        <f>IFERROR('1.26 Beer price'!AH14/'1.26 Beer price'!$B14,"")</f>
        <v>0.68853645531083085</v>
      </c>
      <c r="AI14" s="84">
        <f>IFERROR('1.26 Beer price'!AI14/'1.26 Beer price'!$B14,"")</f>
        <v>0.72440816893255877</v>
      </c>
      <c r="AJ14" s="84">
        <f>IFERROR('1.26 Beer price'!AJ14/'1.26 Beer price'!$B14,"")</f>
        <v>0.37831038087526675</v>
      </c>
      <c r="AK14" s="84">
        <f>IFERROR('1.26 Beer price'!AK14/'1.26 Beer price'!$B14,"")</f>
        <v>0.84930761282575806</v>
      </c>
      <c r="AL14" s="84">
        <f>IFERROR('1.26 Beer price'!AL14/'1.26 Beer price'!$B14,"")</f>
        <v>0.63480660803553779</v>
      </c>
      <c r="AM14" s="84">
        <f>IFERROR('1.26 Beer price'!AM14/'1.26 Beer price'!$B14,"")</f>
        <v>0.61488920154657112</v>
      </c>
      <c r="AN14" s="84">
        <f>IFERROR('1.26 Beer price'!AN14/'1.26 Beer price'!$B14,"")</f>
        <v>1.0148461371948168</v>
      </c>
      <c r="AO14" s="84">
        <f>IFERROR('1.26 Beer price'!AO14/'1.26 Beer price'!$B14,"")</f>
        <v>0.46315964106123458</v>
      </c>
      <c r="AP14" s="84">
        <f>IFERROR('1.26 Beer price'!AP14/'1.26 Beer price'!$B14,"")</f>
        <v>1.029479787846582</v>
      </c>
      <c r="AQ14" s="84">
        <f>IFERROR('1.26 Beer price'!AQ14/'1.26 Beer price'!$B14,"")</f>
        <v>0.77043090616063503</v>
      </c>
      <c r="AR14" s="84">
        <f>IFERROR('1.26 Beer price'!AR14/'1.26 Beer price'!$B14,"")</f>
        <v>1.2747919001681205</v>
      </c>
      <c r="AS14" s="84">
        <f>IFERROR('1.26 Beer price'!AS14/'1.26 Beer price'!$B14,"")</f>
        <v>0.96662973600899804</v>
      </c>
      <c r="AT14" s="84">
        <f>IFERROR('1.26 Beer price'!AT14/'1.26 Beer price'!$B14,"")</f>
        <v>1.0674730537830179</v>
      </c>
      <c r="AU14" s="84">
        <f>IFERROR('1.26 Beer price'!AU14/'1.26 Beer price'!$B14,"")</f>
        <v>1.2020579030628664</v>
      </c>
      <c r="AV14" s="84">
        <f>IFERROR('1.26 Beer price'!AV14/'1.26 Beer price'!$B14,"")</f>
        <v>1.3612283034546582</v>
      </c>
      <c r="AW14" s="84">
        <f>IFERROR('1.26 Beer price'!AW14/'1.26 Beer price'!$B14,"")</f>
        <v>1.0077847528463744</v>
      </c>
      <c r="AX14" s="84">
        <f>IFERROR('1.26 Beer price'!AX14/'1.26 Beer price'!$B14,"")</f>
        <v>0.81315357272336097</v>
      </c>
      <c r="AY14" s="84">
        <f>IFERROR('1.26 Beer price'!AY14/'1.26 Beer price'!$B14,"")</f>
        <v>1.0182476908461546</v>
      </c>
      <c r="AZ14" s="84">
        <f>IFERROR('1.26 Beer price'!AZ14/'1.26 Beer price'!$B14,"")</f>
        <v>0.94722235972718338</v>
      </c>
      <c r="BA14" s="84">
        <f>IFERROR('1.26 Beer price'!BA14/'1.26 Beer price'!$B14,"")</f>
        <v>0.81413471663042447</v>
      </c>
      <c r="BB14" s="84">
        <f>IFERROR('1.26 Beer price'!BB14/'1.26 Beer price'!$B14,"")</f>
        <v>1.222370099460051</v>
      </c>
      <c r="BC14" s="84">
        <f>IFERROR('1.26 Beer price'!BC14/'1.26 Beer price'!$B14,"")</f>
        <v>1.9153969328152589</v>
      </c>
      <c r="BD14" s="84">
        <f>IFERROR('1.26 Beer price'!BD14/'1.26 Beer price'!$B14,"")</f>
        <v>0.90896525440312292</v>
      </c>
      <c r="BE14" s="84">
        <f>IFERROR('1.26 Beer price'!BE14/'1.26 Beer price'!$B14,"")</f>
        <v>1.0868804574592938</v>
      </c>
      <c r="BF14" s="84">
        <f>IFERROR('1.26 Beer price'!BF14/'1.26 Beer price'!$B14,"")</f>
        <v>0.9558869445027407</v>
      </c>
      <c r="BG14" s="84">
        <f>IFERROR('1.26 Beer price'!BG14/'1.26 Beer price'!$B14,"")</f>
        <v>1.8218728242302018</v>
      </c>
      <c r="BH14" s="84" t="str">
        <f>IFERROR('1.26 Beer price'!BH14/'1.26 Beer price'!$B14,"")</f>
        <v/>
      </c>
      <c r="BI14" s="84">
        <f>IFERROR('1.26 Beer price'!BI14/'1.26 Beer price'!$B14,"")</f>
        <v>3.6960026825492087</v>
      </c>
      <c r="BJ14" s="84">
        <f>IFERROR('1.26 Beer price'!BJ14/'1.26 Beer price'!$B14,"")</f>
        <v>1.3968668898539467</v>
      </c>
      <c r="BK14" s="84">
        <f>IFERROR('1.26 Beer price'!BK14/'1.26 Beer price'!$B14,"")</f>
        <v>2.0868368189569839</v>
      </c>
      <c r="BL14" s="84">
        <f>IFERROR('1.26 Beer price'!BL14/'1.26 Beer price'!$B14,"")</f>
        <v>0.84881038604755921</v>
      </c>
      <c r="BM14" s="84" t="str">
        <f>IFERROR('1.26 Beer price'!BM14/'1.26 Beer price'!$B14,"")</f>
        <v/>
      </c>
      <c r="BN14" s="84">
        <f>IFERROR('1.26 Beer price'!BN14/'1.26 Beer price'!$B14,"")</f>
        <v>0.83358232479542382</v>
      </c>
      <c r="BO14" s="84">
        <f>IFERROR('1.26 Beer price'!BO14/'1.26 Beer price'!$B14,"")</f>
        <v>1.4173959240179341</v>
      </c>
      <c r="BP14" s="84">
        <f>IFERROR('1.26 Beer price'!BP14/'1.26 Beer price'!$B14,"")</f>
        <v>6.042805107439845</v>
      </c>
      <c r="BQ14" s="84">
        <f>IFERROR('1.26 Beer price'!BQ14/'1.26 Beer price'!$B14,"")</f>
        <v>1.2568135569186545</v>
      </c>
      <c r="BR14" s="84">
        <f>IFERROR('1.26 Beer price'!BR14/'1.26 Beer price'!$B14,"")</f>
        <v>2.0078900553907002</v>
      </c>
      <c r="BS14" s="84">
        <f>IFERROR('1.26 Beer price'!BS14/'1.26 Beer price'!$B14,"")</f>
        <v>1.1810520316667867</v>
      </c>
      <c r="BT14" s="84">
        <f>IFERROR('1.26 Beer price'!BT14/'1.26 Beer price'!$B14,"")</f>
        <v>1.6674936373301463</v>
      </c>
      <c r="BU14" s="84">
        <f>IFERROR('1.26 Beer price'!BU14/'1.26 Beer price'!$B14,"")</f>
        <v>1.4768728273269882</v>
      </c>
      <c r="BV14" s="84">
        <f>IFERROR('1.26 Beer price'!BV14/'1.26 Beer price'!$B14,"")</f>
        <v>1.8104498082016451</v>
      </c>
      <c r="BW14" s="84">
        <f>IFERROR('1.26 Beer price'!BW14/'1.26 Beer price'!$B14,"")</f>
        <v>2.2485450116931807</v>
      </c>
      <c r="BX14" s="84">
        <f>IFERROR('1.26 Beer price'!BX14/'1.26 Beer price'!$B14,"")</f>
        <v>2.2217434629552186</v>
      </c>
      <c r="BY14" s="84">
        <f>IFERROR('1.26 Beer price'!BY14/'1.26 Beer price'!$B14,"")</f>
        <v>1.4135201798325918</v>
      </c>
      <c r="BZ14" s="84">
        <f>IFERROR('1.26 Beer price'!BZ14/'1.26 Beer price'!$B14,"")</f>
        <v>1.1755567795730961</v>
      </c>
      <c r="CA14" s="84">
        <f>IFERROR('1.26 Beer price'!CA14/'1.26 Beer price'!$B14,"")</f>
        <v>1.9673581841959076</v>
      </c>
      <c r="CB14" s="84">
        <f>IFERROR('1.26 Beer price'!CB14/'1.26 Beer price'!$B14,"")</f>
        <v>2.4293174577203032</v>
      </c>
      <c r="CC14" s="84">
        <f>IFERROR('1.26 Beer price'!CC14/'1.26 Beer price'!$B14,"")</f>
        <v>1.8548840433157718</v>
      </c>
      <c r="CD14" s="84">
        <f>IFERROR('1.26 Beer price'!CD14/'1.26 Beer price'!$B14,"")</f>
        <v>1.4093631447600548</v>
      </c>
      <c r="CE14" s="84">
        <f>IFERROR('1.26 Beer price'!CE14/'1.26 Beer price'!$B14,"")</f>
        <v>4.3848514486994734</v>
      </c>
      <c r="CF14" s="84">
        <f>IFERROR('1.26 Beer price'!CF14/'1.26 Beer price'!$B14,"")</f>
        <v>1.608604759178287</v>
      </c>
      <c r="CG14" s="84">
        <f>IFERROR('1.26 Beer price'!CG14/'1.26 Beer price'!$B14,"")</f>
        <v>1.7568922564449305</v>
      </c>
      <c r="CH14" s="84">
        <f>IFERROR('1.26 Beer price'!CH14/'1.26 Beer price'!$B14,"")</f>
        <v>2.2374354265665324</v>
      </c>
      <c r="CI14" s="84">
        <f>IFERROR('1.26 Beer price'!CI14/'1.26 Beer price'!$B14,"")</f>
        <v>3.0187817813521063</v>
      </c>
      <c r="CJ14" s="84">
        <f>IFERROR('1.26 Beer price'!CJ14/'1.26 Beer price'!$B14,"")</f>
        <v>1.7025628713140541</v>
      </c>
      <c r="CK14" s="84">
        <f>IFERROR('1.26 Beer price'!CK14/'1.26 Beer price'!$B14,"")</f>
        <v>2.1369240763043549</v>
      </c>
      <c r="CL14" s="84">
        <f>IFERROR('1.26 Beer price'!CL14/'1.26 Beer price'!$B14,"")</f>
        <v>1.5201839055103532</v>
      </c>
      <c r="CM14" s="84">
        <f>IFERROR('1.26 Beer price'!CM14/'1.26 Beer price'!$B14,"")</f>
        <v>0.56736423484372966</v>
      </c>
      <c r="CN14" s="84">
        <f>IFERROR('1.26 Beer price'!CN14/'1.26 Beer price'!$B14,"")</f>
        <v>1.0031622940640534</v>
      </c>
      <c r="CO14" s="84">
        <f>IFERROR('1.26 Beer price'!CO14/'1.26 Beer price'!$B14,"")</f>
        <v>0.78462555591648175</v>
      </c>
      <c r="CP14" s="84">
        <f>IFERROR('1.26 Beer price'!CP14/'1.26 Beer price'!$B14,"")</f>
        <v>0.60925089724006809</v>
      </c>
      <c r="CR14" s="88"/>
    </row>
    <row r="15" spans="1:96" x14ac:dyDescent="0.25">
      <c r="A15" s="78" t="s">
        <v>36</v>
      </c>
      <c r="B15" s="84">
        <f>IFERROR('1.26 Beer price'!B15/'1.26 Beer price'!$B15,"")</f>
        <v>1</v>
      </c>
      <c r="C15" s="84">
        <f>IFERROR('1.26 Beer price'!C15/'1.26 Beer price'!$B15,"")</f>
        <v>0.67468457810026361</v>
      </c>
      <c r="D15" s="84">
        <f>IFERROR('1.26 Beer price'!D15/'1.26 Beer price'!$B15,"")</f>
        <v>0.99880298944881352</v>
      </c>
      <c r="E15" s="84">
        <f>IFERROR('1.26 Beer price'!E15/'1.26 Beer price'!$B15,"")</f>
        <v>0.41777184650923149</v>
      </c>
      <c r="F15" s="84">
        <f>IFERROR('1.26 Beer price'!F15/'1.26 Beer price'!$B15,"")</f>
        <v>1.9468727633422234</v>
      </c>
      <c r="G15" s="84">
        <f>IFERROR('1.26 Beer price'!G15/'1.26 Beer price'!$B15,"")</f>
        <v>0.77847686907127855</v>
      </c>
      <c r="H15" s="84">
        <f>IFERROR('1.26 Beer price'!H15/'1.26 Beer price'!$B15,"")</f>
        <v>1.8635022232438343</v>
      </c>
      <c r="I15" s="84">
        <f>IFERROR('1.26 Beer price'!I15/'1.26 Beer price'!$B15,"")</f>
        <v>2.11265380069419</v>
      </c>
      <c r="J15" s="84">
        <f>IFERROR('1.26 Beer price'!J15/'1.26 Beer price'!$B15,"")</f>
        <v>0.71027503204914011</v>
      </c>
      <c r="K15" s="84">
        <f>IFERROR('1.26 Beer price'!K15/'1.26 Beer price'!$B15,"")</f>
        <v>3.0431124889960572</v>
      </c>
      <c r="L15" s="84">
        <f>IFERROR('1.26 Beer price'!L15/'1.26 Beer price'!$B15,"")</f>
        <v>1.4941831334356306</v>
      </c>
      <c r="M15" s="84">
        <f>IFERROR('1.26 Beer price'!M15/'1.26 Beer price'!$B15,"")</f>
        <v>0.68674740575503257</v>
      </c>
      <c r="N15" s="84">
        <f>IFERROR('1.26 Beer price'!N15/'1.26 Beer price'!$B15,"")</f>
        <v>4.2593175754108037</v>
      </c>
      <c r="O15" s="84">
        <f>IFERROR('1.26 Beer price'!O15/'1.26 Beer price'!$B15,"")</f>
        <v>1.820408031039126</v>
      </c>
      <c r="P15" s="84">
        <f>IFERROR('1.26 Beer price'!P15/'1.26 Beer price'!$B15,"")</f>
        <v>1.5252716625434501</v>
      </c>
      <c r="Q15" s="84">
        <f>IFERROR('1.26 Beer price'!Q15/'1.26 Beer price'!$B15,"")</f>
        <v>0.94168208569671452</v>
      </c>
      <c r="R15" s="84">
        <f>IFERROR('1.26 Beer price'!R15/'1.26 Beer price'!$B15,"")</f>
        <v>0.69019509598221263</v>
      </c>
      <c r="S15" s="84">
        <f>IFERROR('1.26 Beer price'!S15/'1.26 Beer price'!$B15,"")</f>
        <v>0.57138495540532697</v>
      </c>
      <c r="T15" s="84">
        <f>IFERROR('1.26 Beer price'!T15/'1.26 Beer price'!$B15,"")</f>
        <v>2.3502719953266897</v>
      </c>
      <c r="U15" s="84">
        <f>IFERROR('1.26 Beer price'!U15/'1.26 Beer price'!$B15,"")</f>
        <v>2.3844478338269379</v>
      </c>
      <c r="V15" s="84">
        <f>IFERROR('1.26 Beer price'!V15/'1.26 Beer price'!$B15,"")</f>
        <v>2.1361876471670778</v>
      </c>
      <c r="W15" s="84">
        <f>IFERROR('1.26 Beer price'!W15/'1.26 Beer price'!$B15,"")</f>
        <v>0.73482061786528829</v>
      </c>
      <c r="X15" s="84">
        <f>IFERROR('1.26 Beer price'!X15/'1.26 Beer price'!$B15,"")</f>
        <v>0.4210190085491497</v>
      </c>
      <c r="Y15" s="84">
        <f>IFERROR('1.26 Beer price'!Y15/'1.26 Beer price'!$B15,"")</f>
        <v>0.80257422740545248</v>
      </c>
      <c r="Z15" s="84">
        <f>IFERROR('1.26 Beer price'!Z15/'1.26 Beer price'!$B15,"")</f>
        <v>0.44639227270987508</v>
      </c>
      <c r="AA15" s="84">
        <f>IFERROR('1.26 Beer price'!AA15/'1.26 Beer price'!$B15,"")</f>
        <v>1.1446348367652346</v>
      </c>
      <c r="AB15" s="84">
        <f>IFERROR('1.26 Beer price'!AB15/'1.26 Beer price'!$B15,"")</f>
        <v>0.60612932047874968</v>
      </c>
      <c r="AC15" s="84">
        <f>IFERROR('1.26 Beer price'!AC15/'1.26 Beer price'!$B15,"")</f>
        <v>0.65844978307947644</v>
      </c>
      <c r="AD15" s="84">
        <f>IFERROR('1.26 Beer price'!AD15/'1.26 Beer price'!$B15,"")</f>
        <v>0.63368799748001781</v>
      </c>
      <c r="AE15" s="84">
        <f>IFERROR('1.26 Beer price'!AE15/'1.26 Beer price'!$B15,"")</f>
        <v>0.70700372655246924</v>
      </c>
      <c r="AF15" s="84">
        <f>IFERROR('1.26 Beer price'!AF15/'1.26 Beer price'!$B15,"")</f>
        <v>0.68646284977353145</v>
      </c>
      <c r="AG15" s="84">
        <f>IFERROR('1.26 Beer price'!AG15/'1.26 Beer price'!$B15,"")</f>
        <v>0.54230012163506902</v>
      </c>
      <c r="AH15" s="84">
        <f>IFERROR('1.26 Beer price'!AH15/'1.26 Beer price'!$B15,"")</f>
        <v>0.77474574522759954</v>
      </c>
      <c r="AI15" s="84">
        <f>IFERROR('1.26 Beer price'!AI15/'1.26 Beer price'!$B15,"")</f>
        <v>0.72988970215831772</v>
      </c>
      <c r="AJ15" s="84">
        <f>IFERROR('1.26 Beer price'!AJ15/'1.26 Beer price'!$B15,"")</f>
        <v>0.41288695751847193</v>
      </c>
      <c r="AK15" s="84">
        <f>IFERROR('1.26 Beer price'!AK15/'1.26 Beer price'!$B15,"")</f>
        <v>0.91226027717401659</v>
      </c>
      <c r="AL15" s="84">
        <f>IFERROR('1.26 Beer price'!AL15/'1.26 Beer price'!$B15,"")</f>
        <v>0.68489568342846441</v>
      </c>
      <c r="AM15" s="84">
        <f>IFERROR('1.26 Beer price'!AM15/'1.26 Beer price'!$B15,"")</f>
        <v>0.63967719461591777</v>
      </c>
      <c r="AN15" s="84">
        <f>IFERROR('1.26 Beer price'!AN15/'1.26 Beer price'!$B15,"")</f>
        <v>1.0696164625935551</v>
      </c>
      <c r="AO15" s="84">
        <f>IFERROR('1.26 Beer price'!AO15/'1.26 Beer price'!$B15,"")</f>
        <v>0.51938315155223103</v>
      </c>
      <c r="AP15" s="84">
        <f>IFERROR('1.26 Beer price'!AP15/'1.26 Beer price'!$B15,"")</f>
        <v>1.0561878724796565</v>
      </c>
      <c r="AQ15" s="84">
        <f>IFERROR('1.26 Beer price'!AQ15/'1.26 Beer price'!$B15,"")</f>
        <v>0.80432928502876422</v>
      </c>
      <c r="AR15" s="84">
        <f>IFERROR('1.26 Beer price'!AR15/'1.26 Beer price'!$B15,"")</f>
        <v>1.3401697712193599</v>
      </c>
      <c r="AS15" s="84">
        <f>IFERROR('1.26 Beer price'!AS15/'1.26 Beer price'!$B15,"")</f>
        <v>0.97129963974607436</v>
      </c>
      <c r="AT15" s="84">
        <f>IFERROR('1.26 Beer price'!AT15/'1.26 Beer price'!$B15,"")</f>
        <v>1.0949200648993964</v>
      </c>
      <c r="AU15" s="84">
        <f>IFERROR('1.26 Beer price'!AU15/'1.26 Beer price'!$B15,"")</f>
        <v>1.1507182756786929</v>
      </c>
      <c r="AV15" s="84">
        <f>IFERROR('1.26 Beer price'!AV15/'1.26 Beer price'!$B15,"")</f>
        <v>1.4233005433250867</v>
      </c>
      <c r="AW15" s="84">
        <f>IFERROR('1.26 Beer price'!AW15/'1.26 Beer price'!$B15,"")</f>
        <v>1.0402707752690525</v>
      </c>
      <c r="AX15" s="84">
        <f>IFERROR('1.26 Beer price'!AX15/'1.26 Beer price'!$B15,"")</f>
        <v>0.8206312680794815</v>
      </c>
      <c r="AY15" s="84">
        <f>IFERROR('1.26 Beer price'!AY15/'1.26 Beer price'!$B15,"")</f>
        <v>0.90944144140503846</v>
      </c>
      <c r="AZ15" s="84">
        <f>IFERROR('1.26 Beer price'!AZ15/'1.26 Beer price'!$B15,"")</f>
        <v>1.0061757372791569</v>
      </c>
      <c r="BA15" s="84">
        <f>IFERROR('1.26 Beer price'!BA15/'1.26 Beer price'!$B15,"")</f>
        <v>0.81194160169457441</v>
      </c>
      <c r="BB15" s="84">
        <f>IFERROR('1.26 Beer price'!BB15/'1.26 Beer price'!$B15,"")</f>
        <v>1.3350465558095594</v>
      </c>
      <c r="BC15" s="84">
        <f>IFERROR('1.26 Beer price'!BC15/'1.26 Beer price'!$B15,"")</f>
        <v>2.0835643860101314</v>
      </c>
      <c r="BD15" s="84">
        <f>IFERROR('1.26 Beer price'!BD15/'1.26 Beer price'!$B15,"")</f>
        <v>0.8989433704835974</v>
      </c>
      <c r="BE15" s="84">
        <f>IFERROR('1.26 Beer price'!BE15/'1.26 Beer price'!$B15,"")</f>
        <v>1.0933047317821687</v>
      </c>
      <c r="BF15" s="84">
        <f>IFERROR('1.26 Beer price'!BF15/'1.26 Beer price'!$B15,"")</f>
        <v>1.0157256501894589</v>
      </c>
      <c r="BG15" s="84">
        <f>IFERROR('1.26 Beer price'!BG15/'1.26 Beer price'!$B15,"")</f>
        <v>1.6357921272664639</v>
      </c>
      <c r="BH15" s="84" t="str">
        <f>IFERROR('1.26 Beer price'!BH15/'1.26 Beer price'!$B15,"")</f>
        <v/>
      </c>
      <c r="BI15" s="84">
        <f>IFERROR('1.26 Beer price'!BI15/'1.26 Beer price'!$B15,"")</f>
        <v>4.0599826771449061</v>
      </c>
      <c r="BJ15" s="84">
        <f>IFERROR('1.26 Beer price'!BJ15/'1.26 Beer price'!$B15,"")</f>
        <v>1.4204732337767683</v>
      </c>
      <c r="BK15" s="84">
        <f>IFERROR('1.26 Beer price'!BK15/'1.26 Beer price'!$B15,"")</f>
        <v>2.2161113372790942</v>
      </c>
      <c r="BL15" s="84">
        <f>IFERROR('1.26 Beer price'!BL15/'1.26 Beer price'!$B15,"")</f>
        <v>0.86884856828353885</v>
      </c>
      <c r="BM15" s="84" t="str">
        <f>IFERROR('1.26 Beer price'!BM15/'1.26 Beer price'!$B15,"")</f>
        <v/>
      </c>
      <c r="BN15" s="84">
        <f>IFERROR('1.26 Beer price'!BN15/'1.26 Beer price'!$B15,"")</f>
        <v>0.77254061348288527</v>
      </c>
      <c r="BO15" s="84">
        <f>IFERROR('1.26 Beer price'!BO15/'1.26 Beer price'!$B15,"")</f>
        <v>1.4594152051835541</v>
      </c>
      <c r="BP15" s="84">
        <f>IFERROR('1.26 Beer price'!BP15/'1.26 Beer price'!$B15,"")</f>
        <v>6.0664395886579818</v>
      </c>
      <c r="BQ15" s="84">
        <f>IFERROR('1.26 Beer price'!BQ15/'1.26 Beer price'!$B15,"")</f>
        <v>1.2574688660974578</v>
      </c>
      <c r="BR15" s="84">
        <f>IFERROR('1.26 Beer price'!BR15/'1.26 Beer price'!$B15,"")</f>
        <v>1.9688349805039433</v>
      </c>
      <c r="BS15" s="84">
        <f>IFERROR('1.26 Beer price'!BS15/'1.26 Beer price'!$B15,"")</f>
        <v>1.1864444584806029</v>
      </c>
      <c r="BT15" s="84">
        <f>IFERROR('1.26 Beer price'!BT15/'1.26 Beer price'!$B15,"")</f>
        <v>1.710422475358967</v>
      </c>
      <c r="BU15" s="84">
        <f>IFERROR('1.26 Beer price'!BU15/'1.26 Beer price'!$B15,"")</f>
        <v>1.544559003377924</v>
      </c>
      <c r="BV15" s="84">
        <f>IFERROR('1.26 Beer price'!BV15/'1.26 Beer price'!$B15,"")</f>
        <v>1.8838308257030152</v>
      </c>
      <c r="BW15" s="84">
        <f>IFERROR('1.26 Beer price'!BW15/'1.26 Beer price'!$B15,"")</f>
        <v>2.3246365828453319</v>
      </c>
      <c r="BX15" s="84">
        <f>IFERROR('1.26 Beer price'!BX15/'1.26 Beer price'!$B15,"")</f>
        <v>2.314095421379422</v>
      </c>
      <c r="BY15" s="84">
        <f>IFERROR('1.26 Beer price'!BY15/'1.26 Beer price'!$B15,"")</f>
        <v>1.6120978967652448</v>
      </c>
      <c r="BZ15" s="84">
        <f>IFERROR('1.26 Beer price'!BZ15/'1.26 Beer price'!$B15,"")</f>
        <v>1.2067302804614974</v>
      </c>
      <c r="CA15" s="84">
        <f>IFERROR('1.26 Beer price'!CA15/'1.26 Beer price'!$B15,"")</f>
        <v>1.9158120126514886</v>
      </c>
      <c r="CB15" s="84">
        <f>IFERROR('1.26 Beer price'!CB15/'1.26 Beer price'!$B15,"")</f>
        <v>2.4805304565736832</v>
      </c>
      <c r="CC15" s="84">
        <f>IFERROR('1.26 Beer price'!CC15/'1.26 Beer price'!$B15,"")</f>
        <v>1.9160744996541339</v>
      </c>
      <c r="CD15" s="84">
        <f>IFERROR('1.26 Beer price'!CD15/'1.26 Beer price'!$B15,"")</f>
        <v>1.5011007706476343</v>
      </c>
      <c r="CE15" s="84">
        <f>IFERROR('1.26 Beer price'!CE15/'1.26 Beer price'!$B15,"")</f>
        <v>4.299615023874269</v>
      </c>
      <c r="CF15" s="84">
        <f>IFERROR('1.26 Beer price'!CF15/'1.26 Beer price'!$B15,"")</f>
        <v>1.5550912984931762</v>
      </c>
      <c r="CG15" s="84">
        <f>IFERROR('1.26 Beer price'!CG15/'1.26 Beer price'!$B15,"")</f>
        <v>1.7317946951429553</v>
      </c>
      <c r="CH15" s="84">
        <f>IFERROR('1.26 Beer price'!CH15/'1.26 Beer price'!$B15,"")</f>
        <v>2.2937595569355818</v>
      </c>
      <c r="CI15" s="84">
        <f>IFERROR('1.26 Beer price'!CI15/'1.26 Beer price'!$B15,"")</f>
        <v>3.0077804031222626</v>
      </c>
      <c r="CJ15" s="84">
        <f>IFERROR('1.26 Beer price'!CJ15/'1.26 Beer price'!$B15,"")</f>
        <v>1.7841465622995971</v>
      </c>
      <c r="CK15" s="84">
        <f>IFERROR('1.26 Beer price'!CK15/'1.26 Beer price'!$B15,"")</f>
        <v>2.1522457809921267</v>
      </c>
      <c r="CL15" s="84">
        <f>IFERROR('1.26 Beer price'!CL15/'1.26 Beer price'!$B15,"")</f>
        <v>1.5694996816251454</v>
      </c>
      <c r="CM15" s="84">
        <f>IFERROR('1.26 Beer price'!CM15/'1.26 Beer price'!$B15,"")</f>
        <v>0.62597055231449972</v>
      </c>
      <c r="CN15" s="84">
        <f>IFERROR('1.26 Beer price'!CN15/'1.26 Beer price'!$B15,"")</f>
        <v>0.9985394051147527</v>
      </c>
      <c r="CO15" s="84">
        <f>IFERROR('1.26 Beer price'!CO15/'1.26 Beer price'!$B15,"")</f>
        <v>0.78316130861300748</v>
      </c>
      <c r="CP15" s="84">
        <f>IFERROR('1.26 Beer price'!CP15/'1.26 Beer price'!$B15,"")</f>
        <v>0.62161797675921693</v>
      </c>
      <c r="CR15" s="88"/>
    </row>
    <row r="16" spans="1:96" x14ac:dyDescent="0.25">
      <c r="A16" s="78" t="s">
        <v>37</v>
      </c>
      <c r="B16" s="84">
        <f>IFERROR('1.26 Beer price'!B16/'1.26 Beer price'!$B16,"")</f>
        <v>1</v>
      </c>
      <c r="C16" s="84">
        <f>IFERROR('1.26 Beer price'!C16/'1.26 Beer price'!$B16,"")</f>
        <v>0.70006264636887561</v>
      </c>
      <c r="D16" s="84">
        <f>IFERROR('1.26 Beer price'!D16/'1.26 Beer price'!$B16,"")</f>
        <v>1.0243362113332979</v>
      </c>
      <c r="E16" s="84">
        <f>IFERROR('1.26 Beer price'!E16/'1.26 Beer price'!$B16,"")</f>
        <v>0.45930245726552815</v>
      </c>
      <c r="F16" s="84">
        <f>IFERROR('1.26 Beer price'!F16/'1.26 Beer price'!$B16,"")</f>
        <v>1.9874487541124306</v>
      </c>
      <c r="G16" s="84">
        <f>IFERROR('1.26 Beer price'!G16/'1.26 Beer price'!$B16,"")</f>
        <v>0.79297839684527582</v>
      </c>
      <c r="H16" s="84">
        <f>IFERROR('1.26 Beer price'!H16/'1.26 Beer price'!$B16,"")</f>
        <v>1.8596969107312333</v>
      </c>
      <c r="I16" s="84">
        <f>IFERROR('1.26 Beer price'!I16/'1.26 Beer price'!$B16,"")</f>
        <v>1.9941698066363778</v>
      </c>
      <c r="J16" s="84">
        <f>IFERROR('1.26 Beer price'!J16/'1.26 Beer price'!$B16,"")</f>
        <v>0.67172346602503341</v>
      </c>
      <c r="K16" s="84">
        <f>IFERROR('1.26 Beer price'!K16/'1.26 Beer price'!$B16,"")</f>
        <v>3.0057927480618383</v>
      </c>
      <c r="L16" s="84">
        <f>IFERROR('1.26 Beer price'!L16/'1.26 Beer price'!$B16,"")</f>
        <v>1.6332303448452752</v>
      </c>
      <c r="M16" s="84">
        <f>IFERROR('1.26 Beer price'!M16/'1.26 Beer price'!$B16,"")</f>
        <v>0.63603351298211031</v>
      </c>
      <c r="N16" s="84">
        <f>IFERROR('1.26 Beer price'!N16/'1.26 Beer price'!$B16,"")</f>
        <v>4.3249447535114687</v>
      </c>
      <c r="O16" s="84">
        <f>IFERROR('1.26 Beer price'!O16/'1.26 Beer price'!$B16,"")</f>
        <v>1.9063873928867481</v>
      </c>
      <c r="P16" s="84">
        <f>IFERROR('1.26 Beer price'!P16/'1.26 Beer price'!$B16,"")</f>
        <v>1.5168873973287798</v>
      </c>
      <c r="Q16" s="84">
        <f>IFERROR('1.26 Beer price'!Q16/'1.26 Beer price'!$B16,"")</f>
        <v>0.96695271435274155</v>
      </c>
      <c r="R16" s="84">
        <f>IFERROR('1.26 Beer price'!R16/'1.26 Beer price'!$B16,"")</f>
        <v>0.75734581013253743</v>
      </c>
      <c r="S16" s="84">
        <f>IFERROR('1.26 Beer price'!S16/'1.26 Beer price'!$B16,"")</f>
        <v>0.59055141909006337</v>
      </c>
      <c r="T16" s="84">
        <f>IFERROR('1.26 Beer price'!T16/'1.26 Beer price'!$B16,"")</f>
        <v>2.3163627100239923</v>
      </c>
      <c r="U16" s="84">
        <f>IFERROR('1.26 Beer price'!U16/'1.26 Beer price'!$B16,"")</f>
        <v>2.33103865661373</v>
      </c>
      <c r="V16" s="84">
        <f>IFERROR('1.26 Beer price'!V16/'1.26 Beer price'!$B16,"")</f>
        <v>2.2233131319932222</v>
      </c>
      <c r="W16" s="84">
        <f>IFERROR('1.26 Beer price'!W16/'1.26 Beer price'!$B16,"")</f>
        <v>0.69547687391307067</v>
      </c>
      <c r="X16" s="84">
        <f>IFERROR('1.26 Beer price'!X16/'1.26 Beer price'!$B16,"")</f>
        <v>0.45395784533701988</v>
      </c>
      <c r="Y16" s="84">
        <f>IFERROR('1.26 Beer price'!Y16/'1.26 Beer price'!$B16,"")</f>
        <v>0.81836058853233773</v>
      </c>
      <c r="Z16" s="84">
        <f>IFERROR('1.26 Beer price'!Z16/'1.26 Beer price'!$B16,"")</f>
        <v>0.44028910379961095</v>
      </c>
      <c r="AA16" s="84">
        <f>IFERROR('1.26 Beer price'!AA16/'1.26 Beer price'!$B16,"")</f>
        <v>1.1525812668362068</v>
      </c>
      <c r="AB16" s="84">
        <f>IFERROR('1.26 Beer price'!AB16/'1.26 Beer price'!$B16,"")</f>
        <v>0.57619302776639192</v>
      </c>
      <c r="AC16" s="84">
        <f>IFERROR('1.26 Beer price'!AC16/'1.26 Beer price'!$B16,"")</f>
        <v>0.68055959178099079</v>
      </c>
      <c r="AD16" s="84">
        <f>IFERROR('1.26 Beer price'!AD16/'1.26 Beer price'!$B16,"")</f>
        <v>0.61443690575486631</v>
      </c>
      <c r="AE16" s="84">
        <f>IFERROR('1.26 Beer price'!AE16/'1.26 Beer price'!$B16,"")</f>
        <v>0.6925464149462367</v>
      </c>
      <c r="AF16" s="84">
        <f>IFERROR('1.26 Beer price'!AF16/'1.26 Beer price'!$B16,"")</f>
        <v>0.70985520334772223</v>
      </c>
      <c r="AG16" s="84">
        <f>IFERROR('1.26 Beer price'!AG16/'1.26 Beer price'!$B16,"")</f>
        <v>0.55853598742226862</v>
      </c>
      <c r="AH16" s="84">
        <f>IFERROR('1.26 Beer price'!AH16/'1.26 Beer price'!$B16,"")</f>
        <v>0.78386686377839865</v>
      </c>
      <c r="AI16" s="84">
        <f>IFERROR('1.26 Beer price'!AI16/'1.26 Beer price'!$B16,"")</f>
        <v>0.73325147650102174</v>
      </c>
      <c r="AJ16" s="84">
        <f>IFERROR('1.26 Beer price'!AJ16/'1.26 Beer price'!$B16,"")</f>
        <v>0.43270323430073721</v>
      </c>
      <c r="AK16" s="84">
        <f>IFERROR('1.26 Beer price'!AK16/'1.26 Beer price'!$B16,"")</f>
        <v>0.83915607024951577</v>
      </c>
      <c r="AL16" s="84">
        <f>IFERROR('1.26 Beer price'!AL16/'1.26 Beer price'!$B16,"")</f>
        <v>0.67923096067948696</v>
      </c>
      <c r="AM16" s="84">
        <f>IFERROR('1.26 Beer price'!AM16/'1.26 Beer price'!$B16,"")</f>
        <v>0.65093055292405722</v>
      </c>
      <c r="AN16" s="84">
        <f>IFERROR('1.26 Beer price'!AN16/'1.26 Beer price'!$B16,"")</f>
        <v>1.1098529766627088</v>
      </c>
      <c r="AO16" s="84">
        <f>IFERROR('1.26 Beer price'!AO16/'1.26 Beer price'!$B16,"")</f>
        <v>0.41664026501942952</v>
      </c>
      <c r="AP16" s="84">
        <f>IFERROR('1.26 Beer price'!AP16/'1.26 Beer price'!$B16,"")</f>
        <v>0.95478499219544344</v>
      </c>
      <c r="AQ16" s="84">
        <f>IFERROR('1.26 Beer price'!AQ16/'1.26 Beer price'!$B16,"")</f>
        <v>0.73005611226516198</v>
      </c>
      <c r="AR16" s="84">
        <f>IFERROR('1.26 Beer price'!AR16/'1.26 Beer price'!$B16,"")</f>
        <v>1.4460155514681499</v>
      </c>
      <c r="AS16" s="84">
        <f>IFERROR('1.26 Beer price'!AS16/'1.26 Beer price'!$B16,"")</f>
        <v>0.98049280372520875</v>
      </c>
      <c r="AT16" s="84">
        <f>IFERROR('1.26 Beer price'!AT16/'1.26 Beer price'!$B16,"")</f>
        <v>1.0089953658216091</v>
      </c>
      <c r="AU16" s="84">
        <f>IFERROR('1.26 Beer price'!AU16/'1.26 Beer price'!$B16,"")</f>
        <v>1.1238485591326715</v>
      </c>
      <c r="AV16" s="84">
        <f>IFERROR('1.26 Beer price'!AV16/'1.26 Beer price'!$B16,"")</f>
        <v>1.3863612278622097</v>
      </c>
      <c r="AW16" s="84">
        <f>IFERROR('1.26 Beer price'!AW16/'1.26 Beer price'!$B16,"")</f>
        <v>1.0439325357588318</v>
      </c>
      <c r="AX16" s="84">
        <f>IFERROR('1.26 Beer price'!AX16/'1.26 Beer price'!$B16,"")</f>
        <v>0.85334083040122122</v>
      </c>
      <c r="AY16" s="84">
        <f>IFERROR('1.26 Beer price'!AY16/'1.26 Beer price'!$B16,"")</f>
        <v>0.88503584417388537</v>
      </c>
      <c r="AZ16" s="84">
        <f>IFERROR('1.26 Beer price'!AZ16/'1.26 Beer price'!$B16,"")</f>
        <v>1.0084604813324749</v>
      </c>
      <c r="BA16" s="84">
        <f>IFERROR('1.26 Beer price'!BA16/'1.26 Beer price'!$B16,"")</f>
        <v>0.80573454657493648</v>
      </c>
      <c r="BB16" s="84">
        <f>IFERROR('1.26 Beer price'!BB16/'1.26 Beer price'!$B16,"")</f>
        <v>1.3715129170220779</v>
      </c>
      <c r="BC16" s="84">
        <f>IFERROR('1.26 Beer price'!BC16/'1.26 Beer price'!$B16,"")</f>
        <v>0.53189289909718529</v>
      </c>
      <c r="BD16" s="84">
        <f>IFERROR('1.26 Beer price'!BD16/'1.26 Beer price'!$B16,"")</f>
        <v>0.91762294188103255</v>
      </c>
      <c r="BE16" s="84">
        <f>IFERROR('1.26 Beer price'!BE16/'1.26 Beer price'!$B16,"")</f>
        <v>1.1319824309385011</v>
      </c>
      <c r="BF16" s="84">
        <f>IFERROR('1.26 Beer price'!BF16/'1.26 Beer price'!$B16,"")</f>
        <v>1.0666226097893219</v>
      </c>
      <c r="BG16" s="84">
        <f>IFERROR('1.26 Beer price'!BG16/'1.26 Beer price'!$B16,"")</f>
        <v>1.6996257267977444</v>
      </c>
      <c r="BH16" s="84" t="str">
        <f>IFERROR('1.26 Beer price'!BH16/'1.26 Beer price'!$B16,"")</f>
        <v/>
      </c>
      <c r="BI16" s="84">
        <f>IFERROR('1.26 Beer price'!BI16/'1.26 Beer price'!$B16,"")</f>
        <v>4.0790651533867894</v>
      </c>
      <c r="BJ16" s="84">
        <f>IFERROR('1.26 Beer price'!BJ16/'1.26 Beer price'!$B16,"")</f>
        <v>1.5993820368864167</v>
      </c>
      <c r="BK16" s="84">
        <f>IFERROR('1.26 Beer price'!BK16/'1.26 Beer price'!$B16,"")</f>
        <v>2.3500338663210045</v>
      </c>
      <c r="BL16" s="84">
        <f>IFERROR('1.26 Beer price'!BL16/'1.26 Beer price'!$B16,"")</f>
        <v>0.88996958621089395</v>
      </c>
      <c r="BM16" s="84" t="str">
        <f>IFERROR('1.26 Beer price'!BM16/'1.26 Beer price'!$B16,"")</f>
        <v/>
      </c>
      <c r="BN16" s="84">
        <f>IFERROR('1.26 Beer price'!BN16/'1.26 Beer price'!$B16,"")</f>
        <v>0.75548742027349747</v>
      </c>
      <c r="BO16" s="84">
        <f>IFERROR('1.26 Beer price'!BO16/'1.26 Beer price'!$B16,"")</f>
        <v>1.5187038194072018</v>
      </c>
      <c r="BP16" s="84">
        <f>IFERROR('1.26 Beer price'!BP16/'1.26 Beer price'!$B16,"")</f>
        <v>6.2963864415460096</v>
      </c>
      <c r="BQ16" s="84">
        <f>IFERROR('1.26 Beer price'!BQ16/'1.26 Beer price'!$B16,"")</f>
        <v>1.2767018163296668</v>
      </c>
      <c r="BR16" s="84">
        <f>IFERROR('1.26 Beer price'!BR16/'1.26 Beer price'!$B16,"")</f>
        <v>1.8728795723769229</v>
      </c>
      <c r="BS16" s="84">
        <f>IFERROR('1.26 Beer price'!BS16/'1.26 Beer price'!$B16,"")</f>
        <v>1.2176533381359009</v>
      </c>
      <c r="BT16" s="84">
        <f>IFERROR('1.26 Beer price'!BT16/'1.26 Beer price'!$B16,"")</f>
        <v>1.7568551383869713</v>
      </c>
      <c r="BU16" s="84">
        <f>IFERROR('1.26 Beer price'!BU16/'1.26 Beer price'!$B16,"")</f>
        <v>1.5947757585213833</v>
      </c>
      <c r="BV16" s="84">
        <f>IFERROR('1.26 Beer price'!BV16/'1.26 Beer price'!$B16,"")</f>
        <v>1.9355696921085093</v>
      </c>
      <c r="BW16" s="84">
        <f>IFERROR('1.26 Beer price'!BW16/'1.26 Beer price'!$B16,"")</f>
        <v>2.3426778000932056</v>
      </c>
      <c r="BX16" s="84">
        <f>IFERROR('1.26 Beer price'!BX16/'1.26 Beer price'!$B16,"")</f>
        <v>2.4245509267253418</v>
      </c>
      <c r="BY16" s="84">
        <f>IFERROR('1.26 Beer price'!BY16/'1.26 Beer price'!$B16,"")</f>
        <v>1.633558280795649</v>
      </c>
      <c r="BZ16" s="84">
        <f>IFERROR('1.26 Beer price'!BZ16/'1.26 Beer price'!$B16,"")</f>
        <v>1.2374170245892973</v>
      </c>
      <c r="CA16" s="84">
        <f>IFERROR('1.26 Beer price'!CA16/'1.26 Beer price'!$B16,"")</f>
        <v>1.8546550773477073</v>
      </c>
      <c r="CB16" s="84">
        <f>IFERROR('1.26 Beer price'!CB16/'1.26 Beer price'!$B16,"")</f>
        <v>2.4865509930278726</v>
      </c>
      <c r="CC16" s="84">
        <f>IFERROR('1.26 Beer price'!CC16/'1.26 Beer price'!$B16,"")</f>
        <v>1.9553306735699318</v>
      </c>
      <c r="CD16" s="84">
        <f>IFERROR('1.26 Beer price'!CD16/'1.26 Beer price'!$B16,"")</f>
        <v>1.5660566322171712</v>
      </c>
      <c r="CE16" s="84">
        <f>IFERROR('1.26 Beer price'!CE16/'1.26 Beer price'!$B16,"")</f>
        <v>4.1624376738474638</v>
      </c>
      <c r="CF16" s="84">
        <f>IFERROR('1.26 Beer price'!CF16/'1.26 Beer price'!$B16,"")</f>
        <v>1.5980027033346016</v>
      </c>
      <c r="CG16" s="84">
        <f>IFERROR('1.26 Beer price'!CG16/'1.26 Beer price'!$B16,"")</f>
        <v>1.7186890926598641</v>
      </c>
      <c r="CH16" s="84">
        <f>IFERROR('1.26 Beer price'!CH16/'1.26 Beer price'!$B16,"")</f>
        <v>2.2165937289180402</v>
      </c>
      <c r="CI16" s="84">
        <f>IFERROR('1.26 Beer price'!CI16/'1.26 Beer price'!$B16,"")</f>
        <v>3.059117320154324</v>
      </c>
      <c r="CJ16" s="84">
        <f>IFERROR('1.26 Beer price'!CJ16/'1.26 Beer price'!$B16,"")</f>
        <v>1.7689846836943639</v>
      </c>
      <c r="CK16" s="84">
        <f>IFERROR('1.26 Beer price'!CK16/'1.26 Beer price'!$B16,"")</f>
        <v>2.3041885107814482</v>
      </c>
      <c r="CL16" s="84">
        <f>IFERROR('1.26 Beer price'!CL16/'1.26 Beer price'!$B16,"")</f>
        <v>1.5798089355176101</v>
      </c>
      <c r="CM16" s="84">
        <f>IFERROR('1.26 Beer price'!CM16/'1.26 Beer price'!$B16,"")</f>
        <v>0.63879081021256223</v>
      </c>
      <c r="CN16" s="84">
        <f>IFERROR('1.26 Beer price'!CN16/'1.26 Beer price'!$B16,"")</f>
        <v>1.0159592607668551</v>
      </c>
      <c r="CO16" s="84">
        <f>IFERROR('1.26 Beer price'!CO16/'1.26 Beer price'!$B16,"")</f>
        <v>0.80542229821694367</v>
      </c>
      <c r="CP16" s="84">
        <f>IFERROR('1.26 Beer price'!CP16/'1.26 Beer price'!$B16,"")</f>
        <v>0.63871246148397864</v>
      </c>
      <c r="CR16" s="88"/>
    </row>
    <row r="17" spans="1:96" x14ac:dyDescent="0.25">
      <c r="A17" s="78" t="s">
        <v>38</v>
      </c>
      <c r="B17" s="84">
        <f>IFERROR('1.26 Beer price'!B17/'1.26 Beer price'!$B17,"")</f>
        <v>1</v>
      </c>
      <c r="C17" s="84">
        <f>IFERROR('1.26 Beer price'!C17/'1.26 Beer price'!$B17,"")</f>
        <v>0.76702860058048439</v>
      </c>
      <c r="D17" s="84">
        <f>IFERROR('1.26 Beer price'!D17/'1.26 Beer price'!$B17,"")</f>
        <v>1.0616859687094613</v>
      </c>
      <c r="E17" s="84">
        <f>IFERROR('1.26 Beer price'!E17/'1.26 Beer price'!$B17,"")</f>
        <v>0.54178389713659025</v>
      </c>
      <c r="F17" s="84">
        <f>IFERROR('1.26 Beer price'!F17/'1.26 Beer price'!$B17,"")</f>
        <v>2.1601844627243882</v>
      </c>
      <c r="G17" s="84">
        <f>IFERROR('1.26 Beer price'!G17/'1.26 Beer price'!$B17,"")</f>
        <v>0.83235928064029674</v>
      </c>
      <c r="H17" s="84">
        <f>IFERROR('1.26 Beer price'!H17/'1.26 Beer price'!$B17,"")</f>
        <v>2.060842758080756</v>
      </c>
      <c r="I17" s="84">
        <f>IFERROR('1.26 Beer price'!I17/'1.26 Beer price'!$B17,"")</f>
        <v>1.9031132249553682</v>
      </c>
      <c r="J17" s="84">
        <f>IFERROR('1.26 Beer price'!J17/'1.26 Beer price'!$B17,"")</f>
        <v>0.65660901896813584</v>
      </c>
      <c r="K17" s="84">
        <f>IFERROR('1.26 Beer price'!K17/'1.26 Beer price'!$B17,"")</f>
        <v>2.9091150598225965</v>
      </c>
      <c r="L17" s="84">
        <f>IFERROR('1.26 Beer price'!L17/'1.26 Beer price'!$B17,"")</f>
        <v>1.7277585270738933</v>
      </c>
      <c r="M17" s="84">
        <f>IFERROR('1.26 Beer price'!M17/'1.26 Beer price'!$B17,"")</f>
        <v>0.68337869652520733</v>
      </c>
      <c r="N17" s="84">
        <f>IFERROR('1.26 Beer price'!N17/'1.26 Beer price'!$B17,"")</f>
        <v>4.3689670011006188</v>
      </c>
      <c r="O17" s="84">
        <f>IFERROR('1.26 Beer price'!O17/'1.26 Beer price'!$B17,"")</f>
        <v>1.929834240079404</v>
      </c>
      <c r="P17" s="84">
        <f>IFERROR('1.26 Beer price'!P17/'1.26 Beer price'!$B17,"")</f>
        <v>1.5630753929799341</v>
      </c>
      <c r="Q17" s="84">
        <f>IFERROR('1.26 Beer price'!Q17/'1.26 Beer price'!$B17,"")</f>
        <v>1.0464955398793083</v>
      </c>
      <c r="R17" s="84">
        <f>IFERROR('1.26 Beer price'!R17/'1.26 Beer price'!$B17,"")</f>
        <v>0.84440448947087943</v>
      </c>
      <c r="S17" s="84">
        <f>IFERROR('1.26 Beer price'!S17/'1.26 Beer price'!$B17,"")</f>
        <v>0.61635955280665478</v>
      </c>
      <c r="T17" s="84">
        <f>IFERROR('1.26 Beer price'!T17/'1.26 Beer price'!$B17,"")</f>
        <v>2.1325143057434159</v>
      </c>
      <c r="U17" s="84">
        <f>IFERROR('1.26 Beer price'!U17/'1.26 Beer price'!$B17,"")</f>
        <v>2.1493056684372465</v>
      </c>
      <c r="V17" s="84">
        <f>IFERROR('1.26 Beer price'!V17/'1.26 Beer price'!$B17,"")</f>
        <v>2.0251904910429834</v>
      </c>
      <c r="W17" s="84">
        <f>IFERROR('1.26 Beer price'!W17/'1.26 Beer price'!$B17,"")</f>
        <v>0.58359048406531044</v>
      </c>
      <c r="X17" s="84">
        <f>IFERROR('1.26 Beer price'!X17/'1.26 Beer price'!$B17,"")</f>
        <v>0.42944551618534244</v>
      </c>
      <c r="Y17" s="84">
        <f>IFERROR('1.26 Beer price'!Y17/'1.26 Beer price'!$B17,"")</f>
        <v>0.72373754960356906</v>
      </c>
      <c r="Z17" s="84">
        <f>IFERROR('1.26 Beer price'!Z17/'1.26 Beer price'!$B17,"")</f>
        <v>0.38166972696354912</v>
      </c>
      <c r="AA17" s="84">
        <f>IFERROR('1.26 Beer price'!AA17/'1.26 Beer price'!$B17,"")</f>
        <v>1.0609785201267061</v>
      </c>
      <c r="AB17" s="84">
        <f>IFERROR('1.26 Beer price'!AB17/'1.26 Beer price'!$B17,"")</f>
        <v>0.52824002554161298</v>
      </c>
      <c r="AC17" s="84">
        <f>IFERROR('1.26 Beer price'!AC17/'1.26 Beer price'!$B17,"")</f>
        <v>0.66423929852675523</v>
      </c>
      <c r="AD17" s="84">
        <f>IFERROR('1.26 Beer price'!AD17/'1.26 Beer price'!$B17,"")</f>
        <v>0.56401158856468614</v>
      </c>
      <c r="AE17" s="84">
        <f>IFERROR('1.26 Beer price'!AE17/'1.26 Beer price'!$B17,"")</f>
        <v>0.63254740164883727</v>
      </c>
      <c r="AF17" s="84">
        <f>IFERROR('1.26 Beer price'!AF17/'1.26 Beer price'!$B17,"")</f>
        <v>0.66616370016420601</v>
      </c>
      <c r="AG17" s="84">
        <f>IFERROR('1.26 Beer price'!AG17/'1.26 Beer price'!$B17,"")</f>
        <v>0.50664804573311262</v>
      </c>
      <c r="AH17" s="84">
        <f>IFERROR('1.26 Beer price'!AH17/'1.26 Beer price'!$B17,"")</f>
        <v>0.7250626086932942</v>
      </c>
      <c r="AI17" s="84">
        <f>IFERROR('1.26 Beer price'!AI17/'1.26 Beer price'!$B17,"")</f>
        <v>0.65496001082534849</v>
      </c>
      <c r="AJ17" s="84">
        <f>IFERROR('1.26 Beer price'!AJ17/'1.26 Beer price'!$B17,"")</f>
        <v>0.3948729473804154</v>
      </c>
      <c r="AK17" s="84">
        <f>IFERROR('1.26 Beer price'!AK17/'1.26 Beer price'!$B17,"")</f>
        <v>0.64828192003959706</v>
      </c>
      <c r="AL17" s="84">
        <f>IFERROR('1.26 Beer price'!AL17/'1.26 Beer price'!$B17,"")</f>
        <v>0.61112657042960949</v>
      </c>
      <c r="AM17" s="84">
        <f>IFERROR('1.26 Beer price'!AM17/'1.26 Beer price'!$B17,"")</f>
        <v>0.58303271915543997</v>
      </c>
      <c r="AN17" s="84">
        <f>IFERROR('1.26 Beer price'!AN17/'1.26 Beer price'!$B17,"")</f>
        <v>1.0208518929898669</v>
      </c>
      <c r="AO17" s="84">
        <f>IFERROR('1.26 Beer price'!AO17/'1.26 Beer price'!$B17,"")</f>
        <v>0.31742473833440743</v>
      </c>
      <c r="AP17" s="84">
        <f>IFERROR('1.26 Beer price'!AP17/'1.26 Beer price'!$B17,"")</f>
        <v>0.87717024902956708</v>
      </c>
      <c r="AQ17" s="84">
        <f>IFERROR('1.26 Beer price'!AQ17/'1.26 Beer price'!$B17,"")</f>
        <v>0.87565881126351408</v>
      </c>
      <c r="AR17" s="84">
        <f>IFERROR('1.26 Beer price'!AR17/'1.26 Beer price'!$B17,"")</f>
        <v>1.6221689575572513</v>
      </c>
      <c r="AS17" s="84">
        <f>IFERROR('1.26 Beer price'!AS17/'1.26 Beer price'!$B17,"")</f>
        <v>0.84144665453640299</v>
      </c>
      <c r="AT17" s="84">
        <f>IFERROR('1.26 Beer price'!AT17/'1.26 Beer price'!$B17,"")</f>
        <v>1.0002622294135433</v>
      </c>
      <c r="AU17" s="84">
        <f>IFERROR('1.26 Beer price'!AU17/'1.26 Beer price'!$B17,"")</f>
        <v>0.94413173371467563</v>
      </c>
      <c r="AV17" s="84">
        <f>IFERROR('1.26 Beer price'!AV17/'1.26 Beer price'!$B17,"")</f>
        <v>1.5433377254301761</v>
      </c>
      <c r="AW17" s="84">
        <f>IFERROR('1.26 Beer price'!AW17/'1.26 Beer price'!$B17,"")</f>
        <v>1.0981796848674792</v>
      </c>
      <c r="AX17" s="84">
        <f>IFERROR('1.26 Beer price'!AX17/'1.26 Beer price'!$B17,"")</f>
        <v>0.9525152493729333</v>
      </c>
      <c r="AY17" s="84">
        <f>IFERROR('1.26 Beer price'!AY17/'1.26 Beer price'!$B17,"")</f>
        <v>0.94266049242441807</v>
      </c>
      <c r="AZ17" s="84">
        <f>IFERROR('1.26 Beer price'!AZ17/'1.26 Beer price'!$B17,"")</f>
        <v>0.93781565562238078</v>
      </c>
      <c r="BA17" s="84">
        <f>IFERROR('1.26 Beer price'!BA17/'1.26 Beer price'!$B17,"")</f>
        <v>0.80868205464963272</v>
      </c>
      <c r="BB17" s="84">
        <f>IFERROR('1.26 Beer price'!BB17/'1.26 Beer price'!$B17,"")</f>
        <v>1.348622449378863</v>
      </c>
      <c r="BC17" s="84">
        <f>IFERROR('1.26 Beer price'!BC17/'1.26 Beer price'!$B17,"")</f>
        <v>0.4335007245579266</v>
      </c>
      <c r="BD17" s="84">
        <f>IFERROR('1.26 Beer price'!BD17/'1.26 Beer price'!$B17,"")</f>
        <v>0.89935444175370505</v>
      </c>
      <c r="BE17" s="84">
        <f>IFERROR('1.26 Beer price'!BE17/'1.26 Beer price'!$B17,"")</f>
        <v>1.0206500638295286</v>
      </c>
      <c r="BF17" s="84">
        <f>IFERROR('1.26 Beer price'!BF17/'1.26 Beer price'!$B17,"")</f>
        <v>1.0062789102081851</v>
      </c>
      <c r="BG17" s="84">
        <f>IFERROR('1.26 Beer price'!BG17/'1.26 Beer price'!$B17,"")</f>
        <v>1.8159780530576559</v>
      </c>
      <c r="BH17" s="84" t="str">
        <f>IFERROR('1.26 Beer price'!BH17/'1.26 Beer price'!$B17,"")</f>
        <v/>
      </c>
      <c r="BI17" s="84">
        <f>IFERROR('1.26 Beer price'!BI17/'1.26 Beer price'!$B17,"")</f>
        <v>3.9774050194693609</v>
      </c>
      <c r="BJ17" s="84">
        <f>IFERROR('1.26 Beer price'!BJ17/'1.26 Beer price'!$B17,"")</f>
        <v>1.6541309729042704</v>
      </c>
      <c r="BK17" s="84">
        <f>IFERROR('1.26 Beer price'!BK17/'1.26 Beer price'!$B17,"")</f>
        <v>2.311112076837643</v>
      </c>
      <c r="BL17" s="84">
        <f>IFERROR('1.26 Beer price'!BL17/'1.26 Beer price'!$B17,"")</f>
        <v>0.81639157348683544</v>
      </c>
      <c r="BM17" s="84" t="str">
        <f>IFERROR('1.26 Beer price'!BM17/'1.26 Beer price'!$B17,"")</f>
        <v/>
      </c>
      <c r="BN17" s="84">
        <f>IFERROR('1.26 Beer price'!BN17/'1.26 Beer price'!$B17,"")</f>
        <v>0.74176586648194831</v>
      </c>
      <c r="BO17" s="84">
        <f>IFERROR('1.26 Beer price'!BO17/'1.26 Beer price'!$B17,"")</f>
        <v>1.5153964074306996</v>
      </c>
      <c r="BP17" s="84">
        <f>IFERROR('1.26 Beer price'!BP17/'1.26 Beer price'!$B17,"")</f>
        <v>7.1606679468965533</v>
      </c>
      <c r="BQ17" s="84">
        <f>IFERROR('1.26 Beer price'!BQ17/'1.26 Beer price'!$B17,"")</f>
        <v>1.3824547746305376</v>
      </c>
      <c r="BR17" s="84">
        <f>IFERROR('1.26 Beer price'!BR17/'1.26 Beer price'!$B17,"")</f>
        <v>1.7816600756554799</v>
      </c>
      <c r="BS17" s="84">
        <f>IFERROR('1.26 Beer price'!BS17/'1.26 Beer price'!$B17,"")</f>
        <v>1.3435237945240606</v>
      </c>
      <c r="BT17" s="84">
        <f>IFERROR('1.26 Beer price'!BT17/'1.26 Beer price'!$B17,"")</f>
        <v>1.6406787256859587</v>
      </c>
      <c r="BU17" s="84">
        <f>IFERROR('1.26 Beer price'!BU17/'1.26 Beer price'!$B17,"")</f>
        <v>1.4633935353775087</v>
      </c>
      <c r="BV17" s="84">
        <f>IFERROR('1.26 Beer price'!BV17/'1.26 Beer price'!$B17,"")</f>
        <v>1.7621591861804016</v>
      </c>
      <c r="BW17" s="84">
        <f>IFERROR('1.26 Beer price'!BW17/'1.26 Beer price'!$B17,"")</f>
        <v>2.1309776720072509</v>
      </c>
      <c r="BX17" s="84">
        <f>IFERROR('1.26 Beer price'!BX17/'1.26 Beer price'!$B17,"")</f>
        <v>2.1802868552324126</v>
      </c>
      <c r="BY17" s="84">
        <f>IFERROR('1.26 Beer price'!BY17/'1.26 Beer price'!$B17,"")</f>
        <v>1.4751049998659636</v>
      </c>
      <c r="BZ17" s="84">
        <f>IFERROR('1.26 Beer price'!BZ17/'1.26 Beer price'!$B17,"")</f>
        <v>1.1169378996827084</v>
      </c>
      <c r="CA17" s="84">
        <f>IFERROR('1.26 Beer price'!CA17/'1.26 Beer price'!$B17,"")</f>
        <v>1.59305709440247</v>
      </c>
      <c r="CB17" s="84">
        <f>IFERROR('1.26 Beer price'!CB17/'1.26 Beer price'!$B17,"")</f>
        <v>2.2411776380976138</v>
      </c>
      <c r="CC17" s="84">
        <f>IFERROR('1.26 Beer price'!CC17/'1.26 Beer price'!$B17,"")</f>
        <v>1.7748543446701406</v>
      </c>
      <c r="CD17" s="84">
        <f>IFERROR('1.26 Beer price'!CD17/'1.26 Beer price'!$B17,"")</f>
        <v>1.4534776793329172</v>
      </c>
      <c r="CE17" s="84">
        <f>IFERROR('1.26 Beer price'!CE17/'1.26 Beer price'!$B17,"")</f>
        <v>3.5563451361052398</v>
      </c>
      <c r="CF17" s="84">
        <f>IFERROR('1.26 Beer price'!CF17/'1.26 Beer price'!$B17,"")</f>
        <v>1.4499570523950789</v>
      </c>
      <c r="CG17" s="84">
        <f>IFERROR('1.26 Beer price'!CG17/'1.26 Beer price'!$B17,"")</f>
        <v>1.5306191833783234</v>
      </c>
      <c r="CH17" s="84">
        <f>IFERROR('1.26 Beer price'!CH17/'1.26 Beer price'!$B17,"")</f>
        <v>1.9835769878023743</v>
      </c>
      <c r="CI17" s="84">
        <f>IFERROR('1.26 Beer price'!CI17/'1.26 Beer price'!$B17,"")</f>
        <v>3.101521550588684</v>
      </c>
      <c r="CJ17" s="84">
        <f>IFERROR('1.26 Beer price'!CJ17/'1.26 Beer price'!$B17,"")</f>
        <v>1.6606441074547851</v>
      </c>
      <c r="CK17" s="84">
        <f>IFERROR('1.26 Beer price'!CK17/'1.26 Beer price'!$B17,"")</f>
        <v>2.3432758991507399</v>
      </c>
      <c r="CL17" s="84">
        <f>IFERROR('1.26 Beer price'!CL17/'1.26 Beer price'!$B17,"")</f>
        <v>1.4252824295838071</v>
      </c>
      <c r="CM17" s="84">
        <f>IFERROR('1.26 Beer price'!CM17/'1.26 Beer price'!$B17,"")</f>
        <v>0.57293794188325986</v>
      </c>
      <c r="CN17" s="84">
        <f>IFERROR('1.26 Beer price'!CN17/'1.26 Beer price'!$B17,"")</f>
        <v>1.010335010762448</v>
      </c>
      <c r="CO17" s="84">
        <f>IFERROR('1.26 Beer price'!CO17/'1.26 Beer price'!$B17,"")</f>
        <v>0.78535274584588644</v>
      </c>
      <c r="CP17" s="84">
        <f>IFERROR('1.26 Beer price'!CP17/'1.26 Beer price'!$B17,"")</f>
        <v>0.67086083909703409</v>
      </c>
      <c r="CR17" s="88"/>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7" tint="0.59999389629810485"/>
  </sheetPr>
  <dimension ref="A1:CR17"/>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1" max="1" width="7.42578125" style="77"/>
    <col min="2" max="94" width="8.7109375" style="77" customWidth="1"/>
    <col min="95" max="95" width="7.42578125" style="77"/>
    <col min="96" max="96" width="9.140625" style="77" bestFit="1" customWidth="1"/>
    <col min="97" max="16384" width="7.42578125" style="77"/>
  </cols>
  <sheetData>
    <row r="1" spans="1:96" x14ac:dyDescent="0.25">
      <c r="A1" s="80" t="s">
        <v>443</v>
      </c>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row>
    <row r="2" spans="1:96" x14ac:dyDescent="0.25">
      <c r="A2" s="78" t="s">
        <v>39</v>
      </c>
      <c r="B2" s="79" t="s">
        <v>254</v>
      </c>
      <c r="C2" s="79" t="s">
        <v>255</v>
      </c>
      <c r="D2" s="79" t="s">
        <v>42</v>
      </c>
      <c r="E2" s="79" t="s">
        <v>47</v>
      </c>
      <c r="F2" s="79" t="s">
        <v>274</v>
      </c>
      <c r="G2" s="79" t="s">
        <v>52</v>
      </c>
      <c r="H2" s="79" t="s">
        <v>53</v>
      </c>
      <c r="I2" s="79" t="s">
        <v>54</v>
      </c>
      <c r="J2" s="79" t="s">
        <v>55</v>
      </c>
      <c r="K2" s="79" t="s">
        <v>60</v>
      </c>
      <c r="L2" s="79" t="s">
        <v>67</v>
      </c>
      <c r="M2" s="79" t="s">
        <v>69</v>
      </c>
      <c r="N2" s="79" t="s">
        <v>71</v>
      </c>
      <c r="O2" s="79" t="s">
        <v>73</v>
      </c>
      <c r="P2" s="79" t="s">
        <v>75</v>
      </c>
      <c r="Q2" s="79" t="s">
        <v>77</v>
      </c>
      <c r="R2" s="79" t="s">
        <v>81</v>
      </c>
      <c r="S2" s="79" t="s">
        <v>83</v>
      </c>
      <c r="T2" s="79" t="s">
        <v>256</v>
      </c>
      <c r="U2" s="79" t="s">
        <v>84</v>
      </c>
      <c r="V2" s="79" t="s">
        <v>85</v>
      </c>
      <c r="W2" s="79" t="s">
        <v>257</v>
      </c>
      <c r="X2" s="79" t="s">
        <v>87</v>
      </c>
      <c r="Y2" s="79" t="s">
        <v>88</v>
      </c>
      <c r="Z2" s="79" t="s">
        <v>89</v>
      </c>
      <c r="AA2" s="79" t="s">
        <v>90</v>
      </c>
      <c r="AB2" s="79" t="s">
        <v>91</v>
      </c>
      <c r="AC2" s="79" t="s">
        <v>92</v>
      </c>
      <c r="AD2" s="79" t="s">
        <v>93</v>
      </c>
      <c r="AE2" s="79" t="s">
        <v>94</v>
      </c>
      <c r="AF2" s="79" t="s">
        <v>96</v>
      </c>
      <c r="AG2" s="79" t="s">
        <v>97</v>
      </c>
      <c r="AH2" s="79" t="s">
        <v>98</v>
      </c>
      <c r="AI2" s="79" t="s">
        <v>101</v>
      </c>
      <c r="AJ2" s="79" t="s">
        <v>102</v>
      </c>
      <c r="AK2" s="79" t="s">
        <v>103</v>
      </c>
      <c r="AL2" s="79" t="s">
        <v>104</v>
      </c>
      <c r="AM2" s="79" t="s">
        <v>105</v>
      </c>
      <c r="AN2" s="79" t="s">
        <v>106</v>
      </c>
      <c r="AO2" s="79" t="s">
        <v>107</v>
      </c>
      <c r="AP2" s="79" t="s">
        <v>258</v>
      </c>
      <c r="AQ2" s="79" t="s">
        <v>110</v>
      </c>
      <c r="AR2" s="79" t="s">
        <v>116</v>
      </c>
      <c r="AS2" s="79" t="s">
        <v>117</v>
      </c>
      <c r="AT2" s="79" t="s">
        <v>120</v>
      </c>
      <c r="AU2" s="79" t="s">
        <v>121</v>
      </c>
      <c r="AV2" s="79" t="s">
        <v>122</v>
      </c>
      <c r="AW2" s="79" t="s">
        <v>126</v>
      </c>
      <c r="AX2" s="79" t="s">
        <v>127</v>
      </c>
      <c r="AY2" s="79" t="s">
        <v>132</v>
      </c>
      <c r="AZ2" s="79" t="s">
        <v>138</v>
      </c>
      <c r="BA2" s="79" t="s">
        <v>142</v>
      </c>
      <c r="BB2" s="79" t="s">
        <v>150</v>
      </c>
      <c r="BC2" s="79" t="s">
        <v>152</v>
      </c>
      <c r="BD2" s="79" t="s">
        <v>259</v>
      </c>
      <c r="BE2" s="79" t="s">
        <v>153</v>
      </c>
      <c r="BF2" s="79" t="s">
        <v>160</v>
      </c>
      <c r="BG2" s="79" t="s">
        <v>169</v>
      </c>
      <c r="BH2" s="79" t="s">
        <v>178</v>
      </c>
      <c r="BI2" s="79" t="s">
        <v>180</v>
      </c>
      <c r="BJ2" s="79" t="s">
        <v>182</v>
      </c>
      <c r="BK2" s="79" t="s">
        <v>193</v>
      </c>
      <c r="BL2" s="79" t="s">
        <v>197</v>
      </c>
      <c r="BM2" s="79" t="s">
        <v>203</v>
      </c>
      <c r="BN2" s="79" t="s">
        <v>208</v>
      </c>
      <c r="BO2" s="79" t="s">
        <v>215</v>
      </c>
      <c r="BP2" s="79" t="s">
        <v>217</v>
      </c>
      <c r="BQ2" s="79" t="s">
        <v>260</v>
      </c>
      <c r="BR2" s="79" t="s">
        <v>221</v>
      </c>
      <c r="BS2" s="79" t="s">
        <v>271</v>
      </c>
      <c r="BT2" s="79" t="s">
        <v>261</v>
      </c>
      <c r="BU2" s="79" t="s">
        <v>223</v>
      </c>
      <c r="BV2" s="79" t="s">
        <v>224</v>
      </c>
      <c r="BW2" s="79" t="s">
        <v>226</v>
      </c>
      <c r="BX2" s="79" t="s">
        <v>227</v>
      </c>
      <c r="BY2" s="79" t="s">
        <v>228</v>
      </c>
      <c r="BZ2" s="79" t="s">
        <v>229</v>
      </c>
      <c r="CA2" s="79" t="s">
        <v>230</v>
      </c>
      <c r="CB2" s="79" t="s">
        <v>232</v>
      </c>
      <c r="CC2" s="79" t="s">
        <v>233</v>
      </c>
      <c r="CD2" s="79" t="s">
        <v>238</v>
      </c>
      <c r="CE2" s="79" t="s">
        <v>239</v>
      </c>
      <c r="CF2" s="79" t="s">
        <v>240</v>
      </c>
      <c r="CG2" s="79" t="s">
        <v>241</v>
      </c>
      <c r="CH2" s="79" t="s">
        <v>242</v>
      </c>
      <c r="CI2" s="79" t="s">
        <v>243</v>
      </c>
      <c r="CJ2" s="79" t="s">
        <v>244</v>
      </c>
      <c r="CK2" s="79" t="s">
        <v>245</v>
      </c>
      <c r="CL2" s="79" t="s">
        <v>248</v>
      </c>
      <c r="CM2" s="79" t="s">
        <v>249</v>
      </c>
      <c r="CN2" s="79" t="s">
        <v>250</v>
      </c>
      <c r="CO2" s="79" t="s">
        <v>251</v>
      </c>
      <c r="CP2" s="79" t="s">
        <v>252</v>
      </c>
      <c r="CQ2" s="83"/>
    </row>
    <row r="3" spans="1:96" x14ac:dyDescent="0.25">
      <c r="A3" s="78" t="s">
        <v>24</v>
      </c>
      <c r="B3" s="84">
        <f>IFERROR('1.34 Spirits price'!B3/'1.34 Spirits price'!$B3,"")</f>
        <v>1</v>
      </c>
      <c r="C3" s="84"/>
      <c r="D3" s="84">
        <f>IFERROR('1.34 Spirits price'!D3/'1.34 Spirits price'!$B3,"")</f>
        <v>1.2242156055017754</v>
      </c>
      <c r="E3" s="84">
        <f>IFERROR('1.34 Spirits price'!E3/'1.34 Spirits price'!$B3,"")</f>
        <v>0.77715351061035465</v>
      </c>
      <c r="F3" s="84">
        <f>IFERROR('1.34 Spirits price'!F3/'1.34 Spirits price'!$B3,"")</f>
        <v>7.6931168286721086</v>
      </c>
      <c r="G3" s="84">
        <f>IFERROR('1.34 Spirits price'!G3/'1.34 Spirits price'!$B3,"")</f>
        <v>0.78903284516047867</v>
      </c>
      <c r="H3" s="84">
        <f>IFERROR('1.34 Spirits price'!H3/'1.34 Spirits price'!$B3,"")</f>
        <v>0.84894377870582405</v>
      </c>
      <c r="I3" s="84">
        <f>IFERROR('1.34 Spirits price'!I3/'1.34 Spirits price'!$B3,"")</f>
        <v>1.5262264434256927</v>
      </c>
      <c r="J3" s="84">
        <f>IFERROR('1.34 Spirits price'!J3/'1.34 Spirits price'!$B3,"")</f>
        <v>0.41132662756922095</v>
      </c>
      <c r="K3" s="84">
        <f>IFERROR('1.34 Spirits price'!K3/'1.34 Spirits price'!$B3,"")</f>
        <v>3.3775386670108949</v>
      </c>
      <c r="L3" s="84">
        <f>IFERROR('1.34 Spirits price'!L3/'1.34 Spirits price'!$B3,"")</f>
        <v>0.91979911741584874</v>
      </c>
      <c r="M3" s="84">
        <f>IFERROR('1.34 Spirits price'!M3/'1.34 Spirits price'!$B3,"")</f>
        <v>0.1390757121002954</v>
      </c>
      <c r="N3" s="84">
        <f>IFERROR('1.34 Spirits price'!N3/'1.34 Spirits price'!$B3,"")</f>
        <v>5.6374003801618739</v>
      </c>
      <c r="O3" s="84">
        <f>IFERROR('1.34 Spirits price'!O3/'1.34 Spirits price'!$B3,"")</f>
        <v>0.55282694647473574</v>
      </c>
      <c r="P3" s="84">
        <f>IFERROR('1.34 Spirits price'!P3/'1.34 Spirits price'!$B3,"")</f>
        <v>2.817326746691537</v>
      </c>
      <c r="Q3" s="84">
        <f>IFERROR('1.34 Spirits price'!Q3/'1.34 Spirits price'!$B3,"")</f>
        <v>0.28524970550607387</v>
      </c>
      <c r="R3" s="84">
        <f>IFERROR('1.34 Spirits price'!R3/'1.34 Spirits price'!$B3,"")</f>
        <v>0.90163271053905192</v>
      </c>
      <c r="S3" s="84">
        <f>IFERROR('1.34 Spirits price'!S3/'1.34 Spirits price'!$B3,"")</f>
        <v>1.036675847373201</v>
      </c>
      <c r="T3" s="84">
        <f>IFERROR('1.34 Spirits price'!T3/'1.34 Spirits price'!$B3,"")</f>
        <v>2.7657117626645888</v>
      </c>
      <c r="U3" s="84">
        <f>IFERROR('1.34 Spirits price'!U3/'1.34 Spirits price'!$B3,"")</f>
        <v>2.7368210905479406</v>
      </c>
      <c r="V3" s="84">
        <f>IFERROR('1.34 Spirits price'!V3/'1.34 Spirits price'!$B3,"")</f>
        <v>2.9818494109396467</v>
      </c>
      <c r="W3" s="84">
        <f>IFERROR('1.34 Spirits price'!W3/'1.34 Spirits price'!$B3,"")</f>
        <v>0.43973490836965201</v>
      </c>
      <c r="X3" s="84">
        <f>IFERROR('1.34 Spirits price'!X3/'1.34 Spirits price'!$B3,"")</f>
        <v>0.20642136840584663</v>
      </c>
      <c r="Y3" s="84">
        <f>IFERROR('1.34 Spirits price'!Y3/'1.34 Spirits price'!$B3,"")</f>
        <v>1.1908978046542043</v>
      </c>
      <c r="Z3" s="84">
        <f>IFERROR('1.34 Spirits price'!Z3/'1.34 Spirits price'!$B3,"")</f>
        <v>0.40428894148345029</v>
      </c>
      <c r="AA3" s="84">
        <f>IFERROR('1.34 Spirits price'!AA3/'1.34 Spirits price'!$B3,"")</f>
        <v>1.8923656578834487</v>
      </c>
      <c r="AB3" s="84">
        <f>IFERROR('1.34 Spirits price'!AB3/'1.34 Spirits price'!$B3,"")</f>
        <v>0.78434347149963368</v>
      </c>
      <c r="AC3" s="84">
        <f>IFERROR('1.34 Spirits price'!AC3/'1.34 Spirits price'!$B3,"")</f>
        <v>1.1260623405506436</v>
      </c>
      <c r="AD3" s="84">
        <f>IFERROR('1.34 Spirits price'!AD3/'1.34 Spirits price'!$B3,"")</f>
        <v>0.72449741007882951</v>
      </c>
      <c r="AE3" s="84">
        <f>IFERROR('1.34 Spirits price'!AE3/'1.34 Spirits price'!$B3,"")</f>
        <v>1.0406252737706059</v>
      </c>
      <c r="AF3" s="84">
        <f>IFERROR('1.34 Spirits price'!AF3/'1.34 Spirits price'!$B3,"")</f>
        <v>2.1716735264944855</v>
      </c>
      <c r="AG3" s="84">
        <f>IFERROR('1.34 Spirits price'!AG3/'1.34 Spirits price'!$B3,"")</f>
        <v>0.8507921788460856</v>
      </c>
      <c r="AH3" s="84">
        <f>IFERROR('1.34 Spirits price'!AH3/'1.34 Spirits price'!$B3,"")</f>
        <v>0.91363778361497705</v>
      </c>
      <c r="AI3" s="84">
        <f>IFERROR('1.34 Spirits price'!AI3/'1.34 Spirits price'!$B3,"")</f>
        <v>1.1553882367751593</v>
      </c>
      <c r="AJ3" s="84">
        <f>IFERROR('1.34 Spirits price'!AJ3/'1.34 Spirits price'!$B3,"")</f>
        <v>0.24849902101039134</v>
      </c>
      <c r="AK3" s="84">
        <f>IFERROR('1.34 Spirits price'!AK3/'1.34 Spirits price'!$B3,"")</f>
        <v>0.31973736465052793</v>
      </c>
      <c r="AL3" s="84">
        <f>IFERROR('1.34 Spirits price'!AL3/'1.34 Spirits price'!$B3,"")</f>
        <v>0.72276217729409409</v>
      </c>
      <c r="AM3" s="84">
        <f>IFERROR('1.34 Spirits price'!AM3/'1.34 Spirits price'!$B3,"")</f>
        <v>0.93311199937844669</v>
      </c>
      <c r="AN3" s="84">
        <f>IFERROR('1.34 Spirits price'!AN3/'1.34 Spirits price'!$B3,"")</f>
        <v>2.5435127798810955</v>
      </c>
      <c r="AO3" s="84">
        <f>IFERROR('1.34 Spirits price'!AO3/'1.34 Spirits price'!$B3,"")</f>
        <v>0.33591136354477863</v>
      </c>
      <c r="AP3" s="84">
        <f>IFERROR('1.34 Spirits price'!AP3/'1.34 Spirits price'!$B3,"")</f>
        <v>0.66404174174708164</v>
      </c>
      <c r="AQ3" s="84">
        <f>IFERROR('1.34 Spirits price'!AQ3/'1.34 Spirits price'!$B3,"")</f>
        <v>1.6189239034196765</v>
      </c>
      <c r="AR3" s="84">
        <f>IFERROR('1.34 Spirits price'!AR3/'1.34 Spirits price'!$B3,"")</f>
        <v>1.0547433300367266</v>
      </c>
      <c r="AS3" s="84">
        <f>IFERROR('1.34 Spirits price'!AS3/'1.34 Spirits price'!$B3,"")</f>
        <v>0.34947927141078533</v>
      </c>
      <c r="AT3" s="84">
        <f>IFERROR('1.34 Spirits price'!AT3/'1.34 Spirits price'!$B3,"")</f>
        <v>1.2577872562605659</v>
      </c>
      <c r="AU3" s="84">
        <f>IFERROR('1.34 Spirits price'!AU3/'1.34 Spirits price'!$B3,"")</f>
        <v>0.88008182585997496</v>
      </c>
      <c r="AV3" s="84">
        <f>IFERROR('1.34 Spirits price'!AV3/'1.34 Spirits price'!$B3,"")</f>
        <v>0.96186068188784191</v>
      </c>
      <c r="AW3" s="84">
        <f>IFERROR('1.34 Spirits price'!AW3/'1.34 Spirits price'!$B3,"")</f>
        <v>0.97347160596070959</v>
      </c>
      <c r="AX3" s="84">
        <f>IFERROR('1.34 Spirits price'!AX3/'1.34 Spirits price'!$B3,"")</f>
        <v>0.61952674625945603</v>
      </c>
      <c r="AY3" s="84">
        <f>IFERROR('1.34 Spirits price'!AY3/'1.34 Spirits price'!$B3,"")</f>
        <v>0.75081276793712315</v>
      </c>
      <c r="AZ3" s="84">
        <f>IFERROR('1.34 Spirits price'!AZ3/'1.34 Spirits price'!$B3,"")</f>
        <v>1.9949146972790612</v>
      </c>
      <c r="BA3" s="84">
        <f>IFERROR('1.34 Spirits price'!BA3/'1.34 Spirits price'!$B3,"")</f>
        <v>1.4466665066022957</v>
      </c>
      <c r="BB3" s="84">
        <f>IFERROR('1.34 Spirits price'!BB3/'1.34 Spirits price'!$B3,"")</f>
        <v>1.1473283727766115</v>
      </c>
      <c r="BC3" s="84">
        <f>IFERROR('1.34 Spirits price'!BC3/'1.34 Spirits price'!$B3,"")</f>
        <v>1.1171515407176797</v>
      </c>
      <c r="BD3" s="84">
        <f>IFERROR('1.34 Spirits price'!BD3/'1.34 Spirits price'!$B3,"")</f>
        <v>1.2207668041108075</v>
      </c>
      <c r="BE3" s="84">
        <f>IFERROR('1.34 Spirits price'!BE3/'1.34 Spirits price'!$B3,"")</f>
        <v>4.5820519191268474</v>
      </c>
      <c r="BF3" s="84">
        <f>IFERROR('1.34 Spirits price'!BF3/'1.34 Spirits price'!$B3,"")</f>
        <v>1.1162073500069023</v>
      </c>
      <c r="BG3" s="84">
        <f>IFERROR('1.34 Spirits price'!BG3/'1.34 Spirits price'!$B3,"")</f>
        <v>6.6915385792003006</v>
      </c>
      <c r="BH3" s="84" t="str">
        <f>IFERROR('1.34 Spirits price'!BH3/'1.34 Spirits price'!$B3,"")</f>
        <v/>
      </c>
      <c r="BI3" s="84">
        <f>IFERROR('1.34 Spirits price'!BI3/'1.34 Spirits price'!$B3,"")</f>
        <v>4.0664803085753318</v>
      </c>
      <c r="BJ3" s="84">
        <f>IFERROR('1.34 Spirits price'!BJ3/'1.34 Spirits price'!$B3,"")</f>
        <v>0.59731084386033262</v>
      </c>
      <c r="BK3" s="84">
        <f>IFERROR('1.34 Spirits price'!BK3/'1.34 Spirits price'!$B3,"")</f>
        <v>1.6336032963759521</v>
      </c>
      <c r="BL3" s="84">
        <f>IFERROR('1.34 Spirits price'!BL3/'1.34 Spirits price'!$B3,"")</f>
        <v>0.3701439122573878</v>
      </c>
      <c r="BM3" s="84" t="str">
        <f>IFERROR('1.34 Spirits price'!BM3/'1.34 Spirits price'!$B3,"")</f>
        <v/>
      </c>
      <c r="BN3" s="84">
        <f>IFERROR('1.34 Spirits price'!BN3/'1.34 Spirits price'!$B3,"")</f>
        <v>1.3698691946150892</v>
      </c>
      <c r="BO3" s="84">
        <f>IFERROR('1.34 Spirits price'!BO3/'1.34 Spirits price'!$B3,"")</f>
        <v>5.6175520834176371</v>
      </c>
      <c r="BP3" s="84">
        <f>IFERROR('1.34 Spirits price'!BP3/'1.34 Spirits price'!$B3,"")</f>
        <v>13.536890455786647</v>
      </c>
      <c r="BQ3" s="84">
        <f>IFERROR('1.34 Spirits price'!BQ3/'1.34 Spirits price'!$B3,"")</f>
        <v>2.11990655367077</v>
      </c>
      <c r="BR3" s="84">
        <f>IFERROR('1.34 Spirits price'!BR3/'1.34 Spirits price'!$B3,"")</f>
        <v>2.2344360258491442</v>
      </c>
      <c r="BS3" s="84">
        <f>IFERROR('1.34 Spirits price'!BS3/'1.34 Spirits price'!$B3,"")</f>
        <v>2.1086781740454397</v>
      </c>
      <c r="BT3" s="84">
        <f>IFERROR('1.34 Spirits price'!BT3/'1.34 Spirits price'!$B3,"")</f>
        <v>2.380811866936841</v>
      </c>
      <c r="BU3" s="84">
        <f>IFERROR('1.34 Spirits price'!BU3/'1.34 Spirits price'!$B3,"")</f>
        <v>2.3855608688533856</v>
      </c>
      <c r="BV3" s="84">
        <f>IFERROR('1.34 Spirits price'!BV3/'1.34 Spirits price'!$B3,"")</f>
        <v>1.6849170695702704</v>
      </c>
      <c r="BW3" s="84">
        <f>IFERROR('1.34 Spirits price'!BW3/'1.34 Spirits price'!$B3,"")</f>
        <v>3.7031782766114043</v>
      </c>
      <c r="BX3" s="84">
        <f>IFERROR('1.34 Spirits price'!BX3/'1.34 Spirits price'!$B3,"")</f>
        <v>2.9288340317715189</v>
      </c>
      <c r="BY3" s="84">
        <f>IFERROR('1.34 Spirits price'!BY3/'1.34 Spirits price'!$B3,"")</f>
        <v>2.1617003468144316</v>
      </c>
      <c r="BZ3" s="84">
        <f>IFERROR('1.34 Spirits price'!BZ3/'1.34 Spirits price'!$B3,"")</f>
        <v>1.9182946952994357</v>
      </c>
      <c r="CA3" s="84">
        <f>IFERROR('1.34 Spirits price'!CA3/'1.34 Spirits price'!$B3,"")</f>
        <v>3.2731715439922309</v>
      </c>
      <c r="CB3" s="84">
        <f>IFERROR('1.34 Spirits price'!CB3/'1.34 Spirits price'!$B3,"")</f>
        <v>3.8075738903397598</v>
      </c>
      <c r="CC3" s="84">
        <f>IFERROR('1.34 Spirits price'!CC3/'1.34 Spirits price'!$B3,"")</f>
        <v>3.3496793668199341</v>
      </c>
      <c r="CD3" s="84">
        <f>IFERROR('1.34 Spirits price'!CD3/'1.34 Spirits price'!$B3,"")</f>
        <v>2.0580836031181904</v>
      </c>
      <c r="CE3" s="84">
        <f>IFERROR('1.34 Spirits price'!CE3/'1.34 Spirits price'!$B3,"")</f>
        <v>4.6002058490758442</v>
      </c>
      <c r="CF3" s="84">
        <f>IFERROR('1.34 Spirits price'!CF3/'1.34 Spirits price'!$B3,"")</f>
        <v>2.2068179712457869</v>
      </c>
      <c r="CG3" s="84">
        <f>IFERROR('1.34 Spirits price'!CG3/'1.34 Spirits price'!$B3,"")</f>
        <v>1.986249715166351</v>
      </c>
      <c r="CH3" s="84">
        <f>IFERROR('1.34 Spirits price'!CH3/'1.34 Spirits price'!$B3,"")</f>
        <v>3.2199130443355584</v>
      </c>
      <c r="CI3" s="84">
        <f>IFERROR('1.34 Spirits price'!CI3/'1.34 Spirits price'!$B3,"")</f>
        <v>2.8763178529823525</v>
      </c>
      <c r="CJ3" s="84">
        <f>IFERROR('1.34 Spirits price'!CJ3/'1.34 Spirits price'!$B3,"")</f>
        <v>1.4484415575306417</v>
      </c>
      <c r="CK3" s="84">
        <f>IFERROR('1.34 Spirits price'!CK3/'1.34 Spirits price'!$B3,"")</f>
        <v>3.2029382985654111</v>
      </c>
      <c r="CL3" s="84">
        <f>IFERROR('1.34 Spirits price'!CL3/'1.34 Spirits price'!$B3,"")</f>
        <v>2.73657526888306</v>
      </c>
      <c r="CM3" s="84">
        <f>IFERROR('1.34 Spirits price'!CM3/'1.34 Spirits price'!$B3,"")</f>
        <v>0.51836452285136025</v>
      </c>
      <c r="CN3" s="84">
        <f>IFERROR('1.34 Spirits price'!CN3/'1.34 Spirits price'!$B3,"")</f>
        <v>1.1872536209301228</v>
      </c>
      <c r="CO3" s="84">
        <f>IFERROR('1.34 Spirits price'!CO3/'1.34 Spirits price'!$B3,"")</f>
        <v>0.51310431314781946</v>
      </c>
      <c r="CP3" s="84">
        <f>IFERROR('1.34 Spirits price'!CP3/'1.34 Spirits price'!$B3,"")</f>
        <v>0.4844042449071233</v>
      </c>
      <c r="CQ3" s="83"/>
      <c r="CR3" s="88"/>
    </row>
    <row r="4" spans="1:96" x14ac:dyDescent="0.25">
      <c r="A4" s="78" t="s">
        <v>25</v>
      </c>
      <c r="B4" s="84">
        <f>IFERROR('1.34 Spirits price'!B4/'1.34 Spirits price'!$B4,"")</f>
        <v>1</v>
      </c>
      <c r="C4" s="84">
        <f>IFERROR('1.34 Spirits price'!C4/'1.34 Spirits price'!$B4,"")</f>
        <v>0.76873625640071763</v>
      </c>
      <c r="D4" s="84">
        <f>IFERROR('1.34 Spirits price'!D4/'1.34 Spirits price'!$B4,"")</f>
        <v>0.92406258653635365</v>
      </c>
      <c r="E4" s="84">
        <f>IFERROR('1.34 Spirits price'!E4/'1.34 Spirits price'!$B4,"")</f>
        <v>0.7791354528307447</v>
      </c>
      <c r="F4" s="84">
        <f>IFERROR('1.34 Spirits price'!F4/'1.34 Spirits price'!$B4,"")</f>
        <v>7.3357710655594035</v>
      </c>
      <c r="G4" s="84">
        <f>IFERROR('1.34 Spirits price'!G4/'1.34 Spirits price'!$B4,"")</f>
        <v>0.75687338392603065</v>
      </c>
      <c r="H4" s="84">
        <f>IFERROR('1.34 Spirits price'!H4/'1.34 Spirits price'!$B4,"")</f>
        <v>0.8911210351686365</v>
      </c>
      <c r="I4" s="84">
        <f>IFERROR('1.34 Spirits price'!I4/'1.34 Spirits price'!$B4,"")</f>
        <v>1.385089278618058</v>
      </c>
      <c r="J4" s="84">
        <f>IFERROR('1.34 Spirits price'!J4/'1.34 Spirits price'!$B4,"")</f>
        <v>0.40708903833787713</v>
      </c>
      <c r="K4" s="84">
        <f>IFERROR('1.34 Spirits price'!K4/'1.34 Spirits price'!$B4,"")</f>
        <v>3.1764141587110326</v>
      </c>
      <c r="L4" s="84">
        <f>IFERROR('1.34 Spirits price'!L4/'1.34 Spirits price'!$B4,"")</f>
        <v>0.9366691702544484</v>
      </c>
      <c r="M4" s="84">
        <f>IFERROR('1.34 Spirits price'!M4/'1.34 Spirits price'!$B4,"")</f>
        <v>0.13673784473256259</v>
      </c>
      <c r="N4" s="84">
        <f>IFERROR('1.34 Spirits price'!N4/'1.34 Spirits price'!$B4,"")</f>
        <v>5.5168511447669486</v>
      </c>
      <c r="O4" s="84">
        <f>IFERROR('1.34 Spirits price'!O4/'1.34 Spirits price'!$B4,"")</f>
        <v>0.58010453185138899</v>
      </c>
      <c r="P4" s="84">
        <f>IFERROR('1.34 Spirits price'!P4/'1.34 Spirits price'!$B4,"")</f>
        <v>2.7401064151417565</v>
      </c>
      <c r="Q4" s="84">
        <f>IFERROR('1.34 Spirits price'!Q4/'1.34 Spirits price'!$B4,"")</f>
        <v>0.2985119436298922</v>
      </c>
      <c r="R4" s="84">
        <f>IFERROR('1.34 Spirits price'!R4/'1.34 Spirits price'!$B4,"")</f>
        <v>1.2550616027742008</v>
      </c>
      <c r="S4" s="84">
        <f>IFERROR('1.34 Spirits price'!S4/'1.34 Spirits price'!$B4,"")</f>
        <v>0.9581003625752097</v>
      </c>
      <c r="T4" s="84">
        <f>IFERROR('1.34 Spirits price'!T4/'1.34 Spirits price'!$B4,"")</f>
        <v>2.8743837538483716</v>
      </c>
      <c r="U4" s="84">
        <f>IFERROR('1.34 Spirits price'!U4/'1.34 Spirits price'!$B4,"")</f>
        <v>2.8180411180346812</v>
      </c>
      <c r="V4" s="84">
        <f>IFERROR('1.34 Spirits price'!V4/'1.34 Spirits price'!$B4,"")</f>
        <v>3.1617311964981925</v>
      </c>
      <c r="W4" s="84">
        <f>IFERROR('1.34 Spirits price'!W4/'1.34 Spirits price'!$B4,"")</f>
        <v>0.44324054247745387</v>
      </c>
      <c r="X4" s="84">
        <f>IFERROR('1.34 Spirits price'!X4/'1.34 Spirits price'!$B4,"")</f>
        <v>0.20825689399467615</v>
      </c>
      <c r="Y4" s="84">
        <f>IFERROR('1.34 Spirits price'!Y4/'1.34 Spirits price'!$B4,"")</f>
        <v>1.274580425132948</v>
      </c>
      <c r="Z4" s="84">
        <f>IFERROR('1.34 Spirits price'!Z4/'1.34 Spirits price'!$B4,"")</f>
        <v>0.42402024818185152</v>
      </c>
      <c r="AA4" s="84">
        <f>IFERROR('1.34 Spirits price'!AA4/'1.34 Spirits price'!$B4,"")</f>
        <v>1.9573271212143688</v>
      </c>
      <c r="AB4" s="84">
        <f>IFERROR('1.34 Spirits price'!AB4/'1.34 Spirits price'!$B4,"")</f>
        <v>0.87903423851776252</v>
      </c>
      <c r="AC4" s="84">
        <f>IFERROR('1.34 Spirits price'!AC4/'1.34 Spirits price'!$B4,"")</f>
        <v>1.1401954607254692</v>
      </c>
      <c r="AD4" s="84">
        <f>IFERROR('1.34 Spirits price'!AD4/'1.34 Spirits price'!$B4,"")</f>
        <v>0.66100520628544079</v>
      </c>
      <c r="AE4" s="84">
        <f>IFERROR('1.34 Spirits price'!AE4/'1.34 Spirits price'!$B4,"")</f>
        <v>1.2053383419916863</v>
      </c>
      <c r="AF4" s="84">
        <f>IFERROR('1.34 Spirits price'!AF4/'1.34 Spirits price'!$B4,"")</f>
        <v>2.1329753298285441</v>
      </c>
      <c r="AG4" s="84">
        <f>IFERROR('1.34 Spirits price'!AG4/'1.34 Spirits price'!$B4,"")</f>
        <v>0.89180712060936618</v>
      </c>
      <c r="AH4" s="84">
        <f>IFERROR('1.34 Spirits price'!AH4/'1.34 Spirits price'!$B4,"")</f>
        <v>1.0344962599068648</v>
      </c>
      <c r="AI4" s="84">
        <f>IFERROR('1.34 Spirits price'!AI4/'1.34 Spirits price'!$B4,"")</f>
        <v>1.0555031407456787</v>
      </c>
      <c r="AJ4" s="84">
        <f>IFERROR('1.34 Spirits price'!AJ4/'1.34 Spirits price'!$B4,"")</f>
        <v>0.28814467549944117</v>
      </c>
      <c r="AK4" s="84">
        <f>IFERROR('1.34 Spirits price'!AK4/'1.34 Spirits price'!$B4,"")</f>
        <v>0.31481526252423747</v>
      </c>
      <c r="AL4" s="84">
        <f>IFERROR('1.34 Spirits price'!AL4/'1.34 Spirits price'!$B4,"")</f>
        <v>1.1572843853211088</v>
      </c>
      <c r="AM4" s="84">
        <f>IFERROR('1.34 Spirits price'!AM4/'1.34 Spirits price'!$B4,"")</f>
        <v>0.96605220768970057</v>
      </c>
      <c r="AN4" s="84">
        <f>IFERROR('1.34 Spirits price'!AN4/'1.34 Spirits price'!$B4,"")</f>
        <v>2.662510481261636</v>
      </c>
      <c r="AO4" s="84">
        <f>IFERROR('1.34 Spirits price'!AO4/'1.34 Spirits price'!$B4,"")</f>
        <v>0.34202361992953495</v>
      </c>
      <c r="AP4" s="84">
        <f>IFERROR('1.34 Spirits price'!AP4/'1.34 Spirits price'!$B4,"")</f>
        <v>0.58030335106731212</v>
      </c>
      <c r="AQ4" s="84">
        <f>IFERROR('1.34 Spirits price'!AQ4/'1.34 Spirits price'!$B4,"")</f>
        <v>0.61905461857950372</v>
      </c>
      <c r="AR4" s="84">
        <f>IFERROR('1.34 Spirits price'!AR4/'1.34 Spirits price'!$B4,"")</f>
        <v>1.0065986317024691</v>
      </c>
      <c r="AS4" s="84">
        <f>IFERROR('1.34 Spirits price'!AS4/'1.34 Spirits price'!$B4,"")</f>
        <v>0.28444206772645286</v>
      </c>
      <c r="AT4" s="84">
        <f>IFERROR('1.34 Spirits price'!AT4/'1.34 Spirits price'!$B4,"")</f>
        <v>0.94861337415006741</v>
      </c>
      <c r="AU4" s="84">
        <f>IFERROR('1.34 Spirits price'!AU4/'1.34 Spirits price'!$B4,"")</f>
        <v>0.87694783186454828</v>
      </c>
      <c r="AV4" s="84">
        <f>IFERROR('1.34 Spirits price'!AV4/'1.34 Spirits price'!$B4,"")</f>
        <v>0.95472436218968615</v>
      </c>
      <c r="AW4" s="84">
        <f>IFERROR('1.34 Spirits price'!AW4/'1.34 Spirits price'!$B4,"")</f>
        <v>1.0214883961999968</v>
      </c>
      <c r="AX4" s="84">
        <f>IFERROR('1.34 Spirits price'!AX4/'1.34 Spirits price'!$B4,"")</f>
        <v>0.61169945663244762</v>
      </c>
      <c r="AY4" s="84">
        <f>IFERROR('1.34 Spirits price'!AY4/'1.34 Spirits price'!$B4,"")</f>
        <v>0.82094073172233772</v>
      </c>
      <c r="AZ4" s="84">
        <f>IFERROR('1.34 Spirits price'!AZ4/'1.34 Spirits price'!$B4,"")</f>
        <v>2.020056236321929</v>
      </c>
      <c r="BA4" s="84">
        <f>IFERROR('1.34 Spirits price'!BA4/'1.34 Spirits price'!$B4,"")</f>
        <v>1.2611891753344593</v>
      </c>
      <c r="BB4" s="84">
        <f>IFERROR('1.34 Spirits price'!BB4/'1.34 Spirits price'!$B4,"")</f>
        <v>1.0057399789414845</v>
      </c>
      <c r="BC4" s="84">
        <f>IFERROR('1.34 Spirits price'!BC4/'1.34 Spirits price'!$B4,"")</f>
        <v>0.5877110538227589</v>
      </c>
      <c r="BD4" s="84">
        <f>IFERROR('1.34 Spirits price'!BD4/'1.34 Spirits price'!$B4,"")</f>
        <v>1.102467618768989</v>
      </c>
      <c r="BE4" s="84">
        <f>IFERROR('1.34 Spirits price'!BE4/'1.34 Spirits price'!$B4,"")</f>
        <v>4.3612476372749196</v>
      </c>
      <c r="BF4" s="84">
        <f>IFERROR('1.34 Spirits price'!BF4/'1.34 Spirits price'!$B4,"")</f>
        <v>1.2123931655744951</v>
      </c>
      <c r="BG4" s="84">
        <f>IFERROR('1.34 Spirits price'!BG4/'1.34 Spirits price'!$B4,"")</f>
        <v>6.5576647038481033</v>
      </c>
      <c r="BH4" s="84" t="str">
        <f>IFERROR('1.34 Spirits price'!BH4/'1.34 Spirits price'!$B4,"")</f>
        <v/>
      </c>
      <c r="BI4" s="84">
        <f>IFERROR('1.34 Spirits price'!BI4/'1.34 Spirits price'!$B4,"")</f>
        <v>3.5025969536758415</v>
      </c>
      <c r="BJ4" s="84">
        <f>IFERROR('1.34 Spirits price'!BJ4/'1.34 Spirits price'!$B4,"")</f>
        <v>0.58589097829845893</v>
      </c>
      <c r="BK4" s="84">
        <f>IFERROR('1.34 Spirits price'!BK4/'1.34 Spirits price'!$B4,"")</f>
        <v>1.6030531855929435</v>
      </c>
      <c r="BL4" s="84">
        <f>IFERROR('1.34 Spirits price'!BL4/'1.34 Spirits price'!$B4,"")</f>
        <v>0.39003812561730977</v>
      </c>
      <c r="BM4" s="84" t="str">
        <f>IFERROR('1.34 Spirits price'!BM4/'1.34 Spirits price'!$B4,"")</f>
        <v/>
      </c>
      <c r="BN4" s="84">
        <f>IFERROR('1.34 Spirits price'!BN4/'1.34 Spirits price'!$B4,"")</f>
        <v>1.1018154169614913</v>
      </c>
      <c r="BO4" s="84">
        <f>IFERROR('1.34 Spirits price'!BO4/'1.34 Spirits price'!$B4,"")</f>
        <v>5.2002157837141327</v>
      </c>
      <c r="BP4" s="84">
        <f>IFERROR('1.34 Spirits price'!BP4/'1.34 Spirits price'!$B4,"")</f>
        <v>12.800725107353527</v>
      </c>
      <c r="BQ4" s="84">
        <f>IFERROR('1.34 Spirits price'!BQ4/'1.34 Spirits price'!$B4,"")</f>
        <v>2.0866444331494196</v>
      </c>
      <c r="BR4" s="84">
        <f>IFERROR('1.34 Spirits price'!BR4/'1.34 Spirits price'!$B4,"")</f>
        <v>2.1556763782110138</v>
      </c>
      <c r="BS4" s="84">
        <f>IFERROR('1.34 Spirits price'!BS4/'1.34 Spirits price'!$B4,"")</f>
        <v>2.0799866623511192</v>
      </c>
      <c r="BT4" s="84">
        <f>IFERROR('1.34 Spirits price'!BT4/'1.34 Spirits price'!$B4,"")</f>
        <v>2.4677731791730246</v>
      </c>
      <c r="BU4" s="84">
        <f>IFERROR('1.34 Spirits price'!BU4/'1.34 Spirits price'!$B4,"")</f>
        <v>2.465752631231295</v>
      </c>
      <c r="BV4" s="84">
        <f>IFERROR('1.34 Spirits price'!BV4/'1.34 Spirits price'!$B4,"")</f>
        <v>1.7173368696100599</v>
      </c>
      <c r="BW4" s="84">
        <f>IFERROR('1.34 Spirits price'!BW4/'1.34 Spirits price'!$B4,"")</f>
        <v>3.8098647575617224</v>
      </c>
      <c r="BX4" s="84">
        <f>IFERROR('1.34 Spirits price'!BX4/'1.34 Spirits price'!$B4,"")</f>
        <v>2.9207373776542238</v>
      </c>
      <c r="BY4" s="84">
        <f>IFERROR('1.34 Spirits price'!BY4/'1.34 Spirits price'!$B4,"")</f>
        <v>2.2313066426960271</v>
      </c>
      <c r="BZ4" s="84">
        <f>IFERROR('1.34 Spirits price'!BZ4/'1.34 Spirits price'!$B4,"")</f>
        <v>1.9161006728986891</v>
      </c>
      <c r="CA4" s="84">
        <f>IFERROR('1.34 Spirits price'!CA4/'1.34 Spirits price'!$B4,"")</f>
        <v>3.4152649689516634</v>
      </c>
      <c r="CB4" s="84">
        <f>IFERROR('1.34 Spirits price'!CB4/'1.34 Spirits price'!$B4,"")</f>
        <v>3.8664544149947773</v>
      </c>
      <c r="CC4" s="84">
        <f>IFERROR('1.34 Spirits price'!CC4/'1.34 Spirits price'!$B4,"")</f>
        <v>3.4492757312262565</v>
      </c>
      <c r="CD4" s="84">
        <f>IFERROR('1.34 Spirits price'!CD4/'1.34 Spirits price'!$B4,"")</f>
        <v>2.0847840111317444</v>
      </c>
      <c r="CE4" s="84">
        <f>IFERROR('1.34 Spirits price'!CE4/'1.34 Spirits price'!$B4,"")</f>
        <v>4.9612477281648513</v>
      </c>
      <c r="CF4" s="84">
        <f>IFERROR('1.34 Spirits price'!CF4/'1.34 Spirits price'!$B4,"")</f>
        <v>2.2290785424516026</v>
      </c>
      <c r="CG4" s="84">
        <f>IFERROR('1.34 Spirits price'!CG4/'1.34 Spirits price'!$B4,"")</f>
        <v>2.2234011935752456</v>
      </c>
      <c r="CH4" s="84">
        <f>IFERROR('1.34 Spirits price'!CH4/'1.34 Spirits price'!$B4,"")</f>
        <v>3.2886225975686449</v>
      </c>
      <c r="CI4" s="84">
        <f>IFERROR('1.34 Spirits price'!CI4/'1.34 Spirits price'!$B4,"")</f>
        <v>3.0277412209801562</v>
      </c>
      <c r="CJ4" s="84">
        <f>IFERROR('1.34 Spirits price'!CJ4/'1.34 Spirits price'!$B4,"")</f>
        <v>1.9355873202799272</v>
      </c>
      <c r="CK4" s="84">
        <f>IFERROR('1.34 Spirits price'!CK4/'1.34 Spirits price'!$B4,"")</f>
        <v>3.1943842382252101</v>
      </c>
      <c r="CL4" s="84">
        <f>IFERROR('1.34 Spirits price'!CL4/'1.34 Spirits price'!$B4,"")</f>
        <v>2.6030794437335918</v>
      </c>
      <c r="CM4" s="84">
        <f>IFERROR('1.34 Spirits price'!CM4/'1.34 Spirits price'!$B4,"")</f>
        <v>0.5685569256860783</v>
      </c>
      <c r="CN4" s="84">
        <f>IFERROR('1.34 Spirits price'!CN4/'1.34 Spirits price'!$B4,"")</f>
        <v>1.2016976677838365</v>
      </c>
      <c r="CO4" s="84">
        <f>IFERROR('1.34 Spirits price'!CO4/'1.34 Spirits price'!$B4,"")</f>
        <v>0.50823783817186385</v>
      </c>
      <c r="CP4" s="84">
        <f>IFERROR('1.34 Spirits price'!CP4/'1.34 Spirits price'!$B4,"")</f>
        <v>0.48172379233118923</v>
      </c>
      <c r="CR4" s="88"/>
    </row>
    <row r="5" spans="1:96" x14ac:dyDescent="0.25">
      <c r="A5" s="78" t="s">
        <v>26</v>
      </c>
      <c r="B5" s="84">
        <f>IFERROR('1.34 Spirits price'!B5/'1.34 Spirits price'!$B5,"")</f>
        <v>1</v>
      </c>
      <c r="C5" s="84"/>
      <c r="D5" s="84"/>
      <c r="E5" s="84">
        <f>IFERROR('1.34 Spirits price'!E5/'1.34 Spirits price'!$B5,"")</f>
        <v>0.73172652096904289</v>
      </c>
      <c r="F5" s="84">
        <f>IFERROR('1.34 Spirits price'!F5/'1.34 Spirits price'!$B5,"")</f>
        <v>6.5971196187514991</v>
      </c>
      <c r="G5" s="84">
        <f>IFERROR('1.34 Spirits price'!G5/'1.34 Spirits price'!$B5,"")</f>
        <v>0.73913149438393022</v>
      </c>
      <c r="H5" s="84">
        <f>IFERROR('1.34 Spirits price'!H5/'1.34 Spirits price'!$B5,"")</f>
        <v>0.80302813491565184</v>
      </c>
      <c r="I5" s="84">
        <f>IFERROR('1.34 Spirits price'!I5/'1.34 Spirits price'!$B5,"")</f>
        <v>1.3192383196006463</v>
      </c>
      <c r="J5" s="84">
        <f>IFERROR('1.34 Spirits price'!J5/'1.34 Spirits price'!$B5,"")</f>
        <v>0.41766935432260072</v>
      </c>
      <c r="K5" s="84">
        <f>IFERROR('1.34 Spirits price'!K5/'1.34 Spirits price'!$B5,"")</f>
        <v>2.9286177882479407</v>
      </c>
      <c r="L5" s="84">
        <f>IFERROR('1.34 Spirits price'!L5/'1.34 Spirits price'!$B5,"")</f>
        <v>0.9016037427072302</v>
      </c>
      <c r="M5" s="84">
        <f>IFERROR('1.34 Spirits price'!M5/'1.34 Spirits price'!$B5,"")</f>
        <v>0.12067885856320985</v>
      </c>
      <c r="N5" s="84">
        <f>IFERROR('1.34 Spirits price'!N5/'1.34 Spirits price'!$B5,"")</f>
        <v>5.6646657038494412</v>
      </c>
      <c r="O5" s="84">
        <f>IFERROR('1.34 Spirits price'!O5/'1.34 Spirits price'!$B5,"")</f>
        <v>0.50513050662071324</v>
      </c>
      <c r="P5" s="84">
        <f>IFERROR('1.34 Spirits price'!P5/'1.34 Spirits price'!$B5,"")</f>
        <v>2.635800173324383</v>
      </c>
      <c r="Q5" s="84">
        <f>IFERROR('1.34 Spirits price'!Q5/'1.34 Spirits price'!$B5,"")</f>
        <v>0.28967581290735089</v>
      </c>
      <c r="R5" s="84">
        <f>IFERROR('1.34 Spirits price'!R5/'1.34 Spirits price'!$B5,"")</f>
        <v>1.2366020768865715</v>
      </c>
      <c r="S5" s="84">
        <f>IFERROR('1.34 Spirits price'!S5/'1.34 Spirits price'!$B5,"")</f>
        <v>0.83904927935631257</v>
      </c>
      <c r="T5" s="84">
        <f>IFERROR('1.34 Spirits price'!T5/'1.34 Spirits price'!$B5,"")</f>
        <v>3.1472335096740518</v>
      </c>
      <c r="U5" s="84">
        <f>IFERROR('1.34 Spirits price'!U5/'1.34 Spirits price'!$B5,"")</f>
        <v>3.0479950944826242</v>
      </c>
      <c r="V5" s="84">
        <f>IFERROR('1.34 Spirits price'!V5/'1.34 Spirits price'!$B5,"")</f>
        <v>3.6434255856311926</v>
      </c>
      <c r="W5" s="84">
        <f>IFERROR('1.34 Spirits price'!W5/'1.34 Spirits price'!$B5,"")</f>
        <v>0.46245606166127429</v>
      </c>
      <c r="X5" s="84">
        <f>IFERROR('1.34 Spirits price'!X5/'1.34 Spirits price'!$B5,"")</f>
        <v>0.2428337369454335</v>
      </c>
      <c r="Y5" s="84">
        <f>IFERROR('1.34 Spirits price'!Y5/'1.34 Spirits price'!$B5,"")</f>
        <v>1.472218247345362</v>
      </c>
      <c r="Z5" s="84">
        <f>IFERROR('1.34 Spirits price'!Z5/'1.34 Spirits price'!$B5,"")</f>
        <v>0.50449602754343947</v>
      </c>
      <c r="AA5" s="84">
        <f>IFERROR('1.34 Spirits price'!AA5/'1.34 Spirits price'!$B5,"")</f>
        <v>2.2550497239707856</v>
      </c>
      <c r="AB5" s="84">
        <f>IFERROR('1.34 Spirits price'!AB5/'1.34 Spirits price'!$B5,"")</f>
        <v>0.97398450790627344</v>
      </c>
      <c r="AC5" s="84">
        <f>IFERROR('1.34 Spirits price'!AC5/'1.34 Spirits price'!$B5,"")</f>
        <v>1.263604325656748</v>
      </c>
      <c r="AD5" s="84">
        <f>IFERROR('1.34 Spirits price'!AD5/'1.34 Spirits price'!$B5,"")</f>
        <v>0.60464923968795115</v>
      </c>
      <c r="AE5" s="84">
        <f>IFERROR('1.34 Spirits price'!AE5/'1.34 Spirits price'!$B5,"")</f>
        <v>1.3551070110863395</v>
      </c>
      <c r="AF5" s="84">
        <f>IFERROR('1.34 Spirits price'!AF5/'1.34 Spirits price'!$B5,"")</f>
        <v>2.1259236604880805</v>
      </c>
      <c r="AG5" s="84">
        <f>IFERROR('1.34 Spirits price'!AG5/'1.34 Spirits price'!$B5,"")</f>
        <v>0.97003968434255383</v>
      </c>
      <c r="AH5" s="84">
        <f>IFERROR('1.34 Spirits price'!AH5/'1.34 Spirits price'!$B5,"")</f>
        <v>1.1576416987672931</v>
      </c>
      <c r="AI5" s="84">
        <f>IFERROR('1.34 Spirits price'!AI5/'1.34 Spirits price'!$B5,"")</f>
        <v>0.86505148359426776</v>
      </c>
      <c r="AJ5" s="84">
        <f>IFERROR('1.34 Spirits price'!AJ5/'1.34 Spirits price'!$B5,"")</f>
        <v>0.3270589460256465</v>
      </c>
      <c r="AK5" s="84">
        <f>IFERROR('1.34 Spirits price'!AK5/'1.34 Spirits price'!$B5,"")</f>
        <v>0.32677874278982427</v>
      </c>
      <c r="AL5" s="84">
        <f>IFERROR('1.34 Spirits price'!AL5/'1.34 Spirits price'!$B5,"")</f>
        <v>1.3860978104099633</v>
      </c>
      <c r="AM5" s="84">
        <f>IFERROR('1.34 Spirits price'!AM5/'1.34 Spirits price'!$B5,"")</f>
        <v>1.1107006308092606</v>
      </c>
      <c r="AN5" s="84">
        <f>IFERROR('1.34 Spirits price'!AN5/'1.34 Spirits price'!$B5,"")</f>
        <v>3.1109200834766551</v>
      </c>
      <c r="AO5" s="84">
        <f>IFERROR('1.34 Spirits price'!AO5/'1.34 Spirits price'!$B5,"")</f>
        <v>0.34867308666010993</v>
      </c>
      <c r="AP5" s="84">
        <f>IFERROR('1.34 Spirits price'!AP5/'1.34 Spirits price'!$B5,"")</f>
        <v>0.53105551155958031</v>
      </c>
      <c r="AQ5" s="84">
        <f>IFERROR('1.34 Spirits price'!AQ5/'1.34 Spirits price'!$B5,"")</f>
        <v>0.71393405549422695</v>
      </c>
      <c r="AR5" s="84">
        <f>IFERROR('1.34 Spirits price'!AR5/'1.34 Spirits price'!$B5,"")</f>
        <v>0.96470141563941092</v>
      </c>
      <c r="AS5" s="84">
        <f>IFERROR('1.34 Spirits price'!AS5/'1.34 Spirits price'!$B5,"")</f>
        <v>0.27206863086195376</v>
      </c>
      <c r="AT5" s="84">
        <f>IFERROR('1.34 Spirits price'!AT5/'1.34 Spirits price'!$B5,"")</f>
        <v>0.78720188617799791</v>
      </c>
      <c r="AU5" s="84">
        <f>IFERROR('1.34 Spirits price'!AU5/'1.34 Spirits price'!$B5,"")</f>
        <v>0.81359848614520258</v>
      </c>
      <c r="AV5" s="84">
        <f>IFERROR('1.34 Spirits price'!AV5/'1.34 Spirits price'!$B5,"")</f>
        <v>0.88485889164316778</v>
      </c>
      <c r="AW5" s="84">
        <f>IFERROR('1.34 Spirits price'!AW5/'1.34 Spirits price'!$B5,"")</f>
        <v>0.78524677695690071</v>
      </c>
      <c r="AX5" s="84">
        <f>IFERROR('1.34 Spirits price'!AX5/'1.34 Spirits price'!$B5,"")</f>
        <v>0.58676804640035551</v>
      </c>
      <c r="AY5" s="84">
        <f>IFERROR('1.34 Spirits price'!AY5/'1.34 Spirits price'!$B5,"")</f>
        <v>0.76182233720862746</v>
      </c>
      <c r="AZ5" s="84">
        <f>IFERROR('1.34 Spirits price'!AZ5/'1.34 Spirits price'!$B5,"")</f>
        <v>1.7422466975925359</v>
      </c>
      <c r="BA5" s="84">
        <f>IFERROR('1.34 Spirits price'!BA5/'1.34 Spirits price'!$B5,"")</f>
        <v>1.1396658959914032</v>
      </c>
      <c r="BB5" s="84">
        <f>IFERROR('1.34 Spirits price'!BB5/'1.34 Spirits price'!$B5,"")</f>
        <v>0.70185523282751339</v>
      </c>
      <c r="BC5" s="84">
        <f>IFERROR('1.34 Spirits price'!BC5/'1.34 Spirits price'!$B5,"")</f>
        <v>0.5797795588650273</v>
      </c>
      <c r="BD5" s="84">
        <f>IFERROR('1.34 Spirits price'!BD5/'1.34 Spirits price'!$B5,"")</f>
        <v>1.2456938467323566</v>
      </c>
      <c r="BE5" s="84">
        <f>IFERROR('1.34 Spirits price'!BE5/'1.34 Spirits price'!$B5,"")</f>
        <v>4.2656579987186118</v>
      </c>
      <c r="BF5" s="84">
        <f>IFERROR('1.34 Spirits price'!BF5/'1.34 Spirits price'!$B5,"")</f>
        <v>1.2394316013975908</v>
      </c>
      <c r="BG5" s="84">
        <f>IFERROR('1.34 Spirits price'!BG5/'1.34 Spirits price'!$B5,"")</f>
        <v>5.075168317059509</v>
      </c>
      <c r="BH5" s="84" t="str">
        <f>IFERROR('1.34 Spirits price'!BH5/'1.34 Spirits price'!$B5,"")</f>
        <v/>
      </c>
      <c r="BI5" s="84">
        <f>IFERROR('1.34 Spirits price'!BI5/'1.34 Spirits price'!$B5,"")</f>
        <v>3.2676638983546891</v>
      </c>
      <c r="BJ5" s="84">
        <f>IFERROR('1.34 Spirits price'!BJ5/'1.34 Spirits price'!$B5,"")</f>
        <v>0.57452419408599475</v>
      </c>
      <c r="BK5" s="84">
        <f>IFERROR('1.34 Spirits price'!BK5/'1.34 Spirits price'!$B5,"")</f>
        <v>1.7297515817812741</v>
      </c>
      <c r="BL5" s="84">
        <f>IFERROR('1.34 Spirits price'!BL5/'1.34 Spirits price'!$B5,"")</f>
        <v>0.39097371037559969</v>
      </c>
      <c r="BM5" s="84" t="str">
        <f>IFERROR('1.34 Spirits price'!BM5/'1.34 Spirits price'!$B5,"")</f>
        <v/>
      </c>
      <c r="BN5" s="84">
        <f>IFERROR('1.34 Spirits price'!BN5/'1.34 Spirits price'!$B5,"")</f>
        <v>1.4466182247714225</v>
      </c>
      <c r="BO5" s="84">
        <f>IFERROR('1.34 Spirits price'!BO5/'1.34 Spirits price'!$B5,"")</f>
        <v>4.8771948091543784</v>
      </c>
      <c r="BP5" s="84">
        <f>IFERROR('1.34 Spirits price'!BP5/'1.34 Spirits price'!$B5,"")</f>
        <v>11.487367626229291</v>
      </c>
      <c r="BQ5" s="84">
        <f>IFERROR('1.34 Spirits price'!BQ5/'1.34 Spirits price'!$B5,"")</f>
        <v>1.9641913379303395</v>
      </c>
      <c r="BR5" s="84">
        <f>IFERROR('1.34 Spirits price'!BR5/'1.34 Spirits price'!$B5,"")</f>
        <v>2.2229266378671095</v>
      </c>
      <c r="BS5" s="84">
        <f>IFERROR('1.34 Spirits price'!BS5/'1.34 Spirits price'!$B5,"")</f>
        <v>1.9396401590757426</v>
      </c>
      <c r="BT5" s="84">
        <f>IFERROR('1.34 Spirits price'!BT5/'1.34 Spirits price'!$B5,"")</f>
        <v>2.6922121912437831</v>
      </c>
      <c r="BU5" s="84">
        <f>IFERROR('1.34 Spirits price'!BU5/'1.34 Spirits price'!$B5,"")</f>
        <v>2.7136678869791138</v>
      </c>
      <c r="BV5" s="84">
        <f>IFERROR('1.34 Spirits price'!BV5/'1.34 Spirits price'!$B5,"")</f>
        <v>1.8886482422031958</v>
      </c>
      <c r="BW5" s="84">
        <f>IFERROR('1.34 Spirits price'!BW5/'1.34 Spirits price'!$B5,"")</f>
        <v>4.0094376794419819</v>
      </c>
      <c r="BX5" s="84">
        <f>IFERROR('1.34 Spirits price'!BX5/'1.34 Spirits price'!$B5,"")</f>
        <v>3.1235031454197779</v>
      </c>
      <c r="BY5" s="84">
        <f>IFERROR('1.34 Spirits price'!BY5/'1.34 Spirits price'!$B5,"")</f>
        <v>2.490153903067533</v>
      </c>
      <c r="BZ5" s="84">
        <f>IFERROR('1.34 Spirits price'!BZ5/'1.34 Spirits price'!$B5,"")</f>
        <v>2.0910113942465909</v>
      </c>
      <c r="CA5" s="84">
        <f>IFERROR('1.34 Spirits price'!CA5/'1.34 Spirits price'!$B5,"")</f>
        <v>3.8301612939066318</v>
      </c>
      <c r="CB5" s="84">
        <f>IFERROR('1.34 Spirits price'!CB5/'1.34 Spirits price'!$B5,"")</f>
        <v>4.5903009968511794</v>
      </c>
      <c r="CC5" s="84">
        <f>IFERROR('1.34 Spirits price'!CC5/'1.34 Spirits price'!$B5,"")</f>
        <v>3.8689846435604136</v>
      </c>
      <c r="CD5" s="84">
        <f>IFERROR('1.34 Spirits price'!CD5/'1.34 Spirits price'!$B5,"")</f>
        <v>2.4462717384690018</v>
      </c>
      <c r="CE5" s="84">
        <f>IFERROR('1.34 Spirits price'!CE5/'1.34 Spirits price'!$B5,"")</f>
        <v>5.0117287130962653</v>
      </c>
      <c r="CF5" s="84">
        <f>IFERROR('1.34 Spirits price'!CF5/'1.34 Spirits price'!$B5,"")</f>
        <v>2.4917290301752284</v>
      </c>
      <c r="CG5" s="84">
        <f>IFERROR('1.34 Spirits price'!CG5/'1.34 Spirits price'!$B5,"")</f>
        <v>2.5127657531082583</v>
      </c>
      <c r="CH5" s="84">
        <f>IFERROR('1.34 Spirits price'!CH5/'1.34 Spirits price'!$B5,"")</f>
        <v>3.6493209831712106</v>
      </c>
      <c r="CI5" s="84">
        <f>IFERROR('1.34 Spirits price'!CI5/'1.34 Spirits price'!$B5,"")</f>
        <v>3.2032880546635347</v>
      </c>
      <c r="CJ5" s="84">
        <f>IFERROR('1.34 Spirits price'!CJ5/'1.34 Spirits price'!$B5,"")</f>
        <v>2.1579951232455516</v>
      </c>
      <c r="CK5" s="84">
        <f>IFERROR('1.34 Spirits price'!CK5/'1.34 Spirits price'!$B5,"")</f>
        <v>3.1373843900762841</v>
      </c>
      <c r="CL5" s="84">
        <f>IFERROR('1.34 Spirits price'!CL5/'1.34 Spirits price'!$B5,"")</f>
        <v>2.2901172736482134</v>
      </c>
      <c r="CM5" s="84">
        <f>IFERROR('1.34 Spirits price'!CM5/'1.34 Spirits price'!$B5,"")</f>
        <v>0.61858332512392311</v>
      </c>
      <c r="CN5" s="84">
        <f>IFERROR('1.34 Spirits price'!CN5/'1.34 Spirits price'!$B5,"")</f>
        <v>1.0532648761996406</v>
      </c>
      <c r="CO5" s="84">
        <f>IFERROR('1.34 Spirits price'!CO5/'1.34 Spirits price'!$B5,"")</f>
        <v>0.5741253696405495</v>
      </c>
      <c r="CP5" s="84">
        <f>IFERROR('1.34 Spirits price'!CP5/'1.34 Spirits price'!$B5,"")</f>
        <v>0.46075250842381837</v>
      </c>
      <c r="CR5" s="88"/>
    </row>
    <row r="6" spans="1:96" x14ac:dyDescent="0.25">
      <c r="A6" s="78" t="s">
        <v>27</v>
      </c>
      <c r="B6" s="84">
        <f>IFERROR('1.34 Spirits price'!B6/'1.34 Spirits price'!$B6,"")</f>
        <v>1</v>
      </c>
      <c r="C6" s="84">
        <f>IFERROR('1.34 Spirits price'!C6/'1.34 Spirits price'!$B6,"")</f>
        <v>0.70547997864968648</v>
      </c>
      <c r="D6" s="84">
        <f>IFERROR('1.34 Spirits price'!D6/'1.34 Spirits price'!$B6,"")</f>
        <v>0.80349505341260041</v>
      </c>
      <c r="E6" s="84">
        <f>IFERROR('1.34 Spirits price'!E6/'1.34 Spirits price'!$B6,"")</f>
        <v>0.70498179955679852</v>
      </c>
      <c r="F6" s="84">
        <f>IFERROR('1.34 Spirits price'!F6/'1.34 Spirits price'!$B6,"")</f>
        <v>6.1628357218049707</v>
      </c>
      <c r="G6" s="84">
        <f>IFERROR('1.34 Spirits price'!G6/'1.34 Spirits price'!$B6,"")</f>
        <v>0.7362069353060039</v>
      </c>
      <c r="H6" s="84">
        <f>IFERROR('1.34 Spirits price'!H6/'1.34 Spirits price'!$B6,"")</f>
        <v>0.72340032256310827</v>
      </c>
      <c r="I6" s="84">
        <f>IFERROR('1.34 Spirits price'!I6/'1.34 Spirits price'!$B6,"")</f>
        <v>1.2818227157802438</v>
      </c>
      <c r="J6" s="84">
        <f>IFERROR('1.34 Spirits price'!J6/'1.34 Spirits price'!$B6,"")</f>
        <v>0.47238138297784715</v>
      </c>
      <c r="K6" s="84">
        <f>IFERROR('1.34 Spirits price'!K6/'1.34 Spirits price'!$B6,"")</f>
        <v>2.8082385660054507</v>
      </c>
      <c r="L6" s="84">
        <f>IFERROR('1.34 Spirits price'!L6/'1.34 Spirits price'!$B6,"")</f>
        <v>0.89533329599201339</v>
      </c>
      <c r="M6" s="84">
        <f>IFERROR('1.34 Spirits price'!M6/'1.34 Spirits price'!$B6,"")</f>
        <v>0.11018045428590127</v>
      </c>
      <c r="N6" s="84">
        <f>IFERROR('1.34 Spirits price'!N6/'1.34 Spirits price'!$B6,"")</f>
        <v>6.6477034264505042</v>
      </c>
      <c r="O6" s="84">
        <f>IFERROR('1.34 Spirits price'!O6/'1.34 Spirits price'!$B6,"")</f>
        <v>0.45495904802725678</v>
      </c>
      <c r="P6" s="84">
        <f>IFERROR('1.34 Spirits price'!P6/'1.34 Spirits price'!$B6,"")</f>
        <v>2.6449227442511076</v>
      </c>
      <c r="Q6" s="84">
        <f>IFERROR('1.34 Spirits price'!Q6/'1.34 Spirits price'!$B6,"")</f>
        <v>0.28544274526606217</v>
      </c>
      <c r="R6" s="84">
        <f>IFERROR('1.34 Spirits price'!R6/'1.34 Spirits price'!$B6,"")</f>
        <v>1.2159659986688918</v>
      </c>
      <c r="S6" s="84">
        <f>IFERROR('1.34 Spirits price'!S6/'1.34 Spirits price'!$B6,"")</f>
        <v>0.84131620422778941</v>
      </c>
      <c r="T6" s="84">
        <f>IFERROR('1.34 Spirits price'!T6/'1.34 Spirits price'!$B6,"")</f>
        <v>3.3315896988223312</v>
      </c>
      <c r="U6" s="84">
        <f>IFERROR('1.34 Spirits price'!U6/'1.34 Spirits price'!$B6,"")</f>
        <v>3.2053082638238637</v>
      </c>
      <c r="V6" s="84">
        <f>IFERROR('1.34 Spirits price'!V6/'1.34 Spirits price'!$B6,"")</f>
        <v>3.9693109455645925</v>
      </c>
      <c r="W6" s="84">
        <f>IFERROR('1.34 Spirits price'!W6/'1.34 Spirits price'!$B6,"")</f>
        <v>0.48553262932272778</v>
      </c>
      <c r="X6" s="84">
        <f>IFERROR('1.34 Spirits price'!X6/'1.34 Spirits price'!$B6,"")</f>
        <v>0.2794307108716958</v>
      </c>
      <c r="Y6" s="84">
        <f>IFERROR('1.34 Spirits price'!Y6/'1.34 Spirits price'!$B6,"")</f>
        <v>1.5336939779027725</v>
      </c>
      <c r="Z6" s="84">
        <f>IFERROR('1.34 Spirits price'!Z6/'1.34 Spirits price'!$B6,"")</f>
        <v>0.55777220886238332</v>
      </c>
      <c r="AA6" s="84">
        <f>IFERROR('1.34 Spirits price'!AA6/'1.34 Spirits price'!$B6,"")</f>
        <v>2.3675458988681912</v>
      </c>
      <c r="AB6" s="84">
        <f>IFERROR('1.34 Spirits price'!AB6/'1.34 Spirits price'!$B6,"")</f>
        <v>1.1111802815252856</v>
      </c>
      <c r="AC6" s="84">
        <f>IFERROR('1.34 Spirits price'!AC6/'1.34 Spirits price'!$B6,"")</f>
        <v>1.1293173318173773</v>
      </c>
      <c r="AD6" s="84">
        <f>IFERROR('1.34 Spirits price'!AD6/'1.34 Spirits price'!$B6,"")</f>
        <v>0.63980244245180906</v>
      </c>
      <c r="AE6" s="84">
        <f>IFERROR('1.34 Spirits price'!AE6/'1.34 Spirits price'!$B6,"")</f>
        <v>1.3767634280570378</v>
      </c>
      <c r="AF6" s="84">
        <f>IFERROR('1.34 Spirits price'!AF6/'1.34 Spirits price'!$B6,"")</f>
        <v>2.0971921523921231</v>
      </c>
      <c r="AG6" s="84">
        <f>IFERROR('1.34 Spirits price'!AG6/'1.34 Spirits price'!$B6,"")</f>
        <v>0.98783030527645066</v>
      </c>
      <c r="AH6" s="84">
        <f>IFERROR('1.34 Spirits price'!AH6/'1.34 Spirits price'!$B6,"")</f>
        <v>1.3342221665763334</v>
      </c>
      <c r="AI6" s="84">
        <f>IFERROR('1.34 Spirits price'!AI6/'1.34 Spirits price'!$B6,"")</f>
        <v>0.84656425701459559</v>
      </c>
      <c r="AJ6" s="84">
        <f>IFERROR('1.34 Spirits price'!AJ6/'1.34 Spirits price'!$B6,"")</f>
        <v>0.41624726201787982</v>
      </c>
      <c r="AK6" s="84">
        <f>IFERROR('1.34 Spirits price'!AK6/'1.34 Spirits price'!$B6,"")</f>
        <v>0.35870048216681089</v>
      </c>
      <c r="AL6" s="84">
        <f>IFERROR('1.34 Spirits price'!AL6/'1.34 Spirits price'!$B6,"")</f>
        <v>1.4012378918381587</v>
      </c>
      <c r="AM6" s="84">
        <f>IFERROR('1.34 Spirits price'!AM6/'1.34 Spirits price'!$B6,"")</f>
        <v>1.208825346409385</v>
      </c>
      <c r="AN6" s="84">
        <f>IFERROR('1.34 Spirits price'!AN6/'1.34 Spirits price'!$B6,"")</f>
        <v>3.065306269462853</v>
      </c>
      <c r="AO6" s="84">
        <f>IFERROR('1.34 Spirits price'!AO6/'1.34 Spirits price'!$B6,"")</f>
        <v>0.31255216464662877</v>
      </c>
      <c r="AP6" s="84">
        <f>IFERROR('1.34 Spirits price'!AP6/'1.34 Spirits price'!$B6,"")</f>
        <v>0.53106321738664497</v>
      </c>
      <c r="AQ6" s="84">
        <f>IFERROR('1.34 Spirits price'!AQ6/'1.34 Spirits price'!$B6,"")</f>
        <v>0.74639955155147508</v>
      </c>
      <c r="AR6" s="84">
        <f>IFERROR('1.34 Spirits price'!AR6/'1.34 Spirits price'!$B6,"")</f>
        <v>0.78531848576554375</v>
      </c>
      <c r="AS6" s="84">
        <f>IFERROR('1.34 Spirits price'!AS6/'1.34 Spirits price'!$B6,"")</f>
        <v>0.26542464646428332</v>
      </c>
      <c r="AT6" s="84">
        <f>IFERROR('1.34 Spirits price'!AT6/'1.34 Spirits price'!$B6,"")</f>
        <v>0.84753351800758248</v>
      </c>
      <c r="AU6" s="84">
        <f>IFERROR('1.34 Spirits price'!AU6/'1.34 Spirits price'!$B6,"")</f>
        <v>0.88486589945413374</v>
      </c>
      <c r="AV6" s="84">
        <f>IFERROR('1.34 Spirits price'!AV6/'1.34 Spirits price'!$B6,"")</f>
        <v>0.84223316103242896</v>
      </c>
      <c r="AW6" s="84">
        <f>IFERROR('1.34 Spirits price'!AW6/'1.34 Spirits price'!$B6,"")</f>
        <v>0.54191692464876073</v>
      </c>
      <c r="AX6" s="84">
        <f>IFERROR('1.34 Spirits price'!AX6/'1.34 Spirits price'!$B6,"")</f>
        <v>0.59518650716331822</v>
      </c>
      <c r="AY6" s="84">
        <f>IFERROR('1.34 Spirits price'!AY6/'1.34 Spirits price'!$B6,"")</f>
        <v>0.70322896310399463</v>
      </c>
      <c r="AZ6" s="84">
        <f>IFERROR('1.34 Spirits price'!AZ6/'1.34 Spirits price'!$B6,"")</f>
        <v>1.6688121645691492</v>
      </c>
      <c r="BA6" s="84">
        <f>IFERROR('1.34 Spirits price'!BA6/'1.34 Spirits price'!$B6,"")</f>
        <v>1.0672662694209185</v>
      </c>
      <c r="BB6" s="84">
        <f>IFERROR('1.34 Spirits price'!BB6/'1.34 Spirits price'!$B6,"")</f>
        <v>0.65875129527703691</v>
      </c>
      <c r="BC6" s="84">
        <f>IFERROR('1.34 Spirits price'!BC6/'1.34 Spirits price'!$B6,"")</f>
        <v>0.65223019748220534</v>
      </c>
      <c r="BD6" s="84">
        <f>IFERROR('1.34 Spirits price'!BD6/'1.34 Spirits price'!$B6,"")</f>
        <v>1.3440017315558697</v>
      </c>
      <c r="BE6" s="84">
        <f>IFERROR('1.34 Spirits price'!BE6/'1.34 Spirits price'!$B6,"")</f>
        <v>3.9558516868666733</v>
      </c>
      <c r="BF6" s="84">
        <f>IFERROR('1.34 Spirits price'!BF6/'1.34 Spirits price'!$B6,"")</f>
        <v>1.3605554988113928</v>
      </c>
      <c r="BG6" s="84">
        <f>IFERROR('1.34 Spirits price'!BG6/'1.34 Spirits price'!$B6,"")</f>
        <v>4.7204936302846887</v>
      </c>
      <c r="BH6" s="84" t="str">
        <f>IFERROR('1.34 Spirits price'!BH6/'1.34 Spirits price'!$B6,"")</f>
        <v/>
      </c>
      <c r="BI6" s="84">
        <f>IFERROR('1.34 Spirits price'!BI6/'1.34 Spirits price'!$B6,"")</f>
        <v>3.1007498706782219</v>
      </c>
      <c r="BJ6" s="84">
        <f>IFERROR('1.34 Spirits price'!BJ6/'1.34 Spirits price'!$B6,"")</f>
        <v>0.52585010726753911</v>
      </c>
      <c r="BK6" s="84">
        <f>IFERROR('1.34 Spirits price'!BK6/'1.34 Spirits price'!$B6,"")</f>
        <v>1.7381886969206111</v>
      </c>
      <c r="BL6" s="84">
        <f>IFERROR('1.34 Spirits price'!BL6/'1.34 Spirits price'!$B6,"")</f>
        <v>0.43317154430084642</v>
      </c>
      <c r="BM6" s="84" t="str">
        <f>IFERROR('1.34 Spirits price'!BM6/'1.34 Spirits price'!$B6,"")</f>
        <v/>
      </c>
      <c r="BN6" s="84">
        <f>IFERROR('1.34 Spirits price'!BN6/'1.34 Spirits price'!$B6,"")</f>
        <v>1.6326414833307195</v>
      </c>
      <c r="BO6" s="84">
        <f>IFERROR('1.34 Spirits price'!BO6/'1.34 Spirits price'!$B6,"")</f>
        <v>4.6697775830171677</v>
      </c>
      <c r="BP6" s="84">
        <f>IFERROR('1.34 Spirits price'!BP6/'1.34 Spirits price'!$B6,"")</f>
        <v>11.154761780889743</v>
      </c>
      <c r="BQ6" s="84">
        <f>IFERROR('1.34 Spirits price'!BQ6/'1.34 Spirits price'!$B6,"")</f>
        <v>1.8800262537290613</v>
      </c>
      <c r="BR6" s="84">
        <f>IFERROR('1.34 Spirits price'!BR6/'1.34 Spirits price'!$B6,"")</f>
        <v>2.2525298097723687</v>
      </c>
      <c r="BS6" s="84">
        <f>IFERROR('1.34 Spirits price'!BS6/'1.34 Spirits price'!$B6,"")</f>
        <v>1.8454220982496286</v>
      </c>
      <c r="BT6" s="84">
        <f>IFERROR('1.34 Spirits price'!BT6/'1.34 Spirits price'!$B6,"")</f>
        <v>2.7909423067382924</v>
      </c>
      <c r="BU6" s="84">
        <f>IFERROR('1.34 Spirits price'!BU6/'1.34 Spirits price'!$B6,"")</f>
        <v>2.8278796863913485</v>
      </c>
      <c r="BV6" s="84">
        <f>IFERROR('1.34 Spirits price'!BV6/'1.34 Spirits price'!$B6,"")</f>
        <v>1.9687823252961631</v>
      </c>
      <c r="BW6" s="84">
        <f>IFERROR('1.34 Spirits price'!BW6/'1.34 Spirits price'!$B6,"")</f>
        <v>3.840375148472932</v>
      </c>
      <c r="BX6" s="84">
        <f>IFERROR('1.34 Spirits price'!BX6/'1.34 Spirits price'!$B6,"")</f>
        <v>2.3245064741399228</v>
      </c>
      <c r="BY6" s="84">
        <f>IFERROR('1.34 Spirits price'!BY6/'1.34 Spirits price'!$B6,"")</f>
        <v>2.6034545494193462</v>
      </c>
      <c r="BZ6" s="84">
        <f>IFERROR('1.34 Spirits price'!BZ6/'1.34 Spirits price'!$B6,"")</f>
        <v>2.1576533557688746</v>
      </c>
      <c r="CA6" s="84">
        <f>IFERROR('1.34 Spirits price'!CA6/'1.34 Spirits price'!$B6,"")</f>
        <v>3.9455479481505633</v>
      </c>
      <c r="CB6" s="84">
        <f>IFERROR('1.34 Spirits price'!CB6/'1.34 Spirits price'!$B6,"")</f>
        <v>4.722286089335725</v>
      </c>
      <c r="CC6" s="84">
        <f>IFERROR('1.34 Spirits price'!CC6/'1.34 Spirits price'!$B6,"")</f>
        <v>4.0193460288625849</v>
      </c>
      <c r="CD6" s="84">
        <f>IFERROR('1.34 Spirits price'!CD6/'1.34 Spirits price'!$B6,"")</f>
        <v>2.5487473684478528</v>
      </c>
      <c r="CE6" s="84">
        <f>IFERROR('1.34 Spirits price'!CE6/'1.34 Spirits price'!$B6,"")</f>
        <v>5.0143346056838975</v>
      </c>
      <c r="CF6" s="84">
        <f>IFERROR('1.34 Spirits price'!CF6/'1.34 Spirits price'!$B6,"")</f>
        <v>2.5421472281229818</v>
      </c>
      <c r="CG6" s="84">
        <f>IFERROR('1.34 Spirits price'!CG6/'1.34 Spirits price'!$B6,"")</f>
        <v>2.6461054818815826</v>
      </c>
      <c r="CH6" s="84">
        <f>IFERROR('1.34 Spirits price'!CH6/'1.34 Spirits price'!$B6,"")</f>
        <v>3.9050945739738343</v>
      </c>
      <c r="CI6" s="84">
        <f>IFERROR('1.34 Spirits price'!CI6/'1.34 Spirits price'!$B6,"")</f>
        <v>3.2194186691477529</v>
      </c>
      <c r="CJ6" s="84">
        <f>IFERROR('1.34 Spirits price'!CJ6/'1.34 Spirits price'!$B6,"")</f>
        <v>2.2220823187402159</v>
      </c>
      <c r="CK6" s="84">
        <f>IFERROR('1.34 Spirits price'!CK6/'1.34 Spirits price'!$B6,"")</f>
        <v>3.2852689900136718</v>
      </c>
      <c r="CL6" s="84">
        <f>IFERROR('1.34 Spirits price'!CL6/'1.34 Spirits price'!$B6,"")</f>
        <v>2.2876838552057954</v>
      </c>
      <c r="CM6" s="84">
        <f>IFERROR('1.34 Spirits price'!CM6/'1.34 Spirits price'!$B6,"")</f>
        <v>0.612193706661187</v>
      </c>
      <c r="CN6" s="84">
        <f>IFERROR('1.34 Spirits price'!CN6/'1.34 Spirits price'!$B6,"")</f>
        <v>1.0298048101793233</v>
      </c>
      <c r="CO6" s="84">
        <f>IFERROR('1.34 Spirits price'!CO6/'1.34 Spirits price'!$B6,"")</f>
        <v>0.57142749640316137</v>
      </c>
      <c r="CP6" s="84">
        <f>IFERROR('1.34 Spirits price'!CP6/'1.34 Spirits price'!$B6,"")</f>
        <v>0.45524869102343773</v>
      </c>
      <c r="CR6" s="88"/>
    </row>
    <row r="7" spans="1:96" x14ac:dyDescent="0.25">
      <c r="A7" s="78" t="s">
        <v>28</v>
      </c>
      <c r="B7" s="84">
        <f>IFERROR('1.34 Spirits price'!B7/'1.34 Spirits price'!$B7,"")</f>
        <v>1</v>
      </c>
      <c r="C7" s="84">
        <f>IFERROR('1.34 Spirits price'!C7/'1.34 Spirits price'!$B7,"")</f>
        <v>0.72337562034748537</v>
      </c>
      <c r="D7" s="84">
        <f>IFERROR('1.34 Spirits price'!D7/'1.34 Spirits price'!$B7,"")</f>
        <v>0.8147408306629339</v>
      </c>
      <c r="E7" s="84">
        <f>IFERROR('1.34 Spirits price'!E7/'1.34 Spirits price'!$B7,"")</f>
        <v>0.77199362468737887</v>
      </c>
      <c r="F7" s="84">
        <f>IFERROR('1.34 Spirits price'!F7/'1.34 Spirits price'!$B7,"")</f>
        <v>5.6355333515873616</v>
      </c>
      <c r="G7" s="84">
        <f>IFERROR('1.34 Spirits price'!G7/'1.34 Spirits price'!$B7,"")</f>
        <v>0.73012691065440116</v>
      </c>
      <c r="H7" s="84">
        <f>IFERROR('1.34 Spirits price'!H7/'1.34 Spirits price'!$B7,"")</f>
        <v>0.66011496817125004</v>
      </c>
      <c r="I7" s="84">
        <f>IFERROR('1.34 Spirits price'!I7/'1.34 Spirits price'!$B7,"")</f>
        <v>1.1701904790256834</v>
      </c>
      <c r="J7" s="84">
        <f>IFERROR('1.34 Spirits price'!J7/'1.34 Spirits price'!$B7,"")</f>
        <v>0.50816692031445598</v>
      </c>
      <c r="K7" s="84">
        <f>IFERROR('1.34 Spirits price'!K7/'1.34 Spirits price'!$B7,"")</f>
        <v>2.6839648134695726</v>
      </c>
      <c r="L7" s="84">
        <f>IFERROR('1.34 Spirits price'!L7/'1.34 Spirits price'!$B7,"")</f>
        <v>0.87576561310647028</v>
      </c>
      <c r="M7" s="84">
        <f>IFERROR('1.34 Spirits price'!M7/'1.34 Spirits price'!$B7,"")</f>
        <v>0.10919936682525483</v>
      </c>
      <c r="N7" s="84">
        <f>IFERROR('1.34 Spirits price'!N7/'1.34 Spirits price'!$B7,"")</f>
        <v>7.0168635603206386</v>
      </c>
      <c r="O7" s="84">
        <f>IFERROR('1.34 Spirits price'!O7/'1.34 Spirits price'!$B7,"")</f>
        <v>0.4839425782975767</v>
      </c>
      <c r="P7" s="84">
        <f>IFERROR('1.34 Spirits price'!P7/'1.34 Spirits price'!$B7,"")</f>
        <v>2.6050423888411487</v>
      </c>
      <c r="Q7" s="84">
        <f>IFERROR('1.34 Spirits price'!Q7/'1.34 Spirits price'!$B7,"")</f>
        <v>0.2763784382043819</v>
      </c>
      <c r="R7" s="84">
        <f>IFERROR('1.34 Spirits price'!R7/'1.34 Spirits price'!$B7,"")</f>
        <v>1.18237699905774</v>
      </c>
      <c r="S7" s="84">
        <f>IFERROR('1.34 Spirits price'!S7/'1.34 Spirits price'!$B7,"")</f>
        <v>0.87461504287766234</v>
      </c>
      <c r="T7" s="84">
        <f>IFERROR('1.34 Spirits price'!T7/'1.34 Spirits price'!$B7,"")</f>
        <v>3.2697885576234516</v>
      </c>
      <c r="U7" s="84">
        <f>IFERROR('1.34 Spirits price'!U7/'1.34 Spirits price'!$B7,"")</f>
        <v>3.1030226012517419</v>
      </c>
      <c r="V7" s="84">
        <f>IFERROR('1.34 Spirits price'!V7/'1.34 Spirits price'!$B7,"")</f>
        <v>4.1202949351191691</v>
      </c>
      <c r="W7" s="84">
        <f>IFERROR('1.34 Spirits price'!W7/'1.34 Spirits price'!$B7,"")</f>
        <v>0.50649506408193123</v>
      </c>
      <c r="X7" s="84">
        <f>IFERROR('1.34 Spirits price'!X7/'1.34 Spirits price'!$B7,"")</f>
        <v>0.29233314215726941</v>
      </c>
      <c r="Y7" s="84">
        <f>IFERROR('1.34 Spirits price'!Y7/'1.34 Spirits price'!$B7,"")</f>
        <v>1.5257245783788469</v>
      </c>
      <c r="Z7" s="84">
        <f>IFERROR('1.34 Spirits price'!Z7/'1.34 Spirits price'!$B7,"")</f>
        <v>0.58072616488138784</v>
      </c>
      <c r="AA7" s="84">
        <f>IFERROR('1.34 Spirits price'!AA7/'1.34 Spirits price'!$B7,"")</f>
        <v>2.3838967352314464</v>
      </c>
      <c r="AB7" s="84">
        <f>IFERROR('1.34 Spirits price'!AB7/'1.34 Spirits price'!$B7,"")</f>
        <v>1.1066201083982115</v>
      </c>
      <c r="AC7" s="84">
        <f>IFERROR('1.34 Spirits price'!AC7/'1.34 Spirits price'!$B7,"")</f>
        <v>1.2814041936334235</v>
      </c>
      <c r="AD7" s="84">
        <f>IFERROR('1.34 Spirits price'!AD7/'1.34 Spirits price'!$B7,"")</f>
        <v>0.64729692708155162</v>
      </c>
      <c r="AE7" s="84">
        <f>IFERROR('1.34 Spirits price'!AE7/'1.34 Spirits price'!$B7,"")</f>
        <v>1.3573594019436199</v>
      </c>
      <c r="AF7" s="84">
        <f>IFERROR('1.34 Spirits price'!AF7/'1.34 Spirits price'!$B7,"")</f>
        <v>2.0179695696419504</v>
      </c>
      <c r="AG7" s="84">
        <f>IFERROR('1.34 Spirits price'!AG7/'1.34 Spirits price'!$B7,"")</f>
        <v>0.90672583250437067</v>
      </c>
      <c r="AH7" s="84">
        <f>IFERROR('1.34 Spirits price'!AH7/'1.34 Spirits price'!$B7,"")</f>
        <v>1.3176518657774881</v>
      </c>
      <c r="AI7" s="84">
        <f>IFERROR('1.34 Spirits price'!AI7/'1.34 Spirits price'!$B7,"")</f>
        <v>0.91607292578441313</v>
      </c>
      <c r="AJ7" s="84">
        <f>IFERROR('1.34 Spirits price'!AJ7/'1.34 Spirits price'!$B7,"")</f>
        <v>0.60961492310503385</v>
      </c>
      <c r="AK7" s="84">
        <f>IFERROR('1.34 Spirits price'!AK7/'1.34 Spirits price'!$B7,"")</f>
        <v>0.38280001694403304</v>
      </c>
      <c r="AL7" s="84">
        <f>IFERROR('1.34 Spirits price'!AL7/'1.34 Spirits price'!$B7,"")</f>
        <v>1.2762919886355646</v>
      </c>
      <c r="AM7" s="84">
        <f>IFERROR('1.34 Spirits price'!AM7/'1.34 Spirits price'!$B7,"")</f>
        <v>1.1633010996998681</v>
      </c>
      <c r="AN7" s="84">
        <f>IFERROR('1.34 Spirits price'!AN7/'1.34 Spirits price'!$B7,"")</f>
        <v>2.9106600826879778</v>
      </c>
      <c r="AO7" s="84">
        <f>IFERROR('1.34 Spirits price'!AO7/'1.34 Spirits price'!$B7,"")</f>
        <v>0.31723173584452369</v>
      </c>
      <c r="AP7" s="84">
        <f>IFERROR('1.34 Spirits price'!AP7/'1.34 Spirits price'!$B7,"")</f>
        <v>0.59226394226589862</v>
      </c>
      <c r="AQ7" s="84">
        <f>IFERROR('1.34 Spirits price'!AQ7/'1.34 Spirits price'!$B7,"")</f>
        <v>0.76622585772013374</v>
      </c>
      <c r="AR7" s="84">
        <f>IFERROR('1.34 Spirits price'!AR7/'1.34 Spirits price'!$B7,"")</f>
        <v>0.77673583165852988</v>
      </c>
      <c r="AS7" s="84">
        <f>IFERROR('1.34 Spirits price'!AS7/'1.34 Spirits price'!$B7,"")</f>
        <v>0.32245044431177911</v>
      </c>
      <c r="AT7" s="84">
        <f>IFERROR('1.34 Spirits price'!AT7/'1.34 Spirits price'!$B7,"")</f>
        <v>0.95074503337328775</v>
      </c>
      <c r="AU7" s="84">
        <f>IFERROR('1.34 Spirits price'!AU7/'1.34 Spirits price'!$B7,"")</f>
        <v>0.99929556064244629</v>
      </c>
      <c r="AV7" s="84">
        <f>IFERROR('1.34 Spirits price'!AV7/'1.34 Spirits price'!$B7,"")</f>
        <v>0.82014748242333102</v>
      </c>
      <c r="AW7" s="84">
        <f>IFERROR('1.34 Spirits price'!AW7/'1.34 Spirits price'!$B7,"")</f>
        <v>0.69831693984243692</v>
      </c>
      <c r="AX7" s="84">
        <f>IFERROR('1.34 Spirits price'!AX7/'1.34 Spirits price'!$B7,"")</f>
        <v>0.52980731220222022</v>
      </c>
      <c r="AY7" s="84">
        <f>IFERROR('1.34 Spirits price'!AY7/'1.34 Spirits price'!$B7,"")</f>
        <v>0.650014255832571</v>
      </c>
      <c r="AZ7" s="84">
        <f>IFERROR('1.34 Spirits price'!AZ7/'1.34 Spirits price'!$B7,"")</f>
        <v>1.663574136751917</v>
      </c>
      <c r="BA7" s="84">
        <f>IFERROR('1.34 Spirits price'!BA7/'1.34 Spirits price'!$B7,"")</f>
        <v>1.0831583613508471</v>
      </c>
      <c r="BB7" s="84">
        <f>IFERROR('1.34 Spirits price'!BB7/'1.34 Spirits price'!$B7,"")</f>
        <v>0.73040840582680799</v>
      </c>
      <c r="BC7" s="84">
        <f>IFERROR('1.34 Spirits price'!BC7/'1.34 Spirits price'!$B7,"")</f>
        <v>0.70479922863985567</v>
      </c>
      <c r="BD7" s="84">
        <f>IFERROR('1.34 Spirits price'!BD7/'1.34 Spirits price'!$B7,"")</f>
        <v>1.362423571542468</v>
      </c>
      <c r="BE7" s="84">
        <f>IFERROR('1.34 Spirits price'!BE7/'1.34 Spirits price'!$B7,"")</f>
        <v>4.2542031428540836</v>
      </c>
      <c r="BF7" s="84">
        <f>IFERROR('1.34 Spirits price'!BF7/'1.34 Spirits price'!$B7,"")</f>
        <v>1.5347092944104435</v>
      </c>
      <c r="BG7" s="84">
        <f>IFERROR('1.34 Spirits price'!BG7/'1.34 Spirits price'!$B7,"")</f>
        <v>4.9882185037713951</v>
      </c>
      <c r="BH7" s="84" t="str">
        <f>IFERROR('1.34 Spirits price'!BH7/'1.34 Spirits price'!$B7,"")</f>
        <v/>
      </c>
      <c r="BI7" s="84">
        <f>IFERROR('1.34 Spirits price'!BI7/'1.34 Spirits price'!$B7,"")</f>
        <v>2.9470158998700291</v>
      </c>
      <c r="BJ7" s="84">
        <f>IFERROR('1.34 Spirits price'!BJ7/'1.34 Spirits price'!$B7,"")</f>
        <v>0.51904847129073384</v>
      </c>
      <c r="BK7" s="84">
        <f>IFERROR('1.34 Spirits price'!BK7/'1.34 Spirits price'!$B7,"")</f>
        <v>1.7093605808827039</v>
      </c>
      <c r="BL7" s="84">
        <f>IFERROR('1.34 Spirits price'!BL7/'1.34 Spirits price'!$B7,"")</f>
        <v>0.4919596073072165</v>
      </c>
      <c r="BM7" s="84" t="str">
        <f>IFERROR('1.34 Spirits price'!BM7/'1.34 Spirits price'!$B7,"")</f>
        <v/>
      </c>
      <c r="BN7" s="84">
        <f>IFERROR('1.34 Spirits price'!BN7/'1.34 Spirits price'!$B7,"")</f>
        <v>1.6056271617140032</v>
      </c>
      <c r="BO7" s="84">
        <f>IFERROR('1.34 Spirits price'!BO7/'1.34 Spirits price'!$B7,"")</f>
        <v>4.0904588323963402</v>
      </c>
      <c r="BP7" s="84">
        <f>IFERROR('1.34 Spirits price'!BP7/'1.34 Spirits price'!$B7,"")</f>
        <v>11.061662921531646</v>
      </c>
      <c r="BQ7" s="84">
        <f>IFERROR('1.34 Spirits price'!BQ7/'1.34 Spirits price'!$B7,"")</f>
        <v>1.8160781134112323</v>
      </c>
      <c r="BR7" s="84">
        <f>IFERROR('1.34 Spirits price'!BR7/'1.34 Spirits price'!$B7,"")</f>
        <v>2.3253220241743198</v>
      </c>
      <c r="BS7" s="84">
        <f>IFERROR('1.34 Spirits price'!BS7/'1.34 Spirits price'!$B7,"")</f>
        <v>1.7685440215349251</v>
      </c>
      <c r="BT7" s="84">
        <f>IFERROR('1.34 Spirits price'!BT7/'1.34 Spirits price'!$B7,"")</f>
        <v>2.6778655322524152</v>
      </c>
      <c r="BU7" s="84">
        <f>IFERROR('1.34 Spirits price'!BU7/'1.34 Spirits price'!$B7,"")</f>
        <v>2.684695266796326</v>
      </c>
      <c r="BV7" s="84">
        <f>IFERROR('1.34 Spirits price'!BV7/'1.34 Spirits price'!$B7,"")</f>
        <v>1.8970117481965521</v>
      </c>
      <c r="BW7" s="84">
        <f>IFERROR('1.34 Spirits price'!BW7/'1.34 Spirits price'!$B7,"")</f>
        <v>3.6387532472216617</v>
      </c>
      <c r="BX7" s="84">
        <f>IFERROR('1.34 Spirits price'!BX7/'1.34 Spirits price'!$B7,"")</f>
        <v>2.2009526357363076</v>
      </c>
      <c r="BY7" s="84">
        <f>IFERROR('1.34 Spirits price'!BY7/'1.34 Spirits price'!$B7,"")</f>
        <v>2.50749988065132</v>
      </c>
      <c r="BZ7" s="84">
        <f>IFERROR('1.34 Spirits price'!BZ7/'1.34 Spirits price'!$B7,"")</f>
        <v>2.0513770603628818</v>
      </c>
      <c r="CA7" s="84">
        <f>IFERROR('1.34 Spirits price'!CA7/'1.34 Spirits price'!$B7,"")</f>
        <v>3.7638099258934554</v>
      </c>
      <c r="CB7" s="84">
        <f>IFERROR('1.34 Spirits price'!CB7/'1.34 Spirits price'!$B7,"")</f>
        <v>4.3935230677529189</v>
      </c>
      <c r="CC7" s="84">
        <f>IFERROR('1.34 Spirits price'!CC7/'1.34 Spirits price'!$B7,"")</f>
        <v>3.8400168585467966</v>
      </c>
      <c r="CD7" s="84">
        <f>IFERROR('1.34 Spirits price'!CD7/'1.34 Spirits price'!$B7,"")</f>
        <v>2.4430294827128329</v>
      </c>
      <c r="CE7" s="84">
        <f>IFERROR('1.34 Spirits price'!CE7/'1.34 Spirits price'!$B7,"")</f>
        <v>5.1013268002749923</v>
      </c>
      <c r="CF7" s="84">
        <f>IFERROR('1.34 Spirits price'!CF7/'1.34 Spirits price'!$B7,"")</f>
        <v>2.4083830813228913</v>
      </c>
      <c r="CG7" s="84">
        <f>IFERROR('1.34 Spirits price'!CG7/'1.34 Spirits price'!$B7,"")</f>
        <v>2.6237241205651083</v>
      </c>
      <c r="CH7" s="84">
        <f>IFERROR('1.34 Spirits price'!CH7/'1.34 Spirits price'!$B7,"")</f>
        <v>3.6257573032085681</v>
      </c>
      <c r="CI7" s="84">
        <f>IFERROR('1.34 Spirits price'!CI7/'1.34 Spirits price'!$B7,"")</f>
        <v>3.019822956326474</v>
      </c>
      <c r="CJ7" s="84">
        <f>IFERROR('1.34 Spirits price'!CJ7/'1.34 Spirits price'!$B7,"")</f>
        <v>2.2629349198749433</v>
      </c>
      <c r="CK7" s="84">
        <f>IFERROR('1.34 Spirits price'!CK7/'1.34 Spirits price'!$B7,"")</f>
        <v>3.0735921477271178</v>
      </c>
      <c r="CL7" s="84">
        <f>IFERROR('1.34 Spirits price'!CL7/'1.34 Spirits price'!$B7,"")</f>
        <v>1.9358504395856257</v>
      </c>
      <c r="CM7" s="84">
        <f>IFERROR('1.34 Spirits price'!CM7/'1.34 Spirits price'!$B7,"")</f>
        <v>0.67562835790838627</v>
      </c>
      <c r="CN7" s="84">
        <f>IFERROR('1.34 Spirits price'!CN7/'1.34 Spirits price'!$B7,"")</f>
        <v>1.0124931504471653</v>
      </c>
      <c r="CO7" s="84">
        <f>IFERROR('1.34 Spirits price'!CO7/'1.34 Spirits price'!$B7,"")</f>
        <v>0.56197683249332575</v>
      </c>
      <c r="CP7" s="84">
        <f>IFERROR('1.34 Spirits price'!CP7/'1.34 Spirits price'!$B7,"")</f>
        <v>0.44630388187412551</v>
      </c>
      <c r="CR7" s="88"/>
    </row>
    <row r="8" spans="1:96" x14ac:dyDescent="0.25">
      <c r="A8" s="78" t="s">
        <v>29</v>
      </c>
      <c r="B8" s="84">
        <f>IFERROR('1.34 Spirits price'!B8/'1.34 Spirits price'!$B8,"")</f>
        <v>1</v>
      </c>
      <c r="C8" s="84">
        <f>IFERROR('1.34 Spirits price'!C8/'1.34 Spirits price'!$B8,"")</f>
        <v>0.73007535677831803</v>
      </c>
      <c r="D8" s="84">
        <f>IFERROR('1.34 Spirits price'!D8/'1.34 Spirits price'!$B8,"")</f>
        <v>0.76522524876898723</v>
      </c>
      <c r="E8" s="84">
        <f>IFERROR('1.34 Spirits price'!E8/'1.34 Spirits price'!$B8,"")</f>
        <v>0.84799316713398476</v>
      </c>
      <c r="F8" s="84">
        <f>IFERROR('1.34 Spirits price'!F8/'1.34 Spirits price'!$B8,"")</f>
        <v>5.1046542718443559</v>
      </c>
      <c r="G8" s="84">
        <f>IFERROR('1.34 Spirits price'!G8/'1.34 Spirits price'!$B8,"")</f>
        <v>0.68041611233327015</v>
      </c>
      <c r="H8" s="84">
        <f>IFERROR('1.34 Spirits price'!H8/'1.34 Spirits price'!$B8,"")</f>
        <v>0.69930696891248267</v>
      </c>
      <c r="I8" s="84">
        <f>IFERROR('1.34 Spirits price'!I8/'1.34 Spirits price'!$B8,"")</f>
        <v>1.0318611357606673</v>
      </c>
      <c r="J8" s="84">
        <f>IFERROR('1.34 Spirits price'!J8/'1.34 Spirits price'!$B8,"")</f>
        <v>0.5593288502707936</v>
      </c>
      <c r="K8" s="84">
        <f>IFERROR('1.34 Spirits price'!K8/'1.34 Spirits price'!$B8,"")</f>
        <v>2.6500868109615423</v>
      </c>
      <c r="L8" s="84">
        <f>IFERROR('1.34 Spirits price'!L8/'1.34 Spirits price'!$B8,"")</f>
        <v>0.89266725649156242</v>
      </c>
      <c r="M8" s="84">
        <f>IFERROR('1.34 Spirits price'!M8/'1.34 Spirits price'!$B8,"")</f>
        <v>0.11129336557153113</v>
      </c>
      <c r="N8" s="84">
        <f>IFERROR('1.34 Spirits price'!N8/'1.34 Spirits price'!$B8,"")</f>
        <v>6.8839319457797972</v>
      </c>
      <c r="O8" s="84">
        <f>IFERROR('1.34 Spirits price'!O8/'1.34 Spirits price'!$B8,"")</f>
        <v>0.49461879176061552</v>
      </c>
      <c r="P8" s="84">
        <f>IFERROR('1.34 Spirits price'!P8/'1.34 Spirits price'!$B8,"")</f>
        <v>2.3753923833870192</v>
      </c>
      <c r="Q8" s="84">
        <f>IFERROR('1.34 Spirits price'!Q8/'1.34 Spirits price'!$B8,"")</f>
        <v>0.28606125329156035</v>
      </c>
      <c r="R8" s="84">
        <f>IFERROR('1.34 Spirits price'!R8/'1.34 Spirits price'!$B8,"")</f>
        <v>1.1418192476013651</v>
      </c>
      <c r="S8" s="84">
        <f>IFERROR('1.34 Spirits price'!S8/'1.34 Spirits price'!$B8,"")</f>
        <v>0.90456982068518188</v>
      </c>
      <c r="T8" s="84">
        <f>IFERROR('1.34 Spirits price'!T8/'1.34 Spirits price'!$B8,"")</f>
        <v>3.0425493459638977</v>
      </c>
      <c r="U8" s="84">
        <f>IFERROR('1.34 Spirits price'!U8/'1.34 Spirits price'!$B8,"")</f>
        <v>2.920777565895265</v>
      </c>
      <c r="V8" s="84">
        <f>IFERROR('1.34 Spirits price'!V8/'1.34 Spirits price'!$B8,"")</f>
        <v>3.6818511913242218</v>
      </c>
      <c r="W8" s="84">
        <f>IFERROR('1.34 Spirits price'!W8/'1.34 Spirits price'!$B8,"")</f>
        <v>0.54049989322029057</v>
      </c>
      <c r="X8" s="84">
        <f>IFERROR('1.34 Spirits price'!X8/'1.34 Spirits price'!$B8,"")</f>
        <v>0.28506040655616594</v>
      </c>
      <c r="Y8" s="84">
        <f>IFERROR('1.34 Spirits price'!Y8/'1.34 Spirits price'!$B8,"")</f>
        <v>1.5081703681649254</v>
      </c>
      <c r="Z8" s="84">
        <f>IFERROR('1.34 Spirits price'!Z8/'1.34 Spirits price'!$B8,"")</f>
        <v>0.58700807512549025</v>
      </c>
      <c r="AA8" s="84">
        <f>IFERROR('1.34 Spirits price'!AA8/'1.34 Spirits price'!$B8,"")</f>
        <v>2.3049616257302259</v>
      </c>
      <c r="AB8" s="84">
        <f>IFERROR('1.34 Spirits price'!AB8/'1.34 Spirits price'!$B8,"")</f>
        <v>1.1259887450987418</v>
      </c>
      <c r="AC8" s="84">
        <f>IFERROR('1.34 Spirits price'!AC8/'1.34 Spirits price'!$B8,"")</f>
        <v>1.2396844934686775</v>
      </c>
      <c r="AD8" s="84">
        <f>IFERROR('1.34 Spirits price'!AD8/'1.34 Spirits price'!$B8,"")</f>
        <v>0.63489501173015117</v>
      </c>
      <c r="AE8" s="84">
        <f>IFERROR('1.34 Spirits price'!AE8/'1.34 Spirits price'!$B8,"")</f>
        <v>1.2325067404498329</v>
      </c>
      <c r="AF8" s="84">
        <f>IFERROR('1.34 Spirits price'!AF8/'1.34 Spirits price'!$B8,"")</f>
        <v>2.1020841665178587</v>
      </c>
      <c r="AG8" s="84">
        <f>IFERROR('1.34 Spirits price'!AG8/'1.34 Spirits price'!$B8,"")</f>
        <v>0.87640826602017141</v>
      </c>
      <c r="AH8" s="84">
        <f>IFERROR('1.34 Spirits price'!AH8/'1.34 Spirits price'!$B8,"")</f>
        <v>1.3137799776618118</v>
      </c>
      <c r="AI8" s="84">
        <f>IFERROR('1.34 Spirits price'!AI8/'1.34 Spirits price'!$B8,"")</f>
        <v>0.87698061656049298</v>
      </c>
      <c r="AJ8" s="84">
        <f>IFERROR('1.34 Spirits price'!AJ8/'1.34 Spirits price'!$B8,"")</f>
        <v>0.81955462397917389</v>
      </c>
      <c r="AK8" s="84">
        <f>IFERROR('1.34 Spirits price'!AK8/'1.34 Spirits price'!$B8,"")</f>
        <v>0.42808462021902394</v>
      </c>
      <c r="AL8" s="84">
        <f>IFERROR('1.34 Spirits price'!AL8/'1.34 Spirits price'!$B8,"")</f>
        <v>1.2584619061888456</v>
      </c>
      <c r="AM8" s="84">
        <f>IFERROR('1.34 Spirits price'!AM8/'1.34 Spirits price'!$B8,"")</f>
        <v>1.1131511091073718</v>
      </c>
      <c r="AN8" s="84">
        <f>IFERROR('1.34 Spirits price'!AN8/'1.34 Spirits price'!$B8,"")</f>
        <v>2.7376148225623096</v>
      </c>
      <c r="AO8" s="84">
        <f>IFERROR('1.34 Spirits price'!AO8/'1.34 Spirits price'!$B8,"")</f>
        <v>0.31895465687880503</v>
      </c>
      <c r="AP8" s="84">
        <f>IFERROR('1.34 Spirits price'!AP8/'1.34 Spirits price'!$B8,"")</f>
        <v>0.62463954097517638</v>
      </c>
      <c r="AQ8" s="84">
        <f>IFERROR('1.34 Spirits price'!AQ8/'1.34 Spirits price'!$B8,"")</f>
        <v>0.77824513261642103</v>
      </c>
      <c r="AR8" s="84">
        <f>IFERROR('1.34 Spirits price'!AR8/'1.34 Spirits price'!$B8,"")</f>
        <v>0.7249266255069956</v>
      </c>
      <c r="AS8" s="84">
        <f>IFERROR('1.34 Spirits price'!AS8/'1.34 Spirits price'!$B8,"")</f>
        <v>0.36300566761307507</v>
      </c>
      <c r="AT8" s="84">
        <f>IFERROR('1.34 Spirits price'!AT8/'1.34 Spirits price'!$B8,"")</f>
        <v>1.016861117090774</v>
      </c>
      <c r="AU8" s="84">
        <f>IFERROR('1.34 Spirits price'!AU8/'1.34 Spirits price'!$B8,"")</f>
        <v>0.98517020515121478</v>
      </c>
      <c r="AV8" s="84">
        <f>IFERROR('1.34 Spirits price'!AV8/'1.34 Spirits price'!$B8,"")</f>
        <v>0.80795087631477502</v>
      </c>
      <c r="AW8" s="84">
        <f>IFERROR('1.34 Spirits price'!AW8/'1.34 Spirits price'!$B8,"")</f>
        <v>0.61384050951232516</v>
      </c>
      <c r="AX8" s="84">
        <f>IFERROR('1.34 Spirits price'!AX8/'1.34 Spirits price'!$B8,"")</f>
        <v>0.50776917112207753</v>
      </c>
      <c r="AY8" s="84">
        <f>IFERROR('1.34 Spirits price'!AY8/'1.34 Spirits price'!$B8,"")</f>
        <v>0.50064021638052736</v>
      </c>
      <c r="AZ8" s="84">
        <f>IFERROR('1.34 Spirits price'!AZ8/'1.34 Spirits price'!$B8,"")</f>
        <v>1.6260843821729702</v>
      </c>
      <c r="BA8" s="84">
        <f>IFERROR('1.34 Spirits price'!BA8/'1.34 Spirits price'!$B8,"")</f>
        <v>1.0450626768206872</v>
      </c>
      <c r="BB8" s="84">
        <f>IFERROR('1.34 Spirits price'!BB8/'1.34 Spirits price'!$B8,"")</f>
        <v>0.75060858671384922</v>
      </c>
      <c r="BC8" s="84">
        <f>IFERROR('1.34 Spirits price'!BC8/'1.34 Spirits price'!$B8,"")</f>
        <v>0.8192061433390363</v>
      </c>
      <c r="BD8" s="84">
        <f>IFERROR('1.34 Spirits price'!BD8/'1.34 Spirits price'!$B8,"")</f>
        <v>1.3630307218211153</v>
      </c>
      <c r="BE8" s="84">
        <f>IFERROR('1.34 Spirits price'!BE8/'1.34 Spirits price'!$B8,"")</f>
        <v>3.7533295347860136</v>
      </c>
      <c r="BF8" s="84">
        <f>IFERROR('1.34 Spirits price'!BF8/'1.34 Spirits price'!$B8,"")</f>
        <v>1.503796584378605</v>
      </c>
      <c r="BG8" s="84">
        <f>IFERROR('1.34 Spirits price'!BG8/'1.34 Spirits price'!$B8,"")</f>
        <v>5.412635939382616</v>
      </c>
      <c r="BH8" s="84" t="str">
        <f>IFERROR('1.34 Spirits price'!BH8/'1.34 Spirits price'!$B8,"")</f>
        <v/>
      </c>
      <c r="BI8" s="84">
        <f>IFERROR('1.34 Spirits price'!BI8/'1.34 Spirits price'!$B8,"")</f>
        <v>2.7112475106197076</v>
      </c>
      <c r="BJ8" s="84">
        <f>IFERROR('1.34 Spirits price'!BJ8/'1.34 Spirits price'!$B8,"")</f>
        <v>0.53557951017008176</v>
      </c>
      <c r="BK8" s="84">
        <f>IFERROR('1.34 Spirits price'!BK8/'1.34 Spirits price'!$B8,"")</f>
        <v>1.6269634572844001</v>
      </c>
      <c r="BL8" s="84">
        <f>IFERROR('1.34 Spirits price'!BL8/'1.34 Spirits price'!$B8,"")</f>
        <v>0.56505564150075249</v>
      </c>
      <c r="BM8" s="84" t="str">
        <f>IFERROR('1.34 Spirits price'!BM8/'1.34 Spirits price'!$B8,"")</f>
        <v/>
      </c>
      <c r="BN8" s="84">
        <f>IFERROR('1.34 Spirits price'!BN8/'1.34 Spirits price'!$B8,"")</f>
        <v>1.4628870220558072</v>
      </c>
      <c r="BO8" s="84">
        <f>IFERROR('1.34 Spirits price'!BO8/'1.34 Spirits price'!$B8,"")</f>
        <v>3.8871723030163938</v>
      </c>
      <c r="BP8" s="84">
        <f>IFERROR('1.34 Spirits price'!BP8/'1.34 Spirits price'!$B8,"")</f>
        <v>10.63795974534848</v>
      </c>
      <c r="BQ8" s="84">
        <f>IFERROR('1.34 Spirits price'!BQ8/'1.34 Spirits price'!$B8,"")</f>
        <v>1.7579900570369795</v>
      </c>
      <c r="BR8" s="84">
        <f>IFERROR('1.34 Spirits price'!BR8/'1.34 Spirits price'!$B8,"")</f>
        <v>2.3917280969550108</v>
      </c>
      <c r="BS8" s="84">
        <f>IFERROR('1.34 Spirits price'!BS8/'1.34 Spirits price'!$B8,"")</f>
        <v>1.698665396539452</v>
      </c>
      <c r="BT8" s="84">
        <f>IFERROR('1.34 Spirits price'!BT8/'1.34 Spirits price'!$B8,"")</f>
        <v>2.572923135773316</v>
      </c>
      <c r="BU8" s="84">
        <f>IFERROR('1.34 Spirits price'!BU8/'1.34 Spirits price'!$B8,"")</f>
        <v>2.5779102027170802</v>
      </c>
      <c r="BV8" s="84">
        <f>IFERROR('1.34 Spirits price'!BV8/'1.34 Spirits price'!$B8,"")</f>
        <v>1.8266108345879435</v>
      </c>
      <c r="BW8" s="84">
        <f>IFERROR('1.34 Spirits price'!BW8/'1.34 Spirits price'!$B8,"")</f>
        <v>3.4640131485965959</v>
      </c>
      <c r="BX8" s="84">
        <f>IFERROR('1.34 Spirits price'!BX8/'1.34 Spirits price'!$B8,"")</f>
        <v>2.1137100283157255</v>
      </c>
      <c r="BY8" s="84">
        <f>IFERROR('1.34 Spirits price'!BY8/'1.34 Spirits price'!$B8,"")</f>
        <v>2.3905100347968844</v>
      </c>
      <c r="BZ8" s="84">
        <f>IFERROR('1.34 Spirits price'!BZ8/'1.34 Spirits price'!$B8,"")</f>
        <v>1.9608956315273578</v>
      </c>
      <c r="CA8" s="84">
        <f>IFERROR('1.34 Spirits price'!CA8/'1.34 Spirits price'!$B8,"")</f>
        <v>3.6441718539650347</v>
      </c>
      <c r="CB8" s="84">
        <f>IFERROR('1.34 Spirits price'!CB8/'1.34 Spirits price'!$B8,"")</f>
        <v>4.1277944960081197</v>
      </c>
      <c r="CC8" s="84">
        <f>IFERROR('1.34 Spirits price'!CC8/'1.34 Spirits price'!$B8,"")</f>
        <v>3.7272060284033772</v>
      </c>
      <c r="CD8" s="84">
        <f>IFERROR('1.34 Spirits price'!CD8/'1.34 Spirits price'!$B8,"")</f>
        <v>2.2442337287192435</v>
      </c>
      <c r="CE8" s="84">
        <f>IFERROR('1.34 Spirits price'!CE8/'1.34 Spirits price'!$B8,"")</f>
        <v>4.8395589614747569</v>
      </c>
      <c r="CF8" s="84">
        <f>IFERROR('1.34 Spirits price'!CF8/'1.34 Spirits price'!$B8,"")</f>
        <v>2.2689940975459697</v>
      </c>
      <c r="CG8" s="84">
        <f>IFERROR('1.34 Spirits price'!CG8/'1.34 Spirits price'!$B8,"")</f>
        <v>2.5910977183026538</v>
      </c>
      <c r="CH8" s="84">
        <f>IFERROR('1.34 Spirits price'!CH8/'1.34 Spirits price'!$B8,"")</f>
        <v>3.4601425879311813</v>
      </c>
      <c r="CI8" s="84">
        <f>IFERROR('1.34 Spirits price'!CI8/'1.34 Spirits price'!$B8,"")</f>
        <v>2.8146532296293896</v>
      </c>
      <c r="CJ8" s="84">
        <f>IFERROR('1.34 Spirits price'!CJ8/'1.34 Spirits price'!$B8,"")</f>
        <v>2.2059581014100917</v>
      </c>
      <c r="CK8" s="84">
        <f>IFERROR('1.34 Spirits price'!CK8/'1.34 Spirits price'!$B8,"")</f>
        <v>2.916190103467025</v>
      </c>
      <c r="CL8" s="84">
        <f>IFERROR('1.34 Spirits price'!CL8/'1.34 Spirits price'!$B8,"")</f>
        <v>2.2507202983051555</v>
      </c>
      <c r="CM8" s="84">
        <f>IFERROR('1.34 Spirits price'!CM8/'1.34 Spirits price'!$B8,"")</f>
        <v>0.73481755869733945</v>
      </c>
      <c r="CN8" s="84">
        <f>IFERROR('1.34 Spirits price'!CN8/'1.34 Spirits price'!$B8,"")</f>
        <v>0.98973337578910825</v>
      </c>
      <c r="CO8" s="84">
        <f>IFERROR('1.34 Spirits price'!CO8/'1.34 Spirits price'!$B8,"")</f>
        <v>0.5633297758309127</v>
      </c>
      <c r="CP8" s="84">
        <f>IFERROR('1.34 Spirits price'!CP8/'1.34 Spirits price'!$B8,"")</f>
        <v>0.43901135957641202</v>
      </c>
      <c r="CR8" s="88"/>
    </row>
    <row r="9" spans="1:96" x14ac:dyDescent="0.25">
      <c r="A9" s="78" t="s">
        <v>30</v>
      </c>
      <c r="B9" s="84">
        <f>IFERROR('1.34 Spirits price'!B9/'1.34 Spirits price'!$B9,"")</f>
        <v>1</v>
      </c>
      <c r="C9" s="84">
        <f>IFERROR('1.34 Spirits price'!C9/'1.34 Spirits price'!$B9,"")</f>
        <v>0.7267825397644746</v>
      </c>
      <c r="D9" s="84">
        <f>IFERROR('1.34 Spirits price'!D9/'1.34 Spirits price'!$B9,"")</f>
        <v>0.86510326776975421</v>
      </c>
      <c r="E9" s="84">
        <f>IFERROR('1.34 Spirits price'!E9/'1.34 Spirits price'!$B9,"")</f>
        <v>0.88885933571304221</v>
      </c>
      <c r="F9" s="84">
        <f>IFERROR('1.34 Spirits price'!F9/'1.34 Spirits price'!$B9,"")</f>
        <v>4.427379709398215</v>
      </c>
      <c r="G9" s="84">
        <f>IFERROR('1.34 Spirits price'!G9/'1.34 Spirits price'!$B9,"")</f>
        <v>0.69259110996784601</v>
      </c>
      <c r="H9" s="84">
        <f>IFERROR('1.34 Spirits price'!H9/'1.34 Spirits price'!$B9,"")</f>
        <v>0.75538428821242054</v>
      </c>
      <c r="I9" s="84">
        <f>IFERROR('1.34 Spirits price'!I9/'1.34 Spirits price'!$B9,"")</f>
        <v>0.92593517439881767</v>
      </c>
      <c r="J9" s="84">
        <f>IFERROR('1.34 Spirits price'!J9/'1.34 Spirits price'!$B9,"")</f>
        <v>0.59962548091155832</v>
      </c>
      <c r="K9" s="84">
        <f>IFERROR('1.34 Spirits price'!K9/'1.34 Spirits price'!$B9,"")</f>
        <v>2.6400910592322546</v>
      </c>
      <c r="L9" s="84">
        <f>IFERROR('1.34 Spirits price'!L9/'1.34 Spirits price'!$B9,"")</f>
        <v>0.87001982104750542</v>
      </c>
      <c r="M9" s="84">
        <f>IFERROR('1.34 Spirits price'!M9/'1.34 Spirits price'!$B9,"")</f>
        <v>0.11085779764460436</v>
      </c>
      <c r="N9" s="84">
        <f>IFERROR('1.34 Spirits price'!N9/'1.34 Spirits price'!$B9,"")</f>
        <v>7.081914890111574</v>
      </c>
      <c r="O9" s="84">
        <f>IFERROR('1.34 Spirits price'!O9/'1.34 Spirits price'!$B9,"")</f>
        <v>0.46841309426410355</v>
      </c>
      <c r="P9" s="84">
        <f>IFERROR('1.34 Spirits price'!P9/'1.34 Spirits price'!$B9,"")</f>
        <v>2.0833583053161751</v>
      </c>
      <c r="Q9" s="84">
        <f>IFERROR('1.34 Spirits price'!Q9/'1.34 Spirits price'!$B9,"")</f>
        <v>0.30030187834629707</v>
      </c>
      <c r="R9" s="84">
        <f>IFERROR('1.34 Spirits price'!R9/'1.34 Spirits price'!$B9,"")</f>
        <v>1.0947644021824823</v>
      </c>
      <c r="S9" s="84">
        <f>IFERROR('1.34 Spirits price'!S9/'1.34 Spirits price'!$B9,"")</f>
        <v>0.84344782442322319</v>
      </c>
      <c r="T9" s="84">
        <f>IFERROR('1.34 Spirits price'!T9/'1.34 Spirits price'!$B9,"")</f>
        <v>3.1588176692683243</v>
      </c>
      <c r="U9" s="84">
        <f>IFERROR('1.34 Spirits price'!U9/'1.34 Spirits price'!$B9,"")</f>
        <v>3.0128215155102058</v>
      </c>
      <c r="V9" s="84">
        <f>IFERROR('1.34 Spirits price'!V9/'1.34 Spirits price'!$B9,"")</f>
        <v>3.9674117516209821</v>
      </c>
      <c r="W9" s="84">
        <f>IFERROR('1.34 Spirits price'!W9/'1.34 Spirits price'!$B9,"")</f>
        <v>0.57897665657927744</v>
      </c>
      <c r="X9" s="84">
        <f>IFERROR('1.34 Spirits price'!X9/'1.34 Spirits price'!$B9,"")</f>
        <v>0.27721431520339007</v>
      </c>
      <c r="Y9" s="84">
        <f>IFERROR('1.34 Spirits price'!Y9/'1.34 Spirits price'!$B9,"")</f>
        <v>1.5960984553858542</v>
      </c>
      <c r="Z9" s="84">
        <f>IFERROR('1.34 Spirits price'!Z9/'1.34 Spirits price'!$B9,"")</f>
        <v>0.60132334469617355</v>
      </c>
      <c r="AA9" s="84">
        <f>IFERROR('1.34 Spirits price'!AA9/'1.34 Spirits price'!$B9,"")</f>
        <v>2.2565830948385166</v>
      </c>
      <c r="AB9" s="84">
        <f>IFERROR('1.34 Spirits price'!AB9/'1.34 Spirits price'!$B9,"")</f>
        <v>1.1550568907480363</v>
      </c>
      <c r="AC9" s="84">
        <f>IFERROR('1.34 Spirits price'!AC9/'1.34 Spirits price'!$B9,"")</f>
        <v>1.1363735291912842</v>
      </c>
      <c r="AD9" s="84">
        <f>IFERROR('1.34 Spirits price'!AD9/'1.34 Spirits price'!$B9,"")</f>
        <v>0.62585248607312205</v>
      </c>
      <c r="AE9" s="84">
        <f>IFERROR('1.34 Spirits price'!AE9/'1.34 Spirits price'!$B9,"")</f>
        <v>1.3644289527673035</v>
      </c>
      <c r="AF9" s="84">
        <f>IFERROR('1.34 Spirits price'!AF9/'1.34 Spirits price'!$B9,"")</f>
        <v>2.3351493360714928</v>
      </c>
      <c r="AG9" s="84">
        <f>IFERROR('1.34 Spirits price'!AG9/'1.34 Spirits price'!$B9,"")</f>
        <v>0.89572644767814691</v>
      </c>
      <c r="AH9" s="84">
        <f>IFERROR('1.34 Spirits price'!AH9/'1.34 Spirits price'!$B9,"")</f>
        <v>1.2537967251077184</v>
      </c>
      <c r="AI9" s="84">
        <f>IFERROR('1.34 Spirits price'!AI9/'1.34 Spirits price'!$B9,"")</f>
        <v>0.88695992877491325</v>
      </c>
      <c r="AJ9" s="84">
        <f>IFERROR('1.34 Spirits price'!AJ9/'1.34 Spirits price'!$B9,"")</f>
        <v>1.0155161806106274</v>
      </c>
      <c r="AK9" s="84">
        <f>IFERROR('1.34 Spirits price'!AK9/'1.34 Spirits price'!$B9,"")</f>
        <v>0.46060165183242296</v>
      </c>
      <c r="AL9" s="84">
        <f>IFERROR('1.34 Spirits price'!AL9/'1.34 Spirits price'!$B9,"")</f>
        <v>1.2497748546408838</v>
      </c>
      <c r="AM9" s="84">
        <f>IFERROR('1.34 Spirits price'!AM9/'1.34 Spirits price'!$B9,"")</f>
        <v>1.1908251339400051</v>
      </c>
      <c r="AN9" s="84">
        <f>IFERROR('1.34 Spirits price'!AN9/'1.34 Spirits price'!$B9,"")</f>
        <v>2.8187321952667377</v>
      </c>
      <c r="AO9" s="84">
        <f>IFERROR('1.34 Spirits price'!AO9/'1.34 Spirits price'!$B9,"")</f>
        <v>0.33525953227766814</v>
      </c>
      <c r="AP9" s="84">
        <f>IFERROR('1.34 Spirits price'!AP9/'1.34 Spirits price'!$B9,"")</f>
        <v>0.6567454777996925</v>
      </c>
      <c r="AQ9" s="84">
        <f>IFERROR('1.34 Spirits price'!AQ9/'1.34 Spirits price'!$B9,"")</f>
        <v>0.85371619002262367</v>
      </c>
      <c r="AR9" s="84">
        <f>IFERROR('1.34 Spirits price'!AR9/'1.34 Spirits price'!$B9,"")</f>
        <v>0.72557680851141126</v>
      </c>
      <c r="AS9" s="84">
        <f>IFERROR('1.34 Spirits price'!AS9/'1.34 Spirits price'!$B9,"")</f>
        <v>0.39637078813601806</v>
      </c>
      <c r="AT9" s="84">
        <f>IFERROR('1.34 Spirits price'!AT9/'1.34 Spirits price'!$B9,"")</f>
        <v>1.0429307552363773</v>
      </c>
      <c r="AU9" s="84">
        <f>IFERROR('1.34 Spirits price'!AU9/'1.34 Spirits price'!$B9,"")</f>
        <v>1.0990554798307723</v>
      </c>
      <c r="AV9" s="84">
        <f>IFERROR('1.34 Spirits price'!AV9/'1.34 Spirits price'!$B9,"")</f>
        <v>0.79538906360061712</v>
      </c>
      <c r="AW9" s="84">
        <f>IFERROR('1.34 Spirits price'!AW9/'1.34 Spirits price'!$B9,"")</f>
        <v>0.61959301400350264</v>
      </c>
      <c r="AX9" s="84">
        <f>IFERROR('1.34 Spirits price'!AX9/'1.34 Spirits price'!$B9,"")</f>
        <v>0.48899559357356825</v>
      </c>
      <c r="AY9" s="84">
        <f>IFERROR('1.34 Spirits price'!AY9/'1.34 Spirits price'!$B9,"")</f>
        <v>0.48312672476487201</v>
      </c>
      <c r="AZ9" s="84">
        <f>IFERROR('1.34 Spirits price'!AZ9/'1.34 Spirits price'!$B9,"")</f>
        <v>1.5542008131274536</v>
      </c>
      <c r="BA9" s="84">
        <f>IFERROR('1.34 Spirits price'!BA9/'1.34 Spirits price'!$B9,"")</f>
        <v>1.0244360128820573</v>
      </c>
      <c r="BB9" s="84">
        <f>IFERROR('1.34 Spirits price'!BB9/'1.34 Spirits price'!$B9,"")</f>
        <v>0.71119600690127516</v>
      </c>
      <c r="BC9" s="84">
        <f>IFERROR('1.34 Spirits price'!BC9/'1.34 Spirits price'!$B9,"")</f>
        <v>0.91058899963484152</v>
      </c>
      <c r="BD9" s="84">
        <f>IFERROR('1.34 Spirits price'!BD9/'1.34 Spirits price'!$B9,"")</f>
        <v>1.3307867482242759</v>
      </c>
      <c r="BE9" s="84">
        <f>IFERROR('1.34 Spirits price'!BE9/'1.34 Spirits price'!$B9,"")</f>
        <v>3.781889354345604</v>
      </c>
      <c r="BF9" s="84">
        <f>IFERROR('1.34 Spirits price'!BF9/'1.34 Spirits price'!$B9,"")</f>
        <v>1.795508448305535</v>
      </c>
      <c r="BG9" s="84">
        <f>IFERROR('1.34 Spirits price'!BG9/'1.34 Spirits price'!$B9,"")</f>
        <v>5.3841721228349471</v>
      </c>
      <c r="BH9" s="84" t="str">
        <f>IFERROR('1.34 Spirits price'!BH9/'1.34 Spirits price'!$B9,"")</f>
        <v/>
      </c>
      <c r="BI9" s="84">
        <f>IFERROR('1.34 Spirits price'!BI9/'1.34 Spirits price'!$B9,"")</f>
        <v>2.5208174104011483</v>
      </c>
      <c r="BJ9" s="84">
        <f>IFERROR('1.34 Spirits price'!BJ9/'1.34 Spirits price'!$B9,"")</f>
        <v>0.54274313542935226</v>
      </c>
      <c r="BK9" s="84">
        <f>IFERROR('1.34 Spirits price'!BK9/'1.34 Spirits price'!$B9,"")</f>
        <v>1.5996205374474668</v>
      </c>
      <c r="BL9" s="84">
        <f>IFERROR('1.34 Spirits price'!BL9/'1.34 Spirits price'!$B9,"")</f>
        <v>0.62340774979939906</v>
      </c>
      <c r="BM9" s="84" t="str">
        <f>IFERROR('1.34 Spirits price'!BM9/'1.34 Spirits price'!$B9,"")</f>
        <v/>
      </c>
      <c r="BN9" s="84">
        <f>IFERROR('1.34 Spirits price'!BN9/'1.34 Spirits price'!$B9,"")</f>
        <v>1.3283962042832571</v>
      </c>
      <c r="BO9" s="84">
        <f>IFERROR('1.34 Spirits price'!BO9/'1.34 Spirits price'!$B9,"")</f>
        <v>3.823724413575091</v>
      </c>
      <c r="BP9" s="84">
        <f>IFERROR('1.34 Spirits price'!BP9/'1.34 Spirits price'!$B9,"")</f>
        <v>10.000831812882772</v>
      </c>
      <c r="BQ9" s="84">
        <f>IFERROR('1.34 Spirits price'!BQ9/'1.34 Spirits price'!$B9,"")</f>
        <v>1.6453525154046118</v>
      </c>
      <c r="BR9" s="84">
        <f>IFERROR('1.34 Spirits price'!BR9/'1.34 Spirits price'!$B9,"")</f>
        <v>2.3700661976115556</v>
      </c>
      <c r="BS9" s="84">
        <f>IFERROR('1.34 Spirits price'!BS9/'1.34 Spirits price'!$B9,"")</f>
        <v>1.5770803572083167</v>
      </c>
      <c r="BT9" s="84">
        <f>IFERROR('1.34 Spirits price'!BT9/'1.34 Spirits price'!$B9,"")</f>
        <v>2.6029308208376616</v>
      </c>
      <c r="BU9" s="84">
        <f>IFERROR('1.34 Spirits price'!BU9/'1.34 Spirits price'!$B9,"")</f>
        <v>2.6198357834508736</v>
      </c>
      <c r="BV9" s="84">
        <f>IFERROR('1.34 Spirits price'!BV9/'1.34 Spirits price'!$B9,"")</f>
        <v>1.8629151874890462</v>
      </c>
      <c r="BW9" s="84">
        <f>IFERROR('1.34 Spirits price'!BW9/'1.34 Spirits price'!$B9,"")</f>
        <v>3.4973834285198118</v>
      </c>
      <c r="BX9" s="84">
        <f>IFERROR('1.34 Spirits price'!BX9/'1.34 Spirits price'!$B9,"")</f>
        <v>2.1257788096476546</v>
      </c>
      <c r="BY9" s="84">
        <f>IFERROR('1.34 Spirits price'!BY9/'1.34 Spirits price'!$B9,"")</f>
        <v>2.3927887571911994</v>
      </c>
      <c r="BZ9" s="84">
        <f>IFERROR('1.34 Spirits price'!BZ9/'1.34 Spirits price'!$B9,"")</f>
        <v>1.9635038091643682</v>
      </c>
      <c r="CA9" s="84">
        <f>IFERROR('1.34 Spirits price'!CA9/'1.34 Spirits price'!$B9,"")</f>
        <v>3.7152578837961157</v>
      </c>
      <c r="CB9" s="84">
        <f>IFERROR('1.34 Spirits price'!CB9/'1.34 Spirits price'!$B9,"")</f>
        <v>4.1981481936789971</v>
      </c>
      <c r="CC9" s="84">
        <f>IFERROR('1.34 Spirits price'!CC9/'1.34 Spirits price'!$B9,"")</f>
        <v>3.8108545442090733</v>
      </c>
      <c r="CD9" s="84">
        <f>IFERROR('1.34 Spirits price'!CD9/'1.34 Spirits price'!$B9,"")</f>
        <v>2.2742830954344084</v>
      </c>
      <c r="CE9" s="84">
        <f>IFERROR('1.34 Spirits price'!CE9/'1.34 Spirits price'!$B9,"")</f>
        <v>4.96487073373941</v>
      </c>
      <c r="CF9" s="84">
        <f>IFERROR('1.34 Spirits price'!CF9/'1.34 Spirits price'!$B9,"")</f>
        <v>2.2526844233613854</v>
      </c>
      <c r="CG9" s="84">
        <f>IFERROR('1.34 Spirits price'!CG9/'1.34 Spirits price'!$B9,"")</f>
        <v>2.6798534170244324</v>
      </c>
      <c r="CH9" s="84">
        <f>IFERROR('1.34 Spirits price'!CH9/'1.34 Spirits price'!$B9,"")</f>
        <v>3.4547261177150088</v>
      </c>
      <c r="CI9" s="84">
        <f>IFERROR('1.34 Spirits price'!CI9/'1.34 Spirits price'!$B9,"")</f>
        <v>2.7113766720621815</v>
      </c>
      <c r="CJ9" s="84">
        <f>IFERROR('1.34 Spirits price'!CJ9/'1.34 Spirits price'!$B9,"")</f>
        <v>2.2985612740074726</v>
      </c>
      <c r="CK9" s="84">
        <f>IFERROR('1.34 Spirits price'!CK9/'1.34 Spirits price'!$B9,"")</f>
        <v>2.9415907758204471</v>
      </c>
      <c r="CL9" s="84">
        <f>IFERROR('1.34 Spirits price'!CL9/'1.34 Spirits price'!$B9,"")</f>
        <v>1.745260235620919</v>
      </c>
      <c r="CM9" s="84">
        <f>IFERROR('1.34 Spirits price'!CM9/'1.34 Spirits price'!$B9,"")</f>
        <v>0.73604195061440847</v>
      </c>
      <c r="CN9" s="84">
        <f>IFERROR('1.34 Spirits price'!CN9/'1.34 Spirits price'!$B9,"")</f>
        <v>0.93576987533838818</v>
      </c>
      <c r="CO9" s="84">
        <f>IFERROR('1.34 Spirits price'!CO9/'1.34 Spirits price'!$B9,"")</f>
        <v>0.52565241738200996</v>
      </c>
      <c r="CP9" s="84">
        <f>IFERROR('1.34 Spirits price'!CP9/'1.34 Spirits price'!$B9,"")</f>
        <v>0.41981986649300407</v>
      </c>
      <c r="CR9" s="88"/>
    </row>
    <row r="10" spans="1:96" x14ac:dyDescent="0.25">
      <c r="A10" s="78" t="s">
        <v>31</v>
      </c>
      <c r="B10" s="84">
        <f>IFERROR('1.34 Spirits price'!B10/'1.34 Spirits price'!$B10,"")</f>
        <v>1</v>
      </c>
      <c r="C10" s="84">
        <f>IFERROR('1.34 Spirits price'!C10/'1.34 Spirits price'!$B10,"")</f>
        <v>0.74734193490465717</v>
      </c>
      <c r="D10" s="84">
        <f>IFERROR('1.34 Spirits price'!D10/'1.34 Spirits price'!$B10,"")</f>
        <v>1.0102823078371237</v>
      </c>
      <c r="E10" s="84">
        <f>IFERROR('1.34 Spirits price'!E10/'1.34 Spirits price'!$B10,"")</f>
        <v>0.99503047323505167</v>
      </c>
      <c r="F10" s="84">
        <f>IFERROR('1.34 Spirits price'!F10/'1.34 Spirits price'!$B10,"")</f>
        <v>4.1436390329424881</v>
      </c>
      <c r="G10" s="84">
        <f>IFERROR('1.34 Spirits price'!G10/'1.34 Spirits price'!$B10,"")</f>
        <v>0.62874378259194996</v>
      </c>
      <c r="H10" s="84">
        <f>IFERROR('1.34 Spirits price'!H10/'1.34 Spirits price'!$B10,"")</f>
        <v>0.75630465245467127</v>
      </c>
      <c r="I10" s="84">
        <f>IFERROR('1.34 Spirits price'!I10/'1.34 Spirits price'!$B10,"")</f>
        <v>0.98874293890313847</v>
      </c>
      <c r="J10" s="84">
        <f>IFERROR('1.34 Spirits price'!J10/'1.34 Spirits price'!$B10,"")</f>
        <v>0.70276778701163356</v>
      </c>
      <c r="K10" s="84">
        <f>IFERROR('1.34 Spirits price'!K10/'1.34 Spirits price'!$B10,"")</f>
        <v>2.5757352246389065</v>
      </c>
      <c r="L10" s="84">
        <f>IFERROR('1.34 Spirits price'!L10/'1.34 Spirits price'!$B10,"")</f>
        <v>0.7322670627254918</v>
      </c>
      <c r="M10" s="84">
        <f>IFERROR('1.34 Spirits price'!M10/'1.34 Spirits price'!$B10,"")</f>
        <v>0.10866177390298468</v>
      </c>
      <c r="N10" s="84">
        <f>IFERROR('1.34 Spirits price'!N10/'1.34 Spirits price'!$B10,"")</f>
        <v>7.2669737730043806</v>
      </c>
      <c r="O10" s="84">
        <f>IFERROR('1.34 Spirits price'!O10/'1.34 Spirits price'!$B10,"")</f>
        <v>0.35753854387126471</v>
      </c>
      <c r="P10" s="84">
        <f>IFERROR('1.34 Spirits price'!P10/'1.34 Spirits price'!$B10,"")</f>
        <v>1.9877218551062805</v>
      </c>
      <c r="Q10" s="84">
        <f>IFERROR('1.34 Spirits price'!Q10/'1.34 Spirits price'!$B10,"")</f>
        <v>0.29699617774499532</v>
      </c>
      <c r="R10" s="84">
        <f>IFERROR('1.34 Spirits price'!R10/'1.34 Spirits price'!$B10,"")</f>
        <v>1.0584057923133323</v>
      </c>
      <c r="S10" s="84">
        <f>IFERROR('1.34 Spirits price'!S10/'1.34 Spirits price'!$B10,"")</f>
        <v>0.84945845547019072</v>
      </c>
      <c r="T10" s="84">
        <f>IFERROR('1.34 Spirits price'!T10/'1.34 Spirits price'!$B10,"")</f>
        <v>2.96603303926228</v>
      </c>
      <c r="U10" s="84">
        <f>IFERROR('1.34 Spirits price'!U10/'1.34 Spirits price'!$B10,"")</f>
        <v>2.8476848868950957</v>
      </c>
      <c r="V10" s="84">
        <f>IFERROR('1.34 Spirits price'!V10/'1.34 Spirits price'!$B10,"")</f>
        <v>3.6453252866971422</v>
      </c>
      <c r="W10" s="84">
        <f>IFERROR('1.34 Spirits price'!W10/'1.34 Spirits price'!$B10,"")</f>
        <v>0.61253557860012531</v>
      </c>
      <c r="X10" s="84">
        <f>IFERROR('1.34 Spirits price'!X10/'1.34 Spirits price'!$B10,"")</f>
        <v>0.28685101361269311</v>
      </c>
      <c r="Y10" s="84">
        <f>IFERROR('1.34 Spirits price'!Y10/'1.34 Spirits price'!$B10,"")</f>
        <v>1.5990222732888957</v>
      </c>
      <c r="Z10" s="84">
        <f>IFERROR('1.34 Spirits price'!Z10/'1.34 Spirits price'!$B10,"")</f>
        <v>0.61289804861159902</v>
      </c>
      <c r="AA10" s="84">
        <f>IFERROR('1.34 Spirits price'!AA10/'1.34 Spirits price'!$B10,"")</f>
        <v>2.3783870846840363</v>
      </c>
      <c r="AB10" s="84">
        <f>IFERROR('1.34 Spirits price'!AB10/'1.34 Spirits price'!$B10,"")</f>
        <v>1.2607171407612336</v>
      </c>
      <c r="AC10" s="84">
        <f>IFERROR('1.34 Spirits price'!AC10/'1.34 Spirits price'!$B10,"")</f>
        <v>1.4034394272494863</v>
      </c>
      <c r="AD10" s="84">
        <f>IFERROR('1.34 Spirits price'!AD10/'1.34 Spirits price'!$B10,"")</f>
        <v>0.7162627930718658</v>
      </c>
      <c r="AE10" s="84">
        <f>IFERROR('1.34 Spirits price'!AE10/'1.34 Spirits price'!$B10,"")</f>
        <v>1.3991882637892117</v>
      </c>
      <c r="AF10" s="84">
        <f>IFERROR('1.34 Spirits price'!AF10/'1.34 Spirits price'!$B10,"")</f>
        <v>2.4161093538863585</v>
      </c>
      <c r="AG10" s="84">
        <f>IFERROR('1.34 Spirits price'!AG10/'1.34 Spirits price'!$B10,"")</f>
        <v>0.99425976966359042</v>
      </c>
      <c r="AH10" s="84">
        <f>IFERROR('1.34 Spirits price'!AH10/'1.34 Spirits price'!$B10,"")</f>
        <v>1.4891579978564846</v>
      </c>
      <c r="AI10" s="84">
        <f>IFERROR('1.34 Spirits price'!AI10/'1.34 Spirits price'!$B10,"")</f>
        <v>0.94662970174275185</v>
      </c>
      <c r="AJ10" s="84">
        <f>IFERROR('1.34 Spirits price'!AJ10/'1.34 Spirits price'!$B10,"")</f>
        <v>1.0209694034797834</v>
      </c>
      <c r="AK10" s="84">
        <f>IFERROR('1.34 Spirits price'!AK10/'1.34 Spirits price'!$B10,"")</f>
        <v>0.50107275458541756</v>
      </c>
      <c r="AL10" s="84">
        <f>IFERROR('1.34 Spirits price'!AL10/'1.34 Spirits price'!$B10,"")</f>
        <v>1.3262551685071671</v>
      </c>
      <c r="AM10" s="84">
        <f>IFERROR('1.34 Spirits price'!AM10/'1.34 Spirits price'!$B10,"")</f>
        <v>1.1960166596957593</v>
      </c>
      <c r="AN10" s="84">
        <f>IFERROR('1.34 Spirits price'!AN10/'1.34 Spirits price'!$B10,"")</f>
        <v>2.7912153503129935</v>
      </c>
      <c r="AO10" s="84">
        <f>IFERROR('1.34 Spirits price'!AO10/'1.34 Spirits price'!$B10,"")</f>
        <v>0.31548751173425532</v>
      </c>
      <c r="AP10" s="84">
        <f>IFERROR('1.34 Spirits price'!AP10/'1.34 Spirits price'!$B10,"")</f>
        <v>0.68287513842853054</v>
      </c>
      <c r="AQ10" s="84">
        <f>IFERROR('1.34 Spirits price'!AQ10/'1.34 Spirits price'!$B10,"")</f>
        <v>0.99081772298325144</v>
      </c>
      <c r="AR10" s="84">
        <f>IFERROR('1.34 Spirits price'!AR10/'1.34 Spirits price'!$B10,"")</f>
        <v>0.85550368128826071</v>
      </c>
      <c r="AS10" s="84">
        <f>IFERROR('1.34 Spirits price'!AS10/'1.34 Spirits price'!$B10,"")</f>
        <v>0.41648253687656778</v>
      </c>
      <c r="AT10" s="84">
        <f>IFERROR('1.34 Spirits price'!AT10/'1.34 Spirits price'!$B10,"")</f>
        <v>1.048549925389578</v>
      </c>
      <c r="AU10" s="84">
        <f>IFERROR('1.34 Spirits price'!AU10/'1.34 Spirits price'!$B10,"")</f>
        <v>1.113998315577474</v>
      </c>
      <c r="AV10" s="84">
        <f>IFERROR('1.34 Spirits price'!AV10/'1.34 Spirits price'!$B10,"")</f>
        <v>0.7908178967966133</v>
      </c>
      <c r="AW10" s="84">
        <f>IFERROR('1.34 Spirits price'!AW10/'1.34 Spirits price'!$B10,"")</f>
        <v>0.57700875035054766</v>
      </c>
      <c r="AX10" s="84">
        <f>IFERROR('1.34 Spirits price'!AX10/'1.34 Spirits price'!$B10,"")</f>
        <v>0.46349163259268594</v>
      </c>
      <c r="AY10" s="84">
        <f>IFERROR('1.34 Spirits price'!AY10/'1.34 Spirits price'!$B10,"")</f>
        <v>0.45653577099639919</v>
      </c>
      <c r="AZ10" s="84">
        <f>IFERROR('1.34 Spirits price'!AZ10/'1.34 Spirits price'!$B10,"")</f>
        <v>1.4621253886062855</v>
      </c>
      <c r="BA10" s="84">
        <f>IFERROR('1.34 Spirits price'!BA10/'1.34 Spirits price'!$B10,"")</f>
        <v>1.1013094581361405</v>
      </c>
      <c r="BB10" s="84">
        <f>IFERROR('1.34 Spirits price'!BB10/'1.34 Spirits price'!$B10,"")</f>
        <v>0.8565589901056393</v>
      </c>
      <c r="BC10" s="84">
        <f>IFERROR('1.34 Spirits price'!BC10/'1.34 Spirits price'!$B10,"")</f>
        <v>1.2097235443352747</v>
      </c>
      <c r="BD10" s="84">
        <f>IFERROR('1.34 Spirits price'!BD10/'1.34 Spirits price'!$B10,"")</f>
        <v>1.2949022018580671</v>
      </c>
      <c r="BE10" s="84">
        <f>IFERROR('1.34 Spirits price'!BE10/'1.34 Spirits price'!$B10,"")</f>
        <v>4.092253080723725</v>
      </c>
      <c r="BF10" s="84">
        <f>IFERROR('1.34 Spirits price'!BF10/'1.34 Spirits price'!$B10,"")</f>
        <v>1.5952751622706671</v>
      </c>
      <c r="BG10" s="84">
        <f>IFERROR('1.34 Spirits price'!BG10/'1.34 Spirits price'!$B10,"")</f>
        <v>6.3046707074603994</v>
      </c>
      <c r="BH10" s="84" t="str">
        <f>IFERROR('1.34 Spirits price'!BH10/'1.34 Spirits price'!$B10,"")</f>
        <v/>
      </c>
      <c r="BI10" s="84">
        <f>IFERROR('1.34 Spirits price'!BI10/'1.34 Spirits price'!$B10,"")</f>
        <v>2.6290780651133048</v>
      </c>
      <c r="BJ10" s="84">
        <f>IFERROR('1.34 Spirits price'!BJ10/'1.34 Spirits price'!$B10,"")</f>
        <v>0.52442387149324854</v>
      </c>
      <c r="BK10" s="84">
        <f>IFERROR('1.34 Spirits price'!BK10/'1.34 Spirits price'!$B10,"")</f>
        <v>1.5881363085060471</v>
      </c>
      <c r="BL10" s="84">
        <f>IFERROR('1.34 Spirits price'!BL10/'1.34 Spirits price'!$B10,"")</f>
        <v>0.70819498578005813</v>
      </c>
      <c r="BM10" s="84" t="str">
        <f>IFERROR('1.34 Spirits price'!BM10/'1.34 Spirits price'!$B10,"")</f>
        <v/>
      </c>
      <c r="BN10" s="84">
        <f>IFERROR('1.34 Spirits price'!BN10/'1.34 Spirits price'!$B10,"")</f>
        <v>1.1340500017738966</v>
      </c>
      <c r="BO10" s="84">
        <f>IFERROR('1.34 Spirits price'!BO10/'1.34 Spirits price'!$B10,"")</f>
        <v>3.8976072321850035</v>
      </c>
      <c r="BP10" s="84">
        <f>IFERROR('1.34 Spirits price'!BP10/'1.34 Spirits price'!$B10,"")</f>
        <v>9.5970499316015907</v>
      </c>
      <c r="BQ10" s="84">
        <f>IFERROR('1.34 Spirits price'!BQ10/'1.34 Spirits price'!$B10,"")</f>
        <v>1.5361720852945104</v>
      </c>
      <c r="BR10" s="84">
        <f>IFERROR('1.34 Spirits price'!BR10/'1.34 Spirits price'!$B10,"")</f>
        <v>2.2686786599688347</v>
      </c>
      <c r="BS10" s="84">
        <f>IFERROR('1.34 Spirits price'!BS10/'1.34 Spirits price'!$B10,"")</f>
        <v>1.4674670049974583</v>
      </c>
      <c r="BT10" s="84">
        <f>IFERROR('1.34 Spirits price'!BT10/'1.34 Spirits price'!$B10,"")</f>
        <v>2.5756320972858808</v>
      </c>
      <c r="BU10" s="84">
        <f>IFERROR('1.34 Spirits price'!BU10/'1.34 Spirits price'!$B10,"")</f>
        <v>2.6913515643206303</v>
      </c>
      <c r="BV10" s="84">
        <f>IFERROR('1.34 Spirits price'!BV10/'1.34 Spirits price'!$B10,"")</f>
        <v>1.8857909736635179</v>
      </c>
      <c r="BW10" s="84">
        <f>IFERROR('1.34 Spirits price'!BW10/'1.34 Spirits price'!$B10,"")</f>
        <v>3.5745574462623457</v>
      </c>
      <c r="BX10" s="84">
        <f>IFERROR('1.34 Spirits price'!BX10/'1.34 Spirits price'!$B10,"")</f>
        <v>2.3440032386005689</v>
      </c>
      <c r="BY10" s="84">
        <f>IFERROR('1.34 Spirits price'!BY10/'1.34 Spirits price'!$B10,"")</f>
        <v>2.4315091726565794</v>
      </c>
      <c r="BZ10" s="84">
        <f>IFERROR('1.34 Spirits price'!BZ10/'1.34 Spirits price'!$B10,"")</f>
        <v>1.9797943021110469</v>
      </c>
      <c r="CA10" s="84">
        <f>IFERROR('1.34 Spirits price'!CA10/'1.34 Spirits price'!$B10,"")</f>
        <v>3.916282059786655</v>
      </c>
      <c r="CB10" s="84">
        <f>IFERROR('1.34 Spirits price'!CB10/'1.34 Spirits price'!$B10,"")</f>
        <v>4.1979203072700333</v>
      </c>
      <c r="CC10" s="84">
        <f>IFERROR('1.34 Spirits price'!CC10/'1.34 Spirits price'!$B10,"")</f>
        <v>3.8256463258571083</v>
      </c>
      <c r="CD10" s="84">
        <f>IFERROR('1.34 Spirits price'!CD10/'1.34 Spirits price'!$B10,"")</f>
        <v>2.266563772497725</v>
      </c>
      <c r="CE10" s="84">
        <f>IFERROR('1.34 Spirits price'!CE10/'1.34 Spirits price'!$B10,"")</f>
        <v>4.9612077617001606</v>
      </c>
      <c r="CF10" s="84">
        <f>IFERROR('1.34 Spirits price'!CF10/'1.34 Spirits price'!$B10,"")</f>
        <v>2.2800023471118323</v>
      </c>
      <c r="CG10" s="84">
        <f>IFERROR('1.34 Spirits price'!CG10/'1.34 Spirits price'!$B10,"")</f>
        <v>2.76710927223486</v>
      </c>
      <c r="CH10" s="84">
        <f>IFERROR('1.34 Spirits price'!CH10/'1.34 Spirits price'!$B10,"")</f>
        <v>3.3886521551720556</v>
      </c>
      <c r="CI10" s="84">
        <f>IFERROR('1.34 Spirits price'!CI10/'1.34 Spirits price'!$B10,"")</f>
        <v>2.8208572197866366</v>
      </c>
      <c r="CJ10" s="84">
        <f>IFERROR('1.34 Spirits price'!CJ10/'1.34 Spirits price'!$B10,"")</f>
        <v>2.2484673490273033</v>
      </c>
      <c r="CK10" s="84">
        <f>IFERROR('1.34 Spirits price'!CK10/'1.34 Spirits price'!$B10,"")</f>
        <v>2.5464966261457156</v>
      </c>
      <c r="CL10" s="84">
        <f>IFERROR('1.34 Spirits price'!CL10/'1.34 Spirits price'!$B10,"")</f>
        <v>1.688494107805766</v>
      </c>
      <c r="CM10" s="84">
        <f>IFERROR('1.34 Spirits price'!CM10/'1.34 Spirits price'!$B10,"")</f>
        <v>0.72508509994057568</v>
      </c>
      <c r="CN10" s="84">
        <f>IFERROR('1.34 Spirits price'!CN10/'1.34 Spirits price'!$B10,"")</f>
        <v>0.92845856559269757</v>
      </c>
      <c r="CO10" s="84">
        <f>IFERROR('1.34 Spirits price'!CO10/'1.34 Spirits price'!$B10,"")</f>
        <v>0.52403162422713068</v>
      </c>
      <c r="CP10" s="84">
        <f>IFERROR('1.34 Spirits price'!CP10/'1.34 Spirits price'!$B10,"")</f>
        <v>0.40666967890935124</v>
      </c>
      <c r="CR10" s="88"/>
    </row>
    <row r="11" spans="1:96" x14ac:dyDescent="0.25">
      <c r="A11" s="78" t="s">
        <v>32</v>
      </c>
      <c r="B11" s="84">
        <f>IFERROR('1.34 Spirits price'!B11/'1.34 Spirits price'!$B11,"")</f>
        <v>1</v>
      </c>
      <c r="C11" s="84">
        <f>IFERROR('1.34 Spirits price'!C11/'1.34 Spirits price'!$B11,"")</f>
        <v>0.78690544787773353</v>
      </c>
      <c r="D11" s="84">
        <f>IFERROR('1.34 Spirits price'!D11/'1.34 Spirits price'!$B11,"")</f>
        <v>1.0401108859680033</v>
      </c>
      <c r="E11" s="84">
        <f>IFERROR('1.34 Spirits price'!E11/'1.34 Spirits price'!$B11,"")</f>
        <v>1.0978152970991437</v>
      </c>
      <c r="F11" s="84">
        <f>IFERROR('1.34 Spirits price'!F11/'1.34 Spirits price'!$B11,"")</f>
        <v>3.8435678559877098</v>
      </c>
      <c r="G11" s="84">
        <f>IFERROR('1.34 Spirits price'!G11/'1.34 Spirits price'!$B11,"")</f>
        <v>0.57626597055396889</v>
      </c>
      <c r="H11" s="84">
        <f>IFERROR('1.34 Spirits price'!H11/'1.34 Spirits price'!$B11,"")</f>
        <v>0.75861657104311475</v>
      </c>
      <c r="I11" s="84">
        <f>IFERROR('1.34 Spirits price'!I11/'1.34 Spirits price'!$B11,"")</f>
        <v>1.0983749573393027</v>
      </c>
      <c r="J11" s="84">
        <f>IFERROR('1.34 Spirits price'!J11/'1.34 Spirits price'!$B11,"")</f>
        <v>0.68953353252650662</v>
      </c>
      <c r="K11" s="84">
        <f>IFERROR('1.34 Spirits price'!K11/'1.34 Spirits price'!$B11,"")</f>
        <v>2.5532821064515012</v>
      </c>
      <c r="L11" s="84">
        <f>IFERROR('1.34 Spirits price'!L11/'1.34 Spirits price'!$B11,"")</f>
        <v>0.67856871885729553</v>
      </c>
      <c r="M11" s="84">
        <f>IFERROR('1.34 Spirits price'!M11/'1.34 Spirits price'!$B11,"")</f>
        <v>0.10657510607874085</v>
      </c>
      <c r="N11" s="84">
        <f>IFERROR('1.34 Spirits price'!N11/'1.34 Spirits price'!$B11,"")</f>
        <v>7.1729708278340274</v>
      </c>
      <c r="O11" s="84">
        <f>IFERROR('1.34 Spirits price'!O11/'1.34 Spirits price'!$B11,"")</f>
        <v>0.33263127766404588</v>
      </c>
      <c r="P11" s="84">
        <f>IFERROR('1.34 Spirits price'!P11/'1.34 Spirits price'!$B11,"")</f>
        <v>1.9273129241670741</v>
      </c>
      <c r="Q11" s="84">
        <f>IFERROR('1.34 Spirits price'!Q11/'1.34 Spirits price'!$B11,"")</f>
        <v>0.29080665772778125</v>
      </c>
      <c r="R11" s="84">
        <f>IFERROR('1.34 Spirits price'!R11/'1.34 Spirits price'!$B11,"")</f>
        <v>0.99409044101683541</v>
      </c>
      <c r="S11" s="84">
        <f>IFERROR('1.34 Spirits price'!S11/'1.34 Spirits price'!$B11,"")</f>
        <v>0.89457117304884282</v>
      </c>
      <c r="T11" s="84">
        <f>IFERROR('1.34 Spirits price'!T11/'1.34 Spirits price'!$B11,"")</f>
        <v>2.8331579052512366</v>
      </c>
      <c r="U11" s="84">
        <f>IFERROR('1.34 Spirits price'!U11/'1.34 Spirits price'!$B11,"")</f>
        <v>2.7392226755322082</v>
      </c>
      <c r="V11" s="84">
        <f>IFERROR('1.34 Spirits price'!V11/'1.34 Spirits price'!$B11,"")</f>
        <v>3.4015864748330507</v>
      </c>
      <c r="W11" s="84">
        <f>IFERROR('1.34 Spirits price'!W11/'1.34 Spirits price'!$B11,"")</f>
        <v>0.52461633805870422</v>
      </c>
      <c r="X11" s="84">
        <f>IFERROR('1.34 Spirits price'!X11/'1.34 Spirits price'!$B11,"")</f>
        <v>0.26854474968079561</v>
      </c>
      <c r="Y11" s="84">
        <f>IFERROR('1.34 Spirits price'!Y11/'1.34 Spirits price'!$B11,"")</f>
        <v>1.548442051654459</v>
      </c>
      <c r="Z11" s="84">
        <f>IFERROR('1.34 Spirits price'!Z11/'1.34 Spirits price'!$B11,"")</f>
        <v>0.6209391714460295</v>
      </c>
      <c r="AA11" s="84">
        <f>IFERROR('1.34 Spirits price'!AA11/'1.34 Spirits price'!$B11,"")</f>
        <v>2.3576541988771273</v>
      </c>
      <c r="AB11" s="84">
        <f>IFERROR('1.34 Spirits price'!AB11/'1.34 Spirits price'!$B11,"")</f>
        <v>1.0866001671374812</v>
      </c>
      <c r="AC11" s="84">
        <f>IFERROR('1.34 Spirits price'!AC11/'1.34 Spirits price'!$B11,"")</f>
        <v>1.3419831114338645</v>
      </c>
      <c r="AD11" s="84">
        <f>IFERROR('1.34 Spirits price'!AD11/'1.34 Spirits price'!$B11,"")</f>
        <v>0.69156106429599251</v>
      </c>
      <c r="AE11" s="84">
        <f>IFERROR('1.34 Spirits price'!AE11/'1.34 Spirits price'!$B11,"")</f>
        <v>1.2703526622613994</v>
      </c>
      <c r="AF11" s="84">
        <f>IFERROR('1.34 Spirits price'!AF11/'1.34 Spirits price'!$B11,"")</f>
        <v>2.0637842943137068</v>
      </c>
      <c r="AG11" s="84">
        <f>IFERROR('1.34 Spirits price'!AG11/'1.34 Spirits price'!$B11,"")</f>
        <v>0.94628753894838724</v>
      </c>
      <c r="AH11" s="84">
        <f>IFERROR('1.34 Spirits price'!AH11/'1.34 Spirits price'!$B11,"")</f>
        <v>1.3989993885296683</v>
      </c>
      <c r="AI11" s="84">
        <f>IFERROR('1.34 Spirits price'!AI11/'1.34 Spirits price'!$B11,"")</f>
        <v>0.78027340601092576</v>
      </c>
      <c r="AJ11" s="84">
        <f>IFERROR('1.34 Spirits price'!AJ11/'1.34 Spirits price'!$B11,"")</f>
        <v>0.83221652984268402</v>
      </c>
      <c r="AK11" s="84">
        <f>IFERROR('1.34 Spirits price'!AK11/'1.34 Spirits price'!$B11,"")</f>
        <v>0.41526622670430491</v>
      </c>
      <c r="AL11" s="84">
        <f>IFERROR('1.34 Spirits price'!AL11/'1.34 Spirits price'!$B11,"")</f>
        <v>1.2258865533730634</v>
      </c>
      <c r="AM11" s="84">
        <f>IFERROR('1.34 Spirits price'!AM11/'1.34 Spirits price'!$B11,"")</f>
        <v>1.1494249138125185</v>
      </c>
      <c r="AN11" s="84">
        <f>IFERROR('1.34 Spirits price'!AN11/'1.34 Spirits price'!$B11,"")</f>
        <v>2.8619988660864917</v>
      </c>
      <c r="AO11" s="84">
        <f>IFERROR('1.34 Spirits price'!AO11/'1.34 Spirits price'!$B11,"")</f>
        <v>0.28082338756474123</v>
      </c>
      <c r="AP11" s="84">
        <f>IFERROR('1.34 Spirits price'!AP11/'1.34 Spirits price'!$B11,"")</f>
        <v>0.71354180543829415</v>
      </c>
      <c r="AQ11" s="84">
        <f>IFERROR('1.34 Spirits price'!AQ11/'1.34 Spirits price'!$B11,"")</f>
        <v>0.92318021759652946</v>
      </c>
      <c r="AR11" s="84">
        <f>IFERROR('1.34 Spirits price'!AR11/'1.34 Spirits price'!$B11,"")</f>
        <v>1.1003910644360175</v>
      </c>
      <c r="AS11" s="84">
        <f>IFERROR('1.34 Spirits price'!AS11/'1.34 Spirits price'!$B11,"")</f>
        <v>0.42676986053975513</v>
      </c>
      <c r="AT11" s="84">
        <f>IFERROR('1.34 Spirits price'!AT11/'1.34 Spirits price'!$B11,"")</f>
        <v>1.0274621526683316</v>
      </c>
      <c r="AU11" s="84">
        <f>IFERROR('1.34 Spirits price'!AU11/'1.34 Spirits price'!$B11,"")</f>
        <v>1.041869953745016</v>
      </c>
      <c r="AV11" s="84">
        <f>IFERROR('1.34 Spirits price'!AV11/'1.34 Spirits price'!$B11,"")</f>
        <v>0.7562158856917125</v>
      </c>
      <c r="AW11" s="84">
        <f>IFERROR('1.34 Spirits price'!AW11/'1.34 Spirits price'!$B11,"")</f>
        <v>0.59813302009937486</v>
      </c>
      <c r="AX11" s="84">
        <f>IFERROR('1.34 Spirits price'!AX11/'1.34 Spirits price'!$B11,"")</f>
        <v>0.54179103498691961</v>
      </c>
      <c r="AY11" s="84">
        <f>IFERROR('1.34 Spirits price'!AY11/'1.34 Spirits price'!$B11,"")</f>
        <v>0.44725534272800116</v>
      </c>
      <c r="AZ11" s="84">
        <f>IFERROR('1.34 Spirits price'!AZ11/'1.34 Spirits price'!$B11,"")</f>
        <v>1.2444941036491262</v>
      </c>
      <c r="BA11" s="84">
        <f>IFERROR('1.34 Spirits price'!BA11/'1.34 Spirits price'!$B11,"")</f>
        <v>1.0880753313267311</v>
      </c>
      <c r="BB11" s="84">
        <f>IFERROR('1.34 Spirits price'!BB11/'1.34 Spirits price'!$B11,"")</f>
        <v>0.87992862275187744</v>
      </c>
      <c r="BC11" s="84">
        <f>IFERROR('1.34 Spirits price'!BC11/'1.34 Spirits price'!$B11,"")</f>
        <v>1.7151905481327179</v>
      </c>
      <c r="BD11" s="84">
        <f>IFERROR('1.34 Spirits price'!BD11/'1.34 Spirits price'!$B11,"")</f>
        <v>1.3590596080804098</v>
      </c>
      <c r="BE11" s="84">
        <f>IFERROR('1.34 Spirits price'!BE11/'1.34 Spirits price'!$B11,"")</f>
        <v>4.0211479635987883</v>
      </c>
      <c r="BF11" s="84">
        <f>IFERROR('1.34 Spirits price'!BF11/'1.34 Spirits price'!$B11,"")</f>
        <v>1.5026107858549609</v>
      </c>
      <c r="BG11" s="84">
        <f>IFERROR('1.34 Spirits price'!BG11/'1.34 Spirits price'!$B11,"")</f>
        <v>6.8929678152137441</v>
      </c>
      <c r="BH11" s="84" t="str">
        <f>IFERROR('1.34 Spirits price'!BH11/'1.34 Spirits price'!$B11,"")</f>
        <v/>
      </c>
      <c r="BI11" s="84">
        <f>IFERROR('1.34 Spirits price'!BI11/'1.34 Spirits price'!$B11,"")</f>
        <v>2.431843182558759</v>
      </c>
      <c r="BJ11" s="84">
        <f>IFERROR('1.34 Spirits price'!BJ11/'1.34 Spirits price'!$B11,"")</f>
        <v>0.50522423220260604</v>
      </c>
      <c r="BK11" s="84">
        <f>IFERROR('1.34 Spirits price'!BK11/'1.34 Spirits price'!$B11,"")</f>
        <v>1.5701541324061117</v>
      </c>
      <c r="BL11" s="84">
        <f>IFERROR('1.34 Spirits price'!BL11/'1.34 Spirits price'!$B11,"")</f>
        <v>0.63741561526484358</v>
      </c>
      <c r="BM11" s="84" t="str">
        <f>IFERROR('1.34 Spirits price'!BM11/'1.34 Spirits price'!$B11,"")</f>
        <v/>
      </c>
      <c r="BN11" s="84">
        <f>IFERROR('1.34 Spirits price'!BN11/'1.34 Spirits price'!$B11,"")</f>
        <v>1.200954076856114</v>
      </c>
      <c r="BO11" s="84">
        <f>IFERROR('1.34 Spirits price'!BO11/'1.34 Spirits price'!$B11,"")</f>
        <v>3.661590771195586</v>
      </c>
      <c r="BP11" s="84">
        <f>IFERROR('1.34 Spirits price'!BP11/'1.34 Spirits price'!$B11,"")</f>
        <v>9.9897090205850798</v>
      </c>
      <c r="BQ11" s="84">
        <f>IFERROR('1.34 Spirits price'!BQ11/'1.34 Spirits price'!$B11,"")</f>
        <v>1.5454382426114712</v>
      </c>
      <c r="BR11" s="84">
        <f>IFERROR('1.34 Spirits price'!BR11/'1.34 Spirits price'!$B11,"")</f>
        <v>2.207513235626537</v>
      </c>
      <c r="BS11" s="84">
        <f>IFERROR('1.34 Spirits price'!BS11/'1.34 Spirits price'!$B11,"")</f>
        <v>1.4836866260226349</v>
      </c>
      <c r="BT11" s="84">
        <f>IFERROR('1.34 Spirits price'!BT11/'1.34 Spirits price'!$B11,"")</f>
        <v>2.4662157224008903</v>
      </c>
      <c r="BU11" s="84">
        <f>IFERROR('1.34 Spirits price'!BU11/'1.34 Spirits price'!$B11,"")</f>
        <v>2.6528104258072736</v>
      </c>
      <c r="BV11" s="84">
        <f>IFERROR('1.34 Spirits price'!BV11/'1.34 Spirits price'!$B11,"")</f>
        <v>1.873049006669065</v>
      </c>
      <c r="BW11" s="84">
        <f>IFERROR('1.34 Spirits price'!BW11/'1.34 Spirits price'!$B11,"")</f>
        <v>3.4291352048721295</v>
      </c>
      <c r="BX11" s="84">
        <f>IFERROR('1.34 Spirits price'!BX11/'1.34 Spirits price'!$B11,"")</f>
        <v>2.3799253264372671</v>
      </c>
      <c r="BY11" s="84">
        <f>IFERROR('1.34 Spirits price'!BY11/'1.34 Spirits price'!$B11,"")</f>
        <v>2.3958893911300625</v>
      </c>
      <c r="BZ11" s="84">
        <f>IFERROR('1.34 Spirits price'!BZ11/'1.34 Spirits price'!$B11,"")</f>
        <v>1.9143199122458225</v>
      </c>
      <c r="CA11" s="84">
        <f>IFERROR('1.34 Spirits price'!CA11/'1.34 Spirits price'!$B11,"")</f>
        <v>3.8596805478318856</v>
      </c>
      <c r="CB11" s="84">
        <f>IFERROR('1.34 Spirits price'!CB11/'1.34 Spirits price'!$B11,"")</f>
        <v>4.1379505393497062</v>
      </c>
      <c r="CC11" s="84">
        <f>IFERROR('1.34 Spirits price'!CC11/'1.34 Spirits price'!$B11,"")</f>
        <v>3.7264188727377099</v>
      </c>
      <c r="CD11" s="84">
        <f>IFERROR('1.34 Spirits price'!CD11/'1.34 Spirits price'!$B11,"")</f>
        <v>2.2251815037964446</v>
      </c>
      <c r="CE11" s="84">
        <f>IFERROR('1.34 Spirits price'!CE11/'1.34 Spirits price'!$B11,"")</f>
        <v>4.5623739021961738</v>
      </c>
      <c r="CF11" s="84">
        <f>IFERROR('1.34 Spirits price'!CF11/'1.34 Spirits price'!$B11,"")</f>
        <v>2.188024640690545</v>
      </c>
      <c r="CG11" s="84">
        <f>IFERROR('1.34 Spirits price'!CG11/'1.34 Spirits price'!$B11,"")</f>
        <v>2.751723982881134</v>
      </c>
      <c r="CH11" s="84">
        <f>IFERROR('1.34 Spirits price'!CH11/'1.34 Spirits price'!$B11,"")</f>
        <v>2.9295636091202755</v>
      </c>
      <c r="CI11" s="84">
        <f>IFERROR('1.34 Spirits price'!CI11/'1.34 Spirits price'!$B11,"")</f>
        <v>2.8302778716637329</v>
      </c>
      <c r="CJ11" s="84">
        <f>IFERROR('1.34 Spirits price'!CJ11/'1.34 Spirits price'!$B11,"")</f>
        <v>2.0696732064795027</v>
      </c>
      <c r="CK11" s="84">
        <f>IFERROR('1.34 Spirits price'!CK11/'1.34 Spirits price'!$B11,"")</f>
        <v>2.235581798739593</v>
      </c>
      <c r="CL11" s="84">
        <f>IFERROR('1.34 Spirits price'!CL11/'1.34 Spirits price'!$B11,"")</f>
        <v>1.6664757480984567</v>
      </c>
      <c r="CM11" s="84">
        <f>IFERROR('1.34 Spirits price'!CM11/'1.34 Spirits price'!$B11,"")</f>
        <v>0.86230022486853408</v>
      </c>
      <c r="CN11" s="84">
        <f>IFERROR('1.34 Spirits price'!CN11/'1.34 Spirits price'!$B11,"")</f>
        <v>1.0795447317141784</v>
      </c>
      <c r="CO11" s="84">
        <f>IFERROR('1.34 Spirits price'!CO11/'1.34 Spirits price'!$B11,"")</f>
        <v>0.56112813066611844</v>
      </c>
      <c r="CP11" s="84">
        <f>IFERROR('1.34 Spirits price'!CP11/'1.34 Spirits price'!$B11,"")</f>
        <v>0.4155577748938391</v>
      </c>
      <c r="CR11" s="88"/>
    </row>
    <row r="12" spans="1:96" x14ac:dyDescent="0.25">
      <c r="A12" s="78" t="s">
        <v>33</v>
      </c>
      <c r="B12" s="84">
        <f>IFERROR('1.34 Spirits price'!B12/'1.34 Spirits price'!$B12,"")</f>
        <v>1</v>
      </c>
      <c r="C12" s="84">
        <f>IFERROR('1.34 Spirits price'!C12/'1.34 Spirits price'!$B12,"")</f>
        <v>0.81663847544114487</v>
      </c>
      <c r="D12" s="84">
        <f>IFERROR('1.34 Spirits price'!D12/'1.34 Spirits price'!$B12,"")</f>
        <v>1.0096548955817726</v>
      </c>
      <c r="E12" s="84">
        <f>IFERROR('1.34 Spirits price'!E12/'1.34 Spirits price'!$B12,"")</f>
        <v>1.1528092619370622</v>
      </c>
      <c r="F12" s="84">
        <f>IFERROR('1.34 Spirits price'!F12/'1.34 Spirits price'!$B12,"")</f>
        <v>3.6983602951657195</v>
      </c>
      <c r="G12" s="84">
        <f>IFERROR('1.34 Spirits price'!G12/'1.34 Spirits price'!$B12,"")</f>
        <v>0.59285515695806068</v>
      </c>
      <c r="H12" s="84">
        <f>IFERROR('1.34 Spirits price'!H12/'1.34 Spirits price'!$B12,"")</f>
        <v>1.0857308088812703</v>
      </c>
      <c r="I12" s="84">
        <f>IFERROR('1.34 Spirits price'!I12/'1.34 Spirits price'!$B12,"")</f>
        <v>1.1430861279015845</v>
      </c>
      <c r="J12" s="84">
        <f>IFERROR('1.34 Spirits price'!J12/'1.34 Spirits price'!$B12,"")</f>
        <v>0.7260975758546403</v>
      </c>
      <c r="K12" s="84">
        <f>IFERROR('1.34 Spirits price'!K12/'1.34 Spirits price'!$B12,"")</f>
        <v>2.7386504265637446</v>
      </c>
      <c r="L12" s="84">
        <f>IFERROR('1.34 Spirits price'!L12/'1.34 Spirits price'!$B12,"")</f>
        <v>0.63651227806207289</v>
      </c>
      <c r="M12" s="84">
        <f>IFERROR('1.34 Spirits price'!M12/'1.34 Spirits price'!$B12,"")</f>
        <v>0.11292697156102344</v>
      </c>
      <c r="N12" s="84">
        <f>IFERROR('1.34 Spirits price'!N12/'1.34 Spirits price'!$B12,"")</f>
        <v>7.5043768579835621</v>
      </c>
      <c r="O12" s="84">
        <f>IFERROR('1.34 Spirits price'!O12/'1.34 Spirits price'!$B12,"")</f>
        <v>0.3497413317494793</v>
      </c>
      <c r="P12" s="84">
        <f>IFERROR('1.34 Spirits price'!P12/'1.34 Spirits price'!$B12,"")</f>
        <v>2.0006771603752456</v>
      </c>
      <c r="Q12" s="84">
        <f>IFERROR('1.34 Spirits price'!Q12/'1.34 Spirits price'!$B12,"")</f>
        <v>0.30173287388934827</v>
      </c>
      <c r="R12" s="84">
        <f>IFERROR('1.34 Spirits price'!R12/'1.34 Spirits price'!$B12,"")</f>
        <v>0.88879172263077966</v>
      </c>
      <c r="S12" s="84">
        <f>IFERROR('1.34 Spirits price'!S12/'1.34 Spirits price'!$B12,"")</f>
        <v>0.82799260300517175</v>
      </c>
      <c r="T12" s="84">
        <f>IFERROR('1.34 Spirits price'!T12/'1.34 Spirits price'!$B12,"")</f>
        <v>3.1805734828398196</v>
      </c>
      <c r="U12" s="84">
        <f>IFERROR('1.34 Spirits price'!U12/'1.34 Spirits price'!$B12,"")</f>
        <v>3.084805023845179</v>
      </c>
      <c r="V12" s="84">
        <f>IFERROR('1.34 Spirits price'!V12/'1.34 Spirits price'!$B12,"")</f>
        <v>3.8534868684595263</v>
      </c>
      <c r="W12" s="84">
        <f>IFERROR('1.34 Spirits price'!W12/'1.34 Spirits price'!$B12,"")</f>
        <v>0.52726217381518425</v>
      </c>
      <c r="X12" s="84">
        <f>IFERROR('1.34 Spirits price'!X12/'1.34 Spirits price'!$B12,"")</f>
        <v>0.27469924401152618</v>
      </c>
      <c r="Y12" s="84">
        <f>IFERROR('1.34 Spirits price'!Y12/'1.34 Spirits price'!$B12,"")</f>
        <v>1.4415077907005214</v>
      </c>
      <c r="Z12" s="84">
        <f>IFERROR('1.34 Spirits price'!Z12/'1.34 Spirits price'!$B12,"")</f>
        <v>0.5900523749410963</v>
      </c>
      <c r="AA12" s="84">
        <f>IFERROR('1.34 Spirits price'!AA12/'1.34 Spirits price'!$B12,"")</f>
        <v>2.2151579279967333</v>
      </c>
      <c r="AB12" s="84">
        <f>IFERROR('1.34 Spirits price'!AB12/'1.34 Spirits price'!$B12,"")</f>
        <v>1.0357535061335745</v>
      </c>
      <c r="AC12" s="84">
        <f>IFERROR('1.34 Spirits price'!AC12/'1.34 Spirits price'!$B12,"")</f>
        <v>1.2348044193351992</v>
      </c>
      <c r="AD12" s="84">
        <f>IFERROR('1.34 Spirits price'!AD12/'1.34 Spirits price'!$B12,"")</f>
        <v>0.63491716597022652</v>
      </c>
      <c r="AE12" s="84">
        <f>IFERROR('1.34 Spirits price'!AE12/'1.34 Spirits price'!$B12,"")</f>
        <v>1.232086650045527</v>
      </c>
      <c r="AF12" s="84">
        <f>IFERROR('1.34 Spirits price'!AF12/'1.34 Spirits price'!$B12,"")</f>
        <v>1.6976243189996874</v>
      </c>
      <c r="AG12" s="84">
        <f>IFERROR('1.34 Spirits price'!AG12/'1.34 Spirits price'!$B12,"")</f>
        <v>0.8384296362334408</v>
      </c>
      <c r="AH12" s="84">
        <f>IFERROR('1.34 Spirits price'!AH12/'1.34 Spirits price'!$B12,"")</f>
        <v>1.4234550945114102</v>
      </c>
      <c r="AI12" s="84">
        <f>IFERROR('1.34 Spirits price'!AI12/'1.34 Spirits price'!$B12,"")</f>
        <v>0.75646979462577257</v>
      </c>
      <c r="AJ12" s="84">
        <f>IFERROR('1.34 Spirits price'!AJ12/'1.34 Spirits price'!$B12,"")</f>
        <v>0.80014350039838633</v>
      </c>
      <c r="AK12" s="84">
        <f>IFERROR('1.34 Spirits price'!AK12/'1.34 Spirits price'!$B12,"")</f>
        <v>0.43768235418758927</v>
      </c>
      <c r="AL12" s="84">
        <f>IFERROR('1.34 Spirits price'!AL12/'1.34 Spirits price'!$B12,"")</f>
        <v>1.0960843026060867</v>
      </c>
      <c r="AM12" s="84">
        <f>IFERROR('1.34 Spirits price'!AM12/'1.34 Spirits price'!$B12,"")</f>
        <v>1.0389617829352618</v>
      </c>
      <c r="AN12" s="84">
        <f>IFERROR('1.34 Spirits price'!AN12/'1.34 Spirits price'!$B12,"")</f>
        <v>2.6294162287990068</v>
      </c>
      <c r="AO12" s="84">
        <f>IFERROR('1.34 Spirits price'!AO12/'1.34 Spirits price'!$B12,"")</f>
        <v>0.29073386849979188</v>
      </c>
      <c r="AP12" s="84">
        <f>IFERROR('1.34 Spirits price'!AP12/'1.34 Spirits price'!$B12,"")</f>
        <v>0.76981441532552797</v>
      </c>
      <c r="AQ12" s="84">
        <f>IFERROR('1.34 Spirits price'!AQ12/'1.34 Spirits price'!$B12,"")</f>
        <v>1.0388138001940328</v>
      </c>
      <c r="AR12" s="84">
        <f>IFERROR('1.34 Spirits price'!AR12/'1.34 Spirits price'!$B12,"")</f>
        <v>1.024716167434419</v>
      </c>
      <c r="AS12" s="84">
        <f>IFERROR('1.34 Spirits price'!AS12/'1.34 Spirits price'!$B12,"")</f>
        <v>0.50529496633321969</v>
      </c>
      <c r="AT12" s="84">
        <f>IFERROR('1.34 Spirits price'!AT12/'1.34 Spirits price'!$B12,"")</f>
        <v>1.1201769339873828</v>
      </c>
      <c r="AU12" s="84">
        <f>IFERROR('1.34 Spirits price'!AU12/'1.34 Spirits price'!$B12,"")</f>
        <v>1.1353340633331968</v>
      </c>
      <c r="AV12" s="84">
        <f>IFERROR('1.34 Spirits price'!AV12/'1.34 Spirits price'!$B12,"")</f>
        <v>0.82040293620229776</v>
      </c>
      <c r="AW12" s="84">
        <f>IFERROR('1.34 Spirits price'!AW12/'1.34 Spirits price'!$B12,"")</f>
        <v>0.55769458856805809</v>
      </c>
      <c r="AX12" s="84">
        <f>IFERROR('1.34 Spirits price'!AX12/'1.34 Spirits price'!$B12,"")</f>
        <v>0.54327425841503885</v>
      </c>
      <c r="AY12" s="84">
        <f>IFERROR('1.34 Spirits price'!AY12/'1.34 Spirits price'!$B12,"")</f>
        <v>0.45014491002683527</v>
      </c>
      <c r="AZ12" s="84">
        <f>IFERROR('1.34 Spirits price'!AZ12/'1.34 Spirits price'!$B12,"")</f>
        <v>1.3569671164395478</v>
      </c>
      <c r="BA12" s="84">
        <f>IFERROR('1.34 Spirits price'!BA12/'1.34 Spirits price'!$B12,"")</f>
        <v>1.1180636506456141</v>
      </c>
      <c r="BB12" s="84">
        <f>IFERROR('1.34 Spirits price'!BB12/'1.34 Spirits price'!$B12,"")</f>
        <v>1.0793474113454182</v>
      </c>
      <c r="BC12" s="84">
        <f>IFERROR('1.34 Spirits price'!BC12/'1.34 Spirits price'!$B12,"")</f>
        <v>1.172134921914828</v>
      </c>
      <c r="BD12" s="84">
        <f>IFERROR('1.34 Spirits price'!BD12/'1.34 Spirits price'!$B12,"")</f>
        <v>1.4457214952725548</v>
      </c>
      <c r="BE12" s="84">
        <f>IFERROR('1.34 Spirits price'!BE12/'1.34 Spirits price'!$B12,"")</f>
        <v>3.5946528651758021</v>
      </c>
      <c r="BF12" s="84">
        <f>IFERROR('1.34 Spirits price'!BF12/'1.34 Spirits price'!$B12,"")</f>
        <v>1.4577552172707213</v>
      </c>
      <c r="BG12" s="84">
        <f>IFERROR('1.34 Spirits price'!BG12/'1.34 Spirits price'!$B12,"")</f>
        <v>7.0922099982329394</v>
      </c>
      <c r="BH12" s="84" t="str">
        <f>IFERROR('1.34 Spirits price'!BH12/'1.34 Spirits price'!$B12,"")</f>
        <v/>
      </c>
      <c r="BI12" s="84">
        <f>IFERROR('1.34 Spirits price'!BI12/'1.34 Spirits price'!$B12,"")</f>
        <v>2.5650060550947322</v>
      </c>
      <c r="BJ12" s="84">
        <f>IFERROR('1.34 Spirits price'!BJ12/'1.34 Spirits price'!$B12,"")</f>
        <v>0.49438350015583965</v>
      </c>
      <c r="BK12" s="84">
        <f>IFERROR('1.34 Spirits price'!BK12/'1.34 Spirits price'!$B12,"")</f>
        <v>1.4570406313799025</v>
      </c>
      <c r="BL12" s="84">
        <f>IFERROR('1.34 Spirits price'!BL12/'1.34 Spirits price'!$B12,"")</f>
        <v>0.65215364983163848</v>
      </c>
      <c r="BM12" s="84" t="str">
        <f>IFERROR('1.34 Spirits price'!BM12/'1.34 Spirits price'!$B12,"")</f>
        <v/>
      </c>
      <c r="BN12" s="84">
        <f>IFERROR('1.34 Spirits price'!BN12/'1.34 Spirits price'!$B12,"")</f>
        <v>1.4054510881667925</v>
      </c>
      <c r="BO12" s="84">
        <f>IFERROR('1.34 Spirits price'!BO12/'1.34 Spirits price'!$B12,"")</f>
        <v>3.5957962026011123</v>
      </c>
      <c r="BP12" s="84">
        <f>IFERROR('1.34 Spirits price'!BP12/'1.34 Spirits price'!$B12,"")</f>
        <v>9.7848895653380197</v>
      </c>
      <c r="BQ12" s="84">
        <f>IFERROR('1.34 Spirits price'!BQ12/'1.34 Spirits price'!$B12,"")</f>
        <v>1.4954239333533641</v>
      </c>
      <c r="BR12" s="84">
        <f>IFERROR('1.34 Spirits price'!BR12/'1.34 Spirits price'!$B12,"")</f>
        <v>2.3637456690909966</v>
      </c>
      <c r="BS12" s="84">
        <f>IFERROR('1.34 Spirits price'!BS12/'1.34 Spirits price'!$B12,"")</f>
        <v>1.4169124156432329</v>
      </c>
      <c r="BT12" s="84">
        <f>IFERROR('1.34 Spirits price'!BT12/'1.34 Spirits price'!$B12,"")</f>
        <v>2.2892076157996915</v>
      </c>
      <c r="BU12" s="84">
        <f>IFERROR('1.34 Spirits price'!BU12/'1.34 Spirits price'!$B12,"")</f>
        <v>2.4326243584777503</v>
      </c>
      <c r="BV12" s="84">
        <f>IFERROR('1.34 Spirits price'!BV12/'1.34 Spirits price'!$B12,"")</f>
        <v>1.7231614119083276</v>
      </c>
      <c r="BW12" s="84">
        <f>IFERROR('1.34 Spirits price'!BW12/'1.34 Spirits price'!$B12,"")</f>
        <v>3.1685441270281638</v>
      </c>
      <c r="BX12" s="84">
        <f>IFERROR('1.34 Spirits price'!BX12/'1.34 Spirits price'!$B12,"")</f>
        <v>2.2883504313302461</v>
      </c>
      <c r="BY12" s="84">
        <f>IFERROR('1.34 Spirits price'!BY12/'1.34 Spirits price'!$B12,"")</f>
        <v>2.2084750915790234</v>
      </c>
      <c r="BZ12" s="84">
        <f>IFERROR('1.34 Spirits price'!BZ12/'1.34 Spirits price'!$B12,"")</f>
        <v>1.7456029979950867</v>
      </c>
      <c r="CA12" s="84">
        <f>IFERROR('1.34 Spirits price'!CA12/'1.34 Spirits price'!$B12,"")</f>
        <v>3.6956340599183926</v>
      </c>
      <c r="CB12" s="84">
        <f>IFERROR('1.34 Spirits price'!CB12/'1.34 Spirits price'!$B12,"")</f>
        <v>3.671004047525749</v>
      </c>
      <c r="CC12" s="84">
        <f>IFERROR('1.34 Spirits price'!CC12/'1.34 Spirits price'!$B12,"")</f>
        <v>3.3891181526743397</v>
      </c>
      <c r="CD12" s="84">
        <f>IFERROR('1.34 Spirits price'!CD12/'1.34 Spirits price'!$B12,"")</f>
        <v>2.0413166808231078</v>
      </c>
      <c r="CE12" s="84">
        <f>IFERROR('1.34 Spirits price'!CE12/'1.34 Spirits price'!$B12,"")</f>
        <v>4.6049473900864193</v>
      </c>
      <c r="CF12" s="84">
        <f>IFERROR('1.34 Spirits price'!CF12/'1.34 Spirits price'!$B12,"")</f>
        <v>1.9825076700597222</v>
      </c>
      <c r="CG12" s="84">
        <f>IFERROR('1.34 Spirits price'!CG12/'1.34 Spirits price'!$B12,"")</f>
        <v>2.4969368220741397</v>
      </c>
      <c r="CH12" s="84">
        <f>IFERROR('1.34 Spirits price'!CH12/'1.34 Spirits price'!$B12,"")</f>
        <v>3.0266358322565572</v>
      </c>
      <c r="CI12" s="84">
        <f>IFERROR('1.34 Spirits price'!CI12/'1.34 Spirits price'!$B12,"")</f>
        <v>2.7815766218622282</v>
      </c>
      <c r="CJ12" s="84">
        <f>IFERROR('1.34 Spirits price'!CJ12/'1.34 Spirits price'!$B12,"")</f>
        <v>2.2553639879237859</v>
      </c>
      <c r="CK12" s="84">
        <f>IFERROR('1.34 Spirits price'!CK12/'1.34 Spirits price'!$B12,"")</f>
        <v>2.1423901329815922</v>
      </c>
      <c r="CL12" s="84">
        <f>IFERROR('1.34 Spirits price'!CL12/'1.34 Spirits price'!$B12,"")</f>
        <v>1.8286252946057853</v>
      </c>
      <c r="CM12" s="84">
        <f>IFERROR('1.34 Spirits price'!CM12/'1.34 Spirits price'!$B12,"")</f>
        <v>0.8593083386016892</v>
      </c>
      <c r="CN12" s="84">
        <f>IFERROR('1.34 Spirits price'!CN12/'1.34 Spirits price'!$B12,"")</f>
        <v>1.1838018713823268</v>
      </c>
      <c r="CO12" s="84">
        <f>IFERROR('1.34 Spirits price'!CO12/'1.34 Spirits price'!$B12,"")</f>
        <v>0.59223326589323322</v>
      </c>
      <c r="CP12" s="84">
        <f>IFERROR('1.34 Spirits price'!CP12/'1.34 Spirits price'!$B12,"")</f>
        <v>0.41777698328315255</v>
      </c>
      <c r="CR12" s="88"/>
    </row>
    <row r="13" spans="1:96" x14ac:dyDescent="0.25">
      <c r="A13" s="78" t="s">
        <v>34</v>
      </c>
      <c r="B13" s="84">
        <f>IFERROR('1.34 Spirits price'!B13/'1.34 Spirits price'!$B13,"")</f>
        <v>1</v>
      </c>
      <c r="C13" s="84">
        <f>IFERROR('1.34 Spirits price'!C13/'1.34 Spirits price'!$B13,"")</f>
        <v>0.83744810272944992</v>
      </c>
      <c r="D13" s="84">
        <f>IFERROR('1.34 Spirits price'!D13/'1.34 Spirits price'!$B13,"")</f>
        <v>0.98735647707617535</v>
      </c>
      <c r="E13" s="84">
        <f>IFERROR('1.34 Spirits price'!E13/'1.34 Spirits price'!$B13,"")</f>
        <v>1.2089282607046696</v>
      </c>
      <c r="F13" s="84">
        <f>IFERROR('1.34 Spirits price'!F13/'1.34 Spirits price'!$B13,"")</f>
        <v>3.4382534918236654</v>
      </c>
      <c r="G13" s="84">
        <f>IFERROR('1.34 Spirits price'!G13/'1.34 Spirits price'!$B13,"")</f>
        <v>0.56483488361870404</v>
      </c>
      <c r="H13" s="84">
        <f>IFERROR('1.34 Spirits price'!H13/'1.34 Spirits price'!$B13,"")</f>
        <v>1.2695900278797294</v>
      </c>
      <c r="I13" s="84">
        <f>IFERROR('1.34 Spirits price'!I13/'1.34 Spirits price'!$B13,"")</f>
        <v>1.1590643223971393</v>
      </c>
      <c r="J13" s="84">
        <f>IFERROR('1.34 Spirits price'!J13/'1.34 Spirits price'!$B13,"")</f>
        <v>0.75072482464314039</v>
      </c>
      <c r="K13" s="84">
        <f>IFERROR('1.34 Spirits price'!K13/'1.34 Spirits price'!$B13,"")</f>
        <v>2.6973278185684246</v>
      </c>
      <c r="L13" s="84">
        <f>IFERROR('1.34 Spirits price'!L13/'1.34 Spirits price'!$B13,"")</f>
        <v>0.61464844121978146</v>
      </c>
      <c r="M13" s="84">
        <f>IFERROR('1.34 Spirits price'!M13/'1.34 Spirits price'!$B13,"")</f>
        <v>0.11870413299893263</v>
      </c>
      <c r="N13" s="84">
        <f>IFERROR('1.34 Spirits price'!N13/'1.34 Spirits price'!$B13,"")</f>
        <v>8.281309227497653</v>
      </c>
      <c r="O13" s="84">
        <f>IFERROR('1.34 Spirits price'!O13/'1.34 Spirits price'!$B13,"")</f>
        <v>0.33576390481287688</v>
      </c>
      <c r="P13" s="84">
        <f>IFERROR('1.34 Spirits price'!P13/'1.34 Spirits price'!$B13,"")</f>
        <v>2.0139985632056288</v>
      </c>
      <c r="Q13" s="84">
        <f>IFERROR('1.34 Spirits price'!Q13/'1.34 Spirits price'!$B13,"")</f>
        <v>0.29002429945438979</v>
      </c>
      <c r="R13" s="84">
        <f>IFERROR('1.34 Spirits price'!R13/'1.34 Spirits price'!$B13,"")</f>
        <v>0.8430358333604705</v>
      </c>
      <c r="S13" s="84">
        <f>IFERROR('1.34 Spirits price'!S13/'1.34 Spirits price'!$B13,"")</f>
        <v>0.73624533223354749</v>
      </c>
      <c r="T13" s="84">
        <f>IFERROR('1.34 Spirits price'!T13/'1.34 Spirits price'!$B13,"")</f>
        <v>3.3389397661823907</v>
      </c>
      <c r="U13" s="84">
        <f>IFERROR('1.34 Spirits price'!U13/'1.34 Spirits price'!$B13,"")</f>
        <v>3.2339300226065069</v>
      </c>
      <c r="V13" s="84">
        <f>IFERROR('1.34 Spirits price'!V13/'1.34 Spirits price'!$B13,"")</f>
        <v>3.917027656555903</v>
      </c>
      <c r="W13" s="84">
        <f>IFERROR('1.34 Spirits price'!W13/'1.34 Spirits price'!$B13,"")</f>
        <v>0.55338281577229165</v>
      </c>
      <c r="X13" s="84">
        <f>IFERROR('1.34 Spirits price'!X13/'1.34 Spirits price'!$B13,"")</f>
        <v>0.21483001784061959</v>
      </c>
      <c r="Y13" s="84">
        <f>IFERROR('1.34 Spirits price'!Y13/'1.34 Spirits price'!$B13,"")</f>
        <v>1.3441323469440369</v>
      </c>
      <c r="Z13" s="84">
        <f>IFERROR('1.34 Spirits price'!Z13/'1.34 Spirits price'!$B13,"")</f>
        <v>0.59626569707894306</v>
      </c>
      <c r="AA13" s="84">
        <f>IFERROR('1.34 Spirits price'!AA13/'1.34 Spirits price'!$B13,"")</f>
        <v>2.1370912502492385</v>
      </c>
      <c r="AB13" s="84">
        <f>IFERROR('1.34 Spirits price'!AB13/'1.34 Spirits price'!$B13,"")</f>
        <v>1.0509018285753422</v>
      </c>
      <c r="AC13" s="84">
        <f>IFERROR('1.34 Spirits price'!AC13/'1.34 Spirits price'!$B13,"")</f>
        <v>1.2106316323373125</v>
      </c>
      <c r="AD13" s="84">
        <f>IFERROR('1.34 Spirits price'!AD13/'1.34 Spirits price'!$B13,"")</f>
        <v>0.62893569845849906</v>
      </c>
      <c r="AE13" s="84">
        <f>IFERROR('1.34 Spirits price'!AE13/'1.34 Spirits price'!$B13,"")</f>
        <v>1.2003023239881285</v>
      </c>
      <c r="AF13" s="84">
        <f>IFERROR('1.34 Spirits price'!AF13/'1.34 Spirits price'!$B13,"")</f>
        <v>1.5962065495749296</v>
      </c>
      <c r="AG13" s="84">
        <f>IFERROR('1.34 Spirits price'!AG13/'1.34 Spirits price'!$B13,"")</f>
        <v>0.85672184114449168</v>
      </c>
      <c r="AH13" s="84">
        <f>IFERROR('1.34 Spirits price'!AH13/'1.34 Spirits price'!$B13,"")</f>
        <v>1.3784622017781292</v>
      </c>
      <c r="AI13" s="84">
        <f>IFERROR('1.34 Spirits price'!AI13/'1.34 Spirits price'!$B13,"")</f>
        <v>0.73326681729346688</v>
      </c>
      <c r="AJ13" s="84">
        <f>IFERROR('1.34 Spirits price'!AJ13/'1.34 Spirits price'!$B13,"")</f>
        <v>0.76108513267189626</v>
      </c>
      <c r="AK13" s="84">
        <f>IFERROR('1.34 Spirits price'!AK13/'1.34 Spirits price'!$B13,"")</f>
        <v>0.47928700972715005</v>
      </c>
      <c r="AL13" s="84">
        <f>IFERROR('1.34 Spirits price'!AL13/'1.34 Spirits price'!$B13,"")</f>
        <v>1.1648966960991116</v>
      </c>
      <c r="AM13" s="84">
        <f>IFERROR('1.34 Spirits price'!AM13/'1.34 Spirits price'!$B13,"")</f>
        <v>1.0248858723149195</v>
      </c>
      <c r="AN13" s="84">
        <f>IFERROR('1.34 Spirits price'!AN13/'1.34 Spirits price'!$B13,"")</f>
        <v>2.7205500597422767</v>
      </c>
      <c r="AO13" s="84">
        <f>IFERROR('1.34 Spirits price'!AO13/'1.34 Spirits price'!$B13,"")</f>
        <v>0.3812536955168554</v>
      </c>
      <c r="AP13" s="84">
        <f>IFERROR('1.34 Spirits price'!AP13/'1.34 Spirits price'!$B13,"")</f>
        <v>0.82279015687645585</v>
      </c>
      <c r="AQ13" s="84">
        <f>IFERROR('1.34 Spirits price'!AQ13/'1.34 Spirits price'!$B13,"")</f>
        <v>1.0428297850850838</v>
      </c>
      <c r="AR13" s="84">
        <f>IFERROR('1.34 Spirits price'!AR13/'1.34 Spirits price'!$B13,"")</f>
        <v>1.0441192677417523</v>
      </c>
      <c r="AS13" s="84">
        <f>IFERROR('1.34 Spirits price'!AS13/'1.34 Spirits price'!$B13,"")</f>
        <v>0.55568912398237091</v>
      </c>
      <c r="AT13" s="84">
        <f>IFERROR('1.34 Spirits price'!AT13/'1.34 Spirits price'!$B13,"")</f>
        <v>1.1296884862371921</v>
      </c>
      <c r="AU13" s="84">
        <f>IFERROR('1.34 Spirits price'!AU13/'1.34 Spirits price'!$B13,"")</f>
        <v>1.1460277111142001</v>
      </c>
      <c r="AV13" s="84">
        <f>IFERROR('1.34 Spirits price'!AV13/'1.34 Spirits price'!$B13,"")</f>
        <v>0.83887765991522023</v>
      </c>
      <c r="AW13" s="84">
        <f>IFERROR('1.34 Spirits price'!AW13/'1.34 Spirits price'!$B13,"")</f>
        <v>0.52313324064900868</v>
      </c>
      <c r="AX13" s="84">
        <f>IFERROR('1.34 Spirits price'!AX13/'1.34 Spirits price'!$B13,"")</f>
        <v>0.52796158906061175</v>
      </c>
      <c r="AY13" s="84">
        <f>IFERROR('1.34 Spirits price'!AY13/'1.34 Spirits price'!$B13,"")</f>
        <v>0.44962451817234395</v>
      </c>
      <c r="AZ13" s="84">
        <f>IFERROR('1.34 Spirits price'!AZ13/'1.34 Spirits price'!$B13,"")</f>
        <v>1.3473709617449923</v>
      </c>
      <c r="BA13" s="84">
        <f>IFERROR('1.34 Spirits price'!BA13/'1.34 Spirits price'!$B13,"")</f>
        <v>1.1206490627078711</v>
      </c>
      <c r="BB13" s="84">
        <f>IFERROR('1.34 Spirits price'!BB13/'1.34 Spirits price'!$B13,"")</f>
        <v>1.136902065941054</v>
      </c>
      <c r="BC13" s="84">
        <f>IFERROR('1.34 Spirits price'!BC13/'1.34 Spirits price'!$B13,"")</f>
        <v>1.4155172163790539</v>
      </c>
      <c r="BD13" s="84">
        <f>IFERROR('1.34 Spirits price'!BD13/'1.34 Spirits price'!$B13,"")</f>
        <v>1.4004975284030958</v>
      </c>
      <c r="BE13" s="84">
        <f>IFERROR('1.34 Spirits price'!BE13/'1.34 Spirits price'!$B13,"")</f>
        <v>3.6096393655734045</v>
      </c>
      <c r="BF13" s="84">
        <f>IFERROR('1.34 Spirits price'!BF13/'1.34 Spirits price'!$B13,"")</f>
        <v>1.5028191276826064</v>
      </c>
      <c r="BG13" s="84">
        <f>IFERROR('1.34 Spirits price'!BG13/'1.34 Spirits price'!$B13,"")</f>
        <v>6.1660012333922625</v>
      </c>
      <c r="BH13" s="84" t="str">
        <f>IFERROR('1.34 Spirits price'!BH13/'1.34 Spirits price'!$B13,"")</f>
        <v/>
      </c>
      <c r="BI13" s="84">
        <f>IFERROR('1.34 Spirits price'!BI13/'1.34 Spirits price'!$B13,"")</f>
        <v>2.5171783735579791</v>
      </c>
      <c r="BJ13" s="84">
        <f>IFERROR('1.34 Spirits price'!BJ13/'1.34 Spirits price'!$B13,"")</f>
        <v>0.43862248521449693</v>
      </c>
      <c r="BK13" s="84">
        <f>IFERROR('1.34 Spirits price'!BK13/'1.34 Spirits price'!$B13,"")</f>
        <v>1.4296564373953669</v>
      </c>
      <c r="BL13" s="84">
        <f>IFERROR('1.34 Spirits price'!BL13/'1.34 Spirits price'!$B13,"")</f>
        <v>0.60834208597307593</v>
      </c>
      <c r="BM13" s="84" t="str">
        <f>IFERROR('1.34 Spirits price'!BM13/'1.34 Spirits price'!$B13,"")</f>
        <v/>
      </c>
      <c r="BN13" s="84">
        <f>IFERROR('1.34 Spirits price'!BN13/'1.34 Spirits price'!$B13,"")</f>
        <v>1.3927498417073094</v>
      </c>
      <c r="BO13" s="84">
        <f>IFERROR('1.34 Spirits price'!BO13/'1.34 Spirits price'!$B13,"")</f>
        <v>3.8021850731211395</v>
      </c>
      <c r="BP13" s="84">
        <f>IFERROR('1.34 Spirits price'!BP13/'1.34 Spirits price'!$B13,"")</f>
        <v>9.2534825517507855</v>
      </c>
      <c r="BQ13" s="84">
        <f>IFERROR('1.34 Spirits price'!BQ13/'1.34 Spirits price'!$B13,"")</f>
        <v>1.4135388531838868</v>
      </c>
      <c r="BR13" s="84">
        <f>IFERROR('1.34 Spirits price'!BR13/'1.34 Spirits price'!$B13,"")</f>
        <v>2.3357565638948024</v>
      </c>
      <c r="BS13" s="84">
        <f>IFERROR('1.34 Spirits price'!BS13/'1.34 Spirits price'!$B13,"")</f>
        <v>1.3319564997725544</v>
      </c>
      <c r="BT13" s="84">
        <f>IFERROR('1.34 Spirits price'!BT13/'1.34 Spirits price'!$B13,"")</f>
        <v>2.2306399129954828</v>
      </c>
      <c r="BU13" s="84">
        <f>IFERROR('1.34 Spirits price'!BU13/'1.34 Spirits price'!$B13,"")</f>
        <v>2.4362722362153368</v>
      </c>
      <c r="BV13" s="84">
        <f>IFERROR('1.34 Spirits price'!BV13/'1.34 Spirits price'!$B13,"")</f>
        <v>1.693087389251422</v>
      </c>
      <c r="BW13" s="84">
        <f>IFERROR('1.34 Spirits price'!BW13/'1.34 Spirits price'!$B13,"")</f>
        <v>3.0552749446191476</v>
      </c>
      <c r="BX13" s="84">
        <f>IFERROR('1.34 Spirits price'!BX13/'1.34 Spirits price'!$B13,"")</f>
        <v>2.2734020383195017</v>
      </c>
      <c r="BY13" s="84">
        <f>IFERROR('1.34 Spirits price'!BY13/'1.34 Spirits price'!$B13,"")</f>
        <v>2.1975717715396659</v>
      </c>
      <c r="BZ13" s="84">
        <f>IFERROR('1.34 Spirits price'!BZ13/'1.34 Spirits price'!$B13,"")</f>
        <v>1.7230594223395217</v>
      </c>
      <c r="CA13" s="84">
        <f>IFERROR('1.34 Spirits price'!CA13/'1.34 Spirits price'!$B13,"")</f>
        <v>3.4916879152011058</v>
      </c>
      <c r="CB13" s="84">
        <f>IFERROR('1.34 Spirits price'!CB13/'1.34 Spirits price'!$B13,"")</f>
        <v>3.4596632183284992</v>
      </c>
      <c r="CC13" s="84">
        <f>IFERROR('1.34 Spirits price'!CC13/'1.34 Spirits price'!$B13,"")</f>
        <v>3.2967782978898685</v>
      </c>
      <c r="CD13" s="84">
        <f>IFERROR('1.34 Spirits price'!CD13/'1.34 Spirits price'!$B13,"")</f>
        <v>2.0061009029175576</v>
      </c>
      <c r="CE13" s="84">
        <f>IFERROR('1.34 Spirits price'!CE13/'1.34 Spirits price'!$B13,"")</f>
        <v>4.6890244707763431</v>
      </c>
      <c r="CF13" s="84">
        <f>IFERROR('1.34 Spirits price'!CF13/'1.34 Spirits price'!$B13,"")</f>
        <v>1.9505885744427001</v>
      </c>
      <c r="CG13" s="84">
        <f>IFERROR('1.34 Spirits price'!CG13/'1.34 Spirits price'!$B13,"")</f>
        <v>2.3185273876416064</v>
      </c>
      <c r="CH13" s="84">
        <f>IFERROR('1.34 Spirits price'!CH13/'1.34 Spirits price'!$B13,"")</f>
        <v>3.1272007002511222</v>
      </c>
      <c r="CI13" s="84">
        <f>IFERROR('1.34 Spirits price'!CI13/'1.34 Spirits price'!$B13,"")</f>
        <v>3.0070411795311971</v>
      </c>
      <c r="CJ13" s="84">
        <f>IFERROR('1.34 Spirits price'!CJ13/'1.34 Spirits price'!$B13,"")</f>
        <v>2.2794591981666921</v>
      </c>
      <c r="CK13" s="84">
        <f>IFERROR('1.34 Spirits price'!CK13/'1.34 Spirits price'!$B13,"")</f>
        <v>2.0828115895889225</v>
      </c>
      <c r="CL13" s="84">
        <f>IFERROR('1.34 Spirits price'!CL13/'1.34 Spirits price'!$B13,"")</f>
        <v>1.9348642333603381</v>
      </c>
      <c r="CM13" s="84">
        <f>IFERROR('1.34 Spirits price'!CM13/'1.34 Spirits price'!$B13,"")</f>
        <v>0.87178420328666129</v>
      </c>
      <c r="CN13" s="84">
        <f>IFERROR('1.34 Spirits price'!CN13/'1.34 Spirits price'!$B13,"")</f>
        <v>1.208971516308978</v>
      </c>
      <c r="CO13" s="84">
        <f>IFERROR('1.34 Spirits price'!CO13/'1.34 Spirits price'!$B13,"")</f>
        <v>0.60723396117102968</v>
      </c>
      <c r="CP13" s="84">
        <f>IFERROR('1.34 Spirits price'!CP13/'1.34 Spirits price'!$B13,"")</f>
        <v>0.40790409089731933</v>
      </c>
      <c r="CR13" s="88"/>
    </row>
    <row r="14" spans="1:96" x14ac:dyDescent="0.25">
      <c r="A14" s="78" t="s">
        <v>35</v>
      </c>
      <c r="B14" s="84">
        <f>IFERROR('1.34 Spirits price'!B14/'1.34 Spirits price'!$B14,"")</f>
        <v>1</v>
      </c>
      <c r="C14" s="84">
        <f>IFERROR('1.34 Spirits price'!C14/'1.34 Spirits price'!$B14,"")</f>
        <v>0.83589199131256398</v>
      </c>
      <c r="D14" s="84">
        <f>IFERROR('1.34 Spirits price'!D14/'1.34 Spirits price'!$B14,"")</f>
        <v>1.0580260038186722</v>
      </c>
      <c r="E14" s="84">
        <f>IFERROR('1.34 Spirits price'!E14/'1.34 Spirits price'!$B14,"")</f>
        <v>1.2252816364576786</v>
      </c>
      <c r="F14" s="84">
        <f>IFERROR('1.34 Spirits price'!F14/'1.34 Spirits price'!$B14,"")</f>
        <v>3.7334225993010368</v>
      </c>
      <c r="G14" s="84">
        <f>IFERROR('1.34 Spirits price'!G14/'1.34 Spirits price'!$B14,"")</f>
        <v>0.52727226421392326</v>
      </c>
      <c r="H14" s="84">
        <f>IFERROR('1.34 Spirits price'!H14/'1.34 Spirits price'!$B14,"")</f>
        <v>1.4335913240844347</v>
      </c>
      <c r="I14" s="84">
        <f>IFERROR('1.34 Spirits price'!I14/'1.34 Spirits price'!$B14,"")</f>
        <v>1.1880413392287608</v>
      </c>
      <c r="J14" s="84">
        <f>IFERROR('1.34 Spirits price'!J14/'1.34 Spirits price'!$B14,"")</f>
        <v>0.83564942068181591</v>
      </c>
      <c r="K14" s="84">
        <f>IFERROR('1.34 Spirits price'!K14/'1.34 Spirits price'!$B14,"")</f>
        <v>2.7334881763722305</v>
      </c>
      <c r="L14" s="84">
        <f>IFERROR('1.34 Spirits price'!L14/'1.34 Spirits price'!$B14,"")</f>
        <v>0.60887361854372613</v>
      </c>
      <c r="M14" s="84">
        <f>IFERROR('1.34 Spirits price'!M14/'1.34 Spirits price'!$B14,"")</f>
        <v>0.10952479647251198</v>
      </c>
      <c r="N14" s="84">
        <f>IFERROR('1.34 Spirits price'!N14/'1.34 Spirits price'!$B14,"")</f>
        <v>8.7185977230273579</v>
      </c>
      <c r="O14" s="84">
        <f>IFERROR('1.34 Spirits price'!O14/'1.34 Spirits price'!$B14,"")</f>
        <v>0.33899367639955752</v>
      </c>
      <c r="P14" s="84">
        <f>IFERROR('1.34 Spirits price'!P14/'1.34 Spirits price'!$B14,"")</f>
        <v>2.0568840893154143</v>
      </c>
      <c r="Q14" s="84">
        <f>IFERROR('1.34 Spirits price'!Q14/'1.34 Spirits price'!$B14,"")</f>
        <v>0.28834405400276414</v>
      </c>
      <c r="R14" s="84">
        <f>IFERROR('1.34 Spirits price'!R14/'1.34 Spirits price'!$B14,"")</f>
        <v>0.86150832185821091</v>
      </c>
      <c r="S14" s="84">
        <f>IFERROR('1.34 Spirits price'!S14/'1.34 Spirits price'!$B14,"")</f>
        <v>0.75852942377501231</v>
      </c>
      <c r="T14" s="84">
        <f>IFERROR('1.34 Spirits price'!T14/'1.34 Spirits price'!$B14,"")</f>
        <v>3.4862523175985887</v>
      </c>
      <c r="U14" s="84">
        <f>IFERROR('1.34 Spirits price'!U14/'1.34 Spirits price'!$B14,"")</f>
        <v>3.3825670397585594</v>
      </c>
      <c r="V14" s="84">
        <f>IFERROR('1.34 Spirits price'!V14/'1.34 Spirits price'!$B14,"")</f>
        <v>4.1368774360447738</v>
      </c>
      <c r="W14" s="84">
        <f>IFERROR('1.34 Spirits price'!W14/'1.34 Spirits price'!$B14,"")</f>
        <v>0.57519180916316914</v>
      </c>
      <c r="X14" s="84">
        <f>IFERROR('1.34 Spirits price'!X14/'1.34 Spirits price'!$B14,"")</f>
        <v>0.28514015590783509</v>
      </c>
      <c r="Y14" s="84">
        <f>IFERROR('1.34 Spirits price'!Y14/'1.34 Spirits price'!$B14,"")</f>
        <v>1.28268697418081</v>
      </c>
      <c r="Z14" s="84">
        <f>IFERROR('1.34 Spirits price'!Z14/'1.34 Spirits price'!$B14,"")</f>
        <v>0.58741944285936432</v>
      </c>
      <c r="AA14" s="84">
        <f>IFERROR('1.34 Spirits price'!AA14/'1.34 Spirits price'!$B14,"")</f>
        <v>2.0672777592343556</v>
      </c>
      <c r="AB14" s="84">
        <f>IFERROR('1.34 Spirits price'!AB14/'1.34 Spirits price'!$B14,"")</f>
        <v>0.97690628097722076</v>
      </c>
      <c r="AC14" s="84">
        <f>IFERROR('1.34 Spirits price'!AC14/'1.34 Spirits price'!$B14,"")</f>
        <v>1.1758670411029633</v>
      </c>
      <c r="AD14" s="84">
        <f>IFERROR('1.34 Spirits price'!AD14/'1.34 Spirits price'!$B14,"")</f>
        <v>0.77222533319815878</v>
      </c>
      <c r="AE14" s="84">
        <f>IFERROR('1.34 Spirits price'!AE14/'1.34 Spirits price'!$B14,"")</f>
        <v>1.1623513279868372</v>
      </c>
      <c r="AF14" s="84">
        <f>IFERROR('1.34 Spirits price'!AF14/'1.34 Spirits price'!$B14,"")</f>
        <v>1.4696727237018405</v>
      </c>
      <c r="AG14" s="84">
        <f>IFERROR('1.34 Spirits price'!AG14/'1.34 Spirits price'!$B14,"")</f>
        <v>0.85272261392169946</v>
      </c>
      <c r="AH14" s="84">
        <f>IFERROR('1.34 Spirits price'!AH14/'1.34 Spirits price'!$B14,"")</f>
        <v>1.3100984384891461</v>
      </c>
      <c r="AI14" s="84">
        <f>IFERROR('1.34 Spirits price'!AI14/'1.34 Spirits price'!$B14,"")</f>
        <v>0.7086964361365935</v>
      </c>
      <c r="AJ14" s="84">
        <f>IFERROR('1.34 Spirits price'!AJ14/'1.34 Spirits price'!$B14,"")</f>
        <v>0.70245076163485276</v>
      </c>
      <c r="AK14" s="84">
        <f>IFERROR('1.34 Spirits price'!AK14/'1.34 Spirits price'!$B14,"")</f>
        <v>0.51073552641438558</v>
      </c>
      <c r="AL14" s="84">
        <f>IFERROR('1.34 Spirits price'!AL14/'1.34 Spirits price'!$B14,"")</f>
        <v>1.0446185636586953</v>
      </c>
      <c r="AM14" s="84">
        <f>IFERROR('1.34 Spirits price'!AM14/'1.34 Spirits price'!$B14,"")</f>
        <v>0.98204396808770367</v>
      </c>
      <c r="AN14" s="84">
        <f>IFERROR('1.34 Spirits price'!AN14/'1.34 Spirits price'!$B14,"")</f>
        <v>2.5841461588231458</v>
      </c>
      <c r="AO14" s="84">
        <f>IFERROR('1.34 Spirits price'!AO14/'1.34 Spirits price'!$B14,"")</f>
        <v>0.44744053897690683</v>
      </c>
      <c r="AP14" s="84">
        <f>IFERROR('1.34 Spirits price'!AP14/'1.34 Spirits price'!$B14,"")</f>
        <v>0.87060829989780653</v>
      </c>
      <c r="AQ14" s="84">
        <f>IFERROR('1.34 Spirits price'!AQ14/'1.34 Spirits price'!$B14,"")</f>
        <v>1.1675188292788123</v>
      </c>
      <c r="AR14" s="84">
        <f>IFERROR('1.34 Spirits price'!AR14/'1.34 Spirits price'!$B14,"")</f>
        <v>1.1675533545551737</v>
      </c>
      <c r="AS14" s="84">
        <f>IFERROR('1.34 Spirits price'!AS14/'1.34 Spirits price'!$B14,"")</f>
        <v>0.5344277816168681</v>
      </c>
      <c r="AT14" s="84">
        <f>IFERROR('1.34 Spirits price'!AT14/'1.34 Spirits price'!$B14,"")</f>
        <v>1.1142200289700495</v>
      </c>
      <c r="AU14" s="84">
        <f>IFERROR('1.34 Spirits price'!AU14/'1.34 Spirits price'!$B14,"")</f>
        <v>1.2268330247980295</v>
      </c>
      <c r="AV14" s="84">
        <f>IFERROR('1.34 Spirits price'!AV14/'1.34 Spirits price'!$B14,"")</f>
        <v>0.90944456357086711</v>
      </c>
      <c r="AW14" s="84">
        <f>IFERROR('1.34 Spirits price'!AW14/'1.34 Spirits price'!$B14,"")</f>
        <v>0.5269541143103299</v>
      </c>
      <c r="AX14" s="84">
        <f>IFERROR('1.34 Spirits price'!AX14/'1.34 Spirits price'!$B14,"")</f>
        <v>0.67065518731451823</v>
      </c>
      <c r="AY14" s="84">
        <f>IFERROR('1.34 Spirits price'!AY14/'1.34 Spirits price'!$B14,"")</f>
        <v>0.48860228648570614</v>
      </c>
      <c r="AZ14" s="84">
        <f>IFERROR('1.34 Spirits price'!AZ14/'1.34 Spirits price'!$B14,"")</f>
        <v>1.3829228943803196</v>
      </c>
      <c r="BA14" s="84">
        <f>IFERROR('1.34 Spirits price'!BA14/'1.34 Spirits price'!$B14,"")</f>
        <v>1.2294144850332349</v>
      </c>
      <c r="BB14" s="84">
        <f>IFERROR('1.34 Spirits price'!BB14/'1.34 Spirits price'!$B14,"")</f>
        <v>1.1617117301058748</v>
      </c>
      <c r="BC14" s="84">
        <f>IFERROR('1.34 Spirits price'!BC14/'1.34 Spirits price'!$B14,"")</f>
        <v>1.825090793166855</v>
      </c>
      <c r="BD14" s="84">
        <f>IFERROR('1.34 Spirits price'!BD14/'1.34 Spirits price'!$B14,"")</f>
        <v>1.4059337043056104</v>
      </c>
      <c r="BE14" s="84">
        <f>IFERROR('1.34 Spirits price'!BE14/'1.34 Spirits price'!$B14,"")</f>
        <v>3.8787504588711443</v>
      </c>
      <c r="BF14" s="84">
        <f>IFERROR('1.34 Spirits price'!BF14/'1.34 Spirits price'!$B14,"")</f>
        <v>1.5258449026516656</v>
      </c>
      <c r="BG14" s="84">
        <f>IFERROR('1.34 Spirits price'!BG14/'1.34 Spirits price'!$B14,"")</f>
        <v>6.6582608286329243</v>
      </c>
      <c r="BH14" s="84" t="str">
        <f>IFERROR('1.34 Spirits price'!BH14/'1.34 Spirits price'!$B14,"")</f>
        <v/>
      </c>
      <c r="BI14" s="84">
        <f>IFERROR('1.34 Spirits price'!BI14/'1.34 Spirits price'!$B14,"")</f>
        <v>2.4492436044500323</v>
      </c>
      <c r="BJ14" s="84">
        <f>IFERROR('1.34 Spirits price'!BJ14/'1.34 Spirits price'!$B14,"")</f>
        <v>0.50844518870801148</v>
      </c>
      <c r="BK14" s="84">
        <f>IFERROR('1.34 Spirits price'!BK14/'1.34 Spirits price'!$B14,"")</f>
        <v>1.4552748575083563</v>
      </c>
      <c r="BL14" s="84">
        <f>IFERROR('1.34 Spirits price'!BL14/'1.34 Spirits price'!$B14,"")</f>
        <v>0.62537701561183778</v>
      </c>
      <c r="BM14" s="84" t="str">
        <f>IFERROR('1.34 Spirits price'!BM14/'1.34 Spirits price'!$B14,"")</f>
        <v/>
      </c>
      <c r="BN14" s="84">
        <f>IFERROR('1.34 Spirits price'!BN14/'1.34 Spirits price'!$B14,"")</f>
        <v>1.3375471738444153</v>
      </c>
      <c r="BO14" s="84">
        <f>IFERROR('1.34 Spirits price'!BO14/'1.34 Spirits price'!$B14,"")</f>
        <v>3.7134599812282194</v>
      </c>
      <c r="BP14" s="84">
        <f>IFERROR('1.34 Spirits price'!BP14/'1.34 Spirits price'!$B14,"")</f>
        <v>9.8815638396911254</v>
      </c>
      <c r="BQ14" s="84">
        <f>IFERROR('1.34 Spirits price'!BQ14/'1.34 Spirits price'!$B14,"")</f>
        <v>1.4580852246080001</v>
      </c>
      <c r="BR14" s="84">
        <f>IFERROR('1.34 Spirits price'!BR14/'1.34 Spirits price'!$B14,"")</f>
        <v>2.4141418281358806</v>
      </c>
      <c r="BS14" s="84">
        <f>IFERROR('1.34 Spirits price'!BS14/'1.34 Spirits price'!$B14,"")</f>
        <v>1.3749203746062131</v>
      </c>
      <c r="BT14" s="84">
        <f>IFERROR('1.34 Spirits price'!BT14/'1.34 Spirits price'!$B14,"")</f>
        <v>2.1701893623371564</v>
      </c>
      <c r="BU14" s="84">
        <f>IFERROR('1.34 Spirits price'!BU14/'1.34 Spirits price'!$B14,"")</f>
        <v>2.386310238705057</v>
      </c>
      <c r="BV14" s="84">
        <f>IFERROR('1.34 Spirits price'!BV14/'1.34 Spirits price'!$B14,"")</f>
        <v>1.6468015733921635</v>
      </c>
      <c r="BW14" s="84">
        <f>IFERROR('1.34 Spirits price'!BW14/'1.34 Spirits price'!$B14,"")</f>
        <v>2.901996210587737</v>
      </c>
      <c r="BX14" s="84">
        <f>IFERROR('1.34 Spirits price'!BX14/'1.34 Spirits price'!$B14,"")</f>
        <v>2.268830800811084</v>
      </c>
      <c r="BY14" s="84">
        <f>IFERROR('1.34 Spirits price'!BY14/'1.34 Spirits price'!$B14,"")</f>
        <v>2.1614473748911882</v>
      </c>
      <c r="BZ14" s="84">
        <f>IFERROR('1.34 Spirits price'!BZ14/'1.34 Spirits price'!$B14,"")</f>
        <v>1.6527948123928631</v>
      </c>
      <c r="CA14" s="84">
        <f>IFERROR('1.34 Spirits price'!CA14/'1.34 Spirits price'!$B14,"")</f>
        <v>3.3251034723948765</v>
      </c>
      <c r="CB14" s="84">
        <f>IFERROR('1.34 Spirits price'!CB14/'1.34 Spirits price'!$B14,"")</f>
        <v>3.2219665569526574</v>
      </c>
      <c r="CC14" s="84">
        <f>IFERROR('1.34 Spirits price'!CC14/'1.34 Spirits price'!$B14,"")</f>
        <v>3.1364612662751723</v>
      </c>
      <c r="CD14" s="84">
        <f>IFERROR('1.34 Spirits price'!CD14/'1.34 Spirits price'!$B14,"")</f>
        <v>1.9117493045817362</v>
      </c>
      <c r="CE14" s="84">
        <f>IFERROR('1.34 Spirits price'!CE14/'1.34 Spirits price'!$B14,"")</f>
        <v>4.6876701614887102</v>
      </c>
      <c r="CF14" s="84">
        <f>IFERROR('1.34 Spirits price'!CF14/'1.34 Spirits price'!$B14,"")</f>
        <v>1.8505346953501323</v>
      </c>
      <c r="CG14" s="84">
        <f>IFERROR('1.34 Spirits price'!CG14/'1.34 Spirits price'!$B14,"")</f>
        <v>2.0987063693015662</v>
      </c>
      <c r="CH14" s="84">
        <f>IFERROR('1.34 Spirits price'!CH14/'1.34 Spirits price'!$B14,"")</f>
        <v>3.1499253788333821</v>
      </c>
      <c r="CI14" s="84">
        <f>IFERROR('1.34 Spirits price'!CI14/'1.34 Spirits price'!$B14,"")</f>
        <v>2.8984616854202545</v>
      </c>
      <c r="CJ14" s="84">
        <f>IFERROR('1.34 Spirits price'!CJ14/'1.34 Spirits price'!$B14,"")</f>
        <v>2.5388939521306924</v>
      </c>
      <c r="CK14" s="84">
        <f>IFERROR('1.34 Spirits price'!CK14/'1.34 Spirits price'!$B14,"")</f>
        <v>2.1573363373284735</v>
      </c>
      <c r="CL14" s="84">
        <f>IFERROR('1.34 Spirits price'!CL14/'1.34 Spirits price'!$B14,"")</f>
        <v>1.7486995294486234</v>
      </c>
      <c r="CM14" s="84">
        <f>IFERROR('1.34 Spirits price'!CM14/'1.34 Spirits price'!$B14,"")</f>
        <v>0.96870325113692346</v>
      </c>
      <c r="CN14" s="84">
        <f>IFERROR('1.34 Spirits price'!CN14/'1.34 Spirits price'!$B14,"")</f>
        <v>1.3975899810369654</v>
      </c>
      <c r="CO14" s="84">
        <f>IFERROR('1.34 Spirits price'!CO14/'1.34 Spirits price'!$B14,"")</f>
        <v>0.64857514922647141</v>
      </c>
      <c r="CP14" s="84">
        <f>IFERROR('1.34 Spirits price'!CP14/'1.34 Spirits price'!$B14,"")</f>
        <v>0.43478461865599749</v>
      </c>
      <c r="CR14" s="88"/>
    </row>
    <row r="15" spans="1:96" x14ac:dyDescent="0.25">
      <c r="A15" s="78" t="s">
        <v>36</v>
      </c>
      <c r="B15" s="84">
        <f>IFERROR('1.34 Spirits price'!B15/'1.34 Spirits price'!$B15,"")</f>
        <v>1</v>
      </c>
      <c r="C15" s="84">
        <f>IFERROR('1.34 Spirits price'!C15/'1.34 Spirits price'!$B15,"")</f>
        <v>0.77650914918835023</v>
      </c>
      <c r="D15" s="84">
        <f>IFERROR('1.34 Spirits price'!D15/'1.34 Spirits price'!$B15,"")</f>
        <v>1.0948699335586121</v>
      </c>
      <c r="E15" s="84">
        <f>IFERROR('1.34 Spirits price'!E15/'1.34 Spirits price'!$B15,"")</f>
        <v>1.0882676706498644</v>
      </c>
      <c r="F15" s="84">
        <f>IFERROR('1.34 Spirits price'!F15/'1.34 Spirits price'!$B15,"")</f>
        <v>3.775877166611938</v>
      </c>
      <c r="G15" s="84">
        <f>IFERROR('1.34 Spirits price'!G15/'1.34 Spirits price'!$B15,"")</f>
        <v>0.50662112994430908</v>
      </c>
      <c r="H15" s="84">
        <f>IFERROR('1.34 Spirits price'!H15/'1.34 Spirits price'!$B15,"")</f>
        <v>1.3953500839014004</v>
      </c>
      <c r="I15" s="84">
        <f>IFERROR('1.34 Spirits price'!I15/'1.34 Spirits price'!$B15,"")</f>
        <v>0.99113392946378343</v>
      </c>
      <c r="J15" s="84">
        <f>IFERROR('1.34 Spirits price'!J15/'1.34 Spirits price'!$B15,"")</f>
        <v>0.8919013986365304</v>
      </c>
      <c r="K15" s="84">
        <f>IFERROR('1.34 Spirits price'!K15/'1.34 Spirits price'!$B15,"")</f>
        <v>2.7079838032482555</v>
      </c>
      <c r="L15" s="84">
        <f>IFERROR('1.34 Spirits price'!L15/'1.34 Spirits price'!$B15,"")</f>
        <v>0.59863999064431972</v>
      </c>
      <c r="M15" s="84">
        <f>IFERROR('1.34 Spirits price'!M15/'1.34 Spirits price'!$B15,"")</f>
        <v>0.13185157266941164</v>
      </c>
      <c r="N15" s="84">
        <f>IFERROR('1.34 Spirits price'!N15/'1.34 Spirits price'!$B15,"")</f>
        <v>9.4529431080812323</v>
      </c>
      <c r="O15" s="84">
        <f>IFERROR('1.34 Spirits price'!O15/'1.34 Spirits price'!$B15,"")</f>
        <v>0.33904708505688075</v>
      </c>
      <c r="P15" s="84">
        <f>IFERROR('1.34 Spirits price'!P15/'1.34 Spirits price'!$B15,"")</f>
        <v>2.1063321811108837</v>
      </c>
      <c r="Q15" s="84">
        <f>IFERROR('1.34 Spirits price'!Q15/'1.34 Spirits price'!$B15,"")</f>
        <v>0.30601611178704569</v>
      </c>
      <c r="R15" s="84">
        <f>IFERROR('1.34 Spirits price'!R15/'1.34 Spirits price'!$B15,"")</f>
        <v>0.90821363822348655</v>
      </c>
      <c r="S15" s="84">
        <f>IFERROR('1.34 Spirits price'!S15/'1.34 Spirits price'!$B15,"")</f>
        <v>0.78413588783148069</v>
      </c>
      <c r="T15" s="84">
        <f>IFERROR('1.34 Spirits price'!T15/'1.34 Spirits price'!$B15,"")</f>
        <v>3.4277608766627408</v>
      </c>
      <c r="U15" s="84">
        <f>IFERROR('1.34 Spirits price'!U15/'1.34 Spirits price'!$B15,"")</f>
        <v>3.2944109098765932</v>
      </c>
      <c r="V15" s="84">
        <f>IFERROR('1.34 Spirits price'!V15/'1.34 Spirits price'!$B15,"")</f>
        <v>4.2745331657547743</v>
      </c>
      <c r="W15" s="84">
        <f>IFERROR('1.34 Spirits price'!W15/'1.34 Spirits price'!$B15,"")</f>
        <v>0.68993766304132587</v>
      </c>
      <c r="X15" s="84">
        <f>IFERROR('1.34 Spirits price'!X15/'1.34 Spirits price'!$B15,"")</f>
        <v>0.44104931496054628</v>
      </c>
      <c r="Y15" s="84">
        <f>IFERROR('1.34 Spirits price'!Y15/'1.34 Spirits price'!$B15,"")</f>
        <v>1.4455531557031436</v>
      </c>
      <c r="Z15" s="84">
        <f>IFERROR('1.34 Spirits price'!Z15/'1.34 Spirits price'!$B15,"")</f>
        <v>0.633357317766999</v>
      </c>
      <c r="AA15" s="84">
        <f>IFERROR('1.34 Spirits price'!AA15/'1.34 Spirits price'!$B15,"")</f>
        <v>2.2322391427345574</v>
      </c>
      <c r="AB15" s="84">
        <f>IFERROR('1.34 Spirits price'!AB15/'1.34 Spirits price'!$B15,"")</f>
        <v>0.96479891702562115</v>
      </c>
      <c r="AC15" s="84">
        <f>IFERROR('1.34 Spirits price'!AC15/'1.34 Spirits price'!$B15,"")</f>
        <v>1.2777173960522168</v>
      </c>
      <c r="AD15" s="84">
        <f>IFERROR('1.34 Spirits price'!AD15/'1.34 Spirits price'!$B15,"")</f>
        <v>0.85958562759184343</v>
      </c>
      <c r="AE15" s="84">
        <f>IFERROR('1.34 Spirits price'!AE15/'1.34 Spirits price'!$B15,"")</f>
        <v>1.2558930305916978</v>
      </c>
      <c r="AF15" s="84">
        <f>IFERROR('1.34 Spirits price'!AF15/'1.34 Spirits price'!$B15,"")</f>
        <v>1.5290255751620367</v>
      </c>
      <c r="AG15" s="84">
        <f>IFERROR('1.34 Spirits price'!AG15/'1.34 Spirits price'!$B15,"")</f>
        <v>0.90529452533418175</v>
      </c>
      <c r="AH15" s="84">
        <f>IFERROR('1.34 Spirits price'!AH15/'1.34 Spirits price'!$B15,"")</f>
        <v>1.4347250421772775</v>
      </c>
      <c r="AI15" s="84">
        <f>IFERROR('1.34 Spirits price'!AI15/'1.34 Spirits price'!$B15,"")</f>
        <v>0.77065666575925806</v>
      </c>
      <c r="AJ15" s="84">
        <f>IFERROR('1.34 Spirits price'!AJ15/'1.34 Spirits price'!$B15,"")</f>
        <v>0.76352899153998477</v>
      </c>
      <c r="AK15" s="84">
        <f>IFERROR('1.34 Spirits price'!AK15/'1.34 Spirits price'!$B15,"")</f>
        <v>0.65009894209280961</v>
      </c>
      <c r="AL15" s="84">
        <f>IFERROR('1.34 Spirits price'!AL15/'1.34 Spirits price'!$B15,"")</f>
        <v>1.2187498380559332</v>
      </c>
      <c r="AM15" s="84">
        <f>IFERROR('1.34 Spirits price'!AM15/'1.34 Spirits price'!$B15,"")</f>
        <v>1.0325828775859933</v>
      </c>
      <c r="AN15" s="84">
        <f>IFERROR('1.34 Spirits price'!AN15/'1.34 Spirits price'!$B15,"")</f>
        <v>2.6884659011365049</v>
      </c>
      <c r="AO15" s="84">
        <f>IFERROR('1.34 Spirits price'!AO15/'1.34 Spirits price'!$B15,"")</f>
        <v>0.48132430021891914</v>
      </c>
      <c r="AP15" s="84">
        <f>IFERROR('1.34 Spirits price'!AP15/'1.34 Spirits price'!$B15,"")</f>
        <v>0.92129462456401401</v>
      </c>
      <c r="AQ15" s="84">
        <f>IFERROR('1.34 Spirits price'!AQ15/'1.34 Spirits price'!$B15,"")</f>
        <v>1.2509271496563239</v>
      </c>
      <c r="AR15" s="84">
        <f>IFERROR('1.34 Spirits price'!AR15/'1.34 Spirits price'!$B15,"")</f>
        <v>1.2770406389568505</v>
      </c>
      <c r="AS15" s="84">
        <f>IFERROR('1.34 Spirits price'!AS15/'1.34 Spirits price'!$B15,"")</f>
        <v>0.55375755935385707</v>
      </c>
      <c r="AT15" s="84">
        <f>IFERROR('1.34 Spirits price'!AT15/'1.34 Spirits price'!$B15,"")</f>
        <v>1.1159124844410133</v>
      </c>
      <c r="AU15" s="84">
        <f>IFERROR('1.34 Spirits price'!AU15/'1.34 Spirits price'!$B15,"")</f>
        <v>1.2541056875820664</v>
      </c>
      <c r="AV15" s="84">
        <f>IFERROR('1.34 Spirits price'!AV15/'1.34 Spirits price'!$B15,"")</f>
        <v>0.95956194274808837</v>
      </c>
      <c r="AW15" s="84">
        <f>IFERROR('1.34 Spirits price'!AW15/'1.34 Spirits price'!$B15,"")</f>
        <v>0.55757660899312567</v>
      </c>
      <c r="AX15" s="84">
        <f>IFERROR('1.34 Spirits price'!AX15/'1.34 Spirits price'!$B15,"")</f>
        <v>0.72108468511315538</v>
      </c>
      <c r="AY15" s="84">
        <f>IFERROR('1.34 Spirits price'!AY15/'1.34 Spirits price'!$B15,"")</f>
        <v>0.52029693812771904</v>
      </c>
      <c r="AZ15" s="84">
        <f>IFERROR('1.34 Spirits price'!AZ15/'1.34 Spirits price'!$B15,"")</f>
        <v>1.5446253866014219</v>
      </c>
      <c r="BA15" s="84">
        <f>IFERROR('1.34 Spirits price'!BA15/'1.34 Spirits price'!$B15,"")</f>
        <v>1.2854244650912159</v>
      </c>
      <c r="BB15" s="84">
        <f>IFERROR('1.34 Spirits price'!BB15/'1.34 Spirits price'!$B15,"")</f>
        <v>1.2954361272763619</v>
      </c>
      <c r="BC15" s="84">
        <f>IFERROR('1.34 Spirits price'!BC15/'1.34 Spirits price'!$B15,"")</f>
        <v>1.8179049095738693</v>
      </c>
      <c r="BD15" s="84">
        <f>IFERROR('1.34 Spirits price'!BD15/'1.34 Spirits price'!$B15,"")</f>
        <v>1.4301446219040685</v>
      </c>
      <c r="BE15" s="84">
        <f>IFERROR('1.34 Spirits price'!BE15/'1.34 Spirits price'!$B15,"")</f>
        <v>3.8567771631221772</v>
      </c>
      <c r="BF15" s="84">
        <f>IFERROR('1.34 Spirits price'!BF15/'1.34 Spirits price'!$B15,"")</f>
        <v>1.5822580889672053</v>
      </c>
      <c r="BG15" s="84">
        <f>IFERROR('1.34 Spirits price'!BG15/'1.34 Spirits price'!$B15,"")</f>
        <v>6.9423676434411021</v>
      </c>
      <c r="BH15" s="84" t="str">
        <f>IFERROR('1.34 Spirits price'!BH15/'1.34 Spirits price'!$B15,"")</f>
        <v/>
      </c>
      <c r="BI15" s="84">
        <f>IFERROR('1.34 Spirits price'!BI15/'1.34 Spirits price'!$B15,"")</f>
        <v>3.0201577371554755</v>
      </c>
      <c r="BJ15" s="84">
        <f>IFERROR('1.34 Spirits price'!BJ15/'1.34 Spirits price'!$B15,"")</f>
        <v>0.5171100965696499</v>
      </c>
      <c r="BK15" s="84">
        <f>IFERROR('1.34 Spirits price'!BK15/'1.34 Spirits price'!$B15,"")</f>
        <v>1.5562405384119986</v>
      </c>
      <c r="BL15" s="84">
        <f>IFERROR('1.34 Spirits price'!BL15/'1.34 Spirits price'!$B15,"")</f>
        <v>0.67092006541910321</v>
      </c>
      <c r="BM15" s="84" t="str">
        <f>IFERROR('1.34 Spirits price'!BM15/'1.34 Spirits price'!$B15,"")</f>
        <v/>
      </c>
      <c r="BN15" s="84">
        <f>IFERROR('1.34 Spirits price'!BN15/'1.34 Spirits price'!$B15,"")</f>
        <v>1.2463353185281496</v>
      </c>
      <c r="BO15" s="84">
        <f>IFERROR('1.34 Spirits price'!BO15/'1.34 Spirits price'!$B15,"")</f>
        <v>3.9816520307971026</v>
      </c>
      <c r="BP15" s="84">
        <f>IFERROR('1.34 Spirits price'!BP15/'1.34 Spirits price'!$B15,"")</f>
        <v>10.32073906351137</v>
      </c>
      <c r="BQ15" s="84">
        <f>IFERROR('1.34 Spirits price'!BQ15/'1.34 Spirits price'!$B15,"")</f>
        <v>1.4864255589948743</v>
      </c>
      <c r="BR15" s="84">
        <f>IFERROR('1.34 Spirits price'!BR15/'1.34 Spirits price'!$B15,"")</f>
        <v>2.424393592978296</v>
      </c>
      <c r="BS15" s="84">
        <f>IFERROR('1.34 Spirits price'!BS15/'1.34 Spirits price'!$B15,"")</f>
        <v>1.406250697998781</v>
      </c>
      <c r="BT15" s="84">
        <f>IFERROR('1.34 Spirits price'!BT15/'1.34 Spirits price'!$B15,"")</f>
        <v>2.2716832482543667</v>
      </c>
      <c r="BU15" s="84">
        <f>IFERROR('1.34 Spirits price'!BU15/'1.34 Spirits price'!$B15,"")</f>
        <v>2.583217451808959</v>
      </c>
      <c r="BV15" s="84">
        <f>IFERROR('1.34 Spirits price'!BV15/'1.34 Spirits price'!$B15,"")</f>
        <v>1.7855412878294981</v>
      </c>
      <c r="BW15" s="84">
        <f>IFERROR('1.34 Spirits price'!BW15/'1.34 Spirits price'!$B15,"")</f>
        <v>2.9814533836377337</v>
      </c>
      <c r="BX15" s="84">
        <f>IFERROR('1.34 Spirits price'!BX15/'1.34 Spirits price'!$B15,"")</f>
        <v>2.405575803452761</v>
      </c>
      <c r="BY15" s="84">
        <f>IFERROR('1.34 Spirits price'!BY15/'1.34 Spirits price'!$B15,"")</f>
        <v>2.3000348434436511</v>
      </c>
      <c r="BZ15" s="84">
        <f>IFERROR('1.34 Spirits price'!BZ15/'1.34 Spirits price'!$B15,"")</f>
        <v>1.7569731382034144</v>
      </c>
      <c r="CA15" s="84">
        <f>IFERROR('1.34 Spirits price'!CA15/'1.34 Spirits price'!$B15,"")</f>
        <v>3.4318750398451372</v>
      </c>
      <c r="CB15" s="84">
        <f>IFERROR('1.34 Spirits price'!CB15/'1.34 Spirits price'!$B15,"")</f>
        <v>3.4022956979280945</v>
      </c>
      <c r="CC15" s="84">
        <f>IFERROR('1.34 Spirits price'!CC15/'1.34 Spirits price'!$B15,"")</f>
        <v>3.2892346297053048</v>
      </c>
      <c r="CD15" s="84">
        <f>IFERROR('1.34 Spirits price'!CD15/'1.34 Spirits price'!$B15,"")</f>
        <v>2.0646442511297058</v>
      </c>
      <c r="CE15" s="84">
        <f>IFERROR('1.34 Spirits price'!CE15/'1.34 Spirits price'!$B15,"")</f>
        <v>4.706089222697809</v>
      </c>
      <c r="CF15" s="84">
        <f>IFERROR('1.34 Spirits price'!CF15/'1.34 Spirits price'!$B15,"")</f>
        <v>1.9477435019298053</v>
      </c>
      <c r="CG15" s="84">
        <f>IFERROR('1.34 Spirits price'!CG15/'1.34 Spirits price'!$B15,"")</f>
        <v>2.1274917230553121</v>
      </c>
      <c r="CH15" s="84">
        <f>IFERROR('1.34 Spirits price'!CH15/'1.34 Spirits price'!$B15,"")</f>
        <v>3.3478081964085495</v>
      </c>
      <c r="CI15" s="84">
        <f>IFERROR('1.34 Spirits price'!CI15/'1.34 Spirits price'!$B15,"")</f>
        <v>2.9415130467853201</v>
      </c>
      <c r="CJ15" s="84">
        <f>IFERROR('1.34 Spirits price'!CJ15/'1.34 Spirits price'!$B15,"")</f>
        <v>2.784650846451405</v>
      </c>
      <c r="CK15" s="84">
        <f>IFERROR('1.34 Spirits price'!CK15/'1.34 Spirits price'!$B15,"")</f>
        <v>2.2012191323447499</v>
      </c>
      <c r="CL15" s="84">
        <f>IFERROR('1.34 Spirits price'!CL15/'1.34 Spirits price'!$B15,"")</f>
        <v>1.9252385848987903</v>
      </c>
      <c r="CM15" s="84">
        <f>IFERROR('1.34 Spirits price'!CM15/'1.34 Spirits price'!$B15,"")</f>
        <v>1.0482446824848108</v>
      </c>
      <c r="CN15" s="84">
        <f>IFERROR('1.34 Spirits price'!CN15/'1.34 Spirits price'!$B15,"")</f>
        <v>1.416443811549188</v>
      </c>
      <c r="CO15" s="84">
        <f>IFERROR('1.34 Spirits price'!CO15/'1.34 Spirits price'!$B15,"")</f>
        <v>0.66313286138599392</v>
      </c>
      <c r="CP15" s="84">
        <f>IFERROR('1.34 Spirits price'!CP15/'1.34 Spirits price'!$B15,"")</f>
        <v>0.46361477291903319</v>
      </c>
      <c r="CR15" s="88"/>
    </row>
    <row r="16" spans="1:96" x14ac:dyDescent="0.25">
      <c r="A16" s="78" t="s">
        <v>37</v>
      </c>
      <c r="B16" s="84">
        <f>IFERROR('1.34 Spirits price'!B16/'1.34 Spirits price'!$B16,"")</f>
        <v>1</v>
      </c>
      <c r="C16" s="84">
        <f>IFERROR('1.34 Spirits price'!C16/'1.34 Spirits price'!$B16,"")</f>
        <v>0.7458403168671528</v>
      </c>
      <c r="D16" s="84">
        <f>IFERROR('1.34 Spirits price'!D16/'1.34 Spirits price'!$B16,"")</f>
        <v>1.1792532703372391</v>
      </c>
      <c r="E16" s="84">
        <f>IFERROR('1.34 Spirits price'!E16/'1.34 Spirits price'!$B16,"")</f>
        <v>1.0233671709469809</v>
      </c>
      <c r="F16" s="84">
        <f>IFERROR('1.34 Spirits price'!F16/'1.34 Spirits price'!$B16,"")</f>
        <v>4.0155159452586204</v>
      </c>
      <c r="G16" s="84">
        <f>IFERROR('1.34 Spirits price'!G16/'1.34 Spirits price'!$B16,"")</f>
        <v>0.51660766886904108</v>
      </c>
      <c r="H16" s="84">
        <f>IFERROR('1.34 Spirits price'!H16/'1.34 Spirits price'!$B16,"")</f>
        <v>1.4736871628023926</v>
      </c>
      <c r="I16" s="84">
        <f>IFERROR('1.34 Spirits price'!I16/'1.34 Spirits price'!$B16,"")</f>
        <v>0.97338450920722219</v>
      </c>
      <c r="J16" s="84">
        <f>IFERROR('1.34 Spirits price'!J16/'1.34 Spirits price'!$B16,"")</f>
        <v>0.91423385853809369</v>
      </c>
      <c r="K16" s="84">
        <f>IFERROR('1.34 Spirits price'!K16/'1.34 Spirits price'!$B16,"")</f>
        <v>2.8138762013275795</v>
      </c>
      <c r="L16" s="84">
        <f>IFERROR('1.34 Spirits price'!L16/'1.34 Spirits price'!$B16,"")</f>
        <v>0.63258415735481754</v>
      </c>
      <c r="M16" s="84">
        <f>IFERROR('1.34 Spirits price'!M16/'1.34 Spirits price'!$B16,"")</f>
        <v>0.12694739953555861</v>
      </c>
      <c r="N16" s="84">
        <f>IFERROR('1.34 Spirits price'!N16/'1.34 Spirits price'!$B16,"")</f>
        <v>10.344039368481965</v>
      </c>
      <c r="O16" s="84">
        <f>IFERROR('1.34 Spirits price'!O16/'1.34 Spirits price'!$B16,"")</f>
        <v>0.35231205336134386</v>
      </c>
      <c r="P16" s="84">
        <f>IFERROR('1.34 Spirits price'!P16/'1.34 Spirits price'!$B16,"")</f>
        <v>2.1555535621383433</v>
      </c>
      <c r="Q16" s="84">
        <f>IFERROR('1.34 Spirits price'!Q16/'1.34 Spirits price'!$B16,"")</f>
        <v>0.31139032360654312</v>
      </c>
      <c r="R16" s="84">
        <f>IFERROR('1.34 Spirits price'!R16/'1.34 Spirits price'!$B16,"")</f>
        <v>0.92448573462039951</v>
      </c>
      <c r="S16" s="84">
        <f>IFERROR('1.34 Spirits price'!S16/'1.34 Spirits price'!$B16,"")</f>
        <v>0.82444019391037404</v>
      </c>
      <c r="T16" s="84">
        <f>IFERROR('1.34 Spirits price'!T16/'1.34 Spirits price'!$B16,"")</f>
        <v>3.4257193287271166</v>
      </c>
      <c r="U16" s="84">
        <f>IFERROR('1.34 Spirits price'!U16/'1.34 Spirits price'!$B16,"")</f>
        <v>3.254345743746403</v>
      </c>
      <c r="V16" s="84">
        <f>IFERROR('1.34 Spirits price'!V16/'1.34 Spirits price'!$B16,"")</f>
        <v>4.5096572537301336</v>
      </c>
      <c r="W16" s="84">
        <f>IFERROR('1.34 Spirits price'!W16/'1.34 Spirits price'!$B16,"")</f>
        <v>0.710890170504761</v>
      </c>
      <c r="X16" s="84">
        <f>IFERROR('1.34 Spirits price'!X16/'1.34 Spirits price'!$B16,"")</f>
        <v>0.52405507593991096</v>
      </c>
      <c r="Y16" s="84">
        <f>IFERROR('1.34 Spirits price'!Y16/'1.34 Spirits price'!$B16,"")</f>
        <v>1.5286089488002421</v>
      </c>
      <c r="Z16" s="84">
        <f>IFERROR('1.34 Spirits price'!Z16/'1.34 Spirits price'!$B16,"")</f>
        <v>0.67041944043240775</v>
      </c>
      <c r="AA16" s="84">
        <f>IFERROR('1.34 Spirits price'!AA16/'1.34 Spirits price'!$B16,"")</f>
        <v>2.2727564637451936</v>
      </c>
      <c r="AB16" s="84">
        <f>IFERROR('1.34 Spirits price'!AB16/'1.34 Spirits price'!$B16,"")</f>
        <v>0.92381987186268932</v>
      </c>
      <c r="AC16" s="84">
        <f>IFERROR('1.34 Spirits price'!AC16/'1.34 Spirits price'!$B16,"")</f>
        <v>1.3520181745929951</v>
      </c>
      <c r="AD16" s="84">
        <f>IFERROR('1.34 Spirits price'!AD16/'1.34 Spirits price'!$B16,"")</f>
        <v>0.87095962257611836</v>
      </c>
      <c r="AE16" s="84">
        <f>IFERROR('1.34 Spirits price'!AE16/'1.34 Spirits price'!$B16,"")</f>
        <v>1.2622605150798527</v>
      </c>
      <c r="AF16" s="84">
        <f>IFERROR('1.34 Spirits price'!AF16/'1.34 Spirits price'!$B16,"")</f>
        <v>1.6114671253021122</v>
      </c>
      <c r="AG16" s="84">
        <f>IFERROR('1.34 Spirits price'!AG16/'1.34 Spirits price'!$B16,"")</f>
        <v>0.96925871348064885</v>
      </c>
      <c r="AH16" s="84">
        <f>IFERROR('1.34 Spirits price'!AH16/'1.34 Spirits price'!$B16,"")</f>
        <v>1.4338896836375725</v>
      </c>
      <c r="AI16" s="84">
        <f>IFERROR('1.34 Spirits price'!AI16/'1.34 Spirits price'!$B16,"")</f>
        <v>0.87235399795740953</v>
      </c>
      <c r="AJ16" s="84">
        <f>IFERROR('1.34 Spirits price'!AJ16/'1.34 Spirits price'!$B16,"")</f>
        <v>0.80882109281126136</v>
      </c>
      <c r="AK16" s="84">
        <f>IFERROR('1.34 Spirits price'!AK16/'1.34 Spirits price'!$B16,"")</f>
        <v>0.63794631106707411</v>
      </c>
      <c r="AL16" s="84">
        <f>IFERROR('1.34 Spirits price'!AL16/'1.34 Spirits price'!$B16,"")</f>
        <v>1.2621197163609372</v>
      </c>
      <c r="AM16" s="84">
        <f>IFERROR('1.34 Spirits price'!AM16/'1.34 Spirits price'!$B16,"")</f>
        <v>1.0628962337960273</v>
      </c>
      <c r="AN16" s="84">
        <f>IFERROR('1.34 Spirits price'!AN16/'1.34 Spirits price'!$B16,"")</f>
        <v>2.901539771210726</v>
      </c>
      <c r="AO16" s="84">
        <f>IFERROR('1.34 Spirits price'!AO16/'1.34 Spirits price'!$B16,"")</f>
        <v>0.45363649530578898</v>
      </c>
      <c r="AP16" s="84">
        <f>IFERROR('1.34 Spirits price'!AP16/'1.34 Spirits price'!$B16,"")</f>
        <v>0.90917941403019786</v>
      </c>
      <c r="AQ16" s="84">
        <f>IFERROR('1.34 Spirits price'!AQ16/'1.34 Spirits price'!$B16,"")</f>
        <v>1.1678443495129585</v>
      </c>
      <c r="AR16" s="84">
        <f>IFERROR('1.34 Spirits price'!AR16/'1.34 Spirits price'!$B16,"")</f>
        <v>1.3836369345226724</v>
      </c>
      <c r="AS16" s="84">
        <f>IFERROR('1.34 Spirits price'!AS16/'1.34 Spirits price'!$B16,"")</f>
        <v>0.58110790077042984</v>
      </c>
      <c r="AT16" s="84">
        <f>IFERROR('1.34 Spirits price'!AT16/'1.34 Spirits price'!$B16,"")</f>
        <v>1.0347150005869099</v>
      </c>
      <c r="AU16" s="84">
        <f>IFERROR('1.34 Spirits price'!AU16/'1.34 Spirits price'!$B16,"")</f>
        <v>1.2355457816968751</v>
      </c>
      <c r="AV16" s="84">
        <f>IFERROR('1.34 Spirits price'!AV16/'1.34 Spirits price'!$B16,"")</f>
        <v>0.9403613780070168</v>
      </c>
      <c r="AW16" s="84">
        <f>IFERROR('1.34 Spirits price'!AW16/'1.34 Spirits price'!$B16,"")</f>
        <v>0.57347970923684966</v>
      </c>
      <c r="AX16" s="84">
        <f>IFERROR('1.34 Spirits price'!AX16/'1.34 Spirits price'!$B16,"")</f>
        <v>0.81291643944982561</v>
      </c>
      <c r="AY16" s="84">
        <f>IFERROR('1.34 Spirits price'!AY16/'1.34 Spirits price'!$B16,"")</f>
        <v>0.57763680140328599</v>
      </c>
      <c r="AZ16" s="84">
        <f>IFERROR('1.34 Spirits price'!AZ16/'1.34 Spirits price'!$B16,"")</f>
        <v>1.5973812602958752</v>
      </c>
      <c r="BA16" s="84">
        <f>IFERROR('1.34 Spirits price'!BA16/'1.34 Spirits price'!$B16,"")</f>
        <v>1.2908717087236568</v>
      </c>
      <c r="BB16" s="84">
        <f>IFERROR('1.34 Spirits price'!BB16/'1.34 Spirits price'!$B16,"")</f>
        <v>1.251059474137536</v>
      </c>
      <c r="BC16" s="84">
        <f>IFERROR('1.34 Spirits price'!BC16/'1.34 Spirits price'!$B16,"")</f>
        <v>0.69821055173318591</v>
      </c>
      <c r="BD16" s="84">
        <f>IFERROR('1.34 Spirits price'!BD16/'1.34 Spirits price'!$B16,"")</f>
        <v>1.492892592057494</v>
      </c>
      <c r="BE16" s="84">
        <f>IFERROR('1.34 Spirits price'!BE16/'1.34 Spirits price'!$B16,"")</f>
        <v>4.2252781269226167</v>
      </c>
      <c r="BF16" s="84">
        <f>IFERROR('1.34 Spirits price'!BF16/'1.34 Spirits price'!$B16,"")</f>
        <v>1.7251195417631857</v>
      </c>
      <c r="BG16" s="84">
        <f>IFERROR('1.34 Spirits price'!BG16/'1.34 Spirits price'!$B16,"")</f>
        <v>7.6684346082247403</v>
      </c>
      <c r="BH16" s="84" t="str">
        <f>IFERROR('1.34 Spirits price'!BH16/'1.34 Spirits price'!$B16,"")</f>
        <v/>
      </c>
      <c r="BI16" s="84">
        <f>IFERROR('1.34 Spirits price'!BI16/'1.34 Spirits price'!$B16,"")</f>
        <v>3.0945912718373627</v>
      </c>
      <c r="BJ16" s="84">
        <f>IFERROR('1.34 Spirits price'!BJ16/'1.34 Spirits price'!$B16,"")</f>
        <v>0.5962665747538517</v>
      </c>
      <c r="BK16" s="84">
        <f>IFERROR('1.34 Spirits price'!BK16/'1.34 Spirits price'!$B16,"")</f>
        <v>1.7059515468547055</v>
      </c>
      <c r="BL16" s="84">
        <f>IFERROR('1.34 Spirits price'!BL16/'1.34 Spirits price'!$B16,"")</f>
        <v>0.72576019076456244</v>
      </c>
      <c r="BM16" s="84" t="str">
        <f>IFERROR('1.34 Spirits price'!BM16/'1.34 Spirits price'!$B16,"")</f>
        <v/>
      </c>
      <c r="BN16" s="84">
        <f>IFERROR('1.34 Spirits price'!BN16/'1.34 Spirits price'!$B16,"")</f>
        <v>1.2531463122928945</v>
      </c>
      <c r="BO16" s="84">
        <f>IFERROR('1.34 Spirits price'!BO16/'1.34 Spirits price'!$B16,"")</f>
        <v>4.4801433998186333</v>
      </c>
      <c r="BP16" s="84">
        <f>IFERROR('1.34 Spirits price'!BP16/'1.34 Spirits price'!$B16,"")</f>
        <v>10.925138775417105</v>
      </c>
      <c r="BQ16" s="84">
        <f>IFERROR('1.34 Spirits price'!BQ16/'1.34 Spirits price'!$B16,"")</f>
        <v>1.5444844299452709</v>
      </c>
      <c r="BR16" s="84">
        <f>IFERROR('1.34 Spirits price'!BR16/'1.34 Spirits price'!$B16,"")</f>
        <v>2.3744594759094797</v>
      </c>
      <c r="BS16" s="84">
        <f>IFERROR('1.34 Spirits price'!BS16/'1.34 Spirits price'!$B16,"")</f>
        <v>1.4745610277253418</v>
      </c>
      <c r="BT16" s="84">
        <f>IFERROR('1.34 Spirits price'!BT16/'1.34 Spirits price'!$B16,"")</f>
        <v>2.3779616921907532</v>
      </c>
      <c r="BU16" s="84">
        <f>IFERROR('1.34 Spirits price'!BU16/'1.34 Spirits price'!$B16,"")</f>
        <v>2.7651159586331522</v>
      </c>
      <c r="BV16" s="84">
        <f>IFERROR('1.34 Spirits price'!BV16/'1.34 Spirits price'!$B16,"")</f>
        <v>1.8945060031771404</v>
      </c>
      <c r="BW16" s="84">
        <f>IFERROR('1.34 Spirits price'!BW16/'1.34 Spirits price'!$B16,"")</f>
        <v>3.0659184074482106</v>
      </c>
      <c r="BX16" s="84">
        <f>IFERROR('1.34 Spirits price'!BX16/'1.34 Spirits price'!$B16,"")</f>
        <v>2.5339808792862701</v>
      </c>
      <c r="BY16" s="84">
        <f>IFERROR('1.34 Spirits price'!BY16/'1.34 Spirits price'!$B16,"")</f>
        <v>2.3999840630588776</v>
      </c>
      <c r="BZ16" s="84">
        <f>IFERROR('1.34 Spirits price'!BZ16/'1.34 Spirits price'!$B16,"")</f>
        <v>1.8314100498648471</v>
      </c>
      <c r="CA16" s="84">
        <f>IFERROR('1.34 Spirits price'!CA16/'1.34 Spirits price'!$B16,"")</f>
        <v>3.5195074658059968</v>
      </c>
      <c r="CB16" s="84">
        <f>IFERROR('1.34 Spirits price'!CB16/'1.34 Spirits price'!$B16,"")</f>
        <v>3.5653776844736735</v>
      </c>
      <c r="CC16" s="84">
        <f>IFERROR('1.34 Spirits price'!CC16/'1.34 Spirits price'!$B16,"")</f>
        <v>3.3609996420031742</v>
      </c>
      <c r="CD16" s="84">
        <f>IFERROR('1.34 Spirits price'!CD16/'1.34 Spirits price'!$B16,"")</f>
        <v>2.1602791826477472</v>
      </c>
      <c r="CE16" s="84">
        <f>IFERROR('1.34 Spirits price'!CE16/'1.34 Spirits price'!$B16,"")</f>
        <v>4.647472045510022</v>
      </c>
      <c r="CF16" s="84">
        <f>IFERROR('1.34 Spirits price'!CF16/'1.34 Spirits price'!$B16,"")</f>
        <v>2.0335523153369306</v>
      </c>
      <c r="CG16" s="84">
        <f>IFERROR('1.34 Spirits price'!CG16/'1.34 Spirits price'!$B16,"")</f>
        <v>2.166537939847379</v>
      </c>
      <c r="CH16" s="84">
        <f>IFERROR('1.34 Spirits price'!CH16/'1.34 Spirits price'!$B16,"")</f>
        <v>3.3295846753059264</v>
      </c>
      <c r="CI16" s="84">
        <f>IFERROR('1.34 Spirits price'!CI16/'1.34 Spirits price'!$B16,"")</f>
        <v>3.0456454314662222</v>
      </c>
      <c r="CJ16" s="84">
        <f>IFERROR('1.34 Spirits price'!CJ16/'1.34 Spirits price'!$B16,"")</f>
        <v>2.9028958162342842</v>
      </c>
      <c r="CK16" s="84">
        <f>IFERROR('1.34 Spirits price'!CK16/'1.34 Spirits price'!$B16,"")</f>
        <v>2.4527735664448529</v>
      </c>
      <c r="CL16" s="84">
        <f>IFERROR('1.34 Spirits price'!CL16/'1.34 Spirits price'!$B16,"")</f>
        <v>1.7431236356527189</v>
      </c>
      <c r="CM16" s="84">
        <f>IFERROR('1.34 Spirits price'!CM16/'1.34 Spirits price'!$B16,"")</f>
        <v>1.1112680720638402</v>
      </c>
      <c r="CN16" s="84">
        <f>IFERROR('1.34 Spirits price'!CN16/'1.34 Spirits price'!$B16,"")</f>
        <v>1.7703562932187917</v>
      </c>
      <c r="CO16" s="84">
        <f>IFERROR('1.34 Spirits price'!CO16/'1.34 Spirits price'!$B16,"")</f>
        <v>0.7235285620379851</v>
      </c>
      <c r="CP16" s="84">
        <f>IFERROR('1.34 Spirits price'!CP16/'1.34 Spirits price'!$B16,"")</f>
        <v>0.47031714336416186</v>
      </c>
      <c r="CR16" s="88"/>
    </row>
    <row r="17" spans="1:96" x14ac:dyDescent="0.25">
      <c r="A17" s="78" t="s">
        <v>38</v>
      </c>
      <c r="B17" s="84">
        <f>IFERROR('1.34 Spirits price'!B17/'1.34 Spirits price'!$B17,"")</f>
        <v>1</v>
      </c>
      <c r="C17" s="84">
        <f>IFERROR('1.34 Spirits price'!C17/'1.34 Spirits price'!$B17,"")</f>
        <v>0.77477975420570555</v>
      </c>
      <c r="D17" s="84">
        <f>IFERROR('1.34 Spirits price'!D17/'1.34 Spirits price'!$B17,"")</f>
        <v>1.1291485906093615</v>
      </c>
      <c r="E17" s="84">
        <f>IFERROR('1.34 Spirits price'!E17/'1.34 Spirits price'!$B17,"")</f>
        <v>1.0612110934610159</v>
      </c>
      <c r="F17" s="84">
        <f>IFERROR('1.34 Spirits price'!F17/'1.34 Spirits price'!$B17,"")</f>
        <v>4.2888788971785061</v>
      </c>
      <c r="G17" s="84">
        <f>IFERROR('1.34 Spirits price'!G17/'1.34 Spirits price'!$B17,"")</f>
        <v>0.54129617619960757</v>
      </c>
      <c r="H17" s="84">
        <f>IFERROR('1.34 Spirits price'!H17/'1.34 Spirits price'!$B17,"")</f>
        <v>1.6951027008923834</v>
      </c>
      <c r="I17" s="84">
        <f>IFERROR('1.34 Spirits price'!I17/'1.34 Spirits price'!$B17,"")</f>
        <v>0.9769667502264634</v>
      </c>
      <c r="J17" s="84">
        <f>IFERROR('1.34 Spirits price'!J17/'1.34 Spirits price'!$B17,"")</f>
        <v>0.97516123902646346</v>
      </c>
      <c r="K17" s="84">
        <f>IFERROR('1.34 Spirits price'!K17/'1.34 Spirits price'!$B17,"")</f>
        <v>2.7894718374888461</v>
      </c>
      <c r="L17" s="84">
        <f>IFERROR('1.34 Spirits price'!L17/'1.34 Spirits price'!$B17,"")</f>
        <v>0.6573131931267584</v>
      </c>
      <c r="M17" s="84">
        <f>IFERROR('1.34 Spirits price'!M17/'1.34 Spirits price'!$B17,"")</f>
        <v>0.13794651212973116</v>
      </c>
      <c r="N17" s="84">
        <f>IFERROR('1.34 Spirits price'!N17/'1.34 Spirits price'!$B17,"")</f>
        <v>10.302905966402781</v>
      </c>
      <c r="O17" s="84">
        <f>IFERROR('1.34 Spirits price'!O17/'1.34 Spirits price'!$B17,"")</f>
        <v>0.34437846826278895</v>
      </c>
      <c r="P17" s="84">
        <f>IFERROR('1.34 Spirits price'!P17/'1.34 Spirits price'!$B17,"")</f>
        <v>2.2261536007792619</v>
      </c>
      <c r="Q17" s="84">
        <f>IFERROR('1.34 Spirits price'!Q17/'1.34 Spirits price'!$B17,"")</f>
        <v>0.33170843761385099</v>
      </c>
      <c r="R17" s="84">
        <f>IFERROR('1.34 Spirits price'!R17/'1.34 Spirits price'!$B17,"")</f>
        <v>0.96012399349067412</v>
      </c>
      <c r="S17" s="84">
        <f>IFERROR('1.34 Spirits price'!S17/'1.34 Spirits price'!$B17,"")</f>
        <v>0.85185637317861673</v>
      </c>
      <c r="T17" s="84">
        <f>IFERROR('1.34 Spirits price'!T17/'1.34 Spirits price'!$B17,"")</f>
        <v>3.1460344695970504</v>
      </c>
      <c r="U17" s="84">
        <f>IFERROR('1.34 Spirits price'!U17/'1.34 Spirits price'!$B17,"")</f>
        <v>2.9926122590099427</v>
      </c>
      <c r="V17" s="84">
        <f>IFERROR('1.34 Spirits price'!V17/'1.34 Spirits price'!$B17,"")</f>
        <v>4.1202655068251897</v>
      </c>
      <c r="W17" s="84">
        <f>IFERROR('1.34 Spirits price'!W17/'1.34 Spirits price'!$B17,"")</f>
        <v>0.59436877523427523</v>
      </c>
      <c r="X17" s="84">
        <f>IFERROR('1.34 Spirits price'!X17/'1.34 Spirits price'!$B17,"")</f>
        <v>0.48941496177855626</v>
      </c>
      <c r="Y17" s="84">
        <f>IFERROR('1.34 Spirits price'!Y17/'1.34 Spirits price'!$B17,"")</f>
        <v>1.3769741827977344</v>
      </c>
      <c r="Z17" s="84">
        <f>IFERROR('1.34 Spirits price'!Z17/'1.34 Spirits price'!$B17,"")</f>
        <v>0.61344645163432043</v>
      </c>
      <c r="AA17" s="84">
        <f>IFERROR('1.34 Spirits price'!AA17/'1.34 Spirits price'!$B17,"")</f>
        <v>2.0377941906876567</v>
      </c>
      <c r="AB17" s="84">
        <f>IFERROR('1.34 Spirits price'!AB17/'1.34 Spirits price'!$B17,"")</f>
        <v>0.8349803311967946</v>
      </c>
      <c r="AC17" s="84">
        <f>IFERROR('1.34 Spirits price'!AC17/'1.34 Spirits price'!$B17,"")</f>
        <v>1.2906789307405255</v>
      </c>
      <c r="AD17" s="84">
        <f>IFERROR('1.34 Spirits price'!AD17/'1.34 Spirits price'!$B17,"")</f>
        <v>0.78602540056194958</v>
      </c>
      <c r="AE17" s="84">
        <f>IFERROR('1.34 Spirits price'!AE17/'1.34 Spirits price'!$B17,"")</f>
        <v>1.2125592577877384</v>
      </c>
      <c r="AF17" s="84">
        <f>IFERROR('1.34 Spirits price'!AF17/'1.34 Spirits price'!$B17,"")</f>
        <v>1.4883719217623863</v>
      </c>
      <c r="AG17" s="84">
        <f>IFERROR('1.34 Spirits price'!AG17/'1.34 Spirits price'!$B17,"")</f>
        <v>0.91775791993843858</v>
      </c>
      <c r="AH17" s="84">
        <f>IFERROR('1.34 Spirits price'!AH17/'1.34 Spirits price'!$B17,"")</f>
        <v>1.3114374805257945</v>
      </c>
      <c r="AI17" s="84">
        <f>IFERROR('1.34 Spirits price'!AI17/'1.34 Spirits price'!$B17,"")</f>
        <v>0.787841548710708</v>
      </c>
      <c r="AJ17" s="84">
        <f>IFERROR('1.34 Spirits price'!AJ17/'1.34 Spirits price'!$B17,"")</f>
        <v>0.72368324720511268</v>
      </c>
      <c r="AK17" s="84">
        <f>IFERROR('1.34 Spirits price'!AK17/'1.34 Spirits price'!$B17,"")</f>
        <v>0.48525369259663398</v>
      </c>
      <c r="AL17" s="84">
        <f>IFERROR('1.34 Spirits price'!AL17/'1.34 Spirits price'!$B17,"")</f>
        <v>1.1389341749959894</v>
      </c>
      <c r="AM17" s="84">
        <f>IFERROR('1.34 Spirits price'!AM17/'1.34 Spirits price'!$B17,"")</f>
        <v>0.95069252007720961</v>
      </c>
      <c r="AN17" s="84">
        <f>IFERROR('1.34 Spirits price'!AN17/'1.34 Spirits price'!$B17,"")</f>
        <v>2.6188888288919361</v>
      </c>
      <c r="AO17" s="84">
        <f>IFERROR('1.34 Spirits price'!AO17/'1.34 Spirits price'!$B17,"")</f>
        <v>0.31654461414597518</v>
      </c>
      <c r="AP17" s="84">
        <f>IFERROR('1.34 Spirits price'!AP17/'1.34 Spirits price'!$B17,"")</f>
        <v>0.87449254068177462</v>
      </c>
      <c r="AQ17" s="84">
        <f>IFERROR('1.34 Spirits price'!AQ17/'1.34 Spirits price'!$B17,"")</f>
        <v>1.3805635583149654</v>
      </c>
      <c r="AR17" s="84">
        <f>IFERROR('1.34 Spirits price'!AR17/'1.34 Spirits price'!$B17,"")</f>
        <v>1.5494916378838872</v>
      </c>
      <c r="AS17" s="84">
        <f>IFERROR('1.34 Spirits price'!AS17/'1.34 Spirits price'!$B17,"")</f>
        <v>0.4982447739794571</v>
      </c>
      <c r="AT17" s="84">
        <f>IFERROR('1.34 Spirits price'!AT17/'1.34 Spirits price'!$B17,"")</f>
        <v>1.0227617895237338</v>
      </c>
      <c r="AU17" s="84">
        <f>IFERROR('1.34 Spirits price'!AU17/'1.34 Spirits price'!$B17,"")</f>
        <v>1.0377962639218277</v>
      </c>
      <c r="AV17" s="84">
        <f>IFERROR('1.34 Spirits price'!AV17/'1.34 Spirits price'!$B17,"")</f>
        <v>1.0641823020457881</v>
      </c>
      <c r="AW17" s="84">
        <f>IFERROR('1.34 Spirits price'!AW17/'1.34 Spirits price'!$B17,"")</f>
        <v>0.62183661690584779</v>
      </c>
      <c r="AX17" s="84">
        <f>IFERROR('1.34 Spirits price'!AX17/'1.34 Spirits price'!$B17,"")</f>
        <v>0.87458347332794995</v>
      </c>
      <c r="AY17" s="84">
        <f>IFERROR('1.34 Spirits price'!AY17/'1.34 Spirits price'!$B17,"")</f>
        <v>0.65588287511652998</v>
      </c>
      <c r="AZ17" s="84">
        <f>IFERROR('1.34 Spirits price'!AZ17/'1.34 Spirits price'!$B17,"")</f>
        <v>1.5016526409289219</v>
      </c>
      <c r="BA17" s="84">
        <f>IFERROR('1.34 Spirits price'!BA17/'1.34 Spirits price'!$B17,"")</f>
        <v>1.3386826938370218</v>
      </c>
      <c r="BB17" s="84">
        <f>IFERROR('1.34 Spirits price'!BB17/'1.34 Spirits price'!$B17,"")</f>
        <v>1.266842626989678</v>
      </c>
      <c r="BC17" s="84">
        <f>IFERROR('1.34 Spirits price'!BC17/'1.34 Spirits price'!$B17,"")</f>
        <v>0.93398468953568603</v>
      </c>
      <c r="BD17" s="84">
        <f>IFERROR('1.34 Spirits price'!BD17/'1.34 Spirits price'!$B17,"")</f>
        <v>1.508126688475895</v>
      </c>
      <c r="BE17" s="84">
        <f>IFERROR('1.34 Spirits price'!BE17/'1.34 Spirits price'!$B17,"")</f>
        <v>3.6876705141988624</v>
      </c>
      <c r="BF17" s="84">
        <f>IFERROR('1.34 Spirits price'!BF17/'1.34 Spirits price'!$B17,"")</f>
        <v>1.6921131017726438</v>
      </c>
      <c r="BG17" s="84">
        <f>IFERROR('1.34 Spirits price'!BG17/'1.34 Spirits price'!$B17,"")</f>
        <v>8.4463649130444551</v>
      </c>
      <c r="BH17" s="84" t="str">
        <f>IFERROR('1.34 Spirits price'!BH17/'1.34 Spirits price'!$B17,"")</f>
        <v/>
      </c>
      <c r="BI17" s="84">
        <f>IFERROR('1.34 Spirits price'!BI17/'1.34 Spirits price'!$B17,"")</f>
        <v>3.0560346557338676</v>
      </c>
      <c r="BJ17" s="84">
        <f>IFERROR('1.34 Spirits price'!BJ17/'1.34 Spirits price'!$B17,"")</f>
        <v>0.56814971060820729</v>
      </c>
      <c r="BK17" s="84">
        <f>IFERROR('1.34 Spirits price'!BK17/'1.34 Spirits price'!$B17,"")</f>
        <v>1.6470555721822819</v>
      </c>
      <c r="BL17" s="84">
        <f>IFERROR('1.34 Spirits price'!BL17/'1.34 Spirits price'!$B17,"")</f>
        <v>0.67866370761164307</v>
      </c>
      <c r="BM17" s="84" t="str">
        <f>IFERROR('1.34 Spirits price'!BM17/'1.34 Spirits price'!$B17,"")</f>
        <v/>
      </c>
      <c r="BN17" s="84">
        <f>IFERROR('1.34 Spirits price'!BN17/'1.34 Spirits price'!$B17,"")</f>
        <v>1.2346083623786854</v>
      </c>
      <c r="BO17" s="84">
        <f>IFERROR('1.34 Spirits price'!BO17/'1.34 Spirits price'!$B17,"")</f>
        <v>4.3420937615098731</v>
      </c>
      <c r="BP17" s="84">
        <f>IFERROR('1.34 Spirits price'!BP17/'1.34 Spirits price'!$B17,"")</f>
        <v>11.98058434712439</v>
      </c>
      <c r="BQ17" s="84">
        <f>IFERROR('1.34 Spirits price'!BQ17/'1.34 Spirits price'!$B17,"")</f>
        <v>1.6649070984542287</v>
      </c>
      <c r="BR17" s="84">
        <f>IFERROR('1.34 Spirits price'!BR17/'1.34 Spirits price'!$B17,"")</f>
        <v>2.2413710113862133</v>
      </c>
      <c r="BS17" s="84">
        <f>IFERROR('1.34 Spirits price'!BS17/'1.34 Spirits price'!$B17,"")</f>
        <v>1.6174851260516498</v>
      </c>
      <c r="BT17" s="84">
        <f>IFERROR('1.34 Spirits price'!BT17/'1.34 Spirits price'!$B17,"")</f>
        <v>2.2175147329677216</v>
      </c>
      <c r="BU17" s="84">
        <f>IFERROR('1.34 Spirits price'!BU17/'1.34 Spirits price'!$B17,"")</f>
        <v>2.5501814348364911</v>
      </c>
      <c r="BV17" s="84">
        <f>IFERROR('1.34 Spirits price'!BV17/'1.34 Spirits price'!$B17,"")</f>
        <v>1.7625851692986447</v>
      </c>
      <c r="BW17" s="84">
        <f>IFERROR('1.34 Spirits price'!BW17/'1.34 Spirits price'!$B17,"")</f>
        <v>2.70456092306955</v>
      </c>
      <c r="BX17" s="84">
        <f>IFERROR('1.34 Spirits price'!BX17/'1.34 Spirits price'!$B17,"")</f>
        <v>2.3066203789010653</v>
      </c>
      <c r="BY17" s="84">
        <f>IFERROR('1.34 Spirits price'!BY17/'1.34 Spirits price'!$B17,"")</f>
        <v>2.1842851870804272</v>
      </c>
      <c r="BZ17" s="84">
        <f>IFERROR('1.34 Spirits price'!BZ17/'1.34 Spirits price'!$B17,"")</f>
        <v>1.6731284290923536</v>
      </c>
      <c r="CA17" s="84">
        <f>IFERROR('1.34 Spirits price'!CA17/'1.34 Spirits price'!$B17,"")</f>
        <v>3.1765999160551117</v>
      </c>
      <c r="CB17" s="84">
        <f>IFERROR('1.34 Spirits price'!CB17/'1.34 Spirits price'!$B17,"")</f>
        <v>3.280529822649175</v>
      </c>
      <c r="CC17" s="84">
        <f>IFERROR('1.34 Spirits price'!CC17/'1.34 Spirits price'!$B17,"")</f>
        <v>3.0049114185192862</v>
      </c>
      <c r="CD17" s="84">
        <f>IFERROR('1.34 Spirits price'!CD17/'1.34 Spirits price'!$B17,"")</f>
        <v>1.9797125370915982</v>
      </c>
      <c r="CE17" s="84">
        <f>IFERROR('1.34 Spirits price'!CE17/'1.34 Spirits price'!$B17,"")</f>
        <v>3.9538046278380858</v>
      </c>
      <c r="CF17" s="84">
        <f>IFERROR('1.34 Spirits price'!CF17/'1.34 Spirits price'!$B17,"")</f>
        <v>1.8369066591394936</v>
      </c>
      <c r="CG17" s="84">
        <f>IFERROR('1.34 Spirits price'!CG17/'1.34 Spirits price'!$B17,"")</f>
        <v>1.9683904928603768</v>
      </c>
      <c r="CH17" s="84">
        <f>IFERROR('1.34 Spirits price'!CH17/'1.34 Spirits price'!$B17,"")</f>
        <v>2.942910486678187</v>
      </c>
      <c r="CI17" s="84">
        <f>IFERROR('1.34 Spirits price'!CI17/'1.34 Spirits price'!$B17,"")</f>
        <v>3.0564452124169783</v>
      </c>
      <c r="CJ17" s="84">
        <f>IFERROR('1.34 Spirits price'!CJ17/'1.34 Spirits price'!$B17,"")</f>
        <v>2.9068204418908619</v>
      </c>
      <c r="CK17" s="84">
        <f>IFERROR('1.34 Spirits price'!CK17/'1.34 Spirits price'!$B17,"")</f>
        <v>2.4911141815825153</v>
      </c>
      <c r="CL17" s="84">
        <f>IFERROR('1.34 Spirits price'!CL17/'1.34 Spirits price'!$B17,"")</f>
        <v>1.9526353107786714</v>
      </c>
      <c r="CM17" s="84">
        <f>IFERROR('1.34 Spirits price'!CM17/'1.34 Spirits price'!$B17,"")</f>
        <v>1.0134741015917075</v>
      </c>
      <c r="CN17" s="84">
        <f>IFERROR('1.34 Spirits price'!CN17/'1.34 Spirits price'!$B17,"")</f>
        <v>1.7431407038420474</v>
      </c>
      <c r="CO17" s="84">
        <f>IFERROR('1.34 Spirits price'!CO17/'1.34 Spirits price'!$B17,"")</f>
        <v>0.73124406548651921</v>
      </c>
      <c r="CP17" s="84">
        <f>IFERROR('1.34 Spirits price'!CP17/'1.34 Spirits price'!$B17,"")</f>
        <v>0.48594139931897201</v>
      </c>
      <c r="CR17" s="88"/>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3">
    <tabColor theme="7" tint="0.59999389629810485"/>
  </sheetPr>
  <dimension ref="A1:CR17"/>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1" max="1" width="7.42578125" style="77"/>
    <col min="2" max="94" width="8.7109375" style="77" customWidth="1"/>
    <col min="95" max="95" width="7.42578125" style="77"/>
    <col min="96" max="96" width="9.140625" style="77" bestFit="1" customWidth="1"/>
    <col min="97" max="16384" width="7.42578125" style="77"/>
  </cols>
  <sheetData>
    <row r="1" spans="1:96" x14ac:dyDescent="0.25">
      <c r="A1" s="80" t="s">
        <v>434</v>
      </c>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row>
    <row r="2" spans="1:96" x14ac:dyDescent="0.25">
      <c r="A2" s="78" t="s">
        <v>39</v>
      </c>
      <c r="B2" s="79" t="s">
        <v>254</v>
      </c>
      <c r="C2" s="79" t="s">
        <v>255</v>
      </c>
      <c r="D2" s="79" t="s">
        <v>42</v>
      </c>
      <c r="E2" s="79" t="s">
        <v>47</v>
      </c>
      <c r="F2" s="79" t="s">
        <v>274</v>
      </c>
      <c r="G2" s="79" t="s">
        <v>52</v>
      </c>
      <c r="H2" s="79" t="s">
        <v>53</v>
      </c>
      <c r="I2" s="79" t="s">
        <v>54</v>
      </c>
      <c r="J2" s="79" t="s">
        <v>55</v>
      </c>
      <c r="K2" s="79" t="s">
        <v>60</v>
      </c>
      <c r="L2" s="79" t="s">
        <v>67</v>
      </c>
      <c r="M2" s="79" t="s">
        <v>69</v>
      </c>
      <c r="N2" s="79" t="s">
        <v>71</v>
      </c>
      <c r="O2" s="79" t="s">
        <v>73</v>
      </c>
      <c r="P2" s="79" t="s">
        <v>75</v>
      </c>
      <c r="Q2" s="79" t="s">
        <v>77</v>
      </c>
      <c r="R2" s="79" t="s">
        <v>81</v>
      </c>
      <c r="S2" s="79" t="s">
        <v>83</v>
      </c>
      <c r="T2" s="79" t="s">
        <v>256</v>
      </c>
      <c r="U2" s="79" t="s">
        <v>84</v>
      </c>
      <c r="V2" s="79" t="s">
        <v>85</v>
      </c>
      <c r="W2" s="79" t="s">
        <v>257</v>
      </c>
      <c r="X2" s="79" t="s">
        <v>87</v>
      </c>
      <c r="Y2" s="79" t="s">
        <v>88</v>
      </c>
      <c r="Z2" s="79" t="s">
        <v>89</v>
      </c>
      <c r="AA2" s="79" t="s">
        <v>90</v>
      </c>
      <c r="AB2" s="79" t="s">
        <v>91</v>
      </c>
      <c r="AC2" s="79" t="s">
        <v>92</v>
      </c>
      <c r="AD2" s="79" t="s">
        <v>93</v>
      </c>
      <c r="AE2" s="79" t="s">
        <v>94</v>
      </c>
      <c r="AF2" s="79" t="s">
        <v>96</v>
      </c>
      <c r="AG2" s="79" t="s">
        <v>97</v>
      </c>
      <c r="AH2" s="79" t="s">
        <v>98</v>
      </c>
      <c r="AI2" s="79" t="s">
        <v>101</v>
      </c>
      <c r="AJ2" s="79" t="s">
        <v>102</v>
      </c>
      <c r="AK2" s="79" t="s">
        <v>103</v>
      </c>
      <c r="AL2" s="79" t="s">
        <v>104</v>
      </c>
      <c r="AM2" s="79" t="s">
        <v>105</v>
      </c>
      <c r="AN2" s="79" t="s">
        <v>106</v>
      </c>
      <c r="AO2" s="79" t="s">
        <v>107</v>
      </c>
      <c r="AP2" s="79" t="s">
        <v>258</v>
      </c>
      <c r="AQ2" s="79" t="s">
        <v>110</v>
      </c>
      <c r="AR2" s="79" t="s">
        <v>116</v>
      </c>
      <c r="AS2" s="79" t="s">
        <v>117</v>
      </c>
      <c r="AT2" s="79" t="s">
        <v>120</v>
      </c>
      <c r="AU2" s="79" t="s">
        <v>121</v>
      </c>
      <c r="AV2" s="79" t="s">
        <v>122</v>
      </c>
      <c r="AW2" s="79" t="s">
        <v>126</v>
      </c>
      <c r="AX2" s="79" t="s">
        <v>127</v>
      </c>
      <c r="AY2" s="79" t="s">
        <v>132</v>
      </c>
      <c r="AZ2" s="79" t="s">
        <v>138</v>
      </c>
      <c r="BA2" s="79" t="s">
        <v>142</v>
      </c>
      <c r="BB2" s="79" t="s">
        <v>150</v>
      </c>
      <c r="BC2" s="79" t="s">
        <v>152</v>
      </c>
      <c r="BD2" s="79" t="s">
        <v>259</v>
      </c>
      <c r="BE2" s="79" t="s">
        <v>153</v>
      </c>
      <c r="BF2" s="79" t="s">
        <v>160</v>
      </c>
      <c r="BG2" s="79" t="s">
        <v>169</v>
      </c>
      <c r="BH2" s="79" t="s">
        <v>178</v>
      </c>
      <c r="BI2" s="79" t="s">
        <v>180</v>
      </c>
      <c r="BJ2" s="79" t="s">
        <v>182</v>
      </c>
      <c r="BK2" s="79" t="s">
        <v>193</v>
      </c>
      <c r="BL2" s="79" t="s">
        <v>197</v>
      </c>
      <c r="BM2" s="79" t="s">
        <v>203</v>
      </c>
      <c r="BN2" s="79" t="s">
        <v>208</v>
      </c>
      <c r="BO2" s="79" t="s">
        <v>215</v>
      </c>
      <c r="BP2" s="79" t="s">
        <v>217</v>
      </c>
      <c r="BQ2" s="79" t="s">
        <v>260</v>
      </c>
      <c r="BR2" s="79" t="s">
        <v>221</v>
      </c>
      <c r="BS2" s="79" t="s">
        <v>271</v>
      </c>
      <c r="BT2" s="79" t="s">
        <v>261</v>
      </c>
      <c r="BU2" s="79" t="s">
        <v>223</v>
      </c>
      <c r="BV2" s="79" t="s">
        <v>224</v>
      </c>
      <c r="BW2" s="79" t="s">
        <v>226</v>
      </c>
      <c r="BX2" s="79" t="s">
        <v>227</v>
      </c>
      <c r="BY2" s="79" t="s">
        <v>228</v>
      </c>
      <c r="BZ2" s="79" t="s">
        <v>229</v>
      </c>
      <c r="CA2" s="79" t="s">
        <v>230</v>
      </c>
      <c r="CB2" s="79" t="s">
        <v>232</v>
      </c>
      <c r="CC2" s="79" t="s">
        <v>233</v>
      </c>
      <c r="CD2" s="79" t="s">
        <v>238</v>
      </c>
      <c r="CE2" s="79" t="s">
        <v>239</v>
      </c>
      <c r="CF2" s="79" t="s">
        <v>240</v>
      </c>
      <c r="CG2" s="79" t="s">
        <v>241</v>
      </c>
      <c r="CH2" s="79" t="s">
        <v>242</v>
      </c>
      <c r="CI2" s="79" t="s">
        <v>243</v>
      </c>
      <c r="CJ2" s="79" t="s">
        <v>244</v>
      </c>
      <c r="CK2" s="79" t="s">
        <v>245</v>
      </c>
      <c r="CL2" s="79" t="s">
        <v>248</v>
      </c>
      <c r="CM2" s="79" t="s">
        <v>249</v>
      </c>
      <c r="CN2" s="79" t="s">
        <v>250</v>
      </c>
      <c r="CO2" s="79" t="s">
        <v>251</v>
      </c>
      <c r="CP2" s="79" t="s">
        <v>252</v>
      </c>
      <c r="CQ2" s="83"/>
    </row>
    <row r="3" spans="1:96" x14ac:dyDescent="0.25">
      <c r="A3" s="78" t="s">
        <v>24</v>
      </c>
      <c r="B3" s="84">
        <f>IFERROR('1.18 Wine price'!B3/'1.34 Spirits price'!B3,"")</f>
        <v>1.5207726810703177</v>
      </c>
      <c r="C3" s="84"/>
      <c r="D3" s="84">
        <f>IFERROR('1.18 Wine price'!D3/'1.34 Spirits price'!D3,"")</f>
        <v>2.6241451500348916</v>
      </c>
      <c r="E3" s="84">
        <f>IFERROR('1.18 Wine price'!E3/'1.34 Spirits price'!E3,"")</f>
        <v>1.362295020367529</v>
      </c>
      <c r="F3" s="84">
        <f>IFERROR('1.18 Wine price'!F3/'1.34 Spirits price'!F3,"")</f>
        <v>0.85775228008237703</v>
      </c>
      <c r="G3" s="84">
        <f>IFERROR('1.18 Wine price'!G3/'1.34 Spirits price'!G3,"")</f>
        <v>4.2211690363349135</v>
      </c>
      <c r="H3" s="84">
        <f>IFERROR('1.18 Wine price'!H3/'1.34 Spirits price'!H3,"")</f>
        <v>0.774264155290594</v>
      </c>
      <c r="I3" s="84">
        <f>IFERROR('1.18 Wine price'!I3/'1.34 Spirits price'!I3,"")</f>
        <v>2.2255729461894522</v>
      </c>
      <c r="J3" s="84">
        <f>IFERROR('1.18 Wine price'!J3/'1.34 Spirits price'!J3,"")</f>
        <v>5.2095433003015943</v>
      </c>
      <c r="K3" s="84">
        <f>IFERROR('1.18 Wine price'!K3/'1.34 Spirits price'!K3,"")</f>
        <v>1.9951625907014241</v>
      </c>
      <c r="L3" s="84" t="str">
        <f>IFERROR('1.18 Wine price'!L3/'1.34 Spirits price'!L3,"")</f>
        <v/>
      </c>
      <c r="M3" s="84">
        <f>IFERROR('1.18 Wine price'!M3/'1.34 Spirits price'!M3,"")</f>
        <v>21.59533196275245</v>
      </c>
      <c r="N3" s="84">
        <f>IFERROR('1.18 Wine price'!N3/'1.34 Spirits price'!N3,"")</f>
        <v>1.2468870759982824</v>
      </c>
      <c r="O3" s="84">
        <f>IFERROR('1.18 Wine price'!O3/'1.34 Spirits price'!O3,"")</f>
        <v>1.7556225971853086</v>
      </c>
      <c r="P3" s="84">
        <f>IFERROR('1.18 Wine price'!P3/'1.34 Spirits price'!P3,"")</f>
        <v>1.4494627488545822</v>
      </c>
      <c r="Q3" s="84">
        <f>IFERROR('1.18 Wine price'!Q3/'1.34 Spirits price'!Q3,"")</f>
        <v>19.818193242612473</v>
      </c>
      <c r="R3" s="84">
        <f>IFERROR('1.18 Wine price'!R3/'1.34 Spirits price'!R3,"")</f>
        <v>1.111424775821986</v>
      </c>
      <c r="S3" s="84">
        <f>IFERROR('1.18 Wine price'!S3/'1.34 Spirits price'!S3,"")</f>
        <v>1.1792209298952927</v>
      </c>
      <c r="T3" s="84">
        <f>IFERROR('1.18 Wine price'!T3/'1.34 Spirits price'!T3,"")</f>
        <v>0.56650736430116388</v>
      </c>
      <c r="U3" s="84">
        <f>IFERROR('1.18 Wine price'!U3/'1.34 Spirits price'!U3,"")</f>
        <v>0.56941519626145021</v>
      </c>
      <c r="V3" s="84">
        <f>IFERROR('1.18 Wine price'!V3/'1.34 Spirits price'!V3,"")</f>
        <v>0.54100922859046219</v>
      </c>
      <c r="W3" s="84">
        <f>IFERROR('1.18 Wine price'!W3/'1.34 Spirits price'!W3,"")</f>
        <v>1.7233865545819376</v>
      </c>
      <c r="X3" s="84">
        <f>IFERROR('1.18 Wine price'!X3/'1.34 Spirits price'!X3,"")</f>
        <v>1.0321412979584264</v>
      </c>
      <c r="Y3" s="84">
        <f>IFERROR('1.18 Wine price'!Y3/'1.34 Spirits price'!Y3,"")</f>
        <v>1.1560975609756097</v>
      </c>
      <c r="Z3" s="84">
        <f>IFERROR('1.18 Wine price'!Z3/'1.34 Spirits price'!Z3,"")</f>
        <v>1.4272358749929865</v>
      </c>
      <c r="AA3" s="84">
        <f>IFERROR('1.18 Wine price'!AA3/'1.34 Spirits price'!AA3,"")</f>
        <v>1.2053156682958357</v>
      </c>
      <c r="AB3" s="84">
        <f>IFERROR('1.18 Wine price'!AB3/'1.34 Spirits price'!AB3,"")</f>
        <v>0.83783480486383366</v>
      </c>
      <c r="AC3" s="84">
        <f>IFERROR('1.18 Wine price'!AC3/'1.34 Spirits price'!AC3,"")</f>
        <v>1.0040038266661941</v>
      </c>
      <c r="AD3" s="84">
        <f>IFERROR('1.18 Wine price'!AD3/'1.34 Spirits price'!AD3,"")</f>
        <v>2.840338355802273</v>
      </c>
      <c r="AE3" s="84">
        <f>IFERROR('1.18 Wine price'!AE3/'1.34 Spirits price'!AE3,"")</f>
        <v>0.63054230701289515</v>
      </c>
      <c r="AF3" s="84">
        <f>IFERROR('1.18 Wine price'!AF3/'1.34 Spirits price'!AF3,"")</f>
        <v>1.3332834077224938</v>
      </c>
      <c r="AG3" s="84">
        <f>IFERROR('1.18 Wine price'!AG3/'1.34 Spirits price'!AG3,"")</f>
        <v>1.2653243327126009</v>
      </c>
      <c r="AH3" s="84">
        <f>IFERROR('1.18 Wine price'!AH3/'1.34 Spirits price'!AH3,"")</f>
        <v>2.0664739884393066</v>
      </c>
      <c r="AI3" s="84">
        <f>IFERROR('1.18 Wine price'!AI3/'1.34 Spirits price'!AI3,"")</f>
        <v>0.43309462637568735</v>
      </c>
      <c r="AJ3" s="84">
        <f>IFERROR('1.18 Wine price'!AJ3/'1.34 Spirits price'!AJ3,"")</f>
        <v>1.5541390823550645</v>
      </c>
      <c r="AK3" s="84">
        <f>IFERROR('1.18 Wine price'!AK3/'1.34 Spirits price'!AK3,"")</f>
        <v>2.4871752973404577</v>
      </c>
      <c r="AL3" s="84">
        <f>IFERROR('1.18 Wine price'!AL3/'1.34 Spirits price'!AL3,"")</f>
        <v>1.1000267029179007</v>
      </c>
      <c r="AM3" s="84">
        <f>IFERROR('1.18 Wine price'!AM3/'1.34 Spirits price'!AM3,"")</f>
        <v>0.82450364162426415</v>
      </c>
      <c r="AN3" s="84">
        <f>IFERROR('1.18 Wine price'!AN3/'1.34 Spirits price'!AN3,"")</f>
        <v>0.75886101154918362</v>
      </c>
      <c r="AO3" s="84">
        <f>IFERROR('1.18 Wine price'!AO3/'1.34 Spirits price'!AO3,"")</f>
        <v>2.3255904818508002</v>
      </c>
      <c r="AP3" s="84">
        <f>IFERROR('1.18 Wine price'!AP3/'1.34 Spirits price'!AP3,"")</f>
        <v>1.2882370599929578</v>
      </c>
      <c r="AQ3" s="84">
        <f>IFERROR('1.18 Wine price'!AQ3/'1.34 Spirits price'!AQ3,"")</f>
        <v>0.37773082259590079</v>
      </c>
      <c r="AR3" s="84">
        <f>IFERROR('1.18 Wine price'!AR3/'1.34 Spirits price'!AR3,"")</f>
        <v>0.91795754446356859</v>
      </c>
      <c r="AS3" s="84">
        <f>IFERROR('1.18 Wine price'!AS3/'1.34 Spirits price'!AS3,"")</f>
        <v>3.1362528477458689</v>
      </c>
      <c r="AT3" s="84">
        <f>IFERROR('1.18 Wine price'!AT3/'1.34 Spirits price'!AT3,"")</f>
        <v>0.57840487911230443</v>
      </c>
      <c r="AU3" s="84">
        <f>IFERROR('1.18 Wine price'!AU3/'1.34 Spirits price'!AU3,"")</f>
        <v>2.4705908704027242</v>
      </c>
      <c r="AV3" s="84">
        <f>IFERROR('1.18 Wine price'!AV3/'1.34 Spirits price'!AV3,"")</f>
        <v>3.6237623762376239</v>
      </c>
      <c r="AW3" s="84">
        <f>IFERROR('1.18 Wine price'!AW3/'1.34 Spirits price'!AW3,"")</f>
        <v>2.4765405405405407</v>
      </c>
      <c r="AX3" s="84">
        <f>IFERROR('1.18 Wine price'!AX3/'1.34 Spirits price'!AX3,"")</f>
        <v>4.5946946329426286</v>
      </c>
      <c r="AY3" s="84">
        <f>IFERROR('1.18 Wine price'!AY3/'1.34 Spirits price'!AY3,"")</f>
        <v>2.456590193432298</v>
      </c>
      <c r="AZ3" s="84">
        <f>IFERROR('1.18 Wine price'!AZ3/'1.34 Spirits price'!AZ3,"")</f>
        <v>1.996562678214999</v>
      </c>
      <c r="BA3" s="84">
        <f>IFERROR('1.18 Wine price'!BA3/'1.34 Spirits price'!BA3,"")</f>
        <v>0.65908484686825586</v>
      </c>
      <c r="BB3" s="84">
        <f>IFERROR('1.18 Wine price'!BB3/'1.34 Spirits price'!BB3,"")</f>
        <v>0.89459591041869524</v>
      </c>
      <c r="BC3" s="84">
        <f>IFERROR('1.18 Wine price'!BC3/'1.34 Spirits price'!BC3,"")</f>
        <v>2.1666926150812187</v>
      </c>
      <c r="BD3" s="84">
        <f>IFERROR('1.18 Wine price'!BD3/'1.34 Spirits price'!BD3,"")</f>
        <v>0.96186234575679652</v>
      </c>
      <c r="BE3" s="84">
        <f>IFERROR('1.18 Wine price'!BE3/'1.34 Spirits price'!BE3,"")</f>
        <v>0.56856086333106937</v>
      </c>
      <c r="BF3" s="84">
        <f>IFERROR('1.18 Wine price'!BF3/'1.34 Spirits price'!BF3,"")</f>
        <v>5.0327137546468403</v>
      </c>
      <c r="BG3" s="84">
        <f>IFERROR('1.18 Wine price'!BG3/'1.34 Spirits price'!BG3,"")</f>
        <v>0.91589799240368963</v>
      </c>
      <c r="BH3" s="84" t="str">
        <f>IFERROR('1.18 Wine price'!BH3/'1.34 Spirits price'!BH3,"")</f>
        <v/>
      </c>
      <c r="BI3" s="84">
        <f>IFERROR('1.18 Wine price'!BI3/'1.34 Spirits price'!BI3,"")</f>
        <v>0.65714285714285714</v>
      </c>
      <c r="BJ3" s="84">
        <f>IFERROR('1.18 Wine price'!BJ3/'1.34 Spirits price'!BJ3,"")</f>
        <v>6.9268495428096415</v>
      </c>
      <c r="BK3" s="84">
        <f>IFERROR('1.18 Wine price'!BK3/'1.34 Spirits price'!BK3,"")</f>
        <v>1.1656566808777609</v>
      </c>
      <c r="BL3" s="84">
        <f>IFERROR('1.18 Wine price'!BL3/'1.34 Spirits price'!BL3,"")</f>
        <v>2.3620360551431605</v>
      </c>
      <c r="BM3" s="84" t="str">
        <f>IFERROR('1.18 Wine price'!BM3/'1.34 Spirits price'!BM3,"")</f>
        <v/>
      </c>
      <c r="BN3" s="84">
        <f>IFERROR('1.18 Wine price'!BN3/'1.34 Spirits price'!BN3,"")</f>
        <v>0.57578233203448514</v>
      </c>
      <c r="BO3" s="84">
        <f>IFERROR('1.18 Wine price'!BO3/'1.34 Spirits price'!BO3,"")</f>
        <v>0.59730361178137803</v>
      </c>
      <c r="BP3" s="84">
        <f>IFERROR('1.18 Wine price'!BP3/'1.34 Spirits price'!BP3,"")</f>
        <v>0.79820540329659617</v>
      </c>
      <c r="BQ3" s="84">
        <f>IFERROR('1.18 Wine price'!BQ3/'1.34 Spirits price'!BQ3,"")</f>
        <v>1.123254093526691</v>
      </c>
      <c r="BR3" s="84">
        <f>IFERROR('1.18 Wine price'!BR3/'1.34 Spirits price'!BR3,"")</f>
        <v>1.0701350059730714</v>
      </c>
      <c r="BS3" s="84">
        <f>IFERROR('1.18 Wine price'!BS3/'1.34 Spirits price'!BS3,"")</f>
        <v>1.1285443184736852</v>
      </c>
      <c r="BT3" s="84">
        <f>IFERROR('1.18 Wine price'!BT3/'1.34 Spirits price'!BT3,"")</f>
        <v>0.62532947209933376</v>
      </c>
      <c r="BU3" s="84">
        <f>IFERROR('1.18 Wine price'!BU3/'1.34 Spirits price'!BU3,"")</f>
        <v>0.89146937241638491</v>
      </c>
      <c r="BV3" s="84">
        <f>IFERROR('1.18 Wine price'!BV3/'1.34 Spirits price'!BV3,"")</f>
        <v>0.91624241904396708</v>
      </c>
      <c r="BW3" s="84">
        <f>IFERROR('1.18 Wine price'!BW3/'1.34 Spirits price'!BW3,"")</f>
        <v>0.74565374178104671</v>
      </c>
      <c r="BX3" s="84">
        <f>IFERROR('1.18 Wine price'!BX3/'1.34 Spirits price'!BX3,"")</f>
        <v>0.79155753337571499</v>
      </c>
      <c r="BY3" s="84">
        <f>IFERROR('1.18 Wine price'!BY3/'1.34 Spirits price'!BY3,"")</f>
        <v>0.81132722920164202</v>
      </c>
      <c r="BZ3" s="84">
        <f>IFERROR('1.18 Wine price'!BZ3/'1.34 Spirits price'!BZ3,"")</f>
        <v>0.64839103358370542</v>
      </c>
      <c r="CA3" s="84">
        <f>IFERROR('1.18 Wine price'!CA3/'1.34 Spirits price'!CA3,"")</f>
        <v>0.75305888285147071</v>
      </c>
      <c r="CB3" s="84">
        <f>IFERROR('1.18 Wine price'!CB3/'1.34 Spirits price'!CB3,"")</f>
        <v>0.99122002199551573</v>
      </c>
      <c r="CC3" s="84">
        <f>IFERROR('1.18 Wine price'!CC3/'1.34 Spirits price'!CC3,"")</f>
        <v>0.25972820473654534</v>
      </c>
      <c r="CD3" s="84">
        <f>IFERROR('1.18 Wine price'!CD3/'1.34 Spirits price'!CD3,"")</f>
        <v>0.58714276316733127</v>
      </c>
      <c r="CE3" s="84">
        <f>IFERROR('1.18 Wine price'!CE3/'1.34 Spirits price'!CE3,"")</f>
        <v>0.87776728298420181</v>
      </c>
      <c r="CF3" s="84">
        <f>IFERROR('1.18 Wine price'!CF3/'1.34 Spirits price'!CF3,"")</f>
        <v>0.4911870393804077</v>
      </c>
      <c r="CG3" s="84">
        <f>IFERROR('1.18 Wine price'!CG3/'1.34 Spirits price'!CG3,"")</f>
        <v>0.38796598234216467</v>
      </c>
      <c r="CH3" s="84">
        <f>IFERROR('1.18 Wine price'!CH3/'1.34 Spirits price'!CH3,"")</f>
        <v>0.83280700498478999</v>
      </c>
      <c r="CI3" s="84">
        <f>IFERROR('1.18 Wine price'!CI3/'1.34 Spirits price'!CI3,"")</f>
        <v>0.85521564617154555</v>
      </c>
      <c r="CJ3" s="84">
        <f>IFERROR('1.18 Wine price'!CJ3/'1.34 Spirits price'!CJ3,"")</f>
        <v>1.2970588235294118</v>
      </c>
      <c r="CK3" s="84">
        <f>IFERROR('1.18 Wine price'!CK3/'1.34 Spirits price'!CK3,"")</f>
        <v>0.83787580920299221</v>
      </c>
      <c r="CL3" s="84">
        <f>IFERROR('1.18 Wine price'!CL3/'1.34 Spirits price'!CL3,"")</f>
        <v>0.76988836893156931</v>
      </c>
      <c r="CM3" s="84">
        <f>IFERROR('1.18 Wine price'!CM3/'1.34 Spirits price'!CM3,"")</f>
        <v>0.66686082634359023</v>
      </c>
      <c r="CN3" s="84">
        <f>IFERROR('1.18 Wine price'!CN3/'1.34 Spirits price'!CN3,"")</f>
        <v>1.8871712628357427</v>
      </c>
      <c r="CO3" s="84">
        <f>IFERROR('1.18 Wine price'!CO3/'1.34 Spirits price'!CO3,"")</f>
        <v>1.4120311032823609</v>
      </c>
      <c r="CP3" s="84">
        <f>IFERROR('1.18 Wine price'!CP3/'1.34 Spirits price'!CP3,"")</f>
        <v>2.9104219612152757</v>
      </c>
      <c r="CQ3" s="83"/>
      <c r="CR3" s="88"/>
    </row>
    <row r="4" spans="1:96" x14ac:dyDescent="0.25">
      <c r="A4" s="78" t="s">
        <v>25</v>
      </c>
      <c r="B4" s="84">
        <f>IFERROR('1.18 Wine price'!B4/'1.34 Spirits price'!B4,"")</f>
        <v>1.4993774012753509</v>
      </c>
      <c r="C4" s="84">
        <f>IFERROR('1.18 Wine price'!C4/'1.34 Spirits price'!C4,"")</f>
        <v>2.5093243346206302</v>
      </c>
      <c r="D4" s="84">
        <f>IFERROR('1.18 Wine price'!D4/'1.34 Spirits price'!D4,"")</f>
        <v>2.9413369713506143</v>
      </c>
      <c r="E4" s="84">
        <f>IFERROR('1.18 Wine price'!E4/'1.34 Spirits price'!E4,"")</f>
        <v>1.3063023053831959</v>
      </c>
      <c r="F4" s="84">
        <f>IFERROR('1.18 Wine price'!F4/'1.34 Spirits price'!F4,"")</f>
        <v>0.87506444406255368</v>
      </c>
      <c r="G4" s="84">
        <f>IFERROR('1.18 Wine price'!G4/'1.34 Spirits price'!G4,"")</f>
        <v>3.8567275873584506</v>
      </c>
      <c r="H4" s="84">
        <f>IFERROR('1.18 Wine price'!H4/'1.34 Spirits price'!H4,"")</f>
        <v>0.76918615890199094</v>
      </c>
      <c r="I4" s="84">
        <f>IFERROR('1.18 Wine price'!I4/'1.34 Spirits price'!I4,"")</f>
        <v>2.3482894983786258</v>
      </c>
      <c r="J4" s="84">
        <f>IFERROR('1.18 Wine price'!J4/'1.34 Spirits price'!J4,"")</f>
        <v>5.1550785503188683</v>
      </c>
      <c r="K4" s="84">
        <f>IFERROR('1.18 Wine price'!K4/'1.34 Spirits price'!K4,"")</f>
        <v>2.2330508474576267</v>
      </c>
      <c r="L4" s="84" t="str">
        <f>IFERROR('1.18 Wine price'!L4/'1.34 Spirits price'!L4,"")</f>
        <v/>
      </c>
      <c r="M4" s="84">
        <f>IFERROR('1.18 Wine price'!M4/'1.34 Spirits price'!M4,"")</f>
        <v>19.911107045574667</v>
      </c>
      <c r="N4" s="84">
        <f>IFERROR('1.18 Wine price'!N4/'1.34 Spirits price'!N4,"")</f>
        <v>1.0791788856304987</v>
      </c>
      <c r="O4" s="84">
        <f>IFERROR('1.18 Wine price'!O4/'1.34 Spirits price'!O4,"")</f>
        <v>2.0446014207418428</v>
      </c>
      <c r="P4" s="84">
        <f>IFERROR('1.18 Wine price'!P4/'1.34 Spirits price'!P4,"")</f>
        <v>1.450774336283186</v>
      </c>
      <c r="Q4" s="84">
        <f>IFERROR('1.18 Wine price'!Q4/'1.34 Spirits price'!Q4,"")</f>
        <v>19.77803048006944</v>
      </c>
      <c r="R4" s="84">
        <f>IFERROR('1.18 Wine price'!R4/'1.34 Spirits price'!R4,"")</f>
        <v>0.98041929739355671</v>
      </c>
      <c r="S4" s="84">
        <f>IFERROR('1.18 Wine price'!S4/'1.34 Spirits price'!S4,"")</f>
        <v>1.1601214574898786</v>
      </c>
      <c r="T4" s="84">
        <f>IFERROR('1.18 Wine price'!T4/'1.34 Spirits price'!T4,"")</f>
        <v>0.56819088737973489</v>
      </c>
      <c r="U4" s="84">
        <f>IFERROR('1.18 Wine price'!U4/'1.34 Spirits price'!U4,"")</f>
        <v>0.57022612209685108</v>
      </c>
      <c r="V4" s="84">
        <f>IFERROR('1.18 Wine price'!V4/'1.34 Spirits price'!V4,"")</f>
        <v>0.56319196048373354</v>
      </c>
      <c r="W4" s="84">
        <f>IFERROR('1.18 Wine price'!W4/'1.34 Spirits price'!W4,"")</f>
        <v>1.7623071552528968</v>
      </c>
      <c r="X4" s="84">
        <f>IFERROR('1.18 Wine price'!X4/'1.34 Spirits price'!X4,"")</f>
        <v>0.85436491301613904</v>
      </c>
      <c r="Y4" s="84">
        <f>IFERROR('1.18 Wine price'!Y4/'1.34 Spirits price'!Y4,"")</f>
        <v>1.0730250709555345</v>
      </c>
      <c r="Z4" s="84">
        <f>IFERROR('1.18 Wine price'!Z4/'1.34 Spirits price'!Z4,"")</f>
        <v>1.3529847778139348</v>
      </c>
      <c r="AA4" s="84">
        <f>IFERROR('1.18 Wine price'!AA4/'1.34 Spirits price'!AA4,"")</f>
        <v>1.1826321498161851</v>
      </c>
      <c r="AB4" s="84">
        <f>IFERROR('1.18 Wine price'!AB4/'1.34 Spirits price'!AB4,"")</f>
        <v>0.84353820971991522</v>
      </c>
      <c r="AC4" s="84">
        <f>IFERROR('1.18 Wine price'!AC4/'1.34 Spirits price'!AC4,"")</f>
        <v>0.97621621621621613</v>
      </c>
      <c r="AD4" s="84">
        <f>IFERROR('1.18 Wine price'!AD4/'1.34 Spirits price'!AD4,"")</f>
        <v>2.8749028749028751</v>
      </c>
      <c r="AE4" s="84">
        <f>IFERROR('1.18 Wine price'!AE4/'1.34 Spirits price'!AE4,"")</f>
        <v>0.63161148090049613</v>
      </c>
      <c r="AF4" s="84">
        <f>IFERROR('1.18 Wine price'!AF4/'1.34 Spirits price'!AF4,"")</f>
        <v>1.3733350612697452</v>
      </c>
      <c r="AG4" s="84">
        <f>IFERROR('1.18 Wine price'!AG4/'1.34 Spirits price'!AG4,"")</f>
        <v>1.2445546056957864</v>
      </c>
      <c r="AH4" s="84">
        <f>IFERROR('1.18 Wine price'!AH4/'1.34 Spirits price'!AH4,"")</f>
        <v>1.9494446572194561</v>
      </c>
      <c r="AI4" s="84">
        <f>IFERROR('1.18 Wine price'!AI4/'1.34 Spirits price'!AI4,"")</f>
        <v>0.48960290794749889</v>
      </c>
      <c r="AJ4" s="84">
        <f>IFERROR('1.18 Wine price'!AJ4/'1.34 Spirits price'!AJ4,"")</f>
        <v>1.3899736758367323</v>
      </c>
      <c r="AK4" s="84">
        <f>IFERROR('1.18 Wine price'!AK4/'1.34 Spirits price'!AK4,"")</f>
        <v>2.5088874240657191</v>
      </c>
      <c r="AL4" s="84">
        <f>IFERROR('1.18 Wine price'!AL4/'1.34 Spirits price'!AL4,"")</f>
        <v>1.1765212544966308</v>
      </c>
      <c r="AM4" s="84">
        <f>IFERROR('1.18 Wine price'!AM4/'1.34 Spirits price'!AM4,"")</f>
        <v>0.84319674020537305</v>
      </c>
      <c r="AN4" s="84">
        <f>IFERROR('1.18 Wine price'!AN4/'1.34 Spirits price'!AN4,"")</f>
        <v>0.74618902439024393</v>
      </c>
      <c r="AO4" s="84">
        <f>IFERROR('1.18 Wine price'!AO4/'1.34 Spirits price'!AO4,"")</f>
        <v>2.4986642737233642</v>
      </c>
      <c r="AP4" s="84">
        <f>IFERROR('1.18 Wine price'!AP4/'1.34 Spirits price'!AP4,"")</f>
        <v>0.92542096075290625</v>
      </c>
      <c r="AQ4" s="84">
        <f>IFERROR('1.18 Wine price'!AQ4/'1.34 Spirits price'!AQ4,"")</f>
        <v>0.32325137101570034</v>
      </c>
      <c r="AR4" s="84">
        <f>IFERROR('1.18 Wine price'!AR4/'1.34 Spirits price'!AR4,"")</f>
        <v>1.0837385197190708</v>
      </c>
      <c r="AS4" s="84">
        <f>IFERROR('1.18 Wine price'!AS4/'1.34 Spirits price'!AS4,"")</f>
        <v>3.0882996484872938</v>
      </c>
      <c r="AT4" s="84">
        <f>IFERROR('1.18 Wine price'!AT4/'1.34 Spirits price'!AT4,"")</f>
        <v>0.55960078802968405</v>
      </c>
      <c r="AU4" s="84">
        <f>IFERROR('1.18 Wine price'!AU4/'1.34 Spirits price'!AU4,"")</f>
        <v>2.0754661316969556</v>
      </c>
      <c r="AV4" s="84">
        <f>IFERROR('1.18 Wine price'!AV4/'1.34 Spirits price'!AV4,"")</f>
        <v>3.413343180699163</v>
      </c>
      <c r="AW4" s="84">
        <f>IFERROR('1.18 Wine price'!AW4/'1.34 Spirits price'!AW4,"")</f>
        <v>1.9494455066921603</v>
      </c>
      <c r="AX4" s="84">
        <f>IFERROR('1.18 Wine price'!AX4/'1.34 Spirits price'!AX4,"")</f>
        <v>4.7801367398344725</v>
      </c>
      <c r="AY4" s="84">
        <f>IFERROR('1.18 Wine price'!AY4/'1.34 Spirits price'!AY4,"")</f>
        <v>2.3310810810810811</v>
      </c>
      <c r="AZ4" s="84">
        <f>IFERROR('1.18 Wine price'!AZ4/'1.34 Spirits price'!AZ4,"")</f>
        <v>1.8618360778886744</v>
      </c>
      <c r="BA4" s="84">
        <f>IFERROR('1.18 Wine price'!BA4/'1.34 Spirits price'!BA4,"")</f>
        <v>0.73330662393162382</v>
      </c>
      <c r="BB4" s="84">
        <f>IFERROR('1.18 Wine price'!BB4/'1.34 Spirits price'!BB4,"")</f>
        <v>0.87296770315638217</v>
      </c>
      <c r="BC4" s="84">
        <f>IFERROR('1.18 Wine price'!BC4/'1.34 Spirits price'!BC4,"")</f>
        <v>3.5471661013616478</v>
      </c>
      <c r="BD4" s="84">
        <f>IFERROR('1.18 Wine price'!BD4/'1.34 Spirits price'!BD4,"")</f>
        <v>0.96277531123760141</v>
      </c>
      <c r="BE4" s="84">
        <f>IFERROR('1.18 Wine price'!BE4/'1.34 Spirits price'!BE4,"")</f>
        <v>0.56032503091326624</v>
      </c>
      <c r="BF4" s="84">
        <f>IFERROR('1.18 Wine price'!BF4/'1.34 Spirits price'!BF4,"")</f>
        <v>4.9594771241830058</v>
      </c>
      <c r="BG4" s="84">
        <f>IFERROR('1.18 Wine price'!BG4/'1.34 Spirits price'!BG4,"")</f>
        <v>0.50328947368421051</v>
      </c>
      <c r="BH4" s="84" t="str">
        <f>IFERROR('1.18 Wine price'!BH4/'1.34 Spirits price'!BH4,"")</f>
        <v/>
      </c>
      <c r="BI4" s="84">
        <f>IFERROR('1.18 Wine price'!BI4/'1.34 Spirits price'!BI4,"")</f>
        <v>1.072359058565955</v>
      </c>
      <c r="BJ4" s="84">
        <f>IFERROR('1.18 Wine price'!BJ4/'1.34 Spirits price'!BJ4,"")</f>
        <v>6.8389909685456249</v>
      </c>
      <c r="BK4" s="84">
        <f>IFERROR('1.18 Wine price'!BK4/'1.34 Spirits price'!BK4,"")</f>
        <v>1.1741113557722553</v>
      </c>
      <c r="BL4" s="84">
        <f>IFERROR('1.18 Wine price'!BL4/'1.34 Spirits price'!BL4,"")</f>
        <v>2.3788560674249242</v>
      </c>
      <c r="BM4" s="84" t="str">
        <f>IFERROR('1.18 Wine price'!BM4/'1.34 Spirits price'!BM4,"")</f>
        <v/>
      </c>
      <c r="BN4" s="84">
        <f>IFERROR('1.18 Wine price'!BN4/'1.34 Spirits price'!BN4,"")</f>
        <v>0.57630883333573191</v>
      </c>
      <c r="BO4" s="84">
        <f>IFERROR('1.18 Wine price'!BO4/'1.34 Spirits price'!BO4,"")</f>
        <v>0.56711111111111112</v>
      </c>
      <c r="BP4" s="84">
        <f>IFERROR('1.18 Wine price'!BP4/'1.34 Spirits price'!BP4,"")</f>
        <v>0.75225526885956273</v>
      </c>
      <c r="BQ4" s="84">
        <f>IFERROR('1.18 Wine price'!BQ4/'1.34 Spirits price'!BQ4,"")</f>
        <v>1.1314317549764976</v>
      </c>
      <c r="BR4" s="84">
        <f>IFERROR('1.18 Wine price'!BR4/'1.34 Spirits price'!BR4,"")</f>
        <v>1.078486226787355</v>
      </c>
      <c r="BS4" s="84">
        <f>IFERROR('1.18 Wine price'!BS4/'1.34 Spirits price'!BS4,"")</f>
        <v>1.1379885519283248</v>
      </c>
      <c r="BT4" s="84">
        <f>IFERROR('1.18 Wine price'!BT4/'1.34 Spirits price'!BT4,"")</f>
        <v>0.62211673437892812</v>
      </c>
      <c r="BU4" s="84">
        <f>IFERROR('1.18 Wine price'!BU4/'1.34 Spirits price'!BU4,"")</f>
        <v>0.88189728353140928</v>
      </c>
      <c r="BV4" s="84">
        <f>IFERROR('1.18 Wine price'!BV4/'1.34 Spirits price'!BV4,"")</f>
        <v>0.92771619982629783</v>
      </c>
      <c r="BW4" s="84">
        <f>IFERROR('1.18 Wine price'!BW4/'1.34 Spirits price'!BW4,"")</f>
        <v>0.78348545489912191</v>
      </c>
      <c r="BX4" s="84">
        <f>IFERROR('1.18 Wine price'!BX4/'1.34 Spirits price'!BX4,"")</f>
        <v>0.78092209567908044</v>
      </c>
      <c r="BY4" s="84">
        <f>IFERROR('1.18 Wine price'!BY4/'1.34 Spirits price'!BY4,"")</f>
        <v>0.81169838465308675</v>
      </c>
      <c r="BZ4" s="84">
        <f>IFERROR('1.18 Wine price'!BZ4/'1.34 Spirits price'!BZ4,"")</f>
        <v>0.61102544529643676</v>
      </c>
      <c r="CA4" s="84">
        <f>IFERROR('1.18 Wine price'!CA4/'1.34 Spirits price'!CA4,"")</f>
        <v>0.75413005761020147</v>
      </c>
      <c r="CB4" s="84">
        <f>IFERROR('1.18 Wine price'!CB4/'1.34 Spirits price'!CB4,"")</f>
        <v>0.98855636628517118</v>
      </c>
      <c r="CC4" s="84">
        <f>IFERROR('1.18 Wine price'!CC4/'1.34 Spirits price'!CC4,"")</f>
        <v>0.27333868493081737</v>
      </c>
      <c r="CD4" s="84">
        <f>IFERROR('1.18 Wine price'!CD4/'1.34 Spirits price'!CD4,"")</f>
        <v>0.57746640411631533</v>
      </c>
      <c r="CE4" s="84">
        <f>IFERROR('1.18 Wine price'!CE4/'1.34 Spirits price'!CE4,"")</f>
        <v>0.88744799791991669</v>
      </c>
      <c r="CF4" s="84">
        <f>IFERROR('1.18 Wine price'!CF4/'1.34 Spirits price'!CF4,"")</f>
        <v>0.49999126955619411</v>
      </c>
      <c r="CG4" s="84">
        <f>IFERROR('1.18 Wine price'!CG4/'1.34 Spirits price'!CG4,"")</f>
        <v>0.35562255344129928</v>
      </c>
      <c r="CH4" s="84">
        <f>IFERROR('1.18 Wine price'!CH4/'1.34 Spirits price'!CH4,"")</f>
        <v>0.80864280916486309</v>
      </c>
      <c r="CI4" s="84">
        <f>IFERROR('1.18 Wine price'!CI4/'1.34 Spirits price'!CI4,"")</f>
        <v>0.84783991288273941</v>
      </c>
      <c r="CJ4" s="84">
        <f>IFERROR('1.18 Wine price'!CJ4/'1.34 Spirits price'!CJ4,"")</f>
        <v>0.91898080592659093</v>
      </c>
      <c r="CK4" s="84">
        <f>IFERROR('1.18 Wine price'!CK4/'1.34 Spirits price'!CK4,"")</f>
        <v>0.84664757923701761</v>
      </c>
      <c r="CL4" s="84">
        <f>IFERROR('1.18 Wine price'!CL4/'1.34 Spirits price'!CL4,"")</f>
        <v>0.78337589969811938</v>
      </c>
      <c r="CM4" s="84">
        <f>IFERROR('1.18 Wine price'!CM4/'1.34 Spirits price'!CM4,"")</f>
        <v>0.66423524048324623</v>
      </c>
      <c r="CN4" s="84">
        <f>IFERROR('1.18 Wine price'!CN4/'1.34 Spirits price'!CN4,"")</f>
        <v>1.885724306758503</v>
      </c>
      <c r="CO4" s="84">
        <f>IFERROR('1.18 Wine price'!CO4/'1.34 Spirits price'!CO4,"")</f>
        <v>1.2815368476265419</v>
      </c>
      <c r="CP4" s="84">
        <f>IFERROR('1.18 Wine price'!CP4/'1.34 Spirits price'!CP4,"")</f>
        <v>2.8453861572642589</v>
      </c>
      <c r="CR4" s="88"/>
    </row>
    <row r="5" spans="1:96" x14ac:dyDescent="0.25">
      <c r="A5" s="78" t="s">
        <v>26</v>
      </c>
      <c r="B5" s="84">
        <f>IFERROR('1.18 Wine price'!B5/'1.34 Spirits price'!B5,"")</f>
        <v>1.5520190178566289</v>
      </c>
      <c r="C5" s="84"/>
      <c r="D5" s="84"/>
      <c r="E5" s="84">
        <f>IFERROR('1.18 Wine price'!E5/'1.34 Spirits price'!E5,"")</f>
        <v>1.2649028676208285</v>
      </c>
      <c r="F5" s="84">
        <f>IFERROR('1.18 Wine price'!F5/'1.34 Spirits price'!F5,"")</f>
        <v>0.88709437701263305</v>
      </c>
      <c r="G5" s="84">
        <f>IFERROR('1.18 Wine price'!G5/'1.34 Spirits price'!G5,"")</f>
        <v>3.7793542456225553</v>
      </c>
      <c r="H5" s="84">
        <f>IFERROR('1.18 Wine price'!H5/'1.34 Spirits price'!H5,"")</f>
        <v>0.89204314204314228</v>
      </c>
      <c r="I5" s="84">
        <f>IFERROR('1.18 Wine price'!I5/'1.34 Spirits price'!I5,"")</f>
        <v>2.4722919085593937</v>
      </c>
      <c r="J5" s="84">
        <f>IFERROR('1.18 Wine price'!J5/'1.34 Spirits price'!J5,"")</f>
        <v>5.1192470320377303</v>
      </c>
      <c r="K5" s="84">
        <f>IFERROR('1.18 Wine price'!K5/'1.34 Spirits price'!K5,"")</f>
        <v>1.914559292904493</v>
      </c>
      <c r="L5" s="84" t="str">
        <f>IFERROR('1.18 Wine price'!L5/'1.34 Spirits price'!L5,"")</f>
        <v/>
      </c>
      <c r="M5" s="84">
        <f>IFERROR('1.18 Wine price'!M5/'1.34 Spirits price'!M5,"")</f>
        <v>17.517189270872684</v>
      </c>
      <c r="N5" s="84">
        <f>IFERROR('1.18 Wine price'!N5/'1.34 Spirits price'!N5,"")</f>
        <v>1.0099623047926765</v>
      </c>
      <c r="O5" s="84">
        <f>IFERROR('1.18 Wine price'!O5/'1.34 Spirits price'!O5,"")</f>
        <v>2.3653128756048982</v>
      </c>
      <c r="P5" s="84">
        <f>IFERROR('1.18 Wine price'!P5/'1.34 Spirits price'!P5,"")</f>
        <v>1.4309782872098094</v>
      </c>
      <c r="Q5" s="84">
        <f>IFERROR('1.18 Wine price'!Q5/'1.34 Spirits price'!Q5,"")</f>
        <v>20.296605484298983</v>
      </c>
      <c r="R5" s="84">
        <f>IFERROR('1.18 Wine price'!R5/'1.34 Spirits price'!R5,"")</f>
        <v>0.90392484117583694</v>
      </c>
      <c r="S5" s="84">
        <f>IFERROR('1.18 Wine price'!S5/'1.34 Spirits price'!S5,"")</f>
        <v>1.2008159358191268</v>
      </c>
      <c r="T5" s="84">
        <f>IFERROR('1.18 Wine price'!T5/'1.34 Spirits price'!T5,"")</f>
        <v>0.57694218888328308</v>
      </c>
      <c r="U5" s="84">
        <f>IFERROR('1.18 Wine price'!U5/'1.34 Spirits price'!U5,"")</f>
        <v>0.58423534546130707</v>
      </c>
      <c r="V5" s="84">
        <f>IFERROR('1.18 Wine price'!V5/'1.34 Spirits price'!V5,"")</f>
        <v>0.55284472621720071</v>
      </c>
      <c r="W5" s="84">
        <f>IFERROR('1.18 Wine price'!W5/'1.34 Spirits price'!W5,"")</f>
        <v>1.7926209581877552</v>
      </c>
      <c r="X5" s="84">
        <f>IFERROR('1.18 Wine price'!X5/'1.34 Spirits price'!X5,"")</f>
        <v>0.80498586285530027</v>
      </c>
      <c r="Y5" s="84">
        <f>IFERROR('1.18 Wine price'!Y5/'1.34 Spirits price'!Y5,"")</f>
        <v>0.91138101664417448</v>
      </c>
      <c r="Z5" s="84">
        <f>IFERROR('1.18 Wine price'!Z5/'1.34 Spirits price'!Z5,"")</f>
        <v>1.2586724144297166</v>
      </c>
      <c r="AA5" s="84">
        <f>IFERROR('1.18 Wine price'!AA5/'1.34 Spirits price'!AA5,"")</f>
        <v>1.1021986619427113</v>
      </c>
      <c r="AB5" s="84">
        <f>IFERROR('1.18 Wine price'!AB5/'1.34 Spirits price'!AB5,"")</f>
        <v>0.7946629302428676</v>
      </c>
      <c r="AC5" s="84">
        <f>IFERROR('1.18 Wine price'!AC5/'1.34 Spirits price'!AC5,"")</f>
        <v>0.99049615653389211</v>
      </c>
      <c r="AD5" s="84">
        <f>IFERROR('1.18 Wine price'!AD5/'1.34 Spirits price'!AD5,"")</f>
        <v>2.949147238303865</v>
      </c>
      <c r="AE5" s="84">
        <f>IFERROR('1.18 Wine price'!AE5/'1.34 Spirits price'!AE5,"")</f>
        <v>0.62190451365078292</v>
      </c>
      <c r="AF5" s="84">
        <f>IFERROR('1.18 Wine price'!AF5/'1.34 Spirits price'!AF5,"")</f>
        <v>1.4306749984532574</v>
      </c>
      <c r="AG5" s="84">
        <f>IFERROR('1.18 Wine price'!AG5/'1.34 Spirits price'!AG5,"")</f>
        <v>1.273079514824798</v>
      </c>
      <c r="AH5" s="84">
        <f>IFERROR('1.18 Wine price'!AH5/'1.34 Spirits price'!AH5,"")</f>
        <v>1.8468379446640315</v>
      </c>
      <c r="AI5" s="84">
        <f>IFERROR('1.18 Wine price'!AI5/'1.34 Spirits price'!AI5,"")</f>
        <v>0.59590075176620971</v>
      </c>
      <c r="AJ5" s="84">
        <f>IFERROR('1.18 Wine price'!AJ5/'1.34 Spirits price'!AJ5,"")</f>
        <v>1.3542628501077256</v>
      </c>
      <c r="AK5" s="84">
        <f>IFERROR('1.18 Wine price'!AK5/'1.34 Spirits price'!AK5,"")</f>
        <v>2.489353181989773</v>
      </c>
      <c r="AL5" s="84">
        <f>IFERROR('1.18 Wine price'!AL5/'1.34 Spirits price'!AL5,"")</f>
        <v>1.2950184100266624</v>
      </c>
      <c r="AM5" s="84">
        <f>IFERROR('1.18 Wine price'!AM5/'1.34 Spirits price'!AM5,"")</f>
        <v>0.847782420054636</v>
      </c>
      <c r="AN5" s="84">
        <f>IFERROR('1.18 Wine price'!AN5/'1.34 Spirits price'!AN5,"")</f>
        <v>0.69049471064094592</v>
      </c>
      <c r="AO5" s="84">
        <f>IFERROR('1.18 Wine price'!AO5/'1.34 Spirits price'!AO5,"")</f>
        <v>2.2436688311688306</v>
      </c>
      <c r="AP5" s="84">
        <f>IFERROR('1.18 Wine price'!AP5/'1.34 Spirits price'!AP5,"")</f>
        <v>0.95015331510328038</v>
      </c>
      <c r="AQ5" s="84">
        <f>IFERROR('1.18 Wine price'!AQ5/'1.34 Spirits price'!AQ5,"")</f>
        <v>0.29037831870048081</v>
      </c>
      <c r="AR5" s="84">
        <f>IFERROR('1.18 Wine price'!AR5/'1.34 Spirits price'!AR5,"")</f>
        <v>1.6173913043478261</v>
      </c>
      <c r="AS5" s="84">
        <f>IFERROR('1.18 Wine price'!AS5/'1.34 Spirits price'!AS5,"")</f>
        <v>3.1884635330724622</v>
      </c>
      <c r="AT5" s="84">
        <f>IFERROR('1.18 Wine price'!AT5/'1.34 Spirits price'!AT5,"")</f>
        <v>0.570214016346694</v>
      </c>
      <c r="AU5" s="84">
        <f>IFERROR('1.18 Wine price'!AU5/'1.34 Spirits price'!AU5,"")</f>
        <v>1.7690084647798037</v>
      </c>
      <c r="AV5" s="84">
        <f>IFERROR('1.18 Wine price'!AV5/'1.34 Spirits price'!AV5,"")</f>
        <v>3.4840020314880644</v>
      </c>
      <c r="AW5" s="84">
        <f>IFERROR('1.18 Wine price'!AW5/'1.34 Spirits price'!AW5,"")</f>
        <v>2.2177687626774851</v>
      </c>
      <c r="AX5" s="84">
        <f>IFERROR('1.18 Wine price'!AX5/'1.34 Spirits price'!AX5,"")</f>
        <v>4.2850400164169917</v>
      </c>
      <c r="AY5" s="84">
        <f>IFERROR('1.18 Wine price'!AY5/'1.34 Spirits price'!AY5,"")</f>
        <v>2.1802513464991016</v>
      </c>
      <c r="AZ5" s="84">
        <f>IFERROR('1.18 Wine price'!AZ5/'1.34 Spirits price'!AZ5,"")</f>
        <v>1.7651348360417034</v>
      </c>
      <c r="BA5" s="84">
        <f>IFERROR('1.18 Wine price'!BA5/'1.34 Spirits price'!BA5,"")</f>
        <v>0.77802313354363839</v>
      </c>
      <c r="BB5" s="84">
        <f>IFERROR('1.18 Wine price'!BB5/'1.34 Spirits price'!BB5,"")</f>
        <v>0.89817201781110856</v>
      </c>
      <c r="BC5" s="84">
        <f>IFERROR('1.18 Wine price'!BC5/'1.34 Spirits price'!BC5,"")</f>
        <v>3.767672591980157</v>
      </c>
      <c r="BD5" s="84">
        <f>IFERROR('1.18 Wine price'!BD5/'1.34 Spirits price'!BD5,"")</f>
        <v>0.973689302055052</v>
      </c>
      <c r="BE5" s="84">
        <f>IFERROR('1.18 Wine price'!BE5/'1.34 Spirits price'!BE5,"")</f>
        <v>0.55175067333589856</v>
      </c>
      <c r="BF5" s="84">
        <f>IFERROR('1.18 Wine price'!BF5/'1.34 Spirits price'!BF5,"")</f>
        <v>1.9045685279187818</v>
      </c>
      <c r="BG5" s="84">
        <f>IFERROR('1.18 Wine price'!BG5/'1.34 Spirits price'!BG5,"")</f>
        <v>0.64462809917355379</v>
      </c>
      <c r="BH5" s="84" t="str">
        <f>IFERROR('1.18 Wine price'!BH5/'1.34 Spirits price'!BH5,"")</f>
        <v/>
      </c>
      <c r="BI5" s="84">
        <f>IFERROR('1.18 Wine price'!BI5/'1.34 Spirits price'!BI5,"")</f>
        <v>1.1060913414704028</v>
      </c>
      <c r="BJ5" s="84">
        <f>IFERROR('1.18 Wine price'!BJ5/'1.34 Spirits price'!BJ5,"")</f>
        <v>7.0269905533063435</v>
      </c>
      <c r="BK5" s="84">
        <f>IFERROR('1.18 Wine price'!BK5/'1.34 Spirits price'!BK5,"")</f>
        <v>1.1445198836081474</v>
      </c>
      <c r="BL5" s="84">
        <f>IFERROR('1.18 Wine price'!BL5/'1.34 Spirits price'!BL5,"")</f>
        <v>2.4727969348659009</v>
      </c>
      <c r="BM5" s="84" t="str">
        <f>IFERROR('1.18 Wine price'!BM5/'1.34 Spirits price'!BM5,"")</f>
        <v/>
      </c>
      <c r="BN5" s="84">
        <f>IFERROR('1.18 Wine price'!BN5/'1.34 Spirits price'!BN5,"")</f>
        <v>0.60613988313448408</v>
      </c>
      <c r="BO5" s="84">
        <f>IFERROR('1.18 Wine price'!BO5/'1.34 Spirits price'!BO5,"")</f>
        <v>0.59384394490061476</v>
      </c>
      <c r="BP5" s="84">
        <f>IFERROR('1.18 Wine price'!BP5/'1.34 Spirits price'!BP5,"")</f>
        <v>0.71950984640570081</v>
      </c>
      <c r="BQ5" s="84">
        <f>IFERROR('1.18 Wine price'!BQ5/'1.34 Spirits price'!BQ5,"")</f>
        <v>1.1266436501628887</v>
      </c>
      <c r="BR5" s="84">
        <f>IFERROR('1.18 Wine price'!BR5/'1.34 Spirits price'!BR5,"")</f>
        <v>1.0976927770594269</v>
      </c>
      <c r="BS5" s="84">
        <f>IFERROR('1.18 Wine price'!BS5/'1.34 Spirits price'!BS5,"")</f>
        <v>1.1239530718378885</v>
      </c>
      <c r="BT5" s="84">
        <f>IFERROR('1.18 Wine price'!BT5/'1.34 Spirits price'!BT5,"")</f>
        <v>0.62200796822537385</v>
      </c>
      <c r="BU5" s="84">
        <f>IFERROR('1.18 Wine price'!BU5/'1.34 Spirits price'!BU5,"")</f>
        <v>0.85947373666899229</v>
      </c>
      <c r="BV5" s="84">
        <f>IFERROR('1.18 Wine price'!BV5/'1.34 Spirits price'!BV5,"")</f>
        <v>0.92720013730673789</v>
      </c>
      <c r="BW5" s="84">
        <f>IFERROR('1.18 Wine price'!BW5/'1.34 Spirits price'!BW5,"")</f>
        <v>0.8107432002183208</v>
      </c>
      <c r="BX5" s="84">
        <f>IFERROR('1.18 Wine price'!BX5/'1.34 Spirits price'!BX5,"")</f>
        <v>0.81150294391075306</v>
      </c>
      <c r="BY5" s="84">
        <f>IFERROR('1.18 Wine price'!BY5/'1.34 Spirits price'!BY5,"")</f>
        <v>0.80703866438302652</v>
      </c>
      <c r="BZ5" s="84">
        <f>IFERROR('1.18 Wine price'!BZ5/'1.34 Spirits price'!BZ5,"")</f>
        <v>0.59023654868205888</v>
      </c>
      <c r="CA5" s="84">
        <f>IFERROR('1.18 Wine price'!CA5/'1.34 Spirits price'!CA5,"")</f>
        <v>0.75145452454869499</v>
      </c>
      <c r="CB5" s="84">
        <f>IFERROR('1.18 Wine price'!CB5/'1.34 Spirits price'!CB5,"")</f>
        <v>0.90307017543859647</v>
      </c>
      <c r="CC5" s="84">
        <f>IFERROR('1.18 Wine price'!CC5/'1.34 Spirits price'!CC5,"")</f>
        <v>0.28498195375401575</v>
      </c>
      <c r="CD5" s="84">
        <f>IFERROR('1.18 Wine price'!CD5/'1.34 Spirits price'!CD5,"")</f>
        <v>0.5272173952183663</v>
      </c>
      <c r="CE5" s="84">
        <f>IFERROR('1.18 Wine price'!CE5/'1.34 Spirits price'!CE5,"")</f>
        <v>0.89226660430884353</v>
      </c>
      <c r="CF5" s="84">
        <f>IFERROR('1.18 Wine price'!CF5/'1.34 Spirits price'!CF5,"")</f>
        <v>0.49416784410502967</v>
      </c>
      <c r="CG5" s="84">
        <f>IFERROR('1.18 Wine price'!CG5/'1.34 Spirits price'!CG5,"")</f>
        <v>0.35300465473910753</v>
      </c>
      <c r="CH5" s="84">
        <f>IFERROR('1.18 Wine price'!CH5/'1.34 Spirits price'!CH5,"")</f>
        <v>0.75921453441858211</v>
      </c>
      <c r="CI5" s="84">
        <f>IFERROR('1.18 Wine price'!CI5/'1.34 Spirits price'!CI5,"")</f>
        <v>0.83192966302885885</v>
      </c>
      <c r="CJ5" s="84">
        <f>IFERROR('1.18 Wine price'!CJ5/'1.34 Spirits price'!CJ5,"")</f>
        <v>0.82371781710672198</v>
      </c>
      <c r="CK5" s="84">
        <f>IFERROR('1.18 Wine price'!CK5/'1.34 Spirits price'!CK5,"")</f>
        <v>0.87381997745456219</v>
      </c>
      <c r="CL5" s="84">
        <f>IFERROR('1.18 Wine price'!CL5/'1.34 Spirits price'!CL5,"")</f>
        <v>0.95187571049646758</v>
      </c>
      <c r="CM5" s="84">
        <f>IFERROR('1.18 Wine price'!CM5/'1.34 Spirits price'!CM5,"")</f>
        <v>0.67945217979816319</v>
      </c>
      <c r="CN5" s="84">
        <f>IFERROR('1.18 Wine price'!CN5/'1.34 Spirits price'!CN5,"")</f>
        <v>2.1360737704917923</v>
      </c>
      <c r="CO5" s="84">
        <f>IFERROR('1.18 Wine price'!CO5/'1.34 Spirits price'!CO5,"")</f>
        <v>1.2919989893854287</v>
      </c>
      <c r="CP5" s="84">
        <f>IFERROR('1.18 Wine price'!CP5/'1.34 Spirits price'!CP5,"")</f>
        <v>2.7825658607712729</v>
      </c>
      <c r="CR5" s="88"/>
    </row>
    <row r="6" spans="1:96" x14ac:dyDescent="0.25">
      <c r="A6" s="78" t="s">
        <v>27</v>
      </c>
      <c r="B6" s="84">
        <f>IFERROR('1.18 Wine price'!B6/'1.34 Spirits price'!B6,"")</f>
        <v>1.5916681199340939</v>
      </c>
      <c r="C6" s="84">
        <f>IFERROR('1.18 Wine price'!C6/'1.34 Spirits price'!C6,"")</f>
        <v>2.3987079700802503</v>
      </c>
      <c r="D6" s="84">
        <f>IFERROR('1.18 Wine price'!D6/'1.34 Spirits price'!D6,"")</f>
        <v>2.6910671819262784</v>
      </c>
      <c r="E6" s="84">
        <f>IFERROR('1.18 Wine price'!E6/'1.34 Spirits price'!E6,"")</f>
        <v>1.2199465706495887</v>
      </c>
      <c r="F6" s="84">
        <f>IFERROR('1.18 Wine price'!F6/'1.34 Spirits price'!F6,"")</f>
        <v>0.90016277807921841</v>
      </c>
      <c r="G6" s="84">
        <f>IFERROR('1.18 Wine price'!G6/'1.34 Spirits price'!G6,"")</f>
        <v>4.0114189409317591</v>
      </c>
      <c r="H6" s="84">
        <f>IFERROR('1.18 Wine price'!H6/'1.34 Spirits price'!H6,"")</f>
        <v>0.93278784336645237</v>
      </c>
      <c r="I6" s="84">
        <f>IFERROR('1.18 Wine price'!I6/'1.34 Spirits price'!I6,"")</f>
        <v>2.5472815418398338</v>
      </c>
      <c r="J6" s="84">
        <f>IFERROR('1.18 Wine price'!J6/'1.34 Spirits price'!J6,"")</f>
        <v>4.9180284659989457</v>
      </c>
      <c r="K6" s="84">
        <f>IFERROR('1.18 Wine price'!K6/'1.34 Spirits price'!K6,"")</f>
        <v>2.0804815929613336</v>
      </c>
      <c r="L6" s="84" t="str">
        <f>IFERROR('1.18 Wine price'!L6/'1.34 Spirits price'!L6,"")</f>
        <v/>
      </c>
      <c r="M6" s="84">
        <f>IFERROR('1.18 Wine price'!M6/'1.34 Spirits price'!M6,"")</f>
        <v>17.774655986855617</v>
      </c>
      <c r="N6" s="84">
        <f>IFERROR('1.18 Wine price'!N6/'1.34 Spirits price'!N6,"")</f>
        <v>0.88145539906103276</v>
      </c>
      <c r="O6" s="84">
        <f>IFERROR('1.18 Wine price'!O6/'1.34 Spirits price'!O6,"")</f>
        <v>2.6671662932099007</v>
      </c>
      <c r="P6" s="84">
        <f>IFERROR('1.18 Wine price'!P6/'1.34 Spirits price'!P6,"")</f>
        <v>1.4652181186323603</v>
      </c>
      <c r="Q6" s="84">
        <f>IFERROR('1.18 Wine price'!Q6/'1.34 Spirits price'!Q6,"")</f>
        <v>19.234460537642093</v>
      </c>
      <c r="R6" s="84">
        <f>IFERROR('1.18 Wine price'!R6/'1.34 Spirits price'!R6,"")</f>
        <v>0.76358532183677563</v>
      </c>
      <c r="S6" s="84">
        <f>IFERROR('1.18 Wine price'!S6/'1.34 Spirits price'!S6,"")</f>
        <v>1.2443312854006381</v>
      </c>
      <c r="T6" s="84">
        <f>IFERROR('1.18 Wine price'!T6/'1.34 Spirits price'!T6,"")</f>
        <v>0.58018297010284003</v>
      </c>
      <c r="U6" s="84">
        <f>IFERROR('1.18 Wine price'!U6/'1.34 Spirits price'!U6,"")</f>
        <v>0.58854754800947895</v>
      </c>
      <c r="V6" s="84">
        <f>IFERROR('1.18 Wine price'!V6/'1.34 Spirits price'!V6,"")</f>
        <v>0.55846047223611528</v>
      </c>
      <c r="W6" s="84">
        <f>IFERROR('1.18 Wine price'!W6/'1.34 Spirits price'!W6,"")</f>
        <v>1.8161637861428854</v>
      </c>
      <c r="X6" s="84">
        <f>IFERROR('1.18 Wine price'!X6/'1.34 Spirits price'!X6,"")</f>
        <v>0.84006398950343042</v>
      </c>
      <c r="Y6" s="84">
        <f>IFERROR('1.18 Wine price'!Y6/'1.34 Spirits price'!Y6,"")</f>
        <v>0.78044881462266991</v>
      </c>
      <c r="Z6" s="84">
        <f>IFERROR('1.18 Wine price'!Z6/'1.34 Spirits price'!Z6,"")</f>
        <v>1.2466763139974</v>
      </c>
      <c r="AA6" s="84">
        <f>IFERROR('1.18 Wine price'!AA6/'1.34 Spirits price'!AA6,"")</f>
        <v>1.1010915136166106</v>
      </c>
      <c r="AB6" s="84">
        <f>IFERROR('1.18 Wine price'!AB6/'1.34 Spirits price'!AB6,"")</f>
        <v>0.72292942608033817</v>
      </c>
      <c r="AC6" s="84">
        <f>IFERROR('1.18 Wine price'!AC6/'1.34 Spirits price'!AC6,"")</f>
        <v>1.2350877851140454</v>
      </c>
      <c r="AD6" s="84">
        <f>IFERROR('1.18 Wine price'!AD6/'1.34 Spirits price'!AD6,"")</f>
        <v>2.9129520605550883</v>
      </c>
      <c r="AE6" s="84">
        <f>IFERROR('1.18 Wine price'!AE6/'1.34 Spirits price'!AE6,"")</f>
        <v>0.64256871411878269</v>
      </c>
      <c r="AF6" s="84">
        <f>IFERROR('1.18 Wine price'!AF6/'1.34 Spirits price'!AF6,"")</f>
        <v>1.4311840166211678</v>
      </c>
      <c r="AG6" s="84">
        <f>IFERROR('1.18 Wine price'!AG6/'1.34 Spirits price'!AG6,"")</f>
        <v>1.2395610454461443</v>
      </c>
      <c r="AH6" s="84">
        <f>IFERROR('1.18 Wine price'!AH6/'1.34 Spirits price'!AH6,"")</f>
        <v>1.6985645933014355</v>
      </c>
      <c r="AI6" s="84">
        <f>IFERROR('1.18 Wine price'!AI6/'1.34 Spirits price'!AI6,"")</f>
        <v>0.64839794561774466</v>
      </c>
      <c r="AJ6" s="84">
        <f>IFERROR('1.18 Wine price'!AJ6/'1.34 Spirits price'!AJ6,"")</f>
        <v>1.2205984448764231</v>
      </c>
      <c r="AK6" s="84">
        <f>IFERROR('1.18 Wine price'!AK6/'1.34 Spirits price'!AK6,"")</f>
        <v>2.4664673239132453</v>
      </c>
      <c r="AL6" s="84">
        <f>IFERROR('1.18 Wine price'!AL6/'1.34 Spirits price'!AL6,"")</f>
        <v>1.29260632841474</v>
      </c>
      <c r="AM6" s="84">
        <f>IFERROR('1.18 Wine price'!AM6/'1.34 Spirits price'!AM6,"")</f>
        <v>0.87047900669305744</v>
      </c>
      <c r="AN6" s="84">
        <f>IFERROR('1.18 Wine price'!AN6/'1.34 Spirits price'!AN6,"")</f>
        <v>0.73111904973998076</v>
      </c>
      <c r="AO6" s="84">
        <f>IFERROR('1.18 Wine price'!AO6/'1.34 Spirits price'!AO6,"")</f>
        <v>2.2320688576528589</v>
      </c>
      <c r="AP6" s="84">
        <f>IFERROR('1.18 Wine price'!AP6/'1.34 Spirits price'!AP6,"")</f>
        <v>1.1043336337355603</v>
      </c>
      <c r="AQ6" s="84">
        <f>IFERROR('1.18 Wine price'!AQ6/'1.34 Spirits price'!AQ6,"")</f>
        <v>0.33511998574526169</v>
      </c>
      <c r="AR6" s="84">
        <f>IFERROR('1.18 Wine price'!AR6/'1.34 Spirits price'!AR6,"")</f>
        <v>1.4083457526080476</v>
      </c>
      <c r="AS6" s="84">
        <f>IFERROR('1.18 Wine price'!AS6/'1.34 Spirits price'!AS6,"")</f>
        <v>3.8049266668094814</v>
      </c>
      <c r="AT6" s="84">
        <f>IFERROR('1.18 Wine price'!AT6/'1.34 Spirits price'!AT6,"")</f>
        <v>0.64114428563521353</v>
      </c>
      <c r="AU6" s="84">
        <f>IFERROR('1.18 Wine price'!AU6/'1.34 Spirits price'!AU6,"")</f>
        <v>1.7559789936839119</v>
      </c>
      <c r="AV6" s="84">
        <f>IFERROR('1.18 Wine price'!AV6/'1.34 Spirits price'!AV6,"")</f>
        <v>3.6546577457539886</v>
      </c>
      <c r="AW6" s="84">
        <f>IFERROR('1.18 Wine price'!AW6/'1.34 Spirits price'!AW6,"")</f>
        <v>2.8795811518324608</v>
      </c>
      <c r="AX6" s="84">
        <f>IFERROR('1.18 Wine price'!AX6/'1.34 Spirits price'!AX6,"")</f>
        <v>4.32248838040758</v>
      </c>
      <c r="AY6" s="84">
        <f>IFERROR('1.18 Wine price'!AY6/'1.34 Spirits price'!AY6,"")</f>
        <v>2.3965640658554048</v>
      </c>
      <c r="AZ6" s="84">
        <f>IFERROR('1.18 Wine price'!AZ6/'1.34 Spirits price'!AZ6,"")</f>
        <v>1.8391069529362793</v>
      </c>
      <c r="BA6" s="84">
        <f>IFERROR('1.18 Wine price'!BA6/'1.34 Spirits price'!BA6,"")</f>
        <v>0.82725195822454312</v>
      </c>
      <c r="BB6" s="84">
        <f>IFERROR('1.18 Wine price'!BB6/'1.34 Spirits price'!BB6,"")</f>
        <v>0.95837563451776653</v>
      </c>
      <c r="BC6" s="84">
        <f>IFERROR('1.18 Wine price'!BC6/'1.34 Spirits price'!BC6,"")</f>
        <v>3.1483791087131379</v>
      </c>
      <c r="BD6" s="84">
        <f>IFERROR('1.18 Wine price'!BD6/'1.34 Spirits price'!BD6,"")</f>
        <v>0.94972965329301351</v>
      </c>
      <c r="BE6" s="84">
        <f>IFERROR('1.18 Wine price'!BE6/'1.34 Spirits price'!BE6,"")</f>
        <v>0.60367357001972388</v>
      </c>
      <c r="BF6" s="84">
        <f>IFERROR('1.18 Wine price'!BF6/'1.34 Spirits price'!BF6,"")</f>
        <v>1.9234408602150537</v>
      </c>
      <c r="BG6" s="84">
        <f>IFERROR('1.18 Wine price'!BG6/'1.34 Spirits price'!BG6,"")</f>
        <v>0.82066115702479348</v>
      </c>
      <c r="BH6" s="84" t="str">
        <f>IFERROR('1.18 Wine price'!BH6/'1.34 Spirits price'!BH6,"")</f>
        <v/>
      </c>
      <c r="BI6" s="84">
        <f>IFERROR('1.18 Wine price'!BI6/'1.34 Spirits price'!BI6,"")</f>
        <v>1.0821256038647347</v>
      </c>
      <c r="BJ6" s="84">
        <f>IFERROR('1.18 Wine price'!BJ6/'1.34 Spirits price'!BJ6,"")</f>
        <v>6.9841614906832294</v>
      </c>
      <c r="BK6" s="84">
        <f>IFERROR('1.18 Wine price'!BK6/'1.34 Spirits price'!BK6,"")</f>
        <v>1.1505118422543725</v>
      </c>
      <c r="BL6" s="84">
        <f>IFERROR('1.18 Wine price'!BL6/'1.34 Spirits price'!BL6,"")</f>
        <v>2.3737799467613132</v>
      </c>
      <c r="BM6" s="84" t="str">
        <f>IFERROR('1.18 Wine price'!BM6/'1.34 Spirits price'!BM6,"")</f>
        <v/>
      </c>
      <c r="BN6" s="84">
        <f>IFERROR('1.18 Wine price'!BN6/'1.34 Spirits price'!BN6,"")</f>
        <v>0.60015850675568694</v>
      </c>
      <c r="BO6" s="84">
        <f>IFERROR('1.18 Wine price'!BO6/'1.34 Spirits price'!BO6,"")</f>
        <v>0.62456140350877187</v>
      </c>
      <c r="BP6" s="84">
        <f>IFERROR('1.18 Wine price'!BP6/'1.34 Spirits price'!BP6,"")</f>
        <v>0.74389088201448594</v>
      </c>
      <c r="BQ6" s="84">
        <f>IFERROR('1.18 Wine price'!BQ6/'1.34 Spirits price'!BQ6,"")</f>
        <v>1.1358994219394107</v>
      </c>
      <c r="BR6" s="84">
        <f>IFERROR('1.18 Wine price'!BR6/'1.34 Spirits price'!BR6,"")</f>
        <v>1.1189108985051774</v>
      </c>
      <c r="BS6" s="84">
        <f>IFERROR('1.18 Wine price'!BS6/'1.34 Spirits price'!BS6,"")</f>
        <v>1.1276283658669481</v>
      </c>
      <c r="BT6" s="84">
        <f>IFERROR('1.18 Wine price'!BT6/'1.34 Spirits price'!BT6,"")</f>
        <v>0.63079433473965152</v>
      </c>
      <c r="BU6" s="84">
        <f>IFERROR('1.18 Wine price'!BU6/'1.34 Spirits price'!BU6,"")</f>
        <v>0.85799777295950963</v>
      </c>
      <c r="BV6" s="84">
        <f>IFERROR('1.18 Wine price'!BV6/'1.34 Spirits price'!BV6,"")</f>
        <v>0.92640178511026483</v>
      </c>
      <c r="BW6" s="84">
        <f>IFERROR('1.18 Wine price'!BW6/'1.34 Spirits price'!BW6,"")</f>
        <v>0.89691948012178391</v>
      </c>
      <c r="BX6" s="84">
        <f>IFERROR('1.18 Wine price'!BX6/'1.34 Spirits price'!BX6,"")</f>
        <v>1.0672686914622922</v>
      </c>
      <c r="BY6" s="84">
        <f>IFERROR('1.18 Wine price'!BY6/'1.34 Spirits price'!BY6,"")</f>
        <v>0.81044122830876186</v>
      </c>
      <c r="BZ6" s="84">
        <f>IFERROR('1.18 Wine price'!BZ6/'1.34 Spirits price'!BZ6,"")</f>
        <v>0.58761966041886438</v>
      </c>
      <c r="CA6" s="84">
        <f>IFERROR('1.18 Wine price'!CA6/'1.34 Spirits price'!CA6,"")</f>
        <v>0.7706955650496855</v>
      </c>
      <c r="CB6" s="84">
        <f>IFERROR('1.18 Wine price'!CB6/'1.34 Spirits price'!CB6,"")</f>
        <v>0.90506308171933481</v>
      </c>
      <c r="CC6" s="84">
        <f>IFERROR('1.18 Wine price'!CC6/'1.34 Spirits price'!CC6,"")</f>
        <v>0.28950226447755439</v>
      </c>
      <c r="CD6" s="84">
        <f>IFERROR('1.18 Wine price'!CD6/'1.34 Spirits price'!CD6,"")</f>
        <v>0.50853351595521845</v>
      </c>
      <c r="CE6" s="84">
        <f>IFERROR('1.18 Wine price'!CE6/'1.34 Spirits price'!CE6,"")</f>
        <v>0.89482840465442282</v>
      </c>
      <c r="CF6" s="84">
        <f>IFERROR('1.18 Wine price'!CF6/'1.34 Spirits price'!CF6,"")</f>
        <v>0.50870323525994876</v>
      </c>
      <c r="CG6" s="84">
        <f>IFERROR('1.18 Wine price'!CG6/'1.34 Spirits price'!CG6,"")</f>
        <v>0.35153264008452567</v>
      </c>
      <c r="CH6" s="84">
        <f>IFERROR('1.18 Wine price'!CH6/'1.34 Spirits price'!CH6,"")</f>
        <v>0.73381122653500097</v>
      </c>
      <c r="CI6" s="84">
        <f>IFERROR('1.18 Wine price'!CI6/'1.34 Spirits price'!CI6,"")</f>
        <v>0.83323329877594077</v>
      </c>
      <c r="CJ6" s="84">
        <f>IFERROR('1.18 Wine price'!CJ6/'1.34 Spirits price'!CJ6,"")</f>
        <v>0.95640476081900672</v>
      </c>
      <c r="CK6" s="84">
        <f>IFERROR('1.18 Wine price'!CK6/'1.34 Spirits price'!CK6,"")</f>
        <v>0.89186178464902754</v>
      </c>
      <c r="CL6" s="84">
        <f>IFERROR('1.18 Wine price'!CL6/'1.34 Spirits price'!CL6,"")</f>
        <v>0.8668619864468986</v>
      </c>
      <c r="CM6" s="84">
        <f>IFERROR('1.18 Wine price'!CM6/'1.34 Spirits price'!CM6,"")</f>
        <v>0.74394957983195931</v>
      </c>
      <c r="CN6" s="84">
        <f>IFERROR('1.18 Wine price'!CN6/'1.34 Spirits price'!CN6,"")</f>
        <v>1.9429893505999603</v>
      </c>
      <c r="CO6" s="84">
        <f>IFERROR('1.18 Wine price'!CO6/'1.34 Spirits price'!CO6,"")</f>
        <v>1.2975319164535846</v>
      </c>
      <c r="CP6" s="84">
        <f>IFERROR('1.18 Wine price'!CP6/'1.34 Spirits price'!CP6,"")</f>
        <v>2.7703342884431761</v>
      </c>
      <c r="CR6" s="88"/>
    </row>
    <row r="7" spans="1:96" x14ac:dyDescent="0.25">
      <c r="A7" s="78" t="s">
        <v>28</v>
      </c>
      <c r="B7" s="84">
        <f>IFERROR('1.18 Wine price'!B7/'1.34 Spirits price'!B7,"")</f>
        <v>1.5358507980040936</v>
      </c>
      <c r="C7" s="84">
        <f>IFERROR('1.18 Wine price'!C7/'1.34 Spirits price'!C7,"")</f>
        <v>2.1541969947287156</v>
      </c>
      <c r="D7" s="84">
        <f>IFERROR('1.18 Wine price'!D7/'1.34 Spirits price'!D7,"")</f>
        <v>2.6784073506891266</v>
      </c>
      <c r="E7" s="84">
        <f>IFERROR('1.18 Wine price'!E7/'1.34 Spirits price'!E7,"")</f>
        <v>1.0563113888635587</v>
      </c>
      <c r="F7" s="84">
        <f>IFERROR('1.18 Wine price'!F7/'1.34 Spirits price'!F7,"")</f>
        <v>0.8908083441981749</v>
      </c>
      <c r="G7" s="84">
        <f>IFERROR('1.18 Wine price'!G7/'1.34 Spirits price'!G7,"")</f>
        <v>3.5791876591453144</v>
      </c>
      <c r="H7" s="84">
        <f>IFERROR('1.18 Wine price'!H7/'1.34 Spirits price'!H7,"")</f>
        <v>0.99484879704260354</v>
      </c>
      <c r="I7" s="84">
        <f>IFERROR('1.18 Wine price'!I7/'1.34 Spirits price'!I7,"")</f>
        <v>2.5679570320108498</v>
      </c>
      <c r="J7" s="84">
        <f>IFERROR('1.18 Wine price'!J7/'1.34 Spirits price'!J7,"")</f>
        <v>4.9015447027617416</v>
      </c>
      <c r="K7" s="84">
        <f>IFERROR('1.18 Wine price'!K7/'1.34 Spirits price'!K7,"")</f>
        <v>1.8998631222534401</v>
      </c>
      <c r="L7" s="84" t="str">
        <f>IFERROR('1.18 Wine price'!L7/'1.34 Spirits price'!L7,"")</f>
        <v/>
      </c>
      <c r="M7" s="84">
        <f>IFERROR('1.18 Wine price'!M7/'1.34 Spirits price'!M7,"")</f>
        <v>17.682550255739262</v>
      </c>
      <c r="N7" s="84">
        <f>IFERROR('1.18 Wine price'!N7/'1.34 Spirits price'!N7,"")</f>
        <v>0.74988780852655201</v>
      </c>
      <c r="O7" s="84">
        <f>IFERROR('1.18 Wine price'!O7/'1.34 Spirits price'!O7,"")</f>
        <v>2.7417566672039833</v>
      </c>
      <c r="P7" s="84">
        <f>IFERROR('1.18 Wine price'!P7/'1.34 Spirits price'!P7,"")</f>
        <v>1.4461657740958238</v>
      </c>
      <c r="Q7" s="84">
        <f>IFERROR('1.18 Wine price'!Q7/'1.34 Spirits price'!Q7,"")</f>
        <v>19.717155550186899</v>
      </c>
      <c r="R7" s="84">
        <f>IFERROR('1.18 Wine price'!R7/'1.34 Spirits price'!R7,"")</f>
        <v>0.78887354131936183</v>
      </c>
      <c r="S7" s="84">
        <f>IFERROR('1.18 Wine price'!S7/'1.34 Spirits price'!S7,"")</f>
        <v>1.1286003600360035</v>
      </c>
      <c r="T7" s="84">
        <f>IFERROR('1.18 Wine price'!T7/'1.34 Spirits price'!T7,"")</f>
        <v>0.58215223097112856</v>
      </c>
      <c r="U7" s="84">
        <f>IFERROR('1.18 Wine price'!U7/'1.34 Spirits price'!U7,"")</f>
        <v>0.5935774999294009</v>
      </c>
      <c r="V7" s="84">
        <f>IFERROR('1.18 Wine price'!V7/'1.34 Spirits price'!V7,"")</f>
        <v>0.548778157779094</v>
      </c>
      <c r="W7" s="84">
        <f>IFERROR('1.18 Wine price'!W7/'1.34 Spirits price'!W7,"")</f>
        <v>1.8118833781188337</v>
      </c>
      <c r="X7" s="84">
        <f>IFERROR('1.18 Wine price'!X7/'1.34 Spirits price'!X7,"")</f>
        <v>0.94759232778642299</v>
      </c>
      <c r="Y7" s="84">
        <f>IFERROR('1.18 Wine price'!Y7/'1.34 Spirits price'!Y7,"")</f>
        <v>0.76707944484326396</v>
      </c>
      <c r="Z7" s="84">
        <f>IFERROR('1.18 Wine price'!Z7/'1.34 Spirits price'!Z7,"")</f>
        <v>1.1665387980348612</v>
      </c>
      <c r="AA7" s="84">
        <f>IFERROR('1.18 Wine price'!AA7/'1.34 Spirits price'!AA7,"")</f>
        <v>1.066468633168427</v>
      </c>
      <c r="AB7" s="84">
        <f>IFERROR('1.18 Wine price'!AB7/'1.34 Spirits price'!AB7,"")</f>
        <v>0.75074765103666841</v>
      </c>
      <c r="AC7" s="84">
        <f>IFERROR('1.18 Wine price'!AC7/'1.34 Spirits price'!AC7,"")</f>
        <v>1.0547440849831</v>
      </c>
      <c r="AD7" s="84">
        <f>IFERROR('1.18 Wine price'!AD7/'1.34 Spirits price'!AD7,"")</f>
        <v>2.9684958185359145</v>
      </c>
      <c r="AE7" s="84">
        <f>IFERROR('1.18 Wine price'!AE7/'1.34 Spirits price'!AE7,"")</f>
        <v>0.64084370584778916</v>
      </c>
      <c r="AF7" s="84">
        <f>IFERROR('1.18 Wine price'!AF7/'1.34 Spirits price'!AF7,"")</f>
        <v>1.306840865281645</v>
      </c>
      <c r="AG7" s="84">
        <f>IFERROR('1.18 Wine price'!AG7/'1.34 Spirits price'!AG7,"")</f>
        <v>1.2535503405307034</v>
      </c>
      <c r="AH7" s="84">
        <f>IFERROR('1.18 Wine price'!AH7/'1.34 Spirits price'!AH7,"")</f>
        <v>1.672862453531599</v>
      </c>
      <c r="AI7" s="84">
        <f>IFERROR('1.18 Wine price'!AI7/'1.34 Spirits price'!AI7,"")</f>
        <v>0.65304857660622861</v>
      </c>
      <c r="AJ7" s="84">
        <f>IFERROR('1.18 Wine price'!AJ7/'1.34 Spirits price'!AJ7,"")</f>
        <v>1.0523999095088399</v>
      </c>
      <c r="AK7" s="84">
        <f>IFERROR('1.18 Wine price'!AK7/'1.34 Spirits price'!AK7,"")</f>
        <v>2.413255092852387</v>
      </c>
      <c r="AL7" s="84">
        <f>IFERROR('1.18 Wine price'!AL7/'1.34 Spirits price'!AL7,"")</f>
        <v>1.2677385251576443</v>
      </c>
      <c r="AM7" s="84">
        <f>IFERROR('1.18 Wine price'!AM7/'1.34 Spirits price'!AM7,"")</f>
        <v>0.89887023343572159</v>
      </c>
      <c r="AN7" s="84">
        <f>IFERROR('1.18 Wine price'!AN7/'1.34 Spirits price'!AN7,"")</f>
        <v>0.78077893977641544</v>
      </c>
      <c r="AO7" s="84">
        <f>IFERROR('1.18 Wine price'!AO7/'1.34 Spirits price'!AO7,"")</f>
        <v>2.4846136621460864</v>
      </c>
      <c r="AP7" s="84">
        <f>IFERROR('1.18 Wine price'!AP7/'1.34 Spirits price'!AP7,"")</f>
        <v>1.096569524107214</v>
      </c>
      <c r="AQ7" s="84">
        <f>IFERROR('1.18 Wine price'!AQ7/'1.34 Spirits price'!AQ7,"")</f>
        <v>0.35822842460524312</v>
      </c>
      <c r="AR7" s="84">
        <f>IFERROR('1.18 Wine price'!AR7/'1.34 Spirits price'!AR7,"")</f>
        <v>1.5891891891891892</v>
      </c>
      <c r="AS7" s="84">
        <f>IFERROR('1.18 Wine price'!AS7/'1.34 Spirits price'!AS7,"")</f>
        <v>3.4728384059829533</v>
      </c>
      <c r="AT7" s="84">
        <f>IFERROR('1.18 Wine price'!AT7/'1.34 Spirits price'!AT7,"")</f>
        <v>0.62823114277107828</v>
      </c>
      <c r="AU7" s="84">
        <f>IFERROR('1.18 Wine price'!AU7/'1.34 Spirits price'!AU7,"")</f>
        <v>1.8446037525247156</v>
      </c>
      <c r="AV7" s="84">
        <f>IFERROR('1.18 Wine price'!AV7/'1.34 Spirits price'!AV7,"")</f>
        <v>3.0477687626774848</v>
      </c>
      <c r="AW7" s="84">
        <f>IFERROR('1.18 Wine price'!AW7/'1.34 Spirits price'!AW7,"")</f>
        <v>2.7732269598164256</v>
      </c>
      <c r="AX7" s="84">
        <f>IFERROR('1.18 Wine price'!AX7/'1.34 Spirits price'!AX7,"")</f>
        <v>4.3476968796433884</v>
      </c>
      <c r="AY7" s="84">
        <f>IFERROR('1.18 Wine price'!AY7/'1.34 Spirits price'!AY7,"")</f>
        <v>2.8315517876889045</v>
      </c>
      <c r="AZ7" s="84">
        <f>IFERROR('1.18 Wine price'!AZ7/'1.34 Spirits price'!AZ7,"")</f>
        <v>1.821201719584727</v>
      </c>
      <c r="BA7" s="84">
        <f>IFERROR('1.18 Wine price'!BA7/'1.34 Spirits price'!BA7,"")</f>
        <v>0.81203914324534754</v>
      </c>
      <c r="BB7" s="84">
        <f>IFERROR('1.18 Wine price'!BB7/'1.34 Spirits price'!BB7,"")</f>
        <v>0.93496403984462151</v>
      </c>
      <c r="BC7" s="84">
        <f>IFERROR('1.18 Wine price'!BC7/'1.34 Spirits price'!BC7,"")</f>
        <v>2.566773152042928</v>
      </c>
      <c r="BD7" s="84">
        <f>IFERROR('1.18 Wine price'!BD7/'1.34 Spirits price'!BD7,"")</f>
        <v>0.92954309947637903</v>
      </c>
      <c r="BE7" s="84">
        <f>IFERROR('1.18 Wine price'!BE7/'1.34 Spirits price'!BE7,"")</f>
        <v>0.53347150259067355</v>
      </c>
      <c r="BF7" s="84">
        <f>IFERROR('1.18 Wine price'!BF7/'1.34 Spirits price'!BF7,"")</f>
        <v>1.6373429084380611</v>
      </c>
      <c r="BG7" s="84">
        <f>IFERROR('1.18 Wine price'!BG7/'1.34 Spirits price'!BG7,"")</f>
        <v>0.68640447783178671</v>
      </c>
      <c r="BH7" s="84" t="str">
        <f>IFERROR('1.18 Wine price'!BH7/'1.34 Spirits price'!BH7,"")</f>
        <v/>
      </c>
      <c r="BI7" s="84">
        <f>IFERROR('1.18 Wine price'!BI7/'1.34 Spirits price'!BI7,"")</f>
        <v>1.0782592928377153</v>
      </c>
      <c r="BJ7" s="84">
        <f>IFERROR('1.18 Wine price'!BJ7/'1.34 Spirits price'!BJ7,"")</f>
        <v>7.1506572295247723</v>
      </c>
      <c r="BK7" s="84">
        <f>IFERROR('1.18 Wine price'!BK7/'1.34 Spirits price'!BK7,"")</f>
        <v>1.1292880659893088</v>
      </c>
      <c r="BL7" s="84">
        <f>IFERROR('1.18 Wine price'!BL7/'1.34 Spirits price'!BL7,"")</f>
        <v>2.4842168608786039</v>
      </c>
      <c r="BM7" s="84" t="str">
        <f>IFERROR('1.18 Wine price'!BM7/'1.34 Spirits price'!BM7,"")</f>
        <v/>
      </c>
      <c r="BN7" s="84">
        <f>IFERROR('1.18 Wine price'!BN7/'1.34 Spirits price'!BN7,"")</f>
        <v>0.60100747537728905</v>
      </c>
      <c r="BO7" s="84">
        <f>IFERROR('1.18 Wine price'!BO7/'1.34 Spirits price'!BO7,"")</f>
        <v>0.6501746905903949</v>
      </c>
      <c r="BP7" s="84">
        <f>IFERROR('1.18 Wine price'!BP7/'1.34 Spirits price'!BP7,"")</f>
        <v>0.73590169378943882</v>
      </c>
      <c r="BQ7" s="84">
        <f>IFERROR('1.18 Wine price'!BQ7/'1.34 Spirits price'!BQ7,"")</f>
        <v>1.1674700286477395</v>
      </c>
      <c r="BR7" s="84">
        <f>IFERROR('1.18 Wine price'!BR7/'1.34 Spirits price'!BR7,"")</f>
        <v>1.1295152683875063</v>
      </c>
      <c r="BS7" s="84">
        <f>IFERROR('1.18 Wine price'!BS7/'1.34 Spirits price'!BS7,"")</f>
        <v>1.1574944300804491</v>
      </c>
      <c r="BT7" s="84">
        <f>IFERROR('1.18 Wine price'!BT7/'1.34 Spirits price'!BT7,"")</f>
        <v>0.62741323900255885</v>
      </c>
      <c r="BU7" s="84">
        <f>IFERROR('1.18 Wine price'!BU7/'1.34 Spirits price'!BU7,"")</f>
        <v>0.85535451827074149</v>
      </c>
      <c r="BV7" s="84">
        <f>IFERROR('1.18 Wine price'!BV7/'1.34 Spirits price'!BV7,"")</f>
        <v>0.91535472833079823</v>
      </c>
      <c r="BW7" s="84">
        <f>IFERROR('1.18 Wine price'!BW7/'1.34 Spirits price'!BW7,"")</f>
        <v>0.91705296785058721</v>
      </c>
      <c r="BX7" s="84">
        <f>IFERROR('1.18 Wine price'!BX7/'1.34 Spirits price'!BX7,"")</f>
        <v>1.0787567451868374</v>
      </c>
      <c r="BY7" s="84">
        <f>IFERROR('1.18 Wine price'!BY7/'1.34 Spirits price'!BY7,"")</f>
        <v>0.80483392772673101</v>
      </c>
      <c r="BZ7" s="84">
        <f>IFERROR('1.18 Wine price'!BZ7/'1.34 Spirits price'!BZ7,"")</f>
        <v>0.57986429481584789</v>
      </c>
      <c r="CA7" s="84">
        <f>IFERROR('1.18 Wine price'!CA7/'1.34 Spirits price'!CA7,"")</f>
        <v>0.78017654274635095</v>
      </c>
      <c r="CB7" s="84">
        <f>IFERROR('1.18 Wine price'!CB7/'1.34 Spirits price'!CB7,"")</f>
        <v>0.90237610981606386</v>
      </c>
      <c r="CC7" s="84">
        <f>IFERROR('1.18 Wine price'!CC7/'1.34 Spirits price'!CC7,"")</f>
        <v>0.2834662113097135</v>
      </c>
      <c r="CD7" s="84">
        <f>IFERROR('1.18 Wine price'!CD7/'1.34 Spirits price'!CD7,"")</f>
        <v>0.49286515313516893</v>
      </c>
      <c r="CE7" s="84">
        <f>IFERROR('1.18 Wine price'!CE7/'1.34 Spirits price'!CE7,"")</f>
        <v>0.87651613996441591</v>
      </c>
      <c r="CF7" s="84">
        <f>IFERROR('1.18 Wine price'!CF7/'1.34 Spirits price'!CF7,"")</f>
        <v>0.51024671707122959</v>
      </c>
      <c r="CG7" s="84">
        <f>IFERROR('1.18 Wine price'!CG7/'1.34 Spirits price'!CG7,"")</f>
        <v>0.35145566028101194</v>
      </c>
      <c r="CH7" s="84">
        <f>IFERROR('1.18 Wine price'!CH7/'1.34 Spirits price'!CH7,"")</f>
        <v>0.73189140178301193</v>
      </c>
      <c r="CI7" s="84">
        <f>IFERROR('1.18 Wine price'!CI7/'1.34 Spirits price'!CI7,"")</f>
        <v>0.81993106244931069</v>
      </c>
      <c r="CJ7" s="84">
        <f>IFERROR('1.18 Wine price'!CJ7/'1.34 Spirits price'!CJ7,"")</f>
        <v>0.98334933214272424</v>
      </c>
      <c r="CK7" s="84">
        <f>IFERROR('1.18 Wine price'!CK7/'1.34 Spirits price'!CK7,"")</f>
        <v>0.90654708509992854</v>
      </c>
      <c r="CL7" s="84">
        <f>IFERROR('1.18 Wine price'!CL7/'1.34 Spirits price'!CL7,"")</f>
        <v>1.0417655272629254</v>
      </c>
      <c r="CM7" s="84">
        <f>IFERROR('1.18 Wine price'!CM7/'1.34 Spirits price'!CM7,"")</f>
        <v>0.70470409711684012</v>
      </c>
      <c r="CN7" s="84">
        <f>IFERROR('1.18 Wine price'!CN7/'1.34 Spirits price'!CN7,"")</f>
        <v>1.9901542253211153</v>
      </c>
      <c r="CO7" s="84">
        <f>IFERROR('1.18 Wine price'!CO7/'1.34 Spirits price'!CO7,"")</f>
        <v>1.2786223181103804</v>
      </c>
      <c r="CP7" s="84">
        <f>IFERROR('1.18 Wine price'!CP7/'1.34 Spirits price'!CP7,"")</f>
        <v>2.7462724095446212</v>
      </c>
      <c r="CR7" s="88"/>
    </row>
    <row r="8" spans="1:96" x14ac:dyDescent="0.25">
      <c r="A8" s="78" t="s">
        <v>29</v>
      </c>
      <c r="B8" s="84">
        <f>IFERROR('1.18 Wine price'!B8/'1.34 Spirits price'!B8,"")</f>
        <v>1.479381780445328</v>
      </c>
      <c r="C8" s="84">
        <f>IFERROR('1.18 Wine price'!C8/'1.34 Spirits price'!C8,"")</f>
        <v>1.9688423117487246</v>
      </c>
      <c r="D8" s="84">
        <f>IFERROR('1.18 Wine price'!D8/'1.34 Spirits price'!D8,"")</f>
        <v>2.8503370786516853</v>
      </c>
      <c r="E8" s="84">
        <f>IFERROR('1.18 Wine price'!E8/'1.34 Spirits price'!E8,"")</f>
        <v>0.93284740088060447</v>
      </c>
      <c r="F8" s="84">
        <f>IFERROR('1.18 Wine price'!F8/'1.34 Spirits price'!F8,"")</f>
        <v>0.96513390601313798</v>
      </c>
      <c r="G8" s="84">
        <f>IFERROR('1.18 Wine price'!G8/'1.34 Spirits price'!G8,"")</f>
        <v>3.4649114951792486</v>
      </c>
      <c r="H8" s="84">
        <f>IFERROR('1.18 Wine price'!H8/'1.34 Spirits price'!H8,"")</f>
        <v>1.0632786885245902</v>
      </c>
      <c r="I8" s="84">
        <f>IFERROR('1.18 Wine price'!I8/'1.34 Spirits price'!I8,"")</f>
        <v>2.6605493406731138</v>
      </c>
      <c r="J8" s="84">
        <f>IFERROR('1.18 Wine price'!J8/'1.34 Spirits price'!J8,"")</f>
        <v>4.974398533226009</v>
      </c>
      <c r="K8" s="84">
        <f>IFERROR('1.18 Wine price'!K8/'1.34 Spirits price'!K8,"")</f>
        <v>2.0517811952501459</v>
      </c>
      <c r="L8" s="84" t="str">
        <f>IFERROR('1.18 Wine price'!L8/'1.34 Spirits price'!L8,"")</f>
        <v/>
      </c>
      <c r="M8" s="84">
        <f>IFERROR('1.18 Wine price'!M8/'1.34 Spirits price'!M8,"")</f>
        <v>18.035672596535459</v>
      </c>
      <c r="N8" s="84">
        <f>IFERROR('1.18 Wine price'!N8/'1.34 Spirits price'!N8,"")</f>
        <v>0.72841726618705027</v>
      </c>
      <c r="O8" s="84">
        <f>IFERROR('1.18 Wine price'!O8/'1.34 Spirits price'!O8,"")</f>
        <v>2.8779147021473861</v>
      </c>
      <c r="P8" s="84">
        <f>IFERROR('1.18 Wine price'!P8/'1.34 Spirits price'!P8,"")</f>
        <v>1.5207547169811324</v>
      </c>
      <c r="Q8" s="84">
        <f>IFERROR('1.18 Wine price'!Q8/'1.34 Spirits price'!Q8,"")</f>
        <v>17.997908485572822</v>
      </c>
      <c r="R8" s="84">
        <f>IFERROR('1.18 Wine price'!R8/'1.34 Spirits price'!R8,"")</f>
        <v>0.76284083703234007</v>
      </c>
      <c r="S8" s="84">
        <f>IFERROR('1.18 Wine price'!S8/'1.34 Spirits price'!S8,"")</f>
        <v>1.0527189933565049</v>
      </c>
      <c r="T8" s="84">
        <f>IFERROR('1.18 Wine price'!T8/'1.34 Spirits price'!T8,"")</f>
        <v>0.58036297340933596</v>
      </c>
      <c r="U8" s="84">
        <f>IFERROR('1.18 Wine price'!U8/'1.34 Spirits price'!U8,"")</f>
        <v>0.59080182631348466</v>
      </c>
      <c r="V8" s="84">
        <f>IFERROR('1.18 Wine price'!V8/'1.34 Spirits price'!V8,"")</f>
        <v>0.5409632479830041</v>
      </c>
      <c r="W8" s="84">
        <f>IFERROR('1.18 Wine price'!W8/'1.34 Spirits price'!W8,"")</f>
        <v>1.7219608252919834</v>
      </c>
      <c r="X8" s="84">
        <f>IFERROR('1.18 Wine price'!X8/'1.34 Spirits price'!X8,"")</f>
        <v>1.0785790873017482</v>
      </c>
      <c r="Y8" s="84">
        <f>IFERROR('1.18 Wine price'!Y8/'1.34 Spirits price'!Y8,"")</f>
        <v>0.78575677742840133</v>
      </c>
      <c r="Z8" s="84">
        <f>IFERROR('1.18 Wine price'!Z8/'1.34 Spirits price'!Z8,"")</f>
        <v>1.1168385301077777</v>
      </c>
      <c r="AA8" s="84">
        <f>IFERROR('1.18 Wine price'!AA8/'1.34 Spirits price'!AA8,"")</f>
        <v>1.1165110627957537</v>
      </c>
      <c r="AB8" s="84">
        <f>IFERROR('1.18 Wine price'!AB8/'1.34 Spirits price'!AB8,"")</f>
        <v>0.74842534916170766</v>
      </c>
      <c r="AC8" s="84">
        <f>IFERROR('1.18 Wine price'!AC8/'1.34 Spirits price'!AC8,"")</f>
        <v>1.087220263046998</v>
      </c>
      <c r="AD8" s="84">
        <f>IFERROR('1.18 Wine price'!AD8/'1.34 Spirits price'!AD8,"")</f>
        <v>2.9567160197412301</v>
      </c>
      <c r="AE8" s="84">
        <f>IFERROR('1.18 Wine price'!AE8/'1.34 Spirits price'!AE8,"")</f>
        <v>0.63605057365546747</v>
      </c>
      <c r="AF8" s="84">
        <f>IFERROR('1.18 Wine price'!AF8/'1.34 Spirits price'!AF8,"")</f>
        <v>1.2297160344176619</v>
      </c>
      <c r="AG8" s="84">
        <f>IFERROR('1.18 Wine price'!AG8/'1.34 Spirits price'!AG8,"")</f>
        <v>1.179809983949156</v>
      </c>
      <c r="AH8" s="84">
        <f>IFERROR('1.18 Wine price'!AH8/'1.34 Spirits price'!AH8,"")</f>
        <v>1.693821989528796</v>
      </c>
      <c r="AI8" s="84">
        <f>IFERROR('1.18 Wine price'!AI8/'1.34 Spirits price'!AI8,"")</f>
        <v>0.68703139619717324</v>
      </c>
      <c r="AJ8" s="84">
        <f>IFERROR('1.18 Wine price'!AJ8/'1.34 Spirits price'!AJ8,"")</f>
        <v>0.82840168265386438</v>
      </c>
      <c r="AK8" s="84">
        <f>IFERROR('1.18 Wine price'!AK8/'1.34 Spirits price'!AK8,"")</f>
        <v>2.3144151851430563</v>
      </c>
      <c r="AL8" s="84">
        <f>IFERROR('1.18 Wine price'!AL8/'1.34 Spirits price'!AL8,"")</f>
        <v>1.3861514351699109</v>
      </c>
      <c r="AM8" s="84">
        <f>IFERROR('1.18 Wine price'!AM8/'1.34 Spirits price'!AM8,"")</f>
        <v>0.9347445638083216</v>
      </c>
      <c r="AN8" s="84">
        <f>IFERROR('1.18 Wine price'!AN8/'1.34 Spirits price'!AN8,"")</f>
        <v>0.77447919207688909</v>
      </c>
      <c r="AO8" s="84">
        <f>IFERROR('1.18 Wine price'!AO8/'1.34 Spirits price'!AO8,"")</f>
        <v>2.515236546910069</v>
      </c>
      <c r="AP8" s="84">
        <f>IFERROR('1.18 Wine price'!AP8/'1.34 Spirits price'!AP8,"")</f>
        <v>1.0683863438843999</v>
      </c>
      <c r="AQ8" s="84">
        <f>IFERROR('1.18 Wine price'!AQ8/'1.34 Spirits price'!AQ8,"")</f>
        <v>0.35078389480637429</v>
      </c>
      <c r="AR8" s="84">
        <f>IFERROR('1.18 Wine price'!AR8/'1.34 Spirits price'!AR8,"")</f>
        <v>1.6225247524752475</v>
      </c>
      <c r="AS8" s="84">
        <f>IFERROR('1.18 Wine price'!AS8/'1.34 Spirits price'!AS8,"")</f>
        <v>3.5359133235049591</v>
      </c>
      <c r="AT8" s="84">
        <f>IFERROR('1.18 Wine price'!AT8/'1.34 Spirits price'!AT8,"")</f>
        <v>0.59915276773775505</v>
      </c>
      <c r="AU8" s="84">
        <f>IFERROR('1.18 Wine price'!AU8/'1.34 Spirits price'!AU8,"")</f>
        <v>1.9964071586639907</v>
      </c>
      <c r="AV8" s="84">
        <f>IFERROR('1.18 Wine price'!AV8/'1.34 Spirits price'!AV8,"")</f>
        <v>2.783889980353635</v>
      </c>
      <c r="AW8" s="84">
        <f>IFERROR('1.18 Wine price'!AW8/'1.34 Spirits price'!AW8,"")</f>
        <v>2.9822808567012582</v>
      </c>
      <c r="AX8" s="84">
        <f>IFERROR('1.18 Wine price'!AX8/'1.34 Spirits price'!AX8,"")</f>
        <v>4.3822507815213623</v>
      </c>
      <c r="AY8" s="84">
        <f>IFERROR('1.18 Wine price'!AY8/'1.34 Spirits price'!AY8,"")</f>
        <v>2.7203747072599533</v>
      </c>
      <c r="AZ8" s="84">
        <f>IFERROR('1.18 Wine price'!AZ8/'1.34 Spirits price'!AZ8,"")</f>
        <v>1.7864484791793218</v>
      </c>
      <c r="BA8" s="84">
        <f>IFERROR('1.18 Wine price'!BA8/'1.34 Spirits price'!BA8,"")</f>
        <v>0.8095655989469065</v>
      </c>
      <c r="BB8" s="84">
        <f>IFERROR('1.18 Wine price'!BB8/'1.34 Spirits price'!BB8,"")</f>
        <v>0.86521573119511253</v>
      </c>
      <c r="BC8" s="84">
        <f>IFERROR('1.18 Wine price'!BC8/'1.34 Spirits price'!BC8,"")</f>
        <v>2.0670101634497731</v>
      </c>
      <c r="BD8" s="84">
        <f>IFERROR('1.18 Wine price'!BD8/'1.34 Spirits price'!BD8,"")</f>
        <v>0.89896413617331139</v>
      </c>
      <c r="BE8" s="84">
        <f>IFERROR('1.18 Wine price'!BE8/'1.34 Spirits price'!BE8,"")</f>
        <v>0.58848268408439453</v>
      </c>
      <c r="BF8" s="84">
        <f>IFERROR('1.18 Wine price'!BF8/'1.34 Spirits price'!BF8,"")</f>
        <v>1.5368782161234995</v>
      </c>
      <c r="BG8" s="84">
        <f>IFERROR('1.18 Wine price'!BG8/'1.34 Spirits price'!BG8,"")</f>
        <v>0.58616088448341586</v>
      </c>
      <c r="BH8" s="84" t="str">
        <f>IFERROR('1.18 Wine price'!BH8/'1.34 Spirits price'!BH8,"")</f>
        <v/>
      </c>
      <c r="BI8" s="84">
        <f>IFERROR('1.18 Wine price'!BI8/'1.34 Spirits price'!BI8,"")</f>
        <v>1.1075405214940097</v>
      </c>
      <c r="BJ8" s="84">
        <f>IFERROR('1.18 Wine price'!BJ8/'1.34 Spirits price'!BJ8,"")</f>
        <v>6.9877408056042025</v>
      </c>
      <c r="BK8" s="84">
        <f>IFERROR('1.18 Wine price'!BK8/'1.34 Spirits price'!BK8,"")</f>
        <v>1.1192377069733956</v>
      </c>
      <c r="BL8" s="84">
        <f>IFERROR('1.18 Wine price'!BL8/'1.34 Spirits price'!BL8,"")</f>
        <v>2.3706941206941212</v>
      </c>
      <c r="BM8" s="84" t="str">
        <f>IFERROR('1.18 Wine price'!BM8/'1.34 Spirits price'!BM8,"")</f>
        <v/>
      </c>
      <c r="BN8" s="84">
        <f>IFERROR('1.18 Wine price'!BN8/'1.34 Spirits price'!BN8,"")</f>
        <v>0.60275085948427753</v>
      </c>
      <c r="BO8" s="84">
        <f>IFERROR('1.18 Wine price'!BO8/'1.34 Spirits price'!BO8,"")</f>
        <v>0.62925395772111115</v>
      </c>
      <c r="BP8" s="84">
        <f>IFERROR('1.18 Wine price'!BP8/'1.34 Spirits price'!BP8,"")</f>
        <v>0.80236300313009745</v>
      </c>
      <c r="BQ8" s="84">
        <f>IFERROR('1.18 Wine price'!BQ8/'1.34 Spirits price'!BQ8,"")</f>
        <v>1.1950972786398351</v>
      </c>
      <c r="BR8" s="84">
        <f>IFERROR('1.18 Wine price'!BR8/'1.34 Spirits price'!BR8,"")</f>
        <v>1.1341452070510534</v>
      </c>
      <c r="BS8" s="84">
        <f>IFERROR('1.18 Wine price'!BS8/'1.34 Spirits price'!BS8,"")</f>
        <v>1.1841125068190059</v>
      </c>
      <c r="BT8" s="84">
        <f>IFERROR('1.18 Wine price'!BT8/'1.34 Spirits price'!BT8,"")</f>
        <v>0.62604645406295811</v>
      </c>
      <c r="BU8" s="84">
        <f>IFERROR('1.18 Wine price'!BU8/'1.34 Spirits price'!BU8,"")</f>
        <v>0.83851651745073663</v>
      </c>
      <c r="BV8" s="84">
        <f>IFERROR('1.18 Wine price'!BV8/'1.34 Spirits price'!BV8,"")</f>
        <v>0.90836880109715501</v>
      </c>
      <c r="BW8" s="84">
        <f>IFERROR('1.18 Wine price'!BW8/'1.34 Spirits price'!BW8,"")</f>
        <v>0.93070092122128678</v>
      </c>
      <c r="BX8" s="84">
        <f>IFERROR('1.18 Wine price'!BX8/'1.34 Spirits price'!BX8,"")</f>
        <v>1.0871865986243621</v>
      </c>
      <c r="BY8" s="84">
        <f>IFERROR('1.18 Wine price'!BY8/'1.34 Spirits price'!BY8,"")</f>
        <v>0.81058685010006926</v>
      </c>
      <c r="BZ8" s="84">
        <f>IFERROR('1.18 Wine price'!BZ8/'1.34 Spirits price'!BZ8,"")</f>
        <v>0.56930025094724457</v>
      </c>
      <c r="CA8" s="84">
        <f>IFERROR('1.18 Wine price'!CA8/'1.34 Spirits price'!CA8,"")</f>
        <v>0.77696213488047328</v>
      </c>
      <c r="CB8" s="84">
        <f>IFERROR('1.18 Wine price'!CB8/'1.34 Spirits price'!CB8,"")</f>
        <v>0.89302734401823847</v>
      </c>
      <c r="CC8" s="84">
        <f>IFERROR('1.18 Wine price'!CC8/'1.34 Spirits price'!CC8,"")</f>
        <v>0.28034437940015294</v>
      </c>
      <c r="CD8" s="84">
        <f>IFERROR('1.18 Wine price'!CD8/'1.34 Spirits price'!CD8,"")</f>
        <v>0.50717018941535352</v>
      </c>
      <c r="CE8" s="84">
        <f>IFERROR('1.18 Wine price'!CE8/'1.34 Spirits price'!CE8,"")</f>
        <v>0.87518823359531317</v>
      </c>
      <c r="CF8" s="84">
        <f>IFERROR('1.18 Wine price'!CF8/'1.34 Spirits price'!CF8,"")</f>
        <v>0.51395675659009021</v>
      </c>
      <c r="CG8" s="84">
        <f>IFERROR('1.18 Wine price'!CG8/'1.34 Spirits price'!CG8,"")</f>
        <v>0.35407485180416987</v>
      </c>
      <c r="CH8" s="84">
        <f>IFERROR('1.18 Wine price'!CH8/'1.34 Spirits price'!CH8,"")</f>
        <v>0.7332615279003285</v>
      </c>
      <c r="CI8" s="84">
        <f>IFERROR('1.18 Wine price'!CI8/'1.34 Spirits price'!CI8,"")</f>
        <v>0.83195741639764398</v>
      </c>
      <c r="CJ8" s="84">
        <f>IFERROR('1.18 Wine price'!CJ8/'1.34 Spirits price'!CJ8,"")</f>
        <v>0.94559039264481404</v>
      </c>
      <c r="CK8" s="84">
        <f>IFERROR('1.18 Wine price'!CK8/'1.34 Spirits price'!CK8,"")</f>
        <v>0.90183216285574686</v>
      </c>
      <c r="CL8" s="84">
        <f>IFERROR('1.18 Wine price'!CL8/'1.34 Spirits price'!CL8,"")</f>
        <v>0.8446669624184473</v>
      </c>
      <c r="CM8" s="84">
        <f>IFERROR('1.18 Wine price'!CM8/'1.34 Spirits price'!CM8,"")</f>
        <v>0.71031426269136921</v>
      </c>
      <c r="CN8" s="84">
        <f>IFERROR('1.18 Wine price'!CN8/'1.34 Spirits price'!CN8,"")</f>
        <v>1.9648572404212652</v>
      </c>
      <c r="CO8" s="84">
        <f>IFERROR('1.18 Wine price'!CO8/'1.34 Spirits price'!CO8,"")</f>
        <v>1.2315777548349705</v>
      </c>
      <c r="CP8" s="84">
        <f>IFERROR('1.18 Wine price'!CP8/'1.34 Spirits price'!CP8,"")</f>
        <v>2.8006051003725561</v>
      </c>
      <c r="CR8" s="88"/>
    </row>
    <row r="9" spans="1:96" x14ac:dyDescent="0.25">
      <c r="A9" s="78" t="s">
        <v>30</v>
      </c>
      <c r="B9" s="84">
        <f>IFERROR('1.18 Wine price'!B9/'1.34 Spirits price'!B9,"")</f>
        <v>1.4733026524073745</v>
      </c>
      <c r="C9" s="84">
        <f>IFERROR('1.18 Wine price'!C9/'1.34 Spirits price'!C9,"")</f>
        <v>1.8324128105119621</v>
      </c>
      <c r="D9" s="84">
        <f>IFERROR('1.18 Wine price'!D9/'1.34 Spirits price'!D9,"")</f>
        <v>2.4100646038762328</v>
      </c>
      <c r="E9" s="84">
        <f>IFERROR('1.18 Wine price'!E9/'1.34 Spirits price'!E9,"")</f>
        <v>0.87626914990210913</v>
      </c>
      <c r="F9" s="84">
        <f>IFERROR('1.18 Wine price'!F9/'1.34 Spirits price'!F9,"")</f>
        <v>0.95705545080232424</v>
      </c>
      <c r="G9" s="84">
        <f>IFERROR('1.18 Wine price'!G9/'1.34 Spirits price'!G9,"")</f>
        <v>3.6242214455882054</v>
      </c>
      <c r="H9" s="84">
        <f>IFERROR('1.18 Wine price'!H9/'1.34 Spirits price'!H9,"")</f>
        <v>1.1197151757899422</v>
      </c>
      <c r="I9" s="84">
        <f>IFERROR('1.18 Wine price'!I9/'1.34 Spirits price'!I9,"")</f>
        <v>2.7779434890965291</v>
      </c>
      <c r="J9" s="84">
        <f>IFERROR('1.18 Wine price'!J9/'1.34 Spirits price'!J9,"")</f>
        <v>5.4037159735689144</v>
      </c>
      <c r="K9" s="84">
        <f>IFERROR('1.18 Wine price'!K9/'1.34 Spirits price'!K9,"")</f>
        <v>1.9171477079796262</v>
      </c>
      <c r="L9" s="84" t="str">
        <f>IFERROR('1.18 Wine price'!L9/'1.34 Spirits price'!L9,"")</f>
        <v/>
      </c>
      <c r="M9" s="84">
        <f>IFERROR('1.18 Wine price'!M9/'1.34 Spirits price'!M9,"")</f>
        <v>18.892380122780818</v>
      </c>
      <c r="N9" s="84">
        <f>IFERROR('1.18 Wine price'!N9/'1.34 Spirits price'!N9,"")</f>
        <v>0.69853928360453255</v>
      </c>
      <c r="O9" s="84">
        <f>IFERROR('1.18 Wine price'!O9/'1.34 Spirits price'!O9,"")</f>
        <v>3.0394990020790846</v>
      </c>
      <c r="P9" s="84">
        <f>IFERROR('1.18 Wine price'!P9/'1.34 Spirits price'!P9,"")</f>
        <v>1.6121758922111102</v>
      </c>
      <c r="Q9" s="84">
        <f>IFERROR('1.18 Wine price'!Q9/'1.34 Spirits price'!Q9,"")</f>
        <v>17.985619509161115</v>
      </c>
      <c r="R9" s="84">
        <f>IFERROR('1.18 Wine price'!R9/'1.34 Spirits price'!R9,"")</f>
        <v>0.73685674103432841</v>
      </c>
      <c r="S9" s="84">
        <f>IFERROR('1.18 Wine price'!S9/'1.34 Spirits price'!S9,"")</f>
        <v>1.065161200181634</v>
      </c>
      <c r="T9" s="84">
        <f>IFERROR('1.18 Wine price'!T9/'1.34 Spirits price'!T9,"")</f>
        <v>0.57700742700894347</v>
      </c>
      <c r="U9" s="84">
        <f>IFERROR('1.18 Wine price'!U9/'1.34 Spirits price'!U9,"")</f>
        <v>0.58857114304348734</v>
      </c>
      <c r="V9" s="84">
        <f>IFERROR('1.18 Wine price'!V9/'1.34 Spirits price'!V9,"")</f>
        <v>0.51756060897448475</v>
      </c>
      <c r="W9" s="84">
        <f>IFERROR('1.18 Wine price'!W9/'1.34 Spirits price'!W9,"")</f>
        <v>1.7075407735764696</v>
      </c>
      <c r="X9" s="84">
        <f>IFERROR('1.18 Wine price'!X9/'1.34 Spirits price'!X9,"")</f>
        <v>1.1617302184799012</v>
      </c>
      <c r="Y9" s="84">
        <f>IFERROR('1.18 Wine price'!Y9/'1.34 Spirits price'!Y9,"")</f>
        <v>0.70544566544566523</v>
      </c>
      <c r="Z9" s="84">
        <f>IFERROR('1.18 Wine price'!Z9/'1.34 Spirits price'!Z9,"")</f>
        <v>1.1240791403988741</v>
      </c>
      <c r="AA9" s="84">
        <f>IFERROR('1.18 Wine price'!AA9/'1.34 Spirits price'!AA9,"")</f>
        <v>1.2113016429267522</v>
      </c>
      <c r="AB9" s="84">
        <f>IFERROR('1.18 Wine price'!AB9/'1.34 Spirits price'!AB9,"")</f>
        <v>0.74980702390794518</v>
      </c>
      <c r="AC9" s="84">
        <f>IFERROR('1.18 Wine price'!AC9/'1.34 Spirits price'!AC9,"")</f>
        <v>1.2860865982542375</v>
      </c>
      <c r="AD9" s="84">
        <f>IFERROR('1.18 Wine price'!AD9/'1.34 Spirits price'!AD9,"")</f>
        <v>2.9177807486631018</v>
      </c>
      <c r="AE9" s="84">
        <f>IFERROR('1.18 Wine price'!AE9/'1.34 Spirits price'!AE9,"")</f>
        <v>0.64574302765792124</v>
      </c>
      <c r="AF9" s="84">
        <f>IFERROR('1.18 Wine price'!AF9/'1.34 Spirits price'!AF9,"")</f>
        <v>1.0922505532142022</v>
      </c>
      <c r="AG9" s="84">
        <f>IFERROR('1.18 Wine price'!AG9/'1.34 Spirits price'!AG9,"")</f>
        <v>1.1494861762050137</v>
      </c>
      <c r="AH9" s="84">
        <f>IFERROR('1.18 Wine price'!AH9/'1.34 Spirits price'!AH9,"")</f>
        <v>1.9341563786008231</v>
      </c>
      <c r="AI9" s="84">
        <f>IFERROR('1.18 Wine price'!AI9/'1.34 Spirits price'!AI9,"")</f>
        <v>0.73204539128275792</v>
      </c>
      <c r="AJ9" s="84">
        <f>IFERROR('1.18 Wine price'!AJ9/'1.34 Spirits price'!AJ9,"")</f>
        <v>0.74996689618644075</v>
      </c>
      <c r="AK9" s="84">
        <f>IFERROR('1.18 Wine price'!AK9/'1.34 Spirits price'!AK9,"")</f>
        <v>2.2791027401163193</v>
      </c>
      <c r="AL9" s="84">
        <f>IFERROR('1.18 Wine price'!AL9/'1.34 Spirits price'!AL9,"")</f>
        <v>1.599050868266654</v>
      </c>
      <c r="AM9" s="84">
        <f>IFERROR('1.18 Wine price'!AM9/'1.34 Spirits price'!AM9,"")</f>
        <v>0.97733016892363533</v>
      </c>
      <c r="AN9" s="84">
        <f>IFERROR('1.18 Wine price'!AN9/'1.34 Spirits price'!AN9,"")</f>
        <v>0.82944140862173676</v>
      </c>
      <c r="AO9" s="84">
        <f>IFERROR('1.18 Wine price'!AO9/'1.34 Spirits price'!AO9,"")</f>
        <v>2.5208183791937895</v>
      </c>
      <c r="AP9" s="84">
        <f>IFERROR('1.18 Wine price'!AP9/'1.34 Spirits price'!AP9,"")</f>
        <v>1.0897338185740424</v>
      </c>
      <c r="AQ9" s="84">
        <f>IFERROR('1.18 Wine price'!AQ9/'1.34 Spirits price'!AQ9,"")</f>
        <v>0.37371917457411891</v>
      </c>
      <c r="AR9" s="84">
        <f>IFERROR('1.18 Wine price'!AR9/'1.34 Spirits price'!AR9,"")</f>
        <v>1.4875675675675675</v>
      </c>
      <c r="AS9" s="84">
        <f>IFERROR('1.18 Wine price'!AS9/'1.34 Spirits price'!AS9,"")</f>
        <v>3.4518919922820435</v>
      </c>
      <c r="AT9" s="84">
        <f>IFERROR('1.18 Wine price'!AT9/'1.34 Spirits price'!AT9,"")</f>
        <v>0.55157293022415776</v>
      </c>
      <c r="AU9" s="84">
        <f>IFERROR('1.18 Wine price'!AU9/'1.34 Spirits price'!AU9,"")</f>
        <v>1.9860182268820143</v>
      </c>
      <c r="AV9" s="84">
        <f>IFERROR('1.18 Wine price'!AV9/'1.34 Spirits price'!AV9,"")</f>
        <v>2.5257819103972956</v>
      </c>
      <c r="AW9" s="84">
        <f>IFERROR('1.18 Wine price'!AW9/'1.34 Spirits price'!AW9,"")</f>
        <v>3.0644536048701925</v>
      </c>
      <c r="AX9" s="84">
        <f>IFERROR('1.18 Wine price'!AX9/'1.34 Spirits price'!AX9,"")</f>
        <v>4.0726302167583306</v>
      </c>
      <c r="AY9" s="84">
        <f>IFERROR('1.18 Wine price'!AY9/'1.34 Spirits price'!AY9,"")</f>
        <v>3.1173231681490892</v>
      </c>
      <c r="AZ9" s="84">
        <f>IFERROR('1.18 Wine price'!AZ9/'1.34 Spirits price'!AZ9,"")</f>
        <v>1.7341803044552728</v>
      </c>
      <c r="BA9" s="84">
        <f>IFERROR('1.18 Wine price'!BA9/'1.34 Spirits price'!BA9,"")</f>
        <v>0.86032078665269618</v>
      </c>
      <c r="BB9" s="84">
        <f>IFERROR('1.18 Wine price'!BB9/'1.34 Spirits price'!BB9,"")</f>
        <v>0.92102803738317751</v>
      </c>
      <c r="BC9" s="84">
        <f>IFERROR('1.18 Wine price'!BC9/'1.34 Spirits price'!BC9,"")</f>
        <v>2.1468612971092442</v>
      </c>
      <c r="BD9" s="84">
        <f>IFERROR('1.18 Wine price'!BD9/'1.34 Spirits price'!BD9,"")</f>
        <v>0.88604668019416122</v>
      </c>
      <c r="BE9" s="84">
        <f>IFERROR('1.18 Wine price'!BE9/'1.34 Spirits price'!BE9,"")</f>
        <v>0.58042035398230085</v>
      </c>
      <c r="BF9" s="84">
        <f>IFERROR('1.18 Wine price'!BF9/'1.34 Spirits price'!BF9,"")</f>
        <v>1.3294888597640893</v>
      </c>
      <c r="BG9" s="84">
        <f>IFERROR('1.18 Wine price'!BG9/'1.34 Spirits price'!BG9,"")</f>
        <v>0.67744755244755239</v>
      </c>
      <c r="BH9" s="84" t="str">
        <f>IFERROR('1.18 Wine price'!BH9/'1.34 Spirits price'!BH9,"")</f>
        <v/>
      </c>
      <c r="BI9" s="84">
        <f>IFERROR('1.18 Wine price'!BI9/'1.34 Spirits price'!BI9,"")</f>
        <v>1.173740133576199</v>
      </c>
      <c r="BJ9" s="84">
        <f>IFERROR('1.18 Wine price'!BJ9/'1.34 Spirits price'!BJ9,"")</f>
        <v>6.8482913524787437</v>
      </c>
      <c r="BK9" s="84">
        <f>IFERROR('1.18 Wine price'!BK9/'1.34 Spirits price'!BK9,"")</f>
        <v>1.1134303935554251</v>
      </c>
      <c r="BL9" s="84">
        <f>IFERROR('1.18 Wine price'!BL9/'1.34 Spirits price'!BL9,"")</f>
        <v>2.3731600698549751</v>
      </c>
      <c r="BM9" s="84" t="str">
        <f>IFERROR('1.18 Wine price'!BM9/'1.34 Spirits price'!BM9,"")</f>
        <v/>
      </c>
      <c r="BN9" s="84">
        <f>IFERROR('1.18 Wine price'!BN9/'1.34 Spirits price'!BN9,"")</f>
        <v>0.60330531283378652</v>
      </c>
      <c r="BO9" s="84">
        <f>IFERROR('1.18 Wine price'!BO9/'1.34 Spirits price'!BO9,"")</f>
        <v>0.62119897381724887</v>
      </c>
      <c r="BP9" s="84">
        <f>IFERROR('1.18 Wine price'!BP9/'1.34 Spirits price'!BP9,"")</f>
        <v>0.76093252244425125</v>
      </c>
      <c r="BQ9" s="84">
        <f>IFERROR('1.18 Wine price'!BQ9/'1.34 Spirits price'!BQ9,"")</f>
        <v>1.2277960830530141</v>
      </c>
      <c r="BR9" s="84">
        <f>IFERROR('1.18 Wine price'!BR9/'1.34 Spirits price'!BR9,"")</f>
        <v>1.1295857241740683</v>
      </c>
      <c r="BS9" s="84">
        <f>IFERROR('1.18 Wine price'!BS9/'1.34 Spirits price'!BS9,"")</f>
        <v>1.2164622369391869</v>
      </c>
      <c r="BT9" s="84">
        <f>IFERROR('1.18 Wine price'!BT9/'1.34 Spirits price'!BT9,"")</f>
        <v>0.62717666181402176</v>
      </c>
      <c r="BU9" s="84">
        <f>IFERROR('1.18 Wine price'!BU9/'1.34 Spirits price'!BU9,"")</f>
        <v>0.8295478086359811</v>
      </c>
      <c r="BV9" s="84">
        <f>IFERROR('1.18 Wine price'!BV9/'1.34 Spirits price'!BV9,"")</f>
        <v>0.90265352100432472</v>
      </c>
      <c r="BW9" s="84">
        <f>IFERROR('1.18 Wine price'!BW9/'1.34 Spirits price'!BW9,"")</f>
        <v>0.92653999446265178</v>
      </c>
      <c r="BX9" s="84">
        <f>IFERROR('1.18 Wine price'!BX9/'1.34 Spirits price'!BX9,"")</f>
        <v>1.0931818607789481</v>
      </c>
      <c r="BY9" s="84">
        <f>IFERROR('1.18 Wine price'!BY9/'1.34 Spirits price'!BY9,"")</f>
        <v>0.82174871656187842</v>
      </c>
      <c r="BZ9" s="84">
        <f>IFERROR('1.18 Wine price'!BZ9/'1.34 Spirits price'!BZ9,"")</f>
        <v>0.5693633054955568</v>
      </c>
      <c r="CA9" s="84">
        <f>IFERROR('1.18 Wine price'!CA9/'1.34 Spirits price'!CA9,"")</f>
        <v>0.77046667827348037</v>
      </c>
      <c r="CB9" s="84">
        <f>IFERROR('1.18 Wine price'!CB9/'1.34 Spirits price'!CB9,"")</f>
        <v>0.8733537880575879</v>
      </c>
      <c r="CC9" s="84">
        <f>IFERROR('1.18 Wine price'!CC9/'1.34 Spirits price'!CC9,"")</f>
        <v>0.27914633120981275</v>
      </c>
      <c r="CD9" s="84">
        <f>IFERROR('1.18 Wine price'!CD9/'1.34 Spirits price'!CD9,"")</f>
        <v>0.49686918962554466</v>
      </c>
      <c r="CE9" s="84">
        <f>IFERROR('1.18 Wine price'!CE9/'1.34 Spirits price'!CE9,"")</f>
        <v>0.86704153740089618</v>
      </c>
      <c r="CF9" s="84">
        <f>IFERROR('1.18 Wine price'!CF9/'1.34 Spirits price'!CF9,"")</f>
        <v>0.51873910290425718</v>
      </c>
      <c r="CG9" s="84">
        <f>IFERROR('1.18 Wine price'!CG9/'1.34 Spirits price'!CG9,"")</f>
        <v>0.36141775572852625</v>
      </c>
      <c r="CH9" s="84">
        <f>IFERROR('1.18 Wine price'!CH9/'1.34 Spirits price'!CH9,"")</f>
        <v>0.73833031829433515</v>
      </c>
      <c r="CI9" s="84">
        <f>IFERROR('1.18 Wine price'!CI9/'1.34 Spirits price'!CI9,"")</f>
        <v>0.83762591593605118</v>
      </c>
      <c r="CJ9" s="84">
        <f>IFERROR('1.18 Wine price'!CJ9/'1.34 Spirits price'!CJ9,"")</f>
        <v>0.98385300668151432</v>
      </c>
      <c r="CK9" s="84">
        <f>IFERROR('1.18 Wine price'!CK9/'1.34 Spirits price'!CK9,"")</f>
        <v>0.88988785987047014</v>
      </c>
      <c r="CL9" s="84">
        <f>IFERROR('1.18 Wine price'!CL9/'1.34 Spirits price'!CL9,"")</f>
        <v>0.99091485925225886</v>
      </c>
      <c r="CM9" s="84">
        <f>IFERROR('1.18 Wine price'!CM9/'1.34 Spirits price'!CM9,"")</f>
        <v>0.73320856726969263</v>
      </c>
      <c r="CN9" s="84">
        <f>IFERROR('1.18 Wine price'!CN9/'1.34 Spirits price'!CN9,"")</f>
        <v>1.9708411346189882</v>
      </c>
      <c r="CO9" s="84">
        <f>IFERROR('1.18 Wine price'!CO9/'1.34 Spirits price'!CO9,"")</f>
        <v>1.2162980489438047</v>
      </c>
      <c r="CP9" s="84">
        <f>IFERROR('1.18 Wine price'!CP9/'1.34 Spirits price'!CP9,"")</f>
        <v>2.9398050855132669</v>
      </c>
      <c r="CR9" s="88"/>
    </row>
    <row r="10" spans="1:96" x14ac:dyDescent="0.25">
      <c r="A10" s="78" t="s">
        <v>31</v>
      </c>
      <c r="B10" s="84">
        <f>IFERROR('1.18 Wine price'!B10/'1.34 Spirits price'!B10,"")</f>
        <v>1.4669508804335203</v>
      </c>
      <c r="C10" s="84">
        <f>IFERROR('1.18 Wine price'!C10/'1.34 Spirits price'!C10,"")</f>
        <v>1.8004799942771399</v>
      </c>
      <c r="D10" s="84">
        <f>IFERROR('1.18 Wine price'!D10/'1.34 Spirits price'!D10,"")</f>
        <v>2.1962716948789374</v>
      </c>
      <c r="E10" s="84">
        <f>IFERROR('1.18 Wine price'!E10/'1.34 Spirits price'!E10,"")</f>
        <v>0.86276750266117319</v>
      </c>
      <c r="F10" s="84">
        <f>IFERROR('1.18 Wine price'!F10/'1.34 Spirits price'!F10,"")</f>
        <v>0.94777956126270735</v>
      </c>
      <c r="G10" s="84">
        <f>IFERROR('1.18 Wine price'!G10/'1.34 Spirits price'!G10,"")</f>
        <v>3.2947158768914107</v>
      </c>
      <c r="H10" s="84">
        <f>IFERROR('1.18 Wine price'!H10/'1.34 Spirits price'!H10,"")</f>
        <v>1.28175313059034</v>
      </c>
      <c r="I10" s="84">
        <f>IFERROR('1.18 Wine price'!I10/'1.34 Spirits price'!I10,"")</f>
        <v>2.7567181142444168</v>
      </c>
      <c r="J10" s="84">
        <f>IFERROR('1.18 Wine price'!J10/'1.34 Spirits price'!J10,"")</f>
        <v>6.03308581390844</v>
      </c>
      <c r="K10" s="84">
        <f>IFERROR('1.18 Wine price'!K10/'1.34 Spirits price'!K10,"")</f>
        <v>1.8641881638846736</v>
      </c>
      <c r="L10" s="84" t="str">
        <f>IFERROR('1.18 Wine price'!L10/'1.34 Spirits price'!L10,"")</f>
        <v/>
      </c>
      <c r="M10" s="84">
        <f>IFERROR('1.18 Wine price'!M10/'1.34 Spirits price'!M10,"")</f>
        <v>19.087556181509061</v>
      </c>
      <c r="N10" s="84">
        <f>IFERROR('1.18 Wine price'!N10/'1.34 Spirits price'!N10,"")</f>
        <v>0.74680650800053783</v>
      </c>
      <c r="O10" s="84">
        <f>IFERROR('1.18 Wine price'!O10/'1.34 Spirits price'!O10,"")</f>
        <v>2.8033709315546571</v>
      </c>
      <c r="P10" s="84">
        <f>IFERROR('1.18 Wine price'!P10/'1.34 Spirits price'!P10,"")</f>
        <v>1.5704857051638204</v>
      </c>
      <c r="Q10" s="84">
        <f>IFERROR('1.18 Wine price'!Q10/'1.34 Spirits price'!Q10,"")</f>
        <v>17.271065481407287</v>
      </c>
      <c r="R10" s="84">
        <f>IFERROR('1.18 Wine price'!R10/'1.34 Spirits price'!R10,"")</f>
        <v>0.76026886766410873</v>
      </c>
      <c r="S10" s="84">
        <f>IFERROR('1.18 Wine price'!S10/'1.34 Spirits price'!S10,"")</f>
        <v>1.0260130771714564</v>
      </c>
      <c r="T10" s="84">
        <f>IFERROR('1.18 Wine price'!T10/'1.34 Spirits price'!T10,"")</f>
        <v>0.56543669150214071</v>
      </c>
      <c r="U10" s="84">
        <f>IFERROR('1.18 Wine price'!U10/'1.34 Spirits price'!U10,"")</f>
        <v>0.57621747076807228</v>
      </c>
      <c r="V10" s="84">
        <f>IFERROR('1.18 Wine price'!V10/'1.34 Spirits price'!V10,"")</f>
        <v>0.51327804605727978</v>
      </c>
      <c r="W10" s="84">
        <f>IFERROR('1.18 Wine price'!W10/'1.34 Spirits price'!W10,"")</f>
        <v>1.7015124911629418</v>
      </c>
      <c r="X10" s="84">
        <f>IFERROR('1.18 Wine price'!X10/'1.34 Spirits price'!X10,"")</f>
        <v>1.2525686432035492</v>
      </c>
      <c r="Y10" s="84">
        <f>IFERROR('1.18 Wine price'!Y10/'1.34 Spirits price'!Y10,"")</f>
        <v>0.7133975541436085</v>
      </c>
      <c r="Z10" s="84">
        <f>IFERROR('1.18 Wine price'!Z10/'1.34 Spirits price'!Z10,"")</f>
        <v>1.164928446705132</v>
      </c>
      <c r="AA10" s="84">
        <f>IFERROR('1.18 Wine price'!AA10/'1.34 Spirits price'!AA10,"")</f>
        <v>1.2454918428362216</v>
      </c>
      <c r="AB10" s="84">
        <f>IFERROR('1.18 Wine price'!AB10/'1.34 Spirits price'!AB10,"")</f>
        <v>0.76574413794144736</v>
      </c>
      <c r="AC10" s="84">
        <f>IFERROR('1.18 Wine price'!AC10/'1.34 Spirits price'!AC10,"")</f>
        <v>1.2878544676297483</v>
      </c>
      <c r="AD10" s="84">
        <f>IFERROR('1.18 Wine price'!AD10/'1.34 Spirits price'!AD10,"")</f>
        <v>2.8027835829559971</v>
      </c>
      <c r="AE10" s="84">
        <f>IFERROR('1.18 Wine price'!AE10/'1.34 Spirits price'!AE10,"")</f>
        <v>0.65126916412124047</v>
      </c>
      <c r="AF10" s="84">
        <f>IFERROR('1.18 Wine price'!AF10/'1.34 Spirits price'!AF10,"")</f>
        <v>1.1113630487101456</v>
      </c>
      <c r="AG10" s="84">
        <f>IFERROR('1.18 Wine price'!AG10/'1.34 Spirits price'!AG10,"")</f>
        <v>1.0705911299383108</v>
      </c>
      <c r="AH10" s="84">
        <f>IFERROR('1.18 Wine price'!AH10/'1.34 Spirits price'!AH10,"")</f>
        <v>1.733070866141732</v>
      </c>
      <c r="AI10" s="84">
        <f>IFERROR('1.18 Wine price'!AI10/'1.34 Spirits price'!AI10,"")</f>
        <v>0.7824709214436335</v>
      </c>
      <c r="AJ10" s="84">
        <f>IFERROR('1.18 Wine price'!AJ10/'1.34 Spirits price'!AJ10,"")</f>
        <v>0.65636458878994242</v>
      </c>
      <c r="AK10" s="84">
        <f>IFERROR('1.18 Wine price'!AK10/'1.34 Spirits price'!AK10,"")</f>
        <v>2.2203379715165825</v>
      </c>
      <c r="AL10" s="84">
        <f>IFERROR('1.18 Wine price'!AL10/'1.34 Spirits price'!AL10,"")</f>
        <v>1.5924984600413075</v>
      </c>
      <c r="AM10" s="84">
        <f>IFERROR('1.18 Wine price'!AM10/'1.34 Spirits price'!AM10,"")</f>
        <v>0.98930481283422456</v>
      </c>
      <c r="AN10" s="84">
        <f>IFERROR('1.18 Wine price'!AN10/'1.34 Spirits price'!AN10,"")</f>
        <v>0.90071398920713974</v>
      </c>
      <c r="AO10" s="84">
        <f>IFERROR('1.18 Wine price'!AO10/'1.34 Spirits price'!AO10,"")</f>
        <v>2.6804889376776684</v>
      </c>
      <c r="AP10" s="84">
        <f>IFERROR('1.18 Wine price'!AP10/'1.34 Spirits price'!AP10,"")</f>
        <v>1.1187984004507001</v>
      </c>
      <c r="AQ10" s="84">
        <f>IFERROR('1.18 Wine price'!AQ10/'1.34 Spirits price'!AQ10,"")</f>
        <v>0.36283665311450797</v>
      </c>
      <c r="AR10" s="84">
        <f>IFERROR('1.18 Wine price'!AR10/'1.34 Spirits price'!AR10,"")</f>
        <v>1.474389097744361</v>
      </c>
      <c r="AS10" s="84">
        <f>IFERROR('1.18 Wine price'!AS10/'1.34 Spirits price'!AS10,"")</f>
        <v>3.3471095941039635</v>
      </c>
      <c r="AT10" s="84">
        <f>IFERROR('1.18 Wine price'!AT10/'1.34 Spirits price'!AT10,"")</f>
        <v>0.5420561591658003</v>
      </c>
      <c r="AU10" s="84">
        <f>IFERROR('1.18 Wine price'!AU10/'1.34 Spirits price'!AU10,"")</f>
        <v>2.1231519932653797</v>
      </c>
      <c r="AV10" s="84">
        <f>IFERROR('1.18 Wine price'!AV10/'1.34 Spirits price'!AV10,"")</f>
        <v>2.4560278160781728</v>
      </c>
      <c r="AW10" s="84">
        <f>IFERROR('1.18 Wine price'!AW10/'1.34 Spirits price'!AW10,"")</f>
        <v>3.2485286743553878</v>
      </c>
      <c r="AX10" s="84">
        <f>IFERROR('1.18 Wine price'!AX10/'1.34 Spirits price'!AX10,"")</f>
        <v>4.0929395437592166</v>
      </c>
      <c r="AY10" s="84">
        <f>IFERROR('1.18 Wine price'!AY10/'1.34 Spirits price'!AY10,"")</f>
        <v>2.9664991624790615</v>
      </c>
      <c r="AZ10" s="84">
        <f>IFERROR('1.18 Wine price'!AZ10/'1.34 Spirits price'!AZ10,"")</f>
        <v>1.8575758308123236</v>
      </c>
      <c r="BA10" s="84">
        <f>IFERROR('1.18 Wine price'!BA10/'1.34 Spirits price'!BA10,"")</f>
        <v>0.83529512599280042</v>
      </c>
      <c r="BB10" s="84">
        <f>IFERROR('1.18 Wine price'!BB10/'1.34 Spirits price'!BB10,"")</f>
        <v>0.8827555662922254</v>
      </c>
      <c r="BC10" s="84">
        <f>IFERROR('1.18 Wine price'!BC10/'1.34 Spirits price'!BC10,"")</f>
        <v>2.0839600254019182</v>
      </c>
      <c r="BD10" s="84">
        <f>IFERROR('1.18 Wine price'!BD10/'1.34 Spirits price'!BD10,"")</f>
        <v>0.88500481618301541</v>
      </c>
      <c r="BE10" s="84">
        <f>IFERROR('1.18 Wine price'!BE10/'1.34 Spirits price'!BE10,"")</f>
        <v>0.57570892204327628</v>
      </c>
      <c r="BF10" s="84">
        <f>IFERROR('1.18 Wine price'!BF10/'1.34 Spirits price'!BF10,"")</f>
        <v>1.6405733186328557</v>
      </c>
      <c r="BG10" s="84">
        <f>IFERROR('1.18 Wine price'!BG10/'1.34 Spirits price'!BG10,"")</f>
        <v>0.55748583988502842</v>
      </c>
      <c r="BH10" s="84" t="str">
        <f>IFERROR('1.18 Wine price'!BH10/'1.34 Spirits price'!BH10,"")</f>
        <v/>
      </c>
      <c r="BI10" s="84">
        <f>IFERROR('1.18 Wine price'!BI10/'1.34 Spirits price'!BI10,"")</f>
        <v>1.188442617724524</v>
      </c>
      <c r="BJ10" s="84">
        <f>IFERROR('1.18 Wine price'!BJ10/'1.34 Spirits price'!BJ10,"")</f>
        <v>6.5554129591603933</v>
      </c>
      <c r="BK10" s="84">
        <f>IFERROR('1.18 Wine price'!BK10/'1.34 Spirits price'!BK10,"")</f>
        <v>1.1102083461372994</v>
      </c>
      <c r="BL10" s="84">
        <f>IFERROR('1.18 Wine price'!BL10/'1.34 Spirits price'!BL10,"")</f>
        <v>2.3428293158022888</v>
      </c>
      <c r="BM10" s="84" t="str">
        <f>IFERROR('1.18 Wine price'!BM10/'1.34 Spirits price'!BM10,"")</f>
        <v/>
      </c>
      <c r="BN10" s="84">
        <f>IFERROR('1.18 Wine price'!BN10/'1.34 Spirits price'!BN10,"")</f>
        <v>0.61225519339721624</v>
      </c>
      <c r="BO10" s="84">
        <f>IFERROR('1.18 Wine price'!BO10/'1.34 Spirits price'!BO10,"")</f>
        <v>0.62770758122743686</v>
      </c>
      <c r="BP10" s="84">
        <f>IFERROR('1.18 Wine price'!BP10/'1.34 Spirits price'!BP10,"")</f>
        <v>0.751667398857782</v>
      </c>
      <c r="BQ10" s="84">
        <f>IFERROR('1.18 Wine price'!BQ10/'1.34 Spirits price'!BQ10,"")</f>
        <v>1.2531025771742519</v>
      </c>
      <c r="BR10" s="84">
        <f>IFERROR('1.18 Wine price'!BR10/'1.34 Spirits price'!BR10,"")</f>
        <v>1.1192336746470177</v>
      </c>
      <c r="BS10" s="84">
        <f>IFERROR('1.18 Wine price'!BS10/'1.34 Spirits price'!BS10,"")</f>
        <v>1.2463137031686891</v>
      </c>
      <c r="BT10" s="84">
        <f>IFERROR('1.18 Wine price'!BT10/'1.34 Spirits price'!BT10,"")</f>
        <v>0.63144963446774471</v>
      </c>
      <c r="BU10" s="84">
        <f>IFERROR('1.18 Wine price'!BU10/'1.34 Spirits price'!BU10,"")</f>
        <v>0.83364567035869086</v>
      </c>
      <c r="BV10" s="84">
        <f>IFERROR('1.18 Wine price'!BV10/'1.34 Spirits price'!BV10,"")</f>
        <v>0.90121867930166066</v>
      </c>
      <c r="BW10" s="84">
        <f>IFERROR('1.18 Wine price'!BW10/'1.34 Spirits price'!BW10,"")</f>
        <v>0.91709698880600732</v>
      </c>
      <c r="BX10" s="84">
        <f>IFERROR('1.18 Wine price'!BX10/'1.34 Spirits price'!BX10,"")</f>
        <v>1.042383498854087</v>
      </c>
      <c r="BY10" s="84">
        <f>IFERROR('1.18 Wine price'!BY10/'1.34 Spirits price'!BY10,"")</f>
        <v>0.82298670996318379</v>
      </c>
      <c r="BZ10" s="84">
        <f>IFERROR('1.18 Wine price'!BZ10/'1.34 Spirits price'!BZ10,"")</f>
        <v>0.57807764218735402</v>
      </c>
      <c r="CA10" s="84">
        <f>IFERROR('1.18 Wine price'!CA10/'1.34 Spirits price'!CA10,"")</f>
        <v>0.84854651573606921</v>
      </c>
      <c r="CB10" s="84">
        <f>IFERROR('1.18 Wine price'!CB10/'1.34 Spirits price'!CB10,"")</f>
        <v>0.8535619587819081</v>
      </c>
      <c r="CC10" s="84">
        <f>IFERROR('1.18 Wine price'!CC10/'1.34 Spirits price'!CC10,"")</f>
        <v>0.27925693650651567</v>
      </c>
      <c r="CD10" s="84">
        <f>IFERROR('1.18 Wine price'!CD10/'1.34 Spirits price'!CD10,"")</f>
        <v>0.51215841054286382</v>
      </c>
      <c r="CE10" s="84">
        <f>IFERROR('1.18 Wine price'!CE10/'1.34 Spirits price'!CE10,"")</f>
        <v>0.84358909428547313</v>
      </c>
      <c r="CF10" s="84">
        <f>IFERROR('1.18 Wine price'!CF10/'1.34 Spirits price'!CF10,"")</f>
        <v>0.51117922888397582</v>
      </c>
      <c r="CG10" s="84">
        <f>IFERROR('1.18 Wine price'!CG10/'1.34 Spirits price'!CG10,"")</f>
        <v>0.35335493683542063</v>
      </c>
      <c r="CH10" s="84">
        <f>IFERROR('1.18 Wine price'!CH10/'1.34 Spirits price'!CH10,"")</f>
        <v>0.69775469996745199</v>
      </c>
      <c r="CI10" s="84">
        <f>IFERROR('1.18 Wine price'!CI10/'1.34 Spirits price'!CI10,"")</f>
        <v>0.83987529691211393</v>
      </c>
      <c r="CJ10" s="84">
        <f>IFERROR('1.18 Wine price'!CJ10/'1.34 Spirits price'!CJ10,"")</f>
        <v>1.0314105108162364</v>
      </c>
      <c r="CK10" s="84">
        <f>IFERROR('1.18 Wine price'!CK10/'1.34 Spirits price'!CK10,"")</f>
        <v>0.88973989350301119</v>
      </c>
      <c r="CL10" s="84">
        <f>IFERROR('1.18 Wine price'!CL10/'1.34 Spirits price'!CL10,"")</f>
        <v>0.96011904761908795</v>
      </c>
      <c r="CM10" s="84">
        <f>IFERROR('1.18 Wine price'!CM10/'1.34 Spirits price'!CM10,"")</f>
        <v>0.74993403358036126</v>
      </c>
      <c r="CN10" s="84">
        <f>IFERROR('1.18 Wine price'!CN10/'1.34 Spirits price'!CN10,"")</f>
        <v>2.0027191975345797</v>
      </c>
      <c r="CO10" s="84">
        <f>IFERROR('1.18 Wine price'!CO10/'1.34 Spirits price'!CO10,"")</f>
        <v>1.1824302897056842</v>
      </c>
      <c r="CP10" s="84">
        <f>IFERROR('1.18 Wine price'!CP10/'1.34 Spirits price'!CP10,"")</f>
        <v>2.9502706544916562</v>
      </c>
      <c r="CR10" s="88"/>
    </row>
    <row r="11" spans="1:96" x14ac:dyDescent="0.25">
      <c r="A11" s="78" t="s">
        <v>32</v>
      </c>
      <c r="B11" s="84">
        <f>IFERROR('1.18 Wine price'!B11/'1.34 Spirits price'!B11,"")</f>
        <v>1.4217022055683606</v>
      </c>
      <c r="C11" s="84">
        <f>IFERROR('1.18 Wine price'!C11/'1.34 Spirits price'!C11,"")</f>
        <v>1.7684671065766129</v>
      </c>
      <c r="D11" s="84">
        <f>IFERROR('1.18 Wine price'!D11/'1.34 Spirits price'!D11,"")</f>
        <v>2.2677133655394526</v>
      </c>
      <c r="E11" s="84">
        <f>IFERROR('1.18 Wine price'!E11/'1.34 Spirits price'!E11,"")</f>
        <v>0.84554988807157205</v>
      </c>
      <c r="F11" s="84">
        <f>IFERROR('1.18 Wine price'!F11/'1.34 Spirits price'!F11,"")</f>
        <v>1.0099751997795536</v>
      </c>
      <c r="G11" s="84">
        <f>IFERROR('1.18 Wine price'!G11/'1.34 Spirits price'!G11,"")</f>
        <v>3.1353852299524498</v>
      </c>
      <c r="H11" s="84">
        <f>IFERROR('1.18 Wine price'!H11/'1.34 Spirits price'!H11,"")</f>
        <v>1.6242432581177766</v>
      </c>
      <c r="I11" s="84">
        <f>IFERROR('1.18 Wine price'!I11/'1.34 Spirits price'!I11,"")</f>
        <v>2.7639043975491182</v>
      </c>
      <c r="J11" s="84">
        <f>IFERROR('1.18 Wine price'!J11/'1.34 Spirits price'!J11,"")</f>
        <v>4.8907886104185803</v>
      </c>
      <c r="K11" s="84">
        <f>IFERROR('1.18 Wine price'!K11/'1.34 Spirits price'!K11,"")</f>
        <v>1.7221972159706596</v>
      </c>
      <c r="L11" s="84" t="str">
        <f>IFERROR('1.18 Wine price'!L11/'1.34 Spirits price'!L11,"")</f>
        <v/>
      </c>
      <c r="M11" s="84">
        <f>IFERROR('1.18 Wine price'!M11/'1.34 Spirits price'!M11,"")</f>
        <v>19.150919174283661</v>
      </c>
      <c r="N11" s="84">
        <f>IFERROR('1.18 Wine price'!N11/'1.34 Spirits price'!N11,"")</f>
        <v>0.71817811246272334</v>
      </c>
      <c r="O11" s="84">
        <f>IFERROR('1.18 Wine price'!O11/'1.34 Spirits price'!O11,"")</f>
        <v>2.1805897474362448</v>
      </c>
      <c r="P11" s="84">
        <f>IFERROR('1.18 Wine price'!P11/'1.34 Spirits price'!P11,"")</f>
        <v>1.5727868710111581</v>
      </c>
      <c r="Q11" s="84">
        <f>IFERROR('1.18 Wine price'!Q11/'1.34 Spirits price'!Q11,"")</f>
        <v>17.268977638625959</v>
      </c>
      <c r="R11" s="84">
        <f>IFERROR('1.18 Wine price'!R11/'1.34 Spirits price'!R11,"")</f>
        <v>0.79874692202462383</v>
      </c>
      <c r="S11" s="84">
        <f>IFERROR('1.18 Wine price'!S11/'1.34 Spirits price'!S11,"")</f>
        <v>1.0113877118644068</v>
      </c>
      <c r="T11" s="84">
        <f>IFERROR('1.18 Wine price'!T11/'1.34 Spirits price'!T11,"")</f>
        <v>0.55259456136292484</v>
      </c>
      <c r="U11" s="84">
        <f>IFERROR('1.18 Wine price'!U11/'1.34 Spirits price'!U11,"")</f>
        <v>0.56270886962019606</v>
      </c>
      <c r="V11" s="84">
        <f>IFERROR('1.18 Wine price'!V11/'1.34 Spirits price'!V11,"")</f>
        <v>0.50246598192707792</v>
      </c>
      <c r="W11" s="84">
        <f>IFERROR('1.18 Wine price'!W11/'1.34 Spirits price'!W11,"")</f>
        <v>1.7643037563111965</v>
      </c>
      <c r="X11" s="84">
        <f>IFERROR('1.18 Wine price'!X11/'1.34 Spirits price'!X11,"")</f>
        <v>1.1949806218676229</v>
      </c>
      <c r="Y11" s="84">
        <f>IFERROR('1.18 Wine price'!Y11/'1.34 Spirits price'!Y11,"")</f>
        <v>0.69961240310077522</v>
      </c>
      <c r="Z11" s="84">
        <f>IFERROR('1.18 Wine price'!Z11/'1.34 Spirits price'!Z11,"")</f>
        <v>1.171743124692695</v>
      </c>
      <c r="AA11" s="84">
        <f>IFERROR('1.18 Wine price'!AA11/'1.34 Spirits price'!AA11,"")</f>
        <v>1.2886198815593628</v>
      </c>
      <c r="AB11" s="84">
        <f>IFERROR('1.18 Wine price'!AB11/'1.34 Spirits price'!AB11,"")</f>
        <v>0.78923326142401407</v>
      </c>
      <c r="AC11" s="84">
        <f>IFERROR('1.18 Wine price'!AC11/'1.34 Spirits price'!AC11,"")</f>
        <v>1.2809528293004426</v>
      </c>
      <c r="AD11" s="84">
        <f>IFERROR('1.18 Wine price'!AD11/'1.34 Spirits price'!AD11,"")</f>
        <v>2.7032290786136941</v>
      </c>
      <c r="AE11" s="84">
        <f>IFERROR('1.18 Wine price'!AE11/'1.34 Spirits price'!AE11,"")</f>
        <v>0.64167404006953599</v>
      </c>
      <c r="AF11" s="84">
        <f>IFERROR('1.18 Wine price'!AF11/'1.34 Spirits price'!AF11,"")</f>
        <v>1.2713731634893459</v>
      </c>
      <c r="AG11" s="84">
        <f>IFERROR('1.18 Wine price'!AG11/'1.34 Spirits price'!AG11,"")</f>
        <v>1.1182340432457065</v>
      </c>
      <c r="AH11" s="84">
        <f>IFERROR('1.18 Wine price'!AH11/'1.34 Spirits price'!AH11,"")</f>
        <v>1.8985487951005193</v>
      </c>
      <c r="AI11" s="84">
        <f>IFERROR('1.18 Wine price'!AI11/'1.34 Spirits price'!AI11,"")</f>
        <v>0.78920682897682415</v>
      </c>
      <c r="AJ11" s="84">
        <f>IFERROR('1.18 Wine price'!AJ11/'1.34 Spirits price'!AJ11,"")</f>
        <v>0.70470018706462734</v>
      </c>
      <c r="AK11" s="84">
        <f>IFERROR('1.18 Wine price'!AK11/'1.34 Spirits price'!AK11,"")</f>
        <v>2.336774802478423</v>
      </c>
      <c r="AL11" s="84">
        <f>IFERROR('1.18 Wine price'!AL11/'1.34 Spirits price'!AL11,"")</f>
        <v>1.5754906476292831</v>
      </c>
      <c r="AM11" s="84">
        <f>IFERROR('1.18 Wine price'!AM11/'1.34 Spirits price'!AM11,"")</f>
        <v>1.0123552200061432</v>
      </c>
      <c r="AN11" s="84">
        <f>IFERROR('1.18 Wine price'!AN11/'1.34 Spirits price'!AN11,"")</f>
        <v>0.90088647412067502</v>
      </c>
      <c r="AO11" s="84">
        <f>IFERROR('1.18 Wine price'!AO11/'1.34 Spirits price'!AO11,"")</f>
        <v>2.2314010270107354</v>
      </c>
      <c r="AP11" s="84">
        <f>IFERROR('1.18 Wine price'!AP11/'1.34 Spirits price'!AP11,"")</f>
        <v>1.1095966938065875</v>
      </c>
      <c r="AQ11" s="84">
        <f>IFERROR('1.18 Wine price'!AQ11/'1.34 Spirits price'!AQ11,"")</f>
        <v>0.36713806357147222</v>
      </c>
      <c r="AR11" s="84">
        <f>IFERROR('1.18 Wine price'!AR11/'1.34 Spirits price'!AR11,"")</f>
        <v>1.2251415984896161</v>
      </c>
      <c r="AS11" s="84">
        <f>IFERROR('1.18 Wine price'!AS11/'1.34 Spirits price'!AS11,"")</f>
        <v>3.4445505400127319</v>
      </c>
      <c r="AT11" s="84">
        <f>IFERROR('1.18 Wine price'!AT11/'1.34 Spirits price'!AT11,"")</f>
        <v>0.53381413526281918</v>
      </c>
      <c r="AU11" s="84">
        <f>IFERROR('1.18 Wine price'!AU11/'1.34 Spirits price'!AU11,"")</f>
        <v>1.7492781026926401</v>
      </c>
      <c r="AV11" s="84">
        <f>IFERROR('1.18 Wine price'!AV11/'1.34 Spirits price'!AV11,"")</f>
        <v>2.575396825396826</v>
      </c>
      <c r="AW11" s="84">
        <f>IFERROR('1.18 Wine price'!AW11/'1.34 Spirits price'!AW11,"")</f>
        <v>2.7092010602044683</v>
      </c>
      <c r="AX11" s="84">
        <f>IFERROR('1.18 Wine price'!AX11/'1.34 Spirits price'!AX11,"")</f>
        <v>5.2906344410876125</v>
      </c>
      <c r="AY11" s="84">
        <f>IFERROR('1.18 Wine price'!AY11/'1.34 Spirits price'!AY11,"")</f>
        <v>2.7535760171306212</v>
      </c>
      <c r="AZ11" s="84">
        <f>IFERROR('1.18 Wine price'!AZ11/'1.34 Spirits price'!AZ11,"")</f>
        <v>1.9037867440554204</v>
      </c>
      <c r="BA11" s="84">
        <f>IFERROR('1.18 Wine price'!BA11/'1.34 Spirits price'!BA11,"")</f>
        <v>0.89203627967342269</v>
      </c>
      <c r="BB11" s="84">
        <f>IFERROR('1.18 Wine price'!BB11/'1.34 Spirits price'!BB11,"")</f>
        <v>0.88432506616998341</v>
      </c>
      <c r="BC11" s="84">
        <f>IFERROR('1.18 Wine price'!BC11/'1.34 Spirits price'!BC11,"")</f>
        <v>2.0685240293366451</v>
      </c>
      <c r="BD11" s="84">
        <f>IFERROR('1.18 Wine price'!BD11/'1.34 Spirits price'!BD11,"")</f>
        <v>0.89258158883001104</v>
      </c>
      <c r="BE11" s="84">
        <f>IFERROR('1.18 Wine price'!BE11/'1.34 Spirits price'!BE11,"")</f>
        <v>0.65900852878464822</v>
      </c>
      <c r="BF11" s="84">
        <f>IFERROR('1.18 Wine price'!BF11/'1.34 Spirits price'!BF11,"")</f>
        <v>1.8980392156862749</v>
      </c>
      <c r="BG11" s="84">
        <f>IFERROR('1.18 Wine price'!BG11/'1.34 Spirits price'!BG11,"")</f>
        <v>0.57640400522420554</v>
      </c>
      <c r="BH11" s="84" t="str">
        <f>IFERROR('1.18 Wine price'!BH11/'1.34 Spirits price'!BH11,"")</f>
        <v/>
      </c>
      <c r="BI11" s="84">
        <f>IFERROR('1.18 Wine price'!BI11/'1.34 Spirits price'!BI11,"")</f>
        <v>1.1797662649653433</v>
      </c>
      <c r="BJ11" s="84">
        <f>IFERROR('1.18 Wine price'!BJ11/'1.34 Spirits price'!BJ11,"")</f>
        <v>6.2266571632216676</v>
      </c>
      <c r="BK11" s="84">
        <f>IFERROR('1.18 Wine price'!BK11/'1.34 Spirits price'!BK11,"")</f>
        <v>1.1274555346972543</v>
      </c>
      <c r="BL11" s="84">
        <f>IFERROR('1.18 Wine price'!BL11/'1.34 Spirits price'!BL11,"")</f>
        <v>2.3556591452231421</v>
      </c>
      <c r="BM11" s="84" t="str">
        <f>IFERROR('1.18 Wine price'!BM11/'1.34 Spirits price'!BM11,"")</f>
        <v/>
      </c>
      <c r="BN11" s="84">
        <f>IFERROR('1.18 Wine price'!BN11/'1.34 Spirits price'!BN11,"")</f>
        <v>0.61023404572168716</v>
      </c>
      <c r="BO11" s="84">
        <f>IFERROR('1.18 Wine price'!BO11/'1.34 Spirits price'!BO11,"")</f>
        <v>0.63591792002537961</v>
      </c>
      <c r="BP11" s="84">
        <f>IFERROR('1.18 Wine price'!BP11/'1.34 Spirits price'!BP11,"")</f>
        <v>0.72539337414888139</v>
      </c>
      <c r="BQ11" s="84">
        <f>IFERROR('1.18 Wine price'!BQ11/'1.34 Spirits price'!BQ11,"")</f>
        <v>1.1960739727360128</v>
      </c>
      <c r="BR11" s="84">
        <f>IFERROR('1.18 Wine price'!BR11/'1.34 Spirits price'!BR11,"")</f>
        <v>1.0993864907618212</v>
      </c>
      <c r="BS11" s="84">
        <f>IFERROR('1.18 Wine price'!BS11/'1.34 Spirits price'!BS11,"")</f>
        <v>1.183187985679272</v>
      </c>
      <c r="BT11" s="84">
        <f>IFERROR('1.18 Wine price'!BT11/'1.34 Spirits price'!BT11,"")</f>
        <v>0.63205847509220392</v>
      </c>
      <c r="BU11" s="84">
        <f>IFERROR('1.18 Wine price'!BU11/'1.34 Spirits price'!BU11,"")</f>
        <v>0.84111641486042632</v>
      </c>
      <c r="BV11" s="84">
        <f>IFERROR('1.18 Wine price'!BV11/'1.34 Spirits price'!BV11,"")</f>
        <v>0.88021691614025432</v>
      </c>
      <c r="BW11" s="84">
        <f>IFERROR('1.18 Wine price'!BW11/'1.34 Spirits price'!BW11,"")</f>
        <v>0.92088444913107848</v>
      </c>
      <c r="BX11" s="84">
        <f>IFERROR('1.18 Wine price'!BX11/'1.34 Spirits price'!BX11,"")</f>
        <v>1.0298881427803666</v>
      </c>
      <c r="BY11" s="84">
        <f>IFERROR('1.18 Wine price'!BY11/'1.34 Spirits price'!BY11,"")</f>
        <v>0.80669927180997592</v>
      </c>
      <c r="BZ11" s="84">
        <f>IFERROR('1.18 Wine price'!BZ11/'1.34 Spirits price'!BZ11,"")</f>
        <v>0.58793486299311526</v>
      </c>
      <c r="CA11" s="84">
        <f>IFERROR('1.18 Wine price'!CA11/'1.34 Spirits price'!CA11,"")</f>
        <v>0.82938917619498664</v>
      </c>
      <c r="CB11" s="84">
        <f>IFERROR('1.18 Wine price'!CB11/'1.34 Spirits price'!CB11,"")</f>
        <v>0.8353833734765802</v>
      </c>
      <c r="CC11" s="84">
        <f>IFERROR('1.18 Wine price'!CC11/'1.34 Spirits price'!CC11,"")</f>
        <v>0.2784175702642579</v>
      </c>
      <c r="CD11" s="84">
        <f>IFERROR('1.18 Wine price'!CD11/'1.34 Spirits price'!CD11,"")</f>
        <v>0.51742321368266142</v>
      </c>
      <c r="CE11" s="84">
        <f>IFERROR('1.18 Wine price'!CE11/'1.34 Spirits price'!CE11,"")</f>
        <v>0.82798149903202034</v>
      </c>
      <c r="CF11" s="84">
        <f>IFERROR('1.18 Wine price'!CF11/'1.34 Spirits price'!CF11,"")</f>
        <v>0.51074677164648996</v>
      </c>
      <c r="CG11" s="84">
        <f>IFERROR('1.18 Wine price'!CG11/'1.34 Spirits price'!CG11,"")</f>
        <v>0.34767330324656442</v>
      </c>
      <c r="CH11" s="84">
        <f>IFERROR('1.18 Wine price'!CH11/'1.34 Spirits price'!CH11,"")</f>
        <v>0.69130467558267417</v>
      </c>
      <c r="CI11" s="84">
        <f>IFERROR('1.18 Wine price'!CI11/'1.34 Spirits price'!CI11,"")</f>
        <v>0.82674788612935313</v>
      </c>
      <c r="CJ11" s="84">
        <f>IFERROR('1.18 Wine price'!CJ11/'1.34 Spirits price'!CJ11,"")</f>
        <v>1.0107455541829466</v>
      </c>
      <c r="CK11" s="84">
        <f>IFERROR('1.18 Wine price'!CK11/'1.34 Spirits price'!CK11,"")</f>
        <v>0.89932634683698254</v>
      </c>
      <c r="CL11" s="84">
        <f>IFERROR('1.18 Wine price'!CL11/'1.34 Spirits price'!CL11,"")</f>
        <v>0.99658454931268781</v>
      </c>
      <c r="CM11" s="84">
        <f>IFERROR('1.18 Wine price'!CM11/'1.34 Spirits price'!CM11,"")</f>
        <v>0.65579801019982065</v>
      </c>
      <c r="CN11" s="84">
        <f>IFERROR('1.18 Wine price'!CN11/'1.34 Spirits price'!CN11,"")</f>
        <v>1.9310620489049937</v>
      </c>
      <c r="CO11" s="84">
        <f>IFERROR('1.18 Wine price'!CO11/'1.34 Spirits price'!CO11,"")</f>
        <v>1.1638625078692171</v>
      </c>
      <c r="CP11" s="84">
        <f>IFERROR('1.18 Wine price'!CP11/'1.34 Spirits price'!CP11,"")</f>
        <v>3.0674941710306749</v>
      </c>
      <c r="CR11" s="88"/>
    </row>
    <row r="12" spans="1:96" x14ac:dyDescent="0.25">
      <c r="A12" s="78" t="s">
        <v>33</v>
      </c>
      <c r="B12" s="84">
        <f>IFERROR('1.18 Wine price'!B12/'1.34 Spirits price'!B12,"")</f>
        <v>1.3765823237253618</v>
      </c>
      <c r="C12" s="84">
        <f>IFERROR('1.18 Wine price'!C12/'1.34 Spirits price'!C12,"")</f>
        <v>1.6478543582802248</v>
      </c>
      <c r="D12" s="84">
        <f>IFERROR('1.18 Wine price'!D12/'1.34 Spirits price'!D12,"")</f>
        <v>2.628593205574913</v>
      </c>
      <c r="E12" s="84">
        <f>IFERROR('1.18 Wine price'!E12/'1.34 Spirits price'!E12,"")</f>
        <v>0.83122829171925372</v>
      </c>
      <c r="F12" s="84">
        <f>IFERROR('1.18 Wine price'!F12/'1.34 Spirits price'!F12,"")</f>
        <v>1.0585197308601564</v>
      </c>
      <c r="G12" s="84">
        <f>IFERROR('1.18 Wine price'!G12/'1.34 Spirits price'!G12,"")</f>
        <v>3.0474925661014227</v>
      </c>
      <c r="H12" s="84">
        <f>IFERROR('1.18 Wine price'!H12/'1.34 Spirits price'!H12,"")</f>
        <v>1.8420991725973501</v>
      </c>
      <c r="I12" s="84">
        <f>IFERROR('1.18 Wine price'!I12/'1.34 Spirits price'!I12,"")</f>
        <v>2.6589790324636207</v>
      </c>
      <c r="J12" s="84">
        <f>IFERROR('1.18 Wine price'!J12/'1.34 Spirits price'!J12,"")</f>
        <v>4.5531953486547962</v>
      </c>
      <c r="K12" s="84">
        <f>IFERROR('1.18 Wine price'!K12/'1.34 Spirits price'!K12,"")</f>
        <v>1.8021308980213089</v>
      </c>
      <c r="L12" s="84" t="str">
        <f>IFERROR('1.18 Wine price'!L12/'1.34 Spirits price'!L12,"")</f>
        <v/>
      </c>
      <c r="M12" s="84">
        <f>IFERROR('1.18 Wine price'!M12/'1.34 Spirits price'!M12,"")</f>
        <v>18.831706736491309</v>
      </c>
      <c r="N12" s="84">
        <f>IFERROR('1.18 Wine price'!N12/'1.34 Spirits price'!N12,"")</f>
        <v>0.69817172706496888</v>
      </c>
      <c r="O12" s="84">
        <f>IFERROR('1.18 Wine price'!O12/'1.34 Spirits price'!O12,"")</f>
        <v>1.7077050836261383</v>
      </c>
      <c r="P12" s="84">
        <f>IFERROR('1.18 Wine price'!P12/'1.34 Spirits price'!P12,"")</f>
        <v>1.5310927290970429</v>
      </c>
      <c r="Q12" s="84">
        <f>IFERROR('1.18 Wine price'!Q12/'1.34 Spirits price'!Q12,"")</f>
        <v>17.353248902796313</v>
      </c>
      <c r="R12" s="84">
        <f>IFERROR('1.18 Wine price'!R12/'1.34 Spirits price'!R12,"")</f>
        <v>0.78929535404582785</v>
      </c>
      <c r="S12" s="84">
        <f>IFERROR('1.18 Wine price'!S12/'1.34 Spirits price'!S12,"")</f>
        <v>0.99421533868259004</v>
      </c>
      <c r="T12" s="84">
        <f>IFERROR('1.18 Wine price'!T12/'1.34 Spirits price'!T12,"")</f>
        <v>0.53423194355137382</v>
      </c>
      <c r="U12" s="84">
        <f>IFERROR('1.18 Wine price'!U12/'1.34 Spirits price'!U12,"")</f>
        <v>0.54042339345032908</v>
      </c>
      <c r="V12" s="84">
        <f>IFERROR('1.18 Wine price'!V12/'1.34 Spirits price'!V12,"")</f>
        <v>0.49019924683327626</v>
      </c>
      <c r="W12" s="84">
        <f>IFERROR('1.18 Wine price'!W12/'1.34 Spirits price'!W12,"")</f>
        <v>1.7364146152897726</v>
      </c>
      <c r="X12" s="84">
        <f>IFERROR('1.18 Wine price'!X12/'1.34 Spirits price'!X12,"")</f>
        <v>1.1036614790686452</v>
      </c>
      <c r="Y12" s="84">
        <f>IFERROR('1.18 Wine price'!Y12/'1.34 Spirits price'!Y12,"")</f>
        <v>0.69670632435817159</v>
      </c>
      <c r="Z12" s="84">
        <f>IFERROR('1.18 Wine price'!Z12/'1.34 Spirits price'!Z12,"")</f>
        <v>1.1502664885112788</v>
      </c>
      <c r="AA12" s="84">
        <f>IFERROR('1.18 Wine price'!AA12/'1.34 Spirits price'!AA12,"")</f>
        <v>1.2646080811272786</v>
      </c>
      <c r="AB12" s="84">
        <f>IFERROR('1.18 Wine price'!AB12/'1.34 Spirits price'!AB12,"")</f>
        <v>0.79232335933541365</v>
      </c>
      <c r="AC12" s="84">
        <f>IFERROR('1.18 Wine price'!AC12/'1.34 Spirits price'!AC12,"")</f>
        <v>1.3188131313131313</v>
      </c>
      <c r="AD12" s="84">
        <f>IFERROR('1.18 Wine price'!AD12/'1.34 Spirits price'!AD12,"")</f>
        <v>2.8977330779054915</v>
      </c>
      <c r="AE12" s="84">
        <f>IFERROR('1.18 Wine price'!AE12/'1.34 Spirits price'!AE12,"")</f>
        <v>0.63661775000547915</v>
      </c>
      <c r="AF12" s="84">
        <f>IFERROR('1.18 Wine price'!AF12/'1.34 Spirits price'!AF12,"")</f>
        <v>1.1683632586437158</v>
      </c>
      <c r="AG12" s="84">
        <f>IFERROR('1.18 Wine price'!AG12/'1.34 Spirits price'!AG12,"")</f>
        <v>1.1558857955441078</v>
      </c>
      <c r="AH12" s="84">
        <f>IFERROR('1.18 Wine price'!AH12/'1.34 Spirits price'!AH12,"")</f>
        <v>1.7960116327378481</v>
      </c>
      <c r="AI12" s="84">
        <f>IFERROR('1.18 Wine price'!AI12/'1.34 Spirits price'!AI12,"")</f>
        <v>0.83815071988045353</v>
      </c>
      <c r="AJ12" s="84">
        <f>IFERROR('1.18 Wine price'!AJ12/'1.34 Spirits price'!AJ12,"")</f>
        <v>0.702805269173576</v>
      </c>
      <c r="AK12" s="84">
        <f>IFERROR('1.18 Wine price'!AK12/'1.34 Spirits price'!AK12,"")</f>
        <v>2.3129331176090204</v>
      </c>
      <c r="AL12" s="84">
        <f>IFERROR('1.18 Wine price'!AL12/'1.34 Spirits price'!AL12,"")</f>
        <v>1.6518819274810561</v>
      </c>
      <c r="AM12" s="84">
        <f>IFERROR('1.18 Wine price'!AM12/'1.34 Spirits price'!AM12,"")</f>
        <v>1.0456563228207805</v>
      </c>
      <c r="AN12" s="84">
        <f>IFERROR('1.18 Wine price'!AN12/'1.34 Spirits price'!AN12,"")</f>
        <v>0.93206280050013546</v>
      </c>
      <c r="AO12" s="84">
        <f>IFERROR('1.18 Wine price'!AO12/'1.34 Spirits price'!AO12,"")</f>
        <v>2.1301226715909944</v>
      </c>
      <c r="AP12" s="84">
        <f>IFERROR('1.18 Wine price'!AP12/'1.34 Spirits price'!AP12,"")</f>
        <v>1.187929860470909</v>
      </c>
      <c r="AQ12" s="84">
        <f>IFERROR('1.18 Wine price'!AQ12/'1.34 Spirits price'!AQ12,"")</f>
        <v>0.38999711541314691</v>
      </c>
      <c r="AR12" s="84">
        <f>IFERROR('1.18 Wine price'!AR12/'1.34 Spirits price'!AR12,"")</f>
        <v>1.4895397489539748</v>
      </c>
      <c r="AS12" s="84">
        <f>IFERROR('1.18 Wine price'!AS12/'1.34 Spirits price'!AS12,"")</f>
        <v>3.4521960880291891</v>
      </c>
      <c r="AT12" s="84">
        <f>IFERROR('1.18 Wine price'!AT12/'1.34 Spirits price'!AT12,"")</f>
        <v>0.52809411028222653</v>
      </c>
      <c r="AU12" s="84">
        <f>IFERROR('1.18 Wine price'!AU12/'1.34 Spirits price'!AU12,"")</f>
        <v>1.8783987915407858</v>
      </c>
      <c r="AV12" s="84">
        <f>IFERROR('1.18 Wine price'!AV12/'1.34 Spirits price'!AV12,"")</f>
        <v>2.4577645051194543</v>
      </c>
      <c r="AW12" s="84">
        <f>IFERROR('1.18 Wine price'!AW12/'1.34 Spirits price'!AW12,"")</f>
        <v>2.9175683371298406</v>
      </c>
      <c r="AX12" s="84">
        <f>IFERROR('1.18 Wine price'!AX12/'1.34 Spirits price'!AX12,"")</f>
        <v>5.4139055570049566</v>
      </c>
      <c r="AY12" s="84">
        <f>IFERROR('1.18 Wine price'!AY12/'1.34 Spirits price'!AY12,"")</f>
        <v>3.2993715632364489</v>
      </c>
      <c r="AZ12" s="84">
        <f>IFERROR('1.18 Wine price'!AZ12/'1.34 Spirits price'!AZ12,"")</f>
        <v>1.8893849839718819</v>
      </c>
      <c r="BA12" s="84">
        <f>IFERROR('1.18 Wine price'!BA12/'1.34 Spirits price'!BA12,"")</f>
        <v>0.90085104951560802</v>
      </c>
      <c r="BB12" s="84">
        <f>IFERROR('1.18 Wine price'!BB12/'1.34 Spirits price'!BB12,"")</f>
        <v>0.8167421412228465</v>
      </c>
      <c r="BC12" s="84">
        <f>IFERROR('1.18 Wine price'!BC12/'1.34 Spirits price'!BC12,"")</f>
        <v>2.6164517822985327</v>
      </c>
      <c r="BD12" s="84">
        <f>IFERROR('1.18 Wine price'!BD12/'1.34 Spirits price'!BD12,"")</f>
        <v>0.88119396368439629</v>
      </c>
      <c r="BE12" s="84">
        <f>IFERROR('1.18 Wine price'!BE12/'1.34 Spirits price'!BE12,"")</f>
        <v>0.72594986120749483</v>
      </c>
      <c r="BF12" s="84">
        <f>IFERROR('1.18 Wine price'!BF12/'1.34 Spirits price'!BF12,"")</f>
        <v>1.6960784313725492</v>
      </c>
      <c r="BG12" s="84">
        <f>IFERROR('1.18 Wine price'!BG12/'1.34 Spirits price'!BG12,"")</f>
        <v>0.57068452380952384</v>
      </c>
      <c r="BH12" s="84" t="str">
        <f>IFERROR('1.18 Wine price'!BH12/'1.34 Spirits price'!BH12,"")</f>
        <v/>
      </c>
      <c r="BI12" s="84">
        <f>IFERROR('1.18 Wine price'!BI12/'1.34 Spirits price'!BI12,"")</f>
        <v>1.1500208942749688</v>
      </c>
      <c r="BJ12" s="84">
        <f>IFERROR('1.18 Wine price'!BJ12/'1.34 Spirits price'!BJ12,"")</f>
        <v>6.1721147431621084</v>
      </c>
      <c r="BK12" s="84">
        <f>IFERROR('1.18 Wine price'!BK12/'1.34 Spirits price'!BK12,"")</f>
        <v>1.1426905080656917</v>
      </c>
      <c r="BL12" s="84">
        <f>IFERROR('1.18 Wine price'!BL12/'1.34 Spirits price'!BL12,"")</f>
        <v>2.3782157364224461</v>
      </c>
      <c r="BM12" s="84" t="str">
        <f>IFERROR('1.18 Wine price'!BM12/'1.34 Spirits price'!BM12,"")</f>
        <v/>
      </c>
      <c r="BN12" s="84">
        <f>IFERROR('1.18 Wine price'!BN12/'1.34 Spirits price'!BN12,"")</f>
        <v>0.61523336864997491</v>
      </c>
      <c r="BO12" s="84">
        <f>IFERROR('1.18 Wine price'!BO12/'1.34 Spirits price'!BO12,"")</f>
        <v>0.58845458034099007</v>
      </c>
      <c r="BP12" s="84">
        <f>IFERROR('1.18 Wine price'!BP12/'1.34 Spirits price'!BP12,"")</f>
        <v>0.73870830677714039</v>
      </c>
      <c r="BQ12" s="84">
        <f>IFERROR('1.18 Wine price'!BQ12/'1.34 Spirits price'!BQ12,"")</f>
        <v>1.2535031693572101</v>
      </c>
      <c r="BR12" s="84">
        <f>IFERROR('1.18 Wine price'!BR12/'1.34 Spirits price'!BR12,"")</f>
        <v>1.111273724247648</v>
      </c>
      <c r="BS12" s="84">
        <f>IFERROR('1.18 Wine price'!BS12/'1.34 Spirits price'!BS12,"")</f>
        <v>1.2367820198765391</v>
      </c>
      <c r="BT12" s="84">
        <f>IFERROR('1.18 Wine price'!BT12/'1.34 Spirits price'!BT12,"")</f>
        <v>0.63161819037306499</v>
      </c>
      <c r="BU12" s="84">
        <f>IFERROR('1.18 Wine price'!BU12/'1.34 Spirits price'!BU12,"")</f>
        <v>0.8478101320033985</v>
      </c>
      <c r="BV12" s="84">
        <f>IFERROR('1.18 Wine price'!BV12/'1.34 Spirits price'!BV12,"")</f>
        <v>0.87988808176245037</v>
      </c>
      <c r="BW12" s="84">
        <f>IFERROR('1.18 Wine price'!BW12/'1.34 Spirits price'!BW12,"")</f>
        <v>0.90236121204334563</v>
      </c>
      <c r="BX12" s="84">
        <f>IFERROR('1.18 Wine price'!BX12/'1.34 Spirits price'!BX12,"")</f>
        <v>1.0195176455386392</v>
      </c>
      <c r="BY12" s="84">
        <f>IFERROR('1.18 Wine price'!BY12/'1.34 Spirits price'!BY12,"")</f>
        <v>0.81087134520564563</v>
      </c>
      <c r="BZ12" s="84">
        <f>IFERROR('1.18 Wine price'!BZ12/'1.34 Spirits price'!BZ12,"")</f>
        <v>0.59270919664272559</v>
      </c>
      <c r="CA12" s="84">
        <f>IFERROR('1.18 Wine price'!CA12/'1.34 Spirits price'!CA12,"")</f>
        <v>0.70734547137497883</v>
      </c>
      <c r="CB12" s="84">
        <f>IFERROR('1.18 Wine price'!CB12/'1.34 Spirits price'!CB12,"")</f>
        <v>0.75507371678194379</v>
      </c>
      <c r="CC12" s="84">
        <f>IFERROR('1.18 Wine price'!CC12/'1.34 Spirits price'!CC12,"")</f>
        <v>0.27652339672665027</v>
      </c>
      <c r="CD12" s="84">
        <f>IFERROR('1.18 Wine price'!CD12/'1.34 Spirits price'!CD12,"")</f>
        <v>0.51020859816815933</v>
      </c>
      <c r="CE12" s="84">
        <f>IFERROR('1.18 Wine price'!CE12/'1.34 Spirits price'!CE12,"")</f>
        <v>0.8208874030701061</v>
      </c>
      <c r="CF12" s="84">
        <f>IFERROR('1.18 Wine price'!CF12/'1.34 Spirits price'!CF12,"")</f>
        <v>0.50488823349211209</v>
      </c>
      <c r="CG12" s="84">
        <f>IFERROR('1.18 Wine price'!CG12/'1.34 Spirits price'!CG12,"")</f>
        <v>0.34327122936327559</v>
      </c>
      <c r="CH12" s="84">
        <f>IFERROR('1.18 Wine price'!CH12/'1.34 Spirits price'!CH12,"")</f>
        <v>0.6798345453332445</v>
      </c>
      <c r="CI12" s="84">
        <f>IFERROR('1.18 Wine price'!CI12/'1.34 Spirits price'!CI12,"")</f>
        <v>0.8224964075829837</v>
      </c>
      <c r="CJ12" s="84">
        <f>IFERROR('1.18 Wine price'!CJ12/'1.34 Spirits price'!CJ12,"")</f>
        <v>1.0177009454636297</v>
      </c>
      <c r="CK12" s="84">
        <f>IFERROR('1.18 Wine price'!CK12/'1.34 Spirits price'!CK12,"")</f>
        <v>0.91446964336211123</v>
      </c>
      <c r="CL12" s="84">
        <f>IFERROR('1.18 Wine price'!CL12/'1.34 Spirits price'!CL12,"")</f>
        <v>0.88120359515437885</v>
      </c>
      <c r="CM12" s="84">
        <f>IFERROR('1.18 Wine price'!CM12/'1.34 Spirits price'!CM12,"")</f>
        <v>0.71632141228584179</v>
      </c>
      <c r="CN12" s="84">
        <f>IFERROR('1.18 Wine price'!CN12/'1.34 Spirits price'!CN12,"")</f>
        <v>1.7699451623655129</v>
      </c>
      <c r="CO12" s="84">
        <f>IFERROR('1.18 Wine price'!CO12/'1.34 Spirits price'!CO12,"")</f>
        <v>1.1206593335107884</v>
      </c>
      <c r="CP12" s="84">
        <f>IFERROR('1.18 Wine price'!CP12/'1.34 Spirits price'!CP12,"")</f>
        <v>2.9476330846153145</v>
      </c>
      <c r="CR12" s="88"/>
    </row>
    <row r="13" spans="1:96" x14ac:dyDescent="0.25">
      <c r="A13" s="78" t="s">
        <v>34</v>
      </c>
      <c r="B13" s="84">
        <f>IFERROR('1.18 Wine price'!B13/'1.34 Spirits price'!B13,"")</f>
        <v>1.3582689477203456</v>
      </c>
      <c r="C13" s="84">
        <f>IFERROR('1.18 Wine price'!C13/'1.34 Spirits price'!C13,"")</f>
        <v>1.5954758779913969</v>
      </c>
      <c r="D13" s="84">
        <f>IFERROR('1.18 Wine price'!D13/'1.34 Spirits price'!D13,"")</f>
        <v>2.4425770308123247</v>
      </c>
      <c r="E13" s="84">
        <f>IFERROR('1.18 Wine price'!E13/'1.34 Spirits price'!E13,"")</f>
        <v>0.83064766223633757</v>
      </c>
      <c r="F13" s="84">
        <f>IFERROR('1.18 Wine price'!F13/'1.34 Spirits price'!F13,"")</f>
        <v>1.0735763534218588</v>
      </c>
      <c r="G13" s="84">
        <f>IFERROR('1.18 Wine price'!G13/'1.34 Spirits price'!G13,"")</f>
        <v>3.0241611804111801</v>
      </c>
      <c r="H13" s="84">
        <f>IFERROR('1.18 Wine price'!H13/'1.34 Spirits price'!H13,"")</f>
        <v>1.8554269491155273</v>
      </c>
      <c r="I13" s="84">
        <f>IFERROR('1.18 Wine price'!I13/'1.34 Spirits price'!I13,"")</f>
        <v>2.5620918989052499</v>
      </c>
      <c r="J13" s="84">
        <f>IFERROR('1.18 Wine price'!J13/'1.34 Spirits price'!J13,"")</f>
        <v>4.4334856221445849</v>
      </c>
      <c r="K13" s="84">
        <f>IFERROR('1.18 Wine price'!K13/'1.34 Spirits price'!K13,"")</f>
        <v>1.6915341384670572</v>
      </c>
      <c r="L13" s="84" t="str">
        <f>IFERROR('1.18 Wine price'!L13/'1.34 Spirits price'!L13,"")</f>
        <v/>
      </c>
      <c r="M13" s="84">
        <f>IFERROR('1.18 Wine price'!M13/'1.34 Spirits price'!M13,"")</f>
        <v>18.031871467448187</v>
      </c>
      <c r="N13" s="84">
        <f>IFERROR('1.18 Wine price'!N13/'1.34 Spirits price'!N13,"")</f>
        <v>0.64174184594031913</v>
      </c>
      <c r="O13" s="84">
        <f>IFERROR('1.18 Wine price'!O13/'1.34 Spirits price'!O13,"")</f>
        <v>1.5662817904726594</v>
      </c>
      <c r="P13" s="84">
        <f>IFERROR('1.18 Wine price'!P13/'1.34 Spirits price'!P13,"")</f>
        <v>1.5544829461006362</v>
      </c>
      <c r="Q13" s="84">
        <f>IFERROR('1.18 Wine price'!Q13/'1.34 Spirits price'!Q13,"")</f>
        <v>16.652777451556073</v>
      </c>
      <c r="R13" s="84">
        <f>IFERROR('1.18 Wine price'!R13/'1.34 Spirits price'!R13,"")</f>
        <v>0.82655305112699273</v>
      </c>
      <c r="S13" s="84">
        <f>IFERROR('1.18 Wine price'!S13/'1.34 Spirits price'!S13,"")</f>
        <v>1.0446643188551625</v>
      </c>
      <c r="T13" s="84">
        <f>IFERROR('1.18 Wine price'!T13/'1.34 Spirits price'!T13,"")</f>
        <v>0.523826341546208</v>
      </c>
      <c r="U13" s="84">
        <f>IFERROR('1.18 Wine price'!U13/'1.34 Spirits price'!U13,"")</f>
        <v>0.53239504738187837</v>
      </c>
      <c r="V13" s="84">
        <f>IFERROR('1.18 Wine price'!V13/'1.34 Spirits price'!V13,"")</f>
        <v>0.48337578172281626</v>
      </c>
      <c r="W13" s="84">
        <f>IFERROR('1.18 Wine price'!W13/'1.34 Spirits price'!W13,"")</f>
        <v>1.7107514845441554</v>
      </c>
      <c r="X13" s="84">
        <f>IFERROR('1.18 Wine price'!X13/'1.34 Spirits price'!X13,"")</f>
        <v>1.0395090511469283</v>
      </c>
      <c r="Y13" s="84">
        <f>IFERROR('1.18 Wine price'!Y13/'1.34 Spirits price'!Y13,"")</f>
        <v>0.74808935920047037</v>
      </c>
      <c r="Z13" s="84">
        <f>IFERROR('1.18 Wine price'!Z13/'1.34 Spirits price'!Z13,"")</f>
        <v>1.1503963335725156</v>
      </c>
      <c r="AA13" s="84">
        <f>IFERROR('1.18 Wine price'!AA13/'1.34 Spirits price'!AA13,"")</f>
        <v>1.2870071388961035</v>
      </c>
      <c r="AB13" s="84">
        <f>IFERROR('1.18 Wine price'!AB13/'1.34 Spirits price'!AB13,"")</f>
        <v>0.78481191039590803</v>
      </c>
      <c r="AC13" s="84">
        <f>IFERROR('1.18 Wine price'!AC13/'1.34 Spirits price'!AC13,"")</f>
        <v>1.4138443117497044</v>
      </c>
      <c r="AD13" s="84">
        <f>IFERROR('1.18 Wine price'!AD13/'1.34 Spirits price'!AD13,"")</f>
        <v>2.9609401709401713</v>
      </c>
      <c r="AE13" s="84">
        <f>IFERROR('1.18 Wine price'!AE13/'1.34 Spirits price'!AE13,"")</f>
        <v>0.64380479484808861</v>
      </c>
      <c r="AF13" s="84">
        <f>IFERROR('1.18 Wine price'!AF13/'1.34 Spirits price'!AF13,"")</f>
        <v>1.1342574257425739</v>
      </c>
      <c r="AG13" s="84">
        <f>IFERROR('1.18 Wine price'!AG13/'1.34 Spirits price'!AG13,"")</f>
        <v>1.1592539961340547</v>
      </c>
      <c r="AH13" s="84">
        <f>IFERROR('1.18 Wine price'!AH13/'1.34 Spirits price'!AH13,"")</f>
        <v>1.8676037777289702</v>
      </c>
      <c r="AI13" s="84">
        <f>IFERROR('1.18 Wine price'!AI13/'1.34 Spirits price'!AI13,"")</f>
        <v>0.85281347083755232</v>
      </c>
      <c r="AJ13" s="84">
        <f>IFERROR('1.18 Wine price'!AJ13/'1.34 Spirits price'!AJ13,"")</f>
        <v>0.69847024753436981</v>
      </c>
      <c r="AK13" s="84">
        <f>IFERROR('1.18 Wine price'!AK13/'1.34 Spirits price'!AK13,"")</f>
        <v>2.2579485266877413</v>
      </c>
      <c r="AL13" s="84">
        <f>IFERROR('1.18 Wine price'!AL13/'1.34 Spirits price'!AL13,"")</f>
        <v>1.6554118088550511</v>
      </c>
      <c r="AM13" s="84">
        <f>IFERROR('1.18 Wine price'!AM13/'1.34 Spirits price'!AM13,"")</f>
        <v>1.0641518697324277</v>
      </c>
      <c r="AN13" s="84">
        <f>IFERROR('1.18 Wine price'!AN13/'1.34 Spirits price'!AN13,"")</f>
        <v>0.90420349990979632</v>
      </c>
      <c r="AO13" s="84">
        <f>IFERROR('1.18 Wine price'!AO13/'1.34 Spirits price'!AO13,"")</f>
        <v>1.8621776025470194</v>
      </c>
      <c r="AP13" s="84">
        <f>IFERROR('1.18 Wine price'!AP13/'1.34 Spirits price'!AP13,"")</f>
        <v>1.167205876263776</v>
      </c>
      <c r="AQ13" s="84">
        <f>IFERROR('1.18 Wine price'!AQ13/'1.34 Spirits price'!AQ13,"")</f>
        <v>0.41747148834213949</v>
      </c>
      <c r="AR13" s="84">
        <f>IFERROR('1.18 Wine price'!AR13/'1.34 Spirits price'!AR13,"")</f>
        <v>1.6366044399596369</v>
      </c>
      <c r="AS13" s="84">
        <f>IFERROR('1.18 Wine price'!AS13/'1.34 Spirits price'!AS13,"")</f>
        <v>3.2733217036950562</v>
      </c>
      <c r="AT13" s="84">
        <f>IFERROR('1.18 Wine price'!AT13/'1.34 Spirits price'!AT13,"")</f>
        <v>0.54215307022602366</v>
      </c>
      <c r="AU13" s="84">
        <f>IFERROR('1.18 Wine price'!AU13/'1.34 Spirits price'!AU13,"")</f>
        <v>1.8508933245634058</v>
      </c>
      <c r="AV13" s="84">
        <f>IFERROR('1.18 Wine price'!AV13/'1.34 Spirits price'!AV13,"")</f>
        <v>2.291352675207234</v>
      </c>
      <c r="AW13" s="84">
        <f>IFERROR('1.18 Wine price'!AW13/'1.34 Spirits price'!AW13,"")</f>
        <v>2.5913745485447208</v>
      </c>
      <c r="AX13" s="84">
        <f>IFERROR('1.18 Wine price'!AX13/'1.34 Spirits price'!AX13,"")</f>
        <v>5.1323278446566114</v>
      </c>
      <c r="AY13" s="84">
        <f>IFERROR('1.18 Wine price'!AY13/'1.34 Spirits price'!AY13,"")</f>
        <v>3.2337434094903346</v>
      </c>
      <c r="AZ13" s="84">
        <f>IFERROR('1.18 Wine price'!AZ13/'1.34 Spirits price'!AZ13,"")</f>
        <v>1.8719023195262556</v>
      </c>
      <c r="BA13" s="84">
        <f>IFERROR('1.18 Wine price'!BA13/'1.34 Spirits price'!BA13,"")</f>
        <v>0.88276627218934911</v>
      </c>
      <c r="BB13" s="84">
        <f>IFERROR('1.18 Wine price'!BB13/'1.34 Spirits price'!BB13,"")</f>
        <v>0.7745672299916857</v>
      </c>
      <c r="BC13" s="84">
        <f>IFERROR('1.18 Wine price'!BC13/'1.34 Spirits price'!BC13,"")</f>
        <v>2.7091159319651625</v>
      </c>
      <c r="BD13" s="84">
        <f>IFERROR('1.18 Wine price'!BD13/'1.34 Spirits price'!BD13,"")</f>
        <v>0.87527208374232457</v>
      </c>
      <c r="BE13" s="84">
        <f>IFERROR('1.18 Wine price'!BE13/'1.34 Spirits price'!BE13,"")</f>
        <v>0.71890456303766292</v>
      </c>
      <c r="BF13" s="84">
        <f>IFERROR('1.18 Wine price'!BF13/'1.34 Spirits price'!BF13,"")</f>
        <v>1.8280752071383051</v>
      </c>
      <c r="BG13" s="84">
        <f>IFERROR('1.18 Wine price'!BG13/'1.34 Spirits price'!BG13,"")</f>
        <v>0.56003548895899058</v>
      </c>
      <c r="BH13" s="84" t="str">
        <f>IFERROR('1.18 Wine price'!BH13/'1.34 Spirits price'!BH13,"")</f>
        <v/>
      </c>
      <c r="BI13" s="84">
        <f>IFERROR('1.18 Wine price'!BI13/'1.34 Spirits price'!BI13,"")</f>
        <v>1.1467438138618737</v>
      </c>
      <c r="BJ13" s="84">
        <f>IFERROR('1.18 Wine price'!BJ13/'1.34 Spirits price'!BJ13,"")</f>
        <v>6.0532150776053211</v>
      </c>
      <c r="BK13" s="84">
        <f>IFERROR('1.18 Wine price'!BK13/'1.34 Spirits price'!BK13,"")</f>
        <v>1.1445578231292519</v>
      </c>
      <c r="BL13" s="84">
        <f>IFERROR('1.18 Wine price'!BL13/'1.34 Spirits price'!BL13,"")</f>
        <v>2.5652929367904318</v>
      </c>
      <c r="BM13" s="84" t="str">
        <f>IFERROR('1.18 Wine price'!BM13/'1.34 Spirits price'!BM13,"")</f>
        <v/>
      </c>
      <c r="BN13" s="84">
        <f>IFERROR('1.18 Wine price'!BN13/'1.34 Spirits price'!BN13,"")</f>
        <v>0.59993071728107561</v>
      </c>
      <c r="BO13" s="84">
        <f>IFERROR('1.18 Wine price'!BO13/'1.34 Spirits price'!BO13,"")</f>
        <v>0.53204018011776932</v>
      </c>
      <c r="BP13" s="84">
        <f>IFERROR('1.18 Wine price'!BP13/'1.34 Spirits price'!BP13,"")</f>
        <v>0.72062716537354221</v>
      </c>
      <c r="BQ13" s="84">
        <f>IFERROR('1.18 Wine price'!BQ13/'1.34 Spirits price'!BQ13,"")</f>
        <v>1.224900003346868</v>
      </c>
      <c r="BR13" s="84">
        <f>IFERROR('1.18 Wine price'!BR13/'1.34 Spirits price'!BR13,"")</f>
        <v>1.1119076131423689</v>
      </c>
      <c r="BS13" s="84">
        <f>IFERROR('1.18 Wine price'!BS13/'1.34 Spirits price'!BS13,"")</f>
        <v>1.1927450360440723</v>
      </c>
      <c r="BT13" s="84">
        <f>IFERROR('1.18 Wine price'!BT13/'1.34 Spirits price'!BT13,"")</f>
        <v>0.64137315609923207</v>
      </c>
      <c r="BU13" s="84">
        <f>IFERROR('1.18 Wine price'!BU13/'1.34 Spirits price'!BU13,"")</f>
        <v>0.85646593122888703</v>
      </c>
      <c r="BV13" s="84">
        <f>IFERROR('1.18 Wine price'!BV13/'1.34 Spirits price'!BV13,"")</f>
        <v>0.87820934412257456</v>
      </c>
      <c r="BW13" s="84">
        <f>IFERROR('1.18 Wine price'!BW13/'1.34 Spirits price'!BW13,"")</f>
        <v>0.91228903959381191</v>
      </c>
      <c r="BX13" s="84">
        <f>IFERROR('1.18 Wine price'!BX13/'1.34 Spirits price'!BX13,"")</f>
        <v>1.0262355474333689</v>
      </c>
      <c r="BY13" s="84">
        <f>IFERROR('1.18 Wine price'!BY13/'1.34 Spirits price'!BY13,"")</f>
        <v>0.80174482601911612</v>
      </c>
      <c r="BZ13" s="84">
        <f>IFERROR('1.18 Wine price'!BZ13/'1.34 Spirits price'!BZ13,"")</f>
        <v>0.60682890547366419</v>
      </c>
      <c r="CA13" s="84">
        <f>IFERROR('1.18 Wine price'!CA13/'1.34 Spirits price'!CA13,"")</f>
        <v>0.64077846738096</v>
      </c>
      <c r="CB13" s="84">
        <f>IFERROR('1.18 Wine price'!CB13/'1.34 Spirits price'!CB13,"")</f>
        <v>0.74485691468121928</v>
      </c>
      <c r="CC13" s="84">
        <f>IFERROR('1.18 Wine price'!CC13/'1.34 Spirits price'!CC13,"")</f>
        <v>0.27824519495252453</v>
      </c>
      <c r="CD13" s="84">
        <f>IFERROR('1.18 Wine price'!CD13/'1.34 Spirits price'!CD13,"")</f>
        <v>0.51199431838234388</v>
      </c>
      <c r="CE13" s="84">
        <f>IFERROR('1.18 Wine price'!CE13/'1.34 Spirits price'!CE13,"")</f>
        <v>0.81852746864511561</v>
      </c>
      <c r="CF13" s="84">
        <f>IFERROR('1.18 Wine price'!CF13/'1.34 Spirits price'!CF13,"")</f>
        <v>0.49962162317395381</v>
      </c>
      <c r="CG13" s="84">
        <f>IFERROR('1.18 Wine price'!CG13/'1.34 Spirits price'!CG13,"")</f>
        <v>0.35212936501237335</v>
      </c>
      <c r="CH13" s="84">
        <f>IFERROR('1.18 Wine price'!CH13/'1.34 Spirits price'!CH13,"")</f>
        <v>0.68112826133651316</v>
      </c>
      <c r="CI13" s="84">
        <f>IFERROR('1.18 Wine price'!CI13/'1.34 Spirits price'!CI13,"")</f>
        <v>0.82643280715113154</v>
      </c>
      <c r="CJ13" s="84">
        <f>IFERROR('1.18 Wine price'!CJ13/'1.34 Spirits price'!CJ13,"")</f>
        <v>0.99477669264484814</v>
      </c>
      <c r="CK13" s="84">
        <f>IFERROR('1.18 Wine price'!CK13/'1.34 Spirits price'!CK13,"")</f>
        <v>0.94712118125801403</v>
      </c>
      <c r="CL13" s="84">
        <f>IFERROR('1.18 Wine price'!CL13/'1.34 Spirits price'!CL13,"")</f>
        <v>0.76518086347723013</v>
      </c>
      <c r="CM13" s="84">
        <f>IFERROR('1.18 Wine price'!CM13/'1.34 Spirits price'!CM13,"")</f>
        <v>0.6990127581431419</v>
      </c>
      <c r="CN13" s="84">
        <f>IFERROR('1.18 Wine price'!CN13/'1.34 Spirits price'!CN13,"")</f>
        <v>1.7381475903614445</v>
      </c>
      <c r="CO13" s="84">
        <f>IFERROR('1.18 Wine price'!CO13/'1.34 Spirits price'!CO13,"")</f>
        <v>1.0363787766473855</v>
      </c>
      <c r="CP13" s="84">
        <f>IFERROR('1.18 Wine price'!CP13/'1.34 Spirits price'!CP13,"")</f>
        <v>2.7647233624211172</v>
      </c>
      <c r="CR13" s="88"/>
    </row>
    <row r="14" spans="1:96" x14ac:dyDescent="0.25">
      <c r="A14" s="78" t="s">
        <v>35</v>
      </c>
      <c r="B14" s="84">
        <f>IFERROR('1.18 Wine price'!B14/'1.34 Spirits price'!B14,"")</f>
        <v>1.3747761157480338</v>
      </c>
      <c r="C14" s="84">
        <f>IFERROR('1.18 Wine price'!C14/'1.34 Spirits price'!C14,"")</f>
        <v>1.6753259773398017</v>
      </c>
      <c r="D14" s="84">
        <f>IFERROR('1.18 Wine price'!D14/'1.34 Spirits price'!D14,"")</f>
        <v>2.1682024572649574</v>
      </c>
      <c r="E14" s="84">
        <f>IFERROR('1.18 Wine price'!E14/'1.34 Spirits price'!E14,"")</f>
        <v>0.89958273303607961</v>
      </c>
      <c r="F14" s="84">
        <f>IFERROR('1.18 Wine price'!F14/'1.34 Spirits price'!F14,"")</f>
        <v>1.0555242231120636</v>
      </c>
      <c r="G14" s="84">
        <f>IFERROR('1.18 Wine price'!G14/'1.34 Spirits price'!G14,"")</f>
        <v>3.0149751326417178</v>
      </c>
      <c r="H14" s="84">
        <f>IFERROR('1.18 Wine price'!H14/'1.34 Spirits price'!H14,"")</f>
        <v>1.7952559300873909</v>
      </c>
      <c r="I14" s="84">
        <f>IFERROR('1.18 Wine price'!I14/'1.34 Spirits price'!I14,"")</f>
        <v>2.510932198672335</v>
      </c>
      <c r="J14" s="84">
        <f>IFERROR('1.18 Wine price'!J14/'1.34 Spirits price'!J14,"")</f>
        <v>4.2867886811148361</v>
      </c>
      <c r="K14" s="84">
        <f>IFERROR('1.18 Wine price'!K14/'1.34 Spirits price'!K14,"")</f>
        <v>1.7919858573954039</v>
      </c>
      <c r="L14" s="84" t="str">
        <f>IFERROR('1.18 Wine price'!L14/'1.34 Spirits price'!L14,"")</f>
        <v/>
      </c>
      <c r="M14" s="84">
        <f>IFERROR('1.18 Wine price'!M14/'1.34 Spirits price'!M14,"")</f>
        <v>20.953092006033181</v>
      </c>
      <c r="N14" s="84">
        <f>IFERROR('1.18 Wine price'!N14/'1.34 Spirits price'!N14,"")</f>
        <v>0.64201256312353738</v>
      </c>
      <c r="O14" s="84">
        <f>IFERROR('1.18 Wine price'!O14/'1.34 Spirits price'!O14,"")</f>
        <v>1.6168336169532578</v>
      </c>
      <c r="P14" s="84">
        <f>IFERROR('1.18 Wine price'!P14/'1.34 Spirits price'!P14,"")</f>
        <v>1.5803765788608723</v>
      </c>
      <c r="Q14" s="84">
        <f>IFERROR('1.18 Wine price'!Q14/'1.34 Spirits price'!Q14,"")</f>
        <v>16.745759712705155</v>
      </c>
      <c r="R14" s="84">
        <f>IFERROR('1.18 Wine price'!R14/'1.34 Spirits price'!R14,"")</f>
        <v>0.84568738868628601</v>
      </c>
      <c r="S14" s="84">
        <f>IFERROR('1.18 Wine price'!S14/'1.34 Spirits price'!S14,"")</f>
        <v>1.1354226566992525</v>
      </c>
      <c r="T14" s="84">
        <f>IFERROR('1.18 Wine price'!T14/'1.34 Spirits price'!T14,"")</f>
        <v>0.5225256991885191</v>
      </c>
      <c r="U14" s="84">
        <f>IFERROR('1.18 Wine price'!U14/'1.34 Spirits price'!U14,"")</f>
        <v>0.52978571844516142</v>
      </c>
      <c r="V14" s="84">
        <f>IFERROR('1.18 Wine price'!V14/'1.34 Spirits price'!V14,"")</f>
        <v>0.4799844251922516</v>
      </c>
      <c r="W14" s="84">
        <f>IFERROR('1.18 Wine price'!W14/'1.34 Spirits price'!W14,"")</f>
        <v>1.7010613098041965</v>
      </c>
      <c r="X14" s="84">
        <f>IFERROR('1.18 Wine price'!X14/'1.34 Spirits price'!X14,"")</f>
        <v>1.0870481991269019</v>
      </c>
      <c r="Y14" s="84">
        <f>IFERROR('1.18 Wine price'!Y14/'1.34 Spirits price'!Y14,"")</f>
        <v>0.75296761401189682</v>
      </c>
      <c r="Z14" s="84">
        <f>IFERROR('1.18 Wine price'!Z14/'1.34 Spirits price'!Z14,"")</f>
        <v>1.1574047063399453</v>
      </c>
      <c r="AA14" s="84">
        <f>IFERROR('1.18 Wine price'!AA14/'1.34 Spirits price'!AA14,"")</f>
        <v>1.2598561639509915</v>
      </c>
      <c r="AB14" s="84">
        <f>IFERROR('1.18 Wine price'!AB14/'1.34 Spirits price'!AB14,"")</f>
        <v>0.77994828859886722</v>
      </c>
      <c r="AC14" s="84">
        <f>IFERROR('1.18 Wine price'!AC14/'1.34 Spirits price'!AC14,"")</f>
        <v>1.3906849315068495</v>
      </c>
      <c r="AD14" s="84">
        <f>IFERROR('1.18 Wine price'!AD14/'1.34 Spirits price'!AD14,"")</f>
        <v>2.559442878461283</v>
      </c>
      <c r="AE14" s="84">
        <f>IFERROR('1.18 Wine price'!AE14/'1.34 Spirits price'!AE14,"")</f>
        <v>0.6429357364615379</v>
      </c>
      <c r="AF14" s="84">
        <f>IFERROR('1.18 Wine price'!AF14/'1.34 Spirits price'!AF14,"")</f>
        <v>1.1801841297676459</v>
      </c>
      <c r="AG14" s="84">
        <f>IFERROR('1.18 Wine price'!AG14/'1.34 Spirits price'!AG14,"")</f>
        <v>1.1473236720224917</v>
      </c>
      <c r="AH14" s="84">
        <f>IFERROR('1.18 Wine price'!AH14/'1.34 Spirits price'!AH14,"")</f>
        <v>1.8549180327868855</v>
      </c>
      <c r="AI14" s="84">
        <f>IFERROR('1.18 Wine price'!AI14/'1.34 Spirits price'!AI14,"")</f>
        <v>0.86197494747300196</v>
      </c>
      <c r="AJ14" s="84">
        <f>IFERROR('1.18 Wine price'!AJ14/'1.34 Spirits price'!AJ14,"")</f>
        <v>0.6608243641016005</v>
      </c>
      <c r="AK14" s="84">
        <f>IFERROR('1.18 Wine price'!AK14/'1.34 Spirits price'!AK14,"")</f>
        <v>2.2470727626350122</v>
      </c>
      <c r="AL14" s="84">
        <f>IFERROR('1.18 Wine price'!AL14/'1.34 Spirits price'!AL14,"")</f>
        <v>1.6858003218939825</v>
      </c>
      <c r="AM14" s="84">
        <f>IFERROR('1.18 Wine price'!AM14/'1.34 Spirits price'!AM14,"")</f>
        <v>1.082068567148452</v>
      </c>
      <c r="AN14" s="84">
        <f>IFERROR('1.18 Wine price'!AN14/'1.34 Spirits price'!AN14,"")</f>
        <v>0.93554353037879312</v>
      </c>
      <c r="AO14" s="84">
        <f>IFERROR('1.18 Wine price'!AO14/'1.34 Spirits price'!AO14,"")</f>
        <v>1.814587605972908</v>
      </c>
      <c r="AP14" s="84">
        <f>IFERROR('1.18 Wine price'!AP14/'1.34 Spirits price'!AP14,"")</f>
        <v>1.141401614219006</v>
      </c>
      <c r="AQ14" s="84">
        <f>IFERROR('1.18 Wine price'!AQ14/'1.34 Spirits price'!AQ14,"")</f>
        <v>0.41928918659339265</v>
      </c>
      <c r="AR14" s="84">
        <f>IFERROR('1.18 Wine price'!AR14/'1.34 Spirits price'!AR14,"")</f>
        <v>1.431736142016516</v>
      </c>
      <c r="AS14" s="84">
        <f>IFERROR('1.18 Wine price'!AS14/'1.34 Spirits price'!AS14,"")</f>
        <v>3.2373025370389974</v>
      </c>
      <c r="AT14" s="84">
        <f>IFERROR('1.18 Wine price'!AT14/'1.34 Spirits price'!AT14,"")</f>
        <v>0.61616268973082244</v>
      </c>
      <c r="AU14" s="84">
        <f>IFERROR('1.18 Wine price'!AU14/'1.34 Spirits price'!AU14,"")</f>
        <v>1.894695313917798</v>
      </c>
      <c r="AV14" s="84">
        <f>IFERROR('1.18 Wine price'!AV14/'1.34 Spirits price'!AV14,"")</f>
        <v>2.4065710237336169</v>
      </c>
      <c r="AW14" s="84">
        <f>IFERROR('1.18 Wine price'!AW14/'1.34 Spirits price'!AW14,"")</f>
        <v>2.7918486171761279</v>
      </c>
      <c r="AX14" s="84">
        <f>IFERROR('1.18 Wine price'!AX14/'1.34 Spirits price'!AX14,"")</f>
        <v>4.593980206101417</v>
      </c>
      <c r="AY14" s="84">
        <f>IFERROR('1.18 Wine price'!AY14/'1.34 Spirits price'!AY14,"")</f>
        <v>3.207221350078493</v>
      </c>
      <c r="AZ14" s="84">
        <f>IFERROR('1.18 Wine price'!AZ14/'1.34 Spirits price'!AZ14,"")</f>
        <v>1.8620427646915629</v>
      </c>
      <c r="BA14" s="84">
        <f>IFERROR('1.18 Wine price'!BA14/'1.34 Spirits price'!BA14,"")</f>
        <v>0.89675794774944928</v>
      </c>
      <c r="BB14" s="84">
        <f>IFERROR('1.18 Wine price'!BB14/'1.34 Spirits price'!BB14,"")</f>
        <v>0.76890756302521002</v>
      </c>
      <c r="BC14" s="84">
        <f>IFERROR('1.18 Wine price'!BC14/'1.34 Spirits price'!BC14,"")</f>
        <v>2.717345741919357</v>
      </c>
      <c r="BD14" s="84">
        <f>IFERROR('1.18 Wine price'!BD14/'1.34 Spirits price'!BD14,"")</f>
        <v>0.89580074852404901</v>
      </c>
      <c r="BE14" s="84">
        <f>IFERROR('1.18 Wine price'!BE14/'1.34 Spirits price'!BE14,"")</f>
        <v>0.7005902311444121</v>
      </c>
      <c r="BF14" s="84">
        <f>IFERROR('1.18 Wine price'!BF14/'1.34 Spirits price'!BF14,"")</f>
        <v>1.6890595009596929</v>
      </c>
      <c r="BG14" s="84">
        <f>IFERROR('1.18 Wine price'!BG14/'1.34 Spirits price'!BG14,"")</f>
        <v>0.55937638000883194</v>
      </c>
      <c r="BH14" s="84" t="str">
        <f>IFERROR('1.18 Wine price'!BH14/'1.34 Spirits price'!BH14,"")</f>
        <v/>
      </c>
      <c r="BI14" s="84">
        <f>IFERROR('1.18 Wine price'!BI14/'1.34 Spirits price'!BI14,"")</f>
        <v>1.1486553141514972</v>
      </c>
      <c r="BJ14" s="84">
        <f>IFERROR('1.18 Wine price'!BJ14/'1.34 Spirits price'!BJ14,"")</f>
        <v>6.2715958284140108</v>
      </c>
      <c r="BK14" s="84">
        <f>IFERROR('1.18 Wine price'!BK14/'1.34 Spirits price'!BK14,"")</f>
        <v>1.1079608343976159</v>
      </c>
      <c r="BL14" s="84">
        <f>IFERROR('1.18 Wine price'!BL14/'1.34 Spirits price'!BL14,"")</f>
        <v>2.6909402835325928</v>
      </c>
      <c r="BM14" s="84" t="str">
        <f>IFERROR('1.18 Wine price'!BM14/'1.34 Spirits price'!BM14,"")</f>
        <v/>
      </c>
      <c r="BN14" s="84">
        <f>IFERROR('1.18 Wine price'!BN14/'1.34 Spirits price'!BN14,"")</f>
        <v>0.58440936410842192</v>
      </c>
      <c r="BO14" s="84">
        <f>IFERROR('1.18 Wine price'!BO14/'1.34 Spirits price'!BO14,"")</f>
        <v>0.54808572012873091</v>
      </c>
      <c r="BP14" s="84">
        <f>IFERROR('1.18 Wine price'!BP14/'1.34 Spirits price'!BP14,"")</f>
        <v>0.68885383240226394</v>
      </c>
      <c r="BQ14" s="84">
        <f>IFERROR('1.18 Wine price'!BQ14/'1.34 Spirits price'!BQ14,"")</f>
        <v>1.2255583300095272</v>
      </c>
      <c r="BR14" s="84">
        <f>IFERROR('1.18 Wine price'!BR14/'1.34 Spirits price'!BR14,"")</f>
        <v>1.115934496533258</v>
      </c>
      <c r="BS14" s="84">
        <f>IFERROR('1.18 Wine price'!BS14/'1.34 Spirits price'!BS14,"")</f>
        <v>1.1909272376549085</v>
      </c>
      <c r="BT14" s="84">
        <f>IFERROR('1.18 Wine price'!BT14/'1.34 Spirits price'!BT14,"")</f>
        <v>0.64157000143163201</v>
      </c>
      <c r="BU14" s="84">
        <f>IFERROR('1.18 Wine price'!BU14/'1.34 Spirits price'!BU14,"")</f>
        <v>0.86408779966303784</v>
      </c>
      <c r="BV14" s="84">
        <f>IFERROR('1.18 Wine price'!BV14/'1.34 Spirits price'!BV14,"")</f>
        <v>0.87352858627724816</v>
      </c>
      <c r="BW14" s="84">
        <f>IFERROR('1.18 Wine price'!BW14/'1.34 Spirits price'!BW14,"")</f>
        <v>0.93200710268724918</v>
      </c>
      <c r="BX14" s="84">
        <f>IFERROR('1.18 Wine price'!BX14/'1.34 Spirits price'!BX14,"")</f>
        <v>1.0209375033134953</v>
      </c>
      <c r="BY14" s="84">
        <f>IFERROR('1.18 Wine price'!BY14/'1.34 Spirits price'!BY14,"")</f>
        <v>0.77292704118119782</v>
      </c>
      <c r="BZ14" s="84">
        <f>IFERROR('1.18 Wine price'!BZ14/'1.34 Spirits price'!BZ14,"")</f>
        <v>0.611315974049912</v>
      </c>
      <c r="CA14" s="84">
        <f>IFERROR('1.18 Wine price'!CA14/'1.34 Spirits price'!CA14,"")</f>
        <v>0.57925735759199304</v>
      </c>
      <c r="CB14" s="84">
        <f>IFERROR('1.18 Wine price'!CB14/'1.34 Spirits price'!CB14,"")</f>
        <v>0.75858090695710989</v>
      </c>
      <c r="CC14" s="84">
        <f>IFERROR('1.18 Wine price'!CC14/'1.34 Spirits price'!CC14,"")</f>
        <v>0.28751143581193983</v>
      </c>
      <c r="CD14" s="84">
        <f>IFERROR('1.18 Wine price'!CD14/'1.34 Spirits price'!CD14,"")</f>
        <v>0.49195849009798653</v>
      </c>
      <c r="CE14" s="84">
        <f>IFERROR('1.18 Wine price'!CE14/'1.34 Spirits price'!CE14,"")</f>
        <v>0.82502391835866917</v>
      </c>
      <c r="CF14" s="84">
        <f>IFERROR('1.18 Wine price'!CF14/'1.34 Spirits price'!CF14,"")</f>
        <v>0.48850817309791705</v>
      </c>
      <c r="CG14" s="84">
        <f>IFERROR('1.18 Wine price'!CG14/'1.34 Spirits price'!CG14,"")</f>
        <v>0.35557540937396703</v>
      </c>
      <c r="CH14" s="84">
        <f>IFERROR('1.18 Wine price'!CH14/'1.34 Spirits price'!CH14,"")</f>
        <v>0.68034997870472125</v>
      </c>
      <c r="CI14" s="84">
        <f>IFERROR('1.18 Wine price'!CI14/'1.34 Spirits price'!CI14,"")</f>
        <v>0.83167708025211029</v>
      </c>
      <c r="CJ14" s="84">
        <f>IFERROR('1.18 Wine price'!CJ14/'1.34 Spirits price'!CJ14,"")</f>
        <v>1.0010753867044535</v>
      </c>
      <c r="CK14" s="84">
        <f>IFERROR('1.18 Wine price'!CK14/'1.34 Spirits price'!CK14,"")</f>
        <v>0.96104007619831355</v>
      </c>
      <c r="CL14" s="84">
        <f>IFERROR('1.18 Wine price'!CL14/'1.34 Spirits price'!CL14,"")</f>
        <v>0.89877566685852761</v>
      </c>
      <c r="CM14" s="84">
        <f>IFERROR('1.18 Wine price'!CM14/'1.34 Spirits price'!CM14,"")</f>
        <v>0.71200014547837154</v>
      </c>
      <c r="CN14" s="84">
        <f>IFERROR('1.18 Wine price'!CN14/'1.34 Spirits price'!CN14,"")</f>
        <v>1.6699240372112518</v>
      </c>
      <c r="CO14" s="84">
        <f>IFERROR('1.18 Wine price'!CO14/'1.34 Spirits price'!CO14,"")</f>
        <v>1.0716674956782906</v>
      </c>
      <c r="CP14" s="84">
        <f>IFERROR('1.18 Wine price'!CP14/'1.34 Spirits price'!CP14,"")</f>
        <v>2.7604237105244258</v>
      </c>
      <c r="CR14" s="88"/>
    </row>
    <row r="15" spans="1:96" x14ac:dyDescent="0.25">
      <c r="A15" s="78" t="s">
        <v>36</v>
      </c>
      <c r="B15" s="84">
        <f>IFERROR('1.18 Wine price'!B15/'1.34 Spirits price'!B15,"")</f>
        <v>1.4151862988323924</v>
      </c>
      <c r="C15" s="84">
        <f>IFERROR('1.18 Wine price'!C15/'1.34 Spirits price'!C15,"")</f>
        <v>1.7190160088982853</v>
      </c>
      <c r="D15" s="84">
        <f>IFERROR('1.18 Wine price'!D15/'1.34 Spirits price'!D15,"")</f>
        <v>1.9910413254985071</v>
      </c>
      <c r="E15" s="84">
        <f>IFERROR('1.18 Wine price'!E15/'1.34 Spirits price'!E15,"")</f>
        <v>1.0066302357090904</v>
      </c>
      <c r="F15" s="84">
        <f>IFERROR('1.18 Wine price'!F15/'1.34 Spirits price'!F15,"")</f>
        <v>1.1031117148391316</v>
      </c>
      <c r="G15" s="84">
        <f>IFERROR('1.18 Wine price'!G15/'1.34 Spirits price'!G15,"")</f>
        <v>2.7974757845133769</v>
      </c>
      <c r="H15" s="84">
        <f>IFERROR('1.18 Wine price'!H15/'1.34 Spirits price'!H15,"")</f>
        <v>1.9507625272331155</v>
      </c>
      <c r="I15" s="84">
        <f>IFERROR('1.18 Wine price'!I15/'1.34 Spirits price'!I15,"")</f>
        <v>2.5497489126124444</v>
      </c>
      <c r="J15" s="84">
        <f>IFERROR('1.18 Wine price'!J15/'1.34 Spirits price'!J15,"")</f>
        <v>4.2119642499149137</v>
      </c>
      <c r="K15" s="84">
        <f>IFERROR('1.18 Wine price'!K15/'1.34 Spirits price'!K15,"")</f>
        <v>1.7273903328237092</v>
      </c>
      <c r="L15" s="84" t="str">
        <f>IFERROR('1.18 Wine price'!L15/'1.34 Spirits price'!L15,"")</f>
        <v/>
      </c>
      <c r="M15" s="84">
        <f>IFERROR('1.18 Wine price'!M15/'1.34 Spirits price'!M15,"")</f>
        <v>19.405301579465529</v>
      </c>
      <c r="N15" s="84">
        <f>IFERROR('1.18 Wine price'!N15/'1.34 Spirits price'!N15,"")</f>
        <v>0.60044937879989424</v>
      </c>
      <c r="O15" s="84">
        <f>IFERROR('1.18 Wine price'!O15/'1.34 Spirits price'!O15,"")</f>
        <v>1.7866375259310401</v>
      </c>
      <c r="P15" s="84">
        <f>IFERROR('1.18 Wine price'!P15/'1.34 Spirits price'!P15,"")</f>
        <v>1.5152341545984582</v>
      </c>
      <c r="Q15" s="84">
        <f>IFERROR('1.18 Wine price'!Q15/'1.34 Spirits price'!Q15,"")</f>
        <v>16.493427054444606</v>
      </c>
      <c r="R15" s="84">
        <f>IFERROR('1.18 Wine price'!R15/'1.34 Spirits price'!R15,"")</f>
        <v>0.85282632086672605</v>
      </c>
      <c r="S15" s="84">
        <f>IFERROR('1.18 Wine price'!S15/'1.34 Spirits price'!S15,"")</f>
        <v>1.2117376294591484</v>
      </c>
      <c r="T15" s="84">
        <f>IFERROR('1.18 Wine price'!T15/'1.34 Spirits price'!T15,"")</f>
        <v>0.52141367845671238</v>
      </c>
      <c r="U15" s="84">
        <f>IFERROR('1.18 Wine price'!U15/'1.34 Spirits price'!U15,"")</f>
        <v>0.52961858896456893</v>
      </c>
      <c r="V15" s="84">
        <f>IFERROR('1.18 Wine price'!V15/'1.34 Spirits price'!V15,"")</f>
        <v>0.47347316125239258</v>
      </c>
      <c r="W15" s="84">
        <f>IFERROR('1.18 Wine price'!W15/'1.34 Spirits price'!W15,"")</f>
        <v>1.5333044849468944</v>
      </c>
      <c r="X15" s="84">
        <f>IFERROR('1.18 Wine price'!X15/'1.34 Spirits price'!X15,"")</f>
        <v>0.89727950459779215</v>
      </c>
      <c r="Y15" s="84">
        <f>IFERROR('1.18 Wine price'!Y15/'1.34 Spirits price'!Y15,"")</f>
        <v>0.72144194756554314</v>
      </c>
      <c r="Z15" s="84">
        <f>IFERROR('1.18 Wine price'!Z15/'1.34 Spirits price'!Z15,"")</f>
        <v>1.1470112680646254</v>
      </c>
      <c r="AA15" s="84">
        <f>IFERROR('1.18 Wine price'!AA15/'1.34 Spirits price'!AA15,"")</f>
        <v>1.21626143930356</v>
      </c>
      <c r="AB15" s="84">
        <f>IFERROR('1.18 Wine price'!AB15/'1.34 Spirits price'!AB15,"")</f>
        <v>0.83459052779131149</v>
      </c>
      <c r="AC15" s="84">
        <f>IFERROR('1.18 Wine price'!AC15/'1.34 Spirits price'!AC15,"")</f>
        <v>1.3653483992467044</v>
      </c>
      <c r="AD15" s="84">
        <f>IFERROR('1.18 Wine price'!AD15/'1.34 Spirits price'!AD15,"")</f>
        <v>2.301751835985312</v>
      </c>
      <c r="AE15" s="84">
        <f>IFERROR('1.18 Wine price'!AE15/'1.34 Spirits price'!AE15,"")</f>
        <v>0.65407090815585056</v>
      </c>
      <c r="AF15" s="84">
        <f>IFERROR('1.18 Wine price'!AF15/'1.34 Spirits price'!AF15,"")</f>
        <v>1.2054484335081348</v>
      </c>
      <c r="AG15" s="84">
        <f>IFERROR('1.18 Wine price'!AG15/'1.34 Spirits price'!AG15,"")</f>
        <v>1.1313736925831539</v>
      </c>
      <c r="AH15" s="84">
        <f>IFERROR('1.18 Wine price'!AH15/'1.34 Spirits price'!AH15,"")</f>
        <v>1.8471698113207546</v>
      </c>
      <c r="AI15" s="84">
        <f>IFERROR('1.18 Wine price'!AI15/'1.34 Spirits price'!AI15,"")</f>
        <v>0.85212668514001899</v>
      </c>
      <c r="AJ15" s="84">
        <f>IFERROR('1.18 Wine price'!AJ15/'1.34 Spirits price'!AJ15,"")</f>
        <v>0.64239701563382889</v>
      </c>
      <c r="AK15" s="84">
        <f>IFERROR('1.18 Wine price'!AK15/'1.34 Spirits price'!AK15,"")</f>
        <v>1.8784673203885258</v>
      </c>
      <c r="AL15" s="84">
        <f>IFERROR('1.18 Wine price'!AL15/'1.34 Spirits price'!AL15,"")</f>
        <v>1.6704593271764892</v>
      </c>
      <c r="AM15" s="84">
        <f>IFERROR('1.18 Wine price'!AM15/'1.34 Spirits price'!AM15,"")</f>
        <v>1.1163427213791952</v>
      </c>
      <c r="AN15" s="84">
        <f>IFERROR('1.18 Wine price'!AN15/'1.34 Spirits price'!AN15,"")</f>
        <v>0.97952573667265741</v>
      </c>
      <c r="AO15" s="84">
        <f>IFERROR('1.18 Wine price'!AO15/'1.34 Spirits price'!AO15,"")</f>
        <v>2.0345448413387741</v>
      </c>
      <c r="AP15" s="84">
        <f>IFERROR('1.18 Wine price'!AP15/'1.34 Spirits price'!AP15,"")</f>
        <v>1.1250625292608978</v>
      </c>
      <c r="AQ15" s="84">
        <f>IFERROR('1.18 Wine price'!AQ15/'1.34 Spirits price'!AQ15,"")</f>
        <v>0.42113748526673883</v>
      </c>
      <c r="AR15" s="84">
        <f>IFERROR('1.18 Wine price'!AR15/'1.34 Spirits price'!AR15,"")</f>
        <v>1.4244833068362479</v>
      </c>
      <c r="AS15" s="84">
        <f>IFERROR('1.18 Wine price'!AS15/'1.34 Spirits price'!AS15,"")</f>
        <v>3.1464252343180457</v>
      </c>
      <c r="AT15" s="84">
        <f>IFERROR('1.18 Wine price'!AT15/'1.34 Spirits price'!AT15,"")</f>
        <v>0.62860661278724794</v>
      </c>
      <c r="AU15" s="84">
        <f>IFERROR('1.18 Wine price'!AU15/'1.34 Spirits price'!AU15,"")</f>
        <v>1.8471087014615992</v>
      </c>
      <c r="AV15" s="84">
        <f>IFERROR('1.18 Wine price'!AV15/'1.34 Spirits price'!AV15,"")</f>
        <v>2.577082641885164</v>
      </c>
      <c r="AW15" s="84">
        <f>IFERROR('1.18 Wine price'!AW15/'1.34 Spirits price'!AW15,"")</f>
        <v>2.8947872748179382</v>
      </c>
      <c r="AX15" s="84">
        <f>IFERROR('1.18 Wine price'!AX15/'1.34 Spirits price'!AX15,"")</f>
        <v>4.656456635809052</v>
      </c>
      <c r="AY15" s="84">
        <f>IFERROR('1.18 Wine price'!AY15/'1.34 Spirits price'!AY15,"")</f>
        <v>2.8476947659690555</v>
      </c>
      <c r="AZ15" s="84">
        <f>IFERROR('1.18 Wine price'!AZ15/'1.34 Spirits price'!AZ15,"")</f>
        <v>1.8095471773816159</v>
      </c>
      <c r="BA15" s="84">
        <f>IFERROR('1.18 Wine price'!BA15/'1.34 Spirits price'!BA15,"")</f>
        <v>0.87807041192462443</v>
      </c>
      <c r="BB15" s="84">
        <f>IFERROR('1.18 Wine price'!BB15/'1.34 Spirits price'!BB15,"")</f>
        <v>0.73263677811550143</v>
      </c>
      <c r="BC15" s="84">
        <f>IFERROR('1.18 Wine price'!BC15/'1.34 Spirits price'!BC15,"")</f>
        <v>3.142335334848704</v>
      </c>
      <c r="BD15" s="84">
        <f>IFERROR('1.18 Wine price'!BD15/'1.34 Spirits price'!BD15,"")</f>
        <v>0.88221645140745864</v>
      </c>
      <c r="BE15" s="84">
        <f>IFERROR('1.18 Wine price'!BE15/'1.34 Spirits price'!BE15,"")</f>
        <v>0.73152561177610398</v>
      </c>
      <c r="BF15" s="84">
        <f>IFERROR('1.18 Wine price'!BF15/'1.34 Spirits price'!BF15,"")</f>
        <v>1.9694488573872666</v>
      </c>
      <c r="BG15" s="84">
        <f>IFERROR('1.18 Wine price'!BG15/'1.34 Spirits price'!BG15,"")</f>
        <v>0.50394385026737964</v>
      </c>
      <c r="BH15" s="84" t="str">
        <f>IFERROR('1.18 Wine price'!BH15/'1.34 Spirits price'!BH15,"")</f>
        <v/>
      </c>
      <c r="BI15" s="84">
        <f>IFERROR('1.18 Wine price'!BI15/'1.34 Spirits price'!BI15,"")</f>
        <v>0.98154329160489295</v>
      </c>
      <c r="BJ15" s="84">
        <f>IFERROR('1.18 Wine price'!BJ15/'1.34 Spirits price'!BJ15,"")</f>
        <v>6.3782949514641967</v>
      </c>
      <c r="BK15" s="84">
        <f>IFERROR('1.18 Wine price'!BK15/'1.34 Spirits price'!BK15,"")</f>
        <v>1.1218286554724846</v>
      </c>
      <c r="BL15" s="84">
        <f>IFERROR('1.18 Wine price'!BL15/'1.34 Spirits price'!BL15,"")</f>
        <v>2.7337605025160183</v>
      </c>
      <c r="BM15" s="84" t="str">
        <f>IFERROR('1.18 Wine price'!BM15/'1.34 Spirits price'!BM15,"")</f>
        <v/>
      </c>
      <c r="BN15" s="84">
        <f>IFERROR('1.18 Wine price'!BN15/'1.34 Spirits price'!BN15,"")</f>
        <v>0.56452599299108042</v>
      </c>
      <c r="BO15" s="84">
        <f>IFERROR('1.18 Wine price'!BO15/'1.34 Spirits price'!BO15,"")</f>
        <v>0.53747689092516682</v>
      </c>
      <c r="BP15" s="84">
        <f>IFERROR('1.18 Wine price'!BP15/'1.34 Spirits price'!BP15,"")</f>
        <v>0.67207484012789764</v>
      </c>
      <c r="BQ15" s="84">
        <f>IFERROR('1.18 Wine price'!BQ15/'1.34 Spirits price'!BQ15,"")</f>
        <v>1.2332629214788131</v>
      </c>
      <c r="BR15" s="84">
        <f>IFERROR('1.18 Wine price'!BR15/'1.34 Spirits price'!BR15,"")</f>
        <v>1.1024559812477273</v>
      </c>
      <c r="BS15" s="84">
        <f>IFERROR('1.18 Wine price'!BS15/'1.34 Spirits price'!BS15,"")</f>
        <v>1.2040631030568911</v>
      </c>
      <c r="BT15" s="84">
        <f>IFERROR('1.18 Wine price'!BT15/'1.34 Spirits price'!BT15,"")</f>
        <v>0.65224292933225181</v>
      </c>
      <c r="BU15" s="84">
        <f>IFERROR('1.18 Wine price'!BU15/'1.34 Spirits price'!BU15,"")</f>
        <v>0.86578600090478697</v>
      </c>
      <c r="BV15" s="84">
        <f>IFERROR('1.18 Wine price'!BV15/'1.34 Spirits price'!BV15,"")</f>
        <v>0.85390993136652327</v>
      </c>
      <c r="BW15" s="84">
        <f>IFERROR('1.18 Wine price'!BW15/'1.34 Spirits price'!BW15,"")</f>
        <v>0.95505617977528101</v>
      </c>
      <c r="BX15" s="84">
        <f>IFERROR('1.18 Wine price'!BX15/'1.34 Spirits price'!BX15,"")</f>
        <v>1.0495161617580495</v>
      </c>
      <c r="BY15" s="84">
        <f>IFERROR('1.18 Wine price'!BY15/'1.34 Spirits price'!BY15,"")</f>
        <v>0.77091206699677761</v>
      </c>
      <c r="BZ15" s="84">
        <f>IFERROR('1.18 Wine price'!BZ15/'1.34 Spirits price'!BZ15,"")</f>
        <v>0.60781155210174431</v>
      </c>
      <c r="CA15" s="84">
        <f>IFERROR('1.18 Wine price'!CA15/'1.34 Spirits price'!CA15,"")</f>
        <v>0.5622750255823753</v>
      </c>
      <c r="CB15" s="84">
        <f>IFERROR('1.18 Wine price'!CB15/'1.34 Spirits price'!CB15,"")</f>
        <v>0.75812753627243634</v>
      </c>
      <c r="CC15" s="84">
        <f>IFERROR('1.18 Wine price'!CC15/'1.34 Spirits price'!CC15,"")</f>
        <v>0.30292852861624026</v>
      </c>
      <c r="CD15" s="84">
        <f>IFERROR('1.18 Wine price'!CD15/'1.34 Spirits price'!CD15,"")</f>
        <v>0.50012679643375968</v>
      </c>
      <c r="CE15" s="84">
        <f>IFERROR('1.18 Wine price'!CE15/'1.34 Spirits price'!CE15,"")</f>
        <v>0.84560793037130488</v>
      </c>
      <c r="CF15" s="84">
        <f>IFERROR('1.18 Wine price'!CF15/'1.34 Spirits price'!CF15,"")</f>
        <v>0.49013128736665662</v>
      </c>
      <c r="CG15" s="84">
        <f>IFERROR('1.18 Wine price'!CG15/'1.34 Spirits price'!CG15,"")</f>
        <v>0.36907361419601331</v>
      </c>
      <c r="CH15" s="84">
        <f>IFERROR('1.18 Wine price'!CH15/'1.34 Spirits price'!CH15,"")</f>
        <v>0.67955564577771621</v>
      </c>
      <c r="CI15" s="84">
        <f>IFERROR('1.18 Wine price'!CI15/'1.34 Spirits price'!CI15,"")</f>
        <v>0.83132523071817277</v>
      </c>
      <c r="CJ15" s="84">
        <f>IFERROR('1.18 Wine price'!CJ15/'1.34 Spirits price'!CJ15,"")</f>
        <v>1.0091404085706981</v>
      </c>
      <c r="CK15" s="84">
        <f>IFERROR('1.18 Wine price'!CK15/'1.34 Spirits price'!CK15,"")</f>
        <v>0.96453623517070064</v>
      </c>
      <c r="CL15" s="84">
        <f>IFERROR('1.18 Wine price'!CL15/'1.34 Spirits price'!CL15,"")</f>
        <v>0.86806583387613301</v>
      </c>
      <c r="CM15" s="84">
        <f>IFERROR('1.18 Wine price'!CM15/'1.34 Spirits price'!CM15,"")</f>
        <v>0.72747318235996072</v>
      </c>
      <c r="CN15" s="84">
        <f>IFERROR('1.18 Wine price'!CN15/'1.34 Spirits price'!CN15,"")</f>
        <v>1.6321171506577359</v>
      </c>
      <c r="CO15" s="84">
        <f>IFERROR('1.18 Wine price'!CO15/'1.34 Spirits price'!CO15,"")</f>
        <v>1.0548524969068371</v>
      </c>
      <c r="CP15" s="84">
        <f>IFERROR('1.18 Wine price'!CP15/'1.34 Spirits price'!CP15,"")</f>
        <v>2.7350378273927185</v>
      </c>
      <c r="CR15" s="88"/>
    </row>
    <row r="16" spans="1:96" x14ac:dyDescent="0.25">
      <c r="A16" s="78" t="s">
        <v>37</v>
      </c>
      <c r="B16" s="84">
        <f>IFERROR('1.18 Wine price'!B16/'1.34 Spirits price'!B16,"")</f>
        <v>1.4659491805482341</v>
      </c>
      <c r="C16" s="84">
        <f>IFERROR('1.18 Wine price'!C16/'1.34 Spirits price'!C16,"")</f>
        <v>1.845294670657224</v>
      </c>
      <c r="D16" s="84">
        <f>IFERROR('1.18 Wine price'!D16/'1.34 Spirits price'!D16,"")</f>
        <v>1.9640497640497638</v>
      </c>
      <c r="E16" s="84">
        <f>IFERROR('1.18 Wine price'!E16/'1.34 Spirits price'!E16,"")</f>
        <v>1.109037008750305</v>
      </c>
      <c r="F16" s="84">
        <f>IFERROR('1.18 Wine price'!F16/'1.34 Spirits price'!F16,"")</f>
        <v>1.0945295404814004</v>
      </c>
      <c r="G16" s="84">
        <f>IFERROR('1.18 Wine price'!G16/'1.34 Spirits price'!G16,"")</f>
        <v>2.7594292863227112</v>
      </c>
      <c r="H16" s="84">
        <f>IFERROR('1.18 Wine price'!H16/'1.34 Spirits price'!H16,"")</f>
        <v>1.9874485066941296</v>
      </c>
      <c r="I16" s="84">
        <f>IFERROR('1.18 Wine price'!I16/'1.34 Spirits price'!I16,"")</f>
        <v>2.5991508019358256</v>
      </c>
      <c r="J16" s="84">
        <f>IFERROR('1.18 Wine price'!J16/'1.34 Spirits price'!J16,"")</f>
        <v>4.0122554347826087</v>
      </c>
      <c r="K16" s="84">
        <f>IFERROR('1.18 Wine price'!K16/'1.34 Spirits price'!K16,"")</f>
        <v>1.6261342484876684</v>
      </c>
      <c r="L16" s="84" t="str">
        <f>IFERROR('1.18 Wine price'!L16/'1.34 Spirits price'!L16,"")</f>
        <v/>
      </c>
      <c r="M16" s="84">
        <f>IFERROR('1.18 Wine price'!M16/'1.34 Spirits price'!M16,"")</f>
        <v>19.553288039668075</v>
      </c>
      <c r="N16" s="84">
        <f>IFERROR('1.18 Wine price'!N16/'1.34 Spirits price'!N16,"")</f>
        <v>0.55992345291893386</v>
      </c>
      <c r="O16" s="84">
        <f>IFERROR('1.18 Wine price'!O16/'1.34 Spirits price'!O16,"")</f>
        <v>1.8689290333694573</v>
      </c>
      <c r="P16" s="84">
        <f>IFERROR('1.18 Wine price'!P16/'1.34 Spirits price'!P16,"")</f>
        <v>1.4997587993963346</v>
      </c>
      <c r="Q16" s="84">
        <f>IFERROR('1.18 Wine price'!Q16/'1.34 Spirits price'!Q16,"")</f>
        <v>16.415035548039214</v>
      </c>
      <c r="R16" s="84">
        <f>IFERROR('1.18 Wine price'!R16/'1.34 Spirits price'!R16,"")</f>
        <v>0.86621922090312475</v>
      </c>
      <c r="S16" s="84">
        <f>IFERROR('1.18 Wine price'!S16/'1.34 Spirits price'!S16,"")</f>
        <v>1.2875782448945803</v>
      </c>
      <c r="T16" s="84">
        <f>IFERROR('1.18 Wine price'!T16/'1.34 Spirits price'!T16,"")</f>
        <v>0.52817175187690635</v>
      </c>
      <c r="U16" s="84">
        <f>IFERROR('1.18 Wine price'!U16/'1.34 Spirits price'!U16,"")</f>
        <v>0.53729828709754901</v>
      </c>
      <c r="V16" s="84">
        <f>IFERROR('1.18 Wine price'!V16/'1.34 Spirits price'!V16,"")</f>
        <v>0.47838593243868577</v>
      </c>
      <c r="W16" s="84">
        <f>IFERROR('1.18 Wine price'!W16/'1.34 Spirits price'!W16,"")</f>
        <v>1.4501238987531591</v>
      </c>
      <c r="X16" s="84">
        <f>IFERROR('1.18 Wine price'!X16/'1.34 Spirits price'!X16,"")</f>
        <v>0.86785941286786628</v>
      </c>
      <c r="Y16" s="84">
        <f>IFERROR('1.18 Wine price'!Y16/'1.34 Spirits price'!Y16,"")</f>
        <v>0.65092150170648466</v>
      </c>
      <c r="Z16" s="84">
        <f>IFERROR('1.18 Wine price'!Z16/'1.34 Spirits price'!Z16,"")</f>
        <v>1.12166734334822</v>
      </c>
      <c r="AA16" s="84">
        <f>IFERROR('1.18 Wine price'!AA16/'1.34 Spirits price'!AA16,"")</f>
        <v>1.2383722871452423</v>
      </c>
      <c r="AB16" s="84">
        <f>IFERROR('1.18 Wine price'!AB16/'1.34 Spirits price'!AB16,"")</f>
        <v>0.85530888008444828</v>
      </c>
      <c r="AC16" s="84">
        <f>IFERROR('1.18 Wine price'!AC16/'1.34 Spirits price'!AC16,"")</f>
        <v>1.3631297607911266</v>
      </c>
      <c r="AD16" s="84">
        <f>IFERROR('1.18 Wine price'!AD16/'1.34 Spirits price'!AD16,"")</f>
        <v>2.2215421709092595</v>
      </c>
      <c r="AE16" s="84">
        <f>IFERROR('1.18 Wine price'!AE16/'1.34 Spirits price'!AE16,"")</f>
        <v>0.63249851716109395</v>
      </c>
      <c r="AF16" s="84">
        <f>IFERROR('1.18 Wine price'!AF16/'1.34 Spirits price'!AF16,"")</f>
        <v>1.2021516801700094</v>
      </c>
      <c r="AG16" s="84">
        <f>IFERROR('1.18 Wine price'!AG16/'1.34 Spirits price'!AG16,"")</f>
        <v>1.2424012601365146</v>
      </c>
      <c r="AH16" s="84">
        <f>IFERROR('1.18 Wine price'!AH16/'1.34 Spirits price'!AH16,"")</f>
        <v>1.8801485623669827</v>
      </c>
      <c r="AI16" s="84">
        <f>IFERROR('1.18 Wine price'!AI16/'1.34 Spirits price'!AI16,"")</f>
        <v>0.80806792085179435</v>
      </c>
      <c r="AJ16" s="84">
        <f>IFERROR('1.18 Wine price'!AJ16/'1.34 Spirits price'!AJ16,"")</f>
        <v>0.61906788035201532</v>
      </c>
      <c r="AK16" s="84">
        <f>IFERROR('1.18 Wine price'!AK16/'1.34 Spirits price'!AK16,"")</f>
        <v>1.7375731896367193</v>
      </c>
      <c r="AL16" s="84">
        <f>IFERROR('1.18 Wine price'!AL16/'1.34 Spirits price'!AL16,"")</f>
        <v>1.7261904761904761</v>
      </c>
      <c r="AM16" s="84">
        <f>IFERROR('1.18 Wine price'!AM16/'1.34 Spirits price'!AM16,"")</f>
        <v>1.125962426855559</v>
      </c>
      <c r="AN16" s="84">
        <f>IFERROR('1.18 Wine price'!AN16/'1.34 Spirits price'!AN16,"")</f>
        <v>0.95557851239669411</v>
      </c>
      <c r="AO16" s="84">
        <f>IFERROR('1.18 Wine price'!AO16/'1.34 Spirits price'!AO16,"")</f>
        <v>1.8600690252631475</v>
      </c>
      <c r="AP16" s="84">
        <f>IFERROR('1.18 Wine price'!AP16/'1.34 Spirits price'!AP16,"")</f>
        <v>1.1209619891696989</v>
      </c>
      <c r="AQ16" s="84">
        <f>IFERROR('1.18 Wine price'!AQ16/'1.34 Spirits price'!AQ16,"")</f>
        <v>0.40666910459058064</v>
      </c>
      <c r="AR16" s="84">
        <f>IFERROR('1.18 Wine price'!AR16/'1.34 Spirits price'!AR16,"")</f>
        <v>1.4331505179768433</v>
      </c>
      <c r="AS16" s="84">
        <f>IFERROR('1.18 Wine price'!AS16/'1.34 Spirits price'!AS16,"")</f>
        <v>3.1097290058405722</v>
      </c>
      <c r="AT16" s="84">
        <f>IFERROR('1.18 Wine price'!AT16/'1.34 Spirits price'!AT16,"")</f>
        <v>0.64640994223444448</v>
      </c>
      <c r="AU16" s="84">
        <f>IFERROR('1.18 Wine price'!AU16/'1.34 Spirits price'!AU16,"")</f>
        <v>1.9146516203274064</v>
      </c>
      <c r="AV16" s="84">
        <f>IFERROR('1.18 Wine price'!AV16/'1.34 Spirits price'!AV16,"")</f>
        <v>2.4677364288152956</v>
      </c>
      <c r="AW16" s="84">
        <f>IFERROR('1.18 Wine price'!AW16/'1.34 Spirits price'!AW16,"")</f>
        <v>2.9693464430306529</v>
      </c>
      <c r="AX16" s="84">
        <f>IFERROR('1.18 Wine price'!AX16/'1.34 Spirits price'!AX16,"")</f>
        <v>4.6357166623535067</v>
      </c>
      <c r="AY16" s="84">
        <f>IFERROR('1.18 Wine price'!AY16/'1.34 Spirits price'!AY16,"")</f>
        <v>2.8699421965317917</v>
      </c>
      <c r="AZ16" s="84">
        <f>IFERROR('1.18 Wine price'!AZ16/'1.34 Spirits price'!AZ16,"")</f>
        <v>1.7758730098116731</v>
      </c>
      <c r="BA16" s="84">
        <f>IFERROR('1.18 Wine price'!BA16/'1.34 Spirits price'!BA16,"")</f>
        <v>0.87213587417547012</v>
      </c>
      <c r="BB16" s="84">
        <f>IFERROR('1.18 Wine price'!BB16/'1.34 Spirits price'!BB16,"")</f>
        <v>0.71968019326450205</v>
      </c>
      <c r="BC16" s="84">
        <f>IFERROR('1.18 Wine price'!BC16/'1.34 Spirits price'!BC16,"")</f>
        <v>4.2710493512380312</v>
      </c>
      <c r="BD16" s="84">
        <f>IFERROR('1.18 Wine price'!BD16/'1.34 Spirits price'!BD16,"")</f>
        <v>0.87696119517567772</v>
      </c>
      <c r="BE16" s="84">
        <f>IFERROR('1.18 Wine price'!BE16/'1.34 Spirits price'!BE16,"")</f>
        <v>0.70035082580069197</v>
      </c>
      <c r="BF16" s="84">
        <f>IFERROR('1.18 Wine price'!BF16/'1.34 Spirits price'!BF16,"")</f>
        <v>1.8762096774193544</v>
      </c>
      <c r="BG16" s="84">
        <f>IFERROR('1.18 Wine price'!BG16/'1.34 Spirits price'!BG16,"")</f>
        <v>0.50428816466552318</v>
      </c>
      <c r="BH16" s="84" t="str">
        <f>IFERROR('1.18 Wine price'!BH16/'1.34 Spirits price'!BH16,"")</f>
        <v/>
      </c>
      <c r="BI16" s="84">
        <f>IFERROR('1.18 Wine price'!BI16/'1.34 Spirits price'!BI16,"")</f>
        <v>0.97716889083916258</v>
      </c>
      <c r="BJ16" s="84">
        <f>IFERROR('1.18 Wine price'!BJ16/'1.34 Spirits price'!BJ16,"")</f>
        <v>5.9394633577261642</v>
      </c>
      <c r="BK16" s="84">
        <f>IFERROR('1.18 Wine price'!BK16/'1.34 Spirits price'!BK16,"")</f>
        <v>1.1146668552586216</v>
      </c>
      <c r="BL16" s="84">
        <f>IFERROR('1.18 Wine price'!BL16/'1.34 Spirits price'!BL16,"")</f>
        <v>2.8024854837583058</v>
      </c>
      <c r="BM16" s="84" t="str">
        <f>IFERROR('1.18 Wine price'!BM16/'1.34 Spirits price'!BM16,"")</f>
        <v/>
      </c>
      <c r="BN16" s="84">
        <f>IFERROR('1.18 Wine price'!BN16/'1.34 Spirits price'!BN16,"")</f>
        <v>0.53989824726976399</v>
      </c>
      <c r="BO16" s="84">
        <f>IFERROR('1.18 Wine price'!BO16/'1.34 Spirits price'!BO16,"")</f>
        <v>0.5187649720521692</v>
      </c>
      <c r="BP16" s="84">
        <f>IFERROR('1.18 Wine price'!BP16/'1.34 Spirits price'!BP16,"")</f>
        <v>0.67019251677782377</v>
      </c>
      <c r="BQ16" s="84">
        <f>IFERROR('1.18 Wine price'!BQ16/'1.34 Spirits price'!BQ16,"")</f>
        <v>1.2170594119114266</v>
      </c>
      <c r="BR16" s="84">
        <f>IFERROR('1.18 Wine price'!BR16/'1.34 Spirits price'!BR16,"")</f>
        <v>1.082628813346413</v>
      </c>
      <c r="BS16" s="84">
        <f>IFERROR('1.18 Wine price'!BS16/'1.34 Spirits price'!BS16,"")</f>
        <v>1.1947319912211669</v>
      </c>
      <c r="BT16" s="84">
        <f>IFERROR('1.18 Wine price'!BT16/'1.34 Spirits price'!BT16,"")</f>
        <v>0.65797604495776818</v>
      </c>
      <c r="BU16" s="84">
        <f>IFERROR('1.18 Wine price'!BU16/'1.34 Spirits price'!BU16,"")</f>
        <v>0.87281724676006889</v>
      </c>
      <c r="BV16" s="84">
        <f>IFERROR('1.18 Wine price'!BV16/'1.34 Spirits price'!BV16,"")</f>
        <v>0.83905080772473561</v>
      </c>
      <c r="BW16" s="84">
        <f>IFERROR('1.18 Wine price'!BW16/'1.34 Spirits price'!BW16,"")</f>
        <v>0.96225030657181354</v>
      </c>
      <c r="BX16" s="84">
        <f>IFERROR('1.18 Wine price'!BX16/'1.34 Spirits price'!BX16,"")</f>
        <v>1.0413532142561961</v>
      </c>
      <c r="BY16" s="84">
        <f>IFERROR('1.18 Wine price'!BY16/'1.34 Spirits price'!BY16,"")</f>
        <v>0.77239330000754813</v>
      </c>
      <c r="BZ16" s="84">
        <f>IFERROR('1.18 Wine price'!BZ16/'1.34 Spirits price'!BZ16,"")</f>
        <v>0.60578086092734285</v>
      </c>
      <c r="CA16" s="84">
        <f>IFERROR('1.18 Wine price'!CA16/'1.34 Spirits price'!CA16,"")</f>
        <v>0.54215386276302513</v>
      </c>
      <c r="CB16" s="84">
        <f>IFERROR('1.18 Wine price'!CB16/'1.34 Spirits price'!CB16,"")</f>
        <v>0.75644420066175211</v>
      </c>
      <c r="CC16" s="84">
        <f>IFERROR('1.18 Wine price'!CC16/'1.34 Spirits price'!CC16,"")</f>
        <v>0.31645539671328071</v>
      </c>
      <c r="CD16" s="84">
        <f>IFERROR('1.18 Wine price'!CD16/'1.34 Spirits price'!CD16,"")</f>
        <v>0.50572734717571821</v>
      </c>
      <c r="CE16" s="84">
        <f>IFERROR('1.18 Wine price'!CE16/'1.34 Spirits price'!CE16,"")</f>
        <v>0.83767328601804047</v>
      </c>
      <c r="CF16" s="84">
        <f>IFERROR('1.18 Wine price'!CF16/'1.34 Spirits price'!CF16,"")</f>
        <v>0.49952420498979205</v>
      </c>
      <c r="CG16" s="84">
        <f>IFERROR('1.18 Wine price'!CG16/'1.34 Spirits price'!CG16,"")</f>
        <v>0.37482299591684853</v>
      </c>
      <c r="CH16" s="84">
        <f>IFERROR('1.18 Wine price'!CH16/'1.34 Spirits price'!CH16,"")</f>
        <v>0.67277176438222763</v>
      </c>
      <c r="CI16" s="84">
        <f>IFERROR('1.18 Wine price'!CI16/'1.34 Spirits price'!CI16,"")</f>
        <v>0.85583441598889465</v>
      </c>
      <c r="CJ16" s="84">
        <f>IFERROR('1.18 Wine price'!CJ16/'1.34 Spirits price'!CJ16,"")</f>
        <v>0.96652321114880613</v>
      </c>
      <c r="CK16" s="84">
        <f>IFERROR('1.18 Wine price'!CK16/'1.34 Spirits price'!CK16,"")</f>
        <v>0.95437277297567502</v>
      </c>
      <c r="CL16" s="84">
        <f>IFERROR('1.18 Wine price'!CL16/'1.34 Spirits price'!CL16,"")</f>
        <v>1.0260657276994827</v>
      </c>
      <c r="CM16" s="84">
        <f>IFERROR('1.18 Wine price'!CM16/'1.34 Spirits price'!CM16,"")</f>
        <v>0.69570446089667837</v>
      </c>
      <c r="CN16" s="84">
        <f>IFERROR('1.18 Wine price'!CN16/'1.34 Spirits price'!CN16,"")</f>
        <v>1.4282097031323728</v>
      </c>
      <c r="CO16" s="84">
        <f>IFERROR('1.18 Wine price'!CO16/'1.34 Spirits price'!CO16,"")</f>
        <v>1.0388733658362717</v>
      </c>
      <c r="CP16" s="84">
        <f>IFERROR('1.18 Wine price'!CP16/'1.34 Spirits price'!CP16,"")</f>
        <v>2.735354401854571</v>
      </c>
      <c r="CR16" s="88"/>
    </row>
    <row r="17" spans="1:96" x14ac:dyDescent="0.25">
      <c r="A17" s="78" t="s">
        <v>38</v>
      </c>
      <c r="B17" s="84">
        <f>IFERROR('1.18 Wine price'!B17/'1.34 Spirits price'!B17,"")</f>
        <v>1.4273800409348758</v>
      </c>
      <c r="C17" s="84">
        <f>IFERROR('1.18 Wine price'!C17/'1.34 Spirits price'!C17,"")</f>
        <v>1.8275299619275176</v>
      </c>
      <c r="D17" s="84">
        <f>IFERROR('1.18 Wine price'!D17/'1.34 Spirits price'!D17,"")</f>
        <v>2.0992144311899912</v>
      </c>
      <c r="E17" s="84">
        <f>IFERROR('1.18 Wine price'!E17/'1.34 Spirits price'!E17,"")</f>
        <v>1.1337862190234904</v>
      </c>
      <c r="F17" s="84">
        <f>IFERROR('1.18 Wine price'!F17/'1.34 Spirits price'!F17,"")</f>
        <v>1.1302802174822251</v>
      </c>
      <c r="G17" s="84">
        <f>IFERROR('1.18 Wine price'!G17/'1.34 Spirits price'!G17,"")</f>
        <v>2.7711841026865516</v>
      </c>
      <c r="H17" s="84">
        <f>IFERROR('1.18 Wine price'!H17/'1.34 Spirits price'!H17,"")</f>
        <v>1.961904761904762</v>
      </c>
      <c r="I17" s="84">
        <f>IFERROR('1.18 Wine price'!I17/'1.34 Spirits price'!I17,"")</f>
        <v>2.5099870279697303</v>
      </c>
      <c r="J17" s="84">
        <f>IFERROR('1.18 Wine price'!J17/'1.34 Spirits price'!J17,"")</f>
        <v>3.8910096924818411</v>
      </c>
      <c r="K17" s="84">
        <f>IFERROR('1.18 Wine price'!K17/'1.34 Spirits price'!K17,"")</f>
        <v>1.7217563989408649</v>
      </c>
      <c r="L17" s="84" t="str">
        <f>IFERROR('1.18 Wine price'!L17/'1.34 Spirits price'!L17,"")</f>
        <v/>
      </c>
      <c r="M17" s="84">
        <f>IFERROR('1.18 Wine price'!M17/'1.34 Spirits price'!M17,"")</f>
        <v>18.965308722150066</v>
      </c>
      <c r="N17" s="84">
        <f>IFERROR('1.18 Wine price'!N17/'1.34 Spirits price'!N17,"")</f>
        <v>0.5572433804860355</v>
      </c>
      <c r="O17" s="84">
        <f>IFERROR('1.18 Wine price'!O17/'1.34 Spirits price'!O17,"")</f>
        <v>2.0468867457349007</v>
      </c>
      <c r="P17" s="84">
        <f>IFERROR('1.18 Wine price'!P17/'1.34 Spirits price'!P17,"")</f>
        <v>1.5073386161094646</v>
      </c>
      <c r="Q17" s="84">
        <f>IFERROR('1.18 Wine price'!Q17/'1.34 Spirits price'!Q17,"")</f>
        <v>16.501951061765656</v>
      </c>
      <c r="R17" s="84">
        <f>IFERROR('1.18 Wine price'!R17/'1.34 Spirits price'!R17,"")</f>
        <v>0.88991363012936942</v>
      </c>
      <c r="S17" s="84">
        <f>IFERROR('1.18 Wine price'!S17/'1.34 Spirits price'!S17,"")</f>
        <v>1.3672051258911653</v>
      </c>
      <c r="T17" s="84">
        <f>IFERROR('1.18 Wine price'!T17/'1.34 Spirits price'!T17,"")</f>
        <v>0.53373875025274964</v>
      </c>
      <c r="U17" s="84">
        <f>IFERROR('1.18 Wine price'!U17/'1.34 Spirits price'!U17,"")</f>
        <v>0.5446377957094114</v>
      </c>
      <c r="V17" s="84">
        <f>IFERROR('1.18 Wine price'!V17/'1.34 Spirits price'!V17,"")</f>
        <v>0.4735682453382607</v>
      </c>
      <c r="W17" s="84">
        <f>IFERROR('1.18 Wine price'!W17/'1.34 Spirits price'!W17,"")</f>
        <v>1.5097291410432629</v>
      </c>
      <c r="X17" s="84">
        <f>IFERROR('1.18 Wine price'!X17/'1.34 Spirits price'!X17,"")</f>
        <v>0.9737083568605307</v>
      </c>
      <c r="Y17" s="84">
        <f>IFERROR('1.18 Wine price'!Y17/'1.34 Spirits price'!Y17,"")</f>
        <v>0.65413245758073346</v>
      </c>
      <c r="Z17" s="84">
        <f>IFERROR('1.18 Wine price'!Z17/'1.34 Spirits price'!Z17,"")</f>
        <v>1.077127471016704</v>
      </c>
      <c r="AA17" s="84">
        <f>IFERROR('1.18 Wine price'!AA17/'1.34 Spirits price'!AA17,"")</f>
        <v>1.2241628032994158</v>
      </c>
      <c r="AB17" s="84">
        <f>IFERROR('1.18 Wine price'!AB17/'1.34 Spirits price'!AB17,"")</f>
        <v>0.86260505060697368</v>
      </c>
      <c r="AC17" s="84">
        <f>IFERROR('1.18 Wine price'!AC17/'1.34 Spirits price'!AC17,"")</f>
        <v>1.3317924104015981</v>
      </c>
      <c r="AD17" s="84">
        <f>IFERROR('1.18 Wine price'!AD17/'1.34 Spirits price'!AD17,"")</f>
        <v>2.2241336937822562</v>
      </c>
      <c r="AE17" s="84">
        <f>IFERROR('1.18 Wine price'!AE17/'1.34 Spirits price'!AE17,"")</f>
        <v>0.60912094936384953</v>
      </c>
      <c r="AF17" s="84">
        <f>IFERROR('1.18 Wine price'!AF17/'1.34 Spirits price'!AF17,"")</f>
        <v>1.1926840971734012</v>
      </c>
      <c r="AG17" s="84">
        <f>IFERROR('1.18 Wine price'!AG17/'1.34 Spirits price'!AG17,"")</f>
        <v>1.2889424779507241</v>
      </c>
      <c r="AH17" s="84">
        <f>IFERROR('1.18 Wine price'!AH17/'1.34 Spirits price'!AH17,"")</f>
        <v>1.8795960388273361</v>
      </c>
      <c r="AI17" s="84">
        <f>IFERROR('1.18 Wine price'!AI17/'1.34 Spirits price'!AI17,"")</f>
        <v>0.82114852807325556</v>
      </c>
      <c r="AJ17" s="84">
        <f>IFERROR('1.18 Wine price'!AJ17/'1.34 Spirits price'!AJ17,"")</f>
        <v>0.61685716587304429</v>
      </c>
      <c r="AK17" s="84">
        <f>IFERROR('1.18 Wine price'!AK17/'1.34 Spirits price'!AK17,"")</f>
        <v>1.7944444880967945</v>
      </c>
      <c r="AL17" s="84">
        <f>IFERROR('1.18 Wine price'!AL17/'1.34 Spirits price'!AL17,"")</f>
        <v>1.7424399158649702</v>
      </c>
      <c r="AM17" s="84">
        <f>IFERROR('1.18 Wine price'!AM17/'1.34 Spirits price'!AM17,"")</f>
        <v>1.1322586554313978</v>
      </c>
      <c r="AN17" s="84">
        <f>IFERROR('1.18 Wine price'!AN17/'1.34 Spirits price'!AN17,"")</f>
        <v>0.96976854038734073</v>
      </c>
      <c r="AO17" s="84">
        <f>IFERROR('1.18 Wine price'!AO17/'1.34 Spirits price'!AO17,"")</f>
        <v>2.2349255536206822</v>
      </c>
      <c r="AP17" s="84">
        <f>IFERROR('1.18 Wine price'!AP17/'1.34 Spirits price'!AP17,"")</f>
        <v>1.1853002413579981</v>
      </c>
      <c r="AQ17" s="84">
        <f>IFERROR('1.18 Wine price'!AQ17/'1.34 Spirits price'!AQ17,"")</f>
        <v>0.41711985714945982</v>
      </c>
      <c r="AR17" s="84">
        <f>IFERROR('1.18 Wine price'!AR17/'1.34 Spirits price'!AR17,"")</f>
        <v>1.4689214239776038</v>
      </c>
      <c r="AS17" s="84">
        <f>IFERROR('1.18 Wine price'!AS17/'1.34 Spirits price'!AS17,"")</f>
        <v>3.0815462534418012</v>
      </c>
      <c r="AT17" s="84">
        <f>IFERROR('1.18 Wine price'!AT17/'1.34 Spirits price'!AT17,"")</f>
        <v>0.68207438038144985</v>
      </c>
      <c r="AU17" s="84">
        <f>IFERROR('1.18 Wine price'!AU17/'1.34 Spirits price'!AU17,"")</f>
        <v>1.8974934085249744</v>
      </c>
      <c r="AV17" s="84">
        <f>IFERROR('1.18 Wine price'!AV17/'1.34 Spirits price'!AV17,"")</f>
        <v>2.3412641815235009</v>
      </c>
      <c r="AW17" s="84">
        <f>IFERROR('1.18 Wine price'!AW17/'1.34 Spirits price'!AW17,"")</f>
        <v>2.9855769230769229</v>
      </c>
      <c r="AX17" s="84">
        <f>IFERROR('1.18 Wine price'!AX17/'1.34 Spirits price'!AX17,"")</f>
        <v>4.7138521500223618</v>
      </c>
      <c r="AY17" s="84">
        <f>IFERROR('1.18 Wine price'!AY17/'1.34 Spirits price'!AY17,"")</f>
        <v>2.8393003393003391</v>
      </c>
      <c r="AZ17" s="84">
        <f>IFERROR('1.18 Wine price'!AZ17/'1.34 Spirits price'!AZ17,"")</f>
        <v>1.7563478207602072</v>
      </c>
      <c r="BA17" s="84">
        <f>IFERROR('1.18 Wine price'!BA17/'1.34 Spirits price'!BA17,"")</f>
        <v>0.84741289350695759</v>
      </c>
      <c r="BB17" s="84">
        <f>IFERROR('1.18 Wine price'!BB17/'1.34 Spirits price'!BB17,"")</f>
        <v>0.7985182136242025</v>
      </c>
      <c r="BC17" s="84">
        <f>IFERROR('1.18 Wine price'!BC17/'1.34 Spirits price'!BC17,"")</f>
        <v>8.0189148694665136</v>
      </c>
      <c r="BD17" s="84">
        <f>IFERROR('1.18 Wine price'!BD17/'1.34 Spirits price'!BD17,"")</f>
        <v>0.84709840883825693</v>
      </c>
      <c r="BE17" s="84">
        <f>IFERROR('1.18 Wine price'!BE17/'1.34 Spirits price'!BE17,"")</f>
        <v>0.73255866324370578</v>
      </c>
      <c r="BF17" s="84">
        <f>IFERROR('1.18 Wine price'!BF17/'1.34 Spirits price'!BF17,"")</f>
        <v>1.7455830388692577</v>
      </c>
      <c r="BG17" s="84">
        <f>IFERROR('1.18 Wine price'!BG17/'1.34 Spirits price'!BG17,"")</f>
        <v>0.50774267763914704</v>
      </c>
      <c r="BH17" s="84" t="str">
        <f>IFERROR('1.18 Wine price'!BH17/'1.34 Spirits price'!BH17,"")</f>
        <v/>
      </c>
      <c r="BI17" s="84">
        <f>IFERROR('1.18 Wine price'!BI17/'1.34 Spirits price'!BI17,"")</f>
        <v>0.97404682274247512</v>
      </c>
      <c r="BJ17" s="84">
        <f>IFERROR('1.18 Wine price'!BJ17/'1.34 Spirits price'!BJ17,"")</f>
        <v>6.5890661349285482</v>
      </c>
      <c r="BK17" s="84">
        <f>IFERROR('1.18 Wine price'!BK17/'1.34 Spirits price'!BK17,"")</f>
        <v>1.1514927284628738</v>
      </c>
      <c r="BL17" s="84">
        <f>IFERROR('1.18 Wine price'!BL17/'1.34 Spirits price'!BL17,"")</f>
        <v>2.8586949023935984</v>
      </c>
      <c r="BM17" s="84" t="str">
        <f>IFERROR('1.18 Wine price'!BM17/'1.34 Spirits price'!BM17,"")</f>
        <v/>
      </c>
      <c r="BN17" s="84">
        <f>IFERROR('1.18 Wine price'!BN17/'1.34 Spirits price'!BN17,"")</f>
        <v>0.52721372651370446</v>
      </c>
      <c r="BO17" s="84">
        <f>IFERROR('1.18 Wine price'!BO17/'1.34 Spirits price'!BO17,"")</f>
        <v>0.50526449590068423</v>
      </c>
      <c r="BP17" s="84">
        <f>IFERROR('1.18 Wine price'!BP17/'1.34 Spirits price'!BP17,"")</f>
        <v>0.67681921495057373</v>
      </c>
      <c r="BQ17" s="84">
        <f>IFERROR('1.18 Wine price'!BQ17/'1.34 Spirits price'!BQ17,"")</f>
        <v>1.1967639444269309</v>
      </c>
      <c r="BR17" s="84">
        <f>IFERROR('1.18 Wine price'!BR17/'1.34 Spirits price'!BR17,"")</f>
        <v>1.0682207162657154</v>
      </c>
      <c r="BS17" s="84">
        <f>IFERROR('1.18 Wine price'!BS17/'1.34 Spirits price'!BS17,"")</f>
        <v>1.1886869078543956</v>
      </c>
      <c r="BT17" s="84">
        <f>IFERROR('1.18 Wine price'!BT17/'1.34 Spirits price'!BT17,"")</f>
        <v>0.65464231339699508</v>
      </c>
      <c r="BU17" s="84">
        <f>IFERROR('1.18 Wine price'!BU17/'1.34 Spirits price'!BU17,"")</f>
        <v>0.87706538938152057</v>
      </c>
      <c r="BV17" s="84">
        <f>IFERROR('1.18 Wine price'!BV17/'1.34 Spirits price'!BV17,"")</f>
        <v>0.82824444647564655</v>
      </c>
      <c r="BW17" s="84">
        <f>IFERROR('1.18 Wine price'!BW17/'1.34 Spirits price'!BW17,"")</f>
        <v>0.99364365247870734</v>
      </c>
      <c r="BX17" s="84">
        <f>IFERROR('1.18 Wine price'!BX17/'1.34 Spirits price'!BX17,"")</f>
        <v>1.0409910945731249</v>
      </c>
      <c r="BY17" s="84">
        <f>IFERROR('1.18 Wine price'!BY17/'1.34 Spirits price'!BY17,"")</f>
        <v>0.7775621617634022</v>
      </c>
      <c r="BZ17" s="84">
        <f>IFERROR('1.18 Wine price'!BZ17/'1.34 Spirits price'!BZ17,"")</f>
        <v>0.59901661082875646</v>
      </c>
      <c r="CA17" s="84">
        <f>IFERROR('1.18 Wine price'!CA17/'1.34 Spirits price'!CA17,"")</f>
        <v>0.51572478470319028</v>
      </c>
      <c r="CB17" s="84">
        <f>IFERROR('1.18 Wine price'!CB17/'1.34 Spirits price'!CB17,"")</f>
        <v>0.7270983637722267</v>
      </c>
      <c r="CC17" s="84">
        <f>IFERROR('1.18 Wine price'!CC17/'1.34 Spirits price'!CC17,"")</f>
        <v>0.31695859403076604</v>
      </c>
      <c r="CD17" s="84">
        <f>IFERROR('1.18 Wine price'!CD17/'1.34 Spirits price'!CD17,"")</f>
        <v>0.5053674433519395</v>
      </c>
      <c r="CE17" s="84">
        <f>IFERROR('1.18 Wine price'!CE17/'1.34 Spirits price'!CE17,"")</f>
        <v>0.84633149032199528</v>
      </c>
      <c r="CF17" s="84">
        <f>IFERROR('1.18 Wine price'!CF17/'1.34 Spirits price'!CF17,"")</f>
        <v>0.51071176548762853</v>
      </c>
      <c r="CG17" s="84">
        <f>IFERROR('1.18 Wine price'!CG17/'1.34 Spirits price'!CG17,"")</f>
        <v>0.3734414338491438</v>
      </c>
      <c r="CH17" s="84">
        <f>IFERROR('1.18 Wine price'!CH17/'1.34 Spirits price'!CH17,"")</f>
        <v>0.69420765286831876</v>
      </c>
      <c r="CI17" s="84">
        <f>IFERROR('1.18 Wine price'!CI17/'1.34 Spirits price'!CI17,"")</f>
        <v>0.89217144741180332</v>
      </c>
      <c r="CJ17" s="84">
        <f>IFERROR('1.18 Wine price'!CJ17/'1.34 Spirits price'!CJ17,"")</f>
        <v>0.94370147382443403</v>
      </c>
      <c r="CK17" s="84">
        <f>IFERROR('1.18 Wine price'!CK17/'1.34 Spirits price'!CK17,"")</f>
        <v>0.94708767271513894</v>
      </c>
      <c r="CL17" s="84">
        <f>IFERROR('1.18 Wine price'!CL17/'1.34 Spirits price'!CL17,"")</f>
        <v>0.85015509424949953</v>
      </c>
      <c r="CM17" s="84">
        <f>IFERROR('1.18 Wine price'!CM17/'1.34 Spirits price'!CM17,"")</f>
        <v>0.67936283185843027</v>
      </c>
      <c r="CN17" s="84">
        <f>IFERROR('1.18 Wine price'!CN17/'1.34 Spirits price'!CN17,"")</f>
        <v>1.4685379959891871</v>
      </c>
      <c r="CO17" s="84">
        <f>IFERROR('1.18 Wine price'!CO17/'1.34 Spirits price'!CO17,"")</f>
        <v>1.0033678132124004</v>
      </c>
      <c r="CP17" s="84">
        <f>IFERROR('1.18 Wine price'!CP17/'1.34 Spirits price'!CP17,"")</f>
        <v>2.4334775187722228</v>
      </c>
      <c r="CR17" s="88"/>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59999389629810485"/>
  </sheetPr>
  <dimension ref="A1:CP52"/>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2" max="2" width="8.140625" bestFit="1" customWidth="1"/>
  </cols>
  <sheetData>
    <row r="1" spans="1:94" x14ac:dyDescent="0.25">
      <c r="A1" s="7" t="s">
        <v>432</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94" x14ac:dyDescent="0.25">
      <c r="A2" s="1" t="s">
        <v>39</v>
      </c>
      <c r="B2" s="4" t="s">
        <v>254</v>
      </c>
      <c r="C2" s="4" t="s">
        <v>255</v>
      </c>
      <c r="D2" s="4" t="s">
        <v>42</v>
      </c>
      <c r="E2" s="4" t="s">
        <v>47</v>
      </c>
      <c r="F2" s="4" t="s">
        <v>51</v>
      </c>
      <c r="G2" s="4" t="s">
        <v>52</v>
      </c>
      <c r="H2" s="4" t="s">
        <v>53</v>
      </c>
      <c r="I2" s="4" t="s">
        <v>54</v>
      </c>
      <c r="J2" s="4" t="s">
        <v>55</v>
      </c>
      <c r="K2" s="4" t="s">
        <v>60</v>
      </c>
      <c r="L2" s="4" t="s">
        <v>67</v>
      </c>
      <c r="M2" s="4" t="s">
        <v>69</v>
      </c>
      <c r="N2" s="4" t="s">
        <v>71</v>
      </c>
      <c r="O2" s="4" t="s">
        <v>73</v>
      </c>
      <c r="P2" s="4" t="s">
        <v>75</v>
      </c>
      <c r="Q2" s="4" t="s">
        <v>77</v>
      </c>
      <c r="R2" s="4" t="s">
        <v>81</v>
      </c>
      <c r="S2" s="4" t="s">
        <v>83</v>
      </c>
      <c r="T2" s="4" t="s">
        <v>256</v>
      </c>
      <c r="U2" s="4" t="s">
        <v>84</v>
      </c>
      <c r="V2" s="4" t="s">
        <v>85</v>
      </c>
      <c r="W2" s="4" t="s">
        <v>257</v>
      </c>
      <c r="X2" s="4" t="s">
        <v>87</v>
      </c>
      <c r="Y2" s="4" t="s">
        <v>88</v>
      </c>
      <c r="Z2" s="4" t="s">
        <v>89</v>
      </c>
      <c r="AA2" s="4" t="s">
        <v>90</v>
      </c>
      <c r="AB2" s="4" t="s">
        <v>91</v>
      </c>
      <c r="AC2" s="4" t="s">
        <v>92</v>
      </c>
      <c r="AD2" s="4" t="s">
        <v>93</v>
      </c>
      <c r="AE2" s="4" t="s">
        <v>94</v>
      </c>
      <c r="AF2" s="4" t="s">
        <v>96</v>
      </c>
      <c r="AG2" s="4" t="s">
        <v>97</v>
      </c>
      <c r="AH2" s="4" t="s">
        <v>98</v>
      </c>
      <c r="AI2" s="4" t="s">
        <v>101</v>
      </c>
      <c r="AJ2" s="4" t="s">
        <v>102</v>
      </c>
      <c r="AK2" s="4" t="s">
        <v>103</v>
      </c>
      <c r="AL2" s="4" t="s">
        <v>104</v>
      </c>
      <c r="AM2" s="4" t="s">
        <v>105</v>
      </c>
      <c r="AN2" s="4" t="s">
        <v>106</v>
      </c>
      <c r="AO2" s="4" t="s">
        <v>107</v>
      </c>
      <c r="AP2" s="4" t="s">
        <v>258</v>
      </c>
      <c r="AQ2" s="4" t="s">
        <v>110</v>
      </c>
      <c r="AR2" s="4" t="s">
        <v>116</v>
      </c>
      <c r="AS2" s="4" t="s">
        <v>117</v>
      </c>
      <c r="AT2" s="4" t="s">
        <v>120</v>
      </c>
      <c r="AU2" s="4" t="s">
        <v>121</v>
      </c>
      <c r="AV2" s="4" t="s">
        <v>122</v>
      </c>
      <c r="AW2" s="4" t="s">
        <v>126</v>
      </c>
      <c r="AX2" s="4" t="s">
        <v>127</v>
      </c>
      <c r="AY2" s="4" t="s">
        <v>132</v>
      </c>
      <c r="AZ2" s="4" t="s">
        <v>138</v>
      </c>
      <c r="BA2" s="4" t="s">
        <v>142</v>
      </c>
      <c r="BB2" s="4" t="s">
        <v>150</v>
      </c>
      <c r="BC2" s="4" t="s">
        <v>152</v>
      </c>
      <c r="BD2" s="4" t="s">
        <v>259</v>
      </c>
      <c r="BE2" s="4" t="s">
        <v>153</v>
      </c>
      <c r="BF2" s="4" t="s">
        <v>160</v>
      </c>
      <c r="BG2" s="4" t="s">
        <v>169</v>
      </c>
      <c r="BH2" s="4" t="s">
        <v>178</v>
      </c>
      <c r="BI2" s="4" t="s">
        <v>180</v>
      </c>
      <c r="BJ2" s="4" t="s">
        <v>182</v>
      </c>
      <c r="BK2" s="4" t="s">
        <v>193</v>
      </c>
      <c r="BL2" s="4" t="s">
        <v>197</v>
      </c>
      <c r="BM2" s="4" t="s">
        <v>203</v>
      </c>
      <c r="BN2" s="4" t="s">
        <v>208</v>
      </c>
      <c r="BO2" s="4" t="s">
        <v>215</v>
      </c>
      <c r="BP2" s="4" t="s">
        <v>217</v>
      </c>
      <c r="BQ2" s="4" t="s">
        <v>260</v>
      </c>
      <c r="BR2" s="4" t="s">
        <v>221</v>
      </c>
      <c r="BS2" s="4" t="s">
        <v>222</v>
      </c>
      <c r="BT2" s="4" t="s">
        <v>261</v>
      </c>
      <c r="BU2" s="4" t="s">
        <v>223</v>
      </c>
      <c r="BV2" s="4" t="s">
        <v>224</v>
      </c>
      <c r="BW2" s="4" t="s">
        <v>226</v>
      </c>
      <c r="BX2" s="4" t="s">
        <v>227</v>
      </c>
      <c r="BY2" s="4" t="s">
        <v>228</v>
      </c>
      <c r="BZ2" s="4" t="s">
        <v>229</v>
      </c>
      <c r="CA2" s="4" t="s">
        <v>230</v>
      </c>
      <c r="CB2" s="4" t="s">
        <v>232</v>
      </c>
      <c r="CC2" s="4" t="s">
        <v>233</v>
      </c>
      <c r="CD2" s="4" t="s">
        <v>238</v>
      </c>
      <c r="CE2" s="4" t="s">
        <v>239</v>
      </c>
      <c r="CF2" s="4" t="s">
        <v>240</v>
      </c>
      <c r="CG2" s="4" t="s">
        <v>241</v>
      </c>
      <c r="CH2" s="4" t="s">
        <v>242</v>
      </c>
      <c r="CI2" s="4" t="s">
        <v>243</v>
      </c>
      <c r="CJ2" s="4" t="s">
        <v>244</v>
      </c>
      <c r="CK2" s="4" t="s">
        <v>245</v>
      </c>
      <c r="CL2" s="4" t="s">
        <v>248</v>
      </c>
      <c r="CM2" s="4" t="s">
        <v>249</v>
      </c>
      <c r="CN2" s="4" t="s">
        <v>250</v>
      </c>
      <c r="CO2" s="4" t="s">
        <v>251</v>
      </c>
      <c r="CP2" s="4" t="s">
        <v>252</v>
      </c>
    </row>
    <row r="3" spans="1:94" x14ac:dyDescent="0.25">
      <c r="A3" s="1" t="s">
        <v>24</v>
      </c>
      <c r="B3" s="68">
        <v>3125.8</v>
      </c>
      <c r="C3" s="68"/>
      <c r="D3" s="68">
        <v>0.5</v>
      </c>
      <c r="E3" s="68">
        <v>222.2</v>
      </c>
      <c r="F3" s="68">
        <v>1.1000000000000001</v>
      </c>
      <c r="G3" s="68">
        <v>0.3</v>
      </c>
      <c r="H3" s="68">
        <v>2.7</v>
      </c>
      <c r="I3" s="68">
        <v>177.3</v>
      </c>
      <c r="J3" s="68">
        <v>2.2000000000000002</v>
      </c>
      <c r="K3" s="68">
        <v>0.4</v>
      </c>
      <c r="L3" s="68">
        <v>0</v>
      </c>
      <c r="M3" s="68">
        <v>0.5</v>
      </c>
      <c r="N3" s="68">
        <v>0.5</v>
      </c>
      <c r="O3" s="68">
        <v>22.7</v>
      </c>
      <c r="P3" s="68">
        <v>3.9</v>
      </c>
      <c r="Q3" s="68">
        <v>0.8</v>
      </c>
      <c r="R3" s="68">
        <v>2.6</v>
      </c>
      <c r="S3" s="68">
        <v>2.2999999999999998</v>
      </c>
      <c r="T3" s="68">
        <v>66.5</v>
      </c>
      <c r="U3" s="68">
        <v>56.3</v>
      </c>
      <c r="V3" s="68">
        <v>10.199999999999999</v>
      </c>
      <c r="W3" s="68">
        <v>317</v>
      </c>
      <c r="X3" s="68">
        <v>38.799999999999997</v>
      </c>
      <c r="Y3" s="68">
        <v>1.5</v>
      </c>
      <c r="Z3" s="68">
        <v>5.2</v>
      </c>
      <c r="AA3" s="68">
        <v>11.4</v>
      </c>
      <c r="AB3" s="68">
        <v>16.5</v>
      </c>
      <c r="AC3" s="68">
        <v>1.3</v>
      </c>
      <c r="AD3" s="68">
        <v>2.6</v>
      </c>
      <c r="AE3" s="68">
        <v>22.2</v>
      </c>
      <c r="AF3" s="68">
        <v>1.9</v>
      </c>
      <c r="AG3" s="68">
        <v>4.8</v>
      </c>
      <c r="AH3" s="68">
        <v>2.1</v>
      </c>
      <c r="AI3" s="68">
        <v>32.1</v>
      </c>
      <c r="AJ3" s="68">
        <v>17.899999999999999</v>
      </c>
      <c r="AK3" s="68">
        <v>90.1</v>
      </c>
      <c r="AL3" s="68">
        <v>4.3</v>
      </c>
      <c r="AM3" s="68">
        <v>7.8</v>
      </c>
      <c r="AN3" s="68">
        <v>9.3000000000000007</v>
      </c>
      <c r="AO3" s="68">
        <v>36.1</v>
      </c>
      <c r="AP3" s="68">
        <v>261.39999999999998</v>
      </c>
      <c r="AQ3" s="68">
        <v>156</v>
      </c>
      <c r="AR3" s="68">
        <v>0.3</v>
      </c>
      <c r="AS3" s="68">
        <v>46</v>
      </c>
      <c r="AT3" s="68">
        <v>32.200000000000003</v>
      </c>
      <c r="AU3" s="68">
        <v>1.4</v>
      </c>
      <c r="AV3" s="68">
        <v>0.4</v>
      </c>
      <c r="AW3" s="68">
        <v>0.4</v>
      </c>
      <c r="AX3" s="68">
        <v>0.7</v>
      </c>
      <c r="AY3" s="68">
        <v>0.2</v>
      </c>
      <c r="AZ3" s="68">
        <v>4.8</v>
      </c>
      <c r="BA3" s="68">
        <v>2.2999999999999998</v>
      </c>
      <c r="BB3" s="68">
        <v>10.4</v>
      </c>
      <c r="BC3" s="68">
        <v>1.2</v>
      </c>
      <c r="BD3" s="68">
        <v>91.9</v>
      </c>
      <c r="BE3" s="68">
        <v>4.2</v>
      </c>
      <c r="BF3" s="68">
        <v>0.5</v>
      </c>
      <c r="BG3" s="68">
        <v>0.1</v>
      </c>
      <c r="BH3" s="86">
        <v>0</v>
      </c>
      <c r="BI3" s="68">
        <v>2.5</v>
      </c>
      <c r="BJ3" s="68">
        <v>1.8</v>
      </c>
      <c r="BK3" s="68">
        <v>4.3</v>
      </c>
      <c r="BL3" s="68">
        <v>1</v>
      </c>
      <c r="BM3" s="86">
        <v>0</v>
      </c>
      <c r="BN3" s="68">
        <v>47.8</v>
      </c>
      <c r="BO3" s="68">
        <v>2.7</v>
      </c>
      <c r="BP3" s="68">
        <v>0.4</v>
      </c>
      <c r="BQ3" s="68">
        <v>299.2</v>
      </c>
      <c r="BR3" s="68">
        <v>38.200000000000003</v>
      </c>
      <c r="BS3" s="68">
        <v>261</v>
      </c>
      <c r="BT3" s="68">
        <v>1644.4</v>
      </c>
      <c r="BU3" s="68">
        <v>32.4</v>
      </c>
      <c r="BV3" s="68">
        <v>32.799999999999997</v>
      </c>
      <c r="BW3" s="68">
        <v>21.5</v>
      </c>
      <c r="BX3" s="68">
        <v>6.5</v>
      </c>
      <c r="BY3" s="68">
        <v>361.6</v>
      </c>
      <c r="BZ3" s="68">
        <v>270</v>
      </c>
      <c r="CA3" s="68">
        <v>43.1</v>
      </c>
      <c r="CB3" s="68">
        <v>6.2</v>
      </c>
      <c r="CC3" s="68">
        <v>380.3</v>
      </c>
      <c r="CD3" s="68">
        <v>36.700000000000003</v>
      </c>
      <c r="CE3" s="68">
        <v>6.1</v>
      </c>
      <c r="CF3" s="68">
        <v>69.099999999999994</v>
      </c>
      <c r="CG3" s="68">
        <v>166.8</v>
      </c>
      <c r="CH3" s="68">
        <v>18.100000000000001</v>
      </c>
      <c r="CI3" s="68">
        <v>37.5</v>
      </c>
      <c r="CJ3" s="68">
        <v>5</v>
      </c>
      <c r="CK3" s="68">
        <v>144.9</v>
      </c>
      <c r="CL3" s="15">
        <v>5.7999999999998639</v>
      </c>
      <c r="CM3" s="15">
        <v>11.099999999999996</v>
      </c>
      <c r="CN3" s="15">
        <v>5.0999999999999712</v>
      </c>
      <c r="CO3" s="15">
        <v>26.600000000000005</v>
      </c>
      <c r="CP3" s="15">
        <v>5.4000000000000448</v>
      </c>
    </row>
    <row r="4" spans="1:94" x14ac:dyDescent="0.25">
      <c r="A4" s="1" t="s">
        <v>25</v>
      </c>
      <c r="B4" s="68">
        <v>3170.8</v>
      </c>
      <c r="C4" s="68">
        <v>457.2</v>
      </c>
      <c r="D4" s="68">
        <v>0.6</v>
      </c>
      <c r="E4" s="68">
        <v>236.7</v>
      </c>
      <c r="F4" s="68">
        <v>1.1000000000000001</v>
      </c>
      <c r="G4" s="68">
        <v>0.4</v>
      </c>
      <c r="H4" s="68">
        <v>2.8</v>
      </c>
      <c r="I4" s="68">
        <v>169.9</v>
      </c>
      <c r="J4" s="68">
        <v>2.4</v>
      </c>
      <c r="K4" s="68">
        <v>0.4</v>
      </c>
      <c r="L4" s="86">
        <v>0</v>
      </c>
      <c r="M4" s="68">
        <v>0.6</v>
      </c>
      <c r="N4" s="68">
        <v>0.6</v>
      </c>
      <c r="O4" s="68">
        <v>25.6</v>
      </c>
      <c r="P4" s="68">
        <v>3.3</v>
      </c>
      <c r="Q4" s="68">
        <v>0.8</v>
      </c>
      <c r="R4" s="68">
        <v>3</v>
      </c>
      <c r="S4" s="68">
        <v>2.6</v>
      </c>
      <c r="T4" s="68">
        <v>68.099999999999994</v>
      </c>
      <c r="U4" s="68">
        <v>57.8</v>
      </c>
      <c r="V4" s="68">
        <v>10.3</v>
      </c>
      <c r="W4" s="68">
        <v>343</v>
      </c>
      <c r="X4" s="68">
        <v>45.5</v>
      </c>
      <c r="Y4" s="68">
        <v>1.6</v>
      </c>
      <c r="Z4" s="68">
        <v>5.4</v>
      </c>
      <c r="AA4" s="68">
        <v>12.1</v>
      </c>
      <c r="AB4" s="68">
        <v>17.399999999999999</v>
      </c>
      <c r="AC4" s="68">
        <v>1.5</v>
      </c>
      <c r="AD4" s="68">
        <v>2.7</v>
      </c>
      <c r="AE4" s="68">
        <v>22.9</v>
      </c>
      <c r="AF4" s="68">
        <v>2.1</v>
      </c>
      <c r="AG4" s="68">
        <v>5.3</v>
      </c>
      <c r="AH4" s="68">
        <v>2.1</v>
      </c>
      <c r="AI4" s="68">
        <v>32.700000000000003</v>
      </c>
      <c r="AJ4" s="68">
        <v>16.100000000000001</v>
      </c>
      <c r="AK4" s="68">
        <v>97.6</v>
      </c>
      <c r="AL4" s="68">
        <v>4.3</v>
      </c>
      <c r="AM4" s="68">
        <v>8.1</v>
      </c>
      <c r="AN4" s="68">
        <v>8.1999999999999993</v>
      </c>
      <c r="AO4" s="68">
        <v>46.7</v>
      </c>
      <c r="AP4" s="68">
        <v>258.89999999999998</v>
      </c>
      <c r="AQ4" s="68">
        <v>153.80000000000001</v>
      </c>
      <c r="AR4" s="68">
        <v>0.3</v>
      </c>
      <c r="AS4" s="68">
        <v>45.3</v>
      </c>
      <c r="AT4" s="68">
        <v>32.799999999999997</v>
      </c>
      <c r="AU4" s="68">
        <v>1.6</v>
      </c>
      <c r="AV4" s="68">
        <v>0.4</v>
      </c>
      <c r="AW4" s="68">
        <v>0.5</v>
      </c>
      <c r="AX4" s="68">
        <v>0.7</v>
      </c>
      <c r="AY4" s="68">
        <v>0.2</v>
      </c>
      <c r="AZ4" s="68">
        <v>5.0999999999999996</v>
      </c>
      <c r="BA4" s="68">
        <v>2.6</v>
      </c>
      <c r="BB4" s="68">
        <v>9.9</v>
      </c>
      <c r="BC4" s="68">
        <v>0.6</v>
      </c>
      <c r="BD4" s="68">
        <v>93.7</v>
      </c>
      <c r="BE4" s="68">
        <v>4.5</v>
      </c>
      <c r="BF4" s="68">
        <v>0.5</v>
      </c>
      <c r="BG4" s="68">
        <v>0.2</v>
      </c>
      <c r="BH4" s="86">
        <v>0</v>
      </c>
      <c r="BI4" s="68">
        <v>2.1</v>
      </c>
      <c r="BJ4" s="68">
        <v>1.9</v>
      </c>
      <c r="BK4" s="68">
        <v>4.4000000000000004</v>
      </c>
      <c r="BL4" s="68">
        <v>1.1000000000000001</v>
      </c>
      <c r="BM4" s="86">
        <v>0</v>
      </c>
      <c r="BN4" s="68">
        <v>47.7</v>
      </c>
      <c r="BO4" s="68">
        <v>2.1</v>
      </c>
      <c r="BP4" s="68">
        <v>0.5</v>
      </c>
      <c r="BQ4" s="68">
        <v>316.2</v>
      </c>
      <c r="BR4" s="68">
        <v>40.200000000000003</v>
      </c>
      <c r="BS4" s="68">
        <v>275.89999999999998</v>
      </c>
      <c r="BT4" s="68">
        <v>1633.7</v>
      </c>
      <c r="BU4" s="68">
        <v>31.8</v>
      </c>
      <c r="BV4" s="68">
        <v>33.5</v>
      </c>
      <c r="BW4" s="68">
        <v>20.9</v>
      </c>
      <c r="BX4" s="68">
        <v>7.1</v>
      </c>
      <c r="BY4" s="68">
        <v>354</v>
      </c>
      <c r="BZ4" s="68">
        <v>268.10000000000002</v>
      </c>
      <c r="CA4" s="68">
        <v>43.6</v>
      </c>
      <c r="CB4" s="68">
        <v>7</v>
      </c>
      <c r="CC4" s="68">
        <v>365</v>
      </c>
      <c r="CD4" s="68">
        <v>38.5</v>
      </c>
      <c r="CE4" s="68">
        <v>6.4</v>
      </c>
      <c r="CF4" s="68">
        <v>69.599999999999994</v>
      </c>
      <c r="CG4" s="68">
        <v>166.1</v>
      </c>
      <c r="CH4" s="68">
        <v>20</v>
      </c>
      <c r="CI4" s="68">
        <v>36.4</v>
      </c>
      <c r="CJ4" s="68">
        <v>5.9</v>
      </c>
      <c r="CK4" s="68">
        <v>153.9</v>
      </c>
      <c r="CL4" s="15">
        <v>5.9000000000000448</v>
      </c>
      <c r="CM4" s="15">
        <v>10.700000000000005</v>
      </c>
      <c r="CN4" s="15">
        <v>5.0999999999999446</v>
      </c>
      <c r="CO4" s="15">
        <v>28.699999999999996</v>
      </c>
      <c r="CP4" s="15">
        <v>6.3999999999998973</v>
      </c>
    </row>
    <row r="5" spans="1:94" x14ac:dyDescent="0.25">
      <c r="A5" s="1" t="s">
        <v>26</v>
      </c>
      <c r="B5" s="68">
        <v>3222.1</v>
      </c>
      <c r="C5" s="68"/>
      <c r="D5" s="68"/>
      <c r="E5" s="68">
        <v>252.4</v>
      </c>
      <c r="F5" s="68">
        <v>1.1000000000000001</v>
      </c>
      <c r="G5" s="68">
        <v>0.5</v>
      </c>
      <c r="H5" s="68">
        <v>2.8</v>
      </c>
      <c r="I5" s="68">
        <v>160.19999999999999</v>
      </c>
      <c r="J5" s="68">
        <v>2.6</v>
      </c>
      <c r="K5" s="68">
        <v>0.5</v>
      </c>
      <c r="L5" s="86">
        <v>0</v>
      </c>
      <c r="M5" s="68">
        <v>0.8</v>
      </c>
      <c r="N5" s="68">
        <v>0.6</v>
      </c>
      <c r="O5" s="68">
        <v>29.4</v>
      </c>
      <c r="P5" s="68">
        <v>3.2</v>
      </c>
      <c r="Q5" s="68">
        <v>0.8</v>
      </c>
      <c r="R5" s="68">
        <v>2.4</v>
      </c>
      <c r="S5" s="68">
        <v>2.8</v>
      </c>
      <c r="T5" s="68">
        <v>70</v>
      </c>
      <c r="U5" s="68">
        <v>59.5</v>
      </c>
      <c r="V5" s="68">
        <v>10.5</v>
      </c>
      <c r="W5" s="68">
        <v>353.5</v>
      </c>
      <c r="X5" s="68">
        <v>44.3</v>
      </c>
      <c r="Y5" s="68">
        <v>1.9</v>
      </c>
      <c r="Z5" s="68">
        <v>5.6</v>
      </c>
      <c r="AA5" s="68">
        <v>12.3</v>
      </c>
      <c r="AB5" s="68">
        <v>19.2</v>
      </c>
      <c r="AC5" s="68">
        <v>1.5</v>
      </c>
      <c r="AD5" s="68">
        <v>2.8</v>
      </c>
      <c r="AE5" s="68">
        <v>27.7</v>
      </c>
      <c r="AF5" s="68">
        <v>2.1</v>
      </c>
      <c r="AG5" s="68">
        <v>5.6</v>
      </c>
      <c r="AH5" s="68">
        <v>2.2000000000000002</v>
      </c>
      <c r="AI5" s="68">
        <v>32.9</v>
      </c>
      <c r="AJ5" s="68">
        <v>16</v>
      </c>
      <c r="AK5" s="68">
        <v>106.2</v>
      </c>
      <c r="AL5" s="68">
        <v>5.2</v>
      </c>
      <c r="AM5" s="68">
        <v>8.4</v>
      </c>
      <c r="AN5" s="68">
        <v>10.4</v>
      </c>
      <c r="AO5" s="68">
        <v>38.5</v>
      </c>
      <c r="AP5" s="68">
        <v>261.3</v>
      </c>
      <c r="AQ5" s="68">
        <v>156.5</v>
      </c>
      <c r="AR5" s="68">
        <v>0.3</v>
      </c>
      <c r="AS5" s="68">
        <v>43.6</v>
      </c>
      <c r="AT5" s="68">
        <v>32.4</v>
      </c>
      <c r="AU5" s="68">
        <v>2.1</v>
      </c>
      <c r="AV5" s="68">
        <v>0.4</v>
      </c>
      <c r="AW5" s="68">
        <v>0.5</v>
      </c>
      <c r="AX5" s="68">
        <v>1.1000000000000001</v>
      </c>
      <c r="AY5" s="68">
        <v>0.2</v>
      </c>
      <c r="AZ5" s="68">
        <v>5.5</v>
      </c>
      <c r="BA5" s="68">
        <v>3</v>
      </c>
      <c r="BB5" s="68">
        <v>10.199999999999999</v>
      </c>
      <c r="BC5" s="68">
        <v>0.5</v>
      </c>
      <c r="BD5" s="68">
        <v>91.1</v>
      </c>
      <c r="BE5" s="68">
        <v>4.5999999999999996</v>
      </c>
      <c r="BF5" s="68">
        <v>0.5</v>
      </c>
      <c r="BG5" s="68">
        <v>0.2</v>
      </c>
      <c r="BH5" s="86">
        <v>0</v>
      </c>
      <c r="BI5" s="68">
        <v>2.1</v>
      </c>
      <c r="BJ5" s="68">
        <v>1.9</v>
      </c>
      <c r="BK5" s="68">
        <v>4.5</v>
      </c>
      <c r="BL5" s="68">
        <v>1.2</v>
      </c>
      <c r="BM5" s="86">
        <v>0</v>
      </c>
      <c r="BN5" s="68">
        <v>43.2</v>
      </c>
      <c r="BO5" s="68">
        <v>2.2999999999999998</v>
      </c>
      <c r="BP5" s="68">
        <v>0.7</v>
      </c>
      <c r="BQ5" s="68">
        <v>330.5</v>
      </c>
      <c r="BR5" s="68">
        <v>41.8</v>
      </c>
      <c r="BS5" s="68">
        <v>288.7</v>
      </c>
      <c r="BT5" s="68">
        <v>1647.7</v>
      </c>
      <c r="BU5" s="68">
        <v>31.6</v>
      </c>
      <c r="BV5" s="68">
        <v>34.6</v>
      </c>
      <c r="BW5" s="68">
        <v>21</v>
      </c>
      <c r="BX5" s="68">
        <v>7.5</v>
      </c>
      <c r="BY5" s="68">
        <v>349.2</v>
      </c>
      <c r="BZ5" s="68">
        <v>272.89999999999998</v>
      </c>
      <c r="CA5" s="68">
        <v>44.6</v>
      </c>
      <c r="CB5" s="68">
        <v>7.5</v>
      </c>
      <c r="CC5" s="68">
        <v>364.8</v>
      </c>
      <c r="CD5" s="68">
        <v>40.299999999999997</v>
      </c>
      <c r="CE5" s="68">
        <v>6.8</v>
      </c>
      <c r="CF5" s="68">
        <v>71</v>
      </c>
      <c r="CG5" s="68">
        <v>164.7</v>
      </c>
      <c r="CH5" s="68">
        <v>20.399999999999999</v>
      </c>
      <c r="CI5" s="68">
        <v>37.299999999999997</v>
      </c>
      <c r="CJ5" s="68">
        <v>7.1</v>
      </c>
      <c r="CK5" s="68">
        <v>160.6</v>
      </c>
      <c r="CL5" s="15">
        <v>5.8000000000000451</v>
      </c>
      <c r="CM5" s="15">
        <v>10.699999999999996</v>
      </c>
      <c r="CN5" s="15">
        <v>5.0000000000000231</v>
      </c>
      <c r="CO5" s="15">
        <v>29.899999999999991</v>
      </c>
      <c r="CP5" s="15">
        <v>7.1999999999999993</v>
      </c>
    </row>
    <row r="6" spans="1:94" x14ac:dyDescent="0.25">
      <c r="A6" s="1" t="s">
        <v>27</v>
      </c>
      <c r="B6" s="68">
        <v>3229.3</v>
      </c>
      <c r="C6" s="68">
        <v>474.1</v>
      </c>
      <c r="D6" s="68">
        <v>0.8</v>
      </c>
      <c r="E6" s="68">
        <v>270</v>
      </c>
      <c r="F6" s="68">
        <v>1.1000000000000001</v>
      </c>
      <c r="G6" s="68">
        <v>0.6</v>
      </c>
      <c r="H6" s="68">
        <v>2.9</v>
      </c>
      <c r="I6" s="68">
        <v>144.69999999999999</v>
      </c>
      <c r="J6" s="68">
        <v>2.8</v>
      </c>
      <c r="K6" s="68">
        <v>0.5</v>
      </c>
      <c r="L6" s="86">
        <v>0</v>
      </c>
      <c r="M6" s="68">
        <v>0.9</v>
      </c>
      <c r="N6" s="68">
        <v>0.6</v>
      </c>
      <c r="O6" s="68">
        <v>32.6</v>
      </c>
      <c r="P6" s="68">
        <v>3.2</v>
      </c>
      <c r="Q6" s="68">
        <v>0.9</v>
      </c>
      <c r="R6" s="68">
        <v>2.1</v>
      </c>
      <c r="S6" s="68">
        <v>2.9</v>
      </c>
      <c r="T6" s="68">
        <v>72</v>
      </c>
      <c r="U6" s="68">
        <v>61.2</v>
      </c>
      <c r="V6" s="68">
        <v>10.7</v>
      </c>
      <c r="W6" s="68">
        <v>360.2</v>
      </c>
      <c r="X6" s="68">
        <v>42.2</v>
      </c>
      <c r="Y6" s="68">
        <v>2.2000000000000002</v>
      </c>
      <c r="Z6" s="68">
        <v>5.8</v>
      </c>
      <c r="AA6" s="68">
        <v>12.7</v>
      </c>
      <c r="AB6" s="68">
        <v>20.100000000000001</v>
      </c>
      <c r="AC6" s="68">
        <v>1.7</v>
      </c>
      <c r="AD6" s="68">
        <v>2.9</v>
      </c>
      <c r="AE6" s="68">
        <v>24.3</v>
      </c>
      <c r="AF6" s="68">
        <v>2.2000000000000002</v>
      </c>
      <c r="AG6" s="68">
        <v>6.1</v>
      </c>
      <c r="AH6" s="68">
        <v>2.2000000000000002</v>
      </c>
      <c r="AI6" s="68">
        <v>34.200000000000003</v>
      </c>
      <c r="AJ6" s="68">
        <v>18</v>
      </c>
      <c r="AK6" s="68">
        <v>115.6</v>
      </c>
      <c r="AL6" s="68">
        <v>5.8</v>
      </c>
      <c r="AM6" s="68">
        <v>8.6999999999999993</v>
      </c>
      <c r="AN6" s="68">
        <v>11.3</v>
      </c>
      <c r="AO6" s="68">
        <v>33.700000000000003</v>
      </c>
      <c r="AP6" s="68">
        <v>249.4</v>
      </c>
      <c r="AQ6" s="68">
        <v>140.80000000000001</v>
      </c>
      <c r="AR6" s="68">
        <v>0.4</v>
      </c>
      <c r="AS6" s="68">
        <v>45.4</v>
      </c>
      <c r="AT6" s="68">
        <v>33.1</v>
      </c>
      <c r="AU6" s="68">
        <v>2.1</v>
      </c>
      <c r="AV6" s="68">
        <v>0.4</v>
      </c>
      <c r="AW6" s="68">
        <v>0.6</v>
      </c>
      <c r="AX6" s="68">
        <v>1.1000000000000001</v>
      </c>
      <c r="AY6" s="68">
        <v>0.2</v>
      </c>
      <c r="AZ6" s="68">
        <v>5.0999999999999996</v>
      </c>
      <c r="BA6" s="68">
        <v>3.2</v>
      </c>
      <c r="BB6" s="68">
        <v>10.5</v>
      </c>
      <c r="BC6" s="68">
        <v>1.1000000000000001</v>
      </c>
      <c r="BD6" s="68">
        <v>92.4</v>
      </c>
      <c r="BE6" s="68">
        <v>4.8</v>
      </c>
      <c r="BF6" s="68">
        <v>0.5</v>
      </c>
      <c r="BG6" s="68">
        <v>0.2</v>
      </c>
      <c r="BH6" s="86">
        <v>0</v>
      </c>
      <c r="BI6" s="68">
        <v>2.2999999999999998</v>
      </c>
      <c r="BJ6" s="68">
        <v>2</v>
      </c>
      <c r="BK6" s="68">
        <v>4.5999999999999996</v>
      </c>
      <c r="BL6" s="68">
        <v>1.4</v>
      </c>
      <c r="BM6" s="86">
        <v>0</v>
      </c>
      <c r="BN6" s="68">
        <v>43.7</v>
      </c>
      <c r="BO6" s="68">
        <v>2.5</v>
      </c>
      <c r="BP6" s="68">
        <v>0.8</v>
      </c>
      <c r="BQ6" s="68">
        <v>343.8</v>
      </c>
      <c r="BR6" s="68">
        <v>42.7</v>
      </c>
      <c r="BS6" s="68">
        <v>301.10000000000002</v>
      </c>
      <c r="BT6" s="68">
        <v>1637.3</v>
      </c>
      <c r="BU6" s="68">
        <v>30.8</v>
      </c>
      <c r="BV6" s="68">
        <v>34.6</v>
      </c>
      <c r="BW6" s="68">
        <v>20.7</v>
      </c>
      <c r="BX6" s="68">
        <v>7.5</v>
      </c>
      <c r="BY6" s="68">
        <v>341.8</v>
      </c>
      <c r="BZ6" s="68">
        <v>270.3</v>
      </c>
      <c r="CA6" s="68">
        <v>45.8</v>
      </c>
      <c r="CB6" s="68">
        <v>8.3000000000000007</v>
      </c>
      <c r="CC6" s="68">
        <v>358.7</v>
      </c>
      <c r="CD6" s="68">
        <v>42.7</v>
      </c>
      <c r="CE6" s="68">
        <v>7.1</v>
      </c>
      <c r="CF6" s="68">
        <v>67.5</v>
      </c>
      <c r="CG6" s="68">
        <v>164.9</v>
      </c>
      <c r="CH6" s="68">
        <v>20.100000000000001</v>
      </c>
      <c r="CI6" s="68">
        <v>36.9</v>
      </c>
      <c r="CJ6" s="68">
        <v>7.7</v>
      </c>
      <c r="CK6" s="68">
        <v>165.8</v>
      </c>
      <c r="CL6" s="15">
        <v>6.1000000000000911</v>
      </c>
      <c r="CM6" s="15">
        <v>10.499999999999973</v>
      </c>
      <c r="CN6" s="15">
        <v>5.4</v>
      </c>
      <c r="CO6" s="15">
        <v>29.6</v>
      </c>
      <c r="CP6" s="15">
        <v>7.5000000000000018</v>
      </c>
    </row>
    <row r="7" spans="1:94" x14ac:dyDescent="0.25">
      <c r="A7" s="1" t="s">
        <v>28</v>
      </c>
      <c r="B7" s="68">
        <v>3277.4</v>
      </c>
      <c r="C7" s="68">
        <v>492.7</v>
      </c>
      <c r="D7" s="68">
        <v>0.9</v>
      </c>
      <c r="E7" s="68">
        <v>288.5</v>
      </c>
      <c r="F7" s="68">
        <v>1.2</v>
      </c>
      <c r="G7" s="68">
        <v>0.9</v>
      </c>
      <c r="H7" s="68">
        <v>2.9</v>
      </c>
      <c r="I7" s="68">
        <v>142.30000000000001</v>
      </c>
      <c r="J7" s="68">
        <v>2.9</v>
      </c>
      <c r="K7" s="68">
        <v>0.6</v>
      </c>
      <c r="L7" s="86">
        <v>0</v>
      </c>
      <c r="M7" s="68">
        <v>1</v>
      </c>
      <c r="N7" s="68">
        <v>0.7</v>
      </c>
      <c r="O7" s="68">
        <v>33.299999999999997</v>
      </c>
      <c r="P7" s="68">
        <v>3.4</v>
      </c>
      <c r="Q7" s="68">
        <v>0.9</v>
      </c>
      <c r="R7" s="68">
        <v>1.9</v>
      </c>
      <c r="S7" s="68">
        <v>3.2</v>
      </c>
      <c r="T7" s="68">
        <v>73.2</v>
      </c>
      <c r="U7" s="68">
        <v>61.9</v>
      </c>
      <c r="V7" s="68">
        <v>11.2</v>
      </c>
      <c r="W7" s="68">
        <v>372.6</v>
      </c>
      <c r="X7" s="68">
        <v>37.200000000000003</v>
      </c>
      <c r="Y7" s="68">
        <v>2.1</v>
      </c>
      <c r="Z7" s="68">
        <v>6</v>
      </c>
      <c r="AA7" s="68">
        <v>12.7</v>
      </c>
      <c r="AB7" s="68">
        <v>21</v>
      </c>
      <c r="AC7" s="68">
        <v>1.9</v>
      </c>
      <c r="AD7" s="68">
        <v>2.9</v>
      </c>
      <c r="AE7" s="68">
        <v>28.1</v>
      </c>
      <c r="AF7" s="68">
        <v>2.5</v>
      </c>
      <c r="AG7" s="68">
        <v>6.9</v>
      </c>
      <c r="AH7" s="68">
        <v>2.2999999999999998</v>
      </c>
      <c r="AI7" s="68">
        <v>33.5</v>
      </c>
      <c r="AJ7" s="68">
        <v>19.899999999999999</v>
      </c>
      <c r="AK7" s="68">
        <v>125.1</v>
      </c>
      <c r="AL7" s="68">
        <v>5.2</v>
      </c>
      <c r="AM7" s="68">
        <v>8.9</v>
      </c>
      <c r="AN7" s="68">
        <v>11</v>
      </c>
      <c r="AO7" s="68">
        <v>33.9</v>
      </c>
      <c r="AP7" s="68">
        <v>255</v>
      </c>
      <c r="AQ7" s="68">
        <v>141</v>
      </c>
      <c r="AR7" s="68">
        <v>0.4</v>
      </c>
      <c r="AS7" s="68">
        <v>52.2</v>
      </c>
      <c r="AT7" s="68">
        <v>30.9</v>
      </c>
      <c r="AU7" s="68">
        <v>1.6</v>
      </c>
      <c r="AV7" s="68">
        <v>0.5</v>
      </c>
      <c r="AW7" s="68">
        <v>0.7</v>
      </c>
      <c r="AX7" s="68">
        <v>1.2</v>
      </c>
      <c r="AY7" s="68">
        <v>0.2</v>
      </c>
      <c r="AZ7" s="68">
        <v>5.8</v>
      </c>
      <c r="BA7" s="68">
        <v>3.1</v>
      </c>
      <c r="BB7" s="68">
        <v>10.7</v>
      </c>
      <c r="BC7" s="68">
        <v>1.4</v>
      </c>
      <c r="BD7" s="68">
        <v>94.7</v>
      </c>
      <c r="BE7" s="68">
        <v>5</v>
      </c>
      <c r="BF7" s="68">
        <v>0.5</v>
      </c>
      <c r="BG7" s="68">
        <v>0.3</v>
      </c>
      <c r="BH7" s="86">
        <v>0</v>
      </c>
      <c r="BI7" s="68">
        <v>2.5</v>
      </c>
      <c r="BJ7" s="68">
        <v>2.1</v>
      </c>
      <c r="BK7" s="68">
        <v>4.7</v>
      </c>
      <c r="BL7" s="68">
        <v>1.8</v>
      </c>
      <c r="BM7" s="86">
        <v>0</v>
      </c>
      <c r="BN7" s="68">
        <v>44.3</v>
      </c>
      <c r="BO7" s="68">
        <v>2.6</v>
      </c>
      <c r="BP7" s="68">
        <v>1</v>
      </c>
      <c r="BQ7" s="68">
        <v>356.5</v>
      </c>
      <c r="BR7" s="68">
        <v>45</v>
      </c>
      <c r="BS7" s="68">
        <v>311.5</v>
      </c>
      <c r="BT7" s="68">
        <v>1632.7</v>
      </c>
      <c r="BU7" s="68">
        <v>32.4</v>
      </c>
      <c r="BV7" s="68">
        <v>35.4</v>
      </c>
      <c r="BW7" s="68">
        <v>20.2</v>
      </c>
      <c r="BX7" s="68">
        <v>7.7</v>
      </c>
      <c r="BY7" s="68">
        <v>333.7</v>
      </c>
      <c r="BZ7" s="68">
        <v>267.39999999999998</v>
      </c>
      <c r="CA7" s="68">
        <v>44.7</v>
      </c>
      <c r="CB7" s="68">
        <v>8.6999999999999993</v>
      </c>
      <c r="CC7" s="68">
        <v>357.6</v>
      </c>
      <c r="CD7" s="68">
        <v>44.6</v>
      </c>
      <c r="CE7" s="68">
        <v>7.5</v>
      </c>
      <c r="CF7" s="68">
        <v>66.400000000000006</v>
      </c>
      <c r="CG7" s="68">
        <v>162.5</v>
      </c>
      <c r="CH7" s="68">
        <v>20.6</v>
      </c>
      <c r="CI7" s="68">
        <v>36</v>
      </c>
      <c r="CJ7" s="68">
        <v>8.5</v>
      </c>
      <c r="CK7" s="68">
        <v>172.9</v>
      </c>
      <c r="CL7" s="15">
        <v>5.9000000000000909</v>
      </c>
      <c r="CM7" s="15">
        <v>11.500000000000009</v>
      </c>
      <c r="CN7" s="15">
        <v>5.3000000000000078</v>
      </c>
      <c r="CO7" s="15">
        <v>29.900000000000006</v>
      </c>
      <c r="CP7" s="15">
        <v>8.1000000000000369</v>
      </c>
    </row>
    <row r="8" spans="1:94" x14ac:dyDescent="0.25">
      <c r="A8" s="1" t="s">
        <v>29</v>
      </c>
      <c r="B8" s="68">
        <v>3320.7</v>
      </c>
      <c r="C8" s="68">
        <v>511</v>
      </c>
      <c r="D8" s="68">
        <v>1</v>
      </c>
      <c r="E8" s="68">
        <v>309.8</v>
      </c>
      <c r="F8" s="68">
        <v>1.2</v>
      </c>
      <c r="G8" s="68">
        <v>1.2</v>
      </c>
      <c r="H8" s="68">
        <v>3</v>
      </c>
      <c r="I8" s="68">
        <v>137.69999999999999</v>
      </c>
      <c r="J8" s="68">
        <v>3</v>
      </c>
      <c r="K8" s="68">
        <v>0.6</v>
      </c>
      <c r="L8" s="86">
        <v>0</v>
      </c>
      <c r="M8" s="68">
        <v>1.1000000000000001</v>
      </c>
      <c r="N8" s="68">
        <v>0.8</v>
      </c>
      <c r="O8" s="68">
        <v>34</v>
      </c>
      <c r="P8" s="68">
        <v>3.4</v>
      </c>
      <c r="Q8" s="68">
        <v>1</v>
      </c>
      <c r="R8" s="68">
        <v>1.9</v>
      </c>
      <c r="S8" s="68">
        <v>3.4</v>
      </c>
      <c r="T8" s="68">
        <v>73.2</v>
      </c>
      <c r="U8" s="68">
        <v>61.4</v>
      </c>
      <c r="V8" s="68">
        <v>11.7</v>
      </c>
      <c r="W8" s="68">
        <v>381.4</v>
      </c>
      <c r="X8" s="68">
        <v>36.9</v>
      </c>
      <c r="Y8" s="68">
        <v>2.1</v>
      </c>
      <c r="Z8" s="68">
        <v>6.1</v>
      </c>
      <c r="AA8" s="68">
        <v>11.9</v>
      </c>
      <c r="AB8" s="68">
        <v>21.7</v>
      </c>
      <c r="AC8" s="68">
        <v>1.9</v>
      </c>
      <c r="AD8" s="68">
        <v>3.4</v>
      </c>
      <c r="AE8" s="68">
        <v>30.3</v>
      </c>
      <c r="AF8" s="68">
        <v>2.6</v>
      </c>
      <c r="AG8" s="68">
        <v>7.4</v>
      </c>
      <c r="AH8" s="68">
        <v>2.5</v>
      </c>
      <c r="AI8" s="68">
        <v>33.299999999999997</v>
      </c>
      <c r="AJ8" s="68">
        <v>21.2</v>
      </c>
      <c r="AK8" s="68">
        <v>121.5</v>
      </c>
      <c r="AL8" s="68">
        <v>5.6</v>
      </c>
      <c r="AM8" s="68">
        <v>9.1999999999999993</v>
      </c>
      <c r="AN8" s="68">
        <v>10.3</v>
      </c>
      <c r="AO8" s="68">
        <v>41.6</v>
      </c>
      <c r="AP8" s="68">
        <v>259</v>
      </c>
      <c r="AQ8" s="68">
        <v>146.80000000000001</v>
      </c>
      <c r="AR8" s="68">
        <v>0.5</v>
      </c>
      <c r="AS8" s="68">
        <v>49.5</v>
      </c>
      <c r="AT8" s="68">
        <v>30.1</v>
      </c>
      <c r="AU8" s="68">
        <v>1.6</v>
      </c>
      <c r="AV8" s="68">
        <v>0.6</v>
      </c>
      <c r="AW8" s="68">
        <v>0.7</v>
      </c>
      <c r="AX8" s="68">
        <v>1.2</v>
      </c>
      <c r="AY8" s="68">
        <v>0.3</v>
      </c>
      <c r="AZ8" s="68">
        <v>6.2</v>
      </c>
      <c r="BA8" s="68">
        <v>3.6</v>
      </c>
      <c r="BB8" s="68">
        <v>10.8</v>
      </c>
      <c r="BC8" s="68">
        <v>1.7</v>
      </c>
      <c r="BD8" s="68">
        <v>97.2</v>
      </c>
      <c r="BE8" s="68">
        <v>5.2</v>
      </c>
      <c r="BF8" s="68">
        <v>0.5</v>
      </c>
      <c r="BG8" s="68">
        <v>0.4</v>
      </c>
      <c r="BH8" s="86">
        <v>0</v>
      </c>
      <c r="BI8" s="68">
        <v>2.7</v>
      </c>
      <c r="BJ8" s="68">
        <v>2.2000000000000002</v>
      </c>
      <c r="BK8" s="68">
        <v>4.9000000000000004</v>
      </c>
      <c r="BL8" s="68">
        <v>2.4</v>
      </c>
      <c r="BM8" s="86">
        <v>0</v>
      </c>
      <c r="BN8" s="68">
        <v>44.9</v>
      </c>
      <c r="BO8" s="68">
        <v>2.8</v>
      </c>
      <c r="BP8" s="68">
        <v>1.1000000000000001</v>
      </c>
      <c r="BQ8" s="68">
        <v>371.2</v>
      </c>
      <c r="BR8" s="68">
        <v>47.7</v>
      </c>
      <c r="BS8" s="68">
        <v>323.39999999999998</v>
      </c>
      <c r="BT8" s="68">
        <v>1627.8</v>
      </c>
      <c r="BU8" s="68">
        <v>34.9</v>
      </c>
      <c r="BV8" s="68">
        <v>36.299999999999997</v>
      </c>
      <c r="BW8" s="68">
        <v>20.399999999999999</v>
      </c>
      <c r="BX8" s="68">
        <v>8</v>
      </c>
      <c r="BY8" s="68">
        <v>326.89999999999998</v>
      </c>
      <c r="BZ8" s="68">
        <v>269</v>
      </c>
      <c r="CA8" s="68">
        <v>44.6</v>
      </c>
      <c r="CB8" s="68">
        <v>9.1</v>
      </c>
      <c r="CC8" s="68">
        <v>351.7</v>
      </c>
      <c r="CD8" s="68">
        <v>46.1</v>
      </c>
      <c r="CE8" s="68">
        <v>7.8</v>
      </c>
      <c r="CF8" s="68">
        <v>64.7</v>
      </c>
      <c r="CG8" s="68">
        <v>158.30000000000001</v>
      </c>
      <c r="CH8" s="68">
        <v>21.7</v>
      </c>
      <c r="CI8" s="68">
        <v>35.700000000000003</v>
      </c>
      <c r="CJ8" s="68">
        <v>10.5</v>
      </c>
      <c r="CK8" s="68">
        <v>175.9</v>
      </c>
      <c r="CL8" s="15">
        <v>6.2000000000002267</v>
      </c>
      <c r="CM8" s="15">
        <v>11.89999999999997</v>
      </c>
      <c r="CN8" s="15">
        <v>5.3999999999999959</v>
      </c>
      <c r="CO8" s="15">
        <v>30.100000000000009</v>
      </c>
      <c r="CP8" s="15">
        <v>7.8999999999999879</v>
      </c>
    </row>
    <row r="9" spans="1:94" x14ac:dyDescent="0.25">
      <c r="A9" s="1" t="s">
        <v>30</v>
      </c>
      <c r="B9" s="68">
        <v>3394.9</v>
      </c>
      <c r="C9" s="68">
        <v>544.9</v>
      </c>
      <c r="D9" s="68">
        <v>1.2</v>
      </c>
      <c r="E9" s="68">
        <v>348.2</v>
      </c>
      <c r="F9" s="68">
        <v>1.3</v>
      </c>
      <c r="G9" s="68">
        <v>1.5</v>
      </c>
      <c r="H9" s="68">
        <v>2.8</v>
      </c>
      <c r="I9" s="68">
        <v>133</v>
      </c>
      <c r="J9" s="68">
        <v>2.6</v>
      </c>
      <c r="K9" s="68">
        <v>0.7</v>
      </c>
      <c r="L9" s="86">
        <v>0</v>
      </c>
      <c r="M9" s="68">
        <v>1.2</v>
      </c>
      <c r="N9" s="68">
        <v>0.9</v>
      </c>
      <c r="O9" s="68">
        <v>33.799999999999997</v>
      </c>
      <c r="P9" s="68">
        <v>3.4</v>
      </c>
      <c r="Q9" s="68">
        <v>1</v>
      </c>
      <c r="R9" s="68">
        <v>2</v>
      </c>
      <c r="S9" s="68">
        <v>3.6</v>
      </c>
      <c r="T9" s="68">
        <v>73.900000000000006</v>
      </c>
      <c r="U9" s="68">
        <v>61.6</v>
      </c>
      <c r="V9" s="68">
        <v>12.4</v>
      </c>
      <c r="W9" s="68">
        <v>400</v>
      </c>
      <c r="X9" s="68">
        <v>38.4</v>
      </c>
      <c r="Y9" s="68">
        <v>2.1</v>
      </c>
      <c r="Z9" s="68">
        <v>6.3</v>
      </c>
      <c r="AA9" s="68">
        <v>11.3</v>
      </c>
      <c r="AB9" s="68">
        <v>22.4</v>
      </c>
      <c r="AC9" s="68">
        <v>1.9</v>
      </c>
      <c r="AD9" s="68">
        <v>3.5</v>
      </c>
      <c r="AE9" s="68">
        <v>31.2</v>
      </c>
      <c r="AF9" s="68">
        <v>2.9</v>
      </c>
      <c r="AG9" s="68">
        <v>7.8</v>
      </c>
      <c r="AH9" s="68">
        <v>2.7</v>
      </c>
      <c r="AI9" s="68">
        <v>33.9</v>
      </c>
      <c r="AJ9" s="68">
        <v>22.4</v>
      </c>
      <c r="AK9" s="68">
        <v>133.9</v>
      </c>
      <c r="AL9" s="68">
        <v>5.8</v>
      </c>
      <c r="AM9" s="68">
        <v>9.5</v>
      </c>
      <c r="AN9" s="68">
        <v>10</v>
      </c>
      <c r="AO9" s="68">
        <v>41.7</v>
      </c>
      <c r="AP9" s="68">
        <v>258.8</v>
      </c>
      <c r="AQ9" s="68">
        <v>144.80000000000001</v>
      </c>
      <c r="AR9" s="68">
        <v>0.6</v>
      </c>
      <c r="AS9" s="68">
        <v>47.9</v>
      </c>
      <c r="AT9" s="68">
        <v>30.9</v>
      </c>
      <c r="AU9" s="68">
        <v>1.8</v>
      </c>
      <c r="AV9" s="68">
        <v>0.7</v>
      </c>
      <c r="AW9" s="68">
        <v>0.7</v>
      </c>
      <c r="AX9" s="68">
        <v>1.4</v>
      </c>
      <c r="AY9" s="68">
        <v>0.3</v>
      </c>
      <c r="AZ9" s="68">
        <v>7.7</v>
      </c>
      <c r="BA9" s="68">
        <v>3.8</v>
      </c>
      <c r="BB9" s="68">
        <v>10.7</v>
      </c>
      <c r="BC9" s="68">
        <v>1.9</v>
      </c>
      <c r="BD9" s="68">
        <v>100.9</v>
      </c>
      <c r="BE9" s="68">
        <v>5.5</v>
      </c>
      <c r="BF9" s="68">
        <v>0.5</v>
      </c>
      <c r="BG9" s="68">
        <v>0.4</v>
      </c>
      <c r="BH9" s="86">
        <v>0</v>
      </c>
      <c r="BI9" s="68">
        <v>3</v>
      </c>
      <c r="BJ9" s="68">
        <v>2.2999999999999998</v>
      </c>
      <c r="BK9" s="68">
        <v>5.0999999999999996</v>
      </c>
      <c r="BL9" s="68">
        <v>2.9</v>
      </c>
      <c r="BM9" s="86">
        <v>0</v>
      </c>
      <c r="BN9" s="68">
        <v>45.9</v>
      </c>
      <c r="BO9" s="68">
        <v>2.9</v>
      </c>
      <c r="BP9" s="68">
        <v>1.3</v>
      </c>
      <c r="BQ9" s="68">
        <v>387.6</v>
      </c>
      <c r="BR9" s="68">
        <v>51.7</v>
      </c>
      <c r="BS9" s="68">
        <v>336</v>
      </c>
      <c r="BT9" s="68">
        <v>1628.6</v>
      </c>
      <c r="BU9" s="68">
        <v>36</v>
      </c>
      <c r="BV9" s="68">
        <v>37.200000000000003</v>
      </c>
      <c r="BW9" s="68">
        <v>20.9</v>
      </c>
      <c r="BX9" s="68">
        <v>8.4</v>
      </c>
      <c r="BY9" s="68">
        <v>323.10000000000002</v>
      </c>
      <c r="BZ9" s="68">
        <v>269.89999999999998</v>
      </c>
      <c r="CA9" s="68">
        <v>44.9</v>
      </c>
      <c r="CB9" s="68">
        <v>9.5</v>
      </c>
      <c r="CC9" s="68">
        <v>348.4</v>
      </c>
      <c r="CD9" s="68">
        <v>47.6</v>
      </c>
      <c r="CE9" s="68">
        <v>8</v>
      </c>
      <c r="CF9" s="68">
        <v>63.8</v>
      </c>
      <c r="CG9" s="68">
        <v>154.5</v>
      </c>
      <c r="CH9" s="68">
        <v>23</v>
      </c>
      <c r="CI9" s="68">
        <v>37.1</v>
      </c>
      <c r="CJ9" s="68">
        <v>10.4</v>
      </c>
      <c r="CK9" s="68">
        <v>179.3</v>
      </c>
      <c r="CL9" s="15">
        <v>6.600000000000227</v>
      </c>
      <c r="CM9" s="15">
        <v>12.29999999999999</v>
      </c>
      <c r="CN9" s="15">
        <v>5.6000000000000121</v>
      </c>
      <c r="CO9" s="15">
        <v>31.100000000000009</v>
      </c>
      <c r="CP9" s="15">
        <v>7.6999999999999771</v>
      </c>
    </row>
    <row r="10" spans="1:94" x14ac:dyDescent="0.25">
      <c r="A10" s="1" t="s">
        <v>31</v>
      </c>
      <c r="B10" s="68">
        <v>3428.1</v>
      </c>
      <c r="C10" s="68">
        <v>586.70000000000005</v>
      </c>
      <c r="D10" s="68">
        <v>1.3</v>
      </c>
      <c r="E10" s="68">
        <v>388.4</v>
      </c>
      <c r="F10" s="68">
        <v>1.4</v>
      </c>
      <c r="G10" s="68">
        <v>1.8</v>
      </c>
      <c r="H10" s="68">
        <v>2.6</v>
      </c>
      <c r="I10" s="68">
        <v>129.69999999999999</v>
      </c>
      <c r="J10" s="68">
        <v>1.7</v>
      </c>
      <c r="K10" s="68">
        <v>0.8</v>
      </c>
      <c r="L10" s="86">
        <v>0</v>
      </c>
      <c r="M10" s="68">
        <v>1.3</v>
      </c>
      <c r="N10" s="68">
        <v>0.9</v>
      </c>
      <c r="O10" s="68">
        <v>38.200000000000003</v>
      </c>
      <c r="P10" s="68">
        <v>3.3</v>
      </c>
      <c r="Q10" s="68">
        <v>1.1000000000000001</v>
      </c>
      <c r="R10" s="68">
        <v>2</v>
      </c>
      <c r="S10" s="68">
        <v>3.8</v>
      </c>
      <c r="T10" s="68">
        <v>76.900000000000006</v>
      </c>
      <c r="U10" s="68">
        <v>64.8</v>
      </c>
      <c r="V10" s="68">
        <v>12.1</v>
      </c>
      <c r="W10" s="68">
        <v>408.5</v>
      </c>
      <c r="X10" s="68">
        <v>36.200000000000003</v>
      </c>
      <c r="Y10" s="68">
        <v>2.1</v>
      </c>
      <c r="Z10" s="68">
        <v>6.4</v>
      </c>
      <c r="AA10" s="68">
        <v>10.7</v>
      </c>
      <c r="AB10" s="68">
        <v>23.1</v>
      </c>
      <c r="AC10" s="68">
        <v>2.1</v>
      </c>
      <c r="AD10" s="68">
        <v>3.6</v>
      </c>
      <c r="AE10" s="68">
        <v>32</v>
      </c>
      <c r="AF10" s="68">
        <v>2.7</v>
      </c>
      <c r="AG10" s="68">
        <v>7.7</v>
      </c>
      <c r="AH10" s="68">
        <v>3</v>
      </c>
      <c r="AI10" s="68">
        <v>34.4</v>
      </c>
      <c r="AJ10" s="68">
        <v>24.9</v>
      </c>
      <c r="AK10" s="68">
        <v>138.30000000000001</v>
      </c>
      <c r="AL10" s="68">
        <v>6.1</v>
      </c>
      <c r="AM10" s="68">
        <v>9.9</v>
      </c>
      <c r="AN10" s="68">
        <v>9.9</v>
      </c>
      <c r="AO10" s="68">
        <v>42.3</v>
      </c>
      <c r="AP10" s="68">
        <v>249.6</v>
      </c>
      <c r="AQ10" s="68">
        <v>138.69999999999999</v>
      </c>
      <c r="AR10" s="68">
        <v>0.7</v>
      </c>
      <c r="AS10" s="68">
        <v>45.5</v>
      </c>
      <c r="AT10" s="68">
        <v>29.2</v>
      </c>
      <c r="AU10" s="68">
        <v>1.9</v>
      </c>
      <c r="AV10" s="68">
        <v>0.7</v>
      </c>
      <c r="AW10" s="68">
        <v>0.7</v>
      </c>
      <c r="AX10" s="68">
        <v>1.4</v>
      </c>
      <c r="AY10" s="68">
        <v>0.4</v>
      </c>
      <c r="AZ10" s="68">
        <v>8.1</v>
      </c>
      <c r="BA10" s="68">
        <v>4.3</v>
      </c>
      <c r="BB10" s="68">
        <v>10.199999999999999</v>
      </c>
      <c r="BC10" s="68">
        <v>2.1</v>
      </c>
      <c r="BD10" s="68">
        <v>104.5</v>
      </c>
      <c r="BE10" s="68">
        <v>5.8</v>
      </c>
      <c r="BF10" s="68">
        <v>0.5</v>
      </c>
      <c r="BG10" s="68">
        <v>0.6</v>
      </c>
      <c r="BH10" s="86">
        <v>0</v>
      </c>
      <c r="BI10" s="68">
        <v>3.1</v>
      </c>
      <c r="BJ10" s="68">
        <v>2.4</v>
      </c>
      <c r="BK10" s="68">
        <v>5.3</v>
      </c>
      <c r="BL10" s="68">
        <v>3.3</v>
      </c>
      <c r="BM10" s="86">
        <v>0</v>
      </c>
      <c r="BN10" s="68">
        <v>46.4</v>
      </c>
      <c r="BO10" s="68">
        <v>3</v>
      </c>
      <c r="BP10" s="68">
        <v>1.4</v>
      </c>
      <c r="BQ10" s="68">
        <v>395.9</v>
      </c>
      <c r="BR10" s="68">
        <v>53.8</v>
      </c>
      <c r="BS10" s="68">
        <v>342</v>
      </c>
      <c r="BT10" s="68">
        <v>1606.1</v>
      </c>
      <c r="BU10" s="68">
        <v>35.9</v>
      </c>
      <c r="BV10" s="68">
        <v>38</v>
      </c>
      <c r="BW10" s="68">
        <v>21.6</v>
      </c>
      <c r="BX10" s="68">
        <v>8.5</v>
      </c>
      <c r="BY10" s="68">
        <v>316.3</v>
      </c>
      <c r="BZ10" s="68">
        <v>268.8</v>
      </c>
      <c r="CA10" s="68">
        <v>45.8</v>
      </c>
      <c r="CB10" s="68">
        <v>9.4</v>
      </c>
      <c r="CC10" s="68">
        <v>342.2</v>
      </c>
      <c r="CD10" s="68">
        <v>49.1</v>
      </c>
      <c r="CE10" s="68">
        <v>8.4</v>
      </c>
      <c r="CF10" s="68">
        <v>64.3</v>
      </c>
      <c r="CG10" s="68">
        <v>145.19999999999999</v>
      </c>
      <c r="CH10" s="68">
        <v>23.4</v>
      </c>
      <c r="CI10" s="68">
        <v>37</v>
      </c>
      <c r="CJ10" s="68">
        <v>6.8</v>
      </c>
      <c r="CK10" s="68">
        <v>178.4</v>
      </c>
      <c r="CL10" s="15">
        <v>6.9999999999998179</v>
      </c>
      <c r="CM10" s="15">
        <v>13.099999999999993</v>
      </c>
      <c r="CN10" s="15">
        <v>5.7000000000000366</v>
      </c>
      <c r="CO10" s="15">
        <v>32.700000000000003</v>
      </c>
      <c r="CP10" s="15">
        <v>8.4000000000001798</v>
      </c>
    </row>
    <row r="11" spans="1:94" x14ac:dyDescent="0.25">
      <c r="A11" s="1" t="s">
        <v>32</v>
      </c>
      <c r="B11" s="68">
        <v>3468.7</v>
      </c>
      <c r="C11" s="68">
        <v>633.9</v>
      </c>
      <c r="D11" s="68">
        <v>1.4</v>
      </c>
      <c r="E11" s="68">
        <v>432.5</v>
      </c>
      <c r="F11" s="68">
        <v>1.5</v>
      </c>
      <c r="G11" s="68">
        <v>2</v>
      </c>
      <c r="H11" s="68">
        <v>2.2999999999999998</v>
      </c>
      <c r="I11" s="68">
        <v>126.4</v>
      </c>
      <c r="J11" s="68">
        <v>2</v>
      </c>
      <c r="K11" s="68">
        <v>0.9</v>
      </c>
      <c r="L11" s="86">
        <v>0</v>
      </c>
      <c r="M11" s="68">
        <v>1.4</v>
      </c>
      <c r="N11" s="68">
        <v>0.9</v>
      </c>
      <c r="O11" s="68">
        <v>43.9</v>
      </c>
      <c r="P11" s="68">
        <v>3.1</v>
      </c>
      <c r="Q11" s="68">
        <v>1.2</v>
      </c>
      <c r="R11" s="68">
        <v>2</v>
      </c>
      <c r="S11" s="68">
        <v>4</v>
      </c>
      <c r="T11" s="68">
        <v>79.599999999999994</v>
      </c>
      <c r="U11" s="68">
        <v>67.099999999999994</v>
      </c>
      <c r="V11" s="68">
        <v>12.4</v>
      </c>
      <c r="W11" s="68">
        <v>404.6</v>
      </c>
      <c r="X11" s="68">
        <v>33.9</v>
      </c>
      <c r="Y11" s="68">
        <v>2.4</v>
      </c>
      <c r="Z11" s="68">
        <v>8.3000000000000007</v>
      </c>
      <c r="AA11" s="68">
        <v>9.1</v>
      </c>
      <c r="AB11" s="68">
        <v>23.5</v>
      </c>
      <c r="AC11" s="68">
        <v>1.9</v>
      </c>
      <c r="AD11" s="68">
        <v>3.5</v>
      </c>
      <c r="AE11" s="68">
        <v>31.1</v>
      </c>
      <c r="AF11" s="68">
        <v>2.2000000000000002</v>
      </c>
      <c r="AG11" s="68">
        <v>6.1</v>
      </c>
      <c r="AH11" s="68">
        <v>2.9</v>
      </c>
      <c r="AI11" s="68">
        <v>33.799999999999997</v>
      </c>
      <c r="AJ11" s="68">
        <v>25.7</v>
      </c>
      <c r="AK11" s="68">
        <v>138.80000000000001</v>
      </c>
      <c r="AL11" s="68">
        <v>5.6</v>
      </c>
      <c r="AM11" s="68">
        <v>10.199999999999999</v>
      </c>
      <c r="AN11" s="68">
        <v>9.5</v>
      </c>
      <c r="AO11" s="68">
        <v>42.6</v>
      </c>
      <c r="AP11" s="68">
        <v>250</v>
      </c>
      <c r="AQ11" s="68">
        <v>133.19999999999999</v>
      </c>
      <c r="AR11" s="68">
        <v>0.8</v>
      </c>
      <c r="AS11" s="68">
        <v>52.4</v>
      </c>
      <c r="AT11" s="68">
        <v>29</v>
      </c>
      <c r="AU11" s="68">
        <v>1.8</v>
      </c>
      <c r="AV11" s="68">
        <v>0.6</v>
      </c>
      <c r="AW11" s="68">
        <v>0.8</v>
      </c>
      <c r="AX11" s="68">
        <v>1</v>
      </c>
      <c r="AY11" s="68">
        <v>0.5</v>
      </c>
      <c r="AZ11" s="68">
        <v>8</v>
      </c>
      <c r="BA11" s="68">
        <v>4.3</v>
      </c>
      <c r="BB11" s="68">
        <v>10.1</v>
      </c>
      <c r="BC11" s="68">
        <v>2</v>
      </c>
      <c r="BD11" s="68">
        <v>109.2</v>
      </c>
      <c r="BE11" s="68">
        <v>8.4</v>
      </c>
      <c r="BF11" s="68">
        <v>0.5</v>
      </c>
      <c r="BG11" s="68">
        <v>0.6</v>
      </c>
      <c r="BH11" s="86">
        <v>0</v>
      </c>
      <c r="BI11" s="68">
        <v>3.2</v>
      </c>
      <c r="BJ11" s="68">
        <v>2.5</v>
      </c>
      <c r="BK11" s="68">
        <v>5.3</v>
      </c>
      <c r="BL11" s="68">
        <v>3.8</v>
      </c>
      <c r="BM11" s="86">
        <v>0</v>
      </c>
      <c r="BN11" s="68">
        <v>46.8</v>
      </c>
      <c r="BO11" s="68">
        <v>3.1</v>
      </c>
      <c r="BP11" s="68">
        <v>1.5</v>
      </c>
      <c r="BQ11" s="68">
        <v>398.6</v>
      </c>
      <c r="BR11" s="68">
        <v>55.2</v>
      </c>
      <c r="BS11" s="68">
        <v>343.4</v>
      </c>
      <c r="BT11" s="68">
        <v>1592.9</v>
      </c>
      <c r="BU11" s="68">
        <v>35.6</v>
      </c>
      <c r="BV11" s="68">
        <v>38.4</v>
      </c>
      <c r="BW11" s="68">
        <v>21.8</v>
      </c>
      <c r="BX11" s="68">
        <v>8.4</v>
      </c>
      <c r="BY11" s="68">
        <v>313.60000000000002</v>
      </c>
      <c r="BZ11" s="68">
        <v>268.8</v>
      </c>
      <c r="CA11" s="68">
        <v>44.8</v>
      </c>
      <c r="CB11" s="68">
        <v>8.5</v>
      </c>
      <c r="CC11" s="68">
        <v>334.8</v>
      </c>
      <c r="CD11" s="68">
        <v>50.2</v>
      </c>
      <c r="CE11" s="68">
        <v>8.6999999999999993</v>
      </c>
      <c r="CF11" s="68">
        <v>64.099999999999994</v>
      </c>
      <c r="CG11" s="68">
        <v>137.9</v>
      </c>
      <c r="CH11" s="68">
        <v>25.2</v>
      </c>
      <c r="CI11" s="68">
        <v>36.4</v>
      </c>
      <c r="CJ11" s="68">
        <v>7.6</v>
      </c>
      <c r="CK11" s="68">
        <v>181</v>
      </c>
      <c r="CL11" s="15">
        <v>7.0999999999998646</v>
      </c>
      <c r="CM11" s="15">
        <v>13.499999999999977</v>
      </c>
      <c r="CN11" s="15">
        <v>5.5000000000000098</v>
      </c>
      <c r="CO11" s="15">
        <v>33.499999999999993</v>
      </c>
      <c r="CP11" s="15">
        <v>8.4000000000000217</v>
      </c>
    </row>
    <row r="12" spans="1:94" x14ac:dyDescent="0.25">
      <c r="A12" s="1" t="s">
        <v>33</v>
      </c>
      <c r="B12" s="68">
        <v>3545.1</v>
      </c>
      <c r="C12" s="68">
        <v>698.1</v>
      </c>
      <c r="D12" s="68">
        <v>0.8</v>
      </c>
      <c r="E12" s="68">
        <v>482.1</v>
      </c>
      <c r="F12" s="68">
        <v>1.5</v>
      </c>
      <c r="G12" s="68">
        <v>2.2999999999999998</v>
      </c>
      <c r="H12" s="68">
        <v>2.1</v>
      </c>
      <c r="I12" s="68">
        <v>122.4</v>
      </c>
      <c r="J12" s="68">
        <v>2.2000000000000002</v>
      </c>
      <c r="K12" s="68">
        <v>0.9</v>
      </c>
      <c r="L12" s="86">
        <v>0</v>
      </c>
      <c r="M12" s="68">
        <v>1.5</v>
      </c>
      <c r="N12" s="68">
        <v>1</v>
      </c>
      <c r="O12" s="68">
        <v>61.8</v>
      </c>
      <c r="P12" s="68">
        <v>3.1</v>
      </c>
      <c r="Q12" s="68">
        <v>1.3</v>
      </c>
      <c r="R12" s="68">
        <v>2.1</v>
      </c>
      <c r="S12" s="68">
        <v>4.3</v>
      </c>
      <c r="T12" s="68">
        <v>81.3</v>
      </c>
      <c r="U12" s="68">
        <v>68.7</v>
      </c>
      <c r="V12" s="68">
        <v>12.5</v>
      </c>
      <c r="W12" s="68">
        <v>429.5</v>
      </c>
      <c r="X12" s="68">
        <v>36</v>
      </c>
      <c r="Y12" s="68">
        <v>2.5</v>
      </c>
      <c r="Z12" s="68">
        <v>11.3</v>
      </c>
      <c r="AA12" s="68">
        <v>8.8000000000000007</v>
      </c>
      <c r="AB12" s="68">
        <v>24.2</v>
      </c>
      <c r="AC12" s="68">
        <v>2.2000000000000002</v>
      </c>
      <c r="AD12" s="68">
        <v>3.6</v>
      </c>
      <c r="AE12" s="68">
        <v>29.5</v>
      </c>
      <c r="AF12" s="68">
        <v>2.2999999999999998</v>
      </c>
      <c r="AG12" s="68">
        <v>5.7</v>
      </c>
      <c r="AH12" s="68">
        <v>2.9</v>
      </c>
      <c r="AI12" s="68">
        <v>33.200000000000003</v>
      </c>
      <c r="AJ12" s="68">
        <v>25.2</v>
      </c>
      <c r="AK12" s="68">
        <v>162</v>
      </c>
      <c r="AL12" s="68">
        <v>5.4</v>
      </c>
      <c r="AM12" s="68">
        <v>10.1</v>
      </c>
      <c r="AN12" s="68">
        <v>9.1999999999999993</v>
      </c>
      <c r="AO12" s="68">
        <v>42.5</v>
      </c>
      <c r="AP12" s="68">
        <v>241.8</v>
      </c>
      <c r="AQ12" s="68">
        <v>125.7</v>
      </c>
      <c r="AR12" s="68">
        <v>0.8</v>
      </c>
      <c r="AS12" s="68">
        <v>50.8</v>
      </c>
      <c r="AT12" s="68">
        <v>29</v>
      </c>
      <c r="AU12" s="68">
        <v>2</v>
      </c>
      <c r="AV12" s="68">
        <v>0.7</v>
      </c>
      <c r="AW12" s="68">
        <v>0.8</v>
      </c>
      <c r="AX12" s="68">
        <v>1</v>
      </c>
      <c r="AY12" s="68">
        <v>0.5</v>
      </c>
      <c r="AZ12" s="68">
        <v>8.5</v>
      </c>
      <c r="BA12" s="68">
        <v>4.8</v>
      </c>
      <c r="BB12" s="68">
        <v>9.6999999999999993</v>
      </c>
      <c r="BC12" s="68">
        <v>1.7</v>
      </c>
      <c r="BD12" s="68">
        <v>107</v>
      </c>
      <c r="BE12" s="68">
        <v>8.8000000000000007</v>
      </c>
      <c r="BF12" s="68">
        <v>0.6</v>
      </c>
      <c r="BG12" s="68">
        <v>0.7</v>
      </c>
      <c r="BH12" s="86">
        <v>0</v>
      </c>
      <c r="BI12" s="68">
        <v>3.3</v>
      </c>
      <c r="BJ12" s="68">
        <v>2.6</v>
      </c>
      <c r="BK12" s="68">
        <v>3.7</v>
      </c>
      <c r="BL12" s="68">
        <v>4.5999999999999996</v>
      </c>
      <c r="BM12" s="86">
        <v>0</v>
      </c>
      <c r="BN12" s="68">
        <v>45.4</v>
      </c>
      <c r="BO12" s="68">
        <v>2.9</v>
      </c>
      <c r="BP12" s="68">
        <v>1.5</v>
      </c>
      <c r="BQ12" s="68">
        <v>415.3</v>
      </c>
      <c r="BR12" s="68">
        <v>58</v>
      </c>
      <c r="BS12" s="68">
        <v>357.3</v>
      </c>
      <c r="BT12" s="68">
        <v>1572.3</v>
      </c>
      <c r="BU12" s="68">
        <v>35.5</v>
      </c>
      <c r="BV12" s="68">
        <v>38.799999999999997</v>
      </c>
      <c r="BW12" s="68">
        <v>22.1</v>
      </c>
      <c r="BX12" s="68">
        <v>8.5</v>
      </c>
      <c r="BY12" s="68">
        <v>313.5</v>
      </c>
      <c r="BZ12" s="68">
        <v>267.7</v>
      </c>
      <c r="CA12" s="68">
        <v>42.4</v>
      </c>
      <c r="CB12" s="68">
        <v>8.8000000000000007</v>
      </c>
      <c r="CC12" s="68">
        <v>320</v>
      </c>
      <c r="CD12" s="68">
        <v>52.3</v>
      </c>
      <c r="CE12" s="68">
        <v>8.9</v>
      </c>
      <c r="CF12" s="68">
        <v>64.3</v>
      </c>
      <c r="CG12" s="68">
        <v>132.1</v>
      </c>
      <c r="CH12" s="68">
        <v>26</v>
      </c>
      <c r="CI12" s="68">
        <v>36.9</v>
      </c>
      <c r="CJ12" s="68">
        <v>7.9</v>
      </c>
      <c r="CK12" s="68">
        <v>179.4</v>
      </c>
      <c r="CL12" s="15">
        <v>7.1999999999997719</v>
      </c>
      <c r="CM12" s="15">
        <v>12.899999999999995</v>
      </c>
      <c r="CN12" s="15">
        <v>5.800000000000022</v>
      </c>
      <c r="CO12" s="15">
        <v>32.899999999999991</v>
      </c>
      <c r="CP12" s="15">
        <v>8.7000000000000437</v>
      </c>
    </row>
    <row r="13" spans="1:94" x14ac:dyDescent="0.25">
      <c r="A13" s="1" t="s">
        <v>34</v>
      </c>
      <c r="B13" s="68">
        <v>3610.4</v>
      </c>
      <c r="C13" s="68">
        <v>769.4</v>
      </c>
      <c r="D13" s="68">
        <v>1</v>
      </c>
      <c r="E13" s="68">
        <v>535.20000000000005</v>
      </c>
      <c r="F13" s="68">
        <v>1.6</v>
      </c>
      <c r="G13" s="68">
        <v>2.4</v>
      </c>
      <c r="H13" s="68">
        <v>1.9</v>
      </c>
      <c r="I13" s="68">
        <v>128.30000000000001</v>
      </c>
      <c r="J13" s="68">
        <v>2.5</v>
      </c>
      <c r="K13" s="68">
        <v>1</v>
      </c>
      <c r="L13" s="86">
        <v>0</v>
      </c>
      <c r="M13" s="68">
        <v>1.6</v>
      </c>
      <c r="N13" s="68">
        <v>1.1000000000000001</v>
      </c>
      <c r="O13" s="68">
        <v>72</v>
      </c>
      <c r="P13" s="68">
        <v>3.1</v>
      </c>
      <c r="Q13" s="68">
        <v>1.5</v>
      </c>
      <c r="R13" s="68">
        <v>2.2000000000000002</v>
      </c>
      <c r="S13" s="68">
        <v>4.5</v>
      </c>
      <c r="T13" s="68">
        <v>80.5</v>
      </c>
      <c r="U13" s="68">
        <v>67.7</v>
      </c>
      <c r="V13" s="68">
        <v>12.8</v>
      </c>
      <c r="W13" s="68">
        <v>425.6</v>
      </c>
      <c r="X13" s="68">
        <v>34.5</v>
      </c>
      <c r="Y13" s="68">
        <v>2.4</v>
      </c>
      <c r="Z13" s="68">
        <v>13.4</v>
      </c>
      <c r="AA13" s="68">
        <v>8.6</v>
      </c>
      <c r="AB13" s="68">
        <v>24.1</v>
      </c>
      <c r="AC13" s="68">
        <v>2.2999999999999998</v>
      </c>
      <c r="AD13" s="68">
        <v>3.6</v>
      </c>
      <c r="AE13" s="68">
        <v>28</v>
      </c>
      <c r="AF13" s="68">
        <v>2.5</v>
      </c>
      <c r="AG13" s="68">
        <v>5.7</v>
      </c>
      <c r="AH13" s="68">
        <v>2.9</v>
      </c>
      <c r="AI13" s="68">
        <v>32.9</v>
      </c>
      <c r="AJ13" s="68">
        <v>26.7</v>
      </c>
      <c r="AK13" s="68">
        <v>164.3</v>
      </c>
      <c r="AL13" s="68">
        <v>5.4</v>
      </c>
      <c r="AM13" s="68">
        <v>10.1</v>
      </c>
      <c r="AN13" s="68">
        <v>9.1999999999999993</v>
      </c>
      <c r="AO13" s="68">
        <v>36.299999999999997</v>
      </c>
      <c r="AP13" s="68">
        <v>243.5</v>
      </c>
      <c r="AQ13" s="68">
        <v>126.9</v>
      </c>
      <c r="AR13" s="68">
        <v>0.8</v>
      </c>
      <c r="AS13" s="68">
        <v>52.1</v>
      </c>
      <c r="AT13" s="68">
        <v>27.2</v>
      </c>
      <c r="AU13" s="68">
        <v>2.2999999999999998</v>
      </c>
      <c r="AV13" s="68">
        <v>0.8</v>
      </c>
      <c r="AW13" s="68">
        <v>0.9</v>
      </c>
      <c r="AX13" s="68">
        <v>1.1000000000000001</v>
      </c>
      <c r="AY13" s="68">
        <v>0.6</v>
      </c>
      <c r="AZ13" s="68">
        <v>9</v>
      </c>
      <c r="BA13" s="68">
        <v>5.2</v>
      </c>
      <c r="BB13" s="68">
        <v>9.3000000000000007</v>
      </c>
      <c r="BC13" s="68">
        <v>1.7</v>
      </c>
      <c r="BD13" s="68">
        <v>112.5</v>
      </c>
      <c r="BE13" s="68">
        <v>9.1</v>
      </c>
      <c r="BF13" s="68">
        <v>0.6</v>
      </c>
      <c r="BG13" s="68">
        <v>0.8</v>
      </c>
      <c r="BH13" s="86">
        <v>0</v>
      </c>
      <c r="BI13" s="68">
        <v>3.4</v>
      </c>
      <c r="BJ13" s="68">
        <v>2.7</v>
      </c>
      <c r="BK13" s="68">
        <v>3.9</v>
      </c>
      <c r="BL13" s="68">
        <v>5.5</v>
      </c>
      <c r="BM13" s="86">
        <v>0</v>
      </c>
      <c r="BN13" s="68">
        <v>46.8</v>
      </c>
      <c r="BO13" s="68">
        <v>3</v>
      </c>
      <c r="BP13" s="68">
        <v>1.6</v>
      </c>
      <c r="BQ13" s="68">
        <v>428.8</v>
      </c>
      <c r="BR13" s="68">
        <v>60.7</v>
      </c>
      <c r="BS13" s="68">
        <v>368.1</v>
      </c>
      <c r="BT13" s="68">
        <v>1550.3</v>
      </c>
      <c r="BU13" s="68">
        <v>34.9</v>
      </c>
      <c r="BV13" s="68">
        <v>38.700000000000003</v>
      </c>
      <c r="BW13" s="68">
        <v>22.4</v>
      </c>
      <c r="BX13" s="68">
        <v>8.5</v>
      </c>
      <c r="BY13" s="68">
        <v>313.60000000000002</v>
      </c>
      <c r="BZ13" s="68">
        <v>262.3</v>
      </c>
      <c r="CA13" s="68">
        <v>39.9</v>
      </c>
      <c r="CB13" s="68">
        <v>8.8000000000000007</v>
      </c>
      <c r="CC13" s="68">
        <v>314.10000000000002</v>
      </c>
      <c r="CD13" s="68">
        <v>52.9</v>
      </c>
      <c r="CE13" s="68">
        <v>9</v>
      </c>
      <c r="CF13" s="68">
        <v>62.4</v>
      </c>
      <c r="CG13" s="68">
        <v>127.6</v>
      </c>
      <c r="CH13" s="68">
        <v>26.5</v>
      </c>
      <c r="CI13" s="68">
        <v>36.200000000000003</v>
      </c>
      <c r="CJ13" s="68">
        <v>7.3</v>
      </c>
      <c r="CK13" s="68">
        <v>177.7</v>
      </c>
      <c r="CL13" s="15">
        <v>7.4999999999997273</v>
      </c>
      <c r="CM13" s="15">
        <v>12.699999999999985</v>
      </c>
      <c r="CN13" s="15">
        <v>5.5999999999999979</v>
      </c>
      <c r="CO13" s="15">
        <v>35.1</v>
      </c>
      <c r="CP13" s="15">
        <v>9.4999999999999112</v>
      </c>
    </row>
    <row r="14" spans="1:94" x14ac:dyDescent="0.25">
      <c r="A14" s="1" t="s">
        <v>35</v>
      </c>
      <c r="B14" s="68">
        <v>3618.6</v>
      </c>
      <c r="C14" s="68">
        <v>818.3</v>
      </c>
      <c r="D14" s="68">
        <v>1.2</v>
      </c>
      <c r="E14" s="68">
        <v>582.20000000000005</v>
      </c>
      <c r="F14" s="68">
        <v>1.7</v>
      </c>
      <c r="G14" s="68">
        <v>2.6</v>
      </c>
      <c r="H14" s="68">
        <v>1.8</v>
      </c>
      <c r="I14" s="68">
        <v>129.19999999999999</v>
      </c>
      <c r="J14" s="68">
        <v>2.8</v>
      </c>
      <c r="K14" s="68">
        <v>1</v>
      </c>
      <c r="L14" s="86">
        <v>0</v>
      </c>
      <c r="M14" s="68">
        <v>1.7</v>
      </c>
      <c r="N14" s="68">
        <v>1.2</v>
      </c>
      <c r="O14" s="68">
        <v>70.8</v>
      </c>
      <c r="P14" s="68">
        <v>3.1</v>
      </c>
      <c r="Q14" s="68">
        <v>1.7</v>
      </c>
      <c r="R14" s="68">
        <v>2.6</v>
      </c>
      <c r="S14" s="68">
        <v>4.7</v>
      </c>
      <c r="T14" s="68">
        <v>81.7</v>
      </c>
      <c r="U14" s="68">
        <v>69.2</v>
      </c>
      <c r="V14" s="68">
        <v>12.5</v>
      </c>
      <c r="W14" s="68">
        <v>401.4</v>
      </c>
      <c r="X14" s="68">
        <v>28.4</v>
      </c>
      <c r="Y14" s="68">
        <v>2.5</v>
      </c>
      <c r="Z14" s="68">
        <v>14.4</v>
      </c>
      <c r="AA14" s="68">
        <v>8.4</v>
      </c>
      <c r="AB14" s="68">
        <v>24.8</v>
      </c>
      <c r="AC14" s="68">
        <v>2.5</v>
      </c>
      <c r="AD14" s="68">
        <v>3.7</v>
      </c>
      <c r="AE14" s="68">
        <v>27.1</v>
      </c>
      <c r="AF14" s="68">
        <v>2.5</v>
      </c>
      <c r="AG14" s="68">
        <v>6.1</v>
      </c>
      <c r="AH14" s="68">
        <v>3</v>
      </c>
      <c r="AI14" s="68">
        <v>33.1</v>
      </c>
      <c r="AJ14" s="68">
        <v>26.4</v>
      </c>
      <c r="AK14" s="68">
        <v>151.9</v>
      </c>
      <c r="AL14" s="68">
        <v>5.5</v>
      </c>
      <c r="AM14" s="68">
        <v>10.199999999999999</v>
      </c>
      <c r="AN14" s="68">
        <v>9.1</v>
      </c>
      <c r="AO14" s="68">
        <v>29.1</v>
      </c>
      <c r="AP14" s="68">
        <v>244.8</v>
      </c>
      <c r="AQ14" s="68">
        <v>130.5</v>
      </c>
      <c r="AR14" s="68">
        <v>0.9</v>
      </c>
      <c r="AS14" s="68">
        <v>49.5</v>
      </c>
      <c r="AT14" s="68">
        <v>26.7</v>
      </c>
      <c r="AU14" s="68">
        <v>2.6</v>
      </c>
      <c r="AV14" s="68">
        <v>0.8</v>
      </c>
      <c r="AW14" s="68">
        <v>0.9</v>
      </c>
      <c r="AX14" s="68">
        <v>1.1000000000000001</v>
      </c>
      <c r="AY14" s="68">
        <v>0.7</v>
      </c>
      <c r="AZ14" s="68">
        <v>9.6</v>
      </c>
      <c r="BA14" s="68">
        <v>5.4</v>
      </c>
      <c r="BB14" s="68">
        <v>8.8000000000000007</v>
      </c>
      <c r="BC14" s="68">
        <v>1.8</v>
      </c>
      <c r="BD14" s="68">
        <v>116.4</v>
      </c>
      <c r="BE14" s="68">
        <v>9.4</v>
      </c>
      <c r="BF14" s="68">
        <v>0.7</v>
      </c>
      <c r="BG14" s="68">
        <v>0.9</v>
      </c>
      <c r="BH14" s="86">
        <v>0</v>
      </c>
      <c r="BI14" s="68">
        <v>3.5</v>
      </c>
      <c r="BJ14" s="68">
        <v>2.8</v>
      </c>
      <c r="BK14" s="68">
        <v>4</v>
      </c>
      <c r="BL14" s="68">
        <v>5.9</v>
      </c>
      <c r="BM14" s="86">
        <v>0</v>
      </c>
      <c r="BN14" s="68">
        <v>48.5</v>
      </c>
      <c r="BO14" s="68">
        <v>3.1</v>
      </c>
      <c r="BP14" s="68">
        <v>1.7</v>
      </c>
      <c r="BQ14" s="68">
        <v>440.9</v>
      </c>
      <c r="BR14" s="68">
        <v>62.4</v>
      </c>
      <c r="BS14" s="68">
        <v>378.5</v>
      </c>
      <c r="BT14" s="68">
        <v>1515.1</v>
      </c>
      <c r="BU14" s="68">
        <v>34.4</v>
      </c>
      <c r="BV14" s="68">
        <v>38.5</v>
      </c>
      <c r="BW14" s="68">
        <v>18.100000000000001</v>
      </c>
      <c r="BX14" s="68">
        <v>8.6</v>
      </c>
      <c r="BY14" s="68">
        <v>311.10000000000002</v>
      </c>
      <c r="BZ14" s="68">
        <v>257.89999999999998</v>
      </c>
      <c r="CA14" s="68">
        <v>37.200000000000003</v>
      </c>
      <c r="CB14" s="68">
        <v>8.6999999999999993</v>
      </c>
      <c r="CC14" s="68">
        <v>302.2</v>
      </c>
      <c r="CD14" s="68">
        <v>53.6</v>
      </c>
      <c r="CE14" s="68">
        <v>9.1999999999999993</v>
      </c>
      <c r="CF14" s="68">
        <v>59.8</v>
      </c>
      <c r="CG14" s="68">
        <v>123.6</v>
      </c>
      <c r="CH14" s="68">
        <v>26.9</v>
      </c>
      <c r="CI14" s="68">
        <v>35.5</v>
      </c>
      <c r="CJ14" s="68">
        <v>7.1</v>
      </c>
      <c r="CK14" s="68">
        <v>175.2</v>
      </c>
      <c r="CL14" s="15">
        <v>7.4999999999999556</v>
      </c>
      <c r="CM14" s="15">
        <v>12.699999999999994</v>
      </c>
      <c r="CN14" s="15">
        <v>5.5000000000000169</v>
      </c>
      <c r="CO14" s="15">
        <v>35.900000000000013</v>
      </c>
      <c r="CP14" s="15">
        <v>9.9999999999997957</v>
      </c>
    </row>
    <row r="15" spans="1:94" x14ac:dyDescent="0.25">
      <c r="A15" s="1" t="s">
        <v>36</v>
      </c>
      <c r="B15" s="68">
        <v>3596.7</v>
      </c>
      <c r="C15" s="68">
        <v>818.2</v>
      </c>
      <c r="D15" s="68">
        <v>1.4</v>
      </c>
      <c r="E15" s="68">
        <v>583.20000000000005</v>
      </c>
      <c r="F15" s="68">
        <v>1.8</v>
      </c>
      <c r="G15" s="68">
        <v>3.1</v>
      </c>
      <c r="H15" s="68">
        <v>1.7</v>
      </c>
      <c r="I15" s="68">
        <v>128.5</v>
      </c>
      <c r="J15" s="68">
        <v>3.1</v>
      </c>
      <c r="K15" s="68">
        <v>1.1000000000000001</v>
      </c>
      <c r="L15" s="86">
        <v>0</v>
      </c>
      <c r="M15" s="68">
        <v>1.7</v>
      </c>
      <c r="N15" s="68">
        <v>1.3</v>
      </c>
      <c r="O15" s="68">
        <v>68.099999999999994</v>
      </c>
      <c r="P15" s="68">
        <v>2.8</v>
      </c>
      <c r="Q15" s="68">
        <v>2</v>
      </c>
      <c r="R15" s="68">
        <v>3.2</v>
      </c>
      <c r="S15" s="68">
        <v>5</v>
      </c>
      <c r="T15" s="68">
        <v>83.4</v>
      </c>
      <c r="U15" s="68">
        <v>70.7</v>
      </c>
      <c r="V15" s="68">
        <v>12.7</v>
      </c>
      <c r="W15" s="68">
        <v>385.7</v>
      </c>
      <c r="X15" s="68">
        <v>28.2</v>
      </c>
      <c r="Y15" s="68">
        <v>2.4</v>
      </c>
      <c r="Z15" s="68">
        <v>14.3</v>
      </c>
      <c r="AA15" s="68">
        <v>8.3000000000000007</v>
      </c>
      <c r="AB15" s="68">
        <v>25.2</v>
      </c>
      <c r="AC15" s="68">
        <v>2.7</v>
      </c>
      <c r="AD15" s="68">
        <v>3.8</v>
      </c>
      <c r="AE15" s="68">
        <v>26.1</v>
      </c>
      <c r="AF15" s="68">
        <v>2.5</v>
      </c>
      <c r="AG15" s="68">
        <v>6.7</v>
      </c>
      <c r="AH15" s="68">
        <v>3</v>
      </c>
      <c r="AI15" s="68">
        <v>32.9</v>
      </c>
      <c r="AJ15" s="68">
        <v>26.2</v>
      </c>
      <c r="AK15" s="68">
        <v>142.19999999999999</v>
      </c>
      <c r="AL15" s="68">
        <v>5.8</v>
      </c>
      <c r="AM15" s="68">
        <v>10.199999999999999</v>
      </c>
      <c r="AN15" s="68">
        <v>8.9</v>
      </c>
      <c r="AO15" s="68">
        <v>24.3</v>
      </c>
      <c r="AP15" s="68">
        <v>251.4</v>
      </c>
      <c r="AQ15" s="68">
        <v>134.30000000000001</v>
      </c>
      <c r="AR15" s="68">
        <v>0.9</v>
      </c>
      <c r="AS15" s="68">
        <v>49.7</v>
      </c>
      <c r="AT15" s="68">
        <v>27.1</v>
      </c>
      <c r="AU15" s="68">
        <v>2.9</v>
      </c>
      <c r="AV15" s="68">
        <v>0.8</v>
      </c>
      <c r="AW15" s="68">
        <v>0.8</v>
      </c>
      <c r="AX15" s="68">
        <v>1.1000000000000001</v>
      </c>
      <c r="AY15" s="68">
        <v>0.9</v>
      </c>
      <c r="AZ15" s="68">
        <v>10.3</v>
      </c>
      <c r="BA15" s="68">
        <v>5.9</v>
      </c>
      <c r="BB15" s="68">
        <v>9</v>
      </c>
      <c r="BC15" s="68">
        <v>1.7</v>
      </c>
      <c r="BD15" s="68">
        <v>122</v>
      </c>
      <c r="BE15" s="68">
        <v>9.8000000000000007</v>
      </c>
      <c r="BF15" s="68">
        <v>0.7</v>
      </c>
      <c r="BG15" s="68">
        <v>1</v>
      </c>
      <c r="BH15" s="86">
        <v>0</v>
      </c>
      <c r="BI15" s="68">
        <v>3.7</v>
      </c>
      <c r="BJ15" s="68">
        <v>2.9</v>
      </c>
      <c r="BK15" s="68">
        <v>4.0999999999999996</v>
      </c>
      <c r="BL15" s="68">
        <v>6.6</v>
      </c>
      <c r="BM15" s="86">
        <v>0</v>
      </c>
      <c r="BN15" s="68">
        <v>49.9</v>
      </c>
      <c r="BO15" s="68">
        <v>2.9</v>
      </c>
      <c r="BP15" s="68">
        <v>1.8</v>
      </c>
      <c r="BQ15" s="68">
        <v>448.7</v>
      </c>
      <c r="BR15" s="68">
        <v>64.099999999999994</v>
      </c>
      <c r="BS15" s="68">
        <v>384.6</v>
      </c>
      <c r="BT15" s="68">
        <v>1487.3</v>
      </c>
      <c r="BU15" s="68">
        <v>34.1</v>
      </c>
      <c r="BV15" s="68">
        <v>38.4</v>
      </c>
      <c r="BW15" s="68">
        <v>19.2</v>
      </c>
      <c r="BX15" s="68">
        <v>8.4</v>
      </c>
      <c r="BY15" s="68">
        <v>309</v>
      </c>
      <c r="BZ15" s="68">
        <v>258.7</v>
      </c>
      <c r="CA15" s="68">
        <v>37</v>
      </c>
      <c r="CB15" s="68">
        <v>8.3000000000000007</v>
      </c>
      <c r="CC15" s="68">
        <v>285</v>
      </c>
      <c r="CD15" s="68">
        <v>50.5</v>
      </c>
      <c r="CE15" s="68">
        <v>9.3000000000000007</v>
      </c>
      <c r="CF15" s="68">
        <v>56.7</v>
      </c>
      <c r="CG15" s="68">
        <v>119.7</v>
      </c>
      <c r="CH15" s="68">
        <v>27.6</v>
      </c>
      <c r="CI15" s="68">
        <v>35.799999999999997</v>
      </c>
      <c r="CJ15" s="68">
        <v>7.8</v>
      </c>
      <c r="CK15" s="68">
        <v>174.2</v>
      </c>
      <c r="CL15" s="15">
        <v>7.6000000000000449</v>
      </c>
      <c r="CM15" s="15">
        <v>11.999999999999984</v>
      </c>
      <c r="CN15" s="15">
        <v>6.0000000000000009</v>
      </c>
      <c r="CO15" s="15">
        <v>38.599999999999994</v>
      </c>
      <c r="CP15" s="15">
        <v>10.200000000000024</v>
      </c>
    </row>
    <row r="16" spans="1:94" x14ac:dyDescent="0.25">
      <c r="A16" s="1" t="s">
        <v>37</v>
      </c>
      <c r="B16" s="68">
        <v>3558.7</v>
      </c>
      <c r="C16" s="68">
        <v>801.1</v>
      </c>
      <c r="D16" s="68">
        <v>1.5</v>
      </c>
      <c r="E16" s="68">
        <v>568.29999999999995</v>
      </c>
      <c r="F16" s="68">
        <v>1.9</v>
      </c>
      <c r="G16" s="68">
        <v>3.6</v>
      </c>
      <c r="H16" s="68">
        <v>1.6</v>
      </c>
      <c r="I16" s="68">
        <v>126.6</v>
      </c>
      <c r="J16" s="68">
        <v>3.2</v>
      </c>
      <c r="K16" s="68">
        <v>1.2</v>
      </c>
      <c r="L16" s="86">
        <v>0</v>
      </c>
      <c r="M16" s="68">
        <v>1.9</v>
      </c>
      <c r="N16" s="68">
        <v>1.4</v>
      </c>
      <c r="O16" s="68">
        <v>66.3</v>
      </c>
      <c r="P16" s="68">
        <v>2.8</v>
      </c>
      <c r="Q16" s="68">
        <v>2.2999999999999998</v>
      </c>
      <c r="R16" s="68">
        <v>3.1</v>
      </c>
      <c r="S16" s="68">
        <v>5.3</v>
      </c>
      <c r="T16" s="68">
        <v>84</v>
      </c>
      <c r="U16" s="68">
        <v>71.5</v>
      </c>
      <c r="V16" s="68">
        <v>12.5</v>
      </c>
      <c r="W16" s="68">
        <v>369.1</v>
      </c>
      <c r="X16" s="68">
        <v>26.8</v>
      </c>
      <c r="Y16" s="68">
        <v>2.5</v>
      </c>
      <c r="Z16" s="68">
        <v>13.8</v>
      </c>
      <c r="AA16" s="68">
        <v>8</v>
      </c>
      <c r="AB16" s="68">
        <v>25.8</v>
      </c>
      <c r="AC16" s="68">
        <v>2.8</v>
      </c>
      <c r="AD16" s="68">
        <v>3.9</v>
      </c>
      <c r="AE16" s="68">
        <v>27</v>
      </c>
      <c r="AF16" s="68">
        <v>2.6</v>
      </c>
      <c r="AG16" s="68">
        <v>6.1</v>
      </c>
      <c r="AH16" s="68">
        <v>3.1</v>
      </c>
      <c r="AI16" s="68">
        <v>33</v>
      </c>
      <c r="AJ16" s="68">
        <v>26.5</v>
      </c>
      <c r="AK16" s="68">
        <v>133.5</v>
      </c>
      <c r="AL16" s="68">
        <v>6</v>
      </c>
      <c r="AM16" s="68">
        <v>10.199999999999999</v>
      </c>
      <c r="AN16" s="68">
        <v>8.8000000000000007</v>
      </c>
      <c r="AO16" s="68">
        <v>16.399999999999999</v>
      </c>
      <c r="AP16" s="68">
        <v>246.6</v>
      </c>
      <c r="AQ16" s="68">
        <v>129.1</v>
      </c>
      <c r="AR16" s="68">
        <v>0.9</v>
      </c>
      <c r="AS16" s="68">
        <v>47.7</v>
      </c>
      <c r="AT16" s="68">
        <v>28.3</v>
      </c>
      <c r="AU16" s="68">
        <v>3</v>
      </c>
      <c r="AV16" s="68">
        <v>0.9</v>
      </c>
      <c r="AW16" s="68">
        <v>0.8</v>
      </c>
      <c r="AX16" s="68">
        <v>1.1000000000000001</v>
      </c>
      <c r="AY16" s="68">
        <v>1</v>
      </c>
      <c r="AZ16" s="68">
        <v>11.1</v>
      </c>
      <c r="BA16" s="68">
        <v>6.2</v>
      </c>
      <c r="BB16" s="68">
        <v>8.6999999999999993</v>
      </c>
      <c r="BC16" s="68">
        <v>1.6</v>
      </c>
      <c r="BD16" s="68">
        <v>129.1</v>
      </c>
      <c r="BE16" s="68">
        <v>10.3</v>
      </c>
      <c r="BF16" s="68">
        <v>0.8</v>
      </c>
      <c r="BG16" s="68">
        <v>1.1000000000000001</v>
      </c>
      <c r="BH16" s="86">
        <v>0</v>
      </c>
      <c r="BI16" s="68">
        <v>3.8</v>
      </c>
      <c r="BJ16" s="68">
        <v>3</v>
      </c>
      <c r="BK16" s="68">
        <v>4.0999999999999996</v>
      </c>
      <c r="BL16" s="68">
        <v>7.1</v>
      </c>
      <c r="BM16" s="86">
        <v>0</v>
      </c>
      <c r="BN16" s="68">
        <v>51.7</v>
      </c>
      <c r="BO16" s="68">
        <v>2.8</v>
      </c>
      <c r="BP16" s="68">
        <v>1.9</v>
      </c>
      <c r="BQ16" s="68">
        <v>455.8</v>
      </c>
      <c r="BR16" s="68">
        <v>66.5</v>
      </c>
      <c r="BS16" s="68">
        <v>389.3</v>
      </c>
      <c r="BT16" s="68">
        <v>1473</v>
      </c>
      <c r="BU16" s="68">
        <v>33.200000000000003</v>
      </c>
      <c r="BV16" s="68">
        <v>38.6</v>
      </c>
      <c r="BW16" s="68">
        <v>19.899999999999999</v>
      </c>
      <c r="BX16" s="68">
        <v>8.3000000000000007</v>
      </c>
      <c r="BY16" s="68">
        <v>307.3</v>
      </c>
      <c r="BZ16" s="68">
        <v>257.60000000000002</v>
      </c>
      <c r="CA16" s="68">
        <v>37</v>
      </c>
      <c r="CB16" s="68">
        <v>8.1999999999999993</v>
      </c>
      <c r="CC16" s="68">
        <v>275.8</v>
      </c>
      <c r="CD16" s="68">
        <v>49.7</v>
      </c>
      <c r="CE16" s="68">
        <v>9.4</v>
      </c>
      <c r="CF16" s="68">
        <v>55.9</v>
      </c>
      <c r="CG16" s="68">
        <v>120.2</v>
      </c>
      <c r="CH16" s="68">
        <v>28.2</v>
      </c>
      <c r="CI16" s="68">
        <v>35</v>
      </c>
      <c r="CJ16" s="68">
        <v>8.3000000000000007</v>
      </c>
      <c r="CK16" s="68">
        <v>172.9</v>
      </c>
      <c r="CL16" s="15">
        <v>7.4999999999995897</v>
      </c>
      <c r="CM16" s="15">
        <v>12.300000000000052</v>
      </c>
      <c r="CN16" s="15">
        <v>6.1999999999999904</v>
      </c>
      <c r="CO16" s="15">
        <v>42.5</v>
      </c>
      <c r="CP16" s="15">
        <v>10.100000000000179</v>
      </c>
    </row>
    <row r="17" spans="1:94" x14ac:dyDescent="0.25">
      <c r="A17" s="1" t="s">
        <v>38</v>
      </c>
      <c r="B17" s="68">
        <v>3612.9</v>
      </c>
      <c r="C17" s="68">
        <v>830</v>
      </c>
      <c r="D17" s="68">
        <v>1.4</v>
      </c>
      <c r="E17" s="68">
        <v>602</v>
      </c>
      <c r="F17" s="68">
        <v>2</v>
      </c>
      <c r="G17" s="68">
        <v>4</v>
      </c>
      <c r="H17" s="68">
        <v>1.5</v>
      </c>
      <c r="I17" s="68">
        <v>125.1</v>
      </c>
      <c r="J17" s="68">
        <v>3.2</v>
      </c>
      <c r="K17" s="68">
        <v>1.2</v>
      </c>
      <c r="L17" s="86">
        <v>0</v>
      </c>
      <c r="M17" s="68">
        <v>2</v>
      </c>
      <c r="N17" s="68">
        <v>1.5</v>
      </c>
      <c r="O17" s="68">
        <v>61.5</v>
      </c>
      <c r="P17" s="68">
        <v>2.9</v>
      </c>
      <c r="Q17" s="68">
        <v>2.5</v>
      </c>
      <c r="R17" s="68">
        <v>3</v>
      </c>
      <c r="S17" s="68">
        <v>5.6</v>
      </c>
      <c r="T17" s="68">
        <v>85.4</v>
      </c>
      <c r="U17" s="68">
        <v>72.3</v>
      </c>
      <c r="V17" s="68">
        <v>13.1</v>
      </c>
      <c r="W17" s="68">
        <v>361.8</v>
      </c>
      <c r="X17" s="68">
        <v>22.4</v>
      </c>
      <c r="Y17" s="68">
        <v>2.8</v>
      </c>
      <c r="Z17" s="68">
        <v>15.3</v>
      </c>
      <c r="AA17" s="68">
        <v>8.5</v>
      </c>
      <c r="AB17" s="68">
        <v>26.7</v>
      </c>
      <c r="AC17" s="68">
        <v>2.9</v>
      </c>
      <c r="AD17" s="68">
        <v>3.9</v>
      </c>
      <c r="AE17" s="68">
        <v>27.3</v>
      </c>
      <c r="AF17" s="68">
        <v>2.7</v>
      </c>
      <c r="AG17" s="68">
        <v>5.7</v>
      </c>
      <c r="AH17" s="68">
        <v>3.1</v>
      </c>
      <c r="AI17" s="68">
        <v>33.4</v>
      </c>
      <c r="AJ17" s="68">
        <v>26.5</v>
      </c>
      <c r="AK17" s="68">
        <v>128.69999999999999</v>
      </c>
      <c r="AL17" s="68">
        <v>6.3</v>
      </c>
      <c r="AM17" s="68">
        <v>10.3</v>
      </c>
      <c r="AN17" s="68">
        <v>8.6999999999999993</v>
      </c>
      <c r="AO17" s="68">
        <v>14.1</v>
      </c>
      <c r="AP17" s="68">
        <v>254.3</v>
      </c>
      <c r="AQ17" s="68">
        <v>135.19999999999999</v>
      </c>
      <c r="AR17" s="68">
        <v>0.9</v>
      </c>
      <c r="AS17" s="68">
        <v>45.9</v>
      </c>
      <c r="AT17" s="68">
        <v>30.1</v>
      </c>
      <c r="AU17" s="68">
        <v>3.2</v>
      </c>
      <c r="AV17" s="68">
        <v>1</v>
      </c>
      <c r="AW17" s="68">
        <v>0.8</v>
      </c>
      <c r="AX17" s="68">
        <v>1.2</v>
      </c>
      <c r="AY17" s="68">
        <v>1.1000000000000001</v>
      </c>
      <c r="AZ17" s="68">
        <v>12</v>
      </c>
      <c r="BA17" s="68">
        <v>6.6</v>
      </c>
      <c r="BB17" s="68">
        <v>8.6</v>
      </c>
      <c r="BC17" s="68">
        <v>1.5</v>
      </c>
      <c r="BD17" s="68">
        <v>134.9</v>
      </c>
      <c r="BE17" s="68">
        <v>10.8</v>
      </c>
      <c r="BF17" s="68">
        <v>0.9</v>
      </c>
      <c r="BG17" s="68">
        <v>1.2</v>
      </c>
      <c r="BH17" s="86">
        <v>0</v>
      </c>
      <c r="BI17" s="68">
        <v>3.9</v>
      </c>
      <c r="BJ17" s="68">
        <v>3</v>
      </c>
      <c r="BK17" s="68">
        <v>4.0999999999999996</v>
      </c>
      <c r="BL17" s="68">
        <v>7.6</v>
      </c>
      <c r="BM17" s="86">
        <v>0</v>
      </c>
      <c r="BN17" s="68">
        <v>53.3</v>
      </c>
      <c r="BO17" s="68">
        <v>2.6</v>
      </c>
      <c r="BP17" s="68">
        <v>2</v>
      </c>
      <c r="BQ17" s="68">
        <v>466.1</v>
      </c>
      <c r="BR17" s="68">
        <v>69</v>
      </c>
      <c r="BS17" s="68">
        <v>397.1</v>
      </c>
      <c r="BT17" s="68">
        <v>1480.4</v>
      </c>
      <c r="BU17" s="68">
        <v>32.799999999999997</v>
      </c>
      <c r="BV17" s="68">
        <v>38.700000000000003</v>
      </c>
      <c r="BW17" s="68">
        <v>20.3</v>
      </c>
      <c r="BX17" s="68">
        <v>8</v>
      </c>
      <c r="BY17" s="68">
        <v>305.2</v>
      </c>
      <c r="BZ17" s="68">
        <v>257.2</v>
      </c>
      <c r="CA17" s="68">
        <v>36.6</v>
      </c>
      <c r="CB17" s="68">
        <v>8.3000000000000007</v>
      </c>
      <c r="CC17" s="68">
        <v>283.5</v>
      </c>
      <c r="CD17" s="68">
        <v>48.6</v>
      </c>
      <c r="CE17" s="68">
        <v>9.3000000000000007</v>
      </c>
      <c r="CF17" s="68">
        <v>56.4</v>
      </c>
      <c r="CG17" s="68">
        <v>123.6</v>
      </c>
      <c r="CH17" s="68">
        <v>28.4</v>
      </c>
      <c r="CI17" s="68">
        <v>35</v>
      </c>
      <c r="CJ17" s="68">
        <v>8.4</v>
      </c>
      <c r="CK17" s="68">
        <v>172.4</v>
      </c>
      <c r="CL17" s="15">
        <v>7.7000000000000899</v>
      </c>
      <c r="CM17" s="15">
        <v>12.500000000000009</v>
      </c>
      <c r="CN17" s="15">
        <v>6.2000000000000313</v>
      </c>
      <c r="CO17" s="15">
        <v>45.5</v>
      </c>
      <c r="CP17" s="15">
        <v>10.599999999999953</v>
      </c>
    </row>
    <row r="20" spans="1:94" x14ac:dyDescent="0.25">
      <c r="CL20" s="11"/>
      <c r="CM20" s="11"/>
      <c r="CN20" s="11"/>
      <c r="CO20" s="11"/>
      <c r="CP20" s="11"/>
    </row>
    <row r="21" spans="1:94" x14ac:dyDescent="0.25">
      <c r="CL21" s="11"/>
      <c r="CM21" s="11"/>
      <c r="CN21" s="11"/>
      <c r="CO21" s="11"/>
      <c r="CP21" s="11"/>
    </row>
    <row r="22" spans="1:94" x14ac:dyDescent="0.25">
      <c r="CL22" s="11"/>
      <c r="CM22" s="11"/>
      <c r="CN22" s="11"/>
      <c r="CO22" s="11"/>
      <c r="CP22" s="11"/>
    </row>
    <row r="23" spans="1:94" x14ac:dyDescent="0.25">
      <c r="CL23" s="11"/>
      <c r="CM23" s="11"/>
      <c r="CN23" s="11"/>
      <c r="CO23" s="11"/>
      <c r="CP23" s="11"/>
    </row>
    <row r="24" spans="1:94" x14ac:dyDescent="0.25">
      <c r="CL24" s="11"/>
      <c r="CM24" s="11"/>
      <c r="CN24" s="11"/>
      <c r="CO24" s="11"/>
      <c r="CP24" s="11"/>
    </row>
    <row r="25" spans="1:94" x14ac:dyDescent="0.25">
      <c r="CL25" s="11"/>
      <c r="CM25" s="11"/>
      <c r="CN25" s="11"/>
      <c r="CO25" s="11"/>
      <c r="CP25" s="11"/>
    </row>
    <row r="26" spans="1:94" x14ac:dyDescent="0.25">
      <c r="CL26" s="11"/>
      <c r="CM26" s="11"/>
      <c r="CN26" s="11"/>
      <c r="CO26" s="11"/>
      <c r="CP26" s="11"/>
    </row>
    <row r="27" spans="1:94" x14ac:dyDescent="0.25">
      <c r="CL27" s="11"/>
      <c r="CM27" s="11"/>
      <c r="CN27" s="11"/>
      <c r="CO27" s="11"/>
      <c r="CP27" s="11"/>
    </row>
    <row r="28" spans="1:94" x14ac:dyDescent="0.25">
      <c r="CL28" s="11"/>
      <c r="CM28" s="11"/>
      <c r="CN28" s="11"/>
      <c r="CO28" s="11"/>
      <c r="CP28" s="11"/>
    </row>
    <row r="29" spans="1:94" x14ac:dyDescent="0.25">
      <c r="CL29" s="11"/>
      <c r="CM29" s="11"/>
      <c r="CN29" s="11"/>
      <c r="CO29" s="11"/>
      <c r="CP29" s="11"/>
    </row>
    <row r="30" spans="1:94" x14ac:dyDescent="0.25">
      <c r="CL30" s="11"/>
      <c r="CM30" s="11"/>
      <c r="CN30" s="11"/>
      <c r="CO30" s="11"/>
      <c r="CP30" s="11"/>
    </row>
    <row r="31" spans="1:94" x14ac:dyDescent="0.25">
      <c r="CL31" s="11"/>
      <c r="CM31" s="11"/>
      <c r="CN31" s="11"/>
      <c r="CO31" s="11"/>
      <c r="CP31" s="11"/>
    </row>
    <row r="32" spans="1:94" x14ac:dyDescent="0.25">
      <c r="CL32" s="11"/>
      <c r="CM32" s="11"/>
      <c r="CN32" s="11"/>
      <c r="CO32" s="11"/>
      <c r="CP32" s="11"/>
    </row>
    <row r="33" spans="89:94" x14ac:dyDescent="0.25">
      <c r="CL33" s="11"/>
      <c r="CM33" s="11"/>
      <c r="CN33" s="11"/>
      <c r="CO33" s="11"/>
      <c r="CP33" s="11"/>
    </row>
    <row r="34" spans="89:94" x14ac:dyDescent="0.25">
      <c r="CL34" s="11"/>
      <c r="CM34" s="11"/>
      <c r="CN34" s="11"/>
      <c r="CO34" s="11"/>
      <c r="CP34" s="11"/>
    </row>
    <row r="35" spans="89:94" x14ac:dyDescent="0.25">
      <c r="CL35" s="11"/>
    </row>
    <row r="38" spans="89:94" x14ac:dyDescent="0.25">
      <c r="CK38" s="66"/>
      <c r="CM38" s="11"/>
      <c r="CP38" s="11"/>
    </row>
    <row r="39" spans="89:94" x14ac:dyDescent="0.25">
      <c r="CK39" s="66"/>
      <c r="CM39" s="11"/>
      <c r="CP39" s="11"/>
    </row>
    <row r="40" spans="89:94" x14ac:dyDescent="0.25">
      <c r="CK40" s="66"/>
      <c r="CM40" s="11"/>
      <c r="CP40" s="11"/>
    </row>
    <row r="41" spans="89:94" x14ac:dyDescent="0.25">
      <c r="CK41" s="66"/>
      <c r="CM41" s="11"/>
      <c r="CP41" s="11"/>
    </row>
    <row r="42" spans="89:94" x14ac:dyDescent="0.25">
      <c r="CK42" s="66"/>
      <c r="CM42" s="11"/>
      <c r="CP42" s="11"/>
    </row>
    <row r="43" spans="89:94" x14ac:dyDescent="0.25">
      <c r="CK43" s="66"/>
      <c r="CM43" s="11"/>
      <c r="CP43" s="11"/>
    </row>
    <row r="44" spans="89:94" x14ac:dyDescent="0.25">
      <c r="CK44" s="66"/>
      <c r="CM44" s="11"/>
      <c r="CP44" s="11"/>
    </row>
    <row r="45" spans="89:94" x14ac:dyDescent="0.25">
      <c r="CK45" s="66"/>
      <c r="CM45" s="11"/>
      <c r="CP45" s="11"/>
    </row>
    <row r="46" spans="89:94" x14ac:dyDescent="0.25">
      <c r="CK46" s="66"/>
      <c r="CM46" s="11"/>
      <c r="CP46" s="11"/>
    </row>
    <row r="47" spans="89:94" x14ac:dyDescent="0.25">
      <c r="CK47" s="66"/>
      <c r="CM47" s="11"/>
      <c r="CP47" s="11"/>
    </row>
    <row r="48" spans="89:94" x14ac:dyDescent="0.25">
      <c r="CK48" s="66"/>
      <c r="CM48" s="11"/>
      <c r="CP48" s="11"/>
    </row>
    <row r="49" spans="89:94" x14ac:dyDescent="0.25">
      <c r="CK49" s="66"/>
      <c r="CM49" s="11"/>
      <c r="CP49" s="11"/>
    </row>
    <row r="50" spans="89:94" x14ac:dyDescent="0.25">
      <c r="CK50" s="66"/>
      <c r="CM50" s="11"/>
      <c r="CP50" s="11"/>
    </row>
    <row r="51" spans="89:94" x14ac:dyDescent="0.25">
      <c r="CK51" s="66"/>
      <c r="CM51" s="11"/>
      <c r="CP51" s="11"/>
    </row>
    <row r="52" spans="89:94" x14ac:dyDescent="0.25">
      <c r="CK52" s="66"/>
      <c r="CM52" s="11"/>
      <c r="CP52" s="11"/>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7" tint="0.59999389629810485"/>
  </sheetPr>
  <dimension ref="A1:CS52"/>
  <sheetViews>
    <sheetView workbookViewId="0">
      <pane xSplit="1" ySplit="2" topLeftCell="B3" activePane="bottomRight" state="frozen"/>
      <selection activeCell="D28" sqref="D28"/>
      <selection pane="topRight" activeCell="D28" sqref="D28"/>
      <selection pane="bottomLeft" activeCell="D28" sqref="D28"/>
      <selection pane="bottomRight"/>
    </sheetView>
  </sheetViews>
  <sheetFormatPr defaultColWidth="7.42578125" defaultRowHeight="12.75" x14ac:dyDescent="0.2"/>
  <cols>
    <col min="1" max="1" width="7.42578125" style="7"/>
    <col min="2" max="2" width="10.28515625" style="7" bestFit="1" customWidth="1"/>
    <col min="3" max="11" width="9.42578125" style="7" bestFit="1" customWidth="1"/>
    <col min="12" max="12" width="7.42578125" style="7" bestFit="1" customWidth="1"/>
    <col min="13" max="59" width="9.42578125" style="7" bestFit="1" customWidth="1"/>
    <col min="60" max="60" width="7.42578125" style="7" bestFit="1" customWidth="1"/>
    <col min="61" max="64" width="9.42578125" style="7" bestFit="1" customWidth="1"/>
    <col min="65" max="65" width="7.42578125" style="7" bestFit="1" customWidth="1"/>
    <col min="66" max="71" width="9.42578125" style="7" bestFit="1" customWidth="1"/>
    <col min="72" max="72" width="10.28515625" style="7" bestFit="1" customWidth="1"/>
    <col min="73" max="89" width="9.42578125" style="7" bestFit="1" customWidth="1"/>
    <col min="90" max="94" width="8.42578125" style="7" bestFit="1" customWidth="1"/>
    <col min="95" max="16384" width="7.42578125" style="7"/>
  </cols>
  <sheetData>
    <row r="1" spans="1:94" x14ac:dyDescent="0.2">
      <c r="A1" s="7" t="s">
        <v>431</v>
      </c>
    </row>
    <row r="2" spans="1:94" x14ac:dyDescent="0.2">
      <c r="A2" s="1" t="s">
        <v>39</v>
      </c>
      <c r="B2" s="5" t="s">
        <v>254</v>
      </c>
      <c r="C2" s="5" t="s">
        <v>255</v>
      </c>
      <c r="D2" s="5" t="s">
        <v>42</v>
      </c>
      <c r="E2" s="5" t="s">
        <v>47</v>
      </c>
      <c r="F2" s="5" t="s">
        <v>51</v>
      </c>
      <c r="G2" s="5" t="s">
        <v>52</v>
      </c>
      <c r="H2" s="5" t="s">
        <v>53</v>
      </c>
      <c r="I2" s="5" t="s">
        <v>54</v>
      </c>
      <c r="J2" s="5" t="s">
        <v>55</v>
      </c>
      <c r="K2" s="5" t="s">
        <v>60</v>
      </c>
      <c r="L2" s="5" t="s">
        <v>67</v>
      </c>
      <c r="M2" s="5" t="s">
        <v>69</v>
      </c>
      <c r="N2" s="5" t="s">
        <v>71</v>
      </c>
      <c r="O2" s="5" t="s">
        <v>73</v>
      </c>
      <c r="P2" s="5" t="s">
        <v>75</v>
      </c>
      <c r="Q2" s="5" t="s">
        <v>77</v>
      </c>
      <c r="R2" s="5" t="s">
        <v>81</v>
      </c>
      <c r="S2" s="5" t="s">
        <v>83</v>
      </c>
      <c r="T2" s="5" t="s">
        <v>256</v>
      </c>
      <c r="U2" s="5" t="s">
        <v>84</v>
      </c>
      <c r="V2" s="5" t="s">
        <v>85</v>
      </c>
      <c r="W2" s="5" t="s">
        <v>257</v>
      </c>
      <c r="X2" s="5" t="s">
        <v>87</v>
      </c>
      <c r="Y2" s="5" t="s">
        <v>88</v>
      </c>
      <c r="Z2" s="5" t="s">
        <v>89</v>
      </c>
      <c r="AA2" s="5" t="s">
        <v>90</v>
      </c>
      <c r="AB2" s="5" t="s">
        <v>91</v>
      </c>
      <c r="AC2" s="5" t="s">
        <v>92</v>
      </c>
      <c r="AD2" s="5" t="s">
        <v>93</v>
      </c>
      <c r="AE2" s="5" t="s">
        <v>94</v>
      </c>
      <c r="AF2" s="5" t="s">
        <v>96</v>
      </c>
      <c r="AG2" s="5" t="s">
        <v>97</v>
      </c>
      <c r="AH2" s="5" t="s">
        <v>98</v>
      </c>
      <c r="AI2" s="5" t="s">
        <v>101</v>
      </c>
      <c r="AJ2" s="5" t="s">
        <v>102</v>
      </c>
      <c r="AK2" s="5" t="s">
        <v>103</v>
      </c>
      <c r="AL2" s="5" t="s">
        <v>104</v>
      </c>
      <c r="AM2" s="5" t="s">
        <v>105</v>
      </c>
      <c r="AN2" s="5" t="s">
        <v>106</v>
      </c>
      <c r="AO2" s="5" t="s">
        <v>107</v>
      </c>
      <c r="AP2" s="5" t="s">
        <v>258</v>
      </c>
      <c r="AQ2" s="5" t="s">
        <v>110</v>
      </c>
      <c r="AR2" s="5" t="s">
        <v>116</v>
      </c>
      <c r="AS2" s="5" t="s">
        <v>117</v>
      </c>
      <c r="AT2" s="5" t="s">
        <v>120</v>
      </c>
      <c r="AU2" s="5" t="s">
        <v>121</v>
      </c>
      <c r="AV2" s="5" t="s">
        <v>122</v>
      </c>
      <c r="AW2" s="5" t="s">
        <v>126</v>
      </c>
      <c r="AX2" s="5" t="s">
        <v>127</v>
      </c>
      <c r="AY2" s="5" t="s">
        <v>132</v>
      </c>
      <c r="AZ2" s="5" t="s">
        <v>138</v>
      </c>
      <c r="BA2" s="5" t="s">
        <v>142</v>
      </c>
      <c r="BB2" s="5" t="s">
        <v>150</v>
      </c>
      <c r="BC2" s="5" t="s">
        <v>152</v>
      </c>
      <c r="BD2" s="5" t="s">
        <v>259</v>
      </c>
      <c r="BE2" s="5" t="s">
        <v>153</v>
      </c>
      <c r="BF2" s="5" t="s">
        <v>160</v>
      </c>
      <c r="BG2" s="5" t="s">
        <v>169</v>
      </c>
      <c r="BH2" s="5" t="s">
        <v>178</v>
      </c>
      <c r="BI2" s="5" t="s">
        <v>180</v>
      </c>
      <c r="BJ2" s="5" t="s">
        <v>182</v>
      </c>
      <c r="BK2" s="5" t="s">
        <v>193</v>
      </c>
      <c r="BL2" s="5" t="s">
        <v>197</v>
      </c>
      <c r="BM2" s="5" t="s">
        <v>203</v>
      </c>
      <c r="BN2" s="5" t="s">
        <v>208</v>
      </c>
      <c r="BO2" s="5" t="s">
        <v>215</v>
      </c>
      <c r="BP2" s="5" t="s">
        <v>217</v>
      </c>
      <c r="BQ2" s="5" t="s">
        <v>260</v>
      </c>
      <c r="BR2" s="5" t="s">
        <v>221</v>
      </c>
      <c r="BS2" s="5" t="s">
        <v>222</v>
      </c>
      <c r="BT2" s="5" t="s">
        <v>261</v>
      </c>
      <c r="BU2" s="5" t="s">
        <v>223</v>
      </c>
      <c r="BV2" s="5" t="s">
        <v>224</v>
      </c>
      <c r="BW2" s="5" t="s">
        <v>226</v>
      </c>
      <c r="BX2" s="5" t="s">
        <v>227</v>
      </c>
      <c r="BY2" s="5" t="s">
        <v>228</v>
      </c>
      <c r="BZ2" s="5" t="s">
        <v>229</v>
      </c>
      <c r="CA2" s="5" t="s">
        <v>230</v>
      </c>
      <c r="CB2" s="5" t="s">
        <v>232</v>
      </c>
      <c r="CC2" s="5" t="s">
        <v>233</v>
      </c>
      <c r="CD2" s="5" t="s">
        <v>238</v>
      </c>
      <c r="CE2" s="5" t="s">
        <v>239</v>
      </c>
      <c r="CF2" s="5" t="s">
        <v>240</v>
      </c>
      <c r="CG2" s="5" t="s">
        <v>241</v>
      </c>
      <c r="CH2" s="5" t="s">
        <v>242</v>
      </c>
      <c r="CI2" s="5" t="s">
        <v>243</v>
      </c>
      <c r="CJ2" s="5" t="s">
        <v>244</v>
      </c>
      <c r="CK2" s="5" t="s">
        <v>245</v>
      </c>
      <c r="CL2" s="4" t="s">
        <v>248</v>
      </c>
      <c r="CM2" s="4" t="s">
        <v>249</v>
      </c>
      <c r="CN2" s="4" t="s">
        <v>250</v>
      </c>
      <c r="CO2" s="4" t="s">
        <v>251</v>
      </c>
      <c r="CP2" s="4" t="s">
        <v>252</v>
      </c>
    </row>
    <row r="3" spans="1:94" x14ac:dyDescent="0.2">
      <c r="A3" s="1" t="s">
        <v>24</v>
      </c>
      <c r="B3" s="68">
        <v>163657.1</v>
      </c>
      <c r="C3" s="68"/>
      <c r="D3" s="68">
        <v>55.3</v>
      </c>
      <c r="E3" s="68">
        <v>8099</v>
      </c>
      <c r="F3" s="68">
        <v>249.9</v>
      </c>
      <c r="G3" s="68">
        <v>34.4</v>
      </c>
      <c r="H3" s="68">
        <v>61.1</v>
      </c>
      <c r="I3" s="68">
        <v>20733.8</v>
      </c>
      <c r="J3" s="68">
        <v>162.30000000000001</v>
      </c>
      <c r="K3" s="68">
        <v>92.8</v>
      </c>
      <c r="L3" s="68" t="s">
        <v>246</v>
      </c>
      <c r="M3" s="68">
        <v>51.7</v>
      </c>
      <c r="N3" s="68">
        <v>121</v>
      </c>
      <c r="O3" s="68">
        <v>758.5</v>
      </c>
      <c r="P3" s="68">
        <v>548.29999999999995</v>
      </c>
      <c r="Q3" s="68">
        <v>155.69999999999999</v>
      </c>
      <c r="R3" s="68">
        <v>89.7</v>
      </c>
      <c r="S3" s="68">
        <v>96.8</v>
      </c>
      <c r="T3" s="68">
        <v>3587.1</v>
      </c>
      <c r="U3" s="68">
        <v>3020.6</v>
      </c>
      <c r="V3" s="68">
        <v>566.5</v>
      </c>
      <c r="W3" s="68">
        <v>8270.7000000000007</v>
      </c>
      <c r="X3" s="68">
        <v>284.60000000000002</v>
      </c>
      <c r="Y3" s="68">
        <v>71.099999999999994</v>
      </c>
      <c r="Z3" s="68">
        <v>103.3</v>
      </c>
      <c r="AA3" s="68">
        <v>895.2</v>
      </c>
      <c r="AB3" s="68">
        <v>373.3</v>
      </c>
      <c r="AC3" s="68">
        <v>50.6</v>
      </c>
      <c r="AD3" s="68">
        <v>184.2</v>
      </c>
      <c r="AE3" s="68">
        <v>501.5</v>
      </c>
      <c r="AF3" s="68">
        <v>189.4</v>
      </c>
      <c r="AG3" s="68">
        <v>177.9</v>
      </c>
      <c r="AH3" s="68">
        <v>136.5</v>
      </c>
      <c r="AI3" s="68">
        <v>553</v>
      </c>
      <c r="AJ3" s="68">
        <v>238</v>
      </c>
      <c r="AK3" s="68">
        <v>2466.8000000000002</v>
      </c>
      <c r="AL3" s="68">
        <v>117.7</v>
      </c>
      <c r="AM3" s="68">
        <v>206.6</v>
      </c>
      <c r="AN3" s="68">
        <v>618</v>
      </c>
      <c r="AO3" s="68">
        <v>970.9</v>
      </c>
      <c r="AP3" s="68">
        <v>7698.5</v>
      </c>
      <c r="AQ3" s="68">
        <v>3284.3</v>
      </c>
      <c r="AR3" s="68">
        <v>10</v>
      </c>
      <c r="AS3" s="68">
        <v>1735.8</v>
      </c>
      <c r="AT3" s="68">
        <v>806.5</v>
      </c>
      <c r="AU3" s="68">
        <v>104.8</v>
      </c>
      <c r="AV3" s="68">
        <v>48</v>
      </c>
      <c r="AW3" s="68">
        <v>33.200000000000003</v>
      </c>
      <c r="AX3" s="68">
        <v>68.599999999999994</v>
      </c>
      <c r="AY3" s="68">
        <v>12.7</v>
      </c>
      <c r="AZ3" s="68">
        <v>658.2</v>
      </c>
      <c r="BA3" s="68">
        <v>75.5</v>
      </c>
      <c r="BB3" s="68">
        <v>367.5</v>
      </c>
      <c r="BC3" s="68">
        <v>100</v>
      </c>
      <c r="BD3" s="68">
        <v>3715.1</v>
      </c>
      <c r="BE3" s="68">
        <v>376.7</v>
      </c>
      <c r="BF3" s="68">
        <v>96.7</v>
      </c>
      <c r="BG3" s="68">
        <v>21.1</v>
      </c>
      <c r="BH3" s="68" t="s">
        <v>246</v>
      </c>
      <c r="BI3" s="68">
        <v>230</v>
      </c>
      <c r="BJ3" s="68">
        <v>256.39999999999998</v>
      </c>
      <c r="BK3" s="68">
        <v>281.89999999999998</v>
      </c>
      <c r="BL3" s="68">
        <v>30.1</v>
      </c>
      <c r="BM3" s="68" t="s">
        <v>246</v>
      </c>
      <c r="BN3" s="68">
        <v>1298</v>
      </c>
      <c r="BO3" s="68">
        <v>311.89999999999998</v>
      </c>
      <c r="BP3" s="68">
        <v>148.80000000000001</v>
      </c>
      <c r="BQ3" s="68">
        <v>24528.2</v>
      </c>
      <c r="BR3" s="68">
        <v>3144.7</v>
      </c>
      <c r="BS3" s="68">
        <v>21383.5</v>
      </c>
      <c r="BT3" s="68">
        <v>84285.1</v>
      </c>
      <c r="BU3" s="68">
        <v>2372.1999999999998</v>
      </c>
      <c r="BV3" s="68">
        <v>1743.3</v>
      </c>
      <c r="BW3" s="68">
        <v>2043.9</v>
      </c>
      <c r="BX3" s="68">
        <v>518.79999999999995</v>
      </c>
      <c r="BY3" s="68">
        <v>21833.8</v>
      </c>
      <c r="BZ3" s="68">
        <v>11561.8</v>
      </c>
      <c r="CA3" s="68">
        <v>3657.5</v>
      </c>
      <c r="CB3" s="68">
        <v>805.6</v>
      </c>
      <c r="CC3" s="68">
        <v>11390.9</v>
      </c>
      <c r="CD3" s="68">
        <v>1526.8</v>
      </c>
      <c r="CE3" s="68">
        <v>848</v>
      </c>
      <c r="CF3" s="68">
        <v>2578.6999999999998</v>
      </c>
      <c r="CG3" s="68">
        <v>4425.2</v>
      </c>
      <c r="CH3" s="68">
        <v>1671</v>
      </c>
      <c r="CI3" s="68">
        <v>3175.8</v>
      </c>
      <c r="CJ3" s="68">
        <v>323.39999999999998</v>
      </c>
      <c r="CK3" s="68">
        <v>13387.7</v>
      </c>
      <c r="CL3" s="15">
        <v>420.70000000000584</v>
      </c>
      <c r="CM3" s="15">
        <v>132.10000000000082</v>
      </c>
      <c r="CN3" s="15">
        <v>393.39999999999975</v>
      </c>
      <c r="CO3" s="73">
        <v>663.49999999999977</v>
      </c>
      <c r="CP3" s="15">
        <v>262.10000000000292</v>
      </c>
    </row>
    <row r="4" spans="1:94" x14ac:dyDescent="0.2">
      <c r="A4" s="1" t="s">
        <v>25</v>
      </c>
      <c r="B4" s="68">
        <v>171419.3</v>
      </c>
      <c r="C4" s="68">
        <v>31799.5</v>
      </c>
      <c r="D4" s="68">
        <v>58.8</v>
      </c>
      <c r="E4" s="68">
        <v>8686.2999999999993</v>
      </c>
      <c r="F4" s="68">
        <v>254.6</v>
      </c>
      <c r="G4" s="68">
        <v>42.1</v>
      </c>
      <c r="H4" s="68">
        <v>69.2</v>
      </c>
      <c r="I4" s="68">
        <v>19925.2</v>
      </c>
      <c r="J4" s="68">
        <v>181.6</v>
      </c>
      <c r="K4" s="68">
        <v>102.3</v>
      </c>
      <c r="L4" s="68" t="s">
        <v>246</v>
      </c>
      <c r="M4" s="68">
        <v>58.9</v>
      </c>
      <c r="N4" s="68">
        <v>128.80000000000001</v>
      </c>
      <c r="O4" s="68">
        <v>1094.8</v>
      </c>
      <c r="P4" s="68">
        <v>473</v>
      </c>
      <c r="Q4" s="68">
        <v>170.3</v>
      </c>
      <c r="R4" s="68">
        <v>133.1</v>
      </c>
      <c r="S4" s="68">
        <v>104.2</v>
      </c>
      <c r="T4" s="68">
        <v>4010.2</v>
      </c>
      <c r="U4" s="68">
        <v>3348.9</v>
      </c>
      <c r="V4" s="68">
        <v>661.3</v>
      </c>
      <c r="W4" s="68">
        <v>9660.4</v>
      </c>
      <c r="X4" s="68">
        <v>291.89999999999998</v>
      </c>
      <c r="Y4" s="68">
        <v>78.900000000000006</v>
      </c>
      <c r="Z4" s="68">
        <v>111.7</v>
      </c>
      <c r="AA4" s="68">
        <v>1009.9</v>
      </c>
      <c r="AB4" s="68">
        <v>465.2</v>
      </c>
      <c r="AC4" s="68">
        <v>60.2</v>
      </c>
      <c r="AD4" s="68">
        <v>185</v>
      </c>
      <c r="AE4" s="68">
        <v>628.6</v>
      </c>
      <c r="AF4" s="68">
        <v>221.8</v>
      </c>
      <c r="AG4" s="68">
        <v>212.1</v>
      </c>
      <c r="AH4" s="68">
        <v>152.69999999999999</v>
      </c>
      <c r="AI4" s="68">
        <v>609.29999999999995</v>
      </c>
      <c r="AJ4" s="68">
        <v>232.5</v>
      </c>
      <c r="AK4" s="68">
        <v>2779.5</v>
      </c>
      <c r="AL4" s="68">
        <v>211.1</v>
      </c>
      <c r="AM4" s="68">
        <v>237.9</v>
      </c>
      <c r="AN4" s="68">
        <v>587.4</v>
      </c>
      <c r="AO4" s="68">
        <v>1439</v>
      </c>
      <c r="AP4" s="68">
        <v>5013.1000000000004</v>
      </c>
      <c r="AQ4" s="68">
        <v>1109.7</v>
      </c>
      <c r="AR4" s="68">
        <v>11.8</v>
      </c>
      <c r="AS4" s="68">
        <v>1434.8</v>
      </c>
      <c r="AT4" s="68">
        <v>627.79999999999995</v>
      </c>
      <c r="AU4" s="68">
        <v>105</v>
      </c>
      <c r="AV4" s="68">
        <v>47</v>
      </c>
      <c r="AW4" s="68">
        <v>35.9</v>
      </c>
      <c r="AX4" s="68">
        <v>73.8</v>
      </c>
      <c r="AY4" s="68">
        <v>13.8</v>
      </c>
      <c r="AZ4" s="68">
        <v>691.6</v>
      </c>
      <c r="BA4" s="68">
        <v>86.7</v>
      </c>
      <c r="BB4" s="68">
        <v>313.39999999999998</v>
      </c>
      <c r="BC4" s="68">
        <v>45.1</v>
      </c>
      <c r="BD4" s="68">
        <v>3586</v>
      </c>
      <c r="BE4" s="68">
        <v>396.5</v>
      </c>
      <c r="BF4" s="68">
        <v>108.4</v>
      </c>
      <c r="BG4" s="68">
        <v>23.8</v>
      </c>
      <c r="BH4" s="68" t="s">
        <v>246</v>
      </c>
      <c r="BI4" s="68">
        <v>284.39999999999998</v>
      </c>
      <c r="BJ4" s="68">
        <v>274.5</v>
      </c>
      <c r="BK4" s="68">
        <v>298.60000000000002</v>
      </c>
      <c r="BL4" s="68">
        <v>36.799999999999997</v>
      </c>
      <c r="BM4" s="68" t="s">
        <v>246</v>
      </c>
      <c r="BN4" s="68">
        <v>1092.0999999999999</v>
      </c>
      <c r="BO4" s="68">
        <v>223.3</v>
      </c>
      <c r="BP4" s="68">
        <v>173.6</v>
      </c>
      <c r="BQ4" s="68">
        <v>26916.5</v>
      </c>
      <c r="BR4" s="68">
        <v>3369.8</v>
      </c>
      <c r="BS4" s="68">
        <v>23546.7</v>
      </c>
      <c r="BT4" s="68">
        <v>90433.5</v>
      </c>
      <c r="BU4" s="68">
        <v>2493.3000000000002</v>
      </c>
      <c r="BV4" s="68">
        <v>1924.4</v>
      </c>
      <c r="BW4" s="68">
        <v>2249.4</v>
      </c>
      <c r="BX4" s="68">
        <v>583.9</v>
      </c>
      <c r="BY4" s="68">
        <v>23117.3</v>
      </c>
      <c r="BZ4" s="68">
        <v>11317.6</v>
      </c>
      <c r="CA4" s="68">
        <v>4048.9</v>
      </c>
      <c r="CB4" s="68">
        <v>964.7</v>
      </c>
      <c r="CC4" s="68">
        <v>12408</v>
      </c>
      <c r="CD4" s="68">
        <v>1671.2</v>
      </c>
      <c r="CE4" s="68">
        <v>1016</v>
      </c>
      <c r="CF4" s="68">
        <v>2796.9</v>
      </c>
      <c r="CG4" s="68">
        <v>4735.3999999999996</v>
      </c>
      <c r="CH4" s="68">
        <v>1917.7</v>
      </c>
      <c r="CI4" s="68">
        <v>3369.1</v>
      </c>
      <c r="CJ4" s="68">
        <v>378.4</v>
      </c>
      <c r="CK4" s="68">
        <v>15007.5</v>
      </c>
      <c r="CL4" s="15">
        <v>433.79999999999711</v>
      </c>
      <c r="CM4" s="15">
        <v>145.70000000000007</v>
      </c>
      <c r="CN4" s="15">
        <v>416.70000000000033</v>
      </c>
      <c r="CO4" s="73">
        <v>674.00000000000034</v>
      </c>
      <c r="CP4" s="15">
        <v>316.30000000000064</v>
      </c>
    </row>
    <row r="5" spans="1:94" x14ac:dyDescent="0.2">
      <c r="A5" s="1" t="s">
        <v>26</v>
      </c>
      <c r="B5" s="68">
        <v>198710</v>
      </c>
      <c r="C5" s="68"/>
      <c r="D5" s="68"/>
      <c r="E5" s="68">
        <v>9282.7999999999993</v>
      </c>
      <c r="F5" s="68">
        <v>255.8</v>
      </c>
      <c r="G5" s="68">
        <v>55.5</v>
      </c>
      <c r="H5" s="68">
        <v>79.7</v>
      </c>
      <c r="I5" s="68">
        <v>20762</v>
      </c>
      <c r="J5" s="68">
        <v>220.9</v>
      </c>
      <c r="K5" s="68">
        <v>111.4</v>
      </c>
      <c r="L5" s="68" t="s">
        <v>246</v>
      </c>
      <c r="M5" s="68">
        <v>67.2</v>
      </c>
      <c r="N5" s="68">
        <v>136.4</v>
      </c>
      <c r="O5" s="68">
        <v>1395.8</v>
      </c>
      <c r="P5" s="68">
        <v>479.6</v>
      </c>
      <c r="Q5" s="68">
        <v>186.9</v>
      </c>
      <c r="R5" s="68">
        <v>106.6</v>
      </c>
      <c r="S5" s="68">
        <v>112.1</v>
      </c>
      <c r="T5" s="68">
        <v>5050.6000000000004</v>
      </c>
      <c r="U5" s="68">
        <v>4210.2</v>
      </c>
      <c r="V5" s="68">
        <v>840.4</v>
      </c>
      <c r="W5" s="68">
        <v>11644.8</v>
      </c>
      <c r="X5" s="68">
        <v>344.1</v>
      </c>
      <c r="Y5" s="68">
        <v>101.3</v>
      </c>
      <c r="Z5" s="68">
        <v>141.30000000000001</v>
      </c>
      <c r="AA5" s="68">
        <v>1214.8</v>
      </c>
      <c r="AB5" s="68">
        <v>590.5</v>
      </c>
      <c r="AC5" s="68">
        <v>74.599999999999994</v>
      </c>
      <c r="AD5" s="68">
        <v>198.4</v>
      </c>
      <c r="AE5" s="68">
        <v>927.6</v>
      </c>
      <c r="AF5" s="68">
        <v>253.8</v>
      </c>
      <c r="AG5" s="68">
        <v>274.8</v>
      </c>
      <c r="AH5" s="68">
        <v>186.9</v>
      </c>
      <c r="AI5" s="68">
        <v>673.9</v>
      </c>
      <c r="AJ5" s="68">
        <v>281.60000000000002</v>
      </c>
      <c r="AK5" s="68">
        <v>3432.8</v>
      </c>
      <c r="AL5" s="68">
        <v>370.9</v>
      </c>
      <c r="AM5" s="68">
        <v>314.3</v>
      </c>
      <c r="AN5" s="68">
        <v>887.7</v>
      </c>
      <c r="AO5" s="68">
        <v>1196.8</v>
      </c>
      <c r="AP5" s="68">
        <v>5239.1000000000004</v>
      </c>
      <c r="AQ5" s="68">
        <v>1289.2</v>
      </c>
      <c r="AR5" s="68">
        <v>18.600000000000001</v>
      </c>
      <c r="AS5" s="68">
        <v>1502.9</v>
      </c>
      <c r="AT5" s="68">
        <v>577.9</v>
      </c>
      <c r="AU5" s="68">
        <v>120.1</v>
      </c>
      <c r="AV5" s="68">
        <v>49</v>
      </c>
      <c r="AW5" s="68">
        <v>34.6</v>
      </c>
      <c r="AX5" s="68">
        <v>109.9</v>
      </c>
      <c r="AY5" s="68">
        <v>13.2</v>
      </c>
      <c r="AZ5" s="68">
        <v>672.1</v>
      </c>
      <c r="BA5" s="68">
        <v>105.7</v>
      </c>
      <c r="BB5" s="68">
        <v>255.5</v>
      </c>
      <c r="BC5" s="68">
        <v>43.4</v>
      </c>
      <c r="BD5" s="68">
        <v>4390.7</v>
      </c>
      <c r="BE5" s="68">
        <v>430.2</v>
      </c>
      <c r="BF5" s="68">
        <v>46.9</v>
      </c>
      <c r="BG5" s="68">
        <v>26</v>
      </c>
      <c r="BH5" s="68" t="s">
        <v>246</v>
      </c>
      <c r="BI5" s="68">
        <v>301.60000000000002</v>
      </c>
      <c r="BJ5" s="68">
        <v>304.8</v>
      </c>
      <c r="BK5" s="68">
        <v>354</v>
      </c>
      <c r="BL5" s="68">
        <v>46.1</v>
      </c>
      <c r="BM5" s="68" t="s">
        <v>246</v>
      </c>
      <c r="BN5" s="68">
        <v>1505.2</v>
      </c>
      <c r="BO5" s="68">
        <v>264.7</v>
      </c>
      <c r="BP5" s="68">
        <v>229.9</v>
      </c>
      <c r="BQ5" s="68">
        <v>29062</v>
      </c>
      <c r="BR5" s="68">
        <v>4052.9</v>
      </c>
      <c r="BS5" s="68">
        <v>25009.200000000001</v>
      </c>
      <c r="BT5" s="68">
        <v>109639.5</v>
      </c>
      <c r="BU5" s="68">
        <v>2928.6</v>
      </c>
      <c r="BV5" s="68">
        <v>2407.6</v>
      </c>
      <c r="BW5" s="68">
        <v>2712.5</v>
      </c>
      <c r="BX5" s="68">
        <v>755.4</v>
      </c>
      <c r="BY5" s="68">
        <v>27885.5</v>
      </c>
      <c r="BZ5" s="68">
        <v>13383.5</v>
      </c>
      <c r="CA5" s="68">
        <v>5100.8</v>
      </c>
      <c r="CB5" s="68">
        <v>1235.4000000000001</v>
      </c>
      <c r="CC5" s="68">
        <v>15982.8</v>
      </c>
      <c r="CD5" s="68">
        <v>2065.3000000000002</v>
      </c>
      <c r="CE5" s="68">
        <v>1208.3</v>
      </c>
      <c r="CF5" s="68">
        <v>3473.9</v>
      </c>
      <c r="CG5" s="68">
        <v>5805.1</v>
      </c>
      <c r="CH5" s="68">
        <v>2245.9</v>
      </c>
      <c r="CI5" s="68">
        <v>3949.8</v>
      </c>
      <c r="CJ5" s="68">
        <v>501.5</v>
      </c>
      <c r="CK5" s="68">
        <v>17495.2</v>
      </c>
      <c r="CL5" s="15">
        <v>502.40000000001169</v>
      </c>
      <c r="CM5" s="15">
        <v>178.69999999999814</v>
      </c>
      <c r="CN5" s="15">
        <v>446.99999999999994</v>
      </c>
      <c r="CO5" s="73">
        <v>881.29999999999973</v>
      </c>
      <c r="CP5" s="15">
        <v>366.80000000000143</v>
      </c>
    </row>
    <row r="6" spans="1:94" x14ac:dyDescent="0.2">
      <c r="A6" s="1" t="s">
        <v>27</v>
      </c>
      <c r="B6" s="68">
        <v>219587.5</v>
      </c>
      <c r="C6" s="68">
        <v>34275.1</v>
      </c>
      <c r="D6" s="68">
        <v>73.900000000000006</v>
      </c>
      <c r="E6" s="68">
        <v>9920.4</v>
      </c>
      <c r="F6" s="68">
        <v>260.7</v>
      </c>
      <c r="G6" s="68">
        <v>75.7</v>
      </c>
      <c r="H6" s="68">
        <v>83.6</v>
      </c>
      <c r="I6" s="68">
        <v>20184.599999999999</v>
      </c>
      <c r="J6" s="68">
        <v>277.89999999999998</v>
      </c>
      <c r="K6" s="68">
        <v>124.8</v>
      </c>
      <c r="L6" s="68" t="s">
        <v>246</v>
      </c>
      <c r="M6" s="68">
        <v>75.3</v>
      </c>
      <c r="N6" s="68">
        <v>150.19999999999999</v>
      </c>
      <c r="O6" s="68">
        <v>1690</v>
      </c>
      <c r="P6" s="68">
        <v>529.79999999999995</v>
      </c>
      <c r="Q6" s="68">
        <v>211.1</v>
      </c>
      <c r="R6" s="68">
        <v>83.3</v>
      </c>
      <c r="S6" s="68">
        <v>129.69999999999999</v>
      </c>
      <c r="T6" s="68">
        <v>5945.6</v>
      </c>
      <c r="U6" s="68">
        <v>4932.3</v>
      </c>
      <c r="V6" s="68">
        <v>1013.3</v>
      </c>
      <c r="W6" s="68">
        <v>13569.5</v>
      </c>
      <c r="X6" s="68">
        <v>423.2</v>
      </c>
      <c r="Y6" s="68">
        <v>112.5</v>
      </c>
      <c r="Z6" s="68">
        <v>172.3</v>
      </c>
      <c r="AA6" s="68">
        <v>1414.4</v>
      </c>
      <c r="AB6" s="68">
        <v>689.8</v>
      </c>
      <c r="AC6" s="68">
        <v>101.3</v>
      </c>
      <c r="AD6" s="68">
        <v>230.9</v>
      </c>
      <c r="AE6" s="68">
        <v>918.4</v>
      </c>
      <c r="AF6" s="68">
        <v>282.10000000000002</v>
      </c>
      <c r="AG6" s="68">
        <v>319.10000000000002</v>
      </c>
      <c r="AH6" s="68">
        <v>213</v>
      </c>
      <c r="AI6" s="68">
        <v>802</v>
      </c>
      <c r="AJ6" s="68">
        <v>390.7</v>
      </c>
      <c r="AK6" s="68">
        <v>4369.3</v>
      </c>
      <c r="AL6" s="68">
        <v>448.8</v>
      </c>
      <c r="AM6" s="68">
        <v>391.1</v>
      </c>
      <c r="AN6" s="68">
        <v>1081.9000000000001</v>
      </c>
      <c r="AO6" s="68">
        <v>1004.4</v>
      </c>
      <c r="AP6" s="68">
        <v>6248.7</v>
      </c>
      <c r="AQ6" s="68">
        <v>1504.6</v>
      </c>
      <c r="AR6" s="68">
        <v>18.899999999999999</v>
      </c>
      <c r="AS6" s="68">
        <v>1958.8</v>
      </c>
      <c r="AT6" s="68">
        <v>768.4</v>
      </c>
      <c r="AU6" s="68">
        <v>139.4</v>
      </c>
      <c r="AV6" s="68">
        <v>52.6</v>
      </c>
      <c r="AW6" s="68">
        <v>40</v>
      </c>
      <c r="AX6" s="68">
        <v>120.9</v>
      </c>
      <c r="AY6" s="68">
        <v>14.4</v>
      </c>
      <c r="AZ6" s="68">
        <v>668.7</v>
      </c>
      <c r="BA6" s="68">
        <v>120.7</v>
      </c>
      <c r="BB6" s="68">
        <v>283.2</v>
      </c>
      <c r="BC6" s="68">
        <v>96.5</v>
      </c>
      <c r="BD6" s="68">
        <v>5038.7</v>
      </c>
      <c r="BE6" s="68">
        <v>489.7</v>
      </c>
      <c r="BF6" s="68">
        <v>55.9</v>
      </c>
      <c r="BG6" s="68">
        <v>33.1</v>
      </c>
      <c r="BH6" s="68" t="s">
        <v>246</v>
      </c>
      <c r="BI6" s="68">
        <v>329.7</v>
      </c>
      <c r="BJ6" s="68">
        <v>313.8</v>
      </c>
      <c r="BK6" s="68">
        <v>393</v>
      </c>
      <c r="BL6" s="68">
        <v>61.5</v>
      </c>
      <c r="BM6" s="68" t="s">
        <v>246</v>
      </c>
      <c r="BN6" s="68">
        <v>1829.3</v>
      </c>
      <c r="BO6" s="68">
        <v>311.5</v>
      </c>
      <c r="BP6" s="68">
        <v>283.60000000000002</v>
      </c>
      <c r="BQ6" s="68">
        <v>31365.8</v>
      </c>
      <c r="BR6" s="68">
        <v>4597.7</v>
      </c>
      <c r="BS6" s="68">
        <v>26768.2</v>
      </c>
      <c r="BT6" s="68">
        <v>123144.1</v>
      </c>
      <c r="BU6" s="68">
        <v>3192.6</v>
      </c>
      <c r="BV6" s="68">
        <v>2696</v>
      </c>
      <c r="BW6" s="68">
        <v>3046.1</v>
      </c>
      <c r="BX6" s="68">
        <v>794.9</v>
      </c>
      <c r="BY6" s="68">
        <v>30809.9</v>
      </c>
      <c r="BZ6" s="68">
        <v>14641</v>
      </c>
      <c r="CA6" s="68">
        <v>5949.8</v>
      </c>
      <c r="CB6" s="68">
        <v>1515.5</v>
      </c>
      <c r="CC6" s="68">
        <v>17831.400000000001</v>
      </c>
      <c r="CD6" s="68">
        <v>2364.4</v>
      </c>
      <c r="CE6" s="68">
        <v>1361</v>
      </c>
      <c r="CF6" s="68">
        <v>3729.2</v>
      </c>
      <c r="CG6" s="68">
        <v>6553</v>
      </c>
      <c r="CH6" s="68">
        <v>2460.6999999999998</v>
      </c>
      <c r="CI6" s="68">
        <v>4228.8</v>
      </c>
      <c r="CJ6" s="68">
        <v>699.1</v>
      </c>
      <c r="CK6" s="68">
        <v>20753.900000000001</v>
      </c>
      <c r="CL6" s="15">
        <v>516.80000000002326</v>
      </c>
      <c r="CM6" s="15">
        <v>204.30000000000052</v>
      </c>
      <c r="CN6" s="15">
        <v>461.60000000000093</v>
      </c>
      <c r="CO6" s="73">
        <v>937.59999999999991</v>
      </c>
      <c r="CP6" s="15">
        <v>404.10000000000008</v>
      </c>
    </row>
    <row r="7" spans="1:94" x14ac:dyDescent="0.2">
      <c r="A7" s="1" t="s">
        <v>28</v>
      </c>
      <c r="B7" s="68">
        <v>228358.7</v>
      </c>
      <c r="C7" s="68">
        <v>34831.4</v>
      </c>
      <c r="D7" s="68">
        <v>89.1</v>
      </c>
      <c r="E7" s="68">
        <v>10673.1</v>
      </c>
      <c r="F7" s="68">
        <v>273.3</v>
      </c>
      <c r="G7" s="68">
        <v>106.7</v>
      </c>
      <c r="H7" s="68">
        <v>86.4</v>
      </c>
      <c r="I7" s="68">
        <v>19399.400000000001</v>
      </c>
      <c r="J7" s="68">
        <v>327.7</v>
      </c>
      <c r="K7" s="68">
        <v>138.80000000000001</v>
      </c>
      <c r="L7" s="68" t="s">
        <v>246</v>
      </c>
      <c r="M7" s="68">
        <v>87.6</v>
      </c>
      <c r="N7" s="68">
        <v>167.1</v>
      </c>
      <c r="O7" s="68">
        <v>2004.5</v>
      </c>
      <c r="P7" s="68">
        <v>581.1</v>
      </c>
      <c r="Q7" s="68">
        <v>222.5</v>
      </c>
      <c r="R7" s="68">
        <v>80.400000000000006</v>
      </c>
      <c r="S7" s="68">
        <v>143.30000000000001</v>
      </c>
      <c r="T7" s="68">
        <v>6321.3</v>
      </c>
      <c r="U7" s="68">
        <v>5172.3999999999996</v>
      </c>
      <c r="V7" s="68">
        <v>1148.9000000000001</v>
      </c>
      <c r="W7" s="68">
        <v>15512.7</v>
      </c>
      <c r="X7" s="68">
        <v>467.5</v>
      </c>
      <c r="Y7" s="68">
        <v>111.5</v>
      </c>
      <c r="Z7" s="68">
        <v>184.4</v>
      </c>
      <c r="AA7" s="68">
        <v>1464.8</v>
      </c>
      <c r="AB7" s="68">
        <v>791.5</v>
      </c>
      <c r="AC7" s="68">
        <v>116.5</v>
      </c>
      <c r="AD7" s="68">
        <v>252.8</v>
      </c>
      <c r="AE7" s="68">
        <v>1108.9000000000001</v>
      </c>
      <c r="AF7" s="68">
        <v>299.10000000000002</v>
      </c>
      <c r="AG7" s="68">
        <v>355.8</v>
      </c>
      <c r="AH7" s="68">
        <v>230</v>
      </c>
      <c r="AI7" s="68">
        <v>909.2</v>
      </c>
      <c r="AJ7" s="68">
        <v>579.20000000000005</v>
      </c>
      <c r="AK7" s="68">
        <v>5242.9</v>
      </c>
      <c r="AL7" s="68">
        <v>381.7</v>
      </c>
      <c r="AM7" s="68">
        <v>422.2</v>
      </c>
      <c r="AN7" s="68">
        <v>1134.0999999999999</v>
      </c>
      <c r="AO7" s="68">
        <v>1212.2</v>
      </c>
      <c r="AP7" s="68">
        <v>7513.3</v>
      </c>
      <c r="AQ7" s="68">
        <v>1755.8</v>
      </c>
      <c r="AR7" s="68">
        <v>22.4</v>
      </c>
      <c r="AS7" s="68">
        <v>2651.9</v>
      </c>
      <c r="AT7" s="68">
        <v>837.3</v>
      </c>
      <c r="AU7" s="68">
        <v>133.80000000000001</v>
      </c>
      <c r="AV7" s="68">
        <v>56.7</v>
      </c>
      <c r="AW7" s="68">
        <v>61.5</v>
      </c>
      <c r="AX7" s="68">
        <v>125.4</v>
      </c>
      <c r="AY7" s="68">
        <v>16.7</v>
      </c>
      <c r="AZ7" s="68">
        <v>797.2</v>
      </c>
      <c r="BA7" s="68">
        <v>123.7</v>
      </c>
      <c r="BB7" s="68">
        <v>331.5</v>
      </c>
      <c r="BC7" s="68">
        <v>114.9</v>
      </c>
      <c r="BD7" s="68">
        <v>5440.9</v>
      </c>
      <c r="BE7" s="68">
        <v>514.79999999999995</v>
      </c>
      <c r="BF7" s="68">
        <v>57</v>
      </c>
      <c r="BG7" s="68">
        <v>46.6</v>
      </c>
      <c r="BH7" s="68" t="s">
        <v>246</v>
      </c>
      <c r="BI7" s="68">
        <v>360.4</v>
      </c>
      <c r="BJ7" s="68">
        <v>353.6</v>
      </c>
      <c r="BK7" s="68">
        <v>411.6</v>
      </c>
      <c r="BL7" s="68">
        <v>99.8</v>
      </c>
      <c r="BM7" s="68" t="s">
        <v>246</v>
      </c>
      <c r="BN7" s="68">
        <v>1939.4</v>
      </c>
      <c r="BO7" s="68">
        <v>313.7</v>
      </c>
      <c r="BP7" s="68">
        <v>369.3</v>
      </c>
      <c r="BQ7" s="68">
        <v>34290.9</v>
      </c>
      <c r="BR7" s="68">
        <v>5362</v>
      </c>
      <c r="BS7" s="68">
        <v>28928.9</v>
      </c>
      <c r="BT7" s="68">
        <v>124448</v>
      </c>
      <c r="BU7" s="68">
        <v>3375.4</v>
      </c>
      <c r="BV7" s="68">
        <v>2788.7</v>
      </c>
      <c r="BW7" s="68">
        <v>3058</v>
      </c>
      <c r="BX7" s="68">
        <v>829.4</v>
      </c>
      <c r="BY7" s="68">
        <v>30552.2</v>
      </c>
      <c r="BZ7" s="68">
        <v>14430.2</v>
      </c>
      <c r="CA7" s="68">
        <v>5954.8</v>
      </c>
      <c r="CB7" s="68">
        <v>1564.8</v>
      </c>
      <c r="CC7" s="68">
        <v>17659.2</v>
      </c>
      <c r="CD7" s="68">
        <v>2436.3000000000002</v>
      </c>
      <c r="CE7" s="68">
        <v>1521.4</v>
      </c>
      <c r="CF7" s="68">
        <v>3701.8</v>
      </c>
      <c r="CG7" s="68">
        <v>6798</v>
      </c>
      <c r="CH7" s="68">
        <v>2480</v>
      </c>
      <c r="CI7" s="68">
        <v>4043.9</v>
      </c>
      <c r="CJ7" s="68">
        <v>858.1</v>
      </c>
      <c r="CK7" s="68">
        <v>21856</v>
      </c>
      <c r="CL7" s="15">
        <v>539.8000000000028</v>
      </c>
      <c r="CM7" s="15">
        <v>248.39999999999961</v>
      </c>
      <c r="CN7" s="15">
        <v>484.50000000000034</v>
      </c>
      <c r="CO7" s="73">
        <v>974.69999999999982</v>
      </c>
      <c r="CP7" s="15">
        <v>450.40000000000293</v>
      </c>
    </row>
    <row r="8" spans="1:94" x14ac:dyDescent="0.2">
      <c r="A8" s="1" t="s">
        <v>29</v>
      </c>
      <c r="B8" s="68">
        <v>238067.1</v>
      </c>
      <c r="C8" s="68">
        <v>35595</v>
      </c>
      <c r="D8" s="68">
        <v>105.7</v>
      </c>
      <c r="E8" s="68">
        <v>11876.1</v>
      </c>
      <c r="F8" s="68">
        <v>286.5</v>
      </c>
      <c r="G8" s="68">
        <v>137.1</v>
      </c>
      <c r="H8" s="68">
        <v>108.1</v>
      </c>
      <c r="I8" s="68">
        <v>18319.599999999999</v>
      </c>
      <c r="J8" s="68">
        <v>404.5</v>
      </c>
      <c r="K8" s="68">
        <v>158.1</v>
      </c>
      <c r="L8" s="68" t="s">
        <v>246</v>
      </c>
      <c r="M8" s="68">
        <v>107</v>
      </c>
      <c r="N8" s="68">
        <v>194.4</v>
      </c>
      <c r="O8" s="68">
        <v>2345.4</v>
      </c>
      <c r="P8" s="68">
        <v>595.20000000000005</v>
      </c>
      <c r="Q8" s="68">
        <v>249.5</v>
      </c>
      <c r="R8" s="68">
        <v>80.2</v>
      </c>
      <c r="S8" s="68">
        <v>156.9</v>
      </c>
      <c r="T8" s="68">
        <v>6263.8</v>
      </c>
      <c r="U8" s="68">
        <v>5134.5</v>
      </c>
      <c r="V8" s="68">
        <v>1129.3</v>
      </c>
      <c r="W8" s="68">
        <v>17202.400000000001</v>
      </c>
      <c r="X8" s="68">
        <v>549.79999999999995</v>
      </c>
      <c r="Y8" s="68">
        <v>120.6</v>
      </c>
      <c r="Z8" s="68">
        <v>193.8</v>
      </c>
      <c r="AA8" s="68">
        <v>1484.1</v>
      </c>
      <c r="AB8" s="68">
        <v>886.2</v>
      </c>
      <c r="AC8" s="68">
        <v>124.1</v>
      </c>
      <c r="AD8" s="68">
        <v>309.3</v>
      </c>
      <c r="AE8" s="68">
        <v>1151.0999999999999</v>
      </c>
      <c r="AF8" s="68">
        <v>325.7</v>
      </c>
      <c r="AG8" s="68">
        <v>370.8</v>
      </c>
      <c r="AH8" s="68">
        <v>269.60000000000002</v>
      </c>
      <c r="AI8" s="68">
        <v>972.3</v>
      </c>
      <c r="AJ8" s="68">
        <v>697.5</v>
      </c>
      <c r="AK8" s="68">
        <v>5833.6</v>
      </c>
      <c r="AL8" s="68">
        <v>473.4</v>
      </c>
      <c r="AM8" s="68">
        <v>463.9</v>
      </c>
      <c r="AN8" s="68">
        <v>1058.3</v>
      </c>
      <c r="AO8" s="68">
        <v>1617.3</v>
      </c>
      <c r="AP8" s="68">
        <v>8376.2000000000007</v>
      </c>
      <c r="AQ8" s="68">
        <v>1942.1</v>
      </c>
      <c r="AR8" s="68">
        <v>28.5</v>
      </c>
      <c r="AS8" s="68">
        <v>3079</v>
      </c>
      <c r="AT8" s="68">
        <v>888.7</v>
      </c>
      <c r="AU8" s="68">
        <v>152.5</v>
      </c>
      <c r="AV8" s="68">
        <v>65.400000000000006</v>
      </c>
      <c r="AW8" s="68">
        <v>62.1</v>
      </c>
      <c r="AX8" s="68">
        <v>129.4</v>
      </c>
      <c r="AY8" s="68">
        <v>19.8</v>
      </c>
      <c r="AZ8" s="68">
        <v>872.8</v>
      </c>
      <c r="BA8" s="68">
        <v>147.6</v>
      </c>
      <c r="BB8" s="68">
        <v>339.9</v>
      </c>
      <c r="BC8" s="68">
        <v>139.5</v>
      </c>
      <c r="BD8" s="68">
        <v>5771.7</v>
      </c>
      <c r="BE8" s="68">
        <v>556.6</v>
      </c>
      <c r="BF8" s="68">
        <v>56</v>
      </c>
      <c r="BG8" s="68">
        <v>61.5</v>
      </c>
      <c r="BH8" s="68" t="s">
        <v>246</v>
      </c>
      <c r="BI8" s="68">
        <v>392.9</v>
      </c>
      <c r="BJ8" s="68">
        <v>399</v>
      </c>
      <c r="BK8" s="68">
        <v>432.4</v>
      </c>
      <c r="BL8" s="68">
        <v>155.80000000000001</v>
      </c>
      <c r="BM8" s="68" t="s">
        <v>246</v>
      </c>
      <c r="BN8" s="68">
        <v>1918.6</v>
      </c>
      <c r="BO8" s="68">
        <v>331.9</v>
      </c>
      <c r="BP8" s="68">
        <v>455</v>
      </c>
      <c r="BQ8" s="68">
        <v>37793.5</v>
      </c>
      <c r="BR8" s="68">
        <v>6270.3</v>
      </c>
      <c r="BS8" s="68">
        <v>31523.200000000001</v>
      </c>
      <c r="BT8" s="68">
        <v>127064.4</v>
      </c>
      <c r="BU8" s="68">
        <v>3655.9</v>
      </c>
      <c r="BV8" s="68">
        <v>2918.8</v>
      </c>
      <c r="BW8" s="68">
        <v>3187.2</v>
      </c>
      <c r="BX8" s="68">
        <v>890.9</v>
      </c>
      <c r="BY8" s="68">
        <v>30696.9</v>
      </c>
      <c r="BZ8" s="68">
        <v>14552.5</v>
      </c>
      <c r="CA8" s="68">
        <v>6119.6</v>
      </c>
      <c r="CB8" s="68">
        <v>1625.6</v>
      </c>
      <c r="CC8" s="68">
        <v>17808.900000000001</v>
      </c>
      <c r="CD8" s="68">
        <v>2542.8000000000002</v>
      </c>
      <c r="CE8" s="68">
        <v>1601</v>
      </c>
      <c r="CF8" s="68">
        <v>3656.4</v>
      </c>
      <c r="CG8" s="68">
        <v>7038</v>
      </c>
      <c r="CH8" s="68">
        <v>2668.1</v>
      </c>
      <c r="CI8" s="68">
        <v>4051.2</v>
      </c>
      <c r="CJ8" s="68">
        <v>1061.4000000000001</v>
      </c>
      <c r="CK8" s="68">
        <v>22418</v>
      </c>
      <c r="CL8" s="15">
        <v>571.19999999997663</v>
      </c>
      <c r="CM8" s="15">
        <v>301.00000000000233</v>
      </c>
      <c r="CN8" s="15">
        <v>508.90000000000077</v>
      </c>
      <c r="CO8" s="73">
        <v>1012.0000000000002</v>
      </c>
      <c r="CP8" s="15">
        <v>470.70000000000584</v>
      </c>
    </row>
    <row r="9" spans="1:94" x14ac:dyDescent="0.2">
      <c r="A9" s="1" t="s">
        <v>30</v>
      </c>
      <c r="B9" s="68">
        <v>265684.40000000002</v>
      </c>
      <c r="C9" s="68">
        <v>38547.1</v>
      </c>
      <c r="D9" s="68">
        <v>132.9</v>
      </c>
      <c r="E9" s="68">
        <v>14406.1</v>
      </c>
      <c r="F9" s="68">
        <v>292.60000000000002</v>
      </c>
      <c r="G9" s="68">
        <v>200</v>
      </c>
      <c r="H9" s="68">
        <v>125.8</v>
      </c>
      <c r="I9" s="68">
        <v>18172</v>
      </c>
      <c r="J9" s="68">
        <v>447.5</v>
      </c>
      <c r="K9" s="68">
        <v>188.2</v>
      </c>
      <c r="L9" s="68" t="s">
        <v>246</v>
      </c>
      <c r="M9" s="68">
        <v>133.5</v>
      </c>
      <c r="N9" s="68">
        <v>236.5</v>
      </c>
      <c r="O9" s="68">
        <v>2556.1999999999998</v>
      </c>
      <c r="P9" s="68">
        <v>606.6</v>
      </c>
      <c r="Q9" s="68">
        <v>286.89999999999998</v>
      </c>
      <c r="R9" s="68">
        <v>85.7</v>
      </c>
      <c r="S9" s="68">
        <v>171.8</v>
      </c>
      <c r="T9" s="68">
        <v>7154.8</v>
      </c>
      <c r="U9" s="68">
        <v>5802.3</v>
      </c>
      <c r="V9" s="68">
        <v>1352.5</v>
      </c>
      <c r="W9" s="68">
        <v>21005.8</v>
      </c>
      <c r="X9" s="68">
        <v>656.9</v>
      </c>
      <c r="Y9" s="68">
        <v>125.6</v>
      </c>
      <c r="Z9" s="68">
        <v>226.2</v>
      </c>
      <c r="AA9" s="68">
        <v>1640.7</v>
      </c>
      <c r="AB9" s="68">
        <v>1030.5</v>
      </c>
      <c r="AC9" s="68">
        <v>147.5</v>
      </c>
      <c r="AD9" s="68">
        <v>339.5</v>
      </c>
      <c r="AE9" s="68">
        <v>1460.2</v>
      </c>
      <c r="AF9" s="68">
        <v>392.9</v>
      </c>
      <c r="AG9" s="68">
        <v>426.6</v>
      </c>
      <c r="AH9" s="68">
        <v>347.8</v>
      </c>
      <c r="AI9" s="68">
        <v>1169.2</v>
      </c>
      <c r="AJ9" s="68">
        <v>906.2</v>
      </c>
      <c r="AK9" s="68">
        <v>7466.5</v>
      </c>
      <c r="AL9" s="68">
        <v>615.70000000000005</v>
      </c>
      <c r="AM9" s="68">
        <v>587.29999999999995</v>
      </c>
      <c r="AN9" s="68">
        <v>1241.9000000000001</v>
      </c>
      <c r="AO9" s="68">
        <v>1872</v>
      </c>
      <c r="AP9" s="68">
        <v>9838.5</v>
      </c>
      <c r="AQ9" s="68">
        <v>2454</v>
      </c>
      <c r="AR9" s="68">
        <v>34.4</v>
      </c>
      <c r="AS9" s="68">
        <v>3481.3</v>
      </c>
      <c r="AT9" s="68">
        <v>944.2</v>
      </c>
      <c r="AU9" s="68">
        <v>208.7</v>
      </c>
      <c r="AV9" s="68">
        <v>74.7</v>
      </c>
      <c r="AW9" s="68">
        <v>70.599999999999994</v>
      </c>
      <c r="AX9" s="68">
        <v>148.1</v>
      </c>
      <c r="AY9" s="68">
        <v>24</v>
      </c>
      <c r="AZ9" s="68">
        <v>1102.4000000000001</v>
      </c>
      <c r="BA9" s="68">
        <v>177.9</v>
      </c>
      <c r="BB9" s="68">
        <v>372.3</v>
      </c>
      <c r="BC9" s="68">
        <v>197.3</v>
      </c>
      <c r="BD9" s="68">
        <v>6319.8</v>
      </c>
      <c r="BE9" s="68">
        <v>641.29999999999995</v>
      </c>
      <c r="BF9" s="68">
        <v>63.4</v>
      </c>
      <c r="BG9" s="68">
        <v>77.5</v>
      </c>
      <c r="BH9" s="68" t="s">
        <v>246</v>
      </c>
      <c r="BI9" s="68">
        <v>471.5</v>
      </c>
      <c r="BJ9" s="68">
        <v>454.1</v>
      </c>
      <c r="BK9" s="68">
        <v>482.5</v>
      </c>
      <c r="BL9" s="68">
        <v>227.9</v>
      </c>
      <c r="BM9" s="68" t="s">
        <v>246</v>
      </c>
      <c r="BN9" s="68">
        <v>1954</v>
      </c>
      <c r="BO9" s="68">
        <v>365.9</v>
      </c>
      <c r="BP9" s="68">
        <v>525.5</v>
      </c>
      <c r="BQ9" s="68">
        <v>41592.6</v>
      </c>
      <c r="BR9" s="68">
        <v>7352.2</v>
      </c>
      <c r="BS9" s="68">
        <v>34240.400000000001</v>
      </c>
      <c r="BT9" s="68">
        <v>141225.79999999999</v>
      </c>
      <c r="BU9" s="68">
        <v>4155.8999999999996</v>
      </c>
      <c r="BV9" s="68">
        <v>3322.8</v>
      </c>
      <c r="BW9" s="68">
        <v>3597.5</v>
      </c>
      <c r="BX9" s="68">
        <v>1036.9000000000001</v>
      </c>
      <c r="BY9" s="68">
        <v>33746.400000000001</v>
      </c>
      <c r="BZ9" s="68">
        <v>16027.7</v>
      </c>
      <c r="CA9" s="68">
        <v>6827.1</v>
      </c>
      <c r="CB9" s="68">
        <v>1850.2</v>
      </c>
      <c r="CC9" s="68">
        <v>19687</v>
      </c>
      <c r="CD9" s="68">
        <v>2857.2</v>
      </c>
      <c r="CE9" s="68">
        <v>1829.3</v>
      </c>
      <c r="CF9" s="68">
        <v>3960.2</v>
      </c>
      <c r="CG9" s="68">
        <v>7948.7</v>
      </c>
      <c r="CH9" s="68">
        <v>3116.3</v>
      </c>
      <c r="CI9" s="68">
        <v>4475.7</v>
      </c>
      <c r="CJ9" s="68">
        <v>1249.3</v>
      </c>
      <c r="CK9" s="68">
        <v>24931.3</v>
      </c>
      <c r="CL9" s="15">
        <v>606.29999999999427</v>
      </c>
      <c r="CM9" s="15">
        <v>352.60000000000031</v>
      </c>
      <c r="CN9" s="15">
        <v>548.60000000000105</v>
      </c>
      <c r="CO9" s="73">
        <v>1056.2</v>
      </c>
      <c r="CP9" s="15">
        <v>504.80000000000734</v>
      </c>
    </row>
    <row r="10" spans="1:94" x14ac:dyDescent="0.2">
      <c r="A10" s="1" t="s">
        <v>31</v>
      </c>
      <c r="B10" s="68">
        <v>285917.5</v>
      </c>
      <c r="C10" s="68">
        <v>44884.4</v>
      </c>
      <c r="D10" s="68">
        <v>164</v>
      </c>
      <c r="E10" s="68">
        <v>18957.5</v>
      </c>
      <c r="F10" s="68">
        <v>312.60000000000002</v>
      </c>
      <c r="G10" s="68">
        <v>212</v>
      </c>
      <c r="H10" s="68">
        <v>143.30000000000001</v>
      </c>
      <c r="I10" s="68">
        <v>20099.599999999999</v>
      </c>
      <c r="J10" s="68">
        <v>409.8</v>
      </c>
      <c r="K10" s="68">
        <v>218.4</v>
      </c>
      <c r="L10" s="68" t="s">
        <v>246</v>
      </c>
      <c r="M10" s="68">
        <v>153.30000000000001</v>
      </c>
      <c r="N10" s="68">
        <v>277.7</v>
      </c>
      <c r="O10" s="68">
        <v>2176.9</v>
      </c>
      <c r="P10" s="68">
        <v>585.70000000000005</v>
      </c>
      <c r="Q10" s="68">
        <v>320.8</v>
      </c>
      <c r="R10" s="68">
        <v>91.5</v>
      </c>
      <c r="S10" s="68">
        <v>188.3</v>
      </c>
      <c r="T10" s="68">
        <v>7332.6</v>
      </c>
      <c r="U10" s="68">
        <v>6045.4</v>
      </c>
      <c r="V10" s="68">
        <v>1287.2</v>
      </c>
      <c r="W10" s="68">
        <v>24206.400000000001</v>
      </c>
      <c r="X10" s="68">
        <v>739.5</v>
      </c>
      <c r="Y10" s="68">
        <v>136.19999999999999</v>
      </c>
      <c r="Z10" s="68">
        <v>259.8</v>
      </c>
      <c r="AA10" s="68">
        <v>1802.1</v>
      </c>
      <c r="AB10" s="68">
        <v>1267.9000000000001</v>
      </c>
      <c r="AC10" s="68">
        <v>215.8</v>
      </c>
      <c r="AD10" s="68">
        <v>410.9</v>
      </c>
      <c r="AE10" s="68">
        <v>1657.9</v>
      </c>
      <c r="AF10" s="68">
        <v>412.2</v>
      </c>
      <c r="AG10" s="68">
        <v>466</v>
      </c>
      <c r="AH10" s="68">
        <v>440.2</v>
      </c>
      <c r="AI10" s="68">
        <v>1448.7</v>
      </c>
      <c r="AJ10" s="68">
        <v>948.7</v>
      </c>
      <c r="AK10" s="68">
        <v>8748.1</v>
      </c>
      <c r="AL10" s="68">
        <v>732.5</v>
      </c>
      <c r="AM10" s="68">
        <v>666</v>
      </c>
      <c r="AN10" s="68">
        <v>1415.1</v>
      </c>
      <c r="AO10" s="68">
        <v>2033.8</v>
      </c>
      <c r="AP10" s="68">
        <v>10842</v>
      </c>
      <c r="AQ10" s="68">
        <v>2835</v>
      </c>
      <c r="AR10" s="68">
        <v>50.2</v>
      </c>
      <c r="AS10" s="68">
        <v>3606.2</v>
      </c>
      <c r="AT10" s="68">
        <v>943.6</v>
      </c>
      <c r="AU10" s="68">
        <v>255.5</v>
      </c>
      <c r="AV10" s="68">
        <v>77.3</v>
      </c>
      <c r="AW10" s="68">
        <v>74.599999999999994</v>
      </c>
      <c r="AX10" s="68">
        <v>151</v>
      </c>
      <c r="AY10" s="68">
        <v>30.8</v>
      </c>
      <c r="AZ10" s="68">
        <v>1250.8</v>
      </c>
      <c r="BA10" s="68">
        <v>224.9</v>
      </c>
      <c r="BB10" s="68">
        <v>438.5</v>
      </c>
      <c r="BC10" s="68">
        <v>301</v>
      </c>
      <c r="BD10" s="68">
        <v>6808.8</v>
      </c>
      <c r="BE10" s="68">
        <v>776.9</v>
      </c>
      <c r="BF10" s="68">
        <v>74.400000000000006</v>
      </c>
      <c r="BG10" s="68">
        <v>119.9</v>
      </c>
      <c r="BH10" s="68" t="s">
        <v>246</v>
      </c>
      <c r="BI10" s="68">
        <v>550.70000000000005</v>
      </c>
      <c r="BJ10" s="68">
        <v>469.1</v>
      </c>
      <c r="BK10" s="68">
        <v>531.29999999999995</v>
      </c>
      <c r="BL10" s="68">
        <v>311.3</v>
      </c>
      <c r="BM10" s="68" t="s">
        <v>246</v>
      </c>
      <c r="BN10" s="68">
        <v>1831.7</v>
      </c>
      <c r="BO10" s="68">
        <v>417.3</v>
      </c>
      <c r="BP10" s="68">
        <v>574.20000000000005</v>
      </c>
      <c r="BQ10" s="68">
        <v>43329.5</v>
      </c>
      <c r="BR10" s="68">
        <v>7766.9</v>
      </c>
      <c r="BS10" s="68">
        <v>35562.6</v>
      </c>
      <c r="BT10" s="68">
        <v>148513.79999999999</v>
      </c>
      <c r="BU10" s="68">
        <v>4579.5</v>
      </c>
      <c r="BV10" s="68">
        <v>3671.8</v>
      </c>
      <c r="BW10" s="68">
        <v>4025.9</v>
      </c>
      <c r="BX10" s="68">
        <v>1180.8</v>
      </c>
      <c r="BY10" s="68">
        <v>35986.5</v>
      </c>
      <c r="BZ10" s="68">
        <v>17490.7</v>
      </c>
      <c r="CA10" s="68">
        <v>8653.4</v>
      </c>
      <c r="CB10" s="68">
        <v>1915</v>
      </c>
      <c r="CC10" s="68">
        <v>20785.5</v>
      </c>
      <c r="CD10" s="68">
        <v>3240.6</v>
      </c>
      <c r="CE10" s="68">
        <v>1998.8</v>
      </c>
      <c r="CF10" s="68">
        <v>4260.8</v>
      </c>
      <c r="CG10" s="68">
        <v>8071.9</v>
      </c>
      <c r="CH10" s="68">
        <v>3145.7</v>
      </c>
      <c r="CI10" s="68">
        <v>4983.8999999999996</v>
      </c>
      <c r="CJ10" s="68">
        <v>896.6</v>
      </c>
      <c r="CK10" s="68">
        <v>22981.200000000001</v>
      </c>
      <c r="CL10" s="15">
        <v>645.20000000000584</v>
      </c>
      <c r="CM10" s="15">
        <v>405.00000000000205</v>
      </c>
      <c r="CN10" s="15">
        <v>602.5999999999998</v>
      </c>
      <c r="CO10" s="73">
        <v>1151.9999999999995</v>
      </c>
      <c r="CP10" s="15">
        <v>573.00000000000159</v>
      </c>
    </row>
    <row r="11" spans="1:94" x14ac:dyDescent="0.2">
      <c r="A11" s="1" t="s">
        <v>32</v>
      </c>
      <c r="B11" s="68">
        <v>273891.7</v>
      </c>
      <c r="C11" s="68">
        <v>48994.1</v>
      </c>
      <c r="D11" s="68">
        <v>183.4</v>
      </c>
      <c r="E11" s="68">
        <v>22297.599999999999</v>
      </c>
      <c r="F11" s="68">
        <v>323.39999999999998</v>
      </c>
      <c r="G11" s="68">
        <v>200.7</v>
      </c>
      <c r="H11" s="68">
        <v>157.4</v>
      </c>
      <c r="I11" s="68">
        <v>21312</v>
      </c>
      <c r="J11" s="68">
        <v>374.6</v>
      </c>
      <c r="K11" s="68">
        <v>219.8</v>
      </c>
      <c r="L11" s="68" t="s">
        <v>246</v>
      </c>
      <c r="M11" s="68">
        <v>158.69999999999999</v>
      </c>
      <c r="N11" s="68">
        <v>257.5</v>
      </c>
      <c r="O11" s="68">
        <v>1768.5</v>
      </c>
      <c r="P11" s="68">
        <v>521.9</v>
      </c>
      <c r="Q11" s="68">
        <v>334.7</v>
      </c>
      <c r="R11" s="68">
        <v>88.2</v>
      </c>
      <c r="S11" s="68">
        <v>201</v>
      </c>
      <c r="T11" s="68">
        <v>6921.4</v>
      </c>
      <c r="U11" s="68">
        <v>5744.3</v>
      </c>
      <c r="V11" s="68">
        <v>1177.0999999999999</v>
      </c>
      <c r="W11" s="68">
        <v>20799.099999999999</v>
      </c>
      <c r="X11" s="68">
        <v>604.20000000000005</v>
      </c>
      <c r="Y11" s="68">
        <v>144.4</v>
      </c>
      <c r="Z11" s="68">
        <v>335.4</v>
      </c>
      <c r="AA11" s="68">
        <v>1535.5</v>
      </c>
      <c r="AB11" s="68">
        <v>1119.3</v>
      </c>
      <c r="AC11" s="68">
        <v>181.4</v>
      </c>
      <c r="AD11" s="68">
        <v>363.4</v>
      </c>
      <c r="AE11" s="68">
        <v>1408</v>
      </c>
      <c r="AF11" s="68">
        <v>320.60000000000002</v>
      </c>
      <c r="AG11" s="68">
        <v>358.5</v>
      </c>
      <c r="AH11" s="68">
        <v>427.8</v>
      </c>
      <c r="AI11" s="68">
        <v>1156</v>
      </c>
      <c r="AJ11" s="68">
        <v>837.1</v>
      </c>
      <c r="AK11" s="68">
        <v>7480.6</v>
      </c>
      <c r="AL11" s="68">
        <v>600.70000000000005</v>
      </c>
      <c r="AM11" s="68">
        <v>659.2</v>
      </c>
      <c r="AN11" s="68">
        <v>1360.4</v>
      </c>
      <c r="AO11" s="68">
        <v>1482.6</v>
      </c>
      <c r="AP11" s="68">
        <v>10993.3</v>
      </c>
      <c r="AQ11" s="68">
        <v>2507.4</v>
      </c>
      <c r="AR11" s="68">
        <v>59.9</v>
      </c>
      <c r="AS11" s="68">
        <v>4278.2</v>
      </c>
      <c r="AT11" s="68">
        <v>883.4</v>
      </c>
      <c r="AU11" s="68">
        <v>182.2</v>
      </c>
      <c r="AV11" s="68">
        <v>64.900000000000006</v>
      </c>
      <c r="AW11" s="68">
        <v>72</v>
      </c>
      <c r="AX11" s="68">
        <v>159.19999999999999</v>
      </c>
      <c r="AY11" s="68">
        <v>34.200000000000003</v>
      </c>
      <c r="AZ11" s="68">
        <v>1052.7</v>
      </c>
      <c r="BA11" s="68">
        <v>231.8</v>
      </c>
      <c r="BB11" s="68">
        <v>436.5</v>
      </c>
      <c r="BC11" s="68">
        <v>394.1</v>
      </c>
      <c r="BD11" s="68">
        <v>7357.2</v>
      </c>
      <c r="BE11" s="68">
        <v>1236.3</v>
      </c>
      <c r="BF11" s="68">
        <v>79.2</v>
      </c>
      <c r="BG11" s="68">
        <v>132.4</v>
      </c>
      <c r="BH11" s="68" t="s">
        <v>246</v>
      </c>
      <c r="BI11" s="68">
        <v>509.9</v>
      </c>
      <c r="BJ11" s="68">
        <v>436.8</v>
      </c>
      <c r="BK11" s="68">
        <v>521.1</v>
      </c>
      <c r="BL11" s="68">
        <v>316.89999999999998</v>
      </c>
      <c r="BM11" s="68" t="s">
        <v>246</v>
      </c>
      <c r="BN11" s="68">
        <v>1904.9</v>
      </c>
      <c r="BO11" s="68">
        <v>400.9</v>
      </c>
      <c r="BP11" s="68">
        <v>603.70000000000005</v>
      </c>
      <c r="BQ11" s="68">
        <v>40921.4</v>
      </c>
      <c r="BR11" s="68">
        <v>7440.4</v>
      </c>
      <c r="BS11" s="68">
        <v>33481.1</v>
      </c>
      <c r="BT11" s="68">
        <v>137905.1</v>
      </c>
      <c r="BU11" s="68">
        <v>4411.8</v>
      </c>
      <c r="BV11" s="68">
        <v>3516.2</v>
      </c>
      <c r="BW11" s="68">
        <v>3823.4</v>
      </c>
      <c r="BX11" s="68">
        <v>1143.5</v>
      </c>
      <c r="BY11" s="68">
        <v>33663.4</v>
      </c>
      <c r="BZ11" s="68">
        <v>16802.599999999999</v>
      </c>
      <c r="CA11" s="68">
        <v>7965.1</v>
      </c>
      <c r="CB11" s="68">
        <v>1631.9</v>
      </c>
      <c r="CC11" s="68">
        <v>19292</v>
      </c>
      <c r="CD11" s="68">
        <v>3210.1</v>
      </c>
      <c r="CE11" s="68">
        <v>1825.3</v>
      </c>
      <c r="CF11" s="68">
        <v>3978.5</v>
      </c>
      <c r="CG11" s="68">
        <v>7327.3</v>
      </c>
      <c r="CH11" s="68">
        <v>2834.5</v>
      </c>
      <c r="CI11" s="68">
        <v>4730.5</v>
      </c>
      <c r="CJ11" s="68">
        <v>883</v>
      </c>
      <c r="CK11" s="68">
        <v>20211.099999999999</v>
      </c>
      <c r="CL11" s="15">
        <v>654.90000000001169</v>
      </c>
      <c r="CM11" s="15">
        <v>423.99999999999824</v>
      </c>
      <c r="CN11" s="15">
        <v>636.79999999999825</v>
      </c>
      <c r="CO11" s="73">
        <v>1215.099999999999</v>
      </c>
      <c r="CP11" s="15">
        <v>594.70000000000277</v>
      </c>
    </row>
    <row r="12" spans="1:94" x14ac:dyDescent="0.2">
      <c r="A12" s="1" t="s">
        <v>33</v>
      </c>
      <c r="B12" s="68">
        <v>284554.2</v>
      </c>
      <c r="C12" s="68">
        <v>54777.3</v>
      </c>
      <c r="D12" s="68">
        <v>123.8</v>
      </c>
      <c r="E12" s="68">
        <v>26937</v>
      </c>
      <c r="F12" s="68">
        <v>342.4</v>
      </c>
      <c r="G12" s="68">
        <v>242.3</v>
      </c>
      <c r="H12" s="68">
        <v>244.9</v>
      </c>
      <c r="I12" s="68">
        <v>21692.5</v>
      </c>
      <c r="J12" s="68">
        <v>424.1</v>
      </c>
      <c r="K12" s="68">
        <v>259</v>
      </c>
      <c r="L12" s="68" t="s">
        <v>246</v>
      </c>
      <c r="M12" s="68">
        <v>186</v>
      </c>
      <c r="N12" s="68">
        <v>305.5</v>
      </c>
      <c r="O12" s="68">
        <v>2152.1999999999998</v>
      </c>
      <c r="P12" s="68">
        <v>553.70000000000005</v>
      </c>
      <c r="Q12" s="68">
        <v>396.9</v>
      </c>
      <c r="R12" s="68">
        <v>85.9</v>
      </c>
      <c r="S12" s="68">
        <v>206.4</v>
      </c>
      <c r="T12" s="68">
        <v>8054.9</v>
      </c>
      <c r="U12" s="68">
        <v>6678.1</v>
      </c>
      <c r="V12" s="68">
        <v>1376.8</v>
      </c>
      <c r="W12" s="68">
        <v>22928.6</v>
      </c>
      <c r="X12" s="68">
        <v>636.4</v>
      </c>
      <c r="Y12" s="68">
        <v>146.4</v>
      </c>
      <c r="Z12" s="68">
        <v>447.2</v>
      </c>
      <c r="AA12" s="68">
        <v>1437.4</v>
      </c>
      <c r="AB12" s="68">
        <v>1158</v>
      </c>
      <c r="AC12" s="68">
        <v>208.9</v>
      </c>
      <c r="AD12" s="68">
        <v>386.2</v>
      </c>
      <c r="AE12" s="68">
        <v>1349.2</v>
      </c>
      <c r="AF12" s="68">
        <v>266</v>
      </c>
      <c r="AG12" s="68">
        <v>322.10000000000002</v>
      </c>
      <c r="AH12" s="68">
        <v>432.3</v>
      </c>
      <c r="AI12" s="68">
        <v>1227.4000000000001</v>
      </c>
      <c r="AJ12" s="68">
        <v>826.3</v>
      </c>
      <c r="AK12" s="68">
        <v>9562.5</v>
      </c>
      <c r="AL12" s="68">
        <v>570.1</v>
      </c>
      <c r="AM12" s="68">
        <v>639.79999999999995</v>
      </c>
      <c r="AN12" s="68">
        <v>1314.7</v>
      </c>
      <c r="AO12" s="68">
        <v>1534.7</v>
      </c>
      <c r="AP12" s="68">
        <v>12893.4</v>
      </c>
      <c r="AQ12" s="68">
        <v>2969.4</v>
      </c>
      <c r="AR12" s="68">
        <v>71.2</v>
      </c>
      <c r="AS12" s="68">
        <v>5167</v>
      </c>
      <c r="AT12" s="68">
        <v>1000.3</v>
      </c>
      <c r="AU12" s="68">
        <v>248.7</v>
      </c>
      <c r="AV12" s="68">
        <v>82.3</v>
      </c>
      <c r="AW12" s="68">
        <v>75.900000000000006</v>
      </c>
      <c r="AX12" s="68">
        <v>171.5</v>
      </c>
      <c r="AY12" s="68">
        <v>43.3</v>
      </c>
      <c r="AZ12" s="68">
        <v>1270.7</v>
      </c>
      <c r="BA12" s="68">
        <v>281.89999999999998</v>
      </c>
      <c r="BB12" s="68">
        <v>498.6</v>
      </c>
      <c r="BC12" s="68">
        <v>304</v>
      </c>
      <c r="BD12" s="68">
        <v>7948.3</v>
      </c>
      <c r="BE12" s="68">
        <v>1339</v>
      </c>
      <c r="BF12" s="68">
        <v>86.5</v>
      </c>
      <c r="BG12" s="68">
        <v>165.2</v>
      </c>
      <c r="BH12" s="68" t="s">
        <v>246</v>
      </c>
      <c r="BI12" s="68">
        <v>567.6</v>
      </c>
      <c r="BJ12" s="68">
        <v>462.6</v>
      </c>
      <c r="BK12" s="68">
        <v>359.2</v>
      </c>
      <c r="BL12" s="68">
        <v>416</v>
      </c>
      <c r="BM12" s="68" t="s">
        <v>246</v>
      </c>
      <c r="BN12" s="68">
        <v>2289</v>
      </c>
      <c r="BO12" s="68">
        <v>357.8</v>
      </c>
      <c r="BP12" s="68">
        <v>632.20000000000005</v>
      </c>
      <c r="BQ12" s="68">
        <v>45392.7</v>
      </c>
      <c r="BR12" s="68">
        <v>8883.5</v>
      </c>
      <c r="BS12" s="68">
        <v>36509.300000000003</v>
      </c>
      <c r="BT12" s="68">
        <v>132559.1</v>
      </c>
      <c r="BU12" s="68">
        <v>4269.1000000000004</v>
      </c>
      <c r="BV12" s="68">
        <v>3430.2</v>
      </c>
      <c r="BW12" s="68">
        <v>3684.4</v>
      </c>
      <c r="BX12" s="68">
        <v>1156.3</v>
      </c>
      <c r="BY12" s="68">
        <v>32735.3</v>
      </c>
      <c r="BZ12" s="68">
        <v>16149.9</v>
      </c>
      <c r="CA12" s="68">
        <v>6462.8</v>
      </c>
      <c r="CB12" s="68">
        <v>1422.3</v>
      </c>
      <c r="CC12" s="68">
        <v>17486.5</v>
      </c>
      <c r="CD12" s="68">
        <v>3176.1</v>
      </c>
      <c r="CE12" s="68">
        <v>1961.7</v>
      </c>
      <c r="CF12" s="68">
        <v>3752.8</v>
      </c>
      <c r="CG12" s="68">
        <v>6602.1</v>
      </c>
      <c r="CH12" s="68">
        <v>3119.4</v>
      </c>
      <c r="CI12" s="68">
        <v>4922.5</v>
      </c>
      <c r="CJ12" s="68">
        <v>1057.3</v>
      </c>
      <c r="CK12" s="68">
        <v>20493.900000000001</v>
      </c>
      <c r="CL12" s="15">
        <v>676.5</v>
      </c>
      <c r="CM12" s="15">
        <v>462.99999999999852</v>
      </c>
      <c r="CN12" s="15">
        <v>708.59999999999957</v>
      </c>
      <c r="CO12" s="73">
        <v>1273.2000000000003</v>
      </c>
      <c r="CP12" s="15">
        <v>624.70000000001005</v>
      </c>
    </row>
    <row r="13" spans="1:94" x14ac:dyDescent="0.2">
      <c r="A13" s="1" t="s">
        <v>34</v>
      </c>
      <c r="B13" s="68">
        <v>310294</v>
      </c>
      <c r="C13" s="68">
        <v>65047.8</v>
      </c>
      <c r="D13" s="68">
        <v>152.6</v>
      </c>
      <c r="E13" s="68">
        <v>34006.800000000003</v>
      </c>
      <c r="F13" s="68">
        <v>373.7</v>
      </c>
      <c r="G13" s="68">
        <v>259.39999999999998</v>
      </c>
      <c r="H13" s="68">
        <v>283.2</v>
      </c>
      <c r="I13" s="68">
        <v>24108</v>
      </c>
      <c r="J13" s="68">
        <v>526.5</v>
      </c>
      <c r="K13" s="68">
        <v>288.7</v>
      </c>
      <c r="L13" s="68" t="s">
        <v>246</v>
      </c>
      <c r="M13" s="68">
        <v>216.7</v>
      </c>
      <c r="N13" s="68">
        <v>369.9</v>
      </c>
      <c r="O13" s="68">
        <v>2395.9</v>
      </c>
      <c r="P13" s="68">
        <v>614.1</v>
      </c>
      <c r="Q13" s="68">
        <v>458.4</v>
      </c>
      <c r="R13" s="68">
        <v>97</v>
      </c>
      <c r="S13" s="68">
        <v>219</v>
      </c>
      <c r="T13" s="68">
        <v>8908.9</v>
      </c>
      <c r="U13" s="68">
        <v>7375.4</v>
      </c>
      <c r="V13" s="68">
        <v>1533.5</v>
      </c>
      <c r="W13" s="68">
        <v>25494.5</v>
      </c>
      <c r="X13" s="68">
        <v>487.5</v>
      </c>
      <c r="Y13" s="68">
        <v>152.69999999999999</v>
      </c>
      <c r="Z13" s="68">
        <v>581.6</v>
      </c>
      <c r="AA13" s="68">
        <v>1496.7</v>
      </c>
      <c r="AB13" s="68">
        <v>1257.7</v>
      </c>
      <c r="AC13" s="68">
        <v>249.1</v>
      </c>
      <c r="AD13" s="68">
        <v>424.2</v>
      </c>
      <c r="AE13" s="68">
        <v>1369.1</v>
      </c>
      <c r="AF13" s="68">
        <v>286.39999999999998</v>
      </c>
      <c r="AG13" s="68">
        <v>358.2</v>
      </c>
      <c r="AH13" s="68">
        <v>472.4</v>
      </c>
      <c r="AI13" s="68">
        <v>1301.8</v>
      </c>
      <c r="AJ13" s="68">
        <v>898.1</v>
      </c>
      <c r="AK13" s="68">
        <v>11250.7</v>
      </c>
      <c r="AL13" s="68">
        <v>658.9</v>
      </c>
      <c r="AM13" s="68">
        <v>697</v>
      </c>
      <c r="AN13" s="68">
        <v>1432</v>
      </c>
      <c r="AO13" s="68">
        <v>1630.7</v>
      </c>
      <c r="AP13" s="68">
        <v>14796.8</v>
      </c>
      <c r="AQ13" s="68">
        <v>3495.7</v>
      </c>
      <c r="AR13" s="68">
        <v>86.5</v>
      </c>
      <c r="AS13" s="68">
        <v>5996.4</v>
      </c>
      <c r="AT13" s="68">
        <v>1054.0999999999999</v>
      </c>
      <c r="AU13" s="68">
        <v>308.7</v>
      </c>
      <c r="AV13" s="68">
        <v>97.3</v>
      </c>
      <c r="AW13" s="68">
        <v>77.2</v>
      </c>
      <c r="AX13" s="68">
        <v>188.6</v>
      </c>
      <c r="AY13" s="68">
        <v>55.2</v>
      </c>
      <c r="AZ13" s="68">
        <v>1436.3</v>
      </c>
      <c r="BA13" s="68">
        <v>325.5</v>
      </c>
      <c r="BB13" s="68">
        <v>518.20000000000005</v>
      </c>
      <c r="BC13" s="68">
        <v>412.5</v>
      </c>
      <c r="BD13" s="68">
        <v>8725.9</v>
      </c>
      <c r="BE13" s="68">
        <v>1494.2</v>
      </c>
      <c r="BF13" s="68">
        <v>104.3</v>
      </c>
      <c r="BG13" s="68">
        <v>174.8</v>
      </c>
      <c r="BH13" s="68" t="s">
        <v>246</v>
      </c>
      <c r="BI13" s="68">
        <v>621</v>
      </c>
      <c r="BJ13" s="68">
        <v>453.6</v>
      </c>
      <c r="BK13" s="68">
        <v>403.8</v>
      </c>
      <c r="BL13" s="68">
        <v>543.1</v>
      </c>
      <c r="BM13" s="68" t="s">
        <v>246</v>
      </c>
      <c r="BN13" s="68">
        <v>2474.3000000000002</v>
      </c>
      <c r="BO13" s="68">
        <v>384</v>
      </c>
      <c r="BP13" s="68">
        <v>675.1</v>
      </c>
      <c r="BQ13" s="68">
        <v>46978.1</v>
      </c>
      <c r="BR13" s="68">
        <v>9975.1</v>
      </c>
      <c r="BS13" s="68">
        <v>37002.9</v>
      </c>
      <c r="BT13" s="68">
        <v>140342.20000000001</v>
      </c>
      <c r="BU13" s="68">
        <v>4607.8</v>
      </c>
      <c r="BV13" s="68">
        <v>3641</v>
      </c>
      <c r="BW13" s="68">
        <v>3950.6</v>
      </c>
      <c r="BX13" s="68">
        <v>1254.8</v>
      </c>
      <c r="BY13" s="68">
        <v>34961.300000000003</v>
      </c>
      <c r="BZ13" s="68">
        <v>17353.900000000001</v>
      </c>
      <c r="CA13" s="68">
        <v>5648.7</v>
      </c>
      <c r="CB13" s="68">
        <v>1434.9</v>
      </c>
      <c r="CC13" s="68">
        <v>18231.3</v>
      </c>
      <c r="CD13" s="68">
        <v>3438</v>
      </c>
      <c r="CE13" s="68">
        <v>2185.6999999999998</v>
      </c>
      <c r="CF13" s="68">
        <v>3847.9</v>
      </c>
      <c r="CG13" s="68">
        <v>6591.7</v>
      </c>
      <c r="CH13" s="68">
        <v>3571.6</v>
      </c>
      <c r="CI13" s="68">
        <v>5692.3</v>
      </c>
      <c r="CJ13" s="68">
        <v>1047.4000000000001</v>
      </c>
      <c r="CK13" s="68">
        <v>22180.7</v>
      </c>
      <c r="CL13" s="15">
        <v>702.59999999998263</v>
      </c>
      <c r="CM13" s="15">
        <v>489.69999999999811</v>
      </c>
      <c r="CN13" s="15">
        <v>744.60000000000036</v>
      </c>
      <c r="CO13" s="73">
        <v>1397.6999999999989</v>
      </c>
      <c r="CP13" s="15">
        <v>677.9000000000043</v>
      </c>
    </row>
    <row r="14" spans="1:94" x14ac:dyDescent="0.2">
      <c r="A14" s="1" t="s">
        <v>35</v>
      </c>
      <c r="B14" s="68">
        <v>308842.59999999998</v>
      </c>
      <c r="C14" s="68">
        <v>71142.100000000006</v>
      </c>
      <c r="D14" s="68">
        <v>170.9</v>
      </c>
      <c r="E14" s="68">
        <v>39839.5</v>
      </c>
      <c r="F14" s="68">
        <v>415.9</v>
      </c>
      <c r="G14" s="68">
        <v>256.60000000000002</v>
      </c>
      <c r="H14" s="68">
        <v>287.60000000000002</v>
      </c>
      <c r="I14" s="68">
        <v>23927.3</v>
      </c>
      <c r="J14" s="68">
        <v>622.70000000000005</v>
      </c>
      <c r="K14" s="68">
        <v>304.10000000000002</v>
      </c>
      <c r="L14" s="68" t="s">
        <v>246</v>
      </c>
      <c r="M14" s="68">
        <v>242.2</v>
      </c>
      <c r="N14" s="68">
        <v>417</v>
      </c>
      <c r="O14" s="68">
        <v>2409.1</v>
      </c>
      <c r="P14" s="68">
        <v>625.6</v>
      </c>
      <c r="Q14" s="68">
        <v>509.6</v>
      </c>
      <c r="R14" s="68">
        <v>117.6</v>
      </c>
      <c r="S14" s="68">
        <v>251.3</v>
      </c>
      <c r="T14" s="68">
        <v>9239.6</v>
      </c>
      <c r="U14" s="68">
        <v>7698.7</v>
      </c>
      <c r="V14" s="68">
        <v>1540.9</v>
      </c>
      <c r="W14" s="68">
        <v>24382.3</v>
      </c>
      <c r="X14" s="68">
        <v>546.5</v>
      </c>
      <c r="Y14" s="68">
        <v>149.9</v>
      </c>
      <c r="Z14" s="68">
        <v>607.79999999999995</v>
      </c>
      <c r="AA14" s="68">
        <v>1358.2</v>
      </c>
      <c r="AB14" s="68">
        <v>1173.0999999999999</v>
      </c>
      <c r="AC14" s="68">
        <v>253.8</v>
      </c>
      <c r="AD14" s="68">
        <v>454</v>
      </c>
      <c r="AE14" s="68">
        <v>1257.3</v>
      </c>
      <c r="AF14" s="68">
        <v>269.2</v>
      </c>
      <c r="AG14" s="68">
        <v>370.5</v>
      </c>
      <c r="AH14" s="68">
        <v>452.6</v>
      </c>
      <c r="AI14" s="68">
        <v>1255.3</v>
      </c>
      <c r="AJ14" s="68">
        <v>760.8</v>
      </c>
      <c r="AK14" s="68">
        <v>10822.7</v>
      </c>
      <c r="AL14" s="68">
        <v>601.29999999999995</v>
      </c>
      <c r="AM14" s="68">
        <v>672.9</v>
      </c>
      <c r="AN14" s="68">
        <v>1365.8</v>
      </c>
      <c r="AO14" s="68">
        <v>1466.8</v>
      </c>
      <c r="AP14" s="68">
        <v>15102.1</v>
      </c>
      <c r="AQ14" s="68">
        <v>3966</v>
      </c>
      <c r="AR14" s="68">
        <v>93.4</v>
      </c>
      <c r="AS14" s="68">
        <v>5316.7</v>
      </c>
      <c r="AT14" s="68">
        <v>1138</v>
      </c>
      <c r="AU14" s="68">
        <v>375.2</v>
      </c>
      <c r="AV14" s="68">
        <v>108.7</v>
      </c>
      <c r="AW14" s="68">
        <v>82.2</v>
      </c>
      <c r="AX14" s="68">
        <v>210.4</v>
      </c>
      <c r="AY14" s="68">
        <v>68.099999999999994</v>
      </c>
      <c r="AZ14" s="68">
        <v>1534.7</v>
      </c>
      <c r="BA14" s="68">
        <v>369.6</v>
      </c>
      <c r="BB14" s="68">
        <v>488</v>
      </c>
      <c r="BC14" s="68">
        <v>554.20000000000005</v>
      </c>
      <c r="BD14" s="68">
        <v>9101.1</v>
      </c>
      <c r="BE14" s="68">
        <v>1585.8</v>
      </c>
      <c r="BF14" s="68">
        <v>112</v>
      </c>
      <c r="BG14" s="68">
        <v>208.1</v>
      </c>
      <c r="BH14" s="68" t="s">
        <v>246</v>
      </c>
      <c r="BI14" s="68">
        <v>611.29999999999995</v>
      </c>
      <c r="BJ14" s="68">
        <v>554.29999999999995</v>
      </c>
      <c r="BK14" s="68">
        <v>400.4</v>
      </c>
      <c r="BL14" s="68">
        <v>616.4</v>
      </c>
      <c r="BM14" s="68" t="s">
        <v>246</v>
      </c>
      <c r="BN14" s="68">
        <v>2353.6</v>
      </c>
      <c r="BO14" s="68">
        <v>391.7</v>
      </c>
      <c r="BP14" s="68">
        <v>718.4</v>
      </c>
      <c r="BQ14" s="68">
        <v>48912.7</v>
      </c>
      <c r="BR14" s="68">
        <v>10436.4</v>
      </c>
      <c r="BS14" s="68">
        <v>38476.300000000003</v>
      </c>
      <c r="BT14" s="68">
        <v>130962.7</v>
      </c>
      <c r="BU14" s="68">
        <v>4403.6000000000004</v>
      </c>
      <c r="BV14" s="68">
        <v>3438.3</v>
      </c>
      <c r="BW14" s="68">
        <v>3039.2</v>
      </c>
      <c r="BX14" s="68">
        <v>1236.7</v>
      </c>
      <c r="BY14" s="68">
        <v>32266.2</v>
      </c>
      <c r="BZ14" s="68">
        <v>16177.1</v>
      </c>
      <c r="CA14" s="68">
        <v>4448.2</v>
      </c>
      <c r="CB14" s="68">
        <v>1320.1</v>
      </c>
      <c r="CC14" s="68">
        <v>16918.2</v>
      </c>
      <c r="CD14" s="68">
        <v>3129.6</v>
      </c>
      <c r="CE14" s="68">
        <v>2208.9</v>
      </c>
      <c r="CF14" s="68">
        <v>3356.1</v>
      </c>
      <c r="CG14" s="68">
        <v>5726.2</v>
      </c>
      <c r="CH14" s="68">
        <v>3578.9</v>
      </c>
      <c r="CI14" s="68">
        <v>5312.7</v>
      </c>
      <c r="CJ14" s="68">
        <v>1120.3</v>
      </c>
      <c r="CK14" s="68">
        <v>22550.6</v>
      </c>
      <c r="CL14" s="15">
        <v>731.80000000001451</v>
      </c>
      <c r="CM14" s="15">
        <v>543.79999999999825</v>
      </c>
      <c r="CN14" s="15">
        <v>796.89999999999895</v>
      </c>
      <c r="CO14" s="73">
        <v>1549.1000000000017</v>
      </c>
      <c r="CP14" s="15">
        <v>745.09999999998263</v>
      </c>
    </row>
    <row r="15" spans="1:94" x14ac:dyDescent="0.2">
      <c r="A15" s="1" t="s">
        <v>36</v>
      </c>
      <c r="B15" s="68">
        <v>313381.8</v>
      </c>
      <c r="C15" s="68">
        <v>67242.2</v>
      </c>
      <c r="D15" s="68">
        <v>187.9</v>
      </c>
      <c r="E15" s="68">
        <v>39335</v>
      </c>
      <c r="F15" s="68">
        <v>461.6</v>
      </c>
      <c r="G15" s="68">
        <v>270.5</v>
      </c>
      <c r="H15" s="68">
        <v>284.89999999999998</v>
      </c>
      <c r="I15" s="68">
        <v>19993.5</v>
      </c>
      <c r="J15" s="68">
        <v>717</v>
      </c>
      <c r="K15" s="68">
        <v>316.8</v>
      </c>
      <c r="L15" s="68" t="s">
        <v>246</v>
      </c>
      <c r="M15" s="68">
        <v>267.8</v>
      </c>
      <c r="N15" s="68">
        <v>454.3</v>
      </c>
      <c r="O15" s="68">
        <v>2539.8000000000002</v>
      </c>
      <c r="P15" s="68">
        <v>550.20000000000005</v>
      </c>
      <c r="Q15" s="68">
        <v>621.5</v>
      </c>
      <c r="R15" s="68">
        <v>152.6</v>
      </c>
      <c r="S15" s="68">
        <v>292.5</v>
      </c>
      <c r="T15" s="68">
        <v>9177.2999999999993</v>
      </c>
      <c r="U15" s="68">
        <v>7594.8</v>
      </c>
      <c r="V15" s="68">
        <v>1582.5</v>
      </c>
      <c r="W15" s="68">
        <v>25121.4</v>
      </c>
      <c r="X15" s="68">
        <v>687.1</v>
      </c>
      <c r="Y15" s="68">
        <v>154.1</v>
      </c>
      <c r="Z15" s="68">
        <v>639.6</v>
      </c>
      <c r="AA15" s="68">
        <v>1387.4</v>
      </c>
      <c r="AB15" s="68">
        <v>1249.3</v>
      </c>
      <c r="AC15" s="68">
        <v>290</v>
      </c>
      <c r="AD15" s="68">
        <v>462.9</v>
      </c>
      <c r="AE15" s="68">
        <v>1320</v>
      </c>
      <c r="AF15" s="68">
        <v>283.7</v>
      </c>
      <c r="AG15" s="68">
        <v>422.5</v>
      </c>
      <c r="AH15" s="68">
        <v>489.5</v>
      </c>
      <c r="AI15" s="68">
        <v>1330.2</v>
      </c>
      <c r="AJ15" s="68">
        <v>791.2</v>
      </c>
      <c r="AK15" s="68">
        <v>10691.5</v>
      </c>
      <c r="AL15" s="68">
        <v>727</v>
      </c>
      <c r="AM15" s="68">
        <v>723.9</v>
      </c>
      <c r="AN15" s="68">
        <v>1443</v>
      </c>
      <c r="AO15" s="68">
        <v>1465.1</v>
      </c>
      <c r="AP15" s="68">
        <v>16043.4</v>
      </c>
      <c r="AQ15" s="68">
        <v>4356</v>
      </c>
      <c r="AR15" s="68">
        <v>100.8</v>
      </c>
      <c r="AS15" s="68">
        <v>5331.5</v>
      </c>
      <c r="AT15" s="68">
        <v>1170.4000000000001</v>
      </c>
      <c r="AU15" s="68">
        <v>413.6</v>
      </c>
      <c r="AV15" s="68">
        <v>121.8</v>
      </c>
      <c r="AW15" s="68">
        <v>79.5</v>
      </c>
      <c r="AX15" s="68">
        <v>227.4</v>
      </c>
      <c r="AY15" s="68">
        <v>82.1</v>
      </c>
      <c r="AZ15" s="68">
        <v>1772.5</v>
      </c>
      <c r="BA15" s="68">
        <v>410</v>
      </c>
      <c r="BB15" s="68">
        <v>525.9</v>
      </c>
      <c r="BC15" s="68">
        <v>597.9</v>
      </c>
      <c r="BD15" s="68">
        <v>9477</v>
      </c>
      <c r="BE15" s="68">
        <v>1702.3</v>
      </c>
      <c r="BF15" s="68">
        <v>134.30000000000001</v>
      </c>
      <c r="BG15" s="68">
        <v>215.4</v>
      </c>
      <c r="BH15" s="68" t="s">
        <v>246</v>
      </c>
      <c r="BI15" s="68">
        <v>675.3</v>
      </c>
      <c r="BJ15" s="68">
        <v>588.9</v>
      </c>
      <c r="BK15" s="68">
        <v>440.7</v>
      </c>
      <c r="BL15" s="68">
        <v>745.3</v>
      </c>
      <c r="BM15" s="68" t="s">
        <v>246</v>
      </c>
      <c r="BN15" s="68">
        <v>2161.6</v>
      </c>
      <c r="BO15" s="68">
        <v>382.1</v>
      </c>
      <c r="BP15" s="68">
        <v>768.7</v>
      </c>
      <c r="BQ15" s="68">
        <v>50642</v>
      </c>
      <c r="BR15" s="68">
        <v>10548.2</v>
      </c>
      <c r="BS15" s="68">
        <v>40093.800000000003</v>
      </c>
      <c r="BT15" s="68">
        <v>135678.70000000001</v>
      </c>
      <c r="BU15" s="68">
        <v>4695.5</v>
      </c>
      <c r="BV15" s="68">
        <v>3604.7</v>
      </c>
      <c r="BW15" s="68">
        <v>3366</v>
      </c>
      <c r="BX15" s="68">
        <v>1305.7</v>
      </c>
      <c r="BY15" s="68">
        <v>33732.9</v>
      </c>
      <c r="BZ15" s="68">
        <v>17009.3</v>
      </c>
      <c r="CA15" s="68">
        <v>4395.8</v>
      </c>
      <c r="CB15" s="68">
        <v>1318.1</v>
      </c>
      <c r="CC15" s="68">
        <v>17483.8</v>
      </c>
      <c r="CD15" s="68">
        <v>3210.5</v>
      </c>
      <c r="CE15" s="68">
        <v>2278.6</v>
      </c>
      <c r="CF15" s="68">
        <v>3332.6</v>
      </c>
      <c r="CG15" s="68">
        <v>5786.7</v>
      </c>
      <c r="CH15" s="68">
        <v>3865.9</v>
      </c>
      <c r="CI15" s="68">
        <v>5389.9</v>
      </c>
      <c r="CJ15" s="68">
        <v>1349.5</v>
      </c>
      <c r="CK15" s="68">
        <v>22771.200000000001</v>
      </c>
      <c r="CL15" s="15">
        <v>782.00000000000591</v>
      </c>
      <c r="CM15" s="15">
        <v>563.40000000000043</v>
      </c>
      <c r="CN15" s="15">
        <v>854.00000000000011</v>
      </c>
      <c r="CO15" s="73">
        <v>1662.3999999999992</v>
      </c>
      <c r="CP15" s="15">
        <v>796.29999999998972</v>
      </c>
    </row>
    <row r="16" spans="1:94" x14ac:dyDescent="0.2">
      <c r="A16" s="1" t="s">
        <v>37</v>
      </c>
      <c r="B16" s="68">
        <v>312486.7</v>
      </c>
      <c r="C16" s="68">
        <v>66041.899999999994</v>
      </c>
      <c r="D16" s="68">
        <v>208.1</v>
      </c>
      <c r="E16" s="68">
        <v>38634.6</v>
      </c>
      <c r="F16" s="68">
        <v>500.2</v>
      </c>
      <c r="G16" s="68">
        <v>307.39999999999998</v>
      </c>
      <c r="H16" s="68">
        <v>280.7</v>
      </c>
      <c r="I16" s="68">
        <v>19185.400000000001</v>
      </c>
      <c r="J16" s="68">
        <v>703.1</v>
      </c>
      <c r="K16" s="68">
        <v>328.9</v>
      </c>
      <c r="L16" s="68" t="s">
        <v>246</v>
      </c>
      <c r="M16" s="68">
        <v>282.5</v>
      </c>
      <c r="N16" s="68">
        <v>485.7</v>
      </c>
      <c r="O16" s="68">
        <v>2614.9</v>
      </c>
      <c r="P16" s="68">
        <v>542.20000000000005</v>
      </c>
      <c r="Q16" s="68">
        <v>704.2</v>
      </c>
      <c r="R16" s="68">
        <v>148.69999999999999</v>
      </c>
      <c r="S16" s="68">
        <v>337</v>
      </c>
      <c r="T16" s="68">
        <v>9103.9</v>
      </c>
      <c r="U16" s="68">
        <v>7488.7</v>
      </c>
      <c r="V16" s="68">
        <v>1615.3</v>
      </c>
      <c r="W16" s="68">
        <v>22791.5</v>
      </c>
      <c r="X16" s="68">
        <v>730.1</v>
      </c>
      <c r="Y16" s="68">
        <v>149</v>
      </c>
      <c r="Z16" s="68">
        <v>621.6</v>
      </c>
      <c r="AA16" s="68">
        <v>1348.7</v>
      </c>
      <c r="AB16" s="68">
        <v>1221.0999999999999</v>
      </c>
      <c r="AC16" s="68">
        <v>309.10000000000002</v>
      </c>
      <c r="AD16" s="68">
        <v>452</v>
      </c>
      <c r="AE16" s="68">
        <v>1291.2</v>
      </c>
      <c r="AF16" s="68">
        <v>301.7</v>
      </c>
      <c r="AG16" s="68">
        <v>440</v>
      </c>
      <c r="AH16" s="68">
        <v>500.6</v>
      </c>
      <c r="AI16" s="68">
        <v>1393.4</v>
      </c>
      <c r="AJ16" s="68">
        <v>794.8</v>
      </c>
      <c r="AK16" s="68">
        <v>8864</v>
      </c>
      <c r="AL16" s="68">
        <v>783</v>
      </c>
      <c r="AM16" s="68">
        <v>731.2</v>
      </c>
      <c r="AN16" s="68">
        <v>1461.5</v>
      </c>
      <c r="AO16" s="68">
        <v>828.9</v>
      </c>
      <c r="AP16" s="68">
        <v>15054.1</v>
      </c>
      <c r="AQ16" s="68">
        <v>3672.6</v>
      </c>
      <c r="AR16" s="68">
        <v>106.9</v>
      </c>
      <c r="AS16" s="68">
        <v>5163.2</v>
      </c>
      <c r="AT16" s="68">
        <v>1133.8</v>
      </c>
      <c r="AU16" s="68">
        <v>425.1</v>
      </c>
      <c r="AV16" s="68">
        <v>125.1</v>
      </c>
      <c r="AW16" s="68">
        <v>81.599999999999994</v>
      </c>
      <c r="AX16" s="68">
        <v>248.3</v>
      </c>
      <c r="AY16" s="68">
        <v>99.3</v>
      </c>
      <c r="AZ16" s="68">
        <v>1886.1</v>
      </c>
      <c r="BA16" s="68">
        <v>418.1</v>
      </c>
      <c r="BB16" s="68">
        <v>469.2</v>
      </c>
      <c r="BC16" s="68">
        <v>285.8</v>
      </c>
      <c r="BD16" s="68">
        <v>10124.1</v>
      </c>
      <c r="BE16" s="68">
        <v>1825.7</v>
      </c>
      <c r="BF16" s="68">
        <v>155.1</v>
      </c>
      <c r="BG16" s="68">
        <v>254.8</v>
      </c>
      <c r="BH16" s="68" t="s">
        <v>246</v>
      </c>
      <c r="BI16" s="68">
        <v>688.3</v>
      </c>
      <c r="BJ16" s="68">
        <v>636.4</v>
      </c>
      <c r="BK16" s="68">
        <v>467</v>
      </c>
      <c r="BL16" s="68">
        <v>865</v>
      </c>
      <c r="BM16" s="68" t="s">
        <v>246</v>
      </c>
      <c r="BN16" s="68">
        <v>2095.1999999999998</v>
      </c>
      <c r="BO16" s="68">
        <v>389.8</v>
      </c>
      <c r="BP16" s="68">
        <v>833.3</v>
      </c>
      <c r="BQ16" s="68">
        <v>51320.5</v>
      </c>
      <c r="BR16" s="68">
        <v>10239.700000000001</v>
      </c>
      <c r="BS16" s="68">
        <v>41080.800000000003</v>
      </c>
      <c r="BT16" s="68">
        <v>138050.79999999999</v>
      </c>
      <c r="BU16" s="68">
        <v>4799.5</v>
      </c>
      <c r="BV16" s="68">
        <v>3675.3</v>
      </c>
      <c r="BW16" s="68">
        <v>3516.6</v>
      </c>
      <c r="BX16" s="68">
        <v>1311.9</v>
      </c>
      <c r="BY16" s="68">
        <v>34121.699999999997</v>
      </c>
      <c r="BZ16" s="68">
        <v>17118.599999999999</v>
      </c>
      <c r="CA16" s="68">
        <v>4228.8999999999996</v>
      </c>
      <c r="CB16" s="68">
        <v>1324.7</v>
      </c>
      <c r="CC16" s="68">
        <v>17571</v>
      </c>
      <c r="CD16" s="68">
        <v>3252.4</v>
      </c>
      <c r="CE16" s="68">
        <v>2192</v>
      </c>
      <c r="CF16" s="68">
        <v>3401.3</v>
      </c>
      <c r="CG16" s="68">
        <v>5846.8</v>
      </c>
      <c r="CH16" s="68">
        <v>3783.8</v>
      </c>
      <c r="CI16" s="68">
        <v>5464.6</v>
      </c>
      <c r="CJ16" s="68">
        <v>1394.9</v>
      </c>
      <c r="CK16" s="68">
        <v>24243.3</v>
      </c>
      <c r="CL16" s="15">
        <v>803.49999999999409</v>
      </c>
      <c r="CM16" s="15">
        <v>569.59999999999945</v>
      </c>
      <c r="CN16" s="15">
        <v>939.00000000000114</v>
      </c>
      <c r="CO16" s="73">
        <v>1913.5000000000002</v>
      </c>
      <c r="CP16" s="15">
        <v>778.30000000000155</v>
      </c>
    </row>
    <row r="17" spans="1:97" x14ac:dyDescent="0.2">
      <c r="A17" s="1" t="s">
        <v>38</v>
      </c>
      <c r="B17" s="68">
        <v>287495.7</v>
      </c>
      <c r="C17" s="68">
        <v>65517.4</v>
      </c>
      <c r="D17" s="68">
        <v>185</v>
      </c>
      <c r="E17" s="68">
        <v>40379.9</v>
      </c>
      <c r="F17" s="68">
        <v>540.5</v>
      </c>
      <c r="G17" s="68">
        <v>334.5</v>
      </c>
      <c r="H17" s="68">
        <v>278.10000000000002</v>
      </c>
      <c r="I17" s="68">
        <v>17101.900000000001</v>
      </c>
      <c r="J17" s="68">
        <v>676.9</v>
      </c>
      <c r="K17" s="68">
        <v>321.3</v>
      </c>
      <c r="L17" s="68" t="s">
        <v>246</v>
      </c>
      <c r="M17" s="68">
        <v>291.7</v>
      </c>
      <c r="N17" s="68">
        <v>480.1</v>
      </c>
      <c r="O17" s="68">
        <v>2416.8000000000002</v>
      </c>
      <c r="P17" s="68">
        <v>542.5</v>
      </c>
      <c r="Q17" s="68">
        <v>762.9</v>
      </c>
      <c r="R17" s="68">
        <v>142.9</v>
      </c>
      <c r="S17" s="68">
        <v>363.6</v>
      </c>
      <c r="T17" s="68">
        <v>7994.4</v>
      </c>
      <c r="U17" s="68">
        <v>6569.5</v>
      </c>
      <c r="V17" s="68">
        <v>1425</v>
      </c>
      <c r="W17" s="68">
        <v>18099.2</v>
      </c>
      <c r="X17" s="68">
        <v>595.1</v>
      </c>
      <c r="Y17" s="68">
        <v>140.6</v>
      </c>
      <c r="Z17" s="68">
        <v>563.6</v>
      </c>
      <c r="AA17" s="68">
        <v>1182.0999999999999</v>
      </c>
      <c r="AB17" s="68">
        <v>1072.0999999999999</v>
      </c>
      <c r="AC17" s="68">
        <v>277.89999999999998</v>
      </c>
      <c r="AD17" s="68">
        <v>380.1</v>
      </c>
      <c r="AE17" s="68">
        <v>1124.0999999999999</v>
      </c>
      <c r="AF17" s="68">
        <v>267.2</v>
      </c>
      <c r="AG17" s="68">
        <v>375.9</v>
      </c>
      <c r="AH17" s="68">
        <v>426</v>
      </c>
      <c r="AI17" s="68">
        <v>1204.5999999999999</v>
      </c>
      <c r="AJ17" s="68">
        <v>659.5</v>
      </c>
      <c r="AK17" s="68">
        <v>6247.6</v>
      </c>
      <c r="AL17" s="68">
        <v>697</v>
      </c>
      <c r="AM17" s="68">
        <v>618.1</v>
      </c>
      <c r="AN17" s="68">
        <v>1231.8</v>
      </c>
      <c r="AO17" s="68">
        <v>556.1</v>
      </c>
      <c r="AP17" s="68">
        <v>14694.9</v>
      </c>
      <c r="AQ17" s="68">
        <v>4340.3999999999996</v>
      </c>
      <c r="AR17" s="68">
        <v>114.2</v>
      </c>
      <c r="AS17" s="68">
        <v>3928.8</v>
      </c>
      <c r="AT17" s="68">
        <v>1170.5999999999999</v>
      </c>
      <c r="AU17" s="68">
        <v>351.3</v>
      </c>
      <c r="AV17" s="68">
        <v>138.9</v>
      </c>
      <c r="AW17" s="68">
        <v>82.8</v>
      </c>
      <c r="AX17" s="68">
        <v>275.8</v>
      </c>
      <c r="AY17" s="68">
        <v>114.2</v>
      </c>
      <c r="AZ17" s="68">
        <v>1764.4</v>
      </c>
      <c r="BA17" s="68">
        <v>417.4</v>
      </c>
      <c r="BB17" s="68">
        <v>485</v>
      </c>
      <c r="BC17" s="68">
        <v>626.29999999999995</v>
      </c>
      <c r="BD17" s="68">
        <v>9607.7000000000007</v>
      </c>
      <c r="BE17" s="68">
        <v>1626.5</v>
      </c>
      <c r="BF17" s="68">
        <v>148.19999999999999</v>
      </c>
      <c r="BG17" s="68">
        <v>286.89999999999998</v>
      </c>
      <c r="BH17" s="68" t="s">
        <v>246</v>
      </c>
      <c r="BI17" s="68">
        <v>647.20000000000005</v>
      </c>
      <c r="BJ17" s="68">
        <v>626.1</v>
      </c>
      <c r="BK17" s="68">
        <v>433.5</v>
      </c>
      <c r="BL17" s="68">
        <v>822</v>
      </c>
      <c r="BM17" s="68" t="s">
        <v>246</v>
      </c>
      <c r="BN17" s="68">
        <v>1934.1</v>
      </c>
      <c r="BO17" s="68">
        <v>318</v>
      </c>
      <c r="BP17" s="68">
        <v>904.1</v>
      </c>
      <c r="BQ17" s="68">
        <v>51774.2</v>
      </c>
      <c r="BR17" s="68">
        <v>9210</v>
      </c>
      <c r="BS17" s="68">
        <v>42564.1</v>
      </c>
      <c r="BT17" s="68">
        <v>119807.9</v>
      </c>
      <c r="BU17" s="68">
        <v>4089.9</v>
      </c>
      <c r="BV17" s="68">
        <v>3149.6</v>
      </c>
      <c r="BW17" s="68">
        <v>3041.3</v>
      </c>
      <c r="BX17" s="68">
        <v>1070.9000000000001</v>
      </c>
      <c r="BY17" s="68">
        <v>28897.8</v>
      </c>
      <c r="BZ17" s="68">
        <v>14370.6</v>
      </c>
      <c r="CA17" s="68">
        <v>3342.7</v>
      </c>
      <c r="CB17" s="68">
        <v>1103.7</v>
      </c>
      <c r="CC17" s="68">
        <v>15053</v>
      </c>
      <c r="CD17" s="68">
        <v>2710.7</v>
      </c>
      <c r="CE17" s="68">
        <v>1734.9</v>
      </c>
      <c r="CF17" s="68">
        <v>2949.7</v>
      </c>
      <c r="CG17" s="68">
        <v>5065.1000000000004</v>
      </c>
      <c r="CH17" s="68">
        <v>3234.6</v>
      </c>
      <c r="CI17" s="68">
        <v>5320.7</v>
      </c>
      <c r="CJ17" s="68">
        <v>1284.5999999999999</v>
      </c>
      <c r="CK17" s="68">
        <v>22675.5</v>
      </c>
      <c r="CL17" s="15">
        <v>712.59999999999127</v>
      </c>
      <c r="CM17" s="15">
        <v>479.80000000000018</v>
      </c>
      <c r="CN17" s="15">
        <v>884.79999999999859</v>
      </c>
      <c r="CO17" s="73">
        <v>1861.1</v>
      </c>
      <c r="CP17" s="15">
        <v>698.79999999999586</v>
      </c>
    </row>
    <row r="19" spans="1:97" ht="15" x14ac:dyDescent="0.25">
      <c r="CS19"/>
    </row>
    <row r="20" spans="1:97" ht="15" x14ac:dyDescent="0.25">
      <c r="AB20" s="7">
        <v>1994</v>
      </c>
      <c r="AC20" s="74" t="e">
        <f>(#REF!-#REF!)/#REF!</f>
        <v>#REF!</v>
      </c>
      <c r="AD20" s="74" t="e">
        <f>(#REF!-#REF!)/#REF!</f>
        <v>#REF!</v>
      </c>
      <c r="AE20" s="74" t="e">
        <f>(#REF!-#REF!)/#REF!</f>
        <v>#REF!</v>
      </c>
      <c r="AF20" s="74" t="e">
        <f>(#REF!-#REF!)/#REF!</f>
        <v>#REF!</v>
      </c>
      <c r="AG20" s="74" t="e">
        <f>(#REF!-#REF!)/#REF!</f>
        <v>#REF!</v>
      </c>
      <c r="AH20" s="74" t="e">
        <f>(#REF!-#REF!)/#REF!</f>
        <v>#REF!</v>
      </c>
      <c r="AI20" s="74" t="e">
        <f>(#REF!-#REF!)/#REF!</f>
        <v>#REF!</v>
      </c>
      <c r="AJ20" s="74" t="e">
        <f>(#REF!-#REF!)/#REF!</f>
        <v>#REF!</v>
      </c>
      <c r="AK20" s="74" t="e">
        <f>(#REF!-#REF!)/#REF!</f>
        <v>#REF!</v>
      </c>
      <c r="AL20" s="74" t="e">
        <f>(#REF!-#REF!)/#REF!</f>
        <v>#REF!</v>
      </c>
      <c r="CL20" s="11"/>
      <c r="CM20" s="11"/>
      <c r="CN20" s="11"/>
      <c r="CO20" s="11"/>
      <c r="CP20" s="11"/>
    </row>
    <row r="21" spans="1:97" ht="15" x14ac:dyDescent="0.25">
      <c r="AB21" s="7">
        <v>1995</v>
      </c>
      <c r="AC21" s="74" t="e">
        <f>(#REF!-#REF!)/#REF!</f>
        <v>#REF!</v>
      </c>
      <c r="AD21" s="74" t="e">
        <f>(#REF!-#REF!)/#REF!</f>
        <v>#REF!</v>
      </c>
      <c r="AE21" s="74" t="e">
        <f>(#REF!-#REF!)/#REF!</f>
        <v>#REF!</v>
      </c>
      <c r="AF21" s="74" t="e">
        <f>(#REF!-#REF!)/#REF!</f>
        <v>#REF!</v>
      </c>
      <c r="AG21" s="74" t="e">
        <f>(#REF!-#REF!)/#REF!</f>
        <v>#REF!</v>
      </c>
      <c r="AH21" s="74" t="e">
        <f>(#REF!-#REF!)/#REF!</f>
        <v>#REF!</v>
      </c>
      <c r="AI21" s="74" t="e">
        <f>(#REF!-#REF!)/#REF!</f>
        <v>#REF!</v>
      </c>
      <c r="AJ21" s="74" t="e">
        <f>(#REF!-#REF!)/#REF!</f>
        <v>#REF!</v>
      </c>
      <c r="AK21" s="74" t="e">
        <f>(#REF!-#REF!)/#REF!</f>
        <v>#REF!</v>
      </c>
      <c r="AL21" s="74" t="e">
        <f>(#REF!-#REF!)/#REF!</f>
        <v>#REF!</v>
      </c>
      <c r="CL21" s="11"/>
      <c r="CM21" s="11"/>
      <c r="CN21" s="11"/>
      <c r="CO21" s="11"/>
      <c r="CP21" s="11"/>
    </row>
    <row r="22" spans="1:97" ht="15" x14ac:dyDescent="0.25">
      <c r="AB22" s="80">
        <v>1996</v>
      </c>
      <c r="AC22" s="74" t="e">
        <f>(#REF!-#REF!)/#REF!</f>
        <v>#REF!</v>
      </c>
      <c r="AD22" s="74" t="e">
        <f>(#REF!-#REF!)/#REF!</f>
        <v>#REF!</v>
      </c>
      <c r="AE22" s="74" t="e">
        <f>(#REF!-#REF!)/#REF!</f>
        <v>#REF!</v>
      </c>
      <c r="AF22" s="74" t="e">
        <f>(#REF!-#REF!)/#REF!</f>
        <v>#REF!</v>
      </c>
      <c r="AG22" s="74" t="e">
        <f>(#REF!-#REF!)/#REF!</f>
        <v>#REF!</v>
      </c>
      <c r="AH22" s="74" t="e">
        <f>(#REF!-#REF!)/#REF!</f>
        <v>#REF!</v>
      </c>
      <c r="AI22" s="74" t="e">
        <f>(#REF!-#REF!)/#REF!</f>
        <v>#REF!</v>
      </c>
      <c r="AJ22" s="74" t="e">
        <f>(#REF!-#REF!)/#REF!</f>
        <v>#REF!</v>
      </c>
      <c r="AK22" s="74" t="e">
        <f>(#REF!-#REF!)/#REF!</f>
        <v>#REF!</v>
      </c>
      <c r="AL22" s="74" t="e">
        <f>(#REF!-#REF!)/#REF!</f>
        <v>#REF!</v>
      </c>
      <c r="CL22" s="11"/>
      <c r="CM22" s="11"/>
      <c r="CN22" s="11"/>
      <c r="CO22" s="11"/>
      <c r="CP22" s="11"/>
    </row>
    <row r="23" spans="1:97" ht="15" x14ac:dyDescent="0.25">
      <c r="AB23" s="80">
        <v>1997</v>
      </c>
      <c r="AC23" s="74" t="e">
        <f>(#REF!-#REF!)/#REF!</f>
        <v>#REF!</v>
      </c>
      <c r="AD23" s="74" t="e">
        <f>(#REF!-#REF!)/#REF!</f>
        <v>#REF!</v>
      </c>
      <c r="AE23" s="74" t="e">
        <f>(#REF!-#REF!)/#REF!</f>
        <v>#REF!</v>
      </c>
      <c r="AF23" s="74" t="e">
        <f>(#REF!-#REF!)/#REF!</f>
        <v>#REF!</v>
      </c>
      <c r="AG23" s="74" t="e">
        <f>(#REF!-#REF!)/#REF!</f>
        <v>#REF!</v>
      </c>
      <c r="AH23" s="74" t="e">
        <f>(#REF!-#REF!)/#REF!</f>
        <v>#REF!</v>
      </c>
      <c r="AI23" s="74" t="e">
        <f>(#REF!-#REF!)/#REF!</f>
        <v>#REF!</v>
      </c>
      <c r="AJ23" s="74" t="e">
        <f>(#REF!-#REF!)/#REF!</f>
        <v>#REF!</v>
      </c>
      <c r="AK23" s="74" t="e">
        <f>(#REF!-#REF!)/#REF!</f>
        <v>#REF!</v>
      </c>
      <c r="AL23" s="74" t="e">
        <f>(#REF!-#REF!)/#REF!</f>
        <v>#REF!</v>
      </c>
      <c r="CL23" s="11"/>
      <c r="CM23" s="11"/>
      <c r="CN23" s="11"/>
      <c r="CO23" s="11"/>
      <c r="CP23" s="11"/>
    </row>
    <row r="24" spans="1:97" ht="15" x14ac:dyDescent="0.25">
      <c r="AB24" s="80">
        <v>1998</v>
      </c>
      <c r="AC24" s="74" t="e">
        <f>(#REF!-#REF!)/#REF!</f>
        <v>#REF!</v>
      </c>
      <c r="AD24" s="74" t="e">
        <f>(#REF!-#REF!)/#REF!</f>
        <v>#REF!</v>
      </c>
      <c r="AE24" s="74" t="e">
        <f>(#REF!-#REF!)/#REF!</f>
        <v>#REF!</v>
      </c>
      <c r="AF24" s="74" t="e">
        <f>(#REF!-#REF!)/#REF!</f>
        <v>#REF!</v>
      </c>
      <c r="AG24" s="74" t="e">
        <f>(#REF!-#REF!)/#REF!</f>
        <v>#REF!</v>
      </c>
      <c r="AH24" s="74" t="e">
        <f>(#REF!-#REF!)/#REF!</f>
        <v>#REF!</v>
      </c>
      <c r="AI24" s="74" t="e">
        <f>(#REF!-#REF!)/#REF!</f>
        <v>#REF!</v>
      </c>
      <c r="AJ24" s="74" t="e">
        <f>(#REF!-#REF!)/#REF!</f>
        <v>#REF!</v>
      </c>
      <c r="AK24" s="74" t="e">
        <f>(#REF!-#REF!)/#REF!</f>
        <v>#REF!</v>
      </c>
      <c r="AL24" s="74" t="e">
        <f>(#REF!-#REF!)/#REF!</f>
        <v>#REF!</v>
      </c>
      <c r="CL24" s="11"/>
      <c r="CM24" s="11"/>
      <c r="CN24" s="11"/>
      <c r="CO24" s="11"/>
      <c r="CP24" s="11"/>
    </row>
    <row r="25" spans="1:97" ht="15" x14ac:dyDescent="0.25">
      <c r="AB25" s="80">
        <v>1999</v>
      </c>
      <c r="AC25" s="74" t="e">
        <f>(#REF!-#REF!)/#REF!</f>
        <v>#REF!</v>
      </c>
      <c r="AD25" s="74" t="e">
        <f>(#REF!-#REF!)/#REF!</f>
        <v>#REF!</v>
      </c>
      <c r="AE25" s="74" t="e">
        <f>(#REF!-#REF!)/#REF!</f>
        <v>#REF!</v>
      </c>
      <c r="AF25" s="74" t="e">
        <f>(#REF!-#REF!)/#REF!</f>
        <v>#REF!</v>
      </c>
      <c r="AG25" s="74" t="e">
        <f>(#REF!-#REF!)/#REF!</f>
        <v>#REF!</v>
      </c>
      <c r="AH25" s="74" t="e">
        <f>(#REF!-#REF!)/#REF!</f>
        <v>#REF!</v>
      </c>
      <c r="AI25" s="74" t="e">
        <f>(#REF!-#REF!)/#REF!</f>
        <v>#REF!</v>
      </c>
      <c r="AJ25" s="74" t="e">
        <f>(#REF!-#REF!)/#REF!</f>
        <v>#REF!</v>
      </c>
      <c r="AK25" s="74" t="e">
        <f>(#REF!-#REF!)/#REF!</f>
        <v>#REF!</v>
      </c>
      <c r="AL25" s="74" t="e">
        <f>(#REF!-#REF!)/#REF!</f>
        <v>#REF!</v>
      </c>
      <c r="CL25" s="11"/>
      <c r="CM25" s="11"/>
      <c r="CN25" s="11"/>
      <c r="CO25" s="11"/>
      <c r="CP25" s="11"/>
    </row>
    <row r="26" spans="1:97" ht="15" x14ac:dyDescent="0.25">
      <c r="AB26" s="80">
        <v>2000</v>
      </c>
      <c r="AC26" s="74" t="e">
        <f>(AC3-#REF!)/AC3</f>
        <v>#REF!</v>
      </c>
      <c r="AD26" s="74" t="e">
        <f>(AD3-#REF!)/AD3</f>
        <v>#REF!</v>
      </c>
      <c r="AE26" s="74" t="e">
        <f>(AE3-#REF!)/AE3</f>
        <v>#REF!</v>
      </c>
      <c r="AF26" s="74" t="e">
        <f>(AF3-#REF!)/AF3</f>
        <v>#REF!</v>
      </c>
      <c r="AG26" s="74" t="e">
        <f>(AG3-#REF!)/AG3</f>
        <v>#REF!</v>
      </c>
      <c r="AH26" s="74" t="e">
        <f>(AH3-#REF!)/AH3</f>
        <v>#REF!</v>
      </c>
      <c r="AI26" s="74" t="e">
        <f>(AI3-#REF!)/AI3</f>
        <v>#REF!</v>
      </c>
      <c r="AJ26" s="74" t="e">
        <f>(AJ3-#REF!)/AJ3</f>
        <v>#REF!</v>
      </c>
      <c r="AK26" s="74" t="e">
        <f>(AK3-#REF!)/AK3</f>
        <v>#REF!</v>
      </c>
      <c r="AL26" s="74" t="e">
        <f>(AL3-#REF!)/AL3</f>
        <v>#REF!</v>
      </c>
      <c r="CL26" s="11"/>
      <c r="CM26" s="11"/>
      <c r="CN26" s="11"/>
      <c r="CO26" s="11"/>
      <c r="CP26" s="11"/>
    </row>
    <row r="27" spans="1:97" ht="15" x14ac:dyDescent="0.25">
      <c r="CL27" s="11"/>
      <c r="CM27" s="11"/>
      <c r="CN27" s="11"/>
      <c r="CO27" s="11"/>
      <c r="CP27" s="11"/>
    </row>
    <row r="28" spans="1:97" ht="15" x14ac:dyDescent="0.25">
      <c r="CL28" s="11"/>
      <c r="CM28" s="11"/>
      <c r="CN28" s="11"/>
      <c r="CO28" s="11"/>
      <c r="CP28" s="11"/>
    </row>
    <row r="29" spans="1:97" ht="15" x14ac:dyDescent="0.25">
      <c r="CL29" s="11"/>
      <c r="CM29" s="11"/>
      <c r="CN29" s="11"/>
      <c r="CO29" s="11"/>
      <c r="CP29" s="11"/>
    </row>
    <row r="30" spans="1:97" ht="15" x14ac:dyDescent="0.25">
      <c r="CL30" s="11"/>
      <c r="CM30" s="11"/>
      <c r="CN30" s="11"/>
      <c r="CO30" s="11"/>
      <c r="CP30" s="11"/>
    </row>
    <row r="31" spans="1:97" ht="15" x14ac:dyDescent="0.25">
      <c r="CL31" s="11"/>
      <c r="CM31" s="11"/>
      <c r="CN31" s="11"/>
      <c r="CO31" s="11"/>
      <c r="CP31" s="11"/>
    </row>
    <row r="32" spans="1:97" ht="15" x14ac:dyDescent="0.25">
      <c r="CL32" s="11"/>
      <c r="CM32" s="11"/>
      <c r="CN32" s="11"/>
      <c r="CO32" s="11"/>
      <c r="CP32" s="11"/>
    </row>
    <row r="33" spans="89:94" ht="15" x14ac:dyDescent="0.25">
      <c r="CL33" s="11"/>
      <c r="CM33" s="11"/>
      <c r="CN33" s="11"/>
      <c r="CO33" s="11"/>
      <c r="CP33" s="11"/>
    </row>
    <row r="34" spans="89:94" ht="15" x14ac:dyDescent="0.25">
      <c r="CL34" s="11"/>
      <c r="CM34" s="11"/>
      <c r="CN34" s="11"/>
      <c r="CO34" s="11"/>
      <c r="CP34" s="11"/>
    </row>
    <row r="36" spans="89:94" ht="15" x14ac:dyDescent="0.25">
      <c r="CK36"/>
      <c r="CL36"/>
      <c r="CM36"/>
      <c r="CN36"/>
      <c r="CO36"/>
      <c r="CP36"/>
    </row>
    <row r="37" spans="89:94" ht="15" x14ac:dyDescent="0.25">
      <c r="CK37"/>
      <c r="CL37"/>
      <c r="CM37"/>
      <c r="CN37"/>
      <c r="CO37"/>
      <c r="CP37"/>
    </row>
    <row r="38" spans="89:94" ht="15" x14ac:dyDescent="0.25">
      <c r="CK38" s="66"/>
      <c r="CL38"/>
      <c r="CM38" s="11"/>
      <c r="CN38"/>
      <c r="CO38"/>
      <c r="CP38" s="11"/>
    </row>
    <row r="39" spans="89:94" ht="15" x14ac:dyDescent="0.25">
      <c r="CK39" s="66"/>
      <c r="CL39"/>
      <c r="CM39" s="11"/>
      <c r="CN39"/>
      <c r="CO39"/>
      <c r="CP39" s="11"/>
    </row>
    <row r="40" spans="89:94" ht="15" x14ac:dyDescent="0.25">
      <c r="CK40" s="66"/>
      <c r="CL40"/>
      <c r="CM40" s="11"/>
      <c r="CN40"/>
      <c r="CO40"/>
      <c r="CP40" s="11"/>
    </row>
    <row r="41" spans="89:94" ht="15" x14ac:dyDescent="0.25">
      <c r="CK41" s="66"/>
      <c r="CL41"/>
      <c r="CM41" s="11"/>
      <c r="CN41"/>
      <c r="CO41"/>
      <c r="CP41" s="11"/>
    </row>
    <row r="42" spans="89:94" ht="15" x14ac:dyDescent="0.25">
      <c r="CK42" s="66"/>
      <c r="CL42"/>
      <c r="CM42" s="11"/>
      <c r="CN42"/>
      <c r="CO42"/>
      <c r="CP42" s="11"/>
    </row>
    <row r="43" spans="89:94" ht="15" x14ac:dyDescent="0.25">
      <c r="CK43" s="66"/>
      <c r="CL43"/>
      <c r="CM43" s="11"/>
      <c r="CN43"/>
      <c r="CO43"/>
      <c r="CP43" s="11"/>
    </row>
    <row r="44" spans="89:94" ht="15" x14ac:dyDescent="0.25">
      <c r="CK44" s="66"/>
      <c r="CL44"/>
      <c r="CM44" s="11"/>
      <c r="CN44"/>
      <c r="CO44"/>
      <c r="CP44" s="11"/>
    </row>
    <row r="45" spans="89:94" ht="15" x14ac:dyDescent="0.25">
      <c r="CK45" s="66"/>
      <c r="CL45"/>
      <c r="CM45" s="11"/>
      <c r="CN45"/>
      <c r="CO45"/>
      <c r="CP45" s="11"/>
    </row>
    <row r="46" spans="89:94" ht="15" x14ac:dyDescent="0.25">
      <c r="CK46" s="66"/>
      <c r="CL46"/>
      <c r="CM46" s="11"/>
      <c r="CN46"/>
      <c r="CO46"/>
      <c r="CP46" s="11"/>
    </row>
    <row r="47" spans="89:94" ht="15" x14ac:dyDescent="0.25">
      <c r="CK47" s="66"/>
      <c r="CL47"/>
      <c r="CM47" s="11"/>
      <c r="CN47"/>
      <c r="CO47"/>
      <c r="CP47" s="11"/>
    </row>
    <row r="48" spans="89:94" ht="15" x14ac:dyDescent="0.25">
      <c r="CK48" s="66"/>
      <c r="CL48"/>
      <c r="CM48" s="11"/>
      <c r="CN48"/>
      <c r="CO48"/>
      <c r="CP48" s="11"/>
    </row>
    <row r="49" spans="89:94" ht="15" x14ac:dyDescent="0.25">
      <c r="CK49" s="66"/>
      <c r="CL49"/>
      <c r="CM49" s="11"/>
      <c r="CN49"/>
      <c r="CO49"/>
      <c r="CP49" s="11"/>
    </row>
    <row r="50" spans="89:94" ht="15" x14ac:dyDescent="0.25">
      <c r="CK50" s="66"/>
      <c r="CL50"/>
      <c r="CM50" s="11"/>
      <c r="CN50"/>
      <c r="CO50"/>
      <c r="CP50" s="11"/>
    </row>
    <row r="51" spans="89:94" ht="15" x14ac:dyDescent="0.25">
      <c r="CK51" s="66"/>
      <c r="CL51"/>
      <c r="CM51" s="11"/>
      <c r="CN51"/>
      <c r="CO51"/>
      <c r="CP51" s="11"/>
    </row>
    <row r="52" spans="89:94" ht="15" x14ac:dyDescent="0.25">
      <c r="CK52" s="66"/>
      <c r="CL52"/>
      <c r="CM52" s="11"/>
      <c r="CN52"/>
      <c r="CO52"/>
      <c r="CP52" s="1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B2:M40"/>
  <sheetViews>
    <sheetView zoomScale="85" zoomScaleNormal="85" workbookViewId="0">
      <selection activeCell="E23" sqref="E23"/>
    </sheetView>
  </sheetViews>
  <sheetFormatPr defaultRowHeight="15" x14ac:dyDescent="0.25"/>
  <cols>
    <col min="2" max="2" width="14.42578125" customWidth="1"/>
  </cols>
  <sheetData>
    <row r="2" spans="2:13" x14ac:dyDescent="0.25">
      <c r="B2" s="149" t="s">
        <v>586</v>
      </c>
      <c r="C2" s="150" t="s">
        <v>588</v>
      </c>
      <c r="D2" s="59"/>
    </row>
    <row r="3" spans="2:13" x14ac:dyDescent="0.25">
      <c r="B3" s="148" t="s">
        <v>445</v>
      </c>
      <c r="C3" s="96" t="s">
        <v>475</v>
      </c>
    </row>
    <row r="4" spans="2:13" x14ac:dyDescent="0.25">
      <c r="B4" s="148" t="s">
        <v>446</v>
      </c>
      <c r="C4" s="96" t="s">
        <v>477</v>
      </c>
      <c r="D4" s="96" t="s">
        <v>478</v>
      </c>
      <c r="E4" s="96" t="s">
        <v>479</v>
      </c>
    </row>
    <row r="5" spans="2:13" x14ac:dyDescent="0.25">
      <c r="B5" s="148" t="s">
        <v>447</v>
      </c>
      <c r="C5" s="96" t="s">
        <v>475</v>
      </c>
      <c r="D5" s="96" t="s">
        <v>477</v>
      </c>
      <c r="E5" s="96" t="s">
        <v>478</v>
      </c>
      <c r="F5" s="96" t="s">
        <v>479</v>
      </c>
      <c r="G5" s="77"/>
    </row>
    <row r="6" spans="2:13" x14ac:dyDescent="0.25">
      <c r="B6" s="148" t="s">
        <v>448</v>
      </c>
      <c r="C6" s="96" t="s">
        <v>485</v>
      </c>
      <c r="D6" s="96" t="s">
        <v>484</v>
      </c>
      <c r="E6" s="96" t="s">
        <v>483</v>
      </c>
      <c r="F6" s="96" t="s">
        <v>482</v>
      </c>
      <c r="G6" s="96" t="s">
        <v>481</v>
      </c>
      <c r="H6" s="96" t="s">
        <v>480</v>
      </c>
    </row>
    <row r="7" spans="2:13" x14ac:dyDescent="0.25">
      <c r="B7" s="148" t="s">
        <v>449</v>
      </c>
      <c r="C7" s="77" t="s">
        <v>564</v>
      </c>
      <c r="D7" s="96"/>
      <c r="E7" s="96"/>
      <c r="F7" s="96"/>
      <c r="G7" s="96"/>
      <c r="H7" s="96"/>
      <c r="I7" s="77"/>
      <c r="J7" s="77"/>
      <c r="K7" s="77"/>
      <c r="L7" s="77"/>
    </row>
    <row r="8" spans="2:13" x14ac:dyDescent="0.25">
      <c r="B8" s="148" t="s">
        <v>450</v>
      </c>
      <c r="C8" s="96" t="s">
        <v>549</v>
      </c>
      <c r="D8" s="96" t="s">
        <v>550</v>
      </c>
      <c r="E8" s="96" t="s">
        <v>551</v>
      </c>
      <c r="G8" s="96" t="s">
        <v>569</v>
      </c>
      <c r="H8" s="96" t="s">
        <v>583</v>
      </c>
      <c r="I8" s="96" t="s">
        <v>584</v>
      </c>
      <c r="J8" s="96" t="s">
        <v>585</v>
      </c>
    </row>
    <row r="9" spans="2:13" x14ac:dyDescent="0.25">
      <c r="B9" s="148" t="s">
        <v>582</v>
      </c>
      <c r="C9" s="96" t="s">
        <v>548</v>
      </c>
      <c r="D9" s="96" t="s">
        <v>475</v>
      </c>
      <c r="E9" s="96" t="s">
        <v>547</v>
      </c>
      <c r="F9" s="96" t="s">
        <v>546</v>
      </c>
      <c r="G9" s="96" t="s">
        <v>545</v>
      </c>
    </row>
    <row r="10" spans="2:13" x14ac:dyDescent="0.25">
      <c r="B10" s="77"/>
      <c r="C10" s="96"/>
      <c r="D10" s="96"/>
      <c r="E10" s="96"/>
      <c r="F10" s="96"/>
      <c r="G10" s="96"/>
      <c r="H10" s="77"/>
      <c r="I10" s="77"/>
      <c r="J10" s="77"/>
      <c r="K10" s="77"/>
      <c r="L10" s="77"/>
      <c r="M10" s="77"/>
    </row>
    <row r="11" spans="2:13" x14ac:dyDescent="0.25">
      <c r="B11" s="149" t="s">
        <v>587</v>
      </c>
      <c r="C11" s="150" t="s">
        <v>588</v>
      </c>
      <c r="D11" s="59"/>
    </row>
    <row r="12" spans="2:13" x14ac:dyDescent="0.25">
      <c r="B12" s="148" t="s">
        <v>451</v>
      </c>
      <c r="C12" s="83" t="s">
        <v>246</v>
      </c>
    </row>
    <row r="13" spans="2:13" x14ac:dyDescent="0.25">
      <c r="B13" s="148" t="s">
        <v>452</v>
      </c>
      <c r="C13" s="96" t="s">
        <v>553</v>
      </c>
      <c r="D13" s="96" t="s">
        <v>475</v>
      </c>
    </row>
    <row r="14" spans="2:13" x14ac:dyDescent="0.25">
      <c r="B14" s="148" t="s">
        <v>453</v>
      </c>
      <c r="C14" s="96" t="s">
        <v>553</v>
      </c>
      <c r="D14" s="96" t="s">
        <v>554</v>
      </c>
    </row>
    <row r="15" spans="2:13" x14ac:dyDescent="0.25">
      <c r="B15" s="148" t="s">
        <v>577</v>
      </c>
      <c r="C15" s="96" t="s">
        <v>553</v>
      </c>
      <c r="D15" s="96" t="s">
        <v>555</v>
      </c>
    </row>
    <row r="16" spans="2:13" x14ac:dyDescent="0.25">
      <c r="B16" s="148" t="s">
        <v>454</v>
      </c>
      <c r="C16" s="96" t="s">
        <v>553</v>
      </c>
      <c r="D16" s="96" t="s">
        <v>556</v>
      </c>
    </row>
    <row r="17" spans="2:6" x14ac:dyDescent="0.25">
      <c r="B17" s="148" t="s">
        <v>455</v>
      </c>
      <c r="C17" s="96" t="s">
        <v>477</v>
      </c>
      <c r="D17" s="96" t="s">
        <v>478</v>
      </c>
      <c r="E17" s="96" t="s">
        <v>479</v>
      </c>
      <c r="F17" s="96" t="s">
        <v>475</v>
      </c>
    </row>
    <row r="18" spans="2:6" x14ac:dyDescent="0.25">
      <c r="B18" s="148" t="s">
        <v>456</v>
      </c>
      <c r="C18" s="96" t="s">
        <v>561</v>
      </c>
      <c r="D18" s="96" t="s">
        <v>562</v>
      </c>
      <c r="E18" s="96" t="s">
        <v>563</v>
      </c>
    </row>
    <row r="19" spans="2:6" x14ac:dyDescent="0.25">
      <c r="B19" s="148" t="s">
        <v>457</v>
      </c>
      <c r="C19" s="96" t="s">
        <v>561</v>
      </c>
      <c r="D19" s="96" t="s">
        <v>562</v>
      </c>
      <c r="E19" s="96" t="s">
        <v>563</v>
      </c>
    </row>
    <row r="20" spans="2:6" x14ac:dyDescent="0.25">
      <c r="B20" s="148" t="s">
        <v>581</v>
      </c>
      <c r="C20" s="96" t="s">
        <v>561</v>
      </c>
      <c r="D20" s="96" t="s">
        <v>562</v>
      </c>
      <c r="E20" s="96" t="s">
        <v>563</v>
      </c>
    </row>
    <row r="21" spans="2:6" x14ac:dyDescent="0.25">
      <c r="B21" s="148" t="s">
        <v>458</v>
      </c>
      <c r="C21" s="96" t="s">
        <v>561</v>
      </c>
      <c r="D21" s="96" t="s">
        <v>562</v>
      </c>
      <c r="E21" s="96" t="s">
        <v>563</v>
      </c>
    </row>
    <row r="22" spans="2:6" x14ac:dyDescent="0.25">
      <c r="B22" s="148" t="s">
        <v>459</v>
      </c>
      <c r="C22" s="96" t="s">
        <v>561</v>
      </c>
      <c r="D22" s="96" t="s">
        <v>562</v>
      </c>
      <c r="E22" s="96" t="s">
        <v>563</v>
      </c>
    </row>
    <row r="23" spans="2:6" x14ac:dyDescent="0.25">
      <c r="B23" s="148" t="s">
        <v>580</v>
      </c>
      <c r="C23" s="96" t="s">
        <v>561</v>
      </c>
      <c r="D23" s="96" t="s">
        <v>562</v>
      </c>
      <c r="E23" s="96" t="s">
        <v>563</v>
      </c>
    </row>
    <row r="24" spans="2:6" x14ac:dyDescent="0.25">
      <c r="B24" s="148" t="s">
        <v>460</v>
      </c>
      <c r="C24" s="96" t="s">
        <v>561</v>
      </c>
      <c r="D24" s="96" t="s">
        <v>562</v>
      </c>
      <c r="E24" s="96" t="s">
        <v>563</v>
      </c>
    </row>
    <row r="25" spans="2:6" x14ac:dyDescent="0.25">
      <c r="B25" s="148" t="s">
        <v>579</v>
      </c>
      <c r="C25" s="96" t="s">
        <v>561</v>
      </c>
      <c r="D25" s="96" t="s">
        <v>562</v>
      </c>
      <c r="E25" s="96" t="s">
        <v>563</v>
      </c>
    </row>
    <row r="26" spans="2:6" x14ac:dyDescent="0.25">
      <c r="B26" s="148" t="s">
        <v>461</v>
      </c>
      <c r="C26" s="96" t="s">
        <v>561</v>
      </c>
      <c r="D26" s="96" t="s">
        <v>562</v>
      </c>
      <c r="E26" s="96" t="s">
        <v>563</v>
      </c>
    </row>
    <row r="27" spans="2:6" x14ac:dyDescent="0.25">
      <c r="B27" s="148" t="s">
        <v>462</v>
      </c>
      <c r="C27" t="s">
        <v>564</v>
      </c>
    </row>
    <row r="28" spans="2:6" x14ac:dyDescent="0.25">
      <c r="B28" s="148" t="s">
        <v>463</v>
      </c>
      <c r="C28" s="77" t="s">
        <v>564</v>
      </c>
    </row>
    <row r="29" spans="2:6" x14ac:dyDescent="0.25">
      <c r="B29" s="148" t="s">
        <v>464</v>
      </c>
      <c r="C29" s="130" t="s">
        <v>574</v>
      </c>
    </row>
    <row r="30" spans="2:6" x14ac:dyDescent="0.25">
      <c r="B30" s="148" t="s">
        <v>465</v>
      </c>
      <c r="C30" s="130" t="s">
        <v>574</v>
      </c>
    </row>
    <row r="31" spans="2:6" x14ac:dyDescent="0.25">
      <c r="B31" s="148" t="s">
        <v>466</v>
      </c>
      <c r="C31" s="96" t="s">
        <v>565</v>
      </c>
    </row>
    <row r="32" spans="2:6" x14ac:dyDescent="0.25">
      <c r="B32" s="148" t="s">
        <v>467</v>
      </c>
      <c r="C32" s="96" t="s">
        <v>566</v>
      </c>
    </row>
    <row r="33" spans="2:5" x14ac:dyDescent="0.25">
      <c r="B33" s="148" t="s">
        <v>468</v>
      </c>
      <c r="C33" s="96" t="s">
        <v>567</v>
      </c>
      <c r="D33" s="96" t="s">
        <v>568</v>
      </c>
    </row>
    <row r="34" spans="2:5" x14ac:dyDescent="0.25">
      <c r="B34" s="148" t="s">
        <v>469</v>
      </c>
      <c r="C34" s="96" t="s">
        <v>569</v>
      </c>
      <c r="D34" s="96" t="s">
        <v>568</v>
      </c>
    </row>
    <row r="35" spans="2:5" x14ac:dyDescent="0.25">
      <c r="B35" s="148" t="s">
        <v>470</v>
      </c>
      <c r="C35" s="96" t="s">
        <v>570</v>
      </c>
      <c r="D35" s="96" t="s">
        <v>568</v>
      </c>
    </row>
    <row r="36" spans="2:5" x14ac:dyDescent="0.25">
      <c r="B36" s="148" t="s">
        <v>471</v>
      </c>
      <c r="C36" s="96" t="s">
        <v>571</v>
      </c>
      <c r="D36" s="96" t="s">
        <v>568</v>
      </c>
    </row>
    <row r="37" spans="2:5" x14ac:dyDescent="0.25">
      <c r="B37" s="148" t="s">
        <v>578</v>
      </c>
      <c r="C37" s="96" t="s">
        <v>572</v>
      </c>
      <c r="D37" s="96" t="s">
        <v>568</v>
      </c>
    </row>
    <row r="38" spans="2:5" x14ac:dyDescent="0.25">
      <c r="B38" s="148" t="s">
        <v>472</v>
      </c>
      <c r="C38" s="96" t="s">
        <v>547</v>
      </c>
      <c r="D38" s="96" t="s">
        <v>546</v>
      </c>
      <c r="E38" s="96" t="s">
        <v>545</v>
      </c>
    </row>
    <row r="39" spans="2:5" x14ac:dyDescent="0.25">
      <c r="B39" s="148" t="s">
        <v>473</v>
      </c>
      <c r="C39" s="96" t="s">
        <v>547</v>
      </c>
      <c r="D39" s="96" t="s">
        <v>546</v>
      </c>
      <c r="E39" s="96" t="s">
        <v>545</v>
      </c>
    </row>
    <row r="40" spans="2:5" x14ac:dyDescent="0.25">
      <c r="B40" s="148" t="s">
        <v>474</v>
      </c>
      <c r="C40" s="96" t="s">
        <v>547</v>
      </c>
      <c r="D40" s="96" t="s">
        <v>546</v>
      </c>
      <c r="E40" s="96" t="s">
        <v>545</v>
      </c>
    </row>
  </sheetData>
  <hyperlinks>
    <hyperlink ref="C3" location="'1.1 Vol Alc Cons PC (1835-2014)'!A1" display="Volume Alc Cons PC"/>
    <hyperlink ref="C4" location="'2.14 Wine Share of Total Cons'!A1" display="Wine Share of Total Cons"/>
    <hyperlink ref="D4" location="'2.15 Beer Share of Total Cons'!A1" display="Beer Share of Total Cons"/>
    <hyperlink ref="E4" location="'2.16 Spirits Share Total Cons'!A1" display="Spirits Share Total Cons"/>
    <hyperlink ref="C6" location="'1.4 Wine intensity index (vol)'!A1" display="Wine intensity index (vol)"/>
    <hyperlink ref="D6" location="'1.5 Wine intensity index (val)'!A1" display="Wine intensity index (val)"/>
    <hyperlink ref="E6" location="'1.6 Beer intensity index (vol)'!A1" display="Beer intensity index (vol)"/>
    <hyperlink ref="F6" location="'1.7 Beer intensity index (val)'!A1" display="Beer intensity index (val)"/>
    <hyperlink ref="G6" location="'1.8 Spirits intens index (vol)'!A1" display="Spirits intensity index (vol)"/>
    <hyperlink ref="H6" location="'1.9 Spirits intens index (val)'!A1" display="Spirits intensity index (val)"/>
    <hyperlink ref="C8" location="'1.20 Wine share of exp'!A1" display="Wine share of exp"/>
    <hyperlink ref="D8" location="'1.30 Beer share of exp'!A1" display="Beer share of exp"/>
    <hyperlink ref="E8" location="'1.37 Spirits share of exp'!A1" display="Spirits share of exp"/>
    <hyperlink ref="C9" location="'2.7 GDPPC 2000-'!A1" display="GDPPC 2000 onward"/>
    <hyperlink ref="D9" location="'1.1 Vol Alc Cons PC (1835-2014)'!A1" display="Volume Alc Cons PC"/>
    <hyperlink ref="E9" location="'3.1 Unrecorded 2000'!A1" display="Unrecorded 2000"/>
    <hyperlink ref="F9" location="'3.2 Unrecorded 2005'!A1" display="Unrecorded 2005"/>
    <hyperlink ref="G9" location="'3.3 Unrecorded 2010'!A1" display="Unrecorded 2010"/>
    <hyperlink ref="C13" location="'2.6 Real GDP Per Capita'!A1" display="Real GDP Per Capita"/>
    <hyperlink ref="D13" location="'1.1 Vol Alc Cons PC (1835-2014)'!A1" display="Volume Alc Cons PC"/>
    <hyperlink ref="C14" location="'2.17 Real GDP Per Capita'!A1" display="Real GDP Per Capita"/>
    <hyperlink ref="D14" location="'2.11 Wine Consum Per Cap'!A1" display="Wine Consum Per Cap"/>
    <hyperlink ref="D15" location="'2.12 Beer Consum Per Cap'!A1" display="Beer Consum Per Cap"/>
    <hyperlink ref="D16" location="'2.13 Spirits Consum Per Cap'!A1" display="Spirits Consum Per Cap"/>
    <hyperlink ref="C18" location="'1.61 54-Country Wine Intensity'!A1" display="54-Country Wine Intensity'!A1"/>
    <hyperlink ref="D18" location="'1.62 54-Country Beer Intensity'!A1" display="54-Country Beer Intensity'!A1"/>
    <hyperlink ref="E18" location="'1.63 54-Country Spirits Intens'!A1" display="54-Country Spirits Intensity'!A1"/>
    <hyperlink ref="C31" location="'1.2 Sim index (volume) 2001-15'!A1" display="Sim index (volume) 2001-15'!A1"/>
    <hyperlink ref="C32" location="'1.3 Sim index (value) 2001-15'!A1" display="Sim index (value) 2001-15'!A1"/>
    <hyperlink ref="C33" location="'1.41 Alcohol consumption pc'!A1" display="Alcohol consumption pc'!A1"/>
    <hyperlink ref="D33" location="'1.60 Consum exp pc (real US$)'!A1" display="Consum exp pc (real US$)'!A1"/>
    <hyperlink ref="C34" location="'1.43 Alcohol expenditure'!A1" display="Alcohol expenditure'!A1"/>
    <hyperlink ref="C35" location="'1.22 Wine expend (real US$)'!A1" display="Wine expenditure (real US$)'!A1"/>
    <hyperlink ref="C36" location="'1.28 Beer expend (real US$)'!A1" display="Beer expenditure (real US$)'!A1"/>
    <hyperlink ref="C37" location="'1.36 Spirits expend (real US$)'!A1" display="Spirits expend (real US$)'!A1"/>
    <hyperlink ref="C29" location="'1.64 54-Country Sim Index'!A1" display="2. Index of Similarity'!A1"/>
    <hyperlink ref="C5" location="'1.1 Vol Alc Cons PC (1835-2014)'!A1" display="Volume Alc Cons PC"/>
    <hyperlink ref="D5" location="'2.14 Wine Share of Total Cons'!A1" display="Wine Share of Total Cons"/>
    <hyperlink ref="E5" location="'2.15 Beer Share of Total Cons'!A1" display="Beer Share of Total Cons"/>
    <hyperlink ref="F5" location="'2.16 Spirits Share Total Cons'!A1" display="Spirits Share Total Cons"/>
    <hyperlink ref="C15" location="'2.17 Real GDP Per Capita'!A1" display="Real GDP Per Capita"/>
    <hyperlink ref="C16" location="'2.17 Real GDP Per Capita'!A1" display="Real GDP Per Capita"/>
    <hyperlink ref="C17" location="'2.14 Wine Share of Total Cons'!A1" display="Wine Share of Total Cons"/>
    <hyperlink ref="D17" location="'2.15 Beer Share of Total Cons'!A1" display="Beer Share of Total Cons"/>
    <hyperlink ref="E17" location="'2.16 Spirits Share Total Cons'!A1" display="Spirits Share Total Cons"/>
    <hyperlink ref="F17" location="'1.1 Vol Alc Cons PC (1835-2014)'!A1" display="Volume Alc Cons PC"/>
    <hyperlink ref="C19" location="'1.61 54-Country Wine Intensity'!A1" display="54-Country Wine Intensity'!A1"/>
    <hyperlink ref="D19" location="'1.62 54-Country Beer Intensity'!A1" display="54-Country Beer Intensity'!A1"/>
    <hyperlink ref="E19" location="'1.63 54-Country Spirits Intens'!A1" display="54-Country Spirits Intensity'!A1"/>
    <hyperlink ref="C20" location="'1.61 54-Country Wine Intensity'!A1" display="54-Country Wine Intensity'!A1"/>
    <hyperlink ref="D20" location="'1.62 54-Country Beer Intensity'!A1" display="54-Country Beer Intensity'!A1"/>
    <hyperlink ref="E20" location="'1.63 54-Country Spirits Intens'!A1" display="54-Country Spirits Intensity'!A1"/>
    <hyperlink ref="C21" location="'1.61 54-Country Wine Intensity'!A1" display="54-Country Wine Intensity'!A1"/>
    <hyperlink ref="D21" location="'1.62 54-Country Beer Intensity'!A1" display="54-Country Beer Intensity'!A1"/>
    <hyperlink ref="E21" location="'1.63 54-Country Spirits Intens'!A1" display="54-Country Spirits Intensity'!A1"/>
    <hyperlink ref="C22" location="'1.61 54-Country Wine Intensity'!A1" display="54-Country Wine Intensity'!A1"/>
    <hyperlink ref="D22" location="'1.62 54-Country Beer Intensity'!A1" display="54-Country Beer Intensity'!A1"/>
    <hyperlink ref="E22" location="'1.63 54-Country Spirits Intens'!A1" display="54-Country Spirits Intensity'!A1"/>
    <hyperlink ref="C23" location="'1.61 54-Country Wine Intensity'!A1" display="54-Country Wine Intensity'!A1"/>
    <hyperlink ref="D23" location="'1.62 54-Country Beer Intensity'!A1" display="54-Country Beer Intensity'!A1"/>
    <hyperlink ref="E23" location="'1.63 54-Country Spirits Intens'!A1" display="54-Country Spirits Intensity'!A1"/>
    <hyperlink ref="C24" location="'1.61 54-Country Wine Intensity'!A1" display="54-Country Wine Intensity'!A1"/>
    <hyperlink ref="D24" location="'1.62 54-Country Beer Intensity'!A1" display="54-Country Beer Intensity'!A1"/>
    <hyperlink ref="E24" location="'1.63 54-Country Spirits Intens'!A1" display="54-Country Spirits Intensity'!A1"/>
    <hyperlink ref="C25" location="'1.61 54-Country Wine Intensity'!A1" display="54-Country Wine Intensity'!A1"/>
    <hyperlink ref="D25" location="'1.62 54-Country Beer Intensity'!A1" display="54-Country Beer Intensity'!A1"/>
    <hyperlink ref="E25" location="'1.63 54-Country Spirits Intens'!A1" display="54-Country Spirits Intensity'!A1"/>
    <hyperlink ref="C26" location="'1.61 54-Country Wine Intensity'!A1" display="54-Country Wine Intensity'!A1"/>
    <hyperlink ref="D26" location="'1.62 54-Country Beer Intensity'!A1" display="54-Country Beer Intensity'!A1"/>
    <hyperlink ref="E26" location="'1.63 54-Country Spirits Intens'!A1" display="54-Country Spirits Intensity'!A1"/>
    <hyperlink ref="C30" location="'1.64 54-Country Sim Index'!A1" display="2. Index of Similarity'!A1"/>
    <hyperlink ref="D34" location="'1.60 Consum exp pc (real US$)'!A1" display="Consum exp pc (real US$)'!A1"/>
    <hyperlink ref="D35" location="'1.60 Consum exp pc (real US$)'!A1" display="Consum exp pc (real US$)'!A1"/>
    <hyperlink ref="D36" location="'1.60 Consum exp pc (real US$)'!A1" display="Consum exp pc (real US$)'!A1"/>
    <hyperlink ref="D37" location="'1.60 Consum exp pc (real US$)'!A1" display="Consum exp pc (real US$)'!A1"/>
    <hyperlink ref="C38" location="'3.1 Unrecorded 2000'!A1" display="Unrecorded 2000"/>
    <hyperlink ref="D38" location="'3.2 Unrecorded 2005'!A1" display="Unrecorded 2005"/>
    <hyperlink ref="E38" location="'3.3 Unrecorded 2010'!A1" display="Unrecorded 2010"/>
    <hyperlink ref="C39" location="'3.1 Unrecorded 2000'!A1" display="Unrecorded 2000"/>
    <hyperlink ref="D39" location="'3.2 Unrecorded 2005'!A1" display="Unrecorded 2005"/>
    <hyperlink ref="E39" location="'3.3 Unrecorded 2010'!A1" display="Unrecorded 2010"/>
    <hyperlink ref="C40" location="'3.1 Unrecorded 2000'!A1" display="Unrecorded 2000"/>
    <hyperlink ref="D40" location="'3.2 Unrecorded 2005'!A1" display="Unrecorded 2005"/>
    <hyperlink ref="E40" location="'3.3 Unrecorded 2010'!A1" display="Unrecorded 2010"/>
    <hyperlink ref="G8" location="'1.43 Alcohol expenditure'!A1" display="Alcohol expenditure'!A1"/>
    <hyperlink ref="H8" location="'1.53 Bottled water (value)'!A1" display="Bottled water (value)'!A1"/>
    <hyperlink ref="I8" location="'1.50 Soft drinks (value)'!A1" display="Soft drinks (value)'!A1"/>
    <hyperlink ref="J8" location="'1.56 Carbonates (value)'!A1" display="Carbonates (value)'!A1"/>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6">
    <tabColor theme="7" tint="0.59999389629810485"/>
  </sheetPr>
  <dimension ref="A1:CR24"/>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2" max="94" width="8.7109375" customWidth="1"/>
    <col min="96" max="96" width="9.140625" bestFit="1" customWidth="1"/>
  </cols>
  <sheetData>
    <row r="1" spans="1:96" x14ac:dyDescent="0.25">
      <c r="A1" s="7" t="s">
        <v>411</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96" x14ac:dyDescent="0.25">
      <c r="A2" s="1" t="s">
        <v>39</v>
      </c>
      <c r="B2" s="4" t="s">
        <v>254</v>
      </c>
      <c r="C2" s="4" t="s">
        <v>255</v>
      </c>
      <c r="D2" s="4" t="s">
        <v>42</v>
      </c>
      <c r="E2" s="4" t="s">
        <v>47</v>
      </c>
      <c r="F2" s="4" t="s">
        <v>274</v>
      </c>
      <c r="G2" s="4" t="s">
        <v>52</v>
      </c>
      <c r="H2" s="4" t="s">
        <v>53</v>
      </c>
      <c r="I2" s="4" t="s">
        <v>54</v>
      </c>
      <c r="J2" s="4" t="s">
        <v>55</v>
      </c>
      <c r="K2" s="4" t="s">
        <v>60</v>
      </c>
      <c r="L2" s="4" t="s">
        <v>67</v>
      </c>
      <c r="M2" s="4" t="s">
        <v>69</v>
      </c>
      <c r="N2" s="4" t="s">
        <v>71</v>
      </c>
      <c r="O2" s="4" t="s">
        <v>73</v>
      </c>
      <c r="P2" s="4" t="s">
        <v>75</v>
      </c>
      <c r="Q2" s="4" t="s">
        <v>77</v>
      </c>
      <c r="R2" s="4" t="s">
        <v>81</v>
      </c>
      <c r="S2" s="4" t="s">
        <v>83</v>
      </c>
      <c r="T2" s="4" t="s">
        <v>256</v>
      </c>
      <c r="U2" s="4" t="s">
        <v>84</v>
      </c>
      <c r="V2" s="4" t="s">
        <v>85</v>
      </c>
      <c r="W2" s="4" t="s">
        <v>257</v>
      </c>
      <c r="X2" s="4" t="s">
        <v>87</v>
      </c>
      <c r="Y2" s="4" t="s">
        <v>88</v>
      </c>
      <c r="Z2" s="4" t="s">
        <v>89</v>
      </c>
      <c r="AA2" s="4" t="s">
        <v>90</v>
      </c>
      <c r="AB2" s="4" t="s">
        <v>91</v>
      </c>
      <c r="AC2" s="4" t="s">
        <v>92</v>
      </c>
      <c r="AD2" s="4" t="s">
        <v>93</v>
      </c>
      <c r="AE2" s="4" t="s">
        <v>94</v>
      </c>
      <c r="AF2" s="4" t="s">
        <v>96</v>
      </c>
      <c r="AG2" s="4" t="s">
        <v>97</v>
      </c>
      <c r="AH2" s="4" t="s">
        <v>98</v>
      </c>
      <c r="AI2" s="4" t="s">
        <v>101</v>
      </c>
      <c r="AJ2" s="4" t="s">
        <v>102</v>
      </c>
      <c r="AK2" s="4" t="s">
        <v>103</v>
      </c>
      <c r="AL2" s="4" t="s">
        <v>104</v>
      </c>
      <c r="AM2" s="4" t="s">
        <v>105</v>
      </c>
      <c r="AN2" s="4" t="s">
        <v>106</v>
      </c>
      <c r="AO2" s="4" t="s">
        <v>107</v>
      </c>
      <c r="AP2" s="4" t="s">
        <v>258</v>
      </c>
      <c r="AQ2" s="4" t="s">
        <v>110</v>
      </c>
      <c r="AR2" s="4" t="s">
        <v>116</v>
      </c>
      <c r="AS2" s="4" t="s">
        <v>117</v>
      </c>
      <c r="AT2" s="4" t="s">
        <v>120</v>
      </c>
      <c r="AU2" s="4" t="s">
        <v>121</v>
      </c>
      <c r="AV2" s="4" t="s">
        <v>122</v>
      </c>
      <c r="AW2" s="4" t="s">
        <v>126</v>
      </c>
      <c r="AX2" s="4" t="s">
        <v>127</v>
      </c>
      <c r="AY2" s="4" t="s">
        <v>132</v>
      </c>
      <c r="AZ2" s="4" t="s">
        <v>138</v>
      </c>
      <c r="BA2" s="4" t="s">
        <v>142</v>
      </c>
      <c r="BB2" s="4" t="s">
        <v>150</v>
      </c>
      <c r="BC2" s="4" t="s">
        <v>152</v>
      </c>
      <c r="BD2" s="4" t="s">
        <v>259</v>
      </c>
      <c r="BE2" s="4" t="s">
        <v>153</v>
      </c>
      <c r="BF2" s="4" t="s">
        <v>160</v>
      </c>
      <c r="BG2" s="4" t="s">
        <v>169</v>
      </c>
      <c r="BH2" s="4" t="s">
        <v>178</v>
      </c>
      <c r="BI2" s="4" t="s">
        <v>180</v>
      </c>
      <c r="BJ2" s="4" t="s">
        <v>182</v>
      </c>
      <c r="BK2" s="4" t="s">
        <v>193</v>
      </c>
      <c r="BL2" s="4" t="s">
        <v>197</v>
      </c>
      <c r="BM2" s="4" t="s">
        <v>203</v>
      </c>
      <c r="BN2" s="4" t="s">
        <v>208</v>
      </c>
      <c r="BO2" s="4" t="s">
        <v>215</v>
      </c>
      <c r="BP2" s="4" t="s">
        <v>217</v>
      </c>
      <c r="BQ2" s="4" t="s">
        <v>260</v>
      </c>
      <c r="BR2" s="4" t="s">
        <v>221</v>
      </c>
      <c r="BS2" s="4" t="s">
        <v>271</v>
      </c>
      <c r="BT2" s="4" t="s">
        <v>261</v>
      </c>
      <c r="BU2" s="4" t="s">
        <v>223</v>
      </c>
      <c r="BV2" s="4" t="s">
        <v>224</v>
      </c>
      <c r="BW2" s="4" t="s">
        <v>226</v>
      </c>
      <c r="BX2" s="4" t="s">
        <v>227</v>
      </c>
      <c r="BY2" s="4" t="s">
        <v>228</v>
      </c>
      <c r="BZ2" s="4" t="s">
        <v>229</v>
      </c>
      <c r="CA2" s="4" t="s">
        <v>230</v>
      </c>
      <c r="CB2" s="4" t="s">
        <v>232</v>
      </c>
      <c r="CC2" s="4" t="s">
        <v>233</v>
      </c>
      <c r="CD2" s="4" t="s">
        <v>238</v>
      </c>
      <c r="CE2" s="4" t="s">
        <v>239</v>
      </c>
      <c r="CF2" s="4" t="s">
        <v>240</v>
      </c>
      <c r="CG2" s="4" t="s">
        <v>241</v>
      </c>
      <c r="CH2" s="4" t="s">
        <v>242</v>
      </c>
      <c r="CI2" s="4" t="s">
        <v>243</v>
      </c>
      <c r="CJ2" s="4" t="s">
        <v>244</v>
      </c>
      <c r="CK2" s="4" t="s">
        <v>245</v>
      </c>
      <c r="CL2" s="4" t="s">
        <v>248</v>
      </c>
      <c r="CM2" s="4" t="s">
        <v>249</v>
      </c>
      <c r="CN2" s="4" t="s">
        <v>250</v>
      </c>
      <c r="CO2" s="4" t="s">
        <v>251</v>
      </c>
      <c r="CP2" s="4" t="s">
        <v>252</v>
      </c>
      <c r="CQ2" s="18"/>
    </row>
    <row r="3" spans="1:96" x14ac:dyDescent="0.25">
      <c r="A3" s="1" t="s">
        <v>24</v>
      </c>
      <c r="B3" s="84">
        <f>('1.15 Wine consumption (vol)'!B3*1000)/'1.46 Population'!B27</f>
        <v>0.50512342276174305</v>
      </c>
      <c r="C3" s="84"/>
      <c r="D3" s="84">
        <f>('1.15 Wine consumption (vol)'!D3*1000)/'1.46 Population'!D27</f>
        <v>6.1619609824630592E-2</v>
      </c>
      <c r="E3" s="84">
        <f>('1.15 Wine consumption (vol)'!E3*1000)/'1.46 Population'!E27</f>
        <v>0.17531540203403739</v>
      </c>
      <c r="F3" s="84">
        <f>('1.15 Wine consumption (vol)'!F3*1000)/'1.46 Population'!F27</f>
        <v>0.16382943866076879</v>
      </c>
      <c r="G3" s="84">
        <f>('1.15 Wine consumption (vol)'!G3*1000)/'1.46 Population'!G27</f>
        <v>2.9161961060227806E-4</v>
      </c>
      <c r="H3" s="84">
        <f>('1.15 Wine consumption (vol)'!H3*1000)/'1.46 Population'!H27</f>
        <v>1.2590447208021702E-2</v>
      </c>
      <c r="I3" s="84">
        <f>('1.15 Wine consumption (vol)'!I3*1000)/'1.46 Population'!I27</f>
        <v>1.3925979452700368</v>
      </c>
      <c r="J3" s="84">
        <f>('1.15 Wine consumption (vol)'!J3*1000)/'1.46 Population'!J27</f>
        <v>0.14774421447087424</v>
      </c>
      <c r="K3" s="84">
        <f>('1.15 Wine consumption (vol)'!K3*1000)/'1.46 Population'!K27</f>
        <v>1.6645512993903582E-2</v>
      </c>
      <c r="L3" s="84">
        <f>('1.15 Wine consumption (vol)'!L3*1000)/'1.46 Population'!L27</f>
        <v>0</v>
      </c>
      <c r="M3" s="84">
        <f>('1.15 Wine consumption (vol)'!M3*1000)/'1.46 Population'!M27</f>
        <v>6.2810519505806829E-3</v>
      </c>
      <c r="N3" s="84">
        <f>('1.15 Wine consumption (vol)'!N3*1000)/'1.46 Population'!N27</f>
        <v>0.12083131947800869</v>
      </c>
      <c r="O3" s="84">
        <f>('1.15 Wine consumption (vol)'!O3*1000)/'1.46 Population'!O27</f>
        <v>0.47933374720740579</v>
      </c>
      <c r="P3" s="84">
        <f>('1.15 Wine consumption (vol)'!P3*1000)/'1.46 Population'!P27</f>
        <v>0.17507081389972481</v>
      </c>
      <c r="Q3" s="84">
        <f>('1.15 Wine consumption (vol)'!Q3*1000)/'1.46 Population'!Q27</f>
        <v>1.2615272048341723E-2</v>
      </c>
      <c r="R3" s="84">
        <f>('1.15 Wine consumption (vol)'!R3*1000)/'1.46 Population'!R27</f>
        <v>0.10359143537886575</v>
      </c>
      <c r="S3" s="84">
        <f>('1.15 Wine consumption (vol)'!S3*1000)/'1.46 Population'!S27</f>
        <v>2.8351764034431369E-2</v>
      </c>
      <c r="T3" s="84">
        <f>('1.15 Wine consumption (vol)'!T3*1000)/'1.46 Population'!T27</f>
        <v>2.872843207561842</v>
      </c>
      <c r="U3" s="84">
        <f>('1.15 Wine consumption (vol)'!U3*1000)/'1.46 Population'!U27</f>
        <v>2.9209274333712067</v>
      </c>
      <c r="V3" s="84">
        <f>('1.15 Wine consumption (vol)'!V3*1000)/'1.46 Population'!V27</f>
        <v>2.6335493532312619</v>
      </c>
      <c r="W3" s="84">
        <f>('1.15 Wine consumption (vol)'!W3*1000)/'1.46 Population'!W27</f>
        <v>0.96008470551748881</v>
      </c>
      <c r="X3" s="84">
        <f>('1.15 Wine consumption (vol)'!X3*1000)/'1.46 Population'!X27</f>
        <v>3.8968734620908529</v>
      </c>
      <c r="Y3" s="84">
        <f>('1.15 Wine consumption (vol)'!Y3*1000)/'1.46 Population'!Y27</f>
        <v>0.39580969469878885</v>
      </c>
      <c r="Z3" s="84">
        <f>('1.15 Wine consumption (vol)'!Z3*1000)/'1.46 Population'!Z27</f>
        <v>0.6549530826878267</v>
      </c>
      <c r="AA3" s="84">
        <f>('1.15 Wine consumption (vol)'!AA3*1000)/'1.46 Population'!AA27</f>
        <v>2.5672206458586677</v>
      </c>
      <c r="AB3" s="84">
        <f>('1.15 Wine consumption (vol)'!AB3*1000)/'1.46 Population'!AB27</f>
        <v>1.6145446005714508</v>
      </c>
      <c r="AC3" s="84">
        <f>('1.15 Wine consumption (vol)'!AC3*1000)/'1.46 Population'!AC27</f>
        <v>0.95363849765258213</v>
      </c>
      <c r="AD3" s="84">
        <f>('1.15 Wine consumption (vol)'!AD3*1000)/'1.46 Population'!AD27</f>
        <v>0.59072113418457772</v>
      </c>
      <c r="AE3" s="84">
        <f>('1.15 Wine consumption (vol)'!AE3*1000)/'1.46 Population'!AE27</f>
        <v>2.1764065762771683</v>
      </c>
      <c r="AF3" s="84">
        <f>('1.15 Wine consumption (vol)'!AF3*1000)/'1.46 Population'!AF27</f>
        <v>0.80734256819920114</v>
      </c>
      <c r="AG3" s="84">
        <f>('1.15 Wine consumption (vol)'!AG3*1000)/'1.46 Population'!AG27</f>
        <v>1.3765414396329223</v>
      </c>
      <c r="AH3" s="84">
        <f>('1.15 Wine consumption (vol)'!AH3*1000)/'1.46 Population'!AH27</f>
        <v>1.0455563853622105</v>
      </c>
      <c r="AI3" s="84">
        <f>('1.15 Wine consumption (vol)'!AI3*1000)/'1.46 Population'!AI27</f>
        <v>0.8391279343336645</v>
      </c>
      <c r="AJ3" s="84">
        <f>('1.15 Wine consumption (vol)'!AJ3*1000)/'1.46 Population'!AJ27</f>
        <v>0.816438231202536</v>
      </c>
      <c r="AK3" s="84">
        <f>('1.15 Wine consumption (vol)'!AK3*1000)/'1.46 Population'!AK27</f>
        <v>0.61584267236076207</v>
      </c>
      <c r="AL3" s="84">
        <f>('1.15 Wine consumption (vol)'!AL3*1000)/'1.46 Population'!AL27</f>
        <v>0.5729742694578065</v>
      </c>
      <c r="AM3" s="84">
        <f>('1.15 Wine consumption (vol)'!AM3*1000)/'1.46 Population'!AM27</f>
        <v>1.4501375771547556</v>
      </c>
      <c r="AN3" s="84">
        <f>('1.15 Wine consumption (vol)'!AN3*1000)/'1.46 Population'!AN27</f>
        <v>4.6731320034169137</v>
      </c>
      <c r="AO3" s="84">
        <f>('1.15 Wine consumption (vol)'!AO3*1000)/'1.46 Population'!AO27</f>
        <v>0.7418275672165644</v>
      </c>
      <c r="AP3" s="84">
        <f>('1.15 Wine consumption (vol)'!AP3*1000)/'1.46 Population'!AP27</f>
        <v>0.54881250536687809</v>
      </c>
      <c r="AQ3" s="84">
        <f>('1.15 Wine consumption (vol)'!AQ3*1000)/'1.46 Population'!AQ27</f>
        <v>4.1631640046435292</v>
      </c>
      <c r="AR3" s="84">
        <f>('1.15 Wine consumption (vol)'!AR3*1000)/'1.46 Population'!AR27</f>
        <v>3.5309072077585803E-2</v>
      </c>
      <c r="AS3" s="84">
        <f>('1.15 Wine consumption (vol)'!AS3*1000)/'1.46 Population'!AS27</f>
        <v>0.25781949720714226</v>
      </c>
      <c r="AT3" s="84">
        <f>('1.15 Wine consumption (vol)'!AT3*1000)/'1.46 Population'!AT27</f>
        <v>2.0965725596416296</v>
      </c>
      <c r="AU3" s="84">
        <f>('1.15 Wine consumption (vol)'!AU3*1000)/'1.46 Population'!AU27</f>
        <v>3.4155588464193962E-2</v>
      </c>
      <c r="AV3" s="84">
        <f>('1.15 Wine consumption (vol)'!AV3*1000)/'1.46 Population'!AV27</f>
        <v>0.10117873223048515</v>
      </c>
      <c r="AW3" s="84">
        <f>('1.15 Wine consumption (vol)'!AW3*1000)/'1.46 Population'!AW27</f>
        <v>4.6986961118289677E-2</v>
      </c>
      <c r="AX3" s="84">
        <f>('1.15 Wine consumption (vol)'!AX3*1000)/'1.46 Population'!AX27</f>
        <v>5.4462840781775178E-2</v>
      </c>
      <c r="AY3" s="84">
        <f>('1.15 Wine consumption (vol)'!AY3*1000)/'1.46 Population'!AY27</f>
        <v>1.7423120480878126E-2</v>
      </c>
      <c r="AZ3" s="84">
        <f>('1.15 Wine consumption (vol)'!AZ3*1000)/'1.46 Population'!AZ27</f>
        <v>4.604775920091788E-2</v>
      </c>
      <c r="BA3" s="84">
        <f>('1.15 Wine consumption (vol)'!BA3*1000)/'1.46 Population'!BA27</f>
        <v>8.7581012436503763E-2</v>
      </c>
      <c r="BB3" s="84">
        <f>('1.15 Wine consumption (vol)'!BB3*1000)/'1.46 Population'!BB27</f>
        <v>3.1258453307685374</v>
      </c>
      <c r="BC3" s="84">
        <f>('1.15 Wine consumption (vol)'!BC3*1000)/'1.46 Population'!BC27</f>
        <v>4.8115091298385738E-2</v>
      </c>
      <c r="BD3" s="84">
        <f>('1.15 Wine consumption (vol)'!BD3*1000)/'1.46 Population'!BD27</f>
        <v>0.20273522691123727</v>
      </c>
      <c r="BE3" s="84">
        <f>('1.15 Wine consumption (vol)'!BE3*1000)/'1.46 Population'!BE27</f>
        <v>0.13295220368277605</v>
      </c>
      <c r="BF3" s="84">
        <f>('1.15 Wine consumption (vol)'!BF3*1000)/'1.46 Population'!BF27</f>
        <v>3.0582162036527336E-2</v>
      </c>
      <c r="BG3" s="84">
        <f>('1.15 Wine consumption (vol)'!BG3*1000)/'1.46 Population'!BG27</f>
        <v>1.5467425601682855E-3</v>
      </c>
      <c r="BH3" s="84">
        <f>('1.15 Wine consumption (vol)'!BH3*1000)/'1.46 Population'!BH27</f>
        <v>0</v>
      </c>
      <c r="BI3" s="84">
        <f>('1.15 Wine consumption (vol)'!BI3*1000)/'1.46 Population'!BI27</f>
        <v>0.38825904643578196</v>
      </c>
      <c r="BJ3" s="84">
        <f>('1.15 Wine consumption (vol)'!BJ3*1000)/'1.46 Population'!BJ27</f>
        <v>5.6491323874174992E-2</v>
      </c>
      <c r="BK3" s="84">
        <f>('1.15 Wine consumption (vol)'!BK3*1000)/'1.46 Population'!BK27</f>
        <v>0.14700352124713684</v>
      </c>
      <c r="BL3" s="84">
        <f>('1.15 Wine consumption (vol)'!BL3*1000)/'1.46 Population'!BL27</f>
        <v>7.9355695239213785E-3</v>
      </c>
      <c r="BM3" s="84">
        <f>('1.15 Wine consumption (vol)'!BM3*1000)/'1.46 Population'!BM27</f>
        <v>0</v>
      </c>
      <c r="BN3" s="84">
        <f>('1.15 Wine consumption (vol)'!BN3*1000)/'1.46 Population'!BN27</f>
        <v>1.048723979359006</v>
      </c>
      <c r="BO3" s="84">
        <f>('1.15 Wine consumption (vol)'!BO3*1000)/'1.46 Population'!BO27</f>
        <v>0.27973187182064008</v>
      </c>
      <c r="BP3" s="84">
        <f>('1.15 Wine consumption (vol)'!BP3*1000)/'1.46 Population'!BP27</f>
        <v>0.12950012950012948</v>
      </c>
      <c r="BQ3" s="84">
        <f>('1.15 Wine consumption (vol)'!BQ3*1000)/'1.46 Population'!BQ27</f>
        <v>0.94686660573639136</v>
      </c>
      <c r="BR3" s="84">
        <f>('1.15 Wine consumption (vol)'!BR3*1000)/'1.46 Population'!BR27</f>
        <v>1.23143975293837</v>
      </c>
      <c r="BS3" s="84">
        <f>('1.15 Wine consumption (vol)'!BS3*1000)/'1.46 Population'!BS27</f>
        <v>0.91588909670876484</v>
      </c>
      <c r="BT3" s="84">
        <f>('1.15 Wine consumption (vol)'!BT3*1000)/'1.46 Population'!BT27</f>
        <v>3.6303065692786083</v>
      </c>
      <c r="BU3" s="84">
        <f>('1.15 Wine consumption (vol)'!BU3*1000)/'1.46 Population'!BU27</f>
        <v>4.0394469448565626</v>
      </c>
      <c r="BV3" s="84">
        <f>('1.15 Wine consumption (vol)'!BV3*1000)/'1.46 Population'!BV27</f>
        <v>3.1958220472747825</v>
      </c>
      <c r="BW3" s="84">
        <f>('1.15 Wine consumption (vol)'!BW3*1000)/'1.46 Population'!BW27</f>
        <v>4.019292604501608</v>
      </c>
      <c r="BX3" s="84">
        <f>('1.15 Wine consumption (vol)'!BX3*1000)/'1.46 Population'!BX27</f>
        <v>1.2545598425044873</v>
      </c>
      <c r="BY3" s="84">
        <f>('1.15 Wine consumption (vol)'!BY3*1000)/'1.46 Population'!BY27</f>
        <v>6.1012442083736875</v>
      </c>
      <c r="BZ3" s="84">
        <f>('1.15 Wine consumption (vol)'!BZ3*1000)/'1.46 Population'!BZ27</f>
        <v>3.2822956618992336</v>
      </c>
      <c r="CA3" s="84">
        <f>('1.15 Wine consumption (vol)'!CA3*1000)/'1.46 Population'!CA27</f>
        <v>3.9774824658545587</v>
      </c>
      <c r="CB3" s="84">
        <f>('1.15 Wine consumption (vol)'!CB3*1000)/'1.46 Population'!CB27</f>
        <v>1.617616364015863</v>
      </c>
      <c r="CC3" s="84">
        <f>('1.15 Wine consumption (vol)'!CC3*1000)/'1.46 Population'!CC27</f>
        <v>6.6765331184483339</v>
      </c>
      <c r="CD3" s="84">
        <f>('1.15 Wine consumption (vol)'!CD3*1000)/'1.46 Population'!CD27</f>
        <v>2.2956008281677103</v>
      </c>
      <c r="CE3" s="84">
        <f>('1.15 Wine consumption (vol)'!CE3*1000)/'1.46 Population'!CE27</f>
        <v>1.3545321312785896</v>
      </c>
      <c r="CF3" s="84">
        <f>('1.15 Wine consumption (vol)'!CF3*1000)/'1.46 Population'!CF27</f>
        <v>6.6887365934874365</v>
      </c>
      <c r="CG3" s="84">
        <f>('1.15 Wine consumption (vol)'!CG3*1000)/'1.46 Population'!CG27</f>
        <v>4.1208893017464368</v>
      </c>
      <c r="CH3" s="84">
        <f>('1.15 Wine consumption (vol)'!CH3*1000)/'1.46 Population'!CH27</f>
        <v>2.0376457873643448</v>
      </c>
      <c r="CI3" s="84">
        <f>('1.15 Wine consumption (vol)'!CI3*1000)/'1.46 Population'!CI27</f>
        <v>5.2053691647811657</v>
      </c>
      <c r="CJ3" s="84">
        <f>('1.15 Wine consumption (vol)'!CJ3*1000)/'1.46 Population'!CJ27</f>
        <v>7.7387880438820236E-2</v>
      </c>
      <c r="CK3" s="84">
        <f>('1.15 Wine consumption (vol)'!CK3*1000)/'1.46 Population'!CK27</f>
        <v>2.4559405286119613</v>
      </c>
      <c r="CL3" s="55">
        <f>('1.15 Wine consumption (vol)'!CL3*1000)/'1.46 Population'!CL27</f>
        <v>2.9491100551940033</v>
      </c>
      <c r="CM3" s="55">
        <f>('1.15 Wine consumption (vol)'!CM3*1000)/'1.46 Population'!CM27</f>
        <v>0.42872446168526251</v>
      </c>
      <c r="CN3" s="55">
        <f>('1.15 Wine consumption (vol)'!CN3*1000)/'1.46 Population'!CN27</f>
        <v>7.7288720182598553E-2</v>
      </c>
      <c r="CO3" s="55">
        <f>('1.15 Wine consumption (vol)'!CO3*1000)/'1.46 Population'!CO27</f>
        <v>4.0143341671266382E-2</v>
      </c>
      <c r="CP3" s="55">
        <f>('1.15 Wine consumption (vol)'!CP3*1000)/'1.46 Population'!CP27</f>
        <v>1.2066256479632864E-2</v>
      </c>
      <c r="CQ3" s="18"/>
      <c r="CR3" s="72"/>
    </row>
    <row r="4" spans="1:96" x14ac:dyDescent="0.25">
      <c r="A4" s="1" t="s">
        <v>25</v>
      </c>
      <c r="B4" s="84">
        <f>('1.15 Wine consumption (vol)'!B4*1000)/'1.46 Population'!B28</f>
        <v>0.50601230912558492</v>
      </c>
      <c r="C4" s="84">
        <f>('1.15 Wine consumption (vol)'!C4*1000)/'1.46 Population'!C28</f>
        <v>0.14315103097547843</v>
      </c>
      <c r="D4" s="84">
        <f>('1.15 Wine consumption (vol)'!D4*1000)/'1.46 Population'!D28</f>
        <v>7.3247552310960279E-2</v>
      </c>
      <c r="E4" s="84">
        <f>('1.15 Wine consumption (vol)'!E4*1000)/'1.46 Population'!E28</f>
        <v>0.18546232380295705</v>
      </c>
      <c r="F4" s="84">
        <f>('1.15 Wine consumption (vol)'!F4*1000)/'1.46 Population'!F28</f>
        <v>0.16310552927744248</v>
      </c>
      <c r="G4" s="84">
        <f>('1.15 Wine consumption (vol)'!G4*1000)/'1.46 Population'!G28</f>
        <v>3.8198286157494973E-4</v>
      </c>
      <c r="H4" s="84">
        <f>('1.15 Wine consumption (vol)'!H4*1000)/'1.46 Population'!H28</f>
        <v>1.2881315697585351E-2</v>
      </c>
      <c r="I4" s="84">
        <f>('1.15 Wine consumption (vol)'!I4*1000)/'1.46 Population'!I28</f>
        <v>1.3326953547840548</v>
      </c>
      <c r="J4" s="84">
        <f>('1.15 Wine consumption (vol)'!J4*1000)/'1.46 Population'!J28</f>
        <v>0.16106193502493105</v>
      </c>
      <c r="K4" s="84">
        <f>('1.15 Wine consumption (vol)'!K4*1000)/'1.46 Population'!K28</f>
        <v>1.6298258123663034E-2</v>
      </c>
      <c r="L4" s="84">
        <f>('1.15 Wine consumption (vol)'!L4*1000)/'1.46 Population'!L28</f>
        <v>0</v>
      </c>
      <c r="M4" s="84">
        <f>('1.15 Wine consumption (vol)'!M4*1000)/'1.46 Population'!M28</f>
        <v>7.3805821803223847E-3</v>
      </c>
      <c r="N4" s="84">
        <f>('1.15 Wine consumption (vol)'!N4*1000)/'1.46 Population'!N28</f>
        <v>0.14367816091954022</v>
      </c>
      <c r="O4" s="84">
        <f>('1.15 Wine consumption (vol)'!O4*1000)/'1.46 Population'!O28</f>
        <v>0.53756441323584381</v>
      </c>
      <c r="P4" s="84">
        <f>('1.15 Wine consumption (vol)'!P4*1000)/'1.46 Population'!P28</f>
        <v>0.14728460741957369</v>
      </c>
      <c r="Q4" s="84">
        <f>('1.15 Wine consumption (vol)'!Q4*1000)/'1.46 Population'!Q28</f>
        <v>1.2473357687564218E-2</v>
      </c>
      <c r="R4" s="84">
        <f>('1.15 Wine consumption (vol)'!R4*1000)/'1.46 Population'!R28</f>
        <v>0.11841793637009553</v>
      </c>
      <c r="S4" s="84">
        <f>('1.15 Wine consumption (vol)'!S4*1000)/'1.46 Population'!S28</f>
        <v>3.173924985503708E-2</v>
      </c>
      <c r="T4" s="84">
        <f>('1.15 Wine consumption (vol)'!T4*1000)/'1.46 Population'!T28</f>
        <v>2.908839283426023</v>
      </c>
      <c r="U4" s="84">
        <f>('1.15 Wine consumption (vol)'!U4*1000)/'1.46 Population'!U28</f>
        <v>2.9648323689933931</v>
      </c>
      <c r="V4" s="84">
        <f>('1.15 Wine consumption (vol)'!V4*1000)/'1.46 Population'!V28</f>
        <v>2.6301006077319853</v>
      </c>
      <c r="W4" s="84">
        <f>('1.15 Wine consumption (vol)'!W4*1000)/'1.46 Population'!W28</f>
        <v>1.0434488448443284</v>
      </c>
      <c r="X4" s="84">
        <f>('1.15 Wine consumption (vol)'!X4*1000)/'1.46 Population'!X28</f>
        <v>4.595773908124924</v>
      </c>
      <c r="Y4" s="84">
        <f>('1.15 Wine consumption (vol)'!Y4*1000)/'1.46 Population'!Y28</f>
        <v>0.41959509073743839</v>
      </c>
      <c r="Z4" s="84">
        <f>('1.15 Wine consumption (vol)'!Z4*1000)/'1.46 Population'!Z28</f>
        <v>0.68625457503050014</v>
      </c>
      <c r="AA4" s="84">
        <f>('1.15 Wine consumption (vol)'!AA4*1000)/'1.46 Population'!AA28</f>
        <v>2.7412777526053467</v>
      </c>
      <c r="AB4" s="84">
        <f>('1.15 Wine consumption (vol)'!AB4*1000)/'1.46 Population'!AB28</f>
        <v>1.705681684507705</v>
      </c>
      <c r="AC4" s="84">
        <f>('1.15 Wine consumption (vol)'!AC4*1000)/'1.46 Population'!AC28</f>
        <v>1.1082379017362394</v>
      </c>
      <c r="AD4" s="84">
        <f>('1.15 Wine consumption (vol)'!AD4*1000)/'1.46 Population'!AD28</f>
        <v>0.61763696671623014</v>
      </c>
      <c r="AE4" s="84">
        <f>('1.15 Wine consumption (vol)'!AE4*1000)/'1.46 Population'!AE28</f>
        <v>2.2506363698906133</v>
      </c>
      <c r="AF4" s="84">
        <f>('1.15 Wine consumption (vol)'!AF4*1000)/'1.46 Population'!AF28</f>
        <v>0.90478242137009912</v>
      </c>
      <c r="AG4" s="84">
        <f>('1.15 Wine consumption (vol)'!AG4*1000)/'1.46 Population'!AG28</f>
        <v>1.5341863023215423</v>
      </c>
      <c r="AH4" s="84">
        <f>('1.15 Wine consumption (vol)'!AH4*1000)/'1.46 Population'!AH28</f>
        <v>1.0414083808579222</v>
      </c>
      <c r="AI4" s="84">
        <f>('1.15 Wine consumption (vol)'!AI4*1000)/'1.46 Population'!AI28</f>
        <v>0.855076329290679</v>
      </c>
      <c r="AJ4" s="84">
        <f>('1.15 Wine consumption (vol)'!AJ4*1000)/'1.46 Population'!AJ28</f>
        <v>0.73739895115304477</v>
      </c>
      <c r="AK4" s="84">
        <f>('1.15 Wine consumption (vol)'!AK4*1000)/'1.46 Population'!AK28</f>
        <v>0.67010277426668041</v>
      </c>
      <c r="AL4" s="84">
        <f>('1.15 Wine consumption (vol)'!AL4*1000)/'1.46 Population'!AL28</f>
        <v>0.57393788123490075</v>
      </c>
      <c r="AM4" s="84">
        <f>('1.15 Wine consumption (vol)'!AM4*1000)/'1.46 Population'!AM28</f>
        <v>1.5066964285714286</v>
      </c>
      <c r="AN4" s="84">
        <f>('1.15 Wine consumption (vol)'!AN4*1000)/'1.46 Population'!AN28</f>
        <v>4.112337011033099</v>
      </c>
      <c r="AO4" s="84">
        <f>('1.15 Wine consumption (vol)'!AO4*1000)/'1.46 Population'!AO28</f>
        <v>0.96805822445269463</v>
      </c>
      <c r="AP4" s="84">
        <f>('1.15 Wine consumption (vol)'!AP4*1000)/'1.46 Population'!AP28</f>
        <v>0.53591411132854949</v>
      </c>
      <c r="AQ4" s="84">
        <f>('1.15 Wine consumption (vol)'!AQ4*1000)/'1.46 Population'!AQ28</f>
        <v>4.0591827793525361</v>
      </c>
      <c r="AR4" s="84">
        <f>('1.15 Wine consumption (vol)'!AR4*1000)/'1.46 Population'!AR28</f>
        <v>3.4668854656604998E-2</v>
      </c>
      <c r="AS4" s="84">
        <f>('1.15 Wine consumption (vol)'!AS4*1000)/'1.46 Population'!AS28</f>
        <v>0.25021320595474289</v>
      </c>
      <c r="AT4" s="84">
        <f>('1.15 Wine consumption (vol)'!AT4*1000)/'1.46 Population'!AT28</f>
        <v>2.1100575119334044</v>
      </c>
      <c r="AU4" s="84">
        <f>('1.15 Wine consumption (vol)'!AU4*1000)/'1.46 Population'!AU28</f>
        <v>3.848698057610199E-2</v>
      </c>
      <c r="AV4" s="84">
        <f>('1.15 Wine consumption (vol)'!AV4*1000)/'1.46 Population'!AV28</f>
        <v>9.9443118536197292E-2</v>
      </c>
      <c r="AW4" s="84">
        <f>('1.15 Wine consumption (vol)'!AW4*1000)/'1.46 Population'!AW28</f>
        <v>5.7954216169226309E-2</v>
      </c>
      <c r="AX4" s="84">
        <f>('1.15 Wine consumption (vol)'!AX4*1000)/'1.46 Population'!AX28</f>
        <v>5.354916195561539E-2</v>
      </c>
      <c r="AY4" s="84">
        <f>('1.15 Wine consumption (vol)'!AY4*1000)/'1.46 Population'!AY28</f>
        <v>1.6998563621373992E-2</v>
      </c>
      <c r="AZ4" s="84">
        <f>('1.15 Wine consumption (vol)'!AZ4*1000)/'1.46 Population'!AZ28</f>
        <v>4.8305380935286892E-2</v>
      </c>
      <c r="BA4" s="84">
        <f>('1.15 Wine consumption (vol)'!BA4*1000)/'1.46 Population'!BA28</f>
        <v>9.7738849313008663E-2</v>
      </c>
      <c r="BB4" s="84">
        <f>('1.15 Wine consumption (vol)'!BB4*1000)/'1.46 Population'!BB28</f>
        <v>2.9749383977402486</v>
      </c>
      <c r="BC4" s="84">
        <f>('1.15 Wine consumption (vol)'!BC4*1000)/'1.46 Population'!BC28</f>
        <v>2.3622884275427084E-2</v>
      </c>
      <c r="BD4" s="84">
        <f>('1.15 Wine consumption (vol)'!BD4*1000)/'1.46 Population'!BD28</f>
        <v>0.20264410547874401</v>
      </c>
      <c r="BE4" s="84">
        <f>('1.15 Wine consumption (vol)'!BE4*1000)/'1.46 Population'!BE28</f>
        <v>0.14066720016004799</v>
      </c>
      <c r="BF4" s="84">
        <f>('1.15 Wine consumption (vol)'!BF4*1000)/'1.46 Population'!BF28</f>
        <v>2.9798443329320475E-2</v>
      </c>
      <c r="BG4" s="84">
        <f>('1.15 Wine consumption (vol)'!BG4*1000)/'1.46 Population'!BG28</f>
        <v>3.0309459582335647E-3</v>
      </c>
      <c r="BH4" s="84">
        <f>('1.15 Wine consumption (vol)'!BH4*1000)/'1.46 Population'!BH28</f>
        <v>0</v>
      </c>
      <c r="BI4" s="84">
        <f>('1.15 Wine consumption (vol)'!BI4*1000)/'1.46 Population'!BI28</f>
        <v>0.31963470319634701</v>
      </c>
      <c r="BJ4" s="84">
        <f>('1.15 Wine consumption (vol)'!BJ4*1000)/'1.46 Population'!BJ28</f>
        <v>5.8118194053591095E-2</v>
      </c>
      <c r="BK4" s="84">
        <f>('1.15 Wine consumption (vol)'!BK4*1000)/'1.46 Population'!BK28</f>
        <v>0.1489727650699495</v>
      </c>
      <c r="BL4" s="84">
        <f>('1.15 Wine consumption (vol)'!BL4*1000)/'1.46 Population'!BL28</f>
        <v>8.510881936272063E-3</v>
      </c>
      <c r="BM4" s="84">
        <f>('1.15 Wine consumption (vol)'!BM4*1000)/'1.46 Population'!BM28</f>
        <v>0</v>
      </c>
      <c r="BN4" s="84">
        <f>('1.15 Wine consumption (vol)'!BN4*1000)/'1.46 Population'!BN28</f>
        <v>1.0308565402120495</v>
      </c>
      <c r="BO4" s="84">
        <f>('1.15 Wine consumption (vol)'!BO4*1000)/'1.46 Population'!BO28</f>
        <v>0.21539345203905799</v>
      </c>
      <c r="BP4" s="84">
        <f>('1.15 Wine consumption (vol)'!BP4*1000)/'1.46 Population'!BP28</f>
        <v>0.15621582778767146</v>
      </c>
      <c r="BQ4" s="84">
        <f>('1.15 Wine consumption (vol)'!BQ4*1000)/'1.46 Population'!BQ28</f>
        <v>0.99127353255778661</v>
      </c>
      <c r="BR4" s="84">
        <f>('1.15 Wine consumption (vol)'!BR4*1000)/'1.46 Population'!BR28</f>
        <v>1.2819531608755548</v>
      </c>
      <c r="BS4" s="84">
        <f>('1.15 Wine consumption (vol)'!BS4*1000)/'1.46 Population'!BS28</f>
        <v>0.95923444816379089</v>
      </c>
      <c r="BT4" s="84">
        <f>('1.15 Wine consumption (vol)'!BT4*1000)/'1.46 Population'!BT28</f>
        <v>3.5855958120276039</v>
      </c>
      <c r="BU4" s="84">
        <f>('1.15 Wine consumption (vol)'!BU4*1000)/'1.46 Population'!BU28</f>
        <v>3.9436479984126196</v>
      </c>
      <c r="BV4" s="84">
        <f>('1.15 Wine consumption (vol)'!BV4*1000)/'1.46 Population'!BV28</f>
        <v>3.2493671008855736</v>
      </c>
      <c r="BW4" s="84">
        <f>('1.15 Wine consumption (vol)'!BW4*1000)/'1.46 Population'!BW28</f>
        <v>3.893152522166754</v>
      </c>
      <c r="BX4" s="84">
        <f>('1.15 Wine consumption (vol)'!BX4*1000)/'1.46 Population'!BX28</f>
        <v>1.366725057267705</v>
      </c>
      <c r="BY4" s="84">
        <f>('1.15 Wine consumption (vol)'!BY4*1000)/'1.46 Population'!BY28</f>
        <v>5.9310490417334742</v>
      </c>
      <c r="BZ4" s="84">
        <f>('1.15 Wine consumption (vol)'!BZ4*1000)/'1.46 Population'!BZ28</f>
        <v>3.2579781578144691</v>
      </c>
      <c r="CA4" s="84">
        <f>('1.15 Wine consumption (vol)'!CA4*1000)/'1.46 Population'!CA28</f>
        <v>4.0042981916368952</v>
      </c>
      <c r="CB4" s="84">
        <f>('1.15 Wine consumption (vol)'!CB4*1000)/'1.46 Population'!CB28</f>
        <v>1.7950098725542991</v>
      </c>
      <c r="CC4" s="84">
        <f>('1.15 Wine consumption (vol)'!CC4*1000)/'1.46 Population'!CC28</f>
        <v>6.4049133581925863</v>
      </c>
      <c r="CD4" s="84">
        <f>('1.15 Wine consumption (vol)'!CD4*1000)/'1.46 Population'!CD28</f>
        <v>2.3905174073131206</v>
      </c>
      <c r="CE4" s="84">
        <f>('1.15 Wine consumption (vol)'!CE4*1000)/'1.46 Population'!CE28</f>
        <v>1.4146460069406068</v>
      </c>
      <c r="CF4" s="84">
        <f>('1.15 Wine consumption (vol)'!CF4*1000)/'1.46 Population'!CF28</f>
        <v>6.6957199341972347</v>
      </c>
      <c r="CG4" s="84">
        <f>('1.15 Wine consumption (vol)'!CG4*1000)/'1.46 Population'!CG28</f>
        <v>4.0477345115059471</v>
      </c>
      <c r="CH4" s="84">
        <f>('1.15 Wine consumption (vol)'!CH4*1000)/'1.46 Population'!CH28</f>
        <v>2.2448956684738075</v>
      </c>
      <c r="CI4" s="84">
        <f>('1.15 Wine consumption (vol)'!CI4*1000)/'1.46 Population'!CI28</f>
        <v>5.0167454552972144</v>
      </c>
      <c r="CJ4" s="84">
        <f>('1.15 Wine consumption (vol)'!CJ4*1000)/'1.46 Population'!CJ28</f>
        <v>9.0108664940856648E-2</v>
      </c>
      <c r="CK4" s="84">
        <f>('1.15 Wine consumption (vol)'!CK4*1000)/'1.46 Population'!CK28</f>
        <v>2.5979243614068968</v>
      </c>
      <c r="CL4" s="55">
        <f>('1.15 Wine consumption (vol)'!CL4*1000)/'1.46 Population'!CL28</f>
        <v>2.9808262142951309</v>
      </c>
      <c r="CM4" s="55">
        <f>('1.15 Wine consumption (vol)'!CM4*1000)/'1.46 Population'!CM28</f>
        <v>0.40697749604623357</v>
      </c>
      <c r="CN4" s="55">
        <f>('1.15 Wine consumption (vol)'!CN4*1000)/'1.46 Population'!CN28</f>
        <v>7.6170308625511454E-2</v>
      </c>
      <c r="CO4" s="55">
        <f>('1.15 Wine consumption (vol)'!CO4*1000)/'1.46 Population'!CO28</f>
        <v>4.223941193601919E-2</v>
      </c>
      <c r="CP4" s="55">
        <f>('1.15 Wine consumption (vol)'!CP4*1000)/'1.46 Population'!CP28</f>
        <v>1.4032169700682032E-2</v>
      </c>
      <c r="CR4" s="72"/>
    </row>
    <row r="5" spans="1:96" x14ac:dyDescent="0.25">
      <c r="A5" s="1" t="s">
        <v>26</v>
      </c>
      <c r="B5" s="84">
        <f>('1.15 Wine consumption (vol)'!B5*1000)/'1.46 Population'!B29</f>
        <v>0.50786614021394183</v>
      </c>
      <c r="C5" s="84"/>
      <c r="D5" s="84"/>
      <c r="E5" s="84">
        <f>('1.15 Wine consumption (vol)'!E5*1000)/'1.46 Population'!E29</f>
        <v>0.19649210216966517</v>
      </c>
      <c r="F5" s="84">
        <f>('1.15 Wine consumption (vol)'!F5*1000)/'1.46 Population'!F29</f>
        <v>0.1634278243299459</v>
      </c>
      <c r="G5" s="84">
        <f>('1.15 Wine consumption (vol)'!G5*1000)/'1.46 Population'!G29</f>
        <v>4.6926004167216874E-4</v>
      </c>
      <c r="H5" s="84">
        <f>('1.15 Wine consumption (vol)'!H5*1000)/'1.46 Population'!H29</f>
        <v>1.2709490993963899E-2</v>
      </c>
      <c r="I5" s="84">
        <f>('1.15 Wine consumption (vol)'!I5*1000)/'1.46 Population'!I29</f>
        <v>1.2545616865318652</v>
      </c>
      <c r="J5" s="84">
        <f>('1.15 Wine consumption (vol)'!J5*1000)/'1.46 Population'!J29</f>
        <v>0.17400848626002222</v>
      </c>
      <c r="K5" s="84">
        <f>('1.15 Wine consumption (vol)'!K5*1000)/'1.46 Population'!K29</f>
        <v>1.9969566380835607E-2</v>
      </c>
      <c r="L5" s="84">
        <f>('1.15 Wine consumption (vol)'!L5*1000)/'1.46 Population'!L29</f>
        <v>0</v>
      </c>
      <c r="M5" s="84">
        <f>('1.15 Wine consumption (vol)'!M5*1000)/'1.46 Population'!M29</f>
        <v>9.6418417363992783E-3</v>
      </c>
      <c r="N5" s="84">
        <f>('1.15 Wine consumption (vol)'!N5*1000)/'1.46 Population'!N29</f>
        <v>0.14581510644502771</v>
      </c>
      <c r="O5" s="84">
        <f>('1.15 Wine consumption (vol)'!O5*1000)/'1.46 Population'!O29</f>
        <v>0.61430066883552414</v>
      </c>
      <c r="P5" s="84">
        <f>('1.15 Wine consumption (vol)'!P5*1000)/'1.46 Population'!P29</f>
        <v>0.14209086710951654</v>
      </c>
      <c r="Q5" s="84">
        <f>('1.15 Wine consumption (vol)'!Q5*1000)/'1.46 Population'!Q29</f>
        <v>1.2342383900594439E-2</v>
      </c>
      <c r="R5" s="84">
        <f>('1.15 Wine consumption (vol)'!R5*1000)/'1.46 Population'!R29</f>
        <v>9.3919127804366453E-2</v>
      </c>
      <c r="S5" s="84">
        <f>('1.15 Wine consumption (vol)'!S5*1000)/'1.46 Population'!S29</f>
        <v>3.3864276816274207E-2</v>
      </c>
      <c r="T5" s="84">
        <f>('1.15 Wine consumption (vol)'!T5*1000)/'1.46 Population'!T29</f>
        <v>2.9523158809288828</v>
      </c>
      <c r="U5" s="84">
        <f>('1.15 Wine consumption (vol)'!U5*1000)/'1.46 Population'!U29</f>
        <v>3.0171342802233188</v>
      </c>
      <c r="V5" s="84">
        <f>('1.15 Wine consumption (vol)'!V5*1000)/'1.46 Population'!V29</f>
        <v>2.631908760496303</v>
      </c>
      <c r="W5" s="84">
        <f>('1.15 Wine consumption (vol)'!W5*1000)/'1.46 Population'!W29</f>
        <v>1.0805480564195864</v>
      </c>
      <c r="X5" s="84">
        <f>('1.15 Wine consumption (vol)'!X5*1000)/'1.46 Population'!X29</f>
        <v>4.5062915153549588</v>
      </c>
      <c r="Y5" s="84">
        <f>('1.15 Wine consumption (vol)'!Y5*1000)/'1.46 Population'!Y29</f>
        <v>0.49604469623789255</v>
      </c>
      <c r="Z5" s="84">
        <f>('1.15 Wine consumption (vol)'!Z5*1000)/'1.46 Population'!Z29</f>
        <v>0.71744282877458199</v>
      </c>
      <c r="AA5" s="84">
        <f>('1.15 Wine consumption (vol)'!AA5*1000)/'1.46 Population'!AA29</f>
        <v>2.7992717341829767</v>
      </c>
      <c r="AB5" s="84">
        <f>('1.15 Wine consumption (vol)'!AB5*1000)/'1.46 Population'!AB29</f>
        <v>1.8837195612503188</v>
      </c>
      <c r="AC5" s="84">
        <f>('1.15 Wine consumption (vol)'!AC5*1000)/'1.46 Population'!AC29</f>
        <v>1.1150758251561106</v>
      </c>
      <c r="AD5" s="84">
        <f>('1.15 Wine consumption (vol)'!AD5*1000)/'1.46 Population'!AD29</f>
        <v>0.64329366355741391</v>
      </c>
      <c r="AE5" s="84">
        <f>('1.15 Wine consumption (vol)'!AE5*1000)/'1.46 Population'!AE29</f>
        <v>2.731109007729926</v>
      </c>
      <c r="AF5" s="84">
        <f>('1.15 Wine consumption (vol)'!AF5*1000)/'1.46 Population'!AF29</f>
        <v>0.91328172566756538</v>
      </c>
      <c r="AG5" s="84">
        <f>('1.15 Wine consumption (vol)'!AG5*1000)/'1.46 Population'!AG29</f>
        <v>1.6319393851085531</v>
      </c>
      <c r="AH5" s="84">
        <f>('1.15 Wine consumption (vol)'!AH5*1000)/'1.46 Population'!AH29</f>
        <v>1.0871176557790185</v>
      </c>
      <c r="AI5" s="84">
        <f>('1.15 Wine consumption (vol)'!AI5*1000)/'1.46 Population'!AI29</f>
        <v>0.86016445089349913</v>
      </c>
      <c r="AJ5" s="84">
        <f>('1.15 Wine consumption (vol)'!AJ5*1000)/'1.46 Population'!AJ29</f>
        <v>0.7397988671829846</v>
      </c>
      <c r="AK5" s="84">
        <f>('1.15 Wine consumption (vol)'!AK5*1000)/'1.46 Population'!AK29</f>
        <v>0.73259719502192611</v>
      </c>
      <c r="AL5" s="84">
        <f>('1.15 Wine consumption (vol)'!AL5*1000)/'1.46 Population'!AL29</f>
        <v>0.69603394504008886</v>
      </c>
      <c r="AM5" s="84">
        <f>('1.15 Wine consumption (vol)'!AM5*1000)/'1.46 Population'!AM29</f>
        <v>1.5636052269089014</v>
      </c>
      <c r="AN5" s="84">
        <f>('1.15 Wine consumption (vol)'!AN5*1000)/'1.46 Population'!AN29</f>
        <v>5.2130325814536338</v>
      </c>
      <c r="AO5" s="84">
        <f>('1.15 Wine consumption (vol)'!AO5*1000)/'1.46 Population'!AO29</f>
        <v>0.80505027904924609</v>
      </c>
      <c r="AP5" s="84">
        <f>('1.15 Wine consumption (vol)'!AP5*1000)/'1.46 Population'!AP29</f>
        <v>0.53345931112090161</v>
      </c>
      <c r="AQ5" s="84">
        <f>('1.15 Wine consumption (vol)'!AQ5*1000)/'1.46 Population'!AQ29</f>
        <v>4.0851485923857007</v>
      </c>
      <c r="AR5" s="84">
        <f>('1.15 Wine consumption (vol)'!AR5*1000)/'1.46 Population'!AR29</f>
        <v>3.4050667393080908E-2</v>
      </c>
      <c r="AS5" s="84">
        <f>('1.15 Wine consumption (vol)'!AS5*1000)/'1.46 Population'!AS29</f>
        <v>0.23743746164105231</v>
      </c>
      <c r="AT5" s="84">
        <f>('1.15 Wine consumption (vol)'!AT5*1000)/'1.46 Population'!AT29</f>
        <v>2.0598500886879902</v>
      </c>
      <c r="AU5" s="84">
        <f>('1.15 Wine consumption (vol)'!AU5*1000)/'1.46 Population'!AU29</f>
        <v>4.9819581942536675E-2</v>
      </c>
      <c r="AV5" s="84">
        <f>('1.15 Wine consumption (vol)'!AV5*1000)/'1.46 Population'!AV29</f>
        <v>9.7885669537979642E-2</v>
      </c>
      <c r="AW5" s="84">
        <f>('1.15 Wine consumption (vol)'!AW5*1000)/'1.46 Population'!AW29</f>
        <v>5.7174875072897965E-2</v>
      </c>
      <c r="AX5" s="84">
        <f>('1.15 Wine consumption (vol)'!AX5*1000)/'1.46 Population'!AX29</f>
        <v>8.2771490488803279E-2</v>
      </c>
      <c r="AY5" s="84">
        <f>('1.15 Wine consumption (vol)'!AY5*1000)/'1.46 Population'!AY29</f>
        <v>1.657989853102099E-2</v>
      </c>
      <c r="AZ5" s="84">
        <f>('1.15 Wine consumption (vol)'!AZ5*1000)/'1.46 Population'!AZ29</f>
        <v>5.1455536802871037E-2</v>
      </c>
      <c r="BA5" s="84">
        <f>('1.15 Wine consumption (vol)'!BA5*1000)/'1.46 Population'!BA29</f>
        <v>0.11136808264996641</v>
      </c>
      <c r="BB5" s="84">
        <f>('1.15 Wine consumption (vol)'!BB5*1000)/'1.46 Population'!BB29</f>
        <v>3.0671157084435894</v>
      </c>
      <c r="BC5" s="84">
        <f>('1.15 Wine consumption (vol)'!BC5*1000)/'1.46 Population'!BC29</f>
        <v>1.9336674710723346E-2</v>
      </c>
      <c r="BD5" s="84">
        <f>('1.15 Wine consumption (vol)'!BD5*1000)/'1.46 Population'!BD29</f>
        <v>0.19318795109439593</v>
      </c>
      <c r="BE5" s="84">
        <f>('1.15 Wine consumption (vol)'!BE5*1000)/'1.46 Population'!BE29</f>
        <v>0.14199766012551357</v>
      </c>
      <c r="BF5" s="84">
        <f>('1.15 Wine consumption (vol)'!BF5*1000)/'1.46 Population'!BF29</f>
        <v>2.9038365488483386E-2</v>
      </c>
      <c r="BG5" s="84">
        <f>('1.15 Wine consumption (vol)'!BG5*1000)/'1.46 Population'!BG29</f>
        <v>2.9711942715374444E-3</v>
      </c>
      <c r="BH5" s="84">
        <f>('1.15 Wine consumption (vol)'!BH5*1000)/'1.46 Population'!BH29</f>
        <v>0</v>
      </c>
      <c r="BI5" s="84">
        <f>('1.15 Wine consumption (vol)'!BI5*1000)/'1.46 Population'!BI29</f>
        <v>0.31391542221624291</v>
      </c>
      <c r="BJ5" s="84">
        <f>('1.15 Wine consumption (vol)'!BJ5*1000)/'1.46 Population'!BJ29</f>
        <v>5.6630035974975484E-2</v>
      </c>
      <c r="BK5" s="84">
        <f>('1.15 Wine consumption (vol)'!BK5*1000)/'1.46 Population'!BK29</f>
        <v>0.15094238361503654</v>
      </c>
      <c r="BL5" s="84">
        <f>('1.15 Wine consumption (vol)'!BL5*1000)/'1.46 Population'!BL29</f>
        <v>9.0510365322462039E-3</v>
      </c>
      <c r="BM5" s="84">
        <f>('1.15 Wine consumption (vol)'!BM5*1000)/'1.46 Population'!BM29</f>
        <v>0</v>
      </c>
      <c r="BN5" s="84">
        <f>('1.15 Wine consumption (vol)'!BN5*1000)/'1.46 Population'!BN29</f>
        <v>0.91971054665295615</v>
      </c>
      <c r="BO5" s="84">
        <f>('1.15 Wine consumption (vol)'!BO5*1000)/'1.46 Population'!BO29</f>
        <v>0.23356656139246293</v>
      </c>
      <c r="BP5" s="84">
        <f>('1.15 Wine consumption (vol)'!BP5*1000)/'1.46 Population'!BP29</f>
        <v>0.21203125946568122</v>
      </c>
      <c r="BQ5" s="84">
        <f>('1.15 Wine consumption (vol)'!BQ5*1000)/'1.46 Population'!BQ29</f>
        <v>1.0271966234601764</v>
      </c>
      <c r="BR5" s="84">
        <f>('1.15 Wine consumption (vol)'!BR5*1000)/'1.46 Population'!BR29</f>
        <v>1.3210457119741101</v>
      </c>
      <c r="BS5" s="84">
        <f>('1.15 Wine consumption (vol)'!BS5*1000)/'1.46 Population'!BS29</f>
        <v>0.99514697807264119</v>
      </c>
      <c r="BT5" s="84">
        <f>('1.15 Wine consumption (vol)'!BT5*1000)/'1.46 Population'!BT29</f>
        <v>3.5936609191065334</v>
      </c>
      <c r="BU5" s="84">
        <f>('1.15 Wine consumption (vol)'!BU5*1000)/'1.46 Population'!BU29</f>
        <v>3.9010900830833424</v>
      </c>
      <c r="BV5" s="84">
        <f>('1.15 Wine consumption (vol)'!BV5*1000)/'1.46 Population'!BV29</f>
        <v>3.3411228490314611</v>
      </c>
      <c r="BW5" s="84">
        <f>('1.15 Wine consumption (vol)'!BW5*1000)/'1.46 Population'!BW29</f>
        <v>3.9008080245193648</v>
      </c>
      <c r="BX5" s="84">
        <f>('1.15 Wine consumption (vol)'!BX5*1000)/'1.46 Population'!BX29</f>
        <v>1.4405623955592262</v>
      </c>
      <c r="BY5" s="84">
        <f>('1.15 Wine consumption (vol)'!BY5*1000)/'1.46 Population'!BY29</f>
        <v>5.8101421255270225</v>
      </c>
      <c r="BZ5" s="84">
        <f>('1.15 Wine consumption (vol)'!BZ5*1000)/'1.46 Population'!BZ29</f>
        <v>3.318469734315701</v>
      </c>
      <c r="CA5" s="84">
        <f>('1.15 Wine consumption (vol)'!CA5*1000)/'1.46 Population'!CA29</f>
        <v>4.0858205536928125</v>
      </c>
      <c r="CB5" s="84">
        <f>('1.15 Wine consumption (vol)'!CB5*1000)/'1.46 Population'!CB29</f>
        <v>1.8919327985469956</v>
      </c>
      <c r="CC5" s="84">
        <f>('1.15 Wine consumption (vol)'!CC5*1000)/'1.46 Population'!CC29</f>
        <v>6.3853808386063484</v>
      </c>
      <c r="CD5" s="84">
        <f>('1.15 Wine consumption (vol)'!CD5*1000)/'1.46 Population'!CD29</f>
        <v>2.4887911762162962</v>
      </c>
      <c r="CE5" s="84">
        <f>('1.15 Wine consumption (vol)'!CE5*1000)/'1.46 Population'!CE29</f>
        <v>1.4937504118797091</v>
      </c>
      <c r="CF5" s="84">
        <f>('1.15 Wine consumption (vol)'!CF5*1000)/'1.46 Population'!CF29</f>
        <v>6.7977710970262146</v>
      </c>
      <c r="CG5" s="84">
        <f>('1.15 Wine consumption (vol)'!CG5*1000)/'1.46 Population'!CG29</f>
        <v>3.9375726191671565</v>
      </c>
      <c r="CH5" s="84">
        <f>('1.15 Wine consumption (vol)'!CH5*1000)/'1.46 Population'!CH29</f>
        <v>2.2816750178954903</v>
      </c>
      <c r="CI5" s="84">
        <f>('1.15 Wine consumption (vol)'!CI5*1000)/'1.46 Population'!CI29</f>
        <v>5.0998783138954593</v>
      </c>
      <c r="CJ5" s="84">
        <f>('1.15 Wine consumption (vol)'!CJ5*1000)/'1.46 Population'!CJ29</f>
        <v>0.10703490694746998</v>
      </c>
      <c r="CK5" s="84">
        <f>('1.15 Wine consumption (vol)'!CK5*1000)/'1.46 Population'!CK29</f>
        <v>2.6990961557207056</v>
      </c>
      <c r="CL5" s="55">
        <f>('1.15 Wine consumption (vol)'!CL5*1000)/'1.46 Population'!CL29</f>
        <v>2.9212565230904151</v>
      </c>
      <c r="CM5" s="55">
        <f>('1.15 Wine consumption (vol)'!CM5*1000)/'1.46 Population'!CM29</f>
        <v>0.40156857941286961</v>
      </c>
      <c r="CN5" s="55">
        <f>('1.15 Wine consumption (vol)'!CN5*1000)/'1.46 Population'!CN29</f>
        <v>7.361922722191698E-2</v>
      </c>
      <c r="CO5" s="55">
        <f>('1.15 Wine consumption (vol)'!CO5*1000)/'1.46 Population'!CO29</f>
        <v>4.2914324646702307E-2</v>
      </c>
      <c r="CP5" s="55">
        <f>('1.15 Wine consumption (vol)'!CP5*1000)/'1.46 Population'!CP29</f>
        <v>1.549239301472276E-2</v>
      </c>
      <c r="CR5" s="72"/>
    </row>
    <row r="6" spans="1:96" x14ac:dyDescent="0.25">
      <c r="A6" s="1" t="s">
        <v>27</v>
      </c>
      <c r="B6" s="84">
        <f>('1.15 Wine consumption (vol)'!B6*1000)/'1.46 Population'!B30</f>
        <v>0.50362387040597789</v>
      </c>
      <c r="C6" s="84">
        <f>('1.15 Wine consumption (vol)'!C6*1000)/'1.46 Population'!C30</f>
        <v>0.14511243504910037</v>
      </c>
      <c r="D6" s="84">
        <f>('1.15 Wine consumption (vol)'!D6*1000)/'1.46 Population'!D30</f>
        <v>9.5818710998790288E-2</v>
      </c>
      <c r="E6" s="84">
        <f>('1.15 Wine consumption (vol)'!E6*1000)/'1.46 Population'!E30</f>
        <v>0.208934665356311</v>
      </c>
      <c r="F6" s="84">
        <f>('1.15 Wine consumption (vol)'!F6*1000)/'1.46 Population'!F30</f>
        <v>0.16215817793174614</v>
      </c>
      <c r="G6" s="84">
        <f>('1.15 Wine consumption (vol)'!G6*1000)/'1.46 Population'!G30</f>
        <v>5.5362438043664905E-4</v>
      </c>
      <c r="H6" s="84">
        <f>('1.15 Wine consumption (vol)'!H6*1000)/'1.46 Population'!H30</f>
        <v>1.2988839451673903E-2</v>
      </c>
      <c r="I6" s="84">
        <f>('1.15 Wine consumption (vol)'!I6*1000)/'1.46 Population'!I30</f>
        <v>1.1323530562576789</v>
      </c>
      <c r="J6" s="84">
        <f>('1.15 Wine consumption (vol)'!J6*1000)/'1.46 Population'!J30</f>
        <v>0.18603167853725947</v>
      </c>
      <c r="K6" s="84">
        <f>('1.15 Wine consumption (vol)'!K6*1000)/'1.46 Population'!K30</f>
        <v>1.957598418260478E-2</v>
      </c>
      <c r="L6" s="84">
        <f>('1.15 Wine consumption (vol)'!L6*1000)/'1.46 Population'!L30</f>
        <v>0</v>
      </c>
      <c r="M6" s="84">
        <f>('1.15 Wine consumption (vol)'!M6*1000)/'1.46 Population'!M30</f>
        <v>1.0638775736971638E-2</v>
      </c>
      <c r="N6" s="84">
        <f>('1.15 Wine consumption (vol)'!N6*1000)/'1.46 Population'!N30</f>
        <v>0.14399884800921595</v>
      </c>
      <c r="O6" s="84">
        <f>('1.15 Wine consumption (vol)'!O6*1000)/'1.46 Population'!O30</f>
        <v>0.67860964125280498</v>
      </c>
      <c r="P6" s="84">
        <f>('1.15 Wine consumption (vol)'!P6*1000)/'1.46 Population'!P30</f>
        <v>0.14156410642081702</v>
      </c>
      <c r="Q6" s="84">
        <f>('1.15 Wine consumption (vol)'!Q6*1000)/'1.46 Population'!Q30</f>
        <v>1.376052106506433E-2</v>
      </c>
      <c r="R6" s="84">
        <f>('1.15 Wine consumption (vol)'!R6*1000)/'1.46 Population'!R30</f>
        <v>8.1444594405919848E-2</v>
      </c>
      <c r="S6" s="84">
        <f>('1.15 Wine consumption (vol)'!S6*1000)/'1.46 Population'!S30</f>
        <v>3.4755596250230704E-2</v>
      </c>
      <c r="T6" s="84">
        <f>('1.15 Wine consumption (vol)'!T6*1000)/'1.46 Population'!T30</f>
        <v>3.0007126692589492</v>
      </c>
      <c r="U6" s="84">
        <f>('1.15 Wine consumption (vol)'!U6*1000)/'1.46 Population'!U30</f>
        <v>3.0703316660562794</v>
      </c>
      <c r="V6" s="84">
        <f>('1.15 Wine consumption (vol)'!V6*1000)/'1.46 Population'!V30</f>
        <v>2.6344297813669488</v>
      </c>
      <c r="W6" s="84">
        <f>('1.15 Wine consumption (vol)'!W6*1000)/'1.46 Population'!W30</f>
        <v>1.1059440346877105</v>
      </c>
      <c r="X6" s="84">
        <f>('1.15 Wine consumption (vol)'!X6*1000)/'1.46 Population'!X30</f>
        <v>4.3225304216003613</v>
      </c>
      <c r="Y6" s="84">
        <f>('1.15 Wine consumption (vol)'!Y6*1000)/'1.46 Population'!Y30</f>
        <v>0.57330484181998231</v>
      </c>
      <c r="Z6" s="84">
        <f>('1.15 Wine consumption (vol)'!Z6*1000)/'1.46 Population'!Z30</f>
        <v>0.74886056990871641</v>
      </c>
      <c r="AA6" s="84">
        <f>('1.15 Wine consumption (vol)'!AA6*1000)/'1.46 Population'!AA30</f>
        <v>2.9010005025355201</v>
      </c>
      <c r="AB6" s="84">
        <f>('1.15 Wine consumption (vol)'!AB6*1000)/'1.46 Population'!AB30</f>
        <v>1.9714966700342316</v>
      </c>
      <c r="AC6" s="84">
        <f>('1.15 Wine consumption (vol)'!AC6*1000)/'1.46 Population'!AC30</f>
        <v>1.2725503405943557</v>
      </c>
      <c r="AD6" s="84">
        <f>('1.15 Wine consumption (vol)'!AD6*1000)/'1.46 Population'!AD30</f>
        <v>0.67595916274299572</v>
      </c>
      <c r="AE6" s="84">
        <f>('1.15 Wine consumption (vol)'!AE6*1000)/'1.46 Population'!AE30</f>
        <v>2.4026815112174575</v>
      </c>
      <c r="AF6" s="84">
        <f>('1.15 Wine consumption (vol)'!AF6*1000)/'1.46 Population'!AF30</f>
        <v>0.96639578300021967</v>
      </c>
      <c r="AG6" s="84">
        <f>('1.15 Wine consumption (vol)'!AG6*1000)/'1.46 Population'!AG30</f>
        <v>1.7946982847391804</v>
      </c>
      <c r="AH6" s="84">
        <f>('1.15 Wine consumption (vol)'!AH6*1000)/'1.46 Population'!AH30</f>
        <v>1.0837972313907089</v>
      </c>
      <c r="AI6" s="84">
        <f>('1.15 Wine consumption (vol)'!AI6*1000)/'1.46 Population'!AI30</f>
        <v>0.8936363683872216</v>
      </c>
      <c r="AJ6" s="84">
        <f>('1.15 Wine consumption (vol)'!AJ6*1000)/'1.46 Population'!AJ30</f>
        <v>0.83842208962732134</v>
      </c>
      <c r="AK6" s="84">
        <f>('1.15 Wine consumption (vol)'!AK6*1000)/'1.46 Population'!AK30</f>
        <v>0.80092230776478934</v>
      </c>
      <c r="AL6" s="84">
        <f>('1.15 Wine consumption (vol)'!AL6*1000)/'1.46 Population'!AL30</f>
        <v>0.77849214125605681</v>
      </c>
      <c r="AM6" s="84">
        <f>('1.15 Wine consumption (vol)'!AM6*1000)/'1.46 Population'!AM30</f>
        <v>1.6203531252328094</v>
      </c>
      <c r="AN6" s="84">
        <f>('1.15 Wine consumption (vol)'!AN6*1000)/'1.46 Population'!AN30</f>
        <v>5.6601883390102179</v>
      </c>
      <c r="AO6" s="84">
        <f>('1.15 Wine consumption (vol)'!AO6*1000)/'1.46 Population'!AO30</f>
        <v>0.71033955073658206</v>
      </c>
      <c r="AP6" s="84">
        <f>('1.15 Wine consumption (vol)'!AP6*1000)/'1.46 Population'!AP30</f>
        <v>0.50230953626799735</v>
      </c>
      <c r="AQ6" s="84">
        <f>('1.15 Wine consumption (vol)'!AQ6*1000)/'1.46 Population'!AQ30</f>
        <v>3.6355373778686659</v>
      </c>
      <c r="AR6" s="84">
        <f>('1.15 Wine consumption (vol)'!AR6*1000)/'1.46 Population'!AR30</f>
        <v>4.4604525129074341E-2</v>
      </c>
      <c r="AS6" s="84">
        <f>('1.15 Wine consumption (vol)'!AS6*1000)/'1.46 Population'!AS30</f>
        <v>0.24393336643090024</v>
      </c>
      <c r="AT6" s="84">
        <f>('1.15 Wine consumption (vol)'!AT6*1000)/'1.46 Population'!AT30</f>
        <v>2.0800472566627497</v>
      </c>
      <c r="AU6" s="84">
        <f>('1.15 Wine consumption (vol)'!AU6*1000)/'1.46 Population'!AU30</f>
        <v>4.9152470964933227E-2</v>
      </c>
      <c r="AV6" s="84">
        <f>('1.15 Wine consumption (vol)'!AV6*1000)/'1.46 Population'!AV30</f>
        <v>9.6343754516113489E-2</v>
      </c>
      <c r="AW6" s="84">
        <f>('1.15 Wine consumption (vol)'!AW6*1000)/'1.46 Population'!AW30</f>
        <v>6.7738439306358381E-2</v>
      </c>
      <c r="AX6" s="84">
        <f>('1.15 Wine consumption (vol)'!AX6*1000)/'1.46 Population'!AX30</f>
        <v>8.1423580268845858E-2</v>
      </c>
      <c r="AY6" s="84">
        <f>('1.15 Wine consumption (vol)'!AY6*1000)/'1.46 Population'!AY30</f>
        <v>1.6171024757838905E-2</v>
      </c>
      <c r="AZ6" s="84">
        <f>('1.15 Wine consumption (vol)'!AZ6*1000)/'1.46 Population'!AZ30</f>
        <v>4.7109769457720364E-2</v>
      </c>
      <c r="BA6" s="84">
        <f>('1.15 Wine consumption (vol)'!BA6*1000)/'1.46 Population'!BA30</f>
        <v>0.11733129959080708</v>
      </c>
      <c r="BB6" s="84">
        <f>('1.15 Wine consumption (vol)'!BB6*1000)/'1.46 Population'!BB30</f>
        <v>3.1587497367708552</v>
      </c>
      <c r="BC6" s="84">
        <f>('1.15 Wine consumption (vol)'!BC6*1000)/'1.46 Population'!BC30</f>
        <v>4.1802048300366719E-2</v>
      </c>
      <c r="BD6" s="84">
        <f>('1.15 Wine consumption (vol)'!BD6*1000)/'1.46 Population'!BD30</f>
        <v>0.19212319837718275</v>
      </c>
      <c r="BE6" s="84">
        <f>('1.15 Wine consumption (vol)'!BE6*1000)/'1.46 Population'!BE30</f>
        <v>0.14626476359957585</v>
      </c>
      <c r="BF6" s="84">
        <f>('1.15 Wine consumption (vol)'!BF6*1000)/'1.46 Population'!BF30</f>
        <v>2.8300391677420818E-2</v>
      </c>
      <c r="BG6" s="84">
        <f>('1.15 Wine consumption (vol)'!BG6*1000)/'1.46 Population'!BG30</f>
        <v>2.9134133550868199E-3</v>
      </c>
      <c r="BH6" s="84">
        <f>('1.15 Wine consumption (vol)'!BH6*1000)/'1.46 Population'!BH30</f>
        <v>0</v>
      </c>
      <c r="BI6" s="84">
        <f>('1.15 Wine consumption (vol)'!BI6*1000)/'1.46 Population'!BI30</f>
        <v>0.33778822147158172</v>
      </c>
      <c r="BJ6" s="84">
        <f>('1.15 Wine consumption (vol)'!BJ6*1000)/'1.46 Population'!BJ30</f>
        <v>5.8076225045372049E-2</v>
      </c>
      <c r="BK6" s="84">
        <f>('1.15 Wine consumption (vol)'!BK6*1000)/'1.46 Population'!BK30</f>
        <v>0.15285896102428798</v>
      </c>
      <c r="BL6" s="84">
        <f>('1.15 Wine consumption (vol)'!BL6*1000)/'1.46 Population'!BL30</f>
        <v>1.02915977190879E-2</v>
      </c>
      <c r="BM6" s="84">
        <f>('1.15 Wine consumption (vol)'!BM6*1000)/'1.46 Population'!BM30</f>
        <v>0</v>
      </c>
      <c r="BN6" s="84">
        <f>('1.15 Wine consumption (vol)'!BN6*1000)/'1.46 Population'!BN30</f>
        <v>0.91677295918367352</v>
      </c>
      <c r="BO6" s="84">
        <f>('1.15 Wine consumption (vol)'!BO6*1000)/'1.46 Population'!BO30</f>
        <v>0.25132195347527997</v>
      </c>
      <c r="BP6" s="84">
        <f>('1.15 Wine consumption (vol)'!BP6*1000)/'1.46 Population'!BP30</f>
        <v>0.2323217656454189</v>
      </c>
      <c r="BQ6" s="84">
        <f>('1.15 Wine consumption (vol)'!BQ6*1000)/'1.46 Population'!BQ30</f>
        <v>1.0586823500284688</v>
      </c>
      <c r="BR6" s="84">
        <f>('1.15 Wine consumption (vol)'!BR6*1000)/'1.46 Population'!BR30</f>
        <v>1.3369653704051601</v>
      </c>
      <c r="BS6" s="84">
        <f>('1.15 Wine consumption (vol)'!BS6*1000)/'1.46 Population'!BS30</f>
        <v>1.0283283806679728</v>
      </c>
      <c r="BT6" s="84">
        <f>('1.15 Wine consumption (vol)'!BT6*1000)/'1.46 Population'!BT30</f>
        <v>3.5486563416870784</v>
      </c>
      <c r="BU6" s="84">
        <f>('1.15 Wine consumption (vol)'!BU6*1000)/'1.46 Population'!BU30</f>
        <v>3.782575590106354</v>
      </c>
      <c r="BV6" s="84">
        <f>('1.15 Wine consumption (vol)'!BV6*1000)/'1.46 Population'!BV30</f>
        <v>3.3280751029202418</v>
      </c>
      <c r="BW6" s="84">
        <f>('1.15 Wine consumption (vol)'!BW6*1000)/'1.46 Population'!BW30</f>
        <v>3.8350377945753666</v>
      </c>
      <c r="BX6" s="84">
        <f>('1.15 Wine consumption (vol)'!BX6*1000)/'1.46 Population'!BX30</f>
        <v>1.4368641875969883</v>
      </c>
      <c r="BY6" s="84">
        <f>('1.15 Wine consumption (vol)'!BY6*1000)/'1.46 Population'!BY30</f>
        <v>5.6490825612259403</v>
      </c>
      <c r="BZ6" s="84">
        <f>('1.15 Wine consumption (vol)'!BZ6*1000)/'1.46 Population'!BZ30</f>
        <v>3.293060450746025</v>
      </c>
      <c r="CA6" s="84">
        <f>('1.15 Wine consumption (vol)'!CA6*1000)/'1.46 Population'!CA30</f>
        <v>4.1863185989543341</v>
      </c>
      <c r="CB6" s="84">
        <f>('1.15 Wine consumption (vol)'!CB6*1000)/'1.46 Population'!CB30</f>
        <v>2.0601156643252501</v>
      </c>
      <c r="CC6" s="84">
        <f>('1.15 Wine consumption (vol)'!CC6*1000)/'1.46 Population'!CC30</f>
        <v>6.2387057164076047</v>
      </c>
      <c r="CD6" s="84">
        <f>('1.15 Wine consumption (vol)'!CD6*1000)/'1.46 Population'!CD30</f>
        <v>2.6263993111083774</v>
      </c>
      <c r="CE6" s="84">
        <f>('1.15 Wine consumption (vol)'!CE6*1000)/'1.46 Population'!CE30</f>
        <v>1.5510649918077553</v>
      </c>
      <c r="CF6" s="84">
        <f>('1.15 Wine consumption (vol)'!CF6*1000)/'1.46 Population'!CF30</f>
        <v>6.4450831177015395</v>
      </c>
      <c r="CG6" s="84">
        <f>('1.15 Wine consumption (vol)'!CG6*1000)/'1.46 Population'!CG30</f>
        <v>3.8756683706445738</v>
      </c>
      <c r="CH6" s="84">
        <f>('1.15 Wine consumption (vol)'!CH6*1000)/'1.46 Population'!CH30</f>
        <v>2.239379658411043</v>
      </c>
      <c r="CI6" s="84">
        <f>('1.15 Wine consumption (vol)'!CI6*1000)/'1.46 Population'!CI30</f>
        <v>5.01079561657229</v>
      </c>
      <c r="CJ6" s="84">
        <f>('1.15 Wine consumption (vol)'!CJ6*1000)/'1.46 Population'!CJ30</f>
        <v>0.11460448058868004</v>
      </c>
      <c r="CK6" s="84">
        <f>('1.15 Wine consumption (vol)'!CK6*1000)/'1.46 Population'!CK30</f>
        <v>2.7728627382772126</v>
      </c>
      <c r="CL6" s="55">
        <f>('1.15 Wine consumption (vol)'!CL6*1000)/'1.46 Population'!CL30</f>
        <v>3.0575828053574545</v>
      </c>
      <c r="CM6" s="55">
        <f>('1.15 Wine consumption (vol)'!CM6*1000)/'1.46 Population'!CM30</f>
        <v>0.38987670650426792</v>
      </c>
      <c r="CN6" s="55">
        <f>('1.15 Wine consumption (vol)'!CN6*1000)/'1.46 Population'!CN30</f>
        <v>7.8389818544554554E-2</v>
      </c>
      <c r="CO6" s="55">
        <f>('1.15 Wine consumption (vol)'!CO6*1000)/'1.46 Population'!CO30</f>
        <v>4.1460122886235483E-2</v>
      </c>
      <c r="CP6" s="55">
        <f>('1.15 Wine consumption (vol)'!CP6*1000)/'1.46 Population'!CP30</f>
        <v>1.5845530648915102E-2</v>
      </c>
      <c r="CR6" s="72"/>
    </row>
    <row r="7" spans="1:96" x14ac:dyDescent="0.25">
      <c r="A7" s="1" t="s">
        <v>28</v>
      </c>
      <c r="B7" s="84">
        <f>('1.15 Wine consumption (vol)'!B7*1000)/'1.46 Population'!B31</f>
        <v>0.50412565901211126</v>
      </c>
      <c r="C7" s="84">
        <f>('1.15 Wine consumption (vol)'!C7*1000)/'1.46 Population'!C31</f>
        <v>0.14916386042125729</v>
      </c>
      <c r="D7" s="84">
        <f>('1.15 Wine consumption (vol)'!D7*1000)/'1.46 Population'!D31</f>
        <v>0.10654165778819519</v>
      </c>
      <c r="E7" s="84">
        <f>('1.15 Wine consumption (vol)'!E7*1000)/'1.46 Population'!E31</f>
        <v>0.22194356402129428</v>
      </c>
      <c r="F7" s="84">
        <f>('1.15 Wine consumption (vol)'!F7*1000)/'1.46 Population'!F31</f>
        <v>0.17612869136382317</v>
      </c>
      <c r="G7" s="84">
        <f>('1.15 Wine consumption (vol)'!G7*1000)/'1.46 Population'!G31</f>
        <v>8.1672114952957315E-4</v>
      </c>
      <c r="H7" s="84">
        <f>('1.15 Wine consumption (vol)'!H7*1000)/'1.46 Population'!H31</f>
        <v>1.2817413295723801E-2</v>
      </c>
      <c r="I7" s="84">
        <f>('1.15 Wine consumption (vol)'!I7*1000)/'1.46 Population'!I31</f>
        <v>1.1137373990357522</v>
      </c>
      <c r="J7" s="84">
        <f>('1.15 Wine consumption (vol)'!J7*1000)/'1.46 Population'!J31</f>
        <v>0.19079198410505402</v>
      </c>
      <c r="K7" s="84">
        <f>('1.15 Wine consumption (vol)'!K7*1000)/'1.46 Population'!K31</f>
        <v>2.3036609011153557E-2</v>
      </c>
      <c r="L7" s="84">
        <f>('1.15 Wine consumption (vol)'!L7*1000)/'1.46 Population'!L31</f>
        <v>0</v>
      </c>
      <c r="M7" s="84">
        <f>('1.15 Wine consumption (vol)'!M7*1000)/'1.46 Population'!M31</f>
        <v>1.1608819917020155E-2</v>
      </c>
      <c r="N7" s="84">
        <f>('1.15 Wine consumption (vol)'!N7*1000)/'1.46 Population'!N31</f>
        <v>0.16409583196586805</v>
      </c>
      <c r="O7" s="84">
        <f>('1.15 Wine consumption (vol)'!O7*1000)/'1.46 Population'!O31</f>
        <v>0.69175974955388764</v>
      </c>
      <c r="P7" s="84">
        <f>('1.15 Wine consumption (vol)'!P7*1000)/'1.46 Population'!P31</f>
        <v>0.14985169090003572</v>
      </c>
      <c r="Q7" s="84">
        <f>('1.15 Wine consumption (vol)'!Q7*1000)/'1.46 Population'!Q31</f>
        <v>1.3664520830802867E-2</v>
      </c>
      <c r="R7" s="84">
        <f>('1.15 Wine consumption (vol)'!R7*1000)/'1.46 Population'!R31</f>
        <v>7.2952342922086896E-2</v>
      </c>
      <c r="S7" s="84">
        <f>('1.15 Wine consumption (vol)'!S7*1000)/'1.46 Population'!S31</f>
        <v>3.8003035492459959E-2</v>
      </c>
      <c r="T7" s="84">
        <f>('1.15 Wine consumption (vol)'!T7*1000)/'1.46 Population'!T31</f>
        <v>3.0134493703455179</v>
      </c>
      <c r="U7" s="84">
        <f>('1.15 Wine consumption (vol)'!U7*1000)/'1.46 Population'!U31</f>
        <v>3.0678799413187425</v>
      </c>
      <c r="V7" s="84">
        <f>('1.15 Wine consumption (vol)'!V7*1000)/'1.46 Population'!V31</f>
        <v>2.722212770094548</v>
      </c>
      <c r="W7" s="84">
        <f>('1.15 Wine consumption (vol)'!W7*1000)/'1.46 Population'!W31</f>
        <v>1.1488649639661557</v>
      </c>
      <c r="X7" s="84">
        <f>('1.15 Wine consumption (vol)'!X7*1000)/'1.46 Population'!X31</f>
        <v>3.8360402165506575</v>
      </c>
      <c r="Y7" s="84">
        <f>('1.15 Wine consumption (vol)'!Y7*1000)/'1.46 Population'!Y31</f>
        <v>0.5465191932335719</v>
      </c>
      <c r="Z7" s="84">
        <f>('1.15 Wine consumption (vol)'!Z7*1000)/'1.46 Population'!Z31</f>
        <v>0.78037614130010657</v>
      </c>
      <c r="AA7" s="84">
        <f>('1.15 Wine consumption (vol)'!AA7*1000)/'1.46 Population'!AA31</f>
        <v>2.9107744493594003</v>
      </c>
      <c r="AB7" s="84">
        <f>('1.15 Wine consumption (vol)'!AB7*1000)/'1.46 Population'!AB31</f>
        <v>2.0590455833472237</v>
      </c>
      <c r="AC7" s="84">
        <f>('1.15 Wine consumption (vol)'!AC7*1000)/'1.46 Population'!AC31</f>
        <v>1.4301844185171246</v>
      </c>
      <c r="AD7" s="84">
        <f>('1.15 Wine consumption (vol)'!AD7*1000)/'1.46 Population'!AD31</f>
        <v>0.68452732208190725</v>
      </c>
      <c r="AE7" s="84">
        <f>('1.15 Wine consumption (vol)'!AE7*1000)/'1.46 Population'!AE31</f>
        <v>2.7845216271119257</v>
      </c>
      <c r="AF7" s="84">
        <f>('1.15 Wine consumption (vol)'!AF7*1000)/'1.46 Population'!AF31</f>
        <v>1.1112592790149798</v>
      </c>
      <c r="AG7" s="84">
        <f>('1.15 Wine consumption (vol)'!AG7*1000)/'1.46 Population'!AG31</f>
        <v>2.0565092989985696</v>
      </c>
      <c r="AH7" s="84">
        <f>('1.15 Wine consumption (vol)'!AH7*1000)/'1.46 Population'!AH31</f>
        <v>1.1301100628930818</v>
      </c>
      <c r="AI7" s="84">
        <f>('1.15 Wine consumption (vol)'!AI7*1000)/'1.46 Population'!AI31</f>
        <v>0.87481524424319335</v>
      </c>
      <c r="AJ7" s="84">
        <f>('1.15 Wine consumption (vol)'!AJ7*1000)/'1.46 Population'!AJ31</f>
        <v>0.93718064039107274</v>
      </c>
      <c r="AK7" s="84">
        <f>('1.15 Wine consumption (vol)'!AK7*1000)/'1.46 Population'!AK31</f>
        <v>0.86995222564516239</v>
      </c>
      <c r="AL7" s="84">
        <f>('1.15 Wine consumption (vol)'!AL7*1000)/'1.46 Population'!AL31</f>
        <v>0.69929129516816613</v>
      </c>
      <c r="AM7" s="84">
        <f>('1.15 Wine consumption (vol)'!AM7*1000)/'1.46 Population'!AM31</f>
        <v>1.6573556797020483</v>
      </c>
      <c r="AN7" s="84">
        <f>('1.15 Wine consumption (vol)'!AN7*1000)/'1.46 Population'!AN31</f>
        <v>5.5066079295154191</v>
      </c>
      <c r="AO7" s="84">
        <f>('1.15 Wine consumption (vol)'!AO7*1000)/'1.46 Population'!AO31</f>
        <v>0.71973758240358388</v>
      </c>
      <c r="AP7" s="84">
        <f>('1.15 Wine consumption (vol)'!AP7*1000)/'1.46 Population'!AP31</f>
        <v>0.50677417963693905</v>
      </c>
      <c r="AQ7" s="84">
        <f>('1.15 Wine consumption (vol)'!AQ7*1000)/'1.46 Population'!AQ31</f>
        <v>3.6019465838985325</v>
      </c>
      <c r="AR7" s="84">
        <f>('1.15 Wine consumption (vol)'!AR7*1000)/'1.46 Population'!AR31</f>
        <v>4.3833694961316769E-2</v>
      </c>
      <c r="AS7" s="84">
        <f>('1.15 Wine consumption (vol)'!AS7*1000)/'1.46 Population'!AS31</f>
        <v>0.27695363732443684</v>
      </c>
      <c r="AT7" s="84">
        <f>('1.15 Wine consumption (vol)'!AT7*1000)/'1.46 Population'!AT31</f>
        <v>1.9196600524334331</v>
      </c>
      <c r="AU7" s="84">
        <f>('1.15 Wine consumption (vol)'!AU7*1000)/'1.46 Population'!AU31</f>
        <v>3.6963793963812448E-2</v>
      </c>
      <c r="AV7" s="84">
        <f>('1.15 Wine consumption (vol)'!AV7*1000)/'1.46 Population'!AV31</f>
        <v>0.1186183336496489</v>
      </c>
      <c r="AW7" s="84">
        <f>('1.15 Wine consumption (vol)'!AW7*1000)/'1.46 Population'!AW31</f>
        <v>7.8054437394765891E-2</v>
      </c>
      <c r="AX7" s="84">
        <f>('1.15 Wine consumption (vol)'!AX7*1000)/'1.46 Population'!AX31</f>
        <v>8.7366765682334438E-2</v>
      </c>
      <c r="AY7" s="84">
        <f>('1.15 Wine consumption (vol)'!AY7*1000)/'1.46 Population'!AY31</f>
        <v>1.5774239090141889E-2</v>
      </c>
      <c r="AZ7" s="84">
        <f>('1.15 Wine consumption (vol)'!AZ7*1000)/'1.46 Population'!AZ31</f>
        <v>5.2848391632095017E-2</v>
      </c>
      <c r="BA7" s="84">
        <f>('1.15 Wine consumption (vol)'!BA7*1000)/'1.46 Population'!BA31</f>
        <v>0.11227653348013791</v>
      </c>
      <c r="BB7" s="84">
        <f>('1.15 Wine consumption (vol)'!BB7*1000)/'1.46 Population'!BB31</f>
        <v>3.2174645176810199</v>
      </c>
      <c r="BC7" s="84">
        <f>('1.15 Wine consumption (vol)'!BC7*1000)/'1.46 Population'!BC31</f>
        <v>5.2299106058851443E-2</v>
      </c>
      <c r="BD7" s="84">
        <f>('1.15 Wine consumption (vol)'!BD7*1000)/'1.46 Population'!BD31</f>
        <v>0.19301442675836245</v>
      </c>
      <c r="BE7" s="84">
        <f>('1.15 Wine consumption (vol)'!BE7*1000)/'1.46 Population'!BE31</f>
        <v>0.15029502914220613</v>
      </c>
      <c r="BF7" s="84">
        <f>('1.15 Wine consumption (vol)'!BF7*1000)/'1.46 Population'!BF31</f>
        <v>2.7583163237160039E-2</v>
      </c>
      <c r="BG7" s="84">
        <f>('1.15 Wine consumption (vol)'!BG7*1000)/'1.46 Population'!BG31</f>
        <v>4.285897967055731E-3</v>
      </c>
      <c r="BH7" s="84">
        <f>('1.15 Wine consumption (vol)'!BH7*1000)/'1.46 Population'!BH31</f>
        <v>0</v>
      </c>
      <c r="BI7" s="84">
        <f>('1.15 Wine consumption (vol)'!BI7*1000)/'1.46 Population'!BI31</f>
        <v>0.36074515519256573</v>
      </c>
      <c r="BJ7" s="84">
        <f>('1.15 Wine consumption (vol)'!BJ7*1000)/'1.46 Population'!BJ31</f>
        <v>5.9407621149113132E-2</v>
      </c>
      <c r="BK7" s="84">
        <f>('1.15 Wine consumption (vol)'!BK7*1000)/'1.46 Population'!BK31</f>
        <v>0.15467904098994587</v>
      </c>
      <c r="BL7" s="84">
        <f>('1.15 Wine consumption (vol)'!BL7*1000)/'1.46 Population'!BL31</f>
        <v>1.2892939181857056E-2</v>
      </c>
      <c r="BM7" s="84">
        <f>('1.15 Wine consumption (vol)'!BM7*1000)/'1.46 Population'!BM31</f>
        <v>0</v>
      </c>
      <c r="BN7" s="84">
        <f>('1.15 Wine consumption (vol)'!BN7*1000)/'1.46 Population'!BN31</f>
        <v>0.91617893408888795</v>
      </c>
      <c r="BO7" s="84">
        <f>('1.15 Wine consumption (vol)'!BO7*1000)/'1.46 Population'!BO31</f>
        <v>0.25867043396939732</v>
      </c>
      <c r="BP7" s="84">
        <f>('1.15 Wine consumption (vol)'!BP7*1000)/'1.46 Population'!BP31</f>
        <v>0.27046032347054688</v>
      </c>
      <c r="BQ7" s="84">
        <f>('1.15 Wine consumption (vol)'!BQ7*1000)/'1.46 Population'!BQ31</f>
        <v>1.0876894303436366</v>
      </c>
      <c r="BR7" s="84">
        <f>('1.15 Wine consumption (vol)'!BR7*1000)/'1.46 Population'!BR31</f>
        <v>1.3956777411110834</v>
      </c>
      <c r="BS7" s="84">
        <f>('1.15 Wine consumption (vol)'!BS7*1000)/'1.46 Population'!BS31</f>
        <v>1.0540863017509001</v>
      </c>
      <c r="BT7" s="84">
        <f>('1.15 Wine consumption (vol)'!BT7*1000)/'1.46 Population'!BT31</f>
        <v>3.5152945563638842</v>
      </c>
      <c r="BU7" s="84">
        <f>('1.15 Wine consumption (vol)'!BU7*1000)/'1.46 Population'!BU31</f>
        <v>3.9505450288975057</v>
      </c>
      <c r="BV7" s="84">
        <f>('1.15 Wine consumption (vol)'!BV7*1000)/'1.46 Population'!BV31</f>
        <v>3.3888894207296643</v>
      </c>
      <c r="BW7" s="84">
        <f>('1.15 Wine consumption (vol)'!BW7*1000)/'1.46 Population'!BW31</f>
        <v>3.7328602579739072</v>
      </c>
      <c r="BX7" s="84">
        <f>('1.15 Wine consumption (vol)'!BX7*1000)/'1.46 Population'!BX31</f>
        <v>1.4704197379979376</v>
      </c>
      <c r="BY7" s="84">
        <f>('1.15 Wine consumption (vol)'!BY7*1000)/'1.46 Population'!BY31</f>
        <v>5.4737850477254346</v>
      </c>
      <c r="BZ7" s="84">
        <f>('1.15 Wine consumption (vol)'!BZ7*1000)/'1.46 Population'!BZ31</f>
        <v>3.2649253731343282</v>
      </c>
      <c r="CA7" s="84">
        <f>('1.15 Wine consumption (vol)'!CA7*1000)/'1.46 Population'!CA31</f>
        <v>4.0747864611345594</v>
      </c>
      <c r="CB7" s="84">
        <f>('1.15 Wine consumption (vol)'!CB7*1000)/'1.46 Population'!CB31</f>
        <v>2.1159131259576331</v>
      </c>
      <c r="CC7" s="84">
        <f>('1.15 Wine consumption (vol)'!CC7*1000)/'1.46 Population'!CC31</f>
        <v>6.1788550457193798</v>
      </c>
      <c r="CD7" s="84">
        <f>('1.15 Wine consumption (vol)'!CD7*1000)/'1.46 Population'!CD31</f>
        <v>2.7352733740149029</v>
      </c>
      <c r="CE7" s="84">
        <f>('1.15 Wine consumption (vol)'!CE7*1000)/'1.46 Population'!CE31</f>
        <v>1.628169503299757</v>
      </c>
      <c r="CF7" s="84">
        <f>('1.15 Wine consumption (vol)'!CF7*1000)/'1.46 Population'!CF31</f>
        <v>6.3270031539729574</v>
      </c>
      <c r="CG7" s="84">
        <f>('1.15 Wine consumption (vol)'!CG7*1000)/'1.46 Population'!CG31</f>
        <v>3.7532075489129553</v>
      </c>
      <c r="CH7" s="84">
        <f>('1.15 Wine consumption (vol)'!CH7*1000)/'1.46 Population'!CH31</f>
        <v>2.2859932973788757</v>
      </c>
      <c r="CI7" s="84">
        <f>('1.15 Wine consumption (vol)'!CI7*1000)/'1.46 Population'!CI31</f>
        <v>4.8549581259861627</v>
      </c>
      <c r="CJ7" s="84">
        <f>('1.15 Wine consumption (vol)'!CJ7*1000)/'1.46 Population'!CJ31</f>
        <v>0.12494708123618231</v>
      </c>
      <c r="CK7" s="84">
        <f>('1.15 Wine consumption (vol)'!CK7*1000)/'1.46 Population'!CK31</f>
        <v>2.8729472716970661</v>
      </c>
      <c r="CL7" s="55">
        <f>('1.15 Wine consumption (vol)'!CL7*1000)/'1.46 Population'!CL31</f>
        <v>2.9529455631992962</v>
      </c>
      <c r="CM7" s="55">
        <f>('1.15 Wine consumption (vol)'!CM7*1000)/'1.46 Population'!CM31</f>
        <v>0.42387142114762327</v>
      </c>
      <c r="CN7" s="55">
        <f>('1.15 Wine consumption (vol)'!CN7*1000)/'1.46 Population'!CN31</f>
        <v>7.5867466464361211E-2</v>
      </c>
      <c r="CO7" s="55">
        <f>('1.15 Wine consumption (vol)'!CO7*1000)/'1.46 Population'!CO31</f>
        <v>4.0884071193804175E-2</v>
      </c>
      <c r="CP7" s="55">
        <f>('1.15 Wine consumption (vol)'!CP7*1000)/'1.46 Population'!CP31</f>
        <v>1.6809475229745196E-2</v>
      </c>
      <c r="CR7" s="72"/>
    </row>
    <row r="8" spans="1:96" x14ac:dyDescent="0.25">
      <c r="A8" s="1" t="s">
        <v>29</v>
      </c>
      <c r="B8" s="84">
        <f>('1.15 Wine consumption (vol)'!B8*1000)/'1.46 Population'!B32</f>
        <v>0.50471125779991011</v>
      </c>
      <c r="C8" s="84">
        <f>('1.15 Wine consumption (vol)'!C8*1000)/'1.46 Population'!C32</f>
        <v>0.15302574878328806</v>
      </c>
      <c r="D8" s="84">
        <f>('1.15 Wine consumption (vol)'!D8*1000)/'1.46 Population'!D32</f>
        <v>0.11691667348680594</v>
      </c>
      <c r="E8" s="84">
        <f>('1.15 Wine consumption (vol)'!E8*1000)/'1.46 Population'!E32</f>
        <v>0.23692985407935391</v>
      </c>
      <c r="F8" s="84">
        <f>('1.15 Wine consumption (vol)'!F8*1000)/'1.46 Population'!F32</f>
        <v>0.17500109375683598</v>
      </c>
      <c r="G8" s="84">
        <f>('1.15 Wine consumption (vol)'!G8*1000)/'1.46 Population'!G32</f>
        <v>1.0713355948037367E-3</v>
      </c>
      <c r="H8" s="84">
        <f>('1.15 Wine consumption (vol)'!H8*1000)/'1.46 Population'!H32</f>
        <v>1.3085351385302533E-2</v>
      </c>
      <c r="I8" s="84">
        <f>('1.15 Wine consumption (vol)'!I8*1000)/'1.46 Population'!I32</f>
        <v>1.0766139435970008</v>
      </c>
      <c r="J8" s="84">
        <f>('1.15 Wine consumption (vol)'!J8*1000)/'1.46 Population'!J32</f>
        <v>0.19519431594151979</v>
      </c>
      <c r="K8" s="84">
        <f>('1.15 Wine consumption (vol)'!K8*1000)/'1.46 Population'!K32</f>
        <v>2.2598955174972409E-2</v>
      </c>
      <c r="L8" s="84">
        <f>('1.15 Wine consumption (vol)'!L8*1000)/'1.46 Population'!L32</f>
        <v>0</v>
      </c>
      <c r="M8" s="84">
        <f>('1.15 Wine consumption (vol)'!M8*1000)/'1.46 Population'!M32</f>
        <v>1.2558095462075123E-2</v>
      </c>
      <c r="N8" s="84">
        <f>('1.15 Wine consumption (vol)'!N8*1000)/'1.46 Population'!N32</f>
        <v>0.18176034897987006</v>
      </c>
      <c r="O8" s="84">
        <f>('1.15 Wine consumption (vol)'!O8*1000)/'1.46 Population'!O32</f>
        <v>0.70288742017576322</v>
      </c>
      <c r="P8" s="84">
        <f>('1.15 Wine consumption (vol)'!P8*1000)/'1.46 Population'!P32</f>
        <v>0.14931665671222288</v>
      </c>
      <c r="Q8" s="84">
        <f>('1.15 Wine consumption (vol)'!Q8*1000)/'1.46 Population'!Q32</f>
        <v>1.5111561099819417E-2</v>
      </c>
      <c r="R8" s="84">
        <f>('1.15 Wine consumption (vol)'!R8*1000)/'1.46 Population'!R32</f>
        <v>7.2131720113740333E-2</v>
      </c>
      <c r="S8" s="84">
        <f>('1.15 Wine consumption (vol)'!S8*1000)/'1.46 Population'!S32</f>
        <v>4.0009555223188595E-2</v>
      </c>
      <c r="T8" s="84">
        <f>('1.15 Wine consumption (vol)'!T8*1000)/'1.46 Population'!T32</f>
        <v>2.9741589468551926</v>
      </c>
      <c r="U8" s="84">
        <f>('1.15 Wine consumption (vol)'!U8*1000)/'1.46 Population'!U32</f>
        <v>3.0022981761283067</v>
      </c>
      <c r="V8" s="84">
        <f>('1.15 Wine consumption (vol)'!V8*1000)/'1.46 Population'!V32</f>
        <v>2.8118240807498198</v>
      </c>
      <c r="W8" s="84">
        <f>('1.15 Wine consumption (vol)'!W8*1000)/'1.46 Population'!W32</f>
        <v>1.1809822837175239</v>
      </c>
      <c r="X8" s="84">
        <f>('1.15 Wine consumption (vol)'!X8*1000)/'1.46 Population'!X32</f>
        <v>3.831616547599269</v>
      </c>
      <c r="Y8" s="84">
        <f>('1.15 Wine consumption (vol)'!Y8*1000)/'1.46 Population'!Y32</f>
        <v>0.54649074869232572</v>
      </c>
      <c r="Z8" s="84">
        <f>('1.15 Wine consumption (vol)'!Z8*1000)/'1.46 Population'!Z32</f>
        <v>0.79953862689071231</v>
      </c>
      <c r="AA8" s="84">
        <f>('1.15 Wine consumption (vol)'!AA8*1000)/'1.46 Population'!AA32</f>
        <v>2.7358837594261538</v>
      </c>
      <c r="AB8" s="84">
        <f>('1.15 Wine consumption (vol)'!AB8*1000)/'1.46 Population'!AB32</f>
        <v>2.1225400054775223</v>
      </c>
      <c r="AC8" s="84">
        <f>('1.15 Wine consumption (vol)'!AC8*1000)/'1.46 Population'!AC32</f>
        <v>1.4402668283808369</v>
      </c>
      <c r="AD8" s="84">
        <f>('1.15 Wine consumption (vol)'!AD8*1000)/'1.46 Population'!AD32</f>
        <v>0.80448619359723628</v>
      </c>
      <c r="AE8" s="84">
        <f>('1.15 Wine consumption (vol)'!AE8*1000)/'1.46 Population'!AE32</f>
        <v>3.0096547339981723</v>
      </c>
      <c r="AF8" s="84">
        <f>('1.15 Wine consumption (vol)'!AF8*1000)/'1.46 Population'!AF32</f>
        <v>1.167018268324431</v>
      </c>
      <c r="AG8" s="84">
        <f>('1.15 Wine consumption (vol)'!AG8*1000)/'1.46 Population'!AG32</f>
        <v>2.2493768618153078</v>
      </c>
      <c r="AH8" s="84">
        <f>('1.15 Wine consumption (vol)'!AH8*1000)/'1.46 Population'!AH32</f>
        <v>1.2263919548687761</v>
      </c>
      <c r="AI8" s="84">
        <f>('1.15 Wine consumption (vol)'!AI8*1000)/'1.46 Population'!AI32</f>
        <v>0.86906368175044568</v>
      </c>
      <c r="AJ8" s="84">
        <f>('1.15 Wine consumption (vol)'!AJ8*1000)/'1.46 Population'!AJ32</f>
        <v>1.0083569964279429</v>
      </c>
      <c r="AK8" s="84">
        <f>('1.15 Wine consumption (vol)'!AK8*1000)/'1.46 Population'!AK32</f>
        <v>0.84824688661976055</v>
      </c>
      <c r="AL8" s="84">
        <f>('1.15 Wine consumption (vol)'!AL8*1000)/'1.46 Population'!AL32</f>
        <v>0.75619472014043621</v>
      </c>
      <c r="AM8" s="84">
        <f>('1.15 Wine consumption (vol)'!AM8*1000)/'1.46 Population'!AM32</f>
        <v>1.7130939967227767</v>
      </c>
      <c r="AN8" s="84">
        <f>('1.15 Wine consumption (vol)'!AN8*1000)/'1.46 Population'!AN32</f>
        <v>5.1412598582409901</v>
      </c>
      <c r="AO8" s="84">
        <f>('1.15 Wine consumption (vol)'!AO8*1000)/'1.46 Population'!AO32</f>
        <v>0.88985479965432568</v>
      </c>
      <c r="AP8" s="84">
        <f>('1.15 Wine consumption (vol)'!AP8*1000)/'1.46 Population'!AP32</f>
        <v>0.50798866106545415</v>
      </c>
      <c r="AQ8" s="84">
        <f>('1.15 Wine consumption (vol)'!AQ8*1000)/'1.46 Population'!AQ32</f>
        <v>3.7109315752752861</v>
      </c>
      <c r="AR8" s="84">
        <f>('1.15 Wine consumption (vol)'!AR8*1000)/'1.46 Population'!AR32</f>
        <v>5.3860157487100498E-2</v>
      </c>
      <c r="AS8" s="84">
        <f>('1.15 Wine consumption (vol)'!AS8*1000)/'1.46 Population'!AS32</f>
        <v>0.25957245532469631</v>
      </c>
      <c r="AT8" s="84">
        <f>('1.15 Wine consumption (vol)'!AT8*1000)/'1.46 Population'!AT32</f>
        <v>1.8489284200568805</v>
      </c>
      <c r="AU8" s="84">
        <f>('1.15 Wine consumption (vol)'!AU8*1000)/'1.46 Population'!AU32</f>
        <v>3.6499930422007637E-2</v>
      </c>
      <c r="AV8" s="84">
        <f>('1.15 Wine consumption (vol)'!AV8*1000)/'1.46 Population'!AV32</f>
        <v>0.14022950896300279</v>
      </c>
      <c r="AW8" s="84">
        <f>('1.15 Wine consumption (vol)'!AW8*1000)/'1.46 Population'!AW32</f>
        <v>7.7164746734277687E-2</v>
      </c>
      <c r="AX8" s="84">
        <f>('1.15 Wine consumption (vol)'!AX8*1000)/'1.46 Population'!AX32</f>
        <v>8.5913728297834252E-2</v>
      </c>
      <c r="AY8" s="84">
        <f>('1.15 Wine consumption (vol)'!AY8*1000)/'1.46 Population'!AY32</f>
        <v>2.3085091647813843E-2</v>
      </c>
      <c r="AZ8" s="84">
        <f>('1.15 Wine consumption (vol)'!AZ8*1000)/'1.46 Population'!AZ32</f>
        <v>5.5663840679314333E-2</v>
      </c>
      <c r="BA8" s="84">
        <f>('1.15 Wine consumption (vol)'!BA8*1000)/'1.46 Population'!BA32</f>
        <v>0.12880143112701253</v>
      </c>
      <c r="BB8" s="84">
        <f>('1.15 Wine consumption (vol)'!BB8*1000)/'1.46 Population'!BB32</f>
        <v>3.2422695887120985</v>
      </c>
      <c r="BC8" s="84">
        <f>('1.15 Wine consumption (vol)'!BC8*1000)/'1.46 Population'!BC32</f>
        <v>6.2451324702805164E-2</v>
      </c>
      <c r="BD8" s="84">
        <f>('1.15 Wine consumption (vol)'!BD8*1000)/'1.46 Population'!BD32</f>
        <v>0.19413554855575732</v>
      </c>
      <c r="BE8" s="84">
        <f>('1.15 Wine consumption (vol)'!BE8*1000)/'1.46 Population'!BE32</f>
        <v>0.15407726975078001</v>
      </c>
      <c r="BF8" s="84">
        <f>('1.15 Wine consumption (vol)'!BF8*1000)/'1.46 Population'!BF32</f>
        <v>2.6885912319662746E-2</v>
      </c>
      <c r="BG8" s="84">
        <f>('1.15 Wine consumption (vol)'!BG8*1000)/'1.46 Population'!BG32</f>
        <v>5.6063239333968718E-3</v>
      </c>
      <c r="BH8" s="84">
        <f>('1.15 Wine consumption (vol)'!BH8*1000)/'1.46 Population'!BH32</f>
        <v>0</v>
      </c>
      <c r="BI8" s="84">
        <f>('1.15 Wine consumption (vol)'!BI8*1000)/'1.46 Population'!BI32</f>
        <v>0.38277783291038747</v>
      </c>
      <c r="BJ8" s="84">
        <f>('1.15 Wine consumption (vol)'!BJ8*1000)/'1.46 Population'!BJ32</f>
        <v>6.0629443862646751E-2</v>
      </c>
      <c r="BK8" s="84">
        <f>('1.15 Wine consumption (vol)'!BK8*1000)/'1.46 Population'!BK32</f>
        <v>0.1596538443994083</v>
      </c>
      <c r="BL8" s="84">
        <f>('1.15 Wine consumption (vol)'!BL8*1000)/'1.46 Population'!BL32</f>
        <v>1.6745977476660293E-2</v>
      </c>
      <c r="BM8" s="84">
        <f>('1.15 Wine consumption (vol)'!BM8*1000)/'1.46 Population'!BM32</f>
        <v>0</v>
      </c>
      <c r="BN8" s="84">
        <f>('1.15 Wine consumption (vol)'!BN8*1000)/'1.46 Population'!BN32</f>
        <v>0.91580695034245874</v>
      </c>
      <c r="BO8" s="84">
        <f>('1.15 Wine consumption (vol)'!BO8*1000)/'1.46 Population'!BO32</f>
        <v>0.27558512627704179</v>
      </c>
      <c r="BP8" s="84">
        <f>('1.15 Wine consumption (vol)'!BP8*1000)/'1.46 Population'!BP32</f>
        <v>0.2678745373076174</v>
      </c>
      <c r="BQ8" s="84">
        <f>('1.15 Wine consumption (vol)'!BQ8*1000)/'1.46 Population'!BQ32</f>
        <v>1.1216182243623214</v>
      </c>
      <c r="BR8" s="84">
        <f>('1.15 Wine consumption (vol)'!BR8*1000)/'1.46 Population'!BR32</f>
        <v>1.4645154357470718</v>
      </c>
      <c r="BS8" s="84">
        <f>('1.15 Wine consumption (vol)'!BS8*1000)/'1.46 Population'!BS32</f>
        <v>1.0838531683937154</v>
      </c>
      <c r="BT8" s="84">
        <f>('1.15 Wine consumption (vol)'!BT8*1000)/'1.46 Population'!BT32</f>
        <v>3.4834280372943787</v>
      </c>
      <c r="BU8" s="84">
        <f>('1.15 Wine consumption (vol)'!BU8*1000)/'1.46 Population'!BU32</f>
        <v>4.2280992937014652</v>
      </c>
      <c r="BV8" s="84">
        <f>('1.15 Wine consumption (vol)'!BV8*1000)/'1.46 Population'!BV32</f>
        <v>3.453393458530738</v>
      </c>
      <c r="BW8" s="84">
        <f>('1.15 Wine consumption (vol)'!BW8*1000)/'1.46 Population'!BW32</f>
        <v>3.7586365730078306</v>
      </c>
      <c r="BX8" s="84">
        <f>('1.15 Wine consumption (vol)'!BX8*1000)/'1.46 Population'!BX32</f>
        <v>1.5221858588933708</v>
      </c>
      <c r="BY8" s="84">
        <f>('1.15 Wine consumption (vol)'!BY8*1000)/'1.46 Population'!BY32</f>
        <v>5.324130248193395</v>
      </c>
      <c r="BZ8" s="84">
        <f>('1.15 Wine consumption (vol)'!BZ8*1000)/'1.46 Population'!BZ32</f>
        <v>3.2930173342473803</v>
      </c>
      <c r="CA8" s="84">
        <f>('1.15 Wine consumption (vol)'!CA8*1000)/'1.46 Population'!CA32</f>
        <v>4.0528137977409653</v>
      </c>
      <c r="CB8" s="84">
        <f>('1.15 Wine consumption (vol)'!CB8*1000)/'1.46 Population'!CB32</f>
        <v>2.1624447507247755</v>
      </c>
      <c r="CC8" s="84">
        <f>('1.15 Wine consumption (vol)'!CC8*1000)/'1.46 Population'!CC32</f>
        <v>6.057088533037569</v>
      </c>
      <c r="CD8" s="84">
        <f>('1.15 Wine consumption (vol)'!CD8*1000)/'1.46 Population'!CD32</f>
        <v>2.8222992249390848</v>
      </c>
      <c r="CE8" s="84">
        <f>('1.15 Wine consumption (vol)'!CE8*1000)/'1.46 Population'!CE32</f>
        <v>1.6809620274988148</v>
      </c>
      <c r="CF8" s="84">
        <f>('1.15 Wine consumption (vol)'!CF8*1000)/'1.46 Population'!CF32</f>
        <v>6.1548706240487059</v>
      </c>
      <c r="CG8" s="84">
        <f>('1.15 Wine consumption (vol)'!CG8*1000)/'1.46 Population'!CG32</f>
        <v>3.5969097932288117</v>
      </c>
      <c r="CH8" s="84">
        <f>('1.15 Wine consumption (vol)'!CH8*1000)/'1.46 Population'!CH32</f>
        <v>2.3983730851698759</v>
      </c>
      <c r="CI8" s="84">
        <f>('1.15 Wine consumption (vol)'!CI8*1000)/'1.46 Population'!CI32</f>
        <v>4.7861001997560022</v>
      </c>
      <c r="CJ8" s="84">
        <f>('1.15 Wine consumption (vol)'!CJ8*1000)/'1.46 Population'!CJ32</f>
        <v>0.15248108508444547</v>
      </c>
      <c r="CK8" s="84">
        <f>('1.15 Wine consumption (vol)'!CK8*1000)/'1.46 Population'!CK32</f>
        <v>2.9016634664238441</v>
      </c>
      <c r="CL8" s="55">
        <f>('1.15 Wine consumption (vol)'!CL8*1000)/'1.46 Population'!CL32</f>
        <v>3.1090052336593987</v>
      </c>
      <c r="CM8" s="55">
        <f>('1.15 Wine consumption (vol)'!CM8*1000)/'1.46 Population'!CM32</f>
        <v>0.43619196933196491</v>
      </c>
      <c r="CN8" s="55">
        <f>('1.15 Wine consumption (vol)'!CN8*1000)/'1.46 Population'!CN32</f>
        <v>7.6238180046683701E-2</v>
      </c>
      <c r="CO8" s="55">
        <f>('1.15 Wine consumption (vol)'!CO8*1000)/'1.46 Population'!CO32</f>
        <v>4.0216238465470081E-2</v>
      </c>
      <c r="CP8" s="55">
        <f>('1.15 Wine consumption (vol)'!CP8*1000)/'1.46 Population'!CP32</f>
        <v>1.6118652000372696E-2</v>
      </c>
      <c r="CR8" s="72"/>
    </row>
    <row r="9" spans="1:96" x14ac:dyDescent="0.25">
      <c r="A9" s="1" t="s">
        <v>30</v>
      </c>
      <c r="B9" s="84">
        <f>('1.15 Wine consumption (vol)'!B9*1000)/'1.46 Population'!B33</f>
        <v>0.5099933348364265</v>
      </c>
      <c r="C9" s="84">
        <f>('1.15 Wine consumption (vol)'!C9*1000)/'1.46 Population'!C33</f>
        <v>0.16146194621352622</v>
      </c>
      <c r="D9" s="84">
        <f>('1.15 Wine consumption (vol)'!D9*1000)/'1.46 Population'!D33</f>
        <v>0.13847059230795858</v>
      </c>
      <c r="E9" s="84">
        <f>('1.15 Wine consumption (vol)'!E9*1000)/'1.46 Population'!E33</f>
        <v>0.26489562412512935</v>
      </c>
      <c r="F9" s="84">
        <f>('1.15 Wine consumption (vol)'!F9*1000)/'1.46 Population'!F33</f>
        <v>0.18796177146740309</v>
      </c>
      <c r="G9" s="84">
        <f>('1.15 Wine consumption (vol)'!G9*1000)/'1.46 Population'!G33</f>
        <v>1.3178967211783894E-3</v>
      </c>
      <c r="H9" s="84">
        <f>('1.15 Wine consumption (vol)'!H9*1000)/'1.46 Population'!H33</f>
        <v>1.2053545292057403E-2</v>
      </c>
      <c r="I9" s="84">
        <f>('1.15 Wine consumption (vol)'!I9*1000)/'1.46 Population'!I33</f>
        <v>1.0387946857450814</v>
      </c>
      <c r="J9" s="84">
        <f>('1.15 Wine consumption (vol)'!J9*1000)/'1.46 Population'!J33</f>
        <v>0.16696742208722121</v>
      </c>
      <c r="K9" s="84">
        <f>('1.15 Wine consumption (vol)'!K9*1000)/'1.46 Population'!K33</f>
        <v>2.5869970138663038E-2</v>
      </c>
      <c r="L9" s="84">
        <f>('1.15 Wine consumption (vol)'!L9*1000)/'1.46 Population'!L33</f>
        <v>0</v>
      </c>
      <c r="M9" s="84">
        <f>('1.15 Wine consumption (vol)'!M9*1000)/'1.46 Population'!M33</f>
        <v>1.3488374707049363E-2</v>
      </c>
      <c r="N9" s="84">
        <f>('1.15 Wine consumption (vol)'!N9*1000)/'1.46 Population'!N33</f>
        <v>0.19613825567711282</v>
      </c>
      <c r="O9" s="84">
        <f>('1.15 Wine consumption (vol)'!O9*1000)/'1.46 Population'!O33</f>
        <v>0.69550616592966341</v>
      </c>
      <c r="P9" s="84">
        <f>('1.15 Wine consumption (vol)'!P9*1000)/'1.46 Population'!P33</f>
        <v>0.14862413393657248</v>
      </c>
      <c r="Q9" s="84">
        <f>('1.15 Wine consumption (vol)'!Q9*1000)/'1.46 Population'!Q33</f>
        <v>1.5070772346941234E-2</v>
      </c>
      <c r="R9" s="84">
        <f>('1.15 Wine consumption (vol)'!R9*1000)/'1.46 Population'!R33</f>
        <v>7.4993438074168514E-2</v>
      </c>
      <c r="S9" s="84">
        <f>('1.15 Wine consumption (vol)'!S9*1000)/'1.46 Population'!S33</f>
        <v>4.1972375181734557E-2</v>
      </c>
      <c r="T9" s="84">
        <f>('1.15 Wine consumption (vol)'!T9*1000)/'1.46 Population'!T33</f>
        <v>2.9516669529131239</v>
      </c>
      <c r="U9" s="84">
        <f>('1.15 Wine consumption (vol)'!U9*1000)/'1.46 Population'!U33</f>
        <v>2.9576139353550097</v>
      </c>
      <c r="V9" s="84">
        <f>('1.15 Wine consumption (vol)'!V9*1000)/'1.46 Population'!V33</f>
        <v>2.9459979568078682</v>
      </c>
      <c r="W9" s="84">
        <f>('1.15 Wine consumption (vol)'!W9*1000)/'1.46 Population'!W33</f>
        <v>1.2428701974330378</v>
      </c>
      <c r="X9" s="84">
        <f>('1.15 Wine consumption (vol)'!X9*1000)/'1.46 Population'!X33</f>
        <v>4.0085599457174172</v>
      </c>
      <c r="Y9" s="84">
        <f>('1.15 Wine consumption (vol)'!Y9*1000)/'1.46 Population'!Y33</f>
        <v>0.54630593132154004</v>
      </c>
      <c r="Z9" s="84">
        <f>('1.15 Wine consumption (vol)'!Z9*1000)/'1.46 Population'!Z33</f>
        <v>0.83193576927648005</v>
      </c>
      <c r="AA9" s="84">
        <f>('1.15 Wine consumption (vol)'!AA9*1000)/'1.46 Population'!AA33</f>
        <v>2.6050071464797822</v>
      </c>
      <c r="AB9" s="84">
        <f>('1.15 Wine consumption (vol)'!AB9*1000)/'1.46 Population'!AB33</f>
        <v>2.1844707534473677</v>
      </c>
      <c r="AC9" s="84">
        <f>('1.15 Wine consumption (vol)'!AC9*1000)/'1.46 Population'!AC33</f>
        <v>1.4502709716815512</v>
      </c>
      <c r="AD9" s="84">
        <f>('1.15 Wine consumption (vol)'!AD9*1000)/'1.46 Population'!AD33</f>
        <v>0.84140683222347767</v>
      </c>
      <c r="AE9" s="84">
        <f>('1.15 Wine consumption (vol)'!AE9*1000)/'1.46 Population'!AE33</f>
        <v>3.1031807602792862</v>
      </c>
      <c r="AF9" s="84">
        <f>('1.15 Wine consumption (vol)'!AF9*1000)/'1.46 Population'!AF33</f>
        <v>1.3129300977906555</v>
      </c>
      <c r="AG9" s="84">
        <f>('1.15 Wine consumption (vol)'!AG9*1000)/'1.46 Population'!AG33</f>
        <v>2.4</v>
      </c>
      <c r="AH9" s="84">
        <f>('1.15 Wine consumption (vol)'!AH9*1000)/'1.46 Population'!AH33</f>
        <v>1.3222978598364268</v>
      </c>
      <c r="AI9" s="84">
        <f>('1.15 Wine consumption (vol)'!AI9*1000)/'1.46 Population'!AI33</f>
        <v>0.88452857757889658</v>
      </c>
      <c r="AJ9" s="84">
        <f>('1.15 Wine consumption (vol)'!AJ9*1000)/'1.46 Population'!AJ33</f>
        <v>1.0764107468080095</v>
      </c>
      <c r="AK9" s="84">
        <f>('1.15 Wine consumption (vol)'!AK9*1000)/'1.46 Population'!AK33</f>
        <v>0.93726354044827653</v>
      </c>
      <c r="AL9" s="84">
        <f>('1.15 Wine consumption (vol)'!AL9*1000)/'1.46 Population'!AL33</f>
        <v>0.78615286606937118</v>
      </c>
      <c r="AM9" s="84">
        <f>('1.15 Wine consumption (vol)'!AM9*1000)/'1.46 Population'!AM33</f>
        <v>1.7687910778454263</v>
      </c>
      <c r="AN9" s="84">
        <f>('1.15 Wine consumption (vol)'!AN9*1000)/'1.46 Population'!AN33</f>
        <v>4.9741345005968958</v>
      </c>
      <c r="AO9" s="84">
        <f>('1.15 Wine consumption (vol)'!AO9*1000)/'1.46 Population'!AO33</f>
        <v>0.89743617334937387</v>
      </c>
      <c r="AP9" s="84">
        <f>('1.15 Wine consumption (vol)'!AP9*1000)/'1.46 Population'!AP33</f>
        <v>0.50105147239047632</v>
      </c>
      <c r="AQ9" s="84">
        <f>('1.15 Wine consumption (vol)'!AQ9*1000)/'1.46 Population'!AQ33</f>
        <v>3.6227261013912968</v>
      </c>
      <c r="AR9" s="84">
        <f>('1.15 Wine consumption (vol)'!AR9*1000)/'1.46 Population'!AR33</f>
        <v>6.3549224169888258E-2</v>
      </c>
      <c r="AS9" s="84">
        <f>('1.15 Wine consumption (vol)'!AS9*1000)/'1.46 Population'!AS33</f>
        <v>0.24846395846139083</v>
      </c>
      <c r="AT9" s="84">
        <f>('1.15 Wine consumption (vol)'!AT9*1000)/'1.46 Population'!AT33</f>
        <v>1.8769703633061405</v>
      </c>
      <c r="AU9" s="84">
        <f>('1.15 Wine consumption (vol)'!AU9*1000)/'1.46 Population'!AU33</f>
        <v>4.0563745926723849E-2</v>
      </c>
      <c r="AV9" s="84">
        <f>('1.15 Wine consumption (vol)'!AV9*1000)/'1.46 Population'!AV33</f>
        <v>0.16127545848308913</v>
      </c>
      <c r="AW9" s="84">
        <f>('1.15 Wine consumption (vol)'!AW9*1000)/'1.46 Population'!AW33</f>
        <v>7.6301762570715387E-2</v>
      </c>
      <c r="AX9" s="84">
        <f>('1.15 Wine consumption (vol)'!AX9*1000)/'1.46 Population'!AX33</f>
        <v>9.8553377213051283E-2</v>
      </c>
      <c r="AY9" s="84">
        <f>('1.15 Wine consumption (vol)'!AY9*1000)/'1.46 Population'!AY33</f>
        <v>2.2526073930574642E-2</v>
      </c>
      <c r="AZ9" s="84">
        <f>('1.15 Wine consumption (vol)'!AZ9*1000)/'1.46 Population'!AZ33</f>
        <v>6.8057635094405669E-2</v>
      </c>
      <c r="BA9" s="84">
        <f>('1.15 Wine consumption (vol)'!BA9*1000)/'1.46 Population'!BA33</f>
        <v>0.1343097890629418</v>
      </c>
      <c r="BB9" s="84">
        <f>('1.15 Wine consumption (vol)'!BB9*1000)/'1.46 Population'!BB33</f>
        <v>3.2037846577639377</v>
      </c>
      <c r="BC9" s="84">
        <f>('1.15 Wine consumption (vol)'!BC9*1000)/'1.46 Population'!BC33</f>
        <v>6.8664688641776314E-2</v>
      </c>
      <c r="BD9" s="84">
        <f>('1.15 Wine consumption (vol)'!BD9*1000)/'1.46 Population'!BD33</f>
        <v>0.19720172896469285</v>
      </c>
      <c r="BE9" s="84">
        <f>('1.15 Wine consumption (vol)'!BE9*1000)/'1.46 Population'!BE33</f>
        <v>0.16052769832467456</v>
      </c>
      <c r="BF9" s="84">
        <f>('1.15 Wine consumption (vol)'!BF9*1000)/'1.46 Population'!BF33</f>
        <v>2.6208060551103099E-2</v>
      </c>
      <c r="BG9" s="84">
        <f>('1.15 Wine consumption (vol)'!BG9*1000)/'1.46 Population'!BG33</f>
        <v>5.4839594187003019E-3</v>
      </c>
      <c r="BH9" s="84">
        <f>('1.15 Wine consumption (vol)'!BH9*1000)/'1.46 Population'!BH33</f>
        <v>0</v>
      </c>
      <c r="BI9" s="84">
        <f>('1.15 Wine consumption (vol)'!BI9*1000)/'1.46 Population'!BI33</f>
        <v>0.41782147880948733</v>
      </c>
      <c r="BJ9" s="84">
        <f>('1.15 Wine consumption (vol)'!BJ9*1000)/'1.46 Population'!BJ33</f>
        <v>6.1744137662581709E-2</v>
      </c>
      <c r="BK9" s="84">
        <f>('1.15 Wine consumption (vol)'!BK9*1000)/'1.46 Population'!BK33</f>
        <v>0.16445618210136306</v>
      </c>
      <c r="BL9" s="84">
        <f>('1.15 Wine consumption (vol)'!BL9*1000)/'1.46 Population'!BL33</f>
        <v>1.9707446356670801E-2</v>
      </c>
      <c r="BM9" s="84">
        <f>('1.15 Wine consumption (vol)'!BM9*1000)/'1.46 Population'!BM33</f>
        <v>0</v>
      </c>
      <c r="BN9" s="84">
        <f>('1.15 Wine consumption (vol)'!BN9*1000)/'1.46 Population'!BN33</f>
        <v>0.92366018964212693</v>
      </c>
      <c r="BO9" s="84">
        <f>('1.15 Wine consumption (vol)'!BO9*1000)/'1.46 Population'!BO33</f>
        <v>0.28226866136520701</v>
      </c>
      <c r="BP9" s="84">
        <f>('1.15 Wine consumption (vol)'!BP9*1000)/'1.46 Population'!BP33</f>
        <v>0.25935679514803289</v>
      </c>
      <c r="BQ9" s="84">
        <f>('1.15 Wine consumption (vol)'!BQ9*1000)/'1.46 Population'!BQ33</f>
        <v>1.1600653778847123</v>
      </c>
      <c r="BR9" s="84">
        <f>('1.15 Wine consumption (vol)'!BR9*1000)/'1.46 Population'!BR33</f>
        <v>1.5720067258779065</v>
      </c>
      <c r="BS9" s="84">
        <f>('1.15 Wine consumption (vol)'!BS9*1000)/'1.46 Population'!BS33</f>
        <v>1.1154223068526765</v>
      </c>
      <c r="BT9" s="84">
        <f>('1.15 Wine consumption (vol)'!BT9*1000)/'1.46 Population'!BT33</f>
        <v>3.464056110647304</v>
      </c>
      <c r="BU9" s="84">
        <f>('1.15 Wine consumption (vol)'!BU9*1000)/'1.46 Population'!BU33</f>
        <v>4.3462513582035491</v>
      </c>
      <c r="BV9" s="84">
        <f>('1.15 Wine consumption (vol)'!BV9*1000)/'1.46 Population'!BV33</f>
        <v>3.514573196655487</v>
      </c>
      <c r="BW9" s="84">
        <f>('1.15 Wine consumption (vol)'!BW9*1000)/'1.46 Population'!BW33</f>
        <v>3.8369040406821977</v>
      </c>
      <c r="BX9" s="84">
        <f>('1.15 Wine consumption (vol)'!BX9*1000)/'1.46 Population'!BX33</f>
        <v>1.5918135304150085</v>
      </c>
      <c r="BY9" s="84">
        <f>('1.15 Wine consumption (vol)'!BY9*1000)/'1.46 Population'!BY33</f>
        <v>5.2285614416653727</v>
      </c>
      <c r="BZ9" s="84">
        <f>('1.15 Wine consumption (vol)'!BZ9*1000)/'1.46 Population'!BZ33</f>
        <v>3.3151179943720379</v>
      </c>
      <c r="CA9" s="84">
        <f>('1.15 Wine consumption (vol)'!CA9*1000)/'1.46 Population'!CA33</f>
        <v>4.0685030808263862</v>
      </c>
      <c r="CB9" s="84">
        <f>('1.15 Wine consumption (vol)'!CB9*1000)/'1.46 Population'!CB33</f>
        <v>2.1888896569203471</v>
      </c>
      <c r="CC9" s="84">
        <f>('1.15 Wine consumption (vol)'!CC9*1000)/'1.46 Population'!CC33</f>
        <v>5.983817586309355</v>
      </c>
      <c r="CD9" s="84">
        <f>('1.15 Wine consumption (vol)'!CD9*1000)/'1.46 Population'!CD33</f>
        <v>2.9098911847414111</v>
      </c>
      <c r="CE9" s="84">
        <f>('1.15 Wine consumption (vol)'!CE9*1000)/'1.46 Population'!CE33</f>
        <v>1.7090000213625001</v>
      </c>
      <c r="CF9" s="84">
        <f>('1.15 Wine consumption (vol)'!CF9*1000)/'1.46 Population'!CF33</f>
        <v>6.0573837419060821</v>
      </c>
      <c r="CG9" s="84">
        <f>('1.15 Wine consumption (vol)'!CG9*1000)/'1.46 Population'!CG33</f>
        <v>3.4498388958729209</v>
      </c>
      <c r="CH9" s="84">
        <f>('1.15 Wine consumption (vol)'!CH9*1000)/'1.46 Population'!CH33</f>
        <v>2.5237839202045365</v>
      </c>
      <c r="CI9" s="84">
        <f>('1.15 Wine consumption (vol)'!CI9*1000)/'1.46 Population'!CI33</f>
        <v>4.9409351818557141</v>
      </c>
      <c r="CJ9" s="84">
        <f>('1.15 Wine consumption (vol)'!CJ9*1000)/'1.46 Population'!CJ33</f>
        <v>0.14923381351226084</v>
      </c>
      <c r="CK9" s="84">
        <f>('1.15 Wine consumption (vol)'!CK9*1000)/'1.46 Population'!CK33</f>
        <v>2.935816469717536</v>
      </c>
      <c r="CL9" s="55">
        <f>('1.15 Wine consumption (vol)'!CL9*1000)/'1.46 Population'!CL33</f>
        <v>3.3284532828888476</v>
      </c>
      <c r="CM9" s="55">
        <f>('1.15 Wine consumption (vol)'!CM9*1000)/'1.46 Population'!CM33</f>
        <v>0.45027587084726206</v>
      </c>
      <c r="CN9" s="55">
        <f>('1.15 Wine consumption (vol)'!CN9*1000)/'1.46 Population'!CN33</f>
        <v>7.7992462864097889E-2</v>
      </c>
      <c r="CO9" s="55">
        <f>('1.15 Wine consumption (vol)'!CO9*1000)/'1.46 Population'!CO33</f>
        <v>4.0658447210758612E-2</v>
      </c>
      <c r="CP9" s="55">
        <f>('1.15 Wine consumption (vol)'!CP9*1000)/'1.46 Population'!CP33</f>
        <v>1.5458486396898174E-2</v>
      </c>
      <c r="CR9" s="72"/>
    </row>
    <row r="10" spans="1:96" x14ac:dyDescent="0.25">
      <c r="A10" s="1" t="s">
        <v>31</v>
      </c>
      <c r="B10" s="84">
        <f>('1.15 Wine consumption (vol)'!B10*1000)/'1.46 Population'!B34</f>
        <v>0.50893518298664786</v>
      </c>
      <c r="C10" s="84">
        <f>('1.15 Wine consumption (vol)'!C10*1000)/'1.46 Population'!C34</f>
        <v>0.17204092468580834</v>
      </c>
      <c r="D10" s="84">
        <f>('1.15 Wine consumption (vol)'!D10*1000)/'1.46 Population'!D34</f>
        <v>0.14806546771603321</v>
      </c>
      <c r="E10" s="84">
        <f>('1.15 Wine consumption (vol)'!E10*1000)/'1.46 Population'!E34</f>
        <v>0.29395514989139404</v>
      </c>
      <c r="F10" s="84">
        <f>('1.15 Wine consumption (vol)'!F10*1000)/'1.46 Population'!F34</f>
        <v>0.2012130271062692</v>
      </c>
      <c r="G10" s="84">
        <f>('1.15 Wine consumption (vol)'!G10*1000)/'1.46 Population'!G34</f>
        <v>1.5568010540581002E-3</v>
      </c>
      <c r="H10" s="84">
        <f>('1.15 Wine consumption (vol)'!H10*1000)/'1.46 Population'!H34</f>
        <v>1.1046869317235496E-2</v>
      </c>
      <c r="I10" s="84">
        <f>('1.15 Wine consumption (vol)'!I10*1000)/'1.46 Population'!I34</f>
        <v>1.012616720277318</v>
      </c>
      <c r="J10" s="84">
        <f>('1.15 Wine consumption (vol)'!J10*1000)/'1.46 Population'!J34</f>
        <v>0.10778936689598326</v>
      </c>
      <c r="K10" s="84">
        <f>('1.15 Wine consumption (vol)'!K10*1000)/'1.46 Population'!K34</f>
        <v>2.9019573702462314E-2</v>
      </c>
      <c r="L10" s="84">
        <f>('1.15 Wine consumption (vol)'!L10*1000)/'1.46 Population'!L34</f>
        <v>0</v>
      </c>
      <c r="M10" s="84">
        <f>('1.15 Wine consumption (vol)'!M10*1000)/'1.46 Population'!M34</f>
        <v>1.4396918616433971E-2</v>
      </c>
      <c r="N10" s="84">
        <f>('1.15 Wine consumption (vol)'!N10*1000)/'1.46 Population'!N34</f>
        <v>0.18597346778526264</v>
      </c>
      <c r="O10" s="84">
        <f>('1.15 Wine consumption (vol)'!O10*1000)/'1.46 Population'!O34</f>
        <v>0.78040887704882866</v>
      </c>
      <c r="P10" s="84">
        <f>('1.15 Wine consumption (vol)'!P10*1000)/'1.46 Population'!P34</f>
        <v>0.14373823959857829</v>
      </c>
      <c r="Q10" s="84">
        <f>('1.15 Wine consumption (vol)'!Q10*1000)/'1.46 Population'!Q34</f>
        <v>1.6552977805466395E-2</v>
      </c>
      <c r="R10" s="84">
        <f>('1.15 Wine consumption (vol)'!R10*1000)/'1.46 Population'!R34</f>
        <v>7.4010479883951569E-2</v>
      </c>
      <c r="S10" s="84">
        <f>('1.15 Wine consumption (vol)'!S10*1000)/'1.46 Population'!S34</f>
        <v>4.3885329942614154E-2</v>
      </c>
      <c r="T10" s="84">
        <f>('1.15 Wine consumption (vol)'!T10*1000)/'1.46 Population'!T34</f>
        <v>3.0162895324162871</v>
      </c>
      <c r="U10" s="84">
        <f>('1.15 Wine consumption (vol)'!U10*1000)/'1.46 Population'!U34</f>
        <v>3.0495265704120627</v>
      </c>
      <c r="V10" s="84">
        <f>('1.15 Wine consumption (vol)'!V10*1000)/'1.46 Population'!V34</f>
        <v>2.849942294556846</v>
      </c>
      <c r="W10" s="84">
        <f>('1.15 Wine consumption (vol)'!W10*1000)/'1.46 Population'!W34</f>
        <v>1.2721291299820126</v>
      </c>
      <c r="X10" s="84">
        <f>('1.15 Wine consumption (vol)'!X10*1000)/'1.46 Population'!X34</f>
        <v>3.7935949027498324</v>
      </c>
      <c r="Y10" s="84">
        <f>('1.15 Wine consumption (vol)'!Y10*1000)/'1.46 Population'!Y34</f>
        <v>0.54633435662625529</v>
      </c>
      <c r="Z10" s="84">
        <f>('1.15 Wine consumption (vol)'!Z10*1000)/'1.46 Population'!Z34</f>
        <v>0.85129023676509707</v>
      </c>
      <c r="AA10" s="84">
        <f>('1.15 Wine consumption (vol)'!AA10*1000)/'1.46 Population'!AA34</f>
        <v>2.4730163866225991</v>
      </c>
      <c r="AB10" s="84">
        <f>('1.15 Wine consumption (vol)'!AB10*1000)/'1.46 Population'!AB34</f>
        <v>2.2333081965311212</v>
      </c>
      <c r="AC10" s="84">
        <f>('1.15 Wine consumption (vol)'!AC10*1000)/'1.46 Population'!AC34</f>
        <v>1.6064871481028151</v>
      </c>
      <c r="AD10" s="84">
        <f>('1.15 Wine consumption (vol)'!AD10*1000)/'1.46 Population'!AD34</f>
        <v>0.88298054990066466</v>
      </c>
      <c r="AE10" s="84">
        <f>('1.15 Wine consumption (vol)'!AE10*1000)/'1.46 Population'!AE34</f>
        <v>3.1903014834901899</v>
      </c>
      <c r="AF10" s="84">
        <f>('1.15 Wine consumption (vol)'!AF10*1000)/'1.46 Population'!AF34</f>
        <v>1.2318642211880646</v>
      </c>
      <c r="AG10" s="84">
        <f>('1.15 Wine consumption (vol)'!AG10*1000)/'1.46 Population'!AG34</f>
        <v>2.3968125505820832</v>
      </c>
      <c r="AH10" s="84">
        <f>('1.15 Wine consumption (vol)'!AH10*1000)/'1.46 Population'!AH34</f>
        <v>1.4668492079014277</v>
      </c>
      <c r="AI10" s="84">
        <f>('1.15 Wine consumption (vol)'!AI10*1000)/'1.46 Population'!AI34</f>
        <v>0.89687033966356933</v>
      </c>
      <c r="AJ10" s="84">
        <f>('1.15 Wine consumption (vol)'!AJ10*1000)/'1.46 Population'!AJ34</f>
        <v>1.2066584284364323</v>
      </c>
      <c r="AK10" s="84">
        <f>('1.15 Wine consumption (vol)'!AK10*1000)/'1.46 Population'!AK34</f>
        <v>0.96884358745337051</v>
      </c>
      <c r="AL10" s="84">
        <f>('1.15 Wine consumption (vol)'!AL10*1000)/'1.46 Population'!AL34</f>
        <v>0.83044040569055888</v>
      </c>
      <c r="AM10" s="84">
        <f>('1.15 Wine consumption (vol)'!AM10*1000)/'1.46 Population'!AM34</f>
        <v>1.8421003665593658</v>
      </c>
      <c r="AN10" s="84">
        <f>('1.15 Wine consumption (vol)'!AN10*1000)/'1.46 Population'!AN34</f>
        <v>4.8867170146601504</v>
      </c>
      <c r="AO10" s="84">
        <f>('1.15 Wine consumption (vol)'!AO10*1000)/'1.46 Population'!AO34</f>
        <v>0.91573703842415288</v>
      </c>
      <c r="AP10" s="84">
        <f>('1.15 Wine consumption (vol)'!AP10*1000)/'1.46 Population'!AP34</f>
        <v>0.47709978381416057</v>
      </c>
      <c r="AQ10" s="84">
        <f>('1.15 Wine consumption (vol)'!AQ10*1000)/'1.46 Population'!AQ34</f>
        <v>3.4347071336415569</v>
      </c>
      <c r="AR10" s="84">
        <f>('1.15 Wine consumption (vol)'!AR10*1000)/'1.46 Population'!AR34</f>
        <v>7.2917426223189821E-2</v>
      </c>
      <c r="AS10" s="84">
        <f>('1.15 Wine consumption (vol)'!AS10*1000)/'1.46 Population'!AS34</f>
        <v>0.23360923182610024</v>
      </c>
      <c r="AT10" s="84">
        <f>('1.15 Wine consumption (vol)'!AT10*1000)/'1.46 Population'!AT34</f>
        <v>1.75418571540139</v>
      </c>
      <c r="AU10" s="84">
        <f>('1.15 Wine consumption (vol)'!AU10*1000)/'1.46 Population'!AU34</f>
        <v>4.2314656237959811E-2</v>
      </c>
      <c r="AV10" s="84">
        <f>('1.15 Wine consumption (vol)'!AV10*1000)/'1.46 Population'!AV34</f>
        <v>0.15894280329692784</v>
      </c>
      <c r="AW10" s="84">
        <f>('1.15 Wine consumption (vol)'!AW10*1000)/'1.46 Population'!AW34</f>
        <v>7.5434285960601741E-2</v>
      </c>
      <c r="AX10" s="84">
        <f>('1.15 Wine consumption (vol)'!AX10*1000)/'1.46 Population'!AX34</f>
        <v>9.6901907583266417E-2</v>
      </c>
      <c r="AY10" s="84">
        <f>('1.15 Wine consumption (vol)'!AY10*1000)/'1.46 Population'!AY34</f>
        <v>2.9307679344680291E-2</v>
      </c>
      <c r="AZ10" s="84">
        <f>('1.15 Wine consumption (vol)'!AZ10*1000)/'1.46 Population'!AZ34</f>
        <v>7.0451445907205881E-2</v>
      </c>
      <c r="BA10" s="84">
        <f>('1.15 Wine consumption (vol)'!BA10*1000)/'1.46 Population'!BA34</f>
        <v>0.15012918092311989</v>
      </c>
      <c r="BB10" s="84">
        <f>('1.15 Wine consumption (vol)'!BB10*1000)/'1.46 Population'!BB34</f>
        <v>3.0440491822848275</v>
      </c>
      <c r="BC10" s="84">
        <f>('1.15 Wine consumption (vol)'!BC10*1000)/'1.46 Population'!BC34</f>
        <v>7.4688708134311638E-2</v>
      </c>
      <c r="BD10" s="84">
        <f>('1.15 Wine consumption (vol)'!BD10*1000)/'1.46 Population'!BD34</f>
        <v>0.19978102470268472</v>
      </c>
      <c r="BE10" s="84">
        <f>('1.15 Wine consumption (vol)'!BE10*1000)/'1.46 Population'!BE34</f>
        <v>0.16661352269821983</v>
      </c>
      <c r="BF10" s="84">
        <f>('1.15 Wine consumption (vol)'!BF10*1000)/'1.46 Population'!BF34</f>
        <v>2.5548787965498913E-2</v>
      </c>
      <c r="BG10" s="84">
        <f>('1.15 Wine consumption (vol)'!BG10*1000)/'1.46 Population'!BG34</f>
        <v>8.0602909765042519E-3</v>
      </c>
      <c r="BH10" s="84">
        <f>('1.15 Wine consumption (vol)'!BH10*1000)/'1.46 Population'!BH34</f>
        <v>0</v>
      </c>
      <c r="BI10" s="84">
        <f>('1.15 Wine consumption (vol)'!BI10*1000)/'1.46 Population'!BI34</f>
        <v>0.42414623467600698</v>
      </c>
      <c r="BJ10" s="84">
        <f>('1.15 Wine consumption (vol)'!BJ10*1000)/'1.46 Population'!BJ34</f>
        <v>6.2754285594753739E-2</v>
      </c>
      <c r="BK10" s="84">
        <f>('1.15 Wine consumption (vol)'!BK10*1000)/'1.46 Population'!BK34</f>
        <v>0.16905631489130954</v>
      </c>
      <c r="BL10" s="84">
        <f>('1.15 Wine consumption (vol)'!BL10*1000)/'1.46 Population'!BL34</f>
        <v>2.1837572138434323E-2</v>
      </c>
      <c r="BM10" s="84">
        <f>('1.15 Wine consumption (vol)'!BM10*1000)/'1.46 Population'!BM34</f>
        <v>0</v>
      </c>
      <c r="BN10" s="84">
        <f>('1.15 Wine consumption (vol)'!BN10*1000)/'1.46 Population'!BN34</f>
        <v>0.92157111986780216</v>
      </c>
      <c r="BO10" s="84">
        <f>('1.15 Wine consumption (vol)'!BO10*1000)/'1.46 Population'!BO34</f>
        <v>0.28869749314343451</v>
      </c>
      <c r="BP10" s="84">
        <f>('1.15 Wine consumption (vol)'!BP10*1000)/'1.46 Population'!BP34</f>
        <v>0.22511657822801093</v>
      </c>
      <c r="BQ10" s="84">
        <f>('1.15 Wine consumption (vol)'!BQ10*1000)/'1.46 Population'!BQ34</f>
        <v>1.1735941030379458</v>
      </c>
      <c r="BR10" s="84">
        <f>('1.15 Wine consumption (vol)'!BR10*1000)/'1.46 Population'!BR34</f>
        <v>1.6182495232480492</v>
      </c>
      <c r="BS10" s="84">
        <f>('1.15 Wine consumption (vol)'!BS10*1000)/'1.46 Population'!BS34</f>
        <v>1.1246522456871888</v>
      </c>
      <c r="BT10" s="84">
        <f>('1.15 Wine consumption (vol)'!BT10*1000)/'1.46 Population'!BT34</f>
        <v>3.3917984408835355</v>
      </c>
      <c r="BU10" s="84">
        <f>('1.15 Wine consumption (vol)'!BU10*1000)/'1.46 Population'!BU34</f>
        <v>4.3211362542128073</v>
      </c>
      <c r="BV10" s="84">
        <f>('1.15 Wine consumption (vol)'!BV10*1000)/'1.46 Population'!BV34</f>
        <v>3.5624220720171746</v>
      </c>
      <c r="BW10" s="84">
        <f>('1.15 Wine consumption (vol)'!BW10*1000)/'1.46 Population'!BW34</f>
        <v>3.944629095292012</v>
      </c>
      <c r="BX10" s="84">
        <f>('1.15 Wine consumption (vol)'!BX10*1000)/'1.46 Population'!BX34</f>
        <v>1.6036222997830394</v>
      </c>
      <c r="BY10" s="84">
        <f>('1.15 Wine consumption (vol)'!BY10*1000)/'1.46 Population'!BY34</f>
        <v>5.0905368802396076</v>
      </c>
      <c r="BZ10" s="84">
        <f>('1.15 Wine consumption (vol)'!BZ10*1000)/'1.46 Population'!BZ34</f>
        <v>3.3116580713041377</v>
      </c>
      <c r="CA10" s="84">
        <f>('1.15 Wine consumption (vol)'!CA10*1000)/'1.46 Population'!CA34</f>
        <v>4.1407118769720368</v>
      </c>
      <c r="CB10" s="84">
        <f>('1.15 Wine consumption (vol)'!CB10*1000)/'1.46 Population'!CB34</f>
        <v>2.1086634662838168</v>
      </c>
      <c r="CC10" s="84">
        <f>('1.15 Wine consumption (vol)'!CC10*1000)/'1.46 Population'!CC34</f>
        <v>5.834323622531878</v>
      </c>
      <c r="CD10" s="84">
        <f>('1.15 Wine consumption (vol)'!CD10*1000)/'1.46 Population'!CD34</f>
        <v>2.9929169663647333</v>
      </c>
      <c r="CE10" s="84">
        <f>('1.15 Wine consumption (vol)'!CE10*1000)/'1.46 Population'!CE34</f>
        <v>1.7731993582707084</v>
      </c>
      <c r="CF10" s="84">
        <f>('1.15 Wine consumption (vol)'!CF10*1000)/'1.46 Population'!CF34</f>
        <v>6.0928808998133288</v>
      </c>
      <c r="CG10" s="84">
        <f>('1.15 Wine consumption (vol)'!CG10*1000)/'1.46 Population'!CG34</f>
        <v>3.179406554569959</v>
      </c>
      <c r="CH10" s="84">
        <f>('1.15 Wine consumption (vol)'!CH10*1000)/'1.46 Population'!CH34</f>
        <v>2.5482146162976838</v>
      </c>
      <c r="CI10" s="84">
        <f>('1.15 Wine consumption (vol)'!CI10*1000)/'1.46 Population'!CI34</f>
        <v>4.87258839797195</v>
      </c>
      <c r="CJ10" s="84">
        <f>('1.15 Wine consumption (vol)'!CJ10*1000)/'1.46 Population'!CJ34</f>
        <v>9.6335974544635425E-2</v>
      </c>
      <c r="CK10" s="84">
        <f>('1.15 Wine consumption (vol)'!CK10*1000)/'1.46 Population'!CK34</f>
        <v>2.8974397287060918</v>
      </c>
      <c r="CL10" s="55">
        <f>('1.15 Wine consumption (vol)'!CL10*1000)/'1.46 Population'!CL34</f>
        <v>3.5801817504839635</v>
      </c>
      <c r="CM10" s="55">
        <f>('1.15 Wine consumption (vol)'!CM10*1000)/'1.46 Population'!CM34</f>
        <v>0.48136294942763908</v>
      </c>
      <c r="CN10" s="55">
        <f>('1.15 Wine consumption (vol)'!CN10*1000)/'1.46 Population'!CN34</f>
        <v>7.8336925218788336E-2</v>
      </c>
      <c r="CO10" s="55">
        <f>('1.15 Wine consumption (vol)'!CO10*1000)/'1.46 Population'!CO34</f>
        <v>4.1838248319085378E-2</v>
      </c>
      <c r="CP10" s="55">
        <f>('1.15 Wine consumption (vol)'!CP10*1000)/'1.46 Population'!CP34</f>
        <v>1.6597787447888555E-2</v>
      </c>
      <c r="CR10" s="72"/>
    </row>
    <row r="11" spans="1:96" x14ac:dyDescent="0.25">
      <c r="A11" s="1" t="s">
        <v>32</v>
      </c>
      <c r="B11" s="84">
        <f>('1.15 Wine consumption (vol)'!B11*1000)/'1.46 Population'!B35</f>
        <v>0.50903253594093434</v>
      </c>
      <c r="C11" s="84">
        <f>('1.15 Wine consumption (vol)'!C11*1000)/'1.46 Population'!C35</f>
        <v>0.18398108422528653</v>
      </c>
      <c r="D11" s="84">
        <f>('1.15 Wine consumption (vol)'!D11*1000)/'1.46 Population'!D35</f>
        <v>0.15690845512418183</v>
      </c>
      <c r="E11" s="84">
        <f>('1.15 Wine consumption (vol)'!E11*1000)/'1.46 Population'!E35</f>
        <v>0.32567280613243776</v>
      </c>
      <c r="F11" s="84">
        <f>('1.15 Wine consumption (vol)'!F11*1000)/'1.46 Population'!F35</f>
        <v>0.21512161541991739</v>
      </c>
      <c r="G11" s="84">
        <f>('1.15 Wine consumption (vol)'!G11*1000)/'1.46 Population'!G35</f>
        <v>1.7032480343878965E-3</v>
      </c>
      <c r="H11" s="84">
        <f>('1.15 Wine consumption (vol)'!H11*1000)/'1.46 Population'!H35</f>
        <v>9.6450131927006532E-3</v>
      </c>
      <c r="I11" s="84">
        <f>('1.15 Wine consumption (vol)'!I11*1000)/'1.46 Population'!I35</f>
        <v>0.98725318670332418</v>
      </c>
      <c r="J11" s="84">
        <f>('1.15 Wine consumption (vol)'!J11*1000)/'1.46 Population'!J35</f>
        <v>0.12513765141655822</v>
      </c>
      <c r="K11" s="84">
        <f>('1.15 Wine consumption (vol)'!K11*1000)/'1.46 Population'!K35</f>
        <v>3.2049570001602481E-2</v>
      </c>
      <c r="L11" s="84">
        <f>('1.15 Wine consumption (vol)'!L11*1000)/'1.46 Population'!L35</f>
        <v>0</v>
      </c>
      <c r="M11" s="84">
        <f>('1.15 Wine consumption (vol)'!M11*1000)/'1.46 Population'!M35</f>
        <v>1.5276854801133544E-2</v>
      </c>
      <c r="N11" s="84">
        <f>('1.15 Wine consumption (vol)'!N11*1000)/'1.46 Population'!N35</f>
        <v>0.18044750982436442</v>
      </c>
      <c r="O11" s="84">
        <f>('1.15 Wine consumption (vol)'!O11*1000)/'1.46 Population'!O35</f>
        <v>0.89260298483184908</v>
      </c>
      <c r="P11" s="84">
        <f>('1.15 Wine consumption (vol)'!P11*1000)/'1.46 Population'!P35</f>
        <v>0.13456613274297868</v>
      </c>
      <c r="Q11" s="84">
        <f>('1.15 Wine consumption (vol)'!Q11*1000)/'1.46 Population'!Q35</f>
        <v>1.8032042940304922E-2</v>
      </c>
      <c r="R11" s="84">
        <f>('1.15 Wine consumption (vol)'!R11*1000)/'1.46 Population'!R35</f>
        <v>7.3011886335095352E-2</v>
      </c>
      <c r="S11" s="84">
        <f>('1.15 Wine consumption (vol)'!S11*1000)/'1.46 Population'!S35</f>
        <v>4.5740946151471146E-2</v>
      </c>
      <c r="T11" s="84">
        <f>('1.15 Wine consumption (vol)'!T11*1000)/'1.46 Population'!T35</f>
        <v>3.064839057446481</v>
      </c>
      <c r="U11" s="84">
        <f>('1.15 Wine consumption (vol)'!U11*1000)/'1.46 Population'!U35</f>
        <v>3.0933490689987413</v>
      </c>
      <c r="V11" s="84">
        <f>('1.15 Wine consumption (vol)'!V11*1000)/'1.46 Population'!V35</f>
        <v>2.8969932014111159</v>
      </c>
      <c r="W11" s="84">
        <f>('1.15 Wine consumption (vol)'!W11*1000)/'1.46 Population'!W35</f>
        <v>1.2621059701106103</v>
      </c>
      <c r="X11" s="84">
        <f>('1.15 Wine consumption (vol)'!X11*1000)/'1.46 Population'!X35</f>
        <v>3.5633198789101916</v>
      </c>
      <c r="Y11" s="84">
        <f>('1.15 Wine consumption (vol)'!Y11*1000)/'1.46 Population'!Y35</f>
        <v>0.62434963579604574</v>
      </c>
      <c r="Z11" s="84">
        <f>('1.15 Wine consumption (vol)'!Z11*1000)/'1.46 Population'!Z35</f>
        <v>1.1115426336864378</v>
      </c>
      <c r="AA11" s="84">
        <f>('1.15 Wine consumption (vol)'!AA11*1000)/'1.46 Population'!AA35</f>
        <v>2.1087757513961947</v>
      </c>
      <c r="AB11" s="84">
        <f>('1.15 Wine consumption (vol)'!AB11*1000)/'1.46 Population'!AB35</f>
        <v>2.2540236720443518</v>
      </c>
      <c r="AC11" s="84">
        <f>('1.15 Wine consumption (vol)'!AC11*1000)/'1.46 Population'!AC35</f>
        <v>1.4558271396827831</v>
      </c>
      <c r="AD11" s="84">
        <f>('1.15 Wine consumption (vol)'!AD11*1000)/'1.46 Population'!AD35</f>
        <v>0.87273089966088169</v>
      </c>
      <c r="AE11" s="84">
        <f>('1.15 Wine consumption (vol)'!AE11*1000)/'1.46 Population'!AE35</f>
        <v>3.1059622490762009</v>
      </c>
      <c r="AF11" s="84">
        <f>('1.15 Wine consumption (vol)'!AF11*1000)/'1.46 Population'!AF35</f>
        <v>1.0171999260218234</v>
      </c>
      <c r="AG11" s="84">
        <f>('1.15 Wine consumption (vol)'!AG11*1000)/'1.46 Population'!AG35</f>
        <v>1.9158893181318508</v>
      </c>
      <c r="AH11" s="84">
        <f>('1.15 Wine consumption (vol)'!AH11*1000)/'1.46 Population'!AH35</f>
        <v>1.4156008981743631</v>
      </c>
      <c r="AI11" s="84">
        <f>('1.15 Wine consumption (vol)'!AI11*1000)/'1.46 Population'!AI35</f>
        <v>0.879844022917594</v>
      </c>
      <c r="AJ11" s="84">
        <f>('1.15 Wine consumption (vol)'!AJ11*1000)/'1.46 Population'!AJ35</f>
        <v>1.2573200980416139</v>
      </c>
      <c r="AK11" s="84">
        <f>('1.15 Wine consumption (vol)'!AK11*1000)/'1.46 Population'!AK35</f>
        <v>0.97241644084373235</v>
      </c>
      <c r="AL11" s="84">
        <f>('1.15 Wine consumption (vol)'!AL11*1000)/'1.46 Population'!AL35</f>
        <v>0.76556070486267758</v>
      </c>
      <c r="AM11" s="84">
        <f>('1.15 Wine consumption (vol)'!AM11*1000)/'1.46 Population'!AM35</f>
        <v>1.8953471086665674</v>
      </c>
      <c r="AN11" s="84">
        <f>('1.15 Wine consumption (vol)'!AN11*1000)/'1.46 Population'!AN35</f>
        <v>4.674276717181657</v>
      </c>
      <c r="AO11" s="84">
        <f>('1.15 Wine consumption (vol)'!AO11*1000)/'1.46 Population'!AO35</f>
        <v>0.92682438635958175</v>
      </c>
      <c r="AP11" s="84">
        <f>('1.15 Wine consumption (vol)'!AP11*1000)/'1.46 Population'!AP35</f>
        <v>0.47189987266253847</v>
      </c>
      <c r="AQ11" s="84">
        <f>('1.15 Wine consumption (vol)'!AQ11*1000)/'1.46 Population'!AQ35</f>
        <v>3.2648179104184947</v>
      </c>
      <c r="AR11" s="84">
        <f>('1.15 Wine consumption (vol)'!AR11*1000)/'1.46 Population'!AR35</f>
        <v>8.1977292290035669E-2</v>
      </c>
      <c r="AS11" s="84">
        <f>('1.15 Wine consumption (vol)'!AS11*1000)/'1.46 Population'!AS35</f>
        <v>0.26639376557246952</v>
      </c>
      <c r="AT11" s="84">
        <f>('1.15 Wine consumption (vol)'!AT11*1000)/'1.46 Population'!AT35</f>
        <v>1.7231134878193701</v>
      </c>
      <c r="AU11" s="84">
        <f>('1.15 Wine consumption (vol)'!AU11*1000)/'1.46 Population'!AU35</f>
        <v>3.9633347498585304E-2</v>
      </c>
      <c r="AV11" s="84">
        <f>('1.15 Wine consumption (vol)'!AV11*1000)/'1.46 Population'!AV35</f>
        <v>0.13424921128588369</v>
      </c>
      <c r="AW11" s="84">
        <f>('1.15 Wine consumption (vol)'!AW11*1000)/'1.46 Population'!AW35</f>
        <v>8.5286028016460194E-2</v>
      </c>
      <c r="AX11" s="84">
        <f>('1.15 Wine consumption (vol)'!AX11*1000)/'1.46 Population'!AX35</f>
        <v>6.8067495728764651E-2</v>
      </c>
      <c r="AY11" s="84">
        <f>('1.15 Wine consumption (vol)'!AY11*1000)/'1.46 Population'!AY35</f>
        <v>3.5742369004217601E-2</v>
      </c>
      <c r="AZ11" s="84">
        <f>('1.15 Wine consumption (vol)'!AZ11*1000)/'1.46 Population'!AZ35</f>
        <v>6.8484003848801017E-2</v>
      </c>
      <c r="BA11" s="84">
        <f>('1.15 Wine consumption (vol)'!BA11*1000)/'1.46 Population'!BA35</f>
        <v>0.14826768178307403</v>
      </c>
      <c r="BB11" s="84">
        <f>('1.15 Wine consumption (vol)'!BB11*1000)/'1.46 Population'!BB35</f>
        <v>3.0034495063637445</v>
      </c>
      <c r="BC11" s="84">
        <f>('1.15 Wine consumption (vol)'!BC11*1000)/'1.46 Population'!BC35</f>
        <v>7.003144411840917E-2</v>
      </c>
      <c r="BD11" s="84">
        <f>('1.15 Wine consumption (vol)'!BD11*1000)/'1.46 Population'!BD35</f>
        <v>0.20387957438458523</v>
      </c>
      <c r="BE11" s="84">
        <f>('1.15 Wine consumption (vol)'!BE11*1000)/'1.46 Population'!BE35</f>
        <v>0.23727607070826906</v>
      </c>
      <c r="BF11" s="84">
        <f>('1.15 Wine consumption (vol)'!BF11*1000)/'1.46 Population'!BF35</f>
        <v>2.4907220603252882E-2</v>
      </c>
      <c r="BG11" s="84">
        <f>('1.15 Wine consumption (vol)'!BG11*1000)/'1.46 Population'!BG35</f>
        <v>7.8844662873362326E-3</v>
      </c>
      <c r="BH11" s="84">
        <f>('1.15 Wine consumption (vol)'!BH11*1000)/'1.46 Population'!BH35</f>
        <v>0</v>
      </c>
      <c r="BI11" s="84">
        <f>('1.15 Wine consumption (vol)'!BI11*1000)/'1.46 Population'!BI35</f>
        <v>0.42748744255637489</v>
      </c>
      <c r="BJ11" s="84">
        <f>('1.15 Wine consumption (vol)'!BJ11*1000)/'1.46 Population'!BJ35</f>
        <v>6.3661828367710727E-2</v>
      </c>
      <c r="BK11" s="84">
        <f>('1.15 Wine consumption (vol)'!BK11*1000)/'1.46 Population'!BK35</f>
        <v>0.16711335330285354</v>
      </c>
      <c r="BL11" s="84">
        <f>('1.15 Wine consumption (vol)'!BL11*1000)/'1.46 Population'!BL35</f>
        <v>2.4483416029292472E-2</v>
      </c>
      <c r="BM11" s="84">
        <f>('1.15 Wine consumption (vol)'!BM11*1000)/'1.46 Population'!BM35</f>
        <v>0</v>
      </c>
      <c r="BN11" s="84">
        <f>('1.15 Wine consumption (vol)'!BN11*1000)/'1.46 Population'!BN35</f>
        <v>0.91779102604330087</v>
      </c>
      <c r="BO11" s="84">
        <f>('1.15 Wine consumption (vol)'!BO11*1000)/'1.46 Population'!BO35</f>
        <v>0.2949235101605906</v>
      </c>
      <c r="BP11" s="84">
        <f>('1.15 Wine consumption (vol)'!BP11*1000)/'1.46 Population'!BP35</f>
        <v>0.18579072532699167</v>
      </c>
      <c r="BQ11" s="84">
        <f>('1.15 Wine consumption (vol)'!BQ11*1000)/'1.46 Population'!BQ35</f>
        <v>1.1709749791495361</v>
      </c>
      <c r="BR11" s="84">
        <f>('1.15 Wine consumption (vol)'!BR11*1000)/'1.46 Population'!BR35</f>
        <v>1.6414599477825422</v>
      </c>
      <c r="BS11" s="84">
        <f>('1.15 Wine consumption (vol)'!BS11*1000)/'1.46 Population'!BS35</f>
        <v>1.1193999442581857</v>
      </c>
      <c r="BT11" s="84">
        <f>('1.15 Wine consumption (vol)'!BT11*1000)/'1.46 Population'!BT35</f>
        <v>3.3435093225326793</v>
      </c>
      <c r="BU11" s="84">
        <f>('1.15 Wine consumption (vol)'!BU11*1000)/'1.46 Population'!BU35</f>
        <v>4.2711457708458305</v>
      </c>
      <c r="BV11" s="84">
        <f>('1.15 Wine consumption (vol)'!BV11*1000)/'1.46 Population'!BV35</f>
        <v>3.5710632282783568</v>
      </c>
      <c r="BW11" s="84">
        <f>('1.15 Wine consumption (vol)'!BW11*1000)/'1.46 Population'!BW35</f>
        <v>3.9553660527986936</v>
      </c>
      <c r="BX11" s="84">
        <f>('1.15 Wine consumption (vol)'!BX11*1000)/'1.46 Population'!BX35</f>
        <v>1.5770797739518989</v>
      </c>
      <c r="BY11" s="84">
        <f>('1.15 Wine consumption (vol)'!BY11*1000)/'1.46 Population'!BY35</f>
        <v>5.0203551709178003</v>
      </c>
      <c r="BZ11" s="84">
        <f>('1.15 Wine consumption (vol)'!BZ11*1000)/'1.46 Population'!BZ35</f>
        <v>3.3266338623605241</v>
      </c>
      <c r="CA11" s="84">
        <f>('1.15 Wine consumption (vol)'!CA11*1000)/'1.46 Population'!CA35</f>
        <v>4.0379640729357256</v>
      </c>
      <c r="CB11" s="84">
        <f>('1.15 Wine consumption (vol)'!CB11*1000)/'1.46 Population'!CB35</f>
        <v>1.87999026828567</v>
      </c>
      <c r="CC11" s="84">
        <f>('1.15 Wine consumption (vol)'!CC11*1000)/'1.46 Population'!CC35</f>
        <v>5.6745185642179914</v>
      </c>
      <c r="CD11" s="84">
        <f>('1.15 Wine consumption (vol)'!CD11*1000)/'1.46 Population'!CD35</f>
        <v>3.0450448264567083</v>
      </c>
      <c r="CE11" s="84">
        <f>('1.15 Wine consumption (vol)'!CE11*1000)/'1.46 Population'!CE35</f>
        <v>1.8127643614693809</v>
      </c>
      <c r="CF11" s="84">
        <f>('1.15 Wine consumption (vol)'!CF11*1000)/'1.46 Population'!CF35</f>
        <v>6.0683517939979161</v>
      </c>
      <c r="CG11" s="84">
        <f>('1.15 Wine consumption (vol)'!CG11*1000)/'1.46 Population'!CG35</f>
        <v>2.9823115834366001</v>
      </c>
      <c r="CH11" s="84">
        <f>('1.15 Wine consumption (vol)'!CH11*1000)/'1.46 Population'!CH35</f>
        <v>2.7224701014444217</v>
      </c>
      <c r="CI11" s="84">
        <f>('1.15 Wine consumption (vol)'!CI11*1000)/'1.46 Population'!CI35</f>
        <v>4.7261065451382125</v>
      </c>
      <c r="CJ11" s="84">
        <f>('1.15 Wine consumption (vol)'!CJ11*1000)/'1.46 Population'!CJ35</f>
        <v>0.1062682910800354</v>
      </c>
      <c r="CK11" s="84">
        <f>('1.15 Wine consumption (vol)'!CK11*1000)/'1.46 Population'!CK35</f>
        <v>2.9173644432911092</v>
      </c>
      <c r="CL11" s="55">
        <f>('1.15 Wine consumption (vol)'!CL11*1000)/'1.46 Population'!CL35</f>
        <v>3.2131058514729895</v>
      </c>
      <c r="CM11" s="55">
        <f>('1.15 Wine consumption (vol)'!CM11*1000)/'1.46 Population'!CM35</f>
        <v>0.49954116219176375</v>
      </c>
      <c r="CN11" s="55">
        <f>('1.15 Wine consumption (vol)'!CN11*1000)/'1.46 Population'!CN35</f>
        <v>7.8531913316444366E-2</v>
      </c>
      <c r="CO11" s="55">
        <f>('1.15 Wine consumption (vol)'!CO11*1000)/'1.46 Population'!CO35</f>
        <v>4.1880591058906354E-2</v>
      </c>
      <c r="CP11" s="55">
        <f>('1.15 Wine consumption (vol)'!CP11*1000)/'1.46 Population'!CP35</f>
        <v>1.6019351376462806E-2</v>
      </c>
      <c r="CR11" s="72"/>
    </row>
    <row r="12" spans="1:96" x14ac:dyDescent="0.25">
      <c r="A12" s="1" t="s">
        <v>33</v>
      </c>
      <c r="B12" s="84">
        <f>('1.15 Wine consumption (vol)'!B12*1000)/'1.46 Population'!B36</f>
        <v>0.512334645961109</v>
      </c>
      <c r="C12" s="84">
        <f>('1.15 Wine consumption (vol)'!C12*1000)/'1.46 Population'!C36</f>
        <v>0.20056314545758094</v>
      </c>
      <c r="D12" s="84">
        <f>('1.15 Wine consumption (vol)'!D12*1000)/'1.46 Population'!D36</f>
        <v>8.8912598915266289E-2</v>
      </c>
      <c r="E12" s="84">
        <f>('1.15 Wine consumption (vol)'!E12*1000)/'1.46 Population'!E36</f>
        <v>0.36125889846384412</v>
      </c>
      <c r="F12" s="84">
        <f>('1.15 Wine consumption (vol)'!F12*1000)/'1.46 Population'!F36</f>
        <v>0.2135474502434441</v>
      </c>
      <c r="G12" s="84">
        <f>('1.15 Wine consumption (vol)'!G12*1000)/'1.46 Population'!G36</f>
        <v>1.9291951817092166E-3</v>
      </c>
      <c r="H12" s="84">
        <f>('1.15 Wine consumption (vol)'!H12*1000)/'1.46 Population'!H36</f>
        <v>8.6915817064554864E-3</v>
      </c>
      <c r="I12" s="84">
        <f>('1.15 Wine consumption (vol)'!I12*1000)/'1.46 Population'!I36</f>
        <v>0.95582435946492572</v>
      </c>
      <c r="J12" s="84">
        <f>('1.15 Wine consumption (vol)'!J12*1000)/'1.46 Population'!J36</f>
        <v>0.13577732518669383</v>
      </c>
      <c r="K12" s="84">
        <f>('1.15 Wine consumption (vol)'!K12*1000)/'1.46 Population'!K36</f>
        <v>3.1481079870997533E-2</v>
      </c>
      <c r="L12" s="84">
        <f>('1.15 Wine consumption (vol)'!L12*1000)/'1.46 Population'!L36</f>
        <v>0</v>
      </c>
      <c r="M12" s="84">
        <f>('1.15 Wine consumption (vol)'!M12*1000)/'1.46 Population'!M36</f>
        <v>1.6122288634108958E-2</v>
      </c>
      <c r="N12" s="84">
        <f>('1.15 Wine consumption (vol)'!N12*1000)/'1.46 Population'!N36</f>
        <v>0.19697835207910652</v>
      </c>
      <c r="O12" s="84">
        <f>('1.15 Wine consumption (vol)'!O12*1000)/'1.46 Population'!O36</f>
        <v>1.2507488302057865</v>
      </c>
      <c r="P12" s="84">
        <f>('1.15 Wine consumption (vol)'!P12*1000)/'1.46 Population'!P36</f>
        <v>0.13408420488066505</v>
      </c>
      <c r="Q12" s="84">
        <f>('1.15 Wine consumption (vol)'!Q12*1000)/'1.46 Population'!Q36</f>
        <v>1.9492592814730401E-2</v>
      </c>
      <c r="R12" s="84">
        <f>('1.15 Wine consumption (vol)'!R12*1000)/'1.46 Population'!R36</f>
        <v>7.5623080164066075E-2</v>
      </c>
      <c r="S12" s="84">
        <f>('1.15 Wine consumption (vol)'!S12*1000)/'1.46 Population'!S36</f>
        <v>4.8665765784118659E-2</v>
      </c>
      <c r="T12" s="84">
        <f>('1.15 Wine consumption (vol)'!T12*1000)/'1.46 Population'!T36</f>
        <v>3.0837622658256176</v>
      </c>
      <c r="U12" s="84">
        <f>('1.15 Wine consumption (vol)'!U12*1000)/'1.46 Population'!U36</f>
        <v>3.1182200274149183</v>
      </c>
      <c r="V12" s="84">
        <f>('1.15 Wine consumption (vol)'!V12*1000)/'1.46 Population'!V36</f>
        <v>2.8854366242699845</v>
      </c>
      <c r="W12" s="84">
        <f>('1.15 Wine consumption (vol)'!W12*1000)/'1.46 Population'!W36</f>
        <v>1.3411150270767846</v>
      </c>
      <c r="X12" s="84">
        <f>('1.15 Wine consumption (vol)'!X12*1000)/'1.46 Population'!X36</f>
        <v>3.7894736842105261</v>
      </c>
      <c r="Y12" s="84">
        <f>('1.15 Wine consumption (vol)'!Y12*1000)/'1.46 Population'!Y36</f>
        <v>0.65036420395421435</v>
      </c>
      <c r="Z12" s="84">
        <f>('1.15 Wine consumption (vol)'!Z12*1000)/'1.46 Population'!Z36</f>
        <v>1.5225417014740359</v>
      </c>
      <c r="AA12" s="84">
        <f>('1.15 Wine consumption (vol)'!AA12*1000)/'1.46 Population'!AA36</f>
        <v>2.0451798828669703</v>
      </c>
      <c r="AB12" s="84">
        <f>('1.15 Wine consumption (vol)'!AB12*1000)/'1.46 Population'!AB36</f>
        <v>2.3131111344758701</v>
      </c>
      <c r="AC12" s="84">
        <f>('1.15 Wine consumption (vol)'!AC12*1000)/'1.46 Population'!AC36</f>
        <v>1.6881522406384284</v>
      </c>
      <c r="AD12" s="84">
        <f>('1.15 Wine consumption (vol)'!AD12*1000)/'1.46 Population'!AD36</f>
        <v>0.90193916921380968</v>
      </c>
      <c r="AE12" s="84">
        <f>('1.15 Wine consumption (vol)'!AE12*1000)/'1.46 Population'!AE36</f>
        <v>2.9519778251428459</v>
      </c>
      <c r="AF12" s="84">
        <f>('1.15 Wine consumption (vol)'!AF12*1000)/'1.46 Population'!AF36</f>
        <v>1.0846498467342607</v>
      </c>
      <c r="AG12" s="84">
        <f>('1.15 Wine consumption (vol)'!AG12*1000)/'1.46 Population'!AG36</f>
        <v>1.8141311266709101</v>
      </c>
      <c r="AH12" s="84">
        <f>('1.15 Wine consumption (vol)'!AH12*1000)/'1.46 Population'!AH36</f>
        <v>1.4127734203731672</v>
      </c>
      <c r="AI12" s="84">
        <f>('1.15 Wine consumption (vol)'!AI12*1000)/'1.46 Population'!AI36</f>
        <v>0.86262221563996433</v>
      </c>
      <c r="AJ12" s="84">
        <f>('1.15 Wine consumption (vol)'!AJ12*1000)/'1.46 Population'!AJ36</f>
        <v>1.2417034989430737</v>
      </c>
      <c r="AK12" s="84">
        <f>('1.15 Wine consumption (vol)'!AK12*1000)/'1.46 Population'!AK36</f>
        <v>1.1341877080656848</v>
      </c>
      <c r="AL12" s="84">
        <f>('1.15 Wine consumption (vol)'!AL12*1000)/'1.46 Population'!AL36</f>
        <v>0.74107620733665447</v>
      </c>
      <c r="AM12" s="84">
        <f>('1.15 Wine consumption (vol)'!AM12*1000)/'1.46 Population'!AM36</f>
        <v>1.8737361556870675</v>
      </c>
      <c r="AN12" s="84">
        <f>('1.15 Wine consumption (vol)'!AN12*1000)/'1.46 Population'!AN36</f>
        <v>4.4943820224719104</v>
      </c>
      <c r="AO12" s="84">
        <f>('1.15 Wine consumption (vol)'!AO12*1000)/'1.46 Population'!AO36</f>
        <v>0.9283002712821028</v>
      </c>
      <c r="AP12" s="84">
        <f>('1.15 Wine consumption (vol)'!AP12*1000)/'1.46 Population'!AP36</f>
        <v>0.45083477148009538</v>
      </c>
      <c r="AQ12" s="84">
        <f>('1.15 Wine consumption (vol)'!AQ12*1000)/'1.46 Population'!AQ36</f>
        <v>3.0492760092084739</v>
      </c>
      <c r="AR12" s="84">
        <f>('1.15 Wine consumption (vol)'!AR12*1000)/'1.46 Population'!AR36</f>
        <v>8.0659797140610182E-2</v>
      </c>
      <c r="AS12" s="84">
        <f>('1.15 Wine consumption (vol)'!AS12*1000)/'1.46 Population'!AS36</f>
        <v>0.25577224589178416</v>
      </c>
      <c r="AT12" s="84">
        <f>('1.15 Wine consumption (vol)'!AT12*1000)/'1.46 Population'!AT36</f>
        <v>1.7043784895680283</v>
      </c>
      <c r="AU12" s="84">
        <f>('1.15 Wine consumption (vol)'!AU12*1000)/'1.46 Population'!AU36</f>
        <v>4.3555809147155483E-2</v>
      </c>
      <c r="AV12" s="84">
        <f>('1.15 Wine consumption (vol)'!AV12*1000)/'1.46 Population'!AV36</f>
        <v>0.15439246564767642</v>
      </c>
      <c r="AW12" s="84">
        <f>('1.15 Wine consumption (vol)'!AW12*1000)/'1.46 Population'!AW36</f>
        <v>8.4400649885004106E-2</v>
      </c>
      <c r="AX12" s="84">
        <f>('1.15 Wine consumption (vol)'!AX12*1000)/'1.46 Population'!AX36</f>
        <v>6.6958157847161304E-2</v>
      </c>
      <c r="AY12" s="84">
        <f>('1.15 Wine consumption (vol)'!AY12*1000)/'1.46 Population'!AY36</f>
        <v>3.4863613543816591E-2</v>
      </c>
      <c r="AZ12" s="84">
        <f>('1.15 Wine consumption (vol)'!AZ12*1000)/'1.46 Population'!AZ36</f>
        <v>7.1658903618774639E-2</v>
      </c>
      <c r="BA12" s="84">
        <f>('1.15 Wine consumption (vol)'!BA12*1000)/'1.46 Population'!BA36</f>
        <v>0.16341204346760357</v>
      </c>
      <c r="BB12" s="84">
        <f>('1.15 Wine consumption (vol)'!BB12*1000)/'1.46 Population'!BB36</f>
        <v>2.8745851114272165</v>
      </c>
      <c r="BC12" s="84">
        <f>('1.15 Wine consumption (vol)'!BC12*1000)/'1.46 Population'!BC36</f>
        <v>5.8629382977475969E-2</v>
      </c>
      <c r="BD12" s="84">
        <f>('1.15 Wine consumption (vol)'!BD12*1000)/'1.46 Population'!BD36</f>
        <v>0.1957023758268425</v>
      </c>
      <c r="BE12" s="84">
        <f>('1.15 Wine consumption (vol)'!BE12*1000)/'1.46 Population'!BE36</f>
        <v>0.24419888889505556</v>
      </c>
      <c r="BF12" s="84">
        <f>('1.15 Wine consumption (vol)'!BF12*1000)/'1.46 Population'!BF36</f>
        <v>2.9139368744141771E-2</v>
      </c>
      <c r="BG12" s="84">
        <f>('1.15 Wine consumption (vol)'!BG12*1000)/'1.46 Population'!BG36</f>
        <v>8.9928057553956831E-3</v>
      </c>
      <c r="BH12" s="84">
        <f>('1.15 Wine consumption (vol)'!BH12*1000)/'1.46 Population'!BH36</f>
        <v>0</v>
      </c>
      <c r="BI12" s="84">
        <f>('1.15 Wine consumption (vol)'!BI12*1000)/'1.46 Population'!BI36</f>
        <v>0.43286636234849674</v>
      </c>
      <c r="BJ12" s="84">
        <f>('1.15 Wine consumption (vol)'!BJ12*1000)/'1.46 Population'!BJ36</f>
        <v>6.4470855453862413E-2</v>
      </c>
      <c r="BK12" s="84">
        <f>('1.15 Wine consumption (vol)'!BK12*1000)/'1.46 Population'!BK36</f>
        <v>0.11523715495037015</v>
      </c>
      <c r="BL12" s="84">
        <f>('1.15 Wine consumption (vol)'!BL12*1000)/'1.46 Population'!BL36</f>
        <v>2.8853747254973663E-2</v>
      </c>
      <c r="BM12" s="84">
        <f>('1.15 Wine consumption (vol)'!BM12*1000)/'1.46 Population'!BM36</f>
        <v>0</v>
      </c>
      <c r="BN12" s="84">
        <f>('1.15 Wine consumption (vol)'!BN12*1000)/'1.46 Population'!BN36</f>
        <v>0.87947680815782547</v>
      </c>
      <c r="BO12" s="84">
        <f>('1.15 Wine consumption (vol)'!BO12*1000)/'1.46 Population'!BO36</f>
        <v>0.27276660584284884</v>
      </c>
      <c r="BP12" s="84">
        <f>('1.15 Wine consumption (vol)'!BP12*1000)/'1.46 Population'!BP36</f>
        <v>0.18292682926829268</v>
      </c>
      <c r="BQ12" s="84">
        <f>('1.15 Wine consumption (vol)'!BQ12*1000)/'1.46 Population'!BQ36</f>
        <v>1.2095444796657895</v>
      </c>
      <c r="BR12" s="84">
        <f>('1.15 Wine consumption (vol)'!BR12*1000)/'1.46 Population'!BR36</f>
        <v>1.7056164774314591</v>
      </c>
      <c r="BS12" s="84">
        <f>('1.15 Wine consumption (vol)'!BS12*1000)/'1.46 Population'!BS36</f>
        <v>1.1550132521041898</v>
      </c>
      <c r="BT12" s="84">
        <f>('1.15 Wine consumption (vol)'!BT12*1000)/'1.46 Population'!BT36</f>
        <v>3.2831817900868501</v>
      </c>
      <c r="BU12" s="84">
        <f>('1.15 Wine consumption (vol)'!BU12*1000)/'1.46 Population'!BU36</f>
        <v>4.2506825039513387</v>
      </c>
      <c r="BV12" s="84">
        <f>('1.15 Wine consumption (vol)'!BV12*1000)/'1.46 Population'!BV36</f>
        <v>3.5793688133654369</v>
      </c>
      <c r="BW12" s="84">
        <f>('1.15 Wine consumption (vol)'!BW12*1000)/'1.46 Population'!BW36</f>
        <v>3.9929896832709995</v>
      </c>
      <c r="BX12" s="84">
        <f>('1.15 Wine consumption (vol)'!BX12*1000)/'1.46 Population'!BX36</f>
        <v>1.5883693986620324</v>
      </c>
      <c r="BY12" s="84">
        <f>('1.15 Wine consumption (vol)'!BY12*1000)/'1.46 Population'!BY36</f>
        <v>4.9948060390152511</v>
      </c>
      <c r="BZ12" s="84">
        <f>('1.15 Wine consumption (vol)'!BZ12*1000)/'1.46 Population'!BZ36</f>
        <v>3.3253708279142336</v>
      </c>
      <c r="CA12" s="84">
        <f>('1.15 Wine consumption (vol)'!CA12*1000)/'1.46 Population'!CA36</f>
        <v>3.8131896792064253</v>
      </c>
      <c r="CB12" s="84">
        <f>('1.15 Wine consumption (vol)'!CB12*1000)/'1.46 Population'!CB36</f>
        <v>1.9343210093638723</v>
      </c>
      <c r="CC12" s="84">
        <f>('1.15 Wine consumption (vol)'!CC12*1000)/'1.46 Population'!CC36</f>
        <v>5.4063095010821067</v>
      </c>
      <c r="CD12" s="84">
        <f>('1.15 Wine consumption (vol)'!CD12*1000)/'1.46 Population'!CD36</f>
        <v>3.1553544494720964</v>
      </c>
      <c r="CE12" s="84">
        <f>('1.15 Wine consumption (vol)'!CE12*1000)/'1.46 Population'!CE36</f>
        <v>1.8319542217282121</v>
      </c>
      <c r="CF12" s="84">
        <f>('1.15 Wine consumption (vol)'!CF12*1000)/'1.46 Population'!CF36</f>
        <v>6.0812408379439162</v>
      </c>
      <c r="CG12" s="84">
        <f>('1.15 Wine consumption (vol)'!CG12*1000)/'1.46 Population'!CG36</f>
        <v>2.841679107527761</v>
      </c>
      <c r="CH12" s="84">
        <f>('1.15 Wine consumption (vol)'!CH12*1000)/'1.46 Population'!CH36</f>
        <v>2.7835172952776555</v>
      </c>
      <c r="CI12" s="84">
        <f>('1.15 Wine consumption (vol)'!CI12*1000)/'1.46 Population'!CI36</f>
        <v>4.7393973644326852</v>
      </c>
      <c r="CJ12" s="84">
        <f>('1.15 Wine consumption (vol)'!CJ12*1000)/'1.46 Population'!CJ36</f>
        <v>0.10887346285140977</v>
      </c>
      <c r="CK12" s="84">
        <f>('1.15 Wine consumption (vol)'!CK12*1000)/'1.46 Population'!CK36</f>
        <v>2.8699316271584481</v>
      </c>
      <c r="CL12" s="55">
        <f>('1.15 Wine consumption (vol)'!CL12*1000)/'1.46 Population'!CL36</f>
        <v>3.3715148780486324</v>
      </c>
      <c r="CM12" s="55">
        <f>('1.15 Wine consumption (vol)'!CM12*1000)/'1.46 Population'!CM36</f>
        <v>0.40902761588206038</v>
      </c>
      <c r="CN12" s="55">
        <f>('1.15 Wine consumption (vol)'!CN12*1000)/'1.46 Population'!CN36</f>
        <v>7.4027706279786123E-2</v>
      </c>
      <c r="CO12" s="55">
        <f>('1.15 Wine consumption (vol)'!CO12*1000)/'1.46 Population'!CO36</f>
        <v>3.92212987389636E-2</v>
      </c>
      <c r="CP12" s="55">
        <f>('1.15 Wine consumption (vol)'!CP12*1000)/'1.46 Population'!CP36</f>
        <v>1.777119310054575E-2</v>
      </c>
      <c r="CR12" s="72"/>
    </row>
    <row r="13" spans="1:96" x14ac:dyDescent="0.25">
      <c r="A13" s="1" t="s">
        <v>34</v>
      </c>
      <c r="B13" s="84">
        <f>('1.15 Wine consumption (vol)'!B13*1000)/'1.46 Population'!B37</f>
        <v>0.51571057793705122</v>
      </c>
      <c r="C13" s="84">
        <f>('1.15 Wine consumption (vol)'!C13*1000)/'1.46 Population'!C37</f>
        <v>0.21882397556520589</v>
      </c>
      <c r="D13" s="84">
        <f>('1.15 Wine consumption (vol)'!D13*1000)/'1.46 Population'!D37</f>
        <v>0.1097562314100383</v>
      </c>
      <c r="E13" s="84">
        <f>('1.15 Wine consumption (vol)'!E13*1000)/'1.46 Population'!E37</f>
        <v>0.39913193279190995</v>
      </c>
      <c r="F13" s="84">
        <f>('1.15 Wine consumption (vol)'!F13*1000)/'1.46 Population'!F37</f>
        <v>0.22625714124102042</v>
      </c>
      <c r="G13" s="84">
        <f>('1.15 Wine consumption (vol)'!G13*1000)/'1.46 Population'!G37</f>
        <v>1.9831540975186281E-3</v>
      </c>
      <c r="H13" s="84">
        <f>('1.15 Wine consumption (vol)'!H13*1000)/'1.46 Population'!H37</f>
        <v>7.7611747640909234E-3</v>
      </c>
      <c r="I13" s="84">
        <f>('1.15 Wine consumption (vol)'!I13*1000)/'1.46 Population'!I37</f>
        <v>1.0039202184680633</v>
      </c>
      <c r="J13" s="84">
        <f>('1.15 Wine consumption (vol)'!J13*1000)/'1.46 Population'!J37</f>
        <v>0.15206720153770356</v>
      </c>
      <c r="K13" s="84">
        <f>('1.15 Wine consumption (vol)'!K13*1000)/'1.46 Population'!K37</f>
        <v>3.4409194136673323E-2</v>
      </c>
      <c r="L13" s="84">
        <f>('1.15 Wine consumption (vol)'!L13*1000)/'1.46 Population'!L37</f>
        <v>0</v>
      </c>
      <c r="M13" s="84">
        <f>('1.15 Wine consumption (vol)'!M13*1000)/'1.46 Population'!M37</f>
        <v>1.693100193436697E-2</v>
      </c>
      <c r="N13" s="84">
        <f>('1.15 Wine consumption (vol)'!N13*1000)/'1.46 Population'!N37</f>
        <v>0.21220363832783534</v>
      </c>
      <c r="O13" s="84">
        <f>('1.15 Wine consumption (vol)'!O13*1000)/'1.46 Population'!O37</f>
        <v>1.4463814348907378</v>
      </c>
      <c r="P13" s="84">
        <f>('1.15 Wine consumption (vol)'!P13*1000)/'1.46 Population'!P37</f>
        <v>0.13383933235760143</v>
      </c>
      <c r="Q13" s="84">
        <f>('1.15 Wine consumption (vol)'!Q13*1000)/'1.46 Population'!Q37</f>
        <v>2.2420519259226043E-2</v>
      </c>
      <c r="R13" s="84">
        <f>('1.15 Wine consumption (vol)'!R13*1000)/'1.46 Population'!R37</f>
        <v>7.8148033688906882E-2</v>
      </c>
      <c r="S13" s="84">
        <f>('1.15 Wine consumption (vol)'!S13*1000)/'1.46 Population'!S37</f>
        <v>5.0379582162941007E-2</v>
      </c>
      <c r="T13" s="84">
        <f>('1.15 Wine consumption (vol)'!T13*1000)/'1.46 Population'!T37</f>
        <v>3.0134124931215585</v>
      </c>
      <c r="U13" s="84">
        <f>('1.15 Wine consumption (vol)'!U13*1000)/'1.46 Population'!U37</f>
        <v>3.0304386750223813</v>
      </c>
      <c r="V13" s="84">
        <f>('1.15 Wine consumption (vol)'!V13*1000)/'1.46 Population'!V37</f>
        <v>2.9264500788769752</v>
      </c>
      <c r="W13" s="84">
        <f>('1.15 Wine consumption (vol)'!W13*1000)/'1.46 Population'!W37</f>
        <v>1.3309978324375054</v>
      </c>
      <c r="X13" s="84">
        <f>('1.15 Wine consumption (vol)'!X13*1000)/'1.46 Population'!X37</f>
        <v>3.6387799012783191</v>
      </c>
      <c r="Y13" s="84">
        <f>('1.15 Wine consumption (vol)'!Y13*1000)/'1.46 Population'!Y37</f>
        <v>0.62447960033305583</v>
      </c>
      <c r="Z13" s="84">
        <f>('1.15 Wine consumption (vol)'!Z13*1000)/'1.46 Population'!Z37</f>
        <v>1.8183298504627243</v>
      </c>
      <c r="AA13" s="84">
        <f>('1.15 Wine consumption (vol)'!AA13*1000)/'1.46 Population'!AA37</f>
        <v>2.0047087344693351</v>
      </c>
      <c r="AB13" s="84">
        <f>('1.15 Wine consumption (vol)'!AB13*1000)/'1.46 Population'!AB37</f>
        <v>2.2981490840779273</v>
      </c>
      <c r="AC13" s="84">
        <f>('1.15 Wine consumption (vol)'!AC13*1000)/'1.46 Population'!AC37</f>
        <v>1.771547408149118</v>
      </c>
      <c r="AD13" s="84">
        <f>('1.15 Wine consumption (vol)'!AD13*1000)/'1.46 Population'!AD37</f>
        <v>0.91042435890951401</v>
      </c>
      <c r="AE13" s="84">
        <f>('1.15 Wine consumption (vol)'!AE13*1000)/'1.46 Population'!AE37</f>
        <v>2.8107652308340945</v>
      </c>
      <c r="AF13" s="84">
        <f>('1.15 Wine consumption (vol)'!AF13*1000)/'1.46 Population'!AF37</f>
        <v>1.2050515762074618</v>
      </c>
      <c r="AG13" s="84">
        <f>('1.15 Wine consumption (vol)'!AG13*1000)/'1.46 Population'!AG37</f>
        <v>1.8672606958003015</v>
      </c>
      <c r="AH13" s="84">
        <f>('1.15 Wine consumption (vol)'!AH13*1000)/'1.46 Population'!AH37</f>
        <v>1.4096145433334952</v>
      </c>
      <c r="AI13" s="84">
        <f>('1.15 Wine consumption (vol)'!AI13*1000)/'1.46 Population'!AI37</f>
        <v>0.8538823095829472</v>
      </c>
      <c r="AJ13" s="84">
        <f>('1.15 Wine consumption (vol)'!AJ13*1000)/'1.46 Population'!AJ37</f>
        <v>1.321841072126976</v>
      </c>
      <c r="AK13" s="84">
        <f>('1.15 Wine consumption (vol)'!AK13*1000)/'1.46 Population'!AK37</f>
        <v>1.1500335280620781</v>
      </c>
      <c r="AL13" s="84">
        <f>('1.15 Wine consumption (vol)'!AL13*1000)/'1.46 Population'!AL37</f>
        <v>0.74467351582431218</v>
      </c>
      <c r="AM13" s="84">
        <f>('1.15 Wine consumption (vol)'!AM13*1000)/'1.46 Population'!AM37</f>
        <v>1.8715140734152353</v>
      </c>
      <c r="AN13" s="84">
        <f>('1.15 Wine consumption (vol)'!AN13*1000)/'1.46 Population'!AN37</f>
        <v>4.4873670861379384</v>
      </c>
      <c r="AO13" s="84">
        <f>('1.15 Wine consumption (vol)'!AO13*1000)/'1.46 Population'!AO37</f>
        <v>0.79608405594957699</v>
      </c>
      <c r="AP13" s="84">
        <f>('1.15 Wine consumption (vol)'!AP13*1000)/'1.46 Population'!AP37</f>
        <v>0.44855555899417449</v>
      </c>
      <c r="AQ13" s="84">
        <f>('1.15 Wine consumption (vol)'!AQ13*1000)/'1.46 Population'!AQ37</f>
        <v>3.0464091262639359</v>
      </c>
      <c r="AR13" s="84">
        <f>('1.15 Wine consumption (vol)'!AR13*1000)/'1.46 Population'!AR37</f>
        <v>7.937925423190649E-2</v>
      </c>
      <c r="AS13" s="84">
        <f>('1.15 Wine consumption (vol)'!AS13*1000)/'1.46 Population'!AS37</f>
        <v>0.25982756625852294</v>
      </c>
      <c r="AT13" s="84">
        <f>('1.15 Wine consumption (vol)'!AT13*1000)/'1.46 Population'!AT37</f>
        <v>1.5812758338032591</v>
      </c>
      <c r="AU13" s="84">
        <f>('1.15 Wine consumption (vol)'!AU13*1000)/'1.46 Population'!AU37</f>
        <v>4.956212936146738E-2</v>
      </c>
      <c r="AV13" s="84">
        <f>('1.15 Wine consumption (vol)'!AV13*1000)/'1.46 Population'!AV37</f>
        <v>0.17421223405413644</v>
      </c>
      <c r="AW13" s="84">
        <f>('1.15 Wine consumption (vol)'!AW13*1000)/'1.46 Population'!AW37</f>
        <v>9.3944739616496686E-2</v>
      </c>
      <c r="AX13" s="84">
        <f>('1.15 Wine consumption (vol)'!AX13*1000)/'1.46 Population'!AX37</f>
        <v>7.2476659221337128E-2</v>
      </c>
      <c r="AY13" s="84">
        <f>('1.15 Wine consumption (vol)'!AY13*1000)/'1.46 Population'!AY37</f>
        <v>4.0798009057158011E-2</v>
      </c>
      <c r="AZ13" s="84">
        <f>('1.15 Wine consumption (vol)'!AZ13*1000)/'1.46 Population'!AZ37</f>
        <v>7.4772380411962588E-2</v>
      </c>
      <c r="BA13" s="84">
        <f>('1.15 Wine consumption (vol)'!BA13*1000)/'1.46 Population'!BA37</f>
        <v>0.17473176993202261</v>
      </c>
      <c r="BB13" s="84">
        <f>('1.15 Wine consumption (vol)'!BB13*1000)/'1.46 Population'!BB37</f>
        <v>2.7469281663516067</v>
      </c>
      <c r="BC13" s="84">
        <f>('1.15 Wine consumption (vol)'!BC13*1000)/'1.46 Population'!BC37</f>
        <v>5.7768897225733667E-2</v>
      </c>
      <c r="BD13" s="84">
        <f>('1.15 Wine consumption (vol)'!BD13*1000)/'1.46 Population'!BD37</f>
        <v>0.20155153475671117</v>
      </c>
      <c r="BE13" s="84">
        <f>('1.15 Wine consumption (vol)'!BE13*1000)/'1.46 Population'!BE37</f>
        <v>0.24784092425600063</v>
      </c>
      <c r="BF13" s="84">
        <f>('1.15 Wine consumption (vol)'!BF13*1000)/'1.46 Population'!BF37</f>
        <v>2.8410301575351224E-2</v>
      </c>
      <c r="BG13" s="84">
        <f>('1.15 Wine consumption (vol)'!BG13*1000)/'1.46 Population'!BG37</f>
        <v>1.0047979100203471E-2</v>
      </c>
      <c r="BH13" s="84">
        <f>('1.15 Wine consumption (vol)'!BH13*1000)/'1.46 Population'!BH37</f>
        <v>0</v>
      </c>
      <c r="BI13" s="84">
        <f>('1.15 Wine consumption (vol)'!BI13*1000)/'1.46 Population'!BI37</f>
        <v>0.43781709546988073</v>
      </c>
      <c r="BJ13" s="84">
        <f>('1.15 Wine consumption (vol)'!BJ13*1000)/'1.46 Population'!BJ37</f>
        <v>6.518590053114437E-2</v>
      </c>
      <c r="BK13" s="84">
        <f>('1.15 Wine consumption (vol)'!BK13*1000)/'1.46 Population'!BK37</f>
        <v>0.11988196237550719</v>
      </c>
      <c r="BL13" s="84">
        <f>('1.15 Wine consumption (vol)'!BL13*1000)/'1.46 Population'!BL37</f>
        <v>3.3583540889792859E-2</v>
      </c>
      <c r="BM13" s="84">
        <f>('1.15 Wine consumption (vol)'!BM13*1000)/'1.46 Population'!BM37</f>
        <v>0</v>
      </c>
      <c r="BN13" s="84">
        <f>('1.15 Wine consumption (vol)'!BN13*1000)/'1.46 Population'!BN37</f>
        <v>0.89591154213560042</v>
      </c>
      <c r="BO13" s="84">
        <f>('1.15 Wine consumption (vol)'!BO13*1000)/'1.46 Population'!BO37</f>
        <v>0.27898931470924665</v>
      </c>
      <c r="BP13" s="84">
        <f>('1.15 Wine consumption (vol)'!BP13*1000)/'1.46 Population'!BP37</f>
        <v>0.19360849941312422</v>
      </c>
      <c r="BQ13" s="84">
        <f>('1.15 Wine consumption (vol)'!BQ13*1000)/'1.46 Population'!BQ37</f>
        <v>1.2390757327248918</v>
      </c>
      <c r="BR13" s="84">
        <f>('1.15 Wine consumption (vol)'!BR13*1000)/'1.46 Population'!BR37</f>
        <v>1.7674738227517848</v>
      </c>
      <c r="BS13" s="84">
        <f>('1.15 Wine consumption (vol)'!BS13*1000)/'1.46 Population'!BS37</f>
        <v>1.1808613840041884</v>
      </c>
      <c r="BT13" s="84">
        <f>('1.15 Wine consumption (vol)'!BT13*1000)/'1.46 Population'!BT37</f>
        <v>3.2191249619749565</v>
      </c>
      <c r="BU13" s="84">
        <f>('1.15 Wine consumption (vol)'!BU13*1000)/'1.46 Population'!BU37</f>
        <v>4.1670646671124265</v>
      </c>
      <c r="BV13" s="84">
        <f>('1.15 Wine consumption (vol)'!BV13*1000)/'1.46 Population'!BV37</f>
        <v>3.5338270342333788</v>
      </c>
      <c r="BW13" s="84">
        <f>('1.15 Wine consumption (vol)'!BW13*1000)/'1.46 Population'!BW37</f>
        <v>4.0283422652231771</v>
      </c>
      <c r="BX13" s="84">
        <f>('1.15 Wine consumption (vol)'!BX13*1000)/'1.46 Population'!BX37</f>
        <v>1.5813070898368462</v>
      </c>
      <c r="BY13" s="84">
        <f>('1.15 Wine consumption (vol)'!BY13*1000)/'1.46 Population'!BY37</f>
        <v>4.9722294011602921</v>
      </c>
      <c r="BZ13" s="84">
        <f>('1.15 Wine consumption (vol)'!BZ13*1000)/'1.46 Population'!BZ37</f>
        <v>3.2644029490389737</v>
      </c>
      <c r="CA13" s="84">
        <f>('1.15 Wine consumption (vol)'!CA13*1000)/'1.46 Population'!CA37</f>
        <v>3.5870327417875831</v>
      </c>
      <c r="CB13" s="84">
        <f>('1.15 Wine consumption (vol)'!CB13*1000)/'1.46 Population'!CB37</f>
        <v>1.9252226038635718</v>
      </c>
      <c r="CC13" s="84">
        <f>('1.15 Wine consumption (vol)'!CC13*1000)/'1.46 Population'!CC37</f>
        <v>5.2910231164311456</v>
      </c>
      <c r="CD13" s="84">
        <f>('1.15 Wine consumption (vol)'!CD13*1000)/'1.46 Population'!CD37</f>
        <v>3.1760707981604006</v>
      </c>
      <c r="CE13" s="84">
        <f>('1.15 Wine consumption (vol)'!CE13*1000)/'1.46 Population'!CE37</f>
        <v>1.8291567587342235</v>
      </c>
      <c r="CF13" s="84">
        <f>('1.15 Wine consumption (vol)'!CF13*1000)/'1.46 Population'!CF37</f>
        <v>5.9019928684252836</v>
      </c>
      <c r="CG13" s="84">
        <f>('1.15 Wine consumption (vol)'!CG13*1000)/'1.46 Population'!CG37</f>
        <v>2.7342544656632497</v>
      </c>
      <c r="CH13" s="84">
        <f>('1.15 Wine consumption (vol)'!CH13*1000)/'1.46 Population'!CH37</f>
        <v>2.814478100174179</v>
      </c>
      <c r="CI13" s="84">
        <f>('1.15 Wine consumption (vol)'!CI13*1000)/'1.46 Population'!CI37</f>
        <v>4.5996874245562314</v>
      </c>
      <c r="CJ13" s="84">
        <f>('1.15 Wine consumption (vol)'!CJ13*1000)/'1.46 Population'!CJ37</f>
        <v>9.9019301981742469E-2</v>
      </c>
      <c r="CK13" s="84">
        <f>('1.15 Wine consumption (vol)'!CK13*1000)/'1.46 Population'!CK37</f>
        <v>2.8196279106668252</v>
      </c>
      <c r="CL13" s="55">
        <f>('1.15 Wine consumption (vol)'!CL13*1000)/'1.46 Population'!CL37</f>
        <v>3.5229470192433805</v>
      </c>
      <c r="CM13" s="55">
        <f>('1.15 Wine consumption (vol)'!CM13*1000)/'1.46 Population'!CM37</f>
        <v>0.40286842499762271</v>
      </c>
      <c r="CN13" s="55">
        <f>('1.15 Wine consumption (vol)'!CN13*1000)/'1.46 Population'!CN37</f>
        <v>7.0539963609198161E-2</v>
      </c>
      <c r="CO13" s="55">
        <f>('1.15 Wine consumption (vol)'!CO13*1000)/'1.46 Population'!CO37</f>
        <v>4.077174725424175E-2</v>
      </c>
      <c r="CP13" s="55">
        <f>('1.15 Wine consumption (vol)'!CP13*1000)/'1.46 Population'!CP37</f>
        <v>1.9133943115945202E-2</v>
      </c>
      <c r="CR13" s="72"/>
    </row>
    <row r="14" spans="1:96" x14ac:dyDescent="0.25">
      <c r="A14" s="1" t="s">
        <v>35</v>
      </c>
      <c r="B14" s="84">
        <f>('1.15 Wine consumption (vol)'!B14*1000)/'1.46 Population'!B38</f>
        <v>0.51113705055021308</v>
      </c>
      <c r="C14" s="84">
        <f>('1.15 Wine consumption (vol)'!C14*1000)/'1.46 Population'!C38</f>
        <v>0.23040349697490883</v>
      </c>
      <c r="D14" s="84">
        <f>('1.15 Wine consumption (vol)'!D14*1000)/'1.46 Population'!D38</f>
        <v>0.12993903693517125</v>
      </c>
      <c r="E14" s="84">
        <f>('1.15 Wine consumption (vol)'!E14*1000)/'1.46 Population'!E38</f>
        <v>0.43210747021931939</v>
      </c>
      <c r="F14" s="84">
        <f>('1.15 Wine consumption (vol)'!F14*1000)/'1.46 Population'!F38</f>
        <v>0.23760937019539874</v>
      </c>
      <c r="G14" s="84">
        <f>('1.15 Wine consumption (vol)'!G14*1000)/'1.46 Population'!G38</f>
        <v>2.1170442089314188E-3</v>
      </c>
      <c r="H14" s="84">
        <f>('1.15 Wine consumption (vol)'!H14*1000)/'1.46 Population'!H38</f>
        <v>7.2569554894635051E-3</v>
      </c>
      <c r="I14" s="84">
        <f>('1.15 Wine consumption (vol)'!I14*1000)/'1.46 Population'!I38</f>
        <v>1.0132141316707837</v>
      </c>
      <c r="J14" s="84">
        <f>('1.15 Wine consumption (vol)'!J14*1000)/'1.46 Population'!J38</f>
        <v>0.16793517702166966</v>
      </c>
      <c r="K14" s="84">
        <f>('1.15 Wine consumption (vol)'!K14*1000)/'1.46 Population'!K38</f>
        <v>3.3886818027787188E-2</v>
      </c>
      <c r="L14" s="84">
        <f>('1.15 Wine consumption (vol)'!L14*1000)/'1.46 Population'!L38</f>
        <v>0</v>
      </c>
      <c r="M14" s="84">
        <f>('1.15 Wine consumption (vol)'!M14*1000)/'1.46 Population'!M38</f>
        <v>1.77051427190725E-2</v>
      </c>
      <c r="N14" s="84">
        <f>('1.15 Wine consumption (vol)'!N14*1000)/'1.46 Population'!N38</f>
        <v>0.22588660492432799</v>
      </c>
      <c r="O14" s="84">
        <f>('1.15 Wine consumption (vol)'!O14*1000)/'1.46 Population'!O38</f>
        <v>1.4158754029645391</v>
      </c>
      <c r="P14" s="84">
        <f>('1.15 Wine consumption (vol)'!P14*1000)/'1.46 Population'!P38</f>
        <v>0.13347743154975908</v>
      </c>
      <c r="Q14" s="84">
        <f>('1.15 Wine consumption (vol)'!Q14*1000)/'1.46 Population'!Q38</f>
        <v>2.5311140922010419E-2</v>
      </c>
      <c r="R14" s="84">
        <f>('1.15 Wine consumption (vol)'!R14*1000)/'1.46 Population'!R38</f>
        <v>9.1095741624447293E-2</v>
      </c>
      <c r="S14" s="84">
        <f>('1.15 Wine consumption (vol)'!S14*1000)/'1.46 Population'!S38</f>
        <v>5.2028272384610698E-2</v>
      </c>
      <c r="T14" s="84">
        <f>('1.15 Wine consumption (vol)'!T14*1000)/'1.46 Population'!T38</f>
        <v>3.0116817865134164</v>
      </c>
      <c r="U14" s="84">
        <f>('1.15 Wine consumption (vol)'!U14*1000)/'1.46 Population'!U38</f>
        <v>3.044662381260367</v>
      </c>
      <c r="V14" s="84">
        <f>('1.15 Wine consumption (vol)'!V14*1000)/'1.46 Population'!V38</f>
        <v>2.8412965404373325</v>
      </c>
      <c r="W14" s="84">
        <f>('1.15 Wine consumption (vol)'!W14*1000)/'1.46 Population'!W38</f>
        <v>1.2564131376867915</v>
      </c>
      <c r="X14" s="84">
        <f>('1.15 Wine consumption (vol)'!X14*1000)/'1.46 Population'!X38</f>
        <v>3.0004648607530742</v>
      </c>
      <c r="Y14" s="84">
        <f>('1.15 Wine consumption (vol)'!Y14*1000)/'1.46 Population'!Y38</f>
        <v>0.6510925332708285</v>
      </c>
      <c r="Z14" s="84">
        <f>('1.15 Wine consumption (vol)'!Z14*1000)/'1.46 Population'!Z38</f>
        <v>1.9652800524074681</v>
      </c>
      <c r="AA14" s="84">
        <f>('1.15 Wine consumption (vol)'!AA14*1000)/'1.46 Population'!AA38</f>
        <v>1.9644527595884003</v>
      </c>
      <c r="AB14" s="84">
        <f>('1.15 Wine consumption (vol)'!AB14*1000)/'1.46 Population'!AB38</f>
        <v>2.3606906924058104</v>
      </c>
      <c r="AC14" s="84">
        <f>('1.15 Wine consumption (vol)'!AC14*1000)/'1.46 Population'!AC38</f>
        <v>1.9316952557564517</v>
      </c>
      <c r="AD14" s="84">
        <f>('1.15 Wine consumption (vol)'!AD14*1000)/'1.46 Population'!AD38</f>
        <v>0.94566273066503093</v>
      </c>
      <c r="AE14" s="84">
        <f>('1.15 Wine consumption (vol)'!AE14*1000)/'1.46 Population'!AE38</f>
        <v>2.7285816409750403</v>
      </c>
      <c r="AF14" s="84">
        <f>('1.15 Wine consumption (vol)'!AF14*1000)/'1.46 Population'!AF38</f>
        <v>1.2226134585289514</v>
      </c>
      <c r="AG14" s="84">
        <f>('1.15 Wine consumption (vol)'!AG14*1000)/'1.46 Population'!AG38</f>
        <v>2.0308962578239447</v>
      </c>
      <c r="AH14" s="84">
        <f>('1.15 Wine consumption (vol)'!AH14*1000)/'1.46 Population'!AH38</f>
        <v>1.4564520827264782</v>
      </c>
      <c r="AI14" s="84">
        <f>('1.15 Wine consumption (vol)'!AI14*1000)/'1.46 Population'!AI38</f>
        <v>0.85888360699977162</v>
      </c>
      <c r="AJ14" s="84">
        <f>('1.15 Wine consumption (vol)'!AJ14*1000)/'1.46 Population'!AJ38</f>
        <v>1.3136942675159236</v>
      </c>
      <c r="AK14" s="84">
        <f>('1.15 Wine consumption (vol)'!AK14*1000)/'1.46 Population'!AK38</f>
        <v>1.061818974893818</v>
      </c>
      <c r="AL14" s="84">
        <f>('1.15 Wine consumption (vol)'!AL14*1000)/'1.46 Population'!AL38</f>
        <v>0.76213175179447379</v>
      </c>
      <c r="AM14" s="84">
        <f>('1.15 Wine consumption (vol)'!AM14*1000)/'1.46 Population'!AM38</f>
        <v>1.887385970430953</v>
      </c>
      <c r="AN14" s="84">
        <f>('1.15 Wine consumption (vol)'!AN14*1000)/'1.46 Population'!AN38</f>
        <v>4.4271466796399901</v>
      </c>
      <c r="AO14" s="84">
        <f>('1.15 Wine consumption (vol)'!AO14*1000)/'1.46 Population'!AO38</f>
        <v>0.64021754196064973</v>
      </c>
      <c r="AP14" s="84">
        <f>('1.15 Wine consumption (vol)'!AP14*1000)/'1.46 Population'!AP38</f>
        <v>0.44564058649796406</v>
      </c>
      <c r="AQ14" s="84">
        <f>('1.15 Wine consumption (vol)'!AQ14*1000)/'1.46 Population'!AQ38</f>
        <v>3.1001159277067223</v>
      </c>
      <c r="AR14" s="84">
        <f>('1.15 Wine consumption (vol)'!AR14*1000)/'1.46 Population'!AR38</f>
        <v>8.7900925889752707E-2</v>
      </c>
      <c r="AS14" s="84">
        <f>('1.15 Wine consumption (vol)'!AS14*1000)/'1.46 Population'!AS38</f>
        <v>0.24456328408471079</v>
      </c>
      <c r="AT14" s="84">
        <f>('1.15 Wine consumption (vol)'!AT14*1000)/'1.46 Population'!AT38</f>
        <v>1.5355064295737386</v>
      </c>
      <c r="AU14" s="84">
        <f>('1.15 Wine consumption (vol)'!AU14*1000)/'1.46 Population'!AU38</f>
        <v>5.5459567841982894E-2</v>
      </c>
      <c r="AV14" s="84">
        <f>('1.15 Wine consumption (vol)'!AV14*1000)/'1.46 Population'!AV38</f>
        <v>0.17195056421278881</v>
      </c>
      <c r="AW14" s="84">
        <f>('1.15 Wine consumption (vol)'!AW14*1000)/'1.46 Population'!AW38</f>
        <v>9.2965602726991017E-2</v>
      </c>
      <c r="AX14" s="84">
        <f>('1.15 Wine consumption (vol)'!AX14*1000)/'1.46 Population'!AX38</f>
        <v>7.1338240539576506E-2</v>
      </c>
      <c r="AY14" s="84">
        <f>('1.15 Wine consumption (vol)'!AY14*1000)/'1.46 Population'!AY38</f>
        <v>4.6410480812581222E-2</v>
      </c>
      <c r="AZ14" s="84">
        <f>('1.15 Wine consumption (vol)'!AZ14*1000)/'1.46 Population'!AZ38</f>
        <v>7.8642757083992099E-2</v>
      </c>
      <c r="BA14" s="84">
        <f>('1.15 Wine consumption (vol)'!BA14*1000)/'1.46 Population'!BA38</f>
        <v>0.17905221693170817</v>
      </c>
      <c r="BB14" s="84">
        <f>('1.15 Wine consumption (vol)'!BB14*1000)/'1.46 Population'!BB38</f>
        <v>2.5906735751295336</v>
      </c>
      <c r="BC14" s="84">
        <f>('1.15 Wine consumption (vol)'!BC14*1000)/'1.46 Population'!BC38</f>
        <v>6.0293024097111965E-2</v>
      </c>
      <c r="BD14" s="84">
        <f>('1.15 Wine consumption (vol)'!BD14*1000)/'1.46 Population'!BD38</f>
        <v>0.20419401167730114</v>
      </c>
      <c r="BE14" s="84">
        <f>('1.15 Wine consumption (vol)'!BE14*1000)/'1.46 Population'!BE38</f>
        <v>0.25107239966452455</v>
      </c>
      <c r="BF14" s="84">
        <f>('1.15 Wine consumption (vol)'!BF14*1000)/'1.46 Population'!BF38</f>
        <v>3.2318382234123595E-2</v>
      </c>
      <c r="BG14" s="84">
        <f>('1.15 Wine consumption (vol)'!BG14*1000)/'1.46 Population'!BG38</f>
        <v>1.1033873993158997E-2</v>
      </c>
      <c r="BH14" s="84">
        <f>('1.15 Wine consumption (vol)'!BH14*1000)/'1.46 Population'!BH38</f>
        <v>0</v>
      </c>
      <c r="BI14" s="84">
        <f>('1.15 Wine consumption (vol)'!BI14*1000)/'1.46 Population'!BI38</f>
        <v>0.44253382222784171</v>
      </c>
      <c r="BJ14" s="84">
        <f>('1.15 Wine consumption (vol)'!BJ14*1000)/'1.46 Population'!BJ38</f>
        <v>6.5815762875208614E-2</v>
      </c>
      <c r="BK14" s="84">
        <f>('1.15 Wine consumption (vol)'!BK14*1000)/'1.46 Population'!BK38</f>
        <v>0.12127018390623391</v>
      </c>
      <c r="BL14" s="84">
        <f>('1.15 Wine consumption (vol)'!BL14*1000)/'1.46 Population'!BL38</f>
        <v>3.5068865742116637E-2</v>
      </c>
      <c r="BM14" s="84">
        <f>('1.15 Wine consumption (vol)'!BM14*1000)/'1.46 Population'!BM38</f>
        <v>0</v>
      </c>
      <c r="BN14" s="84">
        <f>('1.15 Wine consumption (vol)'!BN14*1000)/'1.46 Population'!BN38</f>
        <v>0.91791215675289994</v>
      </c>
      <c r="BO14" s="84">
        <f>('1.15 Wine consumption (vol)'!BO14*1000)/'1.46 Population'!BO38</f>
        <v>0.28506009250659775</v>
      </c>
      <c r="BP14" s="84">
        <f>('1.15 Wine consumption (vol)'!BP14*1000)/'1.46 Population'!BP38</f>
        <v>0.2038760433656337</v>
      </c>
      <c r="BQ14" s="84">
        <f>('1.15 Wine consumption (vol)'!BQ14*1000)/'1.46 Population'!BQ38</f>
        <v>1.2638155477116886</v>
      </c>
      <c r="BR14" s="84">
        <f>('1.15 Wine consumption (vol)'!BR14*1000)/'1.46 Population'!BR38</f>
        <v>1.7955749436724688</v>
      </c>
      <c r="BS14" s="84">
        <f>('1.15 Wine consumption (vol)'!BS14*1000)/'1.46 Population'!BS38</f>
        <v>1.2049838258379733</v>
      </c>
      <c r="BT14" s="84">
        <f>('1.15 Wine consumption (vol)'!BT14*1000)/'1.46 Population'!BT38</f>
        <v>3.1308279408467552</v>
      </c>
      <c r="BU14" s="84">
        <f>('1.15 Wine consumption (vol)'!BU14*1000)/'1.46 Population'!BU38</f>
        <v>4.0912929199224557</v>
      </c>
      <c r="BV14" s="84">
        <f>('1.15 Wine consumption (vol)'!BV14*1000)/'1.46 Population'!BV38</f>
        <v>3.4886144310840077</v>
      </c>
      <c r="BW14" s="84">
        <f>('1.15 Wine consumption (vol)'!BW14*1000)/'1.46 Population'!BW38</f>
        <v>3.243436968013619</v>
      </c>
      <c r="BX14" s="84">
        <f>('1.15 Wine consumption (vol)'!BX14*1000)/'1.46 Population'!BX38</f>
        <v>1.5922092829504009</v>
      </c>
      <c r="BY14" s="84">
        <f>('1.15 Wine consumption (vol)'!BY14*1000)/'1.46 Population'!BY38</f>
        <v>4.9086046529974672</v>
      </c>
      <c r="BZ14" s="84">
        <f>('1.15 Wine consumption (vol)'!BZ14*1000)/'1.46 Population'!BZ38</f>
        <v>3.2105905918118114</v>
      </c>
      <c r="CA14" s="84">
        <f>('1.15 Wine consumption (vol)'!CA14*1000)/'1.46 Population'!CA38</f>
        <v>3.3554625487083274</v>
      </c>
      <c r="CB14" s="84">
        <f>('1.15 Wine consumption (vol)'!CB14*1000)/'1.46 Population'!CB38</f>
        <v>1.8984441486459949</v>
      </c>
      <c r="CC14" s="84">
        <f>('1.15 Wine consumption (vol)'!CC14*1000)/'1.46 Population'!CC38</f>
        <v>5.0880388994211563</v>
      </c>
      <c r="CD14" s="84">
        <f>('1.15 Wine consumption (vol)'!CD14*1000)/'1.46 Population'!CD38</f>
        <v>3.2037680137236033</v>
      </c>
      <c r="CE14" s="84">
        <f>('1.15 Wine consumption (vol)'!CE14*1000)/'1.46 Population'!CE38</f>
        <v>1.8452034737961052</v>
      </c>
      <c r="CF14" s="84">
        <f>('1.15 Wine consumption (vol)'!CF14*1000)/'1.46 Population'!CF38</f>
        <v>5.6723326756715737</v>
      </c>
      <c r="CG14" s="84">
        <f>('1.15 Wine consumption (vol)'!CG14*1000)/'1.46 Population'!CG38</f>
        <v>2.6399989747576798</v>
      </c>
      <c r="CH14" s="84">
        <f>('1.15 Wine consumption (vol)'!CH14*1000)/'1.46 Population'!CH38</f>
        <v>2.8366849803330205</v>
      </c>
      <c r="CI14" s="84">
        <f>('1.15 Wine consumption (vol)'!CI14*1000)/'1.46 Population'!CI38</f>
        <v>4.4627704376029262</v>
      </c>
      <c r="CJ14" s="84">
        <f>('1.15 Wine consumption (vol)'!CJ14*1000)/'1.46 Population'!CJ38</f>
        <v>9.5015945281521533E-2</v>
      </c>
      <c r="CK14" s="84">
        <f>('1.15 Wine consumption (vol)'!CK14*1000)/'1.46 Population'!CK38</f>
        <v>2.7592593467547992</v>
      </c>
      <c r="CL14" s="55">
        <f>('1.15 Wine consumption (vol)'!CL14*1000)/'1.46 Population'!CL38</f>
        <v>3.5339170050466353</v>
      </c>
      <c r="CM14" s="55">
        <f>('1.15 Wine consumption (vol)'!CM14*1000)/'1.46 Population'!CM38</f>
        <v>0.39735174075242302</v>
      </c>
      <c r="CN14" s="55">
        <f>('1.15 Wine consumption (vol)'!CN14*1000)/'1.46 Population'!CN38</f>
        <v>6.8427457678158582E-2</v>
      </c>
      <c r="CO14" s="55">
        <f>('1.15 Wine consumption (vol)'!CO14*1000)/'1.46 Population'!CO38</f>
        <v>4.0664789493016246E-2</v>
      </c>
      <c r="CP14" s="55">
        <f>('1.15 Wine consumption (vol)'!CP14*1000)/'1.46 Population'!CP38</f>
        <v>1.991763800589666E-2</v>
      </c>
      <c r="CR14" s="72"/>
    </row>
    <row r="15" spans="1:96" x14ac:dyDescent="0.25">
      <c r="A15" s="1" t="s">
        <v>36</v>
      </c>
      <c r="B15" s="84">
        <f>('1.15 Wine consumption (vol)'!B15*1000)/'1.46 Population'!B39</f>
        <v>0.50224609207216764</v>
      </c>
      <c r="C15" s="84">
        <f>('1.15 Wine consumption (vol)'!C15*1000)/'1.46 Population'!C39</f>
        <v>0.22805708685306919</v>
      </c>
      <c r="D15" s="84">
        <f>('1.15 Wine consumption (vol)'!D15*1000)/'1.46 Population'!D39</f>
        <v>0.14962860043819803</v>
      </c>
      <c r="E15" s="84">
        <f>('1.15 Wine consumption (vol)'!E15*1000)/'1.46 Population'!E39</f>
        <v>0.43071105728043485</v>
      </c>
      <c r="F15" s="84">
        <f>('1.15 Wine consumption (vol)'!F15*1000)/'1.46 Population'!F39</f>
        <v>0.25043478260869567</v>
      </c>
      <c r="G15" s="84">
        <f>('1.15 Wine consumption (vol)'!G15*1000)/'1.46 Population'!G39</f>
        <v>2.4880391530682617E-3</v>
      </c>
      <c r="H15" s="84">
        <f>('1.15 Wine consumption (vol)'!H15*1000)/'1.46 Population'!H39</f>
        <v>6.7656763706364876E-3</v>
      </c>
      <c r="I15" s="84">
        <f>('1.15 Wine consumption (vol)'!I15*1000)/'1.46 Population'!I39</f>
        <v>1.0094424107212996</v>
      </c>
      <c r="J15" s="84">
        <f>('1.15 Wine consumption (vol)'!J15*1000)/'1.46 Population'!J39</f>
        <v>0.18332564548368402</v>
      </c>
      <c r="K15" s="84">
        <f>('1.15 Wine consumption (vol)'!K15*1000)/'1.46 Population'!K39</f>
        <v>3.6407325153820946E-2</v>
      </c>
      <c r="L15" s="84">
        <f>('1.15 Wine consumption (vol)'!L15*1000)/'1.46 Population'!L39</f>
        <v>0</v>
      </c>
      <c r="M15" s="84">
        <f>('1.15 Wine consumption (vol)'!M15*1000)/'1.46 Population'!M39</f>
        <v>1.7423084767406942E-2</v>
      </c>
      <c r="N15" s="84">
        <f>('1.15 Wine consumption (vol)'!N15*1000)/'1.46 Population'!N39</f>
        <v>0.24077641132019559</v>
      </c>
      <c r="O15" s="84">
        <f>('1.15 Wine consumption (vol)'!O15*1000)/'1.46 Population'!O39</f>
        <v>1.3560415534142976</v>
      </c>
      <c r="P15" s="84">
        <f>('1.15 Wine consumption (vol)'!P15*1000)/'1.46 Population'!P39</f>
        <v>0.12009023923691231</v>
      </c>
      <c r="Q15" s="84">
        <f>('1.15 Wine consumption (vol)'!Q15*1000)/'1.46 Population'!Q39</f>
        <v>2.9650978334030135E-2</v>
      </c>
      <c r="R15" s="84">
        <f>('1.15 Wine consumption (vol)'!R15*1000)/'1.46 Population'!R39</f>
        <v>0.11059614779792702</v>
      </c>
      <c r="S15" s="84">
        <f>('1.15 Wine consumption (vol)'!S15*1000)/'1.46 Population'!S39</f>
        <v>5.4717286722959807E-2</v>
      </c>
      <c r="T15" s="84">
        <f>('1.15 Wine consumption (vol)'!T15*1000)/'1.46 Population'!T39</f>
        <v>3.026651956799443</v>
      </c>
      <c r="U15" s="84">
        <f>('1.15 Wine consumption (vol)'!U15*1000)/'1.46 Population'!U39</f>
        <v>3.0567289109484506</v>
      </c>
      <c r="V15" s="84">
        <f>('1.15 Wine consumption (vol)'!V15*1000)/'1.46 Population'!V39</f>
        <v>2.8694728755733299</v>
      </c>
      <c r="W15" s="84">
        <f>('1.15 Wine consumption (vol)'!W15*1000)/'1.46 Population'!W39</f>
        <v>1.2076965685072689</v>
      </c>
      <c r="X15" s="84">
        <f>('1.15 Wine consumption (vol)'!X15*1000)/'1.46 Population'!X39</f>
        <v>2.9797755658403604</v>
      </c>
      <c r="Y15" s="84">
        <f>('1.15 Wine consumption (vol)'!Y15*1000)/'1.46 Population'!Y39</f>
        <v>0.62576591140197635</v>
      </c>
      <c r="Z15" s="84">
        <f>('1.15 Wine consumption (vol)'!Z15*1000)/'1.46 Population'!Z39</f>
        <v>1.9630453285012217</v>
      </c>
      <c r="AA15" s="84">
        <f>('1.15 Wine consumption (vol)'!AA15*1000)/'1.46 Population'!AA39</f>
        <v>1.9473968231622907</v>
      </c>
      <c r="AB15" s="84">
        <f>('1.15 Wine consumption (vol)'!AB15*1000)/'1.46 Population'!AB39</f>
        <v>2.3963256340278241</v>
      </c>
      <c r="AC15" s="84">
        <f>('1.15 Wine consumption (vol)'!AC15*1000)/'1.46 Population'!AC39</f>
        <v>2.0987174504469492</v>
      </c>
      <c r="AD15" s="84">
        <f>('1.15 Wine consumption (vol)'!AD15*1000)/'1.46 Population'!AD39</f>
        <v>0.99247806101128289</v>
      </c>
      <c r="AE15" s="84">
        <f>('1.15 Wine consumption (vol)'!AE15*1000)/'1.46 Population'!AE39</f>
        <v>2.6340222832229938</v>
      </c>
      <c r="AF15" s="84">
        <f>('1.15 Wine consumption (vol)'!AF15*1000)/'1.46 Population'!AF39</f>
        <v>1.235299930823204</v>
      </c>
      <c r="AG15" s="84">
        <f>('1.15 Wine consumption (vol)'!AG15*1000)/'1.46 Population'!AG39</f>
        <v>2.2544500151418285</v>
      </c>
      <c r="AH15" s="84">
        <f>('1.15 Wine consumption (vol)'!AH15*1000)/'1.46 Population'!AH39</f>
        <v>1.4546865150560053</v>
      </c>
      <c r="AI15" s="84">
        <f>('1.15 Wine consumption (vol)'!AI15*1000)/'1.46 Population'!AI39</f>
        <v>0.85380696696104397</v>
      </c>
      <c r="AJ15" s="84">
        <f>('1.15 Wine consumption (vol)'!AJ15*1000)/'1.46 Population'!AJ39</f>
        <v>1.3086847718043368</v>
      </c>
      <c r="AK15" s="84">
        <f>('1.15 Wine consumption (vol)'!AK15*1000)/'1.46 Population'!AK39</f>
        <v>0.99199774533283192</v>
      </c>
      <c r="AL15" s="84">
        <f>('1.15 Wine consumption (vol)'!AL15*1000)/'1.46 Population'!AL39</f>
        <v>0.80763071781661211</v>
      </c>
      <c r="AM15" s="84">
        <f>('1.15 Wine consumption (vol)'!AM15*1000)/'1.46 Population'!AM39</f>
        <v>1.8851186515857175</v>
      </c>
      <c r="AN15" s="84">
        <f>('1.15 Wine consumption (vol)'!AN15*1000)/'1.46 Population'!AN39</f>
        <v>4.3229065475033996</v>
      </c>
      <c r="AO15" s="84">
        <f>('1.15 Wine consumption (vol)'!AO15*1000)/'1.46 Population'!AO39</f>
        <v>0.53556433714546414</v>
      </c>
      <c r="AP15" s="84">
        <f>('1.15 Wine consumption (vol)'!AP15*1000)/'1.46 Population'!AP39</f>
        <v>0.45237567406494628</v>
      </c>
      <c r="AQ15" s="84">
        <f>('1.15 Wine consumption (vol)'!AQ15*1000)/'1.46 Population'!AQ39</f>
        <v>3.157154846338476</v>
      </c>
      <c r="AR15" s="84">
        <f>('1.15 Wine consumption (vol)'!AR15*1000)/'1.46 Population'!AR39</f>
        <v>8.6539293647054302E-2</v>
      </c>
      <c r="AS15" s="84">
        <f>('1.15 Wine consumption (vol)'!AS15*1000)/'1.46 Population'!AS39</f>
        <v>0.24331805537468534</v>
      </c>
      <c r="AT15" s="84">
        <f>('1.15 Wine consumption (vol)'!AT15*1000)/'1.46 Population'!AT39</f>
        <v>1.5418928299138588</v>
      </c>
      <c r="AU15" s="84">
        <f>('1.15 Wine consumption (vol)'!AU15*1000)/'1.46 Population'!AU39</f>
        <v>6.1255872114637192E-2</v>
      </c>
      <c r="AV15" s="84">
        <f>('1.15 Wine consumption (vol)'!AV15*1000)/'1.46 Population'!AV39</f>
        <v>0.1697360604260375</v>
      </c>
      <c r="AW15" s="84">
        <f>('1.15 Wine consumption (vol)'!AW15*1000)/'1.46 Population'!AW39</f>
        <v>8.176029924269522E-2</v>
      </c>
      <c r="AX15" s="84">
        <f>('1.15 Wine consumption (vol)'!AX15*1000)/'1.46 Population'!AX39</f>
        <v>7.0236825806286832E-2</v>
      </c>
      <c r="AY15" s="84">
        <f>('1.15 Wine consumption (vol)'!AY15*1000)/'1.46 Population'!AY39</f>
        <v>5.8183886942242795E-2</v>
      </c>
      <c r="AZ15" s="84">
        <f>('1.15 Wine consumption (vol)'!AZ15*1000)/'1.46 Population'!AZ39</f>
        <v>8.3238982350911303E-2</v>
      </c>
      <c r="BA15" s="84">
        <f>('1.15 Wine consumption (vol)'!BA15*1000)/'1.46 Population'!BA39</f>
        <v>0.19302808722252213</v>
      </c>
      <c r="BB15" s="84">
        <f>('1.15 Wine consumption (vol)'!BB15*1000)/'1.46 Population'!BB39</f>
        <v>2.640845070422535</v>
      </c>
      <c r="BC15" s="84">
        <f>('1.15 Wine consumption (vol)'!BC15*1000)/'1.46 Population'!BC39</f>
        <v>5.6150085876601932E-2</v>
      </c>
      <c r="BD15" s="84">
        <f>('1.15 Wine consumption (vol)'!BD15*1000)/'1.46 Population'!BD39</f>
        <v>0.20952407122444494</v>
      </c>
      <c r="BE15" s="84">
        <f>('1.15 Wine consumption (vol)'!BE15*1000)/'1.46 Population'!BE39</f>
        <v>0.25663788656081665</v>
      </c>
      <c r="BF15" s="84">
        <f>('1.15 Wine consumption (vol)'!BF15*1000)/'1.46 Population'!BF39</f>
        <v>3.1515631753349663E-2</v>
      </c>
      <c r="BG15" s="84">
        <f>('1.15 Wine consumption (vol)'!BG15*1000)/'1.46 Population'!BG39</f>
        <v>1.1952143616957702E-2</v>
      </c>
      <c r="BH15" s="84">
        <f>('1.15 Wine consumption (vol)'!BH15*1000)/'1.46 Population'!BH39</f>
        <v>0</v>
      </c>
      <c r="BI15" s="84">
        <f>('1.15 Wine consumption (vol)'!BI15*1000)/'1.46 Population'!BI39</f>
        <v>0.45908555121285438</v>
      </c>
      <c r="BJ15" s="84">
        <f>('1.15 Wine consumption (vol)'!BJ15*1000)/'1.46 Population'!BJ39</f>
        <v>6.6372339670747418E-2</v>
      </c>
      <c r="BK15" s="84">
        <f>('1.15 Wine consumption (vol)'!BK15*1000)/'1.46 Population'!BK39</f>
        <v>0.12256110866985327</v>
      </c>
      <c r="BL15" s="84">
        <f>('1.15 Wine consumption (vol)'!BL15*1000)/'1.46 Population'!BL39</f>
        <v>3.8190797753686716E-2</v>
      </c>
      <c r="BM15" s="84">
        <f>('1.15 Wine consumption (vol)'!BM15*1000)/'1.46 Population'!BM39</f>
        <v>0</v>
      </c>
      <c r="BN15" s="84">
        <f>('1.15 Wine consumption (vol)'!BN15*1000)/'1.46 Population'!BN39</f>
        <v>0.93416653250113268</v>
      </c>
      <c r="BO15" s="84">
        <f>('1.15 Wine consumption (vol)'!BO15*1000)/'1.46 Population'!BO39</f>
        <v>0.2637202746328377</v>
      </c>
      <c r="BP15" s="84">
        <f>('1.15 Wine consumption (vol)'!BP15*1000)/'1.46 Population'!BP39</f>
        <v>0.21378941742383753</v>
      </c>
      <c r="BQ15" s="84">
        <f>('1.15 Wine consumption (vol)'!BQ15*1000)/'1.46 Population'!BQ39</f>
        <v>1.275978112439635</v>
      </c>
      <c r="BR15" s="84">
        <f>('1.15 Wine consumption (vol)'!BR15*1000)/'1.46 Population'!BR39</f>
        <v>1.8233900262556781</v>
      </c>
      <c r="BS15" s="84">
        <f>('1.15 Wine consumption (vol)'!BS15*1000)/'1.46 Population'!BS39</f>
        <v>1.2151754753197104</v>
      </c>
      <c r="BT15" s="84">
        <f>('1.15 Wine consumption (vol)'!BT15*1000)/'1.46 Population'!BT39</f>
        <v>3.0589172177571453</v>
      </c>
      <c r="BU15" s="84">
        <f>('1.15 Wine consumption (vol)'!BU15*1000)/'1.46 Population'!BU39</f>
        <v>4.0345957713650185</v>
      </c>
      <c r="BV15" s="84">
        <f>('1.15 Wine consumption (vol)'!BV15*1000)/'1.46 Population'!BV39</f>
        <v>3.4595841291578076</v>
      </c>
      <c r="BW15" s="84">
        <f>('1.15 Wine consumption (vol)'!BW15*1000)/'1.46 Population'!BW39</f>
        <v>3.4269803305608106</v>
      </c>
      <c r="BX15" s="84">
        <f>('1.15 Wine consumption (vol)'!BX15*1000)/'1.46 Population'!BX39</f>
        <v>1.5479020399137597</v>
      </c>
      <c r="BY15" s="84">
        <f>('1.15 Wine consumption (vol)'!BY15*1000)/'1.46 Population'!BY39</f>
        <v>4.853941903499237</v>
      </c>
      <c r="BZ15" s="84">
        <f>('1.15 Wine consumption (vol)'!BZ15*1000)/'1.46 Population'!BZ39</f>
        <v>3.2127187399486115</v>
      </c>
      <c r="CA15" s="84">
        <f>('1.15 Wine consumption (vol)'!CA15*1000)/'1.46 Population'!CA39</f>
        <v>3.3625358973426875</v>
      </c>
      <c r="CB15" s="84">
        <f>('1.15 Wine consumption (vol)'!CB15*1000)/'1.46 Population'!CB39</f>
        <v>1.8078456143407897</v>
      </c>
      <c r="CC15" s="84">
        <f>('1.15 Wine consumption (vol)'!CC15*1000)/'1.46 Population'!CC39</f>
        <v>4.7750531119942634</v>
      </c>
      <c r="CD15" s="84">
        <f>('1.15 Wine consumption (vol)'!CD15*1000)/'1.46 Population'!CD39</f>
        <v>3.009606903621064</v>
      </c>
      <c r="CE15" s="84">
        <f>('1.15 Wine consumption (vol)'!CE15*1000)/'1.46 Population'!CE39</f>
        <v>1.8411102092530636</v>
      </c>
      <c r="CF15" s="84">
        <f>('1.15 Wine consumption (vol)'!CF15*1000)/'1.46 Population'!CF39</f>
        <v>5.4065393380565068</v>
      </c>
      <c r="CG15" s="84">
        <f>('1.15 Wine consumption (vol)'!CG15*1000)/'1.46 Population'!CG39</f>
        <v>2.5616387639932459</v>
      </c>
      <c r="CH15" s="84">
        <f>('1.15 Wine consumption (vol)'!CH15*1000)/'1.46 Population'!CH39</f>
        <v>2.8882679810378931</v>
      </c>
      <c r="CI15" s="84">
        <f>('1.15 Wine consumption (vol)'!CI15*1000)/'1.46 Population'!CI39</f>
        <v>4.4532348148424576</v>
      </c>
      <c r="CJ15" s="84">
        <f>('1.15 Wine consumption (vol)'!CJ15*1000)/'1.46 Population'!CJ39</f>
        <v>0.10313722275260026</v>
      </c>
      <c r="CK15" s="84">
        <f>('1.15 Wine consumption (vol)'!CK15*1000)/'1.46 Population'!CK39</f>
        <v>2.7259084927228256</v>
      </c>
      <c r="CL15" s="55">
        <f>('1.15 Wine consumption (vol)'!CL15*1000)/'1.46 Population'!CL39</f>
        <v>3.5910194400201725</v>
      </c>
      <c r="CM15" s="55">
        <f>('1.15 Wine consumption (vol)'!CM15*1000)/'1.46 Population'!CM39</f>
        <v>0.3696477083382953</v>
      </c>
      <c r="CN15" s="55">
        <f>('1.15 Wine consumption (vol)'!CN15*1000)/'1.46 Population'!CN39</f>
        <v>7.3724137388407371E-2</v>
      </c>
      <c r="CO15" s="55">
        <f>('1.15 Wine consumption (vol)'!CO15*1000)/'1.46 Population'!CO39</f>
        <v>4.2652743078373828E-2</v>
      </c>
      <c r="CP15" s="55">
        <f>('1.15 Wine consumption (vol)'!CP15*1000)/'1.46 Population'!CP39</f>
        <v>2.0065644573702666E-2</v>
      </c>
      <c r="CR15" s="72"/>
    </row>
    <row r="16" spans="1:96" x14ac:dyDescent="0.25">
      <c r="A16" s="1" t="s">
        <v>37</v>
      </c>
      <c r="B16" s="84">
        <f>('1.15 Wine consumption (vol)'!B16*1000)/'1.46 Population'!B40</f>
        <v>0.48978872023599268</v>
      </c>
      <c r="C16" s="84">
        <f>('1.15 Wine consumption (vol)'!C16*1000)/'1.46 Population'!C40</f>
        <v>0.22109743704160092</v>
      </c>
      <c r="D16" s="84">
        <f>('1.15 Wine consumption (vol)'!D16*1000)/'1.46 Population'!D40</f>
        <v>0.15827626594633379</v>
      </c>
      <c r="E16" s="84">
        <f>('1.15 Wine consumption (vol)'!E16*1000)/'1.46 Population'!E40</f>
        <v>0.41764654006702334</v>
      </c>
      <c r="F16" s="84">
        <f>('1.15 Wine consumption (vol)'!F16*1000)/'1.46 Population'!F40</f>
        <v>0.2623693331676264</v>
      </c>
      <c r="G16" s="84">
        <f>('1.15 Wine consumption (vol)'!G16*1000)/'1.46 Population'!G40</f>
        <v>2.848951894339338E-3</v>
      </c>
      <c r="H16" s="84">
        <f>('1.15 Wine consumption (vol)'!H16*1000)/'1.46 Population'!H40</f>
        <v>6.287953695508987E-3</v>
      </c>
      <c r="I16" s="84">
        <f>('1.15 Wine consumption (vol)'!I16*1000)/'1.46 Population'!I40</f>
        <v>0.99614446455267924</v>
      </c>
      <c r="J16" s="84">
        <f>('1.15 Wine consumption (vol)'!J16*1000)/'1.46 Population'!J40</f>
        <v>0.18647149317048156</v>
      </c>
      <c r="K16" s="84">
        <f>('1.15 Wine consumption (vol)'!K16*1000)/'1.46 Population'!K40</f>
        <v>3.9218249558794695E-2</v>
      </c>
      <c r="L16" s="84">
        <f>('1.15 Wine consumption (vol)'!L16*1000)/'1.46 Population'!L40</f>
        <v>0</v>
      </c>
      <c r="M16" s="84">
        <f>('1.15 Wine consumption (vol)'!M16*1000)/'1.46 Population'!M40</f>
        <v>1.9165068737032057E-2</v>
      </c>
      <c r="N16" s="84">
        <f>('1.15 Wine consumption (vol)'!N16*1000)/'1.46 Population'!N40</f>
        <v>0.25595553686673861</v>
      </c>
      <c r="O16" s="84">
        <f>('1.15 Wine consumption (vol)'!O16*1000)/'1.46 Population'!O40</f>
        <v>1.3148500713945741</v>
      </c>
      <c r="P16" s="84">
        <f>('1.15 Wine consumption (vol)'!P16*1000)/'1.46 Population'!P40</f>
        <v>0.11979378355830321</v>
      </c>
      <c r="Q16" s="84">
        <f>('1.15 Wine consumption (vol)'!Q16*1000)/'1.46 Population'!Q40</f>
        <v>3.3960369725068662E-2</v>
      </c>
      <c r="R16" s="84">
        <f>('1.15 Wine consumption (vol)'!R16*1000)/'1.46 Population'!R40</f>
        <v>0.10571221044232035</v>
      </c>
      <c r="S16" s="84">
        <f>('1.15 Wine consumption (vol)'!S16*1000)/'1.46 Population'!S40</f>
        <v>5.7344847024505721E-2</v>
      </c>
      <c r="T16" s="84">
        <f>('1.15 Wine consumption (vol)'!T16*1000)/'1.46 Population'!T40</f>
        <v>2.9997321667708241</v>
      </c>
      <c r="U16" s="84">
        <f>('1.15 Wine consumption (vol)'!U16*1000)/'1.46 Population'!U40</f>
        <v>3.0391002563045388</v>
      </c>
      <c r="V16" s="84">
        <f>('1.15 Wine consumption (vol)'!V16*1000)/'1.46 Population'!V40</f>
        <v>2.7927968184458645</v>
      </c>
      <c r="W16" s="84">
        <f>('1.15 Wine consumption (vol)'!W16*1000)/'1.46 Population'!W40</f>
        <v>1.156298978628675</v>
      </c>
      <c r="X16" s="84">
        <f>('1.15 Wine consumption (vol)'!X16*1000)/'1.46 Population'!X40</f>
        <v>2.830527449779261</v>
      </c>
      <c r="Y16" s="84">
        <f>('1.15 Wine consumption (vol)'!Y16*1000)/'1.46 Population'!Y40</f>
        <v>0.65275855766469093</v>
      </c>
      <c r="Z16" s="84">
        <f>('1.15 Wine consumption (vol)'!Z16*1000)/'1.46 Population'!Z40</f>
        <v>1.9045778875746995</v>
      </c>
      <c r="AA16" s="84">
        <f>('1.15 Wine consumption (vol)'!AA16*1000)/'1.46 Population'!AA40</f>
        <v>1.8833721778845023</v>
      </c>
      <c r="AB16" s="84">
        <f>('1.15 Wine consumption (vol)'!AB16*1000)/'1.46 Population'!AB40</f>
        <v>2.4542445112438647</v>
      </c>
      <c r="AC16" s="84">
        <f>('1.15 Wine consumption (vol)'!AC16*1000)/'1.46 Population'!AC40</f>
        <v>2.1881838074398252</v>
      </c>
      <c r="AD16" s="84">
        <f>('1.15 Wine consumption (vol)'!AD16*1000)/'1.46 Population'!AD40</f>
        <v>1.0357190280175275</v>
      </c>
      <c r="AE16" s="84">
        <f>('1.15 Wine consumption (vol)'!AE16*1000)/'1.46 Population'!AE40</f>
        <v>2.7335128677587219</v>
      </c>
      <c r="AF16" s="84">
        <f>('1.15 Wine consumption (vol)'!AF16*1000)/'1.46 Population'!AF40</f>
        <v>1.2990257307019735</v>
      </c>
      <c r="AG16" s="84">
        <f>('1.15 Wine consumption (vol)'!AG16*1000)/'1.46 Population'!AG40</f>
        <v>2.0723628333616442</v>
      </c>
      <c r="AH16" s="84">
        <f>('1.15 Wine consumption (vol)'!AH16*1000)/'1.46 Population'!AH40</f>
        <v>1.5015015015015016</v>
      </c>
      <c r="AI16" s="84">
        <f>('1.15 Wine consumption (vol)'!AI16*1000)/'1.46 Population'!AI40</f>
        <v>0.85723860067488067</v>
      </c>
      <c r="AJ16" s="84">
        <f>('1.15 Wine consumption (vol)'!AJ16*1000)/'1.46 Population'!AJ40</f>
        <v>1.3285005990785721</v>
      </c>
      <c r="AK16" s="84">
        <f>('1.15 Wine consumption (vol)'!AK16*1000)/'1.46 Population'!AK40</f>
        <v>0.92923282955224906</v>
      </c>
      <c r="AL16" s="84">
        <f>('1.15 Wine consumption (vol)'!AL16*1000)/'1.46 Population'!AL40</f>
        <v>0.83953657581015273</v>
      </c>
      <c r="AM16" s="84">
        <f>('1.15 Wine consumption (vol)'!AM16*1000)/'1.46 Population'!AM40</f>
        <v>1.8833434886168505</v>
      </c>
      <c r="AN16" s="84">
        <f>('1.15 Wine consumption (vol)'!AN16*1000)/'1.46 Population'!AN40</f>
        <v>4.2695647954975504</v>
      </c>
      <c r="AO16" s="84">
        <f>('1.15 Wine consumption (vol)'!AO16*1000)/'1.46 Population'!AO40</f>
        <v>0.36252387352337834</v>
      </c>
      <c r="AP16" s="84">
        <f>('1.15 Wine consumption (vol)'!AP16*1000)/'1.46 Population'!AP40</f>
        <v>0.43873913560206179</v>
      </c>
      <c r="AQ16" s="84">
        <f>('1.15 Wine consumption (vol)'!AQ16*1000)/'1.46 Population'!AQ40</f>
        <v>3.0037226617031179</v>
      </c>
      <c r="AR16" s="84">
        <f>('1.15 Wine consumption (vol)'!AR16*1000)/'1.46 Population'!AR40</f>
        <v>8.5211941033336805E-2</v>
      </c>
      <c r="AS16" s="84">
        <f>('1.15 Wine consumption (vol)'!AS16*1000)/'1.46 Population'!AS40</f>
        <v>0.23146586800428381</v>
      </c>
      <c r="AT16" s="84">
        <f>('1.15 Wine consumption (vol)'!AT16*1000)/'1.46 Population'!AT40</f>
        <v>1.5932352245729793</v>
      </c>
      <c r="AU16" s="84">
        <f>('1.15 Wine consumption (vol)'!AU16*1000)/'1.46 Population'!AU40</f>
        <v>6.2772800127219544E-2</v>
      </c>
      <c r="AV16" s="84">
        <f>('1.15 Wine consumption (vol)'!AV16*1000)/'1.46 Population'!AV40</f>
        <v>0.18855670319079842</v>
      </c>
      <c r="AW16" s="84">
        <f>('1.15 Wine consumption (vol)'!AW16*1000)/'1.46 Population'!AW40</f>
        <v>8.0942985784388119E-2</v>
      </c>
      <c r="AX16" s="84">
        <f>('1.15 Wine consumption (vol)'!AX16*1000)/'1.46 Population'!AX40</f>
        <v>6.916977406636525E-2</v>
      </c>
      <c r="AY16" s="84">
        <f>('1.15 Wine consumption (vol)'!AY16*1000)/'1.46 Population'!AY40</f>
        <v>6.3052895073677298E-2</v>
      </c>
      <c r="AZ16" s="84">
        <f>('1.15 Wine consumption (vol)'!AZ16*1000)/'1.46 Population'!AZ40</f>
        <v>8.8526770974065638E-2</v>
      </c>
      <c r="BA16" s="84">
        <f>('1.15 Wine consumption (vol)'!BA16*1000)/'1.46 Population'!BA40</f>
        <v>0.20017369911310137</v>
      </c>
      <c r="BB16" s="84">
        <f>('1.15 Wine consumption (vol)'!BB16*1000)/'1.46 Population'!BB40</f>
        <v>2.5442316128088902</v>
      </c>
      <c r="BC16" s="84">
        <f>('1.15 Wine consumption (vol)'!BC16*1000)/'1.46 Population'!BC40</f>
        <v>5.2127791280323715E-2</v>
      </c>
      <c r="BD16" s="84">
        <f>('1.15 Wine consumption (vol)'!BD16*1000)/'1.46 Population'!BD40</f>
        <v>0.21712597527993022</v>
      </c>
      <c r="BE16" s="84">
        <f>('1.15 Wine consumption (vol)'!BE16*1000)/'1.46 Population'!BE40</f>
        <v>0.26454822611424883</v>
      </c>
      <c r="BF16" s="84">
        <f>('1.15 Wine consumption (vol)'!BF16*1000)/'1.46 Population'!BF40</f>
        <v>3.5129319808545209E-2</v>
      </c>
      <c r="BG16" s="84">
        <f>('1.15 Wine consumption (vol)'!BG16*1000)/'1.46 Population'!BG40</f>
        <v>1.2823053518762459E-2</v>
      </c>
      <c r="BH16" s="84">
        <f>('1.15 Wine consumption (vol)'!BH16*1000)/'1.46 Population'!BH40</f>
        <v>0</v>
      </c>
      <c r="BI16" s="84">
        <f>('1.15 Wine consumption (vol)'!BI16*1000)/'1.46 Population'!BI40</f>
        <v>0.46282763324563969</v>
      </c>
      <c r="BJ16" s="84">
        <f>('1.15 Wine consumption (vol)'!BJ16*1000)/'1.46 Population'!BJ40</f>
        <v>6.6869355111939296E-2</v>
      </c>
      <c r="BK16" s="84">
        <f>('1.15 Wine consumption (vol)'!BK16*1000)/'1.46 Population'!BK40</f>
        <v>0.1208683655059373</v>
      </c>
      <c r="BL16" s="84">
        <f>('1.15 Wine consumption (vol)'!BL16*1000)/'1.46 Population'!BL40</f>
        <v>4.0005409182086595E-2</v>
      </c>
      <c r="BM16" s="84">
        <f>('1.15 Wine consumption (vol)'!BM16*1000)/'1.46 Population'!BM40</f>
        <v>0</v>
      </c>
      <c r="BN16" s="84">
        <f>('1.15 Wine consumption (vol)'!BN16*1000)/'1.46 Population'!BN40</f>
        <v>0.95795557087296257</v>
      </c>
      <c r="BO16" s="84">
        <f>('1.15 Wine consumption (vol)'!BO16*1000)/'1.46 Population'!BO40</f>
        <v>0.25186877636751254</v>
      </c>
      <c r="BP16" s="84">
        <f>('1.15 Wine consumption (vol)'!BP16*1000)/'1.46 Population'!BP40</f>
        <v>0.22331660417719584</v>
      </c>
      <c r="BQ16" s="84">
        <f>('1.15 Wine consumption (vol)'!BQ16*1000)/'1.46 Population'!BQ40</f>
        <v>1.2861264540523001</v>
      </c>
      <c r="BR16" s="84">
        <f>('1.15 Wine consumption (vol)'!BR16*1000)/'1.46 Population'!BR40</f>
        <v>1.8711100606633577</v>
      </c>
      <c r="BS16" s="84">
        <f>('1.15 Wine consumption (vol)'!BS16*1000)/'1.46 Population'!BS40</f>
        <v>1.220923103170668</v>
      </c>
      <c r="BT16" s="84">
        <f>('1.15 Wine consumption (vol)'!BT16*1000)/'1.46 Population'!BT40</f>
        <v>3.009896490620076</v>
      </c>
      <c r="BU16" s="84">
        <f>('1.15 Wine consumption (vol)'!BU16*1000)/'1.46 Population'!BU40</f>
        <v>3.902714267241886</v>
      </c>
      <c r="BV16" s="84">
        <f>('1.15 Wine consumption (vol)'!BV16*1000)/'1.46 Population'!BV40</f>
        <v>3.4617281736245014</v>
      </c>
      <c r="BW16" s="84">
        <f>('1.15 Wine consumption (vol)'!BW16*1000)/'1.46 Population'!BW40</f>
        <v>3.5363946545351155</v>
      </c>
      <c r="BX16" s="84">
        <f>('1.15 Wine consumption (vol)'!BX16*1000)/'1.46 Population'!BX40</f>
        <v>1.5225725973620972</v>
      </c>
      <c r="BY16" s="84">
        <f>('1.15 Wine consumption (vol)'!BY16*1000)/'1.46 Population'!BY40</f>
        <v>4.8069252259552062</v>
      </c>
      <c r="BZ16" s="84">
        <f>('1.15 Wine consumption (vol)'!BZ16*1000)/'1.46 Population'!BZ40</f>
        <v>3.1894016776549976</v>
      </c>
      <c r="CA16" s="84">
        <f>('1.15 Wine consumption (vol)'!CA16*1000)/'1.46 Population'!CA40</f>
        <v>3.3861697843833514</v>
      </c>
      <c r="CB16" s="84">
        <f>('1.15 Wine consumption (vol)'!CB16*1000)/'1.46 Population'!CB40</f>
        <v>1.7804798610357182</v>
      </c>
      <c r="CC16" s="84">
        <f>('1.15 Wine consumption (vol)'!CC16*1000)/'1.46 Population'!CC40</f>
        <v>4.5374753013604199</v>
      </c>
      <c r="CD16" s="84">
        <f>('1.15 Wine consumption (vol)'!CD16*1000)/'1.46 Population'!CD40</f>
        <v>2.9531828418294284</v>
      </c>
      <c r="CE16" s="84">
        <f>('1.15 Wine consumption (vol)'!CE16*1000)/'1.46 Population'!CE40</f>
        <v>1.839854377483314</v>
      </c>
      <c r="CF16" s="84">
        <f>('1.15 Wine consumption (vol)'!CF16*1000)/'1.46 Population'!CF40</f>
        <v>5.3609275651415036</v>
      </c>
      <c r="CG16" s="84">
        <f>('1.15 Wine consumption (vol)'!CG16*1000)/'1.46 Population'!CG40</f>
        <v>2.584268213500974</v>
      </c>
      <c r="CH16" s="84">
        <f>('1.15 Wine consumption (vol)'!CH16*1000)/'1.46 Population'!CH40</f>
        <v>2.9238250266980477</v>
      </c>
      <c r="CI16" s="84">
        <f>('1.15 Wine consumption (vol)'!CI16*1000)/'1.46 Population'!CI40</f>
        <v>4.2999656002751978</v>
      </c>
      <c r="CJ16" s="84">
        <f>('1.15 Wine consumption (vol)'!CJ16*1000)/'1.46 Population'!CJ40</f>
        <v>0.10825912800533209</v>
      </c>
      <c r="CK16" s="84">
        <f>('1.15 Wine consumption (vol)'!CK16*1000)/'1.46 Population'!CK40</f>
        <v>2.6886109569060292</v>
      </c>
      <c r="CL16" s="55">
        <f>('1.15 Wine consumption (vol)'!CL16*1000)/'1.46 Population'!CL40</f>
        <v>3.5706022320546706</v>
      </c>
      <c r="CM16" s="55">
        <f>('1.15 Wine consumption (vol)'!CM16*1000)/'1.46 Population'!CM40</f>
        <v>0.39262890621471425</v>
      </c>
      <c r="CN16" s="55">
        <f>('1.15 Wine consumption (vol)'!CN16*1000)/'1.46 Population'!CN40</f>
        <v>0.11326078249499784</v>
      </c>
      <c r="CO16" s="55">
        <f>('1.15 Wine consumption (vol)'!CO16*1000)/'1.46 Population'!CO40</f>
        <v>5.033212553088387E-2</v>
      </c>
      <c r="CP16" s="55">
        <f>('1.15 Wine consumption (vol)'!CP16*1000)/'1.46 Population'!CP40</f>
        <v>1.968343194862698E-2</v>
      </c>
      <c r="CR16" s="72"/>
    </row>
    <row r="17" spans="1:96" x14ac:dyDescent="0.25">
      <c r="A17" s="1" t="s">
        <v>38</v>
      </c>
      <c r="B17" s="84">
        <f>('1.15 Wine consumption (vol)'!B17*1000)/'1.46 Population'!B41</f>
        <v>0.49158632774340183</v>
      </c>
      <c r="C17" s="84">
        <f>('1.15 Wine consumption (vol)'!C17*1000)/'1.46 Population'!C41</f>
        <v>0.22684546644552422</v>
      </c>
      <c r="D17" s="84">
        <f>('1.15 Wine consumption (vol)'!D17*1000)/'1.46 Population'!D41</f>
        <v>0.14593974773272178</v>
      </c>
      <c r="E17" s="84">
        <f>('1.15 Wine consumption (vol)'!E17*1000)/'1.46 Population'!E41</f>
        <v>0.44011638958342469</v>
      </c>
      <c r="F17" s="84">
        <f>('1.15 Wine consumption (vol)'!F17*1000)/'1.46 Population'!F41</f>
        <v>0.27402515550927575</v>
      </c>
      <c r="G17" s="84">
        <f>('1.15 Wine consumption (vol)'!G17*1000)/'1.46 Population'!G41</f>
        <v>3.1224269250620658E-3</v>
      </c>
      <c r="H17" s="84">
        <f>('1.15 Wine consumption (vol)'!H17*1000)/'1.46 Population'!H41</f>
        <v>5.8237997731047609E-3</v>
      </c>
      <c r="I17" s="84">
        <f>('1.15 Wine consumption (vol)'!I17*1000)/'1.46 Population'!I41</f>
        <v>0.9865315962175859</v>
      </c>
      <c r="J17" s="84">
        <f>('1.15 Wine consumption (vol)'!J17*1000)/'1.46 Population'!J41</f>
        <v>0.18372115721363899</v>
      </c>
      <c r="K17" s="84">
        <f>('1.15 Wine consumption (vol)'!K17*1000)/'1.46 Population'!K41</f>
        <v>3.87150475711147E-2</v>
      </c>
      <c r="L17" s="84">
        <f>('1.15 Wine consumption (vol)'!L17*1000)/'1.46 Population'!L41</f>
        <v>0</v>
      </c>
      <c r="M17" s="84">
        <f>('1.15 Wine consumption (vol)'!M17*1000)/'1.46 Population'!M41</f>
        <v>1.9861091525868079E-2</v>
      </c>
      <c r="N17" s="84">
        <f>('1.15 Wine consumption (vol)'!N17*1000)/'1.46 Population'!N41</f>
        <v>0.27100271002710025</v>
      </c>
      <c r="O17" s="84">
        <f>('1.15 Wine consumption (vol)'!O17*1000)/'1.46 Population'!O41</f>
        <v>1.2150068158918941</v>
      </c>
      <c r="P17" s="84">
        <f>('1.15 Wine consumption (vol)'!P17*1000)/'1.46 Population'!P41</f>
        <v>0.12375286978637695</v>
      </c>
      <c r="Q17" s="84">
        <f>('1.15 Wine consumption (vol)'!Q17*1000)/'1.46 Population'!Q41</f>
        <v>3.678666968807847E-2</v>
      </c>
      <c r="R17" s="84">
        <f>('1.15 Wine consumption (vol)'!R17*1000)/'1.46 Population'!R41</f>
        <v>0.10097644219603566</v>
      </c>
      <c r="S17" s="84">
        <f>('1.15 Wine consumption (vol)'!S17*1000)/'1.46 Population'!S41</f>
        <v>5.9926632679704987E-2</v>
      </c>
      <c r="T17" s="84">
        <f>('1.15 Wine consumption (vol)'!T17*1000)/'1.46 Population'!T41</f>
        <v>2.9979428635620056</v>
      </c>
      <c r="U17" s="84">
        <f>('1.15 Wine consumption (vol)'!U17*1000)/'1.46 Population'!U41</f>
        <v>3.021110163967307</v>
      </c>
      <c r="V17" s="84">
        <f>('1.15 Wine consumption (vol)'!V17*1000)/'1.46 Population'!V41</f>
        <v>2.8762130593246384</v>
      </c>
      <c r="W17" s="84">
        <f>('1.15 Wine consumption (vol)'!W17*1000)/'1.46 Population'!W41</f>
        <v>1.1337566484423693</v>
      </c>
      <c r="X17" s="84">
        <f>('1.15 Wine consumption (vol)'!X17*1000)/'1.46 Population'!X41</f>
        <v>2.3626199767956968</v>
      </c>
      <c r="Y17" s="84">
        <f>('1.15 Wine consumption (vol)'!Y17*1000)/'1.46 Population'!Y41</f>
        <v>0.73229417303065181</v>
      </c>
      <c r="Z17" s="84">
        <f>('1.15 Wine consumption (vol)'!Z17*1000)/'1.46 Population'!Z41</f>
        <v>2.1243508927827608</v>
      </c>
      <c r="AA17" s="84">
        <f>('1.15 Wine consumption (vol)'!AA17*1000)/'1.46 Population'!AA41</f>
        <v>2.0077949687020196</v>
      </c>
      <c r="AB17" s="84">
        <f>('1.15 Wine consumption (vol)'!AB17*1000)/'1.46 Population'!AB41</f>
        <v>2.5336154787774121</v>
      </c>
      <c r="AC17" s="84">
        <f>('1.15 Wine consumption (vol)'!AC17*1000)/'1.46 Population'!AC41</f>
        <v>2.2773676770849693</v>
      </c>
      <c r="AD17" s="84">
        <f>('1.15 Wine consumption (vol)'!AD17*1000)/'1.46 Population'!AD41</f>
        <v>1.0457165839924922</v>
      </c>
      <c r="AE17" s="84">
        <f>('1.15 Wine consumption (vol)'!AE17*1000)/'1.46 Population'!AE41</f>
        <v>2.7699987824181176</v>
      </c>
      <c r="AF17" s="84">
        <f>('1.15 Wine consumption (vol)'!AF17*1000)/'1.46 Population'!AF41</f>
        <v>1.3594481647449776</v>
      </c>
      <c r="AG17" s="84">
        <f>('1.15 Wine consumption (vol)'!AG17*1000)/'1.46 Population'!AG41</f>
        <v>1.951186115770376</v>
      </c>
      <c r="AH17" s="84">
        <f>('1.15 Wine consumption (vol)'!AH17*1000)/'1.46 Population'!AH41</f>
        <v>1.5001209774981854</v>
      </c>
      <c r="AI17" s="84">
        <f>('1.15 Wine consumption (vol)'!AI17*1000)/'1.46 Population'!AI41</f>
        <v>0.86801494856881489</v>
      </c>
      <c r="AJ17" s="84">
        <f>('1.15 Wine consumption (vol)'!AJ17*1000)/'1.46 Population'!AJ41</f>
        <v>1.3336285768924945</v>
      </c>
      <c r="AK17" s="84">
        <f>('1.15 Wine consumption (vol)'!AK17*1000)/'1.46 Population'!AK41</f>
        <v>0.89392133492252679</v>
      </c>
      <c r="AL17" s="84">
        <f>('1.15 Wine consumption (vol)'!AL17*1000)/'1.46 Population'!AL41</f>
        <v>0.88596380205037339</v>
      </c>
      <c r="AM17" s="84">
        <f>('1.15 Wine consumption (vol)'!AM17*1000)/'1.46 Population'!AM41</f>
        <v>1.9004040664956918</v>
      </c>
      <c r="AN17" s="84">
        <f>('1.15 Wine consumption (vol)'!AN17*1000)/'1.46 Population'!AN41</f>
        <v>4.2173639051820251</v>
      </c>
      <c r="AO17" s="84">
        <f>('1.15 Wine consumption (vol)'!AO17*1000)/'1.46 Population'!AO41</f>
        <v>0.31270930454337786</v>
      </c>
      <c r="AP17" s="84">
        <f>('1.15 Wine consumption (vol)'!AP17*1000)/'1.46 Population'!AP41</f>
        <v>0.4474660278618427</v>
      </c>
      <c r="AQ17" s="84">
        <f>('1.15 Wine consumption (vol)'!AQ17*1000)/'1.46 Population'!AQ41</f>
        <v>3.1140019531609884</v>
      </c>
      <c r="AR17" s="84">
        <f>('1.15 Wine consumption (vol)'!AR17*1000)/'1.46 Population'!AR41</f>
        <v>8.3918431284791178E-2</v>
      </c>
      <c r="AS17" s="84">
        <f>('1.15 Wine consumption (vol)'!AS17*1000)/'1.46 Population'!AS41</f>
        <v>0.22083498719012737</v>
      </c>
      <c r="AT17" s="84">
        <f>('1.15 Wine consumption (vol)'!AT17*1000)/'1.46 Population'!AT41</f>
        <v>1.6770577387021468</v>
      </c>
      <c r="AU17" s="84">
        <f>('1.15 Wine consumption (vol)'!AU17*1000)/'1.46 Population'!AU41</f>
        <v>6.6350534018126142E-2</v>
      </c>
      <c r="AV17" s="84">
        <f>('1.15 Wine consumption (vol)'!AV17*1000)/'1.46 Population'!AV41</f>
        <v>0.20694507677662349</v>
      </c>
      <c r="AW17" s="84">
        <f>('1.15 Wine consumption (vol)'!AW17*1000)/'1.46 Population'!AW41</f>
        <v>8.0158714254223357E-2</v>
      </c>
      <c r="AX17" s="84">
        <f>('1.15 Wine consumption (vol)'!AX17*1000)/'1.46 Population'!AX41</f>
        <v>7.4329179158098169E-2</v>
      </c>
      <c r="AY17" s="84">
        <f>('1.15 Wine consumption (vol)'!AY17*1000)/'1.46 Population'!AY41</f>
        <v>6.7671069387453778E-2</v>
      </c>
      <c r="AZ17" s="84">
        <f>('1.15 Wine consumption (vol)'!AZ17*1000)/'1.46 Population'!AZ41</f>
        <v>9.4475393883663009E-2</v>
      </c>
      <c r="BA17" s="84">
        <f>('1.15 Wine consumption (vol)'!BA17*1000)/'1.46 Population'!BA41</f>
        <v>0.21034716844027573</v>
      </c>
      <c r="BB17" s="84">
        <f>('1.15 Wine consumption (vol)'!BB17*1000)/'1.46 Population'!BB41</f>
        <v>2.5061195943583168</v>
      </c>
      <c r="BC17" s="84">
        <f>('1.15 Wine consumption (vol)'!BC17*1000)/'1.46 Population'!BC41</f>
        <v>4.8218952620057161E-2</v>
      </c>
      <c r="BD17" s="84">
        <f>('1.15 Wine consumption (vol)'!BD17*1000)/'1.46 Population'!BD41</f>
        <v>0.22226132527722531</v>
      </c>
      <c r="BE17" s="84">
        <f>('1.15 Wine consumption (vol)'!BE17*1000)/'1.46 Population'!BE41</f>
        <v>0.27227005155483847</v>
      </c>
      <c r="BF17" s="84">
        <f>('1.15 Wine consumption (vol)'!BF17*1000)/'1.46 Population'!BF41</f>
        <v>3.8553473667977484E-2</v>
      </c>
      <c r="BG17" s="84">
        <f>('1.15 Wine consumption (vol)'!BG17*1000)/'1.46 Population'!BG41</f>
        <v>1.3642052992554849E-2</v>
      </c>
      <c r="BH17" s="84">
        <f>('1.15 Wine consumption (vol)'!BH17*1000)/'1.46 Population'!BH41</f>
        <v>0</v>
      </c>
      <c r="BI17" s="84">
        <f>('1.15 Wine consumption (vol)'!BI17*1000)/'1.46 Population'!BI41</f>
        <v>0.46649601684170233</v>
      </c>
      <c r="BJ17" s="84">
        <f>('1.15 Wine consumption (vol)'!BJ17*1000)/'1.46 Population'!BJ41</f>
        <v>6.5146155399639083E-2</v>
      </c>
      <c r="BK17" s="84">
        <f>('1.15 Wine consumption (vol)'!BK17*1000)/'1.46 Population'!BK41</f>
        <v>0.11926405352338011</v>
      </c>
      <c r="BL17" s="84">
        <f>('1.15 Wine consumption (vol)'!BL17*1000)/'1.46 Population'!BL41</f>
        <v>4.1711946081821279E-2</v>
      </c>
      <c r="BM17" s="84">
        <f>('1.15 Wine consumption (vol)'!BM17*1000)/'1.46 Population'!BM41</f>
        <v>0</v>
      </c>
      <c r="BN17" s="84">
        <f>('1.15 Wine consumption (vol)'!BN17*1000)/'1.46 Population'!BN41</f>
        <v>0.97815395005358741</v>
      </c>
      <c r="BO17" s="84">
        <f>('1.15 Wine consumption (vol)'!BO17*1000)/'1.46 Population'!BO41</f>
        <v>0.23141555112503559</v>
      </c>
      <c r="BP17" s="84">
        <f>('1.15 Wine consumption (vol)'!BP17*1000)/'1.46 Population'!BP41</f>
        <v>0.23245272492706798</v>
      </c>
      <c r="BQ17" s="84">
        <f>('1.15 Wine consumption (vol)'!BQ17*1000)/'1.46 Population'!BQ41</f>
        <v>1.3037594481301777</v>
      </c>
      <c r="BR17" s="84">
        <f>('1.15 Wine consumption (vol)'!BR17*1000)/'1.46 Population'!BR41</f>
        <v>1.9221287157673055</v>
      </c>
      <c r="BS17" s="84">
        <f>('1.15 Wine consumption (vol)'!BS17*1000)/'1.46 Population'!BS41</f>
        <v>1.2347371900291939</v>
      </c>
      <c r="BT17" s="84">
        <f>('1.15 Wine consumption (vol)'!BT17*1000)/'1.46 Population'!BT41</f>
        <v>3.0093681932712038</v>
      </c>
      <c r="BU17" s="84">
        <f>('1.15 Wine consumption (vol)'!BU17*1000)/'1.46 Population'!BU41</f>
        <v>3.824493079766333</v>
      </c>
      <c r="BV17" s="84">
        <f>('1.15 Wine consumption (vol)'!BV17*1000)/'1.46 Population'!BV41</f>
        <v>3.4525827460076726</v>
      </c>
      <c r="BW17" s="84">
        <f>('1.15 Wine consumption (vol)'!BW17*1000)/'1.46 Population'!BW41</f>
        <v>3.5867625492517274</v>
      </c>
      <c r="BX17" s="84">
        <f>('1.15 Wine consumption (vol)'!BX17*1000)/'1.46 Population'!BX41</f>
        <v>1.4620417412917139</v>
      </c>
      <c r="BY17" s="84">
        <f>('1.15 Wine consumption (vol)'!BY17*1000)/'1.46 Population'!BY41</f>
        <v>4.7527022039644269</v>
      </c>
      <c r="BZ17" s="84">
        <f>('1.15 Wine consumption (vol)'!BZ17*1000)/'1.46 Population'!BZ41</f>
        <v>3.1675852089042151</v>
      </c>
      <c r="CA17" s="84">
        <f>('1.15 Wine consumption (vol)'!CA17*1000)/'1.46 Population'!CA41</f>
        <v>3.3707865168539324</v>
      </c>
      <c r="CB17" s="84">
        <f>('1.15 Wine consumption (vol)'!CB17*1000)/'1.46 Population'!CB41</f>
        <v>1.7933537876496264</v>
      </c>
      <c r="CC17" s="84">
        <f>('1.15 Wine consumption (vol)'!CC17*1000)/'1.46 Population'!CC41</f>
        <v>4.6595565285564255</v>
      </c>
      <c r="CD17" s="84">
        <f>('1.15 Wine consumption (vol)'!CD17*1000)/'1.46 Population'!CD41</f>
        <v>2.8753823489388894</v>
      </c>
      <c r="CE17" s="84">
        <f>('1.15 Wine consumption (vol)'!CE17*1000)/'1.46 Population'!CE41</f>
        <v>1.8003019861396103</v>
      </c>
      <c r="CF17" s="84">
        <f>('1.15 Wine consumption (vol)'!CF17*1000)/'1.46 Population'!CF41</f>
        <v>5.4362493734818989</v>
      </c>
      <c r="CG17" s="84">
        <f>('1.15 Wine consumption (vol)'!CG17*1000)/'1.46 Population'!CG41</f>
        <v>2.661504439070713</v>
      </c>
      <c r="CH17" s="84">
        <f>('1.15 Wine consumption (vol)'!CH17*1000)/'1.46 Population'!CH41</f>
        <v>2.9135974721464186</v>
      </c>
      <c r="CI17" s="84">
        <f>('1.15 Wine consumption (vol)'!CI17*1000)/'1.46 Population'!CI41</f>
        <v>4.2487587554778639</v>
      </c>
      <c r="CJ17" s="84">
        <f>('1.15 Wine consumption (vol)'!CJ17*1000)/'1.46 Population'!CJ41</f>
        <v>0.10811381295538118</v>
      </c>
      <c r="CK17" s="84">
        <f>('1.15 Wine consumption (vol)'!CK17*1000)/'1.46 Population'!CK41</f>
        <v>2.6642929114972587</v>
      </c>
      <c r="CL17" s="55">
        <f>('1.15 Wine consumption (vol)'!CL17*1000)/'1.46 Population'!CL41</f>
        <v>3.6282179230196232</v>
      </c>
      <c r="CM17" s="55">
        <f>('1.15 Wine consumption (vol)'!CM17*1000)/'1.46 Population'!CM41</f>
        <v>0.39394761574551296</v>
      </c>
      <c r="CN17" s="55">
        <f>('1.15 Wine consumption (vol)'!CN17*1000)/'1.46 Population'!CN41</f>
        <v>0.11249340711521955</v>
      </c>
      <c r="CO17" s="55">
        <f>('1.15 Wine consumption (vol)'!CO17*1000)/'1.46 Population'!CO41</f>
        <v>5.2634212788947636E-2</v>
      </c>
      <c r="CP17" s="55">
        <f>('1.15 Wine consumption (vol)'!CP17*1000)/'1.46 Population'!CP41</f>
        <v>2.0424340727329952E-2</v>
      </c>
      <c r="CR17" s="72"/>
    </row>
    <row r="18" spans="1:96" s="77" customFormat="1" x14ac:dyDescent="0.25">
      <c r="A18" s="78"/>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R18" s="88"/>
    </row>
    <row r="19" spans="1:96" s="77" customFormat="1" x14ac:dyDescent="0.25">
      <c r="A19" s="78"/>
      <c r="B19" s="84"/>
      <c r="C19" s="84"/>
      <c r="D19" s="84"/>
      <c r="E19" s="84"/>
      <c r="F19" s="84"/>
      <c r="G19" s="84"/>
      <c r="H19" s="84"/>
      <c r="I19" s="84"/>
      <c r="J19" s="84"/>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R19" s="88"/>
    </row>
    <row r="20" spans="1:96" s="77" customFormat="1" x14ac:dyDescent="0.25">
      <c r="A20" s="78"/>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84"/>
      <c r="CL20" s="84"/>
      <c r="CM20" s="84"/>
      <c r="CN20" s="84"/>
      <c r="CO20" s="84"/>
      <c r="CP20" s="84"/>
      <c r="CR20" s="88"/>
    </row>
    <row r="21" spans="1:96" s="77" customFormat="1" x14ac:dyDescent="0.25">
      <c r="A21" s="78"/>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84"/>
      <c r="CL21" s="84"/>
      <c r="CM21" s="84"/>
      <c r="CN21" s="84"/>
      <c r="CO21" s="84"/>
      <c r="CP21" s="84"/>
      <c r="CR21" s="88"/>
    </row>
    <row r="22" spans="1:96" s="77" customFormat="1" x14ac:dyDescent="0.25">
      <c r="A22" s="78"/>
      <c r="B22" s="84"/>
      <c r="C22" s="84"/>
      <c r="D22" s="84"/>
      <c r="E22" s="84"/>
      <c r="F22" s="84"/>
      <c r="G22" s="84"/>
      <c r="H22" s="84"/>
      <c r="I22" s="84"/>
      <c r="J22" s="84"/>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c r="CA22" s="84"/>
      <c r="CB22" s="84"/>
      <c r="CC22" s="84"/>
      <c r="CD22" s="84"/>
      <c r="CE22" s="84"/>
      <c r="CF22" s="84"/>
      <c r="CG22" s="84"/>
      <c r="CH22" s="84"/>
      <c r="CI22" s="84"/>
      <c r="CJ22" s="84"/>
      <c r="CK22" s="84"/>
      <c r="CL22" s="84"/>
      <c r="CM22" s="84"/>
      <c r="CN22" s="84"/>
      <c r="CO22" s="84"/>
      <c r="CP22" s="84"/>
      <c r="CR22" s="88"/>
    </row>
    <row r="23" spans="1:96" s="77" customFormat="1" x14ac:dyDescent="0.25">
      <c r="A23" s="78"/>
      <c r="B23" s="84"/>
      <c r="C23" s="84"/>
      <c r="D23" s="84"/>
      <c r="E23" s="84"/>
      <c r="F23" s="84"/>
      <c r="G23" s="84"/>
      <c r="H23" s="84"/>
      <c r="I23" s="84"/>
      <c r="J23" s="84"/>
      <c r="K23" s="84"/>
      <c r="L23" s="84"/>
      <c r="M23" s="84"/>
      <c r="N23" s="84"/>
      <c r="O23" s="84"/>
      <c r="P23" s="84"/>
      <c r="Q23" s="84"/>
      <c r="R23" s="84"/>
      <c r="S23" s="84"/>
      <c r="T23" s="84"/>
      <c r="U23" s="84"/>
      <c r="V23" s="84"/>
      <c r="W23" s="84"/>
      <c r="X23" s="84"/>
      <c r="Y23" s="84"/>
      <c r="Z23" s="84"/>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c r="CB23" s="84"/>
      <c r="CC23" s="84"/>
      <c r="CD23" s="84"/>
      <c r="CE23" s="84"/>
      <c r="CF23" s="84"/>
      <c r="CG23" s="84"/>
      <c r="CH23" s="84"/>
      <c r="CI23" s="84"/>
      <c r="CJ23" s="84"/>
      <c r="CK23" s="84"/>
      <c r="CL23" s="84"/>
      <c r="CM23" s="84"/>
      <c r="CN23" s="84"/>
      <c r="CO23" s="84"/>
      <c r="CP23" s="84"/>
      <c r="CR23" s="88"/>
    </row>
    <row r="24" spans="1:96" s="77" customFormat="1" x14ac:dyDescent="0.25">
      <c r="A24" s="78"/>
      <c r="B24" s="84"/>
      <c r="C24" s="84"/>
      <c r="D24" s="84"/>
      <c r="E24" s="84"/>
      <c r="F24" s="84"/>
      <c r="G24" s="84"/>
      <c r="H24" s="84"/>
      <c r="I24" s="84"/>
      <c r="J24" s="84"/>
      <c r="K24" s="84"/>
      <c r="L24" s="84"/>
      <c r="M24" s="84"/>
      <c r="N24" s="84"/>
      <c r="O24" s="84"/>
      <c r="P24" s="84"/>
      <c r="Q24" s="84"/>
      <c r="R24" s="84"/>
      <c r="S24" s="84"/>
      <c r="T24" s="84"/>
      <c r="U24" s="84"/>
      <c r="V24" s="84"/>
      <c r="W24" s="84"/>
      <c r="X24" s="84"/>
      <c r="Y24" s="84"/>
      <c r="Z24" s="84"/>
      <c r="AA24" s="84"/>
      <c r="AB24" s="84"/>
      <c r="AC24" s="84"/>
      <c r="AD24" s="8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c r="CA24" s="84"/>
      <c r="CB24" s="84"/>
      <c r="CC24" s="84"/>
      <c r="CD24" s="84"/>
      <c r="CE24" s="84"/>
      <c r="CF24" s="84"/>
      <c r="CG24" s="84"/>
      <c r="CH24" s="84"/>
      <c r="CI24" s="84"/>
      <c r="CJ24" s="84"/>
      <c r="CK24" s="84"/>
      <c r="CL24" s="84"/>
      <c r="CM24" s="84"/>
      <c r="CN24" s="84"/>
      <c r="CO24" s="84"/>
      <c r="CP24" s="84"/>
      <c r="CR24" s="88"/>
    </row>
  </sheetData>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7" tint="0.59999389629810485"/>
  </sheetPr>
  <dimension ref="A1:CQ17"/>
  <sheetViews>
    <sheetView workbookViewId="0">
      <pane xSplit="1" ySplit="2" topLeftCell="BI3" activePane="bottomRight" state="frozen"/>
      <selection activeCell="D28" sqref="D28"/>
      <selection pane="topRight" activeCell="D28" sqref="D28"/>
      <selection pane="bottomLeft" activeCell="D28" sqref="D28"/>
      <selection pane="bottomRight"/>
    </sheetView>
  </sheetViews>
  <sheetFormatPr defaultColWidth="7.42578125" defaultRowHeight="15" x14ac:dyDescent="0.25"/>
  <sheetData>
    <row r="1" spans="1:95" x14ac:dyDescent="0.25">
      <c r="A1" t="s">
        <v>265</v>
      </c>
    </row>
    <row r="2" spans="1:95" s="7" customFormat="1" ht="12.75" x14ac:dyDescent="0.2">
      <c r="A2" s="1" t="s">
        <v>39</v>
      </c>
      <c r="B2" s="5" t="s">
        <v>254</v>
      </c>
      <c r="C2" s="5" t="s">
        <v>255</v>
      </c>
      <c r="D2" s="5" t="s">
        <v>42</v>
      </c>
      <c r="E2" s="5" t="s">
        <v>47</v>
      </c>
      <c r="F2" s="5" t="s">
        <v>51</v>
      </c>
      <c r="G2" s="5" t="s">
        <v>52</v>
      </c>
      <c r="H2" s="5" t="s">
        <v>53</v>
      </c>
      <c r="I2" s="5" t="s">
        <v>54</v>
      </c>
      <c r="J2" s="5" t="s">
        <v>55</v>
      </c>
      <c r="K2" s="5" t="s">
        <v>60</v>
      </c>
      <c r="L2" s="5" t="s">
        <v>67</v>
      </c>
      <c r="M2" s="5" t="s">
        <v>69</v>
      </c>
      <c r="N2" s="5" t="s">
        <v>71</v>
      </c>
      <c r="O2" s="5" t="s">
        <v>73</v>
      </c>
      <c r="P2" s="5" t="s">
        <v>75</v>
      </c>
      <c r="Q2" s="5" t="s">
        <v>77</v>
      </c>
      <c r="R2" s="5" t="s">
        <v>81</v>
      </c>
      <c r="S2" s="5" t="s">
        <v>83</v>
      </c>
      <c r="T2" s="5" t="s">
        <v>256</v>
      </c>
      <c r="U2" s="5" t="s">
        <v>84</v>
      </c>
      <c r="V2" s="5" t="s">
        <v>85</v>
      </c>
      <c r="W2" s="5" t="s">
        <v>257</v>
      </c>
      <c r="X2" s="5" t="s">
        <v>87</v>
      </c>
      <c r="Y2" s="5" t="s">
        <v>88</v>
      </c>
      <c r="Z2" s="5" t="s">
        <v>89</v>
      </c>
      <c r="AA2" s="5" t="s">
        <v>90</v>
      </c>
      <c r="AB2" s="5" t="s">
        <v>91</v>
      </c>
      <c r="AC2" s="5" t="s">
        <v>92</v>
      </c>
      <c r="AD2" s="5" t="s">
        <v>93</v>
      </c>
      <c r="AE2" s="5" t="s">
        <v>94</v>
      </c>
      <c r="AF2" s="5" t="s">
        <v>96</v>
      </c>
      <c r="AG2" s="5" t="s">
        <v>97</v>
      </c>
      <c r="AH2" s="5" t="s">
        <v>98</v>
      </c>
      <c r="AI2" s="5" t="s">
        <v>101</v>
      </c>
      <c r="AJ2" s="5" t="s">
        <v>102</v>
      </c>
      <c r="AK2" s="5" t="s">
        <v>103</v>
      </c>
      <c r="AL2" s="5" t="s">
        <v>104</v>
      </c>
      <c r="AM2" s="5" t="s">
        <v>105</v>
      </c>
      <c r="AN2" s="5" t="s">
        <v>106</v>
      </c>
      <c r="AO2" s="5" t="s">
        <v>107</v>
      </c>
      <c r="AP2" s="5" t="s">
        <v>258</v>
      </c>
      <c r="AQ2" s="5" t="s">
        <v>110</v>
      </c>
      <c r="AR2" s="5" t="s">
        <v>116</v>
      </c>
      <c r="AS2" s="5" t="s">
        <v>117</v>
      </c>
      <c r="AT2" s="5" t="s">
        <v>120</v>
      </c>
      <c r="AU2" s="5" t="s">
        <v>121</v>
      </c>
      <c r="AV2" s="5" t="s">
        <v>122</v>
      </c>
      <c r="AW2" s="5" t="s">
        <v>126</v>
      </c>
      <c r="AX2" s="5" t="s">
        <v>127</v>
      </c>
      <c r="AY2" s="5" t="s">
        <v>132</v>
      </c>
      <c r="AZ2" s="5" t="s">
        <v>138</v>
      </c>
      <c r="BA2" s="5" t="s">
        <v>142</v>
      </c>
      <c r="BB2" s="5" t="s">
        <v>150</v>
      </c>
      <c r="BC2" s="5" t="s">
        <v>152</v>
      </c>
      <c r="BD2" s="5" t="s">
        <v>259</v>
      </c>
      <c r="BE2" s="5" t="s">
        <v>153</v>
      </c>
      <c r="BF2" s="5" t="s">
        <v>160</v>
      </c>
      <c r="BG2" s="5" t="s">
        <v>169</v>
      </c>
      <c r="BH2" s="5" t="s">
        <v>178</v>
      </c>
      <c r="BI2" s="5" t="s">
        <v>180</v>
      </c>
      <c r="BJ2" s="5" t="s">
        <v>182</v>
      </c>
      <c r="BK2" s="5" t="s">
        <v>193</v>
      </c>
      <c r="BL2" s="5" t="s">
        <v>197</v>
      </c>
      <c r="BM2" s="5" t="s">
        <v>203</v>
      </c>
      <c r="BN2" s="5" t="s">
        <v>208</v>
      </c>
      <c r="BO2" s="5" t="s">
        <v>215</v>
      </c>
      <c r="BP2" s="5" t="s">
        <v>217</v>
      </c>
      <c r="BQ2" s="5" t="s">
        <v>260</v>
      </c>
      <c r="BR2" s="5" t="s">
        <v>221</v>
      </c>
      <c r="BS2" s="5" t="s">
        <v>222</v>
      </c>
      <c r="BT2" s="5" t="s">
        <v>261</v>
      </c>
      <c r="BU2" s="5" t="s">
        <v>223</v>
      </c>
      <c r="BV2" s="5" t="s">
        <v>224</v>
      </c>
      <c r="BW2" s="5" t="s">
        <v>226</v>
      </c>
      <c r="BX2" s="5" t="s">
        <v>227</v>
      </c>
      <c r="BY2" s="5" t="s">
        <v>228</v>
      </c>
      <c r="BZ2" s="5" t="s">
        <v>229</v>
      </c>
      <c r="CA2" s="5" t="s">
        <v>230</v>
      </c>
      <c r="CB2" s="5" t="s">
        <v>232</v>
      </c>
      <c r="CC2" s="5" t="s">
        <v>233</v>
      </c>
      <c r="CD2" s="5" t="s">
        <v>238</v>
      </c>
      <c r="CE2" s="5" t="s">
        <v>239</v>
      </c>
      <c r="CF2" s="5" t="s">
        <v>240</v>
      </c>
      <c r="CG2" s="5" t="s">
        <v>241</v>
      </c>
      <c r="CH2" s="5" t="s">
        <v>242</v>
      </c>
      <c r="CI2" s="5" t="s">
        <v>243</v>
      </c>
      <c r="CJ2" s="5" t="s">
        <v>244</v>
      </c>
      <c r="CK2" s="5" t="s">
        <v>245</v>
      </c>
      <c r="CL2" s="4" t="s">
        <v>248</v>
      </c>
      <c r="CM2" s="4" t="s">
        <v>249</v>
      </c>
      <c r="CN2" s="4" t="s">
        <v>250</v>
      </c>
      <c r="CO2" s="61" t="s">
        <v>251</v>
      </c>
      <c r="CP2" s="4" t="s">
        <v>252</v>
      </c>
      <c r="CQ2" s="13"/>
    </row>
    <row r="3" spans="1:95" x14ac:dyDescent="0.25">
      <c r="A3" s="1" t="s">
        <v>24</v>
      </c>
      <c r="B3" s="11">
        <f>IFERROR('1.16 Wine consumption (value)'!B3/'1.15 Wine consumption (vol)'!B3,"")</f>
        <v>52.356868641627742</v>
      </c>
      <c r="C3" s="11"/>
      <c r="D3" s="11">
        <f>IFERROR('1.16 Wine consumption (value)'!D3/'1.15 Wine consumption (vol)'!D3,"")</f>
        <v>110.6</v>
      </c>
      <c r="E3" s="11">
        <f>IFERROR('1.16 Wine consumption (value)'!E3/'1.15 Wine consumption (vol)'!E3,"")</f>
        <v>36.449144914491448</v>
      </c>
      <c r="F3" s="11">
        <f>IFERROR('1.16 Wine consumption (value)'!F3/'1.15 Wine consumption (vol)'!F3,"")</f>
        <v>227.18181818181816</v>
      </c>
      <c r="G3" s="11">
        <f>IFERROR('1.16 Wine consumption (value)'!G3/'1.15 Wine consumption (vol)'!G3,"")</f>
        <v>114.66666666666667</v>
      </c>
      <c r="H3" s="11">
        <f>IFERROR('1.16 Wine consumption (value)'!H3/'1.15 Wine consumption (vol)'!H3,"")</f>
        <v>22.62962962962963</v>
      </c>
      <c r="I3" s="11">
        <f>IFERROR('1.16 Wine consumption (value)'!I3/'1.15 Wine consumption (vol)'!I3,"")</f>
        <v>116.94190637337844</v>
      </c>
      <c r="J3" s="11">
        <f>IFERROR('1.16 Wine consumption (value)'!J3/'1.15 Wine consumption (vol)'!J3,"")</f>
        <v>73.772727272727266</v>
      </c>
      <c r="K3" s="11">
        <f>IFERROR('1.16 Wine consumption (value)'!K3/'1.15 Wine consumption (vol)'!K3,"")</f>
        <v>231.99999999999997</v>
      </c>
      <c r="L3" s="11" t="str">
        <f>IFERROR('1.16 Wine consumption (value)'!L3/'1.15 Wine consumption (vol)'!L3,"")</f>
        <v/>
      </c>
      <c r="M3" s="11">
        <f>IFERROR('1.16 Wine consumption (value)'!M3/'1.15 Wine consumption (vol)'!M3,"")</f>
        <v>103.4</v>
      </c>
      <c r="N3" s="11">
        <f>IFERROR('1.16 Wine consumption (value)'!N3/'1.15 Wine consumption (vol)'!N3,"")</f>
        <v>242</v>
      </c>
      <c r="O3" s="11">
        <f>IFERROR('1.16 Wine consumption (value)'!O3/'1.15 Wine consumption (vol)'!O3,"")</f>
        <v>33.414096916299563</v>
      </c>
      <c r="P3" s="11">
        <f>IFERROR('1.16 Wine consumption (value)'!P3/'1.15 Wine consumption (vol)'!P3,"")</f>
        <v>140.58974358974359</v>
      </c>
      <c r="Q3" s="11">
        <f>IFERROR('1.16 Wine consumption (value)'!Q3/'1.15 Wine consumption (vol)'!Q3,"")</f>
        <v>194.62499999999997</v>
      </c>
      <c r="R3" s="11">
        <f>IFERROR('1.16 Wine consumption (value)'!R3/'1.15 Wine consumption (vol)'!R3,"")</f>
        <v>34.5</v>
      </c>
      <c r="S3" s="11">
        <f>IFERROR('1.16 Wine consumption (value)'!S3/'1.15 Wine consumption (vol)'!S3,"")</f>
        <v>42.086956521739133</v>
      </c>
      <c r="T3" s="11">
        <f>IFERROR('1.16 Wine consumption (value)'!T3/'1.15 Wine consumption (vol)'!T3,"")</f>
        <v>53.941353383458647</v>
      </c>
      <c r="U3" s="11">
        <f>IFERROR('1.16 Wine consumption (value)'!U3/'1.15 Wine consumption (vol)'!U3,"")</f>
        <v>53.651865008880996</v>
      </c>
      <c r="V3" s="11">
        <f>IFERROR('1.16 Wine consumption (value)'!V3/'1.15 Wine consumption (vol)'!V3,"")</f>
        <v>55.539215686274517</v>
      </c>
      <c r="W3" s="11">
        <f>IFERROR('1.16 Wine consumption (value)'!W3/'1.15 Wine consumption (vol)'!W3,"")</f>
        <v>26.090536277602524</v>
      </c>
      <c r="X3" s="11">
        <f>IFERROR('1.16 Wine consumption (value)'!X3/'1.15 Wine consumption (vol)'!X3,"")</f>
        <v>7.3350515463917541</v>
      </c>
      <c r="Y3" s="11">
        <f>IFERROR('1.16 Wine consumption (value)'!Y3/'1.15 Wine consumption (vol)'!Y3,"")</f>
        <v>47.4</v>
      </c>
      <c r="Z3" s="11">
        <f>IFERROR('1.16 Wine consumption (value)'!Z3/'1.15 Wine consumption (vol)'!Z3,"")</f>
        <v>19.865384615384613</v>
      </c>
      <c r="AA3" s="11">
        <f>IFERROR('1.16 Wine consumption (value)'!AA3/'1.15 Wine consumption (vol)'!AA3,"")</f>
        <v>78.526315789473685</v>
      </c>
      <c r="AB3" s="11">
        <f>IFERROR('1.16 Wine consumption (value)'!AB3/'1.15 Wine consumption (vol)'!AB3,"")</f>
        <v>22.624242424242425</v>
      </c>
      <c r="AC3" s="11">
        <f>IFERROR('1.16 Wine consumption (value)'!AC3/'1.15 Wine consumption (vol)'!AC3,"")</f>
        <v>38.92307692307692</v>
      </c>
      <c r="AD3" s="11">
        <f>IFERROR('1.16 Wine consumption (value)'!AD3/'1.15 Wine consumption (vol)'!AD3,"")</f>
        <v>70.84615384615384</v>
      </c>
      <c r="AE3" s="11">
        <f>IFERROR('1.16 Wine consumption (value)'!AE3/'1.15 Wine consumption (vol)'!AE3,"")</f>
        <v>22.59009009009009</v>
      </c>
      <c r="AF3" s="11">
        <f>IFERROR('1.16 Wine consumption (value)'!AF3/'1.15 Wine consumption (vol)'!AF3,"")</f>
        <v>99.684210526315795</v>
      </c>
      <c r="AG3" s="11">
        <f>IFERROR('1.16 Wine consumption (value)'!AG3/'1.15 Wine consumption (vol)'!AG3,"")</f>
        <v>37.0625</v>
      </c>
      <c r="AH3" s="11">
        <f>IFERROR('1.16 Wine consumption (value)'!AH3/'1.15 Wine consumption (vol)'!AH3,"")</f>
        <v>65</v>
      </c>
      <c r="AI3" s="11">
        <f>IFERROR('1.16 Wine consumption (value)'!AI3/'1.15 Wine consumption (vol)'!AI3,"")</f>
        <v>17.227414330218068</v>
      </c>
      <c r="AJ3" s="11">
        <f>IFERROR('1.16 Wine consumption (value)'!AJ3/'1.15 Wine consumption (vol)'!AJ3,"")</f>
        <v>13.296089385474861</v>
      </c>
      <c r="AK3" s="11">
        <f>IFERROR('1.16 Wine consumption (value)'!AK3/'1.15 Wine consumption (vol)'!AK3,"")</f>
        <v>27.378468368479471</v>
      </c>
      <c r="AL3" s="11">
        <f>IFERROR('1.16 Wine consumption (value)'!AL3/'1.15 Wine consumption (vol)'!AL3,"")</f>
        <v>27.372093023255815</v>
      </c>
      <c r="AM3" s="11">
        <f>IFERROR('1.16 Wine consumption (value)'!AM3/'1.15 Wine consumption (vol)'!AM3,"")</f>
        <v>26.487179487179485</v>
      </c>
      <c r="AN3" s="11">
        <f>IFERROR('1.16 Wine consumption (value)'!AN3/'1.15 Wine consumption (vol)'!AN3,"")</f>
        <v>66.451612903225808</v>
      </c>
      <c r="AO3" s="11">
        <f>IFERROR('1.16 Wine consumption (value)'!AO3/'1.15 Wine consumption (vol)'!AO3,"")</f>
        <v>26.89473684210526</v>
      </c>
      <c r="AP3" s="11">
        <f>IFERROR('1.16 Wine consumption (value)'!AP3/'1.15 Wine consumption (vol)'!AP3,"")</f>
        <v>29.451032899770468</v>
      </c>
      <c r="AQ3" s="11">
        <f>IFERROR('1.16 Wine consumption (value)'!AQ3/'1.15 Wine consumption (vol)'!AQ3,"")</f>
        <v>21.053205128205128</v>
      </c>
      <c r="AR3" s="11">
        <f>IFERROR('1.16 Wine consumption (value)'!AR3/'1.15 Wine consumption (vol)'!AR3,"")</f>
        <v>33.333333333333336</v>
      </c>
      <c r="AS3" s="11">
        <f>IFERROR('1.16 Wine consumption (value)'!AS3/'1.15 Wine consumption (vol)'!AS3,"")</f>
        <v>37.734782608695653</v>
      </c>
      <c r="AT3" s="11">
        <f>IFERROR('1.16 Wine consumption (value)'!AT3/'1.15 Wine consumption (vol)'!AT3,"")</f>
        <v>25.046583850931675</v>
      </c>
      <c r="AU3" s="11">
        <f>IFERROR('1.16 Wine consumption (value)'!AU3/'1.15 Wine consumption (vol)'!AU3,"")</f>
        <v>74.857142857142861</v>
      </c>
      <c r="AV3" s="11">
        <f>IFERROR('1.16 Wine consumption (value)'!AV3/'1.15 Wine consumption (vol)'!AV3,"")</f>
        <v>120</v>
      </c>
      <c r="AW3" s="11">
        <f>IFERROR('1.16 Wine consumption (value)'!AW3/'1.15 Wine consumption (vol)'!AW3,"")</f>
        <v>83</v>
      </c>
      <c r="AX3" s="11">
        <f>IFERROR('1.16 Wine consumption (value)'!AX3/'1.15 Wine consumption (vol)'!AX3,"")</f>
        <v>98</v>
      </c>
      <c r="AY3" s="11">
        <f>IFERROR('1.16 Wine consumption (value)'!AY3/'1.15 Wine consumption (vol)'!AY3,"")</f>
        <v>63.499999999999993</v>
      </c>
      <c r="AZ3" s="11">
        <f>IFERROR('1.16 Wine consumption (value)'!AZ3/'1.15 Wine consumption (vol)'!AZ3,"")</f>
        <v>137.12500000000003</v>
      </c>
      <c r="BA3" s="11">
        <f>IFERROR('1.16 Wine consumption (value)'!BA3/'1.15 Wine consumption (vol)'!BA3,"")</f>
        <v>32.826086956521742</v>
      </c>
      <c r="BB3" s="11">
        <f>IFERROR('1.16 Wine consumption (value)'!BB3/'1.15 Wine consumption (vol)'!BB3,"")</f>
        <v>35.33653846153846</v>
      </c>
      <c r="BC3" s="11">
        <f>IFERROR('1.16 Wine consumption (value)'!BC3/'1.15 Wine consumption (vol)'!BC3,"")</f>
        <v>83.333333333333343</v>
      </c>
      <c r="BD3" s="11">
        <f>IFERROR('1.16 Wine consumption (value)'!BD3/'1.15 Wine consumption (vol)'!BD3,"")</f>
        <v>40.425462459194776</v>
      </c>
      <c r="BE3" s="11">
        <f>IFERROR('1.16 Wine consumption (value)'!BE3/'1.15 Wine consumption (vol)'!BE3,"")</f>
        <v>89.69047619047619</v>
      </c>
      <c r="BF3" s="11">
        <f>IFERROR('1.16 Wine consumption (value)'!BF3/'1.15 Wine consumption (vol)'!BF3,"")</f>
        <v>193.4</v>
      </c>
      <c r="BG3" s="11">
        <f>IFERROR('1.16 Wine consumption (value)'!BG3/'1.15 Wine consumption (vol)'!BG3,"")</f>
        <v>211</v>
      </c>
      <c r="BH3" s="11" t="str">
        <f>IFERROR('1.16 Wine consumption (value)'!BH3/'1.15 Wine consumption (vol)'!BH3,"")</f>
        <v/>
      </c>
      <c r="BI3" s="11">
        <f>IFERROR('1.16 Wine consumption (value)'!BI3/'1.15 Wine consumption (vol)'!BI3,"")</f>
        <v>92</v>
      </c>
      <c r="BJ3" s="11">
        <f>IFERROR('1.16 Wine consumption (value)'!BJ3/'1.15 Wine consumption (vol)'!BJ3,"")</f>
        <v>142.44444444444443</v>
      </c>
      <c r="BK3" s="11">
        <f>IFERROR('1.16 Wine consumption (value)'!BK3/'1.15 Wine consumption (vol)'!BK3,"")</f>
        <v>65.558139534883722</v>
      </c>
      <c r="BL3" s="11">
        <f>IFERROR('1.16 Wine consumption (value)'!BL3/'1.15 Wine consumption (vol)'!BL3,"")</f>
        <v>30.1</v>
      </c>
      <c r="BM3" s="11" t="str">
        <f>IFERROR('1.16 Wine consumption (value)'!BM3/'1.15 Wine consumption (vol)'!BM3,"")</f>
        <v/>
      </c>
      <c r="BN3" s="11">
        <f>IFERROR('1.16 Wine consumption (value)'!BN3/'1.15 Wine consumption (vol)'!BN3,"")</f>
        <v>27.154811715481173</v>
      </c>
      <c r="BO3" s="11">
        <f>IFERROR('1.16 Wine consumption (value)'!BO3/'1.15 Wine consumption (vol)'!BO3,"")</f>
        <v>115.5185185185185</v>
      </c>
      <c r="BP3" s="11">
        <f>IFERROR('1.16 Wine consumption (value)'!BP3/'1.15 Wine consumption (vol)'!BP3,"")</f>
        <v>372</v>
      </c>
      <c r="BQ3" s="11">
        <f>IFERROR('1.16 Wine consumption (value)'!BQ3/'1.15 Wine consumption (vol)'!BQ3,"")</f>
        <v>81.979278074866315</v>
      </c>
      <c r="BR3" s="11">
        <f>IFERROR('1.16 Wine consumption (value)'!BR3/'1.15 Wine consumption (vol)'!BR3,"")</f>
        <v>82.321989528795797</v>
      </c>
      <c r="BS3" s="11">
        <f>IFERROR('1.16 Wine consumption (value)'!BS3/'1.15 Wine consumption (vol)'!BS3,"")</f>
        <v>81.929118773946357</v>
      </c>
      <c r="BT3" s="11">
        <f>IFERROR('1.16 Wine consumption (value)'!BT3/'1.15 Wine consumption (vol)'!BT3,"")</f>
        <v>51.255837995621505</v>
      </c>
      <c r="BU3" s="11">
        <f>IFERROR('1.16 Wine consumption (value)'!BU3/'1.15 Wine consumption (vol)'!BU3,"")</f>
        <v>73.216049382716051</v>
      </c>
      <c r="BV3" s="11">
        <f>IFERROR('1.16 Wine consumption (value)'!BV3/'1.15 Wine consumption (vol)'!BV3,"")</f>
        <v>53.149390243902445</v>
      </c>
      <c r="BW3" s="11">
        <f>IFERROR('1.16 Wine consumption (value)'!BW3/'1.15 Wine consumption (vol)'!BW3,"")</f>
        <v>95.06511627906977</v>
      </c>
      <c r="BX3" s="11">
        <f>IFERROR('1.16 Wine consumption (value)'!BX3/'1.15 Wine consumption (vol)'!BX3,"")</f>
        <v>79.815384615384602</v>
      </c>
      <c r="BY3" s="11">
        <f>IFERROR('1.16 Wine consumption (value)'!BY3/'1.15 Wine consumption (vol)'!BY3,"")</f>
        <v>60.381084070796454</v>
      </c>
      <c r="BZ3" s="11">
        <f>IFERROR('1.16 Wine consumption (value)'!BZ3/'1.15 Wine consumption (vol)'!BZ3,"")</f>
        <v>42.821481481481477</v>
      </c>
      <c r="CA3" s="11">
        <f>IFERROR('1.16 Wine consumption (value)'!CA3/'1.15 Wine consumption (vol)'!CA3,"")</f>
        <v>84.86078886310905</v>
      </c>
      <c r="CB3" s="11">
        <f>IFERROR('1.16 Wine consumption (value)'!CB3/'1.15 Wine consumption (vol)'!CB3,"")</f>
        <v>129.93548387096774</v>
      </c>
      <c r="CC3" s="11">
        <f>IFERROR('1.16 Wine consumption (value)'!CC3/'1.15 Wine consumption (vol)'!CC3,"")</f>
        <v>29.952405995266894</v>
      </c>
      <c r="CD3" s="11">
        <f>IFERROR('1.16 Wine consumption (value)'!CD3/'1.15 Wine consumption (vol)'!CD3,"")</f>
        <v>41.602179836512256</v>
      </c>
      <c r="CE3" s="11">
        <f>IFERROR('1.16 Wine consumption (value)'!CE3/'1.15 Wine consumption (vol)'!CE3,"")</f>
        <v>139.01639344262296</v>
      </c>
      <c r="CF3" s="11">
        <f>IFERROR('1.16 Wine consumption (value)'!CF3/'1.15 Wine consumption (vol)'!CF3,"")</f>
        <v>37.318379160636759</v>
      </c>
      <c r="CG3" s="11">
        <f>IFERROR('1.16 Wine consumption (value)'!CG3/'1.15 Wine consumption (vol)'!CG3,"")</f>
        <v>26.529976019184648</v>
      </c>
      <c r="CH3" s="11">
        <f>IFERROR('1.16 Wine consumption (value)'!CH3/'1.15 Wine consumption (vol)'!CH3,"")</f>
        <v>92.320441988950265</v>
      </c>
      <c r="CI3" s="11">
        <f>IFERROR('1.16 Wine consumption (value)'!CI3/'1.15 Wine consumption (vol)'!CI3,"")</f>
        <v>84.688000000000002</v>
      </c>
      <c r="CJ3" s="11">
        <f>IFERROR('1.16 Wine consumption (value)'!CJ3/'1.15 Wine consumption (vol)'!CJ3,"")</f>
        <v>64.679999999999993</v>
      </c>
      <c r="CK3" s="11">
        <f>IFERROR('1.16 Wine consumption (value)'!CK3/'1.15 Wine consumption (vol)'!CK3,"")</f>
        <v>92.392684610075918</v>
      </c>
      <c r="CL3" s="69">
        <f>IFERROR('1.16 Wine consumption (value)'!CL3/'1.15 Wine consumption (vol)'!CL3,"")</f>
        <v>72.534482758623398</v>
      </c>
      <c r="CM3" s="69">
        <f>IFERROR('1.16 Wine consumption (value)'!CM3/'1.15 Wine consumption (vol)'!CM3,"")</f>
        <v>11.900900900900979</v>
      </c>
      <c r="CN3" s="69">
        <f>IFERROR('1.16 Wine consumption (value)'!CN3/'1.15 Wine consumption (vol)'!CN3,"")</f>
        <v>77.137254901961171</v>
      </c>
      <c r="CO3" s="69">
        <f>IFERROR('1.16 Wine consumption (value)'!CO3/'1.15 Wine consumption (vol)'!CO3,"")</f>
        <v>24.943609022556377</v>
      </c>
      <c r="CP3" s="69">
        <f>IFERROR('1.16 Wine consumption (value)'!CP3/'1.15 Wine consumption (vol)'!CP3,"")</f>
        <v>48.537037037037173</v>
      </c>
      <c r="CQ3" s="18"/>
    </row>
    <row r="4" spans="1:95" x14ac:dyDescent="0.25">
      <c r="A4" s="1" t="s">
        <v>25</v>
      </c>
      <c r="B4" s="11">
        <f>IFERROR('1.16 Wine consumption (value)'!B4/'1.15 Wine consumption (vol)'!B4,"")</f>
        <v>54.061845591018034</v>
      </c>
      <c r="C4" s="11">
        <f>IFERROR('1.16 Wine consumption (value)'!C4/'1.15 Wine consumption (vol)'!C4,"")</f>
        <v>69.55271216097988</v>
      </c>
      <c r="D4" s="11">
        <f>IFERROR('1.16 Wine consumption (value)'!D4/'1.15 Wine consumption (vol)'!D4,"")</f>
        <v>98</v>
      </c>
      <c r="E4" s="11">
        <f>IFERROR('1.16 Wine consumption (value)'!E4/'1.15 Wine consumption (vol)'!E4,"")</f>
        <v>36.697507393324884</v>
      </c>
      <c r="F4" s="11">
        <f>IFERROR('1.16 Wine consumption (value)'!F4/'1.15 Wine consumption (vol)'!F4,"")</f>
        <v>231.45454545454544</v>
      </c>
      <c r="G4" s="11">
        <f>IFERROR('1.16 Wine consumption (value)'!G4/'1.15 Wine consumption (vol)'!G4,"")</f>
        <v>105.25</v>
      </c>
      <c r="H4" s="11">
        <f>IFERROR('1.16 Wine consumption (value)'!H4/'1.15 Wine consumption (vol)'!H4,"")</f>
        <v>24.714285714285715</v>
      </c>
      <c r="I4" s="11">
        <f>IFERROR('1.16 Wine consumption (value)'!I4/'1.15 Wine consumption (vol)'!I4,"")</f>
        <v>117.27604473219542</v>
      </c>
      <c r="J4" s="11">
        <f>IFERROR('1.16 Wine consumption (value)'!J4/'1.15 Wine consumption (vol)'!J4,"")</f>
        <v>75.666666666666671</v>
      </c>
      <c r="K4" s="11">
        <f>IFERROR('1.16 Wine consumption (value)'!K4/'1.15 Wine consumption (vol)'!K4,"")</f>
        <v>255.74999999999997</v>
      </c>
      <c r="L4" s="11" t="str">
        <f>IFERROR('1.16 Wine consumption (value)'!L4/'1.15 Wine consumption (vol)'!L4,"")</f>
        <v/>
      </c>
      <c r="M4" s="11">
        <f>IFERROR('1.16 Wine consumption (value)'!M4/'1.15 Wine consumption (vol)'!M4,"")</f>
        <v>98.166666666666671</v>
      </c>
      <c r="N4" s="11">
        <f>IFERROR('1.16 Wine consumption (value)'!N4/'1.15 Wine consumption (vol)'!N4,"")</f>
        <v>214.66666666666669</v>
      </c>
      <c r="O4" s="11">
        <f>IFERROR('1.16 Wine consumption (value)'!O4/'1.15 Wine consumption (vol)'!O4,"")</f>
        <v>42.765624999999993</v>
      </c>
      <c r="P4" s="11">
        <f>IFERROR('1.16 Wine consumption (value)'!P4/'1.15 Wine consumption (vol)'!P4,"")</f>
        <v>143.33333333333334</v>
      </c>
      <c r="Q4" s="11">
        <f>IFERROR('1.16 Wine consumption (value)'!Q4/'1.15 Wine consumption (vol)'!Q4,"")</f>
        <v>212.875</v>
      </c>
      <c r="R4" s="11">
        <f>IFERROR('1.16 Wine consumption (value)'!R4/'1.15 Wine consumption (vol)'!R4,"")</f>
        <v>44.366666666666667</v>
      </c>
      <c r="S4" s="11">
        <f>IFERROR('1.16 Wine consumption (value)'!S4/'1.15 Wine consumption (vol)'!S4,"")</f>
        <v>40.076923076923073</v>
      </c>
      <c r="T4" s="11">
        <f>IFERROR('1.16 Wine consumption (value)'!T4/'1.15 Wine consumption (vol)'!T4,"")</f>
        <v>58.886930983847286</v>
      </c>
      <c r="U4" s="11">
        <f>IFERROR('1.16 Wine consumption (value)'!U4/'1.15 Wine consumption (vol)'!U4,"")</f>
        <v>57.939446366782015</v>
      </c>
      <c r="V4" s="11">
        <f>IFERROR('1.16 Wine consumption (value)'!V4/'1.15 Wine consumption (vol)'!V4,"")</f>
        <v>64.203883495145618</v>
      </c>
      <c r="W4" s="11">
        <f>IFERROR('1.16 Wine consumption (value)'!W4/'1.15 Wine consumption (vol)'!W4,"")</f>
        <v>28.164431486880467</v>
      </c>
      <c r="X4" s="11">
        <f>IFERROR('1.16 Wine consumption (value)'!X4/'1.15 Wine consumption (vol)'!X4,"")</f>
        <v>6.4153846153846148</v>
      </c>
      <c r="Y4" s="11">
        <f>IFERROR('1.16 Wine consumption (value)'!Y4/'1.15 Wine consumption (vol)'!Y4,"")</f>
        <v>49.3125</v>
      </c>
      <c r="Z4" s="11">
        <f>IFERROR('1.16 Wine consumption (value)'!Z4/'1.15 Wine consumption (vol)'!Z4,"")</f>
        <v>20.685185185185183</v>
      </c>
      <c r="AA4" s="11">
        <f>IFERROR('1.16 Wine consumption (value)'!AA4/'1.15 Wine consumption (vol)'!AA4,"")</f>
        <v>83.462809917355372</v>
      </c>
      <c r="AB4" s="11">
        <f>IFERROR('1.16 Wine consumption (value)'!AB4/'1.15 Wine consumption (vol)'!AB4,"")</f>
        <v>26.735632183908049</v>
      </c>
      <c r="AC4" s="11">
        <f>IFERROR('1.16 Wine consumption (value)'!AC4/'1.15 Wine consumption (vol)'!AC4,"")</f>
        <v>40.133333333333333</v>
      </c>
      <c r="AD4" s="11">
        <f>IFERROR('1.16 Wine consumption (value)'!AD4/'1.15 Wine consumption (vol)'!AD4,"")</f>
        <v>68.518518518518519</v>
      </c>
      <c r="AE4" s="11">
        <f>IFERROR('1.16 Wine consumption (value)'!AE4/'1.15 Wine consumption (vol)'!AE4,"")</f>
        <v>27.449781659388648</v>
      </c>
      <c r="AF4" s="11">
        <f>IFERROR('1.16 Wine consumption (value)'!AF4/'1.15 Wine consumption (vol)'!AF4,"")</f>
        <v>105.61904761904762</v>
      </c>
      <c r="AG4" s="11">
        <f>IFERROR('1.16 Wine consumption (value)'!AG4/'1.15 Wine consumption (vol)'!AG4,"")</f>
        <v>40.018867924528301</v>
      </c>
      <c r="AH4" s="11">
        <f>IFERROR('1.16 Wine consumption (value)'!AH4/'1.15 Wine consumption (vol)'!AH4,"")</f>
        <v>72.714285714285708</v>
      </c>
      <c r="AI4" s="11">
        <f>IFERROR('1.16 Wine consumption (value)'!AI4/'1.15 Wine consumption (vol)'!AI4,"")</f>
        <v>18.633027522935777</v>
      </c>
      <c r="AJ4" s="11">
        <f>IFERROR('1.16 Wine consumption (value)'!AJ4/'1.15 Wine consumption (vol)'!AJ4,"")</f>
        <v>14.440993788819874</v>
      </c>
      <c r="AK4" s="11">
        <f>IFERROR('1.16 Wine consumption (value)'!AK4/'1.15 Wine consumption (vol)'!AK4,"")</f>
        <v>28.478483606557379</v>
      </c>
      <c r="AL4" s="11">
        <f>IFERROR('1.16 Wine consumption (value)'!AL4/'1.15 Wine consumption (vol)'!AL4,"")</f>
        <v>49.093023255813954</v>
      </c>
      <c r="AM4" s="11">
        <f>IFERROR('1.16 Wine consumption (value)'!AM4/'1.15 Wine consumption (vol)'!AM4,"")</f>
        <v>29.370370370370374</v>
      </c>
      <c r="AN4" s="11">
        <f>IFERROR('1.16 Wine consumption (value)'!AN4/'1.15 Wine consumption (vol)'!AN4,"")</f>
        <v>71.634146341463421</v>
      </c>
      <c r="AO4" s="11">
        <f>IFERROR('1.16 Wine consumption (value)'!AO4/'1.15 Wine consumption (vol)'!AO4,"")</f>
        <v>30.813704496788006</v>
      </c>
      <c r="AP4" s="11">
        <f>IFERROR('1.16 Wine consumption (value)'!AP4/'1.15 Wine consumption (vol)'!AP4,"")</f>
        <v>19.36307454615682</v>
      </c>
      <c r="AQ4" s="11">
        <f>IFERROR('1.16 Wine consumption (value)'!AQ4/'1.15 Wine consumption (vol)'!AQ4,"")</f>
        <v>7.2152145643693109</v>
      </c>
      <c r="AR4" s="11">
        <f>IFERROR('1.16 Wine consumption (value)'!AR4/'1.15 Wine consumption (vol)'!AR4,"")</f>
        <v>39.333333333333336</v>
      </c>
      <c r="AS4" s="11">
        <f>IFERROR('1.16 Wine consumption (value)'!AS4/'1.15 Wine consumption (vol)'!AS4,"")</f>
        <v>31.673289183222959</v>
      </c>
      <c r="AT4" s="11">
        <f>IFERROR('1.16 Wine consumption (value)'!AT4/'1.15 Wine consumption (vol)'!AT4,"")</f>
        <v>19.140243902439025</v>
      </c>
      <c r="AU4" s="11">
        <f>IFERROR('1.16 Wine consumption (value)'!AU4/'1.15 Wine consumption (vol)'!AU4,"")</f>
        <v>65.625</v>
      </c>
      <c r="AV4" s="11">
        <f>IFERROR('1.16 Wine consumption (value)'!AV4/'1.15 Wine consumption (vol)'!AV4,"")</f>
        <v>117.5</v>
      </c>
      <c r="AW4" s="11">
        <f>IFERROR('1.16 Wine consumption (value)'!AW4/'1.15 Wine consumption (vol)'!AW4,"")</f>
        <v>71.8</v>
      </c>
      <c r="AX4" s="11">
        <f>IFERROR('1.16 Wine consumption (value)'!AX4/'1.15 Wine consumption (vol)'!AX4,"")</f>
        <v>105.42857142857143</v>
      </c>
      <c r="AY4" s="11">
        <f>IFERROR('1.16 Wine consumption (value)'!AY4/'1.15 Wine consumption (vol)'!AY4,"")</f>
        <v>69</v>
      </c>
      <c r="AZ4" s="11">
        <f>IFERROR('1.16 Wine consumption (value)'!AZ4/'1.15 Wine consumption (vol)'!AZ4,"")</f>
        <v>135.60784313725492</v>
      </c>
      <c r="BA4" s="11">
        <f>IFERROR('1.16 Wine consumption (value)'!BA4/'1.15 Wine consumption (vol)'!BA4,"")</f>
        <v>33.346153846153847</v>
      </c>
      <c r="BB4" s="11">
        <f>IFERROR('1.16 Wine consumption (value)'!BB4/'1.15 Wine consumption (vol)'!BB4,"")</f>
        <v>31.656565656565654</v>
      </c>
      <c r="BC4" s="11">
        <f>IFERROR('1.16 Wine consumption (value)'!BC4/'1.15 Wine consumption (vol)'!BC4,"")</f>
        <v>75.166666666666671</v>
      </c>
      <c r="BD4" s="11">
        <f>IFERROR('1.16 Wine consumption (value)'!BD4/'1.15 Wine consumption (vol)'!BD4,"")</f>
        <v>38.271077908217713</v>
      </c>
      <c r="BE4" s="11">
        <f>IFERROR('1.16 Wine consumption (value)'!BE4/'1.15 Wine consumption (vol)'!BE4,"")</f>
        <v>88.111111111111114</v>
      </c>
      <c r="BF4" s="11">
        <f>IFERROR('1.16 Wine consumption (value)'!BF4/'1.15 Wine consumption (vol)'!BF4,"")</f>
        <v>216.8</v>
      </c>
      <c r="BG4" s="11">
        <f>IFERROR('1.16 Wine consumption (value)'!BG4/'1.15 Wine consumption (vol)'!BG4,"")</f>
        <v>119</v>
      </c>
      <c r="BH4" s="11" t="str">
        <f>IFERROR('1.16 Wine consumption (value)'!BH4/'1.15 Wine consumption (vol)'!BH4,"")</f>
        <v/>
      </c>
      <c r="BI4" s="11">
        <f>IFERROR('1.16 Wine consumption (value)'!BI4/'1.15 Wine consumption (vol)'!BI4,"")</f>
        <v>135.42857142857142</v>
      </c>
      <c r="BJ4" s="11">
        <f>IFERROR('1.16 Wine consumption (value)'!BJ4/'1.15 Wine consumption (vol)'!BJ4,"")</f>
        <v>144.47368421052633</v>
      </c>
      <c r="BK4" s="11">
        <f>IFERROR('1.16 Wine consumption (value)'!BK4/'1.15 Wine consumption (vol)'!BK4,"")</f>
        <v>67.86363636363636</v>
      </c>
      <c r="BL4" s="11">
        <f>IFERROR('1.16 Wine consumption (value)'!BL4/'1.15 Wine consumption (vol)'!BL4,"")</f>
        <v>33.454545454545446</v>
      </c>
      <c r="BM4" s="11" t="str">
        <f>IFERROR('1.16 Wine consumption (value)'!BM4/'1.15 Wine consumption (vol)'!BM4,"")</f>
        <v/>
      </c>
      <c r="BN4" s="11">
        <f>IFERROR('1.16 Wine consumption (value)'!BN4/'1.15 Wine consumption (vol)'!BN4,"")</f>
        <v>22.895178197064986</v>
      </c>
      <c r="BO4" s="11">
        <f>IFERROR('1.16 Wine consumption (value)'!BO4/'1.15 Wine consumption (vol)'!BO4,"")</f>
        <v>106.33333333333333</v>
      </c>
      <c r="BP4" s="11">
        <f>IFERROR('1.16 Wine consumption (value)'!BP4/'1.15 Wine consumption (vol)'!BP4,"")</f>
        <v>347.2</v>
      </c>
      <c r="BQ4" s="11">
        <f>IFERROR('1.16 Wine consumption (value)'!BQ4/'1.15 Wine consumption (vol)'!BQ4,"")</f>
        <v>85.124920936116382</v>
      </c>
      <c r="BR4" s="11">
        <f>IFERROR('1.16 Wine consumption (value)'!BR4/'1.15 Wine consumption (vol)'!BR4,"")</f>
        <v>83.825870646766163</v>
      </c>
      <c r="BS4" s="11">
        <f>IFERROR('1.16 Wine consumption (value)'!BS4/'1.15 Wine consumption (vol)'!BS4,"")</f>
        <v>85.345052555273654</v>
      </c>
      <c r="BT4" s="11">
        <f>IFERROR('1.16 Wine consumption (value)'!BT4/'1.15 Wine consumption (vol)'!BT4,"")</f>
        <v>55.355022341923238</v>
      </c>
      <c r="BU4" s="11">
        <f>IFERROR('1.16 Wine consumption (value)'!BU4/'1.15 Wine consumption (vol)'!BU4,"")</f>
        <v>78.405660377358501</v>
      </c>
      <c r="BV4" s="11">
        <f>IFERROR('1.16 Wine consumption (value)'!BV4/'1.15 Wine consumption (vol)'!BV4,"")</f>
        <v>57.444776119402988</v>
      </c>
      <c r="BW4" s="11">
        <f>IFERROR('1.16 Wine consumption (value)'!BW4/'1.15 Wine consumption (vol)'!BW4,"")</f>
        <v>107.62679425837322</v>
      </c>
      <c r="BX4" s="11">
        <f>IFERROR('1.16 Wine consumption (value)'!BX4/'1.15 Wine consumption (vol)'!BX4,"")</f>
        <v>82.239436619718305</v>
      </c>
      <c r="BY4" s="11">
        <f>IFERROR('1.16 Wine consumption (value)'!BY4/'1.15 Wine consumption (vol)'!BY4,"")</f>
        <v>65.303107344632764</v>
      </c>
      <c r="BZ4" s="11">
        <f>IFERROR('1.16 Wine consumption (value)'!BZ4/'1.15 Wine consumption (vol)'!BZ4,"")</f>
        <v>42.214099216710181</v>
      </c>
      <c r="CA4" s="11">
        <f>IFERROR('1.16 Wine consumption (value)'!CA4/'1.15 Wine consumption (vol)'!CA4,"")</f>
        <v>92.864678899082563</v>
      </c>
      <c r="CB4" s="11">
        <f>IFERROR('1.16 Wine consumption (value)'!CB4/'1.15 Wine consumption (vol)'!CB4,"")</f>
        <v>137.81428571428572</v>
      </c>
      <c r="CC4" s="11">
        <f>IFERROR('1.16 Wine consumption (value)'!CC4/'1.15 Wine consumption (vol)'!CC4,"")</f>
        <v>33.994520547945207</v>
      </c>
      <c r="CD4" s="11">
        <f>IFERROR('1.16 Wine consumption (value)'!CD4/'1.15 Wine consumption (vol)'!CD4,"")</f>
        <v>43.407792207792212</v>
      </c>
      <c r="CE4" s="11">
        <f>IFERROR('1.16 Wine consumption (value)'!CE4/'1.15 Wine consumption (vol)'!CE4,"")</f>
        <v>158.75</v>
      </c>
      <c r="CF4" s="11">
        <f>IFERROR('1.16 Wine consumption (value)'!CF4/'1.15 Wine consumption (vol)'!CF4,"")</f>
        <v>40.185344827586214</v>
      </c>
      <c r="CG4" s="11">
        <f>IFERROR('1.16 Wine consumption (value)'!CG4/'1.15 Wine consumption (vol)'!CG4,"")</f>
        <v>28.509331727874773</v>
      </c>
      <c r="CH4" s="11">
        <f>IFERROR('1.16 Wine consumption (value)'!CH4/'1.15 Wine consumption (vol)'!CH4,"")</f>
        <v>95.885000000000005</v>
      </c>
      <c r="CI4" s="11">
        <f>IFERROR('1.16 Wine consumption (value)'!CI4/'1.15 Wine consumption (vol)'!CI4,"")</f>
        <v>92.557692307692307</v>
      </c>
      <c r="CJ4" s="11">
        <f>IFERROR('1.16 Wine consumption (value)'!CJ4/'1.15 Wine consumption (vol)'!CJ4,"")</f>
        <v>64.135593220338976</v>
      </c>
      <c r="CK4" s="11">
        <f>IFERROR('1.16 Wine consumption (value)'!CK4/'1.15 Wine consumption (vol)'!CK4,"")</f>
        <v>97.514619883040936</v>
      </c>
      <c r="CL4" s="69">
        <f>IFERROR('1.16 Wine consumption (value)'!CL4/'1.15 Wine consumption (vol)'!CL4,"")</f>
        <v>73.525423728812513</v>
      </c>
      <c r="CM4" s="69">
        <f>IFERROR('1.16 Wine consumption (value)'!CM4/'1.15 Wine consumption (vol)'!CM4,"")</f>
        <v>13.616822429906543</v>
      </c>
      <c r="CN4" s="69">
        <f>IFERROR('1.16 Wine consumption (value)'!CN4/'1.15 Wine consumption (vol)'!CN4,"")</f>
        <v>81.705882352942126</v>
      </c>
      <c r="CO4" s="69">
        <f>IFERROR('1.16 Wine consumption (value)'!CO4/'1.15 Wine consumption (vol)'!CO4,"")</f>
        <v>23.484320557491305</v>
      </c>
      <c r="CP4" s="69">
        <f>IFERROR('1.16 Wine consumption (value)'!CP4/'1.15 Wine consumption (vol)'!CP4,"")</f>
        <v>49.421875000000895</v>
      </c>
      <c r="CQ4" s="18"/>
    </row>
    <row r="5" spans="1:95" x14ac:dyDescent="0.25">
      <c r="A5" s="1" t="s">
        <v>26</v>
      </c>
      <c r="B5" s="11">
        <f>IFERROR('1.16 Wine consumption (value)'!B5/'1.15 Wine consumption (vol)'!B5,"")</f>
        <v>61.67095993296298</v>
      </c>
      <c r="C5" s="11"/>
      <c r="D5" s="11"/>
      <c r="E5" s="11">
        <f>IFERROR('1.16 Wine consumption (value)'!E5/'1.15 Wine consumption (vol)'!E5,"")</f>
        <v>36.778129952456418</v>
      </c>
      <c r="F5" s="11">
        <f>IFERROR('1.16 Wine consumption (value)'!F5/'1.15 Wine consumption (vol)'!F5,"")</f>
        <v>232.54545454545453</v>
      </c>
      <c r="G5" s="11">
        <f>IFERROR('1.16 Wine consumption (value)'!G5/'1.15 Wine consumption (vol)'!G5,"")</f>
        <v>111</v>
      </c>
      <c r="H5" s="11">
        <f>IFERROR('1.16 Wine consumption (value)'!H5/'1.15 Wine consumption (vol)'!H5,"")</f>
        <v>28.464285714285719</v>
      </c>
      <c r="I5" s="11">
        <f>IFERROR('1.16 Wine consumption (value)'!I5/'1.15 Wine consumption (vol)'!I5,"")</f>
        <v>129.60049937578029</v>
      </c>
      <c r="J5" s="11">
        <f>IFERROR('1.16 Wine consumption (value)'!J5/'1.15 Wine consumption (vol)'!J5,"")</f>
        <v>84.961538461538467</v>
      </c>
      <c r="K5" s="11">
        <f>IFERROR('1.16 Wine consumption (value)'!K5/'1.15 Wine consumption (vol)'!K5,"")</f>
        <v>222.8</v>
      </c>
      <c r="L5" s="11" t="str">
        <f>IFERROR('1.16 Wine consumption (value)'!L5/'1.15 Wine consumption (vol)'!L5,"")</f>
        <v/>
      </c>
      <c r="M5" s="11">
        <f>IFERROR('1.16 Wine consumption (value)'!M5/'1.15 Wine consumption (vol)'!M5,"")</f>
        <v>84</v>
      </c>
      <c r="N5" s="11">
        <f>IFERROR('1.16 Wine consumption (value)'!N5/'1.15 Wine consumption (vol)'!N5,"")</f>
        <v>227.33333333333334</v>
      </c>
      <c r="O5" s="11">
        <f>IFERROR('1.16 Wine consumption (value)'!O5/'1.15 Wine consumption (vol)'!O5,"")</f>
        <v>47.476190476190474</v>
      </c>
      <c r="P5" s="11">
        <f>IFERROR('1.16 Wine consumption (value)'!P5/'1.15 Wine consumption (vol)'!P5,"")</f>
        <v>149.875</v>
      </c>
      <c r="Q5" s="11">
        <f>IFERROR('1.16 Wine consumption (value)'!Q5/'1.15 Wine consumption (vol)'!Q5,"")</f>
        <v>233.625</v>
      </c>
      <c r="R5" s="11">
        <f>IFERROR('1.16 Wine consumption (value)'!R5/'1.15 Wine consumption (vol)'!R5,"")</f>
        <v>44.416666666666664</v>
      </c>
      <c r="S5" s="11">
        <f>IFERROR('1.16 Wine consumption (value)'!S5/'1.15 Wine consumption (vol)'!S5,"")</f>
        <v>40.035714285714285</v>
      </c>
      <c r="T5" s="11">
        <f>IFERROR('1.16 Wine consumption (value)'!T5/'1.15 Wine consumption (vol)'!T5,"")</f>
        <v>72.151428571428582</v>
      </c>
      <c r="U5" s="11">
        <f>IFERROR('1.16 Wine consumption (value)'!U5/'1.15 Wine consumption (vol)'!U5,"")</f>
        <v>70.759663865546216</v>
      </c>
      <c r="V5" s="11">
        <f>IFERROR('1.16 Wine consumption (value)'!V5/'1.15 Wine consumption (vol)'!V5,"")</f>
        <v>80.038095238095238</v>
      </c>
      <c r="W5" s="11">
        <f>IFERROR('1.16 Wine consumption (value)'!W5/'1.15 Wine consumption (vol)'!W5,"")</f>
        <v>32.941442715700141</v>
      </c>
      <c r="X5" s="11">
        <f>IFERROR('1.16 Wine consumption (value)'!X5/'1.15 Wine consumption (vol)'!X5,"")</f>
        <v>7.7674943566591432</v>
      </c>
      <c r="Y5" s="11">
        <f>IFERROR('1.16 Wine consumption (value)'!Y5/'1.15 Wine consumption (vol)'!Y5,"")</f>
        <v>53.315789473684212</v>
      </c>
      <c r="Z5" s="11">
        <f>IFERROR('1.16 Wine consumption (value)'!Z5/'1.15 Wine consumption (vol)'!Z5,"")</f>
        <v>25.232142857142861</v>
      </c>
      <c r="AA5" s="11">
        <f>IFERROR('1.16 Wine consumption (value)'!AA5/'1.15 Wine consumption (vol)'!AA5,"")</f>
        <v>98.76422764227641</v>
      </c>
      <c r="AB5" s="11">
        <f>IFERROR('1.16 Wine consumption (value)'!AB5/'1.15 Wine consumption (vol)'!AB5,"")</f>
        <v>30.755208333333336</v>
      </c>
      <c r="AC5" s="11">
        <f>IFERROR('1.16 Wine consumption (value)'!AC5/'1.15 Wine consumption (vol)'!AC5,"")</f>
        <v>49.733333333333327</v>
      </c>
      <c r="AD5" s="11">
        <f>IFERROR('1.16 Wine consumption (value)'!AD5/'1.15 Wine consumption (vol)'!AD5,"")</f>
        <v>70.857142857142861</v>
      </c>
      <c r="AE5" s="11">
        <f>IFERROR('1.16 Wine consumption (value)'!AE5/'1.15 Wine consumption (vol)'!AE5,"")</f>
        <v>33.487364620938628</v>
      </c>
      <c r="AF5" s="11">
        <f>IFERROR('1.16 Wine consumption (value)'!AF5/'1.15 Wine consumption (vol)'!AF5,"")</f>
        <v>120.85714285714286</v>
      </c>
      <c r="AG5" s="11">
        <f>IFERROR('1.16 Wine consumption (value)'!AG5/'1.15 Wine consumption (vol)'!AG5,"")</f>
        <v>49.071428571428577</v>
      </c>
      <c r="AH5" s="11">
        <f>IFERROR('1.16 Wine consumption (value)'!AH5/'1.15 Wine consumption (vol)'!AH5,"")</f>
        <v>84.954545454545453</v>
      </c>
      <c r="AI5" s="11">
        <f>IFERROR('1.16 Wine consumption (value)'!AI5/'1.15 Wine consumption (vol)'!AI5,"")</f>
        <v>20.483282674772038</v>
      </c>
      <c r="AJ5" s="11">
        <f>IFERROR('1.16 Wine consumption (value)'!AJ5/'1.15 Wine consumption (vol)'!AJ5,"")</f>
        <v>17.600000000000001</v>
      </c>
      <c r="AK5" s="11">
        <f>IFERROR('1.16 Wine consumption (value)'!AK5/'1.15 Wine consumption (vol)'!AK5,"")</f>
        <v>32.323917137476464</v>
      </c>
      <c r="AL5" s="11">
        <f>IFERROR('1.16 Wine consumption (value)'!AL5/'1.15 Wine consumption (vol)'!AL5,"")</f>
        <v>71.326923076923066</v>
      </c>
      <c r="AM5" s="11">
        <f>IFERROR('1.16 Wine consumption (value)'!AM5/'1.15 Wine consumption (vol)'!AM5,"")</f>
        <v>37.416666666666664</v>
      </c>
      <c r="AN5" s="11">
        <f>IFERROR('1.16 Wine consumption (value)'!AN5/'1.15 Wine consumption (vol)'!AN5,"")</f>
        <v>85.355769230769226</v>
      </c>
      <c r="AO5" s="11">
        <f>IFERROR('1.16 Wine consumption (value)'!AO5/'1.15 Wine consumption (vol)'!AO5,"")</f>
        <v>31.085714285714285</v>
      </c>
      <c r="AP5" s="11">
        <f>IFERROR('1.16 Wine consumption (value)'!AP5/'1.15 Wine consumption (vol)'!AP5,"")</f>
        <v>20.050133945656334</v>
      </c>
      <c r="AQ5" s="11">
        <f>IFERROR('1.16 Wine consumption (value)'!AQ5/'1.15 Wine consumption (vol)'!AQ5,"")</f>
        <v>8.2376996805111826</v>
      </c>
      <c r="AR5" s="11">
        <f>IFERROR('1.16 Wine consumption (value)'!AR5/'1.15 Wine consumption (vol)'!AR5,"")</f>
        <v>62.000000000000007</v>
      </c>
      <c r="AS5" s="11">
        <f>IFERROR('1.16 Wine consumption (value)'!AS5/'1.15 Wine consumption (vol)'!AS5,"")</f>
        <v>34.470183486238533</v>
      </c>
      <c r="AT5" s="11">
        <f>IFERROR('1.16 Wine consumption (value)'!AT5/'1.15 Wine consumption (vol)'!AT5,"")</f>
        <v>17.836419753086421</v>
      </c>
      <c r="AU5" s="11">
        <f>IFERROR('1.16 Wine consumption (value)'!AU5/'1.15 Wine consumption (vol)'!AU5,"")</f>
        <v>57.190476190476183</v>
      </c>
      <c r="AV5" s="11">
        <f>IFERROR('1.16 Wine consumption (value)'!AV5/'1.15 Wine consumption (vol)'!AV5,"")</f>
        <v>122.5</v>
      </c>
      <c r="AW5" s="11">
        <f>IFERROR('1.16 Wine consumption (value)'!AW5/'1.15 Wine consumption (vol)'!AW5,"")</f>
        <v>69.2</v>
      </c>
      <c r="AX5" s="11">
        <f>IFERROR('1.16 Wine consumption (value)'!AX5/'1.15 Wine consumption (vol)'!AX5,"")</f>
        <v>99.909090909090907</v>
      </c>
      <c r="AY5" s="11">
        <f>IFERROR('1.16 Wine consumption (value)'!AY5/'1.15 Wine consumption (vol)'!AY5,"")</f>
        <v>65.999999999999986</v>
      </c>
      <c r="AZ5" s="11">
        <f>IFERROR('1.16 Wine consumption (value)'!AZ5/'1.15 Wine consumption (vol)'!AZ5,"")</f>
        <v>122.2</v>
      </c>
      <c r="BA5" s="11">
        <f>IFERROR('1.16 Wine consumption (value)'!BA5/'1.15 Wine consumption (vol)'!BA5,"")</f>
        <v>35.233333333333334</v>
      </c>
      <c r="BB5" s="11">
        <f>IFERROR('1.16 Wine consumption (value)'!BB5/'1.15 Wine consumption (vol)'!BB5,"")</f>
        <v>25.049019607843139</v>
      </c>
      <c r="BC5" s="11">
        <f>IFERROR('1.16 Wine consumption (value)'!BC5/'1.15 Wine consumption (vol)'!BC5,"")</f>
        <v>86.8</v>
      </c>
      <c r="BD5" s="11">
        <f>IFERROR('1.16 Wine consumption (value)'!BD5/'1.15 Wine consumption (vol)'!BD5,"")</f>
        <v>48.196487376509332</v>
      </c>
      <c r="BE5" s="11">
        <f>IFERROR('1.16 Wine consumption (value)'!BE5/'1.15 Wine consumption (vol)'!BE5,"")</f>
        <v>93.521739130434781</v>
      </c>
      <c r="BF5" s="11">
        <f>IFERROR('1.16 Wine consumption (value)'!BF5/'1.15 Wine consumption (vol)'!BF5,"")</f>
        <v>93.8</v>
      </c>
      <c r="BG5" s="11">
        <f>IFERROR('1.16 Wine consumption (value)'!BG5/'1.15 Wine consumption (vol)'!BG5,"")</f>
        <v>130</v>
      </c>
      <c r="BH5" s="11" t="str">
        <f>IFERROR('1.16 Wine consumption (value)'!BH5/'1.15 Wine consumption (vol)'!BH5,"")</f>
        <v/>
      </c>
      <c r="BI5" s="11">
        <f>IFERROR('1.16 Wine consumption (value)'!BI5/'1.15 Wine consumption (vol)'!BI5,"")</f>
        <v>143.61904761904762</v>
      </c>
      <c r="BJ5" s="11">
        <f>IFERROR('1.16 Wine consumption (value)'!BJ5/'1.15 Wine consumption (vol)'!BJ5,"")</f>
        <v>160.42105263157896</v>
      </c>
      <c r="BK5" s="11">
        <f>IFERROR('1.16 Wine consumption (value)'!BK5/'1.15 Wine consumption (vol)'!BK5,"")</f>
        <v>78.666666666666671</v>
      </c>
      <c r="BL5" s="11">
        <f>IFERROR('1.16 Wine consumption (value)'!BL5/'1.15 Wine consumption (vol)'!BL5,"")</f>
        <v>38.416666666666671</v>
      </c>
      <c r="BM5" s="11" t="str">
        <f>IFERROR('1.16 Wine consumption (value)'!BM5/'1.15 Wine consumption (vol)'!BM5,"")</f>
        <v/>
      </c>
      <c r="BN5" s="11">
        <f>IFERROR('1.16 Wine consumption (value)'!BN5/'1.15 Wine consumption (vol)'!BN5,"")</f>
        <v>34.842592592592588</v>
      </c>
      <c r="BO5" s="11">
        <f>IFERROR('1.16 Wine consumption (value)'!BO5/'1.15 Wine consumption (vol)'!BO5,"")</f>
        <v>115.08695652173914</v>
      </c>
      <c r="BP5" s="11">
        <f>IFERROR('1.16 Wine consumption (value)'!BP5/'1.15 Wine consumption (vol)'!BP5,"")</f>
        <v>328.42857142857144</v>
      </c>
      <c r="BQ5" s="11">
        <f>IFERROR('1.16 Wine consumption (value)'!BQ5/'1.15 Wine consumption (vol)'!BQ5,"")</f>
        <v>87.933434190620275</v>
      </c>
      <c r="BR5" s="11">
        <f>IFERROR('1.16 Wine consumption (value)'!BR5/'1.15 Wine consumption (vol)'!BR5,"")</f>
        <v>96.959330143540683</v>
      </c>
      <c r="BS5" s="11">
        <f>IFERROR('1.16 Wine consumption (value)'!BS5/'1.15 Wine consumption (vol)'!BS5,"")</f>
        <v>86.626948389331488</v>
      </c>
      <c r="BT5" s="11">
        <f>IFERROR('1.16 Wine consumption (value)'!BT5/'1.15 Wine consumption (vol)'!BT5,"")</f>
        <v>66.540935849972684</v>
      </c>
      <c r="BU5" s="11">
        <f>IFERROR('1.16 Wine consumption (value)'!BU5/'1.15 Wine consumption (vol)'!BU5,"")</f>
        <v>92.677215189873408</v>
      </c>
      <c r="BV5" s="11">
        <f>IFERROR('1.16 Wine consumption (value)'!BV5/'1.15 Wine consumption (vol)'!BV5,"")</f>
        <v>69.583815028901725</v>
      </c>
      <c r="BW5" s="11">
        <f>IFERROR('1.16 Wine consumption (value)'!BW5/'1.15 Wine consumption (vol)'!BW5,"")</f>
        <v>129.16666666666666</v>
      </c>
      <c r="BX5" s="11">
        <f>IFERROR('1.16 Wine consumption (value)'!BX5/'1.15 Wine consumption (vol)'!BX5,"")</f>
        <v>100.72</v>
      </c>
      <c r="BY5" s="11">
        <f>IFERROR('1.16 Wine consumption (value)'!BY5/'1.15 Wine consumption (vol)'!BY5,"")</f>
        <v>79.855383734249713</v>
      </c>
      <c r="BZ5" s="11">
        <f>IFERROR('1.16 Wine consumption (value)'!BZ5/'1.15 Wine consumption (vol)'!BZ5,"")</f>
        <v>49.041773543422501</v>
      </c>
      <c r="CA5" s="11">
        <f>IFERROR('1.16 Wine consumption (value)'!CA5/'1.15 Wine consumption (vol)'!CA5,"")</f>
        <v>114.3677130044843</v>
      </c>
      <c r="CB5" s="11">
        <f>IFERROR('1.16 Wine consumption (value)'!CB5/'1.15 Wine consumption (vol)'!CB5,"")</f>
        <v>164.72</v>
      </c>
      <c r="CC5" s="11">
        <f>IFERROR('1.16 Wine consumption (value)'!CC5/'1.15 Wine consumption (vol)'!CC5,"")</f>
        <v>43.8125</v>
      </c>
      <c r="CD5" s="11">
        <f>IFERROR('1.16 Wine consumption (value)'!CD5/'1.15 Wine consumption (vol)'!CD5,"")</f>
        <v>51.248138957816387</v>
      </c>
      <c r="CE5" s="11">
        <f>IFERROR('1.16 Wine consumption (value)'!CE5/'1.15 Wine consumption (vol)'!CE5,"")</f>
        <v>177.69117647058823</v>
      </c>
      <c r="CF5" s="11">
        <f>IFERROR('1.16 Wine consumption (value)'!CF5/'1.15 Wine consumption (vol)'!CF5,"")</f>
        <v>48.92816901408451</v>
      </c>
      <c r="CG5" s="11">
        <f>IFERROR('1.16 Wine consumption (value)'!CG5/'1.15 Wine consumption (vol)'!CG5,"")</f>
        <v>35.24650880388586</v>
      </c>
      <c r="CH5" s="11">
        <f>IFERROR('1.16 Wine consumption (value)'!CH5/'1.15 Wine consumption (vol)'!CH5,"")</f>
        <v>110.09313725490198</v>
      </c>
      <c r="CI5" s="11">
        <f>IFERROR('1.16 Wine consumption (value)'!CI5/'1.15 Wine consumption (vol)'!CI5,"")</f>
        <v>105.8927613941019</v>
      </c>
      <c r="CJ5" s="11">
        <f>IFERROR('1.16 Wine consumption (value)'!CJ5/'1.15 Wine consumption (vol)'!CJ5,"")</f>
        <v>70.633802816901408</v>
      </c>
      <c r="CK5" s="11">
        <f>IFERROR('1.16 Wine consumption (value)'!CK5/'1.15 Wine consumption (vol)'!CK5,"")</f>
        <v>108.93648816936489</v>
      </c>
      <c r="CL5" s="11">
        <f>IFERROR('1.16 Wine consumption (value)'!CL5/'1.15 Wine consumption (vol)'!CL5,"")</f>
        <v>86.620689655173749</v>
      </c>
      <c r="CM5" s="11">
        <f>IFERROR('1.16 Wine consumption (value)'!CM5/'1.15 Wine consumption (vol)'!CM5,"")</f>
        <v>16.700934579439085</v>
      </c>
      <c r="CN5" s="11">
        <f>IFERROR('1.16 Wine consumption (value)'!CN5/'1.15 Wine consumption (vol)'!CN5,"")</f>
        <v>89.399999999999579</v>
      </c>
      <c r="CO5" s="11">
        <f>IFERROR('1.16 Wine consumption (value)'!CO5/'1.15 Wine consumption (vol)'!CO5,"")</f>
        <v>29.474916387959865</v>
      </c>
      <c r="CP5" s="11">
        <f>IFERROR('1.16 Wine consumption (value)'!CP5/'1.15 Wine consumption (vol)'!CP5,"")</f>
        <v>50.944444444444649</v>
      </c>
    </row>
    <row r="6" spans="1:95" x14ac:dyDescent="0.25">
      <c r="A6" s="1" t="s">
        <v>27</v>
      </c>
      <c r="B6" s="11">
        <f>IFERROR('1.16 Wine consumption (value)'!B6/'1.15 Wine consumption (vol)'!B6,"")</f>
        <v>67.998482643297308</v>
      </c>
      <c r="C6" s="11">
        <f>IFERROR('1.16 Wine consumption (value)'!C6/'1.15 Wine consumption (vol)'!C6,"")</f>
        <v>72.295085425015813</v>
      </c>
      <c r="D6" s="11">
        <f>IFERROR('1.16 Wine consumption (value)'!D6/'1.15 Wine consumption (vol)'!D6,"")</f>
        <v>92.375</v>
      </c>
      <c r="E6" s="11">
        <f>IFERROR('1.16 Wine consumption (value)'!E6/'1.15 Wine consumption (vol)'!E6,"")</f>
        <v>36.742222222222217</v>
      </c>
      <c r="F6" s="11">
        <f>IFERROR('1.16 Wine consumption (value)'!F6/'1.15 Wine consumption (vol)'!F6,"")</f>
        <v>236.99999999999997</v>
      </c>
      <c r="G6" s="11">
        <f>IFERROR('1.16 Wine consumption (value)'!G6/'1.15 Wine consumption (vol)'!G6,"")</f>
        <v>126.16666666666667</v>
      </c>
      <c r="H6" s="11">
        <f>IFERROR('1.16 Wine consumption (value)'!H6/'1.15 Wine consumption (vol)'!H6,"")</f>
        <v>28.827586206896552</v>
      </c>
      <c r="I6" s="11">
        <f>IFERROR('1.16 Wine consumption (value)'!I6/'1.15 Wine consumption (vol)'!I6,"")</f>
        <v>139.49274360746372</v>
      </c>
      <c r="J6" s="11">
        <f>IFERROR('1.16 Wine consumption (value)'!J6/'1.15 Wine consumption (vol)'!J6,"")</f>
        <v>99.25</v>
      </c>
      <c r="K6" s="11">
        <f>IFERROR('1.16 Wine consumption (value)'!K6/'1.15 Wine consumption (vol)'!K6,"")</f>
        <v>249.6</v>
      </c>
      <c r="L6" s="11" t="str">
        <f>IFERROR('1.16 Wine consumption (value)'!L6/'1.15 Wine consumption (vol)'!L6,"")</f>
        <v/>
      </c>
      <c r="M6" s="11">
        <f>IFERROR('1.16 Wine consumption (value)'!M6/'1.15 Wine consumption (vol)'!M6,"")</f>
        <v>83.666666666666657</v>
      </c>
      <c r="N6" s="11">
        <f>IFERROR('1.16 Wine consumption (value)'!N6/'1.15 Wine consumption (vol)'!N6,"")</f>
        <v>250.33333333333331</v>
      </c>
      <c r="O6" s="11">
        <f>IFERROR('1.16 Wine consumption (value)'!O6/'1.15 Wine consumption (vol)'!O6,"")</f>
        <v>51.840490797546011</v>
      </c>
      <c r="P6" s="11">
        <f>IFERROR('1.16 Wine consumption (value)'!P6/'1.15 Wine consumption (vol)'!P6,"")</f>
        <v>165.56249999999997</v>
      </c>
      <c r="Q6" s="11">
        <f>IFERROR('1.16 Wine consumption (value)'!Q6/'1.15 Wine consumption (vol)'!Q6,"")</f>
        <v>234.55555555555554</v>
      </c>
      <c r="R6" s="11">
        <f>IFERROR('1.16 Wine consumption (value)'!R6/'1.15 Wine consumption (vol)'!R6,"")</f>
        <v>39.666666666666664</v>
      </c>
      <c r="S6" s="11">
        <f>IFERROR('1.16 Wine consumption (value)'!S6/'1.15 Wine consumption (vol)'!S6,"")</f>
        <v>44.724137931034477</v>
      </c>
      <c r="T6" s="11">
        <f>IFERROR('1.16 Wine consumption (value)'!T6/'1.15 Wine consumption (vol)'!T6,"")</f>
        <v>82.577777777777783</v>
      </c>
      <c r="U6" s="11">
        <f>IFERROR('1.16 Wine consumption (value)'!U6/'1.15 Wine consumption (vol)'!U6,"")</f>
        <v>80.593137254901961</v>
      </c>
      <c r="V6" s="11">
        <f>IFERROR('1.16 Wine consumption (value)'!V6/'1.15 Wine consumption (vol)'!V6,"")</f>
        <v>94.700934579439249</v>
      </c>
      <c r="W6" s="11">
        <f>IFERROR('1.16 Wine consumption (value)'!W6/'1.15 Wine consumption (vol)'!W6,"")</f>
        <v>37.672126596335367</v>
      </c>
      <c r="X6" s="11">
        <f>IFERROR('1.16 Wine consumption (value)'!X6/'1.15 Wine consumption (vol)'!X6,"")</f>
        <v>10.028436018957345</v>
      </c>
      <c r="Y6" s="11">
        <f>IFERROR('1.16 Wine consumption (value)'!Y6/'1.15 Wine consumption (vol)'!Y6,"")</f>
        <v>51.136363636363633</v>
      </c>
      <c r="Z6" s="11">
        <f>IFERROR('1.16 Wine consumption (value)'!Z6/'1.15 Wine consumption (vol)'!Z6,"")</f>
        <v>29.706896551724142</v>
      </c>
      <c r="AA6" s="11">
        <f>IFERROR('1.16 Wine consumption (value)'!AA6/'1.15 Wine consumption (vol)'!AA6,"")</f>
        <v>111.3700787401575</v>
      </c>
      <c r="AB6" s="11">
        <f>IFERROR('1.16 Wine consumption (value)'!AB6/'1.15 Wine consumption (vol)'!AB6,"")</f>
        <v>34.318407960199004</v>
      </c>
      <c r="AC6" s="11">
        <f>IFERROR('1.16 Wine consumption (value)'!AC6/'1.15 Wine consumption (vol)'!AC6,"")</f>
        <v>59.588235294117645</v>
      </c>
      <c r="AD6" s="11">
        <f>IFERROR('1.16 Wine consumption (value)'!AD6/'1.15 Wine consumption (vol)'!AD6,"")</f>
        <v>79.620689655172413</v>
      </c>
      <c r="AE6" s="11">
        <f>IFERROR('1.16 Wine consumption (value)'!AE6/'1.15 Wine consumption (vol)'!AE6,"")</f>
        <v>37.794238683127567</v>
      </c>
      <c r="AF6" s="11">
        <f>IFERROR('1.16 Wine consumption (value)'!AF6/'1.15 Wine consumption (vol)'!AF6,"")</f>
        <v>128.22727272727272</v>
      </c>
      <c r="AG6" s="11">
        <f>IFERROR('1.16 Wine consumption (value)'!AG6/'1.15 Wine consumption (vol)'!AG6,"")</f>
        <v>52.311475409836071</v>
      </c>
      <c r="AH6" s="11">
        <f>IFERROR('1.16 Wine consumption (value)'!AH6/'1.15 Wine consumption (vol)'!AH6,"")</f>
        <v>96.818181818181813</v>
      </c>
      <c r="AI6" s="11">
        <f>IFERROR('1.16 Wine consumption (value)'!AI6/'1.15 Wine consumption (vol)'!AI6,"")</f>
        <v>23.450292397660817</v>
      </c>
      <c r="AJ6" s="11">
        <f>IFERROR('1.16 Wine consumption (value)'!AJ6/'1.15 Wine consumption (vol)'!AJ6,"")</f>
        <v>21.705555555555556</v>
      </c>
      <c r="AK6" s="11">
        <f>IFERROR('1.16 Wine consumption (value)'!AK6/'1.15 Wine consumption (vol)'!AK6,"")</f>
        <v>37.79671280276817</v>
      </c>
      <c r="AL6" s="11">
        <f>IFERROR('1.16 Wine consumption (value)'!AL6/'1.15 Wine consumption (vol)'!AL6,"")</f>
        <v>77.379310344827587</v>
      </c>
      <c r="AM6" s="11">
        <f>IFERROR('1.16 Wine consumption (value)'!AM6/'1.15 Wine consumption (vol)'!AM6,"")</f>
        <v>44.954022988505756</v>
      </c>
      <c r="AN6" s="11">
        <f>IFERROR('1.16 Wine consumption (value)'!AN6/'1.15 Wine consumption (vol)'!AN6,"")</f>
        <v>95.743362831858406</v>
      </c>
      <c r="AO6" s="11">
        <f>IFERROR('1.16 Wine consumption (value)'!AO6/'1.15 Wine consumption (vol)'!AO6,"")</f>
        <v>29.804154302670621</v>
      </c>
      <c r="AP6" s="11">
        <f>IFERROR('1.16 Wine consumption (value)'!AP6/'1.15 Wine consumption (vol)'!AP6,"")</f>
        <v>25.054931836407377</v>
      </c>
      <c r="AQ6" s="11">
        <f>IFERROR('1.16 Wine consumption (value)'!AQ6/'1.15 Wine consumption (vol)'!AQ6,"")</f>
        <v>10.686079545454543</v>
      </c>
      <c r="AR6" s="11">
        <f>IFERROR('1.16 Wine consumption (value)'!AR6/'1.15 Wine consumption (vol)'!AR6,"")</f>
        <v>47.249999999999993</v>
      </c>
      <c r="AS6" s="11">
        <f>IFERROR('1.16 Wine consumption (value)'!AS6/'1.15 Wine consumption (vol)'!AS6,"")</f>
        <v>43.145374449339208</v>
      </c>
      <c r="AT6" s="11">
        <f>IFERROR('1.16 Wine consumption (value)'!AT6/'1.15 Wine consumption (vol)'!AT6,"")</f>
        <v>23.214501510574017</v>
      </c>
      <c r="AU6" s="11">
        <f>IFERROR('1.16 Wine consumption (value)'!AU6/'1.15 Wine consumption (vol)'!AU6,"")</f>
        <v>66.38095238095238</v>
      </c>
      <c r="AV6" s="11">
        <f>IFERROR('1.16 Wine consumption (value)'!AV6/'1.15 Wine consumption (vol)'!AV6,"")</f>
        <v>131.5</v>
      </c>
      <c r="AW6" s="11">
        <f>IFERROR('1.16 Wine consumption (value)'!AW6/'1.15 Wine consumption (vol)'!AW6,"")</f>
        <v>66.666666666666671</v>
      </c>
      <c r="AX6" s="11">
        <f>IFERROR('1.16 Wine consumption (value)'!AX6/'1.15 Wine consumption (vol)'!AX6,"")</f>
        <v>109.90909090909091</v>
      </c>
      <c r="AY6" s="11">
        <f>IFERROR('1.16 Wine consumption (value)'!AY6/'1.15 Wine consumption (vol)'!AY6,"")</f>
        <v>72</v>
      </c>
      <c r="AZ6" s="11">
        <f>IFERROR('1.16 Wine consumption (value)'!AZ6/'1.15 Wine consumption (vol)'!AZ6,"")</f>
        <v>131.11764705882354</v>
      </c>
      <c r="BA6" s="11">
        <f>IFERROR('1.16 Wine consumption (value)'!BA6/'1.15 Wine consumption (vol)'!BA6,"")</f>
        <v>37.71875</v>
      </c>
      <c r="BB6" s="11">
        <f>IFERROR('1.16 Wine consumption (value)'!BB6/'1.15 Wine consumption (vol)'!BB6,"")</f>
        <v>26.971428571428572</v>
      </c>
      <c r="BC6" s="11">
        <f>IFERROR('1.16 Wine consumption (value)'!BC6/'1.15 Wine consumption (vol)'!BC6,"")</f>
        <v>87.72727272727272</v>
      </c>
      <c r="BD6" s="11">
        <f>IFERROR('1.16 Wine consumption (value)'!BD6/'1.15 Wine consumption (vol)'!BD6,"")</f>
        <v>54.531385281385276</v>
      </c>
      <c r="BE6" s="11">
        <f>IFERROR('1.16 Wine consumption (value)'!BE6/'1.15 Wine consumption (vol)'!BE6,"")</f>
        <v>102.02083333333333</v>
      </c>
      <c r="BF6" s="11">
        <f>IFERROR('1.16 Wine consumption (value)'!BF6/'1.15 Wine consumption (vol)'!BF6,"")</f>
        <v>111.8</v>
      </c>
      <c r="BG6" s="11">
        <f>IFERROR('1.16 Wine consumption (value)'!BG6/'1.15 Wine consumption (vol)'!BG6,"")</f>
        <v>165.5</v>
      </c>
      <c r="BH6" s="11" t="str">
        <f>IFERROR('1.16 Wine consumption (value)'!BH6/'1.15 Wine consumption (vol)'!BH6,"")</f>
        <v/>
      </c>
      <c r="BI6" s="11">
        <f>IFERROR('1.16 Wine consumption (value)'!BI6/'1.15 Wine consumption (vol)'!BI6,"")</f>
        <v>143.34782608695653</v>
      </c>
      <c r="BJ6" s="11">
        <f>IFERROR('1.16 Wine consumption (value)'!BJ6/'1.15 Wine consumption (vol)'!BJ6,"")</f>
        <v>156.9</v>
      </c>
      <c r="BK6" s="11">
        <f>IFERROR('1.16 Wine consumption (value)'!BK6/'1.15 Wine consumption (vol)'!BK6,"")</f>
        <v>85.434782608695656</v>
      </c>
      <c r="BL6" s="11">
        <f>IFERROR('1.16 Wine consumption (value)'!BL6/'1.15 Wine consumption (vol)'!BL6,"")</f>
        <v>43.928571428571431</v>
      </c>
      <c r="BM6" s="11" t="str">
        <f>IFERROR('1.16 Wine consumption (value)'!BM6/'1.15 Wine consumption (vol)'!BM6,"")</f>
        <v/>
      </c>
      <c r="BN6" s="11">
        <f>IFERROR('1.16 Wine consumption (value)'!BN6/'1.15 Wine consumption (vol)'!BN6,"")</f>
        <v>41.860411899313497</v>
      </c>
      <c r="BO6" s="11">
        <f>IFERROR('1.16 Wine consumption (value)'!BO6/'1.15 Wine consumption (vol)'!BO6,"")</f>
        <v>124.6</v>
      </c>
      <c r="BP6" s="11">
        <f>IFERROR('1.16 Wine consumption (value)'!BP6/'1.15 Wine consumption (vol)'!BP6,"")</f>
        <v>354.5</v>
      </c>
      <c r="BQ6" s="11">
        <f>IFERROR('1.16 Wine consumption (value)'!BQ6/'1.15 Wine consumption (vol)'!BQ6,"")</f>
        <v>91.232693426410705</v>
      </c>
      <c r="BR6" s="11">
        <f>IFERROR('1.16 Wine consumption (value)'!BR6/'1.15 Wine consumption (vol)'!BR6,"")</f>
        <v>107.67447306791568</v>
      </c>
      <c r="BS6" s="11">
        <f>IFERROR('1.16 Wine consumption (value)'!BS6/'1.15 Wine consumption (vol)'!BS6,"")</f>
        <v>88.901361673862496</v>
      </c>
      <c r="BT6" s="11">
        <f>IFERROR('1.16 Wine consumption (value)'!BT6/'1.15 Wine consumption (vol)'!BT6,"")</f>
        <v>75.211689977401832</v>
      </c>
      <c r="BU6" s="11">
        <f>IFERROR('1.16 Wine consumption (value)'!BU6/'1.15 Wine consumption (vol)'!BU6,"")</f>
        <v>103.65584415584415</v>
      </c>
      <c r="BV6" s="11">
        <f>IFERROR('1.16 Wine consumption (value)'!BV6/'1.15 Wine consumption (vol)'!BV6,"")</f>
        <v>77.919075144508668</v>
      </c>
      <c r="BW6" s="11">
        <f>IFERROR('1.16 Wine consumption (value)'!BW6/'1.15 Wine consumption (vol)'!BW6,"")</f>
        <v>147.15458937198068</v>
      </c>
      <c r="BX6" s="11">
        <f>IFERROR('1.16 Wine consumption (value)'!BX6/'1.15 Wine consumption (vol)'!BX6,"")</f>
        <v>105.98666666666666</v>
      </c>
      <c r="BY6" s="11">
        <f>IFERROR('1.16 Wine consumption (value)'!BY6/'1.15 Wine consumption (vol)'!BY6,"")</f>
        <v>90.140140433001761</v>
      </c>
      <c r="BZ6" s="11">
        <f>IFERROR('1.16 Wine consumption (value)'!BZ6/'1.15 Wine consumption (vol)'!BZ6,"")</f>
        <v>54.165741768405475</v>
      </c>
      <c r="CA6" s="11">
        <f>IFERROR('1.16 Wine consumption (value)'!CA6/'1.15 Wine consumption (vol)'!CA6,"")</f>
        <v>129.90829694323145</v>
      </c>
      <c r="CB6" s="11">
        <f>IFERROR('1.16 Wine consumption (value)'!CB6/'1.15 Wine consumption (vol)'!CB6,"")</f>
        <v>182.59036144578312</v>
      </c>
      <c r="CC6" s="11">
        <f>IFERROR('1.16 Wine consumption (value)'!CC6/'1.15 Wine consumption (vol)'!CC6,"")</f>
        <v>49.711179258433233</v>
      </c>
      <c r="CD6" s="11">
        <f>IFERROR('1.16 Wine consumption (value)'!CD6/'1.15 Wine consumption (vol)'!CD6,"")</f>
        <v>55.372365339578451</v>
      </c>
      <c r="CE6" s="11">
        <f>IFERROR('1.16 Wine consumption (value)'!CE6/'1.15 Wine consumption (vol)'!CE6,"")</f>
        <v>191.69014084507043</v>
      </c>
      <c r="CF6" s="11">
        <f>IFERROR('1.16 Wine consumption (value)'!CF6/'1.15 Wine consumption (vol)'!CF6,"")</f>
        <v>55.247407407407408</v>
      </c>
      <c r="CG6" s="11">
        <f>IFERROR('1.16 Wine consumption (value)'!CG6/'1.15 Wine consumption (vol)'!CG6,"")</f>
        <v>39.739235900545786</v>
      </c>
      <c r="CH6" s="11">
        <f>IFERROR('1.16 Wine consumption (value)'!CH6/'1.15 Wine consumption (vol)'!CH6,"")</f>
        <v>122.42288557213928</v>
      </c>
      <c r="CI6" s="11">
        <f>IFERROR('1.16 Wine consumption (value)'!CI6/'1.15 Wine consumption (vol)'!CI6,"")</f>
        <v>114.60162601626017</v>
      </c>
      <c r="CJ6" s="11">
        <f>IFERROR('1.16 Wine consumption (value)'!CJ6/'1.15 Wine consumption (vol)'!CJ6,"")</f>
        <v>90.79220779220779</v>
      </c>
      <c r="CK6" s="11">
        <f>IFERROR('1.16 Wine consumption (value)'!CK6/'1.15 Wine consumption (vol)'!CK6,"")</f>
        <v>125.17430639324488</v>
      </c>
      <c r="CL6" s="11">
        <f>IFERROR('1.16 Wine consumption (value)'!CL6/'1.15 Wine consumption (vol)'!CL6,"")</f>
        <v>84.721311475412378</v>
      </c>
      <c r="CM6" s="11">
        <f>IFERROR('1.16 Wine consumption (value)'!CM6/'1.15 Wine consumption (vol)'!CM6,"")</f>
        <v>19.457142857142955</v>
      </c>
      <c r="CN6" s="11">
        <f>IFERROR('1.16 Wine consumption (value)'!CN6/'1.15 Wine consumption (vol)'!CN6,"")</f>
        <v>85.481481481481651</v>
      </c>
      <c r="CO6" s="11">
        <f>IFERROR('1.16 Wine consumption (value)'!CO6/'1.15 Wine consumption (vol)'!CO6,"")</f>
        <v>31.67567567567567</v>
      </c>
      <c r="CP6" s="11">
        <f>IFERROR('1.16 Wine consumption (value)'!CP6/'1.15 Wine consumption (vol)'!CP6,"")</f>
        <v>53.879999999999995</v>
      </c>
    </row>
    <row r="7" spans="1:95" x14ac:dyDescent="0.25">
      <c r="A7" s="1" t="s">
        <v>28</v>
      </c>
      <c r="B7" s="11">
        <f>IFERROR('1.16 Wine consumption (value)'!B7/'1.15 Wine consumption (vol)'!B7,"")</f>
        <v>69.6767864770855</v>
      </c>
      <c r="C7" s="11">
        <f>IFERROR('1.16 Wine consumption (value)'!C7/'1.15 Wine consumption (vol)'!C7,"")</f>
        <v>70.69494621473514</v>
      </c>
      <c r="D7" s="11">
        <f>IFERROR('1.16 Wine consumption (value)'!D7/'1.15 Wine consumption (vol)'!D7,"")</f>
        <v>98.999999999999986</v>
      </c>
      <c r="E7" s="11">
        <f>IFERROR('1.16 Wine consumption (value)'!E7/'1.15 Wine consumption (vol)'!E7,"")</f>
        <v>36.995147313691511</v>
      </c>
      <c r="F7" s="11">
        <f>IFERROR('1.16 Wine consumption (value)'!F7/'1.15 Wine consumption (vol)'!F7,"")</f>
        <v>227.75000000000003</v>
      </c>
      <c r="G7" s="11">
        <f>IFERROR('1.16 Wine consumption (value)'!G7/'1.15 Wine consumption (vol)'!G7,"")</f>
        <v>118.55555555555556</v>
      </c>
      <c r="H7" s="11">
        <f>IFERROR('1.16 Wine consumption (value)'!H7/'1.15 Wine consumption (vol)'!H7,"")</f>
        <v>29.793103448275865</v>
      </c>
      <c r="I7" s="11">
        <f>IFERROR('1.16 Wine consumption (value)'!I7/'1.15 Wine consumption (vol)'!I7,"")</f>
        <v>136.32747716092763</v>
      </c>
      <c r="J7" s="11">
        <f>IFERROR('1.16 Wine consumption (value)'!J7/'1.15 Wine consumption (vol)'!J7,"")</f>
        <v>113</v>
      </c>
      <c r="K7" s="11">
        <f>IFERROR('1.16 Wine consumption (value)'!K7/'1.15 Wine consumption (vol)'!K7,"")</f>
        <v>231.33333333333337</v>
      </c>
      <c r="L7" s="11" t="str">
        <f>IFERROR('1.16 Wine consumption (value)'!L7/'1.15 Wine consumption (vol)'!L7,"")</f>
        <v/>
      </c>
      <c r="M7" s="11">
        <f>IFERROR('1.16 Wine consumption (value)'!M7/'1.15 Wine consumption (vol)'!M7,"")</f>
        <v>87.6</v>
      </c>
      <c r="N7" s="11">
        <f>IFERROR('1.16 Wine consumption (value)'!N7/'1.15 Wine consumption (vol)'!N7,"")</f>
        <v>238.71428571428572</v>
      </c>
      <c r="O7" s="11">
        <f>IFERROR('1.16 Wine consumption (value)'!O7/'1.15 Wine consumption (vol)'!O7,"")</f>
        <v>60.195195195195197</v>
      </c>
      <c r="P7" s="11">
        <f>IFERROR('1.16 Wine consumption (value)'!P7/'1.15 Wine consumption (vol)'!P7,"")</f>
        <v>170.91176470588238</v>
      </c>
      <c r="Q7" s="11">
        <f>IFERROR('1.16 Wine consumption (value)'!Q7/'1.15 Wine consumption (vol)'!Q7,"")</f>
        <v>247.22222222222223</v>
      </c>
      <c r="R7" s="11">
        <f>IFERROR('1.16 Wine consumption (value)'!R7/'1.15 Wine consumption (vol)'!R7,"")</f>
        <v>42.315789473684212</v>
      </c>
      <c r="S7" s="11">
        <f>IFERROR('1.16 Wine consumption (value)'!S7/'1.15 Wine consumption (vol)'!S7,"")</f>
        <v>44.78125</v>
      </c>
      <c r="T7" s="11">
        <f>IFERROR('1.16 Wine consumption (value)'!T7/'1.15 Wine consumption (vol)'!T7,"")</f>
        <v>86.356557377049185</v>
      </c>
      <c r="U7" s="11">
        <f>IFERROR('1.16 Wine consumption (value)'!U7/'1.15 Wine consumption (vol)'!U7,"")</f>
        <v>83.560581583198697</v>
      </c>
      <c r="V7" s="11">
        <f>IFERROR('1.16 Wine consumption (value)'!V7/'1.15 Wine consumption (vol)'!V7,"")</f>
        <v>102.58035714285715</v>
      </c>
      <c r="W7" s="11">
        <f>IFERROR('1.16 Wine consumption (value)'!W7/'1.15 Wine consumption (vol)'!W7,"")</f>
        <v>41.633655394524958</v>
      </c>
      <c r="X7" s="11">
        <f>IFERROR('1.16 Wine consumption (value)'!X7/'1.15 Wine consumption (vol)'!X7,"")</f>
        <v>12.567204301075268</v>
      </c>
      <c r="Y7" s="11">
        <f>IFERROR('1.16 Wine consumption (value)'!Y7/'1.15 Wine consumption (vol)'!Y7,"")</f>
        <v>53.095238095238095</v>
      </c>
      <c r="Z7" s="11">
        <f>IFERROR('1.16 Wine consumption (value)'!Z7/'1.15 Wine consumption (vol)'!Z7,"")</f>
        <v>30.733333333333334</v>
      </c>
      <c r="AA7" s="11">
        <f>IFERROR('1.16 Wine consumption (value)'!AA7/'1.15 Wine consumption (vol)'!AA7,"")</f>
        <v>115.33858267716536</v>
      </c>
      <c r="AB7" s="11">
        <f>IFERROR('1.16 Wine consumption (value)'!AB7/'1.15 Wine consumption (vol)'!AB7,"")</f>
        <v>37.69047619047619</v>
      </c>
      <c r="AC7" s="11">
        <f>IFERROR('1.16 Wine consumption (value)'!AC7/'1.15 Wine consumption (vol)'!AC7,"")</f>
        <v>61.315789473684212</v>
      </c>
      <c r="AD7" s="11">
        <f>IFERROR('1.16 Wine consumption (value)'!AD7/'1.15 Wine consumption (vol)'!AD7,"")</f>
        <v>87.172413793103459</v>
      </c>
      <c r="AE7" s="11">
        <f>IFERROR('1.16 Wine consumption (value)'!AE7/'1.15 Wine consumption (vol)'!AE7,"")</f>
        <v>39.462633451957295</v>
      </c>
      <c r="AF7" s="11">
        <f>IFERROR('1.16 Wine consumption (value)'!AF7/'1.15 Wine consumption (vol)'!AF7,"")</f>
        <v>119.64000000000001</v>
      </c>
      <c r="AG7" s="11">
        <f>IFERROR('1.16 Wine consumption (value)'!AG7/'1.15 Wine consumption (vol)'!AG7,"")</f>
        <v>51.565217391304344</v>
      </c>
      <c r="AH7" s="11">
        <f>IFERROR('1.16 Wine consumption (value)'!AH7/'1.15 Wine consumption (vol)'!AH7,"")</f>
        <v>100.00000000000001</v>
      </c>
      <c r="AI7" s="11">
        <f>IFERROR('1.16 Wine consumption (value)'!AI7/'1.15 Wine consumption (vol)'!AI7,"")</f>
        <v>27.140298507462688</v>
      </c>
      <c r="AJ7" s="11">
        <f>IFERROR('1.16 Wine consumption (value)'!AJ7/'1.15 Wine consumption (vol)'!AJ7,"")</f>
        <v>29.10552763819096</v>
      </c>
      <c r="AK7" s="11">
        <f>IFERROR('1.16 Wine consumption (value)'!AK7/'1.15 Wine consumption (vol)'!AK7,"")</f>
        <v>41.909672262190249</v>
      </c>
      <c r="AL7" s="11">
        <f>IFERROR('1.16 Wine consumption (value)'!AL7/'1.15 Wine consumption (vol)'!AL7,"")</f>
        <v>73.403846153846146</v>
      </c>
      <c r="AM7" s="11">
        <f>IFERROR('1.16 Wine consumption (value)'!AM7/'1.15 Wine consumption (vol)'!AM7,"")</f>
        <v>47.438202247191008</v>
      </c>
      <c r="AN7" s="11">
        <f>IFERROR('1.16 Wine consumption (value)'!AN7/'1.15 Wine consumption (vol)'!AN7,"")</f>
        <v>103.1</v>
      </c>
      <c r="AO7" s="11">
        <f>IFERROR('1.16 Wine consumption (value)'!AO7/'1.15 Wine consumption (vol)'!AO7,"")</f>
        <v>35.75811209439528</v>
      </c>
      <c r="AP7" s="11">
        <f>IFERROR('1.16 Wine consumption (value)'!AP7/'1.15 Wine consumption (vol)'!AP7,"")</f>
        <v>29.463921568627452</v>
      </c>
      <c r="AQ7" s="11">
        <f>IFERROR('1.16 Wine consumption (value)'!AQ7/'1.15 Wine consumption (vol)'!AQ7,"")</f>
        <v>12.452482269503546</v>
      </c>
      <c r="AR7" s="11">
        <f>IFERROR('1.16 Wine consumption (value)'!AR7/'1.15 Wine consumption (vol)'!AR7,"")</f>
        <v>55.999999999999993</v>
      </c>
      <c r="AS7" s="11">
        <f>IFERROR('1.16 Wine consumption (value)'!AS7/'1.15 Wine consumption (vol)'!AS7,"")</f>
        <v>50.802681992337163</v>
      </c>
      <c r="AT7" s="11">
        <f>IFERROR('1.16 Wine consumption (value)'!AT7/'1.15 Wine consumption (vol)'!AT7,"")</f>
        <v>27.097087378640776</v>
      </c>
      <c r="AU7" s="11">
        <f>IFERROR('1.16 Wine consumption (value)'!AU7/'1.15 Wine consumption (vol)'!AU7,"")</f>
        <v>83.625</v>
      </c>
      <c r="AV7" s="11">
        <f>IFERROR('1.16 Wine consumption (value)'!AV7/'1.15 Wine consumption (vol)'!AV7,"")</f>
        <v>113.4</v>
      </c>
      <c r="AW7" s="11">
        <f>IFERROR('1.16 Wine consumption (value)'!AW7/'1.15 Wine consumption (vol)'!AW7,"")</f>
        <v>87.857142857142861</v>
      </c>
      <c r="AX7" s="11">
        <f>IFERROR('1.16 Wine consumption (value)'!AX7/'1.15 Wine consumption (vol)'!AX7,"")</f>
        <v>104.50000000000001</v>
      </c>
      <c r="AY7" s="11">
        <f>IFERROR('1.16 Wine consumption (value)'!AY7/'1.15 Wine consumption (vol)'!AY7,"")</f>
        <v>83.499999999999986</v>
      </c>
      <c r="AZ7" s="11">
        <f>IFERROR('1.16 Wine consumption (value)'!AZ7/'1.15 Wine consumption (vol)'!AZ7,"")</f>
        <v>137.44827586206898</v>
      </c>
      <c r="BA7" s="11">
        <f>IFERROR('1.16 Wine consumption (value)'!BA7/'1.15 Wine consumption (vol)'!BA7,"")</f>
        <v>39.903225806451616</v>
      </c>
      <c r="BB7" s="11">
        <f>IFERROR('1.16 Wine consumption (value)'!BB7/'1.15 Wine consumption (vol)'!BB7,"")</f>
        <v>30.981308411214954</v>
      </c>
      <c r="BC7" s="11">
        <f>IFERROR('1.16 Wine consumption (value)'!BC7/'1.15 Wine consumption (vol)'!BC7,"")</f>
        <v>82.071428571428584</v>
      </c>
      <c r="BD7" s="11">
        <f>IFERROR('1.16 Wine consumption (value)'!BD7/'1.15 Wine consumption (vol)'!BD7,"")</f>
        <v>57.454065469904954</v>
      </c>
      <c r="BE7" s="11">
        <f>IFERROR('1.16 Wine consumption (value)'!BE7/'1.15 Wine consumption (vol)'!BE7,"")</f>
        <v>102.96</v>
      </c>
      <c r="BF7" s="11">
        <f>IFERROR('1.16 Wine consumption (value)'!BF7/'1.15 Wine consumption (vol)'!BF7,"")</f>
        <v>114</v>
      </c>
      <c r="BG7" s="11">
        <f>IFERROR('1.16 Wine consumption (value)'!BG7/'1.15 Wine consumption (vol)'!BG7,"")</f>
        <v>155.33333333333334</v>
      </c>
      <c r="BH7" s="11" t="str">
        <f>IFERROR('1.16 Wine consumption (value)'!BH7/'1.15 Wine consumption (vol)'!BH7,"")</f>
        <v/>
      </c>
      <c r="BI7" s="11">
        <f>IFERROR('1.16 Wine consumption (value)'!BI7/'1.15 Wine consumption (vol)'!BI7,"")</f>
        <v>144.16</v>
      </c>
      <c r="BJ7" s="11">
        <f>IFERROR('1.16 Wine consumption (value)'!BJ7/'1.15 Wine consumption (vol)'!BJ7,"")</f>
        <v>168.38095238095238</v>
      </c>
      <c r="BK7" s="11">
        <f>IFERROR('1.16 Wine consumption (value)'!BK7/'1.15 Wine consumption (vol)'!BK7,"")</f>
        <v>87.574468085106389</v>
      </c>
      <c r="BL7" s="11">
        <f>IFERROR('1.16 Wine consumption (value)'!BL7/'1.15 Wine consumption (vol)'!BL7,"")</f>
        <v>55.444444444444443</v>
      </c>
      <c r="BM7" s="11" t="str">
        <f>IFERROR('1.16 Wine consumption (value)'!BM7/'1.15 Wine consumption (vol)'!BM7,"")</f>
        <v/>
      </c>
      <c r="BN7" s="11">
        <f>IFERROR('1.16 Wine consumption (value)'!BN7/'1.15 Wine consumption (vol)'!BN7,"")</f>
        <v>43.778781038374724</v>
      </c>
      <c r="BO7" s="11">
        <f>IFERROR('1.16 Wine consumption (value)'!BO7/'1.15 Wine consumption (vol)'!BO7,"")</f>
        <v>120.65384615384615</v>
      </c>
      <c r="BP7" s="11">
        <f>IFERROR('1.16 Wine consumption (value)'!BP7/'1.15 Wine consumption (vol)'!BP7,"")</f>
        <v>369.3</v>
      </c>
      <c r="BQ7" s="11">
        <f>IFERROR('1.16 Wine consumption (value)'!BQ7/'1.15 Wine consumption (vol)'!BQ7,"")</f>
        <v>96.187657784011222</v>
      </c>
      <c r="BR7" s="11">
        <f>IFERROR('1.16 Wine consumption (value)'!BR7/'1.15 Wine consumption (vol)'!BR7,"")</f>
        <v>119.15555555555555</v>
      </c>
      <c r="BS7" s="11">
        <f>IFERROR('1.16 Wine consumption (value)'!BS7/'1.15 Wine consumption (vol)'!BS7,"")</f>
        <v>92.869662921348322</v>
      </c>
      <c r="BT7" s="11">
        <f>IFERROR('1.16 Wine consumption (value)'!BT7/'1.15 Wine consumption (vol)'!BT7,"")</f>
        <v>76.222208611502424</v>
      </c>
      <c r="BU7" s="11">
        <f>IFERROR('1.16 Wine consumption (value)'!BU7/'1.15 Wine consumption (vol)'!BU7,"")</f>
        <v>104.17901234567901</v>
      </c>
      <c r="BV7" s="11">
        <f>IFERROR('1.16 Wine consumption (value)'!BV7/'1.15 Wine consumption (vol)'!BV7,"")</f>
        <v>78.776836158192083</v>
      </c>
      <c r="BW7" s="11">
        <f>IFERROR('1.16 Wine consumption (value)'!BW7/'1.15 Wine consumption (vol)'!BW7,"")</f>
        <v>151.38613861386139</v>
      </c>
      <c r="BX7" s="11">
        <f>IFERROR('1.16 Wine consumption (value)'!BX7/'1.15 Wine consumption (vol)'!BX7,"")</f>
        <v>107.71428571428571</v>
      </c>
      <c r="BY7" s="11">
        <f>IFERROR('1.16 Wine consumption (value)'!BY7/'1.15 Wine consumption (vol)'!BY7,"")</f>
        <v>91.555888522625111</v>
      </c>
      <c r="BZ7" s="11">
        <f>IFERROR('1.16 Wine consumption (value)'!BZ7/'1.15 Wine consumption (vol)'!BZ7,"")</f>
        <v>53.964846671652964</v>
      </c>
      <c r="CA7" s="11">
        <f>IFERROR('1.16 Wine consumption (value)'!CA7/'1.15 Wine consumption (vol)'!CA7,"")</f>
        <v>133.21700223713646</v>
      </c>
      <c r="CB7" s="11">
        <f>IFERROR('1.16 Wine consumption (value)'!CB7/'1.15 Wine consumption (vol)'!CB7,"")</f>
        <v>179.86206896551724</v>
      </c>
      <c r="CC7" s="11">
        <f>IFERROR('1.16 Wine consumption (value)'!CC7/'1.15 Wine consumption (vol)'!CC7,"")</f>
        <v>49.382550335570471</v>
      </c>
      <c r="CD7" s="11">
        <f>IFERROR('1.16 Wine consumption (value)'!CD7/'1.15 Wine consumption (vol)'!CD7,"")</f>
        <v>54.625560538116595</v>
      </c>
      <c r="CE7" s="11">
        <f>IFERROR('1.16 Wine consumption (value)'!CE7/'1.15 Wine consumption (vol)'!CE7,"")</f>
        <v>202.85333333333335</v>
      </c>
      <c r="CF7" s="11">
        <f>IFERROR('1.16 Wine consumption (value)'!CF7/'1.15 Wine consumption (vol)'!CF7,"")</f>
        <v>55.75</v>
      </c>
      <c r="CG7" s="11">
        <f>IFERROR('1.16 Wine consumption (value)'!CG7/'1.15 Wine consumption (vol)'!CG7,"")</f>
        <v>41.833846153846153</v>
      </c>
      <c r="CH7" s="11">
        <f>IFERROR('1.16 Wine consumption (value)'!CH7/'1.15 Wine consumption (vol)'!CH7,"")</f>
        <v>120.3883495145631</v>
      </c>
      <c r="CI7" s="11">
        <f>IFERROR('1.16 Wine consumption (value)'!CI7/'1.15 Wine consumption (vol)'!CI7,"")</f>
        <v>112.33055555555556</v>
      </c>
      <c r="CJ7" s="11">
        <f>IFERROR('1.16 Wine consumption (value)'!CJ7/'1.15 Wine consumption (vol)'!CJ7,"")</f>
        <v>100.95294117647059</v>
      </c>
      <c r="CK7" s="11">
        <f>IFERROR('1.16 Wine consumption (value)'!CK7/'1.15 Wine consumption (vol)'!CK7,"")</f>
        <v>126.40832851359167</v>
      </c>
      <c r="CL7" s="11">
        <f>IFERROR('1.16 Wine consumption (value)'!CL7/'1.15 Wine consumption (vol)'!CL7,"")</f>
        <v>91.491525423727879</v>
      </c>
      <c r="CM7" s="11">
        <f>IFERROR('1.16 Wine consumption (value)'!CM7/'1.15 Wine consumption (vol)'!CM7,"")</f>
        <v>21.599999999999948</v>
      </c>
      <c r="CN7" s="11">
        <f>IFERROR('1.16 Wine consumption (value)'!CN7/'1.15 Wine consumption (vol)'!CN7,"")</f>
        <v>91.41509433962257</v>
      </c>
      <c r="CO7" s="11">
        <f>IFERROR('1.16 Wine consumption (value)'!CO7/'1.15 Wine consumption (vol)'!CO7,"")</f>
        <v>32.598662207357847</v>
      </c>
      <c r="CP7" s="11">
        <f>IFERROR('1.16 Wine consumption (value)'!CP7/'1.15 Wine consumption (vol)'!CP7,"")</f>
        <v>55.60493827160505</v>
      </c>
    </row>
    <row r="8" spans="1:95" x14ac:dyDescent="0.25">
      <c r="A8" s="1" t="s">
        <v>29</v>
      </c>
      <c r="B8" s="11">
        <f>IFERROR('1.16 Wine consumption (value)'!B8/'1.15 Wine consumption (vol)'!B8,"")</f>
        <v>71.691842081488844</v>
      </c>
      <c r="C8" s="11">
        <f>IFERROR('1.16 Wine consumption (value)'!C8/'1.15 Wine consumption (vol)'!C8,"")</f>
        <v>69.657534246575338</v>
      </c>
      <c r="D8" s="11">
        <f>IFERROR('1.16 Wine consumption (value)'!D8/'1.15 Wine consumption (vol)'!D8,"")</f>
        <v>105.7</v>
      </c>
      <c r="E8" s="11">
        <f>IFERROR('1.16 Wine consumption (value)'!E8/'1.15 Wine consumption (vol)'!E8,"")</f>
        <v>38.334732085216267</v>
      </c>
      <c r="F8" s="11">
        <f>IFERROR('1.16 Wine consumption (value)'!F8/'1.15 Wine consumption (vol)'!F8,"")</f>
        <v>238.75</v>
      </c>
      <c r="G8" s="11">
        <f>IFERROR('1.16 Wine consumption (value)'!G8/'1.15 Wine consumption (vol)'!G8,"")</f>
        <v>114.25</v>
      </c>
      <c r="H8" s="11">
        <f>IFERROR('1.16 Wine consumption (value)'!H8/'1.15 Wine consumption (vol)'!H8,"")</f>
        <v>36.033333333333331</v>
      </c>
      <c r="I8" s="11">
        <f>IFERROR('1.16 Wine consumption (value)'!I8/'1.15 Wine consumption (vol)'!I8,"")</f>
        <v>133.03994190268699</v>
      </c>
      <c r="J8" s="11">
        <f>IFERROR('1.16 Wine consumption (value)'!J8/'1.15 Wine consumption (vol)'!J8,"")</f>
        <v>134.83333333333334</v>
      </c>
      <c r="K8" s="11">
        <f>IFERROR('1.16 Wine consumption (value)'!K8/'1.15 Wine consumption (vol)'!K8,"")</f>
        <v>263.5</v>
      </c>
      <c r="L8" s="11" t="str">
        <f>IFERROR('1.16 Wine consumption (value)'!L8/'1.15 Wine consumption (vol)'!L8,"")</f>
        <v/>
      </c>
      <c r="M8" s="11">
        <f>IFERROR('1.16 Wine consumption (value)'!M8/'1.15 Wine consumption (vol)'!M8,"")</f>
        <v>97.272727272727266</v>
      </c>
      <c r="N8" s="11">
        <f>IFERROR('1.16 Wine consumption (value)'!N8/'1.15 Wine consumption (vol)'!N8,"")</f>
        <v>243</v>
      </c>
      <c r="O8" s="11">
        <f>IFERROR('1.16 Wine consumption (value)'!O8/'1.15 Wine consumption (vol)'!O8,"")</f>
        <v>68.982352941176472</v>
      </c>
      <c r="P8" s="11">
        <f>IFERROR('1.16 Wine consumption (value)'!P8/'1.15 Wine consumption (vol)'!P8,"")</f>
        <v>175.0588235294118</v>
      </c>
      <c r="Q8" s="11">
        <f>IFERROR('1.16 Wine consumption (value)'!Q8/'1.15 Wine consumption (vol)'!Q8,"")</f>
        <v>249.5</v>
      </c>
      <c r="R8" s="11">
        <f>IFERROR('1.16 Wine consumption (value)'!R8/'1.15 Wine consumption (vol)'!R8,"")</f>
        <v>42.21052631578948</v>
      </c>
      <c r="S8" s="11">
        <f>IFERROR('1.16 Wine consumption (value)'!S8/'1.15 Wine consumption (vol)'!S8,"")</f>
        <v>46.147058823529413</v>
      </c>
      <c r="T8" s="11">
        <f>IFERROR('1.16 Wine consumption (value)'!T8/'1.15 Wine consumption (vol)'!T8,"")</f>
        <v>85.571038251366119</v>
      </c>
      <c r="U8" s="11">
        <f>IFERROR('1.16 Wine consumption (value)'!U8/'1.15 Wine consumption (vol)'!U8,"")</f>
        <v>83.623778501628664</v>
      </c>
      <c r="V8" s="11">
        <f>IFERROR('1.16 Wine consumption (value)'!V8/'1.15 Wine consumption (vol)'!V8,"")</f>
        <v>96.521367521367523</v>
      </c>
      <c r="W8" s="11">
        <f>IFERROR('1.16 Wine consumption (value)'!W8/'1.15 Wine consumption (vol)'!W8,"")</f>
        <v>45.103303618248567</v>
      </c>
      <c r="X8" s="11">
        <f>IFERROR('1.16 Wine consumption (value)'!X8/'1.15 Wine consumption (vol)'!X8,"")</f>
        <v>14.899728997289973</v>
      </c>
      <c r="Y8" s="11">
        <f>IFERROR('1.16 Wine consumption (value)'!Y8/'1.15 Wine consumption (vol)'!Y8,"")</f>
        <v>57.428571428571423</v>
      </c>
      <c r="Z8" s="11">
        <f>IFERROR('1.16 Wine consumption (value)'!Z8/'1.15 Wine consumption (vol)'!Z8,"")</f>
        <v>31.770491803278691</v>
      </c>
      <c r="AA8" s="11">
        <f>IFERROR('1.16 Wine consumption (value)'!AA8/'1.15 Wine consumption (vol)'!AA8,"")</f>
        <v>124.71428571428571</v>
      </c>
      <c r="AB8" s="11">
        <f>IFERROR('1.16 Wine consumption (value)'!AB8/'1.15 Wine consumption (vol)'!AB8,"")</f>
        <v>40.838709677419359</v>
      </c>
      <c r="AC8" s="11">
        <f>IFERROR('1.16 Wine consumption (value)'!AC8/'1.15 Wine consumption (vol)'!AC8,"")</f>
        <v>65.315789473684205</v>
      </c>
      <c r="AD8" s="11">
        <f>IFERROR('1.16 Wine consumption (value)'!AD8/'1.15 Wine consumption (vol)'!AD8,"")</f>
        <v>90.97058823529413</v>
      </c>
      <c r="AE8" s="11">
        <f>IFERROR('1.16 Wine consumption (value)'!AE8/'1.15 Wine consumption (vol)'!AE8,"")</f>
        <v>37.990099009900987</v>
      </c>
      <c r="AF8" s="11">
        <f>IFERROR('1.16 Wine consumption (value)'!AF8/'1.15 Wine consumption (vol)'!AF8,"")</f>
        <v>125.26923076923076</v>
      </c>
      <c r="AG8" s="11">
        <f>IFERROR('1.16 Wine consumption (value)'!AG8/'1.15 Wine consumption (vol)'!AG8,"")</f>
        <v>50.108108108108105</v>
      </c>
      <c r="AH8" s="11">
        <f>IFERROR('1.16 Wine consumption (value)'!AH8/'1.15 Wine consumption (vol)'!AH8,"")</f>
        <v>107.84</v>
      </c>
      <c r="AI8" s="11">
        <f>IFERROR('1.16 Wine consumption (value)'!AI8/'1.15 Wine consumption (vol)'!AI8,"")</f>
        <v>29.198198198198199</v>
      </c>
      <c r="AJ8" s="11">
        <f>IFERROR('1.16 Wine consumption (value)'!AJ8/'1.15 Wine consumption (vol)'!AJ8,"")</f>
        <v>32.900943396226417</v>
      </c>
      <c r="AK8" s="11">
        <f>IFERROR('1.16 Wine consumption (value)'!AK8/'1.15 Wine consumption (vol)'!AK8,"")</f>
        <v>48.013168724279836</v>
      </c>
      <c r="AL8" s="11">
        <f>IFERROR('1.16 Wine consumption (value)'!AL8/'1.15 Wine consumption (vol)'!AL8,"")</f>
        <v>84.535714285714292</v>
      </c>
      <c r="AM8" s="11">
        <f>IFERROR('1.16 Wine consumption (value)'!AM8/'1.15 Wine consumption (vol)'!AM8,"")</f>
        <v>50.423913043478265</v>
      </c>
      <c r="AN8" s="11">
        <f>IFERROR('1.16 Wine consumption (value)'!AN8/'1.15 Wine consumption (vol)'!AN8,"")</f>
        <v>102.74757281553397</v>
      </c>
      <c r="AO8" s="11">
        <f>IFERROR('1.16 Wine consumption (value)'!AO8/'1.15 Wine consumption (vol)'!AO8,"")</f>
        <v>38.877403846153847</v>
      </c>
      <c r="AP8" s="11">
        <f>IFERROR('1.16 Wine consumption (value)'!AP8/'1.15 Wine consumption (vol)'!AP8,"")</f>
        <v>32.340540540540545</v>
      </c>
      <c r="AQ8" s="11">
        <f>IFERROR('1.16 Wine consumption (value)'!AQ8/'1.15 Wine consumption (vol)'!AQ8,"")</f>
        <v>13.229564032697546</v>
      </c>
      <c r="AR8" s="11">
        <f>IFERROR('1.16 Wine consumption (value)'!AR8/'1.15 Wine consumption (vol)'!AR8,"")</f>
        <v>57</v>
      </c>
      <c r="AS8" s="11">
        <f>IFERROR('1.16 Wine consumption (value)'!AS8/'1.15 Wine consumption (vol)'!AS8,"")</f>
        <v>62.202020202020201</v>
      </c>
      <c r="AT8" s="11">
        <f>IFERROR('1.16 Wine consumption (value)'!AT8/'1.15 Wine consumption (vol)'!AT8,"")</f>
        <v>29.524916943521596</v>
      </c>
      <c r="AU8" s="11">
        <f>IFERROR('1.16 Wine consumption (value)'!AU8/'1.15 Wine consumption (vol)'!AU8,"")</f>
        <v>95.3125</v>
      </c>
      <c r="AV8" s="11">
        <f>IFERROR('1.16 Wine consumption (value)'!AV8/'1.15 Wine consumption (vol)'!AV8,"")</f>
        <v>109.00000000000001</v>
      </c>
      <c r="AW8" s="11">
        <f>IFERROR('1.16 Wine consumption (value)'!AW8/'1.15 Wine consumption (vol)'!AW8,"")</f>
        <v>88.714285714285722</v>
      </c>
      <c r="AX8" s="11">
        <f>IFERROR('1.16 Wine consumption (value)'!AX8/'1.15 Wine consumption (vol)'!AX8,"")</f>
        <v>107.83333333333334</v>
      </c>
      <c r="AY8" s="11">
        <f>IFERROR('1.16 Wine consumption (value)'!AY8/'1.15 Wine consumption (vol)'!AY8,"")</f>
        <v>66</v>
      </c>
      <c r="AZ8" s="11">
        <f>IFERROR('1.16 Wine consumption (value)'!AZ8/'1.15 Wine consumption (vol)'!AZ8,"")</f>
        <v>140.77419354838707</v>
      </c>
      <c r="BA8" s="11">
        <f>IFERROR('1.16 Wine consumption (value)'!BA8/'1.15 Wine consumption (vol)'!BA8,"")</f>
        <v>41</v>
      </c>
      <c r="BB8" s="11">
        <f>IFERROR('1.16 Wine consumption (value)'!BB8/'1.15 Wine consumption (vol)'!BB8,"")</f>
        <v>31.472222222222218</v>
      </c>
      <c r="BC8" s="11">
        <f>IFERROR('1.16 Wine consumption (value)'!BC8/'1.15 Wine consumption (vol)'!BC8,"")</f>
        <v>82.058823529411768</v>
      </c>
      <c r="BD8" s="11">
        <f>IFERROR('1.16 Wine consumption (value)'!BD8/'1.15 Wine consumption (vol)'!BD8,"")</f>
        <v>59.379629629629626</v>
      </c>
      <c r="BE8" s="11">
        <f>IFERROR('1.16 Wine consumption (value)'!BE8/'1.15 Wine consumption (vol)'!BE8,"")</f>
        <v>107.03846153846153</v>
      </c>
      <c r="BF8" s="11">
        <f>IFERROR('1.16 Wine consumption (value)'!BF8/'1.15 Wine consumption (vol)'!BF8,"")</f>
        <v>112</v>
      </c>
      <c r="BG8" s="11">
        <f>IFERROR('1.16 Wine consumption (value)'!BG8/'1.15 Wine consumption (vol)'!BG8,"")</f>
        <v>153.75</v>
      </c>
      <c r="BH8" s="11" t="str">
        <f>IFERROR('1.16 Wine consumption (value)'!BH8/'1.15 Wine consumption (vol)'!BH8,"")</f>
        <v/>
      </c>
      <c r="BI8" s="11">
        <f>IFERROR('1.16 Wine consumption (value)'!BI8/'1.15 Wine consumption (vol)'!BI8,"")</f>
        <v>145.5185185185185</v>
      </c>
      <c r="BJ8" s="11">
        <f>IFERROR('1.16 Wine consumption (value)'!BJ8/'1.15 Wine consumption (vol)'!BJ8,"")</f>
        <v>181.36363636363635</v>
      </c>
      <c r="BK8" s="11">
        <f>IFERROR('1.16 Wine consumption (value)'!BK8/'1.15 Wine consumption (vol)'!BK8,"")</f>
        <v>88.24489795918366</v>
      </c>
      <c r="BL8" s="11">
        <f>IFERROR('1.16 Wine consumption (value)'!BL8/'1.15 Wine consumption (vol)'!BL8,"")</f>
        <v>64.916666666666671</v>
      </c>
      <c r="BM8" s="11" t="str">
        <f>IFERROR('1.16 Wine consumption (value)'!BM8/'1.15 Wine consumption (vol)'!BM8,"")</f>
        <v/>
      </c>
      <c r="BN8" s="11">
        <f>IFERROR('1.16 Wine consumption (value)'!BN8/'1.15 Wine consumption (vol)'!BN8,"")</f>
        <v>42.730512249443208</v>
      </c>
      <c r="BO8" s="11">
        <f>IFERROR('1.16 Wine consumption (value)'!BO8/'1.15 Wine consumption (vol)'!BO8,"")</f>
        <v>118.53571428571429</v>
      </c>
      <c r="BP8" s="11">
        <f>IFERROR('1.16 Wine consumption (value)'!BP8/'1.15 Wine consumption (vol)'!BP8,"")</f>
        <v>413.63636363636363</v>
      </c>
      <c r="BQ8" s="11">
        <f>IFERROR('1.16 Wine consumption (value)'!BQ8/'1.15 Wine consumption (vol)'!BQ8,"")</f>
        <v>101.81438577586208</v>
      </c>
      <c r="BR8" s="11">
        <f>IFERROR('1.16 Wine consumption (value)'!BR8/'1.15 Wine consumption (vol)'!BR8,"")</f>
        <v>131.45283018867923</v>
      </c>
      <c r="BS8" s="11">
        <f>IFERROR('1.16 Wine consumption (value)'!BS8/'1.15 Wine consumption (vol)'!BS8,"")</f>
        <v>97.474335188620913</v>
      </c>
      <c r="BT8" s="11">
        <f>IFERROR('1.16 Wine consumption (value)'!BT8/'1.15 Wine consumption (vol)'!BT8,"")</f>
        <v>78.058975304091405</v>
      </c>
      <c r="BU8" s="11">
        <f>IFERROR('1.16 Wine consumption (value)'!BU8/'1.15 Wine consumption (vol)'!BU8,"")</f>
        <v>104.75358166189112</v>
      </c>
      <c r="BV8" s="11">
        <f>IFERROR('1.16 Wine consumption (value)'!BV8/'1.15 Wine consumption (vol)'!BV8,"")</f>
        <v>80.407713498622599</v>
      </c>
      <c r="BW8" s="11">
        <f>IFERROR('1.16 Wine consumption (value)'!BW8/'1.15 Wine consumption (vol)'!BW8,"")</f>
        <v>156.23529411764707</v>
      </c>
      <c r="BX8" s="11">
        <f>IFERROR('1.16 Wine consumption (value)'!BX8/'1.15 Wine consumption (vol)'!BX8,"")</f>
        <v>111.3625</v>
      </c>
      <c r="BY8" s="11">
        <f>IFERROR('1.16 Wine consumption (value)'!BY8/'1.15 Wine consumption (vol)'!BY8,"")</f>
        <v>93.903028449067008</v>
      </c>
      <c r="BZ8" s="11">
        <f>IFERROR('1.16 Wine consumption (value)'!BZ8/'1.15 Wine consumption (vol)'!BZ8,"")</f>
        <v>54.098513011152413</v>
      </c>
      <c r="CA8" s="11">
        <f>IFERROR('1.16 Wine consumption (value)'!CA8/'1.15 Wine consumption (vol)'!CA8,"")</f>
        <v>137.21076233183857</v>
      </c>
      <c r="CB8" s="11">
        <f>IFERROR('1.16 Wine consumption (value)'!CB8/'1.15 Wine consumption (vol)'!CB8,"")</f>
        <v>178.63736263736263</v>
      </c>
      <c r="CC8" s="11">
        <f>IFERROR('1.16 Wine consumption (value)'!CC8/'1.15 Wine consumption (vol)'!CC8,"")</f>
        <v>50.636622121125967</v>
      </c>
      <c r="CD8" s="11">
        <f>IFERROR('1.16 Wine consumption (value)'!CD8/'1.15 Wine consumption (vol)'!CD8,"")</f>
        <v>55.158351409978309</v>
      </c>
      <c r="CE8" s="11">
        <f>IFERROR('1.16 Wine consumption (value)'!CE8/'1.15 Wine consumption (vol)'!CE8,"")</f>
        <v>205.25641025641025</v>
      </c>
      <c r="CF8" s="11">
        <f>IFERROR('1.16 Wine consumption (value)'!CF8/'1.15 Wine consumption (vol)'!CF8,"")</f>
        <v>56.513137557959816</v>
      </c>
      <c r="CG8" s="11">
        <f>IFERROR('1.16 Wine consumption (value)'!CG8/'1.15 Wine consumption (vol)'!CG8,"")</f>
        <v>44.459886291850914</v>
      </c>
      <c r="CH8" s="11">
        <f>IFERROR('1.16 Wine consumption (value)'!CH8/'1.15 Wine consumption (vol)'!CH8,"")</f>
        <v>122.95391705069125</v>
      </c>
      <c r="CI8" s="11">
        <f>IFERROR('1.16 Wine consumption (value)'!CI8/'1.15 Wine consumption (vol)'!CI8,"")</f>
        <v>113.47899159663864</v>
      </c>
      <c r="CJ8" s="11">
        <f>IFERROR('1.16 Wine consumption (value)'!CJ8/'1.15 Wine consumption (vol)'!CJ8,"")</f>
        <v>101.08571428571429</v>
      </c>
      <c r="CK8" s="11">
        <f>IFERROR('1.16 Wine consumption (value)'!CK8/'1.15 Wine consumption (vol)'!CK8,"")</f>
        <v>127.44741330301306</v>
      </c>
      <c r="CL8" s="11">
        <f>IFERROR('1.16 Wine consumption (value)'!CL8/'1.15 Wine consumption (vol)'!CL8,"")</f>
        <v>92.129032258057379</v>
      </c>
      <c r="CM8" s="11">
        <f>IFERROR('1.16 Wine consumption (value)'!CM8/'1.15 Wine consumption (vol)'!CM8,"")</f>
        <v>25.294117647059082</v>
      </c>
      <c r="CN8" s="11">
        <f>IFERROR('1.16 Wine consumption (value)'!CN8/'1.15 Wine consumption (vol)'!CN8,"")</f>
        <v>94.240740740740961</v>
      </c>
      <c r="CO8" s="11">
        <f>IFERROR('1.16 Wine consumption (value)'!CO8/'1.15 Wine consumption (vol)'!CO8,"")</f>
        <v>33.621262458471762</v>
      </c>
      <c r="CP8" s="11">
        <f>IFERROR('1.16 Wine consumption (value)'!CP8/'1.15 Wine consumption (vol)'!CP8,"")</f>
        <v>59.582278481013489</v>
      </c>
    </row>
    <row r="9" spans="1:95" x14ac:dyDescent="0.25">
      <c r="A9" s="1" t="s">
        <v>30</v>
      </c>
      <c r="B9" s="11">
        <f>IFERROR('1.16 Wine consumption (value)'!B9/'1.15 Wine consumption (vol)'!B9,"")</f>
        <v>78.259860378803509</v>
      </c>
      <c r="C9" s="11">
        <f>IFERROR('1.16 Wine consumption (value)'!C9/'1.15 Wine consumption (vol)'!C9,"")</f>
        <v>70.741603964030091</v>
      </c>
      <c r="D9" s="11">
        <f>IFERROR('1.16 Wine consumption (value)'!D9/'1.15 Wine consumption (vol)'!D9,"")</f>
        <v>110.75000000000001</v>
      </c>
      <c r="E9" s="11">
        <f>IFERROR('1.16 Wine consumption (value)'!E9/'1.15 Wine consumption (vol)'!E9,"")</f>
        <v>41.373061458931652</v>
      </c>
      <c r="F9" s="11">
        <f>IFERROR('1.16 Wine consumption (value)'!F9/'1.15 Wine consumption (vol)'!F9,"")</f>
        <v>225.07692307692309</v>
      </c>
      <c r="G9" s="11">
        <f>IFERROR('1.16 Wine consumption (value)'!G9/'1.15 Wine consumption (vol)'!G9,"")</f>
        <v>133.33333333333334</v>
      </c>
      <c r="H9" s="11">
        <f>IFERROR('1.16 Wine consumption (value)'!H9/'1.15 Wine consumption (vol)'!H9,"")</f>
        <v>44.928571428571431</v>
      </c>
      <c r="I9" s="11">
        <f>IFERROR('1.16 Wine consumption (value)'!I9/'1.15 Wine consumption (vol)'!I9,"")</f>
        <v>136.63157894736841</v>
      </c>
      <c r="J9" s="11">
        <f>IFERROR('1.16 Wine consumption (value)'!J9/'1.15 Wine consumption (vol)'!J9,"")</f>
        <v>172.11538461538461</v>
      </c>
      <c r="K9" s="11">
        <f>IFERROR('1.16 Wine consumption (value)'!K9/'1.15 Wine consumption (vol)'!K9,"")</f>
        <v>268.85714285714283</v>
      </c>
      <c r="L9" s="11" t="str">
        <f>IFERROR('1.16 Wine consumption (value)'!L9/'1.15 Wine consumption (vol)'!L9,"")</f>
        <v/>
      </c>
      <c r="M9" s="11">
        <f>IFERROR('1.16 Wine consumption (value)'!M9/'1.15 Wine consumption (vol)'!M9,"")</f>
        <v>111.25</v>
      </c>
      <c r="N9" s="11">
        <f>IFERROR('1.16 Wine consumption (value)'!N9/'1.15 Wine consumption (vol)'!N9,"")</f>
        <v>262.77777777777777</v>
      </c>
      <c r="O9" s="11">
        <f>IFERROR('1.16 Wine consumption (value)'!O9/'1.15 Wine consumption (vol)'!O9,"")</f>
        <v>75.627218934911241</v>
      </c>
      <c r="P9" s="11">
        <f>IFERROR('1.16 Wine consumption (value)'!P9/'1.15 Wine consumption (vol)'!P9,"")</f>
        <v>178.41176470588238</v>
      </c>
      <c r="Q9" s="11">
        <f>IFERROR('1.16 Wine consumption (value)'!Q9/'1.15 Wine consumption (vol)'!Q9,"")</f>
        <v>286.89999999999998</v>
      </c>
      <c r="R9" s="11">
        <f>IFERROR('1.16 Wine consumption (value)'!R9/'1.15 Wine consumption (vol)'!R9,"")</f>
        <v>42.85</v>
      </c>
      <c r="S9" s="11">
        <f>IFERROR('1.16 Wine consumption (value)'!S9/'1.15 Wine consumption (vol)'!S9,"")</f>
        <v>47.722222222222221</v>
      </c>
      <c r="T9" s="11">
        <f>IFERROR('1.16 Wine consumption (value)'!T9/'1.15 Wine consumption (vol)'!T9,"")</f>
        <v>96.817320703653579</v>
      </c>
      <c r="U9" s="11">
        <f>IFERROR('1.16 Wine consumption (value)'!U9/'1.15 Wine consumption (vol)'!U9,"")</f>
        <v>94.193181818181813</v>
      </c>
      <c r="V9" s="11">
        <f>IFERROR('1.16 Wine consumption (value)'!V9/'1.15 Wine consumption (vol)'!V9,"")</f>
        <v>109.07258064516128</v>
      </c>
      <c r="W9" s="11">
        <f>IFERROR('1.16 Wine consumption (value)'!W9/'1.15 Wine consumption (vol)'!W9,"")</f>
        <v>52.514499999999998</v>
      </c>
      <c r="X9" s="11">
        <f>IFERROR('1.16 Wine consumption (value)'!X9/'1.15 Wine consumption (vol)'!X9,"")</f>
        <v>17.106770833333332</v>
      </c>
      <c r="Y9" s="11">
        <f>IFERROR('1.16 Wine consumption (value)'!Y9/'1.15 Wine consumption (vol)'!Y9,"")</f>
        <v>59.809523809523803</v>
      </c>
      <c r="Z9" s="11">
        <f>IFERROR('1.16 Wine consumption (value)'!Z9/'1.15 Wine consumption (vol)'!Z9,"")</f>
        <v>35.904761904761905</v>
      </c>
      <c r="AA9" s="11">
        <f>IFERROR('1.16 Wine consumption (value)'!AA9/'1.15 Wine consumption (vol)'!AA9,"")</f>
        <v>145.19469026548671</v>
      </c>
      <c r="AB9" s="11">
        <f>IFERROR('1.16 Wine consumption (value)'!AB9/'1.15 Wine consumption (vol)'!AB9,"")</f>
        <v>46.004464285714292</v>
      </c>
      <c r="AC9" s="11">
        <f>IFERROR('1.16 Wine consumption (value)'!AC9/'1.15 Wine consumption (vol)'!AC9,"")</f>
        <v>77.631578947368425</v>
      </c>
      <c r="AD9" s="11">
        <f>IFERROR('1.16 Wine consumption (value)'!AD9/'1.15 Wine consumption (vol)'!AD9,"")</f>
        <v>97</v>
      </c>
      <c r="AE9" s="11">
        <f>IFERROR('1.16 Wine consumption (value)'!AE9/'1.15 Wine consumption (vol)'!AE9,"")</f>
        <v>46.801282051282051</v>
      </c>
      <c r="AF9" s="11">
        <f>IFERROR('1.16 Wine consumption (value)'!AF9/'1.15 Wine consumption (vol)'!AF9,"")</f>
        <v>135.48275862068965</v>
      </c>
      <c r="AG9" s="11">
        <f>IFERROR('1.16 Wine consumption (value)'!AG9/'1.15 Wine consumption (vol)'!AG9,"")</f>
        <v>54.692307692307693</v>
      </c>
      <c r="AH9" s="11">
        <f>IFERROR('1.16 Wine consumption (value)'!AH9/'1.15 Wine consumption (vol)'!AH9,"")</f>
        <v>128.81481481481481</v>
      </c>
      <c r="AI9" s="11">
        <f>IFERROR('1.16 Wine consumption (value)'!AI9/'1.15 Wine consumption (vol)'!AI9,"")</f>
        <v>34.489675516224189</v>
      </c>
      <c r="AJ9" s="11">
        <f>IFERROR('1.16 Wine consumption (value)'!AJ9/'1.15 Wine consumption (vol)'!AJ9,"")</f>
        <v>40.455357142857146</v>
      </c>
      <c r="AK9" s="11">
        <f>IFERROR('1.16 Wine consumption (value)'!AK9/'1.15 Wine consumption (vol)'!AK9,"")</f>
        <v>55.76176250933532</v>
      </c>
      <c r="AL9" s="11">
        <f>IFERROR('1.16 Wine consumption (value)'!AL9/'1.15 Wine consumption (vol)'!AL9,"")</f>
        <v>106.15517241379311</v>
      </c>
      <c r="AM9" s="11">
        <f>IFERROR('1.16 Wine consumption (value)'!AM9/'1.15 Wine consumption (vol)'!AM9,"")</f>
        <v>61.821052631578944</v>
      </c>
      <c r="AN9" s="11">
        <f>IFERROR('1.16 Wine consumption (value)'!AN9/'1.15 Wine consumption (vol)'!AN9,"")</f>
        <v>124.19000000000001</v>
      </c>
      <c r="AO9" s="11">
        <f>IFERROR('1.16 Wine consumption (value)'!AO9/'1.15 Wine consumption (vol)'!AO9,"")</f>
        <v>44.89208633093525</v>
      </c>
      <c r="AP9" s="11">
        <f>IFERROR('1.16 Wine consumption (value)'!AP9/'1.15 Wine consumption (vol)'!AP9,"")</f>
        <v>38.015842349304478</v>
      </c>
      <c r="AQ9" s="11">
        <f>IFERROR('1.16 Wine consumption (value)'!AQ9/'1.15 Wine consumption (vol)'!AQ9,"")</f>
        <v>16.947513812154696</v>
      </c>
      <c r="AR9" s="11">
        <f>IFERROR('1.16 Wine consumption (value)'!AR9/'1.15 Wine consumption (vol)'!AR9,"")</f>
        <v>57.333333333333336</v>
      </c>
      <c r="AS9" s="11">
        <f>IFERROR('1.16 Wine consumption (value)'!AS9/'1.15 Wine consumption (vol)'!AS9,"")</f>
        <v>72.678496868476003</v>
      </c>
      <c r="AT9" s="11">
        <f>IFERROR('1.16 Wine consumption (value)'!AT9/'1.15 Wine consumption (vol)'!AT9,"")</f>
        <v>30.556634304207122</v>
      </c>
      <c r="AU9" s="11">
        <f>IFERROR('1.16 Wine consumption (value)'!AU9/'1.15 Wine consumption (vol)'!AU9,"")</f>
        <v>115.94444444444443</v>
      </c>
      <c r="AV9" s="11">
        <f>IFERROR('1.16 Wine consumption (value)'!AV9/'1.15 Wine consumption (vol)'!AV9,"")</f>
        <v>106.71428571428572</v>
      </c>
      <c r="AW9" s="11">
        <f>IFERROR('1.16 Wine consumption (value)'!AW9/'1.15 Wine consumption (vol)'!AW9,"")</f>
        <v>100.85714285714286</v>
      </c>
      <c r="AX9" s="11">
        <f>IFERROR('1.16 Wine consumption (value)'!AX9/'1.15 Wine consumption (vol)'!AX9,"")</f>
        <v>105.78571428571429</v>
      </c>
      <c r="AY9" s="11">
        <f>IFERROR('1.16 Wine consumption (value)'!AY9/'1.15 Wine consumption (vol)'!AY9,"")</f>
        <v>80</v>
      </c>
      <c r="AZ9" s="11">
        <f>IFERROR('1.16 Wine consumption (value)'!AZ9/'1.15 Wine consumption (vol)'!AZ9,"")</f>
        <v>143.16883116883119</v>
      </c>
      <c r="BA9" s="11">
        <f>IFERROR('1.16 Wine consumption (value)'!BA9/'1.15 Wine consumption (vol)'!BA9,"")</f>
        <v>46.815789473684212</v>
      </c>
      <c r="BB9" s="11">
        <f>IFERROR('1.16 Wine consumption (value)'!BB9/'1.15 Wine consumption (vol)'!BB9,"")</f>
        <v>34.794392523364486</v>
      </c>
      <c r="BC9" s="11">
        <f>IFERROR('1.16 Wine consumption (value)'!BC9/'1.15 Wine consumption (vol)'!BC9,"")</f>
        <v>103.8421052631579</v>
      </c>
      <c r="BD9" s="11">
        <f>IFERROR('1.16 Wine consumption (value)'!BD9/'1.15 Wine consumption (vol)'!BD9,"")</f>
        <v>62.634291377601585</v>
      </c>
      <c r="BE9" s="11">
        <f>IFERROR('1.16 Wine consumption (value)'!BE9/'1.15 Wine consumption (vol)'!BE9,"")</f>
        <v>116.6</v>
      </c>
      <c r="BF9" s="11">
        <f>IFERROR('1.16 Wine consumption (value)'!BF9/'1.15 Wine consumption (vol)'!BF9,"")</f>
        <v>126.8</v>
      </c>
      <c r="BG9" s="11">
        <f>IFERROR('1.16 Wine consumption (value)'!BG9/'1.15 Wine consumption (vol)'!BG9,"")</f>
        <v>193.75</v>
      </c>
      <c r="BH9" s="11" t="str">
        <f>IFERROR('1.16 Wine consumption (value)'!BH9/'1.15 Wine consumption (vol)'!BH9,"")</f>
        <v/>
      </c>
      <c r="BI9" s="11">
        <f>IFERROR('1.16 Wine consumption (value)'!BI9/'1.15 Wine consumption (vol)'!BI9,"")</f>
        <v>157.16666666666666</v>
      </c>
      <c r="BJ9" s="11">
        <f>IFERROR('1.16 Wine consumption (value)'!BJ9/'1.15 Wine consumption (vol)'!BJ9,"")</f>
        <v>197.43478260869568</v>
      </c>
      <c r="BK9" s="11">
        <f>IFERROR('1.16 Wine consumption (value)'!BK9/'1.15 Wine consumption (vol)'!BK9,"")</f>
        <v>94.607843137254903</v>
      </c>
      <c r="BL9" s="11">
        <f>IFERROR('1.16 Wine consumption (value)'!BL9/'1.15 Wine consumption (vol)'!BL9,"")</f>
        <v>78.58620689655173</v>
      </c>
      <c r="BM9" s="11" t="str">
        <f>IFERROR('1.16 Wine consumption (value)'!BM9/'1.15 Wine consumption (vol)'!BM9,"")</f>
        <v/>
      </c>
      <c r="BN9" s="11">
        <f>IFERROR('1.16 Wine consumption (value)'!BN9/'1.15 Wine consumption (vol)'!BN9,"")</f>
        <v>42.570806100217865</v>
      </c>
      <c r="BO9" s="11">
        <f>IFERROR('1.16 Wine consumption (value)'!BO9/'1.15 Wine consumption (vol)'!BO9,"")</f>
        <v>126.17241379310344</v>
      </c>
      <c r="BP9" s="11">
        <f>IFERROR('1.16 Wine consumption (value)'!BP9/'1.15 Wine consumption (vol)'!BP9,"")</f>
        <v>404.23076923076923</v>
      </c>
      <c r="BQ9" s="11">
        <f>IFERROR('1.16 Wine consumption (value)'!BQ9/'1.15 Wine consumption (vol)'!BQ9,"")</f>
        <v>107.3080495356037</v>
      </c>
      <c r="BR9" s="11">
        <f>IFERROR('1.16 Wine consumption (value)'!BR9/'1.15 Wine consumption (vol)'!BR9,"")</f>
        <v>142.20889748549322</v>
      </c>
      <c r="BS9" s="11">
        <f>IFERROR('1.16 Wine consumption (value)'!BS9/'1.15 Wine consumption (vol)'!BS9,"")</f>
        <v>101.90595238095239</v>
      </c>
      <c r="BT9" s="11">
        <f>IFERROR('1.16 Wine consumption (value)'!BT9/'1.15 Wine consumption (vol)'!BT9,"")</f>
        <v>86.716075156576196</v>
      </c>
      <c r="BU9" s="11">
        <f>IFERROR('1.16 Wine consumption (value)'!BU9/'1.15 Wine consumption (vol)'!BU9,"")</f>
        <v>115.44166666666666</v>
      </c>
      <c r="BV9" s="11">
        <f>IFERROR('1.16 Wine consumption (value)'!BV9/'1.15 Wine consumption (vol)'!BV9,"")</f>
        <v>89.322580645161295</v>
      </c>
      <c r="BW9" s="11">
        <f>IFERROR('1.16 Wine consumption (value)'!BW9/'1.15 Wine consumption (vol)'!BW9,"")</f>
        <v>172.12918660287082</v>
      </c>
      <c r="BX9" s="11">
        <f>IFERROR('1.16 Wine consumption (value)'!BX9/'1.15 Wine consumption (vol)'!BX9,"")</f>
        <v>123.44047619047619</v>
      </c>
      <c r="BY9" s="11">
        <f>IFERROR('1.16 Wine consumption (value)'!BY9/'1.15 Wine consumption (vol)'!BY9,"")</f>
        <v>104.44568245125348</v>
      </c>
      <c r="BZ9" s="11">
        <f>IFERROR('1.16 Wine consumption (value)'!BZ9/'1.15 Wine consumption (vol)'!BZ9,"")</f>
        <v>59.383845868840318</v>
      </c>
      <c r="CA9" s="11">
        <f>IFERROR('1.16 Wine consumption (value)'!CA9/'1.15 Wine consumption (vol)'!CA9,"")</f>
        <v>152.05122494432072</v>
      </c>
      <c r="CB9" s="11">
        <f>IFERROR('1.16 Wine consumption (value)'!CB9/'1.15 Wine consumption (vol)'!CB9,"")</f>
        <v>194.7578947368421</v>
      </c>
      <c r="CC9" s="11">
        <f>IFERROR('1.16 Wine consumption (value)'!CC9/'1.15 Wine consumption (vol)'!CC9,"")</f>
        <v>56.506888633754308</v>
      </c>
      <c r="CD9" s="11">
        <f>IFERROR('1.16 Wine consumption (value)'!CD9/'1.15 Wine consumption (vol)'!CD9,"")</f>
        <v>60.02521008403361</v>
      </c>
      <c r="CE9" s="11">
        <f>IFERROR('1.16 Wine consumption (value)'!CE9/'1.15 Wine consumption (vol)'!CE9,"")</f>
        <v>228.66249999999999</v>
      </c>
      <c r="CF9" s="11">
        <f>IFERROR('1.16 Wine consumption (value)'!CF9/'1.15 Wine consumption (vol)'!CF9,"")</f>
        <v>62.072100313479623</v>
      </c>
      <c r="CG9" s="11">
        <f>IFERROR('1.16 Wine consumption (value)'!CG9/'1.15 Wine consumption (vol)'!CG9,"")</f>
        <v>51.447896440129448</v>
      </c>
      <c r="CH9" s="11">
        <f>IFERROR('1.16 Wine consumption (value)'!CH9/'1.15 Wine consumption (vol)'!CH9,"")</f>
        <v>135.49130434782609</v>
      </c>
      <c r="CI9" s="11">
        <f>IFERROR('1.16 Wine consumption (value)'!CI9/'1.15 Wine consumption (vol)'!CI9,"")</f>
        <v>120.6388140161725</v>
      </c>
      <c r="CJ9" s="11">
        <f>IFERROR('1.16 Wine consumption (value)'!CJ9/'1.15 Wine consumption (vol)'!CJ9,"")</f>
        <v>120.12499999999999</v>
      </c>
      <c r="CK9" s="11">
        <f>IFERROR('1.16 Wine consumption (value)'!CK9/'1.15 Wine consumption (vol)'!CK9,"")</f>
        <v>139.047964305633</v>
      </c>
      <c r="CL9" s="11">
        <f>IFERROR('1.16 Wine consumption (value)'!CL9/'1.15 Wine consumption (vol)'!CL9,"")</f>
        <v>91.863636363632338</v>
      </c>
      <c r="CM9" s="11">
        <f>IFERROR('1.16 Wine consumption (value)'!CM9/'1.15 Wine consumption (vol)'!CM9,"")</f>
        <v>28.666666666666714</v>
      </c>
      <c r="CN9" s="11">
        <f>IFERROR('1.16 Wine consumption (value)'!CN9/'1.15 Wine consumption (vol)'!CN9,"")</f>
        <v>97.964285714285694</v>
      </c>
      <c r="CO9" s="11">
        <f>IFERROR('1.16 Wine consumption (value)'!CO9/'1.15 Wine consumption (vol)'!CO9,"")</f>
        <v>33.961414790996777</v>
      </c>
      <c r="CP9" s="11">
        <f>IFERROR('1.16 Wine consumption (value)'!CP9/'1.15 Wine consumption (vol)'!CP9,"")</f>
        <v>65.558441558442709</v>
      </c>
    </row>
    <row r="10" spans="1:95" x14ac:dyDescent="0.25">
      <c r="A10" s="1" t="s">
        <v>31</v>
      </c>
      <c r="B10" s="11">
        <f>IFERROR('1.16 Wine consumption (value)'!B10/'1.15 Wine consumption (vol)'!B10,"")</f>
        <v>83.404072226597833</v>
      </c>
      <c r="C10" s="11">
        <f>IFERROR('1.16 Wine consumption (value)'!C10/'1.15 Wine consumption (vol)'!C10,"")</f>
        <v>76.50315322993012</v>
      </c>
      <c r="D10" s="11">
        <f>IFERROR('1.16 Wine consumption (value)'!D10/'1.15 Wine consumption (vol)'!D10,"")</f>
        <v>126.15384615384615</v>
      </c>
      <c r="E10" s="11">
        <f>IFERROR('1.16 Wine consumption (value)'!E10/'1.15 Wine consumption (vol)'!E10,"")</f>
        <v>48.809217301750778</v>
      </c>
      <c r="F10" s="11">
        <f>IFERROR('1.16 Wine consumption (value)'!F10/'1.15 Wine consumption (vol)'!F10,"")</f>
        <v>223.28571428571431</v>
      </c>
      <c r="G10" s="11">
        <f>IFERROR('1.16 Wine consumption (value)'!G10/'1.15 Wine consumption (vol)'!G10,"")</f>
        <v>117.77777777777777</v>
      </c>
      <c r="H10" s="11">
        <f>IFERROR('1.16 Wine consumption (value)'!H10/'1.15 Wine consumption (vol)'!H10,"")</f>
        <v>55.11538461538462</v>
      </c>
      <c r="I10" s="11">
        <f>IFERROR('1.16 Wine consumption (value)'!I10/'1.15 Wine consumption (vol)'!I10,"")</f>
        <v>154.96993060909793</v>
      </c>
      <c r="J10" s="11">
        <f>IFERROR('1.16 Wine consumption (value)'!J10/'1.15 Wine consumption (vol)'!J10,"")</f>
        <v>241.05882352941177</v>
      </c>
      <c r="K10" s="11">
        <f>IFERROR('1.16 Wine consumption (value)'!K10/'1.15 Wine consumption (vol)'!K10,"")</f>
        <v>273</v>
      </c>
      <c r="L10" s="11" t="str">
        <f>IFERROR('1.16 Wine consumption (value)'!L10/'1.15 Wine consumption (vol)'!L10,"")</f>
        <v/>
      </c>
      <c r="M10" s="11">
        <f>IFERROR('1.16 Wine consumption (value)'!M10/'1.15 Wine consumption (vol)'!M10,"")</f>
        <v>117.92307692307693</v>
      </c>
      <c r="N10" s="11">
        <f>IFERROR('1.16 Wine consumption (value)'!N10/'1.15 Wine consumption (vol)'!N10,"")</f>
        <v>308.55555555555554</v>
      </c>
      <c r="O10" s="11">
        <f>IFERROR('1.16 Wine consumption (value)'!O10/'1.15 Wine consumption (vol)'!O10,"")</f>
        <v>56.986910994764393</v>
      </c>
      <c r="P10" s="11">
        <f>IFERROR('1.16 Wine consumption (value)'!P10/'1.15 Wine consumption (vol)'!P10,"")</f>
        <v>177.4848484848485</v>
      </c>
      <c r="Q10" s="11">
        <f>IFERROR('1.16 Wine consumption (value)'!Q10/'1.15 Wine consumption (vol)'!Q10,"")</f>
        <v>291.63636363636363</v>
      </c>
      <c r="R10" s="11">
        <f>IFERROR('1.16 Wine consumption (value)'!R10/'1.15 Wine consumption (vol)'!R10,"")</f>
        <v>45.75</v>
      </c>
      <c r="S10" s="11">
        <f>IFERROR('1.16 Wine consumption (value)'!S10/'1.15 Wine consumption (vol)'!S10,"")</f>
        <v>49.552631578947377</v>
      </c>
      <c r="T10" s="11">
        <f>IFERROR('1.16 Wine consumption (value)'!T10/'1.15 Wine consumption (vol)'!T10,"")</f>
        <v>95.352405721716508</v>
      </c>
      <c r="U10" s="11">
        <f>IFERROR('1.16 Wine consumption (value)'!U10/'1.15 Wine consumption (vol)'!U10,"")</f>
        <v>93.293209876543202</v>
      </c>
      <c r="V10" s="11">
        <f>IFERROR('1.16 Wine consumption (value)'!V10/'1.15 Wine consumption (vol)'!V10,"")</f>
        <v>106.38016528925621</v>
      </c>
      <c r="W10" s="11">
        <f>IFERROR('1.16 Wine consumption (value)'!W10/'1.15 Wine consumption (vol)'!W10,"")</f>
        <v>59.256793145654839</v>
      </c>
      <c r="X10" s="11">
        <f>IFERROR('1.16 Wine consumption (value)'!X10/'1.15 Wine consumption (vol)'!X10,"")</f>
        <v>20.428176795580107</v>
      </c>
      <c r="Y10" s="11">
        <f>IFERROR('1.16 Wine consumption (value)'!Y10/'1.15 Wine consumption (vol)'!Y10,"")</f>
        <v>64.857142857142847</v>
      </c>
      <c r="Z10" s="11">
        <f>IFERROR('1.16 Wine consumption (value)'!Z10/'1.15 Wine consumption (vol)'!Z10,"")</f>
        <v>40.59375</v>
      </c>
      <c r="AA10" s="11">
        <f>IFERROR('1.16 Wine consumption (value)'!AA10/'1.15 Wine consumption (vol)'!AA10,"")</f>
        <v>168.42056074766356</v>
      </c>
      <c r="AB10" s="11">
        <f>IFERROR('1.16 Wine consumption (value)'!AB10/'1.15 Wine consumption (vol)'!AB10,"")</f>
        <v>54.887445887445885</v>
      </c>
      <c r="AC10" s="11">
        <f>IFERROR('1.16 Wine consumption (value)'!AC10/'1.15 Wine consumption (vol)'!AC10,"")</f>
        <v>102.76190476190476</v>
      </c>
      <c r="AD10" s="11">
        <f>IFERROR('1.16 Wine consumption (value)'!AD10/'1.15 Wine consumption (vol)'!AD10,"")</f>
        <v>114.13888888888889</v>
      </c>
      <c r="AE10" s="11">
        <f>IFERROR('1.16 Wine consumption (value)'!AE10/'1.15 Wine consumption (vol)'!AE10,"")</f>
        <v>51.809375000000003</v>
      </c>
      <c r="AF10" s="11">
        <f>IFERROR('1.16 Wine consumption (value)'!AF10/'1.15 Wine consumption (vol)'!AF10,"")</f>
        <v>152.66666666666666</v>
      </c>
      <c r="AG10" s="11">
        <f>IFERROR('1.16 Wine consumption (value)'!AG10/'1.15 Wine consumption (vol)'!AG10,"")</f>
        <v>60.519480519480517</v>
      </c>
      <c r="AH10" s="11">
        <f>IFERROR('1.16 Wine consumption (value)'!AH10/'1.15 Wine consumption (vol)'!AH10,"")</f>
        <v>146.73333333333332</v>
      </c>
      <c r="AI10" s="11">
        <f>IFERROR('1.16 Wine consumption (value)'!AI10/'1.15 Wine consumption (vol)'!AI10,"")</f>
        <v>42.113372093023258</v>
      </c>
      <c r="AJ10" s="11">
        <f>IFERROR('1.16 Wine consumption (value)'!AJ10/'1.15 Wine consumption (vol)'!AJ10,"")</f>
        <v>38.100401606425706</v>
      </c>
      <c r="AK10" s="11">
        <f>IFERROR('1.16 Wine consumption (value)'!AK10/'1.15 Wine consumption (vol)'!AK10,"")</f>
        <v>63.254519161243671</v>
      </c>
      <c r="AL10" s="11">
        <f>IFERROR('1.16 Wine consumption (value)'!AL10/'1.15 Wine consumption (vol)'!AL10,"")</f>
        <v>120.08196721311477</v>
      </c>
      <c r="AM10" s="11">
        <f>IFERROR('1.16 Wine consumption (value)'!AM10/'1.15 Wine consumption (vol)'!AM10,"")</f>
        <v>67.272727272727266</v>
      </c>
      <c r="AN10" s="11">
        <f>IFERROR('1.16 Wine consumption (value)'!AN10/'1.15 Wine consumption (vol)'!AN10,"")</f>
        <v>142.93939393939394</v>
      </c>
      <c r="AO10" s="11">
        <f>IFERROR('1.16 Wine consumption (value)'!AO10/'1.15 Wine consumption (vol)'!AO10,"")</f>
        <v>48.080378250591018</v>
      </c>
      <c r="AP10" s="11">
        <f>IFERROR('1.16 Wine consumption (value)'!AP10/'1.15 Wine consumption (vol)'!AP10,"")</f>
        <v>43.4375</v>
      </c>
      <c r="AQ10" s="11">
        <f>IFERROR('1.16 Wine consumption (value)'!AQ10/'1.15 Wine consumption (vol)'!AQ10,"")</f>
        <v>20.439798125450615</v>
      </c>
      <c r="AR10" s="11">
        <f>IFERROR('1.16 Wine consumption (value)'!AR10/'1.15 Wine consumption (vol)'!AR10,"")</f>
        <v>71.714285714285722</v>
      </c>
      <c r="AS10" s="11">
        <f>IFERROR('1.16 Wine consumption (value)'!AS10/'1.15 Wine consumption (vol)'!AS10,"")</f>
        <v>79.257142857142853</v>
      </c>
      <c r="AT10" s="11">
        <f>IFERROR('1.16 Wine consumption (value)'!AT10/'1.15 Wine consumption (vol)'!AT10,"")</f>
        <v>32.315068493150683</v>
      </c>
      <c r="AU10" s="11">
        <f>IFERROR('1.16 Wine consumption (value)'!AU10/'1.15 Wine consumption (vol)'!AU10,"")</f>
        <v>134.47368421052633</v>
      </c>
      <c r="AV10" s="11">
        <f>IFERROR('1.16 Wine consumption (value)'!AV10/'1.15 Wine consumption (vol)'!AV10,"")</f>
        <v>110.42857142857143</v>
      </c>
      <c r="AW10" s="11">
        <f>IFERROR('1.16 Wine consumption (value)'!AW10/'1.15 Wine consumption (vol)'!AW10,"")</f>
        <v>106.57142857142857</v>
      </c>
      <c r="AX10" s="11">
        <f>IFERROR('1.16 Wine consumption (value)'!AX10/'1.15 Wine consumption (vol)'!AX10,"")</f>
        <v>107.85714285714286</v>
      </c>
      <c r="AY10" s="11">
        <f>IFERROR('1.16 Wine consumption (value)'!AY10/'1.15 Wine consumption (vol)'!AY10,"")</f>
        <v>77</v>
      </c>
      <c r="AZ10" s="11">
        <f>IFERROR('1.16 Wine consumption (value)'!AZ10/'1.15 Wine consumption (vol)'!AZ10,"")</f>
        <v>154.41975308641975</v>
      </c>
      <c r="BA10" s="11">
        <f>IFERROR('1.16 Wine consumption (value)'!BA10/'1.15 Wine consumption (vol)'!BA10,"")</f>
        <v>52.302325581395351</v>
      </c>
      <c r="BB10" s="11">
        <f>IFERROR('1.16 Wine consumption (value)'!BB10/'1.15 Wine consumption (vol)'!BB10,"")</f>
        <v>42.990196078431374</v>
      </c>
      <c r="BC10" s="11">
        <f>IFERROR('1.16 Wine consumption (value)'!BC10/'1.15 Wine consumption (vol)'!BC10,"")</f>
        <v>143.33333333333331</v>
      </c>
      <c r="BD10" s="11">
        <f>IFERROR('1.16 Wine consumption (value)'!BD10/'1.15 Wine consumption (vol)'!BD10,"")</f>
        <v>65.155980861244018</v>
      </c>
      <c r="BE10" s="11">
        <f>IFERROR('1.16 Wine consumption (value)'!BE10/'1.15 Wine consumption (vol)'!BE10,"")</f>
        <v>133.94827586206895</v>
      </c>
      <c r="BF10" s="11">
        <f>IFERROR('1.16 Wine consumption (value)'!BF10/'1.15 Wine consumption (vol)'!BF10,"")</f>
        <v>148.80000000000001</v>
      </c>
      <c r="BG10" s="11">
        <f>IFERROR('1.16 Wine consumption (value)'!BG10/'1.15 Wine consumption (vol)'!BG10,"")</f>
        <v>199.83333333333334</v>
      </c>
      <c r="BH10" s="11" t="str">
        <f>IFERROR('1.16 Wine consumption (value)'!BH10/'1.15 Wine consumption (vol)'!BH10,"")</f>
        <v/>
      </c>
      <c r="BI10" s="11">
        <f>IFERROR('1.16 Wine consumption (value)'!BI10/'1.15 Wine consumption (vol)'!BI10,"")</f>
        <v>177.64516129032259</v>
      </c>
      <c r="BJ10" s="11">
        <f>IFERROR('1.16 Wine consumption (value)'!BJ10/'1.15 Wine consumption (vol)'!BJ10,"")</f>
        <v>195.45833333333334</v>
      </c>
      <c r="BK10" s="11">
        <f>IFERROR('1.16 Wine consumption (value)'!BK10/'1.15 Wine consumption (vol)'!BK10,"")</f>
        <v>100.24528301886792</v>
      </c>
      <c r="BL10" s="11">
        <f>IFERROR('1.16 Wine consumption (value)'!BL10/'1.15 Wine consumption (vol)'!BL10,"")</f>
        <v>94.333333333333343</v>
      </c>
      <c r="BM10" s="11" t="str">
        <f>IFERROR('1.16 Wine consumption (value)'!BM10/'1.15 Wine consumption (vol)'!BM10,"")</f>
        <v/>
      </c>
      <c r="BN10" s="11">
        <f>IFERROR('1.16 Wine consumption (value)'!BN10/'1.15 Wine consumption (vol)'!BN10,"")</f>
        <v>39.476293103448278</v>
      </c>
      <c r="BO10" s="11">
        <f>IFERROR('1.16 Wine consumption (value)'!BO10/'1.15 Wine consumption (vol)'!BO10,"")</f>
        <v>139.1</v>
      </c>
      <c r="BP10" s="11">
        <f>IFERROR('1.16 Wine consumption (value)'!BP10/'1.15 Wine consumption (vol)'!BP10,"")</f>
        <v>410.14285714285722</v>
      </c>
      <c r="BQ10" s="11">
        <f>IFERROR('1.16 Wine consumption (value)'!BQ10/'1.15 Wine consumption (vol)'!BQ10,"")</f>
        <v>109.4455670623895</v>
      </c>
      <c r="BR10" s="11">
        <f>IFERROR('1.16 Wine consumption (value)'!BR10/'1.15 Wine consumption (vol)'!BR10,"")</f>
        <v>144.36617100371748</v>
      </c>
      <c r="BS10" s="11">
        <f>IFERROR('1.16 Wine consumption (value)'!BS10/'1.15 Wine consumption (vol)'!BS10,"")</f>
        <v>103.98421052631579</v>
      </c>
      <c r="BT10" s="11">
        <f>IFERROR('1.16 Wine consumption (value)'!BT10/'1.15 Wine consumption (vol)'!BT10,"")</f>
        <v>92.468588506319648</v>
      </c>
      <c r="BU10" s="11">
        <f>IFERROR('1.16 Wine consumption (value)'!BU10/'1.15 Wine consumption (vol)'!BU10,"")</f>
        <v>127.56267409470753</v>
      </c>
      <c r="BV10" s="11">
        <f>IFERROR('1.16 Wine consumption (value)'!BV10/'1.15 Wine consumption (vol)'!BV10,"")</f>
        <v>96.626315789473693</v>
      </c>
      <c r="BW10" s="11">
        <f>IFERROR('1.16 Wine consumption (value)'!BW10/'1.15 Wine consumption (vol)'!BW10,"")</f>
        <v>186.38425925925924</v>
      </c>
      <c r="BX10" s="11">
        <f>IFERROR('1.16 Wine consumption (value)'!BX10/'1.15 Wine consumption (vol)'!BX10,"")</f>
        <v>138.91764705882352</v>
      </c>
      <c r="BY10" s="11">
        <f>IFERROR('1.16 Wine consumption (value)'!BY10/'1.15 Wine consumption (vol)'!BY10,"")</f>
        <v>113.77331647170408</v>
      </c>
      <c r="BZ10" s="11">
        <f>IFERROR('1.16 Wine consumption (value)'!BZ10/'1.15 Wine consumption (vol)'!BZ10,"")</f>
        <v>65.069568452380949</v>
      </c>
      <c r="CA10" s="11">
        <f>IFERROR('1.16 Wine consumption (value)'!CA10/'1.15 Wine consumption (vol)'!CA10,"")</f>
        <v>188.93886462882097</v>
      </c>
      <c r="CB10" s="11">
        <f>IFERROR('1.16 Wine consumption (value)'!CB10/'1.15 Wine consumption (vol)'!CB10,"")</f>
        <v>203.72340425531914</v>
      </c>
      <c r="CC10" s="11">
        <f>IFERROR('1.16 Wine consumption (value)'!CC10/'1.15 Wine consumption (vol)'!CC10,"")</f>
        <v>60.740794856808883</v>
      </c>
      <c r="CD10" s="11">
        <f>IFERROR('1.16 Wine consumption (value)'!CD10/'1.15 Wine consumption (vol)'!CD10,"")</f>
        <v>66</v>
      </c>
      <c r="CE10" s="11">
        <f>IFERROR('1.16 Wine consumption (value)'!CE10/'1.15 Wine consumption (vol)'!CE10,"")</f>
        <v>237.95238095238093</v>
      </c>
      <c r="CF10" s="11">
        <f>IFERROR('1.16 Wine consumption (value)'!CF10/'1.15 Wine consumption (vol)'!CF10,"")</f>
        <v>66.26438569206843</v>
      </c>
      <c r="CG10" s="11">
        <f>IFERROR('1.16 Wine consumption (value)'!CG10/'1.15 Wine consumption (vol)'!CG10,"")</f>
        <v>55.591597796143255</v>
      </c>
      <c r="CH10" s="11">
        <f>IFERROR('1.16 Wine consumption (value)'!CH10/'1.15 Wine consumption (vol)'!CH10,"")</f>
        <v>134.43162393162393</v>
      </c>
      <c r="CI10" s="11">
        <f>IFERROR('1.16 Wine consumption (value)'!CI10/'1.15 Wine consumption (vol)'!CI10,"")</f>
        <v>134.69999999999999</v>
      </c>
      <c r="CJ10" s="11">
        <f>IFERROR('1.16 Wine consumption (value)'!CJ10/'1.15 Wine consumption (vol)'!CJ10,"")</f>
        <v>131.85294117647061</v>
      </c>
      <c r="CK10" s="11">
        <f>IFERROR('1.16 Wine consumption (value)'!CK10/'1.15 Wine consumption (vol)'!CK10,"")</f>
        <v>128.81838565022423</v>
      </c>
      <c r="CL10" s="11">
        <f>IFERROR('1.16 Wine consumption (value)'!CL10/'1.15 Wine consumption (vol)'!CL10,"")</f>
        <v>92.171428571431804</v>
      </c>
      <c r="CM10" s="11">
        <f>IFERROR('1.16 Wine consumption (value)'!CM10/'1.15 Wine consumption (vol)'!CM10,"")</f>
        <v>30.916030534351318</v>
      </c>
      <c r="CN10" s="11">
        <f>IFERROR('1.16 Wine consumption (value)'!CN10/'1.15 Wine consumption (vol)'!CN10,"")</f>
        <v>105.71929824561332</v>
      </c>
      <c r="CO10" s="11">
        <f>IFERROR('1.16 Wine consumption (value)'!CO10/'1.15 Wine consumption (vol)'!CO10,"")</f>
        <v>35.229357798165118</v>
      </c>
      <c r="CP10" s="11">
        <f>IFERROR('1.16 Wine consumption (value)'!CP10/'1.15 Wine consumption (vol)'!CP10,"")</f>
        <v>68.214285714284443</v>
      </c>
    </row>
    <row r="11" spans="1:95" x14ac:dyDescent="0.25">
      <c r="A11" s="1" t="s">
        <v>32</v>
      </c>
      <c r="B11" s="11">
        <f>IFERROR('1.16 Wine consumption (value)'!B11/'1.15 Wine consumption (vol)'!B11,"")</f>
        <v>78.960907544613264</v>
      </c>
      <c r="C11" s="11">
        <f>IFERROR('1.16 Wine consumption (value)'!C11/'1.15 Wine consumption (vol)'!C11,"")</f>
        <v>77.289951096387441</v>
      </c>
      <c r="D11" s="11">
        <f>IFERROR('1.16 Wine consumption (value)'!D11/'1.15 Wine consumption (vol)'!D11,"")</f>
        <v>131</v>
      </c>
      <c r="E11" s="11">
        <f>IFERROR('1.16 Wine consumption (value)'!E11/'1.15 Wine consumption (vol)'!E11,"")</f>
        <v>51.555144508670516</v>
      </c>
      <c r="F11" s="11">
        <f>IFERROR('1.16 Wine consumption (value)'!F11/'1.15 Wine consumption (vol)'!F11,"")</f>
        <v>215.6</v>
      </c>
      <c r="G11" s="11">
        <f>IFERROR('1.16 Wine consumption (value)'!G11/'1.15 Wine consumption (vol)'!G11,"")</f>
        <v>100.35</v>
      </c>
      <c r="H11" s="11">
        <f>IFERROR('1.16 Wine consumption (value)'!H11/'1.15 Wine consumption (vol)'!H11,"")</f>
        <v>68.434782608695656</v>
      </c>
      <c r="I11" s="11">
        <f>IFERROR('1.16 Wine consumption (value)'!I11/'1.15 Wine consumption (vol)'!I11,"")</f>
        <v>168.60759493670886</v>
      </c>
      <c r="J11" s="11">
        <f>IFERROR('1.16 Wine consumption (value)'!J11/'1.15 Wine consumption (vol)'!J11,"")</f>
        <v>187.3</v>
      </c>
      <c r="K11" s="11">
        <f>IFERROR('1.16 Wine consumption (value)'!K11/'1.15 Wine consumption (vol)'!K11,"")</f>
        <v>244.22222222222223</v>
      </c>
      <c r="L11" s="11" t="str">
        <f>IFERROR('1.16 Wine consumption (value)'!L11/'1.15 Wine consumption (vol)'!L11,"")</f>
        <v/>
      </c>
      <c r="M11" s="11">
        <f>IFERROR('1.16 Wine consumption (value)'!M11/'1.15 Wine consumption (vol)'!M11,"")</f>
        <v>113.35714285714286</v>
      </c>
      <c r="N11" s="11">
        <f>IFERROR('1.16 Wine consumption (value)'!N11/'1.15 Wine consumption (vol)'!N11,"")</f>
        <v>286.11111111111109</v>
      </c>
      <c r="O11" s="11">
        <f>IFERROR('1.16 Wine consumption (value)'!O11/'1.15 Wine consumption (vol)'!O11,"")</f>
        <v>40.284738041002278</v>
      </c>
      <c r="P11" s="11">
        <f>IFERROR('1.16 Wine consumption (value)'!P11/'1.15 Wine consumption (vol)'!P11,"")</f>
        <v>168.35483870967741</v>
      </c>
      <c r="Q11" s="11">
        <f>IFERROR('1.16 Wine consumption (value)'!Q11/'1.15 Wine consumption (vol)'!Q11,"")</f>
        <v>278.91666666666669</v>
      </c>
      <c r="R11" s="11">
        <f>IFERROR('1.16 Wine consumption (value)'!R11/'1.15 Wine consumption (vol)'!R11,"")</f>
        <v>44.1</v>
      </c>
      <c r="S11" s="11">
        <f>IFERROR('1.16 Wine consumption (value)'!S11/'1.15 Wine consumption (vol)'!S11,"")</f>
        <v>50.25</v>
      </c>
      <c r="T11" s="11">
        <f>IFERROR('1.16 Wine consumption (value)'!T11/'1.15 Wine consumption (vol)'!T11,"")</f>
        <v>86.952261306532662</v>
      </c>
      <c r="U11" s="11">
        <f>IFERROR('1.16 Wine consumption (value)'!U11/'1.15 Wine consumption (vol)'!U11,"")</f>
        <v>85.608047690014914</v>
      </c>
      <c r="V11" s="11">
        <f>IFERROR('1.16 Wine consumption (value)'!V11/'1.15 Wine consumption (vol)'!V11,"")</f>
        <v>94.927419354838705</v>
      </c>
      <c r="W11" s="11">
        <f>IFERROR('1.16 Wine consumption (value)'!W11/'1.15 Wine consumption (vol)'!W11,"")</f>
        <v>51.406574394463661</v>
      </c>
      <c r="X11" s="11">
        <f>IFERROR('1.16 Wine consumption (value)'!X11/'1.15 Wine consumption (vol)'!X11,"")</f>
        <v>17.823008849557525</v>
      </c>
      <c r="Y11" s="11">
        <f>IFERROR('1.16 Wine consumption (value)'!Y11/'1.15 Wine consumption (vol)'!Y11,"")</f>
        <v>60.166666666666671</v>
      </c>
      <c r="Z11" s="11">
        <f>IFERROR('1.16 Wine consumption (value)'!Z11/'1.15 Wine consumption (vol)'!Z11,"")</f>
        <v>40.409638554216862</v>
      </c>
      <c r="AA11" s="11">
        <f>IFERROR('1.16 Wine consumption (value)'!AA11/'1.15 Wine consumption (vol)'!AA11,"")</f>
        <v>168.73626373626374</v>
      </c>
      <c r="AB11" s="11">
        <f>IFERROR('1.16 Wine consumption (value)'!AB11/'1.15 Wine consumption (vol)'!AB11,"")</f>
        <v>47.629787234042553</v>
      </c>
      <c r="AC11" s="11">
        <f>IFERROR('1.16 Wine consumption (value)'!AC11/'1.15 Wine consumption (vol)'!AC11,"")</f>
        <v>95.473684210526329</v>
      </c>
      <c r="AD11" s="11">
        <f>IFERROR('1.16 Wine consumption (value)'!AD11/'1.15 Wine consumption (vol)'!AD11,"")</f>
        <v>103.82857142857142</v>
      </c>
      <c r="AE11" s="11">
        <f>IFERROR('1.16 Wine consumption (value)'!AE11/'1.15 Wine consumption (vol)'!AE11,"")</f>
        <v>45.273311897106105</v>
      </c>
      <c r="AF11" s="11">
        <f>IFERROR('1.16 Wine consumption (value)'!AF11/'1.15 Wine consumption (vol)'!AF11,"")</f>
        <v>145.72727272727272</v>
      </c>
      <c r="AG11" s="11">
        <f>IFERROR('1.16 Wine consumption (value)'!AG11/'1.15 Wine consumption (vol)'!AG11,"")</f>
        <v>58.770491803278695</v>
      </c>
      <c r="AH11" s="11">
        <f>IFERROR('1.16 Wine consumption (value)'!AH11/'1.15 Wine consumption (vol)'!AH11,"")</f>
        <v>147.51724137931035</v>
      </c>
      <c r="AI11" s="11">
        <f>IFERROR('1.16 Wine consumption (value)'!AI11/'1.15 Wine consumption (vol)'!AI11,"")</f>
        <v>34.201183431952664</v>
      </c>
      <c r="AJ11" s="11">
        <f>IFERROR('1.16 Wine consumption (value)'!AJ11/'1.15 Wine consumption (vol)'!AJ11,"")</f>
        <v>32.571984435797667</v>
      </c>
      <c r="AK11" s="11">
        <f>IFERROR('1.16 Wine consumption (value)'!AK11/'1.15 Wine consumption (vol)'!AK11,"")</f>
        <v>53.894812680115272</v>
      </c>
      <c r="AL11" s="11">
        <f>IFERROR('1.16 Wine consumption (value)'!AL11/'1.15 Wine consumption (vol)'!AL11,"")</f>
        <v>107.26785714285715</v>
      </c>
      <c r="AM11" s="11">
        <f>IFERROR('1.16 Wine consumption (value)'!AM11/'1.15 Wine consumption (vol)'!AM11,"")</f>
        <v>64.627450980392169</v>
      </c>
      <c r="AN11" s="11">
        <f>IFERROR('1.16 Wine consumption (value)'!AN11/'1.15 Wine consumption (vol)'!AN11,"")</f>
        <v>143.20000000000002</v>
      </c>
      <c r="AO11" s="11">
        <f>IFERROR('1.16 Wine consumption (value)'!AO11/'1.15 Wine consumption (vol)'!AO11,"")</f>
        <v>34.802816901408448</v>
      </c>
      <c r="AP11" s="11">
        <f>IFERROR('1.16 Wine consumption (value)'!AP11/'1.15 Wine consumption (vol)'!AP11,"")</f>
        <v>43.973199999999999</v>
      </c>
      <c r="AQ11" s="11">
        <f>IFERROR('1.16 Wine consumption (value)'!AQ11/'1.15 Wine consumption (vol)'!AQ11,"")</f>
        <v>18.824324324324326</v>
      </c>
      <c r="AR11" s="11">
        <f>IFERROR('1.16 Wine consumption (value)'!AR11/'1.15 Wine consumption (vol)'!AR11,"")</f>
        <v>74.875</v>
      </c>
      <c r="AS11" s="11">
        <f>IFERROR('1.16 Wine consumption (value)'!AS11/'1.15 Wine consumption (vol)'!AS11,"")</f>
        <v>81.645038167938935</v>
      </c>
      <c r="AT11" s="11">
        <f>IFERROR('1.16 Wine consumption (value)'!AT11/'1.15 Wine consumption (vol)'!AT11,"")</f>
        <v>30.46206896551724</v>
      </c>
      <c r="AU11" s="11">
        <f>IFERROR('1.16 Wine consumption (value)'!AU11/'1.15 Wine consumption (vol)'!AU11,"")</f>
        <v>101.22222222222221</v>
      </c>
      <c r="AV11" s="11">
        <f>IFERROR('1.16 Wine consumption (value)'!AV11/'1.15 Wine consumption (vol)'!AV11,"")</f>
        <v>108.16666666666669</v>
      </c>
      <c r="AW11" s="11">
        <f>IFERROR('1.16 Wine consumption (value)'!AW11/'1.15 Wine consumption (vol)'!AW11,"")</f>
        <v>90</v>
      </c>
      <c r="AX11" s="11">
        <f>IFERROR('1.16 Wine consumption (value)'!AX11/'1.15 Wine consumption (vol)'!AX11,"")</f>
        <v>159.19999999999999</v>
      </c>
      <c r="AY11" s="11">
        <f>IFERROR('1.16 Wine consumption (value)'!AY11/'1.15 Wine consumption (vol)'!AY11,"")</f>
        <v>68.400000000000006</v>
      </c>
      <c r="AZ11" s="11">
        <f>IFERROR('1.16 Wine consumption (value)'!AZ11/'1.15 Wine consumption (vol)'!AZ11,"")</f>
        <v>131.58750000000001</v>
      </c>
      <c r="BA11" s="11">
        <f>IFERROR('1.16 Wine consumption (value)'!BA11/'1.15 Wine consumption (vol)'!BA11,"")</f>
        <v>53.906976744186053</v>
      </c>
      <c r="BB11" s="11">
        <f>IFERROR('1.16 Wine consumption (value)'!BB11/'1.15 Wine consumption (vol)'!BB11,"")</f>
        <v>43.21782178217822</v>
      </c>
      <c r="BC11" s="11">
        <f>IFERROR('1.16 Wine consumption (value)'!BC11/'1.15 Wine consumption (vol)'!BC11,"")</f>
        <v>197.05</v>
      </c>
      <c r="BD11" s="11">
        <f>IFERROR('1.16 Wine consumption (value)'!BD11/'1.15 Wine consumption (vol)'!BD11,"")</f>
        <v>67.373626373626365</v>
      </c>
      <c r="BE11" s="11">
        <f>IFERROR('1.16 Wine consumption (value)'!BE11/'1.15 Wine consumption (vol)'!BE11,"")</f>
        <v>147.17857142857142</v>
      </c>
      <c r="BF11" s="11">
        <f>IFERROR('1.16 Wine consumption (value)'!BF11/'1.15 Wine consumption (vol)'!BF11,"")</f>
        <v>158.4</v>
      </c>
      <c r="BG11" s="11">
        <f>IFERROR('1.16 Wine consumption (value)'!BG11/'1.15 Wine consumption (vol)'!BG11,"")</f>
        <v>220.66666666666669</v>
      </c>
      <c r="BH11" s="11" t="str">
        <f>IFERROR('1.16 Wine consumption (value)'!BH11/'1.15 Wine consumption (vol)'!BH11,"")</f>
        <v/>
      </c>
      <c r="BI11" s="11">
        <f>IFERROR('1.16 Wine consumption (value)'!BI11/'1.15 Wine consumption (vol)'!BI11,"")</f>
        <v>159.34374999999997</v>
      </c>
      <c r="BJ11" s="11">
        <f>IFERROR('1.16 Wine consumption (value)'!BJ11/'1.15 Wine consumption (vol)'!BJ11,"")</f>
        <v>174.72</v>
      </c>
      <c r="BK11" s="11">
        <f>IFERROR('1.16 Wine consumption (value)'!BK11/'1.15 Wine consumption (vol)'!BK11,"")</f>
        <v>98.320754716981142</v>
      </c>
      <c r="BL11" s="11">
        <f>IFERROR('1.16 Wine consumption (value)'!BL11/'1.15 Wine consumption (vol)'!BL11,"")</f>
        <v>83.39473684210526</v>
      </c>
      <c r="BM11" s="11" t="str">
        <f>IFERROR('1.16 Wine consumption (value)'!BM11/'1.15 Wine consumption (vol)'!BM11,"")</f>
        <v/>
      </c>
      <c r="BN11" s="11">
        <f>IFERROR('1.16 Wine consumption (value)'!BN11/'1.15 Wine consumption (vol)'!BN11,"")</f>
        <v>40.702991452991455</v>
      </c>
      <c r="BO11" s="11">
        <f>IFERROR('1.16 Wine consumption (value)'!BO11/'1.15 Wine consumption (vol)'!BO11,"")</f>
        <v>129.32258064516128</v>
      </c>
      <c r="BP11" s="11">
        <f>IFERROR('1.16 Wine consumption (value)'!BP11/'1.15 Wine consumption (vol)'!BP11,"")</f>
        <v>402.4666666666667</v>
      </c>
      <c r="BQ11" s="11">
        <f>IFERROR('1.16 Wine consumption (value)'!BQ11/'1.15 Wine consumption (vol)'!BQ11,"")</f>
        <v>102.6628198695434</v>
      </c>
      <c r="BR11" s="11">
        <f>IFERROR('1.16 Wine consumption (value)'!BR11/'1.15 Wine consumption (vol)'!BR11,"")</f>
        <v>134.78985507246375</v>
      </c>
      <c r="BS11" s="11">
        <f>IFERROR('1.16 Wine consumption (value)'!BS11/'1.15 Wine consumption (vol)'!BS11,"")</f>
        <v>97.498835177635414</v>
      </c>
      <c r="BT11" s="11">
        <f>IFERROR('1.16 Wine consumption (value)'!BT11/'1.15 Wine consumption (vol)'!BT11,"")</f>
        <v>86.574863456588616</v>
      </c>
      <c r="BU11" s="11">
        <f>IFERROR('1.16 Wine consumption (value)'!BU11/'1.15 Wine consumption (vol)'!BU11,"")</f>
        <v>123.92696629213484</v>
      </c>
      <c r="BV11" s="11">
        <f>IFERROR('1.16 Wine consumption (value)'!BV11/'1.15 Wine consumption (vol)'!BV11,"")</f>
        <v>91.567708333333329</v>
      </c>
      <c r="BW11" s="11">
        <f>IFERROR('1.16 Wine consumption (value)'!BW11/'1.15 Wine consumption (vol)'!BW11,"")</f>
        <v>175.38532110091742</v>
      </c>
      <c r="BX11" s="11">
        <f>IFERROR('1.16 Wine consumption (value)'!BX11/'1.15 Wine consumption (vol)'!BX11,"")</f>
        <v>136.13095238095238</v>
      </c>
      <c r="BY11" s="11">
        <f>IFERROR('1.16 Wine consumption (value)'!BY11/'1.15 Wine consumption (vol)'!BY11,"")</f>
        <v>107.34502551020408</v>
      </c>
      <c r="BZ11" s="11">
        <f>IFERROR('1.16 Wine consumption (value)'!BZ11/'1.15 Wine consumption (vol)'!BZ11,"")</f>
        <v>62.509672619047613</v>
      </c>
      <c r="CA11" s="11">
        <f>IFERROR('1.16 Wine consumption (value)'!CA11/'1.15 Wine consumption (vol)'!CA11,"")</f>
        <v>177.79241071428572</v>
      </c>
      <c r="CB11" s="11">
        <f>IFERROR('1.16 Wine consumption (value)'!CB11/'1.15 Wine consumption (vol)'!CB11,"")</f>
        <v>191.98823529411766</v>
      </c>
      <c r="CC11" s="11">
        <f>IFERROR('1.16 Wine consumption (value)'!CC11/'1.15 Wine consumption (vol)'!CC11,"")</f>
        <v>57.622461170848268</v>
      </c>
      <c r="CD11" s="11">
        <f>IFERROR('1.16 Wine consumption (value)'!CD11/'1.15 Wine consumption (vol)'!CD11,"")</f>
        <v>63.946215139442224</v>
      </c>
      <c r="CE11" s="11">
        <f>IFERROR('1.16 Wine consumption (value)'!CE11/'1.15 Wine consumption (vol)'!CE11,"")</f>
        <v>209.80459770114945</v>
      </c>
      <c r="CF11" s="11">
        <f>IFERROR('1.16 Wine consumption (value)'!CF11/'1.15 Wine consumption (vol)'!CF11,"")</f>
        <v>62.067082683307341</v>
      </c>
      <c r="CG11" s="11">
        <f>IFERROR('1.16 Wine consumption (value)'!CG11/'1.15 Wine consumption (vol)'!CG11,"")</f>
        <v>53.134880348078319</v>
      </c>
      <c r="CH11" s="11">
        <f>IFERROR('1.16 Wine consumption (value)'!CH11/'1.15 Wine consumption (vol)'!CH11,"")</f>
        <v>112.48015873015873</v>
      </c>
      <c r="CI11" s="11">
        <f>IFERROR('1.16 Wine consumption (value)'!CI11/'1.15 Wine consumption (vol)'!CI11,"")</f>
        <v>129.95879120879121</v>
      </c>
      <c r="CJ11" s="11">
        <f>IFERROR('1.16 Wine consumption (value)'!CJ11/'1.15 Wine consumption (vol)'!CJ11,"")</f>
        <v>116.18421052631579</v>
      </c>
      <c r="CK11" s="11">
        <f>IFERROR('1.16 Wine consumption (value)'!CK11/'1.15 Wine consumption (vol)'!CK11,"")</f>
        <v>111.6635359116022</v>
      </c>
      <c r="CL11" s="11">
        <f>IFERROR('1.16 Wine consumption (value)'!CL11/'1.15 Wine consumption (vol)'!CL11,"")</f>
        <v>92.239436619721715</v>
      </c>
      <c r="CM11" s="11">
        <f>IFERROR('1.16 Wine consumption (value)'!CM11/'1.15 Wine consumption (vol)'!CM11,"")</f>
        <v>31.40740740740733</v>
      </c>
      <c r="CN11" s="11">
        <f>IFERROR('1.16 Wine consumption (value)'!CN11/'1.15 Wine consumption (vol)'!CN11,"")</f>
        <v>115.78181818181766</v>
      </c>
      <c r="CO11" s="11">
        <f>IFERROR('1.16 Wine consumption (value)'!CO11/'1.15 Wine consumption (vol)'!CO11,"")</f>
        <v>36.271641791044757</v>
      </c>
      <c r="CP11" s="11">
        <f>IFERROR('1.16 Wine consumption (value)'!CP11/'1.15 Wine consumption (vol)'!CP11,"")</f>
        <v>70.797619047619193</v>
      </c>
    </row>
    <row r="12" spans="1:95" x14ac:dyDescent="0.25">
      <c r="A12" s="1" t="s">
        <v>33</v>
      </c>
      <c r="B12" s="11">
        <f>IFERROR('1.16 Wine consumption (value)'!B12/'1.15 Wine consumption (vol)'!B12,"")</f>
        <v>80.266903613438274</v>
      </c>
      <c r="C12" s="11">
        <f>IFERROR('1.16 Wine consumption (value)'!C12/'1.15 Wine consumption (vol)'!C12,"")</f>
        <v>78.466265577997419</v>
      </c>
      <c r="D12" s="11">
        <f>IFERROR('1.16 Wine consumption (value)'!D12/'1.15 Wine consumption (vol)'!D12,"")</f>
        <v>154.75</v>
      </c>
      <c r="E12" s="11">
        <f>IFERROR('1.16 Wine consumption (value)'!E12/'1.15 Wine consumption (vol)'!E12,"")</f>
        <v>55.874299937772243</v>
      </c>
      <c r="F12" s="11">
        <f>IFERROR('1.16 Wine consumption (value)'!F12/'1.15 Wine consumption (vol)'!F12,"")</f>
        <v>228.26666666666665</v>
      </c>
      <c r="G12" s="11">
        <f>IFERROR('1.16 Wine consumption (value)'!G12/'1.15 Wine consumption (vol)'!G12,"")</f>
        <v>105.34782608695653</v>
      </c>
      <c r="H12" s="11">
        <f>IFERROR('1.16 Wine consumption (value)'!H12/'1.15 Wine consumption (vol)'!H12,"")</f>
        <v>116.61904761904762</v>
      </c>
      <c r="I12" s="11">
        <f>IFERROR('1.16 Wine consumption (value)'!I12/'1.15 Wine consumption (vol)'!I12,"")</f>
        <v>177.22630718954247</v>
      </c>
      <c r="J12" s="11">
        <f>IFERROR('1.16 Wine consumption (value)'!J12/'1.15 Wine consumption (vol)'!J12,"")</f>
        <v>192.77272727272728</v>
      </c>
      <c r="K12" s="11">
        <f>IFERROR('1.16 Wine consumption (value)'!K12/'1.15 Wine consumption (vol)'!K12,"")</f>
        <v>287.77777777777777</v>
      </c>
      <c r="L12" s="11" t="str">
        <f>IFERROR('1.16 Wine consumption (value)'!L12/'1.15 Wine consumption (vol)'!L12,"")</f>
        <v/>
      </c>
      <c r="M12" s="11">
        <f>IFERROR('1.16 Wine consumption (value)'!M12/'1.15 Wine consumption (vol)'!M12,"")</f>
        <v>124</v>
      </c>
      <c r="N12" s="11">
        <f>IFERROR('1.16 Wine consumption (value)'!N12/'1.15 Wine consumption (vol)'!N12,"")</f>
        <v>305.5</v>
      </c>
      <c r="O12" s="11">
        <f>IFERROR('1.16 Wine consumption (value)'!O12/'1.15 Wine consumption (vol)'!O12,"")</f>
        <v>34.825242718446603</v>
      </c>
      <c r="P12" s="11">
        <f>IFERROR('1.16 Wine consumption (value)'!P12/'1.15 Wine consumption (vol)'!P12,"")</f>
        <v>178.61290322580646</v>
      </c>
      <c r="Q12" s="11">
        <f>IFERROR('1.16 Wine consumption (value)'!Q12/'1.15 Wine consumption (vol)'!Q12,"")</f>
        <v>305.30769230769226</v>
      </c>
      <c r="R12" s="11">
        <f>IFERROR('1.16 Wine consumption (value)'!R12/'1.15 Wine consumption (vol)'!R12,"")</f>
        <v>40.904761904761905</v>
      </c>
      <c r="S12" s="11">
        <f>IFERROR('1.16 Wine consumption (value)'!S12/'1.15 Wine consumption (vol)'!S12,"")</f>
        <v>48</v>
      </c>
      <c r="T12" s="11">
        <f>IFERROR('1.16 Wine consumption (value)'!T12/'1.15 Wine consumption (vol)'!T12,"")</f>
        <v>99.076260762607632</v>
      </c>
      <c r="U12" s="11">
        <f>IFERROR('1.16 Wine consumption (value)'!U12/'1.15 Wine consumption (vol)'!U12,"")</f>
        <v>97.206695778748184</v>
      </c>
      <c r="V12" s="11">
        <f>IFERROR('1.16 Wine consumption (value)'!V12/'1.15 Wine consumption (vol)'!V12,"")</f>
        <v>110.14399999999999</v>
      </c>
      <c r="W12" s="11">
        <f>IFERROR('1.16 Wine consumption (value)'!W12/'1.15 Wine consumption (vol)'!W12,"")</f>
        <v>53.384400465657741</v>
      </c>
      <c r="X12" s="11">
        <f>IFERROR('1.16 Wine consumption (value)'!X12/'1.15 Wine consumption (vol)'!X12,"")</f>
        <v>17.677777777777777</v>
      </c>
      <c r="Y12" s="11">
        <f>IFERROR('1.16 Wine consumption (value)'!Y12/'1.15 Wine consumption (vol)'!Y12,"")</f>
        <v>58.56</v>
      </c>
      <c r="Z12" s="11">
        <f>IFERROR('1.16 Wine consumption (value)'!Z12/'1.15 Wine consumption (vol)'!Z12,"")</f>
        <v>39.575221238938049</v>
      </c>
      <c r="AA12" s="11">
        <f>IFERROR('1.16 Wine consumption (value)'!AA12/'1.15 Wine consumption (vol)'!AA12,"")</f>
        <v>163.34090909090909</v>
      </c>
      <c r="AB12" s="11">
        <f>IFERROR('1.16 Wine consumption (value)'!AB12/'1.15 Wine consumption (vol)'!AB12,"")</f>
        <v>47.851239669421489</v>
      </c>
      <c r="AC12" s="11">
        <f>IFERROR('1.16 Wine consumption (value)'!AC12/'1.15 Wine consumption (vol)'!AC12,"")</f>
        <v>94.954545454545453</v>
      </c>
      <c r="AD12" s="11">
        <f>IFERROR('1.16 Wine consumption (value)'!AD12/'1.15 Wine consumption (vol)'!AD12,"")</f>
        <v>107.27777777777777</v>
      </c>
      <c r="AE12" s="11">
        <f>IFERROR('1.16 Wine consumption (value)'!AE12/'1.15 Wine consumption (vol)'!AE12,"")</f>
        <v>45.735593220338984</v>
      </c>
      <c r="AF12" s="11">
        <f>IFERROR('1.16 Wine consumption (value)'!AF12/'1.15 Wine consumption (vol)'!AF12,"")</f>
        <v>115.65217391304348</v>
      </c>
      <c r="AG12" s="11">
        <f>IFERROR('1.16 Wine consumption (value)'!AG12/'1.15 Wine consumption (vol)'!AG12,"")</f>
        <v>56.508771929824562</v>
      </c>
      <c r="AH12" s="11">
        <f>IFERROR('1.16 Wine consumption (value)'!AH12/'1.15 Wine consumption (vol)'!AH12,"")</f>
        <v>149.06896551724139</v>
      </c>
      <c r="AI12" s="11">
        <f>IFERROR('1.16 Wine consumption (value)'!AI12/'1.15 Wine consumption (vol)'!AI12,"")</f>
        <v>36.96987951807229</v>
      </c>
      <c r="AJ12" s="11">
        <f>IFERROR('1.16 Wine consumption (value)'!AJ12/'1.15 Wine consumption (vol)'!AJ12,"")</f>
        <v>32.789682539682538</v>
      </c>
      <c r="AK12" s="11">
        <f>IFERROR('1.16 Wine consumption (value)'!AK12/'1.15 Wine consumption (vol)'!AK12,"")</f>
        <v>59.027777777777779</v>
      </c>
      <c r="AL12" s="11">
        <f>IFERROR('1.16 Wine consumption (value)'!AL12/'1.15 Wine consumption (vol)'!AL12,"")</f>
        <v>105.57407407407408</v>
      </c>
      <c r="AM12" s="11">
        <f>IFERROR('1.16 Wine consumption (value)'!AM12/'1.15 Wine consumption (vol)'!AM12,"")</f>
        <v>63.346534653465348</v>
      </c>
      <c r="AN12" s="11">
        <f>IFERROR('1.16 Wine consumption (value)'!AN12/'1.15 Wine consumption (vol)'!AN12,"")</f>
        <v>142.9021739130435</v>
      </c>
      <c r="AO12" s="11">
        <f>IFERROR('1.16 Wine consumption (value)'!AO12/'1.15 Wine consumption (vol)'!AO12,"")</f>
        <v>36.110588235294117</v>
      </c>
      <c r="AP12" s="11">
        <f>IFERROR('1.16 Wine consumption (value)'!AP12/'1.15 Wine consumption (vol)'!AP12,"")</f>
        <v>53.322580645161288</v>
      </c>
      <c r="AQ12" s="11">
        <f>IFERROR('1.16 Wine consumption (value)'!AQ12/'1.15 Wine consumption (vol)'!AQ12,"")</f>
        <v>23.622911694510741</v>
      </c>
      <c r="AR12" s="11">
        <f>IFERROR('1.16 Wine consumption (value)'!AR12/'1.15 Wine consumption (vol)'!AR12,"")</f>
        <v>89</v>
      </c>
      <c r="AS12" s="11">
        <f>IFERROR('1.16 Wine consumption (value)'!AS12/'1.15 Wine consumption (vol)'!AS12,"")</f>
        <v>101.71259842519686</v>
      </c>
      <c r="AT12" s="11">
        <f>IFERROR('1.16 Wine consumption (value)'!AT12/'1.15 Wine consumption (vol)'!AT12,"")</f>
        <v>34.493103448275861</v>
      </c>
      <c r="AU12" s="11">
        <f>IFERROR('1.16 Wine consumption (value)'!AU12/'1.15 Wine consumption (vol)'!AU12,"")</f>
        <v>124.35</v>
      </c>
      <c r="AV12" s="11">
        <f>IFERROR('1.16 Wine consumption (value)'!AV12/'1.15 Wine consumption (vol)'!AV12,"")</f>
        <v>117.57142857142857</v>
      </c>
      <c r="AW12" s="11">
        <f>IFERROR('1.16 Wine consumption (value)'!AW12/'1.15 Wine consumption (vol)'!AW12,"")</f>
        <v>94.875</v>
      </c>
      <c r="AX12" s="11">
        <f>IFERROR('1.16 Wine consumption (value)'!AX12/'1.15 Wine consumption (vol)'!AX12,"")</f>
        <v>171.5</v>
      </c>
      <c r="AY12" s="11">
        <f>IFERROR('1.16 Wine consumption (value)'!AY12/'1.15 Wine consumption (vol)'!AY12,"")</f>
        <v>86.6</v>
      </c>
      <c r="AZ12" s="11">
        <f>IFERROR('1.16 Wine consumption (value)'!AZ12/'1.15 Wine consumption (vol)'!AZ12,"")</f>
        <v>149.49411764705883</v>
      </c>
      <c r="BA12" s="11">
        <f>IFERROR('1.16 Wine consumption (value)'!BA12/'1.15 Wine consumption (vol)'!BA12,"")</f>
        <v>58.729166666666664</v>
      </c>
      <c r="BB12" s="11">
        <f>IFERROR('1.16 Wine consumption (value)'!BB12/'1.15 Wine consumption (vol)'!BB12,"")</f>
        <v>51.402061855670112</v>
      </c>
      <c r="BC12" s="11">
        <f>IFERROR('1.16 Wine consumption (value)'!BC12/'1.15 Wine consumption (vol)'!BC12,"")</f>
        <v>178.82352941176472</v>
      </c>
      <c r="BD12" s="11">
        <f>IFERROR('1.16 Wine consumption (value)'!BD12/'1.15 Wine consumption (vol)'!BD12,"")</f>
        <v>74.283177570093457</v>
      </c>
      <c r="BE12" s="11">
        <f>IFERROR('1.16 Wine consumption (value)'!BE12/'1.15 Wine consumption (vol)'!BE12,"")</f>
        <v>152.15909090909091</v>
      </c>
      <c r="BF12" s="11">
        <f>IFERROR('1.16 Wine consumption (value)'!BF12/'1.15 Wine consumption (vol)'!BF12,"")</f>
        <v>144.16666666666669</v>
      </c>
      <c r="BG12" s="11">
        <f>IFERROR('1.16 Wine consumption (value)'!BG12/'1.15 Wine consumption (vol)'!BG12,"")</f>
        <v>236</v>
      </c>
      <c r="BH12" s="11" t="str">
        <f>IFERROR('1.16 Wine consumption (value)'!BH12/'1.15 Wine consumption (vol)'!BH12,"")</f>
        <v/>
      </c>
      <c r="BI12" s="11">
        <f>IFERROR('1.16 Wine consumption (value)'!BI12/'1.15 Wine consumption (vol)'!BI12,"")</f>
        <v>172.00000000000003</v>
      </c>
      <c r="BJ12" s="11">
        <f>IFERROR('1.16 Wine consumption (value)'!BJ12/'1.15 Wine consumption (vol)'!BJ12,"")</f>
        <v>177.92307692307693</v>
      </c>
      <c r="BK12" s="11">
        <f>IFERROR('1.16 Wine consumption (value)'!BK12/'1.15 Wine consumption (vol)'!BK12,"")</f>
        <v>97.081081081081066</v>
      </c>
      <c r="BL12" s="11">
        <f>IFERROR('1.16 Wine consumption (value)'!BL12/'1.15 Wine consumption (vol)'!BL12,"")</f>
        <v>90.434782608695656</v>
      </c>
      <c r="BM12" s="11" t="str">
        <f>IFERROR('1.16 Wine consumption (value)'!BM12/'1.15 Wine consumption (vol)'!BM12,"")</f>
        <v/>
      </c>
      <c r="BN12" s="11">
        <f>IFERROR('1.16 Wine consumption (value)'!BN12/'1.15 Wine consumption (vol)'!BN12,"")</f>
        <v>50.418502202643175</v>
      </c>
      <c r="BO12" s="11">
        <f>IFERROR('1.16 Wine consumption (value)'!BO12/'1.15 Wine consumption (vol)'!BO12,"")</f>
        <v>123.37931034482759</v>
      </c>
      <c r="BP12" s="11">
        <f>IFERROR('1.16 Wine consumption (value)'!BP12/'1.15 Wine consumption (vol)'!BP12,"")</f>
        <v>421.4666666666667</v>
      </c>
      <c r="BQ12" s="11">
        <f>IFERROR('1.16 Wine consumption (value)'!BQ12/'1.15 Wine consumption (vol)'!BQ12,"")</f>
        <v>109.30098723814109</v>
      </c>
      <c r="BR12" s="11">
        <f>IFERROR('1.16 Wine consumption (value)'!BR12/'1.15 Wine consumption (vol)'!BR12,"")</f>
        <v>153.16379310344828</v>
      </c>
      <c r="BS12" s="11">
        <f>IFERROR('1.16 Wine consumption (value)'!BS12/'1.15 Wine consumption (vol)'!BS12,"")</f>
        <v>102.18108032465716</v>
      </c>
      <c r="BT12" s="11">
        <f>IFERROR('1.16 Wine consumption (value)'!BT12/'1.15 Wine consumption (vol)'!BT12,"")</f>
        <v>84.30903771544871</v>
      </c>
      <c r="BU12" s="11">
        <f>IFERROR('1.16 Wine consumption (value)'!BU12/'1.15 Wine consumption (vol)'!BU12,"")</f>
        <v>120.25633802816903</v>
      </c>
      <c r="BV12" s="11">
        <f>IFERROR('1.16 Wine consumption (value)'!BV12/'1.15 Wine consumption (vol)'!BV12,"")</f>
        <v>88.407216494845358</v>
      </c>
      <c r="BW12" s="11">
        <f>IFERROR('1.16 Wine consumption (value)'!BW12/'1.15 Wine consumption (vol)'!BW12,"")</f>
        <v>166.71493212669682</v>
      </c>
      <c r="BX12" s="11">
        <f>IFERROR('1.16 Wine consumption (value)'!BX12/'1.15 Wine consumption (vol)'!BX12,"")</f>
        <v>136.03529411764706</v>
      </c>
      <c r="BY12" s="11">
        <f>IFERROR('1.16 Wine consumption (value)'!BY12/'1.15 Wine consumption (vol)'!BY12,"")</f>
        <v>104.41881977671451</v>
      </c>
      <c r="BZ12" s="11">
        <f>IFERROR('1.16 Wine consumption (value)'!BZ12/'1.15 Wine consumption (vol)'!BZ12,"")</f>
        <v>60.328352633545016</v>
      </c>
      <c r="CA12" s="11">
        <f>IFERROR('1.16 Wine consumption (value)'!CA12/'1.15 Wine consumption (vol)'!CA12,"")</f>
        <v>152.4245283018868</v>
      </c>
      <c r="CB12" s="11">
        <f>IFERROR('1.16 Wine consumption (value)'!CB12/'1.15 Wine consumption (vol)'!CB12,"")</f>
        <v>161.62499999999997</v>
      </c>
      <c r="CC12" s="11">
        <f>IFERROR('1.16 Wine consumption (value)'!CC12/'1.15 Wine consumption (vol)'!CC12,"")</f>
        <v>54.645312500000003</v>
      </c>
      <c r="CD12" s="11">
        <f>IFERROR('1.16 Wine consumption (value)'!CD12/'1.15 Wine consumption (vol)'!CD12,"")</f>
        <v>60.728489483747609</v>
      </c>
      <c r="CE12" s="11">
        <f>IFERROR('1.16 Wine consumption (value)'!CE12/'1.15 Wine consumption (vol)'!CE12,"")</f>
        <v>220.41573033707866</v>
      </c>
      <c r="CF12" s="11">
        <f>IFERROR('1.16 Wine consumption (value)'!CF12/'1.15 Wine consumption (vol)'!CF12,"")</f>
        <v>58.363919129082433</v>
      </c>
      <c r="CG12" s="11">
        <f>IFERROR('1.16 Wine consumption (value)'!CG12/'1.15 Wine consumption (vol)'!CG12,"")</f>
        <v>49.978046934140806</v>
      </c>
      <c r="CH12" s="11">
        <f>IFERROR('1.16 Wine consumption (value)'!CH12/'1.15 Wine consumption (vol)'!CH12,"")</f>
        <v>119.97692307692309</v>
      </c>
      <c r="CI12" s="11">
        <f>IFERROR('1.16 Wine consumption (value)'!CI12/'1.15 Wine consumption (vol)'!CI12,"")</f>
        <v>133.40108401084012</v>
      </c>
      <c r="CJ12" s="11">
        <f>IFERROR('1.16 Wine consumption (value)'!CJ12/'1.15 Wine consumption (vol)'!CJ12,"")</f>
        <v>133.83544303797467</v>
      </c>
      <c r="CK12" s="11">
        <f>IFERROR('1.16 Wine consumption (value)'!CK12/'1.15 Wine consumption (vol)'!CK12,"")</f>
        <v>114.23578595317726</v>
      </c>
      <c r="CL12" s="11">
        <f>IFERROR('1.16 Wine consumption (value)'!CL12/'1.15 Wine consumption (vol)'!CL12,"")</f>
        <v>93.958333333336313</v>
      </c>
      <c r="CM12" s="11">
        <f>IFERROR('1.16 Wine consumption (value)'!CM12/'1.15 Wine consumption (vol)'!CM12,"")</f>
        <v>35.891472868216951</v>
      </c>
      <c r="CN12" s="11">
        <f>IFERROR('1.16 Wine consumption (value)'!CN12/'1.15 Wine consumption (vol)'!CN12,"")</f>
        <v>122.1724137931029</v>
      </c>
      <c r="CO12" s="11">
        <f>IFERROR('1.16 Wine consumption (value)'!CO12/'1.15 Wine consumption (vol)'!CO12,"")</f>
        <v>38.699088145896674</v>
      </c>
      <c r="CP12" s="11">
        <f>IFERROR('1.16 Wine consumption (value)'!CP12/'1.15 Wine consumption (vol)'!CP12,"")</f>
        <v>71.804597701150215</v>
      </c>
    </row>
    <row r="13" spans="1:95" x14ac:dyDescent="0.25">
      <c r="A13" s="1" t="s">
        <v>34</v>
      </c>
      <c r="B13" s="11">
        <f>IFERROR('1.16 Wine consumption (value)'!B13/'1.15 Wine consumption (vol)'!B13,"")</f>
        <v>85.944493684910256</v>
      </c>
      <c r="C13" s="11">
        <f>IFERROR('1.16 Wine consumption (value)'!C13/'1.15 Wine consumption (vol)'!C13,"")</f>
        <v>84.543540421107366</v>
      </c>
      <c r="D13" s="11">
        <f>IFERROR('1.16 Wine consumption (value)'!D13/'1.15 Wine consumption (vol)'!D13,"")</f>
        <v>152.6</v>
      </c>
      <c r="E13" s="11">
        <f>IFERROR('1.16 Wine consumption (value)'!E13/'1.15 Wine consumption (vol)'!E13,"")</f>
        <v>63.540358744394617</v>
      </c>
      <c r="F13" s="11">
        <f>IFERROR('1.16 Wine consumption (value)'!F13/'1.15 Wine consumption (vol)'!F13,"")</f>
        <v>233.56249999999997</v>
      </c>
      <c r="G13" s="11">
        <f>IFERROR('1.16 Wine consumption (value)'!G13/'1.15 Wine consumption (vol)'!G13,"")</f>
        <v>108.08333333333333</v>
      </c>
      <c r="H13" s="11">
        <f>IFERROR('1.16 Wine consumption (value)'!H13/'1.15 Wine consumption (vol)'!H13,"")</f>
        <v>149.05263157894737</v>
      </c>
      <c r="I13" s="11">
        <f>IFERROR('1.16 Wine consumption (value)'!I13/'1.15 Wine consumption (vol)'!I13,"")</f>
        <v>187.90335151987529</v>
      </c>
      <c r="J13" s="11">
        <f>IFERROR('1.16 Wine consumption (value)'!J13/'1.15 Wine consumption (vol)'!J13,"")</f>
        <v>210.6</v>
      </c>
      <c r="K13" s="11">
        <f>IFERROR('1.16 Wine consumption (value)'!K13/'1.15 Wine consumption (vol)'!K13,"")</f>
        <v>288.7</v>
      </c>
      <c r="L13" s="11" t="str">
        <f>IFERROR('1.16 Wine consumption (value)'!L13/'1.15 Wine consumption (vol)'!L13,"")</f>
        <v/>
      </c>
      <c r="M13" s="11">
        <f>IFERROR('1.16 Wine consumption (value)'!M13/'1.15 Wine consumption (vol)'!M13,"")</f>
        <v>135.43749999999997</v>
      </c>
      <c r="N13" s="11">
        <f>IFERROR('1.16 Wine consumption (value)'!N13/'1.15 Wine consumption (vol)'!N13,"")</f>
        <v>336.27272727272725</v>
      </c>
      <c r="O13" s="11">
        <f>IFERROR('1.16 Wine consumption (value)'!O13/'1.15 Wine consumption (vol)'!O13,"")</f>
        <v>33.276388888888889</v>
      </c>
      <c r="P13" s="11">
        <f>IFERROR('1.16 Wine consumption (value)'!P13/'1.15 Wine consumption (vol)'!P13,"")</f>
        <v>198.09677419354838</v>
      </c>
      <c r="Q13" s="11">
        <f>IFERROR('1.16 Wine consumption (value)'!Q13/'1.15 Wine consumption (vol)'!Q13,"")</f>
        <v>305.59999999999997</v>
      </c>
      <c r="R13" s="11">
        <f>IFERROR('1.16 Wine consumption (value)'!R13/'1.15 Wine consumption (vol)'!R13,"")</f>
        <v>44.090909090909086</v>
      </c>
      <c r="S13" s="11">
        <f>IFERROR('1.16 Wine consumption (value)'!S13/'1.15 Wine consumption (vol)'!S13,"")</f>
        <v>48.666666666666664</v>
      </c>
      <c r="T13" s="11">
        <f>IFERROR('1.16 Wine consumption (value)'!T13/'1.15 Wine consumption (vol)'!T13,"")</f>
        <v>110.66956521739129</v>
      </c>
      <c r="U13" s="11">
        <f>IFERROR('1.16 Wine consumption (value)'!U13/'1.15 Wine consumption (vol)'!U13,"")</f>
        <v>108.9423929098966</v>
      </c>
      <c r="V13" s="11">
        <f>IFERROR('1.16 Wine consumption (value)'!V13/'1.15 Wine consumption (vol)'!V13,"")</f>
        <v>119.8046875</v>
      </c>
      <c r="W13" s="11">
        <f>IFERROR('1.16 Wine consumption (value)'!W13/'1.15 Wine consumption (vol)'!W13,"")</f>
        <v>59.902490601503757</v>
      </c>
      <c r="X13" s="11">
        <f>IFERROR('1.16 Wine consumption (value)'!X13/'1.15 Wine consumption (vol)'!X13,"")</f>
        <v>14.130434782608695</v>
      </c>
      <c r="Y13" s="11">
        <f>IFERROR('1.16 Wine consumption (value)'!Y13/'1.15 Wine consumption (vol)'!Y13,"")</f>
        <v>63.625</v>
      </c>
      <c r="Z13" s="11">
        <f>IFERROR('1.16 Wine consumption (value)'!Z13/'1.15 Wine consumption (vol)'!Z13,"")</f>
        <v>43.402985074626869</v>
      </c>
      <c r="AA13" s="11">
        <f>IFERROR('1.16 Wine consumption (value)'!AA13/'1.15 Wine consumption (vol)'!AA13,"")</f>
        <v>174.03488372093025</v>
      </c>
      <c r="AB13" s="11">
        <f>IFERROR('1.16 Wine consumption (value)'!AB13/'1.15 Wine consumption (vol)'!AB13,"")</f>
        <v>52.186721991701241</v>
      </c>
      <c r="AC13" s="11">
        <f>IFERROR('1.16 Wine consumption (value)'!AC13/'1.15 Wine consumption (vol)'!AC13,"")</f>
        <v>108.30434782608697</v>
      </c>
      <c r="AD13" s="11">
        <f>IFERROR('1.16 Wine consumption (value)'!AD13/'1.15 Wine consumption (vol)'!AD13,"")</f>
        <v>117.83333333333333</v>
      </c>
      <c r="AE13" s="11">
        <f>IFERROR('1.16 Wine consumption (value)'!AE13/'1.15 Wine consumption (vol)'!AE13,"")</f>
        <v>48.896428571428565</v>
      </c>
      <c r="AF13" s="11">
        <f>IFERROR('1.16 Wine consumption (value)'!AF13/'1.15 Wine consumption (vol)'!AF13,"")</f>
        <v>114.55999999999999</v>
      </c>
      <c r="AG13" s="11">
        <f>IFERROR('1.16 Wine consumption (value)'!AG13/'1.15 Wine consumption (vol)'!AG13,"")</f>
        <v>62.84210526315789</v>
      </c>
      <c r="AH13" s="11">
        <f>IFERROR('1.16 Wine consumption (value)'!AH13/'1.15 Wine consumption (vol)'!AH13,"")</f>
        <v>162.89655172413794</v>
      </c>
      <c r="AI13" s="11">
        <f>IFERROR('1.16 Wine consumption (value)'!AI13/'1.15 Wine consumption (vol)'!AI13,"")</f>
        <v>39.568389057750757</v>
      </c>
      <c r="AJ13" s="11">
        <f>IFERROR('1.16 Wine consumption (value)'!AJ13/'1.15 Wine consumption (vol)'!AJ13,"")</f>
        <v>33.636704119850187</v>
      </c>
      <c r="AK13" s="11">
        <f>IFERROR('1.16 Wine consumption (value)'!AK13/'1.15 Wine consumption (vol)'!AK13,"")</f>
        <v>68.476567255021308</v>
      </c>
      <c r="AL13" s="11">
        <f>IFERROR('1.16 Wine consumption (value)'!AL13/'1.15 Wine consumption (vol)'!AL13,"")</f>
        <v>122.0185185185185</v>
      </c>
      <c r="AM13" s="11">
        <f>IFERROR('1.16 Wine consumption (value)'!AM13/'1.15 Wine consumption (vol)'!AM13,"")</f>
        <v>69.009900990099013</v>
      </c>
      <c r="AN13" s="11">
        <f>IFERROR('1.16 Wine consumption (value)'!AN13/'1.15 Wine consumption (vol)'!AN13,"")</f>
        <v>155.6521739130435</v>
      </c>
      <c r="AO13" s="11">
        <f>IFERROR('1.16 Wine consumption (value)'!AO13/'1.15 Wine consumption (vol)'!AO13,"")</f>
        <v>44.922865013774107</v>
      </c>
      <c r="AP13" s="11">
        <f>IFERROR('1.16 Wine consumption (value)'!AP13/'1.15 Wine consumption (vol)'!AP13,"")</f>
        <v>60.767145790554409</v>
      </c>
      <c r="AQ13" s="11">
        <f>IFERROR('1.16 Wine consumption (value)'!AQ13/'1.15 Wine consumption (vol)'!AQ13,"")</f>
        <v>27.546887312844756</v>
      </c>
      <c r="AR13" s="11">
        <f>IFERROR('1.16 Wine consumption (value)'!AR13/'1.15 Wine consumption (vol)'!AR13,"")</f>
        <v>108.125</v>
      </c>
      <c r="AS13" s="11">
        <f>IFERROR('1.16 Wine consumption (value)'!AS13/'1.15 Wine consumption (vol)'!AS13,"")</f>
        <v>115.0940499040307</v>
      </c>
      <c r="AT13" s="11">
        <f>IFERROR('1.16 Wine consumption (value)'!AT13/'1.15 Wine consumption (vol)'!AT13,"")</f>
        <v>38.753676470588232</v>
      </c>
      <c r="AU13" s="11">
        <f>IFERROR('1.16 Wine consumption (value)'!AU13/'1.15 Wine consumption (vol)'!AU13,"")</f>
        <v>134.21739130434784</v>
      </c>
      <c r="AV13" s="11">
        <f>IFERROR('1.16 Wine consumption (value)'!AV13/'1.15 Wine consumption (vol)'!AV13,"")</f>
        <v>121.62499999999999</v>
      </c>
      <c r="AW13" s="11">
        <f>IFERROR('1.16 Wine consumption (value)'!AW13/'1.15 Wine consumption (vol)'!AW13,"")</f>
        <v>85.777777777777786</v>
      </c>
      <c r="AX13" s="11">
        <f>IFERROR('1.16 Wine consumption (value)'!AX13/'1.15 Wine consumption (vol)'!AX13,"")</f>
        <v>171.45454545454544</v>
      </c>
      <c r="AY13" s="11">
        <f>IFERROR('1.16 Wine consumption (value)'!AY13/'1.15 Wine consumption (vol)'!AY13,"")</f>
        <v>92.000000000000014</v>
      </c>
      <c r="AZ13" s="11">
        <f>IFERROR('1.16 Wine consumption (value)'!AZ13/'1.15 Wine consumption (vol)'!AZ13,"")</f>
        <v>159.58888888888887</v>
      </c>
      <c r="BA13" s="11">
        <f>IFERROR('1.16 Wine consumption (value)'!BA13/'1.15 Wine consumption (vol)'!BA13,"")</f>
        <v>62.596153846153847</v>
      </c>
      <c r="BB13" s="11">
        <f>IFERROR('1.16 Wine consumption (value)'!BB13/'1.15 Wine consumption (vol)'!BB13,"")</f>
        <v>55.72043010752688</v>
      </c>
      <c r="BC13" s="11">
        <f>IFERROR('1.16 Wine consumption (value)'!BC13/'1.15 Wine consumption (vol)'!BC13,"")</f>
        <v>242.64705882352942</v>
      </c>
      <c r="BD13" s="11">
        <f>IFERROR('1.16 Wine consumption (value)'!BD13/'1.15 Wine consumption (vol)'!BD13,"")</f>
        <v>77.563555555555553</v>
      </c>
      <c r="BE13" s="11">
        <f>IFERROR('1.16 Wine consumption (value)'!BE13/'1.15 Wine consumption (vol)'!BE13,"")</f>
        <v>164.19780219780222</v>
      </c>
      <c r="BF13" s="11">
        <f>IFERROR('1.16 Wine consumption (value)'!BF13/'1.15 Wine consumption (vol)'!BF13,"")</f>
        <v>173.83333333333334</v>
      </c>
      <c r="BG13" s="11">
        <f>IFERROR('1.16 Wine consumption (value)'!BG13/'1.15 Wine consumption (vol)'!BG13,"")</f>
        <v>218.5</v>
      </c>
      <c r="BH13" s="11" t="str">
        <f>IFERROR('1.16 Wine consumption (value)'!BH13/'1.15 Wine consumption (vol)'!BH13,"")</f>
        <v/>
      </c>
      <c r="BI13" s="11">
        <f>IFERROR('1.16 Wine consumption (value)'!BI13/'1.15 Wine consumption (vol)'!BI13,"")</f>
        <v>182.64705882352942</v>
      </c>
      <c r="BJ13" s="11">
        <f>IFERROR('1.16 Wine consumption (value)'!BJ13/'1.15 Wine consumption (vol)'!BJ13,"")</f>
        <v>168</v>
      </c>
      <c r="BK13" s="11">
        <f>IFERROR('1.16 Wine consumption (value)'!BK13/'1.15 Wine consumption (vol)'!BK13,"")</f>
        <v>103.53846153846155</v>
      </c>
      <c r="BL13" s="11">
        <f>IFERROR('1.16 Wine consumption (value)'!BL13/'1.15 Wine consumption (vol)'!BL13,"")</f>
        <v>98.74545454545455</v>
      </c>
      <c r="BM13" s="11" t="str">
        <f>IFERROR('1.16 Wine consumption (value)'!BM13/'1.15 Wine consumption (vol)'!BM13,"")</f>
        <v/>
      </c>
      <c r="BN13" s="11">
        <f>IFERROR('1.16 Wine consumption (value)'!BN13/'1.15 Wine consumption (vol)'!BN13,"")</f>
        <v>52.869658119658126</v>
      </c>
      <c r="BO13" s="11">
        <f>IFERROR('1.16 Wine consumption (value)'!BO13/'1.15 Wine consumption (vol)'!BO13,"")</f>
        <v>128</v>
      </c>
      <c r="BP13" s="11">
        <f>IFERROR('1.16 Wine consumption (value)'!BP13/'1.15 Wine consumption (vol)'!BP13,"")</f>
        <v>421.9375</v>
      </c>
      <c r="BQ13" s="11">
        <f>IFERROR('1.16 Wine consumption (value)'!BQ13/'1.15 Wine consumption (vol)'!BQ13,"")</f>
        <v>109.55713619402984</v>
      </c>
      <c r="BR13" s="11">
        <f>IFERROR('1.16 Wine consumption (value)'!BR13/'1.15 Wine consumption (vol)'!BR13,"")</f>
        <v>164.33443163097201</v>
      </c>
      <c r="BS13" s="11">
        <f>IFERROR('1.16 Wine consumption (value)'!BS13/'1.15 Wine consumption (vol)'!BS13,"")</f>
        <v>100.5240423797881</v>
      </c>
      <c r="BT13" s="11">
        <f>IFERROR('1.16 Wine consumption (value)'!BT13/'1.15 Wine consumption (vol)'!BT13,"")</f>
        <v>90.525833709604598</v>
      </c>
      <c r="BU13" s="11">
        <f>IFERROR('1.16 Wine consumption (value)'!BU13/'1.15 Wine consumption (vol)'!BU13,"")</f>
        <v>132.02865329512895</v>
      </c>
      <c r="BV13" s="11">
        <f>IFERROR('1.16 Wine consumption (value)'!BV13/'1.15 Wine consumption (vol)'!BV13,"")</f>
        <v>94.082687338501287</v>
      </c>
      <c r="BW13" s="11">
        <f>IFERROR('1.16 Wine consumption (value)'!BW13/'1.15 Wine consumption (vol)'!BW13,"")</f>
        <v>176.36607142857144</v>
      </c>
      <c r="BX13" s="11">
        <f>IFERROR('1.16 Wine consumption (value)'!BX13/'1.15 Wine consumption (vol)'!BX13,"")</f>
        <v>147.62352941176471</v>
      </c>
      <c r="BY13" s="11">
        <f>IFERROR('1.16 Wine consumption (value)'!BY13/'1.15 Wine consumption (vol)'!BY13,"")</f>
        <v>111.48373724489797</v>
      </c>
      <c r="BZ13" s="11">
        <f>IFERROR('1.16 Wine consumption (value)'!BZ13/'1.15 Wine consumption (vol)'!BZ13,"")</f>
        <v>66.160503240564239</v>
      </c>
      <c r="CA13" s="11">
        <f>IFERROR('1.16 Wine consumption (value)'!CA13/'1.15 Wine consumption (vol)'!CA13,"")</f>
        <v>141.57142857142858</v>
      </c>
      <c r="CB13" s="11">
        <f>IFERROR('1.16 Wine consumption (value)'!CB13/'1.15 Wine consumption (vol)'!CB13,"")</f>
        <v>163.05681818181819</v>
      </c>
      <c r="CC13" s="11">
        <f>IFERROR('1.16 Wine consumption (value)'!CC13/'1.15 Wine consumption (vol)'!CC13,"")</f>
        <v>58.042979942693407</v>
      </c>
      <c r="CD13" s="11">
        <f>IFERROR('1.16 Wine consumption (value)'!CD13/'1.15 Wine consumption (vol)'!CD13,"")</f>
        <v>64.990548204158799</v>
      </c>
      <c r="CE13" s="11">
        <f>IFERROR('1.16 Wine consumption (value)'!CE13/'1.15 Wine consumption (vol)'!CE13,"")</f>
        <v>242.85555555555553</v>
      </c>
      <c r="CF13" s="11">
        <f>IFERROR('1.16 Wine consumption (value)'!CF13/'1.15 Wine consumption (vol)'!CF13,"")</f>
        <v>61.665064102564102</v>
      </c>
      <c r="CG13" s="11">
        <f>IFERROR('1.16 Wine consumption (value)'!CG13/'1.15 Wine consumption (vol)'!CG13,"")</f>
        <v>51.659090909090907</v>
      </c>
      <c r="CH13" s="11">
        <f>IFERROR('1.16 Wine consumption (value)'!CH13/'1.15 Wine consumption (vol)'!CH13,"")</f>
        <v>134.77735849056603</v>
      </c>
      <c r="CI13" s="11">
        <f>IFERROR('1.16 Wine consumption (value)'!CI13/'1.15 Wine consumption (vol)'!CI13,"")</f>
        <v>157.24585635359117</v>
      </c>
      <c r="CJ13" s="11">
        <f>IFERROR('1.16 Wine consumption (value)'!CJ13/'1.15 Wine consumption (vol)'!CJ13,"")</f>
        <v>143.47945205479454</v>
      </c>
      <c r="CK13" s="11">
        <f>IFERROR('1.16 Wine consumption (value)'!CK13/'1.15 Wine consumption (vol)'!CK13,"")</f>
        <v>124.82104670793473</v>
      </c>
      <c r="CL13" s="11">
        <f>IFERROR('1.16 Wine consumption (value)'!CL13/'1.15 Wine consumption (vol)'!CL13,"")</f>
        <v>93.680000000001087</v>
      </c>
      <c r="CM13" s="11">
        <f>IFERROR('1.16 Wine consumption (value)'!CM13/'1.15 Wine consumption (vol)'!CM13,"")</f>
        <v>38.55905511811013</v>
      </c>
      <c r="CN13" s="11">
        <f>IFERROR('1.16 Wine consumption (value)'!CN13/'1.15 Wine consumption (vol)'!CN13,"")</f>
        <v>132.96428571428584</v>
      </c>
      <c r="CO13" s="11">
        <f>IFERROR('1.16 Wine consumption (value)'!CO13/'1.15 Wine consumption (vol)'!CO13,"")</f>
        <v>39.820512820512789</v>
      </c>
      <c r="CP13" s="11">
        <f>IFERROR('1.16 Wine consumption (value)'!CP13/'1.15 Wine consumption (vol)'!CP13,"")</f>
        <v>71.357894736843221</v>
      </c>
    </row>
    <row r="14" spans="1:95" x14ac:dyDescent="0.25">
      <c r="A14" s="1" t="s">
        <v>35</v>
      </c>
      <c r="B14" s="11">
        <f>IFERROR('1.16 Wine consumption (value)'!B14/'1.15 Wine consumption (vol)'!B14,"")</f>
        <v>85.348643121649246</v>
      </c>
      <c r="C14" s="11">
        <f>IFERROR('1.16 Wine consumption (value)'!C14/'1.15 Wine consumption (vol)'!C14,"")</f>
        <v>86.938897714774541</v>
      </c>
      <c r="D14" s="11">
        <f>IFERROR('1.16 Wine consumption (value)'!D14/'1.15 Wine consumption (vol)'!D14,"")</f>
        <v>142.41666666666669</v>
      </c>
      <c r="E14" s="11">
        <f>IFERROR('1.16 Wine consumption (value)'!E14/'1.15 Wine consumption (vol)'!E14,"")</f>
        <v>68.429233940226723</v>
      </c>
      <c r="F14" s="11">
        <f>IFERROR('1.16 Wine consumption (value)'!F14/'1.15 Wine consumption (vol)'!F14,"")</f>
        <v>244.64705882352939</v>
      </c>
      <c r="G14" s="11">
        <f>IFERROR('1.16 Wine consumption (value)'!G14/'1.15 Wine consumption (vol)'!G14,"")</f>
        <v>98.692307692307693</v>
      </c>
      <c r="H14" s="11">
        <f>IFERROR('1.16 Wine consumption (value)'!H14/'1.15 Wine consumption (vol)'!H14,"")</f>
        <v>159.7777777777778</v>
      </c>
      <c r="I14" s="11">
        <f>IFERROR('1.16 Wine consumption (value)'!I14/'1.15 Wine consumption (vol)'!I14,"")</f>
        <v>185.19582043343655</v>
      </c>
      <c r="J14" s="11">
        <f>IFERROR('1.16 Wine consumption (value)'!J14/'1.15 Wine consumption (vol)'!J14,"")</f>
        <v>222.39285714285717</v>
      </c>
      <c r="K14" s="11">
        <f>IFERROR('1.16 Wine consumption (value)'!K14/'1.15 Wine consumption (vol)'!K14,"")</f>
        <v>304.10000000000002</v>
      </c>
      <c r="L14" s="11" t="str">
        <f>IFERROR('1.16 Wine consumption (value)'!L14/'1.15 Wine consumption (vol)'!L14,"")</f>
        <v/>
      </c>
      <c r="M14" s="11">
        <f>IFERROR('1.16 Wine consumption (value)'!M14/'1.15 Wine consumption (vol)'!M14,"")</f>
        <v>142.47058823529412</v>
      </c>
      <c r="N14" s="11">
        <f>IFERROR('1.16 Wine consumption (value)'!N14/'1.15 Wine consumption (vol)'!N14,"")</f>
        <v>347.5</v>
      </c>
      <c r="O14" s="11">
        <f>IFERROR('1.16 Wine consumption (value)'!O14/'1.15 Wine consumption (vol)'!O14,"")</f>
        <v>34.02683615819209</v>
      </c>
      <c r="P14" s="11">
        <f>IFERROR('1.16 Wine consumption (value)'!P14/'1.15 Wine consumption (vol)'!P14,"")</f>
        <v>201.80645161290323</v>
      </c>
      <c r="Q14" s="11">
        <f>IFERROR('1.16 Wine consumption (value)'!Q14/'1.15 Wine consumption (vol)'!Q14,"")</f>
        <v>299.76470588235298</v>
      </c>
      <c r="R14" s="11">
        <f>IFERROR('1.16 Wine consumption (value)'!R14/'1.15 Wine consumption (vol)'!R14,"")</f>
        <v>45.230769230769226</v>
      </c>
      <c r="S14" s="11">
        <f>IFERROR('1.16 Wine consumption (value)'!S14/'1.15 Wine consumption (vol)'!S14,"")</f>
        <v>53.468085106382979</v>
      </c>
      <c r="T14" s="11">
        <f>IFERROR('1.16 Wine consumption (value)'!T14/'1.15 Wine consumption (vol)'!T14,"")</f>
        <v>113.09179926560587</v>
      </c>
      <c r="U14" s="11">
        <f>IFERROR('1.16 Wine consumption (value)'!U14/'1.15 Wine consumption (vol)'!U14,"")</f>
        <v>111.25289017341039</v>
      </c>
      <c r="V14" s="11">
        <f>IFERROR('1.16 Wine consumption (value)'!V14/'1.15 Wine consumption (vol)'!V14,"")</f>
        <v>123.27200000000001</v>
      </c>
      <c r="W14" s="11">
        <f>IFERROR('1.16 Wine consumption (value)'!W14/'1.15 Wine consumption (vol)'!W14,"")</f>
        <v>60.743148978574986</v>
      </c>
      <c r="X14" s="11">
        <f>IFERROR('1.16 Wine consumption (value)'!X14/'1.15 Wine consumption (vol)'!X14,"")</f>
        <v>19.242957746478876</v>
      </c>
      <c r="Y14" s="11">
        <f>IFERROR('1.16 Wine consumption (value)'!Y14/'1.15 Wine consumption (vol)'!Y14,"")</f>
        <v>59.96</v>
      </c>
      <c r="Z14" s="11">
        <f>IFERROR('1.16 Wine consumption (value)'!Z14/'1.15 Wine consumption (vol)'!Z14,"")</f>
        <v>42.208333333333329</v>
      </c>
      <c r="AA14" s="11">
        <f>IFERROR('1.16 Wine consumption (value)'!AA14/'1.15 Wine consumption (vol)'!AA14,"")</f>
        <v>161.69047619047618</v>
      </c>
      <c r="AB14" s="11">
        <f>IFERROR('1.16 Wine consumption (value)'!AB14/'1.15 Wine consumption (vol)'!AB14,"")</f>
        <v>47.302419354838705</v>
      </c>
      <c r="AC14" s="11">
        <f>IFERROR('1.16 Wine consumption (value)'!AC14/'1.15 Wine consumption (vol)'!AC14,"")</f>
        <v>101.52000000000001</v>
      </c>
      <c r="AD14" s="11">
        <f>IFERROR('1.16 Wine consumption (value)'!AD14/'1.15 Wine consumption (vol)'!AD14,"")</f>
        <v>122.70270270270269</v>
      </c>
      <c r="AE14" s="11">
        <f>IFERROR('1.16 Wine consumption (value)'!AE14/'1.15 Wine consumption (vol)'!AE14,"")</f>
        <v>46.394833948339482</v>
      </c>
      <c r="AF14" s="11">
        <f>IFERROR('1.16 Wine consumption (value)'!AF14/'1.15 Wine consumption (vol)'!AF14,"")</f>
        <v>107.67999999999999</v>
      </c>
      <c r="AG14" s="11">
        <f>IFERROR('1.16 Wine consumption (value)'!AG14/'1.15 Wine consumption (vol)'!AG14,"")</f>
        <v>60.73770491803279</v>
      </c>
      <c r="AH14" s="11">
        <f>IFERROR('1.16 Wine consumption (value)'!AH14/'1.15 Wine consumption (vol)'!AH14,"")</f>
        <v>150.86666666666667</v>
      </c>
      <c r="AI14" s="11">
        <f>IFERROR('1.16 Wine consumption (value)'!AI14/'1.15 Wine consumption (vol)'!AI14,"")</f>
        <v>37.924471299093653</v>
      </c>
      <c r="AJ14" s="11">
        <f>IFERROR('1.16 Wine consumption (value)'!AJ14/'1.15 Wine consumption (vol)'!AJ14,"")</f>
        <v>28.818181818181817</v>
      </c>
      <c r="AK14" s="11">
        <f>IFERROR('1.16 Wine consumption (value)'!AK14/'1.15 Wine consumption (vol)'!AK14,"")</f>
        <v>71.248847926267288</v>
      </c>
      <c r="AL14" s="11">
        <f>IFERROR('1.16 Wine consumption (value)'!AL14/'1.15 Wine consumption (vol)'!AL14,"")</f>
        <v>109.32727272727271</v>
      </c>
      <c r="AM14" s="11">
        <f>IFERROR('1.16 Wine consumption (value)'!AM14/'1.15 Wine consumption (vol)'!AM14,"")</f>
        <v>65.970588235294116</v>
      </c>
      <c r="AN14" s="11">
        <f>IFERROR('1.16 Wine consumption (value)'!AN14/'1.15 Wine consumption (vol)'!AN14,"")</f>
        <v>150.08791208791209</v>
      </c>
      <c r="AO14" s="11">
        <f>IFERROR('1.16 Wine consumption (value)'!AO14/'1.15 Wine consumption (vol)'!AO14,"")</f>
        <v>50.40549828178694</v>
      </c>
      <c r="AP14" s="11">
        <f>IFERROR('1.16 Wine consumption (value)'!AP14/'1.15 Wine consumption (vol)'!AP14,"")</f>
        <v>61.69158496732026</v>
      </c>
      <c r="AQ14" s="11">
        <f>IFERROR('1.16 Wine consumption (value)'!AQ14/'1.15 Wine consumption (vol)'!AQ14,"")</f>
        <v>30.390804597701148</v>
      </c>
      <c r="AR14" s="11">
        <f>IFERROR('1.16 Wine consumption (value)'!AR14/'1.15 Wine consumption (vol)'!AR14,"")</f>
        <v>103.77777777777779</v>
      </c>
      <c r="AS14" s="11">
        <f>IFERROR('1.16 Wine consumption (value)'!AS14/'1.15 Wine consumption (vol)'!AS14,"")</f>
        <v>107.40808080808081</v>
      </c>
      <c r="AT14" s="11">
        <f>IFERROR('1.16 Wine consumption (value)'!AT14/'1.15 Wine consumption (vol)'!AT14,"")</f>
        <v>42.621722846441948</v>
      </c>
      <c r="AU14" s="11">
        <f>IFERROR('1.16 Wine consumption (value)'!AU14/'1.15 Wine consumption (vol)'!AU14,"")</f>
        <v>144.30769230769229</v>
      </c>
      <c r="AV14" s="11">
        <f>IFERROR('1.16 Wine consumption (value)'!AV14/'1.15 Wine consumption (vol)'!AV14,"")</f>
        <v>135.875</v>
      </c>
      <c r="AW14" s="11">
        <f>IFERROR('1.16 Wine consumption (value)'!AW14/'1.15 Wine consumption (vol)'!AW14,"")</f>
        <v>91.333333333333329</v>
      </c>
      <c r="AX14" s="11">
        <f>IFERROR('1.16 Wine consumption (value)'!AX14/'1.15 Wine consumption (vol)'!AX14,"")</f>
        <v>191.27272727272725</v>
      </c>
      <c r="AY14" s="11">
        <f>IFERROR('1.16 Wine consumption (value)'!AY14/'1.15 Wine consumption (vol)'!AY14,"")</f>
        <v>97.285714285714278</v>
      </c>
      <c r="AZ14" s="11">
        <f>IFERROR('1.16 Wine consumption (value)'!AZ14/'1.15 Wine consumption (vol)'!AZ14,"")</f>
        <v>159.86458333333334</v>
      </c>
      <c r="BA14" s="11">
        <f>IFERROR('1.16 Wine consumption (value)'!BA14/'1.15 Wine consumption (vol)'!BA14,"")</f>
        <v>68.444444444444443</v>
      </c>
      <c r="BB14" s="11">
        <f>IFERROR('1.16 Wine consumption (value)'!BB14/'1.15 Wine consumption (vol)'!BB14,"")</f>
        <v>55.454545454545453</v>
      </c>
      <c r="BC14" s="11">
        <f>IFERROR('1.16 Wine consumption (value)'!BC14/'1.15 Wine consumption (vol)'!BC14,"")</f>
        <v>307.88888888888891</v>
      </c>
      <c r="BD14" s="11">
        <f>IFERROR('1.16 Wine consumption (value)'!BD14/'1.15 Wine consumption (vol)'!BD14,"")</f>
        <v>78.1881443298969</v>
      </c>
      <c r="BE14" s="11">
        <f>IFERROR('1.16 Wine consumption (value)'!BE14/'1.15 Wine consumption (vol)'!BE14,"")</f>
        <v>168.70212765957444</v>
      </c>
      <c r="BF14" s="11">
        <f>IFERROR('1.16 Wine consumption (value)'!BF14/'1.15 Wine consumption (vol)'!BF14,"")</f>
        <v>160</v>
      </c>
      <c r="BG14" s="11">
        <f>IFERROR('1.16 Wine consumption (value)'!BG14/'1.15 Wine consumption (vol)'!BG14,"")</f>
        <v>231.2222222222222</v>
      </c>
      <c r="BH14" s="11" t="str">
        <f>IFERROR('1.16 Wine consumption (value)'!BH14/'1.15 Wine consumption (vol)'!BH14,"")</f>
        <v/>
      </c>
      <c r="BI14" s="11">
        <f>IFERROR('1.16 Wine consumption (value)'!BI14/'1.15 Wine consumption (vol)'!BI14,"")</f>
        <v>174.65714285714284</v>
      </c>
      <c r="BJ14" s="11">
        <f>IFERROR('1.16 Wine consumption (value)'!BJ14/'1.15 Wine consumption (vol)'!BJ14,"")</f>
        <v>197.96428571428572</v>
      </c>
      <c r="BK14" s="11">
        <f>IFERROR('1.16 Wine consumption (value)'!BK14/'1.15 Wine consumption (vol)'!BK14,"")</f>
        <v>100.1</v>
      </c>
      <c r="BL14" s="11">
        <f>IFERROR('1.16 Wine consumption (value)'!BL14/'1.15 Wine consumption (vol)'!BL14,"")</f>
        <v>104.47457627118644</v>
      </c>
      <c r="BM14" s="11" t="str">
        <f>IFERROR('1.16 Wine consumption (value)'!BM14/'1.15 Wine consumption (vol)'!BM14,"")</f>
        <v/>
      </c>
      <c r="BN14" s="11">
        <f>IFERROR('1.16 Wine consumption (value)'!BN14/'1.15 Wine consumption (vol)'!BN14,"")</f>
        <v>48.52783505154639</v>
      </c>
      <c r="BO14" s="11">
        <f>IFERROR('1.16 Wine consumption (value)'!BO14/'1.15 Wine consumption (vol)'!BO14,"")</f>
        <v>126.35483870967741</v>
      </c>
      <c r="BP14" s="11">
        <f>IFERROR('1.16 Wine consumption (value)'!BP14/'1.15 Wine consumption (vol)'!BP14,"")</f>
        <v>422.58823529411762</v>
      </c>
      <c r="BQ14" s="11">
        <f>IFERROR('1.16 Wine consumption (value)'!BQ14/'1.15 Wine consumption (vol)'!BQ14,"")</f>
        <v>110.93830800635065</v>
      </c>
      <c r="BR14" s="11">
        <f>IFERROR('1.16 Wine consumption (value)'!BR14/'1.15 Wine consumption (vol)'!BR14,"")</f>
        <v>167.25</v>
      </c>
      <c r="BS14" s="11">
        <f>IFERROR('1.16 Wine consumption (value)'!BS14/'1.15 Wine consumption (vol)'!BS14,"")</f>
        <v>101.6546895640687</v>
      </c>
      <c r="BT14" s="11">
        <f>IFERROR('1.16 Wine consumption (value)'!BT14/'1.15 Wine consumption (vol)'!BT14,"")</f>
        <v>86.438320902910704</v>
      </c>
      <c r="BU14" s="11">
        <f>IFERROR('1.16 Wine consumption (value)'!BU14/'1.15 Wine consumption (vol)'!BU14,"")</f>
        <v>128.01162790697677</v>
      </c>
      <c r="BV14" s="11">
        <f>IFERROR('1.16 Wine consumption (value)'!BV14/'1.15 Wine consumption (vol)'!BV14,"")</f>
        <v>89.30649350649351</v>
      </c>
      <c r="BW14" s="11">
        <f>IFERROR('1.16 Wine consumption (value)'!BW14/'1.15 Wine consumption (vol)'!BW14,"")</f>
        <v>167.91160220994473</v>
      </c>
      <c r="BX14" s="11">
        <f>IFERROR('1.16 Wine consumption (value)'!BX14/'1.15 Wine consumption (vol)'!BX14,"")</f>
        <v>143.80232558139537</v>
      </c>
      <c r="BY14" s="11">
        <f>IFERROR('1.16 Wine consumption (value)'!BY14/'1.15 Wine consumption (vol)'!BY14,"")</f>
        <v>103.71648987463837</v>
      </c>
      <c r="BZ14" s="11">
        <f>IFERROR('1.16 Wine consumption (value)'!BZ14/'1.15 Wine consumption (vol)'!BZ14,"")</f>
        <v>62.726250484683995</v>
      </c>
      <c r="CA14" s="11">
        <f>IFERROR('1.16 Wine consumption (value)'!CA14/'1.15 Wine consumption (vol)'!CA14,"")</f>
        <v>119.57526881720429</v>
      </c>
      <c r="CB14" s="11">
        <f>IFERROR('1.16 Wine consumption (value)'!CB14/'1.15 Wine consumption (vol)'!CB14,"")</f>
        <v>151.73563218390805</v>
      </c>
      <c r="CC14" s="11">
        <f>IFERROR('1.16 Wine consumption (value)'!CC14/'1.15 Wine consumption (vol)'!CC14,"")</f>
        <v>55.983454665784251</v>
      </c>
      <c r="CD14" s="11">
        <f>IFERROR('1.16 Wine consumption (value)'!CD14/'1.15 Wine consumption (vol)'!CD14,"")</f>
        <v>58.388059701492537</v>
      </c>
      <c r="CE14" s="11">
        <f>IFERROR('1.16 Wine consumption (value)'!CE14/'1.15 Wine consumption (vol)'!CE14,"")</f>
        <v>240.09782608695656</v>
      </c>
      <c r="CF14" s="11">
        <f>IFERROR('1.16 Wine consumption (value)'!CF14/'1.15 Wine consumption (vol)'!CF14,"")</f>
        <v>56.12207357859532</v>
      </c>
      <c r="CG14" s="11">
        <f>IFERROR('1.16 Wine consumption (value)'!CG14/'1.15 Wine consumption (vol)'!CG14,"")</f>
        <v>46.328478964401292</v>
      </c>
      <c r="CH14" s="11">
        <f>IFERROR('1.16 Wine consumption (value)'!CH14/'1.15 Wine consumption (vol)'!CH14,"")</f>
        <v>133.04460966542752</v>
      </c>
      <c r="CI14" s="11">
        <f>IFERROR('1.16 Wine consumption (value)'!CI14/'1.15 Wine consumption (vol)'!CI14,"")</f>
        <v>149.65352112676055</v>
      </c>
      <c r="CJ14" s="11">
        <f>IFERROR('1.16 Wine consumption (value)'!CJ14/'1.15 Wine consumption (vol)'!CJ14,"")</f>
        <v>157.78873239436621</v>
      </c>
      <c r="CK14" s="11">
        <f>IFERROR('1.16 Wine consumption (value)'!CK14/'1.15 Wine consumption (vol)'!CK14,"")</f>
        <v>128.71347031963469</v>
      </c>
      <c r="CL14" s="11">
        <f>IFERROR('1.16 Wine consumption (value)'!CL14/'1.15 Wine consumption (vol)'!CL14,"")</f>
        <v>97.573333333335839</v>
      </c>
      <c r="CM14" s="11">
        <f>IFERROR('1.16 Wine consumption (value)'!CM14/'1.15 Wine consumption (vol)'!CM14,"")</f>
        <v>42.81889763779516</v>
      </c>
      <c r="CN14" s="11">
        <f>IFERROR('1.16 Wine consumption (value)'!CN14/'1.15 Wine consumption (vol)'!CN14,"")</f>
        <v>144.89090909090845</v>
      </c>
      <c r="CO14" s="11">
        <f>IFERROR('1.16 Wine consumption (value)'!CO14/'1.15 Wine consumption (vol)'!CO14,"")</f>
        <v>43.150417827298085</v>
      </c>
      <c r="CP14" s="11">
        <f>IFERROR('1.16 Wine consumption (value)'!CP14/'1.15 Wine consumption (vol)'!CP14,"")</f>
        <v>74.509999999999792</v>
      </c>
    </row>
    <row r="15" spans="1:95" x14ac:dyDescent="0.25">
      <c r="A15" s="1" t="s">
        <v>36</v>
      </c>
      <c r="B15" s="11">
        <f>IFERROR('1.16 Wine consumption (value)'!B15/'1.15 Wine consumption (vol)'!B15,"")</f>
        <v>87.130369505379932</v>
      </c>
      <c r="C15" s="11">
        <f>IFERROR('1.16 Wine consumption (value)'!C15/'1.15 Wine consumption (vol)'!C15,"")</f>
        <v>82.183084820337314</v>
      </c>
      <c r="D15" s="11">
        <f>IFERROR('1.16 Wine consumption (value)'!D15/'1.15 Wine consumption (vol)'!D15,"")</f>
        <v>134.21428571428572</v>
      </c>
      <c r="E15" s="11">
        <f>IFERROR('1.16 Wine consumption (value)'!E15/'1.15 Wine consumption (vol)'!E15,"")</f>
        <v>67.446844993141283</v>
      </c>
      <c r="F15" s="11">
        <f>IFERROR('1.16 Wine consumption (value)'!F15/'1.15 Wine consumption (vol)'!F15,"")</f>
        <v>256.44444444444446</v>
      </c>
      <c r="G15" s="11">
        <f>IFERROR('1.16 Wine consumption (value)'!G15/'1.15 Wine consumption (vol)'!G15,"")</f>
        <v>87.258064516129025</v>
      </c>
      <c r="H15" s="11">
        <f>IFERROR('1.16 Wine consumption (value)'!H15/'1.15 Wine consumption (vol)'!H15,"")</f>
        <v>167.58823529411765</v>
      </c>
      <c r="I15" s="11">
        <f>IFERROR('1.16 Wine consumption (value)'!I15/'1.15 Wine consumption (vol)'!I15,"")</f>
        <v>155.59143968871595</v>
      </c>
      <c r="J15" s="11">
        <f>IFERROR('1.16 Wine consumption (value)'!J15/'1.15 Wine consumption (vol)'!J15,"")</f>
        <v>231.29032258064515</v>
      </c>
      <c r="K15" s="11">
        <f>IFERROR('1.16 Wine consumption (value)'!K15/'1.15 Wine consumption (vol)'!K15,"")</f>
        <v>288</v>
      </c>
      <c r="L15" s="11" t="str">
        <f>IFERROR('1.16 Wine consumption (value)'!L15/'1.15 Wine consumption (vol)'!L15,"")</f>
        <v/>
      </c>
      <c r="M15" s="11">
        <f>IFERROR('1.16 Wine consumption (value)'!M15/'1.15 Wine consumption (vol)'!M15,"")</f>
        <v>157.52941176470588</v>
      </c>
      <c r="N15" s="11">
        <f>IFERROR('1.16 Wine consumption (value)'!N15/'1.15 Wine consumption (vol)'!N15,"")</f>
        <v>349.46153846153845</v>
      </c>
      <c r="O15" s="11">
        <f>IFERROR('1.16 Wine consumption (value)'!O15/'1.15 Wine consumption (vol)'!O15,"")</f>
        <v>37.295154185022035</v>
      </c>
      <c r="P15" s="11">
        <f>IFERROR('1.16 Wine consumption (value)'!P15/'1.15 Wine consumption (vol)'!P15,"")</f>
        <v>196.50000000000003</v>
      </c>
      <c r="Q15" s="11">
        <f>IFERROR('1.16 Wine consumption (value)'!Q15/'1.15 Wine consumption (vol)'!Q15,"")</f>
        <v>310.75</v>
      </c>
      <c r="R15" s="11">
        <f>IFERROR('1.16 Wine consumption (value)'!R15/'1.15 Wine consumption (vol)'!R15,"")</f>
        <v>47.687499999999993</v>
      </c>
      <c r="S15" s="11">
        <f>IFERROR('1.16 Wine consumption (value)'!S15/'1.15 Wine consumption (vol)'!S15,"")</f>
        <v>58.5</v>
      </c>
      <c r="T15" s="11">
        <f>IFERROR('1.16 Wine consumption (value)'!T15/'1.15 Wine consumption (vol)'!T15,"")</f>
        <v>110.03956834532373</v>
      </c>
      <c r="U15" s="11">
        <f>IFERROR('1.16 Wine consumption (value)'!U15/'1.15 Wine consumption (vol)'!U15,"")</f>
        <v>107.42291371994342</v>
      </c>
      <c r="V15" s="11">
        <f>IFERROR('1.16 Wine consumption (value)'!V15/'1.15 Wine consumption (vol)'!V15,"")</f>
        <v>124.60629921259843</v>
      </c>
      <c r="W15" s="11">
        <f>IFERROR('1.16 Wine consumption (value)'!W15/'1.15 Wine consumption (vol)'!W15,"")</f>
        <v>65.131967850661141</v>
      </c>
      <c r="X15" s="11">
        <f>IFERROR('1.16 Wine consumption (value)'!X15/'1.15 Wine consumption (vol)'!X15,"")</f>
        <v>24.365248226950357</v>
      </c>
      <c r="Y15" s="11">
        <f>IFERROR('1.16 Wine consumption (value)'!Y15/'1.15 Wine consumption (vol)'!Y15,"")</f>
        <v>64.208333333333329</v>
      </c>
      <c r="Z15" s="11">
        <f>IFERROR('1.16 Wine consumption (value)'!Z15/'1.15 Wine consumption (vol)'!Z15,"")</f>
        <v>44.727272727272727</v>
      </c>
      <c r="AA15" s="11">
        <f>IFERROR('1.16 Wine consumption (value)'!AA15/'1.15 Wine consumption (vol)'!AA15,"")</f>
        <v>167.15662650602408</v>
      </c>
      <c r="AB15" s="11">
        <f>IFERROR('1.16 Wine consumption (value)'!AB15/'1.15 Wine consumption (vol)'!AB15,"")</f>
        <v>49.575396825396822</v>
      </c>
      <c r="AC15" s="11">
        <f>IFERROR('1.16 Wine consumption (value)'!AC15/'1.15 Wine consumption (vol)'!AC15,"")</f>
        <v>107.4074074074074</v>
      </c>
      <c r="AD15" s="11">
        <f>IFERROR('1.16 Wine consumption (value)'!AD15/'1.15 Wine consumption (vol)'!AD15,"")</f>
        <v>121.81578947368421</v>
      </c>
      <c r="AE15" s="11">
        <f>IFERROR('1.16 Wine consumption (value)'!AE15/'1.15 Wine consumption (vol)'!AE15,"")</f>
        <v>50.574712643678161</v>
      </c>
      <c r="AF15" s="11">
        <f>IFERROR('1.16 Wine consumption (value)'!AF15/'1.15 Wine consumption (vol)'!AF15,"")</f>
        <v>113.47999999999999</v>
      </c>
      <c r="AG15" s="11">
        <f>IFERROR('1.16 Wine consumption (value)'!AG15/'1.15 Wine consumption (vol)'!AG15,"")</f>
        <v>63.059701492537314</v>
      </c>
      <c r="AH15" s="11">
        <f>IFERROR('1.16 Wine consumption (value)'!AH15/'1.15 Wine consumption (vol)'!AH15,"")</f>
        <v>163.16666666666666</v>
      </c>
      <c r="AI15" s="11">
        <f>IFERROR('1.16 Wine consumption (value)'!AI15/'1.15 Wine consumption (vol)'!AI15,"")</f>
        <v>40.431610942249243</v>
      </c>
      <c r="AJ15" s="11">
        <f>IFERROR('1.16 Wine consumption (value)'!AJ15/'1.15 Wine consumption (vol)'!AJ15,"")</f>
        <v>30.198473282442752</v>
      </c>
      <c r="AK15" s="11">
        <f>IFERROR('1.16 Wine consumption (value)'!AK15/'1.15 Wine consumption (vol)'!AK15,"")</f>
        <v>75.186357243319279</v>
      </c>
      <c r="AL15" s="11">
        <f>IFERROR('1.16 Wine consumption (value)'!AL15/'1.15 Wine consumption (vol)'!AL15,"")</f>
        <v>125.3448275862069</v>
      </c>
      <c r="AM15" s="11">
        <f>IFERROR('1.16 Wine consumption (value)'!AM15/'1.15 Wine consumption (vol)'!AM15,"")</f>
        <v>70.970588235294116</v>
      </c>
      <c r="AN15" s="11">
        <f>IFERROR('1.16 Wine consumption (value)'!AN15/'1.15 Wine consumption (vol)'!AN15,"")</f>
        <v>162.13483146067415</v>
      </c>
      <c r="AO15" s="11">
        <f>IFERROR('1.16 Wine consumption (value)'!AO15/'1.15 Wine consumption (vol)'!AO15,"")</f>
        <v>60.292181069958843</v>
      </c>
      <c r="AP15" s="11">
        <f>IFERROR('1.16 Wine consumption (value)'!AP15/'1.15 Wine consumption (vol)'!AP15,"")</f>
        <v>63.816229116945102</v>
      </c>
      <c r="AQ15" s="11">
        <f>IFERROR('1.16 Wine consumption (value)'!AQ15/'1.15 Wine consumption (vol)'!AQ15,"")</f>
        <v>32.434847356664179</v>
      </c>
      <c r="AR15" s="11">
        <f>IFERROR('1.16 Wine consumption (value)'!AR15/'1.15 Wine consumption (vol)'!AR15,"")</f>
        <v>112</v>
      </c>
      <c r="AS15" s="11">
        <f>IFERROR('1.16 Wine consumption (value)'!AS15/'1.15 Wine consumption (vol)'!AS15,"")</f>
        <v>107.27364185110663</v>
      </c>
      <c r="AT15" s="11">
        <f>IFERROR('1.16 Wine consumption (value)'!AT15/'1.15 Wine consumption (vol)'!AT15,"")</f>
        <v>43.188191881918819</v>
      </c>
      <c r="AU15" s="11">
        <f>IFERROR('1.16 Wine consumption (value)'!AU15/'1.15 Wine consumption (vol)'!AU15,"")</f>
        <v>142.62068965517241</v>
      </c>
      <c r="AV15" s="11">
        <f>IFERROR('1.16 Wine consumption (value)'!AV15/'1.15 Wine consumption (vol)'!AV15,"")</f>
        <v>152.25</v>
      </c>
      <c r="AW15" s="11">
        <f>IFERROR('1.16 Wine consumption (value)'!AW15/'1.15 Wine consumption (vol)'!AW15,"")</f>
        <v>99.375</v>
      </c>
      <c r="AX15" s="11">
        <f>IFERROR('1.16 Wine consumption (value)'!AX15/'1.15 Wine consumption (vol)'!AX15,"")</f>
        <v>206.72727272727272</v>
      </c>
      <c r="AY15" s="11">
        <f>IFERROR('1.16 Wine consumption (value)'!AY15/'1.15 Wine consumption (vol)'!AY15,"")</f>
        <v>91.222222222222214</v>
      </c>
      <c r="AZ15" s="11">
        <f>IFERROR('1.16 Wine consumption (value)'!AZ15/'1.15 Wine consumption (vol)'!AZ15,"")</f>
        <v>172.08737864077668</v>
      </c>
      <c r="BA15" s="11">
        <f>IFERROR('1.16 Wine consumption (value)'!BA15/'1.15 Wine consumption (vol)'!BA15,"")</f>
        <v>69.491525423728802</v>
      </c>
      <c r="BB15" s="11">
        <f>IFERROR('1.16 Wine consumption (value)'!BB15/'1.15 Wine consumption (vol)'!BB15,"")</f>
        <v>58.43333333333333</v>
      </c>
      <c r="BC15" s="11">
        <f>IFERROR('1.16 Wine consumption (value)'!BC15/'1.15 Wine consumption (vol)'!BC15,"")</f>
        <v>351.70588235294116</v>
      </c>
      <c r="BD15" s="11">
        <f>IFERROR('1.16 Wine consumption (value)'!BD15/'1.15 Wine consumption (vol)'!BD15,"")</f>
        <v>77.680327868852459</v>
      </c>
      <c r="BE15" s="11">
        <f>IFERROR('1.16 Wine consumption (value)'!BE15/'1.15 Wine consumption (vol)'!BE15,"")</f>
        <v>173.70408163265304</v>
      </c>
      <c r="BF15" s="11">
        <f>IFERROR('1.16 Wine consumption (value)'!BF15/'1.15 Wine consumption (vol)'!BF15,"")</f>
        <v>191.85714285714289</v>
      </c>
      <c r="BG15" s="11">
        <f>IFERROR('1.16 Wine consumption (value)'!BG15/'1.15 Wine consumption (vol)'!BG15,"")</f>
        <v>215.4</v>
      </c>
      <c r="BH15" s="11" t="str">
        <f>IFERROR('1.16 Wine consumption (value)'!BH15/'1.15 Wine consumption (vol)'!BH15,"")</f>
        <v/>
      </c>
      <c r="BI15" s="11">
        <f>IFERROR('1.16 Wine consumption (value)'!BI15/'1.15 Wine consumption (vol)'!BI15,"")</f>
        <v>182.51351351351349</v>
      </c>
      <c r="BJ15" s="11">
        <f>IFERROR('1.16 Wine consumption (value)'!BJ15/'1.15 Wine consumption (vol)'!BJ15,"")</f>
        <v>203.06896551724137</v>
      </c>
      <c r="BK15" s="11">
        <f>IFERROR('1.16 Wine consumption (value)'!BK15/'1.15 Wine consumption (vol)'!BK15,"")</f>
        <v>107.48780487804879</v>
      </c>
      <c r="BL15" s="11">
        <f>IFERROR('1.16 Wine consumption (value)'!BL15/'1.15 Wine consumption (vol)'!BL15,"")</f>
        <v>112.92424242424242</v>
      </c>
      <c r="BM15" s="11" t="str">
        <f>IFERROR('1.16 Wine consumption (value)'!BM15/'1.15 Wine consumption (vol)'!BM15,"")</f>
        <v/>
      </c>
      <c r="BN15" s="11">
        <f>IFERROR('1.16 Wine consumption (value)'!BN15/'1.15 Wine consumption (vol)'!BN15,"")</f>
        <v>43.318637274549097</v>
      </c>
      <c r="BO15" s="11">
        <f>IFERROR('1.16 Wine consumption (value)'!BO15/'1.15 Wine consumption (vol)'!BO15,"")</f>
        <v>131.75862068965517</v>
      </c>
      <c r="BP15" s="11">
        <f>IFERROR('1.16 Wine consumption (value)'!BP15/'1.15 Wine consumption (vol)'!BP15,"")</f>
        <v>427.05555555555554</v>
      </c>
      <c r="BQ15" s="11">
        <f>IFERROR('1.16 Wine consumption (value)'!BQ15/'1.15 Wine consumption (vol)'!BQ15,"")</f>
        <v>112.86382883886785</v>
      </c>
      <c r="BR15" s="11">
        <f>IFERROR('1.16 Wine consumption (value)'!BR15/'1.15 Wine consumption (vol)'!BR15,"")</f>
        <v>164.55850234009364</v>
      </c>
      <c r="BS15" s="11">
        <f>IFERROR('1.16 Wine consumption (value)'!BS15/'1.15 Wine consumption (vol)'!BS15,"")</f>
        <v>104.24804992199688</v>
      </c>
      <c r="BT15" s="11">
        <f>IFERROR('1.16 Wine consumption (value)'!BT15/'1.15 Wine consumption (vol)'!BT15,"")</f>
        <v>91.224836952867619</v>
      </c>
      <c r="BU15" s="11">
        <f>IFERROR('1.16 Wine consumption (value)'!BU15/'1.15 Wine consumption (vol)'!BU15,"")</f>
        <v>137.69794721407624</v>
      </c>
      <c r="BV15" s="11">
        <f>IFERROR('1.16 Wine consumption (value)'!BV15/'1.15 Wine consumption (vol)'!BV15,"")</f>
        <v>93.872395833333329</v>
      </c>
      <c r="BW15" s="11">
        <f>IFERROR('1.16 Wine consumption (value)'!BW15/'1.15 Wine consumption (vol)'!BW15,"")</f>
        <v>175.3125</v>
      </c>
      <c r="BX15" s="11">
        <f>IFERROR('1.16 Wine consumption (value)'!BX15/'1.15 Wine consumption (vol)'!BX15,"")</f>
        <v>155.44047619047618</v>
      </c>
      <c r="BY15" s="11">
        <f>IFERROR('1.16 Wine consumption (value)'!BY15/'1.15 Wine consumption (vol)'!BY15,"")</f>
        <v>109.16796116504855</v>
      </c>
      <c r="BZ15" s="11">
        <f>IFERROR('1.16 Wine consumption (value)'!BZ15/'1.15 Wine consumption (vol)'!BZ15,"")</f>
        <v>65.749130266718211</v>
      </c>
      <c r="CA15" s="11">
        <f>IFERROR('1.16 Wine consumption (value)'!CA15/'1.15 Wine consumption (vol)'!CA15,"")</f>
        <v>118.80540540540541</v>
      </c>
      <c r="CB15" s="11">
        <f>IFERROR('1.16 Wine consumption (value)'!CB15/'1.15 Wine consumption (vol)'!CB15,"")</f>
        <v>158.80722891566262</v>
      </c>
      <c r="CC15" s="11">
        <f>IFERROR('1.16 Wine consumption (value)'!CC15/'1.15 Wine consumption (vol)'!CC15,"")</f>
        <v>61.346666666666664</v>
      </c>
      <c r="CD15" s="11">
        <f>IFERROR('1.16 Wine consumption (value)'!CD15/'1.15 Wine consumption (vol)'!CD15,"")</f>
        <v>63.574257425742573</v>
      </c>
      <c r="CE15" s="11">
        <f>IFERROR('1.16 Wine consumption (value)'!CE15/'1.15 Wine consumption (vol)'!CE15,"")</f>
        <v>245.010752688172</v>
      </c>
      <c r="CF15" s="11">
        <f>IFERROR('1.16 Wine consumption (value)'!CF15/'1.15 Wine consumption (vol)'!CF15,"")</f>
        <v>58.776014109347436</v>
      </c>
      <c r="CG15" s="11">
        <f>IFERROR('1.16 Wine consumption (value)'!CG15/'1.15 Wine consumption (vol)'!CG15,"")</f>
        <v>48.343358395989974</v>
      </c>
      <c r="CH15" s="11">
        <f>IFERROR('1.16 Wine consumption (value)'!CH15/'1.15 Wine consumption (vol)'!CH15,"")</f>
        <v>140.06884057971013</v>
      </c>
      <c r="CI15" s="11">
        <f>IFERROR('1.16 Wine consumption (value)'!CI15/'1.15 Wine consumption (vol)'!CI15,"")</f>
        <v>150.5558659217877</v>
      </c>
      <c r="CJ15" s="11">
        <f>IFERROR('1.16 Wine consumption (value)'!CJ15/'1.15 Wine consumption (vol)'!CJ15,"")</f>
        <v>173.01282051282053</v>
      </c>
      <c r="CK15" s="11">
        <f>IFERROR('1.16 Wine consumption (value)'!CK15/'1.15 Wine consumption (vol)'!CK15,"")</f>
        <v>130.71871412169921</v>
      </c>
      <c r="CL15" s="11">
        <f>IFERROR('1.16 Wine consumption (value)'!CL15/'1.15 Wine consumption (vol)'!CL15,"")</f>
        <v>102.89473684210543</v>
      </c>
      <c r="CM15" s="11">
        <f>IFERROR('1.16 Wine consumption (value)'!CM15/'1.15 Wine consumption (vol)'!CM15,"")</f>
        <v>46.950000000000095</v>
      </c>
      <c r="CN15" s="11">
        <f>IFERROR('1.16 Wine consumption (value)'!CN15/'1.15 Wine consumption (vol)'!CN15,"")</f>
        <v>142.33333333333334</v>
      </c>
      <c r="CO15" s="11">
        <f>IFERROR('1.16 Wine consumption (value)'!CO15/'1.15 Wine consumption (vol)'!CO15,"")</f>
        <v>43.06735751295335</v>
      </c>
      <c r="CP15" s="11">
        <f>IFERROR('1.16 Wine consumption (value)'!CP15/'1.15 Wine consumption (vol)'!CP15,"")</f>
        <v>78.068627450979193</v>
      </c>
    </row>
    <row r="16" spans="1:95" x14ac:dyDescent="0.25">
      <c r="A16" s="1" t="s">
        <v>37</v>
      </c>
      <c r="B16" s="11">
        <f>IFERROR('1.16 Wine consumption (value)'!B16/'1.15 Wine consumption (vol)'!B16,"")</f>
        <v>87.809228088908881</v>
      </c>
      <c r="C16" s="11">
        <f>IFERROR('1.16 Wine consumption (value)'!C16/'1.15 Wine consumption (vol)'!C16,"")</f>
        <v>82.439021345649721</v>
      </c>
      <c r="D16" s="11">
        <f>IFERROR('1.16 Wine consumption (value)'!D16/'1.15 Wine consumption (vol)'!D16,"")</f>
        <v>138.73333333333332</v>
      </c>
      <c r="E16" s="11">
        <f>IFERROR('1.16 Wine consumption (value)'!E16/'1.15 Wine consumption (vol)'!E16,"")</f>
        <v>67.982755586837939</v>
      </c>
      <c r="F16" s="11">
        <f>IFERROR('1.16 Wine consumption (value)'!F16/'1.15 Wine consumption (vol)'!F16,"")</f>
        <v>263.26315789473682</v>
      </c>
      <c r="G16" s="11">
        <f>IFERROR('1.16 Wine consumption (value)'!G16/'1.15 Wine consumption (vol)'!G16,"")</f>
        <v>85.388888888888886</v>
      </c>
      <c r="H16" s="11">
        <f>IFERROR('1.16 Wine consumption (value)'!H16/'1.15 Wine consumption (vol)'!H16,"")</f>
        <v>175.43749999999997</v>
      </c>
      <c r="I16" s="11">
        <f>IFERROR('1.16 Wine consumption (value)'!I16/'1.15 Wine consumption (vol)'!I16,"")</f>
        <v>151.5434439178515</v>
      </c>
      <c r="J16" s="11">
        <f>IFERROR('1.16 Wine consumption (value)'!J16/'1.15 Wine consumption (vol)'!J16,"")</f>
        <v>219.71875</v>
      </c>
      <c r="K16" s="11">
        <f>IFERROR('1.16 Wine consumption (value)'!K16/'1.15 Wine consumption (vol)'!K16,"")</f>
        <v>274.08333333333331</v>
      </c>
      <c r="L16" s="11" t="str">
        <f>IFERROR('1.16 Wine consumption (value)'!L16/'1.15 Wine consumption (vol)'!L16,"")</f>
        <v/>
      </c>
      <c r="M16" s="11">
        <f>IFERROR('1.16 Wine consumption (value)'!M16/'1.15 Wine consumption (vol)'!M16,"")</f>
        <v>148.68421052631581</v>
      </c>
      <c r="N16" s="11">
        <f>IFERROR('1.16 Wine consumption (value)'!N16/'1.15 Wine consumption (vol)'!N16,"")</f>
        <v>346.92857142857144</v>
      </c>
      <c r="O16" s="11">
        <f>IFERROR('1.16 Wine consumption (value)'!O16/'1.15 Wine consumption (vol)'!O16,"")</f>
        <v>39.440422322775269</v>
      </c>
      <c r="P16" s="11">
        <f>IFERROR('1.16 Wine consumption (value)'!P16/'1.15 Wine consumption (vol)'!P16,"")</f>
        <v>193.64285714285717</v>
      </c>
      <c r="Q16" s="11">
        <f>IFERROR('1.16 Wine consumption (value)'!Q16/'1.15 Wine consumption (vol)'!Q16,"")</f>
        <v>306.17391304347831</v>
      </c>
      <c r="R16" s="11">
        <f>IFERROR('1.16 Wine consumption (value)'!R16/'1.15 Wine consumption (vol)'!R16,"")</f>
        <v>47.967741935483865</v>
      </c>
      <c r="S16" s="11">
        <f>IFERROR('1.16 Wine consumption (value)'!S16/'1.15 Wine consumption (vol)'!S16,"")</f>
        <v>63.584905660377359</v>
      </c>
      <c r="T16" s="11">
        <f>IFERROR('1.16 Wine consumption (value)'!T16/'1.15 Wine consumption (vol)'!T16,"")</f>
        <v>108.37976190476191</v>
      </c>
      <c r="U16" s="11">
        <f>IFERROR('1.16 Wine consumption (value)'!U16/'1.15 Wine consumption (vol)'!U16,"")</f>
        <v>104.73706293706293</v>
      </c>
      <c r="V16" s="11">
        <f>IFERROR('1.16 Wine consumption (value)'!V16/'1.15 Wine consumption (vol)'!V16,"")</f>
        <v>129.22399999999999</v>
      </c>
      <c r="W16" s="11">
        <f>IFERROR('1.16 Wine consumption (value)'!W16/'1.15 Wine consumption (vol)'!W16,"")</f>
        <v>61.748848550528308</v>
      </c>
      <c r="X16" s="11">
        <f>IFERROR('1.16 Wine consumption (value)'!X16/'1.15 Wine consumption (vol)'!X16,"")</f>
        <v>27.242537313432837</v>
      </c>
      <c r="Y16" s="11">
        <f>IFERROR('1.16 Wine consumption (value)'!Y16/'1.15 Wine consumption (vol)'!Y16,"")</f>
        <v>59.6</v>
      </c>
      <c r="Z16" s="11">
        <f>IFERROR('1.16 Wine consumption (value)'!Z16/'1.15 Wine consumption (vol)'!Z16,"")</f>
        <v>45.043478260869563</v>
      </c>
      <c r="AA16" s="11">
        <f>IFERROR('1.16 Wine consumption (value)'!AA16/'1.15 Wine consumption (vol)'!AA16,"")</f>
        <v>168.58750000000001</v>
      </c>
      <c r="AB16" s="11">
        <f>IFERROR('1.16 Wine consumption (value)'!AB16/'1.15 Wine consumption (vol)'!AB16,"")</f>
        <v>47.329457364341081</v>
      </c>
      <c r="AC16" s="11">
        <f>IFERROR('1.16 Wine consumption (value)'!AC16/'1.15 Wine consumption (vol)'!AC16,"")</f>
        <v>110.39285714285715</v>
      </c>
      <c r="AD16" s="11">
        <f>IFERROR('1.16 Wine consumption (value)'!AD16/'1.15 Wine consumption (vol)'!AD16,"")</f>
        <v>115.8974358974359</v>
      </c>
      <c r="AE16" s="11">
        <f>IFERROR('1.16 Wine consumption (value)'!AE16/'1.15 Wine consumption (vol)'!AE16,"")</f>
        <v>47.822222222222223</v>
      </c>
      <c r="AF16" s="11">
        <f>IFERROR('1.16 Wine consumption (value)'!AF16/'1.15 Wine consumption (vol)'!AF16,"")</f>
        <v>116.03846153846153</v>
      </c>
      <c r="AG16" s="11">
        <f>IFERROR('1.16 Wine consumption (value)'!AG16/'1.15 Wine consumption (vol)'!AG16,"")</f>
        <v>72.131147540983605</v>
      </c>
      <c r="AH16" s="11">
        <f>IFERROR('1.16 Wine consumption (value)'!AH16/'1.15 Wine consumption (vol)'!AH16,"")</f>
        <v>161.48387096774195</v>
      </c>
      <c r="AI16" s="11">
        <f>IFERROR('1.16 Wine consumption (value)'!AI16/'1.15 Wine consumption (vol)'!AI16,"")</f>
        <v>42.224242424242426</v>
      </c>
      <c r="AJ16" s="11">
        <f>IFERROR('1.16 Wine consumption (value)'!AJ16/'1.15 Wine consumption (vol)'!AJ16,"")</f>
        <v>29.992452830188679</v>
      </c>
      <c r="AK16" s="11">
        <f>IFERROR('1.16 Wine consumption (value)'!AK16/'1.15 Wine consumption (vol)'!AK16,"")</f>
        <v>66.397003745318358</v>
      </c>
      <c r="AL16" s="11">
        <f>IFERROR('1.16 Wine consumption (value)'!AL16/'1.15 Wine consumption (vol)'!AL16,"")</f>
        <v>130.5</v>
      </c>
      <c r="AM16" s="11">
        <f>IFERROR('1.16 Wine consumption (value)'!AM16/'1.15 Wine consumption (vol)'!AM16,"")</f>
        <v>71.686274509803937</v>
      </c>
      <c r="AN16" s="11">
        <f>IFERROR('1.16 Wine consumption (value)'!AN16/'1.15 Wine consumption (vol)'!AN16,"")</f>
        <v>166.07954545454544</v>
      </c>
      <c r="AO16" s="11">
        <f>IFERROR('1.16 Wine consumption (value)'!AO16/'1.15 Wine consumption (vol)'!AO16,"")</f>
        <v>50.542682926829272</v>
      </c>
      <c r="AP16" s="11">
        <f>IFERROR('1.16 Wine consumption (value)'!AP16/'1.15 Wine consumption (vol)'!AP16,"")</f>
        <v>61.046634225466342</v>
      </c>
      <c r="AQ16" s="11">
        <f>IFERROR('1.16 Wine consumption (value)'!AQ16/'1.15 Wine consumption (vol)'!AQ16,"")</f>
        <v>28.447714949651434</v>
      </c>
      <c r="AR16" s="11">
        <f>IFERROR('1.16 Wine consumption (value)'!AR16/'1.15 Wine consumption (vol)'!AR16,"")</f>
        <v>118.77777777777779</v>
      </c>
      <c r="AS16" s="11">
        <f>IFERROR('1.16 Wine consumption (value)'!AS16/'1.15 Wine consumption (vol)'!AS16,"")</f>
        <v>108.24318658280922</v>
      </c>
      <c r="AT16" s="11">
        <f>IFERROR('1.16 Wine consumption (value)'!AT16/'1.15 Wine consumption (vol)'!AT16,"")</f>
        <v>40.063604240282686</v>
      </c>
      <c r="AU16" s="11">
        <f>IFERROR('1.16 Wine consumption (value)'!AU16/'1.15 Wine consumption (vol)'!AU16,"")</f>
        <v>141.70000000000002</v>
      </c>
      <c r="AV16" s="11">
        <f>IFERROR('1.16 Wine consumption (value)'!AV16/'1.15 Wine consumption (vol)'!AV16,"")</f>
        <v>139</v>
      </c>
      <c r="AW16" s="11">
        <f>IFERROR('1.16 Wine consumption (value)'!AW16/'1.15 Wine consumption (vol)'!AW16,"")</f>
        <v>101.99999999999999</v>
      </c>
      <c r="AX16" s="11">
        <f>IFERROR('1.16 Wine consumption (value)'!AX16/'1.15 Wine consumption (vol)'!AX16,"")</f>
        <v>225.72727272727272</v>
      </c>
      <c r="AY16" s="11">
        <f>IFERROR('1.16 Wine consumption (value)'!AY16/'1.15 Wine consumption (vol)'!AY16,"")</f>
        <v>99.3</v>
      </c>
      <c r="AZ16" s="11">
        <f>IFERROR('1.16 Wine consumption (value)'!AZ16/'1.15 Wine consumption (vol)'!AZ16,"")</f>
        <v>169.91891891891891</v>
      </c>
      <c r="BA16" s="11">
        <f>IFERROR('1.16 Wine consumption (value)'!BA16/'1.15 Wine consumption (vol)'!BA16,"")</f>
        <v>67.435483870967744</v>
      </c>
      <c r="BB16" s="11">
        <f>IFERROR('1.16 Wine consumption (value)'!BB16/'1.15 Wine consumption (vol)'!BB16,"")</f>
        <v>53.931034482758626</v>
      </c>
      <c r="BC16" s="11">
        <f>IFERROR('1.16 Wine consumption (value)'!BC16/'1.15 Wine consumption (vol)'!BC16,"")</f>
        <v>178.625</v>
      </c>
      <c r="BD16" s="11">
        <f>IFERROR('1.16 Wine consumption (value)'!BD16/'1.15 Wine consumption (vol)'!BD16,"")</f>
        <v>78.420604182804041</v>
      </c>
      <c r="BE16" s="11">
        <f>IFERROR('1.16 Wine consumption (value)'!BE16/'1.15 Wine consumption (vol)'!BE16,"")</f>
        <v>177.252427184466</v>
      </c>
      <c r="BF16" s="11">
        <f>IFERROR('1.16 Wine consumption (value)'!BF16/'1.15 Wine consumption (vol)'!BF16,"")</f>
        <v>193.87499999999997</v>
      </c>
      <c r="BG16" s="11">
        <f>IFERROR('1.16 Wine consumption (value)'!BG16/'1.15 Wine consumption (vol)'!BG16,"")</f>
        <v>231.63636363636363</v>
      </c>
      <c r="BH16" s="11" t="str">
        <f>IFERROR('1.16 Wine consumption (value)'!BH16/'1.15 Wine consumption (vol)'!BH16,"")</f>
        <v/>
      </c>
      <c r="BI16" s="11">
        <f>IFERROR('1.16 Wine consumption (value)'!BI16/'1.15 Wine consumption (vol)'!BI16,"")</f>
        <v>181.13157894736841</v>
      </c>
      <c r="BJ16" s="11">
        <f>IFERROR('1.16 Wine consumption (value)'!BJ16/'1.15 Wine consumption (vol)'!BJ16,"")</f>
        <v>212.13333333333333</v>
      </c>
      <c r="BK16" s="11">
        <f>IFERROR('1.16 Wine consumption (value)'!BK16/'1.15 Wine consumption (vol)'!BK16,"")</f>
        <v>113.90243902439025</v>
      </c>
      <c r="BL16" s="11">
        <f>IFERROR('1.16 Wine consumption (value)'!BL16/'1.15 Wine consumption (vol)'!BL16,"")</f>
        <v>121.83098591549296</v>
      </c>
      <c r="BM16" s="11" t="str">
        <f>IFERROR('1.16 Wine consumption (value)'!BM16/'1.15 Wine consumption (vol)'!BM16,"")</f>
        <v/>
      </c>
      <c r="BN16" s="11">
        <f>IFERROR('1.16 Wine consumption (value)'!BN16/'1.15 Wine consumption (vol)'!BN16,"")</f>
        <v>40.52611218568665</v>
      </c>
      <c r="BO16" s="11">
        <f>IFERROR('1.16 Wine consumption (value)'!BO16/'1.15 Wine consumption (vol)'!BO16,"")</f>
        <v>139.21428571428572</v>
      </c>
      <c r="BP16" s="11">
        <f>IFERROR('1.16 Wine consumption (value)'!BP16/'1.15 Wine consumption (vol)'!BP16,"")</f>
        <v>438.57894736842104</v>
      </c>
      <c r="BQ16" s="11">
        <f>IFERROR('1.16 Wine consumption (value)'!BQ16/'1.15 Wine consumption (vol)'!BQ16,"")</f>
        <v>112.59433962264151</v>
      </c>
      <c r="BR16" s="11">
        <f>IFERROR('1.16 Wine consumption (value)'!BR16/'1.15 Wine consumption (vol)'!BR16,"")</f>
        <v>153.98045112781955</v>
      </c>
      <c r="BS16" s="11">
        <f>IFERROR('1.16 Wine consumption (value)'!BS16/'1.15 Wine consumption (vol)'!BS16,"")</f>
        <v>105.52478808117134</v>
      </c>
      <c r="BT16" s="11">
        <f>IFERROR('1.16 Wine consumption (value)'!BT16/'1.15 Wine consumption (vol)'!BT16,"")</f>
        <v>93.720841819416151</v>
      </c>
      <c r="BU16" s="11">
        <f>IFERROR('1.16 Wine consumption (value)'!BU16/'1.15 Wine consumption (vol)'!BU16,"")</f>
        <v>144.56325301204819</v>
      </c>
      <c r="BV16" s="11">
        <f>IFERROR('1.16 Wine consumption (value)'!BV16/'1.15 Wine consumption (vol)'!BV16,"")</f>
        <v>95.215025906735747</v>
      </c>
      <c r="BW16" s="11">
        <f>IFERROR('1.16 Wine consumption (value)'!BW16/'1.15 Wine consumption (vol)'!BW16,"")</f>
        <v>176.71356783919597</v>
      </c>
      <c r="BX16" s="11">
        <f>IFERROR('1.16 Wine consumption (value)'!BX16/'1.15 Wine consumption (vol)'!BX16,"")</f>
        <v>158.06024096385542</v>
      </c>
      <c r="BY16" s="11">
        <f>IFERROR('1.16 Wine consumption (value)'!BY16/'1.15 Wine consumption (vol)'!BY16,"")</f>
        <v>111.03709729905628</v>
      </c>
      <c r="BZ16" s="11">
        <f>IFERROR('1.16 Wine consumption (value)'!BZ16/'1.15 Wine consumption (vol)'!BZ16,"")</f>
        <v>66.45419254658384</v>
      </c>
      <c r="CA16" s="11">
        <f>IFERROR('1.16 Wine consumption (value)'!CA16/'1.15 Wine consumption (vol)'!CA16,"")</f>
        <v>114.29459459459459</v>
      </c>
      <c r="CB16" s="11">
        <f>IFERROR('1.16 Wine consumption (value)'!CB16/'1.15 Wine consumption (vol)'!CB16,"")</f>
        <v>161.54878048780489</v>
      </c>
      <c r="CC16" s="11">
        <f>IFERROR('1.16 Wine consumption (value)'!CC16/'1.15 Wine consumption (vol)'!CC16,"")</f>
        <v>63.709209572153732</v>
      </c>
      <c r="CD16" s="11">
        <f>IFERROR('1.16 Wine consumption (value)'!CD16/'1.15 Wine consumption (vol)'!CD16,"")</f>
        <v>65.440643863179076</v>
      </c>
      <c r="CE16" s="11">
        <f>IFERROR('1.16 Wine consumption (value)'!CE16/'1.15 Wine consumption (vol)'!CE16,"")</f>
        <v>233.19148936170211</v>
      </c>
      <c r="CF16" s="11">
        <f>IFERROR('1.16 Wine consumption (value)'!CF16/'1.15 Wine consumption (vol)'!CF16,"")</f>
        <v>60.846153846153854</v>
      </c>
      <c r="CG16" s="11">
        <f>IFERROR('1.16 Wine consumption (value)'!CG16/'1.15 Wine consumption (vol)'!CG16,"")</f>
        <v>48.64226289517471</v>
      </c>
      <c r="CH16" s="11">
        <f>IFERROR('1.16 Wine consumption (value)'!CH16/'1.15 Wine consumption (vol)'!CH16,"")</f>
        <v>134.17730496453902</v>
      </c>
      <c r="CI16" s="11">
        <f>IFERROR('1.16 Wine consumption (value)'!CI16/'1.15 Wine consumption (vol)'!CI16,"")</f>
        <v>156.13142857142859</v>
      </c>
      <c r="CJ16" s="11">
        <f>IFERROR('1.16 Wine consumption (value)'!CJ16/'1.15 Wine consumption (vol)'!CJ16,"")</f>
        <v>168.06024096385542</v>
      </c>
      <c r="CK16" s="11">
        <f>IFERROR('1.16 Wine consumption (value)'!CK16/'1.15 Wine consumption (vol)'!CK16,"")</f>
        <v>140.21573163678426</v>
      </c>
      <c r="CL16" s="11">
        <f>IFERROR('1.16 Wine consumption (value)'!CL16/'1.15 Wine consumption (vol)'!CL16,"")</f>
        <v>107.13333333333841</v>
      </c>
      <c r="CM16" s="11">
        <f>IFERROR('1.16 Wine consumption (value)'!CM16/'1.15 Wine consumption (vol)'!CM16,"")</f>
        <v>46.308943089430656</v>
      </c>
      <c r="CN16" s="11">
        <f>IFERROR('1.16 Wine consumption (value)'!CN16/'1.15 Wine consumption (vol)'!CN16,"")</f>
        <v>151.45161290322622</v>
      </c>
      <c r="CO16" s="11">
        <f>IFERROR('1.16 Wine consumption (value)'!CO16/'1.15 Wine consumption (vol)'!CO16,"")</f>
        <v>45.023529411764713</v>
      </c>
      <c r="CP16" s="11">
        <f>IFERROR('1.16 Wine consumption (value)'!CP16/'1.15 Wine consumption (vol)'!CP16,"")</f>
        <v>77.059405940592853</v>
      </c>
    </row>
    <row r="17" spans="1:94" x14ac:dyDescent="0.25">
      <c r="A17" s="1" t="s">
        <v>38</v>
      </c>
      <c r="B17" s="11">
        <f>IFERROR('1.16 Wine consumption (value)'!B17/'1.15 Wine consumption (vol)'!B17,"")</f>
        <v>79.57477372747654</v>
      </c>
      <c r="C17" s="11">
        <f>IFERROR('1.16 Wine consumption (value)'!C17/'1.15 Wine consumption (vol)'!C17,"")</f>
        <v>78.936626506024098</v>
      </c>
      <c r="D17" s="11">
        <f>IFERROR('1.16 Wine consumption (value)'!D17/'1.15 Wine consumption (vol)'!D17,"")</f>
        <v>132.14285714285714</v>
      </c>
      <c r="E17" s="11">
        <f>IFERROR('1.16 Wine consumption (value)'!E17/'1.15 Wine consumption (vol)'!E17,"")</f>
        <v>67.076245847176082</v>
      </c>
      <c r="F17" s="11">
        <f>IFERROR('1.16 Wine consumption (value)'!F17/'1.15 Wine consumption (vol)'!F17,"")</f>
        <v>270.25</v>
      </c>
      <c r="G17" s="11">
        <f>IFERROR('1.16 Wine consumption (value)'!G17/'1.15 Wine consumption (vol)'!G17,"")</f>
        <v>83.625</v>
      </c>
      <c r="H17" s="11">
        <f>IFERROR('1.16 Wine consumption (value)'!H17/'1.15 Wine consumption (vol)'!H17,"")</f>
        <v>185.4</v>
      </c>
      <c r="I17" s="11">
        <f>IFERROR('1.16 Wine consumption (value)'!I17/'1.15 Wine consumption (vol)'!I17,"")</f>
        <v>136.70583533173462</v>
      </c>
      <c r="J17" s="11">
        <f>IFERROR('1.16 Wine consumption (value)'!J17/'1.15 Wine consumption (vol)'!J17,"")</f>
        <v>211.53124999999997</v>
      </c>
      <c r="K17" s="11">
        <f>IFERROR('1.16 Wine consumption (value)'!K17/'1.15 Wine consumption (vol)'!K17,"")</f>
        <v>267.75</v>
      </c>
      <c r="L17" s="11" t="str">
        <f>IFERROR('1.16 Wine consumption (value)'!L17/'1.15 Wine consumption (vol)'!L17,"")</f>
        <v/>
      </c>
      <c r="M17" s="11">
        <f>IFERROR('1.16 Wine consumption (value)'!M17/'1.15 Wine consumption (vol)'!M17,"")</f>
        <v>145.85</v>
      </c>
      <c r="N17" s="11">
        <f>IFERROR('1.16 Wine consumption (value)'!N17/'1.15 Wine consumption (vol)'!N17,"")</f>
        <v>320.06666666666666</v>
      </c>
      <c r="O17" s="11">
        <f>IFERROR('1.16 Wine consumption (value)'!O17/'1.15 Wine consumption (vol)'!O17,"")</f>
        <v>39.297560975609763</v>
      </c>
      <c r="P17" s="11">
        <f>IFERROR('1.16 Wine consumption (value)'!P17/'1.15 Wine consumption (vol)'!P17,"")</f>
        <v>187.06896551724139</v>
      </c>
      <c r="Q17" s="11">
        <f>IFERROR('1.16 Wine consumption (value)'!Q17/'1.15 Wine consumption (vol)'!Q17,"")</f>
        <v>305.15999999999997</v>
      </c>
      <c r="R17" s="11">
        <f>IFERROR('1.16 Wine consumption (value)'!R17/'1.15 Wine consumption (vol)'!R17,"")</f>
        <v>47.633333333333333</v>
      </c>
      <c r="S17" s="11">
        <f>IFERROR('1.16 Wine consumption (value)'!S17/'1.15 Wine consumption (vol)'!S17,"")</f>
        <v>64.928571428571431</v>
      </c>
      <c r="T17" s="11">
        <f>IFERROR('1.16 Wine consumption (value)'!T17/'1.15 Wine consumption (vol)'!T17,"")</f>
        <v>93.611241217798579</v>
      </c>
      <c r="U17" s="11">
        <f>IFERROR('1.16 Wine consumption (value)'!U17/'1.15 Wine consumption (vol)'!U17,"")</f>
        <v>90.864453665283548</v>
      </c>
      <c r="V17" s="11">
        <f>IFERROR('1.16 Wine consumption (value)'!V17/'1.15 Wine consumption (vol)'!V17,"")</f>
        <v>108.77862595419847</v>
      </c>
      <c r="W17" s="11">
        <f>IFERROR('1.16 Wine consumption (value)'!W17/'1.15 Wine consumption (vol)'!W17,"")</f>
        <v>50.025428413488115</v>
      </c>
      <c r="X17" s="11">
        <f>IFERROR('1.16 Wine consumption (value)'!X17/'1.15 Wine consumption (vol)'!X17,"")</f>
        <v>26.566964285714288</v>
      </c>
      <c r="Y17" s="11">
        <f>IFERROR('1.16 Wine consumption (value)'!Y17/'1.15 Wine consumption (vol)'!Y17,"")</f>
        <v>50.214285714285715</v>
      </c>
      <c r="Z17" s="11">
        <f>IFERROR('1.16 Wine consumption (value)'!Z17/'1.15 Wine consumption (vol)'!Z17,"")</f>
        <v>36.83660130718954</v>
      </c>
      <c r="AA17" s="11">
        <f>IFERROR('1.16 Wine consumption (value)'!AA17/'1.15 Wine consumption (vol)'!AA17,"")</f>
        <v>139.07058823529411</v>
      </c>
      <c r="AB17" s="11">
        <f>IFERROR('1.16 Wine consumption (value)'!AB17/'1.15 Wine consumption (vol)'!AB17,"")</f>
        <v>40.153558052434455</v>
      </c>
      <c r="AC17" s="11">
        <f>IFERROR('1.16 Wine consumption (value)'!AC17/'1.15 Wine consumption (vol)'!AC17,"")</f>
        <v>95.827586206896541</v>
      </c>
      <c r="AD17" s="11">
        <f>IFERROR('1.16 Wine consumption (value)'!AD17/'1.15 Wine consumption (vol)'!AD17,"")</f>
        <v>97.461538461538467</v>
      </c>
      <c r="AE17" s="11">
        <f>IFERROR('1.16 Wine consumption (value)'!AE17/'1.15 Wine consumption (vol)'!AE17,"")</f>
        <v>41.175824175824168</v>
      </c>
      <c r="AF17" s="11">
        <f>IFERROR('1.16 Wine consumption (value)'!AF17/'1.15 Wine consumption (vol)'!AF17,"")</f>
        <v>98.962962962962948</v>
      </c>
      <c r="AG17" s="11">
        <f>IFERROR('1.16 Wine consumption (value)'!AG17/'1.15 Wine consumption (vol)'!AG17,"")</f>
        <v>65.94736842105263</v>
      </c>
      <c r="AH17" s="11">
        <f>IFERROR('1.16 Wine consumption (value)'!AH17/'1.15 Wine consumption (vol)'!AH17,"")</f>
        <v>137.41935483870967</v>
      </c>
      <c r="AI17" s="11">
        <f>IFERROR('1.16 Wine consumption (value)'!AI17/'1.15 Wine consumption (vol)'!AI17,"")</f>
        <v>36.06586826347305</v>
      </c>
      <c r="AJ17" s="11">
        <f>IFERROR('1.16 Wine consumption (value)'!AJ17/'1.15 Wine consumption (vol)'!AJ17,"")</f>
        <v>24.886792452830189</v>
      </c>
      <c r="AK17" s="11">
        <f>IFERROR('1.16 Wine consumption (value)'!AK17/'1.15 Wine consumption (vol)'!AK17,"")</f>
        <v>48.543900543900548</v>
      </c>
      <c r="AL17" s="11">
        <f>IFERROR('1.16 Wine consumption (value)'!AL17/'1.15 Wine consumption (vol)'!AL17,"")</f>
        <v>110.63492063492063</v>
      </c>
      <c r="AM17" s="11">
        <f>IFERROR('1.16 Wine consumption (value)'!AM17/'1.15 Wine consumption (vol)'!AM17,"")</f>
        <v>60.009708737864074</v>
      </c>
      <c r="AN17" s="11">
        <f>IFERROR('1.16 Wine consumption (value)'!AN17/'1.15 Wine consumption (vol)'!AN17,"")</f>
        <v>141.58620689655174</v>
      </c>
      <c r="AO17" s="11">
        <f>IFERROR('1.16 Wine consumption (value)'!AO17/'1.15 Wine consumption (vol)'!AO17,"")</f>
        <v>39.439716312056738</v>
      </c>
      <c r="AP17" s="11">
        <f>IFERROR('1.16 Wine consumption (value)'!AP17/'1.15 Wine consumption (vol)'!AP17,"")</f>
        <v>57.785686197404637</v>
      </c>
      <c r="AQ17" s="11">
        <f>IFERROR('1.16 Wine consumption (value)'!AQ17/'1.15 Wine consumption (vol)'!AQ17,"")</f>
        <v>32.103550295857985</v>
      </c>
      <c r="AR17" s="11">
        <f>IFERROR('1.16 Wine consumption (value)'!AR17/'1.15 Wine consumption (vol)'!AR17,"")</f>
        <v>126.88888888888889</v>
      </c>
      <c r="AS17" s="11">
        <f>IFERROR('1.16 Wine consumption (value)'!AS17/'1.15 Wine consumption (vol)'!AS17,"")</f>
        <v>85.594771241830074</v>
      </c>
      <c r="AT17" s="11">
        <f>IFERROR('1.16 Wine consumption (value)'!AT17/'1.15 Wine consumption (vol)'!AT17,"")</f>
        <v>38.89036544850498</v>
      </c>
      <c r="AU17" s="11">
        <f>IFERROR('1.16 Wine consumption (value)'!AU17/'1.15 Wine consumption (vol)'!AU17,"")</f>
        <v>109.78125</v>
      </c>
      <c r="AV17" s="11">
        <f>IFERROR('1.16 Wine consumption (value)'!AV17/'1.15 Wine consumption (vol)'!AV17,"")</f>
        <v>138.9</v>
      </c>
      <c r="AW17" s="11">
        <f>IFERROR('1.16 Wine consumption (value)'!AW17/'1.15 Wine consumption (vol)'!AW17,"")</f>
        <v>103.49999999999999</v>
      </c>
      <c r="AX17" s="11">
        <f>IFERROR('1.16 Wine consumption (value)'!AX17/'1.15 Wine consumption (vol)'!AX17,"")</f>
        <v>229.83333333333334</v>
      </c>
      <c r="AY17" s="11">
        <f>IFERROR('1.16 Wine consumption (value)'!AY17/'1.15 Wine consumption (vol)'!AY17,"")</f>
        <v>103.81818181818181</v>
      </c>
      <c r="AZ17" s="11">
        <f>IFERROR('1.16 Wine consumption (value)'!AZ17/'1.15 Wine consumption (vol)'!AZ17,"")</f>
        <v>147.03333333333333</v>
      </c>
      <c r="BA17" s="11">
        <f>IFERROR('1.16 Wine consumption (value)'!BA17/'1.15 Wine consumption (vol)'!BA17,"")</f>
        <v>63.242424242424242</v>
      </c>
      <c r="BB17" s="11">
        <f>IFERROR('1.16 Wine consumption (value)'!BB17/'1.15 Wine consumption (vol)'!BB17,"")</f>
        <v>56.395348837209305</v>
      </c>
      <c r="BC17" s="11">
        <f>IFERROR('1.16 Wine consumption (value)'!BC17/'1.15 Wine consumption (vol)'!BC17,"")</f>
        <v>417.5333333333333</v>
      </c>
      <c r="BD17" s="11">
        <f>IFERROR('1.16 Wine consumption (value)'!BD17/'1.15 Wine consumption (vol)'!BD17,"")</f>
        <v>71.220904373610082</v>
      </c>
      <c r="BE17" s="11">
        <f>IFERROR('1.16 Wine consumption (value)'!BE17/'1.15 Wine consumption (vol)'!BE17,"")</f>
        <v>150.60185185185185</v>
      </c>
      <c r="BF17" s="11">
        <f>IFERROR('1.16 Wine consumption (value)'!BF17/'1.15 Wine consumption (vol)'!BF17,"")</f>
        <v>164.66666666666666</v>
      </c>
      <c r="BG17" s="11">
        <f>IFERROR('1.16 Wine consumption (value)'!BG17/'1.15 Wine consumption (vol)'!BG17,"")</f>
        <v>239.08333333333331</v>
      </c>
      <c r="BH17" s="11" t="str">
        <f>IFERROR('1.16 Wine consumption (value)'!BH17/'1.15 Wine consumption (vol)'!BH17,"")</f>
        <v/>
      </c>
      <c r="BI17" s="11">
        <f>IFERROR('1.16 Wine consumption (value)'!BI17/'1.15 Wine consumption (vol)'!BI17,"")</f>
        <v>165.94871794871796</v>
      </c>
      <c r="BJ17" s="11">
        <f>IFERROR('1.16 Wine consumption (value)'!BJ17/'1.15 Wine consumption (vol)'!BJ17,"")</f>
        <v>208.70000000000002</v>
      </c>
      <c r="BK17" s="11">
        <f>IFERROR('1.16 Wine consumption (value)'!BK17/'1.15 Wine consumption (vol)'!BK17,"")</f>
        <v>105.73170731707317</v>
      </c>
      <c r="BL17" s="11">
        <f>IFERROR('1.16 Wine consumption (value)'!BL17/'1.15 Wine consumption (vol)'!BL17,"")</f>
        <v>108.15789473684211</v>
      </c>
      <c r="BM17" s="11" t="str">
        <f>IFERROR('1.16 Wine consumption (value)'!BM17/'1.15 Wine consumption (vol)'!BM17,"")</f>
        <v/>
      </c>
      <c r="BN17" s="11">
        <f>IFERROR('1.16 Wine consumption (value)'!BN17/'1.15 Wine consumption (vol)'!BN17,"")</f>
        <v>36.287054409005627</v>
      </c>
      <c r="BO17" s="11">
        <f>IFERROR('1.16 Wine consumption (value)'!BO17/'1.15 Wine consumption (vol)'!BO17,"")</f>
        <v>122.30769230769231</v>
      </c>
      <c r="BP17" s="11">
        <f>IFERROR('1.16 Wine consumption (value)'!BP17/'1.15 Wine consumption (vol)'!BP17,"")</f>
        <v>452.05</v>
      </c>
      <c r="BQ17" s="11">
        <f>IFERROR('1.16 Wine consumption (value)'!BQ17/'1.15 Wine consumption (vol)'!BQ17,"")</f>
        <v>111.07959665307872</v>
      </c>
      <c r="BR17" s="11">
        <f>IFERROR('1.16 Wine consumption (value)'!BR17/'1.15 Wine consumption (vol)'!BR17,"")</f>
        <v>133.47826086956522</v>
      </c>
      <c r="BS17" s="11">
        <f>IFERROR('1.16 Wine consumption (value)'!BS17/'1.15 Wine consumption (vol)'!BS17,"")</f>
        <v>107.18735834802315</v>
      </c>
      <c r="BT17" s="11">
        <f>IFERROR('1.16 Wine consumption (value)'!BT17/'1.15 Wine consumption (vol)'!BT17,"")</f>
        <v>80.929410970008092</v>
      </c>
      <c r="BU17" s="11">
        <f>IFERROR('1.16 Wine consumption (value)'!BU17/'1.15 Wine consumption (vol)'!BU17,"")</f>
        <v>124.69207317073172</v>
      </c>
      <c r="BV17" s="11">
        <f>IFERROR('1.16 Wine consumption (value)'!BV17/'1.15 Wine consumption (vol)'!BV17,"")</f>
        <v>81.385012919896639</v>
      </c>
      <c r="BW17" s="11">
        <f>IFERROR('1.16 Wine consumption (value)'!BW17/'1.15 Wine consumption (vol)'!BW17,"")</f>
        <v>149.81773399014779</v>
      </c>
      <c r="BX17" s="11">
        <f>IFERROR('1.16 Wine consumption (value)'!BX17/'1.15 Wine consumption (vol)'!BX17,"")</f>
        <v>133.86250000000001</v>
      </c>
      <c r="BY17" s="11">
        <f>IFERROR('1.16 Wine consumption (value)'!BY17/'1.15 Wine consumption (vol)'!BY17,"")</f>
        <v>94.684796854521622</v>
      </c>
      <c r="BZ17" s="11">
        <f>IFERROR('1.16 Wine consumption (value)'!BZ17/'1.15 Wine consumption (vol)'!BZ17,"")</f>
        <v>55.873250388802489</v>
      </c>
      <c r="CA17" s="11">
        <f>IFERROR('1.16 Wine consumption (value)'!CA17/'1.15 Wine consumption (vol)'!CA17,"")</f>
        <v>91.33060109289616</v>
      </c>
      <c r="CB17" s="11">
        <f>IFERROR('1.16 Wine consumption (value)'!CB17/'1.15 Wine consumption (vol)'!CB17,"")</f>
        <v>132.97590361445782</v>
      </c>
      <c r="CC17" s="11">
        <f>IFERROR('1.16 Wine consumption (value)'!CC17/'1.15 Wine consumption (vol)'!CC17,"")</f>
        <v>53.09700176366843</v>
      </c>
      <c r="CD17" s="11">
        <f>IFERROR('1.16 Wine consumption (value)'!CD17/'1.15 Wine consumption (vol)'!CD17,"")</f>
        <v>55.775720164609048</v>
      </c>
      <c r="CE17" s="11">
        <f>IFERROR('1.16 Wine consumption (value)'!CE17/'1.15 Wine consumption (vol)'!CE17,"")</f>
        <v>186.54838709677418</v>
      </c>
      <c r="CF17" s="11">
        <f>IFERROR('1.16 Wine consumption (value)'!CF17/'1.15 Wine consumption (vol)'!CF17,"")</f>
        <v>52.299645390070921</v>
      </c>
      <c r="CG17" s="11">
        <f>IFERROR('1.16 Wine consumption (value)'!CG17/'1.15 Wine consumption (vol)'!CG17,"")</f>
        <v>40.979773462783179</v>
      </c>
      <c r="CH17" s="11">
        <f>IFERROR('1.16 Wine consumption (value)'!CH17/'1.15 Wine consumption (vol)'!CH17,"")</f>
        <v>113.8943661971831</v>
      </c>
      <c r="CI17" s="11">
        <f>IFERROR('1.16 Wine consumption (value)'!CI17/'1.15 Wine consumption (vol)'!CI17,"")</f>
        <v>152.01999999999998</v>
      </c>
      <c r="CJ17" s="11">
        <f>IFERROR('1.16 Wine consumption (value)'!CJ17/'1.15 Wine consumption (vol)'!CJ17,"")</f>
        <v>152.92857142857142</v>
      </c>
      <c r="CK17" s="11">
        <f>IFERROR('1.16 Wine consumption (value)'!CK17/'1.15 Wine consumption (vol)'!CK17,"")</f>
        <v>131.5284222737819</v>
      </c>
      <c r="CL17" s="11">
        <f>IFERROR('1.16 Wine consumption (value)'!CL17/'1.15 Wine consumption (vol)'!CL17,"")</f>
        <v>92.54545454545233</v>
      </c>
      <c r="CM17" s="11">
        <f>IFERROR('1.16 Wine consumption (value)'!CM17/'1.15 Wine consumption (vol)'!CM17,"")</f>
        <v>38.383999999999986</v>
      </c>
      <c r="CN17" s="11">
        <f>IFERROR('1.16 Wine consumption (value)'!CN17/'1.15 Wine consumption (vol)'!CN17,"")</f>
        <v>142.70967741935388</v>
      </c>
      <c r="CO17" s="11">
        <f>IFERROR('1.16 Wine consumption (value)'!CO17/'1.15 Wine consumption (vol)'!CO17,"")</f>
        <v>40.903296703296704</v>
      </c>
      <c r="CP17" s="11">
        <f>IFERROR('1.16 Wine consumption (value)'!CP17/'1.15 Wine consumption (vol)'!CP17,"")</f>
        <v>65.924528301886696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8">
    <tabColor theme="7" tint="0.59999389629810485"/>
  </sheetPr>
  <dimension ref="A1:CR17"/>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2" max="94" width="8.7109375" customWidth="1"/>
    <col min="96" max="96" width="9.140625" style="77" bestFit="1" customWidth="1"/>
  </cols>
  <sheetData>
    <row r="1" spans="1:96" x14ac:dyDescent="0.25">
      <c r="A1" s="7" t="s">
        <v>420</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96" x14ac:dyDescent="0.25">
      <c r="A2" s="1" t="s">
        <v>39</v>
      </c>
      <c r="B2" s="4" t="s">
        <v>254</v>
      </c>
      <c r="C2" s="4" t="s">
        <v>255</v>
      </c>
      <c r="D2" s="4" t="s">
        <v>42</v>
      </c>
      <c r="E2" s="4" t="s">
        <v>47</v>
      </c>
      <c r="F2" s="4" t="s">
        <v>274</v>
      </c>
      <c r="G2" s="4" t="s">
        <v>52</v>
      </c>
      <c r="H2" s="4" t="s">
        <v>53</v>
      </c>
      <c r="I2" s="4" t="s">
        <v>54</v>
      </c>
      <c r="J2" s="4" t="s">
        <v>55</v>
      </c>
      <c r="K2" s="4" t="s">
        <v>60</v>
      </c>
      <c r="L2" s="4" t="s">
        <v>67</v>
      </c>
      <c r="M2" s="4" t="s">
        <v>69</v>
      </c>
      <c r="N2" s="4" t="s">
        <v>71</v>
      </c>
      <c r="O2" s="4" t="s">
        <v>73</v>
      </c>
      <c r="P2" s="4" t="s">
        <v>75</v>
      </c>
      <c r="Q2" s="4" t="s">
        <v>77</v>
      </c>
      <c r="R2" s="4" t="s">
        <v>81</v>
      </c>
      <c r="S2" s="4" t="s">
        <v>83</v>
      </c>
      <c r="T2" s="4" t="s">
        <v>256</v>
      </c>
      <c r="U2" s="4" t="s">
        <v>84</v>
      </c>
      <c r="V2" s="4" t="s">
        <v>85</v>
      </c>
      <c r="W2" s="4" t="s">
        <v>257</v>
      </c>
      <c r="X2" s="4" t="s">
        <v>87</v>
      </c>
      <c r="Y2" s="4" t="s">
        <v>88</v>
      </c>
      <c r="Z2" s="4" t="s">
        <v>89</v>
      </c>
      <c r="AA2" s="4" t="s">
        <v>90</v>
      </c>
      <c r="AB2" s="4" t="s">
        <v>91</v>
      </c>
      <c r="AC2" s="4" t="s">
        <v>92</v>
      </c>
      <c r="AD2" s="4" t="s">
        <v>93</v>
      </c>
      <c r="AE2" s="4" t="s">
        <v>94</v>
      </c>
      <c r="AF2" s="4" t="s">
        <v>96</v>
      </c>
      <c r="AG2" s="4" t="s">
        <v>97</v>
      </c>
      <c r="AH2" s="4" t="s">
        <v>98</v>
      </c>
      <c r="AI2" s="4" t="s">
        <v>101</v>
      </c>
      <c r="AJ2" s="4" t="s">
        <v>102</v>
      </c>
      <c r="AK2" s="4" t="s">
        <v>103</v>
      </c>
      <c r="AL2" s="4" t="s">
        <v>104</v>
      </c>
      <c r="AM2" s="4" t="s">
        <v>105</v>
      </c>
      <c r="AN2" s="4" t="s">
        <v>106</v>
      </c>
      <c r="AO2" s="4" t="s">
        <v>107</v>
      </c>
      <c r="AP2" s="4" t="s">
        <v>258</v>
      </c>
      <c r="AQ2" s="4" t="s">
        <v>110</v>
      </c>
      <c r="AR2" s="4" t="s">
        <v>116</v>
      </c>
      <c r="AS2" s="4" t="s">
        <v>117</v>
      </c>
      <c r="AT2" s="4" t="s">
        <v>120</v>
      </c>
      <c r="AU2" s="4" t="s">
        <v>121</v>
      </c>
      <c r="AV2" s="4" t="s">
        <v>122</v>
      </c>
      <c r="AW2" s="4" t="s">
        <v>126</v>
      </c>
      <c r="AX2" s="4" t="s">
        <v>127</v>
      </c>
      <c r="AY2" s="4" t="s">
        <v>132</v>
      </c>
      <c r="AZ2" s="4" t="s">
        <v>138</v>
      </c>
      <c r="BA2" s="4" t="s">
        <v>142</v>
      </c>
      <c r="BB2" s="4" t="s">
        <v>150</v>
      </c>
      <c r="BC2" s="4" t="s">
        <v>152</v>
      </c>
      <c r="BD2" s="4" t="s">
        <v>259</v>
      </c>
      <c r="BE2" s="4" t="s">
        <v>153</v>
      </c>
      <c r="BF2" s="4" t="s">
        <v>160</v>
      </c>
      <c r="BG2" s="4" t="s">
        <v>169</v>
      </c>
      <c r="BH2" s="4" t="s">
        <v>178</v>
      </c>
      <c r="BI2" s="4" t="s">
        <v>180</v>
      </c>
      <c r="BJ2" s="4" t="s">
        <v>182</v>
      </c>
      <c r="BK2" s="4" t="s">
        <v>193</v>
      </c>
      <c r="BL2" s="4" t="s">
        <v>197</v>
      </c>
      <c r="BM2" s="4" t="s">
        <v>203</v>
      </c>
      <c r="BN2" s="4" t="s">
        <v>208</v>
      </c>
      <c r="BO2" s="4" t="s">
        <v>215</v>
      </c>
      <c r="BP2" s="4" t="s">
        <v>217</v>
      </c>
      <c r="BQ2" s="4" t="s">
        <v>260</v>
      </c>
      <c r="BR2" s="4" t="s">
        <v>221</v>
      </c>
      <c r="BS2" s="4" t="s">
        <v>271</v>
      </c>
      <c r="BT2" s="4" t="s">
        <v>261</v>
      </c>
      <c r="BU2" s="4" t="s">
        <v>223</v>
      </c>
      <c r="BV2" s="4" t="s">
        <v>224</v>
      </c>
      <c r="BW2" s="4" t="s">
        <v>226</v>
      </c>
      <c r="BX2" s="4" t="s">
        <v>227</v>
      </c>
      <c r="BY2" s="4" t="s">
        <v>228</v>
      </c>
      <c r="BZ2" s="4" t="s">
        <v>229</v>
      </c>
      <c r="CA2" s="4" t="s">
        <v>230</v>
      </c>
      <c r="CB2" s="4" t="s">
        <v>232</v>
      </c>
      <c r="CC2" s="4" t="s">
        <v>233</v>
      </c>
      <c r="CD2" s="4" t="s">
        <v>238</v>
      </c>
      <c r="CE2" s="4" t="s">
        <v>239</v>
      </c>
      <c r="CF2" s="4" t="s">
        <v>240</v>
      </c>
      <c r="CG2" s="4" t="s">
        <v>241</v>
      </c>
      <c r="CH2" s="4" t="s">
        <v>242</v>
      </c>
      <c r="CI2" s="4" t="s">
        <v>243</v>
      </c>
      <c r="CJ2" s="4" t="s">
        <v>244</v>
      </c>
      <c r="CK2" s="4" t="s">
        <v>245</v>
      </c>
      <c r="CL2" s="4" t="s">
        <v>248</v>
      </c>
      <c r="CM2" s="4" t="s">
        <v>249</v>
      </c>
      <c r="CN2" s="4" t="s">
        <v>250</v>
      </c>
      <c r="CO2" s="4" t="s">
        <v>251</v>
      </c>
      <c r="CP2" s="4" t="s">
        <v>252</v>
      </c>
      <c r="CQ2" s="18"/>
      <c r="CR2" s="79" t="s">
        <v>428</v>
      </c>
    </row>
    <row r="3" spans="1:96" x14ac:dyDescent="0.25">
      <c r="A3" s="1" t="s">
        <v>24</v>
      </c>
      <c r="B3" s="84">
        <f>IFERROR('1.17 Wine consumption pc'!B3/'1.41 Alcohol consumption pc'!B3,"")</f>
        <v>0.18040261329270263</v>
      </c>
      <c r="C3" s="84"/>
      <c r="D3" s="84">
        <f>IFERROR('1.17 Wine consumption pc'!D3/'1.41 Alcohol consumption pc'!D3,"")</f>
        <v>0.10869565217391304</v>
      </c>
      <c r="E3" s="84">
        <f>IFERROR('1.17 Wine consumption pc'!E3/'1.41 Alcohol consumption pc'!E3,"")</f>
        <v>7.1440054014082238E-2</v>
      </c>
      <c r="F3" s="84">
        <f>IFERROR('1.17 Wine consumption pc'!F3/'1.41 Alcohol consumption pc'!F3,"")</f>
        <v>0.10377358490566037</v>
      </c>
      <c r="G3" s="84">
        <f>IFERROR('1.17 Wine consumption pc'!G3/'1.41 Alcohol consumption pc'!G3,"")</f>
        <v>8.2146768893756844E-4</v>
      </c>
      <c r="H3" s="84">
        <f>IFERROR('1.17 Wine consumption pc'!H3/'1.41 Alcohol consumption pc'!H3,"")</f>
        <v>0.23478260869565218</v>
      </c>
      <c r="I3" s="84">
        <f>IFERROR('1.17 Wine consumption pc'!I3/'1.41 Alcohol consumption pc'!I3,"")</f>
        <v>0.18643533123028388</v>
      </c>
      <c r="J3" s="84">
        <f>IFERROR('1.17 Wine consumption pc'!J3/'1.41 Alcohol consumption pc'!J3,"")</f>
        <v>5.140186915887851E-2</v>
      </c>
      <c r="K3" s="84">
        <f>IFERROR('1.17 Wine consumption pc'!K3/'1.41 Alcohol consumption pc'!K3,"")</f>
        <v>4.1237113402061855E-2</v>
      </c>
      <c r="L3" s="84">
        <f>IFERROR('1.17 Wine consumption pc'!L3/'1.41 Alcohol consumption pc'!L3,"")</f>
        <v>0</v>
      </c>
      <c r="M3" s="84">
        <f>IFERROR('1.17 Wine consumption pc'!M3/'1.41 Alcohol consumption pc'!M3,"")</f>
        <v>2.2251891410769915E-3</v>
      </c>
      <c r="N3" s="84">
        <f>IFERROR('1.17 Wine consumption pc'!N3/'1.41 Alcohol consumption pc'!N3,"")</f>
        <v>9.4339622641509427E-2</v>
      </c>
      <c r="O3" s="84">
        <f>IFERROR('1.17 Wine consumption pc'!O3/'1.41 Alcohol consumption pc'!O3,"")</f>
        <v>4.479084451460142E-2</v>
      </c>
      <c r="P3" s="84">
        <f>IFERROR('1.17 Wine consumption pc'!P3/'1.41 Alcohol consumption pc'!P3,"")</f>
        <v>8.6474501108647447E-2</v>
      </c>
      <c r="Q3" s="84">
        <f>IFERROR('1.17 Wine consumption pc'!Q3/'1.41 Alcohol consumption pc'!Q3,"")</f>
        <v>2.3208587177255585E-3</v>
      </c>
      <c r="R3" s="84">
        <f>IFERROR('1.17 Wine consumption pc'!R3/'1.41 Alcohol consumption pc'!R3,"")</f>
        <v>0.10276679841897234</v>
      </c>
      <c r="S3" s="84">
        <f>IFERROR('1.17 Wine consumption pc'!S3/'1.41 Alcohol consumption pc'!S3,"")</f>
        <v>5.336426914153132E-2</v>
      </c>
      <c r="T3" s="84">
        <f>IFERROR('1.17 Wine consumption pc'!T3/'1.41 Alcohol consumption pc'!T3,"")</f>
        <v>0.33859470468431774</v>
      </c>
      <c r="U3" s="84">
        <f>IFERROR('1.17 Wine consumption pc'!U3/'1.41 Alcohol consumption pc'!U3,"")</f>
        <v>0.3377324535092982</v>
      </c>
      <c r="V3" s="84">
        <f>IFERROR('1.17 Wine consumption pc'!V3/'1.41 Alcohol consumption pc'!V3,"")</f>
        <v>0.34459459459459457</v>
      </c>
      <c r="W3" s="84">
        <f>IFERROR('1.17 Wine consumption pc'!W3/'1.41 Alcohol consumption pc'!W3,"")</f>
        <v>0.12975849365534178</v>
      </c>
      <c r="X3" s="84">
        <f>IFERROR('1.17 Wine consumption pc'!X3/'1.41 Alcohol consumption pc'!X3,"")</f>
        <v>0.42967884828349945</v>
      </c>
      <c r="Y3" s="84">
        <f>IFERROR('1.17 Wine consumption pc'!Y3/'1.41 Alcohol consumption pc'!Y3,"")</f>
        <v>0.14423076923076922</v>
      </c>
      <c r="Z3" s="84">
        <f>IFERROR('1.17 Wine consumption pc'!Z3/'1.41 Alcohol consumption pc'!Z3,"")</f>
        <v>0.10855949895615867</v>
      </c>
      <c r="AA3" s="84">
        <f>IFERROR('1.17 Wine consumption pc'!AA3/'1.41 Alcohol consumption pc'!AA3,"")</f>
        <v>0.32022471910112366</v>
      </c>
      <c r="AB3" s="84">
        <f>IFERROR('1.17 Wine consumption pc'!AB3/'1.41 Alcohol consumption pc'!AB3,"")</f>
        <v>0.12547528517110265</v>
      </c>
      <c r="AC3" s="84">
        <f>IFERROR('1.17 Wine consumption pc'!AC3/'1.41 Alcohol consumption pc'!AC3,"")</f>
        <v>0.1056910569105691</v>
      </c>
      <c r="AD3" s="84">
        <f>IFERROR('1.17 Wine consumption pc'!AD3/'1.41 Alcohol consumption pc'!AD3,"")</f>
        <v>0.31707317073170732</v>
      </c>
      <c r="AE3" s="84">
        <f>IFERROR('1.17 Wine consumption pc'!AE3/'1.41 Alcohol consumption pc'!AE3,"")</f>
        <v>0.27172582619339047</v>
      </c>
      <c r="AF3" s="84">
        <f>IFERROR('1.17 Wine consumption pc'!AF3/'1.41 Alcohol consumption pc'!AF3,"")</f>
        <v>0.10795454545454546</v>
      </c>
      <c r="AG3" s="84">
        <f>IFERROR('1.17 Wine consumption pc'!AG3/'1.41 Alcohol consumption pc'!AG3,"")</f>
        <v>0.16666666666666669</v>
      </c>
      <c r="AH3" s="84">
        <f>IFERROR('1.17 Wine consumption pc'!AH3/'1.41 Alcohol consumption pc'!AH3,"")</f>
        <v>0.36206896551724138</v>
      </c>
      <c r="AI3" s="84">
        <f>IFERROR('1.17 Wine consumption pc'!AI3/'1.41 Alcohol consumption pc'!AI3,"")</f>
        <v>0.14557823129251701</v>
      </c>
      <c r="AJ3" s="84">
        <f>IFERROR('1.17 Wine consumption pc'!AJ3/'1.41 Alcohol consumption pc'!AJ3,"")</f>
        <v>0.15826702033598586</v>
      </c>
      <c r="AK3" s="84">
        <f>IFERROR('1.17 Wine consumption pc'!AK3/'1.41 Alcohol consumption pc'!AK3,"")</f>
        <v>6.7698549853482601E-2</v>
      </c>
      <c r="AL3" s="84">
        <f>IFERROR('1.17 Wine consumption pc'!AL3/'1.41 Alcohol consumption pc'!AL3,"")</f>
        <v>0.11977715877437327</v>
      </c>
      <c r="AM3" s="84">
        <f>IFERROR('1.17 Wine consumption pc'!AM3/'1.41 Alcohol consumption pc'!AM3,"")</f>
        <v>0.1659574468085106</v>
      </c>
      <c r="AN3" s="84">
        <f>IFERROR('1.17 Wine consumption pc'!AN3/'1.41 Alcohol consumption pc'!AN3,"")</f>
        <v>0.46268656716417911</v>
      </c>
      <c r="AO3" s="84">
        <f>IFERROR('1.17 Wine consumption pc'!AO3/'1.41 Alcohol consumption pc'!AO3,"")</f>
        <v>0.20178870877585245</v>
      </c>
      <c r="AP3" s="84">
        <f>IFERROR('1.17 Wine consumption pc'!AP3/'1.41 Alcohol consumption pc'!AP3,"")</f>
        <v>0.11741454431118896</v>
      </c>
      <c r="AQ3" s="84">
        <f>IFERROR('1.17 Wine consumption pc'!AQ3/'1.41 Alcohol consumption pc'!AQ3,"")</f>
        <v>0.6652452025586354</v>
      </c>
      <c r="AR3" s="84">
        <f>IFERROR('1.17 Wine consumption pc'!AR3/'1.41 Alcohol consumption pc'!AR3,"")</f>
        <v>2.5862068965517241E-2</v>
      </c>
      <c r="AS3" s="84">
        <f>IFERROR('1.17 Wine consumption pc'!AS3/'1.41 Alcohol consumption pc'!AS3,"")</f>
        <v>4.1913439635535309E-2</v>
      </c>
      <c r="AT3" s="84">
        <f>IFERROR('1.17 Wine consumption pc'!AT3/'1.41 Alcohol consumption pc'!AT3,"")</f>
        <v>0.46197991391678628</v>
      </c>
      <c r="AU3" s="84">
        <f>IFERROR('1.17 Wine consumption pc'!AU3/'1.41 Alcohol consumption pc'!AU3,"")</f>
        <v>1.317027281279398E-2</v>
      </c>
      <c r="AV3" s="84">
        <f>IFERROR('1.17 Wine consumption pc'!AV3/'1.41 Alcohol consumption pc'!AV3,"")</f>
        <v>3.1007751937984496E-2</v>
      </c>
      <c r="AW3" s="84">
        <f>IFERROR('1.17 Wine consumption pc'!AW3/'1.41 Alcohol consumption pc'!AW3,"")</f>
        <v>1.2861736334405145E-2</v>
      </c>
      <c r="AX3" s="84">
        <f>IFERROR('1.17 Wine consumption pc'!AX3/'1.41 Alcohol consumption pc'!AX3,"")</f>
        <v>3.3653846153846152E-2</v>
      </c>
      <c r="AY3" s="84">
        <f>IFERROR('1.17 Wine consumption pc'!AY3/'1.41 Alcohol consumption pc'!AY3,"")</f>
        <v>1.4492753623188408E-2</v>
      </c>
      <c r="AZ3" s="84">
        <f>IFERROR('1.17 Wine consumption pc'!AZ3/'1.41 Alcohol consumption pc'!AZ3,"")</f>
        <v>1.4047410008779631E-2</v>
      </c>
      <c r="BA3" s="84">
        <f>IFERROR('1.17 Wine consumption pc'!BA3/'1.41 Alcohol consumption pc'!BA3,"")</f>
        <v>7.3717948717948706E-2</v>
      </c>
      <c r="BB3" s="84">
        <f>IFERROR('1.17 Wine consumption pc'!BB3/'1.41 Alcohol consumption pc'!BB3,"")</f>
        <v>0.61904761904761907</v>
      </c>
      <c r="BC3" s="84">
        <f>IFERROR('1.17 Wine consumption pc'!BC3/'1.41 Alcohol consumption pc'!BC3,"")</f>
        <v>9.13937547600914E-3</v>
      </c>
      <c r="BD3" s="84">
        <f>IFERROR('1.17 Wine consumption pc'!BD3/'1.41 Alcohol consumption pc'!BD3,"")</f>
        <v>0.14502130345589395</v>
      </c>
      <c r="BE3" s="84">
        <f>IFERROR('1.17 Wine consumption pc'!BE3/'1.41 Alcohol consumption pc'!BE3,"")</f>
        <v>0.55999999999999994</v>
      </c>
      <c r="BF3" s="84">
        <f>IFERROR('1.17 Wine consumption pc'!BF3/'1.41 Alcohol consumption pc'!BF3,"")</f>
        <v>2.5252525252525252E-2</v>
      </c>
      <c r="BG3" s="84">
        <f>IFERROR('1.17 Wine consumption pc'!BG3/'1.41 Alcohol consumption pc'!BG3,"")</f>
        <v>2.9411764705882356E-2</v>
      </c>
      <c r="BH3" s="84" t="str">
        <f>IFERROR('1.17 Wine consumption pc'!BH3/'1.41 Alcohol consumption pc'!BH3,"")</f>
        <v/>
      </c>
      <c r="BI3" s="84">
        <f>IFERROR('1.17 Wine consumption pc'!BI3/'1.41 Alcohol consumption pc'!BI3,"")</f>
        <v>0.31645569620253167</v>
      </c>
      <c r="BJ3" s="84">
        <f>IFERROR('1.17 Wine consumption pc'!BJ3/'1.41 Alcohol consumption pc'!BJ3,"")</f>
        <v>7.6923076923076913E-2</v>
      </c>
      <c r="BK3" s="84">
        <f>IFERROR('1.17 Wine consumption pc'!BK3/'1.41 Alcohol consumption pc'!BK3,"")</f>
        <v>0.3839285714285714</v>
      </c>
      <c r="BL3" s="84">
        <f>IFERROR('1.17 Wine consumption pc'!BL3/'1.41 Alcohol consumption pc'!BL3,"")</f>
        <v>2.4691358024691357E-2</v>
      </c>
      <c r="BM3" s="84" t="str">
        <f>IFERROR('1.17 Wine consumption pc'!BM3/'1.41 Alcohol consumption pc'!BM3,"")</f>
        <v/>
      </c>
      <c r="BN3" s="84">
        <f>IFERROR('1.17 Wine consumption pc'!BN3/'1.41 Alcohol consumption pc'!BN3,"")</f>
        <v>0.21029476462824465</v>
      </c>
      <c r="BO3" s="84">
        <f>IFERROR('1.17 Wine consumption pc'!BO3/'1.41 Alcohol consumption pc'!BO3,"")</f>
        <v>0.35526315789473684</v>
      </c>
      <c r="BP3" s="84">
        <f>IFERROR('1.17 Wine consumption pc'!BP3/'1.41 Alcohol consumption pc'!BP3,"")</f>
        <v>0.1081081081081081</v>
      </c>
      <c r="BQ3" s="84">
        <f>IFERROR('1.17 Wine consumption pc'!BQ3/'1.41 Alcohol consumption pc'!BQ3,"")</f>
        <v>0.14077350145854897</v>
      </c>
      <c r="BR3" s="84">
        <f>IFERROR('1.17 Wine consumption pc'!BR3/'1.41 Alcohol consumption pc'!BR3,"")</f>
        <v>0.19499744767738644</v>
      </c>
      <c r="BS3" s="84">
        <f>IFERROR('1.17 Wine consumption pc'!BS3/'1.41 Alcohol consumption pc'!BS3,"")</f>
        <v>0.13527521509277496</v>
      </c>
      <c r="BT3" s="84">
        <f>IFERROR('1.17 Wine consumption pc'!BT3/'1.41 Alcohol consumption pc'!BT3,"")</f>
        <v>0.42024022489138763</v>
      </c>
      <c r="BU3" s="84">
        <f>IFERROR('1.17 Wine consumption pc'!BU3/'1.41 Alcohol consumption pc'!BU3,"")</f>
        <v>0.37806301050175029</v>
      </c>
      <c r="BV3" s="84">
        <f>IFERROR('1.17 Wine consumption pc'!BV3/'1.41 Alcohol consumption pc'!BV3,"")</f>
        <v>0.34095634095634092</v>
      </c>
      <c r="BW3" s="84">
        <f>IFERROR('1.17 Wine consumption pc'!BW3/'1.41 Alcohol consumption pc'!BW3,"")</f>
        <v>0.39594843462246782</v>
      </c>
      <c r="BX3" s="84">
        <f>IFERROR('1.17 Wine consumption pc'!BX3/'1.41 Alcohol consumption pc'!BX3,"")</f>
        <v>0.17150395778364116</v>
      </c>
      <c r="BY3" s="84">
        <f>IFERROR('1.17 Wine consumption pc'!BY3/'1.41 Alcohol consumption pc'!BY3,"")</f>
        <v>0.59210741771737352</v>
      </c>
      <c r="BZ3" s="84">
        <f>IFERROR('1.17 Wine consumption pc'!BZ3/'1.41 Alcohol consumption pc'!BZ3,"")</f>
        <v>0.27881040892193309</v>
      </c>
      <c r="CA3" s="84">
        <f>IFERROR('1.17 Wine consumption pc'!CA3/'1.41 Alcohol consumption pc'!CA3,"")</f>
        <v>0.50885478158205433</v>
      </c>
      <c r="CB3" s="84">
        <f>IFERROR('1.17 Wine consumption pc'!CB3/'1.41 Alcohol consumption pc'!CB3,"")</f>
        <v>0.14252873563218391</v>
      </c>
      <c r="CC3" s="84">
        <f>IFERROR('1.17 Wine consumption pc'!CC3/'1.41 Alcohol consumption pc'!CC3,"")</f>
        <v>0.7252097635392829</v>
      </c>
      <c r="CD3" s="84">
        <f>IFERROR('1.17 Wine consumption pc'!CD3/'1.41 Alcohol consumption pc'!CD3,"")</f>
        <v>0.27824109173616374</v>
      </c>
      <c r="CE3" s="84">
        <f>IFERROR('1.17 Wine consumption pc'!CE3/'1.41 Alcohol consumption pc'!CE3,"")</f>
        <v>0.27601809954751128</v>
      </c>
      <c r="CF3" s="84">
        <f>IFERROR('1.17 Wine consumption pc'!CF3/'1.41 Alcohol consumption pc'!CF3,"")</f>
        <v>0.65004703668861707</v>
      </c>
      <c r="CG3" s="84">
        <f>IFERROR('1.17 Wine consumption pc'!CG3/'1.41 Alcohol consumption pc'!CG3,"")</f>
        <v>0.39904306220095692</v>
      </c>
      <c r="CH3" s="84">
        <f>IFERROR('1.17 Wine consumption pc'!CH3/'1.41 Alcohol consumption pc'!CH3,"")</f>
        <v>0.35841584158415846</v>
      </c>
      <c r="CI3" s="84">
        <f>IFERROR('1.17 Wine consumption pc'!CI3/'1.41 Alcohol consumption pc'!CI3,"")</f>
        <v>0.57692307692307687</v>
      </c>
      <c r="CJ3" s="84">
        <f>IFERROR('1.17 Wine consumption pc'!CJ3/'1.41 Alcohol consumption pc'!CJ3,"")</f>
        <v>8.9605734767025075E-2</v>
      </c>
      <c r="CK3" s="84">
        <f>IFERROR('1.17 Wine consumption pc'!CK3/'1.41 Alcohol consumption pc'!CK3,"")</f>
        <v>0.26572528883183566</v>
      </c>
      <c r="CL3" s="84">
        <f>IFERROR('1.17 Wine consumption pc'!CL3/'1.41 Alcohol consumption pc'!CL3,"")</f>
        <v>0.47154471544714166</v>
      </c>
      <c r="CM3" s="84">
        <f>IFERROR('1.17 Wine consumption pc'!CM3/'1.41 Alcohol consumption pc'!CM3,"")</f>
        <v>0.41886792452830318</v>
      </c>
      <c r="CN3" s="84">
        <f>IFERROR('1.17 Wine consumption pc'!CN3/'1.41 Alcohol consumption pc'!CN3,"")</f>
        <v>4.7619047619047297E-2</v>
      </c>
      <c r="CO3" s="84">
        <f>IFERROR('1.17 Wine consumption pc'!CO3/'1.41 Alcohol consumption pc'!CO3,"")</f>
        <v>9.4527363184079602E-2</v>
      </c>
      <c r="CP3" s="84">
        <f>IFERROR('1.17 Wine consumption pc'!CP3/'1.41 Alcohol consumption pc'!CP3,"")</f>
        <v>6.1085972850679369E-2</v>
      </c>
      <c r="CQ3" s="18"/>
      <c r="CR3" s="89">
        <f t="shared" ref="CR3:CR17" si="0">STDEVA(D3:S3,U3:V3,X3:AO3,AQ3:BC3,BE3:BP3,BR3:BS3,BU3:CP3)/AVERAGE(D3:S3,U3:V3,X3:AO3,AQ3:BC3,BE3:BP3,BR3:BS3,BU3:CP3)</f>
        <v>0.89135251445297314</v>
      </c>
    </row>
    <row r="4" spans="1:96" x14ac:dyDescent="0.25">
      <c r="A4" s="1" t="s">
        <v>25</v>
      </c>
      <c r="B4" s="84">
        <f>IFERROR('1.17 Wine consumption pc'!B4/'1.41 Alcohol consumption pc'!B4,"")</f>
        <v>0.18218276882415466</v>
      </c>
      <c r="C4" s="84">
        <f>IFERROR('1.17 Wine consumption pc'!C4/'1.41 Alcohol consumption pc'!C4,"")</f>
        <v>7.9354334808643581E-2</v>
      </c>
      <c r="D4" s="84">
        <f>IFERROR('1.17 Wine consumption pc'!D4/'1.41 Alcohol consumption pc'!D4,"")</f>
        <v>0.10344827586206896</v>
      </c>
      <c r="E4" s="84">
        <f>IFERROR('1.17 Wine consumption pc'!E4/'1.41 Alcohol consumption pc'!E4,"")</f>
        <v>7.8160084533086774E-2</v>
      </c>
      <c r="F4" s="84">
        <f>IFERROR('1.17 Wine consumption pc'!F4/'1.41 Alcohol consumption pc'!F4,"")</f>
        <v>0.10185185185185183</v>
      </c>
      <c r="G4" s="84">
        <f>IFERROR('1.17 Wine consumption pc'!G4/'1.41 Alcohol consumption pc'!G4,"")</f>
        <v>1.0098459984852312E-3</v>
      </c>
      <c r="H4" s="84">
        <f>IFERROR('1.17 Wine consumption pc'!H4/'1.41 Alcohol consumption pc'!H4,"")</f>
        <v>0.2592592592592593</v>
      </c>
      <c r="I4" s="84">
        <f>IFERROR('1.17 Wine consumption pc'!I4/'1.41 Alcohol consumption pc'!I4,"")</f>
        <v>0.18001695274422547</v>
      </c>
      <c r="J4" s="84">
        <f>IFERROR('1.17 Wine consumption pc'!J4/'1.41 Alcohol consumption pc'!J4,"")</f>
        <v>5.4298642533936646E-2</v>
      </c>
      <c r="K4" s="84">
        <f>IFERROR('1.17 Wine consumption pc'!K4/'1.41 Alcohol consumption pc'!K4,"")</f>
        <v>3.9603960396039604E-2</v>
      </c>
      <c r="L4" s="84">
        <f>IFERROR('1.17 Wine consumption pc'!L4/'1.41 Alcohol consumption pc'!L4,"")</f>
        <v>0</v>
      </c>
      <c r="M4" s="84">
        <f>IFERROR('1.17 Wine consumption pc'!M4/'1.41 Alcohol consumption pc'!M4,"")</f>
        <v>2.7247956403269754E-3</v>
      </c>
      <c r="N4" s="84">
        <f>IFERROR('1.17 Wine consumption pc'!N4/'1.41 Alcohol consumption pc'!N4,"")</f>
        <v>0.11111111111111112</v>
      </c>
      <c r="O4" s="84">
        <f>IFERROR('1.17 Wine consumption pc'!O4/'1.41 Alcohol consumption pc'!O4,"")</f>
        <v>4.8929663608562692E-2</v>
      </c>
      <c r="P4" s="84">
        <f>IFERROR('1.17 Wine consumption pc'!P4/'1.41 Alcohol consumption pc'!P4,"")</f>
        <v>7.2847682119205295E-2</v>
      </c>
      <c r="Q4" s="84">
        <f>IFERROR('1.17 Wine consumption pc'!Q4/'1.41 Alcohol consumption pc'!Q4,"")</f>
        <v>2.2720817949446175E-3</v>
      </c>
      <c r="R4" s="84">
        <f>IFERROR('1.17 Wine consumption pc'!R4/'1.41 Alcohol consumption pc'!R4,"")</f>
        <v>0.12145748987854252</v>
      </c>
      <c r="S4" s="84">
        <f>IFERROR('1.17 Wine consumption pc'!S4/'1.41 Alcohol consumption pc'!S4,"")</f>
        <v>5.3388090349075976E-2</v>
      </c>
      <c r="T4" s="84">
        <f>IFERROR('1.17 Wine consumption pc'!T4/'1.41 Alcohol consumption pc'!T4,"")</f>
        <v>0.34744897959183668</v>
      </c>
      <c r="U4" s="84">
        <f>IFERROR('1.17 Wine consumption pc'!U4/'1.41 Alcohol consumption pc'!U4,"")</f>
        <v>0.34735576923076927</v>
      </c>
      <c r="V4" s="84">
        <f>IFERROR('1.17 Wine consumption pc'!V4/'1.41 Alcohol consumption pc'!V4,"")</f>
        <v>0.34797297297297297</v>
      </c>
      <c r="W4" s="84">
        <f>IFERROR('1.17 Wine consumption pc'!W4/'1.41 Alcohol consumption pc'!W4,"")</f>
        <v>0.13628417037507945</v>
      </c>
      <c r="X4" s="84">
        <f>IFERROR('1.17 Wine consumption pc'!X4/'1.41 Alcohol consumption pc'!X4,"")</f>
        <v>0.48715203426124198</v>
      </c>
      <c r="Y4" s="84">
        <f>IFERROR('1.17 Wine consumption pc'!Y4/'1.41 Alcohol consumption pc'!Y4,"")</f>
        <v>0.14285714285714285</v>
      </c>
      <c r="Z4" s="84">
        <f>IFERROR('1.17 Wine consumption pc'!Z4/'1.41 Alcohol consumption pc'!Z4,"")</f>
        <v>0.11440677966101694</v>
      </c>
      <c r="AA4" s="84">
        <f>IFERROR('1.17 Wine consumption pc'!AA4/'1.41 Alcohol consumption pc'!AA4,"")</f>
        <v>0.33518005540166207</v>
      </c>
      <c r="AB4" s="84">
        <f>IFERROR('1.17 Wine consumption pc'!AB4/'1.41 Alcohol consumption pc'!AB4,"")</f>
        <v>0.1326219512195122</v>
      </c>
      <c r="AC4" s="84">
        <f>IFERROR('1.17 Wine consumption pc'!AC4/'1.41 Alcohol consumption pc'!AC4,"")</f>
        <v>0.11029411764705883</v>
      </c>
      <c r="AD4" s="84">
        <f>IFERROR('1.17 Wine consumption pc'!AD4/'1.41 Alcohol consumption pc'!AD4,"")</f>
        <v>0.31395348837209308</v>
      </c>
      <c r="AE4" s="84">
        <f>IFERROR('1.17 Wine consumption pc'!AE4/'1.41 Alcohol consumption pc'!AE4,"")</f>
        <v>0.27791262135922334</v>
      </c>
      <c r="AF4" s="84">
        <f>IFERROR('1.17 Wine consumption pc'!AF4/'1.41 Alcohol consumption pc'!AF4,"")</f>
        <v>0.11731843575418996</v>
      </c>
      <c r="AG4" s="84">
        <f>IFERROR('1.17 Wine consumption pc'!AG4/'1.41 Alcohol consumption pc'!AG4,"")</f>
        <v>0.16719242902208203</v>
      </c>
      <c r="AH4" s="84">
        <f>IFERROR('1.17 Wine consumption pc'!AH4/'1.41 Alcohol consumption pc'!AH4,"")</f>
        <v>0.36206896551724138</v>
      </c>
      <c r="AI4" s="84">
        <f>IFERROR('1.17 Wine consumption pc'!AI4/'1.41 Alcohol consumption pc'!AI4,"")</f>
        <v>0.14106988783433996</v>
      </c>
      <c r="AJ4" s="84">
        <f>IFERROR('1.17 Wine consumption pc'!AJ4/'1.41 Alcohol consumption pc'!AJ4,"")</f>
        <v>0.1370212765957447</v>
      </c>
      <c r="AK4" s="84">
        <f>IFERROR('1.17 Wine consumption pc'!AK4/'1.41 Alcohol consumption pc'!AK4,"")</f>
        <v>7.1617258585265631E-2</v>
      </c>
      <c r="AL4" s="84">
        <f>IFERROR('1.17 Wine consumption pc'!AL4/'1.41 Alcohol consumption pc'!AL4,"")</f>
        <v>0.11621621621621621</v>
      </c>
      <c r="AM4" s="84">
        <f>IFERROR('1.17 Wine consumption pc'!AM4/'1.41 Alcohol consumption pc'!AM4,"")</f>
        <v>0.17016806722689073</v>
      </c>
      <c r="AN4" s="84">
        <f>IFERROR('1.17 Wine consumption pc'!AN4/'1.41 Alcohol consumption pc'!AN4,"")</f>
        <v>0.45054945054945061</v>
      </c>
      <c r="AO4" s="84">
        <f>IFERROR('1.17 Wine consumption pc'!AO4/'1.41 Alcohol consumption pc'!AO4,"")</f>
        <v>0.23717623158963944</v>
      </c>
      <c r="AP4" s="84">
        <f>IFERROR('1.17 Wine consumption pc'!AP4/'1.41 Alcohol consumption pc'!AP4,"")</f>
        <v>0.11802516411378557</v>
      </c>
      <c r="AQ4" s="84">
        <f>IFERROR('1.17 Wine consumption pc'!AQ4/'1.41 Alcohol consumption pc'!AQ4,"")</f>
        <v>0.6707370257304841</v>
      </c>
      <c r="AR4" s="84">
        <f>IFERROR('1.17 Wine consumption pc'!AR4/'1.41 Alcohol consumption pc'!AR4,"")</f>
        <v>2.8846153846153844E-2</v>
      </c>
      <c r="AS4" s="84">
        <f>IFERROR('1.17 Wine consumption pc'!AS4/'1.41 Alcohol consumption pc'!AS4,"")</f>
        <v>4.1909519844573966E-2</v>
      </c>
      <c r="AT4" s="84">
        <f>IFERROR('1.17 Wine consumption pc'!AT4/'1.41 Alcohol consumption pc'!AT4,"")</f>
        <v>0.46393210749646391</v>
      </c>
      <c r="AU4" s="84">
        <f>IFERROR('1.17 Wine consumption pc'!AU4/'1.41 Alcohol consumption pc'!AU4,"")</f>
        <v>1.4953271028037382E-2</v>
      </c>
      <c r="AV4" s="84">
        <f>IFERROR('1.17 Wine consumption pc'!AV4/'1.41 Alcohol consumption pc'!AV4,"")</f>
        <v>3.1496062992125991E-2</v>
      </c>
      <c r="AW4" s="84">
        <f>IFERROR('1.17 Wine consumption pc'!AW4/'1.41 Alcohol consumption pc'!AW4,"")</f>
        <v>1.5673981191222569E-2</v>
      </c>
      <c r="AX4" s="84">
        <f>IFERROR('1.17 Wine consumption pc'!AX4/'1.41 Alcohol consumption pc'!AX4,"")</f>
        <v>3.0973451327433624E-2</v>
      </c>
      <c r="AY4" s="84">
        <f>IFERROR('1.17 Wine consumption pc'!AY4/'1.41 Alcohol consumption pc'!AY4,"")</f>
        <v>1.3793103448275864E-2</v>
      </c>
      <c r="AZ4" s="84">
        <f>IFERROR('1.17 Wine consumption pc'!AZ4/'1.41 Alcohol consumption pc'!AZ4,"")</f>
        <v>1.5142517814726841E-2</v>
      </c>
      <c r="BA4" s="84">
        <f>IFERROR('1.17 Wine consumption pc'!BA4/'1.41 Alcohol consumption pc'!BA4,"")</f>
        <v>7.5362318840579715E-2</v>
      </c>
      <c r="BB4" s="84">
        <f>IFERROR('1.17 Wine consumption pc'!BB4/'1.41 Alcohol consumption pc'!BB4,"")</f>
        <v>0.6827586206896552</v>
      </c>
      <c r="BC4" s="84">
        <f>IFERROR('1.17 Wine consumption pc'!BC4/'1.41 Alcohol consumption pc'!BC4,"")</f>
        <v>5.0847457627118649E-3</v>
      </c>
      <c r="BD4" s="84">
        <f>IFERROR('1.17 Wine consumption pc'!BD4/'1.41 Alcohol consumption pc'!BD4,"")</f>
        <v>0.1438882063882064</v>
      </c>
      <c r="BE4" s="84">
        <f>IFERROR('1.17 Wine consumption pc'!BE4/'1.41 Alcohol consumption pc'!BE4,"")</f>
        <v>0.569620253164557</v>
      </c>
      <c r="BF4" s="84">
        <f>IFERROR('1.17 Wine consumption pc'!BF4/'1.41 Alcohol consumption pc'!BF4,"")</f>
        <v>2.4271844660194171E-2</v>
      </c>
      <c r="BG4" s="84">
        <f>IFERROR('1.17 Wine consumption pc'!BG4/'1.41 Alcohol consumption pc'!BG4,"")</f>
        <v>5.5555555555555559E-2</v>
      </c>
      <c r="BH4" s="84" t="str">
        <f>IFERROR('1.17 Wine consumption pc'!BH4/'1.41 Alcohol consumption pc'!BH4,"")</f>
        <v/>
      </c>
      <c r="BI4" s="84">
        <f>IFERROR('1.17 Wine consumption pc'!BI4/'1.41 Alcohol consumption pc'!BI4,"")</f>
        <v>0.28000000000000003</v>
      </c>
      <c r="BJ4" s="84">
        <f>IFERROR('1.17 Wine consumption pc'!BJ4/'1.41 Alcohol consumption pc'!BJ4,"")</f>
        <v>7.8838174273858919E-2</v>
      </c>
      <c r="BK4" s="84">
        <f>IFERROR('1.17 Wine consumption pc'!BK4/'1.41 Alcohol consumption pc'!BK4,"")</f>
        <v>0.37931034482758624</v>
      </c>
      <c r="BL4" s="84">
        <f>IFERROR('1.17 Wine consumption pc'!BL4/'1.41 Alcohol consumption pc'!BL4,"")</f>
        <v>2.6378896882494E-2</v>
      </c>
      <c r="BM4" s="84" t="str">
        <f>IFERROR('1.17 Wine consumption pc'!BM4/'1.41 Alcohol consumption pc'!BM4,"")</f>
        <v/>
      </c>
      <c r="BN4" s="84">
        <f>IFERROR('1.17 Wine consumption pc'!BN4/'1.41 Alcohol consumption pc'!BN4,"")</f>
        <v>0.20640415404586754</v>
      </c>
      <c r="BO4" s="84">
        <f>IFERROR('1.17 Wine consumption pc'!BO4/'1.41 Alcohol consumption pc'!BO4,"")</f>
        <v>0.30434782608695649</v>
      </c>
      <c r="BP4" s="84">
        <f>IFERROR('1.17 Wine consumption pc'!BP4/'1.41 Alcohol consumption pc'!BP4,"")</f>
        <v>0.12820512820512819</v>
      </c>
      <c r="BQ4" s="84">
        <f>IFERROR('1.17 Wine consumption pc'!BQ4/'1.41 Alcohol consumption pc'!BQ4,"")</f>
        <v>0.14601708612329717</v>
      </c>
      <c r="BR4" s="84">
        <f>IFERROR('1.17 Wine consumption pc'!BR4/'1.41 Alcohol consumption pc'!BR4,"")</f>
        <v>0.2007992007992008</v>
      </c>
      <c r="BS4" s="84">
        <f>IFERROR('1.17 Wine consumption pc'!BS4/'1.41 Alcohol consumption pc'!BS4,"")</f>
        <v>0.14039283533482597</v>
      </c>
      <c r="BT4" s="84">
        <f>IFERROR('1.17 Wine consumption pc'!BT4/'1.41 Alcohol consumption pc'!BT4,"")</f>
        <v>0.41678146844226749</v>
      </c>
      <c r="BU4" s="84">
        <f>IFERROR('1.17 Wine consumption pc'!BU4/'1.41 Alcohol consumption pc'!BU4,"")</f>
        <v>0.3714953271028037</v>
      </c>
      <c r="BV4" s="84">
        <f>IFERROR('1.17 Wine consumption pc'!BV4/'1.41 Alcohol consumption pc'!BV4,"")</f>
        <v>0.34715025906735747</v>
      </c>
      <c r="BW4" s="84">
        <f>IFERROR('1.17 Wine consumption pc'!BW4/'1.41 Alcohol consumption pc'!BW4,"")</f>
        <v>0.39212007504690433</v>
      </c>
      <c r="BX4" s="84">
        <f>IFERROR('1.17 Wine consumption pc'!BX4/'1.41 Alcohol consumption pc'!BX4,"")</f>
        <v>0.18346253229974158</v>
      </c>
      <c r="BY4" s="84">
        <f>IFERROR('1.17 Wine consumption pc'!BY4/'1.41 Alcohol consumption pc'!BY4,"")</f>
        <v>0.58970514742628688</v>
      </c>
      <c r="BZ4" s="84">
        <f>IFERROR('1.17 Wine consumption pc'!BZ4/'1.41 Alcohol consumption pc'!BZ4,"")</f>
        <v>0.2755678898139583</v>
      </c>
      <c r="CA4" s="84">
        <f>IFERROR('1.17 Wine consumption pc'!CA4/'1.41 Alcohol consumption pc'!CA4,"")</f>
        <v>0.51053864168618268</v>
      </c>
      <c r="CB4" s="84">
        <f>IFERROR('1.17 Wine consumption pc'!CB4/'1.41 Alcohol consumption pc'!CB4,"")</f>
        <v>0.15981735159817351</v>
      </c>
      <c r="CC4" s="84">
        <f>IFERROR('1.17 Wine consumption pc'!CC4/'1.41 Alcohol consumption pc'!CC4,"")</f>
        <v>0.71850393700787407</v>
      </c>
      <c r="CD4" s="84">
        <f>IFERROR('1.17 Wine consumption pc'!CD4/'1.41 Alcohol consumption pc'!CD4,"")</f>
        <v>0.28882220555138788</v>
      </c>
      <c r="CE4" s="84">
        <f>IFERROR('1.17 Wine consumption pc'!CE4/'1.41 Alcohol consumption pc'!CE4,"")</f>
        <v>0.2819383259911894</v>
      </c>
      <c r="CF4" s="84">
        <f>IFERROR('1.17 Wine consumption pc'!CF4/'1.41 Alcohol consumption pc'!CF4,"")</f>
        <v>0.64925373134328357</v>
      </c>
      <c r="CG4" s="84">
        <f>IFERROR('1.17 Wine consumption pc'!CG4/'1.41 Alcohol consumption pc'!CG4,"")</f>
        <v>0.39416231608922642</v>
      </c>
      <c r="CH4" s="84">
        <f>IFERROR('1.17 Wine consumption pc'!CH4/'1.41 Alcohol consumption pc'!CH4,"")</f>
        <v>0.37664783427495291</v>
      </c>
      <c r="CI4" s="84">
        <f>IFERROR('1.17 Wine consumption pc'!CI4/'1.41 Alcohol consumption pc'!CI4,"")</f>
        <v>0.57322834645669296</v>
      </c>
      <c r="CJ4" s="84">
        <f>IFERROR('1.17 Wine consumption pc'!CJ4/'1.41 Alcohol consumption pc'!CJ4,"")</f>
        <v>0.10424028268551236</v>
      </c>
      <c r="CK4" s="84">
        <f>IFERROR('1.17 Wine consumption pc'!CK4/'1.41 Alcohol consumption pc'!CK4,"")</f>
        <v>0.27229299363057324</v>
      </c>
      <c r="CL4" s="84">
        <f>IFERROR('1.17 Wine consumption pc'!CL4/'1.41 Alcohol consumption pc'!CL4,"")</f>
        <v>0.47967479674796581</v>
      </c>
      <c r="CM4" s="84">
        <f>IFERROR('1.17 Wine consumption pc'!CM4/'1.41 Alcohol consumption pc'!CM4,"")</f>
        <v>0.41312741312741452</v>
      </c>
      <c r="CN4" s="84">
        <f>IFERROR('1.17 Wine consumption pc'!CN4/'1.41 Alcohol consumption pc'!CN4,"")</f>
        <v>4.6448087431693562E-2</v>
      </c>
      <c r="CO4" s="84">
        <f>IFERROR('1.17 Wine consumption pc'!CO4/'1.41 Alcohol consumption pc'!CO4,"")</f>
        <v>9.8186794389326038E-2</v>
      </c>
      <c r="CP4" s="84">
        <f>IFERROR('1.17 Wine consumption pc'!CP4/'1.41 Alcohol consumption pc'!CP4,"")</f>
        <v>6.9640914036995905E-2</v>
      </c>
      <c r="CR4" s="89">
        <f t="shared" si="0"/>
        <v>0.88371132233189409</v>
      </c>
    </row>
    <row r="5" spans="1:96" x14ac:dyDescent="0.25">
      <c r="A5" s="1" t="s">
        <v>26</v>
      </c>
      <c r="B5" s="84">
        <f>IFERROR('1.17 Wine consumption pc'!B5/'1.41 Alcohol consumption pc'!B5,"")</f>
        <v>0.18276337358691769</v>
      </c>
      <c r="C5" s="84"/>
      <c r="D5" s="84"/>
      <c r="E5" s="84">
        <f>IFERROR('1.17 Wine consumption pc'!E5/'1.41 Alcohol consumption pc'!E5,"")</f>
        <v>8.3934687905290808E-2</v>
      </c>
      <c r="F5" s="84">
        <f>IFERROR('1.17 Wine consumption pc'!F5/'1.41 Alcohol consumption pc'!F5,"")</f>
        <v>0.10280373831775701</v>
      </c>
      <c r="G5" s="84">
        <f>IFERROR('1.17 Wine consumption pc'!G5/'1.41 Alcohol consumption pc'!G5,"")</f>
        <v>1.16795141322121E-3</v>
      </c>
      <c r="H5" s="84">
        <f>IFERROR('1.17 Wine consumption pc'!H5/'1.41 Alcohol consumption pc'!H5,"")</f>
        <v>0.27999999999999997</v>
      </c>
      <c r="I5" s="84">
        <f>IFERROR('1.17 Wine consumption pc'!I5/'1.41 Alcohol consumption pc'!I5,"")</f>
        <v>0.17006369426751594</v>
      </c>
      <c r="J5" s="84">
        <f>IFERROR('1.17 Wine consumption pc'!J5/'1.41 Alcohol consumption pc'!J5,"")</f>
        <v>5.8035714285714288E-2</v>
      </c>
      <c r="K5" s="84">
        <f>IFERROR('1.17 Wine consumption pc'!K5/'1.41 Alcohol consumption pc'!K5,"")</f>
        <v>4.5454545454545449E-2</v>
      </c>
      <c r="L5" s="84">
        <f>IFERROR('1.17 Wine consumption pc'!L5/'1.41 Alcohol consumption pc'!L5,"")</f>
        <v>0</v>
      </c>
      <c r="M5" s="84">
        <f>IFERROR('1.17 Wine consumption pc'!M5/'1.41 Alcohol consumption pc'!M5,"")</f>
        <v>3.5922766052986078E-3</v>
      </c>
      <c r="N5" s="84">
        <f>IFERROR('1.17 Wine consumption pc'!N5/'1.41 Alcohol consumption pc'!N5,"")</f>
        <v>0.1153846153846154</v>
      </c>
      <c r="O5" s="84">
        <f>IFERROR('1.17 Wine consumption pc'!O5/'1.41 Alcohol consumption pc'!O5,"")</f>
        <v>5.3581191908146537E-2</v>
      </c>
      <c r="P5" s="84">
        <f>IFERROR('1.17 Wine consumption pc'!P5/'1.41 Alcohol consumption pc'!P5,"")</f>
        <v>6.9565217391304349E-2</v>
      </c>
      <c r="Q5" s="84">
        <f>IFERROR('1.17 Wine consumption pc'!Q5/'1.41 Alcohol consumption pc'!Q5,"")</f>
        <v>2.2421524663677125E-3</v>
      </c>
      <c r="R5" s="84">
        <f>IFERROR('1.17 Wine consumption pc'!R5/'1.41 Alcohol consumption pc'!R5,"")</f>
        <v>9.6000000000000002E-2</v>
      </c>
      <c r="S5" s="84">
        <f>IFERROR('1.17 Wine consumption pc'!S5/'1.41 Alcohol consumption pc'!S5,"")</f>
        <v>5.1376146788990822E-2</v>
      </c>
      <c r="T5" s="84">
        <f>IFERROR('1.17 Wine consumption pc'!T5/'1.41 Alcohol consumption pc'!T5,"")</f>
        <v>0.35335689045936397</v>
      </c>
      <c r="U5" s="84">
        <f>IFERROR('1.17 Wine consumption pc'!U5/'1.41 Alcohol consumption pc'!U5,"")</f>
        <v>0.35437760571768911</v>
      </c>
      <c r="V5" s="84">
        <f>IFERROR('1.17 Wine consumption pc'!V5/'1.41 Alcohol consumption pc'!V5,"")</f>
        <v>0.34883720930232559</v>
      </c>
      <c r="W5" s="84">
        <f>IFERROR('1.17 Wine consumption pc'!W5/'1.41 Alcohol consumption pc'!W5,"")</f>
        <v>0.13574747513536345</v>
      </c>
      <c r="X5" s="84">
        <f>IFERROR('1.17 Wine consumption pc'!X5/'1.41 Alcohol consumption pc'!X5,"")</f>
        <v>0.51332560834298957</v>
      </c>
      <c r="Y5" s="84">
        <f>IFERROR('1.17 Wine consumption pc'!Y5/'1.41 Alcohol consumption pc'!Y5,"")</f>
        <v>0.1596638655462185</v>
      </c>
      <c r="Z5" s="84">
        <f>IFERROR('1.17 Wine consumption pc'!Z5/'1.41 Alcohol consumption pc'!Z5,"")</f>
        <v>0.10980392156862745</v>
      </c>
      <c r="AA5" s="84">
        <f>IFERROR('1.17 Wine consumption pc'!AA5/'1.41 Alcohol consumption pc'!AA5,"")</f>
        <v>0.33606557377049179</v>
      </c>
      <c r="AB5" s="84">
        <f>IFERROR('1.17 Wine consumption pc'!AB5/'1.41 Alcohol consumption pc'!AB5,"")</f>
        <v>0.14723926380368099</v>
      </c>
      <c r="AC5" s="84">
        <f>IFERROR('1.17 Wine consumption pc'!AC5/'1.41 Alcohol consumption pc'!AC5,"")</f>
        <v>0.10135135135135136</v>
      </c>
      <c r="AD5" s="84">
        <f>IFERROR('1.17 Wine consumption pc'!AD5/'1.41 Alcohol consumption pc'!AD5,"")</f>
        <v>0.31111111111111112</v>
      </c>
      <c r="AE5" s="84">
        <f>IFERROR('1.17 Wine consumption pc'!AE5/'1.41 Alcohol consumption pc'!AE5,"")</f>
        <v>0.31405895691609981</v>
      </c>
      <c r="AF5" s="84">
        <f>IFERROR('1.17 Wine consumption pc'!AF5/'1.41 Alcohol consumption pc'!AF5,"")</f>
        <v>0.11666666666666665</v>
      </c>
      <c r="AG5" s="84">
        <f>IFERROR('1.17 Wine consumption pc'!AG5/'1.41 Alcohol consumption pc'!AG5,"")</f>
        <v>0.17391304347826086</v>
      </c>
      <c r="AH5" s="84">
        <f>IFERROR('1.17 Wine consumption pc'!AH5/'1.41 Alcohol consumption pc'!AH5,"")</f>
        <v>0.3728813559322034</v>
      </c>
      <c r="AI5" s="84">
        <f>IFERROR('1.17 Wine consumption pc'!AI5/'1.41 Alcohol consumption pc'!AI5,"")</f>
        <v>0.12619869581894899</v>
      </c>
      <c r="AJ5" s="84">
        <f>IFERROR('1.17 Wine consumption pc'!AJ5/'1.41 Alcohol consumption pc'!AJ5,"")</f>
        <v>0.12139605462822459</v>
      </c>
      <c r="AK5" s="84">
        <f>IFERROR('1.17 Wine consumption pc'!AK5/'1.41 Alcohol consumption pc'!AK5,"")</f>
        <v>7.6074498567335239E-2</v>
      </c>
      <c r="AL5" s="84">
        <f>IFERROR('1.17 Wine consumption pc'!AL5/'1.41 Alcohol consumption pc'!AL5,"")</f>
        <v>0.13164556962025314</v>
      </c>
      <c r="AM5" s="84">
        <f>IFERROR('1.17 Wine consumption pc'!AM5/'1.41 Alcohol consumption pc'!AM5,"")</f>
        <v>0.17834394904458598</v>
      </c>
      <c r="AN5" s="84">
        <f>IFERROR('1.17 Wine consumption pc'!AN5/'1.41 Alcohol consumption pc'!AN5,"")</f>
        <v>0.50241545893719808</v>
      </c>
      <c r="AO5" s="84">
        <f>IFERROR('1.17 Wine consumption pc'!AO5/'1.41 Alcohol consumption pc'!AO5,"")</f>
        <v>0.19483805668016194</v>
      </c>
      <c r="AP5" s="84">
        <f>IFERROR('1.17 Wine consumption pc'!AP5/'1.41 Alcohol consumption pc'!AP5,"")</f>
        <v>0.11875113615706236</v>
      </c>
      <c r="AQ5" s="84">
        <f>IFERROR('1.17 Wine consumption pc'!AQ5/'1.41 Alcohol consumption pc'!AQ5,"")</f>
        <v>0.65783942833123166</v>
      </c>
      <c r="AR5" s="84">
        <f>IFERROR('1.17 Wine consumption pc'!AR5/'1.41 Alcohol consumption pc'!AR5,"")</f>
        <v>2.5862068965517244E-2</v>
      </c>
      <c r="AS5" s="84">
        <f>IFERROR('1.17 Wine consumption pc'!AS5/'1.41 Alcohol consumption pc'!AS5,"")</f>
        <v>4.1139837705227403E-2</v>
      </c>
      <c r="AT5" s="84">
        <f>IFERROR('1.17 Wine consumption pc'!AT5/'1.41 Alcohol consumption pc'!AT5,"")</f>
        <v>0.45314685314685316</v>
      </c>
      <c r="AU5" s="84">
        <f>IFERROR('1.17 Wine consumption pc'!AU5/'1.41 Alcohol consumption pc'!AU5,"")</f>
        <v>1.883408071748879E-2</v>
      </c>
      <c r="AV5" s="84">
        <f>IFERROR('1.17 Wine consumption pc'!AV5/'1.41 Alcohol consumption pc'!AV5,"")</f>
        <v>3.2258064516129031E-2</v>
      </c>
      <c r="AW5" s="84">
        <f>IFERROR('1.17 Wine consumption pc'!AW5/'1.41 Alcohol consumption pc'!AW5,"")</f>
        <v>1.4662756598240468E-2</v>
      </c>
      <c r="AX5" s="84">
        <f>IFERROR('1.17 Wine consumption pc'!AX5/'1.41 Alcohol consumption pc'!AX5,"")</f>
        <v>4.4000000000000004E-2</v>
      </c>
      <c r="AY5" s="84">
        <f>IFERROR('1.17 Wine consumption pc'!AY5/'1.41 Alcohol consumption pc'!AY5,"")</f>
        <v>1.2738853503184712E-2</v>
      </c>
      <c r="AZ5" s="84">
        <f>IFERROR('1.17 Wine consumption pc'!AZ5/'1.41 Alcohol consumption pc'!AZ5,"")</f>
        <v>1.6190756549896969E-2</v>
      </c>
      <c r="BA5" s="84">
        <f>IFERROR('1.17 Wine consumption pc'!BA5/'1.41 Alcohol consumption pc'!BA5,"")</f>
        <v>8.3102493074792255E-2</v>
      </c>
      <c r="BB5" s="84">
        <f>IFERROR('1.17 Wine consumption pc'!BB5/'1.41 Alcohol consumption pc'!BB5,"")</f>
        <v>0.70833333333333337</v>
      </c>
      <c r="BC5" s="84">
        <f>IFERROR('1.17 Wine consumption pc'!BC5/'1.41 Alcohol consumption pc'!BC5,"")</f>
        <v>4.0950040950040942E-3</v>
      </c>
      <c r="BD5" s="84">
        <f>IFERROR('1.17 Wine consumption pc'!BD5/'1.41 Alcohol consumption pc'!BD5,"")</f>
        <v>0.13494297141164271</v>
      </c>
      <c r="BE5" s="84">
        <f>IFERROR('1.17 Wine consumption pc'!BE5/'1.41 Alcohol consumption pc'!BE5,"")</f>
        <v>0.5679012345679012</v>
      </c>
      <c r="BF5" s="84">
        <f>IFERROR('1.17 Wine consumption pc'!BF5/'1.41 Alcohol consumption pc'!BF5,"")</f>
        <v>2.3474178403755871E-2</v>
      </c>
      <c r="BG5" s="84">
        <f>IFERROR('1.17 Wine consumption pc'!BG5/'1.41 Alcohol consumption pc'!BG5,"")</f>
        <v>5.1282051282051287E-2</v>
      </c>
      <c r="BH5" s="84" t="str">
        <f>IFERROR('1.17 Wine consumption pc'!BH5/'1.41 Alcohol consumption pc'!BH5,"")</f>
        <v/>
      </c>
      <c r="BI5" s="84">
        <f>IFERROR('1.17 Wine consumption pc'!BI5/'1.41 Alcohol consumption pc'!BI5,"")</f>
        <v>0.27631578947368424</v>
      </c>
      <c r="BJ5" s="84">
        <f>IFERROR('1.17 Wine consumption pc'!BJ5/'1.41 Alcohol consumption pc'!BJ5,"")</f>
        <v>8.3333333333333329E-2</v>
      </c>
      <c r="BK5" s="84">
        <f>IFERROR('1.17 Wine consumption pc'!BK5/'1.41 Alcohol consumption pc'!BK5,"")</f>
        <v>0.37815126050420167</v>
      </c>
      <c r="BL5" s="84">
        <f>IFERROR('1.17 Wine consumption pc'!BL5/'1.41 Alcohol consumption pc'!BL5,"")</f>
        <v>2.469135802469136E-2</v>
      </c>
      <c r="BM5" s="84" t="str">
        <f>IFERROR('1.17 Wine consumption pc'!BM5/'1.41 Alcohol consumption pc'!BM5,"")</f>
        <v/>
      </c>
      <c r="BN5" s="84">
        <f>IFERROR('1.17 Wine consumption pc'!BN5/'1.41 Alcohol consumption pc'!BN5,"")</f>
        <v>0.18604651162790697</v>
      </c>
      <c r="BO5" s="84">
        <f>IFERROR('1.17 Wine consumption pc'!BO5/'1.41 Alcohol consumption pc'!BO5,"")</f>
        <v>0.3108108108108108</v>
      </c>
      <c r="BP5" s="84">
        <f>IFERROR('1.17 Wine consumption pc'!BP5/'1.41 Alcohol consumption pc'!BP5,"")</f>
        <v>0.14893617021276598</v>
      </c>
      <c r="BQ5" s="84">
        <f>IFERROR('1.17 Wine consumption pc'!BQ5/'1.41 Alcohol consumption pc'!BQ5,"")</f>
        <v>0.15011809593023256</v>
      </c>
      <c r="BR5" s="84">
        <f>IFERROR('1.17 Wine consumption pc'!BR5/'1.41 Alcohol consumption pc'!BR5,"")</f>
        <v>0.20380302291565092</v>
      </c>
      <c r="BS5" s="84">
        <f>IFERROR('1.17 Wine consumption pc'!BS5/'1.41 Alcohol consumption pc'!BS5,"")</f>
        <v>0.14459581288189924</v>
      </c>
      <c r="BT5" s="84">
        <f>IFERROR('1.17 Wine consumption pc'!BT5/'1.41 Alcohol consumption pc'!BT5,"")</f>
        <v>0.41860169706823841</v>
      </c>
      <c r="BU5" s="84">
        <f>IFERROR('1.17 Wine consumption pc'!BU5/'1.41 Alcohol consumption pc'!BU5,"")</f>
        <v>0.36658932714617165</v>
      </c>
      <c r="BV5" s="84">
        <f>IFERROR('1.17 Wine consumption pc'!BV5/'1.41 Alcohol consumption pc'!BV5,"")</f>
        <v>0.35414534288638694</v>
      </c>
      <c r="BW5" s="84">
        <f>IFERROR('1.17 Wine consumption pc'!BW5/'1.41 Alcohol consumption pc'!BW5,"")</f>
        <v>0.39106145251396646</v>
      </c>
      <c r="BX5" s="84">
        <f>IFERROR('1.17 Wine consumption pc'!BX5/'1.41 Alcohol consumption pc'!BX5,"")</f>
        <v>0.19230769230769232</v>
      </c>
      <c r="BY5" s="84">
        <f>IFERROR('1.17 Wine consumption pc'!BY5/'1.41 Alcohol consumption pc'!BY5,"")</f>
        <v>0.58512064343163539</v>
      </c>
      <c r="BZ5" s="84">
        <f>IFERROR('1.17 Wine consumption pc'!BZ5/'1.41 Alcohol consumption pc'!BZ5,"")</f>
        <v>0.28367983367983363</v>
      </c>
      <c r="CA5" s="84">
        <f>IFERROR('1.17 Wine consumption pc'!CA5/'1.41 Alcohol consumption pc'!CA5,"")</f>
        <v>0.51382488479262667</v>
      </c>
      <c r="CB5" s="84">
        <f>IFERROR('1.17 Wine consumption pc'!CB5/'1.41 Alcohol consumption pc'!CB5,"")</f>
        <v>0.17564402810304447</v>
      </c>
      <c r="CC5" s="84">
        <f>IFERROR('1.17 Wine consumption pc'!CC5/'1.41 Alcohol consumption pc'!CC5,"")</f>
        <v>0.71208276400546555</v>
      </c>
      <c r="CD5" s="84">
        <f>IFERROR('1.17 Wine consumption pc'!CD5/'1.41 Alcohol consumption pc'!CD5,"")</f>
        <v>0.30277986476333579</v>
      </c>
      <c r="CE5" s="84">
        <f>IFERROR('1.17 Wine consumption pc'!CE5/'1.41 Alcohol consumption pc'!CE5,"")</f>
        <v>0.29184549356223177</v>
      </c>
      <c r="CF5" s="84">
        <f>IFERROR('1.17 Wine consumption pc'!CF5/'1.41 Alcohol consumption pc'!CF5,"")</f>
        <v>0.64545454545454539</v>
      </c>
      <c r="CG5" s="84">
        <f>IFERROR('1.17 Wine consumption pc'!CG5/'1.41 Alcohol consumption pc'!CG5,"")</f>
        <v>0.38835180381985379</v>
      </c>
      <c r="CH5" s="84">
        <f>IFERROR('1.17 Wine consumption pc'!CH5/'1.41 Alcohol consumption pc'!CH5,"")</f>
        <v>0.39306358381502887</v>
      </c>
      <c r="CI5" s="84">
        <f>IFERROR('1.17 Wine consumption pc'!CI5/'1.41 Alcohol consumption pc'!CI5,"")</f>
        <v>0.57384615384615389</v>
      </c>
      <c r="CJ5" s="84">
        <f>IFERROR('1.17 Wine consumption pc'!CJ5/'1.41 Alcohol consumption pc'!CJ5,"")</f>
        <v>0.11892797319932999</v>
      </c>
      <c r="CK5" s="84">
        <f>IFERROR('1.17 Wine consumption pc'!CK5/'1.41 Alcohol consumption pc'!CK5,"")</f>
        <v>0.27747062888735313</v>
      </c>
      <c r="CL5" s="84">
        <f>IFERROR('1.17 Wine consumption pc'!CL5/'1.41 Alcohol consumption pc'!CL5,"")</f>
        <v>0.44274809160305623</v>
      </c>
      <c r="CM5" s="84">
        <f>IFERROR('1.17 Wine consumption pc'!CM5/'1.41 Alcohol consumption pc'!CM5,"")</f>
        <v>0.40530303030302972</v>
      </c>
      <c r="CN5" s="84">
        <f>IFERROR('1.17 Wine consumption pc'!CN5/'1.41 Alcohol consumption pc'!CN5,"")</f>
        <v>4.6040515653775545E-2</v>
      </c>
      <c r="CO5" s="84">
        <f>IFERROR('1.17 Wine consumption pc'!CO5/'1.41 Alcohol consumption pc'!CO5,"")</f>
        <v>9.7521200260926269E-2</v>
      </c>
      <c r="CP5" s="84">
        <f>IFERROR('1.17 Wine consumption pc'!CP5/'1.41 Alcohol consumption pc'!CP5,"")</f>
        <v>7.5156576200416964E-2</v>
      </c>
      <c r="CR5" s="89">
        <f t="shared" si="0"/>
        <v>0.87629300513819131</v>
      </c>
    </row>
    <row r="6" spans="1:96" x14ac:dyDescent="0.25">
      <c r="A6" s="1" t="s">
        <v>27</v>
      </c>
      <c r="B6" s="84">
        <f>IFERROR('1.17 Wine consumption pc'!B6/'1.41 Alcohol consumption pc'!B6,"")</f>
        <v>0.17950827417911361</v>
      </c>
      <c r="C6" s="84">
        <f>IFERROR('1.17 Wine consumption pc'!C6/'1.41 Alcohol consumption pc'!C6,"")</f>
        <v>7.9250455510422424E-2</v>
      </c>
      <c r="D6" s="84">
        <f>IFERROR('1.17 Wine consumption pc'!D6/'1.41 Alcohol consumption pc'!D6,"")</f>
        <v>0.11940298507462688</v>
      </c>
      <c r="E6" s="84">
        <f>IFERROR('1.17 Wine consumption pc'!E6/'1.41 Alcohol consumption pc'!E6,"")</f>
        <v>8.7105203729393177E-2</v>
      </c>
      <c r="F6" s="84">
        <f>IFERROR('1.17 Wine consumption pc'!F6/'1.41 Alcohol consumption pc'!F6,"")</f>
        <v>0.10280373831775701</v>
      </c>
      <c r="G6" s="84">
        <f>IFERROR('1.17 Wine consumption pc'!G6/'1.41 Alcohol consumption pc'!G6,"")</f>
        <v>1.3032145960034751E-3</v>
      </c>
      <c r="H6" s="84">
        <f>IFERROR('1.17 Wine consumption pc'!H6/'1.41 Alcohol consumption pc'!H6,"")</f>
        <v>0.27358490566037735</v>
      </c>
      <c r="I6" s="84">
        <f>IFERROR('1.17 Wine consumption pc'!I6/'1.41 Alcohol consumption pc'!I6,"")</f>
        <v>0.15341391009329941</v>
      </c>
      <c r="J6" s="84">
        <f>IFERROR('1.17 Wine consumption pc'!J6/'1.41 Alcohol consumption pc'!J6,"")</f>
        <v>5.9574468085106379E-2</v>
      </c>
      <c r="K6" s="84">
        <f>IFERROR('1.17 Wine consumption pc'!K6/'1.41 Alcohol consumption pc'!K6,"")</f>
        <v>4.4247787610619468E-2</v>
      </c>
      <c r="L6" s="84">
        <f>IFERROR('1.17 Wine consumption pc'!L6/'1.41 Alcohol consumption pc'!L6,"")</f>
        <v>0</v>
      </c>
      <c r="M6" s="84">
        <f>IFERROR('1.17 Wine consumption pc'!M6/'1.41 Alcohol consumption pc'!M6,"")</f>
        <v>3.8543897216274095E-3</v>
      </c>
      <c r="N6" s="84">
        <f>IFERROR('1.17 Wine consumption pc'!N6/'1.41 Alcohol consumption pc'!N6,"")</f>
        <v>0.1153846153846154</v>
      </c>
      <c r="O6" s="84">
        <f>IFERROR('1.17 Wine consumption pc'!O6/'1.41 Alcohol consumption pc'!O6,"")</f>
        <v>5.8120877161704401E-2</v>
      </c>
      <c r="P6" s="84">
        <f>IFERROR('1.17 Wine consumption pc'!P6/'1.41 Alcohol consumption pc'!P6,"")</f>
        <v>6.9114470842332618E-2</v>
      </c>
      <c r="Q6" s="84">
        <f>IFERROR('1.17 Wine consumption pc'!Q6/'1.41 Alcohol consumption pc'!Q6,"")</f>
        <v>2.5076623014767345E-3</v>
      </c>
      <c r="R6" s="84">
        <f>IFERROR('1.17 Wine consumption pc'!R6/'1.41 Alcohol consumption pc'!R6,"")</f>
        <v>8.2677165354330714E-2</v>
      </c>
      <c r="S6" s="84">
        <f>IFERROR('1.17 Wine consumption pc'!S6/'1.41 Alcohol consumption pc'!S6,"")</f>
        <v>4.6698872785829307E-2</v>
      </c>
      <c r="T6" s="84">
        <f>IFERROR('1.17 Wine consumption pc'!T6/'1.41 Alcohol consumption pc'!T6,"")</f>
        <v>0.35520473606314756</v>
      </c>
      <c r="U6" s="84">
        <f>IFERROR('1.17 Wine consumption pc'!U6/'1.41 Alcohol consumption pc'!U6,"")</f>
        <v>0.35540069686411146</v>
      </c>
      <c r="V6" s="84">
        <f>IFERROR('1.17 Wine consumption pc'!V6/'1.41 Alcohol consumption pc'!V6,"")</f>
        <v>0.35197368421052627</v>
      </c>
      <c r="W6" s="84">
        <f>IFERROR('1.17 Wine consumption pc'!W6/'1.41 Alcohol consumption pc'!W6,"")</f>
        <v>0.13383866532902314</v>
      </c>
      <c r="X6" s="84">
        <f>IFERROR('1.17 Wine consumption pc'!X6/'1.41 Alcohol consumption pc'!X6,"")</f>
        <v>0.50238095238095237</v>
      </c>
      <c r="Y6" s="84">
        <f>IFERROR('1.17 Wine consumption pc'!Y6/'1.41 Alcohol consumption pc'!Y6,"")</f>
        <v>0.16296296296296298</v>
      </c>
      <c r="Z6" s="84">
        <f>IFERROR('1.17 Wine consumption pc'!Z6/'1.41 Alcohol consumption pc'!Z6,"")</f>
        <v>0.1226215644820296</v>
      </c>
      <c r="AA6" s="84">
        <f>IFERROR('1.17 Wine consumption pc'!AA6/'1.41 Alcohol consumption pc'!AA6,"")</f>
        <v>0.34794520547945207</v>
      </c>
      <c r="AB6" s="84">
        <f>IFERROR('1.17 Wine consumption pc'!AB6/'1.41 Alcohol consumption pc'!AB6,"")</f>
        <v>0.15814319433516916</v>
      </c>
      <c r="AC6" s="84">
        <f>IFERROR('1.17 Wine consumption pc'!AC6/'1.41 Alcohol consumption pc'!AC6,"")</f>
        <v>0.12142857142857143</v>
      </c>
      <c r="AD6" s="84">
        <f>IFERROR('1.17 Wine consumption pc'!AD6/'1.41 Alcohol consumption pc'!AD6,"")</f>
        <v>0.31182795698924726</v>
      </c>
      <c r="AE6" s="84">
        <f>IFERROR('1.17 Wine consumption pc'!AE6/'1.41 Alcohol consumption pc'!AE6,"")</f>
        <v>0.29418886198547217</v>
      </c>
      <c r="AF6" s="84">
        <f>IFERROR('1.17 Wine consumption pc'!AF6/'1.41 Alcohol consumption pc'!AF6,"")</f>
        <v>0.12222222222222223</v>
      </c>
      <c r="AG6" s="84">
        <f>IFERROR('1.17 Wine consumption pc'!AG6/'1.41 Alcohol consumption pc'!AG6,"")</f>
        <v>0.17888563049853373</v>
      </c>
      <c r="AH6" s="84">
        <f>IFERROR('1.17 Wine consumption pc'!AH6/'1.41 Alcohol consumption pc'!AH6,"")</f>
        <v>0.3666666666666667</v>
      </c>
      <c r="AI6" s="84">
        <f>IFERROR('1.17 Wine consumption pc'!AI6/'1.41 Alcohol consumption pc'!AI6,"")</f>
        <v>0.12578153732990069</v>
      </c>
      <c r="AJ6" s="84">
        <f>IFERROR('1.17 Wine consumption pc'!AJ6/'1.41 Alcohol consumption pc'!AJ6,"")</f>
        <v>0.13740458015267176</v>
      </c>
      <c r="AK6" s="84">
        <f>IFERROR('1.17 Wine consumption pc'!AK6/'1.41 Alcohol consumption pc'!AK6,"")</f>
        <v>8.0873093605708699E-2</v>
      </c>
      <c r="AL6" s="84">
        <f>IFERROR('1.17 Wine consumption pc'!AL6/'1.41 Alcohol consumption pc'!AL6,"")</f>
        <v>0.14077669902912623</v>
      </c>
      <c r="AM6" s="84">
        <f>IFERROR('1.17 Wine consumption pc'!AM6/'1.41 Alcohol consumption pc'!AM6,"")</f>
        <v>0.19162995594713655</v>
      </c>
      <c r="AN6" s="84">
        <f>IFERROR('1.17 Wine consumption pc'!AN6/'1.41 Alcohol consumption pc'!AN6,"")</f>
        <v>0.53809523809523807</v>
      </c>
      <c r="AO6" s="84">
        <f>IFERROR('1.17 Wine consumption pc'!AO6/'1.41 Alcohol consumption pc'!AO6,"")</f>
        <v>0.13362410785091197</v>
      </c>
      <c r="AP6" s="84">
        <f>IFERROR('1.17 Wine consumption pc'!AP6/'1.41 Alcohol consumption pc'!AP6,"")</f>
        <v>0.11023691654879772</v>
      </c>
      <c r="AQ6" s="84">
        <f>IFERROR('1.17 Wine consumption pc'!AQ6/'1.41 Alcohol consumption pc'!AQ6,"")</f>
        <v>0.61781483106625723</v>
      </c>
      <c r="AR6" s="84">
        <f>IFERROR('1.17 Wine consumption pc'!AR6/'1.41 Alcohol consumption pc'!AR6,"")</f>
        <v>2.9850746268656716E-2</v>
      </c>
      <c r="AS6" s="84">
        <f>IFERROR('1.17 Wine consumption pc'!AS6/'1.41 Alcohol consumption pc'!AS6,"")</f>
        <v>4.2216849544355589E-2</v>
      </c>
      <c r="AT6" s="84">
        <f>IFERROR('1.17 Wine consumption pc'!AT6/'1.41 Alcohol consumption pc'!AT6,"")</f>
        <v>0.44429530201342282</v>
      </c>
      <c r="AU6" s="84">
        <f>IFERROR('1.17 Wine consumption pc'!AU6/'1.41 Alcohol consumption pc'!AU6,"")</f>
        <v>1.784197111299915E-2</v>
      </c>
      <c r="AV6" s="84">
        <f>IFERROR('1.17 Wine consumption pc'!AV6/'1.41 Alcohol consumption pc'!AV6,"")</f>
        <v>3.2520325203252029E-2</v>
      </c>
      <c r="AW6" s="84">
        <f>IFERROR('1.17 Wine consumption pc'!AW6/'1.41 Alcohol consumption pc'!AW6,"")</f>
        <v>1.7241379310344827E-2</v>
      </c>
      <c r="AX6" s="84">
        <f>IFERROR('1.17 Wine consumption pc'!AX6/'1.41 Alcohol consumption pc'!AX6,"")</f>
        <v>4.0145985401459854E-2</v>
      </c>
      <c r="AY6" s="84">
        <f>IFERROR('1.17 Wine consumption pc'!AY6/'1.41 Alcohol consumption pc'!AY6,"")</f>
        <v>1.3422818791946308E-2</v>
      </c>
      <c r="AZ6" s="84">
        <f>IFERROR('1.17 Wine consumption pc'!AZ6/'1.41 Alcohol consumption pc'!AZ6,"")</f>
        <v>1.4265734265734267E-2</v>
      </c>
      <c r="BA6" s="84">
        <f>IFERROR('1.17 Wine consumption pc'!BA6/'1.41 Alcohol consumption pc'!BA6,"")</f>
        <v>8.1841432225063931E-2</v>
      </c>
      <c r="BB6" s="84">
        <f>IFERROR('1.17 Wine consumption pc'!BB6/'1.41 Alcohol consumption pc'!BB6,"")</f>
        <v>0.66878980891719741</v>
      </c>
      <c r="BC6" s="84">
        <f>IFERROR('1.17 Wine consumption pc'!BC6/'1.41 Alcohol consumption pc'!BC6,"")</f>
        <v>7.7084793272599855E-3</v>
      </c>
      <c r="BD6" s="84">
        <f>IFERROR('1.17 Wine consumption pc'!BD6/'1.41 Alcohol consumption pc'!BD6,"")</f>
        <v>0.13451739700101906</v>
      </c>
      <c r="BE6" s="84">
        <f>IFERROR('1.17 Wine consumption pc'!BE6/'1.41 Alcohol consumption pc'!BE6,"")</f>
        <v>0.56470588235294117</v>
      </c>
      <c r="BF6" s="84">
        <f>IFERROR('1.17 Wine consumption pc'!BF6/'1.41 Alcohol consumption pc'!BF6,"")</f>
        <v>2.2831050228310508E-2</v>
      </c>
      <c r="BG6" s="84">
        <f>IFERROR('1.17 Wine consumption pc'!BG6/'1.41 Alcohol consumption pc'!BG6,"")</f>
        <v>4.7619047619047623E-2</v>
      </c>
      <c r="BH6" s="84" t="str">
        <f>IFERROR('1.17 Wine consumption pc'!BH6/'1.41 Alcohol consumption pc'!BH6,"")</f>
        <v/>
      </c>
      <c r="BI6" s="84">
        <f>IFERROR('1.17 Wine consumption pc'!BI6/'1.41 Alcohol consumption pc'!BI6,"")</f>
        <v>0.29487179487179488</v>
      </c>
      <c r="BJ6" s="84">
        <f>IFERROR('1.17 Wine consumption pc'!BJ6/'1.41 Alcohol consumption pc'!BJ6,"")</f>
        <v>8.1967213114754092E-2</v>
      </c>
      <c r="BK6" s="84">
        <f>IFERROR('1.17 Wine consumption pc'!BK6/'1.41 Alcohol consumption pc'!BK6,"")</f>
        <v>0.37096774193548387</v>
      </c>
      <c r="BL6" s="84">
        <f>IFERROR('1.17 Wine consumption pc'!BL6/'1.41 Alcohol consumption pc'!BL6,"")</f>
        <v>2.9723991507430998E-2</v>
      </c>
      <c r="BM6" s="84" t="str">
        <f>IFERROR('1.17 Wine consumption pc'!BM6/'1.41 Alcohol consumption pc'!BM6,"")</f>
        <v/>
      </c>
      <c r="BN6" s="84">
        <f>IFERROR('1.17 Wine consumption pc'!BN6/'1.41 Alcohol consumption pc'!BN6,"")</f>
        <v>0.18361344537815125</v>
      </c>
      <c r="BO6" s="84">
        <f>IFERROR('1.17 Wine consumption pc'!BO6/'1.41 Alcohol consumption pc'!BO6,"")</f>
        <v>0.30864197530864196</v>
      </c>
      <c r="BP6" s="84">
        <f>IFERROR('1.17 Wine consumption pc'!BP6/'1.41 Alcohol consumption pc'!BP6,"")</f>
        <v>0.14285714285714285</v>
      </c>
      <c r="BQ6" s="84">
        <f>IFERROR('1.17 Wine consumption pc'!BQ6/'1.41 Alcohol consumption pc'!BQ6,"")</f>
        <v>0.15291553618289375</v>
      </c>
      <c r="BR6" s="84">
        <f>IFERROR('1.17 Wine consumption pc'!BR6/'1.41 Alcohol consumption pc'!BR6,"")</f>
        <v>0.20558497833413578</v>
      </c>
      <c r="BS6" s="84">
        <f>IFERROR('1.17 Wine consumption pc'!BS6/'1.41 Alcohol consumption pc'!BS6,"")</f>
        <v>0.14754741020238155</v>
      </c>
      <c r="BT6" s="84">
        <f>IFERROR('1.17 Wine consumption pc'!BT6/'1.41 Alcohol consumption pc'!BT6,"")</f>
        <v>0.41814792113596894</v>
      </c>
      <c r="BU6" s="84">
        <f>IFERROR('1.17 Wine consumption pc'!BU6/'1.41 Alcohol consumption pc'!BU6,"")</f>
        <v>0.36150234741784038</v>
      </c>
      <c r="BV6" s="84">
        <f>IFERROR('1.17 Wine consumption pc'!BV6/'1.41 Alcohol consumption pc'!BV6,"")</f>
        <v>0.35523613963039014</v>
      </c>
      <c r="BW6" s="84">
        <f>IFERROR('1.17 Wine consumption pc'!BW6/'1.41 Alcohol consumption pc'!BW6,"")</f>
        <v>0.39503816793893132</v>
      </c>
      <c r="BX6" s="84">
        <f>IFERROR('1.17 Wine consumption pc'!BX6/'1.41 Alcohol consumption pc'!BX6,"")</f>
        <v>0.17401392111368907</v>
      </c>
      <c r="BY6" s="84">
        <f>IFERROR('1.17 Wine consumption pc'!BY6/'1.41 Alcohol consumption pc'!BY6,"")</f>
        <v>0.58417364553067852</v>
      </c>
      <c r="BZ6" s="84">
        <f>IFERROR('1.17 Wine consumption pc'!BZ6/'1.41 Alcohol consumption pc'!BZ6,"")</f>
        <v>0.28515666209515772</v>
      </c>
      <c r="CA6" s="84">
        <f>IFERROR('1.17 Wine consumption pc'!CA6/'1.41 Alcohol consumption pc'!CA6,"")</f>
        <v>0.51751412429378529</v>
      </c>
      <c r="CB6" s="84">
        <f>IFERROR('1.17 Wine consumption pc'!CB6/'1.41 Alcohol consumption pc'!CB6,"")</f>
        <v>0.19392523364485983</v>
      </c>
      <c r="CC6" s="84">
        <f>IFERROR('1.17 Wine consumption pc'!CC6/'1.41 Alcohol consumption pc'!CC6,"")</f>
        <v>0.70819348469891408</v>
      </c>
      <c r="CD6" s="84">
        <f>IFERROR('1.17 Wine consumption pc'!CD6/'1.41 Alcohol consumption pc'!CD6,"")</f>
        <v>0.32520944402132518</v>
      </c>
      <c r="CE6" s="84">
        <f>IFERROR('1.17 Wine consumption pc'!CE6/'1.41 Alcohol consumption pc'!CE6,"")</f>
        <v>0.29460580912863071</v>
      </c>
      <c r="CF6" s="84">
        <f>IFERROR('1.17 Wine consumption pc'!CF6/'1.41 Alcohol consumption pc'!CF6,"")</f>
        <v>0.62442183163737275</v>
      </c>
      <c r="CG6" s="84">
        <f>IFERROR('1.17 Wine consumption pc'!CG6/'1.41 Alcohol consumption pc'!CG6,"")</f>
        <v>0.38546049555867229</v>
      </c>
      <c r="CH6" s="84">
        <f>IFERROR('1.17 Wine consumption pc'!CH6/'1.41 Alcohol consumption pc'!CH6,"")</f>
        <v>0.38653846153846155</v>
      </c>
      <c r="CI6" s="84">
        <f>IFERROR('1.17 Wine consumption pc'!CI6/'1.41 Alcohol consumption pc'!CI6,"")</f>
        <v>0.56769230769230772</v>
      </c>
      <c r="CJ6" s="84">
        <f>IFERROR('1.17 Wine consumption pc'!CJ6/'1.41 Alcohol consumption pc'!CJ6,"")</f>
        <v>0.11882716049382716</v>
      </c>
      <c r="CK6" s="84">
        <f>IFERROR('1.17 Wine consumption pc'!CK6/'1.41 Alcohol consumption pc'!CK6,"")</f>
        <v>0.28556665518429214</v>
      </c>
      <c r="CL6" s="84">
        <f>IFERROR('1.17 Wine consumption pc'!CL6/'1.41 Alcohol consumption pc'!CL6,"")</f>
        <v>0.4692307692307689</v>
      </c>
      <c r="CM6" s="84">
        <f>IFERROR('1.17 Wine consumption pc'!CM6/'1.41 Alcohol consumption pc'!CM6,"")</f>
        <v>0.39179104477612198</v>
      </c>
      <c r="CN6" s="84">
        <f>IFERROR('1.17 Wine consumption pc'!CN6/'1.41 Alcohol consumption pc'!CN6,"")</f>
        <v>4.9495875343721463E-2</v>
      </c>
      <c r="CO6" s="84">
        <f>IFERROR('1.17 Wine consumption pc'!CO6/'1.41 Alcohol consumption pc'!CO6,"")</f>
        <v>9.5823891226934299E-2</v>
      </c>
      <c r="CP6" s="84">
        <f>IFERROR('1.17 Wine consumption pc'!CP6/'1.41 Alcohol consumption pc'!CP6,"")</f>
        <v>7.4701195219123648E-2</v>
      </c>
      <c r="CR6" s="89">
        <f t="shared" si="0"/>
        <v>0.86716303185660104</v>
      </c>
    </row>
    <row r="7" spans="1:96" x14ac:dyDescent="0.25">
      <c r="A7" s="1" t="s">
        <v>28</v>
      </c>
      <c r="B7" s="84">
        <f>IFERROR('1.17 Wine consumption pc'!B7/'1.41 Alcohol consumption pc'!B7,"")</f>
        <v>0.17774379165785376</v>
      </c>
      <c r="C7" s="84">
        <f>IFERROR('1.17 Wine consumption pc'!C7/'1.41 Alcohol consumption pc'!C7,"")</f>
        <v>7.9547289224708578E-2</v>
      </c>
      <c r="D7" s="84">
        <f>IFERROR('1.17 Wine consumption pc'!D7/'1.41 Alcohol consumption pc'!D7,"")</f>
        <v>0.11688311688311688</v>
      </c>
      <c r="E7" s="84">
        <f>IFERROR('1.17 Wine consumption pc'!E7/'1.41 Alcohol consumption pc'!E7,"")</f>
        <v>8.8469794541551669E-2</v>
      </c>
      <c r="F7" s="84">
        <f>IFERROR('1.17 Wine consumption pc'!F7/'1.41 Alcohol consumption pc'!F7,"")</f>
        <v>0.1142857142857143</v>
      </c>
      <c r="G7" s="84">
        <f>IFERROR('1.17 Wine consumption pc'!G7/'1.41 Alcohol consumption pc'!G7,"")</f>
        <v>1.7878426698450535E-3</v>
      </c>
      <c r="H7" s="84">
        <f>IFERROR('1.17 Wine consumption pc'!H7/'1.41 Alcohol consumption pc'!H7,"")</f>
        <v>0.26126126126126126</v>
      </c>
      <c r="I7" s="84">
        <f>IFERROR('1.17 Wine consumption pc'!I7/'1.41 Alcohol consumption pc'!I7,"")</f>
        <v>0.15177047781569966</v>
      </c>
      <c r="J7" s="84">
        <f>IFERROR('1.17 Wine consumption pc'!J7/'1.41 Alcohol consumption pc'!J7,"")</f>
        <v>5.7999999999999996E-2</v>
      </c>
      <c r="K7" s="84">
        <f>IFERROR('1.17 Wine consumption pc'!K7/'1.41 Alcohol consumption pc'!K7,"")</f>
        <v>5.4545454545454536E-2</v>
      </c>
      <c r="L7" s="84">
        <f>IFERROR('1.17 Wine consumption pc'!L7/'1.41 Alcohol consumption pc'!L7,"")</f>
        <v>0</v>
      </c>
      <c r="M7" s="84">
        <f>IFERROR('1.17 Wine consumption pc'!M7/'1.41 Alcohol consumption pc'!M7,"")</f>
        <v>4.2589437819420791E-3</v>
      </c>
      <c r="N7" s="84">
        <f>IFERROR('1.17 Wine consumption pc'!N7/'1.41 Alcohol consumption pc'!N7,"")</f>
        <v>0.12727272727272726</v>
      </c>
      <c r="O7" s="84">
        <f>IFERROR('1.17 Wine consumption pc'!O7/'1.41 Alcohol consumption pc'!O7,"")</f>
        <v>5.9816777438476736E-2</v>
      </c>
      <c r="P7" s="84">
        <f>IFERROR('1.17 Wine consumption pc'!P7/'1.41 Alcohol consumption pc'!P7,"")</f>
        <v>7.1428571428571438E-2</v>
      </c>
      <c r="Q7" s="84">
        <f>IFERROR('1.17 Wine consumption pc'!Q7/'1.41 Alcohol consumption pc'!Q7,"")</f>
        <v>2.5416548997458347E-3</v>
      </c>
      <c r="R7" s="84">
        <f>IFERROR('1.17 Wine consumption pc'!R7/'1.41 Alcohol consumption pc'!R7,"")</f>
        <v>7.0895522388059712E-2</v>
      </c>
      <c r="S7" s="84">
        <f>IFERROR('1.17 Wine consumption pc'!S7/'1.41 Alcohol consumption pc'!S7,"")</f>
        <v>4.5325779036827198E-2</v>
      </c>
      <c r="T7" s="84">
        <f>IFERROR('1.17 Wine consumption pc'!T7/'1.41 Alcohol consumption pc'!T7,"")</f>
        <v>0.35482307319437717</v>
      </c>
      <c r="U7" s="84">
        <f>IFERROR('1.17 Wine consumption pc'!U7/'1.41 Alcohol consumption pc'!U7,"")</f>
        <v>0.35331050228310507</v>
      </c>
      <c r="V7" s="84">
        <f>IFERROR('1.17 Wine consumption pc'!V7/'1.41 Alcohol consumption pc'!V7,"")</f>
        <v>0.3612903225806452</v>
      </c>
      <c r="W7" s="84">
        <f>IFERROR('1.17 Wine consumption pc'!W7/'1.41 Alcohol consumption pc'!W7,"")</f>
        <v>0.13298119133445163</v>
      </c>
      <c r="X7" s="84">
        <f>IFERROR('1.17 Wine consumption pc'!X7/'1.41 Alcohol consumption pc'!X7,"")</f>
        <v>0.4285714285714286</v>
      </c>
      <c r="Y7" s="84">
        <f>IFERROR('1.17 Wine consumption pc'!Y7/'1.41 Alcohol consumption pc'!Y7,"")</f>
        <v>0.15</v>
      </c>
      <c r="Z7" s="84">
        <f>IFERROR('1.17 Wine consumption pc'!Z7/'1.41 Alcohol consumption pc'!Z7,"")</f>
        <v>0.12474012474012473</v>
      </c>
      <c r="AA7" s="84">
        <f>IFERROR('1.17 Wine consumption pc'!AA7/'1.41 Alcohol consumption pc'!AA7,"")</f>
        <v>0.35376044568245124</v>
      </c>
      <c r="AB7" s="84">
        <f>IFERROR('1.17 Wine consumption pc'!AB7/'1.41 Alcohol consumption pc'!AB7,"")</f>
        <v>0.16355140186915884</v>
      </c>
      <c r="AC7" s="84">
        <f>IFERROR('1.17 Wine consumption pc'!AC7/'1.41 Alcohol consumption pc'!AC7,"")</f>
        <v>0.12025316455696203</v>
      </c>
      <c r="AD7" s="84">
        <f>IFERROR('1.17 Wine consumption pc'!AD7/'1.41 Alcohol consumption pc'!AD7,"")</f>
        <v>0.29292929292929293</v>
      </c>
      <c r="AE7" s="84">
        <f>IFERROR('1.17 Wine consumption pc'!AE7/'1.41 Alcohol consumption pc'!AE7,"")</f>
        <v>0.33175914994096806</v>
      </c>
      <c r="AF7" s="84">
        <f>IFERROR('1.17 Wine consumption pc'!AF7/'1.41 Alcohol consumption pc'!AF7,"")</f>
        <v>0.12195121951219512</v>
      </c>
      <c r="AG7" s="84">
        <f>IFERROR('1.17 Wine consumption pc'!AG7/'1.41 Alcohol consumption pc'!AG7,"")</f>
        <v>0.19060773480662985</v>
      </c>
      <c r="AH7" s="84">
        <f>IFERROR('1.17 Wine consumption pc'!AH7/'1.41 Alcohol consumption pc'!AH7,"")</f>
        <v>0.36507936507936511</v>
      </c>
      <c r="AI7" s="84">
        <f>IFERROR('1.17 Wine consumption pc'!AI7/'1.41 Alcohol consumption pc'!AI7,"")</f>
        <v>0.12124502352515382</v>
      </c>
      <c r="AJ7" s="84">
        <f>IFERROR('1.17 Wine consumption pc'!AJ7/'1.41 Alcohol consumption pc'!AJ7,"")</f>
        <v>0.14784546805349186</v>
      </c>
      <c r="AK7" s="84">
        <f>IFERROR('1.17 Wine consumption pc'!AK7/'1.41 Alcohol consumption pc'!AK7,"")</f>
        <v>8.6168893787022999E-2</v>
      </c>
      <c r="AL7" s="84">
        <f>IFERROR('1.17 Wine consumption pc'!AL7/'1.41 Alcohol consumption pc'!AL7,"")</f>
        <v>0.12380952380952384</v>
      </c>
      <c r="AM7" s="84">
        <f>IFERROR('1.17 Wine consumption pc'!AM7/'1.41 Alcohol consumption pc'!AM7,"")</f>
        <v>0.19777777777777777</v>
      </c>
      <c r="AN7" s="84">
        <f>IFERROR('1.17 Wine consumption pc'!AN7/'1.41 Alcohol consumption pc'!AN7,"")</f>
        <v>0.52884615384615385</v>
      </c>
      <c r="AO7" s="84">
        <f>IFERROR('1.17 Wine consumption pc'!AO7/'1.41 Alcohol consumption pc'!AO7,"")</f>
        <v>0.10677165354330709</v>
      </c>
      <c r="AP7" s="84">
        <f>IFERROR('1.17 Wine consumption pc'!AP7/'1.41 Alcohol consumption pc'!AP7,"")</f>
        <v>0.10851525596833907</v>
      </c>
      <c r="AQ7" s="84">
        <f>IFERROR('1.17 Wine consumption pc'!AQ7/'1.41 Alcohol consumption pc'!AQ7,"")</f>
        <v>0.60307955517536349</v>
      </c>
      <c r="AR7" s="84">
        <f>IFERROR('1.17 Wine consumption pc'!AR7/'1.41 Alcohol consumption pc'!AR7,"")</f>
        <v>2.6490066225165566E-2</v>
      </c>
      <c r="AS7" s="84">
        <f>IFERROR('1.17 Wine consumption pc'!AS7/'1.41 Alcohol consumption pc'!AS7,"")</f>
        <v>4.736412303783686E-2</v>
      </c>
      <c r="AT7" s="84">
        <f>IFERROR('1.17 Wine consumption pc'!AT7/'1.41 Alcohol consumption pc'!AT7,"")</f>
        <v>0.41145139813581894</v>
      </c>
      <c r="AU7" s="84">
        <f>IFERROR('1.17 Wine consumption pc'!AU7/'1.41 Alcohol consumption pc'!AU7,"")</f>
        <v>1.3114754098360654E-2</v>
      </c>
      <c r="AV7" s="84">
        <f>IFERROR('1.17 Wine consumption pc'!AV7/'1.41 Alcohol consumption pc'!AV7,"")</f>
        <v>3.968253968253968E-2</v>
      </c>
      <c r="AW7" s="84">
        <f>IFERROR('1.17 Wine consumption pc'!AW7/'1.41 Alcohol consumption pc'!AW7,"")</f>
        <v>1.7676767676767676E-2</v>
      </c>
      <c r="AX7" s="84">
        <f>IFERROR('1.17 Wine consumption pc'!AX7/'1.41 Alcohol consumption pc'!AX7,"")</f>
        <v>4.0955631399317405E-2</v>
      </c>
      <c r="AY7" s="84">
        <f>IFERROR('1.17 Wine consumption pc'!AY7/'1.41 Alcohol consumption pc'!AY7,"")</f>
        <v>1.3333333333333332E-2</v>
      </c>
      <c r="AZ7" s="84">
        <f>IFERROR('1.17 Wine consumption pc'!AZ7/'1.41 Alcohol consumption pc'!AZ7,"")</f>
        <v>1.5283267457180501E-2</v>
      </c>
      <c r="BA7" s="84">
        <f>IFERROR('1.17 Wine consumption pc'!BA7/'1.41 Alcohol consumption pc'!BA7,"")</f>
        <v>6.9042316258351902E-2</v>
      </c>
      <c r="BB7" s="84">
        <f>IFERROR('1.17 Wine consumption pc'!BB7/'1.41 Alcohol consumption pc'!BB7,"")</f>
        <v>0.64848484848484844</v>
      </c>
      <c r="BC7" s="84">
        <f>IFERROR('1.17 Wine consumption pc'!BC7/'1.41 Alcohol consumption pc'!BC7,"")</f>
        <v>9.1324200913242021E-3</v>
      </c>
      <c r="BD7" s="84">
        <f>IFERROR('1.17 Wine consumption pc'!BD7/'1.41 Alcohol consumption pc'!BD7,"")</f>
        <v>0.13474672737620946</v>
      </c>
      <c r="BE7" s="84">
        <f>IFERROR('1.17 Wine consumption pc'!BE7/'1.41 Alcohol consumption pc'!BE7,"")</f>
        <v>0.56818181818181812</v>
      </c>
      <c r="BF7" s="84">
        <f>IFERROR('1.17 Wine consumption pc'!BF7/'1.41 Alcohol consumption pc'!BF7,"")</f>
        <v>2.4038461538461536E-2</v>
      </c>
      <c r="BG7" s="84">
        <f>IFERROR('1.17 Wine consumption pc'!BG7/'1.41 Alcohol consumption pc'!BG7,"")</f>
        <v>6.6666666666666666E-2</v>
      </c>
      <c r="BH7" s="84" t="str">
        <f>IFERROR('1.17 Wine consumption pc'!BH7/'1.41 Alcohol consumption pc'!BH7,"")</f>
        <v/>
      </c>
      <c r="BI7" s="84">
        <f>IFERROR('1.17 Wine consumption pc'!BI7/'1.41 Alcohol consumption pc'!BI7,"")</f>
        <v>0.30120481927710846</v>
      </c>
      <c r="BJ7" s="84">
        <f>IFERROR('1.17 Wine consumption pc'!BJ7/'1.41 Alcohol consumption pc'!BJ7,"")</f>
        <v>8.203125E-2</v>
      </c>
      <c r="BK7" s="84">
        <f>IFERROR('1.17 Wine consumption pc'!BK7/'1.41 Alcohol consumption pc'!BK7,"")</f>
        <v>0.37007874015748032</v>
      </c>
      <c r="BL7" s="84">
        <f>IFERROR('1.17 Wine consumption pc'!BL7/'1.41 Alcohol consumption pc'!BL7,"")</f>
        <v>4.0089086859688192E-2</v>
      </c>
      <c r="BM7" s="84" t="str">
        <f>IFERROR('1.17 Wine consumption pc'!BM7/'1.41 Alcohol consumption pc'!BM7,"")</f>
        <v/>
      </c>
      <c r="BN7" s="84">
        <f>IFERROR('1.17 Wine consumption pc'!BN7/'1.41 Alcohol consumption pc'!BN7,"")</f>
        <v>0.18245469522240526</v>
      </c>
      <c r="BO7" s="84">
        <f>IFERROR('1.17 Wine consumption pc'!BO7/'1.41 Alcohol consumption pc'!BO7,"")</f>
        <v>0.30232558139534887</v>
      </c>
      <c r="BP7" s="84">
        <f>IFERROR('1.17 Wine consumption pc'!BP7/'1.41 Alcohol consumption pc'!BP7,"")</f>
        <v>0.15625000000000003</v>
      </c>
      <c r="BQ7" s="84">
        <f>IFERROR('1.17 Wine consumption pc'!BQ7/'1.41 Alcohol consumption pc'!BQ7,"")</f>
        <v>0.15655190584928858</v>
      </c>
      <c r="BR7" s="84">
        <f>IFERROR('1.17 Wine consumption pc'!BR7/'1.41 Alcohol consumption pc'!BR7,"")</f>
        <v>0.21266540642722118</v>
      </c>
      <c r="BS7" s="84">
        <f>IFERROR('1.17 Wine consumption pc'!BS7/'1.41 Alcohol consumption pc'!BS7,"")</f>
        <v>0.15079634022365301</v>
      </c>
      <c r="BT7" s="84">
        <f>IFERROR('1.17 Wine consumption pc'!BT7/'1.41 Alcohol consumption pc'!BT7,"")</f>
        <v>0.41788026925341043</v>
      </c>
      <c r="BU7" s="84">
        <f>IFERROR('1.17 Wine consumption pc'!BU7/'1.41 Alcohol consumption pc'!BU7,"")</f>
        <v>0.37070938215102972</v>
      </c>
      <c r="BV7" s="84">
        <f>IFERROR('1.17 Wine consumption pc'!BV7/'1.41 Alcohol consumption pc'!BV7,"")</f>
        <v>0.36159346271705828</v>
      </c>
      <c r="BW7" s="84">
        <f>IFERROR('1.17 Wine consumption pc'!BW7/'1.41 Alcohol consumption pc'!BW7,"")</f>
        <v>0.39530332681017616</v>
      </c>
      <c r="BX7" s="84">
        <f>IFERROR('1.17 Wine consumption pc'!BX7/'1.41 Alcohol consumption pc'!BX7,"")</f>
        <v>0.17499999999999999</v>
      </c>
      <c r="BY7" s="84">
        <f>IFERROR('1.17 Wine consumption pc'!BY7/'1.41 Alcohol consumption pc'!BY7,"")</f>
        <v>0.57934027777777775</v>
      </c>
      <c r="BZ7" s="84">
        <f>IFERROR('1.17 Wine consumption pc'!BZ7/'1.41 Alcohol consumption pc'!BZ7,"")</f>
        <v>0.28425640480493247</v>
      </c>
      <c r="CA7" s="84">
        <f>IFERROR('1.17 Wine consumption pc'!CA7/'1.41 Alcohol consumption pc'!CA7,"")</f>
        <v>0.51144164759725408</v>
      </c>
      <c r="CB7" s="84">
        <f>IFERROR('1.17 Wine consumption pc'!CB7/'1.41 Alcohol consumption pc'!CB7,"")</f>
        <v>0.19954128440366972</v>
      </c>
      <c r="CC7" s="84">
        <f>IFERROR('1.17 Wine consumption pc'!CC7/'1.41 Alcohol consumption pc'!CC7,"")</f>
        <v>0.70685906305594004</v>
      </c>
      <c r="CD7" s="84">
        <f>IFERROR('1.17 Wine consumption pc'!CD7/'1.41 Alcohol consumption pc'!CD7,"")</f>
        <v>0.34045801526717556</v>
      </c>
      <c r="CE7" s="84">
        <f>IFERROR('1.17 Wine consumption pc'!CE7/'1.41 Alcohol consumption pc'!CE7,"")</f>
        <v>0.30241935483870963</v>
      </c>
      <c r="CF7" s="84">
        <f>IFERROR('1.17 Wine consumption pc'!CF7/'1.41 Alcohol consumption pc'!CF7,"")</f>
        <v>0.61767441860465111</v>
      </c>
      <c r="CG7" s="84">
        <f>IFERROR('1.17 Wine consumption pc'!CG7/'1.41 Alcohol consumption pc'!CG7,"")</f>
        <v>0.37949556282111158</v>
      </c>
      <c r="CH7" s="84">
        <f>IFERROR('1.17 Wine consumption pc'!CH7/'1.41 Alcohol consumption pc'!CH7,"")</f>
        <v>0.39238095238095239</v>
      </c>
      <c r="CI7" s="84">
        <f>IFERROR('1.17 Wine consumption pc'!CI7/'1.41 Alcohol consumption pc'!CI7,"")</f>
        <v>0.56782334384858035</v>
      </c>
      <c r="CJ7" s="84">
        <f>IFERROR('1.17 Wine consumption pc'!CJ7/'1.41 Alcohol consumption pc'!CJ7,"")</f>
        <v>0.12354651162790697</v>
      </c>
      <c r="CK7" s="84">
        <f>IFERROR('1.17 Wine consumption pc'!CK7/'1.41 Alcohol consumption pc'!CK7,"")</f>
        <v>0.29626456477039065</v>
      </c>
      <c r="CL7" s="84">
        <f>IFERROR('1.17 Wine consumption pc'!CL7/'1.41 Alcohol consumption pc'!CL7,"")</f>
        <v>0.44360902255638746</v>
      </c>
      <c r="CM7" s="84">
        <f>IFERROR('1.17 Wine consumption pc'!CM7/'1.41 Alcohol consumption pc'!CM7,"")</f>
        <v>0.42124542124542252</v>
      </c>
      <c r="CN7" s="84">
        <f>IFERROR('1.17 Wine consumption pc'!CN7/'1.41 Alcohol consumption pc'!CN7,"")</f>
        <v>4.7704770477047714E-2</v>
      </c>
      <c r="CO7" s="84">
        <f>IFERROR('1.17 Wine consumption pc'!CO7/'1.41 Alcohol consumption pc'!CO7,"")</f>
        <v>9.3613024420789032E-2</v>
      </c>
      <c r="CP7" s="84">
        <f>IFERROR('1.17 Wine consumption pc'!CP7/'1.41 Alcohol consumption pc'!CP7,"")</f>
        <v>7.6850094876660807E-2</v>
      </c>
      <c r="CR7" s="89">
        <f t="shared" si="0"/>
        <v>0.85526496604412561</v>
      </c>
    </row>
    <row r="8" spans="1:96" x14ac:dyDescent="0.25">
      <c r="A8" s="1" t="s">
        <v>29</v>
      </c>
      <c r="B8" s="84">
        <f>IFERROR('1.17 Wine consumption pc'!B8/'1.41 Alcohol consumption pc'!B8,"")</f>
        <v>0.17475804796412955</v>
      </c>
      <c r="C8" s="84">
        <f>IFERROR('1.17 Wine consumption pc'!C8/'1.41 Alcohol consumption pc'!C8,"")</f>
        <v>7.8351400665450252E-2</v>
      </c>
      <c r="D8" s="84">
        <f>IFERROR('1.17 Wine consumption pc'!D8/'1.41 Alcohol consumption pc'!D8,"")</f>
        <v>0.11363636363636362</v>
      </c>
      <c r="E8" s="84">
        <f>IFERROR('1.17 Wine consumption pc'!E8/'1.41 Alcohol consumption pc'!E8,"")</f>
        <v>8.8882513269258362E-2</v>
      </c>
      <c r="F8" s="84">
        <f>IFERROR('1.17 Wine consumption pc'!F8/'1.41 Alcohol consumption pc'!F8,"")</f>
        <v>0.11428571428571428</v>
      </c>
      <c r="G8" s="84">
        <f>IFERROR('1.17 Wine consumption pc'!G8/'1.41 Alcohol consumption pc'!G8,"")</f>
        <v>2.1451555237754737E-3</v>
      </c>
      <c r="H8" s="84">
        <f>IFERROR('1.17 Wine consumption pc'!H8/'1.41 Alcohol consumption pc'!H8,"")</f>
        <v>0.2608695652173913</v>
      </c>
      <c r="I8" s="84">
        <f>IFERROR('1.17 Wine consumption pc'!I8/'1.41 Alcohol consumption pc'!I8,"")</f>
        <v>0.14735152487961475</v>
      </c>
      <c r="J8" s="84">
        <f>IFERROR('1.17 Wine consumption pc'!J8/'1.41 Alcohol consumption pc'!J8,"")</f>
        <v>5.5762081784386616E-2</v>
      </c>
      <c r="K8" s="84">
        <f>IFERROR('1.17 Wine consumption pc'!K8/'1.41 Alcohol consumption pc'!K8,"")</f>
        <v>5.3571428571428562E-2</v>
      </c>
      <c r="L8" s="84">
        <f>IFERROR('1.17 Wine consumption pc'!L8/'1.41 Alcohol consumption pc'!L8,"")</f>
        <v>0</v>
      </c>
      <c r="M8" s="84">
        <f>IFERROR('1.17 Wine consumption pc'!M8/'1.41 Alcohol consumption pc'!M8,"")</f>
        <v>4.4052863436123352E-3</v>
      </c>
      <c r="N8" s="84">
        <f>IFERROR('1.17 Wine consumption pc'!N8/'1.41 Alcohol consumption pc'!N8,"")</f>
        <v>0.13793103448275862</v>
      </c>
      <c r="O8" s="84">
        <f>IFERROR('1.17 Wine consumption pc'!O8/'1.41 Alcohol consumption pc'!O8,"")</f>
        <v>5.9565522074281715E-2</v>
      </c>
      <c r="P8" s="84">
        <f>IFERROR('1.17 Wine consumption pc'!P8/'1.41 Alcohol consumption pc'!P8,"")</f>
        <v>6.8410462776659964E-2</v>
      </c>
      <c r="Q8" s="84">
        <f>IFERROR('1.17 Wine consumption pc'!Q8/'1.41 Alcohol consumption pc'!Q8,"")</f>
        <v>2.8208744710860366E-3</v>
      </c>
      <c r="R8" s="84">
        <f>IFERROR('1.17 Wine consumption pc'!R8/'1.41 Alcohol consumption pc'!R8,"")</f>
        <v>6.5292096219931275E-2</v>
      </c>
      <c r="S8" s="84">
        <f>IFERROR('1.17 Wine consumption pc'!S8/'1.41 Alcohol consumption pc'!S8,"")</f>
        <v>4.3984476067270371E-2</v>
      </c>
      <c r="T8" s="84">
        <f>IFERROR('1.17 Wine consumption pc'!T8/'1.41 Alcohol consumption pc'!T8,"")</f>
        <v>0.35226179018286813</v>
      </c>
      <c r="U8" s="84">
        <f>IFERROR('1.17 Wine consumption pc'!U8/'1.41 Alcohol consumption pc'!U8,"")</f>
        <v>0.34807256235827666</v>
      </c>
      <c r="V8" s="84">
        <f>IFERROR('1.17 Wine consumption pc'!V8/'1.41 Alcohol consumption pc'!V8,"")</f>
        <v>0.37380191693290737</v>
      </c>
      <c r="W8" s="84">
        <f>IFERROR('1.17 Wine consumption pc'!W8/'1.41 Alcohol consumption pc'!W8,"")</f>
        <v>0.13322155855950257</v>
      </c>
      <c r="X8" s="84">
        <f>IFERROR('1.17 Wine consumption pc'!X8/'1.41 Alcohol consumption pc'!X8,"")</f>
        <v>0.37197580645161293</v>
      </c>
      <c r="Y8" s="84">
        <f>IFERROR('1.17 Wine consumption pc'!Y8/'1.41 Alcohol consumption pc'!Y8,"")</f>
        <v>0.14482758620689654</v>
      </c>
      <c r="Z8" s="84">
        <f>IFERROR('1.17 Wine consumption pc'!Z8/'1.41 Alcohol consumption pc'!Z8,"")</f>
        <v>0.12200000000000001</v>
      </c>
      <c r="AA8" s="84">
        <f>IFERROR('1.17 Wine consumption pc'!AA8/'1.41 Alcohol consumption pc'!AA8,"")</f>
        <v>0.33711048158640228</v>
      </c>
      <c r="AB8" s="84">
        <f>IFERROR('1.17 Wine consumption pc'!AB8/'1.41 Alcohol consumption pc'!AB8,"")</f>
        <v>0.16641104294478526</v>
      </c>
      <c r="AC8" s="84">
        <f>IFERROR('1.17 Wine consumption pc'!AC8/'1.41 Alcohol consumption pc'!AC8,"")</f>
        <v>0.11445783132530121</v>
      </c>
      <c r="AD8" s="84">
        <f>IFERROR('1.17 Wine consumption pc'!AD8/'1.41 Alcohol consumption pc'!AD8,"")</f>
        <v>0.31192660550458712</v>
      </c>
      <c r="AE8" s="84">
        <f>IFERROR('1.17 Wine consumption pc'!AE8/'1.41 Alcohol consumption pc'!AE8,"")</f>
        <v>0.34747706422018354</v>
      </c>
      <c r="AF8" s="84">
        <f>IFERROR('1.17 Wine consumption pc'!AF8/'1.41 Alcohol consumption pc'!AF8,"")</f>
        <v>0.11764705882352942</v>
      </c>
      <c r="AG8" s="84">
        <f>IFERROR('1.17 Wine consumption pc'!AG8/'1.41 Alcohol consumption pc'!AG8,"")</f>
        <v>0.18546365914786969</v>
      </c>
      <c r="AH8" s="84">
        <f>IFERROR('1.17 Wine consumption pc'!AH8/'1.41 Alcohol consumption pc'!AH8,"")</f>
        <v>0.37313432835820898</v>
      </c>
      <c r="AI8" s="84">
        <f>IFERROR('1.17 Wine consumption pc'!AI8/'1.41 Alcohol consumption pc'!AI8,"")</f>
        <v>0.11369067941276886</v>
      </c>
      <c r="AJ8" s="84">
        <f>IFERROR('1.17 Wine consumption pc'!AJ8/'1.41 Alcohol consumption pc'!AJ8,"")</f>
        <v>0.14600550964187328</v>
      </c>
      <c r="AK8" s="84">
        <f>IFERROR('1.17 Wine consumption pc'!AK8/'1.41 Alcohol consumption pc'!AK8,"")</f>
        <v>8.3741126197532559E-2</v>
      </c>
      <c r="AL8" s="84">
        <f>IFERROR('1.17 Wine consumption pc'!AL8/'1.41 Alcohol consumption pc'!AL8,"")</f>
        <v>0.13053613053613056</v>
      </c>
      <c r="AM8" s="84">
        <f>IFERROR('1.17 Wine consumption pc'!AM8/'1.41 Alcohol consumption pc'!AM8,"")</f>
        <v>0.2072072072072072</v>
      </c>
      <c r="AN8" s="84">
        <f>IFERROR('1.17 Wine consumption pc'!AN8/'1.41 Alcohol consumption pc'!AN8,"")</f>
        <v>0.50490196078431371</v>
      </c>
      <c r="AO8" s="84">
        <f>IFERROR('1.17 Wine consumption pc'!AO8/'1.41 Alcohol consumption pc'!AO8,"")</f>
        <v>0.128</v>
      </c>
      <c r="AP8" s="84">
        <f>IFERROR('1.17 Wine consumption pc'!AP8/'1.41 Alcohol consumption pc'!AP8,"")</f>
        <v>0.10739312518140731</v>
      </c>
      <c r="AQ8" s="84">
        <f>IFERROR('1.17 Wine consumption pc'!AQ8/'1.41 Alcohol consumption pc'!AQ8,"")</f>
        <v>0.59796334012219965</v>
      </c>
      <c r="AR8" s="84">
        <f>IFERROR('1.17 Wine consumption pc'!AR8/'1.41 Alcohol consumption pc'!AR8,"")</f>
        <v>2.9069767441860468E-2</v>
      </c>
      <c r="AS8" s="84">
        <f>IFERROR('1.17 Wine consumption pc'!AS8/'1.41 Alcohol consumption pc'!AS8,"")</f>
        <v>4.4755877034358051E-2</v>
      </c>
      <c r="AT8" s="84">
        <f>IFERROR('1.17 Wine consumption pc'!AT8/'1.41 Alcohol consumption pc'!AT8,"")</f>
        <v>0.39657444005270093</v>
      </c>
      <c r="AU8" s="84">
        <f>IFERROR('1.17 Wine consumption pc'!AU8/'1.41 Alcohol consumption pc'!AU8,"")</f>
        <v>1.2461059190031154E-2</v>
      </c>
      <c r="AV8" s="84">
        <f>IFERROR('1.17 Wine consumption pc'!AV8/'1.41 Alcohol consumption pc'!AV8,"")</f>
        <v>4.6153846153846156E-2</v>
      </c>
      <c r="AW8" s="84">
        <f>IFERROR('1.17 Wine consumption pc'!AW8/'1.41 Alcohol consumption pc'!AW8,"")</f>
        <v>1.7156862745098041E-2</v>
      </c>
      <c r="AX8" s="84">
        <f>IFERROR('1.17 Wine consumption pc'!AX8/'1.41 Alcohol consumption pc'!AX8,"")</f>
        <v>3.8585209003215437E-2</v>
      </c>
      <c r="AY8" s="84">
        <f>IFERROR('1.17 Wine consumption pc'!AY8/'1.41 Alcohol consumption pc'!AY8,"")</f>
        <v>1.8181818181818184E-2</v>
      </c>
      <c r="AZ8" s="84">
        <f>IFERROR('1.17 Wine consumption pc'!AZ8/'1.41 Alcohol consumption pc'!AZ8,"")</f>
        <v>1.5684290412345054E-2</v>
      </c>
      <c r="BA8" s="84">
        <f>IFERROR('1.17 Wine consumption pc'!BA8/'1.41 Alcohol consumption pc'!BA8,"")</f>
        <v>7.2434607645875268E-2</v>
      </c>
      <c r="BB8" s="84">
        <f>IFERROR('1.17 Wine consumption pc'!BB8/'1.41 Alcohol consumption pc'!BB8,"")</f>
        <v>0.63529411764705879</v>
      </c>
      <c r="BC8" s="84">
        <f>IFERROR('1.17 Wine consumption pc'!BC8/'1.41 Alcohol consumption pc'!BC8,"")</f>
        <v>1.0545905707196029E-2</v>
      </c>
      <c r="BD8" s="84">
        <f>IFERROR('1.17 Wine consumption pc'!BD8/'1.41 Alcohol consumption pc'!BD8,"")</f>
        <v>0.13213703099510601</v>
      </c>
      <c r="BE8" s="84">
        <f>IFERROR('1.17 Wine consumption pc'!BE8/'1.41 Alcohol consumption pc'!BE8,"")</f>
        <v>0.55913978494623662</v>
      </c>
      <c r="BF8" s="84">
        <f>IFERROR('1.17 Wine consumption pc'!BF8/'1.41 Alcohol consumption pc'!BF8,"")</f>
        <v>2.4752475247524754E-2</v>
      </c>
      <c r="BG8" s="84">
        <f>IFERROR('1.17 Wine consumption pc'!BG8/'1.41 Alcohol consumption pc'!BG8,"")</f>
        <v>8.3333333333333343E-2</v>
      </c>
      <c r="BH8" s="84" t="str">
        <f>IFERROR('1.17 Wine consumption pc'!BH8/'1.41 Alcohol consumption pc'!BH8,"")</f>
        <v/>
      </c>
      <c r="BI8" s="84">
        <f>IFERROR('1.17 Wine consumption pc'!BI8/'1.41 Alcohol consumption pc'!BI8,"")</f>
        <v>0.2967032967032967</v>
      </c>
      <c r="BJ8" s="84">
        <f>IFERROR('1.17 Wine consumption pc'!BJ8/'1.41 Alcohol consumption pc'!BJ8,"")</f>
        <v>8.2706766917293228E-2</v>
      </c>
      <c r="BK8" s="84">
        <f>IFERROR('1.17 Wine consumption pc'!BK8/'1.41 Alcohol consumption pc'!BK8,"")</f>
        <v>0.36842105263157898</v>
      </c>
      <c r="BL8" s="84">
        <f>IFERROR('1.17 Wine consumption pc'!BL8/'1.41 Alcohol consumption pc'!BL8,"")</f>
        <v>4.5801526717557252E-2</v>
      </c>
      <c r="BM8" s="84" t="str">
        <f>IFERROR('1.17 Wine consumption pc'!BM8/'1.41 Alcohol consumption pc'!BM8,"")</f>
        <v/>
      </c>
      <c r="BN8" s="84">
        <f>IFERROR('1.17 Wine consumption pc'!BN8/'1.41 Alcohol consumption pc'!BN8,"")</f>
        <v>0.18326530612244898</v>
      </c>
      <c r="BO8" s="84">
        <f>IFERROR('1.17 Wine consumption pc'!BO8/'1.41 Alcohol consumption pc'!BO8,"")</f>
        <v>0.30769230769230771</v>
      </c>
      <c r="BP8" s="84">
        <f>IFERROR('1.17 Wine consumption pc'!BP8/'1.41 Alcohol consumption pc'!BP8,"")</f>
        <v>0.14666666666666667</v>
      </c>
      <c r="BQ8" s="84">
        <f>IFERROR('1.17 Wine consumption pc'!BQ8/'1.41 Alcohol consumption pc'!BQ8,"")</f>
        <v>0.15838204548363702</v>
      </c>
      <c r="BR8" s="84">
        <f>IFERROR('1.17 Wine consumption pc'!BR8/'1.41 Alcohol consumption pc'!BR8,"")</f>
        <v>0.21751025991792067</v>
      </c>
      <c r="BS8" s="84">
        <f>IFERROR('1.17 Wine consumption pc'!BS8/'1.41 Alcohol consumption pc'!BS8,"")</f>
        <v>0.1522383844089818</v>
      </c>
      <c r="BT8" s="84">
        <f>IFERROR('1.17 Wine consumption pc'!BT8/'1.41 Alcohol consumption pc'!BT8,"")</f>
        <v>0.41545647124881963</v>
      </c>
      <c r="BU8" s="84">
        <f>IFERROR('1.17 Wine consumption pc'!BU8/'1.41 Alcohol consumption pc'!BU8,"")</f>
        <v>0.38777777777777778</v>
      </c>
      <c r="BV8" s="84">
        <f>IFERROR('1.17 Wine consumption pc'!BV8/'1.41 Alcohol consumption pc'!BV8,"")</f>
        <v>0.36778115501519754</v>
      </c>
      <c r="BW8" s="84">
        <f>IFERROR('1.17 Wine consumption pc'!BW8/'1.41 Alcohol consumption pc'!BW8,"")</f>
        <v>0.40078585461689586</v>
      </c>
      <c r="BX8" s="84">
        <f>IFERROR('1.17 Wine consumption pc'!BX8/'1.41 Alcohol consumption pc'!BX8,"")</f>
        <v>0.17777777777777778</v>
      </c>
      <c r="BY8" s="84">
        <f>IFERROR('1.17 Wine consumption pc'!BY8/'1.41 Alcohol consumption pc'!BY8,"")</f>
        <v>0.57220374584281453</v>
      </c>
      <c r="BZ8" s="84">
        <f>IFERROR('1.17 Wine consumption pc'!BZ8/'1.41 Alcohol consumption pc'!BZ8,"")</f>
        <v>0.28280067283431454</v>
      </c>
      <c r="CA8" s="84">
        <f>IFERROR('1.17 Wine consumption pc'!CA8/'1.41 Alcohol consumption pc'!CA8,"")</f>
        <v>0.51029748283752863</v>
      </c>
      <c r="CB8" s="84">
        <f>IFERROR('1.17 Wine consumption pc'!CB8/'1.41 Alcohol consumption pc'!CB8,"")</f>
        <v>0.20132743362831856</v>
      </c>
      <c r="CC8" s="84">
        <f>IFERROR('1.17 Wine consumption pc'!CC8/'1.41 Alcohol consumption pc'!CC8,"")</f>
        <v>0.69962204097871494</v>
      </c>
      <c r="CD8" s="84">
        <f>IFERROR('1.17 Wine consumption pc'!CD8/'1.41 Alcohol consumption pc'!CD8,"")</f>
        <v>0.35003796507213364</v>
      </c>
      <c r="CE8" s="84">
        <f>IFERROR('1.17 Wine consumption pc'!CE8/'1.41 Alcohol consumption pc'!CE8,"")</f>
        <v>0.30232558139534882</v>
      </c>
      <c r="CF8" s="84">
        <f>IFERROR('1.17 Wine consumption pc'!CF8/'1.41 Alcohol consumption pc'!CF8,"")</f>
        <v>0.61443494776828111</v>
      </c>
      <c r="CG8" s="84">
        <f>IFERROR('1.17 Wine consumption pc'!CG8/'1.41 Alcohol consumption pc'!CG8,"")</f>
        <v>0.37063919456801686</v>
      </c>
      <c r="CH8" s="84">
        <f>IFERROR('1.17 Wine consumption pc'!CH8/'1.41 Alcohol consumption pc'!CH8,"")</f>
        <v>0.40110905730129393</v>
      </c>
      <c r="CI8" s="84">
        <f>IFERROR('1.17 Wine consumption pc'!CI8/'1.41 Alcohol consumption pc'!CI8,"")</f>
        <v>0.55868544600938963</v>
      </c>
      <c r="CJ8" s="84">
        <f>IFERROR('1.17 Wine consumption pc'!CJ8/'1.41 Alcohol consumption pc'!CJ8,"")</f>
        <v>0.14266304347826086</v>
      </c>
      <c r="CK8" s="84">
        <f>IFERROR('1.17 Wine consumption pc'!CK8/'1.41 Alcohol consumption pc'!CK8,"")</f>
        <v>0.30280599070407993</v>
      </c>
      <c r="CL8" s="84">
        <f>IFERROR('1.17 Wine consumption pc'!CL8/'1.41 Alcohol consumption pc'!CL8,"")</f>
        <v>0.46616541353385021</v>
      </c>
      <c r="CM8" s="84">
        <f>IFERROR('1.17 Wine consumption pc'!CM8/'1.41 Alcohol consumption pc'!CM8,"")</f>
        <v>0.41901408450704269</v>
      </c>
      <c r="CN8" s="84">
        <f>IFERROR('1.17 Wine consumption pc'!CN8/'1.41 Alcohol consumption pc'!CN8,"")</f>
        <v>4.7326906222611653E-2</v>
      </c>
      <c r="CO8" s="84">
        <f>IFERROR('1.17 Wine consumption pc'!CO8/'1.41 Alcohol consumption pc'!CO8,"")</f>
        <v>8.8974283180608932E-2</v>
      </c>
      <c r="CP8" s="84">
        <f>IFERROR('1.17 Wine consumption pc'!CP8/'1.41 Alcohol consumption pc'!CP8,"")</f>
        <v>7.1948998178505724E-2</v>
      </c>
      <c r="CR8" s="89">
        <f t="shared" si="0"/>
        <v>0.84648907910183901</v>
      </c>
    </row>
    <row r="9" spans="1:96" x14ac:dyDescent="0.25">
      <c r="A9" s="1" t="s">
        <v>30</v>
      </c>
      <c r="B9" s="84">
        <f>IFERROR('1.17 Wine consumption pc'!B9/'1.41 Alcohol consumption pc'!B9,"")</f>
        <v>0.17230021214612706</v>
      </c>
      <c r="C9" s="84">
        <f>IFERROR('1.17 Wine consumption pc'!C9/'1.41 Alcohol consumption pc'!C9,"")</f>
        <v>7.8628014025771645E-2</v>
      </c>
      <c r="D9" s="84">
        <f>IFERROR('1.17 Wine consumption pc'!D9/'1.41 Alcohol consumption pc'!D9,"")</f>
        <v>0.12631578947368419</v>
      </c>
      <c r="E9" s="84">
        <f>IFERROR('1.17 Wine consumption pc'!E9/'1.41 Alcohol consumption pc'!E9,"")</f>
        <v>9.2409766454352435E-2</v>
      </c>
      <c r="F9" s="84">
        <f>IFERROR('1.17 Wine consumption pc'!F9/'1.41 Alcohol consumption pc'!F9,"")</f>
        <v>0.12264150943396228</v>
      </c>
      <c r="G9" s="84">
        <f>IFERROR('1.17 Wine consumption pc'!G9/'1.41 Alcohol consumption pc'!G9,"")</f>
        <v>2.377932783766645E-3</v>
      </c>
      <c r="H9" s="84">
        <f>IFERROR('1.17 Wine consumption pc'!H9/'1.41 Alcohol consumption pc'!H9,"")</f>
        <v>0.24561403508771931</v>
      </c>
      <c r="I9" s="84">
        <f>IFERROR('1.17 Wine consumption pc'!I9/'1.41 Alcohol consumption pc'!I9,"")</f>
        <v>0.14543466375068342</v>
      </c>
      <c r="J9" s="84">
        <f>IFERROR('1.17 Wine consumption pc'!J9/'1.41 Alcohol consumption pc'!J9,"")</f>
        <v>4.5855379188712513E-2</v>
      </c>
      <c r="K9" s="84">
        <f>IFERROR('1.17 Wine consumption pc'!K9/'1.41 Alcohol consumption pc'!K9,"")</f>
        <v>5.9322033898305086E-2</v>
      </c>
      <c r="L9" s="84">
        <f>IFERROR('1.17 Wine consumption pc'!L9/'1.41 Alcohol consumption pc'!L9,"")</f>
        <v>0</v>
      </c>
      <c r="M9" s="84">
        <f>IFERROR('1.17 Wine consumption pc'!M9/'1.41 Alcohol consumption pc'!M9,"")</f>
        <v>4.3165467625899288E-3</v>
      </c>
      <c r="N9" s="84">
        <f>IFERROR('1.17 Wine consumption pc'!N9/'1.41 Alcohol consumption pc'!N9,"")</f>
        <v>0.14285714285714288</v>
      </c>
      <c r="O9" s="84">
        <f>IFERROR('1.17 Wine consumption pc'!O9/'1.41 Alcohol consumption pc'!O9,"")</f>
        <v>5.6787634408602156E-2</v>
      </c>
      <c r="P9" s="84">
        <f>IFERROR('1.17 Wine consumption pc'!P9/'1.41 Alcohol consumption pc'!P9,"")</f>
        <v>6.7326732673267345E-2</v>
      </c>
      <c r="Q9" s="84">
        <f>IFERROR('1.17 Wine consumption pc'!Q9/'1.41 Alcohol consumption pc'!Q9,"")</f>
        <v>2.8490028490028487E-3</v>
      </c>
      <c r="R9" s="84">
        <f>IFERROR('1.17 Wine consumption pc'!R9/'1.41 Alcohol consumption pc'!R9,"")</f>
        <v>6.0060060060060066E-2</v>
      </c>
      <c r="S9" s="84">
        <f>IFERROR('1.17 Wine consumption pc'!S9/'1.41 Alcohol consumption pc'!S9,"")</f>
        <v>4.190919674039581E-2</v>
      </c>
      <c r="T9" s="84">
        <f>IFERROR('1.17 Wine consumption pc'!T9/'1.41 Alcohol consumption pc'!T9,"")</f>
        <v>0.3505692599620493</v>
      </c>
      <c r="U9" s="84">
        <f>IFERROR('1.17 Wine consumption pc'!U9/'1.41 Alcohol consumption pc'!U9,"")</f>
        <v>0.34451901565995524</v>
      </c>
      <c r="V9" s="84">
        <f>IFERROR('1.17 Wine consumption pc'!V9/'1.41 Alcohol consumption pc'!V9,"")</f>
        <v>0.38629283489096572</v>
      </c>
      <c r="W9" s="84">
        <f>IFERROR('1.17 Wine consumption pc'!W9/'1.41 Alcohol consumption pc'!W9,"")</f>
        <v>0.13253810470510272</v>
      </c>
      <c r="X9" s="84">
        <f>IFERROR('1.17 Wine consumption pc'!X9/'1.41 Alcohol consumption pc'!X9,"")</f>
        <v>0.35004557885141296</v>
      </c>
      <c r="Y9" s="84">
        <f>IFERROR('1.17 Wine consumption pc'!Y9/'1.41 Alcohol consumption pc'!Y9,"")</f>
        <v>0.1372549019607843</v>
      </c>
      <c r="Z9" s="84">
        <f>IFERROR('1.17 Wine consumption pc'!Z9/'1.41 Alcohol consumption pc'!Z9,"")</f>
        <v>0.12115384615384617</v>
      </c>
      <c r="AA9" s="84">
        <f>IFERROR('1.17 Wine consumption pc'!AA9/'1.41 Alcohol consumption pc'!AA9,"")</f>
        <v>0.32378223495702008</v>
      </c>
      <c r="AB9" s="84">
        <f>IFERROR('1.17 Wine consumption pc'!AB9/'1.41 Alcohol consumption pc'!AB9,"")</f>
        <v>0.1706016755521706</v>
      </c>
      <c r="AC9" s="84">
        <f>IFERROR('1.17 Wine consumption pc'!AC9/'1.41 Alcohol consumption pc'!AC9,"")</f>
        <v>0.10674157303370788</v>
      </c>
      <c r="AD9" s="84">
        <f>IFERROR('1.17 Wine consumption pc'!AD9/'1.41 Alcohol consumption pc'!AD9,"")</f>
        <v>0.30434782608695654</v>
      </c>
      <c r="AE9" s="84">
        <f>IFERROR('1.17 Wine consumption pc'!AE9/'1.41 Alcohol consumption pc'!AE9,"")</f>
        <v>0.35334088335220842</v>
      </c>
      <c r="AF9" s="84">
        <f>IFERROR('1.17 Wine consumption pc'!AF9/'1.41 Alcohol consumption pc'!AF9,"")</f>
        <v>0.12500000000000003</v>
      </c>
      <c r="AG9" s="84">
        <f>IFERROR('1.17 Wine consumption pc'!AG9/'1.41 Alcohol consumption pc'!AG9,"")</f>
        <v>0.18013856812933027</v>
      </c>
      <c r="AH9" s="84">
        <f>IFERROR('1.17 Wine consumption pc'!AH9/'1.41 Alcohol consumption pc'!AH9,"")</f>
        <v>0.38028169014084506</v>
      </c>
      <c r="AI9" s="84">
        <f>IFERROR('1.17 Wine consumption pc'!AI9/'1.41 Alcohol consumption pc'!AI9,"")</f>
        <v>0.10488861386138615</v>
      </c>
      <c r="AJ9" s="84">
        <f>IFERROR('1.17 Wine consumption pc'!AJ9/'1.41 Alcohol consumption pc'!AJ9,"")</f>
        <v>0.14358974358974358</v>
      </c>
      <c r="AK9" s="84">
        <f>IFERROR('1.17 Wine consumption pc'!AK9/'1.41 Alcohol consumption pc'!AK9,"")</f>
        <v>8.852892561983472E-2</v>
      </c>
      <c r="AL9" s="84">
        <f>IFERROR('1.17 Wine consumption pc'!AL9/'1.41 Alcohol consumption pc'!AL9,"")</f>
        <v>0.12975391498881428</v>
      </c>
      <c r="AM9" s="84">
        <f>IFERROR('1.17 Wine consumption pc'!AM9/'1.41 Alcohol consumption pc'!AM9,"")</f>
        <v>0.20518358531317496</v>
      </c>
      <c r="AN9" s="84">
        <f>IFERROR('1.17 Wine consumption pc'!AN9/'1.41 Alcohol consumption pc'!AN9,"")</f>
        <v>0.49019607843137253</v>
      </c>
      <c r="AO9" s="84">
        <f>IFERROR('1.17 Wine consumption pc'!AO9/'1.41 Alcohol consumption pc'!AO9,"")</f>
        <v>0.11873576309794989</v>
      </c>
      <c r="AP9" s="84">
        <f>IFERROR('1.17 Wine consumption pc'!AP9/'1.41 Alcohol consumption pc'!AP9,"")</f>
        <v>0.10474764236855952</v>
      </c>
      <c r="AQ9" s="84">
        <f>IFERROR('1.17 Wine consumption pc'!AQ9/'1.41 Alcohol consumption pc'!AQ9,"")</f>
        <v>0.5741475019825536</v>
      </c>
      <c r="AR9" s="84">
        <f>IFERROR('1.17 Wine consumption pc'!AR9/'1.41 Alcohol consumption pc'!AR9,"")</f>
        <v>3.1746031746031744E-2</v>
      </c>
      <c r="AS9" s="84">
        <f>IFERROR('1.17 Wine consumption pc'!AS9/'1.41 Alcohol consumption pc'!AS9,"")</f>
        <v>4.2917301317086279E-2</v>
      </c>
      <c r="AT9" s="84">
        <f>IFERROR('1.17 Wine consumption pc'!AT9/'1.41 Alcohol consumption pc'!AT9,"")</f>
        <v>0.38673341677096368</v>
      </c>
      <c r="AU9" s="84">
        <f>IFERROR('1.17 Wine consumption pc'!AU9/'1.41 Alcohol consumption pc'!AU9,"")</f>
        <v>1.3814274750575594E-2</v>
      </c>
      <c r="AV9" s="84">
        <f>IFERROR('1.17 Wine consumption pc'!AV9/'1.41 Alcohol consumption pc'!AV9,"")</f>
        <v>5.2238805970149252E-2</v>
      </c>
      <c r="AW9" s="84">
        <f>IFERROR('1.17 Wine consumption pc'!AW9/'1.41 Alcohol consumption pc'!AW9,"")</f>
        <v>2.0231213872832374E-2</v>
      </c>
      <c r="AX9" s="84">
        <f>IFERROR('1.17 Wine consumption pc'!AX9/'1.41 Alcohol consumption pc'!AX9,"")</f>
        <v>4.3076923076923075E-2</v>
      </c>
      <c r="AY9" s="84">
        <f>IFERROR('1.17 Wine consumption pc'!AY9/'1.41 Alcohol consumption pc'!AY9,"")</f>
        <v>1.754385964912281E-2</v>
      </c>
      <c r="AZ9" s="84">
        <f>IFERROR('1.17 Wine consumption pc'!AZ9/'1.41 Alcohol consumption pc'!AZ9,"")</f>
        <v>1.8684785246299445E-2</v>
      </c>
      <c r="BA9" s="84">
        <f>IFERROR('1.17 Wine consumption pc'!BA9/'1.41 Alcohol consumption pc'!BA9,"")</f>
        <v>6.9852941176470576E-2</v>
      </c>
      <c r="BB9" s="84">
        <f>IFERROR('1.17 Wine consumption pc'!BB9/'1.41 Alcohol consumption pc'!BB9,"")</f>
        <v>0.61494252873563215</v>
      </c>
      <c r="BC9" s="84">
        <f>IFERROR('1.17 Wine consumption pc'!BC9/'1.41 Alcohol consumption pc'!BC9,"")</f>
        <v>1.0925819436457734E-2</v>
      </c>
      <c r="BD9" s="84">
        <f>IFERROR('1.17 Wine consumption pc'!BD9/'1.41 Alcohol consumption pc'!BD9,"")</f>
        <v>0.1327282294133123</v>
      </c>
      <c r="BE9" s="84">
        <f>IFERROR('1.17 Wine consumption pc'!BE9/'1.41 Alcohol consumption pc'!BE9,"")</f>
        <v>0.56122448979591844</v>
      </c>
      <c r="BF9" s="84">
        <f>IFERROR('1.17 Wine consumption pc'!BF9/'1.41 Alcohol consumption pc'!BF9,"")</f>
        <v>2.3041474654377881E-2</v>
      </c>
      <c r="BG9" s="84">
        <f>IFERROR('1.17 Wine consumption pc'!BG9/'1.41 Alcohol consumption pc'!BG9,"")</f>
        <v>7.8431372549019621E-2</v>
      </c>
      <c r="BH9" s="84" t="str">
        <f>IFERROR('1.17 Wine consumption pc'!BH9/'1.41 Alcohol consumption pc'!BH9,"")</f>
        <v/>
      </c>
      <c r="BI9" s="84">
        <f>IFERROR('1.17 Wine consumption pc'!BI9/'1.41 Alcohol consumption pc'!BI9,"")</f>
        <v>0.29702970297029707</v>
      </c>
      <c r="BJ9" s="84">
        <f>IFERROR('1.17 Wine consumption pc'!BJ9/'1.41 Alcohol consumption pc'!BJ9,"")</f>
        <v>8.1560283687943269E-2</v>
      </c>
      <c r="BK9" s="84">
        <f>IFERROR('1.17 Wine consumption pc'!BK9/'1.41 Alcohol consumption pc'!BK9,"")</f>
        <v>0.36690647482014388</v>
      </c>
      <c r="BL9" s="84">
        <f>IFERROR('1.17 Wine consumption pc'!BL9/'1.41 Alcohol consumption pc'!BL9,"")</f>
        <v>5.197132616487455E-2</v>
      </c>
      <c r="BM9" s="84" t="str">
        <f>IFERROR('1.17 Wine consumption pc'!BM9/'1.41 Alcohol consumption pc'!BM9,"")</f>
        <v/>
      </c>
      <c r="BN9" s="84">
        <f>IFERROR('1.17 Wine consumption pc'!BN9/'1.41 Alcohol consumption pc'!BN9,"")</f>
        <v>0.18433734939759036</v>
      </c>
      <c r="BO9" s="84">
        <f>IFERROR('1.17 Wine consumption pc'!BO9/'1.41 Alcohol consumption pc'!BO9,"")</f>
        <v>0.30526315789473685</v>
      </c>
      <c r="BP9" s="84">
        <f>IFERROR('1.17 Wine consumption pc'!BP9/'1.41 Alcohol consumption pc'!BP9,"")</f>
        <v>0.15116279069767441</v>
      </c>
      <c r="BQ9" s="84">
        <f>IFERROR('1.17 Wine consumption pc'!BQ9/'1.41 Alcohol consumption pc'!BQ9,"")</f>
        <v>0.16121786872972299</v>
      </c>
      <c r="BR9" s="84">
        <f>IFERROR('1.17 Wine consumption pc'!BR9/'1.41 Alcohol consumption pc'!BR9,"")</f>
        <v>0.22896368467670505</v>
      </c>
      <c r="BS9" s="84">
        <f>IFERROR('1.17 Wine consumption pc'!BS9/'1.41 Alcohol consumption pc'!BS9,"")</f>
        <v>0.15422748554117324</v>
      </c>
      <c r="BT9" s="84">
        <f>IFERROR('1.17 Wine consumption pc'!BT9/'1.41 Alcohol consumption pc'!BT9,"")</f>
        <v>0.41661763577294003</v>
      </c>
      <c r="BU9" s="84">
        <f>IFERROR('1.17 Wine consumption pc'!BU9/'1.41 Alcohol consumption pc'!BU9,"")</f>
        <v>0.39387308533916848</v>
      </c>
      <c r="BV9" s="84">
        <f>IFERROR('1.17 Wine consumption pc'!BV9/'1.41 Alcohol consumption pc'!BV9,"")</f>
        <v>0.37349397590361449</v>
      </c>
      <c r="BW9" s="84">
        <f>IFERROR('1.17 Wine consumption pc'!BW9/'1.41 Alcohol consumption pc'!BW9,"")</f>
        <v>0.40661478599221784</v>
      </c>
      <c r="BX9" s="84">
        <f>IFERROR('1.17 Wine consumption pc'!BX9/'1.41 Alcohol consumption pc'!BX9,"")</f>
        <v>0.18142548596112312</v>
      </c>
      <c r="BY9" s="84">
        <f>IFERROR('1.17 Wine consumption pc'!BY9/'1.41 Alcohol consumption pc'!BY9,"")</f>
        <v>0.56724016853932591</v>
      </c>
      <c r="BZ9" s="84">
        <f>IFERROR('1.17 Wine consumption pc'!BZ9/'1.41 Alcohol consumption pc'!BZ9,"")</f>
        <v>0.28639643463497455</v>
      </c>
      <c r="CA9" s="84">
        <f>IFERROR('1.17 Wine consumption pc'!CA9/'1.41 Alcohol consumption pc'!CA9,"")</f>
        <v>0.51022727272727264</v>
      </c>
      <c r="CB9" s="84">
        <f>IFERROR('1.17 Wine consumption pc'!CB9/'1.41 Alcohol consumption pc'!CB9,"")</f>
        <v>0.2056277056277056</v>
      </c>
      <c r="CC9" s="84">
        <f>IFERROR('1.17 Wine consumption pc'!CC9/'1.41 Alcohol consumption pc'!CC9,"")</f>
        <v>0.69319538400318337</v>
      </c>
      <c r="CD9" s="84">
        <f>IFERROR('1.17 Wine consumption pc'!CD9/'1.41 Alcohol consumption pc'!CD9,"")</f>
        <v>0.36225266362252667</v>
      </c>
      <c r="CE9" s="84">
        <f>IFERROR('1.17 Wine consumption pc'!CE9/'1.41 Alcohol consumption pc'!CE9,"")</f>
        <v>0.30303030303030304</v>
      </c>
      <c r="CF9" s="84">
        <f>IFERROR('1.17 Wine consumption pc'!CF9/'1.41 Alcohol consumption pc'!CF9,"")</f>
        <v>0.6134615384615385</v>
      </c>
      <c r="CG9" s="84">
        <f>IFERROR('1.17 Wine consumption pc'!CG9/'1.41 Alcohol consumption pc'!CG9,"")</f>
        <v>0.36507561436672964</v>
      </c>
      <c r="CH9" s="84">
        <f>IFERROR('1.17 Wine consumption pc'!CH9/'1.41 Alcohol consumption pc'!CH9,"")</f>
        <v>0.40998217468805709</v>
      </c>
      <c r="CI9" s="84">
        <f>IFERROR('1.17 Wine consumption pc'!CI9/'1.41 Alcohol consumption pc'!CI9,"")</f>
        <v>0.56382978723404253</v>
      </c>
      <c r="CJ9" s="84">
        <f>IFERROR('1.17 Wine consumption pc'!CJ9/'1.41 Alcohol consumption pc'!CJ9,"")</f>
        <v>0.13959731543624163</v>
      </c>
      <c r="CK9" s="84">
        <f>IFERROR('1.17 Wine consumption pc'!CK9/'1.41 Alcohol consumption pc'!CK9,"")</f>
        <v>0.31133877409272448</v>
      </c>
      <c r="CL9" s="84">
        <f>IFERROR('1.17 Wine consumption pc'!CL9/'1.41 Alcohol consumption pc'!CL9,"")</f>
        <v>0.46153846153847217</v>
      </c>
      <c r="CM9" s="84">
        <f>IFERROR('1.17 Wine consumption pc'!CM9/'1.41 Alcohol consumption pc'!CM9,"")</f>
        <v>0.41979522184300466</v>
      </c>
      <c r="CN9" s="84">
        <f>IFERROR('1.17 Wine consumption pc'!CN9/'1.41 Alcohol consumption pc'!CN9,"")</f>
        <v>4.7497879558948325E-2</v>
      </c>
      <c r="CO9" s="84">
        <f>IFERROR('1.17 Wine consumption pc'!CO9/'1.41 Alcohol consumption pc'!CO9,"")</f>
        <v>8.9239598278335761E-2</v>
      </c>
      <c r="CP9" s="84">
        <f>IFERROR('1.17 Wine consumption pc'!CP9/'1.41 Alcohol consumption pc'!CP9,"")</f>
        <v>6.6037735849056159E-2</v>
      </c>
      <c r="CR9" s="89">
        <f t="shared" si="0"/>
        <v>0.84190586259571931</v>
      </c>
    </row>
    <row r="10" spans="1:96" x14ac:dyDescent="0.25">
      <c r="A10" s="1" t="s">
        <v>31</v>
      </c>
      <c r="B10" s="84">
        <f>IFERROR('1.17 Wine consumption pc'!B10/'1.41 Alcohol consumption pc'!B10,"")</f>
        <v>0.17083356173599309</v>
      </c>
      <c r="C10" s="84">
        <f>IFERROR('1.17 Wine consumption pc'!C10/'1.41 Alcohol consumption pc'!C10,"")</f>
        <v>8.0965458233857271E-2</v>
      </c>
      <c r="D10" s="84">
        <f>IFERROR('1.17 Wine consumption pc'!D10/'1.41 Alcohol consumption pc'!D10,"")</f>
        <v>0.15853658536585366</v>
      </c>
      <c r="E10" s="84">
        <f>IFERROR('1.17 Wine consumption pc'!E10/'1.41 Alcohol consumption pc'!E10,"")</f>
        <v>9.810558221773176E-2</v>
      </c>
      <c r="F10" s="84">
        <f>IFERROR('1.17 Wine consumption pc'!F10/'1.41 Alcohol consumption pc'!F10,"")</f>
        <v>0.12962962962962959</v>
      </c>
      <c r="G10" s="84">
        <f>IFERROR('1.17 Wine consumption pc'!G10/'1.41 Alcohol consumption pc'!G10,"")</f>
        <v>2.5280898876404493E-3</v>
      </c>
      <c r="H10" s="84">
        <f>IFERROR('1.17 Wine consumption pc'!H10/'1.41 Alcohol consumption pc'!H10,"")</f>
        <v>0.22033898305084745</v>
      </c>
      <c r="I10" s="84">
        <f>IFERROR('1.17 Wine consumption pc'!I10/'1.41 Alcohol consumption pc'!I10,"")</f>
        <v>0.14589426321709786</v>
      </c>
      <c r="J10" s="84">
        <f>IFERROR('1.17 Wine consumption pc'!J10/'1.41 Alcohol consumption pc'!J10,"")</f>
        <v>3.4907597535934289E-2</v>
      </c>
      <c r="K10" s="84">
        <f>IFERROR('1.17 Wine consumption pc'!K10/'1.41 Alcohol consumption pc'!K10,"")</f>
        <v>6.2992125984251968E-2</v>
      </c>
      <c r="L10" s="84">
        <f>IFERROR('1.17 Wine consumption pc'!L10/'1.41 Alcohol consumption pc'!L10,"")</f>
        <v>0</v>
      </c>
      <c r="M10" s="84">
        <f>IFERROR('1.17 Wine consumption pc'!M10/'1.41 Alcohol consumption pc'!M10,"")</f>
        <v>4.3478260869565218E-3</v>
      </c>
      <c r="N10" s="84">
        <f>IFERROR('1.17 Wine consumption pc'!N10/'1.41 Alcohol consumption pc'!N10,"")</f>
        <v>0.13636363636363635</v>
      </c>
      <c r="O10" s="84">
        <f>IFERROR('1.17 Wine consumption pc'!O10/'1.41 Alcohol consumption pc'!O10,"")</f>
        <v>5.9696827629317079E-2</v>
      </c>
      <c r="P10" s="84">
        <f>IFERROR('1.17 Wine consumption pc'!P10/'1.41 Alcohol consumption pc'!P10,"")</f>
        <v>6.4579256360078274E-2</v>
      </c>
      <c r="Q10" s="84">
        <f>IFERROR('1.17 Wine consumption pc'!Q10/'1.41 Alcohol consumption pc'!Q10,"")</f>
        <v>3.2534753031647438E-3</v>
      </c>
      <c r="R10" s="84">
        <f>IFERROR('1.17 Wine consumption pc'!R10/'1.41 Alcohol consumption pc'!R10,"")</f>
        <v>5.3763440860215048E-2</v>
      </c>
      <c r="S10" s="84">
        <f>IFERROR('1.17 Wine consumption pc'!S10/'1.41 Alcohol consumption pc'!S10,"")</f>
        <v>3.9054470709146971E-2</v>
      </c>
      <c r="T10" s="84">
        <f>IFERROR('1.17 Wine consumption pc'!T10/'1.41 Alcohol consumption pc'!T10,"")</f>
        <v>0.35503231763619575</v>
      </c>
      <c r="U10" s="84">
        <f>IFERROR('1.17 Wine consumption pc'!U10/'1.41 Alcohol consumption pc'!U10,"")</f>
        <v>0.35083919870059554</v>
      </c>
      <c r="V10" s="84">
        <f>IFERROR('1.17 Wine consumption pc'!V10/'1.41 Alcohol consumption pc'!V10,"")</f>
        <v>0.37812500000000004</v>
      </c>
      <c r="W10" s="84">
        <f>IFERROR('1.17 Wine consumption pc'!W10/'1.41 Alcohol consumption pc'!W10,"")</f>
        <v>0.13485408688762707</v>
      </c>
      <c r="X10" s="84">
        <f>IFERROR('1.17 Wine consumption pc'!X10/'1.41 Alcohol consumption pc'!X10,"")</f>
        <v>0.30887372013651881</v>
      </c>
      <c r="Y10" s="84">
        <f>IFERROR('1.17 Wine consumption pc'!Y10/'1.41 Alcohol consumption pc'!Y10,"")</f>
        <v>0.12804878048780488</v>
      </c>
      <c r="Z10" s="84">
        <f>IFERROR('1.17 Wine consumption pc'!Z10/'1.41 Alcohol consumption pc'!Z10,"")</f>
        <v>0.12052730696798492</v>
      </c>
      <c r="AA10" s="84">
        <f>IFERROR('1.17 Wine consumption pc'!AA10/'1.41 Alcohol consumption pc'!AA10,"")</f>
        <v>0.30659025787965616</v>
      </c>
      <c r="AB10" s="84">
        <f>IFERROR('1.17 Wine consumption pc'!AB10/'1.41 Alcohol consumption pc'!AB10,"")</f>
        <v>0.17593297791317591</v>
      </c>
      <c r="AC10" s="84">
        <f>IFERROR('1.17 Wine consumption pc'!AC10/'1.41 Alcohol consumption pc'!AC10,"")</f>
        <v>0.12352941176470589</v>
      </c>
      <c r="AD10" s="84">
        <f>IFERROR('1.17 Wine consumption pc'!AD10/'1.41 Alcohol consumption pc'!AD10,"")</f>
        <v>0.29268292682926828</v>
      </c>
      <c r="AE10" s="84">
        <f>IFERROR('1.17 Wine consumption pc'!AE10/'1.41 Alcohol consumption pc'!AE10,"")</f>
        <v>0.36571428571428571</v>
      </c>
      <c r="AF10" s="84">
        <f>IFERROR('1.17 Wine consumption pc'!AF10/'1.41 Alcohol consumption pc'!AF10,"")</f>
        <v>0.1205357142857143</v>
      </c>
      <c r="AG10" s="84">
        <f>IFERROR('1.17 Wine consumption pc'!AG10/'1.41 Alcohol consumption pc'!AG10,"")</f>
        <v>0.1954314720812183</v>
      </c>
      <c r="AH10" s="84">
        <f>IFERROR('1.17 Wine consumption pc'!AH10/'1.41 Alcohol consumption pc'!AH10,"")</f>
        <v>0.40540540540540543</v>
      </c>
      <c r="AI10" s="84">
        <f>IFERROR('1.17 Wine consumption pc'!AI10/'1.41 Alcohol consumption pc'!AI10,"")</f>
        <v>0.10049664037394099</v>
      </c>
      <c r="AJ10" s="84">
        <f>IFERROR('1.17 Wine consumption pc'!AJ10/'1.41 Alcohol consumption pc'!AJ10,"")</f>
        <v>0.16274509803921569</v>
      </c>
      <c r="AK10" s="84">
        <f>IFERROR('1.17 Wine consumption pc'!AK10/'1.41 Alcohol consumption pc'!AK10,"")</f>
        <v>9.3414387031408308E-2</v>
      </c>
      <c r="AL10" s="84">
        <f>IFERROR('1.17 Wine consumption pc'!AL10/'1.41 Alcohol consumption pc'!AL10,"")</f>
        <v>0.1367713004484305</v>
      </c>
      <c r="AM10" s="84">
        <f>IFERROR('1.17 Wine consumption pc'!AM10/'1.41 Alcohol consumption pc'!AM10,"")</f>
        <v>0.21336206896551724</v>
      </c>
      <c r="AN10" s="84">
        <f>IFERROR('1.17 Wine consumption pc'!AN10/'1.41 Alcohol consumption pc'!AN10,"")</f>
        <v>0.48768472906403942</v>
      </c>
      <c r="AO10" s="84">
        <f>IFERROR('1.17 Wine consumption pc'!AO10/'1.41 Alcohol consumption pc'!AO10,"")</f>
        <v>0.11337443044760119</v>
      </c>
      <c r="AP10" s="84">
        <f>IFERROR('1.17 Wine consumption pc'!AP10/'1.41 Alcohol consumption pc'!AP10,"")</f>
        <v>0.10081182600266571</v>
      </c>
      <c r="AQ10" s="84">
        <f>IFERROR('1.17 Wine consumption pc'!AQ10/'1.41 Alcohol consumption pc'!AQ10,"")</f>
        <v>0.54563335955940206</v>
      </c>
      <c r="AR10" s="84">
        <f>IFERROR('1.17 Wine consumption pc'!AR10/'1.41 Alcohol consumption pc'!AR10,"")</f>
        <v>3.608247422680412E-2</v>
      </c>
      <c r="AS10" s="84">
        <f>IFERROR('1.17 Wine consumption pc'!AS10/'1.41 Alcohol consumption pc'!AS10,"")</f>
        <v>4.1046459179070821E-2</v>
      </c>
      <c r="AT10" s="84">
        <f>IFERROR('1.17 Wine consumption pc'!AT10/'1.41 Alcohol consumption pc'!AT10,"")</f>
        <v>0.35916359163591638</v>
      </c>
      <c r="AU10" s="84">
        <f>IFERROR('1.17 Wine consumption pc'!AU10/'1.41 Alcohol consumption pc'!AU10,"")</f>
        <v>1.5079365079365078E-2</v>
      </c>
      <c r="AV10" s="84">
        <f>IFERROR('1.17 Wine consumption pc'!AV10/'1.41 Alcohol consumption pc'!AV10,"")</f>
        <v>5.0359712230215826E-2</v>
      </c>
      <c r="AW10" s="84">
        <f>IFERROR('1.17 Wine consumption pc'!AW10/'1.41 Alcohol consumption pc'!AW10,"")</f>
        <v>1.9337016574585631E-2</v>
      </c>
      <c r="AX10" s="84">
        <f>IFERROR('1.17 Wine consumption pc'!AX10/'1.41 Alcohol consumption pc'!AX10,"")</f>
        <v>4.0345821325648415E-2</v>
      </c>
      <c r="AY10" s="84">
        <f>IFERROR('1.17 Wine consumption pc'!AY10/'1.41 Alcohol consumption pc'!AY10,"")</f>
        <v>2.3391812865497075E-2</v>
      </c>
      <c r="AZ10" s="84">
        <f>IFERROR('1.17 Wine consumption pc'!AZ10/'1.41 Alcohol consumption pc'!AZ10,"")</f>
        <v>1.9480519480519484E-2</v>
      </c>
      <c r="BA10" s="84">
        <f>IFERROR('1.17 Wine consumption pc'!BA10/'1.41 Alcohol consumption pc'!BA10,"")</f>
        <v>6.957928802588996E-2</v>
      </c>
      <c r="BB10" s="84">
        <f>IFERROR('1.17 Wine consumption pc'!BB10/'1.41 Alcohol consumption pc'!BB10,"")</f>
        <v>0.57954545454545459</v>
      </c>
      <c r="BC10" s="84">
        <f>IFERROR('1.17 Wine consumption pc'!BC10/'1.41 Alcohol consumption pc'!BC10,"")</f>
        <v>1.2567324955116697E-2</v>
      </c>
      <c r="BD10" s="84">
        <f>IFERROR('1.17 Wine consumption pc'!BD10/'1.41 Alcohol consumption pc'!BD10,"")</f>
        <v>0.13114959839357429</v>
      </c>
      <c r="BE10" s="84">
        <f>IFERROR('1.17 Wine consumption pc'!BE10/'1.41 Alcohol consumption pc'!BE10,"")</f>
        <v>0.56862745098039225</v>
      </c>
      <c r="BF10" s="84">
        <f>IFERROR('1.17 Wine consumption pc'!BF10/'1.41 Alcohol consumption pc'!BF10,"")</f>
        <v>2.1186440677966101E-2</v>
      </c>
      <c r="BG10" s="84">
        <f>IFERROR('1.17 Wine consumption pc'!BG10/'1.41 Alcohol consumption pc'!BG10,"")</f>
        <v>0.10714285714285715</v>
      </c>
      <c r="BH10" s="84" t="str">
        <f>IFERROR('1.17 Wine consumption pc'!BH10/'1.41 Alcohol consumption pc'!BH10,"")</f>
        <v/>
      </c>
      <c r="BI10" s="84">
        <f>IFERROR('1.17 Wine consumption pc'!BI10/'1.41 Alcohol consumption pc'!BI10,"")</f>
        <v>0.29245283018867924</v>
      </c>
      <c r="BJ10" s="84">
        <f>IFERROR('1.17 Wine consumption pc'!BJ10/'1.41 Alcohol consumption pc'!BJ10,"")</f>
        <v>8.1632653061224497E-2</v>
      </c>
      <c r="BK10" s="84">
        <f>IFERROR('1.17 Wine consumption pc'!BK10/'1.41 Alcohol consumption pc'!BK10,"")</f>
        <v>0.36551724137931035</v>
      </c>
      <c r="BL10" s="84">
        <f>IFERROR('1.17 Wine consumption pc'!BL10/'1.41 Alcohol consumption pc'!BL10,"")</f>
        <v>5.3658536585365846E-2</v>
      </c>
      <c r="BM10" s="84" t="str">
        <f>IFERROR('1.17 Wine consumption pc'!BM10/'1.41 Alcohol consumption pc'!BM10,"")</f>
        <v/>
      </c>
      <c r="BN10" s="84">
        <f>IFERROR('1.17 Wine consumption pc'!BN10/'1.41 Alcohol consumption pc'!BN10,"")</f>
        <v>0.18441971383147854</v>
      </c>
      <c r="BO10" s="84">
        <f>IFERROR('1.17 Wine consumption pc'!BO10/'1.41 Alcohol consumption pc'!BO10,"")</f>
        <v>0.27777777777777779</v>
      </c>
      <c r="BP10" s="84">
        <f>IFERROR('1.17 Wine consumption pc'!BP10/'1.41 Alcohol consumption pc'!BP10,"")</f>
        <v>0.14736842105263157</v>
      </c>
      <c r="BQ10" s="84">
        <f>IFERROR('1.17 Wine consumption pc'!BQ10/'1.41 Alcohol consumption pc'!BQ10,"")</f>
        <v>0.16176350412682847</v>
      </c>
      <c r="BR10" s="84">
        <f>IFERROR('1.17 Wine consumption pc'!BR10/'1.41 Alcohol consumption pc'!BR10,"")</f>
        <v>0.23070325900514577</v>
      </c>
      <c r="BS10" s="84">
        <f>IFERROR('1.17 Wine consumption pc'!BS10/'1.41 Alcohol consumption pc'!BS10,"")</f>
        <v>0.15445759190678349</v>
      </c>
      <c r="BT10" s="84">
        <f>IFERROR('1.17 Wine consumption pc'!BT10/'1.41 Alcohol consumption pc'!BT10,"")</f>
        <v>0.41664937221126908</v>
      </c>
      <c r="BU10" s="84">
        <f>IFERROR('1.17 Wine consumption pc'!BU10/'1.41 Alcohol consumption pc'!BU10,"")</f>
        <v>0.39106753812636169</v>
      </c>
      <c r="BV10" s="84">
        <f>IFERROR('1.17 Wine consumption pc'!BV10/'1.41 Alcohol consumption pc'!BV10,"")</f>
        <v>0.37773359840954274</v>
      </c>
      <c r="BW10" s="84">
        <f>IFERROR('1.17 Wine consumption pc'!BW10/'1.41 Alcohol consumption pc'!BW10,"")</f>
        <v>0.42519685039370075</v>
      </c>
      <c r="BX10" s="84">
        <f>IFERROR('1.17 Wine consumption pc'!BX10/'1.41 Alcohol consumption pc'!BX10,"")</f>
        <v>0.18847006651884698</v>
      </c>
      <c r="BY10" s="84">
        <f>IFERROR('1.17 Wine consumption pc'!BY10/'1.41 Alcohol consumption pc'!BY10,"")</f>
        <v>0.56261117040199227</v>
      </c>
      <c r="BZ10" s="84">
        <f>IFERROR('1.17 Wine consumption pc'!BZ10/'1.41 Alcohol consumption pc'!BZ10,"")</f>
        <v>0.28797943004071141</v>
      </c>
      <c r="CA10" s="84">
        <f>IFERROR('1.17 Wine consumption pc'!CA10/'1.41 Alcohol consumption pc'!CA10,"")</f>
        <v>0.51634723788049597</v>
      </c>
      <c r="CB10" s="84">
        <f>IFERROR('1.17 Wine consumption pc'!CB10/'1.41 Alcohol consumption pc'!CB10,"")</f>
        <v>0.21029082774049215</v>
      </c>
      <c r="CC10" s="84">
        <f>IFERROR('1.17 Wine consumption pc'!CC10/'1.41 Alcohol consumption pc'!CC10,"")</f>
        <v>0.69708698309227946</v>
      </c>
      <c r="CD10" s="84">
        <f>IFERROR('1.17 Wine consumption pc'!CD10/'1.41 Alcohol consumption pc'!CD10,"")</f>
        <v>0.36834208552138031</v>
      </c>
      <c r="CE10" s="84">
        <f>IFERROR('1.17 Wine consumption pc'!CE10/'1.41 Alcohol consumption pc'!CE10,"")</f>
        <v>0.30656934306569344</v>
      </c>
      <c r="CF10" s="84">
        <f>IFERROR('1.17 Wine consumption pc'!CF10/'1.41 Alcohol consumption pc'!CF10,"")</f>
        <v>0.62125603864734302</v>
      </c>
      <c r="CG10" s="84">
        <f>IFERROR('1.17 Wine consumption pc'!CG10/'1.41 Alcohol consumption pc'!CG10,"")</f>
        <v>0.35940594059405939</v>
      </c>
      <c r="CH10" s="84">
        <f>IFERROR('1.17 Wine consumption pc'!CH10/'1.41 Alcohol consumption pc'!CH10,"")</f>
        <v>0.41489361702127658</v>
      </c>
      <c r="CI10" s="84">
        <f>IFERROR('1.17 Wine consumption pc'!CI10/'1.41 Alcohol consumption pc'!CI10,"")</f>
        <v>0.55555555555555558</v>
      </c>
      <c r="CJ10" s="84">
        <f>IFERROR('1.17 Wine consumption pc'!CJ10/'1.41 Alcohol consumption pc'!CJ10,"")</f>
        <v>8.8541666666666657E-2</v>
      </c>
      <c r="CK10" s="84">
        <f>IFERROR('1.17 Wine consumption pc'!CK10/'1.41 Alcohol consumption pc'!CK10,"")</f>
        <v>0.31636815038127325</v>
      </c>
      <c r="CL10" s="84">
        <f>IFERROR('1.17 Wine consumption pc'!CL10/'1.41 Alcohol consumption pc'!CL10,"")</f>
        <v>0.47619047619046817</v>
      </c>
      <c r="CM10" s="84">
        <f>IFERROR('1.17 Wine consumption pc'!CM10/'1.41 Alcohol consumption pc'!CM10,"")</f>
        <v>0.43521594684385378</v>
      </c>
      <c r="CN10" s="84">
        <f>IFERROR('1.17 Wine consumption pc'!CN10/'1.41 Alcohol consumption pc'!CN10,"")</f>
        <v>4.6606704824203066E-2</v>
      </c>
      <c r="CO10" s="84">
        <f>IFERROR('1.17 Wine consumption pc'!CO10/'1.41 Alcohol consumption pc'!CO10,"")</f>
        <v>8.8497970230040607E-2</v>
      </c>
      <c r="CP10" s="84">
        <f>IFERROR('1.17 Wine consumption pc'!CP10/'1.41 Alcohol consumption pc'!CP10,"")</f>
        <v>6.7253803042435431E-2</v>
      </c>
      <c r="CR10" s="89">
        <f t="shared" si="0"/>
        <v>0.83828225646685872</v>
      </c>
    </row>
    <row r="11" spans="1:96" x14ac:dyDescent="0.25">
      <c r="A11" s="1" t="s">
        <v>32</v>
      </c>
      <c r="B11" s="84">
        <f>IFERROR('1.17 Wine consumption pc'!B11/'1.41 Alcohol consumption pc'!B11,"")</f>
        <v>0.17186160698802463</v>
      </c>
      <c r="C11" s="84">
        <f>IFERROR('1.17 Wine consumption pc'!C11/'1.41 Alcohol consumption pc'!C11,"")</f>
        <v>8.3931361385483141E-2</v>
      </c>
      <c r="D11" s="84">
        <f>IFERROR('1.17 Wine consumption pc'!D11/'1.41 Alcohol consumption pc'!D11,"")</f>
        <v>0.18181818181818182</v>
      </c>
      <c r="E11" s="84">
        <f>IFERROR('1.17 Wine consumption pc'!E11/'1.41 Alcohol consumption pc'!E11,"")</f>
        <v>0.10373692794780773</v>
      </c>
      <c r="F11" s="84">
        <f>IFERROR('1.17 Wine consumption pc'!F11/'1.41 Alcohol consumption pc'!F11,"")</f>
        <v>0.14018691588785048</v>
      </c>
      <c r="G11" s="84">
        <f>IFERROR('1.17 Wine consumption pc'!G11/'1.41 Alcohol consumption pc'!G11,"")</f>
        <v>2.4872528292500932E-3</v>
      </c>
      <c r="H11" s="84">
        <f>IFERROR('1.17 Wine consumption pc'!H11/'1.41 Alcohol consumption pc'!H11,"")</f>
        <v>0.19658119658119658</v>
      </c>
      <c r="I11" s="84">
        <f>IFERROR('1.17 Wine consumption pc'!I11/'1.41 Alcohol consumption pc'!I11,"")</f>
        <v>0.14358741338180164</v>
      </c>
      <c r="J11" s="84">
        <f>IFERROR('1.17 Wine consumption pc'!J11/'1.41 Alcohol consumption pc'!J11,"")</f>
        <v>4.7169811320754713E-2</v>
      </c>
      <c r="K11" s="84">
        <f>IFERROR('1.17 Wine consumption pc'!K11/'1.41 Alcohol consumption pc'!K11,"")</f>
        <v>6.7164179104477625E-2</v>
      </c>
      <c r="L11" s="84">
        <f>IFERROR('1.17 Wine consumption pc'!L11/'1.41 Alcohol consumption pc'!L11,"")</f>
        <v>0</v>
      </c>
      <c r="M11" s="84">
        <f>IFERROR('1.17 Wine consumption pc'!M11/'1.41 Alcohol consumption pc'!M11,"")</f>
        <v>4.4757033248081848E-3</v>
      </c>
      <c r="N11" s="84">
        <f>IFERROR('1.17 Wine consumption pc'!N11/'1.41 Alcohol consumption pc'!N11,"")</f>
        <v>0.12676056338028169</v>
      </c>
      <c r="O11" s="84">
        <f>IFERROR('1.17 Wine consumption pc'!O11/'1.41 Alcohol consumption pc'!O11,"")</f>
        <v>7.2132763720013149E-2</v>
      </c>
      <c r="P11" s="84">
        <f>IFERROR('1.17 Wine consumption pc'!P11/'1.41 Alcohol consumption pc'!P11,"")</f>
        <v>6.0903732809430254E-2</v>
      </c>
      <c r="Q11" s="84">
        <f>IFERROR('1.17 Wine consumption pc'!Q11/'1.41 Alcohol consumption pc'!Q11,"")</f>
        <v>3.4472852628555008E-3</v>
      </c>
      <c r="R11" s="84">
        <f>IFERROR('1.17 Wine consumption pc'!R11/'1.41 Alcohol consumption pc'!R11,"")</f>
        <v>4.6728971962616821E-2</v>
      </c>
      <c r="S11" s="84">
        <f>IFERROR('1.17 Wine consumption pc'!S11/'1.41 Alcohol consumption pc'!S11,"")</f>
        <v>3.5938903863432174E-2</v>
      </c>
      <c r="T11" s="84">
        <f>IFERROR('1.17 Wine consumption pc'!T11/'1.41 Alcohol consumption pc'!T11,"")</f>
        <v>0.36198271941791726</v>
      </c>
      <c r="U11" s="84">
        <f>IFERROR('1.17 Wine consumption pc'!U11/'1.41 Alcohol consumption pc'!U11,"")</f>
        <v>0.35710484300159662</v>
      </c>
      <c r="V11" s="84">
        <f>IFERROR('1.17 Wine consumption pc'!V11/'1.41 Alcohol consumption pc'!V11,"")</f>
        <v>0.38871473354231972</v>
      </c>
      <c r="W11" s="84">
        <f>IFERROR('1.17 Wine consumption pc'!W11/'1.41 Alcohol consumption pc'!W11,"")</f>
        <v>0.14106900038352918</v>
      </c>
      <c r="X11" s="84">
        <f>IFERROR('1.17 Wine consumption pc'!X11/'1.41 Alcohol consumption pc'!X11,"")</f>
        <v>0.30133333333333334</v>
      </c>
      <c r="Y11" s="84">
        <f>IFERROR('1.17 Wine consumption pc'!Y11/'1.41 Alcohol consumption pc'!Y11,"")</f>
        <v>0.15189873417721519</v>
      </c>
      <c r="Z11" s="84">
        <f>IFERROR('1.17 Wine consumption pc'!Z11/'1.41 Alcohol consumption pc'!Z11,"")</f>
        <v>0.15809523809523809</v>
      </c>
      <c r="AA11" s="84">
        <f>IFERROR('1.17 Wine consumption pc'!AA11/'1.41 Alcohol consumption pc'!AA11,"")</f>
        <v>0.28980891719745222</v>
      </c>
      <c r="AB11" s="84">
        <f>IFERROR('1.17 Wine consumption pc'!AB11/'1.41 Alcohol consumption pc'!AB11,"")</f>
        <v>0.18302180685358255</v>
      </c>
      <c r="AC11" s="84">
        <f>IFERROR('1.17 Wine consumption pc'!AC11/'1.41 Alcohol consumption pc'!AC11,"")</f>
        <v>0.12258064516129032</v>
      </c>
      <c r="AD11" s="84">
        <f>IFERROR('1.17 Wine consumption pc'!AD11/'1.41 Alcohol consumption pc'!AD11,"")</f>
        <v>0.30172413793103448</v>
      </c>
      <c r="AE11" s="84">
        <f>IFERROR('1.17 Wine consumption pc'!AE11/'1.41 Alcohol consumption pc'!AE11,"")</f>
        <v>0.37834549878345497</v>
      </c>
      <c r="AF11" s="84">
        <f>IFERROR('1.17 Wine consumption pc'!AF11/'1.41 Alcohol consumption pc'!AF11,"")</f>
        <v>0.12154696132596683</v>
      </c>
      <c r="AG11" s="84">
        <f>IFERROR('1.17 Wine consumption pc'!AG11/'1.41 Alcohol consumption pc'!AG11,"")</f>
        <v>0.1900311526479751</v>
      </c>
      <c r="AH11" s="84">
        <f>IFERROR('1.17 Wine consumption pc'!AH11/'1.41 Alcohol consumption pc'!AH11,"")</f>
        <v>0.41428571428571431</v>
      </c>
      <c r="AI11" s="84">
        <f>IFERROR('1.17 Wine consumption pc'!AI11/'1.41 Alcohol consumption pc'!AI11,"")</f>
        <v>0.10183790298282613</v>
      </c>
      <c r="AJ11" s="84">
        <f>IFERROR('1.17 Wine consumption pc'!AJ11/'1.41 Alcohol consumption pc'!AJ11,"")</f>
        <v>0.18396564065855406</v>
      </c>
      <c r="AK11" s="84">
        <f>IFERROR('1.17 Wine consumption pc'!AK11/'1.41 Alcohol consumption pc'!AK11,"")</f>
        <v>9.8551547855722815E-2</v>
      </c>
      <c r="AL11" s="84">
        <f>IFERROR('1.17 Wine consumption pc'!AL11/'1.41 Alcohol consumption pc'!AL11,"")</f>
        <v>0.13930348258706468</v>
      </c>
      <c r="AM11" s="84">
        <f>IFERROR('1.17 Wine consumption pc'!AM11/'1.41 Alcohol consumption pc'!AM11,"")</f>
        <v>0.21935483870967742</v>
      </c>
      <c r="AN11" s="84">
        <f>IFERROR('1.17 Wine consumption pc'!AN11/'1.41 Alcohol consumption pc'!AN11,"")</f>
        <v>0.48469387755102039</v>
      </c>
      <c r="AO11" s="84">
        <f>IFERROR('1.17 Wine consumption pc'!AO11/'1.41 Alcohol consumption pc'!AO11,"")</f>
        <v>0.12344248044045203</v>
      </c>
      <c r="AP11" s="84">
        <f>IFERROR('1.17 Wine consumption pc'!AP11/'1.41 Alcohol consumption pc'!AP11,"")</f>
        <v>0.10140753660812071</v>
      </c>
      <c r="AQ11" s="84">
        <f>IFERROR('1.17 Wine consumption pc'!AQ11/'1.41 Alcohol consumption pc'!AQ11,"")</f>
        <v>0.54146341463414627</v>
      </c>
      <c r="AR11" s="84">
        <f>IFERROR('1.17 Wine consumption pc'!AR11/'1.41 Alcohol consumption pc'!AR11,"")</f>
        <v>4.145077720207254E-2</v>
      </c>
      <c r="AS11" s="84">
        <f>IFERROR('1.17 Wine consumption pc'!AS11/'1.41 Alcohol consumption pc'!AS11,"")</f>
        <v>4.7322315542310117E-2</v>
      </c>
      <c r="AT11" s="84">
        <f>IFERROR('1.17 Wine consumption pc'!AT11/'1.41 Alcohol consumption pc'!AT11,"")</f>
        <v>0.35108958837772397</v>
      </c>
      <c r="AU11" s="84">
        <f>IFERROR('1.17 Wine consumption pc'!AU11/'1.41 Alcohol consumption pc'!AU11,"")</f>
        <v>1.4229249011857707E-2</v>
      </c>
      <c r="AV11" s="84">
        <f>IFERROR('1.17 Wine consumption pc'!AV11/'1.41 Alcohol consumption pc'!AV11,"")</f>
        <v>4.6153846153846156E-2</v>
      </c>
      <c r="AW11" s="84">
        <f>IFERROR('1.17 Wine consumption pc'!AW11/'1.41 Alcohol consumption pc'!AW11,"")</f>
        <v>2.1978021978021976E-2</v>
      </c>
      <c r="AX11" s="84">
        <f>IFERROR('1.17 Wine consumption pc'!AX11/'1.41 Alcohol consumption pc'!AX11,"")</f>
        <v>2.8169014084507046E-2</v>
      </c>
      <c r="AY11" s="84">
        <f>IFERROR('1.17 Wine consumption pc'!AY11/'1.41 Alcohol consumption pc'!AY11,"")</f>
        <v>2.9940119760479045E-2</v>
      </c>
      <c r="AZ11" s="84">
        <f>IFERROR('1.17 Wine consumption pc'!AZ11/'1.41 Alcohol consumption pc'!AZ11,"")</f>
        <v>1.9056693663649357E-2</v>
      </c>
      <c r="BA11" s="84">
        <f>IFERROR('1.17 Wine consumption pc'!BA11/'1.41 Alcohol consumption pc'!BA11,"")</f>
        <v>6.5449010654490103E-2</v>
      </c>
      <c r="BB11" s="84">
        <f>IFERROR('1.17 Wine consumption pc'!BB11/'1.41 Alcohol consumption pc'!BB11,"")</f>
        <v>0.57714285714285718</v>
      </c>
      <c r="BC11" s="84">
        <f>IFERROR('1.17 Wine consumption pc'!BC11/'1.41 Alcohol consumption pc'!BC11,"")</f>
        <v>1.2618296529968454E-2</v>
      </c>
      <c r="BD11" s="84">
        <f>IFERROR('1.17 Wine consumption pc'!BD11/'1.41 Alcohol consumption pc'!BD11,"")</f>
        <v>0.13207547169811321</v>
      </c>
      <c r="BE11" s="84">
        <f>IFERROR('1.17 Wine consumption pc'!BE11/'1.41 Alcohol consumption pc'!BE11,"")</f>
        <v>0.65116279069767447</v>
      </c>
      <c r="BF11" s="84">
        <f>IFERROR('1.17 Wine consumption pc'!BF11/'1.41 Alcohol consumption pc'!BF11,"")</f>
        <v>1.9607843137254905E-2</v>
      </c>
      <c r="BG11" s="84">
        <f>IFERROR('1.17 Wine consumption pc'!BG11/'1.41 Alcohol consumption pc'!BG11,"")</f>
        <v>9.8360655737704902E-2</v>
      </c>
      <c r="BH11" s="84" t="str">
        <f>IFERROR('1.17 Wine consumption pc'!BH11/'1.41 Alcohol consumption pc'!BH11,"")</f>
        <v/>
      </c>
      <c r="BI11" s="84">
        <f>IFERROR('1.17 Wine consumption pc'!BI11/'1.41 Alcohol consumption pc'!BI11,"")</f>
        <v>0.28828828828828829</v>
      </c>
      <c r="BJ11" s="84">
        <f>IFERROR('1.17 Wine consumption pc'!BJ11/'1.41 Alcohol consumption pc'!BJ11,"")</f>
        <v>8.1168831168831182E-2</v>
      </c>
      <c r="BK11" s="84">
        <f>IFERROR('1.17 Wine consumption pc'!BK11/'1.41 Alcohol consumption pc'!BK11,"")</f>
        <v>0.36054421768707484</v>
      </c>
      <c r="BL11" s="84">
        <f>IFERROR('1.17 Wine consumption pc'!BL11/'1.41 Alcohol consumption pc'!BL11,"")</f>
        <v>5.900621118012421E-2</v>
      </c>
      <c r="BM11" s="84" t="str">
        <f>IFERROR('1.17 Wine consumption pc'!BM11/'1.41 Alcohol consumption pc'!BM11,"")</f>
        <v/>
      </c>
      <c r="BN11" s="84">
        <f>IFERROR('1.17 Wine consumption pc'!BN11/'1.41 Alcohol consumption pc'!BN11,"")</f>
        <v>0.18317025440313112</v>
      </c>
      <c r="BO11" s="84">
        <f>IFERROR('1.17 Wine consumption pc'!BO11/'1.41 Alcohol consumption pc'!BO11,"")</f>
        <v>0.27192982456140347</v>
      </c>
      <c r="BP11" s="84">
        <f>IFERROR('1.17 Wine consumption pc'!BP11/'1.41 Alcohol consumption pc'!BP11,"")</f>
        <v>0.14851485148514854</v>
      </c>
      <c r="BQ11" s="84">
        <f>IFERROR('1.17 Wine consumption pc'!BQ11/'1.41 Alcohol consumption pc'!BQ11,"")</f>
        <v>0.16295327255631414</v>
      </c>
      <c r="BR11" s="84">
        <f>IFERROR('1.17 Wine consumption pc'!BR11/'1.41 Alcohol consumption pc'!BR11,"")</f>
        <v>0.23399745654938534</v>
      </c>
      <c r="BS11" s="84">
        <f>IFERROR('1.17 Wine consumption pc'!BS11/'1.41 Alcohol consumption pc'!BS11,"")</f>
        <v>0.15537055470093206</v>
      </c>
      <c r="BT11" s="84">
        <f>IFERROR('1.17 Wine consumption pc'!BT11/'1.41 Alcohol consumption pc'!BT11,"")</f>
        <v>0.41869940069393341</v>
      </c>
      <c r="BU11" s="84">
        <f>IFERROR('1.17 Wine consumption pc'!BU11/'1.41 Alcohol consumption pc'!BU11,"")</f>
        <v>0.38992332968236582</v>
      </c>
      <c r="BV11" s="84">
        <f>IFERROR('1.17 Wine consumption pc'!BV11/'1.41 Alcohol consumption pc'!BV11,"")</f>
        <v>0.3801980198019802</v>
      </c>
      <c r="BW11" s="84">
        <f>IFERROR('1.17 Wine consumption pc'!BW11/'1.41 Alcohol consumption pc'!BW11,"")</f>
        <v>0.45041322314049581</v>
      </c>
      <c r="BX11" s="84">
        <f>IFERROR('1.17 Wine consumption pc'!BX11/'1.41 Alcohol consumption pc'!BX11,"")</f>
        <v>0.19134396355353073</v>
      </c>
      <c r="BY11" s="84">
        <f>IFERROR('1.17 Wine consumption pc'!BY11/'1.41 Alcohol consumption pc'!BY11,"")</f>
        <v>0.55602836879432616</v>
      </c>
      <c r="BZ11" s="84">
        <f>IFERROR('1.17 Wine consumption pc'!BZ11/'1.41 Alcohol consumption pc'!BZ11,"")</f>
        <v>0.29106659447753108</v>
      </c>
      <c r="CA11" s="84">
        <f>IFERROR('1.17 Wine consumption pc'!CA11/'1.41 Alcohol consumption pc'!CA11,"")</f>
        <v>0.52275379229871644</v>
      </c>
      <c r="CB11" s="84">
        <f>IFERROR('1.17 Wine consumption pc'!CB11/'1.41 Alcohol consumption pc'!CB11,"")</f>
        <v>0.20334928229665072</v>
      </c>
      <c r="CC11" s="84">
        <f>IFERROR('1.17 Wine consumption pc'!CC11/'1.41 Alcohol consumption pc'!CC11,"")</f>
        <v>0.70232850849590944</v>
      </c>
      <c r="CD11" s="84">
        <f>IFERROR('1.17 Wine consumption pc'!CD11/'1.41 Alcohol consumption pc'!CD11,"")</f>
        <v>0.38001514004542014</v>
      </c>
      <c r="CE11" s="84">
        <f>IFERROR('1.17 Wine consumption pc'!CE11/'1.41 Alcohol consumption pc'!CE11,"")</f>
        <v>0.31985294117647062</v>
      </c>
      <c r="CF11" s="84">
        <f>IFERROR('1.17 Wine consumption pc'!CF11/'1.41 Alcohol consumption pc'!CF11,"")</f>
        <v>0.62536585365853647</v>
      </c>
      <c r="CG11" s="84">
        <f>IFERROR('1.17 Wine consumption pc'!CG11/'1.41 Alcohol consumption pc'!CG11,"")</f>
        <v>0.35440760729889487</v>
      </c>
      <c r="CH11" s="84">
        <f>IFERROR('1.17 Wine consumption pc'!CH11/'1.41 Alcohol consumption pc'!CH11,"")</f>
        <v>0.4293015332197615</v>
      </c>
      <c r="CI11" s="84">
        <f>IFERROR('1.17 Wine consumption pc'!CI11/'1.41 Alcohol consumption pc'!CI11,"")</f>
        <v>0.55319148936170204</v>
      </c>
      <c r="CJ11" s="84">
        <f>IFERROR('1.17 Wine consumption pc'!CJ11/'1.41 Alcohol consumption pc'!CJ11,"")</f>
        <v>9.5118898623279102E-2</v>
      </c>
      <c r="CK11" s="84">
        <f>IFERROR('1.17 Wine consumption pc'!CK11/'1.41 Alcohol consumption pc'!CK11,"")</f>
        <v>0.32454724762417064</v>
      </c>
      <c r="CL11" s="84">
        <f>IFERROR('1.17 Wine consumption pc'!CL11/'1.41 Alcohol consumption pc'!CL11,"")</f>
        <v>0.47019867549668171</v>
      </c>
      <c r="CM11" s="84">
        <f>IFERROR('1.17 Wine consumption pc'!CM11/'1.41 Alcohol consumption pc'!CM11,"")</f>
        <v>0.45608108108108064</v>
      </c>
      <c r="CN11" s="84">
        <f>IFERROR('1.17 Wine consumption pc'!CN11/'1.41 Alcohol consumption pc'!CN11,"")</f>
        <v>4.564315352697107E-2</v>
      </c>
      <c r="CO11" s="84">
        <f>IFERROR('1.17 Wine consumption pc'!CO11/'1.41 Alcohol consumption pc'!CO11,"")</f>
        <v>8.7171480614103541E-2</v>
      </c>
      <c r="CP11" s="84">
        <f>IFERROR('1.17 Wine consumption pc'!CP11/'1.41 Alcohol consumption pc'!CP11,"")</f>
        <v>6.3878326996198012E-2</v>
      </c>
      <c r="CR11" s="89">
        <f t="shared" si="0"/>
        <v>0.83704721243961544</v>
      </c>
    </row>
    <row r="12" spans="1:96" x14ac:dyDescent="0.25">
      <c r="A12" s="1" t="s">
        <v>33</v>
      </c>
      <c r="B12" s="84">
        <f>IFERROR('1.17 Wine consumption pc'!B12/'1.41 Alcohol consumption pc'!B12,"")</f>
        <v>0.17275137173877025</v>
      </c>
      <c r="C12" s="84">
        <f>IFERROR('1.17 Wine consumption pc'!C12/'1.41 Alcohol consumption pc'!C12,"")</f>
        <v>8.7474625967972341E-2</v>
      </c>
      <c r="D12" s="84">
        <f>IFERROR('1.17 Wine consumption pc'!D12/'1.41 Alcohol consumption pc'!D12,"")</f>
        <v>0.12121212121212122</v>
      </c>
      <c r="E12" s="84">
        <f>IFERROR('1.17 Wine consumption pc'!E12/'1.41 Alcohol consumption pc'!E12,"")</f>
        <v>0.10919839633966792</v>
      </c>
      <c r="F12" s="84">
        <f>IFERROR('1.17 Wine consumption pc'!F12/'1.41 Alcohol consumption pc'!F12,"")</f>
        <v>0.1388888888888889</v>
      </c>
      <c r="G12" s="84">
        <f>IFERROR('1.17 Wine consumption pc'!G12/'1.41 Alcohol consumption pc'!G12,"")</f>
        <v>2.5544202576632605E-3</v>
      </c>
      <c r="H12" s="84">
        <f>IFERROR('1.17 Wine consumption pc'!H12/'1.41 Alcohol consumption pc'!H12,"")</f>
        <v>0.19090909090909092</v>
      </c>
      <c r="I12" s="84">
        <f>IFERROR('1.17 Wine consumption pc'!I12/'1.41 Alcohol consumption pc'!I12,"")</f>
        <v>0.14120904476234425</v>
      </c>
      <c r="J12" s="84">
        <f>IFERROR('1.17 Wine consumption pc'!J12/'1.41 Alcohol consumption pc'!J12,"")</f>
        <v>4.5174537987679675E-2</v>
      </c>
      <c r="K12" s="84">
        <f>IFERROR('1.17 Wine consumption pc'!K12/'1.41 Alcohol consumption pc'!K12,"")</f>
        <v>6.5217391304347838E-2</v>
      </c>
      <c r="L12" s="84">
        <f>IFERROR('1.17 Wine consumption pc'!L12/'1.41 Alcohol consumption pc'!L12,"")</f>
        <v>0</v>
      </c>
      <c r="M12" s="84">
        <f>IFERROR('1.17 Wine consumption pc'!M12/'1.41 Alcohol consumption pc'!M12,"")</f>
        <v>4.4616299821534791E-3</v>
      </c>
      <c r="N12" s="84">
        <f>IFERROR('1.17 Wine consumption pc'!N12/'1.41 Alcohol consumption pc'!N12,"")</f>
        <v>0.13157894736842107</v>
      </c>
      <c r="O12" s="84">
        <f>IFERROR('1.17 Wine consumption pc'!O12/'1.41 Alcohol consumption pc'!O12,"")</f>
        <v>9.8173153296266885E-2</v>
      </c>
      <c r="P12" s="84">
        <f>IFERROR('1.17 Wine consumption pc'!P12/'1.41 Alcohol consumption pc'!P12,"")</f>
        <v>6.0194174757281553E-2</v>
      </c>
      <c r="Q12" s="84">
        <f>IFERROR('1.17 Wine consumption pc'!Q12/'1.41 Alcohol consumption pc'!Q12,"")</f>
        <v>3.619153674832962E-3</v>
      </c>
      <c r="R12" s="84">
        <f>IFERROR('1.17 Wine consumption pc'!R12/'1.41 Alcohol consumption pc'!R12,"")</f>
        <v>4.6052631578947366E-2</v>
      </c>
      <c r="S12" s="84">
        <f>IFERROR('1.17 Wine consumption pc'!S12/'1.41 Alcohol consumption pc'!S12,"")</f>
        <v>3.2526475037821474E-2</v>
      </c>
      <c r="T12" s="84">
        <f>IFERROR('1.17 Wine consumption pc'!T12/'1.41 Alcohol consumption pc'!T12,"")</f>
        <v>0.37005006827492032</v>
      </c>
      <c r="U12" s="84">
        <f>IFERROR('1.17 Wine consumption pc'!U12/'1.41 Alcohol consumption pc'!U12,"")</f>
        <v>0.36562001064395949</v>
      </c>
      <c r="V12" s="84">
        <f>IFERROR('1.17 Wine consumption pc'!V12/'1.41 Alcohol consumption pc'!V12,"")</f>
        <v>0.39556962025316456</v>
      </c>
      <c r="W12" s="84">
        <f>IFERROR('1.17 Wine consumption pc'!W12/'1.41 Alcohol consumption pc'!W12,"")</f>
        <v>0.15326149015129892</v>
      </c>
      <c r="X12" s="84">
        <f>IFERROR('1.17 Wine consumption pc'!X12/'1.41 Alcohol consumption pc'!X12,"")</f>
        <v>0.30742954739538852</v>
      </c>
      <c r="Y12" s="84">
        <f>IFERROR('1.17 Wine consumption pc'!Y12/'1.41 Alcohol consumption pc'!Y12,"")</f>
        <v>0.16556291390728475</v>
      </c>
      <c r="Z12" s="84">
        <f>IFERROR('1.17 Wine consumption pc'!Z12/'1.41 Alcohol consumption pc'!Z12,"")</f>
        <v>0.20658135283363802</v>
      </c>
      <c r="AA12" s="84">
        <f>IFERROR('1.17 Wine consumption pc'!AA12/'1.41 Alcohol consumption pc'!AA12,"")</f>
        <v>0.29530201342281881</v>
      </c>
      <c r="AB12" s="84">
        <f>IFERROR('1.17 Wine consumption pc'!AB12/'1.41 Alcohol consumption pc'!AB12,"")</f>
        <v>0.19771241830065361</v>
      </c>
      <c r="AC12" s="84">
        <f>IFERROR('1.17 Wine consumption pc'!AC12/'1.41 Alcohol consumption pc'!AC12,"")</f>
        <v>0.14102564102564102</v>
      </c>
      <c r="AD12" s="84">
        <f>IFERROR('1.17 Wine consumption pc'!AD12/'1.41 Alcohol consumption pc'!AD12,"")</f>
        <v>0.29508196721311475</v>
      </c>
      <c r="AE12" s="84">
        <f>IFERROR('1.17 Wine consumption pc'!AE12/'1.41 Alcohol consumption pc'!AE12,"")</f>
        <v>0.38311688311688313</v>
      </c>
      <c r="AF12" s="84">
        <f>IFERROR('1.17 Wine consumption pc'!AF12/'1.41 Alcohol consumption pc'!AF12,"")</f>
        <v>0.13068181818181818</v>
      </c>
      <c r="AG12" s="84">
        <f>IFERROR('1.17 Wine consumption pc'!AG12/'1.41 Alcohol consumption pc'!AG12,"")</f>
        <v>0.18037974683544303</v>
      </c>
      <c r="AH12" s="84">
        <f>IFERROR('1.17 Wine consumption pc'!AH12/'1.41 Alcohol consumption pc'!AH12,"")</f>
        <v>0.41428571428571431</v>
      </c>
      <c r="AI12" s="84">
        <f>IFERROR('1.17 Wine consumption pc'!AI12/'1.41 Alcohol consumption pc'!AI12,"")</f>
        <v>9.7104416496051477E-2</v>
      </c>
      <c r="AJ12" s="84">
        <f>IFERROR('1.17 Wine consumption pc'!AJ12/'1.41 Alcohol consumption pc'!AJ12,"")</f>
        <v>0.18000000000000002</v>
      </c>
      <c r="AK12" s="84">
        <f>IFERROR('1.17 Wine consumption pc'!AK12/'1.41 Alcohol consumption pc'!AK12,"")</f>
        <v>0.12067039106145253</v>
      </c>
      <c r="AL12" s="84">
        <f>IFERROR('1.17 Wine consumption pc'!AL12/'1.41 Alcohol consumption pc'!AL12,"")</f>
        <v>0.13846153846153844</v>
      </c>
      <c r="AM12" s="84">
        <f>IFERROR('1.17 Wine consumption pc'!AM12/'1.41 Alcohol consumption pc'!AM12,"")</f>
        <v>0.22345132743362833</v>
      </c>
      <c r="AN12" s="84">
        <f>IFERROR('1.17 Wine consumption pc'!AN12/'1.41 Alcohol consumption pc'!AN12,"")</f>
        <v>0.46938775510204089</v>
      </c>
      <c r="AO12" s="84">
        <f>IFERROR('1.17 Wine consumption pc'!AO12/'1.41 Alcohol consumption pc'!AO12,"")</f>
        <v>0.12261973456433929</v>
      </c>
      <c r="AP12" s="84">
        <f>IFERROR('1.17 Wine consumption pc'!AP12/'1.41 Alcohol consumption pc'!AP12,"")</f>
        <v>9.6689059500959684E-2</v>
      </c>
      <c r="AQ12" s="84">
        <f>IFERROR('1.17 Wine consumption pc'!AQ12/'1.41 Alcohol consumption pc'!AQ12,"")</f>
        <v>0.52222683838803485</v>
      </c>
      <c r="AR12" s="84">
        <f>IFERROR('1.17 Wine consumption pc'!AR12/'1.41 Alcohol consumption pc'!AR12,"")</f>
        <v>3.7037037037037035E-2</v>
      </c>
      <c r="AS12" s="84">
        <f>IFERROR('1.17 Wine consumption pc'!AS12/'1.41 Alcohol consumption pc'!AS12,"")</f>
        <v>4.4452222611130555E-2</v>
      </c>
      <c r="AT12" s="84">
        <f>IFERROR('1.17 Wine consumption pc'!AT12/'1.41 Alcohol consumption pc'!AT12,"")</f>
        <v>0.33878504672897197</v>
      </c>
      <c r="AU12" s="84">
        <f>IFERROR('1.17 Wine consumption pc'!AU12/'1.41 Alcohol consumption pc'!AU12,"")</f>
        <v>1.5673981191222573E-2</v>
      </c>
      <c r="AV12" s="84">
        <f>IFERROR('1.17 Wine consumption pc'!AV12/'1.41 Alcohol consumption pc'!AV12,"")</f>
        <v>5.4263565891472867E-2</v>
      </c>
      <c r="AW12" s="84">
        <f>IFERROR('1.17 Wine consumption pc'!AW12/'1.41 Alcohol consumption pc'!AW12,"")</f>
        <v>2.1164021164021163E-2</v>
      </c>
      <c r="AX12" s="84">
        <f>IFERROR('1.17 Wine consumption pc'!AX12/'1.41 Alcohol consumption pc'!AX12,"")</f>
        <v>2.6809651474530832E-2</v>
      </c>
      <c r="AY12" s="84">
        <f>IFERROR('1.17 Wine consumption pc'!AY12/'1.41 Alcohol consumption pc'!AY12,"")</f>
        <v>2.8735632183908046E-2</v>
      </c>
      <c r="AZ12" s="84">
        <f>IFERROR('1.17 Wine consumption pc'!AZ12/'1.41 Alcohol consumption pc'!AZ12,"")</f>
        <v>2.0413064361191165E-2</v>
      </c>
      <c r="BA12" s="84">
        <f>IFERROR('1.17 Wine consumption pc'!BA12/'1.41 Alcohol consumption pc'!BA12,"")</f>
        <v>6.9164265129683003E-2</v>
      </c>
      <c r="BB12" s="84">
        <f>IFERROR('1.17 Wine consumption pc'!BB12/'1.41 Alcohol consumption pc'!BB12,"")</f>
        <v>0.56395348837209291</v>
      </c>
      <c r="BC12" s="84">
        <f>IFERROR('1.17 Wine consumption pc'!BC12/'1.41 Alcohol consumption pc'!BC12,"")</f>
        <v>1.1118378024852845E-2</v>
      </c>
      <c r="BD12" s="84">
        <f>IFERROR('1.17 Wine consumption pc'!BD12/'1.41 Alcohol consumption pc'!BD12,"")</f>
        <v>0.13069500427507022</v>
      </c>
      <c r="BE12" s="84">
        <f>IFERROR('1.17 Wine consumption pc'!BE12/'1.41 Alcohol consumption pc'!BE12,"")</f>
        <v>0.6470588235294118</v>
      </c>
      <c r="BF12" s="84">
        <f>IFERROR('1.17 Wine consumption pc'!BF12/'1.41 Alcohol consumption pc'!BF12,"")</f>
        <v>2.1428571428571429E-2</v>
      </c>
      <c r="BG12" s="84">
        <f>IFERROR('1.17 Wine consumption pc'!BG12/'1.41 Alcohol consumption pc'!BG12,"")</f>
        <v>0.10447761194029852</v>
      </c>
      <c r="BH12" s="84" t="str">
        <f>IFERROR('1.17 Wine consumption pc'!BH12/'1.41 Alcohol consumption pc'!BH12,"")</f>
        <v/>
      </c>
      <c r="BI12" s="84">
        <f>IFERROR('1.17 Wine consumption pc'!BI12/'1.41 Alcohol consumption pc'!BI12,"")</f>
        <v>0.28205128205128205</v>
      </c>
      <c r="BJ12" s="84">
        <f>IFERROR('1.17 Wine consumption pc'!BJ12/'1.41 Alcohol consumption pc'!BJ12,"")</f>
        <v>8.0745341614906832E-2</v>
      </c>
      <c r="BK12" s="84">
        <f>IFERROR('1.17 Wine consumption pc'!BK12/'1.41 Alcohol consumption pc'!BK12,"")</f>
        <v>0.31092436974789917</v>
      </c>
      <c r="BL12" s="84">
        <f>IFERROR('1.17 Wine consumption pc'!BL12/'1.41 Alcohol consumption pc'!BL12,"")</f>
        <v>6.7251461988304104E-2</v>
      </c>
      <c r="BM12" s="84" t="str">
        <f>IFERROR('1.17 Wine consumption pc'!BM12/'1.41 Alcohol consumption pc'!BM12,"")</f>
        <v/>
      </c>
      <c r="BN12" s="84">
        <f>IFERROR('1.17 Wine consumption pc'!BN12/'1.41 Alcohol consumption pc'!BN12,"")</f>
        <v>0.17824892029839029</v>
      </c>
      <c r="BO12" s="84">
        <f>IFERROR('1.17 Wine consumption pc'!BO12/'1.41 Alcohol consumption pc'!BO12,"")</f>
        <v>0.24786324786324787</v>
      </c>
      <c r="BP12" s="84">
        <f>IFERROR('1.17 Wine consumption pc'!BP12/'1.41 Alcohol consumption pc'!BP12,"")</f>
        <v>0.14285714285714285</v>
      </c>
      <c r="BQ12" s="84">
        <f>IFERROR('1.17 Wine consumption pc'!BQ12/'1.41 Alcohol consumption pc'!BQ12,"")</f>
        <v>0.16942721932114882</v>
      </c>
      <c r="BR12" s="84">
        <f>IFERROR('1.17 Wine consumption pc'!BR12/'1.41 Alcohol consumption pc'!BR12,"")</f>
        <v>0.24328859060402686</v>
      </c>
      <c r="BS12" s="84">
        <f>IFERROR('1.17 Wine consumption pc'!BS12/'1.41 Alcohol consumption pc'!BS12,"")</f>
        <v>0.16146963123644253</v>
      </c>
      <c r="BT12" s="84">
        <f>IFERROR('1.17 Wine consumption pc'!BT12/'1.41 Alcohol consumption pc'!BT12,"")</f>
        <v>0.41947015980577862</v>
      </c>
      <c r="BU12" s="84">
        <f>IFERROR('1.17 Wine consumption pc'!BU12/'1.41 Alcohol consumption pc'!BU12,"")</f>
        <v>0.38755458515283847</v>
      </c>
      <c r="BV12" s="84">
        <f>IFERROR('1.17 Wine consumption pc'!BV12/'1.41 Alcohol consumption pc'!BV12,"")</f>
        <v>0.38492063492063494</v>
      </c>
      <c r="BW12" s="84">
        <f>IFERROR('1.17 Wine consumption pc'!BW12/'1.41 Alcohol consumption pc'!BW12,"")</f>
        <v>0.46723044397463004</v>
      </c>
      <c r="BX12" s="84">
        <f>IFERROR('1.17 Wine consumption pc'!BX12/'1.41 Alcohol consumption pc'!BX12,"")</f>
        <v>0.19721577726218095</v>
      </c>
      <c r="BY12" s="84">
        <f>IFERROR('1.17 Wine consumption pc'!BY12/'1.41 Alcohol consumption pc'!BY12,"")</f>
        <v>0.5557525261478462</v>
      </c>
      <c r="BZ12" s="84">
        <f>IFERROR('1.17 Wine consumption pc'!BZ12/'1.41 Alcohol consumption pc'!BZ12,"")</f>
        <v>0.29453185168885465</v>
      </c>
      <c r="CA12" s="84">
        <f>IFERROR('1.17 Wine consumption pc'!CA12/'1.41 Alcohol consumption pc'!CA12,"")</f>
        <v>0.53670886075949376</v>
      </c>
      <c r="CB12" s="84">
        <f>IFERROR('1.17 Wine consumption pc'!CB12/'1.41 Alcohol consumption pc'!CB12,"")</f>
        <v>0.21728395061728395</v>
      </c>
      <c r="CC12" s="84">
        <f>IFERROR('1.17 Wine consumption pc'!CC12/'1.41 Alcohol consumption pc'!CC12,"")</f>
        <v>0.69489685124864276</v>
      </c>
      <c r="CD12" s="84">
        <f>IFERROR('1.17 Wine consumption pc'!CD12/'1.41 Alcohol consumption pc'!CD12,"")</f>
        <v>0.39501510574018123</v>
      </c>
      <c r="CE12" s="84">
        <f>IFERROR('1.17 Wine consumption pc'!CE12/'1.41 Alcohol consumption pc'!CE12,"")</f>
        <v>0.33085501858736061</v>
      </c>
      <c r="CF12" s="84">
        <f>IFERROR('1.17 Wine consumption pc'!CF12/'1.41 Alcohol consumption pc'!CF12,"")</f>
        <v>0.63287401574803148</v>
      </c>
      <c r="CG12" s="84">
        <f>IFERROR('1.17 Wine consumption pc'!CG12/'1.41 Alcohol consumption pc'!CG12,"")</f>
        <v>0.34717477003942177</v>
      </c>
      <c r="CH12" s="84">
        <f>IFERROR('1.17 Wine consumption pc'!CH12/'1.41 Alcohol consumption pc'!CH12,"")</f>
        <v>0.43844856661045528</v>
      </c>
      <c r="CI12" s="84">
        <f>IFERROR('1.17 Wine consumption pc'!CI12/'1.41 Alcohol consumption pc'!CI12,"")</f>
        <v>0.55156950672645744</v>
      </c>
      <c r="CJ12" s="84">
        <f>IFERROR('1.17 Wine consumption pc'!CJ12/'1.41 Alcohol consumption pc'!CJ12,"")</f>
        <v>9.7290640394088662E-2</v>
      </c>
      <c r="CK12" s="84">
        <f>IFERROR('1.17 Wine consumption pc'!CK12/'1.41 Alcohol consumption pc'!CK12,"")</f>
        <v>0.327073837739289</v>
      </c>
      <c r="CL12" s="84">
        <f>IFERROR('1.17 Wine consumption pc'!CL12/'1.41 Alcohol consumption pc'!CL12,"")</f>
        <v>0.47368421052629872</v>
      </c>
      <c r="CM12" s="84">
        <f>IFERROR('1.17 Wine consumption pc'!CM12/'1.41 Alcohol consumption pc'!CM12,"")</f>
        <v>0.46909090909090845</v>
      </c>
      <c r="CN12" s="84">
        <f>IFERROR('1.17 Wine consumption pc'!CN12/'1.41 Alcohol consumption pc'!CN12,"")</f>
        <v>4.7854785478548129E-2</v>
      </c>
      <c r="CO12" s="84">
        <f>IFERROR('1.17 Wine consumption pc'!CO12/'1.41 Alcohol consumption pc'!CO12,"")</f>
        <v>8.9087462767397749E-2</v>
      </c>
      <c r="CP12" s="84">
        <f>IFERROR('1.17 Wine consumption pc'!CP12/'1.41 Alcohol consumption pc'!CP12,"")</f>
        <v>5.9670781893004475E-2</v>
      </c>
      <c r="CR12" s="89">
        <f t="shared" si="0"/>
        <v>0.82995278395932459</v>
      </c>
    </row>
    <row r="13" spans="1:96" x14ac:dyDescent="0.25">
      <c r="A13" s="1" t="s">
        <v>34</v>
      </c>
      <c r="B13" s="84">
        <f>IFERROR('1.17 Wine consumption pc'!B13/'1.41 Alcohol consumption pc'!B13,"")</f>
        <v>0.1710149870213532</v>
      </c>
      <c r="C13" s="84">
        <f>IFERROR('1.17 Wine consumption pc'!C13/'1.41 Alcohol consumption pc'!C13,"")</f>
        <v>9.059971974612295E-2</v>
      </c>
      <c r="D13" s="84">
        <f>IFERROR('1.17 Wine consumption pc'!D13/'1.41 Alcohol consumption pc'!D13,"")</f>
        <v>0.14084507042253522</v>
      </c>
      <c r="E13" s="84">
        <f>IFERROR('1.17 Wine consumption pc'!E13/'1.41 Alcohol consumption pc'!E13,"")</f>
        <v>0.1125646742102385</v>
      </c>
      <c r="F13" s="84">
        <f>IFERROR('1.17 Wine consumption pc'!F13/'1.41 Alcohol consumption pc'!F13,"")</f>
        <v>0.14285714285714288</v>
      </c>
      <c r="G13" s="84">
        <f>IFERROR('1.17 Wine consumption pc'!G13/'1.41 Alcohol consumption pc'!G13,"")</f>
        <v>2.3973629008091097E-3</v>
      </c>
      <c r="H13" s="84">
        <f>IFERROR('1.17 Wine consumption pc'!H13/'1.41 Alcohol consumption pc'!H13,"")</f>
        <v>0.17117117117117114</v>
      </c>
      <c r="I13" s="84">
        <f>IFERROR('1.17 Wine consumption pc'!I13/'1.41 Alcohol consumption pc'!I13,"")</f>
        <v>0.14969081787422708</v>
      </c>
      <c r="J13" s="84">
        <f>IFERROR('1.17 Wine consumption pc'!J13/'1.41 Alcohol consumption pc'!J13,"")</f>
        <v>4.9115913555992145E-2</v>
      </c>
      <c r="K13" s="84">
        <f>IFERROR('1.17 Wine consumption pc'!K13/'1.41 Alcohol consumption pc'!K13,"")</f>
        <v>6.9444444444444448E-2</v>
      </c>
      <c r="L13" s="84">
        <f>IFERROR('1.17 Wine consumption pc'!L13/'1.41 Alcohol consumption pc'!L13,"")</f>
        <v>0</v>
      </c>
      <c r="M13" s="84">
        <f>IFERROR('1.17 Wine consumption pc'!M13/'1.41 Alcohol consumption pc'!M13,"")</f>
        <v>4.7520047520047516E-3</v>
      </c>
      <c r="N13" s="84">
        <f>IFERROR('1.17 Wine consumption pc'!N13/'1.41 Alcohol consumption pc'!N13,"")</f>
        <v>0.13750000000000001</v>
      </c>
      <c r="O13" s="84">
        <f>IFERROR('1.17 Wine consumption pc'!O13/'1.41 Alcohol consumption pc'!O13,"")</f>
        <v>0.10953902327704243</v>
      </c>
      <c r="P13" s="84">
        <f>IFERROR('1.17 Wine consumption pc'!P13/'1.41 Alcohol consumption pc'!P13,"")</f>
        <v>5.8490566037735843E-2</v>
      </c>
      <c r="Q13" s="84">
        <f>IFERROR('1.17 Wine consumption pc'!Q13/'1.41 Alcohol consumption pc'!Q13,"")</f>
        <v>3.9883009837809093E-3</v>
      </c>
      <c r="R13" s="84">
        <f>IFERROR('1.17 Wine consumption pc'!R13/'1.41 Alcohol consumption pc'!R13,"")</f>
        <v>4.8997772828507792E-2</v>
      </c>
      <c r="S13" s="84">
        <f>IFERROR('1.17 Wine consumption pc'!S13/'1.41 Alcohol consumption pc'!S13,"")</f>
        <v>3.0181086519114688E-2</v>
      </c>
      <c r="T13" s="84">
        <f>IFERROR('1.17 Wine consumption pc'!T13/'1.41 Alcohol consumption pc'!T13,"")</f>
        <v>0.36892758936755271</v>
      </c>
      <c r="U13" s="84">
        <f>IFERROR('1.17 Wine consumption pc'!U13/'1.41 Alcohol consumption pc'!U13,"")</f>
        <v>0.36358754027926965</v>
      </c>
      <c r="V13" s="84">
        <f>IFERROR('1.17 Wine consumption pc'!V13/'1.41 Alcohol consumption pc'!V13,"")</f>
        <v>0.39875389408099687</v>
      </c>
      <c r="W13" s="84">
        <f>IFERROR('1.17 Wine consumption pc'!W13/'1.41 Alcohol consumption pc'!W13,"")</f>
        <v>0.15103981829796292</v>
      </c>
      <c r="X13" s="84">
        <f>IFERROR('1.17 Wine consumption pc'!X13/'1.41 Alcohol consumption pc'!X13,"")</f>
        <v>0.2746815286624204</v>
      </c>
      <c r="Y13" s="84">
        <f>IFERROR('1.17 Wine consumption pc'!Y13/'1.41 Alcohol consumption pc'!Y13,"")</f>
        <v>0.15789473684210525</v>
      </c>
      <c r="Z13" s="84">
        <f>IFERROR('1.17 Wine consumption pc'!Z13/'1.41 Alcohol consumption pc'!Z13,"")</f>
        <v>0.23304347826086957</v>
      </c>
      <c r="AA13" s="84">
        <f>IFERROR('1.17 Wine consumption pc'!AA13/'1.41 Alcohol consumption pc'!AA13,"")</f>
        <v>0.28289473684210525</v>
      </c>
      <c r="AB13" s="84">
        <f>IFERROR('1.17 Wine consumption pc'!AB13/'1.41 Alcohol consumption pc'!AB13,"")</f>
        <v>0.19851729818780892</v>
      </c>
      <c r="AC13" s="84">
        <f>IFERROR('1.17 Wine consumption pc'!AC13/'1.41 Alcohol consumption pc'!AC13,"")</f>
        <v>0.1411042944785276</v>
      </c>
      <c r="AD13" s="84">
        <f>IFERROR('1.17 Wine consumption pc'!AD13/'1.41 Alcohol consumption pc'!AD13,"")</f>
        <v>0.28125</v>
      </c>
      <c r="AE13" s="84">
        <f>IFERROR('1.17 Wine consumption pc'!AE13/'1.41 Alcohol consumption pc'!AE13,"")</f>
        <v>0.36458333333333331</v>
      </c>
      <c r="AF13" s="84">
        <f>IFERROR('1.17 Wine consumption pc'!AF13/'1.41 Alcohol consumption pc'!AF13,"")</f>
        <v>0.14044943820224723</v>
      </c>
      <c r="AG13" s="84">
        <f>IFERROR('1.17 Wine consumption pc'!AG13/'1.41 Alcohol consumption pc'!AG13,"")</f>
        <v>0.17378048780487804</v>
      </c>
      <c r="AH13" s="84">
        <f>IFERROR('1.17 Wine consumption pc'!AH13/'1.41 Alcohol consumption pc'!AH13,"")</f>
        <v>0.40845070422535212</v>
      </c>
      <c r="AI13" s="84">
        <f>IFERROR('1.17 Wine consumption pc'!AI13/'1.41 Alcohol consumption pc'!AI13,"")</f>
        <v>9.3148357870894677E-2</v>
      </c>
      <c r="AJ13" s="84">
        <f>IFERROR('1.17 Wine consumption pc'!AJ13/'1.41 Alcohol consumption pc'!AJ13,"")</f>
        <v>0.18413793103448275</v>
      </c>
      <c r="AK13" s="84">
        <f>IFERROR('1.17 Wine consumption pc'!AK13/'1.41 Alcohol consumption pc'!AK13,"")</f>
        <v>0.12180295055230191</v>
      </c>
      <c r="AL13" s="84">
        <f>IFERROR('1.17 Wine consumption pc'!AL13/'1.41 Alcohol consumption pc'!AL13,"")</f>
        <v>0.14173228346456693</v>
      </c>
      <c r="AM13" s="84">
        <f>IFERROR('1.17 Wine consumption pc'!AM13/'1.41 Alcohol consumption pc'!AM13,"")</f>
        <v>0.22799097065462753</v>
      </c>
      <c r="AN13" s="84">
        <f>IFERROR('1.17 Wine consumption pc'!AN13/'1.41 Alcohol consumption pc'!AN13,"")</f>
        <v>0.46938775510204089</v>
      </c>
      <c r="AO13" s="84">
        <f>IFERROR('1.17 Wine consumption pc'!AO13/'1.41 Alcohol consumption pc'!AO13,"")</f>
        <v>0.11067073170731707</v>
      </c>
      <c r="AP13" s="84">
        <f>IFERROR('1.17 Wine consumption pc'!AP13/'1.41 Alcohol consumption pc'!AP13,"")</f>
        <v>9.5303326810176128E-2</v>
      </c>
      <c r="AQ13" s="84">
        <f>IFERROR('1.17 Wine consumption pc'!AQ13/'1.41 Alcohol consumption pc'!AQ13,"")</f>
        <v>0.51753670473083202</v>
      </c>
      <c r="AR13" s="84">
        <f>IFERROR('1.17 Wine consumption pc'!AR13/'1.41 Alcohol consumption pc'!AR13,"")</f>
        <v>3.6529680365296809E-2</v>
      </c>
      <c r="AS13" s="84">
        <f>IFERROR('1.17 Wine consumption pc'!AS13/'1.41 Alcohol consumption pc'!AS13,"")</f>
        <v>4.4801788631868601E-2</v>
      </c>
      <c r="AT13" s="84">
        <f>IFERROR('1.17 Wine consumption pc'!AT13/'1.41 Alcohol consumption pc'!AT13,"")</f>
        <v>0.31264367816091954</v>
      </c>
      <c r="AU13" s="84">
        <f>IFERROR('1.17 Wine consumption pc'!AU13/'1.41 Alcohol consumption pc'!AU13,"")</f>
        <v>1.6016713091922007E-2</v>
      </c>
      <c r="AV13" s="84">
        <f>IFERROR('1.17 Wine consumption pc'!AV13/'1.41 Alcohol consumption pc'!AV13,"")</f>
        <v>6.0150375939849614E-2</v>
      </c>
      <c r="AW13" s="84">
        <f>IFERROR('1.17 Wine consumption pc'!AW13/'1.41 Alcohol consumption pc'!AW13,"")</f>
        <v>2.3255813953488372E-2</v>
      </c>
      <c r="AX13" s="84">
        <f>IFERROR('1.17 Wine consumption pc'!AX13/'1.41 Alcohol consumption pc'!AX13,"")</f>
        <v>2.9023746701846962E-2</v>
      </c>
      <c r="AY13" s="84">
        <f>IFERROR('1.17 Wine consumption pc'!AY13/'1.41 Alcohol consumption pc'!AY13,"")</f>
        <v>3.2085561497326207E-2</v>
      </c>
      <c r="AZ13" s="84">
        <f>IFERROR('1.17 Wine consumption pc'!AZ13/'1.41 Alcohol consumption pc'!AZ13,"")</f>
        <v>2.1495103893002153E-2</v>
      </c>
      <c r="BA13" s="84">
        <f>IFERROR('1.17 Wine consumption pc'!BA13/'1.41 Alcohol consumption pc'!BA13,"")</f>
        <v>6.815203145478374E-2</v>
      </c>
      <c r="BB13" s="84">
        <f>IFERROR('1.17 Wine consumption pc'!BB13/'1.41 Alcohol consumption pc'!BB13,"")</f>
        <v>0.54385964912280704</v>
      </c>
      <c r="BC13" s="84">
        <f>IFERROR('1.17 Wine consumption pc'!BC13/'1.41 Alcohol consumption pc'!BC13,"")</f>
        <v>1.1627906976744188E-2</v>
      </c>
      <c r="BD13" s="84">
        <f>IFERROR('1.17 Wine consumption pc'!BD13/'1.41 Alcohol consumption pc'!BD13,"")</f>
        <v>0.13208876364917224</v>
      </c>
      <c r="BE13" s="84">
        <f>IFERROR('1.17 Wine consumption pc'!BE13/'1.41 Alcohol consumption pc'!BE13,"")</f>
        <v>0.63636363636363635</v>
      </c>
      <c r="BF13" s="84">
        <f>IFERROR('1.17 Wine consumption pc'!BF13/'1.41 Alcohol consumption pc'!BF13,"")</f>
        <v>1.9047619047619049E-2</v>
      </c>
      <c r="BG13" s="84">
        <f>IFERROR('1.17 Wine consumption pc'!BG13/'1.41 Alcohol consumption pc'!BG13,"")</f>
        <v>0.11428571428571428</v>
      </c>
      <c r="BH13" s="84" t="str">
        <f>IFERROR('1.17 Wine consumption pc'!BH13/'1.41 Alcohol consumption pc'!BH13,"")</f>
        <v/>
      </c>
      <c r="BI13" s="84">
        <f>IFERROR('1.17 Wine consumption pc'!BI13/'1.41 Alcohol consumption pc'!BI13,"")</f>
        <v>0.27642276422764228</v>
      </c>
      <c r="BJ13" s="84">
        <f>IFERROR('1.17 Wine consumption pc'!BJ13/'1.41 Alcohol consumption pc'!BJ13,"")</f>
        <v>7.9646017699115043E-2</v>
      </c>
      <c r="BK13" s="84">
        <f>IFERROR('1.17 Wine consumption pc'!BK13/'1.41 Alcohol consumption pc'!BK13,"")</f>
        <v>0.35454545454545461</v>
      </c>
      <c r="BL13" s="84">
        <f>IFERROR('1.17 Wine consumption pc'!BL13/'1.41 Alcohol consumption pc'!BL13,"")</f>
        <v>7.2083879423328959E-2</v>
      </c>
      <c r="BM13" s="84" t="str">
        <f>IFERROR('1.17 Wine consumption pc'!BM13/'1.41 Alcohol consumption pc'!BM13,"")</f>
        <v/>
      </c>
      <c r="BN13" s="84">
        <f>IFERROR('1.17 Wine consumption pc'!BN13/'1.41 Alcohol consumption pc'!BN13,"")</f>
        <v>0.18195956454121309</v>
      </c>
      <c r="BO13" s="84">
        <f>IFERROR('1.17 Wine consumption pc'!BO13/'1.41 Alcohol consumption pc'!BO13,"")</f>
        <v>0.24590163934426235</v>
      </c>
      <c r="BP13" s="84">
        <f>IFERROR('1.17 Wine consumption pc'!BP13/'1.41 Alcohol consumption pc'!BP13,"")</f>
        <v>0.14545454545454545</v>
      </c>
      <c r="BQ13" s="84">
        <f>IFERROR('1.17 Wine consumption pc'!BQ13/'1.41 Alcohol consumption pc'!BQ13,"")</f>
        <v>0.17358918306210022</v>
      </c>
      <c r="BR13" s="84">
        <f>IFERROR('1.17 Wine consumption pc'!BR13/'1.41 Alcohol consumption pc'!BR13,"")</f>
        <v>0.25207641196013286</v>
      </c>
      <c r="BS13" s="84">
        <f>IFERROR('1.17 Wine consumption pc'!BS13/'1.41 Alcohol consumption pc'!BS13,"")</f>
        <v>0.16510428347163042</v>
      </c>
      <c r="BT13" s="84">
        <f>IFERROR('1.17 Wine consumption pc'!BT13/'1.41 Alcohol consumption pc'!BT13,"")</f>
        <v>0.41828778026603347</v>
      </c>
      <c r="BU13" s="84">
        <f>IFERROR('1.17 Wine consumption pc'!BU13/'1.41 Alcohol consumption pc'!BU13,"")</f>
        <v>0.37893593919652552</v>
      </c>
      <c r="BV13" s="84">
        <f>IFERROR('1.17 Wine consumption pc'!BV13/'1.41 Alcohol consumption pc'!BV13,"")</f>
        <v>0.3820335636722606</v>
      </c>
      <c r="BW13" s="84">
        <f>IFERROR('1.17 Wine consumption pc'!BW13/'1.41 Alcohol consumption pc'!BW13,"")</f>
        <v>0.47157894736842104</v>
      </c>
      <c r="BX13" s="84">
        <f>IFERROR('1.17 Wine consumption pc'!BX13/'1.41 Alcohol consumption pc'!BX13,"")</f>
        <v>0.19906323185011709</v>
      </c>
      <c r="BY13" s="84">
        <f>IFERROR('1.17 Wine consumption pc'!BY13/'1.41 Alcohol consumption pc'!BY13,"")</f>
        <v>0.55514250309789348</v>
      </c>
      <c r="BZ13" s="84">
        <f>IFERROR('1.17 Wine consumption pc'!BZ13/'1.41 Alcohol consumption pc'!BZ13,"")</f>
        <v>0.29018696758490981</v>
      </c>
      <c r="CA13" s="84">
        <f>IFERROR('1.17 Wine consumption pc'!CA13/'1.41 Alcohol consumption pc'!CA13,"")</f>
        <v>0.54138398914518326</v>
      </c>
      <c r="CB13" s="84">
        <f>IFERROR('1.17 Wine consumption pc'!CB13/'1.41 Alcohol consumption pc'!CB13,"")</f>
        <v>0.22506393861892582</v>
      </c>
      <c r="CC13" s="84">
        <f>IFERROR('1.17 Wine consumption pc'!CC13/'1.41 Alcohol consumption pc'!CC13,"")</f>
        <v>0.69261300992282249</v>
      </c>
      <c r="CD13" s="84">
        <f>IFERROR('1.17 Wine consumption pc'!CD13/'1.41 Alcohol consumption pc'!CD13,"")</f>
        <v>0.4025875190258752</v>
      </c>
      <c r="CE13" s="84">
        <f>IFERROR('1.17 Wine consumption pc'!CE13/'1.41 Alcohol consumption pc'!CE13,"")</f>
        <v>0.33962264150943394</v>
      </c>
      <c r="CF13" s="84">
        <f>IFERROR('1.17 Wine consumption pc'!CF13/'1.41 Alcohol consumption pc'!CF13,"")</f>
        <v>0.64596273291925466</v>
      </c>
      <c r="CG13" s="84">
        <f>IFERROR('1.17 Wine consumption pc'!CG13/'1.41 Alcohol consumption pc'!CG13,"")</f>
        <v>0.34551854860546977</v>
      </c>
      <c r="CH13" s="84">
        <f>IFERROR('1.17 Wine consumption pc'!CH13/'1.41 Alcohol consumption pc'!CH13,"")</f>
        <v>0.44240400667779628</v>
      </c>
      <c r="CI13" s="84">
        <f>IFERROR('1.17 Wine consumption pc'!CI13/'1.41 Alcohol consumption pc'!CI13,"")</f>
        <v>0.54436090225563905</v>
      </c>
      <c r="CJ13" s="84">
        <f>IFERROR('1.17 Wine consumption pc'!CJ13/'1.41 Alcohol consumption pc'!CJ13,"")</f>
        <v>9.1136079900124844E-2</v>
      </c>
      <c r="CK13" s="84">
        <f>IFERROR('1.17 Wine consumption pc'!CK13/'1.41 Alcohol consumption pc'!CK13,"")</f>
        <v>0.32785977859778592</v>
      </c>
      <c r="CL13" s="84">
        <f>IFERROR('1.17 Wine consumption pc'!CL13/'1.41 Alcohol consumption pc'!CL13,"")</f>
        <v>0.49019607843136292</v>
      </c>
      <c r="CM13" s="84">
        <f>IFERROR('1.17 Wine consumption pc'!CM13/'1.41 Alcohol consumption pc'!CM13,"")</f>
        <v>0.47037037037037022</v>
      </c>
      <c r="CN13" s="84">
        <f>IFERROR('1.17 Wine consumption pc'!CN13/'1.41 Alcohol consumption pc'!CN13,"")</f>
        <v>4.3921568627450933E-2</v>
      </c>
      <c r="CO13" s="84">
        <f>IFERROR('1.17 Wine consumption pc'!CO13/'1.41 Alcohol consumption pc'!CO13,"")</f>
        <v>9.1168831168831149E-2</v>
      </c>
      <c r="CP13" s="84">
        <f>IFERROR('1.17 Wine consumption pc'!CP13/'1.41 Alcohol consumption pc'!CP13,"")</f>
        <v>5.9486537257357093E-2</v>
      </c>
      <c r="CR13" s="89">
        <f t="shared" si="0"/>
        <v>0.82384156436450307</v>
      </c>
    </row>
    <row r="14" spans="1:96" x14ac:dyDescent="0.25">
      <c r="A14" s="1" t="s">
        <v>35</v>
      </c>
      <c r="B14" s="84">
        <f>IFERROR('1.17 Wine consumption pc'!B14/'1.41 Alcohol consumption pc'!B14,"")</f>
        <v>0.16767371601208458</v>
      </c>
      <c r="C14" s="84">
        <f>IFERROR('1.17 Wine consumption pc'!C14/'1.41 Alcohol consumption pc'!C14,"")</f>
        <v>9.1620574601966084E-2</v>
      </c>
      <c r="D14" s="84">
        <f>IFERROR('1.17 Wine consumption pc'!D14/'1.41 Alcohol consumption pc'!D14,"")</f>
        <v>0.16</v>
      </c>
      <c r="E14" s="84">
        <f>IFERROR('1.17 Wine consumption pc'!E14/'1.41 Alcohol consumption pc'!E14,"")</f>
        <v>0.11632135222073484</v>
      </c>
      <c r="F14" s="84">
        <f>IFERROR('1.17 Wine consumption pc'!F14/'1.41 Alcohol consumption pc'!F14,"")</f>
        <v>0.14655172413793105</v>
      </c>
      <c r="G14" s="84">
        <f>IFERROR('1.17 Wine consumption pc'!G14/'1.41 Alcohol consumption pc'!G14,"")</f>
        <v>2.4213075060532689E-3</v>
      </c>
      <c r="H14" s="84">
        <f>IFERROR('1.17 Wine consumption pc'!H14/'1.41 Alcohol consumption pc'!H14,"")</f>
        <v>0.15254237288135594</v>
      </c>
      <c r="I14" s="84">
        <f>IFERROR('1.17 Wine consumption pc'!I14/'1.41 Alcohol consumption pc'!I14,"")</f>
        <v>0.15191064079952968</v>
      </c>
      <c r="J14" s="84">
        <f>IFERROR('1.17 Wine consumption pc'!J14/'1.41 Alcohol consumption pc'!J14,"")</f>
        <v>5.4054054054054057E-2</v>
      </c>
      <c r="K14" s="84">
        <f>IFERROR('1.17 Wine consumption pc'!K14/'1.41 Alcohol consumption pc'!K14,"")</f>
        <v>6.8027210884353734E-2</v>
      </c>
      <c r="L14" s="84">
        <f>IFERROR('1.17 Wine consumption pc'!L14/'1.41 Alcohol consumption pc'!L14,"")</f>
        <v>0</v>
      </c>
      <c r="M14" s="84">
        <f>IFERROR('1.17 Wine consumption pc'!M14/'1.41 Alcohol consumption pc'!M14,"")</f>
        <v>4.199604743083004E-3</v>
      </c>
      <c r="N14" s="84">
        <f>IFERROR('1.17 Wine consumption pc'!N14/'1.41 Alcohol consumption pc'!N14,"")</f>
        <v>0.14285714285714285</v>
      </c>
      <c r="O14" s="84">
        <f>IFERROR('1.17 Wine consumption pc'!O14/'1.41 Alcohol consumption pc'!O14,"")</f>
        <v>0.10611510791366907</v>
      </c>
      <c r="P14" s="84">
        <f>IFERROR('1.17 Wine consumption pc'!P14/'1.41 Alcohol consumption pc'!P14,"")</f>
        <v>5.6363636363636366E-2</v>
      </c>
      <c r="Q14" s="84">
        <f>IFERROR('1.17 Wine consumption pc'!Q14/'1.41 Alcohol consumption pc'!Q14,"")</f>
        <v>4.3256997455470734E-3</v>
      </c>
      <c r="R14" s="84">
        <f>IFERROR('1.17 Wine consumption pc'!R14/'1.41 Alcohol consumption pc'!R14,"")</f>
        <v>5.4852320675105495E-2</v>
      </c>
      <c r="S14" s="84">
        <f>IFERROR('1.17 Wine consumption pc'!S14/'1.41 Alcohol consumption pc'!S14,"")</f>
        <v>2.8676021964612566E-2</v>
      </c>
      <c r="T14" s="84">
        <f>IFERROR('1.17 Wine consumption pc'!T14/'1.41 Alcohol consumption pc'!T14,"")</f>
        <v>0.37911832946635726</v>
      </c>
      <c r="U14" s="84">
        <f>IFERROR('1.17 Wine consumption pc'!U14/'1.41 Alcohol consumption pc'!U14,"")</f>
        <v>0.37588267246061924</v>
      </c>
      <c r="V14" s="84">
        <f>IFERROR('1.17 Wine consumption pc'!V14/'1.41 Alcohol consumption pc'!V14,"")</f>
        <v>0.39808917197452232</v>
      </c>
      <c r="W14" s="84">
        <f>IFERROR('1.17 Wine consumption pc'!W14/'1.41 Alcohol consumption pc'!W14,"")</f>
        <v>0.14332643005070342</v>
      </c>
      <c r="X14" s="84">
        <f>IFERROR('1.17 Wine consumption pc'!X14/'1.41 Alcohol consumption pc'!X14,"")</f>
        <v>0.24440619621342516</v>
      </c>
      <c r="Y14" s="84">
        <f>IFERROR('1.17 Wine consumption pc'!Y14/'1.41 Alcohol consumption pc'!Y14,"")</f>
        <v>0.16233766233766234</v>
      </c>
      <c r="Z14" s="84">
        <f>IFERROR('1.17 Wine consumption pc'!Z14/'1.41 Alcohol consumption pc'!Z14,"")</f>
        <v>0.23723228995057663</v>
      </c>
      <c r="AA14" s="84">
        <f>IFERROR('1.17 Wine consumption pc'!AA14/'1.41 Alcohol consumption pc'!AA14,"")</f>
        <v>0.28767123287671231</v>
      </c>
      <c r="AB14" s="84">
        <f>IFERROR('1.17 Wine consumption pc'!AB14/'1.41 Alcohol consumption pc'!AB14,"")</f>
        <v>0.20411522633744855</v>
      </c>
      <c r="AC14" s="84">
        <f>IFERROR('1.17 Wine consumption pc'!AC14/'1.41 Alcohol consumption pc'!AC14,"")</f>
        <v>0.15243902439024387</v>
      </c>
      <c r="AD14" s="84">
        <f>IFERROR('1.17 Wine consumption pc'!AD14/'1.41 Alcohol consumption pc'!AD14,"")</f>
        <v>0.27007299270072993</v>
      </c>
      <c r="AE14" s="84">
        <f>IFERROR('1.17 Wine consumption pc'!AE14/'1.41 Alcohol consumption pc'!AE14,"")</f>
        <v>0.35424836601307191</v>
      </c>
      <c r="AF14" s="84">
        <f>IFERROR('1.17 Wine consumption pc'!AF14/'1.41 Alcohol consumption pc'!AF14,"")</f>
        <v>0.14044943820224717</v>
      </c>
      <c r="AG14" s="84">
        <f>IFERROR('1.17 Wine consumption pc'!AG14/'1.41 Alcohol consumption pc'!AG14,"")</f>
        <v>0.18827160493827161</v>
      </c>
      <c r="AH14" s="84">
        <f>IFERROR('1.17 Wine consumption pc'!AH14/'1.41 Alcohol consumption pc'!AH14,"")</f>
        <v>0.41095890410958902</v>
      </c>
      <c r="AI14" s="84">
        <f>IFERROR('1.17 Wine consumption pc'!AI14/'1.41 Alcohol consumption pc'!AI14,"")</f>
        <v>9.0610457158499871E-2</v>
      </c>
      <c r="AJ14" s="84">
        <f>IFERROR('1.17 Wine consumption pc'!AJ14/'1.41 Alcohol consumption pc'!AJ14,"")</f>
        <v>0.17765814266487212</v>
      </c>
      <c r="AK14" s="84">
        <f>IFERROR('1.17 Wine consumption pc'!AK14/'1.41 Alcohol consumption pc'!AK14,"")</f>
        <v>0.11344286781179984</v>
      </c>
      <c r="AL14" s="84">
        <f>IFERROR('1.17 Wine consumption pc'!AL14/'1.41 Alcohol consumption pc'!AL14,"")</f>
        <v>0.14473684210526316</v>
      </c>
      <c r="AM14" s="84">
        <f>IFERROR('1.17 Wine consumption pc'!AM14/'1.41 Alcohol consumption pc'!AM14,"")</f>
        <v>0.22869955156950672</v>
      </c>
      <c r="AN14" s="84">
        <f>IFERROR('1.17 Wine consumption pc'!AN14/'1.41 Alcohol consumption pc'!AN14,"")</f>
        <v>0.47150259067357514</v>
      </c>
      <c r="AO14" s="84">
        <f>IFERROR('1.17 Wine consumption pc'!AO14/'1.41 Alcohol consumption pc'!AO14,"")</f>
        <v>9.3329057087876852E-2</v>
      </c>
      <c r="AP14" s="84">
        <f>IFERROR('1.17 Wine consumption pc'!AP14/'1.41 Alcohol consumption pc'!AP14,"")</f>
        <v>9.4612352168199743E-2</v>
      </c>
      <c r="AQ14" s="84">
        <f>IFERROR('1.17 Wine consumption pc'!AQ14/'1.41 Alcohol consumption pc'!AQ14,"")</f>
        <v>0.51929964186231592</v>
      </c>
      <c r="AR14" s="84">
        <f>IFERROR('1.17 Wine consumption pc'!AR14/'1.41 Alcohol consumption pc'!AR14,"")</f>
        <v>4.0178571428571425E-2</v>
      </c>
      <c r="AS14" s="84">
        <f>IFERROR('1.17 Wine consumption pc'!AS14/'1.41 Alcohol consumption pc'!AS14,"")</f>
        <v>4.2102577188058182E-2</v>
      </c>
      <c r="AT14" s="84">
        <f>IFERROR('1.17 Wine consumption pc'!AT14/'1.41 Alcohol consumption pc'!AT14,"")</f>
        <v>0.31046511627906975</v>
      </c>
      <c r="AU14" s="84">
        <f>IFERROR('1.17 Wine consumption pc'!AU14/'1.41 Alcohol consumption pc'!AU14,"")</f>
        <v>1.7579445571331981E-2</v>
      </c>
      <c r="AV14" s="84">
        <f>IFERROR('1.17 Wine consumption pc'!AV14/'1.41 Alcohol consumption pc'!AV14,"")</f>
        <v>5.8823529411764705E-2</v>
      </c>
      <c r="AW14" s="84">
        <f>IFERROR('1.17 Wine consumption pc'!AW14/'1.41 Alcohol consumption pc'!AW14,"")</f>
        <v>2.2004889975550126E-2</v>
      </c>
      <c r="AX14" s="84">
        <f>IFERROR('1.17 Wine consumption pc'!AX14/'1.41 Alcohol consumption pc'!AX14,"")</f>
        <v>2.9023746701846962E-2</v>
      </c>
      <c r="AY14" s="84">
        <f>IFERROR('1.17 Wine consumption pc'!AY14/'1.41 Alcohol consumption pc'!AY14,"")</f>
        <v>3.4999999999999996E-2</v>
      </c>
      <c r="AZ14" s="84">
        <f>IFERROR('1.17 Wine consumption pc'!AZ14/'1.41 Alcohol consumption pc'!AZ14,"")</f>
        <v>2.2944550669216059E-2</v>
      </c>
      <c r="BA14" s="84">
        <f>IFERROR('1.17 Wine consumption pc'!BA14/'1.41 Alcohol consumption pc'!BA14,"")</f>
        <v>6.6420664206642069E-2</v>
      </c>
      <c r="BB14" s="84">
        <f>IFERROR('1.17 Wine consumption pc'!BB14/'1.41 Alcohol consumption pc'!BB14,"")</f>
        <v>0.52694610778443107</v>
      </c>
      <c r="BC14" s="84">
        <f>IFERROR('1.17 Wine consumption pc'!BC14/'1.41 Alcohol consumption pc'!BC14,"")</f>
        <v>1.2328767123287673E-2</v>
      </c>
      <c r="BD14" s="84">
        <f>IFERROR('1.17 Wine consumption pc'!BD14/'1.41 Alcohol consumption pc'!BD14,"")</f>
        <v>0.130830617061931</v>
      </c>
      <c r="BE14" s="84">
        <f>IFERROR('1.17 Wine consumption pc'!BE14/'1.41 Alcohol consumption pc'!BE14,"")</f>
        <v>0.63087248322147649</v>
      </c>
      <c r="BF14" s="84">
        <f>IFERROR('1.17 Wine consumption pc'!BF14/'1.41 Alcohol consumption pc'!BF14,"")</f>
        <v>2.140672782874618E-2</v>
      </c>
      <c r="BG14" s="84">
        <f>IFERROR('1.17 Wine consumption pc'!BG14/'1.41 Alcohol consumption pc'!BG14,"")</f>
        <v>0.11999999999999998</v>
      </c>
      <c r="BH14" s="84" t="str">
        <f>IFERROR('1.17 Wine consumption pc'!BH14/'1.41 Alcohol consumption pc'!BH14,"")</f>
        <v/>
      </c>
      <c r="BI14" s="84">
        <f>IFERROR('1.17 Wine consumption pc'!BI14/'1.41 Alcohol consumption pc'!BI14,"")</f>
        <v>0.26717557251908397</v>
      </c>
      <c r="BJ14" s="84">
        <f>IFERROR('1.17 Wine consumption pc'!BJ14/'1.41 Alcohol consumption pc'!BJ14,"")</f>
        <v>8.0924855491329481E-2</v>
      </c>
      <c r="BK14" s="84">
        <f>IFERROR('1.17 Wine consumption pc'!BK14/'1.41 Alcohol consumption pc'!BK14,"")</f>
        <v>0.36036036036036034</v>
      </c>
      <c r="BL14" s="84">
        <f>IFERROR('1.17 Wine consumption pc'!BL14/'1.41 Alcohol consumption pc'!BL14,"")</f>
        <v>7.5063613231552154E-2</v>
      </c>
      <c r="BM14" s="84" t="str">
        <f>IFERROR('1.17 Wine consumption pc'!BM14/'1.41 Alcohol consumption pc'!BM14,"")</f>
        <v/>
      </c>
      <c r="BN14" s="84">
        <f>IFERROR('1.17 Wine consumption pc'!BN14/'1.41 Alcohol consumption pc'!BN14,"")</f>
        <v>0.18350359440030267</v>
      </c>
      <c r="BO14" s="84">
        <f>IFERROR('1.17 Wine consumption pc'!BO14/'1.41 Alcohol consumption pc'!BO14,"")</f>
        <v>0.24409448818897639</v>
      </c>
      <c r="BP14" s="84">
        <f>IFERROR('1.17 Wine consumption pc'!BP14/'1.41 Alcohol consumption pc'!BP14,"")</f>
        <v>0.14782608695652172</v>
      </c>
      <c r="BQ14" s="84">
        <f>IFERROR('1.17 Wine consumption pc'!BQ14/'1.41 Alcohol consumption pc'!BQ14,"")</f>
        <v>0.17482157018239491</v>
      </c>
      <c r="BR14" s="84">
        <f>IFERROR('1.17 Wine consumption pc'!BR14/'1.41 Alcohol consumption pc'!BR14,"")</f>
        <v>0.25552825552825553</v>
      </c>
      <c r="BS14" s="84">
        <f>IFERROR('1.17 Wine consumption pc'!BS14/'1.41 Alcohol consumption pc'!BS14,"")</f>
        <v>0.16616911054526298</v>
      </c>
      <c r="BT14" s="84">
        <f>IFERROR('1.17 Wine consumption pc'!BT14/'1.41 Alcohol consumption pc'!BT14,"")</f>
        <v>0.41683173764718828</v>
      </c>
      <c r="BU14" s="84">
        <f>IFERROR('1.17 Wine consumption pc'!BU14/'1.41 Alcohol consumption pc'!BU14,"")</f>
        <v>0.374727668845316</v>
      </c>
      <c r="BV14" s="84">
        <f>IFERROR('1.17 Wine consumption pc'!BV14/'1.41 Alcohol consumption pc'!BV14,"")</f>
        <v>0.38500000000000001</v>
      </c>
      <c r="BW14" s="84">
        <f>IFERROR('1.17 Wine consumption pc'!BW14/'1.41 Alcohol consumption pc'!BW14,"")</f>
        <v>0.42992874109263662</v>
      </c>
      <c r="BX14" s="84">
        <f>IFERROR('1.17 Wine consumption pc'!BX14/'1.41 Alcohol consumption pc'!BX14,"")</f>
        <v>0.20823244552058109</v>
      </c>
      <c r="BY14" s="84">
        <f>IFERROR('1.17 Wine consumption pc'!BY14/'1.41 Alcohol consumption pc'!BY14,"")</f>
        <v>0.55662909286097684</v>
      </c>
      <c r="BZ14" s="84">
        <f>IFERROR('1.17 Wine consumption pc'!BZ14/'1.41 Alcohol consumption pc'!BZ14,"")</f>
        <v>0.28974272553645658</v>
      </c>
      <c r="CA14" s="84">
        <f>IFERROR('1.17 Wine consumption pc'!CA14/'1.41 Alcohol consumption pc'!CA14,"")</f>
        <v>0.53602305475504319</v>
      </c>
      <c r="CB14" s="84">
        <f>IFERROR('1.17 Wine consumption pc'!CB14/'1.41 Alcohol consumption pc'!CB14,"")</f>
        <v>0.22597402597402599</v>
      </c>
      <c r="CC14" s="84">
        <f>IFERROR('1.17 Wine consumption pc'!CC14/'1.41 Alcohol consumption pc'!CC14,"")</f>
        <v>0.688382687927107</v>
      </c>
      <c r="CD14" s="84">
        <f>IFERROR('1.17 Wine consumption pc'!CD14/'1.41 Alcohol consumption pc'!CD14,"")</f>
        <v>0.40884820747520978</v>
      </c>
      <c r="CE14" s="84">
        <f>IFERROR('1.17 Wine consumption pc'!CE14/'1.41 Alcohol consumption pc'!CE14,"")</f>
        <v>0.34848484848484845</v>
      </c>
      <c r="CF14" s="84">
        <f>IFERROR('1.17 Wine consumption pc'!CF14/'1.41 Alcohol consumption pc'!CF14,"")</f>
        <v>0.66077348066298347</v>
      </c>
      <c r="CG14" s="84">
        <f>IFERROR('1.17 Wine consumption pc'!CG14/'1.41 Alcohol consumption pc'!CG14,"")</f>
        <v>0.34428969359331474</v>
      </c>
      <c r="CH14" s="84">
        <f>IFERROR('1.17 Wine consumption pc'!CH14/'1.41 Alcohol consumption pc'!CH14,"")</f>
        <v>0.45210084033613446</v>
      </c>
      <c r="CI14" s="84">
        <f>IFERROR('1.17 Wine consumption pc'!CI14/'1.41 Alcohol consumption pc'!CI14,"")</f>
        <v>0.53869499241274665</v>
      </c>
      <c r="CJ14" s="84">
        <f>IFERROR('1.17 Wine consumption pc'!CJ14/'1.41 Alcohol consumption pc'!CJ14,"")</f>
        <v>8.4826762246117085E-2</v>
      </c>
      <c r="CK14" s="84">
        <f>IFERROR('1.17 Wine consumption pc'!CK14/'1.41 Alcohol consumption pc'!CK14,"")</f>
        <v>0.32932330827067668</v>
      </c>
      <c r="CL14" s="84">
        <f>IFERROR('1.17 Wine consumption pc'!CL14/'1.41 Alcohol consumption pc'!CL14,"")</f>
        <v>0.48076923076923</v>
      </c>
      <c r="CM14" s="84">
        <f>IFERROR('1.17 Wine consumption pc'!CM14/'1.41 Alcohol consumption pc'!CM14,"")</f>
        <v>0.47211895910780527</v>
      </c>
      <c r="CN14" s="84">
        <f>IFERROR('1.17 Wine consumption pc'!CN14/'1.41 Alcohol consumption pc'!CN14,"")</f>
        <v>4.2536736272235184E-2</v>
      </c>
      <c r="CO14" s="84">
        <f>IFERROR('1.17 Wine consumption pc'!CO14/'1.41 Alcohol consumption pc'!CO14,"")</f>
        <v>8.7839491069243963E-2</v>
      </c>
      <c r="CP14" s="84">
        <f>IFERROR('1.17 Wine consumption pc'!CP14/'1.41 Alcohol consumption pc'!CP14,"")</f>
        <v>6.0642813826559797E-2</v>
      </c>
      <c r="CR14" s="89">
        <f t="shared" si="0"/>
        <v>0.82074130634186193</v>
      </c>
    </row>
    <row r="15" spans="1:96" x14ac:dyDescent="0.25">
      <c r="A15" s="1" t="s">
        <v>36</v>
      </c>
      <c r="B15" s="84">
        <f>IFERROR('1.17 Wine consumption pc'!B15/'1.41 Alcohol consumption pc'!B15,"")</f>
        <v>0.1664029535864979</v>
      </c>
      <c r="C15" s="84">
        <f>IFERROR('1.17 Wine consumption pc'!C15/'1.41 Alcohol consumption pc'!C15,"")</f>
        <v>8.9434448986730211E-2</v>
      </c>
      <c r="D15" s="84">
        <f>IFERROR('1.17 Wine consumption pc'!D15/'1.41 Alcohol consumption pc'!D15,"")</f>
        <v>0.16091954022988503</v>
      </c>
      <c r="E15" s="84">
        <f>IFERROR('1.17 Wine consumption pc'!E15/'1.41 Alcohol consumption pc'!E15,"")</f>
        <v>0.11167065581617999</v>
      </c>
      <c r="F15" s="84">
        <f>IFERROR('1.17 Wine consumption pc'!F15/'1.41 Alcohol consumption pc'!F15,"")</f>
        <v>0.15000000000000002</v>
      </c>
      <c r="G15" s="84">
        <f>IFERROR('1.17 Wine consumption pc'!G15/'1.41 Alcohol consumption pc'!G15,"")</f>
        <v>2.7676100348183199E-3</v>
      </c>
      <c r="H15" s="84">
        <f>IFERROR('1.17 Wine consumption pc'!H15/'1.41 Alcohol consumption pc'!H15,"")</f>
        <v>0.13600000000000001</v>
      </c>
      <c r="I15" s="84">
        <f>IFERROR('1.17 Wine consumption pc'!I15/'1.41 Alcohol consumption pc'!I15,"")</f>
        <v>0.1525584708536151</v>
      </c>
      <c r="J15" s="84">
        <f>IFERROR('1.17 Wine consumption pc'!J15/'1.41 Alcohol consumption pc'!J15,"")</f>
        <v>5.7728119180633142E-2</v>
      </c>
      <c r="K15" s="84">
        <f>IFERROR('1.17 Wine consumption pc'!K15/'1.41 Alcohol consumption pc'!K15,"")</f>
        <v>7.2368421052631568E-2</v>
      </c>
      <c r="L15" s="84">
        <f>IFERROR('1.17 Wine consumption pc'!L15/'1.41 Alcohol consumption pc'!L15,"")</f>
        <v>0</v>
      </c>
      <c r="M15" s="84">
        <f>IFERROR('1.17 Wine consumption pc'!M15/'1.41 Alcohol consumption pc'!M15,"")</f>
        <v>5.020673360897814E-3</v>
      </c>
      <c r="N15" s="84">
        <f>IFERROR('1.17 Wine consumption pc'!N15/'1.41 Alcohol consumption pc'!N15,"")</f>
        <v>0.14942528735632185</v>
      </c>
      <c r="O15" s="84">
        <f>IFERROR('1.17 Wine consumption pc'!O15/'1.41 Alcohol consumption pc'!O15,"")</f>
        <v>0.10262206148282096</v>
      </c>
      <c r="P15" s="84">
        <f>IFERROR('1.17 Wine consumption pc'!P15/'1.41 Alcohol consumption pc'!P15,"")</f>
        <v>5.3949903660886318E-2</v>
      </c>
      <c r="Q15" s="84">
        <f>IFERROR('1.17 Wine consumption pc'!Q15/'1.41 Alcohol consumption pc'!Q15,"")</f>
        <v>5.1072522982635342E-3</v>
      </c>
      <c r="R15" s="84">
        <f>IFERROR('1.17 Wine consumption pc'!R15/'1.41 Alcohol consumption pc'!R15,"")</f>
        <v>5.6838365896980464E-2</v>
      </c>
      <c r="S15" s="84">
        <f>IFERROR('1.17 Wine consumption pc'!S15/'1.41 Alcohol consumption pc'!S15,"")</f>
        <v>2.7487630566245189E-2</v>
      </c>
      <c r="T15" s="84">
        <f>IFERROR('1.17 Wine consumption pc'!T15/'1.41 Alcohol consumption pc'!T15,"")</f>
        <v>0.38099588853357702</v>
      </c>
      <c r="U15" s="84">
        <f>IFERROR('1.17 Wine consumption pc'!U15/'1.41 Alcohol consumption pc'!U15,"")</f>
        <v>0.37686567164179102</v>
      </c>
      <c r="V15" s="84">
        <f>IFERROR('1.17 Wine consumption pc'!V15/'1.41 Alcohol consumption pc'!V15,"")</f>
        <v>0.40575079872204473</v>
      </c>
      <c r="W15" s="84">
        <f>IFERROR('1.17 Wine consumption pc'!W15/'1.41 Alcohol consumption pc'!W15,"")</f>
        <v>0.14550873354208321</v>
      </c>
      <c r="X15" s="84">
        <f>IFERROR('1.17 Wine consumption pc'!X15/'1.41 Alcohol consumption pc'!X15,"")</f>
        <v>0.26831588962892483</v>
      </c>
      <c r="Y15" s="84">
        <f>IFERROR('1.17 Wine consumption pc'!Y15/'1.41 Alcohol consumption pc'!Y15,"")</f>
        <v>0.16107382550335569</v>
      </c>
      <c r="Z15" s="84">
        <f>IFERROR('1.17 Wine consumption pc'!Z15/'1.41 Alcohol consumption pc'!Z15,"")</f>
        <v>0.23873121869782971</v>
      </c>
      <c r="AA15" s="84">
        <f>IFERROR('1.17 Wine consumption pc'!AA15/'1.41 Alcohol consumption pc'!AA15,"")</f>
        <v>0.28231292517006801</v>
      </c>
      <c r="AB15" s="84">
        <f>IFERROR('1.17 Wine consumption pc'!AB15/'1.41 Alcohol consumption pc'!AB15,"")</f>
        <v>0.20537897310513448</v>
      </c>
      <c r="AC15" s="84">
        <f>IFERROR('1.17 Wine consumption pc'!AC15/'1.41 Alcohol consumption pc'!AC15,"")</f>
        <v>0.16770186335403725</v>
      </c>
      <c r="AD15" s="84">
        <f>IFERROR('1.17 Wine consumption pc'!AD15/'1.41 Alcohol consumption pc'!AD15,"")</f>
        <v>0.26950354609929078</v>
      </c>
      <c r="AE15" s="84">
        <f>IFERROR('1.17 Wine consumption pc'!AE15/'1.41 Alcohol consumption pc'!AE15,"")</f>
        <v>0.35461956521739124</v>
      </c>
      <c r="AF15" s="84">
        <f>IFERROR('1.17 Wine consumption pc'!AF15/'1.41 Alcohol consumption pc'!AF15,"")</f>
        <v>0.138121546961326</v>
      </c>
      <c r="AG15" s="84">
        <f>IFERROR('1.17 Wine consumption pc'!AG15/'1.41 Alcohol consumption pc'!AG15,"")</f>
        <v>0.20679012345679013</v>
      </c>
      <c r="AH15" s="84">
        <f>IFERROR('1.17 Wine consumption pc'!AH15/'1.41 Alcohol consumption pc'!AH15,"")</f>
        <v>0.41095890410958902</v>
      </c>
      <c r="AI15" s="84">
        <f>IFERROR('1.17 Wine consumption pc'!AI15/'1.41 Alcohol consumption pc'!AI15,"")</f>
        <v>9.0136986301369848E-2</v>
      </c>
      <c r="AJ15" s="84">
        <f>IFERROR('1.17 Wine consumption pc'!AJ15/'1.41 Alcohol consumption pc'!AJ15,"")</f>
        <v>0.18385964912280706</v>
      </c>
      <c r="AK15" s="84">
        <f>IFERROR('1.17 Wine consumption pc'!AK15/'1.41 Alcohol consumption pc'!AK15,"")</f>
        <v>0.11579804560260586</v>
      </c>
      <c r="AL15" s="84">
        <f>IFERROR('1.17 Wine consumption pc'!AL15/'1.41 Alcohol consumption pc'!AL15,"")</f>
        <v>0.15183246073298429</v>
      </c>
      <c r="AM15" s="84">
        <f>IFERROR('1.17 Wine consumption pc'!AM15/'1.41 Alcohol consumption pc'!AM15,"")</f>
        <v>0.22616407982261644</v>
      </c>
      <c r="AN15" s="84">
        <f>IFERROR('1.17 Wine consumption pc'!AN15/'1.41 Alcohol consumption pc'!AN15,"")</f>
        <v>0.4684210526315789</v>
      </c>
      <c r="AO15" s="84">
        <f>IFERROR('1.17 Wine consumption pc'!AO15/'1.41 Alcohol consumption pc'!AO15,"")</f>
        <v>8.2878581173260565E-2</v>
      </c>
      <c r="AP15" s="84">
        <f>IFERROR('1.17 Wine consumption pc'!AP15/'1.41 Alcohol consumption pc'!AP15,"")</f>
        <v>9.7927703334372063E-2</v>
      </c>
      <c r="AQ15" s="84">
        <f>IFERROR('1.17 Wine consumption pc'!AQ15/'1.41 Alcohol consumption pc'!AQ15,"")</f>
        <v>0.5215533980582524</v>
      </c>
      <c r="AR15" s="84">
        <f>IFERROR('1.17 Wine consumption pc'!AR15/'1.41 Alcohol consumption pc'!AR15,"")</f>
        <v>0.04</v>
      </c>
      <c r="AS15" s="84">
        <f>IFERROR('1.17 Wine consumption pc'!AS15/'1.41 Alcohol consumption pc'!AS15,"")</f>
        <v>4.3402322941227846E-2</v>
      </c>
      <c r="AT15" s="84">
        <f>IFERROR('1.17 Wine consumption pc'!AT15/'1.41 Alcohol consumption pc'!AT15,"")</f>
        <v>0.30865603644646922</v>
      </c>
      <c r="AU15" s="84">
        <f>IFERROR('1.17 Wine consumption pc'!AU15/'1.41 Alcohol consumption pc'!AU15,"")</f>
        <v>1.9463087248322148E-2</v>
      </c>
      <c r="AV15" s="84">
        <f>IFERROR('1.17 Wine consumption pc'!AV15/'1.41 Alcohol consumption pc'!AV15,"")</f>
        <v>5.755395683453237E-2</v>
      </c>
      <c r="AW15" s="84">
        <f>IFERROR('1.17 Wine consumption pc'!AW15/'1.41 Alcohol consumption pc'!AW15,"")</f>
        <v>2.1621621621621623E-2</v>
      </c>
      <c r="AX15" s="84">
        <f>IFERROR('1.17 Wine consumption pc'!AX15/'1.41 Alcohol consumption pc'!AX15,"")</f>
        <v>2.9333333333333329E-2</v>
      </c>
      <c r="AY15" s="84">
        <f>IFERROR('1.17 Wine consumption pc'!AY15/'1.41 Alcohol consumption pc'!AY15,"")</f>
        <v>4.054054054054055E-2</v>
      </c>
      <c r="AZ15" s="84">
        <f>IFERROR('1.17 Wine consumption pc'!AZ15/'1.41 Alcohol consumption pc'!AZ15,"")</f>
        <v>2.4747717443536758E-2</v>
      </c>
      <c r="BA15" s="84">
        <f>IFERROR('1.17 Wine consumption pc'!BA15/'1.41 Alcohol consumption pc'!BA15,"")</f>
        <v>7.186358099878197E-2</v>
      </c>
      <c r="BB15" s="84">
        <f>IFERROR('1.17 Wine consumption pc'!BB15/'1.41 Alcohol consumption pc'!BB15,"")</f>
        <v>0.52631578947368418</v>
      </c>
      <c r="BC15" s="84">
        <f>IFERROR('1.17 Wine consumption pc'!BC15/'1.41 Alcohol consumption pc'!BC15,"")</f>
        <v>1.1764705882352943E-2</v>
      </c>
      <c r="BD15" s="84">
        <f>IFERROR('1.17 Wine consumption pc'!BD15/'1.41 Alcohol consumption pc'!BD15,"")</f>
        <v>0.13283972125435542</v>
      </c>
      <c r="BE15" s="84">
        <f>IFERROR('1.17 Wine consumption pc'!BE15/'1.41 Alcohol consumption pc'!BE15,"")</f>
        <v>0.62820512820512819</v>
      </c>
      <c r="BF15" s="84">
        <f>IFERROR('1.17 Wine consumption pc'!BF15/'1.41 Alcohol consumption pc'!BF15,"")</f>
        <v>2.0648967551622422E-2</v>
      </c>
      <c r="BG15" s="84">
        <f>IFERROR('1.17 Wine consumption pc'!BG15/'1.41 Alcohol consumption pc'!BG15,"")</f>
        <v>0.125</v>
      </c>
      <c r="BH15" s="84" t="str">
        <f>IFERROR('1.17 Wine consumption pc'!BH15/'1.41 Alcohol consumption pc'!BH15,"")</f>
        <v/>
      </c>
      <c r="BI15" s="84">
        <f>IFERROR('1.17 Wine consumption pc'!BI15/'1.41 Alcohol consumption pc'!BI15,"")</f>
        <v>0.27819548872180455</v>
      </c>
      <c r="BJ15" s="84">
        <f>IFERROR('1.17 Wine consumption pc'!BJ15/'1.41 Alcohol consumption pc'!BJ15,"")</f>
        <v>8.1232492997198882E-2</v>
      </c>
      <c r="BK15" s="84">
        <f>IFERROR('1.17 Wine consumption pc'!BK15/'1.41 Alcohol consumption pc'!BK15,"")</f>
        <v>0.37272727272727274</v>
      </c>
      <c r="BL15" s="84">
        <f>IFERROR('1.17 Wine consumption pc'!BL15/'1.41 Alcohol consumption pc'!BL15,"")</f>
        <v>7.9613992762364291E-2</v>
      </c>
      <c r="BM15" s="84" t="str">
        <f>IFERROR('1.17 Wine consumption pc'!BM15/'1.41 Alcohol consumption pc'!BM15,"")</f>
        <v/>
      </c>
      <c r="BN15" s="84">
        <f>IFERROR('1.17 Wine consumption pc'!BN15/'1.41 Alcohol consumption pc'!BN15,"")</f>
        <v>0.18745304282494368</v>
      </c>
      <c r="BO15" s="84">
        <f>IFERROR('1.17 Wine consumption pc'!BO15/'1.41 Alcohol consumption pc'!BO15,"")</f>
        <v>0.22307692307692306</v>
      </c>
      <c r="BP15" s="84">
        <f>IFERROR('1.17 Wine consumption pc'!BP15/'1.41 Alcohol consumption pc'!BP15,"")</f>
        <v>0.14876033057851243</v>
      </c>
      <c r="BQ15" s="84">
        <f>IFERROR('1.17 Wine consumption pc'!BQ15/'1.41 Alcohol consumption pc'!BQ15,"")</f>
        <v>0.17692520011040574</v>
      </c>
      <c r="BR15" s="84">
        <f>IFERROR('1.17 Wine consumption pc'!BR15/'1.41 Alcohol consumption pc'!BR15,"")</f>
        <v>0.26238231682357754</v>
      </c>
      <c r="BS15" s="84">
        <f>IFERROR('1.17 Wine consumption pc'!BS15/'1.41 Alcohol consumption pc'!BS15,"")</f>
        <v>0.16782301348344025</v>
      </c>
      <c r="BT15" s="84">
        <f>IFERROR('1.17 Wine consumption pc'!BT15/'1.41 Alcohol consumption pc'!BT15,"")</f>
        <v>0.41607452582107091</v>
      </c>
      <c r="BU15" s="84">
        <f>IFERROR('1.17 Wine consumption pc'!BU15/'1.41 Alcohol consumption pc'!BU15,"")</f>
        <v>0.37596471885336269</v>
      </c>
      <c r="BV15" s="84">
        <f>IFERROR('1.17 Wine consumption pc'!BV15/'1.41 Alcohol consumption pc'!BV15,"")</f>
        <v>0.38984771573604066</v>
      </c>
      <c r="BW15" s="84">
        <f>IFERROR('1.17 Wine consumption pc'!BW15/'1.41 Alcohol consumption pc'!BW15,"")</f>
        <v>0.44547563805104406</v>
      </c>
      <c r="BX15" s="84">
        <f>IFERROR('1.17 Wine consumption pc'!BX15/'1.41 Alcohol consumption pc'!BX15,"")</f>
        <v>0.20638820638820637</v>
      </c>
      <c r="BY15" s="84">
        <f>IFERROR('1.17 Wine consumption pc'!BY15/'1.41 Alcohol consumption pc'!BY15,"")</f>
        <v>0.55715831229715107</v>
      </c>
      <c r="BZ15" s="84">
        <f>IFERROR('1.17 Wine consumption pc'!BZ15/'1.41 Alcohol consumption pc'!BZ15,"")</f>
        <v>0.29307805596465386</v>
      </c>
      <c r="CA15" s="84">
        <f>IFERROR('1.17 Wine consumption pc'!CA15/'1.41 Alcohol consumption pc'!CA15,"")</f>
        <v>0.54014598540145986</v>
      </c>
      <c r="CB15" s="84">
        <f>IFERROR('1.17 Wine consumption pc'!CB15/'1.41 Alcohol consumption pc'!CB15,"")</f>
        <v>0.22311827956989247</v>
      </c>
      <c r="CC15" s="84">
        <f>IFERROR('1.17 Wine consumption pc'!CC15/'1.41 Alcohol consumption pc'!CC15,"")</f>
        <v>0.68230787646636337</v>
      </c>
      <c r="CD15" s="84">
        <f>IFERROR('1.17 Wine consumption pc'!CD15/'1.41 Alcohol consumption pc'!CD15,"")</f>
        <v>0.39763779527559057</v>
      </c>
      <c r="CE15" s="84">
        <f>IFERROR('1.17 Wine consumption pc'!CE15/'1.41 Alcohol consumption pc'!CE15,"")</f>
        <v>0.34962406015037595</v>
      </c>
      <c r="CF15" s="84">
        <f>IFERROR('1.17 Wine consumption pc'!CF15/'1.41 Alcohol consumption pc'!CF15,"")</f>
        <v>0.65097588978185994</v>
      </c>
      <c r="CG15" s="84">
        <f>IFERROR('1.17 Wine consumption pc'!CG15/'1.41 Alcohol consumption pc'!CG15,"")</f>
        <v>0.34347202295552365</v>
      </c>
      <c r="CH15" s="84">
        <f>IFERROR('1.17 Wine consumption pc'!CH15/'1.41 Alcohol consumption pc'!CH15,"")</f>
        <v>0.45771144278606973</v>
      </c>
      <c r="CI15" s="84">
        <f>IFERROR('1.17 Wine consumption pc'!CI15/'1.41 Alcohol consumption pc'!CI15,"")</f>
        <v>0.54078549848942592</v>
      </c>
      <c r="CJ15" s="84">
        <f>IFERROR('1.17 Wine consumption pc'!CJ15/'1.41 Alcohol consumption pc'!CJ15,"")</f>
        <v>9.7989949748743727E-2</v>
      </c>
      <c r="CK15" s="84">
        <f>IFERROR('1.17 Wine consumption pc'!CK15/'1.41 Alcohol consumption pc'!CK15,"")</f>
        <v>0.32874127193810149</v>
      </c>
      <c r="CL15" s="84">
        <f>IFERROR('1.17 Wine consumption pc'!CL15/'1.41 Alcohol consumption pc'!CL15,"")</f>
        <v>0.48407643312101584</v>
      </c>
      <c r="CM15" s="84">
        <f>IFERROR('1.17 Wine consumption pc'!CM15/'1.41 Alcohol consumption pc'!CM15,"")</f>
        <v>0.45977011494252795</v>
      </c>
      <c r="CN15" s="84">
        <f>IFERROR('1.17 Wine consumption pc'!CN15/'1.41 Alcohol consumption pc'!CN15,"")</f>
        <v>4.4510385756676561E-2</v>
      </c>
      <c r="CO15" s="84">
        <f>IFERROR('1.17 Wine consumption pc'!CO15/'1.41 Alcohol consumption pc'!CO15,"")</f>
        <v>9.0461682681040545E-2</v>
      </c>
      <c r="CP15" s="84">
        <f>IFERROR('1.17 Wine consumption pc'!CP15/'1.41 Alcohol consumption pc'!CP15,"")</f>
        <v>6.0355029585799101E-2</v>
      </c>
      <c r="CR15" s="89">
        <f t="shared" si="0"/>
        <v>0.81412678559451024</v>
      </c>
    </row>
    <row r="16" spans="1:96" x14ac:dyDescent="0.25">
      <c r="A16" s="1" t="s">
        <v>37</v>
      </c>
      <c r="B16" s="84">
        <f>IFERROR('1.17 Wine consumption pc'!B16/'1.41 Alcohol consumption pc'!B16,"")</f>
        <v>0.16444553293346764</v>
      </c>
      <c r="C16" s="84">
        <f>IFERROR('1.17 Wine consumption pc'!C16/'1.41 Alcohol consumption pc'!C16,"")</f>
        <v>8.6451195165380662E-2</v>
      </c>
      <c r="D16" s="84">
        <f>IFERROR('1.17 Wine consumption pc'!D16/'1.41 Alcohol consumption pc'!D16,"")</f>
        <v>0.17045454545454547</v>
      </c>
      <c r="E16" s="84">
        <f>IFERROR('1.17 Wine consumption pc'!E16/'1.41 Alcohol consumption pc'!E16,"")</f>
        <v>0.10893651280478454</v>
      </c>
      <c r="F16" s="84">
        <f>IFERROR('1.17 Wine consumption pc'!F16/'1.41 Alcohol consumption pc'!F16,"")</f>
        <v>0.15447154471544713</v>
      </c>
      <c r="G16" s="84">
        <f>IFERROR('1.17 Wine consumption pc'!G16/'1.41 Alcohol consumption pc'!G16,"")</f>
        <v>3.0740329604645204E-3</v>
      </c>
      <c r="H16" s="84">
        <f>IFERROR('1.17 Wine consumption pc'!H16/'1.41 Alcohol consumption pc'!H16,"")</f>
        <v>0.12403100775193797</v>
      </c>
      <c r="I16" s="84">
        <f>IFERROR('1.17 Wine consumption pc'!I16/'1.41 Alcohol consumption pc'!I16,"")</f>
        <v>0.15134488942020322</v>
      </c>
      <c r="J16" s="84">
        <f>IFERROR('1.17 Wine consumption pc'!J16/'1.41 Alcohol consumption pc'!J16,"")</f>
        <v>6.2745098039215685E-2</v>
      </c>
      <c r="K16" s="84">
        <f>IFERROR('1.17 Wine consumption pc'!K16/'1.41 Alcohol consumption pc'!K16,"")</f>
        <v>7.6923076923076913E-2</v>
      </c>
      <c r="L16" s="84">
        <f>IFERROR('1.17 Wine consumption pc'!L16/'1.41 Alcohol consumption pc'!L16,"")</f>
        <v>0</v>
      </c>
      <c r="M16" s="84">
        <f>IFERROR('1.17 Wine consumption pc'!M16/'1.41 Alcohol consumption pc'!M16,"")</f>
        <v>5.3490990990990982E-3</v>
      </c>
      <c r="N16" s="84">
        <f>IFERROR('1.17 Wine consumption pc'!N16/'1.41 Alcohol consumption pc'!N16,"")</f>
        <v>0.15555555555555559</v>
      </c>
      <c r="O16" s="84">
        <f>IFERROR('1.17 Wine consumption pc'!O16/'1.41 Alcohol consumption pc'!O16,"")</f>
        <v>9.4484822573749475E-2</v>
      </c>
      <c r="P16" s="84">
        <f>IFERROR('1.17 Wine consumption pc'!P16/'1.41 Alcohol consumption pc'!P16,"")</f>
        <v>5.2730696798493411E-2</v>
      </c>
      <c r="Q16" s="84">
        <f>IFERROR('1.17 Wine consumption pc'!Q16/'1.41 Alcohol consumption pc'!Q16,"")</f>
        <v>5.8568882098293867E-3</v>
      </c>
      <c r="R16" s="84">
        <f>IFERROR('1.17 Wine consumption pc'!R16/'1.41 Alcohol consumption pc'!R16,"")</f>
        <v>5.2276559865092755E-2</v>
      </c>
      <c r="S16" s="84">
        <f>IFERROR('1.17 Wine consumption pc'!S16/'1.41 Alcohol consumption pc'!S16,"")</f>
        <v>2.7347781217750257E-2</v>
      </c>
      <c r="T16" s="84">
        <f>IFERROR('1.17 Wine consumption pc'!T16/'1.41 Alcohol consumption pc'!T16,"")</f>
        <v>0.38356164383561647</v>
      </c>
      <c r="U16" s="84">
        <f>IFERROR('1.17 Wine consumption pc'!U16/'1.41 Alcohol consumption pc'!U16,"")</f>
        <v>0.38011695906432746</v>
      </c>
      <c r="V16" s="84">
        <f>IFERROR('1.17 Wine consumption pc'!V16/'1.41 Alcohol consumption pc'!V16,"")</f>
        <v>0.4045307443365696</v>
      </c>
      <c r="W16" s="84">
        <f>IFERROR('1.17 Wine consumption pc'!W16/'1.41 Alcohol consumption pc'!W16,"")</f>
        <v>0.14884865104649755</v>
      </c>
      <c r="X16" s="84">
        <f>IFERROR('1.17 Wine consumption pc'!X16/'1.41 Alcohol consumption pc'!X16,"")</f>
        <v>0.27125506072874495</v>
      </c>
      <c r="Y16" s="84">
        <f>IFERROR('1.17 Wine consumption pc'!Y16/'1.41 Alcohol consumption pc'!Y16,"")</f>
        <v>0.16891891891891891</v>
      </c>
      <c r="Z16" s="84">
        <f>IFERROR('1.17 Wine consumption pc'!Z16/'1.41 Alcohol consumption pc'!Z16,"")</f>
        <v>0.23834196891191708</v>
      </c>
      <c r="AA16" s="84">
        <f>IFERROR('1.17 Wine consumption pc'!AA16/'1.41 Alcohol consumption pc'!AA16,"")</f>
        <v>0.28880866425992779</v>
      </c>
      <c r="AB16" s="84">
        <f>IFERROR('1.17 Wine consumption pc'!AB16/'1.41 Alcohol consumption pc'!AB16,"")</f>
        <v>0.20772946859903385</v>
      </c>
      <c r="AC16" s="84">
        <f>IFERROR('1.17 Wine consumption pc'!AC16/'1.41 Alcohol consumption pc'!AC16,"")</f>
        <v>0.17610062893081763</v>
      </c>
      <c r="AD16" s="84">
        <f>IFERROR('1.17 Wine consumption pc'!AD16/'1.41 Alcohol consumption pc'!AD16,"")</f>
        <v>0.26174496644295303</v>
      </c>
      <c r="AE16" s="84">
        <f>IFERROR('1.17 Wine consumption pc'!AE16/'1.41 Alcohol consumption pc'!AE16,"")</f>
        <v>0.35809018567639261</v>
      </c>
      <c r="AF16" s="84">
        <f>IFERROR('1.17 Wine consumption pc'!AF16/'1.41 Alcohol consumption pc'!AF16,"")</f>
        <v>0.14285714285714288</v>
      </c>
      <c r="AG16" s="84">
        <f>IFERROR('1.17 Wine consumption pc'!AG16/'1.41 Alcohol consumption pc'!AG16,"")</f>
        <v>0.18654434250764523</v>
      </c>
      <c r="AH16" s="84">
        <f>IFERROR('1.17 Wine consumption pc'!AH16/'1.41 Alcohol consumption pc'!AH16,"")</f>
        <v>0.41333333333333327</v>
      </c>
      <c r="AI16" s="84">
        <f>IFERROR('1.17 Wine consumption pc'!AI16/'1.41 Alcohol consumption pc'!AI16,"")</f>
        <v>9.1615769017212675E-2</v>
      </c>
      <c r="AJ16" s="84">
        <f>IFERROR('1.17 Wine consumption pc'!AJ16/'1.41 Alcohol consumption pc'!AJ16,"")</f>
        <v>0.19202898550724637</v>
      </c>
      <c r="AK16" s="84">
        <f>IFERROR('1.17 Wine consumption pc'!AK16/'1.41 Alcohol consumption pc'!AK16,"")</f>
        <v>0.11881452474190103</v>
      </c>
      <c r="AL16" s="84">
        <f>IFERROR('1.17 Wine consumption pc'!AL16/'1.41 Alcohol consumption pc'!AL16,"")</f>
        <v>0.15584415584415584</v>
      </c>
      <c r="AM16" s="84">
        <f>IFERROR('1.17 Wine consumption pc'!AM16/'1.41 Alcohol consumption pc'!AM16,"")</f>
        <v>0.22466960352422904</v>
      </c>
      <c r="AN16" s="84">
        <f>IFERROR('1.17 Wine consumption pc'!AN16/'1.41 Alcohol consumption pc'!AN16,"")</f>
        <v>0.4731182795698925</v>
      </c>
      <c r="AO16" s="84">
        <f>IFERROR('1.17 Wine consumption pc'!AO16/'1.41 Alcohol consumption pc'!AO16,"")</f>
        <v>6.7993366500829169E-2</v>
      </c>
      <c r="AP16" s="84">
        <f>IFERROR('1.17 Wine consumption pc'!AP16/'1.41 Alcohol consumption pc'!AP16,"")</f>
        <v>9.484980191545829E-2</v>
      </c>
      <c r="AQ16" s="84">
        <f>IFERROR('1.17 Wine consumption pc'!AQ16/'1.41 Alcohol consumption pc'!AQ16,"")</f>
        <v>0.52140549273021009</v>
      </c>
      <c r="AR16" s="84">
        <f>IFERROR('1.17 Wine consumption pc'!AR16/'1.41 Alcohol consumption pc'!AR16,"")</f>
        <v>3.9647577092511016E-2</v>
      </c>
      <c r="AS16" s="84">
        <f>IFERROR('1.17 Wine consumption pc'!AS16/'1.41 Alcohol consumption pc'!AS16,"")</f>
        <v>4.0853031860226104E-2</v>
      </c>
      <c r="AT16" s="84">
        <f>IFERROR('1.17 Wine consumption pc'!AT16/'1.41 Alcohol consumption pc'!AT16,"")</f>
        <v>0.31305309734513276</v>
      </c>
      <c r="AU16" s="84">
        <f>IFERROR('1.17 Wine consumption pc'!AU16/'1.41 Alcohol consumption pc'!AU16,"")</f>
        <v>2.0120724346076462E-2</v>
      </c>
      <c r="AV16" s="84">
        <f>IFERROR('1.17 Wine consumption pc'!AV16/'1.41 Alcohol consumption pc'!AV16,"")</f>
        <v>6.2937062937062943E-2</v>
      </c>
      <c r="AW16" s="84">
        <f>IFERROR('1.17 Wine consumption pc'!AW16/'1.41 Alcohol consumption pc'!AW16,"")</f>
        <v>2.1563342318059297E-2</v>
      </c>
      <c r="AX16" s="84">
        <f>IFERROR('1.17 Wine consumption pc'!AX16/'1.41 Alcohol consumption pc'!AX16,"")</f>
        <v>2.8350515463917526E-2</v>
      </c>
      <c r="AY16" s="84">
        <f>IFERROR('1.17 Wine consumption pc'!AY16/'1.41 Alcohol consumption pc'!AY16,"")</f>
        <v>4.0485829959514164E-2</v>
      </c>
      <c r="AZ16" s="84">
        <f>IFERROR('1.17 Wine consumption pc'!AZ16/'1.41 Alcohol consumption pc'!AZ16,"")</f>
        <v>2.6025791324736224E-2</v>
      </c>
      <c r="BA16" s="84">
        <f>IFERROR('1.17 Wine consumption pc'!BA16/'1.41 Alcohol consumption pc'!BA16,"")</f>
        <v>7.3113207547169809E-2</v>
      </c>
      <c r="BB16" s="84">
        <f>IFERROR('1.17 Wine consumption pc'!BB16/'1.41 Alcohol consumption pc'!BB16,"")</f>
        <v>0.51785714285714279</v>
      </c>
      <c r="BC16" s="84">
        <f>IFERROR('1.17 Wine consumption pc'!BC16/'1.41 Alcohol consumption pc'!BC16,"")</f>
        <v>1.1204481792717089E-2</v>
      </c>
      <c r="BD16" s="84">
        <f>IFERROR('1.17 Wine consumption pc'!BD16/'1.41 Alcohol consumption pc'!BD16,"")</f>
        <v>0.13556652315446813</v>
      </c>
      <c r="BE16" s="84">
        <f>IFERROR('1.17 Wine consumption pc'!BE16/'1.41 Alcohol consumption pc'!BE16,"")</f>
        <v>0.62804878048780488</v>
      </c>
      <c r="BF16" s="84">
        <f>IFERROR('1.17 Wine consumption pc'!BF16/'1.41 Alcohol consumption pc'!BF16,"")</f>
        <v>2.2535211267605635E-2</v>
      </c>
      <c r="BG16" s="84">
        <f>IFERROR('1.17 Wine consumption pc'!BG16/'1.41 Alcohol consumption pc'!BG16,"")</f>
        <v>0.12643678160919541</v>
      </c>
      <c r="BH16" s="84" t="str">
        <f>IFERROR('1.17 Wine consumption pc'!BH16/'1.41 Alcohol consumption pc'!BH16,"")</f>
        <v/>
      </c>
      <c r="BI16" s="84">
        <f>IFERROR('1.17 Wine consumption pc'!BI16/'1.41 Alcohol consumption pc'!BI16,"")</f>
        <v>0.28148148148148144</v>
      </c>
      <c r="BJ16" s="84">
        <f>IFERROR('1.17 Wine consumption pc'!BJ16/'1.41 Alcohol consumption pc'!BJ16,"")</f>
        <v>8.8235294117647051E-2</v>
      </c>
      <c r="BK16" s="84">
        <f>IFERROR('1.17 Wine consumption pc'!BK16/'1.41 Alcohol consumption pc'!BK16,"")</f>
        <v>0.38317757009345793</v>
      </c>
      <c r="BL16" s="84">
        <f>IFERROR('1.17 Wine consumption pc'!BL16/'1.41 Alcohol consumption pc'!BL16,"")</f>
        <v>7.9596412556053819E-2</v>
      </c>
      <c r="BM16" s="84" t="str">
        <f>IFERROR('1.17 Wine consumption pc'!BM16/'1.41 Alcohol consumption pc'!BM16,"")</f>
        <v/>
      </c>
      <c r="BN16" s="84">
        <f>IFERROR('1.17 Wine consumption pc'!BN16/'1.41 Alcohol consumption pc'!BN16,"")</f>
        <v>0.19000367511944141</v>
      </c>
      <c r="BO16" s="84">
        <f>IFERROR('1.17 Wine consumption pc'!BO16/'1.41 Alcohol consumption pc'!BO16,"")</f>
        <v>0.2105263157894737</v>
      </c>
      <c r="BP16" s="84">
        <f>IFERROR('1.17 Wine consumption pc'!BP16/'1.41 Alcohol consumption pc'!BP16,"")</f>
        <v>0.14960629921259844</v>
      </c>
      <c r="BQ16" s="84">
        <f>IFERROR('1.17 Wine consumption pc'!BQ16/'1.41 Alcohol consumption pc'!BQ16,"")</f>
        <v>0.17727131300560051</v>
      </c>
      <c r="BR16" s="84">
        <f>IFERROR('1.17 Wine consumption pc'!BR16/'1.41 Alcohol consumption pc'!BR16,"")</f>
        <v>0.26901294498381878</v>
      </c>
      <c r="BS16" s="84">
        <f>IFERROR('1.17 Wine consumption pc'!BS16/'1.41 Alcohol consumption pc'!BS16,"")</f>
        <v>0.16751290877796898</v>
      </c>
      <c r="BT16" s="84">
        <f>IFERROR('1.17 Wine consumption pc'!BT16/'1.41 Alcohol consumption pc'!BT16,"")</f>
        <v>0.41470762127312139</v>
      </c>
      <c r="BU16" s="84">
        <f>IFERROR('1.17 Wine consumption pc'!BU16/'1.41 Alcohol consumption pc'!BU16,"")</f>
        <v>0.37219730941704032</v>
      </c>
      <c r="BV16" s="84">
        <f>IFERROR('1.17 Wine consumption pc'!BV16/'1.41 Alcohol consumption pc'!BV16,"")</f>
        <v>0.39671120246659819</v>
      </c>
      <c r="BW16" s="84">
        <f>IFERROR('1.17 Wine consumption pc'!BW16/'1.41 Alcohol consumption pc'!BW16,"")</f>
        <v>0.44719101123595512</v>
      </c>
      <c r="BX16" s="84">
        <f>IFERROR('1.17 Wine consumption pc'!BX16/'1.41 Alcohol consumption pc'!BX16,"")</f>
        <v>0.20959595959595961</v>
      </c>
      <c r="BY16" s="84">
        <f>IFERROR('1.17 Wine consumption pc'!BY16/'1.41 Alcohol consumption pc'!BY16,"")</f>
        <v>0.55479328398627914</v>
      </c>
      <c r="BZ16" s="84">
        <f>IFERROR('1.17 Wine consumption pc'!BZ16/'1.41 Alcohol consumption pc'!BZ16,"")</f>
        <v>0.29349436025976983</v>
      </c>
      <c r="CA16" s="84">
        <f>IFERROR('1.17 Wine consumption pc'!CA16/'1.41 Alcohol consumption pc'!CA16,"")</f>
        <v>0.54652880354505173</v>
      </c>
      <c r="CB16" s="84">
        <f>IFERROR('1.17 Wine consumption pc'!CB16/'1.41 Alcohol consumption pc'!CB16,"")</f>
        <v>0.22404371584699453</v>
      </c>
      <c r="CC16" s="84">
        <f>IFERROR('1.17 Wine consumption pc'!CC16/'1.41 Alcohol consumption pc'!CC16,"")</f>
        <v>0.67964514539181864</v>
      </c>
      <c r="CD16" s="84">
        <f>IFERROR('1.17 Wine consumption pc'!CD16/'1.41 Alcohol consumption pc'!CD16,"")</f>
        <v>0.39538583929992044</v>
      </c>
      <c r="CE16" s="84">
        <f>IFERROR('1.17 Wine consumption pc'!CE16/'1.41 Alcohol consumption pc'!CE16,"")</f>
        <v>0.34944237918215615</v>
      </c>
      <c r="CF16" s="84">
        <f>IFERROR('1.17 Wine consumption pc'!CF16/'1.41 Alcohol consumption pc'!CF16,"")</f>
        <v>0.65533411488862836</v>
      </c>
      <c r="CG16" s="84">
        <f>IFERROR('1.17 Wine consumption pc'!CG16/'1.41 Alcohol consumption pc'!CG16,"")</f>
        <v>0.34401831711505437</v>
      </c>
      <c r="CH16" s="84">
        <f>IFERROR('1.17 Wine consumption pc'!CH16/'1.41 Alcohol consumption pc'!CH16,"")</f>
        <v>0.47</v>
      </c>
      <c r="CI16" s="84">
        <f>IFERROR('1.17 Wine consumption pc'!CI16/'1.41 Alcohol consumption pc'!CI16,"")</f>
        <v>0.53272450532724513</v>
      </c>
      <c r="CJ16" s="84">
        <f>IFERROR('1.17 Wine consumption pc'!CJ16/'1.41 Alcohol consumption pc'!CJ16,"")</f>
        <v>0.10310559006211178</v>
      </c>
      <c r="CK16" s="84">
        <f>IFERROR('1.17 Wine consumption pc'!CK16/'1.41 Alcohol consumption pc'!CK16,"")</f>
        <v>0.32616487455197135</v>
      </c>
      <c r="CL16" s="84">
        <f>IFERROR('1.17 Wine consumption pc'!CL16/'1.41 Alcohol consumption pc'!CL16,"")</f>
        <v>0.46874999999998512</v>
      </c>
      <c r="CM16" s="84">
        <f>IFERROR('1.17 Wine consumption pc'!CM16/'1.41 Alcohol consumption pc'!CM16,"")</f>
        <v>0.46946564885496034</v>
      </c>
      <c r="CN16" s="84">
        <f>IFERROR('1.17 Wine consumption pc'!CN16/'1.41 Alcohol consumption pc'!CN16,"")</f>
        <v>4.5354791514264775E-2</v>
      </c>
      <c r="CO16" s="84">
        <f>IFERROR('1.17 Wine consumption pc'!CO16/'1.41 Alcohol consumption pc'!CO16,"")</f>
        <v>9.5248767368892845E-2</v>
      </c>
      <c r="CP16" s="84">
        <f>IFERROR('1.17 Wine consumption pc'!CP16/'1.41 Alcohol consumption pc'!CP16,"")</f>
        <v>5.7159026598756255E-2</v>
      </c>
      <c r="CR16" s="89">
        <f t="shared" si="0"/>
        <v>0.81215415950129</v>
      </c>
    </row>
    <row r="17" spans="1:96" x14ac:dyDescent="0.25">
      <c r="A17" s="1" t="s">
        <v>38</v>
      </c>
      <c r="B17" s="84">
        <f>IFERROR('1.17 Wine consumption pc'!B17/'1.41 Alcohol consumption pc'!B17,"")</f>
        <v>0.16722440534873712</v>
      </c>
      <c r="C17" s="84">
        <f>IFERROR('1.17 Wine consumption pc'!C17/'1.41 Alcohol consumption pc'!C17,"")</f>
        <v>8.9731669873943223E-2</v>
      </c>
      <c r="D17" s="84">
        <f>IFERROR('1.17 Wine consumption pc'!D17/'1.41 Alcohol consumption pc'!D17,"")</f>
        <v>0.17948717948717949</v>
      </c>
      <c r="E17" s="84">
        <f>IFERROR('1.17 Wine consumption pc'!E17/'1.41 Alcohol consumption pc'!E17,"")</f>
        <v>0.11567135500730151</v>
      </c>
      <c r="F17" s="84">
        <f>IFERROR('1.17 Wine consumption pc'!F17/'1.41 Alcohol consumption pc'!F17,"")</f>
        <v>0.15748031496062995</v>
      </c>
      <c r="G17" s="84">
        <f>IFERROR('1.17 Wine consumption pc'!G17/'1.41 Alcohol consumption pc'!G17,"")</f>
        <v>3.4602076124567471E-3</v>
      </c>
      <c r="H17" s="84">
        <f>IFERROR('1.17 Wine consumption pc'!H17/'1.41 Alcohol consumption pc'!H17,"")</f>
        <v>0.13392857142857142</v>
      </c>
      <c r="I17" s="84">
        <f>IFERROR('1.17 Wine consumption pc'!I17/'1.41 Alcohol consumption pc'!I17,"")</f>
        <v>0.15178354768260133</v>
      </c>
      <c r="J17" s="84">
        <f>IFERROR('1.17 Wine consumption pc'!J17/'1.41 Alcohol consumption pc'!J17,"")</f>
        <v>6.8965517241379309E-2</v>
      </c>
      <c r="K17" s="84">
        <f>IFERROR('1.17 Wine consumption pc'!K17/'1.41 Alcohol consumption pc'!K17,"")</f>
        <v>7.5471698113207544E-2</v>
      </c>
      <c r="L17" s="84">
        <f>IFERROR('1.17 Wine consumption pc'!L17/'1.41 Alcohol consumption pc'!L17,"")</f>
        <v>0</v>
      </c>
      <c r="M17" s="84">
        <f>IFERROR('1.17 Wine consumption pc'!M17/'1.41 Alcohol consumption pc'!M17,"")</f>
        <v>5.815644082582146E-3</v>
      </c>
      <c r="N17" s="84">
        <f>IFERROR('1.17 Wine consumption pc'!N17/'1.41 Alcohol consumption pc'!N17,"")</f>
        <v>0.15957446808510639</v>
      </c>
      <c r="O17" s="84">
        <f>IFERROR('1.17 Wine consumption pc'!O17/'1.41 Alcohol consumption pc'!O17,"")</f>
        <v>8.5392946403776746E-2</v>
      </c>
      <c r="P17" s="84">
        <f>IFERROR('1.17 Wine consumption pc'!P17/'1.41 Alcohol consumption pc'!P17,"")</f>
        <v>5.3604436229205181E-2</v>
      </c>
      <c r="Q17" s="84">
        <f>IFERROR('1.17 Wine consumption pc'!Q17/'1.41 Alcohol consumption pc'!Q17,"")</f>
        <v>6.2845651080945192E-3</v>
      </c>
      <c r="R17" s="84">
        <f>IFERROR('1.17 Wine consumption pc'!R17/'1.41 Alcohol consumption pc'!R17,"")</f>
        <v>5.0675675675675672E-2</v>
      </c>
      <c r="S17" s="84">
        <f>IFERROR('1.17 Wine consumption pc'!S17/'1.41 Alcohol consumption pc'!S17,"")</f>
        <v>2.7053140096618359E-2</v>
      </c>
      <c r="T17" s="84">
        <f>IFERROR('1.17 Wine consumption pc'!T17/'1.41 Alcohol consumption pc'!T17,"")</f>
        <v>0.38730158730158731</v>
      </c>
      <c r="U17" s="84">
        <f>IFERROR('1.17 Wine consumption pc'!U17/'1.41 Alcohol consumption pc'!U17,"")</f>
        <v>0.38233738762559488</v>
      </c>
      <c r="V17" s="84">
        <f>IFERROR('1.17 Wine consumption pc'!V17/'1.41 Alcohol consumption pc'!V17,"")</f>
        <v>0.41719745222929933</v>
      </c>
      <c r="W17" s="84">
        <f>IFERROR('1.17 Wine consumption pc'!W17/'1.41 Alcohol consumption pc'!W17,"")</f>
        <v>0.15358492167933099</v>
      </c>
      <c r="X17" s="84">
        <f>IFERROR('1.17 Wine consumption pc'!X17/'1.41 Alcohol consumption pc'!X17,"")</f>
        <v>0.26446280991735543</v>
      </c>
      <c r="Y17" s="84">
        <f>IFERROR('1.17 Wine consumption pc'!Y17/'1.41 Alcohol consumption pc'!Y17,"")</f>
        <v>0.17948717948717952</v>
      </c>
      <c r="Z17" s="84">
        <f>IFERROR('1.17 Wine consumption pc'!Z17/'1.41 Alcohol consumption pc'!Z17,"")</f>
        <v>0.25457570715474209</v>
      </c>
      <c r="AA17" s="84">
        <f>IFERROR('1.17 Wine consumption pc'!AA17/'1.41 Alcohol consumption pc'!AA17,"")</f>
        <v>0.29310344827586204</v>
      </c>
      <c r="AB17" s="84">
        <f>IFERROR('1.17 Wine consumption pc'!AB17/'1.41 Alcohol consumption pc'!AB17,"")</f>
        <v>0.21325878594249204</v>
      </c>
      <c r="AC17" s="84">
        <f>IFERROR('1.17 Wine consumption pc'!AC17/'1.41 Alcohol consumption pc'!AC17,"")</f>
        <v>0.1858974358974359</v>
      </c>
      <c r="AD17" s="84">
        <f>IFERROR('1.17 Wine consumption pc'!AD17/'1.41 Alcohol consumption pc'!AD17,"")</f>
        <v>0.27659574468085107</v>
      </c>
      <c r="AE17" s="84">
        <f>IFERROR('1.17 Wine consumption pc'!AE17/'1.41 Alcohol consumption pc'!AE17,"")</f>
        <v>0.35826771653543305</v>
      </c>
      <c r="AF17" s="84">
        <f>IFERROR('1.17 Wine consumption pc'!AF17/'1.41 Alcohol consumption pc'!AF17,"")</f>
        <v>0.14754098360655737</v>
      </c>
      <c r="AG17" s="84">
        <f>IFERROR('1.17 Wine consumption pc'!AG17/'1.41 Alcohol consumption pc'!AG17,"")</f>
        <v>0.17757009345794392</v>
      </c>
      <c r="AH17" s="84">
        <f>IFERROR('1.17 Wine consumption pc'!AH17/'1.41 Alcohol consumption pc'!AH17,"")</f>
        <v>0.41333333333333339</v>
      </c>
      <c r="AI17" s="84">
        <f>IFERROR('1.17 Wine consumption pc'!AI17/'1.41 Alcohol consumption pc'!AI17,"")</f>
        <v>9.2137931034482756E-2</v>
      </c>
      <c r="AJ17" s="84">
        <f>IFERROR('1.17 Wine consumption pc'!AJ17/'1.41 Alcohol consumption pc'!AJ17,"")</f>
        <v>0.19230769230769229</v>
      </c>
      <c r="AK17" s="84">
        <f>IFERROR('1.17 Wine consumption pc'!AK17/'1.41 Alcohol consumption pc'!AK17,"")</f>
        <v>0.12272337179364927</v>
      </c>
      <c r="AL17" s="84">
        <f>IFERROR('1.17 Wine consumption pc'!AL17/'1.41 Alcohol consumption pc'!AL17,"")</f>
        <v>0.16449086161879897</v>
      </c>
      <c r="AM17" s="84">
        <f>IFERROR('1.17 Wine consumption pc'!AM17/'1.41 Alcohol consumption pc'!AM17,"")</f>
        <v>0.22246220302375808</v>
      </c>
      <c r="AN17" s="84">
        <f>IFERROR('1.17 Wine consumption pc'!AN17/'1.41 Alcohol consumption pc'!AN17,"")</f>
        <v>0.47027027027027024</v>
      </c>
      <c r="AO17" s="84">
        <f>IFERROR('1.17 Wine consumption pc'!AO17/'1.41 Alcohol consumption pc'!AO17,"")</f>
        <v>7.0925553319919524E-2</v>
      </c>
      <c r="AP17" s="84">
        <f>IFERROR('1.17 Wine consumption pc'!AP17/'1.41 Alcohol consumption pc'!AP17,"")</f>
        <v>9.7332261645041537E-2</v>
      </c>
      <c r="AQ17" s="84">
        <f>IFERROR('1.17 Wine consumption pc'!AQ17/'1.41 Alcohol consumption pc'!AQ17,"")</f>
        <v>0.5295730513121818</v>
      </c>
      <c r="AR17" s="84">
        <f>IFERROR('1.17 Wine consumption pc'!AR17/'1.41 Alcohol consumption pc'!AR17,"")</f>
        <v>3.9130434782608692E-2</v>
      </c>
      <c r="AS17" s="84">
        <f>IFERROR('1.17 Wine consumption pc'!AS17/'1.41 Alcohol consumption pc'!AS17,"")</f>
        <v>4.0259626348565912E-2</v>
      </c>
      <c r="AT17" s="84">
        <f>IFERROR('1.17 Wine consumption pc'!AT17/'1.41 Alcohol consumption pc'!AT17,"")</f>
        <v>0.32788671023965144</v>
      </c>
      <c r="AU17" s="84">
        <f>IFERROR('1.17 Wine consumption pc'!AU17/'1.41 Alcohol consumption pc'!AU17,"")</f>
        <v>2.0499679692504807E-2</v>
      </c>
      <c r="AV17" s="84">
        <f>IFERROR('1.17 Wine consumption pc'!AV17/'1.41 Alcohol consumption pc'!AV17,"")</f>
        <v>6.8027210884353734E-2</v>
      </c>
      <c r="AW17" s="84">
        <f>IFERROR('1.17 Wine consumption pc'!AW17/'1.41 Alcohol consumption pc'!AW17,"")</f>
        <v>2.1447721179624669E-2</v>
      </c>
      <c r="AX17" s="84">
        <f>IFERROR('1.17 Wine consumption pc'!AX17/'1.41 Alcohol consumption pc'!AX17,"")</f>
        <v>2.9850746268656719E-2</v>
      </c>
      <c r="AY17" s="84">
        <f>IFERROR('1.17 Wine consumption pc'!AY17/'1.41 Alcohol consumption pc'!AY17,"")</f>
        <v>4.0740740740740737E-2</v>
      </c>
      <c r="AZ17" s="84">
        <f>IFERROR('1.17 Wine consumption pc'!AZ17/'1.41 Alcohol consumption pc'!AZ17,"")</f>
        <v>2.6917900403768506E-2</v>
      </c>
      <c r="BA17" s="84">
        <f>IFERROR('1.17 Wine consumption pc'!BA17/'1.41 Alcohol consumption pc'!BA17,"")</f>
        <v>7.415730337078652E-2</v>
      </c>
      <c r="BB17" s="84">
        <f>IFERROR('1.17 Wine consumption pc'!BB17/'1.41 Alcohol consumption pc'!BB17,"")</f>
        <v>0.50887573964497035</v>
      </c>
      <c r="BC17" s="84">
        <f>IFERROR('1.17 Wine consumption pc'!BC17/'1.41 Alcohol consumption pc'!BC17,"")</f>
        <v>1.0877447425670777E-2</v>
      </c>
      <c r="BD17" s="84">
        <f>IFERROR('1.17 Wine consumption pc'!BD17/'1.41 Alcohol consumption pc'!BD17,"")</f>
        <v>0.13804748260335656</v>
      </c>
      <c r="BE17" s="84">
        <f>IFERROR('1.17 Wine consumption pc'!BE17/'1.41 Alcohol consumption pc'!BE17,"")</f>
        <v>0.6206896551724137</v>
      </c>
      <c r="BF17" s="84">
        <f>IFERROR('1.17 Wine consumption pc'!BF17/'1.41 Alcohol consumption pc'!BF17,"")</f>
        <v>2.4128686327077747E-2</v>
      </c>
      <c r="BG17" s="84">
        <f>IFERROR('1.17 Wine consumption pc'!BG17/'1.41 Alcohol consumption pc'!BG17,"")</f>
        <v>0.12903225806451615</v>
      </c>
      <c r="BH17" s="84" t="str">
        <f>IFERROR('1.17 Wine consumption pc'!BH17/'1.41 Alcohol consumption pc'!BH17,"")</f>
        <v/>
      </c>
      <c r="BI17" s="84">
        <f>IFERROR('1.17 Wine consumption pc'!BI17/'1.41 Alcohol consumption pc'!BI17,"")</f>
        <v>0.28676470588235298</v>
      </c>
      <c r="BJ17" s="84">
        <f>IFERROR('1.17 Wine consumption pc'!BJ17/'1.41 Alcohol consumption pc'!BJ17,"")</f>
        <v>8.7209302325581398E-2</v>
      </c>
      <c r="BK17" s="84">
        <f>IFERROR('1.17 Wine consumption pc'!BK17/'1.41 Alcohol consumption pc'!BK17,"")</f>
        <v>0.39047619047619048</v>
      </c>
      <c r="BL17" s="84">
        <f>IFERROR('1.17 Wine consumption pc'!BL17/'1.41 Alcohol consumption pc'!BL17,"")</f>
        <v>8.0253431890179527E-2</v>
      </c>
      <c r="BM17" s="84" t="str">
        <f>IFERROR('1.17 Wine consumption pc'!BM17/'1.41 Alcohol consumption pc'!BM17,"")</f>
        <v/>
      </c>
      <c r="BN17" s="84">
        <f>IFERROR('1.17 Wine consumption pc'!BN17/'1.41 Alcohol consumption pc'!BN17,"")</f>
        <v>0.19172661870503599</v>
      </c>
      <c r="BO17" s="84">
        <f>IFERROR('1.17 Wine consumption pc'!BO17/'1.41 Alcohol consumption pc'!BO17,"")</f>
        <v>0.18978102189781021</v>
      </c>
      <c r="BP17" s="84">
        <f>IFERROR('1.17 Wine consumption pc'!BP17/'1.41 Alcohol consumption pc'!BP17,"")</f>
        <v>0.15267175572519084</v>
      </c>
      <c r="BQ17" s="84">
        <f>IFERROR('1.17 Wine consumption pc'!BQ17/'1.41 Alcohol consumption pc'!BQ17,"")</f>
        <v>0.17666679301065077</v>
      </c>
      <c r="BR17" s="84">
        <f>IFERROR('1.17 Wine consumption pc'!BR17/'1.41 Alcohol consumption pc'!BR17,"")</f>
        <v>0.27446300715990452</v>
      </c>
      <c r="BS17" s="84">
        <f>IFERROR('1.17 Wine consumption pc'!BS17/'1.41 Alcohol consumption pc'!BS17,"")</f>
        <v>0.16636641669110561</v>
      </c>
      <c r="BT17" s="84">
        <f>IFERROR('1.17 Wine consumption pc'!BT17/'1.41 Alcohol consumption pc'!BT17,"")</f>
        <v>0.41689664883131505</v>
      </c>
      <c r="BU17" s="84">
        <f>IFERROR('1.17 Wine consumption pc'!BU17/'1.41 Alcohol consumption pc'!BU17,"")</f>
        <v>0.37146092865232155</v>
      </c>
      <c r="BV17" s="84">
        <f>IFERROR('1.17 Wine consumption pc'!BV17/'1.41 Alcohol consumption pc'!BV17,"")</f>
        <v>0.40145228215767637</v>
      </c>
      <c r="BW17" s="84">
        <f>IFERROR('1.17 Wine consumption pc'!BW17/'1.41 Alcohol consumption pc'!BW17,"")</f>
        <v>0.45211581291759462</v>
      </c>
      <c r="BX17" s="84">
        <f>IFERROR('1.17 Wine consumption pc'!BX17/'1.41 Alcohol consumption pc'!BX17,"")</f>
        <v>0.20671834625322999</v>
      </c>
      <c r="BY17" s="84">
        <f>IFERROR('1.17 Wine consumption pc'!BY17/'1.41 Alcohol consumption pc'!BY17,"")</f>
        <v>0.5514998192988797</v>
      </c>
      <c r="BZ17" s="84">
        <f>IFERROR('1.17 Wine consumption pc'!BZ17/'1.41 Alcohol consumption pc'!BZ17,"")</f>
        <v>0.29703198983716367</v>
      </c>
      <c r="CA17" s="84">
        <f>IFERROR('1.17 Wine consumption pc'!CA17/'1.41 Alcohol consumption pc'!CA17,"")</f>
        <v>0.55370650529500753</v>
      </c>
      <c r="CB17" s="84">
        <f>IFERROR('1.17 Wine consumption pc'!CB17/'1.41 Alcohol consumption pc'!CB17,"")</f>
        <v>0.22739726027397264</v>
      </c>
      <c r="CC17" s="84">
        <f>IFERROR('1.17 Wine consumption pc'!CC17/'1.41 Alcohol consumption pc'!CC17,"")</f>
        <v>0.68710615608337378</v>
      </c>
      <c r="CD17" s="84">
        <f>IFERROR('1.17 Wine consumption pc'!CD17/'1.41 Alcohol consumption pc'!CD17,"")</f>
        <v>0.39098954143201931</v>
      </c>
      <c r="CE17" s="84">
        <f>IFERROR('1.17 Wine consumption pc'!CE17/'1.41 Alcohol consumption pc'!CE17,"")</f>
        <v>0.34572490706319703</v>
      </c>
      <c r="CF17" s="84">
        <f>IFERROR('1.17 Wine consumption pc'!CF17/'1.41 Alcohol consumption pc'!CF17,"")</f>
        <v>0.65581395348837213</v>
      </c>
      <c r="CG17" s="84">
        <f>IFERROR('1.17 Wine consumption pc'!CG17/'1.41 Alcohol consumption pc'!CG17,"")</f>
        <v>0.34612153458415013</v>
      </c>
      <c r="CH17" s="84">
        <f>IFERROR('1.17 Wine consumption pc'!CH17/'1.41 Alcohol consumption pc'!CH17,"")</f>
        <v>0.46710526315789469</v>
      </c>
      <c r="CI17" s="84">
        <f>IFERROR('1.17 Wine consumption pc'!CI17/'1.41 Alcohol consumption pc'!CI17,"")</f>
        <v>0.53110773899848251</v>
      </c>
      <c r="CJ17" s="84">
        <f>IFERROR('1.17 Wine consumption pc'!CJ17/'1.41 Alcohol consumption pc'!CJ17,"")</f>
        <v>0.10396039603960396</v>
      </c>
      <c r="CK17" s="84">
        <f>IFERROR('1.17 Wine consumption pc'!CK17/'1.41 Alcohol consumption pc'!CK17,"")</f>
        <v>0.32503770739064858</v>
      </c>
      <c r="CL17" s="84">
        <f>IFERROR('1.17 Wine consumption pc'!CL17/'1.41 Alcohol consumption pc'!CL17,"")</f>
        <v>0.48125000000000767</v>
      </c>
      <c r="CM17" s="84">
        <f>IFERROR('1.17 Wine consumption pc'!CM17/'1.41 Alcohol consumption pc'!CM17,"")</f>
        <v>0.47348484848484429</v>
      </c>
      <c r="CN17" s="84">
        <f>IFERROR('1.17 Wine consumption pc'!CN17/'1.41 Alcohol consumption pc'!CN17,"")</f>
        <v>4.5058139534883981E-2</v>
      </c>
      <c r="CO17" s="84">
        <f>IFERROR('1.17 Wine consumption pc'!CO17/'1.41 Alcohol consumption pc'!CO17,"")</f>
        <v>9.9956063268892809E-2</v>
      </c>
      <c r="CP17" s="84">
        <f>IFERROR('1.17 Wine consumption pc'!CP17/'1.41 Alcohol consumption pc'!CP17,"")</f>
        <v>5.902004454343017E-2</v>
      </c>
      <c r="CR17" s="89">
        <f t="shared" si="0"/>
        <v>0.80682620663659188</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9">
    <tabColor theme="7" tint="0.59999389629810485"/>
  </sheetPr>
  <dimension ref="A1:CU17"/>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2" max="94" width="8.7109375" customWidth="1"/>
    <col min="96" max="96" width="9.140625" style="77" bestFit="1" customWidth="1"/>
  </cols>
  <sheetData>
    <row r="1" spans="1:99" x14ac:dyDescent="0.25">
      <c r="A1" s="7" t="s">
        <v>426</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99" x14ac:dyDescent="0.25">
      <c r="A2" s="1" t="s">
        <v>39</v>
      </c>
      <c r="B2" s="4" t="s">
        <v>254</v>
      </c>
      <c r="C2" s="4" t="s">
        <v>255</v>
      </c>
      <c r="D2" s="4" t="s">
        <v>42</v>
      </c>
      <c r="E2" s="4" t="s">
        <v>47</v>
      </c>
      <c r="F2" s="4" t="s">
        <v>274</v>
      </c>
      <c r="G2" s="4" t="s">
        <v>52</v>
      </c>
      <c r="H2" s="4" t="s">
        <v>53</v>
      </c>
      <c r="I2" s="4" t="s">
        <v>54</v>
      </c>
      <c r="J2" s="4" t="s">
        <v>55</v>
      </c>
      <c r="K2" s="4" t="s">
        <v>60</v>
      </c>
      <c r="L2" s="4" t="s">
        <v>67</v>
      </c>
      <c r="M2" s="4" t="s">
        <v>69</v>
      </c>
      <c r="N2" s="4" t="s">
        <v>71</v>
      </c>
      <c r="O2" s="4" t="s">
        <v>73</v>
      </c>
      <c r="P2" s="4" t="s">
        <v>75</v>
      </c>
      <c r="Q2" s="4" t="s">
        <v>77</v>
      </c>
      <c r="R2" s="4" t="s">
        <v>81</v>
      </c>
      <c r="S2" s="4" t="s">
        <v>83</v>
      </c>
      <c r="T2" s="4" t="s">
        <v>256</v>
      </c>
      <c r="U2" s="4" t="s">
        <v>84</v>
      </c>
      <c r="V2" s="4" t="s">
        <v>85</v>
      </c>
      <c r="W2" s="4" t="s">
        <v>257</v>
      </c>
      <c r="X2" s="4" t="s">
        <v>87</v>
      </c>
      <c r="Y2" s="4" t="s">
        <v>88</v>
      </c>
      <c r="Z2" s="4" t="s">
        <v>89</v>
      </c>
      <c r="AA2" s="4" t="s">
        <v>90</v>
      </c>
      <c r="AB2" s="4" t="s">
        <v>91</v>
      </c>
      <c r="AC2" s="4" t="s">
        <v>92</v>
      </c>
      <c r="AD2" s="4" t="s">
        <v>93</v>
      </c>
      <c r="AE2" s="4" t="s">
        <v>94</v>
      </c>
      <c r="AF2" s="4" t="s">
        <v>96</v>
      </c>
      <c r="AG2" s="4" t="s">
        <v>97</v>
      </c>
      <c r="AH2" s="4" t="s">
        <v>98</v>
      </c>
      <c r="AI2" s="4" t="s">
        <v>101</v>
      </c>
      <c r="AJ2" s="4" t="s">
        <v>102</v>
      </c>
      <c r="AK2" s="4" t="s">
        <v>103</v>
      </c>
      <c r="AL2" s="4" t="s">
        <v>104</v>
      </c>
      <c r="AM2" s="4" t="s">
        <v>105</v>
      </c>
      <c r="AN2" s="4" t="s">
        <v>106</v>
      </c>
      <c r="AO2" s="4" t="s">
        <v>107</v>
      </c>
      <c r="AP2" s="4" t="s">
        <v>258</v>
      </c>
      <c r="AQ2" s="4" t="s">
        <v>110</v>
      </c>
      <c r="AR2" s="4" t="s">
        <v>116</v>
      </c>
      <c r="AS2" s="4" t="s">
        <v>117</v>
      </c>
      <c r="AT2" s="4" t="s">
        <v>120</v>
      </c>
      <c r="AU2" s="4" t="s">
        <v>121</v>
      </c>
      <c r="AV2" s="4" t="s">
        <v>122</v>
      </c>
      <c r="AW2" s="4" t="s">
        <v>126</v>
      </c>
      <c r="AX2" s="4" t="s">
        <v>127</v>
      </c>
      <c r="AY2" s="4" t="s">
        <v>132</v>
      </c>
      <c r="AZ2" s="4" t="s">
        <v>138</v>
      </c>
      <c r="BA2" s="4" t="s">
        <v>142</v>
      </c>
      <c r="BB2" s="4" t="s">
        <v>150</v>
      </c>
      <c r="BC2" s="4" t="s">
        <v>152</v>
      </c>
      <c r="BD2" s="4" t="s">
        <v>259</v>
      </c>
      <c r="BE2" s="4" t="s">
        <v>153</v>
      </c>
      <c r="BF2" s="4" t="s">
        <v>160</v>
      </c>
      <c r="BG2" s="4" t="s">
        <v>169</v>
      </c>
      <c r="BH2" s="4" t="s">
        <v>178</v>
      </c>
      <c r="BI2" s="4" t="s">
        <v>180</v>
      </c>
      <c r="BJ2" s="4" t="s">
        <v>182</v>
      </c>
      <c r="BK2" s="4" t="s">
        <v>193</v>
      </c>
      <c r="BL2" s="4" t="s">
        <v>197</v>
      </c>
      <c r="BM2" s="4" t="s">
        <v>203</v>
      </c>
      <c r="BN2" s="4" t="s">
        <v>208</v>
      </c>
      <c r="BO2" s="4" t="s">
        <v>215</v>
      </c>
      <c r="BP2" s="4" t="s">
        <v>217</v>
      </c>
      <c r="BQ2" s="4" t="s">
        <v>260</v>
      </c>
      <c r="BR2" s="4" t="s">
        <v>221</v>
      </c>
      <c r="BS2" s="4" t="s">
        <v>271</v>
      </c>
      <c r="BT2" s="4" t="s">
        <v>261</v>
      </c>
      <c r="BU2" s="4" t="s">
        <v>223</v>
      </c>
      <c r="BV2" s="4" t="s">
        <v>224</v>
      </c>
      <c r="BW2" s="4" t="s">
        <v>226</v>
      </c>
      <c r="BX2" s="4" t="s">
        <v>227</v>
      </c>
      <c r="BY2" s="4" t="s">
        <v>228</v>
      </c>
      <c r="BZ2" s="4" t="s">
        <v>229</v>
      </c>
      <c r="CA2" s="4" t="s">
        <v>230</v>
      </c>
      <c r="CB2" s="4" t="s">
        <v>232</v>
      </c>
      <c r="CC2" s="4" t="s">
        <v>233</v>
      </c>
      <c r="CD2" s="4" t="s">
        <v>238</v>
      </c>
      <c r="CE2" s="4" t="s">
        <v>239</v>
      </c>
      <c r="CF2" s="4" t="s">
        <v>240</v>
      </c>
      <c r="CG2" s="4" t="s">
        <v>241</v>
      </c>
      <c r="CH2" s="4" t="s">
        <v>242</v>
      </c>
      <c r="CI2" s="4" t="s">
        <v>243</v>
      </c>
      <c r="CJ2" s="4" t="s">
        <v>244</v>
      </c>
      <c r="CK2" s="4" t="s">
        <v>245</v>
      </c>
      <c r="CL2" s="4" t="s">
        <v>248</v>
      </c>
      <c r="CM2" s="4" t="s">
        <v>249</v>
      </c>
      <c r="CN2" s="4" t="s">
        <v>250</v>
      </c>
      <c r="CO2" s="4" t="s">
        <v>251</v>
      </c>
      <c r="CP2" s="4" t="s">
        <v>252</v>
      </c>
      <c r="CQ2" s="18"/>
      <c r="CR2" s="79" t="s">
        <v>428</v>
      </c>
    </row>
    <row r="3" spans="1:99" x14ac:dyDescent="0.25">
      <c r="A3" s="1" t="s">
        <v>24</v>
      </c>
      <c r="B3" s="84">
        <f>IFERROR('1.16 Wine consumption (value)'!B3/'1.40 Alcohol consump (value)'!B3,"")</f>
        <v>0.21740428814509252</v>
      </c>
      <c r="C3" s="84"/>
      <c r="D3" s="84">
        <f>IFERROR('1.16 Wine consumption (value)'!D3/'1.40 Alcohol consump (value)'!D3,"")</f>
        <v>0.23313659359190553</v>
      </c>
      <c r="E3" s="84">
        <f>IFERROR('1.16 Wine consumption (value)'!E3/'1.40 Alcohol consump (value)'!E3,"")</f>
        <v>0.11480924427761183</v>
      </c>
      <c r="F3" s="84">
        <f>IFERROR('1.16 Wine consumption (value)'!F3/'1.40 Alcohol consump (value)'!F3,"")</f>
        <v>0.1509878557186877</v>
      </c>
      <c r="G3" s="84">
        <f>IFERROR('1.16 Wine consumption (value)'!G3/'1.40 Alcohol consump (value)'!G3,"")</f>
        <v>3.3145444910150793E-3</v>
      </c>
      <c r="H3" s="84">
        <f>IFERROR('1.16 Wine consumption (value)'!H3/'1.40 Alcohol consump (value)'!H3,"")</f>
        <v>0.12629185613890037</v>
      </c>
      <c r="I3" s="84">
        <f>IFERROR('1.16 Wine consumption (value)'!I3/'1.40 Alcohol consump (value)'!I3,"")</f>
        <v>0.22980156231989429</v>
      </c>
      <c r="J3" s="84">
        <f>IFERROR('1.16 Wine consumption (value)'!J3/'1.40 Alcohol consump (value)'!J3,"")</f>
        <v>0.18174692049272118</v>
      </c>
      <c r="K3" s="84">
        <f>IFERROR('1.16 Wine consumption (value)'!K3/'1.40 Alcohol consump (value)'!K3,"")</f>
        <v>6.535211267605634E-2</v>
      </c>
      <c r="L3" s="84" t="str">
        <f>IFERROR('1.16 Wine consumption (value)'!L3/'1.40 Alcohol consump (value)'!L3,"")</f>
        <v/>
      </c>
      <c r="M3" s="84">
        <f>IFERROR('1.16 Wine consumption (value)'!M3/'1.40 Alcohol consump (value)'!M3,"")</f>
        <v>2.6748758278145695E-2</v>
      </c>
      <c r="N3" s="84">
        <f>IFERROR('1.16 Wine consumption (value)'!N3/'1.40 Alcohol consump (value)'!N3,"")</f>
        <v>0.12774493243243243</v>
      </c>
      <c r="O3" s="84">
        <f>IFERROR('1.16 Wine consumption (value)'!O3/'1.40 Alcohol consump (value)'!O3,"")</f>
        <v>5.0549142963772553E-2</v>
      </c>
      <c r="P3" s="84">
        <f>IFERROR('1.16 Wine consumption (value)'!P3/'1.40 Alcohol consump (value)'!P3,"")</f>
        <v>0.1298673614400758</v>
      </c>
      <c r="Q3" s="84">
        <f>IFERROR('1.16 Wine consumption (value)'!Q3/'1.40 Alcohol consump (value)'!Q3,"")</f>
        <v>2.9655448260099426E-2</v>
      </c>
      <c r="R3" s="84">
        <f>IFERROR('1.16 Wine consumption (value)'!R3/'1.40 Alcohol consump (value)'!R3,"")</f>
        <v>0.11948847742107366</v>
      </c>
      <c r="S3" s="84">
        <f>IFERROR('1.16 Wine consumption (value)'!S3/'1.40 Alcohol consump (value)'!S3,"")</f>
        <v>5.7461711979104824E-2</v>
      </c>
      <c r="T3" s="84">
        <f>IFERROR('1.16 Wine consumption (value)'!T3/'1.40 Alcohol consump (value)'!T3,"")</f>
        <v>0.27149701414590949</v>
      </c>
      <c r="U3" s="84">
        <f>IFERROR('1.16 Wine consumption (value)'!U3/'1.40 Alcohol consump (value)'!U3,"")</f>
        <v>0.26477678140970012</v>
      </c>
      <c r="V3" s="84">
        <f>IFERROR('1.16 Wine consumption (value)'!V3/'1.40 Alcohol consump (value)'!V3,"")</f>
        <v>0.31398957986919412</v>
      </c>
      <c r="W3" s="84">
        <f>IFERROR('1.16 Wine consumption (value)'!W3/'1.40 Alcohol consump (value)'!W3,"")</f>
        <v>0.18029009643722865</v>
      </c>
      <c r="X3" s="84">
        <f>IFERROR('1.16 Wine consumption (value)'!X3/'1.40 Alcohol consump (value)'!X3,"")</f>
        <v>0.42522037950097125</v>
      </c>
      <c r="Y3" s="84">
        <f>IFERROR('1.16 Wine consumption (value)'!Y3/'1.40 Alcohol consump (value)'!Y3,"")</f>
        <v>0.19164420485175204</v>
      </c>
      <c r="Z3" s="84">
        <f>IFERROR('1.16 Wine consumption (value)'!Z3/'1.40 Alcohol consump (value)'!Z3,"")</f>
        <v>0.12148653416441256</v>
      </c>
      <c r="AA3" s="84">
        <f>IFERROR('1.16 Wine consumption (value)'!AA3/'1.40 Alcohol consump (value)'!AA3,"")</f>
        <v>0.48530846796053351</v>
      </c>
      <c r="AB3" s="84">
        <f>IFERROR('1.16 Wine consumption (value)'!AB3/'1.40 Alcohol consump (value)'!AB3,"")</f>
        <v>0.14601423765939139</v>
      </c>
      <c r="AC3" s="84">
        <f>IFERROR('1.16 Wine consumption (value)'!AC3/'1.40 Alcohol consump (value)'!AC3,"")</f>
        <v>0.14189568143578238</v>
      </c>
      <c r="AD3" s="84">
        <f>IFERROR('1.16 Wine consumption (value)'!AD3/'1.40 Alcohol consump (value)'!AD3,"")</f>
        <v>0.57779171894604764</v>
      </c>
      <c r="AE3" s="84">
        <f>IFERROR('1.16 Wine consumption (value)'!AE3/'1.40 Alcohol consump (value)'!AE3,"")</f>
        <v>0.21612652990863643</v>
      </c>
      <c r="AF3" s="84">
        <f>IFERROR('1.16 Wine consumption (value)'!AF3/'1.40 Alcohol consump (value)'!AF3,"")</f>
        <v>0.17867924528301887</v>
      </c>
      <c r="AG3" s="84">
        <f>IFERROR('1.16 Wine consumption (value)'!AG3/'1.40 Alcohol consump (value)'!AG3,"")</f>
        <v>0.16740378281735202</v>
      </c>
      <c r="AH3" s="84">
        <f>IFERROR('1.16 Wine consumption (value)'!AH3/'1.40 Alcohol consump (value)'!AH3,"")</f>
        <v>0.57546374367622266</v>
      </c>
      <c r="AI3" s="84">
        <f>IFERROR('1.16 Wine consumption (value)'!AI3/'1.40 Alcohol consump (value)'!AI3,"")</f>
        <v>6.8359375E-2</v>
      </c>
      <c r="AJ3" s="84">
        <f>IFERROR('1.16 Wine consumption (value)'!AJ3/'1.40 Alcohol consump (value)'!AJ3,"")</f>
        <v>0.15454545454545454</v>
      </c>
      <c r="AK3" s="84">
        <f>IFERROR('1.16 Wine consumption (value)'!AK3/'1.40 Alcohol consump (value)'!AK3,"")</f>
        <v>0.13632344489146295</v>
      </c>
      <c r="AL3" s="84">
        <f>IFERROR('1.16 Wine consumption (value)'!AL3/'1.40 Alcohol consump (value)'!AL3,"")</f>
        <v>0.17023430720277699</v>
      </c>
      <c r="AM3" s="84">
        <f>IFERROR('1.16 Wine consumption (value)'!AM3/'1.40 Alcohol consump (value)'!AM3,"")</f>
        <v>0.18845206604031745</v>
      </c>
      <c r="AN3" s="84">
        <f>IFERROR('1.16 Wine consumption (value)'!AN3/'1.40 Alcohol consump (value)'!AN3,"")</f>
        <v>0.53015355580337997</v>
      </c>
      <c r="AO3" s="84">
        <f>IFERROR('1.16 Wine consumption (value)'!AO3/'1.40 Alcohol consump (value)'!AO3,"")</f>
        <v>0.309667336459031</v>
      </c>
      <c r="AP3" s="84">
        <f>IFERROR('1.16 Wine consumption (value)'!AP3/'1.40 Alcohol consump (value)'!AP3,"")</f>
        <v>0.1179131132676567</v>
      </c>
      <c r="AQ3" s="84">
        <f>IFERROR('1.16 Wine consumption (value)'!AQ3/'1.40 Alcohol consump (value)'!AQ3,"")</f>
        <v>0.47363108028207607</v>
      </c>
      <c r="AR3" s="84">
        <f>IFERROR('1.16 Wine consumption (value)'!AR3/'1.40 Alcohol consump (value)'!AR3,"")</f>
        <v>2.4183796856106408E-2</v>
      </c>
      <c r="AS3" s="84">
        <f>IFERROR('1.16 Wine consumption (value)'!AS3/'1.40 Alcohol consump (value)'!AS3,"")</f>
        <v>9.638888734639027E-2</v>
      </c>
      <c r="AT3" s="84">
        <f>IFERROR('1.16 Wine consumption (value)'!AT3/'1.40 Alcohol consump (value)'!AT3,"")</f>
        <v>0.31572972126526783</v>
      </c>
      <c r="AU3" s="84">
        <f>IFERROR('1.16 Wine consumption (value)'!AU3/'1.40 Alcohol consump (value)'!AU3,"")</f>
        <v>2.5681238972750438E-2</v>
      </c>
      <c r="AV3" s="84">
        <f>IFERROR('1.16 Wine consumption (value)'!AV3/'1.40 Alcohol consump (value)'!AV3,"")</f>
        <v>6.5726413802546901E-2</v>
      </c>
      <c r="AW3" s="84">
        <f>IFERROR('1.16 Wine consumption (value)'!AW3/'1.40 Alcohol consump (value)'!AW3,"")</f>
        <v>2.3079596802224541E-2</v>
      </c>
      <c r="AX3" s="84">
        <f>IFERROR('1.16 Wine consumption (value)'!AX3/'1.40 Alcohol consump (value)'!AX3,"")</f>
        <v>9.8421807747489237E-2</v>
      </c>
      <c r="AY3" s="84">
        <f>IFERROR('1.16 Wine consumption (value)'!AY3/'1.40 Alcohol consump (value)'!AY3,"")</f>
        <v>3.0030740127689762E-2</v>
      </c>
      <c r="AZ3" s="84">
        <f>IFERROR('1.16 Wine consumption (value)'!AZ3/'1.40 Alcohol consump (value)'!AZ3,"")</f>
        <v>3.5700532090883946E-2</v>
      </c>
      <c r="BA3" s="84">
        <f>IFERROR('1.16 Wine consumption (value)'!BA3/'1.40 Alcohol consump (value)'!BA3,"")</f>
        <v>5.8869395711500974E-2</v>
      </c>
      <c r="BB3" s="84">
        <f>IFERROR('1.16 Wine consumption (value)'!BB3/'1.40 Alcohol consump (value)'!BB3,"")</f>
        <v>0.58011049723756902</v>
      </c>
      <c r="BC3" s="84">
        <f>IFERROR('1.16 Wine consumption (value)'!BC3/'1.40 Alcohol consump (value)'!BC3,"")</f>
        <v>2.3785172323573488E-2</v>
      </c>
      <c r="BD3" s="84">
        <f>IFERROR('1.16 Wine consumption (value)'!BD3/'1.40 Alcohol consump (value)'!BD3,"")</f>
        <v>0.16707365883712669</v>
      </c>
      <c r="BE3" s="84">
        <f>IFERROR('1.16 Wine consumption (value)'!BE3/'1.40 Alcohol consump (value)'!BE3,"")</f>
        <v>0.59945894334818584</v>
      </c>
      <c r="BF3" s="84">
        <f>IFERROR('1.16 Wine consumption (value)'!BF3/'1.40 Alcohol consump (value)'!BF3,"")</f>
        <v>0.14922839506172839</v>
      </c>
      <c r="BG3" s="84">
        <f>IFERROR('1.16 Wine consumption (value)'!BG3/'1.40 Alcohol consump (value)'!BG3,"")</f>
        <v>4.2250700841009209E-2</v>
      </c>
      <c r="BH3" s="84" t="str">
        <f>IFERROR('1.16 Wine consumption (value)'!BH3/'1.40 Alcohol consump (value)'!BH3,"")</f>
        <v/>
      </c>
      <c r="BI3" s="84">
        <f>IFERROR('1.16 Wine consumption (value)'!BI3/'1.40 Alcohol consump (value)'!BI3,"")</f>
        <v>0.20801302342407524</v>
      </c>
      <c r="BJ3" s="84">
        <f>IFERROR('1.16 Wine consumption (value)'!BJ3/'1.40 Alcohol consump (value)'!BJ3,"")</f>
        <v>0.16153216153216152</v>
      </c>
      <c r="BK3" s="84">
        <f>IFERROR('1.16 Wine consumption (value)'!BK3/'1.40 Alcohol consump (value)'!BK3,"")</f>
        <v>0.34576229608732978</v>
      </c>
      <c r="BL3" s="84">
        <f>IFERROR('1.16 Wine consumption (value)'!BL3/'1.40 Alcohol consump (value)'!BL3,"")</f>
        <v>3.775715002508781E-2</v>
      </c>
      <c r="BM3" s="84" t="str">
        <f>IFERROR('1.16 Wine consumption (value)'!BM3/'1.40 Alcohol consump (value)'!BM3,"")</f>
        <v/>
      </c>
      <c r="BN3" s="84">
        <f>IFERROR('1.16 Wine consumption (value)'!BN3/'1.40 Alcohol consump (value)'!BN3,"")</f>
        <v>0.20527256337671784</v>
      </c>
      <c r="BO3" s="84">
        <f>IFERROR('1.16 Wine consumption (value)'!BO3/'1.40 Alcohol consump (value)'!BO3,"")</f>
        <v>0.52262064343163539</v>
      </c>
      <c r="BP3" s="84">
        <f>IFERROR('1.16 Wine consumption (value)'!BP3/'1.40 Alcohol consump (value)'!BP3,"")</f>
        <v>0.10281923714759536</v>
      </c>
      <c r="BQ3" s="84">
        <f>IFERROR('1.16 Wine consumption (value)'!BQ3/'1.40 Alcohol consump (value)'!BQ3,"")</f>
        <v>0.17358915727709001</v>
      </c>
      <c r="BR3" s="84">
        <f>IFERROR('1.16 Wine consumption (value)'!BR3/'1.40 Alcohol consump (value)'!BR3,"")</f>
        <v>0.20151486994803047</v>
      </c>
      <c r="BS3" s="84">
        <f>IFERROR('1.16 Wine consumption (value)'!BS3/'1.40 Alcohol consump (value)'!BS3,"")</f>
        <v>0.17012212100719998</v>
      </c>
      <c r="BT3" s="84">
        <f>IFERROR('1.16 Wine consumption (value)'!BT3/'1.40 Alcohol consump (value)'!BT3,"")</f>
        <v>0.32761938745722802</v>
      </c>
      <c r="BU3" s="84">
        <f>IFERROR('1.16 Wine consumption (value)'!BU3/'1.40 Alcohol consump (value)'!BU3,"")</f>
        <v>0.40799408355262029</v>
      </c>
      <c r="BV3" s="84">
        <f>IFERROR('1.16 Wine consumption (value)'!BV3/'1.40 Alcohol consump (value)'!BV3,"")</f>
        <v>0.28468547912992354</v>
      </c>
      <c r="BW3" s="84">
        <f>IFERROR('1.16 Wine consumption (value)'!BW3/'1.40 Alcohol consump (value)'!BW3,"")</f>
        <v>0.43361761710794294</v>
      </c>
      <c r="BX3" s="84">
        <f>IFERROR('1.16 Wine consumption (value)'!BX3/'1.40 Alcohol consump (value)'!BX3,"")</f>
        <v>0.13906982978153062</v>
      </c>
      <c r="BY3" s="84">
        <f>IFERROR('1.16 Wine consumption (value)'!BY3/'1.40 Alcohol consump (value)'!BY3,"")</f>
        <v>0.55936914756525913</v>
      </c>
      <c r="BZ3" s="84">
        <f>IFERROR('1.16 Wine consumption (value)'!BZ3/'1.40 Alcohol consump (value)'!BZ3,"")</f>
        <v>0.22886903642528963</v>
      </c>
      <c r="CA3" s="84">
        <f>IFERROR('1.16 Wine consumption (value)'!CA3/'1.40 Alcohol consump (value)'!CA3,"")</f>
        <v>0.45353090706181415</v>
      </c>
      <c r="CB3" s="84">
        <f>IFERROR('1.16 Wine consumption (value)'!CB3/'1.40 Alcohol consump (value)'!CB3,"")</f>
        <v>0.15661573156032504</v>
      </c>
      <c r="CC3" s="84">
        <f>IFERROR('1.16 Wine consumption (value)'!CC3/'1.40 Alcohol consump (value)'!CC3,"")</f>
        <v>0.46698178955912861</v>
      </c>
      <c r="CD3" s="84">
        <f>IFERROR('1.16 Wine consumption (value)'!CD3/'1.40 Alcohol consump (value)'!CD3,"")</f>
        <v>0.19496124525940778</v>
      </c>
      <c r="CE3" s="84">
        <f>IFERROR('1.16 Wine consumption (value)'!CE3/'1.40 Alcohol consump (value)'!CE3,"")</f>
        <v>0.2578134500790466</v>
      </c>
      <c r="CF3" s="84">
        <f>IFERROR('1.16 Wine consumption (value)'!CF3/'1.40 Alcohol consump (value)'!CF3,"")</f>
        <v>0.54040404040404033</v>
      </c>
      <c r="CG3" s="84">
        <f>IFERROR('1.16 Wine consumption (value)'!CG3/'1.40 Alcohol consump (value)'!CG3,"")</f>
        <v>0.19821014252568778</v>
      </c>
      <c r="CH3" s="84">
        <f>IFERROR('1.16 Wine consumption (value)'!CH3/'1.40 Alcohol consump (value)'!CH3,"")</f>
        <v>0.33252407864363603</v>
      </c>
      <c r="CI3" s="84">
        <f>IFERROR('1.16 Wine consumption (value)'!CI3/'1.40 Alcohol consump (value)'!CI3,"")</f>
        <v>0.50729198281232535</v>
      </c>
      <c r="CJ3" s="84">
        <f>IFERROR('1.16 Wine consumption (value)'!CJ3/'1.40 Alcohol consump (value)'!CJ3,"")</f>
        <v>8.4799538505912889E-2</v>
      </c>
      <c r="CK3" s="84">
        <f>IFERROR('1.16 Wine consumption (value)'!CK3/'1.40 Alcohol consump (value)'!CK3,"")</f>
        <v>0.24160115786358288</v>
      </c>
      <c r="CL3" s="84">
        <f>IFERROR('1.16 Wine consumption (value)'!CL3/'1.40 Alcohol consump (value)'!CL3,"")</f>
        <v>0.4195671686446687</v>
      </c>
      <c r="CM3" s="84">
        <f>IFERROR('1.16 Wine consumption (value)'!CM3/'1.40 Alcohol consump (value)'!CM3,"")</f>
        <v>0.31954523463957729</v>
      </c>
      <c r="CN3" s="84">
        <f>IFERROR('1.16 Wine consumption (value)'!CN3/'1.40 Alcohol consump (value)'!CN3,"")</f>
        <v>7.2149066500385023E-2</v>
      </c>
      <c r="CO3" s="84">
        <f>IFERROR('1.16 Wine consumption (value)'!CO3/'1.40 Alcohol consump (value)'!CO3,"")</f>
        <v>8.5198453972289603E-2</v>
      </c>
      <c r="CP3" s="84">
        <f>IFERROR('1.16 Wine consumption (value)'!CP3/'1.40 Alcohol consump (value)'!CP3,"")</f>
        <v>0.13294445853411241</v>
      </c>
      <c r="CQ3" s="18"/>
      <c r="CR3" s="89">
        <f t="shared" ref="CR3:CR17" si="0">STDEVA(D3:S3,U3:V3,X3:AO3,AQ3:BC3,BE3:BP3,BR3:BS3,BU3:CP3)/AVERAGE(D3:S3,U3:V3,X3:AO3,AQ3:BC3,BE3:BP3,BR3:BS3,BU3:CP3)</f>
        <v>0.76963704028812197</v>
      </c>
      <c r="CU3" s="89"/>
    </row>
    <row r="4" spans="1:99" x14ac:dyDescent="0.25">
      <c r="A4" s="1" t="s">
        <v>25</v>
      </c>
      <c r="B4" s="84">
        <f>IFERROR('1.16 Wine consumption (value)'!B4/'1.40 Alcohol consump (value)'!B4,"")</f>
        <v>0.22155506128461361</v>
      </c>
      <c r="C4" s="84">
        <f>IFERROR('1.16 Wine consumption (value)'!C4/'1.40 Alcohol consump (value)'!C4,"")</f>
        <v>0.15486010263782524</v>
      </c>
      <c r="D4" s="84">
        <f>IFERROR('1.16 Wine consumption (value)'!D4/'1.40 Alcohol consump (value)'!D4,"")</f>
        <v>0.24</v>
      </c>
      <c r="E4" s="84">
        <f>IFERROR('1.16 Wine consumption (value)'!E4/'1.40 Alcohol consump (value)'!E4,"")</f>
        <v>0.12485051801257946</v>
      </c>
      <c r="F4" s="84">
        <f>IFERROR('1.16 Wine consumption (value)'!F4/'1.40 Alcohol consump (value)'!F4,"")</f>
        <v>0.15184588775571065</v>
      </c>
      <c r="G4" s="84">
        <f>IFERROR('1.16 Wine consumption (value)'!G4/'1.40 Alcohol consump (value)'!G4,"")</f>
        <v>3.7191798369214731E-3</v>
      </c>
      <c r="H4" s="84">
        <f>IFERROR('1.16 Wine consumption (value)'!H4/'1.40 Alcohol consump (value)'!H4,"")</f>
        <v>0.1364353312302839</v>
      </c>
      <c r="I4" s="84">
        <f>IFERROR('1.16 Wine consumption (value)'!I4/'1.40 Alcohol consump (value)'!I4,"")</f>
        <v>0.23612924939501748</v>
      </c>
      <c r="J4" s="84">
        <f>IFERROR('1.16 Wine consumption (value)'!J4/'1.40 Alcohol consump (value)'!J4,"")</f>
        <v>0.18629462453836682</v>
      </c>
      <c r="K4" s="84">
        <f>IFERROR('1.16 Wine consumption (value)'!K4/'1.40 Alcohol consump (value)'!K4,"")</f>
        <v>7.0522542396249832E-2</v>
      </c>
      <c r="L4" s="84" t="str">
        <f>IFERROR('1.16 Wine consumption (value)'!L4/'1.40 Alcohol consump (value)'!L4,"")</f>
        <v/>
      </c>
      <c r="M4" s="84">
        <f>IFERROR('1.16 Wine consumption (value)'!M4/'1.40 Alcohol consump (value)'!M4,"")</f>
        <v>2.9541578894573175E-2</v>
      </c>
      <c r="N4" s="84">
        <f>IFERROR('1.16 Wine consumption (value)'!N4/'1.40 Alcohol consump (value)'!N4,"")</f>
        <v>0.13218390804597702</v>
      </c>
      <c r="O4" s="84">
        <f>IFERROR('1.16 Wine consumption (value)'!O4/'1.40 Alcohol consump (value)'!O4,"")</f>
        <v>6.460254798869397E-2</v>
      </c>
      <c r="P4" s="84">
        <f>IFERROR('1.16 Wine consumption (value)'!P4/'1.40 Alcohol consump (value)'!P4,"")</f>
        <v>0.10916224324948073</v>
      </c>
      <c r="Q4" s="84">
        <f>IFERROR('1.16 Wine consumption (value)'!Q4/'1.40 Alcohol consump (value)'!Q4,"")</f>
        <v>2.8522618788416765E-2</v>
      </c>
      <c r="R4" s="84">
        <f>IFERROR('1.16 Wine consumption (value)'!R4/'1.40 Alcohol consump (value)'!R4,"")</f>
        <v>0.12913553895410884</v>
      </c>
      <c r="S4" s="84">
        <f>IFERROR('1.16 Wine consumption (value)'!S4/'1.40 Alcohol consump (value)'!S4,"")</f>
        <v>5.6504527954015504E-2</v>
      </c>
      <c r="T4" s="84">
        <f>IFERROR('1.16 Wine consumption (value)'!T4/'1.40 Alcohol consump (value)'!T4,"")</f>
        <v>0.28027480937371141</v>
      </c>
      <c r="U4" s="84">
        <f>IFERROR('1.16 Wine consumption (value)'!U4/'1.40 Alcohol consump (value)'!U4,"")</f>
        <v>0.27254305153162539</v>
      </c>
      <c r="V4" s="84">
        <f>IFERROR('1.16 Wine consumption (value)'!V4/'1.40 Alcohol consump (value)'!V4,"")</f>
        <v>0.3272952239544667</v>
      </c>
      <c r="W4" s="84">
        <f>IFERROR('1.16 Wine consumption (value)'!W4/'1.40 Alcohol consump (value)'!W4,"")</f>
        <v>0.19120077427169574</v>
      </c>
      <c r="X4" s="84">
        <f>IFERROR('1.16 Wine consumption (value)'!X4/'1.40 Alcohol consump (value)'!X4,"")</f>
        <v>0.42048401037165078</v>
      </c>
      <c r="Y4" s="84">
        <f>IFERROR('1.16 Wine consumption (value)'!Y4/'1.40 Alcohol consump (value)'!Y4,"")</f>
        <v>0.18297773654916513</v>
      </c>
      <c r="Z4" s="84">
        <f>IFERROR('1.16 Wine consumption (value)'!Z4/'1.40 Alcohol consump (value)'!Z4,"")</f>
        <v>0.13173723316428823</v>
      </c>
      <c r="AA4" s="84">
        <f>IFERROR('1.16 Wine consumption (value)'!AA4/'1.40 Alcohol consump (value)'!AA4,"")</f>
        <v>0.48380760755006225</v>
      </c>
      <c r="AB4" s="84">
        <f>IFERROR('1.16 Wine consumption (value)'!AB4/'1.40 Alcohol consump (value)'!AB4,"")</f>
        <v>0.15476744959744496</v>
      </c>
      <c r="AC4" s="84">
        <f>IFERROR('1.16 Wine consumption (value)'!AC4/'1.40 Alcohol consump (value)'!AC4,"")</f>
        <v>0.14201462609105922</v>
      </c>
      <c r="AD4" s="84">
        <f>IFERROR('1.16 Wine consumption (value)'!AD4/'1.40 Alcohol consump (value)'!AD4,"")</f>
        <v>0.58176100628930816</v>
      </c>
      <c r="AE4" s="84">
        <f>IFERROR('1.16 Wine consumption (value)'!AE4/'1.40 Alcohol consump (value)'!AE4,"")</f>
        <v>0.22213583998869177</v>
      </c>
      <c r="AF4" s="84">
        <f>IFERROR('1.16 Wine consumption (value)'!AF4/'1.40 Alcohol consump (value)'!AF4,"")</f>
        <v>0.19777084262148908</v>
      </c>
      <c r="AG4" s="84">
        <f>IFERROR('1.16 Wine consumption (value)'!AG4/'1.40 Alcohol consump (value)'!AG4,"")</f>
        <v>0.21832218219248584</v>
      </c>
      <c r="AH4" s="84">
        <f>IFERROR('1.16 Wine consumption (value)'!AH4/'1.40 Alcohol consump (value)'!AH4,"")</f>
        <v>0.57514124293785307</v>
      </c>
      <c r="AI4" s="84">
        <f>IFERROR('1.16 Wine consumption (value)'!AI4/'1.40 Alcohol consump (value)'!AI4,"")</f>
        <v>7.1601485381216495E-2</v>
      </c>
      <c r="AJ4" s="84">
        <f>IFERROR('1.16 Wine consumption (value)'!AJ4/'1.40 Alcohol consump (value)'!AJ4,"")</f>
        <v>0.13324545819244654</v>
      </c>
      <c r="AK4" s="84">
        <f>IFERROR('1.16 Wine consumption (value)'!AK4/'1.40 Alcohol consump (value)'!AK4,"")</f>
        <v>0.14310795782189636</v>
      </c>
      <c r="AL4" s="84">
        <f>IFERROR('1.16 Wine consumption (value)'!AL4/'1.40 Alcohol consump (value)'!AL4,"")</f>
        <v>0.18457637492349391</v>
      </c>
      <c r="AM4" s="84">
        <f>IFERROR('1.16 Wine consumption (value)'!AM4/'1.40 Alcohol consump (value)'!AM4,"")</f>
        <v>0.19594761551766743</v>
      </c>
      <c r="AN4" s="84">
        <f>IFERROR('1.16 Wine consumption (value)'!AN4/'1.40 Alcohol consump (value)'!AN4,"")</f>
        <v>0.5222726060282743</v>
      </c>
      <c r="AO4" s="84">
        <f>IFERROR('1.16 Wine consumption (value)'!AO4/'1.40 Alcohol consump (value)'!AO4,"")</f>
        <v>0.36901220638014154</v>
      </c>
      <c r="AP4" s="84">
        <f>IFERROR('1.16 Wine consumption (value)'!AP4/'1.40 Alcohol consump (value)'!AP4,"")</f>
        <v>8.9366283930611926E-2</v>
      </c>
      <c r="AQ4" s="84">
        <f>IFERROR('1.16 Wine consumption (value)'!AQ4/'1.40 Alcohol consump (value)'!AQ4,"")</f>
        <v>0.47181122448979596</v>
      </c>
      <c r="AR4" s="84">
        <f>IFERROR('1.16 Wine consumption (value)'!AR4/'1.40 Alcohol consump (value)'!AR4,"")</f>
        <v>2.644554011653967E-2</v>
      </c>
      <c r="AS4" s="84">
        <f>IFERROR('1.16 Wine consumption (value)'!AS4/'1.40 Alcohol consump (value)'!AS4,"")</f>
        <v>9.3279070069822778E-2</v>
      </c>
      <c r="AT4" s="84">
        <f>IFERROR('1.16 Wine consumption (value)'!AT4/'1.40 Alcohol consump (value)'!AT4,"")</f>
        <v>0.30959660716046944</v>
      </c>
      <c r="AU4" s="84">
        <f>IFERROR('1.16 Wine consumption (value)'!AU4/'1.40 Alcohol consump (value)'!AU4,"")</f>
        <v>2.588183095466982E-2</v>
      </c>
      <c r="AV4" s="84">
        <f>IFERROR('1.16 Wine consumption (value)'!AV4/'1.40 Alcohol consump (value)'!AV4,"")</f>
        <v>6.5295915532092241E-2</v>
      </c>
      <c r="AW4" s="84">
        <f>IFERROR('1.16 Wine consumption (value)'!AW4/'1.40 Alcohol consump (value)'!AW4,"")</f>
        <v>2.308087951652308E-2</v>
      </c>
      <c r="AX4" s="84">
        <f>IFERROR('1.16 Wine consumption (value)'!AX4/'1.40 Alcohol consump (value)'!AX4,"")</f>
        <v>9.4931824028813991E-2</v>
      </c>
      <c r="AY4" s="84">
        <f>IFERROR('1.16 Wine consumption (value)'!AY4/'1.40 Alcohol consump (value)'!AY4,"")</f>
        <v>2.848297213622291E-2</v>
      </c>
      <c r="AZ4" s="84">
        <f>IFERROR('1.16 Wine consumption (value)'!AZ4/'1.40 Alcohol consump (value)'!AZ4,"")</f>
        <v>3.7513560425254937E-2</v>
      </c>
      <c r="BA4" s="84">
        <f>IFERROR('1.16 Wine consumption (value)'!BA4/'1.40 Alcohol consump (value)'!BA4,"")</f>
        <v>6.5647005375936998E-2</v>
      </c>
      <c r="BB4" s="84">
        <f>IFERROR('1.16 Wine consumption (value)'!BB4/'1.40 Alcohol consump (value)'!BB4,"")</f>
        <v>0.66271939099175303</v>
      </c>
      <c r="BC4" s="84">
        <f>IFERROR('1.16 Wine consumption (value)'!BC4/'1.40 Alcohol consump (value)'!BC4,"")</f>
        <v>1.9248826291079813E-2</v>
      </c>
      <c r="BD4" s="84">
        <f>IFERROR('1.16 Wine consumption (value)'!BD4/'1.40 Alcohol consump (value)'!BD4,"")</f>
        <v>0.16090386151319627</v>
      </c>
      <c r="BE4" s="84">
        <f>IFERROR('1.16 Wine consumption (value)'!BE4/'1.40 Alcohol consump (value)'!BE4,"")</f>
        <v>0.60887592137592139</v>
      </c>
      <c r="BF4" s="84">
        <f>IFERROR('1.16 Wine consumption (value)'!BF4/'1.40 Alcohol consump (value)'!BF4,"")</f>
        <v>0.14462975316877918</v>
      </c>
      <c r="BG4" s="84">
        <f>IFERROR('1.16 Wine consumption (value)'!BG4/'1.40 Alcohol consump (value)'!BG4,"")</f>
        <v>4.5515394912985264E-2</v>
      </c>
      <c r="BH4" s="84" t="str">
        <f>IFERROR('1.16 Wine consumption (value)'!BH4/'1.40 Alcohol consump (value)'!BH4,"")</f>
        <v/>
      </c>
      <c r="BI4" s="84">
        <f>IFERROR('1.16 Wine consumption (value)'!BI4/'1.40 Alcohol consump (value)'!BI4,"")</f>
        <v>0.26679174484052531</v>
      </c>
      <c r="BJ4" s="84">
        <f>IFERROR('1.16 Wine consumption (value)'!BJ4/'1.40 Alcohol consump (value)'!BJ4,"")</f>
        <v>0.16355836262885062</v>
      </c>
      <c r="BK4" s="84">
        <f>IFERROR('1.16 Wine consumption (value)'!BK4/'1.40 Alcohol consump (value)'!BK4,"")</f>
        <v>0.3430606617647059</v>
      </c>
      <c r="BL4" s="84">
        <f>IFERROR('1.16 Wine consumption (value)'!BL4/'1.40 Alcohol consump (value)'!BL4,"")</f>
        <v>4.2081189251000566E-2</v>
      </c>
      <c r="BM4" s="84" t="str">
        <f>IFERROR('1.16 Wine consumption (value)'!BM4/'1.40 Alcohol consump (value)'!BM4,"")</f>
        <v/>
      </c>
      <c r="BN4" s="84">
        <f>IFERROR('1.16 Wine consumption (value)'!BN4/'1.40 Alcohol consump (value)'!BN4,"")</f>
        <v>0.18376859392878775</v>
      </c>
      <c r="BO4" s="84">
        <f>IFERROR('1.16 Wine consumption (value)'!BO4/'1.40 Alcohol consump (value)'!BO4,"")</f>
        <v>0.44633220067959228</v>
      </c>
      <c r="BP4" s="84">
        <f>IFERROR('1.16 Wine consumption (value)'!BP4/'1.40 Alcohol consump (value)'!BP4,"")</f>
        <v>0.11683941311078207</v>
      </c>
      <c r="BQ4" s="84">
        <f>IFERROR('1.16 Wine consumption (value)'!BQ4/'1.40 Alcohol consump (value)'!BQ4,"")</f>
        <v>0.18123294828668157</v>
      </c>
      <c r="BR4" s="84">
        <f>IFERROR('1.16 Wine consumption (value)'!BR4/'1.40 Alcohol consump (value)'!BR4,"")</f>
        <v>0.20957119313411487</v>
      </c>
      <c r="BS4" s="84">
        <f>IFERROR('1.16 Wine consumption (value)'!BS4/'1.40 Alcohol consump (value)'!BS4,"")</f>
        <v>0.17779239243940434</v>
      </c>
      <c r="BT4" s="84">
        <f>IFERROR('1.16 Wine consumption (value)'!BT4/'1.40 Alcohol consump (value)'!BT4,"")</f>
        <v>0.32690938890951399</v>
      </c>
      <c r="BU4" s="84">
        <f>IFERROR('1.16 Wine consumption (value)'!BU4/'1.40 Alcohol consump (value)'!BU4,"")</f>
        <v>0.40196362932869034</v>
      </c>
      <c r="BV4" s="84">
        <f>IFERROR('1.16 Wine consumption (value)'!BV4/'1.40 Alcohol consump (value)'!BV4,"")</f>
        <v>0.29219112980367751</v>
      </c>
      <c r="BW4" s="84">
        <f>IFERROR('1.16 Wine consumption (value)'!BW4/'1.40 Alcohol consump (value)'!BW4,"")</f>
        <v>0.43850517574127146</v>
      </c>
      <c r="BX4" s="84">
        <f>IFERROR('1.16 Wine consumption (value)'!BX4/'1.40 Alcohol consump (value)'!BX4,"")</f>
        <v>0.14554926838995938</v>
      </c>
      <c r="BY4" s="84">
        <f>IFERROR('1.16 Wine consumption (value)'!BY4/'1.40 Alcohol consump (value)'!BY4,"")</f>
        <v>0.55795357728149297</v>
      </c>
      <c r="BZ4" s="84">
        <f>IFERROR('1.16 Wine consumption (value)'!BZ4/'1.40 Alcohol consump (value)'!BZ4,"")</f>
        <v>0.21701389221786527</v>
      </c>
      <c r="CA4" s="84">
        <f>IFERROR('1.16 Wine consumption (value)'!CA4/'1.40 Alcohol consump (value)'!CA4,"")</f>
        <v>0.45602910368751831</v>
      </c>
      <c r="CB4" s="84">
        <f>IFERROR('1.16 Wine consumption (value)'!CB4/'1.40 Alcohol consump (value)'!CB4,"")</f>
        <v>0.17420904362900896</v>
      </c>
      <c r="CC4" s="84">
        <f>IFERROR('1.16 Wine consumption (value)'!CC4/'1.40 Alcohol consump (value)'!CC4,"")</f>
        <v>0.46845622380790575</v>
      </c>
      <c r="CD4" s="84">
        <f>IFERROR('1.16 Wine consumption (value)'!CD4/'1.40 Alcohol consump (value)'!CD4,"")</f>
        <v>0.19924888226527571</v>
      </c>
      <c r="CE4" s="84">
        <f>IFERROR('1.16 Wine consumption (value)'!CE4/'1.40 Alcohol consump (value)'!CE4,"")</f>
        <v>0.26183542509599772</v>
      </c>
      <c r="CF4" s="84">
        <f>IFERROR('1.16 Wine consumption (value)'!CF4/'1.40 Alcohol consump (value)'!CF4,"")</f>
        <v>0.5394526202094625</v>
      </c>
      <c r="CG4" s="84">
        <f>IFERROR('1.16 Wine consumption (value)'!CG4/'1.40 Alcohol consump (value)'!CG4,"")</f>
        <v>0.18768256384037033</v>
      </c>
      <c r="CH4" s="84">
        <f>IFERROR('1.16 Wine consumption (value)'!CH4/'1.40 Alcohol consump (value)'!CH4,"")</f>
        <v>0.34515838732901366</v>
      </c>
      <c r="CI4" s="84">
        <f>IFERROR('1.16 Wine consumption (value)'!CI4/'1.40 Alcohol consump (value)'!CI4,"")</f>
        <v>0.50309102855094967</v>
      </c>
      <c r="CJ4" s="84">
        <f>IFERROR('1.16 Wine consumption (value)'!CJ4/'1.40 Alcohol consump (value)'!CJ4,"")</f>
        <v>8.6197863277067813E-2</v>
      </c>
      <c r="CK4" s="84">
        <f>IFERROR('1.16 Wine consumption (value)'!CK4/'1.40 Alcohol consump (value)'!CK4,"")</f>
        <v>0.25069198169860835</v>
      </c>
      <c r="CL4" s="84">
        <f>IFERROR('1.16 Wine consumption (value)'!CL4/'1.40 Alcohol consump (value)'!CL4,"")</f>
        <v>0.42363281249999835</v>
      </c>
      <c r="CM4" s="84">
        <f>IFERROR('1.16 Wine consumption (value)'!CM4/'1.40 Alcohol consump (value)'!CM4,"")</f>
        <v>0.31052855924978912</v>
      </c>
      <c r="CN4" s="84">
        <f>IFERROR('1.16 Wine consumption (value)'!CN4/'1.40 Alcohol consump (value)'!CN4,"")</f>
        <v>7.2828005662652753E-2</v>
      </c>
      <c r="CO4" s="84">
        <f>IFERROR('1.16 Wine consumption (value)'!CO4/'1.40 Alcohol consump (value)'!CO4,"")</f>
        <v>8.4834296215182112E-2</v>
      </c>
      <c r="CP4" s="84">
        <f>IFERROR('1.16 Wine consumption (value)'!CP4/'1.40 Alcohol consump (value)'!CP4,"")</f>
        <v>0.14921218982922779</v>
      </c>
      <c r="CR4" s="89">
        <f t="shared" si="0"/>
        <v>0.75914311206424467</v>
      </c>
      <c r="CU4" s="89"/>
    </row>
    <row r="5" spans="1:99" x14ac:dyDescent="0.25">
      <c r="A5" s="1" t="s">
        <v>26</v>
      </c>
      <c r="B5" s="84">
        <f>IFERROR('1.16 Wine consumption (value)'!B5/'1.40 Alcohol consump (value)'!B5,"")</f>
        <v>0.22954400323078186</v>
      </c>
      <c r="C5" s="84"/>
      <c r="D5" s="84"/>
      <c r="E5" s="84">
        <f>IFERROR('1.16 Wine consumption (value)'!E5/'1.40 Alcohol consump (value)'!E5,"")</f>
        <v>0.13390630251676566</v>
      </c>
      <c r="F5" s="84">
        <f>IFERROR('1.16 Wine consumption (value)'!F5/'1.40 Alcohol consump (value)'!F5,"")</f>
        <v>0.15645259938837922</v>
      </c>
      <c r="G5" s="84">
        <f>IFERROR('1.16 Wine consumption (value)'!G5/'1.40 Alcohol consump (value)'!G5,"")</f>
        <v>4.2249017995797927E-3</v>
      </c>
      <c r="H5" s="84">
        <f>IFERROR('1.16 Wine consumption (value)'!H5/'1.40 Alcohol consump (value)'!H5,"")</f>
        <v>0.14933483230279182</v>
      </c>
      <c r="I5" s="84">
        <f>IFERROR('1.16 Wine consumption (value)'!I5/'1.40 Alcohol consump (value)'!I5,"")</f>
        <v>0.23572876999130299</v>
      </c>
      <c r="J5" s="84">
        <f>IFERROR('1.16 Wine consumption (value)'!J5/'1.40 Alcohol consump (value)'!J5,"")</f>
        <v>0.19614633280056828</v>
      </c>
      <c r="K5" s="84">
        <f>IFERROR('1.16 Wine consumption (value)'!K5/'1.40 Alcohol consump (value)'!K5,"")</f>
        <v>7.0914762238207391E-2</v>
      </c>
      <c r="L5" s="84" t="str">
        <f>IFERROR('1.16 Wine consumption (value)'!L5/'1.40 Alcohol consump (value)'!L5,"")</f>
        <v/>
      </c>
      <c r="M5" s="84">
        <f>IFERROR('1.16 Wine consumption (value)'!M5/'1.40 Alcohol consump (value)'!M5,"")</f>
        <v>3.2646715895841429E-2</v>
      </c>
      <c r="N5" s="84">
        <f>IFERROR('1.16 Wine consumption (value)'!N5/'1.40 Alcohol consump (value)'!N5,"")</f>
        <v>0.13842094580880862</v>
      </c>
      <c r="O5" s="84">
        <f>IFERROR('1.16 Wine consumption (value)'!O5/'1.40 Alcohol consump (value)'!O5,"")</f>
        <v>7.5552380024466029E-2</v>
      </c>
      <c r="P5" s="84">
        <f>IFERROR('1.16 Wine consumption (value)'!P5/'1.40 Alcohol consump (value)'!P5,"")</f>
        <v>0.10450167777923042</v>
      </c>
      <c r="Q5" s="84">
        <f>IFERROR('1.16 Wine consumption (value)'!Q5/'1.40 Alcohol consump (value)'!Q5,"")</f>
        <v>2.8615610741954255E-2</v>
      </c>
      <c r="R5" s="84">
        <f>IFERROR('1.16 Wine consumption (value)'!R5/'1.40 Alcohol consump (value)'!R5,"")</f>
        <v>9.5212575919971426E-2</v>
      </c>
      <c r="S5" s="84">
        <f>IFERROR('1.16 Wine consumption (value)'!S5/'1.40 Alcohol consump (value)'!S5,"")</f>
        <v>5.768241226716065E-2</v>
      </c>
      <c r="T5" s="84">
        <f>IFERROR('1.16 Wine consumption (value)'!T5/'1.40 Alcohol consump (value)'!T5,"")</f>
        <v>0.28675573017504213</v>
      </c>
      <c r="U5" s="84">
        <f>IFERROR('1.16 Wine consumption (value)'!U5/'1.40 Alcohol consump (value)'!U5,"")</f>
        <v>0.280130943351032</v>
      </c>
      <c r="V5" s="84">
        <f>IFERROR('1.16 Wine consumption (value)'!V5/'1.40 Alcohol consump (value)'!V5,"")</f>
        <v>0.32529514224888717</v>
      </c>
      <c r="W5" s="84">
        <f>IFERROR('1.16 Wine consumption (value)'!W5/'1.40 Alcohol consump (value)'!W5,"")</f>
        <v>0.19407450122246533</v>
      </c>
      <c r="X5" s="84">
        <f>IFERROR('1.16 Wine consumption (value)'!X5/'1.40 Alcohol consump (value)'!X5,"")</f>
        <v>0.44428663653970307</v>
      </c>
      <c r="Y5" s="84">
        <f>IFERROR('1.16 Wine consumption (value)'!Y5/'1.40 Alcohol consump (value)'!Y5,"")</f>
        <v>0.17821956368754399</v>
      </c>
      <c r="Z5" s="84">
        <f>IFERROR('1.16 Wine consumption (value)'!Z5/'1.40 Alcohol consump (value)'!Z5,"")</f>
        <v>0.12425255012310941</v>
      </c>
      <c r="AA5" s="84">
        <f>IFERROR('1.16 Wine consumption (value)'!AA5/'1.40 Alcohol consump (value)'!AA5,"")</f>
        <v>0.471272840128797</v>
      </c>
      <c r="AB5" s="84">
        <f>IFERROR('1.16 Wine consumption (value)'!AB5/'1.40 Alcohol consump (value)'!AB5,"")</f>
        <v>0.16666196268804154</v>
      </c>
      <c r="AC5" s="84">
        <f>IFERROR('1.16 Wine consumption (value)'!AC5/'1.40 Alcohol consump (value)'!AC5,"")</f>
        <v>0.12795883361921095</v>
      </c>
      <c r="AD5" s="84">
        <f>IFERROR('1.16 Wine consumption (value)'!AD5/'1.40 Alcohol consump (value)'!AD5,"")</f>
        <v>0.57825706791023024</v>
      </c>
      <c r="AE5" s="84">
        <f>IFERROR('1.16 Wine consumption (value)'!AE5/'1.40 Alcohol consump (value)'!AE5,"")</f>
        <v>0.25149798009923269</v>
      </c>
      <c r="AF5" s="84">
        <f>IFERROR('1.16 Wine consumption (value)'!AF5/'1.40 Alcohol consump (value)'!AF5,"")</f>
        <v>0.20510748343300469</v>
      </c>
      <c r="AG5" s="84">
        <f>IFERROR('1.16 Wine consumption (value)'!AG5/'1.40 Alcohol consump (value)'!AG5,"")</f>
        <v>0.23353446078014792</v>
      </c>
      <c r="AH5" s="84">
        <f>IFERROR('1.16 Wine consumption (value)'!AH5/'1.40 Alcohol consump (value)'!AH5,"")</f>
        <v>0.57845868152274849</v>
      </c>
      <c r="AI5" s="84">
        <f>IFERROR('1.16 Wine consumption (value)'!AI5/'1.40 Alcohol consump (value)'!AI5,"")</f>
        <v>7.1996324864853301E-2</v>
      </c>
      <c r="AJ5" s="84">
        <f>IFERROR('1.16 Wine consumption (value)'!AJ5/'1.40 Alcohol consump (value)'!AJ5,"")</f>
        <v>0.12146831730147091</v>
      </c>
      <c r="AK5" s="84">
        <f>IFERROR('1.16 Wine consumption (value)'!AK5/'1.40 Alcohol consump (value)'!AK5,"")</f>
        <v>0.14862986712157358</v>
      </c>
      <c r="AL5" s="84">
        <f>IFERROR('1.16 Wine consumption (value)'!AL5/'1.40 Alcohol consump (value)'!AL5,"")</f>
        <v>0.21931173131504259</v>
      </c>
      <c r="AM5" s="84">
        <f>IFERROR('1.16 Wine consumption (value)'!AM5/'1.40 Alcohol consump (value)'!AM5,"")</f>
        <v>0.20636900853578463</v>
      </c>
      <c r="AN5" s="84">
        <f>IFERROR('1.16 Wine consumption (value)'!AN5/'1.40 Alcohol consump (value)'!AN5,"")</f>
        <v>0.580423695566889</v>
      </c>
      <c r="AO5" s="84">
        <f>IFERROR('1.16 Wine consumption (value)'!AO5/'1.40 Alcohol consump (value)'!AO5,"")</f>
        <v>0.30202392368646847</v>
      </c>
      <c r="AP5" s="84">
        <f>IFERROR('1.16 Wine consumption (value)'!AP5/'1.40 Alcohol consump (value)'!AP5,"")</f>
        <v>8.9459242095413408E-2</v>
      </c>
      <c r="AQ5" s="84">
        <f>IFERROR('1.16 Wine consumption (value)'!AQ5/'1.40 Alcohol consump (value)'!AQ5,"")</f>
        <v>0.43253036301415826</v>
      </c>
      <c r="AR5" s="84">
        <f>IFERROR('1.16 Wine consumption (value)'!AR5/'1.40 Alcohol consump (value)'!AR5,"")</f>
        <v>3.2280458174245054E-2</v>
      </c>
      <c r="AS5" s="84">
        <f>IFERROR('1.16 Wine consumption (value)'!AS5/'1.40 Alcohol consump (value)'!AS5,"")</f>
        <v>9.1511346822463493E-2</v>
      </c>
      <c r="AT5" s="84">
        <f>IFERROR('1.16 Wine consumption (value)'!AT5/'1.40 Alcohol consump (value)'!AT5,"")</f>
        <v>0.31346279019310047</v>
      </c>
      <c r="AU5" s="84">
        <f>IFERROR('1.16 Wine consumption (value)'!AU5/'1.40 Alcohol consump (value)'!AU5,"")</f>
        <v>3.0068599469230385E-2</v>
      </c>
      <c r="AV5" s="84">
        <f>IFERROR('1.16 Wine consumption (value)'!AV5/'1.40 Alcohol consump (value)'!AV5,"")</f>
        <v>7.0696869138652432E-2</v>
      </c>
      <c r="AW5" s="84">
        <f>IFERROR('1.16 Wine consumption (value)'!AW5/'1.40 Alcohol consump (value)'!AW5,"")</f>
        <v>2.6367931717725956E-2</v>
      </c>
      <c r="AX5" s="84">
        <f>IFERROR('1.16 Wine consumption (value)'!AX5/'1.40 Alcohol consump (value)'!AX5,"")</f>
        <v>0.12507112780243543</v>
      </c>
      <c r="AY5" s="84">
        <f>IFERROR('1.16 Wine consumption (value)'!AY5/'1.40 Alcohol consump (value)'!AY5,"")</f>
        <v>2.3004531195538514E-2</v>
      </c>
      <c r="AZ5" s="84">
        <f>IFERROR('1.16 Wine consumption (value)'!AZ5/'1.40 Alcohol consump (value)'!AZ5,"")</f>
        <v>3.8753164082545803E-2</v>
      </c>
      <c r="BA5" s="84">
        <f>IFERROR('1.16 Wine consumption (value)'!BA5/'1.40 Alcohol consump (value)'!BA5,"")</f>
        <v>7.3735612138123477E-2</v>
      </c>
      <c r="BB5" s="84">
        <f>IFERROR('1.16 Wine consumption (value)'!BB5/'1.40 Alcohol consump (value)'!BB5,"")</f>
        <v>0.69222432945001366</v>
      </c>
      <c r="BC5" s="84">
        <f>IFERROR('1.16 Wine consumption (value)'!BC5/'1.40 Alcohol consump (value)'!BC5,"")</f>
        <v>9.0753209819748239E-3</v>
      </c>
      <c r="BD5" s="84">
        <f>IFERROR('1.16 Wine consumption (value)'!BD5/'1.40 Alcohol consump (value)'!BD5,"")</f>
        <v>0.15667027057887395</v>
      </c>
      <c r="BE5" s="84">
        <f>IFERROR('1.16 Wine consumption (value)'!BE5/'1.40 Alcohol consump (value)'!BE5,"")</f>
        <v>0.60694130925507894</v>
      </c>
      <c r="BF5" s="84">
        <f>IFERROR('1.16 Wine consumption (value)'!BF5/'1.40 Alcohol consump (value)'!BF5,"")</f>
        <v>5.4075867635189671E-2</v>
      </c>
      <c r="BG5" s="84">
        <f>IFERROR('1.16 Wine consumption (value)'!BG5/'1.40 Alcohol consump (value)'!BG5,"")</f>
        <v>5.4370556252613972E-2</v>
      </c>
      <c r="BH5" s="84" t="str">
        <f>IFERROR('1.16 Wine consumption (value)'!BH5/'1.40 Alcohol consump (value)'!BH5,"")</f>
        <v/>
      </c>
      <c r="BI5" s="84">
        <f>IFERROR('1.16 Wine consumption (value)'!BI5/'1.40 Alcohol consump (value)'!BI5,"")</f>
        <v>0.26799360227474678</v>
      </c>
      <c r="BJ5" s="84">
        <f>IFERROR('1.16 Wine consumption (value)'!BJ5/'1.40 Alcohol consump (value)'!BJ5,"")</f>
        <v>0.19163784973278847</v>
      </c>
      <c r="BK5" s="84">
        <f>IFERROR('1.16 Wine consumption (value)'!BK5/'1.40 Alcohol consump (value)'!BK5,"")</f>
        <v>0.33810888252148996</v>
      </c>
      <c r="BL5" s="84">
        <f>IFERROR('1.16 Wine consumption (value)'!BL5/'1.40 Alcohol consump (value)'!BL5,"")</f>
        <v>4.2800111410268321E-2</v>
      </c>
      <c r="BM5" s="84" t="str">
        <f>IFERROR('1.16 Wine consumption (value)'!BM5/'1.40 Alcohol consump (value)'!BM5,"")</f>
        <v/>
      </c>
      <c r="BN5" s="84">
        <f>IFERROR('1.16 Wine consumption (value)'!BN5/'1.40 Alcohol consump (value)'!BN5,"")</f>
        <v>0.1696649984219307</v>
      </c>
      <c r="BO5" s="84">
        <f>IFERROR('1.16 Wine consumption (value)'!BO5/'1.40 Alcohol consump (value)'!BO5,"")</f>
        <v>0.46066829098503304</v>
      </c>
      <c r="BP5" s="84">
        <f>IFERROR('1.16 Wine consumption (value)'!BP5/'1.40 Alcohol consump (value)'!BP5,"")</f>
        <v>0.13164223545579479</v>
      </c>
      <c r="BQ5" s="84">
        <f>IFERROR('1.16 Wine consumption (value)'!BQ5/'1.40 Alcohol consump (value)'!BQ5,"")</f>
        <v>0.18581924599406777</v>
      </c>
      <c r="BR5" s="84">
        <f>IFERROR('1.16 Wine consumption (value)'!BR5/'1.40 Alcohol consump (value)'!BR5,"")</f>
        <v>0.21727289784758894</v>
      </c>
      <c r="BS5" s="84">
        <f>IFERROR('1.16 Wine consumption (value)'!BS5/'1.40 Alcohol consump (value)'!BS5,"")</f>
        <v>0.18156039490104606</v>
      </c>
      <c r="BT5" s="84">
        <f>IFERROR('1.16 Wine consumption (value)'!BT5/'1.40 Alcohol consump (value)'!BT5,"")</f>
        <v>0.33082577676822417</v>
      </c>
      <c r="BU5" s="84">
        <f>IFERROR('1.16 Wine consumption (value)'!BU5/'1.40 Alcohol consump (value)'!BU5,"")</f>
        <v>0.39093348284009455</v>
      </c>
      <c r="BV5" s="84">
        <f>IFERROR('1.16 Wine consumption (value)'!BV5/'1.40 Alcohol consump (value)'!BV5,"")</f>
        <v>0.29500202173673307</v>
      </c>
      <c r="BW5" s="84">
        <f>IFERROR('1.16 Wine consumption (value)'!BW5/'1.40 Alcohol consump (value)'!BW5,"")</f>
        <v>0.43611428203932667</v>
      </c>
      <c r="BX5" s="84">
        <f>IFERROR('1.16 Wine consumption (value)'!BX5/'1.40 Alcohol consump (value)'!BX5,"")</f>
        <v>0.15630366860477146</v>
      </c>
      <c r="BY5" s="84">
        <f>IFERROR('1.16 Wine consumption (value)'!BY5/'1.40 Alcohol consump (value)'!BY5,"")</f>
        <v>0.55278249682331704</v>
      </c>
      <c r="BZ5" s="84">
        <f>IFERROR('1.16 Wine consumption (value)'!BZ5/'1.40 Alcohol consump (value)'!BZ5,"")</f>
        <v>0.21767026861748845</v>
      </c>
      <c r="CA5" s="84">
        <f>IFERROR('1.16 Wine consumption (value)'!CA5/'1.40 Alcohol consump (value)'!CA5,"")</f>
        <v>0.46251496137245662</v>
      </c>
      <c r="CB5" s="84">
        <f>IFERROR('1.16 Wine consumption (value)'!CB5/'1.40 Alcohol consump (value)'!CB5,"")</f>
        <v>0.18600939532642738</v>
      </c>
      <c r="CC5" s="84">
        <f>IFERROR('1.16 Wine consumption (value)'!CC5/'1.40 Alcohol consump (value)'!CC5,"")</f>
        <v>0.47208454681324907</v>
      </c>
      <c r="CD5" s="84">
        <f>IFERROR('1.16 Wine consumption (value)'!CD5/'1.40 Alcohol consump (value)'!CD5,"")</f>
        <v>0.2032135547858942</v>
      </c>
      <c r="CE5" s="84">
        <f>IFERROR('1.16 Wine consumption (value)'!CE5/'1.40 Alcohol consump (value)'!CE5,"")</f>
        <v>0.26851111111111109</v>
      </c>
      <c r="CF5" s="84">
        <f>IFERROR('1.16 Wine consumption (value)'!CF5/'1.40 Alcohol consump (value)'!CF5,"")</f>
        <v>0.53421603001783846</v>
      </c>
      <c r="CG5" s="84">
        <f>IFERROR('1.16 Wine consumption (value)'!CG5/'1.40 Alcohol consump (value)'!CG5,"")</f>
        <v>0.18348099005332077</v>
      </c>
      <c r="CH5" s="84">
        <f>IFERROR('1.16 Wine consumption (value)'!CH5/'1.40 Alcohol consump (value)'!CH5,"")</f>
        <v>0.34865561351217089</v>
      </c>
      <c r="CI5" s="84">
        <f>IFERROR('1.16 Wine consumption (value)'!CI5/'1.40 Alcohol consump (value)'!CI5,"")</f>
        <v>0.50271735671829854</v>
      </c>
      <c r="CJ5" s="84">
        <f>IFERROR('1.16 Wine consumption (value)'!CJ5/'1.40 Alcohol consump (value)'!CJ5,"")</f>
        <v>9.6925069094141975E-2</v>
      </c>
      <c r="CK5" s="84">
        <f>IFERROR('1.16 Wine consumption (value)'!CK5/'1.40 Alcohol consump (value)'!CK5,"")</f>
        <v>0.25805119370359331</v>
      </c>
      <c r="CL5" s="84">
        <f>IFERROR('1.16 Wine consumption (value)'!CL5/'1.40 Alcohol consump (value)'!CL5,"")</f>
        <v>0.42757446808511423</v>
      </c>
      <c r="CM5" s="84">
        <f>IFERROR('1.16 Wine consumption (value)'!CM5/'1.40 Alcohol consump (value)'!CM5,"")</f>
        <v>0.31450193593804726</v>
      </c>
      <c r="CN5" s="84">
        <f>IFERROR('1.16 Wine consumption (value)'!CN5/'1.40 Alcohol consump (value)'!CN5,"")</f>
        <v>8.3384632603951014E-2</v>
      </c>
      <c r="CO5" s="84">
        <f>IFERROR('1.16 Wine consumption (value)'!CO5/'1.40 Alcohol consump (value)'!CO5,"")</f>
        <v>8.867803022680161E-2</v>
      </c>
      <c r="CP5" s="84">
        <f>IFERROR('1.16 Wine consumption (value)'!CP5/'1.40 Alcohol consump (value)'!CP5,"")</f>
        <v>0.15988840939802235</v>
      </c>
      <c r="CR5" s="89">
        <f t="shared" si="0"/>
        <v>0.76193939798377242</v>
      </c>
      <c r="CU5" s="89"/>
    </row>
    <row r="6" spans="1:99" x14ac:dyDescent="0.25">
      <c r="A6" s="1" t="s">
        <v>27</v>
      </c>
      <c r="B6" s="84">
        <f>IFERROR('1.16 Wine consumption (value)'!B6/'1.40 Alcohol consump (value)'!B6,"")</f>
        <v>0.23147252630488208</v>
      </c>
      <c r="C6" s="84">
        <f>IFERROR('1.16 Wine consumption (value)'!C6/'1.40 Alcohol consump (value)'!C6,"")</f>
        <v>0.1517008145568623</v>
      </c>
      <c r="D6" s="84">
        <f>IFERROR('1.16 Wine consumption (value)'!D6/'1.40 Alcohol consump (value)'!D6,"")</f>
        <v>0.26030292356463547</v>
      </c>
      <c r="E6" s="84">
        <f>IFERROR('1.16 Wine consumption (value)'!E6/'1.40 Alcohol consump (value)'!E6,"")</f>
        <v>0.13706242306092811</v>
      </c>
      <c r="F6" s="84">
        <f>IFERROR('1.16 Wine consumption (value)'!F6/'1.40 Alcohol consump (value)'!F6,"")</f>
        <v>0.16011546493059822</v>
      </c>
      <c r="G6" s="84">
        <f>IFERROR('1.16 Wine consumption (value)'!G6/'1.40 Alcohol consump (value)'!G6,"")</f>
        <v>5.0174650202488187E-3</v>
      </c>
      <c r="H6" s="84">
        <f>IFERROR('1.16 Wine consumption (value)'!H6/'1.40 Alcohol consump (value)'!H6,"")</f>
        <v>0.14671814671814673</v>
      </c>
      <c r="I6" s="84">
        <f>IFERROR('1.16 Wine consumption (value)'!I6/'1.40 Alcohol consump (value)'!I6,"")</f>
        <v>0.21860798592909961</v>
      </c>
      <c r="J6" s="84">
        <f>IFERROR('1.16 Wine consumption (value)'!J6/'1.40 Alcohol consump (value)'!J6,"")</f>
        <v>0.19380709951879488</v>
      </c>
      <c r="K6" s="84">
        <f>IFERROR('1.16 Wine consumption (value)'!K6/'1.40 Alcohol consump (value)'!K6,"")</f>
        <v>7.4423042518933738E-2</v>
      </c>
      <c r="L6" s="84" t="str">
        <f>IFERROR('1.16 Wine consumption (value)'!L6/'1.40 Alcohol consump (value)'!L6,"")</f>
        <v/>
      </c>
      <c r="M6" s="84">
        <f>IFERROR('1.16 Wine consumption (value)'!M6/'1.40 Alcohol consump (value)'!M6,"")</f>
        <v>3.4266211604095563E-2</v>
      </c>
      <c r="N6" s="84">
        <f>IFERROR('1.16 Wine consumption (value)'!N6/'1.40 Alcohol consump (value)'!N6,"")</f>
        <v>0.13893256868004811</v>
      </c>
      <c r="O6" s="84">
        <f>IFERROR('1.16 Wine consumption (value)'!O6/'1.40 Alcohol consump (value)'!O6,"")</f>
        <v>8.8009373779455793E-2</v>
      </c>
      <c r="P6" s="84">
        <f>IFERROR('1.16 Wine consumption (value)'!P6/'1.40 Alcohol consump (value)'!P6,"")</f>
        <v>0.11035660723212799</v>
      </c>
      <c r="Q6" s="84">
        <f>IFERROR('1.16 Wine consumption (value)'!Q6/'1.40 Alcohol consump (value)'!Q6,"")</f>
        <v>2.9483240223463686E-2</v>
      </c>
      <c r="R6" s="84">
        <f>IFERROR('1.16 Wine consumption (value)'!R6/'1.40 Alcohol consump (value)'!R6,"")</f>
        <v>7.0206489675516223E-2</v>
      </c>
      <c r="S6" s="84">
        <f>IFERROR('1.16 Wine consumption (value)'!S6/'1.40 Alcohol consump (value)'!S6,"")</f>
        <v>5.4315507349553996E-2</v>
      </c>
      <c r="T6" s="84">
        <f>IFERROR('1.16 Wine consumption (value)'!T6/'1.40 Alcohol consump (value)'!T6,"")</f>
        <v>0.28917022114790697</v>
      </c>
      <c r="U6" s="84">
        <f>IFERROR('1.16 Wine consumption (value)'!U6/'1.40 Alcohol consump (value)'!U6,"")</f>
        <v>0.28212784212784214</v>
      </c>
      <c r="V6" s="84">
        <f>IFERROR('1.16 Wine consumption (value)'!V6/'1.40 Alcohol consump (value)'!V6,"")</f>
        <v>0.32916450103950107</v>
      </c>
      <c r="W6" s="84">
        <f>IFERROR('1.16 Wine consumption (value)'!W6/'1.40 Alcohol consump (value)'!W6,"")</f>
        <v>0.1932770715379411</v>
      </c>
      <c r="X6" s="84">
        <f>IFERROR('1.16 Wine consumption (value)'!X6/'1.40 Alcohol consump (value)'!X6,"")</f>
        <v>0.454955923457321</v>
      </c>
      <c r="Y6" s="84">
        <f>IFERROR('1.16 Wine consumption (value)'!Y6/'1.40 Alcohol consump (value)'!Y6,"")</f>
        <v>0.15694754464285715</v>
      </c>
      <c r="Z6" s="84">
        <f>IFERROR('1.16 Wine consumption (value)'!Z6/'1.40 Alcohol consump (value)'!Z6,"")</f>
        <v>0.1385382326927716</v>
      </c>
      <c r="AA6" s="84">
        <f>IFERROR('1.16 Wine consumption (value)'!AA6/'1.40 Alcohol consump (value)'!AA6,"")</f>
        <v>0.47531673219746612</v>
      </c>
      <c r="AB6" s="84">
        <f>IFERROR('1.16 Wine consumption (value)'!AB6/'1.40 Alcohol consump (value)'!AB6,"")</f>
        <v>0.17100924709323945</v>
      </c>
      <c r="AC6" s="84">
        <f>IFERROR('1.16 Wine consumption (value)'!AC6/'1.40 Alcohol consump (value)'!AC6,"")</f>
        <v>0.18167144906743185</v>
      </c>
      <c r="AD6" s="84">
        <f>IFERROR('1.16 Wine consumption (value)'!AD6/'1.40 Alcohol consump (value)'!AD6,"")</f>
        <v>0.57366459627329192</v>
      </c>
      <c r="AE6" s="84">
        <f>IFERROR('1.16 Wine consumption (value)'!AE6/'1.40 Alcohol consump (value)'!AE6,"")</f>
        <v>0.23420207068903962</v>
      </c>
      <c r="AF6" s="84">
        <f>IFERROR('1.16 Wine consumption (value)'!AF6/'1.40 Alcohol consump (value)'!AF6,"")</f>
        <v>0.21061669404210842</v>
      </c>
      <c r="AG6" s="84">
        <f>IFERROR('1.16 Wine consumption (value)'!AG6/'1.40 Alcohol consump (value)'!AG6,"")</f>
        <v>0.23525508699498673</v>
      </c>
      <c r="AH6" s="84">
        <f>IFERROR('1.16 Wine consumption (value)'!AH6/'1.40 Alcohol consump (value)'!AH6,"")</f>
        <v>0.56453750331301356</v>
      </c>
      <c r="AI6" s="84">
        <f>IFERROR('1.16 Wine consumption (value)'!AI6/'1.40 Alcohol consump (value)'!AI6,"")</f>
        <v>7.6806680840468128E-2</v>
      </c>
      <c r="AJ6" s="84">
        <f>IFERROR('1.16 Wine consumption (value)'!AJ6/'1.40 Alcohol consump (value)'!AJ6,"")</f>
        <v>0.13871334232762902</v>
      </c>
      <c r="AK6" s="84">
        <f>IFERROR('1.16 Wine consumption (value)'!AK6/'1.40 Alcohol consump (value)'!AK6,"")</f>
        <v>0.15440586624260094</v>
      </c>
      <c r="AL6" s="84">
        <f>IFERROR('1.16 Wine consumption (value)'!AL6/'1.40 Alcohol consump (value)'!AL6,"")</f>
        <v>0.23013024305199467</v>
      </c>
      <c r="AM6" s="84">
        <f>IFERROR('1.16 Wine consumption (value)'!AM6/'1.40 Alcohol consump (value)'!AM6,"")</f>
        <v>0.22215279750071004</v>
      </c>
      <c r="AN6" s="84">
        <f>IFERROR('1.16 Wine consumption (value)'!AN6/'1.40 Alcohol consump (value)'!AN6,"")</f>
        <v>0.61854668115030598</v>
      </c>
      <c r="AO6" s="84">
        <f>IFERROR('1.16 Wine consumption (value)'!AO6/'1.40 Alcohol consump (value)'!AO6,"")</f>
        <v>0.21332540407365713</v>
      </c>
      <c r="AP6" s="84">
        <f>IFERROR('1.16 Wine consumption (value)'!AP6/'1.40 Alcohol consump (value)'!AP6,"")</f>
        <v>9.7100670056314564E-2</v>
      </c>
      <c r="AQ6" s="84">
        <f>IFERROR('1.16 Wine consumption (value)'!AQ6/'1.40 Alcohol consump (value)'!AQ6,"")</f>
        <v>0.41672898490513777</v>
      </c>
      <c r="AR6" s="84">
        <f>IFERROR('1.16 Wine consumption (value)'!AR6/'1.40 Alcohol consump (value)'!AR6,"")</f>
        <v>3.4344902780301653E-2</v>
      </c>
      <c r="AS6" s="84">
        <f>IFERROR('1.16 Wine consumption (value)'!AS6/'1.40 Alcohol consump (value)'!AS6,"")</f>
        <v>0.1034956462930087</v>
      </c>
      <c r="AT6" s="84">
        <f>IFERROR('1.16 Wine consumption (value)'!AT6/'1.40 Alcohol consump (value)'!AT6,"")</f>
        <v>0.3222883986242765</v>
      </c>
      <c r="AU6" s="84">
        <f>IFERROR('1.16 Wine consumption (value)'!AU6/'1.40 Alcohol consump (value)'!AU6,"")</f>
        <v>2.9357257181366357E-2</v>
      </c>
      <c r="AV6" s="84">
        <f>IFERROR('1.16 Wine consumption (value)'!AV6/'1.40 Alcohol consump (value)'!AV6,"")</f>
        <v>7.6553631203609376E-2</v>
      </c>
      <c r="AW6" s="84">
        <f>IFERROR('1.16 Wine consumption (value)'!AW6/'1.40 Alcohol consump (value)'!AW6,"")</f>
        <v>3.2354606487098599E-2</v>
      </c>
      <c r="AX6" s="84">
        <f>IFERROR('1.16 Wine consumption (value)'!AX6/'1.40 Alcohol consump (value)'!AX6,"")</f>
        <v>0.12202260799354059</v>
      </c>
      <c r="AY6" s="84">
        <f>IFERROR('1.16 Wine consumption (value)'!AY6/'1.40 Alcohol consump (value)'!AY6,"")</f>
        <v>2.690080328787596E-2</v>
      </c>
      <c r="AZ6" s="84">
        <f>IFERROR('1.16 Wine consumption (value)'!AZ6/'1.40 Alcohol consump (value)'!AZ6,"")</f>
        <v>3.6677270732777538E-2</v>
      </c>
      <c r="BA6" s="84">
        <f>IFERROR('1.16 Wine consumption (value)'!BA6/'1.40 Alcohol consump (value)'!BA6,"")</f>
        <v>7.7322229340166568E-2</v>
      </c>
      <c r="BB6" s="84">
        <f>IFERROR('1.16 Wine consumption (value)'!BB6/'1.40 Alcohol consump (value)'!BB6,"")</f>
        <v>0.65921787709497204</v>
      </c>
      <c r="BC6" s="84">
        <f>IFERROR('1.16 Wine consumption (value)'!BC6/'1.40 Alcohol consump (value)'!BC6,"")</f>
        <v>1.9967720576063566E-2</v>
      </c>
      <c r="BD6" s="84">
        <f>IFERROR('1.16 Wine consumption (value)'!BD6/'1.40 Alcohol consump (value)'!BD6,"")</f>
        <v>0.15772998049779152</v>
      </c>
      <c r="BE6" s="84">
        <f>IFERROR('1.16 Wine consumption (value)'!BE6/'1.40 Alcohol consump (value)'!BE6,"")</f>
        <v>0.61113191064520145</v>
      </c>
      <c r="BF6" s="84">
        <f>IFERROR('1.16 Wine consumption (value)'!BF6/'1.40 Alcohol consump (value)'!BF6,"")</f>
        <v>5.4987212276214829E-2</v>
      </c>
      <c r="BG6" s="84">
        <f>IFERROR('1.16 Wine consumption (value)'!BG6/'1.40 Alcohol consump (value)'!BG6,"")</f>
        <v>6.5402094447737605E-2</v>
      </c>
      <c r="BH6" s="84" t="str">
        <f>IFERROR('1.16 Wine consumption (value)'!BH6/'1.40 Alcohol consump (value)'!BH6,"")</f>
        <v/>
      </c>
      <c r="BI6" s="84">
        <f>IFERROR('1.16 Wine consumption (value)'!BI6/'1.40 Alcohol consump (value)'!BI6,"")</f>
        <v>0.28009514909523409</v>
      </c>
      <c r="BJ6" s="84">
        <f>IFERROR('1.16 Wine consumption (value)'!BJ6/'1.40 Alcohol consump (value)'!BJ6,"")</f>
        <v>0.18943555689707217</v>
      </c>
      <c r="BK6" s="84">
        <f>IFERROR('1.16 Wine consumption (value)'!BK6/'1.40 Alcohol consump (value)'!BK6,"")</f>
        <v>0.33251544123868343</v>
      </c>
      <c r="BL6" s="84">
        <f>IFERROR('1.16 Wine consumption (value)'!BL6/'1.40 Alcohol consump (value)'!BL6,"")</f>
        <v>5.387647831800263E-2</v>
      </c>
      <c r="BM6" s="84" t="str">
        <f>IFERROR('1.16 Wine consumption (value)'!BM6/'1.40 Alcohol consump (value)'!BM6,"")</f>
        <v/>
      </c>
      <c r="BN6" s="84">
        <f>IFERROR('1.16 Wine consumption (value)'!BN6/'1.40 Alcohol consump (value)'!BN6,"")</f>
        <v>0.16238936874717039</v>
      </c>
      <c r="BO6" s="84">
        <f>IFERROR('1.16 Wine consumption (value)'!BO6/'1.40 Alcohol consump (value)'!BO6,"")</f>
        <v>0.46340374888426061</v>
      </c>
      <c r="BP6" s="84">
        <f>IFERROR('1.16 Wine consumption (value)'!BP6/'1.40 Alcohol consump (value)'!BP6,"")</f>
        <v>0.13323937044867279</v>
      </c>
      <c r="BQ6" s="84">
        <f>IFERROR('1.16 Wine consumption (value)'!BQ6/'1.40 Alcohol consump (value)'!BQ6,"")</f>
        <v>0.18914909501416544</v>
      </c>
      <c r="BR6" s="84">
        <f>IFERROR('1.16 Wine consumption (value)'!BR6/'1.40 Alcohol consump (value)'!BR6,"")</f>
        <v>0.22425179491181518</v>
      </c>
      <c r="BS6" s="84">
        <f>IFERROR('1.16 Wine consumption (value)'!BS6/'1.40 Alcohol consump (value)'!BS6,"")</f>
        <v>0.18419732527774241</v>
      </c>
      <c r="BT6" s="84">
        <f>IFERROR('1.16 Wine consumption (value)'!BT6/'1.40 Alcohol consump (value)'!BT6,"")</f>
        <v>0.33298055262548076</v>
      </c>
      <c r="BU6" s="84">
        <f>IFERROR('1.16 Wine consumption (value)'!BU6/'1.40 Alcohol consump (value)'!BU6,"")</f>
        <v>0.38813445991125156</v>
      </c>
      <c r="BV6" s="84">
        <f>IFERROR('1.16 Wine consumption (value)'!BV6/'1.40 Alcohol consump (value)'!BV6,"")</f>
        <v>0.29627024769775162</v>
      </c>
      <c r="BW6" s="84">
        <f>IFERROR('1.16 Wine consumption (value)'!BW6/'1.40 Alcohol consump (value)'!BW6,"")</f>
        <v>0.44209166642477721</v>
      </c>
      <c r="BX6" s="84">
        <f>IFERROR('1.16 Wine consumption (value)'!BX6/'1.40 Alcohol consump (value)'!BX6,"")</f>
        <v>0.17039657020364415</v>
      </c>
      <c r="BY6" s="84">
        <f>IFERROR('1.16 Wine consumption (value)'!BY6/'1.40 Alcohol consump (value)'!BY6,"")</f>
        <v>0.55312613327492677</v>
      </c>
      <c r="BZ6" s="84">
        <f>IFERROR('1.16 Wine consumption (value)'!BZ6/'1.40 Alcohol consump (value)'!BZ6,"")</f>
        <v>0.21972991874750494</v>
      </c>
      <c r="CA6" s="84">
        <f>IFERROR('1.16 Wine consumption (value)'!CA6/'1.40 Alcohol consump (value)'!CA6,"")</f>
        <v>0.47248383971538838</v>
      </c>
      <c r="CB6" s="84">
        <f>IFERROR('1.16 Wine consumption (value)'!CB6/'1.40 Alcohol consump (value)'!CB6,"")</f>
        <v>0.20342008832096212</v>
      </c>
      <c r="CC6" s="84">
        <f>IFERROR('1.16 Wine consumption (value)'!CC6/'1.40 Alcohol consump (value)'!CC6,"")</f>
        <v>0.47100122825785495</v>
      </c>
      <c r="CD6" s="84">
        <f>IFERROR('1.16 Wine consumption (value)'!CD6/'1.40 Alcohol consump (value)'!CD6,"")</f>
        <v>0.22178032079542256</v>
      </c>
      <c r="CE6" s="84">
        <f>IFERROR('1.16 Wine consumption (value)'!CE6/'1.40 Alcohol consump (value)'!CE6,"")</f>
        <v>0.27584669328523076</v>
      </c>
      <c r="CF6" s="84">
        <f>IFERROR('1.16 Wine consumption (value)'!CF6/'1.40 Alcohol consump (value)'!CF6,"")</f>
        <v>0.51592374311723521</v>
      </c>
      <c r="CG6" s="84">
        <f>IFERROR('1.16 Wine consumption (value)'!CG6/'1.40 Alcohol consump (value)'!CG6,"")</f>
        <v>0.18094562243029877</v>
      </c>
      <c r="CH6" s="84">
        <f>IFERROR('1.16 Wine consumption (value)'!CH6/'1.40 Alcohol consump (value)'!CH6,"")</f>
        <v>0.34884742975417504</v>
      </c>
      <c r="CI6" s="84">
        <f>IFERROR('1.16 Wine consumption (value)'!CI6/'1.40 Alcohol consump (value)'!CI6,"")</f>
        <v>0.49726017732414579</v>
      </c>
      <c r="CJ6" s="84">
        <f>IFERROR('1.16 Wine consumption (value)'!CJ6/'1.40 Alcohol consump (value)'!CJ6,"")</f>
        <v>0.11319990932348846</v>
      </c>
      <c r="CK6" s="84">
        <f>IFERROR('1.16 Wine consumption (value)'!CK6/'1.40 Alcohol consump (value)'!CK6,"")</f>
        <v>0.26358643883530658</v>
      </c>
      <c r="CL6" s="84">
        <f>IFERROR('1.16 Wine consumption (value)'!CL6/'1.40 Alcohol consump (value)'!CL6,"")</f>
        <v>0.43066666666667153</v>
      </c>
      <c r="CM6" s="84">
        <f>IFERROR('1.16 Wine consumption (value)'!CM6/'1.40 Alcohol consump (value)'!CM6,"")</f>
        <v>0.32490458015267509</v>
      </c>
      <c r="CN6" s="84">
        <f>IFERROR('1.16 Wine consumption (value)'!CN6/'1.40 Alcohol consump (value)'!CN6,"")</f>
        <v>8.2017021730246609E-2</v>
      </c>
      <c r="CO6" s="84">
        <f>IFERROR('1.16 Wine consumption (value)'!CO6/'1.40 Alcohol consump (value)'!CO6,"")</f>
        <v>9.0166850988123284E-2</v>
      </c>
      <c r="CP6" s="84">
        <f>IFERROR('1.16 Wine consumption (value)'!CP6/'1.40 Alcohol consump (value)'!CP6,"")</f>
        <v>0.15963498459350506</v>
      </c>
      <c r="CR6" s="89">
        <f t="shared" si="0"/>
        <v>0.74176378120270137</v>
      </c>
      <c r="CU6" s="89"/>
    </row>
    <row r="7" spans="1:99" x14ac:dyDescent="0.25">
      <c r="A7" s="1" t="s">
        <v>28</v>
      </c>
      <c r="B7" s="84">
        <f>IFERROR('1.16 Wine consumption (value)'!B7/'1.40 Alcohol consump (value)'!B7,"")</f>
        <v>0.22828754277291771</v>
      </c>
      <c r="C7" s="84">
        <f>IFERROR('1.16 Wine consumption (value)'!C7/'1.40 Alcohol consump (value)'!C7,"")</f>
        <v>0.14611945320044534</v>
      </c>
      <c r="D7" s="84">
        <f>IFERROR('1.16 Wine consumption (value)'!D7/'1.40 Alcohol consump (value)'!D7,"")</f>
        <v>0.25457142857142856</v>
      </c>
      <c r="E7" s="84">
        <f>IFERROR('1.16 Wine consumption (value)'!E7/'1.40 Alcohol consump (value)'!E7,"")</f>
        <v>0.12917643983239777</v>
      </c>
      <c r="F7" s="84">
        <f>IFERROR('1.16 Wine consumption (value)'!F7/'1.40 Alcohol consump (value)'!F7,"")</f>
        <v>0.17157385899930944</v>
      </c>
      <c r="G7" s="84">
        <f>IFERROR('1.16 Wine consumption (value)'!G7/'1.40 Alcohol consump (value)'!G7,"")</f>
        <v>6.142350557244174E-3</v>
      </c>
      <c r="H7" s="84">
        <f>IFERROR('1.16 Wine consumption (value)'!H7/'1.40 Alcohol consump (value)'!H7,"")</f>
        <v>0.1486323757096164</v>
      </c>
      <c r="I7" s="84">
        <f>IFERROR('1.16 Wine consumption (value)'!I7/'1.40 Alcohol consump (value)'!I7,"")</f>
        <v>0.2209232142816471</v>
      </c>
      <c r="J7" s="84">
        <f>IFERROR('1.16 Wine consumption (value)'!J7/'1.40 Alcohol consump (value)'!J7,"")</f>
        <v>0.18894142066420663</v>
      </c>
      <c r="K7" s="84">
        <f>IFERROR('1.16 Wine consumption (value)'!K7/'1.40 Alcohol consump (value)'!K7,"")</f>
        <v>8.3770897459110386E-2</v>
      </c>
      <c r="L7" s="84" t="str">
        <f>IFERROR('1.16 Wine consumption (value)'!L7/'1.40 Alcohol consump (value)'!L7,"")</f>
        <v/>
      </c>
      <c r="M7" s="84">
        <f>IFERROR('1.16 Wine consumption (value)'!M7/'1.40 Alcohol consump (value)'!M7,"")</f>
        <v>3.5892813242645247E-2</v>
      </c>
      <c r="N7" s="84">
        <f>IFERROR('1.16 Wine consumption (value)'!N7/'1.40 Alcohol consump (value)'!N7,"")</f>
        <v>0.13962232620320852</v>
      </c>
      <c r="O7" s="84">
        <f>IFERROR('1.16 Wine consumption (value)'!O7/'1.40 Alcohol consump (value)'!O7,"")</f>
        <v>9.1693388652800203E-2</v>
      </c>
      <c r="P7" s="84">
        <f>IFERROR('1.16 Wine consumption (value)'!P7/'1.40 Alcohol consump (value)'!P7,"")</f>
        <v>0.11476024962477288</v>
      </c>
      <c r="Q7" s="84">
        <f>IFERROR('1.16 Wine consumption (value)'!Q7/'1.40 Alcohol consump (value)'!Q7,"")</f>
        <v>3.0801389869457477E-2</v>
      </c>
      <c r="R7" s="84">
        <f>IFERROR('1.16 Wine consumption (value)'!R7/'1.40 Alcohol consump (value)'!R7,"")</f>
        <v>6.1233815689261235E-2</v>
      </c>
      <c r="S7" s="84">
        <f>IFERROR('1.16 Wine consumption (value)'!S7/'1.40 Alcohol consump (value)'!S7,"")</f>
        <v>5.1154820975975443E-2</v>
      </c>
      <c r="T7" s="84">
        <f>IFERROR('1.16 Wine consumption (value)'!T7/'1.40 Alcohol consump (value)'!T7,"")</f>
        <v>0.2895388942072068</v>
      </c>
      <c r="U7" s="84">
        <f>IFERROR('1.16 Wine consumption (value)'!U7/'1.40 Alcohol consump (value)'!U7,"")</f>
        <v>0.28101095271210008</v>
      </c>
      <c r="V7" s="84">
        <f>IFERROR('1.16 Wine consumption (value)'!V7/'1.40 Alcohol consump (value)'!V7,"")</f>
        <v>0.3353571324323536</v>
      </c>
      <c r="W7" s="84">
        <f>IFERROR('1.16 Wine consumption (value)'!W7/'1.40 Alcohol consump (value)'!W7,"")</f>
        <v>0.19159452759975451</v>
      </c>
      <c r="X7" s="84">
        <f>IFERROR('1.16 Wine consumption (value)'!X7/'1.40 Alcohol consump (value)'!X7,"")</f>
        <v>0.41193056656974181</v>
      </c>
      <c r="Y7" s="84">
        <f>IFERROR('1.16 Wine consumption (value)'!Y7/'1.40 Alcohol consump (value)'!Y7,"")</f>
        <v>0.14405684754521964</v>
      </c>
      <c r="Z7" s="84">
        <f>IFERROR('1.16 Wine consumption (value)'!Z7/'1.40 Alcohol consump (value)'!Z7,"")</f>
        <v>0.1394223499168305</v>
      </c>
      <c r="AA7" s="84">
        <f>IFERROR('1.16 Wine consumption (value)'!AA7/'1.40 Alcohol consump (value)'!AA7,"")</f>
        <v>0.47817712923970879</v>
      </c>
      <c r="AB7" s="84">
        <f>IFERROR('1.16 Wine consumption (value)'!AB7/'1.40 Alcohol consump (value)'!AB7,"")</f>
        <v>0.17641027926984199</v>
      </c>
      <c r="AC7" s="84">
        <f>IFERROR('1.16 Wine consumption (value)'!AC7/'1.40 Alcohol consump (value)'!AC7,"")</f>
        <v>0.16086716376691521</v>
      </c>
      <c r="AD7" s="84">
        <f>IFERROR('1.16 Wine consumption (value)'!AD7/'1.40 Alcohol consump (value)'!AD7,"")</f>
        <v>0.55991140642303439</v>
      </c>
      <c r="AE7" s="84">
        <f>IFERROR('1.16 Wine consumption (value)'!AE7/'1.40 Alcohol consump (value)'!AE7,"")</f>
        <v>0.27048320608825033</v>
      </c>
      <c r="AF7" s="84">
        <f>IFERROR('1.16 Wine consumption (value)'!AF7/'1.40 Alcohol consump (value)'!AF7,"")</f>
        <v>0.19186605940085957</v>
      </c>
      <c r="AG7" s="84">
        <f>IFERROR('1.16 Wine consumption (value)'!AG7/'1.40 Alcohol consump (value)'!AG7,"")</f>
        <v>0.25164438786335669</v>
      </c>
      <c r="AH7" s="84">
        <f>IFERROR('1.16 Wine consumption (value)'!AH7/'1.40 Alcohol consump (value)'!AH7,"")</f>
        <v>0.56622353520433288</v>
      </c>
      <c r="AI7" s="84">
        <f>IFERROR('1.16 Wine consumption (value)'!AI7/'1.40 Alcohol consump (value)'!AI7,"")</f>
        <v>7.4248895494597941E-2</v>
      </c>
      <c r="AJ7" s="84">
        <f>IFERROR('1.16 Wine consumption (value)'!AJ7/'1.40 Alcohol consump (value)'!AJ7,"")</f>
        <v>0.15489115900946676</v>
      </c>
      <c r="AK7" s="84">
        <f>IFERROR('1.16 Wine consumption (value)'!AK7/'1.40 Alcohol consump (value)'!AK7,"")</f>
        <v>0.1592134831460674</v>
      </c>
      <c r="AL7" s="84">
        <f>IFERROR('1.16 Wine consumption (value)'!AL7/'1.40 Alcohol consump (value)'!AL7,"")</f>
        <v>0.19701662021265612</v>
      </c>
      <c r="AM7" s="84">
        <f>IFERROR('1.16 Wine consumption (value)'!AM7/'1.40 Alcohol consump (value)'!AM7,"")</f>
        <v>0.23134246575342465</v>
      </c>
      <c r="AN7" s="84">
        <f>IFERROR('1.16 Wine consumption (value)'!AN7/'1.40 Alcohol consump (value)'!AN7,"")</f>
        <v>0.61286138881383412</v>
      </c>
      <c r="AO7" s="84">
        <f>IFERROR('1.16 Wine consumption (value)'!AO7/'1.40 Alcohol consump (value)'!AO7,"")</f>
        <v>0.19167338677798337</v>
      </c>
      <c r="AP7" s="84">
        <f>IFERROR('1.16 Wine consumption (value)'!AP7/'1.40 Alcohol consump (value)'!AP7,"")</f>
        <v>9.6499666702201309E-2</v>
      </c>
      <c r="AQ7" s="84">
        <f>IFERROR('1.16 Wine consumption (value)'!AQ7/'1.40 Alcohol consump (value)'!AQ7,"")</f>
        <v>0.4096211272863009</v>
      </c>
      <c r="AR7" s="84">
        <f>IFERROR('1.16 Wine consumption (value)'!AR7/'1.40 Alcohol consump (value)'!AR7,"")</f>
        <v>3.4445640473627553E-2</v>
      </c>
      <c r="AS7" s="84">
        <f>IFERROR('1.16 Wine consumption (value)'!AS7/'1.40 Alcohol consump (value)'!AS7,"")</f>
        <v>0.10309410607586178</v>
      </c>
      <c r="AT7" s="84">
        <f>IFERROR('1.16 Wine consumption (value)'!AT7/'1.40 Alcohol consump (value)'!AT7,"")</f>
        <v>0.29602262683401093</v>
      </c>
      <c r="AU7" s="84">
        <f>IFERROR('1.16 Wine consumption (value)'!AU7/'1.40 Alcohol consump (value)'!AU7,"")</f>
        <v>2.2858119074058259E-2</v>
      </c>
      <c r="AV7" s="84">
        <f>IFERROR('1.16 Wine consumption (value)'!AV7/'1.40 Alcohol consump (value)'!AV7,"")</f>
        <v>8.0096058765362341E-2</v>
      </c>
      <c r="AW7" s="84">
        <f>IFERROR('1.16 Wine consumption (value)'!AW7/'1.40 Alcohol consump (value)'!AW7,"")</f>
        <v>3.0428974320914355E-2</v>
      </c>
      <c r="AX7" s="84">
        <f>IFERROR('1.16 Wine consumption (value)'!AX7/'1.40 Alcohol consump (value)'!AX7,"")</f>
        <v>0.11895276038702333</v>
      </c>
      <c r="AY7" s="84">
        <f>IFERROR('1.16 Wine consumption (value)'!AY7/'1.40 Alcohol consump (value)'!AY7,"")</f>
        <v>2.9949784791965563E-2</v>
      </c>
      <c r="AZ7" s="84">
        <f>IFERROR('1.16 Wine consumption (value)'!AZ7/'1.40 Alcohol consump (value)'!AZ7,"")</f>
        <v>3.8248220008827986E-2</v>
      </c>
      <c r="BA7" s="84">
        <f>IFERROR('1.16 Wine consumption (value)'!BA7/'1.40 Alcohol consump (value)'!BA7,"")</f>
        <v>6.5818878365435776E-2</v>
      </c>
      <c r="BB7" s="84">
        <f>IFERROR('1.16 Wine consumption (value)'!BB7/'1.40 Alcohol consump (value)'!BB7,"")</f>
        <v>0.63142857142857145</v>
      </c>
      <c r="BC7" s="84">
        <f>IFERROR('1.16 Wine consumption (value)'!BC7/'1.40 Alcohol consump (value)'!BC7,"")</f>
        <v>2.3162520662823045E-2</v>
      </c>
      <c r="BD7" s="84">
        <f>IFERROR('1.16 Wine consumption (value)'!BD7/'1.40 Alcohol consump (value)'!BD7,"")</f>
        <v>0.16007873158590008</v>
      </c>
      <c r="BE7" s="84">
        <f>IFERROR('1.16 Wine consumption (value)'!BE7/'1.40 Alcohol consump (value)'!BE7,"")</f>
        <v>0.61395348837209307</v>
      </c>
      <c r="BF7" s="84">
        <f>IFERROR('1.16 Wine consumption (value)'!BF7/'1.40 Alcohol consump (value)'!BF7,"")</f>
        <v>5.7500252194088566E-2</v>
      </c>
      <c r="BG7" s="84">
        <f>IFERROR('1.16 Wine consumption (value)'!BG7/'1.40 Alcohol consump (value)'!BG7,"")</f>
        <v>7.7190657611396388E-2</v>
      </c>
      <c r="BH7" s="84" t="str">
        <f>IFERROR('1.16 Wine consumption (value)'!BH7/'1.40 Alcohol consump (value)'!BH7,"")</f>
        <v/>
      </c>
      <c r="BI7" s="84">
        <f>IFERROR('1.16 Wine consumption (value)'!BI7/'1.40 Alcohol consump (value)'!BI7,"")</f>
        <v>0.28027062757601678</v>
      </c>
      <c r="BJ7" s="84">
        <f>IFERROR('1.16 Wine consumption (value)'!BJ7/'1.40 Alcohol consump (value)'!BJ7,"")</f>
        <v>0.1856070547477823</v>
      </c>
      <c r="BK7" s="84">
        <f>IFERROR('1.16 Wine consumption (value)'!BK7/'1.40 Alcohol consump (value)'!BK7,"")</f>
        <v>0.32870148538572114</v>
      </c>
      <c r="BL7" s="84">
        <f>IFERROR('1.16 Wine consumption (value)'!BL7/'1.40 Alcohol consump (value)'!BL7,"")</f>
        <v>7.4986851003080626E-2</v>
      </c>
      <c r="BM7" s="84" t="str">
        <f>IFERROR('1.16 Wine consumption (value)'!BM7/'1.40 Alcohol consump (value)'!BM7,"")</f>
        <v/>
      </c>
      <c r="BN7" s="84">
        <f>IFERROR('1.16 Wine consumption (value)'!BN7/'1.40 Alcohol consump (value)'!BN7,"")</f>
        <v>0.16474825644118624</v>
      </c>
      <c r="BO7" s="84">
        <f>IFERROR('1.16 Wine consumption (value)'!BO7/'1.40 Alcohol consump (value)'!BO7,"")</f>
        <v>0.41011896979997386</v>
      </c>
      <c r="BP7" s="84">
        <f>IFERROR('1.16 Wine consumption (value)'!BP7/'1.40 Alcohol consump (value)'!BP7,"")</f>
        <v>0.14271912196630082</v>
      </c>
      <c r="BQ7" s="84">
        <f>IFERROR('1.16 Wine consumption (value)'!BQ7/'1.40 Alcohol consump (value)'!BQ7,"")</f>
        <v>0.1975074056133484</v>
      </c>
      <c r="BR7" s="84">
        <f>IFERROR('1.16 Wine consumption (value)'!BR7/'1.40 Alcohol consump (value)'!BR7,"")</f>
        <v>0.23648857251228314</v>
      </c>
      <c r="BS7" s="84">
        <f>IFERROR('1.16 Wine consumption (value)'!BS7/'1.40 Alcohol consump (value)'!BS7,"")</f>
        <v>0.19165205316642034</v>
      </c>
      <c r="BT7" s="84">
        <f>IFERROR('1.16 Wine consumption (value)'!BT7/'1.40 Alcohol consump (value)'!BT7,"")</f>
        <v>0.33304163288026095</v>
      </c>
      <c r="BU7" s="84">
        <f>IFERROR('1.16 Wine consumption (value)'!BU7/'1.40 Alcohol consump (value)'!BU7,"")</f>
        <v>0.39787823421936702</v>
      </c>
      <c r="BV7" s="84">
        <f>IFERROR('1.16 Wine consumption (value)'!BV7/'1.40 Alcohol consump (value)'!BV7,"")</f>
        <v>0.29995374901851113</v>
      </c>
      <c r="BW7" s="84">
        <f>IFERROR('1.16 Wine consumption (value)'!BW7/'1.40 Alcohol consump (value)'!BW7,"")</f>
        <v>0.44248299811894082</v>
      </c>
      <c r="BX7" s="84">
        <f>IFERROR('1.16 Wine consumption (value)'!BX7/'1.40 Alcohol consump (value)'!BX7,"")</f>
        <v>0.17466936231151547</v>
      </c>
      <c r="BY7" s="84">
        <f>IFERROR('1.16 Wine consumption (value)'!BY7/'1.40 Alcohol consump (value)'!BY7,"")</f>
        <v>0.54931228537010734</v>
      </c>
      <c r="BZ7" s="84">
        <f>IFERROR('1.16 Wine consumption (value)'!BZ7/'1.40 Alcohol consump (value)'!BZ7,"")</f>
        <v>0.21779560098225509</v>
      </c>
      <c r="CA7" s="84">
        <f>IFERROR('1.16 Wine consumption (value)'!CA7/'1.40 Alcohol consump (value)'!CA7,"")</f>
        <v>0.47001436532116747</v>
      </c>
      <c r="CB7" s="84">
        <f>IFERROR('1.16 Wine consumption (value)'!CB7/'1.40 Alcohol consump (value)'!CB7,"")</f>
        <v>0.20662608443041816</v>
      </c>
      <c r="CC7" s="84">
        <f>IFERROR('1.16 Wine consumption (value)'!CC7/'1.40 Alcohol consump (value)'!CC7,"")</f>
        <v>0.46595055845358618</v>
      </c>
      <c r="CD7" s="84">
        <f>IFERROR('1.16 Wine consumption (value)'!CD7/'1.40 Alcohol consump (value)'!CD7,"")</f>
        <v>0.23263563966923209</v>
      </c>
      <c r="CE7" s="84">
        <f>IFERROR('1.16 Wine consumption (value)'!CE7/'1.40 Alcohol consump (value)'!CE7,"")</f>
        <v>0.27881831176923361</v>
      </c>
      <c r="CF7" s="84">
        <f>IFERROR('1.16 Wine consumption (value)'!CF7/'1.40 Alcohol consump (value)'!CF7,"")</f>
        <v>0.50888745308826966</v>
      </c>
      <c r="CG7" s="84">
        <f>IFERROR('1.16 Wine consumption (value)'!CG7/'1.40 Alcohol consump (value)'!CG7,"")</f>
        <v>0.17863712330638973</v>
      </c>
      <c r="CH7" s="84">
        <f>IFERROR('1.16 Wine consumption (value)'!CH7/'1.40 Alcohol consump (value)'!CH7,"")</f>
        <v>0.35625529714277504</v>
      </c>
      <c r="CI7" s="84">
        <f>IFERROR('1.16 Wine consumption (value)'!CI7/'1.40 Alcohol consump (value)'!CI7,"")</f>
        <v>0.49210830544569517</v>
      </c>
      <c r="CJ7" s="84">
        <f>IFERROR('1.16 Wine consumption (value)'!CJ7/'1.40 Alcohol consump (value)'!CJ7,"")</f>
        <v>0.12159730193144298</v>
      </c>
      <c r="CK7" s="84">
        <f>IFERROR('1.16 Wine consumption (value)'!CK7/'1.40 Alcohol consump (value)'!CK7,"")</f>
        <v>0.27496873639687291</v>
      </c>
      <c r="CL7" s="84">
        <f>IFERROR('1.16 Wine consumption (value)'!CL7/'1.40 Alcohol consump (value)'!CL7,"")</f>
        <v>0.43704963160878713</v>
      </c>
      <c r="CM7" s="84">
        <f>IFERROR('1.16 Wine consumption (value)'!CM7/'1.40 Alcohol consump (value)'!CM7,"")</f>
        <v>0.36610169491525651</v>
      </c>
      <c r="CN7" s="84">
        <f>IFERROR('1.16 Wine consumption (value)'!CN7/'1.40 Alcohol consump (value)'!CN7,"")</f>
        <v>8.118433619866286E-2</v>
      </c>
      <c r="CO7" s="84">
        <f>IFERROR('1.16 Wine consumption (value)'!CO7/'1.40 Alcohol consump (value)'!CO7,"")</f>
        <v>9.1461869774512289E-2</v>
      </c>
      <c r="CP7" s="84">
        <f>IFERROR('1.16 Wine consumption (value)'!CP7/'1.40 Alcohol consump (value)'!CP7,"")</f>
        <v>0.16349644257296272</v>
      </c>
      <c r="CR7" s="89">
        <f t="shared" si="0"/>
        <v>0.73082481829816459</v>
      </c>
      <c r="CU7" s="89"/>
    </row>
    <row r="8" spans="1:99" x14ac:dyDescent="0.25">
      <c r="A8" s="1" t="s">
        <v>29</v>
      </c>
      <c r="B8" s="84">
        <f>IFERROR('1.16 Wine consumption (value)'!B8/'1.40 Alcohol consump (value)'!B8,"")</f>
        <v>0.22356499752316603</v>
      </c>
      <c r="C8" s="84">
        <f>IFERROR('1.16 Wine consumption (value)'!C8/'1.40 Alcohol consump (value)'!C8,"")</f>
        <v>0.14015865353190357</v>
      </c>
      <c r="D8" s="84">
        <f>IFERROR('1.16 Wine consumption (value)'!D8/'1.40 Alcohol consump (value)'!D8,"")</f>
        <v>0.25580832526621494</v>
      </c>
      <c r="E8" s="84">
        <f>IFERROR('1.16 Wine consumption (value)'!E8/'1.40 Alcohol consump (value)'!E8,"")</f>
        <v>0.12336267448358676</v>
      </c>
      <c r="F8" s="84">
        <f>IFERROR('1.16 Wine consumption (value)'!F8/'1.40 Alcohol consump (value)'!F8,"")</f>
        <v>0.17792820767606507</v>
      </c>
      <c r="G8" s="84">
        <f>IFERROR('1.16 Wine consumption (value)'!G8/'1.40 Alcohol consump (value)'!G8,"")</f>
        <v>7.1388031179542713E-3</v>
      </c>
      <c r="H8" s="84">
        <f>IFERROR('1.16 Wine consumption (value)'!H8/'1.40 Alcohol consump (value)'!H8,"")</f>
        <v>0.15785630841121492</v>
      </c>
      <c r="I8" s="84">
        <f>IFERROR('1.16 Wine consumption (value)'!I8/'1.40 Alcohol consump (value)'!I8,"")</f>
        <v>0.22218502886527919</v>
      </c>
      <c r="J8" s="84">
        <f>IFERROR('1.16 Wine consumption (value)'!J8/'1.40 Alcohol consump (value)'!J8,"")</f>
        <v>0.19108129812461619</v>
      </c>
      <c r="K8" s="84">
        <f>IFERROR('1.16 Wine consumption (value)'!K8/'1.40 Alcohol consump (value)'!K8,"")</f>
        <v>8.8393156658839317E-2</v>
      </c>
      <c r="L8" s="84" t="str">
        <f>IFERROR('1.16 Wine consumption (value)'!L8/'1.40 Alcohol consump (value)'!L8,"")</f>
        <v/>
      </c>
      <c r="M8" s="84">
        <f>IFERROR('1.16 Wine consumption (value)'!M8/'1.40 Alcohol consump (value)'!M8,"")</f>
        <v>3.6480174559339947E-2</v>
      </c>
      <c r="N8" s="84">
        <f>IFERROR('1.16 Wine consumption (value)'!N8/'1.40 Alcohol consump (value)'!N8,"")</f>
        <v>0.14556345937850992</v>
      </c>
      <c r="O8" s="84">
        <f>IFERROR('1.16 Wine consumption (value)'!O8/'1.40 Alcohol consump (value)'!O8,"")</f>
        <v>9.6542753530721698E-2</v>
      </c>
      <c r="P8" s="84">
        <f>IFERROR('1.16 Wine consumption (value)'!P8/'1.40 Alcohol consump (value)'!P8,"")</f>
        <v>0.11521932711293507</v>
      </c>
      <c r="Q8" s="84">
        <f>IFERROR('1.16 Wine consumption (value)'!Q8/'1.40 Alcohol consump (value)'!Q8,"")</f>
        <v>3.0841687578031324E-2</v>
      </c>
      <c r="R8" s="84">
        <f>IFERROR('1.16 Wine consumption (value)'!R8/'1.40 Alcohol consump (value)'!R8,"")</f>
        <v>5.3995825759105907E-2</v>
      </c>
      <c r="S8" s="84">
        <f>IFERROR('1.16 Wine consumption (value)'!S8/'1.40 Alcohol consump (value)'!S8,"")</f>
        <v>4.9976110845676068E-2</v>
      </c>
      <c r="T8" s="84">
        <f>IFERROR('1.16 Wine consumption (value)'!T8/'1.40 Alcohol consump (value)'!T8,"")</f>
        <v>0.2880941211100993</v>
      </c>
      <c r="U8" s="84">
        <f>IFERROR('1.16 Wine consumption (value)'!U8/'1.40 Alcohol consump (value)'!U8,"")</f>
        <v>0.27855840802065923</v>
      </c>
      <c r="V8" s="84">
        <f>IFERROR('1.16 Wine consumption (value)'!V8/'1.40 Alcohol consump (value)'!V8,"")</f>
        <v>0.34120917303683113</v>
      </c>
      <c r="W8" s="84">
        <f>IFERROR('1.16 Wine consumption (value)'!W8/'1.40 Alcohol consump (value)'!W8,"")</f>
        <v>0.18811641906928173</v>
      </c>
      <c r="X8" s="84">
        <f>IFERROR('1.16 Wine consumption (value)'!X8/'1.40 Alcohol consump (value)'!X8,"")</f>
        <v>0.38650263620386638</v>
      </c>
      <c r="Y8" s="84">
        <f>IFERROR('1.16 Wine consumption (value)'!Y8/'1.40 Alcohol consump (value)'!Y8,"")</f>
        <v>0.14297569650266745</v>
      </c>
      <c r="Z8" s="84">
        <f>IFERROR('1.16 Wine consumption (value)'!Z8/'1.40 Alcohol consump (value)'!Z8,"")</f>
        <v>0.13720353982300887</v>
      </c>
      <c r="AA8" s="84">
        <f>IFERROR('1.16 Wine consumption (value)'!AA8/'1.40 Alcohol consump (value)'!AA8,"")</f>
        <v>0.46398424310635911</v>
      </c>
      <c r="AB8" s="84">
        <f>IFERROR('1.16 Wine consumption (value)'!AB8/'1.40 Alcohol consump (value)'!AB8,"")</f>
        <v>0.1775098149186764</v>
      </c>
      <c r="AC8" s="84">
        <f>IFERROR('1.16 Wine consumption (value)'!AC8/'1.40 Alcohol consump (value)'!AC8,"")</f>
        <v>0.157767607424358</v>
      </c>
      <c r="AD8" s="84">
        <f>IFERROR('1.16 Wine consumption (value)'!AD8/'1.40 Alcohol consump (value)'!AD8,"")</f>
        <v>0.58030018761726077</v>
      </c>
      <c r="AE8" s="84">
        <f>IFERROR('1.16 Wine consumption (value)'!AE8/'1.40 Alcohol consump (value)'!AE8,"")</f>
        <v>0.2858526409893466</v>
      </c>
      <c r="AF8" s="84">
        <f>IFERROR('1.16 Wine consumption (value)'!AF8/'1.40 Alcohol consump (value)'!AF8,"")</f>
        <v>0.17543765149474819</v>
      </c>
      <c r="AG8" s="84">
        <f>IFERROR('1.16 Wine consumption (value)'!AG8/'1.40 Alcohol consump (value)'!AG8,"")</f>
        <v>0.23468354430379748</v>
      </c>
      <c r="AH8" s="84">
        <f>IFERROR('1.16 Wine consumption (value)'!AH8/'1.40 Alcohol consump (value)'!AH8,"")</f>
        <v>0.58659704090513487</v>
      </c>
      <c r="AI8" s="84">
        <f>IFERROR('1.16 Wine consumption (value)'!AI8/'1.40 Alcohol consump (value)'!AI8,"")</f>
        <v>7.2909011832810927E-2</v>
      </c>
      <c r="AJ8" s="84">
        <f>IFERROR('1.16 Wine consumption (value)'!AJ8/'1.40 Alcohol consump (value)'!AJ8,"")</f>
        <v>0.15411299410062088</v>
      </c>
      <c r="AK8" s="84">
        <f>IFERROR('1.16 Wine consumption (value)'!AK8/'1.40 Alcohol consump (value)'!AK8,"")</f>
        <v>0.15077252309298708</v>
      </c>
      <c r="AL8" s="84">
        <f>IFERROR('1.16 Wine consumption (value)'!AL8/'1.40 Alcohol consump (value)'!AL8,"")</f>
        <v>0.23869308727877775</v>
      </c>
      <c r="AM8" s="84">
        <f>IFERROR('1.16 Wine consumption (value)'!AM8/'1.40 Alcohol consump (value)'!AM8,"")</f>
        <v>0.2436833534695593</v>
      </c>
      <c r="AN8" s="84">
        <f>IFERROR('1.16 Wine consumption (value)'!AN8/'1.40 Alcohol consump (value)'!AN8,"")</f>
        <v>0.58800977886431827</v>
      </c>
      <c r="AO8" s="84">
        <f>IFERROR('1.16 Wine consumption (value)'!AO8/'1.40 Alcohol consump (value)'!AO8,"")</f>
        <v>0.22105435807717014</v>
      </c>
      <c r="AP8" s="84">
        <f>IFERROR('1.16 Wine consumption (value)'!AP8/'1.40 Alcohol consump (value)'!AP8,"")</f>
        <v>9.4887889735110975E-2</v>
      </c>
      <c r="AQ8" s="84">
        <f>IFERROR('1.16 Wine consumption (value)'!AQ8/'1.40 Alcohol consump (value)'!AQ8,"")</f>
        <v>0.40198290315236063</v>
      </c>
      <c r="AR8" s="84">
        <f>IFERROR('1.16 Wine consumption (value)'!AR8/'1.40 Alcohol consump (value)'!AR8,"")</f>
        <v>3.5993937863096744E-2</v>
      </c>
      <c r="AS8" s="84">
        <f>IFERROR('1.16 Wine consumption (value)'!AS8/'1.40 Alcohol consump (value)'!AS8,"")</f>
        <v>9.9026141100190396E-2</v>
      </c>
      <c r="AT8" s="84">
        <f>IFERROR('1.16 Wine consumption (value)'!AT8/'1.40 Alcohol consump (value)'!AT8,"")</f>
        <v>0.27849330951709439</v>
      </c>
      <c r="AU8" s="84">
        <f>IFERROR('1.16 Wine consumption (value)'!AU8/'1.40 Alcohol consump (value)'!AU8,"")</f>
        <v>2.349370676772812E-2</v>
      </c>
      <c r="AV8" s="84">
        <f>IFERROR('1.16 Wine consumption (value)'!AV8/'1.40 Alcohol consump (value)'!AV8,"")</f>
        <v>8.8104539943419102E-2</v>
      </c>
      <c r="AW8" s="84">
        <f>IFERROR('1.16 Wine consumption (value)'!AW8/'1.40 Alcohol consump (value)'!AW8,"")</f>
        <v>3.2261416177463767E-2</v>
      </c>
      <c r="AX8" s="84">
        <f>IFERROR('1.16 Wine consumption (value)'!AX8/'1.40 Alcohol consump (value)'!AX8,"")</f>
        <v>0.11353865052206723</v>
      </c>
      <c r="AY8" s="84">
        <f>IFERROR('1.16 Wine consumption (value)'!AY8/'1.40 Alcohol consump (value)'!AY8,"")</f>
        <v>3.23265306122449E-2</v>
      </c>
      <c r="AZ8" s="84">
        <f>IFERROR('1.16 Wine consumption (value)'!AZ8/'1.40 Alcohol consump (value)'!AZ8,"")</f>
        <v>3.9137609413115226E-2</v>
      </c>
      <c r="BA8" s="84">
        <f>IFERROR('1.16 Wine consumption (value)'!BA8/'1.40 Alcohol consump (value)'!BA8,"")</f>
        <v>6.9853289162328441E-2</v>
      </c>
      <c r="BB8" s="84">
        <f>IFERROR('1.16 Wine consumption (value)'!BB8/'1.40 Alcohol consump (value)'!BB8,"")</f>
        <v>0.59820485744456176</v>
      </c>
      <c r="BC8" s="84">
        <f>IFERROR('1.16 Wine consumption (value)'!BC8/'1.40 Alcohol consump (value)'!BC8,"")</f>
        <v>2.2957294495186374E-2</v>
      </c>
      <c r="BD8" s="84">
        <f>IFERROR('1.16 Wine consumption (value)'!BD8/'1.40 Alcohol consump (value)'!BD8,"")</f>
        <v>0.15991676802828333</v>
      </c>
      <c r="BE8" s="84">
        <f>IFERROR('1.16 Wine consumption (value)'!BE8/'1.40 Alcohol consump (value)'!BE8,"")</f>
        <v>0.61468801766979575</v>
      </c>
      <c r="BF8" s="84">
        <f>IFERROR('1.16 Wine consumption (value)'!BF8/'1.40 Alcohol consump (value)'!BF8,"")</f>
        <v>5.5605203058286173E-2</v>
      </c>
      <c r="BG8" s="84">
        <f>IFERROR('1.16 Wine consumption (value)'!BG8/'1.40 Alcohol consump (value)'!BG8,"")</f>
        <v>9.1558731576596691E-2</v>
      </c>
      <c r="BH8" s="84" t="str">
        <f>IFERROR('1.16 Wine consumption (value)'!BH8/'1.40 Alcohol consump (value)'!BH8,"")</f>
        <v/>
      </c>
      <c r="BI8" s="84">
        <f>IFERROR('1.16 Wine consumption (value)'!BI8/'1.40 Alcohol consump (value)'!BI8,"")</f>
        <v>0.28006272720792641</v>
      </c>
      <c r="BJ8" s="84">
        <f>IFERROR('1.16 Wine consumption (value)'!BJ8/'1.40 Alcohol consump (value)'!BJ8,"")</f>
        <v>0.18589265747297801</v>
      </c>
      <c r="BK8" s="84">
        <f>IFERROR('1.16 Wine consumption (value)'!BK8/'1.40 Alcohol consump (value)'!BK8,"")</f>
        <v>0.32404076738609117</v>
      </c>
      <c r="BL8" s="84">
        <f>IFERROR('1.16 Wine consumption (value)'!BL8/'1.40 Alcohol consump (value)'!BL8,"")</f>
        <v>8.7415137743365331E-2</v>
      </c>
      <c r="BM8" s="84" t="str">
        <f>IFERROR('1.16 Wine consumption (value)'!BM8/'1.40 Alcohol consump (value)'!BM8,"")</f>
        <v/>
      </c>
      <c r="BN8" s="84">
        <f>IFERROR('1.16 Wine consumption (value)'!BN8/'1.40 Alcohol consump (value)'!BN8,"")</f>
        <v>0.16612693739717724</v>
      </c>
      <c r="BO8" s="84">
        <f>IFERROR('1.16 Wine consumption (value)'!BO8/'1.40 Alcohol consump (value)'!BO8,"")</f>
        <v>0.3949779840533143</v>
      </c>
      <c r="BP8" s="84">
        <f>IFERROR('1.16 Wine consumption (value)'!BP8/'1.40 Alcohol consump (value)'!BP8,"")</f>
        <v>0.14097161977940265</v>
      </c>
      <c r="BQ8" s="84">
        <f>IFERROR('1.16 Wine consumption (value)'!BQ8/'1.40 Alcohol consump (value)'!BQ8,"")</f>
        <v>0.20227356049313999</v>
      </c>
      <c r="BR8" s="84">
        <f>IFERROR('1.16 Wine consumption (value)'!BR8/'1.40 Alcohol consump (value)'!BR8,"")</f>
        <v>0.24635591422352487</v>
      </c>
      <c r="BS8" s="84">
        <f>IFERROR('1.16 Wine consumption (value)'!BS8/'1.40 Alcohol consump (value)'!BS8,"")</f>
        <v>0.19532155698603335</v>
      </c>
      <c r="BT8" s="84">
        <f>IFERROR('1.16 Wine consumption (value)'!BT8/'1.40 Alcohol consump (value)'!BT8,"")</f>
        <v>0.32875023867589598</v>
      </c>
      <c r="BU8" s="84">
        <f>IFERROR('1.16 Wine consumption (value)'!BU8/'1.40 Alcohol consump (value)'!BU8,"")</f>
        <v>0.40991400091941649</v>
      </c>
      <c r="BV8" s="84">
        <f>IFERROR('1.16 Wine consumption (value)'!BV8/'1.40 Alcohol consump (value)'!BV8,"")</f>
        <v>0.30275495809476394</v>
      </c>
      <c r="BW8" s="84">
        <f>IFERROR('1.16 Wine consumption (value)'!BW8/'1.40 Alcohol consump (value)'!BW8,"")</f>
        <v>0.44835201935656305</v>
      </c>
      <c r="BX8" s="84">
        <f>IFERROR('1.16 Wine consumption (value)'!BX8/'1.40 Alcohol consump (value)'!BX8,"")</f>
        <v>0.17894948277593653</v>
      </c>
      <c r="BY8" s="84">
        <f>IFERROR('1.16 Wine consumption (value)'!BY8/'1.40 Alcohol consump (value)'!BY8,"")</f>
        <v>0.54393180142889541</v>
      </c>
      <c r="BZ8" s="84">
        <f>IFERROR('1.16 Wine consumption (value)'!BZ8/'1.40 Alcohol consump (value)'!BZ8,"")</f>
        <v>0.21207868443449573</v>
      </c>
      <c r="CA8" s="84">
        <f>IFERROR('1.16 Wine consumption (value)'!CA8/'1.40 Alcohol consump (value)'!CA8,"")</f>
        <v>0.47052129786252495</v>
      </c>
      <c r="CB8" s="84">
        <f>IFERROR('1.16 Wine consumption (value)'!CB8/'1.40 Alcohol consump (value)'!CB8,"")</f>
        <v>0.20726234190126477</v>
      </c>
      <c r="CC8" s="84">
        <f>IFERROR('1.16 Wine consumption (value)'!CC8/'1.40 Alcohol consump (value)'!CC8,"")</f>
        <v>0.45762293755026839</v>
      </c>
      <c r="CD8" s="84">
        <f>IFERROR('1.16 Wine consumption (value)'!CD8/'1.40 Alcohol consump (value)'!CD8,"")</f>
        <v>0.24391600878665501</v>
      </c>
      <c r="CE8" s="84">
        <f>IFERROR('1.16 Wine consumption (value)'!CE8/'1.40 Alcohol consump (value)'!CE8,"")</f>
        <v>0.28281721987669806</v>
      </c>
      <c r="CF8" s="84">
        <f>IFERROR('1.16 Wine consumption (value)'!CF8/'1.40 Alcohol consump (value)'!CF8,"")</f>
        <v>0.50238386392052869</v>
      </c>
      <c r="CG8" s="84">
        <f>IFERROR('1.16 Wine consumption (value)'!CG8/'1.40 Alcohol consump (value)'!CG8,"")</f>
        <v>0.17503761642438787</v>
      </c>
      <c r="CH8" s="84">
        <f>IFERROR('1.16 Wine consumption (value)'!CH8/'1.40 Alcohol consump (value)'!CH8,"")</f>
        <v>0.36546811862201223</v>
      </c>
      <c r="CI8" s="84">
        <f>IFERROR('1.16 Wine consumption (value)'!CI8/'1.40 Alcohol consump (value)'!CI8,"")</f>
        <v>0.48701087936527016</v>
      </c>
      <c r="CJ8" s="84">
        <f>IFERROR('1.16 Wine consumption (value)'!CJ8/'1.40 Alcohol consump (value)'!CJ8,"")</f>
        <v>0.14482194023741302</v>
      </c>
      <c r="CK8" s="84">
        <f>IFERROR('1.16 Wine consumption (value)'!CK8/'1.40 Alcohol consump (value)'!CK8,"")</f>
        <v>0.26935581930163088</v>
      </c>
      <c r="CL8" s="84">
        <f>IFERROR('1.16 Wine consumption (value)'!CL8/'1.40 Alcohol consump (value)'!CL8,"")</f>
        <v>0.44169502010516037</v>
      </c>
      <c r="CM8" s="84">
        <f>IFERROR('1.16 Wine consumption (value)'!CM8/'1.40 Alcohol consump (value)'!CM8,"")</f>
        <v>0.38728769943386654</v>
      </c>
      <c r="CN8" s="84">
        <f>IFERROR('1.16 Wine consumption (value)'!CN8/'1.40 Alcohol consump (value)'!CN8,"")</f>
        <v>7.9531779892790769E-2</v>
      </c>
      <c r="CO8" s="84">
        <f>IFERROR('1.16 Wine consumption (value)'!CO8/'1.40 Alcohol consump (value)'!CO8,"")</f>
        <v>9.0158311580710401E-2</v>
      </c>
      <c r="CP8" s="84">
        <f>IFERROR('1.16 Wine consumption (value)'!CP8/'1.40 Alcohol consump (value)'!CP8,"")</f>
        <v>0.15800604229607537</v>
      </c>
      <c r="CR8" s="89">
        <f t="shared" si="0"/>
        <v>0.72040385194811696</v>
      </c>
      <c r="CU8" s="89"/>
    </row>
    <row r="9" spans="1:99" x14ac:dyDescent="0.25">
      <c r="A9" s="1" t="s">
        <v>30</v>
      </c>
      <c r="B9" s="84">
        <f>IFERROR('1.16 Wine consumption (value)'!B9/'1.40 Alcohol consump (value)'!B9,"")</f>
        <v>0.22291895828561314</v>
      </c>
      <c r="C9" s="84">
        <f>IFERROR('1.16 Wine consumption (value)'!C9/'1.40 Alcohol consump (value)'!C9,"")</f>
        <v>0.13624229271852981</v>
      </c>
      <c r="D9" s="84">
        <f>IFERROR('1.16 Wine consumption (value)'!D9/'1.40 Alcohol consump (value)'!D9,"")</f>
        <v>0.24615669568438597</v>
      </c>
      <c r="E9" s="84">
        <f>IFERROR('1.16 Wine consumption (value)'!E9/'1.40 Alcohol consump (value)'!E9,"")</f>
        <v>0.12423464195904063</v>
      </c>
      <c r="F9" s="84">
        <f>IFERROR('1.16 Wine consumption (value)'!F9/'1.40 Alcohol consump (value)'!F9,"")</f>
        <v>0.1822144725370532</v>
      </c>
      <c r="G9" s="84">
        <f>IFERROR('1.16 Wine consumption (value)'!G9/'1.40 Alcohol consump (value)'!G9,"")</f>
        <v>8.24830703498107E-3</v>
      </c>
      <c r="H9" s="84">
        <f>IFERROR('1.16 Wine consumption (value)'!H9/'1.40 Alcohol consump (value)'!H9,"")</f>
        <v>0.16851975887474882</v>
      </c>
      <c r="I9" s="84">
        <f>IFERROR('1.16 Wine consumption (value)'!I9/'1.40 Alcohol consump (value)'!I9,"")</f>
        <v>0.22479944084664724</v>
      </c>
      <c r="J9" s="84">
        <f>IFERROR('1.16 Wine consumption (value)'!J9/'1.40 Alcohol consump (value)'!J9,"")</f>
        <v>0.17038531830642706</v>
      </c>
      <c r="K9" s="84">
        <f>IFERROR('1.16 Wine consumption (value)'!K9/'1.40 Alcohol consump (value)'!K9,"")</f>
        <v>9.1679657053780186E-2</v>
      </c>
      <c r="L9" s="84" t="str">
        <f>IFERROR('1.16 Wine consumption (value)'!L9/'1.40 Alcohol consump (value)'!L9,"")</f>
        <v/>
      </c>
      <c r="M9" s="84">
        <f>IFERROR('1.16 Wine consumption (value)'!M9/'1.40 Alcohol consump (value)'!M9,"")</f>
        <v>3.6474413267397067E-2</v>
      </c>
      <c r="N9" s="84">
        <f>IFERROR('1.16 Wine consumption (value)'!N9/'1.40 Alcohol consump (value)'!N9,"")</f>
        <v>0.14967407126131257</v>
      </c>
      <c r="O9" s="84">
        <f>IFERROR('1.16 Wine consumption (value)'!O9/'1.40 Alcohol consump (value)'!O9,"")</f>
        <v>9.8293079647310794E-2</v>
      </c>
      <c r="P9" s="84">
        <f>IFERROR('1.16 Wine consumption (value)'!P9/'1.40 Alcohol consump (value)'!P9,"")</f>
        <v>0.11698229644771861</v>
      </c>
      <c r="Q9" s="84">
        <f>IFERROR('1.16 Wine consumption (value)'!Q9/'1.40 Alcohol consump (value)'!Q9,"")</f>
        <v>3.1106003274316132E-2</v>
      </c>
      <c r="R9" s="84">
        <f>IFERROR('1.16 Wine consumption (value)'!R9/'1.40 Alcohol consump (value)'!R9,"")</f>
        <v>4.7261898196658027E-2</v>
      </c>
      <c r="S9" s="84">
        <f>IFERROR('1.16 Wine consumption (value)'!S9/'1.40 Alcohol consump (value)'!S9,"")</f>
        <v>4.8250294894118972E-2</v>
      </c>
      <c r="T9" s="84">
        <f>IFERROR('1.16 Wine consumption (value)'!T9/'1.40 Alcohol consump (value)'!T9,"")</f>
        <v>0.28742678547038075</v>
      </c>
      <c r="U9" s="84">
        <f>IFERROR('1.16 Wine consumption (value)'!U9/'1.40 Alcohol consump (value)'!U9,"")</f>
        <v>0.2765647119385698</v>
      </c>
      <c r="V9" s="84">
        <f>IFERROR('1.16 Wine consumption (value)'!V9/'1.40 Alcohol consump (value)'!V9,"")</f>
        <v>0.34566923096582919</v>
      </c>
      <c r="W9" s="84">
        <f>IFERROR('1.16 Wine consumption (value)'!W9/'1.40 Alcohol consump (value)'!W9,"")</f>
        <v>0.18669780992833673</v>
      </c>
      <c r="X9" s="84">
        <f>IFERROR('1.16 Wine consumption (value)'!X9/'1.40 Alcohol consump (value)'!X9,"")</f>
        <v>0.35660387601107435</v>
      </c>
      <c r="Y9" s="84">
        <f>IFERROR('1.16 Wine consumption (value)'!Y9/'1.40 Alcohol consump (value)'!Y9,"")</f>
        <v>0.12522432701894318</v>
      </c>
      <c r="Z9" s="84">
        <f>IFERROR('1.16 Wine consumption (value)'!Z9/'1.40 Alcohol consump (value)'!Z9,"")</f>
        <v>0.13628147969634896</v>
      </c>
      <c r="AA9" s="84">
        <f>IFERROR('1.16 Wine consumption (value)'!AA9/'1.40 Alcohol consump (value)'!AA9,"")</f>
        <v>0.45439942393441718</v>
      </c>
      <c r="AB9" s="84">
        <f>IFERROR('1.16 Wine consumption (value)'!AB9/'1.40 Alcohol consump (value)'!AB9,"")</f>
        <v>0.17900880712908435</v>
      </c>
      <c r="AC9" s="84">
        <f>IFERROR('1.16 Wine consumption (value)'!AC9/'1.40 Alcohol consump (value)'!AC9,"")</f>
        <v>0.15939053382321158</v>
      </c>
      <c r="AD9" s="84">
        <f>IFERROR('1.16 Wine consumption (value)'!AD9/'1.40 Alcohol consump (value)'!AD9,"")</f>
        <v>0.56753594115680372</v>
      </c>
      <c r="AE9" s="84">
        <f>IFERROR('1.16 Wine consumption (value)'!AE9/'1.40 Alcohol consump (value)'!AE9,"")</f>
        <v>0.29990962865593163</v>
      </c>
      <c r="AF9" s="84">
        <f>IFERROR('1.16 Wine consumption (value)'!AF9/'1.40 Alcohol consump (value)'!AF9,"")</f>
        <v>0.16626465236342092</v>
      </c>
      <c r="AG9" s="84">
        <f>IFERROR('1.16 Wine consumption (value)'!AG9/'1.40 Alcohol consump (value)'!AG9,"")</f>
        <v>0.22146083164616104</v>
      </c>
      <c r="AH9" s="84">
        <f>IFERROR('1.16 Wine consumption (value)'!AH9/'1.40 Alcohol consump (value)'!AH9,"")</f>
        <v>0.61677602411775145</v>
      </c>
      <c r="AI9" s="84">
        <f>IFERROR('1.16 Wine consumption (value)'!AI9/'1.40 Alcohol consump (value)'!AI9,"")</f>
        <v>7.1126576349135856E-2</v>
      </c>
      <c r="AJ9" s="84">
        <f>IFERROR('1.16 Wine consumption (value)'!AJ9/'1.40 Alcohol consump (value)'!AJ9,"")</f>
        <v>0.14957497730461336</v>
      </c>
      <c r="AK9" s="84">
        <f>IFERROR('1.16 Wine consumption (value)'!AK9/'1.40 Alcohol consump (value)'!AK9,"")</f>
        <v>0.15540153809330545</v>
      </c>
      <c r="AL9" s="84">
        <f>IFERROR('1.16 Wine consumption (value)'!AL9/'1.40 Alcohol consump (value)'!AL9,"")</f>
        <v>0.23956266293140344</v>
      </c>
      <c r="AM9" s="84">
        <f>IFERROR('1.16 Wine consumption (value)'!AM9/'1.40 Alcohol consump (value)'!AM9,"")</f>
        <v>0.24973423480886167</v>
      </c>
      <c r="AN9" s="84">
        <f>IFERROR('1.16 Wine consumption (value)'!AN9/'1.40 Alcohol consump (value)'!AN9,"")</f>
        <v>0.57418281011604788</v>
      </c>
      <c r="AO9" s="84">
        <f>IFERROR('1.16 Wine consumption (value)'!AO9/'1.40 Alcohol consump (value)'!AO9,"")</f>
        <v>0.21089155757835207</v>
      </c>
      <c r="AP9" s="84">
        <f>IFERROR('1.16 Wine consumption (value)'!AP9/'1.40 Alcohol consump (value)'!AP9,"")</f>
        <v>9.4434973911240644E-2</v>
      </c>
      <c r="AQ9" s="84">
        <f>IFERROR('1.16 Wine consumption (value)'!AQ9/'1.40 Alcohol consump (value)'!AQ9,"")</f>
        <v>0.3949147087222401</v>
      </c>
      <c r="AR9" s="84">
        <f>IFERROR('1.16 Wine consumption (value)'!AR9/'1.40 Alcohol consump (value)'!AR9,"")</f>
        <v>4.0394551432597459E-2</v>
      </c>
      <c r="AS9" s="84">
        <f>IFERROR('1.16 Wine consumption (value)'!AS9/'1.40 Alcohol consump (value)'!AS9,"")</f>
        <v>9.2561671443688751E-2</v>
      </c>
      <c r="AT9" s="84">
        <f>IFERROR('1.16 Wine consumption (value)'!AT9/'1.40 Alcohol consump (value)'!AT9,"")</f>
        <v>0.25847956418188295</v>
      </c>
      <c r="AU9" s="84">
        <f>IFERROR('1.16 Wine consumption (value)'!AU9/'1.40 Alcohol consump (value)'!AU9,"")</f>
        <v>2.7244008145788732E-2</v>
      </c>
      <c r="AV9" s="84">
        <f>IFERROR('1.16 Wine consumption (value)'!AV9/'1.40 Alcohol consump (value)'!AV9,"")</f>
        <v>9.1656441717791415E-2</v>
      </c>
      <c r="AW9" s="84">
        <f>IFERROR('1.16 Wine consumption (value)'!AW9/'1.40 Alcohol consump (value)'!AW9,"")</f>
        <v>4.0809248554913295E-2</v>
      </c>
      <c r="AX9" s="84">
        <f>IFERROR('1.16 Wine consumption (value)'!AX9/'1.40 Alcohol consump (value)'!AX9,"")</f>
        <v>0.11632108074143889</v>
      </c>
      <c r="AY9" s="84">
        <f>IFERROR('1.16 Wine consumption (value)'!AY9/'1.40 Alcohol consump (value)'!AY9,"")</f>
        <v>3.5508211273857081E-2</v>
      </c>
      <c r="AZ9" s="84">
        <f>IFERROR('1.16 Wine consumption (value)'!AZ9/'1.40 Alcohol consump (value)'!AZ9,"")</f>
        <v>4.2654945327070259E-2</v>
      </c>
      <c r="BA9" s="84">
        <f>IFERROR('1.16 Wine consumption (value)'!BA9/'1.40 Alcohol consump (value)'!BA9,"")</f>
        <v>7.3176751264859535E-2</v>
      </c>
      <c r="BB9" s="84">
        <f>IFERROR('1.16 Wine consumption (value)'!BB9/'1.40 Alcohol consump (value)'!BB9,"")</f>
        <v>0.57101226993865029</v>
      </c>
      <c r="BC9" s="84">
        <f>IFERROR('1.16 Wine consumption (value)'!BC9/'1.40 Alcohol consump (value)'!BC9,"")</f>
        <v>2.4584138059933962E-2</v>
      </c>
      <c r="BD9" s="84">
        <f>IFERROR('1.16 Wine consumption (value)'!BD9/'1.40 Alcohol consump (value)'!BD9,"")</f>
        <v>0.15917287930687085</v>
      </c>
      <c r="BE9" s="84">
        <f>IFERROR('1.16 Wine consumption (value)'!BE9/'1.40 Alcohol consump (value)'!BE9,"")</f>
        <v>0.62081316553727006</v>
      </c>
      <c r="BF9" s="84">
        <f>IFERROR('1.16 Wine consumption (value)'!BF9/'1.40 Alcohol consump (value)'!BF9,"")</f>
        <v>5.1232323232323233E-2</v>
      </c>
      <c r="BG9" s="84">
        <f>IFERROR('1.16 Wine consumption (value)'!BG9/'1.40 Alcohol consump (value)'!BG9,"")</f>
        <v>9.7349579198593134E-2</v>
      </c>
      <c r="BH9" s="84" t="str">
        <f>IFERROR('1.16 Wine consumption (value)'!BH9/'1.40 Alcohol consump (value)'!BH9,"")</f>
        <v/>
      </c>
      <c r="BI9" s="84">
        <f>IFERROR('1.16 Wine consumption (value)'!BI9/'1.40 Alcohol consump (value)'!BI9,"")</f>
        <v>0.28422448610525047</v>
      </c>
      <c r="BJ9" s="84">
        <f>IFERROR('1.16 Wine consumption (value)'!BJ9/'1.40 Alcohol consump (value)'!BJ9,"")</f>
        <v>0.18006979141882781</v>
      </c>
      <c r="BK9" s="84">
        <f>IFERROR('1.16 Wine consumption (value)'!BK9/'1.40 Alcohol consump (value)'!BK9,"")</f>
        <v>0.31959992051400943</v>
      </c>
      <c r="BL9" s="84">
        <f>IFERROR('1.16 Wine consumption (value)'!BL9/'1.40 Alcohol consump (value)'!BL9,"")</f>
        <v>9.8987968553185937E-2</v>
      </c>
      <c r="BM9" s="84" t="str">
        <f>IFERROR('1.16 Wine consumption (value)'!BM9/'1.40 Alcohol consump (value)'!BM9,"")</f>
        <v/>
      </c>
      <c r="BN9" s="84">
        <f>IFERROR('1.16 Wine consumption (value)'!BN9/'1.40 Alcohol consump (value)'!BN9,"")</f>
        <v>0.16970202270220511</v>
      </c>
      <c r="BO9" s="84">
        <f>IFERROR('1.16 Wine consumption (value)'!BO9/'1.40 Alcohol consump (value)'!BO9,"")</f>
        <v>0.38756487660205485</v>
      </c>
      <c r="BP9" s="84">
        <f>IFERROR('1.16 Wine consumption (value)'!BP9/'1.40 Alcohol consump (value)'!BP9,"")</f>
        <v>0.13658929638967587</v>
      </c>
      <c r="BQ9" s="84">
        <f>IFERROR('1.16 Wine consumption (value)'!BQ9/'1.40 Alcohol consump (value)'!BQ9,"")</f>
        <v>0.20795457783959748</v>
      </c>
      <c r="BR9" s="84">
        <f>IFERROR('1.16 Wine consumption (value)'!BR9/'1.40 Alcohol consump (value)'!BR9,"")</f>
        <v>0.25875910225141041</v>
      </c>
      <c r="BS9" s="84">
        <f>IFERROR('1.16 Wine consumption (value)'!BS9/'1.40 Alcohol consump (value)'!BS9,"")</f>
        <v>0.19954194469535827</v>
      </c>
      <c r="BT9" s="84">
        <f>IFERROR('1.16 Wine consumption (value)'!BT9/'1.40 Alcohol consump (value)'!BT9,"")</f>
        <v>0.3302657592409578</v>
      </c>
      <c r="BU9" s="84">
        <f>IFERROR('1.16 Wine consumption (value)'!BU9/'1.40 Alcohol consump (value)'!BU9,"")</f>
        <v>0.41196471054718475</v>
      </c>
      <c r="BV9" s="84">
        <f>IFERROR('1.16 Wine consumption (value)'!BV9/'1.40 Alcohol consump (value)'!BV9,"")</f>
        <v>0.30863257230963576</v>
      </c>
      <c r="BW9" s="84">
        <f>IFERROR('1.16 Wine consumption (value)'!BW9/'1.40 Alcohol consump (value)'!BW9,"")</f>
        <v>0.45219719442908141</v>
      </c>
      <c r="BX9" s="84">
        <f>IFERROR('1.16 Wine consumption (value)'!BX9/'1.40 Alcohol consump (value)'!BX9,"")</f>
        <v>0.18394536100762818</v>
      </c>
      <c r="BY9" s="84">
        <f>IFERROR('1.16 Wine consumption (value)'!BY9/'1.40 Alcohol consump (value)'!BY9,"")</f>
        <v>0.54104353179591114</v>
      </c>
      <c r="BZ9" s="84">
        <f>IFERROR('1.16 Wine consumption (value)'!BZ9/'1.40 Alcohol consump (value)'!BZ9,"")</f>
        <v>0.21449515476513897</v>
      </c>
      <c r="CA9" s="84">
        <f>IFERROR('1.16 Wine consumption (value)'!CA9/'1.40 Alcohol consump (value)'!CA9,"")</f>
        <v>0.47078253434103823</v>
      </c>
      <c r="CB9" s="84">
        <f>IFERROR('1.16 Wine consumption (value)'!CB9/'1.40 Alcohol consump (value)'!CB9,"")</f>
        <v>0.20877434497077479</v>
      </c>
      <c r="CC9" s="84">
        <f>IFERROR('1.16 Wine consumption (value)'!CC9/'1.40 Alcohol consump (value)'!CC9,"")</f>
        <v>0.45134622086092108</v>
      </c>
      <c r="CD9" s="84">
        <f>IFERROR('1.16 Wine consumption (value)'!CD9/'1.40 Alcohol consump (value)'!CD9,"")</f>
        <v>0.25342818115697785</v>
      </c>
      <c r="CE9" s="84">
        <f>IFERROR('1.16 Wine consumption (value)'!CE9/'1.40 Alcohol consump (value)'!CE9,"")</f>
        <v>0.28447243604696371</v>
      </c>
      <c r="CF9" s="84">
        <f>IFERROR('1.16 Wine consumption (value)'!CF9/'1.40 Alcohol consump (value)'!CF9,"")</f>
        <v>0.49932544035505794</v>
      </c>
      <c r="CG9" s="84">
        <f>IFERROR('1.16 Wine consumption (value)'!CG9/'1.40 Alcohol consump (value)'!CG9,"")</f>
        <v>0.17395195952274656</v>
      </c>
      <c r="CH9" s="84">
        <f>IFERROR('1.16 Wine consumption (value)'!CH9/'1.40 Alcohol consump (value)'!CH9,"")</f>
        <v>0.3770067385281699</v>
      </c>
      <c r="CI9" s="84">
        <f>IFERROR('1.16 Wine consumption (value)'!CI9/'1.40 Alcohol consump (value)'!CI9,"")</f>
        <v>0.49666537202463518</v>
      </c>
      <c r="CJ9" s="84">
        <f>IFERROR('1.16 Wine consumption (value)'!CJ9/'1.40 Alcohol consump (value)'!CJ9,"")</f>
        <v>0.1487810977860877</v>
      </c>
      <c r="CK9" s="84">
        <f>IFERROR('1.16 Wine consumption (value)'!CK9/'1.40 Alcohol consump (value)'!CK9,"")</f>
        <v>0.27480440634100428</v>
      </c>
      <c r="CL9" s="84">
        <f>IFERROR('1.16 Wine consumption (value)'!CL9/'1.40 Alcohol consump (value)'!CL9,"")</f>
        <v>0.44607121836373248</v>
      </c>
      <c r="CM9" s="84">
        <f>IFERROR('1.16 Wine consumption (value)'!CM9/'1.40 Alcohol consump (value)'!CM9,"")</f>
        <v>0.39631336405530065</v>
      </c>
      <c r="CN9" s="84">
        <f>IFERROR('1.16 Wine consumption (value)'!CN9/'1.40 Alcohol consump (value)'!CN9,"")</f>
        <v>8.1322265045953426E-2</v>
      </c>
      <c r="CO9" s="84">
        <f>IFERROR('1.16 Wine consumption (value)'!CO9/'1.40 Alcohol consump (value)'!CO9,"")</f>
        <v>8.559850879325713E-2</v>
      </c>
      <c r="CP9" s="84">
        <f>IFERROR('1.16 Wine consumption (value)'!CP9/'1.40 Alcohol consump (value)'!CP9,"")</f>
        <v>0.15354198984092371</v>
      </c>
      <c r="CR9" s="89">
        <f t="shared" si="0"/>
        <v>0.7173537752904845</v>
      </c>
      <c r="CU9" s="89"/>
    </row>
    <row r="10" spans="1:99" x14ac:dyDescent="0.25">
      <c r="A10" s="1" t="s">
        <v>31</v>
      </c>
      <c r="B10" s="84">
        <f>IFERROR('1.16 Wine consumption (value)'!B10/'1.40 Alcohol consump (value)'!B10,"")</f>
        <v>0.22170506269240015</v>
      </c>
      <c r="C10" s="84">
        <f>IFERROR('1.16 Wine consumption (value)'!C10/'1.40 Alcohol consump (value)'!C10,"")</f>
        <v>0.13850482528440386</v>
      </c>
      <c r="D10" s="84">
        <f>IFERROR('1.16 Wine consumption (value)'!D10/'1.40 Alcohol consump (value)'!D10,"")</f>
        <v>0.27763670221770781</v>
      </c>
      <c r="E10" s="84">
        <f>IFERROR('1.16 Wine consumption (value)'!E10/'1.40 Alcohol consump (value)'!E10,"")</f>
        <v>0.13101216790842868</v>
      </c>
      <c r="F10" s="84">
        <f>IFERROR('1.16 Wine consumption (value)'!F10/'1.40 Alcohol consump (value)'!F10,"")</f>
        <v>0.18402307647024196</v>
      </c>
      <c r="G10" s="84">
        <f>IFERROR('1.16 Wine consumption (value)'!G10/'1.40 Alcohol consump (value)'!G10,"")</f>
        <v>7.9036058337558536E-3</v>
      </c>
      <c r="H10" s="84">
        <f>IFERROR('1.16 Wine consumption (value)'!H10/'1.40 Alcohol consump (value)'!H10,"")</f>
        <v>0.17867830423940151</v>
      </c>
      <c r="I10" s="84">
        <f>IFERROR('1.16 Wine consumption (value)'!I10/'1.40 Alcohol consump (value)'!I10,"")</f>
        <v>0.22093639323503481</v>
      </c>
      <c r="J10" s="84">
        <f>IFERROR('1.16 Wine consumption (value)'!J10/'1.40 Alcohol consump (value)'!J10,"")</f>
        <v>0.16292938931297712</v>
      </c>
      <c r="K10" s="84">
        <f>IFERROR('1.16 Wine consumption (value)'!K10/'1.40 Alcohol consump (value)'!K10,"")</f>
        <v>9.4239482200647248E-2</v>
      </c>
      <c r="L10" s="84" t="str">
        <f>IFERROR('1.16 Wine consumption (value)'!L10/'1.40 Alcohol consump (value)'!L10,"")</f>
        <v/>
      </c>
      <c r="M10" s="84">
        <f>IFERROR('1.16 Wine consumption (value)'!M10/'1.40 Alcohol consump (value)'!M10,"")</f>
        <v>3.6553960608517337E-2</v>
      </c>
      <c r="N10" s="84">
        <f>IFERROR('1.16 Wine consumption (value)'!N10/'1.40 Alcohol consump (value)'!N10,"")</f>
        <v>0.15152507229770285</v>
      </c>
      <c r="O10" s="84">
        <f>IFERROR('1.16 Wine consumption (value)'!O10/'1.40 Alcohol consump (value)'!O10,"")</f>
        <v>9.4976941837585024E-2</v>
      </c>
      <c r="P10" s="84">
        <f>IFERROR('1.16 Wine consumption (value)'!P10/'1.40 Alcohol consump (value)'!P10,"")</f>
        <v>0.10809264556611609</v>
      </c>
      <c r="Q10" s="84">
        <f>IFERROR('1.16 Wine consumption (value)'!Q10/'1.40 Alcohol consump (value)'!Q10,"")</f>
        <v>3.4037857567269333E-2</v>
      </c>
      <c r="R10" s="84">
        <f>IFERROR('1.16 Wine consumption (value)'!R10/'1.40 Alcohol consump (value)'!R10,"")</f>
        <v>4.3274687854710552E-2</v>
      </c>
      <c r="S10" s="84">
        <f>IFERROR('1.16 Wine consumption (value)'!S10/'1.40 Alcohol consump (value)'!S10,"")</f>
        <v>4.6016617790811343E-2</v>
      </c>
      <c r="T10" s="84">
        <f>IFERROR('1.16 Wine consumption (value)'!T10/'1.40 Alcohol consump (value)'!T10,"")</f>
        <v>0.28735010580766518</v>
      </c>
      <c r="U10" s="84">
        <f>IFERROR('1.16 Wine consumption (value)'!U10/'1.40 Alcohol consump (value)'!U10,"")</f>
        <v>0.27879028241500803</v>
      </c>
      <c r="V10" s="84">
        <f>IFERROR('1.16 Wine consumption (value)'!V10/'1.40 Alcohol consump (value)'!V10,"")</f>
        <v>0.33577670536063653</v>
      </c>
      <c r="W10" s="84">
        <f>IFERROR('1.16 Wine consumption (value)'!W10/'1.40 Alcohol consump (value)'!W10,"")</f>
        <v>0.18714933274162363</v>
      </c>
      <c r="X10" s="84">
        <f>IFERROR('1.16 Wine consumption (value)'!X10/'1.40 Alcohol consump (value)'!X10,"")</f>
        <v>0.32320804195804198</v>
      </c>
      <c r="Y10" s="84">
        <f>IFERROR('1.16 Wine consumption (value)'!Y10/'1.40 Alcohol consump (value)'!Y10,"")</f>
        <v>0.12101288316303864</v>
      </c>
      <c r="Z10" s="84">
        <f>IFERROR('1.16 Wine consumption (value)'!Z10/'1.40 Alcohol consump (value)'!Z10,"")</f>
        <v>0.13834602481495287</v>
      </c>
      <c r="AA10" s="84">
        <f>IFERROR('1.16 Wine consumption (value)'!AA10/'1.40 Alcohol consump (value)'!AA10,"")</f>
        <v>0.44465554678247132</v>
      </c>
      <c r="AB10" s="84">
        <f>IFERROR('1.16 Wine consumption (value)'!AB10/'1.40 Alcohol consump (value)'!AB10,"")</f>
        <v>0.18406306253992222</v>
      </c>
      <c r="AC10" s="84">
        <f>IFERROR('1.16 Wine consumption (value)'!AC10/'1.40 Alcohol consump (value)'!AC10,"")</f>
        <v>0.18195615514333896</v>
      </c>
      <c r="AD10" s="84">
        <f>IFERROR('1.16 Wine consumption (value)'!AD10/'1.40 Alcohol consump (value)'!AD10,"")</f>
        <v>0.53481712872575815</v>
      </c>
      <c r="AE10" s="84">
        <f>IFERROR('1.16 Wine consumption (value)'!AE10/'1.40 Alcohol consump (value)'!AE10,"")</f>
        <v>0.31375257849018756</v>
      </c>
      <c r="AF10" s="84">
        <f>IFERROR('1.16 Wine consumption (value)'!AF10/'1.40 Alcohol consump (value)'!AF10,"")</f>
        <v>0.16300221448908572</v>
      </c>
      <c r="AG10" s="84">
        <f>IFERROR('1.16 Wine consumption (value)'!AG10/'1.40 Alcohol consump (value)'!AG10,"")</f>
        <v>0.23162184999254434</v>
      </c>
      <c r="AH10" s="84">
        <f>IFERROR('1.16 Wine consumption (value)'!AH10/'1.40 Alcohol consump (value)'!AH10,"")</f>
        <v>0.64272156519199874</v>
      </c>
      <c r="AI10" s="84">
        <f>IFERROR('1.16 Wine consumption (value)'!AI10/'1.40 Alcohol consump (value)'!AI10,"")</f>
        <v>7.143420676324691E-2</v>
      </c>
      <c r="AJ10" s="84">
        <f>IFERROR('1.16 Wine consumption (value)'!AJ10/'1.40 Alcohol consump (value)'!AJ10,"")</f>
        <v>0.14969152847247424</v>
      </c>
      <c r="AK10" s="84">
        <f>IFERROR('1.16 Wine consumption (value)'!AK10/'1.40 Alcohol consump (value)'!AK10,"")</f>
        <v>0.15813115263783897</v>
      </c>
      <c r="AL10" s="84">
        <f>IFERROR('1.16 Wine consumption (value)'!AL10/'1.40 Alcohol consump (value)'!AL10,"")</f>
        <v>0.25273436152227163</v>
      </c>
      <c r="AM10" s="84">
        <f>IFERROR('1.16 Wine consumption (value)'!AM10/'1.40 Alcohol consump (value)'!AM10,"")</f>
        <v>0.25891225751273178</v>
      </c>
      <c r="AN10" s="84">
        <f>IFERROR('1.16 Wine consumption (value)'!AN10/'1.40 Alcohol consump (value)'!AN10,"")</f>
        <v>0.58974786413836211</v>
      </c>
      <c r="AO10" s="84">
        <f>IFERROR('1.16 Wine consumption (value)'!AO10/'1.40 Alcohol consump (value)'!AO10,"")</f>
        <v>0.20556307990862965</v>
      </c>
      <c r="AP10" s="84">
        <f>IFERROR('1.16 Wine consumption (value)'!AP10/'1.40 Alcohol consump (value)'!AP10,"")</f>
        <v>9.2210422108048293E-2</v>
      </c>
      <c r="AQ10" s="84">
        <f>IFERROR('1.16 Wine consumption (value)'!AQ10/'1.40 Alcohol consump (value)'!AQ10,"")</f>
        <v>0.36796199672922669</v>
      </c>
      <c r="AR10" s="84">
        <f>IFERROR('1.16 Wine consumption (value)'!AR10/'1.40 Alcohol consump (value)'!AR10,"")</f>
        <v>4.6408431173153374E-2</v>
      </c>
      <c r="AS10" s="84">
        <f>IFERROR('1.16 Wine consumption (value)'!AS10/'1.40 Alcohol consump (value)'!AS10,"")</f>
        <v>8.4599161562299852E-2</v>
      </c>
      <c r="AT10" s="84">
        <f>IFERROR('1.16 Wine consumption (value)'!AT10/'1.40 Alcohol consump (value)'!AT10,"")</f>
        <v>0.23671667252019468</v>
      </c>
      <c r="AU10" s="84">
        <f>IFERROR('1.16 Wine consumption (value)'!AU10/'1.40 Alcohol consump (value)'!AU10,"")</f>
        <v>3.1355079400142358E-2</v>
      </c>
      <c r="AV10" s="84">
        <f>IFERROR('1.16 Wine consumption (value)'!AV10/'1.40 Alcohol consump (value)'!AV10,"")</f>
        <v>8.5907979551011343E-2</v>
      </c>
      <c r="AW10" s="84">
        <f>IFERROR('1.16 Wine consumption (value)'!AW10/'1.40 Alcohol consump (value)'!AW10,"")</f>
        <v>3.9598704814480599E-2</v>
      </c>
      <c r="AX10" s="84">
        <f>IFERROR('1.16 Wine consumption (value)'!AX10/'1.40 Alcohol consump (value)'!AX10,"")</f>
        <v>0.10945994925697716</v>
      </c>
      <c r="AY10" s="84">
        <f>IFERROR('1.16 Wine consumption (value)'!AY10/'1.40 Alcohol consump (value)'!AY10,"")</f>
        <v>4.277183724482711E-2</v>
      </c>
      <c r="AZ10" s="84">
        <f>IFERROR('1.16 Wine consumption (value)'!AZ10/'1.40 Alcohol consump (value)'!AZ10,"")</f>
        <v>4.4646713426496044E-2</v>
      </c>
      <c r="BA10" s="84">
        <f>IFERROR('1.16 Wine consumption (value)'!BA10/'1.40 Alcohol consump (value)'!BA10,"")</f>
        <v>7.692833931930905E-2</v>
      </c>
      <c r="BB10" s="84">
        <f>IFERROR('1.16 Wine consumption (value)'!BB10/'1.40 Alcohol consump (value)'!BB10,"")</f>
        <v>0.53241864983001452</v>
      </c>
      <c r="BC10" s="84">
        <f>IFERROR('1.16 Wine consumption (value)'!BC10/'1.40 Alcohol consump (value)'!BC10,"")</f>
        <v>2.778418793557022E-2</v>
      </c>
      <c r="BD10" s="84">
        <f>IFERROR('1.16 Wine consumption (value)'!BD10/'1.40 Alcohol consump (value)'!BD10,"")</f>
        <v>0.15885177287425403</v>
      </c>
      <c r="BE10" s="84">
        <f>IFERROR('1.16 Wine consumption (value)'!BE10/'1.40 Alcohol consump (value)'!BE10,"")</f>
        <v>0.61776399491094136</v>
      </c>
      <c r="BF10" s="84">
        <f>IFERROR('1.16 Wine consumption (value)'!BF10/'1.40 Alcohol consump (value)'!BF10,"")</f>
        <v>4.9886013142014213E-2</v>
      </c>
      <c r="BG10" s="84">
        <f>IFERROR('1.16 Wine consumption (value)'!BG10/'1.40 Alcohol consump (value)'!BG10,"")</f>
        <v>0.12076954069298954</v>
      </c>
      <c r="BH10" s="84" t="str">
        <f>IFERROR('1.16 Wine consumption (value)'!BH10/'1.40 Alcohol consump (value)'!BH10,"")</f>
        <v/>
      </c>
      <c r="BI10" s="84">
        <f>IFERROR('1.16 Wine consumption (value)'!BI10/'1.40 Alcohol consump (value)'!BI10,"")</f>
        <v>0.2785111009963081</v>
      </c>
      <c r="BJ10" s="84">
        <f>IFERROR('1.16 Wine consumption (value)'!BJ10/'1.40 Alcohol consump (value)'!BJ10,"")</f>
        <v>0.17202053538687204</v>
      </c>
      <c r="BK10" s="84">
        <f>IFERROR('1.16 Wine consumption (value)'!BK10/'1.40 Alcohol consump (value)'!BK10,"")</f>
        <v>0.3155175485480135</v>
      </c>
      <c r="BL10" s="84">
        <f>IFERROR('1.16 Wine consumption (value)'!BL10/'1.40 Alcohol consump (value)'!BL10,"")</f>
        <v>9.8919605973943447E-2</v>
      </c>
      <c r="BM10" s="84" t="str">
        <f>IFERROR('1.16 Wine consumption (value)'!BM10/'1.40 Alcohol consump (value)'!BM10,"")</f>
        <v/>
      </c>
      <c r="BN10" s="84">
        <f>IFERROR('1.16 Wine consumption (value)'!BN10/'1.40 Alcohol consump (value)'!BN10,"")</f>
        <v>0.16588931052283615</v>
      </c>
      <c r="BO10" s="84">
        <f>IFERROR('1.16 Wine consumption (value)'!BO10/'1.40 Alcohol consump (value)'!BO10,"")</f>
        <v>0.33946148214430977</v>
      </c>
      <c r="BP10" s="84">
        <f>IFERROR('1.16 Wine consumption (value)'!BP10/'1.40 Alcohol consump (value)'!BP10,"")</f>
        <v>0.1238701326717722</v>
      </c>
      <c r="BQ10" s="84">
        <f>IFERROR('1.16 Wine consumption (value)'!BQ10/'1.40 Alcohol consump (value)'!BQ10,"")</f>
        <v>0.20743877421563253</v>
      </c>
      <c r="BR10" s="84">
        <f>IFERROR('1.16 Wine consumption (value)'!BR10/'1.40 Alcohol consump (value)'!BR10,"")</f>
        <v>0.26023165505710966</v>
      </c>
      <c r="BS10" s="84">
        <f>IFERROR('1.16 Wine consumption (value)'!BS10/'1.40 Alcohol consump (value)'!BS10,"")</f>
        <v>0.19863778846733884</v>
      </c>
      <c r="BT10" s="84">
        <f>IFERROR('1.16 Wine consumption (value)'!BT10/'1.40 Alcohol consump (value)'!BT10,"")</f>
        <v>0.33647185963290588</v>
      </c>
      <c r="BU10" s="84">
        <f>IFERROR('1.16 Wine consumption (value)'!BU10/'1.40 Alcohol consump (value)'!BU10,"")</f>
        <v>0.41221477114181554</v>
      </c>
      <c r="BV10" s="84">
        <f>IFERROR('1.16 Wine consumption (value)'!BV10/'1.40 Alcohol consump (value)'!BV10,"")</f>
        <v>0.31371912406763441</v>
      </c>
      <c r="BW10" s="84">
        <f>IFERROR('1.16 Wine consumption (value)'!BW10/'1.40 Alcohol consump (value)'!BW10,"")</f>
        <v>0.46694967349826599</v>
      </c>
      <c r="BX10" s="84">
        <f>IFERROR('1.16 Wine consumption (value)'!BX10/'1.40 Alcohol consump (value)'!BX10,"")</f>
        <v>0.1904147584338515</v>
      </c>
      <c r="BY10" s="84">
        <f>IFERROR('1.16 Wine consumption (value)'!BY10/'1.40 Alcohol consump (value)'!BY10,"")</f>
        <v>0.53782234742906676</v>
      </c>
      <c r="BZ10" s="84">
        <f>IFERROR('1.16 Wine consumption (value)'!BZ10/'1.40 Alcohol consump (value)'!BZ10,"")</f>
        <v>0.21771255375691606</v>
      </c>
      <c r="CA10" s="84">
        <f>IFERROR('1.16 Wine consumption (value)'!CA10/'1.40 Alcohol consump (value)'!CA10,"")</f>
        <v>0.5033856105733433</v>
      </c>
      <c r="CB10" s="84">
        <f>IFERROR('1.16 Wine consumption (value)'!CB10/'1.40 Alcohol consump (value)'!CB10,"")</f>
        <v>0.2076488511542674</v>
      </c>
      <c r="CC10" s="84">
        <f>IFERROR('1.16 Wine consumption (value)'!CC10/'1.40 Alcohol consump (value)'!CC10,"")</f>
        <v>0.45434276533656842</v>
      </c>
      <c r="CD10" s="84">
        <f>IFERROR('1.16 Wine consumption (value)'!CD10/'1.40 Alcohol consump (value)'!CD10,"")</f>
        <v>0.26290767483368488</v>
      </c>
      <c r="CE10" s="84">
        <f>IFERROR('1.16 Wine consumption (value)'!CE10/'1.40 Alcohol consump (value)'!CE10,"")</f>
        <v>0.28547760511882997</v>
      </c>
      <c r="CF10" s="84">
        <f>IFERROR('1.16 Wine consumption (value)'!CF10/'1.40 Alcohol consump (value)'!CF10,"")</f>
        <v>0.50042869055588823</v>
      </c>
      <c r="CG10" s="84">
        <f>IFERROR('1.16 Wine consumption (value)'!CG10/'1.40 Alcohol consump (value)'!CG10,"")</f>
        <v>0.16861668682488254</v>
      </c>
      <c r="CH10" s="84">
        <f>IFERROR('1.16 Wine consumption (value)'!CH10/'1.40 Alcohol consump (value)'!CH10,"")</f>
        <v>0.36858632608823011</v>
      </c>
      <c r="CI10" s="84">
        <f>IFERROR('1.16 Wine consumption (value)'!CI10/'1.40 Alcohol consump (value)'!CI10,"")</f>
        <v>0.49055582349872529</v>
      </c>
      <c r="CJ10" s="84">
        <f>IFERROR('1.16 Wine consumption (value)'!CJ10/'1.40 Alcohol consump (value)'!CJ10,"")</f>
        <v>0.10308590875643855</v>
      </c>
      <c r="CK10" s="84">
        <f>IFERROR('1.16 Wine consumption (value)'!CK10/'1.40 Alcohol consump (value)'!CK10,"")</f>
        <v>0.28797016694630978</v>
      </c>
      <c r="CL10" s="84">
        <f>IFERROR('1.16 Wine consumption (value)'!CL10/'1.40 Alcohol consump (value)'!CL10,"")</f>
        <v>0.45159935605796053</v>
      </c>
      <c r="CM10" s="84">
        <f>IFERROR('1.16 Wine consumption (value)'!CM10/'1.40 Alcohol consump (value)'!CM10,"")</f>
        <v>0.42970822281167181</v>
      </c>
      <c r="CN10" s="84">
        <f>IFERROR('1.16 Wine consumption (value)'!CN10/'1.40 Alcohol consump (value)'!CN10,"")</f>
        <v>9.1978936121498767E-2</v>
      </c>
      <c r="CO10" s="84">
        <f>IFERROR('1.16 Wine consumption (value)'!CO10/'1.40 Alcohol consump (value)'!CO10,"")</f>
        <v>9.0858183940500464E-2</v>
      </c>
      <c r="CP10" s="84">
        <f>IFERROR('1.16 Wine consumption (value)'!CP10/'1.40 Alcohol consump (value)'!CP10,"")</f>
        <v>0.15719733340649061</v>
      </c>
      <c r="CR10" s="89">
        <f t="shared" si="0"/>
        <v>0.71560668186858656</v>
      </c>
      <c r="CU10" s="89"/>
    </row>
    <row r="11" spans="1:99" x14ac:dyDescent="0.25">
      <c r="A11" s="1" t="s">
        <v>32</v>
      </c>
      <c r="B11" s="84">
        <f>IFERROR('1.16 Wine consumption (value)'!B11/'1.40 Alcohol consump (value)'!B11,"")</f>
        <v>0.21891801507678671</v>
      </c>
      <c r="C11" s="84">
        <f>IFERROR('1.16 Wine consumption (value)'!C11/'1.40 Alcohol consump (value)'!C11,"")</f>
        <v>0.14197233756046504</v>
      </c>
      <c r="D11" s="84">
        <f>IFERROR('1.16 Wine consumption (value)'!D11/'1.40 Alcohol consump (value)'!D11,"")</f>
        <v>0.31307613519972688</v>
      </c>
      <c r="E11" s="84">
        <f>IFERROR('1.16 Wine consumption (value)'!E11/'1.40 Alcohol consump (value)'!E11,"")</f>
        <v>0.1379753313156652</v>
      </c>
      <c r="F11" s="84">
        <f>IFERROR('1.16 Wine consumption (value)'!F11/'1.40 Alcohol consump (value)'!F11,"")</f>
        <v>0.20346020761245673</v>
      </c>
      <c r="G11" s="84">
        <f>IFERROR('1.16 Wine consumption (value)'!G11/'1.40 Alcohol consump (value)'!G11,"")</f>
        <v>7.3717654404877779E-3</v>
      </c>
      <c r="H11" s="84">
        <f>IFERROR('1.16 Wine consumption (value)'!H11/'1.40 Alcohol consump (value)'!H11,"")</f>
        <v>0.19501920455953414</v>
      </c>
      <c r="I11" s="84">
        <f>IFERROR('1.16 Wine consumption (value)'!I11/'1.40 Alcohol consump (value)'!I11,"")</f>
        <v>0.21651715414859141</v>
      </c>
      <c r="J11" s="84">
        <f>IFERROR('1.16 Wine consumption (value)'!J11/'1.40 Alcohol consump (value)'!J11,"")</f>
        <v>0.18655378486055779</v>
      </c>
      <c r="K11" s="84">
        <f>IFERROR('1.16 Wine consumption (value)'!K11/'1.40 Alcohol consump (value)'!K11,"")</f>
        <v>9.4794496916375565E-2</v>
      </c>
      <c r="L11" s="84" t="str">
        <f>IFERROR('1.16 Wine consumption (value)'!L11/'1.40 Alcohol consump (value)'!L11,"")</f>
        <v/>
      </c>
      <c r="M11" s="84">
        <f>IFERROR('1.16 Wine consumption (value)'!M11/'1.40 Alcohol consump (value)'!M11,"")</f>
        <v>3.6723359944463727E-2</v>
      </c>
      <c r="N11" s="84">
        <f>IFERROR('1.16 Wine consumption (value)'!N11/'1.40 Alcohol consump (value)'!N11,"")</f>
        <v>0.13565483089242442</v>
      </c>
      <c r="O11" s="84">
        <f>IFERROR('1.16 Wine consumption (value)'!O11/'1.40 Alcohol consump (value)'!O11,"")</f>
        <v>9.1385903265812321E-2</v>
      </c>
      <c r="P11" s="84">
        <f>IFERROR('1.16 Wine consumption (value)'!P11/'1.40 Alcohol consump (value)'!P11,"")</f>
        <v>0.1018739020105407</v>
      </c>
      <c r="Q11" s="84">
        <f>IFERROR('1.16 Wine consumption (value)'!Q11/'1.40 Alcohol consump (value)'!Q11,"")</f>
        <v>3.6740652923225536E-2</v>
      </c>
      <c r="R11" s="84">
        <f>IFERROR('1.16 Wine consumption (value)'!R11/'1.40 Alcohol consump (value)'!R11,"")</f>
        <v>3.9724361572760436E-2</v>
      </c>
      <c r="S11" s="84">
        <f>IFERROR('1.16 Wine consumption (value)'!S11/'1.40 Alcohol consump (value)'!S11,"")</f>
        <v>4.3553629469122425E-2</v>
      </c>
      <c r="T11" s="84">
        <f>IFERROR('1.16 Wine consumption (value)'!T11/'1.40 Alcohol consump (value)'!T11,"")</f>
        <v>0.28702590175083559</v>
      </c>
      <c r="U11" s="84">
        <f>IFERROR('1.16 Wine consumption (value)'!U11/'1.40 Alcohol consump (value)'!U11,"")</f>
        <v>0.27846966031772191</v>
      </c>
      <c r="V11" s="84">
        <f>IFERROR('1.16 Wine consumption (value)'!V11/'1.40 Alcohol consump (value)'!V11,"")</f>
        <v>0.33765525945899422</v>
      </c>
      <c r="W11" s="84">
        <f>IFERROR('1.16 Wine consumption (value)'!W11/'1.40 Alcohol consump (value)'!W11,"")</f>
        <v>0.19707501492339324</v>
      </c>
      <c r="X11" s="84">
        <f>IFERROR('1.16 Wine consumption (value)'!X11/'1.40 Alcohol consump (value)'!X11,"")</f>
        <v>0.30858018386108271</v>
      </c>
      <c r="Y11" s="84">
        <f>IFERROR('1.16 Wine consumption (value)'!Y11/'1.40 Alcohol consump (value)'!Y11,"")</f>
        <v>0.14458796435365975</v>
      </c>
      <c r="Z11" s="84">
        <f>IFERROR('1.16 Wine consumption (value)'!Z11/'1.40 Alcohol consump (value)'!Z11,"")</f>
        <v>0.18490545234026132</v>
      </c>
      <c r="AA11" s="84">
        <f>IFERROR('1.16 Wine consumption (value)'!AA11/'1.40 Alcohol consump (value)'!AA11,"")</f>
        <v>0.43181754267555328</v>
      </c>
      <c r="AB11" s="84">
        <f>IFERROR('1.16 Wine consumption (value)'!AB11/'1.40 Alcohol consump (value)'!AB11,"")</f>
        <v>0.1885676741130092</v>
      </c>
      <c r="AC11" s="84">
        <f>IFERROR('1.16 Wine consumption (value)'!AC11/'1.40 Alcohol consump (value)'!AC11,"")</f>
        <v>0.18231155778894473</v>
      </c>
      <c r="AD11" s="84">
        <f>IFERROR('1.16 Wine consumption (value)'!AD11/'1.40 Alcohol consump (value)'!AD11,"")</f>
        <v>0.54141835518474368</v>
      </c>
      <c r="AE11" s="84">
        <f>IFERROR('1.16 Wine consumption (value)'!AE11/'1.40 Alcohol consump (value)'!AE11,"")</f>
        <v>0.32259542684323878</v>
      </c>
      <c r="AF11" s="84">
        <f>IFERROR('1.16 Wine consumption (value)'!AF11/'1.40 Alcohol consump (value)'!AF11,"")</f>
        <v>0.19472789115646258</v>
      </c>
      <c r="AG11" s="84">
        <f>IFERROR('1.16 Wine consumption (value)'!AG11/'1.40 Alcohol consump (value)'!AG11,"")</f>
        <v>0.23625939106366151</v>
      </c>
      <c r="AH11" s="84">
        <f>IFERROR('1.16 Wine consumption (value)'!AH11/'1.40 Alcohol consump (value)'!AH11,"")</f>
        <v>0.65044853276569858</v>
      </c>
      <c r="AI11" s="84">
        <f>IFERROR('1.16 Wine consumption (value)'!AI11/'1.40 Alcohol consump (value)'!AI11,"")</f>
        <v>7.4163416136316981E-2</v>
      </c>
      <c r="AJ11" s="84">
        <f>IFERROR('1.16 Wine consumption (value)'!AJ11/'1.40 Alcohol consump (value)'!AJ11,"")</f>
        <v>0.16469916971628695</v>
      </c>
      <c r="AK11" s="84">
        <f>IFERROR('1.16 Wine consumption (value)'!AK11/'1.40 Alcohol consump (value)'!AK11,"")</f>
        <v>0.16535513134510474</v>
      </c>
      <c r="AL11" s="84">
        <f>IFERROR('1.16 Wine consumption (value)'!AL11/'1.40 Alcohol consump (value)'!AL11,"")</f>
        <v>0.25679719562243508</v>
      </c>
      <c r="AM11" s="84">
        <f>IFERROR('1.16 Wine consumption (value)'!AM11/'1.40 Alcohol consump (value)'!AM11,"")</f>
        <v>0.26460081082165937</v>
      </c>
      <c r="AN11" s="84">
        <f>IFERROR('1.16 Wine consumption (value)'!AN11/'1.40 Alcohol consump (value)'!AN11,"")</f>
        <v>0.58845920927415862</v>
      </c>
      <c r="AO11" s="84">
        <f>IFERROR('1.16 Wine consumption (value)'!AO11/'1.40 Alcohol consump (value)'!AO11,"")</f>
        <v>0.20069578871847632</v>
      </c>
      <c r="AP11" s="84">
        <f>IFERROR('1.16 Wine consumption (value)'!AP11/'1.40 Alcohol consump (value)'!AP11,"")</f>
        <v>9.2928953092151254E-2</v>
      </c>
      <c r="AQ11" s="84">
        <f>IFERROR('1.16 Wine consumption (value)'!AQ11/'1.40 Alcohol consump (value)'!AQ11,"")</f>
        <v>0.37007409156654963</v>
      </c>
      <c r="AR11" s="84">
        <f>IFERROR('1.16 Wine consumption (value)'!AR11/'1.40 Alcohol consump (value)'!AR11,"")</f>
        <v>4.3773750365390232E-2</v>
      </c>
      <c r="AS11" s="84">
        <f>IFERROR('1.16 Wine consumption (value)'!AS11/'1.40 Alcohol consump (value)'!AS11,"")</f>
        <v>9.8173840808852206E-2</v>
      </c>
      <c r="AT11" s="84">
        <f>IFERROR('1.16 Wine consumption (value)'!AT11/'1.40 Alcohol consump (value)'!AT11,"")</f>
        <v>0.22934136400218075</v>
      </c>
      <c r="AU11" s="84">
        <f>IFERROR('1.16 Wine consumption (value)'!AU11/'1.40 Alcohol consump (value)'!AU11,"")</f>
        <v>2.3679251413347195E-2</v>
      </c>
      <c r="AV11" s="84">
        <f>IFERROR('1.16 Wine consumption (value)'!AV11/'1.40 Alcohol consump (value)'!AV11,"")</f>
        <v>8.2329062539642284E-2</v>
      </c>
      <c r="AW11" s="84">
        <f>IFERROR('1.16 Wine consumption (value)'!AW11/'1.40 Alcohol consump (value)'!AW11,"")</f>
        <v>3.8226705601274225E-2</v>
      </c>
      <c r="AX11" s="84">
        <f>IFERROR('1.16 Wine consumption (value)'!AX11/'1.40 Alcohol consump (value)'!AX11,"")</f>
        <v>9.8277671461201296E-2</v>
      </c>
      <c r="AY11" s="84">
        <f>IFERROR('1.16 Wine consumption (value)'!AY11/'1.40 Alcohol consump (value)'!AY11,"")</f>
        <v>4.9336410848240045E-2</v>
      </c>
      <c r="AZ11" s="84">
        <f>IFERROR('1.16 Wine consumption (value)'!AZ11/'1.40 Alcohol consump (value)'!AZ11,"")</f>
        <v>4.3628541943826225E-2</v>
      </c>
      <c r="BA11" s="84">
        <f>IFERROR('1.16 Wine consumption (value)'!BA11/'1.40 Alcohol consump (value)'!BA11,"")</f>
        <v>7.6635699408205776E-2</v>
      </c>
      <c r="BB11" s="84">
        <f>IFERROR('1.16 Wine consumption (value)'!BB11/'1.40 Alcohol consump (value)'!BB11,"")</f>
        <v>0.52527075812274371</v>
      </c>
      <c r="BC11" s="84">
        <f>IFERROR('1.16 Wine consumption (value)'!BC11/'1.40 Alcohol consump (value)'!BC11,"")</f>
        <v>2.6334781156030738E-2</v>
      </c>
      <c r="BD11" s="84">
        <f>IFERROR('1.16 Wine consumption (value)'!BD11/'1.40 Alcohol consump (value)'!BD11,"")</f>
        <v>0.16282935142253255</v>
      </c>
      <c r="BE11" s="84">
        <f>IFERROR('1.16 Wine consumption (value)'!BE11/'1.40 Alcohol consump (value)'!BE11,"")</f>
        <v>0.72501759324419424</v>
      </c>
      <c r="BF11" s="84">
        <f>IFERROR('1.16 Wine consumption (value)'!BF11/'1.40 Alcohol consump (value)'!BF11,"")</f>
        <v>4.9272116461366179E-2</v>
      </c>
      <c r="BG11" s="84">
        <f>IFERROR('1.16 Wine consumption (value)'!BG11/'1.40 Alcohol consump (value)'!BG11,"")</f>
        <v>0.11770981507823614</v>
      </c>
      <c r="BH11" s="84" t="str">
        <f>IFERROR('1.16 Wine consumption (value)'!BH11/'1.40 Alcohol consump (value)'!BH11,"")</f>
        <v/>
      </c>
      <c r="BI11" s="84">
        <f>IFERROR('1.16 Wine consumption (value)'!BI11/'1.40 Alcohol consump (value)'!BI11,"")</f>
        <v>0.27159901992116758</v>
      </c>
      <c r="BJ11" s="84">
        <f>IFERROR('1.16 Wine consumption (value)'!BJ11/'1.40 Alcohol consump (value)'!BJ11,"")</f>
        <v>0.16765823513606878</v>
      </c>
      <c r="BK11" s="84">
        <f>IFERROR('1.16 Wine consumption (value)'!BK11/'1.40 Alcohol consump (value)'!BK11,"")</f>
        <v>0.31235389318467899</v>
      </c>
      <c r="BL11" s="84">
        <f>IFERROR('1.16 Wine consumption (value)'!BL11/'1.40 Alcohol consump (value)'!BL11,"")</f>
        <v>0.10870236339313277</v>
      </c>
      <c r="BM11" s="84" t="str">
        <f>IFERROR('1.16 Wine consumption (value)'!BM11/'1.40 Alcohol consump (value)'!BM11,"")</f>
        <v/>
      </c>
      <c r="BN11" s="84">
        <f>IFERROR('1.16 Wine consumption (value)'!BN11/'1.40 Alcohol consump (value)'!BN11,"")</f>
        <v>0.16439833953275629</v>
      </c>
      <c r="BO11" s="84">
        <f>IFERROR('1.16 Wine consumption (value)'!BO11/'1.40 Alcohol consump (value)'!BO11,"")</f>
        <v>0.31366872701666532</v>
      </c>
      <c r="BP11" s="84">
        <f>IFERROR('1.16 Wine consumption (value)'!BP11/'1.40 Alcohol consump (value)'!BP11,"")</f>
        <v>0.12120056213611725</v>
      </c>
      <c r="BQ11" s="84">
        <f>IFERROR('1.16 Wine consumption (value)'!BQ11/'1.40 Alcohol consump (value)'!BQ11,"")</f>
        <v>0.19866444964984889</v>
      </c>
      <c r="BR11" s="84">
        <f>IFERROR('1.16 Wine consumption (value)'!BR11/'1.40 Alcohol consump (value)'!BR11,"")</f>
        <v>0.26127843971780634</v>
      </c>
      <c r="BS11" s="84">
        <f>IFERROR('1.16 Wine consumption (value)'!BS11/'1.40 Alcohol consump (value)'!BS11,"")</f>
        <v>0.18861985840454698</v>
      </c>
      <c r="BT11" s="84">
        <f>IFERROR('1.16 Wine consumption (value)'!BT11/'1.40 Alcohol consump (value)'!BT11,"")</f>
        <v>0.3389147755479206</v>
      </c>
      <c r="BU11" s="84">
        <f>IFERROR('1.16 Wine consumption (value)'!BU11/'1.40 Alcohol consump (value)'!BU11,"")</f>
        <v>0.41138732959101848</v>
      </c>
      <c r="BV11" s="84">
        <f>IFERROR('1.16 Wine consumption (value)'!BV11/'1.40 Alcohol consump (value)'!BV11,"")</f>
        <v>0.31352093587274416</v>
      </c>
      <c r="BW11" s="84">
        <f>IFERROR('1.16 Wine consumption (value)'!BW11/'1.40 Alcohol consump (value)'!BW11,"")</f>
        <v>0.49417725445591909</v>
      </c>
      <c r="BX11" s="84">
        <f>IFERROR('1.16 Wine consumption (value)'!BX11/'1.40 Alcohol consump (value)'!BX11,"")</f>
        <v>0.1924306677436726</v>
      </c>
      <c r="BY11" s="84">
        <f>IFERROR('1.16 Wine consumption (value)'!BY11/'1.40 Alcohol consump (value)'!BY11,"")</f>
        <v>0.52781819550192532</v>
      </c>
      <c r="BZ11" s="84">
        <f>IFERROR('1.16 Wine consumption (value)'!BZ11/'1.40 Alcohol consump (value)'!BZ11,"")</f>
        <v>0.22106357225555204</v>
      </c>
      <c r="CA11" s="84">
        <f>IFERROR('1.16 Wine consumption (value)'!CA11/'1.40 Alcohol consump (value)'!CA11,"")</f>
        <v>0.50420322331522904</v>
      </c>
      <c r="CB11" s="84">
        <f>IFERROR('1.16 Wine consumption (value)'!CB11/'1.40 Alcohol consump (value)'!CB11,"")</f>
        <v>0.19735155399685575</v>
      </c>
      <c r="CC11" s="84">
        <f>IFERROR('1.16 Wine consumption (value)'!CC11/'1.40 Alcohol consump (value)'!CC11,"")</f>
        <v>0.45811605353394314</v>
      </c>
      <c r="CD11" s="84">
        <f>IFERROR('1.16 Wine consumption (value)'!CD11/'1.40 Alcohol consump (value)'!CD11,"")</f>
        <v>0.27710063359977899</v>
      </c>
      <c r="CE11" s="84">
        <f>IFERROR('1.16 Wine consumption (value)'!CE11/'1.40 Alcohol consump (value)'!CE11,"")</f>
        <v>0.28240991443999192</v>
      </c>
      <c r="CF11" s="84">
        <f>IFERROR('1.16 Wine consumption (value)'!CF11/'1.40 Alcohol consump (value)'!CF11,"")</f>
        <v>0.48392001362298392</v>
      </c>
      <c r="CG11" s="84">
        <f>IFERROR('1.16 Wine consumption (value)'!CG11/'1.40 Alcohol consump (value)'!CG11,"")</f>
        <v>0.16545334664071429</v>
      </c>
      <c r="CH11" s="84">
        <f>IFERROR('1.16 Wine consumption (value)'!CH11/'1.40 Alcohol consump (value)'!CH11,"")</f>
        <v>0.37758092447049418</v>
      </c>
      <c r="CI11" s="84">
        <f>IFERROR('1.16 Wine consumption (value)'!CI11/'1.40 Alcohol consump (value)'!CI11,"")</f>
        <v>0.48486121930220155</v>
      </c>
      <c r="CJ11" s="84">
        <f>IFERROR('1.16 Wine consumption (value)'!CJ11/'1.40 Alcohol consump (value)'!CJ11,"")</f>
        <v>0.11013545538453863</v>
      </c>
      <c r="CK11" s="84">
        <f>IFERROR('1.16 Wine consumption (value)'!CK11/'1.40 Alcohol consump (value)'!CK11,"")</f>
        <v>0.29703641106661277</v>
      </c>
      <c r="CL11" s="84">
        <f>IFERROR('1.16 Wine consumption (value)'!CL11/'1.40 Alcohol consump (value)'!CL11,"")</f>
        <v>0.45476008610512947</v>
      </c>
      <c r="CM11" s="84">
        <f>IFERROR('1.16 Wine consumption (value)'!CM11/'1.40 Alcohol consump (value)'!CM11,"")</f>
        <v>0.430282118936469</v>
      </c>
      <c r="CN11" s="84">
        <f>IFERROR('1.16 Wine consumption (value)'!CN11/'1.40 Alcohol consump (value)'!CN11,"")</f>
        <v>8.9745757934494491E-2</v>
      </c>
      <c r="CO11" s="84">
        <f>IFERROR('1.16 Wine consumption (value)'!CO11/'1.40 Alcohol consump (value)'!CO11,"")</f>
        <v>8.7836860976173908E-2</v>
      </c>
      <c r="CP11" s="84">
        <f>IFERROR('1.16 Wine consumption (value)'!CP11/'1.40 Alcohol consump (value)'!CP11,"")</f>
        <v>0.15307593307593276</v>
      </c>
      <c r="CR11" s="89">
        <f t="shared" si="0"/>
        <v>0.71921043647768801</v>
      </c>
      <c r="CU11" s="89"/>
    </row>
    <row r="12" spans="1:99" x14ac:dyDescent="0.25">
      <c r="A12" s="1" t="s">
        <v>33</v>
      </c>
      <c r="B12" s="84">
        <f>IFERROR('1.16 Wine consumption (value)'!B12/'1.40 Alcohol consump (value)'!B12,"")</f>
        <v>0.21606876375182779</v>
      </c>
      <c r="C12" s="84">
        <f>IFERROR('1.16 Wine consumption (value)'!C12/'1.40 Alcohol consump (value)'!C12,"")</f>
        <v>0.14148703539829866</v>
      </c>
      <c r="D12" s="84">
        <f>IFERROR('1.16 Wine consumption (value)'!D12/'1.40 Alcohol consump (value)'!D12,"")</f>
        <v>0.25679319643227544</v>
      </c>
      <c r="E12" s="84">
        <f>IFERROR('1.16 Wine consumption (value)'!E12/'1.40 Alcohol consump (value)'!E12,"")</f>
        <v>0.14428577550189617</v>
      </c>
      <c r="F12" s="84">
        <f>IFERROR('1.16 Wine consumption (value)'!F12/'1.40 Alcohol consump (value)'!F12,"")</f>
        <v>0.20725137703528843</v>
      </c>
      <c r="G12" s="84">
        <f>IFERROR('1.16 Wine consumption (value)'!G12/'1.40 Alcohol consump (value)'!G12,"")</f>
        <v>7.3201090010452993E-3</v>
      </c>
      <c r="H12" s="84">
        <f>IFERROR('1.16 Wine consumption (value)'!H12/'1.40 Alcohol consump (value)'!H12,"")</f>
        <v>0.20897687515999658</v>
      </c>
      <c r="I12" s="84">
        <f>IFERROR('1.16 Wine consumption (value)'!I12/'1.40 Alcohol consump (value)'!I12,"")</f>
        <v>0.21301740865562127</v>
      </c>
      <c r="J12" s="84">
        <f>IFERROR('1.16 Wine consumption (value)'!J12/'1.40 Alcohol consump (value)'!J12,"")</f>
        <v>0.18063719226509925</v>
      </c>
      <c r="K12" s="84">
        <f>IFERROR('1.16 Wine consumption (value)'!K12/'1.40 Alcohol consump (value)'!K12,"")</f>
        <v>9.6454640250260695E-2</v>
      </c>
      <c r="L12" s="84" t="str">
        <f>IFERROR('1.16 Wine consumption (value)'!L12/'1.40 Alcohol consump (value)'!L12,"")</f>
        <v/>
      </c>
      <c r="M12" s="84">
        <f>IFERROR('1.16 Wine consumption (value)'!M12/'1.40 Alcohol consump (value)'!M12,"")</f>
        <v>3.6537932660197225E-2</v>
      </c>
      <c r="N12" s="84">
        <f>IFERROR('1.16 Wine consumption (value)'!N12/'1.40 Alcohol consump (value)'!N12,"")</f>
        <v>0.13804789877993673</v>
      </c>
      <c r="O12" s="84">
        <f>IFERROR('1.16 Wine consumption (value)'!O12/'1.40 Alcohol consump (value)'!O12,"")</f>
        <v>9.7679421602755806E-2</v>
      </c>
      <c r="P12" s="84">
        <f>IFERROR('1.16 Wine consumption (value)'!P12/'1.40 Alcohol consump (value)'!P12,"")</f>
        <v>9.811113473669289E-2</v>
      </c>
      <c r="Q12" s="84">
        <f>IFERROR('1.16 Wine consumption (value)'!Q12/'1.40 Alcohol consump (value)'!Q12,"")</f>
        <v>3.8586428154773478E-2</v>
      </c>
      <c r="R12" s="84">
        <f>IFERROR('1.16 Wine consumption (value)'!R12/'1.40 Alcohol consump (value)'!R12,"")</f>
        <v>3.8733823330477528E-2</v>
      </c>
      <c r="S12" s="84">
        <f>IFERROR('1.16 Wine consumption (value)'!S12/'1.40 Alcohol consump (value)'!S12,"")</f>
        <v>3.9781050034692782E-2</v>
      </c>
      <c r="T12" s="84">
        <f>IFERROR('1.16 Wine consumption (value)'!T12/'1.40 Alcohol consump (value)'!T12,"")</f>
        <v>0.28396119325112279</v>
      </c>
      <c r="U12" s="84">
        <f>IFERROR('1.16 Wine consumption (value)'!U12/'1.40 Alcohol consump (value)'!U12,"")</f>
        <v>0.2749716920923147</v>
      </c>
      <c r="V12" s="84">
        <f>IFERROR('1.16 Wine consumption (value)'!V12/'1.40 Alcohol consump (value)'!V12,"")</f>
        <v>0.33748406706539852</v>
      </c>
      <c r="W12" s="84">
        <f>IFERROR('1.16 Wine consumption (value)'!W12/'1.40 Alcohol consump (value)'!W12,"")</f>
        <v>0.20696166597615057</v>
      </c>
      <c r="X12" s="84">
        <f>IFERROR('1.16 Wine consumption (value)'!X12/'1.40 Alcohol consump (value)'!X12,"")</f>
        <v>0.30122591943957971</v>
      </c>
      <c r="Y12" s="84">
        <f>IFERROR('1.16 Wine consumption (value)'!Y12/'1.40 Alcohol consump (value)'!Y12,"")</f>
        <v>0.16</v>
      </c>
      <c r="Z12" s="84">
        <f>IFERROR('1.16 Wine consumption (value)'!Z12/'1.40 Alcohol consump (value)'!Z12,"")</f>
        <v>0.24040425760670894</v>
      </c>
      <c r="AA12" s="84">
        <f>IFERROR('1.16 Wine consumption (value)'!AA12/'1.40 Alcohol consump (value)'!AA12,"")</f>
        <v>0.43574741564858882</v>
      </c>
      <c r="AB12" s="84">
        <f>IFERROR('1.16 Wine consumption (value)'!AB12/'1.40 Alcohol consump (value)'!AB12,"")</f>
        <v>0.20137379358316668</v>
      </c>
      <c r="AC12" s="84">
        <f>IFERROR('1.16 Wine consumption (value)'!AC12/'1.40 Alcohol consump (value)'!AC12,"")</f>
        <v>0.21469681397738952</v>
      </c>
      <c r="AD12" s="84">
        <f>IFERROR('1.16 Wine consumption (value)'!AD12/'1.40 Alcohol consump (value)'!AD12,"")</f>
        <v>0.55329512893982802</v>
      </c>
      <c r="AE12" s="84">
        <f>IFERROR('1.16 Wine consumption (value)'!AE12/'1.40 Alcohol consump (value)'!AE12,"")</f>
        <v>0.32752342574161292</v>
      </c>
      <c r="AF12" s="84">
        <f>IFERROR('1.16 Wine consumption (value)'!AF12/'1.40 Alcohol consump (value)'!AF12,"")</f>
        <v>0.19671646206182516</v>
      </c>
      <c r="AG12" s="84">
        <f>IFERROR('1.16 Wine consumption (value)'!AG12/'1.40 Alcohol consump (value)'!AG12,"")</f>
        <v>0.23483522892971714</v>
      </c>
      <c r="AH12" s="84">
        <f>IFERROR('1.16 Wine consumption (value)'!AH12/'1.40 Alcohol consump (value)'!AH12,"")</f>
        <v>0.65969784831374934</v>
      </c>
      <c r="AI12" s="84">
        <f>IFERROR('1.16 Wine consumption (value)'!AI12/'1.40 Alcohol consump (value)'!AI12,"")</f>
        <v>7.524844739536396E-2</v>
      </c>
      <c r="AJ12" s="84">
        <f>IFERROR('1.16 Wine consumption (value)'!AJ12/'1.40 Alcohol consump (value)'!AJ12,"")</f>
        <v>0.17503018492236649</v>
      </c>
      <c r="AK12" s="84">
        <f>IFERROR('1.16 Wine consumption (value)'!AK12/'1.40 Alcohol consump (value)'!AK12,"")</f>
        <v>0.18753897868968844</v>
      </c>
      <c r="AL12" s="84">
        <f>IFERROR('1.16 Wine consumption (value)'!AL12/'1.40 Alcohol consump (value)'!AL12,"")</f>
        <v>0.26508881242443971</v>
      </c>
      <c r="AM12" s="84">
        <f>IFERROR('1.16 Wine consumption (value)'!AM12/'1.40 Alcohol consump (value)'!AM12,"")</f>
        <v>0.27270789821405739</v>
      </c>
      <c r="AN12" s="84">
        <f>IFERROR('1.16 Wine consumption (value)'!AN12/'1.40 Alcohol consump (value)'!AN12,"")</f>
        <v>0.59308882573194388</v>
      </c>
      <c r="AO12" s="84">
        <f>IFERROR('1.16 Wine consumption (value)'!AO12/'1.40 Alcohol consump (value)'!AO12,"")</f>
        <v>0.19353821708261348</v>
      </c>
      <c r="AP12" s="84">
        <f>IFERROR('1.16 Wine consumption (value)'!AP12/'1.40 Alcohol consump (value)'!AP12,"")</f>
        <v>9.5859856984177275E-2</v>
      </c>
      <c r="AQ12" s="84">
        <f>IFERROR('1.16 Wine consumption (value)'!AQ12/'1.40 Alcohol consump (value)'!AQ12,"")</f>
        <v>0.36440615565864076</v>
      </c>
      <c r="AR12" s="84">
        <f>IFERROR('1.16 Wine consumption (value)'!AR12/'1.40 Alcohol consump (value)'!AR12,"")</f>
        <v>4.4400099775505117E-2</v>
      </c>
      <c r="AS12" s="84">
        <f>IFERROR('1.16 Wine consumption (value)'!AS12/'1.40 Alcohol consump (value)'!AS12,"")</f>
        <v>9.3320546233133392E-2</v>
      </c>
      <c r="AT12" s="84">
        <f>IFERROR('1.16 Wine consumption (value)'!AT12/'1.40 Alcohol consump (value)'!AT12,"")</f>
        <v>0.21715910817793022</v>
      </c>
      <c r="AU12" s="84">
        <f>IFERROR('1.16 Wine consumption (value)'!AU12/'1.40 Alcohol consump (value)'!AU12,"")</f>
        <v>2.6772738527122603E-2</v>
      </c>
      <c r="AV12" s="84">
        <f>IFERROR('1.16 Wine consumption (value)'!AV12/'1.40 Alcohol consump (value)'!AV12,"")</f>
        <v>9.1181032572568141E-2</v>
      </c>
      <c r="AW12" s="84">
        <f>IFERROR('1.16 Wine consumption (value)'!AW12/'1.40 Alcohol consump (value)'!AW12,"")</f>
        <v>3.8366274073699642E-2</v>
      </c>
      <c r="AX12" s="84">
        <f>IFERROR('1.16 Wine consumption (value)'!AX12/'1.40 Alcohol consump (value)'!AX12,"")</f>
        <v>9.7095623619996602E-2</v>
      </c>
      <c r="AY12" s="84">
        <f>IFERROR('1.16 Wine consumption (value)'!AY12/'1.40 Alcohol consump (value)'!AY12,"")</f>
        <v>5.4949238578680198E-2</v>
      </c>
      <c r="AZ12" s="84">
        <f>IFERROR('1.16 Wine consumption (value)'!AZ12/'1.40 Alcohol consump (value)'!AZ12,"")</f>
        <v>4.6403009056383289E-2</v>
      </c>
      <c r="BA12" s="84">
        <f>IFERROR('1.16 Wine consumption (value)'!BA12/'1.40 Alcohol consump (value)'!BA12,"")</f>
        <v>8.1335295305692598E-2</v>
      </c>
      <c r="BB12" s="84">
        <f>IFERROR('1.16 Wine consumption (value)'!BB12/'1.40 Alcohol consump (value)'!BB12,"")</f>
        <v>0.49944906340779321</v>
      </c>
      <c r="BC12" s="84">
        <f>IFERROR('1.16 Wine consumption (value)'!BC12/'1.40 Alcohol consump (value)'!BC12,"")</f>
        <v>2.9765693080455492E-2</v>
      </c>
      <c r="BD12" s="84">
        <f>IFERROR('1.16 Wine consumption (value)'!BD12/'1.40 Alcohol consump (value)'!BD12,"")</f>
        <v>0.15532699906588446</v>
      </c>
      <c r="BE12" s="84">
        <f>IFERROR('1.16 Wine consumption (value)'!BE12/'1.40 Alcohol consump (value)'!BE12,"")</f>
        <v>0.73185395714910362</v>
      </c>
      <c r="BF12" s="84">
        <f>IFERROR('1.16 Wine consumption (value)'!BF12/'1.40 Alcohol consump (value)'!BF12,"")</f>
        <v>4.777158005191362E-2</v>
      </c>
      <c r="BG12" s="84">
        <f>IFERROR('1.16 Wine consumption (value)'!BG12/'1.40 Alcohol consump (value)'!BG12,"")</f>
        <v>0.12885110365806099</v>
      </c>
      <c r="BH12" s="84" t="str">
        <f>IFERROR('1.16 Wine consumption (value)'!BH12/'1.40 Alcohol consump (value)'!BH12,"")</f>
        <v/>
      </c>
      <c r="BI12" s="84">
        <f>IFERROR('1.16 Wine consumption (value)'!BI12/'1.40 Alcohol consump (value)'!BI12,"")</f>
        <v>0.26620392083294248</v>
      </c>
      <c r="BJ12" s="84">
        <f>IFERROR('1.16 Wine consumption (value)'!BJ12/'1.40 Alcohol consump (value)'!BJ12,"")</f>
        <v>0.16854301016504539</v>
      </c>
      <c r="BK12" s="84">
        <f>IFERROR('1.16 Wine consumption (value)'!BK12/'1.40 Alcohol consump (value)'!BK12,"")</f>
        <v>0.2685406698564593</v>
      </c>
      <c r="BL12" s="84">
        <f>IFERROR('1.16 Wine consumption (value)'!BL12/'1.40 Alcohol consump (value)'!BL12,"")</f>
        <v>0.12042612320518759</v>
      </c>
      <c r="BM12" s="84" t="str">
        <f>IFERROR('1.16 Wine consumption (value)'!BM12/'1.40 Alcohol consump (value)'!BM12,"")</f>
        <v/>
      </c>
      <c r="BN12" s="84">
        <f>IFERROR('1.16 Wine consumption (value)'!BN12/'1.40 Alcohol consump (value)'!BN12,"")</f>
        <v>0.15638877881475205</v>
      </c>
      <c r="BO12" s="84">
        <f>IFERROR('1.16 Wine consumption (value)'!BO12/'1.40 Alcohol consump (value)'!BO12,"")</f>
        <v>0.27204987834549882</v>
      </c>
      <c r="BP12" s="84">
        <f>IFERROR('1.16 Wine consumption (value)'!BP12/'1.40 Alcohol consump (value)'!BP12,"")</f>
        <v>0.11891505530057936</v>
      </c>
      <c r="BQ12" s="84">
        <f>IFERROR('1.16 Wine consumption (value)'!BQ12/'1.40 Alcohol consump (value)'!BQ12,"")</f>
        <v>0.21251035218253733</v>
      </c>
      <c r="BR12" s="84">
        <f>IFERROR('1.16 Wine consumption (value)'!BR12/'1.40 Alcohol consump (value)'!BR12,"")</f>
        <v>0.27332164174512336</v>
      </c>
      <c r="BS12" s="84">
        <f>IFERROR('1.16 Wine consumption (value)'!BS12/'1.40 Alcohol consump (value)'!BS12,"")</f>
        <v>0.20159701469461141</v>
      </c>
      <c r="BT12" s="84">
        <f>IFERROR('1.16 Wine consumption (value)'!BT12/'1.40 Alcohol consump (value)'!BT12,"")</f>
        <v>0.33869848042007489</v>
      </c>
      <c r="BU12" s="84">
        <f>IFERROR('1.16 Wine consumption (value)'!BU12/'1.40 Alcohol consump (value)'!BU12,"")</f>
        <v>0.41326002149017937</v>
      </c>
      <c r="BV12" s="84">
        <f>IFERROR('1.16 Wine consumption (value)'!BV12/'1.40 Alcohol consump (value)'!BV12,"")</f>
        <v>0.31930520260269768</v>
      </c>
      <c r="BW12" s="84">
        <f>IFERROR('1.16 Wine consumption (value)'!BW12/'1.40 Alcohol consump (value)'!BW12,"")</f>
        <v>0.49147613584825117</v>
      </c>
      <c r="BX12" s="84">
        <f>IFERROR('1.16 Wine consumption (value)'!BX12/'1.40 Alcohol consump (value)'!BX12,"")</f>
        <v>0.1982002056907782</v>
      </c>
      <c r="BY12" s="84">
        <f>IFERROR('1.16 Wine consumption (value)'!BY12/'1.40 Alcohol consump (value)'!BY12,"")</f>
        <v>0.52915199058575546</v>
      </c>
      <c r="BZ12" s="84">
        <f>IFERROR('1.16 Wine consumption (value)'!BZ12/'1.40 Alcohol consump (value)'!BZ12,"")</f>
        <v>0.22596627414985784</v>
      </c>
      <c r="CA12" s="84">
        <f>IFERROR('1.16 Wine consumption (value)'!CA12/'1.40 Alcohol consump (value)'!CA12,"")</f>
        <v>0.4875597869547505</v>
      </c>
      <c r="CB12" s="84">
        <f>IFERROR('1.16 Wine consumption (value)'!CB12/'1.40 Alcohol consump (value)'!CB12,"")</f>
        <v>0.19637975312732994</v>
      </c>
      <c r="CC12" s="84">
        <f>IFERROR('1.16 Wine consumption (value)'!CC12/'1.40 Alcohol consump (value)'!CC12,"")</f>
        <v>0.44644293245848066</v>
      </c>
      <c r="CD12" s="84">
        <f>IFERROR('1.16 Wine consumption (value)'!CD12/'1.40 Alcohol consump (value)'!CD12,"")</f>
        <v>0.28723231080885547</v>
      </c>
      <c r="CE12" s="84">
        <f>IFERROR('1.16 Wine consumption (value)'!CE12/'1.40 Alcohol consump (value)'!CE12,"")</f>
        <v>0.28895271763146269</v>
      </c>
      <c r="CF12" s="84">
        <f>IFERROR('1.16 Wine consumption (value)'!CF12/'1.40 Alcohol consump (value)'!CF12,"")</f>
        <v>0.48278701178407868</v>
      </c>
      <c r="CG12" s="84">
        <f>IFERROR('1.16 Wine consumption (value)'!CG12/'1.40 Alcohol consump (value)'!CG12,"")</f>
        <v>0.16202824284725598</v>
      </c>
      <c r="CH12" s="84">
        <f>IFERROR('1.16 Wine consumption (value)'!CH12/'1.40 Alcohol consump (value)'!CH12,"")</f>
        <v>0.38552519372659522</v>
      </c>
      <c r="CI12" s="84">
        <f>IFERROR('1.16 Wine consumption (value)'!CI12/'1.40 Alcohol consump (value)'!CI12,"")</f>
        <v>0.48193655766594867</v>
      </c>
      <c r="CJ12" s="84">
        <f>IFERROR('1.16 Wine consumption (value)'!CJ12/'1.40 Alcohol consump (value)'!CJ12,"")</f>
        <v>0.11030432015690693</v>
      </c>
      <c r="CK12" s="84">
        <f>IFERROR('1.16 Wine consumption (value)'!CK12/'1.40 Alcohol consump (value)'!CK12,"")</f>
        <v>0.30029496277432055</v>
      </c>
      <c r="CL12" s="84">
        <f>IFERROR('1.16 Wine consumption (value)'!CL12/'1.40 Alcohol consump (value)'!CL12,"")</f>
        <v>0.45995376665759496</v>
      </c>
      <c r="CM12" s="84">
        <f>IFERROR('1.16 Wine consumption (value)'!CM12/'1.40 Alcohol consump (value)'!CM12,"")</f>
        <v>0.45597793972818601</v>
      </c>
      <c r="CN12" s="84">
        <f>IFERROR('1.16 Wine consumption (value)'!CN12/'1.40 Alcohol consump (value)'!CN12,"")</f>
        <v>8.8685857321652073E-2</v>
      </c>
      <c r="CO12" s="84">
        <f>IFERROR('1.16 Wine consumption (value)'!CO12/'1.40 Alcohol consump (value)'!CO12,"")</f>
        <v>8.3151013264193219E-2</v>
      </c>
      <c r="CP12" s="84">
        <f>IFERROR('1.16 Wine consumption (value)'!CP12/'1.40 Alcohol consump (value)'!CP12,"")</f>
        <v>0.13834569815081468</v>
      </c>
      <c r="CR12" s="89">
        <f t="shared" si="0"/>
        <v>0.71234281463603677</v>
      </c>
      <c r="CU12" s="89"/>
    </row>
    <row r="13" spans="1:99" x14ac:dyDescent="0.25">
      <c r="A13" s="1" t="s">
        <v>34</v>
      </c>
      <c r="B13" s="84">
        <f>IFERROR('1.16 Wine consumption (value)'!B13/'1.40 Alcohol consump (value)'!B13,"")</f>
        <v>0.21326691575092882</v>
      </c>
      <c r="C13" s="84">
        <f>IFERROR('1.16 Wine consumption (value)'!C13/'1.40 Alcohol consump (value)'!C13,"")</f>
        <v>0.14443050049025877</v>
      </c>
      <c r="D13" s="84">
        <f>IFERROR('1.16 Wine consumption (value)'!D13/'1.40 Alcohol consump (value)'!D13,"")</f>
        <v>0.27923147301006401</v>
      </c>
      <c r="E13" s="84">
        <f>IFERROR('1.16 Wine consumption (value)'!E13/'1.40 Alcohol consump (value)'!E13,"")</f>
        <v>0.1472597623442877</v>
      </c>
      <c r="F13" s="84">
        <f>IFERROR('1.16 Wine consumption (value)'!F13/'1.40 Alcohol consump (value)'!F13,"")</f>
        <v>0.21398305084745761</v>
      </c>
      <c r="G13" s="84">
        <f>IFERROR('1.16 Wine consumption (value)'!G13/'1.40 Alcohol consump (value)'!G13,"")</f>
        <v>6.8083274716275932E-3</v>
      </c>
      <c r="H13" s="84">
        <f>IFERROR('1.16 Wine consumption (value)'!H13/'1.40 Alcohol consump (value)'!H13,"")</f>
        <v>0.21022938163462249</v>
      </c>
      <c r="I13" s="84">
        <f>IFERROR('1.16 Wine consumption (value)'!I13/'1.40 Alcohol consump (value)'!I13,"")</f>
        <v>0.22092015241181248</v>
      </c>
      <c r="J13" s="84">
        <f>IFERROR('1.16 Wine consumption (value)'!J13/'1.40 Alcohol consump (value)'!J13,"")</f>
        <v>0.19098922624877573</v>
      </c>
      <c r="K13" s="84">
        <f>IFERROR('1.16 Wine consumption (value)'!K13/'1.40 Alcohol consump (value)'!K13,"")</f>
        <v>9.7695509458224777E-2</v>
      </c>
      <c r="L13" s="84" t="str">
        <f>IFERROR('1.16 Wine consumption (value)'!L13/'1.40 Alcohol consump (value)'!L13,"")</f>
        <v/>
      </c>
      <c r="M13" s="84">
        <f>IFERROR('1.16 Wine consumption (value)'!M13/'1.40 Alcohol consump (value)'!M13,"")</f>
        <v>3.82126293886332E-2</v>
      </c>
      <c r="N13" s="84">
        <f>IFERROR('1.16 Wine consumption (value)'!N13/'1.40 Alcohol consump (value)'!N13,"")</f>
        <v>0.14161562021439508</v>
      </c>
      <c r="O13" s="84">
        <f>IFERROR('1.16 Wine consumption (value)'!O13/'1.40 Alcohol consump (value)'!O13,"")</f>
        <v>0.10011240133544487</v>
      </c>
      <c r="P13" s="84">
        <f>IFERROR('1.16 Wine consumption (value)'!P13/'1.40 Alcohol consump (value)'!P13,"")</f>
        <v>9.6097270906359541E-2</v>
      </c>
      <c r="Q13" s="84">
        <f>IFERROR('1.16 Wine consumption (value)'!Q13/'1.40 Alcohol consump (value)'!Q13,"")</f>
        <v>4.0903007049165697E-2</v>
      </c>
      <c r="R13" s="84">
        <f>IFERROR('1.16 Wine consumption (value)'!R13/'1.40 Alcohol consump (value)'!R13,"")</f>
        <v>4.3015521064301551E-2</v>
      </c>
      <c r="S13" s="84">
        <f>IFERROR('1.16 Wine consumption (value)'!S13/'1.40 Alcohol consump (value)'!S13,"")</f>
        <v>3.9156087967101731E-2</v>
      </c>
      <c r="T13" s="84">
        <f>IFERROR('1.16 Wine consumption (value)'!T13/'1.40 Alcohol consump (value)'!T13,"")</f>
        <v>0.27636664826062945</v>
      </c>
      <c r="U13" s="84">
        <f>IFERROR('1.16 Wine consumption (value)'!U13/'1.40 Alcohol consump (value)'!U13,"")</f>
        <v>0.26645231213872833</v>
      </c>
      <c r="V13" s="84">
        <f>IFERROR('1.16 Wine consumption (value)'!V13/'1.40 Alcohol consump (value)'!V13,"")</f>
        <v>0.33660388954739012</v>
      </c>
      <c r="W13" s="84">
        <f>IFERROR('1.16 Wine consumption (value)'!W13/'1.40 Alcohol consump (value)'!W13,"")</f>
        <v>0.20537969202511813</v>
      </c>
      <c r="X13" s="84">
        <f>IFERROR('1.16 Wine consumption (value)'!X13/'1.40 Alcohol consump (value)'!X13,"")</f>
        <v>0.25487530715742146</v>
      </c>
      <c r="Y13" s="84">
        <f>IFERROR('1.16 Wine consumption (value)'!Y13/'1.40 Alcohol consump (value)'!Y13,"")</f>
        <v>0.15846824408468244</v>
      </c>
      <c r="Z13" s="84">
        <f>IFERROR('1.16 Wine consumption (value)'!Z13/'1.40 Alcohol consump (value)'!Z13,"")</f>
        <v>0.27493618228231076</v>
      </c>
      <c r="AA13" s="84">
        <f>IFERROR('1.16 Wine consumption (value)'!AA13/'1.40 Alcohol consump (value)'!AA13,"")</f>
        <v>0.42776301123210153</v>
      </c>
      <c r="AB13" s="84">
        <f>IFERROR('1.16 Wine consumption (value)'!AB13/'1.40 Alcohol consump (value)'!AB13,"")</f>
        <v>0.20193959634559497</v>
      </c>
      <c r="AC13" s="84">
        <f>IFERROR('1.16 Wine consumption (value)'!AC13/'1.40 Alcohol consump (value)'!AC13,"")</f>
        <v>0.22596153846153844</v>
      </c>
      <c r="AD13" s="84">
        <f>IFERROR('1.16 Wine consumption (value)'!AD13/'1.40 Alcohol consump (value)'!AD13,"")</f>
        <v>0.5341896486588591</v>
      </c>
      <c r="AE13" s="84">
        <f>IFERROR('1.16 Wine consumption (value)'!AE13/'1.40 Alcohol consump (value)'!AE13,"")</f>
        <v>0.31617477252782783</v>
      </c>
      <c r="AF13" s="84">
        <f>IFERROR('1.16 Wine consumption (value)'!AF13/'1.40 Alcohol consump (value)'!AF13,"")</f>
        <v>0.2054224644957682</v>
      </c>
      <c r="AG13" s="84">
        <f>IFERROR('1.16 Wine consumption (value)'!AG13/'1.40 Alcohol consump (value)'!AG13,"")</f>
        <v>0.23223547717842324</v>
      </c>
      <c r="AH13" s="84">
        <f>IFERROR('1.16 Wine consumption (value)'!AH13/'1.40 Alcohol consump (value)'!AH13,"")</f>
        <v>0.66329682673406343</v>
      </c>
      <c r="AI13" s="84">
        <f>IFERROR('1.16 Wine consumption (value)'!AI13/'1.40 Alcohol consump (value)'!AI13,"")</f>
        <v>7.5143440966971065E-2</v>
      </c>
      <c r="AJ13" s="84">
        <f>IFERROR('1.16 Wine consumption (value)'!AJ13/'1.40 Alcohol consump (value)'!AJ13,"")</f>
        <v>0.1864167548830355</v>
      </c>
      <c r="AK13" s="84">
        <f>IFERROR('1.16 Wine consumption (value)'!AK13/'1.40 Alcohol consump (value)'!AK13,"")</f>
        <v>0.18922000797197364</v>
      </c>
      <c r="AL13" s="84">
        <f>IFERROR('1.16 Wine consumption (value)'!AL13/'1.40 Alcohol consump (value)'!AL13,"")</f>
        <v>0.26858796673732271</v>
      </c>
      <c r="AM13" s="84">
        <f>IFERROR('1.16 Wine consumption (value)'!AM13/'1.40 Alcohol consump (value)'!AM13,"")</f>
        <v>0.27858827291258642</v>
      </c>
      <c r="AN13" s="84">
        <f>IFERROR('1.16 Wine consumption (value)'!AN13/'1.40 Alcohol consump (value)'!AN13,"")</f>
        <v>0.58922766736616872</v>
      </c>
      <c r="AO13" s="84">
        <f>IFERROR('1.16 Wine consumption (value)'!AO13/'1.40 Alcohol consump (value)'!AO13,"")</f>
        <v>0.17215278071027407</v>
      </c>
      <c r="AP13" s="84">
        <f>IFERROR('1.16 Wine consumption (value)'!AP13/'1.40 Alcohol consump (value)'!AP13,"")</f>
        <v>9.2937718262442529E-2</v>
      </c>
      <c r="AQ13" s="84">
        <f>IFERROR('1.16 Wine consumption (value)'!AQ13/'1.40 Alcohol consump (value)'!AQ13,"")</f>
        <v>0.36564369691644699</v>
      </c>
      <c r="AR13" s="84">
        <f>IFERROR('1.16 Wine consumption (value)'!AR13/'1.40 Alcohol consump (value)'!AR13,"")</f>
        <v>4.9016830056100184E-2</v>
      </c>
      <c r="AS13" s="84">
        <f>IFERROR('1.16 Wine consumption (value)'!AS13/'1.40 Alcohol consump (value)'!AS13,"")</f>
        <v>8.8223740254619432E-2</v>
      </c>
      <c r="AT13" s="84">
        <f>IFERROR('1.16 Wine consumption (value)'!AT13/'1.40 Alcohol consump (value)'!AT13,"")</f>
        <v>0.19963637052328551</v>
      </c>
      <c r="AU13" s="84">
        <f>IFERROR('1.16 Wine consumption (value)'!AU13/'1.40 Alcohol consump (value)'!AU13,"")</f>
        <v>2.7734104773284696E-2</v>
      </c>
      <c r="AV13" s="84">
        <f>IFERROR('1.16 Wine consumption (value)'!AV13/'1.40 Alcohol consump (value)'!AV13,"")</f>
        <v>9.5084530440730966E-2</v>
      </c>
      <c r="AW13" s="84">
        <f>IFERROR('1.16 Wine consumption (value)'!AW13/'1.40 Alcohol consump (value)'!AW13,"")</f>
        <v>3.7526735368461989E-2</v>
      </c>
      <c r="AX13" s="84">
        <f>IFERROR('1.16 Wine consumption (value)'!AX13/'1.40 Alcohol consump (value)'!AX13,"")</f>
        <v>9.9851757729775517E-2</v>
      </c>
      <c r="AY13" s="84">
        <f>IFERROR('1.16 Wine consumption (value)'!AY13/'1.40 Alcohol consump (value)'!AY13,"")</f>
        <v>6.0354253225453749E-2</v>
      </c>
      <c r="AZ13" s="84">
        <f>IFERROR('1.16 Wine consumption (value)'!AZ13/'1.40 Alcohol consump (value)'!AZ13,"")</f>
        <v>4.8603450259547772E-2</v>
      </c>
      <c r="BA13" s="84">
        <f>IFERROR('1.16 Wine consumption (value)'!BA13/'1.40 Alcohol consump (value)'!BA13,"")</f>
        <v>8.0340614587189926E-2</v>
      </c>
      <c r="BB13" s="84">
        <f>IFERROR('1.16 Wine consumption (value)'!BB13/'1.40 Alcohol consump (value)'!BB13,"")</f>
        <v>0.46070412517780945</v>
      </c>
      <c r="BC13" s="84">
        <f>IFERROR('1.16 Wine consumption (value)'!BC13/'1.40 Alcohol consump (value)'!BC13,"")</f>
        <v>2.9959255412638809E-2</v>
      </c>
      <c r="BD13" s="84">
        <f>IFERROR('1.16 Wine consumption (value)'!BD13/'1.40 Alcohol consump (value)'!BD13,"")</f>
        <v>0.15315367495805163</v>
      </c>
      <c r="BE13" s="84">
        <f>IFERROR('1.16 Wine consumption (value)'!BE13/'1.40 Alcohol consump (value)'!BE13,"")</f>
        <v>0.735189923243456</v>
      </c>
      <c r="BF13" s="84">
        <f>IFERROR('1.16 Wine consumption (value)'!BF13/'1.40 Alcohol consump (value)'!BF13,"")</f>
        <v>4.7265147052159333E-2</v>
      </c>
      <c r="BG13" s="84">
        <f>IFERROR('1.16 Wine consumption (value)'!BG13/'1.40 Alcohol consump (value)'!BG13,"")</f>
        <v>0.13787663669348479</v>
      </c>
      <c r="BH13" s="84" t="str">
        <f>IFERROR('1.16 Wine consumption (value)'!BH13/'1.40 Alcohol consump (value)'!BH13,"")</f>
        <v/>
      </c>
      <c r="BI13" s="84">
        <f>IFERROR('1.16 Wine consumption (value)'!BI13/'1.40 Alcohol consump (value)'!BI13,"")</f>
        <v>0.26057401812688824</v>
      </c>
      <c r="BJ13" s="84">
        <f>IFERROR('1.16 Wine consumption (value)'!BJ13/'1.40 Alcohol consump (value)'!BJ13,"")</f>
        <v>0.17221610539504156</v>
      </c>
      <c r="BK13" s="84">
        <f>IFERROR('1.16 Wine consumption (value)'!BK13/'1.40 Alcohol consump (value)'!BK13,"")</f>
        <v>0.31016207081957137</v>
      </c>
      <c r="BL13" s="84">
        <f>IFERROR('1.16 Wine consumption (value)'!BL13/'1.40 Alcohol consump (value)'!BL13,"")</f>
        <v>0.13094319606519436</v>
      </c>
      <c r="BM13" s="84" t="str">
        <f>IFERROR('1.16 Wine consumption (value)'!BM13/'1.40 Alcohol consump (value)'!BM13,"")</f>
        <v/>
      </c>
      <c r="BN13" s="84">
        <f>IFERROR('1.16 Wine consumption (value)'!BN13/'1.40 Alcohol consump (value)'!BN13,"")</f>
        <v>0.15331850318806817</v>
      </c>
      <c r="BO13" s="84">
        <f>IFERROR('1.16 Wine consumption (value)'!BO13/'1.40 Alcohol consump (value)'!BO13,"")</f>
        <v>0.2653583028125216</v>
      </c>
      <c r="BP13" s="84">
        <f>IFERROR('1.16 Wine consumption (value)'!BP13/'1.40 Alcohol consump (value)'!BP13,"")</f>
        <v>0.11785552180440625</v>
      </c>
      <c r="BQ13" s="84">
        <f>IFERROR('1.16 Wine consumption (value)'!BQ13/'1.40 Alcohol consump (value)'!BQ13,"")</f>
        <v>0.21357477624432342</v>
      </c>
      <c r="BR13" s="84">
        <f>IFERROR('1.16 Wine consumption (value)'!BR13/'1.40 Alcohol consump (value)'!BR13,"")</f>
        <v>0.2835422097025892</v>
      </c>
      <c r="BS13" s="84">
        <f>IFERROR('1.16 Wine consumption (value)'!BS13/'1.40 Alcohol consump (value)'!BS13,"")</f>
        <v>0.20025327347853264</v>
      </c>
      <c r="BT13" s="84">
        <f>IFERROR('1.16 Wine consumption (value)'!BT13/'1.40 Alcohol consump (value)'!BT13,"")</f>
        <v>0.34058284036879638</v>
      </c>
      <c r="BU13" s="84">
        <f>IFERROR('1.16 Wine consumption (value)'!BU13/'1.40 Alcohol consump (value)'!BU13,"")</f>
        <v>0.4095530984463327</v>
      </c>
      <c r="BV13" s="84">
        <f>IFERROR('1.16 Wine consumption (value)'!BV13/'1.40 Alcohol consump (value)'!BV13,"")</f>
        <v>0.31961586404255687</v>
      </c>
      <c r="BW13" s="84">
        <f>IFERROR('1.16 Wine consumption (value)'!BW13/'1.40 Alcohol consump (value)'!BW13,"")</f>
        <v>0.48897800552028026</v>
      </c>
      <c r="BX13" s="84">
        <f>IFERROR('1.16 Wine consumption (value)'!BX13/'1.40 Alcohol consump (value)'!BX13,"")</f>
        <v>0.20052095817952284</v>
      </c>
      <c r="BY13" s="84">
        <f>IFERROR('1.16 Wine consumption (value)'!BY13/'1.40 Alcohol consump (value)'!BY13,"")</f>
        <v>0.5259845670793446</v>
      </c>
      <c r="BZ13" s="84">
        <f>IFERROR('1.16 Wine consumption (value)'!BZ13/'1.40 Alcohol consump (value)'!BZ13,"")</f>
        <v>0.22868140440761767</v>
      </c>
      <c r="CA13" s="84">
        <f>IFERROR('1.16 Wine consumption (value)'!CA13/'1.40 Alcohol consump (value)'!CA13,"")</f>
        <v>0.47525577169011246</v>
      </c>
      <c r="CB13" s="84">
        <f>IFERROR('1.16 Wine consumption (value)'!CB13/'1.40 Alcohol consump (value)'!CB13,"")</f>
        <v>0.20063199988814165</v>
      </c>
      <c r="CC13" s="84">
        <f>IFERROR('1.16 Wine consumption (value)'!CC13/'1.40 Alcohol consump (value)'!CC13,"")</f>
        <v>0.44335633044835854</v>
      </c>
      <c r="CD13" s="84">
        <f>IFERROR('1.16 Wine consumption (value)'!CD13/'1.40 Alcohol consump (value)'!CD13,"")</f>
        <v>0.28970608062558989</v>
      </c>
      <c r="CE13" s="84">
        <f>IFERROR('1.16 Wine consumption (value)'!CE13/'1.40 Alcohol consump (value)'!CE13,"")</f>
        <v>0.29518536025389963</v>
      </c>
      <c r="CF13" s="84">
        <f>IFERROR('1.16 Wine consumption (value)'!CF13/'1.40 Alcohol consump (value)'!CF13,"")</f>
        <v>0.48814492496225909</v>
      </c>
      <c r="CG13" s="84">
        <f>IFERROR('1.16 Wine consumption (value)'!CG13/'1.40 Alcohol consump (value)'!CG13,"")</f>
        <v>0.16383203469659122</v>
      </c>
      <c r="CH13" s="84">
        <f>IFERROR('1.16 Wine consumption (value)'!CH13/'1.40 Alcohol consump (value)'!CH13,"")</f>
        <v>0.39137390694514457</v>
      </c>
      <c r="CI13" s="84">
        <f>IFERROR('1.16 Wine consumption (value)'!CI13/'1.40 Alcohol consump (value)'!CI13,"")</f>
        <v>0.47503922288613681</v>
      </c>
      <c r="CJ13" s="84">
        <f>IFERROR('1.16 Wine consumption (value)'!CJ13/'1.40 Alcohol consump (value)'!CJ13,"")</f>
        <v>0.10524834952822133</v>
      </c>
      <c r="CK13" s="84">
        <f>IFERROR('1.16 Wine consumption (value)'!CK13/'1.40 Alcohol consump (value)'!CK13,"")</f>
        <v>0.30546795166652441</v>
      </c>
      <c r="CL13" s="84">
        <f>IFERROR('1.16 Wine consumption (value)'!CL13/'1.40 Alcohol consump (value)'!CL13,"")</f>
        <v>0.46526720084761353</v>
      </c>
      <c r="CM13" s="84">
        <f>IFERROR('1.16 Wine consumption (value)'!CM13/'1.40 Alcohol consump (value)'!CM13,"")</f>
        <v>0.45288079163969475</v>
      </c>
      <c r="CN13" s="84">
        <f>IFERROR('1.16 Wine consumption (value)'!CN13/'1.40 Alcohol consump (value)'!CN13,"")</f>
        <v>8.1575862484525224E-2</v>
      </c>
      <c r="CO13" s="84">
        <f>IFERROR('1.16 Wine consumption (value)'!CO13/'1.40 Alcohol consump (value)'!CO13,"")</f>
        <v>7.9021014603368384E-2</v>
      </c>
      <c r="CP13" s="84">
        <f>IFERROR('1.16 Wine consumption (value)'!CP13/'1.40 Alcohol consump (value)'!CP13,"")</f>
        <v>0.13022264056707242</v>
      </c>
      <c r="CR13" s="89">
        <f t="shared" si="0"/>
        <v>0.70483518261604483</v>
      </c>
      <c r="CU13" s="89"/>
    </row>
    <row r="14" spans="1:99" x14ac:dyDescent="0.25">
      <c r="A14" s="1" t="s">
        <v>35</v>
      </c>
      <c r="B14" s="84">
        <f>IFERROR('1.16 Wine consumption (value)'!B14/'1.40 Alcohol consump (value)'!B14,"")</f>
        <v>0.20928035783089144</v>
      </c>
      <c r="C14" s="84">
        <f>IFERROR('1.16 Wine consumption (value)'!C14/'1.40 Alcohol consump (value)'!C14,"")</f>
        <v>0.14928898863577941</v>
      </c>
      <c r="D14" s="84">
        <f>IFERROR('1.16 Wine consumption (value)'!D14/'1.40 Alcohol consump (value)'!D14,"")</f>
        <v>0.28839014512318595</v>
      </c>
      <c r="E14" s="84">
        <f>IFERROR('1.16 Wine consumption (value)'!E14/'1.40 Alcohol consump (value)'!E14,"")</f>
        <v>0.15691934779971423</v>
      </c>
      <c r="F14" s="84">
        <f>IFERROR('1.16 Wine consumption (value)'!F14/'1.40 Alcohol consump (value)'!F14,"")</f>
        <v>0.22306248323947436</v>
      </c>
      <c r="G14" s="84">
        <f>IFERROR('1.16 Wine consumption (value)'!G14/'1.40 Alcohol consump (value)'!G14,"")</f>
        <v>6.8197160489233567E-3</v>
      </c>
      <c r="H14" s="84">
        <f>IFERROR('1.16 Wine consumption (value)'!H14/'1.40 Alcohol consump (value)'!H14,"")</f>
        <v>0.19290361526594674</v>
      </c>
      <c r="I14" s="84">
        <f>IFERROR('1.16 Wine consumption (value)'!I14/'1.40 Alcohol consump (value)'!I14,"")</f>
        <v>0.22019325449776836</v>
      </c>
      <c r="J14" s="84">
        <f>IFERROR('1.16 Wine consumption (value)'!J14/'1.40 Alcohol consump (value)'!J14,"")</f>
        <v>0.20453276400065692</v>
      </c>
      <c r="K14" s="84">
        <f>IFERROR('1.16 Wine consumption (value)'!K14/'1.40 Alcohol consump (value)'!K14,"")</f>
        <v>0.10116097268886598</v>
      </c>
      <c r="L14" s="84" t="str">
        <f>IFERROR('1.16 Wine consumption (value)'!L14/'1.40 Alcohol consump (value)'!L14,"")</f>
        <v/>
      </c>
      <c r="M14" s="84">
        <f>IFERROR('1.16 Wine consumption (value)'!M14/'1.40 Alcohol consump (value)'!M14,"")</f>
        <v>3.9455250382823444E-2</v>
      </c>
      <c r="N14" s="84">
        <f>IFERROR('1.16 Wine consumption (value)'!N14/'1.40 Alcohol consump (value)'!N14,"")</f>
        <v>0.14558022622538752</v>
      </c>
      <c r="O14" s="84">
        <f>IFERROR('1.16 Wine consumption (value)'!O14/'1.40 Alcohol consump (value)'!O14,"")</f>
        <v>9.8048472762052044E-2</v>
      </c>
      <c r="P14" s="84">
        <f>IFERROR('1.16 Wine consumption (value)'!P14/'1.40 Alcohol consump (value)'!P14,"")</f>
        <v>9.3994621151794702E-2</v>
      </c>
      <c r="Q14" s="84">
        <f>IFERROR('1.16 Wine consumption (value)'!Q14/'1.40 Alcohol consump (value)'!Q14,"")</f>
        <v>4.370347500943364E-2</v>
      </c>
      <c r="R14" s="84">
        <f>IFERROR('1.16 Wine consumption (value)'!R14/'1.40 Alcohol consump (value)'!R14,"")</f>
        <v>4.7419354838709675E-2</v>
      </c>
      <c r="S14" s="84">
        <f>IFERROR('1.16 Wine consumption (value)'!S14/'1.40 Alcohol consump (value)'!S14,"")</f>
        <v>3.9665377633967332E-2</v>
      </c>
      <c r="T14" s="84">
        <f>IFERROR('1.16 Wine consumption (value)'!T14/'1.40 Alcohol consump (value)'!T14,"")</f>
        <v>0.28070495234796772</v>
      </c>
      <c r="U14" s="84">
        <f>IFERROR('1.16 Wine consumption (value)'!U14/'1.40 Alcohol consump (value)'!U14,"")</f>
        <v>0.27252228334359885</v>
      </c>
      <c r="V14" s="84">
        <f>IFERROR('1.16 Wine consumption (value)'!V14/'1.40 Alcohol consump (value)'!V14,"")</f>
        <v>0.33024711202554707</v>
      </c>
      <c r="W14" s="84">
        <f>IFERROR('1.16 Wine consumption (value)'!W14/'1.40 Alcohol consump (value)'!W14,"")</f>
        <v>0.19714880824356817</v>
      </c>
      <c r="X14" s="84">
        <f>IFERROR('1.16 Wine consumption (value)'!X14/'1.40 Alcohol consump (value)'!X14,"")</f>
        <v>0.24233958582767945</v>
      </c>
      <c r="Y14" s="84">
        <f>IFERROR('1.16 Wine consumption (value)'!Y14/'1.40 Alcohol consump (value)'!Y14,"")</f>
        <v>0.16976217440543603</v>
      </c>
      <c r="Z14" s="84">
        <f>IFERROR('1.16 Wine consumption (value)'!Z14/'1.40 Alcohol consump (value)'!Z14,"")</f>
        <v>0.28672516275120297</v>
      </c>
      <c r="AA14" s="84">
        <f>IFERROR('1.16 Wine consumption (value)'!AA14/'1.40 Alcohol consump (value)'!AA14,"")</f>
        <v>0.43010956995376526</v>
      </c>
      <c r="AB14" s="84">
        <f>IFERROR('1.16 Wine consumption (value)'!AB14/'1.40 Alcohol consump (value)'!AB14,"")</f>
        <v>0.20916466078274046</v>
      </c>
      <c r="AC14" s="84">
        <f>IFERROR('1.16 Wine consumption (value)'!AC14/'1.40 Alcohol consump (value)'!AC14,"")</f>
        <v>0.23995461851186536</v>
      </c>
      <c r="AD14" s="84">
        <f>IFERROR('1.16 Wine consumption (value)'!AD14/'1.40 Alcohol consump (value)'!AD14,"")</f>
        <v>0.50377274744784728</v>
      </c>
      <c r="AE14" s="84">
        <f>IFERROR('1.16 Wine consumption (value)'!AE14/'1.40 Alcohol consump (value)'!AE14,"")</f>
        <v>0.31157534755780242</v>
      </c>
      <c r="AF14" s="84">
        <f>IFERROR('1.16 Wine consumption (value)'!AF14/'1.40 Alcohol consump (value)'!AF14,"")</f>
        <v>0.2062361143032253</v>
      </c>
      <c r="AG14" s="84">
        <f>IFERROR('1.16 Wine consumption (value)'!AG14/'1.40 Alcohol consump (value)'!AG14,"")</f>
        <v>0.24829111379171692</v>
      </c>
      <c r="AH14" s="84">
        <f>IFERROR('1.16 Wine consumption (value)'!AH14/'1.40 Alcohol consump (value)'!AH14,"")</f>
        <v>0.66188944135712191</v>
      </c>
      <c r="AI14" s="84">
        <f>IFERROR('1.16 Wine consumption (value)'!AI14/'1.40 Alcohol consump (value)'!AI14,"")</f>
        <v>7.471312255975622E-2</v>
      </c>
      <c r="AJ14" s="84">
        <f>IFERROR('1.16 Wine consumption (value)'!AJ14/'1.40 Alcohol consump (value)'!AJ14,"")</f>
        <v>0.17684386694869944</v>
      </c>
      <c r="AK14" s="84">
        <f>IFERROR('1.16 Wine consumption (value)'!AK14/'1.40 Alcohol consump (value)'!AK14,"")</f>
        <v>0.17665561076253095</v>
      </c>
      <c r="AL14" s="84">
        <f>IFERROR('1.16 Wine consumption (value)'!AL14/'1.40 Alcohol consump (value)'!AL14,"")</f>
        <v>0.27684162062615097</v>
      </c>
      <c r="AM14" s="84">
        <f>IFERROR('1.16 Wine consumption (value)'!AM14/'1.40 Alcohol consump (value)'!AM14,"")</f>
        <v>0.28079619429143721</v>
      </c>
      <c r="AN14" s="84">
        <f>IFERROR('1.16 Wine consumption (value)'!AN14/'1.40 Alcohol consump (value)'!AN14,"")</f>
        <v>0.60500553709856031</v>
      </c>
      <c r="AO14" s="84">
        <f>IFERROR('1.16 Wine consumption (value)'!AO14/'1.40 Alcohol consump (value)'!AO14,"")</f>
        <v>0.14944929544458821</v>
      </c>
      <c r="AP14" s="84">
        <f>IFERROR('1.16 Wine consumption (value)'!AP14/'1.40 Alcohol consump (value)'!AP14,"")</f>
        <v>9.1224846434359561E-2</v>
      </c>
      <c r="AQ14" s="84">
        <f>IFERROR('1.16 Wine consumption (value)'!AQ14/'1.40 Alcohol consump (value)'!AQ14,"")</f>
        <v>0.36506227045536127</v>
      </c>
      <c r="AR14" s="84">
        <f>IFERROR('1.16 Wine consumption (value)'!AR14/'1.40 Alcohol consump (value)'!AR14,"")</f>
        <v>4.9126867241742062E-2</v>
      </c>
      <c r="AS14" s="84">
        <f>IFERROR('1.16 Wine consumption (value)'!AS14/'1.40 Alcohol consump (value)'!AS14,"")</f>
        <v>8.2302876815811957E-2</v>
      </c>
      <c r="AT14" s="84">
        <f>IFERROR('1.16 Wine consumption (value)'!AT14/'1.40 Alcohol consump (value)'!AT14,"")</f>
        <v>0.21308866211028929</v>
      </c>
      <c r="AU14" s="84">
        <f>IFERROR('1.16 Wine consumption (value)'!AU14/'1.40 Alcohol consump (value)'!AU14,"")</f>
        <v>3.1338222274192737E-2</v>
      </c>
      <c r="AV14" s="84">
        <f>IFERROR('1.16 Wine consumption (value)'!AV14/'1.40 Alcohol consump (value)'!AV14,"")</f>
        <v>9.8140122788010098E-2</v>
      </c>
      <c r="AW14" s="84">
        <f>IFERROR('1.16 Wine consumption (value)'!AW14/'1.40 Alcohol consump (value)'!AW14,"")</f>
        <v>3.7197936464838446E-2</v>
      </c>
      <c r="AX14" s="84">
        <f>IFERROR('1.16 Wine consumption (value)'!AX14/'1.40 Alcohol consump (value)'!AX14,"")</f>
        <v>0.10075180769046592</v>
      </c>
      <c r="AY14" s="84">
        <f>IFERROR('1.16 Wine consumption (value)'!AY14/'1.40 Alcohol consump (value)'!AY14,"")</f>
        <v>6.7133280757097777E-2</v>
      </c>
      <c r="AZ14" s="84">
        <f>IFERROR('1.16 Wine consumption (value)'!AZ14/'1.40 Alcohol consump (value)'!AZ14,"")</f>
        <v>5.161726472556781E-2</v>
      </c>
      <c r="BA14" s="84">
        <f>IFERROR('1.16 Wine consumption (value)'!BA14/'1.40 Alcohol consump (value)'!BA14,"")</f>
        <v>7.8666751803843943E-2</v>
      </c>
      <c r="BB14" s="84">
        <f>IFERROR('1.16 Wine consumption (value)'!BB14/'1.40 Alcohol consump (value)'!BB14,"")</f>
        <v>0.44142921754862052</v>
      </c>
      <c r="BC14" s="84">
        <f>IFERROR('1.16 Wine consumption (value)'!BC14/'1.40 Alcohol consump (value)'!BC14,"")</f>
        <v>3.001760324983074E-2</v>
      </c>
      <c r="BD14" s="84">
        <f>IFERROR('1.16 Wine consumption (value)'!BD14/'1.40 Alcohol consump (value)'!BD14,"")</f>
        <v>0.14923114257886161</v>
      </c>
      <c r="BE14" s="84">
        <f>IFERROR('1.16 Wine consumption (value)'!BE14/'1.40 Alcohol consump (value)'!BE14,"")</f>
        <v>0.73529002642926677</v>
      </c>
      <c r="BF14" s="84">
        <f>IFERROR('1.16 Wine consumption (value)'!BF14/'1.40 Alcohol consump (value)'!BF14,"")</f>
        <v>5.0685613431687565E-2</v>
      </c>
      <c r="BG14" s="84">
        <f>IFERROR('1.16 Wine consumption (value)'!BG14/'1.40 Alcohol consump (value)'!BG14,"")</f>
        <v>0.14591221427569764</v>
      </c>
      <c r="BH14" s="84" t="str">
        <f>IFERROR('1.16 Wine consumption (value)'!BH14/'1.40 Alcohol consump (value)'!BH14,"")</f>
        <v/>
      </c>
      <c r="BI14" s="84">
        <f>IFERROR('1.16 Wine consumption (value)'!BI14/'1.40 Alcohol consump (value)'!BI14,"")</f>
        <v>0.24843534097374623</v>
      </c>
      <c r="BJ14" s="84">
        <f>IFERROR('1.16 Wine consumption (value)'!BJ14/'1.40 Alcohol consump (value)'!BJ14,"")</f>
        <v>0.1776830362867034</v>
      </c>
      <c r="BK14" s="84">
        <f>IFERROR('1.16 Wine consumption (value)'!BK14/'1.40 Alcohol consump (value)'!BK14,"")</f>
        <v>0.31549917264202981</v>
      </c>
      <c r="BL14" s="84">
        <f>IFERROR('1.16 Wine consumption (value)'!BL14/'1.40 Alcohol consump (value)'!BL14,"")</f>
        <v>0.13803605419325943</v>
      </c>
      <c r="BM14" s="84" t="str">
        <f>IFERROR('1.16 Wine consumption (value)'!BM14/'1.40 Alcohol consump (value)'!BM14,"")</f>
        <v/>
      </c>
      <c r="BN14" s="84">
        <f>IFERROR('1.16 Wine consumption (value)'!BN14/'1.40 Alcohol consump (value)'!BN14,"")</f>
        <v>0.14844715795847316</v>
      </c>
      <c r="BO14" s="84">
        <f>IFERROR('1.16 Wine consumption (value)'!BO14/'1.40 Alcohol consump (value)'!BO14,"")</f>
        <v>0.26370001346438665</v>
      </c>
      <c r="BP14" s="84">
        <f>IFERROR('1.16 Wine consumption (value)'!BP14/'1.40 Alcohol consump (value)'!BP14,"")</f>
        <v>0.11556713800813988</v>
      </c>
      <c r="BQ14" s="84">
        <f>IFERROR('1.16 Wine consumption (value)'!BQ14/'1.40 Alcohol consump (value)'!BQ14,"")</f>
        <v>0.21284492376995395</v>
      </c>
      <c r="BR14" s="84">
        <f>IFERROR('1.16 Wine consumption (value)'!BR14/'1.40 Alcohol consump (value)'!BR14,"")</f>
        <v>0.2902757458265422</v>
      </c>
      <c r="BS14" s="84">
        <f>IFERROR('1.16 Wine consumption (value)'!BS14/'1.40 Alcohol consump (value)'!BS14,"")</f>
        <v>0.1984838871091715</v>
      </c>
      <c r="BT14" s="84">
        <f>IFERROR('1.16 Wine consumption (value)'!BT14/'1.40 Alcohol consump (value)'!BT14,"")</f>
        <v>0.33904664513581906</v>
      </c>
      <c r="BU14" s="84">
        <f>IFERROR('1.16 Wine consumption (value)'!BU14/'1.40 Alcohol consump (value)'!BU14,"")</f>
        <v>0.41204045923666416</v>
      </c>
      <c r="BV14" s="84">
        <f>IFERROR('1.16 Wine consumption (value)'!BV14/'1.40 Alcohol consump (value)'!BV14,"")</f>
        <v>0.32261182056165966</v>
      </c>
      <c r="BW14" s="84">
        <f>IFERROR('1.16 Wine consumption (value)'!BW14/'1.40 Alcohol consump (value)'!BW14,"")</f>
        <v>0.44319358366751727</v>
      </c>
      <c r="BX14" s="84">
        <f>IFERROR('1.16 Wine consumption (value)'!BX14/'1.40 Alcohol consump (value)'!BX14,"")</f>
        <v>0.2047211508218974</v>
      </c>
      <c r="BY14" s="84">
        <f>IFERROR('1.16 Wine consumption (value)'!BY14/'1.40 Alcohol consump (value)'!BY14,"")</f>
        <v>0.52133744377229718</v>
      </c>
      <c r="BZ14" s="84">
        <f>IFERROR('1.16 Wine consumption (value)'!BZ14/'1.40 Alcohol consump (value)'!BZ14,"")</f>
        <v>0.228681326759098</v>
      </c>
      <c r="CA14" s="84">
        <f>IFERROR('1.16 Wine consumption (value)'!CA14/'1.40 Alcohol consump (value)'!CA14,"")</f>
        <v>0.46087217795828711</v>
      </c>
      <c r="CB14" s="84">
        <f>IFERROR('1.16 Wine consumption (value)'!CB14/'1.40 Alcohol consump (value)'!CB14,"")</f>
        <v>0.2034867589481148</v>
      </c>
      <c r="CC14" s="84">
        <f>IFERROR('1.16 Wine consumption (value)'!CC14/'1.40 Alcohol consump (value)'!CC14,"")</f>
        <v>0.44545727420654357</v>
      </c>
      <c r="CD14" s="84">
        <f>IFERROR('1.16 Wine consumption (value)'!CD14/'1.40 Alcohol consump (value)'!CD14,"")</f>
        <v>0.28405718175629679</v>
      </c>
      <c r="CE14" s="84">
        <f>IFERROR('1.16 Wine consumption (value)'!CE14/'1.40 Alcohol consump (value)'!CE14,"")</f>
        <v>0.30369148277995461</v>
      </c>
      <c r="CF14" s="84">
        <f>IFERROR('1.16 Wine consumption (value)'!CF14/'1.40 Alcohol consump (value)'!CF14,"")</f>
        <v>0.49805591831888879</v>
      </c>
      <c r="CG14" s="84">
        <f>IFERROR('1.16 Wine consumption (value)'!CG14/'1.40 Alcohol consump (value)'!CG14,"")</f>
        <v>0.1651743991507921</v>
      </c>
      <c r="CH14" s="84">
        <f>IFERROR('1.16 Wine consumption (value)'!CH14/'1.40 Alcohol consump (value)'!CH14,"")</f>
        <v>0.40119948433383779</v>
      </c>
      <c r="CI14" s="84">
        <f>IFERROR('1.16 Wine consumption (value)'!CI14/'1.40 Alcohol consump (value)'!CI14,"")</f>
        <v>0.47007556318462546</v>
      </c>
      <c r="CJ14" s="84">
        <f>IFERROR('1.16 Wine consumption (value)'!CJ14/'1.40 Alcohol consump (value)'!CJ14,"")</f>
        <v>0.10154267275759554</v>
      </c>
      <c r="CK14" s="84">
        <f>IFERROR('1.16 Wine consumption (value)'!CK14/'1.40 Alcohol consump (value)'!CK14,"")</f>
        <v>0.30997771793740397</v>
      </c>
      <c r="CL14" s="84">
        <f>IFERROR('1.16 Wine consumption (value)'!CL14/'1.40 Alcohol consump (value)'!CL14,"")</f>
        <v>0.46540320529127177</v>
      </c>
      <c r="CM14" s="84">
        <f>IFERROR('1.16 Wine consumption (value)'!CM14/'1.40 Alcohol consump (value)'!CM14,"")</f>
        <v>0.46630080603669771</v>
      </c>
      <c r="CN14" s="84">
        <f>IFERROR('1.16 Wine consumption (value)'!CN14/'1.40 Alcohol consump (value)'!CN14,"")</f>
        <v>7.6243781094527327E-2</v>
      </c>
      <c r="CO14" s="84">
        <f>IFERROR('1.16 Wine consumption (value)'!CO14/'1.40 Alcohol consump (value)'!CO14,"")</f>
        <v>7.6225107884287116E-2</v>
      </c>
      <c r="CP14" s="84">
        <f>IFERROR('1.16 Wine consumption (value)'!CP14/'1.40 Alcohol consump (value)'!CP14,"")</f>
        <v>0.13165706612008043</v>
      </c>
      <c r="CR14" s="89">
        <f t="shared" si="0"/>
        <v>0.69864909161383282</v>
      </c>
      <c r="CU14" s="89"/>
    </row>
    <row r="15" spans="1:99" x14ac:dyDescent="0.25">
      <c r="A15" s="1" t="s">
        <v>36</v>
      </c>
      <c r="B15" s="84">
        <f>IFERROR('1.16 Wine consumption (value)'!B15/'1.40 Alcohol consump (value)'!B15,"")</f>
        <v>0.21030607955427014</v>
      </c>
      <c r="C15" s="84">
        <f>IFERROR('1.16 Wine consumption (value)'!C15/'1.40 Alcohol consump (value)'!C15,"")</f>
        <v>0.14613657019737353</v>
      </c>
      <c r="D15" s="84">
        <f>IFERROR('1.16 Wine consumption (value)'!D15/'1.40 Alcohol consump (value)'!D15,"")</f>
        <v>0.27502927400468385</v>
      </c>
      <c r="E15" s="84">
        <f>IFERROR('1.16 Wine consumption (value)'!E15/'1.40 Alcohol consump (value)'!E15,"")</f>
        <v>0.15526375101591477</v>
      </c>
      <c r="F15" s="84">
        <f>IFERROR('1.16 Wine consumption (value)'!F15/'1.40 Alcohol consump (value)'!F15,"")</f>
        <v>0.22944626702455514</v>
      </c>
      <c r="G15" s="84">
        <f>IFERROR('1.16 Wine consumption (value)'!G15/'1.40 Alcohol consump (value)'!G15,"")</f>
        <v>7.190458089331807E-3</v>
      </c>
      <c r="H15" s="84">
        <f>IFERROR('1.16 Wine consumption (value)'!H15/'1.40 Alcohol consump (value)'!H15,"")</f>
        <v>0.1759293565518093</v>
      </c>
      <c r="I15" s="84">
        <f>IFERROR('1.16 Wine consumption (value)'!I15/'1.40 Alcohol consump (value)'!I15,"")</f>
        <v>0.22620433571038243</v>
      </c>
      <c r="J15" s="84">
        <f>IFERROR('1.16 Wine consumption (value)'!J15/'1.40 Alcohol consump (value)'!J15,"")</f>
        <v>0.21477354421279657</v>
      </c>
      <c r="K15" s="84">
        <f>IFERROR('1.16 Wine consumption (value)'!K15/'1.40 Alcohol consump (value)'!K15,"")</f>
        <v>0.10400866738894909</v>
      </c>
      <c r="L15" s="84" t="str">
        <f>IFERROR('1.16 Wine consumption (value)'!L15/'1.40 Alcohol consump (value)'!L15,"")</f>
        <v/>
      </c>
      <c r="M15" s="84">
        <f>IFERROR('1.16 Wine consumption (value)'!M15/'1.40 Alcohol consump (value)'!M15,"")</f>
        <v>4.3329126622010807E-2</v>
      </c>
      <c r="N15" s="84">
        <f>IFERROR('1.16 Wine consumption (value)'!N15/'1.40 Alcohol consump (value)'!N15,"")</f>
        <v>0.14889223911903512</v>
      </c>
      <c r="O15" s="84">
        <f>IFERROR('1.16 Wine consumption (value)'!O15/'1.40 Alcohol consump (value)'!O15,"")</f>
        <v>9.9494652720648738E-2</v>
      </c>
      <c r="P15" s="84">
        <f>IFERROR('1.16 Wine consumption (value)'!P15/'1.40 Alcohol consump (value)'!P15,"")</f>
        <v>8.7279303288440496E-2</v>
      </c>
      <c r="Q15" s="84">
        <f>IFERROR('1.16 Wine consumption (value)'!Q15/'1.40 Alcohol consump (value)'!Q15,"")</f>
        <v>4.9806863169367374E-2</v>
      </c>
      <c r="R15" s="84">
        <f>IFERROR('1.16 Wine consumption (value)'!R15/'1.40 Alcohol consump (value)'!R15,"")</f>
        <v>4.9548671991687776E-2</v>
      </c>
      <c r="S15" s="84">
        <f>IFERROR('1.16 Wine consumption (value)'!S15/'1.40 Alcohol consump (value)'!S15,"")</f>
        <v>3.9669085237675462E-2</v>
      </c>
      <c r="T15" s="84">
        <f>IFERROR('1.16 Wine consumption (value)'!T15/'1.40 Alcohol consump (value)'!T15,"")</f>
        <v>0.28248189337018786</v>
      </c>
      <c r="U15" s="84">
        <f>IFERROR('1.16 Wine consumption (value)'!U15/'1.40 Alcohol consump (value)'!U15,"")</f>
        <v>0.27404694462987356</v>
      </c>
      <c r="V15" s="84">
        <f>IFERROR('1.16 Wine consumption (value)'!V15/'1.40 Alcohol consump (value)'!V15,"")</f>
        <v>0.33143443567135111</v>
      </c>
      <c r="W15" s="84">
        <f>IFERROR('1.16 Wine consumption (value)'!W15/'1.40 Alcohol consump (value)'!W15,"")</f>
        <v>0.19233283976780471</v>
      </c>
      <c r="X15" s="84">
        <f>IFERROR('1.16 Wine consumption (value)'!X15/'1.40 Alcohol consump (value)'!X15,"")</f>
        <v>0.24386002271436683</v>
      </c>
      <c r="Y15" s="84">
        <f>IFERROR('1.16 Wine consumption (value)'!Y15/'1.40 Alcohol consump (value)'!Y15,"")</f>
        <v>0.17057781713526673</v>
      </c>
      <c r="Z15" s="84">
        <f>IFERROR('1.16 Wine consumption (value)'!Z15/'1.40 Alcohol consump (value)'!Z15,"")</f>
        <v>0.29182826116713056</v>
      </c>
      <c r="AA15" s="84">
        <f>IFERROR('1.16 Wine consumption (value)'!AA15/'1.40 Alcohol consump (value)'!AA15,"")</f>
        <v>0.41849662162162166</v>
      </c>
      <c r="AB15" s="84">
        <f>IFERROR('1.16 Wine consumption (value)'!AB15/'1.40 Alcohol consump (value)'!AB15,"")</f>
        <v>0.21853134620766865</v>
      </c>
      <c r="AC15" s="84">
        <f>IFERROR('1.16 Wine consumption (value)'!AC15/'1.40 Alcohol consump (value)'!AC15,"")</f>
        <v>0.25745738636363635</v>
      </c>
      <c r="AD15" s="84">
        <f>IFERROR('1.16 Wine consumption (value)'!AD15/'1.40 Alcohol consump (value)'!AD15,"")</f>
        <v>0.48228797666180456</v>
      </c>
      <c r="AE15" s="84">
        <f>IFERROR('1.16 Wine consumption (value)'!AE15/'1.40 Alcohol consump (value)'!AE15,"")</f>
        <v>0.32291207984735065</v>
      </c>
      <c r="AF15" s="84">
        <f>IFERROR('1.16 Wine consumption (value)'!AF15/'1.40 Alcohol consump (value)'!AF15,"")</f>
        <v>0.20410071942446043</v>
      </c>
      <c r="AG15" s="84">
        <f>IFERROR('1.16 Wine consumption (value)'!AG15/'1.40 Alcohol consump (value)'!AG15,"")</f>
        <v>0.26450885869905461</v>
      </c>
      <c r="AH15" s="84">
        <f>IFERROR('1.16 Wine consumption (value)'!AH15/'1.40 Alcohol consump (value)'!AH15,"")</f>
        <v>0.65292783780178731</v>
      </c>
      <c r="AI15" s="84">
        <f>IFERROR('1.16 Wine consumption (value)'!AI15/'1.40 Alcohol consump (value)'!AI15,"")</f>
        <v>7.5639283297604373E-2</v>
      </c>
      <c r="AJ15" s="84">
        <f>IFERROR('1.16 Wine consumption (value)'!AJ15/'1.40 Alcohol consump (value)'!AJ15,"")</f>
        <v>0.17589257925392376</v>
      </c>
      <c r="AK15" s="84">
        <f>IFERROR('1.16 Wine consumption (value)'!AK15/'1.40 Alcohol consump (value)'!AK15,"")</f>
        <v>0.16505723703000408</v>
      </c>
      <c r="AL15" s="84">
        <f>IFERROR('1.16 Wine consumption (value)'!AL15/'1.40 Alcohol consump (value)'!AL15,"")</f>
        <v>0.29289714354780227</v>
      </c>
      <c r="AM15" s="84">
        <f>IFERROR('1.16 Wine consumption (value)'!AM15/'1.40 Alcohol consump (value)'!AM15,"")</f>
        <v>0.28270717800515505</v>
      </c>
      <c r="AN15" s="84">
        <f>IFERROR('1.16 Wine consumption (value)'!AN15/'1.40 Alcohol consump (value)'!AN15,"")</f>
        <v>0.60691453566621811</v>
      </c>
      <c r="AO15" s="84">
        <f>IFERROR('1.16 Wine consumption (value)'!AO15/'1.40 Alcohol consump (value)'!AO15,"")</f>
        <v>0.14326784858648778</v>
      </c>
      <c r="AP15" s="84">
        <f>IFERROR('1.16 Wine consumption (value)'!AP15/'1.40 Alcohol consump (value)'!AP15,"")</f>
        <v>9.3586975733793321E-2</v>
      </c>
      <c r="AQ15" s="84">
        <f>IFERROR('1.16 Wine consumption (value)'!AQ15/'1.40 Alcohol consump (value)'!AQ15,"")</f>
        <v>0.36562641642465044</v>
      </c>
      <c r="AR15" s="84">
        <f>IFERROR('1.16 Wine consumption (value)'!AR15/'1.40 Alcohol consump (value)'!AR15,"")</f>
        <v>4.9315068493150691E-2</v>
      </c>
      <c r="AS15" s="84">
        <f>IFERROR('1.16 Wine consumption (value)'!AS15/'1.40 Alcohol consump (value)'!AS15,"")</f>
        <v>8.2817359102531032E-2</v>
      </c>
      <c r="AT15" s="84">
        <f>IFERROR('1.16 Wine consumption (value)'!AT15/'1.40 Alcohol consump (value)'!AT15,"")</f>
        <v>0.20983183333930941</v>
      </c>
      <c r="AU15" s="84">
        <f>IFERROR('1.16 Wine consumption (value)'!AU15/'1.40 Alcohol consump (value)'!AU15,"")</f>
        <v>3.4807490006311802E-2</v>
      </c>
      <c r="AV15" s="84">
        <f>IFERROR('1.16 Wine consumption (value)'!AV15/'1.40 Alcohol consump (value)'!AV15,"")</f>
        <v>0.10114598903836572</v>
      </c>
      <c r="AW15" s="84">
        <f>IFERROR('1.16 Wine consumption (value)'!AW15/'1.40 Alcohol consump (value)'!AW15,"")</f>
        <v>3.7858945664079248E-2</v>
      </c>
      <c r="AX15" s="84">
        <f>IFERROR('1.16 Wine consumption (value)'!AX15/'1.40 Alcohol consump (value)'!AX15,"")</f>
        <v>0.10516579568052536</v>
      </c>
      <c r="AY15" s="84">
        <f>IFERROR('1.16 Wine consumption (value)'!AY15/'1.40 Alcohol consump (value)'!AY15,"")</f>
        <v>7.196704067321176E-2</v>
      </c>
      <c r="AZ15" s="84">
        <f>IFERROR('1.16 Wine consumption (value)'!AZ15/'1.40 Alcohol consump (value)'!AZ15,"")</f>
        <v>5.483168451596538E-2</v>
      </c>
      <c r="BA15" s="84">
        <f>IFERROR('1.16 Wine consumption (value)'!BA15/'1.40 Alcohol consump (value)'!BA15,"")</f>
        <v>8.4475121046667351E-2</v>
      </c>
      <c r="BB15" s="84">
        <f>IFERROR('1.16 Wine consumption (value)'!BB15/'1.40 Alcohol consump (value)'!BB15,"")</f>
        <v>0.42801334744038411</v>
      </c>
      <c r="BC15" s="84">
        <f>IFERROR('1.16 Wine consumption (value)'!BC15/'1.40 Alcohol consump (value)'!BC15,"")</f>
        <v>3.043646470714002E-2</v>
      </c>
      <c r="BD15" s="84">
        <f>IFERROR('1.16 Wine consumption (value)'!BD15/'1.40 Alcohol consump (value)'!BD15,"")</f>
        <v>0.14979491516047197</v>
      </c>
      <c r="BE15" s="84">
        <f>IFERROR('1.16 Wine consumption (value)'!BE15/'1.40 Alcohol consump (value)'!BE15,"")</f>
        <v>0.73501727115716753</v>
      </c>
      <c r="BF15" s="84">
        <f>IFERROR('1.16 Wine consumption (value)'!BF15/'1.40 Alcohol consump (value)'!BF15,"")</f>
        <v>5.4133580555443594E-2</v>
      </c>
      <c r="BG15" s="84">
        <f>IFERROR('1.16 Wine consumption (value)'!BG15/'1.40 Alcohol consump (value)'!BG15,"")</f>
        <v>0.14935515185133827</v>
      </c>
      <c r="BH15" s="84" t="str">
        <f>IFERROR('1.16 Wine consumption (value)'!BH15/'1.40 Alcohol consump (value)'!BH15,"")</f>
        <v/>
      </c>
      <c r="BI15" s="84">
        <f>IFERROR('1.16 Wine consumption (value)'!BI15/'1.40 Alcohol consump (value)'!BI15,"")</f>
        <v>0.23779006303038838</v>
      </c>
      <c r="BJ15" s="84">
        <f>IFERROR('1.16 Wine consumption (value)'!BJ15/'1.40 Alcohol consump (value)'!BJ15,"")</f>
        <v>0.18063308999447886</v>
      </c>
      <c r="BK15" s="84">
        <f>IFERROR('1.16 Wine consumption (value)'!BK15/'1.40 Alcohol consump (value)'!BK15,"")</f>
        <v>0.32939681590552355</v>
      </c>
      <c r="BL15" s="84">
        <f>IFERROR('1.16 Wine consumption (value)'!BL15/'1.40 Alcohol consump (value)'!BL15,"")</f>
        <v>0.15081854422567129</v>
      </c>
      <c r="BM15" s="84" t="str">
        <f>IFERROR('1.16 Wine consumption (value)'!BM15/'1.40 Alcohol consump (value)'!BM15,"")</f>
        <v/>
      </c>
      <c r="BN15" s="84">
        <f>IFERROR('1.16 Wine consumption (value)'!BN15/'1.40 Alcohol consump (value)'!BN15,"")</f>
        <v>0.14591701037539068</v>
      </c>
      <c r="BO15" s="84">
        <f>IFERROR('1.16 Wine consumption (value)'!BO15/'1.40 Alcohol consump (value)'!BO15,"")</f>
        <v>0.23936603395351752</v>
      </c>
      <c r="BP15" s="84">
        <f>IFERROR('1.16 Wine consumption (value)'!BP15/'1.40 Alcohol consump (value)'!BP15,"")</f>
        <v>0.11399125083413658</v>
      </c>
      <c r="BQ15" s="84">
        <f>IFERROR('1.16 Wine consumption (value)'!BQ15/'1.40 Alcohol consump (value)'!BQ15,"")</f>
        <v>0.21565534662757999</v>
      </c>
      <c r="BR15" s="84">
        <f>IFERROR('1.16 Wine consumption (value)'!BR15/'1.40 Alcohol consump (value)'!BR15,"")</f>
        <v>0.2949390448495694</v>
      </c>
      <c r="BS15" s="84">
        <f>IFERROR('1.16 Wine consumption (value)'!BS15/'1.40 Alcohol consump (value)'!BS15,"")</f>
        <v>0.20141120160108988</v>
      </c>
      <c r="BT15" s="84">
        <f>IFERROR('1.16 Wine consumption (value)'!BT15/'1.40 Alcohol consump (value)'!BT15,"")</f>
        <v>0.34144593976672838</v>
      </c>
      <c r="BU15" s="84">
        <f>IFERROR('1.16 Wine consumption (value)'!BU15/'1.40 Alcohol consump (value)'!BU15,"")</f>
        <v>0.41561188904034407</v>
      </c>
      <c r="BV15" s="84">
        <f>IFERROR('1.16 Wine consumption (value)'!BV15/'1.40 Alcohol consump (value)'!BV15,"")</f>
        <v>0.32516372296090496</v>
      </c>
      <c r="BW15" s="84">
        <f>IFERROR('1.16 Wine consumption (value)'!BW15/'1.40 Alcohol consump (value)'!BW15,"")</f>
        <v>0.45911477869467365</v>
      </c>
      <c r="BX15" s="84">
        <f>IFERROR('1.16 Wine consumption (value)'!BX15/'1.40 Alcohol consump (value)'!BX15,"")</f>
        <v>0.20648048579922829</v>
      </c>
      <c r="BY15" s="84">
        <f>IFERROR('1.16 Wine consumption (value)'!BY15/'1.40 Alcohol consump (value)'!BY15,"")</f>
        <v>0.51369246583165196</v>
      </c>
      <c r="BZ15" s="84">
        <f>IFERROR('1.16 Wine consumption (value)'!BZ15/'1.40 Alcohol consump (value)'!BZ15,"")</f>
        <v>0.23153308159937272</v>
      </c>
      <c r="CA15" s="84">
        <f>IFERROR('1.16 Wine consumption (value)'!CA15/'1.40 Alcohol consump (value)'!CA15,"")</f>
        <v>0.46339380778191247</v>
      </c>
      <c r="CB15" s="84">
        <f>IFERROR('1.16 Wine consumption (value)'!CB15/'1.40 Alcohol consump (value)'!CB15,"")</f>
        <v>0.20195504619486107</v>
      </c>
      <c r="CC15" s="84">
        <f>IFERROR('1.16 Wine consumption (value)'!CC15/'1.40 Alcohol consump (value)'!CC15,"")</f>
        <v>0.45095045265791439</v>
      </c>
      <c r="CD15" s="84">
        <f>IFERROR('1.16 Wine consumption (value)'!CD15/'1.40 Alcohol consump (value)'!CD15,"")</f>
        <v>0.2765979443616407</v>
      </c>
      <c r="CE15" s="84">
        <f>IFERROR('1.16 Wine consumption (value)'!CE15/'1.40 Alcohol consump (value)'!CE15,"")</f>
        <v>0.3098154921342815</v>
      </c>
      <c r="CF15" s="84">
        <f>IFERROR('1.16 Wine consumption (value)'!CF15/'1.40 Alcohol consump (value)'!CF15,"")</f>
        <v>0.49937065451929996</v>
      </c>
      <c r="CG15" s="84">
        <f>IFERROR('1.16 Wine consumption (value)'!CG15/'1.40 Alcohol consump (value)'!CG15,"")</f>
        <v>0.17025063770068813</v>
      </c>
      <c r="CH15" s="84">
        <f>IFERROR('1.16 Wine consumption (value)'!CH15/'1.40 Alcohol consump (value)'!CH15,"")</f>
        <v>0.4084502577973122</v>
      </c>
      <c r="CI15" s="84">
        <f>IFERROR('1.16 Wine consumption (value)'!CI15/'1.40 Alcohol consump (value)'!CI15,"")</f>
        <v>0.47102570152671086</v>
      </c>
      <c r="CJ15" s="84">
        <f>IFERROR('1.16 Wine consumption (value)'!CJ15/'1.40 Alcohol consump (value)'!CJ15,"")</f>
        <v>0.11834812502192445</v>
      </c>
      <c r="CK15" s="84">
        <f>IFERROR('1.16 Wine consumption (value)'!CK15/'1.40 Alcohol consump (value)'!CK15,"")</f>
        <v>0.30852901605160582</v>
      </c>
      <c r="CL15" s="84">
        <f>IFERROR('1.16 Wine consumption (value)'!CL15/'1.40 Alcohol consump (value)'!CL15,"")</f>
        <v>0.4681513409961614</v>
      </c>
      <c r="CM15" s="84">
        <f>IFERROR('1.16 Wine consumption (value)'!CM15/'1.40 Alcohol consump (value)'!CM15,"")</f>
        <v>0.44960497965046642</v>
      </c>
      <c r="CN15" s="84">
        <f>IFERROR('1.16 Wine consumption (value)'!CN15/'1.40 Alcohol consump (value)'!CN15,"")</f>
        <v>7.7825976014289464E-2</v>
      </c>
      <c r="CO15" s="84">
        <f>IFERROR('1.16 Wine consumption (value)'!CO15/'1.40 Alcohol consump (value)'!CO15,"")</f>
        <v>7.7342514190006498E-2</v>
      </c>
      <c r="CP15" s="84">
        <f>IFERROR('1.16 Wine consumption (value)'!CP15/'1.40 Alcohol consump (value)'!CP15,"")</f>
        <v>0.13074674898200239</v>
      </c>
      <c r="CR15" s="89">
        <f t="shared" si="0"/>
        <v>0.69046856513732791</v>
      </c>
      <c r="CU15" s="89"/>
    </row>
    <row r="16" spans="1:99" x14ac:dyDescent="0.25">
      <c r="A16" s="1" t="s">
        <v>37</v>
      </c>
      <c r="B16" s="84">
        <f>IFERROR('1.16 Wine consumption (value)'!B16/'1.40 Alcohol consump (value)'!B16,"")</f>
        <v>0.21172825239786525</v>
      </c>
      <c r="C16" s="84">
        <f>IFERROR('1.16 Wine consumption (value)'!C16/'1.40 Alcohol consump (value)'!C16,"")</f>
        <v>0.14508345134022582</v>
      </c>
      <c r="D16" s="84">
        <f>IFERROR('1.16 Wine consumption (value)'!D16/'1.40 Alcohol consump (value)'!D16,"")</f>
        <v>0.28834695857004294</v>
      </c>
      <c r="E16" s="84">
        <f>IFERROR('1.16 Wine consumption (value)'!E16/'1.40 Alcohol consump (value)'!E16,"")</f>
        <v>0.15532977413325408</v>
      </c>
      <c r="F16" s="84">
        <f>IFERROR('1.16 Wine consumption (value)'!F16/'1.40 Alcohol consump (value)'!F16,"")</f>
        <v>0.23700544894574746</v>
      </c>
      <c r="G16" s="84">
        <f>IFERROR('1.16 Wine consumption (value)'!G16/'1.40 Alcohol consump (value)'!G16,"")</f>
        <v>7.8266625929320696E-3</v>
      </c>
      <c r="H16" s="84">
        <f>IFERROR('1.16 Wine consumption (value)'!H16/'1.40 Alcohol consump (value)'!H16,"")</f>
        <v>0.16780248684839788</v>
      </c>
      <c r="I16" s="84">
        <f>IFERROR('1.16 Wine consumption (value)'!I16/'1.40 Alcohol consump (value)'!I16,"")</f>
        <v>0.23019754461071806</v>
      </c>
      <c r="J16" s="84">
        <f>IFERROR('1.16 Wine consumption (value)'!J16/'1.40 Alcohol consump (value)'!J16,"")</f>
        <v>0.22674793601651186</v>
      </c>
      <c r="K16" s="84">
        <f>IFERROR('1.16 Wine consumption (value)'!K16/'1.40 Alcohol consump (value)'!K16,"")</f>
        <v>0.1062029771707191</v>
      </c>
      <c r="L16" s="84" t="str">
        <f>IFERROR('1.16 Wine consumption (value)'!L16/'1.40 Alcohol consump (value)'!L16,"")</f>
        <v/>
      </c>
      <c r="M16" s="84">
        <f>IFERROR('1.16 Wine consumption (value)'!M16/'1.40 Alcohol consump (value)'!M16,"")</f>
        <v>4.7890284629337677E-2</v>
      </c>
      <c r="N16" s="84">
        <f>IFERROR('1.16 Wine consumption (value)'!N16/'1.40 Alcohol consump (value)'!N16,"")</f>
        <v>0.15101672781543438</v>
      </c>
      <c r="O16" s="84">
        <f>IFERROR('1.16 Wine consumption (value)'!O16/'1.40 Alcohol consump (value)'!O16,"")</f>
        <v>9.5367827536279468E-2</v>
      </c>
      <c r="P16" s="84">
        <f>IFERROR('1.16 Wine consumption (value)'!P16/'1.40 Alcohol consump (value)'!P16,"")</f>
        <v>8.4850002347381104E-2</v>
      </c>
      <c r="Q16" s="84">
        <f>IFERROR('1.16 Wine consumption (value)'!Q16/'1.40 Alcohol consump (value)'!Q16,"")</f>
        <v>5.6104401032537693E-2</v>
      </c>
      <c r="R16" s="84">
        <f>IFERROR('1.16 Wine consumption (value)'!R16/'1.40 Alcohol consump (value)'!R16,"")</f>
        <v>4.5880900956494906E-2</v>
      </c>
      <c r="S16" s="84">
        <f>IFERROR('1.16 Wine consumption (value)'!S16/'1.40 Alcohol consump (value)'!S16,"")</f>
        <v>4.16054519191595E-2</v>
      </c>
      <c r="T16" s="84">
        <f>IFERROR('1.16 Wine consumption (value)'!T16/'1.40 Alcohol consump (value)'!T16,"")</f>
        <v>0.28600465579476803</v>
      </c>
      <c r="U16" s="84">
        <f>IFERROR('1.16 Wine consumption (value)'!U16/'1.40 Alcohol consump (value)'!U16,"")</f>
        <v>0.2778748715208591</v>
      </c>
      <c r="V16" s="84">
        <f>IFERROR('1.16 Wine consumption (value)'!V16/'1.40 Alcohol consump (value)'!V16,"")</f>
        <v>0.33090238656150772</v>
      </c>
      <c r="W16" s="84">
        <f>IFERROR('1.16 Wine consumption (value)'!W16/'1.40 Alcohol consump (value)'!W16,"")</f>
        <v>0.19293101244445873</v>
      </c>
      <c r="X16" s="84">
        <f>IFERROR('1.16 Wine consumption (value)'!X16/'1.40 Alcohol consump (value)'!X16,"")</f>
        <v>0.24493424584004295</v>
      </c>
      <c r="Y16" s="84">
        <f>IFERROR('1.16 Wine consumption (value)'!Y16/'1.40 Alcohol consump (value)'!Y16,"")</f>
        <v>0.16679726855479682</v>
      </c>
      <c r="Z16" s="84">
        <f>IFERROR('1.16 Wine consumption (value)'!Z16/'1.40 Alcohol consump (value)'!Z16,"")</f>
        <v>0.29142053445850913</v>
      </c>
      <c r="AA16" s="84">
        <f>IFERROR('1.16 Wine consumption (value)'!AA16/'1.40 Alcohol consump (value)'!AA16,"")</f>
        <v>0.42794136311714681</v>
      </c>
      <c r="AB16" s="84">
        <f>IFERROR('1.16 Wine consumption (value)'!AB16/'1.40 Alcohol consump (value)'!AB16,"")</f>
        <v>0.22293423887245772</v>
      </c>
      <c r="AC16" s="84">
        <f>IFERROR('1.16 Wine consumption (value)'!AC16/'1.40 Alcohol consump (value)'!AC16,"")</f>
        <v>0.26981494413407825</v>
      </c>
      <c r="AD16" s="84">
        <f>IFERROR('1.16 Wine consumption (value)'!AD16/'1.40 Alcohol consump (value)'!AD16,"")</f>
        <v>0.46713517982637454</v>
      </c>
      <c r="AE16" s="84">
        <f>IFERROR('1.16 Wine consumption (value)'!AE16/'1.40 Alcohol consump (value)'!AE16,"")</f>
        <v>0.31883055953380418</v>
      </c>
      <c r="AF16" s="84">
        <f>IFERROR('1.16 Wine consumption (value)'!AF16/'1.40 Alcohol consump (value)'!AF16,"")</f>
        <v>0.2105961189445763</v>
      </c>
      <c r="AG16" s="84">
        <f>IFERROR('1.16 Wine consumption (value)'!AG16/'1.40 Alcohol consump (value)'!AG16,"")</f>
        <v>0.25952577562817031</v>
      </c>
      <c r="AH16" s="84">
        <f>IFERROR('1.16 Wine consumption (value)'!AH16/'1.40 Alcohol consump (value)'!AH16,"")</f>
        <v>0.65420805018295869</v>
      </c>
      <c r="AI16" s="84">
        <f>IFERROR('1.16 Wine consumption (value)'!AI16/'1.40 Alcohol consump (value)'!AI16,"")</f>
        <v>7.7115928473786469E-2</v>
      </c>
      <c r="AJ16" s="84">
        <f>IFERROR('1.16 Wine consumption (value)'!AJ16/'1.40 Alcohol consump (value)'!AJ16,"")</f>
        <v>0.17786331289441881</v>
      </c>
      <c r="AK16" s="84">
        <f>IFERROR('1.16 Wine consumption (value)'!AK16/'1.40 Alcohol consump (value)'!AK16,"")</f>
        <v>0.16110710241678827</v>
      </c>
      <c r="AL16" s="84">
        <f>IFERROR('1.16 Wine consumption (value)'!AL16/'1.40 Alcohol consump (value)'!AL16,"")</f>
        <v>0.30844987197163681</v>
      </c>
      <c r="AM16" s="84">
        <f>IFERROR('1.16 Wine consumption (value)'!AM16/'1.40 Alcohol consump (value)'!AM16,"")</f>
        <v>0.28172921322339523</v>
      </c>
      <c r="AN16" s="84">
        <f>IFERROR('1.16 Wine consumption (value)'!AN16/'1.40 Alcohol consump (value)'!AN16,"")</f>
        <v>0.60893296112661977</v>
      </c>
      <c r="AO16" s="84">
        <f>IFERROR('1.16 Wine consumption (value)'!AO16/'1.40 Alcohol consump (value)'!AO16,"")</f>
        <v>0.1170019055684946</v>
      </c>
      <c r="AP16" s="84">
        <f>IFERROR('1.16 Wine consumption (value)'!AP16/'1.40 Alcohol consump (value)'!AP16,"")</f>
        <v>9.4090242030445678E-2</v>
      </c>
      <c r="AQ16" s="84">
        <f>IFERROR('1.16 Wine consumption (value)'!AQ16/'1.40 Alcohol consump (value)'!AQ16,"")</f>
        <v>0.35934365918808647</v>
      </c>
      <c r="AR16" s="84">
        <f>IFERROR('1.16 Wine consumption (value)'!AR16/'1.40 Alcohol consump (value)'!AR16,"")</f>
        <v>4.8443376988263023E-2</v>
      </c>
      <c r="AS16" s="84">
        <f>IFERROR('1.16 Wine consumption (value)'!AS16/'1.40 Alcohol consump (value)'!AS16,"")</f>
        <v>7.7844500965668625E-2</v>
      </c>
      <c r="AT16" s="84">
        <f>IFERROR('1.16 Wine consumption (value)'!AT16/'1.40 Alcohol consump (value)'!AT16,"")</f>
        <v>0.21596601840035046</v>
      </c>
      <c r="AU16" s="84">
        <f>IFERROR('1.16 Wine consumption (value)'!AU16/'1.40 Alcohol consump (value)'!AU16,"")</f>
        <v>3.6850819629497995E-2</v>
      </c>
      <c r="AV16" s="84">
        <f>IFERROR('1.16 Wine consumption (value)'!AV16/'1.40 Alcohol consump (value)'!AV16,"")</f>
        <v>0.10476509505066578</v>
      </c>
      <c r="AW16" s="84">
        <f>IFERROR('1.16 Wine consumption (value)'!AW16/'1.40 Alcohol consump (value)'!AW16,"")</f>
        <v>3.8651004168245545E-2</v>
      </c>
      <c r="AX16" s="84">
        <f>IFERROR('1.16 Wine consumption (value)'!AX16/'1.40 Alcohol consump (value)'!AX16,"")</f>
        <v>0.10574957410562182</v>
      </c>
      <c r="AY16" s="84">
        <f>IFERROR('1.16 Wine consumption (value)'!AY16/'1.40 Alcohol consump (value)'!AY16,"")</f>
        <v>7.5697514865070897E-2</v>
      </c>
      <c r="AZ16" s="84">
        <f>IFERROR('1.16 Wine consumption (value)'!AZ16/'1.40 Alcohol consump (value)'!AZ16,"")</f>
        <v>5.6836262385188407E-2</v>
      </c>
      <c r="BA16" s="84">
        <f>IFERROR('1.16 Wine consumption (value)'!BA16/'1.40 Alcohol consump (value)'!BA16,"")</f>
        <v>8.4592817400101161E-2</v>
      </c>
      <c r="BB16" s="84">
        <f>IFERROR('1.16 Wine consumption (value)'!BB16/'1.40 Alcohol consump (value)'!BB16,"")</f>
        <v>0.401781126905292</v>
      </c>
      <c r="BC16" s="84">
        <f>IFERROR('1.16 Wine consumption (value)'!BC16/'1.40 Alcohol consump (value)'!BC16,"")</f>
        <v>5.0623494402720702E-2</v>
      </c>
      <c r="BD16" s="84">
        <f>IFERROR('1.16 Wine consumption (value)'!BD16/'1.40 Alcohol consump (value)'!BD16,"")</f>
        <v>0.15168486297706321</v>
      </c>
      <c r="BE16" s="84">
        <f>IFERROR('1.16 Wine consumption (value)'!BE16/'1.40 Alcohol consump (value)'!BE16,"")</f>
        <v>0.73306564946797836</v>
      </c>
      <c r="BF16" s="84">
        <f>IFERROR('1.16 Wine consumption (value)'!BF16/'1.40 Alcohol consump (value)'!BF16,"")</f>
        <v>5.7053522162957511E-2</v>
      </c>
      <c r="BG16" s="84">
        <f>IFERROR('1.16 Wine consumption (value)'!BG16/'1.40 Alcohol consump (value)'!BG16,"")</f>
        <v>0.15427464277064665</v>
      </c>
      <c r="BH16" s="84" t="str">
        <f>IFERROR('1.16 Wine consumption (value)'!BH16/'1.40 Alcohol consump (value)'!BH16,"")</f>
        <v/>
      </c>
      <c r="BI16" s="84">
        <f>IFERROR('1.16 Wine consumption (value)'!BI16/'1.40 Alcohol consump (value)'!BI16,"")</f>
        <v>0.23920900813234172</v>
      </c>
      <c r="BJ16" s="84">
        <f>IFERROR('1.16 Wine consumption (value)'!BJ16/'1.40 Alcohol consump (value)'!BJ16,"")</f>
        <v>0.18857972560523897</v>
      </c>
      <c r="BK16" s="84">
        <f>IFERROR('1.16 Wine consumption (value)'!BK16/'1.40 Alcohol consump (value)'!BK16,"")</f>
        <v>0.34122460908958063</v>
      </c>
      <c r="BL16" s="84">
        <f>IFERROR('1.16 Wine consumption (value)'!BL16/'1.40 Alcohol consump (value)'!BL16,"")</f>
        <v>0.157950478416478</v>
      </c>
      <c r="BM16" s="84" t="str">
        <f>IFERROR('1.16 Wine consumption (value)'!BM16/'1.40 Alcohol consump (value)'!BM16,"")</f>
        <v/>
      </c>
      <c r="BN16" s="84">
        <f>IFERROR('1.16 Wine consumption (value)'!BN16/'1.40 Alcohol consump (value)'!BN16,"")</f>
        <v>0.14286883233777922</v>
      </c>
      <c r="BO16" s="84">
        <f>IFERROR('1.16 Wine consumption (value)'!BO16/'1.40 Alcohol consump (value)'!BO16,"")</f>
        <v>0.22808660035108252</v>
      </c>
      <c r="BP16" s="84">
        <f>IFERROR('1.16 Wine consumption (value)'!BP16/'1.40 Alcohol consump (value)'!BP16,"")</f>
        <v>0.11423518767307324</v>
      </c>
      <c r="BQ16" s="84">
        <f>IFERROR('1.16 Wine consumption (value)'!BQ16/'1.40 Alcohol consump (value)'!BQ16,"")</f>
        <v>0.21384958420162001</v>
      </c>
      <c r="BR16" s="84">
        <f>IFERROR('1.16 Wine consumption (value)'!BR16/'1.40 Alcohol consump (value)'!BR16,"")</f>
        <v>0.29907587520226181</v>
      </c>
      <c r="BS16" s="84">
        <f>IFERROR('1.16 Wine consumption (value)'!BS16/'1.40 Alcohol consump (value)'!BS16,"")</f>
        <v>0.19966716307065399</v>
      </c>
      <c r="BT16" s="84">
        <f>IFERROR('1.16 Wine consumption (value)'!BT16/'1.40 Alcohol consump (value)'!BT16,"")</f>
        <v>0.34171210012737707</v>
      </c>
      <c r="BU16" s="84">
        <f>IFERROR('1.16 Wine consumption (value)'!BU16/'1.40 Alcohol consump (value)'!BU16,"")</f>
        <v>0.41598051621626303</v>
      </c>
      <c r="BV16" s="84">
        <f>IFERROR('1.16 Wine consumption (value)'!BV16/'1.40 Alcohol consump (value)'!BV16,"")</f>
        <v>0.32934271248711861</v>
      </c>
      <c r="BW16" s="84">
        <f>IFERROR('1.16 Wine consumption (value)'!BW16/'1.40 Alcohol consump (value)'!BW16,"")</f>
        <v>0.46240023142364994</v>
      </c>
      <c r="BX16" s="84">
        <f>IFERROR('1.16 Wine consumption (value)'!BX16/'1.40 Alcohol consump (value)'!BX16,"")</f>
        <v>0.2062898026574416</v>
      </c>
      <c r="BY16" s="84">
        <f>IFERROR('1.16 Wine consumption (value)'!BY16/'1.40 Alcohol consump (value)'!BY16,"")</f>
        <v>0.51273355111903174</v>
      </c>
      <c r="BZ16" s="84">
        <f>IFERROR('1.16 Wine consumption (value)'!BZ16/'1.40 Alcohol consump (value)'!BZ16,"")</f>
        <v>0.23051379694813551</v>
      </c>
      <c r="CA16" s="84">
        <f>IFERROR('1.16 Wine consumption (value)'!CA16/'1.40 Alcohol consump (value)'!CA16,"")</f>
        <v>0.46594828061128923</v>
      </c>
      <c r="CB16" s="84">
        <f>IFERROR('1.16 Wine consumption (value)'!CB16/'1.40 Alcohol consump (value)'!CB16,"")</f>
        <v>0.20516354850700036</v>
      </c>
      <c r="CC16" s="84">
        <f>IFERROR('1.16 Wine consumption (value)'!CC16/'1.40 Alcohol consump (value)'!CC16,"")</f>
        <v>0.45647734889303399</v>
      </c>
      <c r="CD16" s="84">
        <f>IFERROR('1.16 Wine consumption (value)'!CD16/'1.40 Alcohol consump (value)'!CD16,"")</f>
        <v>0.27430672694150193</v>
      </c>
      <c r="CE16" s="84">
        <f>IFERROR('1.16 Wine consumption (value)'!CE16/'1.40 Alcohol consump (value)'!CE16,"")</f>
        <v>0.30717488789237668</v>
      </c>
      <c r="CF16" s="84">
        <f>IFERROR('1.16 Wine consumption (value)'!CF16/'1.40 Alcohol consump (value)'!CF16,"")</f>
        <v>0.50754308736849962</v>
      </c>
      <c r="CG16" s="84">
        <f>IFERROR('1.16 Wine consumption (value)'!CG16/'1.40 Alcohol consump (value)'!CG16,"")</f>
        <v>0.17322620021094795</v>
      </c>
      <c r="CH16" s="84">
        <f>IFERROR('1.16 Wine consumption (value)'!CH16/'1.40 Alcohol consump (value)'!CH16,"")</f>
        <v>0.41884921074188053</v>
      </c>
      <c r="CI16" s="84">
        <f>IFERROR('1.16 Wine consumption (value)'!CI16/'1.40 Alcohol consump (value)'!CI16,"")</f>
        <v>0.46931817205870996</v>
      </c>
      <c r="CJ16" s="84">
        <f>IFERROR('1.16 Wine consumption (value)'!CJ16/'1.40 Alcohol consump (value)'!CJ16,"")</f>
        <v>0.12128932403526775</v>
      </c>
      <c r="CK16" s="84">
        <f>IFERROR('1.16 Wine consumption (value)'!CK16/'1.40 Alcohol consump (value)'!CK16,"")</f>
        <v>0.30625849549517681</v>
      </c>
      <c r="CL16" s="84">
        <f>IFERROR('1.16 Wine consumption (value)'!CL16/'1.40 Alcohol consump (value)'!CL16,"")</f>
        <v>0.4686770881941249</v>
      </c>
      <c r="CM16" s="84">
        <f>IFERROR('1.16 Wine consumption (value)'!CM16/'1.40 Alcohol consump (value)'!CM16,"")</f>
        <v>0.45016992017703344</v>
      </c>
      <c r="CN16" s="84">
        <f>IFERROR('1.16 Wine consumption (value)'!CN16/'1.40 Alcohol consump (value)'!CN16,"")</f>
        <v>7.4815351887115744E-2</v>
      </c>
      <c r="CO16" s="84">
        <f>IFERROR('1.16 Wine consumption (value)'!CO16/'1.40 Alcohol consump (value)'!CO16,"")</f>
        <v>8.2771717031897493E-2</v>
      </c>
      <c r="CP16" s="84">
        <f>IFERROR('1.16 Wine consumption (value)'!CP16/'1.40 Alcohol consump (value)'!CP16,"")</f>
        <v>0.12286877999494875</v>
      </c>
      <c r="CR16" s="89">
        <f t="shared" si="0"/>
        <v>0.68655281569399151</v>
      </c>
      <c r="CU16" s="89"/>
    </row>
    <row r="17" spans="1:99" x14ac:dyDescent="0.25">
      <c r="A17" s="1" t="s">
        <v>38</v>
      </c>
      <c r="B17" s="84">
        <f>IFERROR('1.16 Wine consumption (value)'!B17/'1.40 Alcohol consump (value)'!B17,"")</f>
        <v>0.21076935336974653</v>
      </c>
      <c r="C17" s="84">
        <f>IFERROR('1.16 Wine consumption (value)'!C17/'1.40 Alcohol consump (value)'!C17,"")</f>
        <v>0.14625712451368469</v>
      </c>
      <c r="D17" s="84">
        <f>IFERROR('1.16 Wine consumption (value)'!D17/'1.40 Alcohol consump (value)'!D17,"")</f>
        <v>0.30879652812552161</v>
      </c>
      <c r="E17" s="84">
        <f>IFERROR('1.16 Wine consumption (value)'!E17/'1.40 Alcohol consump (value)'!E17,"")</f>
        <v>0.15893249681681587</v>
      </c>
      <c r="F17" s="84">
        <f>IFERROR('1.16 Wine consumption (value)'!F17/'1.40 Alcohol consump (value)'!F17,"")</f>
        <v>0.24429378531073445</v>
      </c>
      <c r="G17" s="84">
        <f>IFERROR('1.16 Wine consumption (value)'!G17/'1.40 Alcohol consump (value)'!G17,"")</f>
        <v>8.8177145116646889E-3</v>
      </c>
      <c r="H17" s="84">
        <f>IFERROR('1.16 Wine consumption (value)'!H17/'1.40 Alcohol consump (value)'!H17,"")</f>
        <v>0.18398941448891831</v>
      </c>
      <c r="I17" s="84">
        <f>IFERROR('1.16 Wine consumption (value)'!I17/'1.40 Alcohol consump (value)'!I17,"")</f>
        <v>0.22963461269912885</v>
      </c>
      <c r="J17" s="84">
        <f>IFERROR('1.16 Wine consumption (value)'!J17/'1.40 Alcohol consump (value)'!J17,"")</f>
        <v>0.248358099431297</v>
      </c>
      <c r="K17" s="84">
        <f>IFERROR('1.16 Wine consumption (value)'!K17/'1.40 Alcohol consump (value)'!K17,"")</f>
        <v>0.11123805567095971</v>
      </c>
      <c r="L17" s="84" t="str">
        <f>IFERROR('1.16 Wine consumption (value)'!L17/'1.40 Alcohol consump (value)'!L17,"")</f>
        <v/>
      </c>
      <c r="M17" s="84">
        <f>IFERROR('1.16 Wine consumption (value)'!M17/'1.40 Alcohol consump (value)'!M17,"")</f>
        <v>4.9985434480867764E-2</v>
      </c>
      <c r="N17" s="84">
        <f>IFERROR('1.16 Wine consumption (value)'!N17/'1.40 Alcohol consump (value)'!N17,"")</f>
        <v>0.1525337569499603</v>
      </c>
      <c r="O17" s="84">
        <f>IFERROR('1.16 Wine consumption (value)'!O17/'1.40 Alcohol consump (value)'!O17,"")</f>
        <v>9.3022897766418922E-2</v>
      </c>
      <c r="P17" s="84">
        <f>IFERROR('1.16 Wine consumption (value)'!P17/'1.40 Alcohol consump (value)'!P17,"")</f>
        <v>8.6641965055738332E-2</v>
      </c>
      <c r="Q17" s="84">
        <f>IFERROR('1.16 Wine consumption (value)'!Q17/'1.40 Alcohol consump (value)'!Q17,"")</f>
        <v>6.0558673408638082E-2</v>
      </c>
      <c r="R17" s="84">
        <f>IFERROR('1.16 Wine consumption (value)'!R17/'1.40 Alcohol consump (value)'!R17,"")</f>
        <v>4.5340609829615769E-2</v>
      </c>
      <c r="S17" s="84">
        <f>IFERROR('1.16 Wine consumption (value)'!S17/'1.40 Alcohol consump (value)'!S17,"")</f>
        <v>4.3205475545415657E-2</v>
      </c>
      <c r="T17" s="84">
        <f>IFERROR('1.16 Wine consumption (value)'!T17/'1.40 Alcohol consump (value)'!T17,"")</f>
        <v>0.2910335287050857</v>
      </c>
      <c r="U17" s="84">
        <f>IFERROR('1.16 Wine consumption (value)'!U17/'1.40 Alcohol consump (value)'!U17,"")</f>
        <v>0.28212593995456442</v>
      </c>
      <c r="V17" s="84">
        <f>IFERROR('1.16 Wine consumption (value)'!V17/'1.40 Alcohol consump (value)'!V17,"")</f>
        <v>0.34063202180044944</v>
      </c>
      <c r="W17" s="84">
        <f>IFERROR('1.16 Wine consumption (value)'!W17/'1.40 Alcohol consump (value)'!W17,"")</f>
        <v>0.20488856286394799</v>
      </c>
      <c r="X17" s="84">
        <f>IFERROR('1.16 Wine consumption (value)'!X17/'1.40 Alcohol consump (value)'!X17,"")</f>
        <v>0.25932543141014469</v>
      </c>
      <c r="Y17" s="84">
        <f>IFERROR('1.16 Wine consumption (value)'!Y17/'1.40 Alcohol consump (value)'!Y17,"")</f>
        <v>0.17993345277706679</v>
      </c>
      <c r="Z17" s="84">
        <f>IFERROR('1.16 Wine consumption (value)'!Z17/'1.40 Alcohol consump (value)'!Z17,"")</f>
        <v>0.30715570330808217</v>
      </c>
      <c r="AA17" s="84">
        <f>IFERROR('1.16 Wine consumption (value)'!AA17/'1.40 Alcohol consump (value)'!AA17,"")</f>
        <v>0.42792499275991891</v>
      </c>
      <c r="AB17" s="84">
        <f>IFERROR('1.16 Wine consumption (value)'!AB17/'1.40 Alcohol consump (value)'!AB17,"")</f>
        <v>0.22838335854120953</v>
      </c>
      <c r="AC17" s="84">
        <f>IFERROR('1.16 Wine consumption (value)'!AC17/'1.40 Alcohol consump (value)'!AC17,"")</f>
        <v>0.27591342335186653</v>
      </c>
      <c r="AD17" s="84">
        <f>IFERROR('1.16 Wine consumption (value)'!AD17/'1.40 Alcohol consump (value)'!AD17,"")</f>
        <v>0.48389560789306169</v>
      </c>
      <c r="AE17" s="84">
        <f>IFERROR('1.16 Wine consumption (value)'!AE17/'1.40 Alcohol consump (value)'!AE17,"")</f>
        <v>0.31816252016642604</v>
      </c>
      <c r="AF17" s="84">
        <f>IFERROR('1.16 Wine consumption (value)'!AF17/'1.40 Alcohol consump (value)'!AF17,"")</f>
        <v>0.21331630209164937</v>
      </c>
      <c r="AG17" s="84">
        <f>IFERROR('1.16 Wine consumption (value)'!AG17/'1.40 Alcohol consump (value)'!AG17,"")</f>
        <v>0.25797817582870086</v>
      </c>
      <c r="AH17" s="84">
        <f>IFERROR('1.16 Wine consumption (value)'!AH17/'1.40 Alcohol consump (value)'!AH17,"")</f>
        <v>0.65237366003062791</v>
      </c>
      <c r="AI17" s="84">
        <f>IFERROR('1.16 Wine consumption (value)'!AI17/'1.40 Alcohol consump (value)'!AI17,"")</f>
        <v>7.9206228137082127E-2</v>
      </c>
      <c r="AJ17" s="84">
        <f>IFERROR('1.16 Wine consumption (value)'!AJ17/'1.40 Alcohol consump (value)'!AJ17,"")</f>
        <v>0.17492440719325236</v>
      </c>
      <c r="AK17" s="84">
        <f>IFERROR('1.16 Wine consumption (value)'!AK17/'1.40 Alcohol consump (value)'!AK17,"")</f>
        <v>0.16981973166329614</v>
      </c>
      <c r="AL17" s="84">
        <f>IFERROR('1.16 Wine consumption (value)'!AL17/'1.40 Alcohol consump (value)'!AL17,"")</f>
        <v>0.3235990528808208</v>
      </c>
      <c r="AM17" s="84">
        <f>IFERROR('1.16 Wine consumption (value)'!AM17/'1.40 Alcohol consump (value)'!AM17,"")</f>
        <v>0.27988589023727589</v>
      </c>
      <c r="AN17" s="84">
        <f>IFERROR('1.16 Wine consumption (value)'!AN17/'1.40 Alcohol consump (value)'!AN17,"")</f>
        <v>0.60691761923531728</v>
      </c>
      <c r="AO17" s="84">
        <f>IFERROR('1.16 Wine consumption (value)'!AO17/'1.40 Alcohol consump (value)'!AO17,"")</f>
        <v>0.13716301211059861</v>
      </c>
      <c r="AP17" s="84">
        <f>IFERROR('1.16 Wine consumption (value)'!AP17/'1.40 Alcohol consump (value)'!AP17,"")</f>
        <v>0.10449617496597363</v>
      </c>
      <c r="AQ17" s="84">
        <f>IFERROR('1.16 Wine consumption (value)'!AQ17/'1.40 Alcohol consump (value)'!AQ17,"")</f>
        <v>0.36944290760522619</v>
      </c>
      <c r="AR17" s="84">
        <f>IFERROR('1.16 Wine consumption (value)'!AR17/'1.40 Alcohol consump (value)'!AR17,"")</f>
        <v>4.8912112386499909E-2</v>
      </c>
      <c r="AS17" s="84">
        <f>IFERROR('1.16 Wine consumption (value)'!AS17/'1.40 Alcohol consump (value)'!AS17,"")</f>
        <v>7.6154441082459945E-2</v>
      </c>
      <c r="AT17" s="84">
        <f>IFERROR('1.16 Wine consumption (value)'!AT17/'1.40 Alcohol consump (value)'!AT17,"")</f>
        <v>0.23676226689858823</v>
      </c>
      <c r="AU17" s="84">
        <f>IFERROR('1.16 Wine consumption (value)'!AU17/'1.40 Alcohol consump (value)'!AU17,"")</f>
        <v>3.7189557705744107E-2</v>
      </c>
      <c r="AV17" s="84">
        <f>IFERROR('1.16 Wine consumption (value)'!AV17/'1.40 Alcohol consump (value)'!AV17,"")</f>
        <v>0.10845631295385338</v>
      </c>
      <c r="AW17" s="84">
        <f>IFERROR('1.16 Wine consumption (value)'!AW17/'1.40 Alcohol consump (value)'!AW17,"")</f>
        <v>3.9379815466565209E-2</v>
      </c>
      <c r="AX17" s="84">
        <f>IFERROR('1.16 Wine consumption (value)'!AX17/'1.40 Alcohol consump (value)'!AX17,"")</f>
        <v>0.10988923420192843</v>
      </c>
      <c r="AY17" s="84">
        <f>IFERROR('1.16 Wine consumption (value)'!AY17/'1.40 Alcohol consump (value)'!AY17,"")</f>
        <v>7.7851250937350874E-2</v>
      </c>
      <c r="AZ17" s="84">
        <f>IFERROR('1.16 Wine consumption (value)'!AZ17/'1.40 Alcohol consump (value)'!AZ17,"")</f>
        <v>5.8583879804100611E-2</v>
      </c>
      <c r="BA17" s="84">
        <f>IFERROR('1.16 Wine consumption (value)'!BA17/'1.40 Alcohol consump (value)'!BA17,"")</f>
        <v>8.5483738838371418E-2</v>
      </c>
      <c r="BB17" s="84">
        <f>IFERROR('1.16 Wine consumption (value)'!BB17/'1.40 Alcohol consump (value)'!BB17,"")</f>
        <v>0.42251067166129452</v>
      </c>
      <c r="BC17" s="84">
        <f>IFERROR('1.16 Wine consumption (value)'!BC17/'1.40 Alcohol consump (value)'!BC17,"")</f>
        <v>0.11555350553505535</v>
      </c>
      <c r="BD17" s="84">
        <f>IFERROR('1.16 Wine consumption (value)'!BD17/'1.40 Alcohol consump (value)'!BD17,"")</f>
        <v>0.15227355574926699</v>
      </c>
      <c r="BE17" s="84">
        <f>IFERROR('1.16 Wine consumption (value)'!BE17/'1.40 Alcohol consump (value)'!BE17,"")</f>
        <v>0.73157018845859767</v>
      </c>
      <c r="BF17" s="84">
        <f>IFERROR('1.16 Wine consumption (value)'!BF17/'1.40 Alcohol consump (value)'!BF17,"")</f>
        <v>5.901091024926336E-2</v>
      </c>
      <c r="BG17" s="84">
        <f>IFERROR('1.16 Wine consumption (value)'!BG17/'1.40 Alcohol consump (value)'!BG17,"")</f>
        <v>0.16027037595665047</v>
      </c>
      <c r="BH17" s="84" t="str">
        <f>IFERROR('1.16 Wine consumption (value)'!BH17/'1.40 Alcohol consump (value)'!BH17,"")</f>
        <v/>
      </c>
      <c r="BI17" s="84">
        <f>IFERROR('1.16 Wine consumption (value)'!BI17/'1.40 Alcohol consump (value)'!BI17,"")</f>
        <v>0.24389508592101294</v>
      </c>
      <c r="BJ17" s="84">
        <f>IFERROR('1.16 Wine consumption (value)'!BJ17/'1.40 Alcohol consump (value)'!BJ17,"")</f>
        <v>0.19395309934636476</v>
      </c>
      <c r="BK17" s="84">
        <f>IFERROR('1.16 Wine consumption (value)'!BK17/'1.40 Alcohol consump (value)'!BK17,"")</f>
        <v>0.35559018948404564</v>
      </c>
      <c r="BL17" s="84">
        <f>IFERROR('1.16 Wine consumption (value)'!BL17/'1.40 Alcohol consump (value)'!BL17,"")</f>
        <v>0.16441644164416441</v>
      </c>
      <c r="BM17" s="84" t="str">
        <f>IFERROR('1.16 Wine consumption (value)'!BM17/'1.40 Alcohol consump (value)'!BM17,"")</f>
        <v/>
      </c>
      <c r="BN17" s="84">
        <f>IFERROR('1.16 Wine consumption (value)'!BN17/'1.40 Alcohol consump (value)'!BN17,"")</f>
        <v>0.14148500365764446</v>
      </c>
      <c r="BO17" s="84">
        <f>IFERROR('1.16 Wine consumption (value)'!BO17/'1.40 Alcohol consump (value)'!BO17,"")</f>
        <v>0.19810615499626216</v>
      </c>
      <c r="BP17" s="84">
        <f>IFERROR('1.16 Wine consumption (value)'!BP17/'1.40 Alcohol consump (value)'!BP17,"")</f>
        <v>0.11709168145260514</v>
      </c>
      <c r="BQ17" s="84">
        <f>IFERROR('1.16 Wine consumption (value)'!BQ17/'1.40 Alcohol consump (value)'!BQ17,"")</f>
        <v>0.209901674090537</v>
      </c>
      <c r="BR17" s="84">
        <f>IFERROR('1.16 Wine consumption (value)'!BR17/'1.40 Alcohol consump (value)'!BR17,"")</f>
        <v>0.30105221180216196</v>
      </c>
      <c r="BS17" s="84">
        <f>IFERROR('1.16 Wine consumption (value)'!BS17/'1.40 Alcohol consump (value)'!BS17,"")</f>
        <v>0.19699536948115509</v>
      </c>
      <c r="BT17" s="84">
        <f>IFERROR('1.16 Wine consumption (value)'!BT17/'1.40 Alcohol consump (value)'!BT17,"")</f>
        <v>0.34242255701331187</v>
      </c>
      <c r="BU17" s="84">
        <f>IFERROR('1.16 Wine consumption (value)'!BU17/'1.40 Alcohol consump (value)'!BU17,"")</f>
        <v>0.41732821779147372</v>
      </c>
      <c r="BV17" s="84">
        <f>IFERROR('1.16 Wine consumption (value)'!BV17/'1.40 Alcohol consump (value)'!BV17,"")</f>
        <v>0.33470775770456962</v>
      </c>
      <c r="BW17" s="84">
        <f>IFERROR('1.16 Wine consumption (value)'!BW17/'1.40 Alcohol consump (value)'!BW17,"")</f>
        <v>0.46973511468067036</v>
      </c>
      <c r="BX17" s="84">
        <f>IFERROR('1.16 Wine consumption (value)'!BX17/'1.40 Alcohol consump (value)'!BX17,"")</f>
        <v>0.20473750621343631</v>
      </c>
      <c r="BY17" s="84">
        <f>IFERROR('1.16 Wine consumption (value)'!BY17/'1.40 Alcohol consump (value)'!BY17,"")</f>
        <v>0.51212989595351144</v>
      </c>
      <c r="BZ17" s="84">
        <f>IFERROR('1.16 Wine consumption (value)'!BZ17/'1.40 Alcohol consump (value)'!BZ17,"")</f>
        <v>0.23276297716847641</v>
      </c>
      <c r="CA17" s="84">
        <f>IFERROR('1.16 Wine consumption (value)'!CA17/'1.40 Alcohol consump (value)'!CA17,"")</f>
        <v>0.46717072898032197</v>
      </c>
      <c r="CB17" s="84">
        <f>IFERROR('1.16 Wine consumption (value)'!CB17/'1.40 Alcohol consump (value)'!CB17,"")</f>
        <v>0.20431321732691596</v>
      </c>
      <c r="CC17" s="84">
        <f>IFERROR('1.16 Wine consumption (value)'!CC17/'1.40 Alcohol consump (value)'!CC17,"")</f>
        <v>0.46402589395807647</v>
      </c>
      <c r="CD17" s="84">
        <f>IFERROR('1.16 Wine consumption (value)'!CD17/'1.40 Alcohol consump (value)'!CD17,"")</f>
        <v>0.26895333723595299</v>
      </c>
      <c r="CE17" s="84">
        <f>IFERROR('1.16 Wine consumption (value)'!CE17/'1.40 Alcohol consump (value)'!CE17,"")</f>
        <v>0.3052574163352923</v>
      </c>
      <c r="CF17" s="84">
        <f>IFERROR('1.16 Wine consumption (value)'!CF17/'1.40 Alcohol consump (value)'!CF17,"")</f>
        <v>0.51279510448176346</v>
      </c>
      <c r="CG17" s="84">
        <f>IFERROR('1.16 Wine consumption (value)'!CG17/'1.40 Alcohol consump (value)'!CG17,"")</f>
        <v>0.17599619174693187</v>
      </c>
      <c r="CH17" s="84">
        <f>IFERROR('1.16 Wine consumption (value)'!CH17/'1.40 Alcohol consump (value)'!CH17,"")</f>
        <v>0.42145723667066243</v>
      </c>
      <c r="CI17" s="84">
        <f>IFERROR('1.16 Wine consumption (value)'!CI17/'1.40 Alcohol consump (value)'!CI17,"")</f>
        <v>0.47627444837309224</v>
      </c>
      <c r="CJ17" s="84">
        <f>IFERROR('1.16 Wine consumption (value)'!CJ17/'1.40 Alcohol consump (value)'!CJ17,"")</f>
        <v>0.12293881769721793</v>
      </c>
      <c r="CK17" s="84">
        <f>IFERROR('1.16 Wine consumption (value)'!CK17/'1.40 Alcohol consump (value)'!CK17,"")</f>
        <v>0.30344941104678708</v>
      </c>
      <c r="CL17" s="84">
        <f>IFERROR('1.16 Wine consumption (value)'!CL17/'1.40 Alcohol consump (value)'!CL17,"")</f>
        <v>0.47835134590856726</v>
      </c>
      <c r="CM17" s="84">
        <f>IFERROR('1.16 Wine consumption (value)'!CM17/'1.40 Alcohol consump (value)'!CM17,"")</f>
        <v>0.4500515899071405</v>
      </c>
      <c r="CN17" s="84">
        <f>IFERROR('1.16 Wine consumption (value)'!CN17/'1.40 Alcohol consump (value)'!CN17,"")</f>
        <v>7.6050333493776989E-2</v>
      </c>
      <c r="CO17" s="84">
        <f>IFERROR('1.16 Wine consumption (value)'!CO17/'1.40 Alcohol consump (value)'!CO17,"")</f>
        <v>8.6670019652220875E-2</v>
      </c>
      <c r="CP17" s="84">
        <f>IFERROR('1.16 Wine consumption (value)'!CP17/'1.40 Alcohol consump (value)'!CP17,"")</f>
        <v>0.11354847096291872</v>
      </c>
      <c r="CR17" s="89">
        <f t="shared" si="0"/>
        <v>0.67479583554194777</v>
      </c>
      <c r="CU17" s="89"/>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7" tint="0.59999389629810485"/>
  </sheetPr>
  <dimension ref="A1:CP17"/>
  <sheetViews>
    <sheetView workbookViewId="0">
      <pane xSplit="1" ySplit="2" topLeftCell="B3" activePane="bottomRight" state="frozen"/>
      <selection activeCell="D28" sqref="D28"/>
      <selection pane="topRight" activeCell="D28" sqref="D28"/>
      <selection pane="bottomLeft" activeCell="D28" sqref="D28"/>
      <selection pane="bottomRight" activeCell="M30" sqref="M30"/>
    </sheetView>
  </sheetViews>
  <sheetFormatPr defaultColWidth="7.42578125" defaultRowHeight="15" x14ac:dyDescent="0.25"/>
  <sheetData>
    <row r="1" spans="1:94" x14ac:dyDescent="0.25">
      <c r="A1" t="s">
        <v>602</v>
      </c>
    </row>
    <row r="2" spans="1:94" s="7" customFormat="1" ht="12.75" x14ac:dyDescent="0.2">
      <c r="A2" s="1" t="s">
        <v>39</v>
      </c>
      <c r="B2" s="5" t="s">
        <v>254</v>
      </c>
      <c r="C2" s="5" t="s">
        <v>255</v>
      </c>
      <c r="D2" s="5" t="s">
        <v>42</v>
      </c>
      <c r="E2" s="5" t="s">
        <v>47</v>
      </c>
      <c r="F2" s="5" t="s">
        <v>51</v>
      </c>
      <c r="G2" s="5" t="s">
        <v>52</v>
      </c>
      <c r="H2" s="5" t="s">
        <v>53</v>
      </c>
      <c r="I2" s="5" t="s">
        <v>54</v>
      </c>
      <c r="J2" s="5" t="s">
        <v>55</v>
      </c>
      <c r="K2" s="5" t="s">
        <v>60</v>
      </c>
      <c r="L2" s="5" t="s">
        <v>67</v>
      </c>
      <c r="M2" s="5" t="s">
        <v>69</v>
      </c>
      <c r="N2" s="5" t="s">
        <v>71</v>
      </c>
      <c r="O2" s="5" t="s">
        <v>73</v>
      </c>
      <c r="P2" s="5" t="s">
        <v>75</v>
      </c>
      <c r="Q2" s="5" t="s">
        <v>77</v>
      </c>
      <c r="R2" s="5" t="s">
        <v>81</v>
      </c>
      <c r="S2" s="5" t="s">
        <v>83</v>
      </c>
      <c r="T2" s="5" t="s">
        <v>256</v>
      </c>
      <c r="U2" s="5" t="s">
        <v>84</v>
      </c>
      <c r="V2" s="5" t="s">
        <v>85</v>
      </c>
      <c r="W2" s="5" t="s">
        <v>257</v>
      </c>
      <c r="X2" s="5" t="s">
        <v>87</v>
      </c>
      <c r="Y2" s="5" t="s">
        <v>88</v>
      </c>
      <c r="Z2" s="5" t="s">
        <v>89</v>
      </c>
      <c r="AA2" s="5" t="s">
        <v>90</v>
      </c>
      <c r="AB2" s="5" t="s">
        <v>91</v>
      </c>
      <c r="AC2" s="5" t="s">
        <v>92</v>
      </c>
      <c r="AD2" s="5" t="s">
        <v>93</v>
      </c>
      <c r="AE2" s="5" t="s">
        <v>94</v>
      </c>
      <c r="AF2" s="5" t="s">
        <v>96</v>
      </c>
      <c r="AG2" s="5" t="s">
        <v>97</v>
      </c>
      <c r="AH2" s="5" t="s">
        <v>98</v>
      </c>
      <c r="AI2" s="5" t="s">
        <v>101</v>
      </c>
      <c r="AJ2" s="5" t="s">
        <v>102</v>
      </c>
      <c r="AK2" s="5" t="s">
        <v>103</v>
      </c>
      <c r="AL2" s="5" t="s">
        <v>104</v>
      </c>
      <c r="AM2" s="5" t="s">
        <v>105</v>
      </c>
      <c r="AN2" s="5" t="s">
        <v>106</v>
      </c>
      <c r="AO2" s="5" t="s">
        <v>107</v>
      </c>
      <c r="AP2" s="5" t="s">
        <v>258</v>
      </c>
      <c r="AQ2" s="5" t="s">
        <v>110</v>
      </c>
      <c r="AR2" s="5" t="s">
        <v>116</v>
      </c>
      <c r="AS2" s="5" t="s">
        <v>117</v>
      </c>
      <c r="AT2" s="5" t="s">
        <v>120</v>
      </c>
      <c r="AU2" s="5" t="s">
        <v>121</v>
      </c>
      <c r="AV2" s="5" t="s">
        <v>122</v>
      </c>
      <c r="AW2" s="5" t="s">
        <v>126</v>
      </c>
      <c r="AX2" s="5" t="s">
        <v>127</v>
      </c>
      <c r="AY2" s="5" t="s">
        <v>132</v>
      </c>
      <c r="AZ2" s="5" t="s">
        <v>138</v>
      </c>
      <c r="BA2" s="5" t="s">
        <v>142</v>
      </c>
      <c r="BB2" s="5" t="s">
        <v>150</v>
      </c>
      <c r="BC2" s="5" t="s">
        <v>152</v>
      </c>
      <c r="BD2" s="5" t="s">
        <v>259</v>
      </c>
      <c r="BE2" s="5" t="s">
        <v>153</v>
      </c>
      <c r="BF2" s="5" t="s">
        <v>160</v>
      </c>
      <c r="BG2" s="5" t="s">
        <v>169</v>
      </c>
      <c r="BH2" s="5" t="s">
        <v>178</v>
      </c>
      <c r="BI2" s="5" t="s">
        <v>180</v>
      </c>
      <c r="BJ2" s="5" t="s">
        <v>182</v>
      </c>
      <c r="BK2" s="5" t="s">
        <v>193</v>
      </c>
      <c r="BL2" s="5" t="s">
        <v>197</v>
      </c>
      <c r="BM2" s="5" t="s">
        <v>203</v>
      </c>
      <c r="BN2" s="5" t="s">
        <v>208</v>
      </c>
      <c r="BO2" s="5" t="s">
        <v>215</v>
      </c>
      <c r="BP2" s="5" t="s">
        <v>217</v>
      </c>
      <c r="BQ2" s="5" t="s">
        <v>260</v>
      </c>
      <c r="BR2" s="5" t="s">
        <v>221</v>
      </c>
      <c r="BS2" s="5" t="s">
        <v>222</v>
      </c>
      <c r="BT2" s="5" t="s">
        <v>261</v>
      </c>
      <c r="BU2" s="5" t="s">
        <v>223</v>
      </c>
      <c r="BV2" s="5" t="s">
        <v>224</v>
      </c>
      <c r="BW2" s="5" t="s">
        <v>226</v>
      </c>
      <c r="BX2" s="5" t="s">
        <v>227</v>
      </c>
      <c r="BY2" s="5" t="s">
        <v>228</v>
      </c>
      <c r="BZ2" s="5" t="s">
        <v>229</v>
      </c>
      <c r="CA2" s="5" t="s">
        <v>230</v>
      </c>
      <c r="CB2" s="5" t="s">
        <v>232</v>
      </c>
      <c r="CC2" s="5" t="s">
        <v>233</v>
      </c>
      <c r="CD2" s="5" t="s">
        <v>238</v>
      </c>
      <c r="CE2" s="5" t="s">
        <v>239</v>
      </c>
      <c r="CF2" s="5" t="s">
        <v>240</v>
      </c>
      <c r="CG2" s="5" t="s">
        <v>241</v>
      </c>
      <c r="CH2" s="5" t="s">
        <v>242</v>
      </c>
      <c r="CI2" s="5" t="s">
        <v>243</v>
      </c>
      <c r="CJ2" s="5" t="s">
        <v>244</v>
      </c>
      <c r="CK2" s="5" t="s">
        <v>245</v>
      </c>
      <c r="CL2" s="4" t="s">
        <v>248</v>
      </c>
      <c r="CM2" s="4" t="s">
        <v>249</v>
      </c>
      <c r="CN2" s="4" t="s">
        <v>250</v>
      </c>
      <c r="CO2" s="4" t="s">
        <v>251</v>
      </c>
      <c r="CP2" s="4" t="s">
        <v>252</v>
      </c>
    </row>
    <row r="3" spans="1:94" x14ac:dyDescent="0.25">
      <c r="A3" s="1" t="s">
        <v>24</v>
      </c>
      <c r="B3" s="11">
        <f>IFERROR('1.18 Wine price'!B3*'1.17 Wine consumption pc'!B3,"")</f>
        <v>26.446680693345979</v>
      </c>
      <c r="C3" s="11"/>
      <c r="D3" s="11">
        <f>IFERROR('1.18 Wine price'!D3*'1.17 Wine consumption pc'!D3,"")</f>
        <v>6.8151288466041429</v>
      </c>
      <c r="E3" s="11">
        <f>IFERROR('1.18 Wine price'!E3*'1.17 Wine consumption pc'!E3,"")</f>
        <v>6.3900964944809582</v>
      </c>
      <c r="F3" s="11">
        <f>IFERROR('1.18 Wine price'!F3*'1.17 Wine consumption pc'!F3,"")</f>
        <v>37.219069746660104</v>
      </c>
      <c r="G3" s="11">
        <f>IFERROR('1.18 Wine price'!G3*'1.17 Wine consumption pc'!G3,"")</f>
        <v>3.343904868239455E-2</v>
      </c>
      <c r="H3" s="11">
        <f>IFERROR('1.18 Wine price'!H3*'1.17 Wine consumption pc'!H3,"")</f>
        <v>0.28491715718893557</v>
      </c>
      <c r="I3" s="11">
        <f>IFERROR('1.18 Wine price'!I3*'1.17 Wine consumption pc'!I3,"")</f>
        <v>162.85305853152784</v>
      </c>
      <c r="J3" s="11">
        <f>IFERROR('1.18 Wine price'!J3*'1.17 Wine consumption pc'!J3,"")</f>
        <v>10.899493640283131</v>
      </c>
      <c r="K3" s="11">
        <f>IFERROR('1.18 Wine price'!K3*'1.17 Wine consumption pc'!K3,"")</f>
        <v>3.8617590145856306</v>
      </c>
      <c r="L3" s="11" t="str">
        <f>IFERROR('1.18 Wine price'!L3*'1.17 Wine consumption pc'!L3,"")</f>
        <v/>
      </c>
      <c r="M3" s="11">
        <f>IFERROR('1.18 Wine price'!M3*'1.17 Wine consumption pc'!M3,"")</f>
        <v>0.64946077169004268</v>
      </c>
      <c r="N3" s="11">
        <f>IFERROR('1.18 Wine price'!N3*'1.17 Wine consumption pc'!N3,"")</f>
        <v>29.241179313678103</v>
      </c>
      <c r="O3" s="11">
        <f>IFERROR('1.18 Wine price'!O3*'1.17 Wine consumption pc'!O3,"")</f>
        <v>16.016504284441293</v>
      </c>
      <c r="P3" s="11">
        <f>IFERROR('1.18 Wine price'!P3*'1.17 Wine consumption pc'!P3,"")</f>
        <v>24.613160836210032</v>
      </c>
      <c r="Q3" s="11">
        <f>IFERROR('1.18 Wine price'!Q3*'1.17 Wine consumption pc'!Q3,"")</f>
        <v>2.4552473224085074</v>
      </c>
      <c r="R3" s="11">
        <f>IFERROR('1.18 Wine price'!R3*'1.17 Wine consumption pc'!R3,"")</f>
        <v>3.5739045205708684</v>
      </c>
      <c r="S3" s="11">
        <f>IFERROR('1.18 Wine price'!S3*'1.17 Wine consumption pc'!S3,"")</f>
        <v>1.1932394602317202</v>
      </c>
      <c r="T3" s="11">
        <f>IFERROR('1.18 Wine price'!T3*'1.17 Wine consumption pc'!T3,"")</f>
        <v>154.96505067436215</v>
      </c>
      <c r="U3" s="11">
        <f>IFERROR('1.18 Wine price'!U3*'1.17 Wine consumption pc'!U3,"")</f>
        <v>156.71320435596922</v>
      </c>
      <c r="V3" s="11">
        <f>IFERROR('1.18 Wine price'!V3*'1.17 Wine consumption pc'!V3,"")</f>
        <v>146.26526554955981</v>
      </c>
      <c r="W3" s="11">
        <f>IFERROR('1.18 Wine price'!W3*'1.17 Wine consumption pc'!W3,"")</f>
        <v>25.049124838875379</v>
      </c>
      <c r="X3" s="11">
        <f>IFERROR('1.18 Wine price'!X3*'1.17 Wine consumption pc'!X3,"")</f>
        <v>28.583767714202498</v>
      </c>
      <c r="Y3" s="11">
        <f>IFERROR('1.18 Wine price'!Y3*'1.17 Wine consumption pc'!Y3,"")</f>
        <v>18.761379528722593</v>
      </c>
      <c r="Z3" s="11">
        <f>IFERROR('1.18 Wine price'!Z3*'1.17 Wine consumption pc'!Z3,"")</f>
        <v>13.01089489262548</v>
      </c>
      <c r="AA3" s="11">
        <f>IFERROR('1.18 Wine price'!AA3*'1.17 Wine consumption pc'!AA3,"")</f>
        <v>201.59437913795432</v>
      </c>
      <c r="AB3" s="11">
        <f>IFERROR('1.18 Wine price'!AB3*'1.17 Wine consumption pc'!AB3,"")</f>
        <v>36.527848448080157</v>
      </c>
      <c r="AC3" s="11">
        <f>IFERROR('1.18 Wine price'!AC3*'1.17 Wine consumption pc'!AC3,"")</f>
        <v>37.118544600938961</v>
      </c>
      <c r="AD3" s="11">
        <f>IFERROR('1.18 Wine price'!AD3*'1.17 Wine consumption pc'!AD3,"")</f>
        <v>41.850320352615078</v>
      </c>
      <c r="AE3" s="11">
        <f>IFERROR('1.18 Wine price'!AE3*'1.17 Wine consumption pc'!AE3,"")</f>
        <v>49.165220630765759</v>
      </c>
      <c r="AF3" s="11">
        <f>IFERROR('1.18 Wine price'!AF3*'1.17 Wine consumption pc'!AF3,"")</f>
        <v>80.479306535225632</v>
      </c>
      <c r="AG3" s="11">
        <f>IFERROR('1.18 Wine price'!AG3*'1.17 Wine consumption pc'!AG3,"")</f>
        <v>51.018067106395186</v>
      </c>
      <c r="AH3" s="11">
        <f>IFERROR('1.18 Wine price'!AH3*'1.17 Wine consumption pc'!AH3,"")</f>
        <v>67.961165048543677</v>
      </c>
      <c r="AI3" s="11">
        <f>IFERROR('1.18 Wine price'!AI3*'1.17 Wine consumption pc'!AI3,"")</f>
        <v>14.456004600826057</v>
      </c>
      <c r="AJ3" s="11">
        <f>IFERROR('1.18 Wine price'!AJ3*'1.17 Wine consumption pc'!AJ3,"")</f>
        <v>10.855435699787909</v>
      </c>
      <c r="AK3" s="11">
        <f>IFERROR('1.18 Wine price'!AK3*'1.17 Wine consumption pc'!AK3,"")</f>
        <v>16.860829125188992</v>
      </c>
      <c r="AL3" s="11">
        <f>IFERROR('1.18 Wine price'!AL3*'1.17 Wine consumption pc'!AL3,"")</f>
        <v>15.683505003531122</v>
      </c>
      <c r="AM3" s="11">
        <f>IFERROR('1.18 Wine price'!AM3*'1.17 Wine consumption pc'!AM3,"")</f>
        <v>38.410054287201596</v>
      </c>
      <c r="AN3" s="11">
        <f>IFERROR('1.18 Wine price'!AN3*'1.17 Wine consumption pc'!AN3,"")</f>
        <v>310.53715893673683</v>
      </c>
      <c r="AO3" s="11">
        <f>IFERROR('1.18 Wine price'!AO3*'1.17 Wine consumption pc'!AO3,"")</f>
        <v>19.95125720250865</v>
      </c>
      <c r="AP3" s="11">
        <f>IFERROR('1.18 Wine price'!AP3*'1.17 Wine consumption pc'!AP3,"")</f>
        <v>16.163095151365383</v>
      </c>
      <c r="AQ3" s="11">
        <f>IFERROR('1.18 Wine price'!AQ3*'1.17 Wine consumption pc'!AQ3,"")</f>
        <v>87.647945772120153</v>
      </c>
      <c r="AR3" s="11">
        <f>IFERROR('1.18 Wine price'!AR3*'1.17 Wine consumption pc'!AR3,"")</f>
        <v>1.1769690692528603</v>
      </c>
      <c r="AS3" s="11">
        <f>IFERROR('1.18 Wine price'!AS3*'1.17 Wine consumption pc'!AS3,"")</f>
        <v>9.7287626793947286</v>
      </c>
      <c r="AT3" s="11">
        <f>IFERROR('1.18 Wine price'!AT3*'1.17 Wine consumption pc'!AT3,"")</f>
        <v>52.511980414626528</v>
      </c>
      <c r="AU3" s="11">
        <f>IFERROR('1.18 Wine price'!AU3*'1.17 Wine consumption pc'!AU3,"")</f>
        <v>2.5567897650339479</v>
      </c>
      <c r="AV3" s="11">
        <f>IFERROR('1.18 Wine price'!AV3*'1.17 Wine consumption pc'!AV3,"")</f>
        <v>12.141447867658218</v>
      </c>
      <c r="AW3" s="11">
        <f>IFERROR('1.18 Wine price'!AW3*'1.17 Wine consumption pc'!AW3,"")</f>
        <v>3.8999177728180432</v>
      </c>
      <c r="AX3" s="11">
        <f>IFERROR('1.18 Wine price'!AX3*'1.17 Wine consumption pc'!AX3,"")</f>
        <v>5.3373583966139675</v>
      </c>
      <c r="AY3" s="11">
        <f>IFERROR('1.18 Wine price'!AY3*'1.17 Wine consumption pc'!AY3,"")</f>
        <v>1.1063681505357608</v>
      </c>
      <c r="AZ3" s="11">
        <f>IFERROR('1.18 Wine price'!AZ3*'1.17 Wine consumption pc'!AZ3,"")</f>
        <v>6.3142989804258658</v>
      </c>
      <c r="BA3" s="11">
        <f>IFERROR('1.18 Wine price'!BA3*'1.17 Wine consumption pc'!BA3,"")</f>
        <v>2.8749419299808845</v>
      </c>
      <c r="BB3" s="11">
        <f>IFERROR('1.18 Wine price'!BB3*'1.17 Wine consumption pc'!BB3,"")</f>
        <v>110.45655375552283</v>
      </c>
      <c r="BC3" s="11">
        <f>IFERROR('1.18 Wine price'!BC3*'1.17 Wine consumption pc'!BC3,"")</f>
        <v>4.0095909415321449</v>
      </c>
      <c r="BD3" s="11">
        <f>IFERROR('1.18 Wine price'!BD3*'1.17 Wine consumption pc'!BD3,"")</f>
        <v>8.195665304656556</v>
      </c>
      <c r="BE3" s="11">
        <f>IFERROR('1.18 Wine price'!BE3*'1.17 Wine consumption pc'!BE3,"")</f>
        <v>11.924546458881366</v>
      </c>
      <c r="BF3" s="11">
        <f>IFERROR('1.18 Wine price'!BF3*'1.17 Wine consumption pc'!BF3,"")</f>
        <v>5.914590137864387</v>
      </c>
      <c r="BG3" s="11">
        <f>IFERROR('1.18 Wine price'!BG3*'1.17 Wine consumption pc'!BG3,"")</f>
        <v>0.32636268019550824</v>
      </c>
      <c r="BH3" s="11" t="str">
        <f>IFERROR('1.18 Wine price'!BH3*'1.17 Wine consumption pc'!BH3,"")</f>
        <v/>
      </c>
      <c r="BI3" s="11">
        <f>IFERROR('1.18 Wine price'!BI3*'1.17 Wine consumption pc'!BI3,"")</f>
        <v>35.719832272091942</v>
      </c>
      <c r="BJ3" s="11">
        <f>IFERROR('1.18 Wine price'!BJ3*'1.17 Wine consumption pc'!BJ3,"")</f>
        <v>8.046875245188037</v>
      </c>
      <c r="BK3" s="11">
        <f>IFERROR('1.18 Wine price'!BK3*'1.17 Wine consumption pc'!BK3,"")</f>
        <v>9.6372773580390412</v>
      </c>
      <c r="BL3" s="11">
        <f>IFERROR('1.18 Wine price'!BL3*'1.17 Wine consumption pc'!BL3,"")</f>
        <v>0.23886064267003351</v>
      </c>
      <c r="BM3" s="11" t="str">
        <f>IFERROR('1.18 Wine price'!BM3*'1.17 Wine consumption pc'!BM3,"")</f>
        <v/>
      </c>
      <c r="BN3" s="11">
        <f>IFERROR('1.18 Wine price'!BN3*'1.17 Wine consumption pc'!BN3,"")</f>
        <v>28.477902201003971</v>
      </c>
      <c r="BO3" s="11">
        <f>IFERROR('1.18 Wine price'!BO3*'1.17 Wine consumption pc'!BO3,"")</f>
        <v>32.314211415132455</v>
      </c>
      <c r="BP3" s="11">
        <f>IFERROR('1.18 Wine price'!BP3*'1.17 Wine consumption pc'!BP3,"")</f>
        <v>48.174048174048167</v>
      </c>
      <c r="BQ3" s="11">
        <f>IFERROR('1.18 Wine price'!BQ3*'1.17 Wine consumption pc'!BQ3,"")</f>
        <v>77.623440771468438</v>
      </c>
      <c r="BR3" s="11">
        <f>IFERROR('1.18 Wine price'!BR3*'1.17 Wine consumption pc'!BR3,"")</f>
        <v>101.37457044673538</v>
      </c>
      <c r="BS3" s="11">
        <f>IFERROR('1.18 Wine price'!BS3*'1.17 Wine consumption pc'!BS3,"")</f>
        <v>75.037986588014832</v>
      </c>
      <c r="BT3" s="11">
        <f>IFERROR('1.18 Wine price'!BT3*'1.17 Wine consumption pc'!BT3,"")</f>
        <v>186.07440538938485</v>
      </c>
      <c r="BU3" s="11">
        <f>IFERROR('1.18 Wine price'!BU3*'1.17 Wine consumption pc'!BU3,"")</f>
        <v>295.75234699347959</v>
      </c>
      <c r="BV3" s="11">
        <f>IFERROR('1.18 Wine price'!BV3*'1.17 Wine consumption pc'!BV3,"")</f>
        <v>169.85599314067466</v>
      </c>
      <c r="BW3" s="11">
        <f>IFERROR('1.18 Wine price'!BW3*'1.17 Wine consumption pc'!BW3,"")</f>
        <v>382.09451880655052</v>
      </c>
      <c r="BX3" s="11">
        <f>IFERROR('1.18 Wine price'!BX3*'1.17 Wine consumption pc'!BX3,"")</f>
        <v>100.13317635251198</v>
      </c>
      <c r="BY3" s="11">
        <f>IFERROR('1.18 Wine price'!BY3*'1.17 Wine consumption pc'!BY3,"")</f>
        <v>368.39973948227157</v>
      </c>
      <c r="BZ3" s="11">
        <f>IFERROR('1.18 Wine price'!BZ3*'1.17 Wine consumption pc'!BZ3,"")</f>
        <v>140.55276290276501</v>
      </c>
      <c r="CA3" s="11">
        <f>IFERROR('1.18 Wine price'!CA3*'1.17 Wine consumption pc'!CA3,"")</f>
        <v>337.53229974160206</v>
      </c>
      <c r="CB3" s="11">
        <f>IFERROR('1.18 Wine price'!CB3*'1.17 Wine consumption pc'!CB3,"")</f>
        <v>210.18576497599665</v>
      </c>
      <c r="CC3" s="11">
        <f>IFERROR('1.18 Wine price'!CC3*'1.17 Wine consumption pc'!CC3,"")</f>
        <v>199.97823060460985</v>
      </c>
      <c r="CD3" s="11">
        <f>IFERROR('1.18 Wine price'!CD3*'1.17 Wine consumption pc'!CD3,"")</f>
        <v>95.501998486279547</v>
      </c>
      <c r="CE3" s="11">
        <f>IFERROR('1.18 Wine price'!CE3*'1.17 Wine consumption pc'!CE3,"")</f>
        <v>188.30217169249903</v>
      </c>
      <c r="CF3" s="11">
        <f>IFERROR('1.18 Wine price'!CF3*'1.17 Wine consumption pc'!CF3,"")</f>
        <v>249.61280830139006</v>
      </c>
      <c r="CG3" s="11">
        <f>IFERROR('1.18 Wine price'!CG3*'1.17 Wine consumption pc'!CG3,"")</f>
        <v>109.32709435304754</v>
      </c>
      <c r="CH3" s="11">
        <f>IFERROR('1.18 Wine price'!CH3*'1.17 Wine consumption pc'!CH3,"")</f>
        <v>188.11635970639887</v>
      </c>
      <c r="CI3" s="11">
        <f>IFERROR('1.18 Wine price'!CI3*'1.17 Wine consumption pc'!CI3,"")</f>
        <v>440.83230382698736</v>
      </c>
      <c r="CJ3" s="11">
        <f>IFERROR('1.18 Wine price'!CJ3*'1.17 Wine consumption pc'!CJ3,"")</f>
        <v>5.0054481067828922</v>
      </c>
      <c r="CK3" s="11">
        <f>IFERROR('1.18 Wine price'!CK3*'1.17 Wine consumption pc'!CK3,"")</f>
        <v>226.91093868114808</v>
      </c>
      <c r="CL3" s="11">
        <f>IFERROR('1.18 Wine price'!CL3*'1.17 Wine consumption pc'!CL3,"")</f>
        <v>213.91217245175233</v>
      </c>
      <c r="CM3" s="11">
        <f>IFERROR('1.18 Wine price'!CM3*'1.17 Wine consumption pc'!CM3,"")</f>
        <v>5.1022073323084278</v>
      </c>
      <c r="CN3" s="11">
        <f>IFERROR('1.18 Wine price'!CN3*'1.17 Wine consumption pc'!CN3,"")</f>
        <v>5.9618397097714553</v>
      </c>
      <c r="CO3" s="11">
        <f>IFERROR('1.18 Wine price'!CO3*'1.17 Wine consumption pc'!CO3,"")</f>
        <v>1.0013198195069635</v>
      </c>
      <c r="CP3" s="11">
        <f>IFERROR('1.18 Wine price'!CP3*'1.17 Wine consumption pc'!CP3,"")</f>
        <v>0.5856603376503301</v>
      </c>
    </row>
    <row r="4" spans="1:94" x14ac:dyDescent="0.25">
      <c r="A4" s="1" t="s">
        <v>25</v>
      </c>
      <c r="B4" s="11">
        <f>IFERROR('1.18 Wine price'!B4*'1.17 Wine consumption pc'!B4,"")</f>
        <v>27.355959323101857</v>
      </c>
      <c r="C4" s="11">
        <f>IFERROR('1.18 Wine price'!C4*'1.17 Wine consumption pc'!C4,"")</f>
        <v>9.9565424529849658</v>
      </c>
      <c r="D4" s="11">
        <f>IFERROR('1.18 Wine price'!D4*'1.17 Wine consumption pc'!D4,"")</f>
        <v>7.1782601264741075</v>
      </c>
      <c r="E4" s="11">
        <f>IFERROR('1.18 Wine price'!E4*'1.17 Wine consumption pc'!E4,"")</f>
        <v>6.80600499894223</v>
      </c>
      <c r="F4" s="11">
        <f>IFERROR('1.18 Wine price'!F4*'1.17 Wine consumption pc'!F4,"")</f>
        <v>37.751516140033502</v>
      </c>
      <c r="G4" s="11">
        <f>IFERROR('1.18 Wine price'!G4*'1.17 Wine consumption pc'!G4,"")</f>
        <v>4.0203696180763457E-2</v>
      </c>
      <c r="H4" s="11">
        <f>IFERROR('1.18 Wine price'!H4*'1.17 Wine consumption pc'!H4,"")</f>
        <v>0.31835251652603797</v>
      </c>
      <c r="I4" s="11">
        <f>IFERROR('1.18 Wine price'!I4*'1.17 Wine consumption pc'!I4,"")</f>
        <v>156.29324004204383</v>
      </c>
      <c r="J4" s="11">
        <f>IFERROR('1.18 Wine price'!J4*'1.17 Wine consumption pc'!J4,"")</f>
        <v>12.187019750219783</v>
      </c>
      <c r="K4" s="11">
        <f>IFERROR('1.18 Wine price'!K4*'1.17 Wine consumption pc'!K4,"")</f>
        <v>4.1682795151268204</v>
      </c>
      <c r="L4" s="11" t="str">
        <f>IFERROR('1.18 Wine price'!L4*'1.17 Wine consumption pc'!L4,"")</f>
        <v/>
      </c>
      <c r="M4" s="11">
        <f>IFERROR('1.18 Wine price'!M4*'1.17 Wine consumption pc'!M4,"")</f>
        <v>0.72452715070164742</v>
      </c>
      <c r="N4" s="11">
        <f>IFERROR('1.18 Wine price'!N4*'1.17 Wine consumption pc'!N4,"")</f>
        <v>30.842911877394638</v>
      </c>
      <c r="O4" s="11">
        <f>IFERROR('1.18 Wine price'!O4*'1.17 Wine consumption pc'!O4,"")</f>
        <v>22.989278109789129</v>
      </c>
      <c r="P4" s="11">
        <f>IFERROR('1.18 Wine price'!P4*'1.17 Wine consumption pc'!P4,"")</f>
        <v>21.110793730138898</v>
      </c>
      <c r="Q4" s="11">
        <f>IFERROR('1.18 Wine price'!Q4*'1.17 Wine consumption pc'!Q4,"")</f>
        <v>2.655266017740233</v>
      </c>
      <c r="R4" s="11">
        <f>IFERROR('1.18 Wine price'!R4*'1.17 Wine consumption pc'!R4,"")</f>
        <v>5.2538091102865714</v>
      </c>
      <c r="S4" s="11">
        <f>IFERROR('1.18 Wine price'!S4*'1.17 Wine consumption pc'!S4,"")</f>
        <v>1.2720114749595628</v>
      </c>
      <c r="T4" s="11">
        <f>IFERROR('1.18 Wine price'!T4*'1.17 Wine consumption pc'!T4,"")</f>
        <v>171.29261812621201</v>
      </c>
      <c r="U4" s="11">
        <f>IFERROR('1.18 Wine price'!U4*'1.17 Wine consumption pc'!U4,"")</f>
        <v>171.78074602979197</v>
      </c>
      <c r="V4" s="11">
        <f>IFERROR('1.18 Wine price'!V4*'1.17 Wine consumption pc'!V4,"")</f>
        <v>168.86267299933607</v>
      </c>
      <c r="W4" s="11">
        <f>IFERROR('1.18 Wine price'!W4*'1.17 Wine consumption pc'!W4,"")</f>
        <v>29.388143500682656</v>
      </c>
      <c r="X4" s="11">
        <f>IFERROR('1.18 Wine price'!X4*'1.17 Wine consumption pc'!X4,"")</f>
        <v>29.483657225970664</v>
      </c>
      <c r="Y4" s="11">
        <f>IFERROR('1.18 Wine price'!Y4*'1.17 Wine consumption pc'!Y4,"")</f>
        <v>20.69128291198993</v>
      </c>
      <c r="Z4" s="11">
        <f>IFERROR('1.18 Wine price'!Z4*'1.17 Wine consumption pc'!Z4,"")</f>
        <v>14.195302968686455</v>
      </c>
      <c r="AA4" s="11">
        <f>IFERROR('1.18 Wine price'!AA4*'1.17 Wine consumption pc'!AA4,"")</f>
        <v>228.79474399637516</v>
      </c>
      <c r="AB4" s="11">
        <f>IFERROR('1.18 Wine price'!AB4*'1.17 Wine consumption pc'!AB4,"")</f>
        <v>45.602478139826694</v>
      </c>
      <c r="AC4" s="11">
        <f>IFERROR('1.18 Wine price'!AC4*'1.17 Wine consumption pc'!AC4,"")</f>
        <v>44.477281123014407</v>
      </c>
      <c r="AD4" s="11">
        <f>IFERROR('1.18 Wine price'!AD4*'1.17 Wine consumption pc'!AD4,"")</f>
        <v>42.319569941667623</v>
      </c>
      <c r="AE4" s="11">
        <f>IFERROR('1.18 Wine price'!AE4*'1.17 Wine consumption pc'!AE4,"")</f>
        <v>61.779476948176402</v>
      </c>
      <c r="AF4" s="11">
        <f>IFERROR('1.18 Wine price'!AF4*'1.17 Wine consumption pc'!AF4,"")</f>
        <v>95.562257647565716</v>
      </c>
      <c r="AG4" s="11">
        <f>IFERROR('1.18 Wine price'!AG4*'1.17 Wine consumption pc'!AG4,"")</f>
        <v>61.396399004226247</v>
      </c>
      <c r="AH4" s="11">
        <f>IFERROR('1.18 Wine price'!AH4*'1.17 Wine consumption pc'!AH4,"")</f>
        <v>75.725266550954629</v>
      </c>
      <c r="AI4" s="11">
        <f>IFERROR('1.18 Wine price'!AI4*'1.17 Wine consumption pc'!AI4,"")</f>
        <v>15.932660777884116</v>
      </c>
      <c r="AJ4" s="11">
        <f>IFERROR('1.18 Wine price'!AJ4*'1.17 Wine consumption pc'!AJ4,"")</f>
        <v>10.64877367348341</v>
      </c>
      <c r="AK4" s="11">
        <f>IFERROR('1.18 Wine price'!AK4*'1.17 Wine consumption pc'!AK4,"")</f>
        <v>19.083510871662277</v>
      </c>
      <c r="AL4" s="11">
        <f>IFERROR('1.18 Wine price'!AL4*'1.17 Wine consumption pc'!AL4,"")</f>
        <v>28.176345750857568</v>
      </c>
      <c r="AM4" s="11">
        <f>IFERROR('1.18 Wine price'!AM4*'1.17 Wine consumption pc'!AM4,"")</f>
        <v>44.252232142857146</v>
      </c>
      <c r="AN4" s="11">
        <f>IFERROR('1.18 Wine price'!AN4*'1.17 Wine consumption pc'!AN4,"")</f>
        <v>294.58375125376131</v>
      </c>
      <c r="AO4" s="11">
        <f>IFERROR('1.18 Wine price'!AO4*'1.17 Wine consumption pc'!AO4,"")</f>
        <v>29.829460063970608</v>
      </c>
      <c r="AP4" s="11">
        <f>IFERROR('1.18 Wine price'!AP4*'1.17 Wine consumption pc'!AP4,"")</f>
        <v>10.376944887992089</v>
      </c>
      <c r="AQ4" s="11">
        <f>IFERROR('1.18 Wine price'!AQ4*'1.17 Wine consumption pc'!AQ4,"")</f>
        <v>29.287874709021516</v>
      </c>
      <c r="AR4" s="11">
        <f>IFERROR('1.18 Wine price'!AR4*'1.17 Wine consumption pc'!AR4,"")</f>
        <v>1.36364161649313</v>
      </c>
      <c r="AS4" s="11">
        <f>IFERROR('1.18 Wine price'!AS4*'1.17 Wine consumption pc'!AS4,"")</f>
        <v>7.9250752296658966</v>
      </c>
      <c r="AT4" s="11">
        <f>IFERROR('1.18 Wine price'!AT4*'1.17 Wine consumption pc'!AT4,"")</f>
        <v>40.387015426579005</v>
      </c>
      <c r="AU4" s="11">
        <f>IFERROR('1.18 Wine price'!AU4*'1.17 Wine consumption pc'!AU4,"")</f>
        <v>2.525708100306693</v>
      </c>
      <c r="AV4" s="11">
        <f>IFERROR('1.18 Wine price'!AV4*'1.17 Wine consumption pc'!AV4,"")</f>
        <v>11.684566428003182</v>
      </c>
      <c r="AW4" s="11">
        <f>IFERROR('1.18 Wine price'!AW4*'1.17 Wine consumption pc'!AW4,"")</f>
        <v>4.1611127209504488</v>
      </c>
      <c r="AX4" s="11">
        <f>IFERROR('1.18 Wine price'!AX4*'1.17 Wine consumption pc'!AX4,"")</f>
        <v>5.6456116461777368</v>
      </c>
      <c r="AY4" s="11">
        <f>IFERROR('1.18 Wine price'!AY4*'1.17 Wine consumption pc'!AY4,"")</f>
        <v>1.1729008898748055</v>
      </c>
      <c r="AZ4" s="11">
        <f>IFERROR('1.18 Wine price'!AZ4*'1.17 Wine consumption pc'!AZ4,"")</f>
        <v>6.5505885205577288</v>
      </c>
      <c r="BA4" s="11">
        <f>IFERROR('1.18 Wine price'!BA4*'1.17 Wine consumption pc'!BA4,"")</f>
        <v>3.2592147059376351</v>
      </c>
      <c r="BB4" s="11">
        <f>IFERROR('1.18 Wine price'!BB4*'1.17 Wine consumption pc'!BB4,"")</f>
        <v>94.176332712302411</v>
      </c>
      <c r="BC4" s="11">
        <f>IFERROR('1.18 Wine price'!BC4*'1.17 Wine consumption pc'!BC4,"")</f>
        <v>1.7756534680362692</v>
      </c>
      <c r="BD4" s="11">
        <f>IFERROR('1.18 Wine price'!BD4*'1.17 Wine consumption pc'!BD4,"")</f>
        <v>7.7554083484180998</v>
      </c>
      <c r="BE4" s="11">
        <f>IFERROR('1.18 Wine price'!BE4*'1.17 Wine consumption pc'!BE4,"")</f>
        <v>12.394343302990896</v>
      </c>
      <c r="BF4" s="11">
        <f>IFERROR('1.18 Wine price'!BF4*'1.17 Wine consumption pc'!BF4,"")</f>
        <v>6.4603025137966794</v>
      </c>
      <c r="BG4" s="11">
        <f>IFERROR('1.18 Wine price'!BG4*'1.17 Wine consumption pc'!BG4,"")</f>
        <v>0.36068256902979418</v>
      </c>
      <c r="BH4" s="11" t="str">
        <f>IFERROR('1.18 Wine price'!BH4*'1.17 Wine consumption pc'!BH4,"")</f>
        <v/>
      </c>
      <c r="BI4" s="11">
        <f>IFERROR('1.18 Wine price'!BI4*'1.17 Wine consumption pc'!BI4,"")</f>
        <v>43.287671232876704</v>
      </c>
      <c r="BJ4" s="11">
        <f>IFERROR('1.18 Wine price'!BJ4*'1.17 Wine consumption pc'!BJ4,"")</f>
        <v>8.3965496145846092</v>
      </c>
      <c r="BK4" s="11">
        <f>IFERROR('1.18 Wine price'!BK4*'1.17 Wine consumption pc'!BK4,"")</f>
        <v>10.109833556792481</v>
      </c>
      <c r="BL4" s="11">
        <f>IFERROR('1.18 Wine price'!BL4*'1.17 Wine consumption pc'!BL4,"")</f>
        <v>0.28472768659528347</v>
      </c>
      <c r="BM4" s="11" t="str">
        <f>IFERROR('1.18 Wine price'!BM4*'1.17 Wine consumption pc'!BM4,"")</f>
        <v/>
      </c>
      <c r="BN4" s="11">
        <f>IFERROR('1.18 Wine price'!BN4*'1.17 Wine consumption pc'!BN4,"")</f>
        <v>23.601644183764762</v>
      </c>
      <c r="BO4" s="11">
        <f>IFERROR('1.18 Wine price'!BO4*'1.17 Wine consumption pc'!BO4,"")</f>
        <v>22.903503733486499</v>
      </c>
      <c r="BP4" s="11">
        <f>IFERROR('1.18 Wine price'!BP4*'1.17 Wine consumption pc'!BP4,"")</f>
        <v>54.238135407879525</v>
      </c>
      <c r="BQ4" s="11">
        <f>IFERROR('1.18 Wine price'!BQ4*'1.17 Wine consumption pc'!BQ4,"")</f>
        <v>84.38208108504638</v>
      </c>
      <c r="BR4" s="11">
        <f>IFERROR('1.18 Wine price'!BR4*'1.17 Wine consumption pc'!BR4,"")</f>
        <v>107.46083983876727</v>
      </c>
      <c r="BS4" s="11">
        <f>IFERROR('1.18 Wine price'!BS4*'1.17 Wine consumption pc'!BS4,"")</f>
        <v>81.865914391367653</v>
      </c>
      <c r="BT4" s="11">
        <f>IFERROR('1.18 Wine price'!BT4*'1.17 Wine consumption pc'!BT4,"")</f>
        <v>198.4807362838944</v>
      </c>
      <c r="BU4" s="11">
        <f>IFERROR('1.18 Wine price'!BU4*'1.17 Wine consumption pc'!BU4,"")</f>
        <v>309.20432561138949</v>
      </c>
      <c r="BV4" s="11">
        <f>IFERROR('1.18 Wine price'!BV4*'1.17 Wine consumption pc'!BV4,"")</f>
        <v>186.65916564012531</v>
      </c>
      <c r="BW4" s="11">
        <f>IFERROR('1.18 Wine price'!BW4*'1.17 Wine consumption pc'!BW4,"")</f>
        <v>419.00752551970805</v>
      </c>
      <c r="BX4" s="11">
        <f>IFERROR('1.18 Wine price'!BX4*'1.17 Wine consumption pc'!BX4,"")</f>
        <v>112.3986987237483</v>
      </c>
      <c r="BY4" s="11">
        <f>IFERROR('1.18 Wine price'!BY4*'1.17 Wine consumption pc'!BY4,"")</f>
        <v>387.31593223860239</v>
      </c>
      <c r="BZ4" s="11">
        <f>IFERROR('1.18 Wine price'!BZ4*'1.17 Wine consumption pc'!BZ4,"")</f>
        <v>137.53261319985467</v>
      </c>
      <c r="CA4" s="11">
        <f>IFERROR('1.18 Wine price'!CA4*'1.17 Wine consumption pc'!CA4,"")</f>
        <v>371.85786578253726</v>
      </c>
      <c r="CB4" s="11">
        <f>IFERROR('1.18 Wine price'!CB4*'1.17 Wine consumption pc'!CB4,"")</f>
        <v>247.37800343616178</v>
      </c>
      <c r="CC4" s="11">
        <f>IFERROR('1.18 Wine price'!CC4*'1.17 Wine consumption pc'!CC4,"")</f>
        <v>217.73195876288662</v>
      </c>
      <c r="CD4" s="11">
        <f>IFERROR('1.18 Wine price'!CD4*'1.17 Wine consumption pc'!CD4,"")</f>
        <v>103.76708288575811</v>
      </c>
      <c r="CE4" s="11">
        <f>IFERROR('1.18 Wine price'!CE4*'1.17 Wine consumption pc'!CE4,"")</f>
        <v>224.57505360182134</v>
      </c>
      <c r="CF4" s="11">
        <f>IFERROR('1.18 Wine price'!CF4*'1.17 Wine consumption pc'!CF4,"")</f>
        <v>269.06981442465877</v>
      </c>
      <c r="CG4" s="11">
        <f>IFERROR('1.18 Wine price'!CG4*'1.17 Wine consumption pc'!CG4,"")</f>
        <v>115.3982059348902</v>
      </c>
      <c r="CH4" s="11">
        <f>IFERROR('1.18 Wine price'!CH4*'1.17 Wine consumption pc'!CH4,"")</f>
        <v>215.25182117161106</v>
      </c>
      <c r="CI4" s="11">
        <f>IFERROR('1.18 Wine price'!CI4*'1.17 Wine consumption pc'!CI4,"")</f>
        <v>464.33838223741333</v>
      </c>
      <c r="CJ4" s="11">
        <f>IFERROR('1.18 Wine price'!CJ4*'1.17 Wine consumption pc'!CJ4,"")</f>
        <v>5.779172680274602</v>
      </c>
      <c r="CK4" s="11">
        <f>IFERROR('1.18 Wine price'!CK4*'1.17 Wine consumption pc'!CK4,"")</f>
        <v>253.33560658748539</v>
      </c>
      <c r="CL4" s="11">
        <f>IFERROR('1.18 Wine price'!CL4*'1.17 Wine consumption pc'!CL4,"")</f>
        <v>219.1665104680016</v>
      </c>
      <c r="CM4" s="11">
        <f>IFERROR('1.18 Wine price'!CM4*'1.17 Wine consumption pc'!CM4,"")</f>
        <v>5.5417402966295546</v>
      </c>
      <c r="CN4" s="11">
        <f>IFERROR('1.18 Wine price'!CN4*'1.17 Wine consumption pc'!CN4,"")</f>
        <v>6.2235622753433315</v>
      </c>
      <c r="CO4" s="11">
        <f>IFERROR('1.18 Wine price'!CO4*'1.17 Wine consumption pc'!CO4,"")</f>
        <v>0.99196389006539909</v>
      </c>
      <c r="CP4" s="11">
        <f>IFERROR('1.18 Wine price'!CP4*'1.17 Wine consumption pc'!CP4,"")</f>
        <v>0.69349613692590739</v>
      </c>
    </row>
    <row r="5" spans="1:94" x14ac:dyDescent="0.25">
      <c r="A5" s="1" t="s">
        <v>26</v>
      </c>
      <c r="B5" s="11">
        <f>IFERROR('1.18 Wine price'!B5*'1.17 Wine consumption pc'!B5,"")</f>
        <v>31.320592384442566</v>
      </c>
      <c r="C5" s="11"/>
      <c r="D5" s="11"/>
      <c r="E5" s="11">
        <f>IFERROR('1.18 Wine price'!E5*'1.17 Wine consumption pc'!E5,"")</f>
        <v>7.226612068227289</v>
      </c>
      <c r="F5" s="11">
        <f>IFERROR('1.18 Wine price'!F5*'1.17 Wine consumption pc'!F5,"")</f>
        <v>38.004397694181961</v>
      </c>
      <c r="G5" s="11">
        <f>IFERROR('1.18 Wine price'!G5*'1.17 Wine consumption pc'!G5,"")</f>
        <v>5.2087864625610727E-2</v>
      </c>
      <c r="H5" s="11">
        <f>IFERROR('1.18 Wine price'!H5*'1.17 Wine consumption pc'!H5,"")</f>
        <v>0.36176658293532965</v>
      </c>
      <c r="I5" s="11">
        <f>IFERROR('1.18 Wine price'!I5*'1.17 Wine consumption pc'!I5,"")</f>
        <v>162.59182107225087</v>
      </c>
      <c r="J5" s="11">
        <f>IFERROR('1.18 Wine price'!J5*'1.17 Wine consumption pc'!J5,"")</f>
        <v>14.784028698014966</v>
      </c>
      <c r="K5" s="11">
        <f>IFERROR('1.18 Wine price'!K5*'1.17 Wine consumption pc'!K5,"")</f>
        <v>4.4492193896501737</v>
      </c>
      <c r="L5" s="11" t="str">
        <f>IFERROR('1.18 Wine price'!L5*'1.17 Wine consumption pc'!L5,"")</f>
        <v/>
      </c>
      <c r="M5" s="11">
        <f>IFERROR('1.18 Wine price'!M5*'1.17 Wine consumption pc'!M5,"")</f>
        <v>0.80991470585753933</v>
      </c>
      <c r="N5" s="11">
        <f>IFERROR('1.18 Wine price'!N5*'1.17 Wine consumption pc'!N5,"")</f>
        <v>33.148634198502968</v>
      </c>
      <c r="O5" s="11">
        <f>IFERROR('1.18 Wine price'!O5*'1.17 Wine consumption pc'!O5,"")</f>
        <v>29.164655563286551</v>
      </c>
      <c r="P5" s="11">
        <f>IFERROR('1.18 Wine price'!P5*'1.17 Wine consumption pc'!P5,"")</f>
        <v>21.295868708038793</v>
      </c>
      <c r="Q5" s="11">
        <f>IFERROR('1.18 Wine price'!Q5*'1.17 Wine consumption pc'!Q5,"")</f>
        <v>2.8834894387763761</v>
      </c>
      <c r="R5" s="11">
        <f>IFERROR('1.18 Wine price'!R5*'1.17 Wine consumption pc'!R5,"")</f>
        <v>4.1715745933106101</v>
      </c>
      <c r="S5" s="11">
        <f>IFERROR('1.18 Wine price'!S5*'1.17 Wine consumption pc'!S5,"")</f>
        <v>1.3557805111086922</v>
      </c>
      <c r="T5" s="11">
        <f>IFERROR('1.18 Wine price'!T5*'1.17 Wine consumption pc'!T5,"")</f>
        <v>213.01380840313453</v>
      </c>
      <c r="U5" s="11">
        <f>IFERROR('1.18 Wine price'!U5*'1.17 Wine consumption pc'!U5,"")</f>
        <v>213.49140750581876</v>
      </c>
      <c r="V5" s="11">
        <f>IFERROR('1.18 Wine price'!V5*'1.17 Wine consumption pc'!V5,"")</f>
        <v>210.65296403058028</v>
      </c>
      <c r="W5" s="11">
        <f>IFERROR('1.18 Wine price'!W5*'1.17 Wine consumption pc'!W5,"")</f>
        <v>35.594811902106933</v>
      </c>
      <c r="X5" s="11">
        <f>IFERROR('1.18 Wine price'!X5*'1.17 Wine consumption pc'!X5,"")</f>
        <v>35.002593914980622</v>
      </c>
      <c r="Y5" s="11">
        <f>IFERROR('1.18 Wine price'!Y5*'1.17 Wine consumption pc'!Y5,"")</f>
        <v>26.447014594157114</v>
      </c>
      <c r="Z5" s="11">
        <f>IFERROR('1.18 Wine price'!Z5*'1.17 Wine consumption pc'!Z5,"")</f>
        <v>18.102619947472938</v>
      </c>
      <c r="AA5" s="11">
        <f>IFERROR('1.18 Wine price'!AA5*'1.17 Wine consumption pc'!AA5,"")</f>
        <v>276.46791078743735</v>
      </c>
      <c r="AB5" s="11">
        <f>IFERROR('1.18 Wine price'!AB5*'1.17 Wine consumption pc'!AB5,"")</f>
        <v>57.93418754782882</v>
      </c>
      <c r="AC5" s="11">
        <f>IFERROR('1.18 Wine price'!AC5*'1.17 Wine consumption pc'!AC5,"")</f>
        <v>55.456437704430563</v>
      </c>
      <c r="AD5" s="11">
        <f>IFERROR('1.18 Wine price'!AD5*'1.17 Wine consumption pc'!AD5,"")</f>
        <v>45.581951017782472</v>
      </c>
      <c r="AE5" s="11">
        <f>IFERROR('1.18 Wine price'!AE5*'1.17 Wine consumption pc'!AE5,"")</f>
        <v>91.457643161381924</v>
      </c>
      <c r="AF5" s="11">
        <f>IFERROR('1.18 Wine price'!AF5*'1.17 Wine consumption pc'!AF5,"")</f>
        <v>110.37661998782291</v>
      </c>
      <c r="AG5" s="11">
        <f>IFERROR('1.18 Wine price'!AG5*'1.17 Wine consumption pc'!AG5,"")</f>
        <v>80.081596969255429</v>
      </c>
      <c r="AH5" s="11">
        <f>IFERROR('1.18 Wine price'!AH5*'1.17 Wine consumption pc'!AH5,"")</f>
        <v>92.355586302317533</v>
      </c>
      <c r="AI5" s="11">
        <f>IFERROR('1.18 Wine price'!AI5*'1.17 Wine consumption pc'!AI5,"")</f>
        <v>17.618991594441614</v>
      </c>
      <c r="AJ5" s="11">
        <f>IFERROR('1.18 Wine price'!AJ5*'1.17 Wine consumption pc'!AJ5,"")</f>
        <v>13.020460062420529</v>
      </c>
      <c r="AK5" s="11">
        <f>IFERROR('1.18 Wine price'!AK5*'1.17 Wine consumption pc'!AK5,"")</f>
        <v>23.680411027036424</v>
      </c>
      <c r="AL5" s="11">
        <f>IFERROR('1.18 Wine price'!AL5*'1.17 Wine consumption pc'!AL5,"")</f>
        <v>49.645959656801715</v>
      </c>
      <c r="AM5" s="11">
        <f>IFERROR('1.18 Wine price'!AM5*'1.17 Wine consumption pc'!AM5,"")</f>
        <v>58.504895573508058</v>
      </c>
      <c r="AN5" s="11">
        <f>IFERROR('1.18 Wine price'!AN5*'1.17 Wine consumption pc'!AN5,"")</f>
        <v>444.96240601503757</v>
      </c>
      <c r="AO5" s="11">
        <f>IFERROR('1.18 Wine price'!AO5*'1.17 Wine consumption pc'!AO5,"")</f>
        <v>25.025562960159419</v>
      </c>
      <c r="AP5" s="11">
        <f>IFERROR('1.18 Wine price'!AP5*'1.17 Wine consumption pc'!AP5,"")</f>
        <v>10.695930642531634</v>
      </c>
      <c r="AQ5" s="11">
        <f>IFERROR('1.18 Wine price'!AQ5*'1.17 Wine consumption pc'!AQ5,"")</f>
        <v>33.652227254336395</v>
      </c>
      <c r="AR5" s="11">
        <f>IFERROR('1.18 Wine price'!AR5*'1.17 Wine consumption pc'!AR5,"")</f>
        <v>2.1111413783710167</v>
      </c>
      <c r="AS5" s="11">
        <f>IFERROR('1.18 Wine price'!AS5*'1.17 Wine consumption pc'!AS5,"")</f>
        <v>8.1845128692737958</v>
      </c>
      <c r="AT5" s="11">
        <f>IFERROR('1.18 Wine price'!AT5*'1.17 Wine consumption pc'!AT5,"")</f>
        <v>36.740350810271288</v>
      </c>
      <c r="AU5" s="11">
        <f>IFERROR('1.18 Wine price'!AU5*'1.17 Wine consumption pc'!AU5,"")</f>
        <v>2.8492056149041209</v>
      </c>
      <c r="AV5" s="11">
        <f>IFERROR('1.18 Wine price'!AV5*'1.17 Wine consumption pc'!AV5,"")</f>
        <v>11.990994518402506</v>
      </c>
      <c r="AW5" s="11">
        <f>IFERROR('1.18 Wine price'!AW5*'1.17 Wine consumption pc'!AW5,"")</f>
        <v>3.9565013550445394</v>
      </c>
      <c r="AX5" s="11">
        <f>IFERROR('1.18 Wine price'!AX5*'1.17 Wine consumption pc'!AX5,"")</f>
        <v>8.2696243679268004</v>
      </c>
      <c r="AY5" s="11">
        <f>IFERROR('1.18 Wine price'!AY5*'1.17 Wine consumption pc'!AY5,"")</f>
        <v>1.094273303047385</v>
      </c>
      <c r="AZ5" s="11">
        <f>IFERROR('1.18 Wine price'!AZ5*'1.17 Wine consumption pc'!AZ5,"")</f>
        <v>6.287866597310841</v>
      </c>
      <c r="BA5" s="11">
        <f>IFERROR('1.18 Wine price'!BA5*'1.17 Wine consumption pc'!BA5,"")</f>
        <v>3.9238687787004833</v>
      </c>
      <c r="BB5" s="11">
        <f>IFERROR('1.18 Wine price'!BB5*'1.17 Wine consumption pc'!BB5,"")</f>
        <v>76.828241520327168</v>
      </c>
      <c r="BC5" s="11">
        <f>IFERROR('1.18 Wine price'!BC5*'1.17 Wine consumption pc'!BC5,"")</f>
        <v>1.6784233648907865</v>
      </c>
      <c r="BD5" s="11">
        <f>IFERROR('1.18 Wine price'!BD5*'1.17 Wine consumption pc'!BD5,"")</f>
        <v>9.3109806462147553</v>
      </c>
      <c r="BE5" s="11">
        <f>IFERROR('1.18 Wine price'!BE5*'1.17 Wine consumption pc'!BE5,"")</f>
        <v>13.27986812739042</v>
      </c>
      <c r="BF5" s="11">
        <f>IFERROR('1.18 Wine price'!BF5*'1.17 Wine consumption pc'!BF5,"")</f>
        <v>2.7237986828197416</v>
      </c>
      <c r="BG5" s="11">
        <f>IFERROR('1.18 Wine price'!BG5*'1.17 Wine consumption pc'!BG5,"")</f>
        <v>0.38625525529986776</v>
      </c>
      <c r="BH5" s="11" t="str">
        <f>IFERROR('1.18 Wine price'!BH5*'1.17 Wine consumption pc'!BH5,"")</f>
        <v/>
      </c>
      <c r="BI5" s="11">
        <f>IFERROR('1.18 Wine price'!BI5*'1.17 Wine consumption pc'!BI5,"")</f>
        <v>45.084233971628031</v>
      </c>
      <c r="BJ5" s="11">
        <f>IFERROR('1.18 Wine price'!BJ5*'1.17 Wine consumption pc'!BJ5,"")</f>
        <v>9.0846499816697523</v>
      </c>
      <c r="BK5" s="11">
        <f>IFERROR('1.18 Wine price'!BK5*'1.17 Wine consumption pc'!BK5,"")</f>
        <v>11.874134177716208</v>
      </c>
      <c r="BL5" s="11">
        <f>IFERROR('1.18 Wine price'!BL5*'1.17 Wine consumption pc'!BL5,"")</f>
        <v>0.34771065344712504</v>
      </c>
      <c r="BM5" s="11" t="str">
        <f>IFERROR('1.18 Wine price'!BM5*'1.17 Wine consumption pc'!BM5,"")</f>
        <v/>
      </c>
      <c r="BN5" s="11">
        <f>IFERROR('1.18 Wine price'!BN5*'1.17 Wine consumption pc'!BN5,"")</f>
        <v>32.045099880139567</v>
      </c>
      <c r="BO5" s="11">
        <f>IFERROR('1.18 Wine price'!BO5*'1.17 Wine consumption pc'!BO5,"")</f>
        <v>26.880464695906497</v>
      </c>
      <c r="BP5" s="11">
        <f>IFERROR('1.18 Wine price'!BP5*'1.17 Wine consumption pc'!BP5,"")</f>
        <v>69.637123644514446</v>
      </c>
      <c r="BQ5" s="11">
        <f>IFERROR('1.18 Wine price'!BQ5*'1.17 Wine consumption pc'!BQ5,"")</f>
        <v>90.324926689862778</v>
      </c>
      <c r="BR5" s="11">
        <f>IFERROR('1.18 Wine price'!BR5*'1.17 Wine consumption pc'!BR5,"")</f>
        <v>128.08770732200651</v>
      </c>
      <c r="BS5" s="11">
        <f>IFERROR('1.18 Wine price'!BS5*'1.17 Wine consumption pc'!BS5,"")</f>
        <v>86.206545909297887</v>
      </c>
      <c r="BT5" s="11">
        <f>IFERROR('1.18 Wine price'!BT5*'1.17 Wine consumption pc'!BT5,"")</f>
        <v>239.12556068482172</v>
      </c>
      <c r="BU5" s="11">
        <f>IFERROR('1.18 Wine price'!BU5*'1.17 Wine consumption pc'!BU5,"")</f>
        <v>361.54216510499606</v>
      </c>
      <c r="BV5" s="11">
        <f>IFERROR('1.18 Wine price'!BV5*'1.17 Wine consumption pc'!BV5,"")</f>
        <v>232.48807431584234</v>
      </c>
      <c r="BW5" s="11">
        <f>IFERROR('1.18 Wine price'!BW5*'1.17 Wine consumption pc'!BW5,"")</f>
        <v>503.85436983375126</v>
      </c>
      <c r="BX5" s="11">
        <f>IFERROR('1.18 Wine price'!BX5*'1.17 Wine consumption pc'!BX5,"")</f>
        <v>145.09344448072525</v>
      </c>
      <c r="BY5" s="11">
        <f>IFERROR('1.18 Wine price'!BY5*'1.17 Wine consumption pc'!BY5,"")</f>
        <v>463.97112898448967</v>
      </c>
      <c r="BZ5" s="11">
        <f>IFERROR('1.18 Wine price'!BZ5*'1.17 Wine consumption pc'!BZ5,"")</f>
        <v>162.74364122101204</v>
      </c>
      <c r="CA5" s="11">
        <f>IFERROR('1.18 Wine price'!CA5*'1.17 Wine consumption pc'!CA5,"")</f>
        <v>467.28595247256271</v>
      </c>
      <c r="CB5" s="11">
        <f>IFERROR('1.18 Wine price'!CB5*'1.17 Wine consumption pc'!CB5,"")</f>
        <v>311.63917057666112</v>
      </c>
      <c r="CC5" s="11">
        <f>IFERROR('1.18 Wine price'!CC5*'1.17 Wine consumption pc'!CC5,"")</f>
        <v>279.75949799144064</v>
      </c>
      <c r="CD5" s="11">
        <f>IFERROR('1.18 Wine price'!CD5*'1.17 Wine consumption pc'!CD5,"")</f>
        <v>127.54591603572004</v>
      </c>
      <c r="CE5" s="11">
        <f>IFERROR('1.18 Wine price'!CE5*'1.17 Wine consumption pc'!CE5,"")</f>
        <v>265.42626804033125</v>
      </c>
      <c r="CF5" s="11">
        <f>IFERROR('1.18 Wine price'!CF5*'1.17 Wine consumption pc'!CF5,"")</f>
        <v>332.60249315435732</v>
      </c>
      <c r="CG5" s="11">
        <f>IFERROR('1.18 Wine price'!CG5*'1.17 Wine consumption pc'!CG5,"")</f>
        <v>138.78568798741509</v>
      </c>
      <c r="CH5" s="11">
        <f>IFERROR('1.18 Wine price'!CH5*'1.17 Wine consumption pc'!CH5,"")</f>
        <v>251.19676091624913</v>
      </c>
      <c r="CI5" s="11">
        <f>IFERROR('1.18 Wine price'!CI5*'1.17 Wine consumption pc'!CI5,"")</f>
        <v>540.04019743228662</v>
      </c>
      <c r="CJ5" s="11">
        <f>IFERROR('1.18 Wine price'!CJ5*'1.17 Wine consumption pc'!CJ5,"")</f>
        <v>7.5602825118529848</v>
      </c>
      <c r="CK5" s="11">
        <f>IFERROR('1.18 Wine price'!CK5*'1.17 Wine consumption pc'!CK5,"")</f>
        <v>294.03005643564688</v>
      </c>
      <c r="CL5" s="11">
        <f>IFERROR('1.18 Wine price'!CL5*'1.17 Wine consumption pc'!CL5,"")</f>
        <v>253.04125468976676</v>
      </c>
      <c r="CM5" s="11">
        <f>IFERROR('1.18 Wine price'!CM5*'1.17 Wine consumption pc'!CM5,"")</f>
        <v>6.7065705739326242</v>
      </c>
      <c r="CN5" s="11">
        <f>IFERROR('1.18 Wine price'!CN5*'1.17 Wine consumption pc'!CN5,"")</f>
        <v>6.5815589136393466</v>
      </c>
      <c r="CO5" s="11">
        <f>IFERROR('1.18 Wine price'!CO5*'1.17 Wine consumption pc'!CO5,"")</f>
        <v>1.2648961308073159</v>
      </c>
      <c r="CP5" s="11">
        <f>IFERROR('1.18 Wine price'!CP5*'1.17 Wine consumption pc'!CP5,"")</f>
        <v>0.78925135525004597</v>
      </c>
    </row>
    <row r="6" spans="1:94" x14ac:dyDescent="0.25">
      <c r="A6" s="1" t="s">
        <v>27</v>
      </c>
      <c r="B6" s="11">
        <f>IFERROR('1.18 Wine price'!B6*'1.17 Wine consumption pc'!B6,"")</f>
        <v>34.245659010551101</v>
      </c>
      <c r="C6" s="11">
        <f>IFERROR('1.18 Wine price'!C6*'1.17 Wine consumption pc'!C6,"")</f>
        <v>10.49091588810677</v>
      </c>
      <c r="D6" s="11">
        <f>IFERROR('1.18 Wine price'!D6*'1.17 Wine consumption pc'!D6,"")</f>
        <v>8.8512534285132531</v>
      </c>
      <c r="E6" s="11">
        <f>IFERROR('1.18 Wine price'!E6*'1.17 Wine consumption pc'!E6,"")</f>
        <v>7.6767239044472122</v>
      </c>
      <c r="F6" s="11">
        <f>IFERROR('1.18 Wine price'!F6*'1.17 Wine consumption pc'!F6,"")</f>
        <v>38.43148816982383</v>
      </c>
      <c r="G6" s="11">
        <f>IFERROR('1.18 Wine price'!G6*'1.17 Wine consumption pc'!G6,"")</f>
        <v>6.9848942665090563E-2</v>
      </c>
      <c r="H6" s="11">
        <f>IFERROR('1.18 Wine price'!H6*'1.17 Wine consumption pc'!H6,"")</f>
        <v>0.37443688902066841</v>
      </c>
      <c r="I6" s="11">
        <f>IFERROR('1.18 Wine price'!I6*'1.17 Wine consumption pc'!I6,"")</f>
        <v>157.95503454968033</v>
      </c>
      <c r="J6" s="11">
        <f>IFERROR('1.18 Wine price'!J6*'1.17 Wine consumption pc'!J6,"")</f>
        <v>18.463644094823003</v>
      </c>
      <c r="K6" s="11">
        <f>IFERROR('1.18 Wine price'!K6*'1.17 Wine consumption pc'!K6,"")</f>
        <v>4.8861656519781524</v>
      </c>
      <c r="L6" s="11" t="str">
        <f>IFERROR('1.18 Wine price'!L6*'1.17 Wine consumption pc'!L6,"")</f>
        <v/>
      </c>
      <c r="M6" s="11">
        <f>IFERROR('1.18 Wine price'!M6*'1.17 Wine consumption pc'!M6,"")</f>
        <v>0.8901109033266269</v>
      </c>
      <c r="N6" s="11">
        <f>IFERROR('1.18 Wine price'!N6*'1.17 Wine consumption pc'!N6,"")</f>
        <v>36.047711618307055</v>
      </c>
      <c r="O6" s="11">
        <f>IFERROR('1.18 Wine price'!O6*'1.17 Wine consumption pc'!O6,"")</f>
        <v>35.179456862492039</v>
      </c>
      <c r="P6" s="11">
        <f>IFERROR('1.18 Wine price'!P6*'1.17 Wine consumption pc'!P6,"")</f>
        <v>23.437707369296515</v>
      </c>
      <c r="Q6" s="11">
        <f>IFERROR('1.18 Wine price'!Q6*'1.17 Wine consumption pc'!Q6,"")</f>
        <v>3.2276066631500888</v>
      </c>
      <c r="R6" s="11">
        <f>IFERROR('1.18 Wine price'!R6*'1.17 Wine consumption pc'!R6,"")</f>
        <v>3.230635578101487</v>
      </c>
      <c r="S6" s="11">
        <f>IFERROR('1.18 Wine price'!S6*'1.17 Wine consumption pc'!S6,"")</f>
        <v>1.5544140805706625</v>
      </c>
      <c r="T6" s="11">
        <f>IFERROR('1.18 Wine price'!T6*'1.17 Wine consumption pc'!T6,"")</f>
        <v>247.79218397702792</v>
      </c>
      <c r="U6" s="11">
        <f>IFERROR('1.18 Wine price'!U6*'1.17 Wine consumption pc'!U6,"")</f>
        <v>247.44766138054553</v>
      </c>
      <c r="V6" s="11">
        <f>IFERROR('1.18 Wine price'!V6*'1.17 Wine consumption pc'!V6,"")</f>
        <v>249.48296237935787</v>
      </c>
      <c r="W6" s="11">
        <f>IFERROR('1.18 Wine price'!W6*'1.17 Wine consumption pc'!W6,"")</f>
        <v>41.663263683217345</v>
      </c>
      <c r="X6" s="11">
        <f>IFERROR('1.18 Wine price'!X6*'1.17 Wine consumption pc'!X6,"")</f>
        <v>43.348219773015941</v>
      </c>
      <c r="Y6" s="11">
        <f>IFERROR('1.18 Wine price'!Y6*'1.17 Wine consumption pc'!Y6,"")</f>
        <v>29.316724865794548</v>
      </c>
      <c r="Z6" s="11">
        <f>IFERROR('1.18 Wine price'!Z6*'1.17 Wine consumption pc'!Z6,"")</f>
        <v>22.246323481943424</v>
      </c>
      <c r="AA6" s="11">
        <f>IFERROR('1.18 Wine price'!AA6*'1.17 Wine consumption pc'!AA6,"")</f>
        <v>323.08465439261732</v>
      </c>
      <c r="AB6" s="11">
        <f>IFERROR('1.18 Wine price'!AB6*'1.17 Wine consumption pc'!AB6,"")</f>
        <v>67.658627014408594</v>
      </c>
      <c r="AC6" s="11">
        <f>IFERROR('1.18 Wine price'!AC6*'1.17 Wine consumption pc'!AC6,"")</f>
        <v>75.829029118946011</v>
      </c>
      <c r="AD6" s="11">
        <f>IFERROR('1.18 Wine price'!AD6*'1.17 Wine consumption pc'!AD6,"")</f>
        <v>53.820334716330244</v>
      </c>
      <c r="AE6" s="11">
        <f>IFERROR('1.18 Wine price'!AE6*'1.17 Wine consumption pc'!AE6,"")</f>
        <v>90.807518514490241</v>
      </c>
      <c r="AF6" s="11">
        <f>IFERROR('1.18 Wine price'!AF6*'1.17 Wine consumption pc'!AF6,"")</f>
        <v>123.91829562925544</v>
      </c>
      <c r="AG6" s="11">
        <f>IFERROR('1.18 Wine price'!AG6*'1.17 Wine consumption pc'!AG6,"")</f>
        <v>93.883315190208606</v>
      </c>
      <c r="AH6" s="11">
        <f>IFERROR('1.18 Wine price'!AH6*'1.17 Wine consumption pc'!AH6,"")</f>
        <v>104.93127740282772</v>
      </c>
      <c r="AI6" s="11">
        <f>IFERROR('1.18 Wine price'!AI6*'1.17 Wine consumption pc'!AI6,"")</f>
        <v>20.956034135864083</v>
      </c>
      <c r="AJ6" s="11">
        <f>IFERROR('1.18 Wine price'!AJ6*'1.17 Wine consumption pc'!AJ6,"")</f>
        <v>18.198417245410802</v>
      </c>
      <c r="AK6" s="11">
        <f>IFERROR('1.18 Wine price'!AK6*'1.17 Wine consumption pc'!AK6,"")</f>
        <v>30.27223044391604</v>
      </c>
      <c r="AL6" s="11">
        <f>IFERROR('1.18 Wine price'!AL6*'1.17 Wine consumption pc'!AL6,"")</f>
        <v>60.239184999261774</v>
      </c>
      <c r="AM6" s="11">
        <f>IFERROR('1.18 Wine price'!AM6*'1.17 Wine consumption pc'!AM6,"")</f>
        <v>72.841391641212866</v>
      </c>
      <c r="AN6" s="11">
        <f>IFERROR('1.18 Wine price'!AN6*'1.17 Wine consumption pc'!AN6,"")</f>
        <v>541.92546583850924</v>
      </c>
      <c r="AO6" s="11">
        <f>IFERROR('1.18 Wine price'!AO6*'1.17 Wine consumption pc'!AO6,"")</f>
        <v>21.171069577442818</v>
      </c>
      <c r="AP6" s="11">
        <f>IFERROR('1.18 Wine price'!AP6*'1.17 Wine consumption pc'!AP6,"")</f>
        <v>12.585331191972072</v>
      </c>
      <c r="AQ6" s="11">
        <f>IFERROR('1.18 Wine price'!AQ6*'1.17 Wine consumption pc'!AQ6,"")</f>
        <v>38.849641610377795</v>
      </c>
      <c r="AR6" s="11">
        <f>IFERROR('1.18 Wine price'!AR6*'1.17 Wine consumption pc'!AR6,"")</f>
        <v>2.1075638123487623</v>
      </c>
      <c r="AS6" s="11">
        <f>IFERROR('1.18 Wine price'!AS6*'1.17 Wine consumption pc'!AS6,"")</f>
        <v>10.524596435349062</v>
      </c>
      <c r="AT6" s="11">
        <f>IFERROR('1.18 Wine price'!AT6*'1.17 Wine consumption pc'!AT6,"")</f>
        <v>48.287260181862742</v>
      </c>
      <c r="AU6" s="11">
        <f>IFERROR('1.18 Wine price'!AU6*'1.17 Wine consumption pc'!AU6,"")</f>
        <v>3.262787834529377</v>
      </c>
      <c r="AV6" s="11">
        <f>IFERROR('1.18 Wine price'!AV6*'1.17 Wine consumption pc'!AV6,"")</f>
        <v>12.669203718868923</v>
      </c>
      <c r="AW6" s="11">
        <f>IFERROR('1.18 Wine price'!AW6*'1.17 Wine consumption pc'!AW6,"")</f>
        <v>4.5158959537572256</v>
      </c>
      <c r="AX6" s="11">
        <f>IFERROR('1.18 Wine price'!AX6*'1.17 Wine consumption pc'!AX6,"")</f>
        <v>8.9491916859122398</v>
      </c>
      <c r="AY6" s="11">
        <f>IFERROR('1.18 Wine price'!AY6*'1.17 Wine consumption pc'!AY6,"")</f>
        <v>1.1643137825644012</v>
      </c>
      <c r="AZ6" s="11">
        <f>IFERROR('1.18 Wine price'!AZ6*'1.17 Wine consumption pc'!AZ6,"")</f>
        <v>6.1769221247799235</v>
      </c>
      <c r="BA6" s="11">
        <f>IFERROR('1.18 Wine price'!BA6*'1.17 Wine consumption pc'!BA6,"")</f>
        <v>4.4255899564407546</v>
      </c>
      <c r="BB6" s="11">
        <f>IFERROR('1.18 Wine price'!BB6*'1.17 Wine consumption pc'!BB6,"")</f>
        <v>85.19599290033392</v>
      </c>
      <c r="BC6" s="11">
        <f>IFERROR('1.18 Wine price'!BC6*'1.17 Wine consumption pc'!BC6,"")</f>
        <v>3.6671796918048982</v>
      </c>
      <c r="BD6" s="11">
        <f>IFERROR('1.18 Wine price'!BD6*'1.17 Wine consumption pc'!BD6,"")</f>
        <v>10.476744152198167</v>
      </c>
      <c r="BE6" s="11">
        <f>IFERROR('1.18 Wine price'!BE6*'1.17 Wine consumption pc'!BE6,"")</f>
        <v>14.922053069731728</v>
      </c>
      <c r="BF6" s="11">
        <f>IFERROR('1.18 Wine price'!BF6*'1.17 Wine consumption pc'!BF6,"")</f>
        <v>3.1639837895356475</v>
      </c>
      <c r="BG6" s="11">
        <f>IFERROR('1.18 Wine price'!BG6*'1.17 Wine consumption pc'!BG6,"")</f>
        <v>0.48216991026686867</v>
      </c>
      <c r="BH6" s="11" t="str">
        <f>IFERROR('1.18 Wine price'!BH6*'1.17 Wine consumption pc'!BH6,"")</f>
        <v/>
      </c>
      <c r="BI6" s="11">
        <f>IFERROR('1.18 Wine price'!BI6*'1.17 Wine consumption pc'!BI6,"")</f>
        <v>48.421207225730654</v>
      </c>
      <c r="BJ6" s="11">
        <f>IFERROR('1.18 Wine price'!BJ6*'1.17 Wine consumption pc'!BJ6,"")</f>
        <v>9.112159709618874</v>
      </c>
      <c r="BK6" s="11">
        <f>IFERROR('1.18 Wine price'!BK6*'1.17 Wine consumption pc'!BK6,"")</f>
        <v>13.059472104901126</v>
      </c>
      <c r="BL6" s="11">
        <f>IFERROR('1.18 Wine price'!BL6*'1.17 Wine consumption pc'!BL6,"")</f>
        <v>0.45209518551707562</v>
      </c>
      <c r="BM6" s="11" t="str">
        <f>IFERROR('1.18 Wine price'!BM6*'1.17 Wine consumption pc'!BM6,"")</f>
        <v/>
      </c>
      <c r="BN6" s="11">
        <f>IFERROR('1.18 Wine price'!BN6*'1.17 Wine consumption pc'!BN6,"")</f>
        <v>38.376493689581096</v>
      </c>
      <c r="BO6" s="11">
        <f>IFERROR('1.18 Wine price'!BO6*'1.17 Wine consumption pc'!BO6,"")</f>
        <v>31.314715403019882</v>
      </c>
      <c r="BP6" s="11">
        <f>IFERROR('1.18 Wine price'!BP6*'1.17 Wine consumption pc'!BP6,"")</f>
        <v>82.358065921301005</v>
      </c>
      <c r="BQ6" s="11">
        <f>IFERROR('1.18 Wine price'!BQ6*'1.17 Wine consumption pc'!BQ6,"")</f>
        <v>96.586442276099319</v>
      </c>
      <c r="BR6" s="11">
        <f>IFERROR('1.18 Wine price'!BR6*'1.17 Wine consumption pc'!BR6,"")</f>
        <v>143.95704176842634</v>
      </c>
      <c r="BS6" s="11">
        <f>IFERROR('1.18 Wine price'!BS6*'1.17 Wine consumption pc'!BS6,"")</f>
        <v>91.419793289260809</v>
      </c>
      <c r="BT6" s="11">
        <f>IFERROR('1.18 Wine price'!BT6*'1.17 Wine consumption pc'!BT6,"")</f>
        <v>266.90044060730946</v>
      </c>
      <c r="BU6" s="11">
        <f>IFERROR('1.18 Wine price'!BU6*'1.17 Wine consumption pc'!BU6,"")</f>
        <v>392.08606587576446</v>
      </c>
      <c r="BV6" s="11">
        <f>IFERROR('1.18 Wine price'!BV6*'1.17 Wine consumption pc'!BV6,"")</f>
        <v>259.32053403101071</v>
      </c>
      <c r="BW6" s="11">
        <f>IFERROR('1.18 Wine price'!BW6*'1.17 Wine consumption pc'!BW6,"")</f>
        <v>564.34341188676444</v>
      </c>
      <c r="BX6" s="11">
        <f>IFERROR('1.18 Wine price'!BX6*'1.17 Wine consumption pc'!BX6,"")</f>
        <v>152.2884456961128</v>
      </c>
      <c r="BY6" s="11">
        <f>IFERROR('1.18 Wine price'!BY6*'1.17 Wine consumption pc'!BY6,"")</f>
        <v>509.20909538652751</v>
      </c>
      <c r="BZ6" s="11">
        <f>IFERROR('1.18 Wine price'!BZ6*'1.17 Wine consumption pc'!BZ6,"")</f>
        <v>178.37106200285814</v>
      </c>
      <c r="CA6" s="11">
        <f>IFERROR('1.18 Wine price'!CA6*'1.17 Wine consumption pc'!CA6,"")</f>
        <v>543.83751965193233</v>
      </c>
      <c r="CB6" s="11">
        <f>IFERROR('1.18 Wine price'!CB6*'1.17 Wine consumption pc'!CB6,"")</f>
        <v>376.15726376926699</v>
      </c>
      <c r="CC6" s="11">
        <f>IFERROR('1.18 Wine price'!CC6*'1.17 Wine consumption pc'!CC6,"")</f>
        <v>310.13341820895056</v>
      </c>
      <c r="CD6" s="11">
        <f>IFERROR('1.18 Wine price'!CD6*'1.17 Wine consumption pc'!CD6,"")</f>
        <v>145.42994218231024</v>
      </c>
      <c r="CE6" s="11">
        <f>IFERROR('1.18 Wine price'!CE6*'1.17 Wine consumption pc'!CE6,"")</f>
        <v>297.32386673948662</v>
      </c>
      <c r="CF6" s="11">
        <f>IFERROR('1.18 Wine price'!CF6*'1.17 Wine consumption pc'!CF6,"")</f>
        <v>356.07413277826049</v>
      </c>
      <c r="CG6" s="11">
        <f>IFERROR('1.18 Wine price'!CG6*'1.17 Wine consumption pc'!CG6,"")</f>
        <v>154.01609965332864</v>
      </c>
      <c r="CH6" s="11">
        <f>IFERROR('1.18 Wine price'!CH6*'1.17 Wine consumption pc'!CH6,"")</f>
        <v>274.15131967423144</v>
      </c>
      <c r="CI6" s="11">
        <f>IFERROR('1.18 Wine price'!CI6*'1.17 Wine consumption pc'!CI6,"")</f>
        <v>574.24532529433338</v>
      </c>
      <c r="CJ6" s="11">
        <f>IFERROR('1.18 Wine price'!CJ6*'1.17 Wine consumption pc'!CJ6,"")</f>
        <v>10.405193815525482</v>
      </c>
      <c r="CK6" s="11">
        <f>IFERROR('1.18 Wine price'!CK6*'1.17 Wine consumption pc'!CK6,"")</f>
        <v>347.09116998752381</v>
      </c>
      <c r="CL6" s="11">
        <f>IFERROR('1.18 Wine price'!CL6*'1.17 Wine consumption pc'!CL6,"")</f>
        <v>259.0424252145541</v>
      </c>
      <c r="CM6" s="11">
        <f>IFERROR('1.18 Wine price'!CM6*'1.17 Wine consumption pc'!CM6,"")</f>
        <v>7.5858867751259371</v>
      </c>
      <c r="CN6" s="11">
        <f>IFERROR('1.18 Wine price'!CN6*'1.17 Wine consumption pc'!CN6,"")</f>
        <v>6.7008778222530472</v>
      </c>
      <c r="CO6" s="11">
        <f>IFERROR('1.18 Wine price'!CO6*'1.17 Wine consumption pc'!CO6,"")</f>
        <v>1.3132774060180534</v>
      </c>
      <c r="CP6" s="11">
        <f>IFERROR('1.18 Wine price'!CP6*'1.17 Wine consumption pc'!CP6,"")</f>
        <v>0.85375719136354566</v>
      </c>
    </row>
    <row r="7" spans="1:94" x14ac:dyDescent="0.25">
      <c r="A7" s="1" t="s">
        <v>28</v>
      </c>
      <c r="B7" s="11">
        <f>IFERROR('1.18 Wine price'!B7*'1.17 Wine consumption pc'!B7,"")</f>
        <v>35.125855900606886</v>
      </c>
      <c r="C7" s="11">
        <f>IFERROR('1.18 Wine price'!C7*'1.17 Wine consumption pc'!C7,"")</f>
        <v>10.545131089663043</v>
      </c>
      <c r="D7" s="11">
        <f>IFERROR('1.18 Wine price'!D7*'1.17 Wine consumption pc'!D7,"")</f>
        <v>10.547624121031323</v>
      </c>
      <c r="E7" s="11">
        <f>IFERROR('1.18 Wine price'!E7*'1.17 Wine consumption pc'!E7,"")</f>
        <v>8.2108348462935048</v>
      </c>
      <c r="F7" s="11">
        <f>IFERROR('1.18 Wine price'!F7*'1.17 Wine consumption pc'!F7,"")</f>
        <v>40.113309458110734</v>
      </c>
      <c r="G7" s="11">
        <f>IFERROR('1.18 Wine price'!G7*'1.17 Wine consumption pc'!G7,"")</f>
        <v>9.6826829616450505E-2</v>
      </c>
      <c r="H7" s="11">
        <f>IFERROR('1.18 Wine price'!H7*'1.17 Wine consumption pc'!H7,"")</f>
        <v>0.38187052025880569</v>
      </c>
      <c r="I7" s="11">
        <f>IFERROR('1.18 Wine price'!I7*'1.17 Wine consumption pc'!I7,"")</f>
        <v>151.83300983031745</v>
      </c>
      <c r="J7" s="11">
        <f>IFERROR('1.18 Wine price'!J7*'1.17 Wine consumption pc'!J7,"")</f>
        <v>21.559494203871104</v>
      </c>
      <c r="K7" s="11">
        <f>IFERROR('1.18 Wine price'!K7*'1.17 Wine consumption pc'!K7,"")</f>
        <v>5.329135551246857</v>
      </c>
      <c r="L7" s="11" t="str">
        <f>IFERROR('1.18 Wine price'!L7*'1.17 Wine consumption pc'!L7,"")</f>
        <v/>
      </c>
      <c r="M7" s="11">
        <f>IFERROR('1.18 Wine price'!M7*'1.17 Wine consumption pc'!M7,"")</f>
        <v>1.0169326247309656</v>
      </c>
      <c r="N7" s="11">
        <f>IFERROR('1.18 Wine price'!N7*'1.17 Wine consumption pc'!N7,"")</f>
        <v>39.172019316423643</v>
      </c>
      <c r="O7" s="11">
        <f>IFERROR('1.18 Wine price'!O7*'1.17 Wine consumption pc'!O7,"")</f>
        <v>41.640613152575611</v>
      </c>
      <c r="P7" s="11">
        <f>IFERROR('1.18 Wine price'!P7*'1.17 Wine consumption pc'!P7,"")</f>
        <v>25.611416935885522</v>
      </c>
      <c r="Q7" s="11">
        <f>IFERROR('1.18 Wine price'!Q7*'1.17 Wine consumption pc'!Q7,"")</f>
        <v>3.378173205392931</v>
      </c>
      <c r="R7" s="11">
        <f>IFERROR('1.18 Wine price'!R7*'1.17 Wine consumption pc'!R7,"")</f>
        <v>3.0870359847030455</v>
      </c>
      <c r="S7" s="11">
        <f>IFERROR('1.18 Wine price'!S7*'1.17 Wine consumption pc'!S7,"")</f>
        <v>1.7018234331467226</v>
      </c>
      <c r="T7" s="11">
        <f>IFERROR('1.18 Wine price'!T7*'1.17 Wine consumption pc'!T7,"")</f>
        <v>260.23111345307547</v>
      </c>
      <c r="U7" s="11">
        <f>IFERROR('1.18 Wine price'!U7*'1.17 Wine consumption pc'!U7,"")</f>
        <v>256.3538321240236</v>
      </c>
      <c r="V7" s="11">
        <f>IFERROR('1.18 Wine price'!V7*'1.17 Wine consumption pc'!V7,"")</f>
        <v>279.24555817514522</v>
      </c>
      <c r="W7" s="11">
        <f>IFERROR('1.18 Wine price'!W7*'1.17 Wine consumption pc'!W7,"")</f>
        <v>47.831448004610259</v>
      </c>
      <c r="X7" s="11">
        <f>IFERROR('1.18 Wine price'!X7*'1.17 Wine consumption pc'!X7,"")</f>
        <v>48.208301108533128</v>
      </c>
      <c r="Y7" s="11">
        <f>IFERROR('1.18 Wine price'!Y7*'1.17 Wine consumption pc'!Y7,"")</f>
        <v>29.017566688353938</v>
      </c>
      <c r="Z7" s="11">
        <f>IFERROR('1.18 Wine price'!Z7*'1.17 Wine consumption pc'!Z7,"")</f>
        <v>23.983560075956611</v>
      </c>
      <c r="AA7" s="11">
        <f>IFERROR('1.18 Wine price'!AA7*'1.17 Wine consumption pc'!AA7,"")</f>
        <v>335.7245994820197</v>
      </c>
      <c r="AB7" s="11">
        <f>IFERROR('1.18 Wine price'!AB7*'1.17 Wine consumption pc'!AB7,"")</f>
        <v>77.606408534253688</v>
      </c>
      <c r="AC7" s="11">
        <f>IFERROR('1.18 Wine price'!AC7*'1.17 Wine consumption pc'!AC7,"")</f>
        <v>87.692886714339494</v>
      </c>
      <c r="AD7" s="11">
        <f>IFERROR('1.18 Wine price'!AD7*'1.17 Wine consumption pc'!AD7,"")</f>
        <v>59.671898973209025</v>
      </c>
      <c r="AE7" s="11">
        <f>IFERROR('1.18 Wine price'!AE7*'1.17 Wine consumption pc'!AE7,"")</f>
        <v>109.88455630976564</v>
      </c>
      <c r="AF7" s="11">
        <f>IFERROR('1.18 Wine price'!AF7*'1.17 Wine consumption pc'!AF7,"")</f>
        <v>132.9510601413522</v>
      </c>
      <c r="AG7" s="11">
        <f>IFERROR('1.18 Wine price'!AG7*'1.17 Wine consumption pc'!AG7,"")</f>
        <v>106.04434907010015</v>
      </c>
      <c r="AH7" s="11">
        <f>IFERROR('1.18 Wine price'!AH7*'1.17 Wine consumption pc'!AH7,"")</f>
        <v>113.0110062893082</v>
      </c>
      <c r="AI7" s="11">
        <f>IFERROR('1.18 Wine price'!AI7*'1.17 Wine consumption pc'!AI7,"")</f>
        <v>23.742746867639148</v>
      </c>
      <c r="AJ7" s="11">
        <f>IFERROR('1.18 Wine price'!AJ7*'1.17 Wine consumption pc'!AJ7,"")</f>
        <v>27.277137030879871</v>
      </c>
      <c r="AK7" s="11">
        <f>IFERROR('1.18 Wine price'!AK7*'1.17 Wine consumption pc'!AK7,"")</f>
        <v>36.459412660551735</v>
      </c>
      <c r="AL7" s="11">
        <f>IFERROR('1.18 Wine price'!AL7*'1.17 Wine consumption pc'!AL7,"")</f>
        <v>51.330670647247878</v>
      </c>
      <c r="AM7" s="11">
        <f>IFERROR('1.18 Wine price'!AM7*'1.17 Wine consumption pc'!AM7,"")</f>
        <v>78.621973929236489</v>
      </c>
      <c r="AN7" s="11">
        <f>IFERROR('1.18 Wine price'!AN7*'1.17 Wine consumption pc'!AN7,"")</f>
        <v>567.7312775330397</v>
      </c>
      <c r="AO7" s="11">
        <f>IFERROR('1.18 Wine price'!AO7*'1.17 Wine consumption pc'!AO7,"")</f>
        <v>25.736457150136413</v>
      </c>
      <c r="AP7" s="11">
        <f>IFERROR('1.18 Wine price'!AP7*'1.17 Wine consumption pc'!AP7,"")</f>
        <v>14.931554681828292</v>
      </c>
      <c r="AQ7" s="11">
        <f>IFERROR('1.18 Wine price'!AQ7*'1.17 Wine consumption pc'!AQ7,"")</f>
        <v>44.853175971695343</v>
      </c>
      <c r="AR7" s="11">
        <f>IFERROR('1.18 Wine price'!AR7*'1.17 Wine consumption pc'!AR7,"")</f>
        <v>2.4546869178337389</v>
      </c>
      <c r="AS7" s="11">
        <f>IFERROR('1.18 Wine price'!AS7*'1.17 Wine consumption pc'!AS7,"")</f>
        <v>14.069987563614445</v>
      </c>
      <c r="AT7" s="11">
        <f>IFERROR('1.18 Wine price'!AT7*'1.17 Wine consumption pc'!AT7,"")</f>
        <v>52.017196178074869</v>
      </c>
      <c r="AU7" s="11">
        <f>IFERROR('1.18 Wine price'!AU7*'1.17 Wine consumption pc'!AU7,"")</f>
        <v>3.0910972702238162</v>
      </c>
      <c r="AV7" s="11">
        <f>IFERROR('1.18 Wine price'!AV7*'1.17 Wine consumption pc'!AV7,"")</f>
        <v>13.451319035870185</v>
      </c>
      <c r="AW7" s="11">
        <f>IFERROR('1.18 Wine price'!AW7*'1.17 Wine consumption pc'!AW7,"")</f>
        <v>6.8576398568258607</v>
      </c>
      <c r="AX7" s="11">
        <f>IFERROR('1.18 Wine price'!AX7*'1.17 Wine consumption pc'!AX7,"")</f>
        <v>9.1298270138039506</v>
      </c>
      <c r="AY7" s="11">
        <f>IFERROR('1.18 Wine price'!AY7*'1.17 Wine consumption pc'!AY7,"")</f>
        <v>1.3171489640268474</v>
      </c>
      <c r="AZ7" s="11">
        <f>IFERROR('1.18 Wine price'!AZ7*'1.17 Wine consumption pc'!AZ7,"")</f>
        <v>7.2639203119148537</v>
      </c>
      <c r="BA7" s="11">
        <f>IFERROR('1.18 Wine price'!BA7*'1.17 Wine consumption pc'!BA7,"")</f>
        <v>4.4801958682235679</v>
      </c>
      <c r="BB7" s="11">
        <f>IFERROR('1.18 Wine price'!BB7*'1.17 Wine consumption pc'!BB7,"")</f>
        <v>99.681260524416643</v>
      </c>
      <c r="BC7" s="11">
        <f>IFERROR('1.18 Wine price'!BC7*'1.17 Wine consumption pc'!BC7,"")</f>
        <v>4.2922623472585943</v>
      </c>
      <c r="BD7" s="11">
        <f>IFERROR('1.18 Wine price'!BD7*'1.17 Wine consumption pc'!BD7,"")</f>
        <v>11.089463511611131</v>
      </c>
      <c r="BE7" s="11">
        <f>IFERROR('1.18 Wine price'!BE7*'1.17 Wine consumption pc'!BE7,"")</f>
        <v>15.474376200481542</v>
      </c>
      <c r="BF7" s="11">
        <f>IFERROR('1.18 Wine price'!BF7*'1.17 Wine consumption pc'!BF7,"")</f>
        <v>3.1444806090362443</v>
      </c>
      <c r="BG7" s="11">
        <f>IFERROR('1.18 Wine price'!BG7*'1.17 Wine consumption pc'!BG7,"")</f>
        <v>0.66574281754932363</v>
      </c>
      <c r="BH7" s="11" t="str">
        <f>IFERROR('1.18 Wine price'!BH7*'1.17 Wine consumption pc'!BH7,"")</f>
        <v/>
      </c>
      <c r="BI7" s="11">
        <f>IFERROR('1.18 Wine price'!BI7*'1.17 Wine consumption pc'!BI7,"")</f>
        <v>52.005021572560274</v>
      </c>
      <c r="BJ7" s="11">
        <f>IFERROR('1.18 Wine price'!BJ7*'1.17 Wine consumption pc'!BJ7,"")</f>
        <v>10.003111827774477</v>
      </c>
      <c r="BK7" s="11">
        <f>IFERROR('1.18 Wine price'!BK7*'1.17 Wine consumption pc'!BK7,"")</f>
        <v>13.545934738608878</v>
      </c>
      <c r="BL7" s="11">
        <f>IFERROR('1.18 Wine price'!BL7*'1.17 Wine consumption pc'!BL7,"")</f>
        <v>0.71484185019407454</v>
      </c>
      <c r="BM7" s="11" t="str">
        <f>IFERROR('1.18 Wine price'!BM7*'1.17 Wine consumption pc'!BM7,"")</f>
        <v/>
      </c>
      <c r="BN7" s="11">
        <f>IFERROR('1.18 Wine price'!BN7*'1.17 Wine consumption pc'!BN7,"")</f>
        <v>40.109196947448972</v>
      </c>
      <c r="BO7" s="11">
        <f>IFERROR('1.18 Wine price'!BO7*'1.17 Wine consumption pc'!BO7,"")</f>
        <v>31.20958274469228</v>
      </c>
      <c r="BP7" s="11">
        <f>IFERROR('1.18 Wine price'!BP7*'1.17 Wine consumption pc'!BP7,"")</f>
        <v>99.880997457672962</v>
      </c>
      <c r="BQ7" s="11">
        <f>IFERROR('1.18 Wine price'!BQ7*'1.17 Wine consumption pc'!BQ7,"")</f>
        <v>104.62229870117983</v>
      </c>
      <c r="BR7" s="11">
        <f>IFERROR('1.18 Wine price'!BR7*'1.17 Wine consumption pc'!BR7,"")</f>
        <v>166.30275661861398</v>
      </c>
      <c r="BS7" s="11">
        <f>IFERROR('1.18 Wine price'!BS7*'1.17 Wine consumption pc'!BS7,"")</f>
        <v>97.892639533616745</v>
      </c>
      <c r="BT7" s="11">
        <f>IFERROR('1.18 Wine price'!BT7*'1.17 Wine consumption pc'!BT7,"")</f>
        <v>267.94351500604682</v>
      </c>
      <c r="BU7" s="11">
        <f>IFERROR('1.18 Wine price'!BU7*'1.17 Wine consumption pc'!BU7,"")</f>
        <v>411.56387933767411</v>
      </c>
      <c r="BV7" s="11">
        <f>IFERROR('1.18 Wine price'!BV7*'1.17 Wine consumption pc'!BV7,"")</f>
        <v>266.96598665505121</v>
      </c>
      <c r="BW7" s="11">
        <f>IFERROR('1.18 Wine price'!BW7*'1.17 Wine consumption pc'!BW7,"")</f>
        <v>565.1033004398123</v>
      </c>
      <c r="BX7" s="11">
        <f>IFERROR('1.18 Wine price'!BX7*'1.17 Wine consumption pc'!BX7,"")</f>
        <v>158.38521177863498</v>
      </c>
      <c r="BY7" s="11">
        <f>IFERROR('1.18 Wine price'!BY7*'1.17 Wine consumption pc'!BY7,"")</f>
        <v>501.15725362636203</v>
      </c>
      <c r="BZ7" s="11">
        <f>IFERROR('1.18 Wine price'!BZ7*'1.17 Wine consumption pc'!BZ7,"")</f>
        <v>176.19119715558335</v>
      </c>
      <c r="CA7" s="11">
        <f>IFERROR('1.18 Wine price'!CA7*'1.17 Wine consumption pc'!CA7,"")</f>
        <v>542.8308371088159</v>
      </c>
      <c r="CB7" s="11">
        <f>IFERROR('1.18 Wine price'!CB7*'1.17 Wine consumption pc'!CB7,"")</f>
        <v>380.57251258603497</v>
      </c>
      <c r="CC7" s="11">
        <f>IFERROR('1.18 Wine price'!CC7*'1.17 Wine consumption pc'!CC7,"")</f>
        <v>305.12762031143086</v>
      </c>
      <c r="CD7" s="11">
        <f>IFERROR('1.18 Wine price'!CD7*'1.17 Wine consumption pc'!CD7,"")</f>
        <v>149.4158412805495</v>
      </c>
      <c r="CE7" s="11">
        <f>IFERROR('1.18 Wine price'!CE7*'1.17 Wine consumption pc'!CE7,"")</f>
        <v>330.27961097603338</v>
      </c>
      <c r="CF7" s="11">
        <f>IFERROR('1.18 Wine price'!CF7*'1.17 Wine consumption pc'!CF7,"")</f>
        <v>352.7304258339924</v>
      </c>
      <c r="CG7" s="11">
        <f>IFERROR('1.18 Wine price'!CG7*'1.17 Wine consumption pc'!CG7,"")</f>
        <v>157.01110718467859</v>
      </c>
      <c r="CH7" s="11">
        <f>IFERROR('1.18 Wine price'!CH7*'1.17 Wine consumption pc'!CH7,"")</f>
        <v>275.20696007279668</v>
      </c>
      <c r="CI7" s="11">
        <f>IFERROR('1.18 Wine price'!CI7*'1.17 Wine consumption pc'!CI7,"")</f>
        <v>545.36014349098457</v>
      </c>
      <c r="CJ7" s="11">
        <f>IFERROR('1.18 Wine price'!CJ7*'1.17 Wine consumption pc'!CJ7,"")</f>
        <v>12.613775342208005</v>
      </c>
      <c r="CK7" s="11">
        <f>IFERROR('1.18 Wine price'!CK7*'1.17 Wine consumption pc'!CK7,"")</f>
        <v>363.16446252290962</v>
      </c>
      <c r="CL7" s="11">
        <f>IFERROR('1.18 Wine price'!CL7*'1.17 Wine consumption pc'!CL7,"")</f>
        <v>270.16949407033286</v>
      </c>
      <c r="CM7" s="11">
        <f>IFERROR('1.18 Wine price'!CM7*'1.17 Wine consumption pc'!CM7,"")</f>
        <v>9.1556226967886403</v>
      </c>
      <c r="CN7" s="11">
        <f>IFERROR('1.18 Wine price'!CN7*'1.17 Wine consumption pc'!CN7,"")</f>
        <v>6.9354316041477313</v>
      </c>
      <c r="CO7" s="11">
        <f>IFERROR('1.18 Wine price'!CO7*'1.17 Wine consumption pc'!CO7,"")</f>
        <v>1.3327660265083918</v>
      </c>
      <c r="CP7" s="11">
        <f>IFERROR('1.18 Wine price'!CP7*'1.17 Wine consumption pc'!CP7,"")</f>
        <v>0.93468983252805571</v>
      </c>
    </row>
    <row r="8" spans="1:94" x14ac:dyDescent="0.25">
      <c r="A8" s="1" t="s">
        <v>29</v>
      </c>
      <c r="B8" s="11">
        <f>IFERROR('1.18 Wine price'!B8*'1.17 Wine consumption pc'!B8,"")</f>
        <v>36.183679790940758</v>
      </c>
      <c r="C8" s="11">
        <f>IFERROR('1.18 Wine price'!C8*'1.17 Wine consumption pc'!C8,"")</f>
        <v>10.659396336479723</v>
      </c>
      <c r="D8" s="11">
        <f>IFERROR('1.18 Wine price'!D8*'1.17 Wine consumption pc'!D8,"")</f>
        <v>12.358092387555388</v>
      </c>
      <c r="E8" s="11">
        <f>IFERROR('1.18 Wine price'!E8*'1.17 Wine consumption pc'!E8,"")</f>
        <v>9.0826424791214162</v>
      </c>
      <c r="F8" s="11">
        <f>IFERROR('1.18 Wine price'!F8*'1.17 Wine consumption pc'!F8,"")</f>
        <v>41.781511134444592</v>
      </c>
      <c r="G8" s="11">
        <f>IFERROR('1.18 Wine price'!G8*'1.17 Wine consumption pc'!G8,"")</f>
        <v>0.12240009170632692</v>
      </c>
      <c r="H8" s="11">
        <f>IFERROR('1.18 Wine price'!H8*'1.17 Wine consumption pc'!H8,"")</f>
        <v>0.47150882825040125</v>
      </c>
      <c r="I8" s="11">
        <f>IFERROR('1.18 Wine price'!I8*'1.17 Wine consumption pc'!I8,"")</f>
        <v>143.23265650776773</v>
      </c>
      <c r="J8" s="11">
        <f>IFERROR('1.18 Wine price'!J8*'1.17 Wine consumption pc'!J8,"")</f>
        <v>26.31870026611492</v>
      </c>
      <c r="K8" s="11">
        <f>IFERROR('1.18 Wine price'!K8*'1.17 Wine consumption pc'!K8,"")</f>
        <v>5.9548246886052301</v>
      </c>
      <c r="L8" s="11" t="str">
        <f>IFERROR('1.18 Wine price'!L8*'1.17 Wine consumption pc'!L8,"")</f>
        <v/>
      </c>
      <c r="M8" s="11">
        <f>IFERROR('1.18 Wine price'!M8*'1.17 Wine consumption pc'!M8,"")</f>
        <v>1.2215601949473074</v>
      </c>
      <c r="N8" s="11">
        <f>IFERROR('1.18 Wine price'!N8*'1.17 Wine consumption pc'!N8,"")</f>
        <v>44.167764802108422</v>
      </c>
      <c r="O8" s="11">
        <f>IFERROR('1.18 Wine price'!O8*'1.17 Wine consumption pc'!O8,"")</f>
        <v>48.486828096477502</v>
      </c>
      <c r="P8" s="11">
        <f>IFERROR('1.18 Wine price'!P8*'1.17 Wine consumption pc'!P8,"")</f>
        <v>26.139198257386788</v>
      </c>
      <c r="Q8" s="11">
        <f>IFERROR('1.18 Wine price'!Q8*'1.17 Wine consumption pc'!Q8,"")</f>
        <v>3.7703344944049446</v>
      </c>
      <c r="R8" s="11">
        <f>IFERROR('1.18 Wine price'!R8*'1.17 Wine consumption pc'!R8,"")</f>
        <v>3.0447178700641975</v>
      </c>
      <c r="S8" s="11">
        <f>IFERROR('1.18 Wine price'!S8*'1.17 Wine consumption pc'!S8,"")</f>
        <v>1.8463232983877325</v>
      </c>
      <c r="T8" s="11">
        <f>IFERROR('1.18 Wine price'!T8*'1.17 Wine consumption pc'!T8,"")</f>
        <v>254.50186900698844</v>
      </c>
      <c r="U8" s="11">
        <f>IFERROR('1.18 Wine price'!U8*'1.17 Wine consumption pc'!U8,"")</f>
        <v>251.06351767639725</v>
      </c>
      <c r="V8" s="11">
        <f>IFERROR('1.18 Wine price'!V8*'1.17 Wine consumption pc'!V8,"")</f>
        <v>271.40110550348476</v>
      </c>
      <c r="W8" s="11">
        <f>IFERROR('1.18 Wine price'!W8*'1.17 Wine consumption pc'!W8,"")</f>
        <v>53.266202510284053</v>
      </c>
      <c r="X8" s="11">
        <f>IFERROR('1.18 Wine price'!X8*'1.17 Wine consumption pc'!X8,"")</f>
        <v>57.090048180760924</v>
      </c>
      <c r="Y8" s="11">
        <f>IFERROR('1.18 Wine price'!Y8*'1.17 Wine consumption pc'!Y8,"")</f>
        <v>31.384182996330704</v>
      </c>
      <c r="Z8" s="11">
        <f>IFERROR('1.18 Wine price'!Z8*'1.17 Wine consumption pc'!Z8,"")</f>
        <v>25.401735392036077</v>
      </c>
      <c r="AA8" s="11">
        <f>IFERROR('1.18 Wine price'!AA8*'1.17 Wine consumption pc'!AA8,"")</f>
        <v>341.20378885414743</v>
      </c>
      <c r="AB8" s="11">
        <f>IFERROR('1.18 Wine price'!AB8*'1.17 Wine consumption pc'!AB8,"")</f>
        <v>86.681795062404632</v>
      </c>
      <c r="AC8" s="11">
        <f>IFERROR('1.18 Wine price'!AC8*'1.17 Wine consumption pc'!AC8,"")</f>
        <v>94.072164948453604</v>
      </c>
      <c r="AD8" s="11">
        <f>IFERROR('1.18 Wine price'!AD8*'1.17 Wine consumption pc'!AD8,"")</f>
        <v>73.184582258713291</v>
      </c>
      <c r="AE8" s="11">
        <f>IFERROR('1.18 Wine price'!AE8*'1.17 Wine consumption pc'!AE8,"")</f>
        <v>114.33708133020778</v>
      </c>
      <c r="AF8" s="11">
        <f>IFERROR('1.18 Wine price'!AF8*'1.17 Wine consumption pc'!AF8,"")</f>
        <v>146.19148076664121</v>
      </c>
      <c r="AG8" s="11">
        <f>IFERROR('1.18 Wine price'!AG8*'1.17 Wine consumption pc'!AG8,"")</f>
        <v>112.71201896771839</v>
      </c>
      <c r="AH8" s="11">
        <f>IFERROR('1.18 Wine price'!AH8*'1.17 Wine consumption pc'!AH8,"")</f>
        <v>132.25410841304881</v>
      </c>
      <c r="AI8" s="11">
        <f>IFERROR('1.18 Wine price'!AI8*'1.17 Wine consumption pc'!AI8,"")</f>
        <v>25.375093626605356</v>
      </c>
      <c r="AJ8" s="11">
        <f>IFERROR('1.18 Wine price'!AJ8*'1.17 Wine consumption pc'!AJ8,"")</f>
        <v>33.175896462664632</v>
      </c>
      <c r="AK8" s="11">
        <f>IFERROR('1.18 Wine price'!AK8*'1.17 Wine consumption pc'!AK8,"")</f>
        <v>40.727020887119629</v>
      </c>
      <c r="AL8" s="11">
        <f>IFERROR('1.18 Wine price'!AL8*'1.17 Wine consumption pc'!AL8,"")</f>
        <v>63.925460806157595</v>
      </c>
      <c r="AM8" s="11">
        <f>IFERROR('1.18 Wine price'!AM8*'1.17 Wine consumption pc'!AM8,"")</f>
        <v>86.380902726053932</v>
      </c>
      <c r="AN8" s="11">
        <f>IFERROR('1.18 Wine price'!AN8*'1.17 Wine consumption pc'!AN8,"")</f>
        <v>528.25197164819804</v>
      </c>
      <c r="AO8" s="11">
        <f>IFERROR('1.18 Wine price'!AO8*'1.17 Wine consumption pc'!AO8,"")</f>
        <v>34.595244410599541</v>
      </c>
      <c r="AP8" s="11">
        <f>IFERROR('1.18 Wine price'!AP8*'1.17 Wine consumption pc'!AP8,"")</f>
        <v>16.428627887322229</v>
      </c>
      <c r="AQ8" s="11">
        <f>IFERROR('1.18 Wine price'!AQ8*'1.17 Wine consumption pc'!AQ8,"")</f>
        <v>49.094006896063568</v>
      </c>
      <c r="AR8" s="11">
        <f>IFERROR('1.18 Wine price'!AR8*'1.17 Wine consumption pc'!AR8,"")</f>
        <v>3.0700289767647284</v>
      </c>
      <c r="AS8" s="11">
        <f>IFERROR('1.18 Wine price'!AS8*'1.17 Wine consumption pc'!AS8,"")</f>
        <v>16.145931109994745</v>
      </c>
      <c r="AT8" s="11">
        <f>IFERROR('1.18 Wine price'!AT8*'1.17 Wine consumption pc'!AT8,"")</f>
        <v>54.589458036696008</v>
      </c>
      <c r="AU8" s="11">
        <f>IFERROR('1.18 Wine price'!AU8*'1.17 Wine consumption pc'!AU8,"")</f>
        <v>3.4788996183476031</v>
      </c>
      <c r="AV8" s="11">
        <f>IFERROR('1.18 Wine price'!AV8*'1.17 Wine consumption pc'!AV8,"")</f>
        <v>15.285016476967305</v>
      </c>
      <c r="AW8" s="11">
        <f>IFERROR('1.18 Wine price'!AW8*'1.17 Wine consumption pc'!AW8,"")</f>
        <v>6.8456153888552072</v>
      </c>
      <c r="AX8" s="11">
        <f>IFERROR('1.18 Wine price'!AX8*'1.17 Wine consumption pc'!AX8,"")</f>
        <v>9.2643637014497937</v>
      </c>
      <c r="AY8" s="11">
        <f>IFERROR('1.18 Wine price'!AY8*'1.17 Wine consumption pc'!AY8,"")</f>
        <v>1.5236160487557135</v>
      </c>
      <c r="AZ8" s="11">
        <f>IFERROR('1.18 Wine price'!AZ8*'1.17 Wine consumption pc'!AZ8,"")</f>
        <v>7.8360322814363776</v>
      </c>
      <c r="BA8" s="11">
        <f>IFERROR('1.18 Wine price'!BA8*'1.17 Wine consumption pc'!BA8,"")</f>
        <v>5.2808586762075143</v>
      </c>
      <c r="BB8" s="11">
        <f>IFERROR('1.18 Wine price'!BB8*'1.17 Wine consumption pc'!BB8,"")</f>
        <v>102.0414290003002</v>
      </c>
      <c r="BC8" s="11">
        <f>IFERROR('1.18 Wine price'!BC8*'1.17 Wine consumption pc'!BC8,"")</f>
        <v>5.1246822329654824</v>
      </c>
      <c r="BD8" s="11">
        <f>IFERROR('1.18 Wine price'!BD8*'1.17 Wine consumption pc'!BD8,"")</f>
        <v>11.527696971185849</v>
      </c>
      <c r="BE8" s="11">
        <f>IFERROR('1.18 Wine price'!BE8*'1.17 Wine consumption pc'!BE8,"")</f>
        <v>16.492193912170031</v>
      </c>
      <c r="BF8" s="11">
        <f>IFERROR('1.18 Wine price'!BF8*'1.17 Wine consumption pc'!BF8,"")</f>
        <v>3.0112221798022274</v>
      </c>
      <c r="BG8" s="11">
        <f>IFERROR('1.18 Wine price'!BG8*'1.17 Wine consumption pc'!BG8,"")</f>
        <v>0.86197230475976905</v>
      </c>
      <c r="BH8" s="11" t="str">
        <f>IFERROR('1.18 Wine price'!BH8*'1.17 Wine consumption pc'!BH8,"")</f>
        <v/>
      </c>
      <c r="BI8" s="11">
        <f>IFERROR('1.18 Wine price'!BI8*'1.17 Wine consumption pc'!BI8,"")</f>
        <v>55.701263166848598</v>
      </c>
      <c r="BJ8" s="11">
        <f>IFERROR('1.18 Wine price'!BJ8*'1.17 Wine consumption pc'!BJ8,"")</f>
        <v>10.995976409634569</v>
      </c>
      <c r="BK8" s="11">
        <f>IFERROR('1.18 Wine price'!BK8*'1.17 Wine consumption pc'!BK8,"")</f>
        <v>14.088637207817172</v>
      </c>
      <c r="BL8" s="11">
        <f>IFERROR('1.18 Wine price'!BL8*'1.17 Wine consumption pc'!BL8,"")</f>
        <v>1.0870930378598642</v>
      </c>
      <c r="BM8" s="11" t="str">
        <f>IFERROR('1.18 Wine price'!BM8*'1.17 Wine consumption pc'!BM8,"")</f>
        <v/>
      </c>
      <c r="BN8" s="11">
        <f>IFERROR('1.18 Wine price'!BN8*'1.17 Wine consumption pc'!BN8,"")</f>
        <v>39.132900109733662</v>
      </c>
      <c r="BO8" s="11">
        <f>IFERROR('1.18 Wine price'!BO8*'1.17 Wine consumption pc'!BO8,"")</f>
        <v>32.666679789767919</v>
      </c>
      <c r="BP8" s="11">
        <f>IFERROR('1.18 Wine price'!BP8*'1.17 Wine consumption pc'!BP8,"")</f>
        <v>110.80264952269629</v>
      </c>
      <c r="BQ8" s="11">
        <f>IFERROR('1.18 Wine price'!BQ8*'1.17 Wine consumption pc'!BQ8,"")</f>
        <v>114.19687058846282</v>
      </c>
      <c r="BR8" s="11">
        <f>IFERROR('1.18 Wine price'!BR8*'1.17 Wine consumption pc'!BR8,"")</f>
        <v>192.5146988839594</v>
      </c>
      <c r="BS8" s="11">
        <f>IFERROR('1.18 Wine price'!BS8*'1.17 Wine consumption pc'!BS8,"")</f>
        <v>105.6478670312578</v>
      </c>
      <c r="BT8" s="11">
        <f>IFERROR('1.18 Wine price'!BT8*'1.17 Wine consumption pc'!BT8,"")</f>
        <v>271.91282313674151</v>
      </c>
      <c r="BU8" s="11">
        <f>IFERROR('1.18 Wine price'!BU8*'1.17 Wine consumption pc'!BU8,"")</f>
        <v>442.90854463734058</v>
      </c>
      <c r="BV8" s="11">
        <f>IFERROR('1.18 Wine price'!BV8*'1.17 Wine consumption pc'!BV8,"")</f>
        <v>277.67947181155699</v>
      </c>
      <c r="BW8" s="11">
        <f>IFERROR('1.18 Wine price'!BW8*'1.17 Wine consumption pc'!BW8,"")</f>
        <v>587.23169046522344</v>
      </c>
      <c r="BX8" s="11">
        <f>IFERROR('1.18 Wine price'!BX8*'1.17 Wine consumption pc'!BX8,"")</f>
        <v>169.514422711013</v>
      </c>
      <c r="BY8" s="11">
        <f>IFERROR('1.18 Wine price'!BY8*'1.17 Wine consumption pc'!BY8,"")</f>
        <v>499.95195416264255</v>
      </c>
      <c r="BZ8" s="11">
        <f>IFERROR('1.18 Wine price'!BZ8*'1.17 Wine consumption pc'!BZ8,"")</f>
        <v>178.14734110273233</v>
      </c>
      <c r="CA8" s="11">
        <f>IFERROR('1.18 Wine price'!CA8*'1.17 Wine consumption pc'!CA8,"")</f>
        <v>556.08967077703164</v>
      </c>
      <c r="CB8" s="11">
        <f>IFERROR('1.18 Wine price'!CB8*'1.17 Wine consumption pc'!CB8,"")</f>
        <v>386.29342711848295</v>
      </c>
      <c r="CC8" s="11">
        <f>IFERROR('1.18 Wine price'!CC8*'1.17 Wine consumption pc'!CC8,"")</f>
        <v>306.71050320162863</v>
      </c>
      <c r="CD8" s="11">
        <f>IFERROR('1.18 Wine price'!CD8*'1.17 Wine consumption pc'!CD8,"")</f>
        <v>155.67337243329945</v>
      </c>
      <c r="CE8" s="11">
        <f>IFERROR('1.18 Wine price'!CE8*'1.17 Wine consumption pc'!CE8,"")</f>
        <v>345.02823154174388</v>
      </c>
      <c r="CF8" s="11">
        <f>IFERROR('1.18 Wine price'!CF8*'1.17 Wine consumption pc'!CF8,"")</f>
        <v>347.83105022831052</v>
      </c>
      <c r="CG8" s="11">
        <f>IFERROR('1.18 Wine price'!CG8*'1.17 Wine consumption pc'!CG8,"")</f>
        <v>159.91820040899796</v>
      </c>
      <c r="CH8" s="11">
        <f>IFERROR('1.18 Wine price'!CH8*'1.17 Wine consumption pc'!CH8,"")</f>
        <v>294.88936537058737</v>
      </c>
      <c r="CI8" s="11">
        <f>IFERROR('1.18 Wine price'!CI8*'1.17 Wine consumption pc'!CI8,"")</f>
        <v>543.12182434878184</v>
      </c>
      <c r="CJ8" s="11">
        <f>IFERROR('1.18 Wine price'!CJ8*'1.17 Wine consumption pc'!CJ8,"")</f>
        <v>15.413659400821945</v>
      </c>
      <c r="CK8" s="11">
        <f>IFERROR('1.18 Wine price'!CK8*'1.17 Wine consumption pc'!CK8,"")</f>
        <v>369.8095030715732</v>
      </c>
      <c r="CL8" s="11">
        <f>IFERROR('1.18 Wine price'!CL8*'1.17 Wine consumption pc'!CL8,"")</f>
        <v>286.42964346227598</v>
      </c>
      <c r="CM8" s="11">
        <f>IFERROR('1.18 Wine price'!CM8*'1.17 Wine consumption pc'!CM8,"")</f>
        <v>11.033090988985107</v>
      </c>
      <c r="CN8" s="11">
        <f>IFERROR('1.18 Wine price'!CN8*'1.17 Wine consumption pc'!CN8,"")</f>
        <v>7.1847425603254491</v>
      </c>
      <c r="CO8" s="11">
        <f>IFERROR('1.18 Wine price'!CO8*'1.17 Wine consumption pc'!CO8,"")</f>
        <v>1.3521207085400573</v>
      </c>
      <c r="CP8" s="11">
        <f>IFERROR('1.18 Wine price'!CP8*'1.17 Wine consumption pc'!CP8,"")</f>
        <v>0.96038601222475106</v>
      </c>
    </row>
    <row r="9" spans="1:94" x14ac:dyDescent="0.25">
      <c r="A9" s="1" t="s">
        <v>30</v>
      </c>
      <c r="B9" s="11">
        <f>IFERROR('1.18 Wine price'!B9*'1.17 Wine consumption pc'!B9,"")</f>
        <v>39.912007178419124</v>
      </c>
      <c r="C9" s="11">
        <f>IFERROR('1.18 Wine price'!C9*'1.17 Wine consumption pc'!C9,"")</f>
        <v>11.4220770542988</v>
      </c>
      <c r="D9" s="11">
        <f>IFERROR('1.18 Wine price'!D9*'1.17 Wine consumption pc'!D9,"")</f>
        <v>15.335618098106414</v>
      </c>
      <c r="E9" s="11">
        <f>IFERROR('1.18 Wine price'!E9*'1.17 Wine consumption pc'!E9,"")</f>
        <v>10.959542937131035</v>
      </c>
      <c r="F9" s="11">
        <f>IFERROR('1.18 Wine price'!F9*'1.17 Wine consumption pc'!F9,"")</f>
        <v>42.305857177970886</v>
      </c>
      <c r="G9" s="11">
        <f>IFERROR('1.18 Wine price'!G9*'1.17 Wine consumption pc'!G9,"")</f>
        <v>0.17571956282378526</v>
      </c>
      <c r="H9" s="11">
        <f>IFERROR('1.18 Wine price'!H9*'1.17 Wine consumption pc'!H9,"")</f>
        <v>0.5415485706217219</v>
      </c>
      <c r="I9" s="11">
        <f>IFERROR('1.18 Wine price'!I9*'1.17 Wine consumption pc'!I9,"")</f>
        <v>141.93215811548583</v>
      </c>
      <c r="J9" s="11">
        <f>IFERROR('1.18 Wine price'!J9*'1.17 Wine consumption pc'!J9,"")</f>
        <v>28.737662070781344</v>
      </c>
      <c r="K9" s="11">
        <f>IFERROR('1.18 Wine price'!K9*'1.17 Wine consumption pc'!K9,"")</f>
        <v>6.9553262572805474</v>
      </c>
      <c r="L9" s="11" t="str">
        <f>IFERROR('1.18 Wine price'!L9*'1.17 Wine consumption pc'!L9,"")</f>
        <v/>
      </c>
      <c r="M9" s="11">
        <f>IFERROR('1.18 Wine price'!M9*'1.17 Wine consumption pc'!M9,"")</f>
        <v>1.5005816861592416</v>
      </c>
      <c r="N9" s="11">
        <f>IFERROR('1.18 Wine price'!N9*'1.17 Wine consumption pc'!N9,"")</f>
        <v>51.540774964041312</v>
      </c>
      <c r="O9" s="11">
        <f>IFERROR('1.18 Wine price'!O9*'1.17 Wine consumption pc'!O9,"")</f>
        <v>52.599197081343362</v>
      </c>
      <c r="P9" s="11">
        <f>IFERROR('1.18 Wine price'!P9*'1.17 Wine consumption pc'!P9,"")</f>
        <v>26.516294013507316</v>
      </c>
      <c r="Q9" s="11">
        <f>IFERROR('1.18 Wine price'!Q9*'1.17 Wine consumption pc'!Q9,"")</f>
        <v>4.3238045863374399</v>
      </c>
      <c r="R9" s="11">
        <f>IFERROR('1.18 Wine price'!R9*'1.17 Wine consumption pc'!R9,"")</f>
        <v>3.2134688214781209</v>
      </c>
      <c r="S9" s="11">
        <f>IFERROR('1.18 Wine price'!S9*'1.17 Wine consumption pc'!S9,"")</f>
        <v>2.0030150156172213</v>
      </c>
      <c r="T9" s="11">
        <f>IFERROR('1.18 Wine price'!T9*'1.17 Wine consumption pc'!T9,"")</f>
        <v>285.77248599056588</v>
      </c>
      <c r="U9" s="11">
        <f>IFERROR('1.18 Wine price'!U9*'1.17 Wine consumption pc'!U9,"")</f>
        <v>278.58706716088267</v>
      </c>
      <c r="V9" s="11">
        <f>IFERROR('1.18 Wine price'!V9*'1.17 Wine consumption pc'!V9,"")</f>
        <v>321.32759972440658</v>
      </c>
      <c r="W9" s="11">
        <f>IFERROR('1.18 Wine price'!W9*'1.17 Wine consumption pc'!W9,"")</f>
        <v>65.26870698309726</v>
      </c>
      <c r="X9" s="11">
        <f>IFERROR('1.18 Wine price'!X9*'1.17 Wine consumption pc'!X9,"")</f>
        <v>68.573516363066958</v>
      </c>
      <c r="Y9" s="11">
        <f>IFERROR('1.18 Wine price'!Y9*'1.17 Wine consumption pc'!Y9,"")</f>
        <v>32.674297606659728</v>
      </c>
      <c r="Z9" s="11">
        <f>IFERROR('1.18 Wine price'!Z9*'1.17 Wine consumption pc'!Z9,"")</f>
        <v>29.870455715926951</v>
      </c>
      <c r="AA9" s="11">
        <f>IFERROR('1.18 Wine price'!AA9*'1.17 Wine consumption pc'!AA9,"")</f>
        <v>378.23320577251133</v>
      </c>
      <c r="AB9" s="11">
        <f>IFERROR('1.18 Wine price'!AB9*'1.17 Wine consumption pc'!AB9,"")</f>
        <v>100.49540676015683</v>
      </c>
      <c r="AC9" s="11">
        <f>IFERROR('1.18 Wine price'!AC9*'1.17 Wine consumption pc'!AC9,"")</f>
        <v>112.58682543317306</v>
      </c>
      <c r="AD9" s="11">
        <f>IFERROR('1.18 Wine price'!AD9*'1.17 Wine consumption pc'!AD9,"")</f>
        <v>81.616462725677337</v>
      </c>
      <c r="AE9" s="11">
        <f>IFERROR('1.18 Wine price'!AE9*'1.17 Wine consumption pc'!AE9,"")</f>
        <v>145.23283801794275</v>
      </c>
      <c r="AF9" s="11">
        <f>IFERROR('1.18 Wine price'!AF9*'1.17 Wine consumption pc'!AF9,"")</f>
        <v>177.87939152480985</v>
      </c>
      <c r="AG9" s="11">
        <f>IFERROR('1.18 Wine price'!AG9*'1.17 Wine consumption pc'!AG9,"")</f>
        <v>131.26153846153846</v>
      </c>
      <c r="AH9" s="11">
        <f>IFERROR('1.18 Wine price'!AH9*'1.17 Wine consumption pc'!AH9,"")</f>
        <v>170.33155394485527</v>
      </c>
      <c r="AI9" s="11">
        <f>IFERROR('1.18 Wine price'!AI9*'1.17 Wine consumption pc'!AI9,"")</f>
        <v>30.507103625523477</v>
      </c>
      <c r="AJ9" s="11">
        <f>IFERROR('1.18 Wine price'!AJ9*'1.17 Wine consumption pc'!AJ9,"")</f>
        <v>43.546581194527604</v>
      </c>
      <c r="AK9" s="11">
        <f>IFERROR('1.18 Wine price'!AK9*'1.17 Wine consumption pc'!AK9,"")</f>
        <v>52.263466951135591</v>
      </c>
      <c r="AL9" s="11">
        <f>IFERROR('1.18 Wine price'!AL9*'1.17 Wine consumption pc'!AL9,"")</f>
        <v>83.454193041191701</v>
      </c>
      <c r="AM9" s="11">
        <f>IFERROR('1.18 Wine price'!AM9*'1.17 Wine consumption pc'!AM9,"")</f>
        <v>109.34852631774935</v>
      </c>
      <c r="AN9" s="11">
        <f>IFERROR('1.18 Wine price'!AN9*'1.17 Wine consumption pc'!AN9,"")</f>
        <v>617.73776362912849</v>
      </c>
      <c r="AO9" s="11">
        <f>IFERROR('1.18 Wine price'!AO9*'1.17 Wine consumption pc'!AO9,"")</f>
        <v>40.287782170504265</v>
      </c>
      <c r="AP9" s="11">
        <f>IFERROR('1.18 Wine price'!AP9*'1.17 Wine consumption pc'!AP9,"")</f>
        <v>19.047893783283232</v>
      </c>
      <c r="AQ9" s="11">
        <f>IFERROR('1.18 Wine price'!AQ9*'1.17 Wine consumption pc'!AQ9,"")</f>
        <v>61.396200640982336</v>
      </c>
      <c r="AR9" s="11">
        <f>IFERROR('1.18 Wine price'!AR9*'1.17 Wine consumption pc'!AR9,"")</f>
        <v>3.6434888524069269</v>
      </c>
      <c r="AS9" s="11">
        <f>IFERROR('1.18 Wine price'!AS9*'1.17 Wine consumption pc'!AS9,"")</f>
        <v>18.057987026965346</v>
      </c>
      <c r="AT9" s="11">
        <f>IFERROR('1.18 Wine price'!AT9*'1.17 Wine consumption pc'!AT9,"")</f>
        <v>57.353896991380516</v>
      </c>
      <c r="AU9" s="11">
        <f>IFERROR('1.18 Wine price'!AU9*'1.17 Wine consumption pc'!AU9,"")</f>
        <v>4.7031409860595925</v>
      </c>
      <c r="AV9" s="11">
        <f>IFERROR('1.18 Wine price'!AV9*'1.17 Wine consumption pc'!AV9,"")</f>
        <v>17.210395355266797</v>
      </c>
      <c r="AW9" s="11">
        <f>IFERROR('1.18 Wine price'!AW9*'1.17 Wine consumption pc'!AW9,"")</f>
        <v>7.6955777678464381</v>
      </c>
      <c r="AX9" s="11">
        <f>IFERROR('1.18 Wine price'!AX9*'1.17 Wine consumption pc'!AX9,"")</f>
        <v>10.425539403752069</v>
      </c>
      <c r="AY9" s="11">
        <f>IFERROR('1.18 Wine price'!AY9*'1.17 Wine consumption pc'!AY9,"")</f>
        <v>1.8020859144459713</v>
      </c>
      <c r="AZ9" s="11">
        <f>IFERROR('1.18 Wine price'!AZ9*'1.17 Wine consumption pc'!AZ9,"")</f>
        <v>9.7437320685808864</v>
      </c>
      <c r="BA9" s="11">
        <f>IFERROR('1.18 Wine price'!BA9*'1.17 Wine consumption pc'!BA9,"")</f>
        <v>6.2878188090256177</v>
      </c>
      <c r="BB9" s="11">
        <f>IFERROR('1.18 Wine price'!BB9*'1.17 Wine consumption pc'!BB9,"")</f>
        <v>111.47374094257141</v>
      </c>
      <c r="BC9" s="11">
        <f>IFERROR('1.18 Wine price'!BC9*'1.17 Wine consumption pc'!BC9,"")</f>
        <v>7.1302858258012991</v>
      </c>
      <c r="BD9" s="11">
        <f>IFERROR('1.18 Wine price'!BD9*'1.17 Wine consumption pc'!BD9,"")</f>
        <v>12.351590552141387</v>
      </c>
      <c r="BE9" s="11">
        <f>IFERROR('1.18 Wine price'!BE9*'1.17 Wine consumption pc'!BE9,"")</f>
        <v>18.717529624657054</v>
      </c>
      <c r="BF9" s="11">
        <f>IFERROR('1.18 Wine price'!BF9*'1.17 Wine consumption pc'!BF9,"")</f>
        <v>3.3231820778798729</v>
      </c>
      <c r="BG9" s="11">
        <f>IFERROR('1.18 Wine price'!BG9*'1.17 Wine consumption pc'!BG9,"")</f>
        <v>1.0625171373731834</v>
      </c>
      <c r="BH9" s="11" t="str">
        <f>IFERROR('1.18 Wine price'!BH9*'1.17 Wine consumption pc'!BH9,"")</f>
        <v/>
      </c>
      <c r="BI9" s="11">
        <f>IFERROR('1.18 Wine price'!BI9*'1.17 Wine consumption pc'!BI9,"")</f>
        <v>65.667609086224417</v>
      </c>
      <c r="BJ9" s="11">
        <f>IFERROR('1.18 Wine price'!BJ9*'1.17 Wine consumption pc'!BJ9,"")</f>
        <v>12.1904403967732</v>
      </c>
      <c r="BK9" s="11">
        <f>IFERROR('1.18 Wine price'!BK9*'1.17 Wine consumption pc'!BK9,"")</f>
        <v>15.558844679197584</v>
      </c>
      <c r="BL9" s="11">
        <f>IFERROR('1.18 Wine price'!BL9*'1.17 Wine consumption pc'!BL9,"")</f>
        <v>1.5487334567880262</v>
      </c>
      <c r="BM9" s="11" t="str">
        <f>IFERROR('1.18 Wine price'!BM9*'1.17 Wine consumption pc'!BM9,"")</f>
        <v/>
      </c>
      <c r="BN9" s="11">
        <f>IFERROR('1.18 Wine price'!BN9*'1.17 Wine consumption pc'!BN9,"")</f>
        <v>39.320958835745451</v>
      </c>
      <c r="BO9" s="11">
        <f>IFERROR('1.18 Wine price'!BO9*'1.17 Wine consumption pc'!BO9,"")</f>
        <v>35.614518342596291</v>
      </c>
      <c r="BP9" s="11">
        <f>IFERROR('1.18 Wine price'!BP9*'1.17 Wine consumption pc'!BP9,"")</f>
        <v>104.83999680791638</v>
      </c>
      <c r="BQ9" s="11">
        <f>IFERROR('1.18 Wine price'!BQ9*'1.17 Wine consumption pc'!BQ9,"")</f>
        <v>124.48435303459154</v>
      </c>
      <c r="BR9" s="11">
        <f>IFERROR('1.18 Wine price'!BR9*'1.17 Wine consumption pc'!BR9,"")</f>
        <v>223.55334332687704</v>
      </c>
      <c r="BS9" s="11">
        <f>IFERROR('1.18 Wine price'!BS9*'1.17 Wine consumption pc'!BS9,"")</f>
        <v>113.66817248678092</v>
      </c>
      <c r="BT9" s="11">
        <f>IFERROR('1.18 Wine price'!BT9*'1.17 Wine consumption pc'!BT9,"")</f>
        <v>300.38935003748867</v>
      </c>
      <c r="BU9" s="11">
        <f>IFERROR('1.18 Wine price'!BU9*'1.17 Wine consumption pc'!BU9,"")</f>
        <v>501.73850054328136</v>
      </c>
      <c r="BV9" s="11">
        <f>IFERROR('1.18 Wine price'!BV9*'1.17 Wine consumption pc'!BV9,"")</f>
        <v>313.93074779158206</v>
      </c>
      <c r="BW9" s="11">
        <f>IFERROR('1.18 Wine price'!BW9*'1.17 Wine consumption pc'!BW9,"")</f>
        <v>660.44317159589502</v>
      </c>
      <c r="BX9" s="11">
        <f>IFERROR('1.18 Wine price'!BX9*'1.17 Wine consumption pc'!BX9,"")</f>
        <v>196.49422020087169</v>
      </c>
      <c r="BY9" s="11">
        <f>IFERROR('1.18 Wine price'!BY9*'1.17 Wine consumption pc'!BY9,"")</f>
        <v>546.10066801304959</v>
      </c>
      <c r="BZ9" s="11">
        <f>IFERROR('1.18 Wine price'!BZ9*'1.17 Wine consumption pc'!BZ9,"")</f>
        <v>196.86445601480816</v>
      </c>
      <c r="CA9" s="11">
        <f>IFERROR('1.18 Wine price'!CA9*'1.17 Wine consumption pc'!CA9,"")</f>
        <v>618.62087712939467</v>
      </c>
      <c r="CB9" s="11">
        <f>IFERROR('1.18 Wine price'!CB9*'1.17 Wine consumption pc'!CB9,"")</f>
        <v>426.30354139305541</v>
      </c>
      <c r="CC9" s="11">
        <f>IFERROR('1.18 Wine price'!CC9*'1.17 Wine consumption pc'!CC9,"")</f>
        <v>338.12691395428322</v>
      </c>
      <c r="CD9" s="11">
        <f>IFERROR('1.18 Wine price'!CD9*'1.17 Wine consumption pc'!CD9,"")</f>
        <v>174.66682968578064</v>
      </c>
      <c r="CE9" s="11">
        <f>IFERROR('1.18 Wine price'!CE9*'1.17 Wine consumption pc'!CE9,"")</f>
        <v>390.78421738480267</v>
      </c>
      <c r="CF9" s="11">
        <f>IFERROR('1.18 Wine price'!CF9*'1.17 Wine consumption pc'!CF9,"")</f>
        <v>375.9945312648349</v>
      </c>
      <c r="CG9" s="11">
        <f>IFERROR('1.18 Wine price'!CG9*'1.17 Wine consumption pc'!CG9,"")</f>
        <v>177.48695425000057</v>
      </c>
      <c r="CH9" s="11">
        <f>IFERROR('1.18 Wine price'!CH9*'1.17 Wine consumption pc'!CH9,"")</f>
        <v>341.95077524058246</v>
      </c>
      <c r="CI9" s="11">
        <f>IFERROR('1.18 Wine price'!CI9*'1.17 Wine consumption pc'!CI9,"")</f>
        <v>596.06856046985502</v>
      </c>
      <c r="CJ9" s="11">
        <f>IFERROR('1.18 Wine price'!CJ9*'1.17 Wine consumption pc'!CJ9,"")</f>
        <v>17.92671184816033</v>
      </c>
      <c r="CK9" s="11">
        <f>IFERROR('1.18 Wine price'!CK9*'1.17 Wine consumption pc'!CK9,"")</f>
        <v>408.21930368917344</v>
      </c>
      <c r="CL9" s="11">
        <f>IFERROR('1.18 Wine price'!CL9*'1.17 Wine consumption pc'!CL9,"")</f>
        <v>305.76382203263938</v>
      </c>
      <c r="CM9" s="11">
        <f>IFERROR('1.18 Wine price'!CM9*'1.17 Wine consumption pc'!CM9,"")</f>
        <v>12.907908297621534</v>
      </c>
      <c r="CN9" s="11">
        <f>IFERROR('1.18 Wine price'!CN9*'1.17 Wine consumption pc'!CN9,"")</f>
        <v>7.6404759155793025</v>
      </c>
      <c r="CO9" s="11">
        <f>IFERROR('1.18 Wine price'!CO9*'1.17 Wine consumption pc'!CO9,"")</f>
        <v>1.3808183904824192</v>
      </c>
      <c r="CP9" s="11">
        <f>IFERROR('1.18 Wine price'!CP9*'1.17 Wine consumption pc'!CP9,"")</f>
        <v>1.0134342770330307</v>
      </c>
    </row>
    <row r="10" spans="1:94" x14ac:dyDescent="0.25">
      <c r="A10" s="1" t="s">
        <v>31</v>
      </c>
      <c r="B10" s="11">
        <f>IFERROR('1.18 Wine price'!B10*'1.17 Wine consumption pc'!B10,"")</f>
        <v>42.447266760475166</v>
      </c>
      <c r="C10" s="11">
        <f>IFERROR('1.18 Wine price'!C10*'1.17 Wine consumption pc'!C10,"")</f>
        <v>13.161673223057262</v>
      </c>
      <c r="D10" s="11">
        <f>IFERROR('1.18 Wine price'!D10*'1.17 Wine consumption pc'!D10,"")</f>
        <v>18.679028234945726</v>
      </c>
      <c r="E10" s="11">
        <f>IFERROR('1.18 Wine price'!E10*'1.17 Wine consumption pc'!E10,"")</f>
        <v>14.347720788017773</v>
      </c>
      <c r="F10" s="11">
        <f>IFERROR('1.18 Wine price'!F10*'1.17 Wine consumption pc'!F10,"")</f>
        <v>44.92799448101411</v>
      </c>
      <c r="G10" s="11">
        <f>IFERROR('1.18 Wine price'!G10*'1.17 Wine consumption pc'!G10,"")</f>
        <v>0.18335656858906513</v>
      </c>
      <c r="H10" s="11">
        <f>IFERROR('1.18 Wine price'!H10*'1.17 Wine consumption pc'!H10,"")</f>
        <v>0.60885245121532561</v>
      </c>
      <c r="I10" s="11">
        <f>IFERROR('1.18 Wine price'!I10*'1.17 Wine consumption pc'!I10,"")</f>
        <v>156.9251428749883</v>
      </c>
      <c r="J10" s="11">
        <f>IFERROR('1.18 Wine price'!J10*'1.17 Wine consumption pc'!J10,"")</f>
        <v>25.983577972925847</v>
      </c>
      <c r="K10" s="11">
        <f>IFERROR('1.18 Wine price'!K10*'1.17 Wine consumption pc'!K10,"")</f>
        <v>7.922343620772212</v>
      </c>
      <c r="L10" s="11" t="str">
        <f>IFERROR('1.18 Wine price'!L10*'1.17 Wine consumption pc'!L10,"")</f>
        <v/>
      </c>
      <c r="M10" s="11">
        <f>IFERROR('1.18 Wine price'!M10*'1.17 Wine consumption pc'!M10,"")</f>
        <v>1.6977289414610215</v>
      </c>
      <c r="N10" s="11">
        <f>IFERROR('1.18 Wine price'!N10*'1.17 Wine consumption pc'!N10,"")</f>
        <v>57.383146671074925</v>
      </c>
      <c r="O10" s="11">
        <f>IFERROR('1.18 Wine price'!O10*'1.17 Wine consumption pc'!O10,"")</f>
        <v>44.473091215905626</v>
      </c>
      <c r="P10" s="11">
        <f>IFERROR('1.18 Wine price'!P10*'1.17 Wine consumption pc'!P10,"")</f>
        <v>25.511359676632519</v>
      </c>
      <c r="Q10" s="11">
        <f>IFERROR('1.18 Wine price'!Q10*'1.17 Wine consumption pc'!Q10,"")</f>
        <v>4.827450254539654</v>
      </c>
      <c r="R10" s="11">
        <f>IFERROR('1.18 Wine price'!R10*'1.17 Wine consumption pc'!R10,"")</f>
        <v>3.3859794546907844</v>
      </c>
      <c r="S10" s="11">
        <f>IFERROR('1.18 Wine price'!S10*'1.17 Wine consumption pc'!S10,"")</f>
        <v>2.1746335863669071</v>
      </c>
      <c r="T10" s="11">
        <f>IFERROR('1.18 Wine price'!T10*'1.17 Wine consumption pc'!T10,"")</f>
        <v>287.61046326912435</v>
      </c>
      <c r="U10" s="11">
        <f>IFERROR('1.18 Wine price'!U10*'1.17 Wine consumption pc'!U10,"")</f>
        <v>284.50012235754758</v>
      </c>
      <c r="V10" s="11">
        <f>IFERROR('1.18 Wine price'!V10*'1.17 Wine consumption pc'!V10,"")</f>
        <v>303.17733235979938</v>
      </c>
      <c r="W10" s="11">
        <f>IFERROR('1.18 Wine price'!W10*'1.17 Wine consumption pc'!W10,"")</f>
        <v>75.382292709905983</v>
      </c>
      <c r="X10" s="11">
        <f>IFERROR('1.18 Wine price'!X10*'1.17 Wine consumption pc'!X10,"")</f>
        <v>77.496227364185103</v>
      </c>
      <c r="Y10" s="11">
        <f>IFERROR('1.18 Wine price'!Y10*'1.17 Wine consumption pc'!Y10,"")</f>
        <v>35.433685415474265</v>
      </c>
      <c r="Z10" s="11">
        <f>IFERROR('1.18 Wine price'!Z10*'1.17 Wine consumption pc'!Z10,"")</f>
        <v>34.557063048683162</v>
      </c>
      <c r="AA10" s="11">
        <f>IFERROR('1.18 Wine price'!AA10*'1.17 Wine consumption pc'!AA10,"")</f>
        <v>416.50680657313887</v>
      </c>
      <c r="AB10" s="11">
        <f>IFERROR('1.18 Wine price'!AB10*'1.17 Wine consumption pc'!AB10,"")</f>
        <v>122.58058278709127</v>
      </c>
      <c r="AC10" s="11">
        <f>IFERROR('1.18 Wine price'!AC10*'1.17 Wine consumption pc'!AC10,"")</f>
        <v>165.08567931456548</v>
      </c>
      <c r="AD10" s="11">
        <f>IFERROR('1.18 Wine price'!AD10*'1.17 Wine consumption pc'!AD10,"")</f>
        <v>100.78241887616197</v>
      </c>
      <c r="AE10" s="11">
        <f>IFERROR('1.18 Wine price'!AE10*'1.17 Wine consumption pc'!AE10,"")</f>
        <v>165.28752592119957</v>
      </c>
      <c r="AF10" s="11">
        <f>IFERROR('1.18 Wine price'!AF10*'1.17 Wine consumption pc'!AF10,"")</f>
        <v>188.06460443471119</v>
      </c>
      <c r="AG10" s="11">
        <f>IFERROR('1.18 Wine price'!AG10*'1.17 Wine consumption pc'!AG10,"")</f>
        <v>145.0538504637988</v>
      </c>
      <c r="AH10" s="11">
        <f>IFERROR('1.18 Wine price'!AH10*'1.17 Wine consumption pc'!AH10,"")</f>
        <v>215.23567377273613</v>
      </c>
      <c r="AI10" s="11">
        <f>IFERROR('1.18 Wine price'!AI10*'1.17 Wine consumption pc'!AI10,"")</f>
        <v>37.770234333448052</v>
      </c>
      <c r="AJ10" s="11">
        <f>IFERROR('1.18 Wine price'!AJ10*'1.17 Wine consumption pc'!AJ10,"")</f>
        <v>45.974170725206562</v>
      </c>
      <c r="AK10" s="11">
        <f>IFERROR('1.18 Wine price'!AK10*'1.17 Wine consumption pc'!AK10,"")</f>
        <v>61.283735266817281</v>
      </c>
      <c r="AL10" s="11">
        <f>IFERROR('1.18 Wine price'!AL10*'1.17 Wine consumption pc'!AL10,"")</f>
        <v>99.720917568579409</v>
      </c>
      <c r="AM10" s="11">
        <f>IFERROR('1.18 Wine price'!AM10*'1.17 Wine consumption pc'!AM10,"")</f>
        <v>123.92311556853915</v>
      </c>
      <c r="AN10" s="11">
        <f>IFERROR('1.18 Wine price'!AN10*'1.17 Wine consumption pc'!AN10,"")</f>
        <v>698.50436842884631</v>
      </c>
      <c r="AO10" s="11">
        <f>IFERROR('1.18 Wine price'!AO10*'1.17 Wine consumption pc'!AO10,"")</f>
        <v>44.028983185509269</v>
      </c>
      <c r="AP10" s="11">
        <f>IFERROR('1.18 Wine price'!AP10*'1.17 Wine consumption pc'!AP10,"")</f>
        <v>20.724021859427602</v>
      </c>
      <c r="AQ10" s="11">
        <f>IFERROR('1.18 Wine price'!AQ10*'1.17 Wine consumption pc'!AQ10,"")</f>
        <v>70.204720431678552</v>
      </c>
      <c r="AR10" s="11">
        <f>IFERROR('1.18 Wine price'!AR10*'1.17 Wine consumption pc'!AR10,"")</f>
        <v>5.2292211377201845</v>
      </c>
      <c r="AS10" s="11">
        <f>IFERROR('1.18 Wine price'!AS10*'1.17 Wine consumption pc'!AS10,"")</f>
        <v>18.515200259588628</v>
      </c>
      <c r="AT10" s="11">
        <f>IFERROR('1.18 Wine price'!AT10*'1.17 Wine consumption pc'!AT10,"")</f>
        <v>56.686631542902447</v>
      </c>
      <c r="AU10" s="11">
        <f>IFERROR('1.18 Wine price'!AU10*'1.17 Wine consumption pc'!AU10,"")</f>
        <v>5.6902077204203856</v>
      </c>
      <c r="AV10" s="11">
        <f>IFERROR('1.18 Wine price'!AV10*'1.17 Wine consumption pc'!AV10,"")</f>
        <v>17.551826706932175</v>
      </c>
      <c r="AW10" s="11">
        <f>IFERROR('1.18 Wine price'!AW10*'1.17 Wine consumption pc'!AW10,"")</f>
        <v>8.0391396180869847</v>
      </c>
      <c r="AX10" s="11">
        <f>IFERROR('1.18 Wine price'!AX10*'1.17 Wine consumption pc'!AX10,"")</f>
        <v>10.451562889338021</v>
      </c>
      <c r="AY10" s="11">
        <f>IFERROR('1.18 Wine price'!AY10*'1.17 Wine consumption pc'!AY10,"")</f>
        <v>2.2566913095403822</v>
      </c>
      <c r="AZ10" s="11">
        <f>IFERROR('1.18 Wine price'!AZ10*'1.17 Wine consumption pc'!AZ10,"")</f>
        <v>10.879094881571989</v>
      </c>
      <c r="BA10" s="11">
        <f>IFERROR('1.18 Wine price'!BA10*'1.17 Wine consumption pc'!BA10,"")</f>
        <v>7.8521052999092245</v>
      </c>
      <c r="BB10" s="11">
        <f>IFERROR('1.18 Wine price'!BB10*'1.17 Wine consumption pc'!BB10,"")</f>
        <v>130.86427121881343</v>
      </c>
      <c r="BC10" s="11">
        <f>IFERROR('1.18 Wine price'!BC10*'1.17 Wine consumption pc'!BC10,"")</f>
        <v>10.705381499251333</v>
      </c>
      <c r="BD10" s="11">
        <f>IFERROR('1.18 Wine price'!BD10*'1.17 Wine consumption pc'!BD10,"")</f>
        <v>13.016928621967844</v>
      </c>
      <c r="BE10" s="11">
        <f>IFERROR('1.18 Wine price'!BE10*'1.17 Wine consumption pc'!BE10,"")</f>
        <v>22.317594100732236</v>
      </c>
      <c r="BF10" s="11">
        <f>IFERROR('1.18 Wine price'!BF10*'1.17 Wine consumption pc'!BF10,"")</f>
        <v>3.8016596492662384</v>
      </c>
      <c r="BG10" s="11">
        <f>IFERROR('1.18 Wine price'!BG10*'1.17 Wine consumption pc'!BG10,"")</f>
        <v>1.6107148134714331</v>
      </c>
      <c r="BH10" s="11" t="str">
        <f>IFERROR('1.18 Wine price'!BH10*'1.17 Wine consumption pc'!BH10,"")</f>
        <v/>
      </c>
      <c r="BI10" s="11">
        <f>IFERROR('1.18 Wine price'!BI10*'1.17 Wine consumption pc'!BI10,"")</f>
        <v>75.347526269702271</v>
      </c>
      <c r="BJ10" s="11">
        <f>IFERROR('1.18 Wine price'!BJ10*'1.17 Wine consumption pc'!BJ10,"")</f>
        <v>12.265848071874576</v>
      </c>
      <c r="BK10" s="11">
        <f>IFERROR('1.18 Wine price'!BK10*'1.17 Wine consumption pc'!BK10,"")</f>
        <v>16.947098132406179</v>
      </c>
      <c r="BL10" s="11">
        <f>IFERROR('1.18 Wine price'!BL10*'1.17 Wine consumption pc'!BL10,"")</f>
        <v>2.0600109717256379</v>
      </c>
      <c r="BM10" s="11" t="str">
        <f>IFERROR('1.18 Wine price'!BM10*'1.17 Wine consumption pc'!BM10,"")</f>
        <v/>
      </c>
      <c r="BN10" s="11">
        <f>IFERROR('1.18 Wine price'!BN10*'1.17 Wine consumption pc'!BN10,"")</f>
        <v>36.380211643574427</v>
      </c>
      <c r="BO10" s="11">
        <f>IFERROR('1.18 Wine price'!BO10*'1.17 Wine consumption pc'!BO10,"")</f>
        <v>40.15782129625174</v>
      </c>
      <c r="BP10" s="11">
        <f>IFERROR('1.18 Wine price'!BP10*'1.17 Wine consumption pc'!BP10,"")</f>
        <v>92.329956584659925</v>
      </c>
      <c r="BQ10" s="11">
        <f>IFERROR('1.18 Wine price'!BQ10*'1.17 Wine consumption pc'!BQ10,"")</f>
        <v>128.44467210806434</v>
      </c>
      <c r="BR10" s="11">
        <f>IFERROR('1.18 Wine price'!BR10*'1.17 Wine consumption pc'!BR10,"")</f>
        <v>233.62048739991215</v>
      </c>
      <c r="BS10" s="11">
        <f>IFERROR('1.18 Wine price'!BS10*'1.17 Wine consumption pc'!BS10,"")</f>
        <v>116.94607588443047</v>
      </c>
      <c r="BT10" s="11">
        <f>IFERROR('1.18 Wine price'!BT10*'1.17 Wine consumption pc'!BT10,"")</f>
        <v>313.63481432643619</v>
      </c>
      <c r="BU10" s="11">
        <f>IFERROR('1.18 Wine price'!BU10*'1.17 Wine consumption pc'!BU10,"")</f>
        <v>551.21569571497366</v>
      </c>
      <c r="BV10" s="11">
        <f>IFERROR('1.18 Wine price'!BV10*'1.17 Wine consumption pc'!BV10,"")</f>
        <v>344.2237201061227</v>
      </c>
      <c r="BW10" s="11">
        <f>IFERROR('1.18 Wine price'!BW10*'1.17 Wine consumption pc'!BW10,"")</f>
        <v>735.21677197852352</v>
      </c>
      <c r="BX10" s="11">
        <f>IFERROR('1.18 Wine price'!BX10*'1.17 Wine consumption pc'!BX10,"")</f>
        <v>222.77143665691915</v>
      </c>
      <c r="BY10" s="11">
        <f>IFERROR('1.18 Wine price'!BY10*'1.17 Wine consumption pc'!BY10,"")</f>
        <v>579.16726348638201</v>
      </c>
      <c r="BZ10" s="11">
        <f>IFERROR('1.18 Wine price'!BZ10*'1.17 Wine consumption pc'!BZ10,"")</f>
        <v>215.48816156160447</v>
      </c>
      <c r="CA10" s="11">
        <f>IFERROR('1.18 Wine price'!CA10*'1.17 Wine consumption pc'!CA10,"")</f>
        <v>782.34140079017084</v>
      </c>
      <c r="CB10" s="11">
        <f>IFERROR('1.18 Wine price'!CB10*'1.17 Wine consumption pc'!CB10,"")</f>
        <v>429.58409978016056</v>
      </c>
      <c r="CC10" s="11">
        <f>IFERROR('1.18 Wine price'!CC10*'1.17 Wine consumption pc'!CC10,"")</f>
        <v>354.38145428444284</v>
      </c>
      <c r="CD10" s="11">
        <f>IFERROR('1.18 Wine price'!CD10*'1.17 Wine consumption pc'!CD10,"")</f>
        <v>197.53251978007239</v>
      </c>
      <c r="CE10" s="11">
        <f>IFERROR('1.18 Wine price'!CE10*'1.17 Wine consumption pc'!CE10,"")</f>
        <v>421.93700920374903</v>
      </c>
      <c r="CF10" s="11">
        <f>IFERROR('1.18 Wine price'!CF10*'1.17 Wine consumption pc'!CF10,"")</f>
        <v>403.74100992106736</v>
      </c>
      <c r="CG10" s="11">
        <f>IFERROR('1.18 Wine price'!CG10*'1.17 Wine consumption pc'!CG10,"")</f>
        <v>176.74829041207477</v>
      </c>
      <c r="CH10" s="11">
        <f>IFERROR('1.18 Wine price'!CH10*'1.17 Wine consumption pc'!CH10,"")</f>
        <v>342.56062899519759</v>
      </c>
      <c r="CI10" s="11">
        <f>IFERROR('1.18 Wine price'!CI10*'1.17 Wine consumption pc'!CI10,"")</f>
        <v>656.33765720682163</v>
      </c>
      <c r="CJ10" s="11">
        <f>IFERROR('1.18 Wine price'!CJ10*'1.17 Wine consumption pc'!CJ10,"")</f>
        <v>12.702181584811784</v>
      </c>
      <c r="CK10" s="11">
        <f>IFERROR('1.18 Wine price'!CK10*'1.17 Wine consumption pc'!CK10,"")</f>
        <v>373.2435083707424</v>
      </c>
      <c r="CL10" s="11">
        <f>IFERROR('1.18 Wine price'!CL10*'1.17 Wine consumption pc'!CL10,"")</f>
        <v>329.99046648747634</v>
      </c>
      <c r="CM10" s="11">
        <f>IFERROR('1.18 Wine price'!CM10*'1.17 Wine consumption pc'!CM10,"")</f>
        <v>14.881831642610299</v>
      </c>
      <c r="CN10" s="11">
        <f>IFERROR('1.18 Wine price'!CN10*'1.17 Wine consumption pc'!CN10,"")</f>
        <v>8.2817247608493911</v>
      </c>
      <c r="CO10" s="11">
        <f>IFERROR('1.18 Wine price'!CO10*'1.17 Wine consumption pc'!CO10,"")</f>
        <v>1.473934619681539</v>
      </c>
      <c r="CP10" s="11">
        <f>IFERROR('1.18 Wine price'!CP10*'1.17 Wine consumption pc'!CP10,"")</f>
        <v>1.1322062151952339</v>
      </c>
    </row>
    <row r="11" spans="1:94" x14ac:dyDescent="0.25">
      <c r="A11" s="1" t="s">
        <v>32</v>
      </c>
      <c r="B11" s="11">
        <f>IFERROR('1.18 Wine price'!B11*'1.17 Wine consumption pc'!B11,"")</f>
        <v>40.193671007632148</v>
      </c>
      <c r="C11" s="11">
        <f>IFERROR('1.18 Wine price'!C11*'1.17 Wine consumption pc'!C11,"")</f>
        <v>14.219889002432735</v>
      </c>
      <c r="D11" s="11">
        <f>IFERROR('1.18 Wine price'!D11*'1.17 Wine consumption pc'!D11,"")</f>
        <v>20.555007621267819</v>
      </c>
      <c r="E11" s="11">
        <f>IFERROR('1.18 Wine price'!E11*'1.17 Wine consumption pc'!E11,"")</f>
        <v>16.790108582702068</v>
      </c>
      <c r="F11" s="11">
        <f>IFERROR('1.18 Wine price'!F11*'1.17 Wine consumption pc'!F11,"")</f>
        <v>46.38022028453419</v>
      </c>
      <c r="G11" s="11">
        <f>IFERROR('1.18 Wine price'!G11*'1.17 Wine consumption pc'!G11,"")</f>
        <v>0.17092094025082541</v>
      </c>
      <c r="H11" s="11">
        <f>IFERROR('1.18 Wine price'!H11*'1.17 Wine consumption pc'!H11,"")</f>
        <v>0.66005438110047088</v>
      </c>
      <c r="I11" s="11">
        <f>IFERROR('1.18 Wine price'!I11*'1.17 Wine consumption pc'!I11,"")</f>
        <v>166.45838540364909</v>
      </c>
      <c r="J11" s="11">
        <f>IFERROR('1.18 Wine price'!J11*'1.17 Wine consumption pc'!J11,"")</f>
        <v>23.438282110321357</v>
      </c>
      <c r="K11" s="11">
        <f>IFERROR('1.18 Wine price'!K11*'1.17 Wine consumption pc'!K11,"")</f>
        <v>7.8272172070580286</v>
      </c>
      <c r="L11" s="11" t="str">
        <f>IFERROR('1.18 Wine price'!L11*'1.17 Wine consumption pc'!L11,"")</f>
        <v/>
      </c>
      <c r="M11" s="11">
        <f>IFERROR('1.18 Wine price'!M11*'1.17 Wine consumption pc'!M11,"")</f>
        <v>1.7317406120999239</v>
      </c>
      <c r="N11" s="11">
        <f>IFERROR('1.18 Wine price'!N11*'1.17 Wine consumption pc'!N11,"")</f>
        <v>51.628037533082036</v>
      </c>
      <c r="O11" s="11">
        <f>IFERROR('1.18 Wine price'!O11*'1.17 Wine consumption pc'!O11,"")</f>
        <v>35.958277418567768</v>
      </c>
      <c r="P11" s="11">
        <f>IFERROR('1.18 Wine price'!P11*'1.17 Wine consumption pc'!P11,"")</f>
        <v>22.654859573729215</v>
      </c>
      <c r="Q11" s="11">
        <f>IFERROR('1.18 Wine price'!Q11*'1.17 Wine consumption pc'!Q11,"")</f>
        <v>5.0294373101000485</v>
      </c>
      <c r="R11" s="11">
        <f>IFERROR('1.18 Wine price'!R11*'1.17 Wine consumption pc'!R11,"")</f>
        <v>3.2198241873777049</v>
      </c>
      <c r="S11" s="11">
        <f>IFERROR('1.18 Wine price'!S11*'1.17 Wine consumption pc'!S11,"")</f>
        <v>2.2984825441114252</v>
      </c>
      <c r="T11" s="11">
        <f>IFERROR('1.18 Wine price'!T11*'1.17 Wine consumption pc'!T11,"")</f>
        <v>266.49468658555367</v>
      </c>
      <c r="U11" s="11">
        <f>IFERROR('1.18 Wine price'!U11*'1.17 Wine consumption pc'!U11,"")</f>
        <v>264.81557462070748</v>
      </c>
      <c r="V11" s="11">
        <f>IFERROR('1.18 Wine price'!V11*'1.17 Wine consumption pc'!V11,"")</f>
        <v>275.00408849846968</v>
      </c>
      <c r="W11" s="11">
        <f>IFERROR('1.18 Wine price'!W11*'1.17 Wine consumption pc'!W11,"")</f>
        <v>64.880544446187812</v>
      </c>
      <c r="X11" s="11">
        <f>IFERROR('1.18 Wine price'!X11*'1.17 Wine consumption pc'!X11,"")</f>
        <v>63.50908173562059</v>
      </c>
      <c r="Y11" s="11">
        <f>IFERROR('1.18 Wine price'!Y11*'1.17 Wine consumption pc'!Y11,"")</f>
        <v>37.565036420395423</v>
      </c>
      <c r="Z11" s="11">
        <f>IFERROR('1.18 Wine price'!Z11*'1.17 Wine consumption pc'!Z11,"")</f>
        <v>44.917036064871226</v>
      </c>
      <c r="AA11" s="11">
        <f>IFERROR('1.18 Wine price'!AA11*'1.17 Wine consumption pc'!AA11,"")</f>
        <v>355.82694134822606</v>
      </c>
      <c r="AB11" s="11">
        <f>IFERROR('1.18 Wine price'!AB11*'1.17 Wine consumption pc'!AB11,"")</f>
        <v>107.35866791996779</v>
      </c>
      <c r="AC11" s="11">
        <f>IFERROR('1.18 Wine price'!AC11*'1.17 Wine consumption pc'!AC11,"")</f>
        <v>138.99318059918784</v>
      </c>
      <c r="AD11" s="11">
        <f>IFERROR('1.18 Wine price'!AD11*'1.17 Wine consumption pc'!AD11,"")</f>
        <v>90.614402553361259</v>
      </c>
      <c r="AE11" s="11">
        <f>IFERROR('1.18 Wine price'!AE11*'1.17 Wine consumption pc'!AE11,"")</f>
        <v>140.617197643064</v>
      </c>
      <c r="AF11" s="11">
        <f>IFERROR('1.18 Wine price'!AF11*'1.17 Wine consumption pc'!AF11,"")</f>
        <v>148.2337710375439</v>
      </c>
      <c r="AG11" s="11">
        <f>IFERROR('1.18 Wine price'!AG11*'1.17 Wine consumption pc'!AG11,"")</f>
        <v>112.59775746725714</v>
      </c>
      <c r="AH11" s="11">
        <f>IFERROR('1.18 Wine price'!AH11*'1.17 Wine consumption pc'!AH11,"")</f>
        <v>208.82553939275604</v>
      </c>
      <c r="AI11" s="11">
        <f>IFERROR('1.18 Wine price'!AI11*'1.17 Wine consumption pc'!AI11,"")</f>
        <v>30.091706819311796</v>
      </c>
      <c r="AJ11" s="11">
        <f>IFERROR('1.18 Wine price'!AJ11*'1.17 Wine consumption pc'!AJ11,"")</f>
        <v>40.953410664227043</v>
      </c>
      <c r="AK11" s="11">
        <f>IFERROR('1.18 Wine price'!AK11*'1.17 Wine consumption pc'!AK11,"")</f>
        <v>52.408201926337348</v>
      </c>
      <c r="AL11" s="11">
        <f>IFERROR('1.18 Wine price'!AL11*'1.17 Wine consumption pc'!AL11,"")</f>
        <v>82.120056323394721</v>
      </c>
      <c r="AM11" s="11">
        <f>IFERROR('1.18 Wine price'!AM11*'1.17 Wine consumption pc'!AM11,"")</f>
        <v>122.49145235617661</v>
      </c>
      <c r="AN11" s="11">
        <f>IFERROR('1.18 Wine price'!AN11*'1.17 Wine consumption pc'!AN11,"")</f>
        <v>669.35642590041334</v>
      </c>
      <c r="AO11" s="11">
        <f>IFERROR('1.18 Wine price'!AO11*'1.17 Wine consumption pc'!AO11,"")</f>
        <v>32.256099418232765</v>
      </c>
      <c r="AP11" s="11">
        <f>IFERROR('1.18 Wine price'!AP11*'1.17 Wine consumption pc'!AP11,"")</f>
        <v>20.750947480564335</v>
      </c>
      <c r="AQ11" s="11">
        <f>IFERROR('1.18 Wine price'!AQ11*'1.17 Wine consumption pc'!AQ11,"")</f>
        <v>61.457991205580591</v>
      </c>
      <c r="AR11" s="11">
        <f>IFERROR('1.18 Wine price'!AR11*'1.17 Wine consumption pc'!AR11,"")</f>
        <v>6.138049760216421</v>
      </c>
      <c r="AS11" s="11">
        <f>IFERROR('1.18 Wine price'!AS11*'1.17 Wine consumption pc'!AS11,"")</f>
        <v>21.74972915786525</v>
      </c>
      <c r="AT11" s="11">
        <f>IFERROR('1.18 Wine price'!AT11*'1.17 Wine consumption pc'!AT11,"")</f>
        <v>52.489601901366605</v>
      </c>
      <c r="AU11" s="11">
        <f>IFERROR('1.18 Wine price'!AU11*'1.17 Wine consumption pc'!AU11,"")</f>
        <v>4.0117755079123567</v>
      </c>
      <c r="AV11" s="11">
        <f>IFERROR('1.18 Wine price'!AV11*'1.17 Wine consumption pc'!AV11,"")</f>
        <v>14.521289687423089</v>
      </c>
      <c r="AW11" s="11">
        <f>IFERROR('1.18 Wine price'!AW11*'1.17 Wine consumption pc'!AW11,"")</f>
        <v>7.6757425214814177</v>
      </c>
      <c r="AX11" s="11">
        <f>IFERROR('1.18 Wine price'!AX11*'1.17 Wine consumption pc'!AX11,"")</f>
        <v>10.836345320019332</v>
      </c>
      <c r="AY11" s="11">
        <f>IFERROR('1.18 Wine price'!AY11*'1.17 Wine consumption pc'!AY11,"")</f>
        <v>2.444778039888484</v>
      </c>
      <c r="AZ11" s="11">
        <f>IFERROR('1.18 Wine price'!AZ11*'1.17 Wine consumption pc'!AZ11,"")</f>
        <v>9.0116388564541037</v>
      </c>
      <c r="BA11" s="11">
        <f>IFERROR('1.18 Wine price'!BA11*'1.17 Wine consumption pc'!BA11,"")</f>
        <v>7.9926624737945504</v>
      </c>
      <c r="BB11" s="11">
        <f>IFERROR('1.18 Wine price'!BB11*'1.17 Wine consumption pc'!BB11,"")</f>
        <v>129.80254549779946</v>
      </c>
      <c r="BC11" s="11">
        <f>IFERROR('1.18 Wine price'!BC11*'1.17 Wine consumption pc'!BC11,"")</f>
        <v>13.799696063532528</v>
      </c>
      <c r="BD11" s="11">
        <f>IFERROR('1.18 Wine price'!BD11*'1.17 Wine consumption pc'!BD11,"")</f>
        <v>13.736106269801009</v>
      </c>
      <c r="BE11" s="11">
        <f>IFERROR('1.18 Wine price'!BE11*'1.17 Wine consumption pc'!BE11,"")</f>
        <v>34.921953121027741</v>
      </c>
      <c r="BF11" s="11">
        <f>IFERROR('1.18 Wine price'!BF11*'1.17 Wine consumption pc'!BF11,"")</f>
        <v>3.9453037435552569</v>
      </c>
      <c r="BG11" s="11">
        <f>IFERROR('1.18 Wine price'!BG11*'1.17 Wine consumption pc'!BG11,"")</f>
        <v>1.7398388940721954</v>
      </c>
      <c r="BH11" s="11" t="str">
        <f>IFERROR('1.18 Wine price'!BH11*'1.17 Wine consumption pc'!BH11,"")</f>
        <v/>
      </c>
      <c r="BI11" s="11">
        <f>IFERROR('1.18 Wine price'!BI11*'1.17 Wine consumption pc'!BI11,"")</f>
        <v>68.117452174842342</v>
      </c>
      <c r="BJ11" s="11">
        <f>IFERROR('1.18 Wine price'!BJ11*'1.17 Wine consumption pc'!BJ11,"")</f>
        <v>11.122994652406419</v>
      </c>
      <c r="BK11" s="11">
        <f>IFERROR('1.18 Wine price'!BK11*'1.17 Wine consumption pc'!BK11,"")</f>
        <v>16.430711020022073</v>
      </c>
      <c r="BL11" s="11">
        <f>IFERROR('1.18 Wine price'!BL11*'1.17 Wine consumption pc'!BL11,"")</f>
        <v>2.0417880367586272</v>
      </c>
      <c r="BM11" s="11" t="str">
        <f>IFERROR('1.18 Wine price'!BM11*'1.17 Wine consumption pc'!BM11,"")</f>
        <v/>
      </c>
      <c r="BN11" s="11">
        <f>IFERROR('1.18 Wine price'!BN11*'1.17 Wine consumption pc'!BN11,"")</f>
        <v>37.356840288672736</v>
      </c>
      <c r="BO11" s="11">
        <f>IFERROR('1.18 Wine price'!BO11*'1.17 Wine consumption pc'!BO11,"")</f>
        <v>38.140269426897021</v>
      </c>
      <c r="BP11" s="11">
        <f>IFERROR('1.18 Wine price'!BP11*'1.17 Wine consumption pc'!BP11,"")</f>
        <v>74.774573919936586</v>
      </c>
      <c r="BQ11" s="11">
        <f>IFERROR('1.18 Wine price'!BQ11*'1.17 Wine consumption pc'!BQ11,"")</f>
        <v>120.21559335617115</v>
      </c>
      <c r="BR11" s="11">
        <f>IFERROR('1.18 Wine price'!BR11*'1.17 Wine consumption pc'!BR11,"")</f>
        <v>221.25214846886277</v>
      </c>
      <c r="BS11" s="11">
        <f>IFERROR('1.18 Wine price'!BS11*'1.17 Wine consumption pc'!BS11,"")</f>
        <v>109.14019066308312</v>
      </c>
      <c r="BT11" s="11">
        <f>IFERROR('1.18 Wine price'!BT11*'1.17 Wine consumption pc'!BT11,"")</f>
        <v>289.46386306409784</v>
      </c>
      <c r="BU11" s="11">
        <f>IFERROR('1.18 Wine price'!BU11*'1.17 Wine consumption pc'!BU11,"")</f>
        <v>529.31013797240553</v>
      </c>
      <c r="BV11" s="11">
        <f>IFERROR('1.18 Wine price'!BV11*'1.17 Wine consumption pc'!BV11,"")</f>
        <v>326.99407612688429</v>
      </c>
      <c r="BW11" s="11">
        <f>IFERROR('1.18 Wine price'!BW11*'1.17 Wine consumption pc'!BW11,"")</f>
        <v>693.71314524176717</v>
      </c>
      <c r="BX11" s="11">
        <f>IFERROR('1.18 Wine price'!BX11*'1.17 Wine consumption pc'!BX11,"")</f>
        <v>214.6893716088091</v>
      </c>
      <c r="BY11" s="11">
        <f>IFERROR('1.18 Wine price'!BY11*'1.17 Wine consumption pc'!BY11,"")</f>
        <v>538.91015389245626</v>
      </c>
      <c r="BZ11" s="11">
        <f>IFERROR('1.18 Wine price'!BZ11*'1.17 Wine consumption pc'!BZ11,"")</f>
        <v>207.94679365959425</v>
      </c>
      <c r="CA11" s="11">
        <f>IFERROR('1.18 Wine price'!CA11*'1.17 Wine consumption pc'!CA11,"")</f>
        <v>717.91936690491855</v>
      </c>
      <c r="CB11" s="11">
        <f>IFERROR('1.18 Wine price'!CB11*'1.17 Wine consumption pc'!CB11,"")</f>
        <v>360.93601397828058</v>
      </c>
      <c r="CC11" s="11">
        <f>IFERROR('1.18 Wine price'!CC11*'1.17 Wine consumption pc'!CC11,"")</f>
        <v>326.9797256299089</v>
      </c>
      <c r="CD11" s="11">
        <f>IFERROR('1.18 Wine price'!CD11*'1.17 Wine consumption pc'!CD11,"")</f>
        <v>194.71909158184619</v>
      </c>
      <c r="CE11" s="11">
        <f>IFERROR('1.18 Wine price'!CE11*'1.17 Wine consumption pc'!CE11,"")</f>
        <v>380.32629758506454</v>
      </c>
      <c r="CF11" s="11">
        <f>IFERROR('1.18 Wine price'!CF11*'1.17 Wine consumption pc'!CF11,"")</f>
        <v>376.64489254946511</v>
      </c>
      <c r="CG11" s="11">
        <f>IFERROR('1.18 Wine price'!CG11*'1.17 Wine consumption pc'!CG11,"")</f>
        <v>158.46476914659175</v>
      </c>
      <c r="CH11" s="11">
        <f>IFERROR('1.18 Wine price'!CH11*'1.17 Wine consumption pc'!CH11,"")</f>
        <v>306.22386914857992</v>
      </c>
      <c r="CI11" s="11">
        <f>IFERROR('1.18 Wine price'!CI11*'1.17 Wine consumption pc'!CI11,"")</f>
        <v>614.19909373011853</v>
      </c>
      <c r="CJ11" s="11">
        <f>IFERROR('1.18 Wine price'!CJ11*'1.17 Wine consumption pc'!CJ11,"")</f>
        <v>12.346697503114639</v>
      </c>
      <c r="CK11" s="11">
        <f>IFERROR('1.18 Wine price'!CK11*'1.17 Wine consumption pc'!CK11,"")</f>
        <v>325.7632292806681</v>
      </c>
      <c r="CL11" s="11">
        <f>IFERROR('1.18 Wine price'!CL11*'1.17 Wine consumption pc'!CL11,"")</f>
        <v>296.37507353939981</v>
      </c>
      <c r="CM11" s="11">
        <f>IFERROR('1.18 Wine price'!CM11*'1.17 Wine consumption pc'!CM11,"")</f>
        <v>15.689292797726468</v>
      </c>
      <c r="CN11" s="11">
        <f>IFERROR('1.18 Wine price'!CN11*'1.17 Wine consumption pc'!CN11,"")</f>
        <v>9.0925677090748263</v>
      </c>
      <c r="CO11" s="11">
        <f>IFERROR('1.18 Wine price'!CO11*'1.17 Wine consumption pc'!CO11,"")</f>
        <v>1.5190777968858831</v>
      </c>
      <c r="CP11" s="11">
        <f>IFERROR('1.18 Wine price'!CP11*'1.17 Wine consumption pc'!CP11,"")</f>
        <v>1.134131936140768</v>
      </c>
    </row>
    <row r="12" spans="1:94" x14ac:dyDescent="0.25">
      <c r="A12" s="1" t="s">
        <v>33</v>
      </c>
      <c r="B12" s="11">
        <f>IFERROR('1.18 Wine price'!B12*'1.17 Wine consumption pc'!B12,"")</f>
        <v>41.123515645185357</v>
      </c>
      <c r="C12" s="11">
        <f>IFERROR('1.18 Wine price'!C12*'1.17 Wine consumption pc'!C12,"")</f>
        <v>15.737441036633072</v>
      </c>
      <c r="D12" s="11">
        <f>IFERROR('1.18 Wine price'!D12*'1.17 Wine consumption pc'!D12,"")</f>
        <v>13.759224682137457</v>
      </c>
      <c r="E12" s="11">
        <f>IFERROR('1.18 Wine price'!E12*'1.17 Wine consumption pc'!E12,"")</f>
        <v>20.185088047958036</v>
      </c>
      <c r="F12" s="11">
        <f>IFERROR('1.18 Wine price'!F12*'1.17 Wine consumption pc'!F12,"")</f>
        <v>48.745764642236836</v>
      </c>
      <c r="G12" s="11">
        <f>IFERROR('1.18 Wine price'!G12*'1.17 Wine consumption pc'!G12,"")</f>
        <v>0.20323651849049704</v>
      </c>
      <c r="H12" s="11">
        <f>IFERROR('1.18 Wine price'!H12*'1.17 Wine consumption pc'!H12,"")</f>
        <v>1.0136039809099755</v>
      </c>
      <c r="I12" s="11">
        <f>IFERROR('1.18 Wine price'!I12*'1.17 Wine consumption pc'!I12,"")</f>
        <v>169.39722154977858</v>
      </c>
      <c r="J12" s="11">
        <f>IFERROR('1.18 Wine price'!J12*'1.17 Wine consumption pc'!J12,"")</f>
        <v>26.174165278034934</v>
      </c>
      <c r="K12" s="11">
        <f>IFERROR('1.18 Wine price'!K12*'1.17 Wine consumption pc'!K12,"")</f>
        <v>9.0595552073204004</v>
      </c>
      <c r="L12" s="11" t="str">
        <f>IFERROR('1.18 Wine price'!L12*'1.17 Wine consumption pc'!L12,"")</f>
        <v/>
      </c>
      <c r="M12" s="11">
        <f>IFERROR('1.18 Wine price'!M12*'1.17 Wine consumption pc'!M12,"")</f>
        <v>1.9991637906295108</v>
      </c>
      <c r="N12" s="11">
        <f>IFERROR('1.18 Wine price'!N12*'1.17 Wine consumption pc'!N12,"")</f>
        <v>60.176886560167041</v>
      </c>
      <c r="O12" s="11">
        <f>IFERROR('1.18 Wine price'!O12*'1.17 Wine consumption pc'!O12,"")</f>
        <v>43.557631591729674</v>
      </c>
      <c r="P12" s="11">
        <f>IFERROR('1.18 Wine price'!P12*'1.17 Wine consumption pc'!P12,"")</f>
        <v>23.949169110459433</v>
      </c>
      <c r="Q12" s="11">
        <f>IFERROR('1.18 Wine price'!Q12*'1.17 Wine consumption pc'!Q12,"")</f>
        <v>5.9512385293588421</v>
      </c>
      <c r="R12" s="11">
        <f>IFERROR('1.18 Wine price'!R12*'1.17 Wine consumption pc'!R12,"")</f>
        <v>3.0933440886158459</v>
      </c>
      <c r="S12" s="11">
        <f>IFERROR('1.18 Wine price'!S12*'1.17 Wine consumption pc'!S12,"")</f>
        <v>2.3359567576376956</v>
      </c>
      <c r="T12" s="11">
        <f>IFERROR('1.18 Wine price'!T12*'1.17 Wine consumption pc'!T12,"")</f>
        <v>305.52763437882862</v>
      </c>
      <c r="U12" s="11">
        <f>IFERROR('1.18 Wine price'!U12*'1.17 Wine consumption pc'!U12,"")</f>
        <v>303.11186557612177</v>
      </c>
      <c r="V12" s="11">
        <f>IFERROR('1.18 Wine price'!V12*'1.17 Wine consumption pc'!V12,"")</f>
        <v>317.81353154359317</v>
      </c>
      <c r="W12" s="11">
        <f>IFERROR('1.18 Wine price'!W12*'1.17 Wine consumption pc'!W12,"")</f>
        <v>71.594621675978502</v>
      </c>
      <c r="X12" s="11">
        <f>IFERROR('1.18 Wine price'!X12*'1.17 Wine consumption pc'!X12,"")</f>
        <v>66.989473684210523</v>
      </c>
      <c r="Y12" s="11">
        <f>IFERROR('1.18 Wine price'!Y12*'1.17 Wine consumption pc'!Y12,"")</f>
        <v>38.085327783558796</v>
      </c>
      <c r="Z12" s="11">
        <f>IFERROR('1.18 Wine price'!Z12*'1.17 Wine consumption pc'!Z12,"")</f>
        <v>60.254924681344143</v>
      </c>
      <c r="AA12" s="11">
        <f>IFERROR('1.18 Wine price'!AA12*'1.17 Wine consumption pc'!AA12,"")</f>
        <v>334.06154132192989</v>
      </c>
      <c r="AB12" s="11">
        <f>IFERROR('1.18 Wine price'!AB12*'1.17 Wine consumption pc'!AB12,"")</f>
        <v>110.6852352778123</v>
      </c>
      <c r="AC12" s="11">
        <f>IFERROR('1.18 Wine price'!AC12*'1.17 Wine consumption pc'!AC12,"")</f>
        <v>160.2977286678944</v>
      </c>
      <c r="AD12" s="11">
        <f>IFERROR('1.18 Wine price'!AD12*'1.17 Wine consumption pc'!AD12,"")</f>
        <v>96.758029763992582</v>
      </c>
      <c r="AE12" s="11">
        <f>IFERROR('1.18 Wine price'!AE12*'1.17 Wine consumption pc'!AE12,"")</f>
        <v>135.01045700619417</v>
      </c>
      <c r="AF12" s="11">
        <f>IFERROR('1.18 Wine price'!AF12*'1.17 Wine consumption pc'!AF12,"")</f>
        <v>125.44211270926668</v>
      </c>
      <c r="AG12" s="11">
        <f>IFERROR('1.18 Wine price'!AG12*'1.17 Wine consumption pc'!AG12,"")</f>
        <v>102.51432208784213</v>
      </c>
      <c r="AH12" s="11">
        <f>IFERROR('1.18 Wine price'!AH12*'1.17 Wine consumption pc'!AH12,"")</f>
        <v>210.60067228528285</v>
      </c>
      <c r="AI12" s="11">
        <f>IFERROR('1.18 Wine price'!AI12*'1.17 Wine consumption pc'!AI12,"")</f>
        <v>31.891039381822054</v>
      </c>
      <c r="AJ12" s="11">
        <f>IFERROR('1.18 Wine price'!AJ12*'1.17 Wine consumption pc'!AJ12,"")</f>
        <v>40.715063538756418</v>
      </c>
      <c r="AK12" s="11">
        <f>IFERROR('1.18 Wine price'!AK12*'1.17 Wine consumption pc'!AK12,"")</f>
        <v>66.948579989988346</v>
      </c>
      <c r="AL12" s="11">
        <f>IFERROR('1.18 Wine price'!AL12*'1.17 Wine consumption pc'!AL12,"")</f>
        <v>78.238434407893834</v>
      </c>
      <c r="AM12" s="11">
        <f>IFERROR('1.18 Wine price'!AM12*'1.17 Wine consumption pc'!AM12,"")</f>
        <v>118.69469231768177</v>
      </c>
      <c r="AN12" s="11">
        <f>IFERROR('1.18 Wine price'!AN12*'1.17 Wine consumption pc'!AN12,"")</f>
        <v>642.25696140693708</v>
      </c>
      <c r="AO12" s="11">
        <f>IFERROR('1.18 Wine price'!AO12*'1.17 Wine consumption pc'!AO12,"")</f>
        <v>33.521468854979837</v>
      </c>
      <c r="AP12" s="11">
        <f>IFERROR('1.18 Wine price'!AP12*'1.17 Wine consumption pc'!AP12,"")</f>
        <v>24.039673459890246</v>
      </c>
      <c r="AQ12" s="11">
        <f>IFERROR('1.18 Wine price'!AQ12*'1.17 Wine consumption pc'!AQ12,"")</f>
        <v>72.0327778977219</v>
      </c>
      <c r="AR12" s="11">
        <f>IFERROR('1.18 Wine price'!AR12*'1.17 Wine consumption pc'!AR12,"")</f>
        <v>7.1787219455143063</v>
      </c>
      <c r="AS12" s="11">
        <f>IFERROR('1.18 Wine price'!AS12*'1.17 Wine consumption pc'!AS12,"")</f>
        <v>26.01525973470175</v>
      </c>
      <c r="AT12" s="11">
        <f>IFERROR('1.18 Wine price'!AT12*'1.17 Wine consumption pc'!AT12,"")</f>
        <v>58.789303555686161</v>
      </c>
      <c r="AU12" s="11">
        <f>IFERROR('1.18 Wine price'!AU12*'1.17 Wine consumption pc'!AU12,"")</f>
        <v>5.4161648674487841</v>
      </c>
      <c r="AV12" s="11">
        <f>IFERROR('1.18 Wine price'!AV12*'1.17 Wine consumption pc'!AV12,"")</f>
        <v>18.152142746862527</v>
      </c>
      <c r="AW12" s="11">
        <f>IFERROR('1.18 Wine price'!AW12*'1.17 Wine consumption pc'!AW12,"")</f>
        <v>8.007511657839764</v>
      </c>
      <c r="AX12" s="11">
        <f>IFERROR('1.18 Wine price'!AX12*'1.17 Wine consumption pc'!AX12,"")</f>
        <v>11.483324070788164</v>
      </c>
      <c r="AY12" s="11">
        <f>IFERROR('1.18 Wine price'!AY12*'1.17 Wine consumption pc'!AY12,"")</f>
        <v>3.0191889328945165</v>
      </c>
      <c r="AZ12" s="11">
        <f>IFERROR('1.18 Wine price'!AZ12*'1.17 Wine consumption pc'!AZ12,"")</f>
        <v>10.712584568044345</v>
      </c>
      <c r="BA12" s="11">
        <f>IFERROR('1.18 Wine price'!BA12*'1.17 Wine consumption pc'!BA12,"")</f>
        <v>9.5970531361494675</v>
      </c>
      <c r="BB12" s="11">
        <f>IFERROR('1.18 Wine price'!BB12*'1.17 Wine consumption pc'!BB12,"")</f>
        <v>147.75960170697016</v>
      </c>
      <c r="BC12" s="11">
        <f>IFERROR('1.18 Wine price'!BC12*'1.17 Wine consumption pc'!BC12,"")</f>
        <v>10.484313191266292</v>
      </c>
      <c r="BD12" s="11">
        <f>IFERROR('1.18 Wine price'!BD12*'1.17 Wine consumption pc'!BD12,"")</f>
        <v>14.537394334434506</v>
      </c>
      <c r="BE12" s="11">
        <f>IFERROR('1.18 Wine price'!BE12*'1.17 Wine consumption pc'!BE12,"")</f>
        <v>37.157080935281748</v>
      </c>
      <c r="BF12" s="11">
        <f>IFERROR('1.18 Wine price'!BF12*'1.17 Wine consumption pc'!BF12,"")</f>
        <v>4.2009256606137724</v>
      </c>
      <c r="BG12" s="11">
        <f>IFERROR('1.18 Wine price'!BG12*'1.17 Wine consumption pc'!BG12,"")</f>
        <v>2.1223021582733814</v>
      </c>
      <c r="BH12" s="11" t="str">
        <f>IFERROR('1.18 Wine price'!BH12*'1.17 Wine consumption pc'!BH12,"")</f>
        <v/>
      </c>
      <c r="BI12" s="11">
        <f>IFERROR('1.18 Wine price'!BI12*'1.17 Wine consumption pc'!BI12,"")</f>
        <v>74.453014323941446</v>
      </c>
      <c r="BJ12" s="11">
        <f>IFERROR('1.18 Wine price'!BJ12*'1.17 Wine consumption pc'!BJ12,"")</f>
        <v>11.470852974214136</v>
      </c>
      <c r="BK12" s="11">
        <f>IFERROR('1.18 Wine price'!BK12*'1.17 Wine consumption pc'!BK12,"")</f>
        <v>11.187347583289988</v>
      </c>
      <c r="BL12" s="11">
        <f>IFERROR('1.18 Wine price'!BL12*'1.17 Wine consumption pc'!BL12,"")</f>
        <v>2.6093823604497923</v>
      </c>
      <c r="BM12" s="11" t="str">
        <f>IFERROR('1.18 Wine price'!BM12*'1.17 Wine consumption pc'!BM12,"")</f>
        <v/>
      </c>
      <c r="BN12" s="11">
        <f>IFERROR('1.18 Wine price'!BN12*'1.17 Wine consumption pc'!BN12,"")</f>
        <v>44.341903389278912</v>
      </c>
      <c r="BO12" s="11">
        <f>IFERROR('1.18 Wine price'!BO12*'1.17 Wine consumption pc'!BO12,"")</f>
        <v>33.653755713990108</v>
      </c>
      <c r="BP12" s="11">
        <f>IFERROR('1.18 Wine price'!BP12*'1.17 Wine consumption pc'!BP12,"")</f>
        <v>77.097560975609767</v>
      </c>
      <c r="BQ12" s="11">
        <f>IFERROR('1.18 Wine price'!BQ12*'1.17 Wine consumption pc'!BQ12,"")</f>
        <v>132.20440573591446</v>
      </c>
      <c r="BR12" s="11">
        <f>IFERROR('1.18 Wine price'!BR12*'1.17 Wine consumption pc'!BR12,"")</f>
        <v>261.23868926314424</v>
      </c>
      <c r="BS12" s="11">
        <f>IFERROR('1.18 Wine price'!BS12*'1.17 Wine consumption pc'!BS12,"")</f>
        <v>118.02050188930171</v>
      </c>
      <c r="BT12" s="11">
        <f>IFERROR('1.18 Wine price'!BT12*'1.17 Wine consumption pc'!BT12,"")</f>
        <v>276.80189736710668</v>
      </c>
      <c r="BU12" s="11">
        <f>IFERROR('1.18 Wine price'!BU12*'1.17 Wine consumption pc'!BU12,"")</f>
        <v>511.1715120455961</v>
      </c>
      <c r="BV12" s="11">
        <f>IFERROR('1.18 Wine price'!BV12*'1.17 Wine consumption pc'!BV12,"")</f>
        <v>316.44203359809592</v>
      </c>
      <c r="BW12" s="11">
        <f>IFERROR('1.18 Wine price'!BW12*'1.17 Wine consumption pc'!BW12,"")</f>
        <v>665.69100402912534</v>
      </c>
      <c r="BX12" s="11">
        <f>IFERROR('1.18 Wine price'!BX12*'1.17 Wine consumption pc'!BX12,"")</f>
        <v>216.07429831445978</v>
      </c>
      <c r="BY12" s="11">
        <f>IFERROR('1.18 Wine price'!BY12*'1.17 Wine consumption pc'!BY12,"")</f>
        <v>521.55175160757881</v>
      </c>
      <c r="BZ12" s="11">
        <f>IFERROR('1.18 Wine price'!BZ12*'1.17 Wine consumption pc'!BZ12,"")</f>
        <v>200.61414394371343</v>
      </c>
      <c r="CA12" s="11">
        <f>IFERROR('1.18 Wine price'!CA12*'1.17 Wine consumption pc'!CA12,"")</f>
        <v>581.22363817866244</v>
      </c>
      <c r="CB12" s="11">
        <f>IFERROR('1.18 Wine price'!CB12*'1.17 Wine consumption pc'!CB12,"")</f>
        <v>312.63463313843579</v>
      </c>
      <c r="CC12" s="11">
        <f>IFERROR('1.18 Wine price'!CC12*'1.17 Wine consumption pc'!CC12,"")</f>
        <v>295.42947215835085</v>
      </c>
      <c r="CD12" s="11">
        <f>IFERROR('1.18 Wine price'!CD12*'1.17 Wine consumption pc'!CD12,"")</f>
        <v>191.61990950226243</v>
      </c>
      <c r="CE12" s="11">
        <f>IFERROR('1.18 Wine price'!CE12*'1.17 Wine consumption pc'!CE12,"")</f>
        <v>403.79152772631841</v>
      </c>
      <c r="CF12" s="11">
        <f>IFERROR('1.18 Wine price'!CF12*'1.17 Wine consumption pc'!CF12,"")</f>
        <v>354.92504847023224</v>
      </c>
      <c r="CG12" s="11">
        <f>IFERROR('1.18 Wine price'!CG12*'1.17 Wine consumption pc'!CG12,"")</f>
        <v>142.0215718077898</v>
      </c>
      <c r="CH12" s="11">
        <f>IFERROR('1.18 Wine price'!CH12*'1.17 Wine consumption pc'!CH12,"")</f>
        <v>333.95784041881228</v>
      </c>
      <c r="CI12" s="11">
        <f>IFERROR('1.18 Wine price'!CI12*'1.17 Wine consumption pc'!CI12,"")</f>
        <v>632.24074597343895</v>
      </c>
      <c r="CJ12" s="11">
        <f>IFERROR('1.18 Wine price'!CJ12*'1.17 Wine consumption pc'!CJ12,"")</f>
        <v>14.571128135796902</v>
      </c>
      <c r="CK12" s="11">
        <f>IFERROR('1.18 Wine price'!CK12*'1.17 Wine consumption pc'!CK12,"")</f>
        <v>327.84889506032619</v>
      </c>
      <c r="CL12" s="11">
        <f>IFERROR('1.18 Wine price'!CL12*'1.17 Wine consumption pc'!CL12,"")</f>
        <v>316.78191874999612</v>
      </c>
      <c r="CM12" s="11">
        <f>IFERROR('1.18 Wine price'!CM12*'1.17 Wine consumption pc'!CM12,"")</f>
        <v>14.680603577782435</v>
      </c>
      <c r="CN12" s="11">
        <f>IFERROR('1.18 Wine price'!CN12*'1.17 Wine consumption pc'!CN12,"")</f>
        <v>9.0441435637683121</v>
      </c>
      <c r="CO12" s="11">
        <f>IFERROR('1.18 Wine price'!CO12*'1.17 Wine consumption pc'!CO12,"")</f>
        <v>1.5178284970956983</v>
      </c>
      <c r="CP12" s="11">
        <f>IFERROR('1.18 Wine price'!CP12*'1.17 Wine consumption pc'!CP12,"")</f>
        <v>1.276053371254144</v>
      </c>
    </row>
    <row r="13" spans="1:94" x14ac:dyDescent="0.25">
      <c r="A13" s="1" t="s">
        <v>34</v>
      </c>
      <c r="B13" s="11">
        <f>IFERROR('1.18 Wine price'!B13*'1.17 Wine consumption pc'!B13,"")</f>
        <v>44.322484508752318</v>
      </c>
      <c r="C13" s="11">
        <f>IFERROR('1.18 Wine price'!C13*'1.17 Wine consumption pc'!C13,"")</f>
        <v>18.500153623304396</v>
      </c>
      <c r="D13" s="11">
        <f>IFERROR('1.18 Wine price'!D13*'1.17 Wine consumption pc'!D13,"")</f>
        <v>16.748800913171845</v>
      </c>
      <c r="E13" s="11">
        <f>IFERROR('1.18 Wine price'!E13*'1.17 Wine consumption pc'!E13,"")</f>
        <v>25.36098619594156</v>
      </c>
      <c r="F13" s="11">
        <f>IFERROR('1.18 Wine price'!F13*'1.17 Wine consumption pc'!F13,"")</f>
        <v>52.845183551105826</v>
      </c>
      <c r="G13" s="11">
        <f>IFERROR('1.18 Wine price'!G13*'1.17 Wine consumption pc'!G13,"")</f>
        <v>0.21434590537347173</v>
      </c>
      <c r="H13" s="11">
        <f>IFERROR('1.18 Wine price'!H13*'1.17 Wine consumption pc'!H13,"")</f>
        <v>1.1568235227318682</v>
      </c>
      <c r="I13" s="11">
        <f>IFERROR('1.18 Wine price'!I13*'1.17 Wine consumption pc'!I13,"")</f>
        <v>188.63997370871451</v>
      </c>
      <c r="J13" s="11">
        <f>IFERROR('1.18 Wine price'!J13*'1.17 Wine consumption pc'!J13,"")</f>
        <v>32.025352643840371</v>
      </c>
      <c r="K13" s="11">
        <f>IFERROR('1.18 Wine price'!K13*'1.17 Wine consumption pc'!K13,"")</f>
        <v>9.9339343472575869</v>
      </c>
      <c r="L13" s="11" t="str">
        <f>IFERROR('1.18 Wine price'!L13*'1.17 Wine consumption pc'!L13,"")</f>
        <v/>
      </c>
      <c r="M13" s="11">
        <f>IFERROR('1.18 Wine price'!M13*'1.17 Wine consumption pc'!M13,"")</f>
        <v>2.2930925744858262</v>
      </c>
      <c r="N13" s="11">
        <f>IFERROR('1.18 Wine price'!N13*'1.17 Wine consumption pc'!N13,"")</f>
        <v>71.358296197696632</v>
      </c>
      <c r="O13" s="11">
        <f>IFERROR('1.18 Wine price'!O13*'1.17 Wine consumption pc'!O13,"")</f>
        <v>48.130351109093311</v>
      </c>
      <c r="P13" s="11">
        <f>IFERROR('1.18 Wine price'!P13*'1.17 Wine consumption pc'!P13,"")</f>
        <v>26.513140000259042</v>
      </c>
      <c r="Q13" s="11">
        <f>IFERROR('1.18 Wine price'!Q13*'1.17 Wine consumption pc'!Q13,"")</f>
        <v>6.8517106856194783</v>
      </c>
      <c r="R13" s="11">
        <f>IFERROR('1.18 Wine price'!R13*'1.17 Wine consumption pc'!R13,"")</f>
        <v>3.445617849010894</v>
      </c>
      <c r="S13" s="11">
        <f>IFERROR('1.18 Wine price'!S13*'1.17 Wine consumption pc'!S13,"")</f>
        <v>2.4518063319297956</v>
      </c>
      <c r="T13" s="11">
        <f>IFERROR('1.18 Wine price'!T13*'1.17 Wine consumption pc'!T13,"")</f>
        <v>333.49305043441802</v>
      </c>
      <c r="U13" s="11">
        <f>IFERROR('1.18 Wine price'!U13*'1.17 Wine consumption pc'!U13,"")</f>
        <v>330.1432408236347</v>
      </c>
      <c r="V13" s="11">
        <f>IFERROR('1.18 Wine price'!V13*'1.17 Wine consumption pc'!V13,"")</f>
        <v>350.60243718420634</v>
      </c>
      <c r="W13" s="11">
        <f>IFERROR('1.18 Wine price'!W13*'1.17 Wine consumption pc'!W13,"")</f>
        <v>79.73008514820954</v>
      </c>
      <c r="X13" s="11">
        <f>IFERROR('1.18 Wine price'!X13*'1.17 Wine consumption pc'!X13,"")</f>
        <v>51.417542083280594</v>
      </c>
      <c r="Y13" s="11">
        <f>IFERROR('1.18 Wine price'!Y13*'1.17 Wine consumption pc'!Y13,"")</f>
        <v>39.732514571190677</v>
      </c>
      <c r="Z13" s="11">
        <f>IFERROR('1.18 Wine price'!Z13*'1.17 Wine consumption pc'!Z13,"")</f>
        <v>78.920943360382125</v>
      </c>
      <c r="AA13" s="11">
        <f>IFERROR('1.18 Wine price'!AA13*'1.17 Wine consumption pc'!AA13,"")</f>
        <v>348.88925149770398</v>
      </c>
      <c r="AB13" s="11">
        <f>IFERROR('1.18 Wine price'!AB13*'1.17 Wine consumption pc'!AB13,"")</f>
        <v>119.93286734625764</v>
      </c>
      <c r="AC13" s="11">
        <f>IFERROR('1.18 Wine price'!AC13*'1.17 Wine consumption pc'!AC13,"")</f>
        <v>191.86628668258493</v>
      </c>
      <c r="AD13" s="11">
        <f>IFERROR('1.18 Wine price'!AD13*'1.17 Wine consumption pc'!AD13,"")</f>
        <v>107.27833695817107</v>
      </c>
      <c r="AE13" s="11">
        <f>IFERROR('1.18 Wine price'!AE13*'1.17 Wine consumption pc'!AE13,"")</f>
        <v>137.43638134053421</v>
      </c>
      <c r="AF13" s="11">
        <f>IFERROR('1.18 Wine price'!AF13*'1.17 Wine consumption pc'!AF13,"")</f>
        <v>138.0507085703268</v>
      </c>
      <c r="AG13" s="11">
        <f>IFERROR('1.18 Wine price'!AG13*'1.17 Wine consumption pc'!AG13,"")</f>
        <v>117.34259319923999</v>
      </c>
      <c r="AH13" s="11">
        <f>IFERROR('1.18 Wine price'!AH13*'1.17 Wine consumption pc'!AH13,"")</f>
        <v>229.62134836922178</v>
      </c>
      <c r="AI13" s="11">
        <f>IFERROR('1.18 Wine price'!AI13*'1.17 Wine consumption pc'!AI13,"")</f>
        <v>33.786747435108829</v>
      </c>
      <c r="AJ13" s="11">
        <f>IFERROR('1.18 Wine price'!AJ13*'1.17 Wine consumption pc'!AJ13,"")</f>
        <v>44.462377036600643</v>
      </c>
      <c r="AK13" s="11">
        <f>IFERROR('1.18 Wine price'!AK13*'1.17 Wine consumption pc'!AK13,"")</f>
        <v>78.75034822987233</v>
      </c>
      <c r="AL13" s="11">
        <f>IFERROR('1.18 Wine price'!AL13*'1.17 Wine consumption pc'!AL13,"")</f>
        <v>90.863959180859112</v>
      </c>
      <c r="AM13" s="11">
        <f>IFERROR('1.18 Wine price'!AM13*'1.17 Wine consumption pc'!AM13,"")</f>
        <v>129.15300090796228</v>
      </c>
      <c r="AN13" s="11">
        <f>IFERROR('1.18 Wine price'!AN13*'1.17 Wine consumption pc'!AN13,"")</f>
        <v>698.46844210320967</v>
      </c>
      <c r="AO13" s="11">
        <f>IFERROR('1.18 Wine price'!AO13*'1.17 Wine consumption pc'!AO13,"")</f>
        <v>35.762376585040641</v>
      </c>
      <c r="AP13" s="11">
        <f>IFERROR('1.18 Wine price'!AP13*'1.17 Wine consumption pc'!AP13,"")</f>
        <v>27.25744104856263</v>
      </c>
      <c r="AQ13" s="11">
        <f>IFERROR('1.18 Wine price'!AQ13*'1.17 Wine consumption pc'!AQ13,"")</f>
        <v>83.919088910014494</v>
      </c>
      <c r="AR13" s="11">
        <f>IFERROR('1.18 Wine price'!AR13*'1.17 Wine consumption pc'!AR13,"")</f>
        <v>8.5828818638248894</v>
      </c>
      <c r="AS13" s="11">
        <f>IFERROR('1.18 Wine price'!AS13*'1.17 Wine consumption pc'!AS13,"")</f>
        <v>29.904606877401282</v>
      </c>
      <c r="AT13" s="11">
        <f>IFERROR('1.18 Wine price'!AT13*'1.17 Wine consumption pc'!AT13,"")</f>
        <v>61.280252073971148</v>
      </c>
      <c r="AU13" s="11">
        <f>IFERROR('1.18 Wine price'!AU13*'1.17 Wine consumption pc'!AU13,"")</f>
        <v>6.6520997103847748</v>
      </c>
      <c r="AV13" s="11">
        <f>IFERROR('1.18 Wine price'!AV13*'1.17 Wine consumption pc'!AV13,"")</f>
        <v>21.188562966834343</v>
      </c>
      <c r="AW13" s="11">
        <f>IFERROR('1.18 Wine price'!AW13*'1.17 Wine consumption pc'!AW13,"")</f>
        <v>8.0583709982150502</v>
      </c>
      <c r="AX13" s="11">
        <f>IFERROR('1.18 Wine price'!AX13*'1.17 Wine consumption pc'!AX13,"")</f>
        <v>12.426452662858347</v>
      </c>
      <c r="AY13" s="11">
        <f>IFERROR('1.18 Wine price'!AY13*'1.17 Wine consumption pc'!AY13,"")</f>
        <v>3.7534168332585374</v>
      </c>
      <c r="AZ13" s="11">
        <f>IFERROR('1.18 Wine price'!AZ13*'1.17 Wine consumption pc'!AZ13,"")</f>
        <v>11.932841109522428</v>
      </c>
      <c r="BA13" s="11">
        <f>IFERROR('1.18 Wine price'!BA13*'1.17 Wine consumption pc'!BA13,"")</f>
        <v>10.937536752475646</v>
      </c>
      <c r="BB13" s="11">
        <f>IFERROR('1.18 Wine price'!BB13*'1.17 Wine consumption pc'!BB13,"")</f>
        <v>153.06001890359167</v>
      </c>
      <c r="BC13" s="11">
        <f>IFERROR('1.18 Wine price'!BC13*'1.17 Wine consumption pc'!BC13,"")</f>
        <v>14.017453003303023</v>
      </c>
      <c r="BD13" s="11">
        <f>IFERROR('1.18 Wine price'!BD13*'1.17 Wine consumption pc'!BD13,"")</f>
        <v>15.633053663409653</v>
      </c>
      <c r="BE13" s="11">
        <f>IFERROR('1.18 Wine price'!BE13*'1.17 Wine consumption pc'!BE13,"")</f>
        <v>40.694935057507273</v>
      </c>
      <c r="BF13" s="11">
        <f>IFERROR('1.18 Wine price'!BF13*'1.17 Wine consumption pc'!BF13,"")</f>
        <v>4.9386574238485546</v>
      </c>
      <c r="BG13" s="11">
        <f>IFERROR('1.18 Wine price'!BG13*'1.17 Wine consumption pc'!BG13,"")</f>
        <v>2.1954834333944584</v>
      </c>
      <c r="BH13" s="11" t="str">
        <f>IFERROR('1.18 Wine price'!BH13*'1.17 Wine consumption pc'!BH13,"")</f>
        <v/>
      </c>
      <c r="BI13" s="11">
        <f>IFERROR('1.18 Wine price'!BI13*'1.17 Wine consumption pc'!BI13,"")</f>
        <v>79.966004790234109</v>
      </c>
      <c r="BJ13" s="11">
        <f>IFERROR('1.18 Wine price'!BJ13*'1.17 Wine consumption pc'!BJ13,"")</f>
        <v>10.951231289232254</v>
      </c>
      <c r="BK13" s="11">
        <f>IFERROR('1.18 Wine price'!BK13*'1.17 Wine consumption pc'!BK13,"")</f>
        <v>12.412393950571746</v>
      </c>
      <c r="BL13" s="11">
        <f>IFERROR('1.18 Wine price'!BL13*'1.17 Wine consumption pc'!BL13,"")</f>
        <v>3.3162220104084552</v>
      </c>
      <c r="BM13" s="11" t="str">
        <f>IFERROR('1.18 Wine price'!BM13*'1.17 Wine consumption pc'!BM13,"")</f>
        <v/>
      </c>
      <c r="BN13" s="11">
        <f>IFERROR('1.18 Wine price'!BN13*'1.17 Wine consumption pc'!BN13,"")</f>
        <v>47.366536938164877</v>
      </c>
      <c r="BO13" s="11">
        <f>IFERROR('1.18 Wine price'!BO13*'1.17 Wine consumption pc'!BO13,"")</f>
        <v>35.710632282783571</v>
      </c>
      <c r="BP13" s="11">
        <f>IFERROR('1.18 Wine price'!BP13*'1.17 Wine consumption pc'!BP13,"")</f>
        <v>81.690686221125105</v>
      </c>
      <c r="BQ13" s="11">
        <f>IFERROR('1.18 Wine price'!BQ13*'1.17 Wine consumption pc'!BQ13,"")</f>
        <v>135.74958880485829</v>
      </c>
      <c r="BR13" s="11">
        <f>IFERROR('1.18 Wine price'!BR13*'1.17 Wine consumption pc'!BR13,"")</f>
        <v>290.45680608453591</v>
      </c>
      <c r="BS13" s="11">
        <f>IFERROR('1.18 Wine price'!BS13*'1.17 Wine consumption pc'!BS13,"")</f>
        <v>118.70495981029227</v>
      </c>
      <c r="BT13" s="11">
        <f>IFERROR('1.18 Wine price'!BT13*'1.17 Wine consumption pc'!BT13,"")</f>
        <v>291.41397099818215</v>
      </c>
      <c r="BU13" s="11">
        <f>IFERROR('1.18 Wine price'!BU13*'1.17 Wine consumption pc'!BU13,"")</f>
        <v>550.17193619256852</v>
      </c>
      <c r="BV13" s="11">
        <f>IFERROR('1.18 Wine price'!BV13*'1.17 Wine consumption pc'!BV13,"")</f>
        <v>332.47194397012225</v>
      </c>
      <c r="BW13" s="11">
        <f>IFERROR('1.18 Wine price'!BW13*'1.17 Wine consumption pc'!BW13,"")</f>
        <v>710.46289968708413</v>
      </c>
      <c r="BX13" s="11">
        <f>IFERROR('1.18 Wine price'!BX13*'1.17 Wine consumption pc'!BX13,"")</f>
        <v>233.43813368556172</v>
      </c>
      <c r="BY13" s="11">
        <f>IFERROR('1.18 Wine price'!BY13*'1.17 Wine consumption pc'!BY13,"")</f>
        <v>554.32271608031033</v>
      </c>
      <c r="BZ13" s="11">
        <f>IFERROR('1.18 Wine price'!BZ13*'1.17 Wine consumption pc'!BZ13,"")</f>
        <v>215.97454188840047</v>
      </c>
      <c r="CA13" s="11">
        <f>IFERROR('1.18 Wine price'!CA13*'1.17 Wine consumption pc'!CA13,"")</f>
        <v>507.82134958735645</v>
      </c>
      <c r="CB13" s="11">
        <f>IFERROR('1.18 Wine price'!CB13*'1.17 Wine consumption pc'!CB13,"")</f>
        <v>313.92067207770901</v>
      </c>
      <c r="CC13" s="11">
        <f>IFERROR('1.18 Wine price'!CC13*'1.17 Wine consumption pc'!CC13,"")</f>
        <v>307.10674862334014</v>
      </c>
      <c r="CD13" s="11">
        <f>IFERROR('1.18 Wine price'!CD13*'1.17 Wine consumption pc'!CD13,"")</f>
        <v>206.41458230766463</v>
      </c>
      <c r="CE13" s="11">
        <f>IFERROR('1.18 Wine price'!CE13*'1.17 Wine consumption pc'!CE13,"")</f>
        <v>444.22088084059908</v>
      </c>
      <c r="CF13" s="11">
        <f>IFERROR('1.18 Wine price'!CF13*'1.17 Wine consumption pc'!CF13,"")</f>
        <v>363.9467685643213</v>
      </c>
      <c r="CG13" s="11">
        <f>IFERROR('1.18 Wine price'!CG13*'1.17 Wine consumption pc'!CG13,"")</f>
        <v>141.24910001028559</v>
      </c>
      <c r="CH13" s="11">
        <f>IFERROR('1.18 Wine price'!CH13*'1.17 Wine consumption pc'!CH13,"")</f>
        <v>379.32792387102251</v>
      </c>
      <c r="CI13" s="11">
        <f>IFERROR('1.18 Wine price'!CI13*'1.17 Wine consumption pc'!CI13,"")</f>
        <v>723.28178803318883</v>
      </c>
      <c r="CJ13" s="11">
        <f>IFERROR('1.18 Wine price'!CJ13*'1.17 Wine consumption pc'!CJ13,"")</f>
        <v>14.207235191188641</v>
      </c>
      <c r="CK13" s="11">
        <f>IFERROR('1.18 Wine price'!CK13*'1.17 Wine consumption pc'!CK13,"")</f>
        <v>351.94890713634021</v>
      </c>
      <c r="CL13" s="11">
        <f>IFERROR('1.18 Wine price'!CL13*'1.17 Wine consumption pc'!CL13,"")</f>
        <v>330.02967676272374</v>
      </c>
      <c r="CM13" s="11">
        <f>IFERROR('1.18 Wine price'!CM13*'1.17 Wine consumption pc'!CM13,"")</f>
        <v>15.534225804829552</v>
      </c>
      <c r="CN13" s="11">
        <f>IFERROR('1.18 Wine price'!CN13*'1.17 Wine consumption pc'!CN13,"")</f>
        <v>9.379295875608749</v>
      </c>
      <c r="CO13" s="11">
        <f>IFERROR('1.18 Wine price'!CO13*'1.17 Wine consumption pc'!CO13,"")</f>
        <v>1.6235518842522407</v>
      </c>
      <c r="CP13" s="11">
        <f>IFERROR('1.18 Wine price'!CP13*'1.17 Wine consumption pc'!CP13,"")</f>
        <v>1.3653578987683637</v>
      </c>
    </row>
    <row r="14" spans="1:94" x14ac:dyDescent="0.25">
      <c r="A14" s="1" t="s">
        <v>35</v>
      </c>
      <c r="B14" s="11">
        <f>IFERROR('1.18 Wine price'!B14*'1.17 Wine consumption pc'!B14,"")</f>
        <v>43.624853713662525</v>
      </c>
      <c r="C14" s="11">
        <f>IFERROR('1.18 Wine price'!C14*'1.17 Wine consumption pc'!C14,"")</f>
        <v>20.031026056627965</v>
      </c>
      <c r="D14" s="11">
        <f>IFERROR('1.18 Wine price'!D14*'1.17 Wine consumption pc'!D14,"")</f>
        <v>18.505484510183976</v>
      </c>
      <c r="E14" s="11">
        <f>IFERROR('1.18 Wine price'!E14*'1.17 Wine consumption pc'!E14,"")</f>
        <v>29.56878316695736</v>
      </c>
      <c r="F14" s="11">
        <f>IFERROR('1.18 Wine price'!F14*'1.17 Wine consumption pc'!F14,"")</f>
        <v>58.130433567215483</v>
      </c>
      <c r="G14" s="11">
        <f>IFERROR('1.18 Wine price'!G14*'1.17 Wine consumption pc'!G14,"")</f>
        <v>0.20893597846607773</v>
      </c>
      <c r="H14" s="11">
        <f>IFERROR('1.18 Wine price'!H14*'1.17 Wine consumption pc'!H14,"")</f>
        <v>1.1595002215387247</v>
      </c>
      <c r="I14" s="11">
        <f>IFERROR('1.18 Wine price'!I14*'1.17 Wine consumption pc'!I14,"")</f>
        <v>187.6430223895228</v>
      </c>
      <c r="J14" s="11">
        <f>IFERROR('1.18 Wine price'!J14*'1.17 Wine consumption pc'!J14,"")</f>
        <v>37.347583832640609</v>
      </c>
      <c r="K14" s="11">
        <f>IFERROR('1.18 Wine price'!K14*'1.17 Wine consumption pc'!K14,"")</f>
        <v>10.304981362250084</v>
      </c>
      <c r="L14" s="11" t="str">
        <f>IFERROR('1.18 Wine price'!L14*'1.17 Wine consumption pc'!L14,"")</f>
        <v/>
      </c>
      <c r="M14" s="11">
        <f>IFERROR('1.18 Wine price'!M14*'1.17 Wine consumption pc'!M14,"")</f>
        <v>2.5224620979760939</v>
      </c>
      <c r="N14" s="11">
        <f>IFERROR('1.18 Wine price'!N14*'1.17 Wine consumption pc'!N14,"")</f>
        <v>78.495595211203977</v>
      </c>
      <c r="O14" s="11">
        <f>IFERROR('1.18 Wine price'!O14*'1.17 Wine consumption pc'!O14,"")</f>
        <v>48.177760357088573</v>
      </c>
      <c r="P14" s="11">
        <f>IFERROR('1.18 Wine price'!P14*'1.17 Wine consumption pc'!P14,"")</f>
        <v>26.936606831461059</v>
      </c>
      <c r="Q14" s="11">
        <f>IFERROR('1.18 Wine price'!Q14*'1.17 Wine consumption pc'!Q14,"")</f>
        <v>7.5873867140332418</v>
      </c>
      <c r="R14" s="11">
        <f>IFERROR('1.18 Wine price'!R14*'1.17 Wine consumption pc'!R14,"")</f>
        <v>4.1203304673211543</v>
      </c>
      <c r="S14" s="11">
        <f>IFERROR('1.18 Wine price'!S14*'1.17 Wine consumption pc'!S14,"")</f>
        <v>2.7818520957984401</v>
      </c>
      <c r="T14" s="11">
        <f>IFERROR('1.18 Wine price'!T14*'1.17 Wine consumption pc'!T14,"")</f>
        <v>340.59651205225657</v>
      </c>
      <c r="U14" s="11">
        <f>IFERROR('1.18 Wine price'!U14*'1.17 Wine consumption pc'!U14,"")</f>
        <v>338.72748951747377</v>
      </c>
      <c r="V14" s="11">
        <f>IFERROR('1.18 Wine price'!V14*'1.17 Wine consumption pc'!V14,"")</f>
        <v>350.25230713279086</v>
      </c>
      <c r="W14" s="11">
        <f>IFERROR('1.18 Wine price'!W14*'1.17 Wine consumption pc'!W14,"")</f>
        <v>76.318490401147628</v>
      </c>
      <c r="X14" s="11">
        <f>IFERROR('1.18 Wine price'!X14*'1.17 Wine consumption pc'!X14,"")</f>
        <v>57.73781853526603</v>
      </c>
      <c r="Y14" s="11">
        <f>IFERROR('1.18 Wine price'!Y14*'1.17 Wine consumption pc'!Y14,"")</f>
        <v>39.039508294918875</v>
      </c>
      <c r="Z14" s="11">
        <f>IFERROR('1.18 Wine price'!Z14*'1.17 Wine consumption pc'!Z14,"")</f>
        <v>82.951195545365209</v>
      </c>
      <c r="AA14" s="11">
        <f>IFERROR('1.18 Wine price'!AA14*'1.17 Wine consumption pc'!AA14,"")</f>
        <v>317.63330215154343</v>
      </c>
      <c r="AB14" s="11">
        <f>IFERROR('1.18 Wine price'!AB14*'1.17 Wine consumption pc'!AB14,"")</f>
        <v>111.66638109924419</v>
      </c>
      <c r="AC14" s="11">
        <f>IFERROR('1.18 Wine price'!AC14*'1.17 Wine consumption pc'!AC14,"")</f>
        <v>196.105702364395</v>
      </c>
      <c r="AD14" s="11">
        <f>IFERROR('1.18 Wine price'!AD14*'1.17 Wine consumption pc'!AD14,"")</f>
        <v>116.0353728978173</v>
      </c>
      <c r="AE14" s="11">
        <f>IFERROR('1.18 Wine price'!AE14*'1.17 Wine consumption pc'!AE14,"")</f>
        <v>126.59209214752465</v>
      </c>
      <c r="AF14" s="11">
        <f>IFERROR('1.18 Wine price'!AF14*'1.17 Wine consumption pc'!AF14,"")</f>
        <v>131.65101721439748</v>
      </c>
      <c r="AG14" s="11">
        <f>IFERROR('1.18 Wine price'!AG14*'1.17 Wine consumption pc'!AG14,"")</f>
        <v>123.3519776268478</v>
      </c>
      <c r="AH14" s="11">
        <f>IFERROR('1.18 Wine price'!AH14*'1.17 Wine consumption pc'!AH14,"")</f>
        <v>219.73007088066802</v>
      </c>
      <c r="AI14" s="11">
        <f>IFERROR('1.18 Wine price'!AI14*'1.17 Wine consumption pc'!AI14,"")</f>
        <v>32.572706702924869</v>
      </c>
      <c r="AJ14" s="11">
        <f>IFERROR('1.18 Wine price'!AJ14*'1.17 Wine consumption pc'!AJ14,"")</f>
        <v>37.858280254777064</v>
      </c>
      <c r="AK14" s="11">
        <f>IFERROR('1.18 Wine price'!AK14*'1.17 Wine consumption pc'!AK14,"")</f>
        <v>75.653378667434666</v>
      </c>
      <c r="AL14" s="11">
        <f>IFERROR('1.18 Wine price'!AL14*'1.17 Wine consumption pc'!AL14,"")</f>
        <v>83.321785882548554</v>
      </c>
      <c r="AM14" s="11">
        <f>IFERROR('1.18 Wine price'!AM14*'1.17 Wine consumption pc'!AM14,"")</f>
        <v>124.5119626963714</v>
      </c>
      <c r="AN14" s="11">
        <f>IFERROR('1.18 Wine price'!AN14*'1.17 Wine consumption pc'!AN14,"")</f>
        <v>664.46120165409877</v>
      </c>
      <c r="AO14" s="11">
        <f>IFERROR('1.18 Wine price'!AO14*'1.17 Wine consumption pc'!AO14,"")</f>
        <v>32.270484211267387</v>
      </c>
      <c r="AP14" s="11">
        <f>IFERROR('1.18 Wine price'!AP14*'1.17 Wine consumption pc'!AP14,"")</f>
        <v>27.492274106825583</v>
      </c>
      <c r="AQ14" s="11">
        <f>IFERROR('1.18 Wine price'!AQ14*'1.17 Wine consumption pc'!AQ14,"")</f>
        <v>94.215017389156017</v>
      </c>
      <c r="AR14" s="11">
        <f>IFERROR('1.18 Wine price'!AR14*'1.17 Wine consumption pc'!AR14,"")</f>
        <v>9.1221627534476699</v>
      </c>
      <c r="AS14" s="11">
        <f>IFERROR('1.18 Wine price'!AS14*'1.17 Wine consumption pc'!AS14,"")</f>
        <v>26.268072979660239</v>
      </c>
      <c r="AT14" s="11">
        <f>IFERROR('1.18 Wine price'!AT14*'1.17 Wine consumption pc'!AT14,"")</f>
        <v>65.445929470221515</v>
      </c>
      <c r="AU14" s="11">
        <f>IFERROR('1.18 Wine price'!AU14*'1.17 Wine consumption pc'!AU14,"")</f>
        <v>8.0032422516584543</v>
      </c>
      <c r="AV14" s="11">
        <f>IFERROR('1.18 Wine price'!AV14*'1.17 Wine consumption pc'!AV14,"")</f>
        <v>23.363782912412681</v>
      </c>
      <c r="AW14" s="11">
        <f>IFERROR('1.18 Wine price'!AW14*'1.17 Wine consumption pc'!AW14,"")</f>
        <v>8.4908583823985122</v>
      </c>
      <c r="AX14" s="11">
        <f>IFERROR('1.18 Wine price'!AX14*'1.17 Wine consumption pc'!AX14,"")</f>
        <v>13.645059826842632</v>
      </c>
      <c r="AY14" s="11">
        <f>IFERROR('1.18 Wine price'!AY14*'1.17 Wine consumption pc'!AY14,"")</f>
        <v>4.5150767761954009</v>
      </c>
      <c r="AZ14" s="11">
        <f>IFERROR('1.18 Wine price'!AZ14*'1.17 Wine consumption pc'!AZ14,"")</f>
        <v>12.572191593416946</v>
      </c>
      <c r="BA14" s="11">
        <f>IFERROR('1.18 Wine price'!BA14*'1.17 Wine consumption pc'!BA14,"")</f>
        <v>12.255129514436915</v>
      </c>
      <c r="BB14" s="11">
        <f>IFERROR('1.18 Wine price'!BB14*'1.17 Wine consumption pc'!BB14,"")</f>
        <v>143.6646255299105</v>
      </c>
      <c r="BC14" s="11">
        <f>IFERROR('1.18 Wine price'!BC14*'1.17 Wine consumption pc'!BC14,"")</f>
        <v>18.563552197010807</v>
      </c>
      <c r="BD14" s="11">
        <f>IFERROR('1.18 Wine price'!BD14*'1.17 Wine consumption pc'!BD14,"")</f>
        <v>15.965550856325475</v>
      </c>
      <c r="BE14" s="11">
        <f>IFERROR('1.18 Wine price'!BE14*'1.17 Wine consumption pc'!BE14,"")</f>
        <v>42.356448020000315</v>
      </c>
      <c r="BF14" s="11">
        <f>IFERROR('1.18 Wine price'!BF14*'1.17 Wine consumption pc'!BF14,"")</f>
        <v>5.170941157459775</v>
      </c>
      <c r="BG14" s="11">
        <f>IFERROR('1.18 Wine price'!BG14*'1.17 Wine consumption pc'!BG14,"")</f>
        <v>2.5512768644182078</v>
      </c>
      <c r="BH14" s="11" t="str">
        <f>IFERROR('1.18 Wine price'!BH14*'1.17 Wine consumption pc'!BH14,"")</f>
        <v/>
      </c>
      <c r="BI14" s="11">
        <f>IFERROR('1.18 Wine price'!BI14*'1.17 Wine consumption pc'!BI14,"")</f>
        <v>77.291693007965605</v>
      </c>
      <c r="BJ14" s="11">
        <f>IFERROR('1.18 Wine price'!BJ14*'1.17 Wine consumption pc'!BJ14,"")</f>
        <v>13.029170486331477</v>
      </c>
      <c r="BK14" s="11">
        <f>IFERROR('1.18 Wine price'!BK14*'1.17 Wine consumption pc'!BK14,"")</f>
        <v>12.139145409014013</v>
      </c>
      <c r="BL14" s="11">
        <f>IFERROR('1.18 Wine price'!BL14*'1.17 Wine consumption pc'!BL14,"")</f>
        <v>3.6638048887187615</v>
      </c>
      <c r="BM14" s="11" t="str">
        <f>IFERROR('1.18 Wine price'!BM14*'1.17 Wine consumption pc'!BM14,"")</f>
        <v/>
      </c>
      <c r="BN14" s="11">
        <f>IFERROR('1.18 Wine price'!BN14*'1.17 Wine consumption pc'!BN14,"")</f>
        <v>44.544289734713921</v>
      </c>
      <c r="BO14" s="11">
        <f>IFERROR('1.18 Wine price'!BO14*'1.17 Wine consumption pc'!BO14,"")</f>
        <v>36.018722011236882</v>
      </c>
      <c r="BP14" s="11">
        <f>IFERROR('1.18 Wine price'!BP14*'1.17 Wine consumption pc'!BP14,"")</f>
        <v>86.155617384630148</v>
      </c>
      <c r="BQ14" s="11">
        <f>IFERROR('1.18 Wine price'!BQ14*'1.17 Wine consumption pc'!BQ14,"")</f>
        <v>140.20555849525405</v>
      </c>
      <c r="BR14" s="11">
        <f>IFERROR('1.18 Wine price'!BR14*'1.17 Wine consumption pc'!BR14,"")</f>
        <v>300.30990932922043</v>
      </c>
      <c r="BS14" s="11">
        <f>IFERROR('1.18 Wine price'!BS14*'1.17 Wine consumption pc'!BS14,"")</f>
        <v>122.492256745283</v>
      </c>
      <c r="BT14" s="11">
        <f>IFERROR('1.18 Wine price'!BT14*'1.17 Wine consumption pc'!BT14,"")</f>
        <v>270.62351024271095</v>
      </c>
      <c r="BU14" s="11">
        <f>IFERROR('1.18 Wine price'!BU14*'1.17 Wine consumption pc'!BU14,"")</f>
        <v>523.73306692356186</v>
      </c>
      <c r="BV14" s="11">
        <f>IFERROR('1.18 Wine price'!BV14*'1.17 Wine consumption pc'!BV14,"")</f>
        <v>311.5559220362635</v>
      </c>
      <c r="BW14" s="11">
        <f>IFERROR('1.18 Wine price'!BW14*'1.17 Wine consumption pc'!BW14,"")</f>
        <v>544.61069796613208</v>
      </c>
      <c r="BX14" s="11">
        <f>IFERROR('1.18 Wine price'!BX14*'1.17 Wine consumption pc'!BX14,"")</f>
        <v>228.9633977005536</v>
      </c>
      <c r="BY14" s="11">
        <f>IFERROR('1.18 Wine price'!BY14*'1.17 Wine consumption pc'!BY14,"")</f>
        <v>509.10324479121459</v>
      </c>
      <c r="BZ14" s="11">
        <f>IFERROR('1.18 Wine price'!BZ14*'1.17 Wine consumption pc'!BZ14,"")</f>
        <v>201.3883096657575</v>
      </c>
      <c r="CA14" s="11">
        <f>IFERROR('1.18 Wine price'!CA14*'1.17 Wine consumption pc'!CA14,"")</f>
        <v>401.23033626785968</v>
      </c>
      <c r="CB14" s="11">
        <f>IFERROR('1.18 Wine price'!CB14*'1.17 Wine consumption pc'!CB14,"")</f>
        <v>288.06162306064112</v>
      </c>
      <c r="CC14" s="11">
        <f>IFERROR('1.18 Wine price'!CC14*'1.17 Wine consumption pc'!CC14,"")</f>
        <v>284.8459950634911</v>
      </c>
      <c r="CD14" s="11">
        <f>IFERROR('1.18 Wine price'!CD14*'1.17 Wine consumption pc'!CD14,"")</f>
        <v>187.06179805502592</v>
      </c>
      <c r="CE14" s="11">
        <f>IFERROR('1.18 Wine price'!CE14*'1.17 Wine consumption pc'!CE14,"")</f>
        <v>443.02934274654535</v>
      </c>
      <c r="CF14" s="11">
        <f>IFERROR('1.18 Wine price'!CF14*'1.17 Wine consumption pc'!CF14,"")</f>
        <v>318.34307178631053</v>
      </c>
      <c r="CG14" s="11">
        <f>IFERROR('1.18 Wine price'!CG14*'1.17 Wine consumption pc'!CG14,"")</f>
        <v>122.30713696810214</v>
      </c>
      <c r="CH14" s="11">
        <f>IFERROR('1.18 Wine price'!CH14*'1.17 Wine consumption pc'!CH14,"")</f>
        <v>377.40564595218763</v>
      </c>
      <c r="CI14" s="11">
        <f>IFERROR('1.18 Wine price'!CI14*'1.17 Wine consumption pc'!CI14,"")</f>
        <v>667.86930996769195</v>
      </c>
      <c r="CJ14" s="11">
        <f>IFERROR('1.18 Wine price'!CJ14*'1.17 Wine consumption pc'!CJ14,"")</f>
        <v>14.992445563223743</v>
      </c>
      <c r="CK14" s="11">
        <f>IFERROR('1.18 Wine price'!CK14*'1.17 Wine consumption pc'!CK14,"")</f>
        <v>355.15384603269848</v>
      </c>
      <c r="CL14" s="11">
        <f>IFERROR('1.18 Wine price'!CL14*'1.17 Wine consumption pc'!CL14,"")</f>
        <v>344.81606190575923</v>
      </c>
      <c r="CM14" s="11">
        <f>IFERROR('1.18 Wine price'!CM14*'1.17 Wine consumption pc'!CM14,"")</f>
        <v>17.014163513477722</v>
      </c>
      <c r="CN14" s="11">
        <f>IFERROR('1.18 Wine price'!CN14*'1.17 Wine consumption pc'!CN14,"")</f>
        <v>9.9145165497680612</v>
      </c>
      <c r="CO14" s="11">
        <f>IFERROR('1.18 Wine price'!CO14*'1.17 Wine consumption pc'!CO14,"")</f>
        <v>1.754702657482772</v>
      </c>
      <c r="CP14" s="11">
        <f>IFERROR('1.18 Wine price'!CP14*'1.17 Wine consumption pc'!CP14,"")</f>
        <v>1.4840632078193559</v>
      </c>
    </row>
    <row r="15" spans="1:94" x14ac:dyDescent="0.25">
      <c r="A15" s="1" t="s">
        <v>36</v>
      </c>
      <c r="B15" s="11">
        <f>IFERROR('1.18 Wine price'!B15*'1.17 Wine consumption pc'!B15,"")</f>
        <v>43.76088758488104</v>
      </c>
      <c r="C15" s="11">
        <f>IFERROR('1.18 Wine price'!C15*'1.17 Wine consumption pc'!C15,"")</f>
        <v>18.742434912724818</v>
      </c>
      <c r="D15" s="11">
        <f>IFERROR('1.18 Wine price'!D15*'1.17 Wine consumption pc'!D15,"")</f>
        <v>20.082295730241007</v>
      </c>
      <c r="E15" s="11">
        <f>IFERROR('1.18 Wine price'!E15*'1.17 Wine consumption pc'!E15,"")</f>
        <v>29.050101917225486</v>
      </c>
      <c r="F15" s="11">
        <f>IFERROR('1.18 Wine price'!F15*'1.17 Wine consumption pc'!F15,"")</f>
        <v>64.222608695652184</v>
      </c>
      <c r="G15" s="11">
        <f>IFERROR('1.18 Wine price'!G15*'1.17 Wine consumption pc'!G15,"")</f>
        <v>0.21710148093708539</v>
      </c>
      <c r="H15" s="11">
        <f>IFERROR('1.18 Wine price'!H15*'1.17 Wine consumption pc'!H15,"")</f>
        <v>1.1338477635260797</v>
      </c>
      <c r="I15" s="11">
        <f>IFERROR('1.18 Wine price'!I15*'1.17 Wine consumption pc'!I15,"")</f>
        <v>157.06059796697511</v>
      </c>
      <c r="J15" s="11">
        <f>IFERROR('1.18 Wine price'!J15*'1.17 Wine consumption pc'!J15,"")</f>
        <v>42.401447681226273</v>
      </c>
      <c r="K15" s="11">
        <f>IFERROR('1.18 Wine price'!K15*'1.17 Wine consumption pc'!K15,"")</f>
        <v>10.485309644300433</v>
      </c>
      <c r="L15" s="11" t="str">
        <f>IFERROR('1.18 Wine price'!L15*'1.17 Wine consumption pc'!L15,"")</f>
        <v/>
      </c>
      <c r="M15" s="11">
        <f>IFERROR('1.18 Wine price'!M15*'1.17 Wine consumption pc'!M15,"")</f>
        <v>2.7446482945362232</v>
      </c>
      <c r="N15" s="11">
        <f>IFERROR('1.18 Wine price'!N15*'1.17 Wine consumption pc'!N15,"")</f>
        <v>84.142095125203738</v>
      </c>
      <c r="O15" s="11">
        <f>IFERROR('1.18 Wine price'!O15*'1.17 Wine consumption pc'!O15,"")</f>
        <v>50.573778815883024</v>
      </c>
      <c r="P15" s="11">
        <f>IFERROR('1.18 Wine price'!P15*'1.17 Wine consumption pc'!P15,"")</f>
        <v>23.597732010053271</v>
      </c>
      <c r="Q15" s="11">
        <f>IFERROR('1.18 Wine price'!Q15*'1.17 Wine consumption pc'!Q15,"")</f>
        <v>9.2140415172998651</v>
      </c>
      <c r="R15" s="11">
        <f>IFERROR('1.18 Wine price'!R15*'1.17 Wine consumption pc'!R15,"")</f>
        <v>5.2740537981136439</v>
      </c>
      <c r="S15" s="11">
        <f>IFERROR('1.18 Wine price'!S15*'1.17 Wine consumption pc'!S15,"")</f>
        <v>3.2009612732931485</v>
      </c>
      <c r="T15" s="11">
        <f>IFERROR('1.18 Wine price'!T15*'1.17 Wine consumption pc'!T15,"")</f>
        <v>333.05147485774012</v>
      </c>
      <c r="U15" s="11">
        <f>IFERROR('1.18 Wine price'!U15*'1.17 Wine consumption pc'!U15,"")</f>
        <v>328.36272606607201</v>
      </c>
      <c r="V15" s="11">
        <f>IFERROR('1.18 Wine price'!V15*'1.17 Wine consumption pc'!V15,"")</f>
        <v>357.55439571612555</v>
      </c>
      <c r="W15" s="11">
        <f>IFERROR('1.18 Wine price'!W15*'1.17 Wine consumption pc'!W15,"")</f>
        <v>78.659654073369225</v>
      </c>
      <c r="X15" s="11">
        <f>IFERROR('1.18 Wine price'!X15*'1.17 Wine consumption pc'!X15,"")</f>
        <v>72.60297132230184</v>
      </c>
      <c r="Y15" s="11">
        <f>IFERROR('1.18 Wine price'!Y15*'1.17 Wine consumption pc'!Y15,"")</f>
        <v>40.179386227935225</v>
      </c>
      <c r="Z15" s="11">
        <f>IFERROR('1.18 Wine price'!Z15*'1.17 Wine consumption pc'!Z15,"")</f>
        <v>87.801663783872826</v>
      </c>
      <c r="AA15" s="11">
        <f>IFERROR('1.18 Wine price'!AA15*'1.17 Wine consumption pc'!AA15,"")</f>
        <v>325.52028342835683</v>
      </c>
      <c r="AB15" s="11">
        <f>IFERROR('1.18 Wine price'!AB15*'1.17 Wine consumption pc'!AB15,"")</f>
        <v>118.79879422980002</v>
      </c>
      <c r="AC15" s="11">
        <f>IFERROR('1.18 Wine price'!AC15*'1.17 Wine consumption pc'!AC15,"")</f>
        <v>225.41780023319083</v>
      </c>
      <c r="AD15" s="11">
        <f>IFERROR('1.18 Wine price'!AD15*'1.17 Wine consumption pc'!AD15,"")</f>
        <v>120.89949853740075</v>
      </c>
      <c r="AE15" s="11">
        <f>IFERROR('1.18 Wine price'!AE15*'1.17 Wine consumption pc'!AE15,"")</f>
        <v>133.21492007104797</v>
      </c>
      <c r="AF15" s="11">
        <f>IFERROR('1.18 Wine price'!AF15*'1.17 Wine consumption pc'!AF15,"")</f>
        <v>140.18183614981717</v>
      </c>
      <c r="AG15" s="11">
        <f>IFERROR('1.18 Wine price'!AG15*'1.17 Wine consumption pc'!AG15,"")</f>
        <v>142.16494498468992</v>
      </c>
      <c r="AH15" s="11">
        <f>IFERROR('1.18 Wine price'!AH15*'1.17 Wine consumption pc'!AH15,"")</f>
        <v>237.35634970663818</v>
      </c>
      <c r="AI15" s="11">
        <f>IFERROR('1.18 Wine price'!AI15*'1.17 Wine consumption pc'!AI15,"")</f>
        <v>34.520791107950785</v>
      </c>
      <c r="AJ15" s="11">
        <f>IFERROR('1.18 Wine price'!AJ15*'1.17 Wine consumption pc'!AJ15,"")</f>
        <v>39.520282116472956</v>
      </c>
      <c r="AK15" s="11">
        <f>IFERROR('1.18 Wine price'!AK15*'1.17 Wine consumption pc'!AK15,"")</f>
        <v>74.584696865161561</v>
      </c>
      <c r="AL15" s="11">
        <f>IFERROR('1.18 Wine price'!AL15*'1.17 Wine consumption pc'!AL15,"")</f>
        <v>101.23233307804776</v>
      </c>
      <c r="AM15" s="11">
        <f>IFERROR('1.18 Wine price'!AM15*'1.17 Wine consumption pc'!AM15,"")</f>
        <v>133.78797959636282</v>
      </c>
      <c r="AN15" s="11">
        <f>IFERROR('1.18 Wine price'!AN15*'1.17 Wine consumption pc'!AN15,"")</f>
        <v>700.89372449970847</v>
      </c>
      <c r="AO15" s="11">
        <f>IFERROR('1.18 Wine price'!AO15*'1.17 Wine consumption pc'!AO15,"")</f>
        <v>32.29034198978681</v>
      </c>
      <c r="AP15" s="11">
        <f>IFERROR('1.18 Wine price'!AP15*'1.17 Wine consumption pc'!AP15,"")</f>
        <v>28.868909663061093</v>
      </c>
      <c r="AQ15" s="11">
        <f>IFERROR('1.18 Wine price'!AQ15*'1.17 Wine consumption pc'!AQ15,"")</f>
        <v>102.40183552234102</v>
      </c>
      <c r="AR15" s="11">
        <f>IFERROR('1.18 Wine price'!AR15*'1.17 Wine consumption pc'!AR15,"")</f>
        <v>9.6924008884700825</v>
      </c>
      <c r="AS15" s="11">
        <f>IFERROR('1.18 Wine price'!AS15*'1.17 Wine consumption pc'!AS15,"")</f>
        <v>26.101613928171727</v>
      </c>
      <c r="AT15" s="11">
        <f>IFERROR('1.18 Wine price'!AT15*'1.17 Wine consumption pc'!AT15,"")</f>
        <v>66.591563399674556</v>
      </c>
      <c r="AU15" s="11">
        <f>IFERROR('1.18 Wine price'!AU15*'1.17 Wine consumption pc'!AU15,"")</f>
        <v>8.7363547264186003</v>
      </c>
      <c r="AV15" s="11">
        <f>IFERROR('1.18 Wine price'!AV15*'1.17 Wine consumption pc'!AV15,"")</f>
        <v>25.84231519986421</v>
      </c>
      <c r="AW15" s="11">
        <f>IFERROR('1.18 Wine price'!AW15*'1.17 Wine consumption pc'!AW15,"")</f>
        <v>8.1249297372428373</v>
      </c>
      <c r="AX15" s="11">
        <f>IFERROR('1.18 Wine price'!AX15*'1.17 Wine consumption pc'!AX15,"")</f>
        <v>14.519867443954205</v>
      </c>
      <c r="AY15" s="11">
        <f>IFERROR('1.18 Wine price'!AY15*'1.17 Wine consumption pc'!AY15,"")</f>
        <v>5.3076634643979252</v>
      </c>
      <c r="AZ15" s="11">
        <f>IFERROR('1.18 Wine price'!AZ15*'1.17 Wine consumption pc'!AZ15,"")</f>
        <v>14.324378273494201</v>
      </c>
      <c r="BA15" s="11">
        <f>IFERROR('1.18 Wine price'!BA15*'1.17 Wine consumption pc'!BA15,"")</f>
        <v>13.413816230717638</v>
      </c>
      <c r="BB15" s="11">
        <f>IFERROR('1.18 Wine price'!BB15*'1.17 Wine consumption pc'!BB15,"")</f>
        <v>154.31338028169012</v>
      </c>
      <c r="BC15" s="11">
        <f>IFERROR('1.18 Wine price'!BC15*'1.17 Wine consumption pc'!BC15,"")</f>
        <v>19.748315497423704</v>
      </c>
      <c r="BD15" s="11">
        <f>IFERROR('1.18 Wine price'!BD15*'1.17 Wine consumption pc'!BD15,"")</f>
        <v>16.275898549131679</v>
      </c>
      <c r="BE15" s="11">
        <f>IFERROR('1.18 Wine price'!BE15*'1.17 Wine consumption pc'!BE15,"")</f>
        <v>44.579048397191649</v>
      </c>
      <c r="BF15" s="11">
        <f>IFERROR('1.18 Wine price'!BF15*'1.17 Wine consumption pc'!BF15,"")</f>
        <v>6.0464990635355145</v>
      </c>
      <c r="BG15" s="11">
        <f>IFERROR('1.18 Wine price'!BG15*'1.17 Wine consumption pc'!BG15,"")</f>
        <v>2.574491735092689</v>
      </c>
      <c r="BH15" s="11" t="str">
        <f>IFERROR('1.18 Wine price'!BH15*'1.17 Wine consumption pc'!BH15,"")</f>
        <v/>
      </c>
      <c r="BI15" s="11">
        <f>IFERROR('1.18 Wine price'!BI15*'1.17 Wine consumption pc'!BI15,"")</f>
        <v>83.789316955146091</v>
      </c>
      <c r="BJ15" s="11">
        <f>IFERROR('1.18 Wine price'!BJ15*'1.17 Wine consumption pc'!BJ15,"")</f>
        <v>13.47816235589764</v>
      </c>
      <c r="BK15" s="11">
        <f>IFERROR('1.18 Wine price'!BK15*'1.17 Wine consumption pc'!BK15,"")</f>
        <v>13.173824534342522</v>
      </c>
      <c r="BL15" s="11">
        <f>IFERROR('1.18 Wine price'!BL15*'1.17 Wine consumption pc'!BL15,"")</f>
        <v>4.3126669039125316</v>
      </c>
      <c r="BM15" s="11" t="str">
        <f>IFERROR('1.18 Wine price'!BM15*'1.17 Wine consumption pc'!BM15,"")</f>
        <v/>
      </c>
      <c r="BN15" s="11">
        <f>IFERROR('1.18 Wine price'!BN15*'1.17 Wine consumption pc'!BN15,"")</f>
        <v>40.466821175439847</v>
      </c>
      <c r="BO15" s="11">
        <f>IFERROR('1.18 Wine price'!BO15*'1.17 Wine consumption pc'!BO15,"")</f>
        <v>34.747419633519755</v>
      </c>
      <c r="BP15" s="11">
        <f>IFERROR('1.18 Wine price'!BP15*'1.17 Wine consumption pc'!BP15,"")</f>
        <v>91.299958429835499</v>
      </c>
      <c r="BQ15" s="11">
        <f>IFERROR('1.18 Wine price'!BQ15*'1.17 Wine consumption pc'!BQ15,"")</f>
        <v>144.01177528452862</v>
      </c>
      <c r="BR15" s="11">
        <f>IFERROR('1.18 Wine price'!BR15*'1.17 Wine consumption pc'!BR15,"")</f>
        <v>300.0543319024984</v>
      </c>
      <c r="BS15" s="11">
        <f>IFERROR('1.18 Wine price'!BS15*'1.17 Wine consumption pc'!BS15,"")</f>
        <v>126.67967361511546</v>
      </c>
      <c r="BT15" s="11">
        <f>IFERROR('1.18 Wine price'!BT15*'1.17 Wine consumption pc'!BT15,"")</f>
        <v>279.04922444221506</v>
      </c>
      <c r="BU15" s="11">
        <f>IFERROR('1.18 Wine price'!BU15*'1.17 Wine consumption pc'!BU15,"")</f>
        <v>555.55555555555554</v>
      </c>
      <c r="BV15" s="11">
        <f>IFERROR('1.18 Wine price'!BV15*'1.17 Wine consumption pc'!BV15,"")</f>
        <v>324.7594507910195</v>
      </c>
      <c r="BW15" s="11">
        <f>IFERROR('1.18 Wine price'!BW15*'1.17 Wine consumption pc'!BW15,"")</f>
        <v>600.79248920144209</v>
      </c>
      <c r="BX15" s="11">
        <f>IFERROR('1.18 Wine price'!BX15*'1.17 Wine consumption pc'!BX15,"")</f>
        <v>240.60663018040427</v>
      </c>
      <c r="BY15" s="11">
        <f>IFERROR('1.18 Wine price'!BY15*'1.17 Wine consumption pc'!BY15,"")</f>
        <v>529.8949412186065</v>
      </c>
      <c r="BZ15" s="11">
        <f>IFERROR('1.18 Wine price'!BZ15*'1.17 Wine consumption pc'!BZ15,"")</f>
        <v>211.23346294320805</v>
      </c>
      <c r="CA15" s="11">
        <f>IFERROR('1.18 Wine price'!CA15*'1.17 Wine consumption pc'!CA15,"")</f>
        <v>399.48744047402664</v>
      </c>
      <c r="CB15" s="11">
        <f>IFERROR('1.18 Wine price'!CB15*'1.17 Wine consumption pc'!CB15,"")</f>
        <v>287.09895232079452</v>
      </c>
      <c r="CC15" s="11">
        <f>IFERROR('1.18 Wine price'!CC15*'1.17 Wine consumption pc'!CC15,"")</f>
        <v>292.93359157714139</v>
      </c>
      <c r="CD15" s="11">
        <f>IFERROR('1.18 Wine price'!CD15*'1.17 Wine consumption pc'!CD15,"")</f>
        <v>191.33352404109755</v>
      </c>
      <c r="CE15" s="11">
        <f>IFERROR('1.18 Wine price'!CE15*'1.17 Wine consumption pc'!CE15,"")</f>
        <v>451.09179815097099</v>
      </c>
      <c r="CF15" s="11">
        <f>IFERROR('1.18 Wine price'!CF15*'1.17 Wine consumption pc'!CF15,"")</f>
        <v>317.77483241635122</v>
      </c>
      <c r="CG15" s="11">
        <f>IFERROR('1.18 Wine price'!CG15*'1.17 Wine consumption pc'!CG15,"")</f>
        <v>123.83822084878626</v>
      </c>
      <c r="CH15" s="11">
        <f>IFERROR('1.18 Wine price'!CH15*'1.17 Wine consumption pc'!CH15,"")</f>
        <v>404.5563473874779</v>
      </c>
      <c r="CI15" s="11">
        <f>IFERROR('1.18 Wine price'!CI15*'1.17 Wine consumption pc'!CI15,"")</f>
        <v>670.46062370165816</v>
      </c>
      <c r="CJ15" s="11">
        <f>IFERROR('1.18 Wine price'!CJ15*'1.17 Wine consumption pc'!CJ15,"")</f>
        <v>17.844061808286419</v>
      </c>
      <c r="CK15" s="11">
        <f>IFERROR('1.18 Wine price'!CK15*'1.17 Wine consumption pc'!CK15,"")</f>
        <v>356.32725298214706</v>
      </c>
      <c r="CL15" s="11">
        <f>IFERROR('1.18 Wine price'!CL15*'1.17 Wine consumption pc'!CL15,"")</f>
        <v>369.49700027576046</v>
      </c>
      <c r="CM15" s="11">
        <f>IFERROR('1.18 Wine price'!CM15*'1.17 Wine consumption pc'!CM15,"")</f>
        <v>17.354959906483</v>
      </c>
      <c r="CN15" s="11">
        <f>IFERROR('1.18 Wine price'!CN15*'1.17 Wine consumption pc'!CN15,"")</f>
        <v>10.49340222161665</v>
      </c>
      <c r="CO15" s="11">
        <f>IFERROR('1.18 Wine price'!CO15*'1.17 Wine consumption pc'!CO15,"")</f>
        <v>1.8369409350644721</v>
      </c>
      <c r="CP15" s="11">
        <f>IFERROR('1.18 Wine price'!CP15*'1.17 Wine consumption pc'!CP15,"")</f>
        <v>1.5664973307881556</v>
      </c>
    </row>
    <row r="16" spans="1:94" x14ac:dyDescent="0.25">
      <c r="A16" s="1" t="s">
        <v>37</v>
      </c>
      <c r="B16" s="11">
        <f>IFERROR('1.18 Wine price'!B16*'1.17 Wine consumption pc'!B16,"")</f>
        <v>43.007969450577065</v>
      </c>
      <c r="C16" s="11">
        <f>IFERROR('1.18 Wine price'!C16*'1.17 Wine consumption pc'!C16,"")</f>
        <v>18.227056331740982</v>
      </c>
      <c r="D16" s="11">
        <f>IFERROR('1.18 Wine price'!D16*'1.17 Wine consumption pc'!D16,"")</f>
        <v>21.958193962288039</v>
      </c>
      <c r="E16" s="11">
        <f>IFERROR('1.18 Wine price'!E16*'1.17 Wine consumption pc'!E16,"")</f>
        <v>28.392762655064967</v>
      </c>
      <c r="F16" s="11">
        <f>IFERROR('1.18 Wine price'!F16*'1.17 Wine consumption pc'!F16,"")</f>
        <v>69.072179184445645</v>
      </c>
      <c r="G16" s="11">
        <f>IFERROR('1.18 Wine price'!G16*'1.17 Wine consumption pc'!G16,"")</f>
        <v>0.24326883675553124</v>
      </c>
      <c r="H16" s="11">
        <f>IFERROR('1.18 Wine price'!H16*'1.17 Wine consumption pc'!H16,"")</f>
        <v>1.1031428764558577</v>
      </c>
      <c r="I16" s="11">
        <f>IFERROR('1.18 Wine price'!I16*'1.17 Wine consumption pc'!I16,"")</f>
        <v>150.95916279801716</v>
      </c>
      <c r="J16" s="11">
        <f>IFERROR('1.18 Wine price'!J16*'1.17 Wine consumption pc'!J16,"")</f>
        <v>40.971283390051745</v>
      </c>
      <c r="K16" s="11">
        <f>IFERROR('1.18 Wine price'!K16*'1.17 Wine consumption pc'!K16,"")</f>
        <v>10.749068566572978</v>
      </c>
      <c r="L16" s="11" t="str">
        <f>IFERROR('1.18 Wine price'!L16*'1.17 Wine consumption pc'!L16,"")</f>
        <v/>
      </c>
      <c r="M16" s="11">
        <f>IFERROR('1.18 Wine price'!M16*'1.17 Wine consumption pc'!M16,"")</f>
        <v>2.849543114848188</v>
      </c>
      <c r="N16" s="11">
        <f>IFERROR('1.18 Wine price'!N16*'1.17 Wine consumption pc'!N16,"")</f>
        <v>88.798288754410677</v>
      </c>
      <c r="O16" s="11">
        <f>IFERROR('1.18 Wine price'!O16*'1.17 Wine consumption pc'!O16,"")</f>
        <v>51.858242106933218</v>
      </c>
      <c r="P16" s="11">
        <f>IFERROR('1.18 Wine price'!P16*'1.17 Wine consumption pc'!P16,"")</f>
        <v>23.19721051618286</v>
      </c>
      <c r="Q16" s="11">
        <f>IFERROR('1.18 Wine price'!Q16*'1.17 Wine consumption pc'!Q16,"")</f>
        <v>10.397779287127547</v>
      </c>
      <c r="R16" s="11">
        <f>IFERROR('1.18 Wine price'!R16*'1.17 Wine consumption pc'!R16,"")</f>
        <v>5.070776029926785</v>
      </c>
      <c r="S16" s="11">
        <f>IFERROR('1.18 Wine price'!S16*'1.17 Wine consumption pc'!S16,"")</f>
        <v>3.6462666881619676</v>
      </c>
      <c r="T16" s="11">
        <f>IFERROR('1.18 Wine price'!T16*'1.17 Wine consumption pc'!T16,"")</f>
        <v>325.11025801267743</v>
      </c>
      <c r="U16" s="11">
        <f>IFERROR('1.18 Wine price'!U16*'1.17 Wine consumption pc'!U16,"")</f>
        <v>318.30643481661258</v>
      </c>
      <c r="V16" s="11">
        <f>IFERROR('1.18 Wine price'!V16*'1.17 Wine consumption pc'!V16,"")</f>
        <v>360.89637606684835</v>
      </c>
      <c r="W16" s="11">
        <f>IFERROR('1.18 Wine price'!W16*'1.17 Wine consumption pc'!W16,"")</f>
        <v>71.400130510472621</v>
      </c>
      <c r="X16" s="11">
        <f>IFERROR('1.18 Wine price'!X16*'1.17 Wine consumption pc'!X16,"")</f>
        <v>77.110749667307402</v>
      </c>
      <c r="Y16" s="11">
        <f>IFERROR('1.18 Wine price'!Y16*'1.17 Wine consumption pc'!Y16,"")</f>
        <v>38.904410036815584</v>
      </c>
      <c r="Z16" s="11">
        <f>IFERROR('1.18 Wine price'!Z16*'1.17 Wine consumption pc'!Z16,"")</f>
        <v>85.788812675103856</v>
      </c>
      <c r="AA16" s="11">
        <f>IFERROR('1.18 Wine price'!AA16*'1.17 Wine consumption pc'!AA16,"")</f>
        <v>317.51300703910351</v>
      </c>
      <c r="AB16" s="11">
        <f>IFERROR('1.18 Wine price'!AB16*'1.17 Wine consumption pc'!AB16,"")</f>
        <v>116.15806095658461</v>
      </c>
      <c r="AC16" s="11">
        <f>IFERROR('1.18 Wine price'!AC16*'1.17 Wine consumption pc'!AC16,"")</f>
        <v>241.55986245701786</v>
      </c>
      <c r="AD16" s="11">
        <f>IFERROR('1.18 Wine price'!AD16*'1.17 Wine consumption pc'!AD16,"")</f>
        <v>120.037179657416</v>
      </c>
      <c r="AE16" s="11">
        <f>IFERROR('1.18 Wine price'!AE16*'1.17 Wine consumption pc'!AE16,"")</f>
        <v>130.72265980926156</v>
      </c>
      <c r="AF16" s="11">
        <f>IFERROR('1.18 Wine price'!AF16*'1.17 Wine consumption pc'!AF16,"")</f>
        <v>150.73694728953285</v>
      </c>
      <c r="AG16" s="11">
        <f>IFERROR('1.18 Wine price'!AG16*'1.17 Wine consumption pc'!AG16,"")</f>
        <v>149.48190929165958</v>
      </c>
      <c r="AH16" s="11">
        <f>IFERROR('1.18 Wine price'!AH16*'1.17 Wine consumption pc'!AH16,"")</f>
        <v>242.46827472633927</v>
      </c>
      <c r="AI16" s="11">
        <f>IFERROR('1.18 Wine price'!AI16*'1.17 Wine consumption pc'!AI16,"")</f>
        <v>36.196250490314512</v>
      </c>
      <c r="AJ16" s="11">
        <f>IFERROR('1.18 Wine price'!AJ16*'1.17 Wine consumption pc'!AJ16,"")</f>
        <v>39.844991552741476</v>
      </c>
      <c r="AK16" s="11">
        <f>IFERROR('1.18 Wine price'!AK16*'1.17 Wine consumption pc'!AK16,"")</f>
        <v>61.698275664053455</v>
      </c>
      <c r="AL16" s="11">
        <f>IFERROR('1.18 Wine price'!AL16*'1.17 Wine consumption pc'!AL16,"")</f>
        <v>109.55952314322494</v>
      </c>
      <c r="AM16" s="11">
        <f>IFERROR('1.18 Wine price'!AM16*'1.17 Wine consumption pc'!AM16,"")</f>
        <v>135.00987832123934</v>
      </c>
      <c r="AN16" s="11">
        <f>IFERROR('1.18 Wine price'!AN16*'1.17 Wine consumption pc'!AN16,"")</f>
        <v>709.08738052496244</v>
      </c>
      <c r="AO16" s="11">
        <f>IFERROR('1.18 Wine price'!AO16*'1.17 Wine consumption pc'!AO16,"")</f>
        <v>18.322929192898069</v>
      </c>
      <c r="AP16" s="11">
        <f>IFERROR('1.18 Wine price'!AP16*'1.17 Wine consumption pc'!AP16,"")</f>
        <v>26.783547531496342</v>
      </c>
      <c r="AQ16" s="11">
        <f>IFERROR('1.18 Wine price'!AQ16*'1.17 Wine consumption pc'!AQ16,"")</f>
        <v>85.449046067938582</v>
      </c>
      <c r="AR16" s="11">
        <f>IFERROR('1.18 Wine price'!AR16*'1.17 Wine consumption pc'!AR16,"")</f>
        <v>10.121284996070784</v>
      </c>
      <c r="AS16" s="11">
        <f>IFERROR('1.18 Wine price'!AS16*'1.17 Wine consumption pc'!AS16,"")</f>
        <v>25.054603137939583</v>
      </c>
      <c r="AT16" s="11">
        <f>IFERROR('1.18 Wine price'!AT16*'1.17 Wine consumption pc'!AT16,"")</f>
        <v>63.830745498969748</v>
      </c>
      <c r="AU16" s="11">
        <f>IFERROR('1.18 Wine price'!AU16*'1.17 Wine consumption pc'!AU16,"")</f>
        <v>8.8949057780270113</v>
      </c>
      <c r="AV16" s="11">
        <f>IFERROR('1.18 Wine price'!AV16*'1.17 Wine consumption pc'!AV16,"")</f>
        <v>26.209381743520982</v>
      </c>
      <c r="AW16" s="11">
        <f>IFERROR('1.18 Wine price'!AW16*'1.17 Wine consumption pc'!AW16,"")</f>
        <v>8.2561845500075872</v>
      </c>
      <c r="AX16" s="11">
        <f>IFERROR('1.18 Wine price'!AX16*'1.17 Wine consumption pc'!AX16,"")</f>
        <v>15.613504455162264</v>
      </c>
      <c r="AY16" s="11">
        <f>IFERROR('1.18 Wine price'!AY16*'1.17 Wine consumption pc'!AY16,"")</f>
        <v>6.2611524808161558</v>
      </c>
      <c r="AZ16" s="11">
        <f>IFERROR('1.18 Wine price'!AZ16*'1.17 Wine consumption pc'!AZ16,"")</f>
        <v>15.042373219295962</v>
      </c>
      <c r="BA16" s="11">
        <f>IFERROR('1.18 Wine price'!BA16*'1.17 Wine consumption pc'!BA16,"")</f>
        <v>13.498810257933497</v>
      </c>
      <c r="BB16" s="11">
        <f>IFERROR('1.18 Wine price'!BB16*'1.17 Wine consumption pc'!BB16,"")</f>
        <v>137.21304284252085</v>
      </c>
      <c r="BC16" s="11">
        <f>IFERROR('1.18 Wine price'!BC16*'1.17 Wine consumption pc'!BC16,"")</f>
        <v>9.3113267174478231</v>
      </c>
      <c r="BD16" s="11">
        <f>IFERROR('1.18 Wine price'!BD16*'1.17 Wine consumption pc'!BD16,"")</f>
        <v>17.027150165232701</v>
      </c>
      <c r="BE16" s="11">
        <f>IFERROR('1.18 Wine price'!BE16*'1.17 Wine consumption pc'!BE16,"")</f>
        <v>46.891815186095535</v>
      </c>
      <c r="BF16" s="11">
        <f>IFERROR('1.18 Wine price'!BF16*'1.17 Wine consumption pc'!BF16,"")</f>
        <v>6.8106968778817016</v>
      </c>
      <c r="BG16" s="11">
        <f>IFERROR('1.18 Wine price'!BG16*'1.17 Wine consumption pc'!BG16,"")</f>
        <v>2.9702854878006133</v>
      </c>
      <c r="BH16" s="11" t="str">
        <f>IFERROR('1.18 Wine price'!BH16*'1.17 Wine consumption pc'!BH16,"")</f>
        <v/>
      </c>
      <c r="BI16" s="11">
        <f>IFERROR('1.18 Wine price'!BI16*'1.17 Wine consumption pc'!BI16,"")</f>
        <v>83.832699990256259</v>
      </c>
      <c r="BJ16" s="11">
        <f>IFERROR('1.18 Wine price'!BJ16*'1.17 Wine consumption pc'!BJ16,"")</f>
        <v>14.185219197746056</v>
      </c>
      <c r="BK16" s="11">
        <f>IFERROR('1.18 Wine price'!BK16*'1.17 Wine consumption pc'!BK16,"")</f>
        <v>13.767201632017736</v>
      </c>
      <c r="BL16" s="11">
        <f>IFERROR('1.18 Wine price'!BL16*'1.17 Wine consumption pc'!BL16,"")</f>
        <v>4.8738984426063245</v>
      </c>
      <c r="BM16" s="11" t="str">
        <f>IFERROR('1.18 Wine price'!BM16*'1.17 Wine consumption pc'!BM16,"")</f>
        <v/>
      </c>
      <c r="BN16" s="11">
        <f>IFERROR('1.18 Wine price'!BN16*'1.17 Wine consumption pc'!BN16,"")</f>
        <v>38.822214934101176</v>
      </c>
      <c r="BO16" s="11">
        <f>IFERROR('1.18 Wine price'!BO16*'1.17 Wine consumption pc'!BO16,"")</f>
        <v>35.063731795734427</v>
      </c>
      <c r="BP16" s="11">
        <f>IFERROR('1.18 Wine price'!BP16*'1.17 Wine consumption pc'!BP16,"")</f>
        <v>97.941961189924896</v>
      </c>
      <c r="BQ16" s="11">
        <f>IFERROR('1.18 Wine price'!BQ16*'1.17 Wine consumption pc'!BQ16,"")</f>
        <v>144.81055876522831</v>
      </c>
      <c r="BR16" s="11">
        <f>IFERROR('1.18 Wine price'!BR16*'1.17 Wine consumption pc'!BR16,"")</f>
        <v>288.11437125074565</v>
      </c>
      <c r="BS16" s="11">
        <f>IFERROR('1.18 Wine price'!BS16*'1.17 Wine consumption pc'!BS16,"")</f>
        <v>128.83765172549082</v>
      </c>
      <c r="BT16" s="11">
        <f>IFERROR('1.18 Wine price'!BT16*'1.17 Wine consumption pc'!BT16,"")</f>
        <v>282.09003289021996</v>
      </c>
      <c r="BU16" s="11">
        <f>IFERROR('1.18 Wine price'!BU16*'1.17 Wine consumption pc'!BU16,"")</f>
        <v>564.18907004901905</v>
      </c>
      <c r="BV16" s="11">
        <f>IFERROR('1.18 Wine price'!BV16*'1.17 Wine consumption pc'!BV16,"")</f>
        <v>329.6085377337339</v>
      </c>
      <c r="BW16" s="11">
        <f>IFERROR('1.18 Wine price'!BW16*'1.17 Wine consumption pc'!BW16,"")</f>
        <v>624.92891669036112</v>
      </c>
      <c r="BX16" s="11">
        <f>IFERROR('1.18 Wine price'!BX16*'1.17 Wine consumption pc'!BX16,"")</f>
        <v>240.6581916240163</v>
      </c>
      <c r="BY16" s="11">
        <f>IFERROR('1.18 Wine price'!BY16*'1.17 Wine consumption pc'!BY16,"")</f>
        <v>533.74702402367632</v>
      </c>
      <c r="BZ16" s="11">
        <f>IFERROR('1.18 Wine price'!BZ16*'1.17 Wine consumption pc'!BZ16,"")</f>
        <v>211.94911319528273</v>
      </c>
      <c r="CA16" s="11">
        <f>IFERROR('1.18 Wine price'!CA16*'1.17 Wine consumption pc'!CA16,"")</f>
        <v>387.02090273456088</v>
      </c>
      <c r="CB16" s="11">
        <f>IFERROR('1.18 Wine price'!CB16*'1.17 Wine consumption pc'!CB16,"")</f>
        <v>287.63435023341657</v>
      </c>
      <c r="CC16" s="11">
        <f>IFERROR('1.18 Wine price'!CC16*'1.17 Wine consumption pc'!CC16,"")</f>
        <v>289.07896490284242</v>
      </c>
      <c r="CD16" s="11">
        <f>IFERROR('1.18 Wine price'!CD16*'1.17 Wine consumption pc'!CD16,"")</f>
        <v>193.25818661501071</v>
      </c>
      <c r="CE16" s="11">
        <f>IFERROR('1.18 Wine price'!CE16*'1.17 Wine consumption pc'!CE16,"")</f>
        <v>429.03838249398126</v>
      </c>
      <c r="CF16" s="11">
        <f>IFERROR('1.18 Wine price'!CF16*'1.17 Wine consumption pc'!CF16,"")</f>
        <v>326.19182338668691</v>
      </c>
      <c r="CG16" s="11">
        <f>IFERROR('1.18 Wine price'!CG16*'1.17 Wine consumption pc'!CG16,"")</f>
        <v>125.70465383275787</v>
      </c>
      <c r="CH16" s="11">
        <f>IFERROR('1.18 Wine price'!CH16*'1.17 Wine consumption pc'!CH16,"")</f>
        <v>392.31096227021538</v>
      </c>
      <c r="CI16" s="11">
        <f>IFERROR('1.18 Wine price'!CI16*'1.17 Wine consumption pc'!CI16,"")</f>
        <v>671.35977197896705</v>
      </c>
      <c r="CJ16" s="11">
        <f>IFERROR('1.18 Wine price'!CJ16*'1.17 Wine consumption pc'!CJ16,"")</f>
        <v>18.194055139112979</v>
      </c>
      <c r="CK16" s="11">
        <f>IFERROR('1.18 Wine price'!CK16*'1.17 Wine consumption pc'!CK16,"")</f>
        <v>376.9855524092535</v>
      </c>
      <c r="CL16" s="11">
        <f>IFERROR('1.18 Wine price'!CL16*'1.17 Wine consumption pc'!CL16,"")</f>
        <v>382.5305191274752</v>
      </c>
      <c r="CM16" s="11">
        <f>IFERROR('1.18 Wine price'!CM16*'1.17 Wine consumption pc'!CM16,"")</f>
        <v>18.18222967316261</v>
      </c>
      <c r="CN16" s="11">
        <f>IFERROR('1.18 Wine price'!CN16*'1.17 Wine consumption pc'!CN16,"")</f>
        <v>17.153528187548915</v>
      </c>
      <c r="CO16" s="11">
        <f>IFERROR('1.18 Wine price'!CO16*'1.17 Wine consumption pc'!CO16,"")</f>
        <v>2.2661299341963836</v>
      </c>
      <c r="CP16" s="11">
        <f>IFERROR('1.18 Wine price'!CP16*'1.17 Wine consumption pc'!CP16,"")</f>
        <v>1.5167935728332811</v>
      </c>
    </row>
    <row r="17" spans="1:94" x14ac:dyDescent="0.25">
      <c r="A17" s="1" t="s">
        <v>38</v>
      </c>
      <c r="B17" s="11">
        <f>IFERROR('1.18 Wine price'!B17*'1.17 Wine consumption pc'!B17,"")</f>
        <v>39.117870797702324</v>
      </c>
      <c r="C17" s="11">
        <f>IFERROR('1.18 Wine price'!C17*'1.17 Wine consumption pc'!C17,"")</f>
        <v>17.906415859395167</v>
      </c>
      <c r="D17" s="11">
        <f>IFERROR('1.18 Wine price'!D17*'1.17 Wine consumption pc'!D17,"")</f>
        <v>19.284895236109662</v>
      </c>
      <c r="E17" s="11">
        <f>IFERROR('1.18 Wine price'!E17*'1.17 Wine consumption pc'!E17,"")</f>
        <v>29.521355149069322</v>
      </c>
      <c r="F17" s="11">
        <f>IFERROR('1.18 Wine price'!F17*'1.17 Wine consumption pc'!F17,"")</f>
        <v>74.055298276381777</v>
      </c>
      <c r="G17" s="11">
        <f>IFERROR('1.18 Wine price'!G17*'1.17 Wine consumption pc'!G17,"")</f>
        <v>0.26111295160831527</v>
      </c>
      <c r="H17" s="11">
        <f>IFERROR('1.18 Wine price'!H17*'1.17 Wine consumption pc'!H17,"")</f>
        <v>1.0797324779336228</v>
      </c>
      <c r="I17" s="11">
        <f>IFERROR('1.18 Wine price'!I17*'1.17 Wine consumption pc'!I17,"")</f>
        <v>134.86462594207461</v>
      </c>
      <c r="J17" s="11">
        <f>IFERROR('1.18 Wine price'!J17*'1.17 Wine consumption pc'!J17,"")</f>
        <v>38.862766036847567</v>
      </c>
      <c r="K17" s="11">
        <f>IFERROR('1.18 Wine price'!K17*'1.17 Wine consumption pc'!K17,"")</f>
        <v>10.365953987165961</v>
      </c>
      <c r="L17" s="11" t="str">
        <f>IFERROR('1.18 Wine price'!L17*'1.17 Wine consumption pc'!L17,"")</f>
        <v/>
      </c>
      <c r="M17" s="11">
        <f>IFERROR('1.18 Wine price'!M17*'1.17 Wine consumption pc'!M17,"")</f>
        <v>2.8967401990478594</v>
      </c>
      <c r="N17" s="11">
        <f>IFERROR('1.18 Wine price'!N17*'1.17 Wine consumption pc'!N17,"")</f>
        <v>86.738934056007224</v>
      </c>
      <c r="O17" s="11">
        <f>IFERROR('1.18 Wine price'!O17*'1.17 Wine consumption pc'!O17,"")</f>
        <v>47.746804433293171</v>
      </c>
      <c r="P17" s="11">
        <f>IFERROR('1.18 Wine price'!P17*'1.17 Wine consumption pc'!P17,"")</f>
        <v>23.150321330727415</v>
      </c>
      <c r="Q17" s="11">
        <f>IFERROR('1.18 Wine price'!Q17*'1.17 Wine consumption pc'!Q17,"")</f>
        <v>11.225820122014024</v>
      </c>
      <c r="R17" s="11">
        <f>IFERROR('1.18 Wine price'!R17*'1.17 Wine consumption pc'!R17,"")</f>
        <v>4.8098445299378323</v>
      </c>
      <c r="S17" s="11">
        <f>IFERROR('1.18 Wine price'!S17*'1.17 Wine consumption pc'!S17,"")</f>
        <v>3.890950650417988</v>
      </c>
      <c r="T17" s="11">
        <f>IFERROR('1.18 Wine price'!T17*'1.17 Wine consumption pc'!T17,"")</f>
        <v>280.64115255808071</v>
      </c>
      <c r="U17" s="11">
        <f>IFERROR('1.18 Wine price'!U17*'1.17 Wine consumption pc'!U17,"")</f>
        <v>274.51152451152456</v>
      </c>
      <c r="V17" s="11">
        <f>IFERROR('1.18 Wine price'!V17*'1.17 Wine consumption pc'!V17,"")</f>
        <v>312.87050454485569</v>
      </c>
      <c r="W17" s="11">
        <f>IFERROR('1.18 Wine price'!W17*'1.17 Wine consumption pc'!W17,"")</f>
        <v>56.716662054969959</v>
      </c>
      <c r="X17" s="11">
        <f>IFERROR('1.18 Wine price'!X17*'1.17 Wine consumption pc'!X17,"")</f>
        <v>62.767640544246397</v>
      </c>
      <c r="Y17" s="11">
        <f>IFERROR('1.18 Wine price'!Y17*'1.17 Wine consumption pc'!Y17,"")</f>
        <v>36.77162883146773</v>
      </c>
      <c r="Z17" s="11">
        <f>IFERROR('1.18 Wine price'!Z17*'1.17 Wine consumption pc'!Z17,"")</f>
        <v>78.253866874010711</v>
      </c>
      <c r="AA17" s="11">
        <f>IFERROR('1.18 Wine price'!AA17*'1.17 Wine consumption pc'!AA17,"")</f>
        <v>279.22522735325379</v>
      </c>
      <c r="AB17" s="11">
        <f>IFERROR('1.18 Wine price'!AB17*'1.17 Wine consumption pc'!AB17,"")</f>
        <v>101.73367620963533</v>
      </c>
      <c r="AC17" s="11">
        <f>IFERROR('1.18 Wine price'!AC17*'1.17 Wine consumption pc'!AC17,"")</f>
        <v>218.23464740065961</v>
      </c>
      <c r="AD17" s="11">
        <f>IFERROR('1.18 Wine price'!AD17*'1.17 Wine consumption pc'!AD17,"")</f>
        <v>101.9171470706529</v>
      </c>
      <c r="AE17" s="11">
        <f>IFERROR('1.18 Wine price'!AE17*'1.17 Wine consumption pc'!AE17,"")</f>
        <v>114.05698283209544</v>
      </c>
      <c r="AF17" s="11">
        <f>IFERROR('1.18 Wine price'!AF17*'1.17 Wine consumption pc'!AF17,"")</f>
        <v>134.53501837772518</v>
      </c>
      <c r="AG17" s="11">
        <f>IFERROR('1.18 Wine price'!AG17*'1.17 Wine consumption pc'!AG17,"")</f>
        <v>128.67558963475165</v>
      </c>
      <c r="AH17" s="11">
        <f>IFERROR('1.18 Wine price'!AH17*'1.17 Wine consumption pc'!AH17,"")</f>
        <v>206.14565690781515</v>
      </c>
      <c r="AI17" s="11">
        <f>IFERROR('1.18 Wine price'!AI17*'1.17 Wine consumption pc'!AI17,"")</f>
        <v>31.305712785808211</v>
      </c>
      <c r="AJ17" s="11">
        <f>IFERROR('1.18 Wine price'!AJ17*'1.17 Wine consumption pc'!AJ17,"")</f>
        <v>33.189737602286797</v>
      </c>
      <c r="AK17" s="11">
        <f>IFERROR('1.18 Wine price'!AK17*'1.17 Wine consumption pc'!AK17,"")</f>
        <v>43.394428376549953</v>
      </c>
      <c r="AL17" s="11">
        <f>IFERROR('1.18 Wine price'!AL17*'1.17 Wine consumption pc'!AL17,"")</f>
        <v>98.018534925255594</v>
      </c>
      <c r="AM17" s="11">
        <f>IFERROR('1.18 Wine price'!AM17*'1.17 Wine consumption pc'!AM17,"")</f>
        <v>114.04269451465893</v>
      </c>
      <c r="AN17" s="11">
        <f>IFERROR('1.18 Wine price'!AN17*'1.17 Wine consumption pc'!AN17,"")</f>
        <v>597.12055843715166</v>
      </c>
      <c r="AO17" s="11">
        <f>IFERROR('1.18 Wine price'!AO17*'1.17 Wine consumption pc'!AO17,"")</f>
        <v>12.333166259331378</v>
      </c>
      <c r="AP17" s="11">
        <f>IFERROR('1.18 Wine price'!AP17*'1.17 Wine consumption pc'!AP17,"")</f>
        <v>25.85713147002356</v>
      </c>
      <c r="AQ17" s="11">
        <f>IFERROR('1.18 Wine price'!AQ17*'1.17 Wine consumption pc'!AQ17,"")</f>
        <v>99.970518324703789</v>
      </c>
      <c r="AR17" s="11">
        <f>IFERROR('1.18 Wine price'!AR17*'1.17 Wine consumption pc'!AR17,"")</f>
        <v>10.648316503025725</v>
      </c>
      <c r="AS17" s="11">
        <f>IFERROR('1.18 Wine price'!AS17*'1.17 Wine consumption pc'!AS17,"")</f>
        <v>18.902320210731428</v>
      </c>
      <c r="AT17" s="11">
        <f>IFERROR('1.18 Wine price'!AT17*'1.17 Wine consumption pc'!AT17,"")</f>
        <v>65.22138833636987</v>
      </c>
      <c r="AU17" s="11">
        <f>IFERROR('1.18 Wine price'!AU17*'1.17 Wine consumption pc'!AU17,"")</f>
        <v>7.2840445626774102</v>
      </c>
      <c r="AV17" s="11">
        <f>IFERROR('1.18 Wine price'!AV17*'1.17 Wine consumption pc'!AV17,"")</f>
        <v>28.744671164273004</v>
      </c>
      <c r="AW17" s="11">
        <f>IFERROR('1.18 Wine price'!AW17*'1.17 Wine consumption pc'!AW17,"")</f>
        <v>8.296426925312117</v>
      </c>
      <c r="AX17" s="11">
        <f>IFERROR('1.18 Wine price'!AX17*'1.17 Wine consumption pc'!AX17,"")</f>
        <v>17.083323009836231</v>
      </c>
      <c r="AY17" s="11">
        <f>IFERROR('1.18 Wine price'!AY17*'1.17 Wine consumption pc'!AY17,"")</f>
        <v>7.025487385497474</v>
      </c>
      <c r="AZ17" s="11">
        <f>IFERROR('1.18 Wine price'!AZ17*'1.17 Wine consumption pc'!AZ17,"")</f>
        <v>13.891032080694584</v>
      </c>
      <c r="BA17" s="11">
        <f>IFERROR('1.18 Wine price'!BA17*'1.17 Wine consumption pc'!BA17,"")</f>
        <v>13.302864864692589</v>
      </c>
      <c r="BB17" s="11">
        <f>IFERROR('1.18 Wine price'!BB17*'1.17 Wine consumption pc'!BB17,"")</f>
        <v>141.33348875160274</v>
      </c>
      <c r="BC17" s="11">
        <f>IFERROR('1.18 Wine price'!BC17*'1.17 Wine consumption pc'!BC17,"")</f>
        <v>20.13302001729453</v>
      </c>
      <c r="BD17" s="11">
        <f>IFERROR('1.18 Wine price'!BD17*'1.17 Wine consumption pc'!BD17,"")</f>
        <v>15.829652593521109</v>
      </c>
      <c r="BE17" s="11">
        <f>IFERROR('1.18 Wine price'!BE17*'1.17 Wine consumption pc'!BE17,"")</f>
        <v>41.004373967957847</v>
      </c>
      <c r="BF17" s="11">
        <f>IFERROR('1.18 Wine price'!BF17*'1.17 Wine consumption pc'!BF17,"")</f>
        <v>6.3484719973269588</v>
      </c>
      <c r="BG17" s="11">
        <f>IFERROR('1.18 Wine price'!BG17*'1.17 Wine consumption pc'!BG17,"")</f>
        <v>3.2615875029699883</v>
      </c>
      <c r="BH17" s="11" t="str">
        <f>IFERROR('1.18 Wine price'!BH17*'1.17 Wine consumption pc'!BH17,"")</f>
        <v/>
      </c>
      <c r="BI17" s="11">
        <f>IFERROR('1.18 Wine price'!BI17*'1.17 Wine consumption pc'!BI17,"")</f>
        <v>77.414415923064041</v>
      </c>
      <c r="BJ17" s="11">
        <f>IFERROR('1.18 Wine price'!BJ17*'1.17 Wine consumption pc'!BJ17,"")</f>
        <v>13.596002631904678</v>
      </c>
      <c r="BK17" s="11">
        <f>IFERROR('1.18 Wine price'!BK17*'1.17 Wine consumption pc'!BK17,"")</f>
        <v>12.609992000581775</v>
      </c>
      <c r="BL17" s="11">
        <f>IFERROR('1.18 Wine price'!BL17*'1.17 Wine consumption pc'!BL17,"")</f>
        <v>4.5114762735864593</v>
      </c>
      <c r="BM17" s="11" t="str">
        <f>IFERROR('1.18 Wine price'!BM17*'1.17 Wine consumption pc'!BM17,"")</f>
        <v/>
      </c>
      <c r="BN17" s="11">
        <f>IFERROR('1.18 Wine price'!BN17*'1.17 Wine consumption pc'!BN17,"")</f>
        <v>35.494325605978297</v>
      </c>
      <c r="BO17" s="11">
        <f>IFERROR('1.18 Wine price'!BO17*'1.17 Wine consumption pc'!BO17,"")</f>
        <v>28.30390202221589</v>
      </c>
      <c r="BP17" s="11">
        <f>IFERROR('1.18 Wine price'!BP17*'1.17 Wine consumption pc'!BP17,"")</f>
        <v>105.08025430328108</v>
      </c>
      <c r="BQ17" s="11">
        <f>IFERROR('1.18 Wine price'!BQ17*'1.17 Wine consumption pc'!BQ17,"")</f>
        <v>144.82107363094065</v>
      </c>
      <c r="BR17" s="11">
        <f>IFERROR('1.18 Wine price'!BR17*'1.17 Wine consumption pc'!BR17,"")</f>
        <v>256.56239814807077</v>
      </c>
      <c r="BS17" s="11">
        <f>IFERROR('1.18 Wine price'!BS17*'1.17 Wine consumption pc'!BS17,"")</f>
        <v>132.34821765329036</v>
      </c>
      <c r="BT17" s="11">
        <f>IFERROR('1.18 Wine price'!BT17*'1.17 Wine consumption pc'!BT17,"")</f>
        <v>243.54639527331599</v>
      </c>
      <c r="BU17" s="11">
        <f>IFERROR('1.18 Wine price'!BU17*'1.17 Wine consumption pc'!BU17,"")</f>
        <v>476.88397094318071</v>
      </c>
      <c r="BV17" s="11">
        <f>IFERROR('1.18 Wine price'!BV17*'1.17 Wine consumption pc'!BV17,"")</f>
        <v>280.98849139084666</v>
      </c>
      <c r="BW17" s="11">
        <f>IFERROR('1.18 Wine price'!BW17*'1.17 Wine consumption pc'!BW17,"")</f>
        <v>537.36063748961965</v>
      </c>
      <c r="BX17" s="11">
        <f>IFERROR('1.18 Wine price'!BX17*'1.17 Wine consumption pc'!BX17,"")</f>
        <v>195.71256259366208</v>
      </c>
      <c r="BY17" s="11">
        <f>IFERROR('1.18 Wine price'!BY17*'1.17 Wine consumption pc'!BY17,"")</f>
        <v>450.00864269240896</v>
      </c>
      <c r="BZ17" s="11">
        <f>IFERROR('1.18 Wine price'!BZ17*'1.17 Wine consumption pc'!BZ17,"")</f>
        <v>176.98328150497244</v>
      </c>
      <c r="CA17" s="11">
        <f>IFERROR('1.18 Wine price'!CA17*'1.17 Wine consumption pc'!CA17,"")</f>
        <v>307.85595874009942</v>
      </c>
      <c r="CB17" s="11">
        <f>IFERROR('1.18 Wine price'!CB17*'1.17 Wine consumption pc'!CB17,"")</f>
        <v>238.47284041311957</v>
      </c>
      <c r="CC17" s="11">
        <f>IFERROR('1.18 Wine price'!CC17*'1.17 Wine consumption pc'!CC17,"")</f>
        <v>247.40848121467329</v>
      </c>
      <c r="CD17" s="11">
        <f>IFERROR('1.18 Wine price'!CD17*'1.17 Wine consumption pc'!CD17,"")</f>
        <v>160.37652126067175</v>
      </c>
      <c r="CE17" s="11">
        <f>IFERROR('1.18 Wine price'!CE17*'1.17 Wine consumption pc'!CE17,"")</f>
        <v>335.8434318014634</v>
      </c>
      <c r="CF17" s="11">
        <f>IFERROR('1.18 Wine price'!CF17*'1.17 Wine consumption pc'!CF17,"")</f>
        <v>284.31391448509851</v>
      </c>
      <c r="CG17" s="11">
        <f>IFERROR('1.18 Wine price'!CG17*'1.17 Wine consumption pc'!CG17,"")</f>
        <v>109.06784898330963</v>
      </c>
      <c r="CH17" s="11">
        <f>IFERROR('1.18 Wine price'!CH17*'1.17 Wine consumption pc'!CH17,"")</f>
        <v>331.84233744383118</v>
      </c>
      <c r="CI17" s="11">
        <f>IFERROR('1.18 Wine price'!CI17*'1.17 Wine consumption pc'!CI17,"")</f>
        <v>645.89630600774478</v>
      </c>
      <c r="CJ17" s="11">
        <f>IFERROR('1.18 Wine price'!CJ17*'1.17 Wine consumption pc'!CJ17,"")</f>
        <v>16.533690966962222</v>
      </c>
      <c r="CK17" s="11">
        <f>IFERROR('1.18 Wine price'!CK17*'1.17 Wine consumption pc'!CK17,"")</f>
        <v>350.43024312445527</v>
      </c>
      <c r="CL17" s="11">
        <f>IFERROR('1.18 Wine price'!CL17*'1.17 Wine consumption pc'!CL17,"")</f>
        <v>335.775076875808</v>
      </c>
      <c r="CM17" s="11">
        <f>IFERROR('1.18 Wine price'!CM17*'1.17 Wine consumption pc'!CM17,"")</f>
        <v>15.121285282775764</v>
      </c>
      <c r="CN17" s="11">
        <f>IFERROR('1.18 Wine price'!CN17*'1.17 Wine consumption pc'!CN17,"")</f>
        <v>16.053897841217029</v>
      </c>
      <c r="CO17" s="11">
        <f>IFERROR('1.18 Wine price'!CO17*'1.17 Wine consumption pc'!CO17,"")</f>
        <v>2.1529128224507792</v>
      </c>
      <c r="CP17" s="11">
        <f>IFERROR('1.18 Wine price'!CP17*'1.17 Wine consumption pc'!CP17,"")</f>
        <v>1.3464650283262405</v>
      </c>
    </row>
  </sheetData>
  <pageMargins left="0.7" right="0.7" top="0.75" bottom="0.75" header="0.3" footer="0.3"/>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1">
    <tabColor theme="7" tint="0.59999389629810485"/>
  </sheetPr>
  <dimension ref="A1:CP17"/>
  <sheetViews>
    <sheetView workbookViewId="0">
      <pane xSplit="1" ySplit="2" topLeftCell="B3" activePane="bottomRight" state="frozen"/>
      <selection activeCell="D28" sqref="D28"/>
      <selection pane="topRight" activeCell="D28" sqref="D28"/>
      <selection pane="bottomLeft" activeCell="D28" sqref="D28"/>
      <selection pane="bottomRight"/>
    </sheetView>
  </sheetViews>
  <sheetFormatPr defaultRowHeight="15" x14ac:dyDescent="0.25"/>
  <sheetData>
    <row r="1" spans="1:94" x14ac:dyDescent="0.25">
      <c r="A1" t="s">
        <v>602</v>
      </c>
    </row>
    <row r="2" spans="1:94" x14ac:dyDescent="0.25">
      <c r="A2" t="s">
        <v>39</v>
      </c>
      <c r="B2" t="s">
        <v>254</v>
      </c>
      <c r="C2" t="s">
        <v>255</v>
      </c>
      <c r="D2" t="s">
        <v>42</v>
      </c>
      <c r="E2" t="s">
        <v>47</v>
      </c>
      <c r="F2" t="s">
        <v>51</v>
      </c>
      <c r="G2" t="s">
        <v>52</v>
      </c>
      <c r="H2" t="s">
        <v>53</v>
      </c>
      <c r="I2" t="s">
        <v>54</v>
      </c>
      <c r="J2" t="s">
        <v>55</v>
      </c>
      <c r="K2" t="s">
        <v>60</v>
      </c>
      <c r="L2" t="s">
        <v>67</v>
      </c>
      <c r="M2" t="s">
        <v>69</v>
      </c>
      <c r="N2" t="s">
        <v>71</v>
      </c>
      <c r="O2" t="s">
        <v>73</v>
      </c>
      <c r="P2" t="s">
        <v>75</v>
      </c>
      <c r="Q2" t="s">
        <v>77</v>
      </c>
      <c r="R2" t="s">
        <v>81</v>
      </c>
      <c r="S2" t="s">
        <v>83</v>
      </c>
      <c r="T2" t="s">
        <v>256</v>
      </c>
      <c r="U2" t="s">
        <v>84</v>
      </c>
      <c r="V2" t="s">
        <v>85</v>
      </c>
      <c r="W2" t="s">
        <v>257</v>
      </c>
      <c r="X2" t="s">
        <v>87</v>
      </c>
      <c r="Y2" t="s">
        <v>88</v>
      </c>
      <c r="Z2" t="s">
        <v>89</v>
      </c>
      <c r="AA2" t="s">
        <v>90</v>
      </c>
      <c r="AB2" t="s">
        <v>91</v>
      </c>
      <c r="AC2" t="s">
        <v>92</v>
      </c>
      <c r="AD2" t="s">
        <v>93</v>
      </c>
      <c r="AE2" t="s">
        <v>94</v>
      </c>
      <c r="AF2" t="s">
        <v>96</v>
      </c>
      <c r="AG2" t="s">
        <v>97</v>
      </c>
      <c r="AH2" t="s">
        <v>98</v>
      </c>
      <c r="AI2" t="s">
        <v>101</v>
      </c>
      <c r="AJ2" t="s">
        <v>102</v>
      </c>
      <c r="AK2" t="s">
        <v>103</v>
      </c>
      <c r="AL2" t="s">
        <v>104</v>
      </c>
      <c r="AM2" t="s">
        <v>105</v>
      </c>
      <c r="AN2" t="s">
        <v>106</v>
      </c>
      <c r="AO2" t="s">
        <v>107</v>
      </c>
      <c r="AP2" t="s">
        <v>258</v>
      </c>
      <c r="AQ2" t="s">
        <v>110</v>
      </c>
      <c r="AR2" t="s">
        <v>116</v>
      </c>
      <c r="AS2" t="s">
        <v>117</v>
      </c>
      <c r="AT2" t="s">
        <v>120</v>
      </c>
      <c r="AU2" t="s">
        <v>121</v>
      </c>
      <c r="AV2" t="s">
        <v>122</v>
      </c>
      <c r="AW2" t="s">
        <v>126</v>
      </c>
      <c r="AX2" t="s">
        <v>127</v>
      </c>
      <c r="AY2" t="s">
        <v>132</v>
      </c>
      <c r="AZ2" t="s">
        <v>138</v>
      </c>
      <c r="BA2" t="s">
        <v>142</v>
      </c>
      <c r="BB2" t="s">
        <v>150</v>
      </c>
      <c r="BC2" t="s">
        <v>152</v>
      </c>
      <c r="BD2" t="s">
        <v>259</v>
      </c>
      <c r="BE2" t="s">
        <v>153</v>
      </c>
      <c r="BF2" t="s">
        <v>160</v>
      </c>
      <c r="BG2" t="s">
        <v>169</v>
      </c>
      <c r="BH2" t="s">
        <v>178</v>
      </c>
      <c r="BI2" t="s">
        <v>180</v>
      </c>
      <c r="BJ2" t="s">
        <v>182</v>
      </c>
      <c r="BK2" t="s">
        <v>193</v>
      </c>
      <c r="BL2" t="s">
        <v>197</v>
      </c>
      <c r="BM2" t="s">
        <v>203</v>
      </c>
      <c r="BN2" t="s">
        <v>208</v>
      </c>
      <c r="BO2" t="s">
        <v>215</v>
      </c>
      <c r="BP2" t="s">
        <v>217</v>
      </c>
      <c r="BQ2" t="s">
        <v>260</v>
      </c>
      <c r="BR2" t="s">
        <v>221</v>
      </c>
      <c r="BS2" t="s">
        <v>222</v>
      </c>
      <c r="BT2" t="s">
        <v>261</v>
      </c>
      <c r="BU2" t="s">
        <v>223</v>
      </c>
      <c r="BV2" t="s">
        <v>224</v>
      </c>
      <c r="BW2" t="s">
        <v>226</v>
      </c>
      <c r="BX2" t="s">
        <v>227</v>
      </c>
      <c r="BY2" t="s">
        <v>228</v>
      </c>
      <c r="BZ2" t="s">
        <v>229</v>
      </c>
      <c r="CA2" t="s">
        <v>230</v>
      </c>
      <c r="CB2" t="s">
        <v>232</v>
      </c>
      <c r="CC2" t="s">
        <v>233</v>
      </c>
      <c r="CD2" t="s">
        <v>238</v>
      </c>
      <c r="CE2" t="s">
        <v>239</v>
      </c>
      <c r="CF2" t="s">
        <v>240</v>
      </c>
      <c r="CG2" t="s">
        <v>241</v>
      </c>
      <c r="CH2" t="s">
        <v>242</v>
      </c>
      <c r="CI2" t="s">
        <v>243</v>
      </c>
      <c r="CJ2" t="s">
        <v>244</v>
      </c>
      <c r="CK2" t="s">
        <v>245</v>
      </c>
      <c r="CL2" t="s">
        <v>248</v>
      </c>
      <c r="CM2" t="s">
        <v>249</v>
      </c>
      <c r="CN2" t="s">
        <v>250</v>
      </c>
      <c r="CO2" t="s">
        <v>251</v>
      </c>
      <c r="CP2" t="s">
        <v>252</v>
      </c>
    </row>
    <row r="3" spans="1:94" x14ac:dyDescent="0.25">
      <c r="A3" s="93" t="s">
        <v>24</v>
      </c>
      <c r="B3" s="82">
        <f>'1.21 Wine exp pc (current US$)'!B3*'2.10 US CPI'!$B170/100</f>
        <v>19.85616786456416</v>
      </c>
      <c r="C3" s="82"/>
      <c r="D3" s="82">
        <f>'1.21 Wine exp pc (current US$)'!D3*'2.10 US CPI'!$B170/100</f>
        <v>5.1167987380303899</v>
      </c>
      <c r="E3" s="82">
        <f>'1.21 Wine exp pc (current US$)'!E3*'2.10 US CPI'!$B170/100</f>
        <v>4.7976844480563035</v>
      </c>
      <c r="F3" s="82">
        <f>'1.21 Wine exp pc (current US$)'!F3*'2.10 US CPI'!$B170/100</f>
        <v>27.944077565792405</v>
      </c>
      <c r="G3" s="82">
        <f>'1.21 Wine exp pc (current US$)'!G3*'2.10 US CPI'!$B170/100</f>
        <v>2.5106037750741828E-2</v>
      </c>
      <c r="H3" s="82">
        <f>'1.21 Wine exp pc (current US$)'!H3*'2.10 US CPI'!$B170/100</f>
        <v>0.21391580161745283</v>
      </c>
      <c r="I3" s="82">
        <f>'1.21 Wine exp pc (current US$)'!I3*'2.10 US CPI'!$B170/100</f>
        <v>122.2700763454711</v>
      </c>
      <c r="J3" s="82">
        <f>'1.21 Wine exp pc (current US$)'!J3*'2.10 US CPI'!$B170/100</f>
        <v>8.183339825124575</v>
      </c>
      <c r="K3" s="82">
        <f>'1.21 Wine exp pc (current US$)'!K3*'2.10 US CPI'!$B170/100</f>
        <v>2.8994086681508913</v>
      </c>
      <c r="L3" s="82"/>
      <c r="M3" s="82">
        <f>'1.21 Wine exp pc (current US$)'!M3*'2.10 US CPI'!$B170/100</f>
        <v>0.48761514738488398</v>
      </c>
      <c r="N3" s="82">
        <f>'1.21 Wine exp pc (current US$)'!N3*'2.10 US CPI'!$B170/100</f>
        <v>21.954277428709521</v>
      </c>
      <c r="O3" s="82">
        <f>'1.21 Wine exp pc (current US$)'!O3*'2.10 US CPI'!$B170/100</f>
        <v>12.025191416758524</v>
      </c>
      <c r="P3" s="82">
        <f>'1.21 Wine exp pc (current US$)'!P3*'2.10 US CPI'!$B170/100</f>
        <v>18.479561155826492</v>
      </c>
      <c r="Q3" s="82">
        <f>'1.21 Wine exp pc (current US$)'!Q3*'2.10 US CPI'!$B170/100</f>
        <v>1.8433996896643075</v>
      </c>
      <c r="R3" s="82">
        <f>'1.21 Wine exp pc (current US$)'!R3*'2.10 US CPI'!$B170/100</f>
        <v>2.6832875140446077</v>
      </c>
      <c r="S3" s="82">
        <f>'1.21 Wine exp pc (current US$)'!S3*'2.10 US CPI'!$B170/100</f>
        <v>0.89588418674197556</v>
      </c>
      <c r="T3" s="82">
        <f>'1.21 Wine exp pc (current US$)'!T3*'2.10 US CPI'!$B170/100</f>
        <v>116.34776004631111</v>
      </c>
      <c r="U3" s="82">
        <f>'1.21 Wine exp pc (current US$)'!U3*'2.10 US CPI'!$B170/100</f>
        <v>117.66027383046168</v>
      </c>
      <c r="V3" s="82">
        <f>'1.21 Wine exp pc (current US$)'!V3*'2.10 US CPI'!$B170/100</f>
        <v>109.8159613746095</v>
      </c>
      <c r="W3" s="82">
        <f>'1.21 Wine exp pc (current US$)'!W3*'2.10 US CPI'!$B170/100</f>
        <v>18.806882929027633</v>
      </c>
      <c r="X3" s="82">
        <f>'1.21 Wine exp pc (current US$)'!X3*'2.10 US CPI'!$B170/100</f>
        <v>21.460692799823235</v>
      </c>
      <c r="Y3" s="82">
        <f>'1.21 Wine exp pc (current US$)'!Y3*'2.10 US CPI'!$B170/100</f>
        <v>14.086043750164922</v>
      </c>
      <c r="Z3" s="82">
        <f>'1.21 Wine exp pc (current US$)'!Z3*'2.10 US CPI'!$B170/100</f>
        <v>9.7685798853832111</v>
      </c>
      <c r="AA3" s="82">
        <f>'1.21 Wine exp pc (current US$)'!AA3*'2.10 US CPI'!$B170/100</f>
        <v>151.35705985677612</v>
      </c>
      <c r="AB3" s="82">
        <f>'1.21 Wine exp pc (current US$)'!AB3*'2.10 US CPI'!$B170/100</f>
        <v>27.425108614818583</v>
      </c>
      <c r="AC3" s="82">
        <f>'1.21 Wine exp pc (current US$)'!AC3*'2.10 US CPI'!$B170/100</f>
        <v>27.868603286384975</v>
      </c>
      <c r="AD3" s="82">
        <f>'1.21 Wine exp pc (current US$)'!AD3*'2.10 US CPI'!$B170/100</f>
        <v>31.4212205207434</v>
      </c>
      <c r="AE3" s="82">
        <f>'1.21 Wine exp pc (current US$)'!AE3*'2.10 US CPI'!$B170/100</f>
        <v>36.913247649578928</v>
      </c>
      <c r="AF3" s="82">
        <f>'1.21 Wine exp pc (current US$)'!AF3*'2.10 US CPI'!$B170/100</f>
        <v>60.423863346647401</v>
      </c>
      <c r="AG3" s="82">
        <f>'1.21 Wine exp pc (current US$)'!AG3*'2.10 US CPI'!$B170/100</f>
        <v>38.304364783481503</v>
      </c>
      <c r="AH3" s="82">
        <f>'1.21 Wine exp pc (current US$)'!AH3*'2.10 US CPI'!$B170/100</f>
        <v>51.025242718446592</v>
      </c>
      <c r="AI3" s="82">
        <f>'1.21 Wine exp pc (current US$)'!AI3*'2.10 US CPI'!$B170/100</f>
        <v>10.853568254300203</v>
      </c>
      <c r="AJ3" s="82">
        <f>'1.21 Wine exp pc (current US$)'!AJ3*'2.10 US CPI'!$B170/100</f>
        <v>8.150261123400762</v>
      </c>
      <c r="AK3" s="82">
        <f>'1.21 Wine exp pc (current US$)'!AK3*'2.10 US CPI'!$B170/100</f>
        <v>12.659110507191894</v>
      </c>
      <c r="AL3" s="82">
        <f>'1.21 Wine exp pc (current US$)'!AL3*'2.10 US CPI'!$B170/100</f>
        <v>11.775175556651165</v>
      </c>
      <c r="AM3" s="82">
        <f>'1.21 Wine exp pc (current US$)'!AM3*'2.10 US CPI'!$B170/100</f>
        <v>28.83826875883096</v>
      </c>
      <c r="AN3" s="82">
        <f>'1.21 Wine exp pc (current US$)'!AN3*'2.10 US CPI'!$B170/100</f>
        <v>233.15129892970202</v>
      </c>
      <c r="AO3" s="82">
        <f>'1.21 Wine exp pc (current US$)'!AO3*'2.10 US CPI'!$B170/100</f>
        <v>14.979403907643494</v>
      </c>
      <c r="AP3" s="82">
        <f>'1.21 Wine exp pc (current US$)'!AP3*'2.10 US CPI'!$B170/100</f>
        <v>12.135251839645129</v>
      </c>
      <c r="AQ3" s="82">
        <f>'1.21 Wine exp pc (current US$)'!AQ3*'2.10 US CPI'!$B170/100</f>
        <v>65.806077685707805</v>
      </c>
      <c r="AR3" s="82">
        <f>'1.21 Wine exp pc (current US$)'!AR3*'2.10 US CPI'!$B170/100</f>
        <v>0.88366837719504743</v>
      </c>
      <c r="AS3" s="82">
        <f>'1.21 Wine exp pc (current US$)'!AS3*'2.10 US CPI'!$B170/100</f>
        <v>7.304355019689563</v>
      </c>
      <c r="AT3" s="82">
        <f>'1.21 Wine exp pc (current US$)'!AT3*'2.10 US CPI'!$B170/100</f>
        <v>39.425994895301599</v>
      </c>
      <c r="AU3" s="82">
        <f>'1.21 Wine exp pc (current US$)'!AU3*'2.10 US CPI'!$B170/100</f>
        <v>1.9196377555874882</v>
      </c>
      <c r="AV3" s="82">
        <f>'1.21 Wine exp pc (current US$)'!AV3*'2.10 US CPI'!$B170/100</f>
        <v>9.1157990590377906</v>
      </c>
      <c r="AW3" s="82">
        <f>'1.21 Wine exp pc (current US$)'!AW3*'2.10 US CPI'!$B170/100</f>
        <v>2.9280582638317867</v>
      </c>
      <c r="AX3" s="82">
        <f>'1.21 Wine exp pc (current US$)'!AX3*'2.10 US CPI'!$B170/100</f>
        <v>4.0072886841777668</v>
      </c>
      <c r="AY3" s="82">
        <f>'1.21 Wine exp pc (current US$)'!AY3*'2.10 US CPI'!$B170/100</f>
        <v>0.83066120742224914</v>
      </c>
      <c r="AZ3" s="82">
        <f>'1.21 Wine exp pc (current US$)'!AZ3*'2.10 US CPI'!$B170/100</f>
        <v>4.7407756745037402</v>
      </c>
      <c r="BA3" s="82">
        <f>'1.21 Wine exp pc (current US$)'!BA3*'2.10 US CPI'!$B170/100</f>
        <v>2.1585064010296482</v>
      </c>
      <c r="BB3" s="82">
        <f>'1.21 Wine exp pc (current US$)'!BB3*'2.10 US CPI'!$B170/100</f>
        <v>82.930780559646536</v>
      </c>
      <c r="BC3" s="82">
        <f>'1.21 Wine exp pc (current US$)'!BC3*'2.10 US CPI'!$B170/100</f>
        <v>3.0104008789023347</v>
      </c>
      <c r="BD3" s="82">
        <f>'1.21 Wine exp pc (current US$)'!BD3*'2.10 US CPI'!$B170/100</f>
        <v>6.1533055107361418</v>
      </c>
      <c r="BE3" s="82">
        <f>'1.21 Wine exp pc (current US$)'!BE3*'2.10 US CPI'!$B170/100</f>
        <v>8.9529494813281296</v>
      </c>
      <c r="BF3" s="82">
        <f>'1.21 Wine exp pc (current US$)'!BF3*'2.10 US CPI'!$B170/100</f>
        <v>4.4406742755085817</v>
      </c>
      <c r="BG3" s="82">
        <f>'1.21 Wine exp pc (current US$)'!BG3*'2.10 US CPI'!$B170/100</f>
        <v>0.24503310029078759</v>
      </c>
      <c r="BH3" s="82"/>
      <c r="BI3" s="82">
        <f>'1.21 Wine exp pc (current US$)'!BI3*'2.10 US CPI'!$B170/100</f>
        <v>26.81845006988663</v>
      </c>
      <c r="BJ3" s="82">
        <f>'1.21 Wine exp pc (current US$)'!BJ3*'2.10 US CPI'!$B170/100</f>
        <v>6.041593934087178</v>
      </c>
      <c r="BK3" s="82">
        <f>'1.21 Wine exp pc (current US$)'!BK3*'2.10 US CPI'!$B170/100</f>
        <v>7.2356678404157115</v>
      </c>
      <c r="BL3" s="82">
        <f>'1.21 Wine exp pc (current US$)'!BL3*'2.10 US CPI'!$B170/100</f>
        <v>0.17933657051666116</v>
      </c>
      <c r="BM3" s="82"/>
      <c r="BN3" s="82">
        <f>'1.21 Wine exp pc (current US$)'!BN3*'2.10 US CPI'!$B170/100</f>
        <v>21.381208972513782</v>
      </c>
      <c r="BO3" s="82">
        <f>'1.21 Wine exp pc (current US$)'!BO3*'2.10 US CPI'!$B170/100</f>
        <v>24.261509930481449</v>
      </c>
      <c r="BP3" s="82">
        <f>'1.21 Wine exp pc (current US$)'!BP3*'2.10 US CPI'!$B170/100</f>
        <v>36.169075369075365</v>
      </c>
      <c r="BQ3" s="82">
        <f>'1.21 Wine exp pc (current US$)'!BQ3*'2.10 US CPI'!$B170/100</f>
        <v>58.279679331218503</v>
      </c>
      <c r="BR3" s="82">
        <f>'1.21 Wine exp pc (current US$)'!BR3*'2.10 US CPI'!$B170/100</f>
        <v>76.112027491408924</v>
      </c>
      <c r="BS3" s="82">
        <f>'1.21 Wine exp pc (current US$)'!BS3*'2.10 US CPI'!$B170/100</f>
        <v>56.338520330281533</v>
      </c>
      <c r="BT3" s="82">
        <f>'1.21 Wine exp pc (current US$)'!BT3*'2.10 US CPI'!$B170/100</f>
        <v>139.70466356635015</v>
      </c>
      <c r="BU3" s="82">
        <f>'1.21 Wine exp pc (current US$)'!BU3*'2.10 US CPI'!$B170/100</f>
        <v>222.05086212270444</v>
      </c>
      <c r="BV3" s="82">
        <f>'1.21 Wine exp pc (current US$)'!BV3*'2.10 US CPI'!$B170/100</f>
        <v>127.52787965001853</v>
      </c>
      <c r="BW3" s="82">
        <f>'1.21 Wine exp pc (current US$)'!BW3*'2.10 US CPI'!$B170/100</f>
        <v>286.87656471995814</v>
      </c>
      <c r="BX3" s="82">
        <f>'1.21 Wine exp pc (current US$)'!BX3*'2.10 US CPI'!$B170/100</f>
        <v>75.179988805465996</v>
      </c>
      <c r="BY3" s="82">
        <f>'1.21 Wine exp pc (current US$)'!BY3*'2.10 US CPI'!$B170/100</f>
        <v>276.59452440328948</v>
      </c>
      <c r="BZ3" s="82">
        <f>'1.21 Wine exp pc (current US$)'!BZ3*'2.10 US CPI'!$B170/100</f>
        <v>105.52701438739598</v>
      </c>
      <c r="CA3" s="82">
        <f>'1.21 Wine exp pc (current US$)'!CA3*'2.10 US CPI'!$B170/100</f>
        <v>253.41925064599482</v>
      </c>
      <c r="CB3" s="82">
        <f>'1.21 Wine exp pc (current US$)'!CB3*'2.10 US CPI'!$B170/100</f>
        <v>157.80747234397828</v>
      </c>
      <c r="CC3" s="82">
        <f>'1.21 Wine exp pc (current US$)'!CC3*'2.10 US CPI'!$B170/100</f>
        <v>150.14365553794107</v>
      </c>
      <c r="CD3" s="82">
        <f>'1.21 Wine exp pc (current US$)'!CD3*'2.10 US CPI'!$B170/100</f>
        <v>71.702900463498679</v>
      </c>
      <c r="CE3" s="82">
        <f>'1.21 Wine exp pc (current US$)'!CE3*'2.10 US CPI'!$B170/100</f>
        <v>141.37727050672828</v>
      </c>
      <c r="CF3" s="82">
        <f>'1.21 Wine exp pc (current US$)'!CF3*'2.10 US CPI'!$B170/100</f>
        <v>187.40929647268365</v>
      </c>
      <c r="CG3" s="82">
        <f>'1.21 Wine exp pc (current US$)'!CG3*'2.10 US CPI'!$B170/100</f>
        <v>82.08278244026809</v>
      </c>
      <c r="CH3" s="82">
        <f>'1.21 Wine exp pc (current US$)'!CH3*'2.10 US CPI'!$B170/100</f>
        <v>141.23776286756427</v>
      </c>
      <c r="CI3" s="82">
        <f>'1.21 Wine exp pc (current US$)'!CI3*'2.10 US CPI'!$B170/100</f>
        <v>330.9768937133021</v>
      </c>
      <c r="CJ3" s="82">
        <f>'1.21 Wine exp pc (current US$)'!CJ3*'2.10 US CPI'!$B170/100</f>
        <v>3.7580904385725957</v>
      </c>
      <c r="CK3" s="82">
        <f>'1.21 Wine exp pc (current US$)'!CK3*'2.10 US CPI'!$B170/100</f>
        <v>170.36473276180598</v>
      </c>
      <c r="CL3" s="82">
        <f>'1.21 Wine exp pc (current US$)'!CL3*'2.10 US CPI'!$B170/100</f>
        <v>160.60525907677564</v>
      </c>
      <c r="CM3" s="82">
        <f>'1.21 Wine exp pc (current US$)'!CM3*'2.10 US CPI'!$B170/100</f>
        <v>3.8307372650971678</v>
      </c>
      <c r="CN3" s="82">
        <f>'1.21 Wine exp pc (current US$)'!CN3*'2.10 US CPI'!$B170/100</f>
        <v>4.4761492540964092</v>
      </c>
      <c r="CO3" s="82">
        <f>'1.21 Wine exp pc (current US$)'!CO3*'2.10 US CPI'!$B170/100</f>
        <v>0.75179092048582818</v>
      </c>
      <c r="CP3" s="82">
        <f>'1.21 Wine exp pc (current US$)'!CP3*'2.10 US CPI'!$B170/100</f>
        <v>0.43971378150786783</v>
      </c>
    </row>
    <row r="4" spans="1:94" x14ac:dyDescent="0.25">
      <c r="A4" s="93" t="s">
        <v>25</v>
      </c>
      <c r="B4" s="82">
        <f>'1.21 Wine exp pc (current US$)'!B4*'2.10 US CPI'!$B171/100</f>
        <v>20.722139187249653</v>
      </c>
      <c r="C4" s="82">
        <f>'1.21 Wine exp pc (current US$)'!C4*'2.10 US CPI'!$B171/100</f>
        <v>7.5420809081361115</v>
      </c>
      <c r="D4" s="82">
        <f>'1.21 Wine exp pc (current US$)'!D4*'2.10 US CPI'!$B171/100</f>
        <v>5.4375320458041365</v>
      </c>
      <c r="E4" s="82">
        <f>'1.21 Wine exp pc (current US$)'!E4*'2.10 US CPI'!$B171/100</f>
        <v>5.1555487866987395</v>
      </c>
      <c r="F4" s="82">
        <f>'1.21 Wine exp pc (current US$)'!F4*'2.10 US CPI'!$B171/100</f>
        <v>28.596773476075377</v>
      </c>
      <c r="G4" s="82">
        <f>'1.21 Wine exp pc (current US$)'!G4*'2.10 US CPI'!$B171/100</f>
        <v>3.0454299856928317E-2</v>
      </c>
      <c r="H4" s="82">
        <f>'1.21 Wine exp pc (current US$)'!H4*'2.10 US CPI'!$B171/100</f>
        <v>0.24115203126847376</v>
      </c>
      <c r="I4" s="82">
        <f>'1.21 Wine exp pc (current US$)'!I4*'2.10 US CPI'!$B171/100</f>
        <v>118.39212933184821</v>
      </c>
      <c r="J4" s="82">
        <f>'1.21 Wine exp pc (current US$)'!J4*'2.10 US CPI'!$B171/100</f>
        <v>9.2316674607914848</v>
      </c>
      <c r="K4" s="82">
        <f>'1.21 Wine exp pc (current US$)'!K4*'2.10 US CPI'!$B171/100</f>
        <v>3.1574717327085664</v>
      </c>
      <c r="L4" s="82"/>
      <c r="M4" s="82">
        <f>'1.21 Wine exp pc (current US$)'!M4*'2.10 US CPI'!$B171/100</f>
        <v>0.54882931665649792</v>
      </c>
      <c r="N4" s="82">
        <f>'1.21 Wine exp pc (current US$)'!N4*'2.10 US CPI'!$B171/100</f>
        <v>23.363505747126439</v>
      </c>
      <c r="O4" s="82">
        <f>'1.21 Wine exp pc (current US$)'!O4*'2.10 US CPI'!$B171/100</f>
        <v>17.414378168165264</v>
      </c>
      <c r="P4" s="82">
        <f>'1.21 Wine exp pc (current US$)'!P4*'2.10 US CPI'!$B171/100</f>
        <v>15.991426250580217</v>
      </c>
      <c r="Q4" s="82">
        <f>'1.21 Wine exp pc (current US$)'!Q4*'2.10 US CPI'!$B171/100</f>
        <v>2.0113640084382265</v>
      </c>
      <c r="R4" s="82">
        <f>'1.21 Wine exp pc (current US$)'!R4*'2.10 US CPI'!$B171/100</f>
        <v>3.9797604010420775</v>
      </c>
      <c r="S4" s="82">
        <f>'1.21 Wine exp pc (current US$)'!S4*'2.10 US CPI'!$B171/100</f>
        <v>0.9635486922818689</v>
      </c>
      <c r="T4" s="82">
        <f>'1.21 Wine exp pc (current US$)'!T4*'2.10 US CPI'!$B171/100</f>
        <v>129.75415823060558</v>
      </c>
      <c r="U4" s="82">
        <f>'1.21 Wine exp pc (current US$)'!U4*'2.10 US CPI'!$B171/100</f>
        <v>130.12391511756741</v>
      </c>
      <c r="V4" s="82">
        <f>'1.21 Wine exp pc (current US$)'!V4*'2.10 US CPI'!$B171/100</f>
        <v>127.91347479699706</v>
      </c>
      <c r="W4" s="82">
        <f>'1.21 Wine exp pc (current US$)'!W4*'2.10 US CPI'!$B171/100</f>
        <v>22.261518701767113</v>
      </c>
      <c r="X4" s="82">
        <f>'1.21 Wine exp pc (current US$)'!X4*'2.10 US CPI'!$B171/100</f>
        <v>22.333870348672775</v>
      </c>
      <c r="Y4" s="82">
        <f>'1.21 Wine exp pc (current US$)'!Y4*'2.10 US CPI'!$B171/100</f>
        <v>15.673646805832373</v>
      </c>
      <c r="Z4" s="82">
        <f>'1.21 Wine exp pc (current US$)'!Z4*'2.10 US CPI'!$B171/100</f>
        <v>10.75294199877999</v>
      </c>
      <c r="AA4" s="82">
        <f>'1.21 Wine exp pc (current US$)'!AA4*'2.10 US CPI'!$B171/100</f>
        <v>173.31201857725418</v>
      </c>
      <c r="AB4" s="82">
        <f>'1.21 Wine exp pc (current US$)'!AB4*'2.10 US CPI'!$B171/100</f>
        <v>34.543877190918721</v>
      </c>
      <c r="AC4" s="82">
        <f>'1.21 Wine exp pc (current US$)'!AC4*'2.10 US CPI'!$B171/100</f>
        <v>33.691540450683412</v>
      </c>
      <c r="AD4" s="82">
        <f>'1.21 Wine exp pc (current US$)'!AD4*'2.10 US CPI'!$B171/100</f>
        <v>32.057074230813221</v>
      </c>
      <c r="AE4" s="82">
        <f>'1.21 Wine exp pc (current US$)'!AE4*'2.10 US CPI'!$B171/100</f>
        <v>46.797953788243625</v>
      </c>
      <c r="AF4" s="82">
        <f>'1.21 Wine exp pc (current US$)'!AF4*'2.10 US CPI'!$B171/100</f>
        <v>72.388410168031029</v>
      </c>
      <c r="AG4" s="82">
        <f>'1.21 Wine exp pc (current US$)'!AG4*'2.10 US CPI'!$B171/100</f>
        <v>46.507772245701382</v>
      </c>
      <c r="AH4" s="82">
        <f>'1.21 Wine exp pc (current US$)'!AH4*'2.10 US CPI'!$B171/100</f>
        <v>57.361889412348127</v>
      </c>
      <c r="AI4" s="82">
        <f>'1.21 Wine exp pc (current US$)'!AI4*'2.10 US CPI'!$B171/100</f>
        <v>12.068990539247217</v>
      </c>
      <c r="AJ4" s="82">
        <f>'1.21 Wine exp pc (current US$)'!AJ4*'2.10 US CPI'!$B171/100</f>
        <v>8.0664460576636827</v>
      </c>
      <c r="AK4" s="82">
        <f>'1.21 Wine exp pc (current US$)'!AK4*'2.10 US CPI'!$B171/100</f>
        <v>14.455759485284174</v>
      </c>
      <c r="AL4" s="82">
        <f>'1.21 Wine exp pc (current US$)'!AL4*'2.10 US CPI'!$B171/100</f>
        <v>21.343581906274608</v>
      </c>
      <c r="AM4" s="82">
        <f>'1.21 Wine exp pc (current US$)'!AM4*'2.10 US CPI'!$B171/100</f>
        <v>33.521065848214292</v>
      </c>
      <c r="AN4" s="82">
        <f>'1.21 Wine exp pc (current US$)'!AN4*'2.10 US CPI'!$B171/100</f>
        <v>223.14719157472419</v>
      </c>
      <c r="AO4" s="82">
        <f>'1.21 Wine exp pc (current US$)'!AO4*'2.10 US CPI'!$B171/100</f>
        <v>22.595815998457734</v>
      </c>
      <c r="AP4" s="82">
        <f>'1.21 Wine exp pc (current US$)'!AP4*'2.10 US CPI'!$B171/100</f>
        <v>7.8605357526540072</v>
      </c>
      <c r="AQ4" s="82">
        <f>'1.21 Wine exp pc (current US$)'!AQ4*'2.10 US CPI'!$B171/100</f>
        <v>22.185565092083799</v>
      </c>
      <c r="AR4" s="82">
        <f>'1.21 Wine exp pc (current US$)'!AR4*'2.10 US CPI'!$B171/100</f>
        <v>1.032958524493546</v>
      </c>
      <c r="AS4" s="82">
        <f>'1.21 Wine exp pc (current US$)'!AS4*'2.10 US CPI'!$B171/100</f>
        <v>6.0032444864719166</v>
      </c>
      <c r="AT4" s="82">
        <f>'1.21 Wine exp pc (current US$)'!AT4*'2.10 US CPI'!$B171/100</f>
        <v>30.593164185633597</v>
      </c>
      <c r="AU4" s="82">
        <f>'1.21 Wine exp pc (current US$)'!AU4*'2.10 US CPI'!$B171/100</f>
        <v>1.9132238859823201</v>
      </c>
      <c r="AV4" s="82">
        <f>'1.21 Wine exp pc (current US$)'!AV4*'2.10 US CPI'!$B171/100</f>
        <v>8.8510590692124111</v>
      </c>
      <c r="AW4" s="82">
        <f>'1.21 Wine exp pc (current US$)'!AW4*'2.10 US CPI'!$B171/100</f>
        <v>3.1520428861199652</v>
      </c>
      <c r="AX4" s="82">
        <f>'1.21 Wine exp pc (current US$)'!AX4*'2.10 US CPI'!$B171/100</f>
        <v>4.2765508219796358</v>
      </c>
      <c r="AY4" s="82">
        <f>'1.21 Wine exp pc (current US$)'!AY4*'2.10 US CPI'!$B171/100</f>
        <v>0.88847242408016514</v>
      </c>
      <c r="AZ4" s="82">
        <f>'1.21 Wine exp pc (current US$)'!AZ4*'2.10 US CPI'!$B171/100</f>
        <v>4.9620708043224795</v>
      </c>
      <c r="BA4" s="82">
        <f>'1.21 Wine exp pc (current US$)'!BA4*'2.10 US CPI'!$B171/100</f>
        <v>2.4688551397477583</v>
      </c>
      <c r="BB4" s="82">
        <f>'1.21 Wine exp pc (current US$)'!BB4*'2.10 US CPI'!$B171/100</f>
        <v>71.338572029569079</v>
      </c>
      <c r="BC4" s="82">
        <f>'1.21 Wine exp pc (current US$)'!BC4*'2.10 US CPI'!$B171/100</f>
        <v>1.345057502037474</v>
      </c>
      <c r="BD4" s="82">
        <f>'1.21 Wine exp pc (current US$)'!BD4*'2.10 US CPI'!$B171/100</f>
        <v>5.8747218239267101</v>
      </c>
      <c r="BE4" s="82">
        <f>'1.21 Wine exp pc (current US$)'!BE4*'2.10 US CPI'!$B171/100</f>
        <v>9.3887150520156037</v>
      </c>
      <c r="BF4" s="82">
        <f>'1.21 Wine exp pc (current US$)'!BF4*'2.10 US CPI'!$B171/100</f>
        <v>4.893679154200985</v>
      </c>
      <c r="BG4" s="82">
        <f>'1.21 Wine exp pc (current US$)'!BG4*'2.10 US CPI'!$B171/100</f>
        <v>0.27321704604006908</v>
      </c>
      <c r="BH4" s="82"/>
      <c r="BI4" s="82">
        <f>'1.21 Wine exp pc (current US$)'!BI4*'2.10 US CPI'!$B171/100</f>
        <v>32.790410958904104</v>
      </c>
      <c r="BJ4" s="82">
        <f>'1.21 Wine exp pc (current US$)'!BJ4*'2.10 US CPI'!$B171/100</f>
        <v>6.3603863330478418</v>
      </c>
      <c r="BK4" s="82">
        <f>'1.21 Wine exp pc (current US$)'!BK4*'2.10 US CPI'!$B171/100</f>
        <v>7.6581989192703039</v>
      </c>
      <c r="BL4" s="82">
        <f>'1.21 Wine exp pc (current US$)'!BL4*'2.10 US CPI'!$B171/100</f>
        <v>0.21568122259592723</v>
      </c>
      <c r="BM4" s="82"/>
      <c r="BN4" s="82">
        <f>'1.21 Wine exp pc (current US$)'!BN4*'2.10 US CPI'!$B171/100</f>
        <v>17.878245469201808</v>
      </c>
      <c r="BO4" s="82">
        <f>'1.21 Wine exp pc (current US$)'!BO4*'2.10 US CPI'!$B171/100</f>
        <v>17.349404078116024</v>
      </c>
      <c r="BP4" s="82">
        <f>'1.21 Wine exp pc (current US$)'!BP4*'2.10 US CPI'!$B171/100</f>
        <v>41.085387571468736</v>
      </c>
      <c r="BQ4" s="82">
        <f>'1.21 Wine exp pc (current US$)'!BQ4*'2.10 US CPI'!$B171/100</f>
        <v>63.919426421922637</v>
      </c>
      <c r="BR4" s="82">
        <f>'1.21 Wine exp pc (current US$)'!BR4*'2.10 US CPI'!$B171/100</f>
        <v>81.401586177866207</v>
      </c>
      <c r="BS4" s="82">
        <f>'1.21 Wine exp pc (current US$)'!BS4*'2.10 US CPI'!$B171/100</f>
        <v>62.013430151460994</v>
      </c>
      <c r="BT4" s="82">
        <f>'1.21 Wine exp pc (current US$)'!BT4*'2.10 US CPI'!$B171/100</f>
        <v>150.34915773505</v>
      </c>
      <c r="BU4" s="82">
        <f>'1.21 Wine exp pc (current US$)'!BU4*'2.10 US CPI'!$B171/100</f>
        <v>234.22227665062755</v>
      </c>
      <c r="BV4" s="82">
        <f>'1.21 Wine exp pc (current US$)'!BV4*'2.10 US CPI'!$B171/100</f>
        <v>141.39431797239493</v>
      </c>
      <c r="BW4" s="82">
        <f>'1.21 Wine exp pc (current US$)'!BW4*'2.10 US CPI'!$B171/100</f>
        <v>317.39820058117886</v>
      </c>
      <c r="BX4" s="82">
        <f>'1.21 Wine exp pc (current US$)'!BX4*'2.10 US CPI'!$B171/100</f>
        <v>85.142014283239334</v>
      </c>
      <c r="BY4" s="82">
        <f>'1.21 Wine exp pc (current US$)'!BY4*'2.10 US CPI'!$B171/100</f>
        <v>293.39181867074132</v>
      </c>
      <c r="BZ4" s="82">
        <f>'1.21 Wine exp pc (current US$)'!BZ4*'2.10 US CPI'!$B171/100</f>
        <v>104.18095449888992</v>
      </c>
      <c r="CA4" s="82">
        <f>'1.21 Wine exp pc (current US$)'!CA4*'2.10 US CPI'!$B171/100</f>
        <v>281.682333330272</v>
      </c>
      <c r="CB4" s="82">
        <f>'1.21 Wine exp pc (current US$)'!CB4*'2.10 US CPI'!$B171/100</f>
        <v>187.38883760289255</v>
      </c>
      <c r="CC4" s="82">
        <f>'1.21 Wine exp pc (current US$)'!CC4*'2.10 US CPI'!$B171/100</f>
        <v>164.93195876288661</v>
      </c>
      <c r="CD4" s="82">
        <f>'1.21 Wine exp pc (current US$)'!CD4*'2.10 US CPI'!$B171/100</f>
        <v>78.603565285961764</v>
      </c>
      <c r="CE4" s="82">
        <f>'1.21 Wine exp pc (current US$)'!CE4*'2.10 US CPI'!$B171/100</f>
        <v>170.11560310337964</v>
      </c>
      <c r="CF4" s="82">
        <f>'1.21 Wine exp pc (current US$)'!CF4*'2.10 US CPI'!$B171/100</f>
        <v>203.820384426679</v>
      </c>
      <c r="CG4" s="82">
        <f>'1.21 Wine exp pc (current US$)'!CG4*'2.10 US CPI'!$B171/100</f>
        <v>87.414140995679318</v>
      </c>
      <c r="CH4" s="82">
        <f>'1.21 Wine exp pc (current US$)'!CH4*'2.10 US CPI'!$B171/100</f>
        <v>163.05325453749538</v>
      </c>
      <c r="CI4" s="82">
        <f>'1.21 Wine exp pc (current US$)'!CI4*'2.10 US CPI'!$B171/100</f>
        <v>351.73632454484061</v>
      </c>
      <c r="CJ4" s="82">
        <f>'1.21 Wine exp pc (current US$)'!CJ4*'2.10 US CPI'!$B171/100</f>
        <v>4.3777233053080105</v>
      </c>
      <c r="CK4" s="82">
        <f>'1.21 Wine exp pc (current US$)'!CK4*'2.10 US CPI'!$B171/100</f>
        <v>191.90172199002021</v>
      </c>
      <c r="CL4" s="82">
        <f>'1.21 Wine exp pc (current US$)'!CL4*'2.10 US CPI'!$B171/100</f>
        <v>166.0186316795112</v>
      </c>
      <c r="CM4" s="82">
        <f>'1.21 Wine exp pc (current US$)'!CM4*'2.10 US CPI'!$B171/100</f>
        <v>4.1978682746968881</v>
      </c>
      <c r="CN4" s="82">
        <f>'1.21 Wine exp pc (current US$)'!CN4*'2.10 US CPI'!$B171/100</f>
        <v>4.7143484235725737</v>
      </c>
      <c r="CO4" s="82">
        <f>'1.21 Wine exp pc (current US$)'!CO4*'2.10 US CPI'!$B171/100</f>
        <v>0.75141264672453989</v>
      </c>
      <c r="CP4" s="82">
        <f>'1.21 Wine exp pc (current US$)'!CP4*'2.10 US CPI'!$B171/100</f>
        <v>0.5253233237213748</v>
      </c>
    </row>
    <row r="5" spans="1:94" x14ac:dyDescent="0.25">
      <c r="A5" s="93" t="s">
        <v>26</v>
      </c>
      <c r="B5" s="82">
        <f>'1.21 Wine exp pc (current US$)'!B5*'2.10 US CPI'!$B172/100</f>
        <v>24.264062920227659</v>
      </c>
      <c r="C5" s="82"/>
      <c r="D5" s="82"/>
      <c r="E5" s="82">
        <f>'1.21 Wine exp pc (current US$)'!E5*'2.10 US CPI'!$B172/100</f>
        <v>5.5984563692556808</v>
      </c>
      <c r="F5" s="82">
        <f>'1.21 Wine exp pc (current US$)'!F5*'2.10 US CPI'!$B172/100</f>
        <v>29.442006893682766</v>
      </c>
      <c r="G5" s="82">
        <f>'1.21 Wine exp pc (current US$)'!G5*'2.10 US CPI'!$B172/100</f>
        <v>4.0352468725460632E-2</v>
      </c>
      <c r="H5" s="82">
        <f>'1.21 Wine exp pc (current US$)'!H5*'2.10 US CPI'!$B172/100</f>
        <v>0.28026057179999986</v>
      </c>
      <c r="I5" s="82">
        <f>'1.21 Wine exp pc (current US$)'!I5*'2.10 US CPI'!$B172/100</f>
        <v>125.95988378467274</v>
      </c>
      <c r="J5" s="82">
        <f>'1.21 Wine exp pc (current US$)'!J5*'2.10 US CPI'!$B172/100</f>
        <v>11.453187032352194</v>
      </c>
      <c r="K5" s="82">
        <f>'1.21 Wine exp pc (current US$)'!K5*'2.10 US CPI'!$B172/100</f>
        <v>3.4468102611619895</v>
      </c>
      <c r="L5" s="82"/>
      <c r="M5" s="82">
        <f>'1.21 Wine exp pc (current US$)'!M5*'2.10 US CPI'!$B172/100</f>
        <v>0.62744092262783568</v>
      </c>
      <c r="N5" s="82">
        <f>'1.21 Wine exp pc (current US$)'!N5*'2.10 US CPI'!$B172/100</f>
        <v>25.680246913580248</v>
      </c>
      <c r="O5" s="82">
        <f>'1.21 Wine exp pc (current US$)'!O5*'2.10 US CPI'!$B172/100</f>
        <v>22.593858664878088</v>
      </c>
      <c r="P5" s="82">
        <f>'1.21 Wine exp pc (current US$)'!P5*'2.10 US CPI'!$B172/100</f>
        <v>16.497909488117653</v>
      </c>
      <c r="Q5" s="82">
        <f>'1.21 Wine exp pc (current US$)'!Q5*'2.10 US CPI'!$B172/100</f>
        <v>2.2338392682200587</v>
      </c>
      <c r="R5" s="82">
        <f>'1.21 Wine exp pc (current US$)'!R5*'2.10 US CPI'!$B172/100</f>
        <v>3.2317188374377297</v>
      </c>
      <c r="S5" s="82">
        <f>'1.21 Wine exp pc (current US$)'!S5*'2.10 US CPI'!$B172/100</f>
        <v>1.0503231619559039</v>
      </c>
      <c r="T5" s="82">
        <f>'1.21 Wine exp pc (current US$)'!T5*'2.10 US CPI'!$B172/100</f>
        <v>165.02179736990831</v>
      </c>
      <c r="U5" s="82">
        <f>'1.21 Wine exp pc (current US$)'!U5*'2.10 US CPI'!$B172/100</f>
        <v>165.3917933947578</v>
      </c>
      <c r="V5" s="82">
        <f>'1.21 Wine exp pc (current US$)'!V5*'2.10 US CPI'!$B172/100</f>
        <v>163.19285123449055</v>
      </c>
      <c r="W5" s="82">
        <f>'1.21 Wine exp pc (current US$)'!W5*'2.10 US CPI'!$B172/100</f>
        <v>27.575300780562245</v>
      </c>
      <c r="X5" s="82">
        <f>'1.21 Wine exp pc (current US$)'!X5*'2.10 US CPI'!$B172/100</f>
        <v>27.116509505935486</v>
      </c>
      <c r="Y5" s="82">
        <f>'1.21 Wine exp pc (current US$)'!Y5*'2.10 US CPI'!$B172/100</f>
        <v>20.488502206093518</v>
      </c>
      <c r="Z5" s="82">
        <f>'1.21 Wine exp pc (current US$)'!Z5*'2.10 US CPI'!$B172/100</f>
        <v>14.024099673307285</v>
      </c>
      <c r="AA5" s="82">
        <f>'1.21 Wine exp pc (current US$)'!AA5*'2.10 US CPI'!$B172/100</f>
        <v>214.1796904870277</v>
      </c>
      <c r="AB5" s="82">
        <f>'1.21 Wine exp pc (current US$)'!AB5*'2.10 US CPI'!$B172/100</f>
        <v>44.88161509330299</v>
      </c>
      <c r="AC5" s="82">
        <f>'1.21 Wine exp pc (current US$)'!AC5*'2.10 US CPI'!$B172/100</f>
        <v>42.962102289622351</v>
      </c>
      <c r="AD5" s="82">
        <f>'1.21 Wine exp pc (current US$)'!AD5*'2.10 US CPI'!$B172/100</f>
        <v>35.312337453476083</v>
      </c>
      <c r="AE5" s="82">
        <f>'1.21 Wine exp pc (current US$)'!AE5*'2.10 US CPI'!$B172/100</f>
        <v>70.852236157122576</v>
      </c>
      <c r="AF5" s="82">
        <f>'1.21 Wine exp pc (current US$)'!AF5*'2.10 US CPI'!$B172/100</f>
        <v>85.508767504566407</v>
      </c>
      <c r="AG5" s="82">
        <f>'1.21 Wine exp pc (current US$)'!AG5*'2.10 US CPI'!$B172/100</f>
        <v>62.039213172082185</v>
      </c>
      <c r="AH5" s="82">
        <f>'1.21 Wine exp pc (current US$)'!AH5*'2.10 US CPI'!$B172/100</f>
        <v>71.547872708405393</v>
      </c>
      <c r="AI5" s="82">
        <f>'1.21 Wine exp pc (current US$)'!AI5*'2.10 US CPI'!$B172/100</f>
        <v>13.649432788213916</v>
      </c>
      <c r="AJ5" s="82">
        <f>'1.21 Wine exp pc (current US$)'!AJ5*'2.10 US CPI'!$B172/100</f>
        <v>10.086950410357185</v>
      </c>
      <c r="AK5" s="82">
        <f>'1.21 Wine exp pc (current US$)'!AK5*'2.10 US CPI'!$B172/100</f>
        <v>18.345214422645117</v>
      </c>
      <c r="AL5" s="82">
        <f>'1.21 Wine exp pc (current US$)'!AL5*'2.10 US CPI'!$B172/100</f>
        <v>38.460724946124287</v>
      </c>
      <c r="AM5" s="82">
        <f>'1.21 Wine exp pc (current US$)'!AM5*'2.10 US CPI'!$B172/100</f>
        <v>45.323742600796692</v>
      </c>
      <c r="AN5" s="82">
        <f>'1.21 Wine exp pc (current US$)'!AN5*'2.10 US CPI'!$B172/100</f>
        <v>344.71237593984961</v>
      </c>
      <c r="AO5" s="82">
        <f>'1.21 Wine exp pc (current US$)'!AO5*'2.10 US CPI'!$B172/100</f>
        <v>19.387303625235504</v>
      </c>
      <c r="AP5" s="82">
        <f>'1.21 Wine exp pc (current US$)'!AP5*'2.10 US CPI'!$B172/100</f>
        <v>8.2861374687692564</v>
      </c>
      <c r="AQ5" s="82">
        <f>'1.21 Wine exp pc (current US$)'!AQ5*'2.10 US CPI'!$B172/100</f>
        <v>26.070380453934405</v>
      </c>
      <c r="AR5" s="82">
        <f>'1.21 Wine exp pc (current US$)'!AR5*'2.10 US CPI'!$B172/100</f>
        <v>1.6355012258240265</v>
      </c>
      <c r="AS5" s="82">
        <f>'1.21 Wine exp pc (current US$)'!AS5*'2.10 US CPI'!$B172/100</f>
        <v>6.3405421198264094</v>
      </c>
      <c r="AT5" s="82">
        <f>'1.21 Wine exp pc (current US$)'!AT5*'2.10 US CPI'!$B172/100</f>
        <v>28.462749772717167</v>
      </c>
      <c r="AU5" s="82">
        <f>'1.21 Wine exp pc (current US$)'!AU5*'2.10 US CPI'!$B172/100</f>
        <v>2.2072795898662223</v>
      </c>
      <c r="AV5" s="82">
        <f>'1.21 Wine exp pc (current US$)'!AV5*'2.10 US CPI'!$B172/100</f>
        <v>9.2894234534064211</v>
      </c>
      <c r="AW5" s="82">
        <f>'1.21 Wine exp pc (current US$)'!AW5*'2.10 US CPI'!$B172/100</f>
        <v>3.0651015997530044</v>
      </c>
      <c r="AX5" s="82">
        <f>'1.21 Wine exp pc (current US$)'!AX5*'2.10 US CPI'!$B172/100</f>
        <v>6.4064779978328916</v>
      </c>
      <c r="AY5" s="82">
        <f>'1.21 Wine exp pc (current US$)'!AY5*'2.10 US CPI'!$B172/100</f>
        <v>0.84773352787080913</v>
      </c>
      <c r="AZ5" s="82">
        <f>'1.21 Wine exp pc (current US$)'!AZ5*'2.10 US CPI'!$B172/100</f>
        <v>4.8712102529367085</v>
      </c>
      <c r="BA5" s="82">
        <f>'1.21 Wine exp pc (current US$)'!BA5*'2.10 US CPI'!$B172/100</f>
        <v>3.0398211428592647</v>
      </c>
      <c r="BB5" s="82">
        <f>'1.21 Wine exp pc (current US$)'!BB5*'2.10 US CPI'!$B172/100</f>
        <v>59.51883870579745</v>
      </c>
      <c r="BC5" s="82">
        <f>'1.21 Wine exp pc (current US$)'!BC5*'2.10 US CPI'!$B172/100</f>
        <v>1.3002745807808924</v>
      </c>
      <c r="BD5" s="82">
        <f>'1.21 Wine exp pc (current US$)'!BD5*'2.10 US CPI'!$B172/100</f>
        <v>7.2132167066225712</v>
      </c>
      <c r="BE5" s="82">
        <f>'1.21 Wine exp pc (current US$)'!BE5*'2.10 US CPI'!$B172/100</f>
        <v>10.287913838289358</v>
      </c>
      <c r="BF5" s="82">
        <f>'1.21 Wine exp pc (current US$)'!BF5*'2.10 US CPI'!$B172/100</f>
        <v>2.1101268395804538</v>
      </c>
      <c r="BG5" s="82">
        <f>'1.21 Wine exp pc (current US$)'!BG5*'2.10 US CPI'!$B172/100</f>
        <v>0.29923194628080751</v>
      </c>
      <c r="BH5" s="82"/>
      <c r="BI5" s="82">
        <f>'1.21 Wine exp pc (current US$)'!BI5*'2.10 US CPI'!$B172/100</f>
        <v>34.926756057820235</v>
      </c>
      <c r="BJ5" s="82">
        <f>'1.21 Wine exp pc (current US$)'!BJ5*'2.10 US CPI'!$B172/100</f>
        <v>7.0378783407995567</v>
      </c>
      <c r="BK5" s="82">
        <f>'1.21 Wine exp pc (current US$)'!BK5*'2.10 US CPI'!$B172/100</f>
        <v>9.1988917474767451</v>
      </c>
      <c r="BL5" s="82">
        <f>'1.21 Wine exp pc (current US$)'!BL5*'2.10 US CPI'!$B172/100</f>
        <v>0.26937144322548773</v>
      </c>
      <c r="BM5" s="82"/>
      <c r="BN5" s="82">
        <f>'1.21 Wine exp pc (current US$)'!BN5*'2.10 US CPI'!$B172/100</f>
        <v>24.825338877144123</v>
      </c>
      <c r="BO5" s="82">
        <f>'1.21 Wine exp pc (current US$)'!BO5*'2.10 US CPI'!$B172/100</f>
        <v>20.824295999918764</v>
      </c>
      <c r="BP5" s="82">
        <f>'1.21 Wine exp pc (current US$)'!BP5*'2.10 US CPI'!$B172/100</f>
        <v>53.94787968740534</v>
      </c>
      <c r="BQ5" s="82">
        <f>'1.21 Wine exp pc (current US$)'!BQ5*'2.10 US CPI'!$B172/100</f>
        <v>69.974720706636688</v>
      </c>
      <c r="BR5" s="82">
        <f>'1.21 Wine exp pc (current US$)'!BR5*'2.10 US CPI'!$B172/100</f>
        <v>99.229546862358433</v>
      </c>
      <c r="BS5" s="82">
        <f>'1.21 Wine exp pc (current US$)'!BS5*'2.10 US CPI'!$B172/100</f>
        <v>66.784211115933076</v>
      </c>
      <c r="BT5" s="82">
        <f>'1.21 Wine exp pc (current US$)'!BT5*'2.10 US CPI'!$B172/100</f>
        <v>185.25057186253139</v>
      </c>
      <c r="BU5" s="82">
        <f>'1.21 Wine exp pc (current US$)'!BU5*'2.10 US CPI'!$B172/100</f>
        <v>280.08671530684046</v>
      </c>
      <c r="BV5" s="82">
        <f>'1.21 Wine exp pc (current US$)'!BV5*'2.10 US CPI'!$B172/100</f>
        <v>180.10851117248305</v>
      </c>
      <c r="BW5" s="82">
        <f>'1.21 Wine exp pc (current US$)'!BW5*'2.10 US CPI'!$B172/100</f>
        <v>390.33598031020711</v>
      </c>
      <c r="BX5" s="82">
        <f>'1.21 Wine exp pc (current US$)'!BX5*'2.10 US CPI'!$B172/100</f>
        <v>112.40389143921786</v>
      </c>
      <c r="BY5" s="82">
        <f>'1.21 Wine exp pc (current US$)'!BY5*'2.10 US CPI'!$B172/100</f>
        <v>359.43843362428413</v>
      </c>
      <c r="BZ5" s="82">
        <f>'1.21 Wine exp pc (current US$)'!BZ5*'2.10 US CPI'!$B172/100</f>
        <v>126.07749885391803</v>
      </c>
      <c r="CA5" s="82">
        <f>'1.21 Wine exp pc (current US$)'!CA5*'2.10 US CPI'!$B172/100</f>
        <v>362.00642738049436</v>
      </c>
      <c r="CB5" s="82">
        <f>'1.21 Wine exp pc (current US$)'!CB5*'2.10 US CPI'!$B172/100</f>
        <v>241.42686544573934</v>
      </c>
      <c r="CC5" s="82">
        <f>'1.21 Wine exp pc (current US$)'!CC5*'2.10 US CPI'!$B172/100</f>
        <v>216.72968309396907</v>
      </c>
      <c r="CD5" s="82">
        <f>'1.21 Wine exp pc (current US$)'!CD5*'2.10 US CPI'!$B172/100</f>
        <v>98.809821152872317</v>
      </c>
      <c r="CE5" s="82">
        <f>'1.21 Wine exp pc (current US$)'!CE5*'2.10 US CPI'!$B172/100</f>
        <v>205.62572985084461</v>
      </c>
      <c r="CF5" s="82">
        <f>'1.21 Wine exp pc (current US$)'!CF5*'2.10 US CPI'!$B172/100</f>
        <v>257.66715144668063</v>
      </c>
      <c r="CG5" s="82">
        <f>'1.21 Wine exp pc (current US$)'!CG5*'2.10 US CPI'!$B172/100</f>
        <v>107.51727248385046</v>
      </c>
      <c r="CH5" s="82">
        <f>'1.21 Wine exp pc (current US$)'!CH5*'2.10 US CPI'!$B172/100</f>
        <v>194.60213068181821</v>
      </c>
      <c r="CI5" s="82">
        <f>'1.21 Wine exp pc (current US$)'!CI5*'2.10 US CPI'!$B172/100</f>
        <v>418.36914095079243</v>
      </c>
      <c r="CJ5" s="82">
        <f>'1.21 Wine exp pc (current US$)'!CJ5*'2.10 US CPI'!$B172/100</f>
        <v>5.856950861932507</v>
      </c>
      <c r="CK5" s="82">
        <f>'1.21 Wine exp pc (current US$)'!CK5*'2.10 US CPI'!$B172/100</f>
        <v>227.78508472069564</v>
      </c>
      <c r="CL5" s="82">
        <f>'1.21 Wine exp pc (current US$)'!CL5*'2.10 US CPI'!$B172/100</f>
        <v>196.03106000816231</v>
      </c>
      <c r="CM5" s="82">
        <f>'1.21 Wine exp pc (current US$)'!CM5*'2.10 US CPI'!$B172/100</f>
        <v>5.195580223625603</v>
      </c>
      <c r="CN5" s="82">
        <f>'1.21 Wine exp pc (current US$)'!CN5*'2.10 US CPI'!$B172/100</f>
        <v>5.0987336903964016</v>
      </c>
      <c r="CO5" s="82">
        <f>'1.21 Wine exp pc (current US$)'!CO5*'2.10 US CPI'!$B172/100</f>
        <v>0.97991503253642764</v>
      </c>
      <c r="CP5" s="82">
        <f>'1.21 Wine exp pc (current US$)'!CP5*'2.10 US CPI'!$B172/100</f>
        <v>0.61143302491221052</v>
      </c>
    </row>
    <row r="6" spans="1:94" x14ac:dyDescent="0.25">
      <c r="A6" s="93" t="s">
        <v>27</v>
      </c>
      <c r="B6" s="82">
        <f>'1.21 Wine exp pc (current US$)'!B6*'2.10 US CPI'!$B173/100</f>
        <v>27.249270874695508</v>
      </c>
      <c r="C6" s="82">
        <f>'1.21 Wine exp pc (current US$)'!C6*'2.10 US CPI'!$B173/100</f>
        <v>8.3476217721665549</v>
      </c>
      <c r="D6" s="82">
        <f>'1.21 Wine exp pc (current US$)'!D6*'2.10 US CPI'!$B173/100</f>
        <v>7.0429423530679944</v>
      </c>
      <c r="E6" s="82">
        <f>'1.21 Wine exp pc (current US$)'!E6*'2.10 US CPI'!$B173/100</f>
        <v>6.1083692107686467</v>
      </c>
      <c r="F6" s="82">
        <f>'1.21 Wine exp pc (current US$)'!F6*'2.10 US CPI'!$B173/100</f>
        <v>30.579935136728817</v>
      </c>
      <c r="G6" s="82">
        <f>'1.21 Wine exp pc (current US$)'!G6*'2.10 US CPI'!$B173/100</f>
        <v>5.5578803678612558E-2</v>
      </c>
      <c r="H6" s="82">
        <f>'1.21 Wine exp pc (current US$)'!H6*'2.10 US CPI'!$B173/100</f>
        <v>0.29793943259374583</v>
      </c>
      <c r="I6" s="82">
        <f>'1.21 Wine exp pc (current US$)'!I6*'2.10 US CPI'!$B173/100</f>
        <v>125.68482099118063</v>
      </c>
      <c r="J6" s="82">
        <f>'1.21 Wine exp pc (current US$)'!J6*'2.10 US CPI'!$B173/100</f>
        <v>14.691521606250662</v>
      </c>
      <c r="K6" s="82">
        <f>'1.21 Wine exp pc (current US$)'!K6*'2.10 US CPI'!$B173/100</f>
        <v>3.8879220092790154</v>
      </c>
      <c r="L6" s="82"/>
      <c r="M6" s="82">
        <f>'1.21 Wine exp pc (current US$)'!M6*'2.10 US CPI'!$B173/100</f>
        <v>0.70826124577699701</v>
      </c>
      <c r="N6" s="82">
        <f>'1.21 Wine exp pc (current US$)'!N6*'2.10 US CPI'!$B173/100</f>
        <v>28.683164134686923</v>
      </c>
      <c r="O6" s="82">
        <f>'1.21 Wine exp pc (current US$)'!O6*'2.10 US CPI'!$B173/100</f>
        <v>27.992293825484911</v>
      </c>
      <c r="P6" s="82">
        <f>'1.21 Wine exp pc (current US$)'!P6*'2.10 US CPI'!$B173/100</f>
        <v>18.649383753749234</v>
      </c>
      <c r="Q6" s="82">
        <f>'1.21 Wine exp pc (current US$)'!Q6*'2.10 US CPI'!$B173/100</f>
        <v>2.5682066218685251</v>
      </c>
      <c r="R6" s="82">
        <f>'1.21 Wine exp pc (current US$)'!R6*'2.10 US CPI'!$B173/100</f>
        <v>2.5706167294953532</v>
      </c>
      <c r="S6" s="82">
        <f>'1.21 Wine exp pc (current US$)'!S6*'2.10 US CPI'!$B173/100</f>
        <v>1.2368472839100761</v>
      </c>
      <c r="T6" s="82">
        <f>'1.21 Wine exp pc (current US$)'!T6*'2.10 US CPI'!$B173/100</f>
        <v>197.16824079052108</v>
      </c>
      <c r="U6" s="82">
        <f>'1.21 Wine exp pc (current US$)'!U6*'2.10 US CPI'!$B173/100</f>
        <v>196.89410416050006</v>
      </c>
      <c r="V6" s="82">
        <f>'1.21 Wine exp pc (current US$)'!V6*'2.10 US CPI'!$B173/100</f>
        <v>198.51359316525503</v>
      </c>
      <c r="W6" s="82">
        <f>'1.21 Wine exp pc (current US$)'!W6*'2.10 US CPI'!$B173/100</f>
        <v>33.15145891273604</v>
      </c>
      <c r="X6" s="82">
        <f>'1.21 Wine exp pc (current US$)'!X6*'2.10 US CPI'!$B173/100</f>
        <v>34.492178473388783</v>
      </c>
      <c r="Y6" s="82">
        <f>'1.21 Wine exp pc (current US$)'!Y6*'2.10 US CPI'!$B173/100</f>
        <v>23.32731797571272</v>
      </c>
      <c r="Z6" s="82">
        <f>'1.21 Wine exp pc (current US$)'!Z6*'2.10 US CPI'!$B173/100</f>
        <v>17.70139959458238</v>
      </c>
      <c r="AA6" s="82">
        <f>'1.21 Wine exp pc (current US$)'!AA6*'2.10 US CPI'!$B173/100</f>
        <v>257.07845950020555</v>
      </c>
      <c r="AB6" s="82">
        <f>'1.21 Wine exp pc (current US$)'!AB6*'2.10 US CPI'!$B173/100</f>
        <v>53.835969515364916</v>
      </c>
      <c r="AC6" s="82">
        <f>'1.21 Wine exp pc (current US$)'!AC6*'2.10 US CPI'!$B173/100</f>
        <v>60.337158469945336</v>
      </c>
      <c r="AD6" s="82">
        <f>'1.21 Wine exp pc (current US$)'!AD6*'2.10 US CPI'!$B173/100</f>
        <v>42.824840333783968</v>
      </c>
      <c r="AE6" s="82">
        <f>'1.21 Wine exp pc (current US$)'!AE6*'2.10 US CPI'!$B173/100</f>
        <v>72.255542481979887</v>
      </c>
      <c r="AF6" s="82">
        <f>'1.21 Wine exp pc (current US$)'!AF6*'2.10 US CPI'!$B173/100</f>
        <v>98.601787832198553</v>
      </c>
      <c r="AG6" s="82">
        <f>'1.21 Wine exp pc (current US$)'!AG6*'2.10 US CPI'!$B173/100</f>
        <v>74.702953896848982</v>
      </c>
      <c r="AH6" s="82">
        <f>'1.21 Wine exp pc (current US$)'!AH6*'2.10 US CPI'!$B173/100</f>
        <v>83.493817429429996</v>
      </c>
      <c r="AI6" s="82">
        <f>'1.21 Wine exp pc (current US$)'!AI6*'2.10 US CPI'!$B173/100</f>
        <v>16.674716361907048</v>
      </c>
      <c r="AJ6" s="82">
        <f>'1.21 Wine exp pc (current US$)'!AJ6*'2.10 US CPI'!$B173/100</f>
        <v>14.480480602173374</v>
      </c>
      <c r="AK6" s="82">
        <f>'1.21 Wine exp pc (current US$)'!AK6*'2.10 US CPI'!$B173/100</f>
        <v>24.087613764223992</v>
      </c>
      <c r="AL6" s="82">
        <f>'1.21 Wine exp pc (current US$)'!AL6*'2.10 US CPI'!$B173/100</f>
        <v>47.932319503912588</v>
      </c>
      <c r="AM6" s="82">
        <f>'1.21 Wine exp pc (current US$)'!AM6*'2.10 US CPI'!$B173/100</f>
        <v>57.959895328913071</v>
      </c>
      <c r="AN6" s="82">
        <f>'1.21 Wine exp pc (current US$)'!AN6*'2.10 US CPI'!$B173/100</f>
        <v>431.21009316770176</v>
      </c>
      <c r="AO6" s="82">
        <f>'1.21 Wine exp pc (current US$)'!AO6*'2.10 US CPI'!$B173/100</f>
        <v>16.845820062771249</v>
      </c>
      <c r="AP6" s="82">
        <f>'1.21 Wine exp pc (current US$)'!AP6*'2.10 US CPI'!$B173/100</f>
        <v>10.014148029452178</v>
      </c>
      <c r="AQ6" s="82">
        <f>'1.21 Wine exp pc (current US$)'!AQ6*'2.10 US CPI'!$B173/100</f>
        <v>30.912659829377606</v>
      </c>
      <c r="AR6" s="82">
        <f>'1.21 Wine exp pc (current US$)'!AR6*'2.10 US CPI'!$B173/100</f>
        <v>1.6769885254859098</v>
      </c>
      <c r="AS6" s="82">
        <f>'1.21 Wine exp pc (current US$)'!AS6*'2.10 US CPI'!$B173/100</f>
        <v>8.374421383607249</v>
      </c>
      <c r="AT6" s="82">
        <f>'1.21 Wine exp pc (current US$)'!AT6*'2.10 US CPI'!$B173/100</f>
        <v>38.422172926708178</v>
      </c>
      <c r="AU6" s="82">
        <f>'1.21 Wine exp pc (current US$)'!AU6*'2.10 US CPI'!$B173/100</f>
        <v>2.596200279935025</v>
      </c>
      <c r="AV6" s="82">
        <f>'1.21 Wine exp pc (current US$)'!AV6*'2.10 US CPI'!$B173/100</f>
        <v>10.080885399104</v>
      </c>
      <c r="AW6" s="82">
        <f>'1.21 Wine exp pc (current US$)'!AW6*'2.10 US CPI'!$B173/100</f>
        <v>3.5932984104046244</v>
      </c>
      <c r="AX6" s="82">
        <f>'1.21 Wine exp pc (current US$)'!AX6*'2.10 US CPI'!$B173/100</f>
        <v>7.1208718244803686</v>
      </c>
      <c r="AY6" s="82">
        <f>'1.21 Wine exp pc (current US$)'!AY6*'2.10 US CPI'!$B173/100</f>
        <v>0.926444476786494</v>
      </c>
      <c r="AZ6" s="82">
        <f>'1.21 Wine exp pc (current US$)'!AZ6*'2.10 US CPI'!$B173/100</f>
        <v>4.9149769346873846</v>
      </c>
      <c r="BA6" s="82">
        <f>'1.21 Wine exp pc (current US$)'!BA6*'2.10 US CPI'!$B173/100</f>
        <v>3.5214419283399083</v>
      </c>
      <c r="BB6" s="82">
        <f>'1.21 Wine exp pc (current US$)'!BB6*'2.10 US CPI'!$B173/100</f>
        <v>67.790451550795694</v>
      </c>
      <c r="BC6" s="82">
        <f>'1.21 Wine exp pc (current US$)'!BC6*'2.10 US CPI'!$B173/100</f>
        <v>2.9179748807691572</v>
      </c>
      <c r="BD6" s="82">
        <f>'1.21 Wine exp pc (current US$)'!BD6*'2.10 US CPI'!$B173/100</f>
        <v>8.3363453219040817</v>
      </c>
      <c r="BE6" s="82">
        <f>'1.21 Wine exp pc (current US$)'!BE6*'2.10 US CPI'!$B173/100</f>
        <v>11.873477627585535</v>
      </c>
      <c r="BF6" s="82">
        <f>'1.21 Wine exp pc (current US$)'!BF6*'2.10 US CPI'!$B173/100</f>
        <v>2.5175819013335148</v>
      </c>
      <c r="BG6" s="82">
        <f>'1.21 Wine exp pc (current US$)'!BG6*'2.10 US CPI'!$B173/100</f>
        <v>0.38366259759934734</v>
      </c>
      <c r="BH6" s="82"/>
      <c r="BI6" s="82">
        <f>'1.21 Wine exp pc (current US$)'!BI6*'2.10 US CPI'!$B173/100</f>
        <v>38.528754589513881</v>
      </c>
      <c r="BJ6" s="82">
        <f>'1.21 Wine exp pc (current US$)'!BJ6*'2.10 US CPI'!$B173/100</f>
        <v>7.250545480943738</v>
      </c>
      <c r="BK6" s="82">
        <f>'1.21 Wine exp pc (current US$)'!BK6*'2.10 US CPI'!$B173/100</f>
        <v>10.391421953869823</v>
      </c>
      <c r="BL6" s="82">
        <f>'1.21 Wine exp pc (current US$)'!BL6*'2.10 US CPI'!$B173/100</f>
        <v>0.35973213911593704</v>
      </c>
      <c r="BM6" s="82"/>
      <c r="BN6" s="82">
        <f>'1.21 Wine exp pc (current US$)'!BN6*'2.10 US CPI'!$B173/100</f>
        <v>30.536176028799677</v>
      </c>
      <c r="BO6" s="82">
        <f>'1.21 Wine exp pc (current US$)'!BO6*'2.10 US CPI'!$B173/100</f>
        <v>24.917119046182918</v>
      </c>
      <c r="BP6" s="82">
        <f>'1.21 Wine exp pc (current US$)'!BP6*'2.10 US CPI'!$B173/100</f>
        <v>65.532313053579202</v>
      </c>
      <c r="BQ6" s="82">
        <f>'1.21 Wine exp pc (current US$)'!BQ6*'2.10 US CPI'!$B173/100</f>
        <v>76.853832119092218</v>
      </c>
      <c r="BR6" s="82">
        <f>'1.21 Wine exp pc (current US$)'!BR6*'2.10 US CPI'!$B173/100</f>
        <v>114.54661813513684</v>
      </c>
      <c r="BS6" s="82">
        <f>'1.21 Wine exp pc (current US$)'!BS6*'2.10 US CPI'!$B173/100</f>
        <v>72.742729520264817</v>
      </c>
      <c r="BT6" s="82">
        <f>'1.21 Wine exp pc (current US$)'!BT6*'2.10 US CPI'!$B173/100</f>
        <v>212.37268059123613</v>
      </c>
      <c r="BU6" s="82">
        <f>'1.21 Wine exp pc (current US$)'!BU6*'2.10 US CPI'!$B173/100</f>
        <v>311.98288261734575</v>
      </c>
      <c r="BV6" s="82">
        <f>'1.21 Wine exp pc (current US$)'!BV6*'2.10 US CPI'!$B173/100</f>
        <v>206.34134892847521</v>
      </c>
      <c r="BW6" s="82">
        <f>'1.21 Wine exp pc (current US$)'!BW6*'2.10 US CPI'!$B173/100</f>
        <v>449.04805283829847</v>
      </c>
      <c r="BX6" s="82">
        <f>'1.21 Wine exp pc (current US$)'!BX6*'2.10 US CPI'!$B173/100</f>
        <v>121.17591624039694</v>
      </c>
      <c r="BY6" s="82">
        <f>'1.21 Wine exp pc (current US$)'!BY6*'2.10 US CPI'!$B173/100</f>
        <v>405.17767719905993</v>
      </c>
      <c r="BZ6" s="82">
        <f>'1.21 Wine exp pc (current US$)'!BZ6*'2.10 US CPI'!$B173/100</f>
        <v>141.92985403567423</v>
      </c>
      <c r="CA6" s="82">
        <f>'1.21 Wine exp pc (current US$)'!CA6*'2.10 US CPI'!$B173/100</f>
        <v>432.73151438704247</v>
      </c>
      <c r="CB6" s="82">
        <f>'1.21 Wine exp pc (current US$)'!CB6*'2.10 US CPI'!$B173/100</f>
        <v>299.3083347812057</v>
      </c>
      <c r="CC6" s="82">
        <f>'1.21 Wine exp pc (current US$)'!CC6*'2.10 US CPI'!$B173/100</f>
        <v>246.77316086886194</v>
      </c>
      <c r="CD6" s="82">
        <f>'1.21 Wine exp pc (current US$)'!CD6*'2.10 US CPI'!$B173/100</f>
        <v>115.71860499446426</v>
      </c>
      <c r="CE6" s="82">
        <f>'1.21 Wine exp pc (current US$)'!CE6*'2.10 US CPI'!$B173/100</f>
        <v>236.58060076460947</v>
      </c>
      <c r="CF6" s="82">
        <f>'1.21 Wine exp pc (current US$)'!CF6*'2.10 US CPI'!$B173/100</f>
        <v>283.32818745166185</v>
      </c>
      <c r="CG6" s="82">
        <f>'1.21 Wine exp pc (current US$)'!CG6*'2.10 US CPI'!$B173/100</f>
        <v>122.55061049415359</v>
      </c>
      <c r="CH6" s="82">
        <f>'1.21 Wine exp pc (current US$)'!CH6*'2.10 US CPI'!$B173/100</f>
        <v>218.14220506478597</v>
      </c>
      <c r="CI6" s="82">
        <f>'1.21 Wine exp pc (current US$)'!CI6*'2.10 US CPI'!$B173/100</f>
        <v>456.92700533670103</v>
      </c>
      <c r="CJ6" s="82">
        <f>'1.21 Wine exp pc (current US$)'!CJ6*'2.10 US CPI'!$B173/100</f>
        <v>8.2794127190136262</v>
      </c>
      <c r="CK6" s="82">
        <f>'1.21 Wine exp pc (current US$)'!CK6*'2.10 US CPI'!$B173/100</f>
        <v>276.1804439590727</v>
      </c>
      <c r="CL6" s="82">
        <f>'1.21 Wine exp pc (current US$)'!CL6*'2.10 US CPI'!$B173/100</f>
        <v>206.12005774322068</v>
      </c>
      <c r="CM6" s="82">
        <f>'1.21 Wine exp pc (current US$)'!CM6*'2.10 US CPI'!$B173/100</f>
        <v>6.0360901069677073</v>
      </c>
      <c r="CN6" s="82">
        <f>'1.21 Wine exp pc (current US$)'!CN6*'2.10 US CPI'!$B173/100</f>
        <v>5.3318884831667495</v>
      </c>
      <c r="CO6" s="82">
        <f>'1.21 Wine exp pc (current US$)'!CO6*'2.10 US CPI'!$B173/100</f>
        <v>1.044974831968565</v>
      </c>
      <c r="CP6" s="82">
        <f>'1.21 Wine exp pc (current US$)'!CP6*'2.10 US CPI'!$B173/100</f>
        <v>0.67933459716797318</v>
      </c>
    </row>
    <row r="7" spans="1:94" x14ac:dyDescent="0.25">
      <c r="A7" s="93" t="s">
        <v>28</v>
      </c>
      <c r="B7" s="82">
        <f>'1.21 Wine exp pc (current US$)'!B7*'2.10 US CPI'!$B174/100</f>
        <v>28.985856289180802</v>
      </c>
      <c r="C7" s="82">
        <f>'1.21 Wine exp pc (current US$)'!C7*'2.10 US CPI'!$B174/100</f>
        <v>8.7018421751899435</v>
      </c>
      <c r="D7" s="82">
        <f>'1.21 Wine exp pc (current US$)'!D7*'2.10 US CPI'!$B174/100</f>
        <v>8.703899424675047</v>
      </c>
      <c r="E7" s="82">
        <f>'1.21 Wine exp pc (current US$)'!E7*'2.10 US CPI'!$B174/100</f>
        <v>6.7755809151613997</v>
      </c>
      <c r="F7" s="82">
        <f>'1.21 Wine exp pc (current US$)'!F7*'2.10 US CPI'!$B174/100</f>
        <v>33.101502964832974</v>
      </c>
      <c r="G7" s="82">
        <f>'1.21 Wine exp pc (current US$)'!G7*'2.10 US CPI'!$B174/100</f>
        <v>7.9901499799494957E-2</v>
      </c>
      <c r="H7" s="82">
        <f>'1.21 Wine exp pc (current US$)'!H7*'2.10 US CPI'!$B174/100</f>
        <v>0.31511955331756647</v>
      </c>
      <c r="I7" s="82">
        <f>'1.21 Wine exp pc (current US$)'!I7*'2.10 US CPI'!$B174/100</f>
        <v>125.29259971197794</v>
      </c>
      <c r="J7" s="82">
        <f>'1.21 Wine exp pc (current US$)'!J7*'2.10 US CPI'!$B174/100</f>
        <v>17.790894617034436</v>
      </c>
      <c r="K7" s="82">
        <f>'1.21 Wine exp pc (current US$)'!K7*'2.10 US CPI'!$B174/100</f>
        <v>4.3976026568889059</v>
      </c>
      <c r="L7" s="82"/>
      <c r="M7" s="82">
        <f>'1.21 Wine exp pc (current US$)'!M7*'2.10 US CPI'!$B174/100</f>
        <v>0.83917280192799271</v>
      </c>
      <c r="N7" s="82">
        <f>'1.21 Wine exp pc (current US$)'!N7*'2.10 US CPI'!$B174/100</f>
        <v>32.324750339912789</v>
      </c>
      <c r="O7" s="82">
        <f>'1.21 Wine exp pc (current US$)'!O7*'2.10 US CPI'!$B174/100</f>
        <v>34.361833973505391</v>
      </c>
      <c r="P7" s="82">
        <f>'1.21 Wine exp pc (current US$)'!P7*'2.10 US CPI'!$B174/100</f>
        <v>21.134541255492731</v>
      </c>
      <c r="Q7" s="82">
        <f>'1.21 Wine exp pc (current US$)'!Q7*'2.10 US CPI'!$B174/100</f>
        <v>2.7876685290902463</v>
      </c>
      <c r="R7" s="82">
        <f>'1.21 Wine exp pc (current US$)'!R7*'2.10 US CPI'!$B174/100</f>
        <v>2.547422094576953</v>
      </c>
      <c r="S7" s="82">
        <f>'1.21 Wine exp pc (current US$)'!S7*'2.10 US CPI'!$B174/100</f>
        <v>1.4043446970326756</v>
      </c>
      <c r="T7" s="82">
        <f>'1.21 Wine exp pc (current US$)'!T7*'2.10 US CPI'!$B174/100</f>
        <v>214.74271482147785</v>
      </c>
      <c r="U7" s="82">
        <f>'1.21 Wine exp pc (current US$)'!U7*'2.10 US CPI'!$B174/100</f>
        <v>211.54318226874429</v>
      </c>
      <c r="V7" s="82">
        <f>'1.21 Wine exp pc (current US$)'!V7*'2.10 US CPI'!$B174/100</f>
        <v>230.43343460612982</v>
      </c>
      <c r="W7" s="82">
        <f>'1.21 Wine exp pc (current US$)'!W7*'2.10 US CPI'!$B174/100</f>
        <v>39.470510893404388</v>
      </c>
      <c r="X7" s="82">
        <f>'1.21 Wine exp pc (current US$)'!X7*'2.10 US CPI'!$B174/100</f>
        <v>39.781490074761535</v>
      </c>
      <c r="Y7" s="82">
        <f>'1.21 Wine exp pc (current US$)'!Y7*'2.10 US CPI'!$B174/100</f>
        <v>23.945296031229667</v>
      </c>
      <c r="Z7" s="82">
        <f>'1.21 Wine exp pc (current US$)'!Z7*'2.10 US CPI'!$B174/100</f>
        <v>19.791233774679394</v>
      </c>
      <c r="AA7" s="82">
        <f>'1.21 Wine exp pc (current US$)'!AA7*'2.10 US CPI'!$B174/100</f>
        <v>277.03993949256261</v>
      </c>
      <c r="AB7" s="82">
        <f>'1.21 Wine exp pc (current US$)'!AB7*'2.10 US CPI'!$B174/100</f>
        <v>64.040808322466134</v>
      </c>
      <c r="AC7" s="82">
        <f>'1.21 Wine exp pc (current US$)'!AC7*'2.10 US CPI'!$B174/100</f>
        <v>72.364170116672952</v>
      </c>
      <c r="AD7" s="82">
        <f>'1.21 Wine exp pc (current US$)'!AD7*'2.10 US CPI'!$B174/100</f>
        <v>49.241251032692091</v>
      </c>
      <c r="AE7" s="82">
        <f>'1.21 Wine exp pc (current US$)'!AE7*'2.10 US CPI'!$B174/100</f>
        <v>90.676735866818603</v>
      </c>
      <c r="AF7" s="82">
        <f>'1.21 Wine exp pc (current US$)'!AF7*'2.10 US CPI'!$B174/100</f>
        <v>109.71121482864382</v>
      </c>
      <c r="AG7" s="82">
        <f>'1.21 Wine exp pc (current US$)'!AG7*'2.10 US CPI'!$B174/100</f>
        <v>87.507796852646649</v>
      </c>
      <c r="AH7" s="82">
        <f>'1.21 Wine exp pc (current US$)'!AH7*'2.10 US CPI'!$B174/100</f>
        <v>93.256682389937126</v>
      </c>
      <c r="AI7" s="82">
        <f>'1.21 Wine exp pc (current US$)'!AI7*'2.10 US CPI'!$B174/100</f>
        <v>19.592514715175824</v>
      </c>
      <c r="AJ7" s="82">
        <f>'1.21 Wine exp pc (current US$)'!AJ7*'2.10 US CPI'!$B174/100</f>
        <v>22.509093477882072</v>
      </c>
      <c r="AK7" s="82">
        <f>'1.21 Wine exp pc (current US$)'!AK7*'2.10 US CPI'!$B174/100</f>
        <v>30.08630732748729</v>
      </c>
      <c r="AL7" s="82">
        <f>'1.21 Wine exp pc (current US$)'!AL7*'2.10 US CPI'!$B174/100</f>
        <v>42.358069418108947</v>
      </c>
      <c r="AM7" s="82">
        <f>'1.21 Wine exp pc (current US$)'!AM7*'2.10 US CPI'!$B174/100</f>
        <v>64.878852886405951</v>
      </c>
      <c r="AN7" s="82">
        <f>'1.21 Wine exp pc (current US$)'!AN7*'2.10 US CPI'!$B174/100</f>
        <v>468.49185022026433</v>
      </c>
      <c r="AO7" s="82">
        <f>'1.21 Wine exp pc (current US$)'!AO7*'2.10 US CPI'!$B174/100</f>
        <v>21.237724440292567</v>
      </c>
      <c r="AP7" s="82">
        <f>'1.21 Wine exp pc (current US$)'!AP7*'2.10 US CPI'!$B174/100</f>
        <v>12.321518923444705</v>
      </c>
      <c r="AQ7" s="82">
        <f>'1.21 Wine exp pc (current US$)'!AQ7*'2.10 US CPI'!$B174/100</f>
        <v>37.012840811842992</v>
      </c>
      <c r="AR7" s="82">
        <f>'1.21 Wine exp pc (current US$)'!AR7*'2.10 US CPI'!$B174/100</f>
        <v>2.0256076445964011</v>
      </c>
      <c r="AS7" s="82">
        <f>'1.21 Wine exp pc (current US$)'!AS7*'2.10 US CPI'!$B174/100</f>
        <v>11.610553737494641</v>
      </c>
      <c r="AT7" s="82">
        <f>'1.21 Wine exp pc (current US$)'!AT7*'2.10 US CPI'!$B174/100</f>
        <v>42.924590286147378</v>
      </c>
      <c r="AU7" s="82">
        <f>'1.21 Wine exp pc (current US$)'!AU7*'2.10 US CPI'!$B174/100</f>
        <v>2.550773467388693</v>
      </c>
      <c r="AV7" s="82">
        <f>'1.21 Wine exp pc (current US$)'!AV7*'2.10 US CPI'!$B174/100</f>
        <v>11.100028468400076</v>
      </c>
      <c r="AW7" s="82">
        <f>'1.21 Wine exp pc (current US$)'!AW7*'2.10 US CPI'!$B174/100</f>
        <v>5.6589244098527001</v>
      </c>
      <c r="AX7" s="82">
        <f>'1.21 Wine exp pc (current US$)'!AX7*'2.10 US CPI'!$B174/100</f>
        <v>7.5339332517910194</v>
      </c>
      <c r="AY7" s="82">
        <f>'1.21 Wine exp pc (current US$)'!AY7*'2.10 US CPI'!$B174/100</f>
        <v>1.0869113251149545</v>
      </c>
      <c r="AZ7" s="82">
        <f>'1.21 Wine exp pc (current US$)'!AZ7*'2.10 US CPI'!$B174/100</f>
        <v>5.994187041392137</v>
      </c>
      <c r="BA7" s="82">
        <f>'1.21 Wine exp pc (current US$)'!BA7*'2.10 US CPI'!$B174/100</f>
        <v>3.697057630458088</v>
      </c>
      <c r="BB7" s="82">
        <f>'1.21 Wine exp pc (current US$)'!BB7*'2.10 US CPI'!$B174/100</f>
        <v>82.256976184748623</v>
      </c>
      <c r="BC7" s="82">
        <f>'1.21 Wine exp pc (current US$)'!BC7*'2.10 US CPI'!$B174/100</f>
        <v>3.541974888957792</v>
      </c>
      <c r="BD7" s="82">
        <f>'1.21 Wine exp pc (current US$)'!BD7*'2.10 US CPI'!$B174/100</f>
        <v>9.1510252897815043</v>
      </c>
      <c r="BE7" s="82">
        <f>'1.21 Wine exp pc (current US$)'!BE7*'2.10 US CPI'!$B174/100</f>
        <v>12.769455240637367</v>
      </c>
      <c r="BF7" s="82">
        <f>'1.21 Wine exp pc (current US$)'!BF7*'2.10 US CPI'!$B174/100</f>
        <v>2.5948253985767087</v>
      </c>
      <c r="BG7" s="82">
        <f>'1.21 Wine exp pc (current US$)'!BG7*'2.10 US CPI'!$B174/100</f>
        <v>0.54937097304170179</v>
      </c>
      <c r="BH7" s="82"/>
      <c r="BI7" s="82">
        <f>'1.21 Wine exp pc (current US$)'!BI7*'2.10 US CPI'!$B174/100</f>
        <v>42.914543801676736</v>
      </c>
      <c r="BJ7" s="82">
        <f>'1.21 Wine exp pc (current US$)'!BJ7*'2.10 US CPI'!$B174/100</f>
        <v>8.2545678802794971</v>
      </c>
      <c r="BK7" s="82">
        <f>'1.21 Wine exp pc (current US$)'!BK7*'2.10 US CPI'!$B174/100</f>
        <v>11.178105346300047</v>
      </c>
      <c r="BL7" s="82">
        <f>'1.21 Wine exp pc (current US$)'!BL7*'2.10 US CPI'!$B174/100</f>
        <v>0.58988749478015035</v>
      </c>
      <c r="BM7" s="82"/>
      <c r="BN7" s="82">
        <f>'1.21 Wine exp pc (current US$)'!BN7*'2.10 US CPI'!$B174/100</f>
        <v>33.09810932103489</v>
      </c>
      <c r="BO7" s="82">
        <f>'1.21 Wine exp pc (current US$)'!BO7*'2.10 US CPI'!$B174/100</f>
        <v>25.75414768092007</v>
      </c>
      <c r="BP7" s="82">
        <f>'1.21 Wine exp pc (current US$)'!BP7*'2.10 US CPI'!$B174/100</f>
        <v>82.421799102071731</v>
      </c>
      <c r="BQ7" s="82">
        <f>'1.21 Wine exp pc (current US$)'!BQ7*'2.10 US CPI'!$B174/100</f>
        <v>86.334320888213583</v>
      </c>
      <c r="BR7" s="82">
        <f>'1.21 Wine exp pc (current US$)'!BR7*'2.10 US CPI'!$B174/100</f>
        <v>137.23303476168024</v>
      </c>
      <c r="BS7" s="82">
        <f>'1.21 Wine exp pc (current US$)'!BS7*'2.10 US CPI'!$B174/100</f>
        <v>80.78100614314053</v>
      </c>
      <c r="BT7" s="82">
        <f>'1.21 Wine exp pc (current US$)'!BT7*'2.10 US CPI'!$B174/100</f>
        <v>221.10698858298983</v>
      </c>
      <c r="BU7" s="82">
        <f>'1.21 Wine exp pc (current US$)'!BU7*'2.10 US CPI'!$B174/100</f>
        <v>339.62251322944866</v>
      </c>
      <c r="BV7" s="82">
        <f>'1.21 Wine exp pc (current US$)'!BV7*'2.10 US CPI'!$B174/100</f>
        <v>220.30033218774824</v>
      </c>
      <c r="BW7" s="82">
        <f>'1.21 Wine exp pc (current US$)'!BW7*'2.10 US CPI'!$B174/100</f>
        <v>466.32324352293313</v>
      </c>
      <c r="BX7" s="82">
        <f>'1.21 Wine exp pc (current US$)'!BX7*'2.10 US CPI'!$B174/100</f>
        <v>130.69947675972958</v>
      </c>
      <c r="BY7" s="82">
        <f>'1.21 Wine exp pc (current US$)'!BY7*'2.10 US CPI'!$B174/100</f>
        <v>413.5549656924739</v>
      </c>
      <c r="BZ7" s="82">
        <f>'1.21 Wine exp pc (current US$)'!BZ7*'2.10 US CPI'!$B174/100</f>
        <v>145.39297589278738</v>
      </c>
      <c r="CA7" s="82">
        <f>'1.21 Wine exp pc (current US$)'!CA7*'2.10 US CPI'!$B174/100</f>
        <v>447.94400678219483</v>
      </c>
      <c r="CB7" s="82">
        <f>'1.21 Wine exp pc (current US$)'!CB7*'2.10 US CPI'!$B174/100</f>
        <v>314.04843738599607</v>
      </c>
      <c r="CC7" s="82">
        <f>'1.21 Wine exp pc (current US$)'!CC7*'2.10 US CPI'!$B174/100</f>
        <v>251.79131228099271</v>
      </c>
      <c r="CD7" s="82">
        <f>'1.21 Wine exp pc (current US$)'!CD7*'2.10 US CPI'!$B174/100</f>
        <v>123.29795222470945</v>
      </c>
      <c r="CE7" s="82">
        <f>'1.21 Wine exp pc (current US$)'!CE7*'2.10 US CPI'!$B174/100</f>
        <v>272.54673497742277</v>
      </c>
      <c r="CF7" s="82">
        <f>'1.21 Wine exp pc (current US$)'!CF7*'2.10 US CPI'!$B174/100</f>
        <v>291.07314739821055</v>
      </c>
      <c r="CG7" s="82">
        <f>'1.21 Wine exp pc (current US$)'!CG7*'2.10 US CPI'!$B174/100</f>
        <v>129.56556564879676</v>
      </c>
      <c r="CH7" s="82">
        <f>'1.21 Wine exp pc (current US$)'!CH7*'2.10 US CPI'!$B174/100</f>
        <v>227.10078345207182</v>
      </c>
      <c r="CI7" s="82">
        <f>'1.21 Wine exp pc (current US$)'!CI7*'2.10 US CPI'!$B174/100</f>
        <v>450.03119040876044</v>
      </c>
      <c r="CJ7" s="82">
        <f>'1.21 Wine exp pc (current US$)'!CJ7*'2.10 US CPI'!$B174/100</f>
        <v>10.408887412390046</v>
      </c>
      <c r="CK7" s="82">
        <f>'1.21 Wine exp pc (current US$)'!CK7*'2.10 US CPI'!$B174/100</f>
        <v>299.683314473905</v>
      </c>
      <c r="CL7" s="82">
        <f>'1.21 Wine exp pc (current US$)'!CL7*'2.10 US CPI'!$B174/100</f>
        <v>222.94386650683867</v>
      </c>
      <c r="CM7" s="82">
        <f>'1.21 Wine exp pc (current US$)'!CM7*'2.10 US CPI'!$B174/100</f>
        <v>7.555219849389986</v>
      </c>
      <c r="CN7" s="82">
        <f>'1.21 Wine exp pc (current US$)'!CN7*'2.10 US CPI'!$B174/100</f>
        <v>5.7231181597427074</v>
      </c>
      <c r="CO7" s="82">
        <f>'1.21 Wine exp pc (current US$)'!CO7*'2.10 US CPI'!$B174/100</f>
        <v>1.0997985250747249</v>
      </c>
      <c r="CP7" s="82">
        <f>'1.21 Wine exp pc (current US$)'!CP7*'2.10 US CPI'!$B174/100</f>
        <v>0.77130604980215156</v>
      </c>
    </row>
    <row r="8" spans="1:94" x14ac:dyDescent="0.25">
      <c r="A8" s="93" t="s">
        <v>29</v>
      </c>
      <c r="B8" s="82">
        <f>'1.21 Wine exp pc (current US$)'!B8*'2.10 US CPI'!$B175/100</f>
        <v>30.806784974006959</v>
      </c>
      <c r="C8" s="82">
        <f>'1.21 Wine exp pc (current US$)'!C8*'2.10 US CPI'!$B175/100</f>
        <v>9.0754100408788361</v>
      </c>
      <c r="D8" s="82">
        <f>'1.21 Wine exp pc (current US$)'!D8*'2.10 US CPI'!$B175/100</f>
        <v>10.521679858764658</v>
      </c>
      <c r="E8" s="82">
        <f>'1.21 Wine exp pc (current US$)'!E8*'2.10 US CPI'!$B175/100</f>
        <v>7.7329618067239734</v>
      </c>
      <c r="F8" s="82">
        <f>'1.21 Wine exp pc (current US$)'!F8*'2.10 US CPI'!$B175/100</f>
        <v>35.572778579866124</v>
      </c>
      <c r="G8" s="82">
        <f>'1.21 Wine exp pc (current US$)'!G8*'2.10 US CPI'!$B175/100</f>
        <v>0.10421143807876673</v>
      </c>
      <c r="H8" s="82">
        <f>'1.21 Wine exp pc (current US$)'!H8*'2.10 US CPI'!$B175/100</f>
        <v>0.40144261637239159</v>
      </c>
      <c r="I8" s="82">
        <f>'1.21 Wine exp pc (current US$)'!I8*'2.10 US CPI'!$B175/100</f>
        <v>121.94828375071346</v>
      </c>
      <c r="J8" s="82">
        <f>'1.21 Wine exp pc (current US$)'!J8*'2.10 US CPI'!$B175/100</f>
        <v>22.407741406570246</v>
      </c>
      <c r="K8" s="82">
        <f>'1.21 Wine exp pc (current US$)'!K8*'2.10 US CPI'!$B175/100</f>
        <v>5.0699377398784931</v>
      </c>
      <c r="L8" s="82"/>
      <c r="M8" s="82">
        <f>'1.21 Wine exp pc (current US$)'!M8*'2.10 US CPI'!$B175/100</f>
        <v>1.0400363499781375</v>
      </c>
      <c r="N8" s="82">
        <f>'1.21 Wine exp pc (current US$)'!N8*'2.10 US CPI'!$B175/100</f>
        <v>37.604434952515113</v>
      </c>
      <c r="O8" s="82">
        <f>'1.21 Wine exp pc (current US$)'!O8*'2.10 US CPI'!$B175/100</f>
        <v>41.28168544134094</v>
      </c>
      <c r="P8" s="82">
        <f>'1.21 Wine exp pc (current US$)'!P8*'2.10 US CPI'!$B175/100</f>
        <v>22.254913396339113</v>
      </c>
      <c r="Q8" s="82">
        <f>'1.21 Wine exp pc (current US$)'!Q8*'2.10 US CPI'!$B175/100</f>
        <v>3.2100627885363702</v>
      </c>
      <c r="R8" s="82">
        <f>'1.21 Wine exp pc (current US$)'!R8*'2.10 US CPI'!$B175/100</f>
        <v>2.5922727945726574</v>
      </c>
      <c r="S8" s="82">
        <f>'1.21 Wine exp pc (current US$)'!S8*'2.10 US CPI'!$B175/100</f>
        <v>1.5719596562473155</v>
      </c>
      <c r="T8" s="82">
        <f>'1.21 Wine exp pc (current US$)'!T8*'2.10 US CPI'!$B175/100</f>
        <v>216.68289127254997</v>
      </c>
      <c r="U8" s="82">
        <f>'1.21 Wine exp pc (current US$)'!U8*'2.10 US CPI'!$B175/100</f>
        <v>213.75547894968463</v>
      </c>
      <c r="V8" s="82">
        <f>'1.21 Wine exp pc (current US$)'!V8*'2.10 US CPI'!$B175/100</f>
        <v>231.07090122566694</v>
      </c>
      <c r="W8" s="82">
        <f>'1.21 Wine exp pc (current US$)'!W8*'2.10 US CPI'!$B175/100</f>
        <v>45.350844817255847</v>
      </c>
      <c r="X8" s="82">
        <f>'1.21 Wine exp pc (current US$)'!X8*'2.10 US CPI'!$B175/100</f>
        <v>48.606467021099853</v>
      </c>
      <c r="Y8" s="82">
        <f>'1.21 Wine exp pc (current US$)'!Y8*'2.10 US CPI'!$B175/100</f>
        <v>26.720493403075963</v>
      </c>
      <c r="Z8" s="82">
        <f>'1.21 Wine exp pc (current US$)'!Z8*'2.10 US CPI'!$B175/100</f>
        <v>21.627037512779516</v>
      </c>
      <c r="AA8" s="82">
        <f>'1.21 Wine exp pc (current US$)'!AA8*'2.10 US CPI'!$B175/100</f>
        <v>290.50090583042112</v>
      </c>
      <c r="AB8" s="82">
        <f>'1.21 Wine exp pc (current US$)'!AB8*'2.10 US CPI'!$B175/100</f>
        <v>73.800880316131312</v>
      </c>
      <c r="AC8" s="82">
        <f>'1.21 Wine exp pc (current US$)'!AC8*'2.10 US CPI'!$B175/100</f>
        <v>80.093041237113397</v>
      </c>
      <c r="AD8" s="82">
        <f>'1.21 Wine exp pc (current US$)'!AD8*'2.10 US CPI'!$B175/100</f>
        <v>62.309353335068501</v>
      </c>
      <c r="AE8" s="82">
        <f>'1.21 Wine exp pc (current US$)'!AE8*'2.10 US CPI'!$B175/100</f>
        <v>97.346591044538911</v>
      </c>
      <c r="AF8" s="82">
        <f>'1.21 Wine exp pc (current US$)'!AF8*'2.10 US CPI'!$B175/100</f>
        <v>124.46742672471832</v>
      </c>
      <c r="AG8" s="82">
        <f>'1.21 Wine exp pc (current US$)'!AG8*'2.10 US CPI'!$B175/100</f>
        <v>95.963012949115438</v>
      </c>
      <c r="AH8" s="82">
        <f>'1.21 Wine exp pc (current US$)'!AH8*'2.10 US CPI'!$B175/100</f>
        <v>112.60114790286976</v>
      </c>
      <c r="AI8" s="82">
        <f>'1.21 Wine exp pc (current US$)'!AI8*'2.10 US CPI'!$B175/100</f>
        <v>21.604354713691801</v>
      </c>
      <c r="AJ8" s="82">
        <f>'1.21 Wine exp pc (current US$)'!AJ8*'2.10 US CPI'!$B175/100</f>
        <v>28.245958248312668</v>
      </c>
      <c r="AK8" s="82">
        <f>'1.21 Wine exp pc (current US$)'!AK8*'2.10 US CPI'!$B175/100</f>
        <v>34.674985583293648</v>
      </c>
      <c r="AL8" s="82">
        <f>'1.21 Wine exp pc (current US$)'!AL8*'2.10 US CPI'!$B175/100</f>
        <v>54.426137330362579</v>
      </c>
      <c r="AM8" s="82">
        <f>'1.21 Wine exp pc (current US$)'!AM8*'2.10 US CPI'!$B175/100</f>
        <v>73.544700580962314</v>
      </c>
      <c r="AN8" s="82">
        <f>'1.21 Wine exp pc (current US$)'!AN8*'2.10 US CPI'!$B175/100</f>
        <v>449.75372866127583</v>
      </c>
      <c r="AO8" s="82">
        <f>'1.21 Wine exp pc (current US$)'!AO8*'2.10 US CPI'!$B175/100</f>
        <v>29.454391091184448</v>
      </c>
      <c r="AP8" s="82">
        <f>'1.21 Wine exp pc (current US$)'!AP8*'2.10 US CPI'!$B175/100</f>
        <v>13.987333783266145</v>
      </c>
      <c r="AQ8" s="82">
        <f>'1.21 Wine exp pc (current US$)'!AQ8*'2.10 US CPI'!$B175/100</f>
        <v>41.798637471308524</v>
      </c>
      <c r="AR8" s="82">
        <f>'1.21 Wine exp pc (current US$)'!AR8*'2.10 US CPI'!$B175/100</f>
        <v>2.6138226708174899</v>
      </c>
      <c r="AS8" s="82">
        <f>'1.21 Wine exp pc (current US$)'!AS8*'2.10 US CPI'!$B175/100</f>
        <v>13.746645747049527</v>
      </c>
      <c r="AT8" s="82">
        <f>'1.21 Wine exp pc (current US$)'!AT8*'2.10 US CPI'!$B175/100</f>
        <v>46.477464572442976</v>
      </c>
      <c r="AU8" s="82">
        <f>'1.21 Wine exp pc (current US$)'!AU8*'2.10 US CPI'!$B175/100</f>
        <v>2.9619351350611494</v>
      </c>
      <c r="AV8" s="82">
        <f>'1.21 Wine exp pc (current US$)'!AV8*'2.10 US CPI'!$B175/100</f>
        <v>13.013663028489963</v>
      </c>
      <c r="AW8" s="82">
        <f>'1.21 Wine exp pc (current US$)'!AW8*'2.10 US CPI'!$B175/100</f>
        <v>5.8283569420713226</v>
      </c>
      <c r="AX8" s="82">
        <f>'1.21 Wine exp pc (current US$)'!AX8*'2.10 US CPI'!$B175/100</f>
        <v>7.8876792554143549</v>
      </c>
      <c r="AY8" s="82">
        <f>'1.21 Wine exp pc (current US$)'!AY8*'2.10 US CPI'!$B175/100</f>
        <v>1.2972067039106145</v>
      </c>
      <c r="AZ8" s="82">
        <f>'1.21 Wine exp pc (current US$)'!AZ8*'2.10 US CPI'!$B175/100</f>
        <v>6.6715978844149326</v>
      </c>
      <c r="BA8" s="82">
        <f>'1.21 Wine exp pc (current US$)'!BA8*'2.10 US CPI'!$B175/100</f>
        <v>4.4961230769230776</v>
      </c>
      <c r="BB8" s="82">
        <f>'1.21 Wine exp pc (current US$)'!BB8*'2.10 US CPI'!$B175/100</f>
        <v>86.878072650855586</v>
      </c>
      <c r="BC8" s="82">
        <f>'1.21 Wine exp pc (current US$)'!BC8*'2.10 US CPI'!$B175/100</f>
        <v>4.3631544531468123</v>
      </c>
      <c r="BD8" s="82">
        <f>'1.21 Wine exp pc (current US$)'!BD8*'2.10 US CPI'!$B175/100</f>
        <v>9.8146812012676321</v>
      </c>
      <c r="BE8" s="82">
        <f>'1.21 Wine exp pc (current US$)'!BE8*'2.10 US CPI'!$B175/100</f>
        <v>14.041453896821565</v>
      </c>
      <c r="BF8" s="82">
        <f>'1.21 Wine exp pc (current US$)'!BF8*'2.10 US CPI'!$B175/100</f>
        <v>2.5637545638836166</v>
      </c>
      <c r="BG8" s="82">
        <f>'1.21 Wine exp pc (current US$)'!BG8*'2.10 US CPI'!$B175/100</f>
        <v>0.73388322027246744</v>
      </c>
      <c r="BH8" s="82"/>
      <c r="BI8" s="82">
        <f>'1.21 Wine exp pc (current US$)'!BI8*'2.10 US CPI'!$B175/100</f>
        <v>47.424055460254891</v>
      </c>
      <c r="BJ8" s="82">
        <f>'1.21 Wine exp pc (current US$)'!BJ8*'2.10 US CPI'!$B175/100</f>
        <v>9.3619743151628718</v>
      </c>
      <c r="BK8" s="82">
        <f>'1.21 Wine exp pc (current US$)'!BK8*'2.10 US CPI'!$B175/100</f>
        <v>11.995065718735541</v>
      </c>
      <c r="BL8" s="82">
        <f>'1.21 Wine exp pc (current US$)'!BL8*'2.10 US CPI'!$B175/100</f>
        <v>0.92555101243388849</v>
      </c>
      <c r="BM8" s="82"/>
      <c r="BN8" s="82">
        <f>'1.21 Wine exp pc (current US$)'!BN8*'2.10 US CPI'!$B175/100</f>
        <v>33.317751153427238</v>
      </c>
      <c r="BO8" s="82">
        <f>'1.21 Wine exp pc (current US$)'!BO8*'2.10 US CPI'!$B175/100</f>
        <v>27.812411173008403</v>
      </c>
      <c r="BP8" s="82">
        <f>'1.21 Wine exp pc (current US$)'!BP8*'2.10 US CPI'!$B175/100</f>
        <v>94.337375803623615</v>
      </c>
      <c r="BQ8" s="82">
        <f>'1.21 Wine exp pc (current US$)'!BQ8*'2.10 US CPI'!$B175/100</f>
        <v>97.227215619017244</v>
      </c>
      <c r="BR8" s="82">
        <f>'1.21 Wine exp pc (current US$)'!BR8*'2.10 US CPI'!$B175/100</f>
        <v>163.90701462980303</v>
      </c>
      <c r="BS8" s="82">
        <f>'1.21 Wine exp pc (current US$)'!BS8*'2.10 US CPI'!$B175/100</f>
        <v>89.948593990412903</v>
      </c>
      <c r="BT8" s="82">
        <f>'1.21 Wine exp pc (current US$)'!BT8*'2.10 US CPI'!$B175/100</f>
        <v>231.50657761862169</v>
      </c>
      <c r="BU8" s="82">
        <f>'1.21 Wine exp pc (current US$)'!BU8*'2.10 US CPI'!$B175/100</f>
        <v>377.09233490423173</v>
      </c>
      <c r="BV8" s="82">
        <f>'1.21 Wine exp pc (current US$)'!BV8*'2.10 US CPI'!$B175/100</f>
        <v>236.41630230035963</v>
      </c>
      <c r="BW8" s="82">
        <f>'1.21 Wine exp pc (current US$)'!BW8*'2.10 US CPI'!$B175/100</f>
        <v>499.96906126209126</v>
      </c>
      <c r="BX8" s="82">
        <f>'1.21 Wine exp pc (current US$)'!BX8*'2.10 US CPI'!$B175/100</f>
        <v>144.32457949615647</v>
      </c>
      <c r="BY8" s="82">
        <f>'1.21 Wine exp pc (current US$)'!BY8*'2.10 US CPI'!$B175/100</f>
        <v>425.65909377407382</v>
      </c>
      <c r="BZ8" s="82">
        <f>'1.21 Wine exp pc (current US$)'!BZ8*'2.10 US CPI'!$B175/100</f>
        <v>151.6746462148663</v>
      </c>
      <c r="CA8" s="82">
        <f>'1.21 Wine exp pc (current US$)'!CA8*'2.10 US CPI'!$B175/100</f>
        <v>473.45474569956474</v>
      </c>
      <c r="CB8" s="82">
        <f>'1.21 Wine exp pc (current US$)'!CB8*'2.10 US CPI'!$B175/100</f>
        <v>328.89022384867638</v>
      </c>
      <c r="CC8" s="82">
        <f>'1.21 Wine exp pc (current US$)'!CC8*'2.10 US CPI'!$B175/100</f>
        <v>261.1333224258666</v>
      </c>
      <c r="CD8" s="82">
        <f>'1.21 Wine exp pc (current US$)'!CD8*'2.10 US CPI'!$B175/100</f>
        <v>132.54030928971116</v>
      </c>
      <c r="CE8" s="82">
        <f>'1.21 Wine exp pc (current US$)'!CE8*'2.10 US CPI'!$B175/100</f>
        <v>293.7570363346407</v>
      </c>
      <c r="CF8" s="82">
        <f>'1.21 Wine exp pc (current US$)'!CF8*'2.10 US CPI'!$B175/100</f>
        <v>296.14335616438359</v>
      </c>
      <c r="CG8" s="82">
        <f>'1.21 Wine exp pc (current US$)'!CG8*'2.10 US CPI'!$B175/100</f>
        <v>136.15435582822087</v>
      </c>
      <c r="CH8" s="82">
        <f>'1.21 Wine exp pc (current US$)'!CH8*'2.10 US CPI'!$B175/100</f>
        <v>251.06880567651808</v>
      </c>
      <c r="CI8" s="82">
        <f>'1.21 Wine exp pc (current US$)'!CI8*'2.10 US CPI'!$B175/100</f>
        <v>462.4139212505529</v>
      </c>
      <c r="CJ8" s="82">
        <f>'1.21 Wine exp pc (current US$)'!CJ8*'2.10 US CPI'!$B175/100</f>
        <v>13.123189613859804</v>
      </c>
      <c r="CK8" s="82">
        <f>'1.21 Wine exp pc (current US$)'!CK8*'2.10 US CPI'!$B175/100</f>
        <v>314.85581091513745</v>
      </c>
      <c r="CL8" s="82">
        <f>'1.21 Wine exp pc (current US$)'!CL8*'2.10 US CPI'!$B175/100</f>
        <v>243.86619844378177</v>
      </c>
      <c r="CM8" s="82">
        <f>'1.21 Wine exp pc (current US$)'!CM8*'2.10 US CPI'!$B175/100</f>
        <v>9.3935736680219204</v>
      </c>
      <c r="CN8" s="82">
        <f>'1.21 Wine exp pc (current US$)'!CN8*'2.10 US CPI'!$B175/100</f>
        <v>6.1170898158610871</v>
      </c>
      <c r="CO8" s="82">
        <f>'1.21 Wine exp pc (current US$)'!CO8*'2.10 US CPI'!$B175/100</f>
        <v>1.1511955712510047</v>
      </c>
      <c r="CP8" s="82">
        <f>'1.21 Wine exp pc (current US$)'!CP8*'2.10 US CPI'!$B175/100</f>
        <v>0.8176726508081531</v>
      </c>
    </row>
    <row r="9" spans="1:94" x14ac:dyDescent="0.25">
      <c r="A9" s="93" t="s">
        <v>30</v>
      </c>
      <c r="B9" s="82">
        <f>'1.21 Wine exp pc (current US$)'!B9*'2.10 US CPI'!$B176/100</f>
        <v>34.871120671784794</v>
      </c>
      <c r="C9" s="82">
        <f>'1.21 Wine exp pc (current US$)'!C9*'2.10 US CPI'!$B176/100</f>
        <v>9.9794687223408616</v>
      </c>
      <c r="D9" s="82">
        <f>'1.21 Wine exp pc (current US$)'!D9*'2.10 US CPI'!$B176/100</f>
        <v>13.398729532315574</v>
      </c>
      <c r="E9" s="82">
        <f>'1.21 Wine exp pc (current US$)'!E9*'2.10 US CPI'!$B176/100</f>
        <v>9.5753526641713851</v>
      </c>
      <c r="F9" s="82">
        <f>'1.21 Wine exp pc (current US$)'!F9*'2.10 US CPI'!$B176/100</f>
        <v>36.962627416393168</v>
      </c>
      <c r="G9" s="82">
        <f>'1.21 Wine exp pc (current US$)'!G9*'2.10 US CPI'!$B176/100</f>
        <v>0.1535261820391412</v>
      </c>
      <c r="H9" s="82">
        <f>'1.21 Wine exp pc (current US$)'!H9*'2.10 US CPI'!$B176/100</f>
        <v>0.47315098615219847</v>
      </c>
      <c r="I9" s="82">
        <f>'1.21 Wine exp pc (current US$)'!I9*'2.10 US CPI'!$B176/100</f>
        <v>124.00612654549997</v>
      </c>
      <c r="J9" s="82">
        <f>'1.21 Wine exp pc (current US$)'!J9*'2.10 US CPI'!$B176/100</f>
        <v>25.108095351241658</v>
      </c>
      <c r="K9" s="82">
        <f>'1.21 Wine exp pc (current US$)'!K9*'2.10 US CPI'!$B176/100</f>
        <v>6.0768685509860143</v>
      </c>
      <c r="L9" s="82"/>
      <c r="M9" s="82">
        <f>'1.21 Wine exp pc (current US$)'!M9*'2.10 US CPI'!$B176/100</f>
        <v>1.3110582191973292</v>
      </c>
      <c r="N9" s="82">
        <f>'1.21 Wine exp pc (current US$)'!N9*'2.10 US CPI'!$B176/100</f>
        <v>45.031175086082897</v>
      </c>
      <c r="O9" s="82">
        <f>'1.21 Wine exp pc (current US$)'!O9*'2.10 US CPI'!$B176/100</f>
        <v>45.955918489969697</v>
      </c>
      <c r="P9" s="82">
        <f>'1.21 Wine exp pc (current US$)'!P9*'2.10 US CPI'!$B176/100</f>
        <v>23.167286079601343</v>
      </c>
      <c r="Q9" s="82">
        <f>'1.21 Wine exp pc (current US$)'!Q9*'2.10 US CPI'!$B176/100</f>
        <v>3.7777080670830214</v>
      </c>
      <c r="R9" s="82">
        <f>'1.21 Wine exp pc (current US$)'!R9*'2.10 US CPI'!$B176/100</f>
        <v>2.8076077093254344</v>
      </c>
      <c r="S9" s="82">
        <f>'1.21 Wine exp pc (current US$)'!S9*'2.10 US CPI'!$B176/100</f>
        <v>1.7500342191447664</v>
      </c>
      <c r="T9" s="82">
        <f>'1.21 Wine exp pc (current US$)'!T9*'2.10 US CPI'!$B176/100</f>
        <v>249.67942100995745</v>
      </c>
      <c r="U9" s="82">
        <f>'1.21 Wine exp pc (current US$)'!U9*'2.10 US CPI'!$B176/100</f>
        <v>243.40152057846319</v>
      </c>
      <c r="V9" s="82">
        <f>'1.21 Wine exp pc (current US$)'!V9*'2.10 US CPI'!$B176/100</f>
        <v>280.74392387921404</v>
      </c>
      <c r="W9" s="82">
        <f>'1.21 Wine exp pc (current US$)'!W9*'2.10 US CPI'!$B176/100</f>
        <v>57.025269291132084</v>
      </c>
      <c r="X9" s="82">
        <f>'1.21 Wine exp pc (current US$)'!X9*'2.10 US CPI'!$B176/100</f>
        <v>59.912681246411601</v>
      </c>
      <c r="Y9" s="82">
        <f>'1.21 Wine exp pc (current US$)'!Y9*'2.10 US CPI'!$B176/100</f>
        <v>28.547533818938604</v>
      </c>
      <c r="Z9" s="82">
        <f>'1.21 Wine exp pc (current US$)'!Z9*'2.10 US CPI'!$B176/100</f>
        <v>26.09781715900538</v>
      </c>
      <c r="AA9" s="82">
        <f>'1.21 Wine exp pc (current US$)'!AA9*'2.10 US CPI'!$B176/100</f>
        <v>330.4623518834432</v>
      </c>
      <c r="AB9" s="82">
        <f>'1.21 Wine exp pc (current US$)'!AB9*'2.10 US CPI'!$B176/100</f>
        <v>87.802836886349013</v>
      </c>
      <c r="AC9" s="82">
        <f>'1.21 Wine exp pc (current US$)'!AC9*'2.10 US CPI'!$B176/100</f>
        <v>98.367109380963299</v>
      </c>
      <c r="AD9" s="82">
        <f>'1.21 Wine exp pc (current US$)'!AD9*'2.10 US CPI'!$B176/100</f>
        <v>71.308303483424297</v>
      </c>
      <c r="AE9" s="82">
        <f>'1.21 Wine exp pc (current US$)'!AE9*'2.10 US CPI'!$B176/100</f>
        <v>126.88993057627658</v>
      </c>
      <c r="AF9" s="82">
        <f>'1.21 Wine exp pc (current US$)'!AF9*'2.10 US CPI'!$B176/100</f>
        <v>155.41322437522638</v>
      </c>
      <c r="AG9" s="82">
        <f>'1.21 Wine exp pc (current US$)'!AG9*'2.10 US CPI'!$B176/100</f>
        <v>114.68320615384617</v>
      </c>
      <c r="AH9" s="82">
        <f>'1.21 Wine exp pc (current US$)'!AH9*'2.10 US CPI'!$B176/100</f>
        <v>148.81867868162007</v>
      </c>
      <c r="AI9" s="82">
        <f>'1.21 Wine exp pc (current US$)'!AI9*'2.10 US CPI'!$B176/100</f>
        <v>26.654056437619865</v>
      </c>
      <c r="AJ9" s="82">
        <f>'1.21 Wine exp pc (current US$)'!AJ9*'2.10 US CPI'!$B176/100</f>
        <v>38.046647989658766</v>
      </c>
      <c r="AK9" s="82">
        <f>'1.21 Wine exp pc (current US$)'!AK9*'2.10 US CPI'!$B176/100</f>
        <v>45.662591075207168</v>
      </c>
      <c r="AL9" s="82">
        <f>'1.21 Wine exp pc (current US$)'!AL9*'2.10 US CPI'!$B176/100</f>
        <v>72.913928460089195</v>
      </c>
      <c r="AM9" s="82">
        <f>'1.21 Wine exp pc (current US$)'!AM9*'2.10 US CPI'!$B176/100</f>
        <v>95.537807443817599</v>
      </c>
      <c r="AN9" s="82">
        <f>'1.21 Wine exp pc (current US$)'!AN9*'2.10 US CPI'!$B176/100</f>
        <v>539.7174840827696</v>
      </c>
      <c r="AO9" s="82">
        <f>'1.21 Wine exp pc (current US$)'!AO9*'2.10 US CPI'!$B176/100</f>
        <v>35.199435282369578</v>
      </c>
      <c r="AP9" s="82">
        <f>'1.21 Wine exp pc (current US$)'!AP9*'2.10 US CPI'!$B176/100</f>
        <v>16.642144798454559</v>
      </c>
      <c r="AQ9" s="82">
        <f>'1.21 Wine exp pc (current US$)'!AQ9*'2.10 US CPI'!$B176/100</f>
        <v>53.641860500026269</v>
      </c>
      <c r="AR9" s="82">
        <f>'1.21 Wine exp pc (current US$)'!AR9*'2.10 US CPI'!$B176/100</f>
        <v>3.183316210347932</v>
      </c>
      <c r="AS9" s="82">
        <f>'1.21 Wine exp pc (current US$)'!AS9*'2.10 US CPI'!$B176/100</f>
        <v>15.777263265459624</v>
      </c>
      <c r="AT9" s="82">
        <f>'1.21 Wine exp pc (current US$)'!AT9*'2.10 US CPI'!$B176/100</f>
        <v>50.110099801369159</v>
      </c>
      <c r="AU9" s="82">
        <f>'1.21 Wine exp pc (current US$)'!AU9*'2.10 US CPI'!$B176/100</f>
        <v>4.1091342795202657</v>
      </c>
      <c r="AV9" s="82">
        <f>'1.21 Wine exp pc (current US$)'!AV9*'2.10 US CPI'!$B176/100</f>
        <v>15.036722421896602</v>
      </c>
      <c r="AW9" s="82">
        <f>'1.21 Wine exp pc (current US$)'!AW9*'2.10 US CPI'!$B176/100</f>
        <v>6.7236262957674331</v>
      </c>
      <c r="AX9" s="82">
        <f>'1.21 Wine exp pc (current US$)'!AX9*'2.10 US CPI'!$B176/100</f>
        <v>9.1087937770581835</v>
      </c>
      <c r="AY9" s="82">
        <f>'1.21 Wine exp pc (current US$)'!AY9*'2.10 US CPI'!$B176/100</f>
        <v>1.5744824634514452</v>
      </c>
      <c r="AZ9" s="82">
        <f>'1.21 Wine exp pc (current US$)'!AZ9*'2.10 US CPI'!$B176/100</f>
        <v>8.5130987083191219</v>
      </c>
      <c r="BA9" s="82">
        <f>'1.21 Wine exp pc (current US$)'!BA9*'2.10 US CPI'!$B176/100</f>
        <v>5.4936672934456832</v>
      </c>
      <c r="BB9" s="82">
        <f>'1.21 Wine exp pc (current US$)'!BB9*'2.10 US CPI'!$B176/100</f>
        <v>97.394607461524643</v>
      </c>
      <c r="BC9" s="82">
        <f>'1.21 Wine exp pc (current US$)'!BC9*'2.10 US CPI'!$B176/100</f>
        <v>6.2297307260025958</v>
      </c>
      <c r="BD9" s="82">
        <f>'1.21 Wine exp pc (current US$)'!BD9*'2.10 US CPI'!$B176/100</f>
        <v>10.79158466540593</v>
      </c>
      <c r="BE9" s="82">
        <f>'1.21 Wine exp pc (current US$)'!BE9*'2.10 US CPI'!$B176/100</f>
        <v>16.35350563306287</v>
      </c>
      <c r="BF9" s="82">
        <f>'1.21 Wine exp pc (current US$)'!BF9*'2.10 US CPI'!$B176/100</f>
        <v>2.903464181443645</v>
      </c>
      <c r="BG9" s="82">
        <f>'1.21 Wine exp pc (current US$)'!BG9*'2.10 US CPI'!$B176/100</f>
        <v>0.92832122292295038</v>
      </c>
      <c r="BH9" s="82"/>
      <c r="BI9" s="82">
        <f>'1.21 Wine exp pc (current US$)'!BI9*'2.10 US CPI'!$B176/100</f>
        <v>57.373790058634278</v>
      </c>
      <c r="BJ9" s="82">
        <f>'1.21 Wine exp pc (current US$)'!BJ9*'2.10 US CPI'!$B176/100</f>
        <v>10.650787774660746</v>
      </c>
      <c r="BK9" s="82">
        <f>'1.21 Wine exp pc (current US$)'!BK9*'2.10 US CPI'!$B176/100</f>
        <v>13.593762596214932</v>
      </c>
      <c r="BL9" s="82">
        <f>'1.21 Wine exp pc (current US$)'!BL9*'2.10 US CPI'!$B176/100</f>
        <v>1.3531284211956986</v>
      </c>
      <c r="BM9" s="82"/>
      <c r="BN9" s="82">
        <f>'1.21 Wine exp pc (current US$)'!BN9*'2.10 US CPI'!$B176/100</f>
        <v>34.3547217347908</v>
      </c>
      <c r="BO9" s="82">
        <f>'1.21 Wine exp pc (current US$)'!BO9*'2.10 US CPI'!$B176/100</f>
        <v>31.116404675926383</v>
      </c>
      <c r="BP9" s="82">
        <f>'1.21 Wine exp pc (current US$)'!BP9*'2.10 US CPI'!$B176/100</f>
        <v>91.598705211076535</v>
      </c>
      <c r="BQ9" s="82">
        <f>'1.21 Wine exp pc (current US$)'!BQ9*'2.10 US CPI'!$B176/100</f>
        <v>108.76197924632262</v>
      </c>
      <c r="BR9" s="82">
        <f>'1.21 Wine exp pc (current US$)'!BR9*'2.10 US CPI'!$B176/100</f>
        <v>195.3185560646925</v>
      </c>
      <c r="BS9" s="82">
        <f>'1.21 Wine exp pc (current US$)'!BS9*'2.10 US CPI'!$B176/100</f>
        <v>99.311882301700493</v>
      </c>
      <c r="BT9" s="82">
        <f>'1.21 Wine exp pc (current US$)'!BT9*'2.10 US CPI'!$B176/100</f>
        <v>262.45017512775388</v>
      </c>
      <c r="BU9" s="82">
        <f>'1.21 Wine exp pc (current US$)'!BU9*'2.10 US CPI'!$B176/100</f>
        <v>438.36892792466494</v>
      </c>
      <c r="BV9" s="82">
        <f>'1.21 Wine exp pc (current US$)'!BV9*'2.10 US CPI'!$B176/100</f>
        <v>274.28129434550527</v>
      </c>
      <c r="BW9" s="82">
        <f>'1.21 Wine exp pc (current US$)'!BW9*'2.10 US CPI'!$B176/100</f>
        <v>577.02919902333349</v>
      </c>
      <c r="BX9" s="82">
        <f>'1.21 Wine exp pc (current US$)'!BX9*'2.10 US CPI'!$B176/100</f>
        <v>171.6770001895016</v>
      </c>
      <c r="BY9" s="82">
        <f>'1.21 Wine exp pc (current US$)'!BY9*'2.10 US CPI'!$B176/100</f>
        <v>477.12815364300144</v>
      </c>
      <c r="BZ9" s="82">
        <f>'1.21 Wine exp pc (current US$)'!BZ9*'2.10 US CPI'!$B176/100</f>
        <v>172.0004752201379</v>
      </c>
      <c r="CA9" s="82">
        <f>'1.21 Wine exp pc (current US$)'!CA9*'2.10 US CPI'!$B176/100</f>
        <v>540.4890603479522</v>
      </c>
      <c r="CB9" s="82">
        <f>'1.21 Wine exp pc (current US$)'!CB9*'2.10 US CPI'!$B176/100</f>
        <v>372.46140411511254</v>
      </c>
      <c r="CC9" s="82">
        <f>'1.21 Wine exp pc (current US$)'!CC9*'2.10 US CPI'!$B176/100</f>
        <v>295.42148472185727</v>
      </c>
      <c r="CD9" s="82">
        <f>'1.21 Wine exp pc (current US$)'!CD9*'2.10 US CPI'!$B176/100</f>
        <v>152.60640909646656</v>
      </c>
      <c r="CE9" s="82">
        <f>'1.21 Wine exp pc (current US$)'!CE9*'2.10 US CPI'!$B176/100</f>
        <v>341.42817072910213</v>
      </c>
      <c r="CF9" s="82">
        <f>'1.21 Wine exp pc (current US$)'!CF9*'2.10 US CPI'!$B176/100</f>
        <v>328.50642196608629</v>
      </c>
      <c r="CG9" s="82">
        <f>'1.21 Wine exp pc (current US$)'!CG9*'2.10 US CPI'!$B176/100</f>
        <v>155.07035192822551</v>
      </c>
      <c r="CH9" s="82">
        <f>'1.21 Wine exp pc (current US$)'!CH9*'2.10 US CPI'!$B176/100</f>
        <v>298.76239232769689</v>
      </c>
      <c r="CI9" s="82">
        <f>'1.21 Wine exp pc (current US$)'!CI9*'2.10 US CPI'!$B176/100</f>
        <v>520.7851012825123</v>
      </c>
      <c r="CJ9" s="82">
        <f>'1.21 Wine exp pc (current US$)'!CJ9*'2.10 US CPI'!$B176/100</f>
        <v>15.662568141737681</v>
      </c>
      <c r="CK9" s="82">
        <f>'1.21 Wine exp pc (current US$)'!CK9*'2.10 US CPI'!$B176/100</f>
        <v>356.66120563323085</v>
      </c>
      <c r="CL9" s="82">
        <f>'1.21 Wine exp pc (current US$)'!CL9*'2.10 US CPI'!$B176/100</f>
        <v>267.14585130991708</v>
      </c>
      <c r="CM9" s="82">
        <f>'1.21 Wine exp pc (current US$)'!CM9*'2.10 US CPI'!$B176/100</f>
        <v>11.277639479631935</v>
      </c>
      <c r="CN9" s="82">
        <f>'1.21 Wine exp pc (current US$)'!CN9*'2.10 US CPI'!$B176/100</f>
        <v>6.6754838074416378</v>
      </c>
      <c r="CO9" s="82">
        <f>'1.21 Wine exp pc (current US$)'!CO9*'2.10 US CPI'!$B176/100</f>
        <v>1.2064210277644896</v>
      </c>
      <c r="CP9" s="82">
        <f>'1.21 Wine exp pc (current US$)'!CP9*'2.10 US CPI'!$B176/100</f>
        <v>0.88543752784375895</v>
      </c>
    </row>
    <row r="10" spans="1:94" x14ac:dyDescent="0.25">
      <c r="A10" s="93" t="s">
        <v>31</v>
      </c>
      <c r="B10" s="82">
        <f>'1.21 Wine exp pc (current US$)'!B10*'2.10 US CPI'!$B177/100</f>
        <v>38.707662558877303</v>
      </c>
      <c r="C10" s="82">
        <f>'1.21 Wine exp pc (current US$)'!C10*'2.10 US CPI'!$B177/100</f>
        <v>12.002129812105915</v>
      </c>
      <c r="D10" s="82">
        <f>'1.21 Wine exp pc (current US$)'!D10*'2.10 US CPI'!$B177/100</f>
        <v>17.033405847447007</v>
      </c>
      <c r="E10" s="82">
        <f>'1.21 Wine exp pc (current US$)'!E10*'2.10 US CPI'!$B177/100</f>
        <v>13.083686586593405</v>
      </c>
      <c r="F10" s="82">
        <f>'1.21 Wine exp pc (current US$)'!F10*'2.10 US CPI'!$B177/100</f>
        <v>40.969838167236766</v>
      </c>
      <c r="G10" s="82">
        <f>'1.21 Wine exp pc (current US$)'!G10*'2.10 US CPI'!$B177/100</f>
        <v>0.16720285489636846</v>
      </c>
      <c r="H10" s="82">
        <f>'1.21 Wine exp pc (current US$)'!H10*'2.10 US CPI'!$B177/100</f>
        <v>0.55521255026325544</v>
      </c>
      <c r="I10" s="82">
        <f>'1.21 Wine exp pc (current US$)'!I10*'2.10 US CPI'!$B177/100</f>
        <v>143.10003778770181</v>
      </c>
      <c r="J10" s="82">
        <f>'1.21 Wine exp pc (current US$)'!J10*'2.10 US CPI'!$B177/100</f>
        <v>23.694424753511079</v>
      </c>
      <c r="K10" s="82">
        <f>'1.21 Wine exp pc (current US$)'!K10*'2.10 US CPI'!$B177/100</f>
        <v>7.2243851477821792</v>
      </c>
      <c r="L10" s="82"/>
      <c r="M10" s="82">
        <f>'1.21 Wine exp pc (current US$)'!M10*'2.10 US CPI'!$B177/100</f>
        <v>1.5481590217183054</v>
      </c>
      <c r="N10" s="82">
        <f>'1.21 Wine exp pc (current US$)'!N10*'2.10 US CPI'!$B177/100</f>
        <v>52.327691449353225</v>
      </c>
      <c r="O10" s="82">
        <f>'1.21 Wine exp pc (current US$)'!O10*'2.10 US CPI'!$B177/100</f>
        <v>40.555011879784338</v>
      </c>
      <c r="P10" s="82">
        <f>'1.21 Wine exp pc (current US$)'!P10*'2.10 US CPI'!$B177/100</f>
        <v>23.263808889121194</v>
      </c>
      <c r="Q10" s="82">
        <f>'1.21 Wine exp pc (current US$)'!Q10*'2.10 US CPI'!$B177/100</f>
        <v>4.4021518871147105</v>
      </c>
      <c r="R10" s="82">
        <f>'1.21 Wine exp pc (current US$)'!R10*'2.10 US CPI'!$B177/100</f>
        <v>3.0876746647325262</v>
      </c>
      <c r="S10" s="82">
        <f>'1.21 Wine exp pc (current US$)'!S10*'2.10 US CPI'!$B177/100</f>
        <v>1.9830483674079824</v>
      </c>
      <c r="T10" s="82">
        <f>'1.21 Wine exp pc (current US$)'!T10*'2.10 US CPI'!$B177/100</f>
        <v>262.27198145511449</v>
      </c>
      <c r="U10" s="82">
        <f>'1.21 Wine exp pc (current US$)'!U10*'2.10 US CPI'!$B177/100</f>
        <v>259.43566157784767</v>
      </c>
      <c r="V10" s="82">
        <f>'1.21 Wine exp pc (current US$)'!V10*'2.10 US CPI'!$B177/100</f>
        <v>276.46740937890104</v>
      </c>
      <c r="W10" s="82">
        <f>'1.21 Wine exp pc (current US$)'!W10*'2.10 US CPI'!$B177/100</f>
        <v>68.741112722163265</v>
      </c>
      <c r="X10" s="82">
        <f>'1.21 Wine exp pc (current US$)'!X10*'2.10 US CPI'!$B177/100</f>
        <v>70.668809733400394</v>
      </c>
      <c r="Y10" s="82">
        <f>'1.21 Wine exp pc (current US$)'!Y10*'2.10 US CPI'!$B177/100</f>
        <v>32.311977730370984</v>
      </c>
      <c r="Z10" s="82">
        <f>'1.21 Wine exp pc (current US$)'!Z10*'2.10 US CPI'!$B177/100</f>
        <v>31.512585794094175</v>
      </c>
      <c r="AA10" s="82">
        <f>'1.21 Wine exp pc (current US$)'!AA10*'2.10 US CPI'!$B177/100</f>
        <v>379.81255691404533</v>
      </c>
      <c r="AB10" s="82">
        <f>'1.21 Wine exp pc (current US$)'!AB10*'2.10 US CPI'!$B177/100</f>
        <v>111.78123344354853</v>
      </c>
      <c r="AC10" s="82">
        <f>'1.21 Wine exp pc (current US$)'!AC10*'2.10 US CPI'!$B177/100</f>
        <v>150.54163096695225</v>
      </c>
      <c r="AD10" s="82">
        <f>'1.21 Wine exp pc (current US$)'!AD10*'2.10 US CPI'!$B177/100</f>
        <v>91.903487773172088</v>
      </c>
      <c r="AE10" s="82">
        <f>'1.21 Wine exp pc (current US$)'!AE10*'2.10 US CPI'!$B177/100</f>
        <v>150.72569488754189</v>
      </c>
      <c r="AF10" s="82">
        <f>'1.21 Wine exp pc (current US$)'!AF10*'2.10 US CPI'!$B177/100</f>
        <v>171.49611278401312</v>
      </c>
      <c r="AG10" s="82">
        <f>'1.21 Wine exp pc (current US$)'!AG10*'2.10 US CPI'!$B177/100</f>
        <v>132.27460623793812</v>
      </c>
      <c r="AH10" s="82">
        <f>'1.21 Wine exp pc (current US$)'!AH10*'2.10 US CPI'!$B177/100</f>
        <v>196.27341091335811</v>
      </c>
      <c r="AI10" s="82">
        <f>'1.21 Wine exp pc (current US$)'!AI10*'2.10 US CPI'!$B177/100</f>
        <v>34.442676688671277</v>
      </c>
      <c r="AJ10" s="82">
        <f>'1.21 Wine exp pc (current US$)'!AJ10*'2.10 US CPI'!$B177/100</f>
        <v>41.923846284315857</v>
      </c>
      <c r="AK10" s="82">
        <f>'1.21 Wine exp pc (current US$)'!AK10*'2.10 US CPI'!$B177/100</f>
        <v>55.884638189810673</v>
      </c>
      <c r="AL10" s="82">
        <f>'1.21 Wine exp pc (current US$)'!AL10*'2.10 US CPI'!$B177/100</f>
        <v>90.935504730787557</v>
      </c>
      <c r="AM10" s="82">
        <f>'1.21 Wine exp pc (current US$)'!AM10*'2.10 US CPI'!$B177/100</f>
        <v>113.00548908695083</v>
      </c>
      <c r="AN10" s="82">
        <f>'1.21 Wine exp pc (current US$)'!AN10*'2.10 US CPI'!$B177/100</f>
        <v>636.9661335702649</v>
      </c>
      <c r="AO10" s="82">
        <f>'1.21 Wine exp pc (current US$)'!AO10*'2.10 US CPI'!$B177/100</f>
        <v>40.150029766865899</v>
      </c>
      <c r="AP10" s="82">
        <f>'1.21 Wine exp pc (current US$)'!AP10*'2.10 US CPI'!$B177/100</f>
        <v>18.898235533612031</v>
      </c>
      <c r="AQ10" s="82">
        <f>'1.21 Wine exp pc (current US$)'!AQ10*'2.10 US CPI'!$B177/100</f>
        <v>64.019684561647679</v>
      </c>
      <c r="AR10" s="82">
        <f>'1.21 Wine exp pc (current US$)'!AR10*'2.10 US CPI'!$B177/100</f>
        <v>4.7685267554870361</v>
      </c>
      <c r="AS10" s="82">
        <f>'1.21 Wine exp pc (current US$)'!AS10*'2.10 US CPI'!$B177/100</f>
        <v>16.884011116718867</v>
      </c>
      <c r="AT10" s="82">
        <f>'1.21 Wine exp pc (current US$)'!AT10*'2.10 US CPI'!$B177/100</f>
        <v>51.692539303972744</v>
      </c>
      <c r="AU10" s="82">
        <f>'1.21 Wine exp pc (current US$)'!AU10*'2.10 US CPI'!$B177/100</f>
        <v>5.1889004202513487</v>
      </c>
      <c r="AV10" s="82">
        <f>'1.21 Wine exp pc (current US$)'!AV10*'2.10 US CPI'!$B177/100</f>
        <v>16.005510774051448</v>
      </c>
      <c r="AW10" s="82">
        <f>'1.21 Wine exp pc (current US$)'!AW10*'2.10 US CPI'!$B177/100</f>
        <v>7.3308914177335218</v>
      </c>
      <c r="AX10" s="82">
        <f>'1.21 Wine exp pc (current US$)'!AX10*'2.10 US CPI'!$B177/100</f>
        <v>9.5307801987873422</v>
      </c>
      <c r="AY10" s="82">
        <f>'1.21 Wine exp pc (current US$)'!AY10*'2.10 US CPI'!$B177/100</f>
        <v>2.0578768051698746</v>
      </c>
      <c r="AZ10" s="82">
        <f>'1.21 Wine exp pc (current US$)'!AZ10*'2.10 US CPI'!$B177/100</f>
        <v>9.9206466225054957</v>
      </c>
      <c r="BA10" s="82">
        <f>'1.21 Wine exp pc (current US$)'!BA10*'2.10 US CPI'!$B177/100</f>
        <v>7.1603348229872212</v>
      </c>
      <c r="BB10" s="82">
        <f>'1.21 Wine exp pc (current US$)'!BB10*'2.10 US CPI'!$B177/100</f>
        <v>119.33512892443596</v>
      </c>
      <c r="BC10" s="82">
        <f>'1.21 Wine exp pc (current US$)'!BC10*'2.10 US CPI'!$B177/100</f>
        <v>9.7622373891672893</v>
      </c>
      <c r="BD10" s="82">
        <f>'1.21 Wine exp pc (current US$)'!BD10*'2.10 US CPI'!$B177/100</f>
        <v>11.870137210372476</v>
      </c>
      <c r="BE10" s="82">
        <f>'1.21 Wine exp pc (current US$)'!BE10*'2.10 US CPI'!$B177/100</f>
        <v>20.351414060457724</v>
      </c>
      <c r="BF10" s="82">
        <f>'1.21 Wine exp pc (current US$)'!BF10*'2.10 US CPI'!$B177/100</f>
        <v>3.4667334341658829</v>
      </c>
      <c r="BG10" s="82">
        <f>'1.21 Wine exp pc (current US$)'!BG10*'2.10 US CPI'!$B177/100</f>
        <v>1.4688108384045997</v>
      </c>
      <c r="BH10" s="82"/>
      <c r="BI10" s="82">
        <f>'1.21 Wine exp pc (current US$)'!BI10*'2.10 US CPI'!$B177/100</f>
        <v>68.709409205341501</v>
      </c>
      <c r="BJ10" s="82">
        <f>'1.21 Wine exp pc (current US$)'!BJ10*'2.10 US CPI'!$B177/100</f>
        <v>11.185226856742425</v>
      </c>
      <c r="BK10" s="82">
        <f>'1.21 Wine exp pc (current US$)'!BK10*'2.10 US CPI'!$B177/100</f>
        <v>15.454058786941193</v>
      </c>
      <c r="BL10" s="82">
        <f>'1.21 Wine exp pc (current US$)'!BL10*'2.10 US CPI'!$B177/100</f>
        <v>1.878524005116609</v>
      </c>
      <c r="BM10" s="82"/>
      <c r="BN10" s="82">
        <f>'1.21 Wine exp pc (current US$)'!BN10*'2.10 US CPI'!$B177/100</f>
        <v>33.175114997775516</v>
      </c>
      <c r="BO10" s="82">
        <f>'1.21 Wine exp pc (current US$)'!BO10*'2.10 US CPI'!$B177/100</f>
        <v>36.619917240051961</v>
      </c>
      <c r="BP10" s="82">
        <f>'1.21 Wine exp pc (current US$)'!BP10*'2.10 US CPI'!$B177/100</f>
        <v>84.195687409551397</v>
      </c>
      <c r="BQ10" s="82">
        <f>'1.21 Wine exp pc (current US$)'!BQ10*'2.10 US CPI'!$B177/100</f>
        <v>117.12869649534386</v>
      </c>
      <c r="BR10" s="82">
        <f>'1.21 Wine exp pc (current US$)'!BR10*'2.10 US CPI'!$B177/100</f>
        <v>213.03852245997987</v>
      </c>
      <c r="BS10" s="82">
        <f>'1.21 Wine exp pc (current US$)'!BS10*'2.10 US CPI'!$B177/100</f>
        <v>106.64312659901213</v>
      </c>
      <c r="BT10" s="82">
        <f>'1.21 Wine exp pc (current US$)'!BT10*'2.10 US CPI'!$B177/100</f>
        <v>286.00358718427719</v>
      </c>
      <c r="BU10" s="82">
        <f>'1.21 Wine exp pc (current US$)'!BU10*'2.10 US CPI'!$B177/100</f>
        <v>502.65359292248445</v>
      </c>
      <c r="BV10" s="82">
        <f>'1.21 Wine exp pc (current US$)'!BV10*'2.10 US CPI'!$B177/100</f>
        <v>313.8976103647733</v>
      </c>
      <c r="BW10" s="82">
        <f>'1.21 Wine exp pc (current US$)'!BW10*'2.10 US CPI'!$B177/100</f>
        <v>670.44417436721562</v>
      </c>
      <c r="BX10" s="82">
        <f>'1.21 Wine exp pc (current US$)'!BX10*'2.10 US CPI'!$B177/100</f>
        <v>203.14527308744459</v>
      </c>
      <c r="BY10" s="82">
        <f>'1.21 Wine exp pc (current US$)'!BY10*'2.10 US CPI'!$B177/100</f>
        <v>528.14262757323172</v>
      </c>
      <c r="BZ10" s="82">
        <f>'1.21 Wine exp pc (current US$)'!BZ10*'2.10 US CPI'!$B177/100</f>
        <v>196.50365452802711</v>
      </c>
      <c r="CA10" s="82">
        <f>'1.21 Wine exp pc (current US$)'!CA10*'2.10 US CPI'!$B177/100</f>
        <v>713.41712338055675</v>
      </c>
      <c r="CB10" s="82">
        <f>'1.21 Wine exp pc (current US$)'!CB10*'2.10 US CPI'!$B177/100</f>
        <v>391.73774058952841</v>
      </c>
      <c r="CC10" s="82">
        <f>'1.21 Wine exp pc (current US$)'!CC10*'2.10 US CPI'!$B177/100</f>
        <v>323.16044816198342</v>
      </c>
      <c r="CD10" s="82">
        <f>'1.21 Wine exp pc (current US$)'!CD10*'2.10 US CPI'!$B177/100</f>
        <v>180.129904787448</v>
      </c>
      <c r="CE10" s="82">
        <f>'1.21 Wine exp pc (current US$)'!CE10*'2.10 US CPI'!$B177/100</f>
        <v>384.76435869289872</v>
      </c>
      <c r="CF10" s="82">
        <f>'1.21 Wine exp pc (current US$)'!CF10*'2.10 US CPI'!$B177/100</f>
        <v>368.1714269470213</v>
      </c>
      <c r="CG10" s="82">
        <f>'1.21 Wine exp pc (current US$)'!CG10*'2.10 US CPI'!$B177/100</f>
        <v>161.17676602677099</v>
      </c>
      <c r="CH10" s="82">
        <f>'1.21 Wine exp pc (current US$)'!CH10*'2.10 US CPI'!$B177/100</f>
        <v>312.38103758072066</v>
      </c>
      <c r="CI10" s="82">
        <f>'1.21 Wine exp pc (current US$)'!CI10*'2.10 US CPI'!$B177/100</f>
        <v>598.51430960690061</v>
      </c>
      <c r="CJ10" s="82">
        <f>'1.21 Wine exp pc (current US$)'!CJ10*'2.10 US CPI'!$B177/100</f>
        <v>11.583119387189866</v>
      </c>
      <c r="CK10" s="82">
        <f>'1.21 Wine exp pc (current US$)'!CK10*'2.10 US CPI'!$B177/100</f>
        <v>340.36075528328001</v>
      </c>
      <c r="CL10" s="82">
        <f>'1.21 Wine exp pc (current US$)'!CL10*'2.10 US CPI'!$B177/100</f>
        <v>300.91830638992968</v>
      </c>
      <c r="CM10" s="82">
        <f>'1.21 Wine exp pc (current US$)'!CM10*'2.10 US CPI'!$B177/100</f>
        <v>13.570742274896331</v>
      </c>
      <c r="CN10" s="82">
        <f>'1.21 Wine exp pc (current US$)'!CN10*'2.10 US CPI'!$B177/100</f>
        <v>7.5521048094185597</v>
      </c>
      <c r="CO10" s="82">
        <f>'1.21 Wine exp pc (current US$)'!CO10*'2.10 US CPI'!$B177/100</f>
        <v>1.3440809796875954</v>
      </c>
      <c r="CP10" s="82">
        <f>'1.21 Wine exp pc (current US$)'!CP10*'2.10 US CPI'!$B177/100</f>
        <v>1.0324588476365337</v>
      </c>
    </row>
    <row r="11" spans="1:94" x14ac:dyDescent="0.25">
      <c r="A11" s="93" t="s">
        <v>32</v>
      </c>
      <c r="B11" s="82">
        <f>'1.21 Wine exp pc (current US$)'!B11*'2.10 US CPI'!$B178/100</f>
        <v>36.351156059302511</v>
      </c>
      <c r="C11" s="82">
        <f>'1.21 Wine exp pc (current US$)'!C11*'2.10 US CPI'!$B178/100</f>
        <v>12.860467613800164</v>
      </c>
      <c r="D11" s="82">
        <f>'1.21 Wine exp pc (current US$)'!D11*'2.10 US CPI'!$B178/100</f>
        <v>18.589948892674617</v>
      </c>
      <c r="E11" s="82">
        <f>'1.21 Wine exp pc (current US$)'!E11*'2.10 US CPI'!$B178/100</f>
        <v>15.184974202195749</v>
      </c>
      <c r="F11" s="82">
        <f>'1.21 Wine exp pc (current US$)'!F11*'2.10 US CPI'!$B178/100</f>
        <v>41.946271225332723</v>
      </c>
      <c r="G11" s="82">
        <f>'1.21 Wine exp pc (current US$)'!G11*'2.10 US CPI'!$B178/100</f>
        <v>0.1545808983628465</v>
      </c>
      <c r="H11" s="82">
        <f>'1.21 Wine exp pc (current US$)'!H11*'2.10 US CPI'!$B178/100</f>
        <v>0.59695318226726579</v>
      </c>
      <c r="I11" s="82">
        <f>'1.21 Wine exp pc (current US$)'!I11*'2.10 US CPI'!$B178/100</f>
        <v>150.54496375906024</v>
      </c>
      <c r="J11" s="82">
        <f>'1.21 Wine exp pc (current US$)'!J11*'2.10 US CPI'!$B178/100</f>
        <v>21.197582340574638</v>
      </c>
      <c r="K11" s="82">
        <f>'1.21 Wine exp pc (current US$)'!K11*'2.10 US CPI'!$B178/100</f>
        <v>7.0789352420632801</v>
      </c>
      <c r="L11" s="82"/>
      <c r="M11" s="82">
        <f>'1.21 Wine exp pc (current US$)'!M11*'2.10 US CPI'!$B178/100</f>
        <v>1.5661862095831711</v>
      </c>
      <c r="N11" s="82">
        <f>'1.21 Wine exp pc (current US$)'!N11*'2.10 US CPI'!$B178/100</f>
        <v>46.692397144919397</v>
      </c>
      <c r="O11" s="82">
        <f>'1.21 Wine exp pc (current US$)'!O11*'2.10 US CPI'!$B178/100</f>
        <v>32.520666097352688</v>
      </c>
      <c r="P11" s="82">
        <f>'1.21 Wine exp pc (current US$)'!P11*'2.10 US CPI'!$B178/100</f>
        <v>20.4890549984807</v>
      </c>
      <c r="Q11" s="82">
        <f>'1.21 Wine exp pc (current US$)'!Q11*'2.10 US CPI'!$B178/100</f>
        <v>4.5486231032544842</v>
      </c>
      <c r="R11" s="82">
        <f>'1.21 Wine exp pc (current US$)'!R11*'2.10 US CPI'!$B178/100</f>
        <v>2.9120089950643959</v>
      </c>
      <c r="S11" s="82">
        <f>'1.21 Wine exp pc (current US$)'!S11*'2.10 US CPI'!$B178/100</f>
        <v>2.0787476128943729</v>
      </c>
      <c r="T11" s="82">
        <f>'1.21 Wine exp pc (current US$)'!T11*'2.10 US CPI'!$B178/100</f>
        <v>241.01779454797475</v>
      </c>
      <c r="U11" s="82">
        <f>'1.21 Wine exp pc (current US$)'!U11*'2.10 US CPI'!$B178/100</f>
        <v>239.49920568696783</v>
      </c>
      <c r="V11" s="82">
        <f>'1.21 Wine exp pc (current US$)'!V11*'2.10 US CPI'!$B178/100</f>
        <v>248.71369763801599</v>
      </c>
      <c r="W11" s="82">
        <f>'1.21 Wine exp pc (current US$)'!W11*'2.10 US CPI'!$B178/100</f>
        <v>58.677964397132257</v>
      </c>
      <c r="X11" s="82">
        <f>'1.21 Wine exp pc (current US$)'!X11*'2.10 US CPI'!$B178/100</f>
        <v>57.437613521695255</v>
      </c>
      <c r="Y11" s="82">
        <f>'1.21 Wine exp pc (current US$)'!Y11*'2.10 US CPI'!$B178/100</f>
        <v>33.973818938605618</v>
      </c>
      <c r="Z11" s="82">
        <f>'1.21 Wine exp pc (current US$)'!Z11*'2.10 US CPI'!$B178/100</f>
        <v>40.622967417069532</v>
      </c>
      <c r="AA11" s="82">
        <f>'1.21 Wine exp pc (current US$)'!AA11*'2.10 US CPI'!$B178/100</f>
        <v>321.80988575533564</v>
      </c>
      <c r="AB11" s="82">
        <f>'1.21 Wine exp pc (current US$)'!AB11*'2.10 US CPI'!$B178/100</f>
        <v>97.095179266818874</v>
      </c>
      <c r="AC11" s="82">
        <f>'1.21 Wine exp pc (current US$)'!AC11*'2.10 US CPI'!$B178/100</f>
        <v>125.70543253390548</v>
      </c>
      <c r="AD11" s="82">
        <f>'1.21 Wine exp pc (current US$)'!AD11*'2.10 US CPI'!$B178/100</f>
        <v>81.951665669259924</v>
      </c>
      <c r="AE11" s="82">
        <f>'1.21 Wine exp pc (current US$)'!AE11*'2.10 US CPI'!$B178/100</f>
        <v>127.17419354838708</v>
      </c>
      <c r="AF11" s="82">
        <f>'1.21 Wine exp pc (current US$)'!AF11*'2.10 US CPI'!$B178/100</f>
        <v>134.06262252635469</v>
      </c>
      <c r="AG11" s="82">
        <f>'1.21 Wine exp pc (current US$)'!AG11*'2.10 US CPI'!$B178/100</f>
        <v>101.83341185338735</v>
      </c>
      <c r="AH11" s="82">
        <f>'1.21 Wine exp pc (current US$)'!AH11*'2.10 US CPI'!$B178/100</f>
        <v>188.86181782680853</v>
      </c>
      <c r="AI11" s="82">
        <f>'1.21 Wine exp pc (current US$)'!AI11*'2.10 US CPI'!$B178/100</f>
        <v>27.214939647385584</v>
      </c>
      <c r="AJ11" s="82">
        <f>'1.21 Wine exp pc (current US$)'!AJ11*'2.10 US CPI'!$B178/100</f>
        <v>37.03826460472694</v>
      </c>
      <c r="AK11" s="82">
        <f>'1.21 Wine exp pc (current US$)'!AK11*'2.10 US CPI'!$B178/100</f>
        <v>47.397977822179499</v>
      </c>
      <c r="AL11" s="82">
        <f>'1.21 Wine exp pc (current US$)'!AL11*'2.10 US CPI'!$B178/100</f>
        <v>74.269378938878177</v>
      </c>
      <c r="AM11" s="82">
        <f>'1.21 Wine exp pc (current US$)'!AM11*'2.10 US CPI'!$B178/100</f>
        <v>110.78126951092612</v>
      </c>
      <c r="AN11" s="82">
        <f>'1.21 Wine exp pc (current US$)'!AN11*'2.10 US CPI'!$B178/100</f>
        <v>605.36595158433386</v>
      </c>
      <c r="AO11" s="82">
        <f>'1.21 Wine exp pc (current US$)'!AO11*'2.10 US CPI'!$B178/100</f>
        <v>29.172416313849713</v>
      </c>
      <c r="AP11" s="82">
        <f>'1.21 Wine exp pc (current US$)'!AP11*'2.10 US CPI'!$B178/100</f>
        <v>18.767156901422382</v>
      </c>
      <c r="AQ11" s="82">
        <f>'1.21 Wine exp pc (current US$)'!AQ11*'2.10 US CPI'!$B178/100</f>
        <v>55.582607246327086</v>
      </c>
      <c r="AR11" s="82">
        <f>'1.21 Wine exp pc (current US$)'!AR11*'2.10 US CPI'!$B178/100</f>
        <v>5.5512522031397316</v>
      </c>
      <c r="AS11" s="82">
        <f>'1.21 Wine exp pc (current US$)'!AS11*'2.10 US CPI'!$B178/100</f>
        <v>19.670455050373331</v>
      </c>
      <c r="AT11" s="82">
        <f>'1.21 Wine exp pc (current US$)'!AT11*'2.10 US CPI'!$B178/100</f>
        <v>47.471595959595952</v>
      </c>
      <c r="AU11" s="82">
        <f>'1.21 Wine exp pc (current US$)'!AU11*'2.10 US CPI'!$B178/100</f>
        <v>3.6282497693559357</v>
      </c>
      <c r="AV11" s="82">
        <f>'1.21 Wine exp pc (current US$)'!AV11*'2.10 US CPI'!$B178/100</f>
        <v>13.133054393305439</v>
      </c>
      <c r="AW11" s="82">
        <f>'1.21 Wine exp pc (current US$)'!AW11*'2.10 US CPI'!$B178/100</f>
        <v>6.9419415364277937</v>
      </c>
      <c r="AX11" s="82">
        <f>'1.21 Wine exp pc (current US$)'!AX11*'2.10 US CPI'!$B178/100</f>
        <v>9.8003907074254837</v>
      </c>
      <c r="AY11" s="82">
        <f>'1.21 Wine exp pc (current US$)'!AY11*'2.10 US CPI'!$B178/100</f>
        <v>2.2110572592751452</v>
      </c>
      <c r="AZ11" s="82">
        <f>'1.21 Wine exp pc (current US$)'!AZ11*'2.10 US CPI'!$B178/100</f>
        <v>8.1501261817770914</v>
      </c>
      <c r="BA11" s="82">
        <f>'1.21 Wine exp pc (current US$)'!BA11*'2.10 US CPI'!$B178/100</f>
        <v>7.2285639412997913</v>
      </c>
      <c r="BB11" s="82">
        <f>'1.21 Wine exp pc (current US$)'!BB11*'2.10 US CPI'!$B178/100</f>
        <v>117.39342214820982</v>
      </c>
      <c r="BC11" s="82">
        <f>'1.21 Wine exp pc (current US$)'!BC11*'2.10 US CPI'!$B178/100</f>
        <v>12.480445119858819</v>
      </c>
      <c r="BD11" s="82">
        <f>'1.21 Wine exp pc (current US$)'!BD11*'2.10 US CPI'!$B178/100</f>
        <v>12.422934510408034</v>
      </c>
      <c r="BE11" s="82">
        <f>'1.21 Wine exp pc (current US$)'!BE11*'2.10 US CPI'!$B178/100</f>
        <v>31.583414402657485</v>
      </c>
      <c r="BF11" s="82">
        <f>'1.21 Wine exp pc (current US$)'!BF11*'2.10 US CPI'!$B178/100</f>
        <v>3.5681327056713741</v>
      </c>
      <c r="BG11" s="82">
        <f>'1.21 Wine exp pc (current US$)'!BG11*'2.10 US CPI'!$B178/100</f>
        <v>1.5735102957988933</v>
      </c>
      <c r="BH11" s="82"/>
      <c r="BI11" s="82">
        <f>'1.21 Wine exp pc (current US$)'!BI11*'2.10 US CPI'!$B178/100</f>
        <v>61.605423746927407</v>
      </c>
      <c r="BJ11" s="82">
        <f>'1.21 Wine exp pc (current US$)'!BJ11*'2.10 US CPI'!$B178/100</f>
        <v>10.059636363636365</v>
      </c>
      <c r="BK11" s="82">
        <f>'1.21 Wine exp pc (current US$)'!BK11*'2.10 US CPI'!$B178/100</f>
        <v>14.859935046507962</v>
      </c>
      <c r="BL11" s="82">
        <f>'1.21 Wine exp pc (current US$)'!BL11*'2.10 US CPI'!$B178/100</f>
        <v>1.8465931004445024</v>
      </c>
      <c r="BM11" s="82"/>
      <c r="BN11" s="82">
        <f>'1.21 Wine exp pc (current US$)'!BN11*'2.10 US CPI'!$B178/100</f>
        <v>33.785526357075625</v>
      </c>
      <c r="BO11" s="82">
        <f>'1.21 Wine exp pc (current US$)'!BO11*'2.10 US CPI'!$B178/100</f>
        <v>34.494059669685669</v>
      </c>
      <c r="BP11" s="82">
        <f>'1.21 Wine exp pc (current US$)'!BP11*'2.10 US CPI'!$B178/100</f>
        <v>67.626124653190644</v>
      </c>
      <c r="BQ11" s="82">
        <f>'1.21 Wine exp pc (current US$)'!BQ11*'2.10 US CPI'!$B178/100</f>
        <v>108.72298263132119</v>
      </c>
      <c r="BR11" s="82">
        <f>'1.21 Wine exp pc (current US$)'!BR11*'2.10 US CPI'!$B178/100</f>
        <v>200.1004430752395</v>
      </c>
      <c r="BS11" s="82">
        <f>'1.21 Wine exp pc (current US$)'!BS11*'2.10 US CPI'!$B178/100</f>
        <v>98.706388435692375</v>
      </c>
      <c r="BT11" s="82">
        <f>'1.21 Wine exp pc (current US$)'!BT11*'2.10 US CPI'!$B178/100</f>
        <v>261.79111775517009</v>
      </c>
      <c r="BU11" s="82">
        <f>'1.21 Wine exp pc (current US$)'!BU11*'2.10 US CPI'!$B178/100</f>
        <v>478.70808878224358</v>
      </c>
      <c r="BV11" s="82">
        <f>'1.21 Wine exp pc (current US$)'!BV11*'2.10 US CPI'!$B178/100</f>
        <v>295.73344244915415</v>
      </c>
      <c r="BW11" s="82">
        <f>'1.21 Wine exp pc (current US$)'!BW11*'2.10 US CPI'!$B178/100</f>
        <v>627.39416855665422</v>
      </c>
      <c r="BX11" s="82">
        <f>'1.21 Wine exp pc (current US$)'!BX11*'2.10 US CPI'!$B178/100</f>
        <v>194.16506768300692</v>
      </c>
      <c r="BY11" s="82">
        <f>'1.21 Wine exp pc (current US$)'!BY11*'2.10 US CPI'!$B178/100</f>
        <v>487.39034318033742</v>
      </c>
      <c r="BZ11" s="82">
        <f>'1.21 Wine exp pc (current US$)'!BZ11*'2.10 US CPI'!$B178/100</f>
        <v>188.06708018573704</v>
      </c>
      <c r="CA11" s="82">
        <f>'1.21 Wine exp pc (current US$)'!CA11*'2.10 US CPI'!$B178/100</f>
        <v>649.28627542880827</v>
      </c>
      <c r="CB11" s="82">
        <f>'1.21 Wine exp pc (current US$)'!CB11*'2.10 US CPI'!$B178/100</f>
        <v>326.43053104195695</v>
      </c>
      <c r="CC11" s="82">
        <f>'1.21 Wine exp pc (current US$)'!CC11*'2.10 US CPI'!$B178/100</f>
        <v>295.72046385968957</v>
      </c>
      <c r="CD11" s="82">
        <f>'1.21 Wine exp pc (current US$)'!CD11*'2.10 US CPI'!$B178/100</f>
        <v>176.10394642662169</v>
      </c>
      <c r="CE11" s="82">
        <f>'1.21 Wine exp pc (current US$)'!CE11*'2.10 US CPI'!$B178/100</f>
        <v>343.96710353593232</v>
      </c>
      <c r="CF11" s="82">
        <f>'1.21 Wine exp pc (current US$)'!CF11*'2.10 US CPI'!$B178/100</f>
        <v>340.63764082173623</v>
      </c>
      <c r="CG11" s="82">
        <f>'1.21 Wine exp pc (current US$)'!CG11*'2.10 US CPI'!$B178/100</f>
        <v>143.31553721617757</v>
      </c>
      <c r="CH11" s="82">
        <f>'1.21 Wine exp pc (current US$)'!CH11*'2.10 US CPI'!$B178/100</f>
        <v>276.94886725797568</v>
      </c>
      <c r="CI11" s="82">
        <f>'1.21 Wine exp pc (current US$)'!CI11*'2.10 US CPI'!$B178/100</f>
        <v>555.4816603695192</v>
      </c>
      <c r="CJ11" s="82">
        <f>'1.21 Wine exp pc (current US$)'!CJ11*'2.10 US CPI'!$B178/100</f>
        <v>11.166353221816879</v>
      </c>
      <c r="CK11" s="82">
        <f>'1.21 Wine exp pc (current US$)'!CK11*'2.10 US CPI'!$B178/100</f>
        <v>294.62026456143622</v>
      </c>
      <c r="CL11" s="82">
        <f>'1.21 Wine exp pc (current US$)'!CL11*'2.10 US CPI'!$B178/100</f>
        <v>268.04161650903319</v>
      </c>
      <c r="CM11" s="82">
        <f>'1.21 Wine exp pc (current US$)'!CM11*'2.10 US CPI'!$B178/100</f>
        <v>14.189396406263818</v>
      </c>
      <c r="CN11" s="82">
        <f>'1.21 Wine exp pc (current US$)'!CN11*'2.10 US CPI'!$B178/100</f>
        <v>8.2233182360872732</v>
      </c>
      <c r="CO11" s="82">
        <f>'1.21 Wine exp pc (current US$)'!CO11*'2.10 US CPI'!$B178/100</f>
        <v>1.3738539595035926</v>
      </c>
      <c r="CP11" s="82">
        <f>'1.21 Wine exp pc (current US$)'!CP11*'2.10 US CPI'!$B178/100</f>
        <v>1.0257089230457106</v>
      </c>
    </row>
    <row r="12" spans="1:94" x14ac:dyDescent="0.25">
      <c r="A12" s="93" t="s">
        <v>33</v>
      </c>
      <c r="B12" s="82">
        <f>'1.21 Wine exp pc (current US$)'!B12*'2.10 US CPI'!$B179/100</f>
        <v>38.092712542135196</v>
      </c>
      <c r="C12" s="82">
        <f>'1.21 Wine exp pc (current US$)'!C12*'2.10 US CPI'!$B179/100</f>
        <v>14.577591632233213</v>
      </c>
      <c r="D12" s="82">
        <f>'1.21 Wine exp pc (current US$)'!D12*'2.10 US CPI'!$B179/100</f>
        <v>12.745169823063927</v>
      </c>
      <c r="E12" s="82">
        <f>'1.21 Wine exp pc (current US$)'!E12*'2.10 US CPI'!$B179/100</f>
        <v>18.697447058823528</v>
      </c>
      <c r="F12" s="82">
        <f>'1.21 Wine exp pc (current US$)'!F12*'2.10 US CPI'!$B179/100</f>
        <v>45.153201788103978</v>
      </c>
      <c r="G12" s="82">
        <f>'1.21 Wine exp pc (current US$)'!G12*'2.10 US CPI'!$B179/100</f>
        <v>0.18825798707774741</v>
      </c>
      <c r="H12" s="82">
        <f>'1.21 Wine exp pc (current US$)'!H12*'2.10 US CPI'!$B179/100</f>
        <v>0.93890136751691033</v>
      </c>
      <c r="I12" s="82">
        <f>'1.21 Wine exp pc (current US$)'!I12*'2.10 US CPI'!$B179/100</f>
        <v>156.91264632155989</v>
      </c>
      <c r="J12" s="82">
        <f>'1.21 Wine exp pc (current US$)'!J12*'2.10 US CPI'!$B179/100</f>
        <v>24.245129297043761</v>
      </c>
      <c r="K12" s="82">
        <f>'1.21 Wine exp pc (current US$)'!K12*'2.10 US CPI'!$B179/100</f>
        <v>8.3918659885408857</v>
      </c>
      <c r="L12" s="82"/>
      <c r="M12" s="82">
        <f>'1.21 Wine exp pc (current US$)'!M12*'2.10 US CPI'!$B179/100</f>
        <v>1.8518254192601156</v>
      </c>
      <c r="N12" s="82">
        <f>'1.21 Wine exp pc (current US$)'!N12*'2.10 US CPI'!$B179/100</f>
        <v>55.741850020682733</v>
      </c>
      <c r="O12" s="82">
        <f>'1.21 Wine exp pc (current US$)'!O12*'2.10 US CPI'!$B179/100</f>
        <v>40.347434143419193</v>
      </c>
      <c r="P12" s="82">
        <f>'1.21 Wine exp pc (current US$)'!P12*'2.10 US CPI'!$B179/100</f>
        <v>22.184115347018572</v>
      </c>
      <c r="Q12" s="82">
        <f>'1.21 Wine exp pc (current US$)'!Q12*'2.10 US CPI'!$B179/100</f>
        <v>5.5126322497450948</v>
      </c>
      <c r="R12" s="82">
        <f>'1.21 Wine exp pc (current US$)'!R12*'2.10 US CPI'!$B179/100</f>
        <v>2.8653646292848576</v>
      </c>
      <c r="S12" s="82">
        <f>'1.21 Wine exp pc (current US$)'!S12*'2.10 US CPI'!$B179/100</f>
        <v>2.1637967445997974</v>
      </c>
      <c r="T12" s="82">
        <f>'1.21 Wine exp pc (current US$)'!T12*'2.10 US CPI'!$B179/100</f>
        <v>283.01024772510891</v>
      </c>
      <c r="U12" s="82">
        <f>'1.21 Wine exp pc (current US$)'!U12*'2.10 US CPI'!$B179/100</f>
        <v>280.77252108316156</v>
      </c>
      <c r="V12" s="82">
        <f>'1.21 Wine exp pc (current US$)'!V12*'2.10 US CPI'!$B179/100</f>
        <v>294.39067426883031</v>
      </c>
      <c r="W12" s="82">
        <f>'1.21 Wine exp pc (current US$)'!W12*'2.10 US CPI'!$B179/100</f>
        <v>66.318098058458887</v>
      </c>
      <c r="X12" s="82">
        <f>'1.21 Wine exp pc (current US$)'!X12*'2.10 US CPI'!$B179/100</f>
        <v>62.05234947368421</v>
      </c>
      <c r="Y12" s="82">
        <f>'1.21 Wine exp pc (current US$)'!Y12*'2.10 US CPI'!$B179/100</f>
        <v>35.278439125910516</v>
      </c>
      <c r="Z12" s="82">
        <f>'1.21 Wine exp pc (current US$)'!Z12*'2.10 US CPI'!$B179/100</f>
        <v>55.814136732329082</v>
      </c>
      <c r="AA12" s="82">
        <f>'1.21 Wine exp pc (current US$)'!AA12*'2.10 US CPI'!$B179/100</f>
        <v>309.44120572650365</v>
      </c>
      <c r="AB12" s="82">
        <f>'1.21 Wine exp pc (current US$)'!AB12*'2.10 US CPI'!$B179/100</f>
        <v>102.52773343783753</v>
      </c>
      <c r="AC12" s="82">
        <f>'1.21 Wine exp pc (current US$)'!AC12*'2.10 US CPI'!$B179/100</f>
        <v>148.48378606507057</v>
      </c>
      <c r="AD12" s="82">
        <f>'1.21 Wine exp pc (current US$)'!AD12*'2.10 US CPI'!$B179/100</f>
        <v>89.626962970386316</v>
      </c>
      <c r="AE12" s="82">
        <f>'1.21 Wine exp pc (current US$)'!AE12*'2.10 US CPI'!$B179/100</f>
        <v>125.06018632483764</v>
      </c>
      <c r="AF12" s="82">
        <f>'1.21 Wine exp pc (current US$)'!AF12*'2.10 US CPI'!$B179/100</f>
        <v>116.19702900259372</v>
      </c>
      <c r="AG12" s="82">
        <f>'1.21 Wine exp pc (current US$)'!AG12*'2.10 US CPI'!$B179/100</f>
        <v>94.959016549968169</v>
      </c>
      <c r="AH12" s="82">
        <f>'1.21 Wine exp pc (current US$)'!AH12*'2.10 US CPI'!$B179/100</f>
        <v>195.07940273785749</v>
      </c>
      <c r="AI12" s="82">
        <f>'1.21 Wine exp pc (current US$)'!AI12*'2.10 US CPI'!$B179/100</f>
        <v>29.540669779381769</v>
      </c>
      <c r="AJ12" s="82">
        <f>'1.21 Wine exp pc (current US$)'!AJ12*'2.10 US CPI'!$B179/100</f>
        <v>37.71436335595007</v>
      </c>
      <c r="AK12" s="82">
        <f>'1.21 Wine exp pc (current US$)'!AK12*'2.10 US CPI'!$B179/100</f>
        <v>62.014469644726205</v>
      </c>
      <c r="AL12" s="82">
        <f>'1.21 Wine exp pc (current US$)'!AL12*'2.10 US CPI'!$B179/100</f>
        <v>72.472261792032057</v>
      </c>
      <c r="AM12" s="82">
        <f>'1.21 Wine exp pc (current US$)'!AM12*'2.10 US CPI'!$B179/100</f>
        <v>109.94689349386861</v>
      </c>
      <c r="AN12" s="82">
        <f>'1.21 Wine exp pc (current US$)'!AN12*'2.10 US CPI'!$B179/100</f>
        <v>594.92262335124576</v>
      </c>
      <c r="AO12" s="82">
        <f>'1.21 Wine exp pc (current US$)'!AO12*'2.10 US CPI'!$B179/100</f>
        <v>31.050936600367823</v>
      </c>
      <c r="AP12" s="82">
        <f>'1.21 Wine exp pc (current US$)'!AP12*'2.10 US CPI'!$B179/100</f>
        <v>22.267949525896334</v>
      </c>
      <c r="AQ12" s="82">
        <f>'1.21 Wine exp pc (current US$)'!AQ12*'2.10 US CPI'!$B179/100</f>
        <v>66.723962166659788</v>
      </c>
      <c r="AR12" s="82">
        <f>'1.21 Wine exp pc (current US$)'!AR12*'2.10 US CPI'!$B179/100</f>
        <v>6.6496501381299016</v>
      </c>
      <c r="AS12" s="82">
        <f>'1.21 Wine exp pc (current US$)'!AS12*'2.10 US CPI'!$B179/100</f>
        <v>24.097935092254229</v>
      </c>
      <c r="AT12" s="82">
        <f>'1.21 Wine exp pc (current US$)'!AT12*'2.10 US CPI'!$B179/100</f>
        <v>54.456531883632088</v>
      </c>
      <c r="AU12" s="82">
        <f>'1.21 Wine exp pc (current US$)'!AU12*'2.10 US CPI'!$B179/100</f>
        <v>5.0169935167178084</v>
      </c>
      <c r="AV12" s="82">
        <f>'1.21 Wine exp pc (current US$)'!AV12*'2.10 US CPI'!$B179/100</f>
        <v>16.814329826418756</v>
      </c>
      <c r="AW12" s="82">
        <f>'1.21 Wine exp pc (current US$)'!AW12*'2.10 US CPI'!$B179/100</f>
        <v>7.4173580486569737</v>
      </c>
      <c r="AX12" s="82">
        <f>'1.21 Wine exp pc (current US$)'!AX12*'2.10 US CPI'!$B179/100</f>
        <v>10.637003086771076</v>
      </c>
      <c r="AY12" s="82">
        <f>'1.21 Wine exp pc (current US$)'!AY12*'2.10 US CPI'!$B179/100</f>
        <v>2.7966747085401904</v>
      </c>
      <c r="AZ12" s="82">
        <f>'1.21 Wine exp pc (current US$)'!AZ12*'2.10 US CPI'!$B179/100</f>
        <v>9.9230670853794773</v>
      </c>
      <c r="BA12" s="82">
        <f>'1.21 Wine exp pc (current US$)'!BA12*'2.10 US CPI'!$B179/100</f>
        <v>8.889750320015251</v>
      </c>
      <c r="BB12" s="82">
        <f>'1.21 Wine exp pc (current US$)'!BB12*'2.10 US CPI'!$B179/100</f>
        <v>136.86971906116645</v>
      </c>
      <c r="BC12" s="82">
        <f>'1.21 Wine exp pc (current US$)'!BC12*'2.10 US CPI'!$B179/100</f>
        <v>9.711619309069965</v>
      </c>
      <c r="BD12" s="82">
        <f>'1.21 Wine exp pc (current US$)'!BD12*'2.10 US CPI'!$B179/100</f>
        <v>13.465988371986683</v>
      </c>
      <c r="BE12" s="82">
        <f>'1.21 Wine exp pc (current US$)'!BE12*'2.10 US CPI'!$B179/100</f>
        <v>34.418604070351478</v>
      </c>
      <c r="BF12" s="82">
        <f>'1.21 Wine exp pc (current US$)'!BF12*'2.10 US CPI'!$B179/100</f>
        <v>3.8913174394265373</v>
      </c>
      <c r="BG12" s="82">
        <f>'1.21 Wine exp pc (current US$)'!BG12*'2.10 US CPI'!$B179/100</f>
        <v>1.9658884892086332</v>
      </c>
      <c r="BH12" s="82"/>
      <c r="BI12" s="82">
        <f>'1.21 Wine exp pc (current US$)'!BI12*'2.10 US CPI'!$B179/100</f>
        <v>68.965827168266955</v>
      </c>
      <c r="BJ12" s="82">
        <f>'1.21 Wine exp pc (current US$)'!BJ12*'2.10 US CPI'!$B179/100</f>
        <v>10.625451110014554</v>
      </c>
      <c r="BK12" s="82">
        <f>'1.21 Wine exp pc (current US$)'!BK12*'2.10 US CPI'!$B179/100</f>
        <v>10.362840066401516</v>
      </c>
      <c r="BL12" s="82">
        <f>'1.21 Wine exp pc (current US$)'!BL12*'2.10 US CPI'!$B179/100</f>
        <v>2.4170708804846424</v>
      </c>
      <c r="BM12" s="82"/>
      <c r="BN12" s="82">
        <f>'1.21 Wine exp pc (current US$)'!BN12*'2.10 US CPI'!$B179/100</f>
        <v>41.073905109489054</v>
      </c>
      <c r="BO12" s="82">
        <f>'1.21 Wine exp pc (current US$)'!BO12*'2.10 US CPI'!$B179/100</f>
        <v>31.173473917869035</v>
      </c>
      <c r="BP12" s="82">
        <f>'1.21 Wine exp pc (current US$)'!BP12*'2.10 US CPI'!$B179/100</f>
        <v>71.41547073170733</v>
      </c>
      <c r="BQ12" s="82">
        <f>'1.21 Wine exp pc (current US$)'!BQ12*'2.10 US CPI'!$B179/100</f>
        <v>122.46094103317756</v>
      </c>
      <c r="BR12" s="82">
        <f>'1.21 Wine exp pc (current US$)'!BR12*'2.10 US CPI'!$B179/100</f>
        <v>241.9853978644505</v>
      </c>
      <c r="BS12" s="82">
        <f>'1.21 Wine exp pc (current US$)'!BS12*'2.10 US CPI'!$B179/100</f>
        <v>109.32239090006016</v>
      </c>
      <c r="BT12" s="82">
        <f>'1.21 Wine exp pc (current US$)'!BT12*'2.10 US CPI'!$B179/100</f>
        <v>256.40159753115091</v>
      </c>
      <c r="BU12" s="82">
        <f>'1.21 Wine exp pc (current US$)'!BU12*'2.10 US CPI'!$B179/100</f>
        <v>473.49817160783562</v>
      </c>
      <c r="BV12" s="82">
        <f>'1.21 Wine exp pc (current US$)'!BV12*'2.10 US CPI'!$B179/100</f>
        <v>293.12025572191624</v>
      </c>
      <c r="BW12" s="82">
        <f>'1.21 Wine exp pc (current US$)'!BW12*'2.10 US CPI'!$B179/100</f>
        <v>616.62957703217876</v>
      </c>
      <c r="BX12" s="82">
        <f>'1.21 Wine exp pc (current US$)'!BX12*'2.10 US CPI'!$B179/100</f>
        <v>200.14962252868409</v>
      </c>
      <c r="BY12" s="82">
        <f>'1.21 Wine exp pc (current US$)'!BY12*'2.10 US CPI'!$B179/100</f>
        <v>483.11338751410022</v>
      </c>
      <c r="BZ12" s="82">
        <f>'1.21 Wine exp pc (current US$)'!BZ12*'2.10 US CPI'!$B179/100</f>
        <v>185.82888153506173</v>
      </c>
      <c r="CA12" s="82">
        <f>'1.21 Wine exp pc (current US$)'!CA12*'2.10 US CPI'!$B179/100</f>
        <v>538.38745604489498</v>
      </c>
      <c r="CB12" s="82">
        <f>'1.21 Wine exp pc (current US$)'!CB12*'2.10 US CPI'!$B179/100</f>
        <v>289.59346067613308</v>
      </c>
      <c r="CC12" s="82">
        <f>'1.21 Wine exp pc (current US$)'!CC12*'2.10 US CPI'!$B179/100</f>
        <v>273.65632006028039</v>
      </c>
      <c r="CD12" s="82">
        <f>'1.21 Wine exp pc (current US$)'!CD12*'2.10 US CPI'!$B179/100</f>
        <v>177.49752217194566</v>
      </c>
      <c r="CE12" s="82">
        <f>'1.21 Wine exp pc (current US$)'!CE12*'2.10 US CPI'!$B179/100</f>
        <v>374.03209213288869</v>
      </c>
      <c r="CF12" s="82">
        <f>'1.21 Wine exp pc (current US$)'!CF12*'2.10 US CPI'!$B179/100</f>
        <v>328.76707239797611</v>
      </c>
      <c r="CG12" s="82">
        <f>'1.21 Wine exp pc (current US$)'!CG12*'2.10 US CPI'!$B179/100</f>
        <v>131.55458196555568</v>
      </c>
      <c r="CH12" s="82">
        <f>'1.21 Wine exp pc (current US$)'!CH12*'2.10 US CPI'!$B179/100</f>
        <v>309.34514757994583</v>
      </c>
      <c r="CI12" s="82">
        <f>'1.21 Wine exp pc (current US$)'!CI12*'2.10 US CPI'!$B179/100</f>
        <v>585.64460299519646</v>
      </c>
      <c r="CJ12" s="82">
        <f>'1.21 Wine exp pc (current US$)'!CJ12*'2.10 US CPI'!$B179/100</f>
        <v>13.497235992188671</v>
      </c>
      <c r="CK12" s="82">
        <f>'1.21 Wine exp pc (current US$)'!CK12*'2.10 US CPI'!$B179/100</f>
        <v>303.68643149438014</v>
      </c>
      <c r="CL12" s="82">
        <f>'1.21 Wine exp pc (current US$)'!CL12*'2.10 US CPI'!$B179/100</f>
        <v>293.43509133812137</v>
      </c>
      <c r="CM12" s="82">
        <f>'1.21 Wine exp pc (current US$)'!CM12*'2.10 US CPI'!$B179/100</f>
        <v>13.598643094099868</v>
      </c>
      <c r="CN12" s="82">
        <f>'1.21 Wine exp pc (current US$)'!CN12*'2.10 US CPI'!$B179/100</f>
        <v>8.3775901831185866</v>
      </c>
      <c r="CO12" s="82">
        <f>'1.21 Wine exp pc (current US$)'!CO12*'2.10 US CPI'!$B179/100</f>
        <v>1.4059645368597453</v>
      </c>
      <c r="CP12" s="82">
        <f>'1.21 Wine exp pc (current US$)'!CP12*'2.10 US CPI'!$B179/100</f>
        <v>1.1820082377927135</v>
      </c>
    </row>
    <row r="13" spans="1:94" x14ac:dyDescent="0.25">
      <c r="A13" s="93" t="s">
        <v>34</v>
      </c>
      <c r="B13" s="82">
        <f>'1.21 Wine exp pc (current US$)'!B13*'2.10 US CPI'!$B180/100</f>
        <v>42.624933352067103</v>
      </c>
      <c r="C13" s="82">
        <f>'1.21 Wine exp pc (current US$)'!C13*'2.10 US CPI'!$B180/100</f>
        <v>17.791597739531838</v>
      </c>
      <c r="D13" s="82">
        <f>'1.21 Wine exp pc (current US$)'!D13*'2.10 US CPI'!$B180/100</f>
        <v>16.107321838197365</v>
      </c>
      <c r="E13" s="82">
        <f>'1.21 Wine exp pc (current US$)'!E13*'2.10 US CPI'!$B180/100</f>
        <v>24.389660424637</v>
      </c>
      <c r="F13" s="82">
        <f>'1.21 Wine exp pc (current US$)'!F13*'2.10 US CPI'!$B180/100</f>
        <v>50.821213021098472</v>
      </c>
      <c r="G13" s="82">
        <f>'1.21 Wine exp pc (current US$)'!G13*'2.10 US CPI'!$B180/100</f>
        <v>0.20613645719766777</v>
      </c>
      <c r="H13" s="82">
        <f>'1.21 Wine exp pc (current US$)'!H13*'2.10 US CPI'!$B180/100</f>
        <v>1.1125171818112376</v>
      </c>
      <c r="I13" s="82">
        <f>'1.21 Wine exp pc (current US$)'!I13*'2.10 US CPI'!$B180/100</f>
        <v>181.41506271567076</v>
      </c>
      <c r="J13" s="82">
        <f>'1.21 Wine exp pc (current US$)'!J13*'2.10 US CPI'!$B180/100</f>
        <v>30.798781637581286</v>
      </c>
      <c r="K13" s="82">
        <f>'1.21 Wine exp pc (current US$)'!K13*'2.10 US CPI'!$B180/100</f>
        <v>9.5534646617576229</v>
      </c>
      <c r="L13" s="82"/>
      <c r="M13" s="82">
        <f>'1.21 Wine exp pc (current US$)'!M13*'2.10 US CPI'!$B180/100</f>
        <v>2.205267128883019</v>
      </c>
      <c r="N13" s="82">
        <f>'1.21 Wine exp pc (current US$)'!N13*'2.10 US CPI'!$B180/100</f>
        <v>68.625273453324851</v>
      </c>
      <c r="O13" s="82">
        <f>'1.21 Wine exp pc (current US$)'!O13*'2.10 US CPI'!$B180/100</f>
        <v>46.286958661615039</v>
      </c>
      <c r="P13" s="82">
        <f>'1.21 Wine exp pc (current US$)'!P13*'2.10 US CPI'!$B180/100</f>
        <v>25.497686738249122</v>
      </c>
      <c r="Q13" s="82">
        <f>'1.21 Wine exp pc (current US$)'!Q13*'2.10 US CPI'!$B180/100</f>
        <v>6.5892901663602528</v>
      </c>
      <c r="R13" s="82">
        <f>'1.21 Wine exp pc (current US$)'!R13*'2.10 US CPI'!$B180/100</f>
        <v>3.3136506853937764</v>
      </c>
      <c r="S13" s="82">
        <f>'1.21 Wine exp pc (current US$)'!S13*'2.10 US CPI'!$B180/100</f>
        <v>2.3579021494168844</v>
      </c>
      <c r="T13" s="82">
        <f>'1.21 Wine exp pc (current US$)'!T13*'2.10 US CPI'!$B180/100</f>
        <v>320.72026660277982</v>
      </c>
      <c r="U13" s="82">
        <f>'1.21 Wine exp pc (current US$)'!U13*'2.10 US CPI'!$B180/100</f>
        <v>317.49875470008948</v>
      </c>
      <c r="V13" s="82">
        <f>'1.21 Wine exp pc (current US$)'!V13*'2.10 US CPI'!$B180/100</f>
        <v>337.17436384005123</v>
      </c>
      <c r="W13" s="82">
        <f>'1.21 Wine exp pc (current US$)'!W13*'2.10 US CPI'!$B180/100</f>
        <v>76.676422887033112</v>
      </c>
      <c r="X13" s="82">
        <f>'1.21 Wine exp pc (current US$)'!X13*'2.10 US CPI'!$B180/100</f>
        <v>49.448250221490945</v>
      </c>
      <c r="Y13" s="82">
        <f>'1.21 Wine exp pc (current US$)'!Y13*'2.10 US CPI'!$B180/100</f>
        <v>38.21075926311407</v>
      </c>
      <c r="Z13" s="82">
        <f>'1.21 Wine exp pc (current US$)'!Z13*'2.10 US CPI'!$B180/100</f>
        <v>75.898271229679494</v>
      </c>
      <c r="AA13" s="82">
        <f>'1.21 Wine exp pc (current US$)'!AA13*'2.10 US CPI'!$B180/100</f>
        <v>335.52679316534193</v>
      </c>
      <c r="AB13" s="82">
        <f>'1.21 Wine exp pc (current US$)'!AB13*'2.10 US CPI'!$B180/100</f>
        <v>115.33943852689598</v>
      </c>
      <c r="AC13" s="82">
        <f>'1.21 Wine exp pc (current US$)'!AC13*'2.10 US CPI'!$B180/100</f>
        <v>184.51780790264195</v>
      </c>
      <c r="AD13" s="82">
        <f>'1.21 Wine exp pc (current US$)'!AD13*'2.10 US CPI'!$B180/100</f>
        <v>103.16957665267311</v>
      </c>
      <c r="AE13" s="82">
        <f>'1.21 Wine exp pc (current US$)'!AE13*'2.10 US CPI'!$B180/100</f>
        <v>132.17256793519175</v>
      </c>
      <c r="AF13" s="82">
        <f>'1.21 Wine exp pc (current US$)'!AF13*'2.10 US CPI'!$B180/100</f>
        <v>132.7633664320833</v>
      </c>
      <c r="AG13" s="82">
        <f>'1.21 Wine exp pc (current US$)'!AG13*'2.10 US CPI'!$B180/100</f>
        <v>112.84837187970911</v>
      </c>
      <c r="AH13" s="82">
        <f>'1.21 Wine exp pc (current US$)'!AH13*'2.10 US CPI'!$B180/100</f>
        <v>220.82685072668062</v>
      </c>
      <c r="AI13" s="82">
        <f>'1.21 Wine exp pc (current US$)'!AI13*'2.10 US CPI'!$B180/100</f>
        <v>32.492715008344163</v>
      </c>
      <c r="AJ13" s="82">
        <f>'1.21 Wine exp pc (current US$)'!AJ13*'2.10 US CPI'!$B180/100</f>
        <v>42.759467996098834</v>
      </c>
      <c r="AK13" s="82">
        <f>'1.21 Wine exp pc (current US$)'!AK13*'2.10 US CPI'!$B180/100</f>
        <v>75.734209892668218</v>
      </c>
      <c r="AL13" s="82">
        <f>'1.21 Wine exp pc (current US$)'!AL13*'2.10 US CPI'!$B180/100</f>
        <v>87.383869544232198</v>
      </c>
      <c r="AM13" s="82">
        <f>'1.21 Wine exp pc (current US$)'!AM13*'2.10 US CPI'!$B180/100</f>
        <v>124.20644097318733</v>
      </c>
      <c r="AN13" s="82">
        <f>'1.21 Wine exp pc (current US$)'!AN13*'2.10 US CPI'!$B180/100</f>
        <v>671.71710077065666</v>
      </c>
      <c r="AO13" s="82">
        <f>'1.21 Wine exp pc (current US$)'!AO13*'2.10 US CPI'!$B180/100</f>
        <v>34.392677561833587</v>
      </c>
      <c r="AP13" s="82">
        <f>'1.21 Wine exp pc (current US$)'!AP13*'2.10 US CPI'!$B180/100</f>
        <v>26.213481056402678</v>
      </c>
      <c r="AQ13" s="82">
        <f>'1.21 Wine exp pc (current US$)'!AQ13*'2.10 US CPI'!$B180/100</f>
        <v>80.704987804760947</v>
      </c>
      <c r="AR13" s="82">
        <f>'1.21 Wine exp pc (current US$)'!AR13*'2.10 US CPI'!$B180/100</f>
        <v>8.2541574884403968</v>
      </c>
      <c r="AS13" s="82">
        <f>'1.21 Wine exp pc (current US$)'!AS13*'2.10 US CPI'!$B180/100</f>
        <v>28.759260433996815</v>
      </c>
      <c r="AT13" s="82">
        <f>'1.21 Wine exp pc (current US$)'!AT13*'2.10 US CPI'!$B180/100</f>
        <v>58.933218419538051</v>
      </c>
      <c r="AU13" s="82">
        <f>'1.21 Wine exp pc (current US$)'!AU13*'2.10 US CPI'!$B180/100</f>
        <v>6.3973242914770374</v>
      </c>
      <c r="AV13" s="82">
        <f>'1.21 Wine exp pc (current US$)'!AV13*'2.10 US CPI'!$B180/100</f>
        <v>20.377041005204589</v>
      </c>
      <c r="AW13" s="82">
        <f>'1.21 Wine exp pc (current US$)'!AW13*'2.10 US CPI'!$B180/100</f>
        <v>7.7497353889834137</v>
      </c>
      <c r="AX13" s="82">
        <f>'1.21 Wine exp pc (current US$)'!AX13*'2.10 US CPI'!$B180/100</f>
        <v>11.950519525870872</v>
      </c>
      <c r="AY13" s="82">
        <f>'1.21 Wine exp pc (current US$)'!AY13*'2.10 US CPI'!$B180/100</f>
        <v>3.6096609685447358</v>
      </c>
      <c r="AZ13" s="82">
        <f>'1.21 Wine exp pc (current US$)'!AZ13*'2.10 US CPI'!$B180/100</f>
        <v>11.47581329502772</v>
      </c>
      <c r="BA13" s="82">
        <f>'1.21 Wine exp pc (current US$)'!BA13*'2.10 US CPI'!$B180/100</f>
        <v>10.518629094855829</v>
      </c>
      <c r="BB13" s="82">
        <f>'1.21 Wine exp pc (current US$)'!BB13*'2.10 US CPI'!$B180/100</f>
        <v>147.19782017958411</v>
      </c>
      <c r="BC13" s="82">
        <f>'1.21 Wine exp pc (current US$)'!BC13*'2.10 US CPI'!$B180/100</f>
        <v>13.480584553276517</v>
      </c>
      <c r="BD13" s="82">
        <f>'1.21 Wine exp pc (current US$)'!BD13*'2.10 US CPI'!$B180/100</f>
        <v>15.034307708101064</v>
      </c>
      <c r="BE13" s="82">
        <f>'1.21 Wine exp pc (current US$)'!BE13*'2.10 US CPI'!$B180/100</f>
        <v>39.136319044804743</v>
      </c>
      <c r="BF13" s="82">
        <f>'1.21 Wine exp pc (current US$)'!BF13*'2.10 US CPI'!$B180/100</f>
        <v>4.7495068445151549</v>
      </c>
      <c r="BG13" s="82">
        <f>'1.21 Wine exp pc (current US$)'!BG13*'2.10 US CPI'!$B180/100</f>
        <v>2.1113964178954507</v>
      </c>
      <c r="BH13" s="82"/>
      <c r="BI13" s="82">
        <f>'1.21 Wine exp pc (current US$)'!BI13*'2.10 US CPI'!$B180/100</f>
        <v>76.903306806768143</v>
      </c>
      <c r="BJ13" s="82">
        <f>'1.21 Wine exp pc (current US$)'!BJ13*'2.10 US CPI'!$B180/100</f>
        <v>10.531799130854658</v>
      </c>
      <c r="BK13" s="82">
        <f>'1.21 Wine exp pc (current US$)'!BK13*'2.10 US CPI'!$B180/100</f>
        <v>11.936999262264848</v>
      </c>
      <c r="BL13" s="82">
        <f>'1.21 Wine exp pc (current US$)'!BL13*'2.10 US CPI'!$B180/100</f>
        <v>3.1892107074098113</v>
      </c>
      <c r="BM13" s="82"/>
      <c r="BN13" s="82">
        <f>'1.21 Wine exp pc (current US$)'!BN13*'2.10 US CPI'!$B180/100</f>
        <v>45.552398573433166</v>
      </c>
      <c r="BO13" s="82">
        <f>'1.21 Wine exp pc (current US$)'!BO13*'2.10 US CPI'!$B180/100</f>
        <v>34.342915066352958</v>
      </c>
      <c r="BP13" s="82">
        <f>'1.21 Wine exp pc (current US$)'!BP13*'2.10 US CPI'!$B180/100</f>
        <v>78.561932938856017</v>
      </c>
      <c r="BQ13" s="82">
        <f>'1.21 Wine exp pc (current US$)'!BQ13*'2.10 US CPI'!$B180/100</f>
        <v>130.55037955363224</v>
      </c>
      <c r="BR13" s="82">
        <f>'1.21 Wine exp pc (current US$)'!BR13*'2.10 US CPI'!$B180/100</f>
        <v>279.33231041149816</v>
      </c>
      <c r="BS13" s="82">
        <f>'1.21 Wine exp pc (current US$)'!BS13*'2.10 US CPI'!$B180/100</f>
        <v>114.15855984955807</v>
      </c>
      <c r="BT13" s="82">
        <f>'1.21 Wine exp pc (current US$)'!BT13*'2.10 US CPI'!$B180/100</f>
        <v>280.25281590895179</v>
      </c>
      <c r="BU13" s="82">
        <f>'1.21 Wine exp pc (current US$)'!BU13*'2.10 US CPI'!$B180/100</f>
        <v>529.10035103639314</v>
      </c>
      <c r="BV13" s="82">
        <f>'1.21 Wine exp pc (current US$)'!BV13*'2.10 US CPI'!$B180/100</f>
        <v>319.73826851606657</v>
      </c>
      <c r="BW13" s="82">
        <f>'1.21 Wine exp pc (current US$)'!BW13*'2.10 US CPI'!$B180/100</f>
        <v>683.25217062906881</v>
      </c>
      <c r="BX13" s="82">
        <f>'1.21 Wine exp pc (current US$)'!BX13*'2.10 US CPI'!$B180/100</f>
        <v>224.49745316540472</v>
      </c>
      <c r="BY13" s="82">
        <f>'1.21 Wine exp pc (current US$)'!BY13*'2.10 US CPI'!$B180/100</f>
        <v>533.09215605443444</v>
      </c>
      <c r="BZ13" s="82">
        <f>'1.21 Wine exp pc (current US$)'!BZ13*'2.10 US CPI'!$B180/100</f>
        <v>207.70271693407474</v>
      </c>
      <c r="CA13" s="82">
        <f>'1.21 Wine exp pc (current US$)'!CA13*'2.10 US CPI'!$B180/100</f>
        <v>488.37179189816072</v>
      </c>
      <c r="CB13" s="82">
        <f>'1.21 Wine exp pc (current US$)'!CB13*'2.10 US CPI'!$B180/100</f>
        <v>301.89751033713276</v>
      </c>
      <c r="CC13" s="82">
        <f>'1.21 Wine exp pc (current US$)'!CC13*'2.10 US CPI'!$B180/100</f>
        <v>295.34456015106622</v>
      </c>
      <c r="CD13" s="82">
        <f>'1.21 Wine exp pc (current US$)'!CD13*'2.10 US CPI'!$B180/100</f>
        <v>198.50890380528108</v>
      </c>
      <c r="CE13" s="82">
        <f>'1.21 Wine exp pc (current US$)'!CE13*'2.10 US CPI'!$B180/100</f>
        <v>427.20722110440414</v>
      </c>
      <c r="CF13" s="82">
        <f>'1.21 Wine exp pc (current US$)'!CF13*'2.10 US CPI'!$B180/100</f>
        <v>350.00760732830781</v>
      </c>
      <c r="CG13" s="82">
        <f>'1.21 Wine exp pc (current US$)'!CG13*'2.10 US CPI'!$B180/100</f>
        <v>135.83925947989164</v>
      </c>
      <c r="CH13" s="82">
        <f>'1.21 Wine exp pc (current US$)'!CH13*'2.10 US CPI'!$B180/100</f>
        <v>364.7996643867624</v>
      </c>
      <c r="CI13" s="82">
        <f>'1.21 Wine exp pc (current US$)'!CI13*'2.10 US CPI'!$B180/100</f>
        <v>695.58009555151773</v>
      </c>
      <c r="CJ13" s="82">
        <f>'1.21 Wine exp pc (current US$)'!CJ13*'2.10 US CPI'!$B180/100</f>
        <v>13.663098083366117</v>
      </c>
      <c r="CK13" s="82">
        <f>'1.21 Wine exp pc (current US$)'!CK13*'2.10 US CPI'!$B180/100</f>
        <v>338.46926399301839</v>
      </c>
      <c r="CL13" s="82">
        <f>'1.21 Wine exp pc (current US$)'!CL13*'2.10 US CPI'!$B180/100</f>
        <v>317.38954014271144</v>
      </c>
      <c r="CM13" s="82">
        <f>'1.21 Wine exp pc (current US$)'!CM13*'2.10 US CPI'!$B180/100</f>
        <v>14.93926495650458</v>
      </c>
      <c r="CN13" s="82">
        <f>'1.21 Wine exp pc (current US$)'!CN13*'2.10 US CPI'!$B180/100</f>
        <v>9.0200688435729344</v>
      </c>
      <c r="CO13" s="82">
        <f>'1.21 Wine exp pc (current US$)'!CO13*'2.10 US CPI'!$B180/100</f>
        <v>1.5613698470853798</v>
      </c>
      <c r="CP13" s="82">
        <f>'1.21 Wine exp pc (current US$)'!CP13*'2.10 US CPI'!$B180/100</f>
        <v>1.3130646912455353</v>
      </c>
    </row>
    <row r="14" spans="1:94" x14ac:dyDescent="0.25">
      <c r="A14" s="93" t="s">
        <v>35</v>
      </c>
      <c r="B14" s="82">
        <f>'1.21 Wine exp pc (current US$)'!B14*'2.10 US CPI'!$B181/100</f>
        <v>42.843968832187969</v>
      </c>
      <c r="C14" s="82">
        <f>'1.21 Wine exp pc (current US$)'!C14*'2.10 US CPI'!$B181/100</f>
        <v>19.672470690214322</v>
      </c>
      <c r="D14" s="82">
        <f>'1.21 Wine exp pc (current US$)'!D14*'2.10 US CPI'!$B181/100</f>
        <v>18.174236337451681</v>
      </c>
      <c r="E14" s="82">
        <f>'1.21 Wine exp pc (current US$)'!E14*'2.10 US CPI'!$B181/100</f>
        <v>29.039501948268821</v>
      </c>
      <c r="F14" s="82">
        <f>'1.21 Wine exp pc (current US$)'!F14*'2.10 US CPI'!$B181/100</f>
        <v>57.089898806362328</v>
      </c>
      <c r="G14" s="82">
        <f>'1.21 Wine exp pc (current US$)'!G14*'2.10 US CPI'!$B181/100</f>
        <v>0.20519602445153493</v>
      </c>
      <c r="H14" s="82">
        <f>'1.21 Wine exp pc (current US$)'!H14*'2.10 US CPI'!$B181/100</f>
        <v>1.1387451675731814</v>
      </c>
      <c r="I14" s="82">
        <f>'1.21 Wine exp pc (current US$)'!I14*'2.10 US CPI'!$B181/100</f>
        <v>184.28421228875033</v>
      </c>
      <c r="J14" s="82">
        <f>'1.21 Wine exp pc (current US$)'!J14*'2.10 US CPI'!$B181/100</f>
        <v>36.679062082036339</v>
      </c>
      <c r="K14" s="82">
        <f>'1.21 Wine exp pc (current US$)'!K14*'2.10 US CPI'!$B181/100</f>
        <v>10.120522195865806</v>
      </c>
      <c r="L14" s="82"/>
      <c r="M14" s="82">
        <f>'1.21 Wine exp pc (current US$)'!M14*'2.10 US CPI'!$B181/100</f>
        <v>2.4773100264223218</v>
      </c>
      <c r="N14" s="82">
        <f>'1.21 Wine exp pc (current US$)'!N14*'2.10 US CPI'!$B181/100</f>
        <v>77.090524056923428</v>
      </c>
      <c r="O14" s="82">
        <f>'1.21 Wine exp pc (current US$)'!O14*'2.10 US CPI'!$B181/100</f>
        <v>47.315378446696684</v>
      </c>
      <c r="P14" s="82">
        <f>'1.21 Wine exp pc (current US$)'!P14*'2.10 US CPI'!$B181/100</f>
        <v>26.454441569177906</v>
      </c>
      <c r="Q14" s="82">
        <f>'1.21 Wine exp pc (current US$)'!Q14*'2.10 US CPI'!$B181/100</f>
        <v>7.4515724918520458</v>
      </c>
      <c r="R14" s="82">
        <f>'1.21 Wine exp pc (current US$)'!R14*'2.10 US CPI'!$B181/100</f>
        <v>4.0465765519561048</v>
      </c>
      <c r="S14" s="82">
        <f>'1.21 Wine exp pc (current US$)'!S14*'2.10 US CPI'!$B181/100</f>
        <v>2.7320569432836477</v>
      </c>
      <c r="T14" s="82">
        <f>'1.21 Wine exp pc (current US$)'!T14*'2.10 US CPI'!$B181/100</f>
        <v>334.49983448652114</v>
      </c>
      <c r="U14" s="82">
        <f>'1.21 Wine exp pc (current US$)'!U14*'2.10 US CPI'!$B181/100</f>
        <v>332.66426745511097</v>
      </c>
      <c r="V14" s="82">
        <f>'1.21 Wine exp pc (current US$)'!V14*'2.10 US CPI'!$B181/100</f>
        <v>343.98279083511386</v>
      </c>
      <c r="W14" s="82">
        <f>'1.21 Wine exp pc (current US$)'!W14*'2.10 US CPI'!$B181/100</f>
        <v>74.952389422967087</v>
      </c>
      <c r="X14" s="82">
        <f>'1.21 Wine exp pc (current US$)'!X14*'2.10 US CPI'!$B181/100</f>
        <v>56.704311583484767</v>
      </c>
      <c r="Y14" s="82">
        <f>'1.21 Wine exp pc (current US$)'!Y14*'2.10 US CPI'!$B181/100</f>
        <v>38.340701096439822</v>
      </c>
      <c r="Z14" s="82">
        <f>'1.21 Wine exp pc (current US$)'!Z14*'2.10 US CPI'!$B181/100</f>
        <v>81.466369145103158</v>
      </c>
      <c r="AA14" s="82">
        <f>'1.21 Wine exp pc (current US$)'!AA14*'2.10 US CPI'!$B181/100</f>
        <v>311.94766604303078</v>
      </c>
      <c r="AB14" s="82">
        <f>'1.21 Wine exp pc (current US$)'!AB14*'2.10 US CPI'!$B181/100</f>
        <v>109.6675528775677</v>
      </c>
      <c r="AC14" s="82">
        <f>'1.21 Wine exp pc (current US$)'!AC14*'2.10 US CPI'!$B181/100</f>
        <v>192.5954102920723</v>
      </c>
      <c r="AD14" s="82">
        <f>'1.21 Wine exp pc (current US$)'!AD14*'2.10 US CPI'!$B181/100</f>
        <v>113.95833972294636</v>
      </c>
      <c r="AE14" s="82">
        <f>'1.21 Wine exp pc (current US$)'!AE14*'2.10 US CPI'!$B181/100</f>
        <v>124.32609369808395</v>
      </c>
      <c r="AF14" s="82">
        <f>'1.21 Wine exp pc (current US$)'!AF14*'2.10 US CPI'!$B181/100</f>
        <v>129.29446400625977</v>
      </c>
      <c r="AG14" s="82">
        <f>'1.21 Wine exp pc (current US$)'!AG14*'2.10 US CPI'!$B181/100</f>
        <v>121.14397722732721</v>
      </c>
      <c r="AH14" s="82">
        <f>'1.21 Wine exp pc (current US$)'!AH14*'2.10 US CPI'!$B181/100</f>
        <v>215.79690261190404</v>
      </c>
      <c r="AI14" s="82">
        <f>'1.21 Wine exp pc (current US$)'!AI14*'2.10 US CPI'!$B181/100</f>
        <v>31.989655252942512</v>
      </c>
      <c r="AJ14" s="82">
        <f>'1.21 Wine exp pc (current US$)'!AJ14*'2.10 US CPI'!$B181/100</f>
        <v>37.180617038216553</v>
      </c>
      <c r="AK14" s="82">
        <f>'1.21 Wine exp pc (current US$)'!AK14*'2.10 US CPI'!$B181/100</f>
        <v>74.299183189287575</v>
      </c>
      <c r="AL14" s="82">
        <f>'1.21 Wine exp pc (current US$)'!AL14*'2.10 US CPI'!$B181/100</f>
        <v>81.830325915250938</v>
      </c>
      <c r="AM14" s="82">
        <f>'1.21 Wine exp pc (current US$)'!AM14*'2.10 US CPI'!$B181/100</f>
        <v>122.28319856410636</v>
      </c>
      <c r="AN14" s="82">
        <f>'1.21 Wine exp pc (current US$)'!AN14*'2.10 US CPI'!$B181/100</f>
        <v>652.56734614449033</v>
      </c>
      <c r="AO14" s="82">
        <f>'1.21 Wine exp pc (current US$)'!AO14*'2.10 US CPI'!$B181/100</f>
        <v>31.6928425438857</v>
      </c>
      <c r="AP14" s="82">
        <f>'1.21 Wine exp pc (current US$)'!AP14*'2.10 US CPI'!$B181/100</f>
        <v>27.000162400313403</v>
      </c>
      <c r="AQ14" s="82">
        <f>'1.21 Wine exp pc (current US$)'!AQ14*'2.10 US CPI'!$B181/100</f>
        <v>92.528568577890113</v>
      </c>
      <c r="AR14" s="82">
        <f>'1.21 Wine exp pc (current US$)'!AR14*'2.10 US CPI'!$B181/100</f>
        <v>8.9588760401609555</v>
      </c>
      <c r="AS14" s="82">
        <f>'1.21 Wine exp pc (current US$)'!AS14*'2.10 US CPI'!$B181/100</f>
        <v>25.797874473324317</v>
      </c>
      <c r="AT14" s="82">
        <f>'1.21 Wine exp pc (current US$)'!AT14*'2.10 US CPI'!$B181/100</f>
        <v>64.274447332704554</v>
      </c>
      <c r="AU14" s="82">
        <f>'1.21 Wine exp pc (current US$)'!AU14*'2.10 US CPI'!$B181/100</f>
        <v>7.8599842153537676</v>
      </c>
      <c r="AV14" s="82">
        <f>'1.21 Wine exp pc (current US$)'!AV14*'2.10 US CPI'!$B181/100</f>
        <v>22.94557119828049</v>
      </c>
      <c r="AW14" s="82">
        <f>'1.21 Wine exp pc (current US$)'!AW14*'2.10 US CPI'!$B181/100</f>
        <v>8.3388720173535784</v>
      </c>
      <c r="AX14" s="82">
        <f>'1.21 Wine exp pc (current US$)'!AX14*'2.10 US CPI'!$B181/100</f>
        <v>13.400813255942149</v>
      </c>
      <c r="AY14" s="82">
        <f>'1.21 Wine exp pc (current US$)'!AY14*'2.10 US CPI'!$B181/100</f>
        <v>4.4342569019015032</v>
      </c>
      <c r="AZ14" s="82">
        <f>'1.21 Wine exp pc (current US$)'!AZ14*'2.10 US CPI'!$B181/100</f>
        <v>12.347149363894783</v>
      </c>
      <c r="BA14" s="82">
        <f>'1.21 Wine exp pc (current US$)'!BA14*'2.10 US CPI'!$B181/100</f>
        <v>12.035762696128494</v>
      </c>
      <c r="BB14" s="82">
        <f>'1.21 Wine exp pc (current US$)'!BB14*'2.10 US CPI'!$B181/100</f>
        <v>141.09302873292509</v>
      </c>
      <c r="BC14" s="82">
        <f>'1.21 Wine exp pc (current US$)'!BC14*'2.10 US CPI'!$B181/100</f>
        <v>18.231264612684313</v>
      </c>
      <c r="BD14" s="82">
        <f>'1.21 Wine exp pc (current US$)'!BD14*'2.10 US CPI'!$B181/100</f>
        <v>15.679767495997249</v>
      </c>
      <c r="BE14" s="82">
        <f>'1.21 Wine exp pc (current US$)'!BE14*'2.10 US CPI'!$B181/100</f>
        <v>41.598267600442306</v>
      </c>
      <c r="BF14" s="82">
        <f>'1.21 Wine exp pc (current US$)'!BF14*'2.10 US CPI'!$B181/100</f>
        <v>5.0783813107412445</v>
      </c>
      <c r="BG14" s="82">
        <f>'1.21 Wine exp pc (current US$)'!BG14*'2.10 US CPI'!$B181/100</f>
        <v>2.5056090085451217</v>
      </c>
      <c r="BH14" s="82"/>
      <c r="BI14" s="82">
        <f>'1.21 Wine exp pc (current US$)'!BI14*'2.10 US CPI'!$B181/100</f>
        <v>75.908171703123017</v>
      </c>
      <c r="BJ14" s="82">
        <f>'1.21 Wine exp pc (current US$)'!BJ14*'2.10 US CPI'!$B181/100</f>
        <v>12.795948334626143</v>
      </c>
      <c r="BK14" s="82">
        <f>'1.21 Wine exp pc (current US$)'!BK14*'2.10 US CPI'!$B181/100</f>
        <v>11.921854706192661</v>
      </c>
      <c r="BL14" s="82">
        <f>'1.21 Wine exp pc (current US$)'!BL14*'2.10 US CPI'!$B181/100</f>
        <v>3.5982227812106955</v>
      </c>
      <c r="BM14" s="82"/>
      <c r="BN14" s="82">
        <f>'1.21 Wine exp pc (current US$)'!BN14*'2.10 US CPI'!$B181/100</f>
        <v>43.746946948462536</v>
      </c>
      <c r="BO14" s="82">
        <f>'1.21 Wine exp pc (current US$)'!BO14*'2.10 US CPI'!$B181/100</f>
        <v>35.373986887235738</v>
      </c>
      <c r="BP14" s="82">
        <f>'1.21 Wine exp pc (current US$)'!BP14*'2.10 US CPI'!$B181/100</f>
        <v>84.613431833445262</v>
      </c>
      <c r="BQ14" s="82">
        <f>'1.21 Wine exp pc (current US$)'!BQ14*'2.10 US CPI'!$B181/100</f>
        <v>137.69587899818899</v>
      </c>
      <c r="BR14" s="82">
        <f>'1.21 Wine exp pc (current US$)'!BR14*'2.10 US CPI'!$B181/100</f>
        <v>294.93436195222739</v>
      </c>
      <c r="BS14" s="82">
        <f>'1.21 Wine exp pc (current US$)'!BS14*'2.10 US CPI'!$B181/100</f>
        <v>120.29964534954243</v>
      </c>
      <c r="BT14" s="82">
        <f>'1.21 Wine exp pc (current US$)'!BT14*'2.10 US CPI'!$B181/100</f>
        <v>265.77934940936643</v>
      </c>
      <c r="BU14" s="82">
        <f>'1.21 Wine exp pc (current US$)'!BU14*'2.10 US CPI'!$B181/100</f>
        <v>514.35824502563014</v>
      </c>
      <c r="BV14" s="82">
        <f>'1.21 Wine exp pc (current US$)'!BV14*'2.10 US CPI'!$B181/100</f>
        <v>305.97907103181433</v>
      </c>
      <c r="BW14" s="82">
        <f>'1.21 Wine exp pc (current US$)'!BW14*'2.10 US CPI'!$B181/100</f>
        <v>534.86216647253832</v>
      </c>
      <c r="BX14" s="82">
        <f>'1.21 Wine exp pc (current US$)'!BX14*'2.10 US CPI'!$B181/100</f>
        <v>224.86495288171369</v>
      </c>
      <c r="BY14" s="82">
        <f>'1.21 Wine exp pc (current US$)'!BY14*'2.10 US CPI'!$B181/100</f>
        <v>499.9902967094518</v>
      </c>
      <c r="BZ14" s="82">
        <f>'1.21 Wine exp pc (current US$)'!BZ14*'2.10 US CPI'!$B181/100</f>
        <v>197.78345892274044</v>
      </c>
      <c r="CA14" s="82">
        <f>'1.21 Wine exp pc (current US$)'!CA14*'2.10 US CPI'!$B181/100</f>
        <v>394.04831324866501</v>
      </c>
      <c r="CB14" s="82">
        <f>'1.21 Wine exp pc (current US$)'!CB14*'2.10 US CPI'!$B181/100</f>
        <v>282.90532000785561</v>
      </c>
      <c r="CC14" s="82">
        <f>'1.21 Wine exp pc (current US$)'!CC14*'2.10 US CPI'!$B181/100</f>
        <v>279.74725175185461</v>
      </c>
      <c r="CD14" s="82">
        <f>'1.21 Wine exp pc (current US$)'!CD14*'2.10 US CPI'!$B181/100</f>
        <v>183.71339186984093</v>
      </c>
      <c r="CE14" s="82">
        <f>'1.21 Wine exp pc (current US$)'!CE14*'2.10 US CPI'!$B181/100</f>
        <v>435.09911751138213</v>
      </c>
      <c r="CF14" s="82">
        <f>'1.21 Wine exp pc (current US$)'!CF14*'2.10 US CPI'!$B181/100</f>
        <v>312.64473080133553</v>
      </c>
      <c r="CG14" s="82">
        <f>'1.21 Wine exp pc (current US$)'!CG14*'2.10 US CPI'!$B181/100</f>
        <v>120.1178392163731</v>
      </c>
      <c r="CH14" s="82">
        <f>'1.21 Wine exp pc (current US$)'!CH14*'2.10 US CPI'!$B181/100</f>
        <v>370.65008488964349</v>
      </c>
      <c r="CI14" s="82">
        <f>'1.21 Wine exp pc (current US$)'!CI14*'2.10 US CPI'!$B181/100</f>
        <v>655.91444931927026</v>
      </c>
      <c r="CJ14" s="82">
        <f>'1.21 Wine exp pc (current US$)'!CJ14*'2.10 US CPI'!$B181/100</f>
        <v>14.724080787642038</v>
      </c>
      <c r="CK14" s="82">
        <f>'1.21 Wine exp pc (current US$)'!CK14*'2.10 US CPI'!$B181/100</f>
        <v>348.79659218871319</v>
      </c>
      <c r="CL14" s="82">
        <f>'1.21 Wine exp pc (current US$)'!CL14*'2.10 US CPI'!$B181/100</f>
        <v>338.64385439764612</v>
      </c>
      <c r="CM14" s="82">
        <f>'1.21 Wine exp pc (current US$)'!CM14*'2.10 US CPI'!$B181/100</f>
        <v>16.709609986586472</v>
      </c>
      <c r="CN14" s="82">
        <f>'1.21 Wine exp pc (current US$)'!CN14*'2.10 US CPI'!$B181/100</f>
        <v>9.7370467035272128</v>
      </c>
      <c r="CO14" s="82">
        <f>'1.21 Wine exp pc (current US$)'!CO14*'2.10 US CPI'!$B181/100</f>
        <v>1.7232934799138304</v>
      </c>
      <c r="CP14" s="82">
        <f>'1.21 Wine exp pc (current US$)'!CP14*'2.10 US CPI'!$B181/100</f>
        <v>1.4574984763993895</v>
      </c>
    </row>
    <row r="15" spans="1:94" x14ac:dyDescent="0.25">
      <c r="A15" s="93" t="s">
        <v>36</v>
      </c>
      <c r="B15" s="82">
        <f>'1.21 Wine exp pc (current US$)'!B15*'2.10 US CPI'!$B182/100</f>
        <v>43.511450525647227</v>
      </c>
      <c r="C15" s="82">
        <f>'1.21 Wine exp pc (current US$)'!C15*'2.10 US CPI'!$B182/100</f>
        <v>18.635603033722287</v>
      </c>
      <c r="D15" s="82">
        <f>'1.21 Wine exp pc (current US$)'!D15*'2.10 US CPI'!$B182/100</f>
        <v>19.967826644578636</v>
      </c>
      <c r="E15" s="82">
        <f>'1.21 Wine exp pc (current US$)'!E15*'2.10 US CPI'!$B182/100</f>
        <v>28.884516336297303</v>
      </c>
      <c r="F15" s="82">
        <f>'1.21 Wine exp pc (current US$)'!F15*'2.10 US CPI'!$B182/100</f>
        <v>63.856539826086973</v>
      </c>
      <c r="G15" s="82">
        <f>'1.21 Wine exp pc (current US$)'!G15*'2.10 US CPI'!$B182/100</f>
        <v>0.21586400249574403</v>
      </c>
      <c r="H15" s="82">
        <f>'1.21 Wine exp pc (current US$)'!H15*'2.10 US CPI'!$B182/100</f>
        <v>1.1273848312739811</v>
      </c>
      <c r="I15" s="82">
        <f>'1.21 Wine exp pc (current US$)'!I15*'2.10 US CPI'!$B182/100</f>
        <v>156.16535255856334</v>
      </c>
      <c r="J15" s="82">
        <f>'1.21 Wine exp pc (current US$)'!J15*'2.10 US CPI'!$B182/100</f>
        <v>42.159759429443284</v>
      </c>
      <c r="K15" s="82">
        <f>'1.21 Wine exp pc (current US$)'!K15*'2.10 US CPI'!$B182/100</f>
        <v>10.425543379327921</v>
      </c>
      <c r="L15" s="82"/>
      <c r="M15" s="82">
        <f>'1.21 Wine exp pc (current US$)'!M15*'2.10 US CPI'!$B182/100</f>
        <v>2.7290037992573666</v>
      </c>
      <c r="N15" s="82">
        <f>'1.21 Wine exp pc (current US$)'!N15*'2.10 US CPI'!$B182/100</f>
        <v>83.662485182990082</v>
      </c>
      <c r="O15" s="82">
        <f>'1.21 Wine exp pc (current US$)'!O15*'2.10 US CPI'!$B182/100</f>
        <v>50.285508276632491</v>
      </c>
      <c r="P15" s="82">
        <f>'1.21 Wine exp pc (current US$)'!P15*'2.10 US CPI'!$B182/100</f>
        <v>23.463224937595967</v>
      </c>
      <c r="Q15" s="82">
        <f>'1.21 Wine exp pc (current US$)'!Q15*'2.10 US CPI'!$B182/100</f>
        <v>9.1615214806512562</v>
      </c>
      <c r="R15" s="82">
        <f>'1.21 Wine exp pc (current US$)'!R15*'2.10 US CPI'!$B182/100</f>
        <v>5.2439916914643971</v>
      </c>
      <c r="S15" s="82">
        <f>'1.21 Wine exp pc (current US$)'!S15*'2.10 US CPI'!$B182/100</f>
        <v>3.1827157940353779</v>
      </c>
      <c r="T15" s="82">
        <f>'1.21 Wine exp pc (current US$)'!T15*'2.10 US CPI'!$B182/100</f>
        <v>331.15308145105104</v>
      </c>
      <c r="U15" s="82">
        <f>'1.21 Wine exp pc (current US$)'!U15*'2.10 US CPI'!$B182/100</f>
        <v>326.49105852749545</v>
      </c>
      <c r="V15" s="82">
        <f>'1.21 Wine exp pc (current US$)'!V15*'2.10 US CPI'!$B182/100</f>
        <v>355.51633566054363</v>
      </c>
      <c r="W15" s="82">
        <f>'1.21 Wine exp pc (current US$)'!W15*'2.10 US CPI'!$B182/100</f>
        <v>78.211294045151021</v>
      </c>
      <c r="X15" s="82">
        <f>'1.21 Wine exp pc (current US$)'!X15*'2.10 US CPI'!$B182/100</f>
        <v>72.189134385764731</v>
      </c>
      <c r="Y15" s="82">
        <f>'1.21 Wine exp pc (current US$)'!Y15*'2.10 US CPI'!$B182/100</f>
        <v>39.950363726435995</v>
      </c>
      <c r="Z15" s="82">
        <f>'1.21 Wine exp pc (current US$)'!Z15*'2.10 US CPI'!$B182/100</f>
        <v>87.301194300304758</v>
      </c>
      <c r="AA15" s="82">
        <f>'1.21 Wine exp pc (current US$)'!AA15*'2.10 US CPI'!$B182/100</f>
        <v>323.66481781281522</v>
      </c>
      <c r="AB15" s="82">
        <f>'1.21 Wine exp pc (current US$)'!AB15*'2.10 US CPI'!$B182/100</f>
        <v>118.12164110269018</v>
      </c>
      <c r="AC15" s="82">
        <f>'1.21 Wine exp pc (current US$)'!AC15*'2.10 US CPI'!$B182/100</f>
        <v>224.13291877186165</v>
      </c>
      <c r="AD15" s="82">
        <f>'1.21 Wine exp pc (current US$)'!AD15*'2.10 US CPI'!$B182/100</f>
        <v>120.21037139573757</v>
      </c>
      <c r="AE15" s="82">
        <f>'1.21 Wine exp pc (current US$)'!AE15*'2.10 US CPI'!$B182/100</f>
        <v>132.45559502664301</v>
      </c>
      <c r="AF15" s="82">
        <f>'1.21 Wine exp pc (current US$)'!AF15*'2.10 US CPI'!$B182/100</f>
        <v>139.38279968376321</v>
      </c>
      <c r="AG15" s="82">
        <f>'1.21 Wine exp pc (current US$)'!AG15*'2.10 US CPI'!$B182/100</f>
        <v>141.35460479827719</v>
      </c>
      <c r="AH15" s="82">
        <f>'1.21 Wine exp pc (current US$)'!AH15*'2.10 US CPI'!$B182/100</f>
        <v>236.00341851331035</v>
      </c>
      <c r="AI15" s="82">
        <f>'1.21 Wine exp pc (current US$)'!AI15*'2.10 US CPI'!$B182/100</f>
        <v>34.324022598635473</v>
      </c>
      <c r="AJ15" s="82">
        <f>'1.21 Wine exp pc (current US$)'!AJ15*'2.10 US CPI'!$B182/100</f>
        <v>39.295016508409063</v>
      </c>
      <c r="AK15" s="82">
        <f>'1.21 Wine exp pc (current US$)'!AK15*'2.10 US CPI'!$B182/100</f>
        <v>74.159564093030156</v>
      </c>
      <c r="AL15" s="82">
        <f>'1.21 Wine exp pc (current US$)'!AL15*'2.10 US CPI'!$B182/100</f>
        <v>100.6553087795029</v>
      </c>
      <c r="AM15" s="82">
        <f>'1.21 Wine exp pc (current US$)'!AM15*'2.10 US CPI'!$B182/100</f>
        <v>133.02538811266356</v>
      </c>
      <c r="AN15" s="82">
        <f>'1.21 Wine exp pc (current US$)'!AN15*'2.10 US CPI'!$B182/100</f>
        <v>696.89863027006027</v>
      </c>
      <c r="AO15" s="82">
        <f>'1.21 Wine exp pc (current US$)'!AO15*'2.10 US CPI'!$B182/100</f>
        <v>32.106287040445025</v>
      </c>
      <c r="AP15" s="82">
        <f>'1.21 Wine exp pc (current US$)'!AP15*'2.10 US CPI'!$B182/100</f>
        <v>28.704356877981645</v>
      </c>
      <c r="AQ15" s="82">
        <f>'1.21 Wine exp pc (current US$)'!AQ15*'2.10 US CPI'!$B182/100</f>
        <v>101.81814505986367</v>
      </c>
      <c r="AR15" s="82">
        <f>'1.21 Wine exp pc (current US$)'!AR15*'2.10 US CPI'!$B182/100</f>
        <v>9.6371542034058049</v>
      </c>
      <c r="AS15" s="82">
        <f>'1.21 Wine exp pc (current US$)'!AS15*'2.10 US CPI'!$B182/100</f>
        <v>25.952834728781148</v>
      </c>
      <c r="AT15" s="82">
        <f>'1.21 Wine exp pc (current US$)'!AT15*'2.10 US CPI'!$B182/100</f>
        <v>66.21199148829642</v>
      </c>
      <c r="AU15" s="82">
        <f>'1.21 Wine exp pc (current US$)'!AU15*'2.10 US CPI'!$B182/100</f>
        <v>8.6865575044780137</v>
      </c>
      <c r="AV15" s="82">
        <f>'1.21 Wine exp pc (current US$)'!AV15*'2.10 US CPI'!$B182/100</f>
        <v>25.695014003224987</v>
      </c>
      <c r="AW15" s="82">
        <f>'1.21 Wine exp pc (current US$)'!AW15*'2.10 US CPI'!$B182/100</f>
        <v>8.0786176377405532</v>
      </c>
      <c r="AX15" s="82">
        <f>'1.21 Wine exp pc (current US$)'!AX15*'2.10 US CPI'!$B182/100</f>
        <v>14.437104199523667</v>
      </c>
      <c r="AY15" s="82">
        <f>'1.21 Wine exp pc (current US$)'!AY15*'2.10 US CPI'!$B182/100</f>
        <v>5.2774097826508566</v>
      </c>
      <c r="AZ15" s="82">
        <f>'1.21 Wine exp pc (current US$)'!AZ15*'2.10 US CPI'!$B182/100</f>
        <v>14.242729317335286</v>
      </c>
      <c r="BA15" s="82">
        <f>'1.21 Wine exp pc (current US$)'!BA15*'2.10 US CPI'!$B182/100</f>
        <v>13.337357478202549</v>
      </c>
      <c r="BB15" s="82">
        <f>'1.21 Wine exp pc (current US$)'!BB15*'2.10 US CPI'!$B182/100</f>
        <v>153.4337940140845</v>
      </c>
      <c r="BC15" s="82">
        <f>'1.21 Wine exp pc (current US$)'!BC15*'2.10 US CPI'!$B182/100</f>
        <v>19.635750099088391</v>
      </c>
      <c r="BD15" s="82">
        <f>'1.21 Wine exp pc (current US$)'!BD15*'2.10 US CPI'!$B182/100</f>
        <v>16.18312592740163</v>
      </c>
      <c r="BE15" s="82">
        <f>'1.21 Wine exp pc (current US$)'!BE15*'2.10 US CPI'!$B182/100</f>
        <v>44.324947821327662</v>
      </c>
      <c r="BF15" s="82">
        <f>'1.21 Wine exp pc (current US$)'!BF15*'2.10 US CPI'!$B182/100</f>
        <v>6.0120340188733623</v>
      </c>
      <c r="BG15" s="82">
        <f>'1.21 Wine exp pc (current US$)'!BG15*'2.10 US CPI'!$B182/100</f>
        <v>2.559817132202661</v>
      </c>
      <c r="BH15" s="82"/>
      <c r="BI15" s="82">
        <f>'1.21 Wine exp pc (current US$)'!BI15*'2.10 US CPI'!$B182/100</f>
        <v>83.311717848501758</v>
      </c>
      <c r="BJ15" s="82">
        <f>'1.21 Wine exp pc (current US$)'!BJ15*'2.10 US CPI'!$B182/100</f>
        <v>13.401336830469024</v>
      </c>
      <c r="BK15" s="82">
        <f>'1.21 Wine exp pc (current US$)'!BK15*'2.10 US CPI'!$B182/100</f>
        <v>13.09873373449677</v>
      </c>
      <c r="BL15" s="82">
        <f>'1.21 Wine exp pc (current US$)'!BL15*'2.10 US CPI'!$B182/100</f>
        <v>4.28808470256023</v>
      </c>
      <c r="BM15" s="82"/>
      <c r="BN15" s="82">
        <f>'1.21 Wine exp pc (current US$)'!BN15*'2.10 US CPI'!$B182/100</f>
        <v>40.236160294739847</v>
      </c>
      <c r="BO15" s="82">
        <f>'1.21 Wine exp pc (current US$)'!BO15*'2.10 US CPI'!$B182/100</f>
        <v>34.549359341608692</v>
      </c>
      <c r="BP15" s="82">
        <f>'1.21 Wine exp pc (current US$)'!BP15*'2.10 US CPI'!$B182/100</f>
        <v>90.779548666785445</v>
      </c>
      <c r="BQ15" s="82">
        <f>'1.21 Wine exp pc (current US$)'!BQ15*'2.10 US CPI'!$B182/100</f>
        <v>143.19090816540682</v>
      </c>
      <c r="BR15" s="82">
        <f>'1.21 Wine exp pc (current US$)'!BR15*'2.10 US CPI'!$B182/100</f>
        <v>298.3440222106542</v>
      </c>
      <c r="BS15" s="82">
        <f>'1.21 Wine exp pc (current US$)'!BS15*'2.10 US CPI'!$B182/100</f>
        <v>125.95759947550931</v>
      </c>
      <c r="BT15" s="82">
        <f>'1.21 Wine exp pc (current US$)'!BT15*'2.10 US CPI'!$B182/100</f>
        <v>277.45864386289446</v>
      </c>
      <c r="BU15" s="82">
        <f>'1.21 Wine exp pc (current US$)'!BU15*'2.10 US CPI'!$B182/100</f>
        <v>552.38888888888891</v>
      </c>
      <c r="BV15" s="82">
        <f>'1.21 Wine exp pc (current US$)'!BV15*'2.10 US CPI'!$B182/100</f>
        <v>322.90832192151072</v>
      </c>
      <c r="BW15" s="82">
        <f>'1.21 Wine exp pc (current US$)'!BW15*'2.10 US CPI'!$B182/100</f>
        <v>597.36797201299396</v>
      </c>
      <c r="BX15" s="82">
        <f>'1.21 Wine exp pc (current US$)'!BX15*'2.10 US CPI'!$B182/100</f>
        <v>239.23517238837599</v>
      </c>
      <c r="BY15" s="82">
        <f>'1.21 Wine exp pc (current US$)'!BY15*'2.10 US CPI'!$B182/100</f>
        <v>526.87454005366044</v>
      </c>
      <c r="BZ15" s="82">
        <f>'1.21 Wine exp pc (current US$)'!BZ15*'2.10 US CPI'!$B182/100</f>
        <v>210.0294322044318</v>
      </c>
      <c r="CA15" s="82">
        <f>'1.21 Wine exp pc (current US$)'!CA15*'2.10 US CPI'!$B182/100</f>
        <v>397.21036206332474</v>
      </c>
      <c r="CB15" s="82">
        <f>'1.21 Wine exp pc (current US$)'!CB15*'2.10 US CPI'!$B182/100</f>
        <v>285.46248829256604</v>
      </c>
      <c r="CC15" s="82">
        <f>'1.21 Wine exp pc (current US$)'!CC15*'2.10 US CPI'!$B182/100</f>
        <v>291.26387010515168</v>
      </c>
      <c r="CD15" s="82">
        <f>'1.21 Wine exp pc (current US$)'!CD15*'2.10 US CPI'!$B182/100</f>
        <v>190.24292295406329</v>
      </c>
      <c r="CE15" s="82">
        <f>'1.21 Wine exp pc (current US$)'!CE15*'2.10 US CPI'!$B182/100</f>
        <v>448.52057490151049</v>
      </c>
      <c r="CF15" s="82">
        <f>'1.21 Wine exp pc (current US$)'!CF15*'2.10 US CPI'!$B182/100</f>
        <v>315.96351587157801</v>
      </c>
      <c r="CG15" s="82">
        <f>'1.21 Wine exp pc (current US$)'!CG15*'2.10 US CPI'!$B182/100</f>
        <v>123.1323429899482</v>
      </c>
      <c r="CH15" s="82">
        <f>'1.21 Wine exp pc (current US$)'!CH15*'2.10 US CPI'!$B182/100</f>
        <v>402.25037620736936</v>
      </c>
      <c r="CI15" s="82">
        <f>'1.21 Wine exp pc (current US$)'!CI15*'2.10 US CPI'!$B182/100</f>
        <v>666.63899814655872</v>
      </c>
      <c r="CJ15" s="82">
        <f>'1.21 Wine exp pc (current US$)'!CJ15*'2.10 US CPI'!$B182/100</f>
        <v>17.742350655979187</v>
      </c>
      <c r="CK15" s="82">
        <f>'1.21 Wine exp pc (current US$)'!CK15*'2.10 US CPI'!$B182/100</f>
        <v>354.29618764014884</v>
      </c>
      <c r="CL15" s="82">
        <f>'1.21 Wine exp pc (current US$)'!CL15*'2.10 US CPI'!$B182/100</f>
        <v>367.3908673741887</v>
      </c>
      <c r="CM15" s="82">
        <f>'1.21 Wine exp pc (current US$)'!CM15*'2.10 US CPI'!$B182/100</f>
        <v>17.256036635016049</v>
      </c>
      <c r="CN15" s="82">
        <f>'1.21 Wine exp pc (current US$)'!CN15*'2.10 US CPI'!$B182/100</f>
        <v>10.433589828953437</v>
      </c>
      <c r="CO15" s="82">
        <f>'1.21 Wine exp pc (current US$)'!CO15*'2.10 US CPI'!$B182/100</f>
        <v>1.8264703717346047</v>
      </c>
      <c r="CP15" s="82">
        <f>'1.21 Wine exp pc (current US$)'!CP15*'2.10 US CPI'!$B182/100</f>
        <v>1.5575682960026631</v>
      </c>
    </row>
    <row r="16" spans="1:94" x14ac:dyDescent="0.25">
      <c r="A16" s="93" t="s">
        <v>37</v>
      </c>
      <c r="B16" s="82">
        <f>'1.21 Wine exp pc (current US$)'!B16*'2.10 US CPI'!$B183/100</f>
        <v>43.321927627566282</v>
      </c>
      <c r="C16" s="82">
        <f>'1.21 Wine exp pc (current US$)'!C16*'2.10 US CPI'!$B183/100</f>
        <v>18.36011384296269</v>
      </c>
      <c r="D16" s="82">
        <f>'1.21 Wine exp pc (current US$)'!D16*'2.10 US CPI'!$B183/100</f>
        <v>22.11848877821274</v>
      </c>
      <c r="E16" s="82">
        <f>'1.21 Wine exp pc (current US$)'!E16*'2.10 US CPI'!$B183/100</f>
        <v>28.600029822446942</v>
      </c>
      <c r="F16" s="82">
        <f>'1.21 Wine exp pc (current US$)'!F16*'2.10 US CPI'!$B183/100</f>
        <v>69.576406092492093</v>
      </c>
      <c r="G16" s="82">
        <f>'1.21 Wine exp pc (current US$)'!G16*'2.10 US CPI'!$B183/100</f>
        <v>0.24504469926384662</v>
      </c>
      <c r="H16" s="82">
        <f>'1.21 Wine exp pc (current US$)'!H16*'2.10 US CPI'!$B183/100</f>
        <v>1.1111958194539855</v>
      </c>
      <c r="I16" s="82">
        <f>'1.21 Wine exp pc (current US$)'!I16*'2.10 US CPI'!$B183/100</f>
        <v>152.06116468644271</v>
      </c>
      <c r="J16" s="82">
        <f>'1.21 Wine exp pc (current US$)'!J16*'2.10 US CPI'!$B183/100</f>
        <v>41.270373758799124</v>
      </c>
      <c r="K16" s="82">
        <f>'1.21 Wine exp pc (current US$)'!K16*'2.10 US CPI'!$B183/100</f>
        <v>10.827536767108962</v>
      </c>
      <c r="L16" s="82"/>
      <c r="M16" s="82">
        <f>'1.21 Wine exp pc (current US$)'!M16*'2.10 US CPI'!$B183/100</f>
        <v>2.87034477958658</v>
      </c>
      <c r="N16" s="82">
        <f>'1.21 Wine exp pc (current US$)'!N16*'2.10 US CPI'!$B183/100</f>
        <v>89.446516262317871</v>
      </c>
      <c r="O16" s="82">
        <f>'1.21 Wine exp pc (current US$)'!O16*'2.10 US CPI'!$B183/100</f>
        <v>52.236807274313833</v>
      </c>
      <c r="P16" s="82">
        <f>'1.21 Wine exp pc (current US$)'!P16*'2.10 US CPI'!$B183/100</f>
        <v>23.366550152950996</v>
      </c>
      <c r="Q16" s="82">
        <f>'1.21 Wine exp pc (current US$)'!Q16*'2.10 US CPI'!$B183/100</f>
        <v>10.473683075923578</v>
      </c>
      <c r="R16" s="82">
        <f>'1.21 Wine exp pc (current US$)'!R16*'2.10 US CPI'!$B183/100</f>
        <v>5.1077926949452506</v>
      </c>
      <c r="S16" s="82">
        <f>'1.21 Wine exp pc (current US$)'!S16*'2.10 US CPI'!$B183/100</f>
        <v>3.6728844349855501</v>
      </c>
      <c r="T16" s="82">
        <f>'1.21 Wine exp pc (current US$)'!T16*'2.10 US CPI'!$B183/100</f>
        <v>327.48356289616999</v>
      </c>
      <c r="U16" s="82">
        <f>'1.21 Wine exp pc (current US$)'!U16*'2.10 US CPI'!$B183/100</f>
        <v>320.63007179077385</v>
      </c>
      <c r="V16" s="82">
        <f>'1.21 Wine exp pc (current US$)'!V16*'2.10 US CPI'!$B183/100</f>
        <v>363.53091961213636</v>
      </c>
      <c r="W16" s="82">
        <f>'1.21 Wine exp pc (current US$)'!W16*'2.10 US CPI'!$B183/100</f>
        <v>71.921351463199073</v>
      </c>
      <c r="X16" s="82">
        <f>'1.21 Wine exp pc (current US$)'!X16*'2.10 US CPI'!$B183/100</f>
        <v>77.673658139878754</v>
      </c>
      <c r="Y16" s="82">
        <f>'1.21 Wine exp pc (current US$)'!Y16*'2.10 US CPI'!$B183/100</f>
        <v>39.188412230084339</v>
      </c>
      <c r="Z16" s="82">
        <f>'1.21 Wine exp pc (current US$)'!Z16*'2.10 US CPI'!$B183/100</f>
        <v>86.415071007632122</v>
      </c>
      <c r="AA16" s="82">
        <f>'1.21 Wine exp pc (current US$)'!AA16*'2.10 US CPI'!$B183/100</f>
        <v>319.83085199048901</v>
      </c>
      <c r="AB16" s="82">
        <f>'1.21 Wine exp pc (current US$)'!AB16*'2.10 US CPI'!$B183/100</f>
        <v>117.00601480156767</v>
      </c>
      <c r="AC16" s="82">
        <f>'1.21 Wine exp pc (current US$)'!AC16*'2.10 US CPI'!$B183/100</f>
        <v>243.32324945295412</v>
      </c>
      <c r="AD16" s="82">
        <f>'1.21 Wine exp pc (current US$)'!AD16*'2.10 US CPI'!$B183/100</f>
        <v>120.91345106891515</v>
      </c>
      <c r="AE16" s="82">
        <f>'1.21 Wine exp pc (current US$)'!AE16*'2.10 US CPI'!$B183/100</f>
        <v>131.67693522586916</v>
      </c>
      <c r="AF16" s="82">
        <f>'1.21 Wine exp pc (current US$)'!AF16*'2.10 US CPI'!$B183/100</f>
        <v>151.83732700474644</v>
      </c>
      <c r="AG16" s="82">
        <f>'1.21 Wine exp pc (current US$)'!AG16*'2.10 US CPI'!$B183/100</f>
        <v>150.5731272294887</v>
      </c>
      <c r="AH16" s="82">
        <f>'1.21 Wine exp pc (current US$)'!AH16*'2.10 US CPI'!$B183/100</f>
        <v>244.23829313184157</v>
      </c>
      <c r="AI16" s="82">
        <f>'1.21 Wine exp pc (current US$)'!AI16*'2.10 US CPI'!$B183/100</f>
        <v>36.460483118893805</v>
      </c>
      <c r="AJ16" s="82">
        <f>'1.21 Wine exp pc (current US$)'!AJ16*'2.10 US CPI'!$B183/100</f>
        <v>40.135859991076494</v>
      </c>
      <c r="AK16" s="82">
        <f>'1.21 Wine exp pc (current US$)'!AK16*'2.10 US CPI'!$B183/100</f>
        <v>62.148673076401046</v>
      </c>
      <c r="AL16" s="82">
        <f>'1.21 Wine exp pc (current US$)'!AL16*'2.10 US CPI'!$B183/100</f>
        <v>110.35930766217048</v>
      </c>
      <c r="AM16" s="82">
        <f>'1.21 Wine exp pc (current US$)'!AM16*'2.10 US CPI'!$B183/100</f>
        <v>135.9954504329844</v>
      </c>
      <c r="AN16" s="82">
        <f>'1.21 Wine exp pc (current US$)'!AN16*'2.10 US CPI'!$B183/100</f>
        <v>714.26371840279478</v>
      </c>
      <c r="AO16" s="82">
        <f>'1.21 Wine exp pc (current US$)'!AO16*'2.10 US CPI'!$B183/100</f>
        <v>18.456686576006224</v>
      </c>
      <c r="AP16" s="82">
        <f>'1.21 Wine exp pc (current US$)'!AP16*'2.10 US CPI'!$B183/100</f>
        <v>26.97906742847627</v>
      </c>
      <c r="AQ16" s="82">
        <f>'1.21 Wine exp pc (current US$)'!AQ16*'2.10 US CPI'!$B183/100</f>
        <v>86.072824104234527</v>
      </c>
      <c r="AR16" s="82">
        <f>'1.21 Wine exp pc (current US$)'!AR16*'2.10 US CPI'!$B183/100</f>
        <v>10.195170376542102</v>
      </c>
      <c r="AS16" s="82">
        <f>'1.21 Wine exp pc (current US$)'!AS16*'2.10 US CPI'!$B183/100</f>
        <v>25.237501740846543</v>
      </c>
      <c r="AT16" s="82">
        <f>'1.21 Wine exp pc (current US$)'!AT16*'2.10 US CPI'!$B183/100</f>
        <v>64.296709941112226</v>
      </c>
      <c r="AU16" s="82">
        <f>'1.21 Wine exp pc (current US$)'!AU16*'2.10 US CPI'!$B183/100</f>
        <v>8.9598385902066084</v>
      </c>
      <c r="AV16" s="82">
        <f>'1.21 Wine exp pc (current US$)'!AV16*'2.10 US CPI'!$B183/100</f>
        <v>26.400710230248688</v>
      </c>
      <c r="AW16" s="82">
        <f>'1.21 Wine exp pc (current US$)'!AW16*'2.10 US CPI'!$B183/100</f>
        <v>8.3164546972226425</v>
      </c>
      <c r="AX16" s="82">
        <f>'1.21 Wine exp pc (current US$)'!AX16*'2.10 US CPI'!$B183/100</f>
        <v>15.72748303768495</v>
      </c>
      <c r="AY16" s="82">
        <f>'1.21 Wine exp pc (current US$)'!AY16*'2.10 US CPI'!$B183/100</f>
        <v>6.3068588939261145</v>
      </c>
      <c r="AZ16" s="82">
        <f>'1.21 Wine exp pc (current US$)'!AZ16*'2.10 US CPI'!$B183/100</f>
        <v>15.152182543796823</v>
      </c>
      <c r="BA16" s="82">
        <f>'1.21 Wine exp pc (current US$)'!BA16*'2.10 US CPI'!$B183/100</f>
        <v>13.597351572816413</v>
      </c>
      <c r="BB16" s="82">
        <f>'1.21 Wine exp pc (current US$)'!BB16*'2.10 US CPI'!$B183/100</f>
        <v>138.21469805527124</v>
      </c>
      <c r="BC16" s="82">
        <f>'1.21 Wine exp pc (current US$)'!BC16*'2.10 US CPI'!$B183/100</f>
        <v>9.3792994024851932</v>
      </c>
      <c r="BD16" s="82">
        <f>'1.21 Wine exp pc (current US$)'!BD16*'2.10 US CPI'!$B183/100</f>
        <v>17.151448361438899</v>
      </c>
      <c r="BE16" s="82">
        <f>'1.21 Wine exp pc (current US$)'!BE16*'2.10 US CPI'!$B183/100</f>
        <v>47.234125436954038</v>
      </c>
      <c r="BF16" s="82">
        <f>'1.21 Wine exp pc (current US$)'!BF16*'2.10 US CPI'!$B183/100</f>
        <v>6.8604149650902393</v>
      </c>
      <c r="BG16" s="82">
        <f>'1.21 Wine exp pc (current US$)'!BG16*'2.10 US CPI'!$B183/100</f>
        <v>2.9919685718615581</v>
      </c>
      <c r="BH16" s="82"/>
      <c r="BI16" s="82">
        <f>'1.21 Wine exp pc (current US$)'!BI16*'2.10 US CPI'!$B183/100</f>
        <v>84.444678700185136</v>
      </c>
      <c r="BJ16" s="82">
        <f>'1.21 Wine exp pc (current US$)'!BJ16*'2.10 US CPI'!$B183/100</f>
        <v>14.288771297889603</v>
      </c>
      <c r="BK16" s="82">
        <f>'1.21 Wine exp pc (current US$)'!BK16*'2.10 US CPI'!$B183/100</f>
        <v>13.867702203931467</v>
      </c>
      <c r="BL16" s="82">
        <f>'1.21 Wine exp pc (current US$)'!BL16*'2.10 US CPI'!$B183/100</f>
        <v>4.9094779012373513</v>
      </c>
      <c r="BM16" s="82"/>
      <c r="BN16" s="82">
        <f>'1.21 Wine exp pc (current US$)'!BN16*'2.10 US CPI'!$B183/100</f>
        <v>39.105617103120117</v>
      </c>
      <c r="BO16" s="82">
        <f>'1.21 Wine exp pc (current US$)'!BO16*'2.10 US CPI'!$B183/100</f>
        <v>35.319697037843291</v>
      </c>
      <c r="BP16" s="82">
        <f>'1.21 Wine exp pc (current US$)'!BP16*'2.10 US CPI'!$B183/100</f>
        <v>98.656937506611357</v>
      </c>
      <c r="BQ16" s="82">
        <f>'1.21 Wine exp pc (current US$)'!BQ16*'2.10 US CPI'!$B183/100</f>
        <v>145.86767584421449</v>
      </c>
      <c r="BR16" s="82">
        <f>'1.21 Wine exp pc (current US$)'!BR16*'2.10 US CPI'!$B183/100</f>
        <v>290.21760616087607</v>
      </c>
      <c r="BS16" s="82">
        <f>'1.21 Wine exp pc (current US$)'!BS16*'2.10 US CPI'!$B183/100</f>
        <v>129.77816658308689</v>
      </c>
      <c r="BT16" s="82">
        <f>'1.21 Wine exp pc (current US$)'!BT16*'2.10 US CPI'!$B183/100</f>
        <v>284.1492901303186</v>
      </c>
      <c r="BU16" s="82">
        <f>'1.21 Wine exp pc (current US$)'!BU16*'2.10 US CPI'!$B183/100</f>
        <v>568.30765026037693</v>
      </c>
      <c r="BV16" s="82">
        <f>'1.21 Wine exp pc (current US$)'!BV16*'2.10 US CPI'!$B183/100</f>
        <v>332.01468005919014</v>
      </c>
      <c r="BW16" s="82">
        <f>'1.21 Wine exp pc (current US$)'!BW16*'2.10 US CPI'!$B183/100</f>
        <v>629.49089778220082</v>
      </c>
      <c r="BX16" s="82">
        <f>'1.21 Wine exp pc (current US$)'!BX16*'2.10 US CPI'!$B183/100</f>
        <v>242.41499642287164</v>
      </c>
      <c r="BY16" s="82">
        <f>'1.21 Wine exp pc (current US$)'!BY16*'2.10 US CPI'!$B183/100</f>
        <v>537.64337729904912</v>
      </c>
      <c r="BZ16" s="82">
        <f>'1.21 Wine exp pc (current US$)'!BZ16*'2.10 US CPI'!$B183/100</f>
        <v>213.4963417216083</v>
      </c>
      <c r="CA16" s="82">
        <f>'1.21 Wine exp pc (current US$)'!CA16*'2.10 US CPI'!$B183/100</f>
        <v>389.84615532452318</v>
      </c>
      <c r="CB16" s="82">
        <f>'1.21 Wine exp pc (current US$)'!CB16*'2.10 US CPI'!$B183/100</f>
        <v>289.7340809901205</v>
      </c>
      <c r="CC16" s="82">
        <f>'1.21 Wine exp pc (current US$)'!CC16*'2.10 US CPI'!$B183/100</f>
        <v>291.1892413466332</v>
      </c>
      <c r="CD16" s="82">
        <f>'1.21 Wine exp pc (current US$)'!CD16*'2.10 US CPI'!$B183/100</f>
        <v>194.66897137730029</v>
      </c>
      <c r="CE16" s="82">
        <f>'1.21 Wine exp pc (current US$)'!CE16*'2.10 US CPI'!$B183/100</f>
        <v>432.17036268618739</v>
      </c>
      <c r="CF16" s="82">
        <f>'1.21 Wine exp pc (current US$)'!CF16*'2.10 US CPI'!$B183/100</f>
        <v>328.57302369740972</v>
      </c>
      <c r="CG16" s="82">
        <f>'1.21 Wine exp pc (current US$)'!CG16*'2.10 US CPI'!$B183/100</f>
        <v>126.62229780573702</v>
      </c>
      <c r="CH16" s="82">
        <f>'1.21 Wine exp pc (current US$)'!CH16*'2.10 US CPI'!$B183/100</f>
        <v>395.17483229478802</v>
      </c>
      <c r="CI16" s="82">
        <f>'1.21 Wine exp pc (current US$)'!CI16*'2.10 US CPI'!$B183/100</f>
        <v>676.26069831441362</v>
      </c>
      <c r="CJ16" s="82">
        <f>'1.21 Wine exp pc (current US$)'!CJ16*'2.10 US CPI'!$B183/100</f>
        <v>18.326871741628505</v>
      </c>
      <c r="CK16" s="82">
        <f>'1.21 Wine exp pc (current US$)'!CK16*'2.10 US CPI'!$B183/100</f>
        <v>379.73754694184106</v>
      </c>
      <c r="CL16" s="82">
        <f>'1.21 Wine exp pc (current US$)'!CL16*'2.10 US CPI'!$B183/100</f>
        <v>385.32299191710575</v>
      </c>
      <c r="CM16" s="82">
        <f>'1.21 Wine exp pc (current US$)'!CM16*'2.10 US CPI'!$B183/100</f>
        <v>18.3149599497767</v>
      </c>
      <c r="CN16" s="82">
        <f>'1.21 Wine exp pc (current US$)'!CN16*'2.10 US CPI'!$B183/100</f>
        <v>17.278748943318025</v>
      </c>
      <c r="CO16" s="82">
        <f>'1.21 Wine exp pc (current US$)'!CO16*'2.10 US CPI'!$B183/100</f>
        <v>2.2826726827160173</v>
      </c>
      <c r="CP16" s="82">
        <f>'1.21 Wine exp pc (current US$)'!CP16*'2.10 US CPI'!$B183/100</f>
        <v>1.5278661659149639</v>
      </c>
    </row>
    <row r="17" spans="1:94" x14ac:dyDescent="0.25">
      <c r="A17" s="93" t="s">
        <v>38</v>
      </c>
      <c r="B17" s="82">
        <f>'1.21 Wine exp pc (current US$)'!B17*'2.10 US CPI'!$B184/100</f>
        <v>39.117870797702324</v>
      </c>
      <c r="C17" s="82">
        <f>'1.21 Wine exp pc (current US$)'!C17*'2.10 US CPI'!$B184/100</f>
        <v>17.906415859395167</v>
      </c>
      <c r="D17" s="82">
        <f>'1.21 Wine exp pc (current US$)'!D17*'2.10 US CPI'!$B184/100</f>
        <v>19.284895236109662</v>
      </c>
      <c r="E17" s="82">
        <f>'1.21 Wine exp pc (current US$)'!E17*'2.10 US CPI'!$B184/100</f>
        <v>29.521355149069322</v>
      </c>
      <c r="F17" s="82">
        <f>'1.21 Wine exp pc (current US$)'!F17*'2.10 US CPI'!$B184/100</f>
        <v>74.055298276381777</v>
      </c>
      <c r="G17" s="82">
        <f>'1.21 Wine exp pc (current US$)'!G17*'2.10 US CPI'!$B184/100</f>
        <v>0.26111295160831527</v>
      </c>
      <c r="H17" s="82">
        <f>'1.21 Wine exp pc (current US$)'!H17*'2.10 US CPI'!$B184/100</f>
        <v>1.0797324779336228</v>
      </c>
      <c r="I17" s="82">
        <f>'1.21 Wine exp pc (current US$)'!I17*'2.10 US CPI'!$B184/100</f>
        <v>134.86462594207461</v>
      </c>
      <c r="J17" s="82">
        <f>'1.21 Wine exp pc (current US$)'!J17*'2.10 US CPI'!$B184/100</f>
        <v>38.862766036847567</v>
      </c>
      <c r="K17" s="82">
        <f>'1.21 Wine exp pc (current US$)'!K17*'2.10 US CPI'!$B184/100</f>
        <v>10.365953987165961</v>
      </c>
      <c r="L17" s="82"/>
      <c r="M17" s="82">
        <f>'1.21 Wine exp pc (current US$)'!M17*'2.10 US CPI'!$B184/100</f>
        <v>2.8967401990478594</v>
      </c>
      <c r="N17" s="82">
        <f>'1.21 Wine exp pc (current US$)'!N17*'2.10 US CPI'!$B184/100</f>
        <v>86.738934056007224</v>
      </c>
      <c r="O17" s="82">
        <f>'1.21 Wine exp pc (current US$)'!O17*'2.10 US CPI'!$B184/100</f>
        <v>47.746804433293171</v>
      </c>
      <c r="P17" s="82">
        <f>'1.21 Wine exp pc (current US$)'!P17*'2.10 US CPI'!$B184/100</f>
        <v>23.150321330727415</v>
      </c>
      <c r="Q17" s="82">
        <f>'1.21 Wine exp pc (current US$)'!Q17*'2.10 US CPI'!$B184/100</f>
        <v>11.225820122014024</v>
      </c>
      <c r="R17" s="82">
        <f>'1.21 Wine exp pc (current US$)'!R17*'2.10 US CPI'!$B184/100</f>
        <v>4.8098445299378323</v>
      </c>
      <c r="S17" s="82">
        <f>'1.21 Wine exp pc (current US$)'!S17*'2.10 US CPI'!$B184/100</f>
        <v>3.890950650417988</v>
      </c>
      <c r="T17" s="82">
        <f>'1.21 Wine exp pc (current US$)'!T17*'2.10 US CPI'!$B184/100</f>
        <v>280.64115255808071</v>
      </c>
      <c r="U17" s="82">
        <f>'1.21 Wine exp pc (current US$)'!U17*'2.10 US CPI'!$B184/100</f>
        <v>274.51152451152456</v>
      </c>
      <c r="V17" s="82">
        <f>'1.21 Wine exp pc (current US$)'!V17*'2.10 US CPI'!$B184/100</f>
        <v>312.87050454485569</v>
      </c>
      <c r="W17" s="82">
        <f>'1.21 Wine exp pc (current US$)'!W17*'2.10 US CPI'!$B184/100</f>
        <v>56.716662054969959</v>
      </c>
      <c r="X17" s="82">
        <f>'1.21 Wine exp pc (current US$)'!X17*'2.10 US CPI'!$B184/100</f>
        <v>62.767640544246397</v>
      </c>
      <c r="Y17" s="82">
        <f>'1.21 Wine exp pc (current US$)'!Y17*'2.10 US CPI'!$B184/100</f>
        <v>36.77162883146773</v>
      </c>
      <c r="Z17" s="82">
        <f>'1.21 Wine exp pc (current US$)'!Z17*'2.10 US CPI'!$B184/100</f>
        <v>78.253866874010711</v>
      </c>
      <c r="AA17" s="82">
        <f>'1.21 Wine exp pc (current US$)'!AA17*'2.10 US CPI'!$B184/100</f>
        <v>279.22522735325379</v>
      </c>
      <c r="AB17" s="82">
        <f>'1.21 Wine exp pc (current US$)'!AB17*'2.10 US CPI'!$B184/100</f>
        <v>101.73367620963535</v>
      </c>
      <c r="AC17" s="82">
        <f>'1.21 Wine exp pc (current US$)'!AC17*'2.10 US CPI'!$B184/100</f>
        <v>218.23464740065958</v>
      </c>
      <c r="AD17" s="82">
        <f>'1.21 Wine exp pc (current US$)'!AD17*'2.10 US CPI'!$B184/100</f>
        <v>101.9171470706529</v>
      </c>
      <c r="AE17" s="82">
        <f>'1.21 Wine exp pc (current US$)'!AE17*'2.10 US CPI'!$B184/100</f>
        <v>114.05698283209544</v>
      </c>
      <c r="AF17" s="82">
        <f>'1.21 Wine exp pc (current US$)'!AF17*'2.10 US CPI'!$B184/100</f>
        <v>134.53501837772518</v>
      </c>
      <c r="AG17" s="82">
        <f>'1.21 Wine exp pc (current US$)'!AG17*'2.10 US CPI'!$B184/100</f>
        <v>128.67558963475165</v>
      </c>
      <c r="AH17" s="82">
        <f>'1.21 Wine exp pc (current US$)'!AH17*'2.10 US CPI'!$B184/100</f>
        <v>206.14565690781512</v>
      </c>
      <c r="AI17" s="82">
        <f>'1.21 Wine exp pc (current US$)'!AI17*'2.10 US CPI'!$B184/100</f>
        <v>31.305712785808211</v>
      </c>
      <c r="AJ17" s="82">
        <f>'1.21 Wine exp pc (current US$)'!AJ17*'2.10 US CPI'!$B184/100</f>
        <v>33.189737602286797</v>
      </c>
      <c r="AK17" s="82">
        <f>'1.21 Wine exp pc (current US$)'!AK17*'2.10 US CPI'!$B184/100</f>
        <v>43.394428376549946</v>
      </c>
      <c r="AL17" s="82">
        <f>'1.21 Wine exp pc (current US$)'!AL17*'2.10 US CPI'!$B184/100</f>
        <v>98.018534925255594</v>
      </c>
      <c r="AM17" s="82">
        <f>'1.21 Wine exp pc (current US$)'!AM17*'2.10 US CPI'!$B184/100</f>
        <v>114.04269451465895</v>
      </c>
      <c r="AN17" s="82">
        <f>'1.21 Wine exp pc (current US$)'!AN17*'2.10 US CPI'!$B184/100</f>
        <v>597.12055843715166</v>
      </c>
      <c r="AO17" s="82">
        <f>'1.21 Wine exp pc (current US$)'!AO17*'2.10 US CPI'!$B184/100</f>
        <v>12.333166259331378</v>
      </c>
      <c r="AP17" s="82">
        <f>'1.21 Wine exp pc (current US$)'!AP17*'2.10 US CPI'!$B184/100</f>
        <v>25.85713147002356</v>
      </c>
      <c r="AQ17" s="82">
        <f>'1.21 Wine exp pc (current US$)'!AQ17*'2.10 US CPI'!$B184/100</f>
        <v>99.970518324703789</v>
      </c>
      <c r="AR17" s="82">
        <f>'1.21 Wine exp pc (current US$)'!AR17*'2.10 US CPI'!$B184/100</f>
        <v>10.648316503025725</v>
      </c>
      <c r="AS17" s="82">
        <f>'1.21 Wine exp pc (current US$)'!AS17*'2.10 US CPI'!$B184/100</f>
        <v>18.902320210731428</v>
      </c>
      <c r="AT17" s="82">
        <f>'1.21 Wine exp pc (current US$)'!AT17*'2.10 US CPI'!$B184/100</f>
        <v>65.22138833636987</v>
      </c>
      <c r="AU17" s="82">
        <f>'1.21 Wine exp pc (current US$)'!AU17*'2.10 US CPI'!$B184/100</f>
        <v>7.2840445626774102</v>
      </c>
      <c r="AV17" s="82">
        <f>'1.21 Wine exp pc (current US$)'!AV17*'2.10 US CPI'!$B184/100</f>
        <v>28.744671164273004</v>
      </c>
      <c r="AW17" s="82">
        <f>'1.21 Wine exp pc (current US$)'!AW17*'2.10 US CPI'!$B184/100</f>
        <v>8.296426925312117</v>
      </c>
      <c r="AX17" s="82">
        <f>'1.21 Wine exp pc (current US$)'!AX17*'2.10 US CPI'!$B184/100</f>
        <v>17.083323009836231</v>
      </c>
      <c r="AY17" s="82">
        <f>'1.21 Wine exp pc (current US$)'!AY17*'2.10 US CPI'!$B184/100</f>
        <v>7.025487385497474</v>
      </c>
      <c r="AZ17" s="82">
        <f>'1.21 Wine exp pc (current US$)'!AZ17*'2.10 US CPI'!$B184/100</f>
        <v>13.891032080694583</v>
      </c>
      <c r="BA17" s="82">
        <f>'1.21 Wine exp pc (current US$)'!BA17*'2.10 US CPI'!$B184/100</f>
        <v>13.302864864692589</v>
      </c>
      <c r="BB17" s="82">
        <f>'1.21 Wine exp pc (current US$)'!BB17*'2.10 US CPI'!$B184/100</f>
        <v>141.33348875160274</v>
      </c>
      <c r="BC17" s="82">
        <f>'1.21 Wine exp pc (current US$)'!BC17*'2.10 US CPI'!$B184/100</f>
        <v>20.13302001729453</v>
      </c>
      <c r="BD17" s="82">
        <f>'1.21 Wine exp pc (current US$)'!BD17*'2.10 US CPI'!$B184/100</f>
        <v>15.829652593521109</v>
      </c>
      <c r="BE17" s="82">
        <f>'1.21 Wine exp pc (current US$)'!BE17*'2.10 US CPI'!$B184/100</f>
        <v>41.004373967957847</v>
      </c>
      <c r="BF17" s="82">
        <f>'1.21 Wine exp pc (current US$)'!BF17*'2.10 US CPI'!$B184/100</f>
        <v>6.3484719973269588</v>
      </c>
      <c r="BG17" s="82">
        <f>'1.21 Wine exp pc (current US$)'!BG17*'2.10 US CPI'!$B184/100</f>
        <v>3.2615875029699883</v>
      </c>
      <c r="BH17" s="82"/>
      <c r="BI17" s="82">
        <f>'1.21 Wine exp pc (current US$)'!BI17*'2.10 US CPI'!$B184/100</f>
        <v>77.414415923064041</v>
      </c>
      <c r="BJ17" s="82">
        <f>'1.21 Wine exp pc (current US$)'!BJ17*'2.10 US CPI'!$B184/100</f>
        <v>13.596002631904678</v>
      </c>
      <c r="BK17" s="82">
        <f>'1.21 Wine exp pc (current US$)'!BK17*'2.10 US CPI'!$B184/100</f>
        <v>12.609992000581775</v>
      </c>
      <c r="BL17" s="82">
        <f>'1.21 Wine exp pc (current US$)'!BL17*'2.10 US CPI'!$B184/100</f>
        <v>4.5114762735864593</v>
      </c>
      <c r="BM17" s="82"/>
      <c r="BN17" s="82">
        <f>'1.21 Wine exp pc (current US$)'!BN17*'2.10 US CPI'!$B184/100</f>
        <v>35.494325605978297</v>
      </c>
      <c r="BO17" s="82">
        <f>'1.21 Wine exp pc (current US$)'!BO17*'2.10 US CPI'!$B184/100</f>
        <v>28.30390202221589</v>
      </c>
      <c r="BP17" s="82">
        <f>'1.21 Wine exp pc (current US$)'!BP17*'2.10 US CPI'!$B184/100</f>
        <v>105.08025430328107</v>
      </c>
      <c r="BQ17" s="82">
        <f>'1.21 Wine exp pc (current US$)'!BQ17*'2.10 US CPI'!$B184/100</f>
        <v>144.82107363094065</v>
      </c>
      <c r="BR17" s="82">
        <f>'1.21 Wine exp pc (current US$)'!BR17*'2.10 US CPI'!$B184/100</f>
        <v>256.56239814807077</v>
      </c>
      <c r="BS17" s="82">
        <f>'1.21 Wine exp pc (current US$)'!BS17*'2.10 US CPI'!$B184/100</f>
        <v>132.34821765329036</v>
      </c>
      <c r="BT17" s="82">
        <f>'1.21 Wine exp pc (current US$)'!BT17*'2.10 US CPI'!$B184/100</f>
        <v>243.54639527331602</v>
      </c>
      <c r="BU17" s="82">
        <f>'1.21 Wine exp pc (current US$)'!BU17*'2.10 US CPI'!$B184/100</f>
        <v>476.88397094318066</v>
      </c>
      <c r="BV17" s="82">
        <f>'1.21 Wine exp pc (current US$)'!BV17*'2.10 US CPI'!$B184/100</f>
        <v>280.98849139084666</v>
      </c>
      <c r="BW17" s="82">
        <f>'1.21 Wine exp pc (current US$)'!BW17*'2.10 US CPI'!$B184/100</f>
        <v>537.36063748961965</v>
      </c>
      <c r="BX17" s="82">
        <f>'1.21 Wine exp pc (current US$)'!BX17*'2.10 US CPI'!$B184/100</f>
        <v>195.71256259366208</v>
      </c>
      <c r="BY17" s="82">
        <f>'1.21 Wine exp pc (current US$)'!BY17*'2.10 US CPI'!$B184/100</f>
        <v>450.00864269240896</v>
      </c>
      <c r="BZ17" s="82">
        <f>'1.21 Wine exp pc (current US$)'!BZ17*'2.10 US CPI'!$B184/100</f>
        <v>176.98328150497244</v>
      </c>
      <c r="CA17" s="82">
        <f>'1.21 Wine exp pc (current US$)'!CA17*'2.10 US CPI'!$B184/100</f>
        <v>307.85595874009942</v>
      </c>
      <c r="CB17" s="82">
        <f>'1.21 Wine exp pc (current US$)'!CB17*'2.10 US CPI'!$B184/100</f>
        <v>238.47284041311957</v>
      </c>
      <c r="CC17" s="82">
        <f>'1.21 Wine exp pc (current US$)'!CC17*'2.10 US CPI'!$B184/100</f>
        <v>247.40848121467332</v>
      </c>
      <c r="CD17" s="82">
        <f>'1.21 Wine exp pc (current US$)'!CD17*'2.10 US CPI'!$B184/100</f>
        <v>160.37652126067175</v>
      </c>
      <c r="CE17" s="82">
        <f>'1.21 Wine exp pc (current US$)'!CE17*'2.10 US CPI'!$B184/100</f>
        <v>335.8434318014634</v>
      </c>
      <c r="CF17" s="82">
        <f>'1.21 Wine exp pc (current US$)'!CF17*'2.10 US CPI'!$B184/100</f>
        <v>284.31391448509851</v>
      </c>
      <c r="CG17" s="82">
        <f>'1.21 Wine exp pc (current US$)'!CG17*'2.10 US CPI'!$B184/100</f>
        <v>109.06784898330963</v>
      </c>
      <c r="CH17" s="82">
        <f>'1.21 Wine exp pc (current US$)'!CH17*'2.10 US CPI'!$B184/100</f>
        <v>331.84233744383118</v>
      </c>
      <c r="CI17" s="82">
        <f>'1.21 Wine exp pc (current US$)'!CI17*'2.10 US CPI'!$B184/100</f>
        <v>645.89630600774478</v>
      </c>
      <c r="CJ17" s="82">
        <f>'1.21 Wine exp pc (current US$)'!CJ17*'2.10 US CPI'!$B184/100</f>
        <v>16.533690966962222</v>
      </c>
      <c r="CK17" s="82">
        <f>'1.21 Wine exp pc (current US$)'!CK17*'2.10 US CPI'!$B184/100</f>
        <v>350.43024312445527</v>
      </c>
      <c r="CL17" s="82">
        <f>'1.21 Wine exp pc (current US$)'!CL17*'2.10 US CPI'!$B184/100</f>
        <v>335.775076875808</v>
      </c>
      <c r="CM17" s="82">
        <f>'1.21 Wine exp pc (current US$)'!CM17*'2.10 US CPI'!$B184/100</f>
        <v>15.121285282775764</v>
      </c>
      <c r="CN17" s="82">
        <f>'1.21 Wine exp pc (current US$)'!CN17*'2.10 US CPI'!$B184/100</f>
        <v>16.053897841217029</v>
      </c>
      <c r="CO17" s="82">
        <f>'1.21 Wine exp pc (current US$)'!CO17*'2.10 US CPI'!$B184/100</f>
        <v>2.1529128224507792</v>
      </c>
      <c r="CP17" s="82">
        <f>'1.21 Wine exp pc (current US$)'!CP17*'2.10 US CPI'!$B184/100</f>
        <v>1.3464650283262403</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tint="0.59999389629810485"/>
  </sheetPr>
  <dimension ref="A1:CT52"/>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2" max="3" width="10.140625" bestFit="1" customWidth="1"/>
    <col min="4" max="41" width="9.28515625" bestFit="1" customWidth="1"/>
    <col min="42" max="42" width="10.140625" bestFit="1" customWidth="1"/>
    <col min="43" max="68" width="9.28515625" bestFit="1" customWidth="1"/>
    <col min="69" max="69" width="10.140625" bestFit="1" customWidth="1"/>
    <col min="70" max="70" width="9.28515625" bestFit="1" customWidth="1"/>
    <col min="71" max="72" width="10.140625" bestFit="1" customWidth="1"/>
    <col min="73" max="89" width="9.28515625" bestFit="1" customWidth="1"/>
  </cols>
  <sheetData>
    <row r="1" spans="1:94" x14ac:dyDescent="0.25">
      <c r="A1" s="7" t="s">
        <v>262</v>
      </c>
    </row>
    <row r="2" spans="1:94" x14ac:dyDescent="0.25">
      <c r="A2" s="1" t="s">
        <v>39</v>
      </c>
      <c r="B2" s="4" t="s">
        <v>254</v>
      </c>
      <c r="C2" s="4" t="s">
        <v>255</v>
      </c>
      <c r="D2" s="4" t="s">
        <v>42</v>
      </c>
      <c r="E2" s="4" t="s">
        <v>47</v>
      </c>
      <c r="F2" s="4" t="s">
        <v>51</v>
      </c>
      <c r="G2" s="4" t="s">
        <v>52</v>
      </c>
      <c r="H2" s="4" t="s">
        <v>53</v>
      </c>
      <c r="I2" s="4" t="s">
        <v>54</v>
      </c>
      <c r="J2" s="4" t="s">
        <v>55</v>
      </c>
      <c r="K2" s="4" t="s">
        <v>60</v>
      </c>
      <c r="L2" s="4" t="s">
        <v>67</v>
      </c>
      <c r="M2" s="4" t="s">
        <v>69</v>
      </c>
      <c r="N2" s="4" t="s">
        <v>71</v>
      </c>
      <c r="O2" s="4" t="s">
        <v>73</v>
      </c>
      <c r="P2" s="4" t="s">
        <v>75</v>
      </c>
      <c r="Q2" s="4" t="s">
        <v>77</v>
      </c>
      <c r="R2" s="4" t="s">
        <v>81</v>
      </c>
      <c r="S2" s="4" t="s">
        <v>83</v>
      </c>
      <c r="T2" s="4" t="s">
        <v>256</v>
      </c>
      <c r="U2" s="4" t="s">
        <v>84</v>
      </c>
      <c r="V2" s="4" t="s">
        <v>85</v>
      </c>
      <c r="W2" s="4" t="s">
        <v>257</v>
      </c>
      <c r="X2" s="4" t="s">
        <v>87</v>
      </c>
      <c r="Y2" s="4" t="s">
        <v>88</v>
      </c>
      <c r="Z2" s="4" t="s">
        <v>89</v>
      </c>
      <c r="AA2" s="4" t="s">
        <v>90</v>
      </c>
      <c r="AB2" s="4" t="s">
        <v>91</v>
      </c>
      <c r="AC2" s="4" t="s">
        <v>92</v>
      </c>
      <c r="AD2" s="4" t="s">
        <v>93</v>
      </c>
      <c r="AE2" s="4" t="s">
        <v>94</v>
      </c>
      <c r="AF2" s="4" t="s">
        <v>96</v>
      </c>
      <c r="AG2" s="4" t="s">
        <v>97</v>
      </c>
      <c r="AH2" s="4" t="s">
        <v>98</v>
      </c>
      <c r="AI2" s="4" t="s">
        <v>101</v>
      </c>
      <c r="AJ2" s="4" t="s">
        <v>102</v>
      </c>
      <c r="AK2" s="4" t="s">
        <v>103</v>
      </c>
      <c r="AL2" s="4" t="s">
        <v>104</v>
      </c>
      <c r="AM2" s="4" t="s">
        <v>105</v>
      </c>
      <c r="AN2" s="4" t="s">
        <v>106</v>
      </c>
      <c r="AO2" s="4" t="s">
        <v>107</v>
      </c>
      <c r="AP2" s="4" t="s">
        <v>258</v>
      </c>
      <c r="AQ2" s="4" t="s">
        <v>110</v>
      </c>
      <c r="AR2" s="4" t="s">
        <v>116</v>
      </c>
      <c r="AS2" s="4" t="s">
        <v>117</v>
      </c>
      <c r="AT2" s="4" t="s">
        <v>120</v>
      </c>
      <c r="AU2" s="4" t="s">
        <v>121</v>
      </c>
      <c r="AV2" s="4" t="s">
        <v>122</v>
      </c>
      <c r="AW2" s="4" t="s">
        <v>126</v>
      </c>
      <c r="AX2" s="4" t="s">
        <v>127</v>
      </c>
      <c r="AY2" s="4" t="s">
        <v>132</v>
      </c>
      <c r="AZ2" s="4" t="s">
        <v>138</v>
      </c>
      <c r="BA2" s="4" t="s">
        <v>142</v>
      </c>
      <c r="BB2" s="4" t="s">
        <v>150</v>
      </c>
      <c r="BC2" s="4" t="s">
        <v>152</v>
      </c>
      <c r="BD2" s="4" t="s">
        <v>259</v>
      </c>
      <c r="BE2" s="4" t="s">
        <v>153</v>
      </c>
      <c r="BF2" s="4" t="s">
        <v>160</v>
      </c>
      <c r="BG2" s="4" t="s">
        <v>169</v>
      </c>
      <c r="BH2" s="4" t="s">
        <v>178</v>
      </c>
      <c r="BI2" s="4" t="s">
        <v>180</v>
      </c>
      <c r="BJ2" s="4" t="s">
        <v>182</v>
      </c>
      <c r="BK2" s="4" t="s">
        <v>193</v>
      </c>
      <c r="BL2" s="4" t="s">
        <v>197</v>
      </c>
      <c r="BM2" s="4" t="s">
        <v>203</v>
      </c>
      <c r="BN2" s="4" t="s">
        <v>208</v>
      </c>
      <c r="BO2" s="4" t="s">
        <v>215</v>
      </c>
      <c r="BP2" s="4" t="s">
        <v>217</v>
      </c>
      <c r="BQ2" s="4" t="s">
        <v>260</v>
      </c>
      <c r="BR2" s="4" t="s">
        <v>221</v>
      </c>
      <c r="BS2" s="4" t="s">
        <v>222</v>
      </c>
      <c r="BT2" s="4" t="s">
        <v>261</v>
      </c>
      <c r="BU2" s="4" t="s">
        <v>223</v>
      </c>
      <c r="BV2" s="4" t="s">
        <v>224</v>
      </c>
      <c r="BW2" s="4" t="s">
        <v>226</v>
      </c>
      <c r="BX2" s="4" t="s">
        <v>227</v>
      </c>
      <c r="BY2" s="4" t="s">
        <v>228</v>
      </c>
      <c r="BZ2" s="4" t="s">
        <v>229</v>
      </c>
      <c r="CA2" s="4" t="s">
        <v>230</v>
      </c>
      <c r="CB2" s="4" t="s">
        <v>232</v>
      </c>
      <c r="CC2" s="4" t="s">
        <v>233</v>
      </c>
      <c r="CD2" s="4" t="s">
        <v>238</v>
      </c>
      <c r="CE2" s="4" t="s">
        <v>239</v>
      </c>
      <c r="CF2" s="4" t="s">
        <v>240</v>
      </c>
      <c r="CG2" s="4" t="s">
        <v>241</v>
      </c>
      <c r="CH2" s="4" t="s">
        <v>242</v>
      </c>
      <c r="CI2" s="4" t="s">
        <v>243</v>
      </c>
      <c r="CJ2" s="4" t="s">
        <v>244</v>
      </c>
      <c r="CK2" s="4" t="s">
        <v>245</v>
      </c>
      <c r="CL2" s="4" t="s">
        <v>248</v>
      </c>
      <c r="CM2" s="4" t="s">
        <v>249</v>
      </c>
      <c r="CN2" s="4" t="s">
        <v>250</v>
      </c>
      <c r="CO2" s="4" t="s">
        <v>251</v>
      </c>
      <c r="CP2" s="4" t="s">
        <v>252</v>
      </c>
    </row>
    <row r="3" spans="1:94" x14ac:dyDescent="0.25">
      <c r="A3" s="1" t="s">
        <v>24</v>
      </c>
      <c r="B3" s="6">
        <v>7023</v>
      </c>
      <c r="C3" s="6"/>
      <c r="D3" s="6">
        <v>0.7</v>
      </c>
      <c r="E3" s="6">
        <v>1135.4000000000001</v>
      </c>
      <c r="F3" s="6">
        <v>8.1</v>
      </c>
      <c r="G3" s="6">
        <v>30.9</v>
      </c>
      <c r="H3" s="6">
        <v>6.6</v>
      </c>
      <c r="I3" s="6">
        <v>365.9</v>
      </c>
      <c r="J3" s="6">
        <v>10.8</v>
      </c>
      <c r="K3" s="6">
        <v>6.1</v>
      </c>
      <c r="L3" s="6">
        <v>0.2</v>
      </c>
      <c r="M3" s="6">
        <v>51.5</v>
      </c>
      <c r="N3" s="6">
        <v>3.6</v>
      </c>
      <c r="O3" s="6">
        <v>82.5</v>
      </c>
      <c r="P3" s="6">
        <v>23.4</v>
      </c>
      <c r="Q3" s="6">
        <v>60.3</v>
      </c>
      <c r="R3" s="6">
        <v>3.3</v>
      </c>
      <c r="S3" s="6">
        <v>36.6</v>
      </c>
      <c r="T3" s="6">
        <v>104.6</v>
      </c>
      <c r="U3" s="6">
        <v>89.3</v>
      </c>
      <c r="V3" s="6">
        <v>15.3</v>
      </c>
      <c r="W3" s="6">
        <v>849.3</v>
      </c>
      <c r="X3" s="6">
        <v>9.3000000000000007</v>
      </c>
      <c r="Y3" s="6">
        <v>6.7</v>
      </c>
      <c r="Z3" s="6">
        <v>23</v>
      </c>
      <c r="AA3" s="6">
        <v>18.2</v>
      </c>
      <c r="AB3" s="6">
        <v>84</v>
      </c>
      <c r="AC3" s="6">
        <v>5.4</v>
      </c>
      <c r="AD3" s="6">
        <v>2.1</v>
      </c>
      <c r="AE3" s="6">
        <v>35.299999999999997</v>
      </c>
      <c r="AF3" s="6">
        <v>6.3</v>
      </c>
      <c r="AG3" s="6">
        <v>13</v>
      </c>
      <c r="AH3" s="6">
        <v>2.6</v>
      </c>
      <c r="AI3" s="6">
        <v>112.9</v>
      </c>
      <c r="AJ3" s="6">
        <v>55.4</v>
      </c>
      <c r="AK3" s="6">
        <v>349.8</v>
      </c>
      <c r="AL3" s="6">
        <v>23.9</v>
      </c>
      <c r="AM3" s="6">
        <v>24</v>
      </c>
      <c r="AN3" s="6">
        <v>7.1</v>
      </c>
      <c r="AO3" s="6">
        <v>60.1</v>
      </c>
      <c r="AP3" s="6">
        <v>1060.2</v>
      </c>
      <c r="AQ3" s="6">
        <v>66</v>
      </c>
      <c r="AR3" s="6">
        <v>9.6999999999999993</v>
      </c>
      <c r="AS3" s="6">
        <v>432.1</v>
      </c>
      <c r="AT3" s="6">
        <v>20</v>
      </c>
      <c r="AU3" s="6">
        <v>62.8</v>
      </c>
      <c r="AV3" s="6">
        <v>6.4</v>
      </c>
      <c r="AW3" s="6">
        <v>16.899999999999999</v>
      </c>
      <c r="AX3" s="6">
        <v>12.5</v>
      </c>
      <c r="AY3" s="6">
        <v>5</v>
      </c>
      <c r="AZ3" s="6">
        <v>255.2</v>
      </c>
      <c r="BA3" s="6">
        <v>25.3</v>
      </c>
      <c r="BB3" s="6">
        <v>3.8</v>
      </c>
      <c r="BC3" s="6">
        <v>96.7</v>
      </c>
      <c r="BD3" s="6">
        <v>414.7</v>
      </c>
      <c r="BE3" s="6">
        <v>2.5</v>
      </c>
      <c r="BF3" s="6">
        <v>18.600000000000001</v>
      </c>
      <c r="BG3" s="6">
        <v>2.5</v>
      </c>
      <c r="BH3" s="6" t="s">
        <v>246</v>
      </c>
      <c r="BI3" s="6">
        <v>2.2999999999999998</v>
      </c>
      <c r="BJ3" s="6">
        <v>17.7</v>
      </c>
      <c r="BK3" s="6">
        <v>4</v>
      </c>
      <c r="BL3" s="6">
        <v>32.1</v>
      </c>
      <c r="BM3" s="6" t="s">
        <v>246</v>
      </c>
      <c r="BN3" s="6">
        <v>136.80000000000001</v>
      </c>
      <c r="BO3" s="6">
        <v>4.4000000000000004</v>
      </c>
      <c r="BP3" s="6">
        <v>1.1000000000000001</v>
      </c>
      <c r="BQ3" s="6">
        <v>1260.5999999999999</v>
      </c>
      <c r="BR3" s="6">
        <v>107.2</v>
      </c>
      <c r="BS3" s="6">
        <v>1153.3</v>
      </c>
      <c r="BT3" s="6">
        <v>1483.2</v>
      </c>
      <c r="BU3" s="6">
        <v>42.5</v>
      </c>
      <c r="BV3" s="6">
        <v>50.9</v>
      </c>
      <c r="BW3" s="6">
        <v>26.3</v>
      </c>
      <c r="BX3" s="6">
        <v>21.2</v>
      </c>
      <c r="BY3" s="6">
        <v>103.1</v>
      </c>
      <c r="BZ3" s="6">
        <v>496.9</v>
      </c>
      <c r="CA3" s="6">
        <v>21.4</v>
      </c>
      <c r="CB3" s="6">
        <v>29.2</v>
      </c>
      <c r="CC3" s="6">
        <v>81.7</v>
      </c>
      <c r="CD3" s="6">
        <v>64.099999999999994</v>
      </c>
      <c r="CE3" s="6">
        <v>12</v>
      </c>
      <c r="CF3" s="6">
        <v>28.9</v>
      </c>
      <c r="CG3" s="6">
        <v>138.69999999999999</v>
      </c>
      <c r="CH3" s="6">
        <v>21.4</v>
      </c>
      <c r="CI3" s="6">
        <v>19.600000000000001</v>
      </c>
      <c r="CJ3" s="6">
        <v>25.3</v>
      </c>
      <c r="CK3" s="6">
        <v>294.89999999999998</v>
      </c>
      <c r="CL3" s="15">
        <v>5.1000000000003176</v>
      </c>
      <c r="CM3" s="11">
        <v>10.199999999999964</v>
      </c>
      <c r="CN3" s="11">
        <v>47.800000000000111</v>
      </c>
      <c r="CO3" s="11">
        <v>192.7</v>
      </c>
      <c r="CP3" s="11">
        <v>24.799999999999958</v>
      </c>
    </row>
    <row r="4" spans="1:94" x14ac:dyDescent="0.25">
      <c r="A4" s="1" t="s">
        <v>25</v>
      </c>
      <c r="B4" s="6">
        <v>7208.3</v>
      </c>
      <c r="C4" s="6">
        <v>1945.4</v>
      </c>
      <c r="D4" s="6">
        <v>0.8</v>
      </c>
      <c r="E4" s="6">
        <v>1213.9000000000001</v>
      </c>
      <c r="F4" s="6">
        <v>8.3000000000000007</v>
      </c>
      <c r="G4" s="6">
        <v>33.6</v>
      </c>
      <c r="H4" s="6">
        <v>5.7</v>
      </c>
      <c r="I4" s="6">
        <v>353.2</v>
      </c>
      <c r="J4" s="6">
        <v>12.6</v>
      </c>
      <c r="K4" s="6">
        <v>6.3</v>
      </c>
      <c r="L4" s="6">
        <v>0.2</v>
      </c>
      <c r="M4" s="6">
        <v>53.3</v>
      </c>
      <c r="N4" s="6">
        <v>3.6</v>
      </c>
      <c r="O4" s="6">
        <v>86.3</v>
      </c>
      <c r="P4" s="6">
        <v>23.7</v>
      </c>
      <c r="Q4" s="6">
        <v>73</v>
      </c>
      <c r="R4" s="6">
        <v>3.5</v>
      </c>
      <c r="S4" s="6">
        <v>41.7</v>
      </c>
      <c r="T4" s="6">
        <v>103.5</v>
      </c>
      <c r="U4" s="6">
        <v>88.2</v>
      </c>
      <c r="V4" s="6">
        <v>15.3</v>
      </c>
      <c r="W4" s="6">
        <v>909.7</v>
      </c>
      <c r="X4" s="6">
        <v>8.8000000000000007</v>
      </c>
      <c r="Y4" s="6">
        <v>7.3</v>
      </c>
      <c r="Z4" s="6">
        <v>21.7</v>
      </c>
      <c r="AA4" s="6">
        <v>17.899999999999999</v>
      </c>
      <c r="AB4" s="6">
        <v>84</v>
      </c>
      <c r="AC4" s="6">
        <v>5.8</v>
      </c>
      <c r="AD4" s="6">
        <v>2.2999999999999998</v>
      </c>
      <c r="AE4" s="6">
        <v>35.799999999999997</v>
      </c>
      <c r="AF4" s="6">
        <v>7.2</v>
      </c>
      <c r="AG4" s="6">
        <v>14.8</v>
      </c>
      <c r="AH4" s="6">
        <v>2.7</v>
      </c>
      <c r="AI4" s="6">
        <v>119</v>
      </c>
      <c r="AJ4" s="6">
        <v>58</v>
      </c>
      <c r="AK4" s="6">
        <v>386.1</v>
      </c>
      <c r="AL4" s="6">
        <v>25</v>
      </c>
      <c r="AM4" s="6">
        <v>25.2</v>
      </c>
      <c r="AN4" s="6">
        <v>6.9</v>
      </c>
      <c r="AO4" s="6">
        <v>71</v>
      </c>
      <c r="AP4" s="6">
        <v>1054.5999999999999</v>
      </c>
      <c r="AQ4" s="6">
        <v>64.900000000000006</v>
      </c>
      <c r="AR4" s="6">
        <v>8.4</v>
      </c>
      <c r="AS4" s="6">
        <v>433.8</v>
      </c>
      <c r="AT4" s="6">
        <v>20.2</v>
      </c>
      <c r="AU4" s="6">
        <v>65.2</v>
      </c>
      <c r="AV4" s="6">
        <v>6.4</v>
      </c>
      <c r="AW4" s="6">
        <v>17.2</v>
      </c>
      <c r="AX4" s="6">
        <v>12.9</v>
      </c>
      <c r="AY4" s="6">
        <v>5.3</v>
      </c>
      <c r="AZ4" s="6">
        <v>256.3</v>
      </c>
      <c r="BA4" s="6">
        <v>28.1</v>
      </c>
      <c r="BB4" s="6">
        <v>2.7</v>
      </c>
      <c r="BC4" s="6">
        <v>85.4</v>
      </c>
      <c r="BD4" s="6">
        <v>430.7</v>
      </c>
      <c r="BE4" s="6">
        <v>2.6</v>
      </c>
      <c r="BF4" s="6">
        <v>19.399999999999999</v>
      </c>
      <c r="BG4" s="6">
        <v>2.5</v>
      </c>
      <c r="BH4" s="6" t="s">
        <v>246</v>
      </c>
      <c r="BI4" s="6">
        <v>2.2999999999999998</v>
      </c>
      <c r="BJ4" s="6">
        <v>18.2</v>
      </c>
      <c r="BK4" s="6">
        <v>4.2</v>
      </c>
      <c r="BL4" s="6">
        <v>32.700000000000003</v>
      </c>
      <c r="BM4" s="6" t="s">
        <v>246</v>
      </c>
      <c r="BN4" s="6">
        <v>140.5</v>
      </c>
      <c r="BO4" s="6">
        <v>4.4000000000000004</v>
      </c>
      <c r="BP4" s="6">
        <v>1.2</v>
      </c>
      <c r="BQ4" s="6">
        <v>1269.5</v>
      </c>
      <c r="BR4" s="6">
        <v>109</v>
      </c>
      <c r="BS4" s="6">
        <v>1160.5</v>
      </c>
      <c r="BT4" s="6">
        <v>1494.9</v>
      </c>
      <c r="BU4" s="6">
        <v>43.2</v>
      </c>
      <c r="BV4" s="6">
        <v>50.4</v>
      </c>
      <c r="BW4" s="6">
        <v>25.9</v>
      </c>
      <c r="BX4" s="6">
        <v>21.3</v>
      </c>
      <c r="BY4" s="6">
        <v>100.2</v>
      </c>
      <c r="BZ4" s="6">
        <v>503.2</v>
      </c>
      <c r="CA4" s="6">
        <v>21.3</v>
      </c>
      <c r="CB4" s="6">
        <v>28.5</v>
      </c>
      <c r="CC4" s="6">
        <v>79.099999999999994</v>
      </c>
      <c r="CD4" s="6">
        <v>64.099999999999994</v>
      </c>
      <c r="CE4" s="6">
        <v>12</v>
      </c>
      <c r="CF4" s="6">
        <v>29</v>
      </c>
      <c r="CG4" s="6">
        <v>140</v>
      </c>
      <c r="CH4" s="6">
        <v>21.8</v>
      </c>
      <c r="CI4" s="6">
        <v>19.399999999999999</v>
      </c>
      <c r="CJ4" s="6">
        <v>26.9</v>
      </c>
      <c r="CK4" s="6">
        <v>303.60000000000002</v>
      </c>
      <c r="CL4" s="15">
        <v>5.0000000000000924</v>
      </c>
      <c r="CM4" s="11">
        <v>10.200000000000061</v>
      </c>
      <c r="CN4" s="11">
        <v>47.799999999999812</v>
      </c>
      <c r="CO4" s="11">
        <v>202.69999999999996</v>
      </c>
      <c r="CP4" s="11">
        <v>25.900000000000269</v>
      </c>
    </row>
    <row r="5" spans="1:94" x14ac:dyDescent="0.25">
      <c r="A5" s="1" t="s">
        <v>26</v>
      </c>
      <c r="B5" s="6">
        <v>7408.2</v>
      </c>
      <c r="C5" s="6"/>
      <c r="D5" s="6"/>
      <c r="E5" s="6">
        <v>1295.3</v>
      </c>
      <c r="F5" s="6">
        <v>8.1999999999999993</v>
      </c>
      <c r="G5" s="6">
        <v>35</v>
      </c>
      <c r="H5" s="6">
        <v>5</v>
      </c>
      <c r="I5" s="6">
        <v>342.1</v>
      </c>
      <c r="J5" s="6">
        <v>13.7</v>
      </c>
      <c r="K5" s="6">
        <v>7</v>
      </c>
      <c r="L5" s="6">
        <v>0.2</v>
      </c>
      <c r="M5" s="6">
        <v>56.3</v>
      </c>
      <c r="N5" s="6">
        <v>3.5</v>
      </c>
      <c r="O5" s="6">
        <v>89.2</v>
      </c>
      <c r="P5" s="6">
        <v>23.1</v>
      </c>
      <c r="Q5" s="6">
        <v>81</v>
      </c>
      <c r="R5" s="6">
        <v>3.7</v>
      </c>
      <c r="S5" s="6">
        <v>47</v>
      </c>
      <c r="T5" s="6">
        <v>104.1</v>
      </c>
      <c r="U5" s="6">
        <v>88.4</v>
      </c>
      <c r="V5" s="6">
        <v>15.6</v>
      </c>
      <c r="W5" s="6">
        <v>971.8</v>
      </c>
      <c r="X5" s="6">
        <v>9.5</v>
      </c>
      <c r="Y5" s="6">
        <v>7.6</v>
      </c>
      <c r="Z5" s="6">
        <v>26.1</v>
      </c>
      <c r="AA5" s="6">
        <v>18.2</v>
      </c>
      <c r="AB5" s="6">
        <v>84</v>
      </c>
      <c r="AC5" s="6">
        <v>5.7</v>
      </c>
      <c r="AD5" s="6">
        <v>2.4</v>
      </c>
      <c r="AE5" s="6">
        <v>36.4</v>
      </c>
      <c r="AF5" s="6">
        <v>7.7</v>
      </c>
      <c r="AG5" s="6">
        <v>14.5</v>
      </c>
      <c r="AH5" s="6">
        <v>2.8</v>
      </c>
      <c r="AI5" s="6">
        <v>126.1</v>
      </c>
      <c r="AJ5" s="6">
        <v>65.8</v>
      </c>
      <c r="AK5" s="6">
        <v>417.6</v>
      </c>
      <c r="AL5" s="6">
        <v>26.6</v>
      </c>
      <c r="AM5" s="6">
        <v>24.6</v>
      </c>
      <c r="AN5" s="6">
        <v>7.7</v>
      </c>
      <c r="AO5" s="6">
        <v>77.8</v>
      </c>
      <c r="AP5" s="6">
        <v>1068.5</v>
      </c>
      <c r="AQ5" s="6">
        <v>69.2</v>
      </c>
      <c r="AR5" s="6">
        <v>9.5</v>
      </c>
      <c r="AS5" s="6">
        <v>427.6</v>
      </c>
      <c r="AT5" s="6">
        <v>20.9</v>
      </c>
      <c r="AU5" s="6">
        <v>69.900000000000006</v>
      </c>
      <c r="AV5" s="6">
        <v>6.4</v>
      </c>
      <c r="AW5" s="6">
        <v>17.8</v>
      </c>
      <c r="AX5" s="6">
        <v>14.4</v>
      </c>
      <c r="AY5" s="6">
        <v>6.3</v>
      </c>
      <c r="AZ5" s="6">
        <v>259.8</v>
      </c>
      <c r="BA5" s="6">
        <v>28.9</v>
      </c>
      <c r="BB5" s="6">
        <v>2.4</v>
      </c>
      <c r="BC5" s="6">
        <v>90.1</v>
      </c>
      <c r="BD5" s="6">
        <v>455.1</v>
      </c>
      <c r="BE5" s="6">
        <v>2.7</v>
      </c>
      <c r="BF5" s="6">
        <v>20</v>
      </c>
      <c r="BG5" s="6">
        <v>2.8</v>
      </c>
      <c r="BH5" s="6" t="s">
        <v>246</v>
      </c>
      <c r="BI5" s="6">
        <v>2.2999999999999998</v>
      </c>
      <c r="BJ5" s="6">
        <v>16.8</v>
      </c>
      <c r="BK5" s="6">
        <v>4.4000000000000004</v>
      </c>
      <c r="BL5" s="6">
        <v>39</v>
      </c>
      <c r="BM5" s="6" t="s">
        <v>246</v>
      </c>
      <c r="BN5" s="6">
        <v>145.5</v>
      </c>
      <c r="BO5" s="6">
        <v>4.5999999999999996</v>
      </c>
      <c r="BP5" s="6">
        <v>1.4</v>
      </c>
      <c r="BQ5" s="6">
        <v>1273.4000000000001</v>
      </c>
      <c r="BR5" s="6">
        <v>111.5</v>
      </c>
      <c r="BS5" s="6">
        <v>1162</v>
      </c>
      <c r="BT5" s="6">
        <v>1497.4</v>
      </c>
      <c r="BU5" s="6">
        <v>44</v>
      </c>
      <c r="BV5" s="6">
        <v>50.4</v>
      </c>
      <c r="BW5" s="6">
        <v>25.8</v>
      </c>
      <c r="BX5" s="6">
        <v>21.1</v>
      </c>
      <c r="BY5" s="6">
        <v>103.5</v>
      </c>
      <c r="BZ5" s="6">
        <v>487.6</v>
      </c>
      <c r="CA5" s="6">
        <v>21.7</v>
      </c>
      <c r="CB5" s="6">
        <v>27.7</v>
      </c>
      <c r="CC5" s="6">
        <v>81.900000000000006</v>
      </c>
      <c r="CD5" s="6">
        <v>64.5</v>
      </c>
      <c r="CE5" s="6">
        <v>11.7</v>
      </c>
      <c r="CF5" s="6">
        <v>30.1</v>
      </c>
      <c r="CG5" s="6">
        <v>143.6</v>
      </c>
      <c r="CH5" s="6">
        <v>20.7</v>
      </c>
      <c r="CI5" s="6">
        <v>20</v>
      </c>
      <c r="CJ5" s="6">
        <v>29.4</v>
      </c>
      <c r="CK5" s="6">
        <v>308</v>
      </c>
      <c r="CL5" s="15">
        <v>5.6999999999999531</v>
      </c>
      <c r="CM5" s="11">
        <v>10.700000000000026</v>
      </c>
      <c r="CN5" s="11">
        <v>45.299999999999983</v>
      </c>
      <c r="CO5" s="11">
        <v>215.59999999999997</v>
      </c>
      <c r="CP5" s="11">
        <v>27.000000000000181</v>
      </c>
    </row>
    <row r="6" spans="1:94" x14ac:dyDescent="0.25">
      <c r="A6" s="1" t="s">
        <v>27</v>
      </c>
      <c r="B6" s="6">
        <v>7656.1</v>
      </c>
      <c r="C6" s="6">
        <v>2149.9</v>
      </c>
      <c r="D6" s="6">
        <v>1</v>
      </c>
      <c r="E6" s="6">
        <v>1380.1</v>
      </c>
      <c r="F6" s="6">
        <v>8.1999999999999993</v>
      </c>
      <c r="G6" s="6">
        <v>36.9</v>
      </c>
      <c r="H6" s="6">
        <v>5.6</v>
      </c>
      <c r="I6" s="6">
        <v>340.8</v>
      </c>
      <c r="J6" s="6">
        <v>16</v>
      </c>
      <c r="K6" s="6">
        <v>7.2</v>
      </c>
      <c r="L6" s="6">
        <v>0.3</v>
      </c>
      <c r="M6" s="6">
        <v>60.2</v>
      </c>
      <c r="N6" s="6">
        <v>3.7</v>
      </c>
      <c r="O6" s="6">
        <v>91</v>
      </c>
      <c r="P6" s="6">
        <v>22.6</v>
      </c>
      <c r="Q6" s="6">
        <v>90.2</v>
      </c>
      <c r="R6" s="6">
        <v>4.0999999999999996</v>
      </c>
      <c r="S6" s="6">
        <v>54</v>
      </c>
      <c r="T6" s="6">
        <v>106.5</v>
      </c>
      <c r="U6" s="6">
        <v>90.8</v>
      </c>
      <c r="V6" s="6">
        <v>15.7</v>
      </c>
      <c r="W6" s="6">
        <v>1031.0999999999999</v>
      </c>
      <c r="X6" s="6">
        <v>11.3</v>
      </c>
      <c r="Y6" s="6">
        <v>9</v>
      </c>
      <c r="Z6" s="6">
        <v>22.8</v>
      </c>
      <c r="AA6" s="6">
        <v>17.600000000000001</v>
      </c>
      <c r="AB6" s="6">
        <v>82.6</v>
      </c>
      <c r="AC6" s="6">
        <v>5.8</v>
      </c>
      <c r="AD6" s="6">
        <v>2.5</v>
      </c>
      <c r="AE6" s="6">
        <v>34.200000000000003</v>
      </c>
      <c r="AF6" s="6">
        <v>7.4</v>
      </c>
      <c r="AG6" s="6">
        <v>15.6</v>
      </c>
      <c r="AH6" s="6">
        <v>2.9</v>
      </c>
      <c r="AI6" s="6">
        <v>129.6</v>
      </c>
      <c r="AJ6" s="6">
        <v>72.5</v>
      </c>
      <c r="AK6" s="6">
        <v>453.3</v>
      </c>
      <c r="AL6" s="6">
        <v>28.1</v>
      </c>
      <c r="AM6" s="6">
        <v>22.7</v>
      </c>
      <c r="AN6" s="6">
        <v>7.5</v>
      </c>
      <c r="AO6" s="6">
        <v>94.6</v>
      </c>
      <c r="AP6" s="6">
        <v>1137.2</v>
      </c>
      <c r="AQ6" s="6">
        <v>72.900000000000006</v>
      </c>
      <c r="AR6" s="6">
        <v>11</v>
      </c>
      <c r="AS6" s="6">
        <v>453.3</v>
      </c>
      <c r="AT6" s="6">
        <v>21.2</v>
      </c>
      <c r="AU6" s="6">
        <v>73</v>
      </c>
      <c r="AV6" s="6">
        <v>6.5</v>
      </c>
      <c r="AW6" s="6">
        <v>17.7</v>
      </c>
      <c r="AX6" s="6">
        <v>15.3</v>
      </c>
      <c r="AY6" s="6">
        <v>5.4</v>
      </c>
      <c r="AZ6" s="6">
        <v>274.89999999999998</v>
      </c>
      <c r="BA6" s="6">
        <v>31.7</v>
      </c>
      <c r="BB6" s="6">
        <v>3.1</v>
      </c>
      <c r="BC6" s="6">
        <v>105.5</v>
      </c>
      <c r="BD6" s="6">
        <v>461.9</v>
      </c>
      <c r="BE6" s="6">
        <v>2.8</v>
      </c>
      <c r="BF6" s="6">
        <v>20.6</v>
      </c>
      <c r="BG6" s="6">
        <v>3.1</v>
      </c>
      <c r="BH6" s="6" t="s">
        <v>246</v>
      </c>
      <c r="BI6" s="6">
        <v>2.2999999999999998</v>
      </c>
      <c r="BJ6" s="6">
        <v>18.100000000000001</v>
      </c>
      <c r="BK6" s="6">
        <v>4.7</v>
      </c>
      <c r="BL6" s="6">
        <v>37</v>
      </c>
      <c r="BM6" s="6" t="s">
        <v>246</v>
      </c>
      <c r="BN6" s="6">
        <v>147.69999999999999</v>
      </c>
      <c r="BO6" s="6">
        <v>5</v>
      </c>
      <c r="BP6" s="6">
        <v>1.7</v>
      </c>
      <c r="BQ6" s="6">
        <v>1284.5</v>
      </c>
      <c r="BR6" s="6">
        <v>112.3</v>
      </c>
      <c r="BS6" s="6">
        <v>1172.3</v>
      </c>
      <c r="BT6" s="6">
        <v>1484.9</v>
      </c>
      <c r="BU6" s="6">
        <v>43.8</v>
      </c>
      <c r="BV6" s="6">
        <v>50</v>
      </c>
      <c r="BW6" s="6">
        <v>24.2</v>
      </c>
      <c r="BX6" s="6">
        <v>23.2</v>
      </c>
      <c r="BY6" s="6">
        <v>99.7</v>
      </c>
      <c r="BZ6" s="6">
        <v>477.3</v>
      </c>
      <c r="CA6" s="6">
        <v>21.8</v>
      </c>
      <c r="CB6" s="6">
        <v>27.1</v>
      </c>
      <c r="CC6" s="6">
        <v>81</v>
      </c>
      <c r="CD6" s="6">
        <v>62.2</v>
      </c>
      <c r="CE6" s="6">
        <v>12</v>
      </c>
      <c r="CF6" s="6">
        <v>31.5</v>
      </c>
      <c r="CG6" s="6">
        <v>146.80000000000001</v>
      </c>
      <c r="CH6" s="6">
        <v>22.4</v>
      </c>
      <c r="CI6" s="6">
        <v>20.3</v>
      </c>
      <c r="CJ6" s="6">
        <v>34</v>
      </c>
      <c r="CK6" s="6">
        <v>302.2</v>
      </c>
      <c r="CL6" s="15">
        <v>5.4000000000000909</v>
      </c>
      <c r="CM6" s="11">
        <v>11.099999999999779</v>
      </c>
      <c r="CN6" s="11">
        <v>45.69999999999996</v>
      </c>
      <c r="CO6" s="11">
        <v>218.9</v>
      </c>
      <c r="CP6" s="11">
        <v>28.300000000000004</v>
      </c>
    </row>
    <row r="7" spans="1:94" x14ac:dyDescent="0.25">
      <c r="A7" s="1" t="s">
        <v>28</v>
      </c>
      <c r="B7" s="6">
        <v>7956.5</v>
      </c>
      <c r="C7" s="6">
        <v>2299.1999999999998</v>
      </c>
      <c r="D7" s="6">
        <v>1.5</v>
      </c>
      <c r="E7" s="6">
        <v>1521.9</v>
      </c>
      <c r="F7" s="6">
        <v>7.8</v>
      </c>
      <c r="G7" s="6">
        <v>40.5</v>
      </c>
      <c r="H7" s="6">
        <v>6.3</v>
      </c>
      <c r="I7" s="6">
        <v>331.2</v>
      </c>
      <c r="J7" s="6">
        <v>19.3</v>
      </c>
      <c r="K7" s="6">
        <v>6.6</v>
      </c>
      <c r="L7" s="6">
        <v>0.3</v>
      </c>
      <c r="M7" s="6">
        <v>64.099999999999994</v>
      </c>
      <c r="N7" s="6">
        <v>3.9</v>
      </c>
      <c r="O7" s="6">
        <v>88.1</v>
      </c>
      <c r="P7" s="6">
        <v>23.4</v>
      </c>
      <c r="Q7" s="6">
        <v>89.1</v>
      </c>
      <c r="R7" s="6">
        <v>4.3</v>
      </c>
      <c r="S7" s="6">
        <v>61.8</v>
      </c>
      <c r="T7" s="6">
        <v>108.7</v>
      </c>
      <c r="U7" s="6">
        <v>92.9</v>
      </c>
      <c r="V7" s="6">
        <v>15.8</v>
      </c>
      <c r="W7" s="6">
        <v>1104.5</v>
      </c>
      <c r="X7" s="6">
        <v>14.9</v>
      </c>
      <c r="Y7" s="6">
        <v>9.6</v>
      </c>
      <c r="Z7" s="6">
        <v>23.3</v>
      </c>
      <c r="AA7" s="6">
        <v>17.2</v>
      </c>
      <c r="AB7" s="6">
        <v>81.900000000000006</v>
      </c>
      <c r="AC7" s="6">
        <v>6.4</v>
      </c>
      <c r="AD7" s="6">
        <v>2.9</v>
      </c>
      <c r="AE7" s="6">
        <v>34.5</v>
      </c>
      <c r="AF7" s="6">
        <v>7.8</v>
      </c>
      <c r="AG7" s="6">
        <v>16</v>
      </c>
      <c r="AH7" s="6">
        <v>3.1</v>
      </c>
      <c r="AI7" s="6">
        <v>138.4</v>
      </c>
      <c r="AJ7" s="6">
        <v>79.2</v>
      </c>
      <c r="AK7" s="6">
        <v>483.2</v>
      </c>
      <c r="AL7" s="6">
        <v>29.7</v>
      </c>
      <c r="AM7" s="6">
        <v>22.3</v>
      </c>
      <c r="AN7" s="6">
        <v>7.7</v>
      </c>
      <c r="AO7" s="6">
        <v>114.9</v>
      </c>
      <c r="AP7" s="6">
        <v>1208.2</v>
      </c>
      <c r="AQ7" s="6">
        <v>77.3</v>
      </c>
      <c r="AR7" s="6">
        <v>12.6</v>
      </c>
      <c r="AS7" s="6">
        <v>476.7</v>
      </c>
      <c r="AT7" s="6">
        <v>23.8</v>
      </c>
      <c r="AU7" s="6">
        <v>78.900000000000006</v>
      </c>
      <c r="AV7" s="6">
        <v>6.8</v>
      </c>
      <c r="AW7" s="6">
        <v>22</v>
      </c>
      <c r="AX7" s="6">
        <v>16.899999999999999</v>
      </c>
      <c r="AY7" s="6">
        <v>5.6</v>
      </c>
      <c r="AZ7" s="6">
        <v>286.89999999999998</v>
      </c>
      <c r="BA7" s="6">
        <v>37.5</v>
      </c>
      <c r="BB7" s="6">
        <v>3.6</v>
      </c>
      <c r="BC7" s="6">
        <v>112.6</v>
      </c>
      <c r="BD7" s="6">
        <v>471.5</v>
      </c>
      <c r="BE7" s="6">
        <v>3</v>
      </c>
      <c r="BF7" s="6">
        <v>19.5</v>
      </c>
      <c r="BG7" s="6">
        <v>3.2</v>
      </c>
      <c r="BH7" s="6" t="s">
        <v>246</v>
      </c>
      <c r="BI7" s="6">
        <v>2.5</v>
      </c>
      <c r="BJ7" s="6">
        <v>19.3</v>
      </c>
      <c r="BK7" s="6">
        <v>4.9000000000000004</v>
      </c>
      <c r="BL7" s="6">
        <v>34</v>
      </c>
      <c r="BM7" s="6" t="s">
        <v>246</v>
      </c>
      <c r="BN7" s="6">
        <v>150.30000000000001</v>
      </c>
      <c r="BO7" s="6">
        <v>5.3</v>
      </c>
      <c r="BP7" s="6">
        <v>1.8</v>
      </c>
      <c r="BQ7" s="6">
        <v>1283.5</v>
      </c>
      <c r="BR7" s="6">
        <v>112.2</v>
      </c>
      <c r="BS7" s="6">
        <v>1171.4000000000001</v>
      </c>
      <c r="BT7" s="6">
        <v>1480.9</v>
      </c>
      <c r="BU7" s="6">
        <v>44.2</v>
      </c>
      <c r="BV7" s="6">
        <v>49.5</v>
      </c>
      <c r="BW7" s="6">
        <v>23.3</v>
      </c>
      <c r="BX7" s="6">
        <v>23.6</v>
      </c>
      <c r="BY7" s="6">
        <v>98.8</v>
      </c>
      <c r="BZ7" s="6">
        <v>475.2</v>
      </c>
      <c r="CA7" s="6">
        <v>21.7</v>
      </c>
      <c r="CB7" s="6">
        <v>27.1</v>
      </c>
      <c r="CC7" s="6">
        <v>82</v>
      </c>
      <c r="CD7" s="6">
        <v>61.3</v>
      </c>
      <c r="CE7" s="6">
        <v>12.2</v>
      </c>
      <c r="CF7" s="6">
        <v>31.9</v>
      </c>
      <c r="CG7" s="6">
        <v>149.9</v>
      </c>
      <c r="CH7" s="6">
        <v>22.5</v>
      </c>
      <c r="CI7" s="6">
        <v>19.5</v>
      </c>
      <c r="CJ7" s="6">
        <v>37.200000000000003</v>
      </c>
      <c r="CK7" s="6">
        <v>295.3</v>
      </c>
      <c r="CL7" s="15">
        <v>5.7000000000001307</v>
      </c>
      <c r="CM7" s="11">
        <v>11.500000000000036</v>
      </c>
      <c r="CN7" s="11">
        <v>47.000000000000114</v>
      </c>
      <c r="CO7" s="11">
        <v>227.69999999999993</v>
      </c>
      <c r="CP7" s="11">
        <v>29.399999999999913</v>
      </c>
    </row>
    <row r="8" spans="1:94" x14ac:dyDescent="0.25">
      <c r="A8" s="1" t="s">
        <v>29</v>
      </c>
      <c r="B8" s="6">
        <v>8424.5</v>
      </c>
      <c r="C8" s="6">
        <v>2543.3000000000002</v>
      </c>
      <c r="D8" s="6">
        <v>1.8</v>
      </c>
      <c r="E8" s="6">
        <v>1729.6</v>
      </c>
      <c r="F8" s="6">
        <v>7.7</v>
      </c>
      <c r="G8" s="6">
        <v>50.2</v>
      </c>
      <c r="H8" s="6">
        <v>6.7</v>
      </c>
      <c r="I8" s="6">
        <v>327.60000000000002</v>
      </c>
      <c r="J8" s="6">
        <v>23.3</v>
      </c>
      <c r="K8" s="6">
        <v>6.6</v>
      </c>
      <c r="L8" s="6">
        <v>0.3</v>
      </c>
      <c r="M8" s="6">
        <v>68.099999999999994</v>
      </c>
      <c r="N8" s="6">
        <v>4</v>
      </c>
      <c r="O8" s="6">
        <v>90</v>
      </c>
      <c r="P8" s="6">
        <v>24.2</v>
      </c>
      <c r="Q8" s="6">
        <v>100</v>
      </c>
      <c r="R8" s="6">
        <v>4.4000000000000004</v>
      </c>
      <c r="S8" s="6">
        <v>67.8</v>
      </c>
      <c r="T8" s="6">
        <v>109.6</v>
      </c>
      <c r="U8" s="6">
        <v>94</v>
      </c>
      <c r="V8" s="6">
        <v>15.6</v>
      </c>
      <c r="W8" s="6">
        <v>1180.4000000000001</v>
      </c>
      <c r="X8" s="6">
        <v>18.7</v>
      </c>
      <c r="Y8" s="6">
        <v>10.1</v>
      </c>
      <c r="Z8" s="6">
        <v>25.1</v>
      </c>
      <c r="AA8" s="6">
        <v>17.399999999999999</v>
      </c>
      <c r="AB8" s="6">
        <v>81.5</v>
      </c>
      <c r="AC8" s="6">
        <v>6.8</v>
      </c>
      <c r="AD8" s="6">
        <v>3.2</v>
      </c>
      <c r="AE8" s="6">
        <v>35.200000000000003</v>
      </c>
      <c r="AF8" s="6">
        <v>8.1</v>
      </c>
      <c r="AG8" s="6">
        <v>16.8</v>
      </c>
      <c r="AH8" s="6">
        <v>3.3</v>
      </c>
      <c r="AI8" s="6">
        <v>151.6</v>
      </c>
      <c r="AJ8" s="6">
        <v>93.7</v>
      </c>
      <c r="AK8" s="6">
        <v>510.1</v>
      </c>
      <c r="AL8" s="6">
        <v>30.2</v>
      </c>
      <c r="AM8" s="6">
        <v>20.9</v>
      </c>
      <c r="AN8" s="6">
        <v>8</v>
      </c>
      <c r="AO8" s="6">
        <v>127.3</v>
      </c>
      <c r="AP8" s="6">
        <v>1288.5999999999999</v>
      </c>
      <c r="AQ8" s="6">
        <v>81.900000000000006</v>
      </c>
      <c r="AR8" s="6">
        <v>14.4</v>
      </c>
      <c r="AS8" s="6">
        <v>510.6</v>
      </c>
      <c r="AT8" s="6">
        <v>26</v>
      </c>
      <c r="AU8" s="6">
        <v>86.1</v>
      </c>
      <c r="AV8" s="6">
        <v>7.2</v>
      </c>
      <c r="AW8" s="6">
        <v>22.7</v>
      </c>
      <c r="AX8" s="6">
        <v>18.2</v>
      </c>
      <c r="AY8" s="6">
        <v>7.4</v>
      </c>
      <c r="AZ8" s="6">
        <v>302.10000000000002</v>
      </c>
      <c r="BA8" s="6">
        <v>41.6</v>
      </c>
      <c r="BB8" s="6">
        <v>3.8</v>
      </c>
      <c r="BC8" s="6">
        <v>117.6</v>
      </c>
      <c r="BD8" s="6">
        <v>499.8</v>
      </c>
      <c r="BE8" s="6">
        <v>3.2</v>
      </c>
      <c r="BF8" s="6">
        <v>18.899999999999999</v>
      </c>
      <c r="BG8" s="6">
        <v>3.4</v>
      </c>
      <c r="BH8" s="6" t="s">
        <v>246</v>
      </c>
      <c r="BI8" s="6">
        <v>2.8</v>
      </c>
      <c r="BJ8" s="6">
        <v>20</v>
      </c>
      <c r="BK8" s="6">
        <v>5.2</v>
      </c>
      <c r="BL8" s="6">
        <v>40.6</v>
      </c>
      <c r="BM8" s="6" t="s">
        <v>246</v>
      </c>
      <c r="BN8" s="6">
        <v>150.80000000000001</v>
      </c>
      <c r="BO8" s="6">
        <v>5.5</v>
      </c>
      <c r="BP8" s="6">
        <v>2</v>
      </c>
      <c r="BQ8" s="6">
        <v>1310.0999999999999</v>
      </c>
      <c r="BR8" s="6">
        <v>114.9</v>
      </c>
      <c r="BS8" s="6">
        <v>1195.2</v>
      </c>
      <c r="BT8" s="6">
        <v>1492.6</v>
      </c>
      <c r="BU8" s="6">
        <v>44.1</v>
      </c>
      <c r="BV8" s="6">
        <v>49.1</v>
      </c>
      <c r="BW8" s="6">
        <v>22.9</v>
      </c>
      <c r="BX8" s="6">
        <v>23.8</v>
      </c>
      <c r="BY8" s="6">
        <v>97.9</v>
      </c>
      <c r="BZ8" s="6">
        <v>484.7</v>
      </c>
      <c r="CA8" s="6">
        <v>22.1</v>
      </c>
      <c r="CB8" s="6">
        <v>27.7</v>
      </c>
      <c r="CC8" s="6">
        <v>84.7</v>
      </c>
      <c r="CD8" s="6">
        <v>60.9</v>
      </c>
      <c r="CE8" s="6">
        <v>12.7</v>
      </c>
      <c r="CF8" s="6">
        <v>31.3</v>
      </c>
      <c r="CG8" s="6">
        <v>153.5</v>
      </c>
      <c r="CH8" s="6">
        <v>23</v>
      </c>
      <c r="CI8" s="6">
        <v>20.2</v>
      </c>
      <c r="CJ8" s="6">
        <v>40.6</v>
      </c>
      <c r="CK8" s="6">
        <v>287.7</v>
      </c>
      <c r="CL8" s="15">
        <v>5.6999999999997684</v>
      </c>
      <c r="CM8" s="11">
        <v>12.400000000000034</v>
      </c>
      <c r="CN8" s="11">
        <v>48.999999999999972</v>
      </c>
      <c r="CO8" s="11">
        <v>247.40000000000003</v>
      </c>
      <c r="CP8" s="11">
        <v>31.300000000000651</v>
      </c>
    </row>
    <row r="9" spans="1:94" x14ac:dyDescent="0.25">
      <c r="A9" s="1" t="s">
        <v>30</v>
      </c>
      <c r="B9" s="6">
        <v>8881.2999999999993</v>
      </c>
      <c r="C9" s="6">
        <v>2779.7</v>
      </c>
      <c r="D9" s="6">
        <v>1.9</v>
      </c>
      <c r="E9" s="6">
        <v>1932</v>
      </c>
      <c r="F9" s="6">
        <v>7.6</v>
      </c>
      <c r="G9" s="6">
        <v>59.2</v>
      </c>
      <c r="H9" s="6">
        <v>7</v>
      </c>
      <c r="I9" s="6">
        <v>322.8</v>
      </c>
      <c r="J9" s="6">
        <v>27.2</v>
      </c>
      <c r="K9" s="6">
        <v>6.9</v>
      </c>
      <c r="L9" s="6">
        <v>0.3</v>
      </c>
      <c r="M9" s="6">
        <v>72.099999999999994</v>
      </c>
      <c r="N9" s="6">
        <v>4.3</v>
      </c>
      <c r="O9" s="6">
        <v>92.3</v>
      </c>
      <c r="P9" s="6">
        <v>24.4</v>
      </c>
      <c r="Q9" s="6">
        <v>108.1</v>
      </c>
      <c r="R9" s="6">
        <v>4.4000000000000004</v>
      </c>
      <c r="S9" s="6">
        <v>75.2</v>
      </c>
      <c r="T9" s="6">
        <v>111.4</v>
      </c>
      <c r="U9" s="6">
        <v>95.6</v>
      </c>
      <c r="V9" s="6">
        <v>15.8</v>
      </c>
      <c r="W9" s="6">
        <v>1301.7</v>
      </c>
      <c r="X9" s="6">
        <v>21.8</v>
      </c>
      <c r="Y9" s="6">
        <v>10.9</v>
      </c>
      <c r="Z9" s="6">
        <v>26.9</v>
      </c>
      <c r="AA9" s="6">
        <v>17.600000000000001</v>
      </c>
      <c r="AB9" s="6">
        <v>81.3</v>
      </c>
      <c r="AC9" s="6">
        <v>6.8</v>
      </c>
      <c r="AD9" s="6">
        <v>3.5</v>
      </c>
      <c r="AE9" s="6">
        <v>35.700000000000003</v>
      </c>
      <c r="AF9" s="6">
        <v>7.8</v>
      </c>
      <c r="AG9" s="6">
        <v>16.7</v>
      </c>
      <c r="AH9" s="6">
        <v>3.4</v>
      </c>
      <c r="AI9" s="6">
        <v>167.5</v>
      </c>
      <c r="AJ9" s="6">
        <v>105.6</v>
      </c>
      <c r="AK9" s="6">
        <v>577.6</v>
      </c>
      <c r="AL9" s="6">
        <v>30.1</v>
      </c>
      <c r="AM9" s="6">
        <v>21.9</v>
      </c>
      <c r="AN9" s="6">
        <v>8.1999999999999993</v>
      </c>
      <c r="AO9" s="6">
        <v>145.5</v>
      </c>
      <c r="AP9" s="6">
        <v>1361.7</v>
      </c>
      <c r="AQ9" s="6">
        <v>87.3</v>
      </c>
      <c r="AR9" s="6">
        <v>15.9</v>
      </c>
      <c r="AS9" s="6">
        <v>545.20000000000005</v>
      </c>
      <c r="AT9" s="6">
        <v>27.2</v>
      </c>
      <c r="AU9" s="6">
        <v>88.8</v>
      </c>
      <c r="AV9" s="6">
        <v>7.5</v>
      </c>
      <c r="AW9" s="6">
        <v>18</v>
      </c>
      <c r="AX9" s="6">
        <v>19.2</v>
      </c>
      <c r="AY9" s="6">
        <v>7.6</v>
      </c>
      <c r="AZ9" s="6">
        <v>315.89999999999998</v>
      </c>
      <c r="BA9" s="6">
        <v>45.8</v>
      </c>
      <c r="BB9" s="6">
        <v>4</v>
      </c>
      <c r="BC9" s="6">
        <v>128.4</v>
      </c>
      <c r="BD9" s="6">
        <v>516.9</v>
      </c>
      <c r="BE9" s="6">
        <v>3.4</v>
      </c>
      <c r="BF9" s="6">
        <v>20.399999999999999</v>
      </c>
      <c r="BG9" s="6">
        <v>3.6</v>
      </c>
      <c r="BH9" s="6" t="s">
        <v>246</v>
      </c>
      <c r="BI9" s="6">
        <v>3</v>
      </c>
      <c r="BJ9" s="6">
        <v>21.2</v>
      </c>
      <c r="BK9" s="6">
        <v>5.5</v>
      </c>
      <c r="BL9" s="6">
        <v>43.3</v>
      </c>
      <c r="BM9" s="6" t="s">
        <v>246</v>
      </c>
      <c r="BN9" s="6">
        <v>152.80000000000001</v>
      </c>
      <c r="BO9" s="6">
        <v>5.7</v>
      </c>
      <c r="BP9" s="6">
        <v>2.1</v>
      </c>
      <c r="BQ9" s="6">
        <v>1332.5</v>
      </c>
      <c r="BR9" s="6">
        <v>115.2</v>
      </c>
      <c r="BS9" s="6">
        <v>1217.4000000000001</v>
      </c>
      <c r="BT9" s="6">
        <v>1477.3</v>
      </c>
      <c r="BU9" s="6">
        <v>44.3</v>
      </c>
      <c r="BV9" s="6">
        <v>48.9</v>
      </c>
      <c r="BW9" s="6">
        <v>22.9</v>
      </c>
      <c r="BX9" s="6">
        <v>24.4</v>
      </c>
      <c r="BY9" s="6">
        <v>96.1</v>
      </c>
      <c r="BZ9" s="6">
        <v>474.3</v>
      </c>
      <c r="CA9" s="6">
        <v>22.5</v>
      </c>
      <c r="CB9" s="6">
        <v>28</v>
      </c>
      <c r="CC9" s="6">
        <v>88.7</v>
      </c>
      <c r="CD9" s="6">
        <v>60.5</v>
      </c>
      <c r="CE9" s="6">
        <v>12.9</v>
      </c>
      <c r="CF9" s="6">
        <v>30.8</v>
      </c>
      <c r="CG9" s="6">
        <v>154.19999999999999</v>
      </c>
      <c r="CH9" s="6">
        <v>23.5</v>
      </c>
      <c r="CI9" s="6">
        <v>20.6</v>
      </c>
      <c r="CJ9" s="6">
        <v>41.3</v>
      </c>
      <c r="CK9" s="6">
        <v>277.39999999999998</v>
      </c>
      <c r="CL9" s="15">
        <v>6.0000000000000497</v>
      </c>
      <c r="CM9" s="11">
        <v>12.89999999999997</v>
      </c>
      <c r="CN9" s="11">
        <v>50.900000000000063</v>
      </c>
      <c r="CO9" s="11">
        <v>255.89999999999998</v>
      </c>
      <c r="CP9" s="11">
        <v>34.299999999999542</v>
      </c>
    </row>
    <row r="10" spans="1:94" x14ac:dyDescent="0.25">
      <c r="A10" s="1" t="s">
        <v>31</v>
      </c>
      <c r="B10" s="6">
        <v>9052.6</v>
      </c>
      <c r="C10" s="6">
        <v>2896.1</v>
      </c>
      <c r="D10" s="6">
        <v>1.9</v>
      </c>
      <c r="E10" s="6">
        <v>2033.9</v>
      </c>
      <c r="F10" s="6">
        <v>7.7</v>
      </c>
      <c r="G10" s="6">
        <v>66.3</v>
      </c>
      <c r="H10" s="6">
        <v>7.7</v>
      </c>
      <c r="I10" s="6">
        <v>318.2</v>
      </c>
      <c r="J10" s="6">
        <v>24.2</v>
      </c>
      <c r="K10" s="6">
        <v>7.4</v>
      </c>
      <c r="L10" s="6">
        <v>0.3</v>
      </c>
      <c r="M10" s="6">
        <v>75.8</v>
      </c>
      <c r="N10" s="6">
        <v>4.5</v>
      </c>
      <c r="O10" s="6">
        <v>95.9</v>
      </c>
      <c r="P10" s="6">
        <v>24.2</v>
      </c>
      <c r="Q10" s="6">
        <v>100.5</v>
      </c>
      <c r="R10" s="6">
        <v>5.0999999999999996</v>
      </c>
      <c r="S10" s="6">
        <v>85.4</v>
      </c>
      <c r="T10" s="6">
        <v>113.4</v>
      </c>
      <c r="U10" s="6">
        <v>97.5</v>
      </c>
      <c r="V10" s="6">
        <v>16</v>
      </c>
      <c r="W10" s="6">
        <v>1295.2</v>
      </c>
      <c r="X10" s="6">
        <v>23.4</v>
      </c>
      <c r="Y10" s="6">
        <v>12</v>
      </c>
      <c r="Z10" s="6">
        <v>27.8</v>
      </c>
      <c r="AA10" s="6">
        <v>18.399999999999999</v>
      </c>
      <c r="AB10" s="6">
        <v>80.2</v>
      </c>
      <c r="AC10" s="6">
        <v>6.2</v>
      </c>
      <c r="AD10" s="6">
        <v>4</v>
      </c>
      <c r="AE10" s="6">
        <v>34.1</v>
      </c>
      <c r="AF10" s="6">
        <v>7.5</v>
      </c>
      <c r="AG10" s="6">
        <v>16.2</v>
      </c>
      <c r="AH10" s="6">
        <v>3.5</v>
      </c>
      <c r="AI10" s="6">
        <v>172.7</v>
      </c>
      <c r="AJ10" s="6">
        <v>100.8</v>
      </c>
      <c r="AK10" s="6">
        <v>573</v>
      </c>
      <c r="AL10" s="6">
        <v>30.1</v>
      </c>
      <c r="AM10" s="6">
        <v>21.2</v>
      </c>
      <c r="AN10" s="6">
        <v>8.1</v>
      </c>
      <c r="AO10" s="6">
        <v>143</v>
      </c>
      <c r="AP10" s="6">
        <v>1398.8</v>
      </c>
      <c r="AQ10" s="6">
        <v>93.9</v>
      </c>
      <c r="AR10" s="6">
        <v>16.2</v>
      </c>
      <c r="AS10" s="6">
        <v>563.5</v>
      </c>
      <c r="AT10" s="6">
        <v>29.2</v>
      </c>
      <c r="AU10" s="6">
        <v>85.8</v>
      </c>
      <c r="AV10" s="6">
        <v>7.9</v>
      </c>
      <c r="AW10" s="6">
        <v>19</v>
      </c>
      <c r="AX10" s="6">
        <v>20.8</v>
      </c>
      <c r="AY10" s="6">
        <v>7.5</v>
      </c>
      <c r="AZ10" s="6">
        <v>322.89999999999998</v>
      </c>
      <c r="BA10" s="6">
        <v>52.3</v>
      </c>
      <c r="BB10" s="6">
        <v>4.4000000000000004</v>
      </c>
      <c r="BC10" s="6">
        <v>121.5</v>
      </c>
      <c r="BD10" s="6">
        <v>546.20000000000005</v>
      </c>
      <c r="BE10" s="6">
        <v>3.5</v>
      </c>
      <c r="BF10" s="6">
        <v>22.1</v>
      </c>
      <c r="BG10" s="6">
        <v>3.9</v>
      </c>
      <c r="BH10" s="6" t="s">
        <v>246</v>
      </c>
      <c r="BI10" s="6">
        <v>3.1</v>
      </c>
      <c r="BJ10" s="6">
        <v>22.1</v>
      </c>
      <c r="BK10" s="6">
        <v>5.8</v>
      </c>
      <c r="BL10" s="6">
        <v>48</v>
      </c>
      <c r="BM10" s="6" t="s">
        <v>246</v>
      </c>
      <c r="BN10" s="6">
        <v>155.5</v>
      </c>
      <c r="BO10" s="6">
        <v>6.8</v>
      </c>
      <c r="BP10" s="6">
        <v>2.2000000000000002</v>
      </c>
      <c r="BQ10" s="6">
        <v>1352</v>
      </c>
      <c r="BR10" s="6">
        <v>119.6</v>
      </c>
      <c r="BS10" s="6">
        <v>1232.4000000000001</v>
      </c>
      <c r="BT10" s="6">
        <v>1450.9</v>
      </c>
      <c r="BU10" s="6">
        <v>44.7</v>
      </c>
      <c r="BV10" s="6">
        <v>48.8</v>
      </c>
      <c r="BW10" s="6">
        <v>21.9</v>
      </c>
      <c r="BX10" s="6">
        <v>23.6</v>
      </c>
      <c r="BY10" s="6">
        <v>93.7</v>
      </c>
      <c r="BZ10" s="6">
        <v>469.4</v>
      </c>
      <c r="CA10" s="6">
        <v>22.5</v>
      </c>
      <c r="CB10" s="6">
        <v>26.7</v>
      </c>
      <c r="CC10" s="6">
        <v>85</v>
      </c>
      <c r="CD10" s="6">
        <v>61</v>
      </c>
      <c r="CE10" s="6">
        <v>13.4</v>
      </c>
      <c r="CF10" s="6">
        <v>30</v>
      </c>
      <c r="CG10" s="6">
        <v>149.6</v>
      </c>
      <c r="CH10" s="6">
        <v>23.5</v>
      </c>
      <c r="CI10" s="6">
        <v>21.2</v>
      </c>
      <c r="CJ10" s="6">
        <v>46</v>
      </c>
      <c r="CK10" s="6">
        <v>263.89999999999998</v>
      </c>
      <c r="CL10" s="15">
        <v>6.0000000000000924</v>
      </c>
      <c r="CM10" s="11">
        <v>13.000000000000121</v>
      </c>
      <c r="CN10" s="11">
        <v>53.899999999999977</v>
      </c>
      <c r="CO10" s="11">
        <v>273.2</v>
      </c>
      <c r="CP10" s="11">
        <v>37.399999999999828</v>
      </c>
    </row>
    <row r="11" spans="1:94" x14ac:dyDescent="0.25">
      <c r="A11" s="1" t="s">
        <v>32</v>
      </c>
      <c r="B11" s="6">
        <v>9102.7000000000007</v>
      </c>
      <c r="C11" s="6">
        <v>3018</v>
      </c>
      <c r="D11" s="6">
        <v>2</v>
      </c>
      <c r="E11" s="6">
        <v>2150.3000000000002</v>
      </c>
      <c r="F11" s="6">
        <v>7.5</v>
      </c>
      <c r="G11" s="6">
        <v>74.7</v>
      </c>
      <c r="H11" s="6">
        <v>7.9</v>
      </c>
      <c r="I11" s="6">
        <v>314.10000000000002</v>
      </c>
      <c r="J11" s="6">
        <v>20.5</v>
      </c>
      <c r="K11" s="6">
        <v>7.8</v>
      </c>
      <c r="L11" s="6">
        <v>0.3</v>
      </c>
      <c r="M11" s="6">
        <v>76.400000000000006</v>
      </c>
      <c r="N11" s="6">
        <v>4.9000000000000004</v>
      </c>
      <c r="O11" s="6">
        <v>91.1</v>
      </c>
      <c r="P11" s="6">
        <v>24.2</v>
      </c>
      <c r="Q11" s="6">
        <v>91.8</v>
      </c>
      <c r="R11" s="6">
        <v>7.7</v>
      </c>
      <c r="S11" s="6">
        <v>97.8</v>
      </c>
      <c r="T11" s="6">
        <v>112.8</v>
      </c>
      <c r="U11" s="6">
        <v>97.2</v>
      </c>
      <c r="V11" s="6">
        <v>15.6</v>
      </c>
      <c r="W11" s="6">
        <v>1225.0999999999999</v>
      </c>
      <c r="X11" s="6">
        <v>22.2</v>
      </c>
      <c r="Y11" s="6">
        <v>11.3</v>
      </c>
      <c r="Z11" s="6">
        <v>25.3</v>
      </c>
      <c r="AA11" s="6">
        <v>17</v>
      </c>
      <c r="AB11" s="6">
        <v>78</v>
      </c>
      <c r="AC11" s="6">
        <v>6.1</v>
      </c>
      <c r="AD11" s="6">
        <v>3.7</v>
      </c>
      <c r="AE11" s="6">
        <v>31.1</v>
      </c>
      <c r="AF11" s="6">
        <v>7.7</v>
      </c>
      <c r="AG11" s="6">
        <v>14.5</v>
      </c>
      <c r="AH11" s="6">
        <v>3.1</v>
      </c>
      <c r="AI11" s="6">
        <v>167.8</v>
      </c>
      <c r="AJ11" s="6">
        <v>85.5</v>
      </c>
      <c r="AK11" s="6">
        <v>540.29999999999995</v>
      </c>
      <c r="AL11" s="6">
        <v>26.4</v>
      </c>
      <c r="AM11" s="6">
        <v>20.8</v>
      </c>
      <c r="AN11" s="6">
        <v>7.9</v>
      </c>
      <c r="AO11" s="6">
        <v>144</v>
      </c>
      <c r="AP11" s="6">
        <v>1418.5</v>
      </c>
      <c r="AQ11" s="6">
        <v>91.2</v>
      </c>
      <c r="AR11" s="6">
        <v>15.9</v>
      </c>
      <c r="AS11" s="6">
        <v>586.4</v>
      </c>
      <c r="AT11" s="6">
        <v>30.5</v>
      </c>
      <c r="AU11" s="6">
        <v>85.4</v>
      </c>
      <c r="AV11" s="6">
        <v>7.4</v>
      </c>
      <c r="AW11" s="6">
        <v>19.7</v>
      </c>
      <c r="AX11" s="6">
        <v>22.4</v>
      </c>
      <c r="AY11" s="6">
        <v>6.8</v>
      </c>
      <c r="AZ11" s="6">
        <v>326.8</v>
      </c>
      <c r="BA11" s="6">
        <v>56.3</v>
      </c>
      <c r="BB11" s="6">
        <v>4.3</v>
      </c>
      <c r="BC11" s="6">
        <v>111.7</v>
      </c>
      <c r="BD11" s="6">
        <v>569.6</v>
      </c>
      <c r="BE11" s="6">
        <v>3.6</v>
      </c>
      <c r="BF11" s="6">
        <v>23.9</v>
      </c>
      <c r="BG11" s="6">
        <v>4.3</v>
      </c>
      <c r="BH11" s="6" t="s">
        <v>246</v>
      </c>
      <c r="BI11" s="6">
        <v>3.2</v>
      </c>
      <c r="BJ11" s="6">
        <v>23.3</v>
      </c>
      <c r="BK11" s="6">
        <v>6</v>
      </c>
      <c r="BL11" s="6">
        <v>49.9</v>
      </c>
      <c r="BM11" s="6" t="s">
        <v>246</v>
      </c>
      <c r="BN11" s="6">
        <v>160.6</v>
      </c>
      <c r="BO11" s="6">
        <v>7.2</v>
      </c>
      <c r="BP11" s="6">
        <v>2.2999999999999998</v>
      </c>
      <c r="BQ11" s="6">
        <v>1336</v>
      </c>
      <c r="BR11" s="6">
        <v>120</v>
      </c>
      <c r="BS11" s="6">
        <v>1216</v>
      </c>
      <c r="BT11" s="6">
        <v>1422.7</v>
      </c>
      <c r="BU11" s="6">
        <v>44.4</v>
      </c>
      <c r="BV11" s="6">
        <v>48.6</v>
      </c>
      <c r="BW11" s="6">
        <v>20.2</v>
      </c>
      <c r="BX11" s="6">
        <v>23.3</v>
      </c>
      <c r="BY11" s="6">
        <v>95.1</v>
      </c>
      <c r="BZ11" s="6">
        <v>461.4</v>
      </c>
      <c r="CA11" s="6">
        <v>21.2</v>
      </c>
      <c r="CB11" s="6">
        <v>25.5</v>
      </c>
      <c r="CC11" s="6">
        <v>80.5</v>
      </c>
      <c r="CD11" s="6">
        <v>59.2</v>
      </c>
      <c r="CE11" s="6">
        <v>12.9</v>
      </c>
      <c r="CF11" s="6">
        <v>29.4</v>
      </c>
      <c r="CG11" s="6">
        <v>148.9</v>
      </c>
      <c r="CH11" s="6">
        <v>23.6</v>
      </c>
      <c r="CI11" s="6">
        <v>21.1</v>
      </c>
      <c r="CJ11" s="6">
        <v>46.8</v>
      </c>
      <c r="CK11" s="6">
        <v>254.4</v>
      </c>
      <c r="CL11" s="15">
        <v>6.2000000000000952</v>
      </c>
      <c r="CM11" s="11">
        <v>12.399999999999913</v>
      </c>
      <c r="CN11" s="11">
        <v>53.700000000000031</v>
      </c>
      <c r="CO11" s="11">
        <v>285.3</v>
      </c>
      <c r="CP11" s="11">
        <v>39.299999999999812</v>
      </c>
    </row>
    <row r="12" spans="1:94" x14ac:dyDescent="0.25">
      <c r="A12" s="1" t="s">
        <v>33</v>
      </c>
      <c r="B12" s="6">
        <v>9215.7000000000007</v>
      </c>
      <c r="C12" s="6">
        <v>3180</v>
      </c>
      <c r="D12" s="6">
        <v>1.9</v>
      </c>
      <c r="E12" s="6">
        <v>2268.1</v>
      </c>
      <c r="F12" s="6">
        <v>7.6</v>
      </c>
      <c r="G12" s="6">
        <v>84.3</v>
      </c>
      <c r="H12" s="6">
        <v>7.6</v>
      </c>
      <c r="I12" s="6">
        <v>309.89999999999998</v>
      </c>
      <c r="J12" s="6">
        <v>24.6</v>
      </c>
      <c r="K12" s="6">
        <v>8.1</v>
      </c>
      <c r="L12" s="6">
        <v>0.4</v>
      </c>
      <c r="M12" s="6">
        <v>79.5</v>
      </c>
      <c r="N12" s="6">
        <v>5.2</v>
      </c>
      <c r="O12" s="6">
        <v>92.9</v>
      </c>
      <c r="P12" s="6">
        <v>23.9</v>
      </c>
      <c r="Q12" s="6">
        <v>94.8</v>
      </c>
      <c r="R12" s="6">
        <v>9.9</v>
      </c>
      <c r="S12" s="6">
        <v>116.8</v>
      </c>
      <c r="T12" s="6">
        <v>110.3</v>
      </c>
      <c r="U12" s="6">
        <v>95.1</v>
      </c>
      <c r="V12" s="6">
        <v>15.2</v>
      </c>
      <c r="W12" s="6">
        <v>1194.2</v>
      </c>
      <c r="X12" s="6">
        <v>23.6</v>
      </c>
      <c r="Y12" s="6">
        <v>10.7</v>
      </c>
      <c r="Z12" s="6">
        <v>24.4</v>
      </c>
      <c r="AA12" s="6">
        <v>16.100000000000001</v>
      </c>
      <c r="AB12" s="6">
        <v>73.3</v>
      </c>
      <c r="AC12" s="6">
        <v>6.5</v>
      </c>
      <c r="AD12" s="6">
        <v>3.9</v>
      </c>
      <c r="AE12" s="6">
        <v>29.2</v>
      </c>
      <c r="AF12" s="6">
        <v>7.9</v>
      </c>
      <c r="AG12" s="6">
        <v>15.2</v>
      </c>
      <c r="AH12" s="6">
        <v>3.2</v>
      </c>
      <c r="AI12" s="6">
        <v>170</v>
      </c>
      <c r="AJ12" s="6">
        <v>88.1</v>
      </c>
      <c r="AK12" s="6">
        <v>515.29999999999995</v>
      </c>
      <c r="AL12" s="6">
        <v>25.7</v>
      </c>
      <c r="AM12" s="6">
        <v>19.600000000000001</v>
      </c>
      <c r="AN12" s="6">
        <v>8.1999999999999993</v>
      </c>
      <c r="AO12" s="6">
        <v>142.5</v>
      </c>
      <c r="AP12" s="6">
        <v>1462.7</v>
      </c>
      <c r="AQ12" s="6">
        <v>90.7</v>
      </c>
      <c r="AR12" s="6">
        <v>18</v>
      </c>
      <c r="AS12" s="6">
        <v>636</v>
      </c>
      <c r="AT12" s="6">
        <v>31.3</v>
      </c>
      <c r="AU12" s="6">
        <v>84.6</v>
      </c>
      <c r="AV12" s="6">
        <v>7.3</v>
      </c>
      <c r="AW12" s="6">
        <v>20.8</v>
      </c>
      <c r="AX12" s="6">
        <v>24.2</v>
      </c>
      <c r="AY12" s="6">
        <v>7.2</v>
      </c>
      <c r="AZ12" s="6">
        <v>319.39999999999998</v>
      </c>
      <c r="BA12" s="6">
        <v>58.9</v>
      </c>
      <c r="BB12" s="6">
        <v>4.4000000000000004</v>
      </c>
      <c r="BC12" s="6">
        <v>105.8</v>
      </c>
      <c r="BD12" s="6">
        <v>562.20000000000005</v>
      </c>
      <c r="BE12" s="6">
        <v>3.8</v>
      </c>
      <c r="BF12" s="6">
        <v>26.3</v>
      </c>
      <c r="BG12" s="6">
        <v>4.7</v>
      </c>
      <c r="BH12" s="6" t="s">
        <v>246</v>
      </c>
      <c r="BI12" s="6">
        <v>3.6</v>
      </c>
      <c r="BJ12" s="6">
        <v>24.4</v>
      </c>
      <c r="BK12" s="6">
        <v>5.8</v>
      </c>
      <c r="BL12" s="6">
        <v>52.4</v>
      </c>
      <c r="BM12" s="6" t="s">
        <v>246</v>
      </c>
      <c r="BN12" s="6">
        <v>161.1</v>
      </c>
      <c r="BO12" s="6">
        <v>7.6</v>
      </c>
      <c r="BP12" s="6">
        <v>2.4</v>
      </c>
      <c r="BQ12" s="6">
        <v>1309.9000000000001</v>
      </c>
      <c r="BR12" s="6">
        <v>120.2</v>
      </c>
      <c r="BS12" s="6">
        <v>1189.7</v>
      </c>
      <c r="BT12" s="6">
        <v>1396.4</v>
      </c>
      <c r="BU12" s="6">
        <v>44.6</v>
      </c>
      <c r="BV12" s="6">
        <v>47.7</v>
      </c>
      <c r="BW12" s="6">
        <v>19.100000000000001</v>
      </c>
      <c r="BX12" s="6">
        <v>23</v>
      </c>
      <c r="BY12" s="6">
        <v>93.8</v>
      </c>
      <c r="BZ12" s="6">
        <v>450.4</v>
      </c>
      <c r="CA12" s="6">
        <v>19.8</v>
      </c>
      <c r="CB12" s="6">
        <v>24</v>
      </c>
      <c r="CC12" s="6">
        <v>79.900000000000006</v>
      </c>
      <c r="CD12" s="6">
        <v>57.7</v>
      </c>
      <c r="CE12" s="6">
        <v>12.5</v>
      </c>
      <c r="CF12" s="6">
        <v>28.6</v>
      </c>
      <c r="CG12" s="6">
        <v>150.5</v>
      </c>
      <c r="CH12" s="6">
        <v>23.5</v>
      </c>
      <c r="CI12" s="6">
        <v>21.6</v>
      </c>
      <c r="CJ12" s="6">
        <v>47.1</v>
      </c>
      <c r="CK12" s="6">
        <v>246.2</v>
      </c>
      <c r="CL12" s="15">
        <v>6.400000000000226</v>
      </c>
      <c r="CM12" s="11">
        <v>10.800000000000068</v>
      </c>
      <c r="CN12" s="11">
        <v>54.099999999999838</v>
      </c>
      <c r="CO12" s="11">
        <v>270.10000000000008</v>
      </c>
      <c r="CP12" s="11">
        <v>44.899999999999828</v>
      </c>
    </row>
    <row r="13" spans="1:94" x14ac:dyDescent="0.25">
      <c r="A13" s="1" t="s">
        <v>34</v>
      </c>
      <c r="B13" s="6">
        <v>9409.4</v>
      </c>
      <c r="C13" s="6">
        <v>3323.2</v>
      </c>
      <c r="D13" s="6">
        <v>2.1</v>
      </c>
      <c r="E13" s="6">
        <v>2384.5</v>
      </c>
      <c r="F13" s="6">
        <v>7.8</v>
      </c>
      <c r="G13" s="6">
        <v>94.3</v>
      </c>
      <c r="H13" s="6">
        <v>8</v>
      </c>
      <c r="I13" s="6">
        <v>302.10000000000002</v>
      </c>
      <c r="J13" s="6">
        <v>24.9</v>
      </c>
      <c r="K13" s="6">
        <v>8.5</v>
      </c>
      <c r="L13" s="6">
        <v>0.4</v>
      </c>
      <c r="M13" s="6">
        <v>80.7</v>
      </c>
      <c r="N13" s="6">
        <v>5.5</v>
      </c>
      <c r="O13" s="6">
        <v>94.4</v>
      </c>
      <c r="P13" s="6">
        <v>24.2</v>
      </c>
      <c r="Q13" s="6">
        <v>96.2</v>
      </c>
      <c r="R13" s="6">
        <v>8.6</v>
      </c>
      <c r="S13" s="6">
        <v>131.80000000000001</v>
      </c>
      <c r="T13" s="6">
        <v>108.6</v>
      </c>
      <c r="U13" s="6">
        <v>93.3</v>
      </c>
      <c r="V13" s="6">
        <v>15.3</v>
      </c>
      <c r="W13" s="6">
        <v>1203.3</v>
      </c>
      <c r="X13" s="6">
        <v>24.7</v>
      </c>
      <c r="Y13" s="6">
        <v>10.8</v>
      </c>
      <c r="Z13" s="6">
        <v>25.3</v>
      </c>
      <c r="AA13" s="6">
        <v>16.899999999999999</v>
      </c>
      <c r="AB13" s="6">
        <v>73.3</v>
      </c>
      <c r="AC13" s="6">
        <v>6.7</v>
      </c>
      <c r="AD13" s="6">
        <v>4.3</v>
      </c>
      <c r="AE13" s="6">
        <v>31.1</v>
      </c>
      <c r="AF13" s="6">
        <v>8.1999999999999993</v>
      </c>
      <c r="AG13" s="6">
        <v>16.100000000000001</v>
      </c>
      <c r="AH13" s="6">
        <v>3.3</v>
      </c>
      <c r="AI13" s="6">
        <v>177.9</v>
      </c>
      <c r="AJ13" s="6">
        <v>94.2</v>
      </c>
      <c r="AK13" s="6">
        <v>506.4</v>
      </c>
      <c r="AL13" s="6">
        <v>24.8</v>
      </c>
      <c r="AM13" s="6">
        <v>18.899999999999999</v>
      </c>
      <c r="AN13" s="6">
        <v>8.3000000000000007</v>
      </c>
      <c r="AO13" s="6">
        <v>141.5</v>
      </c>
      <c r="AP13" s="6">
        <v>1510.7</v>
      </c>
      <c r="AQ13" s="6">
        <v>91.5</v>
      </c>
      <c r="AR13" s="6">
        <v>18.100000000000001</v>
      </c>
      <c r="AS13" s="6">
        <v>662.4</v>
      </c>
      <c r="AT13" s="6">
        <v>33.4</v>
      </c>
      <c r="AU13" s="6">
        <v>101.1</v>
      </c>
      <c r="AV13" s="6">
        <v>7.5</v>
      </c>
      <c r="AW13" s="6">
        <v>22</v>
      </c>
      <c r="AX13" s="6">
        <v>25</v>
      </c>
      <c r="AY13" s="6">
        <v>8.1</v>
      </c>
      <c r="AZ13" s="6">
        <v>318.3</v>
      </c>
      <c r="BA13" s="6">
        <v>64.5</v>
      </c>
      <c r="BB13" s="6">
        <v>4.5999999999999996</v>
      </c>
      <c r="BC13" s="6">
        <v>97.4</v>
      </c>
      <c r="BD13" s="6">
        <v>581.70000000000005</v>
      </c>
      <c r="BE13" s="6">
        <v>4.2</v>
      </c>
      <c r="BF13" s="6">
        <v>29.8</v>
      </c>
      <c r="BG13" s="6">
        <v>4.9000000000000004</v>
      </c>
      <c r="BH13" s="6" t="s">
        <v>246</v>
      </c>
      <c r="BI13" s="6">
        <v>3.8</v>
      </c>
      <c r="BJ13" s="6">
        <v>24.7</v>
      </c>
      <c r="BK13" s="6">
        <v>4.5</v>
      </c>
      <c r="BL13" s="6">
        <v>56.8</v>
      </c>
      <c r="BM13" s="6" t="s">
        <v>246</v>
      </c>
      <c r="BN13" s="6">
        <v>161.30000000000001</v>
      </c>
      <c r="BO13" s="6">
        <v>8</v>
      </c>
      <c r="BP13" s="6">
        <v>2.4</v>
      </c>
      <c r="BQ13" s="6">
        <v>1297</v>
      </c>
      <c r="BR13" s="6">
        <v>119.6</v>
      </c>
      <c r="BS13" s="6">
        <v>1177.5</v>
      </c>
      <c r="BT13" s="6">
        <v>1384.7</v>
      </c>
      <c r="BU13" s="6">
        <v>45.6</v>
      </c>
      <c r="BV13" s="6">
        <v>48</v>
      </c>
      <c r="BW13" s="6">
        <v>18.899999999999999</v>
      </c>
      <c r="BX13" s="6">
        <v>22.9</v>
      </c>
      <c r="BY13" s="6">
        <v>93.7</v>
      </c>
      <c r="BZ13" s="6">
        <v>450</v>
      </c>
      <c r="CA13" s="6">
        <v>19.600000000000001</v>
      </c>
      <c r="CB13" s="6">
        <v>22.5</v>
      </c>
      <c r="CC13" s="6">
        <v>80.099999999999994</v>
      </c>
      <c r="CD13" s="6">
        <v>56.6</v>
      </c>
      <c r="CE13" s="6">
        <v>12.2</v>
      </c>
      <c r="CF13" s="6">
        <v>25.7</v>
      </c>
      <c r="CG13" s="6">
        <v>149.19999999999999</v>
      </c>
      <c r="CH13" s="6">
        <v>23.9</v>
      </c>
      <c r="CI13" s="6">
        <v>21.8</v>
      </c>
      <c r="CJ13" s="6">
        <v>46.6</v>
      </c>
      <c r="CK13" s="6">
        <v>241</v>
      </c>
      <c r="CL13" s="15">
        <v>6.4000000000000412</v>
      </c>
      <c r="CM13" s="11">
        <v>10.599999999999881</v>
      </c>
      <c r="CN13" s="11">
        <v>56.800000000000182</v>
      </c>
      <c r="CO13" s="11">
        <v>281.3</v>
      </c>
      <c r="CP13" s="11">
        <v>49.599999999999987</v>
      </c>
    </row>
    <row r="14" spans="1:94" x14ac:dyDescent="0.25">
      <c r="A14" s="1" t="s">
        <v>35</v>
      </c>
      <c r="B14" s="6">
        <v>9564.2000000000007</v>
      </c>
      <c r="C14" s="6">
        <v>3417</v>
      </c>
      <c r="D14" s="6">
        <v>2.5</v>
      </c>
      <c r="E14" s="6">
        <v>2446.5</v>
      </c>
      <c r="F14" s="6">
        <v>8.1</v>
      </c>
      <c r="G14" s="6">
        <v>104.9</v>
      </c>
      <c r="H14" s="6">
        <v>8.9</v>
      </c>
      <c r="I14" s="6">
        <v>299.10000000000002</v>
      </c>
      <c r="J14" s="6">
        <v>25.1</v>
      </c>
      <c r="K14" s="6">
        <v>8.6999999999999993</v>
      </c>
      <c r="L14" s="6">
        <v>0.4</v>
      </c>
      <c r="M14" s="6">
        <v>81.900000000000006</v>
      </c>
      <c r="N14" s="6">
        <v>5.7</v>
      </c>
      <c r="O14" s="6">
        <v>98.1</v>
      </c>
      <c r="P14" s="6">
        <v>25</v>
      </c>
      <c r="Q14" s="6">
        <v>101.6</v>
      </c>
      <c r="R14" s="6">
        <v>4.0999999999999996</v>
      </c>
      <c r="S14" s="6">
        <v>144.9</v>
      </c>
      <c r="T14" s="6">
        <v>104.7</v>
      </c>
      <c r="U14" s="6">
        <v>89.8</v>
      </c>
      <c r="V14" s="6">
        <v>14.9</v>
      </c>
      <c r="W14" s="6">
        <v>1216.5</v>
      </c>
      <c r="X14" s="6">
        <v>23.7</v>
      </c>
      <c r="Y14" s="6">
        <v>11</v>
      </c>
      <c r="Z14" s="6">
        <v>27.5</v>
      </c>
      <c r="AA14" s="6">
        <v>16.100000000000001</v>
      </c>
      <c r="AB14" s="6">
        <v>75.099999999999994</v>
      </c>
      <c r="AC14" s="6">
        <v>6.8</v>
      </c>
      <c r="AD14" s="6">
        <v>4.9000000000000004</v>
      </c>
      <c r="AE14" s="6">
        <v>32</v>
      </c>
      <c r="AF14" s="6">
        <v>7.8</v>
      </c>
      <c r="AG14" s="6">
        <v>14.9</v>
      </c>
      <c r="AH14" s="6">
        <v>3.4</v>
      </c>
      <c r="AI14" s="6">
        <v>190.1</v>
      </c>
      <c r="AJ14" s="6">
        <v>98.9</v>
      </c>
      <c r="AK14" s="6">
        <v>499.8</v>
      </c>
      <c r="AL14" s="6">
        <v>24.4</v>
      </c>
      <c r="AM14" s="6">
        <v>19.2</v>
      </c>
      <c r="AN14" s="6">
        <v>8.1</v>
      </c>
      <c r="AO14" s="6">
        <v>142.19999999999999</v>
      </c>
      <c r="AP14" s="6">
        <v>1544.2</v>
      </c>
      <c r="AQ14" s="6">
        <v>90.7</v>
      </c>
      <c r="AR14" s="6">
        <v>18.399999999999999</v>
      </c>
      <c r="AS14" s="6">
        <v>683.6</v>
      </c>
      <c r="AT14" s="6">
        <v>35</v>
      </c>
      <c r="AU14" s="6">
        <v>106.9</v>
      </c>
      <c r="AV14" s="6">
        <v>7.8</v>
      </c>
      <c r="AW14" s="6">
        <v>23.2</v>
      </c>
      <c r="AX14" s="6">
        <v>26.1</v>
      </c>
      <c r="AY14" s="6">
        <v>9.4</v>
      </c>
      <c r="AZ14" s="6">
        <v>314.7</v>
      </c>
      <c r="BA14" s="6">
        <v>68.5</v>
      </c>
      <c r="BB14" s="6">
        <v>4.5999999999999996</v>
      </c>
      <c r="BC14" s="6">
        <v>98.3</v>
      </c>
      <c r="BD14" s="6">
        <v>601.9</v>
      </c>
      <c r="BE14" s="6">
        <v>4.5</v>
      </c>
      <c r="BF14" s="6">
        <v>30.9</v>
      </c>
      <c r="BG14" s="6">
        <v>5.2</v>
      </c>
      <c r="BH14" s="6" t="s">
        <v>246</v>
      </c>
      <c r="BI14" s="6">
        <v>4</v>
      </c>
      <c r="BJ14" s="6">
        <v>24.9</v>
      </c>
      <c r="BK14" s="6">
        <v>4.5</v>
      </c>
      <c r="BL14" s="6">
        <v>55.6</v>
      </c>
      <c r="BM14" s="6" t="s">
        <v>246</v>
      </c>
      <c r="BN14" s="6">
        <v>165</v>
      </c>
      <c r="BO14" s="6">
        <v>8.3000000000000007</v>
      </c>
      <c r="BP14" s="6">
        <v>2.5</v>
      </c>
      <c r="BQ14" s="6">
        <v>1315.1</v>
      </c>
      <c r="BR14" s="6">
        <v>120.5</v>
      </c>
      <c r="BS14" s="6">
        <v>1194.5999999999999</v>
      </c>
      <c r="BT14" s="6">
        <v>1364.8</v>
      </c>
      <c r="BU14" s="6">
        <v>45.8</v>
      </c>
      <c r="BV14" s="6">
        <v>46.7</v>
      </c>
      <c r="BW14" s="6">
        <v>17.8</v>
      </c>
      <c r="BX14" s="6">
        <v>21.8</v>
      </c>
      <c r="BY14" s="6">
        <v>93.5</v>
      </c>
      <c r="BZ14" s="6">
        <v>442.9</v>
      </c>
      <c r="CA14" s="6">
        <v>19.600000000000001</v>
      </c>
      <c r="CB14" s="6">
        <v>22</v>
      </c>
      <c r="CC14" s="6">
        <v>80.2</v>
      </c>
      <c r="CD14" s="6">
        <v>55.6</v>
      </c>
      <c r="CE14" s="6">
        <v>12</v>
      </c>
      <c r="CF14" s="6">
        <v>22.9</v>
      </c>
      <c r="CG14" s="6">
        <v>147.6</v>
      </c>
      <c r="CH14" s="6">
        <v>23.2</v>
      </c>
      <c r="CI14" s="6">
        <v>21.8</v>
      </c>
      <c r="CJ14" s="6">
        <v>50.6</v>
      </c>
      <c r="CK14" s="6">
        <v>234.3</v>
      </c>
      <c r="CL14" s="15">
        <v>6.4999999999999076</v>
      </c>
      <c r="CM14" s="11">
        <v>10.599999999999937</v>
      </c>
      <c r="CN14" s="11">
        <v>57.000000000000185</v>
      </c>
      <c r="CO14" s="11">
        <v>296.50000000000006</v>
      </c>
      <c r="CP14" s="11">
        <v>51.900000000000531</v>
      </c>
    </row>
    <row r="15" spans="1:94" x14ac:dyDescent="0.25">
      <c r="A15" s="1" t="s">
        <v>36</v>
      </c>
      <c r="B15" s="6">
        <v>9589.2999999999993</v>
      </c>
      <c r="C15" s="6">
        <v>3521.4</v>
      </c>
      <c r="D15" s="6">
        <v>2.9</v>
      </c>
      <c r="E15" s="6">
        <v>2525.5</v>
      </c>
      <c r="F15" s="6">
        <v>8.3000000000000007</v>
      </c>
      <c r="G15" s="6">
        <v>112.9</v>
      </c>
      <c r="H15" s="6">
        <v>9.6999999999999993</v>
      </c>
      <c r="I15" s="6">
        <v>296</v>
      </c>
      <c r="J15" s="6">
        <v>25.4</v>
      </c>
      <c r="K15" s="6">
        <v>9</v>
      </c>
      <c r="L15" s="6">
        <v>0.4</v>
      </c>
      <c r="M15" s="6">
        <v>81.5</v>
      </c>
      <c r="N15" s="6">
        <v>5.9</v>
      </c>
      <c r="O15" s="6">
        <v>101.5</v>
      </c>
      <c r="P15" s="6">
        <v>24.5</v>
      </c>
      <c r="Q15" s="6">
        <v>98.7</v>
      </c>
      <c r="R15" s="6">
        <v>4.9000000000000004</v>
      </c>
      <c r="S15" s="6">
        <v>160.69999999999999</v>
      </c>
      <c r="T15" s="6">
        <v>106.1</v>
      </c>
      <c r="U15" s="6">
        <v>91.5</v>
      </c>
      <c r="V15" s="6">
        <v>14.6</v>
      </c>
      <c r="W15" s="6">
        <v>1170.2</v>
      </c>
      <c r="X15" s="6">
        <v>24.5</v>
      </c>
      <c r="Y15" s="6">
        <v>10.7</v>
      </c>
      <c r="Z15" s="6">
        <v>27</v>
      </c>
      <c r="AA15" s="6">
        <v>16.5</v>
      </c>
      <c r="AB15" s="6">
        <v>74.3</v>
      </c>
      <c r="AC15" s="6">
        <v>6.5</v>
      </c>
      <c r="AD15" s="6">
        <v>5.0999999999999996</v>
      </c>
      <c r="AE15" s="6">
        <v>31.4</v>
      </c>
      <c r="AF15" s="6">
        <v>7.7</v>
      </c>
      <c r="AG15" s="6">
        <v>13.9</v>
      </c>
      <c r="AH15" s="6">
        <v>3.4</v>
      </c>
      <c r="AI15" s="6">
        <v>190.1</v>
      </c>
      <c r="AJ15" s="6">
        <v>94.2</v>
      </c>
      <c r="AK15" s="6">
        <v>471</v>
      </c>
      <c r="AL15" s="6">
        <v>24.1</v>
      </c>
      <c r="AM15" s="6">
        <v>19.399999999999999</v>
      </c>
      <c r="AN15" s="6">
        <v>8</v>
      </c>
      <c r="AO15" s="6">
        <v>132.19999999999999</v>
      </c>
      <c r="AP15" s="6">
        <v>1527.3</v>
      </c>
      <c r="AQ15" s="6">
        <v>88.4</v>
      </c>
      <c r="AR15" s="6">
        <v>18.399999999999999</v>
      </c>
      <c r="AS15" s="6">
        <v>666.9</v>
      </c>
      <c r="AT15" s="6">
        <v>37</v>
      </c>
      <c r="AU15" s="6">
        <v>109</v>
      </c>
      <c r="AV15" s="6">
        <v>8</v>
      </c>
      <c r="AW15" s="6">
        <v>21</v>
      </c>
      <c r="AX15" s="6">
        <v>26.8</v>
      </c>
      <c r="AY15" s="6">
        <v>12.4</v>
      </c>
      <c r="AZ15" s="6">
        <v>308.60000000000002</v>
      </c>
      <c r="BA15" s="6">
        <v>67.7</v>
      </c>
      <c r="BB15" s="6">
        <v>4.8</v>
      </c>
      <c r="BC15" s="6">
        <v>98.8</v>
      </c>
      <c r="BD15" s="6">
        <v>619.1</v>
      </c>
      <c r="BE15" s="6">
        <v>4.7</v>
      </c>
      <c r="BF15" s="6">
        <v>32</v>
      </c>
      <c r="BG15" s="6">
        <v>5.6</v>
      </c>
      <c r="BH15" s="6" t="s">
        <v>246</v>
      </c>
      <c r="BI15" s="6">
        <v>4.0999999999999996</v>
      </c>
      <c r="BJ15" s="6">
        <v>24.8</v>
      </c>
      <c r="BK15" s="6">
        <v>4.2</v>
      </c>
      <c r="BL15" s="6">
        <v>57.1</v>
      </c>
      <c r="BM15" s="6" t="s">
        <v>246</v>
      </c>
      <c r="BN15" s="6">
        <v>166.2</v>
      </c>
      <c r="BO15" s="6">
        <v>8.6999999999999993</v>
      </c>
      <c r="BP15" s="6">
        <v>2.6</v>
      </c>
      <c r="BQ15" s="6">
        <v>1302.5999999999999</v>
      </c>
      <c r="BR15" s="6">
        <v>118.4</v>
      </c>
      <c r="BS15" s="6">
        <v>1184.0999999999999</v>
      </c>
      <c r="BT15" s="6">
        <v>1342.7</v>
      </c>
      <c r="BU15" s="6">
        <v>45.2</v>
      </c>
      <c r="BV15" s="6">
        <v>45.3</v>
      </c>
      <c r="BW15" s="6">
        <v>17.5</v>
      </c>
      <c r="BX15" s="6">
        <v>22</v>
      </c>
      <c r="BY15" s="6">
        <v>91.7</v>
      </c>
      <c r="BZ15" s="6">
        <v>435</v>
      </c>
      <c r="CA15" s="6">
        <v>19.600000000000001</v>
      </c>
      <c r="CB15" s="6">
        <v>21.5</v>
      </c>
      <c r="CC15" s="6">
        <v>78.599999999999994</v>
      </c>
      <c r="CD15" s="6">
        <v>55</v>
      </c>
      <c r="CE15" s="6">
        <v>12.2</v>
      </c>
      <c r="CF15" s="6">
        <v>23</v>
      </c>
      <c r="CG15" s="6">
        <v>145</v>
      </c>
      <c r="CH15" s="6">
        <v>23.4</v>
      </c>
      <c r="CI15" s="6">
        <v>21.7</v>
      </c>
      <c r="CJ15" s="6">
        <v>46</v>
      </c>
      <c r="CK15" s="6">
        <v>233.4</v>
      </c>
      <c r="CL15" s="15">
        <v>6.5999999999999517</v>
      </c>
      <c r="CM15" s="11">
        <v>10.199999999999974</v>
      </c>
      <c r="CN15" s="11">
        <v>59.499999999999901</v>
      </c>
      <c r="CO15" s="11">
        <v>309.09999999999997</v>
      </c>
      <c r="CP15" s="11">
        <v>53.999999999999936</v>
      </c>
    </row>
    <row r="16" spans="1:94" x14ac:dyDescent="0.25">
      <c r="A16" s="1" t="s">
        <v>37</v>
      </c>
      <c r="B16" s="6">
        <v>9594.2000000000007</v>
      </c>
      <c r="C16" s="6">
        <v>3516.5</v>
      </c>
      <c r="D16" s="6">
        <v>2.9</v>
      </c>
      <c r="E16" s="6">
        <v>2500</v>
      </c>
      <c r="F16" s="6">
        <v>8.5</v>
      </c>
      <c r="G16" s="6">
        <v>122.5</v>
      </c>
      <c r="H16" s="6">
        <v>10.199999999999999</v>
      </c>
      <c r="I16" s="6">
        <v>292.5</v>
      </c>
      <c r="J16" s="6">
        <v>24.7</v>
      </c>
      <c r="K16" s="6">
        <v>9.3000000000000007</v>
      </c>
      <c r="L16" s="6">
        <v>0.4</v>
      </c>
      <c r="M16" s="6">
        <v>81.8</v>
      </c>
      <c r="N16" s="6">
        <v>6.1</v>
      </c>
      <c r="O16" s="6">
        <v>104.5</v>
      </c>
      <c r="P16" s="6">
        <v>25.3</v>
      </c>
      <c r="Q16" s="6">
        <v>96.4</v>
      </c>
      <c r="R16" s="6">
        <v>5.4</v>
      </c>
      <c r="S16" s="6">
        <v>170.5</v>
      </c>
      <c r="T16" s="6">
        <v>105.7</v>
      </c>
      <c r="U16" s="6">
        <v>91.3</v>
      </c>
      <c r="V16" s="6">
        <v>14.4</v>
      </c>
      <c r="W16" s="6">
        <v>1116.4000000000001</v>
      </c>
      <c r="X16" s="6">
        <v>23.6</v>
      </c>
      <c r="Y16" s="6">
        <v>10.7</v>
      </c>
      <c r="Z16" s="6">
        <v>25.7</v>
      </c>
      <c r="AA16" s="6">
        <v>15.3</v>
      </c>
      <c r="AB16" s="6">
        <v>74.3</v>
      </c>
      <c r="AC16" s="6">
        <v>6.5</v>
      </c>
      <c r="AD16" s="6">
        <v>5.7</v>
      </c>
      <c r="AE16" s="6">
        <v>31.8</v>
      </c>
      <c r="AF16" s="6">
        <v>7.8</v>
      </c>
      <c r="AG16" s="6">
        <v>14.5</v>
      </c>
      <c r="AH16" s="6">
        <v>3.5</v>
      </c>
      <c r="AI16" s="6">
        <v>192.2</v>
      </c>
      <c r="AJ16" s="6">
        <v>91.4</v>
      </c>
      <c r="AK16" s="6">
        <v>436.2</v>
      </c>
      <c r="AL16" s="6">
        <v>24</v>
      </c>
      <c r="AM16" s="6">
        <v>19.600000000000001</v>
      </c>
      <c r="AN16" s="6">
        <v>7.8</v>
      </c>
      <c r="AO16" s="6">
        <v>115.8</v>
      </c>
      <c r="AP16" s="6">
        <v>1565.1</v>
      </c>
      <c r="AQ16" s="6">
        <v>86.6</v>
      </c>
      <c r="AR16" s="6">
        <v>18.5</v>
      </c>
      <c r="AS16" s="6">
        <v>690.4</v>
      </c>
      <c r="AT16" s="6">
        <v>38.700000000000003</v>
      </c>
      <c r="AU16" s="6">
        <v>109.7</v>
      </c>
      <c r="AV16" s="6">
        <v>8.1999999999999993</v>
      </c>
      <c r="AW16" s="6">
        <v>21.2</v>
      </c>
      <c r="AX16" s="6">
        <v>27.6</v>
      </c>
      <c r="AY16" s="6">
        <v>15.2</v>
      </c>
      <c r="AZ16" s="6">
        <v>314.8</v>
      </c>
      <c r="BA16" s="6">
        <v>69.599999999999994</v>
      </c>
      <c r="BB16" s="6">
        <v>4.9000000000000004</v>
      </c>
      <c r="BC16" s="6">
        <v>99</v>
      </c>
      <c r="BD16" s="6">
        <v>634.6</v>
      </c>
      <c r="BE16" s="6">
        <v>5</v>
      </c>
      <c r="BF16" s="6">
        <v>33.5</v>
      </c>
      <c r="BG16" s="6">
        <v>6.1</v>
      </c>
      <c r="BH16" s="6" t="s">
        <v>246</v>
      </c>
      <c r="BI16" s="6">
        <v>4.2</v>
      </c>
      <c r="BJ16" s="6">
        <v>22.2</v>
      </c>
      <c r="BK16" s="6">
        <v>3.9</v>
      </c>
      <c r="BL16" s="6">
        <v>60.3</v>
      </c>
      <c r="BM16" s="6" t="s">
        <v>246</v>
      </c>
      <c r="BN16" s="6">
        <v>169.2</v>
      </c>
      <c r="BO16" s="6">
        <v>9.1</v>
      </c>
      <c r="BP16" s="6">
        <v>2.7</v>
      </c>
      <c r="BQ16" s="6">
        <v>1314.9</v>
      </c>
      <c r="BR16" s="6">
        <v>118.5</v>
      </c>
      <c r="BS16" s="6">
        <v>1196.4000000000001</v>
      </c>
      <c r="BT16" s="6">
        <v>1340.9</v>
      </c>
      <c r="BU16" s="6">
        <v>44.7</v>
      </c>
      <c r="BV16" s="6">
        <v>44.1</v>
      </c>
      <c r="BW16" s="6">
        <v>18.100000000000001</v>
      </c>
      <c r="BX16" s="6">
        <v>21.6</v>
      </c>
      <c r="BY16" s="6">
        <v>93.8</v>
      </c>
      <c r="BZ16" s="6">
        <v>431.4</v>
      </c>
      <c r="CA16" s="6">
        <v>19.3</v>
      </c>
      <c r="CB16" s="6">
        <v>21.3</v>
      </c>
      <c r="CC16" s="6">
        <v>77.400000000000006</v>
      </c>
      <c r="CD16" s="6">
        <v>54.7</v>
      </c>
      <c r="CE16" s="6">
        <v>12.5</v>
      </c>
      <c r="CF16" s="6">
        <v>22.1</v>
      </c>
      <c r="CG16" s="6">
        <v>147.80000000000001</v>
      </c>
      <c r="CH16" s="6">
        <v>22.7</v>
      </c>
      <c r="CI16" s="6">
        <v>21.9</v>
      </c>
      <c r="CJ16" s="6">
        <v>46.1</v>
      </c>
      <c r="CK16" s="6">
        <v>234.6</v>
      </c>
      <c r="CL16" s="15">
        <v>6.8000000000000895</v>
      </c>
      <c r="CM16" s="11">
        <v>10.000000000000121</v>
      </c>
      <c r="CN16" s="11">
        <v>60.699999999999875</v>
      </c>
      <c r="CO16" s="11">
        <v>318.40000000000009</v>
      </c>
      <c r="CP16" s="11">
        <v>55.899999999999466</v>
      </c>
    </row>
    <row r="17" spans="1:98" x14ac:dyDescent="0.25">
      <c r="A17" s="1" t="s">
        <v>38</v>
      </c>
      <c r="B17" s="6">
        <v>9454.7999999999993</v>
      </c>
      <c r="C17" s="6">
        <v>3393.6</v>
      </c>
      <c r="D17" s="6">
        <v>2.5</v>
      </c>
      <c r="E17" s="6">
        <v>2367.8000000000002</v>
      </c>
      <c r="F17" s="6">
        <v>8.6999999999999993</v>
      </c>
      <c r="G17" s="6">
        <v>125</v>
      </c>
      <c r="H17" s="6">
        <v>8.6999999999999993</v>
      </c>
      <c r="I17" s="6">
        <v>290.5</v>
      </c>
      <c r="J17" s="6">
        <v>23.7</v>
      </c>
      <c r="K17" s="6">
        <v>9.6</v>
      </c>
      <c r="L17" s="6">
        <v>0.4</v>
      </c>
      <c r="M17" s="6">
        <v>81.599999999999994</v>
      </c>
      <c r="N17" s="6">
        <v>6.3</v>
      </c>
      <c r="O17" s="6">
        <v>105.6</v>
      </c>
      <c r="P17" s="6">
        <v>25.6</v>
      </c>
      <c r="Q17" s="6">
        <v>94.3</v>
      </c>
      <c r="R17" s="6">
        <v>5.8</v>
      </c>
      <c r="S17" s="6">
        <v>181.4</v>
      </c>
      <c r="T17" s="6">
        <v>105.7</v>
      </c>
      <c r="U17" s="6">
        <v>91.4</v>
      </c>
      <c r="V17" s="6">
        <v>14.3</v>
      </c>
      <c r="W17" s="6">
        <v>1059.4000000000001</v>
      </c>
      <c r="X17" s="6">
        <v>21.5</v>
      </c>
      <c r="Y17" s="6">
        <v>11.1</v>
      </c>
      <c r="Z17" s="6">
        <v>26.2</v>
      </c>
      <c r="AA17" s="6">
        <v>16.2</v>
      </c>
      <c r="AB17" s="6">
        <v>74.099999999999994</v>
      </c>
      <c r="AC17" s="6">
        <v>6.2</v>
      </c>
      <c r="AD17" s="6">
        <v>5.2</v>
      </c>
      <c r="AE17" s="6">
        <v>32.700000000000003</v>
      </c>
      <c r="AF17" s="6">
        <v>7.6</v>
      </c>
      <c r="AG17" s="6">
        <v>14.2</v>
      </c>
      <c r="AH17" s="6">
        <v>3.5</v>
      </c>
      <c r="AI17" s="6">
        <v>194.5</v>
      </c>
      <c r="AJ17" s="6">
        <v>90.4</v>
      </c>
      <c r="AK17" s="6">
        <v>400.2</v>
      </c>
      <c r="AL17" s="6">
        <v>23.3</v>
      </c>
      <c r="AM17" s="6">
        <v>19.899999999999999</v>
      </c>
      <c r="AN17" s="6">
        <v>7.8</v>
      </c>
      <c r="AO17" s="6">
        <v>94.9</v>
      </c>
      <c r="AP17" s="6">
        <v>1572.3</v>
      </c>
      <c r="AQ17" s="6">
        <v>86</v>
      </c>
      <c r="AR17" s="6">
        <v>18.7</v>
      </c>
      <c r="AS17" s="6">
        <v>672.6</v>
      </c>
      <c r="AT17" s="6">
        <v>39.200000000000003</v>
      </c>
      <c r="AU17" s="6">
        <v>117.5</v>
      </c>
      <c r="AV17" s="6">
        <v>8.5</v>
      </c>
      <c r="AW17" s="6">
        <v>21.5</v>
      </c>
      <c r="AX17" s="6">
        <v>28.3</v>
      </c>
      <c r="AY17" s="6">
        <v>17.399999999999999</v>
      </c>
      <c r="AZ17" s="6">
        <v>329.8</v>
      </c>
      <c r="BA17" s="6">
        <v>72.400000000000006</v>
      </c>
      <c r="BB17" s="6">
        <v>5.0999999999999996</v>
      </c>
      <c r="BC17" s="6">
        <v>94.1</v>
      </c>
      <c r="BD17" s="6">
        <v>643.1</v>
      </c>
      <c r="BE17" s="6">
        <v>5.4</v>
      </c>
      <c r="BF17" s="6">
        <v>35.200000000000003</v>
      </c>
      <c r="BG17" s="6">
        <v>6.5</v>
      </c>
      <c r="BH17" s="6" t="s">
        <v>246</v>
      </c>
      <c r="BI17" s="6">
        <v>4.3</v>
      </c>
      <c r="BJ17" s="6">
        <v>21.9</v>
      </c>
      <c r="BK17" s="6">
        <v>3.6</v>
      </c>
      <c r="BL17" s="6">
        <v>62.9</v>
      </c>
      <c r="BM17" s="6" t="s">
        <v>246</v>
      </c>
      <c r="BN17" s="6">
        <v>171.8</v>
      </c>
      <c r="BO17" s="6">
        <v>9.6</v>
      </c>
      <c r="BP17" s="6">
        <v>2.8</v>
      </c>
      <c r="BQ17" s="6">
        <v>1346</v>
      </c>
      <c r="BR17" s="6">
        <v>119.6</v>
      </c>
      <c r="BS17" s="6">
        <v>1226.4000000000001</v>
      </c>
      <c r="BT17" s="6">
        <v>1334.7</v>
      </c>
      <c r="BU17" s="6">
        <v>44.3</v>
      </c>
      <c r="BV17" s="6">
        <v>43.2</v>
      </c>
      <c r="BW17" s="6">
        <v>17.899999999999999</v>
      </c>
      <c r="BX17" s="6">
        <v>21.4</v>
      </c>
      <c r="BY17" s="6">
        <v>96</v>
      </c>
      <c r="BZ17" s="6">
        <v>421.4</v>
      </c>
      <c r="CA17" s="6">
        <v>18.600000000000001</v>
      </c>
      <c r="CB17" s="6">
        <v>21.2</v>
      </c>
      <c r="CC17" s="6">
        <v>77.400000000000006</v>
      </c>
      <c r="CD17" s="6">
        <v>54.7</v>
      </c>
      <c r="CE17" s="6">
        <v>12.6</v>
      </c>
      <c r="CF17" s="6">
        <v>22.2</v>
      </c>
      <c r="CG17" s="6">
        <v>152.6</v>
      </c>
      <c r="CH17" s="6">
        <v>23</v>
      </c>
      <c r="CI17" s="6">
        <v>22</v>
      </c>
      <c r="CJ17" s="6">
        <v>45.4</v>
      </c>
      <c r="CK17" s="6">
        <v>233.9</v>
      </c>
      <c r="CL17" s="15">
        <v>6.8999999999998636</v>
      </c>
      <c r="CM17" s="11">
        <v>9.90000000000013</v>
      </c>
      <c r="CN17" s="11">
        <v>61.199999999999903</v>
      </c>
      <c r="CO17" s="11">
        <v>319.10000000000002</v>
      </c>
      <c r="CP17" s="11">
        <v>56.499999999999915</v>
      </c>
    </row>
    <row r="19" spans="1:98" x14ac:dyDescent="0.25">
      <c r="CK19" s="18"/>
      <c r="CL19" s="18"/>
      <c r="CM19" s="18"/>
      <c r="CN19" s="18"/>
      <c r="CO19" s="18"/>
      <c r="CP19" s="18"/>
      <c r="CQ19" s="18"/>
      <c r="CR19" s="18"/>
      <c r="CS19" s="18"/>
      <c r="CT19" s="18"/>
    </row>
    <row r="20" spans="1:98" x14ac:dyDescent="0.25">
      <c r="CK20" s="66"/>
      <c r="CL20" s="69"/>
      <c r="CM20" s="69"/>
      <c r="CN20" s="69"/>
      <c r="CO20" s="69"/>
      <c r="CP20" s="69"/>
      <c r="CQ20" s="18"/>
      <c r="CR20" s="18"/>
      <c r="CS20" s="18"/>
      <c r="CT20" s="18"/>
    </row>
    <row r="21" spans="1:98" x14ac:dyDescent="0.25">
      <c r="CK21" s="66"/>
      <c r="CL21" s="69"/>
      <c r="CM21" s="69"/>
      <c r="CN21" s="69"/>
      <c r="CO21" s="69"/>
      <c r="CP21" s="69"/>
      <c r="CQ21" s="18"/>
      <c r="CR21" s="18"/>
      <c r="CS21" s="18"/>
      <c r="CT21" s="18"/>
    </row>
    <row r="22" spans="1:98" x14ac:dyDescent="0.25">
      <c r="CK22" s="66"/>
      <c r="CL22" s="69"/>
      <c r="CM22" s="69"/>
      <c r="CN22" s="69"/>
      <c r="CO22" s="69"/>
      <c r="CP22" s="69"/>
      <c r="CQ22" s="18"/>
      <c r="CR22" s="18"/>
      <c r="CS22" s="18"/>
      <c r="CT22" s="18"/>
    </row>
    <row r="23" spans="1:98" x14ac:dyDescent="0.25">
      <c r="CK23" s="66"/>
      <c r="CL23" s="69"/>
      <c r="CM23" s="69"/>
      <c r="CN23" s="69"/>
      <c r="CO23" s="69"/>
      <c r="CP23" s="69"/>
      <c r="CQ23" s="18"/>
      <c r="CR23" s="18"/>
      <c r="CS23" s="18"/>
      <c r="CT23" s="18"/>
    </row>
    <row r="24" spans="1:98" x14ac:dyDescent="0.25">
      <c r="CK24" s="66"/>
      <c r="CL24" s="69"/>
      <c r="CM24" s="69"/>
      <c r="CN24" s="69"/>
      <c r="CO24" s="69"/>
      <c r="CP24" s="69"/>
      <c r="CQ24" s="18"/>
      <c r="CR24" s="18"/>
      <c r="CS24" s="18"/>
      <c r="CT24" s="18"/>
    </row>
    <row r="25" spans="1:98" x14ac:dyDescent="0.25">
      <c r="CK25" s="66"/>
      <c r="CL25" s="69"/>
      <c r="CM25" s="69"/>
      <c r="CN25" s="69"/>
      <c r="CO25" s="69"/>
      <c r="CP25" s="69"/>
      <c r="CQ25" s="18"/>
      <c r="CR25" s="18"/>
      <c r="CS25" s="18"/>
      <c r="CT25" s="18"/>
    </row>
    <row r="26" spans="1:98" x14ac:dyDescent="0.25">
      <c r="CK26" s="66"/>
      <c r="CL26" s="69"/>
      <c r="CM26" s="69"/>
      <c r="CN26" s="69"/>
      <c r="CO26" s="69"/>
      <c r="CP26" s="69"/>
      <c r="CQ26" s="18"/>
      <c r="CR26" s="18"/>
      <c r="CS26" s="18"/>
      <c r="CT26" s="18"/>
    </row>
    <row r="27" spans="1:98" x14ac:dyDescent="0.25">
      <c r="CK27" s="66"/>
      <c r="CL27" s="69"/>
      <c r="CM27" s="69"/>
      <c r="CN27" s="69"/>
      <c r="CO27" s="69"/>
      <c r="CP27" s="69"/>
      <c r="CQ27" s="18"/>
      <c r="CR27" s="18"/>
      <c r="CS27" s="18"/>
      <c r="CT27" s="18"/>
    </row>
    <row r="28" spans="1:98" x14ac:dyDescent="0.25">
      <c r="CK28" s="66"/>
      <c r="CL28" s="69"/>
      <c r="CM28" s="69"/>
      <c r="CN28" s="69"/>
      <c r="CO28" s="69"/>
      <c r="CP28" s="69"/>
      <c r="CQ28" s="18"/>
      <c r="CR28" s="18"/>
      <c r="CS28" s="18"/>
      <c r="CT28" s="18"/>
    </row>
    <row r="29" spans="1:98" x14ac:dyDescent="0.25">
      <c r="CK29" s="66"/>
      <c r="CL29" s="69"/>
      <c r="CM29" s="69"/>
      <c r="CN29" s="69"/>
      <c r="CO29" s="69"/>
      <c r="CP29" s="69"/>
      <c r="CQ29" s="18"/>
      <c r="CR29" s="18"/>
      <c r="CS29" s="18"/>
      <c r="CT29" s="18"/>
    </row>
    <row r="30" spans="1:98" x14ac:dyDescent="0.25">
      <c r="CK30" s="66"/>
      <c r="CL30" s="69"/>
      <c r="CM30" s="69"/>
      <c r="CN30" s="69"/>
      <c r="CO30" s="69"/>
      <c r="CP30" s="69"/>
      <c r="CQ30" s="18"/>
      <c r="CR30" s="18"/>
      <c r="CS30" s="18"/>
      <c r="CT30" s="18"/>
    </row>
    <row r="31" spans="1:98" x14ac:dyDescent="0.25">
      <c r="CK31" s="66"/>
      <c r="CL31" s="69"/>
      <c r="CM31" s="69"/>
      <c r="CN31" s="69"/>
      <c r="CO31" s="69"/>
      <c r="CP31" s="69"/>
      <c r="CQ31" s="18"/>
      <c r="CR31" s="18"/>
      <c r="CS31" s="18"/>
      <c r="CT31" s="18"/>
    </row>
    <row r="32" spans="1:98" x14ac:dyDescent="0.25">
      <c r="CK32" s="66"/>
      <c r="CL32" s="69"/>
      <c r="CM32" s="69"/>
      <c r="CN32" s="69"/>
      <c r="CO32" s="69"/>
      <c r="CP32" s="69"/>
      <c r="CQ32" s="18"/>
      <c r="CR32" s="18"/>
      <c r="CS32" s="18"/>
      <c r="CT32" s="18"/>
    </row>
    <row r="33" spans="89:98" x14ac:dyDescent="0.25">
      <c r="CK33" s="66"/>
      <c r="CL33" s="69"/>
      <c r="CM33" s="69"/>
      <c r="CN33" s="69"/>
      <c r="CO33" s="69"/>
      <c r="CP33" s="69"/>
      <c r="CQ33" s="18"/>
      <c r="CR33" s="18"/>
      <c r="CS33" s="18"/>
      <c r="CT33" s="18"/>
    </row>
    <row r="34" spans="89:98" x14ac:dyDescent="0.25">
      <c r="CK34" s="66"/>
      <c r="CL34" s="69"/>
      <c r="CM34" s="69"/>
      <c r="CN34" s="69"/>
      <c r="CO34" s="69"/>
      <c r="CP34" s="69"/>
      <c r="CQ34" s="18"/>
      <c r="CR34" s="18"/>
      <c r="CS34" s="18"/>
      <c r="CT34" s="18"/>
    </row>
    <row r="35" spans="89:98" x14ac:dyDescent="0.25">
      <c r="CK35" s="18"/>
      <c r="CL35" s="18"/>
      <c r="CM35" s="18"/>
      <c r="CN35" s="18"/>
      <c r="CO35" s="18"/>
      <c r="CP35" s="18"/>
      <c r="CQ35" s="18"/>
      <c r="CR35" s="18"/>
      <c r="CS35" s="18"/>
      <c r="CT35" s="18"/>
    </row>
    <row r="36" spans="89:98" x14ac:dyDescent="0.25">
      <c r="CK36" s="18"/>
      <c r="CL36" s="18"/>
      <c r="CM36" s="18"/>
      <c r="CN36" s="18"/>
      <c r="CO36" s="18"/>
      <c r="CP36" s="18"/>
      <c r="CQ36" s="18"/>
      <c r="CR36" s="18"/>
      <c r="CS36" s="18"/>
      <c r="CT36" s="18"/>
    </row>
    <row r="37" spans="89:98" x14ac:dyDescent="0.25">
      <c r="CK37" s="18"/>
      <c r="CL37" s="18"/>
      <c r="CM37" s="18"/>
      <c r="CN37" s="18"/>
      <c r="CO37" s="18"/>
      <c r="CP37" s="18"/>
      <c r="CQ37" s="18"/>
      <c r="CR37" s="18"/>
      <c r="CS37" s="18"/>
      <c r="CT37" s="18"/>
    </row>
    <row r="38" spans="89:98" x14ac:dyDescent="0.25">
      <c r="CK38" s="66"/>
      <c r="CL38" s="18"/>
      <c r="CM38" s="69"/>
      <c r="CN38" s="18"/>
      <c r="CO38" s="18"/>
      <c r="CP38" s="69"/>
      <c r="CQ38" s="18"/>
      <c r="CR38" s="18"/>
      <c r="CS38" s="18"/>
      <c r="CT38" s="18"/>
    </row>
    <row r="39" spans="89:98" x14ac:dyDescent="0.25">
      <c r="CK39" s="66"/>
      <c r="CL39" s="18"/>
      <c r="CM39" s="69"/>
      <c r="CN39" s="18"/>
      <c r="CO39" s="18"/>
      <c r="CP39" s="69"/>
      <c r="CQ39" s="18"/>
      <c r="CR39" s="18"/>
      <c r="CS39" s="18"/>
      <c r="CT39" s="18"/>
    </row>
    <row r="40" spans="89:98" x14ac:dyDescent="0.25">
      <c r="CK40" s="66"/>
      <c r="CL40" s="18"/>
      <c r="CM40" s="69"/>
      <c r="CN40" s="18"/>
      <c r="CO40" s="18"/>
      <c r="CP40" s="69"/>
      <c r="CQ40" s="18"/>
      <c r="CR40" s="18"/>
      <c r="CS40" s="18"/>
      <c r="CT40" s="18"/>
    </row>
    <row r="41" spans="89:98" x14ac:dyDescent="0.25">
      <c r="CK41" s="66"/>
      <c r="CL41" s="18"/>
      <c r="CM41" s="69"/>
      <c r="CN41" s="18"/>
      <c r="CO41" s="18"/>
      <c r="CP41" s="69"/>
      <c r="CQ41" s="18"/>
      <c r="CR41" s="18"/>
      <c r="CS41" s="18"/>
      <c r="CT41" s="18"/>
    </row>
    <row r="42" spans="89:98" x14ac:dyDescent="0.25">
      <c r="CK42" s="66"/>
      <c r="CL42" s="18"/>
      <c r="CM42" s="69"/>
      <c r="CN42" s="18"/>
      <c r="CO42" s="18"/>
      <c r="CP42" s="69"/>
      <c r="CQ42" s="18"/>
      <c r="CR42" s="18"/>
      <c r="CS42" s="18"/>
      <c r="CT42" s="18"/>
    </row>
    <row r="43" spans="89:98" x14ac:dyDescent="0.25">
      <c r="CK43" s="66"/>
      <c r="CL43" s="18"/>
      <c r="CM43" s="69"/>
      <c r="CN43" s="18"/>
      <c r="CO43" s="18"/>
      <c r="CP43" s="69"/>
      <c r="CQ43" s="18"/>
      <c r="CR43" s="18"/>
      <c r="CS43" s="18"/>
      <c r="CT43" s="18"/>
    </row>
    <row r="44" spans="89:98" x14ac:dyDescent="0.25">
      <c r="CK44" s="66"/>
      <c r="CL44" s="18"/>
      <c r="CM44" s="69"/>
      <c r="CN44" s="18"/>
      <c r="CO44" s="18"/>
      <c r="CP44" s="69"/>
      <c r="CQ44" s="18"/>
      <c r="CR44" s="18"/>
      <c r="CS44" s="18"/>
      <c r="CT44" s="18"/>
    </row>
    <row r="45" spans="89:98" x14ac:dyDescent="0.25">
      <c r="CK45" s="66"/>
      <c r="CL45" s="18"/>
      <c r="CM45" s="69"/>
      <c r="CN45" s="18"/>
      <c r="CO45" s="18"/>
      <c r="CP45" s="69"/>
      <c r="CQ45" s="18"/>
      <c r="CR45" s="18"/>
      <c r="CS45" s="18"/>
      <c r="CT45" s="18"/>
    </row>
    <row r="46" spans="89:98" x14ac:dyDescent="0.25">
      <c r="CK46" s="66"/>
      <c r="CL46" s="18"/>
      <c r="CM46" s="69"/>
      <c r="CN46" s="18"/>
      <c r="CO46" s="18"/>
      <c r="CP46" s="69"/>
      <c r="CQ46" s="18"/>
      <c r="CR46" s="18"/>
      <c r="CS46" s="18"/>
      <c r="CT46" s="18"/>
    </row>
    <row r="47" spans="89:98" x14ac:dyDescent="0.25">
      <c r="CK47" s="66"/>
      <c r="CL47" s="18"/>
      <c r="CM47" s="69"/>
      <c r="CN47" s="18"/>
      <c r="CO47" s="18"/>
      <c r="CP47" s="69"/>
      <c r="CQ47" s="18"/>
      <c r="CR47" s="18"/>
      <c r="CS47" s="18"/>
      <c r="CT47" s="18"/>
    </row>
    <row r="48" spans="89:98" x14ac:dyDescent="0.25">
      <c r="CK48" s="66"/>
      <c r="CL48" s="18"/>
      <c r="CM48" s="69"/>
      <c r="CN48" s="18"/>
      <c r="CO48" s="18"/>
      <c r="CP48" s="69"/>
      <c r="CQ48" s="18"/>
      <c r="CR48" s="18"/>
      <c r="CS48" s="18"/>
      <c r="CT48" s="18"/>
    </row>
    <row r="49" spans="89:98" x14ac:dyDescent="0.25">
      <c r="CK49" s="66"/>
      <c r="CL49" s="18"/>
      <c r="CM49" s="69"/>
      <c r="CN49" s="18"/>
      <c r="CO49" s="18"/>
      <c r="CP49" s="69"/>
      <c r="CQ49" s="18"/>
      <c r="CR49" s="18"/>
      <c r="CS49" s="18"/>
      <c r="CT49" s="18"/>
    </row>
    <row r="50" spans="89:98" x14ac:dyDescent="0.25">
      <c r="CK50" s="66"/>
      <c r="CL50" s="18"/>
      <c r="CM50" s="69"/>
      <c r="CN50" s="18"/>
      <c r="CO50" s="18"/>
      <c r="CP50" s="69"/>
      <c r="CQ50" s="18"/>
      <c r="CR50" s="18"/>
      <c r="CS50" s="18"/>
      <c r="CT50" s="18"/>
    </row>
    <row r="51" spans="89:98" x14ac:dyDescent="0.25">
      <c r="CK51" s="66"/>
      <c r="CL51" s="18"/>
      <c r="CM51" s="69"/>
      <c r="CN51" s="18"/>
      <c r="CO51" s="18"/>
      <c r="CP51" s="69"/>
      <c r="CQ51" s="18"/>
      <c r="CR51" s="18"/>
      <c r="CS51" s="18"/>
      <c r="CT51" s="18"/>
    </row>
    <row r="52" spans="89:98" x14ac:dyDescent="0.25">
      <c r="CK52" s="66"/>
      <c r="CL52" s="18"/>
      <c r="CM52" s="69"/>
      <c r="CN52" s="18"/>
      <c r="CO52" s="18"/>
      <c r="CP52" s="69"/>
      <c r="CQ52" s="18"/>
      <c r="CR52" s="18"/>
      <c r="CS52" s="18"/>
      <c r="CT52" s="18"/>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7" tint="0.59999389629810485"/>
  </sheetPr>
  <dimension ref="A1:CT52"/>
  <sheetViews>
    <sheetView workbookViewId="0">
      <pane xSplit="1" ySplit="2" topLeftCell="A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2" max="2" width="10.42578125" bestFit="1" customWidth="1"/>
    <col min="3" max="4" width="7.42578125" bestFit="1" customWidth="1"/>
    <col min="5" max="5" width="8.42578125" bestFit="1" customWidth="1"/>
    <col min="6" max="8" width="7.42578125" bestFit="1" customWidth="1"/>
    <col min="9" max="9" width="9.42578125" bestFit="1" customWidth="1"/>
    <col min="10" max="14" width="7.42578125" bestFit="1" customWidth="1"/>
    <col min="15" max="15" width="8.42578125" bestFit="1" customWidth="1"/>
    <col min="16" max="16" width="7.42578125" bestFit="1" customWidth="1"/>
    <col min="17" max="17" width="8.42578125" bestFit="1" customWidth="1"/>
    <col min="18" max="20" width="7.42578125" bestFit="1" customWidth="1"/>
    <col min="21" max="21" width="8.42578125" bestFit="1" customWidth="1"/>
    <col min="22" max="34" width="7.42578125" bestFit="1" customWidth="1"/>
    <col min="35" max="35" width="8.42578125" bestFit="1" customWidth="1"/>
    <col min="36" max="36" width="7.42578125" bestFit="1" customWidth="1"/>
    <col min="37" max="37" width="8.42578125" bestFit="1" customWidth="1"/>
    <col min="38" max="44" width="7.42578125" bestFit="1" customWidth="1"/>
    <col min="45" max="45" width="8.42578125" bestFit="1" customWidth="1"/>
    <col min="46" max="46" width="7.42578125" bestFit="1" customWidth="1"/>
    <col min="47" max="47" width="8.42578125" bestFit="1" customWidth="1"/>
    <col min="48" max="51" width="7.42578125" bestFit="1" customWidth="1"/>
    <col min="52" max="53" width="8.42578125" bestFit="1" customWidth="1"/>
    <col min="54" max="54" width="7.42578125" bestFit="1" customWidth="1"/>
    <col min="55" max="55" width="8.42578125" bestFit="1" customWidth="1"/>
    <col min="56" max="65" width="7.42578125" bestFit="1" customWidth="1"/>
    <col min="66" max="66" width="8.42578125" bestFit="1" customWidth="1"/>
    <col min="67" max="69" width="7.42578125" bestFit="1" customWidth="1"/>
    <col min="70" max="70" width="8.42578125" bestFit="1" customWidth="1"/>
    <col min="71" max="71" width="9.42578125" bestFit="1" customWidth="1"/>
    <col min="72" max="75" width="7.42578125" bestFit="1" customWidth="1"/>
    <col min="76" max="78" width="8.42578125" bestFit="1" customWidth="1"/>
    <col min="79" max="84" width="7.42578125" bestFit="1" customWidth="1"/>
    <col min="85" max="85" width="8.42578125" bestFit="1" customWidth="1"/>
    <col min="86" max="88" width="7.42578125" bestFit="1" customWidth="1"/>
    <col min="89" max="89" width="8.42578125" bestFit="1" customWidth="1"/>
  </cols>
  <sheetData>
    <row r="1" spans="1:94" x14ac:dyDescent="0.25">
      <c r="A1" t="s">
        <v>263</v>
      </c>
    </row>
    <row r="2" spans="1:94" x14ac:dyDescent="0.25">
      <c r="A2" s="1" t="s">
        <v>39</v>
      </c>
      <c r="B2" s="5" t="s">
        <v>254</v>
      </c>
      <c r="C2" s="5" t="s">
        <v>255</v>
      </c>
      <c r="D2" s="5" t="s">
        <v>42</v>
      </c>
      <c r="E2" s="5" t="s">
        <v>47</v>
      </c>
      <c r="F2" s="5" t="s">
        <v>51</v>
      </c>
      <c r="G2" s="5" t="s">
        <v>52</v>
      </c>
      <c r="H2" s="5" t="s">
        <v>53</v>
      </c>
      <c r="I2" s="5" t="s">
        <v>54</v>
      </c>
      <c r="J2" s="5" t="s">
        <v>55</v>
      </c>
      <c r="K2" s="5" t="s">
        <v>60</v>
      </c>
      <c r="L2" s="5" t="s">
        <v>67</v>
      </c>
      <c r="M2" s="5" t="s">
        <v>69</v>
      </c>
      <c r="N2" s="5" t="s">
        <v>71</v>
      </c>
      <c r="O2" s="5" t="s">
        <v>73</v>
      </c>
      <c r="P2" s="5" t="s">
        <v>75</v>
      </c>
      <c r="Q2" s="5" t="s">
        <v>77</v>
      </c>
      <c r="R2" s="5" t="s">
        <v>81</v>
      </c>
      <c r="S2" s="5" t="s">
        <v>83</v>
      </c>
      <c r="T2" s="5" t="s">
        <v>256</v>
      </c>
      <c r="U2" s="5" t="s">
        <v>84</v>
      </c>
      <c r="V2" s="5" t="s">
        <v>85</v>
      </c>
      <c r="W2" s="5" t="s">
        <v>257</v>
      </c>
      <c r="X2" s="5" t="s">
        <v>87</v>
      </c>
      <c r="Y2" s="5" t="s">
        <v>88</v>
      </c>
      <c r="Z2" s="5" t="s">
        <v>89</v>
      </c>
      <c r="AA2" s="5" t="s">
        <v>90</v>
      </c>
      <c r="AB2" s="5" t="s">
        <v>91</v>
      </c>
      <c r="AC2" s="5" t="s">
        <v>92</v>
      </c>
      <c r="AD2" s="5" t="s">
        <v>93</v>
      </c>
      <c r="AE2" s="5" t="s">
        <v>94</v>
      </c>
      <c r="AF2" s="5" t="s">
        <v>96</v>
      </c>
      <c r="AG2" s="5" t="s">
        <v>97</v>
      </c>
      <c r="AH2" s="5" t="s">
        <v>98</v>
      </c>
      <c r="AI2" s="5" t="s">
        <v>101</v>
      </c>
      <c r="AJ2" s="5" t="s">
        <v>102</v>
      </c>
      <c r="AK2" s="5" t="s">
        <v>103</v>
      </c>
      <c r="AL2" s="5" t="s">
        <v>104</v>
      </c>
      <c r="AM2" s="5" t="s">
        <v>105</v>
      </c>
      <c r="AN2" s="5" t="s">
        <v>106</v>
      </c>
      <c r="AO2" s="5" t="s">
        <v>107</v>
      </c>
      <c r="AP2" s="5" t="s">
        <v>258</v>
      </c>
      <c r="AQ2" s="5" t="s">
        <v>110</v>
      </c>
      <c r="AR2" s="5" t="s">
        <v>116</v>
      </c>
      <c r="AS2" s="5" t="s">
        <v>117</v>
      </c>
      <c r="AT2" s="5" t="s">
        <v>120</v>
      </c>
      <c r="AU2" s="5" t="s">
        <v>121</v>
      </c>
      <c r="AV2" s="5" t="s">
        <v>122</v>
      </c>
      <c r="AW2" s="5" t="s">
        <v>126</v>
      </c>
      <c r="AX2" s="5" t="s">
        <v>127</v>
      </c>
      <c r="AY2" s="5" t="s">
        <v>132</v>
      </c>
      <c r="AZ2" s="5" t="s">
        <v>138</v>
      </c>
      <c r="BA2" s="5" t="s">
        <v>142</v>
      </c>
      <c r="BB2" s="5" t="s">
        <v>150</v>
      </c>
      <c r="BC2" s="5" t="s">
        <v>152</v>
      </c>
      <c r="BD2" s="5" t="s">
        <v>259</v>
      </c>
      <c r="BE2" s="5" t="s">
        <v>153</v>
      </c>
      <c r="BF2" s="5" t="s">
        <v>160</v>
      </c>
      <c r="BG2" s="5" t="s">
        <v>169</v>
      </c>
      <c r="BH2" s="5" t="s">
        <v>178</v>
      </c>
      <c r="BI2" s="5" t="s">
        <v>180</v>
      </c>
      <c r="BJ2" s="5" t="s">
        <v>182</v>
      </c>
      <c r="BK2" s="5" t="s">
        <v>193</v>
      </c>
      <c r="BL2" s="5" t="s">
        <v>197</v>
      </c>
      <c r="BM2" s="5" t="s">
        <v>203</v>
      </c>
      <c r="BN2" s="5" t="s">
        <v>208</v>
      </c>
      <c r="BO2" s="5" t="s">
        <v>215</v>
      </c>
      <c r="BP2" s="5" t="s">
        <v>217</v>
      </c>
      <c r="BQ2" s="5" t="s">
        <v>260</v>
      </c>
      <c r="BR2" s="5" t="s">
        <v>221</v>
      </c>
      <c r="BS2" s="5" t="s">
        <v>222</v>
      </c>
      <c r="BT2" s="5" t="s">
        <v>261</v>
      </c>
      <c r="BU2" s="5" t="s">
        <v>223</v>
      </c>
      <c r="BV2" s="5" t="s">
        <v>224</v>
      </c>
      <c r="BW2" s="5" t="s">
        <v>226</v>
      </c>
      <c r="BX2" s="5" t="s">
        <v>227</v>
      </c>
      <c r="BY2" s="5" t="s">
        <v>228</v>
      </c>
      <c r="BZ2" s="5" t="s">
        <v>229</v>
      </c>
      <c r="CA2" s="5" t="s">
        <v>230</v>
      </c>
      <c r="CB2" s="5" t="s">
        <v>232</v>
      </c>
      <c r="CC2" s="5" t="s">
        <v>233</v>
      </c>
      <c r="CD2" s="5" t="s">
        <v>238</v>
      </c>
      <c r="CE2" s="5" t="s">
        <v>239</v>
      </c>
      <c r="CF2" s="5" t="s">
        <v>240</v>
      </c>
      <c r="CG2" s="5" t="s">
        <v>241</v>
      </c>
      <c r="CH2" s="5" t="s">
        <v>242</v>
      </c>
      <c r="CI2" s="5" t="s">
        <v>243</v>
      </c>
      <c r="CJ2" s="5" t="s">
        <v>244</v>
      </c>
      <c r="CK2" s="5" t="s">
        <v>245</v>
      </c>
      <c r="CL2" s="4" t="s">
        <v>248</v>
      </c>
      <c r="CM2" s="4" t="s">
        <v>249</v>
      </c>
      <c r="CN2" s="4" t="s">
        <v>250</v>
      </c>
      <c r="CO2" s="4" t="s">
        <v>251</v>
      </c>
      <c r="CP2" s="4" t="s">
        <v>252</v>
      </c>
    </row>
    <row r="3" spans="1:94" x14ac:dyDescent="0.25">
      <c r="A3" s="1" t="s">
        <v>24</v>
      </c>
      <c r="B3" s="68">
        <v>341997.8</v>
      </c>
      <c r="C3" s="68"/>
      <c r="D3" s="68">
        <v>38.6</v>
      </c>
      <c r="E3" s="68">
        <v>15549.4</v>
      </c>
      <c r="F3" s="68">
        <v>1034.4000000000001</v>
      </c>
      <c r="G3" s="68">
        <v>1271.0999999999999</v>
      </c>
      <c r="H3" s="68">
        <v>358.4</v>
      </c>
      <c r="I3" s="68">
        <v>48063.3</v>
      </c>
      <c r="J3" s="68">
        <v>308.7</v>
      </c>
      <c r="K3" s="68">
        <v>955.1</v>
      </c>
      <c r="L3" s="68">
        <v>21.8</v>
      </c>
      <c r="M3" s="68">
        <v>1054.2</v>
      </c>
      <c r="N3" s="68">
        <v>593.29999999999995</v>
      </c>
      <c r="O3" s="68">
        <v>6603.2</v>
      </c>
      <c r="P3" s="68">
        <v>1947.2</v>
      </c>
      <c r="Q3" s="68">
        <v>2309.5</v>
      </c>
      <c r="R3" s="68">
        <v>58.8</v>
      </c>
      <c r="S3" s="68">
        <v>1437.9</v>
      </c>
      <c r="T3" s="68">
        <v>7216.2</v>
      </c>
      <c r="U3" s="68">
        <v>6399.4</v>
      </c>
      <c r="V3" s="68">
        <v>816.8</v>
      </c>
      <c r="W3" s="68">
        <v>18275.599999999999</v>
      </c>
      <c r="X3" s="68">
        <v>84.8</v>
      </c>
      <c r="Y3" s="68">
        <v>209.7</v>
      </c>
      <c r="Z3" s="68">
        <v>472.8</v>
      </c>
      <c r="AA3" s="68">
        <v>558.5</v>
      </c>
      <c r="AB3" s="68">
        <v>1346.2</v>
      </c>
      <c r="AC3" s="68">
        <v>88.9</v>
      </c>
      <c r="AD3" s="68">
        <v>47.3</v>
      </c>
      <c r="AE3" s="68">
        <v>951.9</v>
      </c>
      <c r="AF3" s="68">
        <v>167.8</v>
      </c>
      <c r="AG3" s="68">
        <v>562.6</v>
      </c>
      <c r="AH3" s="68">
        <v>66.099999999999994</v>
      </c>
      <c r="AI3" s="68">
        <v>4533.3999999999996</v>
      </c>
      <c r="AJ3" s="68">
        <v>961.5</v>
      </c>
      <c r="AK3" s="68">
        <v>5820.4</v>
      </c>
      <c r="AL3" s="68">
        <v>382.1</v>
      </c>
      <c r="AM3" s="68">
        <v>401.4</v>
      </c>
      <c r="AN3" s="68">
        <v>223.7</v>
      </c>
      <c r="AO3" s="68">
        <v>1208</v>
      </c>
      <c r="AP3" s="68">
        <v>36908.300000000003</v>
      </c>
      <c r="AQ3" s="68">
        <v>2953.3</v>
      </c>
      <c r="AR3" s="68">
        <v>345.4</v>
      </c>
      <c r="AS3" s="68">
        <v>8820</v>
      </c>
      <c r="AT3" s="68">
        <v>990.1</v>
      </c>
      <c r="AU3" s="68">
        <v>2700.4</v>
      </c>
      <c r="AV3" s="68">
        <v>480.3</v>
      </c>
      <c r="AW3" s="68">
        <v>942.8</v>
      </c>
      <c r="AX3" s="68">
        <v>466.3</v>
      </c>
      <c r="AY3" s="68">
        <v>187.9</v>
      </c>
      <c r="AZ3" s="68">
        <v>12167.3</v>
      </c>
      <c r="BA3" s="68">
        <v>1027.7</v>
      </c>
      <c r="BB3" s="68">
        <v>163.30000000000001</v>
      </c>
      <c r="BC3" s="68">
        <v>2819.7</v>
      </c>
      <c r="BD3" s="68">
        <v>13179.4</v>
      </c>
      <c r="BE3" s="68">
        <v>125.5</v>
      </c>
      <c r="BF3" s="68">
        <v>524.4</v>
      </c>
      <c r="BG3" s="68">
        <v>294</v>
      </c>
      <c r="BH3" s="68">
        <v>21.2</v>
      </c>
      <c r="BI3" s="68">
        <v>441.7</v>
      </c>
      <c r="BJ3" s="68">
        <v>1250.7</v>
      </c>
      <c r="BK3" s="68">
        <v>370.3</v>
      </c>
      <c r="BL3" s="68">
        <v>672.8</v>
      </c>
      <c r="BM3" s="68">
        <v>79.8</v>
      </c>
      <c r="BN3" s="68">
        <v>3011.5</v>
      </c>
      <c r="BO3" s="68">
        <v>188.2</v>
      </c>
      <c r="BP3" s="68">
        <v>273.10000000000002</v>
      </c>
      <c r="BQ3" s="68">
        <v>75492.5</v>
      </c>
      <c r="BR3" s="68">
        <v>8575.7999999999993</v>
      </c>
      <c r="BS3" s="68">
        <v>66916.7</v>
      </c>
      <c r="BT3" s="68">
        <v>108604</v>
      </c>
      <c r="BU3" s="68">
        <v>2555.1</v>
      </c>
      <c r="BV3" s="68">
        <v>3655.2</v>
      </c>
      <c r="BW3" s="68">
        <v>1841</v>
      </c>
      <c r="BX3" s="68">
        <v>2183.1999999999998</v>
      </c>
      <c r="BY3" s="68">
        <v>6333.4</v>
      </c>
      <c r="BZ3" s="68">
        <v>25647.7</v>
      </c>
      <c r="CA3" s="68">
        <v>2130.6999999999998</v>
      </c>
      <c r="CB3" s="68">
        <v>3276.4</v>
      </c>
      <c r="CC3" s="68">
        <v>5805.6</v>
      </c>
      <c r="CD3" s="68">
        <v>4100.8999999999996</v>
      </c>
      <c r="CE3" s="68">
        <v>1807.7</v>
      </c>
      <c r="CF3" s="68">
        <v>1562.5</v>
      </c>
      <c r="CG3" s="68">
        <v>10207.6</v>
      </c>
      <c r="CH3" s="68">
        <v>2134.8000000000002</v>
      </c>
      <c r="CI3" s="68">
        <v>2302.1999999999998</v>
      </c>
      <c r="CJ3" s="68">
        <v>2218.6999999999998</v>
      </c>
      <c r="CK3" s="68">
        <v>30391.200000000001</v>
      </c>
      <c r="CL3" s="11">
        <v>450.10000000000036</v>
      </c>
      <c r="CM3" s="11">
        <v>188.49999999999875</v>
      </c>
      <c r="CN3" s="11">
        <v>2843.8000000000084</v>
      </c>
      <c r="CO3" s="11">
        <v>6027.2000000000007</v>
      </c>
      <c r="CP3" s="11">
        <v>738.79999999999688</v>
      </c>
    </row>
    <row r="4" spans="1:94" x14ac:dyDescent="0.25">
      <c r="A4" s="1" t="s">
        <v>25</v>
      </c>
      <c r="B4" s="68">
        <v>348981.2</v>
      </c>
      <c r="C4" s="68">
        <v>80442.899999999994</v>
      </c>
      <c r="D4" s="68">
        <v>39.6</v>
      </c>
      <c r="E4" s="68">
        <v>16562.7</v>
      </c>
      <c r="F4" s="68">
        <v>1051.8</v>
      </c>
      <c r="G4" s="68">
        <v>1395.9</v>
      </c>
      <c r="H4" s="68">
        <v>364.1</v>
      </c>
      <c r="I4" s="68">
        <v>43447.199999999997</v>
      </c>
      <c r="J4" s="68">
        <v>364.6</v>
      </c>
      <c r="K4" s="68">
        <v>958.9</v>
      </c>
      <c r="L4" s="68">
        <v>24.4</v>
      </c>
      <c r="M4" s="68">
        <v>1115</v>
      </c>
      <c r="N4" s="68">
        <v>606.9</v>
      </c>
      <c r="O4" s="68">
        <v>7249</v>
      </c>
      <c r="P4" s="68">
        <v>2052</v>
      </c>
      <c r="Q4" s="68">
        <v>2805</v>
      </c>
      <c r="R4" s="68">
        <v>74</v>
      </c>
      <c r="S4" s="68">
        <v>1587.9</v>
      </c>
      <c r="T4" s="68">
        <v>7769.1</v>
      </c>
      <c r="U4" s="68">
        <v>6865.9</v>
      </c>
      <c r="V4" s="68">
        <v>903.2</v>
      </c>
      <c r="W4" s="68">
        <v>20662.2</v>
      </c>
      <c r="X4" s="68">
        <v>108.7</v>
      </c>
      <c r="Y4" s="68">
        <v>246.6</v>
      </c>
      <c r="Z4" s="68">
        <v>428.9</v>
      </c>
      <c r="AA4" s="68">
        <v>647</v>
      </c>
      <c r="AB4" s="68">
        <v>1596.1</v>
      </c>
      <c r="AC4" s="68">
        <v>104.7</v>
      </c>
      <c r="AD4" s="68">
        <v>47.2</v>
      </c>
      <c r="AE4" s="68">
        <v>1171.2</v>
      </c>
      <c r="AF4" s="68">
        <v>238.3</v>
      </c>
      <c r="AG4" s="68">
        <v>386.4</v>
      </c>
      <c r="AH4" s="68">
        <v>75.5</v>
      </c>
      <c r="AI4" s="68">
        <v>4851.8999999999996</v>
      </c>
      <c r="AJ4" s="68">
        <v>1061.5</v>
      </c>
      <c r="AK4" s="68">
        <v>6664.2</v>
      </c>
      <c r="AL4" s="68">
        <v>611.29999999999995</v>
      </c>
      <c r="AM4" s="68">
        <v>478.1</v>
      </c>
      <c r="AN4" s="68">
        <v>239.7</v>
      </c>
      <c r="AO4" s="68">
        <v>1483.9</v>
      </c>
      <c r="AP4" s="68">
        <v>32668.2</v>
      </c>
      <c r="AQ4" s="68">
        <v>1005.7</v>
      </c>
      <c r="AR4" s="68">
        <v>372.7</v>
      </c>
      <c r="AS4" s="68">
        <v>7775</v>
      </c>
      <c r="AT4" s="68">
        <v>794.6</v>
      </c>
      <c r="AU4" s="68">
        <v>2680.8</v>
      </c>
      <c r="AV4" s="68">
        <v>469.7</v>
      </c>
      <c r="AW4" s="68">
        <v>996.5</v>
      </c>
      <c r="AX4" s="68">
        <v>505.1</v>
      </c>
      <c r="AY4" s="68">
        <v>204.3</v>
      </c>
      <c r="AZ4" s="68">
        <v>12252.6</v>
      </c>
      <c r="BA4" s="68">
        <v>1061.2</v>
      </c>
      <c r="BB4" s="68">
        <v>90.6</v>
      </c>
      <c r="BC4" s="68">
        <v>1619.8</v>
      </c>
      <c r="BD4" s="68">
        <v>13660.2</v>
      </c>
      <c r="BE4" s="68">
        <v>128.9</v>
      </c>
      <c r="BF4" s="68">
        <v>610.5</v>
      </c>
      <c r="BG4" s="68">
        <v>286.3</v>
      </c>
      <c r="BH4" s="68">
        <v>31.1</v>
      </c>
      <c r="BI4" s="68">
        <v>390.1</v>
      </c>
      <c r="BJ4" s="68">
        <v>1319.3</v>
      </c>
      <c r="BK4" s="68">
        <v>398.4</v>
      </c>
      <c r="BL4" s="68">
        <v>726.6</v>
      </c>
      <c r="BM4" s="68">
        <v>89.2</v>
      </c>
      <c r="BN4" s="68">
        <v>3146.4</v>
      </c>
      <c r="BO4" s="68">
        <v>202</v>
      </c>
      <c r="BP4" s="68">
        <v>296.8</v>
      </c>
      <c r="BQ4" s="68">
        <v>77980.2</v>
      </c>
      <c r="BR4" s="68">
        <v>8745.7000000000007</v>
      </c>
      <c r="BS4" s="68">
        <v>69234.5</v>
      </c>
      <c r="BT4" s="68">
        <v>115798.39999999999</v>
      </c>
      <c r="BU4" s="68">
        <v>2767.1</v>
      </c>
      <c r="BV4" s="68">
        <v>3881.5</v>
      </c>
      <c r="BW4" s="68">
        <v>1987.4</v>
      </c>
      <c r="BX4" s="68">
        <v>2343.1</v>
      </c>
      <c r="BY4" s="68">
        <v>6560.9</v>
      </c>
      <c r="BZ4" s="68">
        <v>26905.9</v>
      </c>
      <c r="CA4" s="68">
        <v>2305.3000000000002</v>
      </c>
      <c r="CB4" s="68">
        <v>3415.8</v>
      </c>
      <c r="CC4" s="68">
        <v>6131.9</v>
      </c>
      <c r="CD4" s="68">
        <v>4408.6000000000004</v>
      </c>
      <c r="CE4" s="68">
        <v>2095.1</v>
      </c>
      <c r="CF4" s="68">
        <v>1696.6</v>
      </c>
      <c r="CG4" s="68">
        <v>11252.2</v>
      </c>
      <c r="CH4" s="68">
        <v>2298.4</v>
      </c>
      <c r="CI4" s="68">
        <v>2487.1</v>
      </c>
      <c r="CJ4" s="68">
        <v>2350.5</v>
      </c>
      <c r="CK4" s="68">
        <v>32452.2</v>
      </c>
      <c r="CL4" s="11">
        <v>458.79999999999427</v>
      </c>
      <c r="CM4" s="11">
        <v>220.99999999999972</v>
      </c>
      <c r="CN4" s="11">
        <v>2839.6000000000004</v>
      </c>
      <c r="CO4" s="11">
        <v>6154.9</v>
      </c>
      <c r="CP4" s="11">
        <v>768.3</v>
      </c>
    </row>
    <row r="5" spans="1:94" x14ac:dyDescent="0.25">
      <c r="A5" s="1" t="s">
        <v>26</v>
      </c>
      <c r="B5" s="68">
        <v>388827</v>
      </c>
      <c r="C5" s="68"/>
      <c r="D5" s="68"/>
      <c r="E5" s="68">
        <v>17607</v>
      </c>
      <c r="F5" s="68">
        <v>1012.2</v>
      </c>
      <c r="G5" s="68">
        <v>1550.2</v>
      </c>
      <c r="H5" s="68">
        <v>383.8</v>
      </c>
      <c r="I5" s="68">
        <v>44264.2</v>
      </c>
      <c r="J5" s="68">
        <v>432.3</v>
      </c>
      <c r="K5" s="68">
        <v>1052.2</v>
      </c>
      <c r="L5" s="68">
        <v>27.2</v>
      </c>
      <c r="M5" s="68">
        <v>1197.0999999999999</v>
      </c>
      <c r="N5" s="68">
        <v>601.4</v>
      </c>
      <c r="O5" s="68">
        <v>8445.9</v>
      </c>
      <c r="P5" s="68">
        <v>2046.5</v>
      </c>
      <c r="Q5" s="68">
        <v>3179.1</v>
      </c>
      <c r="R5" s="68">
        <v>84.3</v>
      </c>
      <c r="S5" s="68">
        <v>1674.6</v>
      </c>
      <c r="T5" s="68">
        <v>9560.9</v>
      </c>
      <c r="U5" s="68">
        <v>8396.9</v>
      </c>
      <c r="V5" s="68">
        <v>1164</v>
      </c>
      <c r="W5" s="68">
        <v>24857.5</v>
      </c>
      <c r="X5" s="68">
        <v>116.8</v>
      </c>
      <c r="Y5" s="68">
        <v>326.7</v>
      </c>
      <c r="Z5" s="68">
        <v>609</v>
      </c>
      <c r="AA5" s="68">
        <v>816.3</v>
      </c>
      <c r="AB5" s="68">
        <v>1899.9</v>
      </c>
      <c r="AC5" s="68">
        <v>126.8</v>
      </c>
      <c r="AD5" s="68">
        <v>53.4</v>
      </c>
      <c r="AE5" s="68">
        <v>1463</v>
      </c>
      <c r="AF5" s="68">
        <v>290.89999999999998</v>
      </c>
      <c r="AG5" s="68">
        <v>435.5</v>
      </c>
      <c r="AH5" s="68">
        <v>94.8</v>
      </c>
      <c r="AI5" s="68">
        <v>5190.5</v>
      </c>
      <c r="AJ5" s="68">
        <v>1386.9</v>
      </c>
      <c r="AK5" s="68">
        <v>8338.1</v>
      </c>
      <c r="AL5" s="68">
        <v>896.2</v>
      </c>
      <c r="AM5" s="68">
        <v>586.4</v>
      </c>
      <c r="AN5" s="68">
        <v>320.3</v>
      </c>
      <c r="AO5" s="68">
        <v>1639.4</v>
      </c>
      <c r="AP5" s="68">
        <v>34953.599999999999</v>
      </c>
      <c r="AQ5" s="68">
        <v>1345.3</v>
      </c>
      <c r="AR5" s="68">
        <v>488.6</v>
      </c>
      <c r="AS5" s="68">
        <v>8556.9</v>
      </c>
      <c r="AT5" s="68">
        <v>696.4</v>
      </c>
      <c r="AU5" s="68">
        <v>2597.1</v>
      </c>
      <c r="AV5" s="68">
        <v>447.2</v>
      </c>
      <c r="AW5" s="68">
        <v>784.6</v>
      </c>
      <c r="AX5" s="68">
        <v>547.29999999999995</v>
      </c>
      <c r="AY5" s="68">
        <v>282.10000000000002</v>
      </c>
      <c r="AZ5" s="68">
        <v>11520.3</v>
      </c>
      <c r="BA5" s="68">
        <v>1137.5999999999999</v>
      </c>
      <c r="BB5" s="68">
        <v>63.4</v>
      </c>
      <c r="BC5" s="68">
        <v>4013.1</v>
      </c>
      <c r="BD5" s="68">
        <v>17254</v>
      </c>
      <c r="BE5" s="68">
        <v>143</v>
      </c>
      <c r="BF5" s="68">
        <v>781</v>
      </c>
      <c r="BG5" s="68">
        <v>270.7</v>
      </c>
      <c r="BH5" s="68">
        <v>31.1</v>
      </c>
      <c r="BI5" s="68">
        <v>408.3</v>
      </c>
      <c r="BJ5" s="68">
        <v>1192.0999999999999</v>
      </c>
      <c r="BK5" s="68">
        <v>486.8</v>
      </c>
      <c r="BL5" s="68">
        <v>900.5</v>
      </c>
      <c r="BM5" s="68">
        <v>100.3</v>
      </c>
      <c r="BN5" s="68">
        <v>4865.8999999999996</v>
      </c>
      <c r="BO5" s="68">
        <v>213</v>
      </c>
      <c r="BP5" s="68">
        <v>329.7</v>
      </c>
      <c r="BQ5" s="68">
        <v>80687.399999999994</v>
      </c>
      <c r="BR5" s="68">
        <v>10025.1</v>
      </c>
      <c r="BS5" s="68">
        <v>70662.3</v>
      </c>
      <c r="BT5" s="68">
        <v>137142.1</v>
      </c>
      <c r="BU5" s="68">
        <v>3419.7</v>
      </c>
      <c r="BV5" s="68">
        <v>4800.6000000000004</v>
      </c>
      <c r="BW5" s="68">
        <v>2407.9</v>
      </c>
      <c r="BX5" s="68">
        <v>2786.7</v>
      </c>
      <c r="BY5" s="68">
        <v>8301.7000000000007</v>
      </c>
      <c r="BZ5" s="68">
        <v>31359.4</v>
      </c>
      <c r="CA5" s="68">
        <v>2807.6</v>
      </c>
      <c r="CB5" s="68">
        <v>4038.2</v>
      </c>
      <c r="CC5" s="68">
        <v>7787.8</v>
      </c>
      <c r="CD5" s="68">
        <v>5347</v>
      </c>
      <c r="CE5" s="68">
        <v>2335.8000000000002</v>
      </c>
      <c r="CF5" s="68">
        <v>2147.6999999999998</v>
      </c>
      <c r="CG5" s="68">
        <v>14271.3</v>
      </c>
      <c r="CH5" s="68">
        <v>2629.6</v>
      </c>
      <c r="CI5" s="68">
        <v>2927</v>
      </c>
      <c r="CJ5" s="68">
        <v>2683.2</v>
      </c>
      <c r="CK5" s="68">
        <v>36563.9</v>
      </c>
      <c r="CL5" s="11">
        <v>527</v>
      </c>
      <c r="CM5" s="11">
        <v>266.599999999999</v>
      </c>
      <c r="CN5" s="11">
        <v>2473.6999999999975</v>
      </c>
      <c r="CO5" s="11">
        <v>7663</v>
      </c>
      <c r="CP5" s="11">
        <v>799.49999999999704</v>
      </c>
    </row>
    <row r="6" spans="1:94" x14ac:dyDescent="0.25">
      <c r="A6" s="1" t="s">
        <v>27</v>
      </c>
      <c r="B6" s="68">
        <v>425560.7</v>
      </c>
      <c r="C6" s="68">
        <v>90447.3</v>
      </c>
      <c r="D6" s="68">
        <v>41.8</v>
      </c>
      <c r="E6" s="68">
        <v>18799.400000000001</v>
      </c>
      <c r="F6" s="68">
        <v>998.9</v>
      </c>
      <c r="G6" s="68">
        <v>1710.6</v>
      </c>
      <c r="H6" s="68">
        <v>421.3</v>
      </c>
      <c r="I6" s="68">
        <v>47083.5</v>
      </c>
      <c r="J6" s="68">
        <v>586.9</v>
      </c>
      <c r="K6" s="68">
        <v>1120.2</v>
      </c>
      <c r="L6" s="68">
        <v>29.8</v>
      </c>
      <c r="M6" s="68">
        <v>1310.7</v>
      </c>
      <c r="N6" s="68">
        <v>675.3</v>
      </c>
      <c r="O6" s="68">
        <v>9012.9</v>
      </c>
      <c r="P6" s="68">
        <v>1954.6</v>
      </c>
      <c r="Q6" s="68">
        <v>3683.2</v>
      </c>
      <c r="R6" s="68">
        <v>105.8</v>
      </c>
      <c r="S6" s="68">
        <v>2071.3000000000002</v>
      </c>
      <c r="T6" s="68">
        <v>11170.9</v>
      </c>
      <c r="U6" s="68">
        <v>9784.1</v>
      </c>
      <c r="V6" s="68">
        <v>1386.8</v>
      </c>
      <c r="W6" s="68">
        <v>29672.5</v>
      </c>
      <c r="X6" s="68">
        <v>142.9</v>
      </c>
      <c r="Y6" s="68">
        <v>453.6</v>
      </c>
      <c r="Z6" s="68">
        <v>625.79999999999995</v>
      </c>
      <c r="AA6" s="68">
        <v>934.2</v>
      </c>
      <c r="AB6" s="68">
        <v>2185.6</v>
      </c>
      <c r="AC6" s="68">
        <v>142.69999999999999</v>
      </c>
      <c r="AD6" s="68">
        <v>65</v>
      </c>
      <c r="AE6" s="68">
        <v>1585.5</v>
      </c>
      <c r="AF6" s="68">
        <v>304.7</v>
      </c>
      <c r="AG6" s="68">
        <v>514</v>
      </c>
      <c r="AH6" s="68">
        <v>113</v>
      </c>
      <c r="AI6" s="68">
        <v>5730.2</v>
      </c>
      <c r="AJ6" s="68">
        <v>1705.7</v>
      </c>
      <c r="AK6" s="68">
        <v>10741.7</v>
      </c>
      <c r="AL6" s="68">
        <v>1064.4000000000001</v>
      </c>
      <c r="AM6" s="68">
        <v>646.4</v>
      </c>
      <c r="AN6" s="68">
        <v>379.1</v>
      </c>
      <c r="AO6" s="68">
        <v>2049.5</v>
      </c>
      <c r="AP6" s="68">
        <v>38234.1</v>
      </c>
      <c r="AQ6" s="68">
        <v>1653.1</v>
      </c>
      <c r="AR6" s="68">
        <v>464.3</v>
      </c>
      <c r="AS6" s="68">
        <v>10428.200000000001</v>
      </c>
      <c r="AT6" s="68">
        <v>884.4</v>
      </c>
      <c r="AU6" s="68">
        <v>2998.6</v>
      </c>
      <c r="AV6" s="68">
        <v>440.2</v>
      </c>
      <c r="AW6" s="68">
        <v>814.3</v>
      </c>
      <c r="AX6" s="68">
        <v>590.20000000000005</v>
      </c>
      <c r="AY6" s="68">
        <v>241.5</v>
      </c>
      <c r="AZ6" s="68">
        <v>12038</v>
      </c>
      <c r="BA6" s="68">
        <v>1248.8</v>
      </c>
      <c r="BB6" s="68">
        <v>87.3</v>
      </c>
      <c r="BC6" s="68">
        <v>3730.4</v>
      </c>
      <c r="BD6" s="68">
        <v>19292.8</v>
      </c>
      <c r="BE6" s="68">
        <v>159.5</v>
      </c>
      <c r="BF6" s="68">
        <v>914.2</v>
      </c>
      <c r="BG6" s="68">
        <v>291.5</v>
      </c>
      <c r="BH6" s="68">
        <v>40.200000000000003</v>
      </c>
      <c r="BI6" s="68">
        <v>423.5</v>
      </c>
      <c r="BJ6" s="68">
        <v>1246.0999999999999</v>
      </c>
      <c r="BK6" s="68">
        <v>558.70000000000005</v>
      </c>
      <c r="BL6" s="68">
        <v>919</v>
      </c>
      <c r="BM6" s="68">
        <v>113.3</v>
      </c>
      <c r="BN6" s="68">
        <v>6185.3</v>
      </c>
      <c r="BO6" s="68">
        <v>241</v>
      </c>
      <c r="BP6" s="68">
        <v>367.6</v>
      </c>
      <c r="BQ6" s="68">
        <v>84663.1</v>
      </c>
      <c r="BR6" s="68">
        <v>10833.3</v>
      </c>
      <c r="BS6" s="68">
        <v>73829.8</v>
      </c>
      <c r="BT6" s="68">
        <v>152079.9</v>
      </c>
      <c r="BU6" s="68">
        <v>3752.3</v>
      </c>
      <c r="BV6" s="68">
        <v>5327.2</v>
      </c>
      <c r="BW6" s="68">
        <v>2613.6</v>
      </c>
      <c r="BX6" s="68">
        <v>2638.7</v>
      </c>
      <c r="BY6" s="68">
        <v>8919.7999999999993</v>
      </c>
      <c r="BZ6" s="68">
        <v>33527.5</v>
      </c>
      <c r="CA6" s="68">
        <v>3119.9</v>
      </c>
      <c r="CB6" s="68">
        <v>4441.7</v>
      </c>
      <c r="CC6" s="68">
        <v>8556.7000000000007</v>
      </c>
      <c r="CD6" s="68">
        <v>5422</v>
      </c>
      <c r="CE6" s="68">
        <v>2501.8000000000002</v>
      </c>
      <c r="CF6" s="68">
        <v>2510.6999999999998</v>
      </c>
      <c r="CG6" s="68">
        <v>16537.7</v>
      </c>
      <c r="CH6" s="68">
        <v>3008.2</v>
      </c>
      <c r="CI6" s="68">
        <v>3202.6</v>
      </c>
      <c r="CJ6" s="68">
        <v>3283.8</v>
      </c>
      <c r="CK6" s="68">
        <v>42179.1</v>
      </c>
      <c r="CL6" s="11">
        <v>536.60000000001128</v>
      </c>
      <c r="CM6" s="11">
        <v>288.49999999999869</v>
      </c>
      <c r="CN6" s="11">
        <v>2614.7999999999988</v>
      </c>
      <c r="CO6" s="11">
        <v>7986.4000000000005</v>
      </c>
      <c r="CP6" s="11">
        <v>870.9000000000143</v>
      </c>
    </row>
    <row r="7" spans="1:94" x14ac:dyDescent="0.25">
      <c r="A7" s="1" t="s">
        <v>28</v>
      </c>
      <c r="B7" s="68">
        <v>445084.5</v>
      </c>
      <c r="C7" s="68">
        <v>91903.6</v>
      </c>
      <c r="D7" s="68">
        <v>65</v>
      </c>
      <c r="E7" s="68">
        <v>21146.799999999999</v>
      </c>
      <c r="F7" s="68">
        <v>936.1</v>
      </c>
      <c r="G7" s="68">
        <v>1961.4</v>
      </c>
      <c r="H7" s="68">
        <v>438</v>
      </c>
      <c r="I7" s="68">
        <v>43773.1</v>
      </c>
      <c r="J7" s="68">
        <v>765.8</v>
      </c>
      <c r="K7" s="68">
        <v>1055.4000000000001</v>
      </c>
      <c r="L7" s="68">
        <v>32.799999999999997</v>
      </c>
      <c r="M7" s="68">
        <v>1512.3</v>
      </c>
      <c r="N7" s="68">
        <v>743.2</v>
      </c>
      <c r="O7" s="68">
        <v>10299.4</v>
      </c>
      <c r="P7" s="68">
        <v>2024.3</v>
      </c>
      <c r="Q7" s="68">
        <v>3689.8</v>
      </c>
      <c r="R7" s="68">
        <v>127.6</v>
      </c>
      <c r="S7" s="68">
        <v>2435.8000000000002</v>
      </c>
      <c r="T7" s="68">
        <v>11891.5</v>
      </c>
      <c r="U7" s="68">
        <v>10362.200000000001</v>
      </c>
      <c r="V7" s="68">
        <v>1529.3</v>
      </c>
      <c r="W7" s="68">
        <v>35012.199999999997</v>
      </c>
      <c r="X7" s="68">
        <v>207.2</v>
      </c>
      <c r="Y7" s="68">
        <v>503.3</v>
      </c>
      <c r="Z7" s="68">
        <v>642.9</v>
      </c>
      <c r="AA7" s="68">
        <v>949.6</v>
      </c>
      <c r="AB7" s="68">
        <v>2415</v>
      </c>
      <c r="AC7" s="68">
        <v>171.7</v>
      </c>
      <c r="AD7" s="68">
        <v>78.3</v>
      </c>
      <c r="AE7" s="68">
        <v>1629.9</v>
      </c>
      <c r="AF7" s="68">
        <v>326</v>
      </c>
      <c r="AG7" s="68">
        <v>511</v>
      </c>
      <c r="AH7" s="68">
        <v>122.4</v>
      </c>
      <c r="AI7" s="68">
        <v>6997.3</v>
      </c>
      <c r="AJ7" s="68">
        <v>2178.4</v>
      </c>
      <c r="AK7" s="68">
        <v>13038.5</v>
      </c>
      <c r="AL7" s="68">
        <v>1144.5999999999999</v>
      </c>
      <c r="AM7" s="68">
        <v>674.5</v>
      </c>
      <c r="AN7" s="68">
        <v>439.1</v>
      </c>
      <c r="AO7" s="68">
        <v>2684.2</v>
      </c>
      <c r="AP7" s="68">
        <v>46520.1</v>
      </c>
      <c r="AQ7" s="68">
        <v>1991.8</v>
      </c>
      <c r="AR7" s="68">
        <v>553.9</v>
      </c>
      <c r="AS7" s="68">
        <v>14686.1</v>
      </c>
      <c r="AT7" s="68">
        <v>1111.3</v>
      </c>
      <c r="AU7" s="68">
        <v>3838.3</v>
      </c>
      <c r="AV7" s="68">
        <v>454</v>
      </c>
      <c r="AW7" s="68">
        <v>1424.2</v>
      </c>
      <c r="AX7" s="68">
        <v>659.6</v>
      </c>
      <c r="AY7" s="68">
        <v>269.60000000000002</v>
      </c>
      <c r="AZ7" s="68">
        <v>13494.7</v>
      </c>
      <c r="BA7" s="68">
        <v>1544.4</v>
      </c>
      <c r="BB7" s="68">
        <v>120.6</v>
      </c>
      <c r="BC7" s="68">
        <v>3589.1</v>
      </c>
      <c r="BD7" s="68">
        <v>20104.900000000001</v>
      </c>
      <c r="BE7" s="68">
        <v>169.3</v>
      </c>
      <c r="BF7" s="68">
        <v>878.6</v>
      </c>
      <c r="BG7" s="68">
        <v>330.8</v>
      </c>
      <c r="BH7" s="68">
        <v>57.1</v>
      </c>
      <c r="BI7" s="68">
        <v>484.3</v>
      </c>
      <c r="BJ7" s="68">
        <v>1452.6</v>
      </c>
      <c r="BK7" s="68">
        <v>600.20000000000005</v>
      </c>
      <c r="BL7" s="68">
        <v>1028</v>
      </c>
      <c r="BM7" s="68">
        <v>128.6</v>
      </c>
      <c r="BN7" s="68">
        <v>6321.5</v>
      </c>
      <c r="BO7" s="68">
        <v>321.3</v>
      </c>
      <c r="BP7" s="68">
        <v>411.7</v>
      </c>
      <c r="BQ7" s="68">
        <v>86828.6</v>
      </c>
      <c r="BR7" s="68">
        <v>11572.6</v>
      </c>
      <c r="BS7" s="68">
        <v>75256</v>
      </c>
      <c r="BT7" s="68">
        <v>152823.5</v>
      </c>
      <c r="BU7" s="68">
        <v>3792.7</v>
      </c>
      <c r="BV7" s="68">
        <v>5389.6</v>
      </c>
      <c r="BW7" s="68">
        <v>2598.4</v>
      </c>
      <c r="BX7" s="68">
        <v>2650.9</v>
      </c>
      <c r="BY7" s="68">
        <v>8742.6</v>
      </c>
      <c r="BZ7" s="68">
        <v>33389.4</v>
      </c>
      <c r="CA7" s="68">
        <v>3128.8</v>
      </c>
      <c r="CB7" s="68">
        <v>4453.6000000000004</v>
      </c>
      <c r="CC7" s="68">
        <v>8690</v>
      </c>
      <c r="CD7" s="68">
        <v>5254.4</v>
      </c>
      <c r="CE7" s="68">
        <v>2754.9</v>
      </c>
      <c r="CF7" s="68">
        <v>2567.3000000000002</v>
      </c>
      <c r="CG7" s="68">
        <v>17473.099999999999</v>
      </c>
      <c r="CH7" s="68">
        <v>2935.1</v>
      </c>
      <c r="CI7" s="68">
        <v>3091.3</v>
      </c>
      <c r="CJ7" s="68">
        <v>3827.3</v>
      </c>
      <c r="CK7" s="68">
        <v>41538.1</v>
      </c>
      <c r="CL7" s="11">
        <v>545.99999999998272</v>
      </c>
      <c r="CM7" s="11">
        <v>298.29999999999802</v>
      </c>
      <c r="CN7" s="11">
        <v>2782.4999999999986</v>
      </c>
      <c r="CO7" s="11">
        <v>8106.6</v>
      </c>
      <c r="CP7" s="11">
        <v>929.6000000000173</v>
      </c>
    </row>
    <row r="8" spans="1:94" x14ac:dyDescent="0.25">
      <c r="A8" s="1" t="s">
        <v>29</v>
      </c>
      <c r="B8" s="68">
        <v>475145.5</v>
      </c>
      <c r="C8" s="68">
        <v>95683.7</v>
      </c>
      <c r="D8" s="68">
        <v>85</v>
      </c>
      <c r="E8" s="68">
        <v>24967.200000000001</v>
      </c>
      <c r="F8" s="68">
        <v>927.9</v>
      </c>
      <c r="G8" s="68">
        <v>2317.3000000000002</v>
      </c>
      <c r="H8" s="68">
        <v>515.70000000000005</v>
      </c>
      <c r="I8" s="68">
        <v>40670.199999999997</v>
      </c>
      <c r="J8" s="68">
        <v>967</v>
      </c>
      <c r="K8" s="68">
        <v>1116.8</v>
      </c>
      <c r="L8" s="68">
        <v>34.5</v>
      </c>
      <c r="M8" s="68">
        <v>1852.6</v>
      </c>
      <c r="N8" s="68">
        <v>807.5</v>
      </c>
      <c r="O8" s="68">
        <v>11238.9</v>
      </c>
      <c r="P8" s="68">
        <v>2026.6</v>
      </c>
      <c r="Q8" s="68">
        <v>4326</v>
      </c>
      <c r="R8" s="68">
        <v>143.5</v>
      </c>
      <c r="S8" s="68">
        <v>2715.2</v>
      </c>
      <c r="T8" s="68">
        <v>11792.3</v>
      </c>
      <c r="U8" s="68">
        <v>10325.5</v>
      </c>
      <c r="V8" s="68">
        <v>1466.7</v>
      </c>
      <c r="W8" s="68">
        <v>40163.4</v>
      </c>
      <c r="X8" s="68">
        <v>270.39999999999998</v>
      </c>
      <c r="Y8" s="68">
        <v>554.79999999999995</v>
      </c>
      <c r="Z8" s="68">
        <v>683.9</v>
      </c>
      <c r="AA8" s="68">
        <v>1044.3</v>
      </c>
      <c r="AB8" s="68">
        <v>2622</v>
      </c>
      <c r="AC8" s="68">
        <v>187.9</v>
      </c>
      <c r="AD8" s="68">
        <v>91.4</v>
      </c>
      <c r="AE8" s="68">
        <v>1579.7</v>
      </c>
      <c r="AF8" s="68">
        <v>369.5</v>
      </c>
      <c r="AG8" s="68">
        <v>542.4</v>
      </c>
      <c r="AH8" s="68">
        <v>132.69999999999999</v>
      </c>
      <c r="AI8" s="68">
        <v>7773.6</v>
      </c>
      <c r="AJ8" s="68">
        <v>2625</v>
      </c>
      <c r="AK8" s="68">
        <v>15861.2</v>
      </c>
      <c r="AL8" s="68">
        <v>1076.9000000000001</v>
      </c>
      <c r="AM8" s="68">
        <v>668.4</v>
      </c>
      <c r="AN8" s="68">
        <v>462.9</v>
      </c>
      <c r="AO8" s="68">
        <v>3286.2</v>
      </c>
      <c r="AP8" s="68">
        <v>53741.8</v>
      </c>
      <c r="AQ8" s="68">
        <v>2255.6</v>
      </c>
      <c r="AR8" s="68">
        <v>682.5</v>
      </c>
      <c r="AS8" s="68">
        <v>18410.599999999999</v>
      </c>
      <c r="AT8" s="68">
        <v>1326.7</v>
      </c>
      <c r="AU8" s="68">
        <v>4395.5</v>
      </c>
      <c r="AV8" s="68">
        <v>473.3</v>
      </c>
      <c r="AW8" s="68">
        <v>1345.2</v>
      </c>
      <c r="AX8" s="68">
        <v>722.4</v>
      </c>
      <c r="AY8" s="68">
        <v>379.2</v>
      </c>
      <c r="AZ8" s="68">
        <v>14572.3</v>
      </c>
      <c r="BA8" s="68">
        <v>1737.5</v>
      </c>
      <c r="BB8" s="68">
        <v>141</v>
      </c>
      <c r="BC8" s="68">
        <v>4273.6000000000004</v>
      </c>
      <c r="BD8" s="68">
        <v>21165.200000000001</v>
      </c>
      <c r="BE8" s="68">
        <v>185.2</v>
      </c>
      <c r="BF8" s="68">
        <v>892.8</v>
      </c>
      <c r="BG8" s="68">
        <v>347.9</v>
      </c>
      <c r="BH8" s="68">
        <v>89.9</v>
      </c>
      <c r="BI8" s="68">
        <v>537</v>
      </c>
      <c r="BJ8" s="68">
        <v>1633.2</v>
      </c>
      <c r="BK8" s="68">
        <v>649.70000000000005</v>
      </c>
      <c r="BL8" s="68">
        <v>1369.1</v>
      </c>
      <c r="BM8" s="68">
        <v>147.80000000000001</v>
      </c>
      <c r="BN8" s="68">
        <v>6135.4</v>
      </c>
      <c r="BO8" s="68">
        <v>357.7</v>
      </c>
      <c r="BP8" s="68">
        <v>504.3</v>
      </c>
      <c r="BQ8" s="68">
        <v>92617.9</v>
      </c>
      <c r="BR8" s="68">
        <v>12610.1</v>
      </c>
      <c r="BS8" s="68">
        <v>80007.8</v>
      </c>
      <c r="BT8" s="68">
        <v>159981.29999999999</v>
      </c>
      <c r="BU8" s="68">
        <v>3888.6</v>
      </c>
      <c r="BV8" s="68">
        <v>5544.7</v>
      </c>
      <c r="BW8" s="68">
        <v>2645.7</v>
      </c>
      <c r="BX8" s="68">
        <v>2735.5</v>
      </c>
      <c r="BY8" s="68">
        <v>8766.9</v>
      </c>
      <c r="BZ8" s="68">
        <v>35298.199999999997</v>
      </c>
      <c r="CA8" s="68">
        <v>3230.8</v>
      </c>
      <c r="CB8" s="68">
        <v>4537.3</v>
      </c>
      <c r="CC8" s="68">
        <v>9131.9</v>
      </c>
      <c r="CD8" s="68">
        <v>5195.8</v>
      </c>
      <c r="CE8" s="68">
        <v>2816.9</v>
      </c>
      <c r="CF8" s="68">
        <v>2599.1</v>
      </c>
      <c r="CG8" s="68">
        <v>18692.7</v>
      </c>
      <c r="CH8" s="68">
        <v>3056.2</v>
      </c>
      <c r="CI8" s="68">
        <v>3176.1</v>
      </c>
      <c r="CJ8" s="68">
        <v>3862.3</v>
      </c>
      <c r="CK8" s="68">
        <v>44233.3</v>
      </c>
      <c r="CL8" s="11">
        <v>569.30000000000018</v>
      </c>
      <c r="CM8" s="11">
        <v>330.20000000000141</v>
      </c>
      <c r="CN8" s="11">
        <v>3026.4000000000051</v>
      </c>
      <c r="CO8" s="11">
        <v>8552.9000000000033</v>
      </c>
      <c r="CP8" s="11">
        <v>1006.2999999999829</v>
      </c>
    </row>
    <row r="9" spans="1:94" x14ac:dyDescent="0.25">
      <c r="A9" s="1" t="s">
        <v>30</v>
      </c>
      <c r="B9" s="68">
        <v>531635.69999999995</v>
      </c>
      <c r="C9" s="68">
        <v>105190.5</v>
      </c>
      <c r="D9" s="68">
        <v>112.9</v>
      </c>
      <c r="E9" s="68">
        <v>31306.2</v>
      </c>
      <c r="F9" s="68">
        <v>913.4</v>
      </c>
      <c r="G9" s="68">
        <v>3073.7</v>
      </c>
      <c r="H9" s="68">
        <v>556.5</v>
      </c>
      <c r="I9" s="68">
        <v>40103.599999999999</v>
      </c>
      <c r="J9" s="68">
        <v>1322.1</v>
      </c>
      <c r="K9" s="68">
        <v>1275.5999999999999</v>
      </c>
      <c r="L9" s="68">
        <v>38.200000000000003</v>
      </c>
      <c r="M9" s="68">
        <v>2321.1999999999998</v>
      </c>
      <c r="N9" s="68">
        <v>929.8</v>
      </c>
      <c r="O9" s="68">
        <v>11777.8</v>
      </c>
      <c r="P9" s="68">
        <v>2066.6999999999998</v>
      </c>
      <c r="Q9" s="68">
        <v>5077.7</v>
      </c>
      <c r="R9" s="68">
        <v>163.30000000000001</v>
      </c>
      <c r="S9" s="68">
        <v>3070.7</v>
      </c>
      <c r="T9" s="68">
        <v>13459.1</v>
      </c>
      <c r="U9" s="68">
        <v>11720.8</v>
      </c>
      <c r="V9" s="68">
        <v>1738.3</v>
      </c>
      <c r="W9" s="68">
        <v>51024.4</v>
      </c>
      <c r="X9" s="68">
        <v>456.3</v>
      </c>
      <c r="Y9" s="68">
        <v>682.4</v>
      </c>
      <c r="Z9" s="68">
        <v>833.1</v>
      </c>
      <c r="AA9" s="68">
        <v>1250.8</v>
      </c>
      <c r="AB9" s="68">
        <v>3032.8</v>
      </c>
      <c r="AC9" s="68">
        <v>228.6</v>
      </c>
      <c r="AD9" s="68">
        <v>109.1</v>
      </c>
      <c r="AE9" s="68">
        <v>1857.6</v>
      </c>
      <c r="AF9" s="68">
        <v>419.7</v>
      </c>
      <c r="AG9" s="68">
        <v>605.20000000000005</v>
      </c>
      <c r="AH9" s="68">
        <v>149.5</v>
      </c>
      <c r="AI9" s="68">
        <v>9530.6</v>
      </c>
      <c r="AJ9" s="68">
        <v>3641.9</v>
      </c>
      <c r="AK9" s="68">
        <v>20982.3</v>
      </c>
      <c r="AL9" s="68">
        <v>1370.2</v>
      </c>
      <c r="AM9" s="68">
        <v>821.9</v>
      </c>
      <c r="AN9" s="68">
        <v>591.6</v>
      </c>
      <c r="AO9" s="68">
        <v>4084</v>
      </c>
      <c r="AP9" s="68">
        <v>64684.7</v>
      </c>
      <c r="AQ9" s="68">
        <v>2848.5</v>
      </c>
      <c r="AR9" s="68">
        <v>724.7</v>
      </c>
      <c r="AS9" s="68">
        <v>23117.7</v>
      </c>
      <c r="AT9" s="68">
        <v>1501</v>
      </c>
      <c r="AU9" s="68">
        <v>5134</v>
      </c>
      <c r="AV9" s="68">
        <v>520.6</v>
      </c>
      <c r="AW9" s="68">
        <v>1136.0999999999999</v>
      </c>
      <c r="AX9" s="68">
        <v>816</v>
      </c>
      <c r="AY9" s="68">
        <v>415.8</v>
      </c>
      <c r="AZ9" s="68">
        <v>17435.900000000001</v>
      </c>
      <c r="BA9" s="68">
        <v>1992</v>
      </c>
      <c r="BB9" s="68">
        <v>177.7</v>
      </c>
      <c r="BC9" s="68">
        <v>5719.3</v>
      </c>
      <c r="BD9" s="68">
        <v>23318</v>
      </c>
      <c r="BE9" s="68">
        <v>210.9</v>
      </c>
      <c r="BF9" s="68">
        <v>1097.8</v>
      </c>
      <c r="BG9" s="68">
        <v>404</v>
      </c>
      <c r="BH9" s="68">
        <v>137.1</v>
      </c>
      <c r="BI9" s="68">
        <v>638.4</v>
      </c>
      <c r="BJ9" s="68">
        <v>1932.2</v>
      </c>
      <c r="BK9" s="68">
        <v>746.8</v>
      </c>
      <c r="BL9" s="68">
        <v>1756.5</v>
      </c>
      <c r="BM9" s="68">
        <v>166.7</v>
      </c>
      <c r="BN9" s="68">
        <v>6011</v>
      </c>
      <c r="BO9" s="68">
        <v>395.4</v>
      </c>
      <c r="BP9" s="68">
        <v>559.4</v>
      </c>
      <c r="BQ9" s="68">
        <v>98625.9</v>
      </c>
      <c r="BR9" s="68">
        <v>13645.9</v>
      </c>
      <c r="BS9" s="68">
        <v>84980.1</v>
      </c>
      <c r="BT9" s="68">
        <v>175333</v>
      </c>
      <c r="BU9" s="68">
        <v>4387.3999999999996</v>
      </c>
      <c r="BV9" s="68">
        <v>6107.5</v>
      </c>
      <c r="BW9" s="68">
        <v>2946.2</v>
      </c>
      <c r="BX9" s="68">
        <v>3075.7</v>
      </c>
      <c r="BY9" s="68">
        <v>9510.2999999999993</v>
      </c>
      <c r="BZ9" s="68">
        <v>38023.199999999997</v>
      </c>
      <c r="CA9" s="68">
        <v>3609.1</v>
      </c>
      <c r="CB9" s="68">
        <v>5071.8999999999996</v>
      </c>
      <c r="CC9" s="68">
        <v>10672.4</v>
      </c>
      <c r="CD9" s="68">
        <v>5602.2</v>
      </c>
      <c r="CE9" s="68">
        <v>3150.7</v>
      </c>
      <c r="CF9" s="68">
        <v>2846.1</v>
      </c>
      <c r="CG9" s="68">
        <v>21447</v>
      </c>
      <c r="CH9" s="68">
        <v>3387.9</v>
      </c>
      <c r="CI9" s="68">
        <v>3369.2</v>
      </c>
      <c r="CJ9" s="68">
        <v>4363.8</v>
      </c>
      <c r="CK9" s="68">
        <v>47167.1</v>
      </c>
      <c r="CL9" s="11">
        <v>595.30000000001746</v>
      </c>
      <c r="CM9" s="11">
        <v>376.79999999999814</v>
      </c>
      <c r="CN9" s="11">
        <v>3145.3999999999933</v>
      </c>
      <c r="CO9" s="11">
        <v>9565.6000000000022</v>
      </c>
      <c r="CP9" s="11">
        <v>1119.3000000000031</v>
      </c>
    </row>
    <row r="10" spans="1:94" x14ac:dyDescent="0.25">
      <c r="A10" s="1" t="s">
        <v>31</v>
      </c>
      <c r="B10" s="68">
        <v>572396.1</v>
      </c>
      <c r="C10" s="68">
        <v>119266.7</v>
      </c>
      <c r="D10" s="68">
        <v>139.5</v>
      </c>
      <c r="E10" s="68">
        <v>38807.300000000003</v>
      </c>
      <c r="F10" s="68">
        <v>985.6</v>
      </c>
      <c r="G10" s="68">
        <v>3593.4</v>
      </c>
      <c r="H10" s="68">
        <v>594.20000000000005</v>
      </c>
      <c r="I10" s="68">
        <v>46078.400000000001</v>
      </c>
      <c r="J10" s="68">
        <v>1194.4000000000001</v>
      </c>
      <c r="K10" s="68">
        <v>1440.1</v>
      </c>
      <c r="L10" s="68">
        <v>36.9</v>
      </c>
      <c r="M10" s="68">
        <v>2669.6</v>
      </c>
      <c r="N10" s="68">
        <v>1059.2</v>
      </c>
      <c r="O10" s="68">
        <v>10461.5</v>
      </c>
      <c r="P10" s="68">
        <v>2165.6999999999998</v>
      </c>
      <c r="Q10" s="68">
        <v>5110.5</v>
      </c>
      <c r="R10" s="68">
        <v>211.6</v>
      </c>
      <c r="S10" s="68">
        <v>3512.5</v>
      </c>
      <c r="T10" s="68">
        <v>13750.3</v>
      </c>
      <c r="U10" s="68">
        <v>12012.3</v>
      </c>
      <c r="V10" s="68">
        <v>1738</v>
      </c>
      <c r="W10" s="68">
        <v>58974.5</v>
      </c>
      <c r="X10" s="68">
        <v>609.1</v>
      </c>
      <c r="Y10" s="68">
        <v>780.2</v>
      </c>
      <c r="Z10" s="68">
        <v>959.5</v>
      </c>
      <c r="AA10" s="68">
        <v>1466.4</v>
      </c>
      <c r="AB10" s="68">
        <v>3613.5</v>
      </c>
      <c r="AC10" s="68">
        <v>276</v>
      </c>
      <c r="AD10" s="68">
        <v>166</v>
      </c>
      <c r="AE10" s="68">
        <v>1923.8</v>
      </c>
      <c r="AF10" s="68">
        <v>440.7</v>
      </c>
      <c r="AG10" s="68">
        <v>669.7</v>
      </c>
      <c r="AH10" s="68">
        <v>168.5</v>
      </c>
      <c r="AI10" s="68">
        <v>11554.9</v>
      </c>
      <c r="AJ10" s="68">
        <v>3804.3</v>
      </c>
      <c r="AK10" s="68">
        <v>24660.2</v>
      </c>
      <c r="AL10" s="68">
        <v>1532.4</v>
      </c>
      <c r="AM10" s="68">
        <v>865.9</v>
      </c>
      <c r="AN10" s="68">
        <v>619.4</v>
      </c>
      <c r="AO10" s="68">
        <v>4491.3999999999996</v>
      </c>
      <c r="AP10" s="68">
        <v>74609.100000000006</v>
      </c>
      <c r="AQ10" s="68">
        <v>3652.8</v>
      </c>
      <c r="AR10" s="68">
        <v>909.9</v>
      </c>
      <c r="AS10" s="68">
        <v>27192.9</v>
      </c>
      <c r="AT10" s="68">
        <v>1677.4</v>
      </c>
      <c r="AU10" s="68">
        <v>5467.3</v>
      </c>
      <c r="AV10" s="68">
        <v>584.20000000000005</v>
      </c>
      <c r="AW10" s="68">
        <v>1268</v>
      </c>
      <c r="AX10" s="68">
        <v>899.1</v>
      </c>
      <c r="AY10" s="68">
        <v>450.5</v>
      </c>
      <c r="AZ10" s="68">
        <v>19715.3</v>
      </c>
      <c r="BA10" s="68">
        <v>2373</v>
      </c>
      <c r="BB10" s="68">
        <v>239</v>
      </c>
      <c r="BC10" s="68">
        <v>7540.6</v>
      </c>
      <c r="BD10" s="68">
        <v>25297.599999999999</v>
      </c>
      <c r="BE10" s="68">
        <v>271.3</v>
      </c>
      <c r="BF10" s="68">
        <v>1326.3</v>
      </c>
      <c r="BG10" s="68">
        <v>478.6</v>
      </c>
      <c r="BH10" s="68">
        <v>238.2</v>
      </c>
      <c r="BI10" s="68">
        <v>768.9</v>
      </c>
      <c r="BJ10" s="68">
        <v>2111.8000000000002</v>
      </c>
      <c r="BK10" s="68">
        <v>845.6</v>
      </c>
      <c r="BL10" s="68">
        <v>2425</v>
      </c>
      <c r="BM10" s="68">
        <v>186</v>
      </c>
      <c r="BN10" s="68">
        <v>6005.5</v>
      </c>
      <c r="BO10" s="68">
        <v>590.4</v>
      </c>
      <c r="BP10" s="68">
        <v>842</v>
      </c>
      <c r="BQ10" s="68">
        <v>104454.9</v>
      </c>
      <c r="BR10" s="68">
        <v>14365.8</v>
      </c>
      <c r="BS10" s="68">
        <v>90089.1</v>
      </c>
      <c r="BT10" s="68">
        <v>176043</v>
      </c>
      <c r="BU10" s="68">
        <v>4816.2</v>
      </c>
      <c r="BV10" s="68">
        <v>6552.7</v>
      </c>
      <c r="BW10" s="68">
        <v>3112.2</v>
      </c>
      <c r="BX10" s="68">
        <v>3287.9</v>
      </c>
      <c r="BY10" s="68">
        <v>9884.2000000000007</v>
      </c>
      <c r="BZ10" s="68">
        <v>40875.699999999997</v>
      </c>
      <c r="CA10" s="68">
        <v>3994.7</v>
      </c>
      <c r="CB10" s="68">
        <v>5254.7</v>
      </c>
      <c r="CC10" s="68">
        <v>11107.7</v>
      </c>
      <c r="CD10" s="68">
        <v>6095.7</v>
      </c>
      <c r="CE10" s="68">
        <v>3423.2</v>
      </c>
      <c r="CF10" s="68">
        <v>3060.9</v>
      </c>
      <c r="CG10" s="68">
        <v>22619.5</v>
      </c>
      <c r="CH10" s="68">
        <v>3558.5</v>
      </c>
      <c r="CI10" s="68">
        <v>3828.6</v>
      </c>
      <c r="CJ10" s="68">
        <v>4732.8999999999996</v>
      </c>
      <c r="CK10" s="68">
        <v>39217.4</v>
      </c>
      <c r="CL10" s="11">
        <v>620.29999999999472</v>
      </c>
      <c r="CM10" s="11">
        <v>372.6000000000015</v>
      </c>
      <c r="CN10" s="11">
        <v>2639.100000000004</v>
      </c>
      <c r="CO10" s="11">
        <v>9632.2000000000007</v>
      </c>
      <c r="CP10" s="11">
        <v>1243.1999999999798</v>
      </c>
    </row>
    <row r="11" spans="1:94" x14ac:dyDescent="0.25">
      <c r="A11" s="1" t="s">
        <v>32</v>
      </c>
      <c r="B11" s="68">
        <v>554472.19999999995</v>
      </c>
      <c r="C11" s="68">
        <v>125623.9</v>
      </c>
      <c r="D11" s="68">
        <v>154</v>
      </c>
      <c r="E11" s="68">
        <v>42581.599999999999</v>
      </c>
      <c r="F11" s="68">
        <v>903.2</v>
      </c>
      <c r="G11" s="68">
        <v>3743.9</v>
      </c>
      <c r="H11" s="68">
        <v>586.5</v>
      </c>
      <c r="I11" s="68">
        <v>50289.7</v>
      </c>
      <c r="J11" s="68">
        <v>871.3</v>
      </c>
      <c r="K11" s="68">
        <v>1432.4</v>
      </c>
      <c r="L11" s="68">
        <v>34.700000000000003</v>
      </c>
      <c r="M11" s="68">
        <v>2771.8</v>
      </c>
      <c r="N11" s="68">
        <v>1122.8</v>
      </c>
      <c r="O11" s="68">
        <v>8834.1</v>
      </c>
      <c r="P11" s="68">
        <v>2074.9</v>
      </c>
      <c r="Q11" s="68">
        <v>4654.8999999999996</v>
      </c>
      <c r="R11" s="68">
        <v>304.60000000000002</v>
      </c>
      <c r="S11" s="68">
        <v>3942</v>
      </c>
      <c r="T11" s="68">
        <v>12865.6</v>
      </c>
      <c r="U11" s="68">
        <v>11293.4</v>
      </c>
      <c r="V11" s="68">
        <v>1572.2</v>
      </c>
      <c r="W11" s="68">
        <v>48656.6</v>
      </c>
      <c r="X11" s="68">
        <v>512.6</v>
      </c>
      <c r="Y11" s="68">
        <v>673.7</v>
      </c>
      <c r="Z11" s="68">
        <v>826.7</v>
      </c>
      <c r="AA11" s="68">
        <v>1326.4</v>
      </c>
      <c r="AB11" s="68">
        <v>3193.1</v>
      </c>
      <c r="AC11" s="68">
        <v>254.6</v>
      </c>
      <c r="AD11" s="68">
        <v>138.80000000000001</v>
      </c>
      <c r="AE11" s="68">
        <v>1545.5</v>
      </c>
      <c r="AF11" s="68">
        <v>385.9</v>
      </c>
      <c r="AG11" s="68">
        <v>554.5</v>
      </c>
      <c r="AH11" s="68">
        <v>152.19999999999999</v>
      </c>
      <c r="AI11" s="68">
        <v>8784.5</v>
      </c>
      <c r="AJ11" s="68">
        <v>2928.2</v>
      </c>
      <c r="AK11" s="68">
        <v>20938.599999999999</v>
      </c>
      <c r="AL11" s="68">
        <v>1180.2</v>
      </c>
      <c r="AM11" s="68">
        <v>842.6</v>
      </c>
      <c r="AN11" s="68">
        <v>601.70000000000005</v>
      </c>
      <c r="AO11" s="68">
        <v>3432.6</v>
      </c>
      <c r="AP11" s="68">
        <v>75727.5</v>
      </c>
      <c r="AQ11" s="68">
        <v>3160.5</v>
      </c>
      <c r="AR11" s="68">
        <v>1149.5999999999999</v>
      </c>
      <c r="AS11" s="68">
        <v>28194.9</v>
      </c>
      <c r="AT11" s="68">
        <v>1650.3</v>
      </c>
      <c r="AU11" s="68">
        <v>5238.2</v>
      </c>
      <c r="AV11" s="68">
        <v>513.4</v>
      </c>
      <c r="AW11" s="68">
        <v>1283.3</v>
      </c>
      <c r="AX11" s="68">
        <v>1096.5999999999999</v>
      </c>
      <c r="AY11" s="68">
        <v>425.5</v>
      </c>
      <c r="AZ11" s="68">
        <v>17200.900000000001</v>
      </c>
      <c r="BA11" s="68">
        <v>2484.6999999999998</v>
      </c>
      <c r="BB11" s="68">
        <v>243</v>
      </c>
      <c r="BC11" s="68">
        <v>10303.200000000001</v>
      </c>
      <c r="BD11" s="68">
        <v>26655</v>
      </c>
      <c r="BE11" s="68">
        <v>267.89999999999998</v>
      </c>
      <c r="BF11" s="68">
        <v>1436.4</v>
      </c>
      <c r="BG11" s="68">
        <v>533</v>
      </c>
      <c r="BH11" s="68">
        <v>335.9</v>
      </c>
      <c r="BI11" s="68">
        <v>732.7</v>
      </c>
      <c r="BJ11" s="68">
        <v>2028.2</v>
      </c>
      <c r="BK11" s="68">
        <v>850.7</v>
      </c>
      <c r="BL11" s="68">
        <v>2219.6</v>
      </c>
      <c r="BM11" s="68">
        <v>204.5</v>
      </c>
      <c r="BN11" s="68">
        <v>6473.9</v>
      </c>
      <c r="BO11" s="68">
        <v>653.5</v>
      </c>
      <c r="BP11" s="68">
        <v>881.9</v>
      </c>
      <c r="BQ11" s="68">
        <v>103990.8</v>
      </c>
      <c r="BR11" s="68">
        <v>13594.4</v>
      </c>
      <c r="BS11" s="68">
        <v>90396.4</v>
      </c>
      <c r="BT11" s="68">
        <v>160952.70000000001</v>
      </c>
      <c r="BU11" s="68">
        <v>4647.5</v>
      </c>
      <c r="BV11" s="68">
        <v>6242.6</v>
      </c>
      <c r="BW11" s="68">
        <v>2694.6</v>
      </c>
      <c r="BX11" s="68">
        <v>3186.3</v>
      </c>
      <c r="BY11" s="68">
        <v>9449.7000000000007</v>
      </c>
      <c r="BZ11" s="68">
        <v>38653.599999999999</v>
      </c>
      <c r="CA11" s="68">
        <v>3609.3</v>
      </c>
      <c r="CB11" s="68">
        <v>4844.5</v>
      </c>
      <c r="CC11" s="68">
        <v>10112</v>
      </c>
      <c r="CD11" s="68">
        <v>5569.1</v>
      </c>
      <c r="CE11" s="68">
        <v>3219</v>
      </c>
      <c r="CF11" s="68">
        <v>3149.2</v>
      </c>
      <c r="CG11" s="68">
        <v>21324.400000000001</v>
      </c>
      <c r="CH11" s="68">
        <v>3061.7</v>
      </c>
      <c r="CI11" s="68">
        <v>3721.2</v>
      </c>
      <c r="CJ11" s="68">
        <v>4203.2</v>
      </c>
      <c r="CK11" s="68">
        <v>32646.2</v>
      </c>
      <c r="CL11" s="11">
        <v>618.60000000001764</v>
      </c>
      <c r="CM11" s="11">
        <v>384.20000000000323</v>
      </c>
      <c r="CN11" s="11">
        <v>2783.3999999999942</v>
      </c>
      <c r="CO11" s="11">
        <v>10577.199999999997</v>
      </c>
      <c r="CP11" s="11">
        <v>1356.2000000000057</v>
      </c>
    </row>
    <row r="12" spans="1:94" x14ac:dyDescent="0.25">
      <c r="A12" s="1" t="s">
        <v>33</v>
      </c>
      <c r="B12" s="68">
        <v>579895.6</v>
      </c>
      <c r="C12" s="68">
        <v>137027.20000000001</v>
      </c>
      <c r="D12" s="68">
        <v>128.69999999999999</v>
      </c>
      <c r="E12" s="68">
        <v>47855.6</v>
      </c>
      <c r="F12" s="68">
        <v>943.1</v>
      </c>
      <c r="G12" s="68">
        <v>4726.3</v>
      </c>
      <c r="H12" s="68">
        <v>844.7</v>
      </c>
      <c r="I12" s="68">
        <v>51181.599999999999</v>
      </c>
      <c r="J12" s="68">
        <v>996.5</v>
      </c>
      <c r="K12" s="68">
        <v>1659.7</v>
      </c>
      <c r="L12" s="68">
        <v>37.200000000000003</v>
      </c>
      <c r="M12" s="68">
        <v>3224.2</v>
      </c>
      <c r="N12" s="68">
        <v>1294.9000000000001</v>
      </c>
      <c r="O12" s="68">
        <v>10198.5</v>
      </c>
      <c r="P12" s="68">
        <v>2231.8000000000002</v>
      </c>
      <c r="Q12" s="68">
        <v>5260.2</v>
      </c>
      <c r="R12" s="68">
        <v>390.5</v>
      </c>
      <c r="S12" s="68">
        <v>4446.1000000000004</v>
      </c>
      <c r="T12" s="68">
        <v>15100</v>
      </c>
      <c r="U12" s="68">
        <v>13273.5</v>
      </c>
      <c r="V12" s="68">
        <v>1826.5</v>
      </c>
      <c r="W12" s="68">
        <v>51620.1</v>
      </c>
      <c r="X12" s="68">
        <v>555.29999999999995</v>
      </c>
      <c r="Y12" s="68">
        <v>608.9</v>
      </c>
      <c r="Z12" s="68">
        <v>759.3</v>
      </c>
      <c r="AA12" s="68">
        <v>1228.4000000000001</v>
      </c>
      <c r="AB12" s="68">
        <v>3088.7</v>
      </c>
      <c r="AC12" s="68">
        <v>267.3</v>
      </c>
      <c r="AD12" s="68">
        <v>137.80000000000001</v>
      </c>
      <c r="AE12" s="68">
        <v>1455.5</v>
      </c>
      <c r="AF12" s="68">
        <v>353.7</v>
      </c>
      <c r="AG12" s="68">
        <v>526.4</v>
      </c>
      <c r="AH12" s="68">
        <v>148.30000000000001</v>
      </c>
      <c r="AI12" s="68">
        <v>8966</v>
      </c>
      <c r="AJ12" s="68">
        <v>2648.9</v>
      </c>
      <c r="AK12" s="68">
        <v>24450.5</v>
      </c>
      <c r="AL12" s="68">
        <v>1075.5999999999999</v>
      </c>
      <c r="AM12" s="68">
        <v>767.3</v>
      </c>
      <c r="AN12" s="68">
        <v>564.70000000000005</v>
      </c>
      <c r="AO12" s="68">
        <v>3655.5</v>
      </c>
      <c r="AP12" s="68">
        <v>85865.7</v>
      </c>
      <c r="AQ12" s="68">
        <v>3707.3</v>
      </c>
      <c r="AR12" s="68">
        <v>1365.1</v>
      </c>
      <c r="AS12" s="68">
        <v>36766.1</v>
      </c>
      <c r="AT12" s="68">
        <v>1953.5</v>
      </c>
      <c r="AU12" s="68">
        <v>6326.4</v>
      </c>
      <c r="AV12" s="68">
        <v>585.9</v>
      </c>
      <c r="AW12" s="68">
        <v>1375.6</v>
      </c>
      <c r="AX12" s="68">
        <v>1211.5</v>
      </c>
      <c r="AY12" s="68">
        <v>490.1</v>
      </c>
      <c r="AZ12" s="68">
        <v>19110.900000000001</v>
      </c>
      <c r="BA12" s="68">
        <v>2812.4</v>
      </c>
      <c r="BB12" s="68">
        <v>304.60000000000002</v>
      </c>
      <c r="BC12" s="68">
        <v>6806.2</v>
      </c>
      <c r="BD12" s="68">
        <v>30620.5</v>
      </c>
      <c r="BE12" s="68">
        <v>281</v>
      </c>
      <c r="BF12" s="68">
        <v>1630.7</v>
      </c>
      <c r="BG12" s="68">
        <v>579.29999999999995</v>
      </c>
      <c r="BH12" s="68">
        <v>452</v>
      </c>
      <c r="BI12" s="68">
        <v>846.7</v>
      </c>
      <c r="BJ12" s="68">
        <v>2132.1999999999998</v>
      </c>
      <c r="BK12" s="68">
        <v>774.5</v>
      </c>
      <c r="BL12" s="68">
        <v>2604.9</v>
      </c>
      <c r="BM12" s="68">
        <v>225.6</v>
      </c>
      <c r="BN12" s="68">
        <v>8397.6</v>
      </c>
      <c r="BO12" s="68">
        <v>705.8</v>
      </c>
      <c r="BP12" s="68">
        <v>918.6</v>
      </c>
      <c r="BQ12" s="68">
        <v>104905</v>
      </c>
      <c r="BR12" s="68">
        <v>15321.3</v>
      </c>
      <c r="BS12" s="68">
        <v>89583.7</v>
      </c>
      <c r="BT12" s="68">
        <v>154757</v>
      </c>
      <c r="BU12" s="68">
        <v>4430</v>
      </c>
      <c r="BV12" s="68">
        <v>5875.7</v>
      </c>
      <c r="BW12" s="68">
        <v>2685.2</v>
      </c>
      <c r="BX12" s="68">
        <v>3129.9</v>
      </c>
      <c r="BY12" s="68">
        <v>8936.7000000000007</v>
      </c>
      <c r="BZ12" s="68">
        <v>35900.1</v>
      </c>
      <c r="CA12" s="68">
        <v>3172.4</v>
      </c>
      <c r="CB12" s="68">
        <v>4172.1000000000004</v>
      </c>
      <c r="CC12" s="68">
        <v>9706.5</v>
      </c>
      <c r="CD12" s="68">
        <v>5215.3</v>
      </c>
      <c r="CE12" s="68">
        <v>3350.5</v>
      </c>
      <c r="CF12" s="68">
        <v>3014.7</v>
      </c>
      <c r="CG12" s="68">
        <v>19890.900000000001</v>
      </c>
      <c r="CH12" s="68">
        <v>3242.4</v>
      </c>
      <c r="CI12" s="68">
        <v>3929.1</v>
      </c>
      <c r="CJ12" s="68">
        <v>5082.5</v>
      </c>
      <c r="CK12" s="68">
        <v>32399.3</v>
      </c>
      <c r="CL12" s="11">
        <v>623.70000000001164</v>
      </c>
      <c r="CM12" s="11">
        <v>361.99999999999977</v>
      </c>
      <c r="CN12" s="11">
        <v>3050.099999999994</v>
      </c>
      <c r="CO12" s="11">
        <v>11749.2</v>
      </c>
      <c r="CP12" s="11">
        <v>1644.8000000000172</v>
      </c>
    </row>
    <row r="13" spans="1:94" x14ac:dyDescent="0.25">
      <c r="A13" s="1" t="s">
        <v>34</v>
      </c>
      <c r="B13" s="68">
        <v>632653.30000000005</v>
      </c>
      <c r="C13" s="68">
        <v>152188.5</v>
      </c>
      <c r="D13" s="68">
        <v>144</v>
      </c>
      <c r="E13" s="68">
        <v>56563.3</v>
      </c>
      <c r="F13" s="68">
        <v>981.1</v>
      </c>
      <c r="G13" s="68">
        <v>5517.8</v>
      </c>
      <c r="H13" s="68">
        <v>967.5</v>
      </c>
      <c r="I13" s="68">
        <v>53723.3</v>
      </c>
      <c r="J13" s="68">
        <v>1113.9000000000001</v>
      </c>
      <c r="K13" s="68">
        <v>1830.1</v>
      </c>
      <c r="L13" s="68">
        <v>40.799999999999997</v>
      </c>
      <c r="M13" s="68">
        <v>3543.4</v>
      </c>
      <c r="N13" s="68">
        <v>1508.5</v>
      </c>
      <c r="O13" s="68">
        <v>11106.8</v>
      </c>
      <c r="P13" s="68">
        <v>2501.1999999999998</v>
      </c>
      <c r="Q13" s="68">
        <v>5639.6</v>
      </c>
      <c r="R13" s="68">
        <v>339</v>
      </c>
      <c r="S13" s="68">
        <v>4777.7</v>
      </c>
      <c r="T13" s="68">
        <v>17178.900000000001</v>
      </c>
      <c r="U13" s="68">
        <v>15148</v>
      </c>
      <c r="V13" s="68">
        <v>2030.9</v>
      </c>
      <c r="W13" s="68">
        <v>57009.3</v>
      </c>
      <c r="X13" s="68">
        <v>522.6</v>
      </c>
      <c r="Y13" s="68">
        <v>640.79999999999995</v>
      </c>
      <c r="Z13" s="68">
        <v>824.5</v>
      </c>
      <c r="AA13" s="68">
        <v>1339.6</v>
      </c>
      <c r="AB13" s="68">
        <v>3374.5</v>
      </c>
      <c r="AC13" s="68">
        <v>294.10000000000002</v>
      </c>
      <c r="AD13" s="68">
        <v>174.9</v>
      </c>
      <c r="AE13" s="68">
        <v>1616.8</v>
      </c>
      <c r="AF13" s="68">
        <v>390.7</v>
      </c>
      <c r="AG13" s="68">
        <v>587.9</v>
      </c>
      <c r="AH13" s="68">
        <v>161.30000000000001</v>
      </c>
      <c r="AI13" s="68">
        <v>9415.4</v>
      </c>
      <c r="AJ13" s="68">
        <v>2759</v>
      </c>
      <c r="AK13" s="68">
        <v>27639.9</v>
      </c>
      <c r="AL13" s="68">
        <v>1212</v>
      </c>
      <c r="AM13" s="68">
        <v>812.7</v>
      </c>
      <c r="AN13" s="68">
        <v>636.79999999999995</v>
      </c>
      <c r="AO13" s="68">
        <v>4218.3</v>
      </c>
      <c r="AP13" s="68">
        <v>102723.9</v>
      </c>
      <c r="AQ13" s="68">
        <v>4296.3</v>
      </c>
      <c r="AR13" s="68">
        <v>1480</v>
      </c>
      <c r="AS13" s="68">
        <v>46205.4</v>
      </c>
      <c r="AT13" s="68">
        <v>2338.9</v>
      </c>
      <c r="AU13" s="68">
        <v>7906.9</v>
      </c>
      <c r="AV13" s="68">
        <v>660.6</v>
      </c>
      <c r="AW13" s="68">
        <v>1457</v>
      </c>
      <c r="AX13" s="68">
        <v>1306</v>
      </c>
      <c r="AY13" s="68">
        <v>574.9</v>
      </c>
      <c r="AZ13" s="68">
        <v>20322.8</v>
      </c>
      <c r="BA13" s="68">
        <v>3258</v>
      </c>
      <c r="BB13" s="68">
        <v>376.4</v>
      </c>
      <c r="BC13" s="68">
        <v>9137.6</v>
      </c>
      <c r="BD13" s="68">
        <v>34291.800000000003</v>
      </c>
      <c r="BE13" s="68">
        <v>309.8</v>
      </c>
      <c r="BF13" s="68">
        <v>1997.8</v>
      </c>
      <c r="BG13" s="68">
        <v>585.79999999999995</v>
      </c>
      <c r="BH13" s="68">
        <v>604.29999999999995</v>
      </c>
      <c r="BI13" s="68">
        <v>949.9</v>
      </c>
      <c r="BJ13" s="68">
        <v>1999.9</v>
      </c>
      <c r="BK13" s="68">
        <v>662.9</v>
      </c>
      <c r="BL13" s="68">
        <v>3065.6</v>
      </c>
      <c r="BM13" s="68">
        <v>252</v>
      </c>
      <c r="BN13" s="68">
        <v>9337</v>
      </c>
      <c r="BO13" s="68">
        <v>774.4</v>
      </c>
      <c r="BP13" s="68">
        <v>954.5</v>
      </c>
      <c r="BQ13" s="68">
        <v>106402.4</v>
      </c>
      <c r="BR13" s="68">
        <v>16263.6</v>
      </c>
      <c r="BS13" s="68">
        <v>90138.8</v>
      </c>
      <c r="BT13" s="68">
        <v>162858.4</v>
      </c>
      <c r="BU13" s="68">
        <v>4854.8</v>
      </c>
      <c r="BV13" s="68">
        <v>6186.7</v>
      </c>
      <c r="BW13" s="68">
        <v>2930.1</v>
      </c>
      <c r="BX13" s="68">
        <v>3377.4</v>
      </c>
      <c r="BY13" s="68">
        <v>9592.5</v>
      </c>
      <c r="BZ13" s="68">
        <v>37643.4</v>
      </c>
      <c r="CA13" s="68">
        <v>3099.6</v>
      </c>
      <c r="CB13" s="68">
        <v>4009.5</v>
      </c>
      <c r="CC13" s="68">
        <v>10519.6</v>
      </c>
      <c r="CD13" s="68">
        <v>5649.3</v>
      </c>
      <c r="CE13" s="68">
        <v>3646.3</v>
      </c>
      <c r="CF13" s="68">
        <v>2985.7</v>
      </c>
      <c r="CG13" s="68">
        <v>20072.599999999999</v>
      </c>
      <c r="CH13" s="68">
        <v>3674.4</v>
      </c>
      <c r="CI13" s="68">
        <v>4673.2</v>
      </c>
      <c r="CJ13" s="68">
        <v>5125.3999999999996</v>
      </c>
      <c r="CK13" s="68">
        <v>34181.800000000003</v>
      </c>
      <c r="CL13" s="11">
        <v>636.10000000001764</v>
      </c>
      <c r="CM13" s="11">
        <v>387.49999999999864</v>
      </c>
      <c r="CN13" s="11">
        <v>3403.0999999999913</v>
      </c>
      <c r="CO13" s="11">
        <v>13654.200000000004</v>
      </c>
      <c r="CP13" s="11">
        <v>1931.2999999999652</v>
      </c>
    </row>
    <row r="14" spans="1:94" x14ac:dyDescent="0.25">
      <c r="A14" s="1" t="s">
        <v>35</v>
      </c>
      <c r="B14" s="68">
        <v>645505.4</v>
      </c>
      <c r="C14" s="68">
        <v>161699.29999999999</v>
      </c>
      <c r="D14" s="68">
        <v>172.1</v>
      </c>
      <c r="E14" s="68">
        <v>63705.4</v>
      </c>
      <c r="F14" s="68">
        <v>1031.4000000000001</v>
      </c>
      <c r="G14" s="68">
        <v>5738.7</v>
      </c>
      <c r="H14" s="68">
        <v>1105.4000000000001</v>
      </c>
      <c r="I14" s="68">
        <v>53598</v>
      </c>
      <c r="J14" s="68">
        <v>1181.9000000000001</v>
      </c>
      <c r="K14" s="68">
        <v>1853.5</v>
      </c>
      <c r="L14" s="68">
        <v>41.6</v>
      </c>
      <c r="M14" s="68">
        <v>3712.4</v>
      </c>
      <c r="N14" s="68">
        <v>1635.5</v>
      </c>
      <c r="O14" s="68">
        <v>11674.5</v>
      </c>
      <c r="P14" s="68">
        <v>2595.1</v>
      </c>
      <c r="Q14" s="68">
        <v>5964.9</v>
      </c>
      <c r="R14" s="68">
        <v>185.6</v>
      </c>
      <c r="S14" s="68">
        <v>5410.8</v>
      </c>
      <c r="T14" s="68">
        <v>17377.900000000001</v>
      </c>
      <c r="U14" s="68">
        <v>15280.2</v>
      </c>
      <c r="V14" s="68">
        <v>2097.6999999999998</v>
      </c>
      <c r="W14" s="68">
        <v>57059.3</v>
      </c>
      <c r="X14" s="68">
        <v>573.9</v>
      </c>
      <c r="Y14" s="68">
        <v>581.79999999999995</v>
      </c>
      <c r="Z14" s="68">
        <v>826.4</v>
      </c>
      <c r="AA14" s="68">
        <v>1196.4000000000001</v>
      </c>
      <c r="AB14" s="68">
        <v>3125.4</v>
      </c>
      <c r="AC14" s="68">
        <v>285.60000000000002</v>
      </c>
      <c r="AD14" s="68">
        <v>202.7</v>
      </c>
      <c r="AE14" s="68">
        <v>1522.4</v>
      </c>
      <c r="AF14" s="68">
        <v>351.8</v>
      </c>
      <c r="AG14" s="68">
        <v>518.20000000000005</v>
      </c>
      <c r="AH14" s="68">
        <v>158</v>
      </c>
      <c r="AI14" s="68">
        <v>9294.2999999999993</v>
      </c>
      <c r="AJ14" s="68">
        <v>2525.1999999999998</v>
      </c>
      <c r="AK14" s="68">
        <v>28649.200000000001</v>
      </c>
      <c r="AL14" s="68">
        <v>1045.4000000000001</v>
      </c>
      <c r="AM14" s="68">
        <v>796.8</v>
      </c>
      <c r="AN14" s="68">
        <v>554.79999999999995</v>
      </c>
      <c r="AO14" s="68">
        <v>4445.1000000000004</v>
      </c>
      <c r="AP14" s="68">
        <v>107293.3</v>
      </c>
      <c r="AQ14" s="68">
        <v>4716.2</v>
      </c>
      <c r="AR14" s="68">
        <v>1583.1</v>
      </c>
      <c r="AS14" s="68">
        <v>44597.8</v>
      </c>
      <c r="AT14" s="68">
        <v>2521.6</v>
      </c>
      <c r="AU14" s="68">
        <v>8672.7000000000007</v>
      </c>
      <c r="AV14" s="68">
        <v>716.6</v>
      </c>
      <c r="AW14" s="68">
        <v>1578</v>
      </c>
      <c r="AX14" s="68">
        <v>1432.4</v>
      </c>
      <c r="AY14" s="68">
        <v>646</v>
      </c>
      <c r="AZ14" s="68">
        <v>20118.7</v>
      </c>
      <c r="BA14" s="68">
        <v>3763.9</v>
      </c>
      <c r="BB14" s="68">
        <v>379.5</v>
      </c>
      <c r="BC14" s="68">
        <v>12707.6</v>
      </c>
      <c r="BD14" s="68">
        <v>36925.199999999997</v>
      </c>
      <c r="BE14" s="68">
        <v>330.1</v>
      </c>
      <c r="BF14" s="68">
        <v>1993.5</v>
      </c>
      <c r="BG14" s="68">
        <v>639.4</v>
      </c>
      <c r="BH14" s="68">
        <v>744.5</v>
      </c>
      <c r="BI14" s="68">
        <v>997.8</v>
      </c>
      <c r="BJ14" s="68">
        <v>2347.5</v>
      </c>
      <c r="BK14" s="68">
        <v>633.79999999999995</v>
      </c>
      <c r="BL14" s="68">
        <v>3185.2</v>
      </c>
      <c r="BM14" s="68">
        <v>283.10000000000002</v>
      </c>
      <c r="BN14" s="68">
        <v>9282.9</v>
      </c>
      <c r="BO14" s="68">
        <v>794</v>
      </c>
      <c r="BP14" s="68">
        <v>1019.6</v>
      </c>
      <c r="BQ14" s="68">
        <v>111552.9</v>
      </c>
      <c r="BR14" s="68">
        <v>16329.7</v>
      </c>
      <c r="BS14" s="68">
        <v>95223.2</v>
      </c>
      <c r="BT14" s="68">
        <v>153597.6</v>
      </c>
      <c r="BU14" s="68">
        <v>4565.2</v>
      </c>
      <c r="BV14" s="68">
        <v>5706.3</v>
      </c>
      <c r="BW14" s="68">
        <v>2701.3</v>
      </c>
      <c r="BX14" s="68">
        <v>3268.9</v>
      </c>
      <c r="BY14" s="68">
        <v>8920</v>
      </c>
      <c r="BZ14" s="68">
        <v>35139.9</v>
      </c>
      <c r="CA14" s="68">
        <v>2602.5</v>
      </c>
      <c r="CB14" s="68">
        <v>3607.1</v>
      </c>
      <c r="CC14" s="68">
        <v>10040.200000000001</v>
      </c>
      <c r="CD14" s="68">
        <v>5288.7</v>
      </c>
      <c r="CE14" s="68">
        <v>3551.3</v>
      </c>
      <c r="CF14" s="68">
        <v>2486.1999999999998</v>
      </c>
      <c r="CG14" s="68">
        <v>17501.8</v>
      </c>
      <c r="CH14" s="68">
        <v>3503.4</v>
      </c>
      <c r="CI14" s="68">
        <v>4441.6000000000004</v>
      </c>
      <c r="CJ14" s="68">
        <v>5814.4</v>
      </c>
      <c r="CK14" s="68">
        <v>33791.9</v>
      </c>
      <c r="CL14" s="11">
        <v>666.900000000006</v>
      </c>
      <c r="CM14" s="11">
        <v>405.90000000000327</v>
      </c>
      <c r="CN14" s="11">
        <v>3859.1999999999989</v>
      </c>
      <c r="CO14" s="11">
        <v>15701.399999999998</v>
      </c>
      <c r="CP14" s="11">
        <v>2134.0999999999945</v>
      </c>
    </row>
    <row r="15" spans="1:94" x14ac:dyDescent="0.25">
      <c r="A15" s="1" t="s">
        <v>36</v>
      </c>
      <c r="B15" s="68">
        <v>657819.80000000005</v>
      </c>
      <c r="C15" s="68">
        <v>162980.70000000001</v>
      </c>
      <c r="D15" s="68">
        <v>198.7</v>
      </c>
      <c r="E15" s="68">
        <v>72378</v>
      </c>
      <c r="F15" s="68">
        <v>1108.5</v>
      </c>
      <c r="G15" s="68">
        <v>6029.2</v>
      </c>
      <c r="H15" s="68">
        <v>1240</v>
      </c>
      <c r="I15" s="68">
        <v>42898.3</v>
      </c>
      <c r="J15" s="68">
        <v>1237.5999999999999</v>
      </c>
      <c r="K15" s="68">
        <v>1878.8</v>
      </c>
      <c r="L15" s="68">
        <v>41</v>
      </c>
      <c r="M15" s="68">
        <v>3839.5</v>
      </c>
      <c r="N15" s="68">
        <v>1723.9</v>
      </c>
      <c r="O15" s="68">
        <v>12675.2</v>
      </c>
      <c r="P15" s="68">
        <v>2563.5</v>
      </c>
      <c r="Q15" s="68">
        <v>6375.9</v>
      </c>
      <c r="R15" s="68">
        <v>232</v>
      </c>
      <c r="S15" s="68">
        <v>6298.9</v>
      </c>
      <c r="T15" s="68">
        <v>17106.2</v>
      </c>
      <c r="U15" s="68">
        <v>14966.8</v>
      </c>
      <c r="V15" s="68">
        <v>2139.5</v>
      </c>
      <c r="W15" s="68">
        <v>58987.7</v>
      </c>
      <c r="X15" s="68">
        <v>707.6</v>
      </c>
      <c r="Y15" s="68">
        <v>589.1</v>
      </c>
      <c r="Z15" s="68">
        <v>826.8</v>
      </c>
      <c r="AA15" s="68">
        <v>1295.5999999999999</v>
      </c>
      <c r="AB15" s="68">
        <v>3089.4</v>
      </c>
      <c r="AC15" s="68">
        <v>293.60000000000002</v>
      </c>
      <c r="AD15" s="68">
        <v>221.7</v>
      </c>
      <c r="AE15" s="68">
        <v>1522.9</v>
      </c>
      <c r="AF15" s="68">
        <v>362.6</v>
      </c>
      <c r="AG15" s="68">
        <v>517.1</v>
      </c>
      <c r="AH15" s="68">
        <v>180.7</v>
      </c>
      <c r="AI15" s="68">
        <v>9518.2999999999993</v>
      </c>
      <c r="AJ15" s="68">
        <v>2668.1</v>
      </c>
      <c r="AK15" s="68">
        <v>29475.4</v>
      </c>
      <c r="AL15" s="68">
        <v>1132.3</v>
      </c>
      <c r="AM15" s="68">
        <v>851.3</v>
      </c>
      <c r="AN15" s="68">
        <v>587</v>
      </c>
      <c r="AO15" s="68">
        <v>4710.2</v>
      </c>
      <c r="AP15" s="68">
        <v>110658.7</v>
      </c>
      <c r="AQ15" s="68">
        <v>4877.6000000000004</v>
      </c>
      <c r="AR15" s="68">
        <v>1691.6</v>
      </c>
      <c r="AS15" s="68">
        <v>44435.9</v>
      </c>
      <c r="AT15" s="68">
        <v>2779.1</v>
      </c>
      <c r="AU15" s="68">
        <v>8604.2999999999993</v>
      </c>
      <c r="AV15" s="68">
        <v>781.1</v>
      </c>
      <c r="AW15" s="68">
        <v>1498.6</v>
      </c>
      <c r="AX15" s="68">
        <v>1508.7</v>
      </c>
      <c r="AY15" s="68">
        <v>773.6</v>
      </c>
      <c r="AZ15" s="68">
        <v>21300.5</v>
      </c>
      <c r="BA15" s="68">
        <v>3770.8</v>
      </c>
      <c r="BB15" s="68">
        <v>439.6</v>
      </c>
      <c r="BC15" s="68">
        <v>14121.6</v>
      </c>
      <c r="BD15" s="68">
        <v>38178</v>
      </c>
      <c r="BE15" s="68">
        <v>352.5</v>
      </c>
      <c r="BF15" s="68">
        <v>2229.6999999999998</v>
      </c>
      <c r="BG15" s="68">
        <v>628.4</v>
      </c>
      <c r="BH15" s="68">
        <v>656.9</v>
      </c>
      <c r="BI15" s="68">
        <v>1141.9000000000001</v>
      </c>
      <c r="BJ15" s="68">
        <v>2416.6</v>
      </c>
      <c r="BK15" s="68">
        <v>638.5</v>
      </c>
      <c r="BL15" s="68">
        <v>3403.3</v>
      </c>
      <c r="BM15" s="68">
        <v>310</v>
      </c>
      <c r="BN15" s="68">
        <v>8807.9</v>
      </c>
      <c r="BO15" s="68">
        <v>871</v>
      </c>
      <c r="BP15" s="68">
        <v>1082</v>
      </c>
      <c r="BQ15" s="68">
        <v>112364.3</v>
      </c>
      <c r="BR15" s="68">
        <v>15991.2</v>
      </c>
      <c r="BS15" s="68">
        <v>96373.1</v>
      </c>
      <c r="BT15" s="68">
        <v>157544.20000000001</v>
      </c>
      <c r="BU15" s="68">
        <v>4789.2</v>
      </c>
      <c r="BV15" s="68">
        <v>5854.1</v>
      </c>
      <c r="BW15" s="68">
        <v>2790.7</v>
      </c>
      <c r="BX15" s="68">
        <v>3492.4</v>
      </c>
      <c r="BY15" s="68">
        <v>10141</v>
      </c>
      <c r="BZ15" s="68">
        <v>36009.699999999997</v>
      </c>
      <c r="CA15" s="68">
        <v>2575.9</v>
      </c>
      <c r="CB15" s="68">
        <v>3658.5</v>
      </c>
      <c r="CC15" s="68">
        <v>10331.299999999999</v>
      </c>
      <c r="CD15" s="68">
        <v>5663.6</v>
      </c>
      <c r="CE15" s="68">
        <v>3598.4</v>
      </c>
      <c r="CF15" s="68">
        <v>2453.6</v>
      </c>
      <c r="CG15" s="68">
        <v>17226</v>
      </c>
      <c r="CH15" s="68">
        <v>3682</v>
      </c>
      <c r="CI15" s="68">
        <v>4477.3999999999996</v>
      </c>
      <c r="CJ15" s="68">
        <v>5630</v>
      </c>
      <c r="CK15" s="68">
        <v>34459.800000000003</v>
      </c>
      <c r="CL15" s="11">
        <v>710.60000000002947</v>
      </c>
      <c r="CM15" s="11">
        <v>438.00000000000114</v>
      </c>
      <c r="CN15" s="11">
        <v>4075.6999999999916</v>
      </c>
      <c r="CO15" s="11">
        <v>16606.199999999993</v>
      </c>
      <c r="CP15" s="11">
        <v>2302.7000000000235</v>
      </c>
    </row>
    <row r="16" spans="1:94" x14ac:dyDescent="0.25">
      <c r="A16" s="1" t="s">
        <v>37</v>
      </c>
      <c r="B16" s="68">
        <v>654992.30000000005</v>
      </c>
      <c r="C16" s="68">
        <v>168064.1</v>
      </c>
      <c r="D16" s="68">
        <v>202.8</v>
      </c>
      <c r="E16" s="68">
        <v>78391</v>
      </c>
      <c r="F16" s="68">
        <v>1153.3</v>
      </c>
      <c r="G16" s="68">
        <v>6631.7</v>
      </c>
      <c r="H16" s="68">
        <v>1295</v>
      </c>
      <c r="I16" s="68">
        <v>39821.300000000003</v>
      </c>
      <c r="J16" s="68">
        <v>1132.7</v>
      </c>
      <c r="K16" s="68">
        <v>1908.4</v>
      </c>
      <c r="L16" s="68">
        <v>44.6</v>
      </c>
      <c r="M16" s="68">
        <v>3551.9</v>
      </c>
      <c r="N16" s="68">
        <v>1801.1</v>
      </c>
      <c r="O16" s="68">
        <v>13600.5</v>
      </c>
      <c r="P16" s="68">
        <v>2620</v>
      </c>
      <c r="Q16" s="68">
        <v>6363.7</v>
      </c>
      <c r="R16" s="68">
        <v>279.2</v>
      </c>
      <c r="S16" s="68">
        <v>6874</v>
      </c>
      <c r="T16" s="68">
        <v>16715.099999999999</v>
      </c>
      <c r="U16" s="68">
        <v>14529.4</v>
      </c>
      <c r="V16" s="68">
        <v>2185.6999999999998</v>
      </c>
      <c r="W16" s="68">
        <v>53006.6</v>
      </c>
      <c r="X16" s="68">
        <v>731.4</v>
      </c>
      <c r="Y16" s="68">
        <v>597.79999999999995</v>
      </c>
      <c r="Z16" s="68">
        <v>772.5</v>
      </c>
      <c r="AA16" s="68">
        <v>1203.9000000000001</v>
      </c>
      <c r="AB16" s="68">
        <v>2922.7</v>
      </c>
      <c r="AC16" s="68">
        <v>302</v>
      </c>
      <c r="AD16" s="68">
        <v>239.1</v>
      </c>
      <c r="AE16" s="68">
        <v>1503.5</v>
      </c>
      <c r="AF16" s="68">
        <v>378</v>
      </c>
      <c r="AG16" s="68">
        <v>552.9</v>
      </c>
      <c r="AH16" s="68">
        <v>187.3</v>
      </c>
      <c r="AI16" s="68">
        <v>9621.2999999999993</v>
      </c>
      <c r="AJ16" s="68">
        <v>2700</v>
      </c>
      <c r="AK16" s="68">
        <v>24989.4</v>
      </c>
      <c r="AL16" s="68">
        <v>1112.9000000000001</v>
      </c>
      <c r="AM16" s="68">
        <v>871</v>
      </c>
      <c r="AN16" s="68">
        <v>591</v>
      </c>
      <c r="AO16" s="68">
        <v>3293.8</v>
      </c>
      <c r="AP16" s="68">
        <v>102017.60000000001</v>
      </c>
      <c r="AQ16" s="68">
        <v>4316.2</v>
      </c>
      <c r="AR16" s="68">
        <v>1826.3</v>
      </c>
      <c r="AS16" s="68">
        <v>46213.9</v>
      </c>
      <c r="AT16" s="68">
        <v>2665.8</v>
      </c>
      <c r="AU16" s="68">
        <v>8416.7000000000007</v>
      </c>
      <c r="AV16" s="68">
        <v>776.1</v>
      </c>
      <c r="AW16" s="68">
        <v>1510.9</v>
      </c>
      <c r="AX16" s="68">
        <v>1607.9</v>
      </c>
      <c r="AY16" s="68">
        <v>918.4</v>
      </c>
      <c r="AZ16" s="68">
        <v>21673.1</v>
      </c>
      <c r="BA16" s="68">
        <v>3828.5</v>
      </c>
      <c r="BB16" s="68">
        <v>458.8</v>
      </c>
      <c r="BC16" s="68">
        <v>3594.9</v>
      </c>
      <c r="BD16" s="68">
        <v>39755</v>
      </c>
      <c r="BE16" s="68">
        <v>386.4</v>
      </c>
      <c r="BF16" s="68">
        <v>2439.4</v>
      </c>
      <c r="BG16" s="68">
        <v>707.8</v>
      </c>
      <c r="BH16" s="68">
        <v>573.1</v>
      </c>
      <c r="BI16" s="68">
        <v>1169.5999999999999</v>
      </c>
      <c r="BJ16" s="68">
        <v>2424</v>
      </c>
      <c r="BK16" s="68">
        <v>625.70000000000005</v>
      </c>
      <c r="BL16" s="68">
        <v>3663.7</v>
      </c>
      <c r="BM16" s="68">
        <v>349.1</v>
      </c>
      <c r="BN16" s="68">
        <v>8726.7999999999993</v>
      </c>
      <c r="BO16" s="68">
        <v>943.5</v>
      </c>
      <c r="BP16" s="68">
        <v>1160.5999999999999</v>
      </c>
      <c r="BQ16" s="68">
        <v>114606.6</v>
      </c>
      <c r="BR16" s="68">
        <v>15151.5</v>
      </c>
      <c r="BS16" s="68">
        <v>99455.2</v>
      </c>
      <c r="BT16" s="68">
        <v>160827.29999999999</v>
      </c>
      <c r="BU16" s="68">
        <v>4866.7</v>
      </c>
      <c r="BV16" s="68">
        <v>5827.4</v>
      </c>
      <c r="BW16" s="68">
        <v>2894.8</v>
      </c>
      <c r="BX16" s="68">
        <v>3575.3</v>
      </c>
      <c r="BY16" s="68">
        <v>10460.799999999999</v>
      </c>
      <c r="BZ16" s="68">
        <v>36443.800000000003</v>
      </c>
      <c r="CA16" s="68">
        <v>2443.6999999999998</v>
      </c>
      <c r="CB16" s="68">
        <v>3615.8</v>
      </c>
      <c r="CC16" s="68">
        <v>10332.1</v>
      </c>
      <c r="CD16" s="68">
        <v>5848.2</v>
      </c>
      <c r="CE16" s="68">
        <v>3552.1</v>
      </c>
      <c r="CF16" s="68">
        <v>2411</v>
      </c>
      <c r="CG16" s="68">
        <v>17342</v>
      </c>
      <c r="CH16" s="68">
        <v>3435.1</v>
      </c>
      <c r="CI16" s="68">
        <v>4573.7</v>
      </c>
      <c r="CJ16" s="68">
        <v>5567.4</v>
      </c>
      <c r="CK16" s="68">
        <v>36904</v>
      </c>
      <c r="CL16" s="11">
        <v>733.39999999996508</v>
      </c>
      <c r="CM16" s="11">
        <v>436.09999999999445</v>
      </c>
      <c r="CN16" s="11">
        <v>4210.100000000004</v>
      </c>
      <c r="CO16" s="11">
        <v>17507.5</v>
      </c>
      <c r="CP16" s="11">
        <v>2437.5000000000118</v>
      </c>
    </row>
    <row r="17" spans="1:98" x14ac:dyDescent="0.25">
      <c r="A17" s="1" t="s">
        <v>38</v>
      </c>
      <c r="B17" s="68">
        <v>600584.1</v>
      </c>
      <c r="C17" s="68">
        <v>165346</v>
      </c>
      <c r="D17" s="68">
        <v>168.6</v>
      </c>
      <c r="E17" s="68">
        <v>81487.8</v>
      </c>
      <c r="F17" s="68">
        <v>1193.8</v>
      </c>
      <c r="G17" s="68">
        <v>6609.1</v>
      </c>
      <c r="H17" s="68">
        <v>1138.9000000000001</v>
      </c>
      <c r="I17" s="68">
        <v>35118.199999999997</v>
      </c>
      <c r="J17" s="68">
        <v>988.5</v>
      </c>
      <c r="K17" s="68">
        <v>1774</v>
      </c>
      <c r="L17" s="68">
        <v>43.9</v>
      </c>
      <c r="M17" s="68">
        <v>3542.2</v>
      </c>
      <c r="N17" s="68">
        <v>1748.4</v>
      </c>
      <c r="O17" s="68">
        <v>12945.1</v>
      </c>
      <c r="P17" s="68">
        <v>2541.8000000000002</v>
      </c>
      <c r="Q17" s="68">
        <v>6268.6</v>
      </c>
      <c r="R17" s="68">
        <v>311.10000000000002</v>
      </c>
      <c r="S17" s="68">
        <v>7102.2</v>
      </c>
      <c r="T17" s="68">
        <v>14318.2</v>
      </c>
      <c r="U17" s="68">
        <v>12478.6</v>
      </c>
      <c r="V17" s="68">
        <v>1839.6</v>
      </c>
      <c r="W17" s="68">
        <v>39272.6</v>
      </c>
      <c r="X17" s="68">
        <v>586.5</v>
      </c>
      <c r="Y17" s="68">
        <v>510.3</v>
      </c>
      <c r="Z17" s="68">
        <v>635.20000000000005</v>
      </c>
      <c r="AA17" s="68">
        <v>1091.8</v>
      </c>
      <c r="AB17" s="68">
        <v>2486.4</v>
      </c>
      <c r="AC17" s="68">
        <v>261.60000000000002</v>
      </c>
      <c r="AD17" s="68">
        <v>186.3</v>
      </c>
      <c r="AE17" s="68">
        <v>1313.9</v>
      </c>
      <c r="AF17" s="68">
        <v>321.60000000000002</v>
      </c>
      <c r="AG17" s="68">
        <v>457</v>
      </c>
      <c r="AH17" s="68">
        <v>161.19999999999999</v>
      </c>
      <c r="AI17" s="68">
        <v>8092</v>
      </c>
      <c r="AJ17" s="68">
        <v>2267.5</v>
      </c>
      <c r="AK17" s="68">
        <v>16480.2</v>
      </c>
      <c r="AL17" s="68">
        <v>904.5</v>
      </c>
      <c r="AM17" s="68">
        <v>737</v>
      </c>
      <c r="AN17" s="68">
        <v>505.8</v>
      </c>
      <c r="AO17" s="68">
        <v>1913.5</v>
      </c>
      <c r="AP17" s="68">
        <v>87607.4</v>
      </c>
      <c r="AQ17" s="68">
        <v>4783.6000000000004</v>
      </c>
      <c r="AR17" s="68">
        <v>1926.9</v>
      </c>
      <c r="AS17" s="68">
        <v>35950.5</v>
      </c>
      <c r="AT17" s="68">
        <v>2490.6999999999998</v>
      </c>
      <c r="AU17" s="68">
        <v>7046.8</v>
      </c>
      <c r="AV17" s="68">
        <v>833.3</v>
      </c>
      <c r="AW17" s="68">
        <v>1499.8</v>
      </c>
      <c r="AX17" s="68">
        <v>1712.3</v>
      </c>
      <c r="AY17" s="68">
        <v>1041.9000000000001</v>
      </c>
      <c r="AZ17" s="68">
        <v>19646.7</v>
      </c>
      <c r="BA17" s="68">
        <v>3719.1</v>
      </c>
      <c r="BB17" s="68">
        <v>436.9</v>
      </c>
      <c r="BC17" s="68">
        <v>2591.1999999999998</v>
      </c>
      <c r="BD17" s="68">
        <v>36739.300000000003</v>
      </c>
      <c r="BE17" s="68">
        <v>350.1</v>
      </c>
      <c r="BF17" s="68">
        <v>2250</v>
      </c>
      <c r="BG17" s="68">
        <v>749.8</v>
      </c>
      <c r="BH17" s="68">
        <v>558.5</v>
      </c>
      <c r="BI17" s="68">
        <v>1086.4000000000001</v>
      </c>
      <c r="BJ17" s="68">
        <v>2301.1</v>
      </c>
      <c r="BK17" s="68">
        <v>528.5</v>
      </c>
      <c r="BL17" s="68">
        <v>3261.9</v>
      </c>
      <c r="BM17" s="68">
        <v>395.6</v>
      </c>
      <c r="BN17" s="68">
        <v>8094.9</v>
      </c>
      <c r="BO17" s="68">
        <v>924.1</v>
      </c>
      <c r="BP17" s="68">
        <v>1273.5999999999999</v>
      </c>
      <c r="BQ17" s="68">
        <v>118200</v>
      </c>
      <c r="BR17" s="68">
        <v>13535.6</v>
      </c>
      <c r="BS17" s="68">
        <v>104664.4</v>
      </c>
      <c r="BT17" s="68">
        <v>139100.5</v>
      </c>
      <c r="BU17" s="68">
        <v>4118</v>
      </c>
      <c r="BV17" s="68">
        <v>4835.6000000000004</v>
      </c>
      <c r="BW17" s="68">
        <v>2423</v>
      </c>
      <c r="BX17" s="68">
        <v>2963.8</v>
      </c>
      <c r="BY17" s="68">
        <v>8995.2999999999993</v>
      </c>
      <c r="BZ17" s="68">
        <v>29898.2</v>
      </c>
      <c r="CA17" s="68">
        <v>1882.2</v>
      </c>
      <c r="CB17" s="68">
        <v>3018.1</v>
      </c>
      <c r="CC17" s="68">
        <v>8726.2000000000007</v>
      </c>
      <c r="CD17" s="68">
        <v>5050.3</v>
      </c>
      <c r="CE17" s="68">
        <v>2846.4</v>
      </c>
      <c r="CF17" s="68">
        <v>2044.7</v>
      </c>
      <c r="CG17" s="68">
        <v>14836.9</v>
      </c>
      <c r="CH17" s="68">
        <v>2898</v>
      </c>
      <c r="CI17" s="68">
        <v>4334.3</v>
      </c>
      <c r="CJ17" s="68">
        <v>4789.1000000000004</v>
      </c>
      <c r="CK17" s="68">
        <v>34815.699999999997</v>
      </c>
      <c r="CL17" s="11">
        <v>624.69999999999709</v>
      </c>
      <c r="CM17" s="11">
        <v>360.29999999999609</v>
      </c>
      <c r="CN17" s="11">
        <v>3927.6999999999962</v>
      </c>
      <c r="CO17" s="11">
        <v>15918.900000000001</v>
      </c>
      <c r="CP17" s="11">
        <v>2407.7000000000007</v>
      </c>
    </row>
    <row r="18" spans="1:98" x14ac:dyDescent="0.25">
      <c r="CM18" s="11"/>
    </row>
    <row r="19" spans="1:98" x14ac:dyDescent="0.25">
      <c r="CK19" s="18"/>
      <c r="CL19" s="18"/>
      <c r="CM19" s="18"/>
      <c r="CN19" s="18"/>
      <c r="CO19" s="18"/>
      <c r="CP19" s="18"/>
      <c r="CQ19" s="18"/>
      <c r="CR19" s="18"/>
      <c r="CS19" s="18"/>
      <c r="CT19" s="18"/>
    </row>
    <row r="20" spans="1:98" x14ac:dyDescent="0.25">
      <c r="AB20" s="80"/>
      <c r="AC20" s="74"/>
      <c r="AD20" s="74"/>
      <c r="AE20" s="74"/>
      <c r="AF20" s="74"/>
      <c r="AG20" s="74"/>
      <c r="AH20" s="74"/>
      <c r="AI20" s="74"/>
      <c r="AJ20" s="74"/>
      <c r="AK20" s="74"/>
      <c r="AL20" s="74"/>
      <c r="CK20" s="66"/>
      <c r="CL20" s="69"/>
      <c r="CM20" s="69"/>
      <c r="CN20" s="69"/>
      <c r="CO20" s="69"/>
      <c r="CP20" s="69"/>
      <c r="CQ20" s="18"/>
      <c r="CR20" s="18"/>
      <c r="CS20" s="69"/>
      <c r="CT20" s="18"/>
    </row>
    <row r="21" spans="1:98" x14ac:dyDescent="0.25">
      <c r="AB21" s="80"/>
      <c r="AC21" s="74"/>
      <c r="AD21" s="74"/>
      <c r="AE21" s="74"/>
      <c r="AF21" s="74"/>
      <c r="AG21" s="74"/>
      <c r="AH21" s="74"/>
      <c r="AI21" s="74"/>
      <c r="AJ21" s="74"/>
      <c r="AK21" s="74"/>
      <c r="AL21" s="74"/>
      <c r="CK21" s="66"/>
      <c r="CL21" s="69"/>
      <c r="CM21" s="69"/>
      <c r="CN21" s="69"/>
      <c r="CO21" s="69"/>
      <c r="CP21" s="69"/>
      <c r="CQ21" s="18"/>
      <c r="CR21" s="18"/>
      <c r="CS21" s="69"/>
      <c r="CT21" s="18"/>
    </row>
    <row r="22" spans="1:98" x14ac:dyDescent="0.25">
      <c r="AB22" s="80"/>
      <c r="AC22" s="74"/>
      <c r="AD22" s="74"/>
      <c r="AE22" s="74"/>
      <c r="AF22" s="74"/>
      <c r="AG22" s="74"/>
      <c r="AH22" s="74"/>
      <c r="AI22" s="74"/>
      <c r="AJ22" s="74"/>
      <c r="AK22" s="74"/>
      <c r="AL22" s="74"/>
      <c r="CK22" s="66"/>
      <c r="CL22" s="69"/>
      <c r="CM22" s="69"/>
      <c r="CN22" s="69"/>
      <c r="CO22" s="69"/>
      <c r="CP22" s="69"/>
      <c r="CQ22" s="18"/>
      <c r="CR22" s="18"/>
      <c r="CS22" s="69"/>
      <c r="CT22" s="18"/>
    </row>
    <row r="23" spans="1:98" x14ac:dyDescent="0.25">
      <c r="AB23" s="80"/>
      <c r="AC23" s="74"/>
      <c r="AD23" s="74"/>
      <c r="AE23" s="74"/>
      <c r="AF23" s="74"/>
      <c r="AG23" s="74"/>
      <c r="AH23" s="74"/>
      <c r="AI23" s="74"/>
      <c r="AJ23" s="74"/>
      <c r="AK23" s="74"/>
      <c r="AL23" s="74"/>
      <c r="CK23" s="66"/>
      <c r="CL23" s="69"/>
      <c r="CM23" s="69"/>
      <c r="CN23" s="69"/>
      <c r="CO23" s="69"/>
      <c r="CP23" s="69"/>
      <c r="CQ23" s="18"/>
      <c r="CR23" s="18"/>
      <c r="CS23" s="69"/>
      <c r="CT23" s="18"/>
    </row>
    <row r="24" spans="1:98" x14ac:dyDescent="0.25">
      <c r="AB24" s="80"/>
      <c r="AC24" s="74"/>
      <c r="AD24" s="74"/>
      <c r="AE24" s="74"/>
      <c r="AF24" s="74"/>
      <c r="AG24" s="74"/>
      <c r="AH24" s="74"/>
      <c r="AI24" s="74"/>
      <c r="AJ24" s="74"/>
      <c r="AK24" s="74"/>
      <c r="AL24" s="74"/>
      <c r="CK24" s="66"/>
      <c r="CL24" s="69"/>
      <c r="CM24" s="69"/>
      <c r="CN24" s="69"/>
      <c r="CO24" s="69"/>
      <c r="CP24" s="69"/>
      <c r="CQ24" s="18"/>
      <c r="CR24" s="18"/>
      <c r="CS24" s="69"/>
      <c r="CT24" s="18"/>
    </row>
    <row r="25" spans="1:98" x14ac:dyDescent="0.25">
      <c r="AB25" s="80"/>
      <c r="AC25" s="74"/>
      <c r="AD25" s="74"/>
      <c r="AE25" s="74"/>
      <c r="AF25" s="74"/>
      <c r="AG25" s="74"/>
      <c r="AH25" s="74"/>
      <c r="AI25" s="74"/>
      <c r="AJ25" s="74"/>
      <c r="AK25" s="74"/>
      <c r="AL25" s="74"/>
      <c r="CK25" s="66"/>
      <c r="CL25" s="69"/>
      <c r="CM25" s="69"/>
      <c r="CN25" s="69"/>
      <c r="CO25" s="69"/>
      <c r="CP25" s="69"/>
      <c r="CQ25" s="18"/>
      <c r="CR25" s="18"/>
      <c r="CS25" s="69"/>
      <c r="CT25" s="18"/>
    </row>
    <row r="26" spans="1:98" x14ac:dyDescent="0.25">
      <c r="AB26" s="80"/>
      <c r="AC26" s="74"/>
      <c r="AD26" s="74"/>
      <c r="AE26" s="74"/>
      <c r="AF26" s="74"/>
      <c r="AG26" s="74"/>
      <c r="AH26" s="74"/>
      <c r="AI26" s="74"/>
      <c r="AJ26" s="74"/>
      <c r="AK26" s="74"/>
      <c r="AL26" s="74"/>
      <c r="CK26" s="66"/>
      <c r="CL26" s="69"/>
      <c r="CM26" s="69"/>
      <c r="CN26" s="69"/>
      <c r="CO26" s="69"/>
      <c r="CP26" s="69"/>
      <c r="CQ26" s="18"/>
      <c r="CR26" s="18"/>
      <c r="CS26" s="69"/>
      <c r="CT26" s="18"/>
    </row>
    <row r="27" spans="1:98" x14ac:dyDescent="0.25">
      <c r="CK27" s="66"/>
      <c r="CL27" s="69"/>
      <c r="CM27" s="69"/>
      <c r="CN27" s="69"/>
      <c r="CO27" s="69"/>
      <c r="CP27" s="69"/>
      <c r="CQ27" s="18"/>
      <c r="CR27" s="18"/>
      <c r="CS27" s="69"/>
      <c r="CT27" s="18"/>
    </row>
    <row r="28" spans="1:98" x14ac:dyDescent="0.25">
      <c r="CK28" s="66"/>
      <c r="CL28" s="69"/>
      <c r="CM28" s="69"/>
      <c r="CN28" s="69"/>
      <c r="CO28" s="69"/>
      <c r="CP28" s="69"/>
      <c r="CQ28" s="18"/>
      <c r="CR28" s="18"/>
      <c r="CS28" s="69"/>
      <c r="CT28" s="18"/>
    </row>
    <row r="29" spans="1:98" x14ac:dyDescent="0.25">
      <c r="CK29" s="66"/>
      <c r="CL29" s="69"/>
      <c r="CM29" s="69"/>
      <c r="CN29" s="69"/>
      <c r="CO29" s="69"/>
      <c r="CP29" s="69"/>
      <c r="CQ29" s="18"/>
      <c r="CR29" s="18"/>
      <c r="CS29" s="69"/>
      <c r="CT29" s="18"/>
    </row>
    <row r="30" spans="1:98" x14ac:dyDescent="0.25">
      <c r="CK30" s="66"/>
      <c r="CL30" s="69"/>
      <c r="CM30" s="69"/>
      <c r="CN30" s="69"/>
      <c r="CO30" s="69"/>
      <c r="CP30" s="69"/>
      <c r="CQ30" s="18"/>
      <c r="CR30" s="18"/>
      <c r="CS30" s="69"/>
      <c r="CT30" s="18"/>
    </row>
    <row r="31" spans="1:98" x14ac:dyDescent="0.25">
      <c r="CK31" s="66"/>
      <c r="CL31" s="69"/>
      <c r="CM31" s="69"/>
      <c r="CN31" s="69"/>
      <c r="CO31" s="69"/>
      <c r="CP31" s="69"/>
      <c r="CQ31" s="18"/>
      <c r="CR31" s="18"/>
      <c r="CS31" s="69"/>
      <c r="CT31" s="18"/>
    </row>
    <row r="32" spans="1:98" x14ac:dyDescent="0.25">
      <c r="CK32" s="66"/>
      <c r="CL32" s="69"/>
      <c r="CM32" s="69"/>
      <c r="CN32" s="69"/>
      <c r="CO32" s="69"/>
      <c r="CP32" s="69"/>
      <c r="CQ32" s="18"/>
      <c r="CR32" s="18"/>
      <c r="CS32" s="69"/>
      <c r="CT32" s="18"/>
    </row>
    <row r="33" spans="89:98" x14ac:dyDescent="0.25">
      <c r="CK33" s="66"/>
      <c r="CL33" s="69"/>
      <c r="CM33" s="69"/>
      <c r="CN33" s="69"/>
      <c r="CO33" s="69"/>
      <c r="CP33" s="69"/>
      <c r="CQ33" s="18"/>
      <c r="CR33" s="18"/>
      <c r="CS33" s="69"/>
      <c r="CT33" s="18"/>
    </row>
    <row r="34" spans="89:98" x14ac:dyDescent="0.25">
      <c r="CK34" s="66"/>
      <c r="CL34" s="69"/>
      <c r="CM34" s="69"/>
      <c r="CN34" s="69"/>
      <c r="CO34" s="69"/>
      <c r="CP34" s="69"/>
      <c r="CQ34" s="18"/>
      <c r="CR34" s="18"/>
      <c r="CS34" s="69"/>
      <c r="CT34" s="18"/>
    </row>
    <row r="35" spans="89:98" x14ac:dyDescent="0.25">
      <c r="CK35" s="18"/>
      <c r="CL35" s="18"/>
      <c r="CM35" s="18"/>
      <c r="CN35" s="18"/>
      <c r="CO35" s="18"/>
      <c r="CP35" s="18"/>
      <c r="CQ35" s="18"/>
      <c r="CR35" s="18"/>
      <c r="CS35" s="18"/>
      <c r="CT35" s="18"/>
    </row>
    <row r="36" spans="89:98" x14ac:dyDescent="0.25">
      <c r="CK36" s="18"/>
      <c r="CL36" s="18"/>
      <c r="CM36" s="18"/>
      <c r="CN36" s="18"/>
      <c r="CO36" s="18"/>
      <c r="CP36" s="18"/>
      <c r="CQ36" s="18"/>
      <c r="CR36" s="18"/>
      <c r="CS36" s="18"/>
      <c r="CT36" s="18"/>
    </row>
    <row r="37" spans="89:98" x14ac:dyDescent="0.25">
      <c r="CK37" s="18"/>
      <c r="CL37" s="18"/>
      <c r="CM37" s="18"/>
      <c r="CN37" s="18"/>
      <c r="CO37" s="18"/>
      <c r="CP37" s="18"/>
      <c r="CQ37" s="18"/>
      <c r="CR37" s="18"/>
      <c r="CS37" s="18"/>
      <c r="CT37" s="18"/>
    </row>
    <row r="38" spans="89:98" x14ac:dyDescent="0.25">
      <c r="CK38" s="66"/>
      <c r="CL38" s="18"/>
      <c r="CM38" s="69"/>
      <c r="CN38" s="18"/>
      <c r="CO38" s="18"/>
      <c r="CP38" s="69"/>
      <c r="CQ38" s="18"/>
      <c r="CR38" s="18"/>
      <c r="CS38" s="18"/>
      <c r="CT38" s="18"/>
    </row>
    <row r="39" spans="89:98" x14ac:dyDescent="0.25">
      <c r="CK39" s="66"/>
      <c r="CL39" s="18"/>
      <c r="CM39" s="69"/>
      <c r="CN39" s="18"/>
      <c r="CO39" s="18"/>
      <c r="CP39" s="69"/>
      <c r="CQ39" s="18"/>
      <c r="CR39" s="18"/>
      <c r="CS39" s="18"/>
      <c r="CT39" s="18"/>
    </row>
    <row r="40" spans="89:98" x14ac:dyDescent="0.25">
      <c r="CK40" s="66"/>
      <c r="CL40" s="18"/>
      <c r="CM40" s="69"/>
      <c r="CN40" s="18"/>
      <c r="CO40" s="18"/>
      <c r="CP40" s="69"/>
      <c r="CQ40" s="18"/>
      <c r="CR40" s="18"/>
      <c r="CS40" s="18"/>
      <c r="CT40" s="18"/>
    </row>
    <row r="41" spans="89:98" x14ac:dyDescent="0.25">
      <c r="CK41" s="66"/>
      <c r="CL41" s="18"/>
      <c r="CM41" s="69"/>
      <c r="CN41" s="18"/>
      <c r="CO41" s="18"/>
      <c r="CP41" s="69"/>
      <c r="CQ41" s="18"/>
      <c r="CR41" s="18"/>
      <c r="CS41" s="18"/>
      <c r="CT41" s="18"/>
    </row>
    <row r="42" spans="89:98" x14ac:dyDescent="0.25">
      <c r="CK42" s="66"/>
      <c r="CL42" s="18"/>
      <c r="CM42" s="69"/>
      <c r="CN42" s="18"/>
      <c r="CO42" s="18"/>
      <c r="CP42" s="69"/>
      <c r="CQ42" s="18"/>
      <c r="CR42" s="18"/>
      <c r="CS42" s="18"/>
      <c r="CT42" s="18"/>
    </row>
    <row r="43" spans="89:98" x14ac:dyDescent="0.25">
      <c r="CK43" s="66"/>
      <c r="CL43" s="18"/>
      <c r="CM43" s="69"/>
      <c r="CN43" s="18"/>
      <c r="CO43" s="18"/>
      <c r="CP43" s="69"/>
      <c r="CQ43" s="18"/>
      <c r="CR43" s="18"/>
      <c r="CS43" s="18"/>
      <c r="CT43" s="18"/>
    </row>
    <row r="44" spans="89:98" x14ac:dyDescent="0.25">
      <c r="CK44" s="66"/>
      <c r="CL44" s="18"/>
      <c r="CM44" s="69"/>
      <c r="CN44" s="18"/>
      <c r="CO44" s="18"/>
      <c r="CP44" s="69"/>
      <c r="CQ44" s="18"/>
      <c r="CR44" s="18"/>
      <c r="CS44" s="18"/>
      <c r="CT44" s="18"/>
    </row>
    <row r="45" spans="89:98" x14ac:dyDescent="0.25">
      <c r="CK45" s="66"/>
      <c r="CL45" s="18"/>
      <c r="CM45" s="69"/>
      <c r="CN45" s="18"/>
      <c r="CO45" s="18"/>
      <c r="CP45" s="69"/>
      <c r="CQ45" s="18"/>
      <c r="CR45" s="18"/>
      <c r="CS45" s="18"/>
      <c r="CT45" s="18"/>
    </row>
    <row r="46" spans="89:98" x14ac:dyDescent="0.25">
      <c r="CK46" s="66"/>
      <c r="CL46" s="18"/>
      <c r="CM46" s="69"/>
      <c r="CN46" s="18"/>
      <c r="CO46" s="18"/>
      <c r="CP46" s="69"/>
      <c r="CQ46" s="18"/>
      <c r="CR46" s="18"/>
      <c r="CS46" s="18"/>
      <c r="CT46" s="18"/>
    </row>
    <row r="47" spans="89:98" x14ac:dyDescent="0.25">
      <c r="CK47" s="66"/>
      <c r="CL47" s="18"/>
      <c r="CM47" s="69"/>
      <c r="CN47" s="18"/>
      <c r="CO47" s="18"/>
      <c r="CP47" s="69"/>
      <c r="CQ47" s="18"/>
      <c r="CR47" s="18"/>
      <c r="CS47" s="18"/>
      <c r="CT47" s="18"/>
    </row>
    <row r="48" spans="89:98" x14ac:dyDescent="0.25">
      <c r="CK48" s="66"/>
      <c r="CL48" s="18"/>
      <c r="CM48" s="69"/>
      <c r="CN48" s="18"/>
      <c r="CO48" s="18"/>
      <c r="CP48" s="69"/>
      <c r="CQ48" s="18"/>
      <c r="CR48" s="18"/>
      <c r="CS48" s="18"/>
      <c r="CT48" s="18"/>
    </row>
    <row r="49" spans="89:98" x14ac:dyDescent="0.25">
      <c r="CK49" s="66"/>
      <c r="CL49" s="18"/>
      <c r="CM49" s="69"/>
      <c r="CN49" s="18"/>
      <c r="CO49" s="18"/>
      <c r="CP49" s="69"/>
      <c r="CQ49" s="18"/>
      <c r="CR49" s="18"/>
      <c r="CS49" s="18"/>
      <c r="CT49" s="18"/>
    </row>
    <row r="50" spans="89:98" x14ac:dyDescent="0.25">
      <c r="CK50" s="66"/>
      <c r="CL50" s="18"/>
      <c r="CM50" s="69"/>
      <c r="CN50" s="18"/>
      <c r="CO50" s="18"/>
      <c r="CP50" s="69"/>
      <c r="CQ50" s="18"/>
      <c r="CR50" s="18"/>
      <c r="CS50" s="18"/>
      <c r="CT50" s="18"/>
    </row>
    <row r="51" spans="89:98" x14ac:dyDescent="0.25">
      <c r="CK51" s="66"/>
      <c r="CL51" s="18"/>
      <c r="CM51" s="69"/>
      <c r="CN51" s="18"/>
      <c r="CO51" s="18"/>
      <c r="CP51" s="69"/>
      <c r="CQ51" s="18"/>
      <c r="CR51" s="18"/>
      <c r="CS51" s="18"/>
      <c r="CT51" s="18"/>
    </row>
    <row r="52" spans="89:98" x14ac:dyDescent="0.25">
      <c r="CK52" s="66"/>
      <c r="CL52" s="18"/>
      <c r="CM52" s="69"/>
      <c r="CN52" s="18"/>
      <c r="CO52" s="18"/>
      <c r="CP52" s="69"/>
      <c r="CQ52" s="18"/>
      <c r="CR52" s="18"/>
      <c r="CS52" s="18"/>
      <c r="CT52" s="18"/>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4">
    <tabColor theme="7" tint="0.59999389629810485"/>
  </sheetPr>
  <dimension ref="A1:CP25"/>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sheetData>
    <row r="1" spans="1:94" x14ac:dyDescent="0.25">
      <c r="A1" s="7" t="s">
        <v>412</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94" x14ac:dyDescent="0.25">
      <c r="A2" s="1" t="s">
        <v>39</v>
      </c>
      <c r="B2" s="4" t="s">
        <v>254</v>
      </c>
      <c r="C2" s="4" t="s">
        <v>255</v>
      </c>
      <c r="D2" s="4" t="s">
        <v>42</v>
      </c>
      <c r="E2" s="4" t="s">
        <v>47</v>
      </c>
      <c r="F2" s="4" t="s">
        <v>274</v>
      </c>
      <c r="G2" s="4" t="s">
        <v>52</v>
      </c>
      <c r="H2" s="4" t="s">
        <v>53</v>
      </c>
      <c r="I2" s="4" t="s">
        <v>54</v>
      </c>
      <c r="J2" s="4" t="s">
        <v>55</v>
      </c>
      <c r="K2" s="4" t="s">
        <v>60</v>
      </c>
      <c r="L2" s="4" t="s">
        <v>67</v>
      </c>
      <c r="M2" s="4" t="s">
        <v>69</v>
      </c>
      <c r="N2" s="4" t="s">
        <v>71</v>
      </c>
      <c r="O2" s="4" t="s">
        <v>73</v>
      </c>
      <c r="P2" s="4" t="s">
        <v>75</v>
      </c>
      <c r="Q2" s="4" t="s">
        <v>77</v>
      </c>
      <c r="R2" s="4" t="s">
        <v>81</v>
      </c>
      <c r="S2" s="4" t="s">
        <v>83</v>
      </c>
      <c r="T2" s="4" t="s">
        <v>256</v>
      </c>
      <c r="U2" s="4" t="s">
        <v>84</v>
      </c>
      <c r="V2" s="4" t="s">
        <v>85</v>
      </c>
      <c r="W2" s="4" t="s">
        <v>257</v>
      </c>
      <c r="X2" s="4" t="s">
        <v>87</v>
      </c>
      <c r="Y2" s="4" t="s">
        <v>88</v>
      </c>
      <c r="Z2" s="4" t="s">
        <v>89</v>
      </c>
      <c r="AA2" s="4" t="s">
        <v>90</v>
      </c>
      <c r="AB2" s="4" t="s">
        <v>91</v>
      </c>
      <c r="AC2" s="4" t="s">
        <v>92</v>
      </c>
      <c r="AD2" s="4" t="s">
        <v>93</v>
      </c>
      <c r="AE2" s="4" t="s">
        <v>94</v>
      </c>
      <c r="AF2" s="4" t="s">
        <v>96</v>
      </c>
      <c r="AG2" s="4" t="s">
        <v>97</v>
      </c>
      <c r="AH2" s="4" t="s">
        <v>98</v>
      </c>
      <c r="AI2" s="4" t="s">
        <v>101</v>
      </c>
      <c r="AJ2" s="4" t="s">
        <v>102</v>
      </c>
      <c r="AK2" s="4" t="s">
        <v>103</v>
      </c>
      <c r="AL2" s="4" t="s">
        <v>104</v>
      </c>
      <c r="AM2" s="4" t="s">
        <v>105</v>
      </c>
      <c r="AN2" s="4" t="s">
        <v>106</v>
      </c>
      <c r="AO2" s="4" t="s">
        <v>107</v>
      </c>
      <c r="AP2" s="4" t="s">
        <v>258</v>
      </c>
      <c r="AQ2" s="4" t="s">
        <v>110</v>
      </c>
      <c r="AR2" s="4" t="s">
        <v>116</v>
      </c>
      <c r="AS2" s="4" t="s">
        <v>117</v>
      </c>
      <c r="AT2" s="4" t="s">
        <v>120</v>
      </c>
      <c r="AU2" s="4" t="s">
        <v>121</v>
      </c>
      <c r="AV2" s="4" t="s">
        <v>122</v>
      </c>
      <c r="AW2" s="4" t="s">
        <v>126</v>
      </c>
      <c r="AX2" s="4" t="s">
        <v>127</v>
      </c>
      <c r="AY2" s="4" t="s">
        <v>132</v>
      </c>
      <c r="AZ2" s="4" t="s">
        <v>138</v>
      </c>
      <c r="BA2" s="4" t="s">
        <v>142</v>
      </c>
      <c r="BB2" s="4" t="s">
        <v>150</v>
      </c>
      <c r="BC2" s="4" t="s">
        <v>152</v>
      </c>
      <c r="BD2" s="4" t="s">
        <v>259</v>
      </c>
      <c r="BE2" s="4" t="s">
        <v>153</v>
      </c>
      <c r="BF2" s="4" t="s">
        <v>160</v>
      </c>
      <c r="BG2" s="4" t="s">
        <v>169</v>
      </c>
      <c r="BH2" s="4" t="s">
        <v>178</v>
      </c>
      <c r="BI2" s="4" t="s">
        <v>180</v>
      </c>
      <c r="BJ2" s="4" t="s">
        <v>182</v>
      </c>
      <c r="BK2" s="4" t="s">
        <v>193</v>
      </c>
      <c r="BL2" s="4" t="s">
        <v>197</v>
      </c>
      <c r="BM2" s="4" t="s">
        <v>203</v>
      </c>
      <c r="BN2" s="4" t="s">
        <v>208</v>
      </c>
      <c r="BO2" s="4" t="s">
        <v>215</v>
      </c>
      <c r="BP2" s="4" t="s">
        <v>217</v>
      </c>
      <c r="BQ2" s="4" t="s">
        <v>260</v>
      </c>
      <c r="BR2" s="4" t="s">
        <v>221</v>
      </c>
      <c r="BS2" s="4" t="s">
        <v>222</v>
      </c>
      <c r="BT2" s="4" t="s">
        <v>261</v>
      </c>
      <c r="BU2" s="4" t="s">
        <v>223</v>
      </c>
      <c r="BV2" s="4" t="s">
        <v>224</v>
      </c>
      <c r="BW2" s="4" t="s">
        <v>226</v>
      </c>
      <c r="BX2" s="4" t="s">
        <v>227</v>
      </c>
      <c r="BY2" s="4" t="s">
        <v>228</v>
      </c>
      <c r="BZ2" s="4" t="s">
        <v>229</v>
      </c>
      <c r="CA2" s="4" t="s">
        <v>230</v>
      </c>
      <c r="CB2" s="4" t="s">
        <v>232</v>
      </c>
      <c r="CC2" s="4" t="s">
        <v>233</v>
      </c>
      <c r="CD2" s="4" t="s">
        <v>238</v>
      </c>
      <c r="CE2" s="4" t="s">
        <v>239</v>
      </c>
      <c r="CF2" s="4" t="s">
        <v>240</v>
      </c>
      <c r="CG2" s="4" t="s">
        <v>241</v>
      </c>
      <c r="CH2" s="4" t="s">
        <v>242</v>
      </c>
      <c r="CI2" s="4" t="s">
        <v>243</v>
      </c>
      <c r="CJ2" s="4" t="s">
        <v>244</v>
      </c>
      <c r="CK2" s="4" t="s">
        <v>245</v>
      </c>
      <c r="CL2" s="61" t="s">
        <v>248</v>
      </c>
      <c r="CM2" s="61" t="s">
        <v>249</v>
      </c>
      <c r="CN2" s="61" t="s">
        <v>250</v>
      </c>
      <c r="CO2" s="61" t="s">
        <v>251</v>
      </c>
      <c r="CP2" s="61" t="s">
        <v>252</v>
      </c>
    </row>
    <row r="3" spans="1:94" x14ac:dyDescent="0.25">
      <c r="A3" s="1" t="s">
        <v>24</v>
      </c>
      <c r="B3" s="84">
        <f>'1.23 Beer consumption (vol)'!B3*1000/'1.46 Population'!B27</f>
        <v>1.1349036400459791</v>
      </c>
      <c r="C3" s="55"/>
      <c r="D3" s="84">
        <f>'1.23 Beer consumption (vol)'!D3*1000/'1.46 Population'!D27</f>
        <v>8.6267453754482831E-2</v>
      </c>
      <c r="E3" s="84">
        <f>'1.23 Beer consumption (vol)'!E3*1000/'1.46 Population'!E27</f>
        <v>0.8958285664691541</v>
      </c>
      <c r="F3" s="84">
        <f>'1.23 Beer consumption (vol)'!F3*1000/'1.46 Population'!F27</f>
        <v>1.2063804119565702</v>
      </c>
      <c r="G3" s="84">
        <f>'1.23 Beer consumption (vol)'!G3*1000/'1.46 Population'!G27</f>
        <v>3.0036819892034643E-2</v>
      </c>
      <c r="H3" s="84">
        <f>'1.23 Beer consumption (vol)'!H3*1000/'1.46 Population'!H27</f>
        <v>3.0776648730719714E-2</v>
      </c>
      <c r="I3" s="84">
        <f>'1.23 Beer consumption (vol)'!I3*1000/'1.46 Population'!I27</f>
        <v>2.8739514279430707</v>
      </c>
      <c r="J3" s="84">
        <f>'1.23 Beer consumption (vol)'!J3*1000/'1.46 Population'!J27</f>
        <v>0.72528978012974632</v>
      </c>
      <c r="K3" s="84">
        <f>'1.23 Beer consumption (vol)'!K3*1000/'1.46 Population'!K27</f>
        <v>0.25384407315702961</v>
      </c>
      <c r="L3" s="84">
        <f>'1.23 Beer consumption (vol)'!L3*1000/'1.46 Population'!L27</f>
        <v>1.4156074973404275E-3</v>
      </c>
      <c r="M3" s="84">
        <f>'1.23 Beer consumption (vol)'!M3*1000/'1.46 Population'!M27</f>
        <v>0.6469483509098104</v>
      </c>
      <c r="N3" s="84">
        <f>'1.23 Beer consumption (vol)'!N3*1000/'1.46 Population'!N27</f>
        <v>0.86998550024166266</v>
      </c>
      <c r="O3" s="84">
        <f>'1.23 Beer consumption (vol)'!O3*1000/'1.46 Population'!O27</f>
        <v>1.7420719887493823</v>
      </c>
      <c r="P3" s="84">
        <f>'1.23 Beer consumption (vol)'!P3*1000/'1.46 Population'!P27</f>
        <v>1.0504248833983489</v>
      </c>
      <c r="Q3" s="84">
        <f>'1.23 Beer consumption (vol)'!Q3*1000/'1.46 Population'!Q27</f>
        <v>0.95087613064375742</v>
      </c>
      <c r="R3" s="84">
        <f>'1.23 Beer consumption (vol)'!R3*1000/'1.46 Population'!R27</f>
        <v>0.1314814372116373</v>
      </c>
      <c r="S3" s="84">
        <f>'1.23 Beer consumption (vol)'!S3*1000/'1.46 Population'!S27</f>
        <v>0.45116285376529919</v>
      </c>
      <c r="T3" s="84">
        <f>'1.23 Beer consumption (vol)'!T3*1000/'1.46 Population'!T27</f>
        <v>4.5187879625709568</v>
      </c>
      <c r="U3" s="84">
        <f>'1.23 Beer consumption (vol)'!U3*1000/'1.46 Population'!U27</f>
        <v>4.6330163374786633</v>
      </c>
      <c r="V3" s="84">
        <f>'1.23 Beer consumption (vol)'!V3*1000/'1.46 Population'!V27</f>
        <v>3.9503240298468927</v>
      </c>
      <c r="W3" s="84">
        <f>'1.23 Beer consumption (vol)'!W3*1000/'1.46 Population'!W27</f>
        <v>2.572239559608843</v>
      </c>
      <c r="X3" s="84">
        <f>'1.23 Beer consumption (vol)'!X3*1000/'1.46 Population'!X27</f>
        <v>0.93404441230528179</v>
      </c>
      <c r="Y3" s="84">
        <f>'1.23 Beer consumption (vol)'!Y3*1000/'1.46 Population'!Y27</f>
        <v>1.7679499696545902</v>
      </c>
      <c r="Z3" s="84">
        <f>'1.23 Beer consumption (vol)'!Z3*1000/'1.46 Population'!Z27</f>
        <v>2.8969078657346179</v>
      </c>
      <c r="AA3" s="84">
        <f>'1.23 Beer consumption (vol)'!AA3*1000/'1.46 Population'!AA27</f>
        <v>4.0985452416340129</v>
      </c>
      <c r="AB3" s="84">
        <f>'1.23 Beer consumption (vol)'!AB3*1000/'1.46 Population'!AB27</f>
        <v>8.2194997847273861</v>
      </c>
      <c r="AC3" s="84">
        <f>'1.23 Beer consumption (vol)'!AC3*1000/'1.46 Population'!AC27</f>
        <v>3.9612676056338025</v>
      </c>
      <c r="AD3" s="84">
        <f>'1.23 Beer consumption (vol)'!AD3*1000/'1.46 Population'!AD27</f>
        <v>0.4771209160721589</v>
      </c>
      <c r="AE3" s="84">
        <f>'1.23 Beer consumption (vol)'!AE3*1000/'1.46 Population'!AE27</f>
        <v>3.4606825289452274</v>
      </c>
      <c r="AF3" s="84">
        <f>'1.23 Beer consumption (vol)'!AF3*1000/'1.46 Population'!AF27</f>
        <v>2.6769779892920877</v>
      </c>
      <c r="AG3" s="84">
        <f>'1.23 Beer consumption (vol)'!AG3*1000/'1.46 Population'!AG27</f>
        <v>3.7281330656724978</v>
      </c>
      <c r="AH3" s="84">
        <f>'1.23 Beer consumption (vol)'!AH3*1000/'1.46 Population'!AH27</f>
        <v>1.2944983818770226</v>
      </c>
      <c r="AI3" s="84">
        <f>'1.23 Beer consumption (vol)'!AI3*1000/'1.46 Population'!AI27</f>
        <v>2.9513253515972186</v>
      </c>
      <c r="AJ3" s="84">
        <f>'1.23 Beer consumption (vol)'!AJ3*1000/'1.46 Population'!AJ27</f>
        <v>2.5268535200346642</v>
      </c>
      <c r="AK3" s="84">
        <f>'1.23 Beer consumption (vol)'!AK3*1000/'1.46 Population'!AK27</f>
        <v>2.3909186103417825</v>
      </c>
      <c r="AL3" s="84">
        <f>'1.23 Beer consumption (vol)'!AL3*1000/'1.46 Population'!AL27</f>
        <v>3.184670939544552</v>
      </c>
      <c r="AM3" s="84">
        <f>'1.23 Beer consumption (vol)'!AM3*1000/'1.46 Population'!AM27</f>
        <v>4.4619617758607868</v>
      </c>
      <c r="AN3" s="84">
        <f>'1.23 Beer consumption (vol)'!AN3*1000/'1.46 Population'!AN27</f>
        <v>3.5676599165871061</v>
      </c>
      <c r="AO3" s="84">
        <f>'1.23 Beer consumption (vol)'!AO3*1000/'1.46 Population'!AO27</f>
        <v>1.2350093293550004</v>
      </c>
      <c r="AP3" s="84">
        <f>'1.23 Beer consumption (vol)'!AP3*1000/'1.46 Population'!AP27</f>
        <v>2.2259029004971853</v>
      </c>
      <c r="AQ3" s="84">
        <f>'1.23 Beer consumption (vol)'!AQ3*1000/'1.46 Population'!AQ27</f>
        <v>1.7613386173491854</v>
      </c>
      <c r="AR3" s="84">
        <f>'1.23 Beer consumption (vol)'!AR3*1000/'1.46 Population'!AR27</f>
        <v>1.1416599971752743</v>
      </c>
      <c r="AS3" s="84">
        <f>'1.23 Beer consumption (vol)'!AS3*1000/'1.46 Population'!AS27</f>
        <v>2.4218218422436126</v>
      </c>
      <c r="AT3" s="84">
        <f>'1.23 Beer consumption (vol)'!AT3*1000/'1.46 Population'!AT27</f>
        <v>1.3022189811438691</v>
      </c>
      <c r="AU3" s="84">
        <f>'1.23 Beer consumption (vol)'!AU3*1000/'1.46 Population'!AU27</f>
        <v>1.5321221111081291</v>
      </c>
      <c r="AV3" s="84">
        <f>'1.23 Beer consumption (vol)'!AV3*1000/'1.46 Population'!AV27</f>
        <v>1.6188597156877624</v>
      </c>
      <c r="AW3" s="84">
        <f>'1.23 Beer consumption (vol)'!AW3*1000/'1.46 Population'!AW27</f>
        <v>1.9851991072477388</v>
      </c>
      <c r="AX3" s="84">
        <f>'1.23 Beer consumption (vol)'!AX3*1000/'1.46 Population'!AX27</f>
        <v>0.97255072824598532</v>
      </c>
      <c r="AY3" s="84">
        <f>'1.23 Beer consumption (vol)'!AY3*1000/'1.46 Population'!AY27</f>
        <v>0.43557801202195312</v>
      </c>
      <c r="AZ3" s="84">
        <f>'1.23 Beer consumption (vol)'!AZ3*1000/'1.46 Population'!AZ27</f>
        <v>2.448205864182134</v>
      </c>
      <c r="BA3" s="84">
        <f>'1.23 Beer consumption (vol)'!BA3*1000/'1.46 Population'!BA27</f>
        <v>0.96339113680154143</v>
      </c>
      <c r="BB3" s="84">
        <f>'1.23 Beer consumption (vol)'!BB3*1000/'1.46 Population'!BB27</f>
        <v>1.1421357939346579</v>
      </c>
      <c r="BC3" s="84">
        <f>'1.23 Beer consumption (vol)'!BC3*1000/'1.46 Population'!BC27</f>
        <v>3.877274440461584</v>
      </c>
      <c r="BD3" s="84">
        <f>'1.23 Beer consumption (vol)'!BD3*1000/'1.46 Population'!BD27</f>
        <v>0.91484546898901087</v>
      </c>
      <c r="BE3" s="84">
        <f>'1.23 Beer consumption (vol)'!BE3*1000/'1.46 Population'!BE27</f>
        <v>7.9138216477842888E-2</v>
      </c>
      <c r="BF3" s="84">
        <f>'1.23 Beer consumption (vol)'!BF3*1000/'1.46 Population'!BF27</f>
        <v>1.1376564277588168</v>
      </c>
      <c r="BG3" s="84">
        <f>'1.23 Beer consumption (vol)'!BG3*1000/'1.46 Population'!BG27</f>
        <v>3.8668564004207137E-2</v>
      </c>
      <c r="BH3" s="84" t="e">
        <f>'1.23 Beer consumption (vol)'!BH3*1000/'1.46 Population'!BH27</f>
        <v>#VALUE!</v>
      </c>
      <c r="BI3" s="84">
        <f>'1.23 Beer consumption (vol)'!BI3*1000/'1.46 Population'!BI27</f>
        <v>0.35719832272091939</v>
      </c>
      <c r="BJ3" s="84">
        <f>'1.23 Beer consumption (vol)'!BJ3*1000/'1.46 Population'!BJ27</f>
        <v>0.55549801809605415</v>
      </c>
      <c r="BK3" s="84">
        <f>'1.23 Beer consumption (vol)'!BK3*1000/'1.46 Population'!BK27</f>
        <v>0.13674746162524359</v>
      </c>
      <c r="BL3" s="84">
        <f>'1.23 Beer consumption (vol)'!BL3*1000/'1.46 Population'!BL27</f>
        <v>0.25473178171787625</v>
      </c>
      <c r="BM3" s="84" t="e">
        <f>'1.23 Beer consumption (vol)'!BM3*1000/'1.46 Population'!BM27</f>
        <v>#VALUE!</v>
      </c>
      <c r="BN3" s="84">
        <f>'1.23 Beer consumption (vol)'!BN3*1000/'1.46 Population'!BN27</f>
        <v>3.0013690455295401</v>
      </c>
      <c r="BO3" s="84">
        <f>'1.23 Beer consumption (vol)'!BO3*1000/'1.46 Population'!BO27</f>
        <v>0.45585934667067268</v>
      </c>
      <c r="BP3" s="84">
        <f>'1.23 Beer consumption (vol)'!BP3*1000/'1.46 Population'!BP27</f>
        <v>0.35612535612535612</v>
      </c>
      <c r="BQ3" s="84">
        <f>'1.23 Beer consumption (vol)'!BQ3*1000/'1.46 Population'!BQ27</f>
        <v>3.9893718021099431</v>
      </c>
      <c r="BR3" s="84">
        <f>'1.23 Beer consumption (vol)'!BR3*1000/'1.46 Population'!BR27</f>
        <v>3.4557681024867346</v>
      </c>
      <c r="BS3" s="84">
        <f>'1.23 Beer consumption (vol)'!BS3*1000/'1.46 Population'!BS27</f>
        <v>4.0471068782920243</v>
      </c>
      <c r="BT3" s="84">
        <f>'1.23 Beer consumption (vol)'!BT3*1000/'1.46 Population'!BT27</f>
        <v>3.2744287907772027</v>
      </c>
      <c r="BU3" s="84">
        <f>'1.23 Beer consumption (vol)'!BU3*1000/'1.46 Population'!BU27</f>
        <v>5.2986572579137006</v>
      </c>
      <c r="BV3" s="84">
        <f>'1.23 Beer consumption (vol)'!BV3*1000/'1.46 Population'!BV27</f>
        <v>4.9593701892160498</v>
      </c>
      <c r="BW3" s="84">
        <f>'1.23 Beer consumption (vol)'!BW3*1000/'1.46 Population'!BW27</f>
        <v>4.9166230464368503</v>
      </c>
      <c r="BX3" s="84">
        <f>'1.23 Beer consumption (vol)'!BX3*1000/'1.46 Population'!BX27</f>
        <v>4.0917951786300204</v>
      </c>
      <c r="BY3" s="84">
        <f>'1.23 Beer consumption (vol)'!BY3*1000/'1.46 Population'!BY27</f>
        <v>1.7395970074207059</v>
      </c>
      <c r="BZ3" s="84">
        <f>'1.23 Beer consumption (vol)'!BZ3*1000/'1.46 Population'!BZ27</f>
        <v>6.0406396829545521</v>
      </c>
      <c r="CA3" s="84">
        <f>'1.23 Beer consumption (vol)'!CA3*1000/'1.46 Population'!CA27</f>
        <v>1.9748984865263934</v>
      </c>
      <c r="CB3" s="84">
        <f>'1.23 Beer consumption (vol)'!CB3*1000/'1.46 Population'!CB27</f>
        <v>7.6184512627843874</v>
      </c>
      <c r="CC3" s="84">
        <f>'1.23 Beer consumption (vol)'!CC3*1000/'1.46 Population'!CC27</f>
        <v>1.4343222607868233</v>
      </c>
      <c r="CD3" s="84">
        <f>'1.23 Beer consumption (vol)'!CD3*1000/'1.46 Population'!CD27</f>
        <v>4.0094826453828389</v>
      </c>
      <c r="CE3" s="84">
        <f>'1.23 Beer consumption (vol)'!CE3*1000/'1.46 Population'!CE27</f>
        <v>2.6646533730070616</v>
      </c>
      <c r="CF3" s="84">
        <f>'1.23 Beer consumption (vol)'!CF3*1000/'1.46 Population'!CF27</f>
        <v>2.7974600224571189</v>
      </c>
      <c r="CG3" s="84">
        <f>'1.23 Beer consumption (vol)'!CG3*1000/'1.46 Population'!CG27</f>
        <v>3.426662746716012</v>
      </c>
      <c r="CH3" s="84">
        <f>'1.23 Beer consumption (vol)'!CH3*1000/'1.46 Population'!CH27</f>
        <v>2.4091502679335348</v>
      </c>
      <c r="CI3" s="84">
        <f>'1.23 Beer consumption (vol)'!CI3*1000/'1.46 Population'!CI27</f>
        <v>2.7206729501256226</v>
      </c>
      <c r="CJ3" s="84">
        <f>'1.23 Beer consumption (vol)'!CJ3*1000/'1.46 Population'!CJ27</f>
        <v>0.39158267502043043</v>
      </c>
      <c r="CK3" s="84">
        <f>'1.23 Beer consumption (vol)'!CK3*1000/'1.46 Population'!CK27</f>
        <v>4.9983220282102652</v>
      </c>
      <c r="CL3" s="55">
        <f>'1.23 Beer consumption (vol)'!CL3*1000/'1.46 Population'!CL27</f>
        <v>2.5931829795673633</v>
      </c>
      <c r="CM3" s="55">
        <f>'1.23 Beer consumption (vol)'!CM3*1000/'1.46 Population'!CM27</f>
        <v>0.39396301884591567</v>
      </c>
      <c r="CN3" s="55">
        <f>'1.23 Beer consumption (vol)'!CN3*1000/'1.46 Population'!CN27</f>
        <v>0.72439231857416475</v>
      </c>
      <c r="CO3" s="55">
        <f>'1.23 Beer consumption (vol)'!CO3*1000/'1.46 Population'!CO27</f>
        <v>0.29081285488921171</v>
      </c>
      <c r="CP3" s="55">
        <f>'1.23 Beer consumption (vol)'!CP3*1000/'1.46 Population'!CP27</f>
        <v>5.5415400128683706E-2</v>
      </c>
    </row>
    <row r="4" spans="1:94" x14ac:dyDescent="0.25">
      <c r="A4" s="1" t="s">
        <v>25</v>
      </c>
      <c r="B4" s="84">
        <f>'1.23 Beer consumption (vol)'!B4*1000/'1.46 Population'!B28</f>
        <v>1.1503369899930471</v>
      </c>
      <c r="C4" s="84">
        <f>'1.23 Beer consumption (vol)'!C4*1000/'1.46 Population'!C28</f>
        <v>0.60911202025305289</v>
      </c>
      <c r="D4" s="84">
        <f>'1.23 Beer consumption (vol)'!D4*1000/'1.46 Population'!D28</f>
        <v>9.7663403081280367E-2</v>
      </c>
      <c r="E4" s="84">
        <f>'1.23 Beer consumption (vol)'!E4*1000/'1.46 Population'!E28</f>
        <v>0.95113103026789003</v>
      </c>
      <c r="F4" s="84">
        <f>'1.23 Beer consumption (vol)'!F4*1000/'1.46 Population'!F28</f>
        <v>1.230705357275248</v>
      </c>
      <c r="G4" s="84">
        <f>'1.23 Beer consumption (vol)'!G4*1000/'1.46 Population'!G28</f>
        <v>3.2086560372295778E-2</v>
      </c>
      <c r="H4" s="84">
        <f>'1.23 Beer consumption (vol)'!H4*1000/'1.46 Population'!H28</f>
        <v>2.6222678384370177E-2</v>
      </c>
      <c r="I4" s="84">
        <f>'1.23 Beer consumption (vol)'!I4*1000/'1.46 Population'!I28</f>
        <v>2.7705002902279467</v>
      </c>
      <c r="J4" s="84">
        <f>'1.23 Beer consumption (vol)'!J4*1000/'1.46 Population'!J28</f>
        <v>0.84557515888088797</v>
      </c>
      <c r="K4" s="84">
        <f>'1.23 Beer consumption (vol)'!K4*1000/'1.46 Population'!K28</f>
        <v>0.25669756544769279</v>
      </c>
      <c r="L4" s="84">
        <f>'1.23 Beer consumption (vol)'!L4*1000/'1.46 Population'!L28</f>
        <v>1.3862742216763381E-3</v>
      </c>
      <c r="M4" s="84">
        <f>'1.23 Beer consumption (vol)'!M4*1000/'1.46 Population'!M28</f>
        <v>0.65564171701863849</v>
      </c>
      <c r="N4" s="84">
        <f>'1.23 Beer consumption (vol)'!N4*1000/'1.46 Population'!N28</f>
        <v>0.86206896551724133</v>
      </c>
      <c r="O4" s="84">
        <f>'1.23 Beer consumption (vol)'!O4*1000/'1.46 Population'!O28</f>
        <v>1.8121800336817704</v>
      </c>
      <c r="P4" s="84">
        <f>'1.23 Beer consumption (vol)'!P4*1000/'1.46 Population'!P28</f>
        <v>1.0577712714678473</v>
      </c>
      <c r="Q4" s="84">
        <f>'1.23 Beer consumption (vol)'!Q4*1000/'1.46 Population'!Q28</f>
        <v>1.138193888990235</v>
      </c>
      <c r="R4" s="84">
        <f>'1.23 Beer consumption (vol)'!R4*1000/'1.46 Population'!R28</f>
        <v>0.13815425909844478</v>
      </c>
      <c r="S4" s="84">
        <f>'1.23 Beer consumption (vol)'!S4*1000/'1.46 Population'!S28</f>
        <v>0.50904873805963313</v>
      </c>
      <c r="T4" s="84">
        <f>'1.23 Beer consumption (vol)'!T4*1000/'1.46 Population'!T28</f>
        <v>4.4209231400087132</v>
      </c>
      <c r="U4" s="84">
        <f>'1.23 Beer consumption (vol)'!U4*1000/'1.46 Population'!U28</f>
        <v>4.524190569986458</v>
      </c>
      <c r="V4" s="84">
        <f>'1.23 Beer consumption (vol)'!V4*1000/'1.46 Population'!V28</f>
        <v>3.9068484755630459</v>
      </c>
      <c r="W4" s="84">
        <f>'1.23 Beer consumption (vol)'!W4*1000/'1.46 Population'!W28</f>
        <v>2.7674210325215323</v>
      </c>
      <c r="X4" s="84">
        <f>'1.23 Beer consumption (vol)'!X4*1000/'1.46 Population'!X28</f>
        <v>0.888852975637348</v>
      </c>
      <c r="Y4" s="84">
        <f>'1.23 Beer consumption (vol)'!Y4*1000/'1.46 Population'!Y28</f>
        <v>1.9144026014895628</v>
      </c>
      <c r="Z4" s="84">
        <f>'1.23 Beer consumption (vol)'!Z4*1000/'1.46 Population'!Z28</f>
        <v>2.7577267181781213</v>
      </c>
      <c r="AA4" s="84">
        <f>'1.23 Beer consumption (vol)'!AA4*1000/'1.46 Population'!AA28</f>
        <v>4.0552786588128678</v>
      </c>
      <c r="AB4" s="84">
        <f>'1.23 Beer consumption (vol)'!AB4*1000/'1.46 Population'!AB28</f>
        <v>8.234325373485472</v>
      </c>
      <c r="AC4" s="84">
        <f>'1.23 Beer consumption (vol)'!AC4*1000/'1.46 Population'!AC28</f>
        <v>4.2851865533801252</v>
      </c>
      <c r="AD4" s="84">
        <f>'1.23 Beer consumption (vol)'!AD4*1000/'1.46 Population'!AD28</f>
        <v>0.52613519386938123</v>
      </c>
      <c r="AE4" s="84">
        <f>'1.23 Beer consumption (vol)'!AE4*1000/'1.46 Population'!AE28</f>
        <v>3.5184620979075962</v>
      </c>
      <c r="AF4" s="84">
        <f>'1.23 Beer consumption (vol)'!AF4*1000/'1.46 Population'!AF28</f>
        <v>3.1021111589831971</v>
      </c>
      <c r="AG4" s="84">
        <f>'1.23 Beer consumption (vol)'!AG4*1000/'1.46 Population'!AG28</f>
        <v>4.2841428819544953</v>
      </c>
      <c r="AH4" s="84">
        <f>'1.23 Beer consumption (vol)'!AH4*1000/'1.46 Population'!AH28</f>
        <v>1.3389536325316143</v>
      </c>
      <c r="AI4" s="84">
        <f>'1.23 Beer consumption (vol)'!AI4*1000/'1.46 Population'!AI28</f>
        <v>3.1117456631679143</v>
      </c>
      <c r="AJ4" s="84">
        <f>'1.23 Beer consumption (vol)'!AJ4*1000/'1.46 Population'!AJ28</f>
        <v>2.6564682712345706</v>
      </c>
      <c r="AK4" s="84">
        <f>'1.23 Beer consumption (vol)'!AK4*1000/'1.46 Population'!AK28</f>
        <v>2.6508881264791526</v>
      </c>
      <c r="AL4" s="84">
        <f>'1.23 Beer consumption (vol)'!AL4*1000/'1.46 Population'!AL28</f>
        <v>3.336848146714539</v>
      </c>
      <c r="AM4" s="84">
        <f>'1.23 Beer consumption (vol)'!AM4*1000/'1.46 Population'!AM28</f>
        <v>4.6875</v>
      </c>
      <c r="AN4" s="84">
        <f>'1.23 Beer consumption (vol)'!AN4*1000/'1.46 Population'!AN28</f>
        <v>3.4603811434302907</v>
      </c>
      <c r="AO4" s="84">
        <f>'1.23 Beer consumption (vol)'!AO4*1000/'1.46 Population'!AO28</f>
        <v>1.4717801699387862</v>
      </c>
      <c r="AP4" s="84">
        <f>'1.23 Beer consumption (vol)'!AP4*1000/'1.46 Population'!AP28</f>
        <v>2.1829857929976373</v>
      </c>
      <c r="AQ4" s="84">
        <f>'1.23 Beer consumption (vol)'!AQ4*1000/'1.46 Population'!AQ28</f>
        <v>1.7128801195057195</v>
      </c>
      <c r="AR4" s="84">
        <f>'1.23 Beer consumption (vol)'!AR4*1000/'1.46 Population'!AR28</f>
        <v>0.97072793038493999</v>
      </c>
      <c r="AS4" s="84">
        <f>'1.23 Beer consumption (vol)'!AS4*1000/'1.46 Population'!AS28</f>
        <v>2.3960814292089947</v>
      </c>
      <c r="AT4" s="84">
        <f>'1.23 Beer consumption (vol)'!AT4*1000/'1.46 Population'!AT28</f>
        <v>1.2994866384467918</v>
      </c>
      <c r="AU4" s="84">
        <f>'1.23 Beer consumption (vol)'!AU4*1000/'1.46 Population'!AU28</f>
        <v>1.5683444584761561</v>
      </c>
      <c r="AV4" s="84">
        <f>'1.23 Beer consumption (vol)'!AV4*1000/'1.46 Population'!AV28</f>
        <v>1.5910898965791567</v>
      </c>
      <c r="AW4" s="84">
        <f>'1.23 Beer consumption (vol)'!AW4*1000/'1.46 Population'!AW28</f>
        <v>1.9936250362213852</v>
      </c>
      <c r="AX4" s="84">
        <f>'1.23 Beer consumption (vol)'!AX4*1000/'1.46 Population'!AX28</f>
        <v>0.98683455603919801</v>
      </c>
      <c r="AY4" s="84">
        <f>'1.23 Beer consumption (vol)'!AY4*1000/'1.46 Population'!AY28</f>
        <v>0.45046193596641082</v>
      </c>
      <c r="AZ4" s="84">
        <f>'1.23 Beer consumption (vol)'!AZ4*1000/'1.46 Population'!AZ28</f>
        <v>2.4275821830811823</v>
      </c>
      <c r="BA4" s="84">
        <f>'1.23 Beer consumption (vol)'!BA4*1000/'1.46 Population'!BA28</f>
        <v>1.0563314098829013</v>
      </c>
      <c r="BB4" s="84">
        <f>'1.23 Beer consumption (vol)'!BB4*1000/'1.46 Population'!BB28</f>
        <v>0.81134683574734057</v>
      </c>
      <c r="BC4" s="84">
        <f>'1.23 Beer consumption (vol)'!BC4*1000/'1.46 Population'!BC28</f>
        <v>3.3623238618691214</v>
      </c>
      <c r="BD4" s="84">
        <f>'1.23 Beer consumption (vol)'!BD4*1000/'1.46 Population'!BD28</f>
        <v>0.93147082422299932</v>
      </c>
      <c r="BE4" s="84">
        <f>'1.23 Beer consumption (vol)'!BE4*1000/'1.46 Population'!BE28</f>
        <v>8.1274382314694402E-2</v>
      </c>
      <c r="BF4" s="84">
        <f>'1.23 Beer consumption (vol)'!BF4*1000/'1.46 Population'!BF28</f>
        <v>1.1561796011776344</v>
      </c>
      <c r="BG4" s="84">
        <f>'1.23 Beer consumption (vol)'!BG4*1000/'1.46 Population'!BG28</f>
        <v>3.7886824477919558E-2</v>
      </c>
      <c r="BH4" s="84" t="e">
        <f>'1.23 Beer consumption (vol)'!BH4*1000/'1.46 Population'!BH28</f>
        <v>#VALUE!</v>
      </c>
      <c r="BI4" s="84">
        <f>'1.23 Beer consumption (vol)'!BI4*1000/'1.46 Population'!BI28</f>
        <v>0.35007610350076102</v>
      </c>
      <c r="BJ4" s="84">
        <f>'1.23 Beer consumption (vol)'!BJ4*1000/'1.46 Population'!BJ28</f>
        <v>0.55671112198703043</v>
      </c>
      <c r="BK4" s="84">
        <f>'1.23 Beer consumption (vol)'!BK4*1000/'1.46 Population'!BK28</f>
        <v>0.14220127574858815</v>
      </c>
      <c r="BL4" s="84">
        <f>'1.23 Beer consumption (vol)'!BL4*1000/'1.46 Population'!BL28</f>
        <v>0.25300530846917862</v>
      </c>
      <c r="BM4" s="84" t="e">
        <f>'1.23 Beer consumption (vol)'!BM4*1000/'1.46 Population'!BM28</f>
        <v>#VALUE!</v>
      </c>
      <c r="BN4" s="84">
        <f>'1.23 Beer consumption (vol)'!BN4*1000/'1.46 Population'!BN28</f>
        <v>3.0363803752577145</v>
      </c>
      <c r="BO4" s="84">
        <f>'1.23 Beer consumption (vol)'!BO4*1000/'1.46 Population'!BO28</f>
        <v>0.45130056617707393</v>
      </c>
      <c r="BP4" s="84">
        <f>'1.23 Beer consumption (vol)'!BP4*1000/'1.46 Population'!BP28</f>
        <v>0.37491798669041149</v>
      </c>
      <c r="BQ4" s="84">
        <f>'1.23 Beer consumption (vol)'!BQ4*1000/'1.46 Population'!BQ28</f>
        <v>3.979828430050949</v>
      </c>
      <c r="BR4" s="84">
        <f>'1.23 Beer consumption (vol)'!BR4*1000/'1.46 Population'!BR28</f>
        <v>3.4759426501352109</v>
      </c>
      <c r="BS4" s="84">
        <f>'1.23 Beer consumption (vol)'!BS4*1000/'1.46 Population'!BS28</f>
        <v>4.0347646868215996</v>
      </c>
      <c r="BT4" s="84">
        <f>'1.23 Beer consumption (vol)'!BT4*1000/'1.46 Population'!BT28</f>
        <v>3.2809617306727459</v>
      </c>
      <c r="BU4" s="84">
        <f>'1.23 Beer consumption (vol)'!BU4*1000/'1.46 Population'!BU28</f>
        <v>5.3574086016171432</v>
      </c>
      <c r="BV4" s="84">
        <f>'1.23 Beer consumption (vol)'!BV4*1000/'1.46 Population'!BV28</f>
        <v>4.8886000562576983</v>
      </c>
      <c r="BW4" s="84">
        <f>'1.23 Beer consumption (vol)'!BW4*1000/'1.46 Population'!BW28</f>
        <v>4.8245287236420538</v>
      </c>
      <c r="BX4" s="84">
        <f>'1.23 Beer consumption (vol)'!BX4*1000/'1.46 Population'!BX28</f>
        <v>4.100175171803115</v>
      </c>
      <c r="BY4" s="84">
        <f>'1.23 Beer consumption (vol)'!BY4*1000/'1.46 Population'!BY28</f>
        <v>1.6787884575754073</v>
      </c>
      <c r="BZ4" s="84">
        <f>'1.23 Beer consumption (vol)'!BZ4*1000/'1.46 Population'!BZ28</f>
        <v>6.1149369974346914</v>
      </c>
      <c r="CA4" s="84">
        <f>'1.23 Beer consumption (vol)'!CA4*1000/'1.46 Population'!CA28</f>
        <v>1.9562282449969235</v>
      </c>
      <c r="CB4" s="84">
        <f>'1.23 Beer consumption (vol)'!CB4*1000/'1.46 Population'!CB28</f>
        <v>7.3082544811139325</v>
      </c>
      <c r="CC4" s="84">
        <f>'1.23 Beer consumption (vol)'!CC4*1000/'1.46 Population'!CC28</f>
        <v>1.3880236894055713</v>
      </c>
      <c r="CD4" s="84">
        <f>'1.23 Beer consumption (vol)'!CD4*1000/'1.46 Population'!CD28</f>
        <v>3.980056254773273</v>
      </c>
      <c r="CE4" s="84">
        <f>'1.23 Beer consumption (vol)'!CE4*1000/'1.46 Population'!CE28</f>
        <v>2.6524612630136377</v>
      </c>
      <c r="CF4" s="84">
        <f>'1.23 Beer consumption (vol)'!CF4*1000/'1.46 Population'!CF28</f>
        <v>2.7898833059155144</v>
      </c>
      <c r="CG4" s="84">
        <f>'1.23 Beer consumption (vol)'!CG4*1000/'1.46 Population'!CG28</f>
        <v>3.4116967586443865</v>
      </c>
      <c r="CH4" s="84">
        <f>'1.23 Beer consumption (vol)'!CH4*1000/'1.46 Population'!CH28</f>
        <v>2.4469362786364504</v>
      </c>
      <c r="CI4" s="84">
        <f>'1.23 Beer consumption (vol)'!CI4*1000/'1.46 Population'!CI28</f>
        <v>2.6737599404606036</v>
      </c>
      <c r="CJ4" s="84">
        <f>'1.23 Beer consumption (vol)'!CJ4*1000/'1.46 Population'!CJ28</f>
        <v>0.41083442151000743</v>
      </c>
      <c r="CK4" s="84">
        <f>'1.23 Beer consumption (vol)'!CK4*1000/'1.46 Population'!CK28</f>
        <v>5.1249502022295896</v>
      </c>
      <c r="CL4" s="55">
        <f>'1.23 Beer consumption (vol)'!CL4*1000/'1.46 Population'!CL28</f>
        <v>2.5261239104196305</v>
      </c>
      <c r="CM4" s="55">
        <f>'1.23 Beer consumption (vol)'!CM4*1000/'1.46 Population'!CM28</f>
        <v>0.38795985604407529</v>
      </c>
      <c r="CN4" s="55">
        <f>'1.23 Beer consumption (vol)'!CN4*1000/'1.46 Population'!CN28</f>
        <v>0.71390995143126912</v>
      </c>
      <c r="CO4" s="55">
        <f>'1.23 Beer consumption (vol)'!CO4*1000/'1.46 Population'!CO28</f>
        <v>0.29832504527634457</v>
      </c>
      <c r="CP4" s="55">
        <f>'1.23 Beer consumption (vol)'!CP4*1000/'1.46 Population'!CP28</f>
        <v>5.6786436757449099E-2</v>
      </c>
    </row>
    <row r="5" spans="1:94" x14ac:dyDescent="0.25">
      <c r="A5" s="1" t="s">
        <v>26</v>
      </c>
      <c r="B5" s="84">
        <f>'1.23 Beer consumption (vol)'!B5*1000/'1.46 Population'!B29</f>
        <v>1.1676775829219839</v>
      </c>
      <c r="C5" s="84"/>
      <c r="D5" s="84"/>
      <c r="E5" s="84">
        <f>'1.23 Beer consumption (vol)'!E5*1000/'1.46 Population'!E29</f>
        <v>1.0083843896211067</v>
      </c>
      <c r="F5" s="84">
        <f>'1.23 Beer consumption (vol)'!F5*1000/'1.46 Population'!F29</f>
        <v>1.2182801450050513</v>
      </c>
      <c r="G5" s="84">
        <f>'1.23 Beer consumption (vol)'!G5*1000/'1.46 Population'!G29</f>
        <v>3.2848202917051809E-2</v>
      </c>
      <c r="H5" s="84">
        <f>'1.23 Beer consumption (vol)'!H5*1000/'1.46 Population'!H29</f>
        <v>2.2695519632078394E-2</v>
      </c>
      <c r="I5" s="84">
        <f>'1.23 Beer consumption (vol)'!I5*1000/'1.46 Population'!I29</f>
        <v>2.6790608799160491</v>
      </c>
      <c r="J5" s="84">
        <f>'1.23 Beer consumption (vol)'!J5*1000/'1.46 Population'!J29</f>
        <v>0.91689086990857871</v>
      </c>
      <c r="K5" s="84">
        <f>'1.23 Beer consumption (vol)'!K5*1000/'1.46 Population'!K29</f>
        <v>0.2795739293316985</v>
      </c>
      <c r="L5" s="84">
        <f>'1.23 Beer consumption (vol)'!L5*1000/'1.46 Population'!L29</f>
        <v>1.3582204595538926E-3</v>
      </c>
      <c r="M5" s="84">
        <f>'1.23 Beer consumption (vol)'!M5*1000/'1.46 Population'!M29</f>
        <v>0.67854461219909923</v>
      </c>
      <c r="N5" s="84">
        <f>'1.23 Beer consumption (vol)'!N5*1000/'1.46 Population'!N29</f>
        <v>0.85058812092932823</v>
      </c>
      <c r="O5" s="84">
        <f>'1.23 Beer consumption (vol)'!O5*1000/'1.46 Population'!O29</f>
        <v>1.8637965870792093</v>
      </c>
      <c r="P5" s="84">
        <f>'1.23 Beer consumption (vol)'!P5*1000/'1.46 Population'!P29</f>
        <v>1.0257184469468226</v>
      </c>
      <c r="Q5" s="84">
        <f>'1.23 Beer consumption (vol)'!Q5*1000/'1.46 Population'!Q29</f>
        <v>1.2496663699351871</v>
      </c>
      <c r="R5" s="84">
        <f>'1.23 Beer consumption (vol)'!R5*1000/'1.46 Population'!R29</f>
        <v>0.14479198869839827</v>
      </c>
      <c r="S5" s="84">
        <f>'1.23 Beer consumption (vol)'!S5*1000/'1.46 Population'!S29</f>
        <v>0.56843607513031702</v>
      </c>
      <c r="T5" s="84">
        <f>'1.23 Beer consumption (vol)'!T5*1000/'1.46 Population'!T29</f>
        <v>4.3905154743528101</v>
      </c>
      <c r="U5" s="84">
        <f>'1.23 Beer consumption (vol)'!U5*1000/'1.46 Population'!U29</f>
        <v>4.4825995020460736</v>
      </c>
      <c r="V5" s="84">
        <f>'1.23 Beer consumption (vol)'!V5*1000/'1.46 Population'!V29</f>
        <v>3.9102644441659358</v>
      </c>
      <c r="W5" s="84">
        <f>'1.23 Beer consumption (vol)'!W5*1000/'1.46 Population'!W29</f>
        <v>2.9705137234188235</v>
      </c>
      <c r="X5" s="84">
        <f>'1.23 Beer consumption (vol)'!X5*1000/'1.46 Population'!X29</f>
        <v>0.96636048297679711</v>
      </c>
      <c r="Y5" s="84">
        <f>'1.23 Beer consumption (vol)'!Y5*1000/'1.46 Population'!Y29</f>
        <v>1.9841787849515702</v>
      </c>
      <c r="Z5" s="84">
        <f>'1.23 Beer consumption (vol)'!Z5*1000/'1.46 Population'!Z29</f>
        <v>3.3437960412529626</v>
      </c>
      <c r="AA5" s="84">
        <f>'1.23 Beer consumption (vol)'!AA5*1000/'1.46 Population'!AA29</f>
        <v>4.1420118343195265</v>
      </c>
      <c r="AB5" s="84">
        <f>'1.23 Beer consumption (vol)'!AB5*1000/'1.46 Population'!AB29</f>
        <v>8.241273080470144</v>
      </c>
      <c r="AC5" s="84">
        <f>'1.23 Beer consumption (vol)'!AC5*1000/'1.46 Population'!AC29</f>
        <v>4.2372881355932206</v>
      </c>
      <c r="AD5" s="84">
        <f>'1.23 Beer consumption (vol)'!AD5*1000/'1.46 Population'!AD29</f>
        <v>0.55139456876349768</v>
      </c>
      <c r="AE5" s="84">
        <f>'1.23 Beer consumption (vol)'!AE5*1000/'1.46 Population'!AE29</f>
        <v>3.5888941473418523</v>
      </c>
      <c r="AF5" s="84">
        <f>'1.23 Beer consumption (vol)'!AF5*1000/'1.46 Population'!AF29</f>
        <v>3.3486996607810733</v>
      </c>
      <c r="AG5" s="84">
        <f>'1.23 Beer consumption (vol)'!AG5*1000/'1.46 Population'!AG29</f>
        <v>4.2255573364417893</v>
      </c>
      <c r="AH5" s="84">
        <f>'1.23 Beer consumption (vol)'!AH5*1000/'1.46 Population'!AH29</f>
        <v>1.3836042891732965</v>
      </c>
      <c r="AI5" s="84">
        <f>'1.23 Beer consumption (vol)'!AI5*1000/'1.46 Population'!AI29</f>
        <v>3.2968613148228036</v>
      </c>
      <c r="AJ5" s="84">
        <f>'1.23 Beer consumption (vol)'!AJ5*1000/'1.46 Population'!AJ29</f>
        <v>3.0424228412900245</v>
      </c>
      <c r="AK5" s="84">
        <f>'1.23 Beer consumption (vol)'!AK5*1000/'1.46 Population'!AK29</f>
        <v>2.88072117364554</v>
      </c>
      <c r="AL5" s="84">
        <f>'1.23 Beer consumption (vol)'!AL5*1000/'1.46 Population'!AL29</f>
        <v>3.5604813342435317</v>
      </c>
      <c r="AM5" s="84">
        <f>'1.23 Beer consumption (vol)'!AM5*1000/'1.46 Population'!AM29</f>
        <v>4.5791295930903546</v>
      </c>
      <c r="AN5" s="84">
        <f>'1.23 Beer consumption (vol)'!AN5*1000/'1.46 Population'!AN29</f>
        <v>3.8596491228070176</v>
      </c>
      <c r="AO5" s="84">
        <f>'1.23 Beer consumption (vol)'!AO5*1000/'1.46 Population'!AO29</f>
        <v>1.6268288755852298</v>
      </c>
      <c r="AP5" s="84">
        <f>'1.23 Beer consumption (vol)'!AP5*1000/'1.46 Population'!AP29</f>
        <v>2.181405564227644</v>
      </c>
      <c r="AQ5" s="84">
        <f>'1.23 Beer consumption (vol)'!AQ5*1000/'1.46 Population'!AQ29</f>
        <v>1.8063404638536134</v>
      </c>
      <c r="AR5" s="84">
        <f>'1.23 Beer consumption (vol)'!AR5*1000/'1.46 Population'!AR29</f>
        <v>1.0782711341142286</v>
      </c>
      <c r="AS5" s="84">
        <f>'1.23 Beer consumption (vol)'!AS5*1000/'1.46 Population'!AS29</f>
        <v>2.3286297843512376</v>
      </c>
      <c r="AT5" s="84">
        <f>'1.23 Beer consumption (vol)'!AT5*1000/'1.46 Population'!AT29</f>
        <v>1.328730458443796</v>
      </c>
      <c r="AU5" s="84">
        <f>'1.23 Beer consumption (vol)'!AU5*1000/'1.46 Population'!AU29</f>
        <v>1.6582803703730065</v>
      </c>
      <c r="AV5" s="84">
        <f>'1.23 Beer consumption (vol)'!AV5*1000/'1.46 Population'!AV29</f>
        <v>1.5661707126076743</v>
      </c>
      <c r="AW5" s="84">
        <f>'1.23 Beer consumption (vol)'!AW5*1000/'1.46 Population'!AW29</f>
        <v>2.0354255525951674</v>
      </c>
      <c r="AX5" s="84">
        <f>'1.23 Beer consumption (vol)'!AX5*1000/'1.46 Population'!AX29</f>
        <v>1.0835540573079701</v>
      </c>
      <c r="AY5" s="84">
        <f>'1.23 Beer consumption (vol)'!AY5*1000/'1.46 Population'!AY29</f>
        <v>0.52226680372716117</v>
      </c>
      <c r="AZ5" s="84">
        <f>'1.23 Beer consumption (vol)'!AZ5*1000/'1.46 Population'!AZ29</f>
        <v>2.4305724475247081</v>
      </c>
      <c r="BA5" s="84">
        <f>'1.23 Beer consumption (vol)'!BA5*1000/'1.46 Population'!BA29</f>
        <v>1.0728458628613431</v>
      </c>
      <c r="BB5" s="84">
        <f>'1.23 Beer consumption (vol)'!BB5*1000/'1.46 Population'!BB29</f>
        <v>0.72167428433966807</v>
      </c>
      <c r="BC5" s="84">
        <f>'1.23 Beer consumption (vol)'!BC5*1000/'1.46 Population'!BC29</f>
        <v>3.4844687828723471</v>
      </c>
      <c r="BD5" s="84">
        <f>'1.23 Beer consumption (vol)'!BD5*1000/'1.46 Population'!BD29</f>
        <v>0.96509150980306901</v>
      </c>
      <c r="BE5" s="84">
        <f>'1.23 Beer consumption (vol)'!BE5*1000/'1.46 Population'!BE29</f>
        <v>8.3346452682366665E-2</v>
      </c>
      <c r="BF5" s="84">
        <f>'1.23 Beer consumption (vol)'!BF5*1000/'1.46 Population'!BF29</f>
        <v>1.1615346195393355</v>
      </c>
      <c r="BG5" s="84">
        <f>'1.23 Beer consumption (vol)'!BG5*1000/'1.46 Population'!BG29</f>
        <v>4.1596719801524219E-2</v>
      </c>
      <c r="BH5" s="84" t="e">
        <f>'1.23 Beer consumption (vol)'!BH5*1000/'1.46 Population'!BH29</f>
        <v>#VALUE!</v>
      </c>
      <c r="BI5" s="84">
        <f>'1.23 Beer consumption (vol)'!BI5*1000/'1.46 Population'!BI29</f>
        <v>0.34381212909398029</v>
      </c>
      <c r="BJ5" s="84">
        <f>'1.23 Beer consumption (vol)'!BJ5*1000/'1.46 Population'!BJ29</f>
        <v>0.50072873914715166</v>
      </c>
      <c r="BK5" s="84">
        <f>'1.23 Beer consumption (vol)'!BK5*1000/'1.46 Population'!BK29</f>
        <v>0.1475881084235913</v>
      </c>
      <c r="BL5" s="84">
        <f>'1.23 Beer consumption (vol)'!BL5*1000/'1.46 Population'!BL29</f>
        <v>0.2941586872980016</v>
      </c>
      <c r="BM5" s="84" t="e">
        <f>'1.23 Beer consumption (vol)'!BM5*1000/'1.46 Population'!BM29</f>
        <v>#VALUE!</v>
      </c>
      <c r="BN5" s="84">
        <f>'1.23 Beer consumption (vol)'!BN5*1000/'1.46 Population'!BN29</f>
        <v>3.0976362161575257</v>
      </c>
      <c r="BO5" s="84">
        <f>'1.23 Beer consumption (vol)'!BO5*1000/'1.46 Population'!BO29</f>
        <v>0.46713312278492586</v>
      </c>
      <c r="BP5" s="84">
        <f>'1.23 Beer consumption (vol)'!BP5*1000/'1.46 Population'!BP29</f>
        <v>0.42406251893136243</v>
      </c>
      <c r="BQ5" s="84">
        <f>'1.23 Beer consumption (vol)'!BQ5*1000/'1.46 Population'!BQ29</f>
        <v>3.9577373080610849</v>
      </c>
      <c r="BR5" s="84">
        <f>'1.23 Beer consumption (vol)'!BR5*1000/'1.46 Population'!BR29</f>
        <v>3.5238420307443366</v>
      </c>
      <c r="BS5" s="84">
        <f>'1.23 Beer consumption (vol)'!BS5*1000/'1.46 Population'!BS29</f>
        <v>4.0054062643588813</v>
      </c>
      <c r="BT5" s="84">
        <f>'1.23 Beer consumption (vol)'!BT5*1000/'1.46 Population'!BT29</f>
        <v>3.2658541362323987</v>
      </c>
      <c r="BU5" s="84">
        <f>'1.23 Beer consumption (vol)'!BU5*1000/'1.46 Population'!BU29</f>
        <v>5.4318975840400974</v>
      </c>
      <c r="BV5" s="84">
        <f>'1.23 Beer consumption (vol)'!BV5*1000/'1.46 Population'!BV29</f>
        <v>4.8668379072597006</v>
      </c>
      <c r="BW5" s="84">
        <f>'1.23 Beer consumption (vol)'!BW5*1000/'1.46 Population'!BW29</f>
        <v>4.7924212872666478</v>
      </c>
      <c r="BX5" s="84">
        <f>'1.23 Beer consumption (vol)'!BX5*1000/'1.46 Population'!BX29</f>
        <v>4.0527822061732897</v>
      </c>
      <c r="BY5" s="84">
        <f>'1.23 Beer consumption (vol)'!BY5*1000/'1.46 Population'!BY29</f>
        <v>1.722078207308267</v>
      </c>
      <c r="BZ5" s="84">
        <f>'1.23 Beer consumption (vol)'!BZ5*1000/'1.46 Population'!BZ29</f>
        <v>5.929226245702953</v>
      </c>
      <c r="CA5" s="84">
        <f>'1.23 Beer consumption (vol)'!CA5*1000/'1.46 Population'!CA29</f>
        <v>1.9879440810568167</v>
      </c>
      <c r="CB5" s="84">
        <f>'1.23 Beer consumption (vol)'!CB5*1000/'1.46 Population'!CB29</f>
        <v>6.9875384693002376</v>
      </c>
      <c r="CC5" s="84">
        <f>'1.23 Beer consumption (vol)'!CC5*1000/'1.46 Population'!CC29</f>
        <v>1.4335600073515897</v>
      </c>
      <c r="CD5" s="84">
        <f>'1.23 Beer consumption (vol)'!CD5*1000/'1.46 Population'!CD29</f>
        <v>3.9833010140434517</v>
      </c>
      <c r="CE5" s="84">
        <f>'1.23 Beer consumption (vol)'!CE5*1000/'1.46 Population'!CE29</f>
        <v>2.5701293851459699</v>
      </c>
      <c r="CF5" s="84">
        <f>'1.23 Beer consumption (vol)'!CF5*1000/'1.46 Population'!CF29</f>
        <v>2.8818719721195643</v>
      </c>
      <c r="CG5" s="84">
        <f>'1.23 Beer consumption (vol)'!CG5*1000/'1.46 Population'!CG29</f>
        <v>3.4331234250904896</v>
      </c>
      <c r="CH5" s="84">
        <f>'1.23 Beer consumption (vol)'!CH5*1000/'1.46 Population'!CH29</f>
        <v>2.3152290622763068</v>
      </c>
      <c r="CI5" s="84">
        <f>'1.23 Beer consumption (vol)'!CI5*1000/'1.46 Population'!CI29</f>
        <v>2.7345192031611045</v>
      </c>
      <c r="CJ5" s="84">
        <f>'1.23 Beer consumption (vol)'!CJ5*1000/'1.46 Population'!CJ29</f>
        <v>0.44321496679656586</v>
      </c>
      <c r="CK5" s="84">
        <f>'1.23 Beer consumption (vol)'!CK5*1000/'1.46 Population'!CK29</f>
        <v>5.1763487917931341</v>
      </c>
      <c r="CL5" s="55">
        <f>'1.23 Beer consumption (vol)'!CL5*1000/'1.46 Population'!CL29</f>
        <v>2.8708900313129475</v>
      </c>
      <c r="CM5" s="55">
        <f>'1.23 Beer consumption (vol)'!CM5*1000/'1.46 Population'!CM29</f>
        <v>0.40156857941287072</v>
      </c>
      <c r="CN5" s="55">
        <f>'1.23 Beer consumption (vol)'!CN5*1000/'1.46 Population'!CN29</f>
        <v>0.66699019863056452</v>
      </c>
      <c r="CO5" s="55">
        <f>'1.23 Beer consumption (vol)'!CO5*1000/'1.46 Population'!CO29</f>
        <v>0.30944242119829496</v>
      </c>
      <c r="CP5" s="55">
        <f>'1.23 Beer consumption (vol)'!CP5*1000/'1.46 Population'!CP29</f>
        <v>5.8096473805210748E-2</v>
      </c>
    </row>
    <row r="6" spans="1:94" x14ac:dyDescent="0.25">
      <c r="A6" s="1" t="s">
        <v>27</v>
      </c>
      <c r="B6" s="84">
        <f>'1.23 Beer consumption (vol)'!B6*1000/'1.46 Population'!B30</f>
        <v>1.1940032558805955</v>
      </c>
      <c r="C6" s="84">
        <f>'1.23 Beer consumption (vol)'!C6*1000/'1.46 Population'!C30</f>
        <v>0.65804097049580446</v>
      </c>
      <c r="D6" s="84">
        <f>'1.23 Beer consumption (vol)'!D6*1000/'1.46 Population'!D30</f>
        <v>0.11977338874848785</v>
      </c>
      <c r="E6" s="84">
        <f>'1.23 Beer consumption (vol)'!E6*1000/'1.46 Population'!E30</f>
        <v>1.067965672808314</v>
      </c>
      <c r="F6" s="84">
        <f>'1.23 Beer consumption (vol)'!F6*1000/'1.46 Population'!F30</f>
        <v>1.2088155082184713</v>
      </c>
      <c r="G6" s="84">
        <f>'1.23 Beer consumption (vol)'!G6*1000/'1.46 Population'!G30</f>
        <v>3.4047899396853917E-2</v>
      </c>
      <c r="H6" s="84">
        <f>'1.23 Beer consumption (vol)'!H6*1000/'1.46 Population'!H30</f>
        <v>2.5081896872197883E-2</v>
      </c>
      <c r="I6" s="84">
        <f>'1.23 Beer consumption (vol)'!I6*1000/'1.46 Population'!I30</f>
        <v>2.6669379514348095</v>
      </c>
      <c r="J6" s="84">
        <f>'1.23 Beer consumption (vol)'!J6*1000/'1.46 Population'!J30</f>
        <v>1.0630381630700541</v>
      </c>
      <c r="K6" s="84">
        <f>'1.23 Beer consumption (vol)'!K6*1000/'1.46 Population'!K30</f>
        <v>0.28189417222950885</v>
      </c>
      <c r="L6" s="84">
        <f>'1.23 Beer consumption (vol)'!L6*1000/'1.46 Population'!L30</f>
        <v>1.9964330396358507E-3</v>
      </c>
      <c r="M6" s="84">
        <f>'1.23 Beer consumption (vol)'!M6*1000/'1.46 Population'!M30</f>
        <v>0.71161588818410282</v>
      </c>
      <c r="N6" s="84">
        <f>'1.23 Beer consumption (vol)'!N6*1000/'1.46 Population'!N30</f>
        <v>0.88799289605683163</v>
      </c>
      <c r="O6" s="84">
        <f>'1.23 Beer consumption (vol)'!O6*1000/'1.46 Population'!O30</f>
        <v>1.8942784464418789</v>
      </c>
      <c r="P6" s="84">
        <f>'1.23 Beer consumption (vol)'!P6*1000/'1.46 Population'!P30</f>
        <v>0.99979650159702016</v>
      </c>
      <c r="Q6" s="84">
        <f>'1.23 Beer consumption (vol)'!Q6*1000/'1.46 Population'!Q30</f>
        <v>1.3791100000764474</v>
      </c>
      <c r="R6" s="84">
        <f>'1.23 Beer consumption (vol)'!R6*1000/'1.46 Population'!R30</f>
        <v>0.15901087479251019</v>
      </c>
      <c r="S6" s="84">
        <f>'1.23 Beer consumption (vol)'!S6*1000/'1.46 Population'!S30</f>
        <v>0.64717317155602005</v>
      </c>
      <c r="T6" s="84">
        <f>'1.23 Beer consumption (vol)'!T6*1000/'1.46 Population'!T30</f>
        <v>4.4385541566121951</v>
      </c>
      <c r="U6" s="84">
        <f>'1.23 Beer consumption (vol)'!U6*1000/'1.46 Population'!U30</f>
        <v>4.5553286810116038</v>
      </c>
      <c r="V6" s="84">
        <f>'1.23 Beer consumption (vol)'!V6*1000/'1.46 Population'!V30</f>
        <v>3.8654717352767385</v>
      </c>
      <c r="W6" s="84">
        <f>'1.23 Beer consumption (vol)'!W6*1000/'1.46 Population'!W30</f>
        <v>3.1658492342212612</v>
      </c>
      <c r="X6" s="84">
        <f>'1.23 Beer consumption (vol)'!X6*1000/'1.46 Population'!X30</f>
        <v>1.1574548285327981</v>
      </c>
      <c r="Y6" s="84">
        <f>'1.23 Beer consumption (vol)'!Y6*1000/'1.46 Population'!Y30</f>
        <v>2.3453379892635637</v>
      </c>
      <c r="Z6" s="84">
        <f>'1.23 Beer consumption (vol)'!Z6*1000/'1.46 Population'!Z30</f>
        <v>2.9437967230894371</v>
      </c>
      <c r="AA6" s="84">
        <f>'1.23 Beer consumption (vol)'!AA6*1000/'1.46 Population'!AA30</f>
        <v>4.0202841609941062</v>
      </c>
      <c r="AB6" s="84">
        <f>'1.23 Beer consumption (vol)'!AB6*1000/'1.46 Population'!AB30</f>
        <v>8.1017723853148027</v>
      </c>
      <c r="AC6" s="84">
        <f>'1.23 Beer consumption (vol)'!AC6*1000/'1.46 Population'!AC30</f>
        <v>4.3416423384983904</v>
      </c>
      <c r="AD6" s="84">
        <f>'1.23 Beer consumption (vol)'!AD6*1000/'1.46 Population'!AD30</f>
        <v>0.58272341615775491</v>
      </c>
      <c r="AE6" s="84">
        <f>'1.23 Beer consumption (vol)'!AE6*1000/'1.46 Population'!AE30</f>
        <v>3.3815517565282733</v>
      </c>
      <c r="AF6" s="84">
        <f>'1.23 Beer consumption (vol)'!AF6*1000/'1.46 Population'!AF30</f>
        <v>3.250603997364375</v>
      </c>
      <c r="AG6" s="84">
        <f>'1.23 Beer consumption (vol)'!AG6*1000/'1.46 Population'!AG30</f>
        <v>4.5897202035952809</v>
      </c>
      <c r="AH6" s="84">
        <f>'1.23 Beer consumption (vol)'!AH6*1000/'1.46 Population'!AH30</f>
        <v>1.4286418050150254</v>
      </c>
      <c r="AI6" s="84">
        <f>'1.23 Beer consumption (vol)'!AI6*1000/'1.46 Population'!AI30</f>
        <v>3.3864115012568394</v>
      </c>
      <c r="AJ6" s="84">
        <f>'1.23 Beer consumption (vol)'!AJ6*1000/'1.46 Population'!AJ30</f>
        <v>3.3769778609989332</v>
      </c>
      <c r="AK6" s="84">
        <f>'1.23 Beer consumption (vol)'!AK6*1000/'1.46 Population'!AK30</f>
        <v>3.1406408487005102</v>
      </c>
      <c r="AL6" s="84">
        <f>'1.23 Beer consumption (vol)'!AL6*1000/'1.46 Population'!AL30</f>
        <v>3.7716602016026197</v>
      </c>
      <c r="AM6" s="84">
        <f>'1.23 Beer consumption (vol)'!AM6*1000/'1.46 Population'!AM30</f>
        <v>4.2278179244580203</v>
      </c>
      <c r="AN6" s="84">
        <f>'1.23 Beer consumption (vol)'!AN6*1000/'1.46 Population'!AN30</f>
        <v>3.7567621719094366</v>
      </c>
      <c r="AO6" s="84">
        <f>'1.23 Beer consumption (vol)'!AO6*1000/'1.46 Population'!AO30</f>
        <v>1.9940095400498714</v>
      </c>
      <c r="AP6" s="84">
        <f>'1.23 Beer consumption (vol)'!AP6*1000/'1.46 Population'!AP30</f>
        <v>2.2904025847793368</v>
      </c>
      <c r="AQ6" s="84">
        <f>'1.23 Beer consumption (vol)'!AQ6*1000/'1.46 Population'!AQ30</f>
        <v>1.882320133853876</v>
      </c>
      <c r="AR6" s="84">
        <f>'1.23 Beer consumption (vol)'!AR6*1000/'1.46 Population'!AR30</f>
        <v>1.2266244410495444</v>
      </c>
      <c r="AS6" s="84">
        <f>'1.23 Beer consumption (vol)'!AS6*1000/'1.46 Population'!AS30</f>
        <v>2.4355725771613894</v>
      </c>
      <c r="AT6" s="84">
        <f>'1.23 Beer consumption (vol)'!AT6*1000/'1.46 Population'!AT30</f>
        <v>1.3322357051737248</v>
      </c>
      <c r="AU6" s="84">
        <f>'1.23 Beer consumption (vol)'!AU6*1000/'1.46 Population'!AU30</f>
        <v>1.7086335144952978</v>
      </c>
      <c r="AV6" s="84">
        <f>'1.23 Beer consumption (vol)'!AV6*1000/'1.46 Population'!AV30</f>
        <v>1.5655860108868442</v>
      </c>
      <c r="AW6" s="84">
        <f>'1.23 Beer consumption (vol)'!AW6*1000/'1.46 Population'!AW30</f>
        <v>1.9982839595375721</v>
      </c>
      <c r="AX6" s="84">
        <f>'1.23 Beer consumption (vol)'!AX6*1000/'1.46 Population'!AX30</f>
        <v>1.1325279801030379</v>
      </c>
      <c r="AY6" s="84">
        <f>'1.23 Beer consumption (vol)'!AY6*1000/'1.46 Population'!AY30</f>
        <v>0.43661766846165045</v>
      </c>
      <c r="AZ6" s="84">
        <f>'1.23 Beer consumption (vol)'!AZ6*1000/'1.46 Population'!AZ30</f>
        <v>2.5393089458681035</v>
      </c>
      <c r="BA6" s="84">
        <f>'1.23 Beer consumption (vol)'!BA6*1000/'1.46 Population'!BA30</f>
        <v>1.1623131865714327</v>
      </c>
      <c r="BB6" s="84">
        <f>'1.23 Beer consumption (vol)'!BB6*1000/'1.46 Population'!BB30</f>
        <v>0.9325832556180621</v>
      </c>
      <c r="BC6" s="84">
        <f>'1.23 Beer consumption (vol)'!BC6*1000/'1.46 Population'!BC30</f>
        <v>4.0091964506260807</v>
      </c>
      <c r="BD6" s="84">
        <f>'1.23 Beer consumption (vol)'!BD6*1000/'1.46 Population'!BD30</f>
        <v>0.96040806634654463</v>
      </c>
      <c r="BE6" s="84">
        <f>'1.23 Beer consumption (vol)'!BE6*1000/'1.46 Population'!BE30</f>
        <v>8.5321112099752572E-2</v>
      </c>
      <c r="BF6" s="84">
        <f>'1.23 Beer consumption (vol)'!BF6*1000/'1.46 Population'!BF30</f>
        <v>1.1659761371097377</v>
      </c>
      <c r="BG6" s="84">
        <f>'1.23 Beer consumption (vol)'!BG6*1000/'1.46 Population'!BG30</f>
        <v>4.5157907003845706E-2</v>
      </c>
      <c r="BH6" s="84" t="e">
        <f>'1.23 Beer consumption (vol)'!BH6*1000/'1.46 Population'!BH30</f>
        <v>#VALUE!</v>
      </c>
      <c r="BI6" s="84">
        <f>'1.23 Beer consumption (vol)'!BI6*1000/'1.46 Population'!BI30</f>
        <v>0.33778822147158172</v>
      </c>
      <c r="BJ6" s="84">
        <f>'1.23 Beer consumption (vol)'!BJ6*1000/'1.46 Population'!BJ30</f>
        <v>0.52558983666061709</v>
      </c>
      <c r="BK6" s="84">
        <f>'1.23 Beer consumption (vol)'!BK6*1000/'1.46 Population'!BK30</f>
        <v>0.15618198191612032</v>
      </c>
      <c r="BL6" s="84">
        <f>'1.23 Beer consumption (vol)'!BL6*1000/'1.46 Population'!BL30</f>
        <v>0.27199222543303736</v>
      </c>
      <c r="BM6" s="84" t="e">
        <f>'1.23 Beer consumption (vol)'!BM6*1000/'1.46 Population'!BM30</f>
        <v>#VALUE!</v>
      </c>
      <c r="BN6" s="84">
        <f>'1.23 Beer consumption (vol)'!BN6*1000/'1.46 Population'!BN30</f>
        <v>3.0985667293233083</v>
      </c>
      <c r="BO6" s="84">
        <f>'1.23 Beer consumption (vol)'!BO6*1000/'1.46 Population'!BO30</f>
        <v>0.50264390695055994</v>
      </c>
      <c r="BP6" s="84">
        <f>'1.23 Beer consumption (vol)'!BP6*1000/'1.46 Population'!BP30</f>
        <v>0.49368375199651515</v>
      </c>
      <c r="BQ6" s="84">
        <f>'1.23 Beer consumption (vol)'!BQ6*1000/'1.46 Population'!BQ30</f>
        <v>3.9554318749609307</v>
      </c>
      <c r="BR6" s="84">
        <f>'1.23 Beer consumption (vol)'!BR6*1000/'1.46 Population'!BR30</f>
        <v>3.5161876135011587</v>
      </c>
      <c r="BS6" s="84">
        <f>'1.23 Beer consumption (vol)'!BS6*1000/'1.46 Population'!BS30</f>
        <v>4.0036843595385738</v>
      </c>
      <c r="BT6" s="84">
        <f>'1.23 Beer consumption (vol)'!BT6*1000/'1.46 Population'!BT30</f>
        <v>3.2183471579864058</v>
      </c>
      <c r="BU6" s="84">
        <f>'1.23 Beer consumption (vol)'!BU6*1000/'1.46 Population'!BU30</f>
        <v>5.3791172352811136</v>
      </c>
      <c r="BV6" s="84">
        <f>'1.23 Beer consumption (vol)'!BV6*1000/'1.46 Population'!BV30</f>
        <v>4.8093570851448577</v>
      </c>
      <c r="BW6" s="84">
        <f>'1.23 Beer consumption (vol)'!BW6*1000/'1.46 Population'!BW30</f>
        <v>4.4834741366533271</v>
      </c>
      <c r="BX6" s="84">
        <f>'1.23 Beer consumption (vol)'!BX6*1000/'1.46 Population'!BX30</f>
        <v>4.4446998869666841</v>
      </c>
      <c r="BY6" s="84">
        <f>'1.23 Beer consumption (vol)'!BY6*1000/'1.46 Population'!BY30</f>
        <v>1.6477868091112529</v>
      </c>
      <c r="BZ6" s="84">
        <f>'1.23 Beer consumption (vol)'!BZ6*1000/'1.46 Population'!BZ30</f>
        <v>5.81493804343721</v>
      </c>
      <c r="CA6" s="84">
        <f>'1.23 Beer consumption (vol)'!CA6*1000/'1.46 Population'!CA30</f>
        <v>1.9926145296332858</v>
      </c>
      <c r="CB6" s="84">
        <f>'1.23 Beer consumption (vol)'!CB6*1000/'1.46 Population'!CB30</f>
        <v>6.7264017473752142</v>
      </c>
      <c r="CC6" s="84">
        <f>'1.23 Beer consumption (vol)'!CC6*1000/'1.46 Population'!CC30</f>
        <v>1.4087961054614329</v>
      </c>
      <c r="CD6" s="84">
        <f>'1.23 Beer consumption (vol)'!CD6*1000/'1.46 Population'!CD30</f>
        <v>3.8258088325747326</v>
      </c>
      <c r="CE6" s="84">
        <f>'1.23 Beer consumption (vol)'!CE6*1000/'1.46 Population'!CE30</f>
        <v>2.6215182960131074</v>
      </c>
      <c r="CF6" s="84">
        <f>'1.23 Beer consumption (vol)'!CF6*1000/'1.46 Population'!CF30</f>
        <v>3.0077054549273852</v>
      </c>
      <c r="CG6" s="84">
        <f>'1.23 Beer consumption (vol)'!CG6*1000/'1.46 Population'!CG30</f>
        <v>3.4502614724719431</v>
      </c>
      <c r="CH6" s="84">
        <f>'1.23 Beer consumption (vol)'!CH6*1000/'1.46 Population'!CH30</f>
        <v>2.4956270820103166</v>
      </c>
      <c r="CI6" s="84">
        <f>'1.23 Beer consumption (vol)'!CI6*1000/'1.46 Population'!CI30</f>
        <v>2.7566165587105007</v>
      </c>
      <c r="CJ6" s="84">
        <f>'1.23 Beer consumption (vol)'!CJ6*1000/'1.46 Population'!CJ30</f>
        <v>0.50604575844352229</v>
      </c>
      <c r="CK6" s="84">
        <f>'1.23 Beer consumption (vol)'!CK6*1000/'1.46 Population'!CK30</f>
        <v>5.0540357026982727</v>
      </c>
      <c r="CL6" s="55">
        <f>'1.23 Beer consumption (vol)'!CL6*1000/'1.46 Population'!CL30</f>
        <v>2.7067126473656207</v>
      </c>
      <c r="CM6" s="55">
        <f>'1.23 Beer consumption (vol)'!CM6*1000/'1.46 Population'!CM30</f>
        <v>0.41215537544736186</v>
      </c>
      <c r="CN6" s="55">
        <f>'1.23 Beer consumption (vol)'!CN6*1000/'1.46 Population'!CN30</f>
        <v>0.66341013101595192</v>
      </c>
      <c r="CO6" s="55">
        <f>'1.23 Beer consumption (vol)'!CO6*1000/'1.46 Population'!CO30</f>
        <v>0.30660881418232927</v>
      </c>
      <c r="CP6" s="55">
        <f>'1.23 Beer consumption (vol)'!CP6*1000/'1.46 Population'!CP30</f>
        <v>5.9790468981906306E-2</v>
      </c>
    </row>
    <row r="7" spans="1:94" x14ac:dyDescent="0.25">
      <c r="A7" s="1" t="s">
        <v>28</v>
      </c>
      <c r="B7" s="84">
        <f>'1.23 Beer consumption (vol)'!B7*1000/'1.46 Population'!B31</f>
        <v>1.2238590974338999</v>
      </c>
      <c r="C7" s="84">
        <f>'1.23 Beer consumption (vol)'!C7*1000/'1.46 Population'!C31</f>
        <v>0.69607783210991425</v>
      </c>
      <c r="D7" s="84">
        <f>'1.23 Beer consumption (vol)'!D7*1000/'1.46 Population'!D31</f>
        <v>0.17756942964699199</v>
      </c>
      <c r="E7" s="84">
        <f>'1.23 Beer consumption (vol)'!E7*1000/'1.46 Population'!E31</f>
        <v>1.1708003815736838</v>
      </c>
      <c r="F7" s="84">
        <f>'1.23 Beer consumption (vol)'!F7*1000/'1.46 Population'!F31</f>
        <v>1.1448364938648505</v>
      </c>
      <c r="G7" s="84">
        <f>'1.23 Beer consumption (vol)'!G7*1000/'1.46 Population'!G31</f>
        <v>3.6752451728830793E-2</v>
      </c>
      <c r="H7" s="84">
        <f>'1.23 Beer consumption (vol)'!H7*1000/'1.46 Population'!H31</f>
        <v>2.7844725435537912E-2</v>
      </c>
      <c r="I7" s="84">
        <f>'1.23 Beer consumption (vol)'!I7*1000/'1.46 Population'!I31</f>
        <v>2.592198359526642</v>
      </c>
      <c r="J7" s="84">
        <f>'1.23 Beer consumption (vol)'!J7*1000/'1.46 Population'!J31</f>
        <v>1.2697535493888079</v>
      </c>
      <c r="K7" s="84">
        <f>'1.23 Beer consumption (vol)'!K7*1000/'1.46 Population'!K31</f>
        <v>0.25340269912268915</v>
      </c>
      <c r="L7" s="84">
        <f>'1.23 Beer consumption (vol)'!L7*1000/'1.46 Population'!L31</f>
        <v>1.9562274544785872E-3</v>
      </c>
      <c r="M7" s="84">
        <f>'1.23 Beer consumption (vol)'!M7*1000/'1.46 Population'!M31</f>
        <v>0.74412535668099189</v>
      </c>
      <c r="N7" s="84">
        <f>'1.23 Beer consumption (vol)'!N7*1000/'1.46 Population'!N31</f>
        <v>0.91424820666697915</v>
      </c>
      <c r="O7" s="84">
        <f>'1.23 Beer consumption (vol)'!O7*1000/'1.46 Population'!O31</f>
        <v>1.8301511692401653</v>
      </c>
      <c r="P7" s="84">
        <f>'1.23 Beer consumption (vol)'!P7*1000/'1.46 Population'!P31</f>
        <v>1.0313322256061281</v>
      </c>
      <c r="Q7" s="84">
        <f>'1.23 Beer consumption (vol)'!Q7*1000/'1.46 Population'!Q31</f>
        <v>1.3527875622494838</v>
      </c>
      <c r="R7" s="84">
        <f>'1.23 Beer consumption (vol)'!R7*1000/'1.46 Population'!R31</f>
        <v>0.16510267082367033</v>
      </c>
      <c r="S7" s="84">
        <f>'1.23 Beer consumption (vol)'!S7*1000/'1.46 Population'!S31</f>
        <v>0.73393362294813291</v>
      </c>
      <c r="T7" s="84">
        <f>'1.23 Beer consumption (vol)'!T7*1000/'1.46 Population'!T31</f>
        <v>4.4748899802808442</v>
      </c>
      <c r="U7" s="84">
        <f>'1.23 Beer consumption (vol)'!U7*1000/'1.46 Population'!U31</f>
        <v>4.6042980056302287</v>
      </c>
      <c r="V7" s="84">
        <f>'1.23 Beer consumption (vol)'!V7*1000/'1.46 Population'!V31</f>
        <v>3.8402644435262374</v>
      </c>
      <c r="W7" s="84">
        <f>'1.23 Beer consumption (vol)'!W7*1000/'1.46 Population'!W31</f>
        <v>3.4055860244246352</v>
      </c>
      <c r="X7" s="84">
        <f>'1.23 Beer consumption (vol)'!X7*1000/'1.46 Population'!X31</f>
        <v>1.5364784738334623</v>
      </c>
      <c r="Y7" s="84">
        <f>'1.23 Beer consumption (vol)'!Y7*1000/'1.46 Population'!Y31</f>
        <v>2.4983734547820431</v>
      </c>
      <c r="Z7" s="84">
        <f>'1.23 Beer consumption (vol)'!Z7*1000/'1.46 Population'!Z31</f>
        <v>3.0304606820487474</v>
      </c>
      <c r="AA7" s="84">
        <f>'1.23 Beer consumption (vol)'!AA7*1000/'1.46 Population'!AA31</f>
        <v>3.9421512227544633</v>
      </c>
      <c r="AB7" s="84">
        <f>'1.23 Beer consumption (vol)'!AB7*1000/'1.46 Population'!AB31</f>
        <v>8.0302777750541736</v>
      </c>
      <c r="AC7" s="84">
        <f>'1.23 Beer consumption (vol)'!AC7*1000/'1.46 Population'!AC31</f>
        <v>4.8174633044787356</v>
      </c>
      <c r="AD7" s="84">
        <f>'1.23 Beer consumption (vol)'!AD7*1000/'1.46 Population'!AD31</f>
        <v>0.68452732208190725</v>
      </c>
      <c r="AE7" s="84">
        <f>'1.23 Beer consumption (vol)'!AE7*1000/'1.46 Population'!AE31</f>
        <v>3.4187187236783432</v>
      </c>
      <c r="AF7" s="84">
        <f>'1.23 Beer consumption (vol)'!AF7*1000/'1.46 Population'!AF31</f>
        <v>3.4671289505267371</v>
      </c>
      <c r="AG7" s="84">
        <f>'1.23 Beer consumption (vol)'!AG7*1000/'1.46 Population'!AG31</f>
        <v>4.768717215069147</v>
      </c>
      <c r="AH7" s="84">
        <f>'1.23 Beer consumption (vol)'!AH7*1000/'1.46 Population'!AH31</f>
        <v>1.5231918238993711</v>
      </c>
      <c r="AI7" s="84">
        <f>'1.23 Beer consumption (vol)'!AI7*1000/'1.46 Population'!AI31</f>
        <v>3.614162083679342</v>
      </c>
      <c r="AJ7" s="84">
        <f>'1.23 Beer consumption (vol)'!AJ7*1000/'1.46 Population'!AJ31</f>
        <v>3.7298847597473848</v>
      </c>
      <c r="AK7" s="84">
        <f>'1.23 Beer consumption (vol)'!AK7*1000/'1.46 Population'!AK31</f>
        <v>3.3601991641226419</v>
      </c>
      <c r="AL7" s="84">
        <f>'1.23 Beer consumption (vol)'!AL7*1000/'1.46 Population'!AL31</f>
        <v>3.9940291281720253</v>
      </c>
      <c r="AM7" s="84">
        <f>'1.23 Beer consumption (vol)'!AM7*1000/'1.46 Population'!AM31</f>
        <v>4.1527001862197395</v>
      </c>
      <c r="AN7" s="84">
        <f>'1.23 Beer consumption (vol)'!AN7*1000/'1.46 Population'!AN31</f>
        <v>3.8546255506607929</v>
      </c>
      <c r="AO7" s="84">
        <f>'1.23 Beer consumption (vol)'!AO7*1000/'1.46 Population'!AO31</f>
        <v>2.4394645492086071</v>
      </c>
      <c r="AP7" s="84">
        <f>'1.23 Beer consumption (vol)'!AP7*1000/'1.46 Population'!AP31</f>
        <v>2.401115936617058</v>
      </c>
      <c r="AQ7" s="84">
        <f>'1.23 Beer consumption (vol)'!AQ7*1000/'1.46 Population'!AQ31</f>
        <v>1.9746841910308977</v>
      </c>
      <c r="AR7" s="84">
        <f>'1.23 Beer consumption (vol)'!AR7*1000/'1.46 Population'!AR31</f>
        <v>1.3807613912814782</v>
      </c>
      <c r="AS7" s="84">
        <f>'1.23 Beer consumption (vol)'!AS7*1000/'1.46 Population'!AS31</f>
        <v>2.5291915500490236</v>
      </c>
      <c r="AT7" s="84">
        <f>'1.23 Beer consumption (vol)'!AT7*1000/'1.46 Population'!AT31</f>
        <v>1.4785731148192787</v>
      </c>
      <c r="AU7" s="84">
        <f>'1.23 Beer consumption (vol)'!AU7*1000/'1.46 Population'!AU31</f>
        <v>1.8227770898405014</v>
      </c>
      <c r="AV7" s="84">
        <f>'1.23 Beer consumption (vol)'!AV7*1000/'1.46 Population'!AV31</f>
        <v>1.613209337635225</v>
      </c>
      <c r="AW7" s="84">
        <f>'1.23 Beer consumption (vol)'!AW7*1000/'1.46 Population'!AW31</f>
        <v>2.4531394609783566</v>
      </c>
      <c r="AX7" s="84">
        <f>'1.23 Beer consumption (vol)'!AX7*1000/'1.46 Population'!AX31</f>
        <v>1.2304152833595432</v>
      </c>
      <c r="AY7" s="84">
        <f>'1.23 Beer consumption (vol)'!AY7*1000/'1.46 Population'!AY31</f>
        <v>0.4416786945239729</v>
      </c>
      <c r="AZ7" s="84">
        <f>'1.23 Beer consumption (vol)'!AZ7*1000/'1.46 Population'!AZ31</f>
        <v>2.614173027456562</v>
      </c>
      <c r="BA7" s="84">
        <f>'1.23 Beer consumption (vol)'!BA7*1000/'1.46 Population'!BA31</f>
        <v>1.3581838727436037</v>
      </c>
      <c r="BB7" s="84">
        <f>'1.23 Beer consumption (vol)'!BB7*1000/'1.46 Population'!BB31</f>
        <v>1.0825114265095022</v>
      </c>
      <c r="BC7" s="84">
        <f>'1.23 Beer consumption (vol)'!BC7*1000/'1.46 Population'!BC31</f>
        <v>4.2063423873047654</v>
      </c>
      <c r="BD7" s="84">
        <f>'1.23 Beer consumption (vol)'!BD7*1000/'1.46 Population'!BD31</f>
        <v>0.9609957995413716</v>
      </c>
      <c r="BE7" s="84">
        <f>'1.23 Beer consumption (vol)'!BE7*1000/'1.46 Population'!BE31</f>
        <v>9.0177017485323682E-2</v>
      </c>
      <c r="BF7" s="84">
        <f>'1.23 Beer consumption (vol)'!BF7*1000/'1.46 Population'!BF31</f>
        <v>1.0757433662492415</v>
      </c>
      <c r="BG7" s="84">
        <f>'1.23 Beer consumption (vol)'!BG7*1000/'1.46 Population'!BG31</f>
        <v>4.5716244981927799E-2</v>
      </c>
      <c r="BH7" s="84" t="e">
        <f>'1.23 Beer consumption (vol)'!BH7*1000/'1.46 Population'!BH31</f>
        <v>#VALUE!</v>
      </c>
      <c r="BI7" s="84">
        <f>'1.23 Beer consumption (vol)'!BI7*1000/'1.46 Population'!BI31</f>
        <v>0.36074515519256573</v>
      </c>
      <c r="BJ7" s="84">
        <f>'1.23 Beer consumption (vol)'!BJ7*1000/'1.46 Population'!BJ31</f>
        <v>0.54598432770375405</v>
      </c>
      <c r="BK7" s="84">
        <f>'1.23 Beer consumption (vol)'!BK7*1000/'1.46 Population'!BK31</f>
        <v>0.16126112784058186</v>
      </c>
      <c r="BL7" s="84">
        <f>'1.23 Beer consumption (vol)'!BL7*1000/'1.46 Population'!BL31</f>
        <v>0.24353329565729998</v>
      </c>
      <c r="BM7" s="84" t="e">
        <f>'1.23 Beer consumption (vol)'!BM7*1000/'1.46 Population'!BM31</f>
        <v>#VALUE!</v>
      </c>
      <c r="BN7" s="84">
        <f>'1.23 Beer consumption (vol)'!BN7*1000/'1.46 Population'!BN31</f>
        <v>3.1083903790871301</v>
      </c>
      <c r="BO7" s="84">
        <f>'1.23 Beer consumption (vol)'!BO7*1000/'1.46 Population'!BO31</f>
        <v>0.52728973078377139</v>
      </c>
      <c r="BP7" s="84">
        <f>'1.23 Beer consumption (vol)'!BP7*1000/'1.46 Population'!BP31</f>
        <v>0.48682858224698433</v>
      </c>
      <c r="BQ7" s="84">
        <f>'1.23 Beer consumption (vol)'!BQ7*1000/'1.46 Population'!BQ31</f>
        <v>3.9159870514615922</v>
      </c>
      <c r="BR7" s="84">
        <f>'1.23 Beer consumption (vol)'!BR7*1000/'1.46 Population'!BR31</f>
        <v>3.4798898345036346</v>
      </c>
      <c r="BS7" s="84">
        <f>'1.23 Beer consumption (vol)'!BS7*1000/'1.46 Population'!BS31</f>
        <v>3.9639059193290667</v>
      </c>
      <c r="BT7" s="84">
        <f>'1.23 Beer consumption (vol)'!BT7*1000/'1.46 Population'!BT31</f>
        <v>3.1884606532242765</v>
      </c>
      <c r="BU7" s="84">
        <f>'1.23 Beer consumption (vol)'!BU7*1000/'1.46 Population'!BU31</f>
        <v>5.3893237739898066</v>
      </c>
      <c r="BV7" s="84">
        <f>'1.23 Beer consumption (vol)'!BV7*1000/'1.46 Population'!BV31</f>
        <v>4.7387013086474123</v>
      </c>
      <c r="BW7" s="84">
        <f>'1.23 Beer consumption (vol)'!BW7*1000/'1.46 Population'!BW31</f>
        <v>4.3057249510293092</v>
      </c>
      <c r="BX7" s="84">
        <f>'1.23 Beer consumption (vol)'!BX7*1000/'1.46 Population'!BX31</f>
        <v>4.5067410151625094</v>
      </c>
      <c r="BY7" s="84">
        <f>'1.23 Beer consumption (vol)'!BY7*1000/'1.46 Population'!BY31</f>
        <v>1.6206471762519417</v>
      </c>
      <c r="BZ7" s="84">
        <f>'1.23 Beer consumption (vol)'!BZ7*1000/'1.46 Population'!BZ31</f>
        <v>5.8021411268265997</v>
      </c>
      <c r="CA7" s="84">
        <f>'1.23 Beer consumption (vol)'!CA7*1000/'1.46 Population'!CA31</f>
        <v>1.9781401835932872</v>
      </c>
      <c r="CB7" s="84">
        <f>'1.23 Beer consumption (vol)'!CB7*1000/'1.46 Population'!CB31</f>
        <v>6.5909477831553858</v>
      </c>
      <c r="CC7" s="84">
        <f>'1.23 Beer consumption (vol)'!CC7*1000/'1.46 Population'!CC31</f>
        <v>1.4168515485150703</v>
      </c>
      <c r="CD7" s="84">
        <f>'1.23 Beer consumption (vol)'!CD7*1000/'1.46 Population'!CD31</f>
        <v>3.7594676642850571</v>
      </c>
      <c r="CE7" s="84">
        <f>'1.23 Beer consumption (vol)'!CE7*1000/'1.46 Population'!CE31</f>
        <v>2.648489058700938</v>
      </c>
      <c r="CF7" s="84">
        <f>'1.23 Beer consumption (vol)'!CF7*1000/'1.46 Population'!CF31</f>
        <v>3.039629527285201</v>
      </c>
      <c r="CG7" s="84">
        <f>'1.23 Beer consumption (vol)'!CG7*1000/'1.46 Population'!CG31</f>
        <v>3.4621896097357046</v>
      </c>
      <c r="CH7" s="84">
        <f>'1.23 Beer consumption (vol)'!CH7*1000/'1.46 Population'!CH31</f>
        <v>2.4968373393701313</v>
      </c>
      <c r="CI7" s="84">
        <f>'1.23 Beer consumption (vol)'!CI7*1000/'1.46 Population'!CI31</f>
        <v>2.6297689849091719</v>
      </c>
      <c r="CJ7" s="84">
        <f>'1.23 Beer consumption (vol)'!CJ7*1000/'1.46 Population'!CJ31</f>
        <v>0.54682722611599788</v>
      </c>
      <c r="CK7" s="84">
        <f>'1.23 Beer consumption (vol)'!CK7*1000/'1.46 Population'!CK31</f>
        <v>4.9067746057382511</v>
      </c>
      <c r="CL7" s="55">
        <f>'1.23 Beer consumption (vol)'!CL7*1000/'1.46 Population'!CL31</f>
        <v>2.8528457135993417</v>
      </c>
      <c r="CM7" s="55">
        <f>'1.23 Beer consumption (vol)'!CM7*1000/'1.46 Population'!CM31</f>
        <v>0.42387142114762433</v>
      </c>
      <c r="CN7" s="55">
        <f>'1.23 Beer consumption (vol)'!CN7*1000/'1.46 Population'!CN31</f>
        <v>0.67278696675943017</v>
      </c>
      <c r="CO7" s="55">
        <f>'1.23 Beer consumption (vol)'!CO7*1000/'1.46 Population'!CO31</f>
        <v>0.31134792678358547</v>
      </c>
      <c r="CP7" s="55">
        <f>'1.23 Beer consumption (vol)'!CP7*1000/'1.46 Population'!CP31</f>
        <v>6.1012169352408017E-2</v>
      </c>
    </row>
    <row r="8" spans="1:94" x14ac:dyDescent="0.25">
      <c r="A8" s="1" t="s">
        <v>29</v>
      </c>
      <c r="B8" s="84">
        <f>'1.23 Beer consumption (vol)'!B8*1000/'1.46 Population'!B32</f>
        <v>1.2804348454649148</v>
      </c>
      <c r="C8" s="84">
        <f>'1.23 Beer consumption (vol)'!C8*1000/'1.46 Population'!C32</f>
        <v>0.76162502324958226</v>
      </c>
      <c r="D8" s="84">
        <f>'1.23 Beer consumption (vol)'!D8*1000/'1.46 Population'!D32</f>
        <v>0.21045001227625071</v>
      </c>
      <c r="E8" s="84">
        <f>'1.23 Beer consumption (vol)'!E8*1000/'1.46 Population'!E32</f>
        <v>1.3227691272293431</v>
      </c>
      <c r="F8" s="84">
        <f>'1.23 Beer consumption (vol)'!F8*1000/'1.46 Population'!F32</f>
        <v>1.1229236849396975</v>
      </c>
      <c r="G8" s="84">
        <f>'1.23 Beer consumption (vol)'!G8*1000/'1.46 Population'!G32</f>
        <v>4.4817539049289652E-2</v>
      </c>
      <c r="H8" s="84">
        <f>'1.23 Beer consumption (vol)'!H8*1000/'1.46 Population'!H32</f>
        <v>2.9223951427175657E-2</v>
      </c>
      <c r="I8" s="84">
        <f>'1.23 Beer consumption (vol)'!I8*1000/'1.46 Population'!I32</f>
        <v>2.5613560488190084</v>
      </c>
      <c r="J8" s="84">
        <f>'1.23 Beer consumption (vol)'!J8*1000/'1.46 Population'!J32</f>
        <v>1.5160091871458037</v>
      </c>
      <c r="K8" s="84">
        <f>'1.23 Beer consumption (vol)'!K8*1000/'1.46 Population'!K32</f>
        <v>0.2485885069246965</v>
      </c>
      <c r="L8" s="84">
        <f>'1.23 Beer consumption (vol)'!L8*1000/'1.46 Population'!L32</f>
        <v>1.9166365328811773E-3</v>
      </c>
      <c r="M8" s="84">
        <f>'1.23 Beer consumption (vol)'!M8*1000/'1.46 Population'!M32</f>
        <v>0.77746027360665082</v>
      </c>
      <c r="N8" s="84">
        <f>'1.23 Beer consumption (vol)'!N8*1000/'1.46 Population'!N32</f>
        <v>0.90880174489935028</v>
      </c>
      <c r="O8" s="84">
        <f>'1.23 Beer consumption (vol)'!O8*1000/'1.46 Population'!O32</f>
        <v>1.8605843475240791</v>
      </c>
      <c r="P8" s="84">
        <f>'1.23 Beer consumption (vol)'!P8*1000/'1.46 Population'!P32</f>
        <v>1.0627832624811158</v>
      </c>
      <c r="Q8" s="84">
        <f>'1.23 Beer consumption (vol)'!Q8*1000/'1.46 Population'!Q32</f>
        <v>1.5111561099819417</v>
      </c>
      <c r="R8" s="84">
        <f>'1.23 Beer consumption (vol)'!R8*1000/'1.46 Population'!R32</f>
        <v>0.16704187815813551</v>
      </c>
      <c r="S8" s="84">
        <f>'1.23 Beer consumption (vol)'!S8*1000/'1.46 Population'!S32</f>
        <v>0.79783760121534908</v>
      </c>
      <c r="T8" s="84">
        <f>'1.23 Beer consumption (vol)'!T8*1000/'1.46 Population'!T32</f>
        <v>4.4531123029416548</v>
      </c>
      <c r="U8" s="84">
        <f>'1.23 Beer consumption (vol)'!U8*1000/'1.46 Population'!U32</f>
        <v>4.5963522566133683</v>
      </c>
      <c r="V8" s="84">
        <f>'1.23 Beer consumption (vol)'!V8*1000/'1.46 Population'!V32</f>
        <v>3.7490987743330928</v>
      </c>
      <c r="W8" s="84">
        <f>'1.23 Beer consumption (vol)'!W8*1000/'1.46 Population'!W32</f>
        <v>3.6550379855798774</v>
      </c>
      <c r="X8" s="84">
        <f>'1.23 Beer consumption (vol)'!X8*1000/'1.46 Population'!X32</f>
        <v>1.9417677355042366</v>
      </c>
      <c r="Y8" s="84">
        <f>'1.23 Beer consumption (vol)'!Y8*1000/'1.46 Population'!Y32</f>
        <v>2.6283602675202333</v>
      </c>
      <c r="Z8" s="84">
        <f>'1.23 Beer consumption (vol)'!Z8*1000/'1.46 Population'!Z32</f>
        <v>3.2899048417962096</v>
      </c>
      <c r="AA8" s="84">
        <f>'1.23 Beer consumption (vol)'!AA8*1000/'1.46 Population'!AA32</f>
        <v>4.0003678499172333</v>
      </c>
      <c r="AB8" s="84">
        <f>'1.23 Beer consumption (vol)'!AB8*1000/'1.46 Population'!AB32</f>
        <v>7.9717516334754874</v>
      </c>
      <c r="AC8" s="84">
        <f>'1.23 Beer consumption (vol)'!AC8*1000/'1.46 Population'!AC32</f>
        <v>5.1546391752577314</v>
      </c>
      <c r="AD8" s="84">
        <f>'1.23 Beer consumption (vol)'!AD8*1000/'1.46 Population'!AD32</f>
        <v>0.75716347632681069</v>
      </c>
      <c r="AE8" s="84">
        <f>'1.23 Beer consumption (vol)'!AE8*1000/'1.46 Population'!AE32</f>
        <v>3.496364575469824</v>
      </c>
      <c r="AF8" s="84">
        <f>'1.23 Beer consumption (vol)'!AF8*1000/'1.46 Population'!AF32</f>
        <v>3.6357107590107276</v>
      </c>
      <c r="AG8" s="84">
        <f>'1.23 Beer consumption (vol)'!AG8*1000/'1.46 Population'!AG32</f>
        <v>5.1066934160131314</v>
      </c>
      <c r="AH8" s="84">
        <f>'1.23 Beer consumption (vol)'!AH8*1000/'1.46 Population'!AH32</f>
        <v>1.6188373804267844</v>
      </c>
      <c r="AI8" s="84">
        <f>'1.23 Beer consumption (vol)'!AI8*1000/'1.46 Population'!AI32</f>
        <v>3.9564580826837106</v>
      </c>
      <c r="AJ8" s="84">
        <f>'1.23 Beer consumption (vol)'!AJ8*1000/'1.46 Population'!AJ32</f>
        <v>4.4567476681744456</v>
      </c>
      <c r="AK8" s="84">
        <f>'1.23 Beer consumption (vol)'!AK8*1000/'1.46 Population'!AK32</f>
        <v>3.5612406326316037</v>
      </c>
      <c r="AL8" s="84">
        <f>'1.23 Beer consumption (vol)'!AL8*1000/'1.46 Population'!AL32</f>
        <v>4.078050097900209</v>
      </c>
      <c r="AM8" s="84">
        <f>'1.23 Beer consumption (vol)'!AM8*1000/'1.46 Population'!AM32</f>
        <v>3.8917026664680474</v>
      </c>
      <c r="AN8" s="84">
        <f>'1.23 Beer consumption (vol)'!AN8*1000/'1.46 Population'!AN32</f>
        <v>3.9932115403813517</v>
      </c>
      <c r="AO8" s="84">
        <f>'1.23 Beer consumption (vol)'!AO8*1000/'1.46 Population'!AO32</f>
        <v>2.723041249903742</v>
      </c>
      <c r="AP8" s="84">
        <f>'1.23 Beer consumption (vol)'!AP8*1000/'1.46 Population'!AP32</f>
        <v>2.5273906897642635</v>
      </c>
      <c r="AQ8" s="84">
        <f>'1.23 Beer consumption (vol)'!AQ8*1000/'1.46 Population'!AQ32</f>
        <v>2.0703358039172066</v>
      </c>
      <c r="AR8" s="84">
        <f>'1.23 Beer consumption (vol)'!AR8*1000/'1.46 Population'!AR32</f>
        <v>1.5511725356284942</v>
      </c>
      <c r="AS8" s="84">
        <f>'1.23 Beer consumption (vol)'!AS8*1000/'1.46 Population'!AS32</f>
        <v>2.6775292058341398</v>
      </c>
      <c r="AT8" s="84">
        <f>'1.23 Beer consumption (vol)'!AT8*1000/'1.46 Population'!AT32</f>
        <v>1.5970810272916576</v>
      </c>
      <c r="AU8" s="84">
        <f>'1.23 Beer consumption (vol)'!AU8*1000/'1.46 Population'!AU32</f>
        <v>1.9641525058342859</v>
      </c>
      <c r="AV8" s="84">
        <f>'1.23 Beer consumption (vol)'!AV8*1000/'1.46 Population'!AV32</f>
        <v>1.6827541075560335</v>
      </c>
      <c r="AW8" s="84">
        <f>'1.23 Beer consumption (vol)'!AW8*1000/'1.46 Population'!AW32</f>
        <v>2.5023425012401477</v>
      </c>
      <c r="AX8" s="84">
        <f>'1.23 Beer consumption (vol)'!AX8*1000/'1.46 Population'!AX32</f>
        <v>1.3030248791838195</v>
      </c>
      <c r="AY8" s="84">
        <f>'1.23 Beer consumption (vol)'!AY8*1000/'1.46 Population'!AY32</f>
        <v>0.56943226064607477</v>
      </c>
      <c r="AZ8" s="84">
        <f>'1.23 Beer consumption (vol)'!AZ8*1000/'1.46 Population'!AZ32</f>
        <v>2.7122655272936869</v>
      </c>
      <c r="BA8" s="84">
        <f>'1.23 Beer consumption (vol)'!BA8*1000/'1.46 Population'!BA32</f>
        <v>1.4883720930232558</v>
      </c>
      <c r="BB8" s="84">
        <f>'1.23 Beer consumption (vol)'!BB8*1000/'1.46 Population'!BB32</f>
        <v>1.1407985589912939</v>
      </c>
      <c r="BC8" s="84">
        <f>'1.23 Beer consumption (vol)'!BC8*1000/'1.46 Population'!BC32</f>
        <v>4.3201622264999342</v>
      </c>
      <c r="BD8" s="84">
        <f>'1.23 Beer consumption (vol)'!BD8*1000/'1.46 Population'!BD32</f>
        <v>0.99824019720336954</v>
      </c>
      <c r="BE8" s="84">
        <f>'1.23 Beer consumption (vol)'!BE8*1000/'1.46 Population'!BE32</f>
        <v>9.4816781385095389E-2</v>
      </c>
      <c r="BF8" s="84">
        <f>'1.23 Beer consumption (vol)'!BF8*1000/'1.46 Population'!BF32</f>
        <v>1.0162874856832518</v>
      </c>
      <c r="BG8" s="84">
        <f>'1.23 Beer consumption (vol)'!BG8*1000/'1.46 Population'!BG32</f>
        <v>4.765375343387341E-2</v>
      </c>
      <c r="BH8" s="84" t="e">
        <f>'1.23 Beer consumption (vol)'!BH8*1000/'1.46 Population'!BH32</f>
        <v>#VALUE!</v>
      </c>
      <c r="BI8" s="84">
        <f>'1.23 Beer consumption (vol)'!BI8*1000/'1.46 Population'!BI32</f>
        <v>0.39695478968484627</v>
      </c>
      <c r="BJ8" s="84">
        <f>'1.23 Beer consumption (vol)'!BJ8*1000/'1.46 Population'!BJ32</f>
        <v>0.55117676238769775</v>
      </c>
      <c r="BK8" s="84">
        <f>'1.23 Beer consumption (vol)'!BK8*1000/'1.46 Population'!BK32</f>
        <v>0.16942856956671901</v>
      </c>
      <c r="BL8" s="84">
        <f>'1.23 Beer consumption (vol)'!BL8*1000/'1.46 Population'!BL32</f>
        <v>0.28328611898016998</v>
      </c>
      <c r="BM8" s="84" t="e">
        <f>'1.23 Beer consumption (vol)'!BM8*1000/'1.46 Population'!BM32</f>
        <v>#VALUE!</v>
      </c>
      <c r="BN8" s="84">
        <f>'1.23 Beer consumption (vol)'!BN8*1000/'1.46 Population'!BN32</f>
        <v>3.075805971306075</v>
      </c>
      <c r="BO8" s="84">
        <f>'1.23 Beer consumption (vol)'!BO8*1000/'1.46 Population'!BO32</f>
        <v>0.54132792661561779</v>
      </c>
      <c r="BP8" s="84">
        <f>'1.23 Beer consumption (vol)'!BP8*1000/'1.46 Population'!BP32</f>
        <v>0.48704461328657711</v>
      </c>
      <c r="BQ8" s="84">
        <f>'1.23 Beer consumption (vol)'!BQ8*1000/'1.46 Population'!BQ32</f>
        <v>3.9585992342054879</v>
      </c>
      <c r="BR8" s="84">
        <f>'1.23 Beer consumption (vol)'!BR8*1000/'1.46 Population'!BR32</f>
        <v>3.5277321502586698</v>
      </c>
      <c r="BS8" s="84">
        <f>'1.23 Beer consumption (vol)'!BS8*1000/'1.46 Population'!BS32</f>
        <v>4.0056317466424511</v>
      </c>
      <c r="BT8" s="84">
        <f>'1.23 Beer consumption (vol)'!BT8*1000/'1.46 Population'!BT32</f>
        <v>3.194105349837566</v>
      </c>
      <c r="BU8" s="84">
        <f>'1.23 Beer consumption (vol)'!BU8*1000/'1.46 Population'!BU32</f>
        <v>5.3426698811528546</v>
      </c>
      <c r="BV8" s="84">
        <f>'1.23 Beer consumption (vol)'!BV8*1000/'1.46 Population'!BV32</f>
        <v>4.6711189755884091</v>
      </c>
      <c r="BW8" s="84">
        <f>'1.23 Beer consumption (vol)'!BW8*1000/'1.46 Population'!BW32</f>
        <v>4.2192538000921234</v>
      </c>
      <c r="BX8" s="84">
        <f>'1.23 Beer consumption (vol)'!BX8*1000/'1.46 Population'!BX32</f>
        <v>4.5285029302077779</v>
      </c>
      <c r="BY8" s="84">
        <f>'1.23 Beer consumption (vol)'!BY8*1000/'1.46 Population'!BY32</f>
        <v>1.5944703312882638</v>
      </c>
      <c r="BZ8" s="84">
        <f>'1.23 Beer consumption (vol)'!BZ8*1000/'1.46 Population'!BZ32</f>
        <v>5.9335520517089417</v>
      </c>
      <c r="CA8" s="84">
        <f>'1.23 Beer consumption (vol)'!CA8*1000/'1.46 Population'!CA32</f>
        <v>2.0082328459658143</v>
      </c>
      <c r="CB8" s="84">
        <f>'1.23 Beer consumption (vol)'!CB8*1000/'1.46 Population'!CB32</f>
        <v>6.5823867686897017</v>
      </c>
      <c r="CC8" s="84">
        <f>'1.23 Beer consumption (vol)'!CC8*1000/'1.46 Population'!CC32</f>
        <v>1.4587301641975607</v>
      </c>
      <c r="CD8" s="84">
        <f>'1.23 Beer consumption (vol)'!CD8*1000/'1.46 Population'!CD32</f>
        <v>3.7283735965030425</v>
      </c>
      <c r="CE8" s="84">
        <f>'1.23 Beer consumption (vol)'!CE8*1000/'1.46 Population'!CE32</f>
        <v>2.7369509934916598</v>
      </c>
      <c r="CF8" s="84">
        <f>'1.23 Beer consumption (vol)'!CF8*1000/'1.46 Population'!CF32</f>
        <v>2.9775494672754945</v>
      </c>
      <c r="CG8" s="84">
        <f>'1.23 Beer consumption (vol)'!CG8*1000/'1.46 Population'!CG32</f>
        <v>3.4878436718927515</v>
      </c>
      <c r="CH8" s="84">
        <f>'1.23 Beer consumption (vol)'!CH8*1000/'1.46 Population'!CH32</f>
        <v>2.5420544220694534</v>
      </c>
      <c r="CI8" s="84">
        <f>'1.23 Beer consumption (vol)'!CI8*1000/'1.46 Population'!CI32</f>
        <v>2.70810151358743</v>
      </c>
      <c r="CJ8" s="84">
        <f>'1.23 Beer consumption (vol)'!CJ8*1000/'1.46 Population'!CJ32</f>
        <v>0.58959352899318918</v>
      </c>
      <c r="CK8" s="84">
        <f>'1.23 Beer consumption (vol)'!CK8*1000/'1.46 Population'!CK32</f>
        <v>4.7459271136449113</v>
      </c>
      <c r="CL8" s="55">
        <f>'1.23 Beer consumption (vol)'!CL8*1000/'1.46 Population'!CL32</f>
        <v>2.8582790051382587</v>
      </c>
      <c r="CM8" s="55">
        <f>'1.23 Beer consumption (vol)'!CM8*1000/'1.46 Population'!CM32</f>
        <v>0.45451936300137757</v>
      </c>
      <c r="CN8" s="55">
        <f>'1.23 Beer consumption (vol)'!CN8*1000/'1.46 Population'!CN32</f>
        <v>0.691790893016204</v>
      </c>
      <c r="CO8" s="55">
        <f>'1.23 Beer consumption (vol)'!CO8*1000/'1.46 Population'!CO32</f>
        <v>0.33054808625771753</v>
      </c>
      <c r="CP8" s="55">
        <f>'1.23 Beer consumption (vol)'!CP8*1000/'1.46 Population'!CP32</f>
        <v>6.3862507292617304E-2</v>
      </c>
    </row>
    <row r="9" spans="1:94" x14ac:dyDescent="0.25">
      <c r="A9" s="1" t="s">
        <v>30</v>
      </c>
      <c r="B9" s="84">
        <f>'1.23 Beer consumption (vol)'!B9*1000/'1.46 Population'!B33</f>
        <v>1.334178857899424</v>
      </c>
      <c r="C9" s="84">
        <f>'1.23 Beer consumption (vol)'!C9*1000/'1.46 Population'!C33</f>
        <v>0.82366630921222028</v>
      </c>
      <c r="D9" s="84">
        <f>'1.23 Beer consumption (vol)'!D9*1000/'1.46 Population'!D33</f>
        <v>0.21924510448760109</v>
      </c>
      <c r="E9" s="84">
        <f>'1.23 Beer consumption (vol)'!E9*1000/'1.46 Population'!E33</f>
        <v>1.4697827277706774</v>
      </c>
      <c r="F9" s="84">
        <f>'1.23 Beer consumption (vol)'!F9*1000/'1.46 Population'!F33</f>
        <v>1.0988534331940487</v>
      </c>
      <c r="G9" s="84">
        <f>'1.23 Beer consumption (vol)'!G9*1000/'1.46 Population'!G33</f>
        <v>5.2012990595840441E-2</v>
      </c>
      <c r="H9" s="84">
        <f>'1.23 Beer consumption (vol)'!H9*1000/'1.46 Population'!H33</f>
        <v>3.0133863230143509E-2</v>
      </c>
      <c r="I9" s="84">
        <f>'1.23 Beer consumption (vol)'!I9*1000/'1.46 Population'!I33</f>
        <v>2.5212249966805431</v>
      </c>
      <c r="J9" s="84">
        <f>'1.23 Beer consumption (vol)'!J9*1000/'1.46 Population'!J33</f>
        <v>1.7467361079893913</v>
      </c>
      <c r="K9" s="84">
        <f>'1.23 Beer consumption (vol)'!K9*1000/'1.46 Population'!K33</f>
        <v>0.25500399136682139</v>
      </c>
      <c r="L9" s="84">
        <f>'1.23 Beer consumption (vol)'!L9*1000/'1.46 Population'!L33</f>
        <v>1.877726223761123E-3</v>
      </c>
      <c r="M9" s="84">
        <f>'1.23 Beer consumption (vol)'!M9*1000/'1.46 Population'!M33</f>
        <v>0.81042651364854912</v>
      </c>
      <c r="N9" s="84">
        <f>'1.23 Beer consumption (vol)'!N9*1000/'1.46 Population'!N33</f>
        <v>0.93710499934620572</v>
      </c>
      <c r="O9" s="84">
        <f>'1.23 Beer consumption (vol)'!O9*1000/'1.46 Population'!O33</f>
        <v>1.8992668377310038</v>
      </c>
      <c r="P9" s="84">
        <f>'1.23 Beer consumption (vol)'!P9*1000/'1.46 Population'!P33</f>
        <v>1.0665967258977553</v>
      </c>
      <c r="Q9" s="84">
        <f>'1.23 Beer consumption (vol)'!Q9*1000/'1.46 Population'!Q33</f>
        <v>1.6291504907043475</v>
      </c>
      <c r="R9" s="84">
        <f>'1.23 Beer consumption (vol)'!R9*1000/'1.46 Population'!R33</f>
        <v>0.16498556376317072</v>
      </c>
      <c r="S9" s="84">
        <f>'1.23 Beer consumption (vol)'!S9*1000/'1.46 Population'!S33</f>
        <v>0.87675628157401075</v>
      </c>
      <c r="T9" s="84">
        <f>'1.23 Beer consumption (vol)'!T9*1000/'1.46 Population'!T33</f>
        <v>4.449468180710717</v>
      </c>
      <c r="U9" s="84">
        <f>'1.23 Beer consumption (vol)'!U9*1000/'1.46 Population'!U33</f>
        <v>4.5900631853886189</v>
      </c>
      <c r="V9" s="84">
        <f>'1.23 Beer consumption (vol)'!V9*1000/'1.46 Population'!V33</f>
        <v>3.753771590126155</v>
      </c>
      <c r="W9" s="84">
        <f>'1.23 Beer consumption (vol)'!W9*1000/'1.46 Population'!W33</f>
        <v>4.0446103399964635</v>
      </c>
      <c r="X9" s="84">
        <f>'1.23 Beer consumption (vol)'!X9*1000/'1.46 Population'!X33</f>
        <v>2.2756928858499923</v>
      </c>
      <c r="Y9" s="84">
        <f>'1.23 Beer consumption (vol)'!Y9*1000/'1.46 Population'!Y33</f>
        <v>2.8355879292403747</v>
      </c>
      <c r="Z9" s="84">
        <f>'1.23 Beer consumption (vol)'!Z9*1000/'1.46 Population'!Z33</f>
        <v>3.5522336815138589</v>
      </c>
      <c r="AA9" s="84">
        <f>'1.23 Beer consumption (vol)'!AA9*1000/'1.46 Population'!AA33</f>
        <v>4.0573562635437312</v>
      </c>
      <c r="AB9" s="84">
        <f>'1.23 Beer consumption (vol)'!AB9*1000/'1.46 Population'!AB33</f>
        <v>7.9284585828245984</v>
      </c>
      <c r="AC9" s="84">
        <f>'1.23 Beer consumption (vol)'!AC9*1000/'1.46 Population'!AC33</f>
        <v>5.19044347759713</v>
      </c>
      <c r="AD9" s="84">
        <f>'1.23 Beer consumption (vol)'!AD9*1000/'1.46 Population'!AD33</f>
        <v>0.84140683222347767</v>
      </c>
      <c r="AE9" s="84">
        <f>'1.23 Beer consumption (vol)'!AE9*1000/'1.46 Population'!AE33</f>
        <v>3.5507549083964909</v>
      </c>
      <c r="AF9" s="84">
        <f>'1.23 Beer consumption (vol)'!AF9*1000/'1.46 Population'!AF33</f>
        <v>3.5313292285403834</v>
      </c>
      <c r="AG9" s="84">
        <f>'1.23 Beer consumption (vol)'!AG9*1000/'1.46 Population'!AG33</f>
        <v>5.1384615384615389</v>
      </c>
      <c r="AH9" s="84">
        <f>'1.23 Beer consumption (vol)'!AH9*1000/'1.46 Population'!AH33</f>
        <v>1.6651158234977226</v>
      </c>
      <c r="AI9" s="84">
        <f>'1.23 Beer consumption (vol)'!AI9*1000/'1.46 Population'!AI33</f>
        <v>4.3704583110461703</v>
      </c>
      <c r="AJ9" s="84">
        <f>'1.23 Beer consumption (vol)'!AJ9*1000/'1.46 Population'!AJ33</f>
        <v>5.0745078063806162</v>
      </c>
      <c r="AK9" s="84">
        <f>'1.23 Beer consumption (vol)'!AK9*1000/'1.46 Population'!AK33</f>
        <v>4.0430427256379726</v>
      </c>
      <c r="AL9" s="84">
        <f>'1.23 Beer consumption (vol)'!AL9*1000/'1.46 Population'!AL33</f>
        <v>4.0798622877048407</v>
      </c>
      <c r="AM9" s="84">
        <f>'1.23 Beer consumption (vol)'!AM9*1000/'1.46 Population'!AM33</f>
        <v>4.0775289057699826</v>
      </c>
      <c r="AN9" s="84">
        <f>'1.23 Beer consumption (vol)'!AN9*1000/'1.46 Population'!AN33</f>
        <v>4.0787902904894544</v>
      </c>
      <c r="AO9" s="84">
        <f>'1.23 Beer consumption (vol)'!AO9*1000/'1.46 Population'!AO33</f>
        <v>3.1313420437010526</v>
      </c>
      <c r="AP9" s="84">
        <f>'1.23 Beer consumption (vol)'!AP9*1000/'1.46 Population'!AP33</f>
        <v>2.6363284001318066</v>
      </c>
      <c r="AQ9" s="84">
        <f>'1.23 Beer consumption (vol)'!AQ9*1000/'1.46 Population'!AQ33</f>
        <v>2.1841435680349464</v>
      </c>
      <c r="AR9" s="84">
        <f>'1.23 Beer consumption (vol)'!AR9*1000/'1.46 Population'!AR33</f>
        <v>1.6840544405020388</v>
      </c>
      <c r="AS9" s="84">
        <f>'1.23 Beer consumption (vol)'!AS9*1000/'1.46 Population'!AS33</f>
        <v>2.8280281869133672</v>
      </c>
      <c r="AT9" s="84">
        <f>'1.23 Beer consumption (vol)'!AT9*1000/'1.46 Population'!AT33</f>
        <v>1.6522198667290298</v>
      </c>
      <c r="AU9" s="84">
        <f>'1.23 Beer consumption (vol)'!AU9*1000/'1.46 Population'!AU33</f>
        <v>2.0011447990517097</v>
      </c>
      <c r="AV9" s="84">
        <f>'1.23 Beer consumption (vol)'!AV9*1000/'1.46 Population'!AV33</f>
        <v>1.7279513408902407</v>
      </c>
      <c r="AW9" s="84">
        <f>'1.23 Beer consumption (vol)'!AW9*1000/'1.46 Population'!AW33</f>
        <v>1.962045323246967</v>
      </c>
      <c r="AX9" s="84">
        <f>'1.23 Beer consumption (vol)'!AX9*1000/'1.46 Population'!AX33</f>
        <v>1.3515891732075604</v>
      </c>
      <c r="AY9" s="84">
        <f>'1.23 Beer consumption (vol)'!AY9*1000/'1.46 Population'!AY33</f>
        <v>0.57066053957455753</v>
      </c>
      <c r="AZ9" s="84">
        <f>'1.23 Beer consumption (vol)'!AZ9*1000/'1.46 Population'!AZ33</f>
        <v>2.7921307696523052</v>
      </c>
      <c r="BA9" s="84">
        <f>'1.23 Beer consumption (vol)'!BA9*1000/'1.46 Population'!BA33</f>
        <v>1.6187864050217724</v>
      </c>
      <c r="BB9" s="84">
        <f>'1.23 Beer consumption (vol)'!BB9*1000/'1.46 Population'!BB33</f>
        <v>1.1976765075753038</v>
      </c>
      <c r="BC9" s="84">
        <f>'1.23 Beer consumption (vol)'!BC9*1000/'1.46 Population'!BC33</f>
        <v>4.6402873797916202</v>
      </c>
      <c r="BD9" s="84">
        <f>'1.23 Beer consumption (vol)'!BD9*1000/'1.46 Population'!BD33</f>
        <v>1.0102435451124849</v>
      </c>
      <c r="BE9" s="84">
        <f>'1.23 Beer consumption (vol)'!BE9*1000/'1.46 Population'!BE33</f>
        <v>9.9235304418889739E-2</v>
      </c>
      <c r="BF9" s="84">
        <f>'1.23 Beer consumption (vol)'!BF9*1000/'1.46 Population'!BF33</f>
        <v>1.0692888704850065</v>
      </c>
      <c r="BG9" s="84">
        <f>'1.23 Beer consumption (vol)'!BG9*1000/'1.46 Population'!BG33</f>
        <v>4.9355634768302716E-2</v>
      </c>
      <c r="BH9" s="84" t="e">
        <f>'1.23 Beer consumption (vol)'!BH9*1000/'1.46 Population'!BH33</f>
        <v>#VALUE!</v>
      </c>
      <c r="BI9" s="84">
        <f>'1.23 Beer consumption (vol)'!BI9*1000/'1.46 Population'!BI33</f>
        <v>0.41782147880948733</v>
      </c>
      <c r="BJ9" s="84">
        <f>'1.23 Beer consumption (vol)'!BJ9*1000/'1.46 Population'!BJ33</f>
        <v>0.56911987758553573</v>
      </c>
      <c r="BK9" s="84">
        <f>'1.23 Beer consumption (vol)'!BK9*1000/'1.46 Population'!BK33</f>
        <v>0.17735470618774446</v>
      </c>
      <c r="BL9" s="84">
        <f>'1.23 Beer consumption (vol)'!BL9*1000/'1.46 Population'!BL33</f>
        <v>0.29425256111856746</v>
      </c>
      <c r="BM9" s="84" t="e">
        <f>'1.23 Beer consumption (vol)'!BM9*1000/'1.46 Population'!BM33</f>
        <v>#VALUE!</v>
      </c>
      <c r="BN9" s="84">
        <f>'1.23 Beer consumption (vol)'!BN9*1000/'1.46 Population'!BN33</f>
        <v>3.0748426356713945</v>
      </c>
      <c r="BO9" s="84">
        <f>'1.23 Beer consumption (vol)'!BO9*1000/'1.46 Population'!BO33</f>
        <v>0.55480392061437234</v>
      </c>
      <c r="BP9" s="84">
        <f>'1.23 Beer consumption (vol)'!BP9*1000/'1.46 Population'!BP33</f>
        <v>0.41896097677759159</v>
      </c>
      <c r="BQ9" s="84">
        <f>'1.23 Beer consumption (vol)'!BQ9*1000/'1.46 Population'!BQ33</f>
        <v>3.9880988545701213</v>
      </c>
      <c r="BR9" s="84">
        <f>'1.23 Beer consumption (vol)'!BR9*1000/'1.46 Population'!BR33</f>
        <v>3.5028080236196288</v>
      </c>
      <c r="BS9" s="84">
        <f>'1.23 Beer consumption (vol)'!BS9*1000/'1.46 Population'!BS33</f>
        <v>4.0414140367930012</v>
      </c>
      <c r="BT9" s="84">
        <f>'1.23 Beer consumption (vol)'!BT9*1000/'1.46 Population'!BT33</f>
        <v>3.1422387893032435</v>
      </c>
      <c r="BU9" s="84">
        <f>'1.23 Beer consumption (vol)'!BU9*1000/'1.46 Population'!BU33</f>
        <v>5.3483037546782564</v>
      </c>
      <c r="BV9" s="84">
        <f>'1.23 Beer consumption (vol)'!BV9*1000/'1.46 Population'!BV33</f>
        <v>4.6199631536680998</v>
      </c>
      <c r="BW9" s="84">
        <f>'1.23 Beer consumption (vol)'!BW9*1000/'1.46 Population'!BW33</f>
        <v>4.2040718914651833</v>
      </c>
      <c r="BX9" s="84">
        <f>'1.23 Beer consumption (vol)'!BX9*1000/'1.46 Population'!BX33</f>
        <v>4.6238393026340727</v>
      </c>
      <c r="BY9" s="84">
        <f>'1.23 Beer consumption (vol)'!BY9*1000/'1.46 Population'!BY33</f>
        <v>1.5551369685671379</v>
      </c>
      <c r="BZ9" s="84">
        <f>'1.23 Beer consumption (vol)'!BZ9*1000/'1.46 Population'!BZ33</f>
        <v>5.8257149489835403</v>
      </c>
      <c r="CA9" s="84">
        <f>'1.23 Beer consumption (vol)'!CA9*1000/'1.46 Population'!CA33</f>
        <v>2.0387821674519753</v>
      </c>
      <c r="CB9" s="84">
        <f>'1.23 Beer consumption (vol)'!CB9*1000/'1.46 Population'!CB33</f>
        <v>6.4514642519757608</v>
      </c>
      <c r="CC9" s="84">
        <f>'1.23 Beer consumption (vol)'!CC9*1000/'1.46 Population'!CC33</f>
        <v>1.5234346151137768</v>
      </c>
      <c r="CD9" s="84">
        <f>'1.23 Beer consumption (vol)'!CD9*1000/'1.46 Population'!CD33</f>
        <v>3.6984961486734318</v>
      </c>
      <c r="CE9" s="84">
        <f>'1.23 Beer consumption (vol)'!CE9*1000/'1.46 Population'!CE33</f>
        <v>2.7557625344470313</v>
      </c>
      <c r="CF9" s="84">
        <f>'1.23 Beer consumption (vol)'!CF9*1000/'1.46 Population'!CF33</f>
        <v>2.9242542202305222</v>
      </c>
      <c r="CG9" s="84">
        <f>'1.23 Beer consumption (vol)'!CG9*1000/'1.46 Population'!CG33</f>
        <v>3.4431401795702552</v>
      </c>
      <c r="CH9" s="84">
        <f>'1.23 Beer consumption (vol)'!CH9*1000/'1.46 Population'!CH33</f>
        <v>2.5786487880350699</v>
      </c>
      <c r="CI9" s="84">
        <f>'1.23 Beer consumption (vol)'!CI9*1000/'1.46 Population'!CI33</f>
        <v>2.7434842249657065</v>
      </c>
      <c r="CJ9" s="84">
        <f>'1.23 Beer consumption (vol)'!CJ9*1000/'1.46 Population'!CJ33</f>
        <v>0.59263043250542047</v>
      </c>
      <c r="CK9" s="84">
        <f>'1.23 Beer consumption (vol)'!CK9*1000/'1.46 Population'!CK33</f>
        <v>4.5420830379232822</v>
      </c>
      <c r="CL9" s="55">
        <f>'1.23 Beer consumption (vol)'!CL9*1000/'1.46 Population'!CL33</f>
        <v>3.0258666208079643</v>
      </c>
      <c r="CM9" s="55">
        <f>'1.23 Beer consumption (vol)'!CM9*1000/'1.46 Population'!CM33</f>
        <v>0.47224054747395705</v>
      </c>
      <c r="CN9" s="55">
        <f>'1.23 Beer consumption (vol)'!CN9*1000/'1.46 Population'!CN33</f>
        <v>0.70889577853260344</v>
      </c>
      <c r="CO9" s="55">
        <f>'1.23 Beer consumption (vol)'!CO9*1000/'1.46 Population'!CO33</f>
        <v>0.33454973122936094</v>
      </c>
      <c r="CP9" s="55">
        <f>'1.23 Beer consumption (vol)'!CP9*1000/'1.46 Population'!CP33</f>
        <v>6.8860530313454793E-2</v>
      </c>
    </row>
    <row r="10" spans="1:94" x14ac:dyDescent="0.25">
      <c r="A10" s="1" t="s">
        <v>31</v>
      </c>
      <c r="B10" s="84">
        <f>'1.23 Beer consumption (vol)'!B10*1000/'1.46 Population'!B34</f>
        <v>1.3439475620620542</v>
      </c>
      <c r="C10" s="84">
        <f>'1.23 Beer consumption (vol)'!C10*1000/'1.46 Population'!C34</f>
        <v>0.84923763760451598</v>
      </c>
      <c r="D10" s="84">
        <f>'1.23 Beer consumption (vol)'!D10*1000/'1.46 Population'!D34</f>
        <v>0.21640337589266392</v>
      </c>
      <c r="E10" s="84">
        <f>'1.23 Beer consumption (vol)'!E10*1000/'1.46 Population'!E34</f>
        <v>1.5393289890939914</v>
      </c>
      <c r="F10" s="84">
        <f>'1.23 Beer consumption (vol)'!F10*1000/'1.46 Population'!F34</f>
        <v>1.1066716490844808</v>
      </c>
      <c r="G10" s="84">
        <f>'1.23 Beer consumption (vol)'!G10*1000/'1.46 Population'!G34</f>
        <v>5.7342172157806688E-2</v>
      </c>
      <c r="H10" s="84">
        <f>'1.23 Beer consumption (vol)'!H10*1000/'1.46 Population'!H34</f>
        <v>3.2715728362582047E-2</v>
      </c>
      <c r="I10" s="84">
        <f>'1.23 Beer consumption (vol)'!I10*1000/'1.46 Population'!I34</f>
        <v>2.4843071734174447</v>
      </c>
      <c r="J10" s="84">
        <f>'1.23 Beer consumption (vol)'!J10*1000/'1.46 Population'!J34</f>
        <v>1.5344133405192912</v>
      </c>
      <c r="K10" s="84">
        <f>'1.23 Beer consumption (vol)'!K10*1000/'1.46 Population'!K34</f>
        <v>0.2684310567477764</v>
      </c>
      <c r="L10" s="84">
        <f>'1.23 Beer consumption (vol)'!L10*1000/'1.46 Population'!L34</f>
        <v>1.8393961875448352E-3</v>
      </c>
      <c r="M10" s="84">
        <f>'1.23 Beer consumption (vol)'!M10*1000/'1.46 Population'!M34</f>
        <v>0.83945110086591923</v>
      </c>
      <c r="N10" s="84">
        <f>'1.23 Beer consumption (vol)'!N10*1000/'1.46 Population'!N34</f>
        <v>0.92986733892631324</v>
      </c>
      <c r="O10" s="84">
        <f>'1.23 Beer consumption (vol)'!O10*1000/'1.46 Population'!O34</f>
        <v>1.9591940133241537</v>
      </c>
      <c r="P10" s="84">
        <f>'1.23 Beer consumption (vol)'!P10*1000/'1.46 Population'!P34</f>
        <v>1.0540804237229076</v>
      </c>
      <c r="Q10" s="84">
        <f>'1.23 Beer consumption (vol)'!Q10*1000/'1.46 Population'!Q34</f>
        <v>1.5123402449539751</v>
      </c>
      <c r="R10" s="84">
        <f>'1.23 Beer consumption (vol)'!R10*1000/'1.46 Population'!R34</f>
        <v>0.1887267237040765</v>
      </c>
      <c r="S10" s="84">
        <f>'1.23 Beer consumption (vol)'!S10*1000/'1.46 Population'!S34</f>
        <v>0.98626504660506553</v>
      </c>
      <c r="T10" s="84">
        <f>'1.23 Beer consumption (vol)'!T10*1000/'1.46 Population'!T34</f>
        <v>4.4479484132120541</v>
      </c>
      <c r="U10" s="84">
        <f>'1.23 Beer consumption (vol)'!U10*1000/'1.46 Population'!U34</f>
        <v>4.5884080341848161</v>
      </c>
      <c r="V10" s="84">
        <f>'1.23 Beer consumption (vol)'!V10*1000/'1.46 Population'!V34</f>
        <v>3.7685187366040935</v>
      </c>
      <c r="W10" s="84">
        <f>'1.23 Beer consumption (vol)'!W10*1000/'1.46 Population'!W34</f>
        <v>4.0334434495782201</v>
      </c>
      <c r="X10" s="84">
        <f>'1.23 Beer consumption (vol)'!X10*1000/'1.46 Population'!X34</f>
        <v>2.4522132796780687</v>
      </c>
      <c r="Y10" s="84">
        <f>'1.23 Beer consumption (vol)'!Y10*1000/'1.46 Population'!Y34</f>
        <v>3.121910609292887</v>
      </c>
      <c r="Z10" s="84">
        <f>'1.23 Beer consumption (vol)'!Z10*1000/'1.46 Population'!Z34</f>
        <v>3.6977919659483907</v>
      </c>
      <c r="AA10" s="84">
        <f>'1.23 Beer consumption (vol)'!AA10*1000/'1.46 Population'!AA34</f>
        <v>4.252663692883722</v>
      </c>
      <c r="AB10" s="84">
        <f>'1.23 Beer consumption (vol)'!AB10*1000/'1.46 Population'!AB34</f>
        <v>7.7537366823288281</v>
      </c>
      <c r="AC10" s="84">
        <f>'1.23 Beer consumption (vol)'!AC10*1000/'1.46 Population'!AC34</f>
        <v>4.7429620563035497</v>
      </c>
      <c r="AD10" s="84">
        <f>'1.23 Beer consumption (vol)'!AD10*1000/'1.46 Population'!AD34</f>
        <v>0.98108949988962746</v>
      </c>
      <c r="AE10" s="84">
        <f>'1.23 Beer consumption (vol)'!AE10*1000/'1.46 Population'!AE34</f>
        <v>3.3996650183442338</v>
      </c>
      <c r="AF10" s="84">
        <f>'1.23 Beer consumption (vol)'!AF10*1000/'1.46 Population'!AF34</f>
        <v>3.4218450588557348</v>
      </c>
      <c r="AG10" s="84">
        <f>'1.23 Beer consumption (vol)'!AG10*1000/'1.46 Population'!AG34</f>
        <v>5.0426445869389278</v>
      </c>
      <c r="AH10" s="84">
        <f>'1.23 Beer consumption (vol)'!AH10*1000/'1.46 Population'!AH34</f>
        <v>1.711324075884999</v>
      </c>
      <c r="AI10" s="84">
        <f>'1.23 Beer consumption (vol)'!AI10*1000/'1.46 Population'!AI34</f>
        <v>4.5026019668575126</v>
      </c>
      <c r="AJ10" s="84">
        <f>'1.23 Beer consumption (vol)'!AJ10*1000/'1.46 Population'!AJ34</f>
        <v>4.8847859271643523</v>
      </c>
      <c r="AK10" s="84">
        <f>'1.23 Beer consumption (vol)'!AK10*1000/'1.46 Population'!AK34</f>
        <v>4.0140808070193872</v>
      </c>
      <c r="AL10" s="84">
        <f>'1.23 Beer consumption (vol)'!AL10*1000/'1.46 Population'!AL34</f>
        <v>4.0977469198829217</v>
      </c>
      <c r="AM10" s="84">
        <f>'1.23 Beer consumption (vol)'!AM10*1000/'1.46 Population'!AM34</f>
        <v>3.9446997748543997</v>
      </c>
      <c r="AN10" s="84">
        <f>'1.23 Beer consumption (vol)'!AN10*1000/'1.46 Population'!AN34</f>
        <v>3.9982230119946687</v>
      </c>
      <c r="AO10" s="84">
        <f>'1.23 Beer consumption (vol)'!AO10*1000/'1.46 Population'!AO34</f>
        <v>3.095754054247136</v>
      </c>
      <c r="AP10" s="84">
        <f>'1.23 Beer consumption (vol)'!AP10*1000/'1.46 Population'!AP34</f>
        <v>2.6737467051251915</v>
      </c>
      <c r="AQ10" s="84">
        <f>'1.23 Beer consumption (vol)'!AQ10*1000/'1.46 Population'!AQ34</f>
        <v>2.3252992058323159</v>
      </c>
      <c r="AR10" s="84">
        <f>'1.23 Beer consumption (vol)'!AR10*1000/'1.46 Population'!AR34</f>
        <v>1.6875175783081073</v>
      </c>
      <c r="AS10" s="84">
        <f>'1.23 Beer consumption (vol)'!AS10*1000/'1.46 Population'!AS34</f>
        <v>2.8931604864617029</v>
      </c>
      <c r="AT10" s="84">
        <f>'1.23 Beer consumption (vol)'!AT10*1000/'1.46 Population'!AT34</f>
        <v>1.75418571540139</v>
      </c>
      <c r="AU10" s="84">
        <f>'1.23 Beer consumption (vol)'!AU10*1000/'1.46 Population'!AU34</f>
        <v>1.9108407922194484</v>
      </c>
      <c r="AV10" s="84">
        <f>'1.23 Beer consumption (vol)'!AV10*1000/'1.46 Population'!AV34</f>
        <v>1.7937830657796143</v>
      </c>
      <c r="AW10" s="84">
        <f>'1.23 Beer consumption (vol)'!AW10*1000/'1.46 Population'!AW34</f>
        <v>2.0475020475020473</v>
      </c>
      <c r="AX10" s="84">
        <f>'1.23 Beer consumption (vol)'!AX10*1000/'1.46 Population'!AX34</f>
        <v>1.4396854840942439</v>
      </c>
      <c r="AY10" s="84">
        <f>'1.23 Beer consumption (vol)'!AY10*1000/'1.46 Population'!AY34</f>
        <v>0.54951898771275542</v>
      </c>
      <c r="AZ10" s="84">
        <f>'1.23 Beer consumption (vol)'!AZ10*1000/'1.46 Population'!AZ34</f>
        <v>2.8084903559798491</v>
      </c>
      <c r="BA10" s="84">
        <f>'1.23 Beer consumption (vol)'!BA10*1000/'1.46 Population'!BA34</f>
        <v>1.8259898051812025</v>
      </c>
      <c r="BB10" s="84">
        <f>'1.23 Beer consumption (vol)'!BB10*1000/'1.46 Population'!BB34</f>
        <v>1.3131192551032589</v>
      </c>
      <c r="BC10" s="84">
        <f>'1.23 Beer consumption (vol)'!BC10*1000/'1.46 Population'!BC34</f>
        <v>4.3212752563423162</v>
      </c>
      <c r="BD10" s="84">
        <f>'1.23 Beer consumption (vol)'!BD10*1000/'1.46 Population'!BD34</f>
        <v>1.0442143128479082</v>
      </c>
      <c r="BE10" s="84">
        <f>'1.23 Beer consumption (vol)'!BE10*1000/'1.46 Population'!BE34</f>
        <v>0.10054264300754645</v>
      </c>
      <c r="BF10" s="84">
        <f>'1.23 Beer consumption (vol)'!BF10*1000/'1.46 Population'!BF34</f>
        <v>1.1292564280750521</v>
      </c>
      <c r="BG10" s="84">
        <f>'1.23 Beer consumption (vol)'!BG10*1000/'1.46 Population'!BG34</f>
        <v>5.239189134727764E-2</v>
      </c>
      <c r="BH10" s="84" t="e">
        <f>'1.23 Beer consumption (vol)'!BH10*1000/'1.46 Population'!BH34</f>
        <v>#VALUE!</v>
      </c>
      <c r="BI10" s="84">
        <f>'1.23 Beer consumption (vol)'!BI10*1000/'1.46 Population'!BI34</f>
        <v>0.42414623467600698</v>
      </c>
      <c r="BJ10" s="84">
        <f>'1.23 Beer consumption (vol)'!BJ10*1000/'1.46 Population'!BJ34</f>
        <v>0.57786237985169064</v>
      </c>
      <c r="BK10" s="84">
        <f>'1.23 Beer consumption (vol)'!BK10*1000/'1.46 Population'!BK34</f>
        <v>0.18500502384331988</v>
      </c>
      <c r="BL10" s="84">
        <f>'1.23 Beer consumption (vol)'!BL10*1000/'1.46 Population'!BL34</f>
        <v>0.31763741292268105</v>
      </c>
      <c r="BM10" s="84" t="e">
        <f>'1.23 Beer consumption (vol)'!BM10*1000/'1.46 Population'!BM34</f>
        <v>#VALUE!</v>
      </c>
      <c r="BN10" s="84">
        <f>'1.23 Beer consumption (vol)'!BN10*1000/'1.46 Population'!BN34</f>
        <v>3.0884549383500697</v>
      </c>
      <c r="BO10" s="84">
        <f>'1.23 Beer consumption (vol)'!BO10*1000/'1.46 Population'!BO34</f>
        <v>0.65438098445845161</v>
      </c>
      <c r="BP10" s="84">
        <f>'1.23 Beer consumption (vol)'!BP10*1000/'1.46 Population'!BP34</f>
        <v>0.35375462292973148</v>
      </c>
      <c r="BQ10" s="84">
        <f>'1.23 Beer consumption (vol)'!BQ10*1000/'1.46 Population'!BQ34</f>
        <v>4.0078283084296604</v>
      </c>
      <c r="BR10" s="84">
        <f>'1.23 Beer consumption (vol)'!BR10*1000/'1.46 Population'!BR34</f>
        <v>3.5974468955477081</v>
      </c>
      <c r="BS10" s="84">
        <f>'1.23 Beer consumption (vol)'!BS10*1000/'1.46 Population'!BS34</f>
        <v>4.0526942327043614</v>
      </c>
      <c r="BT10" s="84">
        <f>'1.23 Beer consumption (vol)'!BT10*1000/'1.46 Population'!BT34</f>
        <v>3.064043557610312</v>
      </c>
      <c r="BU10" s="84">
        <f>'1.23 Beer consumption (vol)'!BU10*1000/'1.46 Population'!BU34</f>
        <v>5.3803562831006255</v>
      </c>
      <c r="BV10" s="84">
        <f>'1.23 Beer consumption (vol)'!BV10*1000/'1.46 Population'!BV34</f>
        <v>4.5748999240641615</v>
      </c>
      <c r="BW10" s="84">
        <f>'1.23 Beer consumption (vol)'!BW10*1000/'1.46 Population'!BW34</f>
        <v>3.9994156105044012</v>
      </c>
      <c r="BX10" s="84">
        <f>'1.23 Beer consumption (vol)'!BX10*1000/'1.46 Population'!BX34</f>
        <v>4.4524101499858508</v>
      </c>
      <c r="BY10" s="84">
        <f>'1.23 Beer consumption (vol)'!BY10*1000/'1.46 Population'!BY34</f>
        <v>1.508009186463646</v>
      </c>
      <c r="BZ10" s="84">
        <f>'1.23 Beer consumption (vol)'!BZ10*1000/'1.46 Population'!BZ34</f>
        <v>5.7830814682669729</v>
      </c>
      <c r="CA10" s="84">
        <f>'1.23 Beer consumption (vol)'!CA10*1000/'1.46 Population'!CA34</f>
        <v>2.0341925159797123</v>
      </c>
      <c r="CB10" s="84">
        <f>'1.23 Beer consumption (vol)'!CB10*1000/'1.46 Population'!CB34</f>
        <v>5.9895015478487146</v>
      </c>
      <c r="CC10" s="84">
        <f>'1.23 Beer consumption (vol)'!CC10*1000/'1.46 Population'!CC34</f>
        <v>1.4492037051876376</v>
      </c>
      <c r="CD10" s="84">
        <f>'1.23 Beer consumption (vol)'!CD10*1000/'1.46 Population'!CD34</f>
        <v>3.7182878808197297</v>
      </c>
      <c r="CE10" s="84">
        <f>'1.23 Beer consumption (vol)'!CE10*1000/'1.46 Population'!CE34</f>
        <v>2.8286751667651777</v>
      </c>
      <c r="CF10" s="84">
        <f>'1.23 Beer consumption (vol)'!CF10*1000/'1.46 Population'!CF34</f>
        <v>2.8427127059782249</v>
      </c>
      <c r="CG10" s="84">
        <f>'1.23 Beer consumption (vol)'!CG10*1000/'1.46 Population'!CG34</f>
        <v>3.2757522077387455</v>
      </c>
      <c r="CH10" s="84">
        <f>'1.23 Beer consumption (vol)'!CH10*1000/'1.46 Population'!CH34</f>
        <v>2.5591044223502379</v>
      </c>
      <c r="CI10" s="84">
        <f>'1.23 Beer consumption (vol)'!CI10*1000/'1.46 Population'!CI34</f>
        <v>2.7918614604596037</v>
      </c>
      <c r="CJ10" s="84">
        <f>'1.23 Beer consumption (vol)'!CJ10*1000/'1.46 Population'!CJ34</f>
        <v>0.65168453368429846</v>
      </c>
      <c r="CK10" s="84">
        <f>'1.23 Beer consumption (vol)'!CK10*1000/'1.46 Population'!CK34</f>
        <v>4.2860669529458386</v>
      </c>
      <c r="CL10" s="55">
        <f>'1.23 Beer consumption (vol)'!CL10*1000/'1.46 Population'!CL34</f>
        <v>3.0687272147006674</v>
      </c>
      <c r="CM10" s="55">
        <f>'1.23 Beer consumption (vol)'!CM10*1000/'1.46 Population'!CM34</f>
        <v>0.47768842309613507</v>
      </c>
      <c r="CN10" s="55">
        <f>'1.23 Beer consumption (vol)'!CN10*1000/'1.46 Population'!CN34</f>
        <v>0.74076495952502852</v>
      </c>
      <c r="CO10" s="55">
        <f>'1.23 Beer consumption (vol)'!CO10*1000/'1.46 Population'!CO34</f>
        <v>0.34954768932030955</v>
      </c>
      <c r="CP10" s="55">
        <f>'1.23 Beer consumption (vol)'!CP10*1000/'1.46 Population'!CP34</f>
        <v>7.3899672684644729E-2</v>
      </c>
    </row>
    <row r="11" spans="1:94" x14ac:dyDescent="0.25">
      <c r="A11" s="1" t="s">
        <v>32</v>
      </c>
      <c r="B11" s="84">
        <f>'1.23 Beer consumption (vol)'!B11*1000/'1.46 Population'!B35</f>
        <v>1.3358233531033363</v>
      </c>
      <c r="C11" s="84">
        <f>'1.23 Beer consumption (vol)'!C11*1000/'1.46 Population'!C35</f>
        <v>0.87593455149379207</v>
      </c>
      <c r="D11" s="84">
        <f>'1.23 Beer consumption (vol)'!D11*1000/'1.46 Population'!D35</f>
        <v>0.22415493589168833</v>
      </c>
      <c r="E11" s="84">
        <f>'1.23 Beer consumption (vol)'!E11*1000/'1.46 Population'!E35</f>
        <v>1.6191774220267767</v>
      </c>
      <c r="F11" s="84">
        <f>'1.23 Beer consumption (vol)'!F11*1000/'1.46 Population'!F35</f>
        <v>1.0756080770995868</v>
      </c>
      <c r="G11" s="84">
        <f>'1.23 Beer consumption (vol)'!G11*1000/'1.46 Population'!G35</f>
        <v>6.3616314084387934E-2</v>
      </c>
      <c r="H11" s="84">
        <f>'1.23 Beer consumption (vol)'!H11*1000/'1.46 Population'!H35</f>
        <v>3.3128523574928334E-2</v>
      </c>
      <c r="I11" s="84">
        <f>'1.23 Beer consumption (vol)'!I11*1000/'1.46 Population'!I35</f>
        <v>2.4532929267683081</v>
      </c>
      <c r="J11" s="84">
        <f>'1.23 Beer consumption (vol)'!J11*1000/'1.46 Population'!J35</f>
        <v>1.2826609270197218</v>
      </c>
      <c r="K11" s="84">
        <f>'1.23 Beer consumption (vol)'!K11*1000/'1.46 Population'!K35</f>
        <v>0.27776294001388813</v>
      </c>
      <c r="L11" s="84">
        <f>'1.23 Beer consumption (vol)'!L11*1000/'1.46 Population'!L35</f>
        <v>1.8015745761795811E-3</v>
      </c>
      <c r="M11" s="84">
        <f>'1.23 Beer consumption (vol)'!M11*1000/'1.46 Population'!M35</f>
        <v>0.83367979057614483</v>
      </c>
      <c r="N11" s="84">
        <f>'1.23 Beer consumption (vol)'!N11*1000/'1.46 Population'!N35</f>
        <v>0.98243644237709515</v>
      </c>
      <c r="O11" s="84">
        <f>'1.23 Beer consumption (vol)'!O11*1000/'1.46 Population'!O35</f>
        <v>1.8523036883412631</v>
      </c>
      <c r="P11" s="84">
        <f>'1.23 Beer consumption (vol)'!P11*1000/'1.46 Population'!P35</f>
        <v>1.0504840039935754</v>
      </c>
      <c r="Q11" s="84">
        <f>'1.23 Beer consumption (vol)'!Q11*1000/'1.46 Population'!Q35</f>
        <v>1.3794512849333265</v>
      </c>
      <c r="R11" s="84">
        <f>'1.23 Beer consumption (vol)'!R11*1000/'1.46 Population'!R35</f>
        <v>0.28109576239011713</v>
      </c>
      <c r="S11" s="84">
        <f>'1.23 Beer consumption (vol)'!S11*1000/'1.46 Population'!S35</f>
        <v>1.1183661334034694</v>
      </c>
      <c r="T11" s="84">
        <f>'1.23 Beer consumption (vol)'!T11*1000/'1.46 Population'!T35</f>
        <v>4.3431387648236566</v>
      </c>
      <c r="U11" s="84">
        <f>'1.23 Beer consumption (vol)'!U11*1000/'1.46 Population'!U35</f>
        <v>4.4809765947343916</v>
      </c>
      <c r="V11" s="84">
        <f>'1.23 Beer consumption (vol)'!V11*1000/'1.46 Population'!V35</f>
        <v>3.6446043501623717</v>
      </c>
      <c r="W11" s="84">
        <f>'1.23 Beer consumption (vol)'!W11*1000/'1.46 Population'!W35</f>
        <v>3.8215670390076832</v>
      </c>
      <c r="X11" s="84">
        <f>'1.23 Beer consumption (vol)'!X11*1000/'1.46 Population'!X35</f>
        <v>2.3335015136226032</v>
      </c>
      <c r="Y11" s="84">
        <f>'1.23 Beer consumption (vol)'!Y11*1000/'1.46 Population'!Y35</f>
        <v>2.9396462018730487</v>
      </c>
      <c r="Z11" s="84">
        <f>'1.23 Beer consumption (vol)'!Z11*1000/'1.46 Population'!Z35</f>
        <v>3.3881962207550451</v>
      </c>
      <c r="AA11" s="84">
        <f>'1.23 Beer consumption (vol)'!AA11*1000/'1.46 Population'!AA35</f>
        <v>3.9394711839269574</v>
      </c>
      <c r="AB11" s="84">
        <f>'1.23 Beer consumption (vol)'!AB11*1000/'1.46 Population'!AB35</f>
        <v>7.4814402731684861</v>
      </c>
      <c r="AC11" s="84">
        <f>'1.23 Beer consumption (vol)'!AC11*1000/'1.46 Population'!AC35</f>
        <v>4.6739713431920933</v>
      </c>
      <c r="AD11" s="84">
        <f>'1.23 Beer consumption (vol)'!AD11*1000/'1.46 Population'!AD35</f>
        <v>0.92260123678436068</v>
      </c>
      <c r="AE11" s="84">
        <f>'1.23 Beer consumption (vol)'!AE11*1000/'1.46 Population'!AE35</f>
        <v>3.1059622490762009</v>
      </c>
      <c r="AF11" s="84">
        <f>'1.23 Beer consumption (vol)'!AF11*1000/'1.46 Population'!AF35</f>
        <v>3.5601997410763824</v>
      </c>
      <c r="AG11" s="84">
        <f>'1.23 Beer consumption (vol)'!AG11*1000/'1.46 Population'!AG35</f>
        <v>4.5541631332642352</v>
      </c>
      <c r="AH11" s="84">
        <f>'1.23 Beer consumption (vol)'!AH11*1000/'1.46 Population'!AH35</f>
        <v>1.5132285463243191</v>
      </c>
      <c r="AI11" s="84">
        <f>'1.23 Beer consumption (vol)'!AI11*1000/'1.46 Population'!AI35</f>
        <v>4.36798304868557</v>
      </c>
      <c r="AJ11" s="84">
        <f>'1.23 Beer consumption (vol)'!AJ11*1000/'1.46 Population'!AJ35</f>
        <v>4.1829131666364976</v>
      </c>
      <c r="AK11" s="84">
        <f>'1.23 Beer consumption (vol)'!AK11*1000/'1.46 Population'!AK35</f>
        <v>3.7852781195091394</v>
      </c>
      <c r="AL11" s="84">
        <f>'1.23 Beer consumption (vol)'!AL11*1000/'1.46 Population'!AL35</f>
        <v>3.6090718943526228</v>
      </c>
      <c r="AM11" s="84">
        <f>'1.23 Beer consumption (vol)'!AM11*1000/'1.46 Population'!AM35</f>
        <v>3.8650215549279023</v>
      </c>
      <c r="AN11" s="84">
        <f>'1.23 Beer consumption (vol)'!AN11*1000/'1.46 Population'!AN35</f>
        <v>3.8870301121826412</v>
      </c>
      <c r="AO11" s="84">
        <f>'1.23 Beer consumption (vol)'!AO11*1000/'1.46 Population'!AO35</f>
        <v>3.1329275031873185</v>
      </c>
      <c r="AP11" s="84">
        <f>'1.23 Beer consumption (vol)'!AP11*1000/'1.46 Population'!AP35</f>
        <v>2.6775598774872433</v>
      </c>
      <c r="AQ11" s="84">
        <f>'1.23 Beer consumption (vol)'!AQ11*1000/'1.46 Population'!AQ35</f>
        <v>2.2353708215477983</v>
      </c>
      <c r="AR11" s="84">
        <f>'1.23 Beer consumption (vol)'!AR11*1000/'1.46 Population'!AR35</f>
        <v>1.6292986842644588</v>
      </c>
      <c r="AS11" s="84">
        <f>'1.23 Beer consumption (vol)'!AS11*1000/'1.46 Population'!AS35</f>
        <v>2.9811699261774072</v>
      </c>
      <c r="AT11" s="84">
        <f>'1.23 Beer consumption (vol)'!AT11*1000/'1.46 Population'!AT35</f>
        <v>1.8122400475341651</v>
      </c>
      <c r="AU11" s="84">
        <f>'1.23 Beer consumption (vol)'!AU11*1000/'1.46 Population'!AU35</f>
        <v>1.8803821535439917</v>
      </c>
      <c r="AV11" s="84">
        <f>'1.23 Beer consumption (vol)'!AV11*1000/'1.46 Population'!AV35</f>
        <v>1.6557402725258989</v>
      </c>
      <c r="AW11" s="84">
        <f>'1.23 Beer consumption (vol)'!AW11*1000/'1.46 Population'!AW35</f>
        <v>2.1001684399053322</v>
      </c>
      <c r="AX11" s="84">
        <f>'1.23 Beer consumption (vol)'!AX11*1000/'1.46 Population'!AX35</f>
        <v>1.524711904324328</v>
      </c>
      <c r="AY11" s="84">
        <f>'1.23 Beer consumption (vol)'!AY11*1000/'1.46 Population'!AY35</f>
        <v>0.48609621845735934</v>
      </c>
      <c r="AZ11" s="84">
        <f>'1.23 Beer consumption (vol)'!AZ11*1000/'1.46 Population'!AZ35</f>
        <v>2.7975715572235216</v>
      </c>
      <c r="BA11" s="84">
        <f>'1.23 Beer consumption (vol)'!BA11*1000/'1.46 Population'!BA35</f>
        <v>1.9412722056714113</v>
      </c>
      <c r="BB11" s="84">
        <f>'1.23 Beer consumption (vol)'!BB11*1000/'1.46 Population'!BB35</f>
        <v>1.2786963244914951</v>
      </c>
      <c r="BC11" s="84">
        <f>'1.23 Beer consumption (vol)'!BC11*1000/'1.46 Population'!BC35</f>
        <v>3.9112561540131523</v>
      </c>
      <c r="BD11" s="84">
        <f>'1.23 Beer consumption (vol)'!BD11*1000/'1.46 Population'!BD35</f>
        <v>1.0634597579620857</v>
      </c>
      <c r="BE11" s="84">
        <f>'1.23 Beer consumption (vol)'!BE11*1000/'1.46 Population'!BE35</f>
        <v>0.10168974458925817</v>
      </c>
      <c r="BF11" s="84">
        <f>'1.23 Beer consumption (vol)'!BF11*1000/'1.46 Population'!BF35</f>
        <v>1.1905651448354877</v>
      </c>
      <c r="BG11" s="84">
        <f>'1.23 Beer consumption (vol)'!BG11*1000/'1.46 Population'!BG35</f>
        <v>5.6505341725909673E-2</v>
      </c>
      <c r="BH11" s="84" t="e">
        <f>'1.23 Beer consumption (vol)'!BH11*1000/'1.46 Population'!BH35</f>
        <v>#VALUE!</v>
      </c>
      <c r="BI11" s="84">
        <f>'1.23 Beer consumption (vol)'!BI11*1000/'1.46 Population'!BI35</f>
        <v>0.42748744255637489</v>
      </c>
      <c r="BJ11" s="84">
        <f>'1.23 Beer consumption (vol)'!BJ11*1000/'1.46 Population'!BJ35</f>
        <v>0.59332824038706389</v>
      </c>
      <c r="BK11" s="84">
        <f>'1.23 Beer consumption (vol)'!BK11*1000/'1.46 Population'!BK35</f>
        <v>0.18918492826738137</v>
      </c>
      <c r="BL11" s="84">
        <f>'1.23 Beer consumption (vol)'!BL11*1000/'1.46 Population'!BL35</f>
        <v>0.32150591048991961</v>
      </c>
      <c r="BM11" s="84" t="e">
        <f>'1.23 Beer consumption (vol)'!BM11*1000/'1.46 Population'!BM35</f>
        <v>#VALUE!</v>
      </c>
      <c r="BN11" s="84">
        <f>'1.23 Beer consumption (vol)'!BN11*1000/'1.46 Population'!BN35</f>
        <v>3.1495136491998745</v>
      </c>
      <c r="BO11" s="84">
        <f>'1.23 Beer consumption (vol)'!BO11*1000/'1.46 Population'!BO35</f>
        <v>0.68498363650201688</v>
      </c>
      <c r="BP11" s="84">
        <f>'1.23 Beer consumption (vol)'!BP11*1000/'1.46 Population'!BP35</f>
        <v>0.28487911216805389</v>
      </c>
      <c r="BQ11" s="84">
        <f>'1.23 Beer consumption (vol)'!BQ11*1000/'1.46 Population'!BQ35</f>
        <v>3.9247932065824895</v>
      </c>
      <c r="BR11" s="84">
        <f>'1.23 Beer consumption (vol)'!BR11*1000/'1.46 Population'!BR35</f>
        <v>3.5683911908316137</v>
      </c>
      <c r="BS11" s="84">
        <f>'1.23 Beer consumption (vol)'!BS11*1000/'1.46 Population'!BS35</f>
        <v>3.9638623535758701</v>
      </c>
      <c r="BT11" s="84">
        <f>'1.23 Beer consumption (vol)'!BT11*1000/'1.46 Population'!BT35</f>
        <v>2.9862582165655365</v>
      </c>
      <c r="BU11" s="84">
        <f>'1.23 Beer consumption (vol)'!BU11*1000/'1.46 Population'!BU35</f>
        <v>5.3269346130773849</v>
      </c>
      <c r="BV11" s="84">
        <f>'1.23 Beer consumption (vol)'!BV11*1000/'1.46 Population'!BV35</f>
        <v>4.5196268982897951</v>
      </c>
      <c r="BW11" s="84">
        <f>'1.23 Beer consumption (vol)'!BW11*1000/'1.46 Population'!BW35</f>
        <v>3.6650639571804411</v>
      </c>
      <c r="BX11" s="84">
        <f>'1.23 Beer consumption (vol)'!BX11*1000/'1.46 Population'!BX35</f>
        <v>4.3745188967951485</v>
      </c>
      <c r="BY11" s="84">
        <f>'1.23 Beer consumption (vol)'!BY11*1000/'1.46 Population'!BY35</f>
        <v>1.5224355126093201</v>
      </c>
      <c r="BZ11" s="84">
        <f>'1.23 Beer consumption (vol)'!BZ11*1000/'1.46 Population'!BZ35</f>
        <v>5.7102264289179532</v>
      </c>
      <c r="CA11" s="84">
        <f>'1.23 Beer consumption (vol)'!CA11*1000/'1.46 Population'!CA35</f>
        <v>1.9108222845142273</v>
      </c>
      <c r="CB11" s="84">
        <f>'1.23 Beer consumption (vol)'!CB11*1000/'1.46 Population'!CB35</f>
        <v>5.6399708048570103</v>
      </c>
      <c r="CC11" s="84">
        <f>'1.23 Beer consumption (vol)'!CC11*1000/'1.46 Population'!CC35</f>
        <v>1.3643929044789376</v>
      </c>
      <c r="CD11" s="84">
        <f>'1.23 Beer consumption (vol)'!CD11*1000/'1.46 Population'!CD35</f>
        <v>3.5909691977338074</v>
      </c>
      <c r="CE11" s="84">
        <f>'1.23 Beer consumption (vol)'!CE11*1000/'1.46 Population'!CE35</f>
        <v>2.6878919842477025</v>
      </c>
      <c r="CF11" s="84">
        <f>'1.23 Beer consumption (vol)'!CF11*1000/'1.46 Population'!CF35</f>
        <v>2.7833001988071571</v>
      </c>
      <c r="CG11" s="84">
        <f>'1.23 Beer consumption (vol)'!CG11*1000/'1.46 Population'!CG35</f>
        <v>3.2202044581124714</v>
      </c>
      <c r="CH11" s="84">
        <f>'1.23 Beer consumption (vol)'!CH11*1000/'1.46 Population'!CH35</f>
        <v>2.5496148569082679</v>
      </c>
      <c r="CI11" s="84">
        <f>'1.23 Beer consumption (vol)'!CI11*1000/'1.46 Population'!CI35</f>
        <v>2.7395837390773705</v>
      </c>
      <c r="CJ11" s="84">
        <f>'1.23 Beer consumption (vol)'!CJ11*1000/'1.46 Population'!CJ35</f>
        <v>0.65438895033495481</v>
      </c>
      <c r="CK11" s="84">
        <f>'1.23 Beer consumption (vol)'!CK11*1000/'1.46 Population'!CK35</f>
        <v>4.1004282562058467</v>
      </c>
      <c r="CL11" s="55">
        <f>'1.23 Beer consumption (vol)'!CL11*1000/'1.46 Population'!CL35</f>
        <v>2.8058107435398907</v>
      </c>
      <c r="CM11" s="55">
        <f>'1.23 Beer consumption (vol)'!CM11*1000/'1.46 Population'!CM35</f>
        <v>0.45883780823539538</v>
      </c>
      <c r="CN11" s="55">
        <f>'1.23 Beer consumption (vol)'!CN11*1000/'1.46 Population'!CN35</f>
        <v>0.76675704456237392</v>
      </c>
      <c r="CO11" s="55">
        <f>'1.23 Beer consumption (vol)'!CO11*1000/'1.46 Population'!CO35</f>
        <v>0.3566726157942085</v>
      </c>
      <c r="CP11" s="55">
        <f>'1.23 Beer consumption (vol)'!CP11*1000/'1.46 Population'!CP35</f>
        <v>7.4947679654164726E-2</v>
      </c>
    </row>
    <row r="12" spans="1:94" x14ac:dyDescent="0.25">
      <c r="A12" s="1" t="s">
        <v>33</v>
      </c>
      <c r="B12" s="84">
        <f>'1.23 Beer consumption (vol)'!B12*1000/'1.46 Population'!B36</f>
        <v>1.3318446297096818</v>
      </c>
      <c r="C12" s="84">
        <f>'1.23 Beer consumption (vol)'!C12*1000/'1.46 Population'!C36</f>
        <v>0.91360951519138711</v>
      </c>
      <c r="D12" s="84">
        <f>'1.23 Beer consumption (vol)'!D12*1000/'1.46 Population'!D36</f>
        <v>0.21116742242375744</v>
      </c>
      <c r="E12" s="84">
        <f>'1.23 Beer consumption (vol)'!E12*1000/'1.46 Population'!E36</f>
        <v>1.6995878606219559</v>
      </c>
      <c r="F12" s="84">
        <f>'1.23 Beer consumption (vol)'!F12*1000/'1.46 Population'!F36</f>
        <v>1.0819737479001168</v>
      </c>
      <c r="G12" s="84">
        <f>'1.23 Beer consumption (vol)'!G12*1000/'1.46 Population'!G36</f>
        <v>7.0709197312211716E-2</v>
      </c>
      <c r="H12" s="84">
        <f>'1.23 Beer consumption (vol)'!H12*1000/'1.46 Population'!H36</f>
        <v>3.1455248080505566E-2</v>
      </c>
      <c r="I12" s="84">
        <f>'1.23 Beer consumption (vol)'!I12*1000/'1.46 Population'!I36</f>
        <v>2.420016086586442</v>
      </c>
      <c r="J12" s="84">
        <f>'1.23 Beer consumption (vol)'!J12*1000/'1.46 Population'!J36</f>
        <v>1.5182373634512127</v>
      </c>
      <c r="K12" s="84">
        <f>'1.23 Beer consumption (vol)'!K12*1000/'1.46 Population'!K36</f>
        <v>0.28332971883897778</v>
      </c>
      <c r="L12" s="84">
        <f>'1.23 Beer consumption (vol)'!L12*1000/'1.46 Population'!L36</f>
        <v>2.3523337208803141E-3</v>
      </c>
      <c r="M12" s="84">
        <f>'1.23 Beer consumption (vol)'!M12*1000/'1.46 Population'!M36</f>
        <v>0.85448129760777491</v>
      </c>
      <c r="N12" s="84">
        <f>'1.23 Beer consumption (vol)'!N12*1000/'1.46 Population'!N36</f>
        <v>1.0242874308113539</v>
      </c>
      <c r="O12" s="84">
        <f>'1.23 Beer consumption (vol)'!O12*1000/'1.46 Population'!O36</f>
        <v>1.8801709761507699</v>
      </c>
      <c r="P12" s="84">
        <f>'1.23 Beer consumption (vol)'!P12*1000/'1.46 Population'!P36</f>
        <v>1.0337459666606112</v>
      </c>
      <c r="Q12" s="84">
        <f>'1.23 Beer consumption (vol)'!Q12*1000/'1.46 Population'!Q36</f>
        <v>1.4214598452588016</v>
      </c>
      <c r="R12" s="84">
        <f>'1.23 Beer consumption (vol)'!R12*1000/'1.46 Population'!R36</f>
        <v>0.35650880648774008</v>
      </c>
      <c r="S12" s="84">
        <f>'1.23 Beer consumption (vol)'!S12*1000/'1.46 Population'!S36</f>
        <v>1.3218980101360605</v>
      </c>
      <c r="T12" s="84">
        <f>'1.23 Beer consumption (vol)'!T12*1000/'1.46 Population'!T36</f>
        <v>4.1837512659356166</v>
      </c>
      <c r="U12" s="84">
        <f>'1.23 Beer consumption (vol)'!U12*1000/'1.46 Population'!U36</f>
        <v>4.3164879855481626</v>
      </c>
      <c r="V12" s="84">
        <f>'1.23 Beer consumption (vol)'!V12*1000/'1.46 Population'!V36</f>
        <v>3.508690935112301</v>
      </c>
      <c r="W12" s="84">
        <f>'1.23 Beer consumption (vol)'!W12*1000/'1.46 Population'!W36</f>
        <v>3.7288930508384079</v>
      </c>
      <c r="X12" s="84">
        <f>'1.23 Beer consumption (vol)'!X12*1000/'1.46 Population'!X36</f>
        <v>2.4842105263157896</v>
      </c>
      <c r="Y12" s="84">
        <f>'1.23 Beer consumption (vol)'!Y12*1000/'1.46 Population'!Y36</f>
        <v>2.7835587929240373</v>
      </c>
      <c r="Z12" s="84">
        <f>'1.23 Beer consumption (vol)'!Z12*1000/'1.46 Population'!Z36</f>
        <v>3.2876121695545555</v>
      </c>
      <c r="AA12" s="84">
        <f>'1.23 Beer consumption (vol)'!AA12*1000/'1.46 Population'!AA36</f>
        <v>3.7417495584270708</v>
      </c>
      <c r="AB12" s="84">
        <f>'1.23 Beer consumption (vol)'!AB12*1000/'1.46 Population'!AB36</f>
        <v>7.006241576738895</v>
      </c>
      <c r="AC12" s="84">
        <f>'1.23 Beer consumption (vol)'!AC12*1000/'1.46 Population'!AC36</f>
        <v>4.9877225291589928</v>
      </c>
      <c r="AD12" s="84">
        <f>'1.23 Beer consumption (vol)'!AD12*1000/'1.46 Population'!AD36</f>
        <v>0.97710076664829382</v>
      </c>
      <c r="AE12" s="84">
        <f>'1.23 Beer consumption (vol)'!AE12*1000/'1.46 Population'!AE36</f>
        <v>2.9219577116668169</v>
      </c>
      <c r="AF12" s="84">
        <f>'1.23 Beer consumption (vol)'!AF12*1000/'1.46 Population'!AF36</f>
        <v>3.7255364300872436</v>
      </c>
      <c r="AG12" s="84">
        <f>'1.23 Beer consumption (vol)'!AG12*1000/'1.46 Population'!AG36</f>
        <v>4.8376830044557604</v>
      </c>
      <c r="AH12" s="84">
        <f>'1.23 Beer consumption (vol)'!AH12*1000/'1.46 Population'!AH36</f>
        <v>1.5589223948945292</v>
      </c>
      <c r="AI12" s="84">
        <f>'1.23 Beer consumption (vol)'!AI12*1000/'1.46 Population'!AI36</f>
        <v>4.4170414656263235</v>
      </c>
      <c r="AJ12" s="84">
        <f>'1.23 Beer consumption (vol)'!AJ12*1000/'1.46 Population'!AJ36</f>
        <v>4.3410348514636823</v>
      </c>
      <c r="AK12" s="84">
        <f>'1.23 Beer consumption (vol)'!AK12*1000/'1.46 Population'!AK36</f>
        <v>3.6076970738657246</v>
      </c>
      <c r="AL12" s="84">
        <f>'1.23 Beer consumption (vol)'!AL12*1000/'1.46 Population'!AL36</f>
        <v>3.5269738015837073</v>
      </c>
      <c r="AM12" s="84">
        <f>'1.23 Beer consumption (vol)'!AM12*1000/'1.46 Population'!AM36</f>
        <v>3.6361612526204476</v>
      </c>
      <c r="AN12" s="84">
        <f>'1.23 Beer consumption (vol)'!AN12*1000/'1.46 Population'!AN36</f>
        <v>4.0058622374206152</v>
      </c>
      <c r="AO12" s="84">
        <f>'1.23 Beer consumption (vol)'!AO12*1000/'1.46 Population'!AO36</f>
        <v>3.1125362037105799</v>
      </c>
      <c r="AP12" s="84">
        <f>'1.23 Beer consumption (vol)'!AP12*1000/'1.46 Population'!AP36</f>
        <v>2.7271961134984926</v>
      </c>
      <c r="AQ12" s="84">
        <f>'1.23 Beer consumption (vol)'!AQ12*1000/'1.46 Population'!AQ36</f>
        <v>2.2002333654352313</v>
      </c>
      <c r="AR12" s="84">
        <f>'1.23 Beer consumption (vol)'!AR12*1000/'1.46 Population'!AR36</f>
        <v>1.8148454356637291</v>
      </c>
      <c r="AS12" s="84">
        <f>'1.23 Beer consumption (vol)'!AS12*1000/'1.46 Population'!AS36</f>
        <v>3.2021879603774552</v>
      </c>
      <c r="AT12" s="84">
        <f>'1.23 Beer consumption (vol)'!AT12*1000/'1.46 Population'!AT36</f>
        <v>1.839553335292389</v>
      </c>
      <c r="AU12" s="84">
        <f>'1.23 Beer consumption (vol)'!AU12*1000/'1.46 Population'!AU36</f>
        <v>1.8424107269246768</v>
      </c>
      <c r="AV12" s="84">
        <f>'1.23 Beer consumption (vol)'!AV12*1000/'1.46 Population'!AV36</f>
        <v>1.610092856040054</v>
      </c>
      <c r="AW12" s="84">
        <f>'1.23 Beer consumption (vol)'!AW12*1000/'1.46 Population'!AW36</f>
        <v>2.194416897010107</v>
      </c>
      <c r="AX12" s="84">
        <f>'1.23 Beer consumption (vol)'!AX12*1000/'1.46 Population'!AX36</f>
        <v>1.6203874199013035</v>
      </c>
      <c r="AY12" s="84">
        <f>'1.23 Beer consumption (vol)'!AY12*1000/'1.46 Population'!AY36</f>
        <v>0.50203603503095884</v>
      </c>
      <c r="AZ12" s="84">
        <f>'1.23 Beer consumption (vol)'!AZ12*1000/'1.46 Population'!AZ36</f>
        <v>2.6926886842160727</v>
      </c>
      <c r="BA12" s="84">
        <f>'1.23 Beer consumption (vol)'!BA12*1000/'1.46 Population'!BA36</f>
        <v>2.0052019500503855</v>
      </c>
      <c r="BB12" s="84">
        <f>'1.23 Beer consumption (vol)'!BB12*1000/'1.46 Population'!BB36</f>
        <v>1.3039355144618303</v>
      </c>
      <c r="BC12" s="84">
        <f>'1.23 Beer consumption (vol)'!BC12*1000/'1.46 Population'!BC36</f>
        <v>3.648816893539387</v>
      </c>
      <c r="BD12" s="84">
        <f>'1.23 Beer consumption (vol)'!BD12*1000/'1.46 Population'!BD36</f>
        <v>1.0282605204658959</v>
      </c>
      <c r="BE12" s="84">
        <f>'1.23 Beer consumption (vol)'!BE12*1000/'1.46 Population'!BE36</f>
        <v>0.10544952020468308</v>
      </c>
      <c r="BF12" s="84">
        <f>'1.23 Beer consumption (vol)'!BF12*1000/'1.46 Population'!BF36</f>
        <v>1.277275663284881</v>
      </c>
      <c r="BG12" s="84">
        <f>'1.23 Beer consumption (vol)'!BG12*1000/'1.46 Population'!BG36</f>
        <v>6.0380267214799589E-2</v>
      </c>
      <c r="BH12" s="84" t="e">
        <f>'1.23 Beer consumption (vol)'!BH12*1000/'1.46 Population'!BH36</f>
        <v>#VALUE!</v>
      </c>
      <c r="BI12" s="84">
        <f>'1.23 Beer consumption (vol)'!BI12*1000/'1.46 Population'!BI36</f>
        <v>0.47221784983472376</v>
      </c>
      <c r="BJ12" s="84">
        <f>'1.23 Beer consumption (vol)'!BJ12*1000/'1.46 Population'!BJ36</f>
        <v>0.60503418195163194</v>
      </c>
      <c r="BK12" s="84">
        <f>'1.23 Beer consumption (vol)'!BK12*1000/'1.46 Population'!BK36</f>
        <v>0.18064202667895862</v>
      </c>
      <c r="BL12" s="84">
        <f>'1.23 Beer consumption (vol)'!BL12*1000/'1.46 Population'!BL36</f>
        <v>0.32868181655665651</v>
      </c>
      <c r="BM12" s="84" t="e">
        <f>'1.23 Beer consumption (vol)'!BM12*1000/'1.46 Population'!BM36</f>
        <v>#VALUE!</v>
      </c>
      <c r="BN12" s="84">
        <f>'1.23 Beer consumption (vol)'!BN12*1000/'1.46 Population'!BN36</f>
        <v>3.1207866474499046</v>
      </c>
      <c r="BO12" s="84">
        <f>'1.23 Beer consumption (vol)'!BO12*1000/'1.46 Population'!BO36</f>
        <v>0.71483662220884525</v>
      </c>
      <c r="BP12" s="84">
        <f>'1.23 Beer consumption (vol)'!BP12*1000/'1.46 Population'!BP36</f>
        <v>0.29268292682926828</v>
      </c>
      <c r="BQ12" s="84">
        <f>'1.23 Beer consumption (vol)'!BQ12*1000/'1.46 Population'!BQ36</f>
        <v>3.8150308545972016</v>
      </c>
      <c r="BR12" s="84">
        <f>'1.23 Beer consumption (vol)'!BR12*1000/'1.46 Population'!BR36</f>
        <v>3.5347431135734722</v>
      </c>
      <c r="BS12" s="84">
        <f>'1.23 Beer consumption (vol)'!BS12*1000/'1.46 Population'!BS36</f>
        <v>3.8458417744986138</v>
      </c>
      <c r="BT12" s="84">
        <f>'1.23 Beer consumption (vol)'!BT12*1000/'1.46 Population'!BT36</f>
        <v>2.9158780459691394</v>
      </c>
      <c r="BU12" s="84">
        <f>'1.23 Beer consumption (vol)'!BU12*1000/'1.46 Population'!BU36</f>
        <v>5.340294075386752</v>
      </c>
      <c r="BV12" s="84">
        <f>'1.23 Beer consumption (vol)'!BV12*1000/'1.46 Population'!BV36</f>
        <v>4.4004095978745195</v>
      </c>
      <c r="BW12" s="84">
        <f>'1.23 Beer consumption (vol)'!BW12*1000/'1.46 Population'!BW36</f>
        <v>3.4509548846369271</v>
      </c>
      <c r="BX12" s="84">
        <f>'1.23 Beer consumption (vol)'!BX12*1000/'1.46 Population'!BX36</f>
        <v>4.2979407257913822</v>
      </c>
      <c r="BY12" s="84">
        <f>'1.23 Beer consumption (vol)'!BY12*1000/'1.46 Population'!BY36</f>
        <v>1.4944587127898901</v>
      </c>
      <c r="BZ12" s="84">
        <f>'1.23 Beer consumption (vol)'!BZ12*1000/'1.46 Population'!BZ36</f>
        <v>5.5948712024376945</v>
      </c>
      <c r="CA12" s="84">
        <f>'1.23 Beer consumption (vol)'!CA12*1000/'1.46 Population'!CA36</f>
        <v>1.7806876332143211</v>
      </c>
      <c r="CB12" s="84">
        <f>'1.23 Beer consumption (vol)'!CB12*1000/'1.46 Population'!CB36</f>
        <v>5.2754209346287428</v>
      </c>
      <c r="CC12" s="84">
        <f>'1.23 Beer consumption (vol)'!CC12*1000/'1.46 Population'!CC36</f>
        <v>1.3498879035514386</v>
      </c>
      <c r="CD12" s="84">
        <f>'1.23 Beer consumption (vol)'!CD12*1000/'1.46 Population'!CD36</f>
        <v>3.4811463046757165</v>
      </c>
      <c r="CE12" s="84">
        <f>'1.23 Beer consumption (vol)'!CE12*1000/'1.46 Population'!CE36</f>
        <v>2.5729694125396239</v>
      </c>
      <c r="CF12" s="84">
        <f>'1.23 Beer consumption (vol)'!CF12*1000/'1.46 Population'!CF36</f>
        <v>2.7048753960372629</v>
      </c>
      <c r="CG12" s="84">
        <f>'1.23 Beer consumption (vol)'!CG12*1000/'1.46 Population'!CG36</f>
        <v>3.2374920944960484</v>
      </c>
      <c r="CH12" s="84">
        <f>'1.23 Beer consumption (vol)'!CH12*1000/'1.46 Population'!CH36</f>
        <v>2.515871401500958</v>
      </c>
      <c r="CI12" s="84">
        <f>'1.23 Beer consumption (vol)'!CI12*1000/'1.46 Population'!CI36</f>
        <v>2.7742813840581571</v>
      </c>
      <c r="CJ12" s="84">
        <f>'1.23 Beer consumption (vol)'!CJ12*1000/'1.46 Population'!CJ36</f>
        <v>0.6491063418103038</v>
      </c>
      <c r="CK12" s="84">
        <f>'1.23 Beer consumption (vol)'!CK12*1000/'1.46 Population'!CK36</f>
        <v>3.9385572274604788</v>
      </c>
      <c r="CL12" s="55">
        <f>'1.23 Beer consumption (vol)'!CL12*1000/'1.46 Population'!CL36</f>
        <v>2.9969021138212075</v>
      </c>
      <c r="CM12" s="55">
        <f>'1.23 Beer consumption (vol)'!CM12*1000/'1.46 Population'!CM36</f>
        <v>0.34244172492451797</v>
      </c>
      <c r="CN12" s="55">
        <f>'1.23 Beer consumption (vol)'!CN12*1000/'1.46 Population'!CN36</f>
        <v>0.69049981202351762</v>
      </c>
      <c r="CO12" s="55">
        <f>'1.23 Beer consumption (vol)'!CO12*1000/'1.46 Population'!CO36</f>
        <v>0.32199613341623323</v>
      </c>
      <c r="CP12" s="55">
        <f>'1.23 Beer consumption (vol)'!CP12*1000/'1.46 Population'!CP36</f>
        <v>9.1715697725804263E-2</v>
      </c>
    </row>
    <row r="13" spans="1:94" x14ac:dyDescent="0.25">
      <c r="A13" s="1" t="s">
        <v>34</v>
      </c>
      <c r="B13" s="84">
        <f>'1.23 Beer consumption (vol)'!B13*1000/'1.46 Population'!B37</f>
        <v>1.344041411489278</v>
      </c>
      <c r="C13" s="84">
        <f>'1.23 Beer consumption (vol)'!C13*1000/'1.46 Population'!C37</f>
        <v>0.94514665401389675</v>
      </c>
      <c r="D13" s="84">
        <f>'1.23 Beer consumption (vol)'!D13*1000/'1.46 Population'!D37</f>
        <v>0.23048808596108042</v>
      </c>
      <c r="E13" s="84">
        <f>'1.23 Beer consumption (vol)'!E13*1000/'1.46 Population'!E37</f>
        <v>1.7782699808339113</v>
      </c>
      <c r="F13" s="84">
        <f>'1.23 Beer consumption (vol)'!F13*1000/'1.46 Population'!F37</f>
        <v>1.1030035635499744</v>
      </c>
      <c r="G13" s="84">
        <f>'1.23 Beer consumption (vol)'!G13*1000/'1.46 Population'!G37</f>
        <v>7.7921429748336102E-2</v>
      </c>
      <c r="H13" s="84">
        <f>'1.23 Beer consumption (vol)'!H13*1000/'1.46 Population'!H37</f>
        <v>3.2678630585645997E-2</v>
      </c>
      <c r="I13" s="84">
        <f>'1.23 Beer consumption (vol)'!I13*1000/'1.46 Population'!I37</f>
        <v>2.3638682618799836</v>
      </c>
      <c r="J13" s="84">
        <f>'1.23 Beer consumption (vol)'!J13*1000/'1.46 Population'!J37</f>
        <v>1.5145893273155273</v>
      </c>
      <c r="K13" s="84">
        <f>'1.23 Beer consumption (vol)'!K13*1000/'1.46 Population'!K37</f>
        <v>0.29247815016172324</v>
      </c>
      <c r="L13" s="84">
        <f>'1.23 Beer consumption (vol)'!L13*1000/'1.46 Population'!L37</f>
        <v>2.3032240530294307E-3</v>
      </c>
      <c r="M13" s="84">
        <f>'1.23 Beer consumption (vol)'!M13*1000/'1.46 Population'!M37</f>
        <v>0.8539574100646341</v>
      </c>
      <c r="N13" s="84">
        <f>'1.23 Beer consumption (vol)'!N13*1000/'1.46 Population'!N37</f>
        <v>1.0610181916391768</v>
      </c>
      <c r="O13" s="84">
        <f>'1.23 Beer consumption (vol)'!O13*1000/'1.46 Population'!O37</f>
        <v>1.8963667701900786</v>
      </c>
      <c r="P13" s="84">
        <f>'1.23 Beer consumption (vol)'!P13*1000/'1.46 Population'!P37</f>
        <v>1.0448102719528887</v>
      </c>
      <c r="Q13" s="84">
        <f>'1.23 Beer consumption (vol)'!Q13*1000/'1.46 Population'!Q37</f>
        <v>1.4379026351583637</v>
      </c>
      <c r="R13" s="84">
        <f>'1.23 Beer consumption (vol)'!R13*1000/'1.46 Population'!R37</f>
        <v>0.30548776805663602</v>
      </c>
      <c r="S13" s="84">
        <f>'1.23 Beer consumption (vol)'!S13*1000/'1.46 Population'!S37</f>
        <v>1.4755619842390277</v>
      </c>
      <c r="T13" s="84">
        <f>'1.23 Beer consumption (vol)'!T13*1000/'1.46 Population'!T37</f>
        <v>4.0652993385465992</v>
      </c>
      <c r="U13" s="84">
        <f>'1.23 Beer consumption (vol)'!U13*1000/'1.46 Population'!U37</f>
        <v>4.1763652641002684</v>
      </c>
      <c r="V13" s="84">
        <f>'1.23 Beer consumption (vol)'!V13*1000/'1.46 Population'!V37</f>
        <v>3.4980223599076341</v>
      </c>
      <c r="W13" s="84">
        <f>'1.23 Beer consumption (vol)'!W13*1000/'1.46 Population'!W37</f>
        <v>3.7631336742764336</v>
      </c>
      <c r="X13" s="84">
        <f>'1.23 Beer consumption (vol)'!X13*1000/'1.46 Population'!X37</f>
        <v>2.6051554655528832</v>
      </c>
      <c r="Y13" s="84">
        <f>'1.23 Beer consumption (vol)'!Y13*1000/'1.46 Population'!Y37</f>
        <v>2.8101582014987514</v>
      </c>
      <c r="Z13" s="84">
        <f>'1.23 Beer consumption (vol)'!Z13*1000/'1.46 Population'!Z37</f>
        <v>3.4331153146796214</v>
      </c>
      <c r="AA13" s="84">
        <f>'1.23 Beer consumption (vol)'!AA13*1000/'1.46 Population'!AA37</f>
        <v>3.9394857688990421</v>
      </c>
      <c r="AB13" s="84">
        <f>'1.23 Beer consumption (vol)'!AB13*1000/'1.46 Population'!AB37</f>
        <v>6.9898061353905421</v>
      </c>
      <c r="AC13" s="84">
        <f>'1.23 Beer consumption (vol)'!AC13*1000/'1.46 Population'!AC37</f>
        <v>5.160594623738735</v>
      </c>
      <c r="AD13" s="84">
        <f>'1.23 Beer consumption (vol)'!AD13*1000/'1.46 Population'!AD37</f>
        <v>1.0874513175863638</v>
      </c>
      <c r="AE13" s="84">
        <f>'1.23 Beer consumption (vol)'!AE13*1000/'1.46 Population'!AE37</f>
        <v>3.1219570956764406</v>
      </c>
      <c r="AF13" s="84">
        <f>'1.23 Beer consumption (vol)'!AF13*1000/'1.46 Population'!AF37</f>
        <v>3.9525691699604746</v>
      </c>
      <c r="AG13" s="84">
        <f>'1.23 Beer consumption (vol)'!AG13*1000/'1.46 Population'!AG37</f>
        <v>5.274192491646466</v>
      </c>
      <c r="AH13" s="84">
        <f>'1.23 Beer consumption (vol)'!AH13*1000/'1.46 Population'!AH37</f>
        <v>1.6040441355174255</v>
      </c>
      <c r="AI13" s="84">
        <f>'1.23 Beer consumption (vol)'!AI13*1000/'1.46 Population'!AI37</f>
        <v>4.6171934004500397</v>
      </c>
      <c r="AJ13" s="84">
        <f>'1.23 Beer consumption (vol)'!AJ13*1000/'1.46 Population'!AJ37</f>
        <v>4.6635741196389944</v>
      </c>
      <c r="AK13" s="84">
        <f>'1.23 Beer consumption (vol)'!AK13*1000/'1.46 Population'!AK37</f>
        <v>3.5445951224019252</v>
      </c>
      <c r="AL13" s="84">
        <f>'1.23 Beer consumption (vol)'!AL13*1000/'1.46 Population'!AL37</f>
        <v>3.4199820726746188</v>
      </c>
      <c r="AM13" s="84">
        <f>'1.23 Beer consumption (vol)'!AM13*1000/'1.46 Population'!AM37</f>
        <v>3.5021401967869257</v>
      </c>
      <c r="AN13" s="84">
        <f>'1.23 Beer consumption (vol)'!AN13*1000/'1.46 Population'!AN37</f>
        <v>4.0483855233635744</v>
      </c>
      <c r="AO13" s="84">
        <f>'1.23 Beer consumption (vol)'!AO13*1000/'1.46 Population'!AO37</f>
        <v>3.1031926698860923</v>
      </c>
      <c r="AP13" s="84">
        <f>'1.23 Beer consumption (vol)'!AP13*1000/'1.46 Population'!AP37</f>
        <v>2.7828865830492791</v>
      </c>
      <c r="AQ13" s="84">
        <f>'1.23 Beer consumption (vol)'!AQ13*1000/'1.46 Population'!AQ37</f>
        <v>2.1965834125543746</v>
      </c>
      <c r="AR13" s="84">
        <f>'1.23 Beer consumption (vol)'!AR13*1000/'1.46 Population'!AR37</f>
        <v>1.7959556269968842</v>
      </c>
      <c r="AS13" s="84">
        <f>'1.23 Beer consumption (vol)'!AS13*1000/'1.46 Population'!AS37</f>
        <v>3.3034506696669022</v>
      </c>
      <c r="AT13" s="84">
        <f>'1.23 Beer consumption (vol)'!AT13*1000/'1.46 Population'!AT37</f>
        <v>1.9417137076848843</v>
      </c>
      <c r="AU13" s="84">
        <f>'1.23 Beer consumption (vol)'!AU13*1000/'1.46 Population'!AU37</f>
        <v>2.1785788167149356</v>
      </c>
      <c r="AV13" s="84">
        <f>'1.23 Beer consumption (vol)'!AV13*1000/'1.46 Population'!AV37</f>
        <v>1.6332396942575291</v>
      </c>
      <c r="AW13" s="84">
        <f>'1.23 Beer consumption (vol)'!AW13*1000/'1.46 Population'!AW37</f>
        <v>2.2964269684032526</v>
      </c>
      <c r="AX13" s="84">
        <f>'1.23 Beer consumption (vol)'!AX13*1000/'1.46 Population'!AX37</f>
        <v>1.6471968004849349</v>
      </c>
      <c r="AY13" s="84">
        <f>'1.23 Beer consumption (vol)'!AY13*1000/'1.46 Population'!AY37</f>
        <v>0.55077312227163311</v>
      </c>
      <c r="AZ13" s="84">
        <f>'1.23 Beer consumption (vol)'!AZ13*1000/'1.46 Population'!AZ37</f>
        <v>2.6444498539030765</v>
      </c>
      <c r="BA13" s="84">
        <f>'1.23 Beer consumption (vol)'!BA13*1000/'1.46 Population'!BA37</f>
        <v>2.1673459924260499</v>
      </c>
      <c r="BB13" s="84">
        <f>'1.23 Beer consumption (vol)'!BB13*1000/'1.46 Population'!BB37</f>
        <v>1.3586956521739131</v>
      </c>
      <c r="BC13" s="84">
        <f>'1.23 Beer consumption (vol)'!BC13*1000/'1.46 Population'!BC37</f>
        <v>3.3098179939920347</v>
      </c>
      <c r="BD13" s="84">
        <f>'1.23 Beer consumption (vol)'!BD13*1000/'1.46 Population'!BD37</f>
        <v>1.0421558023820345</v>
      </c>
      <c r="BE13" s="84">
        <f>'1.23 Beer consumption (vol)'!BE13*1000/'1.46 Population'!BE37</f>
        <v>0.1143881188873849</v>
      </c>
      <c r="BF13" s="84">
        <f>'1.23 Beer consumption (vol)'!BF13*1000/'1.46 Population'!BF37</f>
        <v>1.4110449782424441</v>
      </c>
      <c r="BG13" s="84">
        <f>'1.23 Beer consumption (vol)'!BG13*1000/'1.46 Population'!BG37</f>
        <v>6.1543871988746265E-2</v>
      </c>
      <c r="BH13" s="84" t="e">
        <f>'1.23 Beer consumption (vol)'!BH13*1000/'1.46 Population'!BH37</f>
        <v>#VALUE!</v>
      </c>
      <c r="BI13" s="84">
        <f>'1.23 Beer consumption (vol)'!BI13*1000/'1.46 Population'!BI37</f>
        <v>0.48932498905457261</v>
      </c>
      <c r="BJ13" s="84">
        <f>'1.23 Beer consumption (vol)'!BJ13*1000/'1.46 Population'!BJ37</f>
        <v>0.59633027522935778</v>
      </c>
      <c r="BK13" s="84">
        <f>'1.23 Beer consumption (vol)'!BK13*1000/'1.46 Population'!BK37</f>
        <v>0.13832534120250831</v>
      </c>
      <c r="BL13" s="84">
        <f>'1.23 Beer consumption (vol)'!BL13*1000/'1.46 Population'!BL37</f>
        <v>0.34682638591640624</v>
      </c>
      <c r="BM13" s="84" t="e">
        <f>'1.23 Beer consumption (vol)'!BM13*1000/'1.46 Population'!BM37</f>
        <v>#VALUE!</v>
      </c>
      <c r="BN13" s="84">
        <f>'1.23 Beer consumption (vol)'!BN13*1000/'1.46 Population'!BN37</f>
        <v>3.0878318749246225</v>
      </c>
      <c r="BO13" s="84">
        <f>'1.23 Beer consumption (vol)'!BO13*1000/'1.46 Population'!BO37</f>
        <v>0.74397150589132433</v>
      </c>
      <c r="BP13" s="84">
        <f>'1.23 Beer consumption (vol)'!BP13*1000/'1.46 Population'!BP37</f>
        <v>0.29041274911968634</v>
      </c>
      <c r="BQ13" s="84">
        <f>'1.23 Beer consumption (vol)'!BQ13*1000/'1.46 Population'!BQ37</f>
        <v>3.7478573352243112</v>
      </c>
      <c r="BR13" s="84">
        <f>'1.23 Beer consumption (vol)'!BR13*1000/'1.46 Population'!BR37</f>
        <v>3.4825349127036813</v>
      </c>
      <c r="BS13" s="84">
        <f>'1.23 Beer consumption (vol)'!BS13*1000/'1.46 Population'!BS37</f>
        <v>3.7774090727110345</v>
      </c>
      <c r="BT13" s="84">
        <f>'1.23 Beer consumption (vol)'!BT13*1000/'1.46 Population'!BT37</f>
        <v>2.875264358412386</v>
      </c>
      <c r="BU13" s="84">
        <f>'1.23 Beer consumption (vol)'!BU13*1000/'1.46 Population'!BU37</f>
        <v>5.4446460980036289</v>
      </c>
      <c r="BV13" s="84">
        <f>'1.23 Beer consumption (vol)'!BV13*1000/'1.46 Population'!BV37</f>
        <v>4.3830412827700824</v>
      </c>
      <c r="BW13" s="84">
        <f>'1.23 Beer consumption (vol)'!BW13*1000/'1.46 Population'!BW37</f>
        <v>3.3989137862820558</v>
      </c>
      <c r="BX13" s="84">
        <f>'1.23 Beer consumption (vol)'!BX13*1000/'1.46 Population'!BX37</f>
        <v>4.26022733614868</v>
      </c>
      <c r="BY13" s="84">
        <f>'1.23 Beer consumption (vol)'!BY13*1000/'1.46 Population'!BY37</f>
        <v>1.4856437974767838</v>
      </c>
      <c r="BZ13" s="84">
        <f>'1.23 Beer consumption (vol)'!BZ13*1000/'1.46 Population'!BZ37</f>
        <v>5.600386302201823</v>
      </c>
      <c r="CA13" s="84">
        <f>'1.23 Beer consumption (vol)'!CA13*1000/'1.46 Population'!CA37</f>
        <v>1.7620511714044267</v>
      </c>
      <c r="CB13" s="84">
        <f>'1.23 Beer consumption (vol)'!CB13*1000/'1.46 Population'!CB37</f>
        <v>4.9224441576057236</v>
      </c>
      <c r="CC13" s="84">
        <f>'1.23 Beer consumption (vol)'!CC13*1000/'1.46 Population'!CC37</f>
        <v>1.3492866973133866</v>
      </c>
      <c r="CD13" s="84">
        <f>'1.23 Beer consumption (vol)'!CD13*1000/'1.46 Population'!CD37</f>
        <v>3.3982156365950602</v>
      </c>
      <c r="CE13" s="84">
        <f>'1.23 Beer consumption (vol)'!CE13*1000/'1.46 Population'!CE37</f>
        <v>2.4795236062841695</v>
      </c>
      <c r="CF13" s="84">
        <f>'1.23 Beer consumption (vol)'!CF13*1000/'1.46 Population'!CF37</f>
        <v>2.4307887294636186</v>
      </c>
      <c r="CG13" s="84">
        <f>'1.23 Beer consumption (vol)'!CG13*1000/'1.46 Population'!CG37</f>
        <v>3.1971063187849285</v>
      </c>
      <c r="CH13" s="84">
        <f>'1.23 Beer consumption (vol)'!CH13*1000/'1.46 Population'!CH37</f>
        <v>2.5383406261948256</v>
      </c>
      <c r="CI13" s="84">
        <f>'1.23 Beer consumption (vol)'!CI13*1000/'1.46 Population'!CI37</f>
        <v>2.7699775098156314</v>
      </c>
      <c r="CJ13" s="84">
        <f>'1.23 Beer consumption (vol)'!CJ13*1000/'1.46 Population'!CJ37</f>
        <v>0.63209581813002724</v>
      </c>
      <c r="CK13" s="84">
        <f>'1.23 Beer consumption (vol)'!CK13*1000/'1.46 Population'!CK37</f>
        <v>3.8240311000039666</v>
      </c>
      <c r="CL13" s="55">
        <f>'1.23 Beer consumption (vol)'!CL13*1000/'1.46 Population'!CL37</f>
        <v>3.0062481230878135</v>
      </c>
      <c r="CM13" s="55">
        <f>'1.23 Beer consumption (vol)'!CM13*1000/'1.46 Population'!CM37</f>
        <v>0.33625238621848486</v>
      </c>
      <c r="CN13" s="55">
        <f>'1.23 Beer consumption (vol)'!CN13*1000/'1.46 Population'!CN37</f>
        <v>0.71547677375044105</v>
      </c>
      <c r="CO13" s="55">
        <f>'1.23 Beer consumption (vol)'!CO13*1000/'1.46 Population'!CO37</f>
        <v>0.32675477215436483</v>
      </c>
      <c r="CP13" s="55">
        <f>'1.23 Beer consumption (vol)'!CP13*1000/'1.46 Population'!CP37</f>
        <v>9.9899324057988487E-2</v>
      </c>
    </row>
    <row r="14" spans="1:94" x14ac:dyDescent="0.25">
      <c r="A14" s="1" t="s">
        <v>35</v>
      </c>
      <c r="B14" s="84">
        <f>'1.23 Beer consumption (vol)'!B14*1000/'1.46 Population'!B38</f>
        <v>1.3509691535047665</v>
      </c>
      <c r="C14" s="84">
        <f>'1.23 Beer consumption (vol)'!C14*1000/'1.46 Population'!C38</f>
        <v>0.96210283412350417</v>
      </c>
      <c r="D14" s="84">
        <f>'1.23 Beer consumption (vol)'!D14*1000/'1.46 Population'!D38</f>
        <v>0.2707063269482734</v>
      </c>
      <c r="E14" s="84">
        <f>'1.23 Beer consumption (vol)'!E14*1000/'1.46 Population'!E38</f>
        <v>1.8157865439566556</v>
      </c>
      <c r="F14" s="84">
        <f>'1.23 Beer consumption (vol)'!F14*1000/'1.46 Population'!F38</f>
        <v>1.132138763872194</v>
      </c>
      <c r="G14" s="84">
        <f>'1.23 Beer consumption (vol)'!G14*1000/'1.46 Population'!G38</f>
        <v>8.5414591352656097E-2</v>
      </c>
      <c r="H14" s="84">
        <f>'1.23 Beer consumption (vol)'!H14*1000/'1.46 Population'!H38</f>
        <v>3.5881613253458441E-2</v>
      </c>
      <c r="I14" s="84">
        <f>'1.23 Beer consumption (vol)'!I14*1000/'1.46 Population'!I38</f>
        <v>2.3456063992471474</v>
      </c>
      <c r="J14" s="84">
        <f>'1.23 Beer consumption (vol)'!J14*1000/'1.46 Population'!J38</f>
        <v>1.5054189083013958</v>
      </c>
      <c r="K14" s="84">
        <f>'1.23 Beer consumption (vol)'!K14*1000/'1.46 Population'!K38</f>
        <v>0.29481531684174855</v>
      </c>
      <c r="L14" s="84">
        <f>'1.23 Beer consumption (vol)'!L14*1000/'1.46 Population'!L38</f>
        <v>2.2548893046654226E-3</v>
      </c>
      <c r="M14" s="84">
        <f>'1.23 Beer consumption (vol)'!M14*1000/'1.46 Population'!M38</f>
        <v>0.85297128746590456</v>
      </c>
      <c r="N14" s="84">
        <f>'1.23 Beer consumption (vol)'!N14*1000/'1.46 Population'!N38</f>
        <v>1.0729613733905581</v>
      </c>
      <c r="O14" s="84">
        <f>'1.23 Beer consumption (vol)'!O14*1000/'1.46 Population'!O38</f>
        <v>1.9618273591923909</v>
      </c>
      <c r="P14" s="84">
        <f>'1.23 Beer consumption (vol)'!P14*1000/'1.46 Population'!P38</f>
        <v>1.0764308995948313</v>
      </c>
      <c r="Q14" s="84">
        <f>'1.23 Beer consumption (vol)'!Q14*1000/'1.46 Population'!Q38</f>
        <v>1.5127128927507403</v>
      </c>
      <c r="R14" s="84">
        <f>'1.23 Beer consumption (vol)'!R14*1000/'1.46 Population'!R38</f>
        <v>0.14365097717701303</v>
      </c>
      <c r="S14" s="84">
        <f>'1.23 Beer consumption (vol)'!S14*1000/'1.46 Population'!S38</f>
        <v>1.6040205677723598</v>
      </c>
      <c r="T14" s="84">
        <f>'1.23 Beer consumption (vol)'!T14*1000/'1.46 Population'!T38</f>
        <v>3.859523660317683</v>
      </c>
      <c r="U14" s="84">
        <f>'1.23 Beer consumption (vol)'!U14*1000/'1.46 Population'!U38</f>
        <v>3.9510214138320947</v>
      </c>
      <c r="V14" s="84">
        <f>'1.23 Beer consumption (vol)'!V14*1000/'1.46 Population'!V38</f>
        <v>3.3868254762013006</v>
      </c>
      <c r="W14" s="84">
        <f>'1.23 Beer consumption (vol)'!W14*1000/'1.46 Population'!W38</f>
        <v>3.8077393672047379</v>
      </c>
      <c r="X14" s="84">
        <f>'1.23 Beer consumption (vol)'!X14*1000/'1.46 Population'!X38</f>
        <v>2.5039090563326711</v>
      </c>
      <c r="Y14" s="84">
        <f>'1.23 Beer consumption (vol)'!Y14*1000/'1.46 Population'!Y38</f>
        <v>2.8648071463916454</v>
      </c>
      <c r="Z14" s="84">
        <f>'1.23 Beer consumption (vol)'!Z14*1000/'1.46 Population'!Z38</f>
        <v>3.7531389889725952</v>
      </c>
      <c r="AA14" s="84">
        <f>'1.23 Beer consumption (vol)'!AA14*1000/'1.46 Population'!AA38</f>
        <v>3.7652011225444344</v>
      </c>
      <c r="AB14" s="84">
        <f>'1.23 Beer consumption (vol)'!AB14*1000/'1.46 Population'!AB38</f>
        <v>7.1487044757934015</v>
      </c>
      <c r="AC14" s="84">
        <f>'1.23 Beer consumption (vol)'!AC14*1000/'1.46 Population'!AC38</f>
        <v>5.2542110956575492</v>
      </c>
      <c r="AD14" s="84">
        <f>'1.23 Beer consumption (vol)'!AD14*1000/'1.46 Population'!AD38</f>
        <v>1.2523641568266626</v>
      </c>
      <c r="AE14" s="84">
        <f>'1.23 Beer consumption (vol)'!AE14*1000/'1.46 Population'!AE38</f>
        <v>3.2219414210775383</v>
      </c>
      <c r="AF14" s="84">
        <f>'1.23 Beer consumption (vol)'!AF14*1000/'1.46 Population'!AF38</f>
        <v>3.8145539906103285</v>
      </c>
      <c r="AG14" s="84">
        <f>'1.23 Beer consumption (vol)'!AG14*1000/'1.46 Population'!AG38</f>
        <v>4.9607138100945534</v>
      </c>
      <c r="AH14" s="84">
        <f>'1.23 Beer consumption (vol)'!AH14*1000/'1.46 Population'!AH38</f>
        <v>1.6506456937566754</v>
      </c>
      <c r="AI14" s="84">
        <f>'1.23 Beer consumption (vol)'!AI14*1000/'1.46 Population'!AI38</f>
        <v>4.9327424075727064</v>
      </c>
      <c r="AJ14" s="84">
        <f>'1.23 Beer consumption (vol)'!AJ14*1000/'1.46 Population'!AJ38</f>
        <v>4.9213773885350323</v>
      </c>
      <c r="AK14" s="84">
        <f>'1.23 Beer consumption (vol)'!AK14*1000/'1.46 Population'!AK38</f>
        <v>3.4937269496506276</v>
      </c>
      <c r="AL14" s="84">
        <f>'1.23 Beer consumption (vol)'!AL14*1000/'1.46 Population'!AL38</f>
        <v>3.3810935897791201</v>
      </c>
      <c r="AM14" s="84">
        <f>'1.23 Beer consumption (vol)'!AM14*1000/'1.46 Population'!AM38</f>
        <v>3.5527265325759116</v>
      </c>
      <c r="AN14" s="84">
        <f>'1.23 Beer consumption (vol)'!AN14*1000/'1.46 Population'!AN38</f>
        <v>3.9406470445147166</v>
      </c>
      <c r="AO14" s="84">
        <f>'1.23 Beer consumption (vol)'!AO14*1000/'1.46 Population'!AO38</f>
        <v>3.1284857205087415</v>
      </c>
      <c r="AP14" s="84">
        <f>'1.23 Beer consumption (vol)'!AP14*1000/'1.46 Population'!AP38</f>
        <v>2.8111037323127293</v>
      </c>
      <c r="AQ14" s="84">
        <f>'1.23 Beer consumption (vol)'!AQ14*1000/'1.46 Population'!AQ38</f>
        <v>2.1546399589501894</v>
      </c>
      <c r="AR14" s="84">
        <f>'1.23 Beer consumption (vol)'!AR14*1000/'1.46 Population'!AR38</f>
        <v>1.7970855959682777</v>
      </c>
      <c r="AS14" s="84">
        <f>'1.23 Beer consumption (vol)'!AS14*1000/'1.46 Population'!AS38</f>
        <v>3.3774436565718848</v>
      </c>
      <c r="AT14" s="84">
        <f>'1.23 Beer consumption (vol)'!AT14*1000/'1.46 Population'!AT38</f>
        <v>2.0128361436359872</v>
      </c>
      <c r="AU14" s="84">
        <f>'1.23 Beer consumption (vol)'!AU14*1000/'1.46 Population'!AU38</f>
        <v>2.2802414624261429</v>
      </c>
      <c r="AV14" s="84">
        <f>'1.23 Beer consumption (vol)'!AV14*1000/'1.46 Population'!AV38</f>
        <v>1.676518001074691</v>
      </c>
      <c r="AW14" s="84">
        <f>'1.23 Beer consumption (vol)'!AW14*1000/'1.46 Population'!AW38</f>
        <v>2.396446648073546</v>
      </c>
      <c r="AX14" s="84">
        <f>'1.23 Beer consumption (vol)'!AX14*1000/'1.46 Population'!AX38</f>
        <v>1.6926618891663154</v>
      </c>
      <c r="AY14" s="84">
        <f>'1.23 Beer consumption (vol)'!AY14*1000/'1.46 Population'!AY38</f>
        <v>0.62322645662609066</v>
      </c>
      <c r="AZ14" s="84">
        <f>'1.23 Beer consumption (vol)'!AZ14*1000/'1.46 Population'!AZ38</f>
        <v>2.5780078806596163</v>
      </c>
      <c r="BA14" s="84">
        <f>'1.23 Beer consumption (vol)'!BA14*1000/'1.46 Population'!BA38</f>
        <v>2.2713105295966685</v>
      </c>
      <c r="BB14" s="84">
        <f>'1.23 Beer consumption (vol)'!BB14*1000/'1.46 Population'!BB38</f>
        <v>1.3542157324540745</v>
      </c>
      <c r="BC14" s="84">
        <f>'1.23 Beer consumption (vol)'!BC14*1000/'1.46 Population'!BC38</f>
        <v>3.292669038192281</v>
      </c>
      <c r="BD14" s="84">
        <f>'1.23 Beer consumption (vol)'!BD14*1000/'1.46 Population'!BD38</f>
        <v>1.0558795157093432</v>
      </c>
      <c r="BE14" s="84">
        <f>'1.23 Beer consumption (vol)'!BE14*1000/'1.46 Population'!BE38</f>
        <v>0.12019423388195323</v>
      </c>
      <c r="BF14" s="84">
        <f>'1.23 Beer consumption (vol)'!BF14*1000/'1.46 Population'!BF38</f>
        <v>1.42662573004917</v>
      </c>
      <c r="BG14" s="84">
        <f>'1.23 Beer consumption (vol)'!BG14*1000/'1.46 Population'!BG38</f>
        <v>6.3751271960474212E-2</v>
      </c>
      <c r="BH14" s="84" t="e">
        <f>'1.23 Beer consumption (vol)'!BH14*1000/'1.46 Population'!BH38</f>
        <v>#VALUE!</v>
      </c>
      <c r="BI14" s="84">
        <f>'1.23 Beer consumption (vol)'!BI14*1000/'1.46 Population'!BI38</f>
        <v>0.50575293968896196</v>
      </c>
      <c r="BJ14" s="84">
        <f>'1.23 Beer consumption (vol)'!BJ14*1000/'1.46 Population'!BJ38</f>
        <v>0.58529017699739083</v>
      </c>
      <c r="BK14" s="84">
        <f>'1.23 Beer consumption (vol)'!BK14*1000/'1.46 Population'!BK38</f>
        <v>0.13642895689451315</v>
      </c>
      <c r="BL14" s="84">
        <f>'1.23 Beer consumption (vol)'!BL14*1000/'1.46 Population'!BL38</f>
        <v>0.330479480552828</v>
      </c>
      <c r="BM14" s="84" t="e">
        <f>'1.23 Beer consumption (vol)'!BM14*1000/'1.46 Population'!BM38</f>
        <v>#VALUE!</v>
      </c>
      <c r="BN14" s="84">
        <f>'1.23 Beer consumption (vol)'!BN14*1000/'1.46 Population'!BN38</f>
        <v>3.1227939353449172</v>
      </c>
      <c r="BO14" s="84">
        <f>'1.23 Beer consumption (vol)'!BO14*1000/'1.46 Population'!BO38</f>
        <v>0.76322540896927793</v>
      </c>
      <c r="BP14" s="84">
        <f>'1.23 Beer consumption (vol)'!BP14*1000/'1.46 Population'!BP38</f>
        <v>0.29981771083181424</v>
      </c>
      <c r="BQ14" s="84">
        <f>'1.23 Beer consumption (vol)'!BQ14*1000/'1.46 Population'!BQ38</f>
        <v>3.7696616620450025</v>
      </c>
      <c r="BR14" s="84">
        <f>'1.23 Beer consumption (vol)'!BR14*1000/'1.46 Population'!BR38</f>
        <v>3.467416357572636</v>
      </c>
      <c r="BS14" s="84">
        <f>'1.23 Beer consumption (vol)'!BS14*1000/'1.46 Population'!BS38</f>
        <v>3.8031008674928475</v>
      </c>
      <c r="BT14" s="84">
        <f>'1.23 Beer consumption (vol)'!BT14*1000/'1.46 Population'!BT38</f>
        <v>2.8202455109680229</v>
      </c>
      <c r="BU14" s="84">
        <f>'1.23 Beer consumption (vol)'!BU14*1000/'1.46 Population'!BU38</f>
        <v>5.4471283643153621</v>
      </c>
      <c r="BV14" s="84">
        <f>'1.23 Beer consumption (vol)'!BV14*1000/'1.46 Population'!BV38</f>
        <v>4.2316439982239782</v>
      </c>
      <c r="BW14" s="84">
        <f>'1.23 Beer consumption (vol)'!BW14*1000/'1.46 Population'!BW38</f>
        <v>3.1896783442343875</v>
      </c>
      <c r="BX14" s="84">
        <f>'1.23 Beer consumption (vol)'!BX14*1000/'1.46 Population'!BX38</f>
        <v>4.0360653916649696</v>
      </c>
      <c r="BY14" s="84">
        <f>'1.23 Beer consumption (vol)'!BY14*1000/'1.46 Population'!BY38</f>
        <v>1.475263693523829</v>
      </c>
      <c r="BZ14" s="84">
        <f>'1.23 Beer consumption (vol)'!BZ14*1000/'1.46 Population'!BZ38</f>
        <v>5.513650923278214</v>
      </c>
      <c r="CA14" s="84">
        <f>'1.23 Beer consumption (vol)'!CA14*1000/'1.46 Population'!CA38</f>
        <v>1.767931880502237</v>
      </c>
      <c r="CB14" s="84">
        <f>'1.23 Beer consumption (vol)'!CB14*1000/'1.46 Population'!CB38</f>
        <v>4.8006633643921708</v>
      </c>
      <c r="CC14" s="84">
        <f>'1.23 Beer consumption (vol)'!CC14*1000/'1.46 Population'!CC38</f>
        <v>1.3503001976623981</v>
      </c>
      <c r="CD14" s="84">
        <f>'1.23 Beer consumption (vol)'!CD14*1000/'1.46 Population'!CD38</f>
        <v>3.3233115963252304</v>
      </c>
      <c r="CE14" s="84">
        <f>'1.23 Beer consumption (vol)'!CE14*1000/'1.46 Population'!CE38</f>
        <v>2.4067871397340501</v>
      </c>
      <c r="CF14" s="84">
        <f>'1.23 Beer consumption (vol)'!CF14*1000/'1.46 Population'!CF38</f>
        <v>2.1721809075732281</v>
      </c>
      <c r="CG14" s="84">
        <f>'1.23 Beer consumption (vol)'!CG14*1000/'1.46 Population'!CG38</f>
        <v>3.1526201349048022</v>
      </c>
      <c r="CH14" s="84">
        <f>'1.23 Beer consumption (vol)'!CH14*1000/'1.46 Population'!CH38</f>
        <v>2.4465089793206722</v>
      </c>
      <c r="CI14" s="84">
        <f>'1.23 Beer consumption (vol)'!CI14*1000/'1.46 Population'!CI38</f>
        <v>2.7405181842181352</v>
      </c>
      <c r="CJ14" s="84">
        <f>'1.23 Beer consumption (vol)'!CJ14*1000/'1.46 Population'!CJ38</f>
        <v>0.67715589172464641</v>
      </c>
      <c r="CK14" s="84">
        <f>'1.23 Beer consumption (vol)'!CK14*1000/'1.46 Population'!CK38</f>
        <v>3.6900369003690034</v>
      </c>
      <c r="CL14" s="55">
        <f>'1.23 Beer consumption (vol)'!CL14*1000/'1.46 Population'!CL38</f>
        <v>3.0627280710403917</v>
      </c>
      <c r="CM14" s="55">
        <f>'1.23 Beer consumption (vol)'!CM14*1000/'1.46 Population'!CM38</f>
        <v>0.33164790960438278</v>
      </c>
      <c r="CN14" s="55">
        <f>'1.23 Beer consumption (vol)'!CN14*1000/'1.46 Population'!CN38</f>
        <v>0.70915728866455252</v>
      </c>
      <c r="CO14" s="55">
        <f>'1.23 Beer consumption (vol)'!CO14*1000/'1.46 Population'!CO38</f>
        <v>0.3358526485983096</v>
      </c>
      <c r="CP14" s="55">
        <f>'1.23 Beer consumption (vol)'!CP14*1000/'1.46 Population'!CP38</f>
        <v>0.10337254125060683</v>
      </c>
    </row>
    <row r="15" spans="1:94" x14ac:dyDescent="0.25">
      <c r="A15" s="1" t="s">
        <v>36</v>
      </c>
      <c r="B15" s="84">
        <f>'1.23 Beer consumption (vol)'!B15*1000/'1.46 Population'!B39</f>
        <v>1.3390575946583358</v>
      </c>
      <c r="C15" s="84">
        <f>'1.23 Beer consumption (vol)'!C15*1000/'1.46 Population'!C39</f>
        <v>0.9815206864390098</v>
      </c>
      <c r="D15" s="84">
        <f>'1.23 Beer consumption (vol)'!D15*1000/'1.46 Population'!D39</f>
        <v>0.30994495805055311</v>
      </c>
      <c r="E15" s="84">
        <f>'1.23 Beer consumption (vol)'!E15*1000/'1.46 Population'!E39</f>
        <v>1.8651590794954358</v>
      </c>
      <c r="F15" s="84">
        <f>'1.23 Beer consumption (vol)'!F15*1000/'1.46 Population'!F39</f>
        <v>1.1547826086956521</v>
      </c>
      <c r="G15" s="84">
        <f>'1.23 Beer consumption (vol)'!G15*1000/'1.46 Population'!G39</f>
        <v>9.0612780768195719E-2</v>
      </c>
      <c r="H15" s="84">
        <f>'1.23 Beer consumption (vol)'!H15*1000/'1.46 Population'!H39</f>
        <v>3.860415340892584E-2</v>
      </c>
      <c r="I15" s="84">
        <f>'1.23 Beer consumption (vol)'!I15*1000/'1.46 Population'!I39</f>
        <v>2.3252525569922544</v>
      </c>
      <c r="J15" s="84">
        <f>'1.23 Beer consumption (vol)'!J15*1000/'1.46 Population'!J39</f>
        <v>1.5020875468663142</v>
      </c>
      <c r="K15" s="84">
        <f>'1.23 Beer consumption (vol)'!K15*1000/'1.46 Population'!K39</f>
        <v>0.29787811489489868</v>
      </c>
      <c r="L15" s="84">
        <f>'1.23 Beer consumption (vol)'!L15*1000/'1.46 Population'!L39</f>
        <v>2.2075956744370354E-3</v>
      </c>
      <c r="M15" s="84">
        <f>'1.23 Beer consumption (vol)'!M15*1000/'1.46 Population'!M39</f>
        <v>0.83528318149627401</v>
      </c>
      <c r="N15" s="84">
        <f>'1.23 Beer consumption (vol)'!N15*1000/'1.46 Population'!N39</f>
        <v>1.0927544821455031</v>
      </c>
      <c r="O15" s="84">
        <f>'1.23 Beer consumption (vol)'!O15*1000/'1.46 Population'!O39</f>
        <v>2.0211192022254214</v>
      </c>
      <c r="P15" s="84">
        <f>'1.23 Beer consumption (vol)'!P15*1000/'1.46 Population'!P39</f>
        <v>1.0507895933229827</v>
      </c>
      <c r="Q15" s="84">
        <f>'1.23 Beer consumption (vol)'!Q15*1000/'1.46 Population'!Q39</f>
        <v>1.463275780784387</v>
      </c>
      <c r="R15" s="84">
        <f>'1.23 Beer consumption (vol)'!R15*1000/'1.46 Population'!R39</f>
        <v>0.16935035131557574</v>
      </c>
      <c r="S15" s="84">
        <f>'1.23 Beer consumption (vol)'!S15*1000/'1.46 Population'!S39</f>
        <v>1.7586135952759283</v>
      </c>
      <c r="T15" s="84">
        <f>'1.23 Beer consumption (vol)'!T15*1000/'1.46 Population'!T39</f>
        <v>3.8504529090697948</v>
      </c>
      <c r="U15" s="84">
        <f>'1.23 Beer consumption (vol)'!U15*1000/'1.46 Population'!U39</f>
        <v>3.9560211506617149</v>
      </c>
      <c r="V15" s="84">
        <f>'1.23 Beer consumption (vol)'!V15*1000/'1.46 Population'!V39</f>
        <v>3.2987640931787889</v>
      </c>
      <c r="W15" s="84">
        <f>'1.23 Beer consumption (vol)'!W15*1000/'1.46 Population'!W39</f>
        <v>3.6641081785512215</v>
      </c>
      <c r="X15" s="84">
        <f>'1.23 Beer consumption (vol)'!X15*1000/'1.46 Population'!X39</f>
        <v>2.588812105074072</v>
      </c>
      <c r="Y15" s="84">
        <f>'1.23 Beer consumption (vol)'!Y15*1000/'1.46 Population'!Y39</f>
        <v>2.7898730216671446</v>
      </c>
      <c r="Z15" s="84">
        <f>'1.23 Beer consumption (vol)'!Z15*1000/'1.46 Population'!Z39</f>
        <v>3.7064492216456633</v>
      </c>
      <c r="AA15" s="84">
        <f>'1.23 Beer consumption (vol)'!AA15*1000/'1.46 Population'!AA39</f>
        <v>3.871331033997325</v>
      </c>
      <c r="AB15" s="84">
        <f>'1.23 Beer consumption (vol)'!AB15*1000/'1.46 Population'!AB39</f>
        <v>7.0653569288994964</v>
      </c>
      <c r="AC15" s="84">
        <f>'1.23 Beer consumption (vol)'!AC15*1000/'1.46 Population'!AC39</f>
        <v>5.0524679362611735</v>
      </c>
      <c r="AD15" s="84">
        <f>'1.23 Beer consumption (vol)'!AD15*1000/'1.46 Population'!AD39</f>
        <v>1.332010029251985</v>
      </c>
      <c r="AE15" s="84">
        <f>'1.23 Beer consumption (vol)'!AE15*1000/'1.46 Population'!AE39</f>
        <v>3.1689003713870503</v>
      </c>
      <c r="AF15" s="84">
        <f>'1.23 Beer consumption (vol)'!AF15*1000/'1.46 Population'!AF39</f>
        <v>3.804723786935468</v>
      </c>
      <c r="AG15" s="84">
        <f>'1.23 Beer consumption (vol)'!AG15*1000/'1.46 Population'!AG39</f>
        <v>4.6771425687270769</v>
      </c>
      <c r="AH15" s="84">
        <f>'1.23 Beer consumption (vol)'!AH15*1000/'1.46 Population'!AH39</f>
        <v>1.6486447170634726</v>
      </c>
      <c r="AI15" s="84">
        <f>'1.23 Beer consumption (vol)'!AI15*1000/'1.46 Population'!AI39</f>
        <v>4.9333952711031754</v>
      </c>
      <c r="AJ15" s="84">
        <f>'1.23 Beer consumption (vol)'!AJ15*1000/'1.46 Population'!AJ39</f>
        <v>4.7052712024415468</v>
      </c>
      <c r="AK15" s="84">
        <f>'1.23 Beer consumption (vol)'!AK15*1000/'1.46 Population'!AK39</f>
        <v>3.2857309286340635</v>
      </c>
      <c r="AL15" s="84">
        <f>'1.23 Beer consumption (vol)'!AL15*1000/'1.46 Population'!AL39</f>
        <v>3.3558448792035089</v>
      </c>
      <c r="AM15" s="84">
        <f>'1.23 Beer consumption (vol)'!AM15*1000/'1.46 Population'!AM39</f>
        <v>3.5854217490944036</v>
      </c>
      <c r="AN15" s="84">
        <f>'1.23 Beer consumption (vol)'!AN15*1000/'1.46 Population'!AN39</f>
        <v>3.8857586943850784</v>
      </c>
      <c r="AO15" s="84">
        <f>'1.23 Beer consumption (vol)'!AO15*1000/'1.46 Population'!AO39</f>
        <v>2.9136463115485745</v>
      </c>
      <c r="AP15" s="84">
        <f>'1.23 Beer consumption (vol)'!AP15*1000/'1.46 Population'!AP39</f>
        <v>2.7482631941105509</v>
      </c>
      <c r="AQ15" s="84">
        <f>'1.23 Beer consumption (vol)'!AQ15*1000/'1.46 Population'!AQ39</f>
        <v>2.0781272406278575</v>
      </c>
      <c r="AR15" s="84">
        <f>'1.23 Beer consumption (vol)'!AR15*1000/'1.46 Population'!AR39</f>
        <v>1.7692477812286658</v>
      </c>
      <c r="AS15" s="84">
        <f>'1.23 Beer consumption (vol)'!AS15*1000/'1.46 Population'!AS39</f>
        <v>3.2649660186997513</v>
      </c>
      <c r="AT15" s="84">
        <f>'1.23 Beer consumption (vol)'!AT15*1000/'1.46 Population'!AT39</f>
        <v>2.1051673323547151</v>
      </c>
      <c r="AU15" s="84">
        <f>'1.23 Beer consumption (vol)'!AU15*1000/'1.46 Population'!AU39</f>
        <v>2.3023758829294669</v>
      </c>
      <c r="AV15" s="84">
        <f>'1.23 Beer consumption (vol)'!AV15*1000/'1.46 Population'!AV39</f>
        <v>1.6973606042603753</v>
      </c>
      <c r="AW15" s="84">
        <f>'1.23 Beer consumption (vol)'!AW15*1000/'1.46 Population'!AW39</f>
        <v>2.1462078551207497</v>
      </c>
      <c r="AX15" s="84">
        <f>'1.23 Beer consumption (vol)'!AX15*1000/'1.46 Population'!AX39</f>
        <v>1.7112244832804429</v>
      </c>
      <c r="AY15" s="84">
        <f>'1.23 Beer consumption (vol)'!AY15*1000/'1.46 Population'!AY39</f>
        <v>0.80164466453756733</v>
      </c>
      <c r="AZ15" s="84">
        <f>'1.23 Beer consumption (vol)'!AZ15*1000/'1.46 Population'!AZ39</f>
        <v>2.4939368886884687</v>
      </c>
      <c r="BA15" s="84">
        <f>'1.23 Beer consumption (vol)'!BA15*1000/'1.46 Population'!BA39</f>
        <v>2.2149155093160591</v>
      </c>
      <c r="BB15" s="84">
        <f>'1.23 Beer consumption (vol)'!BB15*1000/'1.46 Population'!BB39</f>
        <v>1.408450704225352</v>
      </c>
      <c r="BC15" s="84">
        <f>'1.23 Beer consumption (vol)'!BC15*1000/'1.46 Population'!BC39</f>
        <v>3.2633108732989826</v>
      </c>
      <c r="BD15" s="84">
        <f>'1.23 Beer consumption (vol)'!BD15*1000/'1.46 Population'!BD39</f>
        <v>1.0632487909430643</v>
      </c>
      <c r="BE15" s="84">
        <f>'1.23 Beer consumption (vol)'!BE15*1000/'1.46 Population'!BE39</f>
        <v>0.12308143539141206</v>
      </c>
      <c r="BF15" s="84">
        <f>'1.23 Beer consumption (vol)'!BF15*1000/'1.46 Population'!BF39</f>
        <v>1.4407145944388415</v>
      </c>
      <c r="BG15" s="84">
        <f>'1.23 Beer consumption (vol)'!BG15*1000/'1.46 Population'!BG39</f>
        <v>6.6932004254963123E-2</v>
      </c>
      <c r="BH15" s="84" t="e">
        <f>'1.23 Beer consumption (vol)'!BH15*1000/'1.46 Population'!BH39</f>
        <v>#VALUE!</v>
      </c>
      <c r="BI15" s="84">
        <f>'1.23 Beer consumption (vol)'!BI15*1000/'1.46 Population'!BI39</f>
        <v>0.50871642161424402</v>
      </c>
      <c r="BJ15" s="84">
        <f>'1.23 Beer consumption (vol)'!BJ15*1000/'1.46 Population'!BJ39</f>
        <v>0.56759793925328828</v>
      </c>
      <c r="BK15" s="84">
        <f>'1.23 Beer consumption (vol)'!BK15*1000/'1.46 Population'!BK39</f>
        <v>0.12555040400326431</v>
      </c>
      <c r="BL15" s="84">
        <f>'1.23 Beer consumption (vol)'!BL15*1000/'1.46 Population'!BL39</f>
        <v>0.33040826541447144</v>
      </c>
      <c r="BM15" s="84" t="e">
        <f>'1.23 Beer consumption (vol)'!BM15*1000/'1.46 Population'!BM39</f>
        <v>#VALUE!</v>
      </c>
      <c r="BN15" s="84">
        <f>'1.23 Beer consumption (vol)'!BN15*1000/'1.46 Population'!BN39</f>
        <v>3.111392338711187</v>
      </c>
      <c r="BO15" s="84">
        <f>'1.23 Beer consumption (vol)'!BO15*1000/'1.46 Population'!BO39</f>
        <v>0.79116082389851317</v>
      </c>
      <c r="BP15" s="84">
        <f>'1.23 Beer consumption (vol)'!BP15*1000/'1.46 Population'!BP39</f>
        <v>0.3088069362788764</v>
      </c>
      <c r="BQ15" s="84">
        <f>'1.23 Beer consumption (vol)'!BQ15*1000/'1.46 Population'!BQ39</f>
        <v>3.7042324253707788</v>
      </c>
      <c r="BR15" s="84">
        <f>'1.23 Beer consumption (vol)'!BR15*1000/'1.46 Population'!BR39</f>
        <v>3.3680090344566667</v>
      </c>
      <c r="BS15" s="84">
        <f>'1.23 Beer consumption (vol)'!BS15*1000/'1.46 Population'!BS39</f>
        <v>3.7412617793189518</v>
      </c>
      <c r="BT15" s="84">
        <f>'1.23 Beer consumption (vol)'!BT15*1000/'1.46 Population'!BT39</f>
        <v>2.7615196317370527</v>
      </c>
      <c r="BU15" s="84">
        <f>'1.23 Beer consumption (vol)'!BU15*1000/'1.46 Population'!BU39</f>
        <v>5.347909937410523</v>
      </c>
      <c r="BV15" s="84">
        <f>'1.23 Beer consumption (vol)'!BV15*1000/'1.46 Population'!BV39</f>
        <v>4.0812281523658509</v>
      </c>
      <c r="BW15" s="84">
        <f>'1.23 Beer consumption (vol)'!BW15*1000/'1.46 Population'!BW39</f>
        <v>3.1235497804590722</v>
      </c>
      <c r="BX15" s="84">
        <f>'1.23 Beer consumption (vol)'!BX15*1000/'1.46 Population'!BX39</f>
        <v>4.0540291521550849</v>
      </c>
      <c r="BY15" s="84">
        <f>'1.23 Beer consumption (vol)'!BY15*1000/'1.46 Population'!BY39</f>
        <v>1.4404740212002589</v>
      </c>
      <c r="BZ15" s="84">
        <f>'1.23 Beer consumption (vol)'!BZ15*1000/'1.46 Population'!BZ39</f>
        <v>5.4021362654721532</v>
      </c>
      <c r="CA15" s="84">
        <f>'1.23 Beer consumption (vol)'!CA15*1000/'1.46 Population'!CA39</f>
        <v>1.7812352321058562</v>
      </c>
      <c r="CB15" s="84">
        <f>'1.23 Beer consumption (vol)'!CB15*1000/'1.46 Population'!CB39</f>
        <v>4.6829735793165037</v>
      </c>
      <c r="CC15" s="84">
        <f>'1.23 Beer consumption (vol)'!CC15*1000/'1.46 Population'!CC39</f>
        <v>1.3169093845710496</v>
      </c>
      <c r="CD15" s="84">
        <f>'1.23 Beer consumption (vol)'!CD15*1000/'1.46 Population'!CD39</f>
        <v>3.27778969701304</v>
      </c>
      <c r="CE15" s="84">
        <f>'1.23 Beer consumption (vol)'!CE15*1000/'1.46 Population'!CE39</f>
        <v>2.4152198443964918</v>
      </c>
      <c r="CF15" s="84">
        <f>'1.23 Beer consumption (vol)'!CF15*1000/'1.46 Population'!CF39</f>
        <v>2.1931288320158671</v>
      </c>
      <c r="CG15" s="84">
        <f>'1.23 Beer consumption (vol)'!CG15*1000/'1.46 Population'!CG39</f>
        <v>3.1030711844529715</v>
      </c>
      <c r="CH15" s="84">
        <f>'1.23 Beer consumption (vol)'!CH15*1000/'1.46 Population'!CH39</f>
        <v>2.4487489404451699</v>
      </c>
      <c r="CI15" s="84">
        <f>'1.23 Beer consumption (vol)'!CI15*1000/'1.46 Population'!CI39</f>
        <v>2.6993071363709866</v>
      </c>
      <c r="CJ15" s="84">
        <f>'1.23 Beer consumption (vol)'!CJ15*1000/'1.46 Population'!CJ39</f>
        <v>0.60824515982302718</v>
      </c>
      <c r="CK15" s="84">
        <f>'1.23 Beer consumption (vol)'!CK15*1000/'1.46 Population'!CK39</f>
        <v>3.6522792319259905</v>
      </c>
      <c r="CL15" s="55">
        <f>'1.23 Beer consumption (vol)'!CL15*1000/'1.46 Population'!CL39</f>
        <v>3.1185168821227403</v>
      </c>
      <c r="CM15" s="55">
        <f>'1.23 Beer consumption (vol)'!CM15*1000/'1.46 Population'!CM39</f>
        <v>0.31420055208755066</v>
      </c>
      <c r="CN15" s="55">
        <f>'1.23 Beer consumption (vol)'!CN15*1000/'1.46 Population'!CN39</f>
        <v>0.73109769576837169</v>
      </c>
      <c r="CO15" s="55">
        <f>'1.23 Beer consumption (vol)'!CO15*1000/'1.46 Population'!CO39</f>
        <v>0.34155344263019044</v>
      </c>
      <c r="CP15" s="55">
        <f>'1.23 Beer consumption (vol)'!CP15*1000/'1.46 Population'!CP39</f>
        <v>0.10622988303724903</v>
      </c>
    </row>
    <row r="16" spans="1:94" x14ac:dyDescent="0.25">
      <c r="A16" s="1" t="s">
        <v>37</v>
      </c>
      <c r="B16" s="84">
        <f>'1.23 Beer consumption (vol)'!B16*1000/'1.46 Population'!B40</f>
        <v>1.3204627925051735</v>
      </c>
      <c r="C16" s="84">
        <f>'1.23 Beer consumption (vol)'!C16*1000/'1.46 Population'!C40</f>
        <v>0.97052694714366461</v>
      </c>
      <c r="D16" s="84">
        <f>'1.23 Beer consumption (vol)'!D16*1000/'1.46 Population'!D40</f>
        <v>0.30600078082957866</v>
      </c>
      <c r="E16" s="84">
        <f>'1.23 Beer consumption (vol)'!E16*1000/'1.46 Population'!E40</f>
        <v>1.8372626256687636</v>
      </c>
      <c r="F16" s="84">
        <f>'1.23 Beer consumption (vol)'!F16*1000/'1.46 Population'!F40</f>
        <v>1.1737575431183287</v>
      </c>
      <c r="G16" s="84">
        <f>'1.23 Beer consumption (vol)'!G16*1000/'1.46 Population'!G40</f>
        <v>9.6943501960158038E-2</v>
      </c>
      <c r="H16" s="84">
        <f>'1.23 Beer consumption (vol)'!H16*1000/'1.46 Population'!H40</f>
        <v>4.008570480886979E-2</v>
      </c>
      <c r="I16" s="84">
        <f>'1.23 Beer consumption (vol)'!I16*1000/'1.46 Population'!I40</f>
        <v>2.3015186088598631</v>
      </c>
      <c r="J16" s="84">
        <f>'1.23 Beer consumption (vol)'!J16*1000/'1.46 Population'!J40</f>
        <v>1.4393268379096547</v>
      </c>
      <c r="K16" s="84">
        <f>'1.23 Beer consumption (vol)'!K16*1000/'1.46 Population'!K40</f>
        <v>0.30394143408065888</v>
      </c>
      <c r="L16" s="84">
        <f>'1.23 Beer consumption (vol)'!L16*1000/'1.46 Population'!L40</f>
        <v>2.161644535930045E-3</v>
      </c>
      <c r="M16" s="84">
        <f>'1.23 Beer consumption (vol)'!M16*1000/'1.46 Population'!M40</f>
        <v>0.82510664352064333</v>
      </c>
      <c r="N16" s="84">
        <f>'1.23 Beer consumption (vol)'!N16*1000/'1.46 Population'!N40</f>
        <v>1.1152348392050753</v>
      </c>
      <c r="O16" s="84">
        <f>'1.23 Beer consumption (vol)'!O16*1000/'1.46 Population'!O40</f>
        <v>2.0724258289703315</v>
      </c>
      <c r="P16" s="84">
        <f>'1.23 Beer consumption (vol)'!P16*1000/'1.46 Population'!P40</f>
        <v>1.0824224014375254</v>
      </c>
      <c r="Q16" s="84">
        <f>'1.23 Beer consumption (vol)'!Q16*1000/'1.46 Population'!Q40</f>
        <v>1.4233824528246168</v>
      </c>
      <c r="R16" s="84">
        <f>'1.23 Beer consumption (vol)'!R16*1000/'1.46 Population'!R40</f>
        <v>0.18414385044791284</v>
      </c>
      <c r="S16" s="84">
        <f>'1.23 Beer consumption (vol)'!S16*1000/'1.46 Population'!S40</f>
        <v>1.8447729089958917</v>
      </c>
      <c r="T16" s="84">
        <f>'1.23 Beer consumption (vol)'!T16*1000/'1.46 Population'!T40</f>
        <v>3.7746629765199535</v>
      </c>
      <c r="U16" s="84">
        <f>'1.23 Beer consumption (vol)'!U16*1000/'1.46 Population'!U40</f>
        <v>3.8806972503581036</v>
      </c>
      <c r="V16" s="84">
        <f>'1.23 Beer consumption (vol)'!V16*1000/'1.46 Population'!V40</f>
        <v>3.2173019348496359</v>
      </c>
      <c r="W16" s="84">
        <f>'1.23 Beer consumption (vol)'!W16*1000/'1.46 Population'!W40</f>
        <v>3.4974049843973254</v>
      </c>
      <c r="X16" s="84">
        <f>'1.23 Beer consumption (vol)'!X16*1000/'1.46 Population'!X40</f>
        <v>2.4925540229399461</v>
      </c>
      <c r="Y16" s="84">
        <f>'1.23 Beer consumption (vol)'!Y16*1000/'1.46 Population'!Y40</f>
        <v>2.7938066268048773</v>
      </c>
      <c r="Z16" s="84">
        <f>'1.23 Beer consumption (vol)'!Z16*1000/'1.46 Population'!Z40</f>
        <v>3.546931283381868</v>
      </c>
      <c r="AA16" s="84">
        <f>'1.23 Beer consumption (vol)'!AA16*1000/'1.46 Population'!AA40</f>
        <v>3.6019492902041108</v>
      </c>
      <c r="AB16" s="84">
        <f>'1.23 Beer consumption (vol)'!AB16*1000/'1.46 Population'!AB40</f>
        <v>7.0678436893573302</v>
      </c>
      <c r="AC16" s="84">
        <f>'1.23 Beer consumption (vol)'!AC16*1000/'1.46 Population'!AC40</f>
        <v>5.079712410128165</v>
      </c>
      <c r="AD16" s="84">
        <f>'1.23 Beer consumption (vol)'!AD16*1000/'1.46 Population'!AD40</f>
        <v>1.5137431947948479</v>
      </c>
      <c r="AE16" s="84">
        <f>'1.23 Beer consumption (vol)'!AE16*1000/'1.46 Population'!AE40</f>
        <v>3.2194707109158283</v>
      </c>
      <c r="AF16" s="84">
        <f>'1.23 Beer consumption (vol)'!AF16*1000/'1.46 Population'!AF40</f>
        <v>3.8970771921059204</v>
      </c>
      <c r="AG16" s="84">
        <f>'1.23 Beer consumption (vol)'!AG16*1000/'1.46 Population'!AG40</f>
        <v>4.9261083743842367</v>
      </c>
      <c r="AH16" s="84">
        <f>'1.23 Beer consumption (vol)'!AH16*1000/'1.46 Population'!AH40</f>
        <v>1.6952436307275018</v>
      </c>
      <c r="AI16" s="84">
        <f>'1.23 Beer consumption (vol)'!AI16*1000/'1.46 Population'!AI40</f>
        <v>4.9927654257488499</v>
      </c>
      <c r="AJ16" s="84">
        <f>'1.23 Beer consumption (vol)'!AJ16*1000/'1.46 Population'!AJ40</f>
        <v>4.5820737643691132</v>
      </c>
      <c r="AK16" s="84">
        <f>'1.23 Beer consumption (vol)'!AK16*1000/'1.46 Population'!AK40</f>
        <v>3.0361899644246519</v>
      </c>
      <c r="AL16" s="84">
        <f>'1.23 Beer consumption (vol)'!AL16*1000/'1.46 Population'!AL40</f>
        <v>3.3581463032406109</v>
      </c>
      <c r="AM16" s="84">
        <f>'1.23 Beer consumption (vol)'!AM16*1000/'1.46 Population'!AM40</f>
        <v>3.6189737624402225</v>
      </c>
      <c r="AN16" s="84">
        <f>'1.23 Beer consumption (vol)'!AN16*1000/'1.46 Population'!AN40</f>
        <v>3.7843869778273738</v>
      </c>
      <c r="AO16" s="84">
        <f>'1.23 Beer consumption (vol)'!AO16*1000/'1.46 Population'!AO40</f>
        <v>2.559772228902879</v>
      </c>
      <c r="AP16" s="84">
        <f>'1.23 Beer consumption (vol)'!AP16*1000/'1.46 Population'!AP40</f>
        <v>2.7845523971240342</v>
      </c>
      <c r="AQ16" s="84">
        <f>'1.23 Beer consumption (vol)'!AQ16*1000/'1.46 Population'!AQ40</f>
        <v>2.014890646812471</v>
      </c>
      <c r="AR16" s="84">
        <f>'1.23 Beer consumption (vol)'!AR16*1000/'1.46 Population'!AR40</f>
        <v>1.7515787879074789</v>
      </c>
      <c r="AS16" s="84">
        <f>'1.23 Beer consumption (vol)'!AS16*1000/'1.46 Population'!AS40</f>
        <v>3.3501894186615839</v>
      </c>
      <c r="AT16" s="84">
        <f>'1.23 Beer consumption (vol)'!AT16*1000/'1.46 Population'!AT40</f>
        <v>2.1787350950874309</v>
      </c>
      <c r="AU16" s="84">
        <f>'1.23 Beer consumption (vol)'!AU16*1000/'1.46 Population'!AU40</f>
        <v>2.2953920579853277</v>
      </c>
      <c r="AV16" s="84">
        <f>'1.23 Beer consumption (vol)'!AV16*1000/'1.46 Population'!AV40</f>
        <v>1.7179610735161635</v>
      </c>
      <c r="AW16" s="84">
        <f>'1.23 Beer consumption (vol)'!AW16*1000/'1.46 Population'!AW40</f>
        <v>2.1449891232862854</v>
      </c>
      <c r="AX16" s="84">
        <f>'1.23 Beer consumption (vol)'!AX16*1000/'1.46 Population'!AX40</f>
        <v>1.7355325129378918</v>
      </c>
      <c r="AY16" s="84">
        <f>'1.23 Beer consumption (vol)'!AY16*1000/'1.46 Population'!AY40</f>
        <v>0.95840400511989499</v>
      </c>
      <c r="AZ16" s="84">
        <f>'1.23 Beer consumption (vol)'!AZ16*1000/'1.46 Population'!AZ40</f>
        <v>2.5106511263635913</v>
      </c>
      <c r="BA16" s="84">
        <f>'1.23 Beer consumption (vol)'!BA16*1000/'1.46 Population'!BA40</f>
        <v>2.2471112029470737</v>
      </c>
      <c r="BB16" s="84">
        <f>'1.23 Beer consumption (vol)'!BB16*1000/'1.46 Population'!BB40</f>
        <v>1.4329580348004094</v>
      </c>
      <c r="BC16" s="84">
        <f>'1.23 Beer consumption (vol)'!BC16*1000/'1.46 Population'!BC40</f>
        <v>3.2254070854700299</v>
      </c>
      <c r="BD16" s="84">
        <f>'1.23 Beer consumption (vol)'!BD16*1000/'1.46 Population'!BD40</f>
        <v>1.067297783986396</v>
      </c>
      <c r="BE16" s="84">
        <f>'1.23 Beer consumption (vol)'!BE16*1000/'1.46 Population'!BE40</f>
        <v>0.12842146898749945</v>
      </c>
      <c r="BF16" s="84">
        <f>'1.23 Beer consumption (vol)'!BF16*1000/'1.46 Population'!BF40</f>
        <v>1.4710402669828306</v>
      </c>
      <c r="BG16" s="84">
        <f>'1.23 Beer consumption (vol)'!BG16*1000/'1.46 Population'!BG40</f>
        <v>7.1109660422228174E-2</v>
      </c>
      <c r="BH16" s="84" t="e">
        <f>'1.23 Beer consumption (vol)'!BH16*1000/'1.46 Population'!BH40</f>
        <v>#VALUE!</v>
      </c>
      <c r="BI16" s="84">
        <f>'1.23 Beer consumption (vol)'!BI16*1000/'1.46 Population'!BI40</f>
        <v>0.51154633148202278</v>
      </c>
      <c r="BJ16" s="84">
        <f>'1.23 Beer consumption (vol)'!BJ16*1000/'1.46 Population'!BJ40</f>
        <v>0.49483322782835082</v>
      </c>
      <c r="BK16" s="84">
        <f>'1.23 Beer consumption (vol)'!BK16*1000/'1.46 Population'!BK40</f>
        <v>0.11497234767637939</v>
      </c>
      <c r="BL16" s="84">
        <f>'1.23 Beer consumption (vol)'!BL16*1000/'1.46 Population'!BL40</f>
        <v>0.33976424981405934</v>
      </c>
      <c r="BM16" s="84" t="e">
        <f>'1.23 Beer consumption (vol)'!BM16*1000/'1.46 Population'!BM40</f>
        <v>#VALUE!</v>
      </c>
      <c r="BN16" s="84">
        <f>'1.23 Beer consumption (vol)'!BN16*1000/'1.46 Population'!BN40</f>
        <v>3.135127322856968</v>
      </c>
      <c r="BO16" s="84">
        <f>'1.23 Beer consumption (vol)'!BO16*1000/'1.46 Population'!BO40</f>
        <v>0.81857352319441579</v>
      </c>
      <c r="BP16" s="84">
        <f>'1.23 Beer consumption (vol)'!BP16*1000/'1.46 Population'!BP40</f>
        <v>0.31734464804127832</v>
      </c>
      <c r="BQ16" s="84">
        <f>'1.23 Beer consumption (vol)'!BQ16*1000/'1.46 Population'!BQ40</f>
        <v>3.7102406196431974</v>
      </c>
      <c r="BR16" s="84">
        <f>'1.23 Beer consumption (vol)'!BR16*1000/'1.46 Population'!BR40</f>
        <v>3.334233717121923</v>
      </c>
      <c r="BS16" s="84">
        <f>'1.23 Beer consumption (vol)'!BS16*1000/'1.46 Population'!BS40</f>
        <v>3.7521510419557855</v>
      </c>
      <c r="BT16" s="84">
        <f>'1.23 Beer consumption (vol)'!BT16*1000/'1.46 Population'!BT40</f>
        <v>2.7399661943465445</v>
      </c>
      <c r="BU16" s="84">
        <f>'1.23 Beer consumption (vol)'!BU16*1000/'1.46 Population'!BU40</f>
        <v>5.2545580646298893</v>
      </c>
      <c r="BV16" s="84">
        <f>'1.23 Beer consumption (vol)'!BV16*1000/'1.46 Population'!BV40</f>
        <v>3.954979597327474</v>
      </c>
      <c r="BW16" s="84">
        <f>'1.23 Beer consumption (vol)'!BW16*1000/'1.46 Population'!BW40</f>
        <v>3.2165197611600798</v>
      </c>
      <c r="BX16" s="84">
        <f>'1.23 Beer consumption (vol)'!BX16*1000/'1.46 Population'!BX40</f>
        <v>3.96235760277365</v>
      </c>
      <c r="BY16" s="84">
        <f>'1.23 Beer consumption (vol)'!BY16*1000/'1.46 Population'!BY40</f>
        <v>1.4672619140728875</v>
      </c>
      <c r="BZ16" s="84">
        <f>'1.23 Beer consumption (vol)'!BZ16*1000/'1.46 Population'!BZ40</f>
        <v>5.3412573126567002</v>
      </c>
      <c r="CA16" s="84">
        <f>'1.23 Beer consumption (vol)'!CA16*1000/'1.46 Population'!CA40</f>
        <v>1.7662993740161805</v>
      </c>
      <c r="CB16" s="84">
        <f>'1.23 Beer consumption (vol)'!CB16*1000/'1.46 Population'!CB40</f>
        <v>4.6249050048854627</v>
      </c>
      <c r="CC16" s="84">
        <f>'1.23 Beer consumption (vol)'!CC16*1000/'1.46 Population'!CC40</f>
        <v>1.2733886451243528</v>
      </c>
      <c r="CD16" s="84">
        <f>'1.23 Beer consumption (vol)'!CD16*1000/'1.46 Population'!CD40</f>
        <v>3.2502837313494917</v>
      </c>
      <c r="CE16" s="84">
        <f>'1.23 Beer consumption (vol)'!CE16*1000/'1.46 Population'!CE40</f>
        <v>2.4466148636746197</v>
      </c>
      <c r="CF16" s="84">
        <f>'1.23 Beer consumption (vol)'!CF16*1000/'1.46 Population'!CF40</f>
        <v>2.11943647924199</v>
      </c>
      <c r="CG16" s="84">
        <f>'1.23 Beer consumption (vol)'!CG16*1000/'1.46 Population'!CG40</f>
        <v>3.1776609147707484</v>
      </c>
      <c r="CH16" s="84">
        <f>'1.23 Beer consumption (vol)'!CH16*1000/'1.46 Population'!CH40</f>
        <v>2.3535754647533929</v>
      </c>
      <c r="CI16" s="84">
        <f>'1.23 Beer consumption (vol)'!CI16*1000/'1.46 Population'!CI40</f>
        <v>2.6905499041721952</v>
      </c>
      <c r="CJ16" s="84">
        <f>'1.23 Beer consumption (vol)'!CJ16*1000/'1.46 Population'!CJ40</f>
        <v>0.60129467482479637</v>
      </c>
      <c r="CK16" s="84">
        <f>'1.23 Beer consumption (vol)'!CK16*1000/'1.46 Population'!CK40</f>
        <v>3.6480516511865497</v>
      </c>
      <c r="CL16" s="55">
        <f>'1.23 Beer consumption (vol)'!CL16*1000/'1.46 Population'!CL40</f>
        <v>3.2373460237297875</v>
      </c>
      <c r="CM16" s="55">
        <f>'1.23 Beer consumption (vol)'!CM16*1000/'1.46 Population'!CM40</f>
        <v>0.31921049285749376</v>
      </c>
      <c r="CN16" s="55">
        <f>'1.23 Beer consumption (vol)'!CN16*1000/'1.46 Population'!CN40</f>
        <v>1.1088595963623171</v>
      </c>
      <c r="CO16" s="55">
        <f>'1.23 Beer consumption (vol)'!CO16*1000/'1.46 Population'!CO40</f>
        <v>0.37707644162431603</v>
      </c>
      <c r="CP16" s="55">
        <f>'1.23 Beer consumption (vol)'!CP16*1000/'1.46 Population'!CP40</f>
        <v>0.10894097484437805</v>
      </c>
    </row>
    <row r="17" spans="1:94" x14ac:dyDescent="0.25">
      <c r="A17" s="1" t="s">
        <v>38</v>
      </c>
      <c r="B17" s="84">
        <f>'1.23 Beer consumption (vol)'!B17*1000/'1.46 Population'!B41</f>
        <v>1.2864597446783237</v>
      </c>
      <c r="C17" s="84">
        <f>'1.23 Beer consumption (vol)'!C17*1000/'1.46 Population'!C41</f>
        <v>0.92749731919220602</v>
      </c>
      <c r="D17" s="84">
        <f>'1.23 Beer consumption (vol)'!D17*1000/'1.46 Population'!D41</f>
        <v>0.26060669237986034</v>
      </c>
      <c r="E17" s="84">
        <f>'1.23 Beer consumption (vol)'!E17*1000/'1.46 Population'!E41</f>
        <v>1.7310757263382608</v>
      </c>
      <c r="F17" s="84">
        <f>'1.23 Beer consumption (vol)'!F17*1000/'1.46 Population'!F41</f>
        <v>1.1920094264653494</v>
      </c>
      <c r="G17" s="84">
        <f>'1.23 Beer consumption (vol)'!G17*1000/'1.46 Population'!G41</f>
        <v>9.7575841408189562E-2</v>
      </c>
      <c r="H17" s="84">
        <f>'1.23 Beer consumption (vol)'!H17*1000/'1.46 Population'!H41</f>
        <v>3.3778038684007618E-2</v>
      </c>
      <c r="I17" s="84">
        <f>'1.23 Beer consumption (vol)'!I17*1000/'1.46 Population'!I41</f>
        <v>2.2908667362206931</v>
      </c>
      <c r="J17" s="84">
        <f>'1.23 Beer consumption (vol)'!J17*1000/'1.46 Population'!J41</f>
        <v>1.3606848206135138</v>
      </c>
      <c r="K17" s="84">
        <f>'1.23 Beer consumption (vol)'!K17*1000/'1.46 Population'!K41</f>
        <v>0.3097203805689176</v>
      </c>
      <c r="L17" s="84">
        <f>'1.23 Beer consumption (vol)'!L17*1000/'1.46 Population'!L41</f>
        <v>2.1172434125941047E-3</v>
      </c>
      <c r="M17" s="84">
        <f>'1.23 Beer consumption (vol)'!M17*1000/'1.46 Population'!M41</f>
        <v>0.81033253425541762</v>
      </c>
      <c r="N17" s="84">
        <f>'1.23 Beer consumption (vol)'!N17*1000/'1.46 Population'!N41</f>
        <v>1.1382113821138211</v>
      </c>
      <c r="O17" s="84">
        <f>'1.23 Beer consumption (vol)'!O17*1000/'1.46 Population'!O41</f>
        <v>2.0862556058241304</v>
      </c>
      <c r="P17" s="84">
        <f>'1.23 Beer consumption (vol)'!P17*1000/'1.46 Population'!P41</f>
        <v>1.0924391263900861</v>
      </c>
      <c r="Q17" s="84">
        <f>'1.23 Beer consumption (vol)'!Q17*1000/'1.46 Population'!Q41</f>
        <v>1.38759318063432</v>
      </c>
      <c r="R17" s="84">
        <f>'1.23 Beer consumption (vol)'!R17*1000/'1.46 Population'!R41</f>
        <v>0.19522112157900229</v>
      </c>
      <c r="S17" s="84">
        <f>'1.23 Beer consumption (vol)'!S17*1000/'1.46 Population'!S41</f>
        <v>1.9411948514461579</v>
      </c>
      <c r="T17" s="84">
        <f>'1.23 Beer consumption (vol)'!T17*1000/'1.46 Population'!T41</f>
        <v>3.7105686262119906</v>
      </c>
      <c r="U17" s="84">
        <f>'1.23 Beer consumption (vol)'!U17*1000/'1.46 Population'!U41</f>
        <v>3.819218104932391</v>
      </c>
      <c r="V17" s="84">
        <f>'1.23 Beer consumption (vol)'!V17*1000/'1.46 Population'!V41</f>
        <v>3.1396829578887275</v>
      </c>
      <c r="W17" s="84">
        <f>'1.23 Beer consumption (vol)'!W17*1000/'1.46 Population'!W41</f>
        <v>3.3197948959641956</v>
      </c>
      <c r="X17" s="84">
        <f>'1.23 Beer consumption (vol)'!X17*1000/'1.46 Population'!X41</f>
        <v>2.267693281299441</v>
      </c>
      <c r="Y17" s="84">
        <f>'1.23 Beer consumption (vol)'!Y17*1000/'1.46 Population'!Y41</f>
        <v>2.9030233288000837</v>
      </c>
      <c r="Z17" s="84">
        <f>'1.23 Beer consumption (vol)'!Z17*1000/'1.46 Population'!Z41</f>
        <v>3.6377773458110023</v>
      </c>
      <c r="AA17" s="84">
        <f>'1.23 Beer consumption (vol)'!AA17*1000/'1.46 Population'!AA41</f>
        <v>3.8266209991732607</v>
      </c>
      <c r="AB17" s="84">
        <f>'1.23 Beer consumption (vol)'!AB17*1000/'1.46 Population'!AB41</f>
        <v>7.0314946433485481</v>
      </c>
      <c r="AC17" s="84">
        <f>'1.23 Beer consumption (vol)'!AC17*1000/'1.46 Population'!AC41</f>
        <v>4.8688550337678649</v>
      </c>
      <c r="AD17" s="84">
        <f>'1.23 Beer consumption (vol)'!AD17*1000/'1.46 Population'!AD41</f>
        <v>1.3942887786566565</v>
      </c>
      <c r="AE17" s="84">
        <f>'1.23 Beer consumption (vol)'!AE17*1000/'1.46 Population'!AE41</f>
        <v>3.3179106294898335</v>
      </c>
      <c r="AF17" s="84">
        <f>'1.23 Beer consumption (vol)'!AF17*1000/'1.46 Population'!AF41</f>
        <v>3.8265948340969742</v>
      </c>
      <c r="AG17" s="84">
        <f>'1.23 Beer consumption (vol)'!AG17*1000/'1.46 Population'!AG41</f>
        <v>4.8608496217437436</v>
      </c>
      <c r="AH17" s="84">
        <f>'1.23 Beer consumption (vol)'!AH17*1000/'1.46 Population'!AH41</f>
        <v>1.6936849745947253</v>
      </c>
      <c r="AI17" s="84">
        <f>'1.23 Beer consumption (vol)'!AI17*1000/'1.46 Population'!AI41</f>
        <v>5.0547577094800751</v>
      </c>
      <c r="AJ17" s="84">
        <f>'1.23 Beer consumption (vol)'!AJ17*1000/'1.46 Population'!AJ41</f>
        <v>4.5494348434370382</v>
      </c>
      <c r="AK17" s="84">
        <f>'1.23 Beer consumption (vol)'!AK17*1000/'1.46 Population'!AK41</f>
        <v>2.7796994423931256</v>
      </c>
      <c r="AL17" s="84">
        <f>'1.23 Beer consumption (vol)'!AL17*1000/'1.46 Population'!AL41</f>
        <v>3.2766597758370954</v>
      </c>
      <c r="AM17" s="84">
        <f>'1.23 Beer consumption (vol)'!AM17*1000/'1.46 Population'!AM41</f>
        <v>3.6716544585693467</v>
      </c>
      <c r="AN17" s="84">
        <f>'1.23 Beer consumption (vol)'!AN17*1000/'1.46 Population'!AN41</f>
        <v>3.7810848805080224</v>
      </c>
      <c r="AO17" s="84">
        <f>'1.23 Beer consumption (vol)'!AO17*1000/'1.46 Population'!AO41</f>
        <v>2.1046888653309614</v>
      </c>
      <c r="AP17" s="84">
        <f>'1.23 Beer consumption (vol)'!AP17*1000/'1.46 Population'!AP41</f>
        <v>2.7666175210663595</v>
      </c>
      <c r="AQ17" s="84">
        <f>'1.23 Beer consumption (vol)'!AQ17*1000/'1.46 Population'!AQ41</f>
        <v>1.9808000589633505</v>
      </c>
      <c r="AR17" s="84">
        <f>'1.23 Beer consumption (vol)'!AR17*1000/'1.46 Population'!AR41</f>
        <v>1.7436385166951056</v>
      </c>
      <c r="AS17" s="84">
        <f>'1.23 Beer consumption (vol)'!AS17*1000/'1.46 Population'!AS41</f>
        <v>3.2360264135965071</v>
      </c>
      <c r="AT17" s="84">
        <f>'1.23 Beer consumption (vol)'!AT17*1000/'1.46 Population'!AT41</f>
        <v>2.1840751945888424</v>
      </c>
      <c r="AU17" s="84">
        <f>'1.23 Beer consumption (vol)'!AU17*1000/'1.46 Population'!AU41</f>
        <v>2.436308670978069</v>
      </c>
      <c r="AV17" s="84">
        <f>'1.23 Beer consumption (vol)'!AV17*1000/'1.46 Population'!AV41</f>
        <v>1.7590331526012997</v>
      </c>
      <c r="AW17" s="84">
        <f>'1.23 Beer consumption (vol)'!AW17*1000/'1.46 Population'!AW41</f>
        <v>2.1542654455822525</v>
      </c>
      <c r="AX17" s="84">
        <f>'1.23 Beer consumption (vol)'!AX17*1000/'1.46 Population'!AX41</f>
        <v>1.7529298084784817</v>
      </c>
      <c r="AY17" s="84">
        <f>'1.23 Beer consumption (vol)'!AY17*1000/'1.46 Population'!AY41</f>
        <v>1.0704332794015416</v>
      </c>
      <c r="AZ17" s="84">
        <f>'1.23 Beer consumption (vol)'!AZ17*1000/'1.46 Population'!AZ41</f>
        <v>2.5964987419026717</v>
      </c>
      <c r="BA17" s="84">
        <f>'1.23 Beer consumption (vol)'!BA17*1000/'1.46 Population'!BA41</f>
        <v>2.307444696223631</v>
      </c>
      <c r="BB17" s="84">
        <f>'1.23 Beer consumption (vol)'!BB17*1000/'1.46 Population'!BB41</f>
        <v>1.4861872013055135</v>
      </c>
      <c r="BC17" s="84">
        <f>'1.23 Beer consumption (vol)'!BC17*1000/'1.46 Population'!BC41</f>
        <v>3.0249356276982522</v>
      </c>
      <c r="BD17" s="84">
        <f>'1.23 Beer consumption (vol)'!BD17*1000/'1.46 Population'!BD41</f>
        <v>1.0595719665365722</v>
      </c>
      <c r="BE17" s="84">
        <f>'1.23 Beer consumption (vol)'!BE17*1000/'1.46 Population'!BE41</f>
        <v>0.13613502577741923</v>
      </c>
      <c r="BF17" s="84">
        <f>'1.23 Beer consumption (vol)'!BF17*1000/'1.46 Population'!BF41</f>
        <v>1.5078691923475638</v>
      </c>
      <c r="BG17" s="84">
        <f>'1.23 Beer consumption (vol)'!BG17*1000/'1.46 Population'!BG41</f>
        <v>7.3894453709672098E-2</v>
      </c>
      <c r="BH17" s="84" t="e">
        <f>'1.23 Beer consumption (vol)'!BH17*1000/'1.46 Population'!BH41</f>
        <v>#VALUE!</v>
      </c>
      <c r="BI17" s="84">
        <f>'1.23 Beer consumption (vol)'!BI17*1000/'1.46 Population'!BI41</f>
        <v>0.51434176215880001</v>
      </c>
      <c r="BJ17" s="84">
        <f>'1.23 Beer consumption (vol)'!BJ17*1000/'1.46 Population'!BJ41</f>
        <v>0.47556693441736531</v>
      </c>
      <c r="BK17" s="84">
        <f>'1.23 Beer consumption (vol)'!BK17*1000/'1.46 Population'!BK41</f>
        <v>0.1047196567522362</v>
      </c>
      <c r="BL17" s="84">
        <f>'1.23 Beer consumption (vol)'!BL17*1000/'1.46 Population'!BL41</f>
        <v>0.34522123796665238</v>
      </c>
      <c r="BM17" s="84" t="e">
        <f>'1.23 Beer consumption (vol)'!BM17*1000/'1.46 Population'!BM41</f>
        <v>#VALUE!</v>
      </c>
      <c r="BN17" s="84">
        <f>'1.23 Beer consumption (vol)'!BN17*1000/'1.46 Population'!BN41</f>
        <v>3.1528489421989927</v>
      </c>
      <c r="BO17" s="84">
        <f>'1.23 Beer consumption (vol)'!BO17*1000/'1.46 Population'!BO41</f>
        <v>0.85445741953859289</v>
      </c>
      <c r="BP17" s="84">
        <f>'1.23 Beer consumption (vol)'!BP17*1000/'1.46 Population'!BP41</f>
        <v>0.32543381489789514</v>
      </c>
      <c r="BQ17" s="84">
        <f>'1.23 Beer consumption (vol)'!BQ17*1000/'1.46 Population'!BQ41</f>
        <v>3.7649865204531632</v>
      </c>
      <c r="BR17" s="84">
        <f>'1.23 Beer consumption (vol)'!BR17*1000/'1.46 Population'!BR41</f>
        <v>3.3316897739966631</v>
      </c>
      <c r="BS17" s="84">
        <f>'1.23 Beer consumption (vol)'!BS17*1000/'1.46 Population'!BS41</f>
        <v>3.8133510195210363</v>
      </c>
      <c r="BT17" s="84">
        <f>'1.23 Beer consumption (vol)'!BT17*1000/'1.46 Population'!BT41</f>
        <v>2.7131881434470926</v>
      </c>
      <c r="BU17" s="84">
        <f>'1.23 Beer consumption (vol)'!BU17*1000/'1.46 Population'!BU41</f>
        <v>5.1653976656600173</v>
      </c>
      <c r="BV17" s="84">
        <f>'1.23 Beer consumption (vol)'!BV17*1000/'1.46 Population'!BV41</f>
        <v>3.8540458560085646</v>
      </c>
      <c r="BW17" s="84">
        <f>'1.23 Beer consumption (vol)'!BW17*1000/'1.46 Population'!BW41</f>
        <v>3.1627118045126066</v>
      </c>
      <c r="BX17" s="84">
        <f>'1.23 Beer consumption (vol)'!BX17*1000/'1.46 Population'!BX41</f>
        <v>3.9109616579553346</v>
      </c>
      <c r="BY17" s="84">
        <f>'1.23 Beer consumption (vol)'!BY17*1000/'1.46 Population'!BY41</f>
        <v>1.4949522004606322</v>
      </c>
      <c r="BZ17" s="84">
        <f>'1.23 Beer consumption (vol)'!BZ17*1000/'1.46 Population'!BZ41</f>
        <v>5.1898149573570613</v>
      </c>
      <c r="CA17" s="84">
        <f>'1.23 Beer consumption (vol)'!CA17*1000/'1.46 Population'!CA41</f>
        <v>1.7130226561060968</v>
      </c>
      <c r="CB17" s="84">
        <f>'1.23 Beer consumption (vol)'!CB17*1000/'1.46 Population'!CB41</f>
        <v>4.5806144937556716</v>
      </c>
      <c r="CC17" s="84">
        <f>'1.23 Beer consumption (vol)'!CC17*1000/'1.46 Population'!CC41</f>
        <v>1.2721328935106431</v>
      </c>
      <c r="CD17" s="84">
        <f>'1.23 Beer consumption (vol)'!CD17*1000/'1.46 Population'!CD41</f>
        <v>3.2362842487028241</v>
      </c>
      <c r="CE17" s="84">
        <f>'1.23 Beer consumption (vol)'!CE17*1000/'1.46 Population'!CE41</f>
        <v>2.4391188199310849</v>
      </c>
      <c r="CF17" s="84">
        <f>'1.23 Beer consumption (vol)'!CF17*1000/'1.46 Population'!CF41</f>
        <v>2.1398002853067051</v>
      </c>
      <c r="CG17" s="84">
        <f>'1.23 Beer consumption (vol)'!CG17*1000/'1.46 Population'!CG41</f>
        <v>3.2859674547102813</v>
      </c>
      <c r="CH17" s="84">
        <f>'1.23 Beer consumption (vol)'!CH17*1000/'1.46 Population'!CH41</f>
        <v>2.3596035865974518</v>
      </c>
      <c r="CI17" s="84">
        <f>'1.23 Beer consumption (vol)'!CI17*1000/'1.46 Population'!CI41</f>
        <v>2.6706483605860858</v>
      </c>
      <c r="CJ17" s="84">
        <f>'1.23 Beer consumption (vol)'!CJ17*1000/'1.46 Population'!CJ41</f>
        <v>0.58432941763979829</v>
      </c>
      <c r="CK17" s="84">
        <f>'1.23 Beer consumption (vol)'!CK17*1000/'1.46 Population'!CK41</f>
        <v>3.6147222273736008</v>
      </c>
      <c r="CL17" s="55">
        <f>'1.23 Beer consumption (vol)'!CL17*1000/'1.46 Population'!CL41</f>
        <v>3.2512602167317679</v>
      </c>
      <c r="CM17" s="55">
        <f>'1.23 Beer consumption (vol)'!CM17*1000/'1.46 Population'!CM41</f>
        <v>0.31200651167045007</v>
      </c>
      <c r="CN17" s="55">
        <f>'1.23 Beer consumption (vol)'!CN17*1000/'1.46 Population'!CN41</f>
        <v>1.1104187928147407</v>
      </c>
      <c r="CO17" s="55">
        <f>'1.23 Beer consumption (vol)'!CO17*1000/'1.46 Population'!CO41</f>
        <v>0.36913356705391626</v>
      </c>
      <c r="CP17" s="55">
        <f>'1.23 Beer consumption (vol)'!CP17*1000/'1.46 Population'!CP41</f>
        <v>0.1088655897258628</v>
      </c>
    </row>
    <row r="18" spans="1:94" s="77" customFormat="1" x14ac:dyDescent="0.25">
      <c r="A18" s="78"/>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row>
    <row r="19" spans="1:94" s="77" customFormat="1" x14ac:dyDescent="0.25">
      <c r="A19" s="78"/>
      <c r="B19" s="84"/>
      <c r="C19" s="84"/>
      <c r="D19" s="84"/>
      <c r="E19" s="84"/>
      <c r="F19" s="84"/>
      <c r="G19" s="84"/>
      <c r="H19" s="84"/>
      <c r="I19" s="84"/>
      <c r="J19" s="84"/>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row>
    <row r="20" spans="1:94" s="77" customFormat="1" x14ac:dyDescent="0.25">
      <c r="A20" s="78"/>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84"/>
      <c r="CL20" s="84"/>
      <c r="CM20" s="84"/>
      <c r="CN20" s="84"/>
      <c r="CO20" s="84"/>
      <c r="CP20" s="84"/>
    </row>
    <row r="21" spans="1:94" s="77" customFormat="1" x14ac:dyDescent="0.25">
      <c r="A21" s="78"/>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84"/>
      <c r="CL21" s="84"/>
      <c r="CM21" s="84"/>
      <c r="CN21" s="84"/>
      <c r="CO21" s="84"/>
      <c r="CP21" s="84"/>
    </row>
    <row r="22" spans="1:94" s="77" customFormat="1" x14ac:dyDescent="0.25">
      <c r="A22" s="78"/>
      <c r="B22" s="84"/>
      <c r="C22" s="84"/>
      <c r="D22" s="84"/>
      <c r="E22" s="84"/>
      <c r="F22" s="84"/>
      <c r="G22" s="84"/>
      <c r="H22" s="84"/>
      <c r="I22" s="84"/>
      <c r="J22" s="84"/>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c r="CA22" s="84"/>
      <c r="CB22" s="84"/>
      <c r="CC22" s="84"/>
      <c r="CD22" s="84"/>
      <c r="CE22" s="84"/>
      <c r="CF22" s="84"/>
      <c r="CG22" s="84"/>
      <c r="CH22" s="84"/>
      <c r="CI22" s="84"/>
      <c r="CJ22" s="84"/>
      <c r="CK22" s="84"/>
      <c r="CL22" s="84"/>
      <c r="CM22" s="84"/>
      <c r="CN22" s="84"/>
      <c r="CO22" s="84"/>
      <c r="CP22" s="84"/>
    </row>
    <row r="23" spans="1:94" s="77" customFormat="1" x14ac:dyDescent="0.25">
      <c r="A23" s="78"/>
      <c r="B23" s="84"/>
      <c r="C23" s="84"/>
      <c r="D23" s="84"/>
      <c r="E23" s="84"/>
      <c r="F23" s="84"/>
      <c r="G23" s="84"/>
      <c r="H23" s="84"/>
      <c r="I23" s="84"/>
      <c r="J23" s="84"/>
      <c r="K23" s="84"/>
      <c r="L23" s="84"/>
      <c r="M23" s="84"/>
      <c r="N23" s="84"/>
      <c r="O23" s="84"/>
      <c r="P23" s="84"/>
      <c r="Q23" s="84"/>
      <c r="R23" s="84"/>
      <c r="S23" s="84"/>
      <c r="T23" s="84"/>
      <c r="U23" s="84"/>
      <c r="V23" s="84"/>
      <c r="W23" s="84"/>
      <c r="X23" s="84"/>
      <c r="Y23" s="84"/>
      <c r="Z23" s="84"/>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c r="CB23" s="84"/>
      <c r="CC23" s="84"/>
      <c r="CD23" s="84"/>
      <c r="CE23" s="84"/>
      <c r="CF23" s="84"/>
      <c r="CG23" s="84"/>
      <c r="CH23" s="84"/>
      <c r="CI23" s="84"/>
      <c r="CJ23" s="84"/>
      <c r="CK23" s="84"/>
      <c r="CL23" s="84"/>
      <c r="CM23" s="84"/>
      <c r="CN23" s="84"/>
      <c r="CO23" s="84"/>
      <c r="CP23" s="84"/>
    </row>
    <row r="24" spans="1:94" s="77" customFormat="1" x14ac:dyDescent="0.25">
      <c r="A24" s="78"/>
      <c r="B24" s="84"/>
      <c r="C24" s="84"/>
      <c r="D24" s="84"/>
      <c r="E24" s="84"/>
      <c r="F24" s="84"/>
      <c r="G24" s="84"/>
      <c r="H24" s="84"/>
      <c r="I24" s="84"/>
      <c r="J24" s="84"/>
      <c r="K24" s="84"/>
      <c r="L24" s="84"/>
      <c r="M24" s="84"/>
      <c r="N24" s="84"/>
      <c r="O24" s="84"/>
      <c r="P24" s="84"/>
      <c r="Q24" s="84"/>
      <c r="R24" s="84"/>
      <c r="S24" s="84"/>
      <c r="T24" s="84"/>
      <c r="U24" s="84"/>
      <c r="V24" s="84"/>
      <c r="W24" s="84"/>
      <c r="X24" s="84"/>
      <c r="Y24" s="84"/>
      <c r="Z24" s="84"/>
      <c r="AA24" s="84"/>
      <c r="AB24" s="84"/>
      <c r="AC24" s="84"/>
      <c r="AD24" s="8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c r="CA24" s="84"/>
      <c r="CB24" s="84"/>
      <c r="CC24" s="84"/>
      <c r="CD24" s="84"/>
      <c r="CE24" s="84"/>
      <c r="CF24" s="84"/>
      <c r="CG24" s="84"/>
      <c r="CH24" s="84"/>
      <c r="CI24" s="84"/>
      <c r="CJ24" s="84"/>
      <c r="CK24" s="84"/>
      <c r="CL24" s="84"/>
      <c r="CM24" s="84"/>
      <c r="CN24" s="84"/>
      <c r="CO24" s="84"/>
      <c r="CP24" s="84"/>
    </row>
    <row r="25" spans="1:94" s="77" customFormat="1" x14ac:dyDescent="0.25">
      <c r="A25" s="78"/>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c r="CA25" s="84"/>
      <c r="CB25" s="84"/>
      <c r="CC25" s="84"/>
      <c r="CD25" s="84"/>
      <c r="CE25" s="84"/>
      <c r="CF25" s="84"/>
      <c r="CG25" s="84"/>
      <c r="CH25" s="84"/>
      <c r="CI25" s="84"/>
      <c r="CJ25" s="84"/>
      <c r="CK25" s="84"/>
      <c r="CL25" s="84"/>
      <c r="CM25" s="84"/>
      <c r="CN25" s="84"/>
      <c r="CO25" s="84"/>
      <c r="CP25" s="84"/>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7" tint="0.59999389629810485"/>
  </sheetPr>
  <dimension ref="A1:CP17"/>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sheetData>
    <row r="1" spans="1:94" x14ac:dyDescent="0.25">
      <c r="A1" t="s">
        <v>266</v>
      </c>
    </row>
    <row r="2" spans="1:94" s="7" customFormat="1" ht="12.75" x14ac:dyDescent="0.2">
      <c r="A2" s="1" t="s">
        <v>39</v>
      </c>
      <c r="B2" s="5" t="s">
        <v>254</v>
      </c>
      <c r="C2" s="5" t="s">
        <v>255</v>
      </c>
      <c r="D2" s="5" t="s">
        <v>42</v>
      </c>
      <c r="E2" s="5" t="s">
        <v>47</v>
      </c>
      <c r="F2" s="5" t="s">
        <v>51</v>
      </c>
      <c r="G2" s="5" t="s">
        <v>52</v>
      </c>
      <c r="H2" s="5" t="s">
        <v>53</v>
      </c>
      <c r="I2" s="5" t="s">
        <v>54</v>
      </c>
      <c r="J2" s="5" t="s">
        <v>55</v>
      </c>
      <c r="K2" s="5" t="s">
        <v>60</v>
      </c>
      <c r="L2" s="5" t="s">
        <v>67</v>
      </c>
      <c r="M2" s="5" t="s">
        <v>69</v>
      </c>
      <c r="N2" s="5" t="s">
        <v>71</v>
      </c>
      <c r="O2" s="5" t="s">
        <v>73</v>
      </c>
      <c r="P2" s="5" t="s">
        <v>75</v>
      </c>
      <c r="Q2" s="5" t="s">
        <v>77</v>
      </c>
      <c r="R2" s="5" t="s">
        <v>81</v>
      </c>
      <c r="S2" s="5" t="s">
        <v>83</v>
      </c>
      <c r="T2" s="5" t="s">
        <v>256</v>
      </c>
      <c r="U2" s="5" t="s">
        <v>84</v>
      </c>
      <c r="V2" s="5" t="s">
        <v>85</v>
      </c>
      <c r="W2" s="5" t="s">
        <v>257</v>
      </c>
      <c r="X2" s="5" t="s">
        <v>87</v>
      </c>
      <c r="Y2" s="5" t="s">
        <v>88</v>
      </c>
      <c r="Z2" s="5" t="s">
        <v>89</v>
      </c>
      <c r="AA2" s="5" t="s">
        <v>90</v>
      </c>
      <c r="AB2" s="5" t="s">
        <v>91</v>
      </c>
      <c r="AC2" s="5" t="s">
        <v>92</v>
      </c>
      <c r="AD2" s="5" t="s">
        <v>93</v>
      </c>
      <c r="AE2" s="5" t="s">
        <v>94</v>
      </c>
      <c r="AF2" s="5" t="s">
        <v>96</v>
      </c>
      <c r="AG2" s="5" t="s">
        <v>97</v>
      </c>
      <c r="AH2" s="5" t="s">
        <v>98</v>
      </c>
      <c r="AI2" s="5" t="s">
        <v>101</v>
      </c>
      <c r="AJ2" s="5" t="s">
        <v>102</v>
      </c>
      <c r="AK2" s="5" t="s">
        <v>103</v>
      </c>
      <c r="AL2" s="5" t="s">
        <v>104</v>
      </c>
      <c r="AM2" s="5" t="s">
        <v>105</v>
      </c>
      <c r="AN2" s="5" t="s">
        <v>106</v>
      </c>
      <c r="AO2" s="5" t="s">
        <v>107</v>
      </c>
      <c r="AP2" s="5" t="s">
        <v>258</v>
      </c>
      <c r="AQ2" s="5" t="s">
        <v>110</v>
      </c>
      <c r="AR2" s="5" t="s">
        <v>116</v>
      </c>
      <c r="AS2" s="5" t="s">
        <v>117</v>
      </c>
      <c r="AT2" s="5" t="s">
        <v>120</v>
      </c>
      <c r="AU2" s="5" t="s">
        <v>121</v>
      </c>
      <c r="AV2" s="5" t="s">
        <v>122</v>
      </c>
      <c r="AW2" s="5" t="s">
        <v>126</v>
      </c>
      <c r="AX2" s="5" t="s">
        <v>127</v>
      </c>
      <c r="AY2" s="5" t="s">
        <v>132</v>
      </c>
      <c r="AZ2" s="5" t="s">
        <v>138</v>
      </c>
      <c r="BA2" s="5" t="s">
        <v>142</v>
      </c>
      <c r="BB2" s="5" t="s">
        <v>150</v>
      </c>
      <c r="BC2" s="5" t="s">
        <v>152</v>
      </c>
      <c r="BD2" s="5" t="s">
        <v>259</v>
      </c>
      <c r="BE2" s="5" t="s">
        <v>153</v>
      </c>
      <c r="BF2" s="5" t="s">
        <v>160</v>
      </c>
      <c r="BG2" s="5" t="s">
        <v>169</v>
      </c>
      <c r="BH2" s="5" t="s">
        <v>178</v>
      </c>
      <c r="BI2" s="5" t="s">
        <v>180</v>
      </c>
      <c r="BJ2" s="5" t="s">
        <v>182</v>
      </c>
      <c r="BK2" s="5" t="s">
        <v>193</v>
      </c>
      <c r="BL2" s="5" t="s">
        <v>197</v>
      </c>
      <c r="BM2" s="5" t="s">
        <v>203</v>
      </c>
      <c r="BN2" s="5" t="s">
        <v>208</v>
      </c>
      <c r="BO2" s="5" t="s">
        <v>215</v>
      </c>
      <c r="BP2" s="5" t="s">
        <v>217</v>
      </c>
      <c r="BQ2" s="5" t="s">
        <v>260</v>
      </c>
      <c r="BR2" s="5" t="s">
        <v>221</v>
      </c>
      <c r="BS2" s="5" t="s">
        <v>222</v>
      </c>
      <c r="BT2" s="5" t="s">
        <v>261</v>
      </c>
      <c r="BU2" s="5" t="s">
        <v>223</v>
      </c>
      <c r="BV2" s="5" t="s">
        <v>224</v>
      </c>
      <c r="BW2" s="5" t="s">
        <v>226</v>
      </c>
      <c r="BX2" s="5" t="s">
        <v>227</v>
      </c>
      <c r="BY2" s="5" t="s">
        <v>228</v>
      </c>
      <c r="BZ2" s="5" t="s">
        <v>229</v>
      </c>
      <c r="CA2" s="5" t="s">
        <v>230</v>
      </c>
      <c r="CB2" s="5" t="s">
        <v>232</v>
      </c>
      <c r="CC2" s="5" t="s">
        <v>233</v>
      </c>
      <c r="CD2" s="5" t="s">
        <v>238</v>
      </c>
      <c r="CE2" s="5" t="s">
        <v>239</v>
      </c>
      <c r="CF2" s="5" t="s">
        <v>240</v>
      </c>
      <c r="CG2" s="5" t="s">
        <v>241</v>
      </c>
      <c r="CH2" s="5" t="s">
        <v>242</v>
      </c>
      <c r="CI2" s="5" t="s">
        <v>243</v>
      </c>
      <c r="CJ2" s="5" t="s">
        <v>244</v>
      </c>
      <c r="CK2" s="5" t="s">
        <v>245</v>
      </c>
      <c r="CL2" s="61" t="s">
        <v>248</v>
      </c>
      <c r="CM2" s="61" t="s">
        <v>249</v>
      </c>
      <c r="CN2" s="61" t="s">
        <v>250</v>
      </c>
      <c r="CO2" s="61" t="s">
        <v>251</v>
      </c>
      <c r="CP2" s="61" t="s">
        <v>252</v>
      </c>
    </row>
    <row r="3" spans="1:94" x14ac:dyDescent="0.25">
      <c r="A3" s="1" t="s">
        <v>24</v>
      </c>
      <c r="B3" s="11">
        <f>IFERROR('1.24 Beer consumption (value)'!B3/'1.23 Beer consumption (vol)'!B3,"")</f>
        <v>48.696824718781144</v>
      </c>
      <c r="C3" s="11"/>
      <c r="D3" s="11">
        <f>IFERROR('1.24 Beer consumption (value)'!D3/'1.23 Beer consumption (vol)'!D3,"")</f>
        <v>55.142857142857146</v>
      </c>
      <c r="E3" s="11">
        <f>IFERROR('1.24 Beer consumption (value)'!E3/'1.23 Beer consumption (vol)'!E3,"")</f>
        <v>13.695085432446714</v>
      </c>
      <c r="F3" s="11">
        <f>IFERROR('1.24 Beer consumption (value)'!F3/'1.23 Beer consumption (vol)'!F3,"")</f>
        <v>127.70370370370372</v>
      </c>
      <c r="G3" s="11">
        <f>IFERROR('1.24 Beer consumption (value)'!G3/'1.23 Beer consumption (vol)'!G3,"")</f>
        <v>41.135922330097088</v>
      </c>
      <c r="H3" s="11">
        <f>IFERROR('1.24 Beer consumption (value)'!H3/'1.23 Beer consumption (vol)'!H3,"")</f>
        <v>54.303030303030305</v>
      </c>
      <c r="I3" s="11">
        <f>IFERROR('1.24 Beer consumption (value)'!I3/'1.23 Beer consumption (vol)'!I3,"")</f>
        <v>131.35638152500684</v>
      </c>
      <c r="J3" s="11">
        <f>IFERROR('1.24 Beer consumption (value)'!J3/'1.23 Beer consumption (vol)'!J3,"")</f>
        <v>28.583333333333332</v>
      </c>
      <c r="K3" s="11">
        <f>IFERROR('1.24 Beer consumption (value)'!K3/'1.23 Beer consumption (vol)'!K3,"")</f>
        <v>156.57377049180329</v>
      </c>
      <c r="L3" s="11">
        <f>IFERROR('1.24 Beer consumption (value)'!L3/'1.23 Beer consumption (vol)'!L3,"")</f>
        <v>109</v>
      </c>
      <c r="M3" s="11">
        <f>IFERROR('1.24 Beer consumption (value)'!M3/'1.23 Beer consumption (vol)'!M3,"")</f>
        <v>20.469902912621361</v>
      </c>
      <c r="N3" s="11">
        <f>IFERROR('1.24 Beer consumption (value)'!N3/'1.23 Beer consumption (vol)'!N3,"")</f>
        <v>164.80555555555554</v>
      </c>
      <c r="O3" s="11">
        <f>IFERROR('1.24 Beer consumption (value)'!O3/'1.23 Beer consumption (vol)'!O3,"")</f>
        <v>80.038787878787872</v>
      </c>
      <c r="P3" s="11">
        <f>IFERROR('1.24 Beer consumption (value)'!P3/'1.23 Beer consumption (vol)'!P3,"")</f>
        <v>83.213675213675216</v>
      </c>
      <c r="Q3" s="11">
        <f>IFERROR('1.24 Beer consumption (value)'!Q3/'1.23 Beer consumption (vol)'!Q3,"")</f>
        <v>38.30016583747927</v>
      </c>
      <c r="R3" s="11">
        <f>IFERROR('1.24 Beer consumption (value)'!R3/'1.23 Beer consumption (vol)'!R3,"")</f>
        <v>17.818181818181817</v>
      </c>
      <c r="S3" s="11">
        <f>IFERROR('1.24 Beer consumption (value)'!S3/'1.23 Beer consumption (vol)'!S3,"")</f>
        <v>39.286885245901644</v>
      </c>
      <c r="T3" s="11">
        <f>IFERROR('1.24 Beer consumption (value)'!T3/'1.23 Beer consumption (vol)'!T3,"")</f>
        <v>68.988527724665389</v>
      </c>
      <c r="U3" s="11">
        <f>IFERROR('1.24 Beer consumption (value)'!U3/'1.23 Beer consumption (vol)'!U3,"")</f>
        <v>71.661814109742437</v>
      </c>
      <c r="V3" s="11">
        <f>IFERROR('1.24 Beer consumption (value)'!V3/'1.23 Beer consumption (vol)'!V3,"")</f>
        <v>53.385620915032675</v>
      </c>
      <c r="W3" s="11">
        <f>IFERROR('1.24 Beer consumption (value)'!W3/'1.23 Beer consumption (vol)'!W3,"")</f>
        <v>21.518426939832803</v>
      </c>
      <c r="X3" s="11">
        <f>IFERROR('1.24 Beer consumption (value)'!X3/'1.23 Beer consumption (vol)'!X3,"")</f>
        <v>9.1182795698924721</v>
      </c>
      <c r="Y3" s="11">
        <f>IFERROR('1.24 Beer consumption (value)'!Y3/'1.23 Beer consumption (vol)'!Y3,"")</f>
        <v>31.298507462686565</v>
      </c>
      <c r="Z3" s="11">
        <f>IFERROR('1.24 Beer consumption (value)'!Z3/'1.23 Beer consumption (vol)'!Z3,"")</f>
        <v>20.556521739130435</v>
      </c>
      <c r="AA3" s="11">
        <f>IFERROR('1.24 Beer consumption (value)'!AA3/'1.23 Beer consumption (vol)'!AA3,"")</f>
        <v>30.68681318681319</v>
      </c>
      <c r="AB3" s="11">
        <f>IFERROR('1.24 Beer consumption (value)'!AB3/'1.23 Beer consumption (vol)'!AB3,"")</f>
        <v>16.026190476190475</v>
      </c>
      <c r="AC3" s="11">
        <f>IFERROR('1.24 Beer consumption (value)'!AC3/'1.23 Beer consumption (vol)'!AC3,"")</f>
        <v>16.462962962962962</v>
      </c>
      <c r="AD3" s="11">
        <f>IFERROR('1.24 Beer consumption (value)'!AD3/'1.23 Beer consumption (vol)'!AD3,"")</f>
        <v>22.523809523809522</v>
      </c>
      <c r="AE3" s="11">
        <f>IFERROR('1.24 Beer consumption (value)'!AE3/'1.23 Beer consumption (vol)'!AE3,"")</f>
        <v>26.966005665722381</v>
      </c>
      <c r="AF3" s="11">
        <f>IFERROR('1.24 Beer consumption (value)'!AF3/'1.23 Beer consumption (vol)'!AF3,"")</f>
        <v>26.634920634920636</v>
      </c>
      <c r="AG3" s="11">
        <f>IFERROR('1.24 Beer consumption (value)'!AG3/'1.23 Beer consumption (vol)'!AG3,"")</f>
        <v>43.276923076923076</v>
      </c>
      <c r="AH3" s="11">
        <f>IFERROR('1.24 Beer consumption (value)'!AH3/'1.23 Beer consumption (vol)'!AH3,"")</f>
        <v>25.42307692307692</v>
      </c>
      <c r="AI3" s="11">
        <f>IFERROR('1.24 Beer consumption (value)'!AI3/'1.23 Beer consumption (vol)'!AI3,"")</f>
        <v>40.154118689105395</v>
      </c>
      <c r="AJ3" s="11">
        <f>IFERROR('1.24 Beer consumption (value)'!AJ3/'1.23 Beer consumption (vol)'!AJ3,"")</f>
        <v>17.355595667870038</v>
      </c>
      <c r="AK3" s="11">
        <f>IFERROR('1.24 Beer consumption (value)'!AK3/'1.23 Beer consumption (vol)'!AK3,"")</f>
        <v>16.639222412807317</v>
      </c>
      <c r="AL3" s="11">
        <f>IFERROR('1.24 Beer consumption (value)'!AL3/'1.23 Beer consumption (vol)'!AL3,"")</f>
        <v>15.987447698744772</v>
      </c>
      <c r="AM3" s="11">
        <f>IFERROR('1.24 Beer consumption (value)'!AM3/'1.23 Beer consumption (vol)'!AM3,"")</f>
        <v>16.724999999999998</v>
      </c>
      <c r="AN3" s="11">
        <f>IFERROR('1.24 Beer consumption (value)'!AN3/'1.23 Beer consumption (vol)'!AN3,"")</f>
        <v>31.507042253521128</v>
      </c>
      <c r="AO3" s="11">
        <f>IFERROR('1.24 Beer consumption (value)'!AO3/'1.23 Beer consumption (vol)'!AO3,"")</f>
        <v>20.099833610648918</v>
      </c>
      <c r="AP3" s="11">
        <f>IFERROR('1.24 Beer consumption (value)'!AP3/'1.23 Beer consumption (vol)'!AP3,"")</f>
        <v>34.812582531597812</v>
      </c>
      <c r="AQ3" s="11">
        <f>IFERROR('1.24 Beer consumption (value)'!AQ3/'1.23 Beer consumption (vol)'!AQ3,"")</f>
        <v>44.7469696969697</v>
      </c>
      <c r="AR3" s="11">
        <f>IFERROR('1.24 Beer consumption (value)'!AR3/'1.23 Beer consumption (vol)'!AR3,"")</f>
        <v>35.608247422680414</v>
      </c>
      <c r="AS3" s="11">
        <f>IFERROR('1.24 Beer consumption (value)'!AS3/'1.23 Beer consumption (vol)'!AS3,"")</f>
        <v>20.411941680166628</v>
      </c>
      <c r="AT3" s="11">
        <f>IFERROR('1.24 Beer consumption (value)'!AT3/'1.23 Beer consumption (vol)'!AT3,"")</f>
        <v>49.505000000000003</v>
      </c>
      <c r="AU3" s="11">
        <f>IFERROR('1.24 Beer consumption (value)'!AU3/'1.23 Beer consumption (vol)'!AU3,"")</f>
        <v>43</v>
      </c>
      <c r="AV3" s="11">
        <f>IFERROR('1.24 Beer consumption (value)'!AV3/'1.23 Beer consumption (vol)'!AV3,"")</f>
        <v>75.046875</v>
      </c>
      <c r="AW3" s="11">
        <f>IFERROR('1.24 Beer consumption (value)'!AW3/'1.23 Beer consumption (vol)'!AW3,"")</f>
        <v>55.786982248520715</v>
      </c>
      <c r="AX3" s="11">
        <f>IFERROR('1.24 Beer consumption (value)'!AX3/'1.23 Beer consumption (vol)'!AX3,"")</f>
        <v>37.304000000000002</v>
      </c>
      <c r="AY3" s="11">
        <f>IFERROR('1.24 Beer consumption (value)'!AY3/'1.23 Beer consumption (vol)'!AY3,"")</f>
        <v>37.58</v>
      </c>
      <c r="AZ3" s="11">
        <f>IFERROR('1.24 Beer consumption (value)'!AZ3/'1.23 Beer consumption (vol)'!AZ3,"")</f>
        <v>47.677507836990593</v>
      </c>
      <c r="BA3" s="11">
        <f>IFERROR('1.24 Beer consumption (value)'!BA3/'1.23 Beer consumption (vol)'!BA3,"")</f>
        <v>40.620553359683797</v>
      </c>
      <c r="BB3" s="11">
        <f>IFERROR('1.24 Beer consumption (value)'!BB3/'1.23 Beer consumption (vol)'!BB3,"")</f>
        <v>42.973684210526322</v>
      </c>
      <c r="BC3" s="11">
        <f>IFERROR('1.24 Beer consumption (value)'!BC3/'1.23 Beer consumption (vol)'!BC3,"")</f>
        <v>29.159255429162354</v>
      </c>
      <c r="BD3" s="11">
        <f>IFERROR('1.24 Beer consumption (value)'!BD3/'1.23 Beer consumption (vol)'!BD3,"")</f>
        <v>31.780564263322884</v>
      </c>
      <c r="BE3" s="11">
        <f>IFERROR('1.24 Beer consumption (value)'!BE3/'1.23 Beer consumption (vol)'!BE3,"")</f>
        <v>50.2</v>
      </c>
      <c r="BF3" s="11">
        <f>IFERROR('1.24 Beer consumption (value)'!BF3/'1.23 Beer consumption (vol)'!BF3,"")</f>
        <v>28.193548387096772</v>
      </c>
      <c r="BG3" s="11">
        <f>IFERROR('1.24 Beer consumption (value)'!BG3/'1.23 Beer consumption (vol)'!BG3,"")</f>
        <v>117.6</v>
      </c>
      <c r="BH3" s="11" t="str">
        <f>IFERROR('1.24 Beer consumption (value)'!BH3/'1.23 Beer consumption (vol)'!BH3,"")</f>
        <v/>
      </c>
      <c r="BI3" s="11">
        <f>IFERROR('1.24 Beer consumption (value)'!BI3/'1.23 Beer consumption (vol)'!BI3,"")</f>
        <v>192.04347826086956</v>
      </c>
      <c r="BJ3" s="11">
        <f>IFERROR('1.24 Beer consumption (value)'!BJ3/'1.23 Beer consumption (vol)'!BJ3,"")</f>
        <v>70.661016949152554</v>
      </c>
      <c r="BK3" s="11">
        <f>IFERROR('1.24 Beer consumption (value)'!BK3/'1.23 Beer consumption (vol)'!BK3,"")</f>
        <v>92.575000000000003</v>
      </c>
      <c r="BL3" s="11">
        <f>IFERROR('1.24 Beer consumption (value)'!BL3/'1.23 Beer consumption (vol)'!BL3,"")</f>
        <v>20.959501557632397</v>
      </c>
      <c r="BM3" s="11" t="str">
        <f>IFERROR('1.24 Beer consumption (value)'!BM3/'1.23 Beer consumption (vol)'!BM3,"")</f>
        <v/>
      </c>
      <c r="BN3" s="11">
        <f>IFERROR('1.24 Beer consumption (value)'!BN3/'1.23 Beer consumption (vol)'!BN3,"")</f>
        <v>22.013888888888886</v>
      </c>
      <c r="BO3" s="11">
        <f>IFERROR('1.24 Beer consumption (value)'!BO3/'1.23 Beer consumption (vol)'!BO3,"")</f>
        <v>42.772727272727266</v>
      </c>
      <c r="BP3" s="11">
        <f>IFERROR('1.24 Beer consumption (value)'!BP3/'1.23 Beer consumption (vol)'!BP3,"")</f>
        <v>248.27272727272728</v>
      </c>
      <c r="BQ3" s="11">
        <f>IFERROR('1.24 Beer consumption (value)'!BQ3/'1.23 Beer consumption (vol)'!BQ3,"")</f>
        <v>59.886165318102492</v>
      </c>
      <c r="BR3" s="11">
        <f>IFERROR('1.24 Beer consumption (value)'!BR3/'1.23 Beer consumption (vol)'!BR3,"")</f>
        <v>79.998134328358205</v>
      </c>
      <c r="BS3" s="11">
        <f>IFERROR('1.24 Beer consumption (value)'!BS3/'1.23 Beer consumption (vol)'!BS3,"")</f>
        <v>58.021937050203761</v>
      </c>
      <c r="BT3" s="11">
        <f>IFERROR('1.24 Beer consumption (value)'!BT3/'1.23 Beer consumption (vol)'!BT3,"")</f>
        <v>73.222761596547997</v>
      </c>
      <c r="BU3" s="11">
        <f>IFERROR('1.24 Beer consumption (value)'!BU3/'1.23 Beer consumption (vol)'!BU3,"")</f>
        <v>60.12</v>
      </c>
      <c r="BV3" s="11">
        <f>IFERROR('1.24 Beer consumption (value)'!BV3/'1.23 Beer consumption (vol)'!BV3,"")</f>
        <v>71.811394891944985</v>
      </c>
      <c r="BW3" s="11">
        <f>IFERROR('1.24 Beer consumption (value)'!BW3/'1.23 Beer consumption (vol)'!BW3,"")</f>
        <v>70</v>
      </c>
      <c r="BX3" s="11">
        <f>IFERROR('1.24 Beer consumption (value)'!BX3/'1.23 Beer consumption (vol)'!BX3,"")</f>
        <v>102.98113207547169</v>
      </c>
      <c r="BY3" s="11">
        <f>IFERROR('1.24 Beer consumption (value)'!BY3/'1.23 Beer consumption (vol)'!BY3,"")</f>
        <v>61.429679922405434</v>
      </c>
      <c r="BZ3" s="11">
        <f>IFERROR('1.24 Beer consumption (value)'!BZ3/'1.23 Beer consumption (vol)'!BZ3,"")</f>
        <v>51.615415576574769</v>
      </c>
      <c r="CA3" s="11">
        <f>IFERROR('1.24 Beer consumption (value)'!CA3/'1.23 Beer consumption (vol)'!CA3,"")</f>
        <v>99.565420560747668</v>
      </c>
      <c r="CB3" s="11">
        <f>IFERROR('1.24 Beer consumption (value)'!CB3/'1.23 Beer consumption (vol)'!CB3,"")</f>
        <v>112.2054794520548</v>
      </c>
      <c r="CC3" s="11">
        <f>IFERROR('1.24 Beer consumption (value)'!CC3/'1.23 Beer consumption (vol)'!CC3,"")</f>
        <v>71.059975520195835</v>
      </c>
      <c r="CD3" s="11">
        <f>IFERROR('1.24 Beer consumption (value)'!CD3/'1.23 Beer consumption (vol)'!CD3,"")</f>
        <v>63.97659906396256</v>
      </c>
      <c r="CE3" s="11">
        <f>IFERROR('1.24 Beer consumption (value)'!CE3/'1.23 Beer consumption (vol)'!CE3,"")</f>
        <v>150.64166666666668</v>
      </c>
      <c r="CF3" s="11">
        <f>IFERROR('1.24 Beer consumption (value)'!CF3/'1.23 Beer consumption (vol)'!CF3,"")</f>
        <v>54.065743944636679</v>
      </c>
      <c r="CG3" s="11">
        <f>IFERROR('1.24 Beer consumption (value)'!CG3/'1.23 Beer consumption (vol)'!CG3,"")</f>
        <v>73.594808940158629</v>
      </c>
      <c r="CH3" s="11">
        <f>IFERROR('1.24 Beer consumption (value)'!CH3/'1.23 Beer consumption (vol)'!CH3,"")</f>
        <v>99.757009345794401</v>
      </c>
      <c r="CI3" s="11">
        <f>IFERROR('1.24 Beer consumption (value)'!CI3/'1.23 Beer consumption (vol)'!CI3,"")</f>
        <v>117.45918367346937</v>
      </c>
      <c r="CJ3" s="11">
        <f>IFERROR('1.24 Beer consumption (value)'!CJ3/'1.23 Beer consumption (vol)'!CJ3,"")</f>
        <v>87.695652173913032</v>
      </c>
      <c r="CK3" s="11">
        <f>IFERROR('1.24 Beer consumption (value)'!CK3/'1.23 Beer consumption (vol)'!CK3,"")</f>
        <v>103.0559511698881</v>
      </c>
      <c r="CL3" s="11">
        <f>IFERROR('1.24 Beer consumption (value)'!CL3/'1.23 Beer consumption (vol)'!CL3,"")</f>
        <v>88.254901960778895</v>
      </c>
      <c r="CM3" s="11">
        <f>IFERROR('1.24 Beer consumption (value)'!CM3/'1.23 Beer consumption (vol)'!CM3,"")</f>
        <v>18.480392156862688</v>
      </c>
      <c r="CN3" s="11">
        <f>IFERROR('1.24 Beer consumption (value)'!CN3/'1.23 Beer consumption (vol)'!CN3,"")</f>
        <v>59.493723849372422</v>
      </c>
      <c r="CO3" s="11">
        <f>IFERROR('1.24 Beer consumption (value)'!CO3/'1.23 Beer consumption (vol)'!CO3,"")</f>
        <v>31.27763362740011</v>
      </c>
      <c r="CP3" s="11">
        <f>IFERROR('1.24 Beer consumption (value)'!CP3/'1.23 Beer consumption (vol)'!CP3,"")</f>
        <v>29.790322580645086</v>
      </c>
    </row>
    <row r="4" spans="1:94" x14ac:dyDescent="0.25">
      <c r="A4" s="1" t="s">
        <v>25</v>
      </c>
      <c r="B4" s="11">
        <f>IFERROR('1.24 Beer consumption (value)'!B4/'1.23 Beer consumption (vol)'!B4,"")</f>
        <v>48.413800757460152</v>
      </c>
      <c r="C4" s="11">
        <f>IFERROR('1.24 Beer consumption (value)'!C4/'1.23 Beer consumption (vol)'!C4,"")</f>
        <v>41.350313560193271</v>
      </c>
      <c r="D4" s="11">
        <f>IFERROR('1.24 Beer consumption (value)'!D4/'1.23 Beer consumption (vol)'!D4,"")</f>
        <v>49.5</v>
      </c>
      <c r="E4" s="11">
        <f>IFERROR('1.24 Beer consumption (value)'!E4/'1.23 Beer consumption (vol)'!E4,"")</f>
        <v>13.644204629705905</v>
      </c>
      <c r="F4" s="11">
        <f>IFERROR('1.24 Beer consumption (value)'!F4/'1.23 Beer consumption (vol)'!F4,"")</f>
        <v>126.72289156626505</v>
      </c>
      <c r="G4" s="11">
        <f>IFERROR('1.24 Beer consumption (value)'!G4/'1.23 Beer consumption (vol)'!G4,"")</f>
        <v>41.544642857142861</v>
      </c>
      <c r="H4" s="11">
        <f>IFERROR('1.24 Beer consumption (value)'!H4/'1.23 Beer consumption (vol)'!H4,"")</f>
        <v>63.877192982456144</v>
      </c>
      <c r="I4" s="11">
        <f>IFERROR('1.24 Beer consumption (value)'!I4/'1.23 Beer consumption (vol)'!I4,"")</f>
        <v>123.01019252548132</v>
      </c>
      <c r="J4" s="11">
        <f>IFERROR('1.24 Beer consumption (value)'!J4/'1.23 Beer consumption (vol)'!J4,"")</f>
        <v>28.93650793650794</v>
      </c>
      <c r="K4" s="11">
        <f>IFERROR('1.24 Beer consumption (value)'!K4/'1.23 Beer consumption (vol)'!K4,"")</f>
        <v>152.20634920634922</v>
      </c>
      <c r="L4" s="11">
        <f>IFERROR('1.24 Beer consumption (value)'!L4/'1.23 Beer consumption (vol)'!L4,"")</f>
        <v>121.99999999999999</v>
      </c>
      <c r="M4" s="11">
        <f>IFERROR('1.24 Beer consumption (value)'!M4/'1.23 Beer consumption (vol)'!M4,"")</f>
        <v>20.919324577861165</v>
      </c>
      <c r="N4" s="11">
        <f>IFERROR('1.24 Beer consumption (value)'!N4/'1.23 Beer consumption (vol)'!N4,"")</f>
        <v>168.58333333333331</v>
      </c>
      <c r="O4" s="11">
        <f>IFERROR('1.24 Beer consumption (value)'!O4/'1.23 Beer consumption (vol)'!O4,"")</f>
        <v>83.997682502896879</v>
      </c>
      <c r="P4" s="11">
        <f>IFERROR('1.24 Beer consumption (value)'!P4/'1.23 Beer consumption (vol)'!P4,"")</f>
        <v>86.582278481012665</v>
      </c>
      <c r="Q4" s="11">
        <f>IFERROR('1.24 Beer consumption (value)'!Q4/'1.23 Beer consumption (vol)'!Q4,"")</f>
        <v>38.424657534246577</v>
      </c>
      <c r="R4" s="11">
        <f>IFERROR('1.24 Beer consumption (value)'!R4/'1.23 Beer consumption (vol)'!R4,"")</f>
        <v>21.142857142857142</v>
      </c>
      <c r="S4" s="11">
        <f>IFERROR('1.24 Beer consumption (value)'!S4/'1.23 Beer consumption (vol)'!S4,"")</f>
        <v>38.079136690647481</v>
      </c>
      <c r="T4" s="11">
        <f>IFERROR('1.24 Beer consumption (value)'!T4/'1.23 Beer consumption (vol)'!T4,"")</f>
        <v>75.06376811594204</v>
      </c>
      <c r="U4" s="11">
        <f>IFERROR('1.24 Beer consumption (value)'!U4/'1.23 Beer consumption (vol)'!U4,"")</f>
        <v>77.844671201814052</v>
      </c>
      <c r="V4" s="11">
        <f>IFERROR('1.24 Beer consumption (value)'!V4/'1.23 Beer consumption (vol)'!V4,"")</f>
        <v>59.032679738562095</v>
      </c>
      <c r="W4" s="11">
        <f>IFERROR('1.24 Beer consumption (value)'!W4/'1.23 Beer consumption (vol)'!W4,"")</f>
        <v>22.713202154556448</v>
      </c>
      <c r="X4" s="11">
        <f>IFERROR('1.24 Beer consumption (value)'!X4/'1.23 Beer consumption (vol)'!X4,"")</f>
        <v>12.352272727272727</v>
      </c>
      <c r="Y4" s="11">
        <f>IFERROR('1.24 Beer consumption (value)'!Y4/'1.23 Beer consumption (vol)'!Y4,"")</f>
        <v>33.780821917808218</v>
      </c>
      <c r="Z4" s="11">
        <f>IFERROR('1.24 Beer consumption (value)'!Z4/'1.23 Beer consumption (vol)'!Z4,"")</f>
        <v>19.764976958525345</v>
      </c>
      <c r="AA4" s="11">
        <f>IFERROR('1.24 Beer consumption (value)'!AA4/'1.23 Beer consumption (vol)'!AA4,"")</f>
        <v>36.14525139664805</v>
      </c>
      <c r="AB4" s="11">
        <f>IFERROR('1.24 Beer consumption (value)'!AB4/'1.23 Beer consumption (vol)'!AB4,"")</f>
        <v>19.001190476190477</v>
      </c>
      <c r="AC4" s="11">
        <f>IFERROR('1.24 Beer consumption (value)'!AC4/'1.23 Beer consumption (vol)'!AC4,"")</f>
        <v>18.051724137931036</v>
      </c>
      <c r="AD4" s="11">
        <f>IFERROR('1.24 Beer consumption (value)'!AD4/'1.23 Beer consumption (vol)'!AD4,"")</f>
        <v>20.521739130434785</v>
      </c>
      <c r="AE4" s="11">
        <f>IFERROR('1.24 Beer consumption (value)'!AE4/'1.23 Beer consumption (vol)'!AE4,"")</f>
        <v>32.715083798882688</v>
      </c>
      <c r="AF4" s="11">
        <f>IFERROR('1.24 Beer consumption (value)'!AF4/'1.23 Beer consumption (vol)'!AF4,"")</f>
        <v>33.097222222222221</v>
      </c>
      <c r="AG4" s="11">
        <f>IFERROR('1.24 Beer consumption (value)'!AG4/'1.23 Beer consumption (vol)'!AG4,"")</f>
        <v>26.108108108108105</v>
      </c>
      <c r="AH4" s="11">
        <f>IFERROR('1.24 Beer consumption (value)'!AH4/'1.23 Beer consumption (vol)'!AH4,"")</f>
        <v>27.962962962962962</v>
      </c>
      <c r="AI4" s="11">
        <f>IFERROR('1.24 Beer consumption (value)'!AI4/'1.23 Beer consumption (vol)'!AI4,"")</f>
        <v>40.772268907563024</v>
      </c>
      <c r="AJ4" s="11">
        <f>IFERROR('1.24 Beer consumption (value)'!AJ4/'1.23 Beer consumption (vol)'!AJ4,"")</f>
        <v>18.301724137931036</v>
      </c>
      <c r="AK4" s="11">
        <f>IFERROR('1.24 Beer consumption (value)'!AK4/'1.23 Beer consumption (vol)'!AK4,"")</f>
        <v>17.260295260295258</v>
      </c>
      <c r="AL4" s="11">
        <f>IFERROR('1.24 Beer consumption (value)'!AL4/'1.23 Beer consumption (vol)'!AL4,"")</f>
        <v>24.451999999999998</v>
      </c>
      <c r="AM4" s="11">
        <f>IFERROR('1.24 Beer consumption (value)'!AM4/'1.23 Beer consumption (vol)'!AM4,"")</f>
        <v>18.972222222222225</v>
      </c>
      <c r="AN4" s="11">
        <f>IFERROR('1.24 Beer consumption (value)'!AN4/'1.23 Beer consumption (vol)'!AN4,"")</f>
        <v>34.739130434782602</v>
      </c>
      <c r="AO4" s="11">
        <f>IFERROR('1.24 Beer consumption (value)'!AO4/'1.23 Beer consumption (vol)'!AO4,"")</f>
        <v>20.900000000000002</v>
      </c>
      <c r="AP4" s="11">
        <f>IFERROR('1.24 Beer consumption (value)'!AP4/'1.23 Beer consumption (vol)'!AP4,"")</f>
        <v>30.976863265693158</v>
      </c>
      <c r="AQ4" s="11">
        <f>IFERROR('1.24 Beer consumption (value)'!AQ4/'1.23 Beer consumption (vol)'!AQ4,"")</f>
        <v>15.496147919876734</v>
      </c>
      <c r="AR4" s="11">
        <f>IFERROR('1.24 Beer consumption (value)'!AR4/'1.23 Beer consumption (vol)'!AR4,"")</f>
        <v>44.369047619047613</v>
      </c>
      <c r="AS4" s="11">
        <f>IFERROR('1.24 Beer consumption (value)'!AS4/'1.23 Beer consumption (vol)'!AS4,"")</f>
        <v>17.923005993545413</v>
      </c>
      <c r="AT4" s="11">
        <f>IFERROR('1.24 Beer consumption (value)'!AT4/'1.23 Beer consumption (vol)'!AT4,"")</f>
        <v>39.336633663366342</v>
      </c>
      <c r="AU4" s="11">
        <f>IFERROR('1.24 Beer consumption (value)'!AU4/'1.23 Beer consumption (vol)'!AU4,"")</f>
        <v>41.116564417177912</v>
      </c>
      <c r="AV4" s="11">
        <f>IFERROR('1.24 Beer consumption (value)'!AV4/'1.23 Beer consumption (vol)'!AV4,"")</f>
        <v>73.390625</v>
      </c>
      <c r="AW4" s="11">
        <f>IFERROR('1.24 Beer consumption (value)'!AW4/'1.23 Beer consumption (vol)'!AW4,"")</f>
        <v>57.936046511627907</v>
      </c>
      <c r="AX4" s="11">
        <f>IFERROR('1.24 Beer consumption (value)'!AX4/'1.23 Beer consumption (vol)'!AX4,"")</f>
        <v>39.155038759689923</v>
      </c>
      <c r="AY4" s="11">
        <f>IFERROR('1.24 Beer consumption (value)'!AY4/'1.23 Beer consumption (vol)'!AY4,"")</f>
        <v>38.547169811320757</v>
      </c>
      <c r="AZ4" s="11">
        <f>IFERROR('1.24 Beer consumption (value)'!AZ4/'1.23 Beer consumption (vol)'!AZ4,"")</f>
        <v>47.805696449473274</v>
      </c>
      <c r="BA4" s="11">
        <f>IFERROR('1.24 Beer consumption (value)'!BA4/'1.23 Beer consumption (vol)'!BA4,"")</f>
        <v>37.765124555160142</v>
      </c>
      <c r="BB4" s="11">
        <f>IFERROR('1.24 Beer consumption (value)'!BB4/'1.23 Beer consumption (vol)'!BB4,"")</f>
        <v>33.55555555555555</v>
      </c>
      <c r="BC4" s="11">
        <f>IFERROR('1.24 Beer consumption (value)'!BC4/'1.23 Beer consumption (vol)'!BC4,"")</f>
        <v>18.967213114754095</v>
      </c>
      <c r="BD4" s="11">
        <f>IFERROR('1.24 Beer consumption (value)'!BD4/'1.23 Beer consumption (vol)'!BD4,"")</f>
        <v>31.716275830044118</v>
      </c>
      <c r="BE4" s="11">
        <f>IFERROR('1.24 Beer consumption (value)'!BE4/'1.23 Beer consumption (vol)'!BE4,"")</f>
        <v>49.57692307692308</v>
      </c>
      <c r="BF4" s="11">
        <f>IFERROR('1.24 Beer consumption (value)'!BF4/'1.23 Beer consumption (vol)'!BF4,"")</f>
        <v>31.469072164948457</v>
      </c>
      <c r="BG4" s="11">
        <f>IFERROR('1.24 Beer consumption (value)'!BG4/'1.23 Beer consumption (vol)'!BG4,"")</f>
        <v>114.52000000000001</v>
      </c>
      <c r="BH4" s="11" t="str">
        <f>IFERROR('1.24 Beer consumption (value)'!BH4/'1.23 Beer consumption (vol)'!BH4,"")</f>
        <v/>
      </c>
      <c r="BI4" s="11">
        <f>IFERROR('1.24 Beer consumption (value)'!BI4/'1.23 Beer consumption (vol)'!BI4,"")</f>
        <v>169.60869565217394</v>
      </c>
      <c r="BJ4" s="11">
        <f>IFERROR('1.24 Beer consumption (value)'!BJ4/'1.23 Beer consumption (vol)'!BJ4,"")</f>
        <v>72.489010989010993</v>
      </c>
      <c r="BK4" s="11">
        <f>IFERROR('1.24 Beer consumption (value)'!BK4/'1.23 Beer consumption (vol)'!BK4,"")</f>
        <v>94.857142857142847</v>
      </c>
      <c r="BL4" s="11">
        <f>IFERROR('1.24 Beer consumption (value)'!BL4/'1.23 Beer consumption (vol)'!BL4,"")</f>
        <v>22.220183486238533</v>
      </c>
      <c r="BM4" s="11" t="str">
        <f>IFERROR('1.24 Beer consumption (value)'!BM4/'1.23 Beer consumption (vol)'!BM4,"")</f>
        <v/>
      </c>
      <c r="BN4" s="11">
        <f>IFERROR('1.24 Beer consumption (value)'!BN4/'1.23 Beer consumption (vol)'!BN4,"")</f>
        <v>22.394306049822063</v>
      </c>
      <c r="BO4" s="11">
        <f>IFERROR('1.24 Beer consumption (value)'!BO4/'1.23 Beer consumption (vol)'!BO4,"")</f>
        <v>45.909090909090907</v>
      </c>
      <c r="BP4" s="11">
        <f>IFERROR('1.24 Beer consumption (value)'!BP4/'1.23 Beer consumption (vol)'!BP4,"")</f>
        <v>247.33333333333334</v>
      </c>
      <c r="BQ4" s="11">
        <f>IFERROR('1.24 Beer consumption (value)'!BQ4/'1.23 Beer consumption (vol)'!BQ4,"")</f>
        <v>61.425915714848365</v>
      </c>
      <c r="BR4" s="11">
        <f>IFERROR('1.24 Beer consumption (value)'!BR4/'1.23 Beer consumption (vol)'!BR4,"")</f>
        <v>80.235779816513769</v>
      </c>
      <c r="BS4" s="11">
        <f>IFERROR('1.24 Beer consumption (value)'!BS4/'1.23 Beer consumption (vol)'!BS4,"")</f>
        <v>59.659198621283927</v>
      </c>
      <c r="BT4" s="11">
        <f>IFERROR('1.24 Beer consumption (value)'!BT4/'1.23 Beer consumption (vol)'!BT4,"")</f>
        <v>77.462305170914433</v>
      </c>
      <c r="BU4" s="11">
        <f>IFERROR('1.24 Beer consumption (value)'!BU4/'1.23 Beer consumption (vol)'!BU4,"")</f>
        <v>64.053240740740733</v>
      </c>
      <c r="BV4" s="11">
        <f>IFERROR('1.24 Beer consumption (value)'!BV4/'1.23 Beer consumption (vol)'!BV4,"")</f>
        <v>77.013888888888886</v>
      </c>
      <c r="BW4" s="11">
        <f>IFERROR('1.24 Beer consumption (value)'!BW4/'1.23 Beer consumption (vol)'!BW4,"")</f>
        <v>76.733590733590745</v>
      </c>
      <c r="BX4" s="11">
        <f>IFERROR('1.24 Beer consumption (value)'!BX4/'1.23 Beer consumption (vol)'!BX4,"")</f>
        <v>110.00469483568074</v>
      </c>
      <c r="BY4" s="11">
        <f>IFERROR('1.24 Beer consumption (value)'!BY4/'1.23 Beer consumption (vol)'!BY4,"")</f>
        <v>65.47804391217565</v>
      </c>
      <c r="BZ4" s="11">
        <f>IFERROR('1.24 Beer consumption (value)'!BZ4/'1.23 Beer consumption (vol)'!BZ4,"")</f>
        <v>53.469594594594597</v>
      </c>
      <c r="CA4" s="11">
        <f>IFERROR('1.24 Beer consumption (value)'!CA4/'1.23 Beer consumption (vol)'!CA4,"")</f>
        <v>108.23004694835682</v>
      </c>
      <c r="CB4" s="11">
        <f>IFERROR('1.24 Beer consumption (value)'!CB4/'1.23 Beer consumption (vol)'!CB4,"")</f>
        <v>119.85263157894738</v>
      </c>
      <c r="CC4" s="11">
        <f>IFERROR('1.24 Beer consumption (value)'!CC4/'1.23 Beer consumption (vol)'!CC4,"")</f>
        <v>77.520859671302148</v>
      </c>
      <c r="CD4" s="11">
        <f>IFERROR('1.24 Beer consumption (value)'!CD4/'1.23 Beer consumption (vol)'!CD4,"")</f>
        <v>68.776911076443071</v>
      </c>
      <c r="CE4" s="11">
        <f>IFERROR('1.24 Beer consumption (value)'!CE4/'1.23 Beer consumption (vol)'!CE4,"")</f>
        <v>174.59166666666667</v>
      </c>
      <c r="CF4" s="11">
        <f>IFERROR('1.24 Beer consumption (value)'!CF4/'1.23 Beer consumption (vol)'!CF4,"")</f>
        <v>58.503448275862063</v>
      </c>
      <c r="CG4" s="11">
        <f>IFERROR('1.24 Beer consumption (value)'!CG4/'1.23 Beer consumption (vol)'!CG4,"")</f>
        <v>80.372857142857143</v>
      </c>
      <c r="CH4" s="11">
        <f>IFERROR('1.24 Beer consumption (value)'!CH4/'1.23 Beer consumption (vol)'!CH4,"")</f>
        <v>105.43119266055047</v>
      </c>
      <c r="CI4" s="11">
        <f>IFERROR('1.24 Beer consumption (value)'!CI4/'1.23 Beer consumption (vol)'!CI4,"")</f>
        <v>128.20103092783506</v>
      </c>
      <c r="CJ4" s="11">
        <f>IFERROR('1.24 Beer consumption (value)'!CJ4/'1.23 Beer consumption (vol)'!CJ4,"")</f>
        <v>87.379182156133837</v>
      </c>
      <c r="CK4" s="11">
        <f>IFERROR('1.24 Beer consumption (value)'!CK4/'1.23 Beer consumption (vol)'!CK4,"")</f>
        <v>106.89130434782608</v>
      </c>
      <c r="CL4" s="11">
        <f>IFERROR('1.24 Beer consumption (value)'!CL4/'1.23 Beer consumption (vol)'!CL4,"")</f>
        <v>91.759999999997163</v>
      </c>
      <c r="CM4" s="11">
        <f>IFERROR('1.24 Beer consumption (value)'!CM4/'1.23 Beer consumption (vol)'!CM4,"")</f>
        <v>21.666666666666508</v>
      </c>
      <c r="CN4" s="11">
        <f>IFERROR('1.24 Beer consumption (value)'!CN4/'1.23 Beer consumption (vol)'!CN4,"")</f>
        <v>59.405857740586015</v>
      </c>
      <c r="CO4" s="11">
        <f>IFERROR('1.24 Beer consumption (value)'!CO4/'1.23 Beer consumption (vol)'!CO4,"")</f>
        <v>30.36457819437593</v>
      </c>
      <c r="CP4" s="11">
        <f>IFERROR('1.24 Beer consumption (value)'!CP4/'1.23 Beer consumption (vol)'!CP4,"")</f>
        <v>29.664092664092355</v>
      </c>
    </row>
    <row r="5" spans="1:94" x14ac:dyDescent="0.25">
      <c r="A5" s="1" t="s">
        <v>26</v>
      </c>
      <c r="B5" s="11">
        <f>IFERROR('1.24 Beer consumption (value)'!B5/'1.23 Beer consumption (vol)'!B5,"")</f>
        <v>52.486028994897545</v>
      </c>
      <c r="C5" s="11"/>
      <c r="D5" s="11"/>
      <c r="E5" s="11">
        <f>IFERROR('1.24 Beer consumption (value)'!E5/'1.23 Beer consumption (vol)'!E5,"")</f>
        <v>13.592990040917163</v>
      </c>
      <c r="F5" s="11">
        <f>IFERROR('1.24 Beer consumption (value)'!F5/'1.23 Beer consumption (vol)'!F5,"")</f>
        <v>123.43902439024392</v>
      </c>
      <c r="G5" s="11">
        <f>IFERROR('1.24 Beer consumption (value)'!G5/'1.23 Beer consumption (vol)'!G5,"")</f>
        <v>44.291428571428575</v>
      </c>
      <c r="H5" s="11">
        <f>IFERROR('1.24 Beer consumption (value)'!H5/'1.23 Beer consumption (vol)'!H5,"")</f>
        <v>76.760000000000005</v>
      </c>
      <c r="I5" s="11">
        <f>IFERROR('1.24 Beer consumption (value)'!I5/'1.23 Beer consumption (vol)'!I5,"")</f>
        <v>129.38965214849458</v>
      </c>
      <c r="J5" s="11">
        <f>IFERROR('1.24 Beer consumption (value)'!J5/'1.23 Beer consumption (vol)'!J5,"")</f>
        <v>31.554744525547449</v>
      </c>
      <c r="K5" s="11">
        <f>IFERROR('1.24 Beer consumption (value)'!K5/'1.23 Beer consumption (vol)'!K5,"")</f>
        <v>150.31428571428572</v>
      </c>
      <c r="L5" s="11">
        <f>IFERROR('1.24 Beer consumption (value)'!L5/'1.23 Beer consumption (vol)'!L5,"")</f>
        <v>136</v>
      </c>
      <c r="M5" s="11">
        <f>IFERROR('1.24 Beer consumption (value)'!M5/'1.23 Beer consumption (vol)'!M5,"")</f>
        <v>21.262877442273535</v>
      </c>
      <c r="N5" s="11">
        <f>IFERROR('1.24 Beer consumption (value)'!N5/'1.23 Beer consumption (vol)'!N5,"")</f>
        <v>171.82857142857142</v>
      </c>
      <c r="O5" s="11">
        <f>IFERROR('1.24 Beer consumption (value)'!O5/'1.23 Beer consumption (vol)'!O5,"")</f>
        <v>94.684977578475326</v>
      </c>
      <c r="P5" s="11">
        <f>IFERROR('1.24 Beer consumption (value)'!P5/'1.23 Beer consumption (vol)'!P5,"")</f>
        <v>88.593073593073584</v>
      </c>
      <c r="Q5" s="11">
        <f>IFERROR('1.24 Beer consumption (value)'!Q5/'1.23 Beer consumption (vol)'!Q5,"")</f>
        <v>39.248148148148147</v>
      </c>
      <c r="R5" s="11">
        <f>IFERROR('1.24 Beer consumption (value)'!R5/'1.23 Beer consumption (vol)'!R5,"")</f>
        <v>22.783783783783782</v>
      </c>
      <c r="S5" s="11">
        <f>IFERROR('1.24 Beer consumption (value)'!S5/'1.23 Beer consumption (vol)'!S5,"")</f>
        <v>35.629787234042553</v>
      </c>
      <c r="T5" s="11">
        <f>IFERROR('1.24 Beer consumption (value)'!T5/'1.23 Beer consumption (vol)'!T5,"")</f>
        <v>91.843419788664747</v>
      </c>
      <c r="U5" s="11">
        <f>IFERROR('1.24 Beer consumption (value)'!U5/'1.23 Beer consumption (vol)'!U5,"")</f>
        <v>94.987556561085967</v>
      </c>
      <c r="V5" s="11">
        <f>IFERROR('1.24 Beer consumption (value)'!V5/'1.23 Beer consumption (vol)'!V5,"")</f>
        <v>74.615384615384613</v>
      </c>
      <c r="W5" s="11">
        <f>IFERROR('1.24 Beer consumption (value)'!W5/'1.23 Beer consumption (vol)'!W5,"")</f>
        <v>25.578822803045895</v>
      </c>
      <c r="X5" s="11">
        <f>IFERROR('1.24 Beer consumption (value)'!X5/'1.23 Beer consumption (vol)'!X5,"")</f>
        <v>12.294736842105262</v>
      </c>
      <c r="Y5" s="11">
        <f>IFERROR('1.24 Beer consumption (value)'!Y5/'1.23 Beer consumption (vol)'!Y5,"")</f>
        <v>42.986842105263158</v>
      </c>
      <c r="Z5" s="11">
        <f>IFERROR('1.24 Beer consumption (value)'!Z5/'1.23 Beer consumption (vol)'!Z5,"")</f>
        <v>23.333333333333332</v>
      </c>
      <c r="AA5" s="11">
        <f>IFERROR('1.24 Beer consumption (value)'!AA5/'1.23 Beer consumption (vol)'!AA5,"")</f>
        <v>44.85164835164835</v>
      </c>
      <c r="AB5" s="11">
        <f>IFERROR('1.24 Beer consumption (value)'!AB5/'1.23 Beer consumption (vol)'!AB5,"")</f>
        <v>22.617857142857144</v>
      </c>
      <c r="AC5" s="11">
        <f>IFERROR('1.24 Beer consumption (value)'!AC5/'1.23 Beer consumption (vol)'!AC5,"")</f>
        <v>22.245614035087719</v>
      </c>
      <c r="AD5" s="11">
        <f>IFERROR('1.24 Beer consumption (value)'!AD5/'1.23 Beer consumption (vol)'!AD5,"")</f>
        <v>22.25</v>
      </c>
      <c r="AE5" s="11">
        <f>IFERROR('1.24 Beer consumption (value)'!AE5/'1.23 Beer consumption (vol)'!AE5,"")</f>
        <v>40.192307692307693</v>
      </c>
      <c r="AF5" s="11">
        <f>IFERROR('1.24 Beer consumption (value)'!AF5/'1.23 Beer consumption (vol)'!AF5,"")</f>
        <v>37.779220779220772</v>
      </c>
      <c r="AG5" s="11">
        <f>IFERROR('1.24 Beer consumption (value)'!AG5/'1.23 Beer consumption (vol)'!AG5,"")</f>
        <v>30.03448275862069</v>
      </c>
      <c r="AH5" s="11">
        <f>IFERROR('1.24 Beer consumption (value)'!AH5/'1.23 Beer consumption (vol)'!AH5,"")</f>
        <v>33.857142857142861</v>
      </c>
      <c r="AI5" s="11">
        <f>IFERROR('1.24 Beer consumption (value)'!AI5/'1.23 Beer consumption (vol)'!AI5,"")</f>
        <v>41.161776367961934</v>
      </c>
      <c r="AJ5" s="11">
        <f>IFERROR('1.24 Beer consumption (value)'!AJ5/'1.23 Beer consumption (vol)'!AJ5,"")</f>
        <v>21.077507598784198</v>
      </c>
      <c r="AK5" s="11">
        <f>IFERROR('1.24 Beer consumption (value)'!AK5/'1.23 Beer consumption (vol)'!AK5,"")</f>
        <v>19.966714559386972</v>
      </c>
      <c r="AL5" s="11">
        <f>IFERROR('1.24 Beer consumption (value)'!AL5/'1.23 Beer consumption (vol)'!AL5,"")</f>
        <v>33.691729323308273</v>
      </c>
      <c r="AM5" s="11">
        <f>IFERROR('1.24 Beer consumption (value)'!AM5/'1.23 Beer consumption (vol)'!AM5,"")</f>
        <v>23.837398373983739</v>
      </c>
      <c r="AN5" s="11">
        <f>IFERROR('1.24 Beer consumption (value)'!AN5/'1.23 Beer consumption (vol)'!AN5,"")</f>
        <v>41.597402597402599</v>
      </c>
      <c r="AO5" s="11">
        <f>IFERROR('1.24 Beer consumption (value)'!AO5/'1.23 Beer consumption (vol)'!AO5,"")</f>
        <v>21.071979434447304</v>
      </c>
      <c r="AP5" s="11">
        <f>IFERROR('1.24 Beer consumption (value)'!AP5/'1.23 Beer consumption (vol)'!AP5,"")</f>
        <v>32.712774918109496</v>
      </c>
      <c r="AQ5" s="11">
        <f>IFERROR('1.24 Beer consumption (value)'!AQ5/'1.23 Beer consumption (vol)'!AQ5,"")</f>
        <v>19.440751445086704</v>
      </c>
      <c r="AR5" s="11">
        <f>IFERROR('1.24 Beer consumption (value)'!AR5/'1.23 Beer consumption (vol)'!AR5,"")</f>
        <v>51.431578947368422</v>
      </c>
      <c r="AS5" s="11">
        <f>IFERROR('1.24 Beer consumption (value)'!AS5/'1.23 Beer consumption (vol)'!AS5,"")</f>
        <v>20.011459307764262</v>
      </c>
      <c r="AT5" s="11">
        <f>IFERROR('1.24 Beer consumption (value)'!AT5/'1.23 Beer consumption (vol)'!AT5,"")</f>
        <v>33.320574162679428</v>
      </c>
      <c r="AU5" s="11">
        <f>IFERROR('1.24 Beer consumption (value)'!AU5/'1.23 Beer consumption (vol)'!AU5,"")</f>
        <v>37.154506437768234</v>
      </c>
      <c r="AV5" s="11">
        <f>IFERROR('1.24 Beer consumption (value)'!AV5/'1.23 Beer consumption (vol)'!AV5,"")</f>
        <v>69.875</v>
      </c>
      <c r="AW5" s="11">
        <f>IFERROR('1.24 Beer consumption (value)'!AW5/'1.23 Beer consumption (vol)'!AW5,"")</f>
        <v>44.078651685393261</v>
      </c>
      <c r="AX5" s="11">
        <f>IFERROR('1.24 Beer consumption (value)'!AX5/'1.23 Beer consumption (vol)'!AX5,"")</f>
        <v>38.006944444444443</v>
      </c>
      <c r="AY5" s="11">
        <f>IFERROR('1.24 Beer consumption (value)'!AY5/'1.23 Beer consumption (vol)'!AY5,"")</f>
        <v>44.777777777777786</v>
      </c>
      <c r="AZ5" s="11">
        <f>IFERROR('1.24 Beer consumption (value)'!AZ5/'1.23 Beer consumption (vol)'!AZ5,"")</f>
        <v>44.342956120092374</v>
      </c>
      <c r="BA5" s="11">
        <f>IFERROR('1.24 Beer consumption (value)'!BA5/'1.23 Beer consumption (vol)'!BA5,"")</f>
        <v>39.363321799307954</v>
      </c>
      <c r="BB5" s="11">
        <f>IFERROR('1.24 Beer consumption (value)'!BB5/'1.23 Beer consumption (vol)'!BB5,"")</f>
        <v>26.416666666666668</v>
      </c>
      <c r="BC5" s="11">
        <f>IFERROR('1.24 Beer consumption (value)'!BC5/'1.23 Beer consumption (vol)'!BC5,"")</f>
        <v>44.540510543840178</v>
      </c>
      <c r="BD5" s="11">
        <f>IFERROR('1.24 Beer consumption (value)'!BD5/'1.23 Beer consumption (vol)'!BD5,"")</f>
        <v>37.912546693034493</v>
      </c>
      <c r="BE5" s="11">
        <f>IFERROR('1.24 Beer consumption (value)'!BE5/'1.23 Beer consumption (vol)'!BE5,"")</f>
        <v>52.962962962962962</v>
      </c>
      <c r="BF5" s="11">
        <f>IFERROR('1.24 Beer consumption (value)'!BF5/'1.23 Beer consumption (vol)'!BF5,"")</f>
        <v>39.049999999999997</v>
      </c>
      <c r="BG5" s="11">
        <f>IFERROR('1.24 Beer consumption (value)'!BG5/'1.23 Beer consumption (vol)'!BG5,"")</f>
        <v>96.678571428571431</v>
      </c>
      <c r="BH5" s="11" t="str">
        <f>IFERROR('1.24 Beer consumption (value)'!BH5/'1.23 Beer consumption (vol)'!BH5,"")</f>
        <v/>
      </c>
      <c r="BI5" s="11">
        <f>IFERROR('1.24 Beer consumption (value)'!BI5/'1.23 Beer consumption (vol)'!BI5,"")</f>
        <v>177.52173913043481</v>
      </c>
      <c r="BJ5" s="11">
        <f>IFERROR('1.24 Beer consumption (value)'!BJ5/'1.23 Beer consumption (vol)'!BJ5,"")</f>
        <v>70.958333333333329</v>
      </c>
      <c r="BK5" s="11">
        <f>IFERROR('1.24 Beer consumption (value)'!BK5/'1.23 Beer consumption (vol)'!BK5,"")</f>
        <v>110.63636363636363</v>
      </c>
      <c r="BL5" s="11">
        <f>IFERROR('1.24 Beer consumption (value)'!BL5/'1.23 Beer consumption (vol)'!BL5,"")</f>
        <v>23.089743589743591</v>
      </c>
      <c r="BM5" s="11" t="str">
        <f>IFERROR('1.24 Beer consumption (value)'!BM5/'1.23 Beer consumption (vol)'!BM5,"")</f>
        <v/>
      </c>
      <c r="BN5" s="11">
        <f>IFERROR('1.24 Beer consumption (value)'!BN5/'1.23 Beer consumption (vol)'!BN5,"")</f>
        <v>33.442611683848796</v>
      </c>
      <c r="BO5" s="11">
        <f>IFERROR('1.24 Beer consumption (value)'!BO5/'1.23 Beer consumption (vol)'!BO5,"")</f>
        <v>46.304347826086961</v>
      </c>
      <c r="BP5" s="11">
        <f>IFERROR('1.24 Beer consumption (value)'!BP5/'1.23 Beer consumption (vol)'!BP5,"")</f>
        <v>235.5</v>
      </c>
      <c r="BQ5" s="11">
        <f>IFERROR('1.24 Beer consumption (value)'!BQ5/'1.23 Beer consumption (vol)'!BQ5,"")</f>
        <v>63.363750588974391</v>
      </c>
      <c r="BR5" s="11">
        <f>IFERROR('1.24 Beer consumption (value)'!BR5/'1.23 Beer consumption (vol)'!BR5,"")</f>
        <v>89.911210762331848</v>
      </c>
      <c r="BS5" s="11">
        <f>IFERROR('1.24 Beer consumption (value)'!BS5/'1.23 Beer consumption (vol)'!BS5,"")</f>
        <v>60.810929432013772</v>
      </c>
      <c r="BT5" s="11">
        <f>IFERROR('1.24 Beer consumption (value)'!BT5/'1.23 Beer consumption (vol)'!BT5,"")</f>
        <v>91.586817149726187</v>
      </c>
      <c r="BU5" s="11">
        <f>IFERROR('1.24 Beer consumption (value)'!BU5/'1.23 Beer consumption (vol)'!BU5,"")</f>
        <v>77.720454545454544</v>
      </c>
      <c r="BV5" s="11">
        <f>IFERROR('1.24 Beer consumption (value)'!BV5/'1.23 Beer consumption (vol)'!BV5,"")</f>
        <v>95.250000000000014</v>
      </c>
      <c r="BW5" s="11">
        <f>IFERROR('1.24 Beer consumption (value)'!BW5/'1.23 Beer consumption (vol)'!BW5,"")</f>
        <v>93.329457364341081</v>
      </c>
      <c r="BX5" s="11">
        <f>IFERROR('1.24 Beer consumption (value)'!BX5/'1.23 Beer consumption (vol)'!BX5,"")</f>
        <v>132.07109004739334</v>
      </c>
      <c r="BY5" s="11">
        <f>IFERROR('1.24 Beer consumption (value)'!BY5/'1.23 Beer consumption (vol)'!BY5,"")</f>
        <v>80.209661835748804</v>
      </c>
      <c r="BZ5" s="11">
        <f>IFERROR('1.24 Beer consumption (value)'!BZ5/'1.23 Beer consumption (vol)'!BZ5,"")</f>
        <v>64.313781788351108</v>
      </c>
      <c r="CA5" s="11">
        <f>IFERROR('1.24 Beer consumption (value)'!CA5/'1.23 Beer consumption (vol)'!CA5,"")</f>
        <v>129.38248847926266</v>
      </c>
      <c r="CB5" s="11">
        <f>IFERROR('1.24 Beer consumption (value)'!CB5/'1.23 Beer consumption (vol)'!CB5,"")</f>
        <v>145.78339350180505</v>
      </c>
      <c r="CC5" s="11">
        <f>IFERROR('1.24 Beer consumption (value)'!CC5/'1.23 Beer consumption (vol)'!CC5,"")</f>
        <v>95.089133089133085</v>
      </c>
      <c r="CD5" s="11">
        <f>IFERROR('1.24 Beer consumption (value)'!CD5/'1.23 Beer consumption (vol)'!CD5,"")</f>
        <v>82.899224806201545</v>
      </c>
      <c r="CE5" s="11">
        <f>IFERROR('1.24 Beer consumption (value)'!CE5/'1.23 Beer consumption (vol)'!CE5,"")</f>
        <v>199.64102564102566</v>
      </c>
      <c r="CF5" s="11">
        <f>IFERROR('1.24 Beer consumption (value)'!CF5/'1.23 Beer consumption (vol)'!CF5,"")</f>
        <v>71.352159468438529</v>
      </c>
      <c r="CG5" s="11">
        <f>IFERROR('1.24 Beer consumption (value)'!CG5/'1.23 Beer consumption (vol)'!CG5,"")</f>
        <v>99.382311977715872</v>
      </c>
      <c r="CH5" s="11">
        <f>IFERROR('1.24 Beer consumption (value)'!CH5/'1.23 Beer consumption (vol)'!CH5,"")</f>
        <v>127.03381642512078</v>
      </c>
      <c r="CI5" s="11">
        <f>IFERROR('1.24 Beer consumption (value)'!CI5/'1.23 Beer consumption (vol)'!CI5,"")</f>
        <v>146.35</v>
      </c>
      <c r="CJ5" s="11">
        <f>IFERROR('1.24 Beer consumption (value)'!CJ5/'1.23 Beer consumption (vol)'!CJ5,"")</f>
        <v>91.265306122448976</v>
      </c>
      <c r="CK5" s="11">
        <f>IFERROR('1.24 Beer consumption (value)'!CK5/'1.23 Beer consumption (vol)'!CK5,"")</f>
        <v>118.71396103896105</v>
      </c>
      <c r="CL5" s="11">
        <f>IFERROR('1.24 Beer consumption (value)'!CL5/'1.23 Beer consumption (vol)'!CL5,"")</f>
        <v>92.456140350877959</v>
      </c>
      <c r="CM5" s="11">
        <f>IFERROR('1.24 Beer consumption (value)'!CM5/'1.23 Beer consumption (vol)'!CM5,"")</f>
        <v>24.915887850467136</v>
      </c>
      <c r="CN5" s="11">
        <f>IFERROR('1.24 Beer consumption (value)'!CN5/'1.23 Beer consumption (vol)'!CN5,"")</f>
        <v>54.607064017660008</v>
      </c>
      <c r="CO5" s="11">
        <f>IFERROR('1.24 Beer consumption (value)'!CO5/'1.23 Beer consumption (vol)'!CO5,"")</f>
        <v>35.542671614100193</v>
      </c>
      <c r="CP5" s="11">
        <f>IFERROR('1.24 Beer consumption (value)'!CP5/'1.23 Beer consumption (vol)'!CP5,"")</f>
        <v>29.611111111110802</v>
      </c>
    </row>
    <row r="6" spans="1:94" x14ac:dyDescent="0.25">
      <c r="A6" s="1" t="s">
        <v>27</v>
      </c>
      <c r="B6" s="11">
        <f>IFERROR('1.24 Beer consumption (value)'!B6/'1.23 Beer consumption (vol)'!B6,"")</f>
        <v>55.584527370332154</v>
      </c>
      <c r="C6" s="11">
        <f>IFERROR('1.24 Beer consumption (value)'!C6/'1.23 Beer consumption (vol)'!C6,"")</f>
        <v>42.070468393878784</v>
      </c>
      <c r="D6" s="11">
        <f>IFERROR('1.24 Beer consumption (value)'!D6/'1.23 Beer consumption (vol)'!D6,"")</f>
        <v>41.8</v>
      </c>
      <c r="E6" s="11">
        <f>IFERROR('1.24 Beer consumption (value)'!E6/'1.23 Beer consumption (vol)'!E6,"")</f>
        <v>13.621766538656621</v>
      </c>
      <c r="F6" s="11">
        <f>IFERROR('1.24 Beer consumption (value)'!F6/'1.23 Beer consumption (vol)'!F6,"")</f>
        <v>121.81707317073172</v>
      </c>
      <c r="G6" s="11">
        <f>IFERROR('1.24 Beer consumption (value)'!G6/'1.23 Beer consumption (vol)'!G6,"")</f>
        <v>46.357723577235774</v>
      </c>
      <c r="H6" s="11">
        <f>IFERROR('1.24 Beer consumption (value)'!H6/'1.23 Beer consumption (vol)'!H6,"")</f>
        <v>75.232142857142861</v>
      </c>
      <c r="I6" s="11">
        <f>IFERROR('1.24 Beer consumption (value)'!I6/'1.23 Beer consumption (vol)'!I6,"")</f>
        <v>138.15580985915491</v>
      </c>
      <c r="J6" s="11">
        <f>IFERROR('1.24 Beer consumption (value)'!J6/'1.23 Beer consumption (vol)'!J6,"")</f>
        <v>36.681249999999999</v>
      </c>
      <c r="K6" s="11">
        <f>IFERROR('1.24 Beer consumption (value)'!K6/'1.23 Beer consumption (vol)'!K6,"")</f>
        <v>155.58333333333334</v>
      </c>
      <c r="L6" s="11">
        <f>IFERROR('1.24 Beer consumption (value)'!L6/'1.23 Beer consumption (vol)'!L6,"")</f>
        <v>99.333333333333343</v>
      </c>
      <c r="M6" s="11">
        <f>IFERROR('1.24 Beer consumption (value)'!M6/'1.23 Beer consumption (vol)'!M6,"")</f>
        <v>21.772425249169434</v>
      </c>
      <c r="N6" s="11">
        <f>IFERROR('1.24 Beer consumption (value)'!N6/'1.23 Beer consumption (vol)'!N6,"")</f>
        <v>182.51351351351349</v>
      </c>
      <c r="O6" s="11">
        <f>IFERROR('1.24 Beer consumption (value)'!O6/'1.23 Beer consumption (vol)'!O6,"")</f>
        <v>99.042857142857144</v>
      </c>
      <c r="P6" s="11">
        <f>IFERROR('1.24 Beer consumption (value)'!P6/'1.23 Beer consumption (vol)'!P6,"")</f>
        <v>86.486725663716811</v>
      </c>
      <c r="Q6" s="11">
        <f>IFERROR('1.24 Beer consumption (value)'!Q6/'1.23 Beer consumption (vol)'!Q6,"")</f>
        <v>40.833702882483365</v>
      </c>
      <c r="R6" s="11">
        <f>IFERROR('1.24 Beer consumption (value)'!R6/'1.23 Beer consumption (vol)'!R6,"")</f>
        <v>25.804878048780488</v>
      </c>
      <c r="S6" s="11">
        <f>IFERROR('1.24 Beer consumption (value)'!S6/'1.23 Beer consumption (vol)'!S6,"")</f>
        <v>38.357407407407408</v>
      </c>
      <c r="T6" s="11">
        <f>IFERROR('1.24 Beer consumption (value)'!T6/'1.23 Beer consumption (vol)'!T6,"")</f>
        <v>104.89107981220657</v>
      </c>
      <c r="U6" s="11">
        <f>IFERROR('1.24 Beer consumption (value)'!U6/'1.23 Beer consumption (vol)'!U6,"")</f>
        <v>107.75440528634363</v>
      </c>
      <c r="V6" s="11">
        <f>IFERROR('1.24 Beer consumption (value)'!V6/'1.23 Beer consumption (vol)'!V6,"")</f>
        <v>88.331210191082803</v>
      </c>
      <c r="W6" s="11">
        <f>IFERROR('1.24 Beer consumption (value)'!W6/'1.23 Beer consumption (vol)'!W6,"")</f>
        <v>28.777519154301235</v>
      </c>
      <c r="X6" s="11">
        <f>IFERROR('1.24 Beer consumption (value)'!X6/'1.23 Beer consumption (vol)'!X6,"")</f>
        <v>12.646017699115044</v>
      </c>
      <c r="Y6" s="11">
        <f>IFERROR('1.24 Beer consumption (value)'!Y6/'1.23 Beer consumption (vol)'!Y6,"")</f>
        <v>50.400000000000006</v>
      </c>
      <c r="Z6" s="11">
        <f>IFERROR('1.24 Beer consumption (value)'!Z6/'1.23 Beer consumption (vol)'!Z6,"")</f>
        <v>27.44736842105263</v>
      </c>
      <c r="AA6" s="11">
        <f>IFERROR('1.24 Beer consumption (value)'!AA6/'1.23 Beer consumption (vol)'!AA6,"")</f>
        <v>53.079545454545453</v>
      </c>
      <c r="AB6" s="11">
        <f>IFERROR('1.24 Beer consumption (value)'!AB6/'1.23 Beer consumption (vol)'!AB6,"")</f>
        <v>26.46004842615012</v>
      </c>
      <c r="AC6" s="11">
        <f>IFERROR('1.24 Beer consumption (value)'!AC6/'1.23 Beer consumption (vol)'!AC6,"")</f>
        <v>24.603448275862068</v>
      </c>
      <c r="AD6" s="11">
        <f>IFERROR('1.24 Beer consumption (value)'!AD6/'1.23 Beer consumption (vol)'!AD6,"")</f>
        <v>26</v>
      </c>
      <c r="AE6" s="11">
        <f>IFERROR('1.24 Beer consumption (value)'!AE6/'1.23 Beer consumption (vol)'!AE6,"")</f>
        <v>46.359649122807014</v>
      </c>
      <c r="AF6" s="11">
        <f>IFERROR('1.24 Beer consumption (value)'!AF6/'1.23 Beer consumption (vol)'!AF6,"")</f>
        <v>41.17567567567567</v>
      </c>
      <c r="AG6" s="11">
        <f>IFERROR('1.24 Beer consumption (value)'!AG6/'1.23 Beer consumption (vol)'!AG6,"")</f>
        <v>32.948717948717949</v>
      </c>
      <c r="AH6" s="11">
        <f>IFERROR('1.24 Beer consumption (value)'!AH6/'1.23 Beer consumption (vol)'!AH6,"")</f>
        <v>38.96551724137931</v>
      </c>
      <c r="AI6" s="11">
        <f>IFERROR('1.24 Beer consumption (value)'!AI6/'1.23 Beer consumption (vol)'!AI6,"")</f>
        <v>44.214506172839506</v>
      </c>
      <c r="AJ6" s="11">
        <f>IFERROR('1.24 Beer consumption (value)'!AJ6/'1.23 Beer consumption (vol)'!AJ6,"")</f>
        <v>23.526896551724139</v>
      </c>
      <c r="AK6" s="11">
        <f>IFERROR('1.24 Beer consumption (value)'!AK6/'1.23 Beer consumption (vol)'!AK6,"")</f>
        <v>23.696668872711228</v>
      </c>
      <c r="AL6" s="11">
        <f>IFERROR('1.24 Beer consumption (value)'!AL6/'1.23 Beer consumption (vol)'!AL6,"")</f>
        <v>37.879003558718864</v>
      </c>
      <c r="AM6" s="11">
        <f>IFERROR('1.24 Beer consumption (value)'!AM6/'1.23 Beer consumption (vol)'!AM6,"")</f>
        <v>28.475770925110133</v>
      </c>
      <c r="AN6" s="11">
        <f>IFERROR('1.24 Beer consumption (value)'!AN6/'1.23 Beer consumption (vol)'!AN6,"")</f>
        <v>50.546666666666667</v>
      </c>
      <c r="AO6" s="11">
        <f>IFERROR('1.24 Beer consumption (value)'!AO6/'1.23 Beer consumption (vol)'!AO6,"")</f>
        <v>21.664904862579281</v>
      </c>
      <c r="AP6" s="11">
        <f>IFERROR('1.24 Beer consumption (value)'!AP6/'1.23 Beer consumption (vol)'!AP6,"")</f>
        <v>33.621262750615543</v>
      </c>
      <c r="AQ6" s="11">
        <f>IFERROR('1.24 Beer consumption (value)'!AQ6/'1.23 Beer consumption (vol)'!AQ6,"")</f>
        <v>22.676268861454044</v>
      </c>
      <c r="AR6" s="11">
        <f>IFERROR('1.24 Beer consumption (value)'!AR6/'1.23 Beer consumption (vol)'!AR6,"")</f>
        <v>42.209090909090911</v>
      </c>
      <c r="AS6" s="11">
        <f>IFERROR('1.24 Beer consumption (value)'!AS6/'1.23 Beer consumption (vol)'!AS6,"")</f>
        <v>23.005073902492832</v>
      </c>
      <c r="AT6" s="11">
        <f>IFERROR('1.24 Beer consumption (value)'!AT6/'1.23 Beer consumption (vol)'!AT6,"")</f>
        <v>41.716981132075475</v>
      </c>
      <c r="AU6" s="11">
        <f>IFERROR('1.24 Beer consumption (value)'!AU6/'1.23 Beer consumption (vol)'!AU6,"")</f>
        <v>41.076712328767123</v>
      </c>
      <c r="AV6" s="11">
        <f>IFERROR('1.24 Beer consumption (value)'!AV6/'1.23 Beer consumption (vol)'!AV6,"")</f>
        <v>67.723076923076917</v>
      </c>
      <c r="AW6" s="11">
        <f>IFERROR('1.24 Beer consumption (value)'!AW6/'1.23 Beer consumption (vol)'!AW6,"")</f>
        <v>46.005649717514125</v>
      </c>
      <c r="AX6" s="11">
        <f>IFERROR('1.24 Beer consumption (value)'!AX6/'1.23 Beer consumption (vol)'!AX6,"")</f>
        <v>38.575163398692808</v>
      </c>
      <c r="AY6" s="11">
        <f>IFERROR('1.24 Beer consumption (value)'!AY6/'1.23 Beer consumption (vol)'!AY6,"")</f>
        <v>44.722222222222221</v>
      </c>
      <c r="AZ6" s="11">
        <f>IFERROR('1.24 Beer consumption (value)'!AZ6/'1.23 Beer consumption (vol)'!AZ6,"")</f>
        <v>43.79046926154966</v>
      </c>
      <c r="BA6" s="11">
        <f>IFERROR('1.24 Beer consumption (value)'!BA6/'1.23 Beer consumption (vol)'!BA6,"")</f>
        <v>39.394321766561511</v>
      </c>
      <c r="BB6" s="11">
        <f>IFERROR('1.24 Beer consumption (value)'!BB6/'1.23 Beer consumption (vol)'!BB6,"")</f>
        <v>28.161290322580644</v>
      </c>
      <c r="BC6" s="11">
        <f>IFERROR('1.24 Beer consumption (value)'!BC6/'1.23 Beer consumption (vol)'!BC6,"")</f>
        <v>35.359241706161136</v>
      </c>
      <c r="BD6" s="11">
        <f>IFERROR('1.24 Beer consumption (value)'!BD6/'1.23 Beer consumption (vol)'!BD6,"")</f>
        <v>41.768348127300285</v>
      </c>
      <c r="BE6" s="11">
        <f>IFERROR('1.24 Beer consumption (value)'!BE6/'1.23 Beer consumption (vol)'!BE6,"")</f>
        <v>56.964285714285715</v>
      </c>
      <c r="BF6" s="11">
        <f>IFERROR('1.24 Beer consumption (value)'!BF6/'1.23 Beer consumption (vol)'!BF6,"")</f>
        <v>44.378640776699029</v>
      </c>
      <c r="BG6" s="11">
        <f>IFERROR('1.24 Beer consumption (value)'!BG6/'1.23 Beer consumption (vol)'!BG6,"")</f>
        <v>94.032258064516128</v>
      </c>
      <c r="BH6" s="11" t="str">
        <f>IFERROR('1.24 Beer consumption (value)'!BH6/'1.23 Beer consumption (vol)'!BH6,"")</f>
        <v/>
      </c>
      <c r="BI6" s="11">
        <f>IFERROR('1.24 Beer consumption (value)'!BI6/'1.23 Beer consumption (vol)'!BI6,"")</f>
        <v>184.13043478260872</v>
      </c>
      <c r="BJ6" s="11">
        <f>IFERROR('1.24 Beer consumption (value)'!BJ6/'1.23 Beer consumption (vol)'!BJ6,"")</f>
        <v>68.845303867403302</v>
      </c>
      <c r="BK6" s="11">
        <f>IFERROR('1.24 Beer consumption (value)'!BK6/'1.23 Beer consumption (vol)'!BK6,"")</f>
        <v>118.87234042553192</v>
      </c>
      <c r="BL6" s="11">
        <f>IFERROR('1.24 Beer consumption (value)'!BL6/'1.23 Beer consumption (vol)'!BL6,"")</f>
        <v>24.837837837837839</v>
      </c>
      <c r="BM6" s="11" t="str">
        <f>IFERROR('1.24 Beer consumption (value)'!BM6/'1.23 Beer consumption (vol)'!BM6,"")</f>
        <v/>
      </c>
      <c r="BN6" s="11">
        <f>IFERROR('1.24 Beer consumption (value)'!BN6/'1.23 Beer consumption (vol)'!BN6,"")</f>
        <v>41.877454299255248</v>
      </c>
      <c r="BO6" s="11">
        <f>IFERROR('1.24 Beer consumption (value)'!BO6/'1.23 Beer consumption (vol)'!BO6,"")</f>
        <v>48.2</v>
      </c>
      <c r="BP6" s="11">
        <f>IFERROR('1.24 Beer consumption (value)'!BP6/'1.23 Beer consumption (vol)'!BP6,"")</f>
        <v>216.23529411764707</v>
      </c>
      <c r="BQ6" s="11">
        <f>IFERROR('1.24 Beer consumption (value)'!BQ6/'1.23 Beer consumption (vol)'!BQ6,"")</f>
        <v>65.911327364733367</v>
      </c>
      <c r="BR6" s="11">
        <f>IFERROR('1.24 Beer consumption (value)'!BR6/'1.23 Beer consumption (vol)'!BR6,"")</f>
        <v>96.467497773820114</v>
      </c>
      <c r="BS6" s="11">
        <f>IFERROR('1.24 Beer consumption (value)'!BS6/'1.23 Beer consumption (vol)'!BS6,"")</f>
        <v>62.978589098353666</v>
      </c>
      <c r="BT6" s="11">
        <f>IFERROR('1.24 Beer consumption (value)'!BT6/'1.23 Beer consumption (vol)'!BT6,"")</f>
        <v>102.41760387904908</v>
      </c>
      <c r="BU6" s="11">
        <f>IFERROR('1.24 Beer consumption (value)'!BU6/'1.23 Beer consumption (vol)'!BU6,"")</f>
        <v>85.668949771689512</v>
      </c>
      <c r="BV6" s="11">
        <f>IFERROR('1.24 Beer consumption (value)'!BV6/'1.23 Beer consumption (vol)'!BV6,"")</f>
        <v>106.544</v>
      </c>
      <c r="BW6" s="11">
        <f>IFERROR('1.24 Beer consumption (value)'!BW6/'1.23 Beer consumption (vol)'!BW6,"")</f>
        <v>108</v>
      </c>
      <c r="BX6" s="11">
        <f>IFERROR('1.24 Beer consumption (value)'!BX6/'1.23 Beer consumption (vol)'!BX6,"")</f>
        <v>113.73706896551724</v>
      </c>
      <c r="BY6" s="11">
        <f>IFERROR('1.24 Beer consumption (value)'!BY6/'1.23 Beer consumption (vol)'!BY6,"")</f>
        <v>89.466399197592764</v>
      </c>
      <c r="BZ6" s="11">
        <f>IFERROR('1.24 Beer consumption (value)'!BZ6/'1.23 Beer consumption (vol)'!BZ6,"")</f>
        <v>70.244081290592916</v>
      </c>
      <c r="CA6" s="11">
        <f>IFERROR('1.24 Beer consumption (value)'!CA6/'1.23 Beer consumption (vol)'!CA6,"")</f>
        <v>143.11467889908258</v>
      </c>
      <c r="CB6" s="11">
        <f>IFERROR('1.24 Beer consumption (value)'!CB6/'1.23 Beer consumption (vol)'!CB6,"")</f>
        <v>163.90036900369003</v>
      </c>
      <c r="CC6" s="11">
        <f>IFERROR('1.24 Beer consumption (value)'!CC6/'1.23 Beer consumption (vol)'!CC6,"")</f>
        <v>105.63827160493828</v>
      </c>
      <c r="CD6" s="11">
        <f>IFERROR('1.24 Beer consumption (value)'!CD6/'1.23 Beer consumption (vol)'!CD6,"")</f>
        <v>87.170418006430864</v>
      </c>
      <c r="CE6" s="11">
        <f>IFERROR('1.24 Beer consumption (value)'!CE6/'1.23 Beer consumption (vol)'!CE6,"")</f>
        <v>208.48333333333335</v>
      </c>
      <c r="CF6" s="11">
        <f>IFERROR('1.24 Beer consumption (value)'!CF6/'1.23 Beer consumption (vol)'!CF6,"")</f>
        <v>79.704761904761895</v>
      </c>
      <c r="CG6" s="11">
        <f>IFERROR('1.24 Beer consumption (value)'!CG6/'1.23 Beer consumption (vol)'!CG6,"")</f>
        <v>112.65463215258855</v>
      </c>
      <c r="CH6" s="11">
        <f>IFERROR('1.24 Beer consumption (value)'!CH6/'1.23 Beer consumption (vol)'!CH6,"")</f>
        <v>134.29464285714286</v>
      </c>
      <c r="CI6" s="11">
        <f>IFERROR('1.24 Beer consumption (value)'!CI6/'1.23 Beer consumption (vol)'!CI6,"")</f>
        <v>157.76354679802955</v>
      </c>
      <c r="CJ6" s="11">
        <f>IFERROR('1.24 Beer consumption (value)'!CJ6/'1.23 Beer consumption (vol)'!CJ6,"")</f>
        <v>96.582352941176481</v>
      </c>
      <c r="CK6" s="11">
        <f>IFERROR('1.24 Beer consumption (value)'!CK6/'1.23 Beer consumption (vol)'!CK6,"")</f>
        <v>139.57346128391794</v>
      </c>
      <c r="CL6" s="11">
        <f>IFERROR('1.24 Beer consumption (value)'!CL6/'1.23 Beer consumption (vol)'!CL6,"")</f>
        <v>99.370370370370779</v>
      </c>
      <c r="CM6" s="11">
        <f>IFERROR('1.24 Beer consumption (value)'!CM6/'1.23 Beer consumption (vol)'!CM6,"")</f>
        <v>25.990990990991389</v>
      </c>
      <c r="CN6" s="11">
        <f>IFERROR('1.24 Beer consumption (value)'!CN6/'1.23 Beer consumption (vol)'!CN6,"")</f>
        <v>57.216630196936563</v>
      </c>
      <c r="CO6" s="11">
        <f>IFERROR('1.24 Beer consumption (value)'!CO6/'1.23 Beer consumption (vol)'!CO6,"")</f>
        <v>36.484239378711742</v>
      </c>
      <c r="CP6" s="11">
        <f>IFERROR('1.24 Beer consumption (value)'!CP6/'1.23 Beer consumption (vol)'!CP6,"")</f>
        <v>30.773851590106506</v>
      </c>
    </row>
    <row r="7" spans="1:94" x14ac:dyDescent="0.25">
      <c r="A7" s="1" t="s">
        <v>28</v>
      </c>
      <c r="B7" s="11">
        <f>IFERROR('1.24 Beer consumption (value)'!B7/'1.23 Beer consumption (vol)'!B7,"")</f>
        <v>55.939734808018599</v>
      </c>
      <c r="C7" s="11">
        <f>IFERROR('1.24 Beer consumption (value)'!C7/'1.23 Beer consumption (vol)'!C7,"")</f>
        <v>39.971990257480869</v>
      </c>
      <c r="D7" s="11">
        <f>IFERROR('1.24 Beer consumption (value)'!D7/'1.23 Beer consumption (vol)'!D7,"")</f>
        <v>43.333333333333336</v>
      </c>
      <c r="E7" s="11">
        <f>IFERROR('1.24 Beer consumption (value)'!E7/'1.23 Beer consumption (vol)'!E7,"")</f>
        <v>13.894999671463301</v>
      </c>
      <c r="F7" s="11">
        <f>IFERROR('1.24 Beer consumption (value)'!F7/'1.23 Beer consumption (vol)'!F7,"")</f>
        <v>120.01282051282053</v>
      </c>
      <c r="G7" s="11">
        <f>IFERROR('1.24 Beer consumption (value)'!G7/'1.23 Beer consumption (vol)'!G7,"")</f>
        <v>48.42962962962963</v>
      </c>
      <c r="H7" s="11">
        <f>IFERROR('1.24 Beer consumption (value)'!H7/'1.23 Beer consumption (vol)'!H7,"")</f>
        <v>69.523809523809533</v>
      </c>
      <c r="I7" s="11">
        <f>IFERROR('1.24 Beer consumption (value)'!I7/'1.23 Beer consumption (vol)'!I7,"")</f>
        <v>132.16515700483092</v>
      </c>
      <c r="J7" s="11">
        <f>IFERROR('1.24 Beer consumption (value)'!J7/'1.23 Beer consumption (vol)'!J7,"")</f>
        <v>39.678756476683937</v>
      </c>
      <c r="K7" s="11">
        <f>IFERROR('1.24 Beer consumption (value)'!K7/'1.23 Beer consumption (vol)'!K7,"")</f>
        <v>159.90909090909093</v>
      </c>
      <c r="L7" s="11">
        <f>IFERROR('1.24 Beer consumption (value)'!L7/'1.23 Beer consumption (vol)'!L7,"")</f>
        <v>109.33333333333333</v>
      </c>
      <c r="M7" s="11">
        <f>IFERROR('1.24 Beer consumption (value)'!M7/'1.23 Beer consumption (vol)'!M7,"")</f>
        <v>23.592823712948519</v>
      </c>
      <c r="N7" s="11">
        <f>IFERROR('1.24 Beer consumption (value)'!N7/'1.23 Beer consumption (vol)'!N7,"")</f>
        <v>190.56410256410257</v>
      </c>
      <c r="O7" s="11">
        <f>IFERROR('1.24 Beer consumption (value)'!O7/'1.23 Beer consumption (vol)'!O7,"")</f>
        <v>116.90578887627696</v>
      </c>
      <c r="P7" s="11">
        <f>IFERROR('1.24 Beer consumption (value)'!P7/'1.23 Beer consumption (vol)'!P7,"")</f>
        <v>86.508547008547012</v>
      </c>
      <c r="Q7" s="11">
        <f>IFERROR('1.24 Beer consumption (value)'!Q7/'1.23 Beer consumption (vol)'!Q7,"")</f>
        <v>41.411896745230081</v>
      </c>
      <c r="R7" s="11">
        <f>IFERROR('1.24 Beer consumption (value)'!R7/'1.23 Beer consumption (vol)'!R7,"")</f>
        <v>29.674418604651162</v>
      </c>
      <c r="S7" s="11">
        <f>IFERROR('1.24 Beer consumption (value)'!S7/'1.23 Beer consumption (vol)'!S7,"")</f>
        <v>39.414239482200649</v>
      </c>
      <c r="T7" s="11">
        <f>IFERROR('1.24 Beer consumption (value)'!T7/'1.23 Beer consumption (vol)'!T7,"")</f>
        <v>109.39742410303587</v>
      </c>
      <c r="U7" s="11">
        <f>IFERROR('1.24 Beer consumption (value)'!U7/'1.23 Beer consumption (vol)'!U7,"")</f>
        <v>111.54144241119484</v>
      </c>
      <c r="V7" s="11">
        <f>IFERROR('1.24 Beer consumption (value)'!V7/'1.23 Beer consumption (vol)'!V7,"")</f>
        <v>96.791139240506325</v>
      </c>
      <c r="W7" s="11">
        <f>IFERROR('1.24 Beer consumption (value)'!W7/'1.23 Beer consumption (vol)'!W7,"")</f>
        <v>31.699592575826163</v>
      </c>
      <c r="X7" s="11">
        <f>IFERROR('1.24 Beer consumption (value)'!X7/'1.23 Beer consumption (vol)'!X7,"")</f>
        <v>13.906040268456374</v>
      </c>
      <c r="Y7" s="11">
        <f>IFERROR('1.24 Beer consumption (value)'!Y7/'1.23 Beer consumption (vol)'!Y7,"")</f>
        <v>52.427083333333336</v>
      </c>
      <c r="Z7" s="11">
        <f>IFERROR('1.24 Beer consumption (value)'!Z7/'1.23 Beer consumption (vol)'!Z7,"")</f>
        <v>27.592274678111586</v>
      </c>
      <c r="AA7" s="11">
        <f>IFERROR('1.24 Beer consumption (value)'!AA7/'1.23 Beer consumption (vol)'!AA7,"")</f>
        <v>55.209302325581397</v>
      </c>
      <c r="AB7" s="11">
        <f>IFERROR('1.24 Beer consumption (value)'!AB7/'1.23 Beer consumption (vol)'!AB7,"")</f>
        <v>29.487179487179485</v>
      </c>
      <c r="AC7" s="11">
        <f>IFERROR('1.24 Beer consumption (value)'!AC7/'1.23 Beer consumption (vol)'!AC7,"")</f>
        <v>26.828124999999996</v>
      </c>
      <c r="AD7" s="11">
        <f>IFERROR('1.24 Beer consumption (value)'!AD7/'1.23 Beer consumption (vol)'!AD7,"")</f>
        <v>27</v>
      </c>
      <c r="AE7" s="11">
        <f>IFERROR('1.24 Beer consumption (value)'!AE7/'1.23 Beer consumption (vol)'!AE7,"")</f>
        <v>47.243478260869566</v>
      </c>
      <c r="AF7" s="11">
        <f>IFERROR('1.24 Beer consumption (value)'!AF7/'1.23 Beer consumption (vol)'!AF7,"")</f>
        <v>41.794871794871796</v>
      </c>
      <c r="AG7" s="11">
        <f>IFERROR('1.24 Beer consumption (value)'!AG7/'1.23 Beer consumption (vol)'!AG7,"")</f>
        <v>31.9375</v>
      </c>
      <c r="AH7" s="11">
        <f>IFERROR('1.24 Beer consumption (value)'!AH7/'1.23 Beer consumption (vol)'!AH7,"")</f>
        <v>39.483870967741936</v>
      </c>
      <c r="AI7" s="11">
        <f>IFERROR('1.24 Beer consumption (value)'!AI7/'1.23 Beer consumption (vol)'!AI7,"")</f>
        <v>50.558526011560694</v>
      </c>
      <c r="AJ7" s="11">
        <f>IFERROR('1.24 Beer consumption (value)'!AJ7/'1.23 Beer consumption (vol)'!AJ7,"")</f>
        <v>27.505050505050505</v>
      </c>
      <c r="AK7" s="11">
        <f>IFERROR('1.24 Beer consumption (value)'!AK7/'1.23 Beer consumption (vol)'!AK7,"")</f>
        <v>26.983650662251655</v>
      </c>
      <c r="AL7" s="11">
        <f>IFERROR('1.24 Beer consumption (value)'!AL7/'1.23 Beer consumption (vol)'!AL7,"")</f>
        <v>38.53872053872054</v>
      </c>
      <c r="AM7" s="11">
        <f>IFERROR('1.24 Beer consumption (value)'!AM7/'1.23 Beer consumption (vol)'!AM7,"")</f>
        <v>30.246636771300448</v>
      </c>
      <c r="AN7" s="11">
        <f>IFERROR('1.24 Beer consumption (value)'!AN7/'1.23 Beer consumption (vol)'!AN7,"")</f>
        <v>57.02597402597403</v>
      </c>
      <c r="AO7" s="11">
        <f>IFERROR('1.24 Beer consumption (value)'!AO7/'1.23 Beer consumption (vol)'!AO7,"")</f>
        <v>23.361183637946038</v>
      </c>
      <c r="AP7" s="11">
        <f>IFERROR('1.24 Beer consumption (value)'!AP7/'1.23 Beer consumption (vol)'!AP7,"")</f>
        <v>38.503641781162059</v>
      </c>
      <c r="AQ7" s="11">
        <f>IFERROR('1.24 Beer consumption (value)'!AQ7/'1.23 Beer consumption (vol)'!AQ7,"")</f>
        <v>25.767141009055628</v>
      </c>
      <c r="AR7" s="11">
        <f>IFERROR('1.24 Beer consumption (value)'!AR7/'1.23 Beer consumption (vol)'!AR7,"")</f>
        <v>43.960317460317462</v>
      </c>
      <c r="AS7" s="11">
        <f>IFERROR('1.24 Beer consumption (value)'!AS7/'1.23 Beer consumption (vol)'!AS7,"")</f>
        <v>30.807845605202434</v>
      </c>
      <c r="AT7" s="11">
        <f>IFERROR('1.24 Beer consumption (value)'!AT7/'1.23 Beer consumption (vol)'!AT7,"")</f>
        <v>46.693277310924366</v>
      </c>
      <c r="AU7" s="11">
        <f>IFERROR('1.24 Beer consumption (value)'!AU7/'1.23 Beer consumption (vol)'!AU7,"")</f>
        <v>48.647655259822557</v>
      </c>
      <c r="AV7" s="11">
        <f>IFERROR('1.24 Beer consumption (value)'!AV7/'1.23 Beer consumption (vol)'!AV7,"")</f>
        <v>66.764705882352942</v>
      </c>
      <c r="AW7" s="11">
        <f>IFERROR('1.24 Beer consumption (value)'!AW7/'1.23 Beer consumption (vol)'!AW7,"")</f>
        <v>64.736363636363635</v>
      </c>
      <c r="AX7" s="11">
        <f>IFERROR('1.24 Beer consumption (value)'!AX7/'1.23 Beer consumption (vol)'!AX7,"")</f>
        <v>39.029585798816569</v>
      </c>
      <c r="AY7" s="11">
        <f>IFERROR('1.24 Beer consumption (value)'!AY7/'1.23 Beer consumption (vol)'!AY7,"")</f>
        <v>48.142857142857153</v>
      </c>
      <c r="AZ7" s="11">
        <f>IFERROR('1.24 Beer consumption (value)'!AZ7/'1.23 Beer consumption (vol)'!AZ7,"")</f>
        <v>47.036249564308129</v>
      </c>
      <c r="BA7" s="11">
        <f>IFERROR('1.24 Beer consumption (value)'!BA7/'1.23 Beer consumption (vol)'!BA7,"")</f>
        <v>41.184000000000005</v>
      </c>
      <c r="BB7" s="11">
        <f>IFERROR('1.24 Beer consumption (value)'!BB7/'1.23 Beer consumption (vol)'!BB7,"")</f>
        <v>33.5</v>
      </c>
      <c r="BC7" s="11">
        <f>IFERROR('1.24 Beer consumption (value)'!BC7/'1.23 Beer consumption (vol)'!BC7,"")</f>
        <v>31.874777975133217</v>
      </c>
      <c r="BD7" s="11">
        <f>IFERROR('1.24 Beer consumption (value)'!BD7/'1.23 Beer consumption (vol)'!BD7,"")</f>
        <v>42.64029692470838</v>
      </c>
      <c r="BE7" s="11">
        <f>IFERROR('1.24 Beer consumption (value)'!BE7/'1.23 Beer consumption (vol)'!BE7,"")</f>
        <v>56.433333333333337</v>
      </c>
      <c r="BF7" s="11">
        <f>IFERROR('1.24 Beer consumption (value)'!BF7/'1.23 Beer consumption (vol)'!BF7,"")</f>
        <v>45.05641025641026</v>
      </c>
      <c r="BG7" s="11">
        <f>IFERROR('1.24 Beer consumption (value)'!BG7/'1.23 Beer consumption (vol)'!BG7,"")</f>
        <v>103.375</v>
      </c>
      <c r="BH7" s="11" t="str">
        <f>IFERROR('1.24 Beer consumption (value)'!BH7/'1.23 Beer consumption (vol)'!BH7,"")</f>
        <v/>
      </c>
      <c r="BI7" s="11">
        <f>IFERROR('1.24 Beer consumption (value)'!BI7/'1.23 Beer consumption (vol)'!BI7,"")</f>
        <v>193.72</v>
      </c>
      <c r="BJ7" s="11">
        <f>IFERROR('1.24 Beer consumption (value)'!BJ7/'1.23 Beer consumption (vol)'!BJ7,"")</f>
        <v>75.264248704663203</v>
      </c>
      <c r="BK7" s="11">
        <f>IFERROR('1.24 Beer consumption (value)'!BK7/'1.23 Beer consumption (vol)'!BK7,"")</f>
        <v>122.48979591836735</v>
      </c>
      <c r="BL7" s="11">
        <f>IFERROR('1.24 Beer consumption (value)'!BL7/'1.23 Beer consumption (vol)'!BL7,"")</f>
        <v>30.235294117647058</v>
      </c>
      <c r="BM7" s="11" t="str">
        <f>IFERROR('1.24 Beer consumption (value)'!BM7/'1.23 Beer consumption (vol)'!BM7,"")</f>
        <v/>
      </c>
      <c r="BN7" s="11">
        <f>IFERROR('1.24 Beer consumption (value)'!BN7/'1.23 Beer consumption (vol)'!BN7,"")</f>
        <v>42.059214903526275</v>
      </c>
      <c r="BO7" s="11">
        <f>IFERROR('1.24 Beer consumption (value)'!BO7/'1.23 Beer consumption (vol)'!BO7,"")</f>
        <v>60.622641509433969</v>
      </c>
      <c r="BP7" s="11">
        <f>IFERROR('1.24 Beer consumption (value)'!BP7/'1.23 Beer consumption (vol)'!BP7,"")</f>
        <v>228.7222222222222</v>
      </c>
      <c r="BQ7" s="11">
        <f>IFERROR('1.24 Beer consumption (value)'!BQ7/'1.23 Beer consumption (vol)'!BQ7,"")</f>
        <v>67.649863654070899</v>
      </c>
      <c r="BR7" s="11">
        <f>IFERROR('1.24 Beer consumption (value)'!BR7/'1.23 Beer consumption (vol)'!BR7,"")</f>
        <v>103.14260249554367</v>
      </c>
      <c r="BS7" s="11">
        <f>IFERROR('1.24 Beer consumption (value)'!BS7/'1.23 Beer consumption (vol)'!BS7,"")</f>
        <v>64.244493768140686</v>
      </c>
      <c r="BT7" s="11">
        <f>IFERROR('1.24 Beer consumption (value)'!BT7/'1.23 Beer consumption (vol)'!BT7,"")</f>
        <v>103.19636707407656</v>
      </c>
      <c r="BU7" s="11">
        <f>IFERROR('1.24 Beer consumption (value)'!BU7/'1.23 Beer consumption (vol)'!BU7,"")</f>
        <v>85.807692307692292</v>
      </c>
      <c r="BV7" s="11">
        <f>IFERROR('1.24 Beer consumption (value)'!BV7/'1.23 Beer consumption (vol)'!BV7,"")</f>
        <v>108.88080808080809</v>
      </c>
      <c r="BW7" s="11">
        <f>IFERROR('1.24 Beer consumption (value)'!BW7/'1.23 Beer consumption (vol)'!BW7,"")</f>
        <v>111.51931330472102</v>
      </c>
      <c r="BX7" s="11">
        <f>IFERROR('1.24 Beer consumption (value)'!BX7/'1.23 Beer consumption (vol)'!BX7,"")</f>
        <v>112.32627118644068</v>
      </c>
      <c r="BY7" s="11">
        <f>IFERROR('1.24 Beer consumption (value)'!BY7/'1.23 Beer consumption (vol)'!BY7,"")</f>
        <v>88.487854251012152</v>
      </c>
      <c r="BZ7" s="11">
        <f>IFERROR('1.24 Beer consumption (value)'!BZ7/'1.23 Beer consumption (vol)'!BZ7,"")</f>
        <v>70.2638888888889</v>
      </c>
      <c r="CA7" s="11">
        <f>IFERROR('1.24 Beer consumption (value)'!CA7/'1.23 Beer consumption (vol)'!CA7,"")</f>
        <v>144.18433179723505</v>
      </c>
      <c r="CB7" s="11">
        <f>IFERROR('1.24 Beer consumption (value)'!CB7/'1.23 Beer consumption (vol)'!CB7,"")</f>
        <v>164.33948339483396</v>
      </c>
      <c r="CC7" s="11">
        <f>IFERROR('1.24 Beer consumption (value)'!CC7/'1.23 Beer consumption (vol)'!CC7,"")</f>
        <v>105.97560975609755</v>
      </c>
      <c r="CD7" s="11">
        <f>IFERROR('1.24 Beer consumption (value)'!CD7/'1.23 Beer consumption (vol)'!CD7,"")</f>
        <v>85.71615008156607</v>
      </c>
      <c r="CE7" s="11">
        <f>IFERROR('1.24 Beer consumption (value)'!CE7/'1.23 Beer consumption (vol)'!CE7,"")</f>
        <v>225.81147540983608</v>
      </c>
      <c r="CF7" s="11">
        <f>IFERROR('1.24 Beer consumption (value)'!CF7/'1.23 Beer consumption (vol)'!CF7,"")</f>
        <v>80.479623824451423</v>
      </c>
      <c r="CG7" s="11">
        <f>IFERROR('1.24 Beer consumption (value)'!CG7/'1.23 Beer consumption (vol)'!CG7,"")</f>
        <v>116.56504336224148</v>
      </c>
      <c r="CH7" s="11">
        <f>IFERROR('1.24 Beer consumption (value)'!CH7/'1.23 Beer consumption (vol)'!CH7,"")</f>
        <v>130.44888888888889</v>
      </c>
      <c r="CI7" s="11">
        <f>IFERROR('1.24 Beer consumption (value)'!CI7/'1.23 Beer consumption (vol)'!CI7,"")</f>
        <v>158.52820512820514</v>
      </c>
      <c r="CJ7" s="11">
        <f>IFERROR('1.24 Beer consumption (value)'!CJ7/'1.23 Beer consumption (vol)'!CJ7,"")</f>
        <v>102.88440860215053</v>
      </c>
      <c r="CK7" s="11">
        <f>IFERROR('1.24 Beer consumption (value)'!CK7/'1.23 Beer consumption (vol)'!CK7,"")</f>
        <v>140.66407043684387</v>
      </c>
      <c r="CL7" s="11">
        <f>IFERROR('1.24 Beer consumption (value)'!CL7/'1.23 Beer consumption (vol)'!CL7,"")</f>
        <v>95.789473684205291</v>
      </c>
      <c r="CM7" s="11">
        <f>IFERROR('1.24 Beer consumption (value)'!CM7/'1.23 Beer consumption (vol)'!CM7,"")</f>
        <v>25.939130434782356</v>
      </c>
      <c r="CN7" s="11">
        <f>IFERROR('1.24 Beer consumption (value)'!CN7/'1.23 Beer consumption (vol)'!CN7,"")</f>
        <v>59.202127659574295</v>
      </c>
      <c r="CO7" s="11">
        <f>IFERROR('1.24 Beer consumption (value)'!CO7/'1.23 Beer consumption (vol)'!CO7,"")</f>
        <v>35.602108036890655</v>
      </c>
      <c r="CP7" s="11">
        <f>IFERROR('1.24 Beer consumption (value)'!CP7/'1.23 Beer consumption (vol)'!CP7,"")</f>
        <v>31.619047619048303</v>
      </c>
    </row>
    <row r="8" spans="1:94" x14ac:dyDescent="0.25">
      <c r="A8" s="1" t="s">
        <v>29</v>
      </c>
      <c r="B8" s="11">
        <f>IFERROR('1.24 Beer consumption (value)'!B8/'1.23 Beer consumption (vol)'!B8,"")</f>
        <v>56.400439195204463</v>
      </c>
      <c r="C8" s="11">
        <f>IFERROR('1.24 Beer consumption (value)'!C8/'1.23 Beer consumption (vol)'!C8,"")</f>
        <v>37.621869225022607</v>
      </c>
      <c r="D8" s="11">
        <f>IFERROR('1.24 Beer consumption (value)'!D8/'1.23 Beer consumption (vol)'!D8,"")</f>
        <v>47.222222222222221</v>
      </c>
      <c r="E8" s="11">
        <f>IFERROR('1.24 Beer consumption (value)'!E8/'1.23 Beer consumption (vol)'!E8,"")</f>
        <v>14.435245143385755</v>
      </c>
      <c r="F8" s="11">
        <f>IFERROR('1.24 Beer consumption (value)'!F8/'1.23 Beer consumption (vol)'!F8,"")</f>
        <v>120.5064935064935</v>
      </c>
      <c r="G8" s="11">
        <f>IFERROR('1.24 Beer consumption (value)'!G8/'1.23 Beer consumption (vol)'!G8,"")</f>
        <v>46.161354581673308</v>
      </c>
      <c r="H8" s="11">
        <f>IFERROR('1.24 Beer consumption (value)'!H8/'1.23 Beer consumption (vol)'!H8,"")</f>
        <v>76.97014925373135</v>
      </c>
      <c r="I8" s="11">
        <f>IFERROR('1.24 Beer consumption (value)'!I8/'1.23 Beer consumption (vol)'!I8,"")</f>
        <v>124.14590964590963</v>
      </c>
      <c r="J8" s="11">
        <f>IFERROR('1.24 Beer consumption (value)'!J8/'1.23 Beer consumption (vol)'!J8,"")</f>
        <v>41.502145922746777</v>
      </c>
      <c r="K8" s="11">
        <f>IFERROR('1.24 Beer consumption (value)'!K8/'1.23 Beer consumption (vol)'!K8,"")</f>
        <v>169.21212121212122</v>
      </c>
      <c r="L8" s="11">
        <f>IFERROR('1.24 Beer consumption (value)'!L8/'1.23 Beer consumption (vol)'!L8,"")</f>
        <v>115</v>
      </c>
      <c r="M8" s="11">
        <f>IFERROR('1.24 Beer consumption (value)'!M8/'1.23 Beer consumption (vol)'!M8,"")</f>
        <v>27.204111600587371</v>
      </c>
      <c r="N8" s="11">
        <f>IFERROR('1.24 Beer consumption (value)'!N8/'1.23 Beer consumption (vol)'!N8,"")</f>
        <v>201.875</v>
      </c>
      <c r="O8" s="11">
        <f>IFERROR('1.24 Beer consumption (value)'!O8/'1.23 Beer consumption (vol)'!O8,"")</f>
        <v>124.87666666666667</v>
      </c>
      <c r="P8" s="11">
        <f>IFERROR('1.24 Beer consumption (value)'!P8/'1.23 Beer consumption (vol)'!P8,"")</f>
        <v>83.743801652892557</v>
      </c>
      <c r="Q8" s="11">
        <f>IFERROR('1.24 Beer consumption (value)'!Q8/'1.23 Beer consumption (vol)'!Q8,"")</f>
        <v>43.26</v>
      </c>
      <c r="R8" s="11">
        <f>IFERROR('1.24 Beer consumption (value)'!R8/'1.23 Beer consumption (vol)'!R8,"")</f>
        <v>32.61363636363636</v>
      </c>
      <c r="S8" s="11">
        <f>IFERROR('1.24 Beer consumption (value)'!S8/'1.23 Beer consumption (vol)'!S8,"")</f>
        <v>40.047197640117993</v>
      </c>
      <c r="T8" s="11">
        <f>IFERROR('1.24 Beer consumption (value)'!T8/'1.23 Beer consumption (vol)'!T8,"")</f>
        <v>107.59397810218978</v>
      </c>
      <c r="U8" s="11">
        <f>IFERROR('1.24 Beer consumption (value)'!U8/'1.23 Beer consumption (vol)'!U8,"")</f>
        <v>109.84574468085107</v>
      </c>
      <c r="V8" s="11">
        <f>IFERROR('1.24 Beer consumption (value)'!V8/'1.23 Beer consumption (vol)'!V8,"")</f>
        <v>94.019230769230774</v>
      </c>
      <c r="W8" s="11">
        <f>IFERROR('1.24 Beer consumption (value)'!W8/'1.23 Beer consumption (vol)'!W8,"")</f>
        <v>34.025245679430697</v>
      </c>
      <c r="X8" s="11">
        <f>IFERROR('1.24 Beer consumption (value)'!X8/'1.23 Beer consumption (vol)'!X8,"")</f>
        <v>14.459893048128341</v>
      </c>
      <c r="Y8" s="11">
        <f>IFERROR('1.24 Beer consumption (value)'!Y8/'1.23 Beer consumption (vol)'!Y8,"")</f>
        <v>54.930693069306926</v>
      </c>
      <c r="Z8" s="11">
        <f>IFERROR('1.24 Beer consumption (value)'!Z8/'1.23 Beer consumption (vol)'!Z8,"")</f>
        <v>27.247011952191233</v>
      </c>
      <c r="AA8" s="11">
        <f>IFERROR('1.24 Beer consumption (value)'!AA8/'1.23 Beer consumption (vol)'!AA8,"")</f>
        <v>60.017241379310349</v>
      </c>
      <c r="AB8" s="11">
        <f>IFERROR('1.24 Beer consumption (value)'!AB8/'1.23 Beer consumption (vol)'!AB8,"")</f>
        <v>32.171779141104295</v>
      </c>
      <c r="AC8" s="11">
        <f>IFERROR('1.24 Beer consumption (value)'!AC8/'1.23 Beer consumption (vol)'!AC8,"")</f>
        <v>27.632352941176471</v>
      </c>
      <c r="AD8" s="11">
        <f>IFERROR('1.24 Beer consumption (value)'!AD8/'1.23 Beer consumption (vol)'!AD8,"")</f>
        <v>28.5625</v>
      </c>
      <c r="AE8" s="11">
        <f>IFERROR('1.24 Beer consumption (value)'!AE8/'1.23 Beer consumption (vol)'!AE8,"")</f>
        <v>44.877840909090907</v>
      </c>
      <c r="AF8" s="11">
        <f>IFERROR('1.24 Beer consumption (value)'!AF8/'1.23 Beer consumption (vol)'!AF8,"")</f>
        <v>45.617283950617285</v>
      </c>
      <c r="AG8" s="11">
        <f>IFERROR('1.24 Beer consumption (value)'!AG8/'1.23 Beer consumption (vol)'!AG8,"")</f>
        <v>32.285714285714285</v>
      </c>
      <c r="AH8" s="11">
        <f>IFERROR('1.24 Beer consumption (value)'!AH8/'1.23 Beer consumption (vol)'!AH8,"")</f>
        <v>40.212121212121211</v>
      </c>
      <c r="AI8" s="11">
        <f>IFERROR('1.24 Beer consumption (value)'!AI8/'1.23 Beer consumption (vol)'!AI8,"")</f>
        <v>51.277044854881268</v>
      </c>
      <c r="AJ8" s="11">
        <f>IFERROR('1.24 Beer consumption (value)'!AJ8/'1.23 Beer consumption (vol)'!AJ8,"")</f>
        <v>28.014941302027747</v>
      </c>
      <c r="AK8" s="11">
        <f>IFERROR('1.24 Beer consumption (value)'!AK8/'1.23 Beer consumption (vol)'!AK8,"")</f>
        <v>31.094295236228191</v>
      </c>
      <c r="AL8" s="11">
        <f>IFERROR('1.24 Beer consumption (value)'!AL8/'1.23 Beer consumption (vol)'!AL8,"")</f>
        <v>35.658940397350996</v>
      </c>
      <c r="AM8" s="11">
        <f>IFERROR('1.24 Beer consumption (value)'!AM8/'1.23 Beer consumption (vol)'!AM8,"")</f>
        <v>31.980861244019138</v>
      </c>
      <c r="AN8" s="11">
        <f>IFERROR('1.24 Beer consumption (value)'!AN8/'1.23 Beer consumption (vol)'!AN8,"")</f>
        <v>57.862499999999997</v>
      </c>
      <c r="AO8" s="11">
        <f>IFERROR('1.24 Beer consumption (value)'!AO8/'1.23 Beer consumption (vol)'!AO8,"")</f>
        <v>25.814611154752551</v>
      </c>
      <c r="AP8" s="11">
        <f>IFERROR('1.24 Beer consumption (value)'!AP8/'1.23 Beer consumption (vol)'!AP8,"")</f>
        <v>41.70557193853795</v>
      </c>
      <c r="AQ8" s="11">
        <f>IFERROR('1.24 Beer consumption (value)'!AQ8/'1.23 Beer consumption (vol)'!AQ8,"")</f>
        <v>27.540903540903539</v>
      </c>
      <c r="AR8" s="11">
        <f>IFERROR('1.24 Beer consumption (value)'!AR8/'1.23 Beer consumption (vol)'!AR8,"")</f>
        <v>47.395833333333336</v>
      </c>
      <c r="AS8" s="11">
        <f>IFERROR('1.24 Beer consumption (value)'!AS8/'1.23 Beer consumption (vol)'!AS8,"")</f>
        <v>36.05679592636114</v>
      </c>
      <c r="AT8" s="11">
        <f>IFERROR('1.24 Beer consumption (value)'!AT8/'1.23 Beer consumption (vol)'!AT8,"")</f>
        <v>51.026923076923076</v>
      </c>
      <c r="AU8" s="11">
        <f>IFERROR('1.24 Beer consumption (value)'!AU8/'1.23 Beer consumption (vol)'!AU8,"")</f>
        <v>51.051103368176541</v>
      </c>
      <c r="AV8" s="11">
        <f>IFERROR('1.24 Beer consumption (value)'!AV8/'1.23 Beer consumption (vol)'!AV8,"")</f>
        <v>65.736111111111114</v>
      </c>
      <c r="AW8" s="11">
        <f>IFERROR('1.24 Beer consumption (value)'!AW8/'1.23 Beer consumption (vol)'!AW8,"")</f>
        <v>59.259911894273131</v>
      </c>
      <c r="AX8" s="11">
        <f>IFERROR('1.24 Beer consumption (value)'!AX8/'1.23 Beer consumption (vol)'!AX8,"")</f>
        <v>39.692307692307693</v>
      </c>
      <c r="AY8" s="11">
        <f>IFERROR('1.24 Beer consumption (value)'!AY8/'1.23 Beer consumption (vol)'!AY8,"")</f>
        <v>51.243243243243242</v>
      </c>
      <c r="AZ8" s="11">
        <f>IFERROR('1.24 Beer consumption (value)'!AZ8/'1.23 Beer consumption (vol)'!AZ8,"")</f>
        <v>48.236676597153256</v>
      </c>
      <c r="BA8" s="11">
        <f>IFERROR('1.24 Beer consumption (value)'!BA8/'1.23 Beer consumption (vol)'!BA8,"")</f>
        <v>41.76682692307692</v>
      </c>
      <c r="BB8" s="11">
        <f>IFERROR('1.24 Beer consumption (value)'!BB8/'1.23 Beer consumption (vol)'!BB8,"")</f>
        <v>37.10526315789474</v>
      </c>
      <c r="BC8" s="11">
        <f>IFERROR('1.24 Beer consumption (value)'!BC8/'1.23 Beer consumption (vol)'!BC8,"")</f>
        <v>36.340136054421777</v>
      </c>
      <c r="BD8" s="11">
        <f>IFERROR('1.24 Beer consumption (value)'!BD8/'1.23 Beer consumption (vol)'!BD8,"")</f>
        <v>42.347338935574228</v>
      </c>
      <c r="BE8" s="11">
        <f>IFERROR('1.24 Beer consumption (value)'!BE8/'1.23 Beer consumption (vol)'!BE8,"")</f>
        <v>57.874999999999993</v>
      </c>
      <c r="BF8" s="11">
        <f>IFERROR('1.24 Beer consumption (value)'!BF8/'1.23 Beer consumption (vol)'!BF8,"")</f>
        <v>47.238095238095241</v>
      </c>
      <c r="BG8" s="11">
        <f>IFERROR('1.24 Beer consumption (value)'!BG8/'1.23 Beer consumption (vol)'!BG8,"")</f>
        <v>102.3235294117647</v>
      </c>
      <c r="BH8" s="11" t="str">
        <f>IFERROR('1.24 Beer consumption (value)'!BH8/'1.23 Beer consumption (vol)'!BH8,"")</f>
        <v/>
      </c>
      <c r="BI8" s="11">
        <f>IFERROR('1.24 Beer consumption (value)'!BI8/'1.23 Beer consumption (vol)'!BI8,"")</f>
        <v>191.78571428571431</v>
      </c>
      <c r="BJ8" s="11">
        <f>IFERROR('1.24 Beer consumption (value)'!BJ8/'1.23 Beer consumption (vol)'!BJ8,"")</f>
        <v>81.66</v>
      </c>
      <c r="BK8" s="11">
        <f>IFERROR('1.24 Beer consumption (value)'!BK8/'1.23 Beer consumption (vol)'!BK8,"")</f>
        <v>124.94230769230769</v>
      </c>
      <c r="BL8" s="11">
        <f>IFERROR('1.24 Beer consumption (value)'!BL8/'1.23 Beer consumption (vol)'!BL8,"")</f>
        <v>33.721674876847288</v>
      </c>
      <c r="BM8" s="11" t="str">
        <f>IFERROR('1.24 Beer consumption (value)'!BM8/'1.23 Beer consumption (vol)'!BM8,"")</f>
        <v/>
      </c>
      <c r="BN8" s="11">
        <f>IFERROR('1.24 Beer consumption (value)'!BN8/'1.23 Beer consumption (vol)'!BN8,"")</f>
        <v>40.685676392572937</v>
      </c>
      <c r="BO8" s="11">
        <f>IFERROR('1.24 Beer consumption (value)'!BO8/'1.23 Beer consumption (vol)'!BO8,"")</f>
        <v>65.036363636363632</v>
      </c>
      <c r="BP8" s="11">
        <f>IFERROR('1.24 Beer consumption (value)'!BP8/'1.23 Beer consumption (vol)'!BP8,"")</f>
        <v>252.15</v>
      </c>
      <c r="BQ8" s="11">
        <f>IFERROR('1.24 Beer consumption (value)'!BQ8/'1.23 Beer consumption (vol)'!BQ8,"")</f>
        <v>70.695290435844598</v>
      </c>
      <c r="BR8" s="11">
        <f>IFERROR('1.24 Beer consumption (value)'!BR8/'1.23 Beer consumption (vol)'!BR8,"")</f>
        <v>109.74847693646649</v>
      </c>
      <c r="BS8" s="11">
        <f>IFERROR('1.24 Beer consumption (value)'!BS8/'1.23 Beer consumption (vol)'!BS8,"")</f>
        <v>66.940930388219542</v>
      </c>
      <c r="BT8" s="11">
        <f>IFERROR('1.24 Beer consumption (value)'!BT8/'1.23 Beer consumption (vol)'!BT8,"")</f>
        <v>107.18296931528876</v>
      </c>
      <c r="BU8" s="11">
        <f>IFERROR('1.24 Beer consumption (value)'!BU8/'1.23 Beer consumption (vol)'!BU8,"")</f>
        <v>88.176870748299308</v>
      </c>
      <c r="BV8" s="11">
        <f>IFERROR('1.24 Beer consumption (value)'!BV8/'1.23 Beer consumption (vol)'!BV8,"")</f>
        <v>112.92668024439918</v>
      </c>
      <c r="BW8" s="11">
        <f>IFERROR('1.24 Beer consumption (value)'!BW8/'1.23 Beer consumption (vol)'!BW8,"")</f>
        <v>115.53275109170306</v>
      </c>
      <c r="BX8" s="11">
        <f>IFERROR('1.24 Beer consumption (value)'!BX8/'1.23 Beer consumption (vol)'!BX8,"")</f>
        <v>114.93697478991596</v>
      </c>
      <c r="BY8" s="11">
        <f>IFERROR('1.24 Beer consumption (value)'!BY8/'1.23 Beer consumption (vol)'!BY8,"")</f>
        <v>89.549540347293146</v>
      </c>
      <c r="BZ8" s="11">
        <f>IFERROR('1.24 Beer consumption (value)'!BZ8/'1.23 Beer consumption (vol)'!BZ8,"")</f>
        <v>72.824840107282853</v>
      </c>
      <c r="CA8" s="11">
        <f>IFERROR('1.24 Beer consumption (value)'!CA8/'1.23 Beer consumption (vol)'!CA8,"")</f>
        <v>146.19004524886878</v>
      </c>
      <c r="CB8" s="11">
        <f>IFERROR('1.24 Beer consumption (value)'!CB8/'1.23 Beer consumption (vol)'!CB8,"")</f>
        <v>163.80144404332131</v>
      </c>
      <c r="CC8" s="11">
        <f>IFERROR('1.24 Beer consumption (value)'!CC8/'1.23 Beer consumption (vol)'!CC8,"")</f>
        <v>107.81463990554899</v>
      </c>
      <c r="CD8" s="11">
        <f>IFERROR('1.24 Beer consumption (value)'!CD8/'1.23 Beer consumption (vol)'!CD8,"")</f>
        <v>85.31691297208539</v>
      </c>
      <c r="CE8" s="11">
        <f>IFERROR('1.24 Beer consumption (value)'!CE8/'1.23 Beer consumption (vol)'!CE8,"")</f>
        <v>221.80314960629923</v>
      </c>
      <c r="CF8" s="11">
        <f>IFERROR('1.24 Beer consumption (value)'!CF8/'1.23 Beer consumption (vol)'!CF8,"")</f>
        <v>83.038338658146955</v>
      </c>
      <c r="CG8" s="11">
        <f>IFERROR('1.24 Beer consumption (value)'!CG8/'1.23 Beer consumption (vol)'!CG8,"")</f>
        <v>121.77654723127036</v>
      </c>
      <c r="CH8" s="11">
        <f>IFERROR('1.24 Beer consumption (value)'!CH8/'1.23 Beer consumption (vol)'!CH8,"")</f>
        <v>132.8782608695652</v>
      </c>
      <c r="CI8" s="11">
        <f>IFERROR('1.24 Beer consumption (value)'!CI8/'1.23 Beer consumption (vol)'!CI8,"")</f>
        <v>157.23267326732673</v>
      </c>
      <c r="CJ8" s="11">
        <f>IFERROR('1.24 Beer consumption (value)'!CJ8/'1.23 Beer consumption (vol)'!CJ8,"")</f>
        <v>95.130541871921181</v>
      </c>
      <c r="CK8" s="11">
        <f>IFERROR('1.24 Beer consumption (value)'!CK8/'1.23 Beer consumption (vol)'!CK8,"")</f>
        <v>153.74800139033718</v>
      </c>
      <c r="CL8" s="11">
        <f>IFERROR('1.24 Beer consumption (value)'!CL8/'1.23 Beer consumption (vol)'!CL8,"")</f>
        <v>99.87719298246023</v>
      </c>
      <c r="CM8" s="11">
        <f>IFERROR('1.24 Beer consumption (value)'!CM8/'1.23 Beer consumption (vol)'!CM8,"")</f>
        <v>26.629032258064555</v>
      </c>
      <c r="CN8" s="11">
        <f>IFERROR('1.24 Beer consumption (value)'!CN8/'1.23 Beer consumption (vol)'!CN8,"")</f>
        <v>61.763265306122591</v>
      </c>
      <c r="CO8" s="11">
        <f>IFERROR('1.24 Beer consumption (value)'!CO8/'1.23 Beer consumption (vol)'!CO8,"")</f>
        <v>34.571139854486667</v>
      </c>
      <c r="CP8" s="11">
        <f>IFERROR('1.24 Beer consumption (value)'!CP8/'1.23 Beer consumption (vol)'!CP8,"")</f>
        <v>32.15015974440773</v>
      </c>
    </row>
    <row r="9" spans="1:94" x14ac:dyDescent="0.25">
      <c r="A9" s="1" t="s">
        <v>30</v>
      </c>
      <c r="B9" s="11">
        <f>IFERROR('1.24 Beer consumption (value)'!B9/'1.23 Beer consumption (vol)'!B9,"")</f>
        <v>59.860121829011518</v>
      </c>
      <c r="C9" s="11">
        <f>IFERROR('1.24 Beer consumption (value)'!C9/'1.23 Beer consumption (vol)'!C9,"")</f>
        <v>37.842393063999715</v>
      </c>
      <c r="D9" s="11">
        <f>IFERROR('1.24 Beer consumption (value)'!D9/'1.23 Beer consumption (vol)'!D9,"")</f>
        <v>59.421052631578952</v>
      </c>
      <c r="E9" s="11">
        <f>IFERROR('1.24 Beer consumption (value)'!E9/'1.23 Beer consumption (vol)'!E9,"")</f>
        <v>16.204037267080746</v>
      </c>
      <c r="F9" s="11">
        <f>IFERROR('1.24 Beer consumption (value)'!F9/'1.23 Beer consumption (vol)'!F9,"")</f>
        <v>120.18421052631579</v>
      </c>
      <c r="G9" s="11">
        <f>IFERROR('1.24 Beer consumption (value)'!G9/'1.23 Beer consumption (vol)'!G9,"")</f>
        <v>51.920608108108105</v>
      </c>
      <c r="H9" s="11">
        <f>IFERROR('1.24 Beer consumption (value)'!H9/'1.23 Beer consumption (vol)'!H9,"")</f>
        <v>79.5</v>
      </c>
      <c r="I9" s="11">
        <f>IFERROR('1.24 Beer consumption (value)'!I9/'1.23 Beer consumption (vol)'!I9,"")</f>
        <v>124.23667905824038</v>
      </c>
      <c r="J9" s="11">
        <f>IFERROR('1.24 Beer consumption (value)'!J9/'1.23 Beer consumption (vol)'!J9,"")</f>
        <v>48.606617647058819</v>
      </c>
      <c r="K9" s="11">
        <f>IFERROR('1.24 Beer consumption (value)'!K9/'1.23 Beer consumption (vol)'!K9,"")</f>
        <v>184.86956521739128</v>
      </c>
      <c r="L9" s="11">
        <f>IFERROR('1.24 Beer consumption (value)'!L9/'1.23 Beer consumption (vol)'!L9,"")</f>
        <v>127.33333333333334</v>
      </c>
      <c r="M9" s="11">
        <f>IFERROR('1.24 Beer consumption (value)'!M9/'1.23 Beer consumption (vol)'!M9,"")</f>
        <v>32.194174757281552</v>
      </c>
      <c r="N9" s="11">
        <f>IFERROR('1.24 Beer consumption (value)'!N9/'1.23 Beer consumption (vol)'!N9,"")</f>
        <v>216.23255813953489</v>
      </c>
      <c r="O9" s="11">
        <f>IFERROR('1.24 Beer consumption (value)'!O9/'1.23 Beer consumption (vol)'!O9,"")</f>
        <v>127.60346695557963</v>
      </c>
      <c r="P9" s="11">
        <f>IFERROR('1.24 Beer consumption (value)'!P9/'1.23 Beer consumption (vol)'!P9,"")</f>
        <v>84.700819672131146</v>
      </c>
      <c r="Q9" s="11">
        <f>IFERROR('1.24 Beer consumption (value)'!Q9/'1.23 Beer consumption (vol)'!Q9,"")</f>
        <v>46.972247918593894</v>
      </c>
      <c r="R9" s="11">
        <f>IFERROR('1.24 Beer consumption (value)'!R9/'1.23 Beer consumption (vol)'!R9,"")</f>
        <v>37.11363636363636</v>
      </c>
      <c r="S9" s="11">
        <f>IFERROR('1.24 Beer consumption (value)'!S9/'1.23 Beer consumption (vol)'!S9,"")</f>
        <v>40.833776595744673</v>
      </c>
      <c r="T9" s="11">
        <f>IFERROR('1.24 Beer consumption (value)'!T9/'1.23 Beer consumption (vol)'!T9,"")</f>
        <v>120.8177737881508</v>
      </c>
      <c r="U9" s="11">
        <f>IFERROR('1.24 Beer consumption (value)'!U9/'1.23 Beer consumption (vol)'!U9,"")</f>
        <v>122.60251046025104</v>
      </c>
      <c r="V9" s="11">
        <f>IFERROR('1.24 Beer consumption (value)'!V9/'1.23 Beer consumption (vol)'!V9,"")</f>
        <v>110.01898734177215</v>
      </c>
      <c r="W9" s="11">
        <f>IFERROR('1.24 Beer consumption (value)'!W9/'1.23 Beer consumption (vol)'!W9,"")</f>
        <v>39.198279173388649</v>
      </c>
      <c r="X9" s="11">
        <f>IFERROR('1.24 Beer consumption (value)'!X9/'1.23 Beer consumption (vol)'!X9,"")</f>
        <v>20.931192660550458</v>
      </c>
      <c r="Y9" s="11">
        <f>IFERROR('1.24 Beer consumption (value)'!Y9/'1.23 Beer consumption (vol)'!Y9,"")</f>
        <v>62.605504587155956</v>
      </c>
      <c r="Z9" s="11">
        <f>IFERROR('1.24 Beer consumption (value)'!Z9/'1.23 Beer consumption (vol)'!Z9,"")</f>
        <v>30.970260223048328</v>
      </c>
      <c r="AA9" s="11">
        <f>IFERROR('1.24 Beer consumption (value)'!AA9/'1.23 Beer consumption (vol)'!AA9,"")</f>
        <v>71.068181818181813</v>
      </c>
      <c r="AB9" s="11">
        <f>IFERROR('1.24 Beer consumption (value)'!AB9/'1.23 Beer consumption (vol)'!AB9,"")</f>
        <v>37.303813038130386</v>
      </c>
      <c r="AC9" s="11">
        <f>IFERROR('1.24 Beer consumption (value)'!AC9/'1.23 Beer consumption (vol)'!AC9,"")</f>
        <v>33.617647058823529</v>
      </c>
      <c r="AD9" s="11">
        <f>IFERROR('1.24 Beer consumption (value)'!AD9/'1.23 Beer consumption (vol)'!AD9,"")</f>
        <v>31.171428571428571</v>
      </c>
      <c r="AE9" s="11">
        <f>IFERROR('1.24 Beer consumption (value)'!AE9/'1.23 Beer consumption (vol)'!AE9,"")</f>
        <v>52.033613445378144</v>
      </c>
      <c r="AF9" s="11">
        <f>IFERROR('1.24 Beer consumption (value)'!AF9/'1.23 Beer consumption (vol)'!AF9,"")</f>
        <v>53.807692307692307</v>
      </c>
      <c r="AG9" s="11">
        <f>IFERROR('1.24 Beer consumption (value)'!AG9/'1.23 Beer consumption (vol)'!AG9,"")</f>
        <v>36.239520958083837</v>
      </c>
      <c r="AH9" s="11">
        <f>IFERROR('1.24 Beer consumption (value)'!AH9/'1.23 Beer consumption (vol)'!AH9,"")</f>
        <v>43.970588235294116</v>
      </c>
      <c r="AI9" s="11">
        <f>IFERROR('1.24 Beer consumption (value)'!AI9/'1.23 Beer consumption (vol)'!AI9,"")</f>
        <v>56.899104477611942</v>
      </c>
      <c r="AJ9" s="11">
        <f>IFERROR('1.24 Beer consumption (value)'!AJ9/'1.23 Beer consumption (vol)'!AJ9,"")</f>
        <v>34.487689393939398</v>
      </c>
      <c r="AK9" s="11">
        <f>IFERROR('1.24 Beer consumption (value)'!AK9/'1.23 Beer consumption (vol)'!AK9,"")</f>
        <v>36.326696675900273</v>
      </c>
      <c r="AL9" s="11">
        <f>IFERROR('1.24 Beer consumption (value)'!AL9/'1.23 Beer consumption (vol)'!AL9,"")</f>
        <v>45.521594684385384</v>
      </c>
      <c r="AM9" s="11">
        <f>IFERROR('1.24 Beer consumption (value)'!AM9/'1.23 Beer consumption (vol)'!AM9,"")</f>
        <v>37.529680365296805</v>
      </c>
      <c r="AN9" s="11">
        <f>IFERROR('1.24 Beer consumption (value)'!AN9/'1.23 Beer consumption (vol)'!AN9,"")</f>
        <v>72.146341463414643</v>
      </c>
      <c r="AO9" s="11">
        <f>IFERROR('1.24 Beer consumption (value)'!AO9/'1.23 Beer consumption (vol)'!AO9,"")</f>
        <v>28.06872852233677</v>
      </c>
      <c r="AP9" s="11">
        <f>IFERROR('1.24 Beer consumption (value)'!AP9/'1.23 Beer consumption (vol)'!AP9,"")</f>
        <v>47.502900785782472</v>
      </c>
      <c r="AQ9" s="11">
        <f>IFERROR('1.24 Beer consumption (value)'!AQ9/'1.23 Beer consumption (vol)'!AQ9,"")</f>
        <v>32.628865979381445</v>
      </c>
      <c r="AR9" s="11">
        <f>IFERROR('1.24 Beer consumption (value)'!AR9/'1.23 Beer consumption (vol)'!AR9,"")</f>
        <v>45.578616352201259</v>
      </c>
      <c r="AS9" s="11">
        <f>IFERROR('1.24 Beer consumption (value)'!AS9/'1.23 Beer consumption (vol)'!AS9,"")</f>
        <v>42.402237710931765</v>
      </c>
      <c r="AT9" s="11">
        <f>IFERROR('1.24 Beer consumption (value)'!AT9/'1.23 Beer consumption (vol)'!AT9,"")</f>
        <v>55.183823529411768</v>
      </c>
      <c r="AU9" s="11">
        <f>IFERROR('1.24 Beer consumption (value)'!AU9/'1.23 Beer consumption (vol)'!AU9,"")</f>
        <v>57.815315315315317</v>
      </c>
      <c r="AV9" s="11">
        <f>IFERROR('1.24 Beer consumption (value)'!AV9/'1.23 Beer consumption (vol)'!AV9,"")</f>
        <v>69.413333333333341</v>
      </c>
      <c r="AW9" s="11">
        <f>IFERROR('1.24 Beer consumption (value)'!AW9/'1.23 Beer consumption (vol)'!AW9,"")</f>
        <v>63.11666666666666</v>
      </c>
      <c r="AX9" s="11">
        <f>IFERROR('1.24 Beer consumption (value)'!AX9/'1.23 Beer consumption (vol)'!AX9,"")</f>
        <v>42.5</v>
      </c>
      <c r="AY9" s="11">
        <f>IFERROR('1.24 Beer consumption (value)'!AY9/'1.23 Beer consumption (vol)'!AY9,"")</f>
        <v>54.71052631578948</v>
      </c>
      <c r="AZ9" s="11">
        <f>IFERROR('1.24 Beer consumption (value)'!AZ9/'1.23 Beer consumption (vol)'!AZ9,"")</f>
        <v>55.194365305476424</v>
      </c>
      <c r="BA9" s="11">
        <f>IFERROR('1.24 Beer consumption (value)'!BA9/'1.23 Beer consumption (vol)'!BA9,"")</f>
        <v>43.493449781659393</v>
      </c>
      <c r="BB9" s="11">
        <f>IFERROR('1.24 Beer consumption (value)'!BB9/'1.23 Beer consumption (vol)'!BB9,"")</f>
        <v>44.424999999999997</v>
      </c>
      <c r="BC9" s="11">
        <f>IFERROR('1.24 Beer consumption (value)'!BC9/'1.23 Beer consumption (vol)'!BC9,"")</f>
        <v>44.542834890965729</v>
      </c>
      <c r="BD9" s="11">
        <f>IFERROR('1.24 Beer consumption (value)'!BD9/'1.23 Beer consumption (vol)'!BD9,"")</f>
        <v>45.111240085122851</v>
      </c>
      <c r="BE9" s="11">
        <f>IFERROR('1.24 Beer consumption (value)'!BE9/'1.23 Beer consumption (vol)'!BE9,"")</f>
        <v>62.029411764705884</v>
      </c>
      <c r="BF9" s="11">
        <f>IFERROR('1.24 Beer consumption (value)'!BF9/'1.23 Beer consumption (vol)'!BF9,"")</f>
        <v>53.813725490196077</v>
      </c>
      <c r="BG9" s="11">
        <f>IFERROR('1.24 Beer consumption (value)'!BG9/'1.23 Beer consumption (vol)'!BG9,"")</f>
        <v>112.22222222222221</v>
      </c>
      <c r="BH9" s="11" t="str">
        <f>IFERROR('1.24 Beer consumption (value)'!BH9/'1.23 Beer consumption (vol)'!BH9,"")</f>
        <v/>
      </c>
      <c r="BI9" s="11">
        <f>IFERROR('1.24 Beer consumption (value)'!BI9/'1.23 Beer consumption (vol)'!BI9,"")</f>
        <v>212.79999999999998</v>
      </c>
      <c r="BJ9" s="11">
        <f>IFERROR('1.24 Beer consumption (value)'!BJ9/'1.23 Beer consumption (vol)'!BJ9,"")</f>
        <v>91.14150943396227</v>
      </c>
      <c r="BK9" s="11">
        <f>IFERROR('1.24 Beer consumption (value)'!BK9/'1.23 Beer consumption (vol)'!BK9,"")</f>
        <v>135.78181818181818</v>
      </c>
      <c r="BL9" s="11">
        <f>IFERROR('1.24 Beer consumption (value)'!BL9/'1.23 Beer consumption (vol)'!BL9,"")</f>
        <v>40.565819861431876</v>
      </c>
      <c r="BM9" s="11" t="str">
        <f>IFERROR('1.24 Beer consumption (value)'!BM9/'1.23 Beer consumption (vol)'!BM9,"")</f>
        <v/>
      </c>
      <c r="BN9" s="11">
        <f>IFERROR('1.24 Beer consumption (value)'!BN9/'1.23 Beer consumption (vol)'!BN9,"")</f>
        <v>39.339005235602095</v>
      </c>
      <c r="BO9" s="11">
        <f>IFERROR('1.24 Beer consumption (value)'!BO9/'1.23 Beer consumption (vol)'!BO9,"")</f>
        <v>69.368421052631575</v>
      </c>
      <c r="BP9" s="11">
        <f>IFERROR('1.24 Beer consumption (value)'!BP9/'1.23 Beer consumption (vol)'!BP9,"")</f>
        <v>266.38095238095235</v>
      </c>
      <c r="BQ9" s="11">
        <f>IFERROR('1.24 Beer consumption (value)'!BQ9/'1.23 Beer consumption (vol)'!BQ9,"")</f>
        <v>74.015684803001875</v>
      </c>
      <c r="BR9" s="11">
        <f>IFERROR('1.24 Beer consumption (value)'!BR9/'1.23 Beer consumption (vol)'!BR9,"")</f>
        <v>118.45399305555554</v>
      </c>
      <c r="BS9" s="11">
        <f>IFERROR('1.24 Beer consumption (value)'!BS9/'1.23 Beer consumption (vol)'!BS9,"")</f>
        <v>69.804583538689002</v>
      </c>
      <c r="BT9" s="11">
        <f>IFERROR('1.24 Beer consumption (value)'!BT9/'1.23 Beer consumption (vol)'!BT9,"")</f>
        <v>118.68476274284167</v>
      </c>
      <c r="BU9" s="11">
        <f>IFERROR('1.24 Beer consumption (value)'!BU9/'1.23 Beer consumption (vol)'!BU9,"")</f>
        <v>99.038374717832951</v>
      </c>
      <c r="BV9" s="11">
        <f>IFERROR('1.24 Beer consumption (value)'!BV9/'1.23 Beer consumption (vol)'!BV9,"")</f>
        <v>124.89775051124745</v>
      </c>
      <c r="BW9" s="11">
        <f>IFERROR('1.24 Beer consumption (value)'!BW9/'1.23 Beer consumption (vol)'!BW9,"")</f>
        <v>128.65502183406113</v>
      </c>
      <c r="BX9" s="11">
        <f>IFERROR('1.24 Beer consumption (value)'!BX9/'1.23 Beer consumption (vol)'!BX9,"")</f>
        <v>126.05327868852459</v>
      </c>
      <c r="BY9" s="11">
        <f>IFERROR('1.24 Beer consumption (value)'!BY9/'1.23 Beer consumption (vol)'!BY9,"")</f>
        <v>98.962539021852237</v>
      </c>
      <c r="BZ9" s="11">
        <f>IFERROR('1.24 Beer consumption (value)'!BZ9/'1.23 Beer consumption (vol)'!BZ9,"")</f>
        <v>80.166982922201129</v>
      </c>
      <c r="CA9" s="11">
        <f>IFERROR('1.24 Beer consumption (value)'!CA9/'1.23 Beer consumption (vol)'!CA9,"")</f>
        <v>160.40444444444444</v>
      </c>
      <c r="CB9" s="11">
        <f>IFERROR('1.24 Beer consumption (value)'!CB9/'1.23 Beer consumption (vol)'!CB9,"")</f>
        <v>181.13928571428571</v>
      </c>
      <c r="CC9" s="11">
        <f>IFERROR('1.24 Beer consumption (value)'!CC9/'1.23 Beer consumption (vol)'!CC9,"")</f>
        <v>120.32018038331454</v>
      </c>
      <c r="CD9" s="11">
        <f>IFERROR('1.24 Beer consumption (value)'!CD9/'1.23 Beer consumption (vol)'!CD9,"")</f>
        <v>92.598347107438016</v>
      </c>
      <c r="CE9" s="11">
        <f>IFERROR('1.24 Beer consumption (value)'!CE9/'1.23 Beer consumption (vol)'!CE9,"")</f>
        <v>244.24031007751935</v>
      </c>
      <c r="CF9" s="11">
        <f>IFERROR('1.24 Beer consumption (value)'!CF9/'1.23 Beer consumption (vol)'!CF9,"")</f>
        <v>92.40584415584415</v>
      </c>
      <c r="CG9" s="11">
        <f>IFERROR('1.24 Beer consumption (value)'!CG9/'1.23 Beer consumption (vol)'!CG9,"")</f>
        <v>139.08560311284049</v>
      </c>
      <c r="CH9" s="11">
        <f>IFERROR('1.24 Beer consumption (value)'!CH9/'1.23 Beer consumption (vol)'!CH9,"")</f>
        <v>144.16595744680851</v>
      </c>
      <c r="CI9" s="11">
        <f>IFERROR('1.24 Beer consumption (value)'!CI9/'1.23 Beer consumption (vol)'!CI9,"")</f>
        <v>163.55339805825241</v>
      </c>
      <c r="CJ9" s="11">
        <f>IFERROR('1.24 Beer consumption (value)'!CJ9/'1.23 Beer consumption (vol)'!CJ9,"")</f>
        <v>105.66101694915255</v>
      </c>
      <c r="CK9" s="11">
        <f>IFERROR('1.24 Beer consumption (value)'!CK9/'1.23 Beer consumption (vol)'!CK9,"")</f>
        <v>170.03280461427542</v>
      </c>
      <c r="CL9" s="11">
        <f>IFERROR('1.24 Beer consumption (value)'!CL9/'1.23 Beer consumption (vol)'!CL9,"")</f>
        <v>99.216666666668758</v>
      </c>
      <c r="CM9" s="11">
        <f>IFERROR('1.24 Beer consumption (value)'!CM9/'1.23 Beer consumption (vol)'!CM9,"")</f>
        <v>29.209302325581319</v>
      </c>
      <c r="CN9" s="11">
        <f>IFERROR('1.24 Beer consumption (value)'!CN9/'1.23 Beer consumption (vol)'!CN9,"")</f>
        <v>61.795677799606864</v>
      </c>
      <c r="CO9" s="11">
        <f>IFERROR('1.24 Beer consumption (value)'!CO9/'1.23 Beer consumption (vol)'!CO9,"")</f>
        <v>37.380226651035571</v>
      </c>
      <c r="CP9" s="11">
        <f>IFERROR('1.24 Beer consumption (value)'!CP9/'1.23 Beer consumption (vol)'!CP9,"")</f>
        <v>32.632653061225014</v>
      </c>
    </row>
    <row r="10" spans="1:94" x14ac:dyDescent="0.25">
      <c r="A10" s="1" t="s">
        <v>31</v>
      </c>
      <c r="B10" s="11">
        <f>IFERROR('1.24 Beer consumption (value)'!B10/'1.23 Beer consumption (vol)'!B10,"")</f>
        <v>63.230022314031324</v>
      </c>
      <c r="C10" s="11">
        <f>IFERROR('1.24 Beer consumption (value)'!C10/'1.23 Beer consumption (vol)'!C10,"")</f>
        <v>41.181830737888887</v>
      </c>
      <c r="D10" s="11">
        <f>IFERROR('1.24 Beer consumption (value)'!D10/'1.23 Beer consumption (vol)'!D10,"")</f>
        <v>73.421052631578945</v>
      </c>
      <c r="E10" s="11">
        <f>IFERROR('1.24 Beer consumption (value)'!E10/'1.23 Beer consumption (vol)'!E10,"")</f>
        <v>19.080239933133388</v>
      </c>
      <c r="F10" s="11">
        <f>IFERROR('1.24 Beer consumption (value)'!F10/'1.23 Beer consumption (vol)'!F10,"")</f>
        <v>128</v>
      </c>
      <c r="G10" s="11">
        <f>IFERROR('1.24 Beer consumption (value)'!G10/'1.23 Beer consumption (vol)'!G10,"")</f>
        <v>54.199095022624441</v>
      </c>
      <c r="H10" s="11">
        <f>IFERROR('1.24 Beer consumption (value)'!H10/'1.23 Beer consumption (vol)'!H10,"")</f>
        <v>77.168831168831176</v>
      </c>
      <c r="I10" s="11">
        <f>IFERROR('1.24 Beer consumption (value)'!I10/'1.23 Beer consumption (vol)'!I10,"")</f>
        <v>144.80955373978631</v>
      </c>
      <c r="J10" s="11">
        <f>IFERROR('1.24 Beer consumption (value)'!J10/'1.23 Beer consumption (vol)'!J10,"")</f>
        <v>49.355371900826448</v>
      </c>
      <c r="K10" s="11">
        <f>IFERROR('1.24 Beer consumption (value)'!K10/'1.23 Beer consumption (vol)'!K10,"")</f>
        <v>194.6081081081081</v>
      </c>
      <c r="L10" s="11">
        <f>IFERROR('1.24 Beer consumption (value)'!L10/'1.23 Beer consumption (vol)'!L10,"")</f>
        <v>123</v>
      </c>
      <c r="M10" s="11">
        <f>IFERROR('1.24 Beer consumption (value)'!M10/'1.23 Beer consumption (vol)'!M10,"")</f>
        <v>35.21899736147757</v>
      </c>
      <c r="N10" s="11">
        <f>IFERROR('1.24 Beer consumption (value)'!N10/'1.23 Beer consumption (vol)'!N10,"")</f>
        <v>235.37777777777779</v>
      </c>
      <c r="O10" s="11">
        <f>IFERROR('1.24 Beer consumption (value)'!O10/'1.23 Beer consumption (vol)'!O10,"")</f>
        <v>109.08759124087591</v>
      </c>
      <c r="P10" s="11">
        <f>IFERROR('1.24 Beer consumption (value)'!P10/'1.23 Beer consumption (vol)'!P10,"")</f>
        <v>89.491735537190081</v>
      </c>
      <c r="Q10" s="11">
        <f>IFERROR('1.24 Beer consumption (value)'!Q10/'1.23 Beer consumption (vol)'!Q10,"")</f>
        <v>50.850746268656714</v>
      </c>
      <c r="R10" s="11">
        <f>IFERROR('1.24 Beer consumption (value)'!R10/'1.23 Beer consumption (vol)'!R10,"")</f>
        <v>41.490196078431374</v>
      </c>
      <c r="S10" s="11">
        <f>IFERROR('1.24 Beer consumption (value)'!S10/'1.23 Beer consumption (vol)'!S10,"")</f>
        <v>41.129976580796253</v>
      </c>
      <c r="T10" s="11">
        <f>IFERROR('1.24 Beer consumption (value)'!T10/'1.23 Beer consumption (vol)'!T10,"")</f>
        <v>121.2548500881834</v>
      </c>
      <c r="U10" s="11">
        <f>IFERROR('1.24 Beer consumption (value)'!U10/'1.23 Beer consumption (vol)'!U10,"")</f>
        <v>123.20307692307692</v>
      </c>
      <c r="V10" s="11">
        <f>IFERROR('1.24 Beer consumption (value)'!V10/'1.23 Beer consumption (vol)'!V10,"")</f>
        <v>108.625</v>
      </c>
      <c r="W10" s="11">
        <f>IFERROR('1.24 Beer consumption (value)'!W10/'1.23 Beer consumption (vol)'!W10,"")</f>
        <v>45.533122297714634</v>
      </c>
      <c r="X10" s="11">
        <f>IFERROR('1.24 Beer consumption (value)'!X10/'1.23 Beer consumption (vol)'!X10,"")</f>
        <v>26.029914529914532</v>
      </c>
      <c r="Y10" s="11">
        <f>IFERROR('1.24 Beer consumption (value)'!Y10/'1.23 Beer consumption (vol)'!Y10,"")</f>
        <v>65.016666666666666</v>
      </c>
      <c r="Z10" s="11">
        <f>IFERROR('1.24 Beer consumption (value)'!Z10/'1.23 Beer consumption (vol)'!Z10,"")</f>
        <v>34.514388489208635</v>
      </c>
      <c r="AA10" s="11">
        <f>IFERROR('1.24 Beer consumption (value)'!AA10/'1.23 Beer consumption (vol)'!AA10,"")</f>
        <v>79.695652173913061</v>
      </c>
      <c r="AB10" s="11">
        <f>IFERROR('1.24 Beer consumption (value)'!AB10/'1.23 Beer consumption (vol)'!AB10,"")</f>
        <v>45.056109725685786</v>
      </c>
      <c r="AC10" s="11">
        <f>IFERROR('1.24 Beer consumption (value)'!AC10/'1.23 Beer consumption (vol)'!AC10,"")</f>
        <v>44.516129032258064</v>
      </c>
      <c r="AD10" s="11">
        <f>IFERROR('1.24 Beer consumption (value)'!AD10/'1.23 Beer consumption (vol)'!AD10,"")</f>
        <v>41.5</v>
      </c>
      <c r="AE10" s="11">
        <f>IFERROR('1.24 Beer consumption (value)'!AE10/'1.23 Beer consumption (vol)'!AE10,"")</f>
        <v>56.416422287390027</v>
      </c>
      <c r="AF10" s="11">
        <f>IFERROR('1.24 Beer consumption (value)'!AF10/'1.23 Beer consumption (vol)'!AF10,"")</f>
        <v>58.76</v>
      </c>
      <c r="AG10" s="11">
        <f>IFERROR('1.24 Beer consumption (value)'!AG10/'1.23 Beer consumption (vol)'!AG10,"")</f>
        <v>41.339506172839513</v>
      </c>
      <c r="AH10" s="11">
        <f>IFERROR('1.24 Beer consumption (value)'!AH10/'1.23 Beer consumption (vol)'!AH10,"")</f>
        <v>48.142857142857146</v>
      </c>
      <c r="AI10" s="11">
        <f>IFERROR('1.24 Beer consumption (value)'!AI10/'1.23 Beer consumption (vol)'!AI10,"")</f>
        <v>66.907353792704114</v>
      </c>
      <c r="AJ10" s="11">
        <f>IFERROR('1.24 Beer consumption (value)'!AJ10/'1.23 Beer consumption (vol)'!AJ10,"")</f>
        <v>37.741071428571431</v>
      </c>
      <c r="AK10" s="11">
        <f>IFERROR('1.24 Beer consumption (value)'!AK10/'1.23 Beer consumption (vol)'!AK10,"")</f>
        <v>43.0369982547993</v>
      </c>
      <c r="AL10" s="11">
        <f>IFERROR('1.24 Beer consumption (value)'!AL10/'1.23 Beer consumption (vol)'!AL10,"")</f>
        <v>50.910299003322258</v>
      </c>
      <c r="AM10" s="11">
        <f>IFERROR('1.24 Beer consumption (value)'!AM10/'1.23 Beer consumption (vol)'!AM10,"")</f>
        <v>40.844339622641513</v>
      </c>
      <c r="AN10" s="11">
        <f>IFERROR('1.24 Beer consumption (value)'!AN10/'1.23 Beer consumption (vol)'!AN10,"")</f>
        <v>76.46913580246914</v>
      </c>
      <c r="AO10" s="11">
        <f>IFERROR('1.24 Beer consumption (value)'!AO10/'1.23 Beer consumption (vol)'!AO10,"")</f>
        <v>31.408391608391607</v>
      </c>
      <c r="AP10" s="11">
        <f>IFERROR('1.24 Beer consumption (value)'!AP10/'1.23 Beer consumption (vol)'!AP10,"")</f>
        <v>53.337932513583077</v>
      </c>
      <c r="AQ10" s="11">
        <f>IFERROR('1.24 Beer consumption (value)'!AQ10/'1.23 Beer consumption (vol)'!AQ10,"")</f>
        <v>38.900958466453673</v>
      </c>
      <c r="AR10" s="11">
        <f>IFERROR('1.24 Beer consumption (value)'!AR10/'1.23 Beer consumption (vol)'!AR10,"")</f>
        <v>56.166666666666664</v>
      </c>
      <c r="AS10" s="11">
        <f>IFERROR('1.24 Beer consumption (value)'!AS10/'1.23 Beer consumption (vol)'!AS10,"")</f>
        <v>48.25714285714286</v>
      </c>
      <c r="AT10" s="11">
        <f>IFERROR('1.24 Beer consumption (value)'!AT10/'1.23 Beer consumption (vol)'!AT10,"")</f>
        <v>57.445205479452056</v>
      </c>
      <c r="AU10" s="11">
        <f>IFERROR('1.24 Beer consumption (value)'!AU10/'1.23 Beer consumption (vol)'!AU10,"")</f>
        <v>63.721445221445222</v>
      </c>
      <c r="AV10" s="11">
        <f>IFERROR('1.24 Beer consumption (value)'!AV10/'1.23 Beer consumption (vol)'!AV10,"")</f>
        <v>73.949367088607602</v>
      </c>
      <c r="AW10" s="11">
        <f>IFERROR('1.24 Beer consumption (value)'!AW10/'1.23 Beer consumption (vol)'!AW10,"")</f>
        <v>66.736842105263165</v>
      </c>
      <c r="AX10" s="11">
        <f>IFERROR('1.24 Beer consumption (value)'!AX10/'1.23 Beer consumption (vol)'!AX10,"")</f>
        <v>43.22596153846154</v>
      </c>
      <c r="AY10" s="11">
        <f>IFERROR('1.24 Beer consumption (value)'!AY10/'1.23 Beer consumption (vol)'!AY10,"")</f>
        <v>60.06666666666667</v>
      </c>
      <c r="AZ10" s="11">
        <f>IFERROR('1.24 Beer consumption (value)'!AZ10/'1.23 Beer consumption (vol)'!AZ10,"")</f>
        <v>61.056983586249615</v>
      </c>
      <c r="BA10" s="11">
        <f>IFERROR('1.24 Beer consumption (value)'!BA10/'1.23 Beer consumption (vol)'!BA10,"")</f>
        <v>45.372848948374767</v>
      </c>
      <c r="BB10" s="11">
        <f>IFERROR('1.24 Beer consumption (value)'!BB10/'1.23 Beer consumption (vol)'!BB10,"")</f>
        <v>54.318181818181813</v>
      </c>
      <c r="BC10" s="11">
        <f>IFERROR('1.24 Beer consumption (value)'!BC10/'1.23 Beer consumption (vol)'!BC10,"")</f>
        <v>62.062551440329223</v>
      </c>
      <c r="BD10" s="11">
        <f>IFERROR('1.24 Beer consumption (value)'!BD10/'1.23 Beer consumption (vol)'!BD10,"")</f>
        <v>46.315635298425477</v>
      </c>
      <c r="BE10" s="11">
        <f>IFERROR('1.24 Beer consumption (value)'!BE10/'1.23 Beer consumption (vol)'!BE10,"")</f>
        <v>77.51428571428572</v>
      </c>
      <c r="BF10" s="11">
        <f>IFERROR('1.24 Beer consumption (value)'!BF10/'1.23 Beer consumption (vol)'!BF10,"")</f>
        <v>60.013574660633481</v>
      </c>
      <c r="BG10" s="11">
        <f>IFERROR('1.24 Beer consumption (value)'!BG10/'1.23 Beer consumption (vol)'!BG10,"")</f>
        <v>122.71794871794873</v>
      </c>
      <c r="BH10" s="11" t="str">
        <f>IFERROR('1.24 Beer consumption (value)'!BH10/'1.23 Beer consumption (vol)'!BH10,"")</f>
        <v/>
      </c>
      <c r="BI10" s="11">
        <f>IFERROR('1.24 Beer consumption (value)'!BI10/'1.23 Beer consumption (vol)'!BI10,"")</f>
        <v>248.03225806451613</v>
      </c>
      <c r="BJ10" s="11">
        <f>IFERROR('1.24 Beer consumption (value)'!BJ10/'1.23 Beer consumption (vol)'!BJ10,"")</f>
        <v>95.556561085972859</v>
      </c>
      <c r="BK10" s="11">
        <f>IFERROR('1.24 Beer consumption (value)'!BK10/'1.23 Beer consumption (vol)'!BK10,"")</f>
        <v>145.79310344827587</v>
      </c>
      <c r="BL10" s="11">
        <f>IFERROR('1.24 Beer consumption (value)'!BL10/'1.23 Beer consumption (vol)'!BL10,"")</f>
        <v>50.520833333333336</v>
      </c>
      <c r="BM10" s="11" t="str">
        <f>IFERROR('1.24 Beer consumption (value)'!BM10/'1.23 Beer consumption (vol)'!BM10,"")</f>
        <v/>
      </c>
      <c r="BN10" s="11">
        <f>IFERROR('1.24 Beer consumption (value)'!BN10/'1.23 Beer consumption (vol)'!BN10,"")</f>
        <v>38.620578778135048</v>
      </c>
      <c r="BO10" s="11">
        <f>IFERROR('1.24 Beer consumption (value)'!BO10/'1.23 Beer consumption (vol)'!BO10,"")</f>
        <v>86.82352941176471</v>
      </c>
      <c r="BP10" s="11">
        <f>IFERROR('1.24 Beer consumption (value)'!BP10/'1.23 Beer consumption (vol)'!BP10,"")</f>
        <v>382.72727272727269</v>
      </c>
      <c r="BQ10" s="11">
        <f>IFERROR('1.24 Beer consumption (value)'!BQ10/'1.23 Beer consumption (vol)'!BQ10,"")</f>
        <v>77.259541420118339</v>
      </c>
      <c r="BR10" s="11">
        <f>IFERROR('1.24 Beer consumption (value)'!BR10/'1.23 Beer consumption (vol)'!BR10,"")</f>
        <v>120.11538461538461</v>
      </c>
      <c r="BS10" s="11">
        <f>IFERROR('1.24 Beer consumption (value)'!BS10/'1.23 Beer consumption (vol)'!BS10,"")</f>
        <v>73.100535540408956</v>
      </c>
      <c r="BT10" s="11">
        <f>IFERROR('1.24 Beer consumption (value)'!BT10/'1.23 Beer consumption (vol)'!BT10,"")</f>
        <v>121.33365497277551</v>
      </c>
      <c r="BU10" s="11">
        <f>IFERROR('1.24 Beer consumption (value)'!BU10/'1.23 Beer consumption (vol)'!BU10,"")</f>
        <v>107.74496644295301</v>
      </c>
      <c r="BV10" s="11">
        <f>IFERROR('1.24 Beer consumption (value)'!BV10/'1.23 Beer consumption (vol)'!BV10,"")</f>
        <v>134.27663934426229</v>
      </c>
      <c r="BW10" s="11">
        <f>IFERROR('1.24 Beer consumption (value)'!BW10/'1.23 Beer consumption (vol)'!BW10,"")</f>
        <v>142.10958904109589</v>
      </c>
      <c r="BX10" s="11">
        <f>IFERROR('1.24 Beer consumption (value)'!BX10/'1.23 Beer consumption (vol)'!BX10,"")</f>
        <v>139.31779661016949</v>
      </c>
      <c r="BY10" s="11">
        <f>IFERROR('1.24 Beer consumption (value)'!BY10/'1.23 Beer consumption (vol)'!BY10,"")</f>
        <v>105.48772678762006</v>
      </c>
      <c r="BZ10" s="11">
        <f>IFERROR('1.24 Beer consumption (value)'!BZ10/'1.23 Beer consumption (vol)'!BZ10,"")</f>
        <v>87.080741371964208</v>
      </c>
      <c r="CA10" s="11">
        <f>IFERROR('1.24 Beer consumption (value)'!CA10/'1.23 Beer consumption (vol)'!CA10,"")</f>
        <v>177.54222222222222</v>
      </c>
      <c r="CB10" s="11">
        <f>IFERROR('1.24 Beer consumption (value)'!CB10/'1.23 Beer consumption (vol)'!CB10,"")</f>
        <v>196.80524344569289</v>
      </c>
      <c r="CC10" s="11">
        <f>IFERROR('1.24 Beer consumption (value)'!CC10/'1.23 Beer consumption (vol)'!CC10,"")</f>
        <v>130.67882352941177</v>
      </c>
      <c r="CD10" s="11">
        <f>IFERROR('1.24 Beer consumption (value)'!CD10/'1.23 Beer consumption (vol)'!CD10,"")</f>
        <v>99.929508196721315</v>
      </c>
      <c r="CE10" s="11">
        <f>IFERROR('1.24 Beer consumption (value)'!CE10/'1.23 Beer consumption (vol)'!CE10,"")</f>
        <v>255.46268656716416</v>
      </c>
      <c r="CF10" s="11">
        <f>IFERROR('1.24 Beer consumption (value)'!CF10/'1.23 Beer consumption (vol)'!CF10,"")</f>
        <v>102.03</v>
      </c>
      <c r="CG10" s="11">
        <f>IFERROR('1.24 Beer consumption (value)'!CG10/'1.23 Beer consumption (vol)'!CG10,"")</f>
        <v>151.19986631016044</v>
      </c>
      <c r="CH10" s="11">
        <f>IFERROR('1.24 Beer consumption (value)'!CH10/'1.23 Beer consumption (vol)'!CH10,"")</f>
        <v>151.42553191489361</v>
      </c>
      <c r="CI10" s="11">
        <f>IFERROR('1.24 Beer consumption (value)'!CI10/'1.23 Beer consumption (vol)'!CI10,"")</f>
        <v>180.59433962264151</v>
      </c>
      <c r="CJ10" s="11">
        <f>IFERROR('1.24 Beer consumption (value)'!CJ10/'1.23 Beer consumption (vol)'!CJ10,"")</f>
        <v>102.8891304347826</v>
      </c>
      <c r="CK10" s="11">
        <f>IFERROR('1.24 Beer consumption (value)'!CK10/'1.23 Beer consumption (vol)'!CK10,"")</f>
        <v>148.60704812428952</v>
      </c>
      <c r="CL10" s="11">
        <f>IFERROR('1.24 Beer consumption (value)'!CL10/'1.23 Beer consumption (vol)'!CL10,"")</f>
        <v>103.38333333333087</v>
      </c>
      <c r="CM10" s="11">
        <f>IFERROR('1.24 Beer consumption (value)'!CM10/'1.23 Beer consumption (vol)'!CM10,"")</f>
        <v>28.66153846153831</v>
      </c>
      <c r="CN10" s="11">
        <f>IFERROR('1.24 Beer consumption (value)'!CN10/'1.23 Beer consumption (vol)'!CN10,"")</f>
        <v>48.962894248608627</v>
      </c>
      <c r="CO10" s="11">
        <f>IFERROR('1.24 Beer consumption (value)'!CO10/'1.23 Beer consumption (vol)'!CO10,"")</f>
        <v>35.256954612005863</v>
      </c>
      <c r="CP10" s="11">
        <f>IFERROR('1.24 Beer consumption (value)'!CP10/'1.23 Beer consumption (vol)'!CP10,"")</f>
        <v>33.240641711229557</v>
      </c>
    </row>
    <row r="11" spans="1:94" x14ac:dyDescent="0.25">
      <c r="A11" s="1" t="s">
        <v>32</v>
      </c>
      <c r="B11" s="11">
        <f>IFERROR('1.24 Beer consumption (value)'!B11/'1.23 Beer consumption (vol)'!B11,"")</f>
        <v>60.912937919518377</v>
      </c>
      <c r="C11" s="11">
        <f>IFERROR('1.24 Beer consumption (value)'!C11/'1.23 Beer consumption (vol)'!C11,"")</f>
        <v>41.62488402915838</v>
      </c>
      <c r="D11" s="11">
        <f>IFERROR('1.24 Beer consumption (value)'!D11/'1.23 Beer consumption (vol)'!D11,"")</f>
        <v>77</v>
      </c>
      <c r="E11" s="11">
        <f>IFERROR('1.24 Beer consumption (value)'!E11/'1.23 Beer consumption (vol)'!E11,"")</f>
        <v>19.802632190857086</v>
      </c>
      <c r="F11" s="11">
        <f>IFERROR('1.24 Beer consumption (value)'!F11/'1.23 Beer consumption (vol)'!F11,"")</f>
        <v>120.42666666666668</v>
      </c>
      <c r="G11" s="11">
        <f>IFERROR('1.24 Beer consumption (value)'!G11/'1.23 Beer consumption (vol)'!G11,"")</f>
        <v>50.119143239625167</v>
      </c>
      <c r="H11" s="11">
        <f>IFERROR('1.24 Beer consumption (value)'!H11/'1.23 Beer consumption (vol)'!H11,"")</f>
        <v>74.240506329113927</v>
      </c>
      <c r="I11" s="11">
        <f>IFERROR('1.24 Beer consumption (value)'!I11/'1.23 Beer consumption (vol)'!I11,"")</f>
        <v>160.10729067176055</v>
      </c>
      <c r="J11" s="11">
        <f>IFERROR('1.24 Beer consumption (value)'!J11/'1.23 Beer consumption (vol)'!J11,"")</f>
        <v>42.502439024390242</v>
      </c>
      <c r="K11" s="11">
        <f>IFERROR('1.24 Beer consumption (value)'!K11/'1.23 Beer consumption (vol)'!K11,"")</f>
        <v>183.64102564102566</v>
      </c>
      <c r="L11" s="11">
        <f>IFERROR('1.24 Beer consumption (value)'!L11/'1.23 Beer consumption (vol)'!L11,"")</f>
        <v>115.66666666666669</v>
      </c>
      <c r="M11" s="11">
        <f>IFERROR('1.24 Beer consumption (value)'!M11/'1.23 Beer consumption (vol)'!M11,"")</f>
        <v>36.280104712041883</v>
      </c>
      <c r="N11" s="11">
        <f>IFERROR('1.24 Beer consumption (value)'!N11/'1.23 Beer consumption (vol)'!N11,"")</f>
        <v>229.14285714285711</v>
      </c>
      <c r="O11" s="11">
        <f>IFERROR('1.24 Beer consumption (value)'!O11/'1.23 Beer consumption (vol)'!O11,"")</f>
        <v>96.971459934138323</v>
      </c>
      <c r="P11" s="11">
        <f>IFERROR('1.24 Beer consumption (value)'!P11/'1.23 Beer consumption (vol)'!P11,"")</f>
        <v>85.739669421487605</v>
      </c>
      <c r="Q11" s="11">
        <f>IFERROR('1.24 Beer consumption (value)'!Q11/'1.23 Beer consumption (vol)'!Q11,"")</f>
        <v>50.706971677559913</v>
      </c>
      <c r="R11" s="11">
        <f>IFERROR('1.24 Beer consumption (value)'!R11/'1.23 Beer consumption (vol)'!R11,"")</f>
        <v>39.558441558441558</v>
      </c>
      <c r="S11" s="11">
        <f>IFERROR('1.24 Beer consumption (value)'!S11/'1.23 Beer consumption (vol)'!S11,"")</f>
        <v>40.306748466257673</v>
      </c>
      <c r="T11" s="11">
        <f>IFERROR('1.24 Beer consumption (value)'!T11/'1.23 Beer consumption (vol)'!T11,"")</f>
        <v>114.05673758865248</v>
      </c>
      <c r="U11" s="11">
        <f>IFERROR('1.24 Beer consumption (value)'!U11/'1.23 Beer consumption (vol)'!U11,"")</f>
        <v>116.18724279835391</v>
      </c>
      <c r="V11" s="11">
        <f>IFERROR('1.24 Beer consumption (value)'!V11/'1.23 Beer consumption (vol)'!V11,"")</f>
        <v>100.78205128205128</v>
      </c>
      <c r="W11" s="11">
        <f>IFERROR('1.24 Beer consumption (value)'!W11/'1.23 Beer consumption (vol)'!W11,"")</f>
        <v>39.716431311729657</v>
      </c>
      <c r="X11" s="11">
        <f>IFERROR('1.24 Beer consumption (value)'!X11/'1.23 Beer consumption (vol)'!X11,"")</f>
        <v>23.090090090090094</v>
      </c>
      <c r="Y11" s="11">
        <f>IFERROR('1.24 Beer consumption (value)'!Y11/'1.23 Beer consumption (vol)'!Y11,"")</f>
        <v>59.619469026548671</v>
      </c>
      <c r="Z11" s="11">
        <f>IFERROR('1.24 Beer consumption (value)'!Z11/'1.23 Beer consumption (vol)'!Z11,"")</f>
        <v>32.675889328063242</v>
      </c>
      <c r="AA11" s="11">
        <f>IFERROR('1.24 Beer consumption (value)'!AA11/'1.23 Beer consumption (vol)'!AA11,"")</f>
        <v>78.023529411764713</v>
      </c>
      <c r="AB11" s="11">
        <f>IFERROR('1.24 Beer consumption (value)'!AB11/'1.23 Beer consumption (vol)'!AB11,"")</f>
        <v>40.937179487179485</v>
      </c>
      <c r="AC11" s="11">
        <f>IFERROR('1.24 Beer consumption (value)'!AC11/'1.23 Beer consumption (vol)'!AC11,"")</f>
        <v>41.73770491803279</v>
      </c>
      <c r="AD11" s="11">
        <f>IFERROR('1.24 Beer consumption (value)'!AD11/'1.23 Beer consumption (vol)'!AD11,"")</f>
        <v>37.513513513513516</v>
      </c>
      <c r="AE11" s="11">
        <f>IFERROR('1.24 Beer consumption (value)'!AE11/'1.23 Beer consumption (vol)'!AE11,"")</f>
        <v>49.694533762057873</v>
      </c>
      <c r="AF11" s="11">
        <f>IFERROR('1.24 Beer consumption (value)'!AF11/'1.23 Beer consumption (vol)'!AF11,"")</f>
        <v>50.116883116883116</v>
      </c>
      <c r="AG11" s="11">
        <f>IFERROR('1.24 Beer consumption (value)'!AG11/'1.23 Beer consumption (vol)'!AG11,"")</f>
        <v>38.241379310344826</v>
      </c>
      <c r="AH11" s="11">
        <f>IFERROR('1.24 Beer consumption (value)'!AH11/'1.23 Beer consumption (vol)'!AH11,"")</f>
        <v>49.096774193548384</v>
      </c>
      <c r="AI11" s="11">
        <f>IFERROR('1.24 Beer consumption (value)'!AI11/'1.23 Beer consumption (vol)'!AI11,"")</f>
        <v>52.351013110846239</v>
      </c>
      <c r="AJ11" s="11">
        <f>IFERROR('1.24 Beer consumption (value)'!AJ11/'1.23 Beer consumption (vol)'!AJ11,"")</f>
        <v>34.24795321637427</v>
      </c>
      <c r="AK11" s="11">
        <f>IFERROR('1.24 Beer consumption (value)'!AK11/'1.23 Beer consumption (vol)'!AK11,"")</f>
        <v>38.753655376642605</v>
      </c>
      <c r="AL11" s="11">
        <f>IFERROR('1.24 Beer consumption (value)'!AL11/'1.23 Beer consumption (vol)'!AL11,"")</f>
        <v>44.70454545454546</v>
      </c>
      <c r="AM11" s="11">
        <f>IFERROR('1.24 Beer consumption (value)'!AM11/'1.23 Beer consumption (vol)'!AM11,"")</f>
        <v>40.509615384615387</v>
      </c>
      <c r="AN11" s="11">
        <f>IFERROR('1.24 Beer consumption (value)'!AN11/'1.23 Beer consumption (vol)'!AN11,"")</f>
        <v>76.164556962025316</v>
      </c>
      <c r="AO11" s="11">
        <f>IFERROR('1.24 Beer consumption (value)'!AO11/'1.23 Beer consumption (vol)'!AO11,"")</f>
        <v>23.837499999999999</v>
      </c>
      <c r="AP11" s="11">
        <f>IFERROR('1.24 Beer consumption (value)'!AP11/'1.23 Beer consumption (vol)'!AP11,"")</f>
        <v>53.385618611209026</v>
      </c>
      <c r="AQ11" s="11">
        <f>IFERROR('1.24 Beer consumption (value)'!AQ11/'1.23 Beer consumption (vol)'!AQ11,"")</f>
        <v>34.65460526315789</v>
      </c>
      <c r="AR11" s="11">
        <f>IFERROR('1.24 Beer consumption (value)'!AR11/'1.23 Beer consumption (vol)'!AR11,"")</f>
        <v>72.301886792452819</v>
      </c>
      <c r="AS11" s="11">
        <f>IFERROR('1.24 Beer consumption (value)'!AS11/'1.23 Beer consumption (vol)'!AS11,"")</f>
        <v>48.081343792633021</v>
      </c>
      <c r="AT11" s="11">
        <f>IFERROR('1.24 Beer consumption (value)'!AT11/'1.23 Beer consumption (vol)'!AT11,"")</f>
        <v>54.108196721311472</v>
      </c>
      <c r="AU11" s="11">
        <f>IFERROR('1.24 Beer consumption (value)'!AU11/'1.23 Beer consumption (vol)'!AU11,"")</f>
        <v>61.337236533957842</v>
      </c>
      <c r="AV11" s="11">
        <f>IFERROR('1.24 Beer consumption (value)'!AV11/'1.23 Beer consumption (vol)'!AV11,"")</f>
        <v>69.378378378378372</v>
      </c>
      <c r="AW11" s="11">
        <f>IFERROR('1.24 Beer consumption (value)'!AW11/'1.23 Beer consumption (vol)'!AW11,"")</f>
        <v>65.142131979695435</v>
      </c>
      <c r="AX11" s="11">
        <f>IFERROR('1.24 Beer consumption (value)'!AX11/'1.23 Beer consumption (vol)'!AX11,"")</f>
        <v>48.955357142857139</v>
      </c>
      <c r="AY11" s="11">
        <f>IFERROR('1.24 Beer consumption (value)'!AY11/'1.23 Beer consumption (vol)'!AY11,"")</f>
        <v>62.57352941176471</v>
      </c>
      <c r="AZ11" s="11">
        <f>IFERROR('1.24 Beer consumption (value)'!AZ11/'1.23 Beer consumption (vol)'!AZ11,"")</f>
        <v>52.634332925336601</v>
      </c>
      <c r="BA11" s="11">
        <f>IFERROR('1.24 Beer consumption (value)'!BA11/'1.23 Beer consumption (vol)'!BA11,"")</f>
        <v>44.133214920071048</v>
      </c>
      <c r="BB11" s="11">
        <f>IFERROR('1.24 Beer consumption (value)'!BB11/'1.23 Beer consumption (vol)'!BB11,"")</f>
        <v>56.511627906976749</v>
      </c>
      <c r="BC11" s="11">
        <f>IFERROR('1.24 Beer consumption (value)'!BC11/'1.23 Beer consumption (vol)'!BC11,"")</f>
        <v>92.239928379588193</v>
      </c>
      <c r="BD11" s="11">
        <f>IFERROR('1.24 Beer consumption (value)'!BD11/'1.23 Beer consumption (vol)'!BD11,"")</f>
        <v>46.795997191011232</v>
      </c>
      <c r="BE11" s="11">
        <f>IFERROR('1.24 Beer consumption (value)'!BE11/'1.23 Beer consumption (vol)'!BE11,"")</f>
        <v>74.416666666666657</v>
      </c>
      <c r="BF11" s="11">
        <f>IFERROR('1.24 Beer consumption (value)'!BF11/'1.23 Beer consumption (vol)'!BF11,"")</f>
        <v>60.100418410041847</v>
      </c>
      <c r="BG11" s="11">
        <f>IFERROR('1.24 Beer consumption (value)'!BG11/'1.23 Beer consumption (vol)'!BG11,"")</f>
        <v>123.95348837209303</v>
      </c>
      <c r="BH11" s="11" t="str">
        <f>IFERROR('1.24 Beer consumption (value)'!BH11/'1.23 Beer consumption (vol)'!BH11,"")</f>
        <v/>
      </c>
      <c r="BI11" s="11">
        <f>IFERROR('1.24 Beer consumption (value)'!BI11/'1.23 Beer consumption (vol)'!BI11,"")</f>
        <v>228.96875</v>
      </c>
      <c r="BJ11" s="11">
        <f>IFERROR('1.24 Beer consumption (value)'!BJ11/'1.23 Beer consumption (vol)'!BJ11,"")</f>
        <v>87.047210300429185</v>
      </c>
      <c r="BK11" s="11">
        <f>IFERROR('1.24 Beer consumption (value)'!BK11/'1.23 Beer consumption (vol)'!BK11,"")</f>
        <v>141.78333333333333</v>
      </c>
      <c r="BL11" s="11">
        <f>IFERROR('1.24 Beer consumption (value)'!BL11/'1.23 Beer consumption (vol)'!BL11,"")</f>
        <v>44.480961923847694</v>
      </c>
      <c r="BM11" s="11" t="str">
        <f>IFERROR('1.24 Beer consumption (value)'!BM11/'1.23 Beer consumption (vol)'!BM11,"")</f>
        <v/>
      </c>
      <c r="BN11" s="11">
        <f>IFERROR('1.24 Beer consumption (value)'!BN11/'1.23 Beer consumption (vol)'!BN11,"")</f>
        <v>40.310709838107094</v>
      </c>
      <c r="BO11" s="11">
        <f>IFERROR('1.24 Beer consumption (value)'!BO11/'1.23 Beer consumption (vol)'!BO11,"")</f>
        <v>90.763888888888886</v>
      </c>
      <c r="BP11" s="11">
        <f>IFERROR('1.24 Beer consumption (value)'!BP11/'1.23 Beer consumption (vol)'!BP11,"")</f>
        <v>383.43478260869568</v>
      </c>
      <c r="BQ11" s="11">
        <f>IFERROR('1.24 Beer consumption (value)'!BQ11/'1.23 Beer consumption (vol)'!BQ11,"")</f>
        <v>77.837425149700607</v>
      </c>
      <c r="BR11" s="11">
        <f>IFERROR('1.24 Beer consumption (value)'!BR11/'1.23 Beer consumption (vol)'!BR11,"")</f>
        <v>113.28666666666666</v>
      </c>
      <c r="BS11" s="11">
        <f>IFERROR('1.24 Beer consumption (value)'!BS11/'1.23 Beer consumption (vol)'!BS11,"")</f>
        <v>74.339144736842101</v>
      </c>
      <c r="BT11" s="11">
        <f>IFERROR('1.24 Beer consumption (value)'!BT11/'1.23 Beer consumption (vol)'!BT11,"")</f>
        <v>113.1318619526253</v>
      </c>
      <c r="BU11" s="11">
        <f>IFERROR('1.24 Beer consumption (value)'!BU11/'1.23 Beer consumption (vol)'!BU11,"")</f>
        <v>104.67342342342343</v>
      </c>
      <c r="BV11" s="11">
        <f>IFERROR('1.24 Beer consumption (value)'!BV11/'1.23 Beer consumption (vol)'!BV11,"")</f>
        <v>128.44855967078189</v>
      </c>
      <c r="BW11" s="11">
        <f>IFERROR('1.24 Beer consumption (value)'!BW11/'1.23 Beer consumption (vol)'!BW11,"")</f>
        <v>133.39603960396039</v>
      </c>
      <c r="BX11" s="11">
        <f>IFERROR('1.24 Beer consumption (value)'!BX11/'1.23 Beer consumption (vol)'!BX11,"")</f>
        <v>136.75107296137338</v>
      </c>
      <c r="BY11" s="11">
        <f>IFERROR('1.24 Beer consumption (value)'!BY11/'1.23 Beer consumption (vol)'!BY11,"")</f>
        <v>99.365930599369094</v>
      </c>
      <c r="BZ11" s="11">
        <f>IFERROR('1.24 Beer consumption (value)'!BZ11/'1.23 Beer consumption (vol)'!BZ11,"")</f>
        <v>83.774599046380587</v>
      </c>
      <c r="CA11" s="11">
        <f>IFERROR('1.24 Beer consumption (value)'!CA11/'1.23 Beer consumption (vol)'!CA11,"")</f>
        <v>170.25000000000003</v>
      </c>
      <c r="CB11" s="11">
        <f>IFERROR('1.24 Beer consumption (value)'!CB11/'1.23 Beer consumption (vol)'!CB11,"")</f>
        <v>189.98039215686273</v>
      </c>
      <c r="CC11" s="11">
        <f>IFERROR('1.24 Beer consumption (value)'!CC11/'1.23 Beer consumption (vol)'!CC11,"")</f>
        <v>125.61490683229813</v>
      </c>
      <c r="CD11" s="11">
        <f>IFERROR('1.24 Beer consumption (value)'!CD11/'1.23 Beer consumption (vol)'!CD11,"")</f>
        <v>94.07263513513513</v>
      </c>
      <c r="CE11" s="11">
        <f>IFERROR('1.24 Beer consumption (value)'!CE11/'1.23 Beer consumption (vol)'!CE11,"")</f>
        <v>249.53488372093022</v>
      </c>
      <c r="CF11" s="11">
        <f>IFERROR('1.24 Beer consumption (value)'!CF11/'1.23 Beer consumption (vol)'!CF11,"")</f>
        <v>107.1156462585034</v>
      </c>
      <c r="CG11" s="11">
        <f>IFERROR('1.24 Beer consumption (value)'!CG11/'1.23 Beer consumption (vol)'!CG11,"")</f>
        <v>143.21289456010746</v>
      </c>
      <c r="CH11" s="11">
        <f>IFERROR('1.24 Beer consumption (value)'!CH11/'1.23 Beer consumption (vol)'!CH11,"")</f>
        <v>129.7330508474576</v>
      </c>
      <c r="CI11" s="11">
        <f>IFERROR('1.24 Beer consumption (value)'!CI11/'1.23 Beer consumption (vol)'!CI11,"")</f>
        <v>176.36018957345971</v>
      </c>
      <c r="CJ11" s="11">
        <f>IFERROR('1.24 Beer consumption (value)'!CJ11/'1.23 Beer consumption (vol)'!CJ11,"")</f>
        <v>89.81196581196582</v>
      </c>
      <c r="CK11" s="11">
        <f>IFERROR('1.24 Beer consumption (value)'!CK11/'1.23 Beer consumption (vol)'!CK11,"")</f>
        <v>128.32625786163521</v>
      </c>
      <c r="CL11" s="11">
        <f>IFERROR('1.24 Beer consumption (value)'!CL11/'1.23 Beer consumption (vol)'!CL11,"")</f>
        <v>99.774193548388411</v>
      </c>
      <c r="CM11" s="11">
        <f>IFERROR('1.24 Beer consumption (value)'!CM11/'1.23 Beer consumption (vol)'!CM11,"")</f>
        <v>30.983870967742412</v>
      </c>
      <c r="CN11" s="11">
        <f>IFERROR('1.24 Beer consumption (value)'!CN11/'1.23 Beer consumption (vol)'!CN11,"")</f>
        <v>51.832402234636731</v>
      </c>
      <c r="CO11" s="11">
        <f>IFERROR('1.24 Beer consumption (value)'!CO11/'1.23 Beer consumption (vol)'!CO11,"")</f>
        <v>37.073957237995081</v>
      </c>
      <c r="CP11" s="11">
        <f>IFERROR('1.24 Beer consumption (value)'!CP11/'1.23 Beer consumption (vol)'!CP11,"")</f>
        <v>34.508905852417612</v>
      </c>
    </row>
    <row r="12" spans="1:94" x14ac:dyDescent="0.25">
      <c r="A12" s="1" t="s">
        <v>33</v>
      </c>
      <c r="B12" s="11">
        <f>IFERROR('1.24 Beer consumption (value)'!B12/'1.23 Beer consumption (vol)'!B12,"")</f>
        <v>62.924747984417891</v>
      </c>
      <c r="C12" s="11">
        <f>IFERROR('1.24 Beer consumption (value)'!C12/'1.23 Beer consumption (vol)'!C12,"")</f>
        <v>43.090314465408809</v>
      </c>
      <c r="D12" s="11">
        <f>IFERROR('1.24 Beer consumption (value)'!D12/'1.23 Beer consumption (vol)'!D12,"")</f>
        <v>67.73684210526315</v>
      </c>
      <c r="E12" s="11">
        <f>IFERROR('1.24 Beer consumption (value)'!E12/'1.23 Beer consumption (vol)'!E12,"")</f>
        <v>21.099422424055376</v>
      </c>
      <c r="F12" s="11">
        <f>IFERROR('1.24 Beer consumption (value)'!F12/'1.23 Beer consumption (vol)'!F12,"")</f>
        <v>124.0921052631579</v>
      </c>
      <c r="G12" s="11">
        <f>IFERROR('1.24 Beer consumption (value)'!G12/'1.23 Beer consumption (vol)'!G12,"")</f>
        <v>56.065243179122184</v>
      </c>
      <c r="H12" s="11">
        <f>IFERROR('1.24 Beer consumption (value)'!H12/'1.23 Beer consumption (vol)'!H12,"")</f>
        <v>111.14473684210527</v>
      </c>
      <c r="I12" s="11">
        <f>IFERROR('1.24 Beer consumption (value)'!I12/'1.23 Beer consumption (vol)'!I12,"")</f>
        <v>165.15521135850275</v>
      </c>
      <c r="J12" s="11">
        <f>IFERROR('1.24 Beer consumption (value)'!J12/'1.23 Beer consumption (vol)'!J12,"")</f>
        <v>40.508130081300813</v>
      </c>
      <c r="K12" s="11">
        <f>IFERROR('1.24 Beer consumption (value)'!K12/'1.23 Beer consumption (vol)'!K12,"")</f>
        <v>204.90123456790124</v>
      </c>
      <c r="L12" s="11">
        <f>IFERROR('1.24 Beer consumption (value)'!L12/'1.23 Beer consumption (vol)'!L12,"")</f>
        <v>93</v>
      </c>
      <c r="M12" s="11">
        <f>IFERROR('1.24 Beer consumption (value)'!M12/'1.23 Beer consumption (vol)'!M12,"")</f>
        <v>40.555974842767291</v>
      </c>
      <c r="N12" s="11">
        <f>IFERROR('1.24 Beer consumption (value)'!N12/'1.23 Beer consumption (vol)'!N12,"")</f>
        <v>249.01923076923077</v>
      </c>
      <c r="O12" s="11">
        <f>IFERROR('1.24 Beer consumption (value)'!O12/'1.23 Beer consumption (vol)'!O12,"")</f>
        <v>109.77933261571582</v>
      </c>
      <c r="P12" s="11">
        <f>IFERROR('1.24 Beer consumption (value)'!P12/'1.23 Beer consumption (vol)'!P12,"")</f>
        <v>93.38075313807532</v>
      </c>
      <c r="Q12" s="11">
        <f>IFERROR('1.24 Beer consumption (value)'!Q12/'1.23 Beer consumption (vol)'!Q12,"")</f>
        <v>55.4873417721519</v>
      </c>
      <c r="R12" s="11">
        <f>IFERROR('1.24 Beer consumption (value)'!R12/'1.23 Beer consumption (vol)'!R12,"")</f>
        <v>39.444444444444443</v>
      </c>
      <c r="S12" s="11">
        <f>IFERROR('1.24 Beer consumption (value)'!S12/'1.23 Beer consumption (vol)'!S12,"")</f>
        <v>38.065924657534254</v>
      </c>
      <c r="T12" s="11">
        <f>IFERROR('1.24 Beer consumption (value)'!T12/'1.23 Beer consumption (vol)'!T12,"")</f>
        <v>136.89936536718042</v>
      </c>
      <c r="U12" s="11">
        <f>IFERROR('1.24 Beer consumption (value)'!U12/'1.23 Beer consumption (vol)'!U12,"")</f>
        <v>139.57413249211356</v>
      </c>
      <c r="V12" s="11">
        <f>IFERROR('1.24 Beer consumption (value)'!V12/'1.23 Beer consumption (vol)'!V12,"")</f>
        <v>120.16447368421053</v>
      </c>
      <c r="W12" s="11">
        <f>IFERROR('1.24 Beer consumption (value)'!W12/'1.23 Beer consumption (vol)'!W12,"")</f>
        <v>43.225674091441967</v>
      </c>
      <c r="X12" s="11">
        <f>IFERROR('1.24 Beer consumption (value)'!X12/'1.23 Beer consumption (vol)'!X12,"")</f>
        <v>23.529661016949149</v>
      </c>
      <c r="Y12" s="11">
        <f>IFERROR('1.24 Beer consumption (value)'!Y12/'1.23 Beer consumption (vol)'!Y12,"")</f>
        <v>56.90654205607477</v>
      </c>
      <c r="Z12" s="11">
        <f>IFERROR('1.24 Beer consumption (value)'!Z12/'1.23 Beer consumption (vol)'!Z12,"")</f>
        <v>31.118852459016395</v>
      </c>
      <c r="AA12" s="11">
        <f>IFERROR('1.24 Beer consumption (value)'!AA12/'1.23 Beer consumption (vol)'!AA12,"")</f>
        <v>76.298136645962728</v>
      </c>
      <c r="AB12" s="11">
        <f>IFERROR('1.24 Beer consumption (value)'!AB12/'1.23 Beer consumption (vol)'!AB12,"")</f>
        <v>42.137789904502043</v>
      </c>
      <c r="AC12" s="11">
        <f>IFERROR('1.24 Beer consumption (value)'!AC12/'1.23 Beer consumption (vol)'!AC12,"")</f>
        <v>41.123076923076923</v>
      </c>
      <c r="AD12" s="11">
        <f>IFERROR('1.24 Beer consumption (value)'!AD12/'1.23 Beer consumption (vol)'!AD12,"")</f>
        <v>35.333333333333336</v>
      </c>
      <c r="AE12" s="11">
        <f>IFERROR('1.24 Beer consumption (value)'!AE12/'1.23 Beer consumption (vol)'!AE12,"")</f>
        <v>49.845890410958908</v>
      </c>
      <c r="AF12" s="11">
        <f>IFERROR('1.24 Beer consumption (value)'!AF12/'1.23 Beer consumption (vol)'!AF12,"")</f>
        <v>44.772151898734172</v>
      </c>
      <c r="AG12" s="11">
        <f>IFERROR('1.24 Beer consumption (value)'!AG12/'1.23 Beer consumption (vol)'!AG12,"")</f>
        <v>34.631578947368418</v>
      </c>
      <c r="AH12" s="11">
        <f>IFERROR('1.24 Beer consumption (value)'!AH12/'1.23 Beer consumption (vol)'!AH12,"")</f>
        <v>46.34375</v>
      </c>
      <c r="AI12" s="11">
        <f>IFERROR('1.24 Beer consumption (value)'!AI12/'1.23 Beer consumption (vol)'!AI12,"")</f>
        <v>52.741176470588236</v>
      </c>
      <c r="AJ12" s="11">
        <f>IFERROR('1.24 Beer consumption (value)'!AJ12/'1.23 Beer consumption (vol)'!AJ12,"")</f>
        <v>30.066969353007948</v>
      </c>
      <c r="AK12" s="11">
        <f>IFERROR('1.24 Beer consumption (value)'!AK12/'1.23 Beer consumption (vol)'!AK12,"")</f>
        <v>47.449058800698623</v>
      </c>
      <c r="AL12" s="11">
        <f>IFERROR('1.24 Beer consumption (value)'!AL12/'1.23 Beer consumption (vol)'!AL12,"")</f>
        <v>41.852140077821012</v>
      </c>
      <c r="AM12" s="11">
        <f>IFERROR('1.24 Beer consumption (value)'!AM12/'1.23 Beer consumption (vol)'!AM12,"")</f>
        <v>39.147959183673464</v>
      </c>
      <c r="AN12" s="11">
        <f>IFERROR('1.24 Beer consumption (value)'!AN12/'1.23 Beer consumption (vol)'!AN12,"")</f>
        <v>68.865853658536594</v>
      </c>
      <c r="AO12" s="11">
        <f>IFERROR('1.24 Beer consumption (value)'!AO12/'1.23 Beer consumption (vol)'!AO12,"")</f>
        <v>25.652631578947368</v>
      </c>
      <c r="AP12" s="11">
        <f>IFERROR('1.24 Beer consumption (value)'!AP12/'1.23 Beer consumption (vol)'!AP12,"")</f>
        <v>58.703561906064124</v>
      </c>
      <c r="AQ12" s="11">
        <f>IFERROR('1.24 Beer consumption (value)'!AQ12/'1.23 Beer consumption (vol)'!AQ12,"")</f>
        <v>40.874310915104743</v>
      </c>
      <c r="AR12" s="11">
        <f>IFERROR('1.24 Beer consumption (value)'!AR12/'1.23 Beer consumption (vol)'!AR12,"")</f>
        <v>75.838888888888889</v>
      </c>
      <c r="AS12" s="11">
        <f>IFERROR('1.24 Beer consumption (value)'!AS12/'1.23 Beer consumption (vol)'!AS12,"")</f>
        <v>57.80833333333333</v>
      </c>
      <c r="AT12" s="11">
        <f>IFERROR('1.24 Beer consumption (value)'!AT12/'1.23 Beer consumption (vol)'!AT12,"")</f>
        <v>62.412140575079874</v>
      </c>
      <c r="AU12" s="11">
        <f>IFERROR('1.24 Beer consumption (value)'!AU12/'1.23 Beer consumption (vol)'!AU12,"")</f>
        <v>74.780141843971634</v>
      </c>
      <c r="AV12" s="11">
        <f>IFERROR('1.24 Beer consumption (value)'!AV12/'1.23 Beer consumption (vol)'!AV12,"")</f>
        <v>80.260273972602732</v>
      </c>
      <c r="AW12" s="11">
        <f>IFERROR('1.24 Beer consumption (value)'!AW12/'1.23 Beer consumption (vol)'!AW12,"")</f>
        <v>66.134615384615373</v>
      </c>
      <c r="AX12" s="11">
        <f>IFERROR('1.24 Beer consumption (value)'!AX12/'1.23 Beer consumption (vol)'!AX12,"")</f>
        <v>50.061983471074385</v>
      </c>
      <c r="AY12" s="11">
        <f>IFERROR('1.24 Beer consumption (value)'!AY12/'1.23 Beer consumption (vol)'!AY12,"")</f>
        <v>68.069444444444443</v>
      </c>
      <c r="AZ12" s="11">
        <f>IFERROR('1.24 Beer consumption (value)'!AZ12/'1.23 Beer consumption (vol)'!AZ12,"")</f>
        <v>59.833750782717601</v>
      </c>
      <c r="BA12" s="11">
        <f>IFERROR('1.24 Beer consumption (value)'!BA12/'1.23 Beer consumption (vol)'!BA12,"")</f>
        <v>47.748726655348051</v>
      </c>
      <c r="BB12" s="11">
        <f>IFERROR('1.24 Beer consumption (value)'!BB12/'1.23 Beer consumption (vol)'!BB12,"")</f>
        <v>69.227272727272734</v>
      </c>
      <c r="BC12" s="11">
        <f>IFERROR('1.24 Beer consumption (value)'!BC12/'1.23 Beer consumption (vol)'!BC12,"")</f>
        <v>64.330812854442343</v>
      </c>
      <c r="BD12" s="11">
        <f>IFERROR('1.24 Beer consumption (value)'!BD12/'1.23 Beer consumption (vol)'!BD12,"")</f>
        <v>54.465492707221628</v>
      </c>
      <c r="BE12" s="11">
        <f>IFERROR('1.24 Beer consumption (value)'!BE12/'1.23 Beer consumption (vol)'!BE12,"")</f>
        <v>73.94736842105263</v>
      </c>
      <c r="BF12" s="11">
        <f>IFERROR('1.24 Beer consumption (value)'!BF12/'1.23 Beer consumption (vol)'!BF12,"")</f>
        <v>62.00380228136882</v>
      </c>
      <c r="BG12" s="11">
        <f>IFERROR('1.24 Beer consumption (value)'!BG12/'1.23 Beer consumption (vol)'!BG12,"")</f>
        <v>123.25531914893615</v>
      </c>
      <c r="BH12" s="11" t="str">
        <f>IFERROR('1.24 Beer consumption (value)'!BH12/'1.23 Beer consumption (vol)'!BH12,"")</f>
        <v/>
      </c>
      <c r="BI12" s="11">
        <f>IFERROR('1.24 Beer consumption (value)'!BI12/'1.23 Beer consumption (vol)'!BI12,"")</f>
        <v>235.19444444444446</v>
      </c>
      <c r="BJ12" s="11">
        <f>IFERROR('1.24 Beer consumption (value)'!BJ12/'1.23 Beer consumption (vol)'!BJ12,"")</f>
        <v>87.385245901639337</v>
      </c>
      <c r="BK12" s="11">
        <f>IFERROR('1.24 Beer consumption (value)'!BK12/'1.23 Beer consumption (vol)'!BK12,"")</f>
        <v>133.5344827586207</v>
      </c>
      <c r="BL12" s="11">
        <f>IFERROR('1.24 Beer consumption (value)'!BL12/'1.23 Beer consumption (vol)'!BL12,"")</f>
        <v>49.711832061068705</v>
      </c>
      <c r="BM12" s="11" t="str">
        <f>IFERROR('1.24 Beer consumption (value)'!BM12/'1.23 Beer consumption (vol)'!BM12,"")</f>
        <v/>
      </c>
      <c r="BN12" s="11">
        <f>IFERROR('1.24 Beer consumption (value)'!BN12/'1.23 Beer consumption (vol)'!BN12,"")</f>
        <v>52.126629422718814</v>
      </c>
      <c r="BO12" s="11">
        <f>IFERROR('1.24 Beer consumption (value)'!BO12/'1.23 Beer consumption (vol)'!BO12,"")</f>
        <v>92.868421052631575</v>
      </c>
      <c r="BP12" s="11">
        <f>IFERROR('1.24 Beer consumption (value)'!BP12/'1.23 Beer consumption (vol)'!BP12,"")</f>
        <v>382.75</v>
      </c>
      <c r="BQ12" s="11">
        <f>IFERROR('1.24 Beer consumption (value)'!BQ12/'1.23 Beer consumption (vol)'!BQ12,"")</f>
        <v>80.086266127185269</v>
      </c>
      <c r="BR12" s="11">
        <f>IFERROR('1.24 Beer consumption (value)'!BR12/'1.23 Beer consumption (vol)'!BR12,"")</f>
        <v>127.46505823627287</v>
      </c>
      <c r="BS12" s="11">
        <f>IFERROR('1.24 Beer consumption (value)'!BS12/'1.23 Beer consumption (vol)'!BS12,"")</f>
        <v>75.299403210893502</v>
      </c>
      <c r="BT12" s="11">
        <f>IFERROR('1.24 Beer consumption (value)'!BT12/'1.23 Beer consumption (vol)'!BT12,"")</f>
        <v>110.82569464336865</v>
      </c>
      <c r="BU12" s="11">
        <f>IFERROR('1.24 Beer consumption (value)'!BU12/'1.23 Beer consumption (vol)'!BU12,"")</f>
        <v>99.327354260089677</v>
      </c>
      <c r="BV12" s="11">
        <f>IFERROR('1.24 Beer consumption (value)'!BV12/'1.23 Beer consumption (vol)'!BV12,"")</f>
        <v>123.18029350104821</v>
      </c>
      <c r="BW12" s="11">
        <f>IFERROR('1.24 Beer consumption (value)'!BW12/'1.23 Beer consumption (vol)'!BW12,"")</f>
        <v>140.58638743455495</v>
      </c>
      <c r="BX12" s="11">
        <f>IFERROR('1.24 Beer consumption (value)'!BX12/'1.23 Beer consumption (vol)'!BX12,"")</f>
        <v>136.08260869565217</v>
      </c>
      <c r="BY12" s="11">
        <f>IFERROR('1.24 Beer consumption (value)'!BY12/'1.23 Beer consumption (vol)'!BY12,"")</f>
        <v>95.273987206823037</v>
      </c>
      <c r="BZ12" s="11">
        <f>IFERROR('1.24 Beer consumption (value)'!BZ12/'1.23 Beer consumption (vol)'!BZ12,"")</f>
        <v>79.707149200710475</v>
      </c>
      <c r="CA12" s="11">
        <f>IFERROR('1.24 Beer consumption (value)'!CA12/'1.23 Beer consumption (vol)'!CA12,"")</f>
        <v>160.22222222222223</v>
      </c>
      <c r="CB12" s="11">
        <f>IFERROR('1.24 Beer consumption (value)'!CB12/'1.23 Beer consumption (vol)'!CB12,"")</f>
        <v>173.83750000000001</v>
      </c>
      <c r="CC12" s="11">
        <f>IFERROR('1.24 Beer consumption (value)'!CC12/'1.23 Beer consumption (vol)'!CC12,"")</f>
        <v>121.48310387984981</v>
      </c>
      <c r="CD12" s="11">
        <f>IFERROR('1.24 Beer consumption (value)'!CD12/'1.23 Beer consumption (vol)'!CD12,"")</f>
        <v>90.386481802426346</v>
      </c>
      <c r="CE12" s="11">
        <f>IFERROR('1.24 Beer consumption (value)'!CE12/'1.23 Beer consumption (vol)'!CE12,"")</f>
        <v>268.04000000000002</v>
      </c>
      <c r="CF12" s="11">
        <f>IFERROR('1.24 Beer consumption (value)'!CF12/'1.23 Beer consumption (vol)'!CF12,"")</f>
        <v>105.40909090909089</v>
      </c>
      <c r="CG12" s="11">
        <f>IFERROR('1.24 Beer consumption (value)'!CG12/'1.23 Beer consumption (vol)'!CG12,"")</f>
        <v>132.1654485049834</v>
      </c>
      <c r="CH12" s="11">
        <f>IFERROR('1.24 Beer consumption (value)'!CH12/'1.23 Beer consumption (vol)'!CH12,"")</f>
        <v>137.97446808510639</v>
      </c>
      <c r="CI12" s="11">
        <f>IFERROR('1.24 Beer consumption (value)'!CI12/'1.23 Beer consumption (vol)'!CI12,"")</f>
        <v>181.90277777777777</v>
      </c>
      <c r="CJ12" s="11">
        <f>IFERROR('1.24 Beer consumption (value)'!CJ12/'1.23 Beer consumption (vol)'!CJ12,"")</f>
        <v>107.90870488322717</v>
      </c>
      <c r="CK12" s="11">
        <f>IFERROR('1.24 Beer consumption (value)'!CK12/'1.23 Beer consumption (vol)'!CK12,"")</f>
        <v>131.59748172217709</v>
      </c>
      <c r="CL12" s="11">
        <f>IFERROR('1.24 Beer consumption (value)'!CL12/'1.23 Beer consumption (vol)'!CL12,"")</f>
        <v>97.45312499999838</v>
      </c>
      <c r="CM12" s="11">
        <f>IFERROR('1.24 Beer consumption (value)'!CM12/'1.23 Beer consumption (vol)'!CM12,"")</f>
        <v>33.518518518518285</v>
      </c>
      <c r="CN12" s="11">
        <f>IFERROR('1.24 Beer consumption (value)'!CN12/'1.23 Beer consumption (vol)'!CN12,"")</f>
        <v>56.378927911275476</v>
      </c>
      <c r="CO12" s="11">
        <f>IFERROR('1.24 Beer consumption (value)'!CO12/'1.23 Beer consumption (vol)'!CO12,"")</f>
        <v>43.499444650129568</v>
      </c>
      <c r="CP12" s="11">
        <f>IFERROR('1.24 Beer consumption (value)'!CP12/'1.23 Beer consumption (vol)'!CP12,"")</f>
        <v>36.632516703786713</v>
      </c>
    </row>
    <row r="13" spans="1:94" x14ac:dyDescent="0.25">
      <c r="A13" s="1" t="s">
        <v>34</v>
      </c>
      <c r="B13" s="11">
        <f>IFERROR('1.24 Beer consumption (value)'!B13/'1.23 Beer consumption (vol)'!B13,"")</f>
        <v>67.236306246944551</v>
      </c>
      <c r="C13" s="11">
        <f>IFERROR('1.24 Beer consumption (value)'!C13/'1.23 Beer consumption (vol)'!C13,"")</f>
        <v>45.79576913818007</v>
      </c>
      <c r="D13" s="11">
        <f>IFERROR('1.24 Beer consumption (value)'!D13/'1.23 Beer consumption (vol)'!D13,"")</f>
        <v>68.571428571428569</v>
      </c>
      <c r="E13" s="11">
        <f>IFERROR('1.24 Beer consumption (value)'!E13/'1.23 Beer consumption (vol)'!E13,"")</f>
        <v>23.721241350387924</v>
      </c>
      <c r="F13" s="11">
        <f>IFERROR('1.24 Beer consumption (value)'!F13/'1.23 Beer consumption (vol)'!F13,"")</f>
        <v>125.78205128205128</v>
      </c>
      <c r="G13" s="11">
        <f>IFERROR('1.24 Beer consumption (value)'!G13/'1.23 Beer consumption (vol)'!G13,"")</f>
        <v>58.513255567338284</v>
      </c>
      <c r="H13" s="11">
        <f>IFERROR('1.24 Beer consumption (value)'!H13/'1.23 Beer consumption (vol)'!H13,"")</f>
        <v>120.9375</v>
      </c>
      <c r="I13" s="11">
        <f>IFERROR('1.24 Beer consumption (value)'!I13/'1.23 Beer consumption (vol)'!I13,"")</f>
        <v>177.83283680900362</v>
      </c>
      <c r="J13" s="11">
        <f>IFERROR('1.24 Beer consumption (value)'!J13/'1.23 Beer consumption (vol)'!J13,"")</f>
        <v>44.734939759036152</v>
      </c>
      <c r="K13" s="11">
        <f>IFERROR('1.24 Beer consumption (value)'!K13/'1.23 Beer consumption (vol)'!K13,"")</f>
        <v>215.30588235294115</v>
      </c>
      <c r="L13" s="11">
        <f>IFERROR('1.24 Beer consumption (value)'!L13/'1.23 Beer consumption (vol)'!L13,"")</f>
        <v>101.99999999999999</v>
      </c>
      <c r="M13" s="11">
        <f>IFERROR('1.24 Beer consumption (value)'!M13/'1.23 Beer consumption (vol)'!M13,"")</f>
        <v>43.908302354399005</v>
      </c>
      <c r="N13" s="11">
        <f>IFERROR('1.24 Beer consumption (value)'!N13/'1.23 Beer consumption (vol)'!N13,"")</f>
        <v>274.27272727272725</v>
      </c>
      <c r="O13" s="11">
        <f>IFERROR('1.24 Beer consumption (value)'!O13/'1.23 Beer consumption (vol)'!O13,"")</f>
        <v>117.65677966101694</v>
      </c>
      <c r="P13" s="11">
        <f>IFERROR('1.24 Beer consumption (value)'!P13/'1.23 Beer consumption (vol)'!P13,"")</f>
        <v>103.35537190082644</v>
      </c>
      <c r="Q13" s="11">
        <f>IFERROR('1.24 Beer consumption (value)'!Q13/'1.23 Beer consumption (vol)'!Q13,"")</f>
        <v>58.623700623700628</v>
      </c>
      <c r="R13" s="11">
        <f>IFERROR('1.24 Beer consumption (value)'!R13/'1.23 Beer consumption (vol)'!R13,"")</f>
        <v>39.418604651162795</v>
      </c>
      <c r="S13" s="11">
        <f>IFERROR('1.24 Beer consumption (value)'!S13/'1.23 Beer consumption (vol)'!S13,"")</f>
        <v>36.249620637329279</v>
      </c>
      <c r="T13" s="11">
        <f>IFERROR('1.24 Beer consumption (value)'!T13/'1.23 Beer consumption (vol)'!T13,"")</f>
        <v>158.18508287292821</v>
      </c>
      <c r="U13" s="11">
        <f>IFERROR('1.24 Beer consumption (value)'!U13/'1.23 Beer consumption (vol)'!U13,"")</f>
        <v>162.35798499464096</v>
      </c>
      <c r="V13" s="11">
        <f>IFERROR('1.24 Beer consumption (value)'!V13/'1.23 Beer consumption (vol)'!V13,"")</f>
        <v>132.73856209150327</v>
      </c>
      <c r="W13" s="11">
        <f>IFERROR('1.24 Beer consumption (value)'!W13/'1.23 Beer consumption (vol)'!W13,"")</f>
        <v>47.377461979556223</v>
      </c>
      <c r="X13" s="11">
        <f>IFERROR('1.24 Beer consumption (value)'!X13/'1.23 Beer consumption (vol)'!X13,"")</f>
        <v>21.157894736842106</v>
      </c>
      <c r="Y13" s="11">
        <f>IFERROR('1.24 Beer consumption (value)'!Y13/'1.23 Beer consumption (vol)'!Y13,"")</f>
        <v>59.333333333333329</v>
      </c>
      <c r="Z13" s="11">
        <f>IFERROR('1.24 Beer consumption (value)'!Z13/'1.23 Beer consumption (vol)'!Z13,"")</f>
        <v>32.588932806324109</v>
      </c>
      <c r="AA13" s="11">
        <f>IFERROR('1.24 Beer consumption (value)'!AA13/'1.23 Beer consumption (vol)'!AA13,"")</f>
        <v>79.26627218934911</v>
      </c>
      <c r="AB13" s="11">
        <f>IFERROR('1.24 Beer consumption (value)'!AB13/'1.23 Beer consumption (vol)'!AB13,"")</f>
        <v>46.036834924965895</v>
      </c>
      <c r="AC13" s="11">
        <f>IFERROR('1.24 Beer consumption (value)'!AC13/'1.23 Beer consumption (vol)'!AC13,"")</f>
        <v>43.895522388059703</v>
      </c>
      <c r="AD13" s="11">
        <f>IFERROR('1.24 Beer consumption (value)'!AD13/'1.23 Beer consumption (vol)'!AD13,"")</f>
        <v>40.674418604651166</v>
      </c>
      <c r="AE13" s="11">
        <f>IFERROR('1.24 Beer consumption (value)'!AE13/'1.23 Beer consumption (vol)'!AE13,"")</f>
        <v>51.987138263665592</v>
      </c>
      <c r="AF13" s="11">
        <f>IFERROR('1.24 Beer consumption (value)'!AF13/'1.23 Beer consumption (vol)'!AF13,"")</f>
        <v>47.646341463414636</v>
      </c>
      <c r="AG13" s="11">
        <f>IFERROR('1.24 Beer consumption (value)'!AG13/'1.23 Beer consumption (vol)'!AG13,"")</f>
        <v>36.515527950310556</v>
      </c>
      <c r="AH13" s="11">
        <f>IFERROR('1.24 Beer consumption (value)'!AH13/'1.23 Beer consumption (vol)'!AH13,"")</f>
        <v>48.878787878787882</v>
      </c>
      <c r="AI13" s="11">
        <f>IFERROR('1.24 Beer consumption (value)'!AI13/'1.23 Beer consumption (vol)'!AI13,"")</f>
        <v>52.925238898257447</v>
      </c>
      <c r="AJ13" s="11">
        <f>IFERROR('1.24 Beer consumption (value)'!AJ13/'1.23 Beer consumption (vol)'!AJ13,"")</f>
        <v>29.288747346072185</v>
      </c>
      <c r="AK13" s="11">
        <f>IFERROR('1.24 Beer consumption (value)'!AK13/'1.23 Beer consumption (vol)'!AK13,"")</f>
        <v>54.581161137440766</v>
      </c>
      <c r="AL13" s="11">
        <f>IFERROR('1.24 Beer consumption (value)'!AL13/'1.23 Beer consumption (vol)'!AL13,"")</f>
        <v>48.87096774193548</v>
      </c>
      <c r="AM13" s="11">
        <f>IFERROR('1.24 Beer consumption (value)'!AM13/'1.23 Beer consumption (vol)'!AM13,"")</f>
        <v>43.000000000000007</v>
      </c>
      <c r="AN13" s="11">
        <f>IFERROR('1.24 Beer consumption (value)'!AN13/'1.23 Beer consumption (vol)'!AN13,"")</f>
        <v>76.722891566265048</v>
      </c>
      <c r="AO13" s="11">
        <f>IFERROR('1.24 Beer consumption (value)'!AO13/'1.23 Beer consumption (vol)'!AO13,"")</f>
        <v>29.8113074204947</v>
      </c>
      <c r="AP13" s="11">
        <f>IFERROR('1.24 Beer consumption (value)'!AP13/'1.23 Beer consumption (vol)'!AP13,"")</f>
        <v>67.997550804262914</v>
      </c>
      <c r="AQ13" s="11">
        <f>IFERROR('1.24 Beer consumption (value)'!AQ13/'1.23 Beer consumption (vol)'!AQ13,"")</f>
        <v>46.954098360655742</v>
      </c>
      <c r="AR13" s="11">
        <f>IFERROR('1.24 Beer consumption (value)'!AR13/'1.23 Beer consumption (vol)'!AR13,"")</f>
        <v>81.767955801104961</v>
      </c>
      <c r="AS13" s="11">
        <f>IFERROR('1.24 Beer consumption (value)'!AS13/'1.23 Beer consumption (vol)'!AS13,"")</f>
        <v>69.75452898550725</v>
      </c>
      <c r="AT13" s="11">
        <f>IFERROR('1.24 Beer consumption (value)'!AT13/'1.23 Beer consumption (vol)'!AT13,"")</f>
        <v>70.02694610778444</v>
      </c>
      <c r="AU13" s="11">
        <f>IFERROR('1.24 Beer consumption (value)'!AU13/'1.23 Beer consumption (vol)'!AU13,"")</f>
        <v>78.208704253214634</v>
      </c>
      <c r="AV13" s="11">
        <f>IFERROR('1.24 Beer consumption (value)'!AV13/'1.23 Beer consumption (vol)'!AV13,"")</f>
        <v>88.08</v>
      </c>
      <c r="AW13" s="11">
        <f>IFERROR('1.24 Beer consumption (value)'!AW13/'1.23 Beer consumption (vol)'!AW13,"")</f>
        <v>66.227272727272734</v>
      </c>
      <c r="AX13" s="11">
        <f>IFERROR('1.24 Beer consumption (value)'!AX13/'1.23 Beer consumption (vol)'!AX13,"")</f>
        <v>52.24</v>
      </c>
      <c r="AY13" s="11">
        <f>IFERROR('1.24 Beer consumption (value)'!AY13/'1.23 Beer consumption (vol)'!AY13,"")</f>
        <v>70.975308641975303</v>
      </c>
      <c r="AZ13" s="11">
        <f>IFERROR('1.24 Beer consumption (value)'!AZ13/'1.23 Beer consumption (vol)'!AZ13,"")</f>
        <v>63.847942192899772</v>
      </c>
      <c r="BA13" s="11">
        <f>IFERROR('1.24 Beer consumption (value)'!BA13/'1.23 Beer consumption (vol)'!BA13,"")</f>
        <v>50.511627906976742</v>
      </c>
      <c r="BB13" s="11">
        <f>IFERROR('1.24 Beer consumption (value)'!BB13/'1.23 Beer consumption (vol)'!BB13,"")</f>
        <v>81.826086956521735</v>
      </c>
      <c r="BC13" s="11">
        <f>IFERROR('1.24 Beer consumption (value)'!BC13/'1.23 Beer consumption (vol)'!BC13,"")</f>
        <v>93.815195071868587</v>
      </c>
      <c r="BD13" s="11">
        <f>IFERROR('1.24 Beer consumption (value)'!BD13/'1.23 Beer consumption (vol)'!BD13,"")</f>
        <v>58.951005673027332</v>
      </c>
      <c r="BE13" s="11">
        <f>IFERROR('1.24 Beer consumption (value)'!BE13/'1.23 Beer consumption (vol)'!BE13,"")</f>
        <v>73.761904761904759</v>
      </c>
      <c r="BF13" s="11">
        <f>IFERROR('1.24 Beer consumption (value)'!BF13/'1.23 Beer consumption (vol)'!BF13,"")</f>
        <v>67.040268456375841</v>
      </c>
      <c r="BG13" s="11">
        <f>IFERROR('1.24 Beer consumption (value)'!BG13/'1.23 Beer consumption (vol)'!BG13,"")</f>
        <v>119.55102040816325</v>
      </c>
      <c r="BH13" s="11" t="str">
        <f>IFERROR('1.24 Beer consumption (value)'!BH13/'1.23 Beer consumption (vol)'!BH13,"")</f>
        <v/>
      </c>
      <c r="BI13" s="11">
        <f>IFERROR('1.24 Beer consumption (value)'!BI13/'1.23 Beer consumption (vol)'!BI13,"")</f>
        <v>249.97368421052633</v>
      </c>
      <c r="BJ13" s="11">
        <f>IFERROR('1.24 Beer consumption (value)'!BJ13/'1.23 Beer consumption (vol)'!BJ13,"")</f>
        <v>80.967611336032391</v>
      </c>
      <c r="BK13" s="11">
        <f>IFERROR('1.24 Beer consumption (value)'!BK13/'1.23 Beer consumption (vol)'!BK13,"")</f>
        <v>147.3111111111111</v>
      </c>
      <c r="BL13" s="11">
        <f>IFERROR('1.24 Beer consumption (value)'!BL13/'1.23 Beer consumption (vol)'!BL13,"")</f>
        <v>53.971830985915496</v>
      </c>
      <c r="BM13" s="11" t="str">
        <f>IFERROR('1.24 Beer consumption (value)'!BM13/'1.23 Beer consumption (vol)'!BM13,"")</f>
        <v/>
      </c>
      <c r="BN13" s="11">
        <f>IFERROR('1.24 Beer consumption (value)'!BN13/'1.23 Beer consumption (vol)'!BN13,"")</f>
        <v>57.885926844389331</v>
      </c>
      <c r="BO13" s="11">
        <f>IFERROR('1.24 Beer consumption (value)'!BO13/'1.23 Beer consumption (vol)'!BO13,"")</f>
        <v>96.8</v>
      </c>
      <c r="BP13" s="11">
        <f>IFERROR('1.24 Beer consumption (value)'!BP13/'1.23 Beer consumption (vol)'!BP13,"")</f>
        <v>397.70833333333337</v>
      </c>
      <c r="BQ13" s="11">
        <f>IFERROR('1.24 Beer consumption (value)'!BQ13/'1.23 Beer consumption (vol)'!BQ13,"")</f>
        <v>82.037316885119509</v>
      </c>
      <c r="BR13" s="11">
        <f>IFERROR('1.24 Beer consumption (value)'!BR13/'1.23 Beer consumption (vol)'!BR13,"")</f>
        <v>135.98327759197326</v>
      </c>
      <c r="BS13" s="11">
        <f>IFERROR('1.24 Beer consumption (value)'!BS13/'1.23 Beer consumption (vol)'!BS13,"")</f>
        <v>76.55099787685775</v>
      </c>
      <c r="BT13" s="11">
        <f>IFERROR('1.24 Beer consumption (value)'!BT13/'1.23 Beer consumption (vol)'!BT13,"")</f>
        <v>117.61276810861558</v>
      </c>
      <c r="BU13" s="11">
        <f>IFERROR('1.24 Beer consumption (value)'!BU13/'1.23 Beer consumption (vol)'!BU13,"")</f>
        <v>106.46491228070175</v>
      </c>
      <c r="BV13" s="11">
        <f>IFERROR('1.24 Beer consumption (value)'!BV13/'1.23 Beer consumption (vol)'!BV13,"")</f>
        <v>128.88958333333332</v>
      </c>
      <c r="BW13" s="11">
        <f>IFERROR('1.24 Beer consumption (value)'!BW13/'1.23 Beer consumption (vol)'!BW13,"")</f>
        <v>155.03174603174602</v>
      </c>
      <c r="BX13" s="11">
        <f>IFERROR('1.24 Beer consumption (value)'!BX13/'1.23 Beer consumption (vol)'!BX13,"")</f>
        <v>147.48471615720524</v>
      </c>
      <c r="BY13" s="11">
        <f>IFERROR('1.24 Beer consumption (value)'!BY13/'1.23 Beer consumption (vol)'!BY13,"")</f>
        <v>102.37459978655282</v>
      </c>
      <c r="BZ13" s="11">
        <f>IFERROR('1.24 Beer consumption (value)'!BZ13/'1.23 Beer consumption (vol)'!BZ13,"")</f>
        <v>83.652000000000001</v>
      </c>
      <c r="CA13" s="11">
        <f>IFERROR('1.24 Beer consumption (value)'!CA13/'1.23 Beer consumption (vol)'!CA13,"")</f>
        <v>158.14285714285714</v>
      </c>
      <c r="CB13" s="11">
        <f>IFERROR('1.24 Beer consumption (value)'!CB13/'1.23 Beer consumption (vol)'!CB13,"")</f>
        <v>178.2</v>
      </c>
      <c r="CC13" s="11">
        <f>IFERROR('1.24 Beer consumption (value)'!CC13/'1.23 Beer consumption (vol)'!CC13,"")</f>
        <v>131.33083645443196</v>
      </c>
      <c r="CD13" s="11">
        <f>IFERROR('1.24 Beer consumption (value)'!CD13/'1.23 Beer consumption (vol)'!CD13,"")</f>
        <v>99.810954063604242</v>
      </c>
      <c r="CE13" s="11">
        <f>IFERROR('1.24 Beer consumption (value)'!CE13/'1.23 Beer consumption (vol)'!CE13,"")</f>
        <v>298.8770491803279</v>
      </c>
      <c r="CF13" s="11">
        <f>IFERROR('1.24 Beer consumption (value)'!CF13/'1.23 Beer consumption (vol)'!CF13,"")</f>
        <v>116.17509727626459</v>
      </c>
      <c r="CG13" s="11">
        <f>IFERROR('1.24 Beer consumption (value)'!CG13/'1.23 Beer consumption (vol)'!CG13,"")</f>
        <v>134.53485254691688</v>
      </c>
      <c r="CH13" s="11">
        <f>IFERROR('1.24 Beer consumption (value)'!CH13/'1.23 Beer consumption (vol)'!CH13,"")</f>
        <v>153.74058577405859</v>
      </c>
      <c r="CI13" s="11">
        <f>IFERROR('1.24 Beer consumption (value)'!CI13/'1.23 Beer consumption (vol)'!CI13,"")</f>
        <v>214.36697247706419</v>
      </c>
      <c r="CJ13" s="11">
        <f>IFERROR('1.24 Beer consumption (value)'!CJ13/'1.23 Beer consumption (vol)'!CJ13,"")</f>
        <v>109.98712446351931</v>
      </c>
      <c r="CK13" s="11">
        <f>IFERROR('1.24 Beer consumption (value)'!CK13/'1.23 Beer consumption (vol)'!CK13,"")</f>
        <v>141.8331950207469</v>
      </c>
      <c r="CL13" s="11">
        <f>IFERROR('1.24 Beer consumption (value)'!CL13/'1.23 Beer consumption (vol)'!CL13,"")</f>
        <v>99.390625000002117</v>
      </c>
      <c r="CM13" s="11">
        <f>IFERROR('1.24 Beer consumption (value)'!CM13/'1.23 Beer consumption (vol)'!CM13,"")</f>
        <v>36.556603773585188</v>
      </c>
      <c r="CN13" s="11">
        <f>IFERROR('1.24 Beer consumption (value)'!CN13/'1.23 Beer consumption (vol)'!CN13,"")</f>
        <v>59.913732394365852</v>
      </c>
      <c r="CO13" s="11">
        <f>IFERROR('1.24 Beer consumption (value)'!CO13/'1.23 Beer consumption (vol)'!CO13,"")</f>
        <v>48.539637397795964</v>
      </c>
      <c r="CP13" s="11">
        <f>IFERROR('1.24 Beer consumption (value)'!CP13/'1.23 Beer consumption (vol)'!CP13,"")</f>
        <v>38.937499999999311</v>
      </c>
    </row>
    <row r="14" spans="1:94" x14ac:dyDescent="0.25">
      <c r="A14" s="1" t="s">
        <v>35</v>
      </c>
      <c r="B14" s="11">
        <f>IFERROR('1.24 Beer consumption (value)'!B14/'1.23 Beer consumption (vol)'!B14,"")</f>
        <v>67.491834131448528</v>
      </c>
      <c r="C14" s="11">
        <f>IFERROR('1.24 Beer consumption (value)'!C14/'1.23 Beer consumption (vol)'!C14,"")</f>
        <v>47.322007609013752</v>
      </c>
      <c r="D14" s="11">
        <f>IFERROR('1.24 Beer consumption (value)'!D14/'1.23 Beer consumption (vol)'!D14,"")</f>
        <v>68.84</v>
      </c>
      <c r="E14" s="11">
        <f>IFERROR('1.24 Beer consumption (value)'!E14/'1.23 Beer consumption (vol)'!E14,"")</f>
        <v>26.039403229102799</v>
      </c>
      <c r="F14" s="11">
        <f>IFERROR('1.24 Beer consumption (value)'!F14/'1.23 Beer consumption (vol)'!F14,"")</f>
        <v>127.33333333333336</v>
      </c>
      <c r="G14" s="11">
        <f>IFERROR('1.24 Beer consumption (value)'!G14/'1.23 Beer consumption (vol)'!G14,"")</f>
        <v>54.706387035271682</v>
      </c>
      <c r="H14" s="11">
        <f>IFERROR('1.24 Beer consumption (value)'!H14/'1.23 Beer consumption (vol)'!H14,"")</f>
        <v>124.20224719101124</v>
      </c>
      <c r="I14" s="11">
        <f>IFERROR('1.24 Beer consumption (value)'!I14/'1.23 Beer consumption (vol)'!I14,"")</f>
        <v>179.19759277833498</v>
      </c>
      <c r="J14" s="11">
        <f>IFERROR('1.24 Beer consumption (value)'!J14/'1.23 Beer consumption (vol)'!J14,"")</f>
        <v>47.08764940239044</v>
      </c>
      <c r="K14" s="11">
        <f>IFERROR('1.24 Beer consumption (value)'!K14/'1.23 Beer consumption (vol)'!K14,"")</f>
        <v>213.04597701149427</v>
      </c>
      <c r="L14" s="11">
        <f>IFERROR('1.24 Beer consumption (value)'!L14/'1.23 Beer consumption (vol)'!L14,"")</f>
        <v>104</v>
      </c>
      <c r="M14" s="11">
        <f>IFERROR('1.24 Beer consumption (value)'!M14/'1.23 Beer consumption (vol)'!M14,"")</f>
        <v>45.328449328449324</v>
      </c>
      <c r="N14" s="11">
        <f>IFERROR('1.24 Beer consumption (value)'!N14/'1.23 Beer consumption (vol)'!N14,"")</f>
        <v>286.92982456140351</v>
      </c>
      <c r="O14" s="11">
        <f>IFERROR('1.24 Beer consumption (value)'!O14/'1.23 Beer consumption (vol)'!O14,"")</f>
        <v>119.00611620795108</v>
      </c>
      <c r="P14" s="11">
        <f>IFERROR('1.24 Beer consumption (value)'!P14/'1.23 Beer consumption (vol)'!P14,"")</f>
        <v>103.804</v>
      </c>
      <c r="Q14" s="11">
        <f>IFERROR('1.24 Beer consumption (value)'!Q14/'1.23 Beer consumption (vol)'!Q14,"")</f>
        <v>58.709645669291341</v>
      </c>
      <c r="R14" s="11">
        <f>IFERROR('1.24 Beer consumption (value)'!R14/'1.23 Beer consumption (vol)'!R14,"")</f>
        <v>45.268292682926834</v>
      </c>
      <c r="S14" s="11">
        <f>IFERROR('1.24 Beer consumption (value)'!S14/'1.23 Beer consumption (vol)'!S14,"")</f>
        <v>37.341614906832298</v>
      </c>
      <c r="T14" s="11">
        <f>IFERROR('1.24 Beer consumption (value)'!T14/'1.23 Beer consumption (vol)'!T14,"")</f>
        <v>165.97803247373449</v>
      </c>
      <c r="U14" s="11">
        <f>IFERROR('1.24 Beer consumption (value)'!U14/'1.23 Beer consumption (vol)'!U14,"")</f>
        <v>170.15812917594656</v>
      </c>
      <c r="V14" s="11">
        <f>IFERROR('1.24 Beer consumption (value)'!V14/'1.23 Beer consumption (vol)'!V14,"")</f>
        <v>140.78523489932886</v>
      </c>
      <c r="W14" s="11">
        <f>IFERROR('1.24 Beer consumption (value)'!W14/'1.23 Beer consumption (vol)'!W14,"")</f>
        <v>46.904480065762435</v>
      </c>
      <c r="X14" s="11">
        <f>IFERROR('1.24 Beer consumption (value)'!X14/'1.23 Beer consumption (vol)'!X14,"")</f>
        <v>24.215189873417721</v>
      </c>
      <c r="Y14" s="11">
        <f>IFERROR('1.24 Beer consumption (value)'!Y14/'1.23 Beer consumption (vol)'!Y14,"")</f>
        <v>52.890909090909084</v>
      </c>
      <c r="Z14" s="11">
        <f>IFERROR('1.24 Beer consumption (value)'!Z14/'1.23 Beer consumption (vol)'!Z14,"")</f>
        <v>30.050909090909091</v>
      </c>
      <c r="AA14" s="11">
        <f>IFERROR('1.24 Beer consumption (value)'!AA14/'1.23 Beer consumption (vol)'!AA14,"")</f>
        <v>74.310559006211179</v>
      </c>
      <c r="AB14" s="11">
        <f>IFERROR('1.24 Beer consumption (value)'!AB14/'1.23 Beer consumption (vol)'!AB14,"")</f>
        <v>41.616511318242345</v>
      </c>
      <c r="AC14" s="11">
        <f>IFERROR('1.24 Beer consumption (value)'!AC14/'1.23 Beer consumption (vol)'!AC14,"")</f>
        <v>42.000000000000007</v>
      </c>
      <c r="AD14" s="11">
        <f>IFERROR('1.24 Beer consumption (value)'!AD14/'1.23 Beer consumption (vol)'!AD14,"")</f>
        <v>41.367346938775505</v>
      </c>
      <c r="AE14" s="11">
        <f>IFERROR('1.24 Beer consumption (value)'!AE14/'1.23 Beer consumption (vol)'!AE14,"")</f>
        <v>47.575000000000003</v>
      </c>
      <c r="AF14" s="11">
        <f>IFERROR('1.24 Beer consumption (value)'!AF14/'1.23 Beer consumption (vol)'!AF14,"")</f>
        <v>45.102564102564102</v>
      </c>
      <c r="AG14" s="11">
        <f>IFERROR('1.24 Beer consumption (value)'!AG14/'1.23 Beer consumption (vol)'!AG14,"")</f>
        <v>34.778523489932887</v>
      </c>
      <c r="AH14" s="11">
        <f>IFERROR('1.24 Beer consumption (value)'!AH14/'1.23 Beer consumption (vol)'!AH14,"")</f>
        <v>46.470588235294116</v>
      </c>
      <c r="AI14" s="11">
        <f>IFERROR('1.24 Beer consumption (value)'!AI14/'1.23 Beer consumption (vol)'!AI14,"")</f>
        <v>48.891635981062599</v>
      </c>
      <c r="AJ14" s="11">
        <f>IFERROR('1.24 Beer consumption (value)'!AJ14/'1.23 Beer consumption (vol)'!AJ14,"")</f>
        <v>25.532861476238622</v>
      </c>
      <c r="AK14" s="11">
        <f>IFERROR('1.24 Beer consumption (value)'!AK14/'1.23 Beer consumption (vol)'!AK14,"")</f>
        <v>57.321328531412568</v>
      </c>
      <c r="AL14" s="11">
        <f>IFERROR('1.24 Beer consumption (value)'!AL14/'1.23 Beer consumption (vol)'!AL14,"")</f>
        <v>42.844262295081975</v>
      </c>
      <c r="AM14" s="11">
        <f>IFERROR('1.24 Beer consumption (value)'!AM14/'1.23 Beer consumption (vol)'!AM14,"")</f>
        <v>41.5</v>
      </c>
      <c r="AN14" s="11">
        <f>IFERROR('1.24 Beer consumption (value)'!AN14/'1.23 Beer consumption (vol)'!AN14,"")</f>
        <v>68.493827160493822</v>
      </c>
      <c r="AO14" s="11">
        <f>IFERROR('1.24 Beer consumption (value)'!AO14/'1.23 Beer consumption (vol)'!AO14,"")</f>
        <v>31.25949367088608</v>
      </c>
      <c r="AP14" s="11">
        <f>IFERROR('1.24 Beer consumption (value)'!AP14/'1.23 Beer consumption (vol)'!AP14,"")</f>
        <v>69.481479083020332</v>
      </c>
      <c r="AQ14" s="11">
        <f>IFERROR('1.24 Beer consumption (value)'!AQ14/'1.23 Beer consumption (vol)'!AQ14,"")</f>
        <v>51.997794928335168</v>
      </c>
      <c r="AR14" s="11">
        <f>IFERROR('1.24 Beer consumption (value)'!AR14/'1.23 Beer consumption (vol)'!AR14,"")</f>
        <v>86.038043478260875</v>
      </c>
      <c r="AS14" s="11">
        <f>IFERROR('1.24 Beer consumption (value)'!AS14/'1.23 Beer consumption (vol)'!AS14,"")</f>
        <v>65.239613809245171</v>
      </c>
      <c r="AT14" s="11">
        <f>IFERROR('1.24 Beer consumption (value)'!AT14/'1.23 Beer consumption (vol)'!AT14,"")</f>
        <v>72.045714285714283</v>
      </c>
      <c r="AU14" s="11">
        <f>IFERROR('1.24 Beer consumption (value)'!AU14/'1.23 Beer consumption (vol)'!AU14,"")</f>
        <v>81.129092609915816</v>
      </c>
      <c r="AV14" s="11">
        <f>IFERROR('1.24 Beer consumption (value)'!AV14/'1.23 Beer consumption (vol)'!AV14,"")</f>
        <v>91.871794871794876</v>
      </c>
      <c r="AW14" s="11">
        <f>IFERROR('1.24 Beer consumption (value)'!AW14/'1.23 Beer consumption (vol)'!AW14,"")</f>
        <v>68.017241379310349</v>
      </c>
      <c r="AX14" s="11">
        <f>IFERROR('1.24 Beer consumption (value)'!AX14/'1.23 Beer consumption (vol)'!AX14,"")</f>
        <v>54.88122605363985</v>
      </c>
      <c r="AY14" s="11">
        <f>IFERROR('1.24 Beer consumption (value)'!AY14/'1.23 Beer consumption (vol)'!AY14,"")</f>
        <v>68.723404255319153</v>
      </c>
      <c r="AZ14" s="11">
        <f>IFERROR('1.24 Beer consumption (value)'!AZ14/'1.23 Beer consumption (vol)'!AZ14,"")</f>
        <v>63.929774388306328</v>
      </c>
      <c r="BA14" s="11">
        <f>IFERROR('1.24 Beer consumption (value)'!BA14/'1.23 Beer consumption (vol)'!BA14,"")</f>
        <v>54.947445255474456</v>
      </c>
      <c r="BB14" s="11">
        <f>IFERROR('1.24 Beer consumption (value)'!BB14/'1.23 Beer consumption (vol)'!BB14,"")</f>
        <v>82.5</v>
      </c>
      <c r="BC14" s="11">
        <f>IFERROR('1.24 Beer consumption (value)'!BC14/'1.23 Beer consumption (vol)'!BC14,"")</f>
        <v>129.27365208545271</v>
      </c>
      <c r="BD14" s="11">
        <f>IFERROR('1.24 Beer consumption (value)'!BD14/'1.23 Beer consumption (vol)'!BD14,"")</f>
        <v>61.347732181425485</v>
      </c>
      <c r="BE14" s="11">
        <f>IFERROR('1.24 Beer consumption (value)'!BE14/'1.23 Beer consumption (vol)'!BE14,"")</f>
        <v>73.355555555555554</v>
      </c>
      <c r="BF14" s="11">
        <f>IFERROR('1.24 Beer consumption (value)'!BF14/'1.23 Beer consumption (vol)'!BF14,"")</f>
        <v>64.514563106796118</v>
      </c>
      <c r="BG14" s="11">
        <f>IFERROR('1.24 Beer consumption (value)'!BG14/'1.23 Beer consumption (vol)'!BG14,"")</f>
        <v>122.96153846153845</v>
      </c>
      <c r="BH14" s="11" t="str">
        <f>IFERROR('1.24 Beer consumption (value)'!BH14/'1.23 Beer consumption (vol)'!BH14,"")</f>
        <v/>
      </c>
      <c r="BI14" s="11">
        <f>IFERROR('1.24 Beer consumption (value)'!BI14/'1.23 Beer consumption (vol)'!BI14,"")</f>
        <v>249.45</v>
      </c>
      <c r="BJ14" s="11">
        <f>IFERROR('1.24 Beer consumption (value)'!BJ14/'1.23 Beer consumption (vol)'!BJ14,"")</f>
        <v>94.277108433734952</v>
      </c>
      <c r="BK14" s="11">
        <f>IFERROR('1.24 Beer consumption (value)'!BK14/'1.23 Beer consumption (vol)'!BK14,"")</f>
        <v>140.84444444444443</v>
      </c>
      <c r="BL14" s="11">
        <f>IFERROR('1.24 Beer consumption (value)'!BL14/'1.23 Beer consumption (vol)'!BL14,"")</f>
        <v>57.28776978417266</v>
      </c>
      <c r="BM14" s="11" t="str">
        <f>IFERROR('1.24 Beer consumption (value)'!BM14/'1.23 Beer consumption (vol)'!BM14,"")</f>
        <v/>
      </c>
      <c r="BN14" s="11">
        <f>IFERROR('1.24 Beer consumption (value)'!BN14/'1.23 Beer consumption (vol)'!BN14,"")</f>
        <v>56.26</v>
      </c>
      <c r="BO14" s="11">
        <f>IFERROR('1.24 Beer consumption (value)'!BO14/'1.23 Beer consumption (vol)'!BO14,"")</f>
        <v>95.662650602409627</v>
      </c>
      <c r="BP14" s="11">
        <f>IFERROR('1.24 Beer consumption (value)'!BP14/'1.23 Beer consumption (vol)'!BP14,"")</f>
        <v>407.84000000000003</v>
      </c>
      <c r="BQ14" s="11">
        <f>IFERROR('1.24 Beer consumption (value)'!BQ14/'1.23 Beer consumption (vol)'!BQ14,"")</f>
        <v>84.824652117709675</v>
      </c>
      <c r="BR14" s="11">
        <f>IFERROR('1.24 Beer consumption (value)'!BR14/'1.23 Beer consumption (vol)'!BR14,"")</f>
        <v>135.51618257261413</v>
      </c>
      <c r="BS14" s="11">
        <f>IFERROR('1.24 Beer consumption (value)'!BS14/'1.23 Beer consumption (vol)'!BS14,"")</f>
        <v>79.711367821865068</v>
      </c>
      <c r="BT14" s="11">
        <f>IFERROR('1.24 Beer consumption (value)'!BT14/'1.23 Beer consumption (vol)'!BT14,"")</f>
        <v>112.54220398593202</v>
      </c>
      <c r="BU14" s="11">
        <f>IFERROR('1.24 Beer consumption (value)'!BU14/'1.23 Beer consumption (vol)'!BU14,"")</f>
        <v>99.67685589519651</v>
      </c>
      <c r="BV14" s="11">
        <f>IFERROR('1.24 Beer consumption (value)'!BV14/'1.23 Beer consumption (vol)'!BV14,"")</f>
        <v>122.19057815845824</v>
      </c>
      <c r="BW14" s="11">
        <f>IFERROR('1.24 Beer consumption (value)'!BW14/'1.23 Beer consumption (vol)'!BW14,"")</f>
        <v>151.75842696629215</v>
      </c>
      <c r="BX14" s="11">
        <f>IFERROR('1.24 Beer consumption (value)'!BX14/'1.23 Beer consumption (vol)'!BX14,"")</f>
        <v>149.94954128440367</v>
      </c>
      <c r="BY14" s="11">
        <f>IFERROR('1.24 Beer consumption (value)'!BY14/'1.23 Beer consumption (vol)'!BY14,"")</f>
        <v>95.401069518716582</v>
      </c>
      <c r="BZ14" s="11">
        <f>IFERROR('1.24 Beer consumption (value)'!BZ14/'1.23 Beer consumption (vol)'!BZ14,"")</f>
        <v>79.340483179047197</v>
      </c>
      <c r="CA14" s="11">
        <f>IFERROR('1.24 Beer consumption (value)'!CA14/'1.23 Beer consumption (vol)'!CA14,"")</f>
        <v>132.78061224489795</v>
      </c>
      <c r="CB14" s="11">
        <f>IFERROR('1.24 Beer consumption (value)'!CB14/'1.23 Beer consumption (vol)'!CB14,"")</f>
        <v>163.95909090909092</v>
      </c>
      <c r="CC14" s="11">
        <f>IFERROR('1.24 Beer consumption (value)'!CC14/'1.23 Beer consumption (vol)'!CC14,"")</f>
        <v>125.18952618453866</v>
      </c>
      <c r="CD14" s="11">
        <f>IFERROR('1.24 Beer consumption (value)'!CD14/'1.23 Beer consumption (vol)'!CD14,"")</f>
        <v>95.120503597122294</v>
      </c>
      <c r="CE14" s="11">
        <f>IFERROR('1.24 Beer consumption (value)'!CE14/'1.23 Beer consumption (vol)'!CE14,"")</f>
        <v>295.94166666666666</v>
      </c>
      <c r="CF14" s="11">
        <f>IFERROR('1.24 Beer consumption (value)'!CF14/'1.23 Beer consumption (vol)'!CF14,"")</f>
        <v>108.56768558951966</v>
      </c>
      <c r="CG14" s="11">
        <f>IFERROR('1.24 Beer consumption (value)'!CG14/'1.23 Beer consumption (vol)'!CG14,"")</f>
        <v>118.57588075880759</v>
      </c>
      <c r="CH14" s="11">
        <f>IFERROR('1.24 Beer consumption (value)'!CH14/'1.23 Beer consumption (vol)'!CH14,"")</f>
        <v>151.00862068965517</v>
      </c>
      <c r="CI14" s="11">
        <f>IFERROR('1.24 Beer consumption (value)'!CI14/'1.23 Beer consumption (vol)'!CI14,"")</f>
        <v>203.74311926605506</v>
      </c>
      <c r="CJ14" s="11">
        <f>IFERROR('1.24 Beer consumption (value)'!CJ14/'1.23 Beer consumption (vol)'!CJ14,"")</f>
        <v>114.90909090909089</v>
      </c>
      <c r="CK14" s="11">
        <f>IFERROR('1.24 Beer consumption (value)'!CK14/'1.23 Beer consumption (vol)'!CK14,"")</f>
        <v>144.22492530943236</v>
      </c>
      <c r="CL14" s="11">
        <f>IFERROR('1.24 Beer consumption (value)'!CL14/'1.23 Beer consumption (vol)'!CL14,"")</f>
        <v>102.60000000000238</v>
      </c>
      <c r="CM14" s="11">
        <f>IFERROR('1.24 Beer consumption (value)'!CM14/'1.23 Beer consumption (vol)'!CM14,"")</f>
        <v>38.292452830189212</v>
      </c>
      <c r="CN14" s="11">
        <f>IFERROR('1.24 Beer consumption (value)'!CN14/'1.23 Beer consumption (vol)'!CN14,"")</f>
        <v>67.705263157894493</v>
      </c>
      <c r="CO14" s="11">
        <f>IFERROR('1.24 Beer consumption (value)'!CO14/'1.23 Beer consumption (vol)'!CO14,"")</f>
        <v>52.955817875210776</v>
      </c>
      <c r="CP14" s="11">
        <f>IFERROR('1.24 Beer consumption (value)'!CP14/'1.23 Beer consumption (vol)'!CP14,"")</f>
        <v>41.119460500962866</v>
      </c>
    </row>
    <row r="15" spans="1:94" x14ac:dyDescent="0.25">
      <c r="A15" s="1" t="s">
        <v>36</v>
      </c>
      <c r="B15" s="11">
        <f>IFERROR('1.24 Beer consumption (value)'!B15/'1.23 Beer consumption (vol)'!B15,"")</f>
        <v>68.599355531686371</v>
      </c>
      <c r="C15" s="11">
        <f>IFERROR('1.24 Beer consumption (value)'!C15/'1.23 Beer consumption (vol)'!C15,"")</f>
        <v>46.282927244845801</v>
      </c>
      <c r="D15" s="11">
        <f>IFERROR('1.24 Beer consumption (value)'!D15/'1.23 Beer consumption (vol)'!D15,"")</f>
        <v>68.517241379310349</v>
      </c>
      <c r="E15" s="11">
        <f>IFERROR('1.24 Beer consumption (value)'!E15/'1.23 Beer consumption (vol)'!E15,"")</f>
        <v>28.65887942981588</v>
      </c>
      <c r="F15" s="11">
        <f>IFERROR('1.24 Beer consumption (value)'!F15/'1.23 Beer consumption (vol)'!F15,"")</f>
        <v>133.55421686746988</v>
      </c>
      <c r="G15" s="11">
        <f>IFERROR('1.24 Beer consumption (value)'!G15/'1.23 Beer consumption (vol)'!G15,"")</f>
        <v>53.403011514614697</v>
      </c>
      <c r="H15" s="11">
        <f>IFERROR('1.24 Beer consumption (value)'!H15/'1.23 Beer consumption (vol)'!H15,"")</f>
        <v>127.83505154639177</v>
      </c>
      <c r="I15" s="11">
        <f>IFERROR('1.24 Beer consumption (value)'!I15/'1.23 Beer consumption (vol)'!I15,"")</f>
        <v>144.9266891891892</v>
      </c>
      <c r="J15" s="11">
        <f>IFERROR('1.24 Beer consumption (value)'!J15/'1.23 Beer consumption (vol)'!J15,"")</f>
        <v>48.724409448818896</v>
      </c>
      <c r="K15" s="11">
        <f>IFERROR('1.24 Beer consumption (value)'!K15/'1.23 Beer consumption (vol)'!K15,"")</f>
        <v>208.75555555555556</v>
      </c>
      <c r="L15" s="11">
        <f>IFERROR('1.24 Beer consumption (value)'!L15/'1.23 Beer consumption (vol)'!L15,"")</f>
        <v>102.5</v>
      </c>
      <c r="M15" s="11">
        <f>IFERROR('1.24 Beer consumption (value)'!M15/'1.23 Beer consumption (vol)'!M15,"")</f>
        <v>47.110429447852759</v>
      </c>
      <c r="N15" s="11">
        <f>IFERROR('1.24 Beer consumption (value)'!N15/'1.23 Beer consumption (vol)'!N15,"")</f>
        <v>292.18644067796612</v>
      </c>
      <c r="O15" s="11">
        <f>IFERROR('1.24 Beer consumption (value)'!O15/'1.23 Beer consumption (vol)'!O15,"")</f>
        <v>124.87881773399016</v>
      </c>
      <c r="P15" s="11">
        <f>IFERROR('1.24 Beer consumption (value)'!P15/'1.23 Beer consumption (vol)'!P15,"")</f>
        <v>104.63265306122449</v>
      </c>
      <c r="Q15" s="11">
        <f>IFERROR('1.24 Beer consumption (value)'!Q15/'1.23 Beer consumption (vol)'!Q15,"")</f>
        <v>64.598784194528875</v>
      </c>
      <c r="R15" s="11">
        <f>IFERROR('1.24 Beer consumption (value)'!R15/'1.23 Beer consumption (vol)'!R15,"")</f>
        <v>47.346938775510203</v>
      </c>
      <c r="S15" s="11">
        <f>IFERROR('1.24 Beer consumption (value)'!S15/'1.23 Beer consumption (vol)'!S15,"")</f>
        <v>39.196639701306786</v>
      </c>
      <c r="T15" s="11">
        <f>IFERROR('1.24 Beer consumption (value)'!T15/'1.23 Beer consumption (vol)'!T15,"")</f>
        <v>161.22714420358153</v>
      </c>
      <c r="U15" s="11">
        <f>IFERROR('1.24 Beer consumption (value)'!U15/'1.23 Beer consumption (vol)'!U15,"")</f>
        <v>163.57158469945355</v>
      </c>
      <c r="V15" s="11">
        <f>IFERROR('1.24 Beer consumption (value)'!V15/'1.23 Beer consumption (vol)'!V15,"")</f>
        <v>146.54109589041096</v>
      </c>
      <c r="W15" s="11">
        <f>IFERROR('1.24 Beer consumption (value)'!W15/'1.23 Beer consumption (vol)'!W15,"")</f>
        <v>50.408220816954362</v>
      </c>
      <c r="X15" s="11">
        <f>IFERROR('1.24 Beer consumption (value)'!X15/'1.23 Beer consumption (vol)'!X15,"")</f>
        <v>28.881632653061224</v>
      </c>
      <c r="Y15" s="11">
        <f>IFERROR('1.24 Beer consumption (value)'!Y15/'1.23 Beer consumption (vol)'!Y15,"")</f>
        <v>55.056074766355145</v>
      </c>
      <c r="Z15" s="11">
        <f>IFERROR('1.24 Beer consumption (value)'!Z15/'1.23 Beer consumption (vol)'!Z15,"")</f>
        <v>30.62222222222222</v>
      </c>
      <c r="AA15" s="11">
        <f>IFERROR('1.24 Beer consumption (value)'!AA15/'1.23 Beer consumption (vol)'!AA15,"")</f>
        <v>78.521212121212116</v>
      </c>
      <c r="AB15" s="11">
        <f>IFERROR('1.24 Beer consumption (value)'!AB15/'1.23 Beer consumption (vol)'!AB15,"")</f>
        <v>41.580080753701218</v>
      </c>
      <c r="AC15" s="11">
        <f>IFERROR('1.24 Beer consumption (value)'!AC15/'1.23 Beer consumption (vol)'!AC15,"")</f>
        <v>45.169230769230772</v>
      </c>
      <c r="AD15" s="11">
        <f>IFERROR('1.24 Beer consumption (value)'!AD15/'1.23 Beer consumption (vol)'!AD15,"")</f>
        <v>43.470588235294116</v>
      </c>
      <c r="AE15" s="11">
        <f>IFERROR('1.24 Beer consumption (value)'!AE15/'1.23 Beer consumption (vol)'!AE15,"")</f>
        <v>48.500000000000007</v>
      </c>
      <c r="AF15" s="11">
        <f>IFERROR('1.24 Beer consumption (value)'!AF15/'1.23 Beer consumption (vol)'!AF15,"")</f>
        <v>47.090909090909093</v>
      </c>
      <c r="AG15" s="11">
        <f>IFERROR('1.24 Beer consumption (value)'!AG15/'1.23 Beer consumption (vol)'!AG15,"")</f>
        <v>37.201438848920866</v>
      </c>
      <c r="AH15" s="11">
        <f>IFERROR('1.24 Beer consumption (value)'!AH15/'1.23 Beer consumption (vol)'!AH15,"")</f>
        <v>53.147058823529413</v>
      </c>
      <c r="AI15" s="11">
        <f>IFERROR('1.24 Beer consumption (value)'!AI15/'1.23 Beer consumption (vol)'!AI15,"")</f>
        <v>50.069963177275113</v>
      </c>
      <c r="AJ15" s="11">
        <f>IFERROR('1.24 Beer consumption (value)'!AJ15/'1.23 Beer consumption (vol)'!AJ15,"")</f>
        <v>28.323779193205944</v>
      </c>
      <c r="AK15" s="11">
        <f>IFERROR('1.24 Beer consumption (value)'!AK15/'1.23 Beer consumption (vol)'!AK15,"")</f>
        <v>62.58046709129512</v>
      </c>
      <c r="AL15" s="11">
        <f>IFERROR('1.24 Beer consumption (value)'!AL15/'1.23 Beer consumption (vol)'!AL15,"")</f>
        <v>46.983402489626549</v>
      </c>
      <c r="AM15" s="11">
        <f>IFERROR('1.24 Beer consumption (value)'!AM15/'1.23 Beer consumption (vol)'!AM15,"")</f>
        <v>43.881443298969074</v>
      </c>
      <c r="AN15" s="11">
        <f>IFERROR('1.24 Beer consumption (value)'!AN15/'1.23 Beer consumption (vol)'!AN15,"")</f>
        <v>73.375</v>
      </c>
      <c r="AO15" s="11">
        <f>IFERROR('1.24 Beer consumption (value)'!AO15/'1.23 Beer consumption (vol)'!AO15,"")</f>
        <v>35.629349470499243</v>
      </c>
      <c r="AP15" s="11">
        <f>IFERROR('1.24 Beer consumption (value)'!AP15/'1.23 Beer consumption (vol)'!AP15,"")</f>
        <v>72.45380737248739</v>
      </c>
      <c r="AQ15" s="11">
        <f>IFERROR('1.24 Beer consumption (value)'!AQ15/'1.23 Beer consumption (vol)'!AQ15,"")</f>
        <v>55.176470588235297</v>
      </c>
      <c r="AR15" s="11">
        <f>IFERROR('1.24 Beer consumption (value)'!AR15/'1.23 Beer consumption (vol)'!AR15,"")</f>
        <v>91.934782608695656</v>
      </c>
      <c r="AS15" s="11">
        <f>IFERROR('1.24 Beer consumption (value)'!AS15/'1.23 Beer consumption (vol)'!AS15,"")</f>
        <v>66.630529314739846</v>
      </c>
      <c r="AT15" s="11">
        <f>IFERROR('1.24 Beer consumption (value)'!AT15/'1.23 Beer consumption (vol)'!AT15,"")</f>
        <v>75.110810810810804</v>
      </c>
      <c r="AU15" s="11">
        <f>IFERROR('1.24 Beer consumption (value)'!AU15/'1.23 Beer consumption (vol)'!AU15,"")</f>
        <v>78.938532110091742</v>
      </c>
      <c r="AV15" s="11">
        <f>IFERROR('1.24 Beer consumption (value)'!AV15/'1.23 Beer consumption (vol)'!AV15,"")</f>
        <v>97.637500000000003</v>
      </c>
      <c r="AW15" s="11">
        <f>IFERROR('1.24 Beer consumption (value)'!AW15/'1.23 Beer consumption (vol)'!AW15,"")</f>
        <v>71.361904761904754</v>
      </c>
      <c r="AX15" s="11">
        <f>IFERROR('1.24 Beer consumption (value)'!AX15/'1.23 Beer consumption (vol)'!AX15,"")</f>
        <v>56.294776119402982</v>
      </c>
      <c r="AY15" s="11">
        <f>IFERROR('1.24 Beer consumption (value)'!AY15/'1.23 Beer consumption (vol)'!AY15,"")</f>
        <v>62.387096774193552</v>
      </c>
      <c r="AZ15" s="11">
        <f>IFERROR('1.24 Beer consumption (value)'!AZ15/'1.23 Beer consumption (vol)'!AZ15,"")</f>
        <v>69.023007128969539</v>
      </c>
      <c r="BA15" s="11">
        <f>IFERROR('1.24 Beer consumption (value)'!BA15/'1.23 Beer consumption (vol)'!BA15,"")</f>
        <v>55.698670605612996</v>
      </c>
      <c r="BB15" s="11">
        <f>IFERROR('1.24 Beer consumption (value)'!BB15/'1.23 Beer consumption (vol)'!BB15,"")</f>
        <v>91.583333333333343</v>
      </c>
      <c r="BC15" s="11">
        <f>IFERROR('1.24 Beer consumption (value)'!BC15/'1.23 Beer consumption (vol)'!BC15,"")</f>
        <v>142.93117408906883</v>
      </c>
      <c r="BD15" s="11">
        <f>IFERROR('1.24 Beer consumption (value)'!BD15/'1.23 Beer consumption (vol)'!BD15,"")</f>
        <v>61.666935874656758</v>
      </c>
      <c r="BE15" s="11">
        <f>IFERROR('1.24 Beer consumption (value)'!BE15/'1.23 Beer consumption (vol)'!BE15,"")</f>
        <v>75</v>
      </c>
      <c r="BF15" s="11">
        <f>IFERROR('1.24 Beer consumption (value)'!BF15/'1.23 Beer consumption (vol)'!BF15,"")</f>
        <v>69.678124999999994</v>
      </c>
      <c r="BG15" s="11">
        <f>IFERROR('1.24 Beer consumption (value)'!BG15/'1.23 Beer consumption (vol)'!BG15,"")</f>
        <v>112.21428571428572</v>
      </c>
      <c r="BH15" s="11" t="str">
        <f>IFERROR('1.24 Beer consumption (value)'!BH15/'1.23 Beer consumption (vol)'!BH15,"")</f>
        <v/>
      </c>
      <c r="BI15" s="11">
        <f>IFERROR('1.24 Beer consumption (value)'!BI15/'1.23 Beer consumption (vol)'!BI15,"")</f>
        <v>278.51219512195127</v>
      </c>
      <c r="BJ15" s="11">
        <f>IFERROR('1.24 Beer consumption (value)'!BJ15/'1.23 Beer consumption (vol)'!BJ15,"")</f>
        <v>97.443548387096769</v>
      </c>
      <c r="BK15" s="11">
        <f>IFERROR('1.24 Beer consumption (value)'!BK15/'1.23 Beer consumption (vol)'!BK15,"")</f>
        <v>152.02380952380952</v>
      </c>
      <c r="BL15" s="11">
        <f>IFERROR('1.24 Beer consumption (value)'!BL15/'1.23 Beer consumption (vol)'!BL15,"")</f>
        <v>59.602451838879162</v>
      </c>
      <c r="BM15" s="11" t="str">
        <f>IFERROR('1.24 Beer consumption (value)'!BM15/'1.23 Beer consumption (vol)'!BM15,"")</f>
        <v/>
      </c>
      <c r="BN15" s="11">
        <f>IFERROR('1.24 Beer consumption (value)'!BN15/'1.23 Beer consumption (vol)'!BN15,"")</f>
        <v>52.995788206979547</v>
      </c>
      <c r="BO15" s="11">
        <f>IFERROR('1.24 Beer consumption (value)'!BO15/'1.23 Beer consumption (vol)'!BO15,"")</f>
        <v>100.11494252873564</v>
      </c>
      <c r="BP15" s="11">
        <f>IFERROR('1.24 Beer consumption (value)'!BP15/'1.23 Beer consumption (vol)'!BP15,"")</f>
        <v>416.15384615384613</v>
      </c>
      <c r="BQ15" s="11">
        <f>IFERROR('1.24 Beer consumption (value)'!BQ15/'1.23 Beer consumption (vol)'!BQ15,"")</f>
        <v>86.261553815446035</v>
      </c>
      <c r="BR15" s="11">
        <f>IFERROR('1.24 Beer consumption (value)'!BR15/'1.23 Beer consumption (vol)'!BR15,"")</f>
        <v>135.06081081081081</v>
      </c>
      <c r="BS15" s="11">
        <f>IFERROR('1.24 Beer consumption (value)'!BS15/'1.23 Beer consumption (vol)'!BS15,"")</f>
        <v>81.389325225909985</v>
      </c>
      <c r="BT15" s="11">
        <f>IFERROR('1.24 Beer consumption (value)'!BT15/'1.23 Beer consumption (vol)'!BT15,"")</f>
        <v>117.33387949653684</v>
      </c>
      <c r="BU15" s="11">
        <f>IFERROR('1.24 Beer consumption (value)'!BU15/'1.23 Beer consumption (vol)'!BU15,"")</f>
        <v>105.95575221238937</v>
      </c>
      <c r="BV15" s="11">
        <f>IFERROR('1.24 Beer consumption (value)'!BV15/'1.23 Beer consumption (vol)'!BV15,"")</f>
        <v>129.22958057395144</v>
      </c>
      <c r="BW15" s="11">
        <f>IFERROR('1.24 Beer consumption (value)'!BW15/'1.23 Beer consumption (vol)'!BW15,"")</f>
        <v>159.46857142857141</v>
      </c>
      <c r="BX15" s="11">
        <f>IFERROR('1.24 Beer consumption (value)'!BX15/'1.23 Beer consumption (vol)'!BX15,"")</f>
        <v>158.74545454545455</v>
      </c>
      <c r="BY15" s="11">
        <f>IFERROR('1.24 Beer consumption (value)'!BY15/'1.23 Beer consumption (vol)'!BY15,"")</f>
        <v>110.58887677208287</v>
      </c>
      <c r="BZ15" s="11">
        <f>IFERROR('1.24 Beer consumption (value)'!BZ15/'1.23 Beer consumption (vol)'!BZ15,"")</f>
        <v>82.780919540229874</v>
      </c>
      <c r="CA15" s="11">
        <f>IFERROR('1.24 Beer consumption (value)'!CA15/'1.23 Beer consumption (vol)'!CA15,"")</f>
        <v>131.42346938775509</v>
      </c>
      <c r="CB15" s="11">
        <f>IFERROR('1.24 Beer consumption (value)'!CB15/'1.23 Beer consumption (vol)'!CB15,"")</f>
        <v>170.16279069767441</v>
      </c>
      <c r="CC15" s="11">
        <f>IFERROR('1.24 Beer consumption (value)'!CC15/'1.23 Beer consumption (vol)'!CC15,"")</f>
        <v>131.44147582697201</v>
      </c>
      <c r="CD15" s="11">
        <f>IFERROR('1.24 Beer consumption (value)'!CD15/'1.23 Beer consumption (vol)'!CD15,"")</f>
        <v>102.97454545454546</v>
      </c>
      <c r="CE15" s="11">
        <f>IFERROR('1.24 Beer consumption (value)'!CE15/'1.23 Beer consumption (vol)'!CE15,"")</f>
        <v>294.95081967213116</v>
      </c>
      <c r="CF15" s="11">
        <f>IFERROR('1.24 Beer consumption (value)'!CF15/'1.23 Beer consumption (vol)'!CF15,"")</f>
        <v>106.67826086956521</v>
      </c>
      <c r="CG15" s="11">
        <f>IFERROR('1.24 Beer consumption (value)'!CG15/'1.23 Beer consumption (vol)'!CG15,"")</f>
        <v>118.8</v>
      </c>
      <c r="CH15" s="11">
        <f>IFERROR('1.24 Beer consumption (value)'!CH15/'1.23 Beer consumption (vol)'!CH15,"")</f>
        <v>157.35042735042737</v>
      </c>
      <c r="CI15" s="11">
        <f>IFERROR('1.24 Beer consumption (value)'!CI15/'1.23 Beer consumption (vol)'!CI15,"")</f>
        <v>206.33179723502303</v>
      </c>
      <c r="CJ15" s="11">
        <f>IFERROR('1.24 Beer consumption (value)'!CJ15/'1.23 Beer consumption (vol)'!CJ15,"")</f>
        <v>122.39130434782609</v>
      </c>
      <c r="CK15" s="11">
        <f>IFERROR('1.24 Beer consumption (value)'!CK15/'1.23 Beer consumption (vol)'!CK15,"")</f>
        <v>147.6426735218509</v>
      </c>
      <c r="CL15" s="11">
        <f>IFERROR('1.24 Beer consumption (value)'!CL15/'1.23 Beer consumption (vol)'!CL15,"")</f>
        <v>107.66666666667192</v>
      </c>
      <c r="CM15" s="11">
        <f>IFERROR('1.24 Beer consumption (value)'!CM15/'1.23 Beer consumption (vol)'!CM15,"")</f>
        <v>42.941176470588452</v>
      </c>
      <c r="CN15" s="11">
        <f>IFERROR('1.24 Beer consumption (value)'!CN15/'1.23 Beer consumption (vol)'!CN15,"")</f>
        <v>68.499159663865527</v>
      </c>
      <c r="CO15" s="11">
        <f>IFERROR('1.24 Beer consumption (value)'!CO15/'1.23 Beer consumption (vol)'!CO15,"")</f>
        <v>53.72436104820445</v>
      </c>
      <c r="CP15" s="11">
        <f>IFERROR('1.24 Beer consumption (value)'!CP15/'1.23 Beer consumption (vol)'!CP15,"")</f>
        <v>42.642592592593076</v>
      </c>
    </row>
    <row r="16" spans="1:94" x14ac:dyDescent="0.25">
      <c r="A16" s="1" t="s">
        <v>37</v>
      </c>
      <c r="B16" s="11">
        <f>IFERROR('1.24 Beer consumption (value)'!B16/'1.23 Beer consumption (vol)'!B16,"")</f>
        <v>68.269610806528945</v>
      </c>
      <c r="C16" s="11">
        <f>IFERROR('1.24 Beer consumption (value)'!C16/'1.23 Beer consumption (vol)'!C16,"")</f>
        <v>47.793004407791841</v>
      </c>
      <c r="D16" s="11">
        <f>IFERROR('1.24 Beer consumption (value)'!D16/'1.23 Beer consumption (vol)'!D16,"")</f>
        <v>69.931034482758633</v>
      </c>
      <c r="E16" s="11">
        <f>IFERROR('1.24 Beer consumption (value)'!E16/'1.23 Beer consumption (vol)'!E16,"")</f>
        <v>31.356400000000001</v>
      </c>
      <c r="F16" s="11">
        <f>IFERROR('1.24 Beer consumption (value)'!F16/'1.23 Beer consumption (vol)'!F16,"")</f>
        <v>135.68235294117648</v>
      </c>
      <c r="G16" s="11">
        <f>IFERROR('1.24 Beer consumption (value)'!G16/'1.23 Beer consumption (vol)'!G16,"")</f>
        <v>54.136326530612244</v>
      </c>
      <c r="H16" s="11">
        <f>IFERROR('1.24 Beer consumption (value)'!H16/'1.23 Beer consumption (vol)'!H16,"")</f>
        <v>126.9607843137255</v>
      </c>
      <c r="I16" s="11">
        <f>IFERROR('1.24 Beer consumption (value)'!I16/'1.23 Beer consumption (vol)'!I16,"")</f>
        <v>136.1411965811966</v>
      </c>
      <c r="J16" s="11">
        <f>IFERROR('1.24 Beer consumption (value)'!J16/'1.23 Beer consumption (vol)'!J16,"")</f>
        <v>45.858299595141702</v>
      </c>
      <c r="K16" s="11">
        <f>IFERROR('1.24 Beer consumption (value)'!K16/'1.23 Beer consumption (vol)'!K16,"")</f>
        <v>205.2043010752688</v>
      </c>
      <c r="L16" s="11">
        <f>IFERROR('1.24 Beer consumption (value)'!L16/'1.23 Beer consumption (vol)'!L16,"")</f>
        <v>111.5</v>
      </c>
      <c r="M16" s="11">
        <f>IFERROR('1.24 Beer consumption (value)'!M16/'1.23 Beer consumption (vol)'!M16,"")</f>
        <v>43.421760391198049</v>
      </c>
      <c r="N16" s="11">
        <f>IFERROR('1.24 Beer consumption (value)'!N16/'1.23 Beer consumption (vol)'!N16,"")</f>
        <v>295.26229508196724</v>
      </c>
      <c r="O16" s="11">
        <f>IFERROR('1.24 Beer consumption (value)'!O16/'1.23 Beer consumption (vol)'!O16,"")</f>
        <v>130.14832535885168</v>
      </c>
      <c r="P16" s="11">
        <f>IFERROR('1.24 Beer consumption (value)'!P16/'1.23 Beer consumption (vol)'!P16,"")</f>
        <v>103.55731225296442</v>
      </c>
      <c r="Q16" s="11">
        <f>IFERROR('1.24 Beer consumption (value)'!Q16/'1.23 Beer consumption (vol)'!Q16,"")</f>
        <v>66.013485477178421</v>
      </c>
      <c r="R16" s="11">
        <f>IFERROR('1.24 Beer consumption (value)'!R16/'1.23 Beer consumption (vol)'!R16,"")</f>
        <v>51.703703703703695</v>
      </c>
      <c r="S16" s="11">
        <f>IFERROR('1.24 Beer consumption (value)'!S16/'1.23 Beer consumption (vol)'!S16,"")</f>
        <v>40.316715542521997</v>
      </c>
      <c r="T16" s="11">
        <f>IFERROR('1.24 Beer consumption (value)'!T16/'1.23 Beer consumption (vol)'!T16,"")</f>
        <v>158.1371807000946</v>
      </c>
      <c r="U16" s="11">
        <f>IFERROR('1.24 Beer consumption (value)'!U16/'1.23 Beer consumption (vol)'!U16,"")</f>
        <v>159.13910186199342</v>
      </c>
      <c r="V16" s="11">
        <f>IFERROR('1.24 Beer consumption (value)'!V16/'1.23 Beer consumption (vol)'!V16,"")</f>
        <v>151.7847222222222</v>
      </c>
      <c r="W16" s="11">
        <f>IFERROR('1.24 Beer consumption (value)'!W16/'1.23 Beer consumption (vol)'!W16,"")</f>
        <v>47.479935506986735</v>
      </c>
      <c r="X16" s="11">
        <f>IFERROR('1.24 Beer consumption (value)'!X16/'1.23 Beer consumption (vol)'!X16,"")</f>
        <v>30.99152542372881</v>
      </c>
      <c r="Y16" s="11">
        <f>IFERROR('1.24 Beer consumption (value)'!Y16/'1.23 Beer consumption (vol)'!Y16,"")</f>
        <v>55.86915887850467</v>
      </c>
      <c r="Z16" s="11">
        <f>IFERROR('1.24 Beer consumption (value)'!Z16/'1.23 Beer consumption (vol)'!Z16,"")</f>
        <v>30.058365758754864</v>
      </c>
      <c r="AA16" s="11">
        <f>IFERROR('1.24 Beer consumption (value)'!AA16/'1.23 Beer consumption (vol)'!AA16,"")</f>
        <v>78.686274509803923</v>
      </c>
      <c r="AB16" s="11">
        <f>IFERROR('1.24 Beer consumption (value)'!AB16/'1.23 Beer consumption (vol)'!AB16,"")</f>
        <v>39.336473755047102</v>
      </c>
      <c r="AC16" s="11">
        <f>IFERROR('1.24 Beer consumption (value)'!AC16/'1.23 Beer consumption (vol)'!AC16,"")</f>
        <v>46.46153846153846</v>
      </c>
      <c r="AD16" s="11">
        <f>IFERROR('1.24 Beer consumption (value)'!AD16/'1.23 Beer consumption (vol)'!AD16,"")</f>
        <v>41.94736842105263</v>
      </c>
      <c r="AE16" s="11">
        <f>IFERROR('1.24 Beer consumption (value)'!AE16/'1.23 Beer consumption (vol)'!AE16,"")</f>
        <v>47.279874213836479</v>
      </c>
      <c r="AF16" s="11">
        <f>IFERROR('1.24 Beer consumption (value)'!AF16/'1.23 Beer consumption (vol)'!AF16,"")</f>
        <v>48.46153846153846</v>
      </c>
      <c r="AG16" s="11">
        <f>IFERROR('1.24 Beer consumption (value)'!AG16/'1.23 Beer consumption (vol)'!AG16,"")</f>
        <v>38.131034482758622</v>
      </c>
      <c r="AH16" s="11">
        <f>IFERROR('1.24 Beer consumption (value)'!AH16/'1.23 Beer consumption (vol)'!AH16,"")</f>
        <v>53.51428571428572</v>
      </c>
      <c r="AI16" s="11">
        <f>IFERROR('1.24 Beer consumption (value)'!AI16/'1.23 Beer consumption (vol)'!AI16,"")</f>
        <v>50.058792924037462</v>
      </c>
      <c r="AJ16" s="11">
        <f>IFERROR('1.24 Beer consumption (value)'!AJ16/'1.23 Beer consumption (vol)'!AJ16,"")</f>
        <v>29.540481400437635</v>
      </c>
      <c r="AK16" s="11">
        <f>IFERROR('1.24 Beer consumption (value)'!AK16/'1.23 Beer consumption (vol)'!AK16,"")</f>
        <v>57.288858321870705</v>
      </c>
      <c r="AL16" s="11">
        <f>IFERROR('1.24 Beer consumption (value)'!AL16/'1.23 Beer consumption (vol)'!AL16,"")</f>
        <v>46.370833333333337</v>
      </c>
      <c r="AM16" s="11">
        <f>IFERROR('1.24 Beer consumption (value)'!AM16/'1.23 Beer consumption (vol)'!AM16,"")</f>
        <v>44.438775510204081</v>
      </c>
      <c r="AN16" s="11">
        <f>IFERROR('1.24 Beer consumption (value)'!AN16/'1.23 Beer consumption (vol)'!AN16,"")</f>
        <v>75.769230769230774</v>
      </c>
      <c r="AO16" s="11">
        <f>IFERROR('1.24 Beer consumption (value)'!AO16/'1.23 Beer consumption (vol)'!AO16,"")</f>
        <v>28.443868739205531</v>
      </c>
      <c r="AP16" s="11">
        <f>IFERROR('1.24 Beer consumption (value)'!AP16/'1.23 Beer consumption (vol)'!AP16,"")</f>
        <v>65.182799821097703</v>
      </c>
      <c r="AQ16" s="11">
        <f>IFERROR('1.24 Beer consumption (value)'!AQ16/'1.23 Beer consumption (vol)'!AQ16,"")</f>
        <v>49.840646651270212</v>
      </c>
      <c r="AR16" s="11">
        <f>IFERROR('1.24 Beer consumption (value)'!AR16/'1.23 Beer consumption (vol)'!AR16,"")</f>
        <v>98.718918918918916</v>
      </c>
      <c r="AS16" s="11">
        <f>IFERROR('1.24 Beer consumption (value)'!AS16/'1.23 Beer consumption (vol)'!AS16,"")</f>
        <v>66.937862108922374</v>
      </c>
      <c r="AT16" s="11">
        <f>IFERROR('1.24 Beer consumption (value)'!AT16/'1.23 Beer consumption (vol)'!AT16,"")</f>
        <v>68.883720930232556</v>
      </c>
      <c r="AU16" s="11">
        <f>IFERROR('1.24 Beer consumption (value)'!AU16/'1.23 Beer consumption (vol)'!AU16,"")</f>
        <v>76.724703737465816</v>
      </c>
      <c r="AV16" s="11">
        <f>IFERROR('1.24 Beer consumption (value)'!AV16/'1.23 Beer consumption (vol)'!AV16,"")</f>
        <v>94.646341463414643</v>
      </c>
      <c r="AW16" s="11">
        <f>IFERROR('1.24 Beer consumption (value)'!AW16/'1.23 Beer consumption (vol)'!AW16,"")</f>
        <v>71.268867924528308</v>
      </c>
      <c r="AX16" s="11">
        <f>IFERROR('1.24 Beer consumption (value)'!AX16/'1.23 Beer consumption (vol)'!AX16,"")</f>
        <v>58.257246376811594</v>
      </c>
      <c r="AY16" s="11">
        <f>IFERROR('1.24 Beer consumption (value)'!AY16/'1.23 Beer consumption (vol)'!AY16,"")</f>
        <v>60.421052631578952</v>
      </c>
      <c r="AZ16" s="11">
        <f>IFERROR('1.24 Beer consumption (value)'!AZ16/'1.23 Beer consumption (vol)'!AZ16,"")</f>
        <v>68.847204574332906</v>
      </c>
      <c r="BA16" s="11">
        <f>IFERROR('1.24 Beer consumption (value)'!BA16/'1.23 Beer consumption (vol)'!BA16,"")</f>
        <v>55.007183908045981</v>
      </c>
      <c r="BB16" s="11">
        <f>IFERROR('1.24 Beer consumption (value)'!BB16/'1.23 Beer consumption (vol)'!BB16,"")</f>
        <v>93.632653061224488</v>
      </c>
      <c r="BC16" s="11">
        <f>IFERROR('1.24 Beer consumption (value)'!BC16/'1.23 Beer consumption (vol)'!BC16,"")</f>
        <v>36.312121212121212</v>
      </c>
      <c r="BD16" s="11">
        <f>IFERROR('1.24 Beer consumption (value)'!BD16/'1.23 Beer consumption (vol)'!BD16,"")</f>
        <v>62.645761109360222</v>
      </c>
      <c r="BE16" s="11">
        <f>IFERROR('1.24 Beer consumption (value)'!BE16/'1.23 Beer consumption (vol)'!BE16,"")</f>
        <v>77.28</v>
      </c>
      <c r="BF16" s="11">
        <f>IFERROR('1.24 Beer consumption (value)'!BF16/'1.23 Beer consumption (vol)'!BF16,"")</f>
        <v>72.817910447761193</v>
      </c>
      <c r="BG16" s="11">
        <f>IFERROR('1.24 Beer consumption (value)'!BG16/'1.23 Beer consumption (vol)'!BG16,"")</f>
        <v>116.0327868852459</v>
      </c>
      <c r="BH16" s="11" t="str">
        <f>IFERROR('1.24 Beer consumption (value)'!BH16/'1.23 Beer consumption (vol)'!BH16,"")</f>
        <v/>
      </c>
      <c r="BI16" s="11">
        <f>IFERROR('1.24 Beer consumption (value)'!BI16/'1.23 Beer consumption (vol)'!BI16,"")</f>
        <v>278.47619047619042</v>
      </c>
      <c r="BJ16" s="11">
        <f>IFERROR('1.24 Beer consumption (value)'!BJ16/'1.23 Beer consumption (vol)'!BJ16,"")</f>
        <v>109.18918918918919</v>
      </c>
      <c r="BK16" s="11">
        <f>IFERROR('1.24 Beer consumption (value)'!BK16/'1.23 Beer consumption (vol)'!BK16,"")</f>
        <v>160.43589743589746</v>
      </c>
      <c r="BL16" s="11">
        <f>IFERROR('1.24 Beer consumption (value)'!BL16/'1.23 Beer consumption (vol)'!BL16,"")</f>
        <v>60.75787728026534</v>
      </c>
      <c r="BM16" s="11" t="str">
        <f>IFERROR('1.24 Beer consumption (value)'!BM16/'1.23 Beer consumption (vol)'!BM16,"")</f>
        <v/>
      </c>
      <c r="BN16" s="11">
        <f>IFERROR('1.24 Beer consumption (value)'!BN16/'1.23 Beer consumption (vol)'!BN16,"")</f>
        <v>51.576832151300238</v>
      </c>
      <c r="BO16" s="11">
        <f>IFERROR('1.24 Beer consumption (value)'!BO16/'1.23 Beer consumption (vol)'!BO16,"")</f>
        <v>103.68131868131869</v>
      </c>
      <c r="BP16" s="11">
        <f>IFERROR('1.24 Beer consumption (value)'!BP16/'1.23 Beer consumption (vol)'!BP16,"")</f>
        <v>429.85185185185179</v>
      </c>
      <c r="BQ16" s="11">
        <f>IFERROR('1.24 Beer consumption (value)'!BQ16/'1.23 Beer consumption (vol)'!BQ16,"")</f>
        <v>87.159936116814961</v>
      </c>
      <c r="BR16" s="11">
        <f>IFERROR('1.24 Beer consumption (value)'!BR16/'1.23 Beer consumption (vol)'!BR16,"")</f>
        <v>127.86075949367088</v>
      </c>
      <c r="BS16" s="11">
        <f>IFERROR('1.24 Beer consumption (value)'!BS16/'1.23 Beer consumption (vol)'!BS16,"")</f>
        <v>83.128719491808752</v>
      </c>
      <c r="BT16" s="11">
        <f>IFERROR('1.24 Beer consumption (value)'!BT16/'1.23 Beer consumption (vol)'!BT16,"")</f>
        <v>119.93981654112908</v>
      </c>
      <c r="BU16" s="11">
        <f>IFERROR('1.24 Beer consumption (value)'!BU16/'1.23 Beer consumption (vol)'!BU16,"")</f>
        <v>108.87472035794183</v>
      </c>
      <c r="BV16" s="11">
        <f>IFERROR('1.24 Beer consumption (value)'!BV16/'1.23 Beer consumption (vol)'!BV16,"")</f>
        <v>132.14058956916099</v>
      </c>
      <c r="BW16" s="11">
        <f>IFERROR('1.24 Beer consumption (value)'!BW16/'1.23 Beer consumption (vol)'!BW16,"")</f>
        <v>159.93370165745856</v>
      </c>
      <c r="BX16" s="11">
        <f>IFERROR('1.24 Beer consumption (value)'!BX16/'1.23 Beer consumption (vol)'!BX16,"")</f>
        <v>165.52314814814815</v>
      </c>
      <c r="BY16" s="11">
        <f>IFERROR('1.24 Beer consumption (value)'!BY16/'1.23 Beer consumption (vol)'!BY16,"")</f>
        <v>111.52238805970148</v>
      </c>
      <c r="BZ16" s="11">
        <f>IFERROR('1.24 Beer consumption (value)'!BZ16/'1.23 Beer consumption (vol)'!BZ16,"")</f>
        <v>84.477978674084383</v>
      </c>
      <c r="CA16" s="11">
        <f>IFERROR('1.24 Beer consumption (value)'!CA16/'1.23 Beer consumption (vol)'!CA16,"")</f>
        <v>126.61658031088082</v>
      </c>
      <c r="CB16" s="11">
        <f>IFERROR('1.24 Beer consumption (value)'!CB16/'1.23 Beer consumption (vol)'!CB16,"")</f>
        <v>169.75586854460093</v>
      </c>
      <c r="CC16" s="11">
        <f>IFERROR('1.24 Beer consumption (value)'!CC16/'1.23 Beer consumption (vol)'!CC16,"")</f>
        <v>133.48966408268734</v>
      </c>
      <c r="CD16" s="11">
        <f>IFERROR('1.24 Beer consumption (value)'!CD16/'1.23 Beer consumption (vol)'!CD16,"")</f>
        <v>106.91407678244971</v>
      </c>
      <c r="CE16" s="11">
        <f>IFERROR('1.24 Beer consumption (value)'!CE16/'1.23 Beer consumption (vol)'!CE16,"")</f>
        <v>284.16800000000001</v>
      </c>
      <c r="CF16" s="11">
        <f>IFERROR('1.24 Beer consumption (value)'!CF16/'1.23 Beer consumption (vol)'!CF16,"")</f>
        <v>109.09502262443438</v>
      </c>
      <c r="CG16" s="11">
        <f>IFERROR('1.24 Beer consumption (value)'!CG16/'1.23 Beer consumption (vol)'!CG16,"")</f>
        <v>117.33423545331529</v>
      </c>
      <c r="CH16" s="11">
        <f>IFERROR('1.24 Beer consumption (value)'!CH16/'1.23 Beer consumption (vol)'!CH16,"")</f>
        <v>151.32599118942733</v>
      </c>
      <c r="CI16" s="11">
        <f>IFERROR('1.24 Beer consumption (value)'!CI16/'1.23 Beer consumption (vol)'!CI16,"")</f>
        <v>208.8447488584475</v>
      </c>
      <c r="CJ16" s="11">
        <f>IFERROR('1.24 Beer consumption (value)'!CJ16/'1.23 Beer consumption (vol)'!CJ16,"")</f>
        <v>120.76789587852494</v>
      </c>
      <c r="CK16" s="11">
        <f>IFERROR('1.24 Beer consumption (value)'!CK16/'1.23 Beer consumption (vol)'!CK16,"")</f>
        <v>157.30605285592497</v>
      </c>
      <c r="CL16" s="11">
        <f>IFERROR('1.24 Beer consumption (value)'!CL16/'1.23 Beer consumption (vol)'!CL16,"")</f>
        <v>107.85294117646403</v>
      </c>
      <c r="CM16" s="11">
        <f>IFERROR('1.24 Beer consumption (value)'!CM16/'1.23 Beer consumption (vol)'!CM16,"")</f>
        <v>43.609999999998919</v>
      </c>
      <c r="CN16" s="11">
        <f>IFERROR('1.24 Beer consumption (value)'!CN16/'1.23 Beer consumption (vol)'!CN16,"")</f>
        <v>69.359143327842048</v>
      </c>
      <c r="CO16" s="11">
        <f>IFERROR('1.24 Beer consumption (value)'!CO16/'1.23 Beer consumption (vol)'!CO16,"")</f>
        <v>54.985866834170835</v>
      </c>
      <c r="CP16" s="11">
        <f>IFERROR('1.24 Beer consumption (value)'!CP16/'1.23 Beer consumption (vol)'!CP16,"")</f>
        <v>43.604651162791328</v>
      </c>
    </row>
    <row r="17" spans="1:94" x14ac:dyDescent="0.25">
      <c r="A17" s="1" t="s">
        <v>38</v>
      </c>
      <c r="B17" s="11">
        <f>IFERROR('1.24 Beer consumption (value)'!B17/'1.23 Beer consumption (vol)'!B17,"")</f>
        <v>63.521608072090366</v>
      </c>
      <c r="C17" s="11">
        <f>IFERROR('1.24 Beer consumption (value)'!C17/'1.23 Beer consumption (vol)'!C17,"")</f>
        <v>48.722890146157475</v>
      </c>
      <c r="D17" s="11">
        <f>IFERROR('1.24 Beer consumption (value)'!D17/'1.23 Beer consumption (vol)'!D17,"")</f>
        <v>67.44</v>
      </c>
      <c r="E17" s="11">
        <f>IFERROR('1.24 Beer consumption (value)'!E17/'1.23 Beer consumption (vol)'!E17,"")</f>
        <v>34.414984373680205</v>
      </c>
      <c r="F17" s="11">
        <f>IFERROR('1.24 Beer consumption (value)'!F17/'1.23 Beer consumption (vol)'!F17,"")</f>
        <v>137.2183908045977</v>
      </c>
      <c r="G17" s="11">
        <f>IFERROR('1.24 Beer consumption (value)'!G17/'1.23 Beer consumption (vol)'!G17,"")</f>
        <v>52.872800000000005</v>
      </c>
      <c r="H17" s="11">
        <f>IFERROR('1.24 Beer consumption (value)'!H17/'1.23 Beer consumption (vol)'!H17,"")</f>
        <v>130.90804597701151</v>
      </c>
      <c r="I17" s="11">
        <f>IFERROR('1.24 Beer consumption (value)'!I17/'1.23 Beer consumption (vol)'!I17,"")</f>
        <v>120.88881239242684</v>
      </c>
      <c r="J17" s="11">
        <f>IFERROR('1.24 Beer consumption (value)'!J17/'1.23 Beer consumption (vol)'!J17,"")</f>
        <v>41.708860759493675</v>
      </c>
      <c r="K17" s="11">
        <f>IFERROR('1.24 Beer consumption (value)'!K17/'1.23 Beer consumption (vol)'!K17,"")</f>
        <v>184.79166666666669</v>
      </c>
      <c r="L17" s="11">
        <f>IFERROR('1.24 Beer consumption (value)'!L17/'1.23 Beer consumption (vol)'!L17,"")</f>
        <v>109.74999999999999</v>
      </c>
      <c r="M17" s="11">
        <f>IFERROR('1.24 Beer consumption (value)'!M17/'1.23 Beer consumption (vol)'!M17,"")</f>
        <v>43.4093137254902</v>
      </c>
      <c r="N17" s="11">
        <f>IFERROR('1.24 Beer consumption (value)'!N17/'1.23 Beer consumption (vol)'!N17,"")</f>
        <v>277.52380952380952</v>
      </c>
      <c r="O17" s="11">
        <f>IFERROR('1.24 Beer consumption (value)'!O17/'1.23 Beer consumption (vol)'!O17,"")</f>
        <v>122.58617424242425</v>
      </c>
      <c r="P17" s="11">
        <f>IFERROR('1.24 Beer consumption (value)'!P17/'1.23 Beer consumption (vol)'!P17,"")</f>
        <v>99.2890625</v>
      </c>
      <c r="Q17" s="11">
        <f>IFERROR('1.24 Beer consumption (value)'!Q17/'1.23 Beer consumption (vol)'!Q17,"")</f>
        <v>66.475079533404042</v>
      </c>
      <c r="R17" s="11">
        <f>IFERROR('1.24 Beer consumption (value)'!R17/'1.23 Beer consumption (vol)'!R17,"")</f>
        <v>53.637931034482762</v>
      </c>
      <c r="S17" s="11">
        <f>IFERROR('1.24 Beer consumption (value)'!S17/'1.23 Beer consumption (vol)'!S17,"")</f>
        <v>39.152149944873209</v>
      </c>
      <c r="T17" s="11">
        <f>IFERROR('1.24 Beer consumption (value)'!T17/'1.23 Beer consumption (vol)'!T17,"")</f>
        <v>135.46073793755914</v>
      </c>
      <c r="U17" s="11">
        <f>IFERROR('1.24 Beer consumption (value)'!U17/'1.23 Beer consumption (vol)'!U17,"")</f>
        <v>136.52735229759298</v>
      </c>
      <c r="V17" s="11">
        <f>IFERROR('1.24 Beer consumption (value)'!V17/'1.23 Beer consumption (vol)'!V17,"")</f>
        <v>128.64335664335664</v>
      </c>
      <c r="W17" s="11">
        <f>IFERROR('1.24 Beer consumption (value)'!W17/'1.23 Beer consumption (vol)'!W17,"")</f>
        <v>37.070606003398147</v>
      </c>
      <c r="X17" s="11">
        <f>IFERROR('1.24 Beer consumption (value)'!X17/'1.23 Beer consumption (vol)'!X17,"")</f>
        <v>27.279069767441861</v>
      </c>
      <c r="Y17" s="11">
        <f>IFERROR('1.24 Beer consumption (value)'!Y17/'1.23 Beer consumption (vol)'!Y17,"")</f>
        <v>45.972972972972975</v>
      </c>
      <c r="Z17" s="11">
        <f>IFERROR('1.24 Beer consumption (value)'!Z17/'1.23 Beer consumption (vol)'!Z17,"")</f>
        <v>24.244274809160309</v>
      </c>
      <c r="AA17" s="11">
        <f>IFERROR('1.24 Beer consumption (value)'!AA17/'1.23 Beer consumption (vol)'!AA17,"")</f>
        <v>67.395061728395063</v>
      </c>
      <c r="AB17" s="11">
        <f>IFERROR('1.24 Beer consumption (value)'!AB17/'1.23 Beer consumption (vol)'!AB17,"")</f>
        <v>33.554655870445345</v>
      </c>
      <c r="AC17" s="11">
        <f>IFERROR('1.24 Beer consumption (value)'!AC17/'1.23 Beer consumption (vol)'!AC17,"")</f>
        <v>42.193548387096776</v>
      </c>
      <c r="AD17" s="11">
        <f>IFERROR('1.24 Beer consumption (value)'!AD17/'1.23 Beer consumption (vol)'!AD17,"")</f>
        <v>35.82692307692308</v>
      </c>
      <c r="AE17" s="11">
        <f>IFERROR('1.24 Beer consumption (value)'!AE17/'1.23 Beer consumption (vol)'!AE17,"")</f>
        <v>40.180428134556571</v>
      </c>
      <c r="AF17" s="11">
        <f>IFERROR('1.24 Beer consumption (value)'!AF17/'1.23 Beer consumption (vol)'!AF17,"")</f>
        <v>42.315789473684212</v>
      </c>
      <c r="AG17" s="11">
        <f>IFERROR('1.24 Beer consumption (value)'!AG17/'1.23 Beer consumption (vol)'!AG17,"")</f>
        <v>32.183098591549296</v>
      </c>
      <c r="AH17" s="11">
        <f>IFERROR('1.24 Beer consumption (value)'!AH17/'1.23 Beer consumption (vol)'!AH17,"")</f>
        <v>46.057142857142857</v>
      </c>
      <c r="AI17" s="11">
        <f>IFERROR('1.24 Beer consumption (value)'!AI17/'1.23 Beer consumption (vol)'!AI17,"")</f>
        <v>41.604113110539849</v>
      </c>
      <c r="AJ17" s="11">
        <f>IFERROR('1.24 Beer consumption (value)'!AJ17/'1.23 Beer consumption (vol)'!AJ17,"")</f>
        <v>25.082964601769909</v>
      </c>
      <c r="AK17" s="11">
        <f>IFERROR('1.24 Beer consumption (value)'!AK17/'1.23 Beer consumption (vol)'!AK17,"")</f>
        <v>41.179910044977511</v>
      </c>
      <c r="AL17" s="11">
        <f>IFERROR('1.24 Beer consumption (value)'!AL17/'1.23 Beer consumption (vol)'!AL17,"")</f>
        <v>38.819742489270382</v>
      </c>
      <c r="AM17" s="11">
        <f>IFERROR('1.24 Beer consumption (value)'!AM17/'1.23 Beer consumption (vol)'!AM17,"")</f>
        <v>37.035175879396988</v>
      </c>
      <c r="AN17" s="11">
        <f>IFERROR('1.24 Beer consumption (value)'!AN17/'1.23 Beer consumption (vol)'!AN17,"")</f>
        <v>64.846153846153854</v>
      </c>
      <c r="AO17" s="11">
        <f>IFERROR('1.24 Beer consumption (value)'!AO17/'1.23 Beer consumption (vol)'!AO17,"")</f>
        <v>20.163329820864067</v>
      </c>
      <c r="AP17" s="11">
        <f>IFERROR('1.24 Beer consumption (value)'!AP17/'1.23 Beer consumption (vol)'!AP17,"")</f>
        <v>55.719264771354062</v>
      </c>
      <c r="AQ17" s="11">
        <f>IFERROR('1.24 Beer consumption (value)'!AQ17/'1.23 Beer consumption (vol)'!AQ17,"")</f>
        <v>55.623255813953492</v>
      </c>
      <c r="AR17" s="11">
        <f>IFERROR('1.24 Beer consumption (value)'!AR17/'1.23 Beer consumption (vol)'!AR17,"")</f>
        <v>103.04278074866311</v>
      </c>
      <c r="AS17" s="11">
        <f>IFERROR('1.24 Beer consumption (value)'!AS17/'1.23 Beer consumption (vol)'!AS17,"")</f>
        <v>53.450044603033007</v>
      </c>
      <c r="AT17" s="11">
        <f>IFERROR('1.24 Beer consumption (value)'!AT17/'1.23 Beer consumption (vol)'!AT17,"")</f>
        <v>63.53826530612244</v>
      </c>
      <c r="AU17" s="11">
        <f>IFERROR('1.24 Beer consumption (value)'!AU17/'1.23 Beer consumption (vol)'!AU17,"")</f>
        <v>59.972765957446811</v>
      </c>
      <c r="AV17" s="11">
        <f>IFERROR('1.24 Beer consumption (value)'!AV17/'1.23 Beer consumption (vol)'!AV17,"")</f>
        <v>98.035294117647055</v>
      </c>
      <c r="AW17" s="11">
        <f>IFERROR('1.24 Beer consumption (value)'!AW17/'1.23 Beer consumption (vol)'!AW17,"")</f>
        <v>69.758139534883725</v>
      </c>
      <c r="AX17" s="11">
        <f>IFERROR('1.24 Beer consumption (value)'!AX17/'1.23 Beer consumption (vol)'!AX17,"")</f>
        <v>60.505300353356887</v>
      </c>
      <c r="AY17" s="11">
        <f>IFERROR('1.24 Beer consumption (value)'!AY17/'1.23 Beer consumption (vol)'!AY17,"")</f>
        <v>59.879310344827594</v>
      </c>
      <c r="AZ17" s="11">
        <f>IFERROR('1.24 Beer consumption (value)'!AZ17/'1.23 Beer consumption (vol)'!AZ17,"")</f>
        <v>59.571558520315342</v>
      </c>
      <c r="BA17" s="11">
        <f>IFERROR('1.24 Beer consumption (value)'!BA17/'1.23 Beer consumption (vol)'!BA17,"")</f>
        <v>51.368784530386733</v>
      </c>
      <c r="BB17" s="11">
        <f>IFERROR('1.24 Beer consumption (value)'!BB17/'1.23 Beer consumption (vol)'!BB17,"")</f>
        <v>85.666666666666671</v>
      </c>
      <c r="BC17" s="11">
        <f>IFERROR('1.24 Beer consumption (value)'!BC17/'1.23 Beer consumption (vol)'!BC17,"")</f>
        <v>27.536663124335814</v>
      </c>
      <c r="BD17" s="11">
        <f>IFERROR('1.24 Beer consumption (value)'!BD17/'1.23 Beer consumption (vol)'!BD17,"")</f>
        <v>57.128440366972477</v>
      </c>
      <c r="BE17" s="11">
        <f>IFERROR('1.24 Beer consumption (value)'!BE17/'1.23 Beer consumption (vol)'!BE17,"")</f>
        <v>64.833333333333329</v>
      </c>
      <c r="BF17" s="11">
        <f>IFERROR('1.24 Beer consumption (value)'!BF17/'1.23 Beer consumption (vol)'!BF17,"")</f>
        <v>63.92045454545454</v>
      </c>
      <c r="BG17" s="11">
        <f>IFERROR('1.24 Beer consumption (value)'!BG17/'1.23 Beer consumption (vol)'!BG17,"")</f>
        <v>115.35384615384615</v>
      </c>
      <c r="BH17" s="11" t="str">
        <f>IFERROR('1.24 Beer consumption (value)'!BH17/'1.23 Beer consumption (vol)'!BH17,"")</f>
        <v/>
      </c>
      <c r="BI17" s="11">
        <f>IFERROR('1.24 Beer consumption (value)'!BI17/'1.23 Beer consumption (vol)'!BI17,"")</f>
        <v>252.6511627906977</v>
      </c>
      <c r="BJ17" s="11">
        <f>IFERROR('1.24 Beer consumption (value)'!BJ17/'1.23 Beer consumption (vol)'!BJ17,"")</f>
        <v>105.0730593607306</v>
      </c>
      <c r="BK17" s="11">
        <f>IFERROR('1.24 Beer consumption (value)'!BK17/'1.23 Beer consumption (vol)'!BK17,"")</f>
        <v>146.80555555555554</v>
      </c>
      <c r="BL17" s="11">
        <f>IFERROR('1.24 Beer consumption (value)'!BL17/'1.23 Beer consumption (vol)'!BL17,"")</f>
        <v>51.858505564387919</v>
      </c>
      <c r="BM17" s="11" t="str">
        <f>IFERROR('1.24 Beer consumption (value)'!BM17/'1.23 Beer consumption (vol)'!BM17,"")</f>
        <v/>
      </c>
      <c r="BN17" s="11">
        <f>IFERROR('1.24 Beer consumption (value)'!BN17/'1.23 Beer consumption (vol)'!BN17,"")</f>
        <v>47.118160651920832</v>
      </c>
      <c r="BO17" s="11">
        <f>IFERROR('1.24 Beer consumption (value)'!BO17/'1.23 Beer consumption (vol)'!BO17,"")</f>
        <v>96.260416666666671</v>
      </c>
      <c r="BP17" s="11">
        <f>IFERROR('1.24 Beer consumption (value)'!BP17/'1.23 Beer consumption (vol)'!BP17,"")</f>
        <v>454.85714285714283</v>
      </c>
      <c r="BQ17" s="11">
        <f>IFERROR('1.24 Beer consumption (value)'!BQ17/'1.23 Beer consumption (vol)'!BQ17,"")</f>
        <v>87.815750371471026</v>
      </c>
      <c r="BR17" s="11">
        <f>IFERROR('1.24 Beer consumption (value)'!BR17/'1.23 Beer consumption (vol)'!BR17,"")</f>
        <v>113.17391304347827</v>
      </c>
      <c r="BS17" s="11">
        <f>IFERROR('1.24 Beer consumption (value)'!BS17/'1.23 Beer consumption (vol)'!BS17,"")</f>
        <v>85.342791911285047</v>
      </c>
      <c r="BT17" s="11">
        <f>IFERROR('1.24 Beer consumption (value)'!BT17/'1.23 Beer consumption (vol)'!BT17,"")</f>
        <v>104.21855098524013</v>
      </c>
      <c r="BU17" s="11">
        <f>IFERROR('1.24 Beer consumption (value)'!BU17/'1.23 Beer consumption (vol)'!BU17,"")</f>
        <v>92.957110609480821</v>
      </c>
      <c r="BV17" s="11">
        <f>IFERROR('1.24 Beer consumption (value)'!BV17/'1.23 Beer consumption (vol)'!BV17,"")</f>
        <v>111.93518518518519</v>
      </c>
      <c r="BW17" s="11">
        <f>IFERROR('1.24 Beer consumption (value)'!BW17/'1.23 Beer consumption (vol)'!BW17,"")</f>
        <v>135.36312849162013</v>
      </c>
      <c r="BX17" s="11">
        <f>IFERROR('1.24 Beer consumption (value)'!BX17/'1.23 Beer consumption (vol)'!BX17,"")</f>
        <v>138.49532710280374</v>
      </c>
      <c r="BY17" s="11">
        <f>IFERROR('1.24 Beer consumption (value)'!BY17/'1.23 Beer consumption (vol)'!BY17,"")</f>
        <v>93.701041666666654</v>
      </c>
      <c r="BZ17" s="11">
        <f>IFERROR('1.24 Beer consumption (value)'!BZ17/'1.23 Beer consumption (vol)'!BZ17,"")</f>
        <v>70.949691504508792</v>
      </c>
      <c r="CA17" s="11">
        <f>IFERROR('1.24 Beer consumption (value)'!CA17/'1.23 Beer consumption (vol)'!CA17,"")</f>
        <v>101.19354838709677</v>
      </c>
      <c r="CB17" s="11">
        <f>IFERROR('1.24 Beer consumption (value)'!CB17/'1.23 Beer consumption (vol)'!CB17,"")</f>
        <v>142.36320754716982</v>
      </c>
      <c r="CC17" s="11">
        <f>IFERROR('1.24 Beer consumption (value)'!CC17/'1.23 Beer consumption (vol)'!CC17,"")</f>
        <v>112.74160206718346</v>
      </c>
      <c r="CD17" s="11">
        <f>IFERROR('1.24 Beer consumption (value)'!CD17/'1.23 Beer consumption (vol)'!CD17,"")</f>
        <v>92.327239488117002</v>
      </c>
      <c r="CE17" s="11">
        <f>IFERROR('1.24 Beer consumption (value)'!CE17/'1.23 Beer consumption (vol)'!CE17,"")</f>
        <v>225.90476190476193</v>
      </c>
      <c r="CF17" s="11">
        <f>IFERROR('1.24 Beer consumption (value)'!CF17/'1.23 Beer consumption (vol)'!CF17,"")</f>
        <v>92.103603603603602</v>
      </c>
      <c r="CG17" s="11">
        <f>IFERROR('1.24 Beer consumption (value)'!CG17/'1.23 Beer consumption (vol)'!CG17,"")</f>
        <v>97.227391874180867</v>
      </c>
      <c r="CH17" s="11">
        <f>IFERROR('1.24 Beer consumption (value)'!CH17/'1.23 Beer consumption (vol)'!CH17,"")</f>
        <v>126</v>
      </c>
      <c r="CI17" s="11">
        <f>IFERROR('1.24 Beer consumption (value)'!CI17/'1.23 Beer consumption (vol)'!CI17,"")</f>
        <v>197.01363636363638</v>
      </c>
      <c r="CJ17" s="11">
        <f>IFERROR('1.24 Beer consumption (value)'!CJ17/'1.23 Beer consumption (vol)'!CJ17,"")</f>
        <v>105.48678414096918</v>
      </c>
      <c r="CK17" s="11">
        <f>IFERROR('1.24 Beer consumption (value)'!CK17/'1.23 Beer consumption (vol)'!CK17,"")</f>
        <v>148.84865327062846</v>
      </c>
      <c r="CL17" s="11">
        <f>IFERROR('1.24 Beer consumption (value)'!CL17/'1.23 Beer consumption (vol)'!CL17,"")</f>
        <v>90.536231884059333</v>
      </c>
      <c r="CM17" s="11">
        <f>IFERROR('1.24 Beer consumption (value)'!CM17/'1.23 Beer consumption (vol)'!CM17,"")</f>
        <v>36.393939393938524</v>
      </c>
      <c r="CN17" s="11">
        <f>IFERROR('1.24 Beer consumption (value)'!CN17/'1.23 Beer consumption (vol)'!CN17,"")</f>
        <v>64.178104575163431</v>
      </c>
      <c r="CO17" s="11">
        <f>IFERROR('1.24 Beer consumption (value)'!CO17/'1.23 Beer consumption (vol)'!CO17,"")</f>
        <v>49.886869319962393</v>
      </c>
      <c r="CP17" s="11">
        <f>IFERROR('1.24 Beer consumption (value)'!CP17/'1.23 Beer consumption (vol)'!CP17,"")</f>
        <v>42.614159292035474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7"/>
  </sheetPr>
  <dimension ref="A1"/>
  <sheetViews>
    <sheetView workbookViewId="0">
      <selection activeCell="D28" sqref="D28"/>
    </sheetView>
  </sheetViews>
  <sheetFormatPr defaultRowHeight="15" x14ac:dyDescent="0.25"/>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7" tint="0.59999389629810485"/>
  </sheetPr>
  <dimension ref="A1:CP17"/>
  <sheetViews>
    <sheetView workbookViewId="0">
      <pane xSplit="1" ySplit="2" topLeftCell="B3" activePane="bottomRight" state="frozen"/>
      <selection activeCell="D28" sqref="D28"/>
      <selection pane="topRight" activeCell="D28" sqref="D28"/>
      <selection pane="bottomLeft" activeCell="D28" sqref="D28"/>
      <selection pane="bottomRight"/>
    </sheetView>
  </sheetViews>
  <sheetFormatPr defaultColWidth="7.42578125" defaultRowHeight="15" x14ac:dyDescent="0.25"/>
  <sheetData>
    <row r="1" spans="1:94" x14ac:dyDescent="0.25">
      <c r="A1" t="s">
        <v>603</v>
      </c>
    </row>
    <row r="2" spans="1:94" s="7" customFormat="1" ht="12.75" x14ac:dyDescent="0.2">
      <c r="A2" s="1" t="s">
        <v>39</v>
      </c>
      <c r="B2" s="5" t="s">
        <v>254</v>
      </c>
      <c r="C2" s="5" t="s">
        <v>255</v>
      </c>
      <c r="D2" s="5" t="s">
        <v>42</v>
      </c>
      <c r="E2" s="5" t="s">
        <v>47</v>
      </c>
      <c r="F2" s="5" t="s">
        <v>51</v>
      </c>
      <c r="G2" s="5" t="s">
        <v>52</v>
      </c>
      <c r="H2" s="5" t="s">
        <v>53</v>
      </c>
      <c r="I2" s="5" t="s">
        <v>54</v>
      </c>
      <c r="J2" s="5" t="s">
        <v>55</v>
      </c>
      <c r="K2" s="5" t="s">
        <v>60</v>
      </c>
      <c r="L2" s="5" t="s">
        <v>67</v>
      </c>
      <c r="M2" s="5" t="s">
        <v>69</v>
      </c>
      <c r="N2" s="5" t="s">
        <v>71</v>
      </c>
      <c r="O2" s="5" t="s">
        <v>73</v>
      </c>
      <c r="P2" s="5" t="s">
        <v>75</v>
      </c>
      <c r="Q2" s="5" t="s">
        <v>77</v>
      </c>
      <c r="R2" s="5" t="s">
        <v>81</v>
      </c>
      <c r="S2" s="5" t="s">
        <v>83</v>
      </c>
      <c r="T2" s="5" t="s">
        <v>256</v>
      </c>
      <c r="U2" s="5" t="s">
        <v>84</v>
      </c>
      <c r="V2" s="5" t="s">
        <v>85</v>
      </c>
      <c r="W2" s="5" t="s">
        <v>257</v>
      </c>
      <c r="X2" s="5" t="s">
        <v>87</v>
      </c>
      <c r="Y2" s="5" t="s">
        <v>88</v>
      </c>
      <c r="Z2" s="5" t="s">
        <v>89</v>
      </c>
      <c r="AA2" s="5" t="s">
        <v>90</v>
      </c>
      <c r="AB2" s="5" t="s">
        <v>91</v>
      </c>
      <c r="AC2" s="5" t="s">
        <v>92</v>
      </c>
      <c r="AD2" s="5" t="s">
        <v>93</v>
      </c>
      <c r="AE2" s="5" t="s">
        <v>94</v>
      </c>
      <c r="AF2" s="5" t="s">
        <v>96</v>
      </c>
      <c r="AG2" s="5" t="s">
        <v>97</v>
      </c>
      <c r="AH2" s="5" t="s">
        <v>98</v>
      </c>
      <c r="AI2" s="5" t="s">
        <v>101</v>
      </c>
      <c r="AJ2" s="5" t="s">
        <v>102</v>
      </c>
      <c r="AK2" s="5" t="s">
        <v>103</v>
      </c>
      <c r="AL2" s="5" t="s">
        <v>104</v>
      </c>
      <c r="AM2" s="5" t="s">
        <v>105</v>
      </c>
      <c r="AN2" s="5" t="s">
        <v>106</v>
      </c>
      <c r="AO2" s="5" t="s">
        <v>107</v>
      </c>
      <c r="AP2" s="5" t="s">
        <v>258</v>
      </c>
      <c r="AQ2" s="5" t="s">
        <v>110</v>
      </c>
      <c r="AR2" s="5" t="s">
        <v>116</v>
      </c>
      <c r="AS2" s="5" t="s">
        <v>117</v>
      </c>
      <c r="AT2" s="5" t="s">
        <v>120</v>
      </c>
      <c r="AU2" s="5" t="s">
        <v>121</v>
      </c>
      <c r="AV2" s="5" t="s">
        <v>122</v>
      </c>
      <c r="AW2" s="5" t="s">
        <v>126</v>
      </c>
      <c r="AX2" s="5" t="s">
        <v>127</v>
      </c>
      <c r="AY2" s="5" t="s">
        <v>132</v>
      </c>
      <c r="AZ2" s="5" t="s">
        <v>138</v>
      </c>
      <c r="BA2" s="5" t="s">
        <v>142</v>
      </c>
      <c r="BB2" s="5" t="s">
        <v>150</v>
      </c>
      <c r="BC2" s="5" t="s">
        <v>152</v>
      </c>
      <c r="BD2" s="5" t="s">
        <v>259</v>
      </c>
      <c r="BE2" s="5" t="s">
        <v>153</v>
      </c>
      <c r="BF2" s="5" t="s">
        <v>160</v>
      </c>
      <c r="BG2" s="5" t="s">
        <v>169</v>
      </c>
      <c r="BH2" s="5" t="s">
        <v>178</v>
      </c>
      <c r="BI2" s="5" t="s">
        <v>180</v>
      </c>
      <c r="BJ2" s="5" t="s">
        <v>182</v>
      </c>
      <c r="BK2" s="5" t="s">
        <v>193</v>
      </c>
      <c r="BL2" s="5" t="s">
        <v>197</v>
      </c>
      <c r="BM2" s="5" t="s">
        <v>203</v>
      </c>
      <c r="BN2" s="5" t="s">
        <v>208</v>
      </c>
      <c r="BO2" s="5" t="s">
        <v>215</v>
      </c>
      <c r="BP2" s="5" t="s">
        <v>217</v>
      </c>
      <c r="BQ2" s="5" t="s">
        <v>260</v>
      </c>
      <c r="BR2" s="5" t="s">
        <v>221</v>
      </c>
      <c r="BS2" s="5" t="s">
        <v>222</v>
      </c>
      <c r="BT2" s="5" t="s">
        <v>261</v>
      </c>
      <c r="BU2" s="5" t="s">
        <v>223</v>
      </c>
      <c r="BV2" s="5" t="s">
        <v>224</v>
      </c>
      <c r="BW2" s="5" t="s">
        <v>226</v>
      </c>
      <c r="BX2" s="5" t="s">
        <v>227</v>
      </c>
      <c r="BY2" s="5" t="s">
        <v>228</v>
      </c>
      <c r="BZ2" s="5" t="s">
        <v>229</v>
      </c>
      <c r="CA2" s="5" t="s">
        <v>230</v>
      </c>
      <c r="CB2" s="5" t="s">
        <v>232</v>
      </c>
      <c r="CC2" s="5" t="s">
        <v>233</v>
      </c>
      <c r="CD2" s="5" t="s">
        <v>238</v>
      </c>
      <c r="CE2" s="5" t="s">
        <v>239</v>
      </c>
      <c r="CF2" s="5" t="s">
        <v>240</v>
      </c>
      <c r="CG2" s="5" t="s">
        <v>241</v>
      </c>
      <c r="CH2" s="5" t="s">
        <v>242</v>
      </c>
      <c r="CI2" s="5" t="s">
        <v>243</v>
      </c>
      <c r="CJ2" s="5" t="s">
        <v>244</v>
      </c>
      <c r="CK2" s="5" t="s">
        <v>245</v>
      </c>
      <c r="CL2" s="4" t="s">
        <v>248</v>
      </c>
      <c r="CM2" s="4" t="s">
        <v>249</v>
      </c>
      <c r="CN2" s="4" t="s">
        <v>250</v>
      </c>
      <c r="CO2" s="4" t="s">
        <v>251</v>
      </c>
      <c r="CP2" s="4" t="s">
        <v>252</v>
      </c>
    </row>
    <row r="3" spans="1:94" x14ac:dyDescent="0.25">
      <c r="A3" s="1" t="s">
        <v>24</v>
      </c>
      <c r="B3" s="11">
        <f>IFERROR('1.25 Beer consumption pc'!B3*'1.26 Beer price'!B3,"")</f>
        <v>55.266203632025736</v>
      </c>
      <c r="C3" s="11"/>
      <c r="D3" s="11">
        <f>IFERROR('1.25 Beer consumption pc'!D3*'1.26 Beer price'!D3,"")</f>
        <v>4.7570338784614821</v>
      </c>
      <c r="E3" s="11">
        <f>IFERROR('1.25 Beer consumption pc'!E3*'1.26 Beer price'!E3,"")</f>
        <v>12.268448750621335</v>
      </c>
      <c r="F3" s="11">
        <f>IFERROR('1.25 Beer consumption pc'!F3*'1.26 Beer price'!F3,"")</f>
        <v>154.05924668245387</v>
      </c>
      <c r="G3" s="11">
        <f>IFERROR('1.25 Beer consumption pc'!G3*'1.26 Beer price'!G3,"")</f>
        <v>1.2355922901218523</v>
      </c>
      <c r="H3" s="11">
        <f>IFERROR('1.25 Beer consumption pc'!H3*'1.26 Beer price'!H3,"")</f>
        <v>1.6712652886499917</v>
      </c>
      <c r="I3" s="11">
        <f>IFERROR('1.25 Beer consumption pc'!I3*'1.26 Beer price'!I3,"")</f>
        <v>377.51186025322818</v>
      </c>
      <c r="J3" s="11">
        <f>IFERROR('1.25 Beer consumption pc'!J3*'1.26 Beer price'!J3,"")</f>
        <v>20.731199548708581</v>
      </c>
      <c r="K3" s="11">
        <f>IFERROR('1.25 Beer consumption pc'!K3*'1.26 Beer price'!K3,"")</f>
        <v>39.745323651193281</v>
      </c>
      <c r="L3" s="11">
        <f>IFERROR('1.25 Beer consumption pc'!L3*'1.26 Beer price'!L3,"")</f>
        <v>0.15430121721010659</v>
      </c>
      <c r="M3" s="11">
        <f>IFERROR('1.25 Beer consumption pc'!M3*'1.26 Beer price'!M3,"")</f>
        <v>13.242969932604314</v>
      </c>
      <c r="N3" s="11">
        <f>IFERROR('1.25 Beer consumption pc'!N3*'1.26 Beer price'!N3,"")</f>
        <v>143.37844369260512</v>
      </c>
      <c r="O3" s="11">
        <f>IFERROR('1.25 Beer consumption pc'!O3*'1.26 Beer price'!O3,"")</f>
        <v>139.43333037708993</v>
      </c>
      <c r="P3" s="11">
        <f>IFERROR('1.25 Beer consumption pc'!P3*'1.26 Beer price'!P3,"")</f>
        <v>87.409715083472875</v>
      </c>
      <c r="Q3" s="11">
        <f>IFERROR('1.25 Beer consumption pc'!Q3*'1.26 Beer price'!Q3,"")</f>
        <v>36.418713494556513</v>
      </c>
      <c r="R3" s="11">
        <f>IFERROR('1.25 Beer consumption pc'!R3*'1.26 Beer price'!R3,"")</f>
        <v>2.3427601539528098</v>
      </c>
      <c r="S3" s="11">
        <f>IFERROR('1.25 Beer consumption pc'!S3*'1.26 Beer price'!S3,"")</f>
        <v>17.724783263090814</v>
      </c>
      <c r="T3" s="11">
        <f>IFERROR('1.25 Beer consumption pc'!T3*'1.26 Beer price'!T3,"")</f>
        <v>311.74452863771069</v>
      </c>
      <c r="U3" s="11">
        <f>IFERROR('1.25 Beer consumption pc'!U3*'1.26 Beer price'!U3,"")</f>
        <v>332.0103555437957</v>
      </c>
      <c r="V3" s="11">
        <f>IFERROR('1.25 Beer consumption pc'!V3*'1.26 Beer price'!V3,"")</f>
        <v>210.89050114895042</v>
      </c>
      <c r="W3" s="11">
        <f>IFERROR('1.25 Beer consumption pc'!W3*'1.26 Beer price'!W3,"")</f>
        <v>55.350549035190596</v>
      </c>
      <c r="X3" s="11">
        <f>IFERROR('1.25 Beer consumption pc'!X3*'1.26 Beer price'!X3,"")</f>
        <v>8.5168780820954719</v>
      </c>
      <c r="Y3" s="11">
        <f>IFERROR('1.25 Beer consumption pc'!Y3*'1.26 Beer price'!Y3,"")</f>
        <v>55.334195318890679</v>
      </c>
      <c r="Z3" s="11">
        <f>IFERROR('1.25 Beer consumption pc'!Z3*'1.26 Beer price'!Z3,"")</f>
        <v>59.550349518231627</v>
      </c>
      <c r="AA3" s="11">
        <f>IFERROR('1.25 Beer consumption pc'!AA3*'1.26 Beer price'!AA3,"")</f>
        <v>125.77129216772508</v>
      </c>
      <c r="AB3" s="11">
        <f>IFERROR('1.25 Beer consumption pc'!AB3*'1.26 Beer price'!AB3,"")</f>
        <v>131.7272691690477</v>
      </c>
      <c r="AC3" s="11">
        <f>IFERROR('1.25 Beer consumption pc'!AC3*'1.26 Beer price'!AC3,"")</f>
        <v>65.214201877934258</v>
      </c>
      <c r="AD3" s="11">
        <f>IFERROR('1.25 Beer consumption pc'!AD3*'1.26 Beer price'!AD3,"")</f>
        <v>10.746580633434816</v>
      </c>
      <c r="AE3" s="11">
        <f>IFERROR('1.25 Beer consumption pc'!AE3*'1.26 Beer price'!AE3,"")</f>
        <v>93.320784682803463</v>
      </c>
      <c r="AF3" s="11">
        <f>IFERROR('1.25 Beer consumption pc'!AF3*'1.26 Beer price'!AF3,"")</f>
        <v>71.30109628622418</v>
      </c>
      <c r="AG3" s="11">
        <f>IFERROR('1.25 Beer consumption pc'!AG3*'1.26 Beer price'!AG3,"")</f>
        <v>161.34212790364208</v>
      </c>
      <c r="AH3" s="11">
        <f>IFERROR('1.25 Beer consumption pc'!AH3*'1.26 Beer price'!AH3,"")</f>
        <v>32.91013193925815</v>
      </c>
      <c r="AI3" s="11">
        <f>IFERROR('1.25 Beer consumption pc'!AI3*'1.26 Beer price'!AI3,"")</f>
        <v>118.50786845820043</v>
      </c>
      <c r="AJ3" s="11">
        <f>IFERROR('1.25 Beer consumption pc'!AJ3*'1.26 Beer price'!AJ3,"")</f>
        <v>43.855048005655775</v>
      </c>
      <c r="AK3" s="11">
        <f>IFERROR('1.25 Beer consumption pc'!AK3*'1.26 Beer price'!AK3,"")</f>
        <v>39.783026528397116</v>
      </c>
      <c r="AL3" s="11">
        <f>IFERROR('1.25 Beer consumption pc'!AL3*'1.26 Beer price'!AL3,"")</f>
        <v>50.914760083680896</v>
      </c>
      <c r="AM3" s="11">
        <f>IFERROR('1.25 Beer consumption pc'!AM3*'1.26 Beer price'!AM3,"")</f>
        <v>74.626310701271649</v>
      </c>
      <c r="AN3" s="11">
        <f>IFERROR('1.25 Beer consumption pc'!AN3*'1.26 Beer price'!AN3,"")</f>
        <v>112.40641173810361</v>
      </c>
      <c r="AO3" s="11">
        <f>IFERROR('1.25 Beer consumption pc'!AO3*'1.26 Beer price'!AO3,"")</f>
        <v>24.823482027634618</v>
      </c>
      <c r="AP3" s="11">
        <f>IFERROR('1.25 Beer consumption pc'!AP3*'1.26 Beer price'!AP3,"")</f>
        <v>77.489428430881219</v>
      </c>
      <c r="AQ3" s="11">
        <f>IFERROR('1.25 Beer consumption pc'!AQ3*'1.26 Beer price'!AQ3,"")</f>
        <v>78.814565736626506</v>
      </c>
      <c r="AR3" s="11">
        <f>IFERROR('1.25 Beer consumption pc'!AR3*'1.26 Beer price'!AR3,"")</f>
        <v>40.652511651993791</v>
      </c>
      <c r="AS3" s="11">
        <f>IFERROR('1.25 Beer consumption pc'!AS3*'1.26 Beer price'!AS3,"")</f>
        <v>49.434086203630322</v>
      </c>
      <c r="AT3" s="11">
        <f>IFERROR('1.25 Beer consumption pc'!AT3*'1.26 Beer price'!AT3,"")</f>
        <v>64.466350661527244</v>
      </c>
      <c r="AU3" s="11">
        <f>IFERROR('1.25 Beer consumption pc'!AU3*'1.26 Beer price'!AU3,"")</f>
        <v>65.881250777649555</v>
      </c>
      <c r="AV3" s="11">
        <f>IFERROR('1.25 Beer consumption pc'!AV3*'1.26 Beer price'!AV3,"")</f>
        <v>121.49036272575505</v>
      </c>
      <c r="AW3" s="11">
        <f>IFERROR('1.25 Beer consumption pc'!AW3*'1.26 Beer price'!AW3,"")</f>
        <v>110.74826735580878</v>
      </c>
      <c r="AX3" s="11">
        <f>IFERROR('1.25 Beer consumption pc'!AX3*'1.26 Beer price'!AX3,"")</f>
        <v>36.280032366488236</v>
      </c>
      <c r="AY3" s="11">
        <f>IFERROR('1.25 Beer consumption pc'!AY3*'1.26 Beer price'!AY3,"")</f>
        <v>16.369021691784997</v>
      </c>
      <c r="AZ3" s="11">
        <f>IFERROR('1.25 Beer consumption pc'!AZ3*'1.26 Beer price'!AZ3,"")</f>
        <v>116.72435427611002</v>
      </c>
      <c r="BA3" s="11">
        <f>IFERROR('1.25 Beer consumption pc'!BA3*'1.26 Beer price'!BA3,"")</f>
        <v>39.133481078693443</v>
      </c>
      <c r="BB3" s="11">
        <f>IFERROR('1.25 Beer consumption pc'!BB3*'1.26 Beer price'!BB3,"")</f>
        <v>49.081782934086753</v>
      </c>
      <c r="BC3" s="11">
        <f>IFERROR('1.25 Beer consumption pc'!BC3*'1.26 Beer price'!BC3,"")</f>
        <v>113.05843577838186</v>
      </c>
      <c r="BD3" s="11">
        <f>IFERROR('1.25 Beer consumption pc'!BD3*'1.26 Beer price'!BD3,"")</f>
        <v>29.074305218215024</v>
      </c>
      <c r="BE3" s="11">
        <f>IFERROR('1.25 Beer consumption pc'!BE3*'1.26 Beer price'!BE3,"")</f>
        <v>3.9727384671877131</v>
      </c>
      <c r="BF3" s="11">
        <f>IFERROR('1.25 Beer consumption pc'!BF3*'1.26 Beer price'!BF3,"")</f>
        <v>32.074571543909869</v>
      </c>
      <c r="BG3" s="11">
        <f>IFERROR('1.25 Beer consumption pc'!BG3*'1.26 Beer price'!BG3,"")</f>
        <v>4.5474231268947589</v>
      </c>
      <c r="BH3" s="11" t="str">
        <f>IFERROR('1.25 Beer consumption pc'!BH3*'1.26 Beer price'!BH3,"")</f>
        <v/>
      </c>
      <c r="BI3" s="11">
        <f>IFERROR('1.25 Beer consumption pc'!BI3*'1.26 Beer price'!BI3,"")</f>
        <v>68.597608324273949</v>
      </c>
      <c r="BJ3" s="11">
        <f>IFERROR('1.25 Beer consumption pc'!BJ3*'1.26 Beer price'!BJ3,"")</f>
        <v>39.252054871905933</v>
      </c>
      <c r="BK3" s="11">
        <f>IFERROR('1.25 Beer consumption pc'!BK3*'1.26 Beer price'!BK3,"")</f>
        <v>12.659396259956926</v>
      </c>
      <c r="BL3" s="11">
        <f>IFERROR('1.25 Beer consumption pc'!BL3*'1.26 Beer price'!BL3,"")</f>
        <v>5.3390511756943031</v>
      </c>
      <c r="BM3" s="11" t="str">
        <f>IFERROR('1.25 Beer consumption pc'!BM3*'1.26 Beer price'!BM3,"")</f>
        <v/>
      </c>
      <c r="BN3" s="11">
        <f>IFERROR('1.25 Beer consumption pc'!BN3*'1.26 Beer price'!BN3,"")</f>
        <v>66.071804682837779</v>
      </c>
      <c r="BO3" s="11">
        <f>IFERROR('1.25 Beer consumption pc'!BO3*'1.26 Beer price'!BO3,"")</f>
        <v>19.498347509868314</v>
      </c>
      <c r="BP3" s="11">
        <f>IFERROR('1.25 Beer consumption pc'!BP3*'1.26 Beer price'!BP3,"")</f>
        <v>88.416213416213424</v>
      </c>
      <c r="BQ3" s="11">
        <f>IFERROR('1.25 Beer consumption pc'!BQ3*'1.26 Beer price'!BQ3,"")</f>
        <v>238.90817925653252</v>
      </c>
      <c r="BR3" s="11">
        <f>IFERROR('1.25 Beer consumption pc'!BR3*'1.26 Beer price'!BR3,"")</f>
        <v>276.45500087038931</v>
      </c>
      <c r="BS3" s="11">
        <f>IFERROR('1.25 Beer consumption pc'!BS3*'1.26 Beer price'!BS3,"")</f>
        <v>234.8209805277065</v>
      </c>
      <c r="BT3" s="11">
        <f>IFERROR('1.25 Beer consumption pc'!BT3*'1.26 Beer price'!BT3,"")</f>
        <v>239.76271871195206</v>
      </c>
      <c r="BU3" s="11">
        <f>IFERROR('1.25 Beer consumption pc'!BU3*'1.26 Beer price'!BU3,"")</f>
        <v>318.55527434577169</v>
      </c>
      <c r="BV3" s="11">
        <f>IFERROR('1.25 Beer consumption pc'!BV3*'1.26 Beer price'!BV3,"")</f>
        <v>356.13929107313368</v>
      </c>
      <c r="BW3" s="11">
        <f>IFERROR('1.25 Beer consumption pc'!BW3*'1.26 Beer price'!BW3,"")</f>
        <v>344.16361325057954</v>
      </c>
      <c r="BX3" s="11">
        <f>IFERROR('1.25 Beer consumption pc'!BX3*'1.26 Beer price'!BX3,"")</f>
        <v>421.37769971627642</v>
      </c>
      <c r="BY3" s="11">
        <f>IFERROR('1.25 Beer consumption pc'!BY3*'1.26 Beer price'!BY3,"")</f>
        <v>106.86288735982831</v>
      </c>
      <c r="BZ3" s="11">
        <f>IFERROR('1.25 Beer consumption pc'!BZ3*'1.26 Beer price'!BZ3,"")</f>
        <v>311.79012758404804</v>
      </c>
      <c r="CA3" s="11">
        <f>IFERROR('1.25 Beer consumption pc'!CA3*'1.26 Beer price'!CA3,"")</f>
        <v>196.63159837578442</v>
      </c>
      <c r="CB3" s="11">
        <f>IFERROR('1.25 Beer consumption pc'!CB3*'1.26 Beer price'!CB3,"")</f>
        <v>854.83197662283453</v>
      </c>
      <c r="CC3" s="11">
        <f>IFERROR('1.25 Beer consumption pc'!CC3*'1.26 Beer price'!CC3,"")</f>
        <v>101.92290473958361</v>
      </c>
      <c r="CD3" s="11">
        <f>IFERROR('1.25 Beer consumption pc'!CD3*'1.26 Beer price'!CD3,"")</f>
        <v>256.51306365757387</v>
      </c>
      <c r="CE3" s="11">
        <f>IFERROR('1.25 Beer consumption pc'!CE3*'1.26 Beer price'!CE3,"")</f>
        <v>401.40782519873881</v>
      </c>
      <c r="CF3" s="11">
        <f>IFERROR('1.25 Beer consumption pc'!CF3*'1.26 Beer price'!CF3,"")</f>
        <v>151.24675726952415</v>
      </c>
      <c r="CG3" s="11">
        <f>IFERROR('1.25 Beer consumption pc'!CG3*'1.26 Beer price'!CG3,"")</f>
        <v>252.18459014692408</v>
      </c>
      <c r="CH3" s="11">
        <f>IFERROR('1.25 Beer consumption pc'!CH3*'1.26 Beer price'!CH3,"")</f>
        <v>240.32962579366873</v>
      </c>
      <c r="CI3" s="11">
        <f>IFERROR('1.25 Beer consumption pc'!CI3*'1.26 Beer price'!CI3,"")</f>
        <v>319.56802376424525</v>
      </c>
      <c r="CJ3" s="11">
        <f>IFERROR('1.25 Beer consumption pc'!CJ3*'1.26 Beer price'!CJ3,"")</f>
        <v>34.340098065922092</v>
      </c>
      <c r="CK3" s="11">
        <f>IFERROR('1.25 Beer consumption pc'!CK3*'1.26 Beer price'!CK3,"")</f>
        <v>515.10683087061318</v>
      </c>
      <c r="CL3" s="11">
        <f>IFERROR('1.25 Beer consumption pc'!CL3*'1.26 Beer price'!CL3,"")</f>
        <v>228.86110962807814</v>
      </c>
      <c r="CM3" s="11">
        <f>IFERROR('1.25 Beer consumption pc'!CM3*'1.26 Beer price'!CM3,"")</f>
        <v>7.2805910835740075</v>
      </c>
      <c r="CN3" s="11">
        <f>IFERROR('1.25 Beer consumption pc'!CN3*'1.26 Beer price'!CN3,"")</f>
        <v>43.096796559857971</v>
      </c>
      <c r="CO3" s="11">
        <f>IFERROR('1.25 Beer consumption pc'!CO3*'1.26 Beer price'!CO3,"")</f>
        <v>9.0959379293630374</v>
      </c>
      <c r="CP3" s="11">
        <f>IFERROR('1.25 Beer consumption pc'!CP3*'1.26 Beer price'!CP3,"")</f>
        <v>1.6508426457690089</v>
      </c>
    </row>
    <row r="4" spans="1:94" x14ac:dyDescent="0.25">
      <c r="A4" s="1" t="s">
        <v>25</v>
      </c>
      <c r="B4" s="11">
        <f>IFERROR('1.25 Beer consumption pc'!B4*'1.26 Beer price'!B4,"")</f>
        <v>55.692185837459817</v>
      </c>
      <c r="C4" s="11">
        <f>IFERROR('1.25 Beer consumption pc'!C4*'1.26 Beer price'!C4,"")</f>
        <v>25.186973030746532</v>
      </c>
      <c r="D4" s="11">
        <f>IFERROR('1.25 Beer consumption pc'!D4*'1.26 Beer price'!D4,"")</f>
        <v>4.8343384525233786</v>
      </c>
      <c r="E4" s="11">
        <f>IFERROR('1.25 Beer consumption pc'!E4*'1.26 Beer price'!E4,"")</f>
        <v>12.977426406638093</v>
      </c>
      <c r="F4" s="11">
        <f>IFERROR('1.25 Beer consumption pc'!F4*'1.26 Beer price'!F4,"")</f>
        <v>155.95854154001273</v>
      </c>
      <c r="G4" s="11">
        <f>IFERROR('1.25 Beer consumption pc'!G4*'1.26 Beer price'!G4,"")</f>
        <v>1.3330246911811809</v>
      </c>
      <c r="H4" s="11">
        <f>IFERROR('1.25 Beer consumption pc'!H4*'1.26 Beer price'!H4,"")</f>
        <v>1.6750310876752952</v>
      </c>
      <c r="I4" s="11">
        <f>IFERROR('1.25 Beer consumption pc'!I4*'1.26 Beer price'!I4,"")</f>
        <v>340.79977409284157</v>
      </c>
      <c r="J4" s="11">
        <f>IFERROR('1.25 Beer consumption pc'!J4*'1.26 Beer price'!J4,"")</f>
        <v>24.467992295870776</v>
      </c>
      <c r="K4" s="11">
        <f>IFERROR('1.25 Beer consumption pc'!K4*'1.26 Beer price'!K4,"")</f>
        <v>39.070999286951213</v>
      </c>
      <c r="L4" s="11">
        <f>IFERROR('1.25 Beer consumption pc'!L4*'1.26 Beer price'!L4,"")</f>
        <v>0.16912545504451323</v>
      </c>
      <c r="M4" s="11">
        <f>IFERROR('1.25 Beer consumption pc'!M4*'1.26 Beer price'!M4,"")</f>
        <v>13.715581885099098</v>
      </c>
      <c r="N4" s="11">
        <f>IFERROR('1.25 Beer consumption pc'!N4*'1.26 Beer price'!N4,"")</f>
        <v>145.33045977011491</v>
      </c>
      <c r="O4" s="11">
        <f>IFERROR('1.25 Beer consumption pc'!O4*'1.26 Beer price'!O4,"")</f>
        <v>152.21892310729032</v>
      </c>
      <c r="P4" s="11">
        <f>IFERROR('1.25 Beer consumption pc'!P4*'1.26 Beer price'!P4,"")</f>
        <v>91.584246795444002</v>
      </c>
      <c r="Q4" s="11">
        <f>IFERROR('1.25 Beer consumption pc'!Q4*'1.26 Beer price'!Q4,"")</f>
        <v>43.734710392022045</v>
      </c>
      <c r="R4" s="11">
        <f>IFERROR('1.25 Beer consumption pc'!R4*'1.26 Beer price'!R4,"")</f>
        <v>2.9209757637956897</v>
      </c>
      <c r="S4" s="11">
        <f>IFERROR('1.25 Beer consumption pc'!S4*'1.26 Beer price'!S4,"")</f>
        <v>19.384136478774373</v>
      </c>
      <c r="T4" s="11">
        <f>IFERROR('1.25 Beer consumption pc'!T4*'1.26 Beer price'!T4,"")</f>
        <v>331.8511494400164</v>
      </c>
      <c r="U4" s="11">
        <f>IFERROR('1.25 Beer consumption pc'!U4*'1.26 Beer price'!U4,"")</f>
        <v>352.1841273749435</v>
      </c>
      <c r="V4" s="11">
        <f>IFERROR('1.25 Beer consumption pc'!V4*'1.26 Beer price'!V4,"")</f>
        <v>230.63173484500282</v>
      </c>
      <c r="W4" s="11">
        <f>IFERROR('1.25 Beer consumption pc'!W4*'1.26 Beer price'!W4,"")</f>
        <v>62.856993358432895</v>
      </c>
      <c r="X4" s="11">
        <f>IFERROR('1.25 Beer consumption pc'!X4*'1.26 Beer price'!X4,"")</f>
        <v>10.979354369520422</v>
      </c>
      <c r="Y4" s="11">
        <f>IFERROR('1.25 Beer consumption pc'!Y4*'1.26 Beer price'!Y4,"")</f>
        <v>64.670093359907696</v>
      </c>
      <c r="Z4" s="11">
        <f>IFERROR('1.25 Beer consumption pc'!Z4*'1.26 Beer price'!Z4,"")</f>
        <v>54.506405042700287</v>
      </c>
      <c r="AA4" s="11">
        <f>IFERROR('1.25 Beer consumption pc'!AA4*'1.26 Beer price'!AA4,"")</f>
        <v>146.57906660625284</v>
      </c>
      <c r="AB4" s="11">
        <f>IFERROR('1.25 Beer consumption pc'!AB4*'1.26 Beer price'!AB4,"")</f>
        <v>156.46198486452573</v>
      </c>
      <c r="AC4" s="11">
        <f>IFERROR('1.25 Beer consumption pc'!AC4*'1.26 Beer price'!AC4,"")</f>
        <v>77.355005541189513</v>
      </c>
      <c r="AD4" s="11">
        <f>IFERROR('1.25 Beer consumption pc'!AD4*'1.26 Beer price'!AD4,"")</f>
        <v>10.797209195928172</v>
      </c>
      <c r="AE4" s="11">
        <f>IFERROR('1.25 Beer consumption pc'!AE4*'1.26 Beer price'!AE4,"")</f>
        <v>115.10678237623959</v>
      </c>
      <c r="AF4" s="11">
        <f>IFERROR('1.25 Beer consumption pc'!AF4*'1.26 Beer price'!AF4,"")</f>
        <v>102.6712623869022</v>
      </c>
      <c r="AG4" s="11">
        <f>IFERROR('1.25 Beer consumption pc'!AG4*'1.26 Beer price'!AG4,"")</f>
        <v>111.85086551264979</v>
      </c>
      <c r="AH4" s="11">
        <f>IFERROR('1.25 Beer consumption pc'!AH4*'1.26 Beer price'!AH4,"")</f>
        <v>37.441110835606246</v>
      </c>
      <c r="AI4" s="11">
        <f>IFERROR('1.25 Beer consumption pc'!AI4*'1.26 Beer price'!AI4,"")</f>
        <v>126.87293095062523</v>
      </c>
      <c r="AJ4" s="11">
        <f>IFERROR('1.25 Beer consumption pc'!AJ4*'1.26 Beer price'!AJ4,"")</f>
        <v>48.617949481301672</v>
      </c>
      <c r="AK4" s="11">
        <f>IFERROR('1.25 Beer consumption pc'!AK4*'1.26 Beer price'!AK4,"")</f>
        <v>45.755111765041093</v>
      </c>
      <c r="AL4" s="11">
        <f>IFERROR('1.25 Beer consumption pc'!AL4*'1.26 Beer price'!AL4,"")</f>
        <v>81.592610883463905</v>
      </c>
      <c r="AM4" s="11">
        <f>IFERROR('1.25 Beer consumption pc'!AM4*'1.26 Beer price'!AM4,"")</f>
        <v>88.932291666666686</v>
      </c>
      <c r="AN4" s="11">
        <f>IFERROR('1.25 Beer consumption pc'!AN4*'1.26 Beer price'!AN4,"")</f>
        <v>120.21063189568703</v>
      </c>
      <c r="AO4" s="11">
        <f>IFERROR('1.25 Beer consumption pc'!AO4*'1.26 Beer price'!AO4,"")</f>
        <v>30.760205551720635</v>
      </c>
      <c r="AP4" s="11">
        <f>IFERROR('1.25 Beer consumption pc'!AP4*'1.26 Beer price'!AP4,"")</f>
        <v>67.622052420638553</v>
      </c>
      <c r="AQ4" s="11">
        <f>IFERROR('1.25 Beer consumption pc'!AQ4*'1.26 Beer price'!AQ4,"")</f>
        <v>26.543043700876765</v>
      </c>
      <c r="AR4" s="11">
        <f>IFERROR('1.25 Beer consumption pc'!AR4*'1.26 Beer price'!AR4,"")</f>
        <v>43.070273768388937</v>
      </c>
      <c r="AS4" s="11">
        <f>IFERROR('1.25 Beer consumption pc'!AS4*'1.26 Beer price'!AS4,"")</f>
        <v>42.94498181673567</v>
      </c>
      <c r="AT4" s="11">
        <f>IFERROR('1.25 Beer consumption pc'!AT4*'1.26 Beer price'!AT4,"")</f>
        <v>51.117429847020837</v>
      </c>
      <c r="AU4" s="11">
        <f>IFERROR('1.25 Beer consumption pc'!AU4*'1.26 Beer price'!AU4,"")</f>
        <v>64.484935955258877</v>
      </c>
      <c r="AV4" s="11">
        <f>IFERROR('1.25 Beer consumption pc'!AV4*'1.26 Beer price'!AV4,"")</f>
        <v>116.77108194112967</v>
      </c>
      <c r="AW4" s="11">
        <f>IFERROR('1.25 Beer consumption pc'!AW4*'1.26 Beer price'!AW4,"")</f>
        <v>115.50275282526805</v>
      </c>
      <c r="AX4" s="11">
        <f>IFERROR('1.25 Beer consumption pc'!AX4*'1.26 Beer price'!AX4,"")</f>
        <v>38.639545291116193</v>
      </c>
      <c r="AY4" s="11">
        <f>IFERROR('1.25 Beer consumption pc'!AY4*'1.26 Beer price'!AY4,"")</f>
        <v>17.364032739233537</v>
      </c>
      <c r="AZ4" s="11">
        <f>IFERROR('1.25 Beer consumption pc'!AZ4*'1.26 Beer price'!AZ4,"")</f>
        <v>116.05225695052866</v>
      </c>
      <c r="BA4" s="11">
        <f>IFERROR('1.25 Beer consumption pc'!BA4*'1.26 Beer price'!BA4,"")</f>
        <v>39.89248726575569</v>
      </c>
      <c r="BB4" s="11">
        <f>IFERROR('1.25 Beer consumption pc'!BB4*'1.26 Beer price'!BB4,"")</f>
        <v>27.225193821744089</v>
      </c>
      <c r="BC4" s="11">
        <f>IFERROR('1.25 Beer consumption pc'!BC4*'1.26 Beer price'!BC4,"")</f>
        <v>63.773913248894637</v>
      </c>
      <c r="BD4" s="11">
        <f>IFERROR('1.25 Beer consumption pc'!BD4*'1.26 Beer price'!BD4,"")</f>
        <v>29.542785588695185</v>
      </c>
      <c r="BE4" s="11">
        <f>IFERROR('1.25 Beer consumption pc'!BE4*'1.26 Beer price'!BE4,"")</f>
        <v>4.0293338001400416</v>
      </c>
      <c r="BF4" s="11">
        <f>IFERROR('1.25 Beer consumption pc'!BF4*'1.26 Beer price'!BF4,"")</f>
        <v>36.3838993051003</v>
      </c>
      <c r="BG4" s="11">
        <f>IFERROR('1.25 Beer consumption pc'!BG4*'1.26 Beer price'!BG4,"")</f>
        <v>4.3387991392113481</v>
      </c>
      <c r="BH4" s="11" t="str">
        <f>IFERROR('1.25 Beer consumption pc'!BH4*'1.26 Beer price'!BH4,"")</f>
        <v/>
      </c>
      <c r="BI4" s="11">
        <f>IFERROR('1.25 Beer consumption pc'!BI4*'1.26 Beer price'!BI4,"")</f>
        <v>59.37595129375952</v>
      </c>
      <c r="BJ4" s="11">
        <f>IFERROR('1.25 Beer consumption pc'!BJ4*'1.26 Beer price'!BJ4,"")</f>
        <v>40.355438639422488</v>
      </c>
      <c r="BK4" s="11">
        <f>IFERROR('1.25 Beer consumption pc'!BK4*'1.26 Beer price'!BK4,"")</f>
        <v>13.48880672815179</v>
      </c>
      <c r="BL4" s="11">
        <f>IFERROR('1.25 Beer consumption pc'!BL4*'1.26 Beer price'!BL4,"")</f>
        <v>5.6218243771775285</v>
      </c>
      <c r="BM4" s="11" t="str">
        <f>IFERROR('1.25 Beer consumption pc'!BM4*'1.26 Beer price'!BM4,"")</f>
        <v/>
      </c>
      <c r="BN4" s="11">
        <f>IFERROR('1.25 Beer consumption pc'!BN4*'1.26 Beer price'!BN4,"")</f>
        <v>67.997631407194817</v>
      </c>
      <c r="BO4" s="11">
        <f>IFERROR('1.25 Beer consumption pc'!BO4*'1.26 Beer price'!BO4,"")</f>
        <v>20.718798719947483</v>
      </c>
      <c r="BP4" s="11">
        <f>IFERROR('1.25 Beer consumption pc'!BP4*'1.26 Beer price'!BP4,"")</f>
        <v>92.729715374761781</v>
      </c>
      <c r="BQ4" s="11">
        <f>IFERROR('1.25 Beer consumption pc'!BQ4*'1.26 Beer price'!BQ4,"")</f>
        <v>244.46460570386688</v>
      </c>
      <c r="BR4" s="11">
        <f>IFERROR('1.25 Beer consumption pc'!BR4*'1.26 Beer price'!BR4,"")</f>
        <v>278.89496913107814</v>
      </c>
      <c r="BS4" s="11">
        <f>IFERROR('1.25 Beer consumption pc'!BS4*'1.26 Beer price'!BS4,"")</f>
        <v>240.71082784123226</v>
      </c>
      <c r="BT4" s="11">
        <f>IFERROR('1.25 Beer consumption pc'!BT4*'1.26 Beer price'!BT4,"")</f>
        <v>254.15085883546382</v>
      </c>
      <c r="BU4" s="11">
        <f>IFERROR('1.25 Beer consumption pc'!BU4*'1.26 Beer price'!BU4,"")</f>
        <v>343.15938290589804</v>
      </c>
      <c r="BV4" s="11">
        <f>IFERROR('1.25 Beer consumption pc'!BV4*'1.26 Beer price'!BV4,"")</f>
        <v>376.49010155484632</v>
      </c>
      <c r="BW4" s="11">
        <f>IFERROR('1.25 Beer consumption pc'!BW4*'1.26 Beer price'!BW4,"")</f>
        <v>370.20341256240226</v>
      </c>
      <c r="BX4" s="11">
        <f>IFERROR('1.25 Beer consumption pc'!BX4*'1.26 Beer price'!BX4,"")</f>
        <v>451.03851854703652</v>
      </c>
      <c r="BY4" s="11">
        <f>IFERROR('1.25 Beer consumption pc'!BY4*'1.26 Beer price'!BY4,"")</f>
        <v>109.92378434437614</v>
      </c>
      <c r="BZ4" s="11">
        <f>IFERROR('1.25 Beer consumption pc'!BZ4*'1.26 Beer price'!BZ4,"")</f>
        <v>326.96320222432047</v>
      </c>
      <c r="CA4" s="11">
        <f>IFERROR('1.25 Beer consumption pc'!CA4*'1.26 Beer price'!CA4,"")</f>
        <v>211.7226747977187</v>
      </c>
      <c r="CB4" s="11">
        <f>IFERROR('1.25 Beer consumption pc'!CB4*'1.26 Beer price'!CB4,"")</f>
        <v>875.91353181013938</v>
      </c>
      <c r="CC4" s="11">
        <f>IFERROR('1.25 Beer consumption pc'!CC4*'1.26 Beer price'!CC4,"")</f>
        <v>107.60078964685238</v>
      </c>
      <c r="CD4" s="11">
        <f>IFERROR('1.25 Beer consumption pc'!CD4*'1.26 Beer price'!CD4,"")</f>
        <v>273.73597511378244</v>
      </c>
      <c r="CE4" s="11">
        <f>IFERROR('1.25 Beer consumption pc'!CE4*'1.26 Beer price'!CE4,"")</f>
        <v>463.09763267832273</v>
      </c>
      <c r="CF4" s="11">
        <f>IFERROR('1.25 Beer consumption pc'!CF4*'1.26 Beer price'!CF4,"")</f>
        <v>163.21779368331934</v>
      </c>
      <c r="CG4" s="11">
        <f>IFERROR('1.25 Beer consumption pc'!CG4*'1.26 Beer price'!CG4,"")</f>
        <v>274.20781619727404</v>
      </c>
      <c r="CH4" s="11">
        <f>IFERROR('1.25 Beer consumption pc'!CH4*'1.26 Beer price'!CH4,"")</f>
        <v>257.98341022100999</v>
      </c>
      <c r="CI4" s="11">
        <f>IFERROR('1.25 Beer consumption pc'!CI4*'1.26 Beer price'!CI4,"")</f>
        <v>342.7787808205963</v>
      </c>
      <c r="CJ4" s="11">
        <f>IFERROR('1.25 Beer consumption pc'!CJ4*'1.26 Beer price'!CJ4,"")</f>
        <v>35.898375753132811</v>
      </c>
      <c r="CK4" s="11">
        <f>IFERROR('1.25 Beer consumption pc'!CK4*'1.26 Beer price'!CK4,"")</f>
        <v>547.81261183397589</v>
      </c>
      <c r="CL4" s="11">
        <f>IFERROR('1.25 Beer consumption pc'!CL4*'1.26 Beer price'!CL4,"")</f>
        <v>231.79713002009814</v>
      </c>
      <c r="CM4" s="11">
        <f>IFERROR('1.25 Beer consumption pc'!CM4*'1.26 Beer price'!CM4,"")</f>
        <v>8.4057968809549024</v>
      </c>
      <c r="CN4" s="11">
        <f>IFERROR('1.25 Beer consumption pc'!CN4*'1.26 Beer price'!CN4,"")</f>
        <v>42.410433014314641</v>
      </c>
      <c r="CO4" s="11">
        <f>IFERROR('1.25 Beer consumption pc'!CO4*'1.26 Beer price'!CO4,"")</f>
        <v>9.058514164634305</v>
      </c>
      <c r="CP4" s="11">
        <f>IFERROR('1.25 Beer consumption pc'!CP4*'1.26 Beer price'!CP4,"")</f>
        <v>1.6845181220365903</v>
      </c>
    </row>
    <row r="5" spans="1:94" x14ac:dyDescent="0.25">
      <c r="A5" s="1" t="s">
        <v>26</v>
      </c>
      <c r="B5" s="11">
        <f>IFERROR('1.25 Beer consumption pc'!B5*'1.26 Beer price'!B5,"")</f>
        <v>61.286759473935128</v>
      </c>
      <c r="C5" s="11"/>
      <c r="D5" s="11"/>
      <c r="E5" s="11">
        <f>IFERROR('1.25 Beer consumption pc'!E5*'1.26 Beer price'!E5,"")</f>
        <v>13.706958965536035</v>
      </c>
      <c r="F5" s="11">
        <f>IFERROR('1.25 Beer consumption pc'!F5*'1.26 Beer price'!F5,"")</f>
        <v>150.38331253342844</v>
      </c>
      <c r="G5" s="11">
        <f>IFERROR('1.25 Beer consumption pc'!G5*'1.26 Beer price'!G5,"")</f>
        <v>1.454893833200392</v>
      </c>
      <c r="H5" s="11">
        <f>IFERROR('1.25 Beer consumption pc'!H5*'1.26 Beer price'!H5,"")</f>
        <v>1.7421080869583376</v>
      </c>
      <c r="I5" s="11">
        <f>IFERROR('1.25 Beer consumption pc'!I5*'1.26 Beer price'!I5,"")</f>
        <v>346.64275533697742</v>
      </c>
      <c r="J5" s="11">
        <f>IFERROR('1.25 Beer consumption pc'!J5*'1.26 Beer price'!J5,"")</f>
        <v>28.932257157772163</v>
      </c>
      <c r="K5" s="11">
        <f>IFERROR('1.25 Beer consumption pc'!K5*'1.26 Beer price'!K5,"")</f>
        <v>42.023955491830449</v>
      </c>
      <c r="L5" s="11">
        <f>IFERROR('1.25 Beer consumption pc'!L5*'1.26 Beer price'!L5,"")</f>
        <v>0.18471798249932939</v>
      </c>
      <c r="M5" s="11">
        <f>IFERROR('1.25 Beer consumption pc'!M5*'1.26 Beer price'!M5,"")</f>
        <v>14.427810928304471</v>
      </c>
      <c r="N5" s="11">
        <f>IFERROR('1.25 Beer consumption pc'!N5*'1.26 Beer price'!N5,"")</f>
        <v>146.15534169339944</v>
      </c>
      <c r="O5" s="11">
        <f>IFERROR('1.25 Beer consumption pc'!O5*'1.26 Beer price'!O5,"")</f>
        <v>176.47353805843377</v>
      </c>
      <c r="P5" s="11">
        <f>IFERROR('1.25 Beer consumption pc'!P5*'1.26 Beer price'!P5,"")</f>
        <v>90.871549856133001</v>
      </c>
      <c r="Q5" s="11">
        <f>IFERROR('1.25 Beer consumption pc'!Q5*'1.26 Beer price'!Q5,"")</f>
        <v>49.047090822974731</v>
      </c>
      <c r="R5" s="11">
        <f>IFERROR('1.25 Beer consumption pc'!R5*'1.26 Beer price'!R5,"")</f>
        <v>3.2989093641283711</v>
      </c>
      <c r="S5" s="11">
        <f>IFERROR('1.25 Beer consumption pc'!S5*'1.26 Beer price'!S5,"")</f>
        <v>20.253256413047424</v>
      </c>
      <c r="T5" s="11">
        <f>IFERROR('1.25 Beer consumption pc'!T5*'1.26 Beer price'!T5,"")</f>
        <v>403.23995579961365</v>
      </c>
      <c r="U5" s="11">
        <f>IFERROR('1.25 Beer consumption pc'!U5*'1.26 Beer price'!U5,"")</f>
        <v>425.7911737412972</v>
      </c>
      <c r="V5" s="11">
        <f>IFERROR('1.25 Beer consumption pc'!V5*'1.26 Beer price'!V5,"")</f>
        <v>291.76588544930445</v>
      </c>
      <c r="W5" s="11">
        <f>IFERROR('1.25 Beer consumption pc'!W5*'1.26 Beer price'!W5,"")</f>
        <v>75.982244165346174</v>
      </c>
      <c r="X5" s="11">
        <f>IFERROR('1.25 Beer consumption pc'!X5*'1.26 Beer price'!X5,"")</f>
        <v>11.881147832809463</v>
      </c>
      <c r="Y5" s="11">
        <f>IFERROR('1.25 Beer consumption pc'!Y5*'1.26 Beer price'!Y5,"")</f>
        <v>85.293580137326046</v>
      </c>
      <c r="Z5" s="11">
        <f>IFERROR('1.25 Beer consumption pc'!Z5*'1.26 Beer price'!Z5,"")</f>
        <v>78.021907629235784</v>
      </c>
      <c r="AA5" s="11">
        <f>IFERROR('1.25 Beer consumption pc'!AA5*'1.26 Beer price'!AA5,"")</f>
        <v>185.77605826126535</v>
      </c>
      <c r="AB5" s="11">
        <f>IFERROR('1.25 Beer consumption pc'!AB5*'1.26 Beer price'!AB5,"")</f>
        <v>186.39993720934794</v>
      </c>
      <c r="AC5" s="11">
        <f>IFERROR('1.25 Beer consumption pc'!AC5*'1.26 Beer price'!AC5,"")</f>
        <v>94.26107641986323</v>
      </c>
      <c r="AD5" s="11">
        <f>IFERROR('1.25 Beer consumption pc'!AD5*'1.26 Beer price'!AD5,"")</f>
        <v>12.268529154987823</v>
      </c>
      <c r="AE5" s="11">
        <f>IFERROR('1.25 Beer consumption pc'!AE5*'1.26 Beer price'!AE5,"")</f>
        <v>144.24593784508599</v>
      </c>
      <c r="AF5" s="11">
        <f>IFERROR('1.25 Beer consumption pc'!AF5*'1.26 Beer price'!AF5,"")</f>
        <v>126.51126380794987</v>
      </c>
      <c r="AG5" s="11">
        <f>IFERROR('1.25 Beer consumption pc'!AG5*'1.26 Beer price'!AG5,"")</f>
        <v>126.91242896692408</v>
      </c>
      <c r="AH5" s="11">
        <f>IFERROR('1.25 Beer consumption pc'!AH5*'1.26 Beer price'!AH5,"")</f>
        <v>46.844888076295902</v>
      </c>
      <c r="AI5" s="11">
        <f>IFERROR('1.25 Beer consumption pc'!AI5*'1.26 Beer price'!AI5,"")</f>
        <v>135.7046681569212</v>
      </c>
      <c r="AJ5" s="11">
        <f>IFERROR('1.25 Beer consumption pc'!AJ5*'1.26 Beer price'!AJ5,"")</f>
        <v>64.126690556005101</v>
      </c>
      <c r="AK5" s="11">
        <f>IFERROR('1.25 Beer consumption pc'!AK5*'1.26 Beer price'!AK5,"")</f>
        <v>57.518537399362728</v>
      </c>
      <c r="AL5" s="11">
        <f>IFERROR('1.25 Beer consumption pc'!AL5*'1.26 Beer price'!AL5,"")</f>
        <v>119.95877337402456</v>
      </c>
      <c r="AM5" s="11">
        <f>IFERROR('1.25 Beer consumption pc'!AM5*'1.26 Beer price'!AM5,"")</f>
        <v>109.15453631659284</v>
      </c>
      <c r="AN5" s="11">
        <f>IFERROR('1.25 Beer consumption pc'!AN5*'1.26 Beer price'!AN5,"")</f>
        <v>160.55137844611531</v>
      </c>
      <c r="AO5" s="11">
        <f>IFERROR('1.25 Beer consumption pc'!AO5*'1.26 Beer price'!AO5,"")</f>
        <v>34.280504609696997</v>
      </c>
      <c r="AP5" s="11">
        <f>IFERROR('1.25 Beer consumption pc'!AP5*'1.26 Beer price'!AP5,"")</f>
        <v>71.359829227690568</v>
      </c>
      <c r="AQ5" s="11">
        <f>IFERROR('1.25 Beer consumption pc'!AQ5*'1.26 Beer price'!AQ5,"")</f>
        <v>35.116615982980719</v>
      </c>
      <c r="AR5" s="11">
        <f>IFERROR('1.25 Beer consumption pc'!AR5*'1.26 Beer price'!AR5,"")</f>
        <v>55.457186960864433</v>
      </c>
      <c r="AS5" s="11">
        <f>IFERROR('1.25 Beer consumption pc'!AS5*'1.26 Beer price'!AS5,"")</f>
        <v>46.59928017239266</v>
      </c>
      <c r="AT5" s="11">
        <f>IFERROR('1.25 Beer consumption pc'!AT5*'1.26 Beer price'!AT5,"")</f>
        <v>44.274061782787541</v>
      </c>
      <c r="AU5" s="11">
        <f>IFERROR('1.25 Beer consumption pc'!AU5*'1.26 Beer price'!AU5,"")</f>
        <v>61.612588696648558</v>
      </c>
      <c r="AV5" s="11">
        <f>IFERROR('1.25 Beer consumption pc'!AV5*'1.26 Beer price'!AV5,"")</f>
        <v>109.43617854346124</v>
      </c>
      <c r="AW5" s="11">
        <f>IFERROR('1.25 Beer consumption pc'!AW5*'1.26 Beer price'!AW5,"")</f>
        <v>89.718813964391487</v>
      </c>
      <c r="AX5" s="11">
        <f>IFERROR('1.25 Beer consumption pc'!AX5*'1.26 Beer price'!AX5,"")</f>
        <v>41.182578858656385</v>
      </c>
      <c r="AY5" s="11">
        <f>IFERROR('1.25 Beer consumption pc'!AY5*'1.26 Beer price'!AY5,"")</f>
        <v>23.385946878005111</v>
      </c>
      <c r="AZ5" s="11">
        <f>IFERROR('1.25 Beer consumption pc'!AZ5*'1.26 Beer price'!AZ5,"")</f>
        <v>107.77876738729366</v>
      </c>
      <c r="BA5" s="11">
        <f>IFERROR('1.25 Beer consumption pc'!BA5*'1.26 Beer price'!BA5,"")</f>
        <v>42.230776940867258</v>
      </c>
      <c r="BB5" s="11">
        <f>IFERROR('1.25 Beer consumption pc'!BB5*'1.26 Beer price'!BB5,"")</f>
        <v>19.064229011306232</v>
      </c>
      <c r="BC5" s="11">
        <f>IFERROR('1.25 Beer consumption pc'!BC5*'1.26 Beer price'!BC5,"")</f>
        <v>155.20001856320772</v>
      </c>
      <c r="BD5" s="11">
        <f>IFERROR('1.25 Beer consumption pc'!BD5*'1.26 Beer price'!BD5,"")</f>
        <v>36.58907692846001</v>
      </c>
      <c r="BE5" s="11">
        <f>IFERROR('1.25 Beer consumption pc'!BE5*'1.26 Beer price'!BE5,"")</f>
        <v>4.4142750865105302</v>
      </c>
      <c r="BF5" s="11">
        <f>IFERROR('1.25 Beer consumption pc'!BF5*'1.26 Beer price'!BF5,"")</f>
        <v>45.357926893011047</v>
      </c>
      <c r="BG5" s="11">
        <f>IFERROR('1.25 Beer consumption pc'!BG5*'1.26 Beer price'!BG5,"")</f>
        <v>4.0215114465259312</v>
      </c>
      <c r="BH5" s="11" t="str">
        <f>IFERROR('1.25 Beer consumption pc'!BH5*'1.26 Beer price'!BH5,"")</f>
        <v/>
      </c>
      <c r="BI5" s="11">
        <f>IFERROR('1.25 Beer consumption pc'!BI5*'1.26 Beer price'!BI5,"")</f>
        <v>61.034127090900945</v>
      </c>
      <c r="BJ5" s="11">
        <f>IFERROR('1.25 Beer consumption pc'!BJ5*'1.26 Beer price'!BJ5,"")</f>
        <v>35.530876781983302</v>
      </c>
      <c r="BK5" s="11">
        <f>IFERROR('1.25 Beer consumption pc'!BK5*'1.26 Beer price'!BK5,"")</f>
        <v>16.328611631955507</v>
      </c>
      <c r="BL5" s="11">
        <f>IFERROR('1.25 Beer consumption pc'!BL5*'1.26 Beer price'!BL5,"")</f>
        <v>6.7920486644064217</v>
      </c>
      <c r="BM5" s="11" t="str">
        <f>IFERROR('1.25 Beer consumption pc'!BM5*'1.26 Beer price'!BM5,"")</f>
        <v/>
      </c>
      <c r="BN5" s="11">
        <f>IFERROR('1.25 Beer consumption pc'!BN5*'1.26 Beer price'!BN5,"")</f>
        <v>103.59304511478284</v>
      </c>
      <c r="BO5" s="11">
        <f>IFERROR('1.25 Beer consumption pc'!BO5*'1.26 Beer price'!BO5,"")</f>
        <v>21.630294598519395</v>
      </c>
      <c r="BP5" s="11">
        <f>IFERROR('1.25 Beer consumption pc'!BP5*'1.26 Beer price'!BP5,"")</f>
        <v>99.866723208335856</v>
      </c>
      <c r="BQ5" s="11">
        <f>IFERROR('1.25 Beer consumption pc'!BQ5*'1.26 Beer price'!BQ5,"")</f>
        <v>250.77707968466149</v>
      </c>
      <c r="BR5" s="11">
        <f>IFERROR('1.25 Beer consumption pc'!BR5*'1.26 Beer price'!BR5,"")</f>
        <v>316.83290351941753</v>
      </c>
      <c r="BS5" s="11">
        <f>IFERROR('1.25 Beer consumption pc'!BS5*'1.26 Beer price'!BS5,"")</f>
        <v>243.57247768847384</v>
      </c>
      <c r="BT5" s="11">
        <f>IFERROR('1.25 Beer consumption pc'!BT5*'1.26 Beer price'!BT5,"")</f>
        <v>299.10918561279368</v>
      </c>
      <c r="BU5" s="11">
        <f>IFERROR('1.25 Beer consumption pc'!BU5*'1.26 Beer price'!BU5,"")</f>
        <v>422.16954927595276</v>
      </c>
      <c r="BV5" s="11">
        <f>IFERROR('1.25 Beer consumption pc'!BV5*'1.26 Beer price'!BV5,"")</f>
        <v>463.56631066648657</v>
      </c>
      <c r="BW5" s="11">
        <f>IFERROR('1.25 Beer consumption pc'!BW5*'1.26 Beer price'!BW5,"")</f>
        <v>447.2740782019132</v>
      </c>
      <c r="BX5" s="11">
        <f>IFERROR('1.25 Beer consumption pc'!BX5*'1.26 Beer price'!BX5,"")</f>
        <v>535.25536369398594</v>
      </c>
      <c r="BY5" s="11">
        <f>IFERROR('1.25 Beer consumption pc'!BY5*'1.26 Beer price'!BY5,"")</f>
        <v>138.12731066290863</v>
      </c>
      <c r="BZ5" s="11">
        <f>IFERROR('1.25 Beer consumption pc'!BZ5*'1.26 Beer price'!BZ5,"")</f>
        <v>381.330962939904</v>
      </c>
      <c r="CA5" s="11">
        <f>IFERROR('1.25 Beer consumption pc'!CA5*'1.26 Beer price'!CA5,"")</f>
        <v>257.20515216475201</v>
      </c>
      <c r="CB5" s="11">
        <f>IFERROR('1.25 Beer consumption pc'!CB5*'1.26 Beer price'!CB5,"")</f>
        <v>1018.667070278997</v>
      </c>
      <c r="CC5" s="11">
        <f>IFERROR('1.25 Beer consumption pc'!CC5*'1.26 Beer price'!CC5,"")</f>
        <v>136.31597833031392</v>
      </c>
      <c r="CD5" s="11">
        <f>IFERROR('1.25 Beer consumption pc'!CD5*'1.26 Beer price'!CD5,"")</f>
        <v>330.21256623395868</v>
      </c>
      <c r="CE5" s="11">
        <f>IFERROR('1.25 Beer consumption pc'!CE5*'1.26 Beer price'!CE5,"")</f>
        <v>513.10326648068008</v>
      </c>
      <c r="CF5" s="11">
        <f>IFERROR('1.25 Beer consumption pc'!CF5*'1.26 Beer price'!CF5,"")</f>
        <v>205.62778852229857</v>
      </c>
      <c r="CG5" s="11">
        <f>IFERROR('1.25 Beer consumption pc'!CG5*'1.26 Beer price'!CG5,"")</f>
        <v>341.19174329034752</v>
      </c>
      <c r="CH5" s="11">
        <f>IFERROR('1.25 Beer consumption pc'!CH5*'1.26 Beer price'!CH5,"")</f>
        <v>294.11238367931287</v>
      </c>
      <c r="CI5" s="11">
        <f>IFERROR('1.25 Beer consumption pc'!CI5*'1.26 Beer price'!CI5,"")</f>
        <v>400.19688538262761</v>
      </c>
      <c r="CJ5" s="11">
        <f>IFERROR('1.25 Beer consumption pc'!CJ5*'1.26 Beer price'!CJ5,"")</f>
        <v>40.450149622739644</v>
      </c>
      <c r="CK5" s="11">
        <f>IFERROR('1.25 Beer consumption pc'!CK5*'1.26 Beer price'!CK5,"")</f>
        <v>614.5048687930032</v>
      </c>
      <c r="CL5" s="11">
        <f>IFERROR('1.25 Beer consumption pc'!CL5*'1.26 Beer price'!CL5,"")</f>
        <v>265.43141166700627</v>
      </c>
      <c r="CM5" s="11">
        <f>IFERROR('1.25 Beer consumption pc'!CM5*'1.26 Beer price'!CM5,"")</f>
        <v>10.005437688922493</v>
      </c>
      <c r="CN5" s="11">
        <f>IFERROR('1.25 Beer consumption pc'!CN5*'1.26 Beer price'!CN5,"")</f>
        <v>36.422376475771003</v>
      </c>
      <c r="CO5" s="11">
        <f>IFERROR('1.25 Beer consumption pc'!CO5*'1.26 Beer price'!CO5,"")</f>
        <v>10.998410360123074</v>
      </c>
      <c r="CP5" s="11">
        <f>IFERROR('1.25 Beer consumption pc'!CP5*'1.26 Beer price'!CP5,"")</f>
        <v>1.7203011410098337</v>
      </c>
    </row>
    <row r="6" spans="1:94" x14ac:dyDescent="0.25">
      <c r="A6" s="1" t="s">
        <v>27</v>
      </c>
      <c r="B6" s="11">
        <f>IFERROR('1.25 Beer consumption pc'!B6*'1.26 Beer price'!B6,"")</f>
        <v>66.368106656760673</v>
      </c>
      <c r="C6" s="11">
        <f>IFERROR('1.25 Beer consumption pc'!C6*'1.26 Beer price'!C6,"")</f>
        <v>27.684091851121064</v>
      </c>
      <c r="D6" s="11">
        <f>IFERROR('1.25 Beer consumption pc'!D6*'1.26 Beer price'!D6,"")</f>
        <v>5.0065276496867916</v>
      </c>
      <c r="E6" s="11">
        <f>IFERROR('1.25 Beer consumption pc'!E6*'1.26 Beer price'!E6,"")</f>
        <v>14.547579066294196</v>
      </c>
      <c r="F6" s="11">
        <f>IFERROR('1.25 Beer consumption pc'!F6*'1.26 Beer price'!F6,"")</f>
        <v>147.25436721456475</v>
      </c>
      <c r="G6" s="11">
        <f>IFERROR('1.25 Beer consumption pc'!G6*'1.26 Beer price'!G6,"")</f>
        <v>1.5783831086248865</v>
      </c>
      <c r="H6" s="11">
        <f>IFERROR('1.25 Beer consumption pc'!H6*'1.26 Beer price'!H6,"")</f>
        <v>1.8869648486173158</v>
      </c>
      <c r="I6" s="11">
        <f>IFERROR('1.25 Beer consumption pc'!I6*'1.26 Beer price'!I6,"")</f>
        <v>368.45297252459164</v>
      </c>
      <c r="J6" s="11">
        <f>IFERROR('1.25 Beer consumption pc'!J6*'1.26 Beer price'!J6,"")</f>
        <v>38.993568619113418</v>
      </c>
      <c r="K6" s="11">
        <f>IFERROR('1.25 Beer consumption pc'!K6*'1.26 Beer price'!K6,"")</f>
        <v>43.858034962707755</v>
      </c>
      <c r="L6" s="11">
        <f>IFERROR('1.25 Beer consumption pc'!L6*'1.26 Beer price'!L6,"")</f>
        <v>0.19831234860382785</v>
      </c>
      <c r="M6" s="11">
        <f>IFERROR('1.25 Beer consumption pc'!M6*'1.26 Beer price'!M6,"")</f>
        <v>15.493603731609692</v>
      </c>
      <c r="N6" s="11">
        <f>IFERROR('1.25 Beer consumption pc'!N6*'1.26 Beer price'!N6,"")</f>
        <v>162.07070343437252</v>
      </c>
      <c r="O6" s="11">
        <f>IFERROR('1.25 Beer consumption pc'!O6*'1.26 Beer price'!O6,"")</f>
        <v>187.6147495597364</v>
      </c>
      <c r="P6" s="11">
        <f>IFERROR('1.25 Beer consumption pc'!P6*'1.26 Beer price'!P6,"")</f>
        <v>86.469125753165287</v>
      </c>
      <c r="Q6" s="11">
        <f>IFERROR('1.25 Beer consumption pc'!Q6*'1.26 Beer price'!Q6,"")</f>
        <v>56.314167985383264</v>
      </c>
      <c r="R6" s="11">
        <f>IFERROR('1.25 Beer consumption pc'!R6*'1.26 Beer price'!R6,"")</f>
        <v>4.1032562324506285</v>
      </c>
      <c r="S6" s="11">
        <f>IFERROR('1.25 Beer consumption pc'!S6*'1.26 Beer price'!S6,"")</f>
        <v>24.823885004518228</v>
      </c>
      <c r="T6" s="11">
        <f>IFERROR('1.25 Beer consumption pc'!T6*'1.26 Beer price'!T6,"")</f>
        <v>465.56473829201099</v>
      </c>
      <c r="U6" s="11">
        <f>IFERROR('1.25 Beer consumption pc'!U6*'1.26 Beer price'!U6,"")</f>
        <v>490.85673290622952</v>
      </c>
      <c r="V6" s="11">
        <f>IFERROR('1.25 Beer consumption pc'!V6*'1.26 Beer price'!V6,"")</f>
        <v>341.44179633641915</v>
      </c>
      <c r="W6" s="11">
        <f>IFERROR('1.25 Beer consumption pc'!W6*'1.26 Beer price'!W6,"")</f>
        <v>91.105286977432243</v>
      </c>
      <c r="X6" s="11">
        <f>IFERROR('1.25 Beer consumption pc'!X6*'1.26 Beer price'!X6,"")</f>
        <v>14.637194247551934</v>
      </c>
      <c r="Y6" s="11">
        <f>IFERROR('1.25 Beer consumption pc'!Y6*'1.26 Beer price'!Y6,"")</f>
        <v>118.20503465888362</v>
      </c>
      <c r="Z6" s="11">
        <f>IFERROR('1.25 Beer consumption pc'!Z6*'1.26 Beer price'!Z6,"")</f>
        <v>80.799473215323232</v>
      </c>
      <c r="AA6" s="11">
        <f>IFERROR('1.25 Beer consumption pc'!AA6*'1.26 Beer price'!AA6,"")</f>
        <v>213.39485586367579</v>
      </c>
      <c r="AB6" s="11">
        <f>IFERROR('1.25 Beer consumption pc'!AB6*'1.26 Beer price'!AB6,"")</f>
        <v>214.37328965307546</v>
      </c>
      <c r="AC6" s="11">
        <f>IFERROR('1.25 Beer consumption pc'!AC6*'1.26 Beer price'!AC6,"")</f>
        <v>106.81937270753798</v>
      </c>
      <c r="AD6" s="11">
        <f>IFERROR('1.25 Beer consumption pc'!AD6*'1.26 Beer price'!AD6,"")</f>
        <v>15.150808820101627</v>
      </c>
      <c r="AE6" s="11">
        <f>IFERROR('1.25 Beer consumption pc'!AE6*'1.26 Beer price'!AE6,"")</f>
        <v>156.76755292326249</v>
      </c>
      <c r="AF6" s="11">
        <f>IFERROR('1.25 Beer consumption pc'!AF6*'1.26 Beer price'!AF6,"")</f>
        <v>133.8458159455304</v>
      </c>
      <c r="AG6" s="11">
        <f>IFERROR('1.25 Beer consumption pc'!AG6*'1.26 Beer price'!AG6,"")</f>
        <v>151.22539645179322</v>
      </c>
      <c r="AH6" s="11">
        <f>IFERROR('1.25 Beer consumption pc'!AH6*'1.26 Beer price'!AH6,"")</f>
        <v>55.667766885068225</v>
      </c>
      <c r="AI6" s="11">
        <f>IFERROR('1.25 Beer consumption pc'!AI6*'1.26 Beer price'!AI6,"")</f>
        <v>149.72851222609523</v>
      </c>
      <c r="AJ6" s="11">
        <f>IFERROR('1.25 Beer consumption pc'!AJ6*'1.26 Beer price'!AJ6,"")</f>
        <v>79.449808793184559</v>
      </c>
      <c r="AK6" s="11">
        <f>IFERROR('1.25 Beer consumption pc'!AK6*'1.26 Beer price'!AK6,"")</f>
        <v>74.42272623976676</v>
      </c>
      <c r="AL6" s="11">
        <f>IFERROR('1.25 Beer consumption pc'!AL6*'1.26 Beer price'!AL6,"")</f>
        <v>142.86673019878393</v>
      </c>
      <c r="AM6" s="11">
        <f>IFERROR('1.25 Beer consumption pc'!AM6*'1.26 Beer price'!AM6,"")</f>
        <v>120.39037472994116</v>
      </c>
      <c r="AN6" s="11">
        <f>IFERROR('1.25 Beer consumption pc'!AN6*'1.26 Beer price'!AN6,"")</f>
        <v>189.89180524944899</v>
      </c>
      <c r="AO6" s="11">
        <f>IFERROR('1.25 Beer consumption pc'!AO6*'1.26 Beer price'!AO6,"")</f>
        <v>43.200026980255934</v>
      </c>
      <c r="AP6" s="11">
        <f>IFERROR('1.25 Beer consumption pc'!AP6*'1.26 Beer price'!AP6,"")</f>
        <v>77.006227107555077</v>
      </c>
      <c r="AQ6" s="11">
        <f>IFERROR('1.25 Beer consumption pc'!AQ6*'1.26 Beer price'!AQ6,"")</f>
        <v>42.683997438598659</v>
      </c>
      <c r="AR6" s="11">
        <f>IFERROR('1.25 Beer consumption pc'!AR6*'1.26 Beer price'!AR6,"")</f>
        <v>51.774702543573042</v>
      </c>
      <c r="AS6" s="11">
        <f>IFERROR('1.25 Beer consumption pc'!AS6*'1.26 Beer price'!AS6,"")</f>
        <v>56.030527132482689</v>
      </c>
      <c r="AT6" s="11">
        <f>IFERROR('1.25 Beer consumption pc'!AT6*'1.26 Beer price'!AT6,"")</f>
        <v>55.576851776209544</v>
      </c>
      <c r="AU6" s="11">
        <f>IFERROR('1.25 Beer consumption pc'!AU6*'1.26 Beer price'!AU6,"")</f>
        <v>70.185047350213694</v>
      </c>
      <c r="AV6" s="11">
        <f>IFERROR('1.25 Beer consumption pc'!AV6*'1.26 Beer price'!AV6,"")</f>
        <v>106.02630184498288</v>
      </c>
      <c r="AW6" s="11">
        <f>IFERROR('1.25 Beer consumption pc'!AW6*'1.26 Beer price'!AW6,"")</f>
        <v>91.932351878612707</v>
      </c>
      <c r="AX6" s="11">
        <f>IFERROR('1.25 Beer consumption pc'!AX6*'1.26 Beer price'!AX6,"")</f>
        <v>43.687451886066206</v>
      </c>
      <c r="AY6" s="11">
        <f>IFERROR('1.25 Beer consumption pc'!AY6*'1.26 Beer price'!AY6,"")</f>
        <v>19.526512395090478</v>
      </c>
      <c r="AZ6" s="11">
        <f>IFERROR('1.25 Beer consumption pc'!AZ6*'1.26 Beer price'!AZ6,"")</f>
        <v>111.19753033961526</v>
      </c>
      <c r="BA6" s="11">
        <f>IFERROR('1.25 Beer consumption pc'!BA6*'1.26 Beer price'!BA6,"")</f>
        <v>45.788539665312463</v>
      </c>
      <c r="BB6" s="11">
        <f>IFERROR('1.25 Beer consumption pc'!BB6*'1.26 Beer price'!BB6,"")</f>
        <v>26.262747811437684</v>
      </c>
      <c r="BC6" s="11">
        <f>IFERROR('1.25 Beer consumption pc'!BC6*'1.26 Beer price'!BC6,"")</f>
        <v>141.76214634517092</v>
      </c>
      <c r="BD6" s="11">
        <f>IFERROR('1.25 Beer consumption pc'!BD6*'1.26 Beer price'!BD6,"")</f>
        <v>40.114658459429783</v>
      </c>
      <c r="BE6" s="11">
        <f>IFERROR('1.25 Beer consumption pc'!BE6*'1.26 Beer price'!BE6,"")</f>
        <v>4.8602562071109059</v>
      </c>
      <c r="BF6" s="11">
        <f>IFERROR('1.25 Beer consumption pc'!BF6*'1.26 Beer price'!BF6,"")</f>
        <v>51.744436142996221</v>
      </c>
      <c r="BG6" s="11">
        <f>IFERROR('1.25 Beer consumption pc'!BG6*'1.26 Beer price'!BG6,"")</f>
        <v>4.2462999650390394</v>
      </c>
      <c r="BH6" s="11" t="str">
        <f>IFERROR('1.25 Beer consumption pc'!BH6*'1.26 Beer price'!BH6,"")</f>
        <v/>
      </c>
      <c r="BI6" s="11">
        <f>IFERROR('1.25 Beer consumption pc'!BI6*'1.26 Beer price'!BI6,"")</f>
        <v>62.197092084006464</v>
      </c>
      <c r="BJ6" s="11">
        <f>IFERROR('1.25 Beer consumption pc'!BJ6*'1.26 Beer price'!BJ6,"")</f>
        <v>36.184392014519055</v>
      </c>
      <c r="BK6" s="11">
        <f>IFERROR('1.25 Beer consumption pc'!BK6*'1.26 Beer price'!BK6,"")</f>
        <v>18.565717722667323</v>
      </c>
      <c r="BL6" s="11">
        <f>IFERROR('1.25 Beer consumption pc'!BL6*'1.26 Beer price'!BL6,"")</f>
        <v>6.7556987884584148</v>
      </c>
      <c r="BM6" s="11" t="str">
        <f>IFERROR('1.25 Beer consumption pc'!BM6*'1.26 Beer price'!BM6,"")</f>
        <v/>
      </c>
      <c r="BN6" s="11">
        <f>IFERROR('1.25 Beer consumption pc'!BN6*'1.26 Beer price'!BN6,"")</f>
        <v>129.76008660042964</v>
      </c>
      <c r="BO6" s="11">
        <f>IFERROR('1.25 Beer consumption pc'!BO6*'1.26 Beer price'!BO6,"")</f>
        <v>24.227436315016991</v>
      </c>
      <c r="BP6" s="11">
        <f>IFERROR('1.25 Beer consumption pc'!BP6*'1.26 Beer price'!BP6,"")</f>
        <v>106.75185131407</v>
      </c>
      <c r="BQ6" s="11">
        <f>IFERROR('1.25 Beer consumption pc'!BQ6*'1.26 Beer price'!BQ6,"")</f>
        <v>260.70776517945103</v>
      </c>
      <c r="BR6" s="11">
        <f>IFERROR('1.25 Beer consumption pc'!BR6*'1.26 Beer price'!BR6,"")</f>
        <v>339.19782077775687</v>
      </c>
      <c r="BS6" s="11">
        <f>IFERROR('1.25 Beer consumption pc'!BS6*'1.26 Beer price'!BS6,"")</f>
        <v>252.14639215888511</v>
      </c>
      <c r="BT6" s="11">
        <f>IFERROR('1.25 Beer consumption pc'!BT6*'1.26 Beer price'!BT6,"")</f>
        <v>329.61540437191508</v>
      </c>
      <c r="BU6" s="11">
        <f>IFERROR('1.25 Beer consumption pc'!BU6*'1.26 Beer price'!BU6,"")</f>
        <v>460.82332424532706</v>
      </c>
      <c r="BV6" s="11">
        <f>IFERROR('1.25 Beer consumption pc'!BV6*'1.26 Beer price'!BV6,"")</f>
        <v>512.40814127967371</v>
      </c>
      <c r="BW6" s="11">
        <f>IFERROR('1.25 Beer consumption pc'!BW6*'1.26 Beer price'!BW6,"")</f>
        <v>484.2152067585593</v>
      </c>
      <c r="BX6" s="11">
        <f>IFERROR('1.25 Beer consumption pc'!BX6*'1.26 Beer price'!BX6,"")</f>
        <v>505.52713757495644</v>
      </c>
      <c r="BY6" s="11">
        <f>IFERROR('1.25 Beer consumption pc'!BY6*'1.26 Beer price'!BY6,"")</f>
        <v>147.42155245647493</v>
      </c>
      <c r="BZ6" s="11">
        <f>IFERROR('1.25 Beer consumption pc'!BZ6*'1.26 Beer price'!BZ6,"")</f>
        <v>408.46498062296467</v>
      </c>
      <c r="CA6" s="11">
        <f>IFERROR('1.25 Beer consumption pc'!CA6*'1.26 Beer price'!CA6,"")</f>
        <v>285.17238857811418</v>
      </c>
      <c r="CB6" s="11">
        <f>IFERROR('1.25 Beer consumption pc'!CB6*'1.26 Beer price'!CB6,"")</f>
        <v>1102.4597284618631</v>
      </c>
      <c r="CC6" s="11">
        <f>IFERROR('1.25 Beer consumption pc'!CC6*'1.26 Beer price'!CC6,"")</f>
        <v>148.82278562471413</v>
      </c>
      <c r="CD6" s="11">
        <f>IFERROR('1.25 Beer consumption pc'!CD6*'1.26 Beer price'!CD6,"")</f>
        <v>333.4973551482347</v>
      </c>
      <c r="CE6" s="11">
        <f>IFERROR('1.25 Beer consumption pc'!CE6*'1.26 Beer price'!CE6,"")</f>
        <v>546.54287274713272</v>
      </c>
      <c r="CF6" s="11">
        <f>IFERROR('1.25 Beer consumption pc'!CF6*'1.26 Beer price'!CF6,"")</f>
        <v>239.72844716464078</v>
      </c>
      <c r="CG6" s="11">
        <f>IFERROR('1.25 Beer consumption pc'!CG6*'1.26 Beer price'!CG6,"")</f>
        <v>388.68793701157529</v>
      </c>
      <c r="CH6" s="11">
        <f>IFERROR('1.25 Beer consumption pc'!CH6*'1.26 Beer price'!CH6,"")</f>
        <v>335.14934768318903</v>
      </c>
      <c r="CI6" s="11">
        <f>IFERROR('1.25 Beer consumption pc'!CI6*'1.26 Beer price'!CI6,"")</f>
        <v>434.89360546434727</v>
      </c>
      <c r="CJ6" s="11">
        <f>IFERROR('1.25 Beer consumption pc'!CJ6*'1.26 Beer price'!CJ6,"")</f>
        <v>48.875090046377608</v>
      </c>
      <c r="CK6" s="11">
        <f>IFERROR('1.25 Beer consumption pc'!CK6*'1.26 Beer price'!CK6,"")</f>
        <v>705.40925647809638</v>
      </c>
      <c r="CL6" s="11">
        <f>IFERROR('1.25 Beer consumption pc'!CL6*'1.26 Beer price'!CL6,"")</f>
        <v>268.96703825488851</v>
      </c>
      <c r="CM6" s="11">
        <f>IFERROR('1.25 Beer consumption pc'!CM6*'1.26 Beer price'!CM6,"")</f>
        <v>10.712326650141055</v>
      </c>
      <c r="CN6" s="11">
        <f>IFERROR('1.25 Beer consumption pc'!CN6*'1.26 Beer price'!CN6,"")</f>
        <v>37.958092135240953</v>
      </c>
      <c r="CO6" s="11">
        <f>IFERROR('1.25 Beer consumption pc'!CO6*'1.26 Beer price'!CO6,"")</f>
        <v>11.186389372251048</v>
      </c>
      <c r="CP6" s="11">
        <f>IFERROR('1.25 Beer consumption pc'!CP6*'1.26 Beer price'!CP6,"")</f>
        <v>1.8399830189520512</v>
      </c>
    </row>
    <row r="7" spans="1:94" x14ac:dyDescent="0.25">
      <c r="A7" s="1" t="s">
        <v>28</v>
      </c>
      <c r="B7" s="11">
        <f>IFERROR('1.25 Beer consumption pc'!B7*'1.26 Beer price'!B7,"")</f>
        <v>68.462353352833361</v>
      </c>
      <c r="C7" s="11">
        <f>IFERROR('1.25 Beer consumption pc'!C7*'1.26 Beer price'!C7,"")</f>
        <v>27.823616323545895</v>
      </c>
      <c r="D7" s="11">
        <f>IFERROR('1.25 Beer consumption pc'!D7*'1.26 Beer price'!D7,"")</f>
        <v>7.6946752847029867</v>
      </c>
      <c r="E7" s="11">
        <f>IFERROR('1.25 Beer consumption pc'!E7*'1.26 Beer price'!E7,"")</f>
        <v>16.268270917315444</v>
      </c>
      <c r="F7" s="11">
        <f>IFERROR('1.25 Beer consumption pc'!F7*'1.26 Beer price'!F7,"")</f>
        <v>137.39505665472907</v>
      </c>
      <c r="G7" s="11">
        <f>IFERROR('1.25 Beer consumption pc'!G7*'1.26 Beer price'!G7,"")</f>
        <v>1.7799076252081165</v>
      </c>
      <c r="H7" s="11">
        <f>IFERROR('1.25 Beer consumption pc'!H7*'1.26 Beer price'!H7,"")</f>
        <v>1.9358713874231122</v>
      </c>
      <c r="I7" s="11">
        <f>IFERROR('1.25 Beer consumption pc'!I7*'1.26 Beer price'!I7,"")</f>
        <v>342.59830317450377</v>
      </c>
      <c r="J7" s="11">
        <f>IFERROR('1.25 Beer consumption pc'!J7*'1.26 Beer price'!J7,"")</f>
        <v>50.382241871603576</v>
      </c>
      <c r="K7" s="11">
        <f>IFERROR('1.25 Beer consumption pc'!K7*'1.26 Beer price'!K7,"")</f>
        <v>40.521395250619115</v>
      </c>
      <c r="L7" s="11">
        <f>IFERROR('1.25 Beer consumption pc'!L7*'1.26 Beer price'!L7,"")</f>
        <v>0.21388086835632553</v>
      </c>
      <c r="M7" s="11">
        <f>IFERROR('1.25 Beer consumption pc'!M7*'1.26 Beer price'!M7,"")</f>
        <v>17.556018360509579</v>
      </c>
      <c r="N7" s="11">
        <f>IFERROR('1.25 Beer consumption pc'!N7*'1.26 Beer price'!N7,"")</f>
        <v>174.22288902433306</v>
      </c>
      <c r="O7" s="11">
        <f>IFERROR('1.25 Beer consumption pc'!O7*'1.26 Beer price'!O7,"")</f>
        <v>213.95526620286219</v>
      </c>
      <c r="P7" s="11">
        <f>IFERROR('1.25 Beer consumption pc'!P7*'1.26 Beer price'!P7,"")</f>
        <v>89.219052320277143</v>
      </c>
      <c r="Q7" s="11">
        <f>IFERROR('1.25 Beer consumption pc'!Q7*'1.26 Beer price'!Q7,"")</f>
        <v>56.021498846107136</v>
      </c>
      <c r="R7" s="11">
        <f>IFERROR('1.25 Beer consumption pc'!R7*'1.26 Beer price'!R7,"")</f>
        <v>4.8993257667675199</v>
      </c>
      <c r="S7" s="11">
        <f>IFERROR('1.25 Beer consumption pc'!S7*'1.26 Beer price'!S7,"")</f>
        <v>28.927435578916864</v>
      </c>
      <c r="T7" s="11">
        <f>IFERROR('1.25 Beer consumption pc'!T7*'1.26 Beer price'!T7,"")</f>
        <v>489.54143698720935</v>
      </c>
      <c r="U7" s="11">
        <f>IFERROR('1.25 Beer consumption pc'!U7*'1.26 Beer price'!U7,"")</f>
        <v>513.57004083898335</v>
      </c>
      <c r="V7" s="11">
        <f>IFERROR('1.25 Beer consumption pc'!V7*'1.26 Beer price'!V7,"")</f>
        <v>371.70357047371357</v>
      </c>
      <c r="W7" s="11">
        <f>IFERROR('1.25 Beer consumption pc'!W7*'1.26 Beer price'!W7,"")</f>
        <v>107.95568945618851</v>
      </c>
      <c r="X7" s="11">
        <f>IFERROR('1.25 Beer consumption pc'!X7*'1.26 Beer price'!X7,"")</f>
        <v>21.366331528744521</v>
      </c>
      <c r="Y7" s="11">
        <f>IFERROR('1.25 Beer consumption pc'!Y7*'1.26 Beer price'!Y7,"")</f>
        <v>130.98243331164608</v>
      </c>
      <c r="Z7" s="11">
        <f>IFERROR('1.25 Beer consumption pc'!Z7*'1.26 Beer price'!Z7,"")</f>
        <v>83.617303540306423</v>
      </c>
      <c r="AA7" s="11">
        <f>IFERROR('1.25 Beer consumption pc'!AA7*'1.26 Beer price'!AA7,"")</f>
        <v>217.64341867021153</v>
      </c>
      <c r="AB7" s="11">
        <f>IFERROR('1.25 Beer consumption pc'!AB7*'1.26 Beer price'!AB7,"")</f>
        <v>236.79024208493075</v>
      </c>
      <c r="AC7" s="11">
        <f>IFERROR('1.25 Beer consumption pc'!AC7*'1.26 Beer price'!AC7,"")</f>
        <v>129.24350771546855</v>
      </c>
      <c r="AD7" s="11">
        <f>IFERROR('1.25 Beer consumption pc'!AD7*'1.26 Beer price'!AD7,"")</f>
        <v>18.482237696211495</v>
      </c>
      <c r="AE7" s="11">
        <f>IFERROR('1.25 Beer consumption pc'!AE7*'1.26 Beer price'!AE7,"")</f>
        <v>161.51216370212555</v>
      </c>
      <c r="AF7" s="11">
        <f>IFERROR('1.25 Beer consumption pc'!AF7*'1.26 Beer price'!AF7,"")</f>
        <v>144.90820998355338</v>
      </c>
      <c r="AG7" s="11">
        <f>IFERROR('1.25 Beer consumption pc'!AG7*'1.26 Beer price'!AG7,"")</f>
        <v>152.30090605627089</v>
      </c>
      <c r="AH7" s="11">
        <f>IFERROR('1.25 Beer consumption pc'!AH7*'1.26 Beer price'!AH7,"")</f>
        <v>60.14150943396227</v>
      </c>
      <c r="AI7" s="11">
        <f>IFERROR('1.25 Beer consumption pc'!AI7*'1.26 Beer price'!AI7,"")</f>
        <v>182.72670771769842</v>
      </c>
      <c r="AJ7" s="11">
        <f>IFERROR('1.25 Beer consumption pc'!AJ7*'1.26 Beer price'!AJ7,"")</f>
        <v>102.59066869486999</v>
      </c>
      <c r="AK7" s="11">
        <f>IFERROR('1.25 Beer consumption pc'!AK7*'1.26 Beer price'!AK7,"")</f>
        <v>90.670440400275382</v>
      </c>
      <c r="AL7" s="11">
        <f>IFERROR('1.25 Beer consumption pc'!AL7*'1.26 Beer price'!AL7,"")</f>
        <v>153.92477239413131</v>
      </c>
      <c r="AM7" s="11">
        <f>IFERROR('1.25 Beer consumption pc'!AM7*'1.26 Beer price'!AM7,"")</f>
        <v>125.60521415270019</v>
      </c>
      <c r="AN7" s="11">
        <f>IFERROR('1.25 Beer consumption pc'!AN7*'1.26 Beer price'!AN7,"")</f>
        <v>219.81377653183822</v>
      </c>
      <c r="AO7" s="11">
        <f>IFERROR('1.25 Beer consumption pc'!AO7*'1.26 Beer price'!AO7,"")</f>
        <v>56.988779312321519</v>
      </c>
      <c r="AP7" s="11">
        <f>IFERROR('1.25 Beer consumption pc'!AP7*'1.26 Beer price'!AP7,"")</f>
        <v>92.451707898542622</v>
      </c>
      <c r="AQ7" s="11">
        <f>IFERROR('1.25 Beer consumption pc'!AQ7*'1.26 Beer price'!AQ7,"")</f>
        <v>50.881965998646081</v>
      </c>
      <c r="AR7" s="11">
        <f>IFERROR('1.25 Beer consumption pc'!AR7*'1.26 Beer price'!AR7,"")</f>
        <v>60.698709097683398</v>
      </c>
      <c r="AS7" s="11">
        <f>IFERROR('1.25 Beer consumption pc'!AS7*'1.26 Beer price'!AS7,"")</f>
        <v>77.918942779892944</v>
      </c>
      <c r="AT7" s="11">
        <f>IFERROR('1.25 Beer consumption pc'!AT7*'1.26 Beer price'!AT7,"")</f>
        <v>69.039424474733792</v>
      </c>
      <c r="AU7" s="11">
        <f>IFERROR('1.25 Beer consumption pc'!AU7*'1.26 Beer price'!AU7,"")</f>
        <v>88.673831482063321</v>
      </c>
      <c r="AV7" s="11">
        <f>IFERROR('1.25 Beer consumption pc'!AV7*'1.26 Beer price'!AV7,"")</f>
        <v>107.70544695388121</v>
      </c>
      <c r="AW7" s="11">
        <f>IFERROR('1.25 Beer consumption pc'!AW7*'1.26 Beer price'!AW7,"")</f>
        <v>158.80732819660795</v>
      </c>
      <c r="AX7" s="11">
        <f>IFERROR('1.25 Beer consumption pc'!AX7*'1.26 Beer price'!AX7,"")</f>
        <v>48.022598870056491</v>
      </c>
      <c r="AY7" s="11">
        <f>IFERROR('1.25 Beer consumption pc'!AY7*'1.26 Beer price'!AY7,"")</f>
        <v>21.263674293511272</v>
      </c>
      <c r="AZ7" s="11">
        <f>IFERROR('1.25 Beer consumption pc'!AZ7*'1.26 Beer price'!AZ7,"")</f>
        <v>122.96089492372978</v>
      </c>
      <c r="BA7" s="11">
        <f>IFERROR('1.25 Beer consumption pc'!BA7*'1.26 Beer price'!BA7,"")</f>
        <v>55.935444615072583</v>
      </c>
      <c r="BB7" s="11">
        <f>IFERROR('1.25 Beer consumption pc'!BB7*'1.26 Beer price'!BB7,"")</f>
        <v>36.264132788068324</v>
      </c>
      <c r="BC7" s="11">
        <f>IFERROR('1.25 Beer consumption pc'!BC7*'1.26 Beer price'!BC7,"")</f>
        <v>134.07622968273122</v>
      </c>
      <c r="BD7" s="11">
        <f>IFERROR('1.25 Beer consumption pc'!BD7*'1.26 Beer price'!BD7,"")</f>
        <v>40.977146235841616</v>
      </c>
      <c r="BE7" s="11">
        <f>IFERROR('1.25 Beer consumption pc'!BE7*'1.26 Beer price'!BE7,"")</f>
        <v>5.0889896867551005</v>
      </c>
      <c r="BF7" s="11">
        <f>IFERROR('1.25 Beer consumption pc'!BF7*'1.26 Beer price'!BF7,"")</f>
        <v>48.469134440337626</v>
      </c>
      <c r="BG7" s="11">
        <f>IFERROR('1.25 Beer consumption pc'!BG7*'1.26 Beer price'!BG7,"")</f>
        <v>4.7259168250067862</v>
      </c>
      <c r="BH7" s="11" t="str">
        <f>IFERROR('1.25 Beer consumption pc'!BH7*'1.26 Beer price'!BH7,"")</f>
        <v/>
      </c>
      <c r="BI7" s="11">
        <f>IFERROR('1.25 Beer consumption pc'!BI7*'1.26 Beer price'!BI7,"")</f>
        <v>69.883551463903828</v>
      </c>
      <c r="BJ7" s="11">
        <f>IFERROR('1.25 Beer consumption pc'!BJ7*'1.26 Beer price'!BJ7,"")</f>
        <v>41.09310022914368</v>
      </c>
      <c r="BK7" s="11">
        <f>IFERROR('1.25 Beer consumption pc'!BK7*'1.26 Beer price'!BK7,"")</f>
        <v>19.752842638758619</v>
      </c>
      <c r="BL7" s="11">
        <f>IFERROR('1.25 Beer consumption pc'!BL7*'1.26 Beer price'!BL7,"")</f>
        <v>7.3633008216383642</v>
      </c>
      <c r="BM7" s="11" t="str">
        <f>IFERROR('1.25 Beer consumption pc'!BM7*'1.26 Beer price'!BM7,"")</f>
        <v/>
      </c>
      <c r="BN7" s="11">
        <f>IFERROR('1.25 Beer consumption pc'!BN7*'1.26 Beer price'!BN7,"")</f>
        <v>130.73645895807911</v>
      </c>
      <c r="BO7" s="11">
        <f>IFERROR('1.25 Beer consumption pc'!BO7*'1.26 Beer price'!BO7,"")</f>
        <v>31.965696320910521</v>
      </c>
      <c r="BP7" s="11">
        <f>IFERROR('1.25 Beer consumption pc'!BP7*'1.26 Beer price'!BP7,"")</f>
        <v>111.34851517282412</v>
      </c>
      <c r="BQ7" s="11">
        <f>IFERROR('1.25 Beer consumption pc'!BQ7*'1.26 Beer price'!BQ7,"")</f>
        <v>264.91599010248382</v>
      </c>
      <c r="BR7" s="11">
        <f>IFERROR('1.25 Beer consumption pc'!BR7*'1.26 Beer price'!BR7,"")</f>
        <v>358.92489392849166</v>
      </c>
      <c r="BS7" s="11">
        <f>IFERROR('1.25 Beer consumption pc'!BS7*'1.26 Beer price'!BS7,"")</f>
        <v>254.6591291318322</v>
      </c>
      <c r="BT7" s="11">
        <f>IFERROR('1.25 Beer consumption pc'!BT7*'1.26 Beer price'!BT7,"")</f>
        <v>329.0375559713824</v>
      </c>
      <c r="BU7" s="11">
        <f>IFERROR('1.25 Beer consumption pc'!BU7*'1.26 Beer price'!BU7,"")</f>
        <v>462.44543614504829</v>
      </c>
      <c r="BV7" s="11">
        <f>IFERROR('1.25 Beer consumption pc'!BV7*'1.26 Beer price'!BV7,"")</f>
        <v>515.95362773911302</v>
      </c>
      <c r="BW7" s="11">
        <f>IFERROR('1.25 Beer consumption pc'!BW7*'1.26 Beer price'!BW7,"")</f>
        <v>480.17148981779212</v>
      </c>
      <c r="BX7" s="11">
        <f>IFERROR('1.25 Beer consumption pc'!BX7*'1.26 Beer price'!BX7,"")</f>
        <v>506.22541343619901</v>
      </c>
      <c r="BY7" s="11">
        <f>IFERROR('1.25 Beer consumption pc'!BY7*'1.26 Beer price'!BY7,"")</f>
        <v>143.40759112449621</v>
      </c>
      <c r="BZ7" s="11">
        <f>IFERROR('1.25 Beer consumption pc'!BZ7*'1.26 Beer price'!BZ7,"")</f>
        <v>407.68099945299684</v>
      </c>
      <c r="CA7" s="11">
        <f>IFERROR('1.25 Beer consumption pc'!CA7*'1.26 Beer price'!CA7,"")</f>
        <v>285.21682057265798</v>
      </c>
      <c r="CB7" s="11">
        <f>IFERROR('1.25 Beer consumption pc'!CB7*'1.26 Beer price'!CB7,"")</f>
        <v>1083.1529537660822</v>
      </c>
      <c r="CC7" s="11">
        <f>IFERROR('1.25 Beer consumption pc'!CC7*'1.26 Beer price'!CC7,"")</f>
        <v>150.15170678775561</v>
      </c>
      <c r="CD7" s="11">
        <f>IFERROR('1.25 Beer consumption pc'!CD7*'1.26 Beer price'!CD7,"")</f>
        <v>322.24709453865262</v>
      </c>
      <c r="CE7" s="11">
        <f>IFERROR('1.25 Beer consumption pc'!CE7*'1.26 Beer price'!CE7,"")</f>
        <v>598.05922195206676</v>
      </c>
      <c r="CF7" s="11">
        <f>IFERROR('1.25 Beer consumption pc'!CF7*'1.26 Beer price'!CF7,"")</f>
        <v>244.62824092160807</v>
      </c>
      <c r="CG7" s="11">
        <f>IFERROR('1.25 Beer consumption pc'!CG7*'1.26 Beer price'!CG7,"")</f>
        <v>403.57028198714431</v>
      </c>
      <c r="CH7" s="11">
        <f>IFERROR('1.25 Beer consumption pc'!CH7*'1.26 Beer price'!CH7,"")</f>
        <v>325.70965665712322</v>
      </c>
      <c r="CI7" s="11">
        <f>IFERROR('1.25 Beer consumption pc'!CI7*'1.26 Beer price'!CI7,"")</f>
        <v>416.89255707947302</v>
      </c>
      <c r="CJ7" s="11">
        <f>IFERROR('1.25 Beer consumption pc'!CJ7*'1.26 Beer price'!CJ7,"")</f>
        <v>56.259995766498882</v>
      </c>
      <c r="CK7" s="11">
        <f>IFERROR('1.25 Beer consumption pc'!CK7*'1.26 Beer price'!CK7,"")</f>
        <v>690.20688875928215</v>
      </c>
      <c r="CL7" s="11">
        <f>IFERROR('1.25 Beer consumption pc'!CL7*'1.26 Beer price'!CL7,"")</f>
        <v>273.272589407922</v>
      </c>
      <c r="CM7" s="11">
        <f>IFERROR('1.25 Beer consumption pc'!CM7*'1.26 Beer price'!CM7,"")</f>
        <v>10.994856080724793</v>
      </c>
      <c r="CN7" s="11">
        <f>IFERROR('1.25 Beer consumption pc'!CN7*'1.26 Beer price'!CN7,"")</f>
        <v>39.830419893789553</v>
      </c>
      <c r="CO7" s="11">
        <f>IFERROR('1.25 Beer consumption pc'!CO7*'1.26 Beer price'!CO7,"")</f>
        <v>11.084642526411132</v>
      </c>
      <c r="CP7" s="11">
        <f>IFERROR('1.25 Beer consumption pc'!CP7*'1.26 Beer price'!CP7,"")</f>
        <v>1.9291466880952286</v>
      </c>
    </row>
    <row r="8" spans="1:94" x14ac:dyDescent="0.25">
      <c r="A8" s="1" t="s">
        <v>29</v>
      </c>
      <c r="B8" s="11">
        <f>IFERROR('1.25 Beer consumption pc'!B8*'1.26 Beer price'!B8,"")</f>
        <v>72.21708764506495</v>
      </c>
      <c r="C8" s="11">
        <f>IFERROR('1.25 Beer consumption pc'!C8*'1.26 Beer price'!C8,"")</f>
        <v>28.653757023200587</v>
      </c>
      <c r="D8" s="11">
        <f>IFERROR('1.25 Beer consumption pc'!D8*'1.26 Beer price'!D8,"")</f>
        <v>9.9379172463785057</v>
      </c>
      <c r="E8" s="11">
        <f>IFERROR('1.25 Beer consumption pc'!E8*'1.26 Beer price'!E8,"")</f>
        <v>19.094496619657988</v>
      </c>
      <c r="F8" s="11">
        <f>IFERROR('1.25 Beer consumption pc'!F8*'1.26 Beer price'!F8,"")</f>
        <v>135.31959574747341</v>
      </c>
      <c r="G8" s="11">
        <f>IFERROR('1.25 Beer consumption pc'!G8*'1.26 Beer price'!G8,"")</f>
        <v>2.0688383115322493</v>
      </c>
      <c r="H8" s="11">
        <f>IFERROR('1.25 Beer consumption pc'!H8*'1.26 Beer price'!H8,"")</f>
        <v>2.2493719031335058</v>
      </c>
      <c r="I8" s="11">
        <f>IFERROR('1.25 Beer consumption pc'!I8*'1.26 Beer price'!I8,"")</f>
        <v>317.98187660768872</v>
      </c>
      <c r="J8" s="11">
        <f>IFERROR('1.25 Beer consumption pc'!J8*'1.26 Beer price'!J8,"")</f>
        <v>62.91763450514987</v>
      </c>
      <c r="K8" s="11">
        <f>IFERROR('1.25 Beer consumption pc'!K8*'1.26 Beer price'!K8,"")</f>
        <v>42.064188565681981</v>
      </c>
      <c r="L8" s="11">
        <f>IFERROR('1.25 Beer consumption pc'!L8*'1.26 Beer price'!L8,"")</f>
        <v>0.2204132012813354</v>
      </c>
      <c r="M8" s="11">
        <f>IFERROR('1.25 Beer consumption pc'!M8*'1.26 Beer price'!M8,"")</f>
        <v>21.150116048218521</v>
      </c>
      <c r="N8" s="11">
        <f>IFERROR('1.25 Beer consumption pc'!N8*'1.26 Beer price'!N8,"")</f>
        <v>183.46435225155633</v>
      </c>
      <c r="O8" s="11">
        <f>IFERROR('1.25 Beer consumption pc'!O8*'1.26 Beer price'!O8,"")</f>
        <v>232.34357137098192</v>
      </c>
      <c r="P8" s="11">
        <f>IFERROR('1.25 Beer consumption pc'!P8*'1.26 Beer price'!P8,"")</f>
        <v>89.001510733232607</v>
      </c>
      <c r="Q8" s="11">
        <f>IFERROR('1.25 Beer consumption pc'!Q8*'1.26 Beer price'!Q8,"")</f>
        <v>65.372613317818789</v>
      </c>
      <c r="R8" s="11">
        <f>IFERROR('1.25 Beer consumption pc'!R8*'1.26 Beer price'!R8,"")</f>
        <v>5.4478430717482826</v>
      </c>
      <c r="S8" s="11">
        <f>IFERROR('1.25 Beer consumption pc'!S8*'1.26 Beer price'!S8,"")</f>
        <v>31.951160100588726</v>
      </c>
      <c r="T8" s="11">
        <f>IFERROR('1.25 Beer consumption pc'!T8*'1.26 Beer price'!T8,"")</f>
        <v>479.12806760929629</v>
      </c>
      <c r="U8" s="11">
        <f>IFERROR('1.25 Beer consumption pc'!U8*'1.26 Beer price'!U8,"")</f>
        <v>504.88973644320572</v>
      </c>
      <c r="V8" s="11">
        <f>IFERROR('1.25 Beer consumption pc'!V8*'1.26 Beer price'!V8,"")</f>
        <v>352.48738284066332</v>
      </c>
      <c r="W8" s="11">
        <f>IFERROR('1.25 Beer consumption pc'!W8*'1.26 Beer price'!W8,"")</f>
        <v>124.3635654270068</v>
      </c>
      <c r="X8" s="11">
        <f>IFERROR('1.25 Beer consumption pc'!X8*'1.26 Beer price'!X8,"")</f>
        <v>28.077753779697623</v>
      </c>
      <c r="Y8" s="11">
        <f>IFERROR('1.25 Beer consumption pc'!Y8*'1.26 Beer price'!Y8,"")</f>
        <v>144.37765113071538</v>
      </c>
      <c r="Z8" s="11">
        <f>IFERROR('1.25 Beer consumption pc'!Z8*'1.26 Beer price'!Z8,"")</f>
        <v>89.640076545993125</v>
      </c>
      <c r="AA8" s="11">
        <f>IFERROR('1.25 Beer consumption pc'!AA8*'1.26 Beer price'!AA8,"")</f>
        <v>240.09104285451534</v>
      </c>
      <c r="AB8" s="11">
        <f>IFERROR('1.25 Beer consumption pc'!AB8*'1.26 Beer price'!AB8,"")</f>
        <v>256.46543291991077</v>
      </c>
      <c r="AC8" s="11">
        <f>IFERROR('1.25 Beer consumption pc'!AC8*'1.26 Beer price'!AC8,"")</f>
        <v>142.43480897513643</v>
      </c>
      <c r="AD8" s="11">
        <f>IFERROR('1.25 Beer consumption pc'!AD8*'1.26 Beer price'!AD8,"")</f>
        <v>21.626481792584531</v>
      </c>
      <c r="AE8" s="11">
        <f>IFERROR('1.25 Beer consumption pc'!AE8*'1.26 Beer price'!AE8,"")</f>
        <v>156.90929317811592</v>
      </c>
      <c r="AF8" s="11">
        <f>IFERROR('1.25 Beer consumption pc'!AF8*'1.26 Beer price'!AF8,"")</f>
        <v>165.85125005610666</v>
      </c>
      <c r="AG8" s="11">
        <f>IFERROR('1.25 Beer consumption pc'!AG8*'1.26 Beer price'!AG8,"")</f>
        <v>164.87324457413823</v>
      </c>
      <c r="AH8" s="11">
        <f>IFERROR('1.25 Beer consumption pc'!AH8*'1.26 Beer price'!AH8,"")</f>
        <v>65.096884964434636</v>
      </c>
      <c r="AI8" s="11">
        <f>IFERROR('1.25 Beer consumption pc'!AI8*'1.26 Beer price'!AI8,"")</f>
        <v>202.87547857223018</v>
      </c>
      <c r="AJ8" s="11">
        <f>IFERROR('1.25 Beer consumption pc'!AJ8*'1.26 Beer price'!AJ8,"")</f>
        <v>124.85552432185612</v>
      </c>
      <c r="AK8" s="11">
        <f>IFERROR('1.25 Beer consumption pc'!AK8*'1.26 Beer price'!AK8,"")</f>
        <v>110.73426763829914</v>
      </c>
      <c r="AL8" s="11">
        <f>IFERROR('1.25 Beer consumption pc'!AL8*'1.26 Beer price'!AL8,"")</f>
        <v>145.41894537843496</v>
      </c>
      <c r="AM8" s="11">
        <f>IFERROR('1.25 Beer consumption pc'!AM8*'1.26 Beer price'!AM8,"")</f>
        <v>124.46000297929392</v>
      </c>
      <c r="AN8" s="11">
        <f>IFERROR('1.25 Beer consumption pc'!AN8*'1.26 Beer price'!AN8,"")</f>
        <v>231.05720275531596</v>
      </c>
      <c r="AO8" s="11">
        <f>IFERROR('1.25 Beer consumption pc'!AO8*'1.26 Beer price'!AO8,"")</f>
        <v>70.294251024616472</v>
      </c>
      <c r="AP8" s="11">
        <f>IFERROR('1.25 Beer consumption pc'!AP8*'1.26 Beer price'!AP8,"")</f>
        <v>105.40627422875454</v>
      </c>
      <c r="AQ8" s="11">
        <f>IFERROR('1.25 Beer consumption pc'!AQ8*'1.26 Beer price'!AQ8,"")</f>
        <v>57.018918672962769</v>
      </c>
      <c r="AR8" s="11">
        <f>IFERROR('1.25 Beer consumption pc'!AR8*'1.26 Beer price'!AR8,"")</f>
        <v>73.519114969892172</v>
      </c>
      <c r="AS8" s="11">
        <f>IFERROR('1.25 Beer consumption pc'!AS8*'1.26 Beer price'!AS8,"")</f>
        <v>96.543124161633386</v>
      </c>
      <c r="AT8" s="11">
        <f>IFERROR('1.25 Beer consumption pc'!AT8*'1.26 Beer price'!AT8,"")</f>
        <v>81.4941307272247</v>
      </c>
      <c r="AU8" s="11">
        <f>IFERROR('1.25 Beer consumption pc'!AU8*'1.26 Beer price'!AU8,"")</f>
        <v>100.2721526062091</v>
      </c>
      <c r="AV8" s="11">
        <f>IFERROR('1.25 Beer consumption pc'!AV8*'1.26 Beer price'!AV8,"")</f>
        <v>110.61771098698205</v>
      </c>
      <c r="AW8" s="11">
        <f>IFERROR('1.25 Beer consumption pc'!AW8*'1.26 Beer price'!AW8,"")</f>
        <v>148.2885961527862</v>
      </c>
      <c r="AX8" s="11">
        <f>IFERROR('1.25 Beer consumption pc'!AX8*'1.26 Beer price'!AX8,"")</f>
        <v>51.720064435296223</v>
      </c>
      <c r="AY8" s="11">
        <f>IFERROR('1.25 Beer consumption pc'!AY8*'1.26 Beer price'!AY8,"")</f>
        <v>29.179555842836695</v>
      </c>
      <c r="AZ8" s="11">
        <f>IFERROR('1.25 Beer consumption pc'!AZ8*'1.26 Beer price'!AZ8,"")</f>
        <v>130.83067508567291</v>
      </c>
      <c r="BA8" s="11">
        <f>IFERROR('1.25 Beer consumption pc'!BA8*'1.26 Beer price'!BA8,"")</f>
        <v>62.164579606440064</v>
      </c>
      <c r="BB8" s="11">
        <f>IFERROR('1.25 Beer consumption pc'!BB8*'1.26 Beer price'!BB8,"")</f>
        <v>42.329630741519068</v>
      </c>
      <c r="BC8" s="11">
        <f>IFERROR('1.25 Beer consumption pc'!BC8*'1.26 Beer price'!BC8,"")</f>
        <v>156.99528308818131</v>
      </c>
      <c r="BD8" s="11">
        <f>IFERROR('1.25 Beer consumption pc'!BD8*'1.26 Beer price'!BD8,"")</f>
        <v>42.272815970085546</v>
      </c>
      <c r="BE8" s="11">
        <f>IFERROR('1.25 Beer consumption pc'!BE8*'1.26 Beer price'!BE8,"")</f>
        <v>5.4875212226623953</v>
      </c>
      <c r="BF8" s="11">
        <f>IFERROR('1.25 Beer consumption pc'!BF8*'1.26 Beer price'!BF8,"")</f>
        <v>48.007485037989802</v>
      </c>
      <c r="BG8" s="11">
        <f>IFERROR('1.25 Beer consumption pc'!BG8*'1.26 Beer price'!BG8,"")</f>
        <v>4.8761002410719287</v>
      </c>
      <c r="BH8" s="11" t="str">
        <f>IFERROR('1.25 Beer consumption pc'!BH8*'1.26 Beer price'!BH8,"")</f>
        <v/>
      </c>
      <c r="BI8" s="11">
        <f>IFERROR('1.25 Beer consumption pc'!BI8*'1.26 Beer price'!BI8,"")</f>
        <v>76.130257878843736</v>
      </c>
      <c r="BJ8" s="11">
        <f>IFERROR('1.25 Beer consumption pc'!BJ8*'1.26 Beer price'!BJ8,"")</f>
        <v>45.009094416579394</v>
      </c>
      <c r="BK8" s="11">
        <f>IFERROR('1.25 Beer consumption pc'!BK8*'1.26 Beer price'!BK8,"")</f>
        <v>21.168796470672564</v>
      </c>
      <c r="BL8" s="11">
        <f>IFERROR('1.25 Beer consumption pc'!BL8*'1.26 Beer price'!BL8,"")</f>
        <v>9.5528824013731697</v>
      </c>
      <c r="BM8" s="11" t="str">
        <f>IFERROR('1.25 Beer consumption pc'!BM8*'1.26 Beer price'!BM8,"")</f>
        <v/>
      </c>
      <c r="BN8" s="11">
        <f>IFERROR('1.25 Beer consumption pc'!BN8*'1.26 Beer price'!BN8,"")</f>
        <v>125.14124639490245</v>
      </c>
      <c r="BO8" s="11">
        <f>IFERROR('1.25 Beer consumption pc'!BO8*'1.26 Beer price'!BO8,"")</f>
        <v>35.205999881892083</v>
      </c>
      <c r="BP8" s="11">
        <f>IFERROR('1.25 Beer consumption pc'!BP8*'1.26 Beer price'!BP8,"")</f>
        <v>122.80829924021042</v>
      </c>
      <c r="BQ8" s="11">
        <f>IFERROR('1.25 Beer consumption pc'!BQ8*'1.26 Beer price'!BQ8,"")</f>
        <v>279.854322581269</v>
      </c>
      <c r="BR8" s="11">
        <f>IFERROR('1.25 Beer consumption pc'!BR8*'1.26 Beer price'!BR8,"")</f>
        <v>387.16323053069493</v>
      </c>
      <c r="BS8" s="11">
        <f>IFERROR('1.25 Beer consumption pc'!BS8*'1.26 Beer price'!BS8,"")</f>
        <v>268.14071591283459</v>
      </c>
      <c r="BT8" s="11">
        <f>IFERROR('1.25 Beer consumption pc'!BT8*'1.26 Beer price'!BT8,"")</f>
        <v>342.35369570143951</v>
      </c>
      <c r="BU8" s="11">
        <f>IFERROR('1.25 Beer consumption pc'!BU8*'1.26 Beer price'!BU8,"")</f>
        <v>471.09991156124687</v>
      </c>
      <c r="BV8" s="11">
        <f>IFERROR('1.25 Beer consumption pc'!BV8*'1.26 Beer price'!BV8,"")</f>
        <v>527.49395893981773</v>
      </c>
      <c r="BW8" s="11">
        <f>IFERROR('1.25 Beer consumption pc'!BW8*'1.26 Beer price'!BW8,"")</f>
        <v>487.46199907876559</v>
      </c>
      <c r="BX8" s="11">
        <f>IFERROR('1.25 Beer consumption pc'!BX8*'1.26 Beer price'!BX8,"")</f>
        <v>520.49242712535192</v>
      </c>
      <c r="BY8" s="11">
        <f>IFERROR('1.25 Beer consumption pc'!BY8*'1.26 Beer price'!BY8,"")</f>
        <v>142.78408526426026</v>
      </c>
      <c r="BZ8" s="11">
        <f>IFERROR('1.25 Beer consumption pc'!BZ8*'1.26 Beer price'!BZ8,"")</f>
        <v>432.10997943394381</v>
      </c>
      <c r="CA8" s="11">
        <f>IFERROR('1.25 Beer consumption pc'!CA8*'1.26 Beer price'!CA8,"")</f>
        <v>293.58365062200693</v>
      </c>
      <c r="CB8" s="11">
        <f>IFERROR('1.25 Beer consumption pc'!CB8*'1.26 Beer price'!CB8,"")</f>
        <v>1078.2044579630247</v>
      </c>
      <c r="CC8" s="11">
        <f>IFERROR('1.25 Beer consumption pc'!CC8*'1.26 Beer price'!CC8,"")</f>
        <v>157.27246737232235</v>
      </c>
      <c r="CD8" s="11">
        <f>IFERROR('1.25 Beer consumption pc'!CD8*'1.26 Beer price'!CD8,"")</f>
        <v>318.09332566027109</v>
      </c>
      <c r="CE8" s="11">
        <f>IFERROR('1.25 Beer consumption pc'!CE8*'1.26 Beer price'!CE8,"")</f>
        <v>607.06435067453992</v>
      </c>
      <c r="CF8" s="11">
        <f>IFERROR('1.25 Beer consumption pc'!CF8*'1.26 Beer price'!CF8,"")</f>
        <v>247.25076103500757</v>
      </c>
      <c r="CG8" s="11">
        <f>IFERROR('1.25 Beer consumption pc'!CG8*'1.26 Beer price'!CG8,"")</f>
        <v>424.7375596455351</v>
      </c>
      <c r="CH8" s="11">
        <f>IFERROR('1.25 Beer consumption pc'!CH8*'1.26 Beer price'!CH8,"")</f>
        <v>337.78377064037664</v>
      </c>
      <c r="CI8" s="11">
        <f>IFERROR('1.25 Beer consumption pc'!CI8*'1.26 Beer price'!CI8,"")</f>
        <v>425.80204046064534</v>
      </c>
      <c r="CJ8" s="11">
        <f>IFERROR('1.25 Beer consumption pc'!CJ8*'1.26 Beer price'!CJ8,"")</f>
        <v>56.088351897300356</v>
      </c>
      <c r="CK8" s="11">
        <f>IFERROR('1.25 Beer consumption pc'!CK8*'1.26 Beer price'!CK8,"")</f>
        <v>729.67680846711676</v>
      </c>
      <c r="CL8" s="11">
        <f>IFERROR('1.25 Beer consumption pc'!CL8*'1.26 Beer price'!CL8,"")</f>
        <v>285.47688379390831</v>
      </c>
      <c r="CM8" s="11">
        <f>IFERROR('1.25 Beer consumption pc'!CM8*'1.26 Beer price'!CM8,"")</f>
        <v>12.103410779278637</v>
      </c>
      <c r="CN8" s="11">
        <f>IFERROR('1.25 Beer consumption pc'!CN8*'1.26 Beer price'!CN8,"")</f>
        <v>42.72726446171928</v>
      </c>
      <c r="CO8" s="11">
        <f>IFERROR('1.25 Beer consumption pc'!CO8*'1.26 Beer price'!CO8,"")</f>
        <v>11.427424118648474</v>
      </c>
      <c r="CP8" s="11">
        <f>IFERROR('1.25 Beer consumption pc'!CP8*'1.26 Beer price'!CP8,"")</f>
        <v>2.05318981113605</v>
      </c>
    </row>
    <row r="9" spans="1:94" x14ac:dyDescent="0.25">
      <c r="A9" s="1" t="s">
        <v>30</v>
      </c>
      <c r="B9" s="11">
        <f>IFERROR('1.25 Beer consumption pc'!B9*'1.26 Beer price'!B9,"")</f>
        <v>79.864108975550963</v>
      </c>
      <c r="C9" s="11">
        <f>IFERROR('1.25 Beer consumption pc'!C9*'1.26 Beer price'!C9,"")</f>
        <v>31.16950422678277</v>
      </c>
      <c r="D9" s="11">
        <f>IFERROR('1.25 Beer consumption pc'!D9*'1.26 Beer price'!D9,"")</f>
        <v>13.027774892973772</v>
      </c>
      <c r="E9" s="11">
        <f>IFERROR('1.25 Beer consumption pc'!E9*'1.26 Beer price'!E9,"")</f>
        <v>23.816414095307653</v>
      </c>
      <c r="F9" s="11">
        <f>IFERROR('1.25 Beer consumption pc'!F9*'1.26 Beer price'!F9,"")</f>
        <v>132.06483235255843</v>
      </c>
      <c r="G9" s="11">
        <f>IFERROR('1.25 Beer consumption pc'!G9*'1.26 Beer price'!G9,"")</f>
        <v>2.700546101257344</v>
      </c>
      <c r="H9" s="11">
        <f>IFERROR('1.25 Beer consumption pc'!H9*'1.26 Beer price'!H9,"")</f>
        <v>2.395642126796409</v>
      </c>
      <c r="I9" s="11">
        <f>IFERROR('1.25 Beer consumption pc'!I9*'1.26 Beer price'!I9,"")</f>
        <v>313.22862074621383</v>
      </c>
      <c r="J9" s="11">
        <f>IFERROR('1.25 Beer consumption pc'!J9*'1.26 Beer price'!J9,"")</f>
        <v>84.902934131351984</v>
      </c>
      <c r="K9" s="11">
        <f>IFERROR('1.25 Beer consumption pc'!K9*'1.26 Beer price'!K9,"")</f>
        <v>47.142477012683671</v>
      </c>
      <c r="L9" s="11">
        <f>IFERROR('1.25 Beer consumption pc'!L9*'1.26 Beer price'!L9,"")</f>
        <v>0.23909713915891634</v>
      </c>
      <c r="M9" s="11">
        <f>IFERROR('1.25 Beer consumption pc'!M9*'1.26 Beer price'!M9,"")</f>
        <v>26.091012808335812</v>
      </c>
      <c r="N9" s="11">
        <f>IFERROR('1.25 Beer consumption pc'!N9*'1.26 Beer price'!N9,"")</f>
        <v>202.63261125397725</v>
      </c>
      <c r="O9" s="11">
        <f>IFERROR('1.25 Beer consumption pc'!O9*'1.26 Beer price'!O9,"")</f>
        <v>242.35303316823638</v>
      </c>
      <c r="P9" s="11">
        <f>IFERROR('1.25 Beer consumption pc'!P9*'1.26 Beer price'!P9,"")</f>
        <v>90.341616943151266</v>
      </c>
      <c r="Q9" s="11">
        <f>IFERROR('1.25 Beer consumption pc'!Q9*'1.26 Beer price'!Q9,"")</f>
        <v>76.52486074606351</v>
      </c>
      <c r="R9" s="11">
        <f>IFERROR('1.25 Beer consumption pc'!R9*'1.26 Beer price'!R9,"")</f>
        <v>6.1232142187558578</v>
      </c>
      <c r="S9" s="11">
        <f>IFERROR('1.25 Beer consumption pc'!S9*'1.26 Beer price'!S9,"")</f>
        <v>35.801270130708964</v>
      </c>
      <c r="T9" s="11">
        <f>IFERROR('1.25 Beer consumption pc'!T9*'1.26 Beer price'!T9,"")</f>
        <v>537.57484013468229</v>
      </c>
      <c r="U9" s="11">
        <f>IFERROR('1.25 Beer consumption pc'!U9*'1.26 Beer price'!U9,"")</f>
        <v>562.75326969982132</v>
      </c>
      <c r="V9" s="11">
        <f>IFERROR('1.25 Beer consumption pc'!V9*'1.26 Beer price'!V9,"")</f>
        <v>412.98614905799337</v>
      </c>
      <c r="W9" s="11">
        <f>IFERROR('1.25 Beer consumption pc'!W9*'1.26 Beer price'!W9,"")</f>
        <v>158.54176525475575</v>
      </c>
      <c r="X9" s="11">
        <f>IFERROR('1.25 Beer consumption pc'!X9*'1.26 Beer price'!X9,"")</f>
        <v>47.632966229970251</v>
      </c>
      <c r="Y9" s="11">
        <f>IFERROR('1.25 Beer consumption pc'!Y9*'1.26 Beer price'!Y9,"")</f>
        <v>177.52341311134234</v>
      </c>
      <c r="Z9" s="11">
        <f>IFERROR('1.25 Beer consumption pc'!Z9*'1.26 Beer price'!Z9,"")</f>
        <v>110.01360148956118</v>
      </c>
      <c r="AA9" s="11">
        <f>IFERROR('1.25 Beer consumption pc'!AA9*'1.26 Beer price'!AA9,"")</f>
        <v>288.34893263866468</v>
      </c>
      <c r="AB9" s="11">
        <f>IFERROR('1.25 Beer consumption pc'!AB9*'1.26 Beer price'!AB9,"")</f>
        <v>295.76173665424903</v>
      </c>
      <c r="AC9" s="11">
        <f>IFERROR('1.25 Beer consumption pc'!AC9*'1.26 Beer price'!AC9,"")</f>
        <v>174.49049690863293</v>
      </c>
      <c r="AD9" s="11">
        <f>IFERROR('1.25 Beer consumption pc'!AD9*'1.26 Beer price'!AD9,"")</f>
        <v>26.227852970166118</v>
      </c>
      <c r="AE9" s="11">
        <f>IFERROR('1.25 Beer consumption pc'!AE9*'1.26 Beer price'!AE9,"")</f>
        <v>184.75860834278208</v>
      </c>
      <c r="AF9" s="11">
        <f>IFERROR('1.25 Beer consumption pc'!AF9*'1.26 Beer price'!AF9,"")</f>
        <v>190.01267656646141</v>
      </c>
      <c r="AG9" s="11">
        <f>IFERROR('1.25 Beer consumption pc'!AG9*'1.26 Beer price'!AG9,"")</f>
        <v>186.21538461538466</v>
      </c>
      <c r="AH9" s="11">
        <f>IFERROR('1.25 Beer consumption pc'!AH9*'1.26 Beer price'!AH9,"")</f>
        <v>73.216122239091035</v>
      </c>
      <c r="AI9" s="11">
        <f>IFERROR('1.25 Beer consumption pc'!AI9*'1.26 Beer price'!AI9,"")</f>
        <v>248.67516405526348</v>
      </c>
      <c r="AJ9" s="11">
        <f>IFERROR('1.25 Beer consumption pc'!AJ9*'1.26 Beer price'!AJ9,"")</f>
        <v>175.00804905357546</v>
      </c>
      <c r="AK9" s="11">
        <f>IFERROR('1.25 Beer consumption pc'!AK9*'1.26 Beer price'!AK9,"")</f>
        <v>146.87038674195571</v>
      </c>
      <c r="AL9" s="11">
        <f>IFERROR('1.25 Beer consumption pc'!AL9*'1.26 Beer price'!AL9,"")</f>
        <v>185.72183742900907</v>
      </c>
      <c r="AM9" s="11">
        <f>IFERROR('1.25 Beer consumption pc'!AM9*'1.26 Beer price'!AM9,"")</f>
        <v>153.02835651380587</v>
      </c>
      <c r="AN9" s="11">
        <f>IFERROR('1.25 Beer consumption pc'!AN9*'1.26 Beer price'!AN9,"")</f>
        <v>294.26979705531238</v>
      </c>
      <c r="AO9" s="11">
        <f>IFERROR('1.25 Beer consumption pc'!AO9*'1.26 Beer price'!AO9,"")</f>
        <v>87.892789735224042</v>
      </c>
      <c r="AP9" s="11">
        <f>IFERROR('1.25 Beer consumption pc'!AP9*'1.26 Beer price'!AP9,"")</f>
        <v>125.23324643020185</v>
      </c>
      <c r="AQ9" s="11">
        <f>IFERROR('1.25 Beer consumption pc'!AQ9*'1.26 Beer price'!AQ9,"")</f>
        <v>71.266127761140268</v>
      </c>
      <c r="AR9" s="11">
        <f>IFERROR('1.25 Beer consumption pc'!AR9*'1.26 Beer price'!AR9,"")</f>
        <v>76.75687125986336</v>
      </c>
      <c r="AS9" s="11">
        <f>IFERROR('1.25 Beer consumption pc'!AS9*'1.26 Beer price'!AS9,"")</f>
        <v>119.91472343471597</v>
      </c>
      <c r="AT9" s="11">
        <f>IFERROR('1.25 Beer consumption pc'!AT9*'1.26 Beer price'!AT9,"")</f>
        <v>91.17580955736301</v>
      </c>
      <c r="AU9" s="11">
        <f>IFERROR('1.25 Beer consumption pc'!AU9*'1.26 Beer price'!AU9,"")</f>
        <v>115.6968175487779</v>
      </c>
      <c r="AV9" s="11">
        <f>IFERROR('1.25 Beer consumption pc'!AV9*'1.26 Beer price'!AV9,"")</f>
        <v>119.94286240899459</v>
      </c>
      <c r="AW9" s="11">
        <f>IFERROR('1.25 Beer consumption pc'!AW9*'1.26 Beer price'!AW9,"")</f>
        <v>123.83776065227106</v>
      </c>
      <c r="AX9" s="11">
        <f>IFERROR('1.25 Beer consumption pc'!AX9*'1.26 Beer price'!AX9,"")</f>
        <v>57.442539861321322</v>
      </c>
      <c r="AY9" s="11">
        <f>IFERROR('1.25 Beer consumption pc'!AY9*'1.26 Beer price'!AY9,"")</f>
        <v>31.221138467776452</v>
      </c>
      <c r="AZ9" s="11">
        <f>IFERROR('1.25 Beer consumption pc'!AZ9*'1.26 Beer price'!AZ9,"")</f>
        <v>154.10988568085037</v>
      </c>
      <c r="BA9" s="11">
        <f>IFERROR('1.25 Beer consumption pc'!BA9*'1.26 Beer price'!BA9,"")</f>
        <v>70.406605214047403</v>
      </c>
      <c r="BB9" s="11">
        <f>IFERROR('1.25 Beer consumption pc'!BB9*'1.26 Beer price'!BB9,"")</f>
        <v>53.206778849032865</v>
      </c>
      <c r="BC9" s="11">
        <f>IFERROR('1.25 Beer consumption pc'!BC9*'1.26 Beer price'!BC9,"")</f>
        <v>206.69155460469011</v>
      </c>
      <c r="BD9" s="11">
        <f>IFERROR('1.25 Beer consumption pc'!BD9*'1.26 Beer price'!BD9,"")</f>
        <v>45.573339108014949</v>
      </c>
      <c r="BE9" s="11">
        <f>IFERROR('1.25 Beer consumption pc'!BE9*'1.26 Beer price'!BE9,"")</f>
        <v>6.1555075593952493</v>
      </c>
      <c r="BF9" s="11">
        <f>IFERROR('1.25 Beer consumption pc'!BF9*'1.26 Beer price'!BF9,"")</f>
        <v>57.542417746001966</v>
      </c>
      <c r="BG9" s="11">
        <f>IFERROR('1.25 Beer consumption pc'!BG9*'1.26 Beer price'!BG9,"")</f>
        <v>5.5387990128873046</v>
      </c>
      <c r="BH9" s="11" t="str">
        <f>IFERROR('1.25 Beer consumption pc'!BH9*'1.26 Beer price'!BH9,"")</f>
        <v/>
      </c>
      <c r="BI9" s="11">
        <f>IFERROR('1.25 Beer consumption pc'!BI9*'1.26 Beer price'!BI9,"")</f>
        <v>88.912410690658902</v>
      </c>
      <c r="BJ9" s="11">
        <f>IFERROR('1.25 Beer consumption pc'!BJ9*'1.26 Beer price'!BJ9,"")</f>
        <v>51.870444692017557</v>
      </c>
      <c r="BK9" s="11">
        <f>IFERROR('1.25 Beer consumption pc'!BK9*'1.26 Beer price'!BK9,"")</f>
        <v>24.081544469274103</v>
      </c>
      <c r="BL9" s="11">
        <f>IFERROR('1.25 Beer consumption pc'!BL9*'1.26 Beer price'!BL9,"")</f>
        <v>11.936596388100781</v>
      </c>
      <c r="BM9" s="11" t="str">
        <f>IFERROR('1.25 Beer consumption pc'!BM9*'1.26 Beer price'!BM9,"")</f>
        <v/>
      </c>
      <c r="BN9" s="11">
        <f>IFERROR('1.25 Beer consumption pc'!BN9*'1.26 Beer price'!BN9,"")</f>
        <v>120.96125054332953</v>
      </c>
      <c r="BO9" s="11">
        <f>IFERROR('1.25 Beer consumption pc'!BO9*'1.26 Beer price'!BO9,"")</f>
        <v>38.485871966828562</v>
      </c>
      <c r="BP9" s="11">
        <f>IFERROR('1.25 Beer consumption pc'!BP9*'1.26 Beer price'!BP9,"")</f>
        <v>111.60322400446891</v>
      </c>
      <c r="BQ9" s="11">
        <f>IFERROR('1.25 Beer consumption pc'!BQ9*'1.26 Beer price'!BQ9,"")</f>
        <v>295.18186778307489</v>
      </c>
      <c r="BR9" s="11">
        <f>IFERROR('1.25 Beer consumption pc'!BR9*'1.26 Beer price'!BR9,"")</f>
        <v>414.92159730478375</v>
      </c>
      <c r="BS9" s="11">
        <f>IFERROR('1.25 Beer consumption pc'!BS9*'1.26 Beer price'!BS9,"")</f>
        <v>282.10922374574739</v>
      </c>
      <c r="BT9" s="11">
        <f>IFERROR('1.25 Beer consumption pc'!BT9*'1.26 Beer price'!BT9,"")</f>
        <v>372.93586518980953</v>
      </c>
      <c r="BU9" s="11">
        <f>IFERROR('1.25 Beer consumption pc'!BU9*'1.26 Beer price'!BU9,"")</f>
        <v>529.68731136061808</v>
      </c>
      <c r="BV9" s="11">
        <f>IFERROR('1.25 Beer consumption pc'!BV9*'1.26 Beer price'!BV9,"")</f>
        <v>577.02300533799428</v>
      </c>
      <c r="BW9" s="11">
        <f>IFERROR('1.25 Beer consumption pc'!BW9*'1.26 Beer price'!BW9,"")</f>
        <v>540.87496098841586</v>
      </c>
      <c r="BX9" s="11">
        <f>IFERROR('1.25 Beer consumption pc'!BX9*'1.26 Beer price'!BX9,"")</f>
        <v>582.85010422588596</v>
      </c>
      <c r="BY9" s="11">
        <f>IFERROR('1.25 Beer consumption pc'!BY9*'1.26 Beer price'!BY9,"")</f>
        <v>153.90030293615038</v>
      </c>
      <c r="BZ9" s="11">
        <f>IFERROR('1.25 Beer consumption pc'!BZ9*'1.26 Beer price'!BZ9,"")</f>
        <v>467.02999082477527</v>
      </c>
      <c r="CA9" s="11">
        <f>IFERROR('1.25 Beer consumption pc'!CA9*'1.26 Beer price'!CA9,"")</f>
        <v>327.02972091337438</v>
      </c>
      <c r="CB9" s="11">
        <f>IFERROR('1.25 Beer consumption pc'!CB9*'1.26 Beer price'!CB9,"")</f>
        <v>1168.6136264141378</v>
      </c>
      <c r="CC9" s="11">
        <f>IFERROR('1.25 Beer consumption pc'!CC9*'1.26 Beer price'!CC9,"")</f>
        <v>183.29992769267497</v>
      </c>
      <c r="CD9" s="11">
        <f>IFERROR('1.25 Beer consumption pc'!CD9*'1.26 Beer price'!CD9,"")</f>
        <v>342.47463015038511</v>
      </c>
      <c r="CE9" s="11">
        <f>IFERROR('1.25 Beer consumption pc'!CE9*'1.26 Beer price'!CE9,"")</f>
        <v>673.0682959133535</v>
      </c>
      <c r="CF9" s="11">
        <f>IFERROR('1.25 Beer consumption pc'!CF9*'1.26 Beer price'!CF9,"")</f>
        <v>270.21817974669119</v>
      </c>
      <c r="CG9" s="11">
        <f>IFERROR('1.25 Beer consumption pc'!CG9*'1.26 Beer price'!CG9,"")</f>
        <v>478.89122847758284</v>
      </c>
      <c r="CH9" s="11">
        <f>IFERROR('1.25 Beer consumption pc'!CH9*'1.26 Beer price'!CH9,"")</f>
        <v>371.7533714461282</v>
      </c>
      <c r="CI9" s="11">
        <f>IFERROR('1.25 Beer consumption pc'!CI9*'1.26 Beer price'!CI9,"")</f>
        <v>448.70616751235229</v>
      </c>
      <c r="CJ9" s="11">
        <f>IFERROR('1.25 Beer consumption pc'!CJ9*'1.26 Beer price'!CJ9,"")</f>
        <v>62.617934173538842</v>
      </c>
      <c r="CK9" s="11">
        <f>IFERROR('1.25 Beer consumption pc'!CK9*'1.26 Beer price'!CK9,"")</f>
        <v>772.30311772902394</v>
      </c>
      <c r="CL9" s="11">
        <f>IFERROR('1.25 Beer consumption pc'!CL9*'1.26 Beer price'!CL9,"")</f>
        <v>300.21639989450318</v>
      </c>
      <c r="CM9" s="11">
        <f>IFERROR('1.25 Beer consumption pc'!CM9*'1.26 Beer price'!CM9,"")</f>
        <v>13.793816921564849</v>
      </c>
      <c r="CN9" s="11">
        <f>IFERROR('1.25 Beer consumption pc'!CN9*'1.26 Beer price'!CN9,"")</f>
        <v>43.806695123702227</v>
      </c>
      <c r="CO9" s="11">
        <f>IFERROR('1.25 Beer consumption pc'!CO9*'1.26 Beer price'!CO9,"")</f>
        <v>12.505544779396544</v>
      </c>
      <c r="CP9" s="11">
        <f>IFERROR('1.25 Beer consumption pc'!CP9*'1.26 Beer price'!CP9,"")</f>
        <v>2.2471017953309382</v>
      </c>
    </row>
    <row r="10" spans="1:94" x14ac:dyDescent="0.25">
      <c r="A10" s="1" t="s">
        <v>31</v>
      </c>
      <c r="B10" s="11">
        <f>IFERROR('1.25 Beer consumption pc'!B10*'1.26 Beer price'!B10,"")</f>
        <v>84.977834338071688</v>
      </c>
      <c r="C10" s="11">
        <f>IFERROR('1.25 Beer consumption pc'!C10*'1.26 Beer price'!C10,"")</f>
        <v>34.973160648073801</v>
      </c>
      <c r="D10" s="11">
        <f>IFERROR('1.25 Beer consumption pc'!D10*'1.26 Beer price'!D10,"")</f>
        <v>15.88856365106664</v>
      </c>
      <c r="E10" s="11">
        <f>IFERROR('1.25 Beer consumption pc'!E10*'1.26 Beer price'!E10,"")</f>
        <v>29.370766447941026</v>
      </c>
      <c r="F10" s="11">
        <f>IFERROR('1.25 Beer consumption pc'!F10*'1.26 Beer price'!F10,"")</f>
        <v>141.65397108281354</v>
      </c>
      <c r="G10" s="11">
        <f>IFERROR('1.25 Beer consumption pc'!G10*'1.26 Beer price'!G10,"")</f>
        <v>3.1078938375846543</v>
      </c>
      <c r="H10" s="11">
        <f>IFERROR('1.25 Beer consumption pc'!H10*'1.26 Beer price'!H10,"")</f>
        <v>2.5246345185774355</v>
      </c>
      <c r="I10" s="11">
        <f>IFERROR('1.25 Beer consumption pc'!I10*'1.26 Beer price'!I10,"")</f>
        <v>359.75141313513006</v>
      </c>
      <c r="J10" s="11">
        <f>IFERROR('1.25 Beer consumption pc'!J10*'1.26 Beer price'!J10,"")</f>
        <v>75.731541070919064</v>
      </c>
      <c r="K10" s="11">
        <f>IFERROR('1.25 Beer consumption pc'!K10*'1.26 Beer price'!K10,"")</f>
        <v>52.238860111144966</v>
      </c>
      <c r="L10" s="11">
        <f>IFERROR('1.25 Beer consumption pc'!L10*'1.26 Beer price'!L10,"")</f>
        <v>0.22624573106801474</v>
      </c>
      <c r="M10" s="11">
        <f>IFERROR('1.25 Beer consumption pc'!M10*'1.26 Beer price'!M10,"")</f>
        <v>29.564626106486251</v>
      </c>
      <c r="N10" s="11">
        <f>IFERROR('1.25 Beer consumption pc'!N10*'1.26 Beer price'!N10,"")</f>
        <v>218.87010786461136</v>
      </c>
      <c r="O10" s="11">
        <f>IFERROR('1.25 Beer consumption pc'!O10*'1.26 Beer price'!O10,"")</f>
        <v>213.72375568707648</v>
      </c>
      <c r="P10" s="11">
        <f>IFERROR('1.25 Beer consumption pc'!P10*'1.26 Beer price'!P10,"")</f>
        <v>94.331486514739709</v>
      </c>
      <c r="Q10" s="11">
        <f>IFERROR('1.25 Beer consumption pc'!Q10*'1.26 Beer price'!Q10,"")</f>
        <v>76.903630068032726</v>
      </c>
      <c r="R10" s="11">
        <f>IFERROR('1.25 Beer consumption pc'!R10*'1.26 Beer price'!R10,"")</f>
        <v>7.8303087717220761</v>
      </c>
      <c r="S10" s="11">
        <f>IFERROR('1.25 Beer consumption pc'!S10*'1.26 Beer price'!S10,"")</f>
        <v>40.565058269324268</v>
      </c>
      <c r="T10" s="11">
        <f>IFERROR('1.25 Beer consumption pc'!T10*'1.26 Beer price'!T10,"")</f>
        <v>539.33531804400081</v>
      </c>
      <c r="U10" s="11">
        <f>IFERROR('1.25 Beer consumption pc'!U10*'1.26 Beer price'!U10,"")</f>
        <v>565.30598799013603</v>
      </c>
      <c r="V10" s="11">
        <f>IFERROR('1.25 Beer consumption pc'!V10*'1.26 Beer price'!V10,"")</f>
        <v>409.35534776361965</v>
      </c>
      <c r="W10" s="11">
        <f>IFERROR('1.25 Beer consumption pc'!W10*'1.26 Beer price'!W10,"")</f>
        <v>183.65527387056108</v>
      </c>
      <c r="X10" s="11">
        <f>IFERROR('1.25 Beer consumption pc'!X10*'1.26 Beer price'!X10,"")</f>
        <v>63.830902079141524</v>
      </c>
      <c r="Y10" s="11">
        <f>IFERROR('1.25 Beer consumption pc'!Y10*'1.26 Beer price'!Y10,"")</f>
        <v>202.97622144752586</v>
      </c>
      <c r="Z10" s="11">
        <f>IFERROR('1.25 Beer consumption pc'!Z10*'1.26 Beer price'!Z10,"")</f>
        <v>127.6270284650173</v>
      </c>
      <c r="AA10" s="11">
        <f>IFERROR('1.25 Beer consumption pc'!AA10*'1.26 Beer price'!AA10,"")</f>
        <v>338.91880648068974</v>
      </c>
      <c r="AB10" s="11">
        <f>IFERROR('1.25 Beer consumption pc'!AB10*'1.26 Beer price'!AB10,"")</f>
        <v>349.35321074308257</v>
      </c>
      <c r="AC10" s="11">
        <f>IFERROR('1.25 Beer consumption pc'!AC10*'1.26 Beer price'!AC10,"")</f>
        <v>211.13831089351285</v>
      </c>
      <c r="AD10" s="11">
        <f>IFERROR('1.25 Beer consumption pc'!AD10*'1.26 Beer price'!AD10,"")</f>
        <v>40.715214245419538</v>
      </c>
      <c r="AE10" s="11">
        <f>IFERROR('1.25 Beer consumption pc'!AE10*'1.26 Beer price'!AE10,"")</f>
        <v>191.79693731057586</v>
      </c>
      <c r="AF10" s="11">
        <f>IFERROR('1.25 Beer consumption pc'!AF10*'1.26 Beer price'!AF10,"")</f>
        <v>201.06761565836297</v>
      </c>
      <c r="AG10" s="11">
        <f>IFERROR('1.25 Beer consumption pc'!AG10*'1.26 Beer price'!AG10,"")</f>
        <v>208.46043702919758</v>
      </c>
      <c r="AH10" s="11">
        <f>IFERROR('1.25 Beer consumption pc'!AH10*'1.26 Beer price'!AH10,"")</f>
        <v>82.388030510463523</v>
      </c>
      <c r="AI10" s="11">
        <f>IFERROR('1.25 Beer consumption pc'!AI10*'1.26 Beer price'!AI10,"")</f>
        <v>301.25718278426098</v>
      </c>
      <c r="AJ10" s="11">
        <f>IFERROR('1.25 Beer consumption pc'!AJ10*'1.26 Beer price'!AJ10,"")</f>
        <v>184.35705459039033</v>
      </c>
      <c r="AK10" s="11">
        <f>IFERROR('1.25 Beer consumption pc'!AK10*'1.26 Beer price'!AK10,"")</f>
        <v>172.75398868631675</v>
      </c>
      <c r="AL10" s="11">
        <f>IFERROR('1.25 Beer consumption pc'!AL10*'1.26 Beer price'!AL10,"")</f>
        <v>208.61752093118236</v>
      </c>
      <c r="AM10" s="11">
        <f>IFERROR('1.25 Beer consumption pc'!AM10*'1.26 Beer price'!AM10,"")</f>
        <v>161.11865731351062</v>
      </c>
      <c r="AN10" s="11">
        <f>IFERROR('1.25 Beer consumption pc'!AN10*'1.26 Beer price'!AN10,"")</f>
        <v>305.74065847277751</v>
      </c>
      <c r="AO10" s="11">
        <f>IFERROR('1.25 Beer consumption pc'!AO10*'1.26 Beer price'!AO10,"")</f>
        <v>97.232655659060043</v>
      </c>
      <c r="AP10" s="11">
        <f>IFERROR('1.25 Beer consumption pc'!AP10*'1.26 Beer price'!AP10,"")</f>
        <v>142.61212131638257</v>
      </c>
      <c r="AQ10" s="11">
        <f>IFERROR('1.25 Beer consumption pc'!AQ10*'1.26 Beer price'!AQ10,"")</f>
        <v>90.456367828160637</v>
      </c>
      <c r="AR10" s="11">
        <f>IFERROR('1.25 Beer consumption pc'!AR10*'1.26 Beer price'!AR10,"")</f>
        <v>94.782237314972022</v>
      </c>
      <c r="AS10" s="11">
        <f>IFERROR('1.25 Beer consumption pc'!AS10*'1.26 Beer price'!AS10,"")</f>
        <v>139.61565890382332</v>
      </c>
      <c r="AT10" s="11">
        <f>IFERROR('1.25 Beer consumption pc'!AT10*'1.26 Beer price'!AT10,"")</f>
        <v>100.76955887035245</v>
      </c>
      <c r="AU10" s="11">
        <f>IFERROR('1.25 Beer consumption pc'!AU10*'1.26 Beer price'!AU10,"")</f>
        <v>121.76153686831456</v>
      </c>
      <c r="AV10" s="11">
        <f>IFERROR('1.25 Beer consumption pc'!AV10*'1.26 Beer price'!AV10,"")</f>
        <v>132.64912240866465</v>
      </c>
      <c r="AW10" s="11">
        <f>IFERROR('1.25 Beer consumption pc'!AW10*'1.26 Beer price'!AW10,"")</f>
        <v>136.64382085434718</v>
      </c>
      <c r="AX10" s="11">
        <f>IFERROR('1.25 Beer consumption pc'!AX10*'1.26 Beer price'!AX10,"")</f>
        <v>62.231789362939168</v>
      </c>
      <c r="AY10" s="11">
        <f>IFERROR('1.25 Beer consumption pc'!AY10*'1.26 Beer price'!AY10,"")</f>
        <v>33.007773861946177</v>
      </c>
      <c r="AZ10" s="11">
        <f>IFERROR('1.25 Beer consumption pc'!AZ10*'1.26 Beer price'!AZ10,"")</f>
        <v>171.47794956720199</v>
      </c>
      <c r="BA10" s="11">
        <f>IFERROR('1.25 Beer consumption pc'!BA10*'1.26 Beer price'!BA10,"")</f>
        <v>82.850359611758961</v>
      </c>
      <c r="BB10" s="11">
        <f>IFERROR('1.25 Beer consumption pc'!BB10*'1.26 Beer price'!BB10,"")</f>
        <v>71.326250447654289</v>
      </c>
      <c r="BC10" s="11">
        <f>IFERROR('1.25 Beer consumption pc'!BC10*'1.26 Beer price'!BC10,"")</f>
        <v>268.18936788456688</v>
      </c>
      <c r="BD10" s="11">
        <f>IFERROR('1.25 Beer consumption pc'!BD10*'1.26 Beer price'!BD10,"")</f>
        <v>48.363449287259684</v>
      </c>
      <c r="BE10" s="11">
        <f>IFERROR('1.25 Beer consumption pc'!BE10*'1.26 Beer price'!BE10,"")</f>
        <v>7.7934911565563869</v>
      </c>
      <c r="BF10" s="11">
        <f>IFERROR('1.25 Beer consumption pc'!BF10*'1.26 Beer price'!BF10,"")</f>
        <v>67.770714957282422</v>
      </c>
      <c r="BG10" s="11">
        <f>IFERROR('1.25 Beer consumption pc'!BG10*'1.26 Beer price'!BG10,"")</f>
        <v>6.4294254355915594</v>
      </c>
      <c r="BH10" s="11" t="str">
        <f>IFERROR('1.25 Beer consumption pc'!BH10*'1.26 Beer price'!BH10,"")</f>
        <v/>
      </c>
      <c r="BI10" s="11">
        <f>IFERROR('1.25 Beer consumption pc'!BI10*'1.26 Beer price'!BI10,"")</f>
        <v>105.20194833625219</v>
      </c>
      <c r="BJ10" s="11">
        <f>IFERROR('1.25 Beer consumption pc'!BJ10*'1.26 Beer price'!BJ10,"")</f>
        <v>55.218541799583726</v>
      </c>
      <c r="BK10" s="11">
        <f>IFERROR('1.25 Beer consumption pc'!BK10*'1.26 Beer price'!BK10,"")</f>
        <v>26.972456579639879</v>
      </c>
      <c r="BL10" s="11">
        <f>IFERROR('1.25 Beer consumption pc'!BL10*'1.26 Beer price'!BL10,"")</f>
        <v>16.047306798697949</v>
      </c>
      <c r="BM10" s="11" t="str">
        <f>IFERROR('1.25 Beer consumption pc'!BM10*'1.26 Beer price'!BM10,"")</f>
        <v/>
      </c>
      <c r="BN10" s="11">
        <f>IFERROR('1.25 Beer consumption pc'!BN10*'1.26 Beer price'!BN10,"")</f>
        <v>119.27791724926909</v>
      </c>
      <c r="BO10" s="11">
        <f>IFERROR('1.25 Beer consumption pc'!BO10*'1.26 Beer price'!BO10,"")</f>
        <v>56.815666650627918</v>
      </c>
      <c r="BP10" s="11">
        <f>IFERROR('1.25 Beer consumption pc'!BP10*'1.26 Beer price'!BP10,"")</f>
        <v>135.39154204856086</v>
      </c>
      <c r="BQ10" s="11">
        <f>IFERROR('1.25 Beer consumption pc'!BQ10*'1.26 Beer price'!BQ10,"")</f>
        <v>309.64297719984415</v>
      </c>
      <c r="BR10" s="11">
        <f>IFERROR('1.25 Beer consumption pc'!BR10*'1.26 Beer price'!BR10,"")</f>
        <v>432.1087174921343</v>
      </c>
      <c r="BS10" s="11">
        <f>IFERROR('1.25 Beer consumption pc'!BS10*'1.26 Beer price'!BS10,"")</f>
        <v>296.25411879221559</v>
      </c>
      <c r="BT10" s="11">
        <f>IFERROR('1.25 Beer consumption pc'!BT10*'1.26 Beer price'!BT10,"")</f>
        <v>371.77160384064518</v>
      </c>
      <c r="BU10" s="11">
        <f>IFERROR('1.25 Beer consumption pc'!BU10*'1.26 Beer price'!BU10,"")</f>
        <v>579.70630717380834</v>
      </c>
      <c r="BV10" s="11">
        <f>IFERROR('1.25 Beer consumption pc'!BV10*'1.26 Beer price'!BV10,"")</f>
        <v>614.30218713965633</v>
      </c>
      <c r="BW10" s="11">
        <f>IFERROR('1.25 Beer consumption pc'!BW10*'1.26 Beer price'!BW10,"")</f>
        <v>568.35530881332409</v>
      </c>
      <c r="BX10" s="11">
        <f>IFERROR('1.25 Beer consumption pc'!BX10*'1.26 Beer price'!BX10,"")</f>
        <v>620.29997170078298</v>
      </c>
      <c r="BY10" s="11">
        <f>IFERROR('1.25 Beer consumption pc'!BY10*'1.26 Beer price'!BY10,"")</f>
        <v>159.07646105489829</v>
      </c>
      <c r="BZ10" s="11">
        <f>IFERROR('1.25 Beer consumption pc'!BZ10*'1.26 Beer price'!BZ10,"")</f>
        <v>503.59502167115528</v>
      </c>
      <c r="CA10" s="11">
        <f>IFERROR('1.25 Beer consumption pc'!CA10*'1.26 Beer price'!CA10,"")</f>
        <v>361.1550597148514</v>
      </c>
      <c r="CB10" s="11">
        <f>IFERROR('1.25 Beer consumption pc'!CB10*'1.26 Beer price'!CB10,"")</f>
        <v>1178.7653102427207</v>
      </c>
      <c r="CC10" s="11">
        <f>IFERROR('1.25 Beer consumption pc'!CC10*'1.26 Beer price'!CC10,"")</f>
        <v>189.38023524838499</v>
      </c>
      <c r="CD10" s="11">
        <f>IFERROR('1.25 Beer consumption pc'!CD10*'1.26 Beer price'!CD10,"")</f>
        <v>371.56667926414468</v>
      </c>
      <c r="CE10" s="11">
        <f>IFERROR('1.25 Beer consumption pc'!CE10*'1.26 Beer price'!CE10,"")</f>
        <v>722.62095752765345</v>
      </c>
      <c r="CF10" s="11">
        <f>IFERROR('1.25 Beer consumption pc'!CF10*'1.26 Beer price'!CF10,"")</f>
        <v>290.04197739095827</v>
      </c>
      <c r="CG10" s="11">
        <f>IFERROR('1.25 Beer consumption pc'!CG10*'1.26 Beer price'!CG10,"")</f>
        <v>495.29329587531123</v>
      </c>
      <c r="CH10" s="11">
        <f>IFERROR('1.25 Beer consumption pc'!CH10*'1.26 Beer price'!CH10,"")</f>
        <v>387.51374838014135</v>
      </c>
      <c r="CI10" s="11">
        <f>IFERROR('1.25 Beer consumption pc'!CI10*'1.26 Beer price'!CI10,"")</f>
        <v>504.19437676960564</v>
      </c>
      <c r="CJ10" s="11">
        <f>IFERROR('1.25 Beer consumption pc'!CJ10*'1.26 Beer price'!CJ10,"")</f>
        <v>67.051254988574257</v>
      </c>
      <c r="CK10" s="11">
        <f>IFERROR('1.25 Beer consumption pc'!CK10*'1.26 Beer price'!CK10,"")</f>
        <v>636.93975794034918</v>
      </c>
      <c r="CL10" s="11">
        <f>IFERROR('1.25 Beer consumption pc'!CL10*'1.26 Beer price'!CL10,"")</f>
        <v>317.25524854646312</v>
      </c>
      <c r="CM10" s="11">
        <f>IFERROR('1.25 Beer consumption pc'!CM10*'1.26 Beer price'!CM10,"")</f>
        <v>13.691285111201461</v>
      </c>
      <c r="CN10" s="11">
        <f>IFERROR('1.25 Beer consumption pc'!CN10*'1.26 Beer price'!CN10,"")</f>
        <v>36.26999637629882</v>
      </c>
      <c r="CO10" s="11">
        <f>IFERROR('1.25 Beer consumption pc'!CO10*'1.26 Beer price'!CO10,"")</f>
        <v>12.32398701709768</v>
      </c>
      <c r="CP10" s="11">
        <f>IFERROR('1.25 Beer consumption pc'!CP10*'1.26 Beer price'!CP10,"")</f>
        <v>2.456472542287413</v>
      </c>
    </row>
    <row r="11" spans="1:94" x14ac:dyDescent="0.25">
      <c r="A11" s="1" t="s">
        <v>32</v>
      </c>
      <c r="B11" s="11">
        <f>IFERROR('1.25 Beer consumption pc'!B11*'1.26 Beer price'!B11,"")</f>
        <v>81.368924979026403</v>
      </c>
      <c r="C11" s="11">
        <f>IFERROR('1.25 Beer consumption pc'!C11*'1.26 Beer price'!C11,"")</f>
        <v>36.460674123061956</v>
      </c>
      <c r="D11" s="11">
        <f>IFERROR('1.25 Beer consumption pc'!D11*'1.26 Beer price'!D11,"")</f>
        <v>17.259930063660001</v>
      </c>
      <c r="E11" s="11">
        <f>IFERROR('1.25 Beer consumption pc'!E11*'1.26 Beer price'!E11,"")</f>
        <v>32.06397494013644</v>
      </c>
      <c r="F11" s="11">
        <f>IFERROR('1.25 Beer consumption pc'!F11*'1.26 Beer price'!F11,"")</f>
        <v>129.53189536484626</v>
      </c>
      <c r="G11" s="11">
        <f>IFERROR('1.25 Beer consumption pc'!G11*'1.26 Beer price'!G11,"")</f>
        <v>3.188395157972423</v>
      </c>
      <c r="H11" s="11">
        <f>IFERROR('1.25 Beer consumption pc'!H11*'1.26 Beer price'!H11,"")</f>
        <v>2.4594783641386671</v>
      </c>
      <c r="I11" s="11">
        <f>IFERROR('1.25 Beer consumption pc'!I11*'1.26 Beer price'!I11,"")</f>
        <v>392.7900837290677</v>
      </c>
      <c r="J11" s="11">
        <f>IFERROR('1.25 Beer consumption pc'!J11*'1.26 Beer price'!J11,"")</f>
        <v>54.516217839623586</v>
      </c>
      <c r="K11" s="11">
        <f>IFERROR('1.25 Beer consumption pc'!K11*'1.26 Beer price'!K11,"")</f>
        <v>51.008671189217104</v>
      </c>
      <c r="L11" s="11">
        <f>IFERROR('1.25 Beer consumption pc'!L11*'1.26 Beer price'!L11,"")</f>
        <v>0.2083821259781049</v>
      </c>
      <c r="M11" s="11">
        <f>IFERROR('1.25 Beer consumption pc'!M11*'1.26 Beer price'!M11,"")</f>
        <v>30.245990098415682</v>
      </c>
      <c r="N11" s="11">
        <f>IFERROR('1.25 Beer consumption pc'!N11*'1.26 Beer price'!N11,"")</f>
        <v>225.11829336755147</v>
      </c>
      <c r="O11" s="11">
        <f>IFERROR('1.25 Beer consumption pc'!O11*'1.26 Beer price'!O11,"")</f>
        <v>179.62059289984143</v>
      </c>
      <c r="P11" s="11">
        <f>IFERROR('1.25 Beer consumption pc'!P11*'1.26 Beer price'!P11,"")</f>
        <v>90.068151234969818</v>
      </c>
      <c r="Q11" s="11">
        <f>IFERROR('1.25 Beer consumption pc'!Q11*'1.26 Beer price'!Q11,"")</f>
        <v>69.947797235687815</v>
      </c>
      <c r="R11" s="11">
        <f>IFERROR('1.25 Beer consumption pc'!R11*'1.26 Beer price'!R11,"")</f>
        <v>11.119710288835023</v>
      </c>
      <c r="S11" s="11">
        <f>IFERROR('1.25 Beer consumption pc'!S11*'1.26 Beer price'!S11,"")</f>
        <v>45.077702432274812</v>
      </c>
      <c r="T11" s="11">
        <f>IFERROR('1.25 Beer consumption pc'!T11*'1.26 Beer price'!T11,"")</f>
        <v>495.36423841059604</v>
      </c>
      <c r="U11" s="11">
        <f>IFERROR('1.25 Beer consumption pc'!U11*'1.26 Beer price'!U11,"")</f>
        <v>520.63231558614586</v>
      </c>
      <c r="V11" s="11">
        <f>IFERROR('1.25 Beer consumption pc'!V11*'1.26 Beer price'!V11,"")</f>
        <v>367.31070252085135</v>
      </c>
      <c r="W11" s="11">
        <f>IFERROR('1.25 Beer consumption pc'!W11*'1.26 Beer price'!W11,"")</f>
        <v>151.77900480791874</v>
      </c>
      <c r="X11" s="11">
        <f>IFERROR('1.25 Beer consumption pc'!X11*'1.26 Beer price'!X11,"")</f>
        <v>53.8807601749075</v>
      </c>
      <c r="Y11" s="11">
        <f>IFERROR('1.25 Beer consumption pc'!Y11*'1.26 Beer price'!Y11,"")</f>
        <v>175.26014568158166</v>
      </c>
      <c r="Z11" s="11">
        <f>IFERROR('1.25 Beer consumption pc'!Z11*'1.26 Beer price'!Z11,"")</f>
        <v>110.71232473115398</v>
      </c>
      <c r="AA11" s="11">
        <f>IFERROR('1.25 Beer consumption pc'!AA11*'1.26 Beer price'!AA11,"")</f>
        <v>307.37144578592449</v>
      </c>
      <c r="AB11" s="11">
        <f>IFERROR('1.25 Beer consumption pc'!AB11*'1.26 Beer price'!AB11,"")</f>
        <v>306.2690632853114</v>
      </c>
      <c r="AC11" s="11">
        <f>IFERROR('1.25 Beer consumption pc'!AC11*'1.26 Beer price'!AC11,"")</f>
        <v>195.08083671749296</v>
      </c>
      <c r="AD11" s="11">
        <f>IFERROR('1.25 Beer consumption pc'!AD11*'1.26 Beer price'!AD11,"")</f>
        <v>34.610013963694399</v>
      </c>
      <c r="AE11" s="11">
        <f>IFERROR('1.25 Beer consumption pc'!AE11*'1.26 Beer price'!AE11,"")</f>
        <v>154.34934585039446</v>
      </c>
      <c r="AF11" s="11">
        <f>IFERROR('1.25 Beer consumption pc'!AF11*'1.26 Beer price'!AF11,"")</f>
        <v>178.42611429628258</v>
      </c>
      <c r="AG11" s="11">
        <f>IFERROR('1.25 Beer consumption pc'!AG11*'1.26 Beer price'!AG11,"")</f>
        <v>174.15747982034608</v>
      </c>
      <c r="AH11" s="11">
        <f>IFERROR('1.25 Beer consumption pc'!AH11*'1.26 Beer price'!AH11,"")</f>
        <v>74.294640242116571</v>
      </c>
      <c r="AI11" s="11">
        <f>IFERROR('1.25 Beer consumption pc'!AI11*'1.26 Beer price'!AI11,"")</f>
        <v>228.66833784969239</v>
      </c>
      <c r="AJ11" s="11">
        <f>IFERROR('1.25 Beer consumption pc'!AJ11*'1.26 Beer price'!AJ11,"")</f>
        <v>143.25621443912272</v>
      </c>
      <c r="AK11" s="11">
        <f>IFERROR('1.25 Beer consumption pc'!AK11*'1.26 Beer price'!AK11,"")</f>
        <v>146.69336374820298</v>
      </c>
      <c r="AL11" s="11">
        <f>IFERROR('1.25 Beer consumption pc'!AL11*'1.26 Beer price'!AL11,"")</f>
        <v>161.34191854980932</v>
      </c>
      <c r="AM11" s="11">
        <f>IFERROR('1.25 Beer consumption pc'!AM11*'1.26 Beer price'!AM11,"")</f>
        <v>156.57053664337744</v>
      </c>
      <c r="AN11" s="11">
        <f>IFERROR('1.25 Beer consumption pc'!AN11*'1.26 Beer price'!AN11,"")</f>
        <v>296.05392639244241</v>
      </c>
      <c r="AO11" s="11">
        <f>IFERROR('1.25 Beer consumption pc'!AO11*'1.26 Beer price'!AO11,"")</f>
        <v>74.681159357227699</v>
      </c>
      <c r="AP11" s="11">
        <f>IFERROR('1.25 Beer consumption pc'!AP11*'1.26 Beer price'!AP11,"")</f>
        <v>142.94319042820953</v>
      </c>
      <c r="AQ11" s="11">
        <f>IFERROR('1.25 Beer consumption pc'!AQ11*'1.26 Beer price'!AQ11,"")</f>
        <v>77.46589343751991</v>
      </c>
      <c r="AR11" s="11">
        <f>IFERROR('1.25 Beer consumption pc'!AR11*'1.26 Beer price'!AR11,"")</f>
        <v>117.80136902078122</v>
      </c>
      <c r="AS11" s="11">
        <f>IFERROR('1.25 Beer consumption pc'!AS11*'1.26 Beer price'!AS11,"")</f>
        <v>143.33865612479431</v>
      </c>
      <c r="AT11" s="11">
        <f>IFERROR('1.25 Beer consumption pc'!AT11*'1.26 Beer price'!AT11,"")</f>
        <v>98.05704099821746</v>
      </c>
      <c r="AU11" s="11">
        <f>IFERROR('1.25 Beer consumption pc'!AU11*'1.26 Beer price'!AU11,"")</f>
        <v>115.33744492616086</v>
      </c>
      <c r="AV11" s="11">
        <f>IFERROR('1.25 Beer consumption pc'!AV11*'1.26 Beer price'!AV11,"")</f>
        <v>114.87257512362115</v>
      </c>
      <c r="AW11" s="11">
        <f>IFERROR('1.25 Beer consumption pc'!AW11*'1.26 Beer price'!AW11,"")</f>
        <v>136.80944969190421</v>
      </c>
      <c r="AX11" s="11">
        <f>IFERROR('1.25 Beer consumption pc'!AX11*'1.26 Beer price'!AX11,"")</f>
        <v>74.642815816163306</v>
      </c>
      <c r="AY11" s="11">
        <f>IFERROR('1.25 Beer consumption pc'!AY11*'1.26 Beer price'!AY11,"")</f>
        <v>30.41675602258918</v>
      </c>
      <c r="AZ11" s="11">
        <f>IFERROR('1.25 Beer consumption pc'!AZ11*'1.26 Beer price'!AZ11,"")</f>
        <v>147.24831272535519</v>
      </c>
      <c r="BA11" s="11">
        <f>IFERROR('1.25 Beer consumption pc'!BA11*'1.26 Beer price'!BA11,"")</f>
        <v>85.674583471256767</v>
      </c>
      <c r="BB11" s="11">
        <f>IFERROR('1.25 Beer consumption pc'!BB11*'1.26 Beer price'!BB11,"")</f>
        <v>72.261210895682169</v>
      </c>
      <c r="BC11" s="11">
        <f>IFERROR('1.25 Beer consumption pc'!BC11*'1.26 Beer price'!BC11,"")</f>
        <v>360.77398752039676</v>
      </c>
      <c r="BD11" s="11">
        <f>IFERROR('1.25 Beer consumption pc'!BD11*'1.26 Beer price'!BD11,"")</f>
        <v>49.765659846347248</v>
      </c>
      <c r="BE11" s="11">
        <f>IFERROR('1.25 Beer consumption pc'!BE11*'1.26 Beer price'!BE11,"")</f>
        <v>7.5674118265172945</v>
      </c>
      <c r="BF11" s="11">
        <f>IFERROR('1.25 Beer consumption pc'!BF11*'1.26 Beer price'!BF11,"")</f>
        <v>71.553463349024881</v>
      </c>
      <c r="BG11" s="11">
        <f>IFERROR('1.25 Beer consumption pc'!BG11*'1.26 Beer price'!BG11,"")</f>
        <v>7.0040342185836879</v>
      </c>
      <c r="BH11" s="11" t="str">
        <f>IFERROR('1.25 Beer consumption pc'!BH11*'1.26 Beer price'!BH11,"")</f>
        <v/>
      </c>
      <c r="BI11" s="11">
        <f>IFERROR('1.25 Beer consumption pc'!BI11*'1.26 Beer price'!BI11,"")</f>
        <v>97.881265362829964</v>
      </c>
      <c r="BJ11" s="11">
        <f>IFERROR('1.25 Beer consumption pc'!BJ11*'1.26 Beer price'!BJ11,"")</f>
        <v>51.64756811815635</v>
      </c>
      <c r="BK11" s="11">
        <f>IFERROR('1.25 Beer consumption pc'!BK11*'1.26 Beer price'!BK11,"")</f>
        <v>26.823269746176887</v>
      </c>
      <c r="BL11" s="11">
        <f>IFERROR('1.25 Beer consumption pc'!BL11*'1.26 Beer price'!BL11,"")</f>
        <v>14.300892162794099</v>
      </c>
      <c r="BM11" s="11" t="str">
        <f>IFERROR('1.25 Beer consumption pc'!BM11*'1.26 Beer price'!BM11,"")</f>
        <v/>
      </c>
      <c r="BN11" s="11">
        <f>IFERROR('1.25 Beer consumption pc'!BN11*'1.26 Beer price'!BN11,"")</f>
        <v>126.95913084405396</v>
      </c>
      <c r="BO11" s="11">
        <f>IFERROR('1.25 Beer consumption pc'!BO11*'1.26 Beer price'!BO11,"")</f>
        <v>62.17177867417611</v>
      </c>
      <c r="BP11" s="11">
        <f>IFERROR('1.25 Beer consumption pc'!BP11*'1.26 Beer price'!BP11,"")</f>
        <v>109.23256044391597</v>
      </c>
      <c r="BQ11" s="11">
        <f>IFERROR('1.25 Beer consumption pc'!BQ11*'1.26 Beer price'!BQ11,"")</f>
        <v>305.49579744541796</v>
      </c>
      <c r="BR11" s="11">
        <f>IFERROR('1.25 Beer consumption pc'!BR11*'1.26 Beer price'!BR11,"")</f>
        <v>404.25114337201074</v>
      </c>
      <c r="BS11" s="11">
        <f>IFERROR('1.25 Beer consumption pc'!BS11*'1.26 Beer price'!BS11,"")</f>
        <v>294.67013721939617</v>
      </c>
      <c r="BT11" s="11">
        <f>IFERROR('1.25 Beer consumption pc'!BT11*'1.26 Beer price'!BT11,"")</f>
        <v>337.84095231138531</v>
      </c>
      <c r="BU11" s="11">
        <f>IFERROR('1.25 Beer consumption pc'!BU11*'1.26 Beer price'!BU11,"")</f>
        <v>557.58848230353931</v>
      </c>
      <c r="BV11" s="11">
        <f>IFERROR('1.25 Beer consumption pc'!BV11*'1.26 Beer price'!BV11,"")</f>
        <v>580.53956533464759</v>
      </c>
      <c r="BW11" s="11">
        <f>IFERROR('1.25 Beer consumption pc'!BW11*'1.26 Beer price'!BW11,"")</f>
        <v>488.90501678308988</v>
      </c>
      <c r="BX11" s="11">
        <f>IFERROR('1.25 Beer consumption pc'!BX11*'1.26 Beer price'!BX11,"")</f>
        <v>598.2201528265399</v>
      </c>
      <c r="BY11" s="11">
        <f>IFERROR('1.25 Beer consumption pc'!BY11*'1.26 Beer price'!BY11,"")</f>
        <v>151.27822148795261</v>
      </c>
      <c r="BZ11" s="11">
        <f>IFERROR('1.25 Beer consumption pc'!BZ11*'1.26 Beer price'!BZ11,"")</f>
        <v>478.37192954664721</v>
      </c>
      <c r="CA11" s="11">
        <f>IFERROR('1.25 Beer consumption pc'!CA11*'1.26 Beer price'!CA11,"")</f>
        <v>325.31749393854727</v>
      </c>
      <c r="CB11" s="11">
        <f>IFERROR('1.25 Beer consumption pc'!CB11*'1.26 Beer price'!CB11,"")</f>
        <v>1071.4838652599915</v>
      </c>
      <c r="CC11" s="11">
        <f>IFERROR('1.25 Beer consumption pc'!CC11*'1.26 Beer price'!CC11,"")</f>
        <v>171.38808757877038</v>
      </c>
      <c r="CD11" s="11">
        <f>IFERROR('1.25 Beer consumption pc'!CD11*'1.26 Beer price'!CD11,"")</f>
        <v>337.81193511992137</v>
      </c>
      <c r="CE11" s="11">
        <f>IFERROR('1.25 Beer consumption pc'!CE11*'1.26 Beer price'!CE11,"")</f>
        <v>670.72281374367083</v>
      </c>
      <c r="CF11" s="11">
        <f>IFERROR('1.25 Beer consumption pc'!CF11*'1.26 Beer price'!CF11,"")</f>
        <v>298.13499952664961</v>
      </c>
      <c r="CG11" s="11">
        <f>IFERROR('1.25 Beer consumption pc'!CG11*'1.26 Beer price'!CG11,"")</f>
        <v>461.17480152164933</v>
      </c>
      <c r="CH11" s="11">
        <f>IFERROR('1.25 Beer consumption pc'!CH11*'1.26 Beer price'!CH11,"")</f>
        <v>330.76931387271367</v>
      </c>
      <c r="CI11" s="11">
        <f>IFERROR('1.25 Beer consumption pc'!CI11*'1.26 Beer price'!CI11,"")</f>
        <v>483.15350757605262</v>
      </c>
      <c r="CJ11" s="11">
        <f>IFERROR('1.25 Beer consumption pc'!CJ11*'1.26 Beer price'!CJ11,"")</f>
        <v>58.771958035211163</v>
      </c>
      <c r="CK11" s="11">
        <f>IFERROR('1.25 Beer consumption pc'!CK11*'1.26 Beer price'!CK11,"")</f>
        <v>526.19261374900668</v>
      </c>
      <c r="CL11" s="11">
        <f>IFERROR('1.25 Beer consumption pc'!CL11*'1.26 Beer price'!CL11,"")</f>
        <v>279.94750418609664</v>
      </c>
      <c r="CM11" s="11">
        <f>IFERROR('1.25 Beer consumption pc'!CM11*'1.26 Beer price'!CM11,"")</f>
        <v>14.216571445487228</v>
      </c>
      <c r="CN11" s="11">
        <f>IFERROR('1.25 Beer consumption pc'!CN11*'1.26 Beer price'!CN11,"")</f>
        <v>39.742859549998244</v>
      </c>
      <c r="CO11" s="11">
        <f>IFERROR('1.25 Beer consumption pc'!CO11*'1.26 Beer price'!CO11,"")</f>
        <v>13.223265305918336</v>
      </c>
      <c r="CP11" s="11">
        <f>IFERROR('1.25 Beer consumption pc'!CP11*'1.26 Beer price'!CP11,"")</f>
        <v>2.5863624210427254</v>
      </c>
    </row>
    <row r="12" spans="1:94" x14ac:dyDescent="0.25">
      <c r="A12" s="1" t="s">
        <v>33</v>
      </c>
      <c r="B12" s="11">
        <f>IFERROR('1.25 Beer consumption pc'!B12*'1.26 Beer price'!B12,"")</f>
        <v>83.80598767888209</v>
      </c>
      <c r="C12" s="11">
        <f>IFERROR('1.25 Beer consumption pc'!C12*'1.26 Beer price'!C12,"")</f>
        <v>39.36772130818656</v>
      </c>
      <c r="D12" s="11">
        <f>IFERROR('1.25 Beer consumption pc'!D12*'1.26 Beer price'!D12,"")</f>
        <v>14.303814350493463</v>
      </c>
      <c r="E12" s="11">
        <f>IFERROR('1.25 Beer consumption pc'!E12*'1.26 Beer price'!E12,"")</f>
        <v>35.860322218059203</v>
      </c>
      <c r="F12" s="11">
        <f>IFERROR('1.25 Beer consumption pc'!F12*'1.26 Beer price'!F12,"")</f>
        <v>134.26440021639476</v>
      </c>
      <c r="G12" s="11">
        <f>IFERROR('1.25 Beer consumption pc'!G12*'1.26 Beer price'!G12,"")</f>
        <v>3.9643283423096825</v>
      </c>
      <c r="H12" s="11">
        <f>IFERROR('1.25 Beer consumption pc'!H12*'1.26 Beer price'!H12,"")</f>
        <v>3.4960852702109282</v>
      </c>
      <c r="I12" s="11">
        <f>IFERROR('1.25 Beer consumption pc'!I12*'1.26 Beer price'!I12,"")</f>
        <v>399.6782682711605</v>
      </c>
      <c r="J12" s="11">
        <f>IFERROR('1.25 Beer consumption pc'!J12*'1.26 Beer price'!J12,"")</f>
        <v>61.500956612972907</v>
      </c>
      <c r="K12" s="11">
        <f>IFERROR('1.25 Beer consumption pc'!K12*'1.26 Beer price'!K12,"")</f>
        <v>58.054609179882895</v>
      </c>
      <c r="L12" s="11">
        <f>IFERROR('1.25 Beer consumption pc'!L12*'1.26 Beer price'!L12,"")</f>
        <v>0.2187670360418692</v>
      </c>
      <c r="M12" s="11">
        <f>IFERROR('1.25 Beer consumption pc'!M12*'1.26 Beer price'!M12,"")</f>
        <v>34.654322009396068</v>
      </c>
      <c r="N12" s="11">
        <f>IFERROR('1.25 Beer consumption pc'!N12*'1.26 Beer price'!N12,"")</f>
        <v>255.06726810723504</v>
      </c>
      <c r="O12" s="11">
        <f>IFERROR('1.25 Beer consumption pc'!O12*'1.26 Beer price'!O12,"")</f>
        <v>206.40391496527045</v>
      </c>
      <c r="P12" s="11">
        <f>IFERROR('1.25 Beer consumption pc'!P12*'1.26 Beer price'!P12,"")</f>
        <v>96.531976920215584</v>
      </c>
      <c r="Q12" s="11">
        <f>IFERROR('1.25 Beer consumption pc'!Q12*'1.26 Beer price'!Q12,"")</f>
        <v>78.873028249265275</v>
      </c>
      <c r="R12" s="11">
        <f>IFERROR('1.25 Beer consumption pc'!R12*'1.26 Beer price'!R12,"")</f>
        <v>14.062291811460858</v>
      </c>
      <c r="S12" s="11">
        <f>IFERROR('1.25 Beer consumption pc'!S12*'1.26 Beer price'!S12,"")</f>
        <v>50.319270058783729</v>
      </c>
      <c r="T12" s="11">
        <f>IFERROR('1.25 Beer consumption pc'!T12*'1.26 Beer price'!T12,"")</f>
        <v>572.7528931607236</v>
      </c>
      <c r="U12" s="11">
        <f>IFERROR('1.25 Beer consumption pc'!U12*'1.26 Beer price'!U12,"")</f>
        <v>602.4700659955156</v>
      </c>
      <c r="V12" s="11">
        <f>IFERROR('1.25 Beer consumption pc'!V12*'1.26 Beer price'!V12,"")</f>
        <v>421.61999953833015</v>
      </c>
      <c r="W12" s="11">
        <f>IFERROR('1.25 Beer consumption pc'!W12*'1.26 Beer price'!W12,"")</f>
        <v>161.18391573738376</v>
      </c>
      <c r="X12" s="11">
        <f>IFERROR('1.25 Beer consumption pc'!X12*'1.26 Beer price'!X12,"")</f>
        <v>58.452631578947361</v>
      </c>
      <c r="Y12" s="11">
        <f>IFERROR('1.25 Beer consumption pc'!Y12*'1.26 Beer price'!Y12,"")</f>
        <v>158.40270551508846</v>
      </c>
      <c r="Z12" s="11">
        <f>IFERROR('1.25 Beer consumption pc'!Z12*'1.26 Beer price'!Z12,"")</f>
        <v>102.306718046835</v>
      </c>
      <c r="AA12" s="11">
        <f>IFERROR('1.25 Beer consumption pc'!AA12*'1.26 Beer price'!AA12,"")</f>
        <v>285.48851910383934</v>
      </c>
      <c r="AB12" s="11">
        <f>IFERROR('1.25 Beer consumption pc'!AB12*'1.26 Beer price'!AB12,"")</f>
        <v>295.2275355808107</v>
      </c>
      <c r="AC12" s="11">
        <f>IFERROR('1.25 Beer consumption pc'!AC12*'1.26 Beer price'!AC12,"")</f>
        <v>205.11049723756904</v>
      </c>
      <c r="AD12" s="11">
        <f>IFERROR('1.25 Beer consumption pc'!AD12*'1.26 Beer price'!AD12,"")</f>
        <v>34.524227088239719</v>
      </c>
      <c r="AE12" s="11">
        <f>IFERROR('1.25 Beer consumption pc'!AE12*'1.26 Beer price'!AE12,"")</f>
        <v>145.64758388120043</v>
      </c>
      <c r="AF12" s="11">
        <f>IFERROR('1.25 Beer consumption pc'!AF12*'1.26 Beer price'!AF12,"")</f>
        <v>166.8002829521339</v>
      </c>
      <c r="AG12" s="11">
        <f>IFERROR('1.25 Beer consumption pc'!AG12*'1.26 Beer price'!AG12,"")</f>
        <v>167.53660089115212</v>
      </c>
      <c r="AH12" s="11">
        <f>IFERROR('1.25 Beer consumption pc'!AH12*'1.26 Beer price'!AH12,"")</f>
        <v>72.246309738393336</v>
      </c>
      <c r="AI12" s="11">
        <f>IFERROR('1.25 Beer consumption pc'!AI12*'1.26 Beer price'!AI12,"")</f>
        <v>232.95996341650363</v>
      </c>
      <c r="AJ12" s="11">
        <f>IFERROR('1.25 Beer consumption pc'!AJ12*'1.26 Beer price'!AJ12,"")</f>
        <v>130.52176183929794</v>
      </c>
      <c r="AK12" s="11">
        <f>IFERROR('1.25 Beer consumption pc'!AK12*'1.26 Beer price'!AK12,"")</f>
        <v>171.18183059296314</v>
      </c>
      <c r="AL12" s="11">
        <f>IFERROR('1.25 Beer consumption pc'!AL12*'1.26 Beer price'!AL12,"")</f>
        <v>147.61140159468621</v>
      </c>
      <c r="AM12" s="11">
        <f>IFERROR('1.25 Beer consumption pc'!AM12*'1.26 Beer price'!AM12,"")</f>
        <v>142.34829230284026</v>
      </c>
      <c r="AN12" s="11">
        <f>IFERROR('1.25 Beer consumption pc'!AN12*'1.26 Beer price'!AN12,"")</f>
        <v>275.86712261846606</v>
      </c>
      <c r="AO12" s="11">
        <f>IFERROR('1.25 Beer consumption pc'!AO12*'1.26 Beer price'!AO12,"")</f>
        <v>79.844744509922975</v>
      </c>
      <c r="AP12" s="11">
        <f>IFERROR('1.25 Beer consumption pc'!AP12*'1.26 Beer price'!AP12,"")</f>
        <v>160.09612587873625</v>
      </c>
      <c r="AQ12" s="11">
        <f>IFERROR('1.25 Beer consumption pc'!AQ12*'1.26 Beer price'!AQ12,"")</f>
        <v>89.933022664586915</v>
      </c>
      <c r="AR12" s="11">
        <f>IFERROR('1.25 Beer consumption pc'!AR12*'1.26 Beer price'!AR12,"")</f>
        <v>137.63586134580871</v>
      </c>
      <c r="AS12" s="11">
        <f>IFERROR('1.25 Beer consumption pc'!AS12*'1.26 Beer price'!AS12,"")</f>
        <v>185.1131490094867</v>
      </c>
      <c r="AT12" s="11">
        <f>IFERROR('1.25 Beer consumption pc'!AT12*'1.26 Beer price'!AT12,"")</f>
        <v>114.81046135762563</v>
      </c>
      <c r="AU12" s="11">
        <f>IFERROR('1.25 Beer consumption pc'!AU12*'1.26 Beer price'!AU12,"")</f>
        <v>137.77573549428223</v>
      </c>
      <c r="AV12" s="11">
        <f>IFERROR('1.25 Beer consumption pc'!AV12*'1.26 Beer price'!AV12,"")</f>
        <v>129.22649374710514</v>
      </c>
      <c r="AW12" s="11">
        <f>IFERROR('1.25 Beer consumption pc'!AW12*'1.26 Beer price'!AW12,"")</f>
        <v>145.12691747726456</v>
      </c>
      <c r="AX12" s="11">
        <f>IFERROR('1.25 Beer consumption pc'!AX12*'1.26 Beer price'!AX12,"")</f>
        <v>81.119808231835918</v>
      </c>
      <c r="AY12" s="11">
        <f>IFERROR('1.25 Beer consumption pc'!AY12*'1.26 Beer price'!AY12,"")</f>
        <v>34.173313995649018</v>
      </c>
      <c r="AZ12" s="11">
        <f>IFERROR('1.25 Beer consumption pc'!AZ12*'1.26 Beer price'!AZ12,"")</f>
        <v>161.11366366682827</v>
      </c>
      <c r="BA12" s="11">
        <f>IFERROR('1.25 Beer consumption pc'!BA12*'1.26 Beer price'!BA12,"")</f>
        <v>95.745839801726731</v>
      </c>
      <c r="BB12" s="11">
        <f>IFERROR('1.25 Beer consumption pc'!BB12*'1.26 Beer price'!BB12,"")</f>
        <v>90.267899478425804</v>
      </c>
      <c r="BC12" s="11">
        <f>IFERROR('1.25 Beer consumption pc'!BC12*'1.26 Beer price'!BC12,"")</f>
        <v>234.73135671840998</v>
      </c>
      <c r="BD12" s="11">
        <f>IFERROR('1.25 Beer consumption pc'!BD12*'1.26 Beer price'!BD12,"")</f>
        <v>56.004715878559168</v>
      </c>
      <c r="BE12" s="11">
        <f>IFERROR('1.25 Beer consumption pc'!BE12*'1.26 Beer price'!BE12,"")</f>
        <v>7.7977145203989329</v>
      </c>
      <c r="BF12" s="11">
        <f>IFERROR('1.25 Beer consumption pc'!BF12*'1.26 Beer price'!BF12,"")</f>
        <v>79.195947685119975</v>
      </c>
      <c r="BG12" s="11">
        <f>IFERROR('1.25 Beer consumption pc'!BG12*'1.26 Beer price'!BG12,"")</f>
        <v>7.4421891058581693</v>
      </c>
      <c r="BH12" s="11" t="str">
        <f>IFERROR('1.25 Beer consumption pc'!BH12*'1.26 Beer price'!BH12,"")</f>
        <v/>
      </c>
      <c r="BI12" s="11">
        <f>IFERROR('1.25 Beer consumption pc'!BI12*'1.26 Beer price'!BI12,"")</f>
        <v>111.06301484862796</v>
      </c>
      <c r="BJ12" s="11">
        <f>IFERROR('1.25 Beer consumption pc'!BJ12*'1.26 Beer price'!BJ12,"")</f>
        <v>52.871060768740556</v>
      </c>
      <c r="BK12" s="11">
        <f>IFERROR('1.25 Beer consumption pc'!BK12*'1.26 Beer price'!BK12,"")</f>
        <v>24.121939597043699</v>
      </c>
      <c r="BL12" s="11">
        <f>IFERROR('1.25 Beer consumption pc'!BL12*'1.26 Beer price'!BL12,"")</f>
        <v>16.339375266191499</v>
      </c>
      <c r="BM12" s="11" t="str">
        <f>IFERROR('1.25 Beer consumption pc'!BM12*'1.26 Beer price'!BM12,"")</f>
        <v/>
      </c>
      <c r="BN12" s="11">
        <f>IFERROR('1.25 Beer consumption pc'!BN12*'1.26 Beer price'!BN12,"")</f>
        <v>162.6760890789902</v>
      </c>
      <c r="BO12" s="11">
        <f>IFERROR('1.25 Beer consumption pc'!BO12*'1.26 Beer price'!BO12,"")</f>
        <v>66.385748415131971</v>
      </c>
      <c r="BP12" s="11">
        <f>IFERROR('1.25 Beer consumption pc'!BP12*'1.26 Beer price'!BP12,"")</f>
        <v>112.02439024390243</v>
      </c>
      <c r="BQ12" s="11">
        <f>IFERROR('1.25 Beer consumption pc'!BQ12*'1.26 Beer price'!BQ12,"")</f>
        <v>305.53157630469451</v>
      </c>
      <c r="BR12" s="11">
        <f>IFERROR('1.25 Beer consumption pc'!BR12*'1.26 Beer price'!BR12,"")</f>
        <v>450.55623682190708</v>
      </c>
      <c r="BS12" s="11">
        <f>IFERROR('1.25 Beer consumption pc'!BS12*'1.26 Beer price'!BS12,"")</f>
        <v>289.5895904632693</v>
      </c>
      <c r="BT12" s="11">
        <f>IFERROR('1.25 Beer consumption pc'!BT12*'1.26 Beer price'!BT12,"")</f>
        <v>323.15420993987829</v>
      </c>
      <c r="BU12" s="11">
        <f>IFERROR('1.25 Beer consumption pc'!BU12*'1.26 Beer price'!BU12,"")</f>
        <v>530.43728147899799</v>
      </c>
      <c r="BV12" s="11">
        <f>IFERROR('1.25 Beer consumption pc'!BV12*'1.26 Beer price'!BV12,"")</f>
        <v>542.04374579101284</v>
      </c>
      <c r="BW12" s="11">
        <f>IFERROR('1.25 Beer consumption pc'!BW12*'1.26 Beer price'!BW12,"")</f>
        <v>485.15728043073693</v>
      </c>
      <c r="BX12" s="11">
        <f>IFERROR('1.25 Beer consumption pc'!BX12*'1.26 Beer price'!BX12,"")</f>
        <v>584.87498598497598</v>
      </c>
      <c r="BY12" s="11">
        <f>IFERROR('1.25 Beer consumption pc'!BY12*'1.26 Beer price'!BY12,"")</f>
        <v>142.3830402834692</v>
      </c>
      <c r="BZ12" s="11">
        <f>IFERROR('1.25 Beer consumption pc'!BZ12*'1.26 Beer price'!BZ12,"")</f>
        <v>445.95123369145972</v>
      </c>
      <c r="CA12" s="11">
        <f>IFERROR('1.25 Beer consumption pc'!CA12*'1.26 Beer price'!CA12,"")</f>
        <v>285.30572967722793</v>
      </c>
      <c r="CB12" s="11">
        <f>IFERROR('1.25 Beer consumption pc'!CB12*'1.26 Beer price'!CB12,"")</f>
        <v>917.06598672352413</v>
      </c>
      <c r="CC12" s="11">
        <f>IFERROR('1.25 Beer consumption pc'!CC12*'1.26 Beer price'!CC12,"")</f>
        <v>163.9885724132921</v>
      </c>
      <c r="CD12" s="11">
        <f>IFERROR('1.25 Beer consumption pc'!CD12*'1.26 Beer price'!CD12,"")</f>
        <v>314.64856711915536</v>
      </c>
      <c r="CE12" s="11">
        <f>IFERROR('1.25 Beer consumption pc'!CE12*'1.26 Beer price'!CE12,"")</f>
        <v>689.65872133712082</v>
      </c>
      <c r="CF12" s="11">
        <f>IFERROR('1.25 Beer consumption pc'!CF12*'1.26 Beer price'!CF12,"")</f>
        <v>285.11845651865508</v>
      </c>
      <c r="CG12" s="11">
        <f>IFERROR('1.25 Beer consumption pc'!CG12*'1.26 Beer price'!CG12,"")</f>
        <v>427.88459470040834</v>
      </c>
      <c r="CH12" s="11">
        <f>IFERROR('1.25 Beer consumption pc'!CH12*'1.26 Beer price'!CH12,"")</f>
        <v>347.12601839262584</v>
      </c>
      <c r="CI12" s="11">
        <f>IFERROR('1.25 Beer consumption pc'!CI12*'1.26 Beer price'!CI12,"")</f>
        <v>504.6494900973567</v>
      </c>
      <c r="CJ12" s="11">
        <f>IFERROR('1.25 Beer consumption pc'!CJ12*'1.26 Beer price'!CJ12,"")</f>
        <v>70.044224676239253</v>
      </c>
      <c r="CK12" s="11">
        <f>IFERROR('1.25 Beer consumption pc'!CK12*'1.26 Beer price'!CK12,"")</f>
        <v>518.30421275247886</v>
      </c>
      <c r="CL12" s="11">
        <f>IFERROR('1.25 Beer consumption pc'!CL12*'1.26 Beer price'!CL12,"")</f>
        <v>292.05747631097751</v>
      </c>
      <c r="CM12" s="11">
        <f>IFERROR('1.25 Beer consumption pc'!CM12*'1.26 Beer price'!CM12,"")</f>
        <v>11.478139298395799</v>
      </c>
      <c r="CN12" s="11">
        <f>IFERROR('1.25 Beer consumption pc'!CN12*'1.26 Beer price'!CN12,"")</f>
        <v>38.929639124823169</v>
      </c>
      <c r="CO12" s="11">
        <f>IFERROR('1.25 Beer consumption pc'!CO12*'1.26 Beer price'!CO12,"")</f>
        <v>14.006652983095174</v>
      </c>
      <c r="CP12" s="11">
        <f>IFERROR('1.25 Beer consumption pc'!CP12*'1.26 Beer price'!CP12,"")</f>
        <v>3.3597768289399776</v>
      </c>
    </row>
    <row r="13" spans="1:94" x14ac:dyDescent="0.25">
      <c r="A13" s="1" t="s">
        <v>34</v>
      </c>
      <c r="B13" s="11">
        <f>IFERROR('1.25 Beer consumption pc'!B13*'1.26 Beer price'!B13,"")</f>
        <v>90.368379951468711</v>
      </c>
      <c r="C13" s="11">
        <f>IFERROR('1.25 Beer consumption pc'!C13*'1.26 Beer price'!C13,"")</f>
        <v>43.283717968943769</v>
      </c>
      <c r="D13" s="11">
        <f>IFERROR('1.25 Beer consumption pc'!D13*'1.26 Beer price'!D13,"")</f>
        <v>15.804897323045514</v>
      </c>
      <c r="E13" s="11">
        <f>IFERROR('1.25 Beer consumption pc'!E13*'1.26 Beer price'!E13,"")</f>
        <v>42.182771401510919</v>
      </c>
      <c r="F13" s="11">
        <f>IFERROR('1.25 Beer consumption pc'!F13*'1.26 Beer price'!F13,"")</f>
        <v>138.7380507947282</v>
      </c>
      <c r="G13" s="11">
        <f>IFERROR('1.25 Beer consumption pc'!G13*'1.26 Beer price'!G13,"")</f>
        <v>4.5594365330367861</v>
      </c>
      <c r="H13" s="11">
        <f>IFERROR('1.25 Beer consumption pc'!H13*'1.26 Beer price'!H13,"")</f>
        <v>3.9520718864515629</v>
      </c>
      <c r="I13" s="11">
        <f>IFERROR('1.25 Beer consumption pc'!I13*'1.26 Beer price'!I13,"")</f>
        <v>420.37339885288617</v>
      </c>
      <c r="J13" s="11">
        <f>IFERROR('1.25 Beer consumption pc'!J13*'1.26 Beer price'!J13,"")</f>
        <v>67.755062317139206</v>
      </c>
      <c r="K13" s="11">
        <f>IFERROR('1.25 Beer consumption pc'!K13*'1.26 Beer price'!K13,"")</f>
        <v>62.97226618952584</v>
      </c>
      <c r="L13" s="11">
        <f>IFERROR('1.25 Beer consumption pc'!L13*'1.26 Beer price'!L13,"")</f>
        <v>0.23492885340900188</v>
      </c>
      <c r="M13" s="11">
        <f>IFERROR('1.25 Beer consumption pc'!M13*'1.26 Beer price'!M13,"")</f>
        <v>37.495820158897452</v>
      </c>
      <c r="N13" s="11">
        <f>IFERROR('1.25 Beer consumption pc'!N13*'1.26 Beer price'!N13,"")</f>
        <v>291.0083531068542</v>
      </c>
      <c r="O13" s="11">
        <f>IFERROR('1.25 Beer consumption pc'!O13*'1.26 Beer price'!O13,"")</f>
        <v>223.12040723672843</v>
      </c>
      <c r="P13" s="11">
        <f>IFERROR('1.25 Beer consumption pc'!P13*'1.26 Beer price'!P13,"")</f>
        <v>107.98675422349442</v>
      </c>
      <c r="Q13" s="11">
        <f>IFERROR('1.25 Beer consumption pc'!Q13*'1.26 Beer price'!Q13,"")</f>
        <v>84.295173609554141</v>
      </c>
      <c r="R13" s="11">
        <f>IFERROR('1.25 Beer consumption pc'!R13*'1.26 Beer price'!R13,"")</f>
        <v>12.041901554790654</v>
      </c>
      <c r="S13" s="11">
        <f>IFERROR('1.25 Beer consumption pc'!S13*'1.26 Beer price'!S13,"")</f>
        <v>53.4885621555296</v>
      </c>
      <c r="T13" s="11">
        <f>IFERROR('1.25 Beer consumption pc'!T13*'1.26 Beer price'!T13,"")</f>
        <v>643.06971277125399</v>
      </c>
      <c r="U13" s="11">
        <f>IFERROR('1.25 Beer consumption pc'!U13*'1.26 Beer price'!U13,"")</f>
        <v>678.06624888093108</v>
      </c>
      <c r="V13" s="11">
        <f>IFERROR('1.25 Beer consumption pc'!V13*'1.26 Beer price'!V13,"")</f>
        <v>464.32245821806629</v>
      </c>
      <c r="W13" s="11">
        <f>IFERROR('1.25 Beer consumption pc'!W13*'1.26 Beer price'!W13,"")</f>
        <v>178.28772257701945</v>
      </c>
      <c r="X13" s="11">
        <f>IFERROR('1.25 Beer consumption pc'!X13*'1.26 Beer price'!X13,"")</f>
        <v>55.119605113276798</v>
      </c>
      <c r="Y13" s="11">
        <f>IFERROR('1.25 Beer consumption pc'!Y13*'1.26 Beer price'!Y13,"")</f>
        <v>166.73605328892592</v>
      </c>
      <c r="Z13" s="11">
        <f>IFERROR('1.25 Beer consumption pc'!Z13*'1.26 Beer price'!Z13,"")</f>
        <v>111.88156430645643</v>
      </c>
      <c r="AA13" s="11">
        <f>IFERROR('1.25 Beer consumption pc'!AA13*'1.26 Beer price'!AA13,"")</f>
        <v>312.26835124361872</v>
      </c>
      <c r="AB13" s="11">
        <f>IFERROR('1.25 Beer consumption pc'!AB13*'1.26 Beer price'!AB13,"")</f>
        <v>321.78855121248819</v>
      </c>
      <c r="AC13" s="11">
        <f>IFERROR('1.25 Beer consumption pc'!AC13*'1.26 Beer price'!AC13,"")</f>
        <v>226.52699684202418</v>
      </c>
      <c r="AD13" s="11">
        <f>IFERROR('1.25 Beer consumption pc'!AD13*'1.26 Beer price'!AD13,"")</f>
        <v>44.231450103687223</v>
      </c>
      <c r="AE13" s="11">
        <f>IFERROR('1.25 Beer consumption pc'!AE13*'1.26 Beer price'!AE13,"")</f>
        <v>162.30161518616299</v>
      </c>
      <c r="AF13" s="11">
        <f>IFERROR('1.25 Beer consumption pc'!AF13*'1.26 Beer price'!AF13,"")</f>
        <v>188.32546032970214</v>
      </c>
      <c r="AG13" s="11">
        <f>IFERROR('1.25 Beer consumption pc'!AG13*'1.26 Beer price'!AG13,"")</f>
        <v>192.58992334403462</v>
      </c>
      <c r="AH13" s="11">
        <f>IFERROR('1.25 Beer consumption pc'!AH13*'1.26 Beer price'!AH13,"")</f>
        <v>78.403733048169926</v>
      </c>
      <c r="AI13" s="11">
        <f>IFERROR('1.25 Beer consumption pc'!AI13*'1.26 Beer price'!AI13,"")</f>
        <v>244.36606375827603</v>
      </c>
      <c r="AJ13" s="11">
        <f>IFERROR('1.25 Beer consumption pc'!AJ13*'1.26 Beer price'!AJ13,"")</f>
        <v>136.59024411978751</v>
      </c>
      <c r="AK13" s="11">
        <f>IFERROR('1.25 Beer consumption pc'!AK13*'1.26 Beer price'!AK13,"")</f>
        <v>193.46811754280606</v>
      </c>
      <c r="AL13" s="11">
        <f>IFERROR('1.25 Beer consumption pc'!AL13*'1.26 Beer price'!AL13,"")</f>
        <v>167.13783355167894</v>
      </c>
      <c r="AM13" s="11">
        <f>IFERROR('1.25 Beer consumption pc'!AM13*'1.26 Beer price'!AM13,"")</f>
        <v>150.59202846183783</v>
      </c>
      <c r="AN13" s="11">
        <f>IFERROR('1.25 Beer consumption pc'!AN13*'1.26 Beer price'!AN13,"")</f>
        <v>310.6038435274607</v>
      </c>
      <c r="AO13" s="11">
        <f>IFERROR('1.25 Beer consumption pc'!AO13*'1.26 Beer price'!AO13,"")</f>
        <v>92.51023066700003</v>
      </c>
      <c r="AP13" s="11">
        <f>IFERROR('1.25 Beer consumption pc'!AP13*'1.26 Beer price'!AP13,"")</f>
        <v>189.22947181339498</v>
      </c>
      <c r="AQ13" s="11">
        <f>IFERROR('1.25 Beer consumption pc'!AQ13*'1.26 Beer price'!AQ13,"")</f>
        <v>103.13859361046296</v>
      </c>
      <c r="AR13" s="11">
        <f>IFERROR('1.25 Beer consumption pc'!AR13*'1.26 Beer price'!AR13,"")</f>
        <v>146.85162032902696</v>
      </c>
      <c r="AS13" s="11">
        <f>IFERROR('1.25 Beer consumption pc'!AS13*'1.26 Beer price'!AS13,"")</f>
        <v>230.43064548947325</v>
      </c>
      <c r="AT13" s="11">
        <f>IFERROR('1.25 Beer consumption pc'!AT13*'1.26 Beer price'!AT13,"")</f>
        <v>135.9722811647957</v>
      </c>
      <c r="AU13" s="11">
        <f>IFERROR('1.25 Beer consumption pc'!AU13*'1.26 Beer price'!AU13,"")</f>
        <v>170.38382636877668</v>
      </c>
      <c r="AV13" s="11">
        <f>IFERROR('1.25 Beer consumption pc'!AV13*'1.26 Beer price'!AV13,"")</f>
        <v>143.85575227020317</v>
      </c>
      <c r="AW13" s="11">
        <f>IFERROR('1.25 Beer consumption pc'!AW13*'1.26 Beer price'!AW13,"")</f>
        <v>152.08609513470634</v>
      </c>
      <c r="AX13" s="11">
        <f>IFERROR('1.25 Beer consumption pc'!AX13*'1.26 Beer price'!AX13,"")</f>
        <v>86.049560857333006</v>
      </c>
      <c r="AY13" s="11">
        <f>IFERROR('1.25 Beer consumption pc'!AY13*'1.26 Beer price'!AY13,"")</f>
        <v>39.091292344933564</v>
      </c>
      <c r="AZ13" s="11">
        <f>IFERROR('1.25 Beer consumption pc'!AZ13*'1.26 Beer price'!AZ13,"")</f>
        <v>168.84268140402588</v>
      </c>
      <c r="BA13" s="11">
        <f>IFERROR('1.25 Beer consumption pc'!BA13*'1.26 Beer price'!BA13,"")</f>
        <v>109.47617431510186</v>
      </c>
      <c r="BB13" s="11">
        <f>IFERROR('1.25 Beer consumption pc'!BB13*'1.26 Beer price'!BB13,"")</f>
        <v>111.17674858223062</v>
      </c>
      <c r="BC13" s="11">
        <f>IFERROR('1.25 Beer consumption pc'!BC13*'1.26 Beer price'!BC13,"")</f>
        <v>310.51122075874349</v>
      </c>
      <c r="BD13" s="11">
        <f>IFERROR('1.25 Beer consumption pc'!BD13*'1.26 Beer price'!BD13,"")</f>
        <v>61.436132618401672</v>
      </c>
      <c r="BE13" s="11">
        <f>IFERROR('1.25 Beer consumption pc'!BE13*'1.26 Beer price'!BE13,"")</f>
        <v>8.4374855312647234</v>
      </c>
      <c r="BF13" s="11">
        <f>IFERROR('1.25 Beer consumption pc'!BF13*'1.26 Beer price'!BF13,"")</f>
        <v>94.596834145394467</v>
      </c>
      <c r="BG13" s="11">
        <f>IFERROR('1.25 Beer consumption pc'!BG13*'1.26 Beer price'!BG13,"")</f>
        <v>7.357632696123992</v>
      </c>
      <c r="BH13" s="11" t="str">
        <f>IFERROR('1.25 Beer consumption pc'!BH13*'1.26 Beer price'!BH13,"")</f>
        <v/>
      </c>
      <c r="BI13" s="11">
        <f>IFERROR('1.25 Beer consumption pc'!BI13*'1.26 Beer price'!BI13,"")</f>
        <v>122.31837029024699</v>
      </c>
      <c r="BJ13" s="11">
        <f>IFERROR('1.25 Beer consumption pc'!BJ13*'1.26 Beer price'!BJ13,"")</f>
        <v>48.283437952679861</v>
      </c>
      <c r="BK13" s="11">
        <f>IFERROR('1.25 Beer consumption pc'!BK13*'1.26 Beer price'!BK13,"")</f>
        <v>20.376859707365057</v>
      </c>
      <c r="BL13" s="11">
        <f>IFERROR('1.25 Beer consumption pc'!BL13*'1.26 Beer price'!BL13,"")</f>
        <v>18.71885508213618</v>
      </c>
      <c r="BM13" s="11" t="str">
        <f>IFERROR('1.25 Beer consumption pc'!BM13*'1.26 Beer price'!BM13,"")</f>
        <v/>
      </c>
      <c r="BN13" s="11">
        <f>IFERROR('1.25 Beer consumption pc'!BN13*'1.26 Beer price'!BN13,"")</f>
        <v>178.74201001966026</v>
      </c>
      <c r="BO13" s="11">
        <f>IFERROR('1.25 Beer consumption pc'!BO13*'1.26 Beer price'!BO13,"")</f>
        <v>72.016441770280196</v>
      </c>
      <c r="BP13" s="11">
        <f>IFERROR('1.25 Beer consumption pc'!BP13*'1.26 Beer price'!BP13,"")</f>
        <v>115.49957043114193</v>
      </c>
      <c r="BQ13" s="11">
        <f>IFERROR('1.25 Beer consumption pc'!BQ13*'1.26 Beer price'!BQ13,"")</f>
        <v>307.46415985001642</v>
      </c>
      <c r="BR13" s="11">
        <f>IFERROR('1.25 Beer consumption pc'!BR13*'1.26 Beer price'!BR13,"")</f>
        <v>473.56651175792308</v>
      </c>
      <c r="BS13" s="11">
        <f>IFERROR('1.25 Beer consumption pc'!BS13*'1.26 Beer price'!BS13,"")</f>
        <v>289.16443390512563</v>
      </c>
      <c r="BT13" s="11">
        <f>IFERROR('1.25 Beer consumption pc'!BT13*'1.26 Beer price'!BT13,"")</f>
        <v>338.16780023692331</v>
      </c>
      <c r="BU13" s="11">
        <f>IFERROR('1.25 Beer consumption pc'!BU13*'1.26 Beer price'!BU13,"")</f>
        <v>579.66376922342147</v>
      </c>
      <c r="BV13" s="11">
        <f>IFERROR('1.25 Beer consumption pc'!BV13*'1.26 Beer price'!BV13,"")</f>
        <v>564.92836466903475</v>
      </c>
      <c r="BW13" s="11">
        <f>IFERROR('1.25 Beer consumption pc'!BW13*'1.26 Beer price'!BW13,"")</f>
        <v>526.93953889867998</v>
      </c>
      <c r="BX13" s="11">
        <f>IFERROR('1.25 Beer consumption pc'!BX13*'1.26 Beer price'!BX13,"")</f>
        <v>628.31841943705467</v>
      </c>
      <c r="BY13" s="11">
        <f>IFERROR('1.25 Beer consumption pc'!BY13*'1.26 Beer price'!BY13,"")</f>
        <v>152.09218919206026</v>
      </c>
      <c r="BZ13" s="11">
        <f>IFERROR('1.25 Beer consumption pc'!BZ13*'1.26 Beer price'!BZ13,"")</f>
        <v>468.4835149517869</v>
      </c>
      <c r="CA13" s="11">
        <f>IFERROR('1.25 Beer consumption pc'!CA13*'1.26 Beer price'!CA13,"")</f>
        <v>278.65580667781433</v>
      </c>
      <c r="CB13" s="11">
        <f>IFERROR('1.25 Beer consumption pc'!CB13*'1.26 Beer price'!CB13,"")</f>
        <v>877.17954888533984</v>
      </c>
      <c r="CC13" s="11">
        <f>IFERROR('1.25 Beer consumption pc'!CC13*'1.26 Beer price'!CC13,"")</f>
        <v>177.20295057500502</v>
      </c>
      <c r="CD13" s="11">
        <f>IFERROR('1.25 Beer consumption pc'!CD13*'1.26 Beer price'!CD13,"")</f>
        <v>339.1791448024112</v>
      </c>
      <c r="CE13" s="11">
        <f>IFERROR('1.25 Beer consumption pc'!CE13*'1.26 Beer price'!CE13,"")</f>
        <v>741.07269881917773</v>
      </c>
      <c r="CF13" s="11">
        <f>IFERROR('1.25 Beer consumption pc'!CF13*'1.26 Beer price'!CF13,"")</f>
        <v>282.39711710348348</v>
      </c>
      <c r="CG13" s="11">
        <f>IFERROR('1.25 Beer consumption pc'!CG13*'1.26 Beer price'!CG13,"")</f>
        <v>430.12222717454659</v>
      </c>
      <c r="CH13" s="11">
        <f>IFERROR('1.25 Beer consumption pc'!CH13*'1.26 Beer price'!CH13,"")</f>
        <v>390.24597476528317</v>
      </c>
      <c r="CI13" s="11">
        <f>IFERROR('1.25 Beer consumption pc'!CI13*'1.26 Beer price'!CI13,"")</f>
        <v>593.79169260873425</v>
      </c>
      <c r="CJ13" s="11">
        <f>IFERROR('1.25 Beer consumption pc'!CJ13*'1.26 Beer price'!CJ13,"")</f>
        <v>69.522401421537367</v>
      </c>
      <c r="CK13" s="11">
        <f>IFERROR('1.25 Beer consumption pc'!CK13*'1.26 Beer price'!CK13,"")</f>
        <v>542.37454877226389</v>
      </c>
      <c r="CL13" s="11">
        <f>IFERROR('1.25 Beer consumption pc'!CL13*'1.26 Beer price'!CL13,"")</f>
        <v>298.79287985878108</v>
      </c>
      <c r="CM13" s="11">
        <f>IFERROR('1.25 Beer consumption pc'!CM13*'1.26 Beer price'!CM13,"")</f>
        <v>12.292245250911687</v>
      </c>
      <c r="CN13" s="11">
        <f>IFERROR('1.25 Beer consumption pc'!CN13*'1.26 Beer price'!CN13,"")</f>
        <v>42.866883956868165</v>
      </c>
      <c r="CO13" s="11">
        <f>IFERROR('1.25 Beer consumption pc'!CO13*'1.26 Beer price'!CO13,"")</f>
        <v>15.860558158372307</v>
      </c>
      <c r="CP13" s="11">
        <f>IFERROR('1.25 Beer consumption pc'!CP13*'1.26 Beer price'!CP13,"")</f>
        <v>3.8898299305078576</v>
      </c>
    </row>
    <row r="14" spans="1:94" x14ac:dyDescent="0.25">
      <c r="A14" s="1" t="s">
        <v>35</v>
      </c>
      <c r="B14" s="11">
        <f>IFERROR('1.25 Beer consumption pc'!B14*'1.26 Beer price'!B14,"")</f>
        <v>91.179386025047123</v>
      </c>
      <c r="C14" s="11">
        <f>IFERROR('1.25 Beer consumption pc'!C14*'1.26 Beer price'!C14,"")</f>
        <v>45.52863763704616</v>
      </c>
      <c r="D14" s="11">
        <f>IFERROR('1.25 Beer consumption pc'!D14*'1.26 Beer price'!D14,"")</f>
        <v>18.635423547119142</v>
      </c>
      <c r="E14" s="11">
        <f>IFERROR('1.25 Beer consumption pc'!E14*'1.26 Beer price'!E14,"")</f>
        <v>47.281997996066352</v>
      </c>
      <c r="F14" s="11">
        <f>IFERROR('1.25 Beer consumption pc'!F14*'1.26 Beer price'!F14,"")</f>
        <v>144.15900259972608</v>
      </c>
      <c r="G14" s="11">
        <f>IFERROR('1.25 Beer consumption pc'!G14*'1.26 Beer price'!G14,"")</f>
        <v>4.6727236929979741</v>
      </c>
      <c r="H14" s="11">
        <f>IFERROR('1.25 Beer consumption pc'!H14*'1.26 Beer price'!H14,"")</f>
        <v>4.4565769989183099</v>
      </c>
      <c r="I14" s="11">
        <f>IFERROR('1.25 Beer consumption pc'!I14*'1.26 Beer price'!I14,"")</f>
        <v>420.32702035054695</v>
      </c>
      <c r="J14" s="11">
        <f>IFERROR('1.25 Beer consumption pc'!J14*'1.26 Beer price'!J14,"")</f>
        <v>70.886637757825483</v>
      </c>
      <c r="K14" s="11">
        <f>IFERROR('1.25 Beer consumption pc'!K14*'1.26 Beer price'!K14,"")</f>
        <v>62.809217214503562</v>
      </c>
      <c r="L14" s="11">
        <f>IFERROR('1.25 Beer consumption pc'!L14*'1.26 Beer price'!L14,"")</f>
        <v>0.23450848768520394</v>
      </c>
      <c r="M14" s="11">
        <f>IFERROR('1.25 Beer consumption pc'!M14*'1.26 Beer price'!M14,"")</f>
        <v>38.663865782520439</v>
      </c>
      <c r="N14" s="11">
        <f>IFERROR('1.25 Beer consumption pc'!N14*'1.26 Beer price'!N14,"")</f>
        <v>307.86461862811541</v>
      </c>
      <c r="O14" s="11">
        <f>IFERROR('1.25 Beer consumption pc'!O14*'1.26 Beer price'!O14,"")</f>
        <v>233.46945468798745</v>
      </c>
      <c r="P14" s="11">
        <f>IFERROR('1.25 Beer consumption pc'!P14*'1.26 Beer price'!P14,"")</f>
        <v>111.73783310154187</v>
      </c>
      <c r="Q14" s="11">
        <f>IFERROR('1.25 Beer consumption pc'!Q14*'1.26 Beer price'!Q14,"")</f>
        <v>88.81083793276467</v>
      </c>
      <c r="R14" s="11">
        <f>IFERROR('1.25 Beer consumption pc'!R14*'1.26 Beer price'!R14,"")</f>
        <v>6.5028344790374684</v>
      </c>
      <c r="S14" s="11">
        <f>IFERROR('1.25 Beer consumption pc'!S14*'1.26 Beer price'!S14,"")</f>
        <v>59.89671834439396</v>
      </c>
      <c r="T14" s="11">
        <f>IFERROR('1.25 Beer consumption pc'!T14*'1.26 Beer price'!T14,"")</f>
        <v>640.59614342535497</v>
      </c>
      <c r="U14" s="11">
        <f>IFERROR('1.25 Beer consumption pc'!U14*'1.26 Beer price'!U14,"")</f>
        <v>672.29841211177256</v>
      </c>
      <c r="V14" s="11">
        <f>IFERROR('1.25 Beer consumption pc'!V14*'1.26 Beer price'!V14,"")</f>
        <v>476.81502023003139</v>
      </c>
      <c r="W14" s="11">
        <f>IFERROR('1.25 Beer consumption pc'!W14*'1.26 Beer price'!W14,"")</f>
        <v>178.60003524467351</v>
      </c>
      <c r="X14" s="11">
        <f>IFERROR('1.25 Beer consumption pc'!X14*'1.26 Beer price'!X14,"")</f>
        <v>60.63263322486582</v>
      </c>
      <c r="Y14" s="11">
        <f>IFERROR('1.25 Beer consumption pc'!Y14*'1.26 Beer price'!Y14,"")</f>
        <v>151.52225434278719</v>
      </c>
      <c r="Z14" s="11">
        <f>IFERROR('1.25 Beer consumption pc'!Z14*'1.26 Beer price'!Z14,"")</f>
        <v>112.78523856316191</v>
      </c>
      <c r="AA14" s="11">
        <f>IFERROR('1.25 Beer consumption pc'!AA14*'1.26 Beer price'!AA14,"")</f>
        <v>279.79420018709078</v>
      </c>
      <c r="AB14" s="11">
        <f>IFERROR('1.25 Beer consumption pc'!AB14*'1.26 Beer price'!AB14,"")</f>
        <v>297.50414072762578</v>
      </c>
      <c r="AC14" s="11">
        <f>IFERROR('1.25 Beer consumption pc'!AC14*'1.26 Beer price'!AC14,"")</f>
        <v>220.6768660176171</v>
      </c>
      <c r="AD14" s="11">
        <f>IFERROR('1.25 Beer consumption pc'!AD14*'1.26 Beer price'!AD14,"")</f>
        <v>51.806982569135606</v>
      </c>
      <c r="AE14" s="11">
        <f>IFERROR('1.25 Beer consumption pc'!AE14*'1.26 Beer price'!AE14,"")</f>
        <v>153.28386310776389</v>
      </c>
      <c r="AF14" s="11">
        <f>IFERROR('1.25 Beer consumption pc'!AF14*'1.26 Beer price'!AF14,"")</f>
        <v>172.04616588419404</v>
      </c>
      <c r="AG14" s="11">
        <f>IFERROR('1.25 Beer consumption pc'!AG14*'1.26 Beer price'!AG14,"")</f>
        <v>172.5263017712079</v>
      </c>
      <c r="AH14" s="11">
        <f>IFERROR('1.25 Beer consumption pc'!AH14*'1.26 Beer price'!AH14,"")</f>
        <v>76.706476356927851</v>
      </c>
      <c r="AI14" s="11">
        <f>IFERROR('1.25 Beer consumption pc'!AI14*'1.26 Beer price'!AI14,"")</f>
        <v>241.16984617939508</v>
      </c>
      <c r="AJ14" s="11">
        <f>IFERROR('1.25 Beer consumption pc'!AJ14*'1.26 Beer price'!AJ14,"")</f>
        <v>125.65684713375796</v>
      </c>
      <c r="AK14" s="11">
        <f>IFERROR('1.25 Beer consumption pc'!AK14*'1.26 Beer price'!AK14,"")</f>
        <v>200.26507027997351</v>
      </c>
      <c r="AL14" s="11">
        <f>IFERROR('1.25 Beer consumption pc'!AL14*'1.26 Beer price'!AL14,"")</f>
        <v>144.86046060471691</v>
      </c>
      <c r="AM14" s="11">
        <f>IFERROR('1.25 Beer consumption pc'!AM14*'1.26 Beer price'!AM14,"")</f>
        <v>147.43815110190033</v>
      </c>
      <c r="AN14" s="11">
        <f>IFERROR('1.25 Beer consumption pc'!AN14*'1.26 Beer price'!AN14,"")</f>
        <v>269.90999756750182</v>
      </c>
      <c r="AO14" s="11">
        <f>IFERROR('1.25 Beer consumption pc'!AO14*'1.26 Beer price'!AO14,"")</f>
        <v>97.794879579700478</v>
      </c>
      <c r="AP14" s="11">
        <f>IFERROR('1.25 Beer consumption pc'!AP14*'1.26 Beer price'!AP14,"")</f>
        <v>195.31964517688729</v>
      </c>
      <c r="AQ14" s="11">
        <f>IFERROR('1.25 Beer consumption pc'!AQ14*'1.26 Beer price'!AQ14,"")</f>
        <v>112.03652672988845</v>
      </c>
      <c r="AR14" s="11">
        <f>IFERROR('1.25 Beer consumption pc'!AR14*'1.26 Beer price'!AR14,"")</f>
        <v>154.61772864007503</v>
      </c>
      <c r="AS14" s="11">
        <f>IFERROR('1.25 Beer consumption pc'!AS14*'1.26 Beer price'!AS14,"")</f>
        <v>220.34311981723465</v>
      </c>
      <c r="AT14" s="11">
        <f>IFERROR('1.25 Beer consumption pc'!AT14*'1.26 Beer price'!AT14,"")</f>
        <v>145.01621770835729</v>
      </c>
      <c r="AU14" s="11">
        <f>IFERROR('1.25 Beer consumption pc'!AU14*'1.26 Beer price'!AU14,"")</f>
        <v>184.99392077814042</v>
      </c>
      <c r="AV14" s="11">
        <f>IFERROR('1.25 Beer consumption pc'!AV14*'1.26 Beer price'!AV14,"")</f>
        <v>154.02471789360558</v>
      </c>
      <c r="AW14" s="11">
        <f>IFERROR('1.25 Beer consumption pc'!AW14*'1.26 Beer price'!AW14,"")</f>
        <v>162.99969011465757</v>
      </c>
      <c r="AX14" s="11">
        <f>IFERROR('1.25 Beer consumption pc'!AX14*'1.26 Beer price'!AX14,"")</f>
        <v>92.895359771717636</v>
      </c>
      <c r="AY14" s="11">
        <f>IFERROR('1.25 Beer consumption pc'!AY14*'1.26 Beer price'!AY14,"")</f>
        <v>42.830243721324955</v>
      </c>
      <c r="AZ14" s="11">
        <f>IFERROR('1.25 Beer consumption pc'!AZ14*'1.26 Beer price'!AZ14,"")</f>
        <v>164.811462181845</v>
      </c>
      <c r="BA14" s="11">
        <f>IFERROR('1.25 Beer consumption pc'!BA14*'1.26 Beer price'!BA14,"")</f>
        <v>124.80271098319564</v>
      </c>
      <c r="BB14" s="11">
        <f>IFERROR('1.25 Beer consumption pc'!BB14*'1.26 Beer price'!BB14,"")</f>
        <v>111.72279792746114</v>
      </c>
      <c r="BC14" s="11">
        <f>IFERROR('1.25 Beer consumption pc'!BC14*'1.26 Beer price'!BC14,"")</f>
        <v>425.65535167581112</v>
      </c>
      <c r="BD14" s="11">
        <f>IFERROR('1.25 Beer consumption pc'!BD14*'1.26 Beer price'!BD14,"")</f>
        <v>64.775813745590028</v>
      </c>
      <c r="BE14" s="11">
        <f>IFERROR('1.25 Beer consumption pc'!BE14*'1.26 Beer price'!BE14,"")</f>
        <v>8.8169148009850584</v>
      </c>
      <c r="BF14" s="11">
        <f>IFERROR('1.25 Beer consumption pc'!BF14*'1.26 Beer price'!BF14,"")</f>
        <v>92.03813569103626</v>
      </c>
      <c r="BG14" s="11">
        <f>IFERROR('1.25 Beer consumption pc'!BG14*'1.26 Beer price'!BG14,"")</f>
        <v>7.838954479139848</v>
      </c>
      <c r="BH14" s="11" t="str">
        <f>IFERROR('1.25 Beer consumption pc'!BH14*'1.26 Beer price'!BH14,"")</f>
        <v/>
      </c>
      <c r="BI14" s="11">
        <f>IFERROR('1.25 Beer consumption pc'!BI14*'1.26 Beer price'!BI14,"")</f>
        <v>126.16007080541155</v>
      </c>
      <c r="BJ14" s="11">
        <f>IFERROR('1.25 Beer consumption pc'!BJ14*'1.26 Beer price'!BJ14,"")</f>
        <v>55.179465481982938</v>
      </c>
      <c r="BK14" s="11">
        <f>IFERROR('1.25 Beer consumption pc'!BK14*'1.26 Beer price'!BK14,"")</f>
        <v>19.215260639942763</v>
      </c>
      <c r="BL14" s="11">
        <f>IFERROR('1.25 Beer consumption pc'!BL14*'1.26 Beer price'!BL14,"")</f>
        <v>18.932432400303377</v>
      </c>
      <c r="BM14" s="11" t="str">
        <f>IFERROR('1.25 Beer consumption pc'!BM14*'1.26 Beer price'!BM14,"")</f>
        <v/>
      </c>
      <c r="BN14" s="11">
        <f>IFERROR('1.25 Beer consumption pc'!BN14*'1.26 Beer price'!BN14,"")</f>
        <v>175.68838680250505</v>
      </c>
      <c r="BO14" s="11">
        <f>IFERROR('1.25 Beer consumption pc'!BO14*'1.26 Beer price'!BO14,"")</f>
        <v>73.012165629109234</v>
      </c>
      <c r="BP14" s="11">
        <f>IFERROR('1.25 Beer consumption pc'!BP14*'1.26 Beer price'!BP14,"")</f>
        <v>122.27765518564713</v>
      </c>
      <c r="BQ14" s="11">
        <f>IFERROR('1.25 Beer consumption pc'!BQ14*'1.26 Beer price'!BQ14,"")</f>
        <v>319.7602390844346</v>
      </c>
      <c r="BR14" s="11">
        <f>IFERROR('1.25 Beer consumption pc'!BR14*'1.26 Beer price'!BR14,"")</f>
        <v>469.89102816808202</v>
      </c>
      <c r="BS14" s="11">
        <f>IFERROR('1.25 Beer consumption pc'!BS14*'1.26 Beer price'!BS14,"")</f>
        <v>303.15037211237649</v>
      </c>
      <c r="BT14" s="11">
        <f>IFERROR('1.25 Beer consumption pc'!BT14*'1.26 Beer price'!BT14,"")</f>
        <v>317.39664558577232</v>
      </c>
      <c r="BU14" s="11">
        <f>IFERROR('1.25 Beer consumption pc'!BU14*'1.26 Beer price'!BU14,"")</f>
        <v>542.95262901249987</v>
      </c>
      <c r="BV14" s="11">
        <f>IFERROR('1.25 Beer consumption pc'!BV14*'1.26 Beer price'!BV14,"")</f>
        <v>517.06702670375773</v>
      </c>
      <c r="BW14" s="11">
        <f>IFERROR('1.25 Beer consumption pc'!BW14*'1.26 Beer price'!BW14,"")</f>
        <v>484.06056804945797</v>
      </c>
      <c r="BX14" s="11">
        <f>IFERROR('1.25 Beer consumption pc'!BX14*'1.26 Beer price'!BX14,"")</f>
        <v>605.2061540740192</v>
      </c>
      <c r="BY14" s="11">
        <f>IFERROR('1.25 Beer consumption pc'!BY14*'1.26 Beer price'!BY14,"")</f>
        <v>140.74173418430541</v>
      </c>
      <c r="BZ14" s="11">
        <f>IFERROR('1.25 Beer consumption pc'!BZ14*'1.26 Beer price'!BZ14,"")</f>
        <v>437.4557283334932</v>
      </c>
      <c r="CA14" s="11">
        <f>IFERROR('1.25 Beer consumption pc'!CA14*'1.26 Beer price'!CA14,"")</f>
        <v>234.7470775003608</v>
      </c>
      <c r="CB14" s="11">
        <f>IFERROR('1.25 Beer consumption pc'!CB14*'1.26 Beer price'!CB14,"")</f>
        <v>787.11240098631822</v>
      </c>
      <c r="CC14" s="11">
        <f>IFERROR('1.25 Beer consumption pc'!CC14*'1.26 Beer price'!CC14,"")</f>
        <v>169.04344195224451</v>
      </c>
      <c r="CD14" s="11">
        <f>IFERROR('1.25 Beer consumption pc'!CD14*'1.26 Beer price'!CD14,"")</f>
        <v>316.1150726526123</v>
      </c>
      <c r="CE14" s="11">
        <f>IFERROR('1.25 Beer consumption pc'!CE14*'1.26 Beer price'!CE14,"")</f>
        <v>712.2685974447943</v>
      </c>
      <c r="CF14" s="11">
        <f>IFERROR('1.25 Beer consumption pc'!CF14*'1.26 Beer price'!CF14,"")</f>
        <v>235.82865381696769</v>
      </c>
      <c r="CG14" s="11">
        <f>IFERROR('1.25 Beer consumption pc'!CG14*'1.26 Beer price'!CG14,"")</f>
        <v>373.82470919428772</v>
      </c>
      <c r="CH14" s="11">
        <f>IFERROR('1.25 Beer consumption pc'!CH14*'1.26 Beer price'!CH14,"")</f>
        <v>369.44394647207082</v>
      </c>
      <c r="CI14" s="11">
        <f>IFERROR('1.25 Beer consumption pc'!CI14*'1.26 Beer price'!CI14,"")</f>
        <v>558.36172325794814</v>
      </c>
      <c r="CJ14" s="11">
        <f>IFERROR('1.25 Beer consumption pc'!CJ14*'1.26 Beer price'!CJ14,"")</f>
        <v>77.811367921813897</v>
      </c>
      <c r="CK14" s="11">
        <f>IFERROR('1.25 Beer consumption pc'!CK14*'1.26 Beer price'!CK14,"")</f>
        <v>532.19529634476885</v>
      </c>
      <c r="CL14" s="11">
        <f>IFERROR('1.25 Beer consumption pc'!CL14*'1.26 Beer price'!CL14,"")</f>
        <v>314.23590008875146</v>
      </c>
      <c r="CM14" s="11">
        <f>IFERROR('1.25 Beer consumption pc'!CM14*'1.26 Beer price'!CM14,"")</f>
        <v>12.699611934756684</v>
      </c>
      <c r="CN14" s="11">
        <f>IFERROR('1.25 Beer consumption pc'!CN14*'1.26 Beer price'!CN14,"")</f>
        <v>48.013680849372477</v>
      </c>
      <c r="CO14" s="11">
        <f>IFERROR('1.25 Beer consumption pc'!CO14*'1.26 Beer price'!CO14,"")</f>
        <v>17.785351692079246</v>
      </c>
      <c r="CP14" s="11">
        <f>IFERROR('1.25 Beer consumption pc'!CP14*'1.26 Beer price'!CP14,"")</f>
        <v>4.250623126838482</v>
      </c>
    </row>
    <row r="15" spans="1:94" x14ac:dyDescent="0.25">
      <c r="A15" s="1" t="s">
        <v>36</v>
      </c>
      <c r="B15" s="11">
        <f>IFERROR('1.25 Beer consumption pc'!B15*'1.26 Beer price'!B15,"")</f>
        <v>91.858488013371954</v>
      </c>
      <c r="C15" s="11">
        <f>IFERROR('1.25 Beer consumption pc'!C15*'1.26 Beer price'!C15,"")</f>
        <v>45.427650519767802</v>
      </c>
      <c r="D15" s="11">
        <f>IFERROR('1.25 Beer consumption pc'!D15*'1.26 Beer price'!D15,"")</f>
        <v>21.236573505049968</v>
      </c>
      <c r="E15" s="11">
        <f>IFERROR('1.25 Beer consumption pc'!E15*'1.26 Beer price'!E15,"")</f>
        <v>53.453369176686067</v>
      </c>
      <c r="F15" s="11">
        <f>IFERROR('1.25 Beer consumption pc'!F15*'1.26 Beer price'!F15,"")</f>
        <v>154.22608695652173</v>
      </c>
      <c r="G15" s="11">
        <f>IFERROR('1.25 Beer consumption pc'!G15*'1.26 Beer price'!G15,"")</f>
        <v>4.8389953747352132</v>
      </c>
      <c r="H15" s="11">
        <f>IFERROR('1.25 Beer consumption pc'!H15*'1.26 Beer price'!H15,"")</f>
        <v>4.9349639409348498</v>
      </c>
      <c r="I15" s="11">
        <f>IFERROR('1.25 Beer consumption pc'!I15*'1.26 Beer price'!I15,"")</f>
        <v>336.99115461358389</v>
      </c>
      <c r="J15" s="11">
        <f>IFERROR('1.25 Beer consumption pc'!J15*'1.26 Beer price'!J15,"")</f>
        <v>73.188328661486239</v>
      </c>
      <c r="K15" s="11">
        <f>IFERROR('1.25 Beer consumption pc'!K15*'1.26 Beer price'!K15,"")</f>
        <v>62.183711362726186</v>
      </c>
      <c r="L15" s="11">
        <f>IFERROR('1.25 Beer consumption pc'!L15*'1.26 Beer price'!L15,"")</f>
        <v>0.22627855662979612</v>
      </c>
      <c r="M15" s="11">
        <f>IFERROR('1.25 Beer consumption pc'!M15*'1.26 Beer price'!M15,"")</f>
        <v>39.350549390858205</v>
      </c>
      <c r="N15" s="11">
        <f>IFERROR('1.25 Beer consumption pc'!N15*'1.26 Beer price'!N15,"")</f>
        <v>319.28804267298864</v>
      </c>
      <c r="O15" s="11">
        <f>IFERROR('1.25 Beer consumption pc'!O15*'1.26 Beer price'!O15,"")</f>
        <v>252.394976473376</v>
      </c>
      <c r="P15" s="11">
        <f>IFERROR('1.25 Beer consumption pc'!P15*'1.26 Beer price'!P15,"")</f>
        <v>109.94690295850883</v>
      </c>
      <c r="Q15" s="11">
        <f>IFERROR('1.25 Beer consumption pc'!Q15*'1.26 Beer price'!Q15,"")</f>
        <v>94.525836379971366</v>
      </c>
      <c r="R15" s="11">
        <f>IFERROR('1.25 Beer consumption pc'!R15*'1.26 Beer price'!R15,"")</f>
        <v>8.0182207153497078</v>
      </c>
      <c r="S15" s="11">
        <f>IFERROR('1.25 Beer consumption pc'!S15*'1.26 Beer price'!S15,"")</f>
        <v>68.93174346785031</v>
      </c>
      <c r="T15" s="11">
        <f>IFERROR('1.25 Beer consumption pc'!T15*'1.26 Beer price'!T15,"")</f>
        <v>620.79752641969583</v>
      </c>
      <c r="U15" s="11">
        <f>IFERROR('1.25 Beer consumption pc'!U15*'1.26 Beer price'!U15,"")</f>
        <v>647.09264871829237</v>
      </c>
      <c r="V15" s="11">
        <f>IFERROR('1.25 Beer consumption pc'!V15*'1.26 Beer price'!V15,"")</f>
        <v>483.40450529835744</v>
      </c>
      <c r="W15" s="11">
        <f>IFERROR('1.25 Beer consumption pc'!W15*'1.26 Beer price'!W15,"")</f>
        <v>184.70117416161841</v>
      </c>
      <c r="X15" s="11">
        <f>IFERROR('1.25 Beer consumption pc'!X15*'1.26 Beer price'!X15,"")</f>
        <v>74.769120226547486</v>
      </c>
      <c r="Y15" s="11">
        <f>IFERROR('1.25 Beer consumption pc'!Y15*'1.26 Beer price'!Y15,"")</f>
        <v>153.59945766954345</v>
      </c>
      <c r="Z15" s="11">
        <f>IFERROR('1.25 Beer consumption pc'!Z15*'1.26 Beer price'!Z15,"")</f>
        <v>113.49971172061608</v>
      </c>
      <c r="AA15" s="11">
        <f>IFERROR('1.25 Beer consumption pc'!AA15*'1.26 Beer price'!AA15,"")</f>
        <v>303.98160531193537</v>
      </c>
      <c r="AB15" s="11">
        <f>IFERROR('1.25 Beer consumption pc'!AB15*'1.26 Beer price'!AB15,"")</f>
        <v>293.77811165736347</v>
      </c>
      <c r="AC15" s="11">
        <f>IFERROR('1.25 Beer consumption pc'!AC15*'1.26 Beer price'!AC15,"")</f>
        <v>228.21609016712009</v>
      </c>
      <c r="AD15" s="11">
        <f>IFERROR('1.25 Beer consumption pc'!AD15*'1.26 Beer price'!AD15,"")</f>
        <v>57.903259506895111</v>
      </c>
      <c r="AE15" s="11">
        <f>IFERROR('1.25 Beer consumption pc'!AE15*'1.26 Beer price'!AE15,"")</f>
        <v>153.69166801227195</v>
      </c>
      <c r="AF15" s="11">
        <f>IFERROR('1.25 Beer consumption pc'!AF15*'1.26 Beer price'!AF15,"")</f>
        <v>179.1679019665975</v>
      </c>
      <c r="AG15" s="11">
        <f>IFERROR('1.25 Beer consumption pc'!AG15*'1.26 Beer price'!AG15,"")</f>
        <v>173.99643325818502</v>
      </c>
      <c r="AH15" s="11">
        <f>IFERROR('1.25 Beer consumption pc'!AH15*'1.26 Beer price'!AH15,"")</f>
        <v>87.620617756873386</v>
      </c>
      <c r="AI15" s="11">
        <f>IFERROR('1.25 Beer consumption pc'!AI15*'1.26 Beer price'!AI15,"")</f>
        <v>247.01491956307916</v>
      </c>
      <c r="AJ15" s="11">
        <f>IFERROR('1.25 Beer consumption pc'!AJ15*'1.26 Beer price'!AJ15,"")</f>
        <v>133.271062582105</v>
      </c>
      <c r="AK15" s="11">
        <f>IFERROR('1.25 Beer consumption pc'!AK15*'1.26 Beer price'!AK15,"")</f>
        <v>205.62257625023457</v>
      </c>
      <c r="AL15" s="11">
        <f>IFERROR('1.25 Beer consumption pc'!AL15*'1.26 Beer price'!AL15,"")</f>
        <v>157.66901065237064</v>
      </c>
      <c r="AM15" s="11">
        <f>IFERROR('1.25 Beer consumption pc'!AM15*'1.26 Beer price'!AM15,"")</f>
        <v>157.33348118577661</v>
      </c>
      <c r="AN15" s="11">
        <f>IFERROR('1.25 Beer consumption pc'!AN15*'1.26 Beer price'!AN15,"")</f>
        <v>285.11754420050511</v>
      </c>
      <c r="AO15" s="11">
        <f>IFERROR('1.25 Beer consumption pc'!AO15*'1.26 Beer price'!AO15,"")</f>
        <v>103.81132266759528</v>
      </c>
      <c r="AP15" s="11">
        <f>IFERROR('1.25 Beer consumption pc'!AP15*'1.26 Beer price'!AP15,"")</f>
        <v>199.12213207498277</v>
      </c>
      <c r="AQ15" s="11">
        <f>IFERROR('1.25 Beer consumption pc'!AQ15*'1.26 Beer price'!AQ15,"")</f>
        <v>114.66372657111356</v>
      </c>
      <c r="AR15" s="11">
        <f>IFERROR('1.25 Beer consumption pc'!AR15*'1.26 Beer price'!AR15,"")</f>
        <v>162.65541014817452</v>
      </c>
      <c r="AS15" s="11">
        <f>IFERROR('1.25 Beer consumption pc'!AS15*'1.26 Beer price'!AS15,"")</f>
        <v>217.54641402060324</v>
      </c>
      <c r="AT15" s="11">
        <f>IFERROR('1.25 Beer consumption pc'!AT15*'1.26 Beer price'!AT15,"")</f>
        <v>158.12082522559427</v>
      </c>
      <c r="AU15" s="11">
        <f>IFERROR('1.25 Beer consumption pc'!AU15*'1.26 Beer price'!AU15,"")</f>
        <v>181.74617256412856</v>
      </c>
      <c r="AV15" s="11">
        <f>IFERROR('1.25 Beer consumption pc'!AV15*'1.26 Beer price'!AV15,"")</f>
        <v>165.72604599847239</v>
      </c>
      <c r="AW15" s="11">
        <f>IFERROR('1.25 Beer consumption pc'!AW15*'1.26 Beer price'!AW15,"")</f>
        <v>153.15748055637883</v>
      </c>
      <c r="AX15" s="11">
        <f>IFERROR('1.25 Beer consumption pc'!AX15*'1.26 Beer price'!AX15,"")</f>
        <v>96.332999176313578</v>
      </c>
      <c r="AY15" s="11">
        <f>IFERROR('1.25 Beer consumption pc'!AY15*'1.26 Beer price'!AY15,"")</f>
        <v>50.012283265021139</v>
      </c>
      <c r="AZ15" s="11">
        <f>IFERROR('1.25 Beer consumption pc'!AZ15*'1.26 Beer price'!AZ15,"")</f>
        <v>172.13902364714428</v>
      </c>
      <c r="BA15" s="11">
        <f>IFERROR('1.25 Beer consumption pc'!BA15*'1.26 Beer price'!BA15,"")</f>
        <v>123.36784937265871</v>
      </c>
      <c r="BB15" s="11">
        <f>IFERROR('1.25 Beer consumption pc'!BB15*'1.26 Beer price'!BB15,"")</f>
        <v>128.9906103286385</v>
      </c>
      <c r="BC15" s="11">
        <f>IFERROR('1.25 Beer consumption pc'!BC15*'1.26 Beer price'!BC15,"")</f>
        <v>466.42885453824812</v>
      </c>
      <c r="BD15" s="11">
        <f>IFERROR('1.25 Beer consumption pc'!BD15*'1.26 Beer price'!BD15,"")</f>
        <v>65.567295009892277</v>
      </c>
      <c r="BE15" s="11">
        <f>IFERROR('1.25 Beer consumption pc'!BE15*'1.26 Beer price'!BE15,"")</f>
        <v>9.2311076543559043</v>
      </c>
      <c r="BF15" s="11">
        <f>IFERROR('1.25 Beer consumption pc'!BF15*'1.26 Beer price'!BF15,"")</f>
        <v>100.3862916006339</v>
      </c>
      <c r="BG15" s="11">
        <f>IFERROR('1.25 Beer consumption pc'!BG15*'1.26 Beer price'!BG15,"")</f>
        <v>7.5107270488962197</v>
      </c>
      <c r="BH15" s="11" t="str">
        <f>IFERROR('1.25 Beer consumption pc'!BH15*'1.26 Beer price'!BH15,"")</f>
        <v/>
      </c>
      <c r="BI15" s="11">
        <f>IFERROR('1.25 Beer consumption pc'!BI15*'1.26 Beer price'!BI15,"")</f>
        <v>141.68372727836714</v>
      </c>
      <c r="BJ15" s="11">
        <f>IFERROR('1.25 Beer consumption pc'!BJ15*'1.26 Beer price'!BJ15,"")</f>
        <v>55.30875725804421</v>
      </c>
      <c r="BK15" s="11">
        <f>IFERROR('1.25 Beer consumption pc'!BK15*'1.26 Beer price'!BK15,"")</f>
        <v>19.086650703829587</v>
      </c>
      <c r="BL15" s="11">
        <f>IFERROR('1.25 Beer consumption pc'!BL15*'1.26 Beer price'!BL15,"")</f>
        <v>19.693142726533637</v>
      </c>
      <c r="BM15" s="11" t="str">
        <f>IFERROR('1.25 Beer consumption pc'!BM15*'1.26 Beer price'!BM15,"")</f>
        <v/>
      </c>
      <c r="BN15" s="11">
        <f>IFERROR('1.25 Beer consumption pc'!BN15*'1.26 Beer price'!BN15,"")</f>
        <v>164.89068941115684</v>
      </c>
      <c r="BO15" s="11">
        <f>IFERROR('1.25 Beer consumption pc'!BO15*'1.26 Beer price'!BO15,"")</f>
        <v>79.207020415586783</v>
      </c>
      <c r="BP15" s="11">
        <f>IFERROR('1.25 Beer consumption pc'!BP15*'1.26 Beer price'!BP15,"")</f>
        <v>128.51119425144009</v>
      </c>
      <c r="BQ15" s="11">
        <f>IFERROR('1.25 Beer consumption pc'!BQ15*'1.26 Beer price'!BQ15,"")</f>
        <v>319.5328447060416</v>
      </c>
      <c r="BR15" s="11">
        <f>IFERROR('1.25 Beer consumption pc'!BR15*'1.26 Beer price'!BR15,"")</f>
        <v>454.88603101185345</v>
      </c>
      <c r="BS15" s="11">
        <f>IFERROR('1.25 Beer consumption pc'!BS15*'1.26 Beer price'!BS15,"")</f>
        <v>304.49877171225683</v>
      </c>
      <c r="BT15" s="11">
        <f>IFERROR('1.25 Beer consumption pc'!BT15*'1.26 Beer price'!BT15,"")</f>
        <v>324.01981169755612</v>
      </c>
      <c r="BU15" s="11">
        <f>IFERROR('1.25 Beer consumption pc'!BU15*'1.26 Beer price'!BU15,"")</f>
        <v>566.64182018244412</v>
      </c>
      <c r="BV15" s="11">
        <f>IFERROR('1.25 Beer consumption pc'!BV15*'1.26 Beer price'!BV15,"")</f>
        <v>527.4154023568417</v>
      </c>
      <c r="BW15" s="11">
        <f>IFERROR('1.25 Beer consumption pc'!BW15*'1.26 Beer price'!BW15,"")</f>
        <v>498.10802127583611</v>
      </c>
      <c r="BX15" s="11">
        <f>IFERROR('1.25 Beer consumption pc'!BX15*'1.26 Beer price'!BX15,"")</f>
        <v>643.55870049938267</v>
      </c>
      <c r="BY15" s="11">
        <f>IFERROR('1.25 Beer consumption pc'!BY15*'1.26 Beer price'!BY15,"")</f>
        <v>159.30040402390213</v>
      </c>
      <c r="BZ15" s="11">
        <f>IFERROR('1.25 Beer consumption pc'!BZ15*'1.26 Beer price'!BZ15,"")</f>
        <v>447.19380753740819</v>
      </c>
      <c r="CA15" s="11">
        <f>IFERROR('1.25 Beer consumption pc'!CA15*'1.26 Beer price'!CA15,"")</f>
        <v>234.09611399905484</v>
      </c>
      <c r="CB15" s="11">
        <f>IFERROR('1.25 Beer consumption pc'!CB15*'1.26 Beer price'!CB15,"")</f>
        <v>796.86785301997338</v>
      </c>
      <c r="CC15" s="11">
        <f>IFERROR('1.25 Beer consumption pc'!CC15*'1.26 Beer price'!CC15,"")</f>
        <v>173.0965130384082</v>
      </c>
      <c r="CD15" s="11">
        <f>IFERROR('1.25 Beer consumption pc'!CD15*'1.26 Beer price'!CD15,"")</f>
        <v>337.52890414551007</v>
      </c>
      <c r="CE15" s="11">
        <f>IFERROR('1.25 Beer consumption pc'!CE15*'1.26 Beer price'!CE15,"")</f>
        <v>712.37107279314239</v>
      </c>
      <c r="CF15" s="11">
        <f>IFERROR('1.25 Beer consumption pc'!CF15*'1.26 Beer price'!CF15,"")</f>
        <v>233.95916966235353</v>
      </c>
      <c r="CG15" s="11">
        <f>IFERROR('1.25 Beer consumption pc'!CG15*'1.26 Beer price'!CG15,"")</f>
        <v>368.64485671301298</v>
      </c>
      <c r="CH15" s="11">
        <f>IFERROR('1.25 Beer consumption pc'!CH15*'1.26 Beer price'!CH15,"")</f>
        <v>385.31169225295372</v>
      </c>
      <c r="CI15" s="11">
        <f>IFERROR('1.25 Beer consumption pc'!CI15*'1.26 Beer price'!CI15,"")</f>
        <v>556.95289273674905</v>
      </c>
      <c r="CJ15" s="11">
        <f>IFERROR('1.25 Beer consumption pc'!CJ15*'1.26 Beer price'!CJ15,"")</f>
        <v>74.443918473992241</v>
      </c>
      <c r="CK15" s="11">
        <f>IFERROR('1.25 Beer consumption pc'!CK15*'1.26 Beer price'!CK15,"")</f>
        <v>539.23227024988535</v>
      </c>
      <c r="CL15" s="11">
        <f>IFERROR('1.25 Beer consumption pc'!CL15*'1.26 Beer price'!CL15,"")</f>
        <v>335.76031764189804</v>
      </c>
      <c r="CM15" s="11">
        <f>IFERROR('1.25 Beer consumption pc'!CM15*'1.26 Beer price'!CM15,"")</f>
        <v>13.492141354347831</v>
      </c>
      <c r="CN15" s="11">
        <f>IFERROR('1.25 Beer consumption pc'!CN15*'1.26 Beer price'!CN15,"")</f>
        <v>50.079577792321878</v>
      </c>
      <c r="CO15" s="11">
        <f>IFERROR('1.25 Beer consumption pc'!CO15*'1.26 Beer price'!CO15,"")</f>
        <v>18.349740469121535</v>
      </c>
      <c r="CP15" s="11">
        <f>IFERROR('1.25 Beer consumption pc'!CP15*'1.26 Beer price'!CP15,"")</f>
        <v>4.5299176235162246</v>
      </c>
    </row>
    <row r="16" spans="1:94" x14ac:dyDescent="0.25">
      <c r="A16" s="1" t="s">
        <v>37</v>
      </c>
      <c r="B16" s="11">
        <f>IFERROR('1.25 Beer consumption pc'!B16*'1.26 Beer price'!B16,"")</f>
        <v>90.147480928830575</v>
      </c>
      <c r="C16" s="11">
        <f>IFERROR('1.25 Beer consumption pc'!C16*'1.26 Beer price'!C16,"")</f>
        <v>46.384398662717921</v>
      </c>
      <c r="D16" s="11">
        <f>IFERROR('1.25 Beer consumption pc'!D16*'1.26 Beer price'!D16,"")</f>
        <v>21.398951155944332</v>
      </c>
      <c r="E16" s="11">
        <f>IFERROR('1.25 Beer consumption pc'!E16*'1.26 Beer price'!E16,"")</f>
        <v>57.609941795520022</v>
      </c>
      <c r="F16" s="11">
        <f>IFERROR('1.25 Beer consumption pc'!F16*'1.26 Beer price'!F16,"")</f>
        <v>159.25818523274924</v>
      </c>
      <c r="G16" s="11">
        <f>IFERROR('1.25 Beer consumption pc'!G16*'1.26 Beer price'!G16,"")</f>
        <v>5.2481650771361634</v>
      </c>
      <c r="H16" s="11">
        <f>IFERROR('1.25 Beer consumption pc'!H16*'1.26 Beer price'!H16,"")</f>
        <v>5.0893125223025866</v>
      </c>
      <c r="I16" s="11">
        <f>IFERROR('1.25 Beer consumption pc'!I16*'1.26 Beer price'!I16,"")</f>
        <v>313.33149736407273</v>
      </c>
      <c r="J16" s="11">
        <f>IFERROR('1.25 Beer consumption pc'!J16*'1.26 Beer price'!J16,"")</f>
        <v>66.005081348188895</v>
      </c>
      <c r="K16" s="11">
        <f>IFERROR('1.25 Beer consumption pc'!K16*'1.26 Beer price'!K16,"")</f>
        <v>62.370089548336487</v>
      </c>
      <c r="L16" s="11">
        <f>IFERROR('1.25 Beer consumption pc'!L16*'1.26 Beer price'!L16,"")</f>
        <v>0.24102336575620001</v>
      </c>
      <c r="M16" s="11">
        <f>IFERROR('1.25 Beer consumption pc'!M16*'1.26 Beer price'!M16,"")</f>
        <v>35.827582972139041</v>
      </c>
      <c r="N16" s="11">
        <f>IFERROR('1.25 Beer consumption pc'!N16*'1.26 Beer price'!N16,"")</f>
        <v>329.28679817905925</v>
      </c>
      <c r="O16" s="11">
        <f>IFERROR('1.25 Beer consumption pc'!O16*'1.26 Beer price'!O16,"")</f>
        <v>269.7227510709186</v>
      </c>
      <c r="P16" s="11">
        <f>IFERROR('1.25 Beer consumption pc'!P16*'1.26 Beer price'!P16,"")</f>
        <v>112.09275461526943</v>
      </c>
      <c r="Q16" s="11">
        <f>IFERROR('1.25 Beer consumption pc'!Q16*'1.26 Beer price'!Q16,"")</f>
        <v>93.962436878008447</v>
      </c>
      <c r="R16" s="11">
        <f>IFERROR('1.25 Beer consumption pc'!R16*'1.26 Beer price'!R16,"")</f>
        <v>9.5209190824180112</v>
      </c>
      <c r="S16" s="11">
        <f>IFERROR('1.25 Beer consumption pc'!S16*'1.26 Beer price'!S16,"")</f>
        <v>74.375184612538192</v>
      </c>
      <c r="T16" s="11">
        <f>IFERROR('1.25 Beer consumption pc'!T16*'1.26 Beer price'!T16,"")</f>
        <v>596.91456119989289</v>
      </c>
      <c r="U16" s="11">
        <f>IFERROR('1.25 Beer consumption pc'!U16*'1.26 Beer price'!U16,"")</f>
        <v>617.57067502029611</v>
      </c>
      <c r="V16" s="11">
        <f>IFERROR('1.25 Beer consumption pc'!V16*'1.26 Beer price'!V16,"")</f>
        <v>488.33728048617002</v>
      </c>
      <c r="W16" s="11">
        <f>IFERROR('1.25 Beer consumption pc'!W16*'1.26 Beer price'!W16,"")</f>
        <v>166.05656310099894</v>
      </c>
      <c r="X16" s="11">
        <f>IFERROR('1.25 Beer consumption pc'!X16*'1.26 Beer price'!X16,"")</f>
        <v>77.248051371960855</v>
      </c>
      <c r="Y16" s="11">
        <f>IFERROR('1.25 Beer consumption pc'!Y16*'1.26 Beer price'!Y16,"")</f>
        <v>156.0876263087809</v>
      </c>
      <c r="Z16" s="11">
        <f>IFERROR('1.25 Beer consumption pc'!Z16*'1.26 Beer price'!Z16,"")</f>
        <v>106.61495783706198</v>
      </c>
      <c r="AA16" s="11">
        <f>IFERROR('1.25 Beer consumption pc'!AA16*'1.26 Beer price'!AA16,"")</f>
        <v>283.42397061939408</v>
      </c>
      <c r="AB16" s="11">
        <f>IFERROR('1.25 Beer consumption pc'!AB16*'1.26 Beer price'!AB16,"")</f>
        <v>278.0240477911799</v>
      </c>
      <c r="AC16" s="11">
        <f>IFERROR('1.25 Beer consumption pc'!AC16*'1.26 Beer price'!AC16,"")</f>
        <v>236.01125351672397</v>
      </c>
      <c r="AD16" s="11">
        <f>IFERROR('1.25 Beer consumption pc'!AD16*'1.26 Beer price'!AD16,"")</f>
        <v>63.497543486920719</v>
      </c>
      <c r="AE16" s="11">
        <f>IFERROR('1.25 Beer consumption pc'!AE16*'1.26 Beer price'!AE16,"")</f>
        <v>152.21617024723108</v>
      </c>
      <c r="AF16" s="11">
        <f>IFERROR('1.25 Beer consumption pc'!AF16*'1.26 Beer price'!AF16,"")</f>
        <v>188.85835623282537</v>
      </c>
      <c r="AG16" s="11">
        <f>IFERROR('1.25 Beer consumption pc'!AG16*'1.26 Beer price'!AG16,"")</f>
        <v>187.83760828945134</v>
      </c>
      <c r="AH16" s="11">
        <f>IFERROR('1.25 Beer consumption pc'!AH16*'1.26 Beer price'!AH16,"")</f>
        <v>90.7197520100746</v>
      </c>
      <c r="AI16" s="11">
        <f>IFERROR('1.25 Beer consumption pc'!AI16*'1.26 Beer price'!AI16,"")</f>
        <v>249.93181056585541</v>
      </c>
      <c r="AJ16" s="11">
        <f>IFERROR('1.25 Beer consumption pc'!AJ16*'1.26 Beer price'!AJ16,"")</f>
        <v>135.35666481177904</v>
      </c>
      <c r="AK16" s="11">
        <f>IFERROR('1.25 Beer consumption pc'!AK16*'1.26 Beer price'!AK16,"")</f>
        <v>173.93985671020954</v>
      </c>
      <c r="AL16" s="11">
        <f>IFERROR('1.25 Beer consumption pc'!AL16*'1.26 Beer price'!AL16,"")</f>
        <v>155.72004253651986</v>
      </c>
      <c r="AM16" s="11">
        <f>IFERROR('1.25 Beer consumption pc'!AM16*'1.26 Beer price'!AM16,"")</f>
        <v>160.82276260639969</v>
      </c>
      <c r="AN16" s="11">
        <f>IFERROR('1.25 Beer consumption pc'!AN16*'1.26 Beer price'!AN16,"")</f>
        <v>286.74009024307412</v>
      </c>
      <c r="AO16" s="11">
        <f>IFERROR('1.25 Beer consumption pc'!AO16*'1.26 Beer price'!AO16,"")</f>
        <v>72.809825281177069</v>
      </c>
      <c r="AP16" s="11">
        <f>IFERROR('1.25 Beer consumption pc'!AP16*'1.26 Beer price'!AP16,"")</f>
        <v>181.50492149309369</v>
      </c>
      <c r="AQ16" s="11">
        <f>IFERROR('1.25 Beer consumption pc'!AQ16*'1.26 Beer price'!AQ16,"")</f>
        <v>100.42345276872966</v>
      </c>
      <c r="AR16" s="11">
        <f>IFERROR('1.25 Beer consumption pc'!AR16*'1.26 Beer price'!AR16,"")</f>
        <v>172.91396434353669</v>
      </c>
      <c r="AS16" s="11">
        <f>IFERROR('1.25 Beer consumption pc'!AS16*'1.26 Beer price'!AS16,"")</f>
        <v>224.2545173451399</v>
      </c>
      <c r="AT16" s="11">
        <f>IFERROR('1.25 Beer consumption pc'!AT16*'1.26 Beer price'!AT16,"")</f>
        <v>150.07938027090628</v>
      </c>
      <c r="AU16" s="11">
        <f>IFERROR('1.25 Beer consumption pc'!AU16*'1.26 Beer price'!AU16,"")</f>
        <v>176.11327561025624</v>
      </c>
      <c r="AV16" s="11">
        <f>IFERROR('1.25 Beer consumption pc'!AV16*'1.26 Beer price'!AV16,"")</f>
        <v>162.59873038486521</v>
      </c>
      <c r="AW16" s="11">
        <f>IFERROR('1.25 Beer consumption pc'!AW16*'1.26 Beer price'!AW16,"")</f>
        <v>152.87094652704005</v>
      </c>
      <c r="AX16" s="11">
        <f>IFERROR('1.25 Beer consumption pc'!AX16*'1.26 Beer price'!AX16,"")</f>
        <v>101.10734520118972</v>
      </c>
      <c r="AY16" s="11">
        <f>IFERROR('1.25 Beer consumption pc'!AY16*'1.26 Beer price'!AY16,"")</f>
        <v>57.907778835665241</v>
      </c>
      <c r="AZ16" s="11">
        <f>IFERROR('1.25 Beer consumption pc'!AZ16*'1.26 Beer price'!AZ16,"")</f>
        <v>172.8513117115335</v>
      </c>
      <c r="BA16" s="11">
        <f>IFERROR('1.25 Beer consumption pc'!BA16*'1.26 Beer price'!BA16,"")</f>
        <v>123.60725920234012</v>
      </c>
      <c r="BB16" s="11">
        <f>IFERROR('1.25 Beer consumption pc'!BB16*'1.26 Beer price'!BB16,"")</f>
        <v>134.17166252376077</v>
      </c>
      <c r="BC16" s="11">
        <f>IFERROR('1.25 Beer consumption pc'!BC16*'1.26 Beer price'!BC16,"")</f>
        <v>117.12137304602233</v>
      </c>
      <c r="BD16" s="11">
        <f>IFERROR('1.25 Beer consumption pc'!BD16*'1.26 Beer price'!BD16,"")</f>
        <v>66.86168200816131</v>
      </c>
      <c r="BE16" s="11">
        <f>IFERROR('1.25 Beer consumption pc'!BE16*'1.26 Beer price'!BE16,"")</f>
        <v>9.9244111233539574</v>
      </c>
      <c r="BF16" s="11">
        <f>IFERROR('1.25 Beer consumption pc'!BF16*'1.26 Beer price'!BF16,"")</f>
        <v>107.11807842620648</v>
      </c>
      <c r="BG16" s="11">
        <f>IFERROR('1.25 Beer consumption pc'!BG16*'1.26 Beer price'!BG16,"")</f>
        <v>8.2510520732546073</v>
      </c>
      <c r="BH16" s="11" t="str">
        <f>IFERROR('1.25 Beer consumption pc'!BH16*'1.26 Beer price'!BH16,"")</f>
        <v/>
      </c>
      <c r="BI16" s="11">
        <f>IFERROR('1.25 Beer consumption pc'!BI16*'1.26 Beer price'!BI16,"")</f>
        <v>142.45347364318422</v>
      </c>
      <c r="BJ16" s="11">
        <f>IFERROR('1.25 Beer consumption pc'!BJ16*'1.26 Beer price'!BJ16,"")</f>
        <v>54.030438930446955</v>
      </c>
      <c r="BK16" s="11">
        <f>IFERROR('1.25 Beer consumption pc'!BK16*'1.26 Beer price'!BK16,"")</f>
        <v>18.445691779771948</v>
      </c>
      <c r="BL16" s="11">
        <f>IFERROR('1.25 Beer consumption pc'!BL16*'1.26 Beer price'!BL16,"")</f>
        <v>20.643354594424032</v>
      </c>
      <c r="BM16" s="11" t="str">
        <f>IFERROR('1.25 Beer consumption pc'!BM16*'1.26 Beer price'!BM16,"")</f>
        <v/>
      </c>
      <c r="BN16" s="11">
        <f>IFERROR('1.25 Beer consumption pc'!BN16*'1.26 Beer price'!BN16,"")</f>
        <v>161.69993570394911</v>
      </c>
      <c r="BO16" s="11">
        <f>IFERROR('1.25 Beer consumption pc'!BO16*'1.26 Beer price'!BO16,"")</f>
        <v>84.870782322410037</v>
      </c>
      <c r="BP16" s="11">
        <f>IFERROR('1.25 Beer consumption pc'!BP16*'1.26 Beer price'!BP16,"")</f>
        <v>136.41118463581762</v>
      </c>
      <c r="BQ16" s="11">
        <f>IFERROR('1.25 Beer consumption pc'!BQ16*'1.26 Beer price'!BQ16,"")</f>
        <v>323.38433538611304</v>
      </c>
      <c r="BR16" s="11">
        <f>IFERROR('1.25 Beer consumption pc'!BR16*'1.26 Beer price'!BR16,"")</f>
        <v>426.31765540061446</v>
      </c>
      <c r="BS16" s="11">
        <f>IFERROR('1.25 Beer consumption pc'!BS16*'1.26 Beer price'!BS16,"")</f>
        <v>311.91151145764042</v>
      </c>
      <c r="BT16" s="11">
        <f>IFERROR('1.25 Beer consumption pc'!BT16*'1.26 Beer price'!BT16,"")</f>
        <v>328.63104267882017</v>
      </c>
      <c r="BU16" s="11">
        <f>IFERROR('1.25 Beer consumption pc'!BU16*'1.26 Beer price'!BU16,"")</f>
        <v>572.08853989114721</v>
      </c>
      <c r="BV16" s="11">
        <f>IFERROR('1.25 Beer consumption pc'!BV16*'1.26 Beer price'!BV16,"")</f>
        <v>522.61333572485535</v>
      </c>
      <c r="BW16" s="11">
        <f>IFERROR('1.25 Beer consumption pc'!BW16*'1.26 Beer price'!BW16,"")</f>
        <v>514.42991185669609</v>
      </c>
      <c r="BX16" s="11">
        <f>IFERROR('1.25 Beer consumption pc'!BX16*'1.26 Beer price'!BX16,"")</f>
        <v>655.86190449984406</v>
      </c>
      <c r="BY16" s="11">
        <f>IFERROR('1.25 Beer consumption pc'!BY16*'1.26 Beer price'!BY16,"")</f>
        <v>163.63255256645695</v>
      </c>
      <c r="BZ16" s="11">
        <f>IFERROR('1.25 Beer consumption pc'!BZ16*'1.26 Beer price'!BZ16,"")</f>
        <v>451.21862135140998</v>
      </c>
      <c r="CA16" s="11">
        <f>IFERROR('1.25 Beer consumption pc'!CA16*'1.26 Beer price'!CA16,"")</f>
        <v>223.64278654317823</v>
      </c>
      <c r="CB16" s="11">
        <f>IFERROR('1.25 Beer consumption pc'!CB16*'1.26 Beer price'!CB16,"")</f>
        <v>785.10476604060352</v>
      </c>
      <c r="CC16" s="11">
        <f>IFERROR('1.25 Beer consumption pc'!CC16*'1.26 Beer price'!CC16,"")</f>
        <v>169.98422248435821</v>
      </c>
      <c r="CD16" s="11">
        <f>IFERROR('1.25 Beer consumption pc'!CD16*'1.26 Beer price'!CD16,"")</f>
        <v>347.50108441824671</v>
      </c>
      <c r="CE16" s="11">
        <f>IFERROR('1.25 Beer consumption pc'!CE16*'1.26 Beer price'!CE16,"")</f>
        <v>695.24965258068937</v>
      </c>
      <c r="CF16" s="11">
        <f>IFERROR('1.25 Beer consumption pc'!CF16*'1.26 Beer price'!CF16,"")</f>
        <v>231.21997065395644</v>
      </c>
      <c r="CG16" s="11">
        <f>IFERROR('1.25 Beer consumption pc'!CG16*'1.26 Beer price'!CG16,"")</f>
        <v>372.84841396450821</v>
      </c>
      <c r="CH16" s="11">
        <f>IFERROR('1.25 Beer consumption pc'!CH16*'1.26 Beer price'!CH16,"")</f>
        <v>356.15714004292425</v>
      </c>
      <c r="CI16" s="11">
        <f>IFERROR('1.25 Beer consumption pc'!CI16*'1.26 Beer price'!CI16,"")</f>
        <v>561.90721902796213</v>
      </c>
      <c r="CJ16" s="11">
        <f>IFERROR('1.25 Beer consumption pc'!CJ16*'1.26 Beer price'!CJ16,"")</f>
        <v>72.617092681552521</v>
      </c>
      <c r="CK16" s="11">
        <f>IFERROR('1.25 Beer consumption pc'!CK16*'1.26 Beer price'!CK16,"")</f>
        <v>573.86060586269582</v>
      </c>
      <c r="CL16" s="11">
        <f>IFERROR('1.25 Beer consumption pc'!CL16*'1.26 Beer price'!CL16,"")</f>
        <v>349.15729026518852</v>
      </c>
      <c r="CM16" s="11">
        <f>IFERROR('1.25 Beer consumption pc'!CM16*'1.26 Beer price'!CM16,"")</f>
        <v>13.920769593514958</v>
      </c>
      <c r="CN16" s="11">
        <f>IFERROR('1.25 Beer consumption pc'!CN16*'1.26 Beer price'!CN16,"")</f>
        <v>76.909551674547032</v>
      </c>
      <c r="CO16" s="11">
        <f>IFERROR('1.25 Beer consumption pc'!CO16*'1.26 Beer price'!CO16,"")</f>
        <v>20.733875005457634</v>
      </c>
      <c r="CP16" s="11">
        <f>IFERROR('1.25 Beer consumption pc'!CP16*'1.26 Beer price'!CP16,"")</f>
        <v>4.7503332054235301</v>
      </c>
    </row>
    <row r="17" spans="1:94" x14ac:dyDescent="0.25">
      <c r="A17" s="1" t="s">
        <v>38</v>
      </c>
      <c r="B17" s="11">
        <f>IFERROR('1.25 Beer consumption pc'!B17*'1.26 Beer price'!B17,"")</f>
        <v>81.717991701977923</v>
      </c>
      <c r="C17" s="11">
        <f>IFERROR('1.25 Beer consumption pc'!C17*'1.26 Beer price'!C17,"")</f>
        <v>45.19034999385741</v>
      </c>
      <c r="D17" s="11">
        <f>IFERROR('1.25 Beer consumption pc'!D17*'1.26 Beer price'!D17,"")</f>
        <v>17.57531533409778</v>
      </c>
      <c r="E17" s="11">
        <f>IFERROR('1.25 Beer consumption pc'!E17*'1.26 Beer price'!E17,"")</f>
        <v>59.574944071588355</v>
      </c>
      <c r="F17" s="11">
        <f>IFERROR('1.25 Beer consumption pc'!F17*'1.26 Beer price'!F17,"")</f>
        <v>163.56561532348667</v>
      </c>
      <c r="G17" s="11">
        <f>IFERROR('1.25 Beer consumption pc'!G17*'1.26 Beer price'!G17,"")</f>
        <v>5.1591079476069259</v>
      </c>
      <c r="H17" s="11">
        <f>IFERROR('1.25 Beer consumption pc'!H17*'1.26 Beer price'!H17,"")</f>
        <v>4.4218170410593425</v>
      </c>
      <c r="I17" s="11">
        <f>IFERROR('1.25 Beer consumption pc'!I17*'1.26 Beer price'!I17,"")</f>
        <v>276.94015909103456</v>
      </c>
      <c r="J17" s="11">
        <f>IFERROR('1.25 Beer consumption pc'!J17*'1.26 Beer price'!J17,"")</f>
        <v>56.752613720525673</v>
      </c>
      <c r="K17" s="11">
        <f>IFERROR('1.25 Beer consumption pc'!K17*'1.26 Beer price'!K17,"")</f>
        <v>57.23374532596457</v>
      </c>
      <c r="L17" s="11">
        <f>IFERROR('1.25 Beer consumption pc'!L17*'1.26 Beer price'!L17,"")</f>
        <v>0.23236746453220297</v>
      </c>
      <c r="M17" s="11">
        <f>IFERROR('1.25 Beer consumption pc'!M17*'1.26 Beer price'!M17,"")</f>
        <v>35.175979201464955</v>
      </c>
      <c r="N17" s="11">
        <f>IFERROR('1.25 Beer consumption pc'!N17*'1.26 Beer price'!N17,"")</f>
        <v>315.88075880758805</v>
      </c>
      <c r="O17" s="11">
        <f>IFERROR('1.25 Beer consumption pc'!O17*'1.26 Beer price'!O17,"")</f>
        <v>255.74609320979121</v>
      </c>
      <c r="P17" s="11">
        <f>IFERROR('1.25 Beer consumption pc'!P17*'1.26 Beer price'!P17,"")</f>
        <v>108.46725669759066</v>
      </c>
      <c r="Q17" s="11">
        <f>IFERROR('1.25 Beer consumption pc'!Q17*'1.26 Beer price'!Q17,"")</f>
        <v>92.240367042675501</v>
      </c>
      <c r="R17" s="11">
        <f>IFERROR('1.25 Beer consumption pc'!R17*'1.26 Beer price'!R17,"")</f>
        <v>10.471257055728898</v>
      </c>
      <c r="S17" s="11">
        <f>IFERROR('1.25 Beer consumption pc'!S17*'1.26 Beer price'!S17,"")</f>
        <v>76.001951896035848</v>
      </c>
      <c r="T17" s="11">
        <f>IFERROR('1.25 Beer consumption pc'!T17*'1.26 Beer price'!T17,"")</f>
        <v>502.63636427463132</v>
      </c>
      <c r="U17" s="11">
        <f>IFERROR('1.25 Beer consumption pc'!U17*'1.26 Beer price'!U17,"")</f>
        <v>521.42773571345003</v>
      </c>
      <c r="V17" s="11">
        <f>IFERROR('1.25 Beer consumption pc'!V17*'1.26 Beer price'!V17,"")</f>
        <v>403.89935449874844</v>
      </c>
      <c r="W17" s="11">
        <f>IFERROR('1.25 Beer consumption pc'!W17*'1.26 Beer price'!W17,"")</f>
        <v>123.06680860038084</v>
      </c>
      <c r="X17" s="11">
        <f>IFERROR('1.25 Beer consumption pc'!X17*'1.26 Beer price'!X17,"")</f>
        <v>61.860563231726616</v>
      </c>
      <c r="Y17" s="11">
        <f>IFERROR('1.25 Beer consumption pc'!Y17*'1.26 Beer price'!Y17,"")</f>
        <v>133.46061303483629</v>
      </c>
      <c r="Z17" s="11">
        <f>IFERROR('1.25 Beer consumption pc'!Z17*'1.26 Beer price'!Z17,"")</f>
        <v>88.195273666379734</v>
      </c>
      <c r="AA17" s="11">
        <f>IFERROR('1.25 Beer consumption pc'!AA17*'1.26 Beer price'!AA17,"")</f>
        <v>257.89535845045469</v>
      </c>
      <c r="AB17" s="11">
        <f>IFERROR('1.25 Beer consumption pc'!AB17*'1.26 Beer price'!AB17,"")</f>
        <v>235.93938301244035</v>
      </c>
      <c r="AC17" s="11">
        <f>IFERROR('1.25 Beer consumption pc'!AC17*'1.26 Beer price'!AC17,"")</f>
        <v>205.43427045704411</v>
      </c>
      <c r="AD17" s="11">
        <f>IFERROR('1.25 Beer consumption pc'!AD17*'1.26 Beer price'!AD17,"")</f>
        <v>49.953076819949061</v>
      </c>
      <c r="AE17" s="11">
        <f>IFERROR('1.25 Beer consumption pc'!AE17*'1.26 Beer price'!AE17,"")</f>
        <v>133.31506960509762</v>
      </c>
      <c r="AF17" s="11">
        <f>IFERROR('1.25 Beer consumption pc'!AF17*'1.26 Beer price'!AF17,"")</f>
        <v>161.92538140073512</v>
      </c>
      <c r="AG17" s="11">
        <f>IFERROR('1.25 Beer consumption pc'!AG17*'1.26 Beer price'!AG17,"")</f>
        <v>156.437202615274</v>
      </c>
      <c r="AH17" s="11">
        <f>IFERROR('1.25 Beer consumption pc'!AH17*'1.26 Beer price'!AH17,"")</f>
        <v>78.006290829905637</v>
      </c>
      <c r="AI17" s="11">
        <f>IFERROR('1.25 Beer consumption pc'!AI17*'1.26 Beer price'!AI17,"")</f>
        <v>210.29871149158237</v>
      </c>
      <c r="AJ17" s="11">
        <f>IFERROR('1.25 Beer consumption pc'!AJ17*'1.26 Beer price'!AJ17,"")</f>
        <v>114.11331313598986</v>
      </c>
      <c r="AK17" s="11">
        <f>IFERROR('1.25 Beer consumption pc'!AK17*'1.26 Beer price'!AK17,"")</f>
        <v>114.46777298982306</v>
      </c>
      <c r="AL17" s="11">
        <f>IFERROR('1.25 Beer consumption pc'!AL17*'1.26 Beer price'!AL17,"")</f>
        <v>127.19908872294646</v>
      </c>
      <c r="AM17" s="11">
        <f>IFERROR('1.25 Beer consumption pc'!AM17*'1.26 Beer price'!AM17,"")</f>
        <v>135.98036864148787</v>
      </c>
      <c r="AN17" s="11">
        <f>IFERROR('1.25 Beer consumption pc'!AN17*'1.26 Beer price'!AN17,"")</f>
        <v>245.18881186678948</v>
      </c>
      <c r="AO17" s="11">
        <f>IFERROR('1.25 Beer consumption pc'!AO17*'1.26 Beer price'!AO17,"")</f>
        <v>42.437535761968334</v>
      </c>
      <c r="AP17" s="11">
        <f>IFERROR('1.25 Beer consumption pc'!AP17*'1.26 Beer price'!AP17,"")</f>
        <v>154.1538941773637</v>
      </c>
      <c r="AQ17" s="11">
        <f>IFERROR('1.25 Beer consumption pc'!AQ17*'1.26 Beer price'!AQ17,"")</f>
        <v>110.1785483960126</v>
      </c>
      <c r="AR17" s="11">
        <f>IFERROR('1.25 Beer consumption pc'!AR17*'1.26 Beer price'!AR17,"")</f>
        <v>179.66936138073791</v>
      </c>
      <c r="AS17" s="11">
        <f>IFERROR('1.25 Beer consumption pc'!AS17*'1.26 Beer price'!AS17,"")</f>
        <v>172.96575614332625</v>
      </c>
      <c r="AT17" s="11">
        <f>IFERROR('1.25 Beer consumption pc'!AT17*'1.26 Beer price'!AT17,"")</f>
        <v>138.77234916230685</v>
      </c>
      <c r="AU17" s="11">
        <f>IFERROR('1.25 Beer consumption pc'!AU17*'1.26 Beer price'!AU17,"")</f>
        <v>146.11216972466602</v>
      </c>
      <c r="AV17" s="11">
        <f>IFERROR('1.25 Beer consumption pc'!AV17*'1.26 Beer price'!AV17,"")</f>
        <v>172.44733247796034</v>
      </c>
      <c r="AW17" s="11">
        <f>IFERROR('1.25 Beer consumption pc'!AW17*'1.26 Beer price'!AW17,"")</f>
        <v>150.27754954810524</v>
      </c>
      <c r="AX17" s="11">
        <f>IFERROR('1.25 Beer consumption pc'!AX17*'1.26 Beer price'!AX17,"")</f>
        <v>106.0615445603429</v>
      </c>
      <c r="AY17" s="11">
        <f>IFERROR('1.25 Beer consumption pc'!AY17*'1.26 Beer price'!AY17,"")</f>
        <v>64.096806540716457</v>
      </c>
      <c r="AZ17" s="11">
        <f>IFERROR('1.25 Beer consumption pc'!AZ17*'1.26 Beer price'!AZ17,"")</f>
        <v>154.67747675118017</v>
      </c>
      <c r="BA17" s="11">
        <f>IFERROR('1.25 Beer consumption pc'!BA17*'1.26 Beer price'!BA17,"")</f>
        <v>118.53062941609537</v>
      </c>
      <c r="BB17" s="11">
        <f>IFERROR('1.25 Beer consumption pc'!BB17*'1.26 Beer price'!BB17,"")</f>
        <v>127.31670357850567</v>
      </c>
      <c r="BC17" s="11">
        <f>IFERROR('1.25 Beer consumption pc'!BC17*'1.26 Beer price'!BC17,"")</f>
        <v>83.296633352728065</v>
      </c>
      <c r="BD17" s="11">
        <f>IFERROR('1.25 Beer consumption pc'!BD17*'1.26 Beer price'!BD17,"")</f>
        <v>60.531693904800321</v>
      </c>
      <c r="BE17" s="11">
        <f>IFERROR('1.25 Beer consumption pc'!BE17*'1.26 Beer price'!BE17,"")</f>
        <v>8.8260875045693457</v>
      </c>
      <c r="BF17" s="11">
        <f>IFERROR('1.25 Beer consumption pc'!BF17*'1.26 Beer price'!BF17,"")</f>
        <v>96.383684169943692</v>
      </c>
      <c r="BG17" s="11">
        <f>IFERROR('1.25 Beer consumption pc'!BG17*'1.26 Beer price'!BG17,"")</f>
        <v>8.524009444848021</v>
      </c>
      <c r="BH17" s="11" t="str">
        <f>IFERROR('1.25 Beer consumption pc'!BH17*'1.26 Beer price'!BH17,"")</f>
        <v/>
      </c>
      <c r="BI17" s="11">
        <f>IFERROR('1.25 Beer consumption pc'!BI17*'1.26 Beer price'!BI17,"")</f>
        <v>129.94904428123729</v>
      </c>
      <c r="BJ17" s="11">
        <f>IFERROR('1.25 Beer consumption pc'!BJ17*'1.26 Beer price'!BJ17,"")</f>
        <v>49.969272730036501</v>
      </c>
      <c r="BK17" s="11">
        <f>IFERROR('1.25 Beer consumption pc'!BK17*'1.26 Beer price'!BK17,"")</f>
        <v>15.373427387099118</v>
      </c>
      <c r="BL17" s="11">
        <f>IFERROR('1.25 Beer consumption pc'!BL17*'1.26 Beer price'!BL17,"")</f>
        <v>17.902657490038528</v>
      </c>
      <c r="BM17" s="11" t="str">
        <f>IFERROR('1.25 Beer consumption pc'!BM17*'1.26 Beer price'!BM17,"")</f>
        <v/>
      </c>
      <c r="BN17" s="11">
        <f>IFERROR('1.25 Beer consumption pc'!BN17*'1.26 Beer price'!BN17,"")</f>
        <v>148.55644296977079</v>
      </c>
      <c r="BO17" s="11">
        <f>IFERROR('1.25 Beer consumption pc'!BO17*'1.26 Beer price'!BO17,"")</f>
        <v>82.250427228709768</v>
      </c>
      <c r="BP17" s="11">
        <f>IFERROR('1.25 Beer consumption pc'!BP17*'1.26 Beer price'!BP17,"")</f>
        <v>148.02589523355687</v>
      </c>
      <c r="BQ17" s="11">
        <f>IFERROR('1.25 Beer consumption pc'!BQ17*'1.26 Beer price'!BQ17,"")</f>
        <v>330.6251164320683</v>
      </c>
      <c r="BR17" s="11">
        <f>IFERROR('1.25 Beer consumption pc'!BR17*'1.26 Beer price'!BR17,"")</f>
        <v>377.06036877014412</v>
      </c>
      <c r="BS17" s="11">
        <f>IFERROR('1.25 Beer consumption pc'!BS17*'1.26 Beer price'!BS17,"")</f>
        <v>325.44202254367048</v>
      </c>
      <c r="BT17" s="11">
        <f>IFERROR('1.25 Beer consumption pc'!BT17*'1.26 Beer price'!BT17,"")</f>
        <v>282.7645368603898</v>
      </c>
      <c r="BU17" s="11">
        <f>IFERROR('1.25 Beer consumption pc'!BU17*'1.26 Beer price'!BU17,"")</f>
        <v>480.16044214871226</v>
      </c>
      <c r="BV17" s="11">
        <f>IFERROR('1.25 Beer consumption pc'!BV17*'1.26 Beer price'!BV17,"")</f>
        <v>431.40333660451427</v>
      </c>
      <c r="BW17" s="11">
        <f>IFERROR('1.25 Beer consumption pc'!BW17*'1.26 Beer price'!BW17,"")</f>
        <v>428.11456437620376</v>
      </c>
      <c r="BX17" s="11">
        <f>IFERROR('1.25 Beer consumption pc'!BX17*'1.26 Beer price'!BX17,"")</f>
        <v>541.64991410504774</v>
      </c>
      <c r="BY17" s="11">
        <f>IFERROR('1.25 Beer consumption pc'!BY17*'1.26 Beer price'!BY17,"")</f>
        <v>140.07857842503668</v>
      </c>
      <c r="BZ17" s="11">
        <f>IFERROR('1.25 Beer consumption pc'!BZ17*'1.26 Beer price'!BZ17,"")</f>
        <v>368.21577018996896</v>
      </c>
      <c r="CA17" s="11">
        <f>IFERROR('1.25 Beer consumption pc'!CA17*'1.26 Beer price'!CA17,"")</f>
        <v>173.34684103886534</v>
      </c>
      <c r="CB17" s="11">
        <f>IFERROR('1.25 Beer consumption pc'!CB17*'1.26 Beer price'!CB17,"")</f>
        <v>652.11097186811287</v>
      </c>
      <c r="CC17" s="11">
        <f>IFERROR('1.25 Beer consumption pc'!CC17*'1.26 Beer price'!CC17,"")</f>
        <v>143.4223004567516</v>
      </c>
      <c r="CD17" s="11">
        <f>IFERROR('1.25 Beer consumption pc'!CD17*'1.26 Beer price'!CD17,"")</f>
        <v>298.79719088160641</v>
      </c>
      <c r="CE17" s="11">
        <f>IFERROR('1.25 Beer consumption pc'!CE17*'1.26 Beer price'!CE17,"")</f>
        <v>551.00855627395561</v>
      </c>
      <c r="CF17" s="11">
        <f>IFERROR('1.25 Beer consumption pc'!CF17*'1.26 Beer price'!CF17,"")</f>
        <v>197.08331726876665</v>
      </c>
      <c r="CG17" s="11">
        <f>IFERROR('1.25 Beer consumption pc'!CG17*'1.26 Beer price'!CG17,"")</f>
        <v>319.48604540492119</v>
      </c>
      <c r="CH17" s="11">
        <f>IFERROR('1.25 Beer consumption pc'!CH17*'1.26 Beer price'!CH17,"")</f>
        <v>297.31005191127895</v>
      </c>
      <c r="CI17" s="11">
        <f>IFERROR('1.25 Beer consumption pc'!CI17*'1.26 Beer price'!CI17,"")</f>
        <v>526.15414496764879</v>
      </c>
      <c r="CJ17" s="11">
        <f>IFERROR('1.25 Beer consumption pc'!CJ17*'1.26 Beer price'!CJ17,"")</f>
        <v>61.639031145787627</v>
      </c>
      <c r="CK17" s="11">
        <f>IFERROR('1.25 Beer consumption pc'!CK17*'1.26 Beer price'!CK17,"")</f>
        <v>538.04653549196689</v>
      </c>
      <c r="CL17" s="11">
        <f>IFERROR('1.25 Beer consumption pc'!CL17*'1.26 Beer price'!CL17,"")</f>
        <v>294.35684889744437</v>
      </c>
      <c r="CM17" s="11">
        <f>IFERROR('1.25 Beer consumption pc'!CM17*'1.26 Beer price'!CM17,"")</f>
        <v>11.355146076248532</v>
      </c>
      <c r="CN17" s="11">
        <f>IFERROR('1.25 Beer consumption pc'!CN17*'1.26 Beer price'!CN17,"")</f>
        <v>71.264573407491156</v>
      </c>
      <c r="CO17" s="11">
        <f>IFERROR('1.25 Beer consumption pc'!CO17*'1.26 Beer price'!CO17,"")</f>
        <v>18.414918021230296</v>
      </c>
      <c r="CP17" s="11">
        <f>IFERROR('1.25 Beer consumption pc'!CP17*'1.26 Beer price'!CP17,"")</f>
        <v>4.6392155819992977</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7">
    <tabColor theme="7" tint="0.59999389629810485"/>
  </sheetPr>
  <dimension ref="A1:CP17"/>
  <sheetViews>
    <sheetView workbookViewId="0"/>
  </sheetViews>
  <sheetFormatPr defaultColWidth="7.42578125" defaultRowHeight="15" x14ac:dyDescent="0.25"/>
  <cols>
    <col min="1" max="16384" width="7.42578125" style="77"/>
  </cols>
  <sheetData>
    <row r="1" spans="1:94" x14ac:dyDescent="0.25">
      <c r="A1" s="77" t="s">
        <v>603</v>
      </c>
    </row>
    <row r="2" spans="1:94" s="80" customFormat="1" ht="12.75" x14ac:dyDescent="0.2">
      <c r="A2" s="78" t="s">
        <v>39</v>
      </c>
      <c r="B2" s="5" t="s">
        <v>254</v>
      </c>
      <c r="C2" s="5" t="s">
        <v>255</v>
      </c>
      <c r="D2" s="5" t="s">
        <v>42</v>
      </c>
      <c r="E2" s="5" t="s">
        <v>47</v>
      </c>
      <c r="F2" s="5" t="s">
        <v>51</v>
      </c>
      <c r="G2" s="5" t="s">
        <v>52</v>
      </c>
      <c r="H2" s="5" t="s">
        <v>53</v>
      </c>
      <c r="I2" s="5" t="s">
        <v>54</v>
      </c>
      <c r="J2" s="5" t="s">
        <v>55</v>
      </c>
      <c r="K2" s="5" t="s">
        <v>60</v>
      </c>
      <c r="L2" s="5" t="s">
        <v>67</v>
      </c>
      <c r="M2" s="5" t="s">
        <v>69</v>
      </c>
      <c r="N2" s="5" t="s">
        <v>71</v>
      </c>
      <c r="O2" s="5" t="s">
        <v>73</v>
      </c>
      <c r="P2" s="5" t="s">
        <v>75</v>
      </c>
      <c r="Q2" s="5" t="s">
        <v>77</v>
      </c>
      <c r="R2" s="5" t="s">
        <v>81</v>
      </c>
      <c r="S2" s="5" t="s">
        <v>83</v>
      </c>
      <c r="T2" s="5" t="s">
        <v>256</v>
      </c>
      <c r="U2" s="5" t="s">
        <v>84</v>
      </c>
      <c r="V2" s="5" t="s">
        <v>85</v>
      </c>
      <c r="W2" s="5" t="s">
        <v>257</v>
      </c>
      <c r="X2" s="5" t="s">
        <v>87</v>
      </c>
      <c r="Y2" s="5" t="s">
        <v>88</v>
      </c>
      <c r="Z2" s="5" t="s">
        <v>89</v>
      </c>
      <c r="AA2" s="5" t="s">
        <v>90</v>
      </c>
      <c r="AB2" s="5" t="s">
        <v>91</v>
      </c>
      <c r="AC2" s="5" t="s">
        <v>92</v>
      </c>
      <c r="AD2" s="5" t="s">
        <v>93</v>
      </c>
      <c r="AE2" s="5" t="s">
        <v>94</v>
      </c>
      <c r="AF2" s="5" t="s">
        <v>96</v>
      </c>
      <c r="AG2" s="5" t="s">
        <v>97</v>
      </c>
      <c r="AH2" s="5" t="s">
        <v>98</v>
      </c>
      <c r="AI2" s="5" t="s">
        <v>101</v>
      </c>
      <c r="AJ2" s="5" t="s">
        <v>102</v>
      </c>
      <c r="AK2" s="5" t="s">
        <v>103</v>
      </c>
      <c r="AL2" s="5" t="s">
        <v>104</v>
      </c>
      <c r="AM2" s="5" t="s">
        <v>105</v>
      </c>
      <c r="AN2" s="5" t="s">
        <v>106</v>
      </c>
      <c r="AO2" s="5" t="s">
        <v>107</v>
      </c>
      <c r="AP2" s="5" t="s">
        <v>258</v>
      </c>
      <c r="AQ2" s="5" t="s">
        <v>110</v>
      </c>
      <c r="AR2" s="5" t="s">
        <v>116</v>
      </c>
      <c r="AS2" s="5" t="s">
        <v>117</v>
      </c>
      <c r="AT2" s="5" t="s">
        <v>120</v>
      </c>
      <c r="AU2" s="5" t="s">
        <v>121</v>
      </c>
      <c r="AV2" s="5" t="s">
        <v>122</v>
      </c>
      <c r="AW2" s="5" t="s">
        <v>126</v>
      </c>
      <c r="AX2" s="5" t="s">
        <v>127</v>
      </c>
      <c r="AY2" s="5" t="s">
        <v>132</v>
      </c>
      <c r="AZ2" s="5" t="s">
        <v>138</v>
      </c>
      <c r="BA2" s="5" t="s">
        <v>142</v>
      </c>
      <c r="BB2" s="5" t="s">
        <v>150</v>
      </c>
      <c r="BC2" s="5" t="s">
        <v>152</v>
      </c>
      <c r="BD2" s="5" t="s">
        <v>259</v>
      </c>
      <c r="BE2" s="5" t="s">
        <v>153</v>
      </c>
      <c r="BF2" s="5" t="s">
        <v>160</v>
      </c>
      <c r="BG2" s="5" t="s">
        <v>169</v>
      </c>
      <c r="BH2" s="5" t="s">
        <v>178</v>
      </c>
      <c r="BI2" s="5" t="s">
        <v>180</v>
      </c>
      <c r="BJ2" s="5" t="s">
        <v>182</v>
      </c>
      <c r="BK2" s="5" t="s">
        <v>193</v>
      </c>
      <c r="BL2" s="5" t="s">
        <v>197</v>
      </c>
      <c r="BM2" s="5" t="s">
        <v>203</v>
      </c>
      <c r="BN2" s="5" t="s">
        <v>208</v>
      </c>
      <c r="BO2" s="5" t="s">
        <v>215</v>
      </c>
      <c r="BP2" s="5" t="s">
        <v>217</v>
      </c>
      <c r="BQ2" s="5" t="s">
        <v>260</v>
      </c>
      <c r="BR2" s="5" t="s">
        <v>221</v>
      </c>
      <c r="BS2" s="5" t="s">
        <v>222</v>
      </c>
      <c r="BT2" s="5" t="s">
        <v>261</v>
      </c>
      <c r="BU2" s="5" t="s">
        <v>223</v>
      </c>
      <c r="BV2" s="5" t="s">
        <v>224</v>
      </c>
      <c r="BW2" s="5" t="s">
        <v>226</v>
      </c>
      <c r="BX2" s="5" t="s">
        <v>227</v>
      </c>
      <c r="BY2" s="5" t="s">
        <v>228</v>
      </c>
      <c r="BZ2" s="5" t="s">
        <v>229</v>
      </c>
      <c r="CA2" s="5" t="s">
        <v>230</v>
      </c>
      <c r="CB2" s="5" t="s">
        <v>232</v>
      </c>
      <c r="CC2" s="5" t="s">
        <v>233</v>
      </c>
      <c r="CD2" s="5" t="s">
        <v>238</v>
      </c>
      <c r="CE2" s="5" t="s">
        <v>239</v>
      </c>
      <c r="CF2" s="5" t="s">
        <v>240</v>
      </c>
      <c r="CG2" s="5" t="s">
        <v>241</v>
      </c>
      <c r="CH2" s="5" t="s">
        <v>242</v>
      </c>
      <c r="CI2" s="5" t="s">
        <v>243</v>
      </c>
      <c r="CJ2" s="5" t="s">
        <v>244</v>
      </c>
      <c r="CK2" s="5" t="s">
        <v>245</v>
      </c>
      <c r="CL2" s="79" t="s">
        <v>248</v>
      </c>
      <c r="CM2" s="79" t="s">
        <v>249</v>
      </c>
      <c r="CN2" s="79" t="s">
        <v>250</v>
      </c>
      <c r="CO2" s="79" t="s">
        <v>251</v>
      </c>
      <c r="CP2" s="79" t="s">
        <v>252</v>
      </c>
    </row>
    <row r="3" spans="1:94" x14ac:dyDescent="0.25">
      <c r="A3" s="78" t="s">
        <v>24</v>
      </c>
      <c r="B3" s="94">
        <f>'1.27 Beer exp pc  (current US$)'!B3*'2.10 US CPI'!$B170/100</f>
        <v>41.49386568692492</v>
      </c>
      <c r="C3" s="94"/>
      <c r="D3" s="94">
        <f>'1.27 Beer exp pc  (current US$)'!D3*'2.10 US CPI'!$B170/100</f>
        <v>3.5715810359488809</v>
      </c>
      <c r="E3" s="94">
        <f>'1.27 Beer exp pc  (current US$)'!E3*'2.10 US CPI'!$B170/100</f>
        <v>9.2111513219664989</v>
      </c>
      <c r="F3" s="94">
        <f>'1.27 Beer exp pc  (current US$)'!F3*'2.10 US CPI'!$B170/100</f>
        <v>115.66768240918637</v>
      </c>
      <c r="G3" s="94">
        <f>'1.27 Beer exp pc  (current US$)'!G3*'2.10 US CPI'!$B170/100</f>
        <v>0.92768269142348669</v>
      </c>
      <c r="H3" s="94">
        <f>'1.27 Beer exp pc  (current US$)'!H3*'2.10 US CPI'!$B170/100</f>
        <v>1.2547859787184137</v>
      </c>
      <c r="I3" s="94">
        <f>'1.27 Beer exp pc  (current US$)'!I3*'2.10 US CPI'!$B170/100</f>
        <v>283.43590467812368</v>
      </c>
      <c r="J3" s="94">
        <f>'1.27 Beer exp pc  (current US$)'!J3*'2.10 US CPI'!$B170/100</f>
        <v>15.564984621170401</v>
      </c>
      <c r="K3" s="94">
        <f>'1.27 Beer exp pc  (current US$)'!K3*'2.10 US CPI'!$B170/100</f>
        <v>29.840788997315919</v>
      </c>
      <c r="L3" s="94">
        <f>'1.27 Beer exp pc  (current US$)'!L3*'2.10 US CPI'!$B170/100</f>
        <v>0.11584935388134802</v>
      </c>
      <c r="M3" s="94">
        <f>'1.27 Beer exp pc  (current US$)'!M3*'2.10 US CPI'!$B170/100</f>
        <v>9.942821825399319</v>
      </c>
      <c r="N3" s="94">
        <f>'1.27 Beer exp pc  (current US$)'!N3*'2.10 US CPI'!$B170/100</f>
        <v>107.64853552440792</v>
      </c>
      <c r="O3" s="94">
        <f>'1.27 Beer exp pc  (current US$)'!O3*'2.10 US CPI'!$B170/100</f>
        <v>104.68654444711912</v>
      </c>
      <c r="P3" s="94">
        <f>'1.27 Beer exp pc  (current US$)'!P3*'2.10 US CPI'!$B170/100</f>
        <v>65.627214084671436</v>
      </c>
      <c r="Q3" s="94">
        <f>'1.27 Beer exp pc  (current US$)'!Q3*'2.10 US CPI'!$B170/100</f>
        <v>27.343170091713027</v>
      </c>
      <c r="R3" s="94">
        <f>'1.27 Beer exp pc  (current US$)'!R3*'2.10 US CPI'!$B170/100</f>
        <v>1.7589443235877695</v>
      </c>
      <c r="S3" s="94">
        <f>'1.27 Beer exp pc  (current US$)'!S3*'2.10 US CPI'!$B170/100</f>
        <v>13.307767273928583</v>
      </c>
      <c r="T3" s="94">
        <f>'1.27 Beer exp pc  (current US$)'!T3*'2.10 US CPI'!$B170/100</f>
        <v>234.0577921011932</v>
      </c>
      <c r="U3" s="94">
        <f>'1.27 Beer exp pc  (current US$)'!U3*'2.10 US CPI'!$B170/100</f>
        <v>249.27337494228181</v>
      </c>
      <c r="V3" s="94">
        <f>'1.27 Beer exp pc  (current US$)'!V3*'2.10 US CPI'!$B170/100</f>
        <v>158.33658826263198</v>
      </c>
      <c r="W3" s="94">
        <f>'1.27 Beer exp pc  (current US$)'!W3*'2.10 US CPI'!$B170/100</f>
        <v>41.5571922156211</v>
      </c>
      <c r="X3" s="94">
        <f>'1.27 Beer exp pc  (current US$)'!X3*'2.10 US CPI'!$B170/100</f>
        <v>6.3944720640372807</v>
      </c>
      <c r="Y3" s="94">
        <f>'1.27 Beer exp pc  (current US$)'!Y3*'2.10 US CPI'!$B170/100</f>
        <v>41.544913845423117</v>
      </c>
      <c r="Z3" s="94">
        <f>'1.27 Beer exp pc  (current US$)'!Z3*'2.10 US CPI'!$B170/100</f>
        <v>44.710402418288304</v>
      </c>
      <c r="AA3" s="94">
        <f>'1.27 Beer exp pc  (current US$)'!AA3*'2.10 US CPI'!$B170/100</f>
        <v>94.429086159527984</v>
      </c>
      <c r="AB3" s="94">
        <f>'1.27 Beer exp pc  (current US$)'!AB3*'2.10 US CPI'!$B170/100</f>
        <v>98.900833692121012</v>
      </c>
      <c r="AC3" s="94">
        <f>'1.27 Beer exp pc  (current US$)'!AC3*'2.10 US CPI'!$B170/100</f>
        <v>48.962822769953036</v>
      </c>
      <c r="AD3" s="94">
        <f>'1.27 Beer exp pc  (current US$)'!AD3*'2.10 US CPI'!$B170/100</f>
        <v>8.0685327395828601</v>
      </c>
      <c r="AE3" s="94">
        <f>'1.27 Beer exp pc  (current US$)'!AE3*'2.10 US CPI'!$B170/100</f>
        <v>70.065245139848841</v>
      </c>
      <c r="AF3" s="94">
        <f>'1.27 Beer exp pc  (current US$)'!AF3*'2.10 US CPI'!$B170/100</f>
        <v>53.532863091697109</v>
      </c>
      <c r="AG3" s="94">
        <f>'1.27 Beer exp pc  (current US$)'!AG3*'2.10 US CPI'!$B170/100</f>
        <v>121.13566963005447</v>
      </c>
      <c r="AH3" s="94">
        <f>'1.27 Beer exp pc  (current US$)'!AH3*'2.10 US CPI'!$B170/100</f>
        <v>24.708927059995016</v>
      </c>
      <c r="AI3" s="94">
        <f>'1.27 Beer exp pc  (current US$)'!AI3*'2.10 US CPI'!$B170/100</f>
        <v>88.975707638416878</v>
      </c>
      <c r="AJ3" s="94">
        <f>'1.27 Beer exp pc  (current US$)'!AJ3*'2.10 US CPI'!$B170/100</f>
        <v>32.926370042646354</v>
      </c>
      <c r="AK3" s="94">
        <f>'1.27 Beer exp pc  (current US$)'!AK3*'2.10 US CPI'!$B170/100</f>
        <v>29.869096317520551</v>
      </c>
      <c r="AL3" s="94">
        <f>'1.27 Beer exp pc  (current US$)'!AL3*'2.10 US CPI'!$B170/100</f>
        <v>38.226801870827614</v>
      </c>
      <c r="AM3" s="94">
        <f>'1.27 Beer exp pc  (current US$)'!AM3*'2.10 US CPI'!$B170/100</f>
        <v>56.029434074514754</v>
      </c>
      <c r="AN3" s="94">
        <f>'1.27 Beer exp pc  (current US$)'!AN3*'2.10 US CPI'!$B170/100</f>
        <v>84.394733932968194</v>
      </c>
      <c r="AO3" s="94">
        <f>'1.27 Beer exp pc  (current US$)'!AO3*'2.10 US CPI'!$B170/100</f>
        <v>18.637470306348071</v>
      </c>
      <c r="AP3" s="94">
        <f>'1.27 Beer exp pc  (current US$)'!AP3*'2.10 US CPI'!$B170/100</f>
        <v>58.179062865905614</v>
      </c>
      <c r="AQ3" s="94">
        <f>'1.27 Beer exp pc  (current US$)'!AQ3*'2.10 US CPI'!$B170/100</f>
        <v>59.173975955059177</v>
      </c>
      <c r="AR3" s="94">
        <f>'1.27 Beer exp pc  (current US$)'!AR3*'2.10 US CPI'!$B170/100</f>
        <v>30.521905748316936</v>
      </c>
      <c r="AS3" s="94">
        <f>'1.27 Beer exp pc  (current US$)'!AS3*'2.10 US CPI'!$B170/100</f>
        <v>37.115111921685646</v>
      </c>
      <c r="AT3" s="94">
        <f>'1.27 Beer exp pc  (current US$)'!AT3*'2.10 US CPI'!$B170/100</f>
        <v>48.401336076674653</v>
      </c>
      <c r="AU3" s="94">
        <f>'1.27 Beer exp pc  (current US$)'!AU3*'2.10 US CPI'!$B170/100</f>
        <v>49.463643083859289</v>
      </c>
      <c r="AV3" s="94">
        <f>'1.27 Beer exp pc  (current US$)'!AV3*'2.10 US CPI'!$B170/100</f>
        <v>91.214964334496884</v>
      </c>
      <c r="AW3" s="94">
        <f>'1.27 Beer exp pc  (current US$)'!AW3*'2.10 US CPI'!$B170/100</f>
        <v>83.149799130741229</v>
      </c>
      <c r="AX3" s="94">
        <f>'1.27 Beer exp pc  (current US$)'!AX3*'2.10 US CPI'!$B170/100</f>
        <v>27.239048300759368</v>
      </c>
      <c r="AY3" s="94">
        <f>'1.27 Beer exp pc  (current US$)'!AY3*'2.10 US CPI'!$B170/100</f>
        <v>12.289861486192176</v>
      </c>
      <c r="AZ3" s="94">
        <f>'1.27 Beer exp pc  (current US$)'!AZ3*'2.10 US CPI'!$B170/100</f>
        <v>87.636645190503401</v>
      </c>
      <c r="BA3" s="94">
        <f>'1.27 Beer exp pc  (current US$)'!BA3*'2.10 US CPI'!$B170/100</f>
        <v>29.381417593883032</v>
      </c>
      <c r="BB3" s="94">
        <f>'1.27 Beer exp pc  (current US$)'!BB3*'2.10 US CPI'!$B170/100</f>
        <v>36.850602626912334</v>
      </c>
      <c r="BC3" s="94">
        <f>'1.27 Beer exp pc  (current US$)'!BC3*'2.10 US CPI'!$B170/100</f>
        <v>84.884273582409094</v>
      </c>
      <c r="BD3" s="94">
        <f>'1.27 Beer exp pc  (current US$)'!BD3*'2.10 US CPI'!$B170/100</f>
        <v>21.828988357835836</v>
      </c>
      <c r="BE3" s="94">
        <f>'1.27 Beer exp pc  (current US$)'!BE3*'2.10 US CPI'!$B170/100</f>
        <v>2.9827320411645348</v>
      </c>
      <c r="BF3" s="94">
        <f>'1.27 Beer exp pc  (current US$)'!BF3*'2.10 US CPI'!$B170/100</f>
        <v>24.081588315167529</v>
      </c>
      <c r="BG3" s="94">
        <f>'1.27 Beer exp pc  (current US$)'!BG3*'2.10 US CPI'!$B170/100</f>
        <v>3.4142052836725849</v>
      </c>
      <c r="BH3" s="94"/>
      <c r="BI3" s="94">
        <f>'1.27 Beer exp pc  (current US$)'!BI3*'2.10 US CPI'!$B170/100</f>
        <v>51.503084329864876</v>
      </c>
      <c r="BJ3" s="94">
        <f>'1.27 Beer exp pc  (current US$)'!BJ3*'2.10 US CPI'!$B170/100</f>
        <v>29.470442797826973</v>
      </c>
      <c r="BK3" s="94">
        <f>'1.27 Beer exp pc  (current US$)'!BK3*'2.10 US CPI'!$B170/100</f>
        <v>9.5046747119756603</v>
      </c>
      <c r="BL3" s="94">
        <f>'1.27 Beer exp pc  (current US$)'!BL3*'2.10 US CPI'!$B170/100</f>
        <v>4.0085596227112825</v>
      </c>
      <c r="BM3" s="94"/>
      <c r="BN3" s="94">
        <f>'1.27 Beer exp pc  (current US$)'!BN3*'2.10 US CPI'!$B170/100</f>
        <v>49.606710955874604</v>
      </c>
      <c r="BO3" s="94">
        <f>'1.27 Beer exp pc  (current US$)'!BO3*'2.10 US CPI'!$B170/100</f>
        <v>14.639359310409128</v>
      </c>
      <c r="BP3" s="94">
        <f>'1.27 Beer exp pc  (current US$)'!BP3*'2.10 US CPI'!$B170/100</f>
        <v>66.382893032893037</v>
      </c>
      <c r="BQ3" s="94">
        <f>'1.27 Beer exp pc  (current US$)'!BQ3*'2.10 US CPI'!$B170/100</f>
        <v>179.37226098580462</v>
      </c>
      <c r="BR3" s="94">
        <f>'1.27 Beer exp pc  (current US$)'!BR3*'2.10 US CPI'!$B170/100</f>
        <v>207.5624146534883</v>
      </c>
      <c r="BS3" s="94">
        <f>'1.27 Beer exp pc  (current US$)'!BS3*'2.10 US CPI'!$B170/100</f>
        <v>176.30359218020203</v>
      </c>
      <c r="BT3" s="94">
        <f>'1.27 Beer exp pc  (current US$)'!BT3*'2.10 US CPI'!$B170/100</f>
        <v>180.01384920893361</v>
      </c>
      <c r="BU3" s="94">
        <f>'1.27 Beer exp pc  (current US$)'!BU3*'2.10 US CPI'!$B170/100</f>
        <v>239.17129997880537</v>
      </c>
      <c r="BV3" s="94">
        <f>'1.27 Beer exp pc  (current US$)'!BV3*'2.10 US CPI'!$B170/100</f>
        <v>267.38937973770879</v>
      </c>
      <c r="BW3" s="94">
        <f>'1.27 Beer exp pc  (current US$)'!BW3*'2.10 US CPI'!$B170/100</f>
        <v>258.3980408285351</v>
      </c>
      <c r="BX3" s="94">
        <f>'1.27 Beer exp pc  (current US$)'!BX3*'2.10 US CPI'!$B170/100</f>
        <v>316.37037694698034</v>
      </c>
      <c r="BY3" s="94">
        <f>'1.27 Beer exp pc  (current US$)'!BY3*'2.10 US CPI'!$B170/100</f>
        <v>80.232655829759082</v>
      </c>
      <c r="BZ3" s="94">
        <f>'1.27 Beer exp pc  (current US$)'!BZ3*'2.10 US CPI'!$B170/100</f>
        <v>234.09202779010329</v>
      </c>
      <c r="CA3" s="94">
        <f>'1.27 Beer exp pc  (current US$)'!CA3*'2.10 US CPI'!$B170/100</f>
        <v>147.63100406053894</v>
      </c>
      <c r="CB3" s="94">
        <f>'1.27 Beer exp pc  (current US$)'!CB3*'2.10 US CPI'!$B170/100</f>
        <v>641.80784804842415</v>
      </c>
      <c r="CC3" s="94">
        <f>'1.27 Beer exp pc  (current US$)'!CC3*'2.10 US CPI'!$B170/100</f>
        <v>76.523716878479377</v>
      </c>
      <c r="CD3" s="94">
        <f>'1.27 Beer exp pc  (current US$)'!CD3*'2.10 US CPI'!$B170/100</f>
        <v>192.59000819410645</v>
      </c>
      <c r="CE3" s="94">
        <f>'1.27 Beer exp pc  (current US$)'!CE3*'2.10 US CPI'!$B170/100</f>
        <v>301.3769951592131</v>
      </c>
      <c r="CF3" s="94">
        <f>'1.27 Beer exp pc  (current US$)'!CF3*'2.10 US CPI'!$B170/100</f>
        <v>113.55606535795873</v>
      </c>
      <c r="CG3" s="94">
        <f>'1.27 Beer exp pc  (current US$)'!CG3*'2.10 US CPI'!$B170/100</f>
        <v>189.34019028231057</v>
      </c>
      <c r="CH3" s="94">
        <f>'1.27 Beer exp pc  (current US$)'!CH3*'2.10 US CPI'!$B170/100</f>
        <v>180.43948304588648</v>
      </c>
      <c r="CI3" s="94">
        <f>'1.27 Beer exp pc  (current US$)'!CI3*'2.10 US CPI'!$B170/100</f>
        <v>239.93167224219533</v>
      </c>
      <c r="CJ3" s="94">
        <f>'1.27 Beer exp pc  (current US$)'!CJ3*'2.10 US CPI'!$B170/100</f>
        <v>25.782545627894304</v>
      </c>
      <c r="CK3" s="94">
        <f>'1.27 Beer exp pc  (current US$)'!CK3*'2.10 US CPI'!$B170/100</f>
        <v>386.74220861765639</v>
      </c>
      <c r="CL3" s="94">
        <f>'1.27 Beer exp pc  (current US$)'!CL3*'2.10 US CPI'!$B170/100</f>
        <v>171.82892110876105</v>
      </c>
      <c r="CM3" s="94">
        <f>'1.27 Beer exp pc  (current US$)'!CM3*'2.10 US CPI'!$B170/100</f>
        <v>5.4662677855473643</v>
      </c>
      <c r="CN3" s="94">
        <f>'1.27 Beer exp pc  (current US$)'!CN3*'2.10 US CPI'!$B170/100</f>
        <v>32.357074857141363</v>
      </c>
      <c r="CO3" s="94">
        <f>'1.27 Beer exp pc  (current US$)'!CO3*'2.10 US CPI'!$B170/100</f>
        <v>6.829230197365769</v>
      </c>
      <c r="CP3" s="94">
        <f>'1.27 Beer exp pc  (current US$)'!CP3*'2.10 US CPI'!$B170/100</f>
        <v>1.2394526584433718</v>
      </c>
    </row>
    <row r="4" spans="1:94" x14ac:dyDescent="0.25">
      <c r="A4" s="78" t="s">
        <v>25</v>
      </c>
      <c r="B4" s="94">
        <f>'1.27 Beer exp pc  (current US$)'!B4*'2.10 US CPI'!$B171/100</f>
        <v>42.186830771875812</v>
      </c>
      <c r="C4" s="94">
        <f>'1.27 Beer exp pc  (current US$)'!C4*'2.10 US CPI'!$B171/100</f>
        <v>19.0791320707905</v>
      </c>
      <c r="D4" s="94">
        <f>'1.27 Beer exp pc  (current US$)'!D4*'2.10 US CPI'!$B171/100</f>
        <v>3.6620113777864596</v>
      </c>
      <c r="E4" s="94">
        <f>'1.27 Beer exp pc  (current US$)'!E4*'2.10 US CPI'!$B171/100</f>
        <v>9.8304005030283559</v>
      </c>
      <c r="F4" s="94">
        <f>'1.27 Beer exp pc  (current US$)'!F4*'2.10 US CPI'!$B171/100</f>
        <v>118.13859521655964</v>
      </c>
      <c r="G4" s="94">
        <f>'1.27 Beer exp pc  (current US$)'!G4*'2.10 US CPI'!$B171/100</f>
        <v>1.0097662035697446</v>
      </c>
      <c r="H4" s="94">
        <f>'1.27 Beer exp pc  (current US$)'!H4*'2.10 US CPI'!$B171/100</f>
        <v>1.268836048914036</v>
      </c>
      <c r="I4" s="94">
        <f>'1.27 Beer exp pc  (current US$)'!I4*'2.10 US CPI'!$B171/100</f>
        <v>258.15582887532747</v>
      </c>
      <c r="J4" s="94">
        <f>'1.27 Beer exp pc  (current US$)'!J4*'2.10 US CPI'!$B171/100</f>
        <v>18.534504164122112</v>
      </c>
      <c r="K4" s="94">
        <f>'1.27 Beer exp pc  (current US$)'!K4*'2.10 US CPI'!$B171/100</f>
        <v>29.596281959865546</v>
      </c>
      <c r="L4" s="94">
        <f>'1.27 Beer exp pc  (current US$)'!L4*'2.10 US CPI'!$B171/100</f>
        <v>0.12811253219621876</v>
      </c>
      <c r="M4" s="94">
        <f>'1.27 Beer exp pc  (current US$)'!M4*'2.10 US CPI'!$B171/100</f>
        <v>10.389553277962566</v>
      </c>
      <c r="N4" s="94">
        <f>'1.27 Beer exp pc  (current US$)'!N4*'2.10 US CPI'!$B171/100</f>
        <v>110.08782327586205</v>
      </c>
      <c r="O4" s="94">
        <f>'1.27 Beer exp pc  (current US$)'!O4*'2.10 US CPI'!$B171/100</f>
        <v>115.30583425377243</v>
      </c>
      <c r="P4" s="94">
        <f>'1.27 Beer exp pc  (current US$)'!P4*'2.10 US CPI'!$B171/100</f>
        <v>69.375066947548831</v>
      </c>
      <c r="Q4" s="94">
        <f>'1.27 Beer exp pc  (current US$)'!Q4*'2.10 US CPI'!$B171/100</f>
        <v>33.129043121956698</v>
      </c>
      <c r="R4" s="94">
        <f>'1.27 Beer exp pc  (current US$)'!R4*'2.10 US CPI'!$B171/100</f>
        <v>2.2126391410752348</v>
      </c>
      <c r="S4" s="94">
        <f>'1.27 Beer exp pc  (current US$)'!S4*'2.10 US CPI'!$B171/100</f>
        <v>14.683483382671589</v>
      </c>
      <c r="T4" s="94">
        <f>'1.27 Beer exp pc  (current US$)'!T4*'2.10 US CPI'!$B171/100</f>
        <v>251.37724570081241</v>
      </c>
      <c r="U4" s="94">
        <f>'1.27 Beer exp pc  (current US$)'!U4*'2.10 US CPI'!$B171/100</f>
        <v>266.77947648651968</v>
      </c>
      <c r="V4" s="94">
        <f>'1.27 Beer exp pc  (current US$)'!V4*'2.10 US CPI'!$B171/100</f>
        <v>174.70353914508962</v>
      </c>
      <c r="W4" s="94">
        <f>'1.27 Beer exp pc  (current US$)'!W4*'2.10 US CPI'!$B171/100</f>
        <v>47.614172469012921</v>
      </c>
      <c r="X4" s="94">
        <f>'1.27 Beer exp pc  (current US$)'!X4*'2.10 US CPI'!$B171/100</f>
        <v>8.3168609349117197</v>
      </c>
      <c r="Y4" s="94">
        <f>'1.27 Beer exp pc  (current US$)'!Y4*'2.10 US CPI'!$B171/100</f>
        <v>48.987595720130088</v>
      </c>
      <c r="Z4" s="94">
        <f>'1.27 Beer exp pc  (current US$)'!Z4*'2.10 US CPI'!$B171/100</f>
        <v>41.288601819845468</v>
      </c>
      <c r="AA4" s="94">
        <f>'1.27 Beer exp pc  (current US$)'!AA4*'2.10 US CPI'!$B171/100</f>
        <v>111.03364295423653</v>
      </c>
      <c r="AB4" s="94">
        <f>'1.27 Beer exp pc  (current US$)'!AB4*'2.10 US CPI'!$B171/100</f>
        <v>118.51995353487824</v>
      </c>
      <c r="AC4" s="94">
        <f>'1.27 Beer exp pc  (current US$)'!AC4*'2.10 US CPI'!$B171/100</f>
        <v>58.596416697451062</v>
      </c>
      <c r="AD4" s="94">
        <f>'1.27 Beer exp pc  (current US$)'!AD4*'2.10 US CPI'!$B171/100</f>
        <v>8.1788859659155904</v>
      </c>
      <c r="AE4" s="94">
        <f>'1.27 Beer exp pc  (current US$)'!AE4*'2.10 US CPI'!$B171/100</f>
        <v>87.193387650001497</v>
      </c>
      <c r="AF4" s="94">
        <f>'1.27 Beer exp pc  (current US$)'!AF4*'2.10 US CPI'!$B171/100</f>
        <v>77.773481258078419</v>
      </c>
      <c r="AG4" s="94">
        <f>'1.27 Beer exp pc  (current US$)'!AG4*'2.10 US CPI'!$B171/100</f>
        <v>84.727030625832214</v>
      </c>
      <c r="AH4" s="94">
        <f>'1.27 Beer exp pc  (current US$)'!AH4*'2.10 US CPI'!$B171/100</f>
        <v>28.361641457971732</v>
      </c>
      <c r="AI4" s="94">
        <f>'1.27 Beer exp pc  (current US$)'!AI4*'2.10 US CPI'!$B171/100</f>
        <v>96.106245195098623</v>
      </c>
      <c r="AJ4" s="94">
        <f>'1.27 Beer exp pc  (current US$)'!AJ4*'2.10 US CPI'!$B171/100</f>
        <v>36.828096732086017</v>
      </c>
      <c r="AK4" s="94">
        <f>'1.27 Beer exp pc  (current US$)'!AK4*'2.10 US CPI'!$B171/100</f>
        <v>34.659497162018631</v>
      </c>
      <c r="AL4" s="94">
        <f>'1.27 Beer exp pc  (current US$)'!AL4*'2.10 US CPI'!$B171/100</f>
        <v>61.806402744223902</v>
      </c>
      <c r="AM4" s="94">
        <f>'1.27 Beer exp pc  (current US$)'!AM4*'2.10 US CPI'!$B171/100</f>
        <v>67.366210937500014</v>
      </c>
      <c r="AN4" s="94">
        <f>'1.27 Beer exp pc  (current US$)'!AN4*'2.10 US CPI'!$B171/100</f>
        <v>91.059553660982928</v>
      </c>
      <c r="AO4" s="94">
        <f>'1.27 Beer exp pc  (current US$)'!AO4*'2.10 US CPI'!$B171/100</f>
        <v>23.300855705428379</v>
      </c>
      <c r="AP4" s="94">
        <f>'1.27 Beer exp pc  (current US$)'!AP4*'2.10 US CPI'!$B171/100</f>
        <v>51.223704708633704</v>
      </c>
      <c r="AQ4" s="94">
        <f>'1.27 Beer exp pc  (current US$)'!AQ4*'2.10 US CPI'!$B171/100</f>
        <v>20.106355603414148</v>
      </c>
      <c r="AR4" s="94">
        <f>'1.27 Beer exp pc  (current US$)'!AR4*'2.10 US CPI'!$B171/100</f>
        <v>32.62573237955462</v>
      </c>
      <c r="AS4" s="94">
        <f>'1.27 Beer exp pc  (current US$)'!AS4*'2.10 US CPI'!$B171/100</f>
        <v>32.530823726177267</v>
      </c>
      <c r="AT4" s="94">
        <f>'1.27 Beer exp pc  (current US$)'!AT4*'2.10 US CPI'!$B171/100</f>
        <v>38.721453109118286</v>
      </c>
      <c r="AU4" s="94">
        <f>'1.27 Beer exp pc  (current US$)'!AU4*'2.10 US CPI'!$B171/100</f>
        <v>48.847338986108596</v>
      </c>
      <c r="AV4" s="94">
        <f>'1.27 Beer exp pc  (current US$)'!AV4*'2.10 US CPI'!$B171/100</f>
        <v>88.454094570405729</v>
      </c>
      <c r="AW4" s="94">
        <f>'1.27 Beer exp pc  (current US$)'!AW4*'2.10 US CPI'!$B171/100</f>
        <v>87.493335265140544</v>
      </c>
      <c r="AX4" s="94">
        <f>'1.27 Beer exp pc  (current US$)'!AX4*'2.10 US CPI'!$B171/100</f>
        <v>29.269455558020518</v>
      </c>
      <c r="AY4" s="94">
        <f>'1.27 Beer exp pc  (current US$)'!AY4*'2.10 US CPI'!$B171/100</f>
        <v>13.153254799969405</v>
      </c>
      <c r="AZ4" s="94">
        <f>'1.27 Beer exp pc  (current US$)'!AZ4*'2.10 US CPI'!$B171/100</f>
        <v>87.909584640025457</v>
      </c>
      <c r="BA4" s="94">
        <f>'1.27 Beer exp pc  (current US$)'!BA4*'2.10 US CPI'!$B171/100</f>
        <v>30.218559103809934</v>
      </c>
      <c r="BB4" s="94">
        <f>'1.27 Beer exp pc  (current US$)'!BB4*'2.10 US CPI'!$B171/100</f>
        <v>20.623084319971149</v>
      </c>
      <c r="BC4" s="94">
        <f>'1.27 Beer exp pc  (current US$)'!BC4*'2.10 US CPI'!$B171/100</f>
        <v>48.308739286037692</v>
      </c>
      <c r="BD4" s="94">
        <f>'1.27 Beer exp pc  (current US$)'!BD4*'2.10 US CPI'!$B171/100</f>
        <v>22.378660083436603</v>
      </c>
      <c r="BE4" s="94">
        <f>'1.27 Beer exp pc  (current US$)'!BE4*'2.10 US CPI'!$B171/100</f>
        <v>3.0522203536060819</v>
      </c>
      <c r="BF4" s="94">
        <f>'1.27 Beer exp pc  (current US$)'!BF4*'2.10 US CPI'!$B171/100</f>
        <v>27.560803723613475</v>
      </c>
      <c r="BG4" s="94">
        <f>'1.27 Beer exp pc  (current US$)'!BG4*'2.10 US CPI'!$B171/100</f>
        <v>3.2866403479525963</v>
      </c>
      <c r="BH4" s="94"/>
      <c r="BI4" s="94">
        <f>'1.27 Beer exp pc  (current US$)'!BI4*'2.10 US CPI'!$B171/100</f>
        <v>44.977283105022835</v>
      </c>
      <c r="BJ4" s="94">
        <f>'1.27 Beer exp pc  (current US$)'!BJ4*'2.10 US CPI'!$B171/100</f>
        <v>30.569244769362534</v>
      </c>
      <c r="BK4" s="94">
        <f>'1.27 Beer exp pc  (current US$)'!BK4*'2.10 US CPI'!$B171/100</f>
        <v>10.21777109657498</v>
      </c>
      <c r="BL4" s="94">
        <f>'1.27 Beer exp pc  (current US$)'!BL4*'2.10 US CPI'!$B171/100</f>
        <v>4.2585319657119776</v>
      </c>
      <c r="BM4" s="94"/>
      <c r="BN4" s="94">
        <f>'1.27 Beer exp pc  (current US$)'!BN4*'2.10 US CPI'!$B171/100</f>
        <v>51.508205790950079</v>
      </c>
      <c r="BO4" s="94">
        <f>'1.27 Beer exp pc  (current US$)'!BO4*'2.10 US CPI'!$B171/100</f>
        <v>15.694490030360219</v>
      </c>
      <c r="BP4" s="94">
        <f>'1.27 Beer exp pc  (current US$)'!BP4*'2.10 US CPI'!$B171/100</f>
        <v>70.242759396382056</v>
      </c>
      <c r="BQ4" s="94">
        <f>'1.27 Beer exp pc  (current US$)'!BQ4*'2.10 US CPI'!$B171/100</f>
        <v>185.18193882067916</v>
      </c>
      <c r="BR4" s="94">
        <f>'1.27 Beer exp pc  (current US$)'!BR4*'2.10 US CPI'!$B171/100</f>
        <v>211.26293911679167</v>
      </c>
      <c r="BS4" s="94">
        <f>'1.27 Beer exp pc  (current US$)'!BS4*'2.10 US CPI'!$B171/100</f>
        <v>182.33845208973344</v>
      </c>
      <c r="BT4" s="94">
        <f>'1.27 Beer exp pc  (current US$)'!BT4*'2.10 US CPI'!$B171/100</f>
        <v>192.51927556786384</v>
      </c>
      <c r="BU4" s="94">
        <f>'1.27 Beer exp pc  (current US$)'!BU4*'2.10 US CPI'!$B171/100</f>
        <v>259.94323255121776</v>
      </c>
      <c r="BV4" s="94">
        <f>'1.27 Beer exp pc  (current US$)'!BV4*'2.10 US CPI'!$B171/100</f>
        <v>285.19125192779609</v>
      </c>
      <c r="BW4" s="94">
        <f>'1.27 Beer exp pc  (current US$)'!BW4*'2.10 US CPI'!$B171/100</f>
        <v>280.42908501601971</v>
      </c>
      <c r="BX4" s="94">
        <f>'1.27 Beer exp pc  (current US$)'!BX4*'2.10 US CPI'!$B171/100</f>
        <v>341.66167779938019</v>
      </c>
      <c r="BY4" s="94">
        <f>'1.27 Beer exp pc  (current US$)'!BY4*'2.10 US CPI'!$B171/100</f>
        <v>83.267266640864932</v>
      </c>
      <c r="BZ4" s="94">
        <f>'1.27 Beer exp pc  (current US$)'!BZ4*'2.10 US CPI'!$B171/100</f>
        <v>247.67462568492274</v>
      </c>
      <c r="CA4" s="94">
        <f>'1.27 Beer exp pc  (current US$)'!CA4*'2.10 US CPI'!$B171/100</f>
        <v>160.37992615927192</v>
      </c>
      <c r="CB4" s="94">
        <f>'1.27 Beer exp pc  (current US$)'!CB4*'2.10 US CPI'!$B171/100</f>
        <v>663.50450034618052</v>
      </c>
      <c r="CC4" s="94">
        <f>'1.27 Beer exp pc  (current US$)'!CC4*'2.10 US CPI'!$B171/100</f>
        <v>81.507598157490676</v>
      </c>
      <c r="CD4" s="94">
        <f>'1.27 Beer exp pc  (current US$)'!CD4*'2.10 US CPI'!$B171/100</f>
        <v>207.35500114869021</v>
      </c>
      <c r="CE4" s="94">
        <f>'1.27 Beer exp pc  (current US$)'!CE4*'2.10 US CPI'!$B171/100</f>
        <v>350.79645675382949</v>
      </c>
      <c r="CF4" s="94">
        <f>'1.27 Beer exp pc  (current US$)'!CF4*'2.10 US CPI'!$B171/100</f>
        <v>123.6374787151144</v>
      </c>
      <c r="CG4" s="94">
        <f>'1.27 Beer exp pc  (current US$)'!CG4*'2.10 US CPI'!$B171/100</f>
        <v>207.71242076943508</v>
      </c>
      <c r="CH4" s="94">
        <f>'1.27 Beer exp pc  (current US$)'!CH4*'2.10 US CPI'!$B171/100</f>
        <v>195.42243324241505</v>
      </c>
      <c r="CI4" s="94">
        <f>'1.27 Beer exp pc  (current US$)'!CI4*'2.10 US CPI'!$B171/100</f>
        <v>259.6549264716017</v>
      </c>
      <c r="CJ4" s="94">
        <f>'1.27 Beer exp pc  (current US$)'!CJ4*'2.10 US CPI'!$B171/100</f>
        <v>27.193019632998102</v>
      </c>
      <c r="CK4" s="94">
        <f>'1.27 Beer exp pc  (current US$)'!CK4*'2.10 US CPI'!$B171/100</f>
        <v>414.96805346423673</v>
      </c>
      <c r="CL4" s="94">
        <f>'1.27 Beer exp pc  (current US$)'!CL4*'2.10 US CPI'!$B171/100</f>
        <v>175.58632599022431</v>
      </c>
      <c r="CM4" s="94">
        <f>'1.27 Beer exp pc  (current US$)'!CM4*'2.10 US CPI'!$B171/100</f>
        <v>6.3673911373233389</v>
      </c>
      <c r="CN4" s="94">
        <f>'1.27 Beer exp pc  (current US$)'!CN4*'2.10 US CPI'!$B171/100</f>
        <v>32.125903008343336</v>
      </c>
      <c r="CO4" s="94">
        <f>'1.27 Beer exp pc  (current US$)'!CO4*'2.10 US CPI'!$B171/100</f>
        <v>6.8618244797104868</v>
      </c>
      <c r="CP4" s="94">
        <f>'1.27 Beer exp pc  (current US$)'!CP4*'2.10 US CPI'!$B171/100</f>
        <v>1.2760224774427171</v>
      </c>
    </row>
    <row r="5" spans="1:94" x14ac:dyDescent="0.25">
      <c r="A5" s="78" t="s">
        <v>26</v>
      </c>
      <c r="B5" s="94">
        <f>'1.27 Beer exp pc  (current US$)'!B5*'2.10 US CPI'!$B172/100</f>
        <v>47.47885256445754</v>
      </c>
      <c r="C5" s="94"/>
      <c r="D5" s="94"/>
      <c r="E5" s="94">
        <f>'1.27 Beer exp pc  (current US$)'!E5*'2.10 US CPI'!$B172/100</f>
        <v>10.618781110600766</v>
      </c>
      <c r="F5" s="94">
        <f>'1.27 Beer exp pc  (current US$)'!F5*'2.10 US CPI'!$B172/100</f>
        <v>116.50195221964701</v>
      </c>
      <c r="G5" s="94">
        <f>'1.27 Beer exp pc  (current US$)'!G5*'2.10 US CPI'!$B172/100</f>
        <v>1.1271062525803437</v>
      </c>
      <c r="H5" s="94">
        <f>'1.27 Beer exp pc  (current US$)'!H5*'2.10 US CPI'!$B172/100</f>
        <v>1.3496111349666242</v>
      </c>
      <c r="I5" s="94">
        <f>'1.27 Beer exp pc  (current US$)'!I5*'2.10 US CPI'!$B172/100</f>
        <v>268.54414255955641</v>
      </c>
      <c r="J5" s="94">
        <f>'1.27 Beer exp pc  (current US$)'!J5*'2.10 US CPI'!$B172/100</f>
        <v>22.413819620126095</v>
      </c>
      <c r="K5" s="94">
        <f>'1.27 Beer exp pc  (current US$)'!K5*'2.10 US CPI'!$B172/100</f>
        <v>32.555958319521054</v>
      </c>
      <c r="L5" s="94">
        <f>'1.27 Beer exp pc  (current US$)'!L5*'2.10 US CPI'!$B172/100</f>
        <v>0.14310102104223046</v>
      </c>
      <c r="M5" s="94">
        <f>'1.27 Beer exp pc  (current US$)'!M5*'2.10 US CPI'!$B172/100</f>
        <v>11.177225126157474</v>
      </c>
      <c r="N5" s="94">
        <f>'1.27 Beer exp pc  (current US$)'!N5*'2.10 US CPI'!$B172/100</f>
        <v>113.22654320987654</v>
      </c>
      <c r="O5" s="94">
        <f>'1.27 Beer exp pc  (current US$)'!O5*'2.10 US CPI'!$B172/100</f>
        <v>136.71404993386864</v>
      </c>
      <c r="P5" s="94">
        <f>'1.27 Beer exp pc  (current US$)'!P5*'2.10 US CPI'!$B172/100</f>
        <v>70.398189673546227</v>
      </c>
      <c r="Q5" s="94">
        <f>'1.27 Beer exp pc  (current US$)'!Q5*'2.10 US CPI'!$B172/100</f>
        <v>37.996781260558521</v>
      </c>
      <c r="R5" s="94">
        <f>'1.27 Beer exp pc  (current US$)'!R5*'2.10 US CPI'!$B172/100</f>
        <v>2.5556650843902493</v>
      </c>
      <c r="S5" s="94">
        <f>'1.27 Beer exp pc  (current US$)'!S5*'2.10 US CPI'!$B172/100</f>
        <v>15.69019774318784</v>
      </c>
      <c r="T5" s="94">
        <f>'1.27 Beer exp pc  (current US$)'!T5*'2.10 US CPI'!$B172/100</f>
        <v>312.38999375796067</v>
      </c>
      <c r="U5" s="94">
        <f>'1.27 Beer exp pc  (current US$)'!U5*'2.10 US CPI'!$B172/100</f>
        <v>329.86042229738291</v>
      </c>
      <c r="V5" s="94">
        <f>'1.27 Beer exp pc  (current US$)'!V5*'2.10 US CPI'!$B172/100</f>
        <v>226.03103145757615</v>
      </c>
      <c r="W5" s="94">
        <f>'1.27 Beer exp pc  (current US$)'!W5*'2.10 US CPI'!$B172/100</f>
        <v>58.863444554893675</v>
      </c>
      <c r="X5" s="94">
        <f>'1.27 Beer exp pc  (current US$)'!X5*'2.10 US CPI'!$B172/100</f>
        <v>9.2043252260774917</v>
      </c>
      <c r="Y5" s="94">
        <f>'1.27 Beer exp pc  (current US$)'!Y5*'2.10 US CPI'!$B172/100</f>
        <v>66.076936532386483</v>
      </c>
      <c r="Z5" s="94">
        <f>'1.27 Beer exp pc  (current US$)'!Z5*'2.10 US CPI'!$B172/100</f>
        <v>60.443571840368961</v>
      </c>
      <c r="AA5" s="94">
        <f>'1.27 Beer exp pc  (current US$)'!AA5*'2.10 US CPI'!$B172/100</f>
        <v>143.92071233500226</v>
      </c>
      <c r="AB5" s="94">
        <f>'1.27 Beer exp pc  (current US$)'!AB5*'2.10 US CPI'!$B172/100</f>
        <v>144.40403135608184</v>
      </c>
      <c r="AC5" s="94">
        <f>'1.27 Beer exp pc  (current US$)'!AC5*'2.10 US CPI'!$B172/100</f>
        <v>73.024055902468049</v>
      </c>
      <c r="AD5" s="94">
        <f>'1.27 Beer exp pc  (current US$)'!AD5*'2.10 US CPI'!$B172/100</f>
        <v>9.5044295363690665</v>
      </c>
      <c r="AE5" s="94">
        <f>'1.27 Beer exp pc  (current US$)'!AE5*'2.10 US CPI'!$B172/100</f>
        <v>111.74732804858812</v>
      </c>
      <c r="AF5" s="94">
        <f>'1.27 Beer exp pc  (current US$)'!AF5*'2.10 US CPI'!$B172/100</f>
        <v>98.008276072018759</v>
      </c>
      <c r="AG5" s="94">
        <f>'1.27 Beer exp pc  (current US$)'!AG5*'2.10 US CPI'!$B172/100</f>
        <v>98.319058720676097</v>
      </c>
      <c r="AH5" s="94">
        <f>'1.27 Beer exp pc  (current US$)'!AH5*'2.10 US CPI'!$B172/100</f>
        <v>36.290734792706438</v>
      </c>
      <c r="AI5" s="94">
        <f>'1.27 Beer exp pc  (current US$)'!AI5*'2.10 US CPI'!$B172/100</f>
        <v>105.13040642116684</v>
      </c>
      <c r="AJ5" s="94">
        <f>'1.27 Beer exp pc  (current US$)'!AJ5*'2.10 US CPI'!$B172/100</f>
        <v>49.67894717373715</v>
      </c>
      <c r="AK5" s="94">
        <f>'1.27 Beer exp pc  (current US$)'!AK5*'2.10 US CPI'!$B172/100</f>
        <v>44.559610923286307</v>
      </c>
      <c r="AL5" s="94">
        <f>'1.27 Beer exp pc  (current US$)'!AL5*'2.10 US CPI'!$B172/100</f>
        <v>92.932061732856823</v>
      </c>
      <c r="AM5" s="94">
        <f>'1.27 Beer exp pc  (current US$)'!AM5*'2.10 US CPI'!$B172/100</f>
        <v>84.562019284464483</v>
      </c>
      <c r="AN5" s="94">
        <f>'1.27 Beer exp pc  (current US$)'!AN5*'2.10 US CPI'!$B172/100</f>
        <v>124.37915288220553</v>
      </c>
      <c r="AO5" s="94">
        <f>'1.27 Beer exp pc  (current US$)'!AO5*'2.10 US CPI'!$B172/100</f>
        <v>26.557106921132263</v>
      </c>
      <c r="AP5" s="94">
        <f>'1.27 Beer exp pc  (current US$)'!AP5*'2.10 US CPI'!$B172/100</f>
        <v>55.282459702691888</v>
      </c>
      <c r="AQ5" s="94">
        <f>'1.27 Beer exp pc  (current US$)'!AQ5*'2.10 US CPI'!$B172/100</f>
        <v>27.20484240201516</v>
      </c>
      <c r="AR5" s="94">
        <f>'1.27 Beer exp pc  (current US$)'!AR5*'2.10 US CPI'!$B172/100</f>
        <v>42.962682738581677</v>
      </c>
      <c r="AS5" s="94">
        <f>'1.27 Beer exp pc  (current US$)'!AS5*'2.10 US CPI'!$B172/100</f>
        <v>36.100462349552593</v>
      </c>
      <c r="AT5" s="94">
        <f>'1.27 Beer exp pc  (current US$)'!AT5*'2.10 US CPI'!$B172/100</f>
        <v>34.299115663125505</v>
      </c>
      <c r="AU5" s="94">
        <f>'1.27 Beer exp pc  (current US$)'!AU5*'2.10 US CPI'!$B172/100</f>
        <v>47.731272463293635</v>
      </c>
      <c r="AV5" s="94">
        <f>'1.27 Beer exp pc  (current US$)'!AV5*'2.10 US CPI'!$B172/100</f>
        <v>84.780207517619417</v>
      </c>
      <c r="AW5" s="94">
        <f>'1.27 Beer exp pc  (current US$)'!AW5*'2.10 US CPI'!$B172/100</f>
        <v>69.505165178214085</v>
      </c>
      <c r="AX5" s="94">
        <f>'1.27 Beer exp pc  (current US$)'!AX5*'2.10 US CPI'!$B172/100</f>
        <v>31.904143841801101</v>
      </c>
      <c r="AY5" s="94">
        <f>'1.27 Beer exp pc  (current US$)'!AY5*'2.10 US CPI'!$B172/100</f>
        <v>18.117093046390561</v>
      </c>
      <c r="AZ5" s="94">
        <f>'1.27 Beer exp pc  (current US$)'!AZ5*'2.10 US CPI'!$B172/100</f>
        <v>83.496211094936385</v>
      </c>
      <c r="BA5" s="94">
        <f>'1.27 Beer exp pc  (current US$)'!BA5*'2.10 US CPI'!$B172/100</f>
        <v>32.716182896089862</v>
      </c>
      <c r="BB5" s="94">
        <f>'1.27 Beer exp pc  (current US$)'!BB5*'2.10 US CPI'!$B172/100</f>
        <v>14.769058215058937</v>
      </c>
      <c r="BC5" s="94">
        <f>'1.27 Beer exp pc  (current US$)'!BC5*'2.10 US CPI'!$B172/100</f>
        <v>120.23345438091702</v>
      </c>
      <c r="BD5" s="94">
        <f>'1.27 Beer exp pc  (current US$)'!BD5*'2.10 US CPI'!$B172/100</f>
        <v>28.345557896477967</v>
      </c>
      <c r="BE5" s="94">
        <f>'1.27 Beer exp pc  (current US$)'!BE5*'2.10 US CPI'!$B172/100</f>
        <v>3.4197389095197077</v>
      </c>
      <c r="BF5" s="94">
        <f>'1.27 Beer exp pc  (current US$)'!BF5*'2.10 US CPI'!$B172/100</f>
        <v>35.138785964015653</v>
      </c>
      <c r="BG5" s="94">
        <f>'1.27 Beer exp pc  (current US$)'!BG5*'2.10 US CPI'!$B172/100</f>
        <v>3.1154649176236386</v>
      </c>
      <c r="BH5" s="94"/>
      <c r="BI5" s="94">
        <f>'1.27 Beer exp pc  (current US$)'!BI5*'2.10 US CPI'!$B172/100</f>
        <v>47.283138257320964</v>
      </c>
      <c r="BJ5" s="94">
        <f>'1.27 Beer exp pc  (current US$)'!BJ5*'2.10 US CPI'!$B172/100</f>
        <v>27.525770243002462</v>
      </c>
      <c r="BK5" s="94">
        <f>'1.27 Beer exp pc  (current US$)'!BK5*'2.10 US CPI'!$B172/100</f>
        <v>12.649775431275932</v>
      </c>
      <c r="BL5" s="94">
        <f>'1.27 Beer exp pc  (current US$)'!BL5*'2.10 US CPI'!$B172/100</f>
        <v>5.2618001003156554</v>
      </c>
      <c r="BM5" s="94"/>
      <c r="BN5" s="94">
        <f>'1.27 Beer exp pc  (current US$)'!BN5*'2.10 US CPI'!$B172/100</f>
        <v>80.253532050422265</v>
      </c>
      <c r="BO5" s="94">
        <f>'1.27 Beer exp pc  (current US$)'!BO5*'2.10 US CPI'!$B172/100</f>
        <v>16.756989225472974</v>
      </c>
      <c r="BP5" s="94">
        <f>'1.27 Beer exp pc  (current US$)'!BP5*'2.10 US CPI'!$B172/100</f>
        <v>77.366750469497788</v>
      </c>
      <c r="BQ5" s="94">
        <f>'1.27 Beer exp pc  (current US$)'!BQ5*'2.10 US CPI'!$B172/100</f>
        <v>194.27700363170726</v>
      </c>
      <c r="BR5" s="94">
        <f>'1.27 Beer exp pc  (current US$)'!BR5*'2.10 US CPI'!$B172/100</f>
        <v>245.45045035649275</v>
      </c>
      <c r="BS5" s="94">
        <f>'1.27 Beer exp pc  (current US$)'!BS5*'2.10 US CPI'!$B172/100</f>
        <v>188.69559846526067</v>
      </c>
      <c r="BT5" s="94">
        <f>'1.27 Beer exp pc  (current US$)'!BT5*'2.10 US CPI'!$B172/100</f>
        <v>231.71988609423127</v>
      </c>
      <c r="BU5" s="94">
        <f>'1.27 Beer exp pc  (current US$)'!BU5*'2.10 US CPI'!$B172/100</f>
        <v>327.0547498240806</v>
      </c>
      <c r="BV5" s="94">
        <f>'1.27 Beer exp pc  (current US$)'!BV5*'2.10 US CPI'!$B172/100</f>
        <v>359.12482087332711</v>
      </c>
      <c r="BW5" s="94">
        <f>'1.27 Beer exp pc  (current US$)'!BW5*'2.10 US CPI'!$B172/100</f>
        <v>346.50322838302213</v>
      </c>
      <c r="BX5" s="94">
        <f>'1.27 Beer exp pc  (current US$)'!BX5*'2.10 US CPI'!$B172/100</f>
        <v>414.66233025373089</v>
      </c>
      <c r="BY5" s="94">
        <f>'1.27 Beer exp pc  (current US$)'!BY5*'2.10 US CPI'!$B172/100</f>
        <v>107.00722757055532</v>
      </c>
      <c r="BZ5" s="94">
        <f>'1.27 Beer exp pc  (current US$)'!BZ5*'2.10 US CPI'!$B172/100</f>
        <v>295.41709698954361</v>
      </c>
      <c r="CA5" s="94">
        <f>'1.27 Beer exp pc  (current US$)'!CA5*'2.10 US CPI'!$B172/100</f>
        <v>199.25683138203337</v>
      </c>
      <c r="CB5" s="94">
        <f>'1.27 Beer exp pc  (current US$)'!CB5*'2.10 US CPI'!$B172/100</f>
        <v>789.16137934513904</v>
      </c>
      <c r="CC5" s="94">
        <f>'1.27 Beer exp pc  (current US$)'!CC5*'2.10 US CPI'!$B172/100</f>
        <v>105.6039884124942</v>
      </c>
      <c r="CD5" s="94">
        <f>'1.27 Beer exp pc  (current US$)'!CD5*'2.10 US CPI'!$B172/100</f>
        <v>255.81567506144779</v>
      </c>
      <c r="CE5" s="94">
        <f>'1.27 Beer exp pc  (current US$)'!CE5*'2.10 US CPI'!$B172/100</f>
        <v>397.50110054258289</v>
      </c>
      <c r="CF5" s="94">
        <f>'1.27 Beer exp pc  (current US$)'!CF5*'2.10 US CPI'!$B172/100</f>
        <v>159.29984776822471</v>
      </c>
      <c r="CG5" s="94">
        <f>'1.27 Beer exp pc  (current US$)'!CG5*'2.10 US CPI'!$B172/100</f>
        <v>264.32124352703221</v>
      </c>
      <c r="CH5" s="94">
        <f>'1.27 Beer exp pc  (current US$)'!CH5*'2.10 US CPI'!$B172/100</f>
        <v>227.84886363636369</v>
      </c>
      <c r="CI5" s="94">
        <f>'1.27 Beer exp pc  (current US$)'!CI5*'2.10 US CPI'!$B172/100</f>
        <v>310.03252710592164</v>
      </c>
      <c r="CJ5" s="94">
        <f>'1.27 Beer exp pc  (current US$)'!CJ5*'2.10 US CPI'!$B172/100</f>
        <v>31.336730912736403</v>
      </c>
      <c r="CK5" s="94">
        <f>'1.27 Beer exp pc  (current US$)'!CK5*'2.10 US CPI'!$B172/100</f>
        <v>476.05692185393957</v>
      </c>
      <c r="CL5" s="94">
        <f>'1.27 Beer exp pc  (current US$)'!CL5*'2.10 US CPI'!$B172/100</f>
        <v>205.62971461842974</v>
      </c>
      <c r="CM5" s="94">
        <f>'1.27 Beer exp pc  (current US$)'!CM5*'2.10 US CPI'!$B172/100</f>
        <v>7.7512125776082552</v>
      </c>
      <c r="CN5" s="94">
        <f>'1.27 Beer exp pc  (current US$)'!CN5*'2.10 US CPI'!$B172/100</f>
        <v>28.216415055779795</v>
      </c>
      <c r="CO5" s="94">
        <f>'1.27 Beer exp pc  (current US$)'!CO5*'2.10 US CPI'!$B172/100</f>
        <v>8.5204685059873455</v>
      </c>
      <c r="CP5" s="94">
        <f>'1.27 Beer exp pc  (current US$)'!CP5*'2.10 US CPI'!$B172/100</f>
        <v>1.332717293940318</v>
      </c>
    </row>
    <row r="6" spans="1:94" x14ac:dyDescent="0.25">
      <c r="A6" s="78" t="s">
        <v>27</v>
      </c>
      <c r="B6" s="94">
        <f>'1.27 Beer exp pc  (current US$)'!B6*'2.10 US CPI'!$B173/100</f>
        <v>52.809102466784459</v>
      </c>
      <c r="C6" s="94">
        <f>'1.27 Beer exp pc  (current US$)'!C6*'2.10 US CPI'!$B173/100</f>
        <v>22.028231885937029</v>
      </c>
      <c r="D6" s="94">
        <f>'1.27 Beer exp pc  (current US$)'!D6*'2.10 US CPI'!$B173/100</f>
        <v>3.9836940508557799</v>
      </c>
      <c r="E6" s="94">
        <f>'1.27 Beer exp pc  (current US$)'!E6*'2.10 US CPI'!$B173/100</f>
        <v>11.575508663050291</v>
      </c>
      <c r="F6" s="94">
        <f>'1.27 Beer exp pc  (current US$)'!F6*'2.10 US CPI'!$B173/100</f>
        <v>117.17029999262917</v>
      </c>
      <c r="G6" s="94">
        <f>'1.27 Beer exp pc  (current US$)'!G6*'2.10 US CPI'!$B173/100</f>
        <v>1.2559194395328221</v>
      </c>
      <c r="H6" s="94">
        <f>'1.27 Beer exp pc  (current US$)'!H6*'2.10 US CPI'!$B173/100</f>
        <v>1.5014579300447979</v>
      </c>
      <c r="I6" s="94">
        <f>'1.27 Beer exp pc  (current US$)'!I6*'2.10 US CPI'!$B173/100</f>
        <v>293.17803023781755</v>
      </c>
      <c r="J6" s="94">
        <f>'1.27 Beer exp pc  (current US$)'!J6*'2.10 US CPI'!$B173/100</f>
        <v>31.027182550228545</v>
      </c>
      <c r="K6" s="94">
        <f>'1.27 Beer exp pc  (current US$)'!K6*'2.10 US CPI'!$B173/100</f>
        <v>34.897838419826556</v>
      </c>
      <c r="L6" s="94">
        <f>'1.27 Beer exp pc  (current US$)'!L6*'2.10 US CPI'!$B173/100</f>
        <v>0.15779713578406582</v>
      </c>
      <c r="M6" s="94">
        <f>'1.27 Beer exp pc  (current US$)'!M6*'2.10 US CPI'!$B173/100</f>
        <v>12.328260489241831</v>
      </c>
      <c r="N6" s="94">
        <f>'1.27 Beer exp pc  (current US$)'!N6*'2.10 US CPI'!$B173/100</f>
        <v>128.95965872273021</v>
      </c>
      <c r="O6" s="94">
        <f>'1.27 Beer exp pc  (current US$)'!O6*'2.10 US CPI'!$B173/100</f>
        <v>149.28505622468222</v>
      </c>
      <c r="P6" s="94">
        <f>'1.27 Beer exp pc  (current US$)'!P6*'2.10 US CPI'!$B173/100</f>
        <v>68.80348336179361</v>
      </c>
      <c r="Q6" s="94">
        <f>'1.27 Beer exp pc  (current US$)'!Q6*'2.10 US CPI'!$B173/100</f>
        <v>44.809183465969461</v>
      </c>
      <c r="R6" s="94">
        <f>'1.27 Beer exp pc  (current US$)'!R6*'2.10 US CPI'!$B173/100</f>
        <v>3.2649609841609646</v>
      </c>
      <c r="S6" s="94">
        <f>'1.27 Beer exp pc  (current US$)'!S6*'2.10 US CPI'!$B173/100</f>
        <v>19.752365298095153</v>
      </c>
      <c r="T6" s="94">
        <f>'1.27 Beer exp pc  (current US$)'!T6*'2.10 US CPI'!$B173/100</f>
        <v>370.44986225895315</v>
      </c>
      <c r="U6" s="94">
        <f>'1.27 Beer exp pc  (current US$)'!U6*'2.10 US CPI'!$B173/100</f>
        <v>390.57470237348679</v>
      </c>
      <c r="V6" s="94">
        <f>'1.27 Beer exp pc  (current US$)'!V6*'2.10 US CPI'!$B173/100</f>
        <v>271.68523734488872</v>
      </c>
      <c r="W6" s="94">
        <f>'1.27 Beer exp pc  (current US$)'!W6*'2.10 US CPI'!$B173/100</f>
        <v>72.492476847942825</v>
      </c>
      <c r="X6" s="94">
        <f>'1.27 Beer exp pc  (current US$)'!X6*'2.10 US CPI'!$B173/100</f>
        <v>11.646815462777072</v>
      </c>
      <c r="Y6" s="94">
        <f>'1.27 Beer exp pc  (current US$)'!Y6*'2.10 US CPI'!$B173/100</f>
        <v>94.055746078073682</v>
      </c>
      <c r="Z6" s="94">
        <f>'1.27 Beer exp pc  (current US$)'!Z6*'2.10 US CPI'!$B173/100</f>
        <v>64.292140837432683</v>
      </c>
      <c r="AA6" s="94">
        <f>'1.27 Beer exp pc  (current US$)'!AA6*'2.10 US CPI'!$B173/100</f>
        <v>169.79828681072684</v>
      </c>
      <c r="AB6" s="94">
        <f>'1.27 Beer exp pc  (current US$)'!AB6*'2.10 US CPI'!$B173/100</f>
        <v>170.57682657695213</v>
      </c>
      <c r="AC6" s="94">
        <f>'1.27 Beer exp pc  (current US$)'!AC6*'2.10 US CPI'!$B173/100</f>
        <v>84.996174863387964</v>
      </c>
      <c r="AD6" s="94">
        <f>'1.27 Beer exp pc  (current US$)'!AD6*'2.10 US CPI'!$B173/100</f>
        <v>12.055498578154863</v>
      </c>
      <c r="AE6" s="94">
        <f>'1.27 Beer exp pc  (current US$)'!AE6*'2.10 US CPI'!$B173/100</f>
        <v>124.73994186103995</v>
      </c>
      <c r="AF6" s="94">
        <f>'1.27 Beer exp pc  (current US$)'!AF6*'2.10 US CPI'!$B173/100</f>
        <v>106.50111574785853</v>
      </c>
      <c r="AG6" s="94">
        <f>'1.27 Beer exp pc  (current US$)'!AG6*'2.10 US CPI'!$B173/100</f>
        <v>120.33004795669186</v>
      </c>
      <c r="AH6" s="94">
        <f>'1.27 Beer exp pc  (current US$)'!AH6*'2.10 US CPI'!$B173/100</f>
        <v>44.294842110448784</v>
      </c>
      <c r="AI6" s="94">
        <f>'1.27 Beer exp pc  (current US$)'!AI6*'2.10 US CPI'!$B173/100</f>
        <v>119.13897717830397</v>
      </c>
      <c r="AJ6" s="94">
        <f>'1.27 Beer exp pc  (current US$)'!AJ6*'2.10 US CPI'!$B173/100</f>
        <v>63.218212856736947</v>
      </c>
      <c r="AK6" s="94">
        <f>'1.27 Beer exp pc  (current US$)'!AK6*'2.10 US CPI'!$B173/100</f>
        <v>59.218163268982408</v>
      </c>
      <c r="AL6" s="94">
        <f>'1.27 Beer exp pc  (current US$)'!AL6*'2.10 US CPI'!$B173/100</f>
        <v>113.67905721917235</v>
      </c>
      <c r="AM6" s="94">
        <f>'1.27 Beer exp pc  (current US$)'!AM6*'2.10 US CPI'!$B173/100</f>
        <v>95.794621172614171</v>
      </c>
      <c r="AN6" s="94">
        <f>'1.27 Beer exp pc  (current US$)'!AN6*'2.10 US CPI'!$B173/100</f>
        <v>151.09690943698655</v>
      </c>
      <c r="AO6" s="94">
        <f>'1.27 Beer exp pc  (current US$)'!AO6*'2.10 US CPI'!$B173/100</f>
        <v>34.374261468189644</v>
      </c>
      <c r="AP6" s="94">
        <f>'1.27 Beer exp pc  (current US$)'!AP6*'2.10 US CPI'!$B173/100</f>
        <v>61.273854909481571</v>
      </c>
      <c r="AQ6" s="94">
        <f>'1.27 Beer exp pc  (current US$)'!AQ6*'2.10 US CPI'!$B173/100</f>
        <v>33.963656761892949</v>
      </c>
      <c r="AR6" s="94">
        <f>'1.27 Beer exp pc  (current US$)'!AR6*'2.10 US CPI'!$B173/100</f>
        <v>41.197130813921063</v>
      </c>
      <c r="AS6" s="94">
        <f>'1.27 Beer exp pc  (current US$)'!AS6*'2.10 US CPI'!$B173/100</f>
        <v>44.583490439316478</v>
      </c>
      <c r="AT6" s="94">
        <f>'1.27 Beer exp pc  (current US$)'!AT6*'2.10 US CPI'!$B173/100</f>
        <v>44.222500958329931</v>
      </c>
      <c r="AU6" s="94">
        <f>'1.27 Beer exp pc  (current US$)'!AU6*'2.10 US CPI'!$B173/100</f>
        <v>55.846242176565028</v>
      </c>
      <c r="AV6" s="94">
        <f>'1.27 Beer exp pc  (current US$)'!AV6*'2.10 US CPI'!$B173/100</f>
        <v>84.365128378052873</v>
      </c>
      <c r="AW6" s="94">
        <f>'1.27 Beer exp pc  (current US$)'!AW6*'2.10 US CPI'!$B173/100</f>
        <v>73.150572389812126</v>
      </c>
      <c r="AX6" s="94">
        <f>'1.27 Beer exp pc  (current US$)'!AX6*'2.10 US CPI'!$B173/100</f>
        <v>34.762105465742877</v>
      </c>
      <c r="AY6" s="94">
        <f>'1.27 Beer exp pc  (current US$)'!AY6*'2.10 US CPI'!$B173/100</f>
        <v>15.537245912773493</v>
      </c>
      <c r="AZ6" s="94">
        <f>'1.27 Beer exp pc  (current US$)'!AZ6*'2.10 US CPI'!$B173/100</f>
        <v>88.479874891231844</v>
      </c>
      <c r="BA6" s="94">
        <f>'1.27 Beer exp pc  (current US$)'!BA6*'2.10 US CPI'!$B173/100</f>
        <v>36.433941011689129</v>
      </c>
      <c r="BB6" s="94">
        <f>'1.27 Beer exp pc  (current US$)'!BB6*'2.10 US CPI'!$B173/100</f>
        <v>20.897268433560964</v>
      </c>
      <c r="BC6" s="94">
        <f>'1.27 Beer exp pc  (current US$)'!BC6*'2.10 US CPI'!$B173/100</f>
        <v>112.80013984685249</v>
      </c>
      <c r="BD6" s="94">
        <f>'1.27 Beer exp pc  (current US$)'!BD6*'2.10 US CPI'!$B173/100</f>
        <v>31.919233736168277</v>
      </c>
      <c r="BE6" s="94">
        <f>'1.27 Beer exp pc  (current US$)'!BE6*'2.10 US CPI'!$B173/100</f>
        <v>3.8673058639981472</v>
      </c>
      <c r="BF6" s="94">
        <f>'1.27 Beer exp pc  (current US$)'!BF6*'2.10 US CPI'!$B173/100</f>
        <v>41.173047838982093</v>
      </c>
      <c r="BG6" s="94">
        <f>'1.27 Beer exp pc  (current US$)'!BG6*'2.10 US CPI'!$B173/100</f>
        <v>3.3787808821815632</v>
      </c>
      <c r="BH6" s="94"/>
      <c r="BI6" s="94">
        <f>'1.27 Beer exp pc  (current US$)'!BI6*'2.10 US CPI'!$B173/100</f>
        <v>49.49022617124394</v>
      </c>
      <c r="BJ6" s="94">
        <f>'1.27 Beer exp pc  (current US$)'!BJ6*'2.10 US CPI'!$B173/100</f>
        <v>28.79192072595281</v>
      </c>
      <c r="BK6" s="94">
        <f>'1.27 Beer exp pc  (current US$)'!BK6*'2.10 US CPI'!$B173/100</f>
        <v>14.772741591926387</v>
      </c>
      <c r="BL6" s="94">
        <f>'1.27 Beer exp pc  (current US$)'!BL6*'2.10 US CPI'!$B173/100</f>
        <v>5.3755095259763603</v>
      </c>
      <c r="BM6" s="94"/>
      <c r="BN6" s="94">
        <f>'1.27 Beer exp pc  (current US$)'!BN6*'2.10 US CPI'!$B173/100</f>
        <v>103.25010090796187</v>
      </c>
      <c r="BO6" s="94">
        <f>'1.27 Beer exp pc  (current US$)'!BO6*'2.10 US CPI'!$B173/100</f>
        <v>19.277771075859018</v>
      </c>
      <c r="BP6" s="94">
        <f>'1.27 Beer exp pc  (current US$)'!BP6*'2.10 US CPI'!$B173/100</f>
        <v>84.942448090605481</v>
      </c>
      <c r="BQ6" s="94">
        <f>'1.27 Beer exp pc  (current US$)'!BQ6*'2.10 US CPI'!$B173/100</f>
        <v>207.44516875328918</v>
      </c>
      <c r="BR6" s="94">
        <f>'1.27 Beer exp pc  (current US$)'!BR6*'2.10 US CPI'!$B173/100</f>
        <v>269.89970599286113</v>
      </c>
      <c r="BS6" s="94">
        <f>'1.27 Beer exp pc  (current US$)'!BS6*'2.10 US CPI'!$B173/100</f>
        <v>200.63288424082486</v>
      </c>
      <c r="BT6" s="94">
        <f>'1.27 Beer exp pc  (current US$)'!BT6*'2.10 US CPI'!$B173/100</f>
        <v>262.2749772587328</v>
      </c>
      <c r="BU6" s="94">
        <f>'1.27 Beer exp pc  (current US$)'!BU6*'2.10 US CPI'!$B173/100</f>
        <v>366.67711910200671</v>
      </c>
      <c r="BV6" s="94">
        <f>'1.27 Beer exp pc  (current US$)'!BV6*'2.10 US CPI'!$B173/100</f>
        <v>407.72315801623631</v>
      </c>
      <c r="BW6" s="94">
        <f>'1.27 Beer exp pc  (current US$)'!BW6*'2.10 US CPI'!$B173/100</f>
        <v>385.2900400177856</v>
      </c>
      <c r="BX6" s="94">
        <f>'1.27 Beer exp pc  (current US$)'!BX6*'2.10 US CPI'!$B173/100</f>
        <v>402.24794336839278</v>
      </c>
      <c r="BY6" s="94">
        <f>'1.27 Beer exp pc  (current US$)'!BY6*'2.10 US CPI'!$B173/100</f>
        <v>117.30332928961708</v>
      </c>
      <c r="BZ6" s="94">
        <f>'1.27 Beer exp pc  (current US$)'!BZ6*'2.10 US CPI'!$B173/100</f>
        <v>325.01558508169296</v>
      </c>
      <c r="CA6" s="94">
        <f>'1.27 Beer exp pc  (current US$)'!CA6*'2.10 US CPI'!$B173/100</f>
        <v>226.91166959160543</v>
      </c>
      <c r="CB6" s="94">
        <f>'1.27 Beer exp pc  (current US$)'!CB6*'2.10 US CPI'!$B173/100</f>
        <v>877.22720593710426</v>
      </c>
      <c r="CC6" s="94">
        <f>'1.27 Beer exp pc  (current US$)'!CC6*'2.10 US CPI'!$B173/100</f>
        <v>118.41829052158502</v>
      </c>
      <c r="CD6" s="94">
        <f>'1.27 Beer exp pc  (current US$)'!CD6*'2.10 US CPI'!$B173/100</f>
        <v>265.36384549145032</v>
      </c>
      <c r="CE6" s="94">
        <f>'1.27 Beer exp pc  (current US$)'!CE6*'2.10 US CPI'!$B173/100</f>
        <v>434.88416384489346</v>
      </c>
      <c r="CF6" s="94">
        <f>'1.27 Beer exp pc  (current US$)'!CF6*'2.10 US CPI'!$B173/100</f>
        <v>190.75192540890464</v>
      </c>
      <c r="CG6" s="94">
        <f>'1.27 Beer exp pc  (current US$)'!CG6*'2.10 US CPI'!$B173/100</f>
        <v>309.27899148011039</v>
      </c>
      <c r="CH6" s="94">
        <f>'1.27 Beer exp pc  (current US$)'!CH6*'2.10 US CPI'!$B173/100</f>
        <v>266.67833595151353</v>
      </c>
      <c r="CI6" s="94">
        <f>'1.27 Beer exp pc  (current US$)'!CI6*'2.10 US CPI'!$B173/100</f>
        <v>346.04484186798106</v>
      </c>
      <c r="CJ6" s="94">
        <f>'1.27 Beer exp pc  (current US$)'!CJ6*'2.10 US CPI'!$B173/100</f>
        <v>38.889909149902657</v>
      </c>
      <c r="CK6" s="94">
        <f>'1.27 Beer exp pc  (current US$)'!CK6*'2.10 US CPI'!$B173/100</f>
        <v>561.29414537962123</v>
      </c>
      <c r="CL6" s="94">
        <f>'1.27 Beer exp pc  (current US$)'!CL6*'2.10 US CPI'!$B173/100</f>
        <v>214.01707233941477</v>
      </c>
      <c r="CM6" s="94">
        <f>'1.27 Beer exp pc  (current US$)'!CM6*'2.10 US CPI'!$B173/100</f>
        <v>8.5237983155172365</v>
      </c>
      <c r="CN6" s="94">
        <f>'1.27 Beer exp pc  (current US$)'!CN6*'2.10 US CPI'!$B173/100</f>
        <v>30.203253912011224</v>
      </c>
      <c r="CO6" s="94">
        <f>'1.27 Beer exp pc  (current US$)'!CO6*'2.10 US CPI'!$B173/100</f>
        <v>8.9010100235001577</v>
      </c>
      <c r="CP6" s="94">
        <f>'1.27 Beer exp pc  (current US$)'!CP6*'2.10 US CPI'!$B173/100</f>
        <v>1.4640744881801471</v>
      </c>
    </row>
    <row r="7" spans="1:94" x14ac:dyDescent="0.25">
      <c r="A7" s="78" t="s">
        <v>28</v>
      </c>
      <c r="B7" s="94">
        <f>'1.27 Beer exp pc  (current US$)'!B7*'2.10 US CPI'!$B174/100</f>
        <v>56.495133986758084</v>
      </c>
      <c r="C7" s="94">
        <f>'1.27 Beer exp pc  (current US$)'!C7*'2.10 US CPI'!$B174/100</f>
        <v>22.960048190190072</v>
      </c>
      <c r="D7" s="94">
        <f>'1.27 Beer exp pc  (current US$)'!D7*'2.10 US CPI'!$B174/100</f>
        <v>6.3496460449369048</v>
      </c>
      <c r="E7" s="94">
        <f>'1.27 Beer exp pc  (current US$)'!E7*'2.10 US CPI'!$B174/100</f>
        <v>13.424577160968704</v>
      </c>
      <c r="F7" s="94">
        <f>'1.27 Beer exp pc  (current US$)'!F7*'2.10 US CPI'!$B174/100</f>
        <v>113.37840075148242</v>
      </c>
      <c r="G7" s="94">
        <f>'1.27 Beer exp pc  (current US$)'!G7*'2.10 US CPI'!$B174/100</f>
        <v>1.4687797723217377</v>
      </c>
      <c r="H7" s="94">
        <f>'1.27 Beer exp pc  (current US$)'!H7*'2.10 US CPI'!$B174/100</f>
        <v>1.5974810689015522</v>
      </c>
      <c r="I7" s="94">
        <f>'1.27 Beer exp pc  (current US$)'!I7*'2.10 US CPI'!$B174/100</f>
        <v>282.71211977960053</v>
      </c>
      <c r="J7" s="94">
        <f>'1.27 Beer exp pc  (current US$)'!J7*'2.10 US CPI'!$B174/100</f>
        <v>41.575425992447272</v>
      </c>
      <c r="K7" s="94">
        <f>'1.27 Beer exp pc  (current US$)'!K7*'2.10 US CPI'!$B174/100</f>
        <v>33.438255360810892</v>
      </c>
      <c r="L7" s="94">
        <f>'1.27 Beer exp pc  (current US$)'!L7*'2.10 US CPI'!$B174/100</f>
        <v>0.17649449256763983</v>
      </c>
      <c r="M7" s="94">
        <f>'1.27 Beer exp pc  (current US$)'!M7*'2.10 US CPI'!$B174/100</f>
        <v>14.487226351092504</v>
      </c>
      <c r="N7" s="94">
        <f>'1.27 Beer exp pc  (current US$)'!N7*'2.10 US CPI'!$B174/100</f>
        <v>143.76872802287963</v>
      </c>
      <c r="O7" s="94">
        <f>'1.27 Beer exp pc  (current US$)'!O7*'2.10 US CPI'!$B174/100</f>
        <v>176.55588567060187</v>
      </c>
      <c r="P7" s="94">
        <f>'1.27 Beer exp pc  (current US$)'!P7*'2.10 US CPI'!$B174/100</f>
        <v>73.623561974692691</v>
      </c>
      <c r="Q7" s="94">
        <f>'1.27 Beer exp pc  (current US$)'!Q7*'2.10 US CPI'!$B174/100</f>
        <v>46.228940847807607</v>
      </c>
      <c r="R7" s="94">
        <f>'1.27 Beer exp pc  (current US$)'!R7*'2.10 US CPI'!$B174/100</f>
        <v>4.0429236227365575</v>
      </c>
      <c r="S7" s="94">
        <f>'1.27 Beer exp pc  (current US$)'!S7*'2.10 US CPI'!$B174/100</f>
        <v>23.870919839722195</v>
      </c>
      <c r="T7" s="94">
        <f>'1.27 Beer exp pc  (current US$)'!T7*'2.10 US CPI'!$B174/100</f>
        <v>403.96959380184512</v>
      </c>
      <c r="U7" s="94">
        <f>'1.27 Beer exp pc  (current US$)'!U7*'2.10 US CPI'!$B174/100</f>
        <v>423.79799770032906</v>
      </c>
      <c r="V7" s="94">
        <f>'1.27 Beer exp pc  (current US$)'!V7*'2.10 US CPI'!$B174/100</f>
        <v>306.72978635490841</v>
      </c>
      <c r="W7" s="94">
        <f>'1.27 Beer exp pc  (current US$)'!W7*'2.10 US CPI'!$B174/100</f>
        <v>89.085034939246768</v>
      </c>
      <c r="X7" s="94">
        <f>'1.27 Beer exp pc  (current US$)'!X7*'2.10 US CPI'!$B174/100</f>
        <v>17.631496777519978</v>
      </c>
      <c r="Y7" s="94">
        <f>'1.27 Beer exp pc  (current US$)'!Y7*'2.10 US CPI'!$B174/100</f>
        <v>108.08670396877034</v>
      </c>
      <c r="Z7" s="94">
        <f>'1.27 Beer exp pc  (current US$)'!Z7*'2.10 US CPI'!$B174/100</f>
        <v>69.000998881460859</v>
      </c>
      <c r="AA7" s="94">
        <f>'1.27 Beer exp pc  (current US$)'!AA7*'2.10 US CPI'!$B174/100</f>
        <v>179.59934908665855</v>
      </c>
      <c r="AB7" s="94">
        <f>'1.27 Beer exp pc  (current US$)'!AB7*'2.10 US CPI'!$B174/100</f>
        <v>195.39930776848485</v>
      </c>
      <c r="AC7" s="94">
        <f>'1.27 Beer exp pc  (current US$)'!AC7*'2.10 US CPI'!$B174/100</f>
        <v>106.65174256680464</v>
      </c>
      <c r="AD7" s="94">
        <f>'1.27 Beer exp pc  (current US$)'!AD7*'2.10 US CPI'!$B174/100</f>
        <v>15.251542546913724</v>
      </c>
      <c r="AE7" s="94">
        <f>'1.27 Beer exp pc  (current US$)'!AE7*'2.10 US CPI'!$B174/100</f>
        <v>133.27983748699401</v>
      </c>
      <c r="AF7" s="94">
        <f>'1.27 Beer exp pc  (current US$)'!AF7*'2.10 US CPI'!$B174/100</f>
        <v>119.57825487842824</v>
      </c>
      <c r="AG7" s="94">
        <f>'1.27 Beer exp pc  (current US$)'!AG7*'2.10 US CPI'!$B174/100</f>
        <v>125.67870767763473</v>
      </c>
      <c r="AH7" s="94">
        <f>'1.27 Beer exp pc  (current US$)'!AH7*'2.10 US CPI'!$B174/100</f>
        <v>49.628773584905666</v>
      </c>
      <c r="AI7" s="94">
        <f>'1.27 Beer exp pc  (current US$)'!AI7*'2.10 US CPI'!$B174/100</f>
        <v>150.78607920864474</v>
      </c>
      <c r="AJ7" s="94">
        <f>'1.27 Beer exp pc  (current US$)'!AJ7*'2.10 US CPI'!$B174/100</f>
        <v>84.657819807006703</v>
      </c>
      <c r="AK7" s="94">
        <f>'1.27 Beer exp pc  (current US$)'!AK7*'2.10 US CPI'!$B174/100</f>
        <v>74.821247418307237</v>
      </c>
      <c r="AL7" s="94">
        <f>'1.27 Beer exp pc  (current US$)'!AL7*'2.10 US CPI'!$B174/100</f>
        <v>127.01872217963715</v>
      </c>
      <c r="AM7" s="94">
        <f>'1.27 Beer exp pc  (current US$)'!AM7*'2.10 US CPI'!$B174/100</f>
        <v>103.64942271880818</v>
      </c>
      <c r="AN7" s="94">
        <f>'1.27 Beer exp pc  (current US$)'!AN7*'2.10 US CPI'!$B174/100</f>
        <v>181.3903283940729</v>
      </c>
      <c r="AO7" s="94">
        <f>'1.27 Beer exp pc  (current US$)'!AO7*'2.10 US CPI'!$B174/100</f>
        <v>47.027140688527716</v>
      </c>
      <c r="AP7" s="94">
        <f>'1.27 Beer exp pc  (current US$)'!AP7*'2.10 US CPI'!$B174/100</f>
        <v>76.291149357877373</v>
      </c>
      <c r="AQ7" s="94">
        <f>'1.27 Beer exp pc  (current US$)'!AQ7*'2.10 US CPI'!$B174/100</f>
        <v>41.987798342082741</v>
      </c>
      <c r="AR7" s="94">
        <f>'1.27 Beer exp pc  (current US$)'!AR7*'2.10 US CPI'!$B174/100</f>
        <v>50.088574747408337</v>
      </c>
      <c r="AS7" s="94">
        <f>'1.27 Beer exp pc  (current US$)'!AS7*'2.10 US CPI'!$B174/100</f>
        <v>64.298711581967652</v>
      </c>
      <c r="AT7" s="94">
        <f>'1.27 Beer exp pc  (current US$)'!AT7*'2.10 US CPI'!$B174/100</f>
        <v>56.97133307655033</v>
      </c>
      <c r="AU7" s="94">
        <f>'1.27 Beer exp pc  (current US$)'!AU7*'2.10 US CPI'!$B174/100</f>
        <v>73.173645738998644</v>
      </c>
      <c r="AV7" s="94">
        <f>'1.27 Beer exp pc  (current US$)'!AV7*'2.10 US CPI'!$B174/100</f>
        <v>88.878534826342772</v>
      </c>
      <c r="AW7" s="94">
        <f>'1.27 Beer exp pc  (current US$)'!AW7*'2.10 US CPI'!$B174/100</f>
        <v>131.04780722784088</v>
      </c>
      <c r="AX7" s="94">
        <f>'1.27 Beer exp pc  (current US$)'!AX7*'2.10 US CPI'!$B174/100</f>
        <v>39.628248587570617</v>
      </c>
      <c r="AY7" s="94">
        <f>'1.27 Beer exp pc  (current US$)'!AY7*'2.10 US CPI'!$B174/100</f>
        <v>17.546784027005501</v>
      </c>
      <c r="AZ7" s="94">
        <f>'1.27 Beer exp pc  (current US$)'!AZ7*'2.10 US CPI'!$B174/100</f>
        <v>101.4673304910618</v>
      </c>
      <c r="BA7" s="94">
        <f>'1.27 Beer exp pc  (current US$)'!BA7*'2.10 US CPI'!$B174/100</f>
        <v>46.157928896357888</v>
      </c>
      <c r="BB7" s="94">
        <f>'1.27 Beer exp pc  (current US$)'!BB7*'2.10 US CPI'!$B174/100</f>
        <v>29.925162376713978</v>
      </c>
      <c r="BC7" s="94">
        <f>'1.27 Beer exp pc  (current US$)'!BC7*'2.10 US CPI'!$B174/100</f>
        <v>110.63970473418981</v>
      </c>
      <c r="BD7" s="94">
        <f>'1.27 Beer exp pc  (current US$)'!BD7*'2.10 US CPI'!$B174/100</f>
        <v>33.8143410738165</v>
      </c>
      <c r="BE7" s="94">
        <f>'1.27 Beer exp pc  (current US$)'!BE7*'2.10 US CPI'!$B174/100</f>
        <v>4.1994342895103083</v>
      </c>
      <c r="BF7" s="94">
        <f>'1.27 Beer exp pc  (current US$)'!BF7*'2.10 US CPI'!$B174/100</f>
        <v>39.996729740166607</v>
      </c>
      <c r="BG7" s="94">
        <f>'1.27 Beer exp pc  (current US$)'!BG7*'2.10 US CPI'!$B174/100</f>
        <v>3.8998265639955996</v>
      </c>
      <c r="BH7" s="94"/>
      <c r="BI7" s="94">
        <f>'1.27 Beer exp pc  (current US$)'!BI7*'2.10 US CPI'!$B174/100</f>
        <v>57.667906668013437</v>
      </c>
      <c r="BJ7" s="94">
        <f>'1.27 Beer exp pc  (current US$)'!BJ7*'2.10 US CPI'!$B174/100</f>
        <v>33.910026309089361</v>
      </c>
      <c r="BK7" s="94">
        <f>'1.27 Beer exp pc  (current US$)'!BK7*'2.10 US CPI'!$B174/100</f>
        <v>16.300045745503613</v>
      </c>
      <c r="BL7" s="94">
        <f>'1.27 Beer exp pc  (current US$)'!BL7*'2.10 US CPI'!$B174/100</f>
        <v>6.0761958380159777</v>
      </c>
      <c r="BM7" s="94"/>
      <c r="BN7" s="94">
        <f>'1.27 Beer exp pc  (current US$)'!BN7*'2.10 US CPI'!$B174/100</f>
        <v>107.88372593220687</v>
      </c>
      <c r="BO7" s="94">
        <f>'1.27 Beer exp pc  (current US$)'!BO7*'2.10 US CPI'!$B174/100</f>
        <v>26.378092604015361</v>
      </c>
      <c r="BP7" s="94">
        <f>'1.27 Beer exp pc  (current US$)'!BP7*'2.10 US CPI'!$B174/100</f>
        <v>91.884794720614465</v>
      </c>
      <c r="BQ7" s="94">
        <f>'1.27 Beer exp pc  (current US$)'!BQ7*'2.10 US CPI'!$B174/100</f>
        <v>218.60867503256964</v>
      </c>
      <c r="BR7" s="94">
        <f>'1.27 Beer exp pc  (current US$)'!BR7*'2.10 US CPI'!$B174/100</f>
        <v>296.1848224697913</v>
      </c>
      <c r="BS7" s="94">
        <f>'1.27 Beer exp pc  (current US$)'!BS7*'2.10 US CPI'!$B174/100</f>
        <v>210.14471335958791</v>
      </c>
      <c r="BT7" s="94">
        <f>'1.27 Beer exp pc  (current US$)'!BT7*'2.10 US CPI'!$B174/100</f>
        <v>271.52179118758477</v>
      </c>
      <c r="BU7" s="94">
        <f>'1.27 Beer exp pc  (current US$)'!BU7*'2.10 US CPI'!$B174/100</f>
        <v>381.60997390689386</v>
      </c>
      <c r="BV7" s="94">
        <f>'1.27 Beer exp pc  (current US$)'!BV7*'2.10 US CPI'!$B174/100</f>
        <v>425.76493361031606</v>
      </c>
      <c r="BW7" s="94">
        <f>'1.27 Beer exp pc  (current US$)'!BW7*'2.10 US CPI'!$B174/100</f>
        <v>396.23751339764203</v>
      </c>
      <c r="BX7" s="94">
        <f>'1.27 Beer exp pc  (current US$)'!BX7*'2.10 US CPI'!$B174/100</f>
        <v>417.73721116755144</v>
      </c>
      <c r="BY7" s="94">
        <f>'1.27 Beer exp pc  (current US$)'!BY7*'2.10 US CPI'!$B174/100</f>
        <v>118.33994419593427</v>
      </c>
      <c r="BZ7" s="94">
        <f>'1.27 Beer exp pc  (current US$)'!BZ7*'2.10 US CPI'!$B174/100</f>
        <v>336.418360748613</v>
      </c>
      <c r="CA7" s="94">
        <f>'1.27 Beer exp pc  (current US$)'!CA7*'2.10 US CPI'!$B174/100</f>
        <v>235.36092033655734</v>
      </c>
      <c r="CB7" s="94">
        <f>'1.27 Beer exp pc  (current US$)'!CB7*'2.10 US CPI'!$B174/100</f>
        <v>893.81781744777095</v>
      </c>
      <c r="CC7" s="94">
        <f>'1.27 Beer exp pc  (current US$)'!CC7*'2.10 US CPI'!$B174/100</f>
        <v>123.90518844125592</v>
      </c>
      <c r="CD7" s="94">
        <f>'1.27 Beer exp pc  (current US$)'!CD7*'2.10 US CPI'!$B174/100</f>
        <v>265.91830241329609</v>
      </c>
      <c r="CE7" s="94">
        <f>'1.27 Beer exp pc  (current US$)'!CE7*'2.10 US CPI'!$B174/100</f>
        <v>493.5184699548455</v>
      </c>
      <c r="CF7" s="94">
        <f>'1.27 Beer exp pc  (current US$)'!CF7*'2.10 US CPI'!$B174/100</f>
        <v>201.86722440851096</v>
      </c>
      <c r="CG7" s="94">
        <f>'1.27 Beer exp pc  (current US$)'!CG7*'2.10 US CPI'!$B174/100</f>
        <v>333.02619669579144</v>
      </c>
      <c r="CH7" s="94">
        <f>'1.27 Beer exp pc  (current US$)'!CH7*'2.10 US CPI'!$B174/100</f>
        <v>268.77560867345807</v>
      </c>
      <c r="CI7" s="94">
        <f>'1.27 Beer exp pc  (current US$)'!CI7*'2.10 US CPI'!$B174/100</f>
        <v>344.01973810198115</v>
      </c>
      <c r="CJ7" s="94">
        <f>'1.27 Beer exp pc  (current US$)'!CJ7*'2.10 US CPI'!$B174/100</f>
        <v>46.425748506514871</v>
      </c>
      <c r="CK7" s="94">
        <f>'1.27 Beer exp pc  (current US$)'!CK7*'2.10 US CPI'!$B174/100</f>
        <v>569.55872460415958</v>
      </c>
      <c r="CL7" s="94">
        <f>'1.27 Beer exp pc  (current US$)'!CL7*'2.10 US CPI'!$B174/100</f>
        <v>225.50454077941723</v>
      </c>
      <c r="CM7" s="94">
        <f>'1.27 Beer exp pc  (current US$)'!CM7*'2.10 US CPI'!$B174/100</f>
        <v>9.0729552378140994</v>
      </c>
      <c r="CN7" s="94">
        <f>'1.27 Beer exp pc  (current US$)'!CN7*'2.10 US CPI'!$B174/100</f>
        <v>32.868062496355137</v>
      </c>
      <c r="CO7" s="94">
        <f>'1.27 Beer exp pc  (current US$)'!CO7*'2.10 US CPI'!$B174/100</f>
        <v>9.1470470127944665</v>
      </c>
      <c r="CP7" s="94">
        <f>'1.27 Beer exp pc  (current US$)'!CP7*'2.10 US CPI'!$B174/100</f>
        <v>1.5919318470161827</v>
      </c>
    </row>
    <row r="8" spans="1:94" x14ac:dyDescent="0.25">
      <c r="A8" s="78" t="s">
        <v>29</v>
      </c>
      <c r="B8" s="94">
        <f>'1.27 Beer exp pc  (current US$)'!B8*'2.10 US CPI'!$B175/100</f>
        <v>61.485628421008293</v>
      </c>
      <c r="C8" s="94">
        <f>'1.27 Beer exp pc  (current US$)'!C8*'2.10 US CPI'!$B175/100</f>
        <v>24.395808729552979</v>
      </c>
      <c r="D8" s="94">
        <f>'1.27 Beer exp pc  (current US$)'!D8*'2.10 US CPI'!$B175/100</f>
        <v>8.4611427435666595</v>
      </c>
      <c r="E8" s="94">
        <f>'1.27 Beer exp pc  (current US$)'!E8*'2.10 US CPI'!$B175/100</f>
        <v>16.257054421976811</v>
      </c>
      <c r="F8" s="94">
        <f>'1.27 Beer exp pc  (current US$)'!F8*'2.10 US CPI'!$B175/100</f>
        <v>115.21110381939887</v>
      </c>
      <c r="G8" s="94">
        <f>'1.27 Beer exp pc  (current US$)'!G8*'2.10 US CPI'!$B175/100</f>
        <v>1.7614089384385572</v>
      </c>
      <c r="H8" s="94">
        <f>'1.27 Beer exp pc  (current US$)'!H8*'2.10 US CPI'!$B175/100</f>
        <v>1.9151152383278669</v>
      </c>
      <c r="I8" s="94">
        <f>'1.27 Beer exp pc  (current US$)'!I8*'2.10 US CPI'!$B175/100</f>
        <v>270.72976974378616</v>
      </c>
      <c r="J8" s="94">
        <f>'1.27 Beer exp pc  (current US$)'!J8*'2.10 US CPI'!$B175/100</f>
        <v>53.568074017684602</v>
      </c>
      <c r="K8" s="94">
        <f>'1.27 Beer exp pc  (current US$)'!K8*'2.10 US CPI'!$B175/100</f>
        <v>35.813450144821644</v>
      </c>
      <c r="L8" s="94">
        <f>'1.27 Beer exp pc  (current US$)'!L8*'2.10 US CPI'!$B175/100</f>
        <v>0.18765979957092896</v>
      </c>
      <c r="M8" s="94">
        <f>'1.27 Beer exp pc  (current US$)'!M8*'2.10 US CPI'!$B175/100</f>
        <v>18.007208803453249</v>
      </c>
      <c r="N8" s="94">
        <f>'1.27 Beer exp pc  (current US$)'!N8*'2.10 US CPI'!$B175/100</f>
        <v>156.20154950697506</v>
      </c>
      <c r="O8" s="94">
        <f>'1.27 Beer exp pc  (current US$)'!O8*'2.10 US CPI'!$B175/100</f>
        <v>197.817316665254</v>
      </c>
      <c r="P8" s="94">
        <f>'1.27 Beer exp pc  (current US$)'!P8*'2.10 US CPI'!$B175/100</f>
        <v>75.775886238274239</v>
      </c>
      <c r="Q8" s="94">
        <f>'1.27 Beer exp pc  (current US$)'!Q8*'2.10 US CPI'!$B175/100</f>
        <v>55.658242978790916</v>
      </c>
      <c r="R8" s="94">
        <f>'1.27 Beer exp pc  (current US$)'!R8*'2.10 US CPI'!$B175/100</f>
        <v>4.6382935912864873</v>
      </c>
      <c r="S8" s="94">
        <f>'1.27 Beer exp pc  (current US$)'!S8*'2.10 US CPI'!$B175/100</f>
        <v>27.20321770964124</v>
      </c>
      <c r="T8" s="94">
        <f>'1.27 Beer exp pc  (current US$)'!T8*'2.10 US CPI'!$B175/100</f>
        <v>407.92963676255488</v>
      </c>
      <c r="U8" s="94">
        <f>'1.27 Beer exp pc  (current US$)'!U8*'2.10 US CPI'!$B175/100</f>
        <v>429.86312160774537</v>
      </c>
      <c r="V8" s="94">
        <f>'1.27 Beer exp pc  (current US$)'!V8*'2.10 US CPI'!$B175/100</f>
        <v>300.10775775054071</v>
      </c>
      <c r="W8" s="94">
        <f>'1.27 Beer exp pc  (current US$)'!W8*'2.10 US CPI'!$B175/100</f>
        <v>105.88313960455361</v>
      </c>
      <c r="X8" s="94">
        <f>'1.27 Beer exp pc  (current US$)'!X8*'2.10 US CPI'!$B175/100</f>
        <v>23.905399568034557</v>
      </c>
      <c r="Y8" s="94">
        <f>'1.27 Beer exp pc  (current US$)'!Y8*'2.10 US CPI'!$B175/100</f>
        <v>122.92313217269107</v>
      </c>
      <c r="Z8" s="94">
        <f>'1.27 Beer exp pc  (current US$)'!Z8*'2.10 US CPI'!$B175/100</f>
        <v>76.319561171258542</v>
      </c>
      <c r="AA8" s="94">
        <f>'1.27 Beer exp pc  (current US$)'!AA8*'2.10 US CPI'!$B175/100</f>
        <v>204.41351388633436</v>
      </c>
      <c r="AB8" s="94">
        <f>'1.27 Beer exp pc  (current US$)'!AB8*'2.10 US CPI'!$B175/100</f>
        <v>218.35466958801203</v>
      </c>
      <c r="AC8" s="94">
        <f>'1.27 Beer exp pc  (current US$)'!AC8*'2.10 US CPI'!$B175/100</f>
        <v>121.26899636143116</v>
      </c>
      <c r="AD8" s="94">
        <f>'1.27 Beer exp pc  (current US$)'!AD8*'2.10 US CPI'!$B175/100</f>
        <v>18.41278659820647</v>
      </c>
      <c r="AE8" s="94">
        <f>'1.27 Beer exp pc  (current US$)'!AE8*'2.10 US CPI'!$B175/100</f>
        <v>133.59257221184788</v>
      </c>
      <c r="AF8" s="94">
        <f>'1.27 Beer exp pc  (current US$)'!AF8*'2.10 US CPI'!$B175/100</f>
        <v>141.2057542977692</v>
      </c>
      <c r="AG8" s="94">
        <f>'1.27 Beer exp pc  (current US$)'!AG8*'2.10 US CPI'!$B175/100</f>
        <v>140.37308043042128</v>
      </c>
      <c r="AH8" s="94">
        <f>'1.27 Beer exp pc  (current US$)'!AH8*'2.10 US CPI'!$B175/100</f>
        <v>55.423487858719646</v>
      </c>
      <c r="AI8" s="94">
        <f>'1.27 Beer exp pc  (current US$)'!AI8*'2.10 US CPI'!$B175/100</f>
        <v>172.72818245639678</v>
      </c>
      <c r="AJ8" s="94">
        <f>'1.27 Beer exp pc  (current US$)'!AJ8*'2.10 US CPI'!$B175/100</f>
        <v>106.3019934076283</v>
      </c>
      <c r="AK8" s="94">
        <f>'1.27 Beer exp pc  (current US$)'!AK8*'2.10 US CPI'!$B175/100</f>
        <v>94.27915546724789</v>
      </c>
      <c r="AL8" s="94">
        <f>'1.27 Beer exp pc  (current US$)'!AL8*'2.10 US CPI'!$B175/100</f>
        <v>123.80969009519953</v>
      </c>
      <c r="AM8" s="94">
        <f>'1.27 Beer exp pc  (current US$)'!AM8*'2.10 US CPI'!$B175/100</f>
        <v>105.96524653657085</v>
      </c>
      <c r="AN8" s="94">
        <f>'1.27 Beer exp pc  (current US$)'!AN8*'2.10 US CPI'!$B175/100</f>
        <v>196.72210242587599</v>
      </c>
      <c r="AO8" s="94">
        <f>'1.27 Beer exp pc  (current US$)'!AO8*'2.10 US CPI'!$B175/100</f>
        <v>59.848525322358462</v>
      </c>
      <c r="AP8" s="94">
        <f>'1.27 Beer exp pc  (current US$)'!AP8*'2.10 US CPI'!$B175/100</f>
        <v>89.742901878361607</v>
      </c>
      <c r="AQ8" s="94">
        <f>'1.27 Beer exp pc  (current US$)'!AQ8*'2.10 US CPI'!$B175/100</f>
        <v>48.545907358160505</v>
      </c>
      <c r="AR8" s="94">
        <f>'1.27 Beer exp pc  (current US$)'!AR8*'2.10 US CPI'!$B175/100</f>
        <v>62.594174485366196</v>
      </c>
      <c r="AS8" s="94">
        <f>'1.27 Beer exp pc  (current US$)'!AS8*'2.10 US CPI'!$B175/100</f>
        <v>82.196815911214671</v>
      </c>
      <c r="AT8" s="94">
        <f>'1.27 Beer exp pc  (current US$)'!AT8*'2.10 US CPI'!$B175/100</f>
        <v>69.38410290115911</v>
      </c>
      <c r="AU8" s="94">
        <f>'1.27 Beer exp pc  (current US$)'!AU8*'2.10 US CPI'!$B175/100</f>
        <v>85.371710728926431</v>
      </c>
      <c r="AV8" s="94">
        <f>'1.27 Beer exp pc  (current US$)'!AV8*'2.10 US CPI'!$B175/100</f>
        <v>94.179919134316521</v>
      </c>
      <c r="AW8" s="94">
        <f>'1.27 Beer exp pc  (current US$)'!AW8*'2.10 US CPI'!$B175/100</f>
        <v>126.25291076448217</v>
      </c>
      <c r="AX8" s="94">
        <f>'1.27 Beer exp pc  (current US$)'!AX8*'2.10 US CPI'!$B175/100</f>
        <v>44.034462860211207</v>
      </c>
      <c r="AY8" s="94">
        <f>'1.27 Beer exp pc  (current US$)'!AY8*'2.10 US CPI'!$B175/100</f>
        <v>24.843473844591163</v>
      </c>
      <c r="AZ8" s="94">
        <f>'1.27 Beer exp pc  (current US$)'!AZ8*'2.10 US CPI'!$B175/100</f>
        <v>111.38923676794191</v>
      </c>
      <c r="BA8" s="94">
        <f>'1.27 Beer exp pc  (current US$)'!BA8*'2.10 US CPI'!$B175/100</f>
        <v>52.926923076923067</v>
      </c>
      <c r="BB8" s="94">
        <f>'1.27 Beer exp pc  (current US$)'!BB8*'2.10 US CPI'!$B175/100</f>
        <v>36.039447613329337</v>
      </c>
      <c r="BC8" s="94">
        <f>'1.27 Beer exp pc  (current US$)'!BC8*'2.10 US CPI'!$B175/100</f>
        <v>133.66578402127757</v>
      </c>
      <c r="BD8" s="94">
        <f>'1.27 Beer exp pc  (current US$)'!BD8*'2.10 US CPI'!$B175/100</f>
        <v>35.991075516930835</v>
      </c>
      <c r="BE8" s="94">
        <f>'1.27 Beer exp pc  (current US$)'!BE8*'2.10 US CPI'!$B175/100</f>
        <v>4.6720755689747637</v>
      </c>
      <c r="BF8" s="94">
        <f>'1.27 Beer exp pc  (current US$)'!BF8*'2.10 US CPI'!$B175/100</f>
        <v>40.873572761344519</v>
      </c>
      <c r="BG8" s="94">
        <f>'1.27 Beer exp pc  (current US$)'!BG8*'2.10 US CPI'!$B175/100</f>
        <v>4.1515117452486399</v>
      </c>
      <c r="BH8" s="94"/>
      <c r="BI8" s="94">
        <f>'1.27 Beer exp pc  (current US$)'!BI8*'2.10 US CPI'!$B175/100</f>
        <v>64.817301558047561</v>
      </c>
      <c r="BJ8" s="94">
        <f>'1.27 Beer exp pc  (current US$)'!BJ8*'2.10 US CPI'!$B175/100</f>
        <v>38.320742986275697</v>
      </c>
      <c r="BK8" s="94">
        <f>'1.27 Beer exp pc  (current US$)'!BK8*'2.10 US CPI'!$B175/100</f>
        <v>18.023113315130622</v>
      </c>
      <c r="BL8" s="94">
        <f>'1.27 Beer exp pc  (current US$)'!BL8*'2.10 US CPI'!$B175/100</f>
        <v>8.1333240765291173</v>
      </c>
      <c r="BM8" s="94"/>
      <c r="BN8" s="94">
        <f>'1.27 Beer exp pc  (current US$)'!BN8*'2.10 US CPI'!$B175/100</f>
        <v>106.54525718061996</v>
      </c>
      <c r="BO8" s="94">
        <f>'1.27 Beer exp pc  (current US$)'!BO8*'2.10 US CPI'!$B175/100</f>
        <v>29.974388299442921</v>
      </c>
      <c r="BP8" s="94">
        <f>'1.27 Beer exp pc  (current US$)'!BP8*'2.10 US CPI'!$B175/100</f>
        <v>104.55898597311514</v>
      </c>
      <c r="BQ8" s="94">
        <f>'1.27 Beer exp pc  (current US$)'!BQ8*'2.10 US CPI'!$B175/100</f>
        <v>238.26797024569242</v>
      </c>
      <c r="BR8" s="94">
        <f>'1.27 Beer exp pc  (current US$)'!BR8*'2.10 US CPI'!$B175/100</f>
        <v>329.63077447383364</v>
      </c>
      <c r="BS8" s="94">
        <f>'1.27 Beer exp pc  (current US$)'!BS8*'2.10 US CPI'!$B175/100</f>
        <v>228.29500552818735</v>
      </c>
      <c r="BT8" s="94">
        <f>'1.27 Beer exp pc  (current US$)'!BT8*'2.10 US CPI'!$B175/100</f>
        <v>291.47993652020557</v>
      </c>
      <c r="BU8" s="94">
        <f>'1.27 Beer exp pc  (current US$)'!BU8*'2.10 US CPI'!$B175/100</f>
        <v>401.09446470324559</v>
      </c>
      <c r="BV8" s="94">
        <f>'1.27 Beer exp pc  (current US$)'!BV8*'2.10 US CPI'!$B175/100</f>
        <v>449.10835664136079</v>
      </c>
      <c r="BW8" s="94">
        <f>'1.27 Beer exp pc  (current US$)'!BW8*'2.10 US CPI'!$B175/100</f>
        <v>415.02514601566099</v>
      </c>
      <c r="BX8" s="94">
        <f>'1.27 Beer exp pc  (current US$)'!BX8*'2.10 US CPI'!$B175/100</f>
        <v>443.14725245452462</v>
      </c>
      <c r="BY8" s="94">
        <f>'1.27 Beer exp pc  (current US$)'!BY8*'2.10 US CPI'!$B175/100</f>
        <v>121.56637019399119</v>
      </c>
      <c r="BZ8" s="94">
        <f>'1.27 Beer exp pc  (current US$)'!BZ8*'2.10 US CPI'!$B175/100</f>
        <v>367.89843649005974</v>
      </c>
      <c r="CA8" s="94">
        <f>'1.27 Beer exp pc  (current US$)'!CA8*'2.10 US CPI'!$B175/100</f>
        <v>249.95712013957669</v>
      </c>
      <c r="CB8" s="94">
        <f>'1.27 Beer exp pc  (current US$)'!CB8*'2.10 US CPI'!$B175/100</f>
        <v>917.98327550971919</v>
      </c>
      <c r="CC8" s="94">
        <f>'1.27 Beer exp pc  (current US$)'!CC8*'2.10 US CPI'!$B175/100</f>
        <v>133.90177872079525</v>
      </c>
      <c r="CD8" s="94">
        <f>'1.27 Beer exp pc  (current US$)'!CD8*'2.10 US CPI'!$B175/100</f>
        <v>270.82465746715479</v>
      </c>
      <c r="CE8" s="94">
        <f>'1.27 Beer exp pc  (current US$)'!CE8*'2.10 US CPI'!$B175/100</f>
        <v>516.85458816430332</v>
      </c>
      <c r="CF8" s="94">
        <f>'1.27 Beer exp pc  (current US$)'!CF8*'2.10 US CPI'!$B175/100</f>
        <v>210.50929794520545</v>
      </c>
      <c r="CG8" s="94">
        <f>'1.27 Beer exp pc  (current US$)'!CG8*'2.10 US CPI'!$B175/100</f>
        <v>361.62155828220858</v>
      </c>
      <c r="CH8" s="94">
        <f>'1.27 Beer exp pc  (current US$)'!CH8*'2.10 US CPI'!$B175/100</f>
        <v>287.58910232321671</v>
      </c>
      <c r="CI8" s="94">
        <f>'1.27 Beer exp pc  (current US$)'!CI8*'2.10 US CPI'!$B175/100</f>
        <v>362.52785724819347</v>
      </c>
      <c r="CJ8" s="94">
        <f>'1.27 Beer exp pc  (current US$)'!CJ8*'2.10 US CPI'!$B175/100</f>
        <v>47.753622805361516</v>
      </c>
      <c r="CK8" s="94">
        <f>'1.27 Beer exp pc  (current US$)'!CK8*'2.10 US CPI'!$B175/100</f>
        <v>621.2468347289032</v>
      </c>
      <c r="CL8" s="94">
        <f>'1.27 Beer exp pc  (current US$)'!CL8*'2.10 US CPI'!$B175/100</f>
        <v>243.05501886213355</v>
      </c>
      <c r="CM8" s="94">
        <f>'1.27 Beer exp pc  (current US$)'!CM8*'2.10 US CPI'!$B175/100</f>
        <v>10.30484393747783</v>
      </c>
      <c r="CN8" s="94">
        <f>'1.27 Beer exp pc  (current US$)'!CN8*'2.10 US CPI'!$B175/100</f>
        <v>36.377992962707793</v>
      </c>
      <c r="CO8" s="94">
        <f>'1.27 Beer exp pc  (current US$)'!CO8*'2.10 US CPI'!$B175/100</f>
        <v>9.7293088946173114</v>
      </c>
      <c r="CP8" s="94">
        <f>'1.27 Beer exp pc  (current US$)'!CP8*'2.10 US CPI'!$B175/100</f>
        <v>1.7480858052012331</v>
      </c>
    </row>
    <row r="9" spans="1:94" x14ac:dyDescent="0.25">
      <c r="A9" s="78" t="s">
        <v>30</v>
      </c>
      <c r="B9" s="94">
        <f>'1.27 Beer exp pc  (current US$)'!B9*'2.10 US CPI'!$B176/100</f>
        <v>69.777272011938877</v>
      </c>
      <c r="C9" s="94">
        <f>'1.27 Beer exp pc  (current US$)'!C9*'2.10 US CPI'!$B176/100</f>
        <v>27.23279584294011</v>
      </c>
      <c r="D9" s="94">
        <f>'1.27 Beer exp pc  (current US$)'!D9*'2.10 US CPI'!$B176/100</f>
        <v>11.382366923991185</v>
      </c>
      <c r="E9" s="94">
        <f>'1.27 Beer exp pc  (current US$)'!E9*'2.10 US CPI'!$B176/100</f>
        <v>20.808400995070297</v>
      </c>
      <c r="F9" s="94">
        <f>'1.27 Beer exp pc  (current US$)'!F9*'2.10 US CPI'!$B176/100</f>
        <v>115.38504402643029</v>
      </c>
      <c r="G9" s="94">
        <f>'1.27 Beer exp pc  (current US$)'!G9*'2.10 US CPI'!$B176/100</f>
        <v>2.3594671286685416</v>
      </c>
      <c r="H9" s="94">
        <f>'1.27 Beer exp pc  (current US$)'!H9*'2.10 US CPI'!$B176/100</f>
        <v>2.0930725261820227</v>
      </c>
      <c r="I9" s="94">
        <f>'1.27 Beer exp pc  (current US$)'!I9*'2.10 US CPI'!$B176/100</f>
        <v>273.66784594596703</v>
      </c>
      <c r="J9" s="94">
        <f>'1.27 Beer exp pc  (current US$)'!J9*'2.10 US CPI'!$B176/100</f>
        <v>74.179693550562234</v>
      </c>
      <c r="K9" s="94">
        <f>'1.27 Beer exp pc  (current US$)'!K9*'2.10 US CPI'!$B176/100</f>
        <v>41.188382165981729</v>
      </c>
      <c r="L9" s="94">
        <f>'1.27 Beer exp pc  (current US$)'!L9*'2.10 US CPI'!$B176/100</f>
        <v>0.20889917048314521</v>
      </c>
      <c r="M9" s="94">
        <f>'1.27 Beer exp pc  (current US$)'!M9*'2.10 US CPI'!$B176/100</f>
        <v>22.795717890643001</v>
      </c>
      <c r="N9" s="94">
        <f>'1.27 Beer exp pc  (current US$)'!N9*'2.10 US CPI'!$B176/100</f>
        <v>177.04011245259994</v>
      </c>
      <c r="O9" s="94">
        <f>'1.27 Beer exp pc  (current US$)'!O9*'2.10 US CPI'!$B176/100</f>
        <v>211.74384507908815</v>
      </c>
      <c r="P9" s="94">
        <f>'1.27 Beer exp pc  (current US$)'!P9*'2.10 US CPI'!$B176/100</f>
        <v>78.931470723231271</v>
      </c>
      <c r="Q9" s="94">
        <f>'1.27 Beer exp pc  (current US$)'!Q9*'2.10 US CPI'!$B176/100</f>
        <v>66.859770833835697</v>
      </c>
      <c r="R9" s="94">
        <f>'1.27 Beer exp pc  (current US$)'!R9*'2.10 US CPI'!$B176/100</f>
        <v>5.3498522629269925</v>
      </c>
      <c r="S9" s="94">
        <f>'1.27 Beer exp pc  (current US$)'!S9*'2.10 US CPI'!$B176/100</f>
        <v>31.27956971320042</v>
      </c>
      <c r="T9" s="94">
        <f>'1.27 Beer exp pc  (current US$)'!T9*'2.10 US CPI'!$B176/100</f>
        <v>469.67913782567194</v>
      </c>
      <c r="U9" s="94">
        <f>'1.27 Beer exp pc  (current US$)'!U9*'2.10 US CPI'!$B176/100</f>
        <v>491.67753173673395</v>
      </c>
      <c r="V9" s="94">
        <f>'1.27 Beer exp pc  (current US$)'!V9*'2.10 US CPI'!$B176/100</f>
        <v>360.82599843196886</v>
      </c>
      <c r="W9" s="94">
        <f>'1.27 Beer exp pc  (current US$)'!W9*'2.10 US CPI'!$B176/100</f>
        <v>138.51794030308011</v>
      </c>
      <c r="X9" s="94">
        <f>'1.27 Beer exp pc  (current US$)'!X9*'2.10 US CPI'!$B176/100</f>
        <v>41.616922595125004</v>
      </c>
      <c r="Y9" s="94">
        <f>'1.27 Beer exp pc  (current US$)'!Y9*'2.10 US CPI'!$B176/100</f>
        <v>155.10220603537979</v>
      </c>
      <c r="Z9" s="94">
        <f>'1.27 Beer exp pc  (current US$)'!Z9*'2.10 US CPI'!$B176/100</f>
        <v>96.118883621429617</v>
      </c>
      <c r="AA9" s="94">
        <f>'1.27 Beer exp pc  (current US$)'!AA9*'2.10 US CPI'!$B176/100</f>
        <v>251.93046244640132</v>
      </c>
      <c r="AB9" s="94">
        <f>'1.27 Beer exp pc  (current US$)'!AB9*'2.10 US CPI'!$B176/100</f>
        <v>258.40702931481741</v>
      </c>
      <c r="AC9" s="94">
        <f>'1.27 Beer exp pc  (current US$)'!AC9*'2.10 US CPI'!$B176/100</f>
        <v>152.45234714907261</v>
      </c>
      <c r="AD9" s="94">
        <f>'1.27 Beer exp pc  (current US$)'!AD9*'2.10 US CPI'!$B176/100</f>
        <v>22.915275140034137</v>
      </c>
      <c r="AE9" s="94">
        <f>'1.27 Beer exp pc  (current US$)'!AE9*'2.10 US CPI'!$B176/100</f>
        <v>161.42359610908872</v>
      </c>
      <c r="AF9" s="94">
        <f>'1.27 Beer exp pc  (current US$)'!AF9*'2.10 US CPI'!$B176/100</f>
        <v>166.01407551611734</v>
      </c>
      <c r="AG9" s="94">
        <f>'1.27 Beer exp pc  (current US$)'!AG9*'2.10 US CPI'!$B176/100</f>
        <v>162.69638153846159</v>
      </c>
      <c r="AH9" s="94">
        <f>'1.27 Beer exp pc  (current US$)'!AH9*'2.10 US CPI'!$B176/100</f>
        <v>63.968926000293841</v>
      </c>
      <c r="AI9" s="94">
        <f>'1.27 Beer exp pc  (current US$)'!AI9*'2.10 US CPI'!$B176/100</f>
        <v>217.26749083508369</v>
      </c>
      <c r="AJ9" s="94">
        <f>'1.27 Beer exp pc  (current US$)'!AJ9*'2.10 US CPI'!$B176/100</f>
        <v>152.90453245810889</v>
      </c>
      <c r="AK9" s="94">
        <f>'1.27 Beer exp pc  (current US$)'!AK9*'2.10 US CPI'!$B176/100</f>
        <v>128.32065689644671</v>
      </c>
      <c r="AL9" s="94">
        <f>'1.27 Beer exp pc  (current US$)'!AL9*'2.10 US CPI'!$B176/100</f>
        <v>162.26516936172524</v>
      </c>
      <c r="AM9" s="94">
        <f>'1.27 Beer exp pc  (current US$)'!AM9*'2.10 US CPI'!$B176/100</f>
        <v>133.70087508611221</v>
      </c>
      <c r="AN9" s="94">
        <f>'1.27 Beer exp pc  (current US$)'!AN9*'2.10 US CPI'!$B176/100</f>
        <v>257.10352168722648</v>
      </c>
      <c r="AO9" s="94">
        <f>'1.27 Beer exp pc  (current US$)'!AO9*'2.10 US CPI'!$B176/100</f>
        <v>76.791930391665247</v>
      </c>
      <c r="AP9" s="94">
        <f>'1.27 Beer exp pc  (current US$)'!AP9*'2.10 US CPI'!$B176/100</f>
        <v>109.41628740606735</v>
      </c>
      <c r="AQ9" s="94">
        <f>'1.27 Beer exp pc  (current US$)'!AQ9*'2.10 US CPI'!$B176/100</f>
        <v>62.265215824908253</v>
      </c>
      <c r="AR9" s="94">
        <f>'1.27 Beer exp pc  (current US$)'!AR9*'2.10 US CPI'!$B176/100</f>
        <v>67.062478419742618</v>
      </c>
      <c r="AS9" s="94">
        <f>'1.27 Beer exp pc  (current US$)'!AS9*'2.10 US CPI'!$B176/100</f>
        <v>104.76949386491134</v>
      </c>
      <c r="AT9" s="94">
        <f>'1.27 Beer exp pc  (current US$)'!AT9*'2.10 US CPI'!$B176/100</f>
        <v>79.660304810268059</v>
      </c>
      <c r="AU9" s="94">
        <f>'1.27 Beer exp pc  (current US$)'!AU9*'2.10 US CPI'!$B176/100</f>
        <v>101.08430949236727</v>
      </c>
      <c r="AV9" s="94">
        <f>'1.27 Beer exp pc  (current US$)'!AV9*'2.10 US CPI'!$B176/100</f>
        <v>104.79407888673857</v>
      </c>
      <c r="AW9" s="94">
        <f>'1.27 Beer exp pc  (current US$)'!AW9*'2.10 US CPI'!$B176/100</f>
        <v>108.19705148188923</v>
      </c>
      <c r="AX9" s="94">
        <f>'1.27 Beer exp pc  (current US$)'!AX9*'2.10 US CPI'!$B176/100</f>
        <v>50.187547076836445</v>
      </c>
      <c r="AY9" s="94">
        <f>'1.27 Beer exp pc  (current US$)'!AY9*'2.10 US CPI'!$B176/100</f>
        <v>27.277908679296289</v>
      </c>
      <c r="AZ9" s="94">
        <f>'1.27 Beer exp pc  (current US$)'!AZ9*'2.10 US CPI'!$B176/100</f>
        <v>134.64580711935898</v>
      </c>
      <c r="BA9" s="94">
        <f>'1.27 Beer exp pc  (current US$)'!BA9*'2.10 US CPI'!$B176/100</f>
        <v>61.514250975513221</v>
      </c>
      <c r="BB9" s="94">
        <f>'1.27 Beer exp pc  (current US$)'!BB9*'2.10 US CPI'!$B176/100</f>
        <v>46.486762680400012</v>
      </c>
      <c r="BC9" s="94">
        <f>'1.27 Beer exp pc  (current US$)'!BC9*'2.10 US CPI'!$B176/100</f>
        <v>180.58641125811778</v>
      </c>
      <c r="BD9" s="94">
        <f>'1.27 Beer exp pc  (current US$)'!BD9*'2.10 US CPI'!$B176/100</f>
        <v>39.817426378672664</v>
      </c>
      <c r="BE9" s="94">
        <f>'1.27 Beer exp pc  (current US$)'!BE9*'2.10 US CPI'!$B176/100</f>
        <v>5.3780669546436295</v>
      </c>
      <c r="BF9" s="94">
        <f>'1.27 Beer exp pc  (current US$)'!BF9*'2.10 US CPI'!$B176/100</f>
        <v>50.274810384681921</v>
      </c>
      <c r="BG9" s="94">
        <f>'1.27 Beer exp pc  (current US$)'!BG9*'2.10 US CPI'!$B176/100</f>
        <v>4.839248697559638</v>
      </c>
      <c r="BH9" s="94"/>
      <c r="BI9" s="94">
        <f>'1.27 Beer exp pc  (current US$)'!BI9*'2.10 US CPI'!$B176/100</f>
        <v>77.682773220428686</v>
      </c>
      <c r="BJ9" s="94">
        <f>'1.27 Beer exp pc  (current US$)'!BJ9*'2.10 US CPI'!$B176/100</f>
        <v>45.319207527415735</v>
      </c>
      <c r="BK9" s="94">
        <f>'1.27 Beer exp pc  (current US$)'!BK9*'2.10 US CPI'!$B176/100</f>
        <v>21.040045402804786</v>
      </c>
      <c r="BL9" s="94">
        <f>'1.27 Beer exp pc  (current US$)'!BL9*'2.10 US CPI'!$B176/100</f>
        <v>10.429004264283654</v>
      </c>
      <c r="BM9" s="94"/>
      <c r="BN9" s="94">
        <f>'1.27 Beer exp pc  (current US$)'!BN9*'2.10 US CPI'!$B176/100</f>
        <v>105.68384459970702</v>
      </c>
      <c r="BO9" s="94">
        <f>'1.27 Beer exp pc  (current US$)'!BO9*'2.10 US CPI'!$B176/100</f>
        <v>33.625106337418117</v>
      </c>
      <c r="BP9" s="94">
        <f>'1.27 Beer exp pc  (current US$)'!BP9*'2.10 US CPI'!$B176/100</f>
        <v>97.507736812704493</v>
      </c>
      <c r="BQ9" s="94">
        <f>'1.27 Beer exp pc  (current US$)'!BQ9*'2.10 US CPI'!$B176/100</f>
        <v>257.90039788207253</v>
      </c>
      <c r="BR9" s="94">
        <f>'1.27 Beer exp pc  (current US$)'!BR9*'2.10 US CPI'!$B176/100</f>
        <v>362.51699956518956</v>
      </c>
      <c r="BS9" s="94">
        <f>'1.27 Beer exp pc  (current US$)'!BS9*'2.10 US CPI'!$B176/100</f>
        <v>246.47882878665951</v>
      </c>
      <c r="BT9" s="94">
        <f>'1.27 Beer exp pc  (current US$)'!BT9*'2.10 US CPI'!$B176/100</f>
        <v>325.83406541633661</v>
      </c>
      <c r="BU9" s="94">
        <f>'1.27 Beer exp pc  (current US$)'!BU9*'2.10 US CPI'!$B176/100</f>
        <v>462.78780393577205</v>
      </c>
      <c r="BV9" s="94">
        <f>'1.27 Beer exp pc  (current US$)'!BV9*'2.10 US CPI'!$B176/100</f>
        <v>504.14499976380563</v>
      </c>
      <c r="BW9" s="94">
        <f>'1.27 Beer exp pc  (current US$)'!BW9*'2.10 US CPI'!$B176/100</f>
        <v>472.56245341557894</v>
      </c>
      <c r="BX9" s="94">
        <f>'1.27 Beer exp pc  (current US$)'!BX9*'2.10 US CPI'!$B176/100</f>
        <v>509.23613606215656</v>
      </c>
      <c r="BY9" s="94">
        <f>'1.27 Beer exp pc  (current US$)'!BY9*'2.10 US CPI'!$B176/100</f>
        <v>134.46269467531459</v>
      </c>
      <c r="BZ9" s="94">
        <f>'1.27 Beer exp pc  (current US$)'!BZ9*'2.10 US CPI'!$B176/100</f>
        <v>408.04410298360619</v>
      </c>
      <c r="CA9" s="94">
        <f>'1.27 Beer exp pc  (current US$)'!CA9*'2.10 US CPI'!$B176/100</f>
        <v>285.72586716201522</v>
      </c>
      <c r="CB9" s="94">
        <f>'1.27 Beer exp pc  (current US$)'!CB9*'2.10 US CPI'!$B176/100</f>
        <v>1021.0177253980322</v>
      </c>
      <c r="CC9" s="94">
        <f>'1.27 Beer exp pc  (current US$)'!CC9*'2.10 US CPI'!$B176/100</f>
        <v>160.14914682509013</v>
      </c>
      <c r="CD9" s="94">
        <f>'1.27 Beer exp pc  (current US$)'!CD9*'2.10 US CPI'!$B176/100</f>
        <v>299.2200843623915</v>
      </c>
      <c r="CE9" s="94">
        <f>'1.27 Beer exp pc  (current US$)'!CE9*'2.10 US CPI'!$B176/100</f>
        <v>588.059770139497</v>
      </c>
      <c r="CF9" s="94">
        <f>'1.27 Beer exp pc  (current US$)'!CF9*'2.10 US CPI'!$B176/100</f>
        <v>236.08962364468411</v>
      </c>
      <c r="CG9" s="94">
        <f>'1.27 Beer exp pc  (current US$)'!CG9*'2.10 US CPI'!$B176/100</f>
        <v>418.40726632086415</v>
      </c>
      <c r="CH9" s="94">
        <f>'1.27 Beer exp pc  (current US$)'!CH9*'2.10 US CPI'!$B176/100</f>
        <v>324.80092063248225</v>
      </c>
      <c r="CI9" s="94">
        <f>'1.27 Beer exp pc  (current US$)'!CI9*'2.10 US CPI'!$B176/100</f>
        <v>392.03457855554223</v>
      </c>
      <c r="CJ9" s="94">
        <f>'1.27 Beer exp pc  (current US$)'!CJ9*'2.10 US CPI'!$B176/100</f>
        <v>54.709289087420892</v>
      </c>
      <c r="CK9" s="94">
        <f>'1.27 Beer exp pc  (current US$)'!CK9*'2.10 US CPI'!$B176/100</f>
        <v>674.76123395984814</v>
      </c>
      <c r="CL9" s="94">
        <f>'1.27 Beer exp pc  (current US$)'!CL9*'2.10 US CPI'!$B176/100</f>
        <v>262.29906858782743</v>
      </c>
      <c r="CM9" s="94">
        <f>'1.27 Beer exp pc  (current US$)'!CM9*'2.10 US CPI'!$B176/100</f>
        <v>12.05165784437121</v>
      </c>
      <c r="CN9" s="94">
        <f>'1.27 Beer exp pc  (current US$)'!CN9*'2.10 US CPI'!$B176/100</f>
        <v>38.273909529578638</v>
      </c>
      <c r="CO9" s="94">
        <f>'1.27 Beer exp pc  (current US$)'!CO9*'2.10 US CPI'!$B176/100</f>
        <v>10.926094473758759</v>
      </c>
      <c r="CP9" s="94">
        <f>'1.27 Beer exp pc  (current US$)'!CP9*'2.10 US CPI'!$B176/100</f>
        <v>1.963292838580641</v>
      </c>
    </row>
    <row r="10" spans="1:94" x14ac:dyDescent="0.25">
      <c r="A10" s="78" t="s">
        <v>31</v>
      </c>
      <c r="B10" s="94">
        <f>'1.27 Beer exp pc  (current US$)'!B10*'2.10 US CPI'!$B177/100</f>
        <v>77.491287132887578</v>
      </c>
      <c r="C10" s="94">
        <f>'1.27 Beer exp pc  (current US$)'!C10*'2.10 US CPI'!$B177/100</f>
        <v>31.892025194978498</v>
      </c>
      <c r="D10" s="94">
        <f>'1.27 Beer exp pc  (current US$)'!D10*'2.10 US CPI'!$B177/100</f>
        <v>14.48878119340767</v>
      </c>
      <c r="E10" s="94">
        <f>'1.27 Beer exp pc  (current US$)'!E10*'2.10 US CPI'!$B177/100</f>
        <v>26.783201923877424</v>
      </c>
      <c r="F10" s="94">
        <f>'1.27 Beer exp pc  (current US$)'!F10*'2.10 US CPI'!$B177/100</f>
        <v>129.17425623041765</v>
      </c>
      <c r="G10" s="94">
        <f>'1.27 Beer exp pc  (current US$)'!G10*'2.10 US CPI'!$B177/100</f>
        <v>2.8340883904934464</v>
      </c>
      <c r="H10" s="94">
        <f>'1.27 Beer exp pc  (current US$)'!H10*'2.10 US CPI'!$B177/100</f>
        <v>2.3022142174907634</v>
      </c>
      <c r="I10" s="94">
        <f>'1.27 Beer exp pc  (current US$)'!I10*'2.10 US CPI'!$B177/100</f>
        <v>328.05731363792512</v>
      </c>
      <c r="J10" s="94">
        <f>'1.27 Beer exp pc  (current US$)'!J10*'2.10 US CPI'!$B177/100</f>
        <v>69.05959230257109</v>
      </c>
      <c r="K10" s="94">
        <f>'1.27 Beer exp pc  (current US$)'!K10*'2.10 US CPI'!$B177/100</f>
        <v>47.636616535353099</v>
      </c>
      <c r="L10" s="94">
        <f>'1.27 Beer exp pc  (current US$)'!L10*'2.10 US CPI'!$B177/100</f>
        <v>0.20631348216092263</v>
      </c>
      <c r="M10" s="94">
        <f>'1.27 Beer exp pc  (current US$)'!M10*'2.10 US CPI'!$B177/100</f>
        <v>26.959982546504811</v>
      </c>
      <c r="N10" s="94">
        <f>'1.27 Beer exp pc  (current US$)'!N10*'2.10 US CPI'!$B177/100</f>
        <v>199.58765136173909</v>
      </c>
      <c r="O10" s="94">
        <f>'1.27 Beer exp pc  (current US$)'!O10*'2.10 US CPI'!$B177/100</f>
        <v>194.89469281104502</v>
      </c>
      <c r="P10" s="94">
        <f>'1.27 Beer exp pc  (current US$)'!P10*'2.10 US CPI'!$B177/100</f>
        <v>86.020882552791136</v>
      </c>
      <c r="Q10" s="94">
        <f>'1.27 Beer exp pc  (current US$)'!Q10*'2.10 US CPI'!$B177/100</f>
        <v>70.128420259039046</v>
      </c>
      <c r="R10" s="94">
        <f>'1.27 Beer exp pc  (current US$)'!R10*'2.10 US CPI'!$B177/100</f>
        <v>7.1404585689333615</v>
      </c>
      <c r="S10" s="94">
        <f>'1.27 Beer exp pc  (current US$)'!S10*'2.10 US CPI'!$B177/100</f>
        <v>36.991276635796801</v>
      </c>
      <c r="T10" s="94">
        <f>'1.27 Beer exp pc  (current US$)'!T10*'2.10 US CPI'!$B177/100</f>
        <v>491.81987652432434</v>
      </c>
      <c r="U10" s="94">
        <f>'1.27 Beer exp pc  (current US$)'!U10*'2.10 US CPI'!$B177/100</f>
        <v>515.50253044820511</v>
      </c>
      <c r="V10" s="94">
        <f>'1.27 Beer exp pc  (current US$)'!V10*'2.10 US CPI'!$B177/100</f>
        <v>373.29114162564474</v>
      </c>
      <c r="W10" s="94">
        <f>'1.27 Beer exp pc  (current US$)'!W10*'2.10 US CPI'!$B177/100</f>
        <v>167.47524424256463</v>
      </c>
      <c r="X10" s="94">
        <f>'1.27 Beer exp pc  (current US$)'!X10*'2.10 US CPI'!$B177/100</f>
        <v>58.207399605969158</v>
      </c>
      <c r="Y10" s="94">
        <f>'1.27 Beer exp pc  (current US$)'!Y10*'2.10 US CPI'!$B177/100</f>
        <v>185.09401633799882</v>
      </c>
      <c r="Z10" s="94">
        <f>'1.27 Beer exp pc  (current US$)'!Z10*'2.10 US CPI'!$B177/100</f>
        <v>116.38308725724929</v>
      </c>
      <c r="AA10" s="94">
        <f>'1.27 Beer exp pc  (current US$)'!AA10*'2.10 US CPI'!$B177/100</f>
        <v>309.06005962974098</v>
      </c>
      <c r="AB10" s="94">
        <f>'1.27 Beer exp pc  (current US$)'!AB10*'2.10 US CPI'!$B177/100</f>
        <v>318.575192876617</v>
      </c>
      <c r="AC10" s="94">
        <f>'1.27 Beer exp pc  (current US$)'!AC10*'2.10 US CPI'!$B177/100</f>
        <v>192.53702570379434</v>
      </c>
      <c r="AD10" s="94">
        <f>'1.27 Beer exp pc  (current US$)'!AD10*'2.10 US CPI'!$B177/100</f>
        <v>37.128203870398075</v>
      </c>
      <c r="AE10" s="94">
        <f>'1.27 Beer exp pc  (current US$)'!AE10*'2.10 US CPI'!$B177/100</f>
        <v>174.89962713351412</v>
      </c>
      <c r="AF10" s="94">
        <f>'1.27 Beer exp pc  (current US$)'!AF10*'2.10 US CPI'!$B177/100</f>
        <v>183.35355871886117</v>
      </c>
      <c r="AG10" s="94">
        <f>'1.27 Beer exp pc  (current US$)'!AG10*'2.10 US CPI'!$B177/100</f>
        <v>190.09507252692526</v>
      </c>
      <c r="AH10" s="94">
        <f>'1.27 Beer exp pc  (current US$)'!AH10*'2.10 US CPI'!$B177/100</f>
        <v>75.129645022491687</v>
      </c>
      <c r="AI10" s="94">
        <f>'1.27 Beer exp pc  (current US$)'!AI10*'2.10 US CPI'!$B177/100</f>
        <v>274.71642498096759</v>
      </c>
      <c r="AJ10" s="94">
        <f>'1.27 Beer exp pc  (current US$)'!AJ10*'2.10 US CPI'!$B177/100</f>
        <v>168.11519808097694</v>
      </c>
      <c r="AK10" s="94">
        <f>'1.27 Beer exp pc  (current US$)'!AK10*'2.10 US CPI'!$B177/100</f>
        <v>157.53436228305225</v>
      </c>
      <c r="AL10" s="94">
        <f>'1.27 Beer exp pc  (current US$)'!AL10*'2.10 US CPI'!$B177/100</f>
        <v>190.23831733714519</v>
      </c>
      <c r="AM10" s="94">
        <f>'1.27 Beer exp pc  (current US$)'!AM10*'2.10 US CPI'!$B177/100</f>
        <v>146.92410360419032</v>
      </c>
      <c r="AN10" s="94">
        <f>'1.27 Beer exp pc  (current US$)'!AN10*'2.10 US CPI'!$B177/100</f>
        <v>278.8049064613258</v>
      </c>
      <c r="AO10" s="94">
        <f>'1.27 Beer exp pc  (current US$)'!AO10*'2.10 US CPI'!$B177/100</f>
        <v>88.666458695496857</v>
      </c>
      <c r="AP10" s="94">
        <f>'1.27 Beer exp pc  (current US$)'!AP10*'2.10 US CPI'!$B177/100</f>
        <v>130.04799342840926</v>
      </c>
      <c r="AQ10" s="94">
        <f>'1.27 Beer exp pc  (current US$)'!AQ10*'2.10 US CPI'!$B177/100</f>
        <v>82.487161822499672</v>
      </c>
      <c r="AR10" s="94">
        <f>'1.27 Beer exp pc  (current US$)'!AR10*'2.10 US CPI'!$B177/100</f>
        <v>86.431922207522987</v>
      </c>
      <c r="AS10" s="94">
        <f>'1.27 Beer exp pc  (current US$)'!AS10*'2.10 US CPI'!$B177/100</f>
        <v>127.31551935439647</v>
      </c>
      <c r="AT10" s="94">
        <f>'1.27 Beer exp pc  (current US$)'!AT10*'2.10 US CPI'!$B177/100</f>
        <v>91.891760733874392</v>
      </c>
      <c r="AU10" s="94">
        <f>'1.27 Beer exp pc  (current US$)'!AU10*'2.10 US CPI'!$B177/100</f>
        <v>111.03434547021605</v>
      </c>
      <c r="AV10" s="94">
        <f>'1.27 Beer exp pc  (current US$)'!AV10*'2.10 US CPI'!$B177/100</f>
        <v>120.9627347244613</v>
      </c>
      <c r="AW10" s="94">
        <f>'1.27 Beer exp pc  (current US$)'!AW10*'2.10 US CPI'!$B177/100</f>
        <v>124.6055002370792</v>
      </c>
      <c r="AX10" s="94">
        <f>'1.27 Beer exp pc  (current US$)'!AX10*'2.10 US CPI'!$B177/100</f>
        <v>56.749168720064226</v>
      </c>
      <c r="AY10" s="94">
        <f>'1.27 Beer exp pc  (current US$)'!AY10*'2.10 US CPI'!$B177/100</f>
        <v>30.099788984708717</v>
      </c>
      <c r="AZ10" s="94">
        <f>'1.27 Beer exp pc  (current US$)'!AZ10*'2.10 US CPI'!$B177/100</f>
        <v>156.37074221033149</v>
      </c>
      <c r="BA10" s="94">
        <f>'1.27 Beer exp pc  (current US$)'!BA10*'2.10 US CPI'!$B177/100</f>
        <v>75.551242929962996</v>
      </c>
      <c r="BB10" s="94">
        <f>'1.27 Beer exp pc  (current US$)'!BB10*'2.10 US CPI'!$B177/100</f>
        <v>65.042407783215936</v>
      </c>
      <c r="BC10" s="94">
        <f>'1.27 Beer exp pc  (current US$)'!BC10*'2.10 US CPI'!$B177/100</f>
        <v>244.56188457393651</v>
      </c>
      <c r="BD10" s="94">
        <f>'1.27 Beer exp pc  (current US$)'!BD10*'2.10 US CPI'!$B177/100</f>
        <v>44.102629405052106</v>
      </c>
      <c r="BE10" s="94">
        <f>'1.27 Beer exp pc  (current US$)'!BE10*'2.10 US CPI'!$B177/100</f>
        <v>7.106884585663769</v>
      </c>
      <c r="BF10" s="94">
        <f>'1.27 Beer exp pc  (current US$)'!BF10*'2.10 US CPI'!$B177/100</f>
        <v>61.800114969545838</v>
      </c>
      <c r="BG10" s="94">
        <f>'1.27 Beer exp pc  (current US$)'!BG10*'2.10 US CPI'!$B177/100</f>
        <v>5.8629930547159423</v>
      </c>
      <c r="BH10" s="94"/>
      <c r="BI10" s="94">
        <f>'1.27 Beer exp pc  (current US$)'!BI10*'2.10 US CPI'!$B177/100</f>
        <v>95.933656687828375</v>
      </c>
      <c r="BJ10" s="94">
        <f>'1.27 Beer exp pc  (current US$)'!BJ10*'2.10 US CPI'!$B177/100</f>
        <v>50.3537882670404</v>
      </c>
      <c r="BK10" s="94">
        <f>'1.27 Beer exp pc  (current US$)'!BK10*'2.10 US CPI'!$B177/100</f>
        <v>24.596183154973605</v>
      </c>
      <c r="BL10" s="94">
        <f>'1.27 Beer exp pc  (current US$)'!BL10*'2.10 US CPI'!$B177/100</f>
        <v>14.633539069732659</v>
      </c>
      <c r="BM10" s="94"/>
      <c r="BN10" s="94">
        <f>'1.27 Beer exp pc  (current US$)'!BN10*'2.10 US CPI'!$B177/100</f>
        <v>108.76953273960848</v>
      </c>
      <c r="BO10" s="94">
        <f>'1.27 Beer exp pc  (current US$)'!BO10*'2.10 US CPI'!$B177/100</f>
        <v>51.810206418707594</v>
      </c>
      <c r="BP10" s="94">
        <f>'1.27 Beer exp pc  (current US$)'!BP10*'2.10 US CPI'!$B177/100</f>
        <v>123.46354719408265</v>
      </c>
      <c r="BQ10" s="94">
        <f>'1.27 Beer exp pc  (current US$)'!BQ10*'2.10 US CPI'!$B177/100</f>
        <v>282.36343090853791</v>
      </c>
      <c r="BR10" s="94">
        <f>'1.27 Beer exp pc  (current US$)'!BR10*'2.10 US CPI'!$B177/100</f>
        <v>394.03993948107723</v>
      </c>
      <c r="BS10" s="94">
        <f>'1.27 Beer exp pc  (current US$)'!BS10*'2.10 US CPI'!$B177/100</f>
        <v>270.15413092662141</v>
      </c>
      <c r="BT10" s="94">
        <f>'1.27 Beer exp pc  (current US$)'!BT10*'2.10 US CPI'!$B177/100</f>
        <v>339.01852554228435</v>
      </c>
      <c r="BU10" s="94">
        <f>'1.27 Beer exp pc  (current US$)'!BU10*'2.10 US CPI'!$B177/100</f>
        <v>528.63418151179587</v>
      </c>
      <c r="BV10" s="94">
        <f>'1.27 Beer exp pc  (current US$)'!BV10*'2.10 US CPI'!$B177/100</f>
        <v>560.18216445265261</v>
      </c>
      <c r="BW10" s="94">
        <f>'1.27 Beer exp pc  (current US$)'!BW10*'2.10 US CPI'!$B177/100</f>
        <v>518.28320610687024</v>
      </c>
      <c r="BX10" s="94">
        <f>'1.27 Beer exp pc  (current US$)'!BX10*'2.10 US CPI'!$B177/100</f>
        <v>565.65154419394401</v>
      </c>
      <c r="BY10" s="94">
        <f>'1.27 Beer exp pc  (current US$)'!BY10*'2.10 US CPI'!$B177/100</f>
        <v>145.06182483596174</v>
      </c>
      <c r="BZ10" s="94">
        <f>'1.27 Beer exp pc  (current US$)'!BZ10*'2.10 US CPI'!$B177/100</f>
        <v>459.22830026192651</v>
      </c>
      <c r="CA10" s="94">
        <f>'1.27 Beer exp pc  (current US$)'!CA10*'2.10 US CPI'!$B177/100</f>
        <v>329.337298953973</v>
      </c>
      <c r="CB10" s="94">
        <f>'1.27 Beer exp pc  (current US$)'!CB10*'2.10 US CPI'!$B177/100</f>
        <v>1074.9160864103369</v>
      </c>
      <c r="CC10" s="94">
        <f>'1.27 Beer exp pc  (current US$)'!CC10*'2.10 US CPI'!$B177/100</f>
        <v>172.69583652300224</v>
      </c>
      <c r="CD10" s="94">
        <f>'1.27 Beer exp pc  (current US$)'!CD10*'2.10 US CPI'!$B177/100</f>
        <v>338.83165482097354</v>
      </c>
      <c r="CE10" s="94">
        <f>'1.27 Beer exp pc  (current US$)'!CE10*'2.10 US CPI'!$B177/100</f>
        <v>658.95805116946724</v>
      </c>
      <c r="CF10" s="94">
        <f>'1.27 Beer exp pc  (current US$)'!CF10*'2.10 US CPI'!$B177/100</f>
        <v>264.48927918281481</v>
      </c>
      <c r="CG10" s="94">
        <f>'1.27 Beer exp pc  (current US$)'!CG10*'2.10 US CPI'!$B177/100</f>
        <v>451.65795650869632</v>
      </c>
      <c r="CH10" s="94">
        <f>'1.27 Beer exp pc  (current US$)'!CH10*'2.10 US CPI'!$B177/100</f>
        <v>353.37378714785086</v>
      </c>
      <c r="CI10" s="94">
        <f>'1.27 Beer exp pc  (current US$)'!CI10*'2.10 US CPI'!$B177/100</f>
        <v>459.77485217620335</v>
      </c>
      <c r="CJ10" s="94">
        <f>'1.27 Beer exp pc  (current US$)'!CJ10*'2.10 US CPI'!$B177/100</f>
        <v>61.144039424080866</v>
      </c>
      <c r="CK10" s="94">
        <f>'1.27 Beer exp pc  (current US$)'!CK10*'2.10 US CPI'!$B177/100</f>
        <v>580.82536526580441</v>
      </c>
      <c r="CL10" s="94">
        <f>'1.27 Beer exp pc  (current US$)'!CL10*'2.10 US CPI'!$B177/100</f>
        <v>289.3050611495197</v>
      </c>
      <c r="CM10" s="94">
        <f>'1.27 Beer exp pc  (current US$)'!CM10*'2.10 US CPI'!$B177/100</f>
        <v>12.485082892904611</v>
      </c>
      <c r="CN10" s="94">
        <f>'1.27 Beer exp pc  (current US$)'!CN10*'2.10 US CPI'!$B177/100</f>
        <v>33.07460969554689</v>
      </c>
      <c r="CO10" s="94">
        <f>'1.27 Beer exp pc  (current US$)'!CO10*'2.10 US CPI'!$B177/100</f>
        <v>11.238243760891375</v>
      </c>
      <c r="CP10" s="94">
        <f>'1.27 Beer exp pc  (current US$)'!CP10*'2.10 US CPI'!$B177/100</f>
        <v>2.240057311311892</v>
      </c>
    </row>
    <row r="11" spans="1:94" x14ac:dyDescent="0.25">
      <c r="A11" s="78" t="s">
        <v>32</v>
      </c>
      <c r="B11" s="94">
        <f>'1.27 Beer exp pc  (current US$)'!B11*'2.10 US CPI'!$B178/100</f>
        <v>73.590055751031471</v>
      </c>
      <c r="C11" s="94">
        <f>'1.27 Beer exp pc  (current US$)'!C11*'2.10 US CPI'!$B178/100</f>
        <v>32.975033676897233</v>
      </c>
      <c r="D11" s="94">
        <f>'1.27 Beer exp pc  (current US$)'!D11*'2.10 US CPI'!$B178/100</f>
        <v>15.609880749574105</v>
      </c>
      <c r="E11" s="94">
        <f>'1.27 Beer exp pc  (current US$)'!E11*'2.10 US CPI'!$B178/100</f>
        <v>28.998658935859392</v>
      </c>
      <c r="F11" s="94">
        <f>'1.27 Beer exp pc  (current US$)'!F11*'2.10 US CPI'!$B178/100</f>
        <v>117.14864616796696</v>
      </c>
      <c r="G11" s="94">
        <f>'1.27 Beer exp pc  (current US$)'!G11*'2.10 US CPI'!$B178/100</f>
        <v>2.8835845808702594</v>
      </c>
      <c r="H11" s="94">
        <f>'1.27 Beer exp pc  (current US$)'!H11*'2.10 US CPI'!$B178/100</f>
        <v>2.2243522325270102</v>
      </c>
      <c r="I11" s="94">
        <f>'1.27 Beer exp pc  (current US$)'!I11*'2.10 US CPI'!$B178/100</f>
        <v>355.23935172456885</v>
      </c>
      <c r="J11" s="94">
        <f>'1.27 Beer exp pc  (current US$)'!J11*'2.10 US CPI'!$B178/100</f>
        <v>49.304467414155567</v>
      </c>
      <c r="K11" s="94">
        <f>'1.27 Beer exp pc  (current US$)'!K11*'2.10 US CPI'!$B178/100</f>
        <v>46.132242223527946</v>
      </c>
      <c r="L11" s="94">
        <f>'1.27 Beer exp pc  (current US$)'!L11*'2.10 US CPI'!$B178/100</f>
        <v>0.18846079473459806</v>
      </c>
      <c r="M11" s="94">
        <f>'1.27 Beer exp pc  (current US$)'!M11*'2.10 US CPI'!$B178/100</f>
        <v>27.354473445007145</v>
      </c>
      <c r="N11" s="94">
        <f>'1.27 Beer exp pc  (current US$)'!N11*'2.10 US CPI'!$B178/100</f>
        <v>203.59698452161356</v>
      </c>
      <c r="O11" s="94">
        <f>'1.27 Beer exp pc  (current US$)'!O11*'2.10 US CPI'!$B178/100</f>
        <v>162.44886421861659</v>
      </c>
      <c r="P11" s="94">
        <f>'1.27 Beer exp pc  (current US$)'!P11*'2.10 US CPI'!$B178/100</f>
        <v>81.457635976906701</v>
      </c>
      <c r="Q11" s="94">
        <f>'1.27 Beer exp pc  (current US$)'!Q11*'2.10 US CPI'!$B178/100</f>
        <v>63.260787819956057</v>
      </c>
      <c r="R11" s="94">
        <f>'1.27 Beer exp pc  (current US$)'!R11*'2.10 US CPI'!$B178/100</f>
        <v>10.056665985222395</v>
      </c>
      <c r="S11" s="94">
        <f>'1.27 Beer exp pc  (current US$)'!S11*'2.10 US CPI'!$B178/100</f>
        <v>40.768274079749339</v>
      </c>
      <c r="T11" s="94">
        <f>'1.27 Beer exp pc  (current US$)'!T11*'2.10 US CPI'!$B178/100</f>
        <v>448.00741721854303</v>
      </c>
      <c r="U11" s="94">
        <f>'1.27 Beer exp pc  (current US$)'!U11*'2.10 US CPI'!$B178/100</f>
        <v>470.85986621611033</v>
      </c>
      <c r="V11" s="94">
        <f>'1.27 Beer exp pc  (current US$)'!V11*'2.10 US CPI'!$B178/100</f>
        <v>332.19579935985792</v>
      </c>
      <c r="W11" s="94">
        <f>'1.27 Beer exp pc  (current US$)'!W11*'2.10 US CPI'!$B178/100</f>
        <v>137.2689319482817</v>
      </c>
      <c r="X11" s="94">
        <f>'1.27 Beer exp pc  (current US$)'!X11*'2.10 US CPI'!$B178/100</f>
        <v>48.72975950218634</v>
      </c>
      <c r="Y11" s="94">
        <f>'1.27 Beer exp pc  (current US$)'!Y11*'2.10 US CPI'!$B178/100</f>
        <v>158.50527575442246</v>
      </c>
      <c r="Z11" s="94">
        <f>'1.27 Beer exp pc  (current US$)'!Z11*'2.10 US CPI'!$B178/100</f>
        <v>100.12822648685565</v>
      </c>
      <c r="AA11" s="94">
        <f>'1.27 Beer exp pc  (current US$)'!AA11*'2.10 US CPI'!$B178/100</f>
        <v>277.9867355687901</v>
      </c>
      <c r="AB11" s="94">
        <f>'1.27 Beer exp pc  (current US$)'!AB11*'2.10 US CPI'!$B178/100</f>
        <v>276.98974083523564</v>
      </c>
      <c r="AC11" s="94">
        <f>'1.27 Beer exp pc  (current US$)'!AC11*'2.10 US CPI'!$B178/100</f>
        <v>176.43110872730063</v>
      </c>
      <c r="AD11" s="94">
        <f>'1.27 Beer exp pc  (current US$)'!AD11*'2.10 US CPI'!$B178/100</f>
        <v>31.301296628765211</v>
      </c>
      <c r="AE11" s="94">
        <f>'1.27 Beer exp pc  (current US$)'!AE11*'2.10 US CPI'!$B178/100</f>
        <v>139.59354838709675</v>
      </c>
      <c r="AF11" s="94">
        <f>'1.27 Beer exp pc  (current US$)'!AF11*'2.10 US CPI'!$B178/100</f>
        <v>161.36857776955796</v>
      </c>
      <c r="AG11" s="94">
        <f>'1.27 Beer exp pc  (current US$)'!AG11*'2.10 US CPI'!$B178/100</f>
        <v>157.50802474952098</v>
      </c>
      <c r="AH11" s="94">
        <f>'1.27 Beer exp pc  (current US$)'!AH11*'2.10 US CPI'!$B178/100</f>
        <v>67.192072634970231</v>
      </c>
      <c r="AI11" s="94">
        <f>'1.27 Beer exp pc  (current US$)'!AI11*'2.10 US CPI'!$B178/100</f>
        <v>206.80764475126179</v>
      </c>
      <c r="AJ11" s="94">
        <f>'1.27 Beer exp pc  (current US$)'!AJ11*'2.10 US CPI'!$B178/100</f>
        <v>129.56092033874259</v>
      </c>
      <c r="AK11" s="94">
        <f>'1.27 Beer exp pc  (current US$)'!AK11*'2.10 US CPI'!$B178/100</f>
        <v>132.66947817387478</v>
      </c>
      <c r="AL11" s="94">
        <f>'1.27 Beer exp pc  (current US$)'!AL11*'2.10 US CPI'!$B178/100</f>
        <v>145.91763113644754</v>
      </c>
      <c r="AM11" s="94">
        <f>'1.27 Beer exp pc  (current US$)'!AM11*'2.10 US CPI'!$B178/100</f>
        <v>141.60239334027057</v>
      </c>
      <c r="AN11" s="94">
        <f>'1.27 Beer exp pc  (current US$)'!AN11*'2.10 US CPI'!$B178/100</f>
        <v>267.75117102932489</v>
      </c>
      <c r="AO11" s="94">
        <f>'1.27 Beer exp pc  (current US$)'!AO11*'2.10 US CPI'!$B178/100</f>
        <v>67.54164052267673</v>
      </c>
      <c r="AP11" s="94">
        <f>'1.27 Beer exp pc  (current US$)'!AP11*'2.10 US CPI'!$B178/100</f>
        <v>129.27782142327268</v>
      </c>
      <c r="AQ11" s="94">
        <f>'1.27 Beer exp pc  (current US$)'!AQ11*'2.10 US CPI'!$B178/100</f>
        <v>70.060154024893009</v>
      </c>
      <c r="AR11" s="94">
        <f>'1.27 Beer exp pc  (current US$)'!AR11*'2.10 US CPI'!$B178/100</f>
        <v>106.53955814239454</v>
      </c>
      <c r="AS11" s="94">
        <f>'1.27 Beer exp pc  (current US$)'!AS11*'2.10 US CPI'!$B178/100</f>
        <v>129.63548059926399</v>
      </c>
      <c r="AT11" s="94">
        <f>'1.27 Beer exp pc  (current US$)'!AT11*'2.10 US CPI'!$B178/100</f>
        <v>88.682787878787877</v>
      </c>
      <c r="AU11" s="94">
        <f>'1.27 Beer exp pc  (current US$)'!AU11*'2.10 US CPI'!$B178/100</f>
        <v>104.31118519121988</v>
      </c>
      <c r="AV11" s="94">
        <f>'1.27 Beer exp pc  (current US$)'!AV11*'2.10 US CPI'!$B178/100</f>
        <v>103.89075694180296</v>
      </c>
      <c r="AW11" s="94">
        <f>'1.27 Beer exp pc  (current US$)'!AW11*'2.10 US CPI'!$B178/100</f>
        <v>123.73046630135815</v>
      </c>
      <c r="AX11" s="94">
        <f>'1.27 Beer exp pc  (current US$)'!AX11*'2.10 US CPI'!$B178/100</f>
        <v>67.506962624138097</v>
      </c>
      <c r="AY11" s="94">
        <f>'1.27 Beer exp pc  (current US$)'!AY11*'2.10 US CPI'!$B178/100</f>
        <v>27.508914146829653</v>
      </c>
      <c r="AZ11" s="94">
        <f>'1.27 Beer exp pc  (current US$)'!AZ11*'2.10 US CPI'!$B178/100</f>
        <v>133.17137402881121</v>
      </c>
      <c r="BA11" s="94">
        <f>'1.27 Beer exp pc  (current US$)'!BA11*'2.10 US CPI'!$B178/100</f>
        <v>77.484093291404619</v>
      </c>
      <c r="BB11" s="94">
        <f>'1.27 Beer exp pc  (current US$)'!BB11*'2.10 US CPI'!$B178/100</f>
        <v>65.353039134054953</v>
      </c>
      <c r="BC11" s="94">
        <f>'1.27 Beer exp pc  (current US$)'!BC11*'2.10 US CPI'!$B178/100</f>
        <v>326.28399431344684</v>
      </c>
      <c r="BD11" s="94">
        <f>'1.27 Beer exp pc  (current US$)'!BD11*'2.10 US CPI'!$B178/100</f>
        <v>45.008062765036449</v>
      </c>
      <c r="BE11" s="94">
        <f>'1.27 Beer exp pc  (current US$)'!BE11*'2.10 US CPI'!$B178/100</f>
        <v>6.8439672559022418</v>
      </c>
      <c r="BF11" s="94">
        <f>'1.27 Beer exp pc  (current US$)'!BF11*'2.10 US CPI'!$B178/100</f>
        <v>64.712952252858102</v>
      </c>
      <c r="BG11" s="94">
        <f>'1.27 Beer exp pc  (current US$)'!BG11*'2.10 US CPI'!$B178/100</f>
        <v>6.3344485472870868</v>
      </c>
      <c r="BH11" s="94"/>
      <c r="BI11" s="94">
        <f>'1.27 Beer exp pc  (current US$)'!BI11*'2.10 US CPI'!$B178/100</f>
        <v>88.52381639414341</v>
      </c>
      <c r="BJ11" s="94">
        <f>'1.27 Beer exp pc  (current US$)'!BJ11*'2.10 US CPI'!$B178/100</f>
        <v>46.710060606060608</v>
      </c>
      <c r="BK11" s="94">
        <f>'1.27 Beer exp pc  (current US$)'!BK11*'2.10 US CPI'!$B178/100</f>
        <v>24.258965158442376</v>
      </c>
      <c r="BL11" s="94">
        <f>'1.27 Beer exp pc  (current US$)'!BL11*'2.10 US CPI'!$B178/100</f>
        <v>12.933726872030984</v>
      </c>
      <c r="BM11" s="94"/>
      <c r="BN11" s="94">
        <f>'1.27 Beer exp pc  (current US$)'!BN11*'2.10 US CPI'!$B178/100</f>
        <v>114.8218379353624</v>
      </c>
      <c r="BO11" s="94">
        <f>'1.27 Beer exp pc  (current US$)'!BO11*'2.10 US CPI'!$B178/100</f>
        <v>56.228156632924872</v>
      </c>
      <c r="BP11" s="94">
        <f>'1.27 Beer exp pc  (current US$)'!BP11*'2.10 US CPI'!$B178/100</f>
        <v>98.789927665477606</v>
      </c>
      <c r="BQ11" s="94">
        <f>'1.27 Beer exp pc  (current US$)'!BQ11*'2.10 US CPI'!$B178/100</f>
        <v>276.29039920963601</v>
      </c>
      <c r="BR11" s="94">
        <f>'1.27 Beer exp pc  (current US$)'!BR11*'2.10 US CPI'!$B178/100</f>
        <v>365.60473406564648</v>
      </c>
      <c r="BS11" s="94">
        <f>'1.27 Beer exp pc  (current US$)'!BS11*'2.10 US CPI'!$B178/100</f>
        <v>266.4996721012219</v>
      </c>
      <c r="BT11" s="94">
        <f>'1.27 Beer exp pc  (current US$)'!BT11*'2.10 US CPI'!$B178/100</f>
        <v>305.54335727041683</v>
      </c>
      <c r="BU11" s="94">
        <f>'1.27 Beer exp pc  (current US$)'!BU11*'2.10 US CPI'!$B178/100</f>
        <v>504.28302339532092</v>
      </c>
      <c r="BV11" s="94">
        <f>'1.27 Beer exp pc  (current US$)'!BV11*'2.10 US CPI'!$B178/100</f>
        <v>525.03998288865523</v>
      </c>
      <c r="BW11" s="94">
        <f>'1.27 Beer exp pc  (current US$)'!BW11*'2.10 US CPI'!$B178/100</f>
        <v>442.16569717862649</v>
      </c>
      <c r="BX11" s="94">
        <f>'1.27 Beer exp pc  (current US$)'!BX11*'2.10 US CPI'!$B178/100</f>
        <v>541.03030621632263</v>
      </c>
      <c r="BY11" s="94">
        <f>'1.27 Beer exp pc  (current US$)'!BY11*'2.10 US CPI'!$B178/100</f>
        <v>136.81602351370432</v>
      </c>
      <c r="BZ11" s="94">
        <f>'1.27 Beer exp pc  (current US$)'!BZ11*'2.10 US CPI'!$B178/100</f>
        <v>432.63957308198769</v>
      </c>
      <c r="CA11" s="94">
        <f>'1.27 Beer exp pc  (current US$)'!CA11*'2.10 US CPI'!$B178/100</f>
        <v>294.21714151802212</v>
      </c>
      <c r="CB11" s="94">
        <f>'1.27 Beer exp pc  (current US$)'!CB11*'2.10 US CPI'!$B178/100</f>
        <v>969.05000774113626</v>
      </c>
      <c r="CC11" s="94">
        <f>'1.27 Beer exp pc  (current US$)'!CC11*'2.10 US CPI'!$B178/100</f>
        <v>155.00338640623994</v>
      </c>
      <c r="CD11" s="94">
        <f>'1.27 Beer exp pc  (current US$)'!CD11*'2.10 US CPI'!$B178/100</f>
        <v>305.51711412245686</v>
      </c>
      <c r="CE11" s="94">
        <f>'1.27 Beer exp pc  (current US$)'!CE11*'2.10 US CPI'!$B178/100</f>
        <v>606.60171274977586</v>
      </c>
      <c r="CF11" s="94">
        <f>'1.27 Beer exp pc  (current US$)'!CF11*'2.10 US CPI'!$B178/100</f>
        <v>269.6332935719019</v>
      </c>
      <c r="CG11" s="94">
        <f>'1.27 Beer exp pc  (current US$)'!CG11*'2.10 US CPI'!$B178/100</f>
        <v>417.08649049617964</v>
      </c>
      <c r="CH11" s="94">
        <f>'1.27 Beer exp pc  (current US$)'!CH11*'2.10 US CPI'!$B178/100</f>
        <v>299.14776746648221</v>
      </c>
      <c r="CI11" s="94">
        <f>'1.27 Beer exp pc  (current US$)'!CI11*'2.10 US CPI'!$B178/100</f>
        <v>436.96403225178199</v>
      </c>
      <c r="CJ11" s="94">
        <f>'1.27 Beer exp pc  (current US$)'!CJ11*'2.10 US CPI'!$B178/100</f>
        <v>53.153358847044977</v>
      </c>
      <c r="CK11" s="94">
        <f>'1.27 Beer exp pc  (current US$)'!CK11*'2.10 US CPI'!$B178/100</f>
        <v>475.88859987460165</v>
      </c>
      <c r="CL11" s="94">
        <f>'1.27 Beer exp pc  (current US$)'!CL11*'2.10 US CPI'!$B178/100</f>
        <v>253.18452278590578</v>
      </c>
      <c r="CM11" s="94">
        <f>'1.27 Beer exp pc  (current US$)'!CM11*'2.10 US CPI'!$B178/100</f>
        <v>12.857467215298648</v>
      </c>
      <c r="CN11" s="94">
        <f>'1.27 Beer exp pc  (current US$)'!CN11*'2.10 US CPI'!$B178/100</f>
        <v>35.943442177018412</v>
      </c>
      <c r="CO11" s="94">
        <f>'1.27 Beer exp pc  (current US$)'!CO11*'2.10 US CPI'!$B178/100</f>
        <v>11.959121142672544</v>
      </c>
      <c r="CP11" s="94">
        <f>'1.27 Beer exp pc  (current US$)'!CP11*'2.10 US CPI'!$B178/100</f>
        <v>2.3391061735910408</v>
      </c>
    </row>
    <row r="12" spans="1:94" x14ac:dyDescent="0.25">
      <c r="A12" s="78" t="s">
        <v>33</v>
      </c>
      <c r="B12" s="94">
        <f>'1.27 Beer exp pc  (current US$)'!B12*'2.10 US CPI'!$B179/100</f>
        <v>77.629486386948471</v>
      </c>
      <c r="C12" s="94">
        <f>'1.27 Beer exp pc  (current US$)'!C12*'2.10 US CPI'!$B179/100</f>
        <v>36.466320247773211</v>
      </c>
      <c r="D12" s="94">
        <f>'1.27 Beer exp pc  (current US$)'!D12*'2.10 US CPI'!$B179/100</f>
        <v>13.249623232862094</v>
      </c>
      <c r="E12" s="94">
        <f>'1.27 Beer exp pc  (current US$)'!E12*'2.10 US CPI'!$B179/100</f>
        <v>33.217416470588233</v>
      </c>
      <c r="F12" s="94">
        <f>'1.27 Beer exp pc  (current US$)'!F12*'2.10 US CPI'!$B179/100</f>
        <v>124.36911392044647</v>
      </c>
      <c r="G12" s="94">
        <f>'1.27 Beer exp pc  (current US$)'!G12*'2.10 US CPI'!$B179/100</f>
        <v>3.6721573434814587</v>
      </c>
      <c r="H12" s="94">
        <f>'1.27 Beer exp pc  (current US$)'!H12*'2.10 US CPI'!$B179/100</f>
        <v>3.2384237857963827</v>
      </c>
      <c r="I12" s="94">
        <f>'1.27 Beer exp pc  (current US$)'!I12*'2.10 US CPI'!$B179/100</f>
        <v>370.22197989957596</v>
      </c>
      <c r="J12" s="94">
        <f>'1.27 Beer exp pc  (current US$)'!J12*'2.10 US CPI'!$B179/100</f>
        <v>56.968336110596802</v>
      </c>
      <c r="K12" s="94">
        <f>'1.27 Beer exp pc  (current US$)'!K12*'2.10 US CPI'!$B179/100</f>
        <v>53.775984483325516</v>
      </c>
      <c r="L12" s="94">
        <f>'1.27 Beer exp pc  (current US$)'!L12*'2.10 US CPI'!$B179/100</f>
        <v>0.20264390548558342</v>
      </c>
      <c r="M12" s="94">
        <f>'1.27 Beer exp pc  (current US$)'!M12*'2.10 US CPI'!$B179/100</f>
        <v>32.100298477303575</v>
      </c>
      <c r="N12" s="94">
        <f>'1.27 Beer exp pc  (current US$)'!N12*'2.10 US CPI'!$B179/100</f>
        <v>236.26881044773182</v>
      </c>
      <c r="O12" s="94">
        <f>'1.27 Beer exp pc  (current US$)'!O12*'2.10 US CPI'!$B179/100</f>
        <v>191.19194643233001</v>
      </c>
      <c r="P12" s="94">
        <f>'1.27 Beer exp pc  (current US$)'!P12*'2.10 US CPI'!$B179/100</f>
        <v>89.417570221195689</v>
      </c>
      <c r="Q12" s="94">
        <f>'1.27 Beer exp pc  (current US$)'!Q12*'2.10 US CPI'!$B179/100</f>
        <v>73.060086067294421</v>
      </c>
      <c r="R12" s="94">
        <f>'1.27 Beer exp pc  (current US$)'!R12*'2.10 US CPI'!$B179/100</f>
        <v>13.025900904956194</v>
      </c>
      <c r="S12" s="94">
        <f>'1.27 Beer exp pc  (current US$)'!S12*'2.10 US CPI'!$B179/100</f>
        <v>46.610739855451364</v>
      </c>
      <c r="T12" s="94">
        <f>'1.27 Beer exp pc  (current US$)'!T12*'2.10 US CPI'!$B179/100</f>
        <v>530.54100493477824</v>
      </c>
      <c r="U12" s="94">
        <f>'1.27 Beer exp pc  (current US$)'!U12*'2.10 US CPI'!$B179/100</f>
        <v>558.0680221316461</v>
      </c>
      <c r="V12" s="94">
        <f>'1.27 Beer exp pc  (current US$)'!V12*'2.10 US CPI'!$B179/100</f>
        <v>390.54660557235519</v>
      </c>
      <c r="W12" s="94">
        <f>'1.27 Beer exp pc  (current US$)'!W12*'2.10 US CPI'!$B179/100</f>
        <v>149.30466114753858</v>
      </c>
      <c r="X12" s="94">
        <f>'1.27 Beer exp pc  (current US$)'!X12*'2.10 US CPI'!$B179/100</f>
        <v>54.144672631578942</v>
      </c>
      <c r="Y12" s="94">
        <f>'1.27 Beer exp pc  (current US$)'!Y12*'2.10 US CPI'!$B179/100</f>
        <v>146.72842611862643</v>
      </c>
      <c r="Z12" s="94">
        <f>'1.27 Beer exp pc  (current US$)'!Z12*'2.10 US CPI'!$B179/100</f>
        <v>94.766712926783256</v>
      </c>
      <c r="AA12" s="94">
        <f>'1.27 Beer exp pc  (current US$)'!AA12*'2.10 US CPI'!$B179/100</f>
        <v>264.44801524588638</v>
      </c>
      <c r="AB12" s="94">
        <f>'1.27 Beer exp pc  (current US$)'!AB12*'2.10 US CPI'!$B179/100</f>
        <v>273.46926620850491</v>
      </c>
      <c r="AC12" s="94">
        <f>'1.27 Beer exp pc  (current US$)'!AC12*'2.10 US CPI'!$B179/100</f>
        <v>189.99385359116019</v>
      </c>
      <c r="AD12" s="94">
        <f>'1.27 Beer exp pc  (current US$)'!AD12*'2.10 US CPI'!$B179/100</f>
        <v>31.979791551836453</v>
      </c>
      <c r="AE12" s="94">
        <f>'1.27 Beer exp pc  (current US$)'!AE12*'2.10 US CPI'!$B179/100</f>
        <v>134.91335694915594</v>
      </c>
      <c r="AF12" s="94">
        <f>'1.27 Beer exp pc  (current US$)'!AF12*'2.10 US CPI'!$B179/100</f>
        <v>154.50710209856163</v>
      </c>
      <c r="AG12" s="94">
        <f>'1.27 Beer exp pc  (current US$)'!AG12*'2.10 US CPI'!$B179/100</f>
        <v>155.1891534054742</v>
      </c>
      <c r="AH12" s="94">
        <f>'1.27 Beer exp pc  (current US$)'!AH12*'2.10 US CPI'!$B179/100</f>
        <v>66.921756710673748</v>
      </c>
      <c r="AI12" s="94">
        <f>'1.27 Beer exp pc  (current US$)'!AI12*'2.10 US CPI'!$B179/100</f>
        <v>215.7908141127073</v>
      </c>
      <c r="AJ12" s="94">
        <f>'1.27 Beer exp pc  (current US$)'!AJ12*'2.10 US CPI'!$B179/100</f>
        <v>120.90230799174168</v>
      </c>
      <c r="AK12" s="94">
        <f>'1.27 Beer exp pc  (current US$)'!AK12*'2.10 US CPI'!$B179/100</f>
        <v>158.56572967826173</v>
      </c>
      <c r="AL12" s="94">
        <f>'1.27 Beer exp pc  (current US$)'!AL12*'2.10 US CPI'!$B179/100</f>
        <v>136.73244129715783</v>
      </c>
      <c r="AM12" s="94">
        <f>'1.27 Beer exp pc  (current US$)'!AM12*'2.10 US CPI'!$B179/100</f>
        <v>131.85722316012095</v>
      </c>
      <c r="AN12" s="94">
        <f>'1.27 Beer exp pc  (current US$)'!AN12*'2.10 US CPI'!$B179/100</f>
        <v>255.5357156814851</v>
      </c>
      <c r="AO12" s="94">
        <f>'1.27 Beer exp pc  (current US$)'!AO12*'2.10 US CPI'!$B179/100</f>
        <v>73.960186839541649</v>
      </c>
      <c r="AP12" s="94">
        <f>'1.27 Beer exp pc  (current US$)'!AP12*'2.10 US CPI'!$B179/100</f>
        <v>148.29704140147339</v>
      </c>
      <c r="AQ12" s="94">
        <f>'1.27 Beer exp pc  (current US$)'!AQ12*'2.10 US CPI'!$B179/100</f>
        <v>83.304958894206848</v>
      </c>
      <c r="AR12" s="94">
        <f>'1.27 Beer exp pc  (current US$)'!AR12*'2.10 US CPI'!$B179/100</f>
        <v>127.49209836462259</v>
      </c>
      <c r="AS12" s="94">
        <f>'1.27 Beer exp pc  (current US$)'!AS12*'2.10 US CPI'!$B179/100</f>
        <v>171.47030992748753</v>
      </c>
      <c r="AT12" s="94">
        <f>'1.27 Beer exp pc  (current US$)'!AT12*'2.10 US CPI'!$B179/100</f>
        <v>106.34893035556861</v>
      </c>
      <c r="AU12" s="94">
        <f>'1.27 Beer exp pc  (current US$)'!AU12*'2.10 US CPI'!$B179/100</f>
        <v>127.62166378835362</v>
      </c>
      <c r="AV12" s="94">
        <f>'1.27 Beer exp pc  (current US$)'!AV12*'2.10 US CPI'!$B179/100</f>
        <v>119.70250115794347</v>
      </c>
      <c r="AW12" s="94">
        <f>'1.27 Beer exp pc  (current US$)'!AW12*'2.10 US CPI'!$B179/100</f>
        <v>134.43106365919016</v>
      </c>
      <c r="AX12" s="94">
        <f>'1.27 Beer exp pc  (current US$)'!AX12*'2.10 US CPI'!$B179/100</f>
        <v>75.141278365149617</v>
      </c>
      <c r="AY12" s="94">
        <f>'1.27 Beer exp pc  (current US$)'!AY12*'2.10 US CPI'!$B179/100</f>
        <v>31.654740754169683</v>
      </c>
      <c r="AZ12" s="94">
        <f>'1.27 Beer exp pc  (current US$)'!AZ12*'2.10 US CPI'!$B179/100</f>
        <v>149.23958665458301</v>
      </c>
      <c r="BA12" s="94">
        <f>'1.27 Beer exp pc  (current US$)'!BA12*'2.10 US CPI'!$B179/100</f>
        <v>88.689371408339468</v>
      </c>
      <c r="BB12" s="94">
        <f>'1.27 Beer exp pc  (current US$)'!BB12*'2.10 US CPI'!$B179/100</f>
        <v>83.615155286865814</v>
      </c>
      <c r="BC12" s="94">
        <f>'1.27 Beer exp pc  (current US$)'!BC12*'2.10 US CPI'!$B179/100</f>
        <v>217.43165572826314</v>
      </c>
      <c r="BD12" s="94">
        <f>'1.27 Beer exp pc  (current US$)'!BD12*'2.10 US CPI'!$B179/100</f>
        <v>51.877168318309351</v>
      </c>
      <c r="BE12" s="94">
        <f>'1.27 Beer exp pc  (current US$)'!BE12*'2.10 US CPI'!$B179/100</f>
        <v>7.2230229602455314</v>
      </c>
      <c r="BF12" s="94">
        <f>'1.27 Beer exp pc  (current US$)'!BF12*'2.10 US CPI'!$B179/100</f>
        <v>73.359206340726629</v>
      </c>
      <c r="BG12" s="94">
        <f>'1.27 Beer exp pc  (current US$)'!BG12*'2.10 US CPI'!$B179/100</f>
        <v>6.8936997687564228</v>
      </c>
      <c r="BH12" s="94"/>
      <c r="BI12" s="94">
        <f>'1.27 Beer exp pc  (current US$)'!BI12*'2.10 US CPI'!$B179/100</f>
        <v>102.87767065428406</v>
      </c>
      <c r="BJ12" s="94">
        <f>'1.27 Beer exp pc  (current US$)'!BJ12*'2.10 US CPI'!$B179/100</f>
        <v>48.974463590084376</v>
      </c>
      <c r="BK12" s="94">
        <f>'1.27 Beer exp pc  (current US$)'!BK12*'2.10 US CPI'!$B179/100</f>
        <v>22.344152648741577</v>
      </c>
      <c r="BL12" s="94">
        <f>'1.27 Beer exp pc  (current US$)'!BL12*'2.10 US CPI'!$B179/100</f>
        <v>15.135163309073185</v>
      </c>
      <c r="BM12" s="94"/>
      <c r="BN12" s="94">
        <f>'1.27 Beer exp pc  (current US$)'!BN12*'2.10 US CPI'!$B179/100</f>
        <v>150.6868613138686</v>
      </c>
      <c r="BO12" s="94">
        <f>'1.27 Beer exp pc  (current US$)'!BO12*'2.10 US CPI'!$B179/100</f>
        <v>61.493118756936738</v>
      </c>
      <c r="BP12" s="94">
        <f>'1.27 Beer exp pc  (current US$)'!BP12*'2.10 US CPI'!$B179/100</f>
        <v>103.76819268292682</v>
      </c>
      <c r="BQ12" s="94">
        <f>'1.27 Beer exp pc  (current US$)'!BQ12*'2.10 US CPI'!$B179/100</f>
        <v>283.0138991310385</v>
      </c>
      <c r="BR12" s="94">
        <f>'1.27 Beer exp pc  (current US$)'!BR12*'2.10 US CPI'!$B179/100</f>
        <v>417.35024216813252</v>
      </c>
      <c r="BS12" s="94">
        <f>'1.27 Beer exp pc  (current US$)'!BS12*'2.10 US CPI'!$B179/100</f>
        <v>268.24683764612632</v>
      </c>
      <c r="BT12" s="94">
        <f>'1.27 Beer exp pc  (current US$)'!BT12*'2.10 US CPI'!$B179/100</f>
        <v>299.33774466730921</v>
      </c>
      <c r="BU12" s="94">
        <f>'1.27 Beer exp pc  (current US$)'!BU12*'2.10 US CPI'!$B179/100</f>
        <v>491.34405383399576</v>
      </c>
      <c r="BV12" s="94">
        <f>'1.27 Beer exp pc  (current US$)'!BV12*'2.10 US CPI'!$B179/100</f>
        <v>502.09512172621515</v>
      </c>
      <c r="BW12" s="94">
        <f>'1.27 Beer exp pc  (current US$)'!BW12*'2.10 US CPI'!$B179/100</f>
        <v>449.4011888629916</v>
      </c>
      <c r="BX12" s="94">
        <f>'1.27 Beer exp pc  (current US$)'!BX12*'2.10 US CPI'!$B179/100</f>
        <v>541.76969951788317</v>
      </c>
      <c r="BY12" s="94">
        <f>'1.27 Beer exp pc  (current US$)'!BY12*'2.10 US CPI'!$B179/100</f>
        <v>131.88941021457751</v>
      </c>
      <c r="BZ12" s="94">
        <f>'1.27 Beer exp pc  (current US$)'!BZ12*'2.10 US CPI'!$B179/100</f>
        <v>413.08462776839917</v>
      </c>
      <c r="CA12" s="94">
        <f>'1.27 Beer exp pc  (current US$)'!CA12*'2.10 US CPI'!$B179/100</f>
        <v>264.2786974000162</v>
      </c>
      <c r="CB12" s="94">
        <f>'1.27 Beer exp pc  (current US$)'!CB12*'2.10 US CPI'!$B179/100</f>
        <v>849.47822350200033</v>
      </c>
      <c r="CC12" s="94">
        <f>'1.27 Beer exp pc  (current US$)'!CC12*'2.10 US CPI'!$B179/100</f>
        <v>151.90261462643247</v>
      </c>
      <c r="CD12" s="94">
        <f>'1.27 Beer exp pc  (current US$)'!CD12*'2.10 US CPI'!$B179/100</f>
        <v>291.45896772247363</v>
      </c>
      <c r="CE12" s="94">
        <f>'1.27 Beer exp pc  (current US$)'!CE12*'2.10 US CPI'!$B179/100</f>
        <v>638.83087357457498</v>
      </c>
      <c r="CF12" s="94">
        <f>'1.27 Beer exp pc  (current US$)'!CF12*'2.10 US CPI'!$B179/100</f>
        <v>264.10522627323019</v>
      </c>
      <c r="CG12" s="94">
        <f>'1.27 Beer exp pc  (current US$)'!CG12*'2.10 US CPI'!$B179/100</f>
        <v>396.3495000709882</v>
      </c>
      <c r="CH12" s="94">
        <f>'1.27 Beer exp pc  (current US$)'!CH12*'2.10 US CPI'!$B179/100</f>
        <v>321.5428308370893</v>
      </c>
      <c r="CI12" s="94">
        <f>'1.27 Beer exp pc  (current US$)'!CI12*'2.10 US CPI'!$B179/100</f>
        <v>467.45682267718149</v>
      </c>
      <c r="CJ12" s="94">
        <f>'1.27 Beer exp pc  (current US$)'!CJ12*'2.10 US CPI'!$B179/100</f>
        <v>64.881965317600418</v>
      </c>
      <c r="CK12" s="94">
        <f>'1.27 Beer exp pc  (current US$)'!CK12*'2.10 US CPI'!$B179/100</f>
        <v>480.10519227262114</v>
      </c>
      <c r="CL12" s="94">
        <f>'1.27 Beer exp pc  (current US$)'!CL12*'2.10 US CPI'!$B179/100</f>
        <v>270.53284030685847</v>
      </c>
      <c r="CM12" s="94">
        <f>'1.27 Beer exp pc  (current US$)'!CM12*'2.10 US CPI'!$B179/100</f>
        <v>10.632200432104028</v>
      </c>
      <c r="CN12" s="94">
        <f>'1.27 Beer exp pc  (current US$)'!CN12*'2.10 US CPI'!$B179/100</f>
        <v>36.060524721323702</v>
      </c>
      <c r="CO12" s="94">
        <f>'1.27 Beer exp pc  (current US$)'!CO12*'2.10 US CPI'!$B179/100</f>
        <v>12.974362658241059</v>
      </c>
      <c r="CP12" s="94">
        <f>'1.27 Beer exp pc  (current US$)'!CP12*'2.10 US CPI'!$B179/100</f>
        <v>3.1121612766471007</v>
      </c>
    </row>
    <row r="13" spans="1:94" x14ac:dyDescent="0.25">
      <c r="A13" s="78" t="s">
        <v>34</v>
      </c>
      <c r="B13" s="94">
        <f>'1.27 Beer exp pc  (current US$)'!B13*'2.10 US CPI'!$B180/100</f>
        <v>86.907270999327466</v>
      </c>
      <c r="C13" s="94">
        <f>'1.27 Beer exp pc  (current US$)'!C13*'2.10 US CPI'!$B180/100</f>
        <v>41.625951570733221</v>
      </c>
      <c r="D13" s="94">
        <f>'1.27 Beer exp pc  (current US$)'!D13*'2.10 US CPI'!$B180/100</f>
        <v>15.199569755572872</v>
      </c>
      <c r="E13" s="94">
        <f>'1.27 Beer exp pc  (current US$)'!E13*'2.10 US CPI'!$B180/100</f>
        <v>40.567171256833056</v>
      </c>
      <c r="F13" s="94">
        <f>'1.27 Beer exp pc  (current US$)'!F13*'2.10 US CPI'!$B180/100</f>
        <v>133.4243834492901</v>
      </c>
      <c r="G13" s="94">
        <f>'1.27 Beer exp pc  (current US$)'!G13*'2.10 US CPI'!$B180/100</f>
        <v>4.3848101138214766</v>
      </c>
      <c r="H13" s="94">
        <f>'1.27 Beer exp pc  (current US$)'!H13*'2.10 US CPI'!$B180/100</f>
        <v>3.8007075332004683</v>
      </c>
      <c r="I13" s="94">
        <f>'1.27 Beer exp pc  (current US$)'!I13*'2.10 US CPI'!$B180/100</f>
        <v>404.27309767682061</v>
      </c>
      <c r="J13" s="94">
        <f>'1.27 Beer exp pc  (current US$)'!J13*'2.10 US CPI'!$B180/100</f>
        <v>65.160043430392776</v>
      </c>
      <c r="K13" s="94">
        <f>'1.27 Beer exp pc  (current US$)'!K13*'2.10 US CPI'!$B180/100</f>
        <v>60.560428394466996</v>
      </c>
      <c r="L13" s="94">
        <f>'1.27 Beer exp pc  (current US$)'!L13*'2.10 US CPI'!$B180/100</f>
        <v>0.22593107832343712</v>
      </c>
      <c r="M13" s="94">
        <f>'1.27 Beer exp pc  (current US$)'!M13*'2.10 US CPI'!$B180/100</f>
        <v>36.059730246811682</v>
      </c>
      <c r="N13" s="94">
        <f>'1.27 Beer exp pc  (current US$)'!N13*'2.10 US CPI'!$B180/100</f>
        <v>279.86273318286169</v>
      </c>
      <c r="O13" s="94">
        <f>'1.27 Beer exp pc  (current US$)'!O13*'2.10 US CPI'!$B180/100</f>
        <v>214.57489563956173</v>
      </c>
      <c r="P13" s="94">
        <f>'1.27 Beer exp pc  (current US$)'!P13*'2.10 US CPI'!$B180/100</f>
        <v>103.85086153673457</v>
      </c>
      <c r="Q13" s="94">
        <f>'1.27 Beer exp pc  (current US$)'!Q13*'2.10 US CPI'!$B180/100</f>
        <v>81.066668460308222</v>
      </c>
      <c r="R13" s="94">
        <f>'1.27 Beer exp pc  (current US$)'!R13*'2.10 US CPI'!$B180/100</f>
        <v>11.580696725242172</v>
      </c>
      <c r="S13" s="94">
        <f>'1.27 Beer exp pc  (current US$)'!S13*'2.10 US CPI'!$B180/100</f>
        <v>51.439950224972819</v>
      </c>
      <c r="T13" s="94">
        <f>'1.27 Beer exp pc  (current US$)'!T13*'2.10 US CPI'!$B180/100</f>
        <v>618.440142772115</v>
      </c>
      <c r="U13" s="94">
        <f>'1.27 Beer exp pc  (current US$)'!U13*'2.10 US CPI'!$B180/100</f>
        <v>652.09631154879139</v>
      </c>
      <c r="V13" s="94">
        <f>'1.27 Beer exp pc  (current US$)'!V13*'2.10 US CPI'!$B180/100</f>
        <v>446.53890806831436</v>
      </c>
      <c r="W13" s="94">
        <f>'1.27 Beer exp pc  (current US$)'!W13*'2.10 US CPI'!$B180/100</f>
        <v>171.45930280231963</v>
      </c>
      <c r="X13" s="94">
        <f>'1.27 Beer exp pc  (current US$)'!X13*'2.10 US CPI'!$B180/100</f>
        <v>53.008524237438294</v>
      </c>
      <c r="Y13" s="94">
        <f>'1.27 Beer exp pc  (current US$)'!Y13*'2.10 US CPI'!$B180/100</f>
        <v>160.35006244796006</v>
      </c>
      <c r="Z13" s="94">
        <f>'1.27 Beer exp pc  (current US$)'!Z13*'2.10 US CPI'!$B180/100</f>
        <v>107.59650039351915</v>
      </c>
      <c r="AA13" s="94">
        <f>'1.27 Beer exp pc  (current US$)'!AA13*'2.10 US CPI'!$B180/100</f>
        <v>300.30847339098813</v>
      </c>
      <c r="AB13" s="94">
        <f>'1.27 Beer exp pc  (current US$)'!AB13*'2.10 US CPI'!$B180/100</f>
        <v>309.46404970104987</v>
      </c>
      <c r="AC13" s="94">
        <f>'1.27 Beer exp pc  (current US$)'!AC13*'2.10 US CPI'!$B180/100</f>
        <v>217.85101286297464</v>
      </c>
      <c r="AD13" s="94">
        <f>'1.27 Beer exp pc  (current US$)'!AD13*'2.10 US CPI'!$B180/100</f>
        <v>42.537385564716004</v>
      </c>
      <c r="AE13" s="94">
        <f>'1.27 Beer exp pc  (current US$)'!AE13*'2.10 US CPI'!$B180/100</f>
        <v>156.08546332453295</v>
      </c>
      <c r="AF13" s="94">
        <f>'1.27 Beer exp pc  (current US$)'!AF13*'2.10 US CPI'!$B180/100</f>
        <v>181.11259519907458</v>
      </c>
      <c r="AG13" s="94">
        <f>'1.27 Beer exp pc  (current US$)'!AG13*'2.10 US CPI'!$B180/100</f>
        <v>185.2137292799581</v>
      </c>
      <c r="AH13" s="94">
        <f>'1.27 Beer exp pc  (current US$)'!AH13*'2.10 US CPI'!$B180/100</f>
        <v>75.400870072425022</v>
      </c>
      <c r="AI13" s="94">
        <f>'1.27 Beer exp pc  (current US$)'!AI13*'2.10 US CPI'!$B180/100</f>
        <v>235.00684351633404</v>
      </c>
      <c r="AJ13" s="94">
        <f>'1.27 Beer exp pc  (current US$)'!AJ13*'2.10 US CPI'!$B180/100</f>
        <v>131.35883776999964</v>
      </c>
      <c r="AK13" s="94">
        <f>'1.27 Beer exp pc  (current US$)'!AK13*'2.10 US CPI'!$B180/100</f>
        <v>186.05828864091657</v>
      </c>
      <c r="AL13" s="94">
        <f>'1.27 Beer exp pc  (current US$)'!AL13*'2.10 US CPI'!$B180/100</f>
        <v>160.73645452664962</v>
      </c>
      <c r="AM13" s="94">
        <f>'1.27 Beer exp pc  (current US$)'!AM13*'2.10 US CPI'!$B180/100</f>
        <v>144.82435377174946</v>
      </c>
      <c r="AN13" s="94">
        <f>'1.27 Beer exp pc  (current US$)'!AN13*'2.10 US CPI'!$B180/100</f>
        <v>298.70771632035894</v>
      </c>
      <c r="AO13" s="94">
        <f>'1.27 Beer exp pc  (current US$)'!AO13*'2.10 US CPI'!$B180/100</f>
        <v>88.967088832453939</v>
      </c>
      <c r="AP13" s="94">
        <f>'1.27 Beer exp pc  (current US$)'!AP13*'2.10 US CPI'!$B180/100</f>
        <v>181.98198304294195</v>
      </c>
      <c r="AQ13" s="94">
        <f>'1.27 Beer exp pc  (current US$)'!AQ13*'2.10 US CPI'!$B180/100</f>
        <v>99.188385475182244</v>
      </c>
      <c r="AR13" s="94">
        <f>'1.27 Beer exp pc  (current US$)'!AR13*'2.10 US CPI'!$B180/100</f>
        <v>141.22720327042524</v>
      </c>
      <c r="AS13" s="94">
        <f>'1.27 Beer exp pc  (current US$)'!AS13*'2.10 US CPI'!$B180/100</f>
        <v>221.6051517672264</v>
      </c>
      <c r="AT13" s="94">
        <f>'1.27 Beer exp pc  (current US$)'!AT13*'2.10 US CPI'!$B180/100</f>
        <v>130.76454279618403</v>
      </c>
      <c r="AU13" s="94">
        <f>'1.27 Beer exp pc  (current US$)'!AU13*'2.10 US CPI'!$B180/100</f>
        <v>163.85812581885253</v>
      </c>
      <c r="AV13" s="94">
        <f>'1.27 Beer exp pc  (current US$)'!AV13*'2.10 US CPI'!$B180/100</f>
        <v>138.3460769582544</v>
      </c>
      <c r="AW13" s="94">
        <f>'1.27 Beer exp pc  (current US$)'!AW13*'2.10 US CPI'!$B180/100</f>
        <v>146.2611976910471</v>
      </c>
      <c r="AX13" s="94">
        <f>'1.27 Beer exp pc  (current US$)'!AX13*'2.10 US CPI'!$B180/100</f>
        <v>82.75386267649715</v>
      </c>
      <c r="AY13" s="94">
        <f>'1.27 Beer exp pc  (current US$)'!AY13*'2.10 US CPI'!$B180/100</f>
        <v>37.594095848122613</v>
      </c>
      <c r="AZ13" s="94">
        <f>'1.27 Beer exp pc  (current US$)'!AZ13*'2.10 US CPI'!$B180/100</f>
        <v>162.3760067062517</v>
      </c>
      <c r="BA13" s="94">
        <f>'1.27 Beer exp pc  (current US$)'!BA13*'2.10 US CPI'!$B180/100</f>
        <v>105.28323683883346</v>
      </c>
      <c r="BB13" s="94">
        <f>'1.27 Beer exp pc  (current US$)'!BB13*'2.10 US CPI'!$B180/100</f>
        <v>106.91867911153118</v>
      </c>
      <c r="BC13" s="94">
        <f>'1.27 Beer exp pc  (current US$)'!BC13*'2.10 US CPI'!$B180/100</f>
        <v>298.61864100368365</v>
      </c>
      <c r="BD13" s="94">
        <f>'1.27 Beer exp pc  (current US$)'!BD13*'2.10 US CPI'!$B180/100</f>
        <v>59.083128739116894</v>
      </c>
      <c r="BE13" s="94">
        <f>'1.27 Beer exp pc  (current US$)'!BE13*'2.10 US CPI'!$B180/100</f>
        <v>8.1143298354172853</v>
      </c>
      <c r="BF13" s="94">
        <f>'1.27 Beer exp pc  (current US$)'!BF13*'2.10 US CPI'!$B180/100</f>
        <v>90.973775397625872</v>
      </c>
      <c r="BG13" s="94">
        <f>'1.27 Beer exp pc  (current US$)'!BG13*'2.10 US CPI'!$B180/100</f>
        <v>7.0758353638624429</v>
      </c>
      <c r="BH13" s="94"/>
      <c r="BI13" s="94">
        <f>'1.27 Beer exp pc  (current US$)'!BI13*'2.10 US CPI'!$B180/100</f>
        <v>117.63357670813053</v>
      </c>
      <c r="BJ13" s="94">
        <f>'1.27 Beer exp pc  (current US$)'!BJ13*'2.10 US CPI'!$B180/100</f>
        <v>46.434182279092219</v>
      </c>
      <c r="BK13" s="94">
        <f>'1.27 Beer exp pc  (current US$)'!BK13*'2.10 US CPI'!$B180/100</f>
        <v>19.596425980572977</v>
      </c>
      <c r="BL13" s="94">
        <f>'1.27 Beer exp pc  (current US$)'!BL13*'2.10 US CPI'!$B180/100</f>
        <v>18.001922932490366</v>
      </c>
      <c r="BM13" s="94"/>
      <c r="BN13" s="94">
        <f>'1.27 Beer exp pc  (current US$)'!BN13*'2.10 US CPI'!$B180/100</f>
        <v>171.89619103590729</v>
      </c>
      <c r="BO13" s="94">
        <f>'1.27 Beer exp pc  (current US$)'!BO13*'2.10 US CPI'!$B180/100</f>
        <v>69.258212050478463</v>
      </c>
      <c r="BP13" s="94">
        <f>'1.27 Beer exp pc  (current US$)'!BP13*'2.10 US CPI'!$B180/100</f>
        <v>111.0759368836292</v>
      </c>
      <c r="BQ13" s="94">
        <f>'1.27 Beer exp pc  (current US$)'!BQ13*'2.10 US CPI'!$B180/100</f>
        <v>295.6882825277608</v>
      </c>
      <c r="BR13" s="94">
        <f>'1.27 Beer exp pc  (current US$)'!BR13*'2.10 US CPI'!$B180/100</f>
        <v>455.42891435759464</v>
      </c>
      <c r="BS13" s="94">
        <f>'1.27 Beer exp pc  (current US$)'!BS13*'2.10 US CPI'!$B180/100</f>
        <v>278.08943608655932</v>
      </c>
      <c r="BT13" s="94">
        <f>'1.27 Beer exp pc  (current US$)'!BT13*'2.10 US CPI'!$B180/100</f>
        <v>325.21597348784917</v>
      </c>
      <c r="BU13" s="94">
        <f>'1.27 Beer exp pc  (current US$)'!BU13*'2.10 US CPI'!$B180/100</f>
        <v>557.46264686216443</v>
      </c>
      <c r="BV13" s="94">
        <f>'1.27 Beer exp pc  (current US$)'!BV13*'2.10 US CPI'!$B180/100</f>
        <v>543.29160830221076</v>
      </c>
      <c r="BW13" s="94">
        <f>'1.27 Beer exp pc  (current US$)'!BW13*'2.10 US CPI'!$B180/100</f>
        <v>506.75775455886054</v>
      </c>
      <c r="BX13" s="94">
        <f>'1.27 Beer exp pc  (current US$)'!BX13*'2.10 US CPI'!$B180/100</f>
        <v>604.25382397261546</v>
      </c>
      <c r="BY13" s="94">
        <f>'1.27 Beer exp pc  (current US$)'!BY13*'2.10 US CPI'!$B180/100</f>
        <v>146.26705834600435</v>
      </c>
      <c r="BZ13" s="94">
        <f>'1.27 Beer exp pc  (current US$)'!BZ13*'2.10 US CPI'!$B180/100</f>
        <v>450.54059632913345</v>
      </c>
      <c r="CA13" s="94">
        <f>'1.27 Beer exp pc  (current US$)'!CA13*'2.10 US CPI'!$B180/100</f>
        <v>267.98328928205405</v>
      </c>
      <c r="CB13" s="94">
        <f>'1.27 Beer exp pc  (current US$)'!CB13*'2.10 US CPI'!$B180/100</f>
        <v>843.58357216303136</v>
      </c>
      <c r="CC13" s="94">
        <f>'1.27 Beer exp pc  (current US$)'!CC13*'2.10 US CPI'!$B180/100</f>
        <v>170.41607756798231</v>
      </c>
      <c r="CD13" s="94">
        <f>'1.27 Beer exp pc  (current US$)'!CD13*'2.10 US CPI'!$B180/100</f>
        <v>326.18858355647882</v>
      </c>
      <c r="CE13" s="94">
        <f>'1.27 Beer exp pc  (current US$)'!CE13*'2.10 US CPI'!$B180/100</f>
        <v>712.68961445440323</v>
      </c>
      <c r="CF13" s="94">
        <f>'1.27 Beer exp pc  (current US$)'!CF13*'2.10 US CPI'!$B180/100</f>
        <v>271.58130751842009</v>
      </c>
      <c r="CG13" s="94">
        <f>'1.27 Beer exp pc  (current US$)'!CG13*'2.10 US CPI'!$B180/100</f>
        <v>413.64854587376146</v>
      </c>
      <c r="CH13" s="94">
        <f>'1.27 Beer exp pc  (current US$)'!CH13*'2.10 US CPI'!$B180/100</f>
        <v>375.29955393177283</v>
      </c>
      <c r="CI13" s="94">
        <f>'1.27 Beer exp pc  (current US$)'!CI13*'2.10 US CPI'!$B180/100</f>
        <v>571.04947078181976</v>
      </c>
      <c r="CJ13" s="94">
        <f>'1.27 Beer exp pc  (current US$)'!CJ13*'2.10 US CPI'!$B180/100</f>
        <v>66.859693447092482</v>
      </c>
      <c r="CK13" s="94">
        <f>'1.27 Beer exp pc  (current US$)'!CK13*'2.10 US CPI'!$B180/100</f>
        <v>521.60160355428616</v>
      </c>
      <c r="CL13" s="94">
        <f>'1.27 Beer exp pc  (current US$)'!CL13*'2.10 US CPI'!$B180/100</f>
        <v>287.34911256018972</v>
      </c>
      <c r="CM13" s="94">
        <f>'1.27 Beer exp pc  (current US$)'!CM13*'2.10 US CPI'!$B180/100</f>
        <v>11.82145225780177</v>
      </c>
      <c r="CN13" s="94">
        <f>'1.27 Beer exp pc  (current US$)'!CN13*'2.10 US CPI'!$B180/100</f>
        <v>41.225082301320114</v>
      </c>
      <c r="CO13" s="94">
        <f>'1.27 Beer exp pc  (current US$)'!CO13*'2.10 US CPI'!$B180/100</f>
        <v>15.253098780906647</v>
      </c>
      <c r="CP13" s="94">
        <f>'1.27 Beer exp pc  (current US$)'!CP13*'2.10 US CPI'!$B180/100</f>
        <v>3.7408494441694069</v>
      </c>
    </row>
    <row r="14" spans="1:94" x14ac:dyDescent="0.25">
      <c r="A14" s="78" t="s">
        <v>35</v>
      </c>
      <c r="B14" s="94">
        <f>'1.27 Beer exp pc  (current US$)'!B14*'2.10 US CPI'!$B181/100</f>
        <v>89.547275015198778</v>
      </c>
      <c r="C14" s="94">
        <f>'1.27 Beer exp pc  (current US$)'!C14*'2.10 US CPI'!$B181/100</f>
        <v>44.713675023343029</v>
      </c>
      <c r="D14" s="94">
        <f>'1.27 Beer exp pc  (current US$)'!D14*'2.10 US CPI'!$B181/100</f>
        <v>18.301849465625708</v>
      </c>
      <c r="E14" s="94">
        <f>'1.27 Beer exp pc  (current US$)'!E14*'2.10 US CPI'!$B181/100</f>
        <v>46.435650231936762</v>
      </c>
      <c r="F14" s="94">
        <f>'1.27 Beer exp pc  (current US$)'!F14*'2.10 US CPI'!$B181/100</f>
        <v>141.57855645319097</v>
      </c>
      <c r="G14" s="94">
        <f>'1.27 Beer exp pc  (current US$)'!G14*'2.10 US CPI'!$B181/100</f>
        <v>4.58908193889331</v>
      </c>
      <c r="H14" s="94">
        <f>'1.27 Beer exp pc  (current US$)'!H14*'2.10 US CPI'!$B181/100</f>
        <v>4.3768042706376722</v>
      </c>
      <c r="I14" s="94">
        <f>'1.27 Beer exp pc  (current US$)'!I14*'2.10 US CPI'!$B181/100</f>
        <v>412.80316668627216</v>
      </c>
      <c r="J14" s="94">
        <f>'1.27 Beer exp pc  (current US$)'!J14*'2.10 US CPI'!$B181/100</f>
        <v>69.617766941960397</v>
      </c>
      <c r="K14" s="94">
        <f>'1.27 Beer exp pc  (current US$)'!K14*'2.10 US CPI'!$B181/100</f>
        <v>61.684932226363941</v>
      </c>
      <c r="L14" s="94">
        <f>'1.27 Beer exp pc  (current US$)'!L14*'2.10 US CPI'!$B181/100</f>
        <v>0.23031078575563879</v>
      </c>
      <c r="M14" s="94">
        <f>'1.27 Beer exp pc  (current US$)'!M14*'2.10 US CPI'!$B181/100</f>
        <v>37.971782585013322</v>
      </c>
      <c r="N14" s="94">
        <f>'1.27 Beer exp pc  (current US$)'!N14*'2.10 US CPI'!$B181/100</f>
        <v>302.35384195467213</v>
      </c>
      <c r="O14" s="94">
        <f>'1.27 Beer exp pc  (current US$)'!O14*'2.10 US CPI'!$B181/100</f>
        <v>229.29035144907249</v>
      </c>
      <c r="P14" s="94">
        <f>'1.27 Beer exp pc  (current US$)'!P14*'2.10 US CPI'!$B181/100</f>
        <v>109.73772588902426</v>
      </c>
      <c r="Q14" s="94">
        <f>'1.27 Beer exp pc  (current US$)'!Q14*'2.10 US CPI'!$B181/100</f>
        <v>87.221123933768183</v>
      </c>
      <c r="R14" s="94">
        <f>'1.27 Beer exp pc  (current US$)'!R14*'2.10 US CPI'!$B181/100</f>
        <v>6.3864337418626977</v>
      </c>
      <c r="S14" s="94">
        <f>'1.27 Beer exp pc  (current US$)'!S14*'2.10 US CPI'!$B181/100</f>
        <v>58.824567086029305</v>
      </c>
      <c r="T14" s="94">
        <f>'1.27 Beer exp pc  (current US$)'!T14*'2.10 US CPI'!$B181/100</f>
        <v>629.12947245804105</v>
      </c>
      <c r="U14" s="94">
        <f>'1.27 Beer exp pc  (current US$)'!U14*'2.10 US CPI'!$B181/100</f>
        <v>660.26427053497173</v>
      </c>
      <c r="V14" s="94">
        <f>'1.27 Beer exp pc  (current US$)'!V14*'2.10 US CPI'!$B181/100</f>
        <v>468.28003136791381</v>
      </c>
      <c r="W14" s="94">
        <f>'1.27 Beer exp pc  (current US$)'!W14*'2.10 US CPI'!$B181/100</f>
        <v>175.40309461379383</v>
      </c>
      <c r="X14" s="94">
        <f>'1.27 Beer exp pc  (current US$)'!X14*'2.10 US CPI'!$B181/100</f>
        <v>59.547309090140715</v>
      </c>
      <c r="Y14" s="94">
        <f>'1.27 Beer exp pc  (current US$)'!Y14*'2.10 US CPI'!$B181/100</f>
        <v>148.81000599005128</v>
      </c>
      <c r="Z14" s="94">
        <f>'1.27 Beer exp pc  (current US$)'!Z14*'2.10 US CPI'!$B181/100</f>
        <v>110.7663827928813</v>
      </c>
      <c r="AA14" s="94">
        <f>'1.27 Beer exp pc  (current US$)'!AA14*'2.10 US CPI'!$B181/100</f>
        <v>274.78588400374184</v>
      </c>
      <c r="AB14" s="94">
        <f>'1.27 Beer exp pc  (current US$)'!AB14*'2.10 US CPI'!$B181/100</f>
        <v>292.17881660860127</v>
      </c>
      <c r="AC14" s="94">
        <f>'1.27 Beer exp pc  (current US$)'!AC14*'2.10 US CPI'!$B181/100</f>
        <v>216.72675011590175</v>
      </c>
      <c r="AD14" s="94">
        <f>'1.27 Beer exp pc  (current US$)'!AD14*'2.10 US CPI'!$B181/100</f>
        <v>50.879637581148074</v>
      </c>
      <c r="AE14" s="94">
        <f>'1.27 Beer exp pc  (current US$)'!AE14*'2.10 US CPI'!$B181/100</f>
        <v>150.54008195813492</v>
      </c>
      <c r="AF14" s="94">
        <f>'1.27 Beer exp pc  (current US$)'!AF14*'2.10 US CPI'!$B181/100</f>
        <v>168.96653951486695</v>
      </c>
      <c r="AG14" s="94">
        <f>'1.27 Beer exp pc  (current US$)'!AG14*'2.10 US CPI'!$B181/100</f>
        <v>169.43808096950329</v>
      </c>
      <c r="AH14" s="94">
        <f>'1.27 Beer exp pc  (current US$)'!AH14*'2.10 US CPI'!$B181/100</f>
        <v>75.333430430138847</v>
      </c>
      <c r="AI14" s="94">
        <f>'1.27 Beer exp pc  (current US$)'!AI14*'2.10 US CPI'!$B181/100</f>
        <v>236.8529059327839</v>
      </c>
      <c r="AJ14" s="94">
        <f>'1.27 Beer exp pc  (current US$)'!AJ14*'2.10 US CPI'!$B181/100</f>
        <v>123.40758957006368</v>
      </c>
      <c r="AK14" s="94">
        <f>'1.27 Beer exp pc  (current US$)'!AK14*'2.10 US CPI'!$B181/100</f>
        <v>196.68032552196198</v>
      </c>
      <c r="AL14" s="94">
        <f>'1.27 Beer exp pc  (current US$)'!AL14*'2.10 US CPI'!$B181/100</f>
        <v>142.26745835989246</v>
      </c>
      <c r="AM14" s="94">
        <f>'1.27 Beer exp pc  (current US$)'!AM14*'2.10 US CPI'!$B181/100</f>
        <v>144.79900819717631</v>
      </c>
      <c r="AN14" s="94">
        <f>'1.27 Beer exp pc  (current US$)'!AN14*'2.10 US CPI'!$B181/100</f>
        <v>265.07860861104353</v>
      </c>
      <c r="AO14" s="94">
        <f>'1.27 Beer exp pc  (current US$)'!AO14*'2.10 US CPI'!$B181/100</f>
        <v>96.044351235223843</v>
      </c>
      <c r="AP14" s="94">
        <f>'1.27 Beer exp pc  (current US$)'!AP14*'2.10 US CPI'!$B181/100</f>
        <v>191.82342352822099</v>
      </c>
      <c r="AQ14" s="94">
        <f>'1.27 Beer exp pc  (current US$)'!AQ14*'2.10 US CPI'!$B181/100</f>
        <v>110.03107290142343</v>
      </c>
      <c r="AR14" s="94">
        <f>'1.27 Beer exp pc  (current US$)'!AR14*'2.10 US CPI'!$B181/100</f>
        <v>151.85007129741768</v>
      </c>
      <c r="AS14" s="94">
        <f>'1.27 Beer exp pc  (current US$)'!AS14*'2.10 US CPI'!$B181/100</f>
        <v>216.39897797250615</v>
      </c>
      <c r="AT14" s="94">
        <f>'1.27 Beer exp pc  (current US$)'!AT14*'2.10 US CPI'!$B181/100</f>
        <v>142.42042741137769</v>
      </c>
      <c r="AU14" s="94">
        <f>'1.27 Beer exp pc  (current US$)'!AU14*'2.10 US CPI'!$B181/100</f>
        <v>181.68252959621168</v>
      </c>
      <c r="AV14" s="94">
        <f>'1.27 Beer exp pc  (current US$)'!AV14*'2.10 US CPI'!$B181/100</f>
        <v>151.26767544331003</v>
      </c>
      <c r="AW14" s="94">
        <f>'1.27 Beer exp pc  (current US$)'!AW14*'2.10 US CPI'!$B181/100</f>
        <v>160.08199566160519</v>
      </c>
      <c r="AX14" s="94">
        <f>'1.27 Beer exp pc  (current US$)'!AX14*'2.10 US CPI'!$B181/100</f>
        <v>91.232532831803894</v>
      </c>
      <c r="AY14" s="94">
        <f>'1.27 Beer exp pc  (current US$)'!AY14*'2.10 US CPI'!$B181/100</f>
        <v>42.063582358713241</v>
      </c>
      <c r="AZ14" s="94">
        <f>'1.27 Beer exp pc  (current US$)'!AZ14*'2.10 US CPI'!$B181/100</f>
        <v>161.86133700878997</v>
      </c>
      <c r="BA14" s="94">
        <f>'1.27 Beer exp pc  (current US$)'!BA14*'2.10 US CPI'!$B181/100</f>
        <v>122.56874245659642</v>
      </c>
      <c r="BB14" s="94">
        <f>'1.27 Beer exp pc  (current US$)'!BB14*'2.10 US CPI'!$B181/100</f>
        <v>109.7229598445596</v>
      </c>
      <c r="BC14" s="94">
        <f>'1.27 Beer exp pc  (current US$)'!BC14*'2.10 US CPI'!$B181/100</f>
        <v>418.03612088081405</v>
      </c>
      <c r="BD14" s="94">
        <f>'1.27 Beer exp pc  (current US$)'!BD14*'2.10 US CPI'!$B181/100</f>
        <v>63.61632667954396</v>
      </c>
      <c r="BE14" s="94">
        <f>'1.27 Beer exp pc  (current US$)'!BE14*'2.10 US CPI'!$B181/100</f>
        <v>8.6590920260474249</v>
      </c>
      <c r="BF14" s="94">
        <f>'1.27 Beer exp pc  (current US$)'!BF14*'2.10 US CPI'!$B181/100</f>
        <v>90.390653062166706</v>
      </c>
      <c r="BG14" s="94">
        <f>'1.27 Beer exp pc  (current US$)'!BG14*'2.10 US CPI'!$B181/100</f>
        <v>7.6986371939632443</v>
      </c>
      <c r="BH14" s="94"/>
      <c r="BI14" s="94">
        <f>'1.27 Beer exp pc  (current US$)'!BI14*'2.10 US CPI'!$B181/100</f>
        <v>123.90180553799468</v>
      </c>
      <c r="BJ14" s="94">
        <f>'1.27 Beer exp pc  (current US$)'!BJ14*'2.10 US CPI'!$B181/100</f>
        <v>54.191753049855443</v>
      </c>
      <c r="BK14" s="94">
        <f>'1.27 Beer exp pc  (current US$)'!BK14*'2.10 US CPI'!$B181/100</f>
        <v>18.871307474487786</v>
      </c>
      <c r="BL14" s="94">
        <f>'1.27 Beer exp pc  (current US$)'!BL14*'2.10 US CPI'!$B181/100</f>
        <v>18.593541860337947</v>
      </c>
      <c r="BM14" s="94"/>
      <c r="BN14" s="94">
        <f>'1.27 Beer exp pc  (current US$)'!BN14*'2.10 US CPI'!$B181/100</f>
        <v>172.54356467874018</v>
      </c>
      <c r="BO14" s="94">
        <f>'1.27 Beer exp pc  (current US$)'!BO14*'2.10 US CPI'!$B181/100</f>
        <v>71.705247864348181</v>
      </c>
      <c r="BP14" s="94">
        <f>'1.27 Beer exp pc  (current US$)'!BP14*'2.10 US CPI'!$B181/100</f>
        <v>120.08888515782404</v>
      </c>
      <c r="BQ14" s="94">
        <f>'1.27 Beer exp pc  (current US$)'!BQ14*'2.10 US CPI'!$B181/100</f>
        <v>314.0365308048232</v>
      </c>
      <c r="BR14" s="94">
        <f>'1.27 Beer exp pc  (current US$)'!BR14*'2.10 US CPI'!$B181/100</f>
        <v>461.47997876387331</v>
      </c>
      <c r="BS14" s="94">
        <f>'1.27 Beer exp pc  (current US$)'!BS14*'2.10 US CPI'!$B181/100</f>
        <v>297.72398045156496</v>
      </c>
      <c r="BT14" s="94">
        <f>'1.27 Beer exp pc  (current US$)'!BT14*'2.10 US CPI'!$B181/100</f>
        <v>311.71524562978698</v>
      </c>
      <c r="BU14" s="94">
        <f>'1.27 Beer exp pc  (current US$)'!BU14*'2.10 US CPI'!$B181/100</f>
        <v>533.23377695317606</v>
      </c>
      <c r="BV14" s="94">
        <f>'1.27 Beer exp pc  (current US$)'!BV14*'2.10 US CPI'!$B181/100</f>
        <v>507.8115269257604</v>
      </c>
      <c r="BW14" s="94">
        <f>'1.27 Beer exp pc  (current US$)'!BW14*'2.10 US CPI'!$B181/100</f>
        <v>475.39588388137264</v>
      </c>
      <c r="BX14" s="94">
        <f>'1.27 Beer exp pc  (current US$)'!BX14*'2.10 US CPI'!$B181/100</f>
        <v>594.37296391609425</v>
      </c>
      <c r="BY14" s="94">
        <f>'1.27 Beer exp pc  (current US$)'!BY14*'2.10 US CPI'!$B181/100</f>
        <v>138.22245714240634</v>
      </c>
      <c r="BZ14" s="94">
        <f>'1.27 Beer exp pc  (current US$)'!BZ14*'2.10 US CPI'!$B181/100</f>
        <v>429.62527079632366</v>
      </c>
      <c r="CA14" s="94">
        <f>'1.27 Beer exp pc  (current US$)'!CA14*'2.10 US CPI'!$B181/100</f>
        <v>230.54510481310433</v>
      </c>
      <c r="CB14" s="94">
        <f>'1.27 Beer exp pc  (current US$)'!CB14*'2.10 US CPI'!$B181/100</f>
        <v>773.02308900866308</v>
      </c>
      <c r="CC14" s="94">
        <f>'1.27 Beer exp pc  (current US$)'!CC14*'2.10 US CPI'!$B181/100</f>
        <v>166.01756434129933</v>
      </c>
      <c r="CD14" s="94">
        <f>'1.27 Beer exp pc  (current US$)'!CD14*'2.10 US CPI'!$B181/100</f>
        <v>310.45661285213055</v>
      </c>
      <c r="CE14" s="94">
        <f>'1.27 Beer exp pc  (current US$)'!CE14*'2.10 US CPI'!$B181/100</f>
        <v>699.51898955053241</v>
      </c>
      <c r="CF14" s="94">
        <f>'1.27 Beer exp pc  (current US$)'!CF14*'2.10 US CPI'!$B181/100</f>
        <v>231.60732091364397</v>
      </c>
      <c r="CG14" s="94">
        <f>'1.27 Beer exp pc  (current US$)'!CG14*'2.10 US CPI'!$B181/100</f>
        <v>367.13324689970995</v>
      </c>
      <c r="CH14" s="94">
        <f>'1.27 Beer exp pc  (current US$)'!CH14*'2.10 US CPI'!$B181/100</f>
        <v>362.83089983022074</v>
      </c>
      <c r="CI14" s="94">
        <f>'1.27 Beer exp pc  (current US$)'!CI14*'2.10 US CPI'!$B181/100</f>
        <v>548.36704841163078</v>
      </c>
      <c r="CJ14" s="94">
        <f>'1.27 Beer exp pc  (current US$)'!CJ14*'2.10 US CPI'!$B181/100</f>
        <v>76.41854443601342</v>
      </c>
      <c r="CK14" s="94">
        <f>'1.27 Beer exp pc  (current US$)'!CK14*'2.10 US CPI'!$B181/100</f>
        <v>522.66900054019743</v>
      </c>
      <c r="CL14" s="94">
        <f>'1.27 Beer exp pc  (current US$)'!CL14*'2.10 US CPI'!$B181/100</f>
        <v>308.61107747716278</v>
      </c>
      <c r="CM14" s="94">
        <f>'1.27 Beer exp pc  (current US$)'!CM14*'2.10 US CPI'!$B181/100</f>
        <v>12.472288881124539</v>
      </c>
      <c r="CN14" s="94">
        <f>'1.27 Beer exp pc  (current US$)'!CN14*'2.10 US CPI'!$B181/100</f>
        <v>47.154235962168705</v>
      </c>
      <c r="CO14" s="94">
        <f>'1.27 Beer exp pc  (current US$)'!CO14*'2.10 US CPI'!$B181/100</f>
        <v>17.466993896791024</v>
      </c>
      <c r="CP14" s="94">
        <f>'1.27 Beer exp pc  (current US$)'!CP14*'2.10 US CPI'!$B181/100</f>
        <v>4.174536972868073</v>
      </c>
    </row>
    <row r="15" spans="1:94" x14ac:dyDescent="0.25">
      <c r="A15" s="78" t="s">
        <v>36</v>
      </c>
      <c r="B15" s="94">
        <f>'1.27 Beer exp pc  (current US$)'!B15*'2.10 US CPI'!$B182/100</f>
        <v>91.334894631695732</v>
      </c>
      <c r="C15" s="94">
        <f>'1.27 Beer exp pc  (current US$)'!C15*'2.10 US CPI'!$B182/100</f>
        <v>45.16871291180513</v>
      </c>
      <c r="D15" s="94">
        <f>'1.27 Beer exp pc  (current US$)'!D15*'2.10 US CPI'!$B182/100</f>
        <v>21.115525036071187</v>
      </c>
      <c r="E15" s="94">
        <f>'1.27 Beer exp pc  (current US$)'!E15*'2.10 US CPI'!$B182/100</f>
        <v>53.148684972378959</v>
      </c>
      <c r="F15" s="94">
        <f>'1.27 Beer exp pc  (current US$)'!F15*'2.10 US CPI'!$B182/100</f>
        <v>153.34699826086955</v>
      </c>
      <c r="G15" s="94">
        <f>'1.27 Beer exp pc  (current US$)'!G15*'2.10 US CPI'!$B182/100</f>
        <v>4.8114131010992232</v>
      </c>
      <c r="H15" s="94">
        <f>'1.27 Beer exp pc  (current US$)'!H15*'2.10 US CPI'!$B182/100</f>
        <v>4.9068346464715216</v>
      </c>
      <c r="I15" s="94">
        <f>'1.27 Beer exp pc  (current US$)'!I15*'2.10 US CPI'!$B182/100</f>
        <v>335.07030503228651</v>
      </c>
      <c r="J15" s="94">
        <f>'1.27 Beer exp pc  (current US$)'!J15*'2.10 US CPI'!$B182/100</f>
        <v>72.77115518811577</v>
      </c>
      <c r="K15" s="94">
        <f>'1.27 Beer exp pc  (current US$)'!K15*'2.10 US CPI'!$B182/100</f>
        <v>61.829264207958651</v>
      </c>
      <c r="L15" s="94">
        <f>'1.27 Beer exp pc  (current US$)'!L15*'2.10 US CPI'!$B182/100</f>
        <v>0.22498876885700628</v>
      </c>
      <c r="M15" s="94">
        <f>'1.27 Beer exp pc  (current US$)'!M15*'2.10 US CPI'!$B182/100</f>
        <v>39.126251259330317</v>
      </c>
      <c r="N15" s="94">
        <f>'1.27 Beer exp pc  (current US$)'!N15*'2.10 US CPI'!$B182/100</f>
        <v>317.46810082975264</v>
      </c>
      <c r="O15" s="94">
        <f>'1.27 Beer exp pc  (current US$)'!O15*'2.10 US CPI'!$B182/100</f>
        <v>250.9563251074778</v>
      </c>
      <c r="P15" s="94">
        <f>'1.27 Beer exp pc  (current US$)'!P15*'2.10 US CPI'!$B182/100</f>
        <v>109.32020561164535</v>
      </c>
      <c r="Q15" s="94">
        <f>'1.27 Beer exp pc  (current US$)'!Q15*'2.10 US CPI'!$B182/100</f>
        <v>93.987039112605544</v>
      </c>
      <c r="R15" s="94">
        <f>'1.27 Beer exp pc  (current US$)'!R15*'2.10 US CPI'!$B182/100</f>
        <v>7.9725168572722147</v>
      </c>
      <c r="S15" s="94">
        <f>'1.27 Beer exp pc  (current US$)'!S15*'2.10 US CPI'!$B182/100</f>
        <v>68.538832530083567</v>
      </c>
      <c r="T15" s="94">
        <f>'1.27 Beer exp pc  (current US$)'!T15*'2.10 US CPI'!$B182/100</f>
        <v>617.2589805191036</v>
      </c>
      <c r="U15" s="94">
        <f>'1.27 Beer exp pc  (current US$)'!U15*'2.10 US CPI'!$B182/100</f>
        <v>643.40422062059815</v>
      </c>
      <c r="V15" s="94">
        <f>'1.27 Beer exp pc  (current US$)'!V15*'2.10 US CPI'!$B182/100</f>
        <v>480.64909961815681</v>
      </c>
      <c r="W15" s="94">
        <f>'1.27 Beer exp pc  (current US$)'!W15*'2.10 US CPI'!$B182/100</f>
        <v>183.64837746889719</v>
      </c>
      <c r="X15" s="94">
        <f>'1.27 Beer exp pc  (current US$)'!X15*'2.10 US CPI'!$B182/100</f>
        <v>74.342936241256169</v>
      </c>
      <c r="Y15" s="94">
        <f>'1.27 Beer exp pc  (current US$)'!Y15*'2.10 US CPI'!$B182/100</f>
        <v>152.72394076082708</v>
      </c>
      <c r="Z15" s="94">
        <f>'1.27 Beer exp pc  (current US$)'!Z15*'2.10 US CPI'!$B182/100</f>
        <v>112.85276336380858</v>
      </c>
      <c r="AA15" s="94">
        <f>'1.27 Beer exp pc  (current US$)'!AA15*'2.10 US CPI'!$B182/100</f>
        <v>302.24891016165736</v>
      </c>
      <c r="AB15" s="94">
        <f>'1.27 Beer exp pc  (current US$)'!AB15*'2.10 US CPI'!$B182/100</f>
        <v>292.10357642091651</v>
      </c>
      <c r="AC15" s="94">
        <f>'1.27 Beer exp pc  (current US$)'!AC15*'2.10 US CPI'!$B182/100</f>
        <v>226.91525845316752</v>
      </c>
      <c r="AD15" s="94">
        <f>'1.27 Beer exp pc  (current US$)'!AD15*'2.10 US CPI'!$B182/100</f>
        <v>57.573210927705816</v>
      </c>
      <c r="AE15" s="94">
        <f>'1.27 Beer exp pc  (current US$)'!AE15*'2.10 US CPI'!$B182/100</f>
        <v>152.81562550460202</v>
      </c>
      <c r="AF15" s="94">
        <f>'1.27 Beer exp pc  (current US$)'!AF15*'2.10 US CPI'!$B182/100</f>
        <v>178.14664492538793</v>
      </c>
      <c r="AG15" s="94">
        <f>'1.27 Beer exp pc  (current US$)'!AG15*'2.10 US CPI'!$B182/100</f>
        <v>173.00465358861337</v>
      </c>
      <c r="AH15" s="94">
        <f>'1.27 Beer exp pc  (current US$)'!AH15*'2.10 US CPI'!$B182/100</f>
        <v>87.12118023565921</v>
      </c>
      <c r="AI15" s="94">
        <f>'1.27 Beer exp pc  (current US$)'!AI15*'2.10 US CPI'!$B182/100</f>
        <v>245.60693452156963</v>
      </c>
      <c r="AJ15" s="94">
        <f>'1.27 Beer exp pc  (current US$)'!AJ15*'2.10 US CPI'!$B182/100</f>
        <v>132.511417525387</v>
      </c>
      <c r="AK15" s="94">
        <f>'1.27 Beer exp pc  (current US$)'!AK15*'2.10 US CPI'!$B182/100</f>
        <v>204.45052756560824</v>
      </c>
      <c r="AL15" s="94">
        <f>'1.27 Beer exp pc  (current US$)'!AL15*'2.10 US CPI'!$B182/100</f>
        <v>156.77029729165216</v>
      </c>
      <c r="AM15" s="94">
        <f>'1.27 Beer exp pc  (current US$)'!AM15*'2.10 US CPI'!$B182/100</f>
        <v>156.43668034301768</v>
      </c>
      <c r="AN15" s="94">
        <f>'1.27 Beer exp pc  (current US$)'!AN15*'2.10 US CPI'!$B182/100</f>
        <v>283.49237419856223</v>
      </c>
      <c r="AO15" s="94">
        <f>'1.27 Beer exp pc  (current US$)'!AO15*'2.10 US CPI'!$B182/100</f>
        <v>103.21959812838999</v>
      </c>
      <c r="AP15" s="94">
        <f>'1.27 Beer exp pc  (current US$)'!AP15*'2.10 US CPI'!$B182/100</f>
        <v>197.9871359221554</v>
      </c>
      <c r="AQ15" s="94">
        <f>'1.27 Beer exp pc  (current US$)'!AQ15*'2.10 US CPI'!$B182/100</f>
        <v>114.01014332965822</v>
      </c>
      <c r="AR15" s="94">
        <f>'1.27 Beer exp pc  (current US$)'!AR15*'2.10 US CPI'!$B182/100</f>
        <v>161.72827431032994</v>
      </c>
      <c r="AS15" s="94">
        <f>'1.27 Beer exp pc  (current US$)'!AS15*'2.10 US CPI'!$B182/100</f>
        <v>216.30639946068584</v>
      </c>
      <c r="AT15" s="94">
        <f>'1.27 Beer exp pc  (current US$)'!AT15*'2.10 US CPI'!$B182/100</f>
        <v>157.21953652180841</v>
      </c>
      <c r="AU15" s="94">
        <f>'1.27 Beer exp pc  (current US$)'!AU15*'2.10 US CPI'!$B182/100</f>
        <v>180.71021938051305</v>
      </c>
      <c r="AV15" s="94">
        <f>'1.27 Beer exp pc  (current US$)'!AV15*'2.10 US CPI'!$B182/100</f>
        <v>164.78140753628111</v>
      </c>
      <c r="AW15" s="94">
        <f>'1.27 Beer exp pc  (current US$)'!AW15*'2.10 US CPI'!$B182/100</f>
        <v>152.28448291720747</v>
      </c>
      <c r="AX15" s="94">
        <f>'1.27 Beer exp pc  (current US$)'!AX15*'2.10 US CPI'!$B182/100</f>
        <v>95.783901081008594</v>
      </c>
      <c r="AY15" s="94">
        <f>'1.27 Beer exp pc  (current US$)'!AY15*'2.10 US CPI'!$B182/100</f>
        <v>49.727213250410522</v>
      </c>
      <c r="AZ15" s="94">
        <f>'1.27 Beer exp pc  (current US$)'!AZ15*'2.10 US CPI'!$B182/100</f>
        <v>171.15783121235555</v>
      </c>
      <c r="BA15" s="94">
        <f>'1.27 Beer exp pc  (current US$)'!BA15*'2.10 US CPI'!$B182/100</f>
        <v>122.66465263123456</v>
      </c>
      <c r="BB15" s="94">
        <f>'1.27 Beer exp pc  (current US$)'!BB15*'2.10 US CPI'!$B182/100</f>
        <v>128.25536384976527</v>
      </c>
      <c r="BC15" s="94">
        <f>'1.27 Beer exp pc  (current US$)'!BC15*'2.10 US CPI'!$B182/100</f>
        <v>463.77021006738011</v>
      </c>
      <c r="BD15" s="94">
        <f>'1.27 Beer exp pc  (current US$)'!BD15*'2.10 US CPI'!$B182/100</f>
        <v>65.193561428335897</v>
      </c>
      <c r="BE15" s="94">
        <f>'1.27 Beer exp pc  (current US$)'!BE15*'2.10 US CPI'!$B182/100</f>
        <v>9.1784903407260767</v>
      </c>
      <c r="BF15" s="94">
        <f>'1.27 Beer exp pc  (current US$)'!BF15*'2.10 US CPI'!$B182/100</f>
        <v>99.81408973851029</v>
      </c>
      <c r="BG15" s="94">
        <f>'1.27 Beer exp pc  (current US$)'!BG15*'2.10 US CPI'!$B182/100</f>
        <v>7.4679159047175121</v>
      </c>
      <c r="BH15" s="94"/>
      <c r="BI15" s="94">
        <f>'1.27 Beer exp pc  (current US$)'!BI15*'2.10 US CPI'!$B182/100</f>
        <v>140.87613003288047</v>
      </c>
      <c r="BJ15" s="94">
        <f>'1.27 Beer exp pc  (current US$)'!BJ15*'2.10 US CPI'!$B182/100</f>
        <v>54.993497341673361</v>
      </c>
      <c r="BK15" s="94">
        <f>'1.27 Beer exp pc  (current US$)'!BK15*'2.10 US CPI'!$B182/100</f>
        <v>18.977856794817761</v>
      </c>
      <c r="BL15" s="94">
        <f>'1.27 Beer exp pc  (current US$)'!BL15*'2.10 US CPI'!$B182/100</f>
        <v>19.580891812992398</v>
      </c>
      <c r="BM15" s="94"/>
      <c r="BN15" s="94">
        <f>'1.27 Beer exp pc  (current US$)'!BN15*'2.10 US CPI'!$B182/100</f>
        <v>163.95081248151328</v>
      </c>
      <c r="BO15" s="94">
        <f>'1.27 Beer exp pc  (current US$)'!BO15*'2.10 US CPI'!$B182/100</f>
        <v>78.755540399217949</v>
      </c>
      <c r="BP15" s="94">
        <f>'1.27 Beer exp pc  (current US$)'!BP15*'2.10 US CPI'!$B182/100</f>
        <v>127.7786804442069</v>
      </c>
      <c r="BQ15" s="94">
        <f>'1.27 Beer exp pc  (current US$)'!BQ15*'2.10 US CPI'!$B182/100</f>
        <v>317.71150749121722</v>
      </c>
      <c r="BR15" s="94">
        <f>'1.27 Beer exp pc  (current US$)'!BR15*'2.10 US CPI'!$B182/100</f>
        <v>452.29318063508589</v>
      </c>
      <c r="BS15" s="94">
        <f>'1.27 Beer exp pc  (current US$)'!BS15*'2.10 US CPI'!$B182/100</f>
        <v>302.763128713497</v>
      </c>
      <c r="BT15" s="94">
        <f>'1.27 Beer exp pc  (current US$)'!BT15*'2.10 US CPI'!$B182/100</f>
        <v>322.17289877088007</v>
      </c>
      <c r="BU15" s="94">
        <f>'1.27 Beer exp pc  (current US$)'!BU15*'2.10 US CPI'!$B182/100</f>
        <v>563.41196180740417</v>
      </c>
      <c r="BV15" s="94">
        <f>'1.27 Beer exp pc  (current US$)'!BV15*'2.10 US CPI'!$B182/100</f>
        <v>524.40913456340775</v>
      </c>
      <c r="BW15" s="94">
        <f>'1.27 Beer exp pc  (current US$)'!BW15*'2.10 US CPI'!$B182/100</f>
        <v>495.26880555456387</v>
      </c>
      <c r="BX15" s="94">
        <f>'1.27 Beer exp pc  (current US$)'!BX15*'2.10 US CPI'!$B182/100</f>
        <v>639.89041590653619</v>
      </c>
      <c r="BY15" s="94">
        <f>'1.27 Beer exp pc  (current US$)'!BY15*'2.10 US CPI'!$B182/100</f>
        <v>158.39239172096589</v>
      </c>
      <c r="BZ15" s="94">
        <f>'1.27 Beer exp pc  (current US$)'!BZ15*'2.10 US CPI'!$B182/100</f>
        <v>444.64480283444499</v>
      </c>
      <c r="CA15" s="94">
        <f>'1.27 Beer exp pc  (current US$)'!CA15*'2.10 US CPI'!$B182/100</f>
        <v>232.76176614926027</v>
      </c>
      <c r="CB15" s="94">
        <f>'1.27 Beer exp pc  (current US$)'!CB15*'2.10 US CPI'!$B182/100</f>
        <v>792.32570625775963</v>
      </c>
      <c r="CC15" s="94">
        <f>'1.27 Beer exp pc  (current US$)'!CC15*'2.10 US CPI'!$B182/100</f>
        <v>172.10986291408929</v>
      </c>
      <c r="CD15" s="94">
        <f>'1.27 Beer exp pc  (current US$)'!CD15*'2.10 US CPI'!$B182/100</f>
        <v>335.60498939188068</v>
      </c>
      <c r="CE15" s="94">
        <f>'1.27 Beer exp pc  (current US$)'!CE15*'2.10 US CPI'!$B182/100</f>
        <v>708.31055767822147</v>
      </c>
      <c r="CF15" s="94">
        <f>'1.27 Beer exp pc  (current US$)'!CF15*'2.10 US CPI'!$B182/100</f>
        <v>232.62560239527815</v>
      </c>
      <c r="CG15" s="94">
        <f>'1.27 Beer exp pc  (current US$)'!CG15*'2.10 US CPI'!$B182/100</f>
        <v>366.54358102974879</v>
      </c>
      <c r="CH15" s="94">
        <f>'1.27 Beer exp pc  (current US$)'!CH15*'2.10 US CPI'!$B182/100</f>
        <v>383.11541560711191</v>
      </c>
      <c r="CI15" s="94">
        <f>'1.27 Beer exp pc  (current US$)'!CI15*'2.10 US CPI'!$B182/100</f>
        <v>553.77826124814965</v>
      </c>
      <c r="CJ15" s="94">
        <f>'1.27 Beer exp pc  (current US$)'!CJ15*'2.10 US CPI'!$B182/100</f>
        <v>74.019588138690494</v>
      </c>
      <c r="CK15" s="94">
        <f>'1.27 Beer exp pc  (current US$)'!CK15*'2.10 US CPI'!$B182/100</f>
        <v>536.15864630946101</v>
      </c>
      <c r="CL15" s="94">
        <f>'1.27 Beer exp pc  (current US$)'!CL15*'2.10 US CPI'!$B182/100</f>
        <v>333.84648383133919</v>
      </c>
      <c r="CM15" s="94">
        <f>'1.27 Beer exp pc  (current US$)'!CM15*'2.10 US CPI'!$B182/100</f>
        <v>13.41523614862805</v>
      </c>
      <c r="CN15" s="94">
        <f>'1.27 Beer exp pc  (current US$)'!CN15*'2.10 US CPI'!$B182/100</f>
        <v>49.794124198905649</v>
      </c>
      <c r="CO15" s="94">
        <f>'1.27 Beer exp pc  (current US$)'!CO15*'2.10 US CPI'!$B182/100</f>
        <v>18.245146948447545</v>
      </c>
      <c r="CP15" s="94">
        <f>'1.27 Beer exp pc  (current US$)'!CP15*'2.10 US CPI'!$B182/100</f>
        <v>4.5040970930621826</v>
      </c>
    </row>
    <row r="16" spans="1:94" x14ac:dyDescent="0.25">
      <c r="A16" s="78" t="s">
        <v>37</v>
      </c>
      <c r="B16" s="94">
        <f>'1.27 Beer exp pc  (current US$)'!B16*'2.10 US CPI'!$B183/100</f>
        <v>90.80555753961103</v>
      </c>
      <c r="C16" s="94">
        <f>'1.27 Beer exp pc  (current US$)'!C16*'2.10 US CPI'!$B183/100</f>
        <v>46.723004772955761</v>
      </c>
      <c r="D16" s="94">
        <f>'1.27 Beer exp pc  (current US$)'!D16*'2.10 US CPI'!$B183/100</f>
        <v>21.555163499382726</v>
      </c>
      <c r="E16" s="94">
        <f>'1.27 Beer exp pc  (current US$)'!E16*'2.10 US CPI'!$B183/100</f>
        <v>58.030494370627324</v>
      </c>
      <c r="F16" s="94">
        <f>'1.27 Beer exp pc  (current US$)'!F16*'2.10 US CPI'!$B183/100</f>
        <v>160.42076998494832</v>
      </c>
      <c r="G16" s="94">
        <f>'1.27 Beer exp pc  (current US$)'!G16*'2.10 US CPI'!$B183/100</f>
        <v>5.2864766821992575</v>
      </c>
      <c r="H16" s="94">
        <f>'1.27 Beer exp pc  (current US$)'!H16*'2.10 US CPI'!$B183/100</f>
        <v>5.126464503715396</v>
      </c>
      <c r="I16" s="94">
        <f>'1.27 Beer exp pc  (current US$)'!I16*'2.10 US CPI'!$B183/100</f>
        <v>315.61881729483048</v>
      </c>
      <c r="J16" s="94">
        <f>'1.27 Beer exp pc  (current US$)'!J16*'2.10 US CPI'!$B183/100</f>
        <v>66.486918442030671</v>
      </c>
      <c r="K16" s="94">
        <f>'1.27 Beer exp pc  (current US$)'!K16*'2.10 US CPI'!$B183/100</f>
        <v>62.825391202039349</v>
      </c>
      <c r="L16" s="94">
        <f>'1.27 Beer exp pc  (current US$)'!L16*'2.10 US CPI'!$B183/100</f>
        <v>0.24278283632622027</v>
      </c>
      <c r="M16" s="94">
        <f>'1.27 Beer exp pc  (current US$)'!M16*'2.10 US CPI'!$B183/100</f>
        <v>36.089124327835655</v>
      </c>
      <c r="N16" s="94">
        <f>'1.27 Beer exp pc  (current US$)'!N16*'2.10 US CPI'!$B183/100</f>
        <v>331.69059180576636</v>
      </c>
      <c r="O16" s="94">
        <f>'1.27 Beer exp pc  (current US$)'!O16*'2.10 US CPI'!$B183/100</f>
        <v>271.69172715373634</v>
      </c>
      <c r="P16" s="94">
        <f>'1.27 Beer exp pc  (current US$)'!P16*'2.10 US CPI'!$B183/100</f>
        <v>112.91103172396089</v>
      </c>
      <c r="Q16" s="94">
        <f>'1.27 Beer exp pc  (current US$)'!Q16*'2.10 US CPI'!$B183/100</f>
        <v>94.64836266721791</v>
      </c>
      <c r="R16" s="94">
        <f>'1.27 Beer exp pc  (current US$)'!R16*'2.10 US CPI'!$B183/100</f>
        <v>9.5904217917196632</v>
      </c>
      <c r="S16" s="94">
        <f>'1.27 Beer exp pc  (current US$)'!S16*'2.10 US CPI'!$B183/100</f>
        <v>74.918123460209728</v>
      </c>
      <c r="T16" s="94">
        <f>'1.27 Beer exp pc  (current US$)'!T16*'2.10 US CPI'!$B183/100</f>
        <v>601.27203749665216</v>
      </c>
      <c r="U16" s="94">
        <f>'1.27 Beer exp pc  (current US$)'!U16*'2.10 US CPI'!$B183/100</f>
        <v>622.07894094794426</v>
      </c>
      <c r="V16" s="94">
        <f>'1.27 Beer exp pc  (current US$)'!V16*'2.10 US CPI'!$B183/100</f>
        <v>491.90214263371905</v>
      </c>
      <c r="W16" s="94">
        <f>'1.27 Beer exp pc  (current US$)'!W16*'2.10 US CPI'!$B183/100</f>
        <v>167.26877601163625</v>
      </c>
      <c r="X16" s="94">
        <f>'1.27 Beer exp pc  (current US$)'!X16*'2.10 US CPI'!$B183/100</f>
        <v>77.811962146976171</v>
      </c>
      <c r="Y16" s="94">
        <f>'1.27 Beer exp pc  (current US$)'!Y16*'2.10 US CPI'!$B183/100</f>
        <v>157.22706598083502</v>
      </c>
      <c r="Z16" s="94">
        <f>'1.27 Beer exp pc  (current US$)'!Z16*'2.10 US CPI'!$B183/100</f>
        <v>107.39324702927253</v>
      </c>
      <c r="AA16" s="94">
        <f>'1.27 Beer exp pc  (current US$)'!AA16*'2.10 US CPI'!$B183/100</f>
        <v>285.49296560491564</v>
      </c>
      <c r="AB16" s="94">
        <f>'1.27 Beer exp pc  (current US$)'!AB16*'2.10 US CPI'!$B183/100</f>
        <v>280.05362334005554</v>
      </c>
      <c r="AC16" s="94">
        <f>'1.27 Beer exp pc  (current US$)'!AC16*'2.10 US CPI'!$B183/100</f>
        <v>237.73413566739609</v>
      </c>
      <c r="AD16" s="94">
        <f>'1.27 Beer exp pc  (current US$)'!AD16*'2.10 US CPI'!$B183/100</f>
        <v>63.961075554375242</v>
      </c>
      <c r="AE16" s="94">
        <f>'1.27 Beer exp pc  (current US$)'!AE16*'2.10 US CPI'!$B183/100</f>
        <v>153.32734829003587</v>
      </c>
      <c r="AF16" s="94">
        <f>'1.27 Beer exp pc  (current US$)'!AF16*'2.10 US CPI'!$B183/100</f>
        <v>190.23702223332501</v>
      </c>
      <c r="AG16" s="94">
        <f>'1.27 Beer exp pc  (current US$)'!AG16*'2.10 US CPI'!$B183/100</f>
        <v>189.20882282996433</v>
      </c>
      <c r="AH16" s="94">
        <f>'1.27 Beer exp pc  (current US$)'!AH16*'2.10 US CPI'!$B183/100</f>
        <v>91.382006199748162</v>
      </c>
      <c r="AI16" s="94">
        <f>'1.27 Beer exp pc  (current US$)'!AI16*'2.10 US CPI'!$B183/100</f>
        <v>251.75631278298616</v>
      </c>
      <c r="AJ16" s="94">
        <f>'1.27 Beer exp pc  (current US$)'!AJ16*'2.10 US CPI'!$B183/100</f>
        <v>136.34476846490503</v>
      </c>
      <c r="AK16" s="94">
        <f>'1.27 Beer exp pc  (current US$)'!AK16*'2.10 US CPI'!$B183/100</f>
        <v>175.20961766419407</v>
      </c>
      <c r="AL16" s="94">
        <f>'1.27 Beer exp pc  (current US$)'!AL16*'2.10 US CPI'!$B183/100</f>
        <v>156.85679884703646</v>
      </c>
      <c r="AM16" s="94">
        <f>'1.27 Beer exp pc  (current US$)'!AM16*'2.10 US CPI'!$B183/100</f>
        <v>161.99676877342642</v>
      </c>
      <c r="AN16" s="94">
        <f>'1.27 Beer exp pc  (current US$)'!AN16*'2.10 US CPI'!$B183/100</f>
        <v>288.83329290184861</v>
      </c>
      <c r="AO16" s="94">
        <f>'1.27 Beer exp pc  (current US$)'!AO16*'2.10 US CPI'!$B183/100</f>
        <v>73.34133700572967</v>
      </c>
      <c r="AP16" s="94">
        <f>'1.27 Beer exp pc  (current US$)'!AP16*'2.10 US CPI'!$B183/100</f>
        <v>182.82990741999328</v>
      </c>
      <c r="AQ16" s="94">
        <f>'1.27 Beer exp pc  (current US$)'!AQ16*'2.10 US CPI'!$B183/100</f>
        <v>101.15654397394138</v>
      </c>
      <c r="AR16" s="94">
        <f>'1.27 Beer exp pc  (current US$)'!AR16*'2.10 US CPI'!$B183/100</f>
        <v>174.17623628324452</v>
      </c>
      <c r="AS16" s="94">
        <f>'1.27 Beer exp pc  (current US$)'!AS16*'2.10 US CPI'!$B183/100</f>
        <v>225.89157532175943</v>
      </c>
      <c r="AT16" s="94">
        <f>'1.27 Beer exp pc  (current US$)'!AT16*'2.10 US CPI'!$B183/100</f>
        <v>151.1749597468839</v>
      </c>
      <c r="AU16" s="94">
        <f>'1.27 Beer exp pc  (current US$)'!AU16*'2.10 US CPI'!$B183/100</f>
        <v>177.3989025222111</v>
      </c>
      <c r="AV16" s="94">
        <f>'1.27 Beer exp pc  (current US$)'!AV16*'2.10 US CPI'!$B183/100</f>
        <v>163.78570111667474</v>
      </c>
      <c r="AW16" s="94">
        <f>'1.27 Beer exp pc  (current US$)'!AW16*'2.10 US CPI'!$B183/100</f>
        <v>153.98690443668744</v>
      </c>
      <c r="AX16" s="94">
        <f>'1.27 Beer exp pc  (current US$)'!AX16*'2.10 US CPI'!$B183/100</f>
        <v>101.84542882115841</v>
      </c>
      <c r="AY16" s="94">
        <f>'1.27 Beer exp pc  (current US$)'!AY16*'2.10 US CPI'!$B183/100</f>
        <v>58.330505621165599</v>
      </c>
      <c r="AZ16" s="94">
        <f>'1.27 Beer exp pc  (current US$)'!AZ16*'2.10 US CPI'!$B183/100</f>
        <v>174.11312628702771</v>
      </c>
      <c r="BA16" s="94">
        <f>'1.27 Beer exp pc  (current US$)'!BA16*'2.10 US CPI'!$B183/100</f>
        <v>124.50959219451721</v>
      </c>
      <c r="BB16" s="94">
        <f>'1.27 Beer exp pc  (current US$)'!BB16*'2.10 US CPI'!$B183/100</f>
        <v>135.15111566018422</v>
      </c>
      <c r="BC16" s="94">
        <f>'1.27 Beer exp pc  (current US$)'!BC16*'2.10 US CPI'!$B183/100</f>
        <v>117.97635906925829</v>
      </c>
      <c r="BD16" s="94">
        <f>'1.27 Beer exp pc  (current US$)'!BD16*'2.10 US CPI'!$B183/100</f>
        <v>67.349772286820894</v>
      </c>
      <c r="BE16" s="94">
        <f>'1.27 Beer exp pc  (current US$)'!BE16*'2.10 US CPI'!$B183/100</f>
        <v>9.9968593245544408</v>
      </c>
      <c r="BF16" s="94">
        <f>'1.27 Beer exp pc  (current US$)'!BF16*'2.10 US CPI'!$B183/100</f>
        <v>107.90004039871779</v>
      </c>
      <c r="BG16" s="94">
        <f>'1.27 Beer exp pc  (current US$)'!BG16*'2.10 US CPI'!$B183/100</f>
        <v>8.3112847533893657</v>
      </c>
      <c r="BH16" s="94"/>
      <c r="BI16" s="94">
        <f>'1.27 Beer exp pc  (current US$)'!BI16*'2.10 US CPI'!$B183/100</f>
        <v>143.49338400077949</v>
      </c>
      <c r="BJ16" s="94">
        <f>'1.27 Beer exp pc  (current US$)'!BJ16*'2.10 US CPI'!$B183/100</f>
        <v>54.424861134639222</v>
      </c>
      <c r="BK16" s="94">
        <f>'1.27 Beer exp pc  (current US$)'!BK16*'2.10 US CPI'!$B183/100</f>
        <v>18.580345329764285</v>
      </c>
      <c r="BL16" s="94">
        <f>'1.27 Beer exp pc  (current US$)'!BL16*'2.10 US CPI'!$B183/100</f>
        <v>20.794051082963328</v>
      </c>
      <c r="BM16" s="94"/>
      <c r="BN16" s="94">
        <f>'1.27 Beer exp pc  (current US$)'!BN16*'2.10 US CPI'!$B183/100</f>
        <v>162.88034523458794</v>
      </c>
      <c r="BO16" s="94">
        <f>'1.27 Beer exp pc  (current US$)'!BO16*'2.10 US CPI'!$B183/100</f>
        <v>85.490339033363639</v>
      </c>
      <c r="BP16" s="94">
        <f>'1.27 Beer exp pc  (current US$)'!BP16*'2.10 US CPI'!$B183/100</f>
        <v>137.40698628365911</v>
      </c>
      <c r="BQ16" s="94">
        <f>'1.27 Beer exp pc  (current US$)'!BQ16*'2.10 US CPI'!$B183/100</f>
        <v>325.74504103443167</v>
      </c>
      <c r="BR16" s="94">
        <f>'1.27 Beer exp pc  (current US$)'!BR16*'2.10 US CPI'!$B183/100</f>
        <v>429.42977428503895</v>
      </c>
      <c r="BS16" s="94">
        <f>'1.27 Beer exp pc  (current US$)'!BS16*'2.10 US CPI'!$B183/100</f>
        <v>314.18846549128119</v>
      </c>
      <c r="BT16" s="94">
        <f>'1.27 Beer exp pc  (current US$)'!BT16*'2.10 US CPI'!$B183/100</f>
        <v>331.03004929037553</v>
      </c>
      <c r="BU16" s="94">
        <f>'1.27 Beer exp pc  (current US$)'!BU16*'2.10 US CPI'!$B183/100</f>
        <v>576.26478623235266</v>
      </c>
      <c r="BV16" s="94">
        <f>'1.27 Beer exp pc  (current US$)'!BV16*'2.10 US CPI'!$B183/100</f>
        <v>526.42841307564686</v>
      </c>
      <c r="BW16" s="94">
        <f>'1.27 Beer exp pc  (current US$)'!BW16*'2.10 US CPI'!$B183/100</f>
        <v>518.18525021325001</v>
      </c>
      <c r="BX16" s="94">
        <f>'1.27 Beer exp pc  (current US$)'!BX16*'2.10 US CPI'!$B183/100</f>
        <v>660.64969640269294</v>
      </c>
      <c r="BY16" s="94">
        <f>'1.27 Beer exp pc  (current US$)'!BY16*'2.10 US CPI'!$B183/100</f>
        <v>164.82707020019211</v>
      </c>
      <c r="BZ16" s="94">
        <f>'1.27 Beer exp pc  (current US$)'!BZ16*'2.10 US CPI'!$B183/100</f>
        <v>454.51251728727527</v>
      </c>
      <c r="CA16" s="94">
        <f>'1.27 Beer exp pc  (current US$)'!CA16*'2.10 US CPI'!$B183/100</f>
        <v>225.27537888494345</v>
      </c>
      <c r="CB16" s="94">
        <f>'1.27 Beer exp pc  (current US$)'!CB16*'2.10 US CPI'!$B183/100</f>
        <v>790.83603083269986</v>
      </c>
      <c r="CC16" s="94">
        <f>'1.27 Beer exp pc  (current US$)'!CC16*'2.10 US CPI'!$B183/100</f>
        <v>171.22510730849405</v>
      </c>
      <c r="CD16" s="94">
        <f>'1.27 Beer exp pc  (current US$)'!CD16*'2.10 US CPI'!$B183/100</f>
        <v>350.03784233449994</v>
      </c>
      <c r="CE16" s="94">
        <f>'1.27 Beer exp pc  (current US$)'!CE16*'2.10 US CPI'!$B183/100</f>
        <v>700.3249750445284</v>
      </c>
      <c r="CF16" s="94">
        <f>'1.27 Beer exp pc  (current US$)'!CF16*'2.10 US CPI'!$B183/100</f>
        <v>232.90787643973033</v>
      </c>
      <c r="CG16" s="94">
        <f>'1.27 Beer exp pc  (current US$)'!CG16*'2.10 US CPI'!$B183/100</f>
        <v>375.57020738644911</v>
      </c>
      <c r="CH16" s="94">
        <f>'1.27 Beer exp pc  (current US$)'!CH16*'2.10 US CPI'!$B183/100</f>
        <v>358.75708716523764</v>
      </c>
      <c r="CI16" s="94">
        <f>'1.27 Beer exp pc  (current US$)'!CI16*'2.10 US CPI'!$B183/100</f>
        <v>566.00914172686635</v>
      </c>
      <c r="CJ16" s="94">
        <f>'1.27 Beer exp pc  (current US$)'!CJ16*'2.10 US CPI'!$B183/100</f>
        <v>73.147197458127863</v>
      </c>
      <c r="CK16" s="94">
        <f>'1.27 Beer exp pc  (current US$)'!CK16*'2.10 US CPI'!$B183/100</f>
        <v>578.04978828549349</v>
      </c>
      <c r="CL16" s="94">
        <f>'1.27 Beer exp pc  (current US$)'!CL16*'2.10 US CPI'!$B183/100</f>
        <v>351.70613848412438</v>
      </c>
      <c r="CM16" s="94">
        <f>'1.27 Beer exp pc  (current US$)'!CM16*'2.10 US CPI'!$B183/100</f>
        <v>14.022391211547617</v>
      </c>
      <c r="CN16" s="94">
        <f>'1.27 Beer exp pc  (current US$)'!CN16*'2.10 US CPI'!$B183/100</f>
        <v>77.470991401771229</v>
      </c>
      <c r="CO16" s="94">
        <f>'1.27 Beer exp pc  (current US$)'!CO16*'2.10 US CPI'!$B183/100</f>
        <v>20.885232292997475</v>
      </c>
      <c r="CP16" s="94">
        <f>'1.27 Beer exp pc  (current US$)'!CP16*'2.10 US CPI'!$B183/100</f>
        <v>4.7850106378231221</v>
      </c>
    </row>
    <row r="17" spans="1:94" x14ac:dyDescent="0.25">
      <c r="A17" s="78" t="s">
        <v>38</v>
      </c>
      <c r="B17" s="94">
        <f>'1.27 Beer exp pc  (current US$)'!B17*'2.10 US CPI'!$B184/100</f>
        <v>81.717991701977923</v>
      </c>
      <c r="C17" s="94">
        <f>'1.27 Beer exp pc  (current US$)'!C17*'2.10 US CPI'!$B184/100</f>
        <v>45.19034999385741</v>
      </c>
      <c r="D17" s="94">
        <f>'1.27 Beer exp pc  (current US$)'!D17*'2.10 US CPI'!$B184/100</f>
        <v>17.57531533409778</v>
      </c>
      <c r="E17" s="94">
        <f>'1.27 Beer exp pc  (current US$)'!E17*'2.10 US CPI'!$B184/100</f>
        <v>59.574944071588355</v>
      </c>
      <c r="F17" s="94">
        <f>'1.27 Beer exp pc  (current US$)'!F17*'2.10 US CPI'!$B184/100</f>
        <v>163.56561532348667</v>
      </c>
      <c r="G17" s="94">
        <f>'1.27 Beer exp pc  (current US$)'!G17*'2.10 US CPI'!$B184/100</f>
        <v>5.1591079476069259</v>
      </c>
      <c r="H17" s="94">
        <f>'1.27 Beer exp pc  (current US$)'!H17*'2.10 US CPI'!$B184/100</f>
        <v>4.4218170410593425</v>
      </c>
      <c r="I17" s="94">
        <f>'1.27 Beer exp pc  (current US$)'!I17*'2.10 US CPI'!$B184/100</f>
        <v>276.94015909103456</v>
      </c>
      <c r="J17" s="94">
        <f>'1.27 Beer exp pc  (current US$)'!J17*'2.10 US CPI'!$B184/100</f>
        <v>56.752613720525666</v>
      </c>
      <c r="K17" s="94">
        <f>'1.27 Beer exp pc  (current US$)'!K17*'2.10 US CPI'!$B184/100</f>
        <v>57.233745325964577</v>
      </c>
      <c r="L17" s="94">
        <f>'1.27 Beer exp pc  (current US$)'!L17*'2.10 US CPI'!$B184/100</f>
        <v>0.232367464532203</v>
      </c>
      <c r="M17" s="94">
        <f>'1.27 Beer exp pc  (current US$)'!M17*'2.10 US CPI'!$B184/100</f>
        <v>35.175979201464955</v>
      </c>
      <c r="N17" s="94">
        <f>'1.27 Beer exp pc  (current US$)'!N17*'2.10 US CPI'!$B184/100</f>
        <v>315.88075880758805</v>
      </c>
      <c r="O17" s="94">
        <f>'1.27 Beer exp pc  (current US$)'!O17*'2.10 US CPI'!$B184/100</f>
        <v>255.74609320979121</v>
      </c>
      <c r="P17" s="94">
        <f>'1.27 Beer exp pc  (current US$)'!P17*'2.10 US CPI'!$B184/100</f>
        <v>108.46725669759066</v>
      </c>
      <c r="Q17" s="94">
        <f>'1.27 Beer exp pc  (current US$)'!Q17*'2.10 US CPI'!$B184/100</f>
        <v>92.240367042675501</v>
      </c>
      <c r="R17" s="94">
        <f>'1.27 Beer exp pc  (current US$)'!R17*'2.10 US CPI'!$B184/100</f>
        <v>10.471257055728897</v>
      </c>
      <c r="S17" s="94">
        <f>'1.27 Beer exp pc  (current US$)'!S17*'2.10 US CPI'!$B184/100</f>
        <v>76.001951896035848</v>
      </c>
      <c r="T17" s="94">
        <f>'1.27 Beer exp pc  (current US$)'!T17*'2.10 US CPI'!$B184/100</f>
        <v>502.63636427463132</v>
      </c>
      <c r="U17" s="94">
        <f>'1.27 Beer exp pc  (current US$)'!U17*'2.10 US CPI'!$B184/100</f>
        <v>521.42773571345003</v>
      </c>
      <c r="V17" s="94">
        <f>'1.27 Beer exp pc  (current US$)'!V17*'2.10 US CPI'!$B184/100</f>
        <v>403.89935449874844</v>
      </c>
      <c r="W17" s="94">
        <f>'1.27 Beer exp pc  (current US$)'!W17*'2.10 US CPI'!$B184/100</f>
        <v>123.06680860038085</v>
      </c>
      <c r="X17" s="94">
        <f>'1.27 Beer exp pc  (current US$)'!X17*'2.10 US CPI'!$B184/100</f>
        <v>61.860563231726616</v>
      </c>
      <c r="Y17" s="94">
        <f>'1.27 Beer exp pc  (current US$)'!Y17*'2.10 US CPI'!$B184/100</f>
        <v>133.46061303483629</v>
      </c>
      <c r="Z17" s="94">
        <f>'1.27 Beer exp pc  (current US$)'!Z17*'2.10 US CPI'!$B184/100</f>
        <v>88.19527366637972</v>
      </c>
      <c r="AA17" s="94">
        <f>'1.27 Beer exp pc  (current US$)'!AA17*'2.10 US CPI'!$B184/100</f>
        <v>257.89535845045469</v>
      </c>
      <c r="AB17" s="94">
        <f>'1.27 Beer exp pc  (current US$)'!AB17*'2.10 US CPI'!$B184/100</f>
        <v>235.93938301244035</v>
      </c>
      <c r="AC17" s="94">
        <f>'1.27 Beer exp pc  (current US$)'!AC17*'2.10 US CPI'!$B184/100</f>
        <v>205.43427045704411</v>
      </c>
      <c r="AD17" s="94">
        <f>'1.27 Beer exp pc  (current US$)'!AD17*'2.10 US CPI'!$B184/100</f>
        <v>49.953076819949068</v>
      </c>
      <c r="AE17" s="94">
        <f>'1.27 Beer exp pc  (current US$)'!AE17*'2.10 US CPI'!$B184/100</f>
        <v>133.31506960509762</v>
      </c>
      <c r="AF17" s="94">
        <f>'1.27 Beer exp pc  (current US$)'!AF17*'2.10 US CPI'!$B184/100</f>
        <v>161.92538140073512</v>
      </c>
      <c r="AG17" s="94">
        <f>'1.27 Beer exp pc  (current US$)'!AG17*'2.10 US CPI'!$B184/100</f>
        <v>156.437202615274</v>
      </c>
      <c r="AH17" s="94">
        <f>'1.27 Beer exp pc  (current US$)'!AH17*'2.10 US CPI'!$B184/100</f>
        <v>78.006290829905637</v>
      </c>
      <c r="AI17" s="94">
        <f>'1.27 Beer exp pc  (current US$)'!AI17*'2.10 US CPI'!$B184/100</f>
        <v>210.29871149158237</v>
      </c>
      <c r="AJ17" s="94">
        <f>'1.27 Beer exp pc  (current US$)'!AJ17*'2.10 US CPI'!$B184/100</f>
        <v>114.11331313598984</v>
      </c>
      <c r="AK17" s="94">
        <f>'1.27 Beer exp pc  (current US$)'!AK17*'2.10 US CPI'!$B184/100</f>
        <v>114.46777298982306</v>
      </c>
      <c r="AL17" s="94">
        <f>'1.27 Beer exp pc  (current US$)'!AL17*'2.10 US CPI'!$B184/100</f>
        <v>127.19908872294646</v>
      </c>
      <c r="AM17" s="94">
        <f>'1.27 Beer exp pc  (current US$)'!AM17*'2.10 US CPI'!$B184/100</f>
        <v>135.98036864148787</v>
      </c>
      <c r="AN17" s="94">
        <f>'1.27 Beer exp pc  (current US$)'!AN17*'2.10 US CPI'!$B184/100</f>
        <v>245.18881186678948</v>
      </c>
      <c r="AO17" s="94">
        <f>'1.27 Beer exp pc  (current US$)'!AO17*'2.10 US CPI'!$B184/100</f>
        <v>42.437535761968341</v>
      </c>
      <c r="AP17" s="94">
        <f>'1.27 Beer exp pc  (current US$)'!AP17*'2.10 US CPI'!$B184/100</f>
        <v>154.1538941773637</v>
      </c>
      <c r="AQ17" s="94">
        <f>'1.27 Beer exp pc  (current US$)'!AQ17*'2.10 US CPI'!$B184/100</f>
        <v>110.17854839601259</v>
      </c>
      <c r="AR17" s="94">
        <f>'1.27 Beer exp pc  (current US$)'!AR17*'2.10 US CPI'!$B184/100</f>
        <v>179.66936138073791</v>
      </c>
      <c r="AS17" s="94">
        <f>'1.27 Beer exp pc  (current US$)'!AS17*'2.10 US CPI'!$B184/100</f>
        <v>172.96575614332625</v>
      </c>
      <c r="AT17" s="94">
        <f>'1.27 Beer exp pc  (current US$)'!AT17*'2.10 US CPI'!$B184/100</f>
        <v>138.77234916230685</v>
      </c>
      <c r="AU17" s="94">
        <f>'1.27 Beer exp pc  (current US$)'!AU17*'2.10 US CPI'!$B184/100</f>
        <v>146.11216972466602</v>
      </c>
      <c r="AV17" s="94">
        <f>'1.27 Beer exp pc  (current US$)'!AV17*'2.10 US CPI'!$B184/100</f>
        <v>172.44733247796034</v>
      </c>
      <c r="AW17" s="94">
        <f>'1.27 Beer exp pc  (current US$)'!AW17*'2.10 US CPI'!$B184/100</f>
        <v>150.27754954810524</v>
      </c>
      <c r="AX17" s="94">
        <f>'1.27 Beer exp pc  (current US$)'!AX17*'2.10 US CPI'!$B184/100</f>
        <v>106.0615445603429</v>
      </c>
      <c r="AY17" s="94">
        <f>'1.27 Beer exp pc  (current US$)'!AY17*'2.10 US CPI'!$B184/100</f>
        <v>64.096806540716457</v>
      </c>
      <c r="AZ17" s="94">
        <f>'1.27 Beer exp pc  (current US$)'!AZ17*'2.10 US CPI'!$B184/100</f>
        <v>154.67747675118017</v>
      </c>
      <c r="BA17" s="94">
        <f>'1.27 Beer exp pc  (current US$)'!BA17*'2.10 US CPI'!$B184/100</f>
        <v>118.53062941609537</v>
      </c>
      <c r="BB17" s="94">
        <f>'1.27 Beer exp pc  (current US$)'!BB17*'2.10 US CPI'!$B184/100</f>
        <v>127.31670357850565</v>
      </c>
      <c r="BC17" s="94">
        <f>'1.27 Beer exp pc  (current US$)'!BC17*'2.10 US CPI'!$B184/100</f>
        <v>83.296633352728065</v>
      </c>
      <c r="BD17" s="94">
        <f>'1.27 Beer exp pc  (current US$)'!BD17*'2.10 US CPI'!$B184/100</f>
        <v>60.531693904800321</v>
      </c>
      <c r="BE17" s="94">
        <f>'1.27 Beer exp pc  (current US$)'!BE17*'2.10 US CPI'!$B184/100</f>
        <v>8.8260875045693457</v>
      </c>
      <c r="BF17" s="94">
        <f>'1.27 Beer exp pc  (current US$)'!BF17*'2.10 US CPI'!$B184/100</f>
        <v>96.383684169943706</v>
      </c>
      <c r="BG17" s="94">
        <f>'1.27 Beer exp pc  (current US$)'!BG17*'2.10 US CPI'!$B184/100</f>
        <v>8.524009444848021</v>
      </c>
      <c r="BH17" s="94"/>
      <c r="BI17" s="94">
        <f>'1.27 Beer exp pc  (current US$)'!BI17*'2.10 US CPI'!$B184/100</f>
        <v>129.94904428123729</v>
      </c>
      <c r="BJ17" s="94">
        <f>'1.27 Beer exp pc  (current US$)'!BJ17*'2.10 US CPI'!$B184/100</f>
        <v>49.969272730036501</v>
      </c>
      <c r="BK17" s="94">
        <f>'1.27 Beer exp pc  (current US$)'!BK17*'2.10 US CPI'!$B184/100</f>
        <v>15.373427387099118</v>
      </c>
      <c r="BL17" s="94">
        <f>'1.27 Beer exp pc  (current US$)'!BL17*'2.10 US CPI'!$B184/100</f>
        <v>17.902657490038528</v>
      </c>
      <c r="BM17" s="94"/>
      <c r="BN17" s="94">
        <f>'1.27 Beer exp pc  (current US$)'!BN17*'2.10 US CPI'!$B184/100</f>
        <v>148.55644296977079</v>
      </c>
      <c r="BO17" s="94">
        <f>'1.27 Beer exp pc  (current US$)'!BO17*'2.10 US CPI'!$B184/100</f>
        <v>82.250427228709754</v>
      </c>
      <c r="BP17" s="94">
        <f>'1.27 Beer exp pc  (current US$)'!BP17*'2.10 US CPI'!$B184/100</f>
        <v>148.02589523355687</v>
      </c>
      <c r="BQ17" s="94">
        <f>'1.27 Beer exp pc  (current US$)'!BQ17*'2.10 US CPI'!$B184/100</f>
        <v>330.6251164320683</v>
      </c>
      <c r="BR17" s="94">
        <f>'1.27 Beer exp pc  (current US$)'!BR17*'2.10 US CPI'!$B184/100</f>
        <v>377.06036877014412</v>
      </c>
      <c r="BS17" s="94">
        <f>'1.27 Beer exp pc  (current US$)'!BS17*'2.10 US CPI'!$B184/100</f>
        <v>325.44202254367048</v>
      </c>
      <c r="BT17" s="94">
        <f>'1.27 Beer exp pc  (current US$)'!BT17*'2.10 US CPI'!$B184/100</f>
        <v>282.7645368603898</v>
      </c>
      <c r="BU17" s="94">
        <f>'1.27 Beer exp pc  (current US$)'!BU17*'2.10 US CPI'!$B184/100</f>
        <v>480.16044214871226</v>
      </c>
      <c r="BV17" s="94">
        <f>'1.27 Beer exp pc  (current US$)'!BV17*'2.10 US CPI'!$B184/100</f>
        <v>431.40333660451427</v>
      </c>
      <c r="BW17" s="94">
        <f>'1.27 Beer exp pc  (current US$)'!BW17*'2.10 US CPI'!$B184/100</f>
        <v>428.11456437620376</v>
      </c>
      <c r="BX17" s="94">
        <f>'1.27 Beer exp pc  (current US$)'!BX17*'2.10 US CPI'!$B184/100</f>
        <v>541.64991410504774</v>
      </c>
      <c r="BY17" s="94">
        <f>'1.27 Beer exp pc  (current US$)'!BY17*'2.10 US CPI'!$B184/100</f>
        <v>140.07857842503668</v>
      </c>
      <c r="BZ17" s="94">
        <f>'1.27 Beer exp pc  (current US$)'!BZ17*'2.10 US CPI'!$B184/100</f>
        <v>368.21577018996896</v>
      </c>
      <c r="CA17" s="94">
        <f>'1.27 Beer exp pc  (current US$)'!CA17*'2.10 US CPI'!$B184/100</f>
        <v>173.34684103886536</v>
      </c>
      <c r="CB17" s="94">
        <f>'1.27 Beer exp pc  (current US$)'!CB17*'2.10 US CPI'!$B184/100</f>
        <v>652.11097186811287</v>
      </c>
      <c r="CC17" s="94">
        <f>'1.27 Beer exp pc  (current US$)'!CC17*'2.10 US CPI'!$B184/100</f>
        <v>143.4223004567516</v>
      </c>
      <c r="CD17" s="94">
        <f>'1.27 Beer exp pc  (current US$)'!CD17*'2.10 US CPI'!$B184/100</f>
        <v>298.79719088160641</v>
      </c>
      <c r="CE17" s="94">
        <f>'1.27 Beer exp pc  (current US$)'!CE17*'2.10 US CPI'!$B184/100</f>
        <v>551.00855627395561</v>
      </c>
      <c r="CF17" s="94">
        <f>'1.27 Beer exp pc  (current US$)'!CF17*'2.10 US CPI'!$B184/100</f>
        <v>197.08331726876665</v>
      </c>
      <c r="CG17" s="94">
        <f>'1.27 Beer exp pc  (current US$)'!CG17*'2.10 US CPI'!$B184/100</f>
        <v>319.48604540492119</v>
      </c>
      <c r="CH17" s="94">
        <f>'1.27 Beer exp pc  (current US$)'!CH17*'2.10 US CPI'!$B184/100</f>
        <v>297.31005191127895</v>
      </c>
      <c r="CI17" s="94">
        <f>'1.27 Beer exp pc  (current US$)'!CI17*'2.10 US CPI'!$B184/100</f>
        <v>526.15414496764879</v>
      </c>
      <c r="CJ17" s="94">
        <f>'1.27 Beer exp pc  (current US$)'!CJ17*'2.10 US CPI'!$B184/100</f>
        <v>61.639031145787634</v>
      </c>
      <c r="CK17" s="94">
        <f>'1.27 Beer exp pc  (current US$)'!CK17*'2.10 US CPI'!$B184/100</f>
        <v>538.04653549196689</v>
      </c>
      <c r="CL17" s="94">
        <f>'1.27 Beer exp pc  (current US$)'!CL17*'2.10 US CPI'!$B184/100</f>
        <v>294.35684889744437</v>
      </c>
      <c r="CM17" s="94">
        <f>'1.27 Beer exp pc  (current US$)'!CM17*'2.10 US CPI'!$B184/100</f>
        <v>11.355146076248532</v>
      </c>
      <c r="CN17" s="94">
        <f>'1.27 Beer exp pc  (current US$)'!CN17*'2.10 US CPI'!$B184/100</f>
        <v>71.264573407491156</v>
      </c>
      <c r="CO17" s="94">
        <f>'1.27 Beer exp pc  (current US$)'!CO17*'2.10 US CPI'!$B184/100</f>
        <v>18.414918021230296</v>
      </c>
      <c r="CP17" s="94">
        <f>'1.27 Beer exp pc  (current US$)'!CP17*'2.10 US CPI'!$B184/100</f>
        <v>4.6392155819992977</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8">
    <tabColor theme="7" tint="0.59999389629810485"/>
  </sheetPr>
  <dimension ref="A1:CR17"/>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2" max="94" width="8.7109375" customWidth="1"/>
    <col min="96" max="96" width="9.140625" style="77" bestFit="1" customWidth="1"/>
  </cols>
  <sheetData>
    <row r="1" spans="1:96" x14ac:dyDescent="0.25">
      <c r="A1" s="7" t="s">
        <v>420</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96" x14ac:dyDescent="0.25">
      <c r="A2" s="1" t="s">
        <v>39</v>
      </c>
      <c r="B2" s="4" t="s">
        <v>254</v>
      </c>
      <c r="C2" s="4" t="s">
        <v>255</v>
      </c>
      <c r="D2" s="4" t="s">
        <v>42</v>
      </c>
      <c r="E2" s="4" t="s">
        <v>47</v>
      </c>
      <c r="F2" s="4" t="s">
        <v>274</v>
      </c>
      <c r="G2" s="4" t="s">
        <v>52</v>
      </c>
      <c r="H2" s="4" t="s">
        <v>53</v>
      </c>
      <c r="I2" s="4" t="s">
        <v>54</v>
      </c>
      <c r="J2" s="4" t="s">
        <v>55</v>
      </c>
      <c r="K2" s="4" t="s">
        <v>60</v>
      </c>
      <c r="L2" s="4" t="s">
        <v>67</v>
      </c>
      <c r="M2" s="4" t="s">
        <v>69</v>
      </c>
      <c r="N2" s="4" t="s">
        <v>71</v>
      </c>
      <c r="O2" s="4" t="s">
        <v>73</v>
      </c>
      <c r="P2" s="4" t="s">
        <v>75</v>
      </c>
      <c r="Q2" s="4" t="s">
        <v>77</v>
      </c>
      <c r="R2" s="4" t="s">
        <v>81</v>
      </c>
      <c r="S2" s="4" t="s">
        <v>83</v>
      </c>
      <c r="T2" s="4" t="s">
        <v>256</v>
      </c>
      <c r="U2" s="4" t="s">
        <v>84</v>
      </c>
      <c r="V2" s="4" t="s">
        <v>85</v>
      </c>
      <c r="W2" s="4" t="s">
        <v>257</v>
      </c>
      <c r="X2" s="4" t="s">
        <v>87</v>
      </c>
      <c r="Y2" s="4" t="s">
        <v>88</v>
      </c>
      <c r="Z2" s="4" t="s">
        <v>89</v>
      </c>
      <c r="AA2" s="4" t="s">
        <v>90</v>
      </c>
      <c r="AB2" s="4" t="s">
        <v>91</v>
      </c>
      <c r="AC2" s="4" t="s">
        <v>92</v>
      </c>
      <c r="AD2" s="4" t="s">
        <v>93</v>
      </c>
      <c r="AE2" s="4" t="s">
        <v>94</v>
      </c>
      <c r="AF2" s="4" t="s">
        <v>96</v>
      </c>
      <c r="AG2" s="4" t="s">
        <v>97</v>
      </c>
      <c r="AH2" s="4" t="s">
        <v>98</v>
      </c>
      <c r="AI2" s="4" t="s">
        <v>101</v>
      </c>
      <c r="AJ2" s="4" t="s">
        <v>102</v>
      </c>
      <c r="AK2" s="4" t="s">
        <v>103</v>
      </c>
      <c r="AL2" s="4" t="s">
        <v>104</v>
      </c>
      <c r="AM2" s="4" t="s">
        <v>105</v>
      </c>
      <c r="AN2" s="4" t="s">
        <v>106</v>
      </c>
      <c r="AO2" s="4" t="s">
        <v>107</v>
      </c>
      <c r="AP2" s="4" t="s">
        <v>258</v>
      </c>
      <c r="AQ2" s="4" t="s">
        <v>110</v>
      </c>
      <c r="AR2" s="4" t="s">
        <v>116</v>
      </c>
      <c r="AS2" s="4" t="s">
        <v>117</v>
      </c>
      <c r="AT2" s="4" t="s">
        <v>120</v>
      </c>
      <c r="AU2" s="4" t="s">
        <v>121</v>
      </c>
      <c r="AV2" s="4" t="s">
        <v>122</v>
      </c>
      <c r="AW2" s="4" t="s">
        <v>126</v>
      </c>
      <c r="AX2" s="4" t="s">
        <v>127</v>
      </c>
      <c r="AY2" s="4" t="s">
        <v>132</v>
      </c>
      <c r="AZ2" s="4" t="s">
        <v>138</v>
      </c>
      <c r="BA2" s="4" t="s">
        <v>142</v>
      </c>
      <c r="BB2" s="4" t="s">
        <v>150</v>
      </c>
      <c r="BC2" s="4" t="s">
        <v>152</v>
      </c>
      <c r="BD2" s="4" t="s">
        <v>259</v>
      </c>
      <c r="BE2" s="4" t="s">
        <v>153</v>
      </c>
      <c r="BF2" s="4" t="s">
        <v>160</v>
      </c>
      <c r="BG2" s="4" t="s">
        <v>169</v>
      </c>
      <c r="BH2" s="4" t="s">
        <v>178</v>
      </c>
      <c r="BI2" s="4" t="s">
        <v>180</v>
      </c>
      <c r="BJ2" s="4" t="s">
        <v>182</v>
      </c>
      <c r="BK2" s="4" t="s">
        <v>193</v>
      </c>
      <c r="BL2" s="4" t="s">
        <v>197</v>
      </c>
      <c r="BM2" s="4" t="s">
        <v>203</v>
      </c>
      <c r="BN2" s="4" t="s">
        <v>208</v>
      </c>
      <c r="BO2" s="4" t="s">
        <v>215</v>
      </c>
      <c r="BP2" s="4" t="s">
        <v>217</v>
      </c>
      <c r="BQ2" s="4" t="s">
        <v>260</v>
      </c>
      <c r="BR2" s="4" t="s">
        <v>221</v>
      </c>
      <c r="BS2" s="4" t="s">
        <v>271</v>
      </c>
      <c r="BT2" s="4" t="s">
        <v>261</v>
      </c>
      <c r="BU2" s="4" t="s">
        <v>223</v>
      </c>
      <c r="BV2" s="4" t="s">
        <v>224</v>
      </c>
      <c r="BW2" s="4" t="s">
        <v>226</v>
      </c>
      <c r="BX2" s="4" t="s">
        <v>227</v>
      </c>
      <c r="BY2" s="4" t="s">
        <v>228</v>
      </c>
      <c r="BZ2" s="4" t="s">
        <v>229</v>
      </c>
      <c r="CA2" s="4" t="s">
        <v>230</v>
      </c>
      <c r="CB2" s="4" t="s">
        <v>232</v>
      </c>
      <c r="CC2" s="4" t="s">
        <v>233</v>
      </c>
      <c r="CD2" s="4" t="s">
        <v>238</v>
      </c>
      <c r="CE2" s="4" t="s">
        <v>239</v>
      </c>
      <c r="CF2" s="4" t="s">
        <v>240</v>
      </c>
      <c r="CG2" s="4" t="s">
        <v>241</v>
      </c>
      <c r="CH2" s="4" t="s">
        <v>242</v>
      </c>
      <c r="CI2" s="4" t="s">
        <v>243</v>
      </c>
      <c r="CJ2" s="4" t="s">
        <v>244</v>
      </c>
      <c r="CK2" s="4" t="s">
        <v>245</v>
      </c>
      <c r="CL2" s="4" t="s">
        <v>248</v>
      </c>
      <c r="CM2" s="4" t="s">
        <v>249</v>
      </c>
      <c r="CN2" s="4" t="s">
        <v>250</v>
      </c>
      <c r="CO2" s="4" t="s">
        <v>251</v>
      </c>
      <c r="CP2" s="4" t="s">
        <v>252</v>
      </c>
      <c r="CQ2" s="18"/>
      <c r="CR2" s="79" t="s">
        <v>428</v>
      </c>
    </row>
    <row r="3" spans="1:96" x14ac:dyDescent="0.25">
      <c r="A3" s="1" t="s">
        <v>24</v>
      </c>
      <c r="B3" s="84">
        <f>IFERROR('1.25 Beer consumption pc'!B3/'1.41 Alcohol consumption pc'!B3,"")</f>
        <v>0.4053258535909689</v>
      </c>
      <c r="C3" s="84"/>
      <c r="D3" s="84">
        <f>IFERROR('1.25 Beer consumption pc'!D3/'1.41 Alcohol consumption pc'!D3,"")</f>
        <v>0.15217391304347827</v>
      </c>
      <c r="E3" s="84">
        <f>IFERROR('1.25 Beer consumption pc'!E3/'1.41 Alcohol consumption pc'!E3,"")</f>
        <v>0.36504517249139951</v>
      </c>
      <c r="F3" s="84">
        <f>IFERROR('1.25 Beer consumption pc'!F3/'1.41 Alcohol consumption pc'!F3,"")</f>
        <v>0.76415094339622636</v>
      </c>
      <c r="G3" s="84">
        <f>IFERROR('1.25 Beer consumption pc'!G3/'1.41 Alcohol consumption pc'!G3,"")</f>
        <v>8.4611171960569553E-2</v>
      </c>
      <c r="H3" s="84">
        <f>IFERROR('1.25 Beer consumption pc'!H3/'1.41 Alcohol consumption pc'!H3,"")</f>
        <v>0.57391304347826089</v>
      </c>
      <c r="I3" s="84">
        <f>IFERROR('1.25 Beer consumption pc'!I3/'1.41 Alcohol consumption pc'!I3,"")</f>
        <v>0.38475289169295473</v>
      </c>
      <c r="J3" s="84">
        <f>IFERROR('1.25 Beer consumption pc'!J3/'1.41 Alcohol consumption pc'!J3,"")</f>
        <v>0.25233644859813087</v>
      </c>
      <c r="K3" s="84">
        <f>IFERROR('1.25 Beer consumption pc'!K3/'1.41 Alcohol consumption pc'!K3,"")</f>
        <v>0.62886597938144317</v>
      </c>
      <c r="L3" s="84">
        <f>IFERROR('1.25 Beer consumption pc'!L3/'1.41 Alcohol consumption pc'!L3,"")</f>
        <v>8.6956521739130432E-2</v>
      </c>
      <c r="M3" s="84">
        <f>IFERROR('1.25 Beer consumption pc'!M3/'1.41 Alcohol consumption pc'!M3,"")</f>
        <v>0.22919448153093017</v>
      </c>
      <c r="N3" s="84">
        <f>IFERROR('1.25 Beer consumption pc'!N3/'1.41 Alcohol consumption pc'!N3,"")</f>
        <v>0.67924528301886788</v>
      </c>
      <c r="O3" s="84">
        <f>IFERROR('1.25 Beer consumption pc'!O3/'1.41 Alcohol consumption pc'!O3,"")</f>
        <v>0.16278610891870562</v>
      </c>
      <c r="P3" s="84">
        <f>IFERROR('1.25 Beer consumption pc'!P3/'1.41 Alcohol consumption pc'!P3,"")</f>
        <v>0.51884700665188477</v>
      </c>
      <c r="Q3" s="84">
        <f>IFERROR('1.25 Beer consumption pc'!Q3/'1.41 Alcohol consumption pc'!Q3,"")</f>
        <v>0.17493472584856398</v>
      </c>
      <c r="R3" s="84">
        <f>IFERROR('1.25 Beer consumption pc'!R3/'1.41 Alcohol consumption pc'!R3,"")</f>
        <v>0.13043478260869565</v>
      </c>
      <c r="S3" s="84">
        <f>IFERROR('1.25 Beer consumption pc'!S3/'1.41 Alcohol consumption pc'!S3,"")</f>
        <v>0.84918793503480272</v>
      </c>
      <c r="T3" s="84">
        <f>IFERROR('1.25 Beer consumption pc'!T3/'1.41 Alcohol consumption pc'!T3,"")</f>
        <v>0.53258655804480648</v>
      </c>
      <c r="U3" s="84">
        <f>IFERROR('1.25 Beer consumption pc'!U3/'1.41 Alcohol consumption pc'!U3,"")</f>
        <v>0.53569286142771455</v>
      </c>
      <c r="V3" s="84">
        <f>IFERROR('1.25 Beer consumption pc'!V3/'1.41 Alcohol consumption pc'!V3,"")</f>
        <v>0.51689189189189189</v>
      </c>
      <c r="W3" s="84">
        <f>IFERROR('1.25 Beer consumption pc'!W3/'1.41 Alcohol consumption pc'!W3,"")</f>
        <v>0.34764633647155135</v>
      </c>
      <c r="X3" s="84">
        <f>IFERROR('1.25 Beer consumption pc'!X3/'1.41 Alcohol consumption pc'!X3,"")</f>
        <v>0.10299003322259136</v>
      </c>
      <c r="Y3" s="84">
        <f>IFERROR('1.25 Beer consumption pc'!Y3/'1.41 Alcohol consumption pc'!Y3,"")</f>
        <v>0.64423076923076916</v>
      </c>
      <c r="Z3" s="84">
        <f>IFERROR('1.25 Beer consumption pc'!Z3/'1.41 Alcohol consumption pc'!Z3,"")</f>
        <v>0.4801670146137787</v>
      </c>
      <c r="AA3" s="84">
        <f>IFERROR('1.25 Beer consumption pc'!AA3/'1.41 Alcohol consumption pc'!AA3,"")</f>
        <v>0.5112359550561798</v>
      </c>
      <c r="AB3" s="84">
        <f>IFERROR('1.25 Beer consumption pc'!AB3/'1.41 Alcohol consumption pc'!AB3,"")</f>
        <v>0.63878326996197721</v>
      </c>
      <c r="AC3" s="84">
        <f>IFERROR('1.25 Beer consumption pc'!AC3/'1.41 Alcohol consumption pc'!AC3,"")</f>
        <v>0.43902439024390238</v>
      </c>
      <c r="AD3" s="84">
        <f>IFERROR('1.25 Beer consumption pc'!AD3/'1.41 Alcohol consumption pc'!AD3,"")</f>
        <v>0.25609756097560976</v>
      </c>
      <c r="AE3" s="84">
        <f>IFERROR('1.25 Beer consumption pc'!AE3/'1.41 Alcohol consumption pc'!AE3,"")</f>
        <v>0.43206854345165246</v>
      </c>
      <c r="AF3" s="84">
        <f>IFERROR('1.25 Beer consumption pc'!AF3/'1.41 Alcohol consumption pc'!AF3,"")</f>
        <v>0.35795454545454541</v>
      </c>
      <c r="AG3" s="84">
        <f>IFERROR('1.25 Beer consumption pc'!AG3/'1.41 Alcohol consumption pc'!AG3,"")</f>
        <v>0.4513888888888889</v>
      </c>
      <c r="AH3" s="84">
        <f>IFERROR('1.25 Beer consumption pc'!AH3/'1.41 Alcohol consumption pc'!AH3,"")</f>
        <v>0.44827586206896552</v>
      </c>
      <c r="AI3" s="84">
        <f>IFERROR('1.25 Beer consumption pc'!AI3/'1.41 Alcohol consumption pc'!AI3,"")</f>
        <v>0.51201814058956918</v>
      </c>
      <c r="AJ3" s="84">
        <f>IFERROR('1.25 Beer consumption pc'!AJ3/'1.41 Alcohol consumption pc'!AJ3,"")</f>
        <v>0.48983200707338637</v>
      </c>
      <c r="AK3" s="84">
        <f>IFERROR('1.25 Beer consumption pc'!AK3/'1.41 Alcohol consumption pc'!AK3,"")</f>
        <v>0.26282966413705011</v>
      </c>
      <c r="AL3" s="84">
        <f>IFERROR('1.25 Beer consumption pc'!AL3/'1.41 Alcohol consumption pc'!AL3,"")</f>
        <v>0.66573816155988852</v>
      </c>
      <c r="AM3" s="84">
        <f>IFERROR('1.25 Beer consumption pc'!AM3/'1.41 Alcohol consumption pc'!AM3,"")</f>
        <v>0.51063829787234039</v>
      </c>
      <c r="AN3" s="84">
        <f>IFERROR('1.25 Beer consumption pc'!AN3/'1.41 Alcohol consumption pc'!AN3,"")</f>
        <v>0.35323383084577115</v>
      </c>
      <c r="AO3" s="84">
        <f>IFERROR('1.25 Beer consumption pc'!AO3/'1.41 Alcohol consumption pc'!AO3,"")</f>
        <v>0.33594186696478479</v>
      </c>
      <c r="AP3" s="84">
        <f>IFERROR('1.25 Beer consumption pc'!AP3/'1.41 Alcohol consumption pc'!AP3,"")</f>
        <v>0.47621614337690343</v>
      </c>
      <c r="AQ3" s="84">
        <f>IFERROR('1.25 Beer consumption pc'!AQ3/'1.41 Alcohol consumption pc'!AQ3,"")</f>
        <v>0.28144989339019189</v>
      </c>
      <c r="AR3" s="84">
        <f>IFERROR('1.25 Beer consumption pc'!AR3/'1.41 Alcohol consumption pc'!AR3,"")</f>
        <v>0.8362068965517242</v>
      </c>
      <c r="AS3" s="84">
        <f>IFERROR('1.25 Beer consumption pc'!AS3/'1.41 Alcohol consumption pc'!AS3,"")</f>
        <v>0.39371298405466976</v>
      </c>
      <c r="AT3" s="84">
        <f>IFERROR('1.25 Beer consumption pc'!AT3/'1.41 Alcohol consumption pc'!AT3,"")</f>
        <v>0.28694404591104733</v>
      </c>
      <c r="AU3" s="84">
        <f>IFERROR('1.25 Beer consumption pc'!AU3/'1.41 Alcohol consumption pc'!AU3,"")</f>
        <v>0.59078080903104424</v>
      </c>
      <c r="AV3" s="84">
        <f>IFERROR('1.25 Beer consumption pc'!AV3/'1.41 Alcohol consumption pc'!AV3,"")</f>
        <v>0.49612403100775193</v>
      </c>
      <c r="AW3" s="84">
        <f>IFERROR('1.25 Beer consumption pc'!AW3/'1.41 Alcohol consumption pc'!AW3,"")</f>
        <v>0.54340836012861737</v>
      </c>
      <c r="AX3" s="84">
        <f>IFERROR('1.25 Beer consumption pc'!AX3/'1.41 Alcohol consumption pc'!AX3,"")</f>
        <v>0.60096153846153844</v>
      </c>
      <c r="AY3" s="84">
        <f>IFERROR('1.25 Beer consumption pc'!AY3/'1.41 Alcohol consumption pc'!AY3,"")</f>
        <v>0.3623188405797102</v>
      </c>
      <c r="AZ3" s="84">
        <f>IFERROR('1.25 Beer consumption pc'!AZ3/'1.41 Alcohol consumption pc'!AZ3,"")</f>
        <v>0.74685396546678373</v>
      </c>
      <c r="BA3" s="84">
        <f>IFERROR('1.25 Beer consumption pc'!BA3/'1.41 Alcohol consumption pc'!BA3,"")</f>
        <v>0.81089743589743579</v>
      </c>
      <c r="BB3" s="84">
        <f>IFERROR('1.25 Beer consumption pc'!BB3/'1.41 Alcohol consumption pc'!BB3,"")</f>
        <v>0.22619047619047619</v>
      </c>
      <c r="BC3" s="84">
        <f>IFERROR('1.25 Beer consumption pc'!BC3/'1.41 Alcohol consumption pc'!BC3,"")</f>
        <v>0.73648134044173652</v>
      </c>
      <c r="BD3" s="84">
        <f>IFERROR('1.25 Beer consumption pc'!BD3/'1.41 Alcohol consumption pc'!BD3,"")</f>
        <v>0.65441060438693388</v>
      </c>
      <c r="BE3" s="84">
        <f>IFERROR('1.25 Beer consumption pc'!BE3/'1.41 Alcohol consumption pc'!BE3,"")</f>
        <v>0.33333333333333331</v>
      </c>
      <c r="BF3" s="84">
        <f>IFERROR('1.25 Beer consumption pc'!BF3/'1.41 Alcohol consumption pc'!BF3,"")</f>
        <v>0.93939393939393934</v>
      </c>
      <c r="BG3" s="84">
        <f>IFERROR('1.25 Beer consumption pc'!BG3/'1.41 Alcohol consumption pc'!BG3,"")</f>
        <v>0.73529411764705888</v>
      </c>
      <c r="BH3" s="84" t="str">
        <f>IFERROR('1.25 Beer consumption pc'!BH3/'1.41 Alcohol consumption pc'!BH3,"")</f>
        <v/>
      </c>
      <c r="BI3" s="84">
        <f>IFERROR('1.25 Beer consumption pc'!BI3/'1.41 Alcohol consumption pc'!BI3,"")</f>
        <v>0.29113924050632911</v>
      </c>
      <c r="BJ3" s="84">
        <f>IFERROR('1.25 Beer consumption pc'!BJ3/'1.41 Alcohol consumption pc'!BJ3,"")</f>
        <v>0.75641025641025639</v>
      </c>
      <c r="BK3" s="84">
        <f>IFERROR('1.25 Beer consumption pc'!BK3/'1.41 Alcohol consumption pc'!BK3,"")</f>
        <v>0.35714285714285715</v>
      </c>
      <c r="BL3" s="84">
        <f>IFERROR('1.25 Beer consumption pc'!BL3/'1.41 Alcohol consumption pc'!BL3,"")</f>
        <v>0.79259259259259252</v>
      </c>
      <c r="BM3" s="84" t="str">
        <f>IFERROR('1.25 Beer consumption pc'!BM3/'1.41 Alcohol consumption pc'!BM3,"")</f>
        <v/>
      </c>
      <c r="BN3" s="84">
        <f>IFERROR('1.25 Beer consumption pc'!BN3/'1.41 Alcohol consumption pc'!BN3,"")</f>
        <v>0.60184777826660807</v>
      </c>
      <c r="BO3" s="84">
        <f>IFERROR('1.25 Beer consumption pc'!BO3/'1.41 Alcohol consumption pc'!BO3,"")</f>
        <v>0.57894736842105265</v>
      </c>
      <c r="BP3" s="84">
        <f>IFERROR('1.25 Beer consumption pc'!BP3/'1.41 Alcohol consumption pc'!BP3,"")</f>
        <v>0.29729729729729731</v>
      </c>
      <c r="BQ3" s="84">
        <f>IFERROR('1.25 Beer consumption pc'!BQ3/'1.41 Alcohol consumption pc'!BQ3,"")</f>
        <v>0.59311188482168065</v>
      </c>
      <c r="BR3" s="84">
        <f>IFERROR('1.25 Beer consumption pc'!BR3/'1.41 Alcohol consumption pc'!BR3,"")</f>
        <v>0.54721796835119962</v>
      </c>
      <c r="BS3" s="84">
        <f>IFERROR('1.25 Beer consumption pc'!BS3/'1.41 Alcohol consumption pc'!BS3,"")</f>
        <v>0.59775059604021974</v>
      </c>
      <c r="BT3" s="84">
        <f>IFERROR('1.25 Beer consumption pc'!BT3/'1.41 Alcohol consumption pc'!BT3,"")</f>
        <v>0.37904421160235108</v>
      </c>
      <c r="BU3" s="84">
        <f>IFERROR('1.25 Beer consumption pc'!BU3/'1.41 Alcohol consumption pc'!BU3,"")</f>
        <v>0.49591598599766623</v>
      </c>
      <c r="BV3" s="84">
        <f>IFERROR('1.25 Beer consumption pc'!BV3/'1.41 Alcohol consumption pc'!BV3,"")</f>
        <v>0.52910602910602911</v>
      </c>
      <c r="BW3" s="84">
        <f>IFERROR('1.25 Beer consumption pc'!BW3/'1.41 Alcohol consumption pc'!BW3,"")</f>
        <v>0.48434622467771637</v>
      </c>
      <c r="BX3" s="84">
        <f>IFERROR('1.25 Beer consumption pc'!BX3/'1.41 Alcohol consumption pc'!BX3,"")</f>
        <v>0.55936675461741425</v>
      </c>
      <c r="BY3" s="84">
        <f>IFERROR('1.25 Beer consumption pc'!BY3/'1.41 Alcohol consumption pc'!BY3,"")</f>
        <v>0.16882266251842148</v>
      </c>
      <c r="BZ3" s="84">
        <f>IFERROR('1.25 Beer consumption pc'!BZ3/'1.41 Alcohol consumption pc'!BZ3,"")</f>
        <v>0.51311441553077242</v>
      </c>
      <c r="CA3" s="84">
        <f>IFERROR('1.25 Beer consumption pc'!CA3/'1.41 Alcohol consumption pc'!CA3,"")</f>
        <v>0.25265643447461628</v>
      </c>
      <c r="CB3" s="84">
        <f>IFERROR('1.25 Beer consumption pc'!CB3/'1.41 Alcohol consumption pc'!CB3,"")</f>
        <v>0.671264367816092</v>
      </c>
      <c r="CC3" s="84">
        <f>IFERROR('1.25 Beer consumption pc'!CC3/'1.41 Alcohol consumption pc'!CC3,"")</f>
        <v>0.15579710144927536</v>
      </c>
      <c r="CD3" s="84">
        <f>IFERROR('1.25 Beer consumption pc'!CD3/'1.41 Alcohol consumption pc'!CD3,"")</f>
        <v>0.48597422289613329</v>
      </c>
      <c r="CE3" s="84">
        <f>IFERROR('1.25 Beer consumption pc'!CE3/'1.41 Alcohol consumption pc'!CE3,"")</f>
        <v>0.54298642533936647</v>
      </c>
      <c r="CF3" s="84">
        <f>IFERROR('1.25 Beer consumption pc'!CF3/'1.41 Alcohol consumption pc'!CF3,"")</f>
        <v>0.27187206020696142</v>
      </c>
      <c r="CG3" s="84">
        <f>IFERROR('1.25 Beer consumption pc'!CG3/'1.41 Alcohol consumption pc'!CG3,"")</f>
        <v>0.33181818181818185</v>
      </c>
      <c r="CH3" s="84">
        <f>IFERROR('1.25 Beer consumption pc'!CH3/'1.41 Alcohol consumption pc'!CH3,"")</f>
        <v>0.42376237623762386</v>
      </c>
      <c r="CI3" s="84">
        <f>IFERROR('1.25 Beer consumption pc'!CI3/'1.41 Alcohol consumption pc'!CI3,"")</f>
        <v>0.30153846153846153</v>
      </c>
      <c r="CJ3" s="84">
        <f>IFERROR('1.25 Beer consumption pc'!CJ3/'1.41 Alcohol consumption pc'!CJ3,"")</f>
        <v>0.45340501792114696</v>
      </c>
      <c r="CK3" s="84">
        <f>IFERROR('1.25 Beer consumption pc'!CK3/'1.41 Alcohol consumption pc'!CK3,"")</f>
        <v>0.54080322758114796</v>
      </c>
      <c r="CL3" s="84">
        <f>IFERROR('1.25 Beer consumption pc'!CL3/'1.41 Alcohol consumption pc'!CL3,"")</f>
        <v>0.41463414634148776</v>
      </c>
      <c r="CM3" s="84">
        <f>IFERROR('1.25 Beer consumption pc'!CM3/'1.41 Alcohol consumption pc'!CM3,"")</f>
        <v>0.38490566037735846</v>
      </c>
      <c r="CN3" s="84">
        <f>IFERROR('1.25 Beer consumption pc'!CN3/'1.41 Alcohol consumption pc'!CN3,"")</f>
        <v>0.44631185807656454</v>
      </c>
      <c r="CO3" s="84">
        <f>IFERROR('1.25 Beer consumption pc'!CO3/'1.41 Alcohol consumption pc'!CO3,"")</f>
        <v>0.68479033404406542</v>
      </c>
      <c r="CP3" s="84">
        <f>IFERROR('1.25 Beer consumption pc'!CP3/'1.41 Alcohol consumption pc'!CP3,"")</f>
        <v>0.28054298642533948</v>
      </c>
      <c r="CQ3" s="18"/>
      <c r="CR3" s="89">
        <f t="shared" ref="CR3:CR17" si="0">STDEVA(D3:S3,U3:V3,X3:AO3,AQ3:BC3,BE3:BP3,BR3:BS3,BU3:CP3)/AVERAGE(D3:S3,U3:V3,X3:AO3,AQ3:BC3,BE3:BP3,BR3:BS3,BU3:CP3)</f>
        <v>0.45071143675730607</v>
      </c>
    </row>
    <row r="4" spans="1:96" x14ac:dyDescent="0.25">
      <c r="A4" s="1" t="s">
        <v>25</v>
      </c>
      <c r="B4" s="84">
        <f>IFERROR('1.25 Beer consumption pc'!B4/'1.41 Alcohol consumption pc'!B4,"")</f>
        <v>0.41416300382085092</v>
      </c>
      <c r="C4" s="84">
        <f>IFERROR('1.25 Beer consumption pc'!C4/'1.41 Alcohol consumption pc'!C4,"")</f>
        <v>0.33765512453354163</v>
      </c>
      <c r="D4" s="84">
        <f>IFERROR('1.25 Beer consumption pc'!D4/'1.41 Alcohol consumption pc'!D4,"")</f>
        <v>0.13793103448275862</v>
      </c>
      <c r="E4" s="84">
        <f>IFERROR('1.25 Beer consumption pc'!E4/'1.41 Alcohol consumption pc'!E4,"")</f>
        <v>0.40083872672038046</v>
      </c>
      <c r="F4" s="84">
        <f>IFERROR('1.25 Beer consumption pc'!F4/'1.41 Alcohol consumption pc'!F4,"")</f>
        <v>0.76851851851851849</v>
      </c>
      <c r="G4" s="84">
        <f>IFERROR('1.25 Beer consumption pc'!G4/'1.41 Alcohol consumption pc'!G4,"")</f>
        <v>8.4827063872759415E-2</v>
      </c>
      <c r="H4" s="84">
        <f>IFERROR('1.25 Beer consumption pc'!H4/'1.41 Alcohol consumption pc'!H4,"")</f>
        <v>0.52777777777777779</v>
      </c>
      <c r="I4" s="84">
        <f>IFERROR('1.25 Beer consumption pc'!I4/'1.41 Alcohol consumption pc'!I4,"")</f>
        <v>0.37423182877728334</v>
      </c>
      <c r="J4" s="84">
        <f>IFERROR('1.25 Beer consumption pc'!J4/'1.41 Alcohol consumption pc'!J4,"")</f>
        <v>0.28506787330316741</v>
      </c>
      <c r="K4" s="84">
        <f>IFERROR('1.25 Beer consumption pc'!K4/'1.41 Alcohol consumption pc'!K4,"")</f>
        <v>0.62376237623762376</v>
      </c>
      <c r="L4" s="84">
        <f>IFERROR('1.25 Beer consumption pc'!L4/'1.41 Alcohol consumption pc'!L4,"")</f>
        <v>8.3333333333333343E-2</v>
      </c>
      <c r="M4" s="84">
        <f>IFERROR('1.25 Beer consumption pc'!M4/'1.41 Alcohol consumption pc'!M4,"")</f>
        <v>0.24205267938237965</v>
      </c>
      <c r="N4" s="84">
        <f>IFERROR('1.25 Beer consumption pc'!N4/'1.41 Alcohol consumption pc'!N4,"")</f>
        <v>0.66666666666666674</v>
      </c>
      <c r="O4" s="84">
        <f>IFERROR('1.25 Beer consumption pc'!O4/'1.41 Alcohol consumption pc'!O4,"")</f>
        <v>0.16494648318042812</v>
      </c>
      <c r="P4" s="84">
        <f>IFERROR('1.25 Beer consumption pc'!P4/'1.41 Alcohol consumption pc'!P4,"")</f>
        <v>0.52317880794701976</v>
      </c>
      <c r="Q4" s="84">
        <f>IFERROR('1.25 Beer consumption pc'!Q4/'1.41 Alcohol consumption pc'!Q4,"")</f>
        <v>0.20732746378869638</v>
      </c>
      <c r="R4" s="84">
        <f>IFERROR('1.25 Beer consumption pc'!R4/'1.41 Alcohol consumption pc'!R4,"")</f>
        <v>0.1417004048582996</v>
      </c>
      <c r="S4" s="84">
        <f>IFERROR('1.25 Beer consumption pc'!S4/'1.41 Alcohol consumption pc'!S4,"")</f>
        <v>0.85626283367556466</v>
      </c>
      <c r="T4" s="84">
        <f>IFERROR('1.25 Beer consumption pc'!T4/'1.41 Alcohol consumption pc'!T4,"")</f>
        <v>0.52806122448979587</v>
      </c>
      <c r="U4" s="84">
        <f>IFERROR('1.25 Beer consumption pc'!U4/'1.41 Alcohol consumption pc'!U4,"")</f>
        <v>0.53004807692307698</v>
      </c>
      <c r="V4" s="84">
        <f>IFERROR('1.25 Beer consumption pc'!V4/'1.41 Alcohol consumption pc'!V4,"")</f>
        <v>0.51689189189189189</v>
      </c>
      <c r="W4" s="84">
        <f>IFERROR('1.25 Beer consumption pc'!W4/'1.41 Alcohol consumption pc'!W4,"")</f>
        <v>0.3614510489510489</v>
      </c>
      <c r="X4" s="84">
        <f>IFERROR('1.25 Beer consumption pc'!X4/'1.41 Alcohol consumption pc'!X4,"")</f>
        <v>9.4218415417558904E-2</v>
      </c>
      <c r="Y4" s="84">
        <f>IFERROR('1.25 Beer consumption pc'!Y4/'1.41 Alcohol consumption pc'!Y4,"")</f>
        <v>0.6517857142857143</v>
      </c>
      <c r="Z4" s="84">
        <f>IFERROR('1.25 Beer consumption pc'!Z4/'1.41 Alcohol consumption pc'!Z4,"")</f>
        <v>0.4597457627118644</v>
      </c>
      <c r="AA4" s="84">
        <f>IFERROR('1.25 Beer consumption pc'!AA4/'1.41 Alcohol consumption pc'!AA4,"")</f>
        <v>0.49584487534626037</v>
      </c>
      <c r="AB4" s="84">
        <f>IFERROR('1.25 Beer consumption pc'!AB4/'1.41 Alcohol consumption pc'!AB4,"")</f>
        <v>0.6402439024390244</v>
      </c>
      <c r="AC4" s="84">
        <f>IFERROR('1.25 Beer consumption pc'!AC4/'1.41 Alcohol consumption pc'!AC4,"")</f>
        <v>0.4264705882352941</v>
      </c>
      <c r="AD4" s="84">
        <f>IFERROR('1.25 Beer consumption pc'!AD4/'1.41 Alcohol consumption pc'!AD4,"")</f>
        <v>0.26744186046511631</v>
      </c>
      <c r="AE4" s="84">
        <f>IFERROR('1.25 Beer consumption pc'!AE4/'1.41 Alcohol consumption pc'!AE4,"")</f>
        <v>0.43446601941747576</v>
      </c>
      <c r="AF4" s="84">
        <f>IFERROR('1.25 Beer consumption pc'!AF4/'1.41 Alcohol consumption pc'!AF4,"")</f>
        <v>0.40223463687150846</v>
      </c>
      <c r="AG4" s="84">
        <f>IFERROR('1.25 Beer consumption pc'!AG4/'1.41 Alcohol consumption pc'!AG4,"")</f>
        <v>0.46687697160883285</v>
      </c>
      <c r="AH4" s="84">
        <f>IFERROR('1.25 Beer consumption pc'!AH4/'1.41 Alcohol consumption pc'!AH4,"")</f>
        <v>0.46551724137931033</v>
      </c>
      <c r="AI4" s="84">
        <f>IFERROR('1.25 Beer consumption pc'!AI4/'1.41 Alcohol consumption pc'!AI4,"")</f>
        <v>0.51337359792924941</v>
      </c>
      <c r="AJ4" s="84">
        <f>IFERROR('1.25 Beer consumption pc'!AJ4/'1.41 Alcohol consumption pc'!AJ4,"")</f>
        <v>0.49361702127659574</v>
      </c>
      <c r="AK4" s="84">
        <f>IFERROR('1.25 Beer consumption pc'!AK4/'1.41 Alcohol consumption pc'!AK4,"")</f>
        <v>0.28331376577634282</v>
      </c>
      <c r="AL4" s="84">
        <f>IFERROR('1.25 Beer consumption pc'!AL4/'1.41 Alcohol consumption pc'!AL4,"")</f>
        <v>0.67567567567567555</v>
      </c>
      <c r="AM4" s="84">
        <f>IFERROR('1.25 Beer consumption pc'!AM4/'1.41 Alcohol consumption pc'!AM4,"")</f>
        <v>0.52941176470588225</v>
      </c>
      <c r="AN4" s="84">
        <f>IFERROR('1.25 Beer consumption pc'!AN4/'1.41 Alcohol consumption pc'!AN4,"")</f>
        <v>0.37912087912087916</v>
      </c>
      <c r="AO4" s="84">
        <f>IFERROR('1.25 Beer consumption pc'!AO4/'1.41 Alcohol consumption pc'!AO4,"")</f>
        <v>0.36058913153885225</v>
      </c>
      <c r="AP4" s="84">
        <f>IFERROR('1.25 Beer consumption pc'!AP4/'1.41 Alcohol consumption pc'!AP4,"")</f>
        <v>0.48076221735959157</v>
      </c>
      <c r="AQ4" s="84">
        <f>IFERROR('1.25 Beer consumption pc'!AQ4/'1.41 Alcohol consumption pc'!AQ4,"")</f>
        <v>0.28303532490187533</v>
      </c>
      <c r="AR4" s="84">
        <f>IFERROR('1.25 Beer consumption pc'!AR4/'1.41 Alcohol consumption pc'!AR4,"")</f>
        <v>0.80769230769230771</v>
      </c>
      <c r="AS4" s="84">
        <f>IFERROR('1.25 Beer consumption pc'!AS4/'1.41 Alcohol consumption pc'!AS4,"")</f>
        <v>0.40133222314737715</v>
      </c>
      <c r="AT4" s="84">
        <f>IFERROR('1.25 Beer consumption pc'!AT4/'1.41 Alcohol consumption pc'!AT4,"")</f>
        <v>0.28571428571428575</v>
      </c>
      <c r="AU4" s="84">
        <f>IFERROR('1.25 Beer consumption pc'!AU4/'1.41 Alcohol consumption pc'!AU4,"")</f>
        <v>0.60934579439252334</v>
      </c>
      <c r="AV4" s="84">
        <f>IFERROR('1.25 Beer consumption pc'!AV4/'1.41 Alcohol consumption pc'!AV4,"")</f>
        <v>0.50393700787401585</v>
      </c>
      <c r="AW4" s="84">
        <f>IFERROR('1.25 Beer consumption pc'!AW4/'1.41 Alcohol consumption pc'!AW4,"")</f>
        <v>0.53918495297805646</v>
      </c>
      <c r="AX4" s="84">
        <f>IFERROR('1.25 Beer consumption pc'!AX4/'1.41 Alcohol consumption pc'!AX4,"")</f>
        <v>0.57079646017699115</v>
      </c>
      <c r="AY4" s="84">
        <f>IFERROR('1.25 Beer consumption pc'!AY4/'1.41 Alcohol consumption pc'!AY4,"")</f>
        <v>0.36551724137931041</v>
      </c>
      <c r="AZ4" s="84">
        <f>IFERROR('1.25 Beer consumption pc'!AZ4/'1.41 Alcohol consumption pc'!AZ4,"")</f>
        <v>0.76098574821852727</v>
      </c>
      <c r="BA4" s="84">
        <f>IFERROR('1.25 Beer consumption pc'!BA4/'1.41 Alcohol consumption pc'!BA4,"")</f>
        <v>0.8144927536231884</v>
      </c>
      <c r="BB4" s="84">
        <f>IFERROR('1.25 Beer consumption pc'!BB4/'1.41 Alcohol consumption pc'!BB4,"")</f>
        <v>0.18620689655172415</v>
      </c>
      <c r="BC4" s="84">
        <f>IFERROR('1.25 Beer consumption pc'!BC4/'1.41 Alcohol consumption pc'!BC4,"")</f>
        <v>0.72372881355932206</v>
      </c>
      <c r="BD4" s="84">
        <f>IFERROR('1.25 Beer consumption pc'!BD4/'1.41 Alcohol consumption pc'!BD4,"")</f>
        <v>0.66139434889434889</v>
      </c>
      <c r="BE4" s="84">
        <f>IFERROR('1.25 Beer consumption pc'!BE4/'1.41 Alcohol consumption pc'!BE4,"")</f>
        <v>0.32911392405063294</v>
      </c>
      <c r="BF4" s="84">
        <f>IFERROR('1.25 Beer consumption pc'!BF4/'1.41 Alcohol consumption pc'!BF4,"")</f>
        <v>0.9417475728155339</v>
      </c>
      <c r="BG4" s="84">
        <f>IFERROR('1.25 Beer consumption pc'!BG4/'1.41 Alcohol consumption pc'!BG4,"")</f>
        <v>0.69444444444444453</v>
      </c>
      <c r="BH4" s="84" t="str">
        <f>IFERROR('1.25 Beer consumption pc'!BH4/'1.41 Alcohol consumption pc'!BH4,"")</f>
        <v/>
      </c>
      <c r="BI4" s="84">
        <f>IFERROR('1.25 Beer consumption pc'!BI4/'1.41 Alcohol consumption pc'!BI4,"")</f>
        <v>0.3066666666666667</v>
      </c>
      <c r="BJ4" s="84">
        <f>IFERROR('1.25 Beer consumption pc'!BJ4/'1.41 Alcohol consumption pc'!BJ4,"")</f>
        <v>0.75518672199170123</v>
      </c>
      <c r="BK4" s="84">
        <f>IFERROR('1.25 Beer consumption pc'!BK4/'1.41 Alcohol consumption pc'!BK4,"")</f>
        <v>0.36206896551724138</v>
      </c>
      <c r="BL4" s="84">
        <f>IFERROR('1.25 Beer consumption pc'!BL4/'1.41 Alcohol consumption pc'!BL4,"")</f>
        <v>0.78417266187050361</v>
      </c>
      <c r="BM4" s="84" t="str">
        <f>IFERROR('1.25 Beer consumption pc'!BM4/'1.41 Alcohol consumption pc'!BM4,"")</f>
        <v/>
      </c>
      <c r="BN4" s="84">
        <f>IFERROR('1.25 Beer consumption pc'!BN4/'1.41 Alcohol consumption pc'!BN4,"")</f>
        <v>0.60796192124621373</v>
      </c>
      <c r="BO4" s="84">
        <f>IFERROR('1.25 Beer consumption pc'!BO4/'1.41 Alcohol consumption pc'!BO4,"")</f>
        <v>0.63768115942028991</v>
      </c>
      <c r="BP4" s="84">
        <f>IFERROR('1.25 Beer consumption pc'!BP4/'1.41 Alcohol consumption pc'!BP4,"")</f>
        <v>0.30769230769230765</v>
      </c>
      <c r="BQ4" s="84">
        <f>IFERROR('1.25 Beer consumption pc'!BQ4/'1.41 Alcohol consumption pc'!BQ4,"")</f>
        <v>0.58623874393904407</v>
      </c>
      <c r="BR4" s="84">
        <f>IFERROR('1.25 Beer consumption pc'!BR4/'1.41 Alcohol consumption pc'!BR4,"")</f>
        <v>0.54445554445554445</v>
      </c>
      <c r="BS4" s="84">
        <f>IFERROR('1.25 Beer consumption pc'!BS4/'1.41 Alcohol consumption pc'!BS4,"")</f>
        <v>0.59052513739059642</v>
      </c>
      <c r="BT4" s="84">
        <f>IFERROR('1.25 Beer consumption pc'!BT4/'1.41 Alcohol consumption pc'!BT4,"")</f>
        <v>0.38137149854584418</v>
      </c>
      <c r="BU4" s="84">
        <f>IFERROR('1.25 Beer consumption pc'!BU4/'1.41 Alcohol consumption pc'!BU4,"")</f>
        <v>0.50467289719626163</v>
      </c>
      <c r="BV4" s="84">
        <f>IFERROR('1.25 Beer consumption pc'!BV4/'1.41 Alcohol consumption pc'!BV4,"")</f>
        <v>0.52227979274611391</v>
      </c>
      <c r="BW4" s="84">
        <f>IFERROR('1.25 Beer consumption pc'!BW4/'1.41 Alcohol consumption pc'!BW4,"")</f>
        <v>0.4859287054409005</v>
      </c>
      <c r="BX4" s="84">
        <f>IFERROR('1.25 Beer consumption pc'!BX4/'1.41 Alcohol consumption pc'!BX4,"")</f>
        <v>0.55038759689922478</v>
      </c>
      <c r="BY4" s="84">
        <f>IFERROR('1.25 Beer consumption pc'!BY4/'1.41 Alcohol consumption pc'!BY4,"")</f>
        <v>0.16691654172913545</v>
      </c>
      <c r="BZ4" s="84">
        <f>IFERROR('1.25 Beer consumption pc'!BZ4/'1.41 Alcohol consumption pc'!BZ4,"")</f>
        <v>0.51721656902045432</v>
      </c>
      <c r="CA4" s="84">
        <f>IFERROR('1.25 Beer consumption pc'!CA4/'1.41 Alcohol consumption pc'!CA4,"")</f>
        <v>0.24941451990632318</v>
      </c>
      <c r="CB4" s="84">
        <f>IFERROR('1.25 Beer consumption pc'!CB4/'1.41 Alcohol consumption pc'!CB4,"")</f>
        <v>0.65068493150684936</v>
      </c>
      <c r="CC4" s="84">
        <f>IFERROR('1.25 Beer consumption pc'!CC4/'1.41 Alcohol consumption pc'!CC4,"")</f>
        <v>0.15570866141732284</v>
      </c>
      <c r="CD4" s="84">
        <f>IFERROR('1.25 Beer consumption pc'!CD4/'1.41 Alcohol consumption pc'!CD4,"")</f>
        <v>0.48087021755438863</v>
      </c>
      <c r="CE4" s="84">
        <f>IFERROR('1.25 Beer consumption pc'!CE4/'1.41 Alcohol consumption pc'!CE4,"")</f>
        <v>0.52863436123348007</v>
      </c>
      <c r="CF4" s="84">
        <f>IFERROR('1.25 Beer consumption pc'!CF4/'1.41 Alcohol consumption pc'!CF4,"")</f>
        <v>0.27052238805970152</v>
      </c>
      <c r="CG4" s="84">
        <f>IFERROR('1.25 Beer consumption pc'!CG4/'1.41 Alcohol consumption pc'!CG4,"")</f>
        <v>0.33222591362126247</v>
      </c>
      <c r="CH4" s="84">
        <f>IFERROR('1.25 Beer consumption pc'!CH4/'1.41 Alcohol consumption pc'!CH4,"")</f>
        <v>0.41054613935969869</v>
      </c>
      <c r="CI4" s="84">
        <f>IFERROR('1.25 Beer consumption pc'!CI4/'1.41 Alcohol consumption pc'!CI4,"")</f>
        <v>0.30551181102362207</v>
      </c>
      <c r="CJ4" s="84">
        <f>IFERROR('1.25 Beer consumption pc'!CJ4/'1.41 Alcohol consumption pc'!CJ4,"")</f>
        <v>0.47526501766784451</v>
      </c>
      <c r="CK4" s="84">
        <f>IFERROR('1.25 Beer consumption pc'!CK4/'1.41 Alcohol consumption pc'!CK4,"")</f>
        <v>0.53715498938428874</v>
      </c>
      <c r="CL4" s="84">
        <f>IFERROR('1.25 Beer consumption pc'!CL4/'1.41 Alcohol consumption pc'!CL4,"")</f>
        <v>0.40650406504065351</v>
      </c>
      <c r="CM4" s="84">
        <f>IFERROR('1.25 Beer consumption pc'!CM4/'1.41 Alcohol consumption pc'!CM4,"")</f>
        <v>0.39382239382239731</v>
      </c>
      <c r="CN4" s="84">
        <f>IFERROR('1.25 Beer consumption pc'!CN4/'1.41 Alcohol consumption pc'!CN4,"")</f>
        <v>0.43533697632058188</v>
      </c>
      <c r="CO4" s="84">
        <f>IFERROR('1.25 Beer consumption pc'!CO4/'1.41 Alcohol consumption pc'!CO4,"")</f>
        <v>0.69346561751625035</v>
      </c>
      <c r="CP4" s="84">
        <f>IFERROR('1.25 Beer consumption pc'!CP4/'1.41 Alcohol consumption pc'!CP4,"")</f>
        <v>0.28182807399347526</v>
      </c>
      <c r="CR4" s="89">
        <f t="shared" si="0"/>
        <v>0.44428015969425222</v>
      </c>
    </row>
    <row r="5" spans="1:96" x14ac:dyDescent="0.25">
      <c r="A5" s="1" t="s">
        <v>26</v>
      </c>
      <c r="B5" s="84">
        <f>IFERROR('1.25 Beer consumption pc'!B5/'1.41 Alcohol consumption pc'!B5,"")</f>
        <v>0.42020658086546159</v>
      </c>
      <c r="C5" s="84"/>
      <c r="D5" s="84"/>
      <c r="E5" s="84">
        <f>IFERROR('1.25 Beer consumption pc'!E5/'1.41 Alcohol consumption pc'!E5,"")</f>
        <v>0.43074723155199363</v>
      </c>
      <c r="F5" s="84">
        <f>IFERROR('1.25 Beer consumption pc'!F5/'1.41 Alcohol consumption pc'!F5,"")</f>
        <v>0.76635514018691586</v>
      </c>
      <c r="G5" s="84">
        <f>IFERROR('1.25 Beer consumption pc'!G5/'1.41 Alcohol consumption pc'!G5,"")</f>
        <v>8.1756598925484689E-2</v>
      </c>
      <c r="H5" s="84">
        <f>IFERROR('1.25 Beer consumption pc'!H5/'1.41 Alcohol consumption pc'!H5,"")</f>
        <v>0.5</v>
      </c>
      <c r="I5" s="84">
        <f>IFERROR('1.25 Beer consumption pc'!I5/'1.41 Alcohol consumption pc'!I5,"")</f>
        <v>0.3631634819532909</v>
      </c>
      <c r="J5" s="84">
        <f>IFERROR('1.25 Beer consumption pc'!J5/'1.41 Alcohol consumption pc'!J5,"")</f>
        <v>0.30580357142857145</v>
      </c>
      <c r="K5" s="84">
        <f>IFERROR('1.25 Beer consumption pc'!K5/'1.41 Alcohol consumption pc'!K5,"")</f>
        <v>0.63636363636363624</v>
      </c>
      <c r="L5" s="84">
        <f>IFERROR('1.25 Beer consumption pc'!L5/'1.41 Alcohol consumption pc'!L5,"")</f>
        <v>8.0000000000000016E-2</v>
      </c>
      <c r="M5" s="84">
        <f>IFERROR('1.25 Beer consumption pc'!M5/'1.41 Alcohol consumption pc'!M5,"")</f>
        <v>0.25280646609788954</v>
      </c>
      <c r="N5" s="84">
        <f>IFERROR('1.25 Beer consumption pc'!N5/'1.41 Alcohol consumption pc'!N5,"")</f>
        <v>0.67307692307692313</v>
      </c>
      <c r="O5" s="84">
        <f>IFERROR('1.25 Beer consumption pc'!O5/'1.41 Alcohol consumption pc'!O5,"")</f>
        <v>0.16256606524512485</v>
      </c>
      <c r="P5" s="84">
        <f>IFERROR('1.25 Beer consumption pc'!P5/'1.41 Alcohol consumption pc'!P5,"")</f>
        <v>0.50217391304347825</v>
      </c>
      <c r="Q5" s="84">
        <f>IFERROR('1.25 Beer consumption pc'!Q5/'1.41 Alcohol consumption pc'!Q5,"")</f>
        <v>0.22701793721973093</v>
      </c>
      <c r="R5" s="84">
        <f>IFERROR('1.25 Beer consumption pc'!R5/'1.41 Alcohol consumption pc'!R5,"")</f>
        <v>0.14799999999999999</v>
      </c>
      <c r="S5" s="84">
        <f>IFERROR('1.25 Beer consumption pc'!S5/'1.41 Alcohol consumption pc'!S5,"")</f>
        <v>0.86238532110091737</v>
      </c>
      <c r="T5" s="84">
        <f>IFERROR('1.25 Beer consumption pc'!T5/'1.41 Alcohol consumption pc'!T5,"")</f>
        <v>0.5254921756688542</v>
      </c>
      <c r="U5" s="84">
        <f>IFERROR('1.25 Beer consumption pc'!U5/'1.41 Alcohol consumption pc'!U5,"")</f>
        <v>0.52650387135199528</v>
      </c>
      <c r="V5" s="84">
        <f>IFERROR('1.25 Beer consumption pc'!V5/'1.41 Alcohol consumption pc'!V5,"")</f>
        <v>0.51827242524916939</v>
      </c>
      <c r="W5" s="84">
        <f>IFERROR('1.25 Beer consumption pc'!W5/'1.41 Alcohol consumption pc'!W5,"")</f>
        <v>0.37318075342728774</v>
      </c>
      <c r="X5" s="84">
        <f>IFERROR('1.25 Beer consumption pc'!X5/'1.41 Alcohol consumption pc'!X5,"")</f>
        <v>0.1100811123986095</v>
      </c>
      <c r="Y5" s="84">
        <f>IFERROR('1.25 Beer consumption pc'!Y5/'1.41 Alcohol consumption pc'!Y5,"")</f>
        <v>0.63865546218487401</v>
      </c>
      <c r="Z5" s="84">
        <f>IFERROR('1.25 Beer consumption pc'!Z5/'1.41 Alcohol consumption pc'!Z5,"")</f>
        <v>0.5117647058823529</v>
      </c>
      <c r="AA5" s="84">
        <f>IFERROR('1.25 Beer consumption pc'!AA5/'1.41 Alcohol consumption pc'!AA5,"")</f>
        <v>0.49726775956284153</v>
      </c>
      <c r="AB5" s="84">
        <f>IFERROR('1.25 Beer consumption pc'!AB5/'1.41 Alcohol consumption pc'!AB5,"")</f>
        <v>0.64417177914110424</v>
      </c>
      <c r="AC5" s="84">
        <f>IFERROR('1.25 Beer consumption pc'!AC5/'1.41 Alcohol consumption pc'!AC5,"")</f>
        <v>0.3851351351351352</v>
      </c>
      <c r="AD5" s="84">
        <f>IFERROR('1.25 Beer consumption pc'!AD5/'1.41 Alcohol consumption pc'!AD5,"")</f>
        <v>0.26666666666666672</v>
      </c>
      <c r="AE5" s="84">
        <f>IFERROR('1.25 Beer consumption pc'!AE5/'1.41 Alcohol consumption pc'!AE5,"")</f>
        <v>0.41269841269841273</v>
      </c>
      <c r="AF5" s="84">
        <f>IFERROR('1.25 Beer consumption pc'!AF5/'1.41 Alcohol consumption pc'!AF5,"")</f>
        <v>0.42777777777777776</v>
      </c>
      <c r="AG5" s="84">
        <f>IFERROR('1.25 Beer consumption pc'!AG5/'1.41 Alcohol consumption pc'!AG5,"")</f>
        <v>0.4503105590062112</v>
      </c>
      <c r="AH5" s="84">
        <f>IFERROR('1.25 Beer consumption pc'!AH5/'1.41 Alcohol consumption pc'!AH5,"")</f>
        <v>0.47457627118644075</v>
      </c>
      <c r="AI5" s="84">
        <f>IFERROR('1.25 Beer consumption pc'!AI5/'1.41 Alcohol consumption pc'!AI5,"")</f>
        <v>0.48369773686229384</v>
      </c>
      <c r="AJ5" s="84">
        <f>IFERROR('1.25 Beer consumption pc'!AJ5/'1.41 Alcohol consumption pc'!AJ5,"")</f>
        <v>0.49924127465857365</v>
      </c>
      <c r="AK5" s="84">
        <f>IFERROR('1.25 Beer consumption pc'!AK5/'1.41 Alcohol consumption pc'!AK5,"")</f>
        <v>0.29914040114613177</v>
      </c>
      <c r="AL5" s="84">
        <f>IFERROR('1.25 Beer consumption pc'!AL5/'1.41 Alcohol consumption pc'!AL5,"")</f>
        <v>0.67341772151898727</v>
      </c>
      <c r="AM5" s="84">
        <f>IFERROR('1.25 Beer consumption pc'!AM5/'1.41 Alcohol consumption pc'!AM5,"")</f>
        <v>0.52229299363057324</v>
      </c>
      <c r="AN5" s="84">
        <f>IFERROR('1.25 Beer consumption pc'!AN5/'1.41 Alcohol consumption pc'!AN5,"")</f>
        <v>0.37198067632850246</v>
      </c>
      <c r="AO5" s="84">
        <f>IFERROR('1.25 Beer consumption pc'!AO5/'1.41 Alcohol consumption pc'!AO5,"")</f>
        <v>0.39372469635627533</v>
      </c>
      <c r="AP5" s="84">
        <f>IFERROR('1.25 Beer consumption pc'!AP5/'1.41 Alcohol consumption pc'!AP5,"")</f>
        <v>0.48559352844937287</v>
      </c>
      <c r="AQ5" s="84">
        <f>IFERROR('1.25 Beer consumption pc'!AQ5/'1.41 Alcohol consumption pc'!AQ5,"")</f>
        <v>0.29087852038671713</v>
      </c>
      <c r="AR5" s="84">
        <f>IFERROR('1.25 Beer consumption pc'!AR5/'1.41 Alcohol consumption pc'!AR5,"")</f>
        <v>0.81896551724137934</v>
      </c>
      <c r="AS5" s="84">
        <f>IFERROR('1.25 Beer consumption pc'!AS5/'1.41 Alcohol consumption pc'!AS5,"")</f>
        <v>0.40347235327420261</v>
      </c>
      <c r="AT5" s="84">
        <f>IFERROR('1.25 Beer consumption pc'!AT5/'1.41 Alcohol consumption pc'!AT5,"")</f>
        <v>0.29230769230769227</v>
      </c>
      <c r="AU5" s="84">
        <f>IFERROR('1.25 Beer consumption pc'!AU5/'1.41 Alcohol consumption pc'!AU5,"")</f>
        <v>0.62690582959641261</v>
      </c>
      <c r="AV5" s="84">
        <f>IFERROR('1.25 Beer consumption pc'!AV5/'1.41 Alcohol consumption pc'!AV5,"")</f>
        <v>0.5161290322580645</v>
      </c>
      <c r="AW5" s="84">
        <f>IFERROR('1.25 Beer consumption pc'!AW5/'1.41 Alcohol consumption pc'!AW5,"")</f>
        <v>0.52199413489736068</v>
      </c>
      <c r="AX5" s="84">
        <f>IFERROR('1.25 Beer consumption pc'!AX5/'1.41 Alcohol consumption pc'!AX5,"")</f>
        <v>0.57599999999999996</v>
      </c>
      <c r="AY5" s="84">
        <f>IFERROR('1.25 Beer consumption pc'!AY5/'1.41 Alcohol consumption pc'!AY5,"")</f>
        <v>0.40127388535031838</v>
      </c>
      <c r="AZ5" s="84">
        <f>IFERROR('1.25 Beer consumption pc'!AZ5/'1.41 Alcohol consumption pc'!AZ5,"")</f>
        <v>0.76479246393876954</v>
      </c>
      <c r="BA5" s="84">
        <f>IFERROR('1.25 Beer consumption pc'!BA5/'1.41 Alcohol consumption pc'!BA5,"")</f>
        <v>0.80055401662049874</v>
      </c>
      <c r="BB5" s="84">
        <f>IFERROR('1.25 Beer consumption pc'!BB5/'1.41 Alcohol consumption pc'!BB5,"")</f>
        <v>0.16666666666666666</v>
      </c>
      <c r="BC5" s="84">
        <f>IFERROR('1.25 Beer consumption pc'!BC5/'1.41 Alcohol consumption pc'!BC5,"")</f>
        <v>0.73791973791973786</v>
      </c>
      <c r="BD5" s="84">
        <f>IFERROR('1.25 Beer consumption pc'!BD5/'1.41 Alcohol consumption pc'!BD5,"")</f>
        <v>0.67412235224411199</v>
      </c>
      <c r="BE5" s="84">
        <f>IFERROR('1.25 Beer consumption pc'!BE5/'1.41 Alcohol consumption pc'!BE5,"")</f>
        <v>0.33333333333333337</v>
      </c>
      <c r="BF5" s="84">
        <f>IFERROR('1.25 Beer consumption pc'!BF5/'1.41 Alcohol consumption pc'!BF5,"")</f>
        <v>0.93896713615023475</v>
      </c>
      <c r="BG5" s="84">
        <f>IFERROR('1.25 Beer consumption pc'!BG5/'1.41 Alcohol consumption pc'!BG5,"")</f>
        <v>0.71794871794871795</v>
      </c>
      <c r="BH5" s="84" t="str">
        <f>IFERROR('1.25 Beer consumption pc'!BH5/'1.41 Alcohol consumption pc'!BH5,"")</f>
        <v/>
      </c>
      <c r="BI5" s="84">
        <f>IFERROR('1.25 Beer consumption pc'!BI5/'1.41 Alcohol consumption pc'!BI5,"")</f>
        <v>0.30263157894736842</v>
      </c>
      <c r="BJ5" s="84">
        <f>IFERROR('1.25 Beer consumption pc'!BJ5/'1.41 Alcohol consumption pc'!BJ5,"")</f>
        <v>0.73684210526315785</v>
      </c>
      <c r="BK5" s="84">
        <f>IFERROR('1.25 Beer consumption pc'!BK5/'1.41 Alcohol consumption pc'!BK5,"")</f>
        <v>0.36974789915966388</v>
      </c>
      <c r="BL5" s="84">
        <f>IFERROR('1.25 Beer consumption pc'!BL5/'1.41 Alcohol consumption pc'!BL5,"")</f>
        <v>0.80246913580246915</v>
      </c>
      <c r="BM5" s="84" t="str">
        <f>IFERROR('1.25 Beer consumption pc'!BM5/'1.41 Alcohol consumption pc'!BM5,"")</f>
        <v/>
      </c>
      <c r="BN5" s="84">
        <f>IFERROR('1.25 Beer consumption pc'!BN5/'1.41 Alcohol consumption pc'!BN5,"")</f>
        <v>0.62661498708010333</v>
      </c>
      <c r="BO5" s="84">
        <f>IFERROR('1.25 Beer consumption pc'!BO5/'1.41 Alcohol consumption pc'!BO5,"")</f>
        <v>0.6216216216216216</v>
      </c>
      <c r="BP5" s="84">
        <f>IFERROR('1.25 Beer consumption pc'!BP5/'1.41 Alcohol consumption pc'!BP5,"")</f>
        <v>0.29787234042553196</v>
      </c>
      <c r="BQ5" s="84">
        <f>IFERROR('1.25 Beer consumption pc'!BQ5/'1.41 Alcohol consumption pc'!BQ5,"")</f>
        <v>0.57839752906976738</v>
      </c>
      <c r="BR5" s="84">
        <f>IFERROR('1.25 Beer consumption pc'!BR5/'1.41 Alcohol consumption pc'!BR5,"")</f>
        <v>0.54363725012189179</v>
      </c>
      <c r="BS5" s="84">
        <f>IFERROR('1.25 Beer consumption pc'!BS5/'1.41 Alcohol consumption pc'!BS5,"")</f>
        <v>0.58198938194931382</v>
      </c>
      <c r="BT5" s="84">
        <f>IFERROR('1.25 Beer consumption pc'!BT5/'1.41 Alcohol consumption pc'!BT5,"")</f>
        <v>0.38041766170418173</v>
      </c>
      <c r="BU5" s="84">
        <f>IFERROR('1.25 Beer consumption pc'!BU5/'1.41 Alcohol consumption pc'!BU5,"")</f>
        <v>0.51044083526682138</v>
      </c>
      <c r="BV5" s="84">
        <f>IFERROR('1.25 Beer consumption pc'!BV5/'1.41 Alcohol consumption pc'!BV5,"")</f>
        <v>0.51586489252814738</v>
      </c>
      <c r="BW5" s="84">
        <f>IFERROR('1.25 Beer consumption pc'!BW5/'1.41 Alcohol consumption pc'!BW5,"")</f>
        <v>0.48044692737430167</v>
      </c>
      <c r="BX5" s="84">
        <f>IFERROR('1.25 Beer consumption pc'!BX5/'1.41 Alcohol consumption pc'!BX5,"")</f>
        <v>0.54102564102564099</v>
      </c>
      <c r="BY5" s="84">
        <f>IFERROR('1.25 Beer consumption pc'!BY5/'1.41 Alcohol consumption pc'!BY5,"")</f>
        <v>0.17342493297587133</v>
      </c>
      <c r="BZ5" s="84">
        <f>IFERROR('1.25 Beer consumption pc'!BZ5/'1.41 Alcohol consumption pc'!BZ5,"")</f>
        <v>0.50686070686070683</v>
      </c>
      <c r="CA5" s="84">
        <f>IFERROR('1.25 Beer consumption pc'!CA5/'1.41 Alcohol consumption pc'!CA5,"")</f>
        <v>0.24999999999999997</v>
      </c>
      <c r="CB5" s="84">
        <f>IFERROR('1.25 Beer consumption pc'!CB5/'1.41 Alcohol consumption pc'!CB5,"")</f>
        <v>0.64871194379391095</v>
      </c>
      <c r="CC5" s="84">
        <f>IFERROR('1.25 Beer consumption pc'!CC5/'1.41 Alcohol consumption pc'!CC5,"")</f>
        <v>0.15986726527425338</v>
      </c>
      <c r="CD5" s="84">
        <f>IFERROR('1.25 Beer consumption pc'!CD5/'1.41 Alcohol consumption pc'!CD5,"")</f>
        <v>0.48459804658151762</v>
      </c>
      <c r="CE5" s="84">
        <f>IFERROR('1.25 Beer consumption pc'!CE5/'1.41 Alcohol consumption pc'!CE5,"")</f>
        <v>0.50214592274678105</v>
      </c>
      <c r="CF5" s="84">
        <f>IFERROR('1.25 Beer consumption pc'!CF5/'1.41 Alcohol consumption pc'!CF5,"")</f>
        <v>0.27363636363636362</v>
      </c>
      <c r="CG5" s="84">
        <f>IFERROR('1.25 Beer consumption pc'!CG5/'1.41 Alcohol consumption pc'!CG5,"")</f>
        <v>0.33859938693704311</v>
      </c>
      <c r="CH5" s="84">
        <f>IFERROR('1.25 Beer consumption pc'!CH5/'1.41 Alcohol consumption pc'!CH5,"")</f>
        <v>0.39884393063583817</v>
      </c>
      <c r="CI5" s="84">
        <f>IFERROR('1.25 Beer consumption pc'!CI5/'1.41 Alcohol consumption pc'!CI5,"")</f>
        <v>0.30769230769230776</v>
      </c>
      <c r="CJ5" s="84">
        <f>IFERROR('1.25 Beer consumption pc'!CJ5/'1.41 Alcohol consumption pc'!CJ5,"")</f>
        <v>0.49246231155778902</v>
      </c>
      <c r="CK5" s="84">
        <f>IFERROR('1.25 Beer consumption pc'!CK5/'1.41 Alcohol consumption pc'!CK5,"")</f>
        <v>0.5321354526606773</v>
      </c>
      <c r="CL5" s="84">
        <f>IFERROR('1.25 Beer consumption pc'!CL5/'1.41 Alcohol consumption pc'!CL5,"")</f>
        <v>0.43511450381678957</v>
      </c>
      <c r="CM5" s="84">
        <f>IFERROR('1.25 Beer consumption pc'!CM5/'1.41 Alcohol consumption pc'!CM5,"")</f>
        <v>0.40530303030303083</v>
      </c>
      <c r="CN5" s="84">
        <f>IFERROR('1.25 Beer consumption pc'!CN5/'1.41 Alcohol consumption pc'!CN5,"")</f>
        <v>0.41712707182320435</v>
      </c>
      <c r="CO5" s="84">
        <f>IFERROR('1.25 Beer consumption pc'!CO5/'1.41 Alcohol consumption pc'!CO5,"")</f>
        <v>0.70319634703196343</v>
      </c>
      <c r="CP5" s="84">
        <f>IFERROR('1.25 Beer consumption pc'!CP5/'1.41 Alcohol consumption pc'!CP5,"")</f>
        <v>0.28183716075156556</v>
      </c>
      <c r="CR5" s="89">
        <f t="shared" si="0"/>
        <v>0.43385764106005731</v>
      </c>
    </row>
    <row r="6" spans="1:96" x14ac:dyDescent="0.25">
      <c r="A6" s="1" t="s">
        <v>27</v>
      </c>
      <c r="B6" s="84">
        <f>IFERROR('1.25 Beer consumption pc'!B6/'1.41 Alcohol consumption pc'!B6,"")</f>
        <v>0.42558241660505736</v>
      </c>
      <c r="C6" s="84">
        <f>IFERROR('1.25 Beer consumption pc'!C6/'1.41 Alcohol consumption pc'!C6,"")</f>
        <v>0.35937682831018175</v>
      </c>
      <c r="D6" s="84">
        <f>IFERROR('1.25 Beer consumption pc'!D6/'1.41 Alcohol consumption pc'!D6,"")</f>
        <v>0.1492537313432836</v>
      </c>
      <c r="E6" s="84">
        <f>IFERROR('1.25 Beer consumption pc'!E6/'1.41 Alcohol consumption pc'!E6,"")</f>
        <v>0.44523663580346484</v>
      </c>
      <c r="F6" s="84">
        <f>IFERROR('1.25 Beer consumption pc'!F6/'1.41 Alcohol consumption pc'!F6,"")</f>
        <v>0.76635514018691586</v>
      </c>
      <c r="G6" s="84">
        <f>IFERROR('1.25 Beer consumption pc'!G6/'1.41 Alcohol consumption pc'!G6,"")</f>
        <v>8.0147697654213729E-2</v>
      </c>
      <c r="H6" s="84">
        <f>IFERROR('1.25 Beer consumption pc'!H6/'1.41 Alcohol consumption pc'!H6,"")</f>
        <v>0.52830188679245282</v>
      </c>
      <c r="I6" s="84">
        <f>IFERROR('1.25 Beer consumption pc'!I6/'1.41 Alcohol consumption pc'!I6,"")</f>
        <v>0.361323155216285</v>
      </c>
      <c r="J6" s="84">
        <f>IFERROR('1.25 Beer consumption pc'!J6/'1.41 Alcohol consumption pc'!J6,"")</f>
        <v>0.34042553191489355</v>
      </c>
      <c r="K6" s="84">
        <f>IFERROR('1.25 Beer consumption pc'!K6/'1.41 Alcohol consumption pc'!K6,"")</f>
        <v>0.63716814159292035</v>
      </c>
      <c r="L6" s="84">
        <f>IFERROR('1.25 Beer consumption pc'!L6/'1.41 Alcohol consumption pc'!L6,"")</f>
        <v>0.11111111111111112</v>
      </c>
      <c r="M6" s="84">
        <f>IFERROR('1.25 Beer consumption pc'!M6/'1.41 Alcohol consumption pc'!M6,"")</f>
        <v>0.25781584582441114</v>
      </c>
      <c r="N6" s="84">
        <f>IFERROR('1.25 Beer consumption pc'!N6/'1.41 Alcohol consumption pc'!N6,"")</f>
        <v>0.71153846153846156</v>
      </c>
      <c r="O6" s="84">
        <f>IFERROR('1.25 Beer consumption pc'!O6/'1.41 Alcohol consumption pc'!O6,"")</f>
        <v>0.16223925833481903</v>
      </c>
      <c r="P6" s="84">
        <f>IFERROR('1.25 Beer consumption pc'!P6/'1.41 Alcohol consumption pc'!P6,"")</f>
        <v>0.48812095032397412</v>
      </c>
      <c r="Q6" s="84">
        <f>IFERROR('1.25 Beer consumption pc'!Q6/'1.41 Alcohol consumption pc'!Q6,"")</f>
        <v>0.25132348843689051</v>
      </c>
      <c r="R6" s="84">
        <f>IFERROR('1.25 Beer consumption pc'!R6/'1.41 Alcohol consumption pc'!R6,"")</f>
        <v>0.16141732283464569</v>
      </c>
      <c r="S6" s="84">
        <f>IFERROR('1.25 Beer consumption pc'!S6/'1.41 Alcohol consumption pc'!S6,"")</f>
        <v>0.86956521739130432</v>
      </c>
      <c r="T6" s="84">
        <f>IFERROR('1.25 Beer consumption pc'!T6/'1.41 Alcohol consumption pc'!T6,"")</f>
        <v>0.52540700542673913</v>
      </c>
      <c r="U6" s="84">
        <f>IFERROR('1.25 Beer consumption pc'!U6/'1.41 Alcohol consumption pc'!U6,"")</f>
        <v>0.52729384436701499</v>
      </c>
      <c r="V6" s="84">
        <f>IFERROR('1.25 Beer consumption pc'!V6/'1.41 Alcohol consumption pc'!V6,"")</f>
        <v>0.51644736842105265</v>
      </c>
      <c r="W6" s="84">
        <f>IFERROR('1.25 Beer consumption pc'!W6/'1.41 Alcohol consumption pc'!W6,"")</f>
        <v>0.38312339761453568</v>
      </c>
      <c r="X6" s="84">
        <f>IFERROR('1.25 Beer consumption pc'!X6/'1.41 Alcohol consumption pc'!X6,"")</f>
        <v>0.13452380952380952</v>
      </c>
      <c r="Y6" s="84">
        <f>IFERROR('1.25 Beer consumption pc'!Y6/'1.41 Alcohol consumption pc'!Y6,"")</f>
        <v>0.66666666666666663</v>
      </c>
      <c r="Z6" s="84">
        <f>IFERROR('1.25 Beer consumption pc'!Z6/'1.41 Alcohol consumption pc'!Z6,"")</f>
        <v>0.48202959830866809</v>
      </c>
      <c r="AA6" s="84">
        <f>IFERROR('1.25 Beer consumption pc'!AA6/'1.41 Alcohol consumption pc'!AA6,"")</f>
        <v>0.48219178082191783</v>
      </c>
      <c r="AB6" s="84">
        <f>IFERROR('1.25 Beer consumption pc'!AB6/'1.41 Alcohol consumption pc'!AB6,"")</f>
        <v>0.64988198269079467</v>
      </c>
      <c r="AC6" s="84">
        <f>IFERROR('1.25 Beer consumption pc'!AC6/'1.41 Alcohol consumption pc'!AC6,"")</f>
        <v>0.41428571428571431</v>
      </c>
      <c r="AD6" s="84">
        <f>IFERROR('1.25 Beer consumption pc'!AD6/'1.41 Alcohol consumption pc'!AD6,"")</f>
        <v>0.2688172043010752</v>
      </c>
      <c r="AE6" s="84">
        <f>IFERROR('1.25 Beer consumption pc'!AE6/'1.41 Alcohol consumption pc'!AE6,"")</f>
        <v>0.41404358353510895</v>
      </c>
      <c r="AF6" s="84">
        <f>IFERROR('1.25 Beer consumption pc'!AF6/'1.41 Alcohol consumption pc'!AF6,"")</f>
        <v>0.41111111111111109</v>
      </c>
      <c r="AG6" s="84">
        <f>IFERROR('1.25 Beer consumption pc'!AG6/'1.41 Alcohol consumption pc'!AG6,"")</f>
        <v>0.45747800586510262</v>
      </c>
      <c r="AH6" s="84">
        <f>IFERROR('1.25 Beer consumption pc'!AH6/'1.41 Alcohol consumption pc'!AH6,"")</f>
        <v>0.48333333333333334</v>
      </c>
      <c r="AI6" s="84">
        <f>IFERROR('1.25 Beer consumption pc'!AI6/'1.41 Alcohol consumption pc'!AI6,"")</f>
        <v>0.47664582567120262</v>
      </c>
      <c r="AJ6" s="84">
        <f>IFERROR('1.25 Beer consumption pc'!AJ6/'1.41 Alcohol consumption pc'!AJ6,"")</f>
        <v>0.55343511450381677</v>
      </c>
      <c r="AK6" s="84">
        <f>IFERROR('1.25 Beer consumption pc'!AK6/'1.41 Alcohol consumption pc'!AK6,"")</f>
        <v>0.31712606688120892</v>
      </c>
      <c r="AL6" s="84">
        <f>IFERROR('1.25 Beer consumption pc'!AL6/'1.41 Alcohol consumption pc'!AL6,"")</f>
        <v>0.68203883495145634</v>
      </c>
      <c r="AM6" s="84">
        <f>IFERROR('1.25 Beer consumption pc'!AM6/'1.41 Alcohol consumption pc'!AM6,"")</f>
        <v>0.5</v>
      </c>
      <c r="AN6" s="84">
        <f>IFERROR('1.25 Beer consumption pc'!AN6/'1.41 Alcohol consumption pc'!AN6,"")</f>
        <v>0.35714285714285715</v>
      </c>
      <c r="AO6" s="84">
        <f>IFERROR('1.25 Beer consumption pc'!AO6/'1.41 Alcohol consumption pc'!AO6,"")</f>
        <v>0.37509912767644726</v>
      </c>
      <c r="AP6" s="84">
        <f>IFERROR('1.25 Beer consumption pc'!AP6/'1.41 Alcohol consumption pc'!AP6,"")</f>
        <v>0.50265205091937759</v>
      </c>
      <c r="AQ6" s="84">
        <f>IFERROR('1.25 Beer consumption pc'!AQ6/'1.41 Alcohol consumption pc'!AQ6,"")</f>
        <v>0.31987713909609478</v>
      </c>
      <c r="AR6" s="84">
        <f>IFERROR('1.25 Beer consumption pc'!AR6/'1.41 Alcohol consumption pc'!AR6,"")</f>
        <v>0.82089552238805963</v>
      </c>
      <c r="AS6" s="84">
        <f>IFERROR('1.25 Beer consumption pc'!AS6/'1.41 Alcohol consumption pc'!AS6,"")</f>
        <v>0.4215175748558676</v>
      </c>
      <c r="AT6" s="84">
        <f>IFERROR('1.25 Beer consumption pc'!AT6/'1.41 Alcohol consumption pc'!AT6,"")</f>
        <v>0.28456375838926173</v>
      </c>
      <c r="AU6" s="84">
        <f>IFERROR('1.25 Beer consumption pc'!AU6/'1.41 Alcohol consumption pc'!AU6,"")</f>
        <v>0.62022090059473234</v>
      </c>
      <c r="AV6" s="84">
        <f>IFERROR('1.25 Beer consumption pc'!AV6/'1.41 Alcohol consumption pc'!AV6,"")</f>
        <v>0.52845528455284552</v>
      </c>
      <c r="AW6" s="84">
        <f>IFERROR('1.25 Beer consumption pc'!AW6/'1.41 Alcohol consumption pc'!AW6,"")</f>
        <v>0.50862068965517238</v>
      </c>
      <c r="AX6" s="84">
        <f>IFERROR('1.25 Beer consumption pc'!AX6/'1.41 Alcohol consumption pc'!AX6,"")</f>
        <v>0.55839416058394165</v>
      </c>
      <c r="AY6" s="84">
        <f>IFERROR('1.25 Beer consumption pc'!AY6/'1.41 Alcohol consumption pc'!AY6,"")</f>
        <v>0.36241610738255031</v>
      </c>
      <c r="AZ6" s="84">
        <f>IFERROR('1.25 Beer consumption pc'!AZ6/'1.41 Alcohol consumption pc'!AZ6,"")</f>
        <v>0.76895104895104893</v>
      </c>
      <c r="BA6" s="84">
        <f>IFERROR('1.25 Beer consumption pc'!BA6/'1.41 Alcohol consumption pc'!BA6,"")</f>
        <v>0.8107416879795396</v>
      </c>
      <c r="BB6" s="84">
        <f>IFERROR('1.25 Beer consumption pc'!BB6/'1.41 Alcohol consumption pc'!BB6,"")</f>
        <v>0.19745222929936307</v>
      </c>
      <c r="BC6" s="84">
        <f>IFERROR('1.25 Beer consumption pc'!BC6/'1.41 Alcohol consumption pc'!BC6,"")</f>
        <v>0.73931324456902592</v>
      </c>
      <c r="BD6" s="84">
        <f>IFERROR('1.25 Beer consumption pc'!BD6/'1.41 Alcohol consumption pc'!BD6,"")</f>
        <v>0.67244140340660941</v>
      </c>
      <c r="BE6" s="84">
        <f>IFERROR('1.25 Beer consumption pc'!BE6/'1.41 Alcohol consumption pc'!BE6,"")</f>
        <v>0.32941176470588229</v>
      </c>
      <c r="BF6" s="84">
        <f>IFERROR('1.25 Beer consumption pc'!BF6/'1.41 Alcohol consumption pc'!BF6,"")</f>
        <v>0.94063926940639286</v>
      </c>
      <c r="BG6" s="84">
        <f>IFERROR('1.25 Beer consumption pc'!BG6/'1.41 Alcohol consumption pc'!BG6,"")</f>
        <v>0.73809523809523814</v>
      </c>
      <c r="BH6" s="84" t="str">
        <f>IFERROR('1.25 Beer consumption pc'!BH6/'1.41 Alcohol consumption pc'!BH6,"")</f>
        <v/>
      </c>
      <c r="BI6" s="84">
        <f>IFERROR('1.25 Beer consumption pc'!BI6/'1.41 Alcohol consumption pc'!BI6,"")</f>
        <v>0.29487179487179488</v>
      </c>
      <c r="BJ6" s="84">
        <f>IFERROR('1.25 Beer consumption pc'!BJ6/'1.41 Alcohol consumption pc'!BJ6,"")</f>
        <v>0.74180327868852469</v>
      </c>
      <c r="BK6" s="84">
        <f>IFERROR('1.25 Beer consumption pc'!BK6/'1.41 Alcohol consumption pc'!BK6,"")</f>
        <v>0.37903225806451613</v>
      </c>
      <c r="BL6" s="84">
        <f>IFERROR('1.25 Beer consumption pc'!BL6/'1.41 Alcohol consumption pc'!BL6,"")</f>
        <v>0.78556263269639071</v>
      </c>
      <c r="BM6" s="84" t="str">
        <f>IFERROR('1.25 Beer consumption pc'!BM6/'1.41 Alcohol consumption pc'!BM6,"")</f>
        <v/>
      </c>
      <c r="BN6" s="84">
        <f>IFERROR('1.25 Beer consumption pc'!BN6/'1.41 Alcohol consumption pc'!BN6,"")</f>
        <v>0.62058823529411766</v>
      </c>
      <c r="BO6" s="84">
        <f>IFERROR('1.25 Beer consumption pc'!BO6/'1.41 Alcohol consumption pc'!BO6,"")</f>
        <v>0.61728395061728392</v>
      </c>
      <c r="BP6" s="84">
        <f>IFERROR('1.25 Beer consumption pc'!BP6/'1.41 Alcohol consumption pc'!BP6,"")</f>
        <v>0.30357142857142855</v>
      </c>
      <c r="BQ6" s="84">
        <f>IFERROR('1.25 Beer consumption pc'!BQ6/'1.41 Alcohol consumption pc'!BQ6,"")</f>
        <v>0.57132055330694298</v>
      </c>
      <c r="BR6" s="84">
        <f>IFERROR('1.25 Beer consumption pc'!BR6/'1.41 Alcohol consumption pc'!BR6,"")</f>
        <v>0.54068367838228215</v>
      </c>
      <c r="BS6" s="84">
        <f>IFERROR('1.25 Beer consumption pc'!BS6/'1.41 Alcohol consumption pc'!BS6,"")</f>
        <v>0.57445974420541968</v>
      </c>
      <c r="BT6" s="84">
        <f>IFERROR('1.25 Beer consumption pc'!BT6/'1.41 Alcohol consumption pc'!BT6,"")</f>
        <v>0.37922668301154355</v>
      </c>
      <c r="BU6" s="84">
        <f>IFERROR('1.25 Beer consumption pc'!BU6/'1.41 Alcohol consumption pc'!BU6,"")</f>
        <v>0.5140845070422535</v>
      </c>
      <c r="BV6" s="84">
        <f>IFERROR('1.25 Beer consumption pc'!BV6/'1.41 Alcohol consumption pc'!BV6,"")</f>
        <v>0.51334702258726894</v>
      </c>
      <c r="BW6" s="84">
        <f>IFERROR('1.25 Beer consumption pc'!BW6/'1.41 Alcohol consumption pc'!BW6,"")</f>
        <v>0.46183206106870228</v>
      </c>
      <c r="BX6" s="84">
        <f>IFERROR('1.25 Beer consumption pc'!BX6/'1.41 Alcohol consumption pc'!BX6,"")</f>
        <v>0.53828306264501158</v>
      </c>
      <c r="BY6" s="84">
        <f>IFERROR('1.25 Beer consumption pc'!BY6/'1.41 Alcohol consumption pc'!BY6,"")</f>
        <v>0.17039822252606393</v>
      </c>
      <c r="BZ6" s="84">
        <f>IFERROR('1.25 Beer consumption pc'!BZ6/'1.41 Alcohol consumption pc'!BZ6,"")</f>
        <v>0.50353412807258158</v>
      </c>
      <c r="CA6" s="84">
        <f>IFERROR('1.25 Beer consumption pc'!CA6/'1.41 Alcohol consumption pc'!CA6,"")</f>
        <v>0.24632768361581922</v>
      </c>
      <c r="CB6" s="84">
        <f>IFERROR('1.25 Beer consumption pc'!CB6/'1.41 Alcohol consumption pc'!CB6,"")</f>
        <v>0.63317757009345799</v>
      </c>
      <c r="CC6" s="84">
        <f>IFERROR('1.25 Beer consumption pc'!CC6/'1.41 Alcohol consumption pc'!CC6,"")</f>
        <v>0.15992102665350444</v>
      </c>
      <c r="CD6" s="84">
        <f>IFERROR('1.25 Beer consumption pc'!CD6/'1.41 Alcohol consumption pc'!CD6,"")</f>
        <v>0.47372429550647366</v>
      </c>
      <c r="CE6" s="84">
        <f>IFERROR('1.25 Beer consumption pc'!CE6/'1.41 Alcohol consumption pc'!CE6,"")</f>
        <v>0.49792531120331951</v>
      </c>
      <c r="CF6" s="84">
        <f>IFERROR('1.25 Beer consumption pc'!CF6/'1.41 Alcohol consumption pc'!CF6,"")</f>
        <v>0.29139685476410732</v>
      </c>
      <c r="CG6" s="84">
        <f>IFERROR('1.25 Beer consumption pc'!CG6/'1.41 Alcohol consumption pc'!CG6,"")</f>
        <v>0.34315100514259</v>
      </c>
      <c r="CH6" s="84">
        <f>IFERROR('1.25 Beer consumption pc'!CH6/'1.41 Alcohol consumption pc'!CH6,"")</f>
        <v>0.43076923076923074</v>
      </c>
      <c r="CI6" s="84">
        <f>IFERROR('1.25 Beer consumption pc'!CI6/'1.41 Alcohol consumption pc'!CI6,"")</f>
        <v>0.31230769230769229</v>
      </c>
      <c r="CJ6" s="84">
        <f>IFERROR('1.25 Beer consumption pc'!CJ6/'1.41 Alcohol consumption pc'!CJ6,"")</f>
        <v>0.52469135802469136</v>
      </c>
      <c r="CK6" s="84">
        <f>IFERROR('1.25 Beer consumption pc'!CK6/'1.41 Alcohol consumption pc'!CK6,"")</f>
        <v>0.52049603858077853</v>
      </c>
      <c r="CL6" s="84">
        <f>IFERROR('1.25 Beer consumption pc'!CL6/'1.41 Alcohol consumption pc'!CL6,"")</f>
        <v>0.41538461538461585</v>
      </c>
      <c r="CM6" s="84">
        <f>IFERROR('1.25 Beer consumption pc'!CM6/'1.41 Alcohol consumption pc'!CM6,"")</f>
        <v>0.41417910447760753</v>
      </c>
      <c r="CN6" s="84">
        <f>IFERROR('1.25 Beer consumption pc'!CN6/'1.41 Alcohol consumption pc'!CN6,"")</f>
        <v>0.41888175985334614</v>
      </c>
      <c r="CO6" s="84">
        <f>IFERROR('1.25 Beer consumption pc'!CO6/'1.41 Alcohol consumption pc'!CO6,"")</f>
        <v>0.70864357397215927</v>
      </c>
      <c r="CP6" s="84">
        <f>IFERROR('1.25 Beer consumption pc'!CP6/'1.41 Alcohol consumption pc'!CP6,"")</f>
        <v>0.28187250996015983</v>
      </c>
      <c r="CR6" s="89">
        <f t="shared" si="0"/>
        <v>0.43449145161271291</v>
      </c>
    </row>
    <row r="7" spans="1:96" x14ac:dyDescent="0.25">
      <c r="A7" s="1" t="s">
        <v>28</v>
      </c>
      <c r="B7" s="84">
        <f>IFERROR('1.25 Beer consumption pc'!B7/'1.41 Alcohol consumption pc'!B7,"")</f>
        <v>0.43150621783295096</v>
      </c>
      <c r="C7" s="84">
        <f>IFERROR('1.25 Beer consumption pc'!C7/'1.41 Alcohol consumption pc'!C7,"")</f>
        <v>0.37120991959701632</v>
      </c>
      <c r="D7" s="84">
        <f>IFERROR('1.25 Beer consumption pc'!D7/'1.41 Alcohol consumption pc'!D7,"")</f>
        <v>0.19480519480519481</v>
      </c>
      <c r="E7" s="84">
        <f>IFERROR('1.25 Beer consumption pc'!E7/'1.41 Alcohol consumption pc'!E7,"")</f>
        <v>0.46669733210671577</v>
      </c>
      <c r="F7" s="84">
        <f>IFERROR('1.25 Beer consumption pc'!F7/'1.41 Alcohol consumption pc'!F7,"")</f>
        <v>0.74285714285714288</v>
      </c>
      <c r="G7" s="84">
        <f>IFERROR('1.25 Beer consumption pc'!G7/'1.41 Alcohol consumption pc'!G7,"")</f>
        <v>8.045292014302742E-2</v>
      </c>
      <c r="H7" s="84">
        <f>IFERROR('1.25 Beer consumption pc'!H7/'1.41 Alcohol consumption pc'!H7,"")</f>
        <v>0.56756756756756754</v>
      </c>
      <c r="I7" s="84">
        <f>IFERROR('1.25 Beer consumption pc'!I7/'1.41 Alcohol consumption pc'!I7,"")</f>
        <v>0.35324232081911261</v>
      </c>
      <c r="J7" s="84">
        <f>IFERROR('1.25 Beer consumption pc'!J7/'1.41 Alcohol consumption pc'!J7,"")</f>
        <v>0.38600000000000001</v>
      </c>
      <c r="K7" s="84">
        <f>IFERROR('1.25 Beer consumption pc'!K7/'1.41 Alcohol consumption pc'!K7,"")</f>
        <v>0.6</v>
      </c>
      <c r="L7" s="84">
        <f>IFERROR('1.25 Beer consumption pc'!L7/'1.41 Alcohol consumption pc'!L7,"")</f>
        <v>0.10344827586206895</v>
      </c>
      <c r="M7" s="84">
        <f>IFERROR('1.25 Beer consumption pc'!M7/'1.41 Alcohol consumption pc'!M7,"")</f>
        <v>0.27299829642248724</v>
      </c>
      <c r="N7" s="84">
        <f>IFERROR('1.25 Beer consumption pc'!N7/'1.41 Alcohol consumption pc'!N7,"")</f>
        <v>0.70909090909090911</v>
      </c>
      <c r="O7" s="84">
        <f>IFERROR('1.25 Beer consumption pc'!O7/'1.41 Alcohol consumption pc'!O7,"")</f>
        <v>0.15825399676666069</v>
      </c>
      <c r="P7" s="84">
        <f>IFERROR('1.25 Beer consumption pc'!P7/'1.41 Alcohol consumption pc'!P7,"")</f>
        <v>0.49159663865546221</v>
      </c>
      <c r="Q7" s="84">
        <f>IFERROR('1.25 Beer consumption pc'!Q7/'1.41 Alcohol consumption pc'!Q7,"")</f>
        <v>0.25162383507483765</v>
      </c>
      <c r="R7" s="84">
        <f>IFERROR('1.25 Beer consumption pc'!R7/'1.41 Alcohol consumption pc'!R7,"")</f>
        <v>0.16044776119402987</v>
      </c>
      <c r="S7" s="84">
        <f>IFERROR('1.25 Beer consumption pc'!S7/'1.41 Alcohol consumption pc'!S7,"")</f>
        <v>0.87535410764872523</v>
      </c>
      <c r="T7" s="84">
        <f>IFERROR('1.25 Beer consumption pc'!T7/'1.41 Alcohol consumption pc'!T7,"")</f>
        <v>0.52690256907416388</v>
      </c>
      <c r="U7" s="84">
        <f>IFERROR('1.25 Beer consumption pc'!U7/'1.41 Alcohol consumption pc'!U7,"")</f>
        <v>0.53025114155251141</v>
      </c>
      <c r="V7" s="84">
        <f>IFERROR('1.25 Beer consumption pc'!V7/'1.41 Alcohol consumption pc'!V7,"")</f>
        <v>0.50967741935483879</v>
      </c>
      <c r="W7" s="84">
        <f>IFERROR('1.25 Beer consumption pc'!W7/'1.41 Alcohol consumption pc'!W7,"")</f>
        <v>0.39419679503194266</v>
      </c>
      <c r="X7" s="84">
        <f>IFERROR('1.25 Beer consumption pc'!X7/'1.41 Alcohol consumption pc'!X7,"")</f>
        <v>0.17165898617511521</v>
      </c>
      <c r="Y7" s="84">
        <f>IFERROR('1.25 Beer consumption pc'!Y7/'1.41 Alcohol consumption pc'!Y7,"")</f>
        <v>0.68571428571428572</v>
      </c>
      <c r="Z7" s="84">
        <f>IFERROR('1.25 Beer consumption pc'!Z7/'1.41 Alcohol consumption pc'!Z7,"")</f>
        <v>0.48440748440748443</v>
      </c>
      <c r="AA7" s="84">
        <f>IFERROR('1.25 Beer consumption pc'!AA7/'1.41 Alcohol consumption pc'!AA7,"")</f>
        <v>0.47910863509749302</v>
      </c>
      <c r="AB7" s="84">
        <f>IFERROR('1.25 Beer consumption pc'!AB7/'1.41 Alcohol consumption pc'!AB7,"")</f>
        <v>0.63785046728971961</v>
      </c>
      <c r="AC7" s="84">
        <f>IFERROR('1.25 Beer consumption pc'!AC7/'1.41 Alcohol consumption pc'!AC7,"")</f>
        <v>0.4050632911392405</v>
      </c>
      <c r="AD7" s="84">
        <f>IFERROR('1.25 Beer consumption pc'!AD7/'1.41 Alcohol consumption pc'!AD7,"")</f>
        <v>0.29292929292929293</v>
      </c>
      <c r="AE7" s="84">
        <f>IFERROR('1.25 Beer consumption pc'!AE7/'1.41 Alcohol consumption pc'!AE7,"")</f>
        <v>0.40731995277449817</v>
      </c>
      <c r="AF7" s="84">
        <f>IFERROR('1.25 Beer consumption pc'!AF7/'1.41 Alcohol consumption pc'!AF7,"")</f>
        <v>0.38048780487804879</v>
      </c>
      <c r="AG7" s="84">
        <f>IFERROR('1.25 Beer consumption pc'!AG7/'1.41 Alcohol consumption pc'!AG7,"")</f>
        <v>0.44198895027624313</v>
      </c>
      <c r="AH7" s="84">
        <f>IFERROR('1.25 Beer consumption pc'!AH7/'1.41 Alcohol consumption pc'!AH7,"")</f>
        <v>0.49206349206349215</v>
      </c>
      <c r="AI7" s="84">
        <f>IFERROR('1.25 Beer consumption pc'!AI7/'1.41 Alcohol consumption pc'!AI7,"")</f>
        <v>0.50090481360839667</v>
      </c>
      <c r="AJ7" s="84">
        <f>IFERROR('1.25 Beer consumption pc'!AJ7/'1.41 Alcohol consumption pc'!AJ7,"")</f>
        <v>0.58841010401188709</v>
      </c>
      <c r="AK7" s="84">
        <f>IFERROR('1.25 Beer consumption pc'!AK7/'1.41 Alcohol consumption pc'!AK7,"")</f>
        <v>0.3328282132525141</v>
      </c>
      <c r="AL7" s="84">
        <f>IFERROR('1.25 Beer consumption pc'!AL7/'1.41 Alcohol consumption pc'!AL7,"")</f>
        <v>0.70714285714285718</v>
      </c>
      <c r="AM7" s="84">
        <f>IFERROR('1.25 Beer consumption pc'!AM7/'1.41 Alcohol consumption pc'!AM7,"")</f>
        <v>0.49555555555555558</v>
      </c>
      <c r="AN7" s="84">
        <f>IFERROR('1.25 Beer consumption pc'!AN7/'1.41 Alcohol consumption pc'!AN7,"")</f>
        <v>0.37019230769230765</v>
      </c>
      <c r="AO7" s="84">
        <f>IFERROR('1.25 Beer consumption pc'!AO7/'1.41 Alcohol consumption pc'!AO7,"")</f>
        <v>0.36188976377952753</v>
      </c>
      <c r="AP7" s="84">
        <f>IFERROR('1.25 Beer consumption pc'!AP7/'1.41 Alcohol consumption pc'!AP7,"")</f>
        <v>0.51414953827822463</v>
      </c>
      <c r="AQ7" s="84">
        <f>IFERROR('1.25 Beer consumption pc'!AQ7/'1.41 Alcohol consumption pc'!AQ7,"")</f>
        <v>0.33062446535500423</v>
      </c>
      <c r="AR7" s="84">
        <f>IFERROR('1.25 Beer consumption pc'!AR7/'1.41 Alcohol consumption pc'!AR7,"")</f>
        <v>0.83443708609271527</v>
      </c>
      <c r="AS7" s="84">
        <f>IFERROR('1.25 Beer consumption pc'!AS7/'1.41 Alcohol consumption pc'!AS7,"")</f>
        <v>0.43253788222484346</v>
      </c>
      <c r="AT7" s="84">
        <f>IFERROR('1.25 Beer consumption pc'!AT7/'1.41 Alcohol consumption pc'!AT7,"")</f>
        <v>0.31691078561917446</v>
      </c>
      <c r="AU7" s="84">
        <f>IFERROR('1.25 Beer consumption pc'!AU7/'1.41 Alcohol consumption pc'!AU7,"")</f>
        <v>0.64672131147540979</v>
      </c>
      <c r="AV7" s="84">
        <f>IFERROR('1.25 Beer consumption pc'!AV7/'1.41 Alcohol consumption pc'!AV7,"")</f>
        <v>0.53968253968253965</v>
      </c>
      <c r="AW7" s="84">
        <f>IFERROR('1.25 Beer consumption pc'!AW7/'1.41 Alcohol consumption pc'!AW7,"")</f>
        <v>0.55555555555555547</v>
      </c>
      <c r="AX7" s="84">
        <f>IFERROR('1.25 Beer consumption pc'!AX7/'1.41 Alcohol consumption pc'!AX7,"")</f>
        <v>0.57679180887372006</v>
      </c>
      <c r="AY7" s="84">
        <f>IFERROR('1.25 Beer consumption pc'!AY7/'1.41 Alcohol consumption pc'!AY7,"")</f>
        <v>0.37333333333333329</v>
      </c>
      <c r="AZ7" s="84">
        <f>IFERROR('1.25 Beer consumption pc'!AZ7/'1.41 Alcohol consumption pc'!AZ7,"")</f>
        <v>0.75599472990777339</v>
      </c>
      <c r="BA7" s="84">
        <f>IFERROR('1.25 Beer consumption pc'!BA7/'1.41 Alcohol consumption pc'!BA7,"")</f>
        <v>0.83518930957683746</v>
      </c>
      <c r="BB7" s="84">
        <f>IFERROR('1.25 Beer consumption pc'!BB7/'1.41 Alcohol consumption pc'!BB7,"")</f>
        <v>0.21818181818181817</v>
      </c>
      <c r="BC7" s="84">
        <f>IFERROR('1.25 Beer consumption pc'!BC7/'1.41 Alcohol consumption pc'!BC7,"")</f>
        <v>0.73450750163078926</v>
      </c>
      <c r="BD7" s="84">
        <f>IFERROR('1.25 Beer consumption pc'!BD7/'1.41 Alcohol consumption pc'!BD7,"")</f>
        <v>0.67088787706317587</v>
      </c>
      <c r="BE7" s="84">
        <f>IFERROR('1.25 Beer consumption pc'!BE7/'1.41 Alcohol consumption pc'!BE7,"")</f>
        <v>0.34090909090909088</v>
      </c>
      <c r="BF7" s="84">
        <f>IFERROR('1.25 Beer consumption pc'!BF7/'1.41 Alcohol consumption pc'!BF7,"")</f>
        <v>0.93749999999999989</v>
      </c>
      <c r="BG7" s="84">
        <f>IFERROR('1.25 Beer consumption pc'!BG7/'1.41 Alcohol consumption pc'!BG7,"")</f>
        <v>0.71111111111111103</v>
      </c>
      <c r="BH7" s="84" t="str">
        <f>IFERROR('1.25 Beer consumption pc'!BH7/'1.41 Alcohol consumption pc'!BH7,"")</f>
        <v/>
      </c>
      <c r="BI7" s="84">
        <f>IFERROR('1.25 Beer consumption pc'!BI7/'1.41 Alcohol consumption pc'!BI7,"")</f>
        <v>0.30120481927710846</v>
      </c>
      <c r="BJ7" s="84">
        <f>IFERROR('1.25 Beer consumption pc'!BJ7/'1.41 Alcohol consumption pc'!BJ7,"")</f>
        <v>0.75390625</v>
      </c>
      <c r="BK7" s="84">
        <f>IFERROR('1.25 Beer consumption pc'!BK7/'1.41 Alcohol consumption pc'!BK7,"")</f>
        <v>0.38582677165354334</v>
      </c>
      <c r="BL7" s="84">
        <f>IFERROR('1.25 Beer consumption pc'!BL7/'1.41 Alcohol consumption pc'!BL7,"")</f>
        <v>0.75723830734966591</v>
      </c>
      <c r="BM7" s="84" t="str">
        <f>IFERROR('1.25 Beer consumption pc'!BM7/'1.41 Alcohol consumption pc'!BM7,"")</f>
        <v/>
      </c>
      <c r="BN7" s="84">
        <f>IFERROR('1.25 Beer consumption pc'!BN7/'1.41 Alcohol consumption pc'!BN7,"")</f>
        <v>0.61902800658978574</v>
      </c>
      <c r="BO7" s="84">
        <f>IFERROR('1.25 Beer consumption pc'!BO7/'1.41 Alcohol consumption pc'!BO7,"")</f>
        <v>0.61627906976744184</v>
      </c>
      <c r="BP7" s="84">
        <f>IFERROR('1.25 Beer consumption pc'!BP7/'1.41 Alcohol consumption pc'!BP7,"")</f>
        <v>0.28125</v>
      </c>
      <c r="BQ7" s="84">
        <f>IFERROR('1.25 Beer consumption pc'!BQ7/'1.41 Alcohol consumption pc'!BQ7,"")</f>
        <v>0.56363077463551725</v>
      </c>
      <c r="BR7" s="84">
        <f>IFERROR('1.25 Beer consumption pc'!BR7/'1.41 Alcohol consumption pc'!BR7,"")</f>
        <v>0.53024574669187141</v>
      </c>
      <c r="BS7" s="84">
        <f>IFERROR('1.25 Beer consumption pc'!BS7/'1.41 Alcohol consumption pc'!BS7,"")</f>
        <v>0.56707169482499875</v>
      </c>
      <c r="BT7" s="84">
        <f>IFERROR('1.25 Beer consumption pc'!BT7/'1.41 Alcohol consumption pc'!BT7,"")</f>
        <v>0.37902792352384118</v>
      </c>
      <c r="BU7" s="84">
        <f>IFERROR('1.25 Beer consumption pc'!BU7/'1.41 Alcohol consumption pc'!BU7,"")</f>
        <v>0.50572082379862693</v>
      </c>
      <c r="BV7" s="84">
        <f>IFERROR('1.25 Beer consumption pc'!BV7/'1.41 Alcohol consumption pc'!BV7,"")</f>
        <v>0.50561797752809001</v>
      </c>
      <c r="BW7" s="84">
        <f>IFERROR('1.25 Beer consumption pc'!BW7/'1.41 Alcohol consumption pc'!BW7,"")</f>
        <v>0.45596868884540126</v>
      </c>
      <c r="BX7" s="84">
        <f>IFERROR('1.25 Beer consumption pc'!BX7/'1.41 Alcohol consumption pc'!BX7,"")</f>
        <v>0.53636363636363626</v>
      </c>
      <c r="BY7" s="84">
        <f>IFERROR('1.25 Beer consumption pc'!BY7/'1.41 Alcohol consumption pc'!BY7,"")</f>
        <v>0.17152777777777778</v>
      </c>
      <c r="BZ7" s="84">
        <f>IFERROR('1.25 Beer consumption pc'!BZ7/'1.41 Alcohol consumption pc'!BZ7,"")</f>
        <v>0.50515573509088973</v>
      </c>
      <c r="CA7" s="84">
        <f>IFERROR('1.25 Beer consumption pc'!CA7/'1.41 Alcohol consumption pc'!CA7,"")</f>
        <v>0.2482837528604119</v>
      </c>
      <c r="CB7" s="84">
        <f>IFERROR('1.25 Beer consumption pc'!CB7/'1.41 Alcohol consumption pc'!CB7,"")</f>
        <v>0.62155963302752293</v>
      </c>
      <c r="CC7" s="84">
        <f>IFERROR('1.25 Beer consumption pc'!CC7/'1.41 Alcohol consumption pc'!CC7,"")</f>
        <v>0.16208736904526588</v>
      </c>
      <c r="CD7" s="84">
        <f>IFERROR('1.25 Beer consumption pc'!CD7/'1.41 Alcohol consumption pc'!CD7,"")</f>
        <v>0.46793893129770991</v>
      </c>
      <c r="CE7" s="84">
        <f>IFERROR('1.25 Beer consumption pc'!CE7/'1.41 Alcohol consumption pc'!CE7,"")</f>
        <v>0.49193548387096769</v>
      </c>
      <c r="CF7" s="84">
        <f>IFERROR('1.25 Beer consumption pc'!CF7/'1.41 Alcohol consumption pc'!CF7,"")</f>
        <v>0.29674418604651159</v>
      </c>
      <c r="CG7" s="84">
        <f>IFERROR('1.25 Beer consumption pc'!CG7/'1.41 Alcohol consumption pc'!CG7,"")</f>
        <v>0.35007006071929003</v>
      </c>
      <c r="CH7" s="84">
        <f>IFERROR('1.25 Beer consumption pc'!CH7/'1.41 Alcohol consumption pc'!CH7,"")</f>
        <v>0.42857142857142855</v>
      </c>
      <c r="CI7" s="84">
        <f>IFERROR('1.25 Beer consumption pc'!CI7/'1.41 Alcohol consumption pc'!CI7,"")</f>
        <v>0.30757097791798105</v>
      </c>
      <c r="CJ7" s="84">
        <f>IFERROR('1.25 Beer consumption pc'!CJ7/'1.41 Alcohol consumption pc'!CJ7,"")</f>
        <v>0.54069767441860461</v>
      </c>
      <c r="CK7" s="84">
        <f>IFERROR('1.25 Beer consumption pc'!CK7/'1.41 Alcohol consumption pc'!CK7,"")</f>
        <v>0.50599725839616172</v>
      </c>
      <c r="CL7" s="84">
        <f>IFERROR('1.25 Beer consumption pc'!CL7/'1.41 Alcohol consumption pc'!CL7,"")</f>
        <v>0.42857142857142844</v>
      </c>
      <c r="CM7" s="84">
        <f>IFERROR('1.25 Beer consumption pc'!CM7/'1.41 Alcohol consumption pc'!CM7,"")</f>
        <v>0.42124542124542358</v>
      </c>
      <c r="CN7" s="84">
        <f>IFERROR('1.25 Beer consumption pc'!CN7/'1.41 Alcohol consumption pc'!CN7,"")</f>
        <v>0.42304230423042349</v>
      </c>
      <c r="CO7" s="84">
        <f>IFERROR('1.25 Beer consumption pc'!CO7/'1.41 Alcohol consumption pc'!CO7,"")</f>
        <v>0.71289918597370072</v>
      </c>
      <c r="CP7" s="84">
        <f>IFERROR('1.25 Beer consumption pc'!CP7/'1.41 Alcohol consumption pc'!CP7,"")</f>
        <v>0.27893738140417412</v>
      </c>
      <c r="CR7" s="89">
        <f t="shared" si="0"/>
        <v>0.42593734435003916</v>
      </c>
    </row>
    <row r="8" spans="1:96" x14ac:dyDescent="0.25">
      <c r="A8" s="1" t="s">
        <v>29</v>
      </c>
      <c r="B8" s="84">
        <f>IFERROR('1.25 Beer consumption pc'!B8/'1.41 Alcohol consumption pc'!B8,"")</f>
        <v>0.44335506823073728</v>
      </c>
      <c r="C8" s="84">
        <f>IFERROR('1.25 Beer consumption pc'!C8/'1.41 Alcohol consumption pc'!C8,"")</f>
        <v>0.38996304757815975</v>
      </c>
      <c r="D8" s="84">
        <f>IFERROR('1.25 Beer consumption pc'!D8/'1.41 Alcohol consumption pc'!D8,"")</f>
        <v>0.20454545454545453</v>
      </c>
      <c r="E8" s="84">
        <f>IFERROR('1.25 Beer consumption pc'!E8/'1.41 Alcohol consumption pc'!E8,"")</f>
        <v>0.49622722708363215</v>
      </c>
      <c r="F8" s="84">
        <f>IFERROR('1.25 Beer consumption pc'!F8/'1.41 Alcohol consumption pc'!F8,"")</f>
        <v>0.73333333333333328</v>
      </c>
      <c r="G8" s="84">
        <f>IFERROR('1.25 Beer consumption pc'!G8/'1.41 Alcohol consumption pc'!G8,"")</f>
        <v>8.973900607794065E-2</v>
      </c>
      <c r="H8" s="84">
        <f>IFERROR('1.25 Beer consumption pc'!H8/'1.41 Alcohol consumption pc'!H8,"")</f>
        <v>0.58260869565217388</v>
      </c>
      <c r="I8" s="84">
        <f>IFERROR('1.25 Beer consumption pc'!I8/'1.41 Alcohol consumption pc'!I8,"")</f>
        <v>0.35056179775280899</v>
      </c>
      <c r="J8" s="84">
        <f>IFERROR('1.25 Beer consumption pc'!J8/'1.41 Alcohol consumption pc'!J8,"")</f>
        <v>0.43308550185873607</v>
      </c>
      <c r="K8" s="84">
        <f>IFERROR('1.25 Beer consumption pc'!K8/'1.41 Alcohol consumption pc'!K8,"")</f>
        <v>0.58928571428571419</v>
      </c>
      <c r="L8" s="84">
        <f>IFERROR('1.25 Beer consumption pc'!L8/'1.41 Alcohol consumption pc'!L8,"")</f>
        <v>0.10000000000000002</v>
      </c>
      <c r="M8" s="84">
        <f>IFERROR('1.25 Beer consumption pc'!M8/'1.41 Alcohol consumption pc'!M8,"")</f>
        <v>0.27272727272727276</v>
      </c>
      <c r="N8" s="84">
        <f>IFERROR('1.25 Beer consumption pc'!N8/'1.41 Alcohol consumption pc'!N8,"")</f>
        <v>0.68965517241379304</v>
      </c>
      <c r="O8" s="84">
        <f>IFERROR('1.25 Beer consumption pc'!O8/'1.41 Alcohol consumption pc'!O8,"")</f>
        <v>0.15767344078486337</v>
      </c>
      <c r="P8" s="84">
        <f>IFERROR('1.25 Beer consumption pc'!P8/'1.41 Alcohol consumption pc'!P8,"")</f>
        <v>0.48692152917505027</v>
      </c>
      <c r="Q8" s="84">
        <f>IFERROR('1.25 Beer consumption pc'!Q8/'1.41 Alcohol consumption pc'!Q8,"")</f>
        <v>0.28208744710860367</v>
      </c>
      <c r="R8" s="84">
        <f>IFERROR('1.25 Beer consumption pc'!R8/'1.41 Alcohol consumption pc'!R8,"")</f>
        <v>0.15120274914089349</v>
      </c>
      <c r="S8" s="84">
        <f>IFERROR('1.25 Beer consumption pc'!S8/'1.41 Alcohol consumption pc'!S8,"")</f>
        <v>0.87710219922380328</v>
      </c>
      <c r="T8" s="84">
        <f>IFERROR('1.25 Beer consumption pc'!T8/'1.41 Alcohol consumption pc'!T8,"")</f>
        <v>0.52743022136669881</v>
      </c>
      <c r="U8" s="84">
        <f>IFERROR('1.25 Beer consumption pc'!U8/'1.41 Alcohol consumption pc'!U8,"")</f>
        <v>0.53287981859410427</v>
      </c>
      <c r="V8" s="84">
        <f>IFERROR('1.25 Beer consumption pc'!V8/'1.41 Alcohol consumption pc'!V8,"")</f>
        <v>0.49840255591054311</v>
      </c>
      <c r="W8" s="84">
        <f>IFERROR('1.25 Beer consumption pc'!W8/'1.41 Alcohol consumption pc'!W8,"")</f>
        <v>0.41230919696810919</v>
      </c>
      <c r="X8" s="84">
        <f>IFERROR('1.25 Beer consumption pc'!X8/'1.41 Alcohol consumption pc'!X8,"")</f>
        <v>0.18850806451612906</v>
      </c>
      <c r="Y8" s="84">
        <f>IFERROR('1.25 Beer consumption pc'!Y8/'1.41 Alcohol consumption pc'!Y8,"")</f>
        <v>0.69655172413793098</v>
      </c>
      <c r="Z8" s="84">
        <f>IFERROR('1.25 Beer consumption pc'!Z8/'1.41 Alcohol consumption pc'!Z8,"")</f>
        <v>0.502</v>
      </c>
      <c r="AA8" s="84">
        <f>IFERROR('1.25 Beer consumption pc'!AA8/'1.41 Alcohol consumption pc'!AA8,"")</f>
        <v>0.49291784702549574</v>
      </c>
      <c r="AB8" s="84">
        <f>IFERROR('1.25 Beer consumption pc'!AB8/'1.41 Alcohol consumption pc'!AB8,"")</f>
        <v>0.625</v>
      </c>
      <c r="AC8" s="84">
        <f>IFERROR('1.25 Beer consumption pc'!AC8/'1.41 Alcohol consumption pc'!AC8,"")</f>
        <v>0.40963855421686746</v>
      </c>
      <c r="AD8" s="84">
        <f>IFERROR('1.25 Beer consumption pc'!AD8/'1.41 Alcohol consumption pc'!AD8,"")</f>
        <v>0.29357798165137616</v>
      </c>
      <c r="AE8" s="84">
        <f>IFERROR('1.25 Beer consumption pc'!AE8/'1.41 Alcohol consumption pc'!AE8,"")</f>
        <v>0.40366972477064228</v>
      </c>
      <c r="AF8" s="84">
        <f>IFERROR('1.25 Beer consumption pc'!AF8/'1.41 Alcohol consumption pc'!AF8,"")</f>
        <v>0.36651583710407243</v>
      </c>
      <c r="AG8" s="84">
        <f>IFERROR('1.25 Beer consumption pc'!AG8/'1.41 Alcohol consumption pc'!AG8,"")</f>
        <v>0.4210526315789474</v>
      </c>
      <c r="AH8" s="84">
        <f>IFERROR('1.25 Beer consumption pc'!AH8/'1.41 Alcohol consumption pc'!AH8,"")</f>
        <v>0.4925373134328358</v>
      </c>
      <c r="AI8" s="84">
        <f>IFERROR('1.25 Beer consumption pc'!AI8/'1.41 Alcohol consumption pc'!AI8,"")</f>
        <v>0.51758279276203478</v>
      </c>
      <c r="AJ8" s="84">
        <f>IFERROR('1.25 Beer consumption pc'!AJ8/'1.41 Alcohol consumption pc'!AJ8,"")</f>
        <v>0.64531680440771344</v>
      </c>
      <c r="AK8" s="84">
        <f>IFERROR('1.25 Beer consumption pc'!AK8/'1.41 Alcohol consumption pc'!AK8,"")</f>
        <v>0.35157488455441449</v>
      </c>
      <c r="AL8" s="84">
        <f>IFERROR('1.25 Beer consumption pc'!AL8/'1.41 Alcohol consumption pc'!AL8,"")</f>
        <v>0.703962703962704</v>
      </c>
      <c r="AM8" s="84">
        <f>IFERROR('1.25 Beer consumption pc'!AM8/'1.41 Alcohol consumption pc'!AM8,"")</f>
        <v>0.47072072072072074</v>
      </c>
      <c r="AN8" s="84">
        <f>IFERROR('1.25 Beer consumption pc'!AN8/'1.41 Alcohol consumption pc'!AN8,"")</f>
        <v>0.39215686274509803</v>
      </c>
      <c r="AO8" s="84">
        <f>IFERROR('1.25 Beer consumption pc'!AO8/'1.41 Alcohol consumption pc'!AO8,"")</f>
        <v>0.39169230769230773</v>
      </c>
      <c r="AP8" s="84">
        <f>IFERROR('1.25 Beer consumption pc'!AP8/'1.41 Alcohol consumption pc'!AP8,"")</f>
        <v>0.53431189617282415</v>
      </c>
      <c r="AQ8" s="84">
        <f>IFERROR('1.25 Beer consumption pc'!AQ8/'1.41 Alcohol consumption pc'!AQ8,"")</f>
        <v>0.33360488798370674</v>
      </c>
      <c r="AR8" s="84">
        <f>IFERROR('1.25 Beer consumption pc'!AR8/'1.41 Alcohol consumption pc'!AR8,"")</f>
        <v>0.83720930232558144</v>
      </c>
      <c r="AS8" s="84">
        <f>IFERROR('1.25 Beer consumption pc'!AS8/'1.41 Alcohol consumption pc'!AS8,"")</f>
        <v>0.46166365280289329</v>
      </c>
      <c r="AT8" s="84">
        <f>IFERROR('1.25 Beer consumption pc'!AT8/'1.41 Alcohol consumption pc'!AT8,"")</f>
        <v>0.34255599472990778</v>
      </c>
      <c r="AU8" s="84">
        <f>IFERROR('1.25 Beer consumption pc'!AU8/'1.41 Alcohol consumption pc'!AU8,"")</f>
        <v>0.67056074766355145</v>
      </c>
      <c r="AV8" s="84">
        <f>IFERROR('1.25 Beer consumption pc'!AV8/'1.41 Alcohol consumption pc'!AV8,"")</f>
        <v>0.55384615384615388</v>
      </c>
      <c r="AW8" s="84">
        <f>IFERROR('1.25 Beer consumption pc'!AW8/'1.41 Alcohol consumption pc'!AW8,"")</f>
        <v>0.55637254901960786</v>
      </c>
      <c r="AX8" s="84">
        <f>IFERROR('1.25 Beer consumption pc'!AX8/'1.41 Alcohol consumption pc'!AX8,"")</f>
        <v>0.58520900321543412</v>
      </c>
      <c r="AY8" s="84">
        <f>IFERROR('1.25 Beer consumption pc'!AY8/'1.41 Alcohol consumption pc'!AY8,"")</f>
        <v>0.44848484848484849</v>
      </c>
      <c r="AZ8" s="84">
        <f>IFERROR('1.25 Beer consumption pc'!AZ8/'1.41 Alcohol consumption pc'!AZ8,"")</f>
        <v>0.76422969896281301</v>
      </c>
      <c r="BA8" s="84">
        <f>IFERROR('1.25 Beer consumption pc'!BA8/'1.41 Alcohol consumption pc'!BA8,"")</f>
        <v>0.83702213279678073</v>
      </c>
      <c r="BB8" s="84">
        <f>IFERROR('1.25 Beer consumption pc'!BB8/'1.41 Alcohol consumption pc'!BB8,"")</f>
        <v>0.22352941176470589</v>
      </c>
      <c r="BC8" s="84">
        <f>IFERROR('1.25 Beer consumption pc'!BC8/'1.41 Alcohol consumption pc'!BC8,"")</f>
        <v>0.72952853598014888</v>
      </c>
      <c r="BD8" s="84">
        <f>IFERROR('1.25 Beer consumption pc'!BD8/'1.41 Alcohol consumption pc'!BD8,"")</f>
        <v>0.67944535073409462</v>
      </c>
      <c r="BE8" s="84">
        <f>IFERROR('1.25 Beer consumption pc'!BE8/'1.41 Alcohol consumption pc'!BE8,"")</f>
        <v>0.34408602150537632</v>
      </c>
      <c r="BF8" s="84">
        <f>IFERROR('1.25 Beer consumption pc'!BF8/'1.41 Alcohol consumption pc'!BF8,"")</f>
        <v>0.9356435643564357</v>
      </c>
      <c r="BG8" s="84">
        <f>IFERROR('1.25 Beer consumption pc'!BG8/'1.41 Alcohol consumption pc'!BG8,"")</f>
        <v>0.70833333333333337</v>
      </c>
      <c r="BH8" s="84" t="str">
        <f>IFERROR('1.25 Beer consumption pc'!BH8/'1.41 Alcohol consumption pc'!BH8,"")</f>
        <v/>
      </c>
      <c r="BI8" s="84">
        <f>IFERROR('1.25 Beer consumption pc'!BI8/'1.41 Alcohol consumption pc'!BI8,"")</f>
        <v>0.30769230769230765</v>
      </c>
      <c r="BJ8" s="84">
        <f>IFERROR('1.25 Beer consumption pc'!BJ8/'1.41 Alcohol consumption pc'!BJ8,"")</f>
        <v>0.75187969924812026</v>
      </c>
      <c r="BK8" s="84">
        <f>IFERROR('1.25 Beer consumption pc'!BK8/'1.41 Alcohol consumption pc'!BK8,"")</f>
        <v>0.39097744360902253</v>
      </c>
      <c r="BL8" s="84">
        <f>IFERROR('1.25 Beer consumption pc'!BL8/'1.41 Alcohol consumption pc'!BL8,"")</f>
        <v>0.77480916030534353</v>
      </c>
      <c r="BM8" s="84" t="str">
        <f>IFERROR('1.25 Beer consumption pc'!BM8/'1.41 Alcohol consumption pc'!BM8,"")</f>
        <v/>
      </c>
      <c r="BN8" s="84">
        <f>IFERROR('1.25 Beer consumption pc'!BN8/'1.41 Alcohol consumption pc'!BN8,"")</f>
        <v>0.61551020408163259</v>
      </c>
      <c r="BO8" s="84">
        <f>IFERROR('1.25 Beer consumption pc'!BO8/'1.41 Alcohol consumption pc'!BO8,"")</f>
        <v>0.60439560439560436</v>
      </c>
      <c r="BP8" s="84">
        <f>IFERROR('1.25 Beer consumption pc'!BP8/'1.41 Alcohol consumption pc'!BP8,"")</f>
        <v>0.26666666666666666</v>
      </c>
      <c r="BQ8" s="84">
        <f>IFERROR('1.25 Beer consumption pc'!BQ8/'1.41 Alcohol consumption pc'!BQ8,"")</f>
        <v>0.55898792507573503</v>
      </c>
      <c r="BR8" s="84">
        <f>IFERROR('1.25 Beer consumption pc'!BR8/'1.41 Alcohol consumption pc'!BR8,"")</f>
        <v>0.52393980848153221</v>
      </c>
      <c r="BS8" s="84">
        <f>IFERROR('1.25 Beer consumption pc'!BS8/'1.41 Alcohol consumption pc'!BS8,"")</f>
        <v>0.56263239655415909</v>
      </c>
      <c r="BT8" s="84">
        <f>IFERROR('1.25 Beer consumption pc'!BT8/'1.41 Alcohol consumption pc'!BT8,"")</f>
        <v>0.38094995023097933</v>
      </c>
      <c r="BU8" s="84">
        <f>IFERROR('1.25 Beer consumption pc'!BU8/'1.41 Alcohol consumption pc'!BU8,"")</f>
        <v>0.49</v>
      </c>
      <c r="BV8" s="84">
        <f>IFERROR('1.25 Beer consumption pc'!BV8/'1.41 Alcohol consumption pc'!BV8,"")</f>
        <v>0.49746707193515705</v>
      </c>
      <c r="BW8" s="84">
        <f>IFERROR('1.25 Beer consumption pc'!BW8/'1.41 Alcohol consumption pc'!BW8,"")</f>
        <v>0.44990176817288796</v>
      </c>
      <c r="BX8" s="84">
        <f>IFERROR('1.25 Beer consumption pc'!BX8/'1.41 Alcohol consumption pc'!BX8,"")</f>
        <v>0.52888888888888885</v>
      </c>
      <c r="BY8" s="84">
        <f>IFERROR('1.25 Beer consumption pc'!BY8/'1.41 Alcohol consumption pc'!BY8,"")</f>
        <v>0.17136355680028006</v>
      </c>
      <c r="BZ8" s="84">
        <f>IFERROR('1.25 Beer consumption pc'!BZ8/'1.41 Alcohol consumption pc'!BZ8,"")</f>
        <v>0.50956686291000841</v>
      </c>
      <c r="CA8" s="84">
        <f>IFERROR('1.25 Beer consumption pc'!CA8/'1.41 Alcohol consumption pc'!CA8,"")</f>
        <v>0.25286041189931346</v>
      </c>
      <c r="CB8" s="84">
        <f>IFERROR('1.25 Beer consumption pc'!CB8/'1.41 Alcohol consumption pc'!CB8,"")</f>
        <v>0.61283185840707965</v>
      </c>
      <c r="CC8" s="84">
        <f>IFERROR('1.25 Beer consumption pc'!CC8/'1.41 Alcohol consumption pc'!CC8,"")</f>
        <v>0.16849015317286653</v>
      </c>
      <c r="CD8" s="84">
        <f>IFERROR('1.25 Beer consumption pc'!CD8/'1.41 Alcohol consumption pc'!CD8,"")</f>
        <v>0.4624145785876993</v>
      </c>
      <c r="CE8" s="84">
        <f>IFERROR('1.25 Beer consumption pc'!CE8/'1.41 Alcohol consumption pc'!CE8,"")</f>
        <v>0.49224806201550386</v>
      </c>
      <c r="CF8" s="84">
        <f>IFERROR('1.25 Beer consumption pc'!CF8/'1.41 Alcohol consumption pc'!CF8,"")</f>
        <v>0.29724596391263058</v>
      </c>
      <c r="CG8" s="84">
        <f>IFERROR('1.25 Beer consumption pc'!CG8/'1.41 Alcohol consumption pc'!CG8,"")</f>
        <v>0.35940060875673141</v>
      </c>
      <c r="CH8" s="84">
        <f>IFERROR('1.25 Beer consumption pc'!CH8/'1.41 Alcohol consumption pc'!CH8,"")</f>
        <v>0.42513863216266173</v>
      </c>
      <c r="CI8" s="84">
        <f>IFERROR('1.25 Beer consumption pc'!CI8/'1.41 Alcohol consumption pc'!CI8,"")</f>
        <v>0.31611893583724565</v>
      </c>
      <c r="CJ8" s="84">
        <f>IFERROR('1.25 Beer consumption pc'!CJ8/'1.41 Alcohol consumption pc'!CJ8,"")</f>
        <v>0.55163043478260876</v>
      </c>
      <c r="CK8" s="84">
        <f>IFERROR('1.25 Beer consumption pc'!CK8/'1.41 Alcohol consumption pc'!CK8,"")</f>
        <v>0.49526596660354627</v>
      </c>
      <c r="CL8" s="84">
        <f>IFERROR('1.25 Beer consumption pc'!CL8/'1.41 Alcohol consumption pc'!CL8,"")</f>
        <v>0.42857142857140984</v>
      </c>
      <c r="CM8" s="84">
        <f>IFERROR('1.25 Beer consumption pc'!CM8/'1.41 Alcohol consumption pc'!CM8,"")</f>
        <v>0.4366197183098619</v>
      </c>
      <c r="CN8" s="84">
        <f>IFERROR('1.25 Beer consumption pc'!CN8/'1.41 Alcohol consumption pc'!CN8,"")</f>
        <v>0.42944785276073538</v>
      </c>
      <c r="CO8" s="84">
        <f>IFERROR('1.25 Beer consumption pc'!CO8/'1.41 Alcohol consumption pc'!CO8,"")</f>
        <v>0.7313035767070647</v>
      </c>
      <c r="CP8" s="84">
        <f>IFERROR('1.25 Beer consumption pc'!CP8/'1.41 Alcohol consumption pc'!CP8,"")</f>
        <v>0.28506375227687086</v>
      </c>
      <c r="CR8" s="89">
        <f t="shared" si="0"/>
        <v>0.41922114405612348</v>
      </c>
    </row>
    <row r="9" spans="1:96" x14ac:dyDescent="0.25">
      <c r="A9" s="1" t="s">
        <v>30</v>
      </c>
      <c r="B9" s="84">
        <f>IFERROR('1.25 Beer consumption pc'!B9/'1.41 Alcohol consumption pc'!B9,"")</f>
        <v>0.45074961681740205</v>
      </c>
      <c r="C9" s="84">
        <f>IFERROR('1.25 Beer consumption pc'!C9/'1.41 Alcohol consumption pc'!C9,"")</f>
        <v>0.40110532315551006</v>
      </c>
      <c r="D9" s="84">
        <f>IFERROR('1.25 Beer consumption pc'!D9/'1.41 Alcohol consumption pc'!D9,"")</f>
        <v>0.19999999999999998</v>
      </c>
      <c r="E9" s="84">
        <f>IFERROR('1.25 Beer consumption pc'!E9/'1.41 Alcohol consumption pc'!E9,"")</f>
        <v>0.51273885350318471</v>
      </c>
      <c r="F9" s="84">
        <f>IFERROR('1.25 Beer consumption pc'!F9/'1.41 Alcohol consumption pc'!F9,"")</f>
        <v>0.71698113207547165</v>
      </c>
      <c r="G9" s="84">
        <f>IFERROR('1.25 Beer consumption pc'!G9/'1.41 Alcohol consumption pc'!G9,"")</f>
        <v>9.3849080532656948E-2</v>
      </c>
      <c r="H9" s="84">
        <f>IFERROR('1.25 Beer consumption pc'!H9/'1.41 Alcohol consumption pc'!H9,"")</f>
        <v>0.61403508771929827</v>
      </c>
      <c r="I9" s="84">
        <f>IFERROR('1.25 Beer consumption pc'!I9/'1.41 Alcohol consumption pc'!I9,"")</f>
        <v>0.35297977036632039</v>
      </c>
      <c r="J9" s="84">
        <f>IFERROR('1.25 Beer consumption pc'!J9/'1.41 Alcohol consumption pc'!J9,"")</f>
        <v>0.47971781305114636</v>
      </c>
      <c r="K9" s="84">
        <f>IFERROR('1.25 Beer consumption pc'!K9/'1.41 Alcohol consumption pc'!K9,"")</f>
        <v>0.5847457627118644</v>
      </c>
      <c r="L9" s="84">
        <f>IFERROR('1.25 Beer consumption pc'!L9/'1.41 Alcohol consumption pc'!L9,"")</f>
        <v>9.6774193548387094E-2</v>
      </c>
      <c r="M9" s="84">
        <f>IFERROR('1.25 Beer consumption pc'!M9/'1.41 Alcohol consumption pc'!M9,"")</f>
        <v>0.25935251798561149</v>
      </c>
      <c r="N9" s="84">
        <f>IFERROR('1.25 Beer consumption pc'!N9/'1.41 Alcohol consumption pc'!N9,"")</f>
        <v>0.68253968253968267</v>
      </c>
      <c r="O9" s="84">
        <f>IFERROR('1.25 Beer consumption pc'!O9/'1.41 Alcohol consumption pc'!O9,"")</f>
        <v>0.15507392473118281</v>
      </c>
      <c r="P9" s="84">
        <f>IFERROR('1.25 Beer consumption pc'!P9/'1.41 Alcohol consumption pc'!P9,"")</f>
        <v>0.48316831683168321</v>
      </c>
      <c r="Q9" s="84">
        <f>IFERROR('1.25 Beer consumption pc'!Q9/'1.41 Alcohol consumption pc'!Q9,"")</f>
        <v>0.30797720797720796</v>
      </c>
      <c r="R9" s="84">
        <f>IFERROR('1.25 Beer consumption pc'!R9/'1.41 Alcohol consumption pc'!R9,"")</f>
        <v>0.13213213213213212</v>
      </c>
      <c r="S9" s="84">
        <f>IFERROR('1.25 Beer consumption pc'!S9/'1.41 Alcohol consumption pc'!S9,"")</f>
        <v>0.87543655413271249</v>
      </c>
      <c r="T9" s="84">
        <f>IFERROR('1.25 Beer consumption pc'!T9/'1.41 Alcohol consumption pc'!T9,"")</f>
        <v>0.52846299810246677</v>
      </c>
      <c r="U9" s="84">
        <f>IFERROR('1.25 Beer consumption pc'!U9/'1.41 Alcohol consumption pc'!U9,"")</f>
        <v>0.53467561521252793</v>
      </c>
      <c r="V9" s="84">
        <f>IFERROR('1.25 Beer consumption pc'!V9/'1.41 Alcohol consumption pc'!V9,"")</f>
        <v>0.49221183800623053</v>
      </c>
      <c r="W9" s="84">
        <f>IFERROR('1.25 Beer consumption pc'!W9/'1.41 Alcohol consumption pc'!W9,"")</f>
        <v>0.43131212723658052</v>
      </c>
      <c r="X9" s="84">
        <f>IFERROR('1.25 Beer consumption pc'!X9/'1.41 Alcohol consumption pc'!X9,"")</f>
        <v>0.19872379216043756</v>
      </c>
      <c r="Y9" s="84">
        <f>IFERROR('1.25 Beer consumption pc'!Y9/'1.41 Alcohol consumption pc'!Y9,"")</f>
        <v>0.71241830065359479</v>
      </c>
      <c r="Z9" s="84">
        <f>IFERROR('1.25 Beer consumption pc'!Z9/'1.41 Alcohol consumption pc'!Z9,"")</f>
        <v>0.51730769230769225</v>
      </c>
      <c r="AA9" s="84">
        <f>IFERROR('1.25 Beer consumption pc'!AA9/'1.41 Alcohol consumption pc'!AA9,"")</f>
        <v>0.50429799426934097</v>
      </c>
      <c r="AB9" s="84">
        <f>IFERROR('1.25 Beer consumption pc'!AB9/'1.41 Alcohol consumption pc'!AB9,"")</f>
        <v>0.61919268849961917</v>
      </c>
      <c r="AC9" s="84">
        <f>IFERROR('1.25 Beer consumption pc'!AC9/'1.41 Alcohol consumption pc'!AC9,"")</f>
        <v>0.38202247191011235</v>
      </c>
      <c r="AD9" s="84">
        <f>IFERROR('1.25 Beer consumption pc'!AD9/'1.41 Alcohol consumption pc'!AD9,"")</f>
        <v>0.30434782608695654</v>
      </c>
      <c r="AE9" s="84">
        <f>IFERROR('1.25 Beer consumption pc'!AE9/'1.41 Alcohol consumption pc'!AE9,"")</f>
        <v>0.40430351075877696</v>
      </c>
      <c r="AF9" s="84">
        <f>IFERROR('1.25 Beer consumption pc'!AF9/'1.41 Alcohol consumption pc'!AF9,"")</f>
        <v>0.33620689655172414</v>
      </c>
      <c r="AG9" s="84">
        <f>IFERROR('1.25 Beer consumption pc'!AG9/'1.41 Alcohol consumption pc'!AG9,"")</f>
        <v>0.38568129330254047</v>
      </c>
      <c r="AH9" s="84">
        <f>IFERROR('1.25 Beer consumption pc'!AH9/'1.41 Alcohol consumption pc'!AH9,"")</f>
        <v>0.47887323943661969</v>
      </c>
      <c r="AI9" s="84">
        <f>IFERROR('1.25 Beer consumption pc'!AI9/'1.41 Alcohol consumption pc'!AI9,"")</f>
        <v>0.51825495049504955</v>
      </c>
      <c r="AJ9" s="84">
        <f>IFERROR('1.25 Beer consumption pc'!AJ9/'1.41 Alcohol consumption pc'!AJ9,"")</f>
        <v>0.67692307692307685</v>
      </c>
      <c r="AK9" s="84">
        <f>IFERROR('1.25 Beer consumption pc'!AK9/'1.41 Alcohol consumption pc'!AK9,"")</f>
        <v>0.38188429752066122</v>
      </c>
      <c r="AL9" s="84">
        <f>IFERROR('1.25 Beer consumption pc'!AL9/'1.41 Alcohol consumption pc'!AL9,"")</f>
        <v>0.67337807606263977</v>
      </c>
      <c r="AM9" s="84">
        <f>IFERROR('1.25 Beer consumption pc'!AM9/'1.41 Alcohol consumption pc'!AM9,"")</f>
        <v>0.47300215982721383</v>
      </c>
      <c r="AN9" s="84">
        <f>IFERROR('1.25 Beer consumption pc'!AN9/'1.41 Alcohol consumption pc'!AN9,"")</f>
        <v>0.40196078431372545</v>
      </c>
      <c r="AO9" s="84">
        <f>IFERROR('1.25 Beer consumption pc'!AO9/'1.41 Alcohol consumption pc'!AO9,"")</f>
        <v>0.41429384965831439</v>
      </c>
      <c r="AP9" s="84">
        <f>IFERROR('1.25 Beer consumption pc'!AP9/'1.41 Alcohol consumption pc'!AP9,"")</f>
        <v>0.55113935321973528</v>
      </c>
      <c r="AQ9" s="84">
        <f>IFERROR('1.25 Beer consumption pc'!AQ9/'1.41 Alcohol consumption pc'!AQ9,"")</f>
        <v>0.3461538461538462</v>
      </c>
      <c r="AR9" s="84">
        <f>IFERROR('1.25 Beer consumption pc'!AR9/'1.41 Alcohol consumption pc'!AR9,"")</f>
        <v>0.84126984126984117</v>
      </c>
      <c r="AS9" s="84">
        <f>IFERROR('1.25 Beer consumption pc'!AS9/'1.41 Alcohol consumption pc'!AS9,"")</f>
        <v>0.48848669474061462</v>
      </c>
      <c r="AT9" s="84">
        <f>IFERROR('1.25 Beer consumption pc'!AT9/'1.41 Alcohol consumption pc'!AT9,"")</f>
        <v>0.34042553191489361</v>
      </c>
      <c r="AU9" s="84">
        <f>IFERROR('1.25 Beer consumption pc'!AU9/'1.41 Alcohol consumption pc'!AU9,"")</f>
        <v>0.68150422102839592</v>
      </c>
      <c r="AV9" s="84">
        <f>IFERROR('1.25 Beer consumption pc'!AV9/'1.41 Alcohol consumption pc'!AV9,"")</f>
        <v>0.55970149253731338</v>
      </c>
      <c r="AW9" s="84">
        <f>IFERROR('1.25 Beer consumption pc'!AW9/'1.41 Alcohol consumption pc'!AW9,"")</f>
        <v>0.52023121387283244</v>
      </c>
      <c r="AX9" s="84">
        <f>IFERROR('1.25 Beer consumption pc'!AX9/'1.41 Alcohol consumption pc'!AX9,"")</f>
        <v>0.59076923076923082</v>
      </c>
      <c r="AY9" s="84">
        <f>IFERROR('1.25 Beer consumption pc'!AY9/'1.41 Alcohol consumption pc'!AY9,"")</f>
        <v>0.44444444444444442</v>
      </c>
      <c r="AZ9" s="84">
        <f>IFERROR('1.25 Beer consumption pc'!AZ9/'1.41 Alcohol consumption pc'!AZ9,"")</f>
        <v>0.76656151419558372</v>
      </c>
      <c r="BA9" s="84">
        <f>IFERROR('1.25 Beer consumption pc'!BA9/'1.41 Alcohol consumption pc'!BA9,"")</f>
        <v>0.84191176470588236</v>
      </c>
      <c r="BB9" s="84">
        <f>IFERROR('1.25 Beer consumption pc'!BB9/'1.41 Alcohol consumption pc'!BB9,"")</f>
        <v>0.22988505747126436</v>
      </c>
      <c r="BC9" s="84">
        <f>IFERROR('1.25 Beer consumption pc'!BC9/'1.41 Alcohol consumption pc'!BC9,"")</f>
        <v>0.73835537665324891</v>
      </c>
      <c r="BD9" s="84">
        <f>IFERROR('1.25 Beer consumption pc'!BD9/'1.41 Alcohol consumption pc'!BD9,"")</f>
        <v>0.67995264404104183</v>
      </c>
      <c r="BE9" s="84">
        <f>IFERROR('1.25 Beer consumption pc'!BE9/'1.41 Alcohol consumption pc'!BE9,"")</f>
        <v>0.34693877551020413</v>
      </c>
      <c r="BF9" s="84">
        <f>IFERROR('1.25 Beer consumption pc'!BF9/'1.41 Alcohol consumption pc'!BF9,"")</f>
        <v>0.94009216589861755</v>
      </c>
      <c r="BG9" s="84">
        <f>IFERROR('1.25 Beer consumption pc'!BG9/'1.41 Alcohol consumption pc'!BG9,"")</f>
        <v>0.70588235294117652</v>
      </c>
      <c r="BH9" s="84" t="str">
        <f>IFERROR('1.25 Beer consumption pc'!BH9/'1.41 Alcohol consumption pc'!BH9,"")</f>
        <v/>
      </c>
      <c r="BI9" s="84">
        <f>IFERROR('1.25 Beer consumption pc'!BI9/'1.41 Alcohol consumption pc'!BI9,"")</f>
        <v>0.29702970297029707</v>
      </c>
      <c r="BJ9" s="84">
        <f>IFERROR('1.25 Beer consumption pc'!BJ9/'1.41 Alcohol consumption pc'!BJ9,"")</f>
        <v>0.75177304964539005</v>
      </c>
      <c r="BK9" s="84">
        <f>IFERROR('1.25 Beer consumption pc'!BK9/'1.41 Alcohol consumption pc'!BK9,"")</f>
        <v>0.39568345323741</v>
      </c>
      <c r="BL9" s="84">
        <f>IFERROR('1.25 Beer consumption pc'!BL9/'1.41 Alcohol consumption pc'!BL9,"")</f>
        <v>0.77598566308243722</v>
      </c>
      <c r="BM9" s="84" t="str">
        <f>IFERROR('1.25 Beer consumption pc'!BM9/'1.41 Alcohol consumption pc'!BM9,"")</f>
        <v/>
      </c>
      <c r="BN9" s="84">
        <f>IFERROR('1.25 Beer consumption pc'!BN9/'1.41 Alcohol consumption pc'!BN9,"")</f>
        <v>0.61365461847389557</v>
      </c>
      <c r="BO9" s="84">
        <f>IFERROR('1.25 Beer consumption pc'!BO9/'1.41 Alcohol consumption pc'!BO9,"")</f>
        <v>0.6</v>
      </c>
      <c r="BP9" s="84">
        <f>IFERROR('1.25 Beer consumption pc'!BP9/'1.41 Alcohol consumption pc'!BP9,"")</f>
        <v>0.2441860465116279</v>
      </c>
      <c r="BQ9" s="84">
        <f>IFERROR('1.25 Beer consumption pc'!BQ9/'1.41 Alcohol consumption pc'!BQ9,"")</f>
        <v>0.55423841610514935</v>
      </c>
      <c r="BR9" s="84">
        <f>IFERROR('1.25 Beer consumption pc'!BR9/'1.41 Alcohol consumption pc'!BR9,"")</f>
        <v>0.51018600531443759</v>
      </c>
      <c r="BS9" s="84">
        <f>IFERROR('1.25 Beer consumption pc'!BS9/'1.41 Alcohol consumption pc'!BS9,"")</f>
        <v>0.55879922886257227</v>
      </c>
      <c r="BT9" s="84">
        <f>IFERROR('1.25 Beer consumption pc'!BT9/'1.41 Alcohol consumption pc'!BT9,"")</f>
        <v>0.37791307462075668</v>
      </c>
      <c r="BU9" s="84">
        <f>IFERROR('1.25 Beer consumption pc'!BU9/'1.41 Alcohol consumption pc'!BU9,"")</f>
        <v>0.48468271334792123</v>
      </c>
      <c r="BV9" s="84">
        <f>IFERROR('1.25 Beer consumption pc'!BV9/'1.41 Alcohol consumption pc'!BV9,"")</f>
        <v>0.49096385542168675</v>
      </c>
      <c r="BW9" s="84">
        <f>IFERROR('1.25 Beer consumption pc'!BW9/'1.41 Alcohol consumption pc'!BW9,"")</f>
        <v>0.44552529182879375</v>
      </c>
      <c r="BX9" s="84">
        <f>IFERROR('1.25 Beer consumption pc'!BX9/'1.41 Alcohol consumption pc'!BX9,"")</f>
        <v>0.52699784017278628</v>
      </c>
      <c r="BY9" s="84">
        <f>IFERROR('1.25 Beer consumption pc'!BY9/'1.41 Alcohol consumption pc'!BY9,"")</f>
        <v>0.16871488764044945</v>
      </c>
      <c r="BZ9" s="84">
        <f>IFERROR('1.25 Beer consumption pc'!BZ9/'1.41 Alcohol consumption pc'!BZ9,"")</f>
        <v>0.50328947368421051</v>
      </c>
      <c r="CA9" s="84">
        <f>IFERROR('1.25 Beer consumption pc'!CA9/'1.41 Alcohol consumption pc'!CA9,"")</f>
        <v>0.25568181818181818</v>
      </c>
      <c r="CB9" s="84">
        <f>IFERROR('1.25 Beer consumption pc'!CB9/'1.41 Alcohol consumption pc'!CB9,"")</f>
        <v>0.60606060606060608</v>
      </c>
      <c r="CC9" s="84">
        <f>IFERROR('1.25 Beer consumption pc'!CC9/'1.41 Alcohol consumption pc'!CC9,"")</f>
        <v>0.17648229208117788</v>
      </c>
      <c r="CD9" s="84">
        <f>IFERROR('1.25 Beer consumption pc'!CD9/'1.41 Alcohol consumption pc'!CD9,"")</f>
        <v>0.4604261796042618</v>
      </c>
      <c r="CE9" s="84">
        <f>IFERROR('1.25 Beer consumption pc'!CE9/'1.41 Alcohol consumption pc'!CE9,"")</f>
        <v>0.48863636363636365</v>
      </c>
      <c r="CF9" s="84">
        <f>IFERROR('1.25 Beer consumption pc'!CF9/'1.41 Alcohol consumption pc'!CF9,"")</f>
        <v>0.29615384615384616</v>
      </c>
      <c r="CG9" s="84">
        <f>IFERROR('1.25 Beer consumption pc'!CG9/'1.41 Alcohol consumption pc'!CG9,"")</f>
        <v>0.36436672967863892</v>
      </c>
      <c r="CH9" s="84">
        <f>IFERROR('1.25 Beer consumption pc'!CH9/'1.41 Alcohol consumption pc'!CH9,"")</f>
        <v>0.41889483065953659</v>
      </c>
      <c r="CI9" s="84">
        <f>IFERROR('1.25 Beer consumption pc'!CI9/'1.41 Alcohol consumption pc'!CI9,"")</f>
        <v>0.31306990881458968</v>
      </c>
      <c r="CJ9" s="84">
        <f>IFERROR('1.25 Beer consumption pc'!CJ9/'1.41 Alcohol consumption pc'!CJ9,"")</f>
        <v>0.55436241610738257</v>
      </c>
      <c r="CK9" s="84">
        <f>IFERROR('1.25 Beer consumption pc'!CK9/'1.41 Alcohol consumption pc'!CK9,"")</f>
        <v>0.48168084736933503</v>
      </c>
      <c r="CL9" s="84">
        <f>IFERROR('1.25 Beer consumption pc'!CL9/'1.41 Alcohol consumption pc'!CL9,"")</f>
        <v>0.41958041958041831</v>
      </c>
      <c r="CM9" s="84">
        <f>IFERROR('1.25 Beer consumption pc'!CM9/'1.41 Alcohol consumption pc'!CM9,"")</f>
        <v>0.44027303754266278</v>
      </c>
      <c r="CN9" s="84">
        <f>IFERROR('1.25 Beer consumption pc'!CN9/'1.41 Alcohol consumption pc'!CN9,"")</f>
        <v>0.43172179813401207</v>
      </c>
      <c r="CO9" s="84">
        <f>IFERROR('1.25 Beer consumption pc'!CO9/'1.41 Alcohol consumption pc'!CO9,"")</f>
        <v>0.73428981348637012</v>
      </c>
      <c r="CP9" s="84">
        <f>IFERROR('1.25 Beer consumption pc'!CP9/'1.41 Alcohol consumption pc'!CP9,"")</f>
        <v>0.29416809605488348</v>
      </c>
      <c r="CR9" s="89">
        <f t="shared" si="0"/>
        <v>0.42022874908979585</v>
      </c>
    </row>
    <row r="10" spans="1:96" x14ac:dyDescent="0.25">
      <c r="A10" s="1" t="s">
        <v>31</v>
      </c>
      <c r="B10" s="84">
        <f>IFERROR('1.25 Beer consumption pc'!B10/'1.41 Alcohol consumption pc'!B10,"")</f>
        <v>0.45112100025414981</v>
      </c>
      <c r="C10" s="84">
        <f>IFERROR('1.25 Beer consumption pc'!C10/'1.41 Alcohol consumption pc'!C10,"")</f>
        <v>0.39966603645998644</v>
      </c>
      <c r="D10" s="84">
        <f>IFERROR('1.25 Beer consumption pc'!D10/'1.41 Alcohol consumption pc'!D10,"")</f>
        <v>0.23170731707317072</v>
      </c>
      <c r="E10" s="84">
        <f>IFERROR('1.25 Beer consumption pc'!E10/'1.41 Alcohol consumption pc'!E10,"")</f>
        <v>0.5137408436473857</v>
      </c>
      <c r="F10" s="84">
        <f>IFERROR('1.25 Beer consumption pc'!F10/'1.41 Alcohol consumption pc'!F10,"")</f>
        <v>0.71296296296296291</v>
      </c>
      <c r="G10" s="84">
        <f>IFERROR('1.25 Beer consumption pc'!G10/'1.41 Alcohol consumption pc'!G10,"")</f>
        <v>9.3117977528089882E-2</v>
      </c>
      <c r="H10" s="84">
        <f>IFERROR('1.25 Beer consumption pc'!H10/'1.41 Alcohol consumption pc'!H10,"")</f>
        <v>0.65254237288135597</v>
      </c>
      <c r="I10" s="84">
        <f>IFERROR('1.25 Beer consumption pc'!I10/'1.41 Alcohol consumption pc'!I10,"")</f>
        <v>0.35793025871766027</v>
      </c>
      <c r="J10" s="84">
        <f>IFERROR('1.25 Beer consumption pc'!J10/'1.41 Alcohol consumption pc'!J10,"")</f>
        <v>0.49691991786447637</v>
      </c>
      <c r="K10" s="84">
        <f>IFERROR('1.25 Beer consumption pc'!K10/'1.41 Alcohol consumption pc'!K10,"")</f>
        <v>0.58267716535433067</v>
      </c>
      <c r="L10" s="84">
        <f>IFERROR('1.25 Beer consumption pc'!L10/'1.41 Alcohol consumption pc'!L10,"")</f>
        <v>9.0909090909090912E-2</v>
      </c>
      <c r="M10" s="84">
        <f>IFERROR('1.25 Beer consumption pc'!M10/'1.41 Alcohol consumption pc'!M10,"")</f>
        <v>0.2535117056856187</v>
      </c>
      <c r="N10" s="84">
        <f>IFERROR('1.25 Beer consumption pc'!N10/'1.41 Alcohol consumption pc'!N10,"")</f>
        <v>0.68181818181818188</v>
      </c>
      <c r="O10" s="84">
        <f>IFERROR('1.25 Beer consumption pc'!O10/'1.41 Alcohol consumption pc'!O10,"")</f>
        <v>0.14986716674480388</v>
      </c>
      <c r="P10" s="84">
        <f>IFERROR('1.25 Beer consumption pc'!P10/'1.41 Alcohol consumption pc'!P10,"")</f>
        <v>0.47358121330724079</v>
      </c>
      <c r="Q10" s="84">
        <f>IFERROR('1.25 Beer consumption pc'!Q10/'1.41 Alcohol consumption pc'!Q10,"")</f>
        <v>0.29724933451641522</v>
      </c>
      <c r="R10" s="84">
        <f>IFERROR('1.25 Beer consumption pc'!R10/'1.41 Alcohol consumption pc'!R10,"")</f>
        <v>0.13709677419354838</v>
      </c>
      <c r="S10" s="84">
        <f>IFERROR('1.25 Beer consumption pc'!S10/'1.41 Alcohol consumption pc'!S10,"")</f>
        <v>0.87769784172661891</v>
      </c>
      <c r="T10" s="84">
        <f>IFERROR('1.25 Beer consumption pc'!T10/'1.41 Alcohol consumption pc'!T10,"")</f>
        <v>0.52354570637119113</v>
      </c>
      <c r="U10" s="84">
        <f>IFERROR('1.25 Beer consumption pc'!U10/'1.41 Alcohol consumption pc'!U10,"")</f>
        <v>0.52788305360043308</v>
      </c>
      <c r="V10" s="84">
        <f>IFERROR('1.25 Beer consumption pc'!V10/'1.41 Alcohol consumption pc'!V10,"")</f>
        <v>0.5</v>
      </c>
      <c r="W10" s="84">
        <f>IFERROR('1.25 Beer consumption pc'!W10/'1.41 Alcohol consumption pc'!W10,"")</f>
        <v>0.4275716360755315</v>
      </c>
      <c r="X10" s="84">
        <f>IFERROR('1.25 Beer consumption pc'!X10/'1.41 Alcohol consumption pc'!X10,"")</f>
        <v>0.19965870307167238</v>
      </c>
      <c r="Y10" s="84">
        <f>IFERROR('1.25 Beer consumption pc'!Y10/'1.41 Alcohol consumption pc'!Y10,"")</f>
        <v>0.7317073170731706</v>
      </c>
      <c r="Z10" s="84">
        <f>IFERROR('1.25 Beer consumption pc'!Z10/'1.41 Alcohol consumption pc'!Z10,"")</f>
        <v>0.52354048964218458</v>
      </c>
      <c r="AA10" s="84">
        <f>IFERROR('1.25 Beer consumption pc'!AA10/'1.41 Alcohol consumption pc'!AA10,"")</f>
        <v>0.52722063037249278</v>
      </c>
      <c r="AB10" s="84">
        <f>IFERROR('1.25 Beer consumption pc'!AB10/'1.41 Alcohol consumption pc'!AB10,"")</f>
        <v>0.61081492764661083</v>
      </c>
      <c r="AC10" s="84">
        <f>IFERROR('1.25 Beer consumption pc'!AC10/'1.41 Alcohol consumption pc'!AC10,"")</f>
        <v>0.36470588235294121</v>
      </c>
      <c r="AD10" s="84">
        <f>IFERROR('1.25 Beer consumption pc'!AD10/'1.41 Alcohol consumption pc'!AD10,"")</f>
        <v>0.32520325203252032</v>
      </c>
      <c r="AE10" s="84">
        <f>IFERROR('1.25 Beer consumption pc'!AE10/'1.41 Alcohol consumption pc'!AE10,"")</f>
        <v>0.38971428571428574</v>
      </c>
      <c r="AF10" s="84">
        <f>IFERROR('1.25 Beer consumption pc'!AF10/'1.41 Alcohol consumption pc'!AF10,"")</f>
        <v>0.3348214285714286</v>
      </c>
      <c r="AG10" s="84">
        <f>IFERROR('1.25 Beer consumption pc'!AG10/'1.41 Alcohol consumption pc'!AG10,"")</f>
        <v>0.41116751269035534</v>
      </c>
      <c r="AH10" s="84">
        <f>IFERROR('1.25 Beer consumption pc'!AH10/'1.41 Alcohol consumption pc'!AH10,"")</f>
        <v>0.47297297297297303</v>
      </c>
      <c r="AI10" s="84">
        <f>IFERROR('1.25 Beer consumption pc'!AI10/'1.41 Alcohol consumption pc'!AI10,"")</f>
        <v>0.50452819164475604</v>
      </c>
      <c r="AJ10" s="84">
        <f>IFERROR('1.25 Beer consumption pc'!AJ10/'1.41 Alcohol consumption pc'!AJ10,"")</f>
        <v>0.6588235294117647</v>
      </c>
      <c r="AK10" s="84">
        <f>IFERROR('1.25 Beer consumption pc'!AK10/'1.41 Alcohol consumption pc'!AK10,"")</f>
        <v>0.38703140830800403</v>
      </c>
      <c r="AL10" s="84">
        <f>IFERROR('1.25 Beer consumption pc'!AL10/'1.41 Alcohol consumption pc'!AL10,"")</f>
        <v>0.67488789237668168</v>
      </c>
      <c r="AM10" s="84">
        <f>IFERROR('1.25 Beer consumption pc'!AM10/'1.41 Alcohol consumption pc'!AM10,"")</f>
        <v>0.45689655172413796</v>
      </c>
      <c r="AN10" s="84">
        <f>IFERROR('1.25 Beer consumption pc'!AN10/'1.41 Alcohol consumption pc'!AN10,"")</f>
        <v>0.39901477832512322</v>
      </c>
      <c r="AO10" s="84">
        <f>IFERROR('1.25 Beer consumption pc'!AO10/'1.41 Alcohol consumption pc'!AO10,"")</f>
        <v>0.38327526132404183</v>
      </c>
      <c r="AP10" s="84">
        <f>IFERROR('1.25 Beer consumption pc'!AP10/'1.41 Alcohol consumption pc'!AP10,"")</f>
        <v>0.564966274889939</v>
      </c>
      <c r="AQ10" s="84">
        <f>IFERROR('1.25 Beer consumption pc'!AQ10/'1.41 Alcohol consumption pc'!AQ10,"")</f>
        <v>0.36939417781274586</v>
      </c>
      <c r="AR10" s="84">
        <f>IFERROR('1.25 Beer consumption pc'!AR10/'1.41 Alcohol consumption pc'!AR10,"")</f>
        <v>0.83505154639175261</v>
      </c>
      <c r="AS10" s="84">
        <f>IFERROR('1.25 Beer consumption pc'!AS10/'1.41 Alcohol consumption pc'!AS10,"")</f>
        <v>0.50834460983310781</v>
      </c>
      <c r="AT10" s="84">
        <f>IFERROR('1.25 Beer consumption pc'!AT10/'1.41 Alcohol consumption pc'!AT10,"")</f>
        <v>0.35916359163591638</v>
      </c>
      <c r="AU10" s="84">
        <f>IFERROR('1.25 Beer consumption pc'!AU10/'1.41 Alcohol consumption pc'!AU10,"")</f>
        <v>0.68095238095238086</v>
      </c>
      <c r="AV10" s="84">
        <f>IFERROR('1.25 Beer consumption pc'!AV10/'1.41 Alcohol consumption pc'!AV10,"")</f>
        <v>0.56834532374100721</v>
      </c>
      <c r="AW10" s="84">
        <f>IFERROR('1.25 Beer consumption pc'!AW10/'1.41 Alcohol consumption pc'!AW10,"")</f>
        <v>0.52486187845303867</v>
      </c>
      <c r="AX10" s="84">
        <f>IFERROR('1.25 Beer consumption pc'!AX10/'1.41 Alcohol consumption pc'!AX10,"")</f>
        <v>0.59942363112391928</v>
      </c>
      <c r="AY10" s="84">
        <f>IFERROR('1.25 Beer consumption pc'!AY10/'1.41 Alcohol consumption pc'!AY10,"")</f>
        <v>0.43859649122807015</v>
      </c>
      <c r="AZ10" s="84">
        <f>IFERROR('1.25 Beer consumption pc'!AZ10/'1.41 Alcohol consumption pc'!AZ10,"")</f>
        <v>0.77657527657527659</v>
      </c>
      <c r="BA10" s="84">
        <f>IFERROR('1.25 Beer consumption pc'!BA10/'1.41 Alcohol consumption pc'!BA10,"")</f>
        <v>0.84627831715210355</v>
      </c>
      <c r="BB10" s="84">
        <f>IFERROR('1.25 Beer consumption pc'!BB10/'1.41 Alcohol consumption pc'!BB10,"")</f>
        <v>0.25</v>
      </c>
      <c r="BC10" s="84">
        <f>IFERROR('1.25 Beer consumption pc'!BC10/'1.41 Alcohol consumption pc'!BC10,"")</f>
        <v>0.72710951526032319</v>
      </c>
      <c r="BD10" s="84">
        <f>IFERROR('1.25 Beer consumption pc'!BD10/'1.41 Alcohol consumption pc'!BD10,"")</f>
        <v>0.68549196787148603</v>
      </c>
      <c r="BE10" s="84">
        <f>IFERROR('1.25 Beer consumption pc'!BE10/'1.41 Alcohol consumption pc'!BE10,"")</f>
        <v>0.34313725490196084</v>
      </c>
      <c r="BF10" s="84">
        <f>IFERROR('1.25 Beer consumption pc'!BF10/'1.41 Alcohol consumption pc'!BF10,"")</f>
        <v>0.93644067796610175</v>
      </c>
      <c r="BG10" s="84">
        <f>IFERROR('1.25 Beer consumption pc'!BG10/'1.41 Alcohol consumption pc'!BG10,"")</f>
        <v>0.69642857142857151</v>
      </c>
      <c r="BH10" s="84" t="str">
        <f>IFERROR('1.25 Beer consumption pc'!BH10/'1.41 Alcohol consumption pc'!BH10,"")</f>
        <v/>
      </c>
      <c r="BI10" s="84">
        <f>IFERROR('1.25 Beer consumption pc'!BI10/'1.41 Alcohol consumption pc'!BI10,"")</f>
        <v>0.29245283018867924</v>
      </c>
      <c r="BJ10" s="84">
        <f>IFERROR('1.25 Beer consumption pc'!BJ10/'1.41 Alcohol consumption pc'!BJ10,"")</f>
        <v>0.75170068027210879</v>
      </c>
      <c r="BK10" s="84">
        <f>IFERROR('1.25 Beer consumption pc'!BK10/'1.41 Alcohol consumption pc'!BK10,"")</f>
        <v>0.4</v>
      </c>
      <c r="BL10" s="84">
        <f>IFERROR('1.25 Beer consumption pc'!BL10/'1.41 Alcohol consumption pc'!BL10,"")</f>
        <v>0.7804878048780487</v>
      </c>
      <c r="BM10" s="84" t="str">
        <f>IFERROR('1.25 Beer consumption pc'!BM10/'1.41 Alcohol consumption pc'!BM10,"")</f>
        <v/>
      </c>
      <c r="BN10" s="84">
        <f>IFERROR('1.25 Beer consumption pc'!BN10/'1.41 Alcohol consumption pc'!BN10,"")</f>
        <v>0.61804451510333858</v>
      </c>
      <c r="BO10" s="84">
        <f>IFERROR('1.25 Beer consumption pc'!BO10/'1.41 Alcohol consumption pc'!BO10,"")</f>
        <v>0.62962962962962965</v>
      </c>
      <c r="BP10" s="84">
        <f>IFERROR('1.25 Beer consumption pc'!BP10/'1.41 Alcohol consumption pc'!BP10,"")</f>
        <v>0.23157894736842105</v>
      </c>
      <c r="BQ10" s="84">
        <f>IFERROR('1.25 Beer consumption pc'!BQ10/'1.41 Alcohol consumption pc'!BQ10,"")</f>
        <v>0.55242297948843666</v>
      </c>
      <c r="BR10" s="84">
        <f>IFERROR('1.25 Beer consumption pc'!BR10/'1.41 Alcohol consumption pc'!BR10,"")</f>
        <v>0.51286449399656941</v>
      </c>
      <c r="BS10" s="84">
        <f>IFERROR('1.25 Beer consumption pc'!BS10/'1.41 Alcohol consumption pc'!BS10,"")</f>
        <v>0.55658928732725133</v>
      </c>
      <c r="BT10" s="84">
        <f>IFERROR('1.25 Beer consumption pc'!BT10/'1.41 Alcohol consumption pc'!BT10,"")</f>
        <v>0.37638788004565743</v>
      </c>
      <c r="BU10" s="84">
        <f>IFERROR('1.25 Beer consumption pc'!BU10/'1.41 Alcohol consumption pc'!BU10,"")</f>
        <v>0.48692810457516339</v>
      </c>
      <c r="BV10" s="84">
        <f>IFERROR('1.25 Beer consumption pc'!BV10/'1.41 Alcohol consumption pc'!BV10,"")</f>
        <v>0.48508946322067598</v>
      </c>
      <c r="BW10" s="84">
        <f>IFERROR('1.25 Beer consumption pc'!BW10/'1.41 Alcohol consumption pc'!BW10,"")</f>
        <v>0.43110236220472442</v>
      </c>
      <c r="BX10" s="84">
        <f>IFERROR('1.25 Beer consumption pc'!BX10/'1.41 Alcohol consumption pc'!BX10,"")</f>
        <v>0.52328159645232819</v>
      </c>
      <c r="BY10" s="84">
        <f>IFERROR('1.25 Beer consumption pc'!BY10/'1.41 Alcohol consumption pc'!BY10,"")</f>
        <v>0.16666666666666669</v>
      </c>
      <c r="BZ10" s="84">
        <f>IFERROR('1.25 Beer consumption pc'!BZ10/'1.41 Alcohol consumption pc'!BZ10,"")</f>
        <v>0.50289265052496257</v>
      </c>
      <c r="CA10" s="84">
        <f>IFERROR('1.25 Beer consumption pc'!CA10/'1.41 Alcohol consumption pc'!CA10,"")</f>
        <v>0.25366403607666288</v>
      </c>
      <c r="CB10" s="84">
        <f>IFERROR('1.25 Beer consumption pc'!CB10/'1.41 Alcohol consumption pc'!CB10,"")</f>
        <v>0.59731543624161076</v>
      </c>
      <c r="CC10" s="84">
        <f>IFERROR('1.25 Beer consumption pc'!CC10/'1.41 Alcohol consumption pc'!CC10,"")</f>
        <v>0.17315135465471579</v>
      </c>
      <c r="CD10" s="84">
        <f>IFERROR('1.25 Beer consumption pc'!CD10/'1.41 Alcohol consumption pc'!CD10,"")</f>
        <v>0.45761440360090017</v>
      </c>
      <c r="CE10" s="84">
        <f>IFERROR('1.25 Beer consumption pc'!CE10/'1.41 Alcohol consumption pc'!CE10,"")</f>
        <v>0.48905109489051096</v>
      </c>
      <c r="CF10" s="84">
        <f>IFERROR('1.25 Beer consumption pc'!CF10/'1.41 Alcohol consumption pc'!CF10,"")</f>
        <v>0.28985507246376813</v>
      </c>
      <c r="CG10" s="84">
        <f>IFERROR('1.25 Beer consumption pc'!CG10/'1.41 Alcohol consumption pc'!CG10,"")</f>
        <v>0.37029702970297029</v>
      </c>
      <c r="CH10" s="84">
        <f>IFERROR('1.25 Beer consumption pc'!CH10/'1.41 Alcohol consumption pc'!CH10,"")</f>
        <v>0.41666666666666669</v>
      </c>
      <c r="CI10" s="84">
        <f>IFERROR('1.25 Beer consumption pc'!CI10/'1.41 Alcohol consumption pc'!CI10,"")</f>
        <v>0.31831831831831831</v>
      </c>
      <c r="CJ10" s="84">
        <f>IFERROR('1.25 Beer consumption pc'!CJ10/'1.41 Alcohol consumption pc'!CJ10,"")</f>
        <v>0.59895833333333326</v>
      </c>
      <c r="CK10" s="84">
        <f>IFERROR('1.25 Beer consumption pc'!CK10/'1.41 Alcohol consumption pc'!CK10,"")</f>
        <v>0.46799077850682741</v>
      </c>
      <c r="CL10" s="84">
        <f>IFERROR('1.25 Beer consumption pc'!CL10/'1.41 Alcohol consumption pc'!CL10,"")</f>
        <v>0.40816326530613251</v>
      </c>
      <c r="CM10" s="84">
        <f>IFERROR('1.25 Beer consumption pc'!CM10/'1.41 Alcohol consumption pc'!CM10,"")</f>
        <v>0.43189368770764536</v>
      </c>
      <c r="CN10" s="84">
        <f>IFERROR('1.25 Beer consumption pc'!CN10/'1.41 Alcohol consumption pc'!CN10,"")</f>
        <v>0.44071954210956632</v>
      </c>
      <c r="CO10" s="84">
        <f>IFERROR('1.25 Beer consumption pc'!CO10/'1.41 Alcohol consumption pc'!CO10,"")</f>
        <v>0.73937753721244925</v>
      </c>
      <c r="CP10" s="84">
        <f>IFERROR('1.25 Beer consumption pc'!CP10/'1.41 Alcohol consumption pc'!CP10,"")</f>
        <v>0.29943955164131181</v>
      </c>
      <c r="CR10" s="89">
        <f t="shared" si="0"/>
        <v>0.42011632981796743</v>
      </c>
    </row>
    <row r="11" spans="1:96" x14ac:dyDescent="0.25">
      <c r="A11" s="1" t="s">
        <v>32</v>
      </c>
      <c r="B11" s="84">
        <f>IFERROR('1.25 Beer consumption pc'!B11/'1.41 Alcohol consumption pc'!B11,"")</f>
        <v>0.45100603970648712</v>
      </c>
      <c r="C11" s="84">
        <f>IFERROR('1.25 Beer consumption pc'!C11/'1.41 Alcohol consumption pc'!C11,"")</f>
        <v>0.39959748960622832</v>
      </c>
      <c r="D11" s="84">
        <f>IFERROR('1.25 Beer consumption pc'!D11/'1.41 Alcohol consumption pc'!D11,"")</f>
        <v>0.25974025974025977</v>
      </c>
      <c r="E11" s="84">
        <f>IFERROR('1.25 Beer consumption pc'!E11/'1.41 Alcohol consumption pc'!E11,"")</f>
        <v>0.51575841888132012</v>
      </c>
      <c r="F11" s="84">
        <f>IFERROR('1.25 Beer consumption pc'!F11/'1.41 Alcohol consumption pc'!F11,"")</f>
        <v>0.7009345794392523</v>
      </c>
      <c r="G11" s="84">
        <f>IFERROR('1.25 Beer consumption pc'!G11/'1.41 Alcohol consumption pc'!G11,"")</f>
        <v>9.2898893172490976E-2</v>
      </c>
      <c r="H11" s="84">
        <f>IFERROR('1.25 Beer consumption pc'!H11/'1.41 Alcohol consumption pc'!H11,"")</f>
        <v>0.67521367521367526</v>
      </c>
      <c r="I11" s="84">
        <f>IFERROR('1.25 Beer consumption pc'!I11/'1.41 Alcohol consumption pc'!I11,"")</f>
        <v>0.35681017834829037</v>
      </c>
      <c r="J11" s="84">
        <f>IFERROR('1.25 Beer consumption pc'!J11/'1.41 Alcohol consumption pc'!J11,"")</f>
        <v>0.48349056603773582</v>
      </c>
      <c r="K11" s="84">
        <f>IFERROR('1.25 Beer consumption pc'!K11/'1.41 Alcohol consumption pc'!K11,"")</f>
        <v>0.58208955223880599</v>
      </c>
      <c r="L11" s="84">
        <f>IFERROR('1.25 Beer consumption pc'!L11/'1.41 Alcohol consumption pc'!L11,"")</f>
        <v>8.5714285714285715E-2</v>
      </c>
      <c r="M11" s="84">
        <f>IFERROR('1.25 Beer consumption pc'!M11/'1.41 Alcohol consumption pc'!M11,"")</f>
        <v>0.2442455242966752</v>
      </c>
      <c r="N11" s="84">
        <f>IFERROR('1.25 Beer consumption pc'!N11/'1.41 Alcohol consumption pc'!N11,"")</f>
        <v>0.69014084507042261</v>
      </c>
      <c r="O11" s="84">
        <f>IFERROR('1.25 Beer consumption pc'!O11/'1.41 Alcohol consumption pc'!O11,"")</f>
        <v>0.14968780808412752</v>
      </c>
      <c r="P11" s="84">
        <f>IFERROR('1.25 Beer consumption pc'!P11/'1.41 Alcohol consumption pc'!P11,"")</f>
        <v>0.4754420432220039</v>
      </c>
      <c r="Q11" s="84">
        <f>IFERROR('1.25 Beer consumption pc'!Q11/'1.41 Alcohol consumption pc'!Q11,"")</f>
        <v>0.26371732260844583</v>
      </c>
      <c r="R11" s="84">
        <f>IFERROR('1.25 Beer consumption pc'!R11/'1.41 Alcohol consumption pc'!R11,"")</f>
        <v>0.17990654205607479</v>
      </c>
      <c r="S11" s="84">
        <f>IFERROR('1.25 Beer consumption pc'!S11/'1.41 Alcohol consumption pc'!S11,"")</f>
        <v>0.87870619946091644</v>
      </c>
      <c r="T11" s="84">
        <f>IFERROR('1.25 Beer consumption pc'!T11/'1.41 Alcohol consumption pc'!T11,"")</f>
        <v>0.51296043656207368</v>
      </c>
      <c r="U11" s="84">
        <f>IFERROR('1.25 Beer consumption pc'!U11/'1.41 Alcohol consumption pc'!U11,"")</f>
        <v>0.51729643427354988</v>
      </c>
      <c r="V11" s="84">
        <f>IFERROR('1.25 Beer consumption pc'!V11/'1.41 Alcohol consumption pc'!V11,"")</f>
        <v>0.4890282131661442</v>
      </c>
      <c r="W11" s="84">
        <f>IFERROR('1.25 Beer consumption pc'!W11/'1.41 Alcohol consumption pc'!W11,"")</f>
        <v>0.42714689167044384</v>
      </c>
      <c r="X11" s="84">
        <f>IFERROR('1.25 Beer consumption pc'!X11/'1.41 Alcohol consumption pc'!X11,"")</f>
        <v>0.19733333333333331</v>
      </c>
      <c r="Y11" s="84">
        <f>IFERROR('1.25 Beer consumption pc'!Y11/'1.41 Alcohol consumption pc'!Y11,"")</f>
        <v>0.71518987341772156</v>
      </c>
      <c r="Z11" s="84">
        <f>IFERROR('1.25 Beer consumption pc'!Z11/'1.41 Alcohol consumption pc'!Z11,"")</f>
        <v>0.48190476190476189</v>
      </c>
      <c r="AA11" s="84">
        <f>IFERROR('1.25 Beer consumption pc'!AA11/'1.41 Alcohol consumption pc'!AA11,"")</f>
        <v>0.54140127388535031</v>
      </c>
      <c r="AB11" s="84">
        <f>IFERROR('1.25 Beer consumption pc'!AB11/'1.41 Alcohol consumption pc'!AB11,"")</f>
        <v>0.60747663551401854</v>
      </c>
      <c r="AC11" s="84">
        <f>IFERROR('1.25 Beer consumption pc'!AC11/'1.41 Alcohol consumption pc'!AC11,"")</f>
        <v>0.3935483870967742</v>
      </c>
      <c r="AD11" s="84">
        <f>IFERROR('1.25 Beer consumption pc'!AD11/'1.41 Alcohol consumption pc'!AD11,"")</f>
        <v>0.31896551724137934</v>
      </c>
      <c r="AE11" s="84">
        <f>IFERROR('1.25 Beer consumption pc'!AE11/'1.41 Alcohol consumption pc'!AE11,"")</f>
        <v>0.37834549878345497</v>
      </c>
      <c r="AF11" s="84">
        <f>IFERROR('1.25 Beer consumption pc'!AF11/'1.41 Alcohol consumption pc'!AF11,"")</f>
        <v>0.42541436464088395</v>
      </c>
      <c r="AG11" s="84">
        <f>IFERROR('1.25 Beer consumption pc'!AG11/'1.41 Alcohol consumption pc'!AG11,"")</f>
        <v>0.45171339563862928</v>
      </c>
      <c r="AH11" s="84">
        <f>IFERROR('1.25 Beer consumption pc'!AH11/'1.41 Alcohol consumption pc'!AH11,"")</f>
        <v>0.44285714285714284</v>
      </c>
      <c r="AI11" s="84">
        <f>IFERROR('1.25 Beer consumption pc'!AI11/'1.41 Alcohol consumption pc'!AI11,"")</f>
        <v>0.50557396806266941</v>
      </c>
      <c r="AJ11" s="84">
        <f>IFERROR('1.25 Beer consumption pc'!AJ11/'1.41 Alcohol consumption pc'!AJ11,"")</f>
        <v>0.61202576950608445</v>
      </c>
      <c r="AK11" s="84">
        <f>IFERROR('1.25 Beer consumption pc'!AK11/'1.41 Alcohol consumption pc'!AK11,"")</f>
        <v>0.38362681056518033</v>
      </c>
      <c r="AL11" s="84">
        <f>IFERROR('1.25 Beer consumption pc'!AL11/'1.41 Alcohol consumption pc'!AL11,"")</f>
        <v>0.65671641791044777</v>
      </c>
      <c r="AM11" s="84">
        <f>IFERROR('1.25 Beer consumption pc'!AM11/'1.41 Alcohol consumption pc'!AM11,"")</f>
        <v>0.44731182795698926</v>
      </c>
      <c r="AN11" s="84">
        <f>IFERROR('1.25 Beer consumption pc'!AN11/'1.41 Alcohol consumption pc'!AN11,"")</f>
        <v>0.40306122448979592</v>
      </c>
      <c r="AO11" s="84">
        <f>IFERROR('1.25 Beer consumption pc'!AO11/'1.41 Alcohol consumption pc'!AO11,"")</f>
        <v>0.41727035641842941</v>
      </c>
      <c r="AP11" s="84">
        <f>IFERROR('1.25 Beer consumption pc'!AP11/'1.41 Alcohol consumption pc'!AP11,"")</f>
        <v>0.57538636271447696</v>
      </c>
      <c r="AQ11" s="84">
        <f>IFERROR('1.25 Beer consumption pc'!AQ11/'1.41 Alcohol consumption pc'!AQ11,"")</f>
        <v>0.37073170731707317</v>
      </c>
      <c r="AR11" s="84">
        <f>IFERROR('1.25 Beer consumption pc'!AR11/'1.41 Alcohol consumption pc'!AR11,"")</f>
        <v>0.82383419689119175</v>
      </c>
      <c r="AS11" s="84">
        <f>IFERROR('1.25 Beer consumption pc'!AS11/'1.41 Alcohol consumption pc'!AS11,"")</f>
        <v>0.52957644721394381</v>
      </c>
      <c r="AT11" s="84">
        <f>IFERROR('1.25 Beer consumption pc'!AT11/'1.41 Alcohol consumption pc'!AT11,"")</f>
        <v>0.36924939467312351</v>
      </c>
      <c r="AU11" s="84">
        <f>IFERROR('1.25 Beer consumption pc'!AU11/'1.41 Alcohol consumption pc'!AU11,"")</f>
        <v>0.675098814229249</v>
      </c>
      <c r="AV11" s="84">
        <f>IFERROR('1.25 Beer consumption pc'!AV11/'1.41 Alcohol consumption pc'!AV11,"")</f>
        <v>0.56923076923076932</v>
      </c>
      <c r="AW11" s="84">
        <f>IFERROR('1.25 Beer consumption pc'!AW11/'1.41 Alcohol consumption pc'!AW11,"")</f>
        <v>0.54120879120879117</v>
      </c>
      <c r="AX11" s="84">
        <f>IFERROR('1.25 Beer consumption pc'!AX11/'1.41 Alcohol consumption pc'!AX11,"")</f>
        <v>0.63098591549295779</v>
      </c>
      <c r="AY11" s="84">
        <f>IFERROR('1.25 Beer consumption pc'!AY11/'1.41 Alcohol consumption pc'!AY11,"")</f>
        <v>0.40718562874251496</v>
      </c>
      <c r="AZ11" s="84">
        <f>IFERROR('1.25 Beer consumption pc'!AZ11/'1.41 Alcohol consumption pc'!AZ11,"")</f>
        <v>0.7784659361600762</v>
      </c>
      <c r="BA11" s="84">
        <f>IFERROR('1.25 Beer consumption pc'!BA11/'1.41 Alcohol consumption pc'!BA11,"")</f>
        <v>0.85692541856925419</v>
      </c>
      <c r="BB11" s="84">
        <f>IFERROR('1.25 Beer consumption pc'!BB11/'1.41 Alcohol consumption pc'!BB11,"")</f>
        <v>0.24571428571428572</v>
      </c>
      <c r="BC11" s="84">
        <f>IFERROR('1.25 Beer consumption pc'!BC11/'1.41 Alcohol consumption pc'!BC11,"")</f>
        <v>0.7047318611987381</v>
      </c>
      <c r="BD11" s="84">
        <f>IFERROR('1.25 Beer consumption pc'!BD11/'1.41 Alcohol consumption pc'!BD11,"")</f>
        <v>0.68892114175133046</v>
      </c>
      <c r="BE11" s="84">
        <f>IFERROR('1.25 Beer consumption pc'!BE11/'1.41 Alcohol consumption pc'!BE11,"")</f>
        <v>0.27906976744186046</v>
      </c>
      <c r="BF11" s="84">
        <f>IFERROR('1.25 Beer consumption pc'!BF11/'1.41 Alcohol consumption pc'!BF11,"")</f>
        <v>0.93725490196078431</v>
      </c>
      <c r="BG11" s="84">
        <f>IFERROR('1.25 Beer consumption pc'!BG11/'1.41 Alcohol consumption pc'!BG11,"")</f>
        <v>0.70491803278688525</v>
      </c>
      <c r="BH11" s="84" t="str">
        <f>IFERROR('1.25 Beer consumption pc'!BH11/'1.41 Alcohol consumption pc'!BH11,"")</f>
        <v/>
      </c>
      <c r="BI11" s="84">
        <f>IFERROR('1.25 Beer consumption pc'!BI11/'1.41 Alcohol consumption pc'!BI11,"")</f>
        <v>0.28828828828828829</v>
      </c>
      <c r="BJ11" s="84">
        <f>IFERROR('1.25 Beer consumption pc'!BJ11/'1.41 Alcohol consumption pc'!BJ11,"")</f>
        <v>0.75649350649350644</v>
      </c>
      <c r="BK11" s="84">
        <f>IFERROR('1.25 Beer consumption pc'!BK11/'1.41 Alcohol consumption pc'!BK11,"")</f>
        <v>0.40816326530612246</v>
      </c>
      <c r="BL11" s="84">
        <f>IFERROR('1.25 Beer consumption pc'!BL11/'1.41 Alcohol consumption pc'!BL11,"")</f>
        <v>0.77484472049689435</v>
      </c>
      <c r="BM11" s="84" t="str">
        <f>IFERROR('1.25 Beer consumption pc'!BM11/'1.41 Alcohol consumption pc'!BM11,"")</f>
        <v/>
      </c>
      <c r="BN11" s="84">
        <f>IFERROR('1.25 Beer consumption pc'!BN11/'1.41 Alcohol consumption pc'!BN11,"")</f>
        <v>0.62857142857142856</v>
      </c>
      <c r="BO11" s="84">
        <f>IFERROR('1.25 Beer consumption pc'!BO11/'1.41 Alcohol consumption pc'!BO11,"")</f>
        <v>0.63157894736842102</v>
      </c>
      <c r="BP11" s="84">
        <f>IFERROR('1.25 Beer consumption pc'!BP11/'1.41 Alcohol consumption pc'!BP11,"")</f>
        <v>0.22772277227722773</v>
      </c>
      <c r="BQ11" s="84">
        <f>IFERROR('1.25 Beer consumption pc'!BQ11/'1.41 Alcohol consumption pc'!BQ11,"")</f>
        <v>0.54617554474469565</v>
      </c>
      <c r="BR11" s="84">
        <f>IFERROR('1.25 Beer consumption pc'!BR11/'1.41 Alcohol consumption pc'!BR11,"")</f>
        <v>0.5086901229334464</v>
      </c>
      <c r="BS11" s="84">
        <f>IFERROR('1.25 Beer consumption pc'!BS11/'1.41 Alcohol consumption pc'!BS11,"")</f>
        <v>0.5501764546194915</v>
      </c>
      <c r="BT11" s="84">
        <f>IFERROR('1.25 Beer consumption pc'!BT11/'1.41 Alcohol consumption pc'!BT11,"")</f>
        <v>0.37396172852486598</v>
      </c>
      <c r="BU11" s="84">
        <f>IFERROR('1.25 Beer consumption pc'!BU11/'1.41 Alcohol consumption pc'!BU11,"")</f>
        <v>0.4863088718510406</v>
      </c>
      <c r="BV11" s="84">
        <f>IFERROR('1.25 Beer consumption pc'!BV11/'1.41 Alcohol consumption pc'!BV11,"")</f>
        <v>0.48118811881188117</v>
      </c>
      <c r="BW11" s="84">
        <f>IFERROR('1.25 Beer consumption pc'!BW11/'1.41 Alcohol consumption pc'!BW11,"")</f>
        <v>0.41735537190082644</v>
      </c>
      <c r="BX11" s="84">
        <f>IFERROR('1.25 Beer consumption pc'!BX11/'1.41 Alcohol consumption pc'!BX11,"")</f>
        <v>0.53075170842824593</v>
      </c>
      <c r="BY11" s="84">
        <f>IFERROR('1.25 Beer consumption pc'!BY11/'1.41 Alcohol consumption pc'!BY11,"")</f>
        <v>0.16861702127659572</v>
      </c>
      <c r="BZ11" s="84">
        <f>IFERROR('1.25 Beer consumption pc'!BZ11/'1.41 Alcohol consumption pc'!BZ11,"")</f>
        <v>0.49962100703844065</v>
      </c>
      <c r="CA11" s="84">
        <f>IFERROR('1.25 Beer consumption pc'!CA11/'1.41 Alcohol consumption pc'!CA11,"")</f>
        <v>0.2473745624270712</v>
      </c>
      <c r="CB11" s="84">
        <f>IFERROR('1.25 Beer consumption pc'!CB11/'1.41 Alcohol consumption pc'!CB11,"")</f>
        <v>0.61004784688995228</v>
      </c>
      <c r="CC11" s="84">
        <f>IFERROR('1.25 Beer consumption pc'!CC11/'1.41 Alcohol consumption pc'!CC11,"")</f>
        <v>0.16886930983847284</v>
      </c>
      <c r="CD11" s="84">
        <f>IFERROR('1.25 Beer consumption pc'!CD11/'1.41 Alcohol consumption pc'!CD11,"")</f>
        <v>0.44814534443603332</v>
      </c>
      <c r="CE11" s="84">
        <f>IFERROR('1.25 Beer consumption pc'!CE11/'1.41 Alcohol consumption pc'!CE11,"")</f>
        <v>0.47426470588235292</v>
      </c>
      <c r="CF11" s="84">
        <f>IFERROR('1.25 Beer consumption pc'!CF11/'1.41 Alcohol consumption pc'!CF11,"")</f>
        <v>0.28682926829268296</v>
      </c>
      <c r="CG11" s="84">
        <f>IFERROR('1.25 Beer consumption pc'!CG11/'1.41 Alcohol consumption pc'!CG11,"")</f>
        <v>0.38267797481367261</v>
      </c>
      <c r="CH11" s="84">
        <f>IFERROR('1.25 Beer consumption pc'!CH11/'1.41 Alcohol consumption pc'!CH11,"")</f>
        <v>0.40204429301533218</v>
      </c>
      <c r="CI11" s="84">
        <f>IFERROR('1.25 Beer consumption pc'!CI11/'1.41 Alcohol consumption pc'!CI11,"")</f>
        <v>0.32066869300911854</v>
      </c>
      <c r="CJ11" s="84">
        <f>IFERROR('1.25 Beer consumption pc'!CJ11/'1.41 Alcohol consumption pc'!CJ11,"")</f>
        <v>0.58573216520650817</v>
      </c>
      <c r="CK11" s="84">
        <f>IFERROR('1.25 Beer consumption pc'!CK11/'1.41 Alcohol consumption pc'!CK11,"")</f>
        <v>0.45615922538999459</v>
      </c>
      <c r="CL11" s="84">
        <f>IFERROR('1.25 Beer consumption pc'!CL11/'1.41 Alcohol consumption pc'!CL11,"")</f>
        <v>0.41059602649007426</v>
      </c>
      <c r="CM11" s="84">
        <f>IFERROR('1.25 Beer consumption pc'!CM11/'1.41 Alcohol consumption pc'!CM11,"")</f>
        <v>0.41891891891891631</v>
      </c>
      <c r="CN11" s="84">
        <f>IFERROR('1.25 Beer consumption pc'!CN11/'1.41 Alcohol consumption pc'!CN11,"")</f>
        <v>0.44564315352697148</v>
      </c>
      <c r="CO11" s="84">
        <f>IFERROR('1.25 Beer consumption pc'!CO11/'1.41 Alcohol consumption pc'!CO11,"")</f>
        <v>0.74238875878220134</v>
      </c>
      <c r="CP11" s="84">
        <f>IFERROR('1.25 Beer consumption pc'!CP11/'1.41 Alcohol consumption pc'!CP11,"")</f>
        <v>0.2988593155893528</v>
      </c>
      <c r="CR11" s="89">
        <f t="shared" si="0"/>
        <v>0.41907969941952877</v>
      </c>
    </row>
    <row r="12" spans="1:96" x14ac:dyDescent="0.25">
      <c r="A12" s="1" t="s">
        <v>33</v>
      </c>
      <c r="B12" s="84">
        <f>IFERROR('1.25 Beer consumption pc'!B12/'1.41 Alcohol consumption pc'!B12,"")</f>
        <v>0.44907754831541707</v>
      </c>
      <c r="C12" s="84">
        <f>IFERROR('1.25 Beer consumption pc'!C12/'1.41 Alcohol consumption pc'!C12,"")</f>
        <v>0.39846628073077212</v>
      </c>
      <c r="D12" s="84">
        <f>IFERROR('1.25 Beer consumption pc'!D12/'1.41 Alcohol consumption pc'!D12,"")</f>
        <v>0.2878787878787879</v>
      </c>
      <c r="E12" s="84">
        <f>IFERROR('1.25 Beer consumption pc'!E12/'1.41 Alcohol consumption pc'!E12,"")</f>
        <v>0.51373757049989799</v>
      </c>
      <c r="F12" s="84">
        <f>IFERROR('1.25 Beer consumption pc'!F12/'1.41 Alcohol consumption pc'!F12,"")</f>
        <v>0.70370370370370383</v>
      </c>
      <c r="G12" s="84">
        <f>IFERROR('1.25 Beer consumption pc'!G12/'1.41 Alcohol consumption pc'!G12,"")</f>
        <v>9.3625055530875162E-2</v>
      </c>
      <c r="H12" s="84">
        <f>IFERROR('1.25 Beer consumption pc'!H12/'1.41 Alcohol consumption pc'!H12,"")</f>
        <v>0.69090909090909092</v>
      </c>
      <c r="I12" s="84">
        <f>IFERROR('1.25 Beer consumption pc'!I12/'1.41 Alcohol consumption pc'!I12,"")</f>
        <v>0.35752191970466085</v>
      </c>
      <c r="J12" s="84">
        <f>IFERROR('1.25 Beer consumption pc'!J12/'1.41 Alcohol consumption pc'!J12,"")</f>
        <v>0.50513347022587274</v>
      </c>
      <c r="K12" s="84">
        <f>IFERROR('1.25 Beer consumption pc'!K12/'1.41 Alcohol consumption pc'!K12,"")</f>
        <v>0.58695652173913049</v>
      </c>
      <c r="L12" s="84">
        <f>IFERROR('1.25 Beer consumption pc'!L12/'1.41 Alcohol consumption pc'!L12,"")</f>
        <v>0.10256410256410256</v>
      </c>
      <c r="M12" s="84">
        <f>IFERROR('1.25 Beer consumption pc'!M12/'1.41 Alcohol consumption pc'!M12,"")</f>
        <v>0.23646638905413445</v>
      </c>
      <c r="N12" s="84">
        <f>IFERROR('1.25 Beer consumption pc'!N12/'1.41 Alcohol consumption pc'!N12,"")</f>
        <v>0.68421052631578949</v>
      </c>
      <c r="O12" s="84">
        <f>IFERROR('1.25 Beer consumption pc'!O12/'1.41 Alcohol consumption pc'!O12,"")</f>
        <v>0.14757744241461479</v>
      </c>
      <c r="P12" s="84">
        <f>IFERROR('1.25 Beer consumption pc'!P12/'1.41 Alcohol consumption pc'!P12,"")</f>
        <v>0.4640776699029126</v>
      </c>
      <c r="Q12" s="84">
        <f>IFERROR('1.25 Beer consumption pc'!Q12/'1.41 Alcohol consumption pc'!Q12,"")</f>
        <v>0.2639198218262806</v>
      </c>
      <c r="R12" s="84">
        <f>IFERROR('1.25 Beer consumption pc'!R12/'1.41 Alcohol consumption pc'!R12,"")</f>
        <v>0.21710526315789472</v>
      </c>
      <c r="S12" s="84">
        <f>IFERROR('1.25 Beer consumption pc'!S12/'1.41 Alcohol consumption pc'!S12,"")</f>
        <v>0.88350983358547652</v>
      </c>
      <c r="T12" s="84">
        <f>IFERROR('1.25 Beer consumption pc'!T12/'1.41 Alcohol consumption pc'!T12,"")</f>
        <v>0.50204824761037781</v>
      </c>
      <c r="U12" s="84">
        <f>IFERROR('1.25 Beer consumption pc'!U12/'1.41 Alcohol consumption pc'!U12,"")</f>
        <v>0.50612027674294835</v>
      </c>
      <c r="V12" s="84">
        <f>IFERROR('1.25 Beer consumption pc'!V12/'1.41 Alcohol consumption pc'!V12,"")</f>
        <v>0.48101265822784806</v>
      </c>
      <c r="W12" s="84">
        <f>IFERROR('1.25 Beer consumption pc'!W12/'1.41 Alcohol consumption pc'!W12,"")</f>
        <v>0.4261347416500143</v>
      </c>
      <c r="X12" s="84">
        <f>IFERROR('1.25 Beer consumption pc'!X12/'1.41 Alcohol consumption pc'!X12,"")</f>
        <v>0.20153714773697695</v>
      </c>
      <c r="Y12" s="84">
        <f>IFERROR('1.25 Beer consumption pc'!Y12/'1.41 Alcohol consumption pc'!Y12,"")</f>
        <v>0.70860927152317876</v>
      </c>
      <c r="Z12" s="84">
        <f>IFERROR('1.25 Beer consumption pc'!Z12/'1.41 Alcohol consumption pc'!Z12,"")</f>
        <v>0.44606946983546619</v>
      </c>
      <c r="AA12" s="84">
        <f>IFERROR('1.25 Beer consumption pc'!AA12/'1.41 Alcohol consumption pc'!AA12,"")</f>
        <v>0.54026845637583898</v>
      </c>
      <c r="AB12" s="84">
        <f>IFERROR('1.25 Beer consumption pc'!AB12/'1.41 Alcohol consumption pc'!AB12,"")</f>
        <v>0.59885620915032678</v>
      </c>
      <c r="AC12" s="84">
        <f>IFERROR('1.25 Beer consumption pc'!AC12/'1.41 Alcohol consumption pc'!AC12,"")</f>
        <v>0.41666666666666669</v>
      </c>
      <c r="AD12" s="84">
        <f>IFERROR('1.25 Beer consumption pc'!AD12/'1.41 Alcohol consumption pc'!AD12,"")</f>
        <v>0.31967213114754101</v>
      </c>
      <c r="AE12" s="84">
        <f>IFERROR('1.25 Beer consumption pc'!AE12/'1.41 Alcohol consumption pc'!AE12,"")</f>
        <v>0.37922077922077924</v>
      </c>
      <c r="AF12" s="84">
        <f>IFERROR('1.25 Beer consumption pc'!AF12/'1.41 Alcohol consumption pc'!AF12,"")</f>
        <v>0.44886363636363641</v>
      </c>
      <c r="AG12" s="84">
        <f>IFERROR('1.25 Beer consumption pc'!AG12/'1.41 Alcohol consumption pc'!AG12,"")</f>
        <v>0.48101265822784806</v>
      </c>
      <c r="AH12" s="84">
        <f>IFERROR('1.25 Beer consumption pc'!AH12/'1.41 Alcohol consumption pc'!AH12,"")</f>
        <v>0.45714285714285713</v>
      </c>
      <c r="AI12" s="84">
        <f>IFERROR('1.25 Beer consumption pc'!AI12/'1.41 Alcohol consumption pc'!AI12,"")</f>
        <v>0.49722140976893825</v>
      </c>
      <c r="AJ12" s="84">
        <f>IFERROR('1.25 Beer consumption pc'!AJ12/'1.41 Alcohol consumption pc'!AJ12,"")</f>
        <v>0.62928571428571434</v>
      </c>
      <c r="AK12" s="84">
        <f>IFERROR('1.25 Beer consumption pc'!AK12/'1.41 Alcohol consumption pc'!AK12,"")</f>
        <v>0.38383612662942274</v>
      </c>
      <c r="AL12" s="84">
        <f>IFERROR('1.25 Beer consumption pc'!AL12/'1.41 Alcohol consumption pc'!AL12,"")</f>
        <v>0.65897435897435885</v>
      </c>
      <c r="AM12" s="84">
        <f>IFERROR('1.25 Beer consumption pc'!AM12/'1.41 Alcohol consumption pc'!AM12,"")</f>
        <v>0.4336283185840708</v>
      </c>
      <c r="AN12" s="84">
        <f>IFERROR('1.25 Beer consumption pc'!AN12/'1.41 Alcohol consumption pc'!AN12,"")</f>
        <v>0.41836734693877553</v>
      </c>
      <c r="AO12" s="84">
        <f>IFERROR('1.25 Beer consumption pc'!AO12/'1.41 Alcohol consumption pc'!AO12,"")</f>
        <v>0.41113675706866704</v>
      </c>
      <c r="AP12" s="84">
        <f>IFERROR('1.25 Beer consumption pc'!AP12/'1.41 Alcohol consumption pc'!AP12,"")</f>
        <v>0.58489283429302619</v>
      </c>
      <c r="AQ12" s="84">
        <f>IFERROR('1.25 Beer consumption pc'!AQ12/'1.41 Alcohol consumption pc'!AQ12,"")</f>
        <v>0.37681761528874114</v>
      </c>
      <c r="AR12" s="84">
        <f>IFERROR('1.25 Beer consumption pc'!AR12/'1.41 Alcohol consumption pc'!AR12,"")</f>
        <v>0.83333333333333326</v>
      </c>
      <c r="AS12" s="84">
        <f>IFERROR('1.25 Beer consumption pc'!AS12/'1.41 Alcohol consumption pc'!AS12,"")</f>
        <v>0.55652782639131959</v>
      </c>
      <c r="AT12" s="84">
        <f>IFERROR('1.25 Beer consumption pc'!AT12/'1.41 Alcohol consumption pc'!AT12,"")</f>
        <v>0.36565420560747658</v>
      </c>
      <c r="AU12" s="84">
        <f>IFERROR('1.25 Beer consumption pc'!AU12/'1.41 Alcohol consumption pc'!AU12,"")</f>
        <v>0.66300940438871481</v>
      </c>
      <c r="AV12" s="84">
        <f>IFERROR('1.25 Beer consumption pc'!AV12/'1.41 Alcohol consumption pc'!AV12,"")</f>
        <v>0.56589147286821706</v>
      </c>
      <c r="AW12" s="84">
        <f>IFERROR('1.25 Beer consumption pc'!AW12/'1.41 Alcohol consumption pc'!AW12,"")</f>
        <v>0.55026455026455035</v>
      </c>
      <c r="AX12" s="84">
        <f>IFERROR('1.25 Beer consumption pc'!AX12/'1.41 Alcohol consumption pc'!AX12,"")</f>
        <v>0.6487935656836461</v>
      </c>
      <c r="AY12" s="84">
        <f>IFERROR('1.25 Beer consumption pc'!AY12/'1.41 Alcohol consumption pc'!AY12,"")</f>
        <v>0.4137931034482758</v>
      </c>
      <c r="AZ12" s="84">
        <f>IFERROR('1.25 Beer consumption pc'!AZ12/'1.41 Alcohol consumption pc'!AZ12,"")</f>
        <v>0.76705091258405378</v>
      </c>
      <c r="BA12" s="84">
        <f>IFERROR('1.25 Beer consumption pc'!BA12/'1.41 Alcohol consumption pc'!BA12,"")</f>
        <v>0.84870317002881845</v>
      </c>
      <c r="BB12" s="84">
        <f>IFERROR('1.25 Beer consumption pc'!BB12/'1.41 Alcohol consumption pc'!BB12,"")</f>
        <v>0.2558139534883721</v>
      </c>
      <c r="BC12" s="84">
        <f>IFERROR('1.25 Beer consumption pc'!BC12/'1.41 Alcohol consumption pc'!BC12,"")</f>
        <v>0.6919555264879006</v>
      </c>
      <c r="BD12" s="84">
        <f>IFERROR('1.25 Beer consumption pc'!BD12/'1.41 Alcohol consumption pc'!BD12,"")</f>
        <v>0.68669842433125683</v>
      </c>
      <c r="BE12" s="84">
        <f>IFERROR('1.25 Beer consumption pc'!BE12/'1.41 Alcohol consumption pc'!BE12,"")</f>
        <v>0.27941176470588236</v>
      </c>
      <c r="BF12" s="84">
        <f>IFERROR('1.25 Beer consumption pc'!BF12/'1.41 Alcohol consumption pc'!BF12,"")</f>
        <v>0.93928571428571439</v>
      </c>
      <c r="BG12" s="84">
        <f>IFERROR('1.25 Beer consumption pc'!BG12/'1.41 Alcohol consumption pc'!BG12,"")</f>
        <v>0.70149253731343297</v>
      </c>
      <c r="BH12" s="84" t="str">
        <f>IFERROR('1.25 Beer consumption pc'!BH12/'1.41 Alcohol consumption pc'!BH12,"")</f>
        <v/>
      </c>
      <c r="BI12" s="84">
        <f>IFERROR('1.25 Beer consumption pc'!BI12/'1.41 Alcohol consumption pc'!BI12,"")</f>
        <v>0.30769230769230771</v>
      </c>
      <c r="BJ12" s="84">
        <f>IFERROR('1.25 Beer consumption pc'!BJ12/'1.41 Alcohol consumption pc'!BJ12,"")</f>
        <v>0.7577639751552796</v>
      </c>
      <c r="BK12" s="84">
        <f>IFERROR('1.25 Beer consumption pc'!BK12/'1.41 Alcohol consumption pc'!BK12,"")</f>
        <v>0.48739495798319327</v>
      </c>
      <c r="BL12" s="84">
        <f>IFERROR('1.25 Beer consumption pc'!BL12/'1.41 Alcohol consumption pc'!BL12,"")</f>
        <v>0.76608187134502936</v>
      </c>
      <c r="BM12" s="84" t="str">
        <f>IFERROR('1.25 Beer consumption pc'!BM12/'1.41 Alcohol consumption pc'!BM12,"")</f>
        <v/>
      </c>
      <c r="BN12" s="84">
        <f>IFERROR('1.25 Beer consumption pc'!BN12/'1.41 Alcohol consumption pc'!BN12,"")</f>
        <v>0.63250883392226154</v>
      </c>
      <c r="BO12" s="84">
        <f>IFERROR('1.25 Beer consumption pc'!BO12/'1.41 Alcohol consumption pc'!BO12,"")</f>
        <v>0.6495726495726496</v>
      </c>
      <c r="BP12" s="84">
        <f>IFERROR('1.25 Beer consumption pc'!BP12/'1.41 Alcohol consumption pc'!BP12,"")</f>
        <v>0.22857142857142856</v>
      </c>
      <c r="BQ12" s="84">
        <f>IFERROR('1.25 Beer consumption pc'!BQ12/'1.41 Alcohol consumption pc'!BQ12,"")</f>
        <v>0.53439131853785904</v>
      </c>
      <c r="BR12" s="84">
        <f>IFERROR('1.25 Beer consumption pc'!BR12/'1.41 Alcohol consumption pc'!BR12,"")</f>
        <v>0.50419463087248328</v>
      </c>
      <c r="BS12" s="84">
        <f>IFERROR('1.25 Beer consumption pc'!BS12/'1.41 Alcohol consumption pc'!BS12,"")</f>
        <v>0.53764461315979761</v>
      </c>
      <c r="BT12" s="84">
        <f>IFERROR('1.25 Beer consumption pc'!BT12/'1.41 Alcohol consumption pc'!BT12,"")</f>
        <v>0.37254221913934321</v>
      </c>
      <c r="BU12" s="84">
        <f>IFERROR('1.25 Beer consumption pc'!BU12/'1.41 Alcohol consumption pc'!BU12,"")</f>
        <v>0.48689956331877732</v>
      </c>
      <c r="BV12" s="84">
        <f>IFERROR('1.25 Beer consumption pc'!BV12/'1.41 Alcohol consumption pc'!BV12,"")</f>
        <v>0.47321428571428575</v>
      </c>
      <c r="BW12" s="84">
        <f>IFERROR('1.25 Beer consumption pc'!BW12/'1.41 Alcohol consumption pc'!BW12,"")</f>
        <v>0.40380549682875266</v>
      </c>
      <c r="BX12" s="84">
        <f>IFERROR('1.25 Beer consumption pc'!BX12/'1.41 Alcohol consumption pc'!BX12,"")</f>
        <v>0.53364269141531318</v>
      </c>
      <c r="BY12" s="84">
        <f>IFERROR('1.25 Beer consumption pc'!BY12/'1.41 Alcohol consumption pc'!BY12,"")</f>
        <v>0.16628257401170007</v>
      </c>
      <c r="BZ12" s="84">
        <f>IFERROR('1.25 Beer consumption pc'!BZ12/'1.41 Alcohol consumption pc'!BZ12,"")</f>
        <v>0.49554406425349318</v>
      </c>
      <c r="CA12" s="84">
        <f>IFERROR('1.25 Beer consumption pc'!CA12/'1.41 Alcohol consumption pc'!CA12,"")</f>
        <v>0.25063291139240507</v>
      </c>
      <c r="CB12" s="84">
        <f>IFERROR('1.25 Beer consumption pc'!CB12/'1.41 Alcohol consumption pc'!CB12,"")</f>
        <v>0.59259259259259256</v>
      </c>
      <c r="CC12" s="84">
        <f>IFERROR('1.25 Beer consumption pc'!CC12/'1.41 Alcohol consumption pc'!CC12,"")</f>
        <v>0.17350705754614548</v>
      </c>
      <c r="CD12" s="84">
        <f>IFERROR('1.25 Beer consumption pc'!CD12/'1.41 Alcohol consumption pc'!CD12,"")</f>
        <v>0.43580060422960726</v>
      </c>
      <c r="CE12" s="84">
        <f>IFERROR('1.25 Beer consumption pc'!CE12/'1.41 Alcohol consumption pc'!CE12,"")</f>
        <v>0.46468401486988847</v>
      </c>
      <c r="CF12" s="84">
        <f>IFERROR('1.25 Beer consumption pc'!CF12/'1.41 Alcohol consumption pc'!CF12,"")</f>
        <v>0.28149606299212598</v>
      </c>
      <c r="CG12" s="84">
        <f>IFERROR('1.25 Beer consumption pc'!CG12/'1.41 Alcohol consumption pc'!CG12,"")</f>
        <v>0.39553219448094606</v>
      </c>
      <c r="CH12" s="84">
        <f>IFERROR('1.25 Beer consumption pc'!CH12/'1.41 Alcohol consumption pc'!CH12,"")</f>
        <v>0.39629005059021921</v>
      </c>
      <c r="CI12" s="84">
        <f>IFERROR('1.25 Beer consumption pc'!CI12/'1.41 Alcohol consumption pc'!CI12,"")</f>
        <v>0.32286995515695066</v>
      </c>
      <c r="CJ12" s="84">
        <f>IFERROR('1.25 Beer consumption pc'!CJ12/'1.41 Alcohol consumption pc'!CJ12,"")</f>
        <v>0.58004926108374377</v>
      </c>
      <c r="CK12" s="84">
        <f>IFERROR('1.25 Beer consumption pc'!CK12/'1.41 Alcohol consumption pc'!CK12,"")</f>
        <v>0.44886052871467641</v>
      </c>
      <c r="CL12" s="84">
        <f>IFERROR('1.25 Beer consumption pc'!CL12/'1.41 Alcohol consumption pc'!CL12,"")</f>
        <v>0.42105263157896039</v>
      </c>
      <c r="CM12" s="84">
        <f>IFERROR('1.25 Beer consumption pc'!CM12/'1.41 Alcohol consumption pc'!CM12,"")</f>
        <v>0.39272727272727481</v>
      </c>
      <c r="CN12" s="84">
        <f>IFERROR('1.25 Beer consumption pc'!CN12/'1.41 Alcohol consumption pc'!CN12,"")</f>
        <v>0.44636963696369586</v>
      </c>
      <c r="CO12" s="84">
        <f>IFERROR('1.25 Beer consumption pc'!CO12/'1.41 Alcohol consumption pc'!CO12,"")</f>
        <v>0.73138369888979149</v>
      </c>
      <c r="CP12" s="84">
        <f>IFERROR('1.25 Beer consumption pc'!CP12/'1.41 Alcohol consumption pc'!CP12,"")</f>
        <v>0.30795610425239967</v>
      </c>
      <c r="CR12" s="89">
        <f t="shared" si="0"/>
        <v>0.41270735466198427</v>
      </c>
    </row>
    <row r="13" spans="1:96" x14ac:dyDescent="0.25">
      <c r="A13" s="1" t="s">
        <v>34</v>
      </c>
      <c r="B13" s="84">
        <f>IFERROR('1.25 Beer consumption pc'!B13/'1.41 Alcohol consumption pc'!B13,"")</f>
        <v>0.44569809962295609</v>
      </c>
      <c r="C13" s="84">
        <f>IFERROR('1.25 Beer consumption pc'!C13/'1.41 Alcohol consumption pc'!C13,"")</f>
        <v>0.39131919503550272</v>
      </c>
      <c r="D13" s="84">
        <f>IFERROR('1.25 Beer consumption pc'!D13/'1.41 Alcohol consumption pc'!D13,"")</f>
        <v>0.29577464788732388</v>
      </c>
      <c r="E13" s="84">
        <f>IFERROR('1.25 Beer consumption pc'!E13/'1.41 Alcohol consumption pc'!E13,"")</f>
        <v>0.50151432297143816</v>
      </c>
      <c r="F13" s="84">
        <f>IFERROR('1.25 Beer consumption pc'!F13/'1.41 Alcohol consumption pc'!F13,"")</f>
        <v>0.6964285714285714</v>
      </c>
      <c r="G13" s="84">
        <f>IFERROR('1.25 Beer consumption pc'!G13/'1.41 Alcohol consumption pc'!G13,"")</f>
        <v>9.4196383977624615E-2</v>
      </c>
      <c r="H13" s="84">
        <f>IFERROR('1.25 Beer consumption pc'!H13/'1.41 Alcohol consumption pc'!H13,"")</f>
        <v>0.7207207207207208</v>
      </c>
      <c r="I13" s="84">
        <f>IFERROR('1.25 Beer consumption pc'!I13/'1.41 Alcohol consumption pc'!I13,"")</f>
        <v>0.3524676233811691</v>
      </c>
      <c r="J13" s="84">
        <f>IFERROR('1.25 Beer consumption pc'!J13/'1.41 Alcohol consumption pc'!J13,"")</f>
        <v>0.48919449901768169</v>
      </c>
      <c r="K13" s="84">
        <f>IFERROR('1.25 Beer consumption pc'!K13/'1.41 Alcohol consumption pc'!K13,"")</f>
        <v>0.59027777777777779</v>
      </c>
      <c r="L13" s="84">
        <f>IFERROR('1.25 Beer consumption pc'!L13/'1.41 Alcohol consumption pc'!L13,"")</f>
        <v>9.7560975609756101E-2</v>
      </c>
      <c r="M13" s="84">
        <f>IFERROR('1.25 Beer consumption pc'!M13/'1.41 Alcohol consumption pc'!M13,"")</f>
        <v>0.23967923967923968</v>
      </c>
      <c r="N13" s="84">
        <f>IFERROR('1.25 Beer consumption pc'!N13/'1.41 Alcohol consumption pc'!N13,"")</f>
        <v>0.6875</v>
      </c>
      <c r="O13" s="84">
        <f>IFERROR('1.25 Beer consumption pc'!O13/'1.41 Alcohol consumption pc'!O13,"")</f>
        <v>0.14361783051878899</v>
      </c>
      <c r="P13" s="84">
        <f>IFERROR('1.25 Beer consumption pc'!P13/'1.41 Alcohol consumption pc'!P13,"")</f>
        <v>0.45660377358490567</v>
      </c>
      <c r="Q13" s="84">
        <f>IFERROR('1.25 Beer consumption pc'!Q13/'1.41 Alcohol consumption pc'!Q13,"")</f>
        <v>0.25578303642648231</v>
      </c>
      <c r="R13" s="84">
        <f>IFERROR('1.25 Beer consumption pc'!R13/'1.41 Alcohol consumption pc'!R13,"")</f>
        <v>0.19153674832962139</v>
      </c>
      <c r="S13" s="84">
        <f>IFERROR('1.25 Beer consumption pc'!S13/'1.41 Alcohol consumption pc'!S13,"")</f>
        <v>0.88397048960429248</v>
      </c>
      <c r="T13" s="84">
        <f>IFERROR('1.25 Beer consumption pc'!T13/'1.41 Alcohol consumption pc'!T13,"")</f>
        <v>0.49770852428964252</v>
      </c>
      <c r="U13" s="84">
        <f>IFERROR('1.25 Beer consumption pc'!U13/'1.41 Alcohol consumption pc'!U13,"")</f>
        <v>0.50107411385606881</v>
      </c>
      <c r="V13" s="84">
        <f>IFERROR('1.25 Beer consumption pc'!V13/'1.41 Alcohol consumption pc'!V13,"")</f>
        <v>0.47663551401869153</v>
      </c>
      <c r="W13" s="84">
        <f>IFERROR('1.25 Beer consumption pc'!W13/'1.41 Alcohol consumption pc'!W13,"")</f>
        <v>0.42703527574703665</v>
      </c>
      <c r="X13" s="84">
        <f>IFERROR('1.25 Beer consumption pc'!X13/'1.41 Alcohol consumption pc'!X13,"")</f>
        <v>0.196656050955414</v>
      </c>
      <c r="Y13" s="84">
        <f>IFERROR('1.25 Beer consumption pc'!Y13/'1.41 Alcohol consumption pc'!Y13,"")</f>
        <v>0.71052631578947378</v>
      </c>
      <c r="Z13" s="84">
        <f>IFERROR('1.25 Beer consumption pc'!Z13/'1.41 Alcohol consumption pc'!Z13,"")</f>
        <v>0.44000000000000006</v>
      </c>
      <c r="AA13" s="84">
        <f>IFERROR('1.25 Beer consumption pc'!AA13/'1.41 Alcohol consumption pc'!AA13,"")</f>
        <v>0.55592105263157898</v>
      </c>
      <c r="AB13" s="84">
        <f>IFERROR('1.25 Beer consumption pc'!AB13/'1.41 Alcohol consumption pc'!AB13,"")</f>
        <v>0.60378912685337738</v>
      </c>
      <c r="AC13" s="84">
        <f>IFERROR('1.25 Beer consumption pc'!AC13/'1.41 Alcohol consumption pc'!AC13,"")</f>
        <v>0.41104294478527603</v>
      </c>
      <c r="AD13" s="84">
        <f>IFERROR('1.25 Beer consumption pc'!AD13/'1.41 Alcohol consumption pc'!AD13,"")</f>
        <v>0.3359375</v>
      </c>
      <c r="AE13" s="84">
        <f>IFERROR('1.25 Beer consumption pc'!AE13/'1.41 Alcohol consumption pc'!AE13,"")</f>
        <v>0.40494791666666669</v>
      </c>
      <c r="AF13" s="84">
        <f>IFERROR('1.25 Beer consumption pc'!AF13/'1.41 Alcohol consumption pc'!AF13,"")</f>
        <v>0.46067415730337086</v>
      </c>
      <c r="AG13" s="84">
        <f>IFERROR('1.25 Beer consumption pc'!AG13/'1.41 Alcohol consumption pc'!AG13,"")</f>
        <v>0.49085365853658536</v>
      </c>
      <c r="AH13" s="84">
        <f>IFERROR('1.25 Beer consumption pc'!AH13/'1.41 Alcohol consumption pc'!AH13,"")</f>
        <v>0.46478873239436619</v>
      </c>
      <c r="AI13" s="84">
        <f>IFERROR('1.25 Beer consumption pc'!AI13/'1.41 Alcohol consumption pc'!AI13,"")</f>
        <v>0.50368063420158549</v>
      </c>
      <c r="AJ13" s="84">
        <f>IFERROR('1.25 Beer consumption pc'!AJ13/'1.41 Alcohol consumption pc'!AJ13,"")</f>
        <v>0.64965517241379311</v>
      </c>
      <c r="AK13" s="84">
        <f>IFERROR('1.25 Beer consumption pc'!AK13/'1.41 Alcohol consumption pc'!AK13,"")</f>
        <v>0.37541700644969977</v>
      </c>
      <c r="AL13" s="84">
        <f>IFERROR('1.25 Beer consumption pc'!AL13/'1.41 Alcohol consumption pc'!AL13,"")</f>
        <v>0.65091863517060367</v>
      </c>
      <c r="AM13" s="84">
        <f>IFERROR('1.25 Beer consumption pc'!AM13/'1.41 Alcohol consumption pc'!AM13,"")</f>
        <v>0.42663656884875845</v>
      </c>
      <c r="AN13" s="84">
        <f>IFERROR('1.25 Beer consumption pc'!AN13/'1.41 Alcohol consumption pc'!AN13,"")</f>
        <v>0.42346938775510201</v>
      </c>
      <c r="AO13" s="84">
        <f>IFERROR('1.25 Beer consumption pc'!AO13/'1.41 Alcohol consumption pc'!AO13,"")</f>
        <v>0.43140243902439029</v>
      </c>
      <c r="AP13" s="84">
        <f>IFERROR('1.25 Beer consumption pc'!AP13/'1.41 Alcohol consumption pc'!AP13,"")</f>
        <v>0.5912720156555773</v>
      </c>
      <c r="AQ13" s="84">
        <f>IFERROR('1.25 Beer consumption pc'!AQ13/'1.41 Alcohol consumption pc'!AQ13,"")</f>
        <v>0.37316476345840133</v>
      </c>
      <c r="AR13" s="84">
        <f>IFERROR('1.25 Beer consumption pc'!AR13/'1.41 Alcohol consumption pc'!AR13,"")</f>
        <v>0.82648401826484019</v>
      </c>
      <c r="AS13" s="84">
        <f>IFERROR('1.25 Beer consumption pc'!AS13/'1.41 Alcohol consumption pc'!AS13,"")</f>
        <v>0.56961045661707799</v>
      </c>
      <c r="AT13" s="84">
        <f>IFERROR('1.25 Beer consumption pc'!AT13/'1.41 Alcohol consumption pc'!AT13,"")</f>
        <v>0.38390804597701145</v>
      </c>
      <c r="AU13" s="84">
        <f>IFERROR('1.25 Beer consumption pc'!AU13/'1.41 Alcohol consumption pc'!AU13,"")</f>
        <v>0.70403899721448471</v>
      </c>
      <c r="AV13" s="84">
        <f>IFERROR('1.25 Beer consumption pc'!AV13/'1.41 Alcohol consumption pc'!AV13,"")</f>
        <v>0.56390977443609014</v>
      </c>
      <c r="AW13" s="84">
        <f>IFERROR('1.25 Beer consumption pc'!AW13/'1.41 Alcohol consumption pc'!AW13,"")</f>
        <v>0.56847545219638251</v>
      </c>
      <c r="AX13" s="84">
        <f>IFERROR('1.25 Beer consumption pc'!AX13/'1.41 Alcohol consumption pc'!AX13,"")</f>
        <v>0.65963060686015829</v>
      </c>
      <c r="AY13" s="84">
        <f>IFERROR('1.25 Beer consumption pc'!AY13/'1.41 Alcohol consumption pc'!AY13,"")</f>
        <v>0.43315508021390381</v>
      </c>
      <c r="AZ13" s="84">
        <f>IFERROR('1.25 Beer consumption pc'!AZ13/'1.41 Alcohol consumption pc'!AZ13,"")</f>
        <v>0.76021017434917604</v>
      </c>
      <c r="BA13" s="84">
        <f>IFERROR('1.25 Beer consumption pc'!BA13/'1.41 Alcohol consumption pc'!BA13,"")</f>
        <v>0.84534731323722145</v>
      </c>
      <c r="BB13" s="84">
        <f>IFERROR('1.25 Beer consumption pc'!BB13/'1.41 Alcohol consumption pc'!BB13,"")</f>
        <v>0.26900584795321636</v>
      </c>
      <c r="BC13" s="84">
        <f>IFERROR('1.25 Beer consumption pc'!BC13/'1.41 Alcohol consumption pc'!BC13,"")</f>
        <v>0.66621067031463754</v>
      </c>
      <c r="BD13" s="84">
        <f>IFERROR('1.25 Beer consumption pc'!BD13/'1.41 Alcohol consumption pc'!BD13,"")</f>
        <v>0.6829869672419866</v>
      </c>
      <c r="BE13" s="84">
        <f>IFERROR('1.25 Beer consumption pc'!BE13/'1.41 Alcohol consumption pc'!BE13,"")</f>
        <v>0.29370629370629364</v>
      </c>
      <c r="BF13" s="84">
        <f>IFERROR('1.25 Beer consumption pc'!BF13/'1.41 Alcohol consumption pc'!BF13,"")</f>
        <v>0.94603174603174611</v>
      </c>
      <c r="BG13" s="84">
        <f>IFERROR('1.25 Beer consumption pc'!BG13/'1.41 Alcohol consumption pc'!BG13,"")</f>
        <v>0.70000000000000007</v>
      </c>
      <c r="BH13" s="84" t="str">
        <f>IFERROR('1.25 Beer consumption pc'!BH13/'1.41 Alcohol consumption pc'!BH13,"")</f>
        <v/>
      </c>
      <c r="BI13" s="84">
        <f>IFERROR('1.25 Beer consumption pc'!BI13/'1.41 Alcohol consumption pc'!BI13,"")</f>
        <v>0.30894308943089432</v>
      </c>
      <c r="BJ13" s="84">
        <f>IFERROR('1.25 Beer consumption pc'!BJ13/'1.41 Alcohol consumption pc'!BJ13,"")</f>
        <v>0.72861356932153387</v>
      </c>
      <c r="BK13" s="84">
        <f>IFERROR('1.25 Beer consumption pc'!BK13/'1.41 Alcohol consumption pc'!BK13,"")</f>
        <v>0.40909090909090917</v>
      </c>
      <c r="BL13" s="84">
        <f>IFERROR('1.25 Beer consumption pc'!BL13/'1.41 Alcohol consumption pc'!BL13,"")</f>
        <v>0.74442988204456095</v>
      </c>
      <c r="BM13" s="84" t="str">
        <f>IFERROR('1.25 Beer consumption pc'!BM13/'1.41 Alcohol consumption pc'!BM13,"")</f>
        <v/>
      </c>
      <c r="BN13" s="84">
        <f>IFERROR('1.25 Beer consumption pc'!BN13/'1.41 Alcohol consumption pc'!BN13,"")</f>
        <v>0.62713841368584766</v>
      </c>
      <c r="BO13" s="84">
        <f>IFERROR('1.25 Beer consumption pc'!BO13/'1.41 Alcohol consumption pc'!BO13,"")</f>
        <v>0.65573770491803285</v>
      </c>
      <c r="BP13" s="84">
        <f>IFERROR('1.25 Beer consumption pc'!BP13/'1.41 Alcohol consumption pc'!BP13,"")</f>
        <v>0.21818181818181817</v>
      </c>
      <c r="BQ13" s="84">
        <f>IFERROR('1.25 Beer consumption pc'!BQ13/'1.41 Alcohol consumption pc'!BQ13,"")</f>
        <v>0.52505869970042907</v>
      </c>
      <c r="BR13" s="84">
        <f>IFERROR('1.25 Beer consumption pc'!BR13/'1.41 Alcohol consumption pc'!BR13,"")</f>
        <v>0.4966777408637873</v>
      </c>
      <c r="BS13" s="84">
        <f>IFERROR('1.25 Beer consumption pc'!BS13/'1.41 Alcohol consumption pc'!BS13,"")</f>
        <v>0.52814532406369141</v>
      </c>
      <c r="BT13" s="84">
        <f>IFERROR('1.25 Beer consumption pc'!BT13/'1.41 Alcohol consumption pc'!BT13,"")</f>
        <v>0.37360710142190323</v>
      </c>
      <c r="BU13" s="84">
        <f>IFERROR('1.25 Beer consumption pc'!BU13/'1.41 Alcohol consumption pc'!BU13,"")</f>
        <v>0.49511400651465798</v>
      </c>
      <c r="BV13" s="84">
        <f>IFERROR('1.25 Beer consumption pc'!BV13/'1.41 Alcohol consumption pc'!BV13,"")</f>
        <v>0.47384007897334651</v>
      </c>
      <c r="BW13" s="84">
        <f>IFERROR('1.25 Beer consumption pc'!BW13/'1.41 Alcohol consumption pc'!BW13,"")</f>
        <v>0.39789473684210525</v>
      </c>
      <c r="BX13" s="84">
        <f>IFERROR('1.25 Beer consumption pc'!BX13/'1.41 Alcohol consumption pc'!BX13,"")</f>
        <v>0.53629976580796257</v>
      </c>
      <c r="BY13" s="84">
        <f>IFERROR('1.25 Beer consumption pc'!BY13/'1.41 Alcohol consumption pc'!BY13,"")</f>
        <v>0.16587006549831829</v>
      </c>
      <c r="BZ13" s="84">
        <f>IFERROR('1.25 Beer consumption pc'!BZ13/'1.41 Alcohol consumption pc'!BZ13,"")</f>
        <v>0.49784268171257878</v>
      </c>
      <c r="CA13" s="84">
        <f>IFERROR('1.25 Beer consumption pc'!CA13/'1.41 Alcohol consumption pc'!CA13,"")</f>
        <v>0.26594301221166894</v>
      </c>
      <c r="CB13" s="84">
        <f>IFERROR('1.25 Beer consumption pc'!CB13/'1.41 Alcohol consumption pc'!CB13,"")</f>
        <v>0.57544757033248084</v>
      </c>
      <c r="CC13" s="84">
        <f>IFERROR('1.25 Beer consumption pc'!CC13/'1.41 Alcohol consumption pc'!CC13,"")</f>
        <v>0.17662624035281144</v>
      </c>
      <c r="CD13" s="84">
        <f>IFERROR('1.25 Beer consumption pc'!CD13/'1.41 Alcohol consumption pc'!CD13,"")</f>
        <v>0.43074581430745817</v>
      </c>
      <c r="CE13" s="84">
        <f>IFERROR('1.25 Beer consumption pc'!CE13/'1.41 Alcohol consumption pc'!CE13,"")</f>
        <v>0.46037735849056599</v>
      </c>
      <c r="CF13" s="84">
        <f>IFERROR('1.25 Beer consumption pc'!CF13/'1.41 Alcohol consumption pc'!CF13,"")</f>
        <v>0.26604554865424429</v>
      </c>
      <c r="CG13" s="84">
        <f>IFERROR('1.25 Beer consumption pc'!CG13/'1.41 Alcohol consumption pc'!CG13,"")</f>
        <v>0.40400758191172487</v>
      </c>
      <c r="CH13" s="84">
        <f>IFERROR('1.25 Beer consumption pc'!CH13/'1.41 Alcohol consumption pc'!CH13,"")</f>
        <v>0.39899833055091816</v>
      </c>
      <c r="CI13" s="84">
        <f>IFERROR('1.25 Beer consumption pc'!CI13/'1.41 Alcohol consumption pc'!CI13,"")</f>
        <v>0.32781954887218051</v>
      </c>
      <c r="CJ13" s="84">
        <f>IFERROR('1.25 Beer consumption pc'!CJ13/'1.41 Alcohol consumption pc'!CJ13,"")</f>
        <v>0.58177278401997501</v>
      </c>
      <c r="CK13" s="84">
        <f>IFERROR('1.25 Beer consumption pc'!CK13/'1.41 Alcohol consumption pc'!CK13,"")</f>
        <v>0.44464944649446486</v>
      </c>
      <c r="CL13" s="84">
        <f>IFERROR('1.25 Beer consumption pc'!CL13/'1.41 Alcohol consumption pc'!CL13,"")</f>
        <v>0.41830065359478097</v>
      </c>
      <c r="CM13" s="84">
        <f>IFERROR('1.25 Beer consumption pc'!CM13/'1.41 Alcohol consumption pc'!CM13,"")</f>
        <v>0.3925925925925885</v>
      </c>
      <c r="CN13" s="84">
        <f>IFERROR('1.25 Beer consumption pc'!CN13/'1.41 Alcohol consumption pc'!CN13,"")</f>
        <v>0.44549019607843249</v>
      </c>
      <c r="CO13" s="84">
        <f>IFERROR('1.25 Beer consumption pc'!CO13/'1.41 Alcohol consumption pc'!CO13,"")</f>
        <v>0.73064935064935055</v>
      </c>
      <c r="CP13" s="84">
        <f>IFERROR('1.25 Beer consumption pc'!CP13/'1.41 Alcohol consumption pc'!CP13,"")</f>
        <v>0.31058234189104617</v>
      </c>
      <c r="CR13" s="89">
        <f t="shared" si="0"/>
        <v>0.41275246081194944</v>
      </c>
    </row>
    <row r="14" spans="1:96" x14ac:dyDescent="0.25">
      <c r="A14" s="1" t="s">
        <v>35</v>
      </c>
      <c r="B14" s="84">
        <f>IFERROR('1.25 Beer consumption pc'!B14/'1.41 Alcohol consumption pc'!B14,"")</f>
        <v>0.44317276147758233</v>
      </c>
      <c r="C14" s="84">
        <f>IFERROR('1.25 Beer consumption pc'!C14/'1.41 Alcohol consumption pc'!C14,"")</f>
        <v>0.38258279776966653</v>
      </c>
      <c r="D14" s="84">
        <f>IFERROR('1.25 Beer consumption pc'!D14/'1.41 Alcohol consumption pc'!D14,"")</f>
        <v>0.33333333333333331</v>
      </c>
      <c r="E14" s="84">
        <f>IFERROR('1.25 Beer consumption pc'!E14/'1.41 Alcohol consumption pc'!E14,"")</f>
        <v>0.48880142254899994</v>
      </c>
      <c r="F14" s="84">
        <f>IFERROR('1.25 Beer consumption pc'!F14/'1.41 Alcohol consumption pc'!F14,"")</f>
        <v>0.69827586206896552</v>
      </c>
      <c r="G14" s="84">
        <f>IFERROR('1.25 Beer consumption pc'!G14/'1.41 Alcohol consumption pc'!G14,"")</f>
        <v>9.7690445148072277E-2</v>
      </c>
      <c r="H14" s="84">
        <f>IFERROR('1.25 Beer consumption pc'!H14/'1.41 Alcohol consumption pc'!H14,"")</f>
        <v>0.75423728813559321</v>
      </c>
      <c r="I14" s="84">
        <f>IFERROR('1.25 Beer consumption pc'!I14/'1.41 Alcohol consumption pc'!I14,"")</f>
        <v>0.35167548500881834</v>
      </c>
      <c r="J14" s="84">
        <f>IFERROR('1.25 Beer consumption pc'!J14/'1.41 Alcohol consumption pc'!J14,"")</f>
        <v>0.48455598455598453</v>
      </c>
      <c r="K14" s="84">
        <f>IFERROR('1.25 Beer consumption pc'!K14/'1.41 Alcohol consumption pc'!K14,"")</f>
        <v>0.59183673469387754</v>
      </c>
      <c r="L14" s="84">
        <f>IFERROR('1.25 Beer consumption pc'!L14/'1.41 Alcohol consumption pc'!L14,"")</f>
        <v>9.0909090909090898E-2</v>
      </c>
      <c r="M14" s="84">
        <f>IFERROR('1.25 Beer consumption pc'!M14/'1.41 Alcohol consumption pc'!M14,"")</f>
        <v>0.2023221343873518</v>
      </c>
      <c r="N14" s="84">
        <f>IFERROR('1.25 Beer consumption pc'!N14/'1.41 Alcohol consumption pc'!N14,"")</f>
        <v>0.6785714285714286</v>
      </c>
      <c r="O14" s="84">
        <f>IFERROR('1.25 Beer consumption pc'!O14/'1.41 Alcohol consumption pc'!O14,"")</f>
        <v>0.14703237410071943</v>
      </c>
      <c r="P14" s="84">
        <f>IFERROR('1.25 Beer consumption pc'!P14/'1.41 Alcohol consumption pc'!P14,"")</f>
        <v>0.45454545454545453</v>
      </c>
      <c r="Q14" s="84">
        <f>IFERROR('1.25 Beer consumption pc'!Q14/'1.41 Alcohol consumption pc'!Q14,"")</f>
        <v>0.2585241730279898</v>
      </c>
      <c r="R14" s="84">
        <f>IFERROR('1.25 Beer consumption pc'!R14/'1.41 Alcohol consumption pc'!R14,"")</f>
        <v>8.6497890295358662E-2</v>
      </c>
      <c r="S14" s="84">
        <f>IFERROR('1.25 Beer consumption pc'!S14/'1.41 Alcohol consumption pc'!S14,"")</f>
        <v>0.88407565588773651</v>
      </c>
      <c r="T14" s="84">
        <f>IFERROR('1.25 Beer consumption pc'!T14/'1.41 Alcohol consumption pc'!T14,"")</f>
        <v>0.48584686774941993</v>
      </c>
      <c r="U14" s="84">
        <f>IFERROR('1.25 Beer consumption pc'!U14/'1.41 Alcohol consumption pc'!U14,"")</f>
        <v>0.48777838131450296</v>
      </c>
      <c r="V14" s="84">
        <f>IFERROR('1.25 Beer consumption pc'!V14/'1.41 Alcohol consumption pc'!V14,"")</f>
        <v>0.47452229299363063</v>
      </c>
      <c r="W14" s="84">
        <f>IFERROR('1.25 Beer consumption pc'!W14/'1.41 Alcohol consumption pc'!W14,"")</f>
        <v>0.43437120617010638</v>
      </c>
      <c r="X14" s="84">
        <f>IFERROR('1.25 Beer consumption pc'!X14/'1.41 Alcohol consumption pc'!X14,"")</f>
        <v>0.20395869191049917</v>
      </c>
      <c r="Y14" s="84">
        <f>IFERROR('1.25 Beer consumption pc'!Y14/'1.41 Alcohol consumption pc'!Y14,"")</f>
        <v>0.7142857142857143</v>
      </c>
      <c r="Z14" s="84">
        <f>IFERROR('1.25 Beer consumption pc'!Z14/'1.41 Alcohol consumption pc'!Z14,"")</f>
        <v>0.45304777594728174</v>
      </c>
      <c r="AA14" s="84">
        <f>IFERROR('1.25 Beer consumption pc'!AA14/'1.41 Alcohol consumption pc'!AA14,"")</f>
        <v>0.55136986301369861</v>
      </c>
      <c r="AB14" s="84">
        <f>IFERROR('1.25 Beer consumption pc'!AB14/'1.41 Alcohol consumption pc'!AB14,"")</f>
        <v>0.61810699588477358</v>
      </c>
      <c r="AC14" s="84">
        <f>IFERROR('1.25 Beer consumption pc'!AC14/'1.41 Alcohol consumption pc'!AC14,"")</f>
        <v>0.41463414634146339</v>
      </c>
      <c r="AD14" s="84">
        <f>IFERROR('1.25 Beer consumption pc'!AD14/'1.41 Alcohol consumption pc'!AD14,"")</f>
        <v>0.35766423357664229</v>
      </c>
      <c r="AE14" s="84">
        <f>IFERROR('1.25 Beer consumption pc'!AE14/'1.41 Alcohol consumption pc'!AE14,"")</f>
        <v>0.41830065359477125</v>
      </c>
      <c r="AF14" s="84">
        <f>IFERROR('1.25 Beer consumption pc'!AF14/'1.41 Alcohol consumption pc'!AF14,"")</f>
        <v>0.4382022471910112</v>
      </c>
      <c r="AG14" s="84">
        <f>IFERROR('1.25 Beer consumption pc'!AG14/'1.41 Alcohol consumption pc'!AG14,"")</f>
        <v>0.45987654320987653</v>
      </c>
      <c r="AH14" s="84">
        <f>IFERROR('1.25 Beer consumption pc'!AH14/'1.41 Alcohol consumption pc'!AH14,"")</f>
        <v>0.46575342465753428</v>
      </c>
      <c r="AI14" s="84">
        <f>IFERROR('1.25 Beer consumption pc'!AI14/'1.41 Alcohol consumption pc'!AI14,"")</f>
        <v>0.52039419655078023</v>
      </c>
      <c r="AJ14" s="84">
        <f>IFERROR('1.25 Beer consumption pc'!AJ14/'1.41 Alcohol consumption pc'!AJ14,"")</f>
        <v>0.66554508748317631</v>
      </c>
      <c r="AK14" s="84">
        <f>IFERROR('1.25 Beer consumption pc'!AK14/'1.41 Alcohol consumption pc'!AK14,"")</f>
        <v>0.3732636295743092</v>
      </c>
      <c r="AL14" s="84">
        <f>IFERROR('1.25 Beer consumption pc'!AL14/'1.41 Alcohol consumption pc'!AL14,"")</f>
        <v>0.64210526315789485</v>
      </c>
      <c r="AM14" s="84">
        <f>IFERROR('1.25 Beer consumption pc'!AM14/'1.41 Alcohol consumption pc'!AM14,"")</f>
        <v>0.43049327354260092</v>
      </c>
      <c r="AN14" s="84">
        <f>IFERROR('1.25 Beer consumption pc'!AN14/'1.41 Alcohol consumption pc'!AN14,"")</f>
        <v>0.41968911917098445</v>
      </c>
      <c r="AO14" s="84">
        <f>IFERROR('1.25 Beer consumption pc'!AO14/'1.41 Alcohol consumption pc'!AO14,"")</f>
        <v>0.45606157793457341</v>
      </c>
      <c r="AP14" s="84">
        <f>IFERROR('1.25 Beer consumption pc'!AP14/'1.41 Alcohol consumption pc'!AP14,"")</f>
        <v>0.59681533585839075</v>
      </c>
      <c r="AQ14" s="84">
        <f>IFERROR('1.25 Beer consumption pc'!AQ14/'1.41 Alcohol consumption pc'!AQ14,"")</f>
        <v>0.3609231993633108</v>
      </c>
      <c r="AR14" s="84">
        <f>IFERROR('1.25 Beer consumption pc'!AR14/'1.41 Alcohol consumption pc'!AR14,"")</f>
        <v>0.8214285714285714</v>
      </c>
      <c r="AS14" s="84">
        <f>IFERROR('1.25 Beer consumption pc'!AS14/'1.41 Alcohol consumption pc'!AS14,"")</f>
        <v>0.58144084375265803</v>
      </c>
      <c r="AT14" s="84">
        <f>IFERROR('1.25 Beer consumption pc'!AT14/'1.41 Alcohol consumption pc'!AT14,"")</f>
        <v>0.40697674418604651</v>
      </c>
      <c r="AU14" s="84">
        <f>IFERROR('1.25 Beer consumption pc'!AU14/'1.41 Alcohol consumption pc'!AU14,"")</f>
        <v>0.72278566599053418</v>
      </c>
      <c r="AV14" s="84">
        <f>IFERROR('1.25 Beer consumption pc'!AV14/'1.41 Alcohol consumption pc'!AV14,"")</f>
        <v>0.57352941176470584</v>
      </c>
      <c r="AW14" s="84">
        <f>IFERROR('1.25 Beer consumption pc'!AW14/'1.41 Alcohol consumption pc'!AW14,"")</f>
        <v>0.56723716381418099</v>
      </c>
      <c r="AX14" s="84">
        <f>IFERROR('1.25 Beer consumption pc'!AX14/'1.41 Alcohol consumption pc'!AX14,"")</f>
        <v>0.68865435356200522</v>
      </c>
      <c r="AY14" s="84">
        <f>IFERROR('1.25 Beer consumption pc'!AY14/'1.41 Alcohol consumption pc'!AY14,"")</f>
        <v>0.47</v>
      </c>
      <c r="AZ14" s="84">
        <f>IFERROR('1.25 Beer consumption pc'!AZ14/'1.41 Alcohol consumption pc'!AZ14,"")</f>
        <v>0.75215105162523899</v>
      </c>
      <c r="BA14" s="84">
        <f>IFERROR('1.25 Beer consumption pc'!BA14/'1.41 Alcohol consumption pc'!BA14,"")</f>
        <v>0.84255842558425587</v>
      </c>
      <c r="BB14" s="84">
        <f>IFERROR('1.25 Beer consumption pc'!BB14/'1.41 Alcohol consumption pc'!BB14,"")</f>
        <v>0.27544910179640719</v>
      </c>
      <c r="BC14" s="84">
        <f>IFERROR('1.25 Beer consumption pc'!BC14/'1.41 Alcohol consumption pc'!BC14,"")</f>
        <v>0.67328767123287669</v>
      </c>
      <c r="BD14" s="84">
        <f>IFERROR('1.25 Beer consumption pc'!BD14/'1.41 Alcohol consumption pc'!BD14,"")</f>
        <v>0.67652017534000231</v>
      </c>
      <c r="BE14" s="84">
        <f>IFERROR('1.25 Beer consumption pc'!BE14/'1.41 Alcohol consumption pc'!BE14,"")</f>
        <v>0.30201342281879195</v>
      </c>
      <c r="BF14" s="84">
        <f>IFERROR('1.25 Beer consumption pc'!BF14/'1.41 Alcohol consumption pc'!BF14,"")</f>
        <v>0.94495412844036708</v>
      </c>
      <c r="BG14" s="84">
        <f>IFERROR('1.25 Beer consumption pc'!BG14/'1.41 Alcohol consumption pc'!BG14,"")</f>
        <v>0.69333333333333325</v>
      </c>
      <c r="BH14" s="84" t="str">
        <f>IFERROR('1.25 Beer consumption pc'!BH14/'1.41 Alcohol consumption pc'!BH14,"")</f>
        <v/>
      </c>
      <c r="BI14" s="84">
        <f>IFERROR('1.25 Beer consumption pc'!BI14/'1.41 Alcohol consumption pc'!BI14,"")</f>
        <v>0.30534351145038169</v>
      </c>
      <c r="BJ14" s="84">
        <f>IFERROR('1.25 Beer consumption pc'!BJ14/'1.41 Alcohol consumption pc'!BJ14,"")</f>
        <v>0.71965317919075134</v>
      </c>
      <c r="BK14" s="84">
        <f>IFERROR('1.25 Beer consumption pc'!BK14/'1.41 Alcohol consumption pc'!BK14,"")</f>
        <v>0.40540540540540537</v>
      </c>
      <c r="BL14" s="84">
        <f>IFERROR('1.25 Beer consumption pc'!BL14/'1.41 Alcohol consumption pc'!BL14,"")</f>
        <v>0.70737913486005088</v>
      </c>
      <c r="BM14" s="84" t="str">
        <f>IFERROR('1.25 Beer consumption pc'!BM14/'1.41 Alcohol consumption pc'!BM14,"")</f>
        <v/>
      </c>
      <c r="BN14" s="84">
        <f>IFERROR('1.25 Beer consumption pc'!BN14/'1.41 Alcohol consumption pc'!BN14,"")</f>
        <v>0.62429057888762762</v>
      </c>
      <c r="BO14" s="84">
        <f>IFERROR('1.25 Beer consumption pc'!BO14/'1.41 Alcohol consumption pc'!BO14,"")</f>
        <v>0.65354330708661423</v>
      </c>
      <c r="BP14" s="84">
        <f>IFERROR('1.25 Beer consumption pc'!BP14/'1.41 Alcohol consumption pc'!BP14,"")</f>
        <v>0.21739130434782605</v>
      </c>
      <c r="BQ14" s="84">
        <f>IFERROR('1.25 Beer consumption pc'!BQ14/'1.41 Alcohol consumption pc'!BQ14,"")</f>
        <v>0.52145122918318787</v>
      </c>
      <c r="BR14" s="84">
        <f>IFERROR('1.25 Beer consumption pc'!BR14/'1.41 Alcohol consumption pc'!BR14,"")</f>
        <v>0.4934479934479935</v>
      </c>
      <c r="BS14" s="84">
        <f>IFERROR('1.25 Beer consumption pc'!BS14/'1.41 Alcohol consumption pc'!BS14,"")</f>
        <v>0.52445341996663442</v>
      </c>
      <c r="BT14" s="84">
        <f>IFERROR('1.25 Beer consumption pc'!BT14/'1.41 Alcohol consumption pc'!BT14,"")</f>
        <v>0.37548145702652141</v>
      </c>
      <c r="BU14" s="84">
        <f>IFERROR('1.25 Beer consumption pc'!BU14/'1.41 Alcohol consumption pc'!BU14,"")</f>
        <v>0.49891067538126366</v>
      </c>
      <c r="BV14" s="84">
        <f>IFERROR('1.25 Beer consumption pc'!BV14/'1.41 Alcohol consumption pc'!BV14,"")</f>
        <v>0.46699999999999997</v>
      </c>
      <c r="BW14" s="84">
        <f>IFERROR('1.25 Beer consumption pc'!BW14/'1.41 Alcohol consumption pc'!BW14,"")</f>
        <v>0.42280285035629456</v>
      </c>
      <c r="BX14" s="84">
        <f>IFERROR('1.25 Beer consumption pc'!BX14/'1.41 Alcohol consumption pc'!BX14,"")</f>
        <v>0.52784503631961255</v>
      </c>
      <c r="BY14" s="84">
        <f>IFERROR('1.25 Beer consumption pc'!BY14/'1.41 Alcohol consumption pc'!BY14,"")</f>
        <v>0.16729289676149578</v>
      </c>
      <c r="BZ14" s="84">
        <f>IFERROR('1.25 Beer consumption pc'!BZ14/'1.41 Alcohol consumption pc'!BZ14,"")</f>
        <v>0.49758454106280198</v>
      </c>
      <c r="CA14" s="84">
        <f>IFERROR('1.25 Beer consumption pc'!CA14/'1.41 Alcohol consumption pc'!CA14,"")</f>
        <v>0.28242074927953892</v>
      </c>
      <c r="CB14" s="84">
        <f>IFERROR('1.25 Beer consumption pc'!CB14/'1.41 Alcohol consumption pc'!CB14,"")</f>
        <v>0.5714285714285714</v>
      </c>
      <c r="CC14" s="84">
        <f>IFERROR('1.25 Beer consumption pc'!CC14/'1.41 Alcohol consumption pc'!CC14,"")</f>
        <v>0.18268792710706147</v>
      </c>
      <c r="CD14" s="84">
        <f>IFERROR('1.25 Beer consumption pc'!CD14/'1.41 Alcohol consumption pc'!CD14,"")</f>
        <v>0.42410373760488179</v>
      </c>
      <c r="CE14" s="84">
        <f>IFERROR('1.25 Beer consumption pc'!CE14/'1.41 Alcohol consumption pc'!CE14,"")</f>
        <v>0.45454545454545453</v>
      </c>
      <c r="CF14" s="84">
        <f>IFERROR('1.25 Beer consumption pc'!CF14/'1.41 Alcohol consumption pc'!CF14,"")</f>
        <v>0.25303867403314917</v>
      </c>
      <c r="CG14" s="84">
        <f>IFERROR('1.25 Beer consumption pc'!CG14/'1.41 Alcohol consumption pc'!CG14,"")</f>
        <v>0.41114206128133707</v>
      </c>
      <c r="CH14" s="84">
        <f>IFERROR('1.25 Beer consumption pc'!CH14/'1.41 Alcohol consumption pc'!CH14,"")</f>
        <v>0.38991596638655462</v>
      </c>
      <c r="CI14" s="84">
        <f>IFERROR('1.25 Beer consumption pc'!CI14/'1.41 Alcohol consumption pc'!CI14,"")</f>
        <v>0.33080424886191201</v>
      </c>
      <c r="CJ14" s="84">
        <f>IFERROR('1.25 Beer consumption pc'!CJ14/'1.41 Alcohol consumption pc'!CJ14,"")</f>
        <v>0.60454002389486261</v>
      </c>
      <c r="CK14" s="84">
        <f>IFERROR('1.25 Beer consumption pc'!CK14/'1.41 Alcohol consumption pc'!CK14,"")</f>
        <v>0.44041353383458642</v>
      </c>
      <c r="CL14" s="84">
        <f>IFERROR('1.25 Beer consumption pc'!CL14/'1.41 Alcohol consumption pc'!CL14,"")</f>
        <v>0.41666666666666252</v>
      </c>
      <c r="CM14" s="84">
        <f>IFERROR('1.25 Beer consumption pc'!CM14/'1.41 Alcohol consumption pc'!CM14,"")</f>
        <v>0.39405204460966214</v>
      </c>
      <c r="CN14" s="84">
        <f>IFERROR('1.25 Beer consumption pc'!CN14/'1.41 Alcohol consumption pc'!CN14,"")</f>
        <v>0.44083526682134644</v>
      </c>
      <c r="CO14" s="84">
        <f>IFERROR('1.25 Beer consumption pc'!CO14/'1.41 Alcohol consumption pc'!CO14,"")</f>
        <v>0.7254710056275997</v>
      </c>
      <c r="CP14" s="84">
        <f>IFERROR('1.25 Beer consumption pc'!CP14/'1.41 Alcohol consumption pc'!CP14,"")</f>
        <v>0.314736203759855</v>
      </c>
      <c r="CR14" s="89">
        <f t="shared" si="0"/>
        <v>0.41634592739655635</v>
      </c>
    </row>
    <row r="15" spans="1:96" x14ac:dyDescent="0.25">
      <c r="A15" s="1" t="s">
        <v>36</v>
      </c>
      <c r="B15" s="84">
        <f>IFERROR('1.25 Beer consumption pc'!B15/'1.41 Alcohol consumption pc'!B15,"")</f>
        <v>0.44365330520393809</v>
      </c>
      <c r="C15" s="84">
        <f>IFERROR('1.25 Beer consumption pc'!C15/'1.41 Alcohol consumption pc'!C15,"")</f>
        <v>0.3849113525566753</v>
      </c>
      <c r="D15" s="84">
        <f>IFERROR('1.25 Beer consumption pc'!D15/'1.41 Alcohol consumption pc'!D15,"")</f>
        <v>0.33333333333333331</v>
      </c>
      <c r="E15" s="84">
        <f>IFERROR('1.25 Beer consumption pc'!E15/'1.41 Alcohol consumption pc'!E15,"")</f>
        <v>0.48358066060315941</v>
      </c>
      <c r="F15" s="84">
        <f>IFERROR('1.25 Beer consumption pc'!F15/'1.41 Alcohol consumption pc'!F15,"")</f>
        <v>0.69166666666666665</v>
      </c>
      <c r="G15" s="84">
        <f>IFERROR('1.25 Beer consumption pc'!G15/'1.41 Alcohol consumption pc'!G15,"")</f>
        <v>0.10079457191322203</v>
      </c>
      <c r="H15" s="84">
        <f>IFERROR('1.25 Beer consumption pc'!H15/'1.41 Alcohol consumption pc'!H15,"")</f>
        <v>0.77600000000000002</v>
      </c>
      <c r="I15" s="84">
        <f>IFERROR('1.25 Beer consumption pc'!I15/'1.41 Alcohol consumption pc'!I15,"")</f>
        <v>0.35141873441766591</v>
      </c>
      <c r="J15" s="84">
        <f>IFERROR('1.25 Beer consumption pc'!J15/'1.41 Alcohol consumption pc'!J15,"")</f>
        <v>0.47299813780260702</v>
      </c>
      <c r="K15" s="84">
        <f>IFERROR('1.25 Beer consumption pc'!K15/'1.41 Alcohol consumption pc'!K15,"")</f>
        <v>0.59210526315789469</v>
      </c>
      <c r="L15" s="84">
        <f>IFERROR('1.25 Beer consumption pc'!L15/'1.41 Alcohol consumption pc'!L15,"")</f>
        <v>8.6956521739130446E-2</v>
      </c>
      <c r="M15" s="84">
        <f>IFERROR('1.25 Beer consumption pc'!M15/'1.41 Alcohol consumption pc'!M15,"")</f>
        <v>0.24069698759598346</v>
      </c>
      <c r="N15" s="84">
        <f>IFERROR('1.25 Beer consumption pc'!N15/'1.41 Alcohol consumption pc'!N15,"")</f>
        <v>0.67816091954022995</v>
      </c>
      <c r="O15" s="84">
        <f>IFERROR('1.25 Beer consumption pc'!O15/'1.41 Alcohol consumption pc'!O15,"")</f>
        <v>0.15295358649789029</v>
      </c>
      <c r="P15" s="84">
        <f>IFERROR('1.25 Beer consumption pc'!P15/'1.41 Alcohol consumption pc'!P15,"")</f>
        <v>0.47206165703275527</v>
      </c>
      <c r="Q15" s="84">
        <f>IFERROR('1.25 Beer consumption pc'!Q15/'1.41 Alcohol consumption pc'!Q15,"")</f>
        <v>0.25204290091930537</v>
      </c>
      <c r="R15" s="84">
        <f>IFERROR('1.25 Beer consumption pc'!R15/'1.41 Alcohol consumption pc'!R15,"")</f>
        <v>8.7033747779751328E-2</v>
      </c>
      <c r="S15" s="84">
        <f>IFERROR('1.25 Beer consumption pc'!S15/'1.41 Alcohol consumption pc'!S15,"")</f>
        <v>0.88345244639912046</v>
      </c>
      <c r="T15" s="84">
        <f>IFERROR('1.25 Beer consumption pc'!T15/'1.41 Alcohol consumption pc'!T15,"")</f>
        <v>0.48469620831429877</v>
      </c>
      <c r="U15" s="84">
        <f>IFERROR('1.25 Beer consumption pc'!U15/'1.41 Alcohol consumption pc'!U15,"")</f>
        <v>0.48773987206823022</v>
      </c>
      <c r="V15" s="84">
        <f>IFERROR('1.25 Beer consumption pc'!V15/'1.41 Alcohol consumption pc'!V15,"")</f>
        <v>0.46645367412140576</v>
      </c>
      <c r="W15" s="84">
        <f>IFERROR('1.25 Beer consumption pc'!W15/'1.41 Alcohol consumption pc'!W15,"")</f>
        <v>0.44146829139472593</v>
      </c>
      <c r="X15" s="84">
        <f>IFERROR('1.25 Beer consumption pc'!X15/'1.41 Alcohol consumption pc'!X15,"")</f>
        <v>0.2331113225499524</v>
      </c>
      <c r="Y15" s="84">
        <f>IFERROR('1.25 Beer consumption pc'!Y15/'1.41 Alcohol consumption pc'!Y15,"")</f>
        <v>0.71812080536912748</v>
      </c>
      <c r="Z15" s="84">
        <f>IFERROR('1.25 Beer consumption pc'!Z15/'1.41 Alcohol consumption pc'!Z15,"")</f>
        <v>0.45075125208681133</v>
      </c>
      <c r="AA15" s="84">
        <f>IFERROR('1.25 Beer consumption pc'!AA15/'1.41 Alcohol consumption pc'!AA15,"")</f>
        <v>0.56122448979591844</v>
      </c>
      <c r="AB15" s="84">
        <f>IFERROR('1.25 Beer consumption pc'!AB15/'1.41 Alcohol consumption pc'!AB15,"")</f>
        <v>0.60554197229013851</v>
      </c>
      <c r="AC15" s="84">
        <f>IFERROR('1.25 Beer consumption pc'!AC15/'1.41 Alcohol consumption pc'!AC15,"")</f>
        <v>0.40372670807453409</v>
      </c>
      <c r="AD15" s="84">
        <f>IFERROR('1.25 Beer consumption pc'!AD15/'1.41 Alcohol consumption pc'!AD15,"")</f>
        <v>0.36170212765957449</v>
      </c>
      <c r="AE15" s="84">
        <f>IFERROR('1.25 Beer consumption pc'!AE15/'1.41 Alcohol consumption pc'!AE15,"")</f>
        <v>0.42663043478260865</v>
      </c>
      <c r="AF15" s="84">
        <f>IFERROR('1.25 Beer consumption pc'!AF15/'1.41 Alcohol consumption pc'!AF15,"")</f>
        <v>0.425414364640884</v>
      </c>
      <c r="AG15" s="84">
        <f>IFERROR('1.25 Beer consumption pc'!AG15/'1.41 Alcohol consumption pc'!AG15,"")</f>
        <v>0.42901234567901231</v>
      </c>
      <c r="AH15" s="84">
        <f>IFERROR('1.25 Beer consumption pc'!AH15/'1.41 Alcohol consumption pc'!AH15,"")</f>
        <v>0.46575342465753417</v>
      </c>
      <c r="AI15" s="84">
        <f>IFERROR('1.25 Beer consumption pc'!AI15/'1.41 Alcohol consumption pc'!AI15,"")</f>
        <v>0.52082191780821918</v>
      </c>
      <c r="AJ15" s="84">
        <f>IFERROR('1.25 Beer consumption pc'!AJ15/'1.41 Alcohol consumption pc'!AJ15,"")</f>
        <v>0.66105263157894745</v>
      </c>
      <c r="AK15" s="84">
        <f>IFERROR('1.25 Beer consumption pc'!AK15/'1.41 Alcohol consumption pc'!AK15,"")</f>
        <v>0.38355048859934854</v>
      </c>
      <c r="AL15" s="84">
        <f>IFERROR('1.25 Beer consumption pc'!AL15/'1.41 Alcohol consumption pc'!AL15,"")</f>
        <v>0.6308900523560208</v>
      </c>
      <c r="AM15" s="84">
        <f>IFERROR('1.25 Beer consumption pc'!AM15/'1.41 Alcohol consumption pc'!AM15,"")</f>
        <v>0.43015521064301554</v>
      </c>
      <c r="AN15" s="84">
        <f>IFERROR('1.25 Beer consumption pc'!AN15/'1.41 Alcohol consumption pc'!AN15,"")</f>
        <v>0.42105263157894735</v>
      </c>
      <c r="AO15" s="84">
        <f>IFERROR('1.25 Beer consumption pc'!AO15/'1.41 Alcohol consumption pc'!AO15,"")</f>
        <v>0.45088676671214184</v>
      </c>
      <c r="AP15" s="84">
        <f>IFERROR('1.25 Beer consumption pc'!AP15/'1.41 Alcohol consumption pc'!AP15,"")</f>
        <v>0.59492832658148953</v>
      </c>
      <c r="AQ15" s="84">
        <f>IFERROR('1.25 Beer consumption pc'!AQ15/'1.41 Alcohol consumption pc'!AQ15,"")</f>
        <v>0.34330097087378642</v>
      </c>
      <c r="AR15" s="84">
        <f>IFERROR('1.25 Beer consumption pc'!AR15/'1.41 Alcohol consumption pc'!AR15,"")</f>
        <v>0.81777777777777783</v>
      </c>
      <c r="AS15" s="84">
        <f>IFERROR('1.25 Beer consumption pc'!AS15/'1.41 Alcohol consumption pc'!AS15,"")</f>
        <v>0.58239455069426249</v>
      </c>
      <c r="AT15" s="84">
        <f>IFERROR('1.25 Beer consumption pc'!AT15/'1.41 Alcohol consumption pc'!AT15,"")</f>
        <v>0.42141230068337132</v>
      </c>
      <c r="AU15" s="84">
        <f>IFERROR('1.25 Beer consumption pc'!AU15/'1.41 Alcohol consumption pc'!AU15,"")</f>
        <v>0.73154362416107377</v>
      </c>
      <c r="AV15" s="84">
        <f>IFERROR('1.25 Beer consumption pc'!AV15/'1.41 Alcohol consumption pc'!AV15,"")</f>
        <v>0.57553956834532372</v>
      </c>
      <c r="AW15" s="84">
        <f>IFERROR('1.25 Beer consumption pc'!AW15/'1.41 Alcohol consumption pc'!AW15,"")</f>
        <v>0.56756756756756765</v>
      </c>
      <c r="AX15" s="84">
        <f>IFERROR('1.25 Beer consumption pc'!AX15/'1.41 Alcohol consumption pc'!AX15,"")</f>
        <v>0.71466666666666656</v>
      </c>
      <c r="AY15" s="84">
        <f>IFERROR('1.25 Beer consumption pc'!AY15/'1.41 Alcohol consumption pc'!AY15,"")</f>
        <v>0.55855855855855863</v>
      </c>
      <c r="AZ15" s="84">
        <f>IFERROR('1.25 Beer consumption pc'!AZ15/'1.41 Alcohol consumption pc'!AZ15,"")</f>
        <v>0.74147044690052855</v>
      </c>
      <c r="BA15" s="84">
        <f>IFERROR('1.25 Beer consumption pc'!BA15/'1.41 Alcohol consumption pc'!BA15,"")</f>
        <v>0.82460414129110848</v>
      </c>
      <c r="BB15" s="84">
        <f>IFERROR('1.25 Beer consumption pc'!BB15/'1.41 Alcohol consumption pc'!BB15,"")</f>
        <v>0.2807017543859649</v>
      </c>
      <c r="BC15" s="84">
        <f>IFERROR('1.25 Beer consumption pc'!BC15/'1.41 Alcohol consumption pc'!BC15,"")</f>
        <v>0.68373702422145333</v>
      </c>
      <c r="BD15" s="84">
        <f>IFERROR('1.25 Beer consumption pc'!BD15/'1.41 Alcohol consumption pc'!BD15,"")</f>
        <v>0.6741071428571429</v>
      </c>
      <c r="BE15" s="84">
        <f>IFERROR('1.25 Beer consumption pc'!BE15/'1.41 Alcohol consumption pc'!BE15,"")</f>
        <v>0.30128205128205127</v>
      </c>
      <c r="BF15" s="84">
        <f>IFERROR('1.25 Beer consumption pc'!BF15/'1.41 Alcohol consumption pc'!BF15,"")</f>
        <v>0.9439528023598821</v>
      </c>
      <c r="BG15" s="84">
        <f>IFERROR('1.25 Beer consumption pc'!BG15/'1.41 Alcohol consumption pc'!BG15,"")</f>
        <v>0.7</v>
      </c>
      <c r="BH15" s="84" t="str">
        <f>IFERROR('1.25 Beer consumption pc'!BH15/'1.41 Alcohol consumption pc'!BH15,"")</f>
        <v/>
      </c>
      <c r="BI15" s="84">
        <f>IFERROR('1.25 Beer consumption pc'!BI15/'1.41 Alcohol consumption pc'!BI15,"")</f>
        <v>0.30827067669172931</v>
      </c>
      <c r="BJ15" s="84">
        <f>IFERROR('1.25 Beer consumption pc'!BJ15/'1.41 Alcohol consumption pc'!BJ15,"")</f>
        <v>0.69467787114845936</v>
      </c>
      <c r="BK15" s="84">
        <f>IFERROR('1.25 Beer consumption pc'!BK15/'1.41 Alcohol consumption pc'!BK15,"")</f>
        <v>0.38181818181818178</v>
      </c>
      <c r="BL15" s="84">
        <f>IFERROR('1.25 Beer consumption pc'!BL15/'1.41 Alcohol consumption pc'!BL15,"")</f>
        <v>0.68878166465621227</v>
      </c>
      <c r="BM15" s="84" t="str">
        <f>IFERROR('1.25 Beer consumption pc'!BM15/'1.41 Alcohol consumption pc'!BM15,"")</f>
        <v/>
      </c>
      <c r="BN15" s="84">
        <f>IFERROR('1.25 Beer consumption pc'!BN15/'1.41 Alcohol consumption pc'!BN15,"")</f>
        <v>0.62434259954921112</v>
      </c>
      <c r="BO15" s="84">
        <f>IFERROR('1.25 Beer consumption pc'!BO15/'1.41 Alcohol consumption pc'!BO15,"")</f>
        <v>0.6692307692307693</v>
      </c>
      <c r="BP15" s="84">
        <f>IFERROR('1.25 Beer consumption pc'!BP15/'1.41 Alcohol consumption pc'!BP15,"")</f>
        <v>0.21487603305785125</v>
      </c>
      <c r="BQ15" s="84">
        <f>IFERROR('1.25 Beer consumption pc'!BQ15/'1.41 Alcohol consumption pc'!BQ15,"")</f>
        <v>0.51362327983912304</v>
      </c>
      <c r="BR15" s="84">
        <f>IFERROR('1.25 Beer consumption pc'!BR15/'1.41 Alcohol consumption pc'!BR15,"")</f>
        <v>0.48465002046663935</v>
      </c>
      <c r="BS15" s="84">
        <f>IFERROR('1.25 Beer consumption pc'!BS15/'1.41 Alcohol consumption pc'!BS15,"")</f>
        <v>0.51669066631758087</v>
      </c>
      <c r="BT15" s="84">
        <f>IFERROR('1.25 Beer consumption pc'!BT15/'1.41 Alcohol consumption pc'!BT15,"")</f>
        <v>0.37562244726682703</v>
      </c>
      <c r="BU15" s="84">
        <f>IFERROR('1.25 Beer consumption pc'!BU15/'1.41 Alcohol consumption pc'!BU15,"")</f>
        <v>0.49834619625137816</v>
      </c>
      <c r="BV15" s="84">
        <f>IFERROR('1.25 Beer consumption pc'!BV15/'1.41 Alcohol consumption pc'!BV15,"")</f>
        <v>0.45989847715736043</v>
      </c>
      <c r="BW15" s="84">
        <f>IFERROR('1.25 Beer consumption pc'!BW15/'1.41 Alcohol consumption pc'!BW15,"")</f>
        <v>0.40603248259860786</v>
      </c>
      <c r="BX15" s="84">
        <f>IFERROR('1.25 Beer consumption pc'!BX15/'1.41 Alcohol consumption pc'!BX15,"")</f>
        <v>0.54054054054054046</v>
      </c>
      <c r="BY15" s="84">
        <f>IFERROR('1.25 Beer consumption pc'!BY15/'1.41 Alcohol consumption pc'!BY15,"")</f>
        <v>0.16534439235485029</v>
      </c>
      <c r="BZ15" s="84">
        <f>IFERROR('1.25 Beer consumption pc'!BZ15/'1.41 Alcohol consumption pc'!BZ15,"")</f>
        <v>0.49280616290925566</v>
      </c>
      <c r="CA15" s="84">
        <f>IFERROR('1.25 Beer consumption pc'!CA15/'1.41 Alcohol consumption pc'!CA15,"")</f>
        <v>0.2861313868613139</v>
      </c>
      <c r="CB15" s="84">
        <f>IFERROR('1.25 Beer consumption pc'!CB15/'1.41 Alcohol consumption pc'!CB15,"")</f>
        <v>0.57795698924731176</v>
      </c>
      <c r="CC15" s="84">
        <f>IFERROR('1.25 Beer consumption pc'!CC15/'1.41 Alcohol consumption pc'!CC15,"")</f>
        <v>0.18817333014124971</v>
      </c>
      <c r="CD15" s="84">
        <f>IFERROR('1.25 Beer consumption pc'!CD15/'1.41 Alcohol consumption pc'!CD15,"")</f>
        <v>0.43307086614173235</v>
      </c>
      <c r="CE15" s="84">
        <f>IFERROR('1.25 Beer consumption pc'!CE15/'1.41 Alcohol consumption pc'!CE15,"")</f>
        <v>0.45864661654135336</v>
      </c>
      <c r="CF15" s="84">
        <f>IFERROR('1.25 Beer consumption pc'!CF15/'1.41 Alcohol consumption pc'!CF15,"")</f>
        <v>0.26406429391504016</v>
      </c>
      <c r="CG15" s="84">
        <f>IFERROR('1.25 Beer consumption pc'!CG15/'1.41 Alcohol consumption pc'!CG15,"")</f>
        <v>0.41606886657101866</v>
      </c>
      <c r="CH15" s="84">
        <f>IFERROR('1.25 Beer consumption pc'!CH15/'1.41 Alcohol consumption pc'!CH15,"")</f>
        <v>0.38805970149253732</v>
      </c>
      <c r="CI15" s="84">
        <f>IFERROR('1.25 Beer consumption pc'!CI15/'1.41 Alcohol consumption pc'!CI15,"")</f>
        <v>0.32779456193353468</v>
      </c>
      <c r="CJ15" s="84">
        <f>IFERROR('1.25 Beer consumption pc'!CJ15/'1.41 Alcohol consumption pc'!CJ15,"")</f>
        <v>0.57788944723618096</v>
      </c>
      <c r="CK15" s="84">
        <f>IFERROR('1.25 Beer consumption pc'!CK15/'1.41 Alcohol consumption pc'!CK15,"")</f>
        <v>0.44046046423853558</v>
      </c>
      <c r="CL15" s="84">
        <f>IFERROR('1.25 Beer consumption pc'!CL15/'1.41 Alcohol consumption pc'!CL15,"")</f>
        <v>0.42038216560508712</v>
      </c>
      <c r="CM15" s="84">
        <f>IFERROR('1.25 Beer consumption pc'!CM15/'1.41 Alcohol consumption pc'!CM15,"")</f>
        <v>0.39080459770114834</v>
      </c>
      <c r="CN15" s="84">
        <f>IFERROR('1.25 Beer consumption pc'!CN15/'1.41 Alcohol consumption pc'!CN15,"")</f>
        <v>0.44139465875370837</v>
      </c>
      <c r="CO15" s="84">
        <f>IFERROR('1.25 Beer consumption pc'!CO15/'1.41 Alcohol consumption pc'!CO15,"")</f>
        <v>0.72439653152097494</v>
      </c>
      <c r="CP15" s="84">
        <f>IFERROR('1.25 Beer consumption pc'!CP15/'1.41 Alcohol consumption pc'!CP15,"")</f>
        <v>0.31952662721893527</v>
      </c>
      <c r="CR15" s="89">
        <f t="shared" si="0"/>
        <v>0.41297634413192313</v>
      </c>
    </row>
    <row r="16" spans="1:96" x14ac:dyDescent="0.25">
      <c r="A16" s="1" t="s">
        <v>37</v>
      </c>
      <c r="B16" s="84">
        <f>IFERROR('1.25 Beer consumption pc'!B16/'1.41 Alcohol consumption pc'!B16,"")</f>
        <v>0.44334260602755926</v>
      </c>
      <c r="C16" s="84">
        <f>IFERROR('1.25 Beer consumption pc'!C16/'1.41 Alcohol consumption pc'!C16,"")</f>
        <v>0.3794852425403335</v>
      </c>
      <c r="D16" s="84">
        <f>IFERROR('1.25 Beer consumption pc'!D16/'1.41 Alcohol consumption pc'!D16,"")</f>
        <v>0.32954545454545459</v>
      </c>
      <c r="E16" s="84">
        <f>IFERROR('1.25 Beer consumption pc'!E16/'1.41 Alcohol consumption pc'!E16,"")</f>
        <v>0.47922097837754951</v>
      </c>
      <c r="F16" s="84">
        <f>IFERROR('1.25 Beer consumption pc'!F16/'1.41 Alcohol consumption pc'!F16,"")</f>
        <v>0.69105691056910568</v>
      </c>
      <c r="G16" s="84">
        <f>IFERROR('1.25 Beer consumption pc'!G16/'1.41 Alcohol consumption pc'!G16,"")</f>
        <v>0.10460251046025104</v>
      </c>
      <c r="H16" s="84">
        <f>IFERROR('1.25 Beer consumption pc'!H16/'1.41 Alcohol consumption pc'!H16,"")</f>
        <v>0.7906976744186045</v>
      </c>
      <c r="I16" s="84">
        <f>IFERROR('1.25 Beer consumption pc'!I16/'1.41 Alcohol consumption pc'!I16,"")</f>
        <v>0.34967124925283921</v>
      </c>
      <c r="J16" s="84">
        <f>IFERROR('1.25 Beer consumption pc'!J16/'1.41 Alcohol consumption pc'!J16,"")</f>
        <v>0.48431372549019608</v>
      </c>
      <c r="K16" s="84">
        <f>IFERROR('1.25 Beer consumption pc'!K16/'1.41 Alcohol consumption pc'!K16,"")</f>
        <v>0.59615384615384603</v>
      </c>
      <c r="L16" s="84">
        <f>IFERROR('1.25 Beer consumption pc'!L16/'1.41 Alcohol consumption pc'!L16,"")</f>
        <v>0.08</v>
      </c>
      <c r="M16" s="84">
        <f>IFERROR('1.25 Beer consumption pc'!M16/'1.41 Alcohol consumption pc'!M16,"")</f>
        <v>0.23029279279279277</v>
      </c>
      <c r="N16" s="84">
        <f>IFERROR('1.25 Beer consumption pc'!N16/'1.41 Alcohol consumption pc'!N16,"")</f>
        <v>0.67777777777777781</v>
      </c>
      <c r="O16" s="84">
        <f>IFERROR('1.25 Beer consumption pc'!O16/'1.41 Alcohol consumption pc'!O16,"")</f>
        <v>0.14892404161322501</v>
      </c>
      <c r="P16" s="84">
        <f>IFERROR('1.25 Beer consumption pc'!P16/'1.41 Alcohol consumption pc'!P16,"")</f>
        <v>0.47645951035781547</v>
      </c>
      <c r="Q16" s="84">
        <f>IFERROR('1.25 Beer consumption pc'!Q16/'1.41 Alcohol consumption pc'!Q16,"")</f>
        <v>0.24548001018589252</v>
      </c>
      <c r="R16" s="84">
        <f>IFERROR('1.25 Beer consumption pc'!R16/'1.41 Alcohol consumption pc'!R16,"")</f>
        <v>9.1062394603709948E-2</v>
      </c>
      <c r="S16" s="84">
        <f>IFERROR('1.25 Beer consumption pc'!S16/'1.41 Alcohol consumption pc'!S16,"")</f>
        <v>0.87977296181630549</v>
      </c>
      <c r="T16" s="84">
        <f>IFERROR('1.25 Beer consumption pc'!T16/'1.41 Alcohol consumption pc'!T16,"")</f>
        <v>0.48264840182648405</v>
      </c>
      <c r="U16" s="84">
        <f>IFERROR('1.25 Beer consumption pc'!U16/'1.41 Alcohol consumption pc'!U16,"")</f>
        <v>0.4853801169590643</v>
      </c>
      <c r="V16" s="84">
        <f>IFERROR('1.25 Beer consumption pc'!V16/'1.41 Alcohol consumption pc'!V16,"")</f>
        <v>0.46601941747572817</v>
      </c>
      <c r="W16" s="84">
        <f>IFERROR('1.25 Beer consumption pc'!W16/'1.41 Alcohol consumption pc'!W16,"")</f>
        <v>0.45021575190547247</v>
      </c>
      <c r="X16" s="84">
        <f>IFERROR('1.25 Beer consumption pc'!X16/'1.41 Alcohol consumption pc'!X16,"")</f>
        <v>0.23886639676113361</v>
      </c>
      <c r="Y16" s="84">
        <f>IFERROR('1.25 Beer consumption pc'!Y16/'1.41 Alcohol consumption pc'!Y16,"")</f>
        <v>0.72297297297297292</v>
      </c>
      <c r="Z16" s="84">
        <f>IFERROR('1.25 Beer consumption pc'!Z16/'1.41 Alcohol consumption pc'!Z16,"")</f>
        <v>0.44386873920552677</v>
      </c>
      <c r="AA16" s="84">
        <f>IFERROR('1.25 Beer consumption pc'!AA16/'1.41 Alcohol consumption pc'!AA16,"")</f>
        <v>0.55234657039711188</v>
      </c>
      <c r="AB16" s="84">
        <f>IFERROR('1.25 Beer consumption pc'!AB16/'1.41 Alcohol consumption pc'!AB16,"")</f>
        <v>0.59822866344605474</v>
      </c>
      <c r="AC16" s="84">
        <f>IFERROR('1.25 Beer consumption pc'!AC16/'1.41 Alcohol consumption pc'!AC16,"")</f>
        <v>0.40880503144654085</v>
      </c>
      <c r="AD16" s="84">
        <f>IFERROR('1.25 Beer consumption pc'!AD16/'1.41 Alcohol consumption pc'!AD16,"")</f>
        <v>0.3825503355704698</v>
      </c>
      <c r="AE16" s="84">
        <f>IFERROR('1.25 Beer consumption pc'!AE16/'1.41 Alcohol consumption pc'!AE16,"")</f>
        <v>0.42175066312997356</v>
      </c>
      <c r="AF16" s="84">
        <f>IFERROR('1.25 Beer consumption pc'!AF16/'1.41 Alcohol consumption pc'!AF16,"")</f>
        <v>0.4285714285714286</v>
      </c>
      <c r="AG16" s="84">
        <f>IFERROR('1.25 Beer consumption pc'!AG16/'1.41 Alcohol consumption pc'!AG16,"")</f>
        <v>0.44342507645259938</v>
      </c>
      <c r="AH16" s="84">
        <f>IFERROR('1.25 Beer consumption pc'!AH16/'1.41 Alcohol consumption pc'!AH16,"")</f>
        <v>0.46666666666666662</v>
      </c>
      <c r="AI16" s="84">
        <f>IFERROR('1.25 Beer consumption pc'!AI16/'1.41 Alcohol consumption pc'!AI16,"")</f>
        <v>0.53359244863964461</v>
      </c>
      <c r="AJ16" s="84">
        <f>IFERROR('1.25 Beer consumption pc'!AJ16/'1.41 Alcohol consumption pc'!AJ16,"")</f>
        <v>0.66231884057971013</v>
      </c>
      <c r="AK16" s="84">
        <f>IFERROR('1.25 Beer consumption pc'!AK16/'1.41 Alcohol consumption pc'!AK16,"")</f>
        <v>0.3882164471342115</v>
      </c>
      <c r="AL16" s="84">
        <f>IFERROR('1.25 Beer consumption pc'!AL16/'1.41 Alcohol consumption pc'!AL16,"")</f>
        <v>0.62337662337662336</v>
      </c>
      <c r="AM16" s="84">
        <f>IFERROR('1.25 Beer consumption pc'!AM16/'1.41 Alcohol consumption pc'!AM16,"")</f>
        <v>0.43171806167400878</v>
      </c>
      <c r="AN16" s="84">
        <f>IFERROR('1.25 Beer consumption pc'!AN16/'1.41 Alcohol consumption pc'!AN16,"")</f>
        <v>0.41935483870967744</v>
      </c>
      <c r="AO16" s="84">
        <f>IFERROR('1.25 Beer consumption pc'!AO16/'1.41 Alcohol consumption pc'!AO16,"")</f>
        <v>0.48009950248756217</v>
      </c>
      <c r="AP16" s="84">
        <f>IFERROR('1.25 Beer consumption pc'!AP16/'1.41 Alcohol consumption pc'!AP16,"")</f>
        <v>0.60198469171891222</v>
      </c>
      <c r="AQ16" s="84">
        <f>IFERROR('1.25 Beer consumption pc'!AQ16/'1.41 Alcohol consumption pc'!AQ16,"")</f>
        <v>0.34975767366720523</v>
      </c>
      <c r="AR16" s="84">
        <f>IFERROR('1.25 Beer consumption pc'!AR16/'1.41 Alcohol consumption pc'!AR16,"")</f>
        <v>0.81497797356828194</v>
      </c>
      <c r="AS16" s="84">
        <f>IFERROR('1.25 Beer consumption pc'!AS16/'1.41 Alcohol consumption pc'!AS16,"")</f>
        <v>0.59129838985954097</v>
      </c>
      <c r="AT16" s="84">
        <f>IFERROR('1.25 Beer consumption pc'!AT16/'1.41 Alcohol consumption pc'!AT16,"")</f>
        <v>0.42809734513274339</v>
      </c>
      <c r="AU16" s="84">
        <f>IFERROR('1.25 Beer consumption pc'!AU16/'1.41 Alcohol consumption pc'!AU16,"")</f>
        <v>0.73574782025486252</v>
      </c>
      <c r="AV16" s="84">
        <f>IFERROR('1.25 Beer consumption pc'!AV16/'1.41 Alcohol consumption pc'!AV16,"")</f>
        <v>0.57342657342657344</v>
      </c>
      <c r="AW16" s="84">
        <f>IFERROR('1.25 Beer consumption pc'!AW16/'1.41 Alcohol consumption pc'!AW16,"")</f>
        <v>0.57142857142857151</v>
      </c>
      <c r="AX16" s="84">
        <f>IFERROR('1.25 Beer consumption pc'!AX16/'1.41 Alcohol consumption pc'!AX16,"")</f>
        <v>0.71134020618556704</v>
      </c>
      <c r="AY16" s="84">
        <f>IFERROR('1.25 Beer consumption pc'!AY16/'1.41 Alcohol consumption pc'!AY16,"")</f>
        <v>0.61538461538461531</v>
      </c>
      <c r="AZ16" s="84">
        <f>IFERROR('1.25 Beer consumption pc'!AZ16/'1.41 Alcohol consumption pc'!AZ16,"")</f>
        <v>0.73810082063305971</v>
      </c>
      <c r="BA16" s="84">
        <f>IFERROR('1.25 Beer consumption pc'!BA16/'1.41 Alcohol consumption pc'!BA16,"")</f>
        <v>0.82075471698113212</v>
      </c>
      <c r="BB16" s="84">
        <f>IFERROR('1.25 Beer consumption pc'!BB16/'1.41 Alcohol consumption pc'!BB16,"")</f>
        <v>0.29166666666666663</v>
      </c>
      <c r="BC16" s="84">
        <f>IFERROR('1.25 Beer consumption pc'!BC16/'1.41 Alcohol consumption pc'!BC16,"")</f>
        <v>0.69327731092436984</v>
      </c>
      <c r="BD16" s="84">
        <f>IFERROR('1.25 Beer consumption pc'!BD16/'1.41 Alcohol consumption pc'!BD16,"")</f>
        <v>0.66638664286464355</v>
      </c>
      <c r="BE16" s="84">
        <f>IFERROR('1.25 Beer consumption pc'!BE16/'1.41 Alcohol consumption pc'!BE16,"")</f>
        <v>0.30487804878048785</v>
      </c>
      <c r="BF16" s="84">
        <f>IFERROR('1.25 Beer consumption pc'!BF16/'1.41 Alcohol consumption pc'!BF16,"")</f>
        <v>0.94366197183098588</v>
      </c>
      <c r="BG16" s="84">
        <f>IFERROR('1.25 Beer consumption pc'!BG16/'1.41 Alcohol consumption pc'!BG16,"")</f>
        <v>0.70114942528735624</v>
      </c>
      <c r="BH16" s="84" t="str">
        <f>IFERROR('1.25 Beer consumption pc'!BH16/'1.41 Alcohol consumption pc'!BH16,"")</f>
        <v/>
      </c>
      <c r="BI16" s="84">
        <f>IFERROR('1.25 Beer consumption pc'!BI16/'1.41 Alcohol consumption pc'!BI16,"")</f>
        <v>0.31111111111111106</v>
      </c>
      <c r="BJ16" s="84">
        <f>IFERROR('1.25 Beer consumption pc'!BJ16/'1.41 Alcohol consumption pc'!BJ16,"")</f>
        <v>0.65294117647058825</v>
      </c>
      <c r="BK16" s="84">
        <f>IFERROR('1.25 Beer consumption pc'!BK16/'1.41 Alcohol consumption pc'!BK16,"")</f>
        <v>0.3644859813084112</v>
      </c>
      <c r="BL16" s="84">
        <f>IFERROR('1.25 Beer consumption pc'!BL16/'1.41 Alcohol consumption pc'!BL16,"")</f>
        <v>0.67600896860986548</v>
      </c>
      <c r="BM16" s="84" t="str">
        <f>IFERROR('1.25 Beer consumption pc'!BM16/'1.41 Alcohol consumption pc'!BM16,"")</f>
        <v/>
      </c>
      <c r="BN16" s="84">
        <f>IFERROR('1.25 Beer consumption pc'!BN16/'1.41 Alcohol consumption pc'!BN16,"")</f>
        <v>0.62183020948180812</v>
      </c>
      <c r="BO16" s="84">
        <f>IFERROR('1.25 Beer consumption pc'!BO16/'1.41 Alcohol consumption pc'!BO16,"")</f>
        <v>0.68421052631578949</v>
      </c>
      <c r="BP16" s="84">
        <f>IFERROR('1.25 Beer consumption pc'!BP16/'1.41 Alcohol consumption pc'!BP16,"")</f>
        <v>0.21259842519685043</v>
      </c>
      <c r="BQ16" s="84">
        <f>IFERROR('1.25 Beer consumption pc'!BQ16/'1.41 Alcohol consumption pc'!BQ16,"")</f>
        <v>0.51139545737398884</v>
      </c>
      <c r="BR16" s="84">
        <f>IFERROR('1.25 Beer consumption pc'!BR16/'1.41 Alcohol consumption pc'!BR16,"")</f>
        <v>0.47936893203883496</v>
      </c>
      <c r="BS16" s="84">
        <f>IFERROR('1.25 Beer consumption pc'!BS16/'1.41 Alcohol consumption pc'!BS16,"")</f>
        <v>0.51480206540447504</v>
      </c>
      <c r="BT16" s="84">
        <f>IFERROR('1.25 Beer consumption pc'!BT16/'1.41 Alcohol consumption pc'!BT16,"")</f>
        <v>0.37751625890368534</v>
      </c>
      <c r="BU16" s="84">
        <f>IFERROR('1.25 Beer consumption pc'!BU16/'1.41 Alcohol consumption pc'!BU16,"")</f>
        <v>0.5011210762331838</v>
      </c>
      <c r="BV16" s="84">
        <f>IFERROR('1.25 Beer consumption pc'!BV16/'1.41 Alcohol consumption pc'!BV16,"")</f>
        <v>0.45323741007194246</v>
      </c>
      <c r="BW16" s="84">
        <f>IFERROR('1.25 Beer consumption pc'!BW16/'1.41 Alcohol consumption pc'!BW16,"")</f>
        <v>0.40674157303370789</v>
      </c>
      <c r="BX16" s="84">
        <f>IFERROR('1.25 Beer consumption pc'!BX16/'1.41 Alcohol consumption pc'!BX16,"")</f>
        <v>0.54545454545454541</v>
      </c>
      <c r="BY16" s="84">
        <f>IFERROR('1.25 Beer consumption pc'!BY16/'1.41 Alcohol consumption pc'!BY16,"")</f>
        <v>0.16934464704820368</v>
      </c>
      <c r="BZ16" s="84">
        <f>IFERROR('1.25 Beer consumption pc'!BZ16/'1.41 Alcohol consumption pc'!BZ16,"")</f>
        <v>0.49151190611826362</v>
      </c>
      <c r="CA16" s="84">
        <f>IFERROR('1.25 Beer consumption pc'!CA16/'1.41 Alcohol consumption pc'!CA16,"")</f>
        <v>0.28508124076809455</v>
      </c>
      <c r="CB16" s="84">
        <f>IFERROR('1.25 Beer consumption pc'!CB16/'1.41 Alcohol consumption pc'!CB16,"")</f>
        <v>0.58196721311475408</v>
      </c>
      <c r="CC16" s="84">
        <f>IFERROR('1.25 Beer consumption pc'!CC16/'1.41 Alcohol consumption pc'!CC16,"")</f>
        <v>0.19073435189748644</v>
      </c>
      <c r="CD16" s="84">
        <f>IFERROR('1.25 Beer consumption pc'!CD16/'1.41 Alcohol consumption pc'!CD16,"")</f>
        <v>0.43516308671439935</v>
      </c>
      <c r="CE16" s="84">
        <f>IFERROR('1.25 Beer consumption pc'!CE16/'1.41 Alcohol consumption pc'!CE16,"")</f>
        <v>0.46468401486988847</v>
      </c>
      <c r="CF16" s="84">
        <f>IFERROR('1.25 Beer consumption pc'!CF16/'1.41 Alcohol consumption pc'!CF16,"")</f>
        <v>0.25908558030480655</v>
      </c>
      <c r="CG16" s="84">
        <f>IFERROR('1.25 Beer consumption pc'!CG16/'1.41 Alcohol consumption pc'!CG16,"")</f>
        <v>0.42301087578706353</v>
      </c>
      <c r="CH16" s="84">
        <f>IFERROR('1.25 Beer consumption pc'!CH16/'1.41 Alcohol consumption pc'!CH16,"")</f>
        <v>0.3783333333333333</v>
      </c>
      <c r="CI16" s="84">
        <f>IFERROR('1.25 Beer consumption pc'!CI16/'1.41 Alcohol consumption pc'!CI16,"")</f>
        <v>0.33333333333333337</v>
      </c>
      <c r="CJ16" s="84">
        <f>IFERROR('1.25 Beer consumption pc'!CJ16/'1.41 Alcohol consumption pc'!CJ16,"")</f>
        <v>0.57267080745341614</v>
      </c>
      <c r="CK16" s="84">
        <f>IFERROR('1.25 Beer consumption pc'!CK16/'1.41 Alcohol consumption pc'!CK16,"")</f>
        <v>0.4425580079230334</v>
      </c>
      <c r="CL16" s="84">
        <f>IFERROR('1.25 Beer consumption pc'!CL16/'1.41 Alcohol consumption pc'!CL16,"")</f>
        <v>0.42500000000001531</v>
      </c>
      <c r="CM16" s="84">
        <f>IFERROR('1.25 Beer consumption pc'!CM16/'1.41 Alcohol consumption pc'!CM16,"")</f>
        <v>0.38167938931297885</v>
      </c>
      <c r="CN16" s="84">
        <f>IFERROR('1.25 Beer consumption pc'!CN16/'1.41 Alcohol consumption pc'!CN16,"")</f>
        <v>0.44403803950255977</v>
      </c>
      <c r="CO16" s="84">
        <f>IFERROR('1.25 Beer consumption pc'!CO16/'1.41 Alcohol consumption pc'!CO16,"")</f>
        <v>0.71358135365307052</v>
      </c>
      <c r="CP16" s="84">
        <f>IFERROR('1.25 Beer consumption pc'!CP16/'1.41 Alcohol consumption pc'!CP16,"")</f>
        <v>0.31635540464063244</v>
      </c>
      <c r="CR16" s="89">
        <f t="shared" si="0"/>
        <v>0.41178095754333383</v>
      </c>
    </row>
    <row r="17" spans="1:96" x14ac:dyDescent="0.25">
      <c r="A17" s="1" t="s">
        <v>38</v>
      </c>
      <c r="B17" s="84">
        <f>IFERROR('1.25 Beer consumption pc'!B17/'1.41 Alcohol consumption pc'!B17,"")</f>
        <v>0.43761889553855338</v>
      </c>
      <c r="C17" s="84">
        <f>IFERROR('1.25 Beer consumption pc'!C17/'1.41 Alcohol consumption pc'!C17,"")</f>
        <v>0.36688360829423339</v>
      </c>
      <c r="D17" s="84">
        <f>IFERROR('1.25 Beer consumption pc'!D17/'1.41 Alcohol consumption pc'!D17,"")</f>
        <v>0.32051282051282054</v>
      </c>
      <c r="E17" s="84">
        <f>IFERROR('1.25 Beer consumption pc'!E17/'1.41 Alcohol consumption pc'!E17,"")</f>
        <v>0.45496118668818691</v>
      </c>
      <c r="F17" s="84">
        <f>IFERROR('1.25 Beer consumption pc'!F17/'1.41 Alcohol consumption pc'!F17,"")</f>
        <v>0.68503937007874016</v>
      </c>
      <c r="G17" s="84">
        <f>IFERROR('1.25 Beer consumption pc'!G17/'1.41 Alcohol consumption pc'!G17,"")</f>
        <v>0.10813148788927335</v>
      </c>
      <c r="H17" s="84">
        <f>IFERROR('1.25 Beer consumption pc'!H17/'1.41 Alcohol consumption pc'!H17,"")</f>
        <v>0.77678571428571441</v>
      </c>
      <c r="I17" s="84">
        <f>IFERROR('1.25 Beer consumption pc'!I17/'1.41 Alcohol consumption pc'!I17,"")</f>
        <v>0.35246299441883039</v>
      </c>
      <c r="J17" s="84">
        <f>IFERROR('1.25 Beer consumption pc'!J17/'1.41 Alcohol consumption pc'!J17,"")</f>
        <v>0.51077586206896552</v>
      </c>
      <c r="K17" s="84">
        <f>IFERROR('1.25 Beer consumption pc'!K17/'1.41 Alcohol consumption pc'!K17,"")</f>
        <v>0.60377358490566035</v>
      </c>
      <c r="L17" s="84">
        <f>IFERROR('1.25 Beer consumption pc'!L17/'1.41 Alcohol consumption pc'!L17,"")</f>
        <v>8.1632653061224469E-2</v>
      </c>
      <c r="M17" s="84">
        <f>IFERROR('1.25 Beer consumption pc'!M17/'1.41 Alcohol consumption pc'!M17,"")</f>
        <v>0.23727827856935155</v>
      </c>
      <c r="N17" s="84">
        <f>IFERROR('1.25 Beer consumption pc'!N17/'1.41 Alcohol consumption pc'!N17,"")</f>
        <v>0.67021276595744683</v>
      </c>
      <c r="O17" s="84">
        <f>IFERROR('1.25 Beer consumption pc'!O17/'1.41 Alcohol consumption pc'!O17,"")</f>
        <v>0.14662593723965567</v>
      </c>
      <c r="P17" s="84">
        <f>IFERROR('1.25 Beer consumption pc'!P17/'1.41 Alcohol consumption pc'!P17,"")</f>
        <v>0.47319778188539746</v>
      </c>
      <c r="Q17" s="84">
        <f>IFERROR('1.25 Beer consumption pc'!Q17/'1.41 Alcohol consumption pc'!Q17,"")</f>
        <v>0.23705379587732531</v>
      </c>
      <c r="R17" s="84">
        <f>IFERROR('1.25 Beer consumption pc'!R17/'1.41 Alcohol consumption pc'!R17,"")</f>
        <v>9.7972972972972971E-2</v>
      </c>
      <c r="S17" s="84">
        <f>IFERROR('1.25 Beer consumption pc'!S17/'1.41 Alcohol consumption pc'!S17,"")</f>
        <v>0.8763285024154589</v>
      </c>
      <c r="T17" s="84">
        <f>IFERROR('1.25 Beer consumption pc'!T17/'1.41 Alcohol consumption pc'!T17,"")</f>
        <v>0.47936507936507938</v>
      </c>
      <c r="U17" s="84">
        <f>IFERROR('1.25 Beer consumption pc'!U17/'1.41 Alcohol consumption pc'!U17,"")</f>
        <v>0.48334214701216288</v>
      </c>
      <c r="V17" s="84">
        <f>IFERROR('1.25 Beer consumption pc'!V17/'1.41 Alcohol consumption pc'!V17,"")</f>
        <v>0.45541401273885346</v>
      </c>
      <c r="W17" s="84">
        <f>IFERROR('1.25 Beer consumption pc'!W17/'1.41 Alcohol consumption pc'!W17,"")</f>
        <v>0.44971770598972699</v>
      </c>
      <c r="X17" s="84">
        <f>IFERROR('1.25 Beer consumption pc'!X17/'1.41 Alcohol consumption pc'!X17,"")</f>
        <v>0.25383707201889022</v>
      </c>
      <c r="Y17" s="84">
        <f>IFERROR('1.25 Beer consumption pc'!Y17/'1.41 Alcohol consumption pc'!Y17,"")</f>
        <v>0.71153846153846156</v>
      </c>
      <c r="Z17" s="84">
        <f>IFERROR('1.25 Beer consumption pc'!Z17/'1.41 Alcohol consumption pc'!Z17,"")</f>
        <v>0.43594009983361065</v>
      </c>
      <c r="AA17" s="84">
        <f>IFERROR('1.25 Beer consumption pc'!AA17/'1.41 Alcohol consumption pc'!AA17,"")</f>
        <v>0.55862068965517242</v>
      </c>
      <c r="AB17" s="84">
        <f>IFERROR('1.25 Beer consumption pc'!AB17/'1.41 Alcohol consumption pc'!AB17,"")</f>
        <v>0.59185303514376997</v>
      </c>
      <c r="AC17" s="84">
        <f>IFERROR('1.25 Beer consumption pc'!AC17/'1.41 Alcohol consumption pc'!AC17,"")</f>
        <v>0.39743589743589741</v>
      </c>
      <c r="AD17" s="84">
        <f>IFERROR('1.25 Beer consumption pc'!AD17/'1.41 Alcohol consumption pc'!AD17,"")</f>
        <v>0.36879432624113478</v>
      </c>
      <c r="AE17" s="84">
        <f>IFERROR('1.25 Beer consumption pc'!AE17/'1.41 Alcohol consumption pc'!AE17,"")</f>
        <v>0.42913385826771655</v>
      </c>
      <c r="AF17" s="84">
        <f>IFERROR('1.25 Beer consumption pc'!AF17/'1.41 Alcohol consumption pc'!AF17,"")</f>
        <v>0.41530054644808739</v>
      </c>
      <c r="AG17" s="84">
        <f>IFERROR('1.25 Beer consumption pc'!AG17/'1.41 Alcohol consumption pc'!AG17,"")</f>
        <v>0.44236760124610591</v>
      </c>
      <c r="AH17" s="84">
        <f>IFERROR('1.25 Beer consumption pc'!AH17/'1.41 Alcohol consumption pc'!AH17,"")</f>
        <v>0.46666666666666667</v>
      </c>
      <c r="AI17" s="84">
        <f>IFERROR('1.25 Beer consumption pc'!AI17/'1.41 Alcohol consumption pc'!AI17,"")</f>
        <v>0.53655172413793106</v>
      </c>
      <c r="AJ17" s="84">
        <f>IFERROR('1.25 Beer consumption pc'!AJ17/'1.41 Alcohol consumption pc'!AJ17,"")</f>
        <v>0.65602322206095787</v>
      </c>
      <c r="AK17" s="84">
        <f>IFERROR('1.25 Beer consumption pc'!AK17/'1.41 Alcohol consumption pc'!AK17,"")</f>
        <v>0.38161533326976255</v>
      </c>
      <c r="AL17" s="84">
        <f>IFERROR('1.25 Beer consumption pc'!AL17/'1.41 Alcohol consumption pc'!AL17,"")</f>
        <v>0.60835509138381205</v>
      </c>
      <c r="AM17" s="84">
        <f>IFERROR('1.25 Beer consumption pc'!AM17/'1.41 Alcohol consumption pc'!AM17,"")</f>
        <v>0.42980561555075592</v>
      </c>
      <c r="AN17" s="84">
        <f>IFERROR('1.25 Beer consumption pc'!AN17/'1.41 Alcohol consumption pc'!AN17,"")</f>
        <v>0.42162162162162159</v>
      </c>
      <c r="AO17" s="84">
        <f>IFERROR('1.25 Beer consumption pc'!AO17/'1.41 Alcohol consumption pc'!AO17,"")</f>
        <v>0.47736418511066397</v>
      </c>
      <c r="AP17" s="84">
        <f>IFERROR('1.25 Beer consumption pc'!AP17/'1.41 Alcohol consumption pc'!AP17,"")</f>
        <v>0.60179125043058912</v>
      </c>
      <c r="AQ17" s="84">
        <f>IFERROR('1.25 Beer consumption pc'!AQ17/'1.41 Alcohol consumption pc'!AQ17,"")</f>
        <v>0.33685859772816296</v>
      </c>
      <c r="AR17" s="84">
        <f>IFERROR('1.25 Beer consumption pc'!AR17/'1.41 Alcohol consumption pc'!AR17,"")</f>
        <v>0.81304347826086953</v>
      </c>
      <c r="AS17" s="84">
        <f>IFERROR('1.25 Beer consumption pc'!AS17/'1.41 Alcohol consumption pc'!AS17,"")</f>
        <v>0.58994825015349528</v>
      </c>
      <c r="AT17" s="84">
        <f>IFERROR('1.25 Beer consumption pc'!AT17/'1.41 Alcohol consumption pc'!AT17,"")</f>
        <v>0.42701525054466233</v>
      </c>
      <c r="AU17" s="84">
        <f>IFERROR('1.25 Beer consumption pc'!AU17/'1.41 Alcohol consumption pc'!AU17,"")</f>
        <v>0.75272261370916071</v>
      </c>
      <c r="AV17" s="84">
        <f>IFERROR('1.25 Beer consumption pc'!AV17/'1.41 Alcohol consumption pc'!AV17,"")</f>
        <v>0.57823129251700678</v>
      </c>
      <c r="AW17" s="84">
        <f>IFERROR('1.25 Beer consumption pc'!AW17/'1.41 Alcohol consumption pc'!AW17,"")</f>
        <v>0.57640750670241292</v>
      </c>
      <c r="AX17" s="84">
        <f>IFERROR('1.25 Beer consumption pc'!AX17/'1.41 Alcohol consumption pc'!AX17,"")</f>
        <v>0.70398009950248752</v>
      </c>
      <c r="AY17" s="84">
        <f>IFERROR('1.25 Beer consumption pc'!AY17/'1.41 Alcohol consumption pc'!AY17,"")</f>
        <v>0.64444444444444449</v>
      </c>
      <c r="AZ17" s="84">
        <f>IFERROR('1.25 Beer consumption pc'!AZ17/'1.41 Alcohol consumption pc'!AZ17,"")</f>
        <v>0.73979362943023774</v>
      </c>
      <c r="BA17" s="84">
        <f>IFERROR('1.25 Beer consumption pc'!BA17/'1.41 Alcohol consumption pc'!BA17,"")</f>
        <v>0.81348314606741579</v>
      </c>
      <c r="BB17" s="84">
        <f>IFERROR('1.25 Beer consumption pc'!BB17/'1.41 Alcohol consumption pc'!BB17,"")</f>
        <v>0.30177514792899407</v>
      </c>
      <c r="BC17" s="84">
        <f>IFERROR('1.25 Beer consumption pc'!BC17/'1.41 Alcohol consumption pc'!BC17,"")</f>
        <v>0.68237853517041336</v>
      </c>
      <c r="BD17" s="84">
        <f>IFERROR('1.25 Beer consumption pc'!BD17/'1.41 Alcohol consumption pc'!BD17,"")</f>
        <v>0.65810478919361448</v>
      </c>
      <c r="BE17" s="84">
        <f>IFERROR('1.25 Beer consumption pc'!BE17/'1.41 Alcohol consumption pc'!BE17,"")</f>
        <v>0.31034482758620685</v>
      </c>
      <c r="BF17" s="84">
        <f>IFERROR('1.25 Beer consumption pc'!BF17/'1.41 Alcohol consumption pc'!BF17,"")</f>
        <v>0.94369973190348522</v>
      </c>
      <c r="BG17" s="84">
        <f>IFERROR('1.25 Beer consumption pc'!BG17/'1.41 Alcohol consumption pc'!BG17,"")</f>
        <v>0.69892473118279574</v>
      </c>
      <c r="BH17" s="84" t="str">
        <f>IFERROR('1.25 Beer consumption pc'!BH17/'1.41 Alcohol consumption pc'!BH17,"")</f>
        <v/>
      </c>
      <c r="BI17" s="84">
        <f>IFERROR('1.25 Beer consumption pc'!BI17/'1.41 Alcohol consumption pc'!BI17,"")</f>
        <v>0.31617647058823528</v>
      </c>
      <c r="BJ17" s="84">
        <f>IFERROR('1.25 Beer consumption pc'!BJ17/'1.41 Alcohol consumption pc'!BJ17,"")</f>
        <v>0.63662790697674421</v>
      </c>
      <c r="BK17" s="84">
        <f>IFERROR('1.25 Beer consumption pc'!BK17/'1.41 Alcohol consumption pc'!BK17,"")</f>
        <v>0.34285714285714292</v>
      </c>
      <c r="BL17" s="84">
        <f>IFERROR('1.25 Beer consumption pc'!BL17/'1.41 Alcohol consumption pc'!BL17,"")</f>
        <v>0.66420274551214364</v>
      </c>
      <c r="BM17" s="84" t="str">
        <f>IFERROR('1.25 Beer consumption pc'!BM17/'1.41 Alcohol consumption pc'!BM17,"")</f>
        <v/>
      </c>
      <c r="BN17" s="84">
        <f>IFERROR('1.25 Beer consumption pc'!BN17/'1.41 Alcohol consumption pc'!BN17,"")</f>
        <v>0.61798561151079134</v>
      </c>
      <c r="BO17" s="84">
        <f>IFERROR('1.25 Beer consumption pc'!BO17/'1.41 Alcohol consumption pc'!BO17,"")</f>
        <v>0.70072992700729919</v>
      </c>
      <c r="BP17" s="84">
        <f>IFERROR('1.25 Beer consumption pc'!BP17/'1.41 Alcohol consumption pc'!BP17,"")</f>
        <v>0.21374045801526717</v>
      </c>
      <c r="BQ17" s="84">
        <f>IFERROR('1.25 Beer consumption pc'!BQ17/'1.41 Alcohol consumption pc'!BQ17,"")</f>
        <v>0.51017700792176779</v>
      </c>
      <c r="BR17" s="84">
        <f>IFERROR('1.25 Beer consumption pc'!BR17/'1.41 Alcohol consumption pc'!BR17,"")</f>
        <v>0.47573587907716786</v>
      </c>
      <c r="BS17" s="84">
        <f>IFERROR('1.25 Beer consumption pc'!BS17/'1.41 Alcohol consumption pc'!BS17,"")</f>
        <v>0.51380451631823709</v>
      </c>
      <c r="BT17" s="84">
        <f>IFERROR('1.25 Beer consumption pc'!BT17/'1.41 Alcohol consumption pc'!BT17,"")</f>
        <v>0.37586595325260486</v>
      </c>
      <c r="BU17" s="84">
        <f>IFERROR('1.25 Beer consumption pc'!BU17/'1.41 Alcohol consumption pc'!BU17,"")</f>
        <v>0.50169875424688559</v>
      </c>
      <c r="BV17" s="84">
        <f>IFERROR('1.25 Beer consumption pc'!BV17/'1.41 Alcohol consumption pc'!BV17,"")</f>
        <v>0.44813278008298757</v>
      </c>
      <c r="BW17" s="84">
        <f>IFERROR('1.25 Beer consumption pc'!BW17/'1.41 Alcohol consumption pc'!BW17,"")</f>
        <v>0.39866369710467697</v>
      </c>
      <c r="BX17" s="84">
        <f>IFERROR('1.25 Beer consumption pc'!BX17/'1.41 Alcohol consumption pc'!BX17,"")</f>
        <v>0.55297157622739024</v>
      </c>
      <c r="BY17" s="84">
        <f>IFERROR('1.25 Beer consumption pc'!BY17/'1.41 Alcohol consumption pc'!BY17,"")</f>
        <v>0.17347307553306829</v>
      </c>
      <c r="BZ17" s="84">
        <f>IFERROR('1.25 Beer consumption pc'!BZ17/'1.41 Alcohol consumption pc'!BZ17,"")</f>
        <v>0.48666127728375103</v>
      </c>
      <c r="CA17" s="84">
        <f>IFERROR('1.25 Beer consumption pc'!CA17/'1.41 Alcohol consumption pc'!CA17,"")</f>
        <v>0.28139183055975797</v>
      </c>
      <c r="CB17" s="84">
        <f>IFERROR('1.25 Beer consumption pc'!CB17/'1.41 Alcohol consumption pc'!CB17,"")</f>
        <v>0.58082191780821912</v>
      </c>
      <c r="CC17" s="84">
        <f>IFERROR('1.25 Beer consumption pc'!CC17/'1.41 Alcohol consumption pc'!CC17,"")</f>
        <v>0.18759088705768298</v>
      </c>
      <c r="CD17" s="84">
        <f>IFERROR('1.25 Beer consumption pc'!CD17/'1.41 Alcohol consumption pc'!CD17,"")</f>
        <v>0.44006436041834268</v>
      </c>
      <c r="CE17" s="84">
        <f>IFERROR('1.25 Beer consumption pc'!CE17/'1.41 Alcohol consumption pc'!CE17,"")</f>
        <v>0.46840148698884759</v>
      </c>
      <c r="CF17" s="84">
        <f>IFERROR('1.25 Beer consumption pc'!CF17/'1.41 Alcohol consumption pc'!CF17,"")</f>
        <v>0.25813953488372099</v>
      </c>
      <c r="CG17" s="84">
        <f>IFERROR('1.25 Beer consumption pc'!CG17/'1.41 Alcohol consumption pc'!CG17,"")</f>
        <v>0.42733127975357044</v>
      </c>
      <c r="CH17" s="84">
        <f>IFERROR('1.25 Beer consumption pc'!CH17/'1.41 Alcohol consumption pc'!CH17,"")</f>
        <v>0.37828947368421051</v>
      </c>
      <c r="CI17" s="84">
        <f>IFERROR('1.25 Beer consumption pc'!CI17/'1.41 Alcohol consumption pc'!CI17,"")</f>
        <v>0.33383915022761762</v>
      </c>
      <c r="CJ17" s="84">
        <f>IFERROR('1.25 Beer consumption pc'!CJ17/'1.41 Alcohol consumption pc'!CJ17,"")</f>
        <v>0.56188118811881183</v>
      </c>
      <c r="CK17" s="84">
        <f>IFERROR('1.25 Beer consumption pc'!CK17/'1.41 Alcohol consumption pc'!CK17,"")</f>
        <v>0.44098793363499245</v>
      </c>
      <c r="CL17" s="84">
        <f>IFERROR('1.25 Beer consumption pc'!CL17/'1.41 Alcohol consumption pc'!CL17,"")</f>
        <v>0.43124999999999336</v>
      </c>
      <c r="CM17" s="84">
        <f>IFERROR('1.25 Beer consumption pc'!CM17/'1.41 Alcohol consumption pc'!CM17,"")</f>
        <v>0.37500000000000122</v>
      </c>
      <c r="CN17" s="84">
        <f>IFERROR('1.25 Beer consumption pc'!CN17/'1.41 Alcohol consumption pc'!CN17,"")</f>
        <v>0.4447674418604648</v>
      </c>
      <c r="CO17" s="84">
        <f>IFERROR('1.25 Beer consumption pc'!CO17/'1.41 Alcohol consumption pc'!CO17,"")</f>
        <v>0.70101054481546576</v>
      </c>
      <c r="CP17" s="84">
        <f>IFERROR('1.25 Beer consumption pc'!CP17/'1.41 Alcohol consumption pc'!CP17,"")</f>
        <v>0.31458797327394472</v>
      </c>
      <c r="CR17" s="89">
        <f t="shared" si="0"/>
        <v>0.41100584736242324</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9">
    <tabColor theme="7" tint="0.59999389629810485"/>
  </sheetPr>
  <dimension ref="A1:CR17"/>
  <sheetViews>
    <sheetView workbookViewId="0">
      <pane xSplit="1" ySplit="2" topLeftCell="B3" activePane="bottomRight" state="frozen"/>
      <selection activeCell="D28" sqref="D28"/>
      <selection pane="topRight" activeCell="D28" sqref="D28"/>
      <selection pane="bottomLeft" activeCell="D28" sqref="D28"/>
      <selection pane="bottomRight" activeCell="D6" sqref="D6"/>
    </sheetView>
  </sheetViews>
  <sheetFormatPr defaultColWidth="7.42578125" defaultRowHeight="15" x14ac:dyDescent="0.25"/>
  <cols>
    <col min="2" max="94" width="8.7109375" customWidth="1"/>
    <col min="96" max="96" width="9.140625" style="77" bestFit="1" customWidth="1"/>
  </cols>
  <sheetData>
    <row r="1" spans="1:96" x14ac:dyDescent="0.25">
      <c r="A1" s="7" t="s">
        <v>425</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96" x14ac:dyDescent="0.25">
      <c r="A2" s="1" t="s">
        <v>39</v>
      </c>
      <c r="B2" s="4" t="s">
        <v>254</v>
      </c>
      <c r="C2" s="4" t="s">
        <v>255</v>
      </c>
      <c r="D2" s="4" t="s">
        <v>42</v>
      </c>
      <c r="E2" s="4" t="s">
        <v>47</v>
      </c>
      <c r="F2" s="4" t="s">
        <v>274</v>
      </c>
      <c r="G2" s="4" t="s">
        <v>52</v>
      </c>
      <c r="H2" s="4" t="s">
        <v>53</v>
      </c>
      <c r="I2" s="4" t="s">
        <v>54</v>
      </c>
      <c r="J2" s="4" t="s">
        <v>55</v>
      </c>
      <c r="K2" s="4" t="s">
        <v>60</v>
      </c>
      <c r="L2" s="4" t="s">
        <v>67</v>
      </c>
      <c r="M2" s="4" t="s">
        <v>69</v>
      </c>
      <c r="N2" s="4" t="s">
        <v>71</v>
      </c>
      <c r="O2" s="4" t="s">
        <v>73</v>
      </c>
      <c r="P2" s="4" t="s">
        <v>75</v>
      </c>
      <c r="Q2" s="4" t="s">
        <v>77</v>
      </c>
      <c r="R2" s="4" t="s">
        <v>81</v>
      </c>
      <c r="S2" s="4" t="s">
        <v>83</v>
      </c>
      <c r="T2" s="4" t="s">
        <v>256</v>
      </c>
      <c r="U2" s="4" t="s">
        <v>84</v>
      </c>
      <c r="V2" s="4" t="s">
        <v>85</v>
      </c>
      <c r="W2" s="4" t="s">
        <v>257</v>
      </c>
      <c r="X2" s="4" t="s">
        <v>87</v>
      </c>
      <c r="Y2" s="4" t="s">
        <v>88</v>
      </c>
      <c r="Z2" s="4" t="s">
        <v>89</v>
      </c>
      <c r="AA2" s="4" t="s">
        <v>90</v>
      </c>
      <c r="AB2" s="4" t="s">
        <v>91</v>
      </c>
      <c r="AC2" s="4" t="s">
        <v>92</v>
      </c>
      <c r="AD2" s="4" t="s">
        <v>93</v>
      </c>
      <c r="AE2" s="4" t="s">
        <v>94</v>
      </c>
      <c r="AF2" s="4" t="s">
        <v>96</v>
      </c>
      <c r="AG2" s="4" t="s">
        <v>97</v>
      </c>
      <c r="AH2" s="4" t="s">
        <v>98</v>
      </c>
      <c r="AI2" s="4" t="s">
        <v>101</v>
      </c>
      <c r="AJ2" s="4" t="s">
        <v>102</v>
      </c>
      <c r="AK2" s="4" t="s">
        <v>103</v>
      </c>
      <c r="AL2" s="4" t="s">
        <v>104</v>
      </c>
      <c r="AM2" s="4" t="s">
        <v>105</v>
      </c>
      <c r="AN2" s="4" t="s">
        <v>106</v>
      </c>
      <c r="AO2" s="4" t="s">
        <v>107</v>
      </c>
      <c r="AP2" s="4" t="s">
        <v>258</v>
      </c>
      <c r="AQ2" s="4" t="s">
        <v>110</v>
      </c>
      <c r="AR2" s="4" t="s">
        <v>116</v>
      </c>
      <c r="AS2" s="4" t="s">
        <v>117</v>
      </c>
      <c r="AT2" s="4" t="s">
        <v>120</v>
      </c>
      <c r="AU2" s="4" t="s">
        <v>121</v>
      </c>
      <c r="AV2" s="4" t="s">
        <v>122</v>
      </c>
      <c r="AW2" s="4" t="s">
        <v>126</v>
      </c>
      <c r="AX2" s="4" t="s">
        <v>127</v>
      </c>
      <c r="AY2" s="4" t="s">
        <v>132</v>
      </c>
      <c r="AZ2" s="4" t="s">
        <v>138</v>
      </c>
      <c r="BA2" s="4" t="s">
        <v>142</v>
      </c>
      <c r="BB2" s="4" t="s">
        <v>150</v>
      </c>
      <c r="BC2" s="4" t="s">
        <v>152</v>
      </c>
      <c r="BD2" s="4" t="s">
        <v>259</v>
      </c>
      <c r="BE2" s="4" t="s">
        <v>153</v>
      </c>
      <c r="BF2" s="4" t="s">
        <v>160</v>
      </c>
      <c r="BG2" s="4" t="s">
        <v>169</v>
      </c>
      <c r="BH2" s="4" t="s">
        <v>178</v>
      </c>
      <c r="BI2" s="4" t="s">
        <v>180</v>
      </c>
      <c r="BJ2" s="4" t="s">
        <v>182</v>
      </c>
      <c r="BK2" s="4" t="s">
        <v>193</v>
      </c>
      <c r="BL2" s="4" t="s">
        <v>197</v>
      </c>
      <c r="BM2" s="4" t="s">
        <v>203</v>
      </c>
      <c r="BN2" s="4" t="s">
        <v>208</v>
      </c>
      <c r="BO2" s="4" t="s">
        <v>215</v>
      </c>
      <c r="BP2" s="4" t="s">
        <v>217</v>
      </c>
      <c r="BQ2" s="4" t="s">
        <v>260</v>
      </c>
      <c r="BR2" s="4" t="s">
        <v>221</v>
      </c>
      <c r="BS2" s="4" t="s">
        <v>271</v>
      </c>
      <c r="BT2" s="4" t="s">
        <v>261</v>
      </c>
      <c r="BU2" s="4" t="s">
        <v>223</v>
      </c>
      <c r="BV2" s="4" t="s">
        <v>224</v>
      </c>
      <c r="BW2" s="4" t="s">
        <v>226</v>
      </c>
      <c r="BX2" s="4" t="s">
        <v>227</v>
      </c>
      <c r="BY2" s="4" t="s">
        <v>228</v>
      </c>
      <c r="BZ2" s="4" t="s">
        <v>229</v>
      </c>
      <c r="CA2" s="4" t="s">
        <v>230</v>
      </c>
      <c r="CB2" s="4" t="s">
        <v>232</v>
      </c>
      <c r="CC2" s="4" t="s">
        <v>233</v>
      </c>
      <c r="CD2" s="4" t="s">
        <v>238</v>
      </c>
      <c r="CE2" s="4" t="s">
        <v>239</v>
      </c>
      <c r="CF2" s="4" t="s">
        <v>240</v>
      </c>
      <c r="CG2" s="4" t="s">
        <v>241</v>
      </c>
      <c r="CH2" s="4" t="s">
        <v>242</v>
      </c>
      <c r="CI2" s="4" t="s">
        <v>243</v>
      </c>
      <c r="CJ2" s="4" t="s">
        <v>244</v>
      </c>
      <c r="CK2" s="4" t="s">
        <v>245</v>
      </c>
      <c r="CL2" s="4" t="s">
        <v>248</v>
      </c>
      <c r="CM2" s="4" t="s">
        <v>249</v>
      </c>
      <c r="CN2" s="4" t="s">
        <v>250</v>
      </c>
      <c r="CO2" s="4" t="s">
        <v>251</v>
      </c>
      <c r="CP2" s="4" t="s">
        <v>252</v>
      </c>
      <c r="CQ2" s="18"/>
      <c r="CR2" s="79" t="s">
        <v>428</v>
      </c>
    </row>
    <row r="3" spans="1:96" x14ac:dyDescent="0.25">
      <c r="A3" s="1" t="s">
        <v>24</v>
      </c>
      <c r="B3" s="84">
        <f>IFERROR('1.24 Beer consumption (value)'!B3/'1.40 Alcohol consump (value)'!B3,"")</f>
        <v>0.45431446760444683</v>
      </c>
      <c r="C3" s="84"/>
      <c r="D3" s="84">
        <f>IFERROR('1.24 Beer consumption (value)'!D3/'1.40 Alcohol consump (value)'!D3,"")</f>
        <v>0.1627318718381113</v>
      </c>
      <c r="E3" s="84">
        <f>IFERROR('1.24 Beer consumption (value)'!E3/'1.40 Alcohol consump (value)'!E3,"")</f>
        <v>0.22042410951602634</v>
      </c>
      <c r="F3" s="84">
        <f>IFERROR('1.24 Beer consumption (value)'!F3/'1.40 Alcohol consump (value)'!F3,"")</f>
        <v>0.62497734275874572</v>
      </c>
      <c r="G3" s="84">
        <f>IFERROR('1.24 Beer consumption (value)'!G3/'1.40 Alcohol consump (value)'!G3,"")</f>
        <v>0.12247434600375776</v>
      </c>
      <c r="H3" s="84">
        <f>IFERROR('1.24 Beer consumption (value)'!H3/'1.40 Alcohol consump (value)'!H3,"")</f>
        <v>0.74080198429102928</v>
      </c>
      <c r="I3" s="84">
        <f>IFERROR('1.24 Beer consumption (value)'!I3/'1.40 Alcohol consump (value)'!I3,"")</f>
        <v>0.53270608524485508</v>
      </c>
      <c r="J3" s="84">
        <f>IFERROR('1.24 Beer consumption (value)'!J3/'1.40 Alcohol consump (value)'!J3,"")</f>
        <v>0.34568868980963047</v>
      </c>
      <c r="K3" s="84">
        <f>IFERROR('1.24 Beer consumption (value)'!K3/'1.40 Alcohol consump (value)'!K3,"")</f>
        <v>0.6726056338028169</v>
      </c>
      <c r="L3" s="84">
        <f>IFERROR('1.24 Beer consumption (value)'!L3/'1.40 Alcohol consump (value)'!L3,"")</f>
        <v>0.24688561721404306</v>
      </c>
      <c r="M3" s="84">
        <f>IFERROR('1.24 Beer consumption (value)'!M3/'1.40 Alcohol consump (value)'!M3,"")</f>
        <v>0.54542632450331119</v>
      </c>
      <c r="N3" s="84">
        <f>IFERROR('1.24 Beer consumption (value)'!N3/'1.40 Alcohol consump (value)'!N3,"")</f>
        <v>0.62637246621621623</v>
      </c>
      <c r="O3" s="84">
        <f>IFERROR('1.24 Beer consumption (value)'!O3/'1.40 Alcohol consump (value)'!O3,"")</f>
        <v>0.44006077892997092</v>
      </c>
      <c r="P3" s="84">
        <f>IFERROR('1.24 Beer consumption (value)'!P3/'1.40 Alcohol consump (value)'!P3,"")</f>
        <v>0.46120322122216961</v>
      </c>
      <c r="Q3" s="84">
        <f>IFERROR('1.24 Beer consumption (value)'!Q3/'1.40 Alcohol consump (value)'!Q3,"")</f>
        <v>0.43987962592613761</v>
      </c>
      <c r="R3" s="84">
        <f>IFERROR('1.24 Beer consumption (value)'!R3/'1.40 Alcohol consump (value)'!R3,"")</f>
        <v>7.8326894898095106E-2</v>
      </c>
      <c r="S3" s="84">
        <f>IFERROR('1.24 Beer consumption (value)'!S3/'1.40 Alcohol consump (value)'!S3,"")</f>
        <v>0.85355574023507064</v>
      </c>
      <c r="T3" s="84">
        <f>IFERROR('1.24 Beer consumption (value)'!T3/'1.40 Alcohol consump (value)'!T3,"")</f>
        <v>0.54617288435775757</v>
      </c>
      <c r="U3" s="84">
        <f>IFERROR('1.24 Beer consumption (value)'!U3/'1.40 Alcohol consump (value)'!U3,"")</f>
        <v>0.56095230581779609</v>
      </c>
      <c r="V3" s="84">
        <f>IFERROR('1.24 Beer consumption (value)'!V3/'1.40 Alcohol consump (value)'!V3,"")</f>
        <v>0.45272142777962532</v>
      </c>
      <c r="W3" s="84">
        <f>IFERROR('1.24 Beer consumption (value)'!W3/'1.40 Alcohol consump (value)'!W3,"")</f>
        <v>0.39838341209912287</v>
      </c>
      <c r="X3" s="84">
        <f>IFERROR('1.24 Beer consumption (value)'!X3/'1.40 Alcohol consump (value)'!X3,"")</f>
        <v>0.1266995368295234</v>
      </c>
      <c r="Y3" s="84">
        <f>IFERROR('1.24 Beer consumption (value)'!Y3/'1.40 Alcohol consump (value)'!Y3,"")</f>
        <v>0.56522911051212943</v>
      </c>
      <c r="Z3" s="84">
        <f>IFERROR('1.24 Beer consumption (value)'!Z3/'1.40 Alcohol consump (value)'!Z3,"")</f>
        <v>0.55603904504292612</v>
      </c>
      <c r="AA3" s="84">
        <f>IFERROR('1.24 Beer consumption (value)'!AA3/'1.40 Alcohol consump (value)'!AA3,"")</f>
        <v>0.30277566952184759</v>
      </c>
      <c r="AB3" s="84">
        <f>IFERROR('1.24 Beer consumption (value)'!AB3/'1.40 Alcohol consump (value)'!AB3,"")</f>
        <v>0.52655871078776506</v>
      </c>
      <c r="AC3" s="84">
        <f>IFERROR('1.24 Beer consumption (value)'!AC3/'1.40 Alcohol consump (value)'!AC3,"")</f>
        <v>0.24929893438025799</v>
      </c>
      <c r="AD3" s="84">
        <f>IFERROR('1.24 Beer consumption (value)'!AD3/'1.40 Alcohol consump (value)'!AD3,"")</f>
        <v>0.14836888331242157</v>
      </c>
      <c r="AE3" s="84">
        <f>IFERROR('1.24 Beer consumption (value)'!AE3/'1.40 Alcohol consump (value)'!AE3,"")</f>
        <v>0.41023099465609375</v>
      </c>
      <c r="AF3" s="84">
        <f>IFERROR('1.24 Beer consumption (value)'!AF3/'1.40 Alcohol consump (value)'!AF3,"")</f>
        <v>0.15830188679245283</v>
      </c>
      <c r="AG3" s="84">
        <f>IFERROR('1.24 Beer consumption (value)'!AG3/'1.40 Alcohol consump (value)'!AG3,"")</f>
        <v>0.52940622941563942</v>
      </c>
      <c r="AH3" s="84">
        <f>IFERROR('1.24 Beer consumption (value)'!AH3/'1.40 Alcohol consump (value)'!AH3,"")</f>
        <v>0.27866779089376054</v>
      </c>
      <c r="AI3" s="84">
        <f>IFERROR('1.24 Beer consumption (value)'!AI3/'1.40 Alcohol consump (value)'!AI3,"")</f>
        <v>0.56039853639240511</v>
      </c>
      <c r="AJ3" s="84">
        <f>IFERROR('1.24 Beer consumption (value)'!AJ3/'1.40 Alcohol consump (value)'!AJ3,"")</f>
        <v>0.62435064935064932</v>
      </c>
      <c r="AK3" s="84">
        <f>IFERROR('1.24 Beer consumption (value)'!AK3/'1.40 Alcohol consump (value)'!AK3,"")</f>
        <v>0.32165436137760289</v>
      </c>
      <c r="AL3" s="84">
        <f>IFERROR('1.24 Beer consumption (value)'!AL3/'1.40 Alcohol consump (value)'!AL3,"")</f>
        <v>0.55264680358692508</v>
      </c>
      <c r="AM3" s="84">
        <f>IFERROR('1.24 Beer consumption (value)'!AM3/'1.40 Alcohol consump (value)'!AM3,"")</f>
        <v>0.3661406549302198</v>
      </c>
      <c r="AN3" s="84">
        <f>IFERROR('1.24 Beer consumption (value)'!AN3/'1.40 Alcohol consump (value)'!AN3,"")</f>
        <v>0.19190186154242084</v>
      </c>
      <c r="AO3" s="84">
        <f>IFERROR('1.24 Beer consumption (value)'!AO3/'1.40 Alcohol consump (value)'!AO3,"")</f>
        <v>0.38529008388351987</v>
      </c>
      <c r="AP3" s="84">
        <f>IFERROR('1.24 Beer consumption (value)'!AP3/'1.40 Alcohol consump (value)'!AP3,"")</f>
        <v>0.56530136499534378</v>
      </c>
      <c r="AQ3" s="84">
        <f>IFERROR('1.24 Beer consumption (value)'!AQ3/'1.40 Alcohol consump (value)'!AQ3,"")</f>
        <v>0.42589735085012187</v>
      </c>
      <c r="AR3" s="84">
        <f>IFERROR('1.24 Beer consumption (value)'!AR3/'1.40 Alcohol consump (value)'!AR3,"")</f>
        <v>0.83530834340991533</v>
      </c>
      <c r="AS3" s="84">
        <f>IFERROR('1.24 Beer consumption (value)'!AS3/'1.40 Alcohol consump (value)'!AS3,"")</f>
        <v>0.48977415969303045</v>
      </c>
      <c r="AT3" s="84">
        <f>IFERROR('1.24 Beer consumption (value)'!AT3/'1.40 Alcohol consump (value)'!AT3,"")</f>
        <v>0.38760569996868155</v>
      </c>
      <c r="AU3" s="84">
        <f>IFERROR('1.24 Beer consumption (value)'!AU3/'1.40 Alcohol consump (value)'!AU3,"")</f>
        <v>0.66173299353068027</v>
      </c>
      <c r="AV3" s="84">
        <f>IFERROR('1.24 Beer consumption (value)'!AV3/'1.40 Alcohol consump (value)'!AV3,"")</f>
        <v>0.657674928111735</v>
      </c>
      <c r="AW3" s="84">
        <f>IFERROR('1.24 Beer consumption (value)'!AW3/'1.40 Alcohol consump (value)'!AW3,"")</f>
        <v>0.6554049356969065</v>
      </c>
      <c r="AX3" s="84">
        <f>IFERROR('1.24 Beer consumption (value)'!AX3/'1.40 Alcohol consump (value)'!AX3,"")</f>
        <v>0.66901004304160694</v>
      </c>
      <c r="AY3" s="84">
        <f>IFERROR('1.24 Beer consumption (value)'!AY3/'1.40 Alcohol consump (value)'!AY3,"")</f>
        <v>0.4443130763773942</v>
      </c>
      <c r="AZ3" s="84">
        <f>IFERROR('1.24 Beer consumption (value)'!AZ3/'1.40 Alcohol consump (value)'!AZ3,"")</f>
        <v>0.65994999105045904</v>
      </c>
      <c r="BA3" s="84">
        <f>IFERROR('1.24 Beer consumption (value)'!BA3/'1.40 Alcohol consump (value)'!BA3,"")</f>
        <v>0.80132553606237822</v>
      </c>
      <c r="BB3" s="84">
        <f>IFERROR('1.24 Beer consumption (value)'!BB3/'1.40 Alcohol consump (value)'!BB3,"")</f>
        <v>0.25777426992896607</v>
      </c>
      <c r="BC3" s="84">
        <f>IFERROR('1.24 Beer consumption (value)'!BC3/'1.40 Alcohol consump (value)'!BC3,"")</f>
        <v>0.67067050400780159</v>
      </c>
      <c r="BD3" s="84">
        <f>IFERROR('1.24 Beer consumption (value)'!BD3/'1.40 Alcohol consump (value)'!BD3,"")</f>
        <v>0.59269752611720472</v>
      </c>
      <c r="BE3" s="84">
        <f>IFERROR('1.24 Beer consumption (value)'!BE3/'1.40 Alcohol consump (value)'!BE3,"")</f>
        <v>0.19971355824315723</v>
      </c>
      <c r="BF3" s="84">
        <f>IFERROR('1.24 Beer consumption (value)'!BF3/'1.40 Alcohol consump (value)'!BF3,"")</f>
        <v>0.80925925925925923</v>
      </c>
      <c r="BG3" s="84">
        <f>IFERROR('1.24 Beer consumption (value)'!BG3/'1.40 Alcohol consump (value)'!BG3,"")</f>
        <v>0.58870644773728475</v>
      </c>
      <c r="BH3" s="84">
        <f>IFERROR('1.24 Beer consumption (value)'!BH3/'1.40 Alcohol consump (value)'!BH3,"")</f>
        <v>1</v>
      </c>
      <c r="BI3" s="84">
        <f>IFERROR('1.24 Beer consumption (value)'!BI3/'1.40 Alcohol consump (value)'!BI3,"")</f>
        <v>0.39947544541919144</v>
      </c>
      <c r="BJ3" s="84">
        <f>IFERROR('1.24 Beer consumption (value)'!BJ3/'1.40 Alcohol consump (value)'!BJ3,"")</f>
        <v>0.78794178794178804</v>
      </c>
      <c r="BK3" s="84">
        <f>IFERROR('1.24 Beer consumption (value)'!BK3/'1.40 Alcohol consump (value)'!BK3,"")</f>
        <v>0.45418864221758859</v>
      </c>
      <c r="BL3" s="84">
        <f>IFERROR('1.24 Beer consumption (value)'!BL3/'1.40 Alcohol consump (value)'!BL3,"")</f>
        <v>0.84395383843452088</v>
      </c>
      <c r="BM3" s="84">
        <f>IFERROR('1.24 Beer consumption (value)'!BM3/'1.40 Alcohol consump (value)'!BM3,"")</f>
        <v>1</v>
      </c>
      <c r="BN3" s="84">
        <f>IFERROR('1.24 Beer consumption (value)'!BN3/'1.40 Alcohol consump (value)'!BN3,"")</f>
        <v>0.47625448737210002</v>
      </c>
      <c r="BO3" s="84">
        <f>IFERROR('1.24 Beer consumption (value)'!BO3/'1.40 Alcohol consump (value)'!BO3,"")</f>
        <v>0.31534852546916892</v>
      </c>
      <c r="BP3" s="84">
        <f>IFERROR('1.24 Beer consumption (value)'!BP3/'1.40 Alcohol consump (value)'!BP3,"")</f>
        <v>0.1887092316196794</v>
      </c>
      <c r="BQ3" s="84">
        <f>IFERROR('1.24 Beer consumption (value)'!BQ3/'1.40 Alcohol consump (value)'!BQ3,"")</f>
        <v>0.53426992016294383</v>
      </c>
      <c r="BR3" s="84">
        <f>IFERROR('1.24 Beer consumption (value)'!BR3/'1.40 Alcohol consump (value)'!BR3,"")</f>
        <v>0.54954406515735033</v>
      </c>
      <c r="BS3" s="84">
        <f>IFERROR('1.24 Beer consumption (value)'!BS3/'1.40 Alcohol consump (value)'!BS3,"")</f>
        <v>0.53237360276860657</v>
      </c>
      <c r="BT3" s="84">
        <f>IFERROR('1.24 Beer consumption (value)'!BT3/'1.40 Alcohol consump (value)'!BT3,"")</f>
        <v>0.422147876141866</v>
      </c>
      <c r="BU3" s="84">
        <f>IFERROR('1.24 Beer consumption (value)'!BU3/'1.40 Alcohol consump (value)'!BU3,"")</f>
        <v>0.43945100871988035</v>
      </c>
      <c r="BV3" s="84">
        <f>IFERROR('1.24 Beer consumption (value)'!BV3/'1.40 Alcohol consump (value)'!BV3,"")</f>
        <v>0.59690378208896722</v>
      </c>
      <c r="BW3" s="84">
        <f>IFERROR('1.24 Beer consumption (value)'!BW3/'1.40 Alcohol consump (value)'!BW3,"")</f>
        <v>0.39057196198234889</v>
      </c>
      <c r="BX3" s="84">
        <f>IFERROR('1.24 Beer consumption (value)'!BX3/'1.40 Alcohol consump (value)'!BX3,"")</f>
        <v>0.58522986194880033</v>
      </c>
      <c r="BY3" s="84">
        <f>IFERROR('1.24 Beer consumption (value)'!BY3/'1.40 Alcohol consump (value)'!BY3,"")</f>
        <v>0.16225799261648507</v>
      </c>
      <c r="BZ3" s="84">
        <f>IFERROR('1.24 Beer consumption (value)'!BZ3/'1.40 Alcohol consump (value)'!BZ3,"")</f>
        <v>0.5077033321390183</v>
      </c>
      <c r="CA3" s="84">
        <f>IFERROR('1.24 Beer consumption (value)'!CA3/'1.40 Alcohol consump (value)'!CA3,"")</f>
        <v>0.26420732841465683</v>
      </c>
      <c r="CB3" s="84">
        <f>IFERROR('1.24 Beer consumption (value)'!CB3/'1.40 Alcohol consump (value)'!CB3,"")</f>
        <v>0.63696100159415214</v>
      </c>
      <c r="CC3" s="84">
        <f>IFERROR('1.24 Beer consumption (value)'!CC3/'1.40 Alcohol consump (value)'!CC3,"")</f>
        <v>0.23800660856161299</v>
      </c>
      <c r="CD3" s="84">
        <f>IFERROR('1.24 Beer consumption (value)'!CD3/'1.40 Alcohol consump (value)'!CD3,"")</f>
        <v>0.52365507642409304</v>
      </c>
      <c r="CE3" s="84">
        <f>IFERROR('1.24 Beer consumption (value)'!CE3/'1.40 Alcohol consump (value)'!CE3,"")</f>
        <v>0.54958652559892984</v>
      </c>
      <c r="CF3" s="84">
        <f>IFERROR('1.24 Beer consumption (value)'!CF3/'1.40 Alcohol consump (value)'!CF3,"")</f>
        <v>0.32744457018315937</v>
      </c>
      <c r="CG3" s="84">
        <f>IFERROR('1.24 Beer consumption (value)'!CG3/'1.40 Alcohol consump (value)'!CG3,"")</f>
        <v>0.45721093980954775</v>
      </c>
      <c r="CH3" s="84">
        <f>IFERROR('1.24 Beer consumption (value)'!CH3/'1.40 Alcohol consump (value)'!CH3,"")</f>
        <v>0.42481891268009231</v>
      </c>
      <c r="CI3" s="84">
        <f>IFERROR('1.24 Beer consumption (value)'!CI3/'1.40 Alcohol consump (value)'!CI3,"")</f>
        <v>0.36774595466670923</v>
      </c>
      <c r="CJ3" s="84">
        <f>IFERROR('1.24 Beer consumption (value)'!CJ3/'1.40 Alcohol consump (value)'!CJ3,"")</f>
        <v>0.58177098355927315</v>
      </c>
      <c r="CK3" s="84">
        <f>IFERROR('1.24 Beer consumption (value)'!CK3/'1.40 Alcohol consump (value)'!CK3,"")</f>
        <v>0.54845485847932951</v>
      </c>
      <c r="CL3" s="84">
        <f>IFERROR('1.24 Beer consumption (value)'!CL3/'1.40 Alcohol consump (value)'!CL3,"")</f>
        <v>0.44888800239354149</v>
      </c>
      <c r="CM3" s="84">
        <f>IFERROR('1.24 Beer consumption (value)'!CM3/'1.40 Alcohol consump (value)'!CM3,"")</f>
        <v>0.45597484276729411</v>
      </c>
      <c r="CN3" s="84">
        <f>IFERROR('1.24 Beer consumption (value)'!CN3/'1.40 Alcohol consump (value)'!CN3,"")</f>
        <v>0.52154935260242929</v>
      </c>
      <c r="CO3" s="84">
        <f>IFERROR('1.24 Beer consumption (value)'!CO3/'1.40 Alcohol consump (value)'!CO3,"")</f>
        <v>0.7739383900252963</v>
      </c>
      <c r="CP3" s="84">
        <f>IFERROR('1.24 Beer consumption (value)'!CP3/'1.40 Alcohol consump (value)'!CP3,"")</f>
        <v>0.37474004565051783</v>
      </c>
      <c r="CQ3" s="18"/>
      <c r="CR3" s="89">
        <f t="shared" ref="CR3:CR17" si="0">STDEVA(D3:S3,U3:V3,X3:AO3,AQ3:BC3,BE3:BP3,BR3:BS3,BU3:CP3)/AVERAGE(D3:S3,U3:V3,X3:AO3,AQ3:BC3,BE3:BP3,BR3:BS3,BU3:CP3)</f>
        <v>0.4237596753914098</v>
      </c>
    </row>
    <row r="4" spans="1:96" x14ac:dyDescent="0.25">
      <c r="A4" s="1" t="s">
        <v>25</v>
      </c>
      <c r="B4" s="84">
        <f>IFERROR('1.24 Beer consumption (value)'!B4/'1.40 Alcohol consump (value)'!B4,"")</f>
        <v>0.45104927597521399</v>
      </c>
      <c r="C4" s="84">
        <f>IFERROR('1.24 Beer consumption (value)'!C4/'1.40 Alcohol consump (value)'!C4,"")</f>
        <v>0.39174816429454268</v>
      </c>
      <c r="D4" s="84">
        <f>IFERROR('1.24 Beer consumption (value)'!D4/'1.40 Alcohol consump (value)'!D4,"")</f>
        <v>0.16163265306122448</v>
      </c>
      <c r="E4" s="84">
        <f>IFERROR('1.24 Beer consumption (value)'!E4/'1.40 Alcohol consump (value)'!E4,"")</f>
        <v>0.23806012625478629</v>
      </c>
      <c r="F4" s="84">
        <f>IFERROR('1.24 Beer consumption (value)'!F4/'1.40 Alcohol consump (value)'!F4,"")</f>
        <v>0.62730363213455009</v>
      </c>
      <c r="G4" s="84">
        <f>IFERROR('1.24 Beer consumption (value)'!G4/'1.40 Alcohol consump (value)'!G4,"")</f>
        <v>0.1233159889396362</v>
      </c>
      <c r="H4" s="84">
        <f>IFERROR('1.24 Beer consumption (value)'!H4/'1.40 Alcohol consump (value)'!H4,"")</f>
        <v>0.71786277602523663</v>
      </c>
      <c r="I4" s="84">
        <f>IFERROR('1.24 Beer consumption (value)'!I4/'1.40 Alcohol consump (value)'!I4,"")</f>
        <v>0.51488340013225475</v>
      </c>
      <c r="J4" s="84">
        <f>IFERROR('1.24 Beer consumption (value)'!J4/'1.40 Alcohol consump (value)'!J4,"")</f>
        <v>0.3740254411161264</v>
      </c>
      <c r="K4" s="84">
        <f>IFERROR('1.24 Beer consumption (value)'!K4/'1.40 Alcohol consump (value)'!K4,"")</f>
        <v>0.66103681235350897</v>
      </c>
      <c r="L4" s="84">
        <f>IFERROR('1.24 Beer consumption (value)'!L4/'1.40 Alcohol consump (value)'!L4,"")</f>
        <v>0.24721377912867276</v>
      </c>
      <c r="M4" s="84">
        <f>IFERROR('1.24 Beer consumption (value)'!M4/'1.40 Alcohol consump (value)'!M4,"")</f>
        <v>0.5592336242351289</v>
      </c>
      <c r="N4" s="84">
        <f>IFERROR('1.24 Beer consumption (value)'!N4/'1.40 Alcohol consump (value)'!N4,"")</f>
        <v>0.62284482758620685</v>
      </c>
      <c r="O4" s="84">
        <f>IFERROR('1.24 Beer consumption (value)'!O4/'1.40 Alcohol consump (value)'!O4,"")</f>
        <v>0.4277528958440287</v>
      </c>
      <c r="P4" s="84">
        <f>IFERROR('1.24 Beer consumption (value)'!P4/'1.40 Alcohol consump (value)'!P4,"")</f>
        <v>0.47357489037618278</v>
      </c>
      <c r="Q4" s="84">
        <f>IFERROR('1.24 Beer consumption (value)'!Q4/'1.40 Alcohol consump (value)'!Q4,"")</f>
        <v>0.46979416148860265</v>
      </c>
      <c r="R4" s="84">
        <f>IFERROR('1.24 Beer consumption (value)'!R4/'1.40 Alcohol consump (value)'!R4,"")</f>
        <v>7.1795866886581933E-2</v>
      </c>
      <c r="S4" s="84">
        <f>IFERROR('1.24 Beer consumption (value)'!S4/'1.40 Alcohol consump (value)'!S4,"")</f>
        <v>0.86107044086546281</v>
      </c>
      <c r="T4" s="84">
        <f>IFERROR('1.24 Beer consumption (value)'!T4/'1.40 Alcohol consump (value)'!T4,"")</f>
        <v>0.54298614071749574</v>
      </c>
      <c r="U4" s="84">
        <f>IFERROR('1.24 Beer consumption (value)'!U4/'1.40 Alcohol consump (value)'!U4,"")</f>
        <v>0.55876656141150427</v>
      </c>
      <c r="V4" s="84">
        <f>IFERROR('1.24 Beer consumption (value)'!V4/'1.40 Alcohol consump (value)'!V4,"")</f>
        <v>0.44701806483543677</v>
      </c>
      <c r="W4" s="84">
        <f>IFERROR('1.24 Beer consumption (value)'!W4/'1.40 Alcohol consump (value)'!W4,"")</f>
        <v>0.40895083414316513</v>
      </c>
      <c r="X4" s="84">
        <f>IFERROR('1.24 Beer consumption (value)'!X4/'1.40 Alcohol consump (value)'!X4,"")</f>
        <v>0.15658311725727456</v>
      </c>
      <c r="Y4" s="84">
        <f>IFERROR('1.24 Beer consumption (value)'!Y4/'1.40 Alcohol consump (value)'!Y4,"")</f>
        <v>0.57189239332096475</v>
      </c>
      <c r="Z4" s="84">
        <f>IFERROR('1.24 Beer consumption (value)'!Z4/'1.40 Alcohol consump (value)'!Z4,"")</f>
        <v>0.50583795258874864</v>
      </c>
      <c r="AA4" s="84">
        <f>IFERROR('1.24 Beer consumption (value)'!AA4/'1.40 Alcohol consump (value)'!AA4,"")</f>
        <v>0.30995496790265403</v>
      </c>
      <c r="AB4" s="84">
        <f>IFERROR('1.24 Beer consumption (value)'!AB4/'1.40 Alcohol consump (value)'!AB4,"")</f>
        <v>0.53100672034067475</v>
      </c>
      <c r="AC4" s="84">
        <f>IFERROR('1.24 Beer consumption (value)'!AC4/'1.40 Alcohol consump (value)'!AC4,"")</f>
        <v>0.24699221514508141</v>
      </c>
      <c r="AD4" s="84">
        <f>IFERROR('1.24 Beer consumption (value)'!AD4/'1.40 Alcohol consump (value)'!AD4,"")</f>
        <v>0.14842767295597487</v>
      </c>
      <c r="AE4" s="84">
        <f>IFERROR('1.24 Beer consumption (value)'!AE4/'1.40 Alcohol consump (value)'!AE4,"")</f>
        <v>0.41388083963530992</v>
      </c>
      <c r="AF4" s="84">
        <f>IFERROR('1.24 Beer consumption (value)'!AF4/'1.40 Alcohol consump (value)'!AF4,"")</f>
        <v>0.21248328131966118</v>
      </c>
      <c r="AG4" s="84">
        <f>IFERROR('1.24 Beer consumption (value)'!AG4/'1.40 Alcohol consump (value)'!AG4,"")</f>
        <v>0.397735460627895</v>
      </c>
      <c r="AH4" s="84">
        <f>IFERROR('1.24 Beer consumption (value)'!AH4/'1.40 Alcohol consump (value)'!AH4,"")</f>
        <v>0.28436911487758948</v>
      </c>
      <c r="AI4" s="84">
        <f>IFERROR('1.24 Beer consumption (value)'!AI4/'1.40 Alcohol consump (value)'!AI4,"")</f>
        <v>0.57016781047287768</v>
      </c>
      <c r="AJ4" s="84">
        <f>IFERROR('1.24 Beer consumption (value)'!AJ4/'1.40 Alcohol consump (value)'!AJ4,"")</f>
        <v>0.60834431772594411</v>
      </c>
      <c r="AK4" s="84">
        <f>IFERROR('1.24 Beer consumption (value)'!AK4/'1.40 Alcohol consump (value)'!AK4,"")</f>
        <v>0.3431192849493368</v>
      </c>
      <c r="AL4" s="84">
        <f>IFERROR('1.24 Beer consumption (value)'!AL4/'1.40 Alcohol consump (value)'!AL4,"")</f>
        <v>0.53449331118300247</v>
      </c>
      <c r="AM4" s="84">
        <f>IFERROR('1.24 Beer consumption (value)'!AM4/'1.40 Alcohol consump (value)'!AM4,"")</f>
        <v>0.39378963841528708</v>
      </c>
      <c r="AN4" s="84">
        <f>IFERROR('1.24 Beer consumption (value)'!AN4/'1.40 Alcohol consump (value)'!AN4,"")</f>
        <v>0.21312349959989332</v>
      </c>
      <c r="AO4" s="84">
        <f>IFERROR('1.24 Beer consumption (value)'!AO4/'1.40 Alcohol consump (value)'!AO4,"")</f>
        <v>0.38052620781618629</v>
      </c>
      <c r="AP4" s="84">
        <f>IFERROR('1.24 Beer consumption (value)'!AP4/'1.40 Alcohol consump (value)'!AP4,"")</f>
        <v>0.58236134062795808</v>
      </c>
      <c r="AQ4" s="84">
        <f>IFERROR('1.24 Beer consumption (value)'!AQ4/'1.40 Alcohol consump (value)'!AQ4,"")</f>
        <v>0.42759353741496603</v>
      </c>
      <c r="AR4" s="84">
        <f>IFERROR('1.24 Beer consumption (value)'!AR4/'1.40 Alcohol consump (value)'!AR4,"")</f>
        <v>0.83527566113850293</v>
      </c>
      <c r="AS4" s="84">
        <f>IFERROR('1.24 Beer consumption (value)'!AS4/'1.40 Alcohol consump (value)'!AS4,"")</f>
        <v>0.50546750055260115</v>
      </c>
      <c r="AT4" s="84">
        <f>IFERROR('1.24 Beer consumption (value)'!AT4/'1.40 Alcohol consump (value)'!AT4,"")</f>
        <v>0.3918532399644935</v>
      </c>
      <c r="AU4" s="84">
        <f>IFERROR('1.24 Beer consumption (value)'!AU4/'1.40 Alcohol consump (value)'!AU4,"")</f>
        <v>0.66080011831694152</v>
      </c>
      <c r="AV4" s="84">
        <f>IFERROR('1.24 Beer consumption (value)'!AV4/'1.40 Alcohol consump (value)'!AV4,"")</f>
        <v>0.65254237288135586</v>
      </c>
      <c r="AW4" s="84">
        <f>IFERROR('1.24 Beer consumption (value)'!AW4/'1.40 Alcohol consump (value)'!AW4,"")</f>
        <v>0.64067120997814064</v>
      </c>
      <c r="AX4" s="84">
        <f>IFERROR('1.24 Beer consumption (value)'!AX4/'1.40 Alcohol consump (value)'!AX4,"")</f>
        <v>0.64972986879341399</v>
      </c>
      <c r="AY4" s="84">
        <f>IFERROR('1.24 Beer consumption (value)'!AY4/'1.40 Alcohol consump (value)'!AY4,"")</f>
        <v>0.42167182662538705</v>
      </c>
      <c r="AZ4" s="84">
        <f>IFERROR('1.24 Beer consumption (value)'!AZ4/'1.40 Alcohol consump (value)'!AZ4,"")</f>
        <v>0.66460186591451509</v>
      </c>
      <c r="BA4" s="84">
        <f>IFERROR('1.24 Beer consumption (value)'!BA4/'1.40 Alcohol consump (value)'!BA4,"")</f>
        <v>0.80351328840766256</v>
      </c>
      <c r="BB4" s="84">
        <f>IFERROR('1.24 Beer consumption (value)'!BB4/'1.40 Alcohol consump (value)'!BB4,"")</f>
        <v>0.19158384436455911</v>
      </c>
      <c r="BC4" s="84">
        <f>IFERROR('1.24 Beer consumption (value)'!BC4/'1.40 Alcohol consump (value)'!BC4,"")</f>
        <v>0.6913358941527955</v>
      </c>
      <c r="BD4" s="84">
        <f>IFERROR('1.24 Beer consumption (value)'!BD4/'1.40 Alcohol consump (value)'!BD4,"")</f>
        <v>0.61293333213679979</v>
      </c>
      <c r="BE4" s="84">
        <f>IFERROR('1.24 Beer consumption (value)'!BE4/'1.40 Alcohol consump (value)'!BE4,"")</f>
        <v>0.19794226044226046</v>
      </c>
      <c r="BF4" s="84">
        <f>IFERROR('1.24 Beer consumption (value)'!BF4/'1.40 Alcohol consump (value)'!BF4,"")</f>
        <v>0.81454302868579054</v>
      </c>
      <c r="BG4" s="84">
        <f>IFERROR('1.24 Beer consumption (value)'!BG4/'1.40 Alcohol consump (value)'!BG4,"")</f>
        <v>0.54752342704149926</v>
      </c>
      <c r="BH4" s="84">
        <f>IFERROR('1.24 Beer consumption (value)'!BH4/'1.40 Alcohol consump (value)'!BH4,"")</f>
        <v>1</v>
      </c>
      <c r="BI4" s="84">
        <f>IFERROR('1.24 Beer consumption (value)'!BI4/'1.40 Alcohol consump (value)'!BI4,"")</f>
        <v>0.3659474671669794</v>
      </c>
      <c r="BJ4" s="84">
        <f>IFERROR('1.24 Beer consumption (value)'!BJ4/'1.40 Alcohol consump (value)'!BJ4,"")</f>
        <v>0.78609307036882559</v>
      </c>
      <c r="BK4" s="84">
        <f>IFERROR('1.24 Beer consumption (value)'!BK4/'1.40 Alcohol consump (value)'!BK4,"")</f>
        <v>0.4577205882352941</v>
      </c>
      <c r="BL4" s="84">
        <f>IFERROR('1.24 Beer consumption (value)'!BL4/'1.40 Alcohol consump (value)'!BL4,"")</f>
        <v>0.83087478559176675</v>
      </c>
      <c r="BM4" s="84">
        <f>IFERROR('1.24 Beer consumption (value)'!BM4/'1.40 Alcohol consump (value)'!BM4,"")</f>
        <v>1</v>
      </c>
      <c r="BN4" s="84">
        <f>IFERROR('1.24 Beer consumption (value)'!BN4/'1.40 Alcohol consump (value)'!BN4,"")</f>
        <v>0.52944739853267819</v>
      </c>
      <c r="BO4" s="84">
        <f>IFERROR('1.24 Beer consumption (value)'!BO4/'1.40 Alcohol consump (value)'!BO4,"")</f>
        <v>0.4037577453527883</v>
      </c>
      <c r="BP4" s="84">
        <f>IFERROR('1.24 Beer consumption (value)'!BP4/'1.40 Alcohol consump (value)'!BP4,"")</f>
        <v>0.19975770628617581</v>
      </c>
      <c r="BQ4" s="84">
        <f>IFERROR('1.24 Beer consumption (value)'!BQ4/'1.40 Alcohol consump (value)'!BQ4,"")</f>
        <v>0.52505272059833508</v>
      </c>
      <c r="BR4" s="84">
        <f>IFERROR('1.24 Beer consumption (value)'!BR4/'1.40 Alcohol consump (value)'!BR4,"")</f>
        <v>0.54390372834976219</v>
      </c>
      <c r="BS4" s="84">
        <f>IFERROR('1.24 Beer consumption (value)'!BS4/'1.40 Alcohol consump (value)'!BS4,"")</f>
        <v>0.5227640134008561</v>
      </c>
      <c r="BT4" s="84">
        <f>IFERROR('1.24 Beer consumption (value)'!BT4/'1.40 Alcohol consump (value)'!BT4,"")</f>
        <v>0.41860133889210815</v>
      </c>
      <c r="BU4" s="84">
        <f>IFERROR('1.24 Beer consumption (value)'!BU4/'1.40 Alcohol consump (value)'!BU4,"")</f>
        <v>0.44610498484555366</v>
      </c>
      <c r="BV4" s="84">
        <f>IFERROR('1.24 Beer consumption (value)'!BV4/'1.40 Alcohol consump (value)'!BV4,"")</f>
        <v>0.58934726165712648</v>
      </c>
      <c r="BW4" s="84">
        <f>IFERROR('1.24 Beer consumption (value)'!BW4/'1.40 Alcohol consump (value)'!BW4,"")</f>
        <v>0.38743006413630432</v>
      </c>
      <c r="BX4" s="84">
        <f>IFERROR('1.24 Beer consumption (value)'!BX4/'1.40 Alcohol consump (value)'!BX4,"")</f>
        <v>0.58406660517984899</v>
      </c>
      <c r="BY4" s="84">
        <f>IFERROR('1.24 Beer consumption (value)'!BY4/'1.40 Alcohol consump (value)'!BY4,"")</f>
        <v>0.1583523000171364</v>
      </c>
      <c r="BZ4" s="84">
        <f>IFERROR('1.24 Beer consumption (value)'!BZ4/'1.40 Alcohol consump (value)'!BZ4,"")</f>
        <v>0.51591804646079209</v>
      </c>
      <c r="CA4" s="84">
        <f>IFERROR('1.24 Beer consumption (value)'!CA4/'1.40 Alcohol consump (value)'!CA4,"")</f>
        <v>0.25964679116076861</v>
      </c>
      <c r="CB4" s="84">
        <f>IFERROR('1.24 Beer consumption (value)'!CB4/'1.40 Alcohol consump (value)'!CB4,"")</f>
        <v>0.61683761918520663</v>
      </c>
      <c r="CC4" s="84">
        <f>IFERROR('1.24 Beer consumption (value)'!CC4/'1.40 Alcohol consump (value)'!CC4,"")</f>
        <v>0.2315060218220259</v>
      </c>
      <c r="CD4" s="84">
        <f>IFERROR('1.24 Beer consumption (value)'!CD4/'1.40 Alcohol consump (value)'!CD4,"")</f>
        <v>0.52561549925484352</v>
      </c>
      <c r="CE4" s="84">
        <f>IFERROR('1.24 Beer consumption (value)'!CE4/'1.40 Alcohol consump (value)'!CE4,"")</f>
        <v>0.53993247944746536</v>
      </c>
      <c r="CF4" s="84">
        <f>IFERROR('1.24 Beer consumption (value)'!CF4/'1.40 Alcohol consump (value)'!CF4,"")</f>
        <v>0.32723204814164752</v>
      </c>
      <c r="CG4" s="84">
        <f>IFERROR('1.24 Beer consumption (value)'!CG4/'1.40 Alcohol consump (value)'!CG4,"")</f>
        <v>0.44596903003856381</v>
      </c>
      <c r="CH4" s="84">
        <f>IFERROR('1.24 Beer consumption (value)'!CH4/'1.40 Alcohol consump (value)'!CH4,"")</f>
        <v>0.41367890568754501</v>
      </c>
      <c r="CI4" s="84">
        <f>IFERROR('1.24 Beer consumption (value)'!CI4/'1.40 Alcohol consump (value)'!CI4,"")</f>
        <v>0.37138633377135344</v>
      </c>
      <c r="CJ4" s="84">
        <f>IFERROR('1.24 Beer consumption (value)'!CJ4/'1.40 Alcohol consump (value)'!CJ4,"")</f>
        <v>0.53543360896603576</v>
      </c>
      <c r="CK4" s="84">
        <f>IFERROR('1.24 Beer consumption (value)'!CK4/'1.40 Alcohol consump (value)'!CK4,"")</f>
        <v>0.54209604054503269</v>
      </c>
      <c r="CL4" s="84">
        <f>IFERROR('1.24 Beer consumption (value)'!CL4/'1.40 Alcohol consump (value)'!CL4,"")</f>
        <v>0.44804687499999563</v>
      </c>
      <c r="CM4" s="84">
        <f>IFERROR('1.24 Beer consumption (value)'!CM4/'1.40 Alcohol consump (value)'!CM4,"")</f>
        <v>0.47101449275362572</v>
      </c>
      <c r="CN4" s="84">
        <f>IFERROR('1.24 Beer consumption (value)'!CN4/'1.40 Alcohol consump (value)'!CN4,"")</f>
        <v>0.49628606882569865</v>
      </c>
      <c r="CO4" s="84">
        <f>IFERROR('1.24 Beer consumption (value)'!CO4/'1.40 Alcohol consump (value)'!CO4,"")</f>
        <v>0.77469823408727612</v>
      </c>
      <c r="CP4" s="84">
        <f>IFERROR('1.24 Beer consumption (value)'!CP4/'1.40 Alcohol consump (value)'!CP4,"")</f>
        <v>0.36243985281629931</v>
      </c>
      <c r="CR4" s="89">
        <f t="shared" si="0"/>
        <v>0.4186066137353926</v>
      </c>
    </row>
    <row r="5" spans="1:96" x14ac:dyDescent="0.25">
      <c r="A5" s="1" t="s">
        <v>26</v>
      </c>
      <c r="B5" s="84">
        <f>IFERROR('1.24 Beer consumption (value)'!B5/'1.40 Alcohol consump (value)'!B5,"")</f>
        <v>0.44916162319065583</v>
      </c>
      <c r="C5" s="84" t="str">
        <f>IFERROR('1.24 Beer consumption (value)'!C5/'1.40 Alcohol consump (value)'!C5,"")</f>
        <v/>
      </c>
      <c r="D5" s="84" t="str">
        <f>IFERROR('1.24 Beer consumption (value)'!D5/'1.40 Alcohol consump (value)'!D5,"")</f>
        <v/>
      </c>
      <c r="E5" s="84">
        <f>IFERROR('1.24 Beer consumption (value)'!E5/'1.40 Alcohol consump (value)'!E5,"")</f>
        <v>0.2539846025350857</v>
      </c>
      <c r="F5" s="84">
        <f>IFERROR('1.24 Beer consumption (value)'!F5/'1.40 Alcohol consump (value)'!F5,"")</f>
        <v>0.61908256880733947</v>
      </c>
      <c r="G5" s="84">
        <f>IFERROR('1.24 Beer consumption (value)'!G5/'1.40 Alcohol consump (value)'!G5,"")</f>
        <v>0.1180079778325873</v>
      </c>
      <c r="H5" s="84">
        <f>IFERROR('1.24 Beer consumption (value)'!H5/'1.40 Alcohol consump (value)'!H5,"")</f>
        <v>0.71913059771407151</v>
      </c>
      <c r="I5" s="84">
        <f>IFERROR('1.24 Beer consumption (value)'!I5/'1.40 Alcohol consump (value)'!I5,"")</f>
        <v>0.50256937774053712</v>
      </c>
      <c r="J5" s="84">
        <f>IFERROR('1.24 Beer consumption (value)'!J5/'1.40 Alcohol consump (value)'!J5,"")</f>
        <v>0.38385721896643582</v>
      </c>
      <c r="K5" s="84">
        <f>IFERROR('1.24 Beer consumption (value)'!K5/'1.40 Alcohol consump (value)'!K5,"")</f>
        <v>0.66980711693933415</v>
      </c>
      <c r="L5" s="84">
        <f>IFERROR('1.24 Beer consumption (value)'!L5/'1.40 Alcohol consump (value)'!L5,"")</f>
        <v>0.2481751824817518</v>
      </c>
      <c r="M5" s="84">
        <f>IFERROR('1.24 Beer consumption (value)'!M5/'1.40 Alcohol consump (value)'!M5,"")</f>
        <v>0.5815682083171394</v>
      </c>
      <c r="N5" s="84">
        <f>IFERROR('1.24 Beer consumption (value)'!N5/'1.40 Alcohol consump (value)'!N5,"")</f>
        <v>0.6103105337933834</v>
      </c>
      <c r="O5" s="84">
        <f>IFERROR('1.24 Beer consumption (value)'!O5/'1.40 Alcohol consump (value)'!O5,"")</f>
        <v>0.45716280731382547</v>
      </c>
      <c r="P5" s="84">
        <f>IFERROR('1.24 Beer consumption (value)'!P5/'1.40 Alcohol consump (value)'!P5,"")</f>
        <v>0.44591885649540247</v>
      </c>
      <c r="Q5" s="84">
        <f>IFERROR('1.24 Beer consumption (value)'!Q5/'1.40 Alcohol consump (value)'!Q5,"")</f>
        <v>0.48674097436996666</v>
      </c>
      <c r="R5" s="84">
        <f>IFERROR('1.24 Beer consumption (value)'!R5/'1.40 Alcohol consump (value)'!R5,"")</f>
        <v>7.5294748124330124E-2</v>
      </c>
      <c r="S5" s="84">
        <f>IFERROR('1.24 Beer consumption (value)'!S5/'1.40 Alcohol consump (value)'!S5,"")</f>
        <v>0.86168570546464962</v>
      </c>
      <c r="T5" s="84">
        <f>IFERROR('1.24 Beer consumption (value)'!T5/'1.40 Alcohol consump (value)'!T5,"")</f>
        <v>0.54283508110532619</v>
      </c>
      <c r="U5" s="84">
        <f>IFERROR('1.24 Beer consumption (value)'!U5/'1.40 Alcohol consump (value)'!U5,"")</f>
        <v>0.55869828469533056</v>
      </c>
      <c r="V5" s="84">
        <f>IFERROR('1.24 Beer consumption (value)'!V5/'1.40 Alcohol consump (value)'!V5,"")</f>
        <v>0.45055157731759243</v>
      </c>
      <c r="W5" s="84">
        <f>IFERROR('1.24 Beer consumption (value)'!W5/'1.40 Alcohol consump (value)'!W5,"")</f>
        <v>0.41427992873535247</v>
      </c>
      <c r="X5" s="84">
        <f>IFERROR('1.24 Beer consumption (value)'!X5/'1.40 Alcohol consump (value)'!X5,"")</f>
        <v>0.15080697224015494</v>
      </c>
      <c r="Y5" s="84">
        <f>IFERROR('1.24 Beer consumption (value)'!Y5/'1.40 Alcohol consump (value)'!Y5,"")</f>
        <v>0.57477128782547504</v>
      </c>
      <c r="Z5" s="84">
        <f>IFERROR('1.24 Beer consumption (value)'!Z5/'1.40 Alcohol consump (value)'!Z5,"")</f>
        <v>0.53552585297221256</v>
      </c>
      <c r="AA5" s="84">
        <f>IFERROR('1.24 Beer consumption (value)'!AA5/'1.40 Alcohol consump (value)'!AA5,"")</f>
        <v>0.31667765837762346</v>
      </c>
      <c r="AB5" s="84">
        <f>IFERROR('1.24 Beer consumption (value)'!AB5/'1.40 Alcohol consump (value)'!AB5,"")</f>
        <v>0.53622533939205774</v>
      </c>
      <c r="AC5" s="84">
        <f>IFERROR('1.24 Beer consumption (value)'!AC5/'1.40 Alcohol consump (value)'!AC5,"")</f>
        <v>0.21749571183533448</v>
      </c>
      <c r="AD5" s="84">
        <f>IFERROR('1.24 Beer consumption (value)'!AD5/'1.40 Alcohol consump (value)'!AD5,"")</f>
        <v>0.15563975517341883</v>
      </c>
      <c r="AE5" s="84">
        <f>IFERROR('1.24 Beer consumption (value)'!AE5/'1.40 Alcohol consump (value)'!AE5,"")</f>
        <v>0.39665970772442588</v>
      </c>
      <c r="AF5" s="84">
        <f>IFERROR('1.24 Beer consumption (value)'!AF5/'1.40 Alcohol consump (value)'!AF5,"")</f>
        <v>0.23508970421852268</v>
      </c>
      <c r="AG5" s="84">
        <f>IFERROR('1.24 Beer consumption (value)'!AG5/'1.40 Alcohol consump (value)'!AG5,"")</f>
        <v>0.37010282994816018</v>
      </c>
      <c r="AH5" s="84">
        <f>IFERROR('1.24 Beer consumption (value)'!AH5/'1.40 Alcohol consump (value)'!AH5,"")</f>
        <v>0.29340761374187563</v>
      </c>
      <c r="AI5" s="84">
        <f>IFERROR('1.24 Beer consumption (value)'!AI5/'1.40 Alcohol consump (value)'!AI5,"")</f>
        <v>0.55452874938569685</v>
      </c>
      <c r="AJ5" s="84">
        <f>IFERROR('1.24 Beer consumption (value)'!AJ5/'1.40 Alcohol consump (value)'!AJ5,"")</f>
        <v>0.59824008972091614</v>
      </c>
      <c r="AK5" s="84">
        <f>IFERROR('1.24 Beer consumption (value)'!AK5/'1.40 Alcohol consump (value)'!AK5,"")</f>
        <v>0.36101453479561657</v>
      </c>
      <c r="AL5" s="84">
        <f>IFERROR('1.24 Beer consumption (value)'!AL5/'1.40 Alcohol consump (value)'!AL5,"")</f>
        <v>0.52991958372753079</v>
      </c>
      <c r="AM5" s="84">
        <f>IFERROR('1.24 Beer consumption (value)'!AM5/'1.40 Alcohol consump (value)'!AM5,"")</f>
        <v>0.38502954694681546</v>
      </c>
      <c r="AN5" s="84">
        <f>IFERROR('1.24 Beer consumption (value)'!AN5/'1.40 Alcohol consump (value)'!AN5,"")</f>
        <v>0.20942853406564665</v>
      </c>
      <c r="AO5" s="84">
        <f>IFERROR('1.24 Beer consumption (value)'!AO5/'1.40 Alcohol consump (value)'!AO5,"")</f>
        <v>0.41371826578509063</v>
      </c>
      <c r="AP5" s="84">
        <f>IFERROR('1.24 Beer consumption (value)'!AP5/'1.40 Alcohol consump (value)'!AP5,"")</f>
        <v>0.59684345870593081</v>
      </c>
      <c r="AQ5" s="84">
        <f>IFERROR('1.24 Beer consumption (value)'!AQ5/'1.40 Alcohol consump (value)'!AQ5,"")</f>
        <v>0.45135207676306782</v>
      </c>
      <c r="AR5" s="84">
        <f>IFERROR('1.24 Beer consumption (value)'!AR5/'1.40 Alcohol consump (value)'!AR5,"")</f>
        <v>0.84796945505032972</v>
      </c>
      <c r="AS5" s="84">
        <f>IFERROR('1.24 Beer consumption (value)'!AS5/'1.40 Alcohol consump (value)'!AS5,"")</f>
        <v>0.52102830768856068</v>
      </c>
      <c r="AT5" s="84">
        <f>IFERROR('1.24 Beer consumption (value)'!AT5/'1.40 Alcohol consump (value)'!AT5,"")</f>
        <v>0.37773920590149707</v>
      </c>
      <c r="AU5" s="84">
        <f>IFERROR('1.24 Beer consumption (value)'!AU5/'1.40 Alcohol consump (value)'!AU5,"")</f>
        <v>0.65021781583295779</v>
      </c>
      <c r="AV5" s="84">
        <f>IFERROR('1.24 Beer consumption (value)'!AV5/'1.40 Alcohol consump (value)'!AV5,"")</f>
        <v>0.64521714038378297</v>
      </c>
      <c r="AW5" s="84">
        <f>IFERROR('1.24 Beer consumption (value)'!AW5/'1.40 Alcohol consump (value)'!AW5,"")</f>
        <v>0.5979271452522481</v>
      </c>
      <c r="AX5" s="84">
        <f>IFERROR('1.24 Beer consumption (value)'!AX5/'1.40 Alcohol consump (value)'!AX5,"")</f>
        <v>0.62285194036645042</v>
      </c>
      <c r="AY5" s="84">
        <f>IFERROR('1.24 Beer consumption (value)'!AY5/'1.40 Alcohol consump (value)'!AY5,"")</f>
        <v>0.49163471592889518</v>
      </c>
      <c r="AZ5" s="84">
        <f>IFERROR('1.24 Beer consumption (value)'!AZ5/'1.40 Alcohol consump (value)'!AZ5,"")</f>
        <v>0.66425840824304772</v>
      </c>
      <c r="BA5" s="84">
        <f>IFERROR('1.24 Beer consumption (value)'!BA5/'1.40 Alcohol consump (value)'!BA5,"")</f>
        <v>0.79358214161144047</v>
      </c>
      <c r="BB5" s="84">
        <f>IFERROR('1.24 Beer consumption (value)'!BB5/'1.40 Alcohol consump (value)'!BB5,"")</f>
        <v>0.17176916824708752</v>
      </c>
      <c r="BC5" s="84">
        <f>IFERROR('1.24 Beer consumption (value)'!BC5/'1.40 Alcohol consump (value)'!BC5,"")</f>
        <v>0.83917443854293006</v>
      </c>
      <c r="BD5" s="84">
        <f>IFERROR('1.24 Beer consumption (value)'!BD5/'1.40 Alcohol consump (value)'!BD5,"")</f>
        <v>0.61566238835900677</v>
      </c>
      <c r="BE5" s="84">
        <f>IFERROR('1.24 Beer consumption (value)'!BE5/'1.40 Alcohol consump (value)'!BE5,"")</f>
        <v>0.20174943566591419</v>
      </c>
      <c r="BF5" s="84">
        <f>IFERROR('1.24 Beer consumption (value)'!BF5/'1.40 Alcohol consump (value)'!BF5,"")</f>
        <v>0.9004957915369538</v>
      </c>
      <c r="BG5" s="84">
        <f>IFERROR('1.24 Beer consumption (value)'!BG5/'1.40 Alcohol consump (value)'!BG5,"")</f>
        <v>0.56608113759933076</v>
      </c>
      <c r="BH5" s="84">
        <f>IFERROR('1.24 Beer consumption (value)'!BH5/'1.40 Alcohol consump (value)'!BH5,"")</f>
        <v>1</v>
      </c>
      <c r="BI5" s="84">
        <f>IFERROR('1.24 Beer consumption (value)'!BI5/'1.40 Alcohol consump (value)'!BI5,"")</f>
        <v>0.36280433623600494</v>
      </c>
      <c r="BJ5" s="84">
        <f>IFERROR('1.24 Beer consumption (value)'!BJ5/'1.40 Alcohol consump (value)'!BJ5,"")</f>
        <v>0.74951273184533174</v>
      </c>
      <c r="BK5" s="84">
        <f>IFERROR('1.24 Beer consumption (value)'!BK5/'1.40 Alcohol consump (value)'!BK5,"")</f>
        <v>0.4649474689589303</v>
      </c>
      <c r="BL5" s="84">
        <f>IFERROR('1.24 Beer consumption (value)'!BL5/'1.40 Alcohol consump (value)'!BL5,"")</f>
        <v>0.83604122179927587</v>
      </c>
      <c r="BM5" s="84">
        <f>IFERROR('1.24 Beer consumption (value)'!BM5/'1.40 Alcohol consump (value)'!BM5,"")</f>
        <v>1</v>
      </c>
      <c r="BN5" s="84">
        <f>IFERROR('1.24 Beer consumption (value)'!BN5/'1.40 Alcohol consump (value)'!BN5,"")</f>
        <v>0.54848054465936247</v>
      </c>
      <c r="BO5" s="84">
        <f>IFERROR('1.24 Beer consumption (value)'!BO5/'1.40 Alcohol consump (value)'!BO5,"")</f>
        <v>0.37069265576052907</v>
      </c>
      <c r="BP5" s="84">
        <f>IFERROR('1.24 Beer consumption (value)'!BP5/'1.40 Alcohol consump (value)'!BP5,"")</f>
        <v>0.18878836463582224</v>
      </c>
      <c r="BQ5" s="84">
        <f>IFERROR('1.24 Beer consumption (value)'!BQ5/'1.40 Alcohol consump (value)'!BQ5,"")</f>
        <v>0.51590640111560604</v>
      </c>
      <c r="BR5" s="84">
        <f>IFERROR('1.24 Beer consumption (value)'!BR5/'1.40 Alcohol consump (value)'!BR5,"")</f>
        <v>0.53743801431366767</v>
      </c>
      <c r="BS5" s="84">
        <f>IFERROR('1.24 Beer consumption (value)'!BS5/'1.40 Alcohol consump (value)'!BS5,"")</f>
        <v>0.51299022330247224</v>
      </c>
      <c r="BT5" s="84">
        <f>IFERROR('1.24 Beer consumption (value)'!BT5/'1.40 Alcohol consump (value)'!BT5,"")</f>
        <v>0.41381200899425374</v>
      </c>
      <c r="BU5" s="84">
        <f>IFERROR('1.24 Beer consumption (value)'!BU5/'1.40 Alcohol consump (value)'!BU5,"")</f>
        <v>0.45648952785230867</v>
      </c>
      <c r="BV5" s="84">
        <f>IFERROR('1.24 Beer consumption (value)'!BV5/'1.40 Alcohol consump (value)'!BV5,"")</f>
        <v>0.58821511278840377</v>
      </c>
      <c r="BW5" s="84">
        <f>IFERROR('1.24 Beer consumption (value)'!BW5/'1.40 Alcohol consump (value)'!BW5,"")</f>
        <v>0.38714085888386901</v>
      </c>
      <c r="BX5" s="84">
        <f>IFERROR('1.24 Beer consumption (value)'!BX5/'1.40 Alcohol consump (value)'!BX5,"")</f>
        <v>0.57661031678702224</v>
      </c>
      <c r="BY5" s="84">
        <f>IFERROR('1.24 Beer consumption (value)'!BY5/'1.40 Alcohol consump (value)'!BY5,"")</f>
        <v>0.16456704932234067</v>
      </c>
      <c r="BZ5" s="84">
        <f>IFERROR('1.24 Beer consumption (value)'!BZ5/'1.40 Alcohol consump (value)'!BZ5,"")</f>
        <v>0.5100316824211355</v>
      </c>
      <c r="CA5" s="84">
        <f>IFERROR('1.24 Beer consumption (value)'!CA5/'1.40 Alcohol consump (value)'!CA5,"")</f>
        <v>0.25457908672155527</v>
      </c>
      <c r="CB5" s="84">
        <f>IFERROR('1.24 Beer consumption (value)'!CB5/'1.40 Alcohol consump (value)'!CB5,"")</f>
        <v>0.60801614068899057</v>
      </c>
      <c r="CC5" s="84">
        <f>IFERROR('1.24 Beer consumption (value)'!CC5/'1.40 Alcohol consump (value)'!CC5,"")</f>
        <v>0.23002853277724938</v>
      </c>
      <c r="CD5" s="84">
        <f>IFERROR('1.24 Beer consumption (value)'!CD5/'1.40 Alcohol consump (value)'!CD5,"")</f>
        <v>0.52611382241813598</v>
      </c>
      <c r="CE5" s="84">
        <f>IFERROR('1.24 Beer consumption (value)'!CE5/'1.40 Alcohol consump (value)'!CE5,"")</f>
        <v>0.51906666666666668</v>
      </c>
      <c r="CF5" s="84">
        <f>IFERROR('1.24 Beer consumption (value)'!CF5/'1.40 Alcohol consump (value)'!CF5,"")</f>
        <v>0.33027311312050189</v>
      </c>
      <c r="CG5" s="84">
        <f>IFERROR('1.24 Beer consumption (value)'!CG5/'1.40 Alcohol consump (value)'!CG5,"")</f>
        <v>0.45107099849235266</v>
      </c>
      <c r="CH5" s="84">
        <f>IFERROR('1.24 Beer consumption (value)'!CH5/'1.40 Alcohol consump (value)'!CH5,"")</f>
        <v>0.40822155986090408</v>
      </c>
      <c r="CI5" s="84">
        <f>IFERROR('1.24 Beer consumption (value)'!CI5/'1.40 Alcohol consump (value)'!CI5,"")</f>
        <v>0.37253878756252462</v>
      </c>
      <c r="CJ5" s="84">
        <f>IFERROR('1.24 Beer consumption (value)'!CJ5/'1.40 Alcohol consump (value)'!CJ5,"")</f>
        <v>0.5185829419609207</v>
      </c>
      <c r="CK5" s="84">
        <f>IFERROR('1.24 Beer consumption (value)'!CK5/'1.40 Alcohol consump (value)'!CK5,"")</f>
        <v>0.53931124202403036</v>
      </c>
      <c r="CL5" s="84">
        <f>IFERROR('1.24 Beer consumption (value)'!CL5/'1.40 Alcohol consump (value)'!CL5,"")</f>
        <v>0.44851063829787019</v>
      </c>
      <c r="CM5" s="84">
        <f>IFERROR('1.24 Beer consumption (value)'!CM5/'1.40 Alcohol consump (value)'!CM5,"")</f>
        <v>0.46920098556846085</v>
      </c>
      <c r="CN5" s="84">
        <f>IFERROR('1.24 Beer consumption (value)'!CN5/'1.40 Alcohol consump (value)'!CN5,"")</f>
        <v>0.461450929915869</v>
      </c>
      <c r="CO5" s="84">
        <f>IFERROR('1.24 Beer consumption (value)'!CO5/'1.40 Alcohol consump (value)'!CO5,"")</f>
        <v>0.77106518282988878</v>
      </c>
      <c r="CP5" s="84">
        <f>IFERROR('1.24 Beer consumption (value)'!CP5/'1.40 Alcohol consump (value)'!CP5,"")</f>
        <v>0.34850268078985247</v>
      </c>
      <c r="CR5" s="89">
        <f t="shared" si="0"/>
        <v>0.4283872168627792</v>
      </c>
    </row>
    <row r="6" spans="1:96" x14ac:dyDescent="0.25">
      <c r="A6" s="1" t="s">
        <v>27</v>
      </c>
      <c r="B6" s="84">
        <f>IFERROR('1.24 Beer consumption (value)'!B6/'1.40 Alcohol consump (value)'!B6,"")</f>
        <v>0.44859388774440273</v>
      </c>
      <c r="C6" s="84">
        <f>IFERROR('1.24 Beer consumption (value)'!C6/'1.40 Alcohol consump (value)'!C6,"")</f>
        <v>0.40031769665059747</v>
      </c>
      <c r="D6" s="84">
        <f>IFERROR('1.24 Beer consumption (value)'!D6/'1.40 Alcohol consump (value)'!D6,"")</f>
        <v>0.14723494188094399</v>
      </c>
      <c r="E6" s="84">
        <f>IFERROR('1.24 Beer consumption (value)'!E6/'1.40 Alcohol consump (value)'!E6,"")</f>
        <v>0.25973663522555668</v>
      </c>
      <c r="F6" s="84">
        <f>IFERROR('1.24 Beer consumption (value)'!F6/'1.40 Alcohol consump (value)'!F6,"")</f>
        <v>0.61349957007738609</v>
      </c>
      <c r="G6" s="84">
        <f>IFERROR('1.24 Beer consumption (value)'!G6/'1.40 Alcohol consump (value)'!G6,"")</f>
        <v>0.11338012765703605</v>
      </c>
      <c r="H6" s="84">
        <f>IFERROR('1.24 Beer consumption (value)'!H6/'1.40 Alcohol consump (value)'!H6,"")</f>
        <v>0.73938223938223946</v>
      </c>
      <c r="I6" s="84">
        <f>IFERROR('1.24 Beer consumption (value)'!I6/'1.40 Alcohol consump (value)'!I6,"")</f>
        <v>0.50993475746325234</v>
      </c>
      <c r="J6" s="84">
        <f>IFERROR('1.24 Beer consumption (value)'!J6/'1.40 Alcohol consump (value)'!J6,"")</f>
        <v>0.4093032986958644</v>
      </c>
      <c r="K6" s="84">
        <f>IFERROR('1.24 Beer consumption (value)'!K6/'1.40 Alcohol consump (value)'!K6,"")</f>
        <v>0.668018367225237</v>
      </c>
      <c r="L6" s="84">
        <f>IFERROR('1.24 Beer consumption (value)'!L6/'1.40 Alcohol consump (value)'!L6,"")</f>
        <v>0.24506578947368424</v>
      </c>
      <c r="M6" s="84">
        <f>IFERROR('1.24 Beer consumption (value)'!M6/'1.40 Alcohol consump (value)'!M6,"")</f>
        <v>0.59645051194539256</v>
      </c>
      <c r="N6" s="84">
        <f>IFERROR('1.24 Beer consumption (value)'!N6/'1.40 Alcohol consump (value)'!N6,"")</f>
        <v>0.62464156877254651</v>
      </c>
      <c r="O6" s="84">
        <f>IFERROR('1.24 Beer consumption (value)'!O6/'1.40 Alcohol consump (value)'!O6,"")</f>
        <v>0.46936076031766694</v>
      </c>
      <c r="P6" s="84">
        <f>IFERROR('1.24 Beer consumption (value)'!P6/'1.40 Alcohol consump (value)'!P6,"")</f>
        <v>0.40714047658723551</v>
      </c>
      <c r="Q6" s="84">
        <f>IFERROR('1.24 Beer consumption (value)'!Q6/'1.40 Alcohol consump (value)'!Q6,"")</f>
        <v>0.51441340782122902</v>
      </c>
      <c r="R6" s="84">
        <f>IFERROR('1.24 Beer consumption (value)'!R6/'1.40 Alcohol consump (value)'!R6,"")</f>
        <v>8.9169827222924561E-2</v>
      </c>
      <c r="S6" s="84">
        <f>IFERROR('1.24 Beer consumption (value)'!S6/'1.40 Alcohol consump (value)'!S6,"")</f>
        <v>0.86741488337032546</v>
      </c>
      <c r="T6" s="84">
        <f>IFERROR('1.24 Beer consumption (value)'!T6/'1.40 Alcohol consump (value)'!T6,"")</f>
        <v>0.54330792912761594</v>
      </c>
      <c r="U6" s="84">
        <f>IFERROR('1.24 Beer consumption (value)'!U6/'1.40 Alcohol consump (value)'!U6,"")</f>
        <v>0.55965107965107963</v>
      </c>
      <c r="V6" s="84">
        <f>IFERROR('1.24 Beer consumption (value)'!V6/'1.40 Alcohol consump (value)'!V6,"")</f>
        <v>0.45049376299376304</v>
      </c>
      <c r="W6" s="84">
        <f>IFERROR('1.24 Beer consumption (value)'!W6/'1.40 Alcohol consump (value)'!W6,"")</f>
        <v>0.42264003133568351</v>
      </c>
      <c r="X6" s="84">
        <f>IFERROR('1.24 Beer consumption (value)'!X6/'1.40 Alcohol consump (value)'!X6,"")</f>
        <v>0.15362287680068804</v>
      </c>
      <c r="Y6" s="84">
        <f>IFERROR('1.24 Beer consumption (value)'!Y6/'1.40 Alcohol consump (value)'!Y6,"")</f>
        <v>0.63281250000000011</v>
      </c>
      <c r="Z6" s="84">
        <f>IFERROR('1.24 Beer consumption (value)'!Z6/'1.40 Alcohol consump (value)'!Z6,"")</f>
        <v>0.50317600707566135</v>
      </c>
      <c r="AA6" s="84">
        <f>IFERROR('1.24 Beer consumption (value)'!AA6/'1.40 Alcohol consump (value)'!AA6,"")</f>
        <v>0.31394293779614879</v>
      </c>
      <c r="AB6" s="84">
        <f>IFERROR('1.24 Beer consumption (value)'!AB6/'1.40 Alcohol consump (value)'!AB6,"")</f>
        <v>0.54183503978977121</v>
      </c>
      <c r="AC6" s="84">
        <f>IFERROR('1.24 Beer consumption (value)'!AC6/'1.40 Alcohol consump (value)'!AC6,"")</f>
        <v>0.2559182209469153</v>
      </c>
      <c r="AD6" s="84">
        <f>IFERROR('1.24 Beer consumption (value)'!AD6/'1.40 Alcohol consump (value)'!AD6,"")</f>
        <v>0.16149068322981366</v>
      </c>
      <c r="AE6" s="84">
        <f>IFERROR('1.24 Beer consumption (value)'!AE6/'1.40 Alcohol consump (value)'!AE6,"")</f>
        <v>0.40431988575508748</v>
      </c>
      <c r="AF6" s="84">
        <f>IFERROR('1.24 Beer consumption (value)'!AF6/'1.40 Alcohol consump (value)'!AF6,"")</f>
        <v>0.22748992086008657</v>
      </c>
      <c r="AG6" s="84">
        <f>IFERROR('1.24 Beer consumption (value)'!AG6/'1.40 Alcohol consump (value)'!AG6,"")</f>
        <v>0.37894426422884103</v>
      </c>
      <c r="AH6" s="84">
        <f>IFERROR('1.24 Beer consumption (value)'!AH6/'1.40 Alcohol consump (value)'!AH6,"")</f>
        <v>0.29949642194540155</v>
      </c>
      <c r="AI6" s="84">
        <f>IFERROR('1.24 Beer consumption (value)'!AI6/'1.40 Alcohol consump (value)'!AI6,"")</f>
        <v>0.5487751154015591</v>
      </c>
      <c r="AJ6" s="84">
        <f>IFERROR('1.24 Beer consumption (value)'!AJ6/'1.40 Alcohol consump (value)'!AJ6,"")</f>
        <v>0.60558829794788038</v>
      </c>
      <c r="AK6" s="84">
        <f>IFERROR('1.24 Beer consumption (value)'!AK6/'1.40 Alcohol consump (value)'!AK6,"")</f>
        <v>0.37959890449686373</v>
      </c>
      <c r="AL6" s="84">
        <f>IFERROR('1.24 Beer consumption (value)'!AL6/'1.40 Alcohol consump (value)'!AL6,"")</f>
        <v>0.5457901753666291</v>
      </c>
      <c r="AM6" s="84">
        <f>IFERROR('1.24 Beer consumption (value)'!AM6/'1.40 Alcohol consump (value)'!AM6,"")</f>
        <v>0.36716841806305028</v>
      </c>
      <c r="AN6" s="84">
        <f>IFERROR('1.24 Beer consumption (value)'!AN6/'1.40 Alcohol consump (value)'!AN6,"")</f>
        <v>0.21674003773369163</v>
      </c>
      <c r="AO6" s="84">
        <f>IFERROR('1.24 Beer consumption (value)'!AO6/'1.40 Alcohol consump (value)'!AO6,"")</f>
        <v>0.43529511713357261</v>
      </c>
      <c r="AP6" s="84">
        <f>IFERROR('1.24 Beer consumption (value)'!AP6/'1.40 Alcohol consump (value)'!AP6,"")</f>
        <v>0.59413265623251821</v>
      </c>
      <c r="AQ6" s="84">
        <f>IFERROR('1.24 Beer consumption (value)'!AQ6/'1.40 Alcohol consump (value)'!AQ6,"")</f>
        <v>0.45785902229608083</v>
      </c>
      <c r="AR6" s="84">
        <f>IFERROR('1.24 Beer consumption (value)'!AR6/'1.40 Alcohol consump (value)'!AR6,"")</f>
        <v>0.84372160639651106</v>
      </c>
      <c r="AS6" s="84">
        <f>IFERROR('1.24 Beer consumption (value)'!AS6/'1.40 Alcohol consump (value)'!AS6,"")</f>
        <v>0.55098698114802602</v>
      </c>
      <c r="AT6" s="84">
        <f>IFERROR('1.24 Beer consumption (value)'!AT6/'1.40 Alcohol consump (value)'!AT6,"")</f>
        <v>0.3709420350641725</v>
      </c>
      <c r="AU6" s="84">
        <f>IFERROR('1.24 Beer consumption (value)'!AU6/'1.40 Alcohol consump (value)'!AU6,"")</f>
        <v>0.63149692528009438</v>
      </c>
      <c r="AV6" s="84">
        <f>IFERROR('1.24 Beer consumption (value)'!AV6/'1.40 Alcohol consump (value)'!AV6,"")</f>
        <v>0.64066365885606169</v>
      </c>
      <c r="AW6" s="84">
        <f>IFERROR('1.24 Beer consumption (value)'!AW6/'1.40 Alcohol consump (value)'!AW6,"")</f>
        <v>0.65865890156110973</v>
      </c>
      <c r="AX6" s="84">
        <f>IFERROR('1.24 Beer consumption (value)'!AX6/'1.40 Alcohol consump (value)'!AX6,"")</f>
        <v>0.59568025837706906</v>
      </c>
      <c r="AY6" s="84">
        <f>IFERROR('1.24 Beer consumption (value)'!AY6/'1.40 Alcohol consump (value)'!AY6,"")</f>
        <v>0.45114888847375306</v>
      </c>
      <c r="AZ6" s="84">
        <f>IFERROR('1.24 Beer consumption (value)'!AZ6/'1.40 Alcohol consump (value)'!AZ6,"")</f>
        <v>0.66026766125493641</v>
      </c>
      <c r="BA6" s="84">
        <f>IFERROR('1.24 Beer consumption (value)'!BA6/'1.40 Alcohol consump (value)'!BA6,"")</f>
        <v>0.79999999999999993</v>
      </c>
      <c r="BB6" s="84">
        <f>IFERROR('1.24 Beer consumption (value)'!BB6/'1.40 Alcohol consump (value)'!BB6,"")</f>
        <v>0.20321229050279327</v>
      </c>
      <c r="BC6" s="84">
        <f>IFERROR('1.24 Beer consumption (value)'!BC6/'1.40 Alcohol consump (value)'!BC6,"")</f>
        <v>0.77189207084919709</v>
      </c>
      <c r="BD6" s="84">
        <f>IFERROR('1.24 Beer consumption (value)'!BD6/'1.40 Alcohol consump (value)'!BD6,"")</f>
        <v>0.60393612791946183</v>
      </c>
      <c r="BE6" s="84">
        <f>IFERROR('1.24 Beer consumption (value)'!BE6/'1.40 Alcohol consump (value)'!BE6,"")</f>
        <v>0.19905154124547608</v>
      </c>
      <c r="BF6" s="84">
        <f>IFERROR('1.24 Beer consumption (value)'!BF6/'1.40 Alcohol consump (value)'!BF6,"")</f>
        <v>0.89927208341530596</v>
      </c>
      <c r="BG6" s="84">
        <f>IFERROR('1.24 Beer consumption (value)'!BG6/'1.40 Alcohol consump (value)'!BG6,"")</f>
        <v>0.57597312784034771</v>
      </c>
      <c r="BH6" s="84">
        <f>IFERROR('1.24 Beer consumption (value)'!BH6/'1.40 Alcohol consump (value)'!BH6,"")</f>
        <v>1</v>
      </c>
      <c r="BI6" s="84">
        <f>IFERROR('1.24 Beer consumption (value)'!BI6/'1.40 Alcohol consump (value)'!BI6,"")</f>
        <v>0.35978251635375075</v>
      </c>
      <c r="BJ6" s="84">
        <f>IFERROR('1.24 Beer consumption (value)'!BJ6/'1.40 Alcohol consump (value)'!BJ6,"")</f>
        <v>0.75224871717476616</v>
      </c>
      <c r="BK6" s="84">
        <f>IFERROR('1.24 Beer consumption (value)'!BK6/'1.40 Alcohol consump (value)'!BK6,"")</f>
        <v>0.47271342753194012</v>
      </c>
      <c r="BL6" s="84">
        <f>IFERROR('1.24 Beer consumption (value)'!BL6/'1.40 Alcohol consump (value)'!BL6,"")</f>
        <v>0.80508103372755146</v>
      </c>
      <c r="BM6" s="84">
        <f>IFERROR('1.24 Beer consumption (value)'!BM6/'1.40 Alcohol consump (value)'!BM6,"")</f>
        <v>1</v>
      </c>
      <c r="BN6" s="84">
        <f>IFERROR('1.24 Beer consumption (value)'!BN6/'1.40 Alcohol consump (value)'!BN6,"")</f>
        <v>0.54907722216797306</v>
      </c>
      <c r="BO6" s="84">
        <f>IFERROR('1.24 Beer consumption (value)'!BO6/'1.40 Alcohol consump (value)'!BO6,"")</f>
        <v>0.35852424873549538</v>
      </c>
      <c r="BP6" s="84">
        <f>IFERROR('1.24 Beer consumption (value)'!BP6/'1.40 Alcohol consump (value)'!BP6,"")</f>
        <v>0.17270378200610759</v>
      </c>
      <c r="BQ6" s="84">
        <f>IFERROR('1.24 Beer consumption (value)'!BQ6/'1.40 Alcohol consump (value)'!BQ6,"")</f>
        <v>0.51055444930764693</v>
      </c>
      <c r="BR6" s="84">
        <f>IFERROR('1.24 Beer consumption (value)'!BR6/'1.40 Alcohol consump (value)'!BR6,"")</f>
        <v>0.52839179803340086</v>
      </c>
      <c r="BS6" s="84">
        <f>IFERROR('1.24 Beer consumption (value)'!BS6/'1.40 Alcohol consump (value)'!BS6,"")</f>
        <v>0.50803758511183672</v>
      </c>
      <c r="BT6" s="84">
        <f>IFERROR('1.24 Beer consumption (value)'!BT6/'1.40 Alcohol consump (value)'!BT6,"")</f>
        <v>0.41122269881567891</v>
      </c>
      <c r="BU6" s="84">
        <f>IFERROR('1.24 Beer consumption (value)'!BU6/'1.40 Alcohol consump (value)'!BU6,"")</f>
        <v>0.4561789556865844</v>
      </c>
      <c r="BV6" s="84">
        <f>IFERROR('1.24 Beer consumption (value)'!BV6/'1.40 Alcohol consump (value)'!BV6,"")</f>
        <v>0.58541945976834653</v>
      </c>
      <c r="BW6" s="84">
        <f>IFERROR('1.24 Beer consumption (value)'!BW6/'1.40 Alcohol consump (value)'!BW6,"")</f>
        <v>0.37932135496792546</v>
      </c>
      <c r="BX6" s="84">
        <f>IFERROR('1.24 Beer consumption (value)'!BX6/'1.40 Alcohol consump (value)'!BX6,"")</f>
        <v>0.56563772775991417</v>
      </c>
      <c r="BY6" s="84">
        <f>IFERROR('1.24 Beer consumption (value)'!BY6/'1.40 Alcohol consump (value)'!BY6,"")</f>
        <v>0.16013601094406962</v>
      </c>
      <c r="BZ6" s="84">
        <f>IFERROR('1.24 Beer consumption (value)'!BZ6/'1.40 Alcohol consump (value)'!BZ6,"")</f>
        <v>0.50317566087063537</v>
      </c>
      <c r="CA6" s="84">
        <f>IFERROR('1.24 Beer consumption (value)'!CA6/'1.40 Alcohol consump (value)'!CA6,"")</f>
        <v>0.24775661896669474</v>
      </c>
      <c r="CB6" s="84">
        <f>IFERROR('1.24 Beer consumption (value)'!CB6/'1.40 Alcohol consump (value)'!CB6,"")</f>
        <v>0.59619333968671551</v>
      </c>
      <c r="CC6" s="84">
        <f>IFERROR('1.24 Beer consumption (value)'!CC6/'1.40 Alcohol consump (value)'!CC6,"")</f>
        <v>0.22601793520609639</v>
      </c>
      <c r="CD6" s="84">
        <f>IFERROR('1.24 Beer consumption (value)'!CD6/'1.40 Alcohol consump (value)'!CD6,"")</f>
        <v>0.50858268455116784</v>
      </c>
      <c r="CE6" s="84">
        <f>IFERROR('1.24 Beer consumption (value)'!CE6/'1.40 Alcohol consump (value)'!CE6,"")</f>
        <v>0.50706337785524647</v>
      </c>
      <c r="CF6" s="84">
        <f>IFERROR('1.24 Beer consumption (value)'!CF6/'1.40 Alcohol consump (value)'!CF6,"")</f>
        <v>0.34734788744085665</v>
      </c>
      <c r="CG6" s="84">
        <f>IFERROR('1.24 Beer consumption (value)'!CG6/'1.40 Alcohol consump (value)'!CG6,"")</f>
        <v>0.45664953762636235</v>
      </c>
      <c r="CH6" s="84">
        <f>IFERROR('1.24 Beer consumption (value)'!CH6/'1.40 Alcohol consump (value)'!CH6,"")</f>
        <v>0.42646516771102105</v>
      </c>
      <c r="CI6" s="84">
        <f>IFERROR('1.24 Beer consumption (value)'!CI6/'1.40 Alcohol consump (value)'!CI6,"")</f>
        <v>0.37659039063051203</v>
      </c>
      <c r="CJ6" s="84">
        <f>IFERROR('1.24 Beer consumption (value)'!CJ6/'1.40 Alcohol consump (value)'!CJ6,"")</f>
        <v>0.53172058680656753</v>
      </c>
      <c r="CK6" s="84">
        <f>IFERROR('1.24 Beer consumption (value)'!CK6/'1.40 Alcohol consump (value)'!CK6,"")</f>
        <v>0.53569877287055823</v>
      </c>
      <c r="CL6" s="84">
        <f>IFERROR('1.24 Beer consumption (value)'!CL6/'1.40 Alcohol consump (value)'!CL6,"")</f>
        <v>0.44716666666666099</v>
      </c>
      <c r="CM6" s="84">
        <f>IFERROR('1.24 Beer consumption (value)'!CM6/'1.40 Alcohol consump (value)'!CM6,"")</f>
        <v>0.458810432569976</v>
      </c>
      <c r="CN6" s="84">
        <f>IFERROR('1.24 Beer consumption (value)'!CN6/'1.40 Alcohol consump (value)'!CN6,"")</f>
        <v>0.46459728860539062</v>
      </c>
      <c r="CO6" s="84">
        <f>IFERROR('1.24 Beer consumption (value)'!CO6/'1.40 Alcohol consump (value)'!CO6,"")</f>
        <v>0.76803385103620725</v>
      </c>
      <c r="CP6" s="84">
        <f>IFERROR('1.24 Beer consumption (value)'!CP6/'1.40 Alcohol consump (value)'!CP6,"")</f>
        <v>0.34403887177056619</v>
      </c>
      <c r="CR6" s="89">
        <f t="shared" si="0"/>
        <v>0.4195412310194635</v>
      </c>
    </row>
    <row r="7" spans="1:96" x14ac:dyDescent="0.25">
      <c r="A7" s="1" t="s">
        <v>28</v>
      </c>
      <c r="B7" s="84">
        <f>IFERROR('1.24 Beer consumption (value)'!B7/'1.40 Alcohol consump (value)'!B7,"")</f>
        <v>0.4449458103909012</v>
      </c>
      <c r="C7" s="84">
        <f>IFERROR('1.24 Beer consumption (value)'!C7/'1.40 Alcohol consump (value)'!C7,"")</f>
        <v>0.38554016718111961</v>
      </c>
      <c r="D7" s="84">
        <f>IFERROR('1.24 Beer consumption (value)'!D7/'1.40 Alcohol consump (value)'!D7,"")</f>
        <v>0.18571428571428572</v>
      </c>
      <c r="E7" s="84">
        <f>IFERROR('1.24 Beer consumption (value)'!E7/'1.40 Alcohol consump (value)'!E7,"")</f>
        <v>0.25593954313627237</v>
      </c>
      <c r="F7" s="84">
        <f>IFERROR('1.24 Beer consumption (value)'!F7/'1.40 Alcohol consump (value)'!F7,"")</f>
        <v>0.58767028689811029</v>
      </c>
      <c r="G7" s="84">
        <f>IFERROR('1.24 Beer consumption (value)'!G7/'1.40 Alcohol consump (value)'!G7,"")</f>
        <v>0.11291102514506769</v>
      </c>
      <c r="H7" s="84">
        <f>IFERROR('1.24 Beer consumption (value)'!H7/'1.40 Alcohol consump (value)'!H7,"")</f>
        <v>0.75348357130569421</v>
      </c>
      <c r="I7" s="84">
        <f>IFERROR('1.24 Beer consumption (value)'!I7/'1.40 Alcohol consump (value)'!I7,"")</f>
        <v>0.4984944869981528</v>
      </c>
      <c r="J7" s="84">
        <f>IFERROR('1.24 Beer consumption (value)'!J7/'1.40 Alcohol consump (value)'!J7,"")</f>
        <v>0.44153597785977855</v>
      </c>
      <c r="K7" s="84">
        <f>IFERROR('1.24 Beer consumption (value)'!K7/'1.40 Alcohol consump (value)'!K7,"")</f>
        <v>0.63697265978634798</v>
      </c>
      <c r="L7" s="84">
        <f>IFERROR('1.24 Beer consumption (value)'!L7/'1.40 Alcohol consump (value)'!L7,"")</f>
        <v>0.24099926524614254</v>
      </c>
      <c r="M7" s="84">
        <f>IFERROR('1.24 Beer consumption (value)'!M7/'1.40 Alcohol consump (value)'!M7,"")</f>
        <v>0.6196427108088175</v>
      </c>
      <c r="N7" s="84">
        <f>IFERROR('1.24 Beer consumption (value)'!N7/'1.40 Alcohol consump (value)'!N7,"")</f>
        <v>0.62098930481283421</v>
      </c>
      <c r="O7" s="84">
        <f>IFERROR('1.24 Beer consumption (value)'!O7/'1.40 Alcohol consump (value)'!O7,"")</f>
        <v>0.47113339341015231</v>
      </c>
      <c r="P7" s="84">
        <f>IFERROR('1.24 Beer consumption (value)'!P7/'1.40 Alcohol consump (value)'!P7,"")</f>
        <v>0.39977486373331222</v>
      </c>
      <c r="Q7" s="84">
        <f>IFERROR('1.24 Beer consumption (value)'!Q7/'1.40 Alcohol consump (value)'!Q7,"")</f>
        <v>0.51079086894527737</v>
      </c>
      <c r="R7" s="84">
        <f>IFERROR('1.24 Beer consumption (value)'!R7/'1.40 Alcohol consump (value)'!R7,"")</f>
        <v>9.7182025894897175E-2</v>
      </c>
      <c r="S7" s="84">
        <f>IFERROR('1.24 Beer consumption (value)'!S7/'1.40 Alcohol consump (value)'!S7,"")</f>
        <v>0.86952486345625246</v>
      </c>
      <c r="T7" s="84">
        <f>IFERROR('1.24 Beer consumption (value)'!T7/'1.40 Alcohol consump (value)'!T7,"")</f>
        <v>0.54467463345593459</v>
      </c>
      <c r="U7" s="84">
        <f>IFERROR('1.24 Beer consumption (value)'!U7/'1.40 Alcohol consump (value)'!U7,"")</f>
        <v>0.56296722878998606</v>
      </c>
      <c r="V7" s="84">
        <f>IFERROR('1.24 Beer consumption (value)'!V7/'1.40 Alcohol consump (value)'!V7,"")</f>
        <v>0.44639364838436618</v>
      </c>
      <c r="W7" s="84">
        <f>IFERROR('1.24 Beer consumption (value)'!W7/'1.40 Alcohol consump (value)'!W7,"")</f>
        <v>0.43242929465715985</v>
      </c>
      <c r="X7" s="84">
        <f>IFERROR('1.24 Beer consumption (value)'!X7/'1.40 Alcohol consump (value)'!X7,"")</f>
        <v>0.18257115164331655</v>
      </c>
      <c r="Y7" s="84">
        <f>IFERROR('1.24 Beer consumption (value)'!Y7/'1.40 Alcohol consump (value)'!Y7,"")</f>
        <v>0.65025839793281659</v>
      </c>
      <c r="Z7" s="84">
        <f>IFERROR('1.24 Beer consumption (value)'!Z7/'1.40 Alcohol consump (value)'!Z7,"")</f>
        <v>0.4860880084681688</v>
      </c>
      <c r="AA7" s="84">
        <f>IFERROR('1.24 Beer consumption (value)'!AA7/'1.40 Alcohol consump (value)'!AA7,"")</f>
        <v>0.30999249175725524</v>
      </c>
      <c r="AB7" s="84">
        <f>IFERROR('1.24 Beer consumption (value)'!AB7/'1.40 Alcohol consump (value)'!AB7,"")</f>
        <v>0.53825751666035171</v>
      </c>
      <c r="AC7" s="84">
        <f>IFERROR('1.24 Beer consumption (value)'!AC7/'1.40 Alcohol consump (value)'!AC7,"")</f>
        <v>0.23708920187793425</v>
      </c>
      <c r="AD7" s="84">
        <f>IFERROR('1.24 Beer consumption (value)'!AD7/'1.40 Alcohol consump (value)'!AD7,"")</f>
        <v>0.17342192691029901</v>
      </c>
      <c r="AE7" s="84">
        <f>IFERROR('1.24 Beer consumption (value)'!AE7/'1.40 Alcohol consump (value)'!AE7,"")</f>
        <v>0.39756567553723438</v>
      </c>
      <c r="AF7" s="84">
        <f>IFERROR('1.24 Beer consumption (value)'!AF7/'1.40 Alcohol consump (value)'!AF7,"")</f>
        <v>0.20912181666559754</v>
      </c>
      <c r="AG7" s="84">
        <f>IFERROR('1.24 Beer consumption (value)'!AG7/'1.40 Alcohol consump (value)'!AG7,"")</f>
        <v>0.36141169813989671</v>
      </c>
      <c r="AH7" s="84">
        <f>IFERROR('1.24 Beer consumption (value)'!AH7/'1.40 Alcohol consump (value)'!AH7,"")</f>
        <v>0.30132939438700151</v>
      </c>
      <c r="AI7" s="84">
        <f>IFERROR('1.24 Beer consumption (value)'!AI7/'1.40 Alcohol consump (value)'!AI7,"")</f>
        <v>0.57142740480020915</v>
      </c>
      <c r="AJ7" s="84">
        <f>IFERROR('1.24 Beer consumption (value)'!AJ7/'1.40 Alcohol consump (value)'!AJ7,"")</f>
        <v>0.58255335080494186</v>
      </c>
      <c r="AK7" s="84">
        <f>IFERROR('1.24 Beer consumption (value)'!AK7/'1.40 Alcohol consump (value)'!AK7,"")</f>
        <v>0.39594594594594595</v>
      </c>
      <c r="AL7" s="84">
        <f>IFERROR('1.24 Beer consumption (value)'!AL7/'1.40 Alcohol consump (value)'!AL7,"")</f>
        <v>0.59079178280169287</v>
      </c>
      <c r="AM7" s="84">
        <f>IFERROR('1.24 Beer consumption (value)'!AM7/'1.40 Alcohol consump (value)'!AM7,"")</f>
        <v>0.36958904109589041</v>
      </c>
      <c r="AN7" s="84">
        <f>IFERROR('1.24 Beer consumption (value)'!AN7/'1.40 Alcohol consump (value)'!AN7,"")</f>
        <v>0.2372872196703594</v>
      </c>
      <c r="AO7" s="84">
        <f>IFERROR('1.24 Beer consumption (value)'!AO7/'1.40 Alcohol consump (value)'!AO7,"")</f>
        <v>0.42442641873408915</v>
      </c>
      <c r="AP7" s="84">
        <f>IFERROR('1.24 Beer consumption (value)'!AP7/'1.40 Alcohol consump (value)'!AP7,"")</f>
        <v>0.59749699132911971</v>
      </c>
      <c r="AQ7" s="84">
        <f>IFERROR('1.24 Beer consumption (value)'!AQ7/'1.40 Alcohol consump (value)'!AQ7,"")</f>
        <v>0.46467898469578206</v>
      </c>
      <c r="AR7" s="84">
        <f>IFERROR('1.24 Beer consumption (value)'!AR7/'1.40 Alcohol consump (value)'!AR7,"")</f>
        <v>0.85176072581885287</v>
      </c>
      <c r="AS7" s="84">
        <f>IFERROR('1.24 Beer consumption (value)'!AS7/'1.40 Alcohol consump (value)'!AS7,"")</f>
        <v>0.57093040885429835</v>
      </c>
      <c r="AT7" s="84">
        <f>IFERROR('1.24 Beer consumption (value)'!AT7/'1.40 Alcohol consump (value)'!AT7,"")</f>
        <v>0.3928937599434329</v>
      </c>
      <c r="AU7" s="84">
        <f>IFERROR('1.24 Beer consumption (value)'!AU7/'1.40 Alcohol consump (value)'!AU7,"")</f>
        <v>0.65572734261552923</v>
      </c>
      <c r="AV7" s="84">
        <f>IFERROR('1.24 Beer consumption (value)'!AV7/'1.40 Alcohol consump (value)'!AV7,"")</f>
        <v>0.64133352168385371</v>
      </c>
      <c r="AW7" s="84">
        <f>IFERROR('1.24 Beer consumption (value)'!AW7/'1.40 Alcohol consump (value)'!AW7,"")</f>
        <v>0.70466577606254022</v>
      </c>
      <c r="AX7" s="84">
        <f>IFERROR('1.24 Beer consumption (value)'!AX7/'1.40 Alcohol consump (value)'!AX7,"")</f>
        <v>0.62568772528931893</v>
      </c>
      <c r="AY7" s="84">
        <f>IFERROR('1.24 Beer consumption (value)'!AY7/'1.40 Alcohol consump (value)'!AY7,"")</f>
        <v>0.4835007173601148</v>
      </c>
      <c r="AZ7" s="84">
        <f>IFERROR('1.24 Beer consumption (value)'!AZ7/'1.40 Alcohol consump (value)'!AZ7,"")</f>
        <v>0.64745139808471031</v>
      </c>
      <c r="BA7" s="84">
        <f>IFERROR('1.24 Beer consumption (value)'!BA7/'1.40 Alcohol consump (value)'!BA7,"")</f>
        <v>0.82175162285835901</v>
      </c>
      <c r="BB7" s="84">
        <f>IFERROR('1.24 Beer consumption (value)'!BB7/'1.40 Alcohol consump (value)'!BB7,"")</f>
        <v>0.2297142857142857</v>
      </c>
      <c r="BC7" s="84">
        <f>IFERROR('1.24 Beer consumption (value)'!BC7/'1.40 Alcohol consump (value)'!BC7,"")</f>
        <v>0.72352134822400505</v>
      </c>
      <c r="BD7" s="84">
        <f>IFERROR('1.24 Beer consumption (value)'!BD7/'1.40 Alcohol consump (value)'!BD7,"")</f>
        <v>0.5915137000609022</v>
      </c>
      <c r="BE7" s="84">
        <f>IFERROR('1.24 Beer consumption (value)'!BE7/'1.40 Alcohol consump (value)'!BE7,"")</f>
        <v>0.20190816935002986</v>
      </c>
      <c r="BF7" s="84">
        <f>IFERROR('1.24 Beer consumption (value)'!BF7/'1.40 Alcohol consump (value)'!BF7,"")</f>
        <v>0.88631090487238973</v>
      </c>
      <c r="BG7" s="84">
        <f>IFERROR('1.24 Beer consumption (value)'!BG7/'1.40 Alcohol consump (value)'!BG7,"")</f>
        <v>0.54795428192811002</v>
      </c>
      <c r="BH7" s="84">
        <f>IFERROR('1.24 Beer consumption (value)'!BH7/'1.40 Alcohol consump (value)'!BH7,"")</f>
        <v>1</v>
      </c>
      <c r="BI7" s="84">
        <f>IFERROR('1.24 Beer consumption (value)'!BI7/'1.40 Alcohol consump (value)'!BI7,"")</f>
        <v>0.37662337662337658</v>
      </c>
      <c r="BJ7" s="84">
        <f>IFERROR('1.24 Beer consumption (value)'!BJ7/'1.40 Alcohol consump (value)'!BJ7,"")</f>
        <v>0.7624796598603748</v>
      </c>
      <c r="BK7" s="84">
        <f>IFERROR('1.24 Beer consumption (value)'!BK7/'1.40 Alcohol consump (value)'!BK7,"")</f>
        <v>0.47931640313049034</v>
      </c>
      <c r="BL7" s="84">
        <f>IFERROR('1.24 Beer consumption (value)'!BL7/'1.40 Alcohol consump (value)'!BL7,"")</f>
        <v>0.77240964760688269</v>
      </c>
      <c r="BM7" s="84">
        <f>IFERROR('1.24 Beer consumption (value)'!BM7/'1.40 Alcohol consump (value)'!BM7,"")</f>
        <v>1</v>
      </c>
      <c r="BN7" s="84">
        <f>IFERROR('1.24 Beer consumption (value)'!BN7/'1.40 Alcohol consump (value)'!BN7,"")</f>
        <v>0.5369991250350411</v>
      </c>
      <c r="BO7" s="84">
        <f>IFERROR('1.24 Beer consumption (value)'!BO7/'1.40 Alcohol consump (value)'!BO7,"")</f>
        <v>0.42005490913844951</v>
      </c>
      <c r="BP7" s="84">
        <f>IFERROR('1.24 Beer consumption (value)'!BP7/'1.40 Alcohol consump (value)'!BP7,"")</f>
        <v>0.15910496212706757</v>
      </c>
      <c r="BQ7" s="84">
        <f>IFERROR('1.24 Beer consumption (value)'!BQ7/'1.40 Alcohol consump (value)'!BQ7,"")</f>
        <v>0.50011202736117111</v>
      </c>
      <c r="BR7" s="84">
        <f>IFERROR('1.24 Beer consumption (value)'!BR7/'1.40 Alcohol consump (value)'!BR7,"")</f>
        <v>0.51040426226326896</v>
      </c>
      <c r="BS7" s="84">
        <f>IFERROR('1.24 Beer consumption (value)'!BS7/'1.40 Alcohol consump (value)'!BS7,"")</f>
        <v>0.49856603303589592</v>
      </c>
      <c r="BT7" s="84">
        <f>IFERROR('1.24 Beer consumption (value)'!BT7/'1.40 Alcohol consump (value)'!BT7,"")</f>
        <v>0.40897875403764272</v>
      </c>
      <c r="BU7" s="84">
        <f>IFERROR('1.24 Beer consumption (value)'!BU7/'1.40 Alcohol consump (value)'!BU7,"")</f>
        <v>0.44706783756704188</v>
      </c>
      <c r="BV7" s="84">
        <f>IFERROR('1.24 Beer consumption (value)'!BV7/'1.40 Alcohol consump (value)'!BV7,"")</f>
        <v>0.5797076507728216</v>
      </c>
      <c r="BW7" s="84">
        <f>IFERROR('1.24 Beer consumption (value)'!BW7/'1.40 Alcohol consump (value)'!BW7,"")</f>
        <v>0.3759803212270294</v>
      </c>
      <c r="BX7" s="84">
        <f>IFERROR('1.24 Beer consumption (value)'!BX7/'1.40 Alcohol consump (value)'!BX7,"")</f>
        <v>0.55827226012972797</v>
      </c>
      <c r="BY7" s="84">
        <f>IFERROR('1.24 Beer consumption (value)'!BY7/'1.40 Alcohol consump (value)'!BY7,"")</f>
        <v>0.15718729211240764</v>
      </c>
      <c r="BZ7" s="84">
        <f>IFERROR('1.24 Beer consumption (value)'!BZ7/'1.40 Alcohol consump (value)'!BZ7,"")</f>
        <v>0.50394758488703606</v>
      </c>
      <c r="CA7" s="84">
        <f>IFERROR('1.24 Beer consumption (value)'!CA7/'1.40 Alcohol consump (value)'!CA7,"")</f>
        <v>0.24695723554390894</v>
      </c>
      <c r="CB7" s="84">
        <f>IFERROR('1.24 Beer consumption (value)'!CB7/'1.40 Alcohol consump (value)'!CB7,"")</f>
        <v>0.58808149898984563</v>
      </c>
      <c r="CC7" s="84">
        <f>IFERROR('1.24 Beer consumption (value)'!CC7/'1.40 Alcohol consump (value)'!CC7,"")</f>
        <v>0.22929183388611396</v>
      </c>
      <c r="CD7" s="84">
        <f>IFERROR('1.24 Beer consumption (value)'!CD7/'1.40 Alcohol consump (value)'!CD7,"")</f>
        <v>0.50172831961499531</v>
      </c>
      <c r="CE7" s="84">
        <f>IFERROR('1.24 Beer consumption (value)'!CE7/'1.40 Alcohol consump (value)'!CE7,"")</f>
        <v>0.50487483048051895</v>
      </c>
      <c r="CF7" s="84">
        <f>IFERROR('1.24 Beer consumption (value)'!CF7/'1.40 Alcohol consump (value)'!CF7,"")</f>
        <v>0.3529274294433829</v>
      </c>
      <c r="CG7" s="84">
        <f>IFERROR('1.24 Beer consumption (value)'!CG7/'1.40 Alcohol consump (value)'!CG7,"")</f>
        <v>0.45915626937994675</v>
      </c>
      <c r="CH7" s="84">
        <f>IFERROR('1.24 Beer consumption (value)'!CH7/'1.40 Alcohol consump (value)'!CH7,"")</f>
        <v>0.42163101719506413</v>
      </c>
      <c r="CI7" s="84">
        <f>IFERROR('1.24 Beer consumption (value)'!CI7/'1.40 Alcohol consump (value)'!CI7,"")</f>
        <v>0.37618497109826593</v>
      </c>
      <c r="CJ7" s="84">
        <f>IFERROR('1.24 Beer consumption (value)'!CJ7/'1.40 Alcohol consump (value)'!CJ7,"")</f>
        <v>0.54234862333319156</v>
      </c>
      <c r="CK7" s="84">
        <f>IFERROR('1.24 Beer consumption (value)'!CK7/'1.40 Alcohol consump (value)'!CK7,"")</f>
        <v>0.52258779599775562</v>
      </c>
      <c r="CL7" s="84">
        <f>IFERROR('1.24 Beer consumption (value)'!CL7/'1.40 Alcohol consump (value)'!CL7,"")</f>
        <v>0.44206946805926078</v>
      </c>
      <c r="CM7" s="84">
        <f>IFERROR('1.24 Beer consumption (value)'!CM7/'1.40 Alcohol consump (value)'!CM7,"")</f>
        <v>0.43964627855563798</v>
      </c>
      <c r="CN7" s="84">
        <f>IFERROR('1.24 Beer consumption (value)'!CN7/'1.40 Alcohol consump (value)'!CN7,"")</f>
        <v>0.46624440758055546</v>
      </c>
      <c r="CO7" s="84">
        <f>IFERROR('1.24 Beer consumption (value)'!CO7/'1.40 Alcohol consump (value)'!CO7,"")</f>
        <v>0.760690257016581</v>
      </c>
      <c r="CP7" s="84">
        <f>IFERROR('1.24 Beer consumption (value)'!CP7/'1.40 Alcohol consump (value)'!CP7,"")</f>
        <v>0.33744736459997332</v>
      </c>
      <c r="CR7" s="89">
        <f t="shared" si="0"/>
        <v>0.41357583927703884</v>
      </c>
    </row>
    <row r="8" spans="1:96" x14ac:dyDescent="0.25">
      <c r="A8" s="1" t="s">
        <v>29</v>
      </c>
      <c r="B8" s="84">
        <f>IFERROR('1.24 Beer consumption (value)'!B8/'1.40 Alcohol consump (value)'!B8,"")</f>
        <v>0.44620152272465824</v>
      </c>
      <c r="C8" s="84">
        <f>IFERROR('1.24 Beer consumption (value)'!C8/'1.40 Alcohol consump (value)'!C8,"")</f>
        <v>0.37676354985111954</v>
      </c>
      <c r="D8" s="84">
        <f>IFERROR('1.24 Beer consumption (value)'!D8/'1.40 Alcohol consump (value)'!D8,"")</f>
        <v>0.20571151984511132</v>
      </c>
      <c r="E8" s="84">
        <f>IFERROR('1.24 Beer consumption (value)'!E8/'1.40 Alcohol consump (value)'!E8,"")</f>
        <v>0.25934612931573559</v>
      </c>
      <c r="F8" s="84">
        <f>IFERROR('1.24 Beer consumption (value)'!F8/'1.40 Alcohol consump (value)'!F8,"")</f>
        <v>0.57626381815923489</v>
      </c>
      <c r="G8" s="84">
        <f>IFERROR('1.24 Beer consumption (value)'!G8/'1.40 Alcohol consump (value)'!G8,"")</f>
        <v>0.12066191440726065</v>
      </c>
      <c r="H8" s="84">
        <f>IFERROR('1.24 Beer consumption (value)'!H8/'1.40 Alcohol consump (value)'!H8,"")</f>
        <v>0.75306658878504673</v>
      </c>
      <c r="I8" s="84">
        <f>IFERROR('1.24 Beer consumption (value)'!I8/'1.40 Alcohol consump (value)'!I8,"")</f>
        <v>0.49325910832969483</v>
      </c>
      <c r="J8" s="84">
        <f>IFERROR('1.24 Beer consumption (value)'!J8/'1.40 Alcohol consump (value)'!J8,"")</f>
        <v>0.45680003779110961</v>
      </c>
      <c r="K8" s="84">
        <f>IFERROR('1.24 Beer consumption (value)'!K8/'1.40 Alcohol consump (value)'!K8,"")</f>
        <v>0.62439897126243993</v>
      </c>
      <c r="L8" s="84">
        <f>IFERROR('1.24 Beer consumption (value)'!L8/'1.40 Alcohol consump (value)'!L8,"")</f>
        <v>0.22802379378717777</v>
      </c>
      <c r="M8" s="84">
        <f>IFERROR('1.24 Beer consumption (value)'!M8/'1.40 Alcohol consump (value)'!M8,"")</f>
        <v>0.63161842419283354</v>
      </c>
      <c r="N8" s="84">
        <f>IFERROR('1.24 Beer consumption (value)'!N8/'1.40 Alcohol consump (value)'!N8,"")</f>
        <v>0.60464245600898536</v>
      </c>
      <c r="O8" s="84">
        <f>IFERROR('1.24 Beer consumption (value)'!O8/'1.40 Alcohol consump (value)'!O8,"")</f>
        <v>0.46262230436447005</v>
      </c>
      <c r="P8" s="84">
        <f>IFERROR('1.24 Beer consumption (value)'!P8/'1.40 Alcohol consump (value)'!P8,"")</f>
        <v>0.39231096829145529</v>
      </c>
      <c r="Q8" s="84">
        <f>IFERROR('1.24 Beer consumption (value)'!Q8/'1.40 Alcohol consump (value)'!Q8,"")</f>
        <v>0.53475406999023456</v>
      </c>
      <c r="R8" s="84">
        <f>IFERROR('1.24 Beer consumption (value)'!R8/'1.40 Alcohol consump (value)'!R8,"")</f>
        <v>9.6613478758499974E-2</v>
      </c>
      <c r="S8" s="84">
        <f>IFERROR('1.24 Beer consumption (value)'!S8/'1.40 Alcohol consump (value)'!S8,"")</f>
        <v>0.86485109093804735</v>
      </c>
      <c r="T8" s="84">
        <f>IFERROR('1.24 Beer consumption (value)'!T8/'1.40 Alcohol consump (value)'!T8,"")</f>
        <v>0.5423692174664938</v>
      </c>
      <c r="U8" s="84">
        <f>IFERROR('1.24 Beer consumption (value)'!U8/'1.40 Alcohol consump (value)'!U8,"")</f>
        <v>0.56018207070159065</v>
      </c>
      <c r="V8" s="84">
        <f>IFERROR('1.24 Beer consumption (value)'!V8/'1.40 Alcohol consump (value)'!V8,"")</f>
        <v>0.44315194730640245</v>
      </c>
      <c r="W8" s="84">
        <f>IFERROR('1.24 Beer consumption (value)'!W8/'1.40 Alcohol consump (value)'!W8,"")</f>
        <v>0.43920586578891252</v>
      </c>
      <c r="X8" s="84">
        <f>IFERROR('1.24 Beer consumption (value)'!X8/'1.40 Alcohol consump (value)'!X8,"")</f>
        <v>0.1900878734622144</v>
      </c>
      <c r="Y8" s="84">
        <f>IFERROR('1.24 Beer consumption (value)'!Y8/'1.40 Alcohol consump (value)'!Y8,"")</f>
        <v>0.65773562537048014</v>
      </c>
      <c r="Z8" s="84">
        <f>IFERROR('1.24 Beer consumption (value)'!Z8/'1.40 Alcohol consump (value)'!Z8,"")</f>
        <v>0.48417699115044244</v>
      </c>
      <c r="AA8" s="84">
        <f>IFERROR('1.24 Beer consumption (value)'!AA8/'1.40 Alcohol consump (value)'!AA8,"")</f>
        <v>0.32648658788219848</v>
      </c>
      <c r="AB8" s="84">
        <f>IFERROR('1.24 Beer consumption (value)'!AB8/'1.40 Alcohol consump (value)'!AB8,"")</f>
        <v>0.5251983014181556</v>
      </c>
      <c r="AC8" s="84">
        <f>IFERROR('1.24 Beer consumption (value)'!AC8/'1.40 Alcohol consump (value)'!AC8,"")</f>
        <v>0.23887617594711416</v>
      </c>
      <c r="AD8" s="84">
        <f>IFERROR('1.24 Beer consumption (value)'!AD8/'1.40 Alcohol consump (value)'!AD8,"")</f>
        <v>0.17148217636022514</v>
      </c>
      <c r="AE8" s="84">
        <f>IFERROR('1.24 Beer consumption (value)'!AE8/'1.40 Alcohol consump (value)'!AE8,"")</f>
        <v>0.39228687079391095</v>
      </c>
      <c r="AF8" s="84">
        <f>IFERROR('1.24 Beer consumption (value)'!AF8/'1.40 Alcohol consump (value)'!AF8,"")</f>
        <v>0.1990304336116348</v>
      </c>
      <c r="AG8" s="84">
        <f>IFERROR('1.24 Beer consumption (value)'!AG8/'1.40 Alcohol consump (value)'!AG8,"")</f>
        <v>0.3432911392405063</v>
      </c>
      <c r="AH8" s="84">
        <f>IFERROR('1.24 Beer consumption (value)'!AH8/'1.40 Alcohol consump (value)'!AH8,"")</f>
        <v>0.28872932985204519</v>
      </c>
      <c r="AI8" s="84">
        <f>IFERROR('1.24 Beer consumption (value)'!AI8/'1.40 Alcohol consump (value)'!AI8,"")</f>
        <v>0.58291216125016876</v>
      </c>
      <c r="AJ8" s="84">
        <f>IFERROR('1.24 Beer consumption (value)'!AJ8/'1.40 Alcohol consump (value)'!AJ8,"")</f>
        <v>0.5799951390883582</v>
      </c>
      <c r="AK8" s="84">
        <f>IFERROR('1.24 Beer consumption (value)'!AK8/'1.40 Alcohol consump (value)'!AK8,"")</f>
        <v>0.4099412272494663</v>
      </c>
      <c r="AL8" s="84">
        <f>IFERROR('1.24 Beer consumption (value)'!AL8/'1.40 Alcohol consump (value)'!AL8,"")</f>
        <v>0.54298391569606208</v>
      </c>
      <c r="AM8" s="84">
        <f>IFERROR('1.24 Beer consumption (value)'!AM8/'1.40 Alcohol consump (value)'!AM8,"")</f>
        <v>0.35110574145085888</v>
      </c>
      <c r="AN8" s="84">
        <f>IFERROR('1.24 Beer consumption (value)'!AN8/'1.40 Alcohol consump (value)'!AN8,"")</f>
        <v>0.25719524391599069</v>
      </c>
      <c r="AO8" s="84">
        <f>IFERROR('1.24 Beer consumption (value)'!AO8/'1.40 Alcohol consump (value)'!AO8,"")</f>
        <v>0.44916146139442065</v>
      </c>
      <c r="AP8" s="84">
        <f>IFERROR('1.24 Beer consumption (value)'!AP8/'1.40 Alcohol consump (value)'!AP8,"")</f>
        <v>0.60880184243050395</v>
      </c>
      <c r="AQ8" s="84">
        <f>IFERROR('1.24 Beer consumption (value)'!AQ8/'1.40 Alcohol consump (value)'!AQ8,"")</f>
        <v>0.46687227040341106</v>
      </c>
      <c r="AR8" s="84">
        <f>IFERROR('1.24 Beer consumption (value)'!AR8/'1.40 Alcohol consump (value)'!AR8,"")</f>
        <v>0.86196009093205361</v>
      </c>
      <c r="AS8" s="84">
        <f>IFERROR('1.24 Beer consumption (value)'!AS8/'1.40 Alcohol consump (value)'!AS8,"")</f>
        <v>0.59211778932743264</v>
      </c>
      <c r="AT8" s="84">
        <f>IFERROR('1.24 Beer consumption (value)'!AT8/'1.40 Alcohol consump (value)'!AT8,"")</f>
        <v>0.41575005484002381</v>
      </c>
      <c r="AU8" s="84">
        <f>IFERROR('1.24 Beer consumption (value)'!AU8/'1.40 Alcohol consump (value)'!AU8,"")</f>
        <v>0.67715795473802587</v>
      </c>
      <c r="AV8" s="84">
        <f>IFERROR('1.24 Beer consumption (value)'!AV8/'1.40 Alcohol consump (value)'!AV8,"")</f>
        <v>0.63761282500336791</v>
      </c>
      <c r="AW8" s="84">
        <f>IFERROR('1.24 Beer consumption (value)'!AW8/'1.40 Alcohol consump (value)'!AW8,"")</f>
        <v>0.69884149825964981</v>
      </c>
      <c r="AX8" s="84">
        <f>IFERROR('1.24 Beer consumption (value)'!AX8/'1.40 Alcohol consump (value)'!AX8,"")</f>
        <v>0.6338510134245855</v>
      </c>
      <c r="AY8" s="84">
        <f>IFERROR('1.24 Beer consumption (value)'!AY8/'1.40 Alcohol consump (value)'!AY8,"")</f>
        <v>0.61910204081632647</v>
      </c>
      <c r="AZ8" s="84">
        <f>IFERROR('1.24 Beer consumption (value)'!AZ8/'1.40 Alcohol consump (value)'!AZ8,"")</f>
        <v>0.65344292581432051</v>
      </c>
      <c r="BA8" s="84">
        <f>IFERROR('1.24 Beer consumption (value)'!BA8/'1.40 Alcohol consump (value)'!BA8,"")</f>
        <v>0.82229058211074302</v>
      </c>
      <c r="BB8" s="84">
        <f>IFERROR('1.24 Beer consumption (value)'!BB8/'1.40 Alcohol consump (value)'!BB8,"")</f>
        <v>0.24815205913410773</v>
      </c>
      <c r="BC8" s="84">
        <f>IFERROR('1.24 Beer consumption (value)'!BC8/'1.40 Alcohol consump (value)'!BC8,"")</f>
        <v>0.70329959680737275</v>
      </c>
      <c r="BD8" s="84">
        <f>IFERROR('1.24 Beer consumption (value)'!BD8/'1.40 Alcohol consump (value)'!BD8,"")</f>
        <v>0.5864252089804084</v>
      </c>
      <c r="BE8" s="84">
        <f>IFERROR('1.24 Beer consumption (value)'!BE8/'1.40 Alcohol consump (value)'!BE8,"")</f>
        <v>0.20452788514632797</v>
      </c>
      <c r="BF8" s="84">
        <f>IFERROR('1.24 Beer consumption (value)'!BF8/'1.40 Alcohol consump (value)'!BF8,"")</f>
        <v>0.88650580875781948</v>
      </c>
      <c r="BG8" s="84">
        <f>IFERROR('1.24 Beer consumption (value)'!BG8/'1.40 Alcohol consump (value)'!BG8,"")</f>
        <v>0.51793955634956079</v>
      </c>
      <c r="BH8" s="84">
        <f>IFERROR('1.24 Beer consumption (value)'!BH8/'1.40 Alcohol consump (value)'!BH8,"")</f>
        <v>1</v>
      </c>
      <c r="BI8" s="84">
        <f>IFERROR('1.24 Beer consumption (value)'!BI8/'1.40 Alcohol consump (value)'!BI8,"")</f>
        <v>0.38277853018746877</v>
      </c>
      <c r="BJ8" s="84">
        <f>IFERROR('1.24 Beer consumption (value)'!BJ8/'1.40 Alcohol consump (value)'!BJ8,"")</f>
        <v>0.76090197540067084</v>
      </c>
      <c r="BK8" s="84">
        <f>IFERROR('1.24 Beer consumption (value)'!BK8/'1.40 Alcohol consump (value)'!BK8,"")</f>
        <v>0.48688549160671474</v>
      </c>
      <c r="BL8" s="84">
        <f>IFERROR('1.24 Beer consumption (value)'!BL8/'1.40 Alcohol consump (value)'!BL8,"")</f>
        <v>0.76816473096560633</v>
      </c>
      <c r="BM8" s="84">
        <f>IFERROR('1.24 Beer consumption (value)'!BM8/'1.40 Alcohol consump (value)'!BM8,"")</f>
        <v>1</v>
      </c>
      <c r="BN8" s="84">
        <f>IFERROR('1.24 Beer consumption (value)'!BN8/'1.40 Alcohol consump (value)'!BN8,"")</f>
        <v>0.5312494588276041</v>
      </c>
      <c r="BO8" s="84">
        <f>IFERROR('1.24 Beer consumption (value)'!BO8/'1.40 Alcohol consump (value)'!BO8,"")</f>
        <v>0.42568130429608475</v>
      </c>
      <c r="BP8" s="84">
        <f>IFERROR('1.24 Beer consumption (value)'!BP8/'1.40 Alcohol consump (value)'!BP8,"")</f>
        <v>0.15624612715330274</v>
      </c>
      <c r="BQ8" s="84">
        <f>IFERROR('1.24 Beer consumption (value)'!BQ8/'1.40 Alcohol consump (value)'!BQ8,"")</f>
        <v>0.49569773634084136</v>
      </c>
      <c r="BR8" s="84">
        <f>IFERROR('1.24 Beer consumption (value)'!BR8/'1.40 Alcohol consump (value)'!BR8,"")</f>
        <v>0.49544243719599879</v>
      </c>
      <c r="BS8" s="84">
        <f>IFERROR('1.24 Beer consumption (value)'!BS8/'1.40 Alcohol consump (value)'!BS8,"")</f>
        <v>0.49573799826880388</v>
      </c>
      <c r="BT8" s="84">
        <f>IFERROR('1.24 Beer consumption (value)'!BT8/'1.40 Alcohol consump (value)'!BT8,"")</f>
        <v>0.41391523163592731</v>
      </c>
      <c r="BU8" s="84">
        <f>IFERROR('1.24 Beer consumption (value)'!BU8/'1.40 Alcohol consump (value)'!BU8,"")</f>
        <v>0.43600524740152707</v>
      </c>
      <c r="BV8" s="84">
        <f>IFERROR('1.24 Beer consumption (value)'!BV8/'1.40 Alcohol consump (value)'!BV8,"")</f>
        <v>0.57512862003153264</v>
      </c>
      <c r="BW8" s="84">
        <f>IFERROR('1.24 Beer consumption (value)'!BW8/'1.40 Alcohol consump (value)'!BW8,"")</f>
        <v>0.37217775401972231</v>
      </c>
      <c r="BX8" s="84">
        <f>IFERROR('1.24 Beer consumption (value)'!BX8/'1.40 Alcohol consump (value)'!BX8,"")</f>
        <v>0.54946268956513011</v>
      </c>
      <c r="BY8" s="84">
        <f>IFERROR('1.24 Beer consumption (value)'!BY8/'1.40 Alcohol consump (value)'!BY8,"")</f>
        <v>0.15534453674302562</v>
      </c>
      <c r="BZ8" s="84">
        <f>IFERROR('1.24 Beer consumption (value)'!BZ8/'1.40 Alcohol consump (value)'!BZ8,"")</f>
        <v>0.51441304373171048</v>
      </c>
      <c r="CA8" s="84">
        <f>IFERROR('1.24 Beer consumption (value)'!CA8/'1.40 Alcohol consump (value)'!CA8,"")</f>
        <v>0.24840842687990156</v>
      </c>
      <c r="CB8" s="84">
        <f>IFERROR('1.24 Beer consumption (value)'!CB8/'1.40 Alcohol consump (value)'!CB8,"")</f>
        <v>0.5785011219910241</v>
      </c>
      <c r="CC8" s="84">
        <f>IFERROR('1.24 Beer consumption (value)'!CC8/'1.40 Alcohol consump (value)'!CC8,"")</f>
        <v>0.23465609349343841</v>
      </c>
      <c r="CD8" s="84">
        <f>IFERROR('1.24 Beer consumption (value)'!CD8/'1.40 Alcohol consump (value)'!CD8,"")</f>
        <v>0.49840286237757669</v>
      </c>
      <c r="CE8" s="84">
        <f>IFERROR('1.24 Beer consumption (value)'!CE8/'1.40 Alcohol consump (value)'!CE8,"")</f>
        <v>0.49760638767687121</v>
      </c>
      <c r="CF8" s="84">
        <f>IFERROR('1.24 Beer consumption (value)'!CF8/'1.40 Alcohol consump (value)'!CF8,"")</f>
        <v>0.35711243318998087</v>
      </c>
      <c r="CG8" s="84">
        <f>IFERROR('1.24 Beer consumption (value)'!CG8/'1.40 Alcohol consump (value)'!CG8,"")</f>
        <v>0.46489423878035741</v>
      </c>
      <c r="CH8" s="84">
        <f>IFERROR('1.24 Beer consumption (value)'!CH8/'1.40 Alcohol consump (value)'!CH8,"")</f>
        <v>0.41862886103691532</v>
      </c>
      <c r="CI8" s="84">
        <f>IFERROR('1.24 Beer consumption (value)'!CI8/'1.40 Alcohol consump (value)'!CI8,"")</f>
        <v>0.38181162469195168</v>
      </c>
      <c r="CJ8" s="84">
        <f>IFERROR('1.24 Beer consumption (value)'!CJ8/'1.40 Alcohol consump (value)'!CJ8,"")</f>
        <v>0.52698867512621095</v>
      </c>
      <c r="CK8" s="84">
        <f>IFERROR('1.24 Beer consumption (value)'!CK8/'1.40 Alcohol consump (value)'!CK8,"")</f>
        <v>0.53147010268154304</v>
      </c>
      <c r="CL8" s="84">
        <f>IFERROR('1.24 Beer consumption (value)'!CL8/'1.40 Alcohol consump (value)'!CL8,"")</f>
        <v>0.44022579647387633</v>
      </c>
      <c r="CM8" s="84">
        <f>IFERROR('1.24 Beer consumption (value)'!CM8/'1.40 Alcohol consump (value)'!CM8,"")</f>
        <v>0.42485846628924351</v>
      </c>
      <c r="CN8" s="84">
        <f>IFERROR('1.24 Beer consumption (value)'!CN8/'1.40 Alcohol consump (value)'!CN8,"")</f>
        <v>0.47297107224905094</v>
      </c>
      <c r="CO8" s="84">
        <f>IFERROR('1.24 Beer consumption (value)'!CO8/'1.40 Alcohol consump (value)'!CO8,"")</f>
        <v>0.76197136671804155</v>
      </c>
      <c r="CP8" s="84">
        <f>IFERROR('1.24 Beer consumption (value)'!CP8/'1.40 Alcohol consump (value)'!CP8,"")</f>
        <v>0.33779791876468235</v>
      </c>
      <c r="CR8" s="89">
        <f t="shared" si="0"/>
        <v>0.4109158546883856</v>
      </c>
    </row>
    <row r="9" spans="1:96" x14ac:dyDescent="0.25">
      <c r="A9" s="1" t="s">
        <v>30</v>
      </c>
      <c r="B9" s="84">
        <f>IFERROR('1.24 Beer consumption (value)'!B9/'1.40 Alcohol consump (value)'!B9,"")</f>
        <v>0.44606185546250637</v>
      </c>
      <c r="C9" s="84">
        <f>IFERROR('1.24 Beer consumption (value)'!C9/'1.40 Alcohol consump (value)'!C9,"")</f>
        <v>0.37178918497652252</v>
      </c>
      <c r="D9" s="84">
        <f>IFERROR('1.24 Beer consumption (value)'!D9/'1.40 Alcohol consump (value)'!D9,"")</f>
        <v>0.20911279866641969</v>
      </c>
      <c r="E9" s="84">
        <f>IFERROR('1.24 Beer consumption (value)'!E9/'1.40 Alcohol consump (value)'!E9,"")</f>
        <v>0.26997692283811148</v>
      </c>
      <c r="F9" s="84">
        <f>IFERROR('1.24 Beer consumption (value)'!F9/'1.40 Alcohol consump (value)'!F9,"")</f>
        <v>0.56881305268402038</v>
      </c>
      <c r="G9" s="84">
        <f>IFERROR('1.24 Beer consumption (value)'!G9/'1.40 Alcohol consump (value)'!G9,"")</f>
        <v>0.12676410666710655</v>
      </c>
      <c r="H9" s="84">
        <f>IFERROR('1.24 Beer consumption (value)'!H9/'1.40 Alcohol consump (value)'!H9,"")</f>
        <v>0.74547890154052243</v>
      </c>
      <c r="I9" s="84">
        <f>IFERROR('1.24 Beer consumption (value)'!I9/'1.40 Alcohol consump (value)'!I9,"")</f>
        <v>0.49610757516715837</v>
      </c>
      <c r="J9" s="84">
        <f>IFERROR('1.24 Beer consumption (value)'!J9/'1.40 Alcohol consump (value)'!J9,"")</f>
        <v>0.50338866890039602</v>
      </c>
      <c r="K9" s="84">
        <f>IFERROR('1.24 Beer consumption (value)'!K9/'1.40 Alcohol consump (value)'!K9,"")</f>
        <v>0.62139516757599367</v>
      </c>
      <c r="L9" s="84">
        <f>IFERROR('1.24 Beer consumption (value)'!L9/'1.40 Alcohol consump (value)'!L9,"")</f>
        <v>0.22792362768496419</v>
      </c>
      <c r="M9" s="84">
        <f>IFERROR('1.24 Beer consumption (value)'!M9/'1.40 Alcohol consump (value)'!M9,"")</f>
        <v>0.6341903226687795</v>
      </c>
      <c r="N9" s="84">
        <f>IFERROR('1.24 Beer consumption (value)'!N9/'1.40 Alcohol consump (value)'!N9,"")</f>
        <v>0.58844376938168474</v>
      </c>
      <c r="O9" s="84">
        <f>IFERROR('1.24 Beer consumption (value)'!O9/'1.40 Alcohol consump (value)'!O9,"")</f>
        <v>0.45288953660515491</v>
      </c>
      <c r="P9" s="84">
        <f>IFERROR('1.24 Beer consumption (value)'!P9/'1.40 Alcohol consump (value)'!P9,"")</f>
        <v>0.39856134531569404</v>
      </c>
      <c r="Q9" s="84">
        <f>IFERROR('1.24 Beer consumption (value)'!Q9/'1.40 Alcohol consump (value)'!Q9,"")</f>
        <v>0.5505296368978565</v>
      </c>
      <c r="R9" s="84">
        <f>IFERROR('1.24 Beer consumption (value)'!R9/'1.40 Alcohol consump (value)'!R9,"")</f>
        <v>9.0056802514752121E-2</v>
      </c>
      <c r="S9" s="84">
        <f>IFERROR('1.24 Beer consumption (value)'!S9/'1.40 Alcohol consump (value)'!S9,"")</f>
        <v>0.86241082963545468</v>
      </c>
      <c r="T9" s="84">
        <f>IFERROR('1.24 Beer consumption (value)'!T9/'1.40 Alcohol consump (value)'!T9,"")</f>
        <v>0.54068679045178081</v>
      </c>
      <c r="U9" s="84">
        <f>IFERROR('1.24 Beer consumption (value)'!U9/'1.40 Alcohol consump (value)'!U9,"")</f>
        <v>0.55866805847501655</v>
      </c>
      <c r="V9" s="84">
        <f>IFERROR('1.24 Beer consumption (value)'!V9/'1.40 Alcohol consump (value)'!V9,"")</f>
        <v>0.44427121936258845</v>
      </c>
      <c r="W9" s="84">
        <f>IFERROR('1.24 Beer consumption (value)'!W9/'1.40 Alcohol consump (value)'!W9,"")</f>
        <v>0.45350063948563851</v>
      </c>
      <c r="X9" s="84">
        <f>IFERROR('1.24 Beer consumption (value)'!X9/'1.40 Alcohol consump (value)'!X9,"")</f>
        <v>0.24770642201834864</v>
      </c>
      <c r="Y9" s="84">
        <f>IFERROR('1.24 Beer consumption (value)'!Y9/'1.40 Alcohol consump (value)'!Y9,"")</f>
        <v>0.680358923230309</v>
      </c>
      <c r="Z9" s="84">
        <f>IFERROR('1.24 Beer consumption (value)'!Z9/'1.40 Alcohol consump (value)'!Z9,"")</f>
        <v>0.50192794312567779</v>
      </c>
      <c r="AA9" s="84">
        <f>IFERROR('1.24 Beer consumption (value)'!AA9/'1.40 Alcohol consump (value)'!AA9,"")</f>
        <v>0.34641482261057416</v>
      </c>
      <c r="AB9" s="84">
        <f>IFERROR('1.24 Beer consumption (value)'!AB9/'1.40 Alcohol consump (value)'!AB9,"")</f>
        <v>0.52682960724025918</v>
      </c>
      <c r="AC9" s="84">
        <f>IFERROR('1.24 Beer consumption (value)'!AC9/'1.40 Alcohol consump (value)'!AC9,"")</f>
        <v>0.24702831208126216</v>
      </c>
      <c r="AD9" s="84">
        <f>IFERROR('1.24 Beer consumption (value)'!AD9/'1.40 Alcohol consump (value)'!AD9,"")</f>
        <v>0.18238047475760613</v>
      </c>
      <c r="AE9" s="84">
        <f>IFERROR('1.24 Beer consumption (value)'!AE9/'1.40 Alcohol consump (value)'!AE9,"")</f>
        <v>0.38153138350312188</v>
      </c>
      <c r="AF9" s="84">
        <f>IFERROR('1.24 Beer consumption (value)'!AF9/'1.40 Alcohol consump (value)'!AF9,"")</f>
        <v>0.17760568744445857</v>
      </c>
      <c r="AG9" s="84">
        <f>IFERROR('1.24 Beer consumption (value)'!AG9/'1.40 Alcohol consump (value)'!AG9,"")</f>
        <v>0.31417743861288477</v>
      </c>
      <c r="AH9" s="84">
        <f>IFERROR('1.24 Beer consumption (value)'!AH9/'1.40 Alcohol consump (value)'!AH9,"")</f>
        <v>0.26511792871076434</v>
      </c>
      <c r="AI9" s="84">
        <f>IFERROR('1.24 Beer consumption (value)'!AI9/'1.40 Alcohol consump (value)'!AI9,"")</f>
        <v>0.57978014758217078</v>
      </c>
      <c r="AJ9" s="84">
        <f>IFERROR('1.24 Beer consumption (value)'!AJ9/'1.40 Alcohol consump (value)'!AJ9,"")</f>
        <v>0.60112239003053558</v>
      </c>
      <c r="AK9" s="84">
        <f>IFERROR('1.24 Beer consumption (value)'!AK9/'1.40 Alcohol consump (value)'!AK9,"")</f>
        <v>0.43670818894196245</v>
      </c>
      <c r="AL9" s="84">
        <f>IFERROR('1.24 Beer consumption (value)'!AL9/'1.40 Alcohol consump (value)'!AL9,"")</f>
        <v>0.53313100657561951</v>
      </c>
      <c r="AM9" s="84">
        <f>IFERROR('1.24 Beer consumption (value)'!AM9/'1.40 Alcohol consump (value)'!AM9,"")</f>
        <v>0.34949185695454354</v>
      </c>
      <c r="AN9" s="84">
        <f>IFERROR('1.24 Beer consumption (value)'!AN9/'1.40 Alcohol consump (value)'!AN9,"")</f>
        <v>0.27352166073327477</v>
      </c>
      <c r="AO9" s="84">
        <f>IFERROR('1.24 Beer consumption (value)'!AO9/'1.40 Alcohol consump (value)'!AO9,"")</f>
        <v>0.46008606899037918</v>
      </c>
      <c r="AP9" s="84">
        <f>IFERROR('1.24 Beer consumption (value)'!AP9/'1.40 Alcohol consump (value)'!AP9,"")</f>
        <v>0.6208769585766557</v>
      </c>
      <c r="AQ9" s="84">
        <f>IFERROR('1.24 Beer consumption (value)'!AQ9/'1.40 Alcohol consump (value)'!AQ9,"")</f>
        <v>0.45840038622465401</v>
      </c>
      <c r="AR9" s="84">
        <f>IFERROR('1.24 Beer consumption (value)'!AR9/'1.40 Alcohol consump (value)'!AR9,"")</f>
        <v>0.85098637858149373</v>
      </c>
      <c r="AS9" s="84">
        <f>IFERROR('1.24 Beer consumption (value)'!AS9/'1.40 Alcohol consump (value)'!AS9,"")</f>
        <v>0.61465916523533259</v>
      </c>
      <c r="AT9" s="84">
        <f>IFERROR('1.24 Beer consumption (value)'!AT9/'1.40 Alcohol consump (value)'!AT9,"")</f>
        <v>0.41090640313175836</v>
      </c>
      <c r="AU9" s="84">
        <f>IFERROR('1.24 Beer consumption (value)'!AU9/'1.40 Alcohol consump (value)'!AU9,"")</f>
        <v>0.67019998955668114</v>
      </c>
      <c r="AV9" s="84">
        <f>IFERROR('1.24 Beer consumption (value)'!AV9/'1.40 Alcohol consump (value)'!AV9,"")</f>
        <v>0.63877300613496935</v>
      </c>
      <c r="AW9" s="84">
        <f>IFERROR('1.24 Beer consumption (value)'!AW9/'1.40 Alcohol consump (value)'!AW9,"")</f>
        <v>0.6567052023121388</v>
      </c>
      <c r="AX9" s="84">
        <f>IFERROR('1.24 Beer consumption (value)'!AX9/'1.40 Alcohol consump (value)'!AX9,"")</f>
        <v>0.64090480678605088</v>
      </c>
      <c r="AY9" s="84">
        <f>IFERROR('1.24 Beer consumption (value)'!AY9/'1.40 Alcohol consump (value)'!AY9,"")</f>
        <v>0.61517976031957389</v>
      </c>
      <c r="AZ9" s="84">
        <f>IFERROR('1.24 Beer consumption (value)'!AZ9/'1.40 Alcohol consump (value)'!AZ9,"")</f>
        <v>0.67464383275423101</v>
      </c>
      <c r="BA9" s="84">
        <f>IFERROR('1.24 Beer consumption (value)'!BA9/'1.40 Alcohol consump (value)'!BA9,"")</f>
        <v>0.81938217267903424</v>
      </c>
      <c r="BB9" s="84">
        <f>IFERROR('1.24 Beer consumption (value)'!BB9/'1.40 Alcohol consump (value)'!BB9,"")</f>
        <v>0.27254601226993863</v>
      </c>
      <c r="BC9" s="84">
        <f>IFERROR('1.24 Beer consumption (value)'!BC9/'1.40 Alcohol consump (value)'!BC9,"")</f>
        <v>0.71264095694972274</v>
      </c>
      <c r="BD9" s="84">
        <f>IFERROR('1.24 Beer consumption (value)'!BD9/'1.40 Alcohol consump (value)'!BD9,"")</f>
        <v>0.58729599032843038</v>
      </c>
      <c r="BE9" s="84">
        <f>IFERROR('1.24 Beer consumption (value)'!BE9/'1.40 Alcohol consump (value)'!BE9,"")</f>
        <v>0.20416263310745403</v>
      </c>
      <c r="BF9" s="84">
        <f>IFERROR('1.24 Beer consumption (value)'!BF9/'1.40 Alcohol consump (value)'!BF9,"")</f>
        <v>0.88711111111111107</v>
      </c>
      <c r="BG9" s="84">
        <f>IFERROR('1.24 Beer consumption (value)'!BG9/'1.40 Alcohol consump (value)'!BG9,"")</f>
        <v>0.50747393543524677</v>
      </c>
      <c r="BH9" s="84">
        <f>IFERROR('1.24 Beer consumption (value)'!BH9/'1.40 Alcohol consump (value)'!BH9,"")</f>
        <v>1</v>
      </c>
      <c r="BI9" s="84">
        <f>IFERROR('1.24 Beer consumption (value)'!BI9/'1.40 Alcohol consump (value)'!BI9,"")</f>
        <v>0.38483332328651515</v>
      </c>
      <c r="BJ9" s="84">
        <f>IFERROR('1.24 Beer consumption (value)'!BJ9/'1.40 Alcohol consump (value)'!BJ9,"")</f>
        <v>0.76619874692679824</v>
      </c>
      <c r="BK9" s="84">
        <f>IFERROR('1.24 Beer consumption (value)'!BK9/'1.40 Alcohol consump (value)'!BK9,"")</f>
        <v>0.49466781479764194</v>
      </c>
      <c r="BL9" s="84">
        <f>IFERROR('1.24 Beer consumption (value)'!BL9/'1.40 Alcohol consump (value)'!BL9,"")</f>
        <v>0.76293271945445851</v>
      </c>
      <c r="BM9" s="84">
        <f>IFERROR('1.24 Beer consumption (value)'!BM9/'1.40 Alcohol consump (value)'!BM9,"")</f>
        <v>1</v>
      </c>
      <c r="BN9" s="84">
        <f>IFERROR('1.24 Beer consumption (value)'!BN9/'1.40 Alcohol consump (value)'!BN9,"")</f>
        <v>0.52204649870161457</v>
      </c>
      <c r="BO9" s="84">
        <f>IFERROR('1.24 Beer consumption (value)'!BO9/'1.40 Alcohol consump (value)'!BO9,"")</f>
        <v>0.41881156657133778</v>
      </c>
      <c r="BP9" s="84">
        <f>IFERROR('1.24 Beer consumption (value)'!BP9/'1.40 Alcohol consump (value)'!BP9,"")</f>
        <v>0.14540067060016115</v>
      </c>
      <c r="BQ9" s="84">
        <f>IFERROR('1.24 Beer consumption (value)'!BQ9/'1.40 Alcohol consump (value)'!BQ9,"")</f>
        <v>0.49310952906407285</v>
      </c>
      <c r="BR9" s="84">
        <f>IFERROR('1.24 Beer consumption (value)'!BR9/'1.40 Alcohol consump (value)'!BR9,"")</f>
        <v>0.48026452400812297</v>
      </c>
      <c r="BS9" s="84">
        <f>IFERROR('1.24 Beer consumption (value)'!BS9/'1.40 Alcohol consump (value)'!BS9,"")</f>
        <v>0.49523645793875115</v>
      </c>
      <c r="BT9" s="84">
        <f>IFERROR('1.24 Beer consumption (value)'!BT9/'1.40 Alcohol consump (value)'!BT9,"")</f>
        <v>0.41002767458208672</v>
      </c>
      <c r="BU9" s="84">
        <f>IFERROR('1.24 Beer consumption (value)'!BU9/'1.40 Alcohol consump (value)'!BU9,"")</f>
        <v>0.43491276764472636</v>
      </c>
      <c r="BV9" s="84">
        <f>IFERROR('1.24 Beer consumption (value)'!BV9/'1.40 Alcohol consump (value)'!BV9,"")</f>
        <v>0.56728465010867346</v>
      </c>
      <c r="BW9" s="84">
        <f>IFERROR('1.24 Beer consumption (value)'!BW9/'1.40 Alcohol consump (value)'!BW9,"")</f>
        <v>0.37033033335009297</v>
      </c>
      <c r="BX9" s="84">
        <f>IFERROR('1.24 Beer consumption (value)'!BX9/'1.40 Alcohol consump (value)'!BX9,"")</f>
        <v>0.54562710661699487</v>
      </c>
      <c r="BY9" s="84">
        <f>IFERROR('1.24 Beer consumption (value)'!BY9/'1.40 Alcohol consump (value)'!BY9,"")</f>
        <v>0.15247511735884872</v>
      </c>
      <c r="BZ9" s="84">
        <f>IFERROR('1.24 Beer consumption (value)'!BZ9/'1.40 Alcohol consump (value)'!BZ9,"")</f>
        <v>0.50885605349899432</v>
      </c>
      <c r="CA9" s="84">
        <f>IFERROR('1.24 Beer consumption (value)'!CA9/'1.40 Alcohol consump (value)'!CA9,"")</f>
        <v>0.24887598609808573</v>
      </c>
      <c r="CB9" s="84">
        <f>IFERROR('1.24 Beer consumption (value)'!CB9/'1.40 Alcohol consump (value)'!CB9,"")</f>
        <v>0.57230710207397717</v>
      </c>
      <c r="CC9" s="84">
        <f>IFERROR('1.24 Beer consumption (value)'!CC9/'1.40 Alcohol consump (value)'!CC9,"")</f>
        <v>0.24467655851658932</v>
      </c>
      <c r="CD9" s="84">
        <f>IFERROR('1.24 Beer consumption (value)'!CD9/'1.40 Alcohol consump (value)'!CD9,"")</f>
        <v>0.49690443667843393</v>
      </c>
      <c r="CE9" s="84">
        <f>IFERROR('1.24 Beer consumption (value)'!CE9/'1.40 Alcohol consump (value)'!CE9,"")</f>
        <v>0.48996190031879322</v>
      </c>
      <c r="CF9" s="84">
        <f>IFERROR('1.24 Beer consumption (value)'!CF9/'1.40 Alcohol consump (value)'!CF9,"")</f>
        <v>0.35885312251768359</v>
      </c>
      <c r="CG9" s="84">
        <f>IFERROR('1.24 Beer consumption (value)'!CG9/'1.40 Alcohol consump (value)'!CG9,"")</f>
        <v>0.46935318679587174</v>
      </c>
      <c r="CH9" s="84">
        <f>IFERROR('1.24 Beer consumption (value)'!CH9/'1.40 Alcohol consump (value)'!CH9,"")</f>
        <v>0.40986462454179212</v>
      </c>
      <c r="CI9" s="84">
        <f>IFERROR('1.24 Beer consumption (value)'!CI9/'1.40 Alcohol consump (value)'!CI9,"")</f>
        <v>0.37387782278200077</v>
      </c>
      <c r="CJ9" s="84">
        <f>IFERROR('1.24 Beer consumption (value)'!CJ9/'1.40 Alcohol consump (value)'!CJ9,"")</f>
        <v>0.5196917910181138</v>
      </c>
      <c r="CK9" s="84">
        <f>IFERROR('1.24 Beer consumption (value)'!CK9/'1.40 Alcohol consump (value)'!CK9,"")</f>
        <v>0.51989775560547513</v>
      </c>
      <c r="CL9" s="84">
        <f>IFERROR('1.24 Beer consumption (value)'!CL9/'1.40 Alcohol consump (value)'!CL9,"")</f>
        <v>0.43797822248382035</v>
      </c>
      <c r="CM9" s="84">
        <f>IFERROR('1.24 Beer consumption (value)'!CM9/'1.40 Alcohol consump (value)'!CM9,"")</f>
        <v>0.42351354389119805</v>
      </c>
      <c r="CN9" s="84">
        <f>IFERROR('1.24 Beer consumption (value)'!CN9/'1.40 Alcohol consump (value)'!CN9,"")</f>
        <v>0.46626148828935626</v>
      </c>
      <c r="CO9" s="84">
        <f>IFERROR('1.24 Beer consumption (value)'!CO9/'1.40 Alcohol consump (value)'!CO9,"")</f>
        <v>0.77523300105356996</v>
      </c>
      <c r="CP9" s="84">
        <f>IFERROR('1.24 Beer consumption (value)'!CP9/'1.40 Alcohol consump (value)'!CP9,"")</f>
        <v>0.34045077105575255</v>
      </c>
      <c r="CR9" s="89">
        <f t="shared" si="0"/>
        <v>0.40779078934143265</v>
      </c>
    </row>
    <row r="10" spans="1:96" x14ac:dyDescent="0.25">
      <c r="A10" s="1" t="s">
        <v>31</v>
      </c>
      <c r="B10" s="84">
        <f>IFERROR('1.24 Beer consumption (value)'!B10/'1.40 Alcohol consump (value)'!B10,"")</f>
        <v>0.44384521141722816</v>
      </c>
      <c r="C10" s="84">
        <f>IFERROR('1.24 Beer consumption (value)'!C10/'1.40 Alcohol consump (value)'!C10,"")</f>
        <v>0.36803462774922707</v>
      </c>
      <c r="D10" s="84">
        <f>IFERROR('1.24 Beer consumption (value)'!D10/'1.40 Alcohol consump (value)'!D10,"")</f>
        <v>0.23616048755713559</v>
      </c>
      <c r="E10" s="84">
        <f>IFERROR('1.24 Beer consumption (value)'!E10/'1.40 Alcohol consump (value)'!E10,"")</f>
        <v>0.26819087451788287</v>
      </c>
      <c r="F10" s="84">
        <f>IFERROR('1.24 Beer consumption (value)'!F10/'1.40 Alcohol consump (value)'!F10,"")</f>
        <v>0.58020839465473595</v>
      </c>
      <c r="G10" s="84">
        <f>IFERROR('1.24 Beer consumption (value)'!G10/'1.40 Alcohol consump (value)'!G10,"")</f>
        <v>0.1339661188821617</v>
      </c>
      <c r="H10" s="84">
        <f>IFERROR('1.24 Beer consumption (value)'!H10/'1.40 Alcohol consump (value)'!H10,"")</f>
        <v>0.7408977556109726</v>
      </c>
      <c r="I10" s="84">
        <f>IFERROR('1.24 Beer consumption (value)'!I10/'1.40 Alcohol consump (value)'!I10,"")</f>
        <v>0.50649741796061754</v>
      </c>
      <c r="J10" s="84">
        <f>IFERROR('1.24 Beer consumption (value)'!J10/'1.40 Alcohol consump (value)'!J10,"")</f>
        <v>0.47487277353689572</v>
      </c>
      <c r="K10" s="84">
        <f>IFERROR('1.24 Beer consumption (value)'!K10/'1.40 Alcohol consump (value)'!K10,"")</f>
        <v>0.6214023732470334</v>
      </c>
      <c r="L10" s="84">
        <f>IFERROR('1.24 Beer consumption (value)'!L10/'1.40 Alcohol consump (value)'!L10,"")</f>
        <v>0.22805933250927068</v>
      </c>
      <c r="M10" s="84">
        <f>IFERROR('1.24 Beer consumption (value)'!M10/'1.40 Alcohol consump (value)'!M10,"")</f>
        <v>0.63655872955314985</v>
      </c>
      <c r="N10" s="84">
        <f>IFERROR('1.24 Beer consumption (value)'!N10/'1.40 Alcohol consump (value)'!N10,"")</f>
        <v>0.57794510831014356</v>
      </c>
      <c r="O10" s="84">
        <f>IFERROR('1.24 Beer consumption (value)'!O10/'1.40 Alcohol consump (value)'!O10,"")</f>
        <v>0.45642945336666624</v>
      </c>
      <c r="P10" s="84">
        <f>IFERROR('1.24 Beer consumption (value)'!P10/'1.40 Alcohol consump (value)'!P10,"")</f>
        <v>0.39968626003506502</v>
      </c>
      <c r="Q10" s="84">
        <f>IFERROR('1.24 Beer consumption (value)'!Q10/'1.40 Alcohol consump (value)'!Q10,"")</f>
        <v>0.54223962312197616</v>
      </c>
      <c r="R10" s="84">
        <f>IFERROR('1.24 Beer consumption (value)'!R10/'1.40 Alcohol consump (value)'!R10,"")</f>
        <v>0.1000756715853197</v>
      </c>
      <c r="S10" s="84">
        <f>IFERROR('1.24 Beer consumption (value)'!S10/'1.40 Alcohol consump (value)'!S10,"")</f>
        <v>0.85838220918866082</v>
      </c>
      <c r="T10" s="84">
        <f>IFERROR('1.24 Beer consumption (value)'!T10/'1.40 Alcohol consump (value)'!T10,"")</f>
        <v>0.53884708832980643</v>
      </c>
      <c r="U10" s="84">
        <f>IFERROR('1.24 Beer consumption (value)'!U10/'1.40 Alcohol consump (value)'!U10,"")</f>
        <v>0.5539604508310122</v>
      </c>
      <c r="V10" s="84">
        <f>IFERROR('1.24 Beer consumption (value)'!V10/'1.40 Alcohol consump (value)'!V10,"")</f>
        <v>0.4533715925394548</v>
      </c>
      <c r="W10" s="84">
        <f>IFERROR('1.24 Beer consumption (value)'!W10/'1.40 Alcohol consump (value)'!W10,"")</f>
        <v>0.45595538055104773</v>
      </c>
      <c r="X10" s="84">
        <f>IFERROR('1.24 Beer consumption (value)'!X10/'1.40 Alcohol consump (value)'!X10,"")</f>
        <v>0.26621503496503496</v>
      </c>
      <c r="Y10" s="84">
        <f>IFERROR('1.24 Beer consumption (value)'!Y10/'1.40 Alcohol consump (value)'!Y10,"")</f>
        <v>0.69320302087960906</v>
      </c>
      <c r="Z10" s="84">
        <f>IFERROR('1.24 Beer consumption (value)'!Z10/'1.40 Alcohol consump (value)'!Z10,"")</f>
        <v>0.51094307471111344</v>
      </c>
      <c r="AA10" s="84">
        <f>IFERROR('1.24 Beer consumption (value)'!AA10/'1.40 Alcohol consump (value)'!AA10,"")</f>
        <v>0.3618239242005527</v>
      </c>
      <c r="AB10" s="84">
        <f>IFERROR('1.24 Beer consumption (value)'!AB10/'1.40 Alcohol consump (value)'!AB10,"")</f>
        <v>0.52457755066488587</v>
      </c>
      <c r="AC10" s="84">
        <f>IFERROR('1.24 Beer consumption (value)'!AC10/'1.40 Alcohol consump (value)'!AC10,"")</f>
        <v>0.2327150084317032</v>
      </c>
      <c r="AD10" s="84">
        <f>IFERROR('1.24 Beer consumption (value)'!AD10/'1.40 Alcohol consump (value)'!AD10,"")</f>
        <v>0.21606143433554603</v>
      </c>
      <c r="AE10" s="84">
        <f>IFERROR('1.24 Beer consumption (value)'!AE10/'1.40 Alcohol consump (value)'!AE10,"")</f>
        <v>0.36407335213186726</v>
      </c>
      <c r="AF10" s="84">
        <f>IFERROR('1.24 Beer consumption (value)'!AF10/'1.40 Alcohol consump (value)'!AF10,"")</f>
        <v>0.17427238215754506</v>
      </c>
      <c r="AG10" s="84">
        <f>IFERROR('1.24 Beer consumption (value)'!AG10/'1.40 Alcohol consump (value)'!AG10,"")</f>
        <v>0.33286942690988619</v>
      </c>
      <c r="AH10" s="84">
        <f>IFERROR('1.24 Beer consumption (value)'!AH10/'1.40 Alcohol consump (value)'!AH10,"")</f>
        <v>0.24602131698058108</v>
      </c>
      <c r="AI10" s="84">
        <f>IFERROR('1.24 Beer consumption (value)'!AI10/'1.40 Alcohol consump (value)'!AI10,"")</f>
        <v>0.56976262561513191</v>
      </c>
      <c r="AJ10" s="84">
        <f>IFERROR('1.24 Beer consumption (value)'!AJ10/'1.40 Alcohol consump (value)'!AJ10,"")</f>
        <v>0.60026508039194038</v>
      </c>
      <c r="AK10" s="84">
        <f>IFERROR('1.24 Beer consumption (value)'!AK10/'1.40 Alcohol consump (value)'!AK10,"")</f>
        <v>0.44575917631024298</v>
      </c>
      <c r="AL10" s="84">
        <f>IFERROR('1.24 Beer consumption (value)'!AL10/'1.40 Alcohol consump (value)'!AL10,"")</f>
        <v>0.52872373460304312</v>
      </c>
      <c r="AM10" s="84">
        <f>IFERROR('1.24 Beer consumption (value)'!AM10/'1.40 Alcohol consump (value)'!AM10,"")</f>
        <v>0.33662481048089254</v>
      </c>
      <c r="AN10" s="84">
        <f>IFERROR('1.24 Beer consumption (value)'!AN10/'1.40 Alcohol consump (value)'!AN10,"")</f>
        <v>0.25813711189831212</v>
      </c>
      <c r="AO10" s="84">
        <f>IFERROR('1.24 Beer consumption (value)'!AO10/'1.40 Alcohol consump (value)'!AO10,"")</f>
        <v>0.45396106652651153</v>
      </c>
      <c r="AP10" s="84">
        <f>IFERROR('1.24 Beer consumption (value)'!AP10/'1.40 Alcohol consump (value)'!AP10,"")</f>
        <v>0.6345449736304728</v>
      </c>
      <c r="AQ10" s="84">
        <f>IFERROR('1.24 Beer consumption (value)'!AQ10/'1.40 Alcohol consump (value)'!AQ10,"")</f>
        <v>0.47410637800794331</v>
      </c>
      <c r="AR10" s="84">
        <f>IFERROR('1.24 Beer consumption (value)'!AR10/'1.40 Alcohol consump (value)'!AR10,"")</f>
        <v>0.84117592678191733</v>
      </c>
      <c r="AS10" s="84">
        <f>IFERROR('1.24 Beer consumption (value)'!AS10/'1.40 Alcohol consump (value)'!AS10,"")</f>
        <v>0.63792816273292219</v>
      </c>
      <c r="AT10" s="84">
        <f>IFERROR('1.24 Beer consumption (value)'!AT10/'1.40 Alcohol consump (value)'!AT10,"")</f>
        <v>0.42080176609302095</v>
      </c>
      <c r="AU10" s="84">
        <f>IFERROR('1.24 Beer consumption (value)'!AU10/'1.40 Alcohol consump (value)'!AU10,"")</f>
        <v>0.6709496109761186</v>
      </c>
      <c r="AV10" s="84">
        <f>IFERROR('1.24 Beer consumption (value)'!AV10/'1.40 Alcohol consump (value)'!AV10,"")</f>
        <v>0.64925539008668598</v>
      </c>
      <c r="AW10" s="84">
        <f>IFERROR('1.24 Beer consumption (value)'!AW10/'1.40 Alcohol consump (value)'!AW10,"")</f>
        <v>0.6730718190986783</v>
      </c>
      <c r="AX10" s="84">
        <f>IFERROR('1.24 Beer consumption (value)'!AX10/'1.40 Alcohol consump (value)'!AX10,"")</f>
        <v>0.65175788329104745</v>
      </c>
      <c r="AY10" s="84">
        <f>IFERROR('1.24 Beer consumption (value)'!AY10/'1.40 Alcohol consump (value)'!AY10,"")</f>
        <v>0.62560755450631855</v>
      </c>
      <c r="AZ10" s="84">
        <f>IFERROR('1.24 Beer consumption (value)'!AZ10/'1.40 Alcohol consump (value)'!AZ10,"")</f>
        <v>0.70372829326622754</v>
      </c>
      <c r="BA10" s="84">
        <f>IFERROR('1.24 Beer consumption (value)'!BA10/'1.40 Alcohol consump (value)'!BA10,"")</f>
        <v>0.81169830682401234</v>
      </c>
      <c r="BB10" s="84">
        <f>IFERROR('1.24 Beer consumption (value)'!BB10/'1.40 Alcohol consump (value)'!BB10,"")</f>
        <v>0.29018941233608547</v>
      </c>
      <c r="BC10" s="84">
        <f>IFERROR('1.24 Beer consumption (value)'!BC10/'1.40 Alcohol consump (value)'!BC10,"")</f>
        <v>0.69604467623575028</v>
      </c>
      <c r="BD10" s="84">
        <f>IFERROR('1.24 Beer consumption (value)'!BD10/'1.40 Alcohol consump (value)'!BD10,"")</f>
        <v>0.59020218092229593</v>
      </c>
      <c r="BE10" s="84">
        <f>IFERROR('1.24 Beer consumption (value)'!BE10/'1.40 Alcohol consump (value)'!BE10,"")</f>
        <v>0.21572837150127225</v>
      </c>
      <c r="BF10" s="84">
        <f>IFERROR('1.24 Beer consumption (value)'!BF10/'1.40 Alcohol consump (value)'!BF10,"")</f>
        <v>0.88929864556792271</v>
      </c>
      <c r="BG10" s="84">
        <f>IFERROR('1.24 Beer consumption (value)'!BG10/'1.40 Alcohol consump (value)'!BG10,"")</f>
        <v>0.48207091055600326</v>
      </c>
      <c r="BH10" s="84">
        <f>IFERROR('1.24 Beer consumption (value)'!BH10/'1.40 Alcohol consump (value)'!BH10,"")</f>
        <v>1</v>
      </c>
      <c r="BI10" s="84">
        <f>IFERROR('1.24 Beer consumption (value)'!BI10/'1.40 Alcohol consump (value)'!BI10,"")</f>
        <v>0.38886360188135338</v>
      </c>
      <c r="BJ10" s="84">
        <f>IFERROR('1.24 Beer consumption (value)'!BJ10/'1.40 Alcohol consump (value)'!BJ10,"")</f>
        <v>0.7744041070773745</v>
      </c>
      <c r="BK10" s="84">
        <f>IFERROR('1.24 Beer consumption (value)'!BK10/'1.40 Alcohol consump (value)'!BK10,"")</f>
        <v>0.50216758714888055</v>
      </c>
      <c r="BL10" s="84">
        <f>IFERROR('1.24 Beer consumption (value)'!BL10/'1.40 Alcohol consump (value)'!BL10,"")</f>
        <v>0.7705751509374007</v>
      </c>
      <c r="BM10" s="84">
        <f>IFERROR('1.24 Beer consumption (value)'!BM10/'1.40 Alcohol consump (value)'!BM10,"")</f>
        <v>1</v>
      </c>
      <c r="BN10" s="84">
        <f>IFERROR('1.24 Beer consumption (value)'!BN10/'1.40 Alcohol consump (value)'!BN10,"")</f>
        <v>0.5438926976824221</v>
      </c>
      <c r="BO10" s="84">
        <f>IFERROR('1.24 Beer consumption (value)'!BO10/'1.40 Alcohol consump (value)'!BO10,"")</f>
        <v>0.48027332628325065</v>
      </c>
      <c r="BP10" s="84">
        <f>IFERROR('1.24 Beer consumption (value)'!BP10/'1.40 Alcohol consump (value)'!BP10,"")</f>
        <v>0.18164167835184986</v>
      </c>
      <c r="BQ10" s="84">
        <f>IFERROR('1.24 Beer consumption (value)'!BQ10/'1.40 Alcohol consump (value)'!BQ10,"")</f>
        <v>0.5000749239390363</v>
      </c>
      <c r="BR10" s="84">
        <f>IFERROR('1.24 Beer consumption (value)'!BR10/'1.40 Alcohol consump (value)'!BR10,"")</f>
        <v>0.48132921889292068</v>
      </c>
      <c r="BS10" s="84">
        <f>IFERROR('1.24 Beer consumption (value)'!BS10/'1.40 Alcohol consump (value)'!BS10,"")</f>
        <v>0.50319997944506134</v>
      </c>
      <c r="BT10" s="84">
        <f>IFERROR('1.24 Beer consumption (value)'!BT10/'1.40 Alcohol consump (value)'!BT10,"")</f>
        <v>0.39884182874154228</v>
      </c>
      <c r="BU10" s="84">
        <f>IFERROR('1.24 Beer consumption (value)'!BU10/'1.40 Alcohol consump (value)'!BU10,"")</f>
        <v>0.43352086052477606</v>
      </c>
      <c r="BV10" s="84">
        <f>IFERROR('1.24 Beer consumption (value)'!BV10/'1.40 Alcohol consump (value)'!BV10,"")</f>
        <v>0.55986363752872925</v>
      </c>
      <c r="BW10" s="84">
        <f>IFERROR('1.24 Beer consumption (value)'!BW10/'1.40 Alcohol consump (value)'!BW10,"")</f>
        <v>0.36097289397682586</v>
      </c>
      <c r="BX10" s="84">
        <f>IFERROR('1.24 Beer consumption (value)'!BX10/'1.40 Alcohol consump (value)'!BX10,"")</f>
        <v>0.53020383151648076</v>
      </c>
      <c r="BY10" s="84">
        <f>IFERROR('1.24 Beer consumption (value)'!BY10/'1.40 Alcohol consump (value)'!BY10,"")</f>
        <v>0.14772049647668936</v>
      </c>
      <c r="BZ10" s="84">
        <f>IFERROR('1.24 Beer consumption (value)'!BZ10/'1.40 Alcohol consump (value)'!BZ10,"")</f>
        <v>0.50879341785071908</v>
      </c>
      <c r="CA10" s="84">
        <f>IFERROR('1.24 Beer consumption (value)'!CA10/'1.40 Alcohol consump (value)'!CA10,"")</f>
        <v>0.23237970029784066</v>
      </c>
      <c r="CB10" s="84">
        <f>IFERROR('1.24 Beer consumption (value)'!CB10/'1.40 Alcohol consump (value)'!CB10,"")</f>
        <v>0.56978194159808293</v>
      </c>
      <c r="CC10" s="84">
        <f>IFERROR('1.24 Beer consumption (value)'!CC10/'1.40 Alcohol consump (value)'!CC10,"")</f>
        <v>0.24279921746068178</v>
      </c>
      <c r="CD10" s="84">
        <f>IFERROR('1.24 Beer consumption (value)'!CD10/'1.40 Alcohol consump (value)'!CD10,"")</f>
        <v>0.49453999675482718</v>
      </c>
      <c r="CE10" s="84">
        <f>IFERROR('1.24 Beer consumption (value)'!CE10/'1.40 Alcohol consump (value)'!CE10,"")</f>
        <v>0.48891681901279704</v>
      </c>
      <c r="CF10" s="84">
        <f>IFERROR('1.24 Beer consumption (value)'!CF10/'1.40 Alcohol consump (value)'!CF10,"")</f>
        <v>0.35950107466262637</v>
      </c>
      <c r="CG10" s="84">
        <f>IFERROR('1.24 Beer consumption (value)'!CG10/'1.40 Alcohol consump (value)'!CG10,"")</f>
        <v>0.47250649136330114</v>
      </c>
      <c r="CH10" s="84">
        <f>IFERROR('1.24 Beer consumption (value)'!CH10/'1.40 Alcohol consump (value)'!CH10,"")</f>
        <v>0.41695471322280159</v>
      </c>
      <c r="CI10" s="84">
        <f>IFERROR('1.24 Beer consumption (value)'!CI10/'1.40 Alcohol consump (value)'!CI10,"")</f>
        <v>0.37684183588098069</v>
      </c>
      <c r="CJ10" s="84">
        <f>IFERROR('1.24 Beer consumption (value)'!CJ10/'1.40 Alcohol consump (value)'!CJ10,"")</f>
        <v>0.54416160779985279</v>
      </c>
      <c r="CK10" s="84">
        <f>IFERROR('1.24 Beer consumption (value)'!CK10/'1.40 Alcohol consump (value)'!CK10,"")</f>
        <v>0.49142086684769326</v>
      </c>
      <c r="CL10" s="84">
        <f>IFERROR('1.24 Beer consumption (value)'!CL10/'1.40 Alcohol consump (value)'!CL10,"")</f>
        <v>0.43417092461678236</v>
      </c>
      <c r="CM10" s="84">
        <f>IFERROR('1.24 Beer consumption (value)'!CM10/'1.40 Alcohol consump (value)'!CM10,"")</f>
        <v>0.39533156498673766</v>
      </c>
      <c r="CN10" s="84">
        <f>IFERROR('1.24 Beer consumption (value)'!CN10/'1.40 Alcohol consump (value)'!CN10,"")</f>
        <v>0.40282378081355436</v>
      </c>
      <c r="CO10" s="84">
        <f>IFERROR('1.24 Beer consumption (value)'!CO10/'1.40 Alcohol consump (value)'!CO10,"")</f>
        <v>0.75969114527056336</v>
      </c>
      <c r="CP10" s="84">
        <f>IFERROR('1.24 Beer consumption (value)'!CP10/'1.40 Alcohol consump (value)'!CP10,"")</f>
        <v>0.34106060190391874</v>
      </c>
      <c r="CR10" s="89">
        <f t="shared" si="0"/>
        <v>0.40404589924639672</v>
      </c>
    </row>
    <row r="11" spans="1:96" x14ac:dyDescent="0.25">
      <c r="A11" s="1" t="s">
        <v>32</v>
      </c>
      <c r="B11" s="84">
        <f>IFERROR('1.24 Beer consumption (value)'!B11/'1.40 Alcohol consump (value)'!B11,"")</f>
        <v>0.4431822995704473</v>
      </c>
      <c r="C11" s="84">
        <f>IFERROR('1.24 Beer consumption (value)'!C11/'1.40 Alcohol consump (value)'!C11,"")</f>
        <v>0.36402584671342275</v>
      </c>
      <c r="D11" s="84">
        <f>IFERROR('1.24 Beer consumption (value)'!D11/'1.40 Alcohol consump (value)'!D11,"")</f>
        <v>0.26288835780129738</v>
      </c>
      <c r="E11" s="84">
        <f>IFERROR('1.24 Beer consumption (value)'!E11/'1.40 Alcohol consump (value)'!E11,"")</f>
        <v>0.26349070608276809</v>
      </c>
      <c r="F11" s="84">
        <f>IFERROR('1.24 Beer consumption (value)'!F11/'1.40 Alcohol consump (value)'!F11,"")</f>
        <v>0.56822900283107902</v>
      </c>
      <c r="G11" s="84">
        <f>IFERROR('1.24 Beer consumption (value)'!G11/'1.40 Alcohol consump (value)'!G11,"")</f>
        <v>0.13751446254430588</v>
      </c>
      <c r="H11" s="84">
        <f>IFERROR('1.24 Beer consumption (value)'!H11/'1.40 Alcohol consump (value)'!H11,"")</f>
        <v>0.72667575269483331</v>
      </c>
      <c r="I11" s="84">
        <f>IFERROR('1.24 Beer consumption (value)'!I11/'1.40 Alcohol consump (value)'!I11,"")</f>
        <v>0.51091322855604426</v>
      </c>
      <c r="J11" s="84">
        <f>IFERROR('1.24 Beer consumption (value)'!J11/'1.40 Alcohol consump (value)'!J11,"")</f>
        <v>0.43391434262948203</v>
      </c>
      <c r="K11" s="84">
        <f>IFERROR('1.24 Beer consumption (value)'!K11/'1.40 Alcohol consump (value)'!K11,"")</f>
        <v>0.61775995169707176</v>
      </c>
      <c r="L11" s="84">
        <f>IFERROR('1.24 Beer consumption (value)'!L11/'1.40 Alcohol consump (value)'!L11,"")</f>
        <v>0.22343850611719254</v>
      </c>
      <c r="M11" s="84">
        <f>IFERROR('1.24 Beer consumption (value)'!M11/'1.40 Alcohol consump (value)'!M11,"")</f>
        <v>0.64139766284854804</v>
      </c>
      <c r="N11" s="84">
        <f>IFERROR('1.24 Beer consumption (value)'!N11/'1.40 Alcohol consump (value)'!N11,"")</f>
        <v>0.59150774417869567</v>
      </c>
      <c r="O11" s="84">
        <f>IFERROR('1.24 Beer consumption (value)'!O11/'1.40 Alcohol consump (value)'!O11,"")</f>
        <v>0.45649545266639108</v>
      </c>
      <c r="P11" s="84">
        <f>IFERROR('1.24 Beer consumption (value)'!P11/'1.40 Alcohol consump (value)'!P11,"")</f>
        <v>0.40501659184071837</v>
      </c>
      <c r="Q11" s="84">
        <f>IFERROR('1.24 Beer consumption (value)'!Q11/'1.40 Alcohol consump (value)'!Q11,"")</f>
        <v>0.51097718940042591</v>
      </c>
      <c r="R11" s="84">
        <f>IFERROR('1.24 Beer consumption (value)'!R11/'1.40 Alcohol consump (value)'!R11,"")</f>
        <v>0.13718866819799125</v>
      </c>
      <c r="S11" s="84">
        <f>IFERROR('1.24 Beer consumption (value)'!S11/'1.40 Alcohol consump (value)'!S11,"")</f>
        <v>0.85417118093174427</v>
      </c>
      <c r="T11" s="84">
        <f>IFERROR('1.24 Beer consumption (value)'!T11/'1.40 Alcohol consump (value)'!T11,"")</f>
        <v>0.53352796277711889</v>
      </c>
      <c r="U11" s="84">
        <f>IFERROR('1.24 Beer consumption (value)'!U11/'1.40 Alcohol consump (value)'!U11,"")</f>
        <v>0.54747650050174268</v>
      </c>
      <c r="V11" s="84">
        <f>IFERROR('1.24 Beer consumption (value)'!V11/'1.40 Alcohol consump (value)'!V11,"")</f>
        <v>0.45099107885602818</v>
      </c>
      <c r="W11" s="84">
        <f>IFERROR('1.24 Beer consumption (value)'!W11/'1.40 Alcohol consump (value)'!W11,"")</f>
        <v>0.46102957200655681</v>
      </c>
      <c r="X11" s="84">
        <f>IFERROR('1.24 Beer consumption (value)'!X11/'1.40 Alcohol consump (value)'!X11,"")</f>
        <v>0.26179775280898876</v>
      </c>
      <c r="Y11" s="84">
        <f>IFERROR('1.24 Beer consumption (value)'!Y11/'1.40 Alcohol consump (value)'!Y11,"")</f>
        <v>0.67457695003504559</v>
      </c>
      <c r="Z11" s="84">
        <f>IFERROR('1.24 Beer consumption (value)'!Z11/'1.40 Alcohol consump (value)'!Z11,"")</f>
        <v>0.45575831082198581</v>
      </c>
      <c r="AA11" s="84">
        <f>IFERROR('1.24 Beer consumption (value)'!AA11/'1.40 Alcohol consump (value)'!AA11,"")</f>
        <v>0.3730138642818977</v>
      </c>
      <c r="AB11" s="84">
        <f>IFERROR('1.24 Beer consumption (value)'!AB11/'1.40 Alcohol consump (value)'!AB11,"")</f>
        <v>0.53793928366858723</v>
      </c>
      <c r="AC11" s="84">
        <f>IFERROR('1.24 Beer consumption (value)'!AC11/'1.40 Alcohol consump (value)'!AC11,"")</f>
        <v>0.25587939698492462</v>
      </c>
      <c r="AD11" s="84">
        <f>IFERROR('1.24 Beer consumption (value)'!AD11/'1.40 Alcohol consump (value)'!AD11,"")</f>
        <v>0.20679380214541121</v>
      </c>
      <c r="AE11" s="84">
        <f>IFERROR('1.24 Beer consumption (value)'!AE11/'1.40 Alcohol consump (value)'!AE11,"")</f>
        <v>0.35409888649589877</v>
      </c>
      <c r="AF11" s="84">
        <f>IFERROR('1.24 Beer consumption (value)'!AF11/'1.40 Alcohol consump (value)'!AF11,"")</f>
        <v>0.23439018464528666</v>
      </c>
      <c r="AG11" s="84">
        <f>IFERROR('1.24 Beer consumption (value)'!AG11/'1.40 Alcohol consump (value)'!AG11,"")</f>
        <v>0.36542770528535651</v>
      </c>
      <c r="AH11" s="84">
        <f>IFERROR('1.24 Beer consumption (value)'!AH11/'1.40 Alcohol consump (value)'!AH11,"")</f>
        <v>0.2314124980994374</v>
      </c>
      <c r="AI11" s="84">
        <f>IFERROR('1.24 Beer consumption (value)'!AI11/'1.40 Alcohol consump (value)'!AI11,"")</f>
        <v>0.56357139191131178</v>
      </c>
      <c r="AJ11" s="84">
        <f>IFERROR('1.24 Beer consumption (value)'!AJ11/'1.40 Alcohol consump (value)'!AJ11,"")</f>
        <v>0.57612245701019171</v>
      </c>
      <c r="AK11" s="84">
        <f>IFERROR('1.24 Beer consumption (value)'!AK11/'1.40 Alcohol consump (value)'!AK11,"")</f>
        <v>0.46283786770882146</v>
      </c>
      <c r="AL11" s="84">
        <f>IFERROR('1.24 Beer consumption (value)'!AL11/'1.40 Alcohol consump (value)'!AL11,"")</f>
        <v>0.50453146374829005</v>
      </c>
      <c r="AM11" s="84">
        <f>IFERROR('1.24 Beer consumption (value)'!AM11/'1.40 Alcohol consump (value)'!AM11,"")</f>
        <v>0.33821699514309794</v>
      </c>
      <c r="AN11" s="84">
        <f>IFERROR('1.24 Beer consumption (value)'!AN11/'1.40 Alcohol consump (value)'!AN11,"")</f>
        <v>0.26027338005017736</v>
      </c>
      <c r="AO11" s="84">
        <f>IFERROR('1.24 Beer consumption (value)'!AO11/'1.40 Alcohol consump (value)'!AO11,"")</f>
        <v>0.46466232588361112</v>
      </c>
      <c r="AP11" s="84">
        <f>IFERROR('1.24 Beer consumption (value)'!AP11/'1.40 Alcohol consump (value)'!AP11,"")</f>
        <v>0.64014238629764353</v>
      </c>
      <c r="AQ11" s="84">
        <f>IFERROR('1.24 Beer consumption (value)'!AQ11/'1.40 Alcohol consump (value)'!AQ11,"")</f>
        <v>0.46646692446202442</v>
      </c>
      <c r="AR11" s="84">
        <f>IFERROR('1.24 Beer consumption (value)'!AR11/'1.40 Alcohol consump (value)'!AR11,"")</f>
        <v>0.84010523238819046</v>
      </c>
      <c r="AS11" s="84">
        <f>IFERROR('1.24 Beer consumption (value)'!AS11/'1.40 Alcohol consump (value)'!AS11,"")</f>
        <v>0.64700145486922245</v>
      </c>
      <c r="AT11" s="84">
        <f>IFERROR('1.24 Beer consumption (value)'!AT11/'1.40 Alcohol consump (value)'!AT11,"")</f>
        <v>0.42843791375684731</v>
      </c>
      <c r="AU11" s="84">
        <f>IFERROR('1.24 Beer consumption (value)'!AU11/'1.40 Alcohol consump (value)'!AU11,"")</f>
        <v>0.68077197998570405</v>
      </c>
      <c r="AV11" s="84">
        <f>IFERROR('1.24 Beer consumption (value)'!AV11/'1.40 Alcohol consump (value)'!AV11,"")</f>
        <v>0.65127489534441207</v>
      </c>
      <c r="AW11" s="84">
        <f>IFERROR('1.24 Beer consumption (value)'!AW11/'1.40 Alcohol consump (value)'!AW11,"")</f>
        <v>0.68133793469604453</v>
      </c>
      <c r="AX11" s="84">
        <f>IFERROR('1.24 Beer consumption (value)'!AX11/'1.40 Alcohol consump (value)'!AX11,"")</f>
        <v>0.67695536761528485</v>
      </c>
      <c r="AY11" s="84">
        <f>IFERROR('1.24 Beer consumption (value)'!AY11/'1.40 Alcohol consump (value)'!AY11,"")</f>
        <v>0.61381996537795724</v>
      </c>
      <c r="AZ11" s="84">
        <f>IFERROR('1.24 Beer consumption (value)'!AZ11/'1.40 Alcohol consump (value)'!AZ11,"")</f>
        <v>0.71288134047835139</v>
      </c>
      <c r="BA11" s="84">
        <f>IFERROR('1.24 Beer consumption (value)'!BA11/'1.40 Alcohol consump (value)'!BA11,"")</f>
        <v>0.82146989784110824</v>
      </c>
      <c r="BB11" s="84">
        <f>IFERROR('1.24 Beer consumption (value)'!BB11/'1.40 Alcohol consump (value)'!BB11,"")</f>
        <v>0.29241877256317689</v>
      </c>
      <c r="BC11" s="84">
        <f>IFERROR('1.24 Beer consumption (value)'!BC11/'1.40 Alcohol consump (value)'!BC11,"")</f>
        <v>0.6884864684263281</v>
      </c>
      <c r="BD11" s="84">
        <f>IFERROR('1.24 Beer consumption (value)'!BD11/'1.40 Alcohol consump (value)'!BD11,"")</f>
        <v>0.58992773910830276</v>
      </c>
      <c r="BE11" s="84">
        <f>IFERROR('1.24 Beer consumption (value)'!BE11/'1.40 Alcohol consump (value)'!BE11,"")</f>
        <v>0.15710767065446868</v>
      </c>
      <c r="BF11" s="84">
        <f>IFERROR('1.24 Beer consumption (value)'!BF11/'1.40 Alcohol consump (value)'!BF11,"")</f>
        <v>0.8936170212765957</v>
      </c>
      <c r="BG11" s="84">
        <f>IFERROR('1.24 Beer consumption (value)'!BG11/'1.40 Alcohol consump (value)'!BG11,"")</f>
        <v>0.47386201991465149</v>
      </c>
      <c r="BH11" s="84">
        <f>IFERROR('1.24 Beer consumption (value)'!BH11/'1.40 Alcohol consump (value)'!BH11,"")</f>
        <v>1</v>
      </c>
      <c r="BI11" s="84">
        <f>IFERROR('1.24 Beer consumption (value)'!BI11/'1.40 Alcohol consump (value)'!BI11,"")</f>
        <v>0.3902737828912326</v>
      </c>
      <c r="BJ11" s="84">
        <f>IFERROR('1.24 Beer consumption (value)'!BJ11/'1.40 Alcohol consump (value)'!BJ11,"")</f>
        <v>0.7784900011514988</v>
      </c>
      <c r="BK11" s="84">
        <f>IFERROR('1.24 Beer consumption (value)'!BK11/'1.40 Alcohol consump (value)'!BK11,"")</f>
        <v>0.50992027812743512</v>
      </c>
      <c r="BL11" s="84">
        <f>IFERROR('1.24 Beer consumption (value)'!BL11/'1.40 Alcohol consump (value)'!BL11,"")</f>
        <v>0.76136246698452981</v>
      </c>
      <c r="BM11" s="84">
        <f>IFERROR('1.24 Beer consumption (value)'!BM11/'1.40 Alcohol consump (value)'!BM11,"")</f>
        <v>1</v>
      </c>
      <c r="BN11" s="84">
        <f>IFERROR('1.24 Beer consumption (value)'!BN11/'1.40 Alcohol consump (value)'!BN11,"")</f>
        <v>0.55871615848659284</v>
      </c>
      <c r="BO11" s="84">
        <f>IFERROR('1.24 Beer consumption (value)'!BO11/'1.40 Alcohol consump (value)'!BO11,"")</f>
        <v>0.51130584461309747</v>
      </c>
      <c r="BP11" s="84">
        <f>IFERROR('1.24 Beer consumption (value)'!BP11/'1.40 Alcohol consump (value)'!BP11,"")</f>
        <v>0.17705280064244128</v>
      </c>
      <c r="BQ11" s="84">
        <f>IFERROR('1.24 Beer consumption (value)'!BQ11/'1.40 Alcohol consump (value)'!BQ11,"")</f>
        <v>0.5048525967011761</v>
      </c>
      <c r="BR11" s="84">
        <f>IFERROR('1.24 Beer consumption (value)'!BR11/'1.40 Alcohol consump (value)'!BR11,"")</f>
        <v>0.477383423055178</v>
      </c>
      <c r="BS11" s="84">
        <f>IFERROR('1.24 Beer consumption (value)'!BS11/'1.40 Alcohol consump (value)'!BS11,"")</f>
        <v>0.50925913928397781</v>
      </c>
      <c r="BT11" s="84">
        <f>IFERROR('1.24 Beer consumption (value)'!BT11/'1.40 Alcohol consump (value)'!BT11,"")</f>
        <v>0.39555642390551038</v>
      </c>
      <c r="BU11" s="84">
        <f>IFERROR('1.24 Beer consumption (value)'!BU11/'1.40 Alcohol consump (value)'!BU11,"")</f>
        <v>0.43336565897689344</v>
      </c>
      <c r="BV11" s="84">
        <f>IFERROR('1.24 Beer consumption (value)'!BV11/'1.40 Alcohol consump (value)'!BV11,"")</f>
        <v>0.55661958770240394</v>
      </c>
      <c r="BW11" s="84">
        <f>IFERROR('1.24 Beer consumption (value)'!BW11/'1.40 Alcohol consump (value)'!BW11,"")</f>
        <v>0.34827902648347531</v>
      </c>
      <c r="BX11" s="84">
        <f>IFERROR('1.24 Beer consumption (value)'!BX11/'1.40 Alcohol consump (value)'!BX11,"")</f>
        <v>0.5361974959612279</v>
      </c>
      <c r="BY11" s="84">
        <f>IFERROR('1.24 Beer consumption (value)'!BY11/'1.40 Alcohol consump (value)'!BY11,"")</f>
        <v>0.14816458236644381</v>
      </c>
      <c r="BZ11" s="84">
        <f>IFERROR('1.24 Beer consumption (value)'!BZ11/'1.40 Alcohol consump (value)'!BZ11,"")</f>
        <v>0.50854646879275867</v>
      </c>
      <c r="CA11" s="84">
        <f>IFERROR('1.24 Beer consumption (value)'!CA11/'1.40 Alcohol consump (value)'!CA11,"")</f>
        <v>0.22847430589843898</v>
      </c>
      <c r="CB11" s="84">
        <f>IFERROR('1.24 Beer consumption (value)'!CB11/'1.40 Alcohol consump (value)'!CB11,"")</f>
        <v>0.58586286128915221</v>
      </c>
      <c r="CC11" s="84">
        <f>IFERROR('1.24 Beer consumption (value)'!CC11/'1.40 Alcohol consump (value)'!CC11,"")</f>
        <v>0.24012386135886549</v>
      </c>
      <c r="CD11" s="84">
        <f>IFERROR('1.24 Beer consumption (value)'!CD11/'1.40 Alcohol consump (value)'!CD11,"")</f>
        <v>0.48073304214215423</v>
      </c>
      <c r="CE11" s="84">
        <f>IFERROR('1.24 Beer consumption (value)'!CE11/'1.40 Alcohol consump (value)'!CE11,"")</f>
        <v>0.49804279547599523</v>
      </c>
      <c r="CF11" s="84">
        <f>IFERROR('1.24 Beer consumption (value)'!CF11/'1.40 Alcohol consump (value)'!CF11,"")</f>
        <v>0.38304911572238304</v>
      </c>
      <c r="CG11" s="84">
        <f>IFERROR('1.24 Beer consumption (value)'!CG11/'1.40 Alcohol consump (value)'!CG11,"")</f>
        <v>0.48151342856239648</v>
      </c>
      <c r="CH11" s="84">
        <f>IFERROR('1.24 Beer consumption (value)'!CH11/'1.40 Alcohol consump (value)'!CH11,"")</f>
        <v>0.40784601039030238</v>
      </c>
      <c r="CI11" s="84">
        <f>IFERROR('1.24 Beer consumption (value)'!CI11/'1.40 Alcohol consump (value)'!CI11,"")</f>
        <v>0.38141117625353604</v>
      </c>
      <c r="CJ11" s="84">
        <f>IFERROR('1.24 Beer consumption (value)'!CJ11/'1.40 Alcohol consump (value)'!CJ11,"")</f>
        <v>0.52425973507620927</v>
      </c>
      <c r="CK11" s="84">
        <f>IFERROR('1.24 Beer consumption (value)'!CK11/'1.40 Alcohol consump (value)'!CK11,"")</f>
        <v>0.47979130690377336</v>
      </c>
      <c r="CL11" s="84">
        <f>IFERROR('1.24 Beer consumption (value)'!CL11/'1.40 Alcohol consump (value)'!CL11,"")</f>
        <v>0.42955350322894503</v>
      </c>
      <c r="CM11" s="84">
        <f>IFERROR('1.24 Beer consumption (value)'!CM11/'1.40 Alcohol consump (value)'!CM11,"")</f>
        <v>0.38989242947026759</v>
      </c>
      <c r="CN11" s="84">
        <f>IFERROR('1.24 Beer consumption (value)'!CN11/'1.40 Alcohol consump (value)'!CN11,"")</f>
        <v>0.39227126670049017</v>
      </c>
      <c r="CO11" s="84">
        <f>IFERROR('1.24 Beer consumption (value)'!CO11/'1.40 Alcohol consump (value)'!CO11,"")</f>
        <v>0.76460212815174655</v>
      </c>
      <c r="CP11" s="84">
        <f>IFERROR('1.24 Beer consumption (value)'!CP11/'1.40 Alcohol consump (value)'!CP11,"")</f>
        <v>0.34908622908622822</v>
      </c>
      <c r="CR11" s="89">
        <f t="shared" si="0"/>
        <v>0.40184375995605798</v>
      </c>
    </row>
    <row r="12" spans="1:96" x14ac:dyDescent="0.25">
      <c r="A12" s="1" t="s">
        <v>33</v>
      </c>
      <c r="B12" s="84">
        <f>IFERROR('1.24 Beer consumption (value)'!B12/'1.40 Alcohol consump (value)'!B12,"")</f>
        <v>0.44032850471764051</v>
      </c>
      <c r="C12" s="84">
        <f>IFERROR('1.24 Beer consumption (value)'!C12/'1.40 Alcohol consump (value)'!C12,"")</f>
        <v>0.35393442716106399</v>
      </c>
      <c r="D12" s="84">
        <f>IFERROR('1.24 Beer consumption (value)'!D12/'1.40 Alcohol consump (value)'!D12,"")</f>
        <v>0.26695706285003107</v>
      </c>
      <c r="E12" s="84">
        <f>IFERROR('1.24 Beer consumption (value)'!E12/'1.40 Alcohol consump (value)'!E12,"")</f>
        <v>0.25633449746105885</v>
      </c>
      <c r="F12" s="84">
        <f>IFERROR('1.24 Beer consumption (value)'!F12/'1.40 Alcohol consump (value)'!F12,"")</f>
        <v>0.57084922220204593</v>
      </c>
      <c r="G12" s="84">
        <f>IFERROR('1.24 Beer consumption (value)'!G12/'1.40 Alcohol consump (value)'!G12,"")</f>
        <v>0.1427859313728452</v>
      </c>
      <c r="H12" s="84">
        <f>IFERROR('1.24 Beer consumption (value)'!H12/'1.40 Alcohol consump (value)'!H12,"")</f>
        <v>0.72079528970048634</v>
      </c>
      <c r="I12" s="84">
        <f>IFERROR('1.24 Beer consumption (value)'!I12/'1.40 Alcohol consump (value)'!I12,"")</f>
        <v>0.50259637214929331</v>
      </c>
      <c r="J12" s="84">
        <f>IFERROR('1.24 Beer consumption (value)'!J12/'1.40 Alcohol consump (value)'!J12,"")</f>
        <v>0.4244399011840872</v>
      </c>
      <c r="K12" s="84">
        <f>IFERROR('1.24 Beer consumption (value)'!K12/'1.40 Alcohol consump (value)'!K12,"")</f>
        <v>0.6180917622523463</v>
      </c>
      <c r="L12" s="84">
        <f>IFERROR('1.24 Beer consumption (value)'!L12/'1.40 Alcohol consump (value)'!L12,"")</f>
        <v>0.22262118491921004</v>
      </c>
      <c r="M12" s="84">
        <f>IFERROR('1.24 Beer consumption (value)'!M12/'1.40 Alcohol consump (value)'!M12,"")</f>
        <v>0.63336345420971984</v>
      </c>
      <c r="N12" s="84">
        <f>IFERROR('1.24 Beer consumption (value)'!N12/'1.40 Alcohol consump (value)'!N12,"")</f>
        <v>0.58513330320831458</v>
      </c>
      <c r="O12" s="84">
        <f>IFERROR('1.24 Beer consumption (value)'!O12/'1.40 Alcohol consump (value)'!O12,"")</f>
        <v>0.46286756863474826</v>
      </c>
      <c r="P12" s="84">
        <f>IFERROR('1.24 Beer consumption (value)'!P12/'1.40 Alcohol consump (value)'!P12,"")</f>
        <v>0.39545680062371535</v>
      </c>
      <c r="Q12" s="84">
        <f>IFERROR('1.24 Beer consumption (value)'!Q12/'1.40 Alcohol consump (value)'!Q12,"")</f>
        <v>0.51139412794089056</v>
      </c>
      <c r="R12" s="84">
        <f>IFERROR('1.24 Beer consumption (value)'!R12/'1.40 Alcohol consump (value)'!R12,"")</f>
        <v>0.17608332957568654</v>
      </c>
      <c r="S12" s="84">
        <f>IFERROR('1.24 Beer consumption (value)'!S12/'1.40 Alcohol consump (value)'!S12,"")</f>
        <v>0.85693084573278866</v>
      </c>
      <c r="T12" s="84">
        <f>IFERROR('1.24 Beer consumption (value)'!T12/'1.40 Alcohol consump (value)'!T12,"")</f>
        <v>0.53232368100062755</v>
      </c>
      <c r="U12" s="84">
        <f>IFERROR('1.24 Beer consumption (value)'!U12/'1.40 Alcohol consump (value)'!U12,"")</f>
        <v>0.54653820023469823</v>
      </c>
      <c r="V12" s="84">
        <f>IFERROR('1.24 Beer consumption (value)'!V12/'1.40 Alcohol consump (value)'!V12,"")</f>
        <v>0.44771546230022546</v>
      </c>
      <c r="W12" s="84">
        <f>IFERROR('1.24 Beer consumption (value)'!W12/'1.40 Alcohol consump (value)'!W12,"")</f>
        <v>0.46594130883941842</v>
      </c>
      <c r="X12" s="84">
        <f>IFERROR('1.24 Beer consumption (value)'!X12/'1.40 Alcohol consump (value)'!X12,"")</f>
        <v>0.2628390211577602</v>
      </c>
      <c r="Y12" s="84">
        <f>IFERROR('1.24 Beer consumption (value)'!Y12/'1.40 Alcohol consump (value)'!Y12,"")</f>
        <v>0.66546448087431687</v>
      </c>
      <c r="Z12" s="84">
        <f>IFERROR('1.24 Beer consumption (value)'!Z12/'1.40 Alcohol consump (value)'!Z12,"")</f>
        <v>0.408181915923019</v>
      </c>
      <c r="AA12" s="84">
        <f>IFERROR('1.24 Beer consumption (value)'!AA12/'1.40 Alcohol consump (value)'!AA12,"")</f>
        <v>0.37238912298784371</v>
      </c>
      <c r="AB12" s="84">
        <f>IFERROR('1.24 Beer consumption (value)'!AB12/'1.40 Alcohol consump (value)'!AB12,"")</f>
        <v>0.5371185114337883</v>
      </c>
      <c r="AC12" s="84">
        <f>IFERROR('1.24 Beer consumption (value)'!AC12/'1.40 Alcohol consump (value)'!AC12,"")</f>
        <v>0.2747173689619733</v>
      </c>
      <c r="AD12" s="84">
        <f>IFERROR('1.24 Beer consumption (value)'!AD12/'1.40 Alcohol consump (value)'!AD12,"")</f>
        <v>0.19742120343839542</v>
      </c>
      <c r="AE12" s="84">
        <f>IFERROR('1.24 Beer consumption (value)'!AE12/'1.40 Alcohol consump (value)'!AE12,"")</f>
        <v>0.35332815458561928</v>
      </c>
      <c r="AF12" s="84">
        <f>IFERROR('1.24 Beer consumption (value)'!AF12/'1.40 Alcohol consump (value)'!AF12,"")</f>
        <v>0.26157373169649456</v>
      </c>
      <c r="AG12" s="84">
        <f>IFERROR('1.24 Beer consumption (value)'!AG12/'1.40 Alcohol consump (value)'!AG12,"")</f>
        <v>0.38378536016331294</v>
      </c>
      <c r="AH12" s="84">
        <f>IFERROR('1.24 Beer consumption (value)'!AH12/'1.40 Alcohol consump (value)'!AH12,"")</f>
        <v>0.22630856096444377</v>
      </c>
      <c r="AI12" s="84">
        <f>IFERROR('1.24 Beer consumption (value)'!AI12/'1.40 Alcohol consump (value)'!AI12,"")</f>
        <v>0.54968028299399807</v>
      </c>
      <c r="AJ12" s="84">
        <f>IFERROR('1.24 Beer consumption (value)'!AJ12/'1.40 Alcohol consump (value)'!AJ12,"")</f>
        <v>0.56110063759029005</v>
      </c>
      <c r="AK12" s="84">
        <f>IFERROR('1.24 Beer consumption (value)'!AK12/'1.40 Alcohol consump (value)'!AK12,"")</f>
        <v>0.4795212338250695</v>
      </c>
      <c r="AL12" s="84">
        <f>IFERROR('1.24 Beer consumption (value)'!AL12/'1.40 Alcohol consump (value)'!AL12,"")</f>
        <v>0.50013949595461726</v>
      </c>
      <c r="AM12" s="84">
        <f>IFERROR('1.24 Beer consumption (value)'!AM12/'1.40 Alcohol consump (value)'!AM12,"")</f>
        <v>0.32705340778312947</v>
      </c>
      <c r="AN12" s="84">
        <f>IFERROR('1.24 Beer consumption (value)'!AN12/'1.40 Alcohol consump (value)'!AN12,"")</f>
        <v>0.25474804890152025</v>
      </c>
      <c r="AO12" s="84">
        <f>IFERROR('1.24 Beer consumption (value)'!AO12/'1.40 Alcohol consump (value)'!AO12,"")</f>
        <v>0.46098843588029814</v>
      </c>
      <c r="AP12" s="84">
        <f>IFERROR('1.24 Beer consumption (value)'!AP12/'1.40 Alcohol consump (value)'!AP12,"")</f>
        <v>0.63839435074117534</v>
      </c>
      <c r="AQ12" s="84">
        <f>IFERROR('1.24 Beer consumption (value)'!AQ12/'1.40 Alcohol consump (value)'!AQ12,"")</f>
        <v>0.45496158849372897</v>
      </c>
      <c r="AR12" s="84">
        <f>IFERROR('1.24 Beer consumption (value)'!AR12/'1.40 Alcohol consump (value)'!AR12,"")</f>
        <v>0.85127213769019705</v>
      </c>
      <c r="AS12" s="84">
        <f>IFERROR('1.24 Beer consumption (value)'!AS12/'1.40 Alcohol consump (value)'!AS12,"")</f>
        <v>0.66402797268473113</v>
      </c>
      <c r="AT12" s="84">
        <f>IFERROR('1.24 Beer consumption (value)'!AT12/'1.40 Alcohol consump (value)'!AT12,"")</f>
        <v>0.4240930898986171</v>
      </c>
      <c r="AU12" s="84">
        <f>IFERROR('1.24 Beer consumption (value)'!AU12/'1.40 Alcohol consump (value)'!AU12,"")</f>
        <v>0.68104162854036365</v>
      </c>
      <c r="AV12" s="84">
        <f>IFERROR('1.24 Beer consumption (value)'!AV12/'1.40 Alcohol consump (value)'!AV12,"")</f>
        <v>0.64912475072014186</v>
      </c>
      <c r="AW12" s="84">
        <f>IFERROR('1.24 Beer consumption (value)'!AW12/'1.40 Alcohol consump (value)'!AW12,"")</f>
        <v>0.69534448769145218</v>
      </c>
      <c r="AX12" s="84">
        <f>IFERROR('1.24 Beer consumption (value)'!AX12/'1.40 Alcohol consump (value)'!AX12,"")</f>
        <v>0.68589707297741043</v>
      </c>
      <c r="AY12" s="84">
        <f>IFERROR('1.24 Beer consumption (value)'!AY12/'1.40 Alcohol consump (value)'!AY12,"")</f>
        <v>0.6219543147208122</v>
      </c>
      <c r="AZ12" s="84">
        <f>IFERROR('1.24 Beer consumption (value)'!AZ12/'1.40 Alcohol consump (value)'!AZ12,"")</f>
        <v>0.69788562664329545</v>
      </c>
      <c r="BA12" s="84">
        <f>IFERROR('1.24 Beer consumption (value)'!BA12/'1.40 Alcohol consump (value)'!BA12,"")</f>
        <v>0.81144868576704465</v>
      </c>
      <c r="BB12" s="84">
        <f>IFERROR('1.24 Beer consumption (value)'!BB12/'1.40 Alcohol consump (value)'!BB12,"")</f>
        <v>0.30511870179304817</v>
      </c>
      <c r="BC12" s="84">
        <f>IFERROR('1.24 Beer consumption (value)'!BC12/'1.40 Alcohol consump (value)'!BC12,"")</f>
        <v>0.66641861922432954</v>
      </c>
      <c r="BD12" s="84">
        <f>IFERROR('1.24 Beer consumption (value)'!BD12/'1.40 Alcohol consump (value)'!BD12,"")</f>
        <v>0.59839089804070245</v>
      </c>
      <c r="BE12" s="84">
        <f>IFERROR('1.24 Beer consumption (value)'!BE12/'1.40 Alcohol consump (value)'!BE12,"")</f>
        <v>0.15358548316571929</v>
      </c>
      <c r="BF12" s="84">
        <f>IFERROR('1.24 Beer consumption (value)'!BF12/'1.40 Alcohol consump (value)'!BF12,"")</f>
        <v>0.90059093168387916</v>
      </c>
      <c r="BG12" s="84">
        <f>IFERROR('1.24 Beer consumption (value)'!BG12/'1.40 Alcohol consump (value)'!BG12,"")</f>
        <v>0.4518368302004524</v>
      </c>
      <c r="BH12" s="84">
        <f>IFERROR('1.24 Beer consumption (value)'!BH12/'1.40 Alcohol consump (value)'!BH12,"")</f>
        <v>1</v>
      </c>
      <c r="BI12" s="84">
        <f>IFERROR('1.24 Beer consumption (value)'!BI12/'1.40 Alcohol consump (value)'!BI12,"")</f>
        <v>0.39710158521714656</v>
      </c>
      <c r="BJ12" s="84">
        <f>IFERROR('1.24 Beer consumption (value)'!BJ12/'1.40 Alcohol consump (value)'!BJ12,"")</f>
        <v>0.77684264218311649</v>
      </c>
      <c r="BK12" s="84">
        <f>IFERROR('1.24 Beer consumption (value)'!BK12/'1.40 Alcohol consump (value)'!BK12,"")</f>
        <v>0.57902212918660279</v>
      </c>
      <c r="BL12" s="84">
        <f>IFERROR('1.24 Beer consumption (value)'!BL12/'1.40 Alcohol consump (value)'!BL12,"")</f>
        <v>0.7540817508105605</v>
      </c>
      <c r="BM12" s="84">
        <f>IFERROR('1.24 Beer consumption (value)'!BM12/'1.40 Alcohol consump (value)'!BM12,"")</f>
        <v>1</v>
      </c>
      <c r="BN12" s="84">
        <f>IFERROR('1.24 Beer consumption (value)'!BN12/'1.40 Alcohol consump (value)'!BN12,"")</f>
        <v>0.57373980295970373</v>
      </c>
      <c r="BO12" s="84">
        <f>IFERROR('1.24 Beer consumption (value)'!BO12/'1.40 Alcohol consump (value)'!BO12,"")</f>
        <v>0.53664841849148426</v>
      </c>
      <c r="BP12" s="84">
        <f>IFERROR('1.24 Beer consumption (value)'!BP12/'1.40 Alcohol consump (value)'!BP12,"")</f>
        <v>0.17278609585433755</v>
      </c>
      <c r="BQ12" s="84">
        <f>IFERROR('1.24 Beer consumption (value)'!BQ12/'1.40 Alcohol consump (value)'!BQ12,"")</f>
        <v>0.49112298884422123</v>
      </c>
      <c r="BR12" s="84">
        <f>IFERROR('1.24 Beer consumption (value)'!BR12/'1.40 Alcohol consump (value)'!BR12,"")</f>
        <v>0.47139560642422002</v>
      </c>
      <c r="BS12" s="84">
        <f>IFERROR('1.24 Beer consumption (value)'!BS12/'1.40 Alcohol consump (value)'!BS12,"")</f>
        <v>0.49466318130716441</v>
      </c>
      <c r="BT12" s="84">
        <f>IFERROR('1.24 Beer consumption (value)'!BT12/'1.40 Alcohol consump (value)'!BT12,"")</f>
        <v>0.39541578612384609</v>
      </c>
      <c r="BU12" s="84">
        <f>IFERROR('1.24 Beer consumption (value)'!BU12/'1.40 Alcohol consump (value)'!BU12,"")</f>
        <v>0.42883556140673545</v>
      </c>
      <c r="BV12" s="84">
        <f>IFERROR('1.24 Beer consumption (value)'!BV12/'1.40 Alcohol consump (value)'!BV12,"")</f>
        <v>0.54694816014595959</v>
      </c>
      <c r="BW12" s="84">
        <f>IFERROR('1.24 Beer consumption (value)'!BW12/'1.40 Alcohol consump (value)'!BW12,"")</f>
        <v>0.35818904570071763</v>
      </c>
      <c r="BX12" s="84">
        <f>IFERROR('1.24 Beer consumption (value)'!BX12/'1.40 Alcohol consump (value)'!BX12,"")</f>
        <v>0.53649297223174497</v>
      </c>
      <c r="BY12" s="84">
        <f>IFERROR('1.24 Beer consumption (value)'!BY12/'1.40 Alcohol consump (value)'!BY12,"")</f>
        <v>0.14445789695734335</v>
      </c>
      <c r="BZ12" s="84">
        <f>IFERROR('1.24 Beer consumption (value)'!BZ12/'1.40 Alcohol consump (value)'!BZ12,"")</f>
        <v>0.50230724887505873</v>
      </c>
      <c r="CA12" s="84">
        <f>IFERROR('1.24 Beer consumption (value)'!CA12/'1.40 Alcohol consump (value)'!CA12,"")</f>
        <v>0.23932887728774685</v>
      </c>
      <c r="CB12" s="84">
        <f>IFERROR('1.24 Beer consumption (value)'!CB12/'1.40 Alcohol consump (value)'!CB12,"")</f>
        <v>0.57605003727943005</v>
      </c>
      <c r="CC12" s="84">
        <f>IFERROR('1.24 Beer consumption (value)'!CC12/'1.40 Alcohol consump (value)'!CC12,"")</f>
        <v>0.24781393211381594</v>
      </c>
      <c r="CD12" s="84">
        <f>IFERROR('1.24 Beer consumption (value)'!CD12/'1.40 Alcohol consump (value)'!CD12,"")</f>
        <v>0.47164845897844027</v>
      </c>
      <c r="CE12" s="84">
        <f>IFERROR('1.24 Beer consumption (value)'!CE12/'1.40 Alcohol consump (value)'!CE12,"")</f>
        <v>0.49351892767712474</v>
      </c>
      <c r="CF12" s="84">
        <f>IFERROR('1.24 Beer consumption (value)'!CF12/'1.40 Alcohol consump (value)'!CF12,"")</f>
        <v>0.38783255287397722</v>
      </c>
      <c r="CG12" s="84">
        <f>IFERROR('1.24 Beer consumption (value)'!CG12/'1.40 Alcohol consump (value)'!CG12,"")</f>
        <v>0.48816097539426606</v>
      </c>
      <c r="CH12" s="84">
        <f>IFERROR('1.24 Beer consumption (value)'!CH12/'1.40 Alcohol consump (value)'!CH12,"")</f>
        <v>0.40072670646249675</v>
      </c>
      <c r="CI12" s="84">
        <f>IFERROR('1.24 Beer consumption (value)'!CI12/'1.40 Alcohol consump (value)'!CI12,"")</f>
        <v>0.38467789308791855</v>
      </c>
      <c r="CJ12" s="84">
        <f>IFERROR('1.24 Beer consumption (value)'!CJ12/'1.40 Alcohol consump (value)'!CJ12,"")</f>
        <v>0.53023901182018307</v>
      </c>
      <c r="CK12" s="84">
        <f>IFERROR('1.24 Beer consumption (value)'!CK12/'1.40 Alcohol consump (value)'!CK12,"")</f>
        <v>0.4747435377070271</v>
      </c>
      <c r="CL12" s="84">
        <f>IFERROR('1.24 Beer consumption (value)'!CL12/'1.40 Alcohol consump (value)'!CL12,"")</f>
        <v>0.42405493608920525</v>
      </c>
      <c r="CM12" s="84">
        <f>IFERROR('1.24 Beer consumption (value)'!CM12/'1.40 Alcohol consump (value)'!CM12,"")</f>
        <v>0.35650974985227596</v>
      </c>
      <c r="CN12" s="84">
        <f>IFERROR('1.24 Beer consumption (value)'!CN12/'1.40 Alcohol consump (value)'!CN12,"")</f>
        <v>0.38173967459324104</v>
      </c>
      <c r="CO12" s="84">
        <f>IFERROR('1.24 Beer consumption (value)'!CO12/'1.40 Alcohol consump (value)'!CO12,"")</f>
        <v>0.76732476048041065</v>
      </c>
      <c r="CP12" s="84">
        <f>IFERROR('1.24 Beer consumption (value)'!CP12/'1.40 Alcohol consump (value)'!CP12,"")</f>
        <v>0.36425645000553664</v>
      </c>
      <c r="CR12" s="89">
        <f t="shared" si="0"/>
        <v>0.40003517657093851</v>
      </c>
    </row>
    <row r="13" spans="1:96" x14ac:dyDescent="0.25">
      <c r="A13" s="1" t="s">
        <v>34</v>
      </c>
      <c r="B13" s="84">
        <f>IFERROR('1.24 Beer consumption (value)'!B13/'1.40 Alcohol consump (value)'!B13,"")</f>
        <v>0.43482638410877139</v>
      </c>
      <c r="C13" s="84">
        <f>IFERROR('1.24 Beer consumption (value)'!C13/'1.40 Alcohol consump (value)'!C13,"")</f>
        <v>0.33791552095323357</v>
      </c>
      <c r="D13" s="84">
        <f>IFERROR('1.24 Beer consumption (value)'!D13/'1.40 Alcohol consump (value)'!D13,"")</f>
        <v>0.26349496797804206</v>
      </c>
      <c r="E13" s="84">
        <f>IFERROR('1.24 Beer consumption (value)'!E13/'1.40 Alcohol consump (value)'!E13,"")</f>
        <v>0.24493625143820202</v>
      </c>
      <c r="F13" s="84">
        <f>IFERROR('1.24 Beer consumption (value)'!F13/'1.40 Alcohol consump (value)'!F13,"")</f>
        <v>0.56178424186898757</v>
      </c>
      <c r="G13" s="84">
        <f>IFERROR('1.24 Beer consumption (value)'!G13/'1.40 Alcohol consump (value)'!G13,"")</f>
        <v>0.14482262653410463</v>
      </c>
      <c r="H13" s="84">
        <f>IFERROR('1.24 Beer consumption (value)'!H13/'1.40 Alcohol consump (value)'!H13,"")</f>
        <v>0.71820948704624743</v>
      </c>
      <c r="I13" s="84">
        <f>IFERROR('1.24 Beer consumption (value)'!I13/'1.40 Alcohol consump (value)'!I13,"")</f>
        <v>0.49230793197550715</v>
      </c>
      <c r="J13" s="84">
        <f>IFERROR('1.24 Beer consumption (value)'!J13/'1.40 Alcohol consump (value)'!J13,"")</f>
        <v>0.40407008379584292</v>
      </c>
      <c r="K13" s="84">
        <f>IFERROR('1.24 Beer consumption (value)'!K13/'1.40 Alcohol consump (value)'!K13,"")</f>
        <v>0.61930222327501616</v>
      </c>
      <c r="L13" s="84">
        <f>IFERROR('1.24 Beer consumption (value)'!L13/'1.40 Alcohol consump (value)'!L13,"")</f>
        <v>0.22089875473741202</v>
      </c>
      <c r="M13" s="84">
        <f>IFERROR('1.24 Beer consumption (value)'!M13/'1.40 Alcohol consump (value)'!M13,"")</f>
        <v>0.62483909079687538</v>
      </c>
      <c r="N13" s="84">
        <f>IFERROR('1.24 Beer consumption (value)'!N13/'1.40 Alcohol consump (value)'!N13,"")</f>
        <v>0.57752679938744256</v>
      </c>
      <c r="O13" s="84">
        <f>IFERROR('1.24 Beer consumption (value)'!O13/'1.40 Alcohol consump (value)'!O13,"")</f>
        <v>0.46409633922639465</v>
      </c>
      <c r="P13" s="84">
        <f>IFERROR('1.24 Beer consumption (value)'!P13/'1.40 Alcohol consump (value)'!P13,"")</f>
        <v>0.39139959939909863</v>
      </c>
      <c r="Q13" s="84">
        <f>IFERROR('1.24 Beer consumption (value)'!Q13/'1.40 Alcohol consump (value)'!Q13,"")</f>
        <v>0.5032212010350674</v>
      </c>
      <c r="R13" s="84">
        <f>IFERROR('1.24 Beer consumption (value)'!R13/'1.40 Alcohol consump (value)'!R13,"")</f>
        <v>0.15033259423503326</v>
      </c>
      <c r="S13" s="84">
        <f>IFERROR('1.24 Beer consumption (value)'!S13/'1.40 Alcohol consump (value)'!S13,"")</f>
        <v>0.85422849991060246</v>
      </c>
      <c r="T13" s="84">
        <f>IFERROR('1.24 Beer consumption (value)'!T13/'1.40 Alcohol consump (value)'!T13,"")</f>
        <v>0.53291371704750623</v>
      </c>
      <c r="U13" s="84">
        <f>IFERROR('1.24 Beer consumption (value)'!U13/'1.40 Alcohol consump (value)'!U13,"")</f>
        <v>0.54725433526011558</v>
      </c>
      <c r="V13" s="84">
        <f>IFERROR('1.24 Beer consumption (value)'!V13/'1.40 Alcohol consump (value)'!V13,"")</f>
        <v>0.44578339698845426</v>
      </c>
      <c r="W13" s="84">
        <f>IFERROR('1.24 Beer consumption (value)'!W13/'1.40 Alcohol consump (value)'!W13,"")</f>
        <v>0.45925797629165377</v>
      </c>
      <c r="X13" s="84">
        <f>IFERROR('1.24 Beer consumption (value)'!X13/'1.40 Alcohol consump (value)'!X13,"")</f>
        <v>0.27322632927275581</v>
      </c>
      <c r="Y13" s="84">
        <f>IFERROR('1.24 Beer consumption (value)'!Y13/'1.40 Alcohol consump (value)'!Y13,"")</f>
        <v>0.66500622665006215</v>
      </c>
      <c r="Z13" s="84">
        <f>IFERROR('1.24 Beer consumption (value)'!Z13/'1.40 Alcohol consump (value)'!Z13,"")</f>
        <v>0.3897608017396238</v>
      </c>
      <c r="AA13" s="84">
        <f>IFERROR('1.24 Beer consumption (value)'!AA13/'1.40 Alcohol consump (value)'!AA13,"")</f>
        <v>0.38286318557260851</v>
      </c>
      <c r="AB13" s="84">
        <f>IFERROR('1.24 Beer consumption (value)'!AB13/'1.40 Alcohol consump (value)'!AB13,"")</f>
        <v>0.54181853213660669</v>
      </c>
      <c r="AC13" s="84">
        <f>IFERROR('1.24 Beer consumption (value)'!AC13/'1.40 Alcohol consump (value)'!AC13,"")</f>
        <v>0.26678156748911463</v>
      </c>
      <c r="AD13" s="84">
        <f>IFERROR('1.24 Beer consumption (value)'!AD13/'1.40 Alcohol consump (value)'!AD13,"")</f>
        <v>0.2202493388741972</v>
      </c>
      <c r="AE13" s="84">
        <f>IFERROR('1.24 Beer consumption (value)'!AE13/'1.40 Alcohol consump (value)'!AE13,"")</f>
        <v>0.37337767308669345</v>
      </c>
      <c r="AF13" s="84">
        <f>IFERROR('1.24 Beer consumption (value)'!AF13/'1.40 Alcohol consump (value)'!AF13,"")</f>
        <v>0.28023239133553296</v>
      </c>
      <c r="AG13" s="84">
        <f>IFERROR('1.24 Beer consumption (value)'!AG13/'1.40 Alcohol consump (value)'!AG13,"")</f>
        <v>0.38115923236514526</v>
      </c>
      <c r="AH13" s="84">
        <f>IFERROR('1.24 Beer consumption (value)'!AH13/'1.40 Alcohol consump (value)'!AH13,"")</f>
        <v>0.2264813254703735</v>
      </c>
      <c r="AI13" s="84">
        <f>IFERROR('1.24 Beer consumption (value)'!AI13/'1.40 Alcohol consump (value)'!AI13,"")</f>
        <v>0.54348252733170943</v>
      </c>
      <c r="AJ13" s="84">
        <f>IFERROR('1.24 Beer consumption (value)'!AJ13/'1.40 Alcohol consump (value)'!AJ13,"")</f>
        <v>0.57267990950038405</v>
      </c>
      <c r="AK13" s="84">
        <f>IFERROR('1.24 Beer consumption (value)'!AK13/'1.40 Alcohol consump (value)'!AK13,"")</f>
        <v>0.46486192844396829</v>
      </c>
      <c r="AL13" s="84">
        <f>IFERROR('1.24 Beer consumption (value)'!AL13/'1.40 Alcohol consump (value)'!AL13,"")</f>
        <v>0.49404858959726078</v>
      </c>
      <c r="AM13" s="84">
        <f>IFERROR('1.24 Beer consumption (value)'!AM13/'1.40 Alcohol consump (value)'!AM13,"")</f>
        <v>0.32483312682361404</v>
      </c>
      <c r="AN13" s="84">
        <f>IFERROR('1.24 Beer consumption (value)'!AN13/'1.40 Alcohol consump (value)'!AN13,"")</f>
        <v>0.26202526437065377</v>
      </c>
      <c r="AO13" s="84">
        <f>IFERROR('1.24 Beer consumption (value)'!AO13/'1.40 Alcohol consump (value)'!AO13,"")</f>
        <v>0.44532536632743552</v>
      </c>
      <c r="AP13" s="84">
        <f>IFERROR('1.24 Beer consumption (value)'!AP13/'1.40 Alcohol consump (value)'!AP13,"")</f>
        <v>0.64520199482451068</v>
      </c>
      <c r="AQ13" s="84">
        <f>IFERROR('1.24 Beer consumption (value)'!AQ13/'1.40 Alcohol consump (value)'!AQ13,"")</f>
        <v>0.4493849629722606</v>
      </c>
      <c r="AR13" s="84">
        <f>IFERROR('1.24 Beer consumption (value)'!AR13/'1.40 Alcohol consump (value)'!AR13,"")</f>
        <v>0.83866946223154071</v>
      </c>
      <c r="AS13" s="84">
        <f>IFERROR('1.24 Beer consumption (value)'!AS13/'1.40 Alcohol consump (value)'!AS13,"")</f>
        <v>0.67981008737922644</v>
      </c>
      <c r="AT13" s="84">
        <f>IFERROR('1.24 Beer consumption (value)'!AT13/'1.40 Alcohol consump (value)'!AT13,"")</f>
        <v>0.44296509535804246</v>
      </c>
      <c r="AU13" s="84">
        <f>IFERROR('1.24 Beer consumption (value)'!AU13/'1.40 Alcohol consump (value)'!AU13,"")</f>
        <v>0.7103686201227235</v>
      </c>
      <c r="AV13" s="84">
        <f>IFERROR('1.24 Beer consumption (value)'!AV13/'1.40 Alcohol consump (value)'!AV13,"")</f>
        <v>0.6455584872471416</v>
      </c>
      <c r="AW13" s="84">
        <f>IFERROR('1.24 Beer consumption (value)'!AW13/'1.40 Alcohol consump (value)'!AW13,"")</f>
        <v>0.70824421543846006</v>
      </c>
      <c r="AX13" s="84">
        <f>IFERROR('1.24 Beer consumption (value)'!AX13/'1.40 Alcohol consump (value)'!AX13,"")</f>
        <v>0.69144430326133</v>
      </c>
      <c r="AY13" s="84">
        <f>IFERROR('1.24 Beer consumption (value)'!AY13/'1.40 Alcohol consump (value)'!AY13,"")</f>
        <v>0.62858080034987973</v>
      </c>
      <c r="AZ13" s="84">
        <f>IFERROR('1.24 Beer consumption (value)'!AZ13/'1.40 Alcohol consump (value)'!AZ13,"")</f>
        <v>0.68771022692664308</v>
      </c>
      <c r="BA13" s="84">
        <f>IFERROR('1.24 Beer consumption (value)'!BA13/'1.40 Alcohol consump (value)'!BA13,"")</f>
        <v>0.80414661236579044</v>
      </c>
      <c r="BB13" s="84">
        <f>IFERROR('1.24 Beer consumption (value)'!BB13/'1.40 Alcohol consump (value)'!BB13,"")</f>
        <v>0.33463726884779516</v>
      </c>
      <c r="BC13" s="84">
        <f>IFERROR('1.24 Beer consumption (value)'!BC13/'1.40 Alcohol consump (value)'!BC13,"")</f>
        <v>0.6636501630509779</v>
      </c>
      <c r="BD13" s="84">
        <f>IFERROR('1.24 Beer consumption (value)'!BD13/'1.40 Alcohol consump (value)'!BD13,"")</f>
        <v>0.60187661913688162</v>
      </c>
      <c r="BE13" s="84">
        <f>IFERROR('1.24 Beer consumption (value)'!BE13/'1.40 Alcohol consump (value)'!BE13,"")</f>
        <v>0.15243062389293446</v>
      </c>
      <c r="BF13" s="84">
        <f>IFERROR('1.24 Beer consumption (value)'!BF13/'1.40 Alcohol consump (value)'!BF13,"")</f>
        <v>0.90533375628766943</v>
      </c>
      <c r="BG13" s="84">
        <f>IFERROR('1.24 Beer consumption (value)'!BG13/'1.40 Alcohol consump (value)'!BG13,"")</f>
        <v>0.46206026187095756</v>
      </c>
      <c r="BH13" s="84">
        <f>IFERROR('1.24 Beer consumption (value)'!BH13/'1.40 Alcohol consump (value)'!BH13,"")</f>
        <v>1</v>
      </c>
      <c r="BI13" s="84">
        <f>IFERROR('1.24 Beer consumption (value)'!BI13/'1.40 Alcohol consump (value)'!BI13,"")</f>
        <v>0.39858173883853643</v>
      </c>
      <c r="BJ13" s="84">
        <f>IFERROR('1.24 Beer consumption (value)'!BJ13/'1.40 Alcohol consump (value)'!BJ13,"")</f>
        <v>0.75929230418770643</v>
      </c>
      <c r="BK13" s="84">
        <f>IFERROR('1.24 Beer consumption (value)'!BK13/'1.40 Alcohol consump (value)'!BK13,"")</f>
        <v>0.50917889238804814</v>
      </c>
      <c r="BL13" s="84">
        <f>IFERROR('1.24 Beer consumption (value)'!BL13/'1.40 Alcohol consump (value)'!BL13,"")</f>
        <v>0.73912624168193664</v>
      </c>
      <c r="BM13" s="84">
        <f>IFERROR('1.24 Beer consumption (value)'!BM13/'1.40 Alcohol consump (value)'!BM13,"")</f>
        <v>1</v>
      </c>
      <c r="BN13" s="84">
        <f>IFERROR('1.24 Beer consumption (value)'!BN13/'1.40 Alcohol consump (value)'!BN13,"")</f>
        <v>0.57856155852846958</v>
      </c>
      <c r="BO13" s="84">
        <f>IFERROR('1.24 Beer consumption (value)'!BO13/'1.40 Alcohol consump (value)'!BO13,"")</f>
        <v>0.53513924400525181</v>
      </c>
      <c r="BP13" s="84">
        <f>IFERROR('1.24 Beer consumption (value)'!BP13/'1.40 Alcohol consump (value)'!BP13,"")</f>
        <v>0.16663175168464786</v>
      </c>
      <c r="BQ13" s="84">
        <f>IFERROR('1.24 Beer consumption (value)'!BQ13/'1.40 Alcohol consump (value)'!BQ13,"")</f>
        <v>0.48373324531769052</v>
      </c>
      <c r="BR13" s="84">
        <f>IFERROR('1.24 Beer consumption (value)'!BR13/'1.40 Alcohol consump (value)'!BR13,"")</f>
        <v>0.46229281728694749</v>
      </c>
      <c r="BS13" s="84">
        <f>IFERROR('1.24 Beer consumption (value)'!BS13/'1.40 Alcohol consump (value)'!BS13,"")</f>
        <v>0.48781554330678834</v>
      </c>
      <c r="BT13" s="84">
        <f>IFERROR('1.24 Beer consumption (value)'!BT13/'1.40 Alcohol consump (value)'!BT13,"")</f>
        <v>0.39522521700470409</v>
      </c>
      <c r="BU13" s="84">
        <f>IFERROR('1.24 Beer consumption (value)'!BU13/'1.40 Alcohol consump (value)'!BU13,"")</f>
        <v>0.43150709282895439</v>
      </c>
      <c r="BV13" s="84">
        <f>IFERROR('1.24 Beer consumption (value)'!BV13/'1.40 Alcohol consump (value)'!BV13,"")</f>
        <v>0.54308362155234458</v>
      </c>
      <c r="BW13" s="84">
        <f>IFERROR('1.24 Beer consumption (value)'!BW13/'1.40 Alcohol consump (value)'!BW13,"")</f>
        <v>0.3626675578329806</v>
      </c>
      <c r="BX13" s="84">
        <f>IFERROR('1.24 Beer consumption (value)'!BX13/'1.40 Alcohol consump (value)'!BX13,"")</f>
        <v>0.53971906611055187</v>
      </c>
      <c r="BY13" s="84">
        <f>IFERROR('1.24 Beer consumption (value)'!BY13/'1.40 Alcohol consump (value)'!BY13,"")</f>
        <v>0.14431691498052454</v>
      </c>
      <c r="BZ13" s="84">
        <f>IFERROR('1.24 Beer consumption (value)'!BZ13/'1.40 Alcohol consump (value)'!BZ13,"")</f>
        <v>0.49604674330713644</v>
      </c>
      <c r="CA13" s="84">
        <f>IFERROR('1.24 Beer consumption (value)'!CA13/'1.40 Alcohol consump (value)'!CA13,"")</f>
        <v>0.26078616140539818</v>
      </c>
      <c r="CB13" s="84">
        <f>IFERROR('1.24 Beer consumption (value)'!CB13/'1.40 Alcohol consump (value)'!CB13,"")</f>
        <v>0.56062025475747701</v>
      </c>
      <c r="CC13" s="84">
        <f>IFERROR('1.24 Beer consumption (value)'!CC13/'1.40 Alcohol consump (value)'!CC13,"")</f>
        <v>0.25582000481504624</v>
      </c>
      <c r="CD13" s="84">
        <f>IFERROR('1.24 Beer consumption (value)'!CD13/'1.40 Alcohol consump (value)'!CD13,"")</f>
        <v>0.47604321154105439</v>
      </c>
      <c r="CE13" s="84">
        <f>IFERROR('1.24 Beer consumption (value)'!CE13/'1.40 Alcohol consump (value)'!CE13,"")</f>
        <v>0.49244378418529278</v>
      </c>
      <c r="CF13" s="84">
        <f>IFERROR('1.24 Beer consumption (value)'!CF13/'1.40 Alcohol consump (value)'!CF13,"")</f>
        <v>0.3787661588034556</v>
      </c>
      <c r="CG13" s="84">
        <f>IFERROR('1.24 Beer consumption (value)'!CG13/'1.40 Alcohol consump (value)'!CG13,"")</f>
        <v>0.49889025587493319</v>
      </c>
      <c r="CH13" s="84">
        <f>IFERROR('1.24 Beer consumption (value)'!CH13/'1.40 Alcohol consump (value)'!CH13,"")</f>
        <v>0.40263867277389381</v>
      </c>
      <c r="CI13" s="84">
        <f>IFERROR('1.24 Beer consumption (value)'!CI13/'1.40 Alcohol consump (value)'!CI13,"")</f>
        <v>0.38999232232867109</v>
      </c>
      <c r="CJ13" s="84">
        <f>IFERROR('1.24 Beer consumption (value)'!CJ13/'1.40 Alcohol consump (value)'!CJ13,"")</f>
        <v>0.51502758322698639</v>
      </c>
      <c r="CK13" s="84">
        <f>IFERROR('1.24 Beer consumption (value)'!CK13/'1.40 Alcohol consump (value)'!CK13,"")</f>
        <v>0.47074458562059823</v>
      </c>
      <c r="CL13" s="84">
        <f>IFERROR('1.24 Beer consumption (value)'!CL13/'1.40 Alcohol consump (value)'!CL13,"")</f>
        <v>0.42123038209391189</v>
      </c>
      <c r="CM13" s="84">
        <f>IFERROR('1.24 Beer consumption (value)'!CM13/'1.40 Alcohol consump (value)'!CM13,"")</f>
        <v>0.35836493110145351</v>
      </c>
      <c r="CN13" s="84">
        <f>IFERROR('1.24 Beer consumption (value)'!CN13/'1.40 Alcohol consump (value)'!CN13,"")</f>
        <v>0.37283214829584604</v>
      </c>
      <c r="CO13" s="84">
        <f>IFERROR('1.24 Beer consumption (value)'!CO13/'1.40 Alcohol consump (value)'!CO13,"")</f>
        <v>0.77196017571532782</v>
      </c>
      <c r="CP13" s="84">
        <f>IFERROR('1.24 Beer consumption (value)'!CP13/'1.40 Alcohol consump (value)'!CP13,"")</f>
        <v>0.37099717617226857</v>
      </c>
      <c r="CR13" s="89">
        <f t="shared" si="0"/>
        <v>0.39827729477708268</v>
      </c>
    </row>
    <row r="14" spans="1:96" x14ac:dyDescent="0.25">
      <c r="A14" s="1" t="s">
        <v>35</v>
      </c>
      <c r="B14" s="84">
        <f>IFERROR('1.24 Beer consumption (value)'!B14/'1.40 Alcohol consump (value)'!B14,"")</f>
        <v>0.43741245894760866</v>
      </c>
      <c r="C14" s="84">
        <f>IFERROR('1.24 Beer consumption (value)'!C14/'1.40 Alcohol consump (value)'!C14,"")</f>
        <v>0.33931982553387491</v>
      </c>
      <c r="D14" s="84">
        <f>IFERROR('1.24 Beer consumption (value)'!D14/'1.40 Alcohol consump (value)'!D14,"")</f>
        <v>0.29041511981100232</v>
      </c>
      <c r="E14" s="84">
        <f>IFERROR('1.24 Beer consumption (value)'!E14/'1.40 Alcohol consump (value)'!E14,"")</f>
        <v>0.2509220702900366</v>
      </c>
      <c r="F14" s="84">
        <f>IFERROR('1.24 Beer consumption (value)'!F14/'1.40 Alcohol consump (value)'!F14,"")</f>
        <v>0.55317779565567171</v>
      </c>
      <c r="G14" s="84">
        <f>IFERROR('1.24 Beer consumption (value)'!G14/'1.40 Alcohol consump (value)'!G14,"")</f>
        <v>0.15251872365532526</v>
      </c>
      <c r="H14" s="84">
        <f>IFERROR('1.24 Beer consumption (value)'!H14/'1.40 Alcohol consump (value)'!H14,"")</f>
        <v>0.74143135019115969</v>
      </c>
      <c r="I14" s="84">
        <f>IFERROR('1.24 Beer consumption (value)'!I14/'1.40 Alcohol consump (value)'!I14,"")</f>
        <v>0.49324069387567293</v>
      </c>
      <c r="J14" s="84">
        <f>IFERROR('1.24 Beer consumption (value)'!J14/'1.40 Alcohol consump (value)'!J14,"")</f>
        <v>0.38820824437510265</v>
      </c>
      <c r="K14" s="84">
        <f>IFERROR('1.24 Beer consumption (value)'!K14/'1.40 Alcohol consump (value)'!K14,"")</f>
        <v>0.61657962143641265</v>
      </c>
      <c r="L14" s="84">
        <f>IFERROR('1.24 Beer consumption (value)'!L14/'1.40 Alcohol consump (value)'!L14,"")</f>
        <v>0.21576763485477182</v>
      </c>
      <c r="M14" s="84">
        <f>IFERROR('1.24 Beer consumption (value)'!M14/'1.40 Alcohol consump (value)'!M14,"")</f>
        <v>0.6047633010784218</v>
      </c>
      <c r="N14" s="84">
        <f>IFERROR('1.24 Beer consumption (value)'!N14/'1.40 Alcohol consump (value)'!N14,"")</f>
        <v>0.57097472420053064</v>
      </c>
      <c r="O14" s="84">
        <f>IFERROR('1.24 Beer consumption (value)'!O14/'1.40 Alcohol consump (value)'!O14,"")</f>
        <v>0.47514295598380174</v>
      </c>
      <c r="P14" s="84">
        <f>IFERROR('1.24 Beer consumption (value)'!P14/'1.40 Alcohol consump (value)'!P14,"")</f>
        <v>0.38990639602145527</v>
      </c>
      <c r="Q14" s="84">
        <f>IFERROR('1.24 Beer consumption (value)'!Q14/'1.40 Alcohol consump (value)'!Q14,"")</f>
        <v>0.51155191931666155</v>
      </c>
      <c r="R14" s="84">
        <f>IFERROR('1.24 Beer consumption (value)'!R14/'1.40 Alcohol consump (value)'!R14,"")</f>
        <v>7.4838709677419346E-2</v>
      </c>
      <c r="S14" s="84">
        <f>IFERROR('1.24 Beer consumption (value)'!S14/'1.40 Alcohol consump (value)'!S14,"")</f>
        <v>0.85404466892905062</v>
      </c>
      <c r="T14" s="84">
        <f>IFERROR('1.24 Beer consumption (value)'!T14/'1.40 Alcohol consump (value)'!T14,"")</f>
        <v>0.52795170693620375</v>
      </c>
      <c r="U14" s="84">
        <f>IFERROR('1.24 Beer consumption (value)'!U14/'1.40 Alcohol consump (value)'!U14,"")</f>
        <v>0.54089586474948492</v>
      </c>
      <c r="V14" s="84">
        <f>IFERROR('1.24 Beer consumption (value)'!V14/'1.40 Alcohol consump (value)'!V14,"")</f>
        <v>0.44958100259328315</v>
      </c>
      <c r="W14" s="84">
        <f>IFERROR('1.24 Beer consumption (value)'!W14/'1.40 Alcohol consump (value)'!W14,"")</f>
        <v>0.46136635978608381</v>
      </c>
      <c r="X14" s="84">
        <f>IFERROR('1.24 Beer consumption (value)'!X14/'1.40 Alcohol consump (value)'!X14,"")</f>
        <v>0.25448982306771312</v>
      </c>
      <c r="Y14" s="84">
        <f>IFERROR('1.24 Beer consumption (value)'!Y14/'1.40 Alcohol consump (value)'!Y14,"")</f>
        <v>0.65889014722536798</v>
      </c>
      <c r="Z14" s="84">
        <f>IFERROR('1.24 Beer consumption (value)'!Z14/'1.40 Alcohol consump (value)'!Z14,"")</f>
        <v>0.38984809887725264</v>
      </c>
      <c r="AA14" s="84">
        <f>IFERROR('1.24 Beer consumption (value)'!AA14/'1.40 Alcohol consump (value)'!AA14,"")</f>
        <v>0.37887136614098421</v>
      </c>
      <c r="AB14" s="84">
        <f>IFERROR('1.24 Beer consumption (value)'!AB14/'1.40 Alcohol consump (value)'!AB14,"")</f>
        <v>0.55726129981278416</v>
      </c>
      <c r="AC14" s="84">
        <f>IFERROR('1.24 Beer consumption (value)'!AC14/'1.40 Alcohol consump (value)'!AC14,"")</f>
        <v>0.27001985440105891</v>
      </c>
      <c r="AD14" s="84">
        <f>IFERROR('1.24 Beer consumption (value)'!AD14/'1.40 Alcohol consump (value)'!AD14,"")</f>
        <v>0.22492232578783841</v>
      </c>
      <c r="AE14" s="84">
        <f>IFERROR('1.24 Beer consumption (value)'!AE14/'1.40 Alcohol consump (value)'!AE14,"")</f>
        <v>0.37727058706911509</v>
      </c>
      <c r="AF14" s="84">
        <f>IFERROR('1.24 Beer consumption (value)'!AF14/'1.40 Alcohol consump (value)'!AF14,"")</f>
        <v>0.26951658622538882</v>
      </c>
      <c r="AG14" s="84">
        <f>IFERROR('1.24 Beer consumption (value)'!AG14/'1.40 Alcohol consump (value)'!AG14,"")</f>
        <v>0.34727248358128937</v>
      </c>
      <c r="AH14" s="84">
        <f>IFERROR('1.24 Beer consumption (value)'!AH14/'1.40 Alcohol consump (value)'!AH14,"")</f>
        <v>0.23106171395144776</v>
      </c>
      <c r="AI14" s="84">
        <f>IFERROR('1.24 Beer consumption (value)'!AI14/'1.40 Alcohol consump (value)'!AI14,"")</f>
        <v>0.55317945909913346</v>
      </c>
      <c r="AJ14" s="84">
        <f>IFERROR('1.24 Beer consumption (value)'!AJ14/'1.40 Alcohol consump (value)'!AJ14,"")</f>
        <v>0.58696915459891674</v>
      </c>
      <c r="AK14" s="84">
        <f>IFERROR('1.24 Beer consumption (value)'!AK14/'1.40 Alcohol consump (value)'!AK14,"")</f>
        <v>0.46763209955536983</v>
      </c>
      <c r="AL14" s="84">
        <f>IFERROR('1.24 Beer consumption (value)'!AL14/'1.40 Alcohol consump (value)'!AL14,"")</f>
        <v>0.48130755064456726</v>
      </c>
      <c r="AM14" s="84">
        <f>IFERROR('1.24 Beer consumption (value)'!AM14/'1.40 Alcohol consump (value)'!AM14,"")</f>
        <v>0.33249874812218333</v>
      </c>
      <c r="AN14" s="84">
        <f>IFERROR('1.24 Beer consumption (value)'!AN14/'1.40 Alcohol consump (value)'!AN14,"")</f>
        <v>0.24575858250276852</v>
      </c>
      <c r="AO14" s="84">
        <f>IFERROR('1.24 Beer consumption (value)'!AO14/'1.40 Alcohol consump (value)'!AO14,"")</f>
        <v>0.45290227923420989</v>
      </c>
      <c r="AP14" s="84">
        <f>IFERROR('1.24 Beer consumption (value)'!AP14/'1.40 Alcohol consump (value)'!AP14,"")</f>
        <v>0.64810952224761265</v>
      </c>
      <c r="AQ14" s="84">
        <f>IFERROR('1.24 Beer consumption (value)'!AQ14/'1.40 Alcohol consump (value)'!AQ14,"")</f>
        <v>0.43411666160402795</v>
      </c>
      <c r="AR14" s="84">
        <f>IFERROR('1.24 Beer consumption (value)'!AR14/'1.40 Alcohol consump (value)'!AR14,"")</f>
        <v>0.83268462023984846</v>
      </c>
      <c r="AS14" s="84">
        <f>IFERROR('1.24 Beer consumption (value)'!AS14/'1.40 Alcohol consump (value)'!AS14,"")</f>
        <v>0.69037697061263925</v>
      </c>
      <c r="AT14" s="84">
        <f>IFERROR('1.24 Beer consumption (value)'!AT14/'1.40 Alcohol consump (value)'!AT14,"")</f>
        <v>0.47216552757232466</v>
      </c>
      <c r="AU14" s="84">
        <f>IFERROR('1.24 Beer consumption (value)'!AU14/'1.40 Alcohol consump (value)'!AU14,"")</f>
        <v>0.72437899871372957</v>
      </c>
      <c r="AV14" s="84">
        <f>IFERROR('1.24 Beer consumption (value)'!AV14/'1.40 Alcohol consump (value)'!AV14,"")</f>
        <v>0.64698447092813283</v>
      </c>
      <c r="AW14" s="84">
        <f>IFERROR('1.24 Beer consumption (value)'!AW14/'1.40 Alcohol consump (value)'!AW14,"")</f>
        <v>0.71409177301113214</v>
      </c>
      <c r="AX14" s="84">
        <f>IFERROR('1.24 Beer consumption (value)'!AX14/'1.40 Alcohol consump (value)'!AX14,"")</f>
        <v>0.68591677440980703</v>
      </c>
      <c r="AY14" s="84">
        <f>IFERROR('1.24 Beer consumption (value)'!AY14/'1.40 Alcohol consump (value)'!AY14,"")</f>
        <v>0.63682965299684535</v>
      </c>
      <c r="AZ14" s="84">
        <f>IFERROR('1.24 Beer consumption (value)'!AZ14/'1.40 Alcohol consump (value)'!AZ14,"")</f>
        <v>0.67666140863639879</v>
      </c>
      <c r="BA14" s="84">
        <f>IFERROR('1.24 Beer consumption (value)'!BA14/'1.40 Alcohol consump (value)'!BA14,"")</f>
        <v>0.80111955388119105</v>
      </c>
      <c r="BB14" s="84">
        <f>IFERROR('1.24 Beer consumption (value)'!BB14/'1.40 Alcohol consump (value)'!BB14,"")</f>
        <v>0.34328358208955223</v>
      </c>
      <c r="BC14" s="84">
        <f>IFERROR('1.24 Beer consumption (value)'!BC14/'1.40 Alcohol consump (value)'!BC14,"")</f>
        <v>0.68829248476641847</v>
      </c>
      <c r="BD14" s="84">
        <f>IFERROR('1.24 Beer consumption (value)'!BD14/'1.40 Alcohol consump (value)'!BD14,"")</f>
        <v>0.60546415114139829</v>
      </c>
      <c r="BE14" s="84">
        <f>IFERROR('1.24 Beer consumption (value)'!BE14/'1.40 Alcohol consump (value)'!BE14,"")</f>
        <v>0.15305791255158344</v>
      </c>
      <c r="BF14" s="84">
        <f>IFERROR('1.24 Beer consumption (value)'!BF14/'1.40 Alcohol consump (value)'!BF14,"")</f>
        <v>0.90215866407204603</v>
      </c>
      <c r="BG14" s="84">
        <f>IFERROR('1.24 Beer consumption (value)'!BG14/'1.40 Alcohol consump (value)'!BG14,"")</f>
        <v>0.44832421820221563</v>
      </c>
      <c r="BH14" s="84">
        <f>IFERROR('1.24 Beer consumption (value)'!BH14/'1.40 Alcohol consump (value)'!BH14,"")</f>
        <v>1</v>
      </c>
      <c r="BI14" s="84">
        <f>IFERROR('1.24 Beer consumption (value)'!BI14/'1.40 Alcohol consump (value)'!BI14,"")</f>
        <v>0.40551085101194828</v>
      </c>
      <c r="BJ14" s="84">
        <f>IFERROR('1.24 Beer consumption (value)'!BJ14/'1.40 Alcohol consump (value)'!BJ14,"")</f>
        <v>0.75250032055391713</v>
      </c>
      <c r="BK14" s="84">
        <f>IFERROR('1.24 Beer consumption (value)'!BK14/'1.40 Alcohol consump (value)'!BK14,"")</f>
        <v>0.4994090300212749</v>
      </c>
      <c r="BL14" s="84">
        <f>IFERROR('1.24 Beer consumption (value)'!BL14/'1.40 Alcohol consump (value)'!BL14,"")</f>
        <v>0.71329078490650544</v>
      </c>
      <c r="BM14" s="84">
        <f>IFERROR('1.24 Beer consumption (value)'!BM14/'1.40 Alcohol consump (value)'!BM14,"")</f>
        <v>1</v>
      </c>
      <c r="BN14" s="84">
        <f>IFERROR('1.24 Beer consumption (value)'!BN14/'1.40 Alcohol consump (value)'!BN14,"")</f>
        <v>0.58549461361858868</v>
      </c>
      <c r="BO14" s="84">
        <f>IFERROR('1.24 Beer consumption (value)'!BO14/'1.40 Alcohol consump (value)'!BO14,"")</f>
        <v>0.53453615187828196</v>
      </c>
      <c r="BP14" s="84">
        <f>IFERROR('1.24 Beer consumption (value)'!BP14/'1.40 Alcohol consump (value)'!BP14,"")</f>
        <v>0.16402039798594018</v>
      </c>
      <c r="BQ14" s="84">
        <f>IFERROR('1.24 Beer consumption (value)'!BQ14/'1.40 Alcohol consump (value)'!BQ14,"")</f>
        <v>0.4854254313668494</v>
      </c>
      <c r="BR14" s="84">
        <f>IFERROR('1.24 Beer consumption (value)'!BR14/'1.40 Alcohol consump (value)'!BR14,"")</f>
        <v>0.45419070240922982</v>
      </c>
      <c r="BS14" s="84">
        <f>IFERROR('1.24 Beer consumption (value)'!BS14/'1.40 Alcohol consump (value)'!BS14,"")</f>
        <v>0.49121851318796395</v>
      </c>
      <c r="BT14" s="84">
        <f>IFERROR('1.24 Beer consumption (value)'!BT14/'1.40 Alcohol consump (value)'!BT14,"")</f>
        <v>0.39764567301157877</v>
      </c>
      <c r="BU14" s="84">
        <f>IFERROR('1.24 Beer consumption (value)'!BU14/'1.40 Alcohol consump (value)'!BU14,"")</f>
        <v>0.42716121003433982</v>
      </c>
      <c r="BV14" s="84">
        <f>IFERROR('1.24 Beer consumption (value)'!BV14/'1.40 Alcohol consump (value)'!BV14,"")</f>
        <v>0.53541570883023537</v>
      </c>
      <c r="BW14" s="84">
        <f>IFERROR('1.24 Beer consumption (value)'!BW14/'1.40 Alcohol consump (value)'!BW14,"")</f>
        <v>0.39391906671527527</v>
      </c>
      <c r="BX14" s="84">
        <f>IFERROR('1.24 Beer consumption (value)'!BX14/'1.40 Alcohol consump (value)'!BX14,"")</f>
        <v>0.54112797761922893</v>
      </c>
      <c r="BY14" s="84">
        <f>IFERROR('1.24 Beer consumption (value)'!BY14/'1.40 Alcohol consump (value)'!BY14,"")</f>
        <v>0.14412388190889822</v>
      </c>
      <c r="BZ14" s="84">
        <f>IFERROR('1.24 Beer consumption (value)'!BZ14/'1.40 Alcohol consump (value)'!BZ14,"")</f>
        <v>0.49674162576617736</v>
      </c>
      <c r="CA14" s="84">
        <f>IFERROR('1.24 Beer consumption (value)'!CA14/'1.40 Alcohol consump (value)'!CA14,"")</f>
        <v>0.26964161753887916</v>
      </c>
      <c r="CB14" s="84">
        <f>IFERROR('1.24 Beer consumption (value)'!CB14/'1.40 Alcohol consump (value)'!CB14,"")</f>
        <v>0.55601627770755624</v>
      </c>
      <c r="CC14" s="84">
        <f>IFERROR('1.24 Beer consumption (value)'!CC14/'1.40 Alcohol consump (value)'!CC14,"")</f>
        <v>0.26435909993312162</v>
      </c>
      <c r="CD14" s="84">
        <f>IFERROR('1.24 Beer consumption (value)'!CD14/'1.40 Alcohol consump (value)'!CD14,"")</f>
        <v>0.48002722940776038</v>
      </c>
      <c r="CE14" s="84">
        <f>IFERROR('1.24 Beer consumption (value)'!CE14/'1.40 Alcohol consump (value)'!CE14,"")</f>
        <v>0.48825187323846836</v>
      </c>
      <c r="CF14" s="84">
        <f>IFERROR('1.24 Beer consumption (value)'!CF14/'1.40 Alcohol consump (value)'!CF14,"")</f>
        <v>0.36895999050219636</v>
      </c>
      <c r="CG14" s="84">
        <f>IFERROR('1.24 Beer consumption (value)'!CG14/'1.40 Alcohol consump (value)'!CG14,"")</f>
        <v>0.5048460233762937</v>
      </c>
      <c r="CH14" s="84">
        <f>IFERROR('1.24 Beer consumption (value)'!CH14/'1.40 Alcohol consump (value)'!CH14,"")</f>
        <v>0.39273583319320665</v>
      </c>
      <c r="CI14" s="84">
        <f>IFERROR('1.24 Beer consumption (value)'!CI14/'1.40 Alcohol consump (value)'!CI14,"")</f>
        <v>0.39299934523704194</v>
      </c>
      <c r="CJ14" s="84">
        <f>IFERROR('1.24 Beer consumption (value)'!CJ14/'1.40 Alcohol consump (value)'!CJ14,"")</f>
        <v>0.52701036908128485</v>
      </c>
      <c r="CK14" s="84">
        <f>IFERROR('1.24 Beer consumption (value)'!CK14/'1.40 Alcohol consump (value)'!CK14,"")</f>
        <v>0.46449921717244608</v>
      </c>
      <c r="CL14" s="84">
        <f>IFERROR('1.24 Beer consumption (value)'!CL14/'1.40 Alcohol consump (value)'!CL14,"")</f>
        <v>0.4241287204273651</v>
      </c>
      <c r="CM14" s="84">
        <f>IFERROR('1.24 Beer consumption (value)'!CM14/'1.40 Alcohol consump (value)'!CM14,"")</f>
        <v>0.34805350711713445</v>
      </c>
      <c r="CN14" s="84">
        <f>IFERROR('1.24 Beer consumption (value)'!CN14/'1.40 Alcohol consump (value)'!CN14,"")</f>
        <v>0.36923076923076947</v>
      </c>
      <c r="CO14" s="84">
        <f>IFERROR('1.24 Beer consumption (value)'!CO14/'1.40 Alcohol consump (value)'!CO14,"")</f>
        <v>0.77260403391281651</v>
      </c>
      <c r="CP14" s="84">
        <f>IFERROR('1.24 Beer consumption (value)'!CP14/'1.40 Alcohol consump (value)'!CP14,"")</f>
        <v>0.37708944411068246</v>
      </c>
      <c r="CR14" s="89">
        <f t="shared" si="0"/>
        <v>0.40210014591801924</v>
      </c>
    </row>
    <row r="15" spans="1:96" x14ac:dyDescent="0.25">
      <c r="A15" s="1" t="s">
        <v>36</v>
      </c>
      <c r="B15" s="84">
        <f>IFERROR('1.24 Beer consumption (value)'!B15/'1.40 Alcohol consump (value)'!B15,"")</f>
        <v>0.44145353428684786</v>
      </c>
      <c r="C15" s="84">
        <f>IFERROR('1.24 Beer consumption (value)'!C15/'1.40 Alcohol consump (value)'!C15,"")</f>
        <v>0.35420376647948876</v>
      </c>
      <c r="D15" s="84">
        <f>IFERROR('1.24 Beer consumption (value)'!D15/'1.40 Alcohol consump (value)'!D15,"")</f>
        <v>0.29083723653395782</v>
      </c>
      <c r="E15" s="84">
        <f>IFERROR('1.24 Beer consumption (value)'!E15/'1.40 Alcohol consump (value)'!E15,"")</f>
        <v>0.28569161741527593</v>
      </c>
      <c r="F15" s="84">
        <f>IFERROR('1.24 Beer consumption (value)'!F15/'1.40 Alcohol consump (value)'!F15,"")</f>
        <v>0.55099910527885476</v>
      </c>
      <c r="G15" s="84">
        <f>IFERROR('1.24 Beer consumption (value)'!G15/'1.40 Alcohol consump (value)'!G15,"")</f>
        <v>0.16026879819667034</v>
      </c>
      <c r="H15" s="84">
        <f>IFERROR('1.24 Beer consumption (value)'!H15/'1.40 Alcohol consump (value)'!H15,"")</f>
        <v>0.765715697171792</v>
      </c>
      <c r="I15" s="84">
        <f>IFERROR('1.24 Beer consumption (value)'!I15/'1.40 Alcohol consump (value)'!I15,"")</f>
        <v>0.48534681044362915</v>
      </c>
      <c r="J15" s="84">
        <f>IFERROR('1.24 Beer consumption (value)'!J15/'1.40 Alcohol consump (value)'!J15,"")</f>
        <v>0.37071651090342678</v>
      </c>
      <c r="K15" s="84">
        <f>IFERROR('1.24 Beer consumption (value)'!K15/'1.40 Alcohol consump (value)'!K15,"")</f>
        <v>0.61682918020946198</v>
      </c>
      <c r="L15" s="84">
        <f>IFERROR('1.24 Beer consumption (value)'!L15/'1.40 Alcohol consump (value)'!L15,"")</f>
        <v>0.20939734422880488</v>
      </c>
      <c r="M15" s="84">
        <f>IFERROR('1.24 Beer consumption (value)'!M15/'1.40 Alcohol consump (value)'!M15,"")</f>
        <v>0.62121800472446043</v>
      </c>
      <c r="N15" s="84">
        <f>IFERROR('1.24 Beer consumption (value)'!N15/'1.40 Alcohol consump (value)'!N15,"")</f>
        <v>0.56499082328264283</v>
      </c>
      <c r="O15" s="84">
        <f>IFERROR('1.24 Beer consumption (value)'!O15/'1.40 Alcohol consump (value)'!O15,"")</f>
        <v>0.49654091745994439</v>
      </c>
      <c r="P15" s="84">
        <f>IFERROR('1.24 Beer consumption (value)'!P15/'1.40 Alcohol consump (value)'!P15,"")</f>
        <v>0.40665302431827921</v>
      </c>
      <c r="Q15" s="84">
        <f>IFERROR('1.24 Beer consumption (value)'!Q15/'1.40 Alcohol consump (value)'!Q15,"")</f>
        <v>0.51096311968072317</v>
      </c>
      <c r="R15" s="84">
        <f>IFERROR('1.24 Beer consumption (value)'!R15/'1.40 Alcohol consump (value)'!R15,"")</f>
        <v>7.5329566854990593E-2</v>
      </c>
      <c r="S15" s="84">
        <f>IFERROR('1.24 Beer consumption (value)'!S15/'1.40 Alcohol consump (value)'!S15,"")</f>
        <v>0.85426188377297074</v>
      </c>
      <c r="T15" s="84">
        <f>IFERROR('1.24 Beer consumption (value)'!T15/'1.40 Alcohol consump (value)'!T15,"")</f>
        <v>0.52653740908209468</v>
      </c>
      <c r="U15" s="84">
        <f>IFERROR('1.24 Beer consumption (value)'!U15/'1.40 Alcohol consump (value)'!U15,"")</f>
        <v>0.54005448608079087</v>
      </c>
      <c r="V15" s="84">
        <f>IFERROR('1.24 Beer consumption (value)'!V15/'1.40 Alcohol consump (value)'!V15,"")</f>
        <v>0.44809097953798144</v>
      </c>
      <c r="W15" s="84">
        <f>IFERROR('1.24 Beer consumption (value)'!W15/'1.40 Alcohol consump (value)'!W15,"")</f>
        <v>0.45161781797078721</v>
      </c>
      <c r="X15" s="84">
        <f>IFERROR('1.24 Beer consumption (value)'!X15/'1.40 Alcohol consump (value)'!X15,"")</f>
        <v>0.25113571834185122</v>
      </c>
      <c r="Y15" s="84">
        <f>IFERROR('1.24 Beer consumption (value)'!Y15/'1.40 Alcohol consump (value)'!Y15,"")</f>
        <v>0.65209209652424172</v>
      </c>
      <c r="Z15" s="84">
        <f>IFERROR('1.24 Beer consumption (value)'!Z15/'1.40 Alcohol consump (value)'!Z15,"")</f>
        <v>0.37724141077702239</v>
      </c>
      <c r="AA15" s="84">
        <f>IFERROR('1.24 Beer consumption (value)'!AA15/'1.40 Alcohol consump (value)'!AA15,"")</f>
        <v>0.39080598455598453</v>
      </c>
      <c r="AB15" s="84">
        <f>IFERROR('1.24 Beer consumption (value)'!AB15/'1.40 Alcohol consump (value)'!AB15,"")</f>
        <v>0.54040722082283799</v>
      </c>
      <c r="AC15" s="84">
        <f>IFERROR('1.24 Beer consumption (value)'!AC15/'1.40 Alcohol consump (value)'!AC15,"")</f>
        <v>0.26065340909090912</v>
      </c>
      <c r="AD15" s="84">
        <f>IFERROR('1.24 Beer consumption (value)'!AD15/'1.40 Alcohol consump (value)'!AD15,"")</f>
        <v>0.23098562200458428</v>
      </c>
      <c r="AE15" s="84">
        <f>IFERROR('1.24 Beer consumption (value)'!AE15/'1.40 Alcohol consump (value)'!AE15,"")</f>
        <v>0.37254758060570481</v>
      </c>
      <c r="AF15" s="84">
        <f>IFERROR('1.24 Beer consumption (value)'!AF15/'1.40 Alcohol consump (value)'!AF15,"")</f>
        <v>0.260863309352518</v>
      </c>
      <c r="AG15" s="84">
        <f>IFERROR('1.24 Beer consumption (value)'!AG15/'1.40 Alcohol consump (value)'!AG15,"")</f>
        <v>0.32373380078883113</v>
      </c>
      <c r="AH15" s="84">
        <f>IFERROR('1.24 Beer consumption (value)'!AH15/'1.40 Alcohol consump (value)'!AH15,"")</f>
        <v>0.24102974523142587</v>
      </c>
      <c r="AI15" s="84">
        <f>IFERROR('1.24 Beer consumption (value)'!AI15/'1.40 Alcohol consump (value)'!AI15,"")</f>
        <v>0.54123995655659873</v>
      </c>
      <c r="AJ15" s="84">
        <f>IFERROR('1.24 Beer consumption (value)'!AJ15/'1.40 Alcohol consump (value)'!AJ15,"")</f>
        <v>0.59314837045929469</v>
      </c>
      <c r="AK15" s="84">
        <f>IFERROR('1.24 Beer consumption (value)'!AK15/'1.40 Alcohol consump (value)'!AK15,"")</f>
        <v>0.45504635311735331</v>
      </c>
      <c r="AL15" s="84">
        <f>IFERROR('1.24 Beer consumption (value)'!AL15/'1.40 Alcohol consump (value)'!AL15,"")</f>
        <v>0.45618629386406673</v>
      </c>
      <c r="AM15" s="84">
        <f>IFERROR('1.24 Beer consumption (value)'!AM15/'1.40 Alcohol consump (value)'!AM15,"")</f>
        <v>0.33246114191986254</v>
      </c>
      <c r="AN15" s="84">
        <f>IFERROR('1.24 Beer consumption (value)'!AN15/'1.40 Alcohol consump (value)'!AN15,"")</f>
        <v>0.24688761776581428</v>
      </c>
      <c r="AO15" s="84">
        <f>IFERROR('1.24 Beer consumption (value)'!AO15/'1.40 Alcohol consump (value)'!AO15,"")</f>
        <v>0.46059669675249115</v>
      </c>
      <c r="AP15" s="84">
        <f>IFERROR('1.24 Beer consumption (value)'!AP15/'1.40 Alcohol consump (value)'!AP15,"")</f>
        <v>0.64551236468785389</v>
      </c>
      <c r="AQ15" s="84">
        <f>IFERROR('1.24 Beer consumption (value)'!AQ15/'1.40 Alcohol consump (value)'!AQ15,"")</f>
        <v>0.40940757776695941</v>
      </c>
      <c r="AR15" s="84">
        <f>IFERROR('1.24 Beer consumption (value)'!AR15/'1.40 Alcohol consump (value)'!AR15,"")</f>
        <v>0.82759295499021535</v>
      </c>
      <c r="AS15" s="84">
        <f>IFERROR('1.24 Beer consumption (value)'!AS15/'1.40 Alcohol consump (value)'!AS15,"")</f>
        <v>0.6902492520574246</v>
      </c>
      <c r="AT15" s="84">
        <f>IFERROR('1.24 Beer consumption (value)'!AT15/'1.40 Alcohol consump (value)'!AT15,"")</f>
        <v>0.49824303488830718</v>
      </c>
      <c r="AU15" s="84">
        <f>IFERROR('1.24 Beer consumption (value)'!AU15/'1.40 Alcohol consump (value)'!AU15,"")</f>
        <v>0.7241152956027771</v>
      </c>
      <c r="AV15" s="84">
        <f>IFERROR('1.24 Beer consumption (value)'!AV15/'1.40 Alcohol consump (value)'!AV15,"")</f>
        <v>0.64864640425178544</v>
      </c>
      <c r="AW15" s="84">
        <f>IFERROR('1.24 Beer consumption (value)'!AW15/'1.40 Alcohol consump (value)'!AW15,"")</f>
        <v>0.71365303109671896</v>
      </c>
      <c r="AX15" s="84">
        <f>IFERROR('1.24 Beer consumption (value)'!AX15/'1.40 Alcohol consump (value)'!AX15,"")</f>
        <v>0.69772926975905281</v>
      </c>
      <c r="AY15" s="84">
        <f>IFERROR('1.24 Beer consumption (value)'!AY15/'1.40 Alcohol consump (value)'!AY15,"")</f>
        <v>0.67812061711079941</v>
      </c>
      <c r="AZ15" s="84">
        <f>IFERROR('1.24 Beer consumption (value)'!AZ15/'1.40 Alcohol consump (value)'!AZ15,"")</f>
        <v>0.65892372131583665</v>
      </c>
      <c r="BA15" s="84">
        <f>IFERROR('1.24 Beer consumption (value)'!BA15/'1.40 Alcohol consump (value)'!BA15,"")</f>
        <v>0.7769238693726177</v>
      </c>
      <c r="BB15" s="84">
        <f>IFERROR('1.24 Beer consumption (value)'!BB15/'1.40 Alcohol consump (value)'!BB15,"")</f>
        <v>0.35777651176039715</v>
      </c>
      <c r="BC15" s="84">
        <f>IFERROR('1.24 Beer consumption (value)'!BC15/'1.40 Alcohol consump (value)'!BC15,"")</f>
        <v>0.71886867370521579</v>
      </c>
      <c r="BD15" s="84">
        <f>IFERROR('1.24 Beer consumption (value)'!BD15/'1.40 Alcohol consump (value)'!BD15,"")</f>
        <v>0.60344732204247109</v>
      </c>
      <c r="BE15" s="84">
        <f>IFERROR('1.24 Beer consumption (value)'!BE15/'1.40 Alcohol consump (value)'!BE15,"")</f>
        <v>0.15220207253886012</v>
      </c>
      <c r="BF15" s="84">
        <f>IFERROR('1.24 Beer consumption (value)'!BF15/'1.40 Alcohol consump (value)'!BF15,"")</f>
        <v>0.89874642266919258</v>
      </c>
      <c r="BG15" s="84">
        <f>IFERROR('1.24 Beer consumption (value)'!BG15/'1.40 Alcohol consump (value)'!BG15,"")</f>
        <v>0.43572320066564973</v>
      </c>
      <c r="BH15" s="84">
        <f>IFERROR('1.24 Beer consumption (value)'!BH15/'1.40 Alcohol consump (value)'!BH15,"")</f>
        <v>1</v>
      </c>
      <c r="BI15" s="84">
        <f>IFERROR('1.24 Beer consumption (value)'!BI15/'1.40 Alcohol consump (value)'!BI15,"")</f>
        <v>0.40209162294446987</v>
      </c>
      <c r="BJ15" s="84">
        <f>IFERROR('1.24 Beer consumption (value)'!BJ15/'1.40 Alcohol consump (value)'!BJ15,"")</f>
        <v>0.74124286853567267</v>
      </c>
      <c r="BK15" s="84">
        <f>IFERROR('1.24 Beer consumption (value)'!BK15/'1.40 Alcohol consump (value)'!BK15,"")</f>
        <v>0.47724045145377081</v>
      </c>
      <c r="BL15" s="84">
        <f>IFERROR('1.24 Beer consumption (value)'!BL15/'1.40 Alcohol consump (value)'!BL15,"")</f>
        <v>0.68869012687941389</v>
      </c>
      <c r="BM15" s="84">
        <f>IFERROR('1.24 Beer consumption (value)'!BM15/'1.40 Alcohol consump (value)'!BM15,"")</f>
        <v>1</v>
      </c>
      <c r="BN15" s="84">
        <f>IFERROR('1.24 Beer consumption (value)'!BN15/'1.40 Alcohol consump (value)'!BN15,"")</f>
        <v>0.59456996469531997</v>
      </c>
      <c r="BO15" s="84">
        <f>IFERROR('1.24 Beer consumption (value)'!BO15/'1.40 Alcohol consump (value)'!BO15,"")</f>
        <v>0.54563678506546387</v>
      </c>
      <c r="BP15" s="84">
        <f>IFERROR('1.24 Beer consumption (value)'!BP15/'1.40 Alcohol consump (value)'!BP15,"")</f>
        <v>0.16045080447838658</v>
      </c>
      <c r="BQ15" s="84">
        <f>IFERROR('1.24 Beer consumption (value)'!BQ15/'1.40 Alcohol consump (value)'!BQ15,"")</f>
        <v>0.47849536086776562</v>
      </c>
      <c r="BR15" s="84">
        <f>IFERROR('1.24 Beer consumption (value)'!BR15/'1.40 Alcohol consump (value)'!BR15,"")</f>
        <v>0.44713119337881668</v>
      </c>
      <c r="BS15" s="84">
        <f>IFERROR('1.24 Beer consumption (value)'!BS15/'1.40 Alcohol consump (value)'!BS15,"")</f>
        <v>0.48413026136265447</v>
      </c>
      <c r="BT15" s="84">
        <f>IFERROR('1.24 Beer consumption (value)'!BT15/'1.40 Alcohol consump (value)'!BT15,"")</f>
        <v>0.39647216124415557</v>
      </c>
      <c r="BU15" s="84">
        <f>IFERROR('1.24 Beer consumption (value)'!BU15/'1.40 Alcohol consump (value)'!BU15,"")</f>
        <v>0.4239055391315123</v>
      </c>
      <c r="BV15" s="84">
        <f>IFERROR('1.24 Beer consumption (value)'!BV15/'1.40 Alcohol consump (value)'!BV15,"")</f>
        <v>0.52807194789731016</v>
      </c>
      <c r="BW15" s="84">
        <f>IFERROR('1.24 Beer consumption (value)'!BW15/'1.40 Alcohol consump (value)'!BW15,"")</f>
        <v>0.38064516129032255</v>
      </c>
      <c r="BX15" s="84">
        <f>IFERROR('1.24 Beer consumption (value)'!BX15/'1.40 Alcohol consump (value)'!BX15,"")</f>
        <v>0.55228034663799097</v>
      </c>
      <c r="BY15" s="84">
        <f>IFERROR('1.24 Beer consumption (value)'!BY15/'1.40 Alcohol consump (value)'!BY15,"")</f>
        <v>0.15442951231583354</v>
      </c>
      <c r="BZ15" s="84">
        <f>IFERROR('1.24 Beer consumption (value)'!BZ15/'1.40 Alcohol consump (value)'!BZ15,"")</f>
        <v>0.49016930787680457</v>
      </c>
      <c r="CA15" s="84">
        <f>IFERROR('1.24 Beer consumption (value)'!CA15/'1.40 Alcohol consump (value)'!CA15,"")</f>
        <v>0.27154468116507313</v>
      </c>
      <c r="CB15" s="84">
        <f>IFERROR('1.24 Beer consumption (value)'!CB15/'1.40 Alcohol consump (value)'!CB15,"")</f>
        <v>0.56054361315825751</v>
      </c>
      <c r="CC15" s="84">
        <f>IFERROR('1.24 Beer consumption (value)'!CC15/'1.40 Alcohol consump (value)'!CC15,"")</f>
        <v>0.26646978411699462</v>
      </c>
      <c r="CD15" s="84">
        <f>IFERROR('1.24 Beer consumption (value)'!CD15/'1.40 Alcohol consump (value)'!CD15,"")</f>
        <v>0.48794272471159894</v>
      </c>
      <c r="CE15" s="84">
        <f>IFERROR('1.24 Beer consumption (value)'!CE15/'1.40 Alcohol consump (value)'!CE15,"")</f>
        <v>0.48926536772404045</v>
      </c>
      <c r="CF15" s="84">
        <f>IFERROR('1.24 Beer consumption (value)'!CF15/'1.40 Alcohol consump (value)'!CF15,"")</f>
        <v>0.36765763605849916</v>
      </c>
      <c r="CG15" s="84">
        <f>IFERROR('1.24 Beer consumption (value)'!CG15/'1.40 Alcohol consump (value)'!CG15,"")</f>
        <v>0.50680655382723383</v>
      </c>
      <c r="CH15" s="84">
        <f>IFERROR('1.24 Beer consumption (value)'!CH15/'1.40 Alcohol consump (value)'!CH15,"")</f>
        <v>0.389020370213845</v>
      </c>
      <c r="CI15" s="84">
        <f>IFERROR('1.24 Beer consumption (value)'!CI15/'1.40 Alcohol consump (value)'!CI15,"")</f>
        <v>0.39128193027991154</v>
      </c>
      <c r="CJ15" s="84">
        <f>IFERROR('1.24 Beer consumption (value)'!CJ15/'1.40 Alcohol consump (value)'!CJ15,"")</f>
        <v>0.49373838004700604</v>
      </c>
      <c r="CK15" s="84">
        <f>IFERROR('1.24 Beer consumption (value)'!CK15/'1.40 Alcohol consump (value)'!CK15,"")</f>
        <v>0.46689889805258949</v>
      </c>
      <c r="CL15" s="84">
        <f>IFERROR('1.24 Beer consumption (value)'!CL15/'1.40 Alcohol consump (value)'!CL15,"")</f>
        <v>0.42540708812261324</v>
      </c>
      <c r="CM15" s="84">
        <f>IFERROR('1.24 Beer consumption (value)'!CM15/'1.40 Alcohol consump (value)'!CM15,"")</f>
        <v>0.34953315776873384</v>
      </c>
      <c r="CN15" s="84">
        <f>IFERROR('1.24 Beer consumption (value)'!CN15/'1.40 Alcohol consump (value)'!CN15,"")</f>
        <v>0.37142310356140384</v>
      </c>
      <c r="CO15" s="84">
        <f>IFERROR('1.24 Beer consumption (value)'!CO15/'1.40 Alcohol consump (value)'!CO15,"")</f>
        <v>0.77259700381501806</v>
      </c>
      <c r="CP15" s="84">
        <f>IFERROR('1.24 Beer consumption (value)'!CP15/'1.40 Alcohol consump (value)'!CP15,"")</f>
        <v>0.37808682516747943</v>
      </c>
      <c r="CR15" s="89">
        <f t="shared" si="0"/>
        <v>0.4023209162408144</v>
      </c>
    </row>
    <row r="16" spans="1:96" x14ac:dyDescent="0.25">
      <c r="A16" s="1" t="s">
        <v>37</v>
      </c>
      <c r="B16" s="84">
        <f>IFERROR('1.24 Beer consumption (value)'!B16/'1.40 Alcohol consump (value)'!B16,"")</f>
        <v>0.4437960880032919</v>
      </c>
      <c r="C16" s="84">
        <f>IFERROR('1.24 Beer consumption (value)'!C16/'1.40 Alcohol consump (value)'!C16,"")</f>
        <v>0.36920984517993655</v>
      </c>
      <c r="D16" s="84">
        <f>IFERROR('1.24 Beer consumption (value)'!D16/'1.40 Alcohol consump (value)'!D16,"")</f>
        <v>0.28100318691977277</v>
      </c>
      <c r="E16" s="84">
        <f>IFERROR('1.24 Beer consumption (value)'!E16/'1.40 Alcohol consump (value)'!E16,"")</f>
        <v>0.31516972672371196</v>
      </c>
      <c r="F16" s="84">
        <f>IFERROR('1.24 Beer consumption (value)'!F16/'1.40 Alcohol consump (value)'!F16,"")</f>
        <v>0.54645818526415535</v>
      </c>
      <c r="G16" s="84">
        <f>IFERROR('1.24 Beer consumption (value)'!G16/'1.40 Alcohol consump (value)'!G16,"")</f>
        <v>0.1688486607597515</v>
      </c>
      <c r="H16" s="84">
        <f>IFERROR('1.24 Beer consumption (value)'!H16/'1.40 Alcohol consump (value)'!H16,"")</f>
        <v>0.77415112386417984</v>
      </c>
      <c r="I16" s="84">
        <f>IFERROR('1.24 Beer consumption (value)'!I16/'1.40 Alcohol consump (value)'!I16,"")</f>
        <v>0.47779902859501433</v>
      </c>
      <c r="J16" s="84">
        <f>IFERROR('1.24 Beer consumption (value)'!J16/'1.40 Alcohol consump (value)'!J16,"")</f>
        <v>0.36529282765737875</v>
      </c>
      <c r="K16" s="84">
        <f>IFERROR('1.24 Beer consumption (value)'!K16/'1.40 Alcohol consump (value)'!K16,"")</f>
        <v>0.61622913235816468</v>
      </c>
      <c r="L16" s="84">
        <f>IFERROR('1.24 Beer consumption (value)'!L16/'1.40 Alcohol consump (value)'!L16,"")</f>
        <v>0.20374600274097762</v>
      </c>
      <c r="M16" s="84">
        <f>IFERROR('1.24 Beer consumption (value)'!M16/'1.40 Alcohol consump (value)'!M16,"")</f>
        <v>0.60212921053077695</v>
      </c>
      <c r="N16" s="84">
        <f>IFERROR('1.24 Beer consumption (value)'!N16/'1.40 Alcohol consump (value)'!N16,"")</f>
        <v>0.56000870592624841</v>
      </c>
      <c r="O16" s="84">
        <f>IFERROR('1.24 Beer consumption (value)'!O16/'1.40 Alcohol consump (value)'!O16,"")</f>
        <v>0.49602284538879837</v>
      </c>
      <c r="P16" s="84">
        <f>IFERROR('1.24 Beer consumption (value)'!P16/'1.40 Alcohol consump (value)'!P16,"")</f>
        <v>0.41000923303234688</v>
      </c>
      <c r="Q16" s="84">
        <f>IFERROR('1.24 Beer consumption (value)'!Q16/'1.40 Alcohol consump (value)'!Q16,"")</f>
        <v>0.50700309123936393</v>
      </c>
      <c r="R16" s="84">
        <f>IFERROR('1.24 Beer consumption (value)'!R16/'1.40 Alcohol consump (value)'!R16,"")</f>
        <v>8.6146251157050296E-2</v>
      </c>
      <c r="S16" s="84">
        <f>IFERROR('1.24 Beer consumption (value)'!S16/'1.40 Alcohol consump (value)'!S16,"")</f>
        <v>0.84865245249941357</v>
      </c>
      <c r="T16" s="84">
        <f>IFERROR('1.24 Beer consumption (value)'!T16/'1.40 Alcohol consump (value)'!T16,"")</f>
        <v>0.52511521678348039</v>
      </c>
      <c r="U16" s="84">
        <f>IFERROR('1.24 Beer consumption (value)'!U16/'1.40 Alcohol consump (value)'!U16,"")</f>
        <v>0.53912630473582468</v>
      </c>
      <c r="V16" s="84">
        <f>IFERROR('1.24 Beer consumption (value)'!V16/'1.40 Alcohol consump (value)'!V16,"")</f>
        <v>0.44775171566116967</v>
      </c>
      <c r="W16" s="84">
        <f>IFERROR('1.24 Beer consumption (value)'!W16/'1.40 Alcohol consump (value)'!W16,"")</f>
        <v>0.44870311318862055</v>
      </c>
      <c r="X16" s="84">
        <f>IFERROR('1.24 Beer consumption (value)'!X16/'1.40 Alcohol consump (value)'!X16,"")</f>
        <v>0.24537037037037035</v>
      </c>
      <c r="Y16" s="84">
        <f>IFERROR('1.24 Beer consumption (value)'!Y16/'1.40 Alcohol consump (value)'!Y16,"")</f>
        <v>0.66920407477890964</v>
      </c>
      <c r="Z16" s="84">
        <f>IFERROR('1.24 Beer consumption (value)'!Z16/'1.40 Alcohol consump (value)'!Z16,"")</f>
        <v>0.3621659634317862</v>
      </c>
      <c r="AA16" s="84">
        <f>IFERROR('1.24 Beer consumption (value)'!AA16/'1.40 Alcohol consump (value)'!AA16,"")</f>
        <v>0.38199644624952406</v>
      </c>
      <c r="AB16" s="84">
        <f>IFERROR('1.24 Beer consumption (value)'!AB16/'1.40 Alcohol consump (value)'!AB16,"")</f>
        <v>0.53359258042136781</v>
      </c>
      <c r="AC16" s="84">
        <f>IFERROR('1.24 Beer consumption (value)'!AC16/'1.40 Alcohol consump (value)'!AC16,"")</f>
        <v>0.2636173184357542</v>
      </c>
      <c r="AD16" s="84">
        <f>IFERROR('1.24 Beer consumption (value)'!AD16/'1.40 Alcohol consump (value)'!AD16,"")</f>
        <v>0.24710624224886316</v>
      </c>
      <c r="AE16" s="84">
        <f>IFERROR('1.24 Beer consumption (value)'!AE16/'1.40 Alcohol consump (value)'!AE16,"")</f>
        <v>0.37125290137784583</v>
      </c>
      <c r="AF16" s="84">
        <f>IFERROR('1.24 Beer consumption (value)'!AF16/'1.40 Alcohol consump (value)'!AF16,"")</f>
        <v>0.26385592628786825</v>
      </c>
      <c r="AG16" s="84">
        <f>IFERROR('1.24 Beer consumption (value)'!AG16/'1.40 Alcohol consump (value)'!AG16,"")</f>
        <v>0.32611773032912583</v>
      </c>
      <c r="AH16" s="84">
        <f>IFERROR('1.24 Beer consumption (value)'!AH16/'1.40 Alcohol consump (value)'!AH16,"")</f>
        <v>0.24477260846837429</v>
      </c>
      <c r="AI16" s="84">
        <f>IFERROR('1.24 Beer consumption (value)'!AI16/'1.40 Alcohol consump (value)'!AI16,"")</f>
        <v>0.53247845746005573</v>
      </c>
      <c r="AJ16" s="84">
        <f>IFERROR('1.24 Beer consumption (value)'!AJ16/'1.40 Alcohol consump (value)'!AJ16,"")</f>
        <v>0.60421608557490036</v>
      </c>
      <c r="AK16" s="84">
        <f>IFERROR('1.24 Beer consumption (value)'!AK16/'1.40 Alcohol consump (value)'!AK16,"")</f>
        <v>0.45419334669834038</v>
      </c>
      <c r="AL16" s="84">
        <f>IFERROR('1.24 Beer consumption (value)'!AL16/'1.40 Alcohol consump (value)'!AL16,"")</f>
        <v>0.43840850896198547</v>
      </c>
      <c r="AM16" s="84">
        <f>IFERROR('1.24 Beer consumption (value)'!AM16/'1.40 Alcohol consump (value)'!AM16,"")</f>
        <v>0.33559374277568005</v>
      </c>
      <c r="AN16" s="84">
        <f>IFERROR('1.24 Beer consumption (value)'!AN16/'1.40 Alcohol consump (value)'!AN16,"")</f>
        <v>0.2462397400108329</v>
      </c>
      <c r="AO16" s="84">
        <f>IFERROR('1.24 Beer consumption (value)'!AO16/'1.40 Alcohol consump (value)'!AO16,"")</f>
        <v>0.46493048203825255</v>
      </c>
      <c r="AP16" s="84">
        <f>IFERROR('1.24 Beer consumption (value)'!AP16/'1.40 Alcohol consump (value)'!AP16,"")</f>
        <v>0.63762434654779732</v>
      </c>
      <c r="AQ16" s="84">
        <f>IFERROR('1.24 Beer consumption (value)'!AQ16/'1.40 Alcohol consump (value)'!AQ16,"")</f>
        <v>0.42231637036094832</v>
      </c>
      <c r="AR16" s="84">
        <f>IFERROR('1.24 Beer consumption (value)'!AR16/'1.40 Alcohol consump (value)'!AR16,"")</f>
        <v>0.82761589704083027</v>
      </c>
      <c r="AS16" s="84">
        <f>IFERROR('1.24 Beer consumption (value)'!AS16/'1.40 Alcohol consump (value)'!AS16,"")</f>
        <v>0.69675743399002821</v>
      </c>
      <c r="AT16" s="84">
        <f>IFERROR('1.24 Beer consumption (value)'!AT16/'1.40 Alcohol consump (value)'!AT16,"")</f>
        <v>0.50778110059239223</v>
      </c>
      <c r="AU16" s="84">
        <f>IFERROR('1.24 Beer consumption (value)'!AU16/'1.40 Alcohol consump (value)'!AU16,"")</f>
        <v>0.72962195618818104</v>
      </c>
      <c r="AV16" s="84">
        <f>IFERROR('1.24 Beer consumption (value)'!AV16/'1.40 Alcohol consump (value)'!AV16,"")</f>
        <v>0.64994556569801532</v>
      </c>
      <c r="AW16" s="84">
        <f>IFERROR('1.24 Beer consumption (value)'!AW16/'1.40 Alcohol consump (value)'!AW16,"")</f>
        <v>0.71565934065934078</v>
      </c>
      <c r="AX16" s="84">
        <f>IFERROR('1.24 Beer consumption (value)'!AX16/'1.40 Alcohol consump (value)'!AX16,"")</f>
        <v>0.68479557069846686</v>
      </c>
      <c r="AY16" s="84">
        <f>IFERROR('1.24 Beer consumption (value)'!AY16/'1.40 Alcohol consump (value)'!AY16,"")</f>
        <v>0.70010672358591253</v>
      </c>
      <c r="AZ16" s="84">
        <f>IFERROR('1.24 Beer consumption (value)'!AZ16/'1.40 Alcohol consump (value)'!AZ16,"")</f>
        <v>0.65310322798389631</v>
      </c>
      <c r="BA16" s="84">
        <f>IFERROR('1.24 Beer consumption (value)'!BA16/'1.40 Alcohol consump (value)'!BA16,"")</f>
        <v>0.77460799190692964</v>
      </c>
      <c r="BB16" s="84">
        <f>IFERROR('1.24 Beer consumption (value)'!BB16/'1.40 Alcohol consump (value)'!BB16,"")</f>
        <v>0.39287549237883201</v>
      </c>
      <c r="BC16" s="84">
        <f>IFERROR('1.24 Beer consumption (value)'!BC16/'1.40 Alcohol consump (value)'!BC16,"")</f>
        <v>0.63676137168768598</v>
      </c>
      <c r="BD16" s="84">
        <f>IFERROR('1.24 Beer consumption (value)'!BD16/'1.40 Alcohol consump (value)'!BD16,"")</f>
        <v>0.59563138724954789</v>
      </c>
      <c r="BE16" s="84">
        <f>IFERROR('1.24 Beer consumption (value)'!BE16/'1.40 Alcohol consump (value)'!BE16,"")</f>
        <v>0.15514956835976709</v>
      </c>
      <c r="BF16" s="84">
        <f>IFERROR('1.24 Beer consumption (value)'!BF16/'1.40 Alcohol consump (value)'!BF16,"")</f>
        <v>0.89733308810005519</v>
      </c>
      <c r="BG16" s="84">
        <f>IFERROR('1.24 Beer consumption (value)'!BG16/'1.40 Alcohol consump (value)'!BG16,"")</f>
        <v>0.42855412932913539</v>
      </c>
      <c r="BH16" s="84">
        <f>IFERROR('1.24 Beer consumption (value)'!BH16/'1.40 Alcohol consump (value)'!BH16,"")</f>
        <v>1</v>
      </c>
      <c r="BI16" s="84">
        <f>IFERROR('1.24 Beer consumption (value)'!BI16/'1.40 Alcohol consump (value)'!BI16,"")</f>
        <v>0.40647807048029472</v>
      </c>
      <c r="BJ16" s="84">
        <f>IFERROR('1.24 Beer consumption (value)'!BJ16/'1.40 Alcohol consump (value)'!BJ16,"")</f>
        <v>0.71828606987287758</v>
      </c>
      <c r="BK16" s="84">
        <f>IFERROR('1.24 Beer consumption (value)'!BK16/'1.40 Alcohol consump (value)'!BK16,"")</f>
        <v>0.45718252228554734</v>
      </c>
      <c r="BL16" s="84">
        <f>IFERROR('1.24 Beer consumption (value)'!BL16/'1.40 Alcohol consump (value)'!BL16,"")</f>
        <v>0.66899788182017383</v>
      </c>
      <c r="BM16" s="84">
        <f>IFERROR('1.24 Beer consumption (value)'!BM16/'1.40 Alcohol consump (value)'!BM16,"")</f>
        <v>1</v>
      </c>
      <c r="BN16" s="84">
        <f>IFERROR('1.24 Beer consumption (value)'!BN16/'1.40 Alcohol consump (value)'!BN16,"")</f>
        <v>0.59506859776886767</v>
      </c>
      <c r="BO16" s="84">
        <f>IFERROR('1.24 Beer consumption (value)'!BO16/'1.40 Alcohol consump (value)'!BO16,"")</f>
        <v>0.55207723815096543</v>
      </c>
      <c r="BP16" s="84">
        <f>IFERROR('1.24 Beer consumption (value)'!BP16/'1.40 Alcohol consump (value)'!BP16,"")</f>
        <v>0.15910399473583198</v>
      </c>
      <c r="BQ16" s="84">
        <f>IFERROR('1.24 Beer consumption (value)'!BQ16/'1.40 Alcohol consump (value)'!BQ16,"")</f>
        <v>0.47755913829291191</v>
      </c>
      <c r="BR16" s="84">
        <f>IFERROR('1.24 Beer consumption (value)'!BR16/'1.40 Alcohol consump (value)'!BR16,"")</f>
        <v>0.44253719573103406</v>
      </c>
      <c r="BS16" s="84">
        <f>IFERROR('1.24 Beer consumption (value)'!BS16/'1.40 Alcohol consump (value)'!BS16,"")</f>
        <v>0.48338731564683513</v>
      </c>
      <c r="BT16" s="84">
        <f>IFERROR('1.24 Beer consumption (value)'!BT16/'1.40 Alcohol consump (value)'!BT16,"")</f>
        <v>0.3980899382025726</v>
      </c>
      <c r="BU16" s="84">
        <f>IFERROR('1.24 Beer consumption (value)'!BU16/'1.40 Alcohol consump (value)'!BU16,"")</f>
        <v>0.42180485014474156</v>
      </c>
      <c r="BV16" s="84">
        <f>IFERROR('1.24 Beer consumption (value)'!BV16/'1.40 Alcohol consump (value)'!BV16,"")</f>
        <v>0.5221918544737667</v>
      </c>
      <c r="BW16" s="84">
        <f>IFERROR('1.24 Beer consumption (value)'!BW16/'1.40 Alcohol consump (value)'!BW16,"")</f>
        <v>0.38063930783290167</v>
      </c>
      <c r="BX16" s="84">
        <f>IFERROR('1.24 Beer consumption (value)'!BX16/'1.40 Alcohol consump (value)'!BX16,"")</f>
        <v>0.56219828602877575</v>
      </c>
      <c r="BY16" s="84">
        <f>IFERROR('1.24 Beer consumption (value)'!BY16/'1.40 Alcohol consump (value)'!BY16,"")</f>
        <v>0.15719038417036568</v>
      </c>
      <c r="BZ16" s="84">
        <f>IFERROR('1.24 Beer consumption (value)'!BZ16/'1.40 Alcohol consump (value)'!BZ16,"")</f>
        <v>0.49074099010540945</v>
      </c>
      <c r="CA16" s="84">
        <f>IFERROR('1.24 Beer consumption (value)'!CA16/'1.40 Alcohol consump (value)'!CA16,"")</f>
        <v>0.26925153428310139</v>
      </c>
      <c r="CB16" s="84">
        <f>IFERROR('1.24 Beer consumption (value)'!CB16/'1.40 Alcohol consump (value)'!CB16,"")</f>
        <v>0.55999876099615908</v>
      </c>
      <c r="CC16" s="84">
        <f>IFERROR('1.24 Beer consumption (value)'!CC16/'1.40 Alcohol consump (value)'!CC16,"")</f>
        <v>0.2684178257639131</v>
      </c>
      <c r="CD16" s="84">
        <f>IFERROR('1.24 Beer consumption (value)'!CD16/'1.40 Alcohol consump (value)'!CD16,"")</f>
        <v>0.49323594899129614</v>
      </c>
      <c r="CE16" s="84">
        <f>IFERROR('1.24 Beer consumption (value)'!CE16/'1.40 Alcohol consump (value)'!CE16,"")</f>
        <v>0.49777186098654708</v>
      </c>
      <c r="CF16" s="84">
        <f>IFERROR('1.24 Beer consumption (value)'!CF16/'1.40 Alcohol consump (value)'!CF16,"")</f>
        <v>0.35977020070133553</v>
      </c>
      <c r="CG16" s="84">
        <f>IFERROR('1.24 Beer consumption (value)'!CG16/'1.40 Alcohol consump (value)'!CG16,"")</f>
        <v>0.5138005001125846</v>
      </c>
      <c r="CH16" s="84">
        <f>IFERROR('1.24 Beer consumption (value)'!CH16/'1.40 Alcohol consump (value)'!CH16,"")</f>
        <v>0.38024972879629837</v>
      </c>
      <c r="CI16" s="84">
        <f>IFERROR('1.24 Beer consumption (value)'!CI16/'1.40 Alcohol consump (value)'!CI16,"")</f>
        <v>0.39280469266642049</v>
      </c>
      <c r="CJ16" s="84">
        <f>IFERROR('1.24 Beer consumption (value)'!CJ16/'1.40 Alcohol consump (value)'!CJ16,"")</f>
        <v>0.48409648192268234</v>
      </c>
      <c r="CK16" s="84">
        <f>IFERROR('1.24 Beer consumption (value)'!CK16/'1.40 Alcohol consump (value)'!CK16,"")</f>
        <v>0.4661974037261431</v>
      </c>
      <c r="CL16" s="84">
        <f>IFERROR('1.24 Beer consumption (value)'!CL16/'1.40 Alcohol consump (value)'!CL16,"")</f>
        <v>0.42778814745682309</v>
      </c>
      <c r="CM16" s="84">
        <f>IFERROR('1.24 Beer consumption (value)'!CM16/'1.40 Alcohol consump (value)'!CM16,"")</f>
        <v>0.34466134513553714</v>
      </c>
      <c r="CN16" s="84">
        <f>IFERROR('1.24 Beer consumption (value)'!CN16/'1.40 Alcohol consump (value)'!CN16,"")</f>
        <v>0.33544207985084762</v>
      </c>
      <c r="CO16" s="84">
        <f>IFERROR('1.24 Beer consumption (value)'!CO16/'1.40 Alcohol consump (value)'!CO16,"")</f>
        <v>0.75731687271280135</v>
      </c>
      <c r="CP16" s="84">
        <f>IFERROR('1.24 Beer consumption (value)'!CP16/'1.40 Alcohol consump (value)'!CP16,"")</f>
        <v>0.38480361202324098</v>
      </c>
      <c r="CR16" s="89">
        <f t="shared" si="0"/>
        <v>0.39915437380449575</v>
      </c>
    </row>
    <row r="17" spans="1:96" x14ac:dyDescent="0.25">
      <c r="A17" s="1" t="s">
        <v>38</v>
      </c>
      <c r="B17" s="84">
        <f>IFERROR('1.24 Beer consumption (value)'!B17/'1.40 Alcohol consump (value)'!B17,"")</f>
        <v>0.44030127198824603</v>
      </c>
      <c r="C17" s="84">
        <f>IFERROR('1.24 Beer consumption (value)'!C17/'1.40 Alcohol consump (value)'!C17,"")</f>
        <v>0.3691085194137696</v>
      </c>
      <c r="D17" s="84">
        <f>IFERROR('1.24 Beer consumption (value)'!D17/'1.40 Alcohol consump (value)'!D17,"")</f>
        <v>0.2814221331997997</v>
      </c>
      <c r="E17" s="84">
        <f>IFERROR('1.24 Beer consumption (value)'!E17/'1.40 Alcohol consump (value)'!E17,"")</f>
        <v>0.3207303513408733</v>
      </c>
      <c r="F17" s="84">
        <f>IFERROR('1.24 Beer consumption (value)'!F17/'1.40 Alcohol consump (value)'!F17,"")</f>
        <v>0.53957062146892654</v>
      </c>
      <c r="G17" s="84">
        <f>IFERROR('1.24 Beer consumption (value)'!G17/'1.40 Alcohol consump (value)'!G17,"")</f>
        <v>0.17422169500461315</v>
      </c>
      <c r="H17" s="84">
        <f>IFERROR('1.24 Beer consumption (value)'!H17/'1.40 Alcohol consump (value)'!H17,"")</f>
        <v>0.75348991068475035</v>
      </c>
      <c r="I17" s="84">
        <f>IFERROR('1.24 Beer consumption (value)'!I17/'1.40 Alcohol consump (value)'!I17,"")</f>
        <v>0.47154726993436669</v>
      </c>
      <c r="J17" s="84">
        <f>IFERROR('1.24 Beer consumption (value)'!J17/'1.40 Alcohol consump (value)'!J17,"")</f>
        <v>0.36268574573472756</v>
      </c>
      <c r="K17" s="84">
        <f>IFERROR('1.24 Beer consumption (value)'!K17/'1.40 Alcohol consump (value)'!K17,"")</f>
        <v>0.6141808613765406</v>
      </c>
      <c r="L17" s="84">
        <f>IFERROR('1.24 Beer consumption (value)'!L17/'1.40 Alcohol consump (value)'!L17,"")</f>
        <v>0.21024904214559384</v>
      </c>
      <c r="M17" s="84">
        <f>IFERROR('1.24 Beer consumption (value)'!M17/'1.40 Alcohol consump (value)'!M17,"")</f>
        <v>0.60698802200250179</v>
      </c>
      <c r="N17" s="84">
        <f>IFERROR('1.24 Beer consumption (value)'!N17/'1.40 Alcohol consump (value)'!N17,"")</f>
        <v>0.55548848292295472</v>
      </c>
      <c r="O17" s="84">
        <f>IFERROR('1.24 Beer consumption (value)'!O17/'1.40 Alcohol consump (value)'!O17,"")</f>
        <v>0.49825832252402746</v>
      </c>
      <c r="P17" s="84">
        <f>IFERROR('1.24 Beer consumption (value)'!P17/'1.40 Alcohol consump (value)'!P17,"")</f>
        <v>0.40594755166576169</v>
      </c>
      <c r="Q17" s="84">
        <f>IFERROR('1.24 Beer consumption (value)'!Q17/'1.40 Alcohol consump (value)'!Q17,"")</f>
        <v>0.49759876802908465</v>
      </c>
      <c r="R17" s="84">
        <f>IFERROR('1.24 Beer consumption (value)'!R17/'1.40 Alcohol consump (value)'!R17,"")</f>
        <v>9.8708633435923482E-2</v>
      </c>
      <c r="S17" s="84">
        <f>IFERROR('1.24 Beer consumption (value)'!S17/'1.40 Alcohol consump (value)'!S17,"")</f>
        <v>0.84393269642093249</v>
      </c>
      <c r="T17" s="84">
        <f>IFERROR('1.24 Beer consumption (value)'!T17/'1.40 Alcohol consump (value)'!T17,"")</f>
        <v>0.52124940842404166</v>
      </c>
      <c r="U17" s="84">
        <f>IFERROR('1.24 Beer consumption (value)'!U17/'1.40 Alcohol consump (value)'!U17,"")</f>
        <v>0.5358911263135745</v>
      </c>
      <c r="V17" s="84">
        <f>IFERROR('1.24 Beer consumption (value)'!V17/'1.40 Alcohol consump (value)'!V17,"")</f>
        <v>0.43973801214323277</v>
      </c>
      <c r="W17" s="84">
        <f>IFERROR('1.24 Beer consumption (value)'!W17/'1.40 Alcohol consump (value)'!W17,"")</f>
        <v>0.44457802410773312</v>
      </c>
      <c r="X17" s="84">
        <f>IFERROR('1.24 Beer consumption (value)'!X17/'1.40 Alcohol consump (value)'!X17,"")</f>
        <v>0.25557782813317065</v>
      </c>
      <c r="Y17" s="84">
        <f>IFERROR('1.24 Beer consumption (value)'!Y17/'1.40 Alcohol consump (value)'!Y17,"")</f>
        <v>0.65305861274635268</v>
      </c>
      <c r="Z17" s="84">
        <f>IFERROR('1.24 Beer consumption (value)'!Z17/'1.40 Alcohol consump (value)'!Z17,"")</f>
        <v>0.34617690337348084</v>
      </c>
      <c r="AA17" s="84">
        <f>IFERROR('1.24 Beer consumption (value)'!AA17/'1.40 Alcohol consump (value)'!AA17,"")</f>
        <v>0.39523602664349844</v>
      </c>
      <c r="AB17" s="84">
        <f>IFERROR('1.24 Beer consumption (value)'!AB17/'1.40 Alcohol consump (value)'!AB17,"")</f>
        <v>0.5296636346207102</v>
      </c>
      <c r="AC17" s="84">
        <f>IFERROR('1.24 Beer consumption (value)'!AC17/'1.40 Alcohol consump (value)'!AC17,"")</f>
        <v>0.25972994440031771</v>
      </c>
      <c r="AD17" s="84">
        <f>IFERROR('1.24 Beer consumption (value)'!AD17/'1.40 Alcohol consump (value)'!AD17,"")</f>
        <v>0.23717377466581793</v>
      </c>
      <c r="AE17" s="84">
        <f>IFERROR('1.24 Beer consumption (value)'!AE17/'1.40 Alcohol consump (value)'!AE17,"")</f>
        <v>0.37188304888058649</v>
      </c>
      <c r="AF17" s="84">
        <f>IFERROR('1.24 Beer consumption (value)'!AF17/'1.40 Alcohol consump (value)'!AF17,"")</f>
        <v>0.25674596838575764</v>
      </c>
      <c r="AG17" s="84">
        <f>IFERROR('1.24 Beer consumption (value)'!AG17/'1.40 Alcohol consump (value)'!AG17,"")</f>
        <v>0.31363667558849773</v>
      </c>
      <c r="AH17" s="84">
        <f>IFERROR('1.24 Beer consumption (value)'!AH17/'1.40 Alcohol consump (value)'!AH17,"")</f>
        <v>0.2468606431852986</v>
      </c>
      <c r="AI17" s="84">
        <f>IFERROR('1.24 Beer consumption (value)'!AI17/'1.40 Alcohol consump (value)'!AI17,"")</f>
        <v>0.5320743799479235</v>
      </c>
      <c r="AJ17" s="84">
        <f>IFERROR('1.24 Beer consumption (value)'!AJ17/'1.40 Alcohol consump (value)'!AJ17,"")</f>
        <v>0.60142698000106098</v>
      </c>
      <c r="AK17" s="84">
        <f>IFERROR('1.24 Beer consumption (value)'!AK17/'1.40 Alcohol consump (value)'!AK17,"")</f>
        <v>0.44795811859873436</v>
      </c>
      <c r="AL17" s="84">
        <f>IFERROR('1.24 Beer consumption (value)'!AL17/'1.40 Alcohol consump (value)'!AL17,"")</f>
        <v>0.41993593017317421</v>
      </c>
      <c r="AM17" s="84">
        <f>IFERROR('1.24 Beer consumption (value)'!AM17/'1.40 Alcohol consump (value)'!AM17,"")</f>
        <v>0.33372577431624711</v>
      </c>
      <c r="AN17" s="84">
        <f>IFERROR('1.24 Beer consumption (value)'!AN17/'1.40 Alcohol consump (value)'!AN17,"")</f>
        <v>0.24921166732361058</v>
      </c>
      <c r="AO17" s="84">
        <f>IFERROR('1.24 Beer consumption (value)'!AO17/'1.40 Alcohol consump (value)'!AO17,"")</f>
        <v>0.47196803393927433</v>
      </c>
      <c r="AP17" s="84">
        <f>IFERROR('1.24 Beer consumption (value)'!AP17/'1.40 Alcohol consump (value)'!AP17,"")</f>
        <v>0.62298063945409887</v>
      </c>
      <c r="AQ17" s="84">
        <f>IFERROR('1.24 Beer consumption (value)'!AQ17/'1.40 Alcohol consump (value)'!AQ17,"")</f>
        <v>0.40716687236668514</v>
      </c>
      <c r="AR17" s="84">
        <f>IFERROR('1.24 Beer consumption (value)'!AR17/'1.40 Alcohol consump (value)'!AR17,"")</f>
        <v>0.82529552852492716</v>
      </c>
      <c r="AS17" s="84">
        <f>IFERROR('1.24 Beer consumption (value)'!AS17/'1.40 Alcohol consump (value)'!AS17,"")</f>
        <v>0.69685151550981872</v>
      </c>
      <c r="AT17" s="84">
        <f>IFERROR('1.24 Beer consumption (value)'!AT17/'1.40 Alcohol consump (value)'!AT17,"")</f>
        <v>0.50376198373852188</v>
      </c>
      <c r="AU17" s="84">
        <f>IFERROR('1.24 Beer consumption (value)'!AU17/'1.40 Alcohol consump (value)'!AU17,"")</f>
        <v>0.74599309775359401</v>
      </c>
      <c r="AV17" s="84">
        <f>IFERROR('1.24 Beer consumption (value)'!AV17/'1.40 Alcohol consump (value)'!AV17,"")</f>
        <v>0.65065979542437735</v>
      </c>
      <c r="AW17" s="84">
        <f>IFERROR('1.24 Beer consumption (value)'!AW17/'1.40 Alcohol consump (value)'!AW17,"")</f>
        <v>0.71330733377722821</v>
      </c>
      <c r="AX17" s="84">
        <f>IFERROR('1.24 Beer consumption (value)'!AX17/'1.40 Alcohol consump (value)'!AX17,"")</f>
        <v>0.68224559725874567</v>
      </c>
      <c r="AY17" s="84">
        <f>IFERROR('1.24 Beer consumption (value)'!AY17/'1.40 Alcohol consump (value)'!AY17,"")</f>
        <v>0.71027336560092713</v>
      </c>
      <c r="AZ17" s="84">
        <f>IFERROR('1.24 Beer consumption (value)'!AZ17/'1.40 Alcohol consump (value)'!AZ17,"")</f>
        <v>0.65233502116709552</v>
      </c>
      <c r="BA17" s="84">
        <f>IFERROR('1.24 Beer consumption (value)'!BA17/'1.40 Alcohol consump (value)'!BA17,"")</f>
        <v>0.7616736298844925</v>
      </c>
      <c r="BB17" s="84">
        <f>IFERROR('1.24 Beer consumption (value)'!BB17/'1.40 Alcohol consump (value)'!BB17,"")</f>
        <v>0.3806080669047826</v>
      </c>
      <c r="BC17" s="84">
        <f>IFERROR('1.24 Beer consumption (value)'!BC17/'1.40 Alcohol consump (value)'!BC17,"")</f>
        <v>0.47808118081180806</v>
      </c>
      <c r="BD17" s="84">
        <f>IFERROR('1.24 Beer consumption (value)'!BD17/'1.40 Alcohol consump (value)'!BD17,"")</f>
        <v>0.58228544258657589</v>
      </c>
      <c r="BE17" s="84">
        <f>IFERROR('1.24 Beer consumption (value)'!BE17/'1.40 Alcohol consump (value)'!BE17,"")</f>
        <v>0.15746862771555797</v>
      </c>
      <c r="BF17" s="84">
        <f>IFERROR('1.24 Beer consumption (value)'!BF17/'1.40 Alcohol consump (value)'!BF17,"")</f>
        <v>0.89591462929043575</v>
      </c>
      <c r="BG17" s="84">
        <f>IFERROR('1.24 Beer consumption (value)'!BG17/'1.40 Alcohol consump (value)'!BG17,"")</f>
        <v>0.41885928160437963</v>
      </c>
      <c r="BH17" s="84">
        <f>IFERROR('1.24 Beer consumption (value)'!BH17/'1.40 Alcohol consump (value)'!BH17,"")</f>
        <v>1</v>
      </c>
      <c r="BI17" s="84">
        <f>IFERROR('1.24 Beer consumption (value)'!BI17/'1.40 Alcohol consump (value)'!BI17,"")</f>
        <v>0.40940608984021704</v>
      </c>
      <c r="BJ17" s="84">
        <f>IFERROR('1.24 Beer consumption (value)'!BJ17/'1.40 Alcohol consump (value)'!BJ17,"")</f>
        <v>0.71283417490164491</v>
      </c>
      <c r="BK17" s="84">
        <f>IFERROR('1.24 Beer consumption (value)'!BK17/'1.40 Alcohol consump (value)'!BK17,"")</f>
        <v>0.43351652858666234</v>
      </c>
      <c r="BL17" s="84">
        <f>IFERROR('1.24 Beer consumption (value)'!BL17/'1.40 Alcohol consump (value)'!BL17,"")</f>
        <v>0.65244524452445252</v>
      </c>
      <c r="BM17" s="84">
        <f>IFERROR('1.24 Beer consumption (value)'!BM17/'1.40 Alcohol consump (value)'!BM17,"")</f>
        <v>1</v>
      </c>
      <c r="BN17" s="84">
        <f>IFERROR('1.24 Beer consumption (value)'!BN17/'1.40 Alcohol consump (value)'!BN17,"")</f>
        <v>0.59216532553035839</v>
      </c>
      <c r="BO17" s="84">
        <f>IFERROR('1.24 Beer consumption (value)'!BO17/'1.40 Alcohol consump (value)'!BO17,"")</f>
        <v>0.57569150261649649</v>
      </c>
      <c r="BP17" s="84">
        <f>IFERROR('1.24 Beer consumption (value)'!BP17/'1.40 Alcohol consump (value)'!BP17,"")</f>
        <v>0.16494631732998327</v>
      </c>
      <c r="BQ17" s="84">
        <f>IFERROR('1.24 Beer consumption (value)'!BQ17/'1.40 Alcohol consump (value)'!BQ17,"")</f>
        <v>0.47920350053697547</v>
      </c>
      <c r="BR17" s="84">
        <f>IFERROR('1.24 Beer consumption (value)'!BR17/'1.40 Alcohol consump (value)'!BR17,"")</f>
        <v>0.44244541998581366</v>
      </c>
      <c r="BS17" s="84">
        <f>IFERROR('1.24 Beer consumption (value)'!BS17/'1.40 Alcohol consump (value)'!BS17,"")</f>
        <v>0.48440827245315676</v>
      </c>
      <c r="BT17" s="84">
        <f>IFERROR('1.24 Beer consumption (value)'!BT17/'1.40 Alcohol consump (value)'!BT17,"")</f>
        <v>0.39756267234322767</v>
      </c>
      <c r="BU17" s="84">
        <f>IFERROR('1.24 Beer consumption (value)'!BU17/'1.40 Alcohol consump (value)'!BU17,"")</f>
        <v>0.42019550621415896</v>
      </c>
      <c r="BV17" s="84">
        <f>IFERROR('1.24 Beer consumption (value)'!BV17/'1.40 Alcohol consump (value)'!BV17,"")</f>
        <v>0.51387885228480346</v>
      </c>
      <c r="BW17" s="84">
        <f>IFERROR('1.24 Beer consumption (value)'!BW17/'1.40 Alcohol consump (value)'!BW17,"")</f>
        <v>0.37423739284886864</v>
      </c>
      <c r="BX17" s="84">
        <f>IFERROR('1.24 Beer consumption (value)'!BX17/'1.40 Alcohol consump (value)'!BX17,"")</f>
        <v>0.56662715558444543</v>
      </c>
      <c r="BY17" s="84">
        <f>IFERROR('1.24 Beer consumption (value)'!BY17/'1.40 Alcohol consump (value)'!BY17,"")</f>
        <v>0.15941566669679424</v>
      </c>
      <c r="BZ17" s="84">
        <f>IFERROR('1.24 Beer consumption (value)'!BZ17/'1.40 Alcohol consump (value)'!BZ17,"")</f>
        <v>0.48426607406639538</v>
      </c>
      <c r="CA17" s="84">
        <f>IFERROR('1.24 Beer consumption (value)'!CA17/'1.40 Alcohol consump (value)'!CA17,"")</f>
        <v>0.26305344364937389</v>
      </c>
      <c r="CB17" s="84">
        <f>IFERROR('1.24 Beer consumption (value)'!CB17/'1.40 Alcohol consump (value)'!CB17,"")</f>
        <v>0.55870048130322103</v>
      </c>
      <c r="CC17" s="84">
        <f>IFERROR('1.24 Beer consumption (value)'!CC17/'1.40 Alcohol consump (value)'!CC17,"")</f>
        <v>0.26899506781750926</v>
      </c>
      <c r="CD17" s="84">
        <f>IFERROR('1.24 Beer consumption (value)'!CD17/'1.40 Alcohol consump (value)'!CD17,"")</f>
        <v>0.50108644964132276</v>
      </c>
      <c r="CE17" s="84">
        <f>IFERROR('1.24 Beer consumption (value)'!CE17/'1.40 Alcohol consump (value)'!CE17,"")</f>
        <v>0.50082696977161567</v>
      </c>
      <c r="CF17" s="84">
        <f>IFERROR('1.24 Beer consumption (value)'!CF17/'1.40 Alcohol consump (value)'!CF17,"")</f>
        <v>0.35546399638399223</v>
      </c>
      <c r="CG17" s="84">
        <f>IFERROR('1.24 Beer consumption (value)'!CG17/'1.40 Alcohol consump (value)'!CG17,"")</f>
        <v>0.51553530973328332</v>
      </c>
      <c r="CH17" s="84">
        <f>IFERROR('1.24 Beer consumption (value)'!CH17/'1.40 Alcohol consump (value)'!CH17,"")</f>
        <v>0.37759941627143379</v>
      </c>
      <c r="CI17" s="84">
        <f>IFERROR('1.24 Beer consumption (value)'!CI17/'1.40 Alcohol consump (value)'!CI17,"")</f>
        <v>0.38797833773441348</v>
      </c>
      <c r="CJ17" s="84">
        <f>IFERROR('1.24 Beer consumption (value)'!CJ17/'1.40 Alcohol consump (value)'!CJ17,"")</f>
        <v>0.45832655444009535</v>
      </c>
      <c r="CK17" s="84">
        <f>IFERROR('1.24 Beer consumption (value)'!CK17/'1.40 Alcohol consump (value)'!CK17,"")</f>
        <v>0.46591271020183128</v>
      </c>
      <c r="CL17" s="84">
        <f>IFERROR('1.24 Beer consumption (value)'!CL17/'1.40 Alcohol consump (value)'!CL17,"")</f>
        <v>0.41934617708263294</v>
      </c>
      <c r="CM17" s="84">
        <f>IFERROR('1.24 Beer consumption (value)'!CM17/'1.40 Alcohol consump (value)'!CM17,"")</f>
        <v>0.33796079167057291</v>
      </c>
      <c r="CN17" s="84">
        <f>IFERROR('1.24 Beer consumption (value)'!CN17/'1.40 Alcohol consump (value)'!CN17,"")</f>
        <v>0.33759368768479664</v>
      </c>
      <c r="CO17" s="84">
        <f>IFERROR('1.24 Beer consumption (value)'!CO17/'1.40 Alcohol consump (value)'!CO17,"")</f>
        <v>0.74133113526502559</v>
      </c>
      <c r="CP17" s="84">
        <f>IFERROR('1.24 Beer consumption (value)'!CP17/'1.40 Alcohol consump (value)'!CP17,"")</f>
        <v>0.39122875434662435</v>
      </c>
      <c r="CR17" s="89">
        <f t="shared" si="0"/>
        <v>0.39901039558182727</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7" tint="0.59999389629810485"/>
  </sheetPr>
  <dimension ref="A1:CS52"/>
  <sheetViews>
    <sheetView workbookViewId="0">
      <pane xSplit="1" ySplit="2" topLeftCell="B3" activePane="bottomRight" state="frozen"/>
      <selection activeCell="D28" sqref="D28"/>
      <selection pane="topRight" activeCell="D28" sqref="D28"/>
      <selection pane="bottomLeft" activeCell="D28" sqref="D28"/>
      <selection pane="bottomRight" activeCell="F22" sqref="F22"/>
    </sheetView>
  </sheetViews>
  <sheetFormatPr defaultColWidth="7.42578125" defaultRowHeight="15" x14ac:dyDescent="0.25"/>
  <sheetData>
    <row r="1" spans="1:94" x14ac:dyDescent="0.25">
      <c r="A1" s="7" t="s">
        <v>262</v>
      </c>
    </row>
    <row r="2" spans="1:94" x14ac:dyDescent="0.25">
      <c r="A2" s="1" t="s">
        <v>39</v>
      </c>
      <c r="B2" s="4" t="s">
        <v>254</v>
      </c>
      <c r="C2" s="4" t="s">
        <v>255</v>
      </c>
      <c r="D2" s="4" t="s">
        <v>42</v>
      </c>
      <c r="E2" s="4" t="s">
        <v>47</v>
      </c>
      <c r="F2" s="4" t="s">
        <v>51</v>
      </c>
      <c r="G2" s="4" t="s">
        <v>52</v>
      </c>
      <c r="H2" s="4" t="s">
        <v>53</v>
      </c>
      <c r="I2" s="4" t="s">
        <v>54</v>
      </c>
      <c r="J2" s="4" t="s">
        <v>55</v>
      </c>
      <c r="K2" s="4" t="s">
        <v>60</v>
      </c>
      <c r="L2" s="4" t="s">
        <v>67</v>
      </c>
      <c r="M2" s="4" t="s">
        <v>69</v>
      </c>
      <c r="N2" s="4" t="s">
        <v>71</v>
      </c>
      <c r="O2" s="4" t="s">
        <v>73</v>
      </c>
      <c r="P2" s="4" t="s">
        <v>75</v>
      </c>
      <c r="Q2" s="4" t="s">
        <v>77</v>
      </c>
      <c r="R2" s="4" t="s">
        <v>81</v>
      </c>
      <c r="S2" s="4" t="s">
        <v>83</v>
      </c>
      <c r="T2" s="4" t="s">
        <v>256</v>
      </c>
      <c r="U2" s="4" t="s">
        <v>84</v>
      </c>
      <c r="V2" s="4" t="s">
        <v>85</v>
      </c>
      <c r="W2" s="4" t="s">
        <v>257</v>
      </c>
      <c r="X2" s="4" t="s">
        <v>87</v>
      </c>
      <c r="Y2" s="4" t="s">
        <v>88</v>
      </c>
      <c r="Z2" s="4" t="s">
        <v>89</v>
      </c>
      <c r="AA2" s="4" t="s">
        <v>90</v>
      </c>
      <c r="AB2" s="4" t="s">
        <v>91</v>
      </c>
      <c r="AC2" s="4" t="s">
        <v>92</v>
      </c>
      <c r="AD2" s="4" t="s">
        <v>93</v>
      </c>
      <c r="AE2" s="4" t="s">
        <v>94</v>
      </c>
      <c r="AF2" s="4" t="s">
        <v>96</v>
      </c>
      <c r="AG2" s="4" t="s">
        <v>97</v>
      </c>
      <c r="AH2" s="4" t="s">
        <v>98</v>
      </c>
      <c r="AI2" s="4" t="s">
        <v>101</v>
      </c>
      <c r="AJ2" s="4" t="s">
        <v>102</v>
      </c>
      <c r="AK2" s="4" t="s">
        <v>103</v>
      </c>
      <c r="AL2" s="4" t="s">
        <v>104</v>
      </c>
      <c r="AM2" s="4" t="s">
        <v>105</v>
      </c>
      <c r="AN2" s="4" t="s">
        <v>106</v>
      </c>
      <c r="AO2" s="4" t="s">
        <v>107</v>
      </c>
      <c r="AP2" s="4" t="s">
        <v>258</v>
      </c>
      <c r="AQ2" s="4" t="s">
        <v>110</v>
      </c>
      <c r="AR2" s="4" t="s">
        <v>116</v>
      </c>
      <c r="AS2" s="4" t="s">
        <v>117</v>
      </c>
      <c r="AT2" s="4" t="s">
        <v>120</v>
      </c>
      <c r="AU2" s="4" t="s">
        <v>121</v>
      </c>
      <c r="AV2" s="4" t="s">
        <v>122</v>
      </c>
      <c r="AW2" s="4" t="s">
        <v>126</v>
      </c>
      <c r="AX2" s="4" t="s">
        <v>127</v>
      </c>
      <c r="AY2" s="4" t="s">
        <v>132</v>
      </c>
      <c r="AZ2" s="4" t="s">
        <v>138</v>
      </c>
      <c r="BA2" s="4" t="s">
        <v>142</v>
      </c>
      <c r="BB2" s="4" t="s">
        <v>150</v>
      </c>
      <c r="BC2" s="4" t="s">
        <v>152</v>
      </c>
      <c r="BD2" s="4" t="s">
        <v>259</v>
      </c>
      <c r="BE2" s="4" t="s">
        <v>153</v>
      </c>
      <c r="BF2" s="4" t="s">
        <v>160</v>
      </c>
      <c r="BG2" s="4" t="s">
        <v>169</v>
      </c>
      <c r="BH2" s="4" t="s">
        <v>178</v>
      </c>
      <c r="BI2" s="4" t="s">
        <v>180</v>
      </c>
      <c r="BJ2" s="4" t="s">
        <v>182</v>
      </c>
      <c r="BK2" s="4" t="s">
        <v>193</v>
      </c>
      <c r="BL2" s="4" t="s">
        <v>197</v>
      </c>
      <c r="BM2" s="4" t="s">
        <v>203</v>
      </c>
      <c r="BN2" s="4" t="s">
        <v>208</v>
      </c>
      <c r="BO2" s="4" t="s">
        <v>215</v>
      </c>
      <c r="BP2" s="4" t="s">
        <v>217</v>
      </c>
      <c r="BQ2" s="4" t="s">
        <v>260</v>
      </c>
      <c r="BR2" s="4" t="s">
        <v>221</v>
      </c>
      <c r="BS2" s="4" t="s">
        <v>222</v>
      </c>
      <c r="BT2" s="4" t="s">
        <v>261</v>
      </c>
      <c r="BU2" s="4" t="s">
        <v>223</v>
      </c>
      <c r="BV2" s="4" t="s">
        <v>224</v>
      </c>
      <c r="BW2" s="4" t="s">
        <v>226</v>
      </c>
      <c r="BX2" s="4" t="s">
        <v>227</v>
      </c>
      <c r="BY2" s="4" t="s">
        <v>228</v>
      </c>
      <c r="BZ2" s="4" t="s">
        <v>229</v>
      </c>
      <c r="CA2" s="4" t="s">
        <v>230</v>
      </c>
      <c r="CB2" s="4" t="s">
        <v>232</v>
      </c>
      <c r="CC2" s="4" t="s">
        <v>233</v>
      </c>
      <c r="CD2" s="4" t="s">
        <v>238</v>
      </c>
      <c r="CE2" s="4" t="s">
        <v>239</v>
      </c>
      <c r="CF2" s="4" t="s">
        <v>240</v>
      </c>
      <c r="CG2" s="4" t="s">
        <v>241</v>
      </c>
      <c r="CH2" s="4" t="s">
        <v>242</v>
      </c>
      <c r="CI2" s="4" t="s">
        <v>243</v>
      </c>
      <c r="CJ2" s="4" t="s">
        <v>244</v>
      </c>
      <c r="CK2" s="4" t="s">
        <v>245</v>
      </c>
      <c r="CL2" s="4" t="s">
        <v>248</v>
      </c>
      <c r="CM2" s="4" t="s">
        <v>249</v>
      </c>
      <c r="CN2" s="4" t="s">
        <v>250</v>
      </c>
      <c r="CO2" s="4" t="s">
        <v>251</v>
      </c>
      <c r="CP2" s="4" t="s">
        <v>252</v>
      </c>
    </row>
    <row r="3" spans="1:94" x14ac:dyDescent="0.25">
      <c r="A3" s="1" t="s">
        <v>24</v>
      </c>
      <c r="B3" s="6">
        <v>7178</v>
      </c>
      <c r="C3" s="6"/>
      <c r="D3" s="6">
        <v>3.4</v>
      </c>
      <c r="E3" s="6">
        <v>1752.7</v>
      </c>
      <c r="F3" s="6">
        <v>1.4</v>
      </c>
      <c r="G3" s="6">
        <v>334</v>
      </c>
      <c r="H3" s="6">
        <v>2.2000000000000002</v>
      </c>
      <c r="I3" s="6">
        <v>407.8</v>
      </c>
      <c r="J3" s="6">
        <v>29.8</v>
      </c>
      <c r="K3" s="6">
        <v>3.2</v>
      </c>
      <c r="L3" s="6">
        <v>2.1</v>
      </c>
      <c r="M3" s="6">
        <v>172.7</v>
      </c>
      <c r="N3" s="6">
        <v>1.2</v>
      </c>
      <c r="O3" s="6">
        <v>401.6</v>
      </c>
      <c r="P3" s="6">
        <v>17.8</v>
      </c>
      <c r="Q3" s="6">
        <v>283.60000000000002</v>
      </c>
      <c r="R3" s="6">
        <v>19.399999999999999</v>
      </c>
      <c r="S3" s="6">
        <v>4.2</v>
      </c>
      <c r="T3" s="6">
        <v>25.3</v>
      </c>
      <c r="U3" s="6">
        <v>21.1</v>
      </c>
      <c r="V3" s="6">
        <v>4.0999999999999996</v>
      </c>
      <c r="W3" s="6">
        <v>1276.7</v>
      </c>
      <c r="X3" s="6">
        <v>42.2</v>
      </c>
      <c r="Y3" s="6">
        <v>2.2000000000000002</v>
      </c>
      <c r="Z3" s="6">
        <v>19.7</v>
      </c>
      <c r="AA3" s="6">
        <v>6</v>
      </c>
      <c r="AB3" s="6">
        <v>31</v>
      </c>
      <c r="AC3" s="6">
        <v>5.6</v>
      </c>
      <c r="AD3" s="6">
        <v>3.5</v>
      </c>
      <c r="AE3" s="6">
        <v>24.2</v>
      </c>
      <c r="AF3" s="6">
        <v>9.4</v>
      </c>
      <c r="AG3" s="6">
        <v>11</v>
      </c>
      <c r="AH3" s="6">
        <v>1.1000000000000001</v>
      </c>
      <c r="AI3" s="6">
        <v>75.5</v>
      </c>
      <c r="AJ3" s="6">
        <v>39.799999999999997</v>
      </c>
      <c r="AK3" s="6">
        <v>891</v>
      </c>
      <c r="AL3" s="6">
        <v>7.7</v>
      </c>
      <c r="AM3" s="6">
        <v>15.2</v>
      </c>
      <c r="AN3" s="6">
        <v>3.7</v>
      </c>
      <c r="AO3" s="6">
        <v>82.7</v>
      </c>
      <c r="AP3" s="6">
        <v>904.7</v>
      </c>
      <c r="AQ3" s="6">
        <v>12.5</v>
      </c>
      <c r="AR3" s="6">
        <v>1.6</v>
      </c>
      <c r="AS3" s="6">
        <v>619.4</v>
      </c>
      <c r="AT3" s="6">
        <v>17.5</v>
      </c>
      <c r="AU3" s="6">
        <v>42.1</v>
      </c>
      <c r="AV3" s="6">
        <v>6.1</v>
      </c>
      <c r="AW3" s="6">
        <v>13.8</v>
      </c>
      <c r="AX3" s="6">
        <v>7.6</v>
      </c>
      <c r="AY3" s="6">
        <v>8.6</v>
      </c>
      <c r="AZ3" s="6">
        <v>81.7</v>
      </c>
      <c r="BA3" s="6">
        <v>3.6</v>
      </c>
      <c r="BB3" s="6">
        <v>2.6</v>
      </c>
      <c r="BC3" s="6">
        <v>33.4</v>
      </c>
      <c r="BD3" s="6">
        <v>127.1</v>
      </c>
      <c r="BE3" s="6">
        <v>0.8</v>
      </c>
      <c r="BF3" s="6">
        <v>0.7</v>
      </c>
      <c r="BG3" s="6">
        <v>0.8</v>
      </c>
      <c r="BH3" s="6" t="s">
        <v>246</v>
      </c>
      <c r="BI3" s="6">
        <v>3.1</v>
      </c>
      <c r="BJ3" s="6">
        <v>3.9</v>
      </c>
      <c r="BK3" s="6">
        <v>2.9</v>
      </c>
      <c r="BL3" s="6">
        <v>7.4</v>
      </c>
      <c r="BM3" s="6" t="s">
        <v>246</v>
      </c>
      <c r="BN3" s="6">
        <v>42.7</v>
      </c>
      <c r="BO3" s="6">
        <v>0.5</v>
      </c>
      <c r="BP3" s="6">
        <v>2.2000000000000002</v>
      </c>
      <c r="BQ3" s="6">
        <v>565.6</v>
      </c>
      <c r="BR3" s="6">
        <v>50.5</v>
      </c>
      <c r="BS3" s="6">
        <v>515.1</v>
      </c>
      <c r="BT3" s="6">
        <v>785.4</v>
      </c>
      <c r="BU3" s="6">
        <v>10.8</v>
      </c>
      <c r="BV3" s="6">
        <v>12.5</v>
      </c>
      <c r="BW3" s="6">
        <v>6.5</v>
      </c>
      <c r="BX3" s="6">
        <v>10.199999999999999</v>
      </c>
      <c r="BY3" s="6">
        <v>146</v>
      </c>
      <c r="BZ3" s="6">
        <v>201.5</v>
      </c>
      <c r="CA3" s="6">
        <v>20.2</v>
      </c>
      <c r="CB3" s="6">
        <v>8.1</v>
      </c>
      <c r="CC3" s="6">
        <v>62.4</v>
      </c>
      <c r="CD3" s="6">
        <v>31.1</v>
      </c>
      <c r="CE3" s="6">
        <v>4</v>
      </c>
      <c r="CF3" s="6">
        <v>8.3000000000000007</v>
      </c>
      <c r="CG3" s="6">
        <v>112.5</v>
      </c>
      <c r="CH3" s="6">
        <v>11</v>
      </c>
      <c r="CI3" s="6">
        <v>7.9</v>
      </c>
      <c r="CJ3" s="6">
        <v>25.5</v>
      </c>
      <c r="CK3" s="6">
        <v>105.5</v>
      </c>
      <c r="CL3" s="11">
        <v>1.3999999999998636</v>
      </c>
      <c r="CM3" s="11">
        <v>5.1999999999999531</v>
      </c>
      <c r="CN3" s="11">
        <v>54.200000000000038</v>
      </c>
      <c r="CO3" s="11">
        <v>62.099999999999987</v>
      </c>
      <c r="CP3" s="11">
        <v>58.199999999999811</v>
      </c>
    </row>
    <row r="4" spans="1:94" x14ac:dyDescent="0.25">
      <c r="A4" s="1" t="s">
        <v>25</v>
      </c>
      <c r="B4" s="6">
        <v>7025.4</v>
      </c>
      <c r="C4" s="6">
        <v>3358.9</v>
      </c>
      <c r="D4" s="6">
        <v>4.4000000000000004</v>
      </c>
      <c r="E4" s="6">
        <v>1577.8</v>
      </c>
      <c r="F4" s="6">
        <v>1.4</v>
      </c>
      <c r="G4" s="6">
        <v>362.1</v>
      </c>
      <c r="H4" s="6">
        <v>2.2999999999999998</v>
      </c>
      <c r="I4" s="6">
        <v>420.7</v>
      </c>
      <c r="J4" s="6">
        <v>29.2</v>
      </c>
      <c r="K4" s="6">
        <v>3.4</v>
      </c>
      <c r="L4" s="6">
        <v>2.2000000000000002</v>
      </c>
      <c r="M4" s="6">
        <v>166.3</v>
      </c>
      <c r="N4" s="6">
        <v>1.2</v>
      </c>
      <c r="O4" s="6">
        <v>411.3</v>
      </c>
      <c r="P4" s="6">
        <v>18.3</v>
      </c>
      <c r="Q4" s="6">
        <v>278.3</v>
      </c>
      <c r="R4" s="6">
        <v>18.2</v>
      </c>
      <c r="S4" s="6">
        <v>4.4000000000000004</v>
      </c>
      <c r="T4" s="6">
        <v>24.4</v>
      </c>
      <c r="U4" s="6">
        <v>20.399999999999999</v>
      </c>
      <c r="V4" s="6">
        <v>4</v>
      </c>
      <c r="W4" s="6">
        <v>1264.0999999999999</v>
      </c>
      <c r="X4" s="6">
        <v>39.1</v>
      </c>
      <c r="Y4" s="6">
        <v>2.2999999999999998</v>
      </c>
      <c r="Z4" s="6">
        <v>20.100000000000001</v>
      </c>
      <c r="AA4" s="6">
        <v>6.1</v>
      </c>
      <c r="AB4" s="6">
        <v>29.8</v>
      </c>
      <c r="AC4" s="6">
        <v>6.3</v>
      </c>
      <c r="AD4" s="6">
        <v>3.6</v>
      </c>
      <c r="AE4" s="6">
        <v>23.7</v>
      </c>
      <c r="AF4" s="6">
        <v>8.6</v>
      </c>
      <c r="AG4" s="6">
        <v>11.6</v>
      </c>
      <c r="AH4" s="6">
        <v>1</v>
      </c>
      <c r="AI4" s="6">
        <v>80.099999999999994</v>
      </c>
      <c r="AJ4" s="6">
        <v>43.4</v>
      </c>
      <c r="AK4" s="6">
        <v>879.1</v>
      </c>
      <c r="AL4" s="6">
        <v>7.7</v>
      </c>
      <c r="AM4" s="6">
        <v>14.3</v>
      </c>
      <c r="AN4" s="6">
        <v>3.1</v>
      </c>
      <c r="AO4" s="6">
        <v>79.2</v>
      </c>
      <c r="AP4" s="6">
        <v>880.1</v>
      </c>
      <c r="AQ4" s="6">
        <v>10.6</v>
      </c>
      <c r="AR4" s="6">
        <v>1.7</v>
      </c>
      <c r="AS4" s="6">
        <v>601.79999999999995</v>
      </c>
      <c r="AT4" s="6">
        <v>17.7</v>
      </c>
      <c r="AU4" s="6">
        <v>40.200000000000003</v>
      </c>
      <c r="AV4" s="6">
        <v>5.9</v>
      </c>
      <c r="AW4" s="6">
        <v>14.2</v>
      </c>
      <c r="AX4" s="6">
        <v>9</v>
      </c>
      <c r="AY4" s="6">
        <v>9</v>
      </c>
      <c r="AZ4" s="6">
        <v>75.400000000000006</v>
      </c>
      <c r="BA4" s="6">
        <v>3.8</v>
      </c>
      <c r="BB4" s="6">
        <v>1.9</v>
      </c>
      <c r="BC4" s="6">
        <v>32</v>
      </c>
      <c r="BD4" s="6">
        <v>126.8</v>
      </c>
      <c r="BE4" s="6">
        <v>0.8</v>
      </c>
      <c r="BF4" s="6">
        <v>0.7</v>
      </c>
      <c r="BG4" s="6">
        <v>0.9</v>
      </c>
      <c r="BH4" s="6" t="s">
        <v>246</v>
      </c>
      <c r="BI4" s="6">
        <v>3.1</v>
      </c>
      <c r="BJ4" s="6">
        <v>4</v>
      </c>
      <c r="BK4" s="6">
        <v>3</v>
      </c>
      <c r="BL4" s="6">
        <v>7.9</v>
      </c>
      <c r="BM4" s="6" t="s">
        <v>246</v>
      </c>
      <c r="BN4" s="6">
        <v>42.9</v>
      </c>
      <c r="BO4" s="6">
        <v>0.4</v>
      </c>
      <c r="BP4" s="6">
        <v>2.2000000000000002</v>
      </c>
      <c r="BQ4" s="6">
        <v>579.79999999999995</v>
      </c>
      <c r="BR4" s="6">
        <v>51</v>
      </c>
      <c r="BS4" s="6">
        <v>528.79999999999995</v>
      </c>
      <c r="BT4" s="6">
        <v>791.2</v>
      </c>
      <c r="BU4" s="6">
        <v>10.6</v>
      </c>
      <c r="BV4" s="6">
        <v>12.6</v>
      </c>
      <c r="BW4" s="6">
        <v>6.5</v>
      </c>
      <c r="BX4" s="6">
        <v>10.3</v>
      </c>
      <c r="BY4" s="6">
        <v>146.1</v>
      </c>
      <c r="BZ4" s="6">
        <v>201.6</v>
      </c>
      <c r="CA4" s="6">
        <v>20.5</v>
      </c>
      <c r="CB4" s="6">
        <v>8.3000000000000007</v>
      </c>
      <c r="CC4" s="6">
        <v>63.9</v>
      </c>
      <c r="CD4" s="6">
        <v>30.7</v>
      </c>
      <c r="CE4" s="6">
        <v>4.3</v>
      </c>
      <c r="CF4" s="6">
        <v>8.6</v>
      </c>
      <c r="CG4" s="6">
        <v>115.3</v>
      </c>
      <c r="CH4" s="6">
        <v>11.3</v>
      </c>
      <c r="CI4" s="6">
        <v>7.7</v>
      </c>
      <c r="CJ4" s="6">
        <v>23.8</v>
      </c>
      <c r="CK4" s="6">
        <v>107.7</v>
      </c>
      <c r="CL4" s="11">
        <v>1.3999999999999986</v>
      </c>
      <c r="CM4" s="11">
        <v>4.9999999999998579</v>
      </c>
      <c r="CN4" s="11">
        <v>56.900000000000063</v>
      </c>
      <c r="CO4" s="11">
        <v>60.900000000000006</v>
      </c>
      <c r="CP4" s="11">
        <v>59.599999999999454</v>
      </c>
    </row>
    <row r="5" spans="1:94" x14ac:dyDescent="0.25">
      <c r="A5" s="1" t="s">
        <v>26</v>
      </c>
      <c r="B5" s="6">
        <v>6999.6</v>
      </c>
      <c r="C5" s="6"/>
      <c r="D5" s="6"/>
      <c r="E5" s="6">
        <v>1459.4</v>
      </c>
      <c r="F5" s="6">
        <v>1.4</v>
      </c>
      <c r="G5" s="6">
        <v>392.6</v>
      </c>
      <c r="H5" s="6">
        <v>2.2000000000000002</v>
      </c>
      <c r="I5" s="6">
        <v>439.7</v>
      </c>
      <c r="J5" s="6">
        <v>28.5</v>
      </c>
      <c r="K5" s="6">
        <v>3.5</v>
      </c>
      <c r="L5" s="6">
        <v>2.2999999999999998</v>
      </c>
      <c r="M5" s="6">
        <v>165.6</v>
      </c>
      <c r="N5" s="6">
        <v>1.1000000000000001</v>
      </c>
      <c r="O5" s="6">
        <v>430.1</v>
      </c>
      <c r="P5" s="6">
        <v>19.7</v>
      </c>
      <c r="Q5" s="6">
        <v>275</v>
      </c>
      <c r="R5" s="6">
        <v>18.899999999999999</v>
      </c>
      <c r="S5" s="6">
        <v>4.7</v>
      </c>
      <c r="T5" s="6">
        <v>24</v>
      </c>
      <c r="U5" s="6">
        <v>20</v>
      </c>
      <c r="V5" s="6">
        <v>4</v>
      </c>
      <c r="W5" s="6">
        <v>1278.8</v>
      </c>
      <c r="X5" s="6">
        <v>32.5</v>
      </c>
      <c r="Y5" s="6">
        <v>2.4</v>
      </c>
      <c r="Z5" s="6">
        <v>19.3</v>
      </c>
      <c r="AA5" s="6">
        <v>6.1</v>
      </c>
      <c r="AB5" s="6">
        <v>27.2</v>
      </c>
      <c r="AC5" s="6">
        <v>7.6</v>
      </c>
      <c r="AD5" s="6">
        <v>3.8</v>
      </c>
      <c r="AE5" s="6">
        <v>24.1</v>
      </c>
      <c r="AF5" s="6">
        <v>8.1999999999999993</v>
      </c>
      <c r="AG5" s="6">
        <v>12.1</v>
      </c>
      <c r="AH5" s="6">
        <v>0.9</v>
      </c>
      <c r="AI5" s="6">
        <v>101.7</v>
      </c>
      <c r="AJ5" s="6">
        <v>50</v>
      </c>
      <c r="AK5" s="6">
        <v>872.2</v>
      </c>
      <c r="AL5" s="6">
        <v>7.7</v>
      </c>
      <c r="AM5" s="6">
        <v>14.1</v>
      </c>
      <c r="AN5" s="6">
        <v>2.6</v>
      </c>
      <c r="AO5" s="6">
        <v>81.3</v>
      </c>
      <c r="AP5" s="6">
        <v>870.6</v>
      </c>
      <c r="AQ5" s="6">
        <v>12.2</v>
      </c>
      <c r="AR5" s="6">
        <v>1.8</v>
      </c>
      <c r="AS5" s="6">
        <v>588.6</v>
      </c>
      <c r="AT5" s="6">
        <v>18.2</v>
      </c>
      <c r="AU5" s="6">
        <v>39.5</v>
      </c>
      <c r="AV5" s="6">
        <v>5.6</v>
      </c>
      <c r="AW5" s="6">
        <v>15.8</v>
      </c>
      <c r="AX5" s="6">
        <v>9.5</v>
      </c>
      <c r="AY5" s="6">
        <v>9.1999999999999993</v>
      </c>
      <c r="AZ5" s="6">
        <v>74.400000000000006</v>
      </c>
      <c r="BA5" s="6">
        <v>4.2</v>
      </c>
      <c r="BB5" s="6">
        <v>1.8</v>
      </c>
      <c r="BC5" s="6">
        <v>31.5</v>
      </c>
      <c r="BD5" s="6">
        <v>128.9</v>
      </c>
      <c r="BE5" s="6">
        <v>0.8</v>
      </c>
      <c r="BF5" s="6">
        <v>0.8</v>
      </c>
      <c r="BG5" s="6">
        <v>0.9</v>
      </c>
      <c r="BH5" s="6" t="s">
        <v>246</v>
      </c>
      <c r="BI5" s="6">
        <v>3.2</v>
      </c>
      <c r="BJ5" s="6">
        <v>4.0999999999999996</v>
      </c>
      <c r="BK5" s="6">
        <v>3</v>
      </c>
      <c r="BL5" s="6">
        <v>8.4</v>
      </c>
      <c r="BM5" s="6" t="s">
        <v>246</v>
      </c>
      <c r="BN5" s="6">
        <v>43.5</v>
      </c>
      <c r="BO5" s="6">
        <v>0.5</v>
      </c>
      <c r="BP5" s="6">
        <v>2.6</v>
      </c>
      <c r="BQ5" s="6">
        <v>597.70000000000005</v>
      </c>
      <c r="BR5" s="6">
        <v>51.8</v>
      </c>
      <c r="BS5" s="6">
        <v>545.9</v>
      </c>
      <c r="BT5" s="6">
        <v>791.1</v>
      </c>
      <c r="BU5" s="6">
        <v>10.6</v>
      </c>
      <c r="BV5" s="6">
        <v>12.7</v>
      </c>
      <c r="BW5" s="6">
        <v>6.9</v>
      </c>
      <c r="BX5" s="6">
        <v>10.4</v>
      </c>
      <c r="BY5" s="6">
        <v>144.1</v>
      </c>
      <c r="BZ5" s="6">
        <v>201.5</v>
      </c>
      <c r="CA5" s="6">
        <v>20.5</v>
      </c>
      <c r="CB5" s="6">
        <v>7.5</v>
      </c>
      <c r="CC5" s="6">
        <v>65.599999999999994</v>
      </c>
      <c r="CD5" s="6">
        <v>28.3</v>
      </c>
      <c r="CE5" s="6">
        <v>4.8</v>
      </c>
      <c r="CF5" s="6">
        <v>8.9</v>
      </c>
      <c r="CG5" s="6">
        <v>115.8</v>
      </c>
      <c r="CH5" s="6">
        <v>10.8</v>
      </c>
      <c r="CI5" s="6">
        <v>7.7</v>
      </c>
      <c r="CJ5" s="6">
        <v>23.2</v>
      </c>
      <c r="CK5" s="6">
        <v>110.2</v>
      </c>
      <c r="CL5" s="11">
        <v>1.6000000000000227</v>
      </c>
      <c r="CM5" s="11">
        <v>5.0000000000000071</v>
      </c>
      <c r="CN5" s="11">
        <v>58.299999999999969</v>
      </c>
      <c r="CO5" s="11">
        <v>61.100000000000009</v>
      </c>
      <c r="CP5" s="11">
        <v>61.600000000000541</v>
      </c>
    </row>
    <row r="6" spans="1:94" x14ac:dyDescent="0.25">
      <c r="A6" s="1" t="s">
        <v>27</v>
      </c>
      <c r="B6" s="6">
        <v>7104.3</v>
      </c>
      <c r="C6" s="6">
        <v>3358.3</v>
      </c>
      <c r="D6" s="6">
        <v>4.9000000000000004</v>
      </c>
      <c r="E6" s="6">
        <v>1449.6</v>
      </c>
      <c r="F6" s="6">
        <v>1.4</v>
      </c>
      <c r="G6" s="6">
        <v>422.9</v>
      </c>
      <c r="H6" s="6">
        <v>2.1</v>
      </c>
      <c r="I6" s="6">
        <v>457.7</v>
      </c>
      <c r="J6" s="6">
        <v>28.2</v>
      </c>
      <c r="K6" s="6">
        <v>3.6</v>
      </c>
      <c r="L6" s="6">
        <v>2.4</v>
      </c>
      <c r="M6" s="6">
        <v>172.4</v>
      </c>
      <c r="N6" s="6">
        <v>0.9</v>
      </c>
      <c r="O6" s="6">
        <v>437.3</v>
      </c>
      <c r="P6" s="6">
        <v>20.5</v>
      </c>
      <c r="Q6" s="6">
        <v>267.8</v>
      </c>
      <c r="R6" s="6">
        <v>19.2</v>
      </c>
      <c r="S6" s="6">
        <v>5.2</v>
      </c>
      <c r="T6" s="6">
        <v>24.2</v>
      </c>
      <c r="U6" s="6">
        <v>20.2</v>
      </c>
      <c r="V6" s="6">
        <v>4</v>
      </c>
      <c r="W6" s="6">
        <v>1300</v>
      </c>
      <c r="X6" s="6">
        <v>30.5</v>
      </c>
      <c r="Y6" s="6">
        <v>2.2999999999999998</v>
      </c>
      <c r="Z6" s="6">
        <v>18.7</v>
      </c>
      <c r="AA6" s="6">
        <v>6.2</v>
      </c>
      <c r="AB6" s="6">
        <v>24.4</v>
      </c>
      <c r="AC6" s="6">
        <v>6.5</v>
      </c>
      <c r="AD6" s="6">
        <v>3.9</v>
      </c>
      <c r="AE6" s="6">
        <v>24.1</v>
      </c>
      <c r="AF6" s="6">
        <v>8.4</v>
      </c>
      <c r="AG6" s="6">
        <v>12.4</v>
      </c>
      <c r="AH6" s="6">
        <v>0.9</v>
      </c>
      <c r="AI6" s="6">
        <v>108.1</v>
      </c>
      <c r="AJ6" s="6">
        <v>40.5</v>
      </c>
      <c r="AK6" s="6">
        <v>860.5</v>
      </c>
      <c r="AL6" s="6">
        <v>7.3</v>
      </c>
      <c r="AM6" s="6">
        <v>14</v>
      </c>
      <c r="AN6" s="6">
        <v>2.2000000000000002</v>
      </c>
      <c r="AO6" s="6">
        <v>123.9</v>
      </c>
      <c r="AP6" s="6">
        <v>875.8</v>
      </c>
      <c r="AQ6" s="6">
        <v>14.2</v>
      </c>
      <c r="AR6" s="6">
        <v>2</v>
      </c>
      <c r="AS6" s="6">
        <v>576.70000000000005</v>
      </c>
      <c r="AT6" s="6">
        <v>20.2</v>
      </c>
      <c r="AU6" s="6">
        <v>42.6</v>
      </c>
      <c r="AV6" s="6">
        <v>5.4</v>
      </c>
      <c r="AW6" s="6">
        <v>16.5</v>
      </c>
      <c r="AX6" s="6">
        <v>11</v>
      </c>
      <c r="AY6" s="6">
        <v>9.3000000000000007</v>
      </c>
      <c r="AZ6" s="6">
        <v>77.5</v>
      </c>
      <c r="BA6" s="6">
        <v>4.2</v>
      </c>
      <c r="BB6" s="6">
        <v>2.1</v>
      </c>
      <c r="BC6" s="6">
        <v>36.1</v>
      </c>
      <c r="BD6" s="6">
        <v>132.6</v>
      </c>
      <c r="BE6" s="6">
        <v>0.9</v>
      </c>
      <c r="BF6" s="6">
        <v>0.8</v>
      </c>
      <c r="BG6" s="6">
        <v>0.9</v>
      </c>
      <c r="BH6" s="6" t="s">
        <v>246</v>
      </c>
      <c r="BI6" s="6">
        <v>3.2</v>
      </c>
      <c r="BJ6" s="6">
        <v>4.3</v>
      </c>
      <c r="BK6" s="6">
        <v>3.1</v>
      </c>
      <c r="BL6" s="6">
        <v>8.6999999999999993</v>
      </c>
      <c r="BM6" s="6" t="s">
        <v>246</v>
      </c>
      <c r="BN6" s="6">
        <v>46.6</v>
      </c>
      <c r="BO6" s="6">
        <v>0.6</v>
      </c>
      <c r="BP6" s="6">
        <v>3.1</v>
      </c>
      <c r="BQ6" s="6">
        <v>620</v>
      </c>
      <c r="BR6" s="6">
        <v>52.7</v>
      </c>
      <c r="BS6" s="6">
        <v>567.29999999999995</v>
      </c>
      <c r="BT6" s="6">
        <v>793.4</v>
      </c>
      <c r="BU6" s="6">
        <v>10.6</v>
      </c>
      <c r="BV6" s="6">
        <v>12.8</v>
      </c>
      <c r="BW6" s="6">
        <v>7.5</v>
      </c>
      <c r="BX6" s="6">
        <v>12.4</v>
      </c>
      <c r="BY6" s="6">
        <v>143.6</v>
      </c>
      <c r="BZ6" s="6">
        <v>200.3</v>
      </c>
      <c r="CA6" s="6">
        <v>20.9</v>
      </c>
      <c r="CB6" s="6">
        <v>7.4</v>
      </c>
      <c r="CC6" s="6">
        <v>66.8</v>
      </c>
      <c r="CD6" s="6">
        <v>26.4</v>
      </c>
      <c r="CE6" s="6">
        <v>5</v>
      </c>
      <c r="CF6" s="6">
        <v>9.1</v>
      </c>
      <c r="CG6" s="6">
        <v>116.1</v>
      </c>
      <c r="CH6" s="6">
        <v>9.5</v>
      </c>
      <c r="CI6" s="6">
        <v>7.8</v>
      </c>
      <c r="CJ6" s="6">
        <v>23.1</v>
      </c>
      <c r="CK6" s="6">
        <v>112.6</v>
      </c>
      <c r="CL6" s="11">
        <v>1.5000000000000213</v>
      </c>
      <c r="CM6" s="11">
        <v>5.2000000000000028</v>
      </c>
      <c r="CN6" s="11">
        <v>57.999999999999794</v>
      </c>
      <c r="CO6" s="11">
        <v>60.399999999999991</v>
      </c>
      <c r="CP6" s="11">
        <v>64.599999999999824</v>
      </c>
    </row>
    <row r="7" spans="1:94" x14ac:dyDescent="0.25">
      <c r="A7" s="1" t="s">
        <v>28</v>
      </c>
      <c r="B7" s="6">
        <v>7205</v>
      </c>
      <c r="C7" s="6">
        <v>3401.9</v>
      </c>
      <c r="D7" s="6">
        <v>5.3</v>
      </c>
      <c r="E7" s="6">
        <v>1450.6</v>
      </c>
      <c r="F7" s="6">
        <v>1.5</v>
      </c>
      <c r="G7" s="6">
        <v>462</v>
      </c>
      <c r="H7" s="6">
        <v>1.9</v>
      </c>
      <c r="I7" s="6">
        <v>464.1</v>
      </c>
      <c r="J7" s="6">
        <v>27.8</v>
      </c>
      <c r="K7" s="6">
        <v>3.8</v>
      </c>
      <c r="L7" s="6">
        <v>2.6</v>
      </c>
      <c r="M7" s="6">
        <v>169.7</v>
      </c>
      <c r="N7" s="6">
        <v>0.9</v>
      </c>
      <c r="O7" s="6">
        <v>435.3</v>
      </c>
      <c r="P7" s="6">
        <v>20.8</v>
      </c>
      <c r="Q7" s="6">
        <v>264.10000000000002</v>
      </c>
      <c r="R7" s="6">
        <v>20.6</v>
      </c>
      <c r="S7" s="6">
        <v>5.6</v>
      </c>
      <c r="T7" s="6">
        <v>24.4</v>
      </c>
      <c r="U7" s="6">
        <v>20.399999999999999</v>
      </c>
      <c r="V7" s="6">
        <v>4</v>
      </c>
      <c r="W7" s="6">
        <v>1324.8</v>
      </c>
      <c r="X7" s="6">
        <v>34.700000000000003</v>
      </c>
      <c r="Y7" s="6">
        <v>2.2999999999999998</v>
      </c>
      <c r="Z7" s="6">
        <v>18.8</v>
      </c>
      <c r="AA7" s="6">
        <v>6</v>
      </c>
      <c r="AB7" s="6">
        <v>25.5</v>
      </c>
      <c r="AC7" s="6">
        <v>7.5</v>
      </c>
      <c r="AD7" s="6">
        <v>4.0999999999999996</v>
      </c>
      <c r="AE7" s="6">
        <v>22.1</v>
      </c>
      <c r="AF7" s="6">
        <v>10.199999999999999</v>
      </c>
      <c r="AG7" s="6">
        <v>13.3</v>
      </c>
      <c r="AH7" s="6">
        <v>0.9</v>
      </c>
      <c r="AI7" s="6">
        <v>104.4</v>
      </c>
      <c r="AJ7" s="6">
        <v>35.5</v>
      </c>
      <c r="AK7" s="6">
        <v>843.5</v>
      </c>
      <c r="AL7" s="6">
        <v>7.1</v>
      </c>
      <c r="AM7" s="6">
        <v>13.8</v>
      </c>
      <c r="AN7" s="6">
        <v>2.1</v>
      </c>
      <c r="AO7" s="6">
        <v>168.7</v>
      </c>
      <c r="AP7" s="6">
        <v>886.7</v>
      </c>
      <c r="AQ7" s="6">
        <v>15.5</v>
      </c>
      <c r="AR7" s="6">
        <v>2.1</v>
      </c>
      <c r="AS7" s="6">
        <v>573.20000000000005</v>
      </c>
      <c r="AT7" s="6">
        <v>20.399999999999999</v>
      </c>
      <c r="AU7" s="6">
        <v>41.5</v>
      </c>
      <c r="AV7" s="6">
        <v>5.3</v>
      </c>
      <c r="AW7" s="6">
        <v>16.899999999999999</v>
      </c>
      <c r="AX7" s="6">
        <v>11.2</v>
      </c>
      <c r="AY7" s="6">
        <v>9.1999999999999993</v>
      </c>
      <c r="AZ7" s="6">
        <v>86.8</v>
      </c>
      <c r="BA7" s="6">
        <v>4.3</v>
      </c>
      <c r="BB7" s="6">
        <v>2.2000000000000002</v>
      </c>
      <c r="BC7" s="6">
        <v>39.299999999999997</v>
      </c>
      <c r="BD7" s="6">
        <v>136.6</v>
      </c>
      <c r="BE7" s="6">
        <v>0.8</v>
      </c>
      <c r="BF7" s="6">
        <v>0.8</v>
      </c>
      <c r="BG7" s="6">
        <v>1</v>
      </c>
      <c r="BH7" s="6" t="s">
        <v>246</v>
      </c>
      <c r="BI7" s="6">
        <v>3.3</v>
      </c>
      <c r="BJ7" s="6">
        <v>4.2</v>
      </c>
      <c r="BK7" s="6">
        <v>3.1</v>
      </c>
      <c r="BL7" s="6">
        <v>9.1</v>
      </c>
      <c r="BM7" s="6" t="s">
        <v>246</v>
      </c>
      <c r="BN7" s="6">
        <v>48.2</v>
      </c>
      <c r="BO7" s="6">
        <v>0.7</v>
      </c>
      <c r="BP7" s="6">
        <v>3.6</v>
      </c>
      <c r="BQ7" s="6">
        <v>637.20000000000005</v>
      </c>
      <c r="BR7" s="6">
        <v>54.4</v>
      </c>
      <c r="BS7" s="6">
        <v>582.79999999999995</v>
      </c>
      <c r="BT7" s="6">
        <v>793.5</v>
      </c>
      <c r="BU7" s="6">
        <v>10.8</v>
      </c>
      <c r="BV7" s="6">
        <v>13</v>
      </c>
      <c r="BW7" s="6">
        <v>7.6</v>
      </c>
      <c r="BX7" s="6">
        <v>12.7</v>
      </c>
      <c r="BY7" s="6">
        <v>143.5</v>
      </c>
      <c r="BZ7" s="6">
        <v>198.1</v>
      </c>
      <c r="CA7" s="6">
        <v>21</v>
      </c>
      <c r="CB7" s="6">
        <v>7.8</v>
      </c>
      <c r="CC7" s="6">
        <v>66.3</v>
      </c>
      <c r="CD7" s="6">
        <v>25.1</v>
      </c>
      <c r="CE7" s="6">
        <v>5.0999999999999996</v>
      </c>
      <c r="CF7" s="6">
        <v>9.1999999999999993</v>
      </c>
      <c r="CG7" s="6">
        <v>115.8</v>
      </c>
      <c r="CH7" s="6">
        <v>9.4</v>
      </c>
      <c r="CI7" s="6">
        <v>7.9</v>
      </c>
      <c r="CJ7" s="6">
        <v>23.1</v>
      </c>
      <c r="CK7" s="6">
        <v>115.4</v>
      </c>
      <c r="CL7" s="11">
        <v>1.7000000000000881</v>
      </c>
      <c r="CM7" s="11">
        <v>4.2999999999998906</v>
      </c>
      <c r="CN7" s="11">
        <v>58.800000000000011</v>
      </c>
      <c r="CO7" s="11">
        <v>61.79999999999999</v>
      </c>
      <c r="CP7" s="11">
        <v>67.899999999999906</v>
      </c>
    </row>
    <row r="8" spans="1:94" x14ac:dyDescent="0.25">
      <c r="A8" s="1" t="s">
        <v>29</v>
      </c>
      <c r="B8" s="6">
        <v>7256.5</v>
      </c>
      <c r="C8" s="6">
        <v>3467.6</v>
      </c>
      <c r="D8" s="6">
        <v>6</v>
      </c>
      <c r="E8" s="6">
        <v>1446.1</v>
      </c>
      <c r="F8" s="6">
        <v>1.6</v>
      </c>
      <c r="G8" s="6">
        <v>508</v>
      </c>
      <c r="H8" s="6">
        <v>1.8</v>
      </c>
      <c r="I8" s="6">
        <v>469.2</v>
      </c>
      <c r="J8" s="6">
        <v>27.5</v>
      </c>
      <c r="K8" s="6">
        <v>4</v>
      </c>
      <c r="L8" s="6">
        <v>2.7</v>
      </c>
      <c r="M8" s="6">
        <v>180.5</v>
      </c>
      <c r="N8" s="6">
        <v>1</v>
      </c>
      <c r="O8" s="6">
        <v>446.8</v>
      </c>
      <c r="P8" s="6">
        <v>22.1</v>
      </c>
      <c r="Q8" s="6">
        <v>253.5</v>
      </c>
      <c r="R8" s="6">
        <v>22.8</v>
      </c>
      <c r="S8" s="6">
        <v>6.1</v>
      </c>
      <c r="T8" s="6">
        <v>25</v>
      </c>
      <c r="U8" s="6">
        <v>21</v>
      </c>
      <c r="V8" s="6">
        <v>4</v>
      </c>
      <c r="W8" s="6">
        <v>1301.0999999999999</v>
      </c>
      <c r="X8" s="6">
        <v>43.6</v>
      </c>
      <c r="Y8" s="6">
        <v>2.2999999999999998</v>
      </c>
      <c r="Z8" s="6">
        <v>18.8</v>
      </c>
      <c r="AA8" s="6">
        <v>6</v>
      </c>
      <c r="AB8" s="6">
        <v>27.2</v>
      </c>
      <c r="AC8" s="6">
        <v>7.9</v>
      </c>
      <c r="AD8" s="6">
        <v>4.3</v>
      </c>
      <c r="AE8" s="6">
        <v>21.7</v>
      </c>
      <c r="AF8" s="6">
        <v>11.4</v>
      </c>
      <c r="AG8" s="6">
        <v>15.7</v>
      </c>
      <c r="AH8" s="6">
        <v>0.9</v>
      </c>
      <c r="AI8" s="6">
        <v>108</v>
      </c>
      <c r="AJ8" s="6">
        <v>30.3</v>
      </c>
      <c r="AK8" s="6">
        <v>819.3</v>
      </c>
      <c r="AL8" s="6">
        <v>7.1</v>
      </c>
      <c r="AM8" s="6">
        <v>14.3</v>
      </c>
      <c r="AN8" s="6">
        <v>2.1</v>
      </c>
      <c r="AO8" s="6">
        <v>156.1</v>
      </c>
      <c r="AP8" s="6">
        <v>864.1</v>
      </c>
      <c r="AQ8" s="6">
        <v>16.8</v>
      </c>
      <c r="AR8" s="6">
        <v>2.2999999999999998</v>
      </c>
      <c r="AS8" s="6">
        <v>545.9</v>
      </c>
      <c r="AT8" s="6">
        <v>19.8</v>
      </c>
      <c r="AU8" s="6">
        <v>40.700000000000003</v>
      </c>
      <c r="AV8" s="6">
        <v>5.2</v>
      </c>
      <c r="AW8" s="6">
        <v>17.399999999999999</v>
      </c>
      <c r="AX8" s="6">
        <v>11.7</v>
      </c>
      <c r="AY8" s="6">
        <v>8.8000000000000007</v>
      </c>
      <c r="AZ8" s="6">
        <v>87</v>
      </c>
      <c r="BA8" s="6">
        <v>4.5</v>
      </c>
      <c r="BB8" s="6">
        <v>2.4</v>
      </c>
      <c r="BC8" s="6">
        <v>41.9</v>
      </c>
      <c r="BD8" s="6">
        <v>138.6</v>
      </c>
      <c r="BE8" s="6">
        <v>0.9</v>
      </c>
      <c r="BF8" s="6">
        <v>0.8</v>
      </c>
      <c r="BG8" s="6">
        <v>1</v>
      </c>
      <c r="BH8" s="6" t="s">
        <v>246</v>
      </c>
      <c r="BI8" s="6">
        <v>3.6</v>
      </c>
      <c r="BJ8" s="6">
        <v>4.4000000000000004</v>
      </c>
      <c r="BK8" s="6">
        <v>3.2</v>
      </c>
      <c r="BL8" s="6">
        <v>9.4</v>
      </c>
      <c r="BM8" s="6" t="s">
        <v>246</v>
      </c>
      <c r="BN8" s="6">
        <v>49.3</v>
      </c>
      <c r="BO8" s="6">
        <v>0.8</v>
      </c>
      <c r="BP8" s="6">
        <v>4.4000000000000004</v>
      </c>
      <c r="BQ8" s="6">
        <v>662.4</v>
      </c>
      <c r="BR8" s="6">
        <v>56.7</v>
      </c>
      <c r="BS8" s="6">
        <v>605.70000000000005</v>
      </c>
      <c r="BT8" s="6">
        <v>797.7</v>
      </c>
      <c r="BU8" s="6">
        <v>11</v>
      </c>
      <c r="BV8" s="6">
        <v>13.3</v>
      </c>
      <c r="BW8" s="6">
        <v>7.6</v>
      </c>
      <c r="BX8" s="6">
        <v>13.2</v>
      </c>
      <c r="BY8" s="6">
        <v>146.5</v>
      </c>
      <c r="BZ8" s="6">
        <v>197.5</v>
      </c>
      <c r="CA8" s="6">
        <v>20.7</v>
      </c>
      <c r="CB8" s="6">
        <v>8.4</v>
      </c>
      <c r="CC8" s="6">
        <v>66.3</v>
      </c>
      <c r="CD8" s="6">
        <v>24.7</v>
      </c>
      <c r="CE8" s="6">
        <v>5.3</v>
      </c>
      <c r="CF8" s="6">
        <v>9.3000000000000007</v>
      </c>
      <c r="CG8" s="6">
        <v>115.3</v>
      </c>
      <c r="CH8" s="6">
        <v>9.4</v>
      </c>
      <c r="CI8" s="6">
        <v>8</v>
      </c>
      <c r="CJ8" s="6">
        <v>22.5</v>
      </c>
      <c r="CK8" s="6">
        <v>117.3</v>
      </c>
      <c r="CL8" s="11">
        <v>1.4000000000000448</v>
      </c>
      <c r="CM8" s="11">
        <v>4.0999999999998948</v>
      </c>
      <c r="CN8" s="11">
        <v>59.700000000000166</v>
      </c>
      <c r="CO8" s="11">
        <v>60.800000000000011</v>
      </c>
      <c r="CP8" s="11">
        <v>70.600000000000179</v>
      </c>
    </row>
    <row r="9" spans="1:94" x14ac:dyDescent="0.25">
      <c r="A9" s="1" t="s">
        <v>30</v>
      </c>
      <c r="B9" s="6">
        <v>7427.2</v>
      </c>
      <c r="C9" s="6">
        <v>3605.5</v>
      </c>
      <c r="D9" s="6">
        <v>6.4</v>
      </c>
      <c r="E9" s="6">
        <v>1487.8</v>
      </c>
      <c r="F9" s="6">
        <v>1.7</v>
      </c>
      <c r="G9" s="6">
        <v>570.1</v>
      </c>
      <c r="H9" s="6">
        <v>1.6</v>
      </c>
      <c r="I9" s="6">
        <v>458.7</v>
      </c>
      <c r="J9" s="6">
        <v>26.9</v>
      </c>
      <c r="K9" s="6">
        <v>4.2</v>
      </c>
      <c r="L9" s="6">
        <v>2.8</v>
      </c>
      <c r="M9" s="6">
        <v>204.7</v>
      </c>
      <c r="N9" s="6">
        <v>1.1000000000000001</v>
      </c>
      <c r="O9" s="6">
        <v>469.1</v>
      </c>
      <c r="P9" s="6">
        <v>22.7</v>
      </c>
      <c r="Q9" s="6">
        <v>241.9</v>
      </c>
      <c r="R9" s="6">
        <v>26.9</v>
      </c>
      <c r="S9" s="6">
        <v>7.1</v>
      </c>
      <c r="T9" s="6">
        <v>25.5</v>
      </c>
      <c r="U9" s="6">
        <v>21.6</v>
      </c>
      <c r="V9" s="6">
        <v>3.9</v>
      </c>
      <c r="W9" s="6">
        <v>1316.3</v>
      </c>
      <c r="X9" s="6">
        <v>49.5</v>
      </c>
      <c r="Y9" s="6">
        <v>2.2999999999999998</v>
      </c>
      <c r="Z9" s="6">
        <v>18.8</v>
      </c>
      <c r="AA9" s="6">
        <v>6</v>
      </c>
      <c r="AB9" s="6">
        <v>27.6</v>
      </c>
      <c r="AC9" s="6">
        <v>9.1</v>
      </c>
      <c r="AD9" s="6">
        <v>4.5</v>
      </c>
      <c r="AE9" s="6">
        <v>21.4</v>
      </c>
      <c r="AF9" s="6">
        <v>12.5</v>
      </c>
      <c r="AG9" s="6">
        <v>18.8</v>
      </c>
      <c r="AH9" s="6">
        <v>1</v>
      </c>
      <c r="AI9" s="6">
        <v>121.8</v>
      </c>
      <c r="AJ9" s="6">
        <v>28</v>
      </c>
      <c r="AK9" s="6">
        <v>801</v>
      </c>
      <c r="AL9" s="6">
        <v>8.8000000000000007</v>
      </c>
      <c r="AM9" s="6">
        <v>14.9</v>
      </c>
      <c r="AN9" s="6">
        <v>2.2000000000000002</v>
      </c>
      <c r="AO9" s="6">
        <v>164</v>
      </c>
      <c r="AP9" s="6">
        <v>850.2</v>
      </c>
      <c r="AQ9" s="6">
        <v>20.100000000000001</v>
      </c>
      <c r="AR9" s="6">
        <v>2.4</v>
      </c>
      <c r="AS9" s="6">
        <v>523</v>
      </c>
      <c r="AT9" s="6">
        <v>21.8</v>
      </c>
      <c r="AU9" s="6">
        <v>39.700000000000003</v>
      </c>
      <c r="AV9" s="6">
        <v>5.2</v>
      </c>
      <c r="AW9" s="6">
        <v>15.9</v>
      </c>
      <c r="AX9" s="6">
        <v>11.9</v>
      </c>
      <c r="AY9" s="6">
        <v>9.1999999999999993</v>
      </c>
      <c r="AZ9" s="6">
        <v>88.5</v>
      </c>
      <c r="BA9" s="6">
        <v>4.8</v>
      </c>
      <c r="BB9" s="6">
        <v>2.7</v>
      </c>
      <c r="BC9" s="6">
        <v>43.6</v>
      </c>
      <c r="BD9" s="6">
        <v>142.4</v>
      </c>
      <c r="BE9" s="6">
        <v>0.9</v>
      </c>
      <c r="BF9" s="6">
        <v>0.8</v>
      </c>
      <c r="BG9" s="6">
        <v>1.1000000000000001</v>
      </c>
      <c r="BH9" s="6" t="s">
        <v>246</v>
      </c>
      <c r="BI9" s="6">
        <v>4.0999999999999996</v>
      </c>
      <c r="BJ9" s="6">
        <v>4.7</v>
      </c>
      <c r="BK9" s="6">
        <v>3.3</v>
      </c>
      <c r="BL9" s="6">
        <v>9.6</v>
      </c>
      <c r="BM9" s="6" t="s">
        <v>246</v>
      </c>
      <c r="BN9" s="6">
        <v>50.3</v>
      </c>
      <c r="BO9" s="6">
        <v>0.9</v>
      </c>
      <c r="BP9" s="6">
        <v>5.2</v>
      </c>
      <c r="BQ9" s="6">
        <v>684.1</v>
      </c>
      <c r="BR9" s="6">
        <v>58.9</v>
      </c>
      <c r="BS9" s="6">
        <v>625.20000000000005</v>
      </c>
      <c r="BT9" s="6">
        <v>803.2</v>
      </c>
      <c r="BU9" s="6">
        <v>11.1</v>
      </c>
      <c r="BV9" s="6">
        <v>13.5</v>
      </c>
      <c r="BW9" s="6">
        <v>7.6</v>
      </c>
      <c r="BX9" s="6">
        <v>13.5</v>
      </c>
      <c r="BY9" s="6">
        <v>150.4</v>
      </c>
      <c r="BZ9" s="6">
        <v>198.2</v>
      </c>
      <c r="CA9" s="6">
        <v>20.6</v>
      </c>
      <c r="CB9" s="6">
        <v>8.6999999999999993</v>
      </c>
      <c r="CC9" s="6">
        <v>65.5</v>
      </c>
      <c r="CD9" s="6">
        <v>23.3</v>
      </c>
      <c r="CE9" s="6">
        <v>5.5</v>
      </c>
      <c r="CF9" s="6">
        <v>9.4</v>
      </c>
      <c r="CG9" s="6">
        <v>114.5</v>
      </c>
      <c r="CH9" s="6">
        <v>9.6</v>
      </c>
      <c r="CI9" s="6">
        <v>8.1</v>
      </c>
      <c r="CJ9" s="6">
        <v>22.8</v>
      </c>
      <c r="CK9" s="6">
        <v>119.2</v>
      </c>
      <c r="CL9" s="11">
        <v>1.6999999999998856</v>
      </c>
      <c r="CM9" s="11">
        <v>4.0999999999999304</v>
      </c>
      <c r="CN9" s="11">
        <v>61.400000000000027</v>
      </c>
      <c r="CO9" s="11">
        <v>61.5</v>
      </c>
      <c r="CP9" s="11">
        <v>74.600000000000932</v>
      </c>
    </row>
    <row r="10" spans="1:94" x14ac:dyDescent="0.25">
      <c r="A10" s="1" t="s">
        <v>31</v>
      </c>
      <c r="B10" s="6">
        <v>7586.2</v>
      </c>
      <c r="C10" s="6">
        <v>3763.5</v>
      </c>
      <c r="D10" s="6">
        <v>5</v>
      </c>
      <c r="E10" s="6">
        <v>1536.7</v>
      </c>
      <c r="F10" s="6">
        <v>1.7</v>
      </c>
      <c r="G10" s="6">
        <v>643.9</v>
      </c>
      <c r="H10" s="6">
        <v>1.5</v>
      </c>
      <c r="I10" s="6">
        <v>441.1</v>
      </c>
      <c r="J10" s="6">
        <v>22.8</v>
      </c>
      <c r="K10" s="6">
        <v>4.5</v>
      </c>
      <c r="L10" s="6">
        <v>3</v>
      </c>
      <c r="M10" s="6">
        <v>221.9</v>
      </c>
      <c r="N10" s="6">
        <v>1.2</v>
      </c>
      <c r="O10" s="6">
        <v>505.8</v>
      </c>
      <c r="P10" s="6">
        <v>23.6</v>
      </c>
      <c r="Q10" s="6">
        <v>236.5</v>
      </c>
      <c r="R10" s="6">
        <v>30.1</v>
      </c>
      <c r="S10" s="6">
        <v>8.1</v>
      </c>
      <c r="T10" s="6">
        <v>26.3</v>
      </c>
      <c r="U10" s="6">
        <v>22.4</v>
      </c>
      <c r="V10" s="6">
        <v>3.9</v>
      </c>
      <c r="W10" s="6">
        <v>1325.5</v>
      </c>
      <c r="X10" s="6">
        <v>57.6</v>
      </c>
      <c r="Y10" s="6">
        <v>2.2999999999999998</v>
      </c>
      <c r="Z10" s="6">
        <v>18.899999999999999</v>
      </c>
      <c r="AA10" s="6">
        <v>5.8</v>
      </c>
      <c r="AB10" s="6">
        <v>28</v>
      </c>
      <c r="AC10" s="6">
        <v>8.6999999999999993</v>
      </c>
      <c r="AD10" s="6">
        <v>4.7</v>
      </c>
      <c r="AE10" s="6">
        <v>21.4</v>
      </c>
      <c r="AF10" s="6">
        <v>12.2</v>
      </c>
      <c r="AG10" s="6">
        <v>15.5</v>
      </c>
      <c r="AH10" s="6">
        <v>0.9</v>
      </c>
      <c r="AI10" s="6">
        <v>135.19999999999999</v>
      </c>
      <c r="AJ10" s="6">
        <v>27.3</v>
      </c>
      <c r="AK10" s="6">
        <v>769.2</v>
      </c>
      <c r="AL10" s="6">
        <v>8.4</v>
      </c>
      <c r="AM10" s="6">
        <v>15.3</v>
      </c>
      <c r="AN10" s="6">
        <v>2.2999999999999998</v>
      </c>
      <c r="AO10" s="6">
        <v>187.8</v>
      </c>
      <c r="AP10" s="6">
        <v>827.5</v>
      </c>
      <c r="AQ10" s="6">
        <v>21.6</v>
      </c>
      <c r="AR10" s="6">
        <v>2.5</v>
      </c>
      <c r="AS10" s="6">
        <v>499.5</v>
      </c>
      <c r="AT10" s="6">
        <v>22.9</v>
      </c>
      <c r="AU10" s="6">
        <v>38.299999999999997</v>
      </c>
      <c r="AV10" s="6">
        <v>5.3</v>
      </c>
      <c r="AW10" s="6">
        <v>16.5</v>
      </c>
      <c r="AX10" s="6">
        <v>12.5</v>
      </c>
      <c r="AY10" s="6">
        <v>9.1999999999999993</v>
      </c>
      <c r="AZ10" s="6">
        <v>84.8</v>
      </c>
      <c r="BA10" s="6">
        <v>5.2</v>
      </c>
      <c r="BB10" s="6">
        <v>3</v>
      </c>
      <c r="BC10" s="6">
        <v>43.5</v>
      </c>
      <c r="BD10" s="6">
        <v>146.1</v>
      </c>
      <c r="BE10" s="6">
        <v>0.9</v>
      </c>
      <c r="BF10" s="6">
        <v>1</v>
      </c>
      <c r="BG10" s="6">
        <v>1.1000000000000001</v>
      </c>
      <c r="BH10" s="6" t="s">
        <v>246</v>
      </c>
      <c r="BI10" s="6">
        <v>4.4000000000000004</v>
      </c>
      <c r="BJ10" s="6">
        <v>4.9000000000000004</v>
      </c>
      <c r="BK10" s="6">
        <v>3.4</v>
      </c>
      <c r="BL10" s="6">
        <v>10.199999999999999</v>
      </c>
      <c r="BM10" s="6" t="s">
        <v>246</v>
      </c>
      <c r="BN10" s="6">
        <v>49.7</v>
      </c>
      <c r="BO10" s="6">
        <v>1</v>
      </c>
      <c r="BP10" s="6">
        <v>5.9</v>
      </c>
      <c r="BQ10" s="6">
        <v>699.5</v>
      </c>
      <c r="BR10" s="6">
        <v>59.8</v>
      </c>
      <c r="BS10" s="6">
        <v>639.79999999999995</v>
      </c>
      <c r="BT10" s="6">
        <v>797.8</v>
      </c>
      <c r="BU10" s="6">
        <v>11.2</v>
      </c>
      <c r="BV10" s="6">
        <v>13.8</v>
      </c>
      <c r="BW10" s="6">
        <v>7.3</v>
      </c>
      <c r="BX10" s="6">
        <v>13</v>
      </c>
      <c r="BY10" s="6">
        <v>152.19999999999999</v>
      </c>
      <c r="BZ10" s="6">
        <v>195.2</v>
      </c>
      <c r="CA10" s="6">
        <v>20.399999999999999</v>
      </c>
      <c r="CB10" s="6">
        <v>8.6</v>
      </c>
      <c r="CC10" s="6">
        <v>63.7</v>
      </c>
      <c r="CD10" s="6">
        <v>23.2</v>
      </c>
      <c r="CE10" s="6">
        <v>5.6</v>
      </c>
      <c r="CF10" s="6">
        <v>9.1999999999999993</v>
      </c>
      <c r="CG10" s="6">
        <v>109.2</v>
      </c>
      <c r="CH10" s="6">
        <v>9.5</v>
      </c>
      <c r="CI10" s="6">
        <v>8.4</v>
      </c>
      <c r="CJ10" s="6">
        <v>24</v>
      </c>
      <c r="CK10" s="6">
        <v>121.6</v>
      </c>
      <c r="CL10" s="11">
        <v>1.6999999999999531</v>
      </c>
      <c r="CM10" s="11">
        <v>3.9999999999998721</v>
      </c>
      <c r="CN10" s="11">
        <v>62.700000000000017</v>
      </c>
      <c r="CO10" s="11">
        <v>63.6</v>
      </c>
      <c r="CP10" s="11">
        <v>79.099999999999909</v>
      </c>
    </row>
    <row r="11" spans="1:94" x14ac:dyDescent="0.25">
      <c r="A11" s="1" t="s">
        <v>32</v>
      </c>
      <c r="B11" s="6">
        <v>7611.7</v>
      </c>
      <c r="C11" s="6">
        <v>3900.7</v>
      </c>
      <c r="D11" s="6">
        <v>4.3</v>
      </c>
      <c r="E11" s="6">
        <v>1586.4</v>
      </c>
      <c r="F11" s="6">
        <v>1.7</v>
      </c>
      <c r="G11" s="6">
        <v>727.4</v>
      </c>
      <c r="H11" s="6">
        <v>1.5</v>
      </c>
      <c r="I11" s="6">
        <v>439.8</v>
      </c>
      <c r="J11" s="6">
        <v>19.899999999999999</v>
      </c>
      <c r="K11" s="6">
        <v>4.7</v>
      </c>
      <c r="L11" s="6">
        <v>3.2</v>
      </c>
      <c r="M11" s="6">
        <v>235</v>
      </c>
      <c r="N11" s="6">
        <v>1.3</v>
      </c>
      <c r="O11" s="6">
        <v>473.6</v>
      </c>
      <c r="P11" s="6">
        <v>23.6</v>
      </c>
      <c r="Q11" s="6">
        <v>255.1</v>
      </c>
      <c r="R11" s="6">
        <v>33.1</v>
      </c>
      <c r="S11" s="6">
        <v>9.5</v>
      </c>
      <c r="T11" s="6">
        <v>27.5</v>
      </c>
      <c r="U11" s="6">
        <v>23.6</v>
      </c>
      <c r="V11" s="6">
        <v>3.9</v>
      </c>
      <c r="W11" s="6">
        <v>1238.4000000000001</v>
      </c>
      <c r="X11" s="6">
        <v>56.4</v>
      </c>
      <c r="Y11" s="6">
        <v>2.1</v>
      </c>
      <c r="Z11" s="6">
        <v>18.899999999999999</v>
      </c>
      <c r="AA11" s="6">
        <v>5.3</v>
      </c>
      <c r="AB11" s="6">
        <v>26.9</v>
      </c>
      <c r="AC11" s="6">
        <v>7.5</v>
      </c>
      <c r="AD11" s="6">
        <v>4.4000000000000004</v>
      </c>
      <c r="AE11" s="6">
        <v>20</v>
      </c>
      <c r="AF11" s="6">
        <v>8.1999999999999993</v>
      </c>
      <c r="AG11" s="6">
        <v>11.5</v>
      </c>
      <c r="AH11" s="6">
        <v>1</v>
      </c>
      <c r="AI11" s="6">
        <v>130.30000000000001</v>
      </c>
      <c r="AJ11" s="6">
        <v>28.5</v>
      </c>
      <c r="AK11" s="6">
        <v>729.3</v>
      </c>
      <c r="AL11" s="6">
        <v>8.1999999999999993</v>
      </c>
      <c r="AM11" s="6">
        <v>15.5</v>
      </c>
      <c r="AN11" s="6">
        <v>2.2000000000000002</v>
      </c>
      <c r="AO11" s="6">
        <v>158.5</v>
      </c>
      <c r="AP11" s="6">
        <v>796.8</v>
      </c>
      <c r="AQ11" s="6">
        <v>21.6</v>
      </c>
      <c r="AR11" s="6">
        <v>2.6</v>
      </c>
      <c r="AS11" s="6">
        <v>468.5</v>
      </c>
      <c r="AT11" s="6">
        <v>23.1</v>
      </c>
      <c r="AU11" s="6">
        <v>39.299999999999997</v>
      </c>
      <c r="AV11" s="6">
        <v>5</v>
      </c>
      <c r="AW11" s="6">
        <v>15.9</v>
      </c>
      <c r="AX11" s="6">
        <v>12.1</v>
      </c>
      <c r="AY11" s="6">
        <v>9.4</v>
      </c>
      <c r="AZ11" s="6">
        <v>85</v>
      </c>
      <c r="BA11" s="6">
        <v>5.0999999999999996</v>
      </c>
      <c r="BB11" s="6">
        <v>3.1</v>
      </c>
      <c r="BC11" s="6">
        <v>44.8</v>
      </c>
      <c r="BD11" s="6">
        <v>148</v>
      </c>
      <c r="BE11" s="6">
        <v>0.9</v>
      </c>
      <c r="BF11" s="6">
        <v>1.1000000000000001</v>
      </c>
      <c r="BG11" s="6">
        <v>1.2</v>
      </c>
      <c r="BH11" s="6" t="s">
        <v>246</v>
      </c>
      <c r="BI11" s="6">
        <v>4.7</v>
      </c>
      <c r="BJ11" s="6">
        <v>5</v>
      </c>
      <c r="BK11" s="6">
        <v>3.4</v>
      </c>
      <c r="BL11" s="6">
        <v>10.7</v>
      </c>
      <c r="BM11" s="6" t="s">
        <v>246</v>
      </c>
      <c r="BN11" s="6">
        <v>48.1</v>
      </c>
      <c r="BO11" s="6">
        <v>1.1000000000000001</v>
      </c>
      <c r="BP11" s="6">
        <v>6.3</v>
      </c>
      <c r="BQ11" s="6">
        <v>711.5</v>
      </c>
      <c r="BR11" s="6">
        <v>60.7</v>
      </c>
      <c r="BS11" s="6">
        <v>650.79999999999995</v>
      </c>
      <c r="BT11" s="6">
        <v>788.8</v>
      </c>
      <c r="BU11" s="6">
        <v>11.3</v>
      </c>
      <c r="BV11" s="6">
        <v>14</v>
      </c>
      <c r="BW11" s="6">
        <v>6.4</v>
      </c>
      <c r="BX11" s="6">
        <v>12.2</v>
      </c>
      <c r="BY11" s="6">
        <v>155.30000000000001</v>
      </c>
      <c r="BZ11" s="6">
        <v>193.3</v>
      </c>
      <c r="CA11" s="6">
        <v>19.7</v>
      </c>
      <c r="CB11" s="6">
        <v>7.8</v>
      </c>
      <c r="CC11" s="6">
        <v>61.4</v>
      </c>
      <c r="CD11" s="6">
        <v>22.7</v>
      </c>
      <c r="CE11" s="6">
        <v>5.6</v>
      </c>
      <c r="CF11" s="6">
        <v>9</v>
      </c>
      <c r="CG11" s="6">
        <v>102.3</v>
      </c>
      <c r="CH11" s="6">
        <v>9.9</v>
      </c>
      <c r="CI11" s="6">
        <v>8.3000000000000007</v>
      </c>
      <c r="CJ11" s="6">
        <v>25.5</v>
      </c>
      <c r="CK11" s="6">
        <v>122.3</v>
      </c>
      <c r="CL11" s="11">
        <v>1.7999999999999758</v>
      </c>
      <c r="CM11" s="11">
        <v>3.7000000000000881</v>
      </c>
      <c r="CN11" s="11">
        <v>61.299999999999883</v>
      </c>
      <c r="CO11" s="11">
        <v>65.5</v>
      </c>
      <c r="CP11" s="11">
        <v>83.799999999999912</v>
      </c>
    </row>
    <row r="12" spans="1:94" x14ac:dyDescent="0.25">
      <c r="A12" s="1" t="s">
        <v>33</v>
      </c>
      <c r="B12" s="6">
        <v>7760.6</v>
      </c>
      <c r="C12" s="6">
        <v>4102.5</v>
      </c>
      <c r="D12" s="6">
        <v>3.9</v>
      </c>
      <c r="E12" s="6">
        <v>1664.7</v>
      </c>
      <c r="F12" s="6">
        <v>1.7</v>
      </c>
      <c r="G12" s="6">
        <v>813.8</v>
      </c>
      <c r="H12" s="6">
        <v>1.3</v>
      </c>
      <c r="I12" s="6">
        <v>434.5</v>
      </c>
      <c r="J12" s="6">
        <v>21.9</v>
      </c>
      <c r="K12" s="6">
        <v>4.8</v>
      </c>
      <c r="L12" s="6">
        <v>3.5</v>
      </c>
      <c r="M12" s="6">
        <v>255.2</v>
      </c>
      <c r="N12" s="6">
        <v>1.4</v>
      </c>
      <c r="O12" s="6">
        <v>474.8</v>
      </c>
      <c r="P12" s="6">
        <v>24.5</v>
      </c>
      <c r="Q12" s="6">
        <v>263.10000000000002</v>
      </c>
      <c r="R12" s="6">
        <v>33.6</v>
      </c>
      <c r="S12" s="6">
        <v>11.1</v>
      </c>
      <c r="T12" s="6">
        <v>28.1</v>
      </c>
      <c r="U12" s="6">
        <v>24.1</v>
      </c>
      <c r="V12" s="6">
        <v>3.9</v>
      </c>
      <c r="W12" s="6">
        <v>1178.7</v>
      </c>
      <c r="X12" s="6">
        <v>57.5</v>
      </c>
      <c r="Y12" s="6">
        <v>1.9</v>
      </c>
      <c r="Z12" s="6">
        <v>19</v>
      </c>
      <c r="AA12" s="6">
        <v>4.9000000000000004</v>
      </c>
      <c r="AB12" s="6">
        <v>24.9</v>
      </c>
      <c r="AC12" s="6">
        <v>6.9</v>
      </c>
      <c r="AD12" s="6">
        <v>4.7</v>
      </c>
      <c r="AE12" s="6">
        <v>18.3</v>
      </c>
      <c r="AF12" s="6">
        <v>7.4</v>
      </c>
      <c r="AG12" s="6">
        <v>10.7</v>
      </c>
      <c r="AH12" s="6">
        <v>0.9</v>
      </c>
      <c r="AI12" s="6">
        <v>138.69999999999999</v>
      </c>
      <c r="AJ12" s="6">
        <v>26.7</v>
      </c>
      <c r="AK12" s="6">
        <v>665.2</v>
      </c>
      <c r="AL12" s="6">
        <v>7.9</v>
      </c>
      <c r="AM12" s="6">
        <v>15.5</v>
      </c>
      <c r="AN12" s="6">
        <v>2.2000000000000002</v>
      </c>
      <c r="AO12" s="6">
        <v>161.6</v>
      </c>
      <c r="AP12" s="6">
        <v>796.3</v>
      </c>
      <c r="AQ12" s="6">
        <v>24.3</v>
      </c>
      <c r="AR12" s="6">
        <v>2.8</v>
      </c>
      <c r="AS12" s="6">
        <v>456</v>
      </c>
      <c r="AT12" s="6">
        <v>25.3</v>
      </c>
      <c r="AU12" s="6">
        <v>41</v>
      </c>
      <c r="AV12" s="6">
        <v>4.9000000000000004</v>
      </c>
      <c r="AW12" s="6">
        <v>16.2</v>
      </c>
      <c r="AX12" s="6">
        <v>12.1</v>
      </c>
      <c r="AY12" s="6">
        <v>9.6999999999999993</v>
      </c>
      <c r="AZ12" s="6">
        <v>88.5</v>
      </c>
      <c r="BA12" s="6">
        <v>5.7</v>
      </c>
      <c r="BB12" s="6">
        <v>3.1</v>
      </c>
      <c r="BC12" s="6">
        <v>45.4</v>
      </c>
      <c r="BD12" s="6">
        <v>149.5</v>
      </c>
      <c r="BE12" s="6">
        <v>1</v>
      </c>
      <c r="BF12" s="6">
        <v>1.1000000000000001</v>
      </c>
      <c r="BG12" s="6">
        <v>1.3</v>
      </c>
      <c r="BH12" s="6" t="s">
        <v>246</v>
      </c>
      <c r="BI12" s="6">
        <v>4.8</v>
      </c>
      <c r="BJ12" s="6">
        <v>5.2</v>
      </c>
      <c r="BK12" s="6">
        <v>2.4</v>
      </c>
      <c r="BL12" s="6">
        <v>11.4</v>
      </c>
      <c r="BM12" s="6" t="s">
        <v>246</v>
      </c>
      <c r="BN12" s="6">
        <v>48.2</v>
      </c>
      <c r="BO12" s="6">
        <v>1.2</v>
      </c>
      <c r="BP12" s="6">
        <v>6.6</v>
      </c>
      <c r="BQ12" s="6">
        <v>726</v>
      </c>
      <c r="BR12" s="6">
        <v>60.2</v>
      </c>
      <c r="BS12" s="6">
        <v>665.8</v>
      </c>
      <c r="BT12" s="6">
        <v>779.6</v>
      </c>
      <c r="BU12" s="6">
        <v>11.5</v>
      </c>
      <c r="BV12" s="6">
        <v>14.3</v>
      </c>
      <c r="BW12" s="6">
        <v>6.1</v>
      </c>
      <c r="BX12" s="6">
        <v>11.6</v>
      </c>
      <c r="BY12" s="6">
        <v>156.80000000000001</v>
      </c>
      <c r="BZ12" s="6">
        <v>190.8</v>
      </c>
      <c r="CA12" s="6">
        <v>16.8</v>
      </c>
      <c r="CB12" s="6">
        <v>7.7</v>
      </c>
      <c r="CC12" s="6">
        <v>60.6</v>
      </c>
      <c r="CD12" s="6">
        <v>22.4</v>
      </c>
      <c r="CE12" s="6">
        <v>5.5</v>
      </c>
      <c r="CF12" s="6">
        <v>8.6999999999999993</v>
      </c>
      <c r="CG12" s="6">
        <v>97.9</v>
      </c>
      <c r="CH12" s="6">
        <v>9.8000000000000007</v>
      </c>
      <c r="CI12" s="6">
        <v>8.4</v>
      </c>
      <c r="CJ12" s="6">
        <v>26.2</v>
      </c>
      <c r="CK12" s="6">
        <v>122.9</v>
      </c>
      <c r="CL12" s="11">
        <v>1.6000000000000689</v>
      </c>
      <c r="CM12" s="11">
        <v>3.7999999999999616</v>
      </c>
      <c r="CN12" s="11">
        <v>61.299999999999905</v>
      </c>
      <c r="CO12" s="11">
        <v>66.300000000000011</v>
      </c>
      <c r="CP12" s="11">
        <v>92.199999999999989</v>
      </c>
    </row>
    <row r="13" spans="1:94" x14ac:dyDescent="0.25">
      <c r="A13" s="1" t="s">
        <v>34</v>
      </c>
      <c r="B13" s="6">
        <v>8091.8</v>
      </c>
      <c r="C13" s="6">
        <v>4399.7</v>
      </c>
      <c r="D13" s="6">
        <v>4</v>
      </c>
      <c r="E13" s="6">
        <v>1834.9</v>
      </c>
      <c r="F13" s="6">
        <v>1.8</v>
      </c>
      <c r="G13" s="6">
        <v>904.4</v>
      </c>
      <c r="H13" s="6">
        <v>1.2</v>
      </c>
      <c r="I13" s="6">
        <v>426.7</v>
      </c>
      <c r="J13" s="6">
        <v>23.5</v>
      </c>
      <c r="K13" s="6">
        <v>4.9000000000000004</v>
      </c>
      <c r="L13" s="6">
        <v>3.7</v>
      </c>
      <c r="M13" s="6">
        <v>254.4</v>
      </c>
      <c r="N13" s="6">
        <v>1.4</v>
      </c>
      <c r="O13" s="6">
        <v>490.9</v>
      </c>
      <c r="P13" s="6">
        <v>25.7</v>
      </c>
      <c r="Q13" s="6">
        <v>278.39999999999998</v>
      </c>
      <c r="R13" s="6">
        <v>34.1</v>
      </c>
      <c r="S13" s="6">
        <v>12.8</v>
      </c>
      <c r="T13" s="6">
        <v>29.1</v>
      </c>
      <c r="U13" s="6">
        <v>25.2</v>
      </c>
      <c r="V13" s="6">
        <v>4</v>
      </c>
      <c r="W13" s="6">
        <v>1188.9000000000001</v>
      </c>
      <c r="X13" s="6">
        <v>66.400000000000006</v>
      </c>
      <c r="Y13" s="6">
        <v>2</v>
      </c>
      <c r="Z13" s="6">
        <v>18.8</v>
      </c>
      <c r="AA13" s="6">
        <v>4.9000000000000004</v>
      </c>
      <c r="AB13" s="6">
        <v>24</v>
      </c>
      <c r="AC13" s="6">
        <v>7.3</v>
      </c>
      <c r="AD13" s="6">
        <v>4.9000000000000004</v>
      </c>
      <c r="AE13" s="6">
        <v>17.7</v>
      </c>
      <c r="AF13" s="6">
        <v>7.1</v>
      </c>
      <c r="AG13" s="6">
        <v>11</v>
      </c>
      <c r="AH13" s="6">
        <v>0.9</v>
      </c>
      <c r="AI13" s="6">
        <v>142.4</v>
      </c>
      <c r="AJ13" s="6">
        <v>24.1</v>
      </c>
      <c r="AK13" s="6">
        <v>678.2</v>
      </c>
      <c r="AL13" s="6">
        <v>7.9</v>
      </c>
      <c r="AM13" s="6">
        <v>15.3</v>
      </c>
      <c r="AN13" s="6">
        <v>2.1</v>
      </c>
      <c r="AO13" s="6">
        <v>150.19999999999999</v>
      </c>
      <c r="AP13" s="6">
        <v>800.8</v>
      </c>
      <c r="AQ13" s="6">
        <v>26.8</v>
      </c>
      <c r="AR13" s="6">
        <v>3</v>
      </c>
      <c r="AS13" s="6">
        <v>448.4</v>
      </c>
      <c r="AT13" s="6">
        <v>26.4</v>
      </c>
      <c r="AU13" s="6">
        <v>40.200000000000003</v>
      </c>
      <c r="AV13" s="6">
        <v>5</v>
      </c>
      <c r="AW13" s="6">
        <v>15.8</v>
      </c>
      <c r="AX13" s="6">
        <v>11.8</v>
      </c>
      <c r="AY13" s="6">
        <v>10</v>
      </c>
      <c r="AZ13" s="6">
        <v>91.4</v>
      </c>
      <c r="BA13" s="6">
        <v>6.6</v>
      </c>
      <c r="BB13" s="6">
        <v>3.2</v>
      </c>
      <c r="BC13" s="6">
        <v>47.1</v>
      </c>
      <c r="BD13" s="6">
        <v>157.5</v>
      </c>
      <c r="BE13" s="6">
        <v>1</v>
      </c>
      <c r="BF13" s="6">
        <v>1.1000000000000001</v>
      </c>
      <c r="BG13" s="6">
        <v>1.3</v>
      </c>
      <c r="BH13" s="6" t="s">
        <v>246</v>
      </c>
      <c r="BI13" s="6">
        <v>5.0999999999999996</v>
      </c>
      <c r="BJ13" s="6">
        <v>6.5</v>
      </c>
      <c r="BK13" s="6">
        <v>2.6</v>
      </c>
      <c r="BL13" s="6">
        <v>14</v>
      </c>
      <c r="BM13" s="6" t="s">
        <v>246</v>
      </c>
      <c r="BN13" s="6">
        <v>49.1</v>
      </c>
      <c r="BO13" s="6">
        <v>1.2</v>
      </c>
      <c r="BP13" s="6">
        <v>7</v>
      </c>
      <c r="BQ13" s="6">
        <v>744.4</v>
      </c>
      <c r="BR13" s="6">
        <v>60.5</v>
      </c>
      <c r="BS13" s="6">
        <v>683.9</v>
      </c>
      <c r="BT13" s="6">
        <v>771.3</v>
      </c>
      <c r="BU13" s="6">
        <v>11.6</v>
      </c>
      <c r="BV13" s="6">
        <v>14.6</v>
      </c>
      <c r="BW13" s="6">
        <v>6.2</v>
      </c>
      <c r="BX13" s="6">
        <v>11.3</v>
      </c>
      <c r="BY13" s="6">
        <v>157.6</v>
      </c>
      <c r="BZ13" s="6">
        <v>191.6</v>
      </c>
      <c r="CA13" s="6">
        <v>14.2</v>
      </c>
      <c r="CB13" s="6">
        <v>7.8</v>
      </c>
      <c r="CC13" s="6">
        <v>59.3</v>
      </c>
      <c r="CD13" s="6">
        <v>21.9</v>
      </c>
      <c r="CE13" s="6">
        <v>5.3</v>
      </c>
      <c r="CF13" s="6">
        <v>8.5</v>
      </c>
      <c r="CG13" s="6">
        <v>92.5</v>
      </c>
      <c r="CH13" s="6">
        <v>9.5</v>
      </c>
      <c r="CI13" s="6">
        <v>8.5</v>
      </c>
      <c r="CJ13" s="6">
        <v>26.2</v>
      </c>
      <c r="CK13" s="6">
        <v>123.3</v>
      </c>
      <c r="CL13" s="11">
        <v>1.3999999999999773</v>
      </c>
      <c r="CM13" s="11">
        <v>3.7000000000001094</v>
      </c>
      <c r="CN13" s="11">
        <v>65.099999999999909</v>
      </c>
      <c r="CO13" s="11">
        <v>68.600000000000009</v>
      </c>
      <c r="CP13" s="11">
        <v>100.59999999999982</v>
      </c>
    </row>
    <row r="14" spans="1:94" x14ac:dyDescent="0.25">
      <c r="A14" s="1" t="s">
        <v>35</v>
      </c>
      <c r="B14" s="6">
        <v>8398.4</v>
      </c>
      <c r="C14" s="6">
        <v>4696.1000000000004</v>
      </c>
      <c r="D14" s="6">
        <v>3.8</v>
      </c>
      <c r="E14" s="6">
        <v>1976.4</v>
      </c>
      <c r="F14" s="6">
        <v>1.8</v>
      </c>
      <c r="G14" s="6">
        <v>966.3</v>
      </c>
      <c r="H14" s="6">
        <v>1.1000000000000001</v>
      </c>
      <c r="I14" s="6">
        <v>422.2</v>
      </c>
      <c r="J14" s="6">
        <v>23.9</v>
      </c>
      <c r="K14" s="6">
        <v>5</v>
      </c>
      <c r="L14" s="6">
        <v>4</v>
      </c>
      <c r="M14" s="6">
        <v>321.2</v>
      </c>
      <c r="N14" s="6">
        <v>1.5</v>
      </c>
      <c r="O14" s="6">
        <v>498.3</v>
      </c>
      <c r="P14" s="6">
        <v>26.9</v>
      </c>
      <c r="Q14" s="6">
        <v>289.7</v>
      </c>
      <c r="R14" s="6">
        <v>40.700000000000003</v>
      </c>
      <c r="S14" s="6">
        <v>14.3</v>
      </c>
      <c r="T14" s="6">
        <v>29.1</v>
      </c>
      <c r="U14" s="6">
        <v>25.1</v>
      </c>
      <c r="V14" s="6">
        <v>4</v>
      </c>
      <c r="W14" s="6">
        <v>1182.7</v>
      </c>
      <c r="X14" s="6">
        <v>64.099999999999994</v>
      </c>
      <c r="Y14" s="6">
        <v>1.9</v>
      </c>
      <c r="Z14" s="6">
        <v>18.8</v>
      </c>
      <c r="AA14" s="6">
        <v>4.7</v>
      </c>
      <c r="AB14" s="6">
        <v>21.6</v>
      </c>
      <c r="AC14" s="6">
        <v>7.1</v>
      </c>
      <c r="AD14" s="6">
        <v>5.0999999999999996</v>
      </c>
      <c r="AE14" s="6">
        <v>17.399999999999999</v>
      </c>
      <c r="AF14" s="6">
        <v>7.5</v>
      </c>
      <c r="AG14" s="6">
        <v>11.4</v>
      </c>
      <c r="AH14" s="6">
        <v>0.9</v>
      </c>
      <c r="AI14" s="6">
        <v>142.1</v>
      </c>
      <c r="AJ14" s="6">
        <v>23.3</v>
      </c>
      <c r="AK14" s="6">
        <v>687.3</v>
      </c>
      <c r="AL14" s="6">
        <v>8.1</v>
      </c>
      <c r="AM14" s="6">
        <v>15.2</v>
      </c>
      <c r="AN14" s="6">
        <v>2.1</v>
      </c>
      <c r="AO14" s="6">
        <v>140.5</v>
      </c>
      <c r="AP14" s="6">
        <v>798.4</v>
      </c>
      <c r="AQ14" s="6">
        <v>30.1</v>
      </c>
      <c r="AR14" s="6">
        <v>3.1</v>
      </c>
      <c r="AS14" s="6">
        <v>442.6</v>
      </c>
      <c r="AT14" s="6">
        <v>24.3</v>
      </c>
      <c r="AU14" s="6">
        <v>38.4</v>
      </c>
      <c r="AV14" s="6">
        <v>5</v>
      </c>
      <c r="AW14" s="6">
        <v>16.8</v>
      </c>
      <c r="AX14" s="6">
        <v>10.7</v>
      </c>
      <c r="AY14" s="6">
        <v>9.9</v>
      </c>
      <c r="AZ14" s="6">
        <v>94.1</v>
      </c>
      <c r="BA14" s="6">
        <v>7.4</v>
      </c>
      <c r="BB14" s="6">
        <v>3.3</v>
      </c>
      <c r="BC14" s="6">
        <v>45.9</v>
      </c>
      <c r="BD14" s="6">
        <v>171.4</v>
      </c>
      <c r="BE14" s="6">
        <v>1</v>
      </c>
      <c r="BF14" s="6">
        <v>1.1000000000000001</v>
      </c>
      <c r="BG14" s="6">
        <v>1.4</v>
      </c>
      <c r="BH14" s="6" t="s">
        <v>246</v>
      </c>
      <c r="BI14" s="6">
        <v>5.6</v>
      </c>
      <c r="BJ14" s="6">
        <v>6.9</v>
      </c>
      <c r="BK14" s="6">
        <v>2.6</v>
      </c>
      <c r="BL14" s="6">
        <v>17.100000000000001</v>
      </c>
      <c r="BM14" s="6" t="s">
        <v>246</v>
      </c>
      <c r="BN14" s="6">
        <v>50.8</v>
      </c>
      <c r="BO14" s="6">
        <v>1.3</v>
      </c>
      <c r="BP14" s="6">
        <v>7.3</v>
      </c>
      <c r="BQ14" s="6">
        <v>766</v>
      </c>
      <c r="BR14" s="6">
        <v>61.3</v>
      </c>
      <c r="BS14" s="6">
        <v>704.7</v>
      </c>
      <c r="BT14" s="6">
        <v>754.9</v>
      </c>
      <c r="BU14" s="6">
        <v>11.6</v>
      </c>
      <c r="BV14" s="6">
        <v>14.8</v>
      </c>
      <c r="BW14" s="6">
        <v>6.2</v>
      </c>
      <c r="BX14" s="6">
        <v>10.9</v>
      </c>
      <c r="BY14" s="6">
        <v>154.30000000000001</v>
      </c>
      <c r="BZ14" s="6">
        <v>189.3</v>
      </c>
      <c r="CA14" s="6">
        <v>12.6</v>
      </c>
      <c r="CB14" s="6">
        <v>7.8</v>
      </c>
      <c r="CC14" s="6">
        <v>56.6</v>
      </c>
      <c r="CD14" s="6">
        <v>21.9</v>
      </c>
      <c r="CE14" s="6">
        <v>5.2</v>
      </c>
      <c r="CF14" s="6">
        <v>7.8</v>
      </c>
      <c r="CG14" s="6">
        <v>87.8</v>
      </c>
      <c r="CH14" s="6">
        <v>9.4</v>
      </c>
      <c r="CI14" s="6">
        <v>8.6</v>
      </c>
      <c r="CJ14" s="6">
        <v>26</v>
      </c>
      <c r="CK14" s="6">
        <v>122.5</v>
      </c>
      <c r="CL14" s="11">
        <v>1.6000000000000689</v>
      </c>
      <c r="CM14" s="11">
        <v>3.6000000000001364</v>
      </c>
      <c r="CN14" s="11">
        <v>66.799999999999983</v>
      </c>
      <c r="CO14" s="11">
        <v>76.300000000000011</v>
      </c>
      <c r="CP14" s="11">
        <v>103.00000000000108</v>
      </c>
    </row>
    <row r="15" spans="1:94" x14ac:dyDescent="0.25">
      <c r="A15" s="1" t="s">
        <v>36</v>
      </c>
      <c r="B15" s="6">
        <v>8428.4</v>
      </c>
      <c r="C15" s="6">
        <v>4809</v>
      </c>
      <c r="D15" s="6">
        <v>4.4000000000000004</v>
      </c>
      <c r="E15" s="6">
        <v>2113.8000000000002</v>
      </c>
      <c r="F15" s="6">
        <v>1.9</v>
      </c>
      <c r="G15" s="6">
        <v>1004.1</v>
      </c>
      <c r="H15" s="6">
        <v>1.1000000000000001</v>
      </c>
      <c r="I15" s="6">
        <v>417.8</v>
      </c>
      <c r="J15" s="6">
        <v>25.2</v>
      </c>
      <c r="K15" s="6">
        <v>5.0999999999999996</v>
      </c>
      <c r="L15" s="6">
        <v>4.2</v>
      </c>
      <c r="M15" s="6">
        <v>255.4</v>
      </c>
      <c r="N15" s="6">
        <v>1.5</v>
      </c>
      <c r="O15" s="6">
        <v>494</v>
      </c>
      <c r="P15" s="6">
        <v>24.6</v>
      </c>
      <c r="Q15" s="6">
        <v>290.89999999999998</v>
      </c>
      <c r="R15" s="6">
        <v>48.2</v>
      </c>
      <c r="S15" s="6">
        <v>16.2</v>
      </c>
      <c r="T15" s="6">
        <v>29.4</v>
      </c>
      <c r="U15" s="6">
        <v>25.4</v>
      </c>
      <c r="V15" s="6">
        <v>4</v>
      </c>
      <c r="W15" s="6">
        <v>1094.8</v>
      </c>
      <c r="X15" s="6">
        <v>52.4</v>
      </c>
      <c r="Y15" s="6">
        <v>1.8</v>
      </c>
      <c r="Z15" s="6">
        <v>18.600000000000001</v>
      </c>
      <c r="AA15" s="6">
        <v>4.5999999999999996</v>
      </c>
      <c r="AB15" s="6">
        <v>23.2</v>
      </c>
      <c r="AC15" s="6">
        <v>6.9</v>
      </c>
      <c r="AD15" s="6">
        <v>5.2</v>
      </c>
      <c r="AE15" s="6">
        <v>16.100000000000001</v>
      </c>
      <c r="AF15" s="6">
        <v>7.9</v>
      </c>
      <c r="AG15" s="6">
        <v>11.8</v>
      </c>
      <c r="AH15" s="6">
        <v>0.9</v>
      </c>
      <c r="AI15" s="6">
        <v>142</v>
      </c>
      <c r="AJ15" s="6">
        <v>22.1</v>
      </c>
      <c r="AK15" s="6">
        <v>614.79999999999995</v>
      </c>
      <c r="AL15" s="6">
        <v>8.3000000000000007</v>
      </c>
      <c r="AM15" s="6">
        <v>15.5</v>
      </c>
      <c r="AN15" s="6">
        <v>2.1</v>
      </c>
      <c r="AO15" s="6">
        <v>136.69999999999999</v>
      </c>
      <c r="AP15" s="6">
        <v>788.5</v>
      </c>
      <c r="AQ15" s="6">
        <v>34.799999999999997</v>
      </c>
      <c r="AR15" s="6">
        <v>3.2</v>
      </c>
      <c r="AS15" s="6">
        <v>428.5</v>
      </c>
      <c r="AT15" s="6">
        <v>23.7</v>
      </c>
      <c r="AU15" s="6">
        <v>37.1</v>
      </c>
      <c r="AV15" s="6">
        <v>5.0999999999999996</v>
      </c>
      <c r="AW15" s="6">
        <v>15.2</v>
      </c>
      <c r="AX15" s="6">
        <v>9.6</v>
      </c>
      <c r="AY15" s="6">
        <v>8.9</v>
      </c>
      <c r="AZ15" s="6">
        <v>97.3</v>
      </c>
      <c r="BA15" s="6">
        <v>8.5</v>
      </c>
      <c r="BB15" s="6">
        <v>3.3</v>
      </c>
      <c r="BC15" s="6">
        <v>44</v>
      </c>
      <c r="BD15" s="6">
        <v>177.3</v>
      </c>
      <c r="BE15" s="6">
        <v>1.1000000000000001</v>
      </c>
      <c r="BF15" s="6">
        <v>1.2</v>
      </c>
      <c r="BG15" s="6">
        <v>1.4</v>
      </c>
      <c r="BH15" s="6" t="s">
        <v>246</v>
      </c>
      <c r="BI15" s="6">
        <v>5.5</v>
      </c>
      <c r="BJ15" s="6">
        <v>8</v>
      </c>
      <c r="BK15" s="6">
        <v>2.7</v>
      </c>
      <c r="BL15" s="6">
        <v>19.2</v>
      </c>
      <c r="BM15" s="6" t="s">
        <v>246</v>
      </c>
      <c r="BN15" s="6">
        <v>50.1</v>
      </c>
      <c r="BO15" s="6">
        <v>1.4</v>
      </c>
      <c r="BP15" s="6">
        <v>7.7</v>
      </c>
      <c r="BQ15" s="6">
        <v>784.8</v>
      </c>
      <c r="BR15" s="6">
        <v>61.8</v>
      </c>
      <c r="BS15" s="6">
        <v>723</v>
      </c>
      <c r="BT15" s="6">
        <v>744.6</v>
      </c>
      <c r="BU15" s="6">
        <v>11.4</v>
      </c>
      <c r="BV15" s="6">
        <v>14.8</v>
      </c>
      <c r="BW15" s="6">
        <v>6.4</v>
      </c>
      <c r="BX15" s="6">
        <v>10.3</v>
      </c>
      <c r="BY15" s="6">
        <v>153.9</v>
      </c>
      <c r="BZ15" s="6">
        <v>189</v>
      </c>
      <c r="CA15" s="6">
        <v>11.9</v>
      </c>
      <c r="CB15" s="6">
        <v>7.4</v>
      </c>
      <c r="CC15" s="6">
        <v>54.1</v>
      </c>
      <c r="CD15" s="6">
        <v>21.5</v>
      </c>
      <c r="CE15" s="6">
        <v>5.0999999999999996</v>
      </c>
      <c r="CF15" s="6">
        <v>7.4</v>
      </c>
      <c r="CG15" s="6">
        <v>83.8</v>
      </c>
      <c r="CH15" s="6">
        <v>9.3000000000000007</v>
      </c>
      <c r="CI15" s="6">
        <v>8.6999999999999993</v>
      </c>
      <c r="CJ15" s="6">
        <v>25.8</v>
      </c>
      <c r="CK15" s="6">
        <v>122.3</v>
      </c>
      <c r="CL15" s="11">
        <v>1.5000000000002025</v>
      </c>
      <c r="CM15" s="11">
        <v>3.9000000000000483</v>
      </c>
      <c r="CN15" s="11">
        <v>69.300000000000125</v>
      </c>
      <c r="CO15" s="11">
        <v>79</v>
      </c>
      <c r="CP15" s="11">
        <v>104.79999999999964</v>
      </c>
    </row>
    <row r="16" spans="1:94" x14ac:dyDescent="0.25">
      <c r="A16" s="1" t="s">
        <v>37</v>
      </c>
      <c r="B16" s="6">
        <v>8487.7000000000007</v>
      </c>
      <c r="C16" s="6">
        <v>4948.8999999999996</v>
      </c>
      <c r="D16" s="6">
        <v>4.4000000000000004</v>
      </c>
      <c r="E16" s="6">
        <v>2148.5</v>
      </c>
      <c r="F16" s="6">
        <v>1.9</v>
      </c>
      <c r="G16" s="6">
        <v>1045</v>
      </c>
      <c r="H16" s="6">
        <v>1.1000000000000001</v>
      </c>
      <c r="I16" s="6">
        <v>417.4</v>
      </c>
      <c r="J16" s="6">
        <v>23.1</v>
      </c>
      <c r="K16" s="6">
        <v>5.0999999999999996</v>
      </c>
      <c r="L16" s="6">
        <v>4.5999999999999996</v>
      </c>
      <c r="M16" s="6">
        <v>271.5</v>
      </c>
      <c r="N16" s="6">
        <v>1.5</v>
      </c>
      <c r="O16" s="6">
        <v>530.9</v>
      </c>
      <c r="P16" s="6">
        <v>25</v>
      </c>
      <c r="Q16" s="6">
        <v>294</v>
      </c>
      <c r="R16" s="6">
        <v>50.8</v>
      </c>
      <c r="S16" s="6">
        <v>18</v>
      </c>
      <c r="T16" s="6">
        <v>29.3</v>
      </c>
      <c r="U16" s="6">
        <v>25.3</v>
      </c>
      <c r="V16" s="6">
        <v>4</v>
      </c>
      <c r="W16" s="6">
        <v>994.2</v>
      </c>
      <c r="X16" s="6">
        <v>48.4</v>
      </c>
      <c r="Y16" s="6">
        <v>1.6</v>
      </c>
      <c r="Z16" s="6">
        <v>18.399999999999999</v>
      </c>
      <c r="AA16" s="6">
        <v>4.4000000000000004</v>
      </c>
      <c r="AB16" s="6">
        <v>24.1</v>
      </c>
      <c r="AC16" s="6">
        <v>6.6</v>
      </c>
      <c r="AD16" s="6">
        <v>5.3</v>
      </c>
      <c r="AE16" s="6">
        <v>16.600000000000001</v>
      </c>
      <c r="AF16" s="6">
        <v>7.8</v>
      </c>
      <c r="AG16" s="6">
        <v>12.1</v>
      </c>
      <c r="AH16" s="6">
        <v>0.9</v>
      </c>
      <c r="AI16" s="6">
        <v>135</v>
      </c>
      <c r="AJ16" s="6">
        <v>20.100000000000001</v>
      </c>
      <c r="AK16" s="6">
        <v>553.9</v>
      </c>
      <c r="AL16" s="6">
        <v>8.5</v>
      </c>
      <c r="AM16" s="6">
        <v>15.6</v>
      </c>
      <c r="AN16" s="6">
        <v>2</v>
      </c>
      <c r="AO16" s="6">
        <v>109</v>
      </c>
      <c r="AP16" s="6">
        <v>788.2</v>
      </c>
      <c r="AQ16" s="6">
        <v>31.9</v>
      </c>
      <c r="AR16" s="6">
        <v>3.3</v>
      </c>
      <c r="AS16" s="6">
        <v>429.5</v>
      </c>
      <c r="AT16" s="6">
        <v>23.4</v>
      </c>
      <c r="AU16" s="6">
        <v>36.4</v>
      </c>
      <c r="AV16" s="6">
        <v>5.2</v>
      </c>
      <c r="AW16" s="6">
        <v>15.1</v>
      </c>
      <c r="AX16" s="6">
        <v>10.1</v>
      </c>
      <c r="AY16" s="6">
        <v>8.5</v>
      </c>
      <c r="AZ16" s="6">
        <v>100.6</v>
      </c>
      <c r="BA16" s="6">
        <v>9</v>
      </c>
      <c r="BB16" s="6">
        <v>3.2</v>
      </c>
      <c r="BC16" s="6">
        <v>42.2</v>
      </c>
      <c r="BD16" s="6">
        <v>188.6</v>
      </c>
      <c r="BE16" s="6">
        <v>1.1000000000000001</v>
      </c>
      <c r="BF16" s="6">
        <v>1.2</v>
      </c>
      <c r="BG16" s="6">
        <v>1.5</v>
      </c>
      <c r="BH16" s="6" t="s">
        <v>246</v>
      </c>
      <c r="BI16" s="6">
        <v>5.5</v>
      </c>
      <c r="BJ16" s="6">
        <v>8.8000000000000007</v>
      </c>
      <c r="BK16" s="6">
        <v>2.7</v>
      </c>
      <c r="BL16" s="6">
        <v>21.8</v>
      </c>
      <c r="BM16" s="6" t="s">
        <v>246</v>
      </c>
      <c r="BN16" s="6">
        <v>51.2</v>
      </c>
      <c r="BO16" s="6">
        <v>1.4</v>
      </c>
      <c r="BP16" s="6">
        <v>8.1</v>
      </c>
      <c r="BQ16" s="6">
        <v>800.5</v>
      </c>
      <c r="BR16" s="6">
        <v>62.2</v>
      </c>
      <c r="BS16" s="6">
        <v>738.3</v>
      </c>
      <c r="BT16" s="6">
        <v>738</v>
      </c>
      <c r="BU16" s="6">
        <v>11.3</v>
      </c>
      <c r="BV16" s="6">
        <v>14.6</v>
      </c>
      <c r="BW16" s="6">
        <v>6.5</v>
      </c>
      <c r="BX16" s="6">
        <v>9.6999999999999993</v>
      </c>
      <c r="BY16" s="6">
        <v>152.80000000000001</v>
      </c>
      <c r="BZ16" s="6">
        <v>188.7</v>
      </c>
      <c r="CA16" s="6">
        <v>11.4</v>
      </c>
      <c r="CB16" s="6">
        <v>7.1</v>
      </c>
      <c r="CC16" s="6">
        <v>52.6</v>
      </c>
      <c r="CD16" s="6">
        <v>21.3</v>
      </c>
      <c r="CE16" s="6">
        <v>5</v>
      </c>
      <c r="CF16" s="6">
        <v>7.3</v>
      </c>
      <c r="CG16" s="6">
        <v>81.400000000000006</v>
      </c>
      <c r="CH16" s="6">
        <v>9.1</v>
      </c>
      <c r="CI16" s="6">
        <v>8.8000000000000007</v>
      </c>
      <c r="CJ16" s="6">
        <v>26.1</v>
      </c>
      <c r="CK16" s="6">
        <v>122.6</v>
      </c>
      <c r="CL16" s="11">
        <v>1.6999999999999531</v>
      </c>
      <c r="CM16" s="11">
        <v>3.9000000000000199</v>
      </c>
      <c r="CN16" s="11">
        <v>69.800000000000026</v>
      </c>
      <c r="CO16" s="11">
        <v>85.3</v>
      </c>
      <c r="CP16" s="11">
        <v>110.69999999999946</v>
      </c>
    </row>
    <row r="17" spans="1:97" x14ac:dyDescent="0.25">
      <c r="A17" s="1" t="s">
        <v>38</v>
      </c>
      <c r="B17" s="6">
        <v>8537.4</v>
      </c>
      <c r="C17" s="6">
        <v>5026.2</v>
      </c>
      <c r="D17" s="6">
        <v>3.9</v>
      </c>
      <c r="E17" s="6">
        <v>2234.6</v>
      </c>
      <c r="F17" s="6">
        <v>2</v>
      </c>
      <c r="G17" s="6">
        <v>1027</v>
      </c>
      <c r="H17" s="6">
        <v>1</v>
      </c>
      <c r="I17" s="6">
        <v>408.6</v>
      </c>
      <c r="J17" s="6">
        <v>19.5</v>
      </c>
      <c r="K17" s="6">
        <v>5.0999999999999996</v>
      </c>
      <c r="L17" s="6">
        <v>4.5</v>
      </c>
      <c r="M17" s="6">
        <v>260.3</v>
      </c>
      <c r="N17" s="6">
        <v>1.6</v>
      </c>
      <c r="O17" s="6">
        <v>553.1</v>
      </c>
      <c r="P17" s="6">
        <v>25.6</v>
      </c>
      <c r="Q17" s="6">
        <v>301</v>
      </c>
      <c r="R17" s="6">
        <v>50.4</v>
      </c>
      <c r="S17" s="6">
        <v>20</v>
      </c>
      <c r="T17" s="6">
        <v>29.4</v>
      </c>
      <c r="U17" s="6">
        <v>25.4</v>
      </c>
      <c r="V17" s="6">
        <v>4</v>
      </c>
      <c r="W17" s="6">
        <v>934.5</v>
      </c>
      <c r="X17" s="6">
        <v>40.799999999999997</v>
      </c>
      <c r="Y17" s="6">
        <v>1.7</v>
      </c>
      <c r="Z17" s="6">
        <v>18.600000000000001</v>
      </c>
      <c r="AA17" s="6">
        <v>4.3</v>
      </c>
      <c r="AB17" s="6">
        <v>24.4</v>
      </c>
      <c r="AC17" s="6">
        <v>6.5</v>
      </c>
      <c r="AD17" s="6">
        <v>5</v>
      </c>
      <c r="AE17" s="6">
        <v>16.2</v>
      </c>
      <c r="AF17" s="6">
        <v>8</v>
      </c>
      <c r="AG17" s="6">
        <v>12.2</v>
      </c>
      <c r="AH17" s="6">
        <v>0.9</v>
      </c>
      <c r="AI17" s="6">
        <v>134.6</v>
      </c>
      <c r="AJ17" s="6">
        <v>20.9</v>
      </c>
      <c r="AK17" s="6">
        <v>519.79999999999995</v>
      </c>
      <c r="AL17" s="6">
        <v>8.6999999999999993</v>
      </c>
      <c r="AM17" s="6">
        <v>16.100000000000001</v>
      </c>
      <c r="AN17" s="6">
        <v>2</v>
      </c>
      <c r="AO17" s="6">
        <v>89.8</v>
      </c>
      <c r="AP17" s="6">
        <v>786.1</v>
      </c>
      <c r="AQ17" s="6">
        <v>34.1</v>
      </c>
      <c r="AR17" s="6">
        <v>3.4</v>
      </c>
      <c r="AS17" s="6">
        <v>421.6</v>
      </c>
      <c r="AT17" s="6">
        <v>22.5</v>
      </c>
      <c r="AU17" s="6">
        <v>35.4</v>
      </c>
      <c r="AV17" s="6">
        <v>5.2</v>
      </c>
      <c r="AW17" s="6">
        <v>15</v>
      </c>
      <c r="AX17" s="6">
        <v>10.7</v>
      </c>
      <c r="AY17" s="6">
        <v>8.5</v>
      </c>
      <c r="AZ17" s="6">
        <v>104</v>
      </c>
      <c r="BA17" s="6">
        <v>10</v>
      </c>
      <c r="BB17" s="6">
        <v>3.2</v>
      </c>
      <c r="BC17" s="6">
        <v>42.3</v>
      </c>
      <c r="BD17" s="6">
        <v>199.2</v>
      </c>
      <c r="BE17" s="6">
        <v>1.2</v>
      </c>
      <c r="BF17" s="6">
        <v>1.2</v>
      </c>
      <c r="BG17" s="6">
        <v>1.6</v>
      </c>
      <c r="BH17" s="6" t="s">
        <v>246</v>
      </c>
      <c r="BI17" s="6">
        <v>5.4</v>
      </c>
      <c r="BJ17" s="6">
        <v>9.5</v>
      </c>
      <c r="BK17" s="6">
        <v>2.8</v>
      </c>
      <c r="BL17" s="6">
        <v>24.2</v>
      </c>
      <c r="BM17" s="6" t="s">
        <v>246</v>
      </c>
      <c r="BN17" s="6">
        <v>52.9</v>
      </c>
      <c r="BO17" s="6">
        <v>1.5</v>
      </c>
      <c r="BP17" s="6">
        <v>8.3000000000000007</v>
      </c>
      <c r="BQ17" s="6">
        <v>826.2</v>
      </c>
      <c r="BR17" s="6">
        <v>62.8</v>
      </c>
      <c r="BS17" s="6">
        <v>763.4</v>
      </c>
      <c r="BT17" s="6">
        <v>735.9</v>
      </c>
      <c r="BU17" s="6">
        <v>11.2</v>
      </c>
      <c r="BV17" s="6">
        <v>14.5</v>
      </c>
      <c r="BW17" s="6">
        <v>6.7</v>
      </c>
      <c r="BX17" s="6">
        <v>9.3000000000000007</v>
      </c>
      <c r="BY17" s="6">
        <v>152.19999999999999</v>
      </c>
      <c r="BZ17" s="6">
        <v>187.3</v>
      </c>
      <c r="CA17" s="6">
        <v>10.9</v>
      </c>
      <c r="CB17" s="6">
        <v>7</v>
      </c>
      <c r="CC17" s="6">
        <v>51.7</v>
      </c>
      <c r="CD17" s="6">
        <v>21</v>
      </c>
      <c r="CE17" s="6">
        <v>5</v>
      </c>
      <c r="CF17" s="6">
        <v>7.4</v>
      </c>
      <c r="CG17" s="6">
        <v>80.900000000000006</v>
      </c>
      <c r="CH17" s="6">
        <v>9.4</v>
      </c>
      <c r="CI17" s="6">
        <v>8.9</v>
      </c>
      <c r="CJ17" s="6">
        <v>27</v>
      </c>
      <c r="CK17" s="6">
        <v>124.1</v>
      </c>
      <c r="CL17" s="11">
        <v>1.3999999999999773</v>
      </c>
      <c r="CM17" s="11">
        <v>4.0000000000001137</v>
      </c>
      <c r="CN17" s="11">
        <v>70.199999999999946</v>
      </c>
      <c r="CO17" s="11">
        <v>90.59999999999998</v>
      </c>
      <c r="CP17" s="11">
        <v>112.49999999999837</v>
      </c>
    </row>
    <row r="20" spans="1:97" x14ac:dyDescent="0.25">
      <c r="CL20" s="11"/>
      <c r="CM20" s="69"/>
      <c r="CN20" s="11"/>
      <c r="CO20" s="11"/>
      <c r="CP20" s="11"/>
      <c r="CS20" s="67"/>
    </row>
    <row r="21" spans="1:97" x14ac:dyDescent="0.25">
      <c r="CL21" s="11"/>
      <c r="CM21" s="69"/>
      <c r="CN21" s="11"/>
      <c r="CO21" s="11"/>
      <c r="CP21" s="11"/>
      <c r="CS21" s="67"/>
    </row>
    <row r="22" spans="1:97" x14ac:dyDescent="0.25">
      <c r="CL22" s="11"/>
      <c r="CM22" s="69"/>
      <c r="CN22" s="11"/>
      <c r="CO22" s="11"/>
      <c r="CP22" s="11"/>
      <c r="CS22" s="67"/>
    </row>
    <row r="23" spans="1:97" x14ac:dyDescent="0.25">
      <c r="CL23" s="11"/>
      <c r="CM23" s="69"/>
      <c r="CN23" s="11"/>
      <c r="CO23" s="11"/>
      <c r="CP23" s="11"/>
      <c r="CS23" s="67"/>
    </row>
    <row r="24" spans="1:97" x14ac:dyDescent="0.25">
      <c r="CL24" s="11"/>
      <c r="CM24" s="69"/>
      <c r="CN24" s="11"/>
      <c r="CO24" s="11"/>
      <c r="CP24" s="11"/>
      <c r="CS24" s="67"/>
    </row>
    <row r="25" spans="1:97" x14ac:dyDescent="0.25">
      <c r="CL25" s="11"/>
      <c r="CM25" s="69"/>
      <c r="CN25" s="11"/>
      <c r="CO25" s="11"/>
      <c r="CP25" s="11"/>
      <c r="CS25" s="67"/>
    </row>
    <row r="26" spans="1:97" x14ac:dyDescent="0.25">
      <c r="CL26" s="11"/>
      <c r="CM26" s="69"/>
      <c r="CN26" s="11"/>
      <c r="CO26" s="11"/>
      <c r="CP26" s="11"/>
      <c r="CS26" s="67"/>
    </row>
    <row r="27" spans="1:97" x14ac:dyDescent="0.25">
      <c r="CL27" s="11"/>
      <c r="CM27" s="69"/>
      <c r="CN27" s="11"/>
      <c r="CO27" s="11"/>
      <c r="CP27" s="11"/>
      <c r="CS27" s="67"/>
    </row>
    <row r="28" spans="1:97" x14ac:dyDescent="0.25">
      <c r="CL28" s="11"/>
      <c r="CM28" s="69"/>
      <c r="CN28" s="11"/>
      <c r="CO28" s="11"/>
      <c r="CP28" s="11"/>
      <c r="CS28" s="67"/>
    </row>
    <row r="29" spans="1:97" x14ac:dyDescent="0.25">
      <c r="CL29" s="11"/>
      <c r="CM29" s="69"/>
      <c r="CN29" s="11"/>
      <c r="CO29" s="11"/>
      <c r="CP29" s="11"/>
      <c r="CS29" s="67"/>
    </row>
    <row r="30" spans="1:97" x14ac:dyDescent="0.25">
      <c r="CL30" s="11"/>
      <c r="CM30" s="69"/>
      <c r="CN30" s="11"/>
      <c r="CO30" s="11"/>
      <c r="CP30" s="11"/>
      <c r="CS30" s="67"/>
    </row>
    <row r="31" spans="1:97" x14ac:dyDescent="0.25">
      <c r="CL31" s="11"/>
      <c r="CM31" s="69"/>
      <c r="CN31" s="11"/>
      <c r="CO31" s="11"/>
      <c r="CP31" s="11"/>
      <c r="CS31" s="67"/>
    </row>
    <row r="32" spans="1:97" x14ac:dyDescent="0.25">
      <c r="CL32" s="11"/>
      <c r="CM32" s="69"/>
      <c r="CN32" s="11"/>
      <c r="CO32" s="11"/>
      <c r="CP32" s="11"/>
      <c r="CS32" s="67"/>
    </row>
    <row r="33" spans="89:97" x14ac:dyDescent="0.25">
      <c r="CL33" s="11"/>
      <c r="CM33" s="69"/>
      <c r="CN33" s="11"/>
      <c r="CO33" s="11"/>
      <c r="CP33" s="11"/>
      <c r="CS33" s="67"/>
    </row>
    <row r="34" spans="89:97" x14ac:dyDescent="0.25">
      <c r="CL34" s="11"/>
      <c r="CM34" s="69"/>
      <c r="CN34" s="11"/>
      <c r="CO34" s="11"/>
      <c r="CP34" s="11"/>
      <c r="CS34" s="67"/>
    </row>
    <row r="38" spans="89:97" x14ac:dyDescent="0.25">
      <c r="CK38" s="66"/>
      <c r="CM38" s="11"/>
      <c r="CP38" s="11"/>
    </row>
    <row r="39" spans="89:97" x14ac:dyDescent="0.25">
      <c r="CK39" s="66"/>
      <c r="CM39" s="11"/>
      <c r="CP39" s="11"/>
    </row>
    <row r="40" spans="89:97" x14ac:dyDescent="0.25">
      <c r="CK40" s="66"/>
      <c r="CM40" s="11"/>
      <c r="CP40" s="11"/>
    </row>
    <row r="41" spans="89:97" x14ac:dyDescent="0.25">
      <c r="CK41" s="66"/>
      <c r="CM41" s="11"/>
      <c r="CP41" s="11"/>
    </row>
    <row r="42" spans="89:97" x14ac:dyDescent="0.25">
      <c r="CK42" s="66"/>
      <c r="CM42" s="11"/>
      <c r="CP42" s="11"/>
    </row>
    <row r="43" spans="89:97" x14ac:dyDescent="0.25">
      <c r="CK43" s="66"/>
      <c r="CM43" s="11"/>
      <c r="CP43" s="11"/>
    </row>
    <row r="44" spans="89:97" x14ac:dyDescent="0.25">
      <c r="CK44" s="66"/>
      <c r="CM44" s="11"/>
      <c r="CP44" s="11"/>
    </row>
    <row r="45" spans="89:97" x14ac:dyDescent="0.25">
      <c r="CK45" s="66"/>
      <c r="CM45" s="11"/>
      <c r="CP45" s="11"/>
    </row>
    <row r="46" spans="89:97" x14ac:dyDescent="0.25">
      <c r="CK46" s="66"/>
      <c r="CM46" s="11"/>
      <c r="CP46" s="11"/>
    </row>
    <row r="47" spans="89:97" x14ac:dyDescent="0.25">
      <c r="CK47" s="66"/>
      <c r="CM47" s="11"/>
      <c r="CP47" s="11"/>
    </row>
    <row r="48" spans="89:97" x14ac:dyDescent="0.25">
      <c r="CK48" s="66"/>
      <c r="CM48" s="11"/>
      <c r="CP48" s="11"/>
    </row>
    <row r="49" spans="89:94" x14ac:dyDescent="0.25">
      <c r="CK49" s="66"/>
      <c r="CM49" s="11"/>
      <c r="CP49" s="11"/>
    </row>
    <row r="50" spans="89:94" x14ac:dyDescent="0.25">
      <c r="CK50" s="66"/>
      <c r="CM50" s="11"/>
      <c r="CP50" s="11"/>
    </row>
    <row r="51" spans="89:94" x14ac:dyDescent="0.25">
      <c r="CK51" s="66"/>
      <c r="CM51" s="11"/>
      <c r="CP51" s="11"/>
    </row>
    <row r="52" spans="89:94" x14ac:dyDescent="0.25">
      <c r="CK52" s="66"/>
      <c r="CM52" s="11"/>
      <c r="CP52" s="11"/>
    </row>
  </sheetData>
  <pageMargins left="0.7" right="0.7" top="0.75" bottom="0.75" header="0.3" footer="0.3"/>
  <pageSetup paperSize="9"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59999389629810485"/>
  </sheetPr>
  <dimension ref="A1:CS52"/>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2" max="3" width="10.28515625" bestFit="1" customWidth="1"/>
    <col min="4" max="4" width="9.42578125" bestFit="1" customWidth="1"/>
    <col min="5" max="5" width="10.28515625" bestFit="1" customWidth="1"/>
    <col min="6" max="59" width="9.42578125" bestFit="1" customWidth="1"/>
    <col min="60" max="60" width="7.42578125" bestFit="1" customWidth="1"/>
    <col min="61" max="64" width="9.42578125" bestFit="1" customWidth="1"/>
    <col min="65" max="65" width="7.42578125" bestFit="1" customWidth="1"/>
    <col min="66" max="71" width="9.42578125" bestFit="1" customWidth="1"/>
    <col min="72" max="72" width="10.28515625" bestFit="1" customWidth="1"/>
    <col min="73" max="89" width="9.42578125" bestFit="1" customWidth="1"/>
    <col min="90" max="94" width="8.42578125" bestFit="1" customWidth="1"/>
  </cols>
  <sheetData>
    <row r="1" spans="1:94" x14ac:dyDescent="0.25">
      <c r="A1" t="s">
        <v>263</v>
      </c>
    </row>
    <row r="2" spans="1:94" x14ac:dyDescent="0.25">
      <c r="A2" s="1" t="s">
        <v>39</v>
      </c>
      <c r="B2" s="5" t="s">
        <v>254</v>
      </c>
      <c r="C2" s="5" t="s">
        <v>255</v>
      </c>
      <c r="D2" s="5" t="s">
        <v>42</v>
      </c>
      <c r="E2" s="5" t="s">
        <v>47</v>
      </c>
      <c r="F2" s="5" t="s">
        <v>51</v>
      </c>
      <c r="G2" s="5" t="s">
        <v>52</v>
      </c>
      <c r="H2" s="5" t="s">
        <v>53</v>
      </c>
      <c r="I2" s="5" t="s">
        <v>54</v>
      </c>
      <c r="J2" s="5" t="s">
        <v>55</v>
      </c>
      <c r="K2" s="5" t="s">
        <v>60</v>
      </c>
      <c r="L2" s="5" t="s">
        <v>67</v>
      </c>
      <c r="M2" s="5" t="s">
        <v>69</v>
      </c>
      <c r="N2" s="5" t="s">
        <v>71</v>
      </c>
      <c r="O2" s="5" t="s">
        <v>73</v>
      </c>
      <c r="P2" s="5" t="s">
        <v>75</v>
      </c>
      <c r="Q2" s="5" t="s">
        <v>77</v>
      </c>
      <c r="R2" s="5" t="s">
        <v>81</v>
      </c>
      <c r="S2" s="5" t="s">
        <v>83</v>
      </c>
      <c r="T2" s="5" t="s">
        <v>256</v>
      </c>
      <c r="U2" s="5" t="s">
        <v>84</v>
      </c>
      <c r="V2" s="5" t="s">
        <v>85</v>
      </c>
      <c r="W2" s="5" t="s">
        <v>257</v>
      </c>
      <c r="X2" s="5" t="s">
        <v>87</v>
      </c>
      <c r="Y2" s="5" t="s">
        <v>88</v>
      </c>
      <c r="Z2" s="5" t="s">
        <v>89</v>
      </c>
      <c r="AA2" s="5" t="s">
        <v>90</v>
      </c>
      <c r="AB2" s="5" t="s">
        <v>91</v>
      </c>
      <c r="AC2" s="5" t="s">
        <v>92</v>
      </c>
      <c r="AD2" s="5" t="s">
        <v>93</v>
      </c>
      <c r="AE2" s="5" t="s">
        <v>94</v>
      </c>
      <c r="AF2" s="5" t="s">
        <v>96</v>
      </c>
      <c r="AG2" s="5" t="s">
        <v>97</v>
      </c>
      <c r="AH2" s="5" t="s">
        <v>98</v>
      </c>
      <c r="AI2" s="5" t="s">
        <v>101</v>
      </c>
      <c r="AJ2" s="5" t="s">
        <v>102</v>
      </c>
      <c r="AK2" s="5" t="s">
        <v>103</v>
      </c>
      <c r="AL2" s="5" t="s">
        <v>104</v>
      </c>
      <c r="AM2" s="5" t="s">
        <v>105</v>
      </c>
      <c r="AN2" s="5" t="s">
        <v>106</v>
      </c>
      <c r="AO2" s="5" t="s">
        <v>107</v>
      </c>
      <c r="AP2" s="5" t="s">
        <v>258</v>
      </c>
      <c r="AQ2" s="5" t="s">
        <v>110</v>
      </c>
      <c r="AR2" s="5" t="s">
        <v>116</v>
      </c>
      <c r="AS2" s="5" t="s">
        <v>117</v>
      </c>
      <c r="AT2" s="5" t="s">
        <v>120</v>
      </c>
      <c r="AU2" s="5" t="s">
        <v>121</v>
      </c>
      <c r="AV2" s="5" t="s">
        <v>122</v>
      </c>
      <c r="AW2" s="5" t="s">
        <v>126</v>
      </c>
      <c r="AX2" s="5" t="s">
        <v>127</v>
      </c>
      <c r="AY2" s="5" t="s">
        <v>132</v>
      </c>
      <c r="AZ2" s="5" t="s">
        <v>138</v>
      </c>
      <c r="BA2" s="5" t="s">
        <v>142</v>
      </c>
      <c r="BB2" s="5" t="s">
        <v>150</v>
      </c>
      <c r="BC2" s="5" t="s">
        <v>152</v>
      </c>
      <c r="BD2" s="5" t="s">
        <v>259</v>
      </c>
      <c r="BE2" s="5" t="s">
        <v>153</v>
      </c>
      <c r="BF2" s="5" t="s">
        <v>160</v>
      </c>
      <c r="BG2" s="5" t="s">
        <v>169</v>
      </c>
      <c r="BH2" s="5" t="s">
        <v>178</v>
      </c>
      <c r="BI2" s="5" t="s">
        <v>180</v>
      </c>
      <c r="BJ2" s="5" t="s">
        <v>182</v>
      </c>
      <c r="BK2" s="5" t="s">
        <v>193</v>
      </c>
      <c r="BL2" s="5" t="s">
        <v>197</v>
      </c>
      <c r="BM2" s="5" t="s">
        <v>203</v>
      </c>
      <c r="BN2" s="5" t="s">
        <v>208</v>
      </c>
      <c r="BO2" s="5" t="s">
        <v>215</v>
      </c>
      <c r="BP2" s="5" t="s">
        <v>217</v>
      </c>
      <c r="BQ2" s="5" t="s">
        <v>260</v>
      </c>
      <c r="BR2" s="5" t="s">
        <v>221</v>
      </c>
      <c r="BS2" s="5" t="s">
        <v>222</v>
      </c>
      <c r="BT2" s="5" t="s">
        <v>261</v>
      </c>
      <c r="BU2" s="5" t="s">
        <v>223</v>
      </c>
      <c r="BV2" s="5" t="s">
        <v>224</v>
      </c>
      <c r="BW2" s="5" t="s">
        <v>226</v>
      </c>
      <c r="BX2" s="5" t="s">
        <v>227</v>
      </c>
      <c r="BY2" s="5" t="s">
        <v>228</v>
      </c>
      <c r="BZ2" s="5" t="s">
        <v>229</v>
      </c>
      <c r="CA2" s="5" t="s">
        <v>230</v>
      </c>
      <c r="CB2" s="5" t="s">
        <v>232</v>
      </c>
      <c r="CC2" s="5" t="s">
        <v>233</v>
      </c>
      <c r="CD2" s="5" t="s">
        <v>238</v>
      </c>
      <c r="CE2" s="5" t="s">
        <v>239</v>
      </c>
      <c r="CF2" s="5" t="s">
        <v>240</v>
      </c>
      <c r="CG2" s="5" t="s">
        <v>241</v>
      </c>
      <c r="CH2" s="5" t="s">
        <v>242</v>
      </c>
      <c r="CI2" s="5" t="s">
        <v>243</v>
      </c>
      <c r="CJ2" s="5" t="s">
        <v>244</v>
      </c>
      <c r="CK2" s="5" t="s">
        <v>245</v>
      </c>
      <c r="CL2" s="4" t="s">
        <v>248</v>
      </c>
      <c r="CM2" s="4" t="s">
        <v>249</v>
      </c>
      <c r="CN2" s="4" t="s">
        <v>250</v>
      </c>
      <c r="CO2" s="4" t="s">
        <v>251</v>
      </c>
      <c r="CP2" s="4" t="s">
        <v>252</v>
      </c>
    </row>
    <row r="3" spans="1:94" x14ac:dyDescent="0.25">
      <c r="A3" s="1" t="s">
        <v>24</v>
      </c>
      <c r="B3" s="6">
        <v>247122.8</v>
      </c>
      <c r="C3" s="6"/>
      <c r="D3" s="6">
        <v>143.30000000000001</v>
      </c>
      <c r="E3" s="6">
        <v>46894.7</v>
      </c>
      <c r="F3" s="6">
        <v>370.8</v>
      </c>
      <c r="G3" s="6">
        <v>9073</v>
      </c>
      <c r="H3" s="6">
        <v>64.3</v>
      </c>
      <c r="I3" s="6">
        <v>21427.7</v>
      </c>
      <c r="J3" s="6">
        <v>422</v>
      </c>
      <c r="K3" s="6">
        <v>372.1</v>
      </c>
      <c r="L3" s="6">
        <v>66.5</v>
      </c>
      <c r="M3" s="6">
        <v>826.9</v>
      </c>
      <c r="N3" s="6">
        <v>232.9</v>
      </c>
      <c r="O3" s="6">
        <v>7643.5</v>
      </c>
      <c r="P3" s="6">
        <v>1726.5</v>
      </c>
      <c r="Q3" s="6">
        <v>2785.1</v>
      </c>
      <c r="R3" s="6">
        <v>602.20000000000005</v>
      </c>
      <c r="S3" s="6">
        <v>149.9</v>
      </c>
      <c r="T3" s="6">
        <v>2409</v>
      </c>
      <c r="U3" s="6">
        <v>1988.1</v>
      </c>
      <c r="V3" s="6">
        <v>420.9</v>
      </c>
      <c r="W3" s="6">
        <v>19328.099999999999</v>
      </c>
      <c r="X3" s="6">
        <v>299.89999999999998</v>
      </c>
      <c r="Y3" s="6">
        <v>90.2</v>
      </c>
      <c r="Z3" s="6">
        <v>274.2</v>
      </c>
      <c r="AA3" s="6">
        <v>390.9</v>
      </c>
      <c r="AB3" s="6">
        <v>837.1</v>
      </c>
      <c r="AC3" s="6">
        <v>217.1</v>
      </c>
      <c r="AD3" s="6">
        <v>87.3</v>
      </c>
      <c r="AE3" s="6">
        <v>867</v>
      </c>
      <c r="AF3" s="6">
        <v>702.8</v>
      </c>
      <c r="AG3" s="6">
        <v>322.2</v>
      </c>
      <c r="AH3" s="6">
        <v>34.6</v>
      </c>
      <c r="AI3" s="6">
        <v>3003.2</v>
      </c>
      <c r="AJ3" s="6">
        <v>340.5</v>
      </c>
      <c r="AK3" s="6">
        <v>9808</v>
      </c>
      <c r="AL3" s="6">
        <v>191.6</v>
      </c>
      <c r="AM3" s="6">
        <v>488.3</v>
      </c>
      <c r="AN3" s="6">
        <v>324</v>
      </c>
      <c r="AO3" s="6">
        <v>956.4</v>
      </c>
      <c r="AP3" s="6">
        <v>20682.8</v>
      </c>
      <c r="AQ3" s="6">
        <v>696.7</v>
      </c>
      <c r="AR3" s="6">
        <v>58.1</v>
      </c>
      <c r="AS3" s="6">
        <v>7452.5</v>
      </c>
      <c r="AT3" s="6">
        <v>757.8</v>
      </c>
      <c r="AU3" s="6">
        <v>1275.5999999999999</v>
      </c>
      <c r="AV3" s="6">
        <v>202</v>
      </c>
      <c r="AW3" s="6">
        <v>462.5</v>
      </c>
      <c r="AX3" s="6">
        <v>162.1</v>
      </c>
      <c r="AY3" s="6">
        <v>222.3</v>
      </c>
      <c r="AZ3" s="6">
        <v>5611.2</v>
      </c>
      <c r="BA3" s="6">
        <v>179.3</v>
      </c>
      <c r="BB3" s="6">
        <v>102.7</v>
      </c>
      <c r="BC3" s="6">
        <v>1284.5999999999999</v>
      </c>
      <c r="BD3" s="6">
        <v>5341.8</v>
      </c>
      <c r="BE3" s="6">
        <v>126.2</v>
      </c>
      <c r="BF3" s="6">
        <v>26.9</v>
      </c>
      <c r="BG3" s="6">
        <v>184.3</v>
      </c>
      <c r="BH3" s="6" t="s">
        <v>246</v>
      </c>
      <c r="BI3" s="6">
        <v>434</v>
      </c>
      <c r="BJ3" s="6">
        <v>80.2</v>
      </c>
      <c r="BK3" s="6">
        <v>163.1</v>
      </c>
      <c r="BL3" s="6">
        <v>94.3</v>
      </c>
      <c r="BM3" s="6" t="s">
        <v>246</v>
      </c>
      <c r="BN3" s="6">
        <v>2013.8</v>
      </c>
      <c r="BO3" s="6">
        <v>96.7</v>
      </c>
      <c r="BP3" s="6">
        <v>1025.3</v>
      </c>
      <c r="BQ3" s="6">
        <v>41279.599999999999</v>
      </c>
      <c r="BR3" s="6">
        <v>3884.8</v>
      </c>
      <c r="BS3" s="6">
        <v>37394.800000000003</v>
      </c>
      <c r="BT3" s="6">
        <v>64376.2</v>
      </c>
      <c r="BU3" s="6">
        <v>887</v>
      </c>
      <c r="BV3" s="6">
        <v>725.1</v>
      </c>
      <c r="BW3" s="6">
        <v>828.7</v>
      </c>
      <c r="BX3" s="6">
        <v>1028.5</v>
      </c>
      <c r="BY3" s="6">
        <v>10865.7</v>
      </c>
      <c r="BZ3" s="6">
        <v>13307.6</v>
      </c>
      <c r="CA3" s="6">
        <v>2276.3000000000002</v>
      </c>
      <c r="CB3" s="6">
        <v>1061.8</v>
      </c>
      <c r="CC3" s="6">
        <v>7196.1</v>
      </c>
      <c r="CD3" s="6">
        <v>2203.6</v>
      </c>
      <c r="CE3" s="6">
        <v>633.5</v>
      </c>
      <c r="CF3" s="6">
        <v>630.6</v>
      </c>
      <c r="CG3" s="6">
        <v>7693</v>
      </c>
      <c r="CH3" s="6">
        <v>1219.4000000000001</v>
      </c>
      <c r="CI3" s="6">
        <v>782.3</v>
      </c>
      <c r="CJ3" s="6">
        <v>1271.5999999999999</v>
      </c>
      <c r="CK3" s="6">
        <v>11633.5</v>
      </c>
      <c r="CL3" s="11">
        <v>131.89999999998554</v>
      </c>
      <c r="CM3" s="11">
        <v>92.799999999999045</v>
      </c>
      <c r="CN3" s="11">
        <v>2215.3999999999969</v>
      </c>
      <c r="CO3" s="69">
        <v>1097.0000000000005</v>
      </c>
      <c r="CP3" s="11">
        <v>970.60000000000264</v>
      </c>
    </row>
    <row r="4" spans="1:94" x14ac:dyDescent="0.25">
      <c r="A4" s="1" t="s">
        <v>25</v>
      </c>
      <c r="B4" s="6">
        <v>253309.2</v>
      </c>
      <c r="C4" s="6">
        <v>93101</v>
      </c>
      <c r="D4" s="6">
        <v>146.6</v>
      </c>
      <c r="E4" s="6">
        <v>44324.6</v>
      </c>
      <c r="F4" s="6">
        <v>370.3</v>
      </c>
      <c r="G4" s="6">
        <v>9881.7000000000007</v>
      </c>
      <c r="H4" s="6">
        <v>73.900000000000006</v>
      </c>
      <c r="I4" s="6">
        <v>21010.2</v>
      </c>
      <c r="J4" s="6">
        <v>428.6</v>
      </c>
      <c r="K4" s="6">
        <v>389.4</v>
      </c>
      <c r="L4" s="6">
        <v>74.3</v>
      </c>
      <c r="M4" s="6">
        <v>819.9</v>
      </c>
      <c r="N4" s="6">
        <v>238.7</v>
      </c>
      <c r="O4" s="6">
        <v>8602.9</v>
      </c>
      <c r="P4" s="6">
        <v>1808</v>
      </c>
      <c r="Q4" s="6">
        <v>2995.4</v>
      </c>
      <c r="R4" s="6">
        <v>823.6</v>
      </c>
      <c r="S4" s="6">
        <v>152</v>
      </c>
      <c r="T4" s="6">
        <v>2528.8000000000002</v>
      </c>
      <c r="U4" s="6">
        <v>2072.8000000000002</v>
      </c>
      <c r="V4" s="6">
        <v>456</v>
      </c>
      <c r="W4" s="6">
        <v>20202.3</v>
      </c>
      <c r="X4" s="6">
        <v>293.60000000000002</v>
      </c>
      <c r="Y4" s="6">
        <v>105.7</v>
      </c>
      <c r="Z4" s="6">
        <v>307.3</v>
      </c>
      <c r="AA4" s="6">
        <v>430.5</v>
      </c>
      <c r="AB4" s="6">
        <v>944.5</v>
      </c>
      <c r="AC4" s="6">
        <v>259</v>
      </c>
      <c r="AD4" s="6">
        <v>85.8</v>
      </c>
      <c r="AE4" s="6">
        <v>1030</v>
      </c>
      <c r="AF4" s="6">
        <v>661.4</v>
      </c>
      <c r="AG4" s="6">
        <v>373</v>
      </c>
      <c r="AH4" s="6">
        <v>37.299999999999997</v>
      </c>
      <c r="AI4" s="6">
        <v>3048.4</v>
      </c>
      <c r="AJ4" s="6">
        <v>450.9</v>
      </c>
      <c r="AK4" s="6">
        <v>9978.7000000000007</v>
      </c>
      <c r="AL4" s="6">
        <v>321.3</v>
      </c>
      <c r="AM4" s="6">
        <v>498.1</v>
      </c>
      <c r="AN4" s="6">
        <v>297.60000000000002</v>
      </c>
      <c r="AO4" s="6">
        <v>976.7</v>
      </c>
      <c r="AP4" s="6">
        <v>18414.8</v>
      </c>
      <c r="AQ4" s="6">
        <v>236.6</v>
      </c>
      <c r="AR4" s="6">
        <v>61.7</v>
      </c>
      <c r="AS4" s="6">
        <v>6172</v>
      </c>
      <c r="AT4" s="6">
        <v>605.4</v>
      </c>
      <c r="AU4" s="6">
        <v>1271.0999999999999</v>
      </c>
      <c r="AV4" s="6">
        <v>203.1</v>
      </c>
      <c r="AW4" s="6">
        <v>523</v>
      </c>
      <c r="AX4" s="6">
        <v>198.5</v>
      </c>
      <c r="AY4" s="6">
        <v>266.39999999999998</v>
      </c>
      <c r="AZ4" s="6">
        <v>5491.8</v>
      </c>
      <c r="BA4" s="6">
        <v>172.8</v>
      </c>
      <c r="BB4" s="6">
        <v>68.900000000000006</v>
      </c>
      <c r="BC4" s="6">
        <v>678.1</v>
      </c>
      <c r="BD4" s="6">
        <v>5040.3999999999996</v>
      </c>
      <c r="BE4" s="6">
        <v>125.8</v>
      </c>
      <c r="BF4" s="6">
        <v>30.6</v>
      </c>
      <c r="BG4" s="6">
        <v>212.8</v>
      </c>
      <c r="BH4" s="6" t="s">
        <v>246</v>
      </c>
      <c r="BI4" s="6">
        <v>391.5</v>
      </c>
      <c r="BJ4" s="6">
        <v>84.5</v>
      </c>
      <c r="BK4" s="6">
        <v>173.4</v>
      </c>
      <c r="BL4" s="6">
        <v>111.1</v>
      </c>
      <c r="BM4" s="6" t="s">
        <v>246</v>
      </c>
      <c r="BN4" s="6">
        <v>1704.3</v>
      </c>
      <c r="BO4" s="6">
        <v>75</v>
      </c>
      <c r="BP4" s="6">
        <v>1015.4</v>
      </c>
      <c r="BQ4" s="6">
        <v>43622.1</v>
      </c>
      <c r="BR4" s="6">
        <v>3964</v>
      </c>
      <c r="BS4" s="6">
        <v>39658.1</v>
      </c>
      <c r="BT4" s="6">
        <v>70399.8</v>
      </c>
      <c r="BU4" s="6">
        <v>942.4</v>
      </c>
      <c r="BV4" s="6">
        <v>780.2</v>
      </c>
      <c r="BW4" s="6">
        <v>892.9</v>
      </c>
      <c r="BX4" s="6">
        <v>1084.7</v>
      </c>
      <c r="BY4" s="6">
        <v>11754.1</v>
      </c>
      <c r="BZ4" s="6">
        <v>13928</v>
      </c>
      <c r="CA4" s="6">
        <v>2524.4</v>
      </c>
      <c r="CB4" s="6">
        <v>1157.0999999999999</v>
      </c>
      <c r="CC4" s="6">
        <v>7947.1</v>
      </c>
      <c r="CD4" s="6">
        <v>2307.6999999999998</v>
      </c>
      <c r="CE4" s="6">
        <v>769.2</v>
      </c>
      <c r="CF4" s="6">
        <v>691.2</v>
      </c>
      <c r="CG4" s="6">
        <v>9243.2999999999993</v>
      </c>
      <c r="CH4" s="6">
        <v>1339.9</v>
      </c>
      <c r="CI4" s="6">
        <v>840.6</v>
      </c>
      <c r="CJ4" s="6">
        <v>1661</v>
      </c>
      <c r="CK4" s="6">
        <v>12404.6</v>
      </c>
      <c r="CL4" s="11">
        <v>131.40000000000578</v>
      </c>
      <c r="CM4" s="11">
        <v>102.49999999999704</v>
      </c>
      <c r="CN4" s="11">
        <v>2465.3999999999996</v>
      </c>
      <c r="CO4" s="69">
        <v>1115.9999999999998</v>
      </c>
      <c r="CP4" s="11">
        <v>1035.200000000023</v>
      </c>
    </row>
    <row r="5" spans="1:94" x14ac:dyDescent="0.25">
      <c r="A5" s="1" t="s">
        <v>26</v>
      </c>
      <c r="B5" s="6">
        <v>278135.8</v>
      </c>
      <c r="C5" s="6"/>
      <c r="D5" s="6"/>
      <c r="E5" s="6">
        <v>42433.3</v>
      </c>
      <c r="F5" s="6">
        <v>367</v>
      </c>
      <c r="G5" s="6">
        <v>11530.7</v>
      </c>
      <c r="H5" s="6">
        <v>70.2</v>
      </c>
      <c r="I5" s="6">
        <v>23049.599999999999</v>
      </c>
      <c r="J5" s="6">
        <v>473</v>
      </c>
      <c r="K5" s="6">
        <v>407.3</v>
      </c>
      <c r="L5" s="6">
        <v>82.4</v>
      </c>
      <c r="M5" s="6">
        <v>794.1</v>
      </c>
      <c r="N5" s="6">
        <v>247.6</v>
      </c>
      <c r="O5" s="6">
        <v>8632.9</v>
      </c>
      <c r="P5" s="6">
        <v>2063.3000000000002</v>
      </c>
      <c r="Q5" s="6">
        <v>3165.4</v>
      </c>
      <c r="R5" s="6">
        <v>928.7</v>
      </c>
      <c r="S5" s="6">
        <v>156.69999999999999</v>
      </c>
      <c r="T5" s="6">
        <v>3001.4</v>
      </c>
      <c r="U5" s="6">
        <v>2422.3000000000002</v>
      </c>
      <c r="V5" s="6">
        <v>579.1</v>
      </c>
      <c r="W5" s="6">
        <v>23499.4</v>
      </c>
      <c r="X5" s="6">
        <v>313.60000000000002</v>
      </c>
      <c r="Y5" s="6">
        <v>140.4</v>
      </c>
      <c r="Z5" s="6">
        <v>386.9</v>
      </c>
      <c r="AA5" s="6">
        <v>546.6</v>
      </c>
      <c r="AB5" s="6">
        <v>1052.7</v>
      </c>
      <c r="AC5" s="6">
        <v>381.6</v>
      </c>
      <c r="AD5" s="6">
        <v>91.3</v>
      </c>
      <c r="AE5" s="6">
        <v>1297.7</v>
      </c>
      <c r="AF5" s="6">
        <v>692.7</v>
      </c>
      <c r="AG5" s="6">
        <v>466.4</v>
      </c>
      <c r="AH5" s="6">
        <v>41.4</v>
      </c>
      <c r="AI5" s="6">
        <v>3495.8</v>
      </c>
      <c r="AJ5" s="6">
        <v>649.79999999999995</v>
      </c>
      <c r="AK5" s="6">
        <v>11325.4</v>
      </c>
      <c r="AL5" s="6">
        <v>424.1</v>
      </c>
      <c r="AM5" s="6">
        <v>622.29999999999995</v>
      </c>
      <c r="AN5" s="6">
        <v>321.39999999999998</v>
      </c>
      <c r="AO5" s="6">
        <v>1126.4000000000001</v>
      </c>
      <c r="AP5" s="6">
        <v>18371.400000000001</v>
      </c>
      <c r="AQ5" s="6">
        <v>346.1</v>
      </c>
      <c r="AR5" s="6">
        <v>69</v>
      </c>
      <c r="AS5" s="6">
        <v>6363.3</v>
      </c>
      <c r="AT5" s="6">
        <v>569.29999999999995</v>
      </c>
      <c r="AU5" s="6">
        <v>1277</v>
      </c>
      <c r="AV5" s="6">
        <v>196.9</v>
      </c>
      <c r="AW5" s="6">
        <v>493</v>
      </c>
      <c r="AX5" s="6">
        <v>221.5</v>
      </c>
      <c r="AY5" s="6">
        <v>278.5</v>
      </c>
      <c r="AZ5" s="6">
        <v>5150.7</v>
      </c>
      <c r="BA5" s="6">
        <v>190.2</v>
      </c>
      <c r="BB5" s="6">
        <v>50.2</v>
      </c>
      <c r="BC5" s="6">
        <v>725.7</v>
      </c>
      <c r="BD5" s="6">
        <v>6380.4</v>
      </c>
      <c r="BE5" s="6">
        <v>135.6</v>
      </c>
      <c r="BF5" s="6">
        <v>39.4</v>
      </c>
      <c r="BG5" s="6">
        <v>181.5</v>
      </c>
      <c r="BH5" s="6" t="s">
        <v>246</v>
      </c>
      <c r="BI5" s="6">
        <v>415.5</v>
      </c>
      <c r="BJ5" s="6">
        <v>93.6</v>
      </c>
      <c r="BK5" s="6">
        <v>206.2</v>
      </c>
      <c r="BL5" s="6">
        <v>130.5</v>
      </c>
      <c r="BM5" s="6" t="s">
        <v>246</v>
      </c>
      <c r="BN5" s="6">
        <v>2500.5</v>
      </c>
      <c r="BO5" s="6">
        <v>96.9</v>
      </c>
      <c r="BP5" s="6">
        <v>1186.8</v>
      </c>
      <c r="BQ5" s="6">
        <v>46649.9</v>
      </c>
      <c r="BR5" s="6">
        <v>4575.5</v>
      </c>
      <c r="BS5" s="6">
        <v>42074.400000000001</v>
      </c>
      <c r="BT5" s="6">
        <v>84630</v>
      </c>
      <c r="BU5" s="6">
        <v>1143</v>
      </c>
      <c r="BV5" s="6">
        <v>953.1</v>
      </c>
      <c r="BW5" s="6">
        <v>1099.3</v>
      </c>
      <c r="BX5" s="6">
        <v>1290.8</v>
      </c>
      <c r="BY5" s="6">
        <v>14258.5</v>
      </c>
      <c r="BZ5" s="6">
        <v>16742.3</v>
      </c>
      <c r="CA5" s="6">
        <v>3120</v>
      </c>
      <c r="CB5" s="6">
        <v>1368</v>
      </c>
      <c r="CC5" s="6">
        <v>10085.200000000001</v>
      </c>
      <c r="CD5" s="6">
        <v>2750.9</v>
      </c>
      <c r="CE5" s="6">
        <v>955.9</v>
      </c>
      <c r="CF5" s="6">
        <v>881.2</v>
      </c>
      <c r="CG5" s="6">
        <v>11562.3</v>
      </c>
      <c r="CH5" s="6">
        <v>1566.1</v>
      </c>
      <c r="CI5" s="6">
        <v>980.1</v>
      </c>
      <c r="CJ5" s="6">
        <v>1989.4</v>
      </c>
      <c r="CK5" s="6">
        <v>13738.3</v>
      </c>
      <c r="CL5" s="11">
        <v>145.599999999994</v>
      </c>
      <c r="CM5" s="11">
        <v>122.90000000000191</v>
      </c>
      <c r="CN5" s="11">
        <v>2440</v>
      </c>
      <c r="CO5" s="69">
        <v>1393.8999999999992</v>
      </c>
      <c r="CP5" s="11">
        <v>1127.7999999999915</v>
      </c>
    </row>
    <row r="6" spans="1:94" x14ac:dyDescent="0.25">
      <c r="A6" s="1" t="s">
        <v>27</v>
      </c>
      <c r="B6" s="6">
        <v>303506.5</v>
      </c>
      <c r="C6" s="6">
        <v>101216.4</v>
      </c>
      <c r="D6" s="6">
        <v>168.2</v>
      </c>
      <c r="E6" s="6">
        <v>43658.9</v>
      </c>
      <c r="F6" s="6">
        <v>368.6</v>
      </c>
      <c r="G6" s="6">
        <v>13301</v>
      </c>
      <c r="H6" s="6">
        <v>64.900000000000006</v>
      </c>
      <c r="I6" s="6">
        <v>25064.3</v>
      </c>
      <c r="J6" s="6">
        <v>569.1</v>
      </c>
      <c r="K6" s="6">
        <v>431.9</v>
      </c>
      <c r="L6" s="6">
        <v>91.8</v>
      </c>
      <c r="M6" s="6">
        <v>811.5</v>
      </c>
      <c r="N6" s="6">
        <v>255.6</v>
      </c>
      <c r="O6" s="6">
        <v>8499.6</v>
      </c>
      <c r="P6" s="6">
        <v>2316.4</v>
      </c>
      <c r="Q6" s="6">
        <v>3265.7</v>
      </c>
      <c r="R6" s="6">
        <v>997.4</v>
      </c>
      <c r="S6" s="6">
        <v>186.9</v>
      </c>
      <c r="T6" s="6">
        <v>3444.4</v>
      </c>
      <c r="U6" s="6">
        <v>2766.1</v>
      </c>
      <c r="V6" s="6">
        <v>678.3</v>
      </c>
      <c r="W6" s="6">
        <v>26965.5</v>
      </c>
      <c r="X6" s="6">
        <v>364.1</v>
      </c>
      <c r="Y6" s="6">
        <v>150.69999999999999</v>
      </c>
      <c r="Z6" s="6">
        <v>445.6</v>
      </c>
      <c r="AA6" s="6">
        <v>627.1</v>
      </c>
      <c r="AB6" s="6">
        <v>1158.3</v>
      </c>
      <c r="AC6" s="6">
        <v>313.60000000000002</v>
      </c>
      <c r="AD6" s="6">
        <v>106.6</v>
      </c>
      <c r="AE6" s="6">
        <v>1417.5</v>
      </c>
      <c r="AF6" s="6">
        <v>752.6</v>
      </c>
      <c r="AG6" s="6">
        <v>523.29999999999995</v>
      </c>
      <c r="AH6" s="6">
        <v>51.3</v>
      </c>
      <c r="AI6" s="6">
        <v>3909.6</v>
      </c>
      <c r="AJ6" s="6">
        <v>720.2</v>
      </c>
      <c r="AK6" s="6">
        <v>13186.5</v>
      </c>
      <c r="AL6" s="6">
        <v>437</v>
      </c>
      <c r="AM6" s="6">
        <v>723</v>
      </c>
      <c r="AN6" s="6">
        <v>288.10000000000002</v>
      </c>
      <c r="AO6" s="6">
        <v>1654.4</v>
      </c>
      <c r="AP6" s="6">
        <v>19870</v>
      </c>
      <c r="AQ6" s="6">
        <v>452.8</v>
      </c>
      <c r="AR6" s="6">
        <v>67.099999999999994</v>
      </c>
      <c r="AS6" s="6">
        <v>6539.4</v>
      </c>
      <c r="AT6" s="6">
        <v>731.4</v>
      </c>
      <c r="AU6" s="6">
        <v>1610.4</v>
      </c>
      <c r="AV6" s="6">
        <v>194.3</v>
      </c>
      <c r="AW6" s="6">
        <v>382</v>
      </c>
      <c r="AX6" s="6">
        <v>279.7</v>
      </c>
      <c r="AY6" s="6">
        <v>279.39999999999998</v>
      </c>
      <c r="AZ6" s="6">
        <v>5525.3</v>
      </c>
      <c r="BA6" s="6">
        <v>191.5</v>
      </c>
      <c r="BB6" s="6">
        <v>59.1</v>
      </c>
      <c r="BC6" s="6">
        <v>1005.9</v>
      </c>
      <c r="BD6" s="6">
        <v>7613.6</v>
      </c>
      <c r="BE6" s="6">
        <v>152.1</v>
      </c>
      <c r="BF6" s="6">
        <v>46.5</v>
      </c>
      <c r="BG6" s="6">
        <v>181.5</v>
      </c>
      <c r="BH6" s="6" t="s">
        <v>246</v>
      </c>
      <c r="BI6" s="6">
        <v>423.9</v>
      </c>
      <c r="BJ6" s="6">
        <v>96.6</v>
      </c>
      <c r="BK6" s="6">
        <v>230.2</v>
      </c>
      <c r="BL6" s="6">
        <v>161</v>
      </c>
      <c r="BM6" s="6" t="s">
        <v>246</v>
      </c>
      <c r="BN6" s="6">
        <v>3250.3</v>
      </c>
      <c r="BO6" s="6">
        <v>119.7</v>
      </c>
      <c r="BP6" s="6">
        <v>1477.3</v>
      </c>
      <c r="BQ6" s="6">
        <v>49796.9</v>
      </c>
      <c r="BR6" s="6">
        <v>5071.3999999999996</v>
      </c>
      <c r="BS6" s="6">
        <v>44725.5</v>
      </c>
      <c r="BT6" s="6">
        <v>94599.7</v>
      </c>
      <c r="BU6" s="6">
        <v>1280.5999999999999</v>
      </c>
      <c r="BV6" s="6">
        <v>1076.5999999999999</v>
      </c>
      <c r="BW6" s="6">
        <v>1230.5</v>
      </c>
      <c r="BX6" s="6">
        <v>1231.4000000000001</v>
      </c>
      <c r="BY6" s="6">
        <v>15971.7</v>
      </c>
      <c r="BZ6" s="6">
        <v>18463.3</v>
      </c>
      <c r="CA6" s="6">
        <v>3522.9</v>
      </c>
      <c r="CB6" s="6">
        <v>1492.9</v>
      </c>
      <c r="CC6" s="6">
        <v>11470.4</v>
      </c>
      <c r="CD6" s="6">
        <v>2874.6</v>
      </c>
      <c r="CE6" s="6">
        <v>1071.0999999999999</v>
      </c>
      <c r="CF6" s="6">
        <v>988.3</v>
      </c>
      <c r="CG6" s="6">
        <v>13124.6</v>
      </c>
      <c r="CH6" s="6">
        <v>1584.9</v>
      </c>
      <c r="CI6" s="6">
        <v>1072.8</v>
      </c>
      <c r="CJ6" s="6">
        <v>2192.9</v>
      </c>
      <c r="CK6" s="6">
        <v>15803.6</v>
      </c>
      <c r="CL6" s="11">
        <v>146.60000000000582</v>
      </c>
      <c r="CM6" s="11">
        <v>135.99999999999591</v>
      </c>
      <c r="CN6" s="11">
        <v>2551.6999999999998</v>
      </c>
      <c r="CO6" s="69">
        <v>1474.4999999999998</v>
      </c>
      <c r="CP6" s="11">
        <v>1256.3999999999942</v>
      </c>
    </row>
    <row r="7" spans="1:94" x14ac:dyDescent="0.25">
      <c r="A7" s="1" t="s">
        <v>28</v>
      </c>
      <c r="B7" s="6">
        <v>326868.5</v>
      </c>
      <c r="C7" s="6">
        <v>111641.2</v>
      </c>
      <c r="D7" s="6">
        <v>195.9</v>
      </c>
      <c r="E7" s="6">
        <v>50804.3</v>
      </c>
      <c r="F7" s="6">
        <v>383.5</v>
      </c>
      <c r="G7" s="6">
        <v>15303.1</v>
      </c>
      <c r="H7" s="6">
        <v>56.9</v>
      </c>
      <c r="I7" s="6">
        <v>24638.1</v>
      </c>
      <c r="J7" s="6">
        <v>640.9</v>
      </c>
      <c r="K7" s="6">
        <v>462.7</v>
      </c>
      <c r="L7" s="6">
        <v>103.3</v>
      </c>
      <c r="M7" s="6">
        <v>840.7</v>
      </c>
      <c r="N7" s="6">
        <v>286.5</v>
      </c>
      <c r="O7" s="6">
        <v>9557</v>
      </c>
      <c r="P7" s="6">
        <v>2458.1999999999998</v>
      </c>
      <c r="Q7" s="6">
        <v>3311.4</v>
      </c>
      <c r="R7" s="6">
        <v>1105</v>
      </c>
      <c r="S7" s="6">
        <v>222.2</v>
      </c>
      <c r="T7" s="6">
        <v>3619.5</v>
      </c>
      <c r="U7" s="6">
        <v>2871.8</v>
      </c>
      <c r="V7" s="6">
        <v>747.7</v>
      </c>
      <c r="W7" s="6">
        <v>30441.4</v>
      </c>
      <c r="X7" s="6">
        <v>460.2</v>
      </c>
      <c r="Y7" s="6">
        <v>159.19999999999999</v>
      </c>
      <c r="Z7" s="6">
        <v>495.3</v>
      </c>
      <c r="AA7" s="6">
        <v>648.9</v>
      </c>
      <c r="AB7" s="6">
        <v>1280.2</v>
      </c>
      <c r="AC7" s="6">
        <v>436</v>
      </c>
      <c r="AD7" s="6">
        <v>120.4</v>
      </c>
      <c r="AE7" s="6">
        <v>1360.9</v>
      </c>
      <c r="AF7" s="6">
        <v>933.8</v>
      </c>
      <c r="AG7" s="6">
        <v>547.1</v>
      </c>
      <c r="AH7" s="6">
        <v>53.8</v>
      </c>
      <c r="AI7" s="6">
        <v>4338.8</v>
      </c>
      <c r="AJ7" s="6">
        <v>981.8</v>
      </c>
      <c r="AK7" s="6">
        <v>14648.6</v>
      </c>
      <c r="AL7" s="6">
        <v>411.1</v>
      </c>
      <c r="AM7" s="6">
        <v>728.3</v>
      </c>
      <c r="AN7" s="6">
        <v>277.3</v>
      </c>
      <c r="AO7" s="6">
        <v>2427.9</v>
      </c>
      <c r="AP7" s="6">
        <v>23824.9</v>
      </c>
      <c r="AQ7" s="6">
        <v>538.79999999999995</v>
      </c>
      <c r="AR7" s="6">
        <v>74</v>
      </c>
      <c r="AS7" s="6">
        <v>8385.1</v>
      </c>
      <c r="AT7" s="6">
        <v>879.9</v>
      </c>
      <c r="AU7" s="6">
        <v>1881.4</v>
      </c>
      <c r="AV7" s="6">
        <v>197.2</v>
      </c>
      <c r="AW7" s="6">
        <v>535.4</v>
      </c>
      <c r="AX7" s="6">
        <v>269.2</v>
      </c>
      <c r="AY7" s="6">
        <v>271.3</v>
      </c>
      <c r="AZ7" s="6">
        <v>6550.9</v>
      </c>
      <c r="BA7" s="6">
        <v>211.3</v>
      </c>
      <c r="BB7" s="6">
        <v>72.900000000000006</v>
      </c>
      <c r="BC7" s="6">
        <v>1256.5999999999999</v>
      </c>
      <c r="BD7" s="6">
        <v>8443.1</v>
      </c>
      <c r="BE7" s="6">
        <v>154.4</v>
      </c>
      <c r="BF7" s="6">
        <v>55.7</v>
      </c>
      <c r="BG7" s="6">
        <v>226.3</v>
      </c>
      <c r="BH7" s="6" t="s">
        <v>246</v>
      </c>
      <c r="BI7" s="6">
        <v>441.2</v>
      </c>
      <c r="BJ7" s="6">
        <v>98.9</v>
      </c>
      <c r="BK7" s="6">
        <v>240.4</v>
      </c>
      <c r="BL7" s="6">
        <v>203.1</v>
      </c>
      <c r="BM7" s="6" t="s">
        <v>246</v>
      </c>
      <c r="BN7" s="6">
        <v>3511</v>
      </c>
      <c r="BO7" s="6">
        <v>129.9</v>
      </c>
      <c r="BP7" s="6">
        <v>1806.6</v>
      </c>
      <c r="BQ7" s="6">
        <v>52498.8</v>
      </c>
      <c r="BR7" s="6">
        <v>5738.8</v>
      </c>
      <c r="BS7" s="6">
        <v>46760</v>
      </c>
      <c r="BT7" s="6">
        <v>96399.5</v>
      </c>
      <c r="BU7" s="6">
        <v>1315.4</v>
      </c>
      <c r="BV7" s="6">
        <v>1118.8</v>
      </c>
      <c r="BW7" s="6">
        <v>1254.5999999999999</v>
      </c>
      <c r="BX7" s="6">
        <v>1268.0999999999999</v>
      </c>
      <c r="BY7" s="6">
        <v>16324.2</v>
      </c>
      <c r="BZ7" s="6">
        <v>18436.099999999999</v>
      </c>
      <c r="CA7" s="6">
        <v>3585.8</v>
      </c>
      <c r="CB7" s="6">
        <v>1554.7</v>
      </c>
      <c r="CC7" s="6">
        <v>11550.1</v>
      </c>
      <c r="CD7" s="6">
        <v>2781.9</v>
      </c>
      <c r="CE7" s="6">
        <v>1180.3</v>
      </c>
      <c r="CF7" s="6">
        <v>1005.2</v>
      </c>
      <c r="CG7" s="6">
        <v>13783.7</v>
      </c>
      <c r="CH7" s="6">
        <v>1546.2</v>
      </c>
      <c r="CI7" s="6">
        <v>1082.3</v>
      </c>
      <c r="CJ7" s="6">
        <v>2371.5</v>
      </c>
      <c r="CK7" s="6">
        <v>16091.3</v>
      </c>
      <c r="CL7" s="11">
        <v>149.29999999999109</v>
      </c>
      <c r="CM7" s="11">
        <v>131.799999999997</v>
      </c>
      <c r="CN7" s="11">
        <v>2700.9000000000037</v>
      </c>
      <c r="CO7" s="69">
        <v>1575.5999999999995</v>
      </c>
      <c r="CP7" s="11">
        <v>1374.8000000000118</v>
      </c>
    </row>
    <row r="8" spans="1:94" x14ac:dyDescent="0.25">
      <c r="A8" s="1" t="s">
        <v>29</v>
      </c>
      <c r="B8" s="6">
        <v>351654.9</v>
      </c>
      <c r="C8" s="6">
        <v>122683.5</v>
      </c>
      <c r="D8" s="6">
        <v>222.5</v>
      </c>
      <c r="E8" s="6">
        <v>59426.5</v>
      </c>
      <c r="F8" s="6">
        <v>395.8</v>
      </c>
      <c r="G8" s="6">
        <v>16750.5</v>
      </c>
      <c r="H8" s="6">
        <v>61</v>
      </c>
      <c r="I8" s="6">
        <v>23462.2</v>
      </c>
      <c r="J8" s="6">
        <v>745.4</v>
      </c>
      <c r="K8" s="6">
        <v>513.70000000000005</v>
      </c>
      <c r="L8" s="6">
        <v>116.8</v>
      </c>
      <c r="M8" s="6">
        <v>973.5</v>
      </c>
      <c r="N8" s="6">
        <v>333.6</v>
      </c>
      <c r="O8" s="6">
        <v>10709.6</v>
      </c>
      <c r="P8" s="6">
        <v>2544</v>
      </c>
      <c r="Q8" s="6">
        <v>3514.2</v>
      </c>
      <c r="R8" s="6">
        <v>1261.5999999999999</v>
      </c>
      <c r="S8" s="6">
        <v>267.39999999999998</v>
      </c>
      <c r="T8" s="6">
        <v>3686.1</v>
      </c>
      <c r="U8" s="6">
        <v>2972.4</v>
      </c>
      <c r="V8" s="6">
        <v>713.7</v>
      </c>
      <c r="W8" s="6">
        <v>34079.699999999997</v>
      </c>
      <c r="X8" s="6">
        <v>602.29999999999995</v>
      </c>
      <c r="Y8" s="6">
        <v>168.1</v>
      </c>
      <c r="Z8" s="6">
        <v>534.79999999999995</v>
      </c>
      <c r="AA8" s="6">
        <v>670.2</v>
      </c>
      <c r="AB8" s="6">
        <v>1484.2</v>
      </c>
      <c r="AC8" s="6">
        <v>474.6</v>
      </c>
      <c r="AD8" s="6">
        <v>132.30000000000001</v>
      </c>
      <c r="AE8" s="6">
        <v>1296.0999999999999</v>
      </c>
      <c r="AF8" s="6">
        <v>1161.3</v>
      </c>
      <c r="AG8" s="6">
        <v>666.8</v>
      </c>
      <c r="AH8" s="6">
        <v>57.3</v>
      </c>
      <c r="AI8" s="6">
        <v>4589.8999999999996</v>
      </c>
      <c r="AJ8" s="6">
        <v>1203.4000000000001</v>
      </c>
      <c r="AK8" s="6">
        <v>16996.599999999999</v>
      </c>
      <c r="AL8" s="6">
        <v>433</v>
      </c>
      <c r="AM8" s="6">
        <v>771.4</v>
      </c>
      <c r="AN8" s="6">
        <v>278.60000000000002</v>
      </c>
      <c r="AO8" s="6">
        <v>2412.8000000000002</v>
      </c>
      <c r="AP8" s="6">
        <v>26156.7</v>
      </c>
      <c r="AQ8" s="6">
        <v>633.6</v>
      </c>
      <c r="AR8" s="6">
        <v>80.8</v>
      </c>
      <c r="AS8" s="6">
        <v>9603.2000000000007</v>
      </c>
      <c r="AT8" s="6">
        <v>975.7</v>
      </c>
      <c r="AU8" s="6">
        <v>1943.1</v>
      </c>
      <c r="AV8" s="6">
        <v>203.6</v>
      </c>
      <c r="AW8" s="6">
        <v>517.6</v>
      </c>
      <c r="AX8" s="6">
        <v>287.89999999999998</v>
      </c>
      <c r="AY8" s="6">
        <v>213.5</v>
      </c>
      <c r="AZ8" s="6">
        <v>6855.7</v>
      </c>
      <c r="BA8" s="6">
        <v>227.9</v>
      </c>
      <c r="BB8" s="6">
        <v>87.3</v>
      </c>
      <c r="BC8" s="6">
        <v>1663.4</v>
      </c>
      <c r="BD8" s="6">
        <v>9155</v>
      </c>
      <c r="BE8" s="6">
        <v>163.69999999999999</v>
      </c>
      <c r="BF8" s="6">
        <v>58.3</v>
      </c>
      <c r="BG8" s="6">
        <v>262.3</v>
      </c>
      <c r="BH8" s="6" t="s">
        <v>246</v>
      </c>
      <c r="BI8" s="6">
        <v>473</v>
      </c>
      <c r="BJ8" s="6">
        <v>114.2</v>
      </c>
      <c r="BK8" s="6">
        <v>252.3</v>
      </c>
      <c r="BL8" s="6">
        <v>257.39999999999998</v>
      </c>
      <c r="BM8" s="6" t="s">
        <v>246</v>
      </c>
      <c r="BN8" s="6">
        <v>3495</v>
      </c>
      <c r="BO8" s="6">
        <v>150.69999999999999</v>
      </c>
      <c r="BP8" s="6">
        <v>2268.3000000000002</v>
      </c>
      <c r="BQ8" s="6">
        <v>56432.1</v>
      </c>
      <c r="BR8" s="6">
        <v>6571.8</v>
      </c>
      <c r="BS8" s="6">
        <v>49860.3</v>
      </c>
      <c r="BT8" s="6">
        <v>99461.7</v>
      </c>
      <c r="BU8" s="6">
        <v>1374.2</v>
      </c>
      <c r="BV8" s="6">
        <v>1177.3</v>
      </c>
      <c r="BW8" s="6">
        <v>1275.8</v>
      </c>
      <c r="BX8" s="6">
        <v>1352.1</v>
      </c>
      <c r="BY8" s="6">
        <v>16971.400000000001</v>
      </c>
      <c r="BZ8" s="6">
        <v>18767.7</v>
      </c>
      <c r="CA8" s="6">
        <v>3655.6</v>
      </c>
      <c r="CB8" s="6">
        <v>1680.3</v>
      </c>
      <c r="CC8" s="6">
        <v>11975.3</v>
      </c>
      <c r="CD8" s="6">
        <v>2686.3</v>
      </c>
      <c r="CE8" s="6">
        <v>1243</v>
      </c>
      <c r="CF8" s="6">
        <v>1022.6</v>
      </c>
      <c r="CG8" s="6">
        <v>14477.8</v>
      </c>
      <c r="CH8" s="6">
        <v>1576.2</v>
      </c>
      <c r="CI8" s="6">
        <v>1091.2</v>
      </c>
      <c r="CJ8" s="6">
        <v>2405.3000000000002</v>
      </c>
      <c r="CK8" s="6">
        <v>16576.900000000001</v>
      </c>
      <c r="CL8" s="11">
        <v>152.69999999998527</v>
      </c>
      <c r="CM8" s="11">
        <v>145.99999999999955</v>
      </c>
      <c r="CN8" s="11">
        <v>2863.4</v>
      </c>
      <c r="CO8" s="69">
        <v>1659.7999999999997</v>
      </c>
      <c r="CP8" s="11">
        <v>1501.9999999999941</v>
      </c>
    </row>
    <row r="9" spans="1:94" x14ac:dyDescent="0.25">
      <c r="A9" s="1" t="s">
        <v>30</v>
      </c>
      <c r="B9" s="6">
        <v>394522.9</v>
      </c>
      <c r="C9" s="6">
        <v>139192.9</v>
      </c>
      <c r="D9" s="6">
        <v>294.10000000000002</v>
      </c>
      <c r="E9" s="6">
        <v>70246.5</v>
      </c>
      <c r="F9" s="6">
        <v>399.8</v>
      </c>
      <c r="G9" s="6">
        <v>20973.7</v>
      </c>
      <c r="H9" s="6">
        <v>64.2</v>
      </c>
      <c r="I9" s="6">
        <v>22560.9</v>
      </c>
      <c r="J9" s="6">
        <v>856.8</v>
      </c>
      <c r="K9" s="6">
        <v>589</v>
      </c>
      <c r="L9" s="6">
        <v>129.4</v>
      </c>
      <c r="M9" s="6">
        <v>1205.4000000000001</v>
      </c>
      <c r="N9" s="6">
        <v>413.8</v>
      </c>
      <c r="O9" s="6">
        <v>11671.9</v>
      </c>
      <c r="P9" s="6">
        <v>2512.1</v>
      </c>
      <c r="Q9" s="6">
        <v>3858.7</v>
      </c>
      <c r="R9" s="6">
        <v>1564.3</v>
      </c>
      <c r="S9" s="6">
        <v>318.10000000000002</v>
      </c>
      <c r="T9" s="6">
        <v>4278.7</v>
      </c>
      <c r="U9" s="6">
        <v>3456.8</v>
      </c>
      <c r="V9" s="6">
        <v>821.9</v>
      </c>
      <c r="W9" s="6">
        <v>40482.1</v>
      </c>
      <c r="X9" s="6">
        <v>728.9</v>
      </c>
      <c r="Y9" s="6">
        <v>195</v>
      </c>
      <c r="Z9" s="6">
        <v>600.5</v>
      </c>
      <c r="AA9" s="6">
        <v>719.2</v>
      </c>
      <c r="AB9" s="6">
        <v>1693.4</v>
      </c>
      <c r="AC9" s="6">
        <v>549.29999999999995</v>
      </c>
      <c r="AD9" s="6">
        <v>149.6</v>
      </c>
      <c r="AE9" s="6">
        <v>1551</v>
      </c>
      <c r="AF9" s="6">
        <v>1550.5</v>
      </c>
      <c r="AG9" s="6">
        <v>894.5</v>
      </c>
      <c r="AH9" s="6">
        <v>66.599999999999994</v>
      </c>
      <c r="AI9" s="6">
        <v>5738.5</v>
      </c>
      <c r="AJ9" s="6">
        <v>1510.4</v>
      </c>
      <c r="AK9" s="6">
        <v>19597.7</v>
      </c>
      <c r="AL9" s="6">
        <v>584.20000000000005</v>
      </c>
      <c r="AM9" s="6">
        <v>942.5</v>
      </c>
      <c r="AN9" s="6">
        <v>329.4</v>
      </c>
      <c r="AO9" s="6">
        <v>2920.6</v>
      </c>
      <c r="AP9" s="6">
        <v>29659.599999999999</v>
      </c>
      <c r="AQ9" s="6">
        <v>911.5</v>
      </c>
      <c r="AR9" s="6">
        <v>92.5</v>
      </c>
      <c r="AS9" s="6">
        <v>11011.6</v>
      </c>
      <c r="AT9" s="6">
        <v>1207.7</v>
      </c>
      <c r="AU9" s="6">
        <v>2317.6999999999998</v>
      </c>
      <c r="AV9" s="6">
        <v>219.7</v>
      </c>
      <c r="AW9" s="6">
        <v>523.29999999999995</v>
      </c>
      <c r="AX9" s="6">
        <v>309.10000000000002</v>
      </c>
      <c r="AY9" s="6">
        <v>236.1</v>
      </c>
      <c r="AZ9" s="6">
        <v>7306.3</v>
      </c>
      <c r="BA9" s="6">
        <v>261.2</v>
      </c>
      <c r="BB9" s="6">
        <v>102</v>
      </c>
      <c r="BC9" s="6">
        <v>2108.9</v>
      </c>
      <c r="BD9" s="6">
        <v>10066.200000000001</v>
      </c>
      <c r="BE9" s="6">
        <v>180.8</v>
      </c>
      <c r="BF9" s="6">
        <v>76.3</v>
      </c>
      <c r="BG9" s="6">
        <v>314.60000000000002</v>
      </c>
      <c r="BH9" s="6" t="s">
        <v>246</v>
      </c>
      <c r="BI9" s="6">
        <v>549</v>
      </c>
      <c r="BJ9" s="6">
        <v>135.5</v>
      </c>
      <c r="BK9" s="6">
        <v>280.39999999999998</v>
      </c>
      <c r="BL9" s="6">
        <v>317.89999999999998</v>
      </c>
      <c r="BM9" s="6" t="s">
        <v>246</v>
      </c>
      <c r="BN9" s="6">
        <v>3549.3</v>
      </c>
      <c r="BO9" s="6">
        <v>182.8</v>
      </c>
      <c r="BP9" s="6">
        <v>2762.4</v>
      </c>
      <c r="BQ9" s="6">
        <v>59789.599999999999</v>
      </c>
      <c r="BR9" s="6">
        <v>7415.2</v>
      </c>
      <c r="BS9" s="6">
        <v>52374.5</v>
      </c>
      <c r="BT9" s="6">
        <v>111053.8</v>
      </c>
      <c r="BU9" s="6">
        <v>1544.7</v>
      </c>
      <c r="BV9" s="6">
        <v>1335.9</v>
      </c>
      <c r="BW9" s="6">
        <v>1411.9</v>
      </c>
      <c r="BX9" s="6">
        <v>1524.4</v>
      </c>
      <c r="BY9" s="6">
        <v>19116.099999999999</v>
      </c>
      <c r="BZ9" s="6">
        <v>20672</v>
      </c>
      <c r="CA9" s="6">
        <v>4065.4</v>
      </c>
      <c r="CB9" s="6">
        <v>1940.1</v>
      </c>
      <c r="CC9" s="6">
        <v>13259</v>
      </c>
      <c r="CD9" s="6">
        <v>2814.8</v>
      </c>
      <c r="CE9" s="6">
        <v>1450.5</v>
      </c>
      <c r="CF9" s="6">
        <v>1124.8</v>
      </c>
      <c r="CG9" s="6">
        <v>16299.1</v>
      </c>
      <c r="CH9" s="6">
        <v>1761.7</v>
      </c>
      <c r="CI9" s="6">
        <v>1166.5999999999999</v>
      </c>
      <c r="CJ9" s="6">
        <v>2783.8</v>
      </c>
      <c r="CK9" s="6">
        <v>18625.400000000001</v>
      </c>
      <c r="CL9" s="11">
        <v>157.60000000000855</v>
      </c>
      <c r="CM9" s="11">
        <v>160.29999999999973</v>
      </c>
      <c r="CN9" s="11">
        <v>3051.9999999999959</v>
      </c>
      <c r="CO9" s="69">
        <v>1717.2000000000003</v>
      </c>
      <c r="CP9" s="11">
        <v>1663.6000000000058</v>
      </c>
    </row>
    <row r="10" spans="1:94" x14ac:dyDescent="0.25">
      <c r="A10" s="1" t="s">
        <v>31</v>
      </c>
      <c r="B10" s="6">
        <v>431316.4</v>
      </c>
      <c r="C10" s="6">
        <v>159912.70000000001</v>
      </c>
      <c r="D10" s="6">
        <v>287.2</v>
      </c>
      <c r="E10" s="6">
        <v>86935.5</v>
      </c>
      <c r="F10" s="6">
        <v>400.5</v>
      </c>
      <c r="G10" s="6">
        <v>23017.8</v>
      </c>
      <c r="H10" s="6">
        <v>64.5</v>
      </c>
      <c r="I10" s="6">
        <v>24796.6</v>
      </c>
      <c r="J10" s="6">
        <v>911</v>
      </c>
      <c r="K10" s="6">
        <v>659</v>
      </c>
      <c r="L10" s="6">
        <v>124.9</v>
      </c>
      <c r="M10" s="6">
        <v>1370.9</v>
      </c>
      <c r="N10" s="6">
        <v>495.8</v>
      </c>
      <c r="O10" s="6">
        <v>10281.9</v>
      </c>
      <c r="P10" s="6">
        <v>2667.1</v>
      </c>
      <c r="Q10" s="6">
        <v>3993.5</v>
      </c>
      <c r="R10" s="6">
        <v>1811.3</v>
      </c>
      <c r="S10" s="6">
        <v>391.2</v>
      </c>
      <c r="T10" s="6">
        <v>4435.1000000000004</v>
      </c>
      <c r="U10" s="6">
        <v>3626.7</v>
      </c>
      <c r="V10" s="6">
        <v>808.3</v>
      </c>
      <c r="W10" s="6">
        <v>46161.8</v>
      </c>
      <c r="X10" s="6">
        <v>939.4</v>
      </c>
      <c r="Y10" s="6">
        <v>209.1</v>
      </c>
      <c r="Z10" s="6">
        <v>658.6</v>
      </c>
      <c r="AA10" s="6">
        <v>784.3</v>
      </c>
      <c r="AB10" s="6">
        <v>2007</v>
      </c>
      <c r="AC10" s="6">
        <v>694.2</v>
      </c>
      <c r="AD10" s="6">
        <v>191.4</v>
      </c>
      <c r="AE10" s="6">
        <v>1702.4</v>
      </c>
      <c r="AF10" s="6">
        <v>1675.9</v>
      </c>
      <c r="AG10" s="6">
        <v>876.2</v>
      </c>
      <c r="AH10" s="6">
        <v>76.2</v>
      </c>
      <c r="AI10" s="6">
        <v>7276.6</v>
      </c>
      <c r="AJ10" s="6">
        <v>1584.7</v>
      </c>
      <c r="AK10" s="6">
        <v>21913.5</v>
      </c>
      <c r="AL10" s="6">
        <v>633.4</v>
      </c>
      <c r="AM10" s="6">
        <v>1040.4000000000001</v>
      </c>
      <c r="AN10" s="6">
        <v>365</v>
      </c>
      <c r="AO10" s="6">
        <v>3368.6</v>
      </c>
      <c r="AP10" s="6">
        <v>32127.8</v>
      </c>
      <c r="AQ10" s="6">
        <v>1216.8</v>
      </c>
      <c r="AR10" s="6">
        <v>121.6</v>
      </c>
      <c r="AS10" s="6">
        <v>11827.8</v>
      </c>
      <c r="AT10" s="6">
        <v>1365.2</v>
      </c>
      <c r="AU10" s="6">
        <v>2425.8000000000002</v>
      </c>
      <c r="AV10" s="6">
        <v>238.3</v>
      </c>
      <c r="AW10" s="6">
        <v>541.29999999999995</v>
      </c>
      <c r="AX10" s="6">
        <v>329.4</v>
      </c>
      <c r="AY10" s="6">
        <v>238.8</v>
      </c>
      <c r="AZ10" s="6">
        <v>7049.4</v>
      </c>
      <c r="BA10" s="6">
        <v>325.60000000000002</v>
      </c>
      <c r="BB10" s="6">
        <v>146.1</v>
      </c>
      <c r="BC10" s="6">
        <v>2991.9</v>
      </c>
      <c r="BD10" s="6">
        <v>10756.2</v>
      </c>
      <c r="BE10" s="6">
        <v>209.4</v>
      </c>
      <c r="BF10" s="6">
        <v>90.7</v>
      </c>
      <c r="BG10" s="6">
        <v>394.3</v>
      </c>
      <c r="BH10" s="6" t="s">
        <v>246</v>
      </c>
      <c r="BI10" s="6">
        <v>657.7</v>
      </c>
      <c r="BJ10" s="6">
        <v>146.1</v>
      </c>
      <c r="BK10" s="6">
        <v>307</v>
      </c>
      <c r="BL10" s="6">
        <v>410.7</v>
      </c>
      <c r="BM10" s="6" t="s">
        <v>246</v>
      </c>
      <c r="BN10" s="6">
        <v>3204.5</v>
      </c>
      <c r="BO10" s="6">
        <v>221.6</v>
      </c>
      <c r="BP10" s="6">
        <v>3219.3</v>
      </c>
      <c r="BQ10" s="6">
        <v>61094.1</v>
      </c>
      <c r="BR10" s="6">
        <v>7713.4</v>
      </c>
      <c r="BS10" s="6">
        <v>53380.7</v>
      </c>
      <c r="BT10" s="6">
        <v>116828.7</v>
      </c>
      <c r="BU10" s="6">
        <v>1713.8</v>
      </c>
      <c r="BV10" s="6">
        <v>1479.6</v>
      </c>
      <c r="BW10" s="6">
        <v>1483.6</v>
      </c>
      <c r="BX10" s="6">
        <v>1732.5</v>
      </c>
      <c r="BY10" s="6">
        <v>21040.799999999999</v>
      </c>
      <c r="BZ10" s="6">
        <v>21972.1</v>
      </c>
      <c r="CA10" s="6">
        <v>4542.3</v>
      </c>
      <c r="CB10" s="6">
        <v>2052.6</v>
      </c>
      <c r="CC10" s="6">
        <v>13855.3</v>
      </c>
      <c r="CD10" s="6">
        <v>2989.7</v>
      </c>
      <c r="CE10" s="6">
        <v>1579.6</v>
      </c>
      <c r="CF10" s="6">
        <v>1192.5999999999999</v>
      </c>
      <c r="CG10" s="6">
        <v>17179.900000000001</v>
      </c>
      <c r="CH10" s="6">
        <v>1830.3</v>
      </c>
      <c r="CI10" s="6">
        <v>1347.2</v>
      </c>
      <c r="CJ10" s="6">
        <v>3068.1</v>
      </c>
      <c r="CK10" s="6">
        <v>17605.5</v>
      </c>
      <c r="CL10" s="11">
        <v>163.19999999999436</v>
      </c>
      <c r="CM10" s="11">
        <v>164.89999999999964</v>
      </c>
      <c r="CN10" s="11">
        <v>3309.8000000000025</v>
      </c>
      <c r="CO10" s="69">
        <v>1894.9000000000003</v>
      </c>
      <c r="CP10" s="11">
        <v>1828.9000000000351</v>
      </c>
    </row>
    <row r="11" spans="1:94" x14ac:dyDescent="0.25">
      <c r="A11" s="1" t="s">
        <v>32</v>
      </c>
      <c r="B11" s="6">
        <v>422751.5</v>
      </c>
      <c r="C11" s="6">
        <v>170478.1</v>
      </c>
      <c r="D11" s="6">
        <v>248.4</v>
      </c>
      <c r="E11" s="6">
        <v>96726.5</v>
      </c>
      <c r="F11" s="6">
        <v>362.9</v>
      </c>
      <c r="G11" s="6">
        <v>23280.9</v>
      </c>
      <c r="H11" s="6">
        <v>63.2</v>
      </c>
      <c r="I11" s="6">
        <v>26829.3</v>
      </c>
      <c r="J11" s="6">
        <v>762.1</v>
      </c>
      <c r="K11" s="6">
        <v>666.5</v>
      </c>
      <c r="L11" s="6">
        <v>120.6</v>
      </c>
      <c r="M11" s="6">
        <v>1391</v>
      </c>
      <c r="N11" s="6">
        <v>517.9</v>
      </c>
      <c r="O11" s="6">
        <v>8749.4</v>
      </c>
      <c r="P11" s="6">
        <v>2526.1999999999998</v>
      </c>
      <c r="Q11" s="6">
        <v>4120.2</v>
      </c>
      <c r="R11" s="6">
        <v>1827.5</v>
      </c>
      <c r="S11" s="6">
        <v>472</v>
      </c>
      <c r="T11" s="6">
        <v>4327.2</v>
      </c>
      <c r="U11" s="6">
        <v>3590.4</v>
      </c>
      <c r="V11" s="6">
        <v>736.8</v>
      </c>
      <c r="W11" s="6">
        <v>36083.300000000003</v>
      </c>
      <c r="X11" s="6">
        <v>841.2</v>
      </c>
      <c r="Y11" s="6">
        <v>180.6</v>
      </c>
      <c r="Z11" s="6">
        <v>651.79999999999995</v>
      </c>
      <c r="AA11" s="6">
        <v>694</v>
      </c>
      <c r="AB11" s="6">
        <v>1623.4</v>
      </c>
      <c r="AC11" s="6">
        <v>559</v>
      </c>
      <c r="AD11" s="6">
        <v>169</v>
      </c>
      <c r="AE11" s="6">
        <v>1411.1</v>
      </c>
      <c r="AF11" s="6">
        <v>939.9</v>
      </c>
      <c r="AG11" s="6">
        <v>604.4</v>
      </c>
      <c r="AH11" s="6">
        <v>77.7</v>
      </c>
      <c r="AI11" s="6">
        <v>5646.7</v>
      </c>
      <c r="AJ11" s="6">
        <v>1317.3</v>
      </c>
      <c r="AK11" s="6">
        <v>16820.400000000001</v>
      </c>
      <c r="AL11" s="6">
        <v>558.29999999999995</v>
      </c>
      <c r="AM11" s="6">
        <v>989.5</v>
      </c>
      <c r="AN11" s="6">
        <v>349.7</v>
      </c>
      <c r="AO11" s="6">
        <v>2472.1</v>
      </c>
      <c r="AP11" s="6">
        <v>31577.1</v>
      </c>
      <c r="AQ11" s="6">
        <v>1107.5</v>
      </c>
      <c r="AR11" s="6">
        <v>158.9</v>
      </c>
      <c r="AS11" s="6">
        <v>11104.7</v>
      </c>
      <c r="AT11" s="6">
        <v>1318.2</v>
      </c>
      <c r="AU11" s="6">
        <v>2274.1</v>
      </c>
      <c r="AV11" s="6">
        <v>210</v>
      </c>
      <c r="AW11" s="6">
        <v>528.20000000000005</v>
      </c>
      <c r="AX11" s="6">
        <v>364.1</v>
      </c>
      <c r="AY11" s="6">
        <v>233.5</v>
      </c>
      <c r="AZ11" s="6">
        <v>5875.1</v>
      </c>
      <c r="BA11" s="6">
        <v>308.2</v>
      </c>
      <c r="BB11" s="6">
        <v>151.5</v>
      </c>
      <c r="BC11" s="6">
        <v>4267.7</v>
      </c>
      <c r="BD11" s="6">
        <v>11171.3</v>
      </c>
      <c r="BE11" s="6">
        <v>201</v>
      </c>
      <c r="BF11" s="6">
        <v>91.8</v>
      </c>
      <c r="BG11" s="6">
        <v>459.4</v>
      </c>
      <c r="BH11" s="6" t="s">
        <v>246</v>
      </c>
      <c r="BI11" s="6">
        <v>634.79999999999995</v>
      </c>
      <c r="BJ11" s="6">
        <v>140.30000000000001</v>
      </c>
      <c r="BK11" s="6">
        <v>296.5</v>
      </c>
      <c r="BL11" s="6">
        <v>378.8</v>
      </c>
      <c r="BM11" s="6" t="s">
        <v>246</v>
      </c>
      <c r="BN11" s="6">
        <v>3208.3</v>
      </c>
      <c r="BO11" s="6">
        <v>223.7</v>
      </c>
      <c r="BP11" s="6">
        <v>3495.4</v>
      </c>
      <c r="BQ11" s="6">
        <v>61070.3</v>
      </c>
      <c r="BR11" s="6">
        <v>7442.1</v>
      </c>
      <c r="BS11" s="6">
        <v>53628.2</v>
      </c>
      <c r="BT11" s="6">
        <v>108044.2</v>
      </c>
      <c r="BU11" s="6">
        <v>1664.9</v>
      </c>
      <c r="BV11" s="6">
        <v>1456.4</v>
      </c>
      <c r="BW11" s="6">
        <v>1218.9000000000001</v>
      </c>
      <c r="BX11" s="6">
        <v>1612.6</v>
      </c>
      <c r="BY11" s="6">
        <v>20665.3</v>
      </c>
      <c r="BZ11" s="6">
        <v>20551.8</v>
      </c>
      <c r="CA11" s="6">
        <v>4223</v>
      </c>
      <c r="CB11" s="6">
        <v>1792.6</v>
      </c>
      <c r="CC11" s="6">
        <v>12707.6</v>
      </c>
      <c r="CD11" s="6">
        <v>2805.4</v>
      </c>
      <c r="CE11" s="6">
        <v>1419</v>
      </c>
      <c r="CF11" s="6">
        <v>1093.7</v>
      </c>
      <c r="CG11" s="6">
        <v>15634.5</v>
      </c>
      <c r="CH11" s="6">
        <v>1610.8</v>
      </c>
      <c r="CI11" s="6">
        <v>1304.7</v>
      </c>
      <c r="CJ11" s="6">
        <v>2931.2</v>
      </c>
      <c r="CK11" s="6">
        <v>15185.2</v>
      </c>
      <c r="CL11" s="11">
        <v>166.60000000000309</v>
      </c>
      <c r="CM11" s="11">
        <v>177.20000000000255</v>
      </c>
      <c r="CN11" s="11">
        <v>3675.3999999999978</v>
      </c>
      <c r="CO11" s="69">
        <v>2041.2999999999988</v>
      </c>
      <c r="CP11" s="11">
        <v>1934.1000000000176</v>
      </c>
    </row>
    <row r="12" spans="1:94" x14ac:dyDescent="0.25">
      <c r="A12" s="1" t="s">
        <v>33</v>
      </c>
      <c r="B12" s="6">
        <v>452511.5</v>
      </c>
      <c r="C12" s="6">
        <v>195349.7</v>
      </c>
      <c r="D12" s="6">
        <v>229.6</v>
      </c>
      <c r="E12" s="6">
        <v>111899.4</v>
      </c>
      <c r="F12" s="6">
        <v>366.6</v>
      </c>
      <c r="G12" s="6">
        <v>28132</v>
      </c>
      <c r="H12" s="6">
        <v>82.3</v>
      </c>
      <c r="I12" s="6">
        <v>28960.3</v>
      </c>
      <c r="J12" s="6">
        <v>927.2</v>
      </c>
      <c r="K12" s="6">
        <v>766.5</v>
      </c>
      <c r="L12" s="6">
        <v>129.9</v>
      </c>
      <c r="M12" s="6">
        <v>1680.4</v>
      </c>
      <c r="N12" s="6">
        <v>612.6</v>
      </c>
      <c r="O12" s="6">
        <v>9682.6</v>
      </c>
      <c r="P12" s="6">
        <v>2858.1</v>
      </c>
      <c r="Q12" s="6">
        <v>4628.8999999999996</v>
      </c>
      <c r="R12" s="6">
        <v>1741.3</v>
      </c>
      <c r="S12" s="6">
        <v>535.9</v>
      </c>
      <c r="T12" s="6">
        <v>5211.3</v>
      </c>
      <c r="U12" s="6">
        <v>4334.8999999999996</v>
      </c>
      <c r="V12" s="6">
        <v>876.3</v>
      </c>
      <c r="W12" s="6">
        <v>36238</v>
      </c>
      <c r="X12" s="6">
        <v>921</v>
      </c>
      <c r="Y12" s="6">
        <v>159.69999999999999</v>
      </c>
      <c r="Z12" s="6">
        <v>653.70000000000005</v>
      </c>
      <c r="AA12" s="6">
        <v>632.9</v>
      </c>
      <c r="AB12" s="6">
        <v>1503.8</v>
      </c>
      <c r="AC12" s="6">
        <v>496.8</v>
      </c>
      <c r="AD12" s="6">
        <v>174</v>
      </c>
      <c r="AE12" s="6">
        <v>1314.7</v>
      </c>
      <c r="AF12" s="6">
        <v>732.5</v>
      </c>
      <c r="AG12" s="6">
        <v>523.1</v>
      </c>
      <c r="AH12" s="6">
        <v>74.7</v>
      </c>
      <c r="AI12" s="6">
        <v>6117.9</v>
      </c>
      <c r="AJ12" s="6">
        <v>1245.7</v>
      </c>
      <c r="AK12" s="6">
        <v>16976.400000000001</v>
      </c>
      <c r="AL12" s="6">
        <v>504.9</v>
      </c>
      <c r="AM12" s="6">
        <v>939</v>
      </c>
      <c r="AN12" s="6">
        <v>337.3</v>
      </c>
      <c r="AO12" s="6">
        <v>2739.5</v>
      </c>
      <c r="AP12" s="6">
        <v>35743.5</v>
      </c>
      <c r="AQ12" s="6">
        <v>1471.9</v>
      </c>
      <c r="AR12" s="6">
        <v>167.3</v>
      </c>
      <c r="AS12" s="6">
        <v>13435.2</v>
      </c>
      <c r="AT12" s="6">
        <v>1652.5</v>
      </c>
      <c r="AU12" s="6">
        <v>2714.2</v>
      </c>
      <c r="AV12" s="6">
        <v>234.4</v>
      </c>
      <c r="AW12" s="6">
        <v>526.79999999999995</v>
      </c>
      <c r="AX12" s="6">
        <v>383.3</v>
      </c>
      <c r="AY12" s="6">
        <v>254.6</v>
      </c>
      <c r="AZ12" s="6">
        <v>7002.4</v>
      </c>
      <c r="BA12" s="6">
        <v>371.6</v>
      </c>
      <c r="BB12" s="6">
        <v>195.1</v>
      </c>
      <c r="BC12" s="6">
        <v>3102.9</v>
      </c>
      <c r="BD12" s="6">
        <v>12602.6</v>
      </c>
      <c r="BE12" s="6">
        <v>209.6</v>
      </c>
      <c r="BF12" s="6">
        <v>93.5</v>
      </c>
      <c r="BG12" s="6">
        <v>537.6</v>
      </c>
      <c r="BH12" s="6" t="s">
        <v>246</v>
      </c>
      <c r="BI12" s="6">
        <v>717.9</v>
      </c>
      <c r="BJ12" s="6">
        <v>149.9</v>
      </c>
      <c r="BK12" s="6">
        <v>203.9</v>
      </c>
      <c r="BL12" s="6">
        <v>433.5</v>
      </c>
      <c r="BM12" s="6" t="s">
        <v>246</v>
      </c>
      <c r="BN12" s="6">
        <v>3950</v>
      </c>
      <c r="BO12" s="6">
        <v>251.6</v>
      </c>
      <c r="BP12" s="6">
        <v>3765.6</v>
      </c>
      <c r="BQ12" s="6">
        <v>63304.6</v>
      </c>
      <c r="BR12" s="6">
        <v>8297.2000000000007</v>
      </c>
      <c r="BS12" s="6">
        <v>55007.4</v>
      </c>
      <c r="BT12" s="6">
        <v>104061.8</v>
      </c>
      <c r="BU12" s="6">
        <v>1631.2</v>
      </c>
      <c r="BV12" s="6">
        <v>1436.8</v>
      </c>
      <c r="BW12" s="6">
        <v>1127</v>
      </c>
      <c r="BX12" s="6">
        <v>1547.8</v>
      </c>
      <c r="BY12" s="6">
        <v>20191.7</v>
      </c>
      <c r="BZ12" s="6">
        <v>19420.400000000001</v>
      </c>
      <c r="CA12" s="6">
        <v>3620.2</v>
      </c>
      <c r="CB12" s="6">
        <v>1648.2</v>
      </c>
      <c r="CC12" s="6">
        <v>11975.5</v>
      </c>
      <c r="CD12" s="6">
        <v>2666.2</v>
      </c>
      <c r="CE12" s="6">
        <v>1476.8</v>
      </c>
      <c r="CF12" s="6">
        <v>1005.7</v>
      </c>
      <c r="CG12" s="6">
        <v>14253.6</v>
      </c>
      <c r="CH12" s="6">
        <v>1729.5</v>
      </c>
      <c r="CI12" s="6">
        <v>1362.4</v>
      </c>
      <c r="CJ12" s="6">
        <v>3445.5</v>
      </c>
      <c r="CK12" s="6">
        <v>15352.7</v>
      </c>
      <c r="CL12" s="11">
        <v>170.60000000000855</v>
      </c>
      <c r="CM12" s="11">
        <v>190.39999999999827</v>
      </c>
      <c r="CN12" s="11">
        <v>4231.3000000000011</v>
      </c>
      <c r="CO12" s="69">
        <v>2289.5</v>
      </c>
      <c r="CP12" s="11">
        <v>2246.0000000000177</v>
      </c>
    </row>
    <row r="13" spans="1:94" x14ac:dyDescent="0.25">
      <c r="A13" s="1" t="s">
        <v>34</v>
      </c>
      <c r="B13" s="6">
        <v>512008.8</v>
      </c>
      <c r="C13" s="6">
        <v>233138.1</v>
      </c>
      <c r="D13" s="6">
        <v>249.9</v>
      </c>
      <c r="E13" s="6">
        <v>140360.6</v>
      </c>
      <c r="F13" s="6">
        <v>391.6</v>
      </c>
      <c r="G13" s="6">
        <v>32323.200000000001</v>
      </c>
      <c r="H13" s="6">
        <v>96.4</v>
      </c>
      <c r="I13" s="6">
        <v>31294.1</v>
      </c>
      <c r="J13" s="6">
        <v>1116.3</v>
      </c>
      <c r="K13" s="6">
        <v>836.3</v>
      </c>
      <c r="L13" s="6">
        <v>143.9</v>
      </c>
      <c r="M13" s="6">
        <v>1910.8</v>
      </c>
      <c r="N13" s="6">
        <v>733.6</v>
      </c>
      <c r="O13" s="6">
        <v>10429.4</v>
      </c>
      <c r="P13" s="6">
        <v>3275.1</v>
      </c>
      <c r="Q13" s="6">
        <v>5109</v>
      </c>
      <c r="R13" s="6">
        <v>1819</v>
      </c>
      <c r="S13" s="6">
        <v>596.29999999999995</v>
      </c>
      <c r="T13" s="6">
        <v>6148</v>
      </c>
      <c r="U13" s="6">
        <v>5156.6000000000004</v>
      </c>
      <c r="V13" s="6">
        <v>991.4</v>
      </c>
      <c r="W13" s="6">
        <v>41629.699999999997</v>
      </c>
      <c r="X13" s="6">
        <v>902.6</v>
      </c>
      <c r="Y13" s="6">
        <v>170.1</v>
      </c>
      <c r="Z13" s="6">
        <v>709.3</v>
      </c>
      <c r="AA13" s="6">
        <v>662.6</v>
      </c>
      <c r="AB13" s="6">
        <v>1595.9</v>
      </c>
      <c r="AC13" s="6">
        <v>559.20000000000005</v>
      </c>
      <c r="AD13" s="6">
        <v>195</v>
      </c>
      <c r="AE13" s="6">
        <v>1344.3</v>
      </c>
      <c r="AF13" s="6">
        <v>717.1</v>
      </c>
      <c r="AG13" s="6">
        <v>596.29999999999995</v>
      </c>
      <c r="AH13" s="6">
        <v>78.5</v>
      </c>
      <c r="AI13" s="6">
        <v>6607</v>
      </c>
      <c r="AJ13" s="6">
        <v>1160.5999999999999</v>
      </c>
      <c r="AK13" s="6">
        <v>20567.7</v>
      </c>
      <c r="AL13" s="6">
        <v>582.29999999999995</v>
      </c>
      <c r="AM13" s="6">
        <v>992.2</v>
      </c>
      <c r="AN13" s="6">
        <v>361.5</v>
      </c>
      <c r="AO13" s="6">
        <v>3623.4</v>
      </c>
      <c r="AP13" s="6">
        <v>41691.300000000003</v>
      </c>
      <c r="AQ13" s="6">
        <v>1768.4</v>
      </c>
      <c r="AR13" s="6">
        <v>198.2</v>
      </c>
      <c r="AS13" s="6">
        <v>15766.3</v>
      </c>
      <c r="AT13" s="6">
        <v>1887.1</v>
      </c>
      <c r="AU13" s="6">
        <v>2915.1</v>
      </c>
      <c r="AV13" s="6">
        <v>265.39999999999998</v>
      </c>
      <c r="AW13" s="6">
        <v>523</v>
      </c>
      <c r="AX13" s="6">
        <v>394.2</v>
      </c>
      <c r="AY13" s="6">
        <v>284.5</v>
      </c>
      <c r="AZ13" s="6">
        <v>7792.3</v>
      </c>
      <c r="BA13" s="6">
        <v>468</v>
      </c>
      <c r="BB13" s="6">
        <v>230.2</v>
      </c>
      <c r="BC13" s="6">
        <v>4218.6000000000004</v>
      </c>
      <c r="BD13" s="6">
        <v>13957.1</v>
      </c>
      <c r="BE13" s="6">
        <v>228.4</v>
      </c>
      <c r="BF13" s="6">
        <v>104.6</v>
      </c>
      <c r="BG13" s="6">
        <v>507.2</v>
      </c>
      <c r="BH13" s="6" t="s">
        <v>246</v>
      </c>
      <c r="BI13" s="6">
        <v>812.3</v>
      </c>
      <c r="BJ13" s="6">
        <v>180.4</v>
      </c>
      <c r="BK13" s="6">
        <v>235.2</v>
      </c>
      <c r="BL13" s="6">
        <v>538.9</v>
      </c>
      <c r="BM13" s="6" t="s">
        <v>246</v>
      </c>
      <c r="BN13" s="6">
        <v>4327</v>
      </c>
      <c r="BO13" s="6">
        <v>288.7</v>
      </c>
      <c r="BP13" s="6">
        <v>4098.6000000000004</v>
      </c>
      <c r="BQ13" s="6">
        <v>66580.399999999994</v>
      </c>
      <c r="BR13" s="6">
        <v>8941.6</v>
      </c>
      <c r="BS13" s="6">
        <v>57638.8</v>
      </c>
      <c r="BT13" s="6">
        <v>108864.2</v>
      </c>
      <c r="BU13" s="6">
        <v>1788.2</v>
      </c>
      <c r="BV13" s="6">
        <v>1564.1</v>
      </c>
      <c r="BW13" s="6">
        <v>1198.5999999999999</v>
      </c>
      <c r="BX13" s="6">
        <v>1625.5</v>
      </c>
      <c r="BY13" s="6">
        <v>21914.5</v>
      </c>
      <c r="BZ13" s="6">
        <v>20889.5</v>
      </c>
      <c r="CA13" s="6">
        <v>3137.3</v>
      </c>
      <c r="CB13" s="6">
        <v>1707.5</v>
      </c>
      <c r="CC13" s="6">
        <v>12370.2</v>
      </c>
      <c r="CD13" s="6">
        <v>2779.9</v>
      </c>
      <c r="CE13" s="6">
        <v>1572.5</v>
      </c>
      <c r="CF13" s="6">
        <v>1049.0999999999999</v>
      </c>
      <c r="CG13" s="6">
        <v>13570.2</v>
      </c>
      <c r="CH13" s="6">
        <v>1879.8</v>
      </c>
      <c r="CI13" s="6">
        <v>1617.3</v>
      </c>
      <c r="CJ13" s="6">
        <v>3778.9</v>
      </c>
      <c r="CK13" s="6">
        <v>16249.7</v>
      </c>
      <c r="CL13" s="11">
        <v>171.40000000000282</v>
      </c>
      <c r="CM13" s="11">
        <v>204.09999999999491</v>
      </c>
      <c r="CN13" s="11">
        <v>4980.0000000000018</v>
      </c>
      <c r="CO13" s="69">
        <v>2635.7999999999988</v>
      </c>
      <c r="CP13" s="11">
        <v>2596.4999999999945</v>
      </c>
    </row>
    <row r="14" spans="1:94" x14ac:dyDescent="0.25">
      <c r="A14" s="1" t="s">
        <v>35</v>
      </c>
      <c r="B14" s="6">
        <v>521388.2</v>
      </c>
      <c r="C14" s="6">
        <v>243698.1</v>
      </c>
      <c r="D14" s="6">
        <v>249.6</v>
      </c>
      <c r="E14" s="6">
        <v>150340.29999999999</v>
      </c>
      <c r="F14" s="6">
        <v>417.2</v>
      </c>
      <c r="G14" s="6">
        <v>31630.9</v>
      </c>
      <c r="H14" s="6">
        <v>97.9</v>
      </c>
      <c r="I14" s="6">
        <v>31139.7</v>
      </c>
      <c r="J14" s="6">
        <v>1239.9000000000001</v>
      </c>
      <c r="K14" s="6">
        <v>848.5</v>
      </c>
      <c r="L14" s="6">
        <v>151.19999999999999</v>
      </c>
      <c r="M14" s="6">
        <v>2184</v>
      </c>
      <c r="N14" s="6">
        <v>811.9</v>
      </c>
      <c r="O14" s="6">
        <v>10486.9</v>
      </c>
      <c r="P14" s="6">
        <v>3435</v>
      </c>
      <c r="Q14" s="6">
        <v>5185.8999999999996</v>
      </c>
      <c r="R14" s="6">
        <v>2176.8000000000002</v>
      </c>
      <c r="S14" s="6">
        <v>673.4</v>
      </c>
      <c r="T14" s="6">
        <v>6298.2</v>
      </c>
      <c r="U14" s="6">
        <v>5270.9</v>
      </c>
      <c r="V14" s="6">
        <v>1027.3</v>
      </c>
      <c r="W14" s="6">
        <v>42233</v>
      </c>
      <c r="X14" s="6">
        <v>1134.7</v>
      </c>
      <c r="Y14" s="6">
        <v>151.30000000000001</v>
      </c>
      <c r="Z14" s="6">
        <v>685.6</v>
      </c>
      <c r="AA14" s="6">
        <v>603.20000000000005</v>
      </c>
      <c r="AB14" s="6">
        <v>1310</v>
      </c>
      <c r="AC14" s="6">
        <v>518.29999999999995</v>
      </c>
      <c r="AD14" s="6">
        <v>244.5</v>
      </c>
      <c r="AE14" s="6">
        <v>1255.5999999999999</v>
      </c>
      <c r="AF14" s="6">
        <v>684.3</v>
      </c>
      <c r="AG14" s="6">
        <v>603.5</v>
      </c>
      <c r="AH14" s="6">
        <v>73.2</v>
      </c>
      <c r="AI14" s="6">
        <v>6252</v>
      </c>
      <c r="AJ14" s="6">
        <v>1016.1</v>
      </c>
      <c r="AK14" s="6">
        <v>21792.5</v>
      </c>
      <c r="AL14" s="6">
        <v>525.29999999999995</v>
      </c>
      <c r="AM14" s="6">
        <v>926.7</v>
      </c>
      <c r="AN14" s="6">
        <v>336.9</v>
      </c>
      <c r="AO14" s="6">
        <v>3902.8</v>
      </c>
      <c r="AP14" s="6">
        <v>43152.7</v>
      </c>
      <c r="AQ14" s="6">
        <v>2181.6999999999998</v>
      </c>
      <c r="AR14" s="6">
        <v>224.7</v>
      </c>
      <c r="AS14" s="6">
        <v>14684.7</v>
      </c>
      <c r="AT14" s="6">
        <v>1680.9</v>
      </c>
      <c r="AU14" s="6">
        <v>2924.7</v>
      </c>
      <c r="AV14" s="6">
        <v>282.3</v>
      </c>
      <c r="AW14" s="6">
        <v>549.6</v>
      </c>
      <c r="AX14" s="6">
        <v>445.5</v>
      </c>
      <c r="AY14" s="6">
        <v>300.3</v>
      </c>
      <c r="AZ14" s="6">
        <v>8078.9</v>
      </c>
      <c r="BA14" s="6">
        <v>564.79999999999995</v>
      </c>
      <c r="BB14" s="6">
        <v>238</v>
      </c>
      <c r="BC14" s="6">
        <v>5200.7</v>
      </c>
      <c r="BD14" s="6">
        <v>14960.3</v>
      </c>
      <c r="BE14" s="6">
        <v>240.8</v>
      </c>
      <c r="BF14" s="6">
        <v>104.2</v>
      </c>
      <c r="BG14" s="6">
        <v>578.70000000000005</v>
      </c>
      <c r="BH14" s="6" t="s">
        <v>246</v>
      </c>
      <c r="BI14" s="6">
        <v>851.5</v>
      </c>
      <c r="BJ14" s="6">
        <v>217.8</v>
      </c>
      <c r="BK14" s="6">
        <v>234.9</v>
      </c>
      <c r="BL14" s="6">
        <v>663.9</v>
      </c>
      <c r="BM14" s="6" t="s">
        <v>246</v>
      </c>
      <c r="BN14" s="6">
        <v>4218.3</v>
      </c>
      <c r="BO14" s="6">
        <v>299.7</v>
      </c>
      <c r="BP14" s="6">
        <v>4478.3</v>
      </c>
      <c r="BQ14" s="6">
        <v>69338.8</v>
      </c>
      <c r="BR14" s="6">
        <v>9187.2999999999993</v>
      </c>
      <c r="BS14" s="6">
        <v>60151.5</v>
      </c>
      <c r="BT14" s="6">
        <v>101707.2</v>
      </c>
      <c r="BU14" s="6">
        <v>1718.5</v>
      </c>
      <c r="BV14" s="6">
        <v>1513.1</v>
      </c>
      <c r="BW14" s="6">
        <v>1117</v>
      </c>
      <c r="BX14" s="6">
        <v>1535.3</v>
      </c>
      <c r="BY14" s="6">
        <v>20705</v>
      </c>
      <c r="BZ14" s="6">
        <v>19423.8</v>
      </c>
      <c r="CA14" s="6">
        <v>2601</v>
      </c>
      <c r="CB14" s="6">
        <v>1560.2</v>
      </c>
      <c r="CC14" s="6">
        <v>11021</v>
      </c>
      <c r="CD14" s="6">
        <v>2599.1999999999998</v>
      </c>
      <c r="CE14" s="6">
        <v>1513.3</v>
      </c>
      <c r="CF14" s="6">
        <v>896.1</v>
      </c>
      <c r="CG14" s="6">
        <v>11439.6</v>
      </c>
      <c r="CH14" s="6">
        <v>1838.2</v>
      </c>
      <c r="CI14" s="6">
        <v>1547.5</v>
      </c>
      <c r="CJ14" s="6">
        <v>4098.1000000000004</v>
      </c>
      <c r="CK14" s="6">
        <v>16406.599999999999</v>
      </c>
      <c r="CL14" s="11">
        <v>173.70000000001983</v>
      </c>
      <c r="CM14" s="11">
        <v>216.50000000000136</v>
      </c>
      <c r="CN14" s="11">
        <v>5795.8999999999933</v>
      </c>
      <c r="CO14" s="69">
        <v>3072.2000000000003</v>
      </c>
      <c r="CP14" s="11">
        <v>2780.200000000018</v>
      </c>
    </row>
    <row r="15" spans="1:94" x14ac:dyDescent="0.25">
      <c r="A15" s="1" t="s">
        <v>36</v>
      </c>
      <c r="B15" s="6">
        <v>518920.8</v>
      </c>
      <c r="C15" s="6">
        <v>229909.7</v>
      </c>
      <c r="D15" s="6">
        <v>296.60000000000002</v>
      </c>
      <c r="E15" s="6">
        <v>141630.1</v>
      </c>
      <c r="F15" s="6">
        <v>441.7</v>
      </c>
      <c r="G15" s="6">
        <v>31319.599999999999</v>
      </c>
      <c r="H15" s="6">
        <v>94.5</v>
      </c>
      <c r="I15" s="6">
        <v>25495.1</v>
      </c>
      <c r="J15" s="6">
        <v>1383.8</v>
      </c>
      <c r="K15" s="6">
        <v>850.3</v>
      </c>
      <c r="L15" s="6">
        <v>154.80000000000001</v>
      </c>
      <c r="M15" s="6">
        <v>2073.3000000000002</v>
      </c>
      <c r="N15" s="6">
        <v>873</v>
      </c>
      <c r="O15" s="6">
        <v>10312</v>
      </c>
      <c r="P15" s="6">
        <v>3190.2</v>
      </c>
      <c r="Q15" s="6">
        <v>5480.8</v>
      </c>
      <c r="R15" s="6">
        <v>2695.2</v>
      </c>
      <c r="S15" s="6">
        <v>782.1</v>
      </c>
      <c r="T15" s="6">
        <v>6204.6</v>
      </c>
      <c r="U15" s="6">
        <v>5151.8999999999996</v>
      </c>
      <c r="V15" s="6">
        <v>1052.7</v>
      </c>
      <c r="W15" s="6">
        <v>46505.1</v>
      </c>
      <c r="X15" s="6">
        <v>1422.9</v>
      </c>
      <c r="Y15" s="6">
        <v>160.19999999999999</v>
      </c>
      <c r="Z15" s="6">
        <v>725.3</v>
      </c>
      <c r="AA15" s="6">
        <v>632.20000000000005</v>
      </c>
      <c r="AB15" s="6">
        <v>1378.1</v>
      </c>
      <c r="AC15" s="6">
        <v>542.79999999999995</v>
      </c>
      <c r="AD15" s="6">
        <v>275.2</v>
      </c>
      <c r="AE15" s="6">
        <v>1244.9000000000001</v>
      </c>
      <c r="AF15" s="6">
        <v>743.7</v>
      </c>
      <c r="AG15" s="6">
        <v>657.7</v>
      </c>
      <c r="AH15" s="6">
        <v>79.5</v>
      </c>
      <c r="AI15" s="6">
        <v>6737.6</v>
      </c>
      <c r="AJ15" s="6">
        <v>1038.9000000000001</v>
      </c>
      <c r="AK15" s="6">
        <v>24607.599999999999</v>
      </c>
      <c r="AL15" s="6">
        <v>622.79999999999995</v>
      </c>
      <c r="AM15" s="6">
        <v>985.4</v>
      </c>
      <c r="AN15" s="6">
        <v>347.6</v>
      </c>
      <c r="AO15" s="6">
        <v>4051</v>
      </c>
      <c r="AP15" s="6">
        <v>44725.599999999999</v>
      </c>
      <c r="AQ15" s="6">
        <v>2680.2</v>
      </c>
      <c r="AR15" s="6">
        <v>251.6</v>
      </c>
      <c r="AS15" s="6">
        <v>14609.2</v>
      </c>
      <c r="AT15" s="6">
        <v>1628.3</v>
      </c>
      <c r="AU15" s="6">
        <v>2864.6</v>
      </c>
      <c r="AV15" s="6">
        <v>301.3</v>
      </c>
      <c r="AW15" s="6">
        <v>521.79999999999995</v>
      </c>
      <c r="AX15" s="6">
        <v>426.2</v>
      </c>
      <c r="AY15" s="6">
        <v>285.10000000000002</v>
      </c>
      <c r="AZ15" s="6">
        <v>9253.2000000000007</v>
      </c>
      <c r="BA15" s="6">
        <v>672.7</v>
      </c>
      <c r="BB15" s="6">
        <v>263.2</v>
      </c>
      <c r="BC15" s="6">
        <v>4924.7</v>
      </c>
      <c r="BD15" s="6">
        <v>15611.5</v>
      </c>
      <c r="BE15" s="6">
        <v>261.2</v>
      </c>
      <c r="BF15" s="6">
        <v>116.9</v>
      </c>
      <c r="BG15" s="6">
        <v>598.4</v>
      </c>
      <c r="BH15" s="6" t="s">
        <v>246</v>
      </c>
      <c r="BI15" s="6">
        <v>1022.7</v>
      </c>
      <c r="BJ15" s="6">
        <v>254.7</v>
      </c>
      <c r="BK15" s="6">
        <v>258.7</v>
      </c>
      <c r="BL15" s="6">
        <v>793.1</v>
      </c>
      <c r="BM15" s="6" t="s">
        <v>246</v>
      </c>
      <c r="BN15" s="6">
        <v>3844.4</v>
      </c>
      <c r="BO15" s="6">
        <v>343.2</v>
      </c>
      <c r="BP15" s="6">
        <v>4892.8</v>
      </c>
      <c r="BQ15" s="6">
        <v>71822.100000000006</v>
      </c>
      <c r="BR15" s="6">
        <v>9224.6</v>
      </c>
      <c r="BS15" s="6">
        <v>62597.5</v>
      </c>
      <c r="BT15" s="6">
        <v>104142.2</v>
      </c>
      <c r="BU15" s="6">
        <v>1813.1</v>
      </c>
      <c r="BV15" s="6">
        <v>1627</v>
      </c>
      <c r="BW15" s="6">
        <v>1174.8</v>
      </c>
      <c r="BX15" s="6">
        <v>1525.5</v>
      </c>
      <c r="BY15" s="6">
        <v>21793.599999999999</v>
      </c>
      <c r="BZ15" s="6">
        <v>20444.8</v>
      </c>
      <c r="CA15" s="6">
        <v>2514.4</v>
      </c>
      <c r="CB15" s="6">
        <v>1550.1</v>
      </c>
      <c r="CC15" s="6">
        <v>10955.9</v>
      </c>
      <c r="CD15" s="6">
        <v>2733</v>
      </c>
      <c r="CE15" s="6">
        <v>1477.7</v>
      </c>
      <c r="CF15" s="6">
        <v>887.4</v>
      </c>
      <c r="CG15" s="6">
        <v>10976.6</v>
      </c>
      <c r="CH15" s="6">
        <v>1916.9</v>
      </c>
      <c r="CI15" s="6">
        <v>1575.6</v>
      </c>
      <c r="CJ15" s="6">
        <v>4423.3</v>
      </c>
      <c r="CK15" s="6">
        <v>16574.7</v>
      </c>
      <c r="CL15" s="11">
        <v>177.80000000000291</v>
      </c>
      <c r="CM15" s="11">
        <v>251.70000000000073</v>
      </c>
      <c r="CN15" s="11">
        <v>6043.4999999999955</v>
      </c>
      <c r="CO15" s="69">
        <v>3225.4000000000019</v>
      </c>
      <c r="CP15" s="11">
        <v>2991.4000000000051</v>
      </c>
    </row>
    <row r="16" spans="1:94" x14ac:dyDescent="0.25">
      <c r="A16" s="1" t="s">
        <v>37</v>
      </c>
      <c r="B16" s="6">
        <v>508406.7</v>
      </c>
      <c r="C16" s="6">
        <v>221093.4</v>
      </c>
      <c r="D16" s="6">
        <v>310.8</v>
      </c>
      <c r="E16" s="6">
        <v>131700.70000000001</v>
      </c>
      <c r="F16" s="6">
        <v>457</v>
      </c>
      <c r="G16" s="6">
        <v>32336.9</v>
      </c>
      <c r="H16" s="6">
        <v>97.1</v>
      </c>
      <c r="I16" s="6">
        <v>24336.5</v>
      </c>
      <c r="J16" s="6">
        <v>1265</v>
      </c>
      <c r="K16" s="6">
        <v>859.6</v>
      </c>
      <c r="L16" s="6">
        <v>174.3</v>
      </c>
      <c r="M16" s="6">
        <v>2064.5</v>
      </c>
      <c r="N16" s="6">
        <v>929.4</v>
      </c>
      <c r="O16" s="6">
        <v>11203.7</v>
      </c>
      <c r="P16" s="6">
        <v>3227.9</v>
      </c>
      <c r="Q16" s="6">
        <v>5483.7</v>
      </c>
      <c r="R16" s="6">
        <v>2813.1</v>
      </c>
      <c r="S16" s="6">
        <v>888.9</v>
      </c>
      <c r="T16" s="6">
        <v>6012.3</v>
      </c>
      <c r="U16" s="6">
        <v>4931.8</v>
      </c>
      <c r="V16" s="6">
        <v>1080.5</v>
      </c>
      <c r="W16" s="6">
        <v>42334.8</v>
      </c>
      <c r="X16" s="6">
        <v>1519.3</v>
      </c>
      <c r="Y16" s="6">
        <v>146.5</v>
      </c>
      <c r="Z16" s="6">
        <v>738.9</v>
      </c>
      <c r="AA16" s="6">
        <v>599</v>
      </c>
      <c r="AB16" s="6">
        <v>1333.6</v>
      </c>
      <c r="AC16" s="6">
        <v>534.5</v>
      </c>
      <c r="AD16" s="6">
        <v>276.5</v>
      </c>
      <c r="AE16" s="6">
        <v>1255.0999999999999</v>
      </c>
      <c r="AF16" s="6">
        <v>752.9</v>
      </c>
      <c r="AG16" s="6">
        <v>702.5</v>
      </c>
      <c r="AH16" s="6">
        <v>77.3</v>
      </c>
      <c r="AI16" s="6">
        <v>7054.2</v>
      </c>
      <c r="AJ16" s="6">
        <v>973.8</v>
      </c>
      <c r="AK16" s="6">
        <v>21165.9</v>
      </c>
      <c r="AL16" s="6">
        <v>642.6</v>
      </c>
      <c r="AM16" s="6">
        <v>993.2</v>
      </c>
      <c r="AN16" s="6">
        <v>347.6</v>
      </c>
      <c r="AO16" s="6">
        <v>2961.8</v>
      </c>
      <c r="AP16" s="6">
        <v>42924.7</v>
      </c>
      <c r="AQ16" s="6">
        <v>2231.5</v>
      </c>
      <c r="AR16" s="6">
        <v>273.5</v>
      </c>
      <c r="AS16" s="6">
        <v>14950</v>
      </c>
      <c r="AT16" s="6">
        <v>1450.3</v>
      </c>
      <c r="AU16" s="6">
        <v>2693.9</v>
      </c>
      <c r="AV16" s="6">
        <v>292.89999999999998</v>
      </c>
      <c r="AW16" s="6">
        <v>518.70000000000005</v>
      </c>
      <c r="AX16" s="6">
        <v>491.8</v>
      </c>
      <c r="AY16" s="6">
        <v>294.10000000000002</v>
      </c>
      <c r="AZ16" s="6">
        <v>9625.6</v>
      </c>
      <c r="BA16" s="6">
        <v>695.9</v>
      </c>
      <c r="BB16" s="6">
        <v>239.8</v>
      </c>
      <c r="BC16" s="6">
        <v>1764.9</v>
      </c>
      <c r="BD16" s="6">
        <v>16865.2</v>
      </c>
      <c r="BE16" s="6">
        <v>278.39999999999998</v>
      </c>
      <c r="BF16" s="6">
        <v>124</v>
      </c>
      <c r="BG16" s="6">
        <v>689</v>
      </c>
      <c r="BH16" s="6" t="s">
        <v>246</v>
      </c>
      <c r="BI16" s="6">
        <v>1019.5</v>
      </c>
      <c r="BJ16" s="6">
        <v>314.3</v>
      </c>
      <c r="BK16" s="6">
        <v>275.89999999999998</v>
      </c>
      <c r="BL16" s="6">
        <v>947.7</v>
      </c>
      <c r="BM16" s="6" t="s">
        <v>246</v>
      </c>
      <c r="BN16" s="6">
        <v>3843.2</v>
      </c>
      <c r="BO16" s="6">
        <v>375.7</v>
      </c>
      <c r="BP16" s="6">
        <v>5300.7</v>
      </c>
      <c r="BQ16" s="6">
        <v>74057</v>
      </c>
      <c r="BR16" s="6">
        <v>8846.6</v>
      </c>
      <c r="BS16" s="6">
        <v>65210.400000000001</v>
      </c>
      <c r="BT16" s="6">
        <v>105119.3</v>
      </c>
      <c r="BU16" s="6">
        <v>1871.6</v>
      </c>
      <c r="BV16" s="6">
        <v>1656.8</v>
      </c>
      <c r="BW16" s="6">
        <v>1193.7</v>
      </c>
      <c r="BX16" s="6">
        <v>1472.3</v>
      </c>
      <c r="BY16" s="6">
        <v>21966.1</v>
      </c>
      <c r="BZ16" s="6">
        <v>20700.400000000001</v>
      </c>
      <c r="CA16" s="6">
        <v>2403.3000000000002</v>
      </c>
      <c r="CB16" s="6">
        <v>1516.3</v>
      </c>
      <c r="CC16" s="6">
        <v>10589.5</v>
      </c>
      <c r="CD16" s="6">
        <v>2756.2</v>
      </c>
      <c r="CE16" s="6">
        <v>1391.9</v>
      </c>
      <c r="CF16" s="6">
        <v>889.2</v>
      </c>
      <c r="CG16" s="6">
        <v>10563.6</v>
      </c>
      <c r="CH16" s="6">
        <v>1814.9</v>
      </c>
      <c r="CI16" s="6">
        <v>1605.4</v>
      </c>
      <c r="CJ16" s="6">
        <v>4538.3</v>
      </c>
      <c r="CK16" s="6">
        <v>18012.3</v>
      </c>
      <c r="CL16" s="11">
        <v>177.50000000001182</v>
      </c>
      <c r="CM16" s="11">
        <v>259.600000000004</v>
      </c>
      <c r="CN16" s="11">
        <v>7401.7999999999975</v>
      </c>
      <c r="CO16" s="69">
        <v>3696.8000000000011</v>
      </c>
      <c r="CP16" s="11">
        <v>3118.5999999999713</v>
      </c>
    </row>
    <row r="17" spans="1:97" x14ac:dyDescent="0.25">
      <c r="A17" s="1" t="s">
        <v>38</v>
      </c>
      <c r="B17" s="6">
        <v>475950.1</v>
      </c>
      <c r="C17" s="6">
        <v>217097</v>
      </c>
      <c r="D17" s="6">
        <v>245.5</v>
      </c>
      <c r="E17" s="6">
        <v>132201.79999999999</v>
      </c>
      <c r="F17" s="6">
        <v>478.2</v>
      </c>
      <c r="G17" s="6">
        <v>30991.4</v>
      </c>
      <c r="H17" s="6">
        <v>94.5</v>
      </c>
      <c r="I17" s="6">
        <v>22254.3</v>
      </c>
      <c r="J17" s="6">
        <v>1060.0999999999999</v>
      </c>
      <c r="K17" s="6">
        <v>793.1</v>
      </c>
      <c r="L17" s="6">
        <v>164.9</v>
      </c>
      <c r="M17" s="6">
        <v>2001.8</v>
      </c>
      <c r="N17" s="6">
        <v>919</v>
      </c>
      <c r="O17" s="6">
        <v>10618.8</v>
      </c>
      <c r="P17" s="6">
        <v>3177.1</v>
      </c>
      <c r="Q17" s="6">
        <v>5566.2</v>
      </c>
      <c r="R17" s="6">
        <v>2697.7</v>
      </c>
      <c r="S17" s="6">
        <v>949.8</v>
      </c>
      <c r="T17" s="6">
        <v>5156.3999999999996</v>
      </c>
      <c r="U17" s="6">
        <v>4237.6000000000004</v>
      </c>
      <c r="V17" s="6">
        <v>918.8</v>
      </c>
      <c r="W17" s="6">
        <v>30965</v>
      </c>
      <c r="X17" s="6">
        <v>1113.2</v>
      </c>
      <c r="Y17" s="6">
        <v>130.5</v>
      </c>
      <c r="Z17" s="6">
        <v>636.1</v>
      </c>
      <c r="AA17" s="6">
        <v>488.5</v>
      </c>
      <c r="AB17" s="6">
        <v>1135.8</v>
      </c>
      <c r="AC17" s="6">
        <v>467.7</v>
      </c>
      <c r="AD17" s="6">
        <v>219.1</v>
      </c>
      <c r="AE17" s="6">
        <v>1095.0999999999999</v>
      </c>
      <c r="AF17" s="6">
        <v>663.8</v>
      </c>
      <c r="AG17" s="6">
        <v>624.20000000000005</v>
      </c>
      <c r="AH17" s="6">
        <v>65.8</v>
      </c>
      <c r="AI17" s="6">
        <v>5911.8</v>
      </c>
      <c r="AJ17" s="6">
        <v>843.2</v>
      </c>
      <c r="AK17" s="6">
        <v>14061.8</v>
      </c>
      <c r="AL17" s="6">
        <v>552.4</v>
      </c>
      <c r="AM17" s="6">
        <v>853.3</v>
      </c>
      <c r="AN17" s="6">
        <v>292</v>
      </c>
      <c r="AO17" s="6">
        <v>1584.7</v>
      </c>
      <c r="AP17" s="6">
        <v>38323.9</v>
      </c>
      <c r="AQ17" s="6">
        <v>2624.5</v>
      </c>
      <c r="AR17" s="6">
        <v>293.7</v>
      </c>
      <c r="AS17" s="6">
        <v>11710.6</v>
      </c>
      <c r="AT17" s="6">
        <v>1282.9000000000001</v>
      </c>
      <c r="AU17" s="6">
        <v>2048.1</v>
      </c>
      <c r="AV17" s="6">
        <v>308.5</v>
      </c>
      <c r="AW17" s="6">
        <v>520</v>
      </c>
      <c r="AX17" s="6">
        <v>521.70000000000005</v>
      </c>
      <c r="AY17" s="6">
        <v>310.8</v>
      </c>
      <c r="AZ17" s="6">
        <v>8706.4</v>
      </c>
      <c r="BA17" s="6">
        <v>746.3</v>
      </c>
      <c r="BB17" s="6">
        <v>226</v>
      </c>
      <c r="BC17" s="6">
        <v>2202.5</v>
      </c>
      <c r="BD17" s="6">
        <v>16748</v>
      </c>
      <c r="BE17" s="6">
        <v>246.7</v>
      </c>
      <c r="BF17" s="6">
        <v>113.2</v>
      </c>
      <c r="BG17" s="6">
        <v>753.4</v>
      </c>
      <c r="BH17" s="6" t="s">
        <v>246</v>
      </c>
      <c r="BI17" s="6">
        <v>920</v>
      </c>
      <c r="BJ17" s="6">
        <v>300.89999999999998</v>
      </c>
      <c r="BK17" s="6">
        <v>257.10000000000002</v>
      </c>
      <c r="BL17" s="6">
        <v>915.6</v>
      </c>
      <c r="BM17" s="6" t="s">
        <v>246</v>
      </c>
      <c r="BN17" s="6">
        <v>3641</v>
      </c>
      <c r="BO17" s="6">
        <v>363.1</v>
      </c>
      <c r="BP17" s="6">
        <v>5543.6</v>
      </c>
      <c r="BQ17" s="6">
        <v>76685.100000000006</v>
      </c>
      <c r="BR17" s="6">
        <v>7847.1</v>
      </c>
      <c r="BS17" s="6">
        <v>68838</v>
      </c>
      <c r="BT17" s="6">
        <v>90974.8</v>
      </c>
      <c r="BU17" s="6">
        <v>1592.3</v>
      </c>
      <c r="BV17" s="6">
        <v>1424.8</v>
      </c>
      <c r="BW17" s="6">
        <v>1010.2</v>
      </c>
      <c r="BX17" s="6">
        <v>1195.9000000000001</v>
      </c>
      <c r="BY17" s="6">
        <v>18533.599999999999</v>
      </c>
      <c r="BZ17" s="6">
        <v>17470.400000000001</v>
      </c>
      <c r="CA17" s="6">
        <v>1930.3</v>
      </c>
      <c r="CB17" s="6">
        <v>1280.2</v>
      </c>
      <c r="CC17" s="6">
        <v>8660.7999999999993</v>
      </c>
      <c r="CD17" s="6">
        <v>2317.6999999999998</v>
      </c>
      <c r="CE17" s="6">
        <v>1102.0999999999999</v>
      </c>
      <c r="CF17" s="6">
        <v>757.8</v>
      </c>
      <c r="CG17" s="6">
        <v>8877.6</v>
      </c>
      <c r="CH17" s="6">
        <v>1542.2</v>
      </c>
      <c r="CI17" s="6">
        <v>1516.5</v>
      </c>
      <c r="CJ17" s="6">
        <v>4375.3999999999996</v>
      </c>
      <c r="CK17" s="6">
        <v>17234.599999999999</v>
      </c>
      <c r="CL17" s="11">
        <v>152.40000000000873</v>
      </c>
      <c r="CM17" s="11">
        <v>225.99999999999864</v>
      </c>
      <c r="CN17" s="11">
        <v>6821.9</v>
      </c>
      <c r="CO17" s="69">
        <v>3693.4000000000005</v>
      </c>
      <c r="CP17" s="11">
        <v>3047.7000000000176</v>
      </c>
    </row>
    <row r="20" spans="1:97" x14ac:dyDescent="0.25">
      <c r="AB20" s="80"/>
      <c r="AC20" s="74"/>
      <c r="AD20" s="74"/>
      <c r="AE20" s="74"/>
      <c r="AF20" s="74"/>
      <c r="AG20" s="74"/>
      <c r="AH20" s="74"/>
      <c r="AI20" s="74"/>
      <c r="AJ20" s="74"/>
      <c r="AK20" s="74"/>
      <c r="AL20" s="74"/>
      <c r="CK20" s="66"/>
      <c r="CL20" s="11"/>
      <c r="CM20" s="69"/>
      <c r="CN20" s="11"/>
      <c r="CO20" s="11"/>
      <c r="CP20" s="11"/>
      <c r="CS20" s="11"/>
    </row>
    <row r="21" spans="1:97" x14ac:dyDescent="0.25">
      <c r="AB21" s="80"/>
      <c r="AC21" s="74"/>
      <c r="AD21" s="74"/>
      <c r="AE21" s="74"/>
      <c r="AF21" s="74"/>
      <c r="AG21" s="74"/>
      <c r="AH21" s="74"/>
      <c r="AI21" s="74"/>
      <c r="AJ21" s="74"/>
      <c r="AK21" s="74"/>
      <c r="AL21" s="74"/>
      <c r="CK21" s="66"/>
      <c r="CL21" s="11"/>
      <c r="CM21" s="69"/>
      <c r="CN21" s="11"/>
      <c r="CO21" s="11"/>
      <c r="CP21" s="11"/>
      <c r="CS21" s="11"/>
    </row>
    <row r="22" spans="1:97" x14ac:dyDescent="0.25">
      <c r="AB22" s="80"/>
      <c r="AC22" s="74"/>
      <c r="AD22" s="74"/>
      <c r="AE22" s="74"/>
      <c r="AF22" s="74"/>
      <c r="AG22" s="74"/>
      <c r="AH22" s="74"/>
      <c r="AI22" s="74"/>
      <c r="AJ22" s="74"/>
      <c r="AK22" s="74"/>
      <c r="AL22" s="74"/>
      <c r="CK22" s="66"/>
      <c r="CL22" s="11"/>
      <c r="CM22" s="69"/>
      <c r="CN22" s="11"/>
      <c r="CO22" s="11"/>
      <c r="CP22" s="11"/>
      <c r="CS22" s="11"/>
    </row>
    <row r="23" spans="1:97" x14ac:dyDescent="0.25">
      <c r="AB23" s="80"/>
      <c r="AC23" s="74"/>
      <c r="AD23" s="74"/>
      <c r="AE23" s="74"/>
      <c r="AF23" s="74"/>
      <c r="AG23" s="74"/>
      <c r="AH23" s="74"/>
      <c r="AI23" s="74"/>
      <c r="AJ23" s="74"/>
      <c r="AK23" s="74"/>
      <c r="AL23" s="74"/>
      <c r="CK23" s="66"/>
      <c r="CL23" s="11"/>
      <c r="CM23" s="69"/>
      <c r="CN23" s="11"/>
      <c r="CO23" s="11"/>
      <c r="CP23" s="11"/>
      <c r="CS23" s="11"/>
    </row>
    <row r="24" spans="1:97" x14ac:dyDescent="0.25">
      <c r="AB24" s="80"/>
      <c r="AC24" s="74"/>
      <c r="AD24" s="74"/>
      <c r="AE24" s="74"/>
      <c r="AF24" s="74"/>
      <c r="AG24" s="74"/>
      <c r="AH24" s="74"/>
      <c r="AI24" s="74"/>
      <c r="AJ24" s="74"/>
      <c r="AK24" s="74"/>
      <c r="AL24" s="74"/>
      <c r="CK24" s="66"/>
      <c r="CL24" s="11"/>
      <c r="CM24" s="69"/>
      <c r="CN24" s="11"/>
      <c r="CO24" s="11"/>
      <c r="CP24" s="11"/>
      <c r="CS24" s="11"/>
    </row>
    <row r="25" spans="1:97" x14ac:dyDescent="0.25">
      <c r="AB25" s="80"/>
      <c r="AC25" s="74"/>
      <c r="AD25" s="74"/>
      <c r="AE25" s="74"/>
      <c r="AF25" s="74"/>
      <c r="AG25" s="74"/>
      <c r="AH25" s="74"/>
      <c r="AI25" s="74"/>
      <c r="AJ25" s="74"/>
      <c r="AK25" s="74"/>
      <c r="AL25" s="74"/>
      <c r="CK25" s="66"/>
      <c r="CL25" s="11"/>
      <c r="CM25" s="69"/>
      <c r="CN25" s="11"/>
      <c r="CO25" s="11"/>
      <c r="CP25" s="11"/>
      <c r="CS25" s="11"/>
    </row>
    <row r="26" spans="1:97" x14ac:dyDescent="0.25">
      <c r="AB26" s="80"/>
      <c r="AC26" s="74"/>
      <c r="AD26" s="74"/>
      <c r="AE26" s="74"/>
      <c r="AF26" s="74"/>
      <c r="AG26" s="74"/>
      <c r="AH26" s="74"/>
      <c r="AI26" s="74"/>
      <c r="AJ26" s="74"/>
      <c r="AK26" s="74"/>
      <c r="AL26" s="74"/>
      <c r="CK26" s="66"/>
      <c r="CL26" s="11"/>
      <c r="CM26" s="69"/>
      <c r="CN26" s="11"/>
      <c r="CO26" s="11"/>
      <c r="CP26" s="11"/>
      <c r="CS26" s="11"/>
    </row>
    <row r="27" spans="1:97" x14ac:dyDescent="0.25">
      <c r="CK27" s="66"/>
      <c r="CL27" s="11"/>
      <c r="CM27" s="69"/>
      <c r="CN27" s="11"/>
      <c r="CO27" s="11"/>
      <c r="CP27" s="11"/>
      <c r="CS27" s="11"/>
    </row>
    <row r="28" spans="1:97" x14ac:dyDescent="0.25">
      <c r="CK28" s="66"/>
      <c r="CL28" s="11"/>
      <c r="CM28" s="69"/>
      <c r="CN28" s="11"/>
      <c r="CO28" s="11"/>
      <c r="CP28" s="11"/>
      <c r="CS28" s="11"/>
    </row>
    <row r="29" spans="1:97" x14ac:dyDescent="0.25">
      <c r="CK29" s="66"/>
      <c r="CL29" s="11"/>
      <c r="CM29" s="69"/>
      <c r="CN29" s="11"/>
      <c r="CO29" s="11"/>
      <c r="CP29" s="11"/>
      <c r="CS29" s="11"/>
    </row>
    <row r="30" spans="1:97" x14ac:dyDescent="0.25">
      <c r="CK30" s="66"/>
      <c r="CL30" s="11"/>
      <c r="CM30" s="69"/>
      <c r="CN30" s="11"/>
      <c r="CO30" s="11"/>
      <c r="CP30" s="11"/>
      <c r="CS30" s="11"/>
    </row>
    <row r="31" spans="1:97" x14ac:dyDescent="0.25">
      <c r="CK31" s="66"/>
      <c r="CL31" s="11"/>
      <c r="CM31" s="69"/>
      <c r="CN31" s="11"/>
      <c r="CO31" s="11"/>
      <c r="CP31" s="11"/>
      <c r="CS31" s="11"/>
    </row>
    <row r="32" spans="1:97" x14ac:dyDescent="0.25">
      <c r="CK32" s="66"/>
      <c r="CL32" s="11"/>
      <c r="CM32" s="69"/>
      <c r="CN32" s="11"/>
      <c r="CO32" s="11"/>
      <c r="CP32" s="11"/>
      <c r="CS32" s="11"/>
    </row>
    <row r="33" spans="89:97" x14ac:dyDescent="0.25">
      <c r="CK33" s="66"/>
      <c r="CL33" s="11"/>
      <c r="CM33" s="69"/>
      <c r="CN33" s="11"/>
      <c r="CO33" s="11"/>
      <c r="CP33" s="11"/>
      <c r="CS33" s="11"/>
    </row>
    <row r="34" spans="89:97" x14ac:dyDescent="0.25">
      <c r="CK34" s="66"/>
      <c r="CL34" s="11"/>
      <c r="CM34" s="69"/>
      <c r="CN34" s="11"/>
      <c r="CO34" s="11"/>
      <c r="CP34" s="11"/>
      <c r="CS34" s="11"/>
    </row>
    <row r="38" spans="89:97" x14ac:dyDescent="0.25">
      <c r="CK38" s="66"/>
      <c r="CM38" s="11"/>
      <c r="CP38" s="11"/>
    </row>
    <row r="39" spans="89:97" x14ac:dyDescent="0.25">
      <c r="CK39" s="66"/>
      <c r="CM39" s="11"/>
      <c r="CP39" s="11"/>
    </row>
    <row r="40" spans="89:97" x14ac:dyDescent="0.25">
      <c r="CK40" s="66"/>
      <c r="CM40" s="11"/>
      <c r="CP40" s="11"/>
    </row>
    <row r="41" spans="89:97" x14ac:dyDescent="0.25">
      <c r="CK41" s="66"/>
      <c r="CM41" s="11"/>
      <c r="CP41" s="11"/>
    </row>
    <row r="42" spans="89:97" x14ac:dyDescent="0.25">
      <c r="CK42" s="66"/>
      <c r="CM42" s="11"/>
      <c r="CP42" s="11"/>
    </row>
    <row r="43" spans="89:97" x14ac:dyDescent="0.25">
      <c r="CK43" s="66"/>
      <c r="CM43" s="11"/>
      <c r="CP43" s="11"/>
    </row>
    <row r="44" spans="89:97" x14ac:dyDescent="0.25">
      <c r="CK44" s="66"/>
      <c r="CM44" s="11"/>
      <c r="CP44" s="11"/>
    </row>
    <row r="45" spans="89:97" x14ac:dyDescent="0.25">
      <c r="CK45" s="66"/>
      <c r="CM45" s="11"/>
      <c r="CP45" s="11"/>
    </row>
    <row r="46" spans="89:97" x14ac:dyDescent="0.25">
      <c r="CK46" s="66"/>
      <c r="CM46" s="11"/>
      <c r="CP46" s="11"/>
    </row>
    <row r="47" spans="89:97" x14ac:dyDescent="0.25">
      <c r="CK47" s="66"/>
      <c r="CM47" s="11"/>
      <c r="CP47" s="11"/>
    </row>
    <row r="48" spans="89:97" x14ac:dyDescent="0.25">
      <c r="CK48" s="66"/>
      <c r="CM48" s="11"/>
      <c r="CP48" s="11"/>
    </row>
    <row r="49" spans="89:94" x14ac:dyDescent="0.25">
      <c r="CK49" s="66"/>
      <c r="CM49" s="11"/>
      <c r="CP49" s="11"/>
    </row>
    <row r="50" spans="89:94" x14ac:dyDescent="0.25">
      <c r="CK50" s="66"/>
      <c r="CM50" s="11"/>
      <c r="CP50" s="11"/>
    </row>
    <row r="51" spans="89:94" x14ac:dyDescent="0.25">
      <c r="CK51" s="66"/>
      <c r="CM51" s="11"/>
      <c r="CP51" s="11"/>
    </row>
    <row r="52" spans="89:94" x14ac:dyDescent="0.25">
      <c r="CK52" s="66"/>
      <c r="CM52" s="11"/>
      <c r="CP52" s="11"/>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32">
    <tabColor theme="7" tint="0.59999389629810485"/>
  </sheetPr>
  <dimension ref="A1:CP42"/>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2" max="59" width="7.42578125" bestFit="1" customWidth="1"/>
    <col min="60" max="60" width="8.42578125" bestFit="1" customWidth="1"/>
    <col min="61" max="64" width="7.42578125" bestFit="1" customWidth="1"/>
    <col min="65" max="65" width="8.42578125" bestFit="1" customWidth="1"/>
    <col min="66" max="94" width="7.42578125" bestFit="1" customWidth="1"/>
  </cols>
  <sheetData>
    <row r="1" spans="1:94" x14ac:dyDescent="0.25">
      <c r="A1" s="7" t="s">
        <v>413</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94" x14ac:dyDescent="0.25">
      <c r="A2" s="1" t="s">
        <v>39</v>
      </c>
      <c r="B2" s="4" t="s">
        <v>254</v>
      </c>
      <c r="C2" s="4" t="s">
        <v>255</v>
      </c>
      <c r="D2" s="4" t="s">
        <v>42</v>
      </c>
      <c r="E2" s="4" t="s">
        <v>47</v>
      </c>
      <c r="F2" s="4" t="s">
        <v>274</v>
      </c>
      <c r="G2" s="4" t="s">
        <v>52</v>
      </c>
      <c r="H2" s="4" t="s">
        <v>53</v>
      </c>
      <c r="I2" s="4" t="s">
        <v>54</v>
      </c>
      <c r="J2" s="4" t="s">
        <v>55</v>
      </c>
      <c r="K2" s="4" t="s">
        <v>60</v>
      </c>
      <c r="L2" s="4" t="s">
        <v>67</v>
      </c>
      <c r="M2" s="4" t="s">
        <v>69</v>
      </c>
      <c r="N2" s="4" t="s">
        <v>71</v>
      </c>
      <c r="O2" s="4" t="s">
        <v>73</v>
      </c>
      <c r="P2" s="4" t="s">
        <v>75</v>
      </c>
      <c r="Q2" s="4" t="s">
        <v>77</v>
      </c>
      <c r="R2" s="4" t="s">
        <v>81</v>
      </c>
      <c r="S2" s="4" t="s">
        <v>83</v>
      </c>
      <c r="T2" s="4" t="s">
        <v>256</v>
      </c>
      <c r="U2" s="4" t="s">
        <v>84</v>
      </c>
      <c r="V2" s="4" t="s">
        <v>85</v>
      </c>
      <c r="W2" s="4" t="s">
        <v>257</v>
      </c>
      <c r="X2" s="4" t="s">
        <v>87</v>
      </c>
      <c r="Y2" s="4" t="s">
        <v>88</v>
      </c>
      <c r="Z2" s="4" t="s">
        <v>89</v>
      </c>
      <c r="AA2" s="4" t="s">
        <v>90</v>
      </c>
      <c r="AB2" s="4" t="s">
        <v>91</v>
      </c>
      <c r="AC2" s="4" t="s">
        <v>92</v>
      </c>
      <c r="AD2" s="4" t="s">
        <v>93</v>
      </c>
      <c r="AE2" s="4" t="s">
        <v>94</v>
      </c>
      <c r="AF2" s="4" t="s">
        <v>96</v>
      </c>
      <c r="AG2" s="4" t="s">
        <v>97</v>
      </c>
      <c r="AH2" s="4" t="s">
        <v>98</v>
      </c>
      <c r="AI2" s="4" t="s">
        <v>101</v>
      </c>
      <c r="AJ2" s="4" t="s">
        <v>102</v>
      </c>
      <c r="AK2" s="4" t="s">
        <v>103</v>
      </c>
      <c r="AL2" s="4" t="s">
        <v>104</v>
      </c>
      <c r="AM2" s="4" t="s">
        <v>105</v>
      </c>
      <c r="AN2" s="4" t="s">
        <v>106</v>
      </c>
      <c r="AO2" s="4" t="s">
        <v>107</v>
      </c>
      <c r="AP2" s="4" t="s">
        <v>258</v>
      </c>
      <c r="AQ2" s="4" t="s">
        <v>110</v>
      </c>
      <c r="AR2" s="4" t="s">
        <v>116</v>
      </c>
      <c r="AS2" s="4" t="s">
        <v>117</v>
      </c>
      <c r="AT2" s="4" t="s">
        <v>120</v>
      </c>
      <c r="AU2" s="4" t="s">
        <v>121</v>
      </c>
      <c r="AV2" s="4" t="s">
        <v>122</v>
      </c>
      <c r="AW2" s="4" t="s">
        <v>126</v>
      </c>
      <c r="AX2" s="4" t="s">
        <v>127</v>
      </c>
      <c r="AY2" s="4" t="s">
        <v>132</v>
      </c>
      <c r="AZ2" s="4" t="s">
        <v>138</v>
      </c>
      <c r="BA2" s="4" t="s">
        <v>142</v>
      </c>
      <c r="BB2" s="4" t="s">
        <v>150</v>
      </c>
      <c r="BC2" s="4" t="s">
        <v>152</v>
      </c>
      <c r="BD2" s="4" t="s">
        <v>259</v>
      </c>
      <c r="BE2" s="4" t="s">
        <v>153</v>
      </c>
      <c r="BF2" s="4" t="s">
        <v>160</v>
      </c>
      <c r="BG2" s="4" t="s">
        <v>169</v>
      </c>
      <c r="BH2" s="4" t="s">
        <v>178</v>
      </c>
      <c r="BI2" s="4" t="s">
        <v>180</v>
      </c>
      <c r="BJ2" s="4" t="s">
        <v>182</v>
      </c>
      <c r="BK2" s="4" t="s">
        <v>193</v>
      </c>
      <c r="BL2" s="4" t="s">
        <v>197</v>
      </c>
      <c r="BM2" s="4" t="s">
        <v>203</v>
      </c>
      <c r="BN2" s="4" t="s">
        <v>208</v>
      </c>
      <c r="BO2" s="4" t="s">
        <v>215</v>
      </c>
      <c r="BP2" s="4" t="s">
        <v>217</v>
      </c>
      <c r="BQ2" s="4" t="s">
        <v>260</v>
      </c>
      <c r="BR2" s="4" t="s">
        <v>221</v>
      </c>
      <c r="BS2" s="4" t="s">
        <v>271</v>
      </c>
      <c r="BT2" s="4" t="s">
        <v>261</v>
      </c>
      <c r="BU2" s="4" t="s">
        <v>223</v>
      </c>
      <c r="BV2" s="4" t="s">
        <v>224</v>
      </c>
      <c r="BW2" s="4" t="s">
        <v>226</v>
      </c>
      <c r="BX2" s="4" t="s">
        <v>227</v>
      </c>
      <c r="BY2" s="4" t="s">
        <v>228</v>
      </c>
      <c r="BZ2" s="4" t="s">
        <v>229</v>
      </c>
      <c r="CA2" s="4" t="s">
        <v>230</v>
      </c>
      <c r="CB2" s="4" t="s">
        <v>232</v>
      </c>
      <c r="CC2" s="4" t="s">
        <v>233</v>
      </c>
      <c r="CD2" s="4" t="s">
        <v>238</v>
      </c>
      <c r="CE2" s="4" t="s">
        <v>239</v>
      </c>
      <c r="CF2" s="4" t="s">
        <v>240</v>
      </c>
      <c r="CG2" s="4" t="s">
        <v>241</v>
      </c>
      <c r="CH2" s="4" t="s">
        <v>242</v>
      </c>
      <c r="CI2" s="4" t="s">
        <v>243</v>
      </c>
      <c r="CJ2" s="4" t="s">
        <v>244</v>
      </c>
      <c r="CK2" s="4" t="s">
        <v>245</v>
      </c>
      <c r="CL2" s="61" t="s">
        <v>248</v>
      </c>
      <c r="CM2" s="61" t="s">
        <v>249</v>
      </c>
      <c r="CN2" s="61" t="s">
        <v>250</v>
      </c>
      <c r="CO2" s="61" t="s">
        <v>251</v>
      </c>
      <c r="CP2" s="61" t="s">
        <v>252</v>
      </c>
    </row>
    <row r="3" spans="1:94" x14ac:dyDescent="0.25">
      <c r="A3" s="1" t="s">
        <v>24</v>
      </c>
      <c r="B3" s="84">
        <f>'1.31 Spirits consumption (vol)'!B3*1000/'1.46 Population'!B27</f>
        <v>1.1599513496013154</v>
      </c>
      <c r="C3" s="84"/>
      <c r="D3" s="84">
        <f>'1.31 Spirits consumption (vol)'!D3*1000/'1.46 Population'!D27</f>
        <v>0.41901334680748803</v>
      </c>
      <c r="E3" s="84">
        <f>'1.31 Spirits consumption (vol)'!E3*1000/'1.46 Population'!E27</f>
        <v>1.3828771608688448</v>
      </c>
      <c r="F3" s="84">
        <f>'1.31 Spirits consumption (vol)'!F3*1000/'1.46 Population'!F27</f>
        <v>0.20851019465916029</v>
      </c>
      <c r="G3" s="84">
        <f>'1.31 Spirits consumption (vol)'!G3*1000/'1.46 Population'!G27</f>
        <v>0.32466983313720293</v>
      </c>
      <c r="H3" s="84">
        <f>'1.31 Spirits consumption (vol)'!H3*1000/'1.46 Population'!H27</f>
        <v>1.0258882910239905E-2</v>
      </c>
      <c r="I3" s="84">
        <f>'1.31 Spirits consumption (vol)'!I3*1000/'1.46 Population'!I27</f>
        <v>3.2030538188444502</v>
      </c>
      <c r="J3" s="84">
        <f>'1.31 Spirits consumption (vol)'!J3*1000/'1.46 Population'!J27</f>
        <v>2.0012625414691145</v>
      </c>
      <c r="K3" s="84">
        <f>'1.31 Spirits consumption (vol)'!K3*1000/'1.46 Population'!K27</f>
        <v>0.13316410395122866</v>
      </c>
      <c r="L3" s="84">
        <f>'1.31 Spirits consumption (vol)'!L3*1000/'1.46 Population'!L27</f>
        <v>1.4863878722074488E-2</v>
      </c>
      <c r="M3" s="84">
        <f>'1.31 Spirits consumption (vol)'!M3*1000/'1.46 Population'!M27</f>
        <v>2.1694753437305678</v>
      </c>
      <c r="N3" s="84">
        <f>'1.31 Spirits consumption (vol)'!N3*1000/'1.46 Population'!N27</f>
        <v>0.28999516674722087</v>
      </c>
      <c r="O3" s="84">
        <f>'1.31 Spirits consumption (vol)'!O3*1000/'1.46 Population'!O27</f>
        <v>8.480195280990932</v>
      </c>
      <c r="P3" s="84">
        <f>'1.31 Spirits consumption (vol)'!P3*1000/'1.46 Population'!P27</f>
        <v>0.79904115061925685</v>
      </c>
      <c r="Q3" s="84">
        <f>'1.31 Spirits consumption (vol)'!Q3*1000/'1.46 Population'!Q27</f>
        <v>4.4721139411371409</v>
      </c>
      <c r="R3" s="84">
        <f>'1.31 Spirits consumption (vol)'!R3*1000/'1.46 Population'!R27</f>
        <v>0.772951479365383</v>
      </c>
      <c r="S3" s="84">
        <f>'1.31 Spirits consumption (vol)'!S3*1000/'1.46 Population'!S27</f>
        <v>5.1772786497657285E-2</v>
      </c>
      <c r="T3" s="84">
        <f>'1.31 Spirits consumption (vol)'!T3*1000/'1.46 Population'!T27</f>
        <v>1.0929764383656331</v>
      </c>
      <c r="U3" s="84">
        <f>'1.31 Spirits consumption (vol)'!U3*1000/'1.46 Population'!U27</f>
        <v>1.0946992689899193</v>
      </c>
      <c r="V3" s="84">
        <f>'1.31 Spirits consumption (vol)'!V3*1000/'1.46 Population'!V27</f>
        <v>1.0585835635537426</v>
      </c>
      <c r="W3" s="84">
        <f>'1.31 Spirits consumption (vol)'!W3*1000/'1.46 Population'!W27</f>
        <v>3.8666881499500882</v>
      </c>
      <c r="X3" s="84">
        <f>'1.31 Spirits consumption (vol)'!X3*1000/'1.46 Population'!X27</f>
        <v>4.2383520644390202</v>
      </c>
      <c r="Y3" s="84">
        <f>'1.31 Spirits consumption (vol)'!Y3*1000/'1.46 Population'!Y27</f>
        <v>0.58052088555822368</v>
      </c>
      <c r="Z3" s="84">
        <f>'1.31 Spirits consumption (vol)'!Z3*1000/'1.46 Population'!Z27</f>
        <v>2.4812645632596513</v>
      </c>
      <c r="AA3" s="84">
        <f>'1.31 Spirits consumption (vol)'!AA3*1000/'1.46 Population'!AA27</f>
        <v>1.3511687609782461</v>
      </c>
      <c r="AB3" s="84">
        <f>'1.31 Spirits consumption (vol)'!AB3*1000/'1.46 Population'!AB27</f>
        <v>3.0333868253160592</v>
      </c>
      <c r="AC3" s="84">
        <f>'1.31 Spirits consumption (vol)'!AC3*1000/'1.46 Population'!AC27</f>
        <v>4.107981220657277</v>
      </c>
      <c r="AD3" s="84">
        <f>'1.31 Spirits consumption (vol)'!AD3*1000/'1.46 Population'!AD27</f>
        <v>0.79520152678693146</v>
      </c>
      <c r="AE3" s="84">
        <f>'1.31 Spirits consumption (vol)'!AE3*1000/'1.46 Population'!AE27</f>
        <v>2.3724792408066433</v>
      </c>
      <c r="AF3" s="84">
        <f>'1.31 Spirits consumption (vol)'!AF3*1000/'1.46 Population'!AF27</f>
        <v>3.9942211268802583</v>
      </c>
      <c r="AG3" s="84">
        <f>'1.31 Spirits consumption (vol)'!AG3*1000/'1.46 Population'!AG27</f>
        <v>3.1545741324921135</v>
      </c>
      <c r="AH3" s="84">
        <f>'1.31 Spirits consumption (vol)'!AH3*1000/'1.46 Population'!AH27</f>
        <v>0.54767239233258647</v>
      </c>
      <c r="AI3" s="84">
        <f>'1.31 Spirits consumption (vol)'!AI3*1000/'1.46 Population'!AI27</f>
        <v>1.9736498143984942</v>
      </c>
      <c r="AJ3" s="84">
        <f>'1.31 Spirits consumption (vol)'!AJ3*1000/'1.46 Population'!AJ27</f>
        <v>1.815320759880499</v>
      </c>
      <c r="AK3" s="84">
        <f>'1.31 Spirits consumption (vol)'!AK3*1000/'1.46 Population'!AK27</f>
        <v>6.0900757055875587</v>
      </c>
      <c r="AL3" s="84">
        <f>'1.31 Spirits consumption (vol)'!AL3*1000/'1.46 Population'!AL27</f>
        <v>1.0260236918197929</v>
      </c>
      <c r="AM3" s="84">
        <f>'1.31 Spirits consumption (vol)'!AM3*1000/'1.46 Population'!AM27</f>
        <v>2.8259091247118318</v>
      </c>
      <c r="AN3" s="84">
        <f>'1.31 Spirits consumption (vol)'!AN3*1000/'1.46 Population'!AN27</f>
        <v>1.8592030551228582</v>
      </c>
      <c r="AO3" s="84">
        <f>'1.31 Spirits consumption (vol)'!AO3*1000/'1.46 Population'!AO27</f>
        <v>1.6994221553686946</v>
      </c>
      <c r="AP3" s="84">
        <f>'1.31 Spirits consumption (vol)'!AP3*1000/'1.46 Population'!AP27</f>
        <v>1.8994287437085489</v>
      </c>
      <c r="AQ3" s="84">
        <f>'1.31 Spirits consumption (vol)'!AQ3*1000/'1.46 Population'!AQ27</f>
        <v>0.33358685934643661</v>
      </c>
      <c r="AR3" s="84">
        <f>'1.31 Spirits consumption (vol)'!AR3*1000/'1.46 Population'!AR27</f>
        <v>0.18831505108045762</v>
      </c>
      <c r="AS3" s="84">
        <f>'1.31 Spirits consumption (vol)'!AS3*1000/'1.46 Population'!AS27</f>
        <v>3.4715955776109548</v>
      </c>
      <c r="AT3" s="84">
        <f>'1.31 Spirits consumption (vol)'!AT3*1000/'1.46 Population'!AT27</f>
        <v>1.1394416085008856</v>
      </c>
      <c r="AU3" s="84">
        <f>'1.31 Spirits consumption (vol)'!AU3*1000/'1.46 Population'!AU27</f>
        <v>1.0271073388161185</v>
      </c>
      <c r="AV3" s="84">
        <f>'1.31 Spirits consumption (vol)'!AV3*1000/'1.46 Population'!AV27</f>
        <v>1.5429756665148986</v>
      </c>
      <c r="AW3" s="84">
        <f>'1.31 Spirits consumption (vol)'!AW3*1000/'1.46 Population'!AW27</f>
        <v>1.6210501585809938</v>
      </c>
      <c r="AX3" s="84">
        <f>'1.31 Spirits consumption (vol)'!AX3*1000/'1.46 Population'!AX27</f>
        <v>0.59131084277355905</v>
      </c>
      <c r="AY3" s="84">
        <f>'1.31 Spirits consumption (vol)'!AY3*1000/'1.46 Population'!AY27</f>
        <v>0.74919418067775934</v>
      </c>
      <c r="AZ3" s="84">
        <f>'1.31 Spirits consumption (vol)'!AZ3*1000/'1.46 Population'!AZ27</f>
        <v>0.78377123473228982</v>
      </c>
      <c r="BA3" s="84">
        <f>'1.31 Spirits consumption (vol)'!BA3*1000/'1.46 Population'!BA27</f>
        <v>0.13708332381365806</v>
      </c>
      <c r="BB3" s="84">
        <f>'1.31 Spirits consumption (vol)'!BB3*1000/'1.46 Population'!BB27</f>
        <v>0.78146133269213436</v>
      </c>
      <c r="BC3" s="84">
        <f>'1.31 Spirits consumption (vol)'!BC3*1000/'1.46 Population'!BC27</f>
        <v>1.3392033744717364</v>
      </c>
      <c r="BD3" s="84">
        <f>'1.31 Spirits consumption (vol)'!BD3*1000/'1.46 Population'!BD27</f>
        <v>0.28038789271401804</v>
      </c>
      <c r="BE3" s="84">
        <f>'1.31 Spirits consumption (vol)'!BE3*1000/'1.46 Population'!BE27</f>
        <v>2.5324229272909723E-2</v>
      </c>
      <c r="BF3" s="84">
        <f>'1.31 Spirits consumption (vol)'!BF3*1000/'1.46 Population'!BF27</f>
        <v>4.281502685113827E-2</v>
      </c>
      <c r="BG3" s="84">
        <f>'1.31 Spirits consumption (vol)'!BG3*1000/'1.46 Population'!BG27</f>
        <v>1.2373940481346284E-2</v>
      </c>
      <c r="BH3" s="84" t="e">
        <f>'1.31 Spirits consumption (vol)'!BH3*1000/'1.46 Population'!BH27</f>
        <v>#VALUE!</v>
      </c>
      <c r="BI3" s="84">
        <f>'1.31 Spirits consumption (vol)'!BI3*1000/'1.46 Population'!BI27</f>
        <v>0.48144121758036962</v>
      </c>
      <c r="BJ3" s="84">
        <f>'1.31 Spirits consumption (vol)'!BJ3*1000/'1.46 Population'!BJ27</f>
        <v>0.12239786839404582</v>
      </c>
      <c r="BK3" s="84">
        <f>'1.31 Spirits consumption (vol)'!BK3*1000/'1.46 Population'!BK27</f>
        <v>9.9141909678301596E-2</v>
      </c>
      <c r="BL3" s="84">
        <f>'1.31 Spirits consumption (vol)'!BL3*1000/'1.46 Population'!BL27</f>
        <v>5.8723214477018199E-2</v>
      </c>
      <c r="BM3" s="84" t="e">
        <f>'1.31 Spirits consumption (vol)'!BM3*1000/'1.46 Population'!BM27</f>
        <v>#VALUE!</v>
      </c>
      <c r="BN3" s="84">
        <f>'1.31 Spirits consumption (vol)'!BN3*1000/'1.46 Population'!BN27</f>
        <v>0.9368308351177731</v>
      </c>
      <c r="BO3" s="84">
        <f>'1.31 Spirits consumption (vol)'!BO3*1000/'1.46 Population'!BO27</f>
        <v>5.1802198485303715E-2</v>
      </c>
      <c r="BP3" s="84">
        <f>'1.31 Spirits consumption (vol)'!BP3*1000/'1.46 Population'!BP27</f>
        <v>0.71225071225071224</v>
      </c>
      <c r="BQ3" s="84">
        <f>'1.31 Spirits consumption (vol)'!BQ3*1000/'1.46 Population'!BQ27</f>
        <v>1.7899323268867078</v>
      </c>
      <c r="BR3" s="84">
        <f>'1.31 Spirits consumption (vol)'!BR3*1000/'1.46 Population'!BR27</f>
        <v>1.6279504587274263</v>
      </c>
      <c r="BS3" s="84">
        <f>'1.31 Spirits consumption (vol)'!BS3*1000/'1.46 Population'!BS27</f>
        <v>1.8075650333895967</v>
      </c>
      <c r="BT3" s="84">
        <f>'1.31 Spirits consumption (vol)'!BT3*1000/'1.46 Population'!BT27</f>
        <v>1.7339107148573456</v>
      </c>
      <c r="BU3" s="84">
        <f>'1.31 Spirits consumption (vol)'!BU3*1000/'1.46 Population'!BU27</f>
        <v>1.3464823149521874</v>
      </c>
      <c r="BV3" s="84">
        <f>'1.31 Spirits consumption (vol)'!BV3*1000/'1.46 Population'!BV27</f>
        <v>1.2179199875284994</v>
      </c>
      <c r="BW3" s="84">
        <f>'1.31 Spirits consumption (vol)'!BW3*1000/'1.46 Population'!BW27</f>
        <v>1.2151349734539745</v>
      </c>
      <c r="BX3" s="84">
        <f>'1.31 Spirits consumption (vol)'!BX3*1000/'1.46 Population'!BX27</f>
        <v>1.9686939066993494</v>
      </c>
      <c r="BY3" s="84">
        <f>'1.31 Spirits consumption (vol)'!BY3*1000/'1.46 Population'!BY27</f>
        <v>2.4634448407703498</v>
      </c>
      <c r="BZ3" s="84">
        <f>'1.31 Spirits consumption (vol)'!BZ3*1000/'1.46 Population'!BZ27</f>
        <v>2.4495650958247985</v>
      </c>
      <c r="CA3" s="84">
        <f>'1.31 Spirits consumption (vol)'!CA3*1000/'1.46 Population'!CA27</f>
        <v>1.864156515319306</v>
      </c>
      <c r="CB3" s="84">
        <f>'1.31 Spirits consumption (vol)'!CB3*1000/'1.46 Population'!CB27</f>
        <v>2.1133375078271759</v>
      </c>
      <c r="CC3" s="84">
        <f>'1.31 Spirits consumption (vol)'!CC3*1000/'1.46 Population'!CC27</f>
        <v>1.0954921551174759</v>
      </c>
      <c r="CD3" s="84">
        <f>'1.31 Spirits consumption (vol)'!CD3*1000/'1.46 Population'!CD27</f>
        <v>1.9453184129704575</v>
      </c>
      <c r="CE3" s="84">
        <f>'1.31 Spirits consumption (vol)'!CE3*1000/'1.46 Population'!CE27</f>
        <v>0.88821779100235387</v>
      </c>
      <c r="CF3" s="84">
        <f>'1.31 Spirits consumption (vol)'!CF3*1000/'1.46 Population'!CF27</f>
        <v>0.80342277461571232</v>
      </c>
      <c r="CG3" s="84">
        <f>'1.31 Spirits consumption (vol)'!CG3*1000/'1.46 Population'!CG27</f>
        <v>2.7793767772570392</v>
      </c>
      <c r="CH3" s="84">
        <f>'1.31 Spirits consumption (vol)'!CH3*1000/'1.46 Population'!CH27</f>
        <v>1.2383482685639664</v>
      </c>
      <c r="CI3" s="84">
        <f>'1.31 Spirits consumption (vol)'!CI3*1000/'1.46 Population'!CI27</f>
        <v>1.096597770713899</v>
      </c>
      <c r="CJ3" s="84">
        <f>'1.31 Spirits consumption (vol)'!CJ3*1000/'1.46 Population'!CJ27</f>
        <v>0.39467819023798323</v>
      </c>
      <c r="CK3" s="84">
        <f>'1.31 Spirits consumption (vol)'!CK3*1000/'1.46 Population'!CK27</f>
        <v>1.7881416547174735</v>
      </c>
      <c r="CL3" s="84">
        <f>'1.31 Spirits consumption (vol)'!CL3*1000/'1.46 Population'!CL27</f>
        <v>0.71185415125367235</v>
      </c>
      <c r="CM3" s="84">
        <f>'1.31 Spirits consumption (vol)'!CM3*1000/'1.46 Population'!CM27</f>
        <v>0.20084389196066177</v>
      </c>
      <c r="CN3" s="84">
        <f>'1.31 Spirits consumption (vol)'!CN3*1000/'1.46 Population'!CN27</f>
        <v>0.82138208507781718</v>
      </c>
      <c r="CO3" s="84">
        <f>'1.31 Spirits consumption (vol)'!CO3*1000/'1.46 Population'!CO27</f>
        <v>9.3718102172392542E-2</v>
      </c>
      <c r="CP3" s="84">
        <f>'1.31 Spirits consumption (vol)'!CP3*1000/'1.46 Population'!CP27</f>
        <v>0.13004743094715271</v>
      </c>
    </row>
    <row r="4" spans="1:94" x14ac:dyDescent="0.25">
      <c r="A4" s="1" t="s">
        <v>25</v>
      </c>
      <c r="B4" s="84">
        <f>'1.31 Spirits consumption (vol)'!B4*1000/'1.46 Population'!B28</f>
        <v>1.1211488824684259</v>
      </c>
      <c r="C4" s="84">
        <f>'1.31 Spirits consumption (vol)'!C4*1000/'1.46 Population'!C28</f>
        <v>1.0516841599814841</v>
      </c>
      <c r="D4" s="84">
        <f>'1.31 Spirits consumption (vol)'!D4*1000/'1.46 Population'!D28</f>
        <v>0.53714871694704203</v>
      </c>
      <c r="E4" s="84">
        <f>'1.31 Spirits consumption (vol)'!E4*1000/'1.46 Population'!E28</f>
        <v>1.2362587853667328</v>
      </c>
      <c r="F4" s="84">
        <f>'1.31 Spirits consumption (vol)'!F4*1000/'1.46 Population'!F28</f>
        <v>0.20758885544401773</v>
      </c>
      <c r="G4" s="84">
        <f>'1.31 Spirits consumption (vol)'!G4*1000/'1.46 Population'!G28</f>
        <v>0.3457899854407232</v>
      </c>
      <c r="H4" s="84">
        <f>'1.31 Spirits consumption (vol)'!H4*1000/'1.46 Population'!H28</f>
        <v>1.0581080751587967E-2</v>
      </c>
      <c r="I4" s="84">
        <f>'1.31 Spirits consumption (vol)'!I4*1000/'1.46 Population'!I28</f>
        <v>3.2999701928054845</v>
      </c>
      <c r="J4" s="84">
        <f>'1.31 Spirits consumption (vol)'!J4*1000/'1.46 Population'!J28</f>
        <v>1.959586876136661</v>
      </c>
      <c r="K4" s="84">
        <f>'1.31 Spirits consumption (vol)'!K4*1000/'1.46 Population'!K28</f>
        <v>0.13853519405113579</v>
      </c>
      <c r="L4" s="84">
        <f>'1.31 Spirits consumption (vol)'!L4*1000/'1.46 Population'!L28</f>
        <v>1.5249016438439719E-2</v>
      </c>
      <c r="M4" s="84">
        <f>'1.31 Spirits consumption (vol)'!M4*1000/'1.46 Population'!M28</f>
        <v>2.0456513609793543</v>
      </c>
      <c r="N4" s="84">
        <f>'1.31 Spirits consumption (vol)'!N4*1000/'1.46 Population'!N28</f>
        <v>0.28735632183908044</v>
      </c>
      <c r="O4" s="84">
        <f>'1.31 Spirits consumption (vol)'!O4*1000/'1.46 Population'!O28</f>
        <v>8.636728248589943</v>
      </c>
      <c r="P4" s="84">
        <f>'1.31 Spirits consumption (vol)'!P4*1000/'1.46 Population'!P28</f>
        <v>0.81676009569036323</v>
      </c>
      <c r="Q4" s="84">
        <f>'1.31 Spirits consumption (vol)'!Q4*1000/'1.46 Population'!Q28</f>
        <v>4.3391693055614029</v>
      </c>
      <c r="R4" s="84">
        <f>'1.31 Spirits consumption (vol)'!R4*1000/'1.46 Population'!R28</f>
        <v>0.71840214731191288</v>
      </c>
      <c r="S4" s="84">
        <f>'1.31 Spirits consumption (vol)'!S4*1000/'1.46 Population'!S28</f>
        <v>5.3712576677755058E-2</v>
      </c>
      <c r="T4" s="84">
        <f>'1.31 Spirits consumption (vol)'!T4*1000/'1.46 Population'!T28</f>
        <v>1.0422272909778996</v>
      </c>
      <c r="U4" s="84">
        <f>'1.31 Spirits consumption (vol)'!U4*1000/'1.46 Population'!U28</f>
        <v>1.0464114243506093</v>
      </c>
      <c r="V4" s="84">
        <f>'1.31 Spirits consumption (vol)'!V4*1000/'1.46 Population'!V28</f>
        <v>1.0213982942648485</v>
      </c>
      <c r="W4" s="84">
        <f>'1.31 Spirits consumption (vol)'!W4*1000/'1.46 Population'!W28</f>
        <v>3.8455501013636022</v>
      </c>
      <c r="X4" s="84">
        <f>'1.31 Spirits consumption (vol)'!X4*1000/'1.46 Population'!X28</f>
        <v>3.9493353803886713</v>
      </c>
      <c r="Y4" s="84">
        <f>'1.31 Spirits consumption (vol)'!Y4*1000/'1.46 Population'!Y28</f>
        <v>0.6031679429350677</v>
      </c>
      <c r="Z4" s="84">
        <f>'1.31 Spirits consumption (vol)'!Z4*1000/'1.46 Population'!Z28</f>
        <v>2.5543920292801952</v>
      </c>
      <c r="AA4" s="84">
        <f>'1.31 Spirits consumption (vol)'!AA4*1000/'1.46 Population'!AA28</f>
        <v>1.3819664703217036</v>
      </c>
      <c r="AB4" s="84">
        <f>'1.31 Spirits consumption (vol)'!AB4*1000/'1.46 Population'!AB28</f>
        <v>2.9212249539269886</v>
      </c>
      <c r="AC4" s="84">
        <f>'1.31 Spirits consumption (vol)'!AC4*1000/'1.46 Population'!AC28</f>
        <v>4.654599187292205</v>
      </c>
      <c r="AD4" s="84">
        <f>'1.31 Spirits consumption (vol)'!AD4*1000/'1.46 Population'!AD28</f>
        <v>0.82351595562164015</v>
      </c>
      <c r="AE4" s="84">
        <f>'1.31 Spirits consumption (vol)'!AE4*1000/'1.46 Population'!AE28</f>
        <v>2.3292612212405035</v>
      </c>
      <c r="AF4" s="84">
        <f>'1.31 Spirits consumption (vol)'!AF4*1000/'1.46 Population'!AF28</f>
        <v>3.7052994398965962</v>
      </c>
      <c r="AG4" s="84">
        <f>'1.31 Spirits consumption (vol)'!AG4*1000/'1.46 Population'!AG28</f>
        <v>3.3578417182886588</v>
      </c>
      <c r="AH4" s="84">
        <f>'1.31 Spirits consumption (vol)'!AH4*1000/'1.46 Population'!AH28</f>
        <v>0.49590875278948676</v>
      </c>
      <c r="AI4" s="84">
        <f>'1.31 Spirits consumption (vol)'!AI4*1000/'1.46 Population'!AI28</f>
        <v>2.0945447699138651</v>
      </c>
      <c r="AJ4" s="84">
        <f>'1.31 Spirits consumption (vol)'!AJ4*1000/'1.46 Population'!AJ28</f>
        <v>1.9877710857169029</v>
      </c>
      <c r="AK4" s="84">
        <f>'1.31 Spirits consumption (vol)'!AK4*1000/'1.46 Population'!AK28</f>
        <v>6.0357310333794949</v>
      </c>
      <c r="AL4" s="84">
        <f>'1.31 Spirits consumption (vol)'!AL4*1000/'1.46 Population'!AL28</f>
        <v>1.0277492291880781</v>
      </c>
      <c r="AM4" s="84">
        <f>'1.31 Spirits consumption (vol)'!AM4*1000/'1.46 Population'!AM28</f>
        <v>2.6599702380952381</v>
      </c>
      <c r="AN4" s="84">
        <f>'1.31 Spirits consumption (vol)'!AN4*1000/'1.46 Population'!AN28</f>
        <v>1.5546639919759278</v>
      </c>
      <c r="AO4" s="84">
        <f>'1.31 Spirits consumption (vol)'!AO4*1000/'1.46 Population'!AO28</f>
        <v>1.6417604149176321</v>
      </c>
      <c r="AP4" s="84">
        <f>'1.31 Spirits consumption (vol)'!AP4*1000/'1.46 Population'!AP28</f>
        <v>1.8217767840102606</v>
      </c>
      <c r="AQ4" s="84">
        <f>'1.31 Spirits consumption (vol)'!AQ4*1000/'1.46 Population'!AQ28</f>
        <v>0.27976162198398496</v>
      </c>
      <c r="AR4" s="84">
        <f>'1.31 Spirits consumption (vol)'!AR4*1000/'1.46 Population'!AR28</f>
        <v>0.196456843054095</v>
      </c>
      <c r="AS4" s="84">
        <f>'1.31 Spirits consumption (vol)'!AS4*1000/'1.46 Population'!AS28</f>
        <v>3.3240244446702931</v>
      </c>
      <c r="AT4" s="84">
        <f>'1.31 Spirits consumption (vol)'!AT4*1000/'1.46 Population'!AT28</f>
        <v>1.1386590841835751</v>
      </c>
      <c r="AU4" s="84">
        <f>'1.31 Spirits consumption (vol)'!AU4*1000/'1.46 Population'!AU28</f>
        <v>0.96698538697456249</v>
      </c>
      <c r="AV4" s="84">
        <f>'1.31 Spirits consumption (vol)'!AV4*1000/'1.46 Population'!AV28</f>
        <v>1.46678599840891</v>
      </c>
      <c r="AW4" s="84">
        <f>'1.31 Spirits consumption (vol)'!AW4*1000/'1.46 Population'!AW28</f>
        <v>1.6458997392060273</v>
      </c>
      <c r="AX4" s="84">
        <f>'1.31 Spirits consumption (vol)'!AX4*1000/'1.46 Population'!AX28</f>
        <v>0.68848922514362654</v>
      </c>
      <c r="AY4" s="84">
        <f>'1.31 Spirits consumption (vol)'!AY4*1000/'1.46 Population'!AY28</f>
        <v>0.76493536296182962</v>
      </c>
      <c r="AZ4" s="84">
        <f>'1.31 Spirits consumption (vol)'!AZ4*1000/'1.46 Population'!AZ28</f>
        <v>0.71416190637659438</v>
      </c>
      <c r="BA4" s="84">
        <f>'1.31 Spirits consumption (vol)'!BA4*1000/'1.46 Population'!BA28</f>
        <v>0.14284908745747421</v>
      </c>
      <c r="BB4" s="84">
        <f>'1.31 Spirits consumption (vol)'!BB4*1000/'1.46 Population'!BB28</f>
        <v>0.57094777330368407</v>
      </c>
      <c r="BC4" s="84">
        <f>'1.31 Spirits consumption (vol)'!BC4*1000/'1.46 Population'!BC28</f>
        <v>1.2598871613561111</v>
      </c>
      <c r="BD4" s="84">
        <f>'1.31 Spirits consumption (vol)'!BD4*1000/'1.46 Population'!BD28</f>
        <v>0.27422916301712635</v>
      </c>
      <c r="BE4" s="84">
        <f>'1.31 Spirits consumption (vol)'!BE4*1000/'1.46 Population'!BE28</f>
        <v>2.50075022506752E-2</v>
      </c>
      <c r="BF4" s="84">
        <f>'1.31 Spirits consumption (vol)'!BF4*1000/'1.46 Population'!BF28</f>
        <v>4.1717820661048663E-2</v>
      </c>
      <c r="BG4" s="84">
        <f>'1.31 Spirits consumption (vol)'!BG4*1000/'1.46 Population'!BG28</f>
        <v>1.3639256812051042E-2</v>
      </c>
      <c r="BH4" s="84" t="e">
        <f>'1.31 Spirits consumption (vol)'!BH4*1000/'1.46 Population'!BH28</f>
        <v>#VALUE!</v>
      </c>
      <c r="BI4" s="84">
        <f>'1.31 Spirits consumption (vol)'!BI4*1000/'1.46 Population'!BI28</f>
        <v>0.47184170471841702</v>
      </c>
      <c r="BJ4" s="84">
        <f>'1.31 Spirits consumption (vol)'!BJ4*1000/'1.46 Population'!BJ28</f>
        <v>0.1223540927444023</v>
      </c>
      <c r="BK4" s="84">
        <f>'1.31 Spirits consumption (vol)'!BK4*1000/'1.46 Population'!BK28</f>
        <v>0.1015723398204201</v>
      </c>
      <c r="BL4" s="84">
        <f>'1.31 Spirits consumption (vol)'!BL4*1000/'1.46 Population'!BL28</f>
        <v>6.1123606633226635E-2</v>
      </c>
      <c r="BM4" s="84" t="e">
        <f>'1.31 Spirits consumption (vol)'!BM4*1000/'1.46 Population'!BM28</f>
        <v>#VALUE!</v>
      </c>
      <c r="BN4" s="84">
        <f>'1.31 Spirits consumption (vol)'!BN4*1000/'1.46 Population'!BN28</f>
        <v>0.92712254874417044</v>
      </c>
      <c r="BO4" s="84">
        <f>'1.31 Spirits consumption (vol)'!BO4*1000/'1.46 Population'!BO28</f>
        <v>4.1027324197915813E-2</v>
      </c>
      <c r="BP4" s="84">
        <f>'1.31 Spirits consumption (vol)'!BP4*1000/'1.46 Population'!BP28</f>
        <v>0.68734964226575446</v>
      </c>
      <c r="BQ4" s="84">
        <f>'1.31 Spirits consumption (vol)'!BQ4*1000/'1.46 Population'!BQ28</f>
        <v>1.8176483054301222</v>
      </c>
      <c r="BR4" s="84">
        <f>'1.31 Spirits consumption (vol)'!BR4*1000/'1.46 Population'!BR28</f>
        <v>1.6263584876779427</v>
      </c>
      <c r="BS4" s="84">
        <f>'1.31 Spirits consumption (vol)'!BS4*1000/'1.46 Population'!BS28</f>
        <v>1.8385037194237499</v>
      </c>
      <c r="BT4" s="84">
        <f>'1.31 Spirits consumption (vol)'!BT4*1000/'1.46 Population'!BT28</f>
        <v>1.7365020545242333</v>
      </c>
      <c r="BU4" s="84">
        <f>'1.31 Spirits consumption (vol)'!BU4*1000/'1.46 Population'!BU28</f>
        <v>1.3145493328042066</v>
      </c>
      <c r="BV4" s="84">
        <f>'1.31 Spirits consumption (vol)'!BV4*1000/'1.46 Population'!BV28</f>
        <v>1.2221500140644246</v>
      </c>
      <c r="BW4" s="84">
        <f>'1.31 Spirits consumption (vol)'!BW4*1000/'1.46 Population'!BW28</f>
        <v>1.21078906191789</v>
      </c>
      <c r="BX4" s="84">
        <f>'1.31 Spirits consumption (vol)'!BX4*1000/'1.46 Population'!BX28</f>
        <v>1.9827138154728678</v>
      </c>
      <c r="BY4" s="84">
        <f>'1.31 Spirits consumption (vol)'!BY4*1000/'1.46 Population'!BY28</f>
        <v>2.4478143079018664</v>
      </c>
      <c r="BZ4" s="84">
        <f>'1.31 Spirits consumption (vol)'!BZ4*1000/'1.46 Population'!BZ28</f>
        <v>2.4498634711503056</v>
      </c>
      <c r="CA4" s="84">
        <f>'1.31 Spirits consumption (vol)'!CA4*1000/'1.46 Population'!CA28</f>
        <v>1.882754883682485</v>
      </c>
      <c r="CB4" s="84">
        <f>'1.31 Spirits consumption (vol)'!CB4*1000/'1.46 Population'!CB28</f>
        <v>2.1283688488858119</v>
      </c>
      <c r="CC4" s="84">
        <f>'1.31 Spirits consumption (vol)'!CC4*1000/'1.46 Population'!CC28</f>
        <v>1.1212985303794691</v>
      </c>
      <c r="CD4" s="84">
        <f>'1.31 Spirits consumption (vol)'!CD4*1000/'1.46 Population'!CD28</f>
        <v>1.9062047897276053</v>
      </c>
      <c r="CE4" s="84">
        <f>'1.31 Spirits consumption (vol)'!CE4*1000/'1.46 Population'!CE28</f>
        <v>0.95046528591322021</v>
      </c>
      <c r="CF4" s="84">
        <f>'1.31 Spirits consumption (vol)'!CF4*1000/'1.46 Population'!CF28</f>
        <v>0.82734470451287667</v>
      </c>
      <c r="CG4" s="84">
        <f>'1.31 Spirits consumption (vol)'!CG4*1000/'1.46 Population'!CG28</f>
        <v>2.8097759733692698</v>
      </c>
      <c r="CH4" s="84">
        <f>'1.31 Spirits consumption (vol)'!CH4*1000/'1.46 Population'!CH28</f>
        <v>1.2683660526877012</v>
      </c>
      <c r="CI4" s="84">
        <f>'1.31 Spirits consumption (vol)'!CI4*1000/'1.46 Population'!CI28</f>
        <v>1.0612346155436416</v>
      </c>
      <c r="CJ4" s="84">
        <f>'1.31 Spirits consumption (vol)'!CJ4*1000/'1.46 Population'!CJ28</f>
        <v>0.36348919077837089</v>
      </c>
      <c r="CK4" s="84">
        <f>'1.31 Spirits consumption (vol)'!CK4*1000/'1.46 Population'!CK28</f>
        <v>1.8180406349806548</v>
      </c>
      <c r="CL4" s="84">
        <f>'1.31 Spirits consumption (vol)'!CL4*1000/'1.46 Population'!CL28</f>
        <v>0.70731469491748267</v>
      </c>
      <c r="CM4" s="84">
        <f>'1.31 Spirits consumption (vol)'!CM4*1000/'1.46 Population'!CM28</f>
        <v>0.19017640002159897</v>
      </c>
      <c r="CN4" s="84">
        <f>'1.31 Spirits consumption (vol)'!CN4*1000/'1.46 Population'!CN28</f>
        <v>0.84982167858659874</v>
      </c>
      <c r="CO4" s="84">
        <f>'1.31 Spirits consumption (vol)'!CO4*1000/'1.46 Population'!CO28</f>
        <v>8.9629971669113906E-2</v>
      </c>
      <c r="CP4" s="84">
        <f>'1.31 Spirits consumption (vol)'!CP4*1000/'1.46 Population'!CP28</f>
        <v>0.13067458033760232</v>
      </c>
    </row>
    <row r="5" spans="1:94" x14ac:dyDescent="0.25">
      <c r="A5" s="1" t="s">
        <v>26</v>
      </c>
      <c r="B5" s="84">
        <f>'1.31 Spirits consumption (vol)'!B5*1000/'1.46 Population'!B29</f>
        <v>1.1032742109312272</v>
      </c>
      <c r="C5" s="84"/>
      <c r="D5" s="84"/>
      <c r="E5" s="84">
        <f>'1.31 Spirits consumption (vol)'!E5*1000/'1.46 Population'!E29</f>
        <v>1.1361353958257105</v>
      </c>
      <c r="F5" s="84">
        <f>'1.31 Spirits consumption (vol)'!F5*1000/'1.46 Population'!F29</f>
        <v>0.20799904914720388</v>
      </c>
      <c r="G5" s="84">
        <f>'1.31 Spirits consumption (vol)'!G5*1000/'1.46 Population'!G29</f>
        <v>0.36846298472098687</v>
      </c>
      <c r="H5" s="84">
        <f>'1.31 Spirits consumption (vol)'!H5*1000/'1.46 Population'!H29</f>
        <v>9.9860286381144928E-3</v>
      </c>
      <c r="I5" s="84">
        <f>'1.31 Spirits consumption (vol)'!I5*1000/'1.46 Population'!I29</f>
        <v>3.4433880996757873</v>
      </c>
      <c r="J5" s="84">
        <f>'1.31 Spirits consumption (vol)'!J5*1000/'1.46 Population'!J29</f>
        <v>1.9074007147733205</v>
      </c>
      <c r="K5" s="84">
        <f>'1.31 Spirits consumption (vol)'!K5*1000/'1.46 Population'!K29</f>
        <v>0.13978696466584925</v>
      </c>
      <c r="L5" s="84">
        <f>'1.31 Spirits consumption (vol)'!L5*1000/'1.46 Population'!L29</f>
        <v>1.5619535284869764E-2</v>
      </c>
      <c r="M5" s="84">
        <f>'1.31 Spirits consumption (vol)'!M5*1000/'1.46 Population'!M29</f>
        <v>1.9958612394346507</v>
      </c>
      <c r="N5" s="84">
        <f>'1.31 Spirits consumption (vol)'!N5*1000/'1.46 Population'!N29</f>
        <v>0.26732769514921745</v>
      </c>
      <c r="O5" s="84">
        <f>'1.31 Spirits consumption (vol)'!O5*1000/'1.46 Population'!O29</f>
        <v>8.986759104291119</v>
      </c>
      <c r="P5" s="84">
        <f>'1.31 Spirits consumption (vol)'!P5*1000/'1.46 Population'!P29</f>
        <v>0.87474690064296123</v>
      </c>
      <c r="Q5" s="84">
        <f>'1.31 Spirits consumption (vol)'!Q5*1000/'1.46 Population'!Q29</f>
        <v>4.2426944658293388</v>
      </c>
      <c r="R5" s="84">
        <f>'1.31 Spirits consumption (vol)'!R5*1000/'1.46 Population'!R29</f>
        <v>0.73961313145938579</v>
      </c>
      <c r="S5" s="84">
        <f>'1.31 Spirits consumption (vol)'!S5*1000/'1.46 Population'!S29</f>
        <v>5.6843607513031698E-2</v>
      </c>
      <c r="T5" s="84">
        <f>'1.31 Spirits consumption (vol)'!T5*1000/'1.46 Population'!T29</f>
        <v>1.0122225877470457</v>
      </c>
      <c r="U5" s="84">
        <f>'1.31 Spirits consumption (vol)'!U5*1000/'1.46 Population'!U29</f>
        <v>1.0141627832683424</v>
      </c>
      <c r="V5" s="84">
        <f>'1.31 Spirits consumption (vol)'!V5*1000/'1.46 Population'!V29</f>
        <v>1.0026319087604962</v>
      </c>
      <c r="W5" s="84">
        <f>'1.31 Spirits consumption (vol)'!W5*1000/'1.46 Population'!W29</f>
        <v>3.908924623902029</v>
      </c>
      <c r="X5" s="84">
        <f>'1.31 Spirits consumption (vol)'!X5*1000/'1.46 Population'!X29</f>
        <v>3.3059700733416744</v>
      </c>
      <c r="Y5" s="84">
        <f>'1.31 Spirits consumption (vol)'!Y5*1000/'1.46 Population'!Y29</f>
        <v>0.62658277419523267</v>
      </c>
      <c r="Z5" s="84">
        <f>'1.31 Spirits consumption (vol)'!Z5*1000/'1.46 Population'!Z29</f>
        <v>2.4726154634552557</v>
      </c>
      <c r="AA5" s="84">
        <f>'1.31 Spirits consumption (vol)'!AA5*1000/'1.46 Population'!AA29</f>
        <v>1.3882567137005006</v>
      </c>
      <c r="AB5" s="84">
        <f>'1.31 Spirits consumption (vol)'!AB5*1000/'1.46 Population'!AB29</f>
        <v>2.6686027117712849</v>
      </c>
      <c r="AC5" s="84">
        <f>'1.31 Spirits consumption (vol)'!AC5*1000/'1.46 Population'!AC29</f>
        <v>5.6497175141242932</v>
      </c>
      <c r="AD5" s="84">
        <f>'1.31 Spirits consumption (vol)'!AD5*1000/'1.46 Population'!AD29</f>
        <v>0.87304140054220458</v>
      </c>
      <c r="AE5" s="84">
        <f>'1.31 Spirits consumption (vol)'!AE5*1000/'1.46 Population'!AE29</f>
        <v>2.3761634327180943</v>
      </c>
      <c r="AF5" s="84">
        <f>'1.31 Spirits consumption (vol)'!AF5*1000/'1.46 Population'!AF29</f>
        <v>3.5661476907019223</v>
      </c>
      <c r="AG5" s="84">
        <f>'1.31 Spirits consumption (vol)'!AG5*1000/'1.46 Population'!AG29</f>
        <v>3.526154742823838</v>
      </c>
      <c r="AH5" s="84">
        <f>'1.31 Spirits consumption (vol)'!AH5*1000/'1.46 Population'!AH29</f>
        <v>0.44472995009141669</v>
      </c>
      <c r="AI5" s="84">
        <f>'1.31 Spirits consumption (vol)'!AI5*1000/'1.46 Population'!AI29</f>
        <v>2.6589278010902389</v>
      </c>
      <c r="AJ5" s="84">
        <f>'1.31 Spirits consumption (vol)'!AJ5*1000/'1.46 Population'!AJ29</f>
        <v>2.3118714599468269</v>
      </c>
      <c r="AK5" s="84">
        <f>'1.31 Spirits consumption (vol)'!AK5*1000/'1.46 Population'!AK29</f>
        <v>6.0166786581744249</v>
      </c>
      <c r="AL5" s="84">
        <f>'1.31 Spirits consumption (vol)'!AL5*1000/'1.46 Population'!AL29</f>
        <v>1.0306656493862856</v>
      </c>
      <c r="AM5" s="84">
        <f>'1.31 Spirits consumption (vol)'!AM5*1000/'1.46 Population'!AM29</f>
        <v>2.6246230594542275</v>
      </c>
      <c r="AN5" s="84">
        <f>'1.31 Spirits consumption (vol)'!AN5*1000/'1.46 Population'!AN29</f>
        <v>1.3032581453634084</v>
      </c>
      <c r="AO5" s="84">
        <f>'1.31 Spirits consumption (vol)'!AO5*1000/'1.46 Population'!AO29</f>
        <v>1.7000152645897066</v>
      </c>
      <c r="AP5" s="84">
        <f>'1.31 Spirits consumption (vol)'!AP5*1000/'1.46 Population'!AP29</f>
        <v>1.7773810802214198</v>
      </c>
      <c r="AQ5" s="84">
        <f>'1.31 Spirits consumption (vol)'!AQ5*1000/'1.46 Population'!AQ29</f>
        <v>0.3184588679048278</v>
      </c>
      <c r="AR5" s="84">
        <f>'1.31 Spirits consumption (vol)'!AR5*1000/'1.46 Population'!AR29</f>
        <v>0.20430400435848545</v>
      </c>
      <c r="AS5" s="84">
        <f>'1.31 Spirits consumption (vol)'!AS5*1000/'1.46 Population'!AS29</f>
        <v>3.205405732154206</v>
      </c>
      <c r="AT5" s="84">
        <f>'1.31 Spirits consumption (vol)'!AT5*1000/'1.46 Population'!AT29</f>
        <v>1.1570762843864635</v>
      </c>
      <c r="AU5" s="84">
        <f>'1.31 Spirits consumption (vol)'!AU5*1000/'1.46 Population'!AU29</f>
        <v>0.937082612728666</v>
      </c>
      <c r="AV5" s="84">
        <f>'1.31 Spirits consumption (vol)'!AV5*1000/'1.46 Population'!AV29</f>
        <v>1.370399373531715</v>
      </c>
      <c r="AW5" s="84">
        <f>'1.31 Spirits consumption (vol)'!AW5*1000/'1.46 Population'!AW29</f>
        <v>1.8067260523035757</v>
      </c>
      <c r="AX5" s="84">
        <f>'1.31 Spirits consumption (vol)'!AX5*1000/'1.46 Population'!AX29</f>
        <v>0.71484469058511912</v>
      </c>
      <c r="AY5" s="84">
        <f>'1.31 Spirits consumption (vol)'!AY5*1000/'1.46 Population'!AY29</f>
        <v>0.76267533242696561</v>
      </c>
      <c r="AZ5" s="84">
        <f>'1.31 Spirits consumption (vol)'!AZ5*1000/'1.46 Population'!AZ29</f>
        <v>0.69605307966065544</v>
      </c>
      <c r="BA5" s="84">
        <f>'1.31 Spirits consumption (vol)'!BA5*1000/'1.46 Population'!BA29</f>
        <v>0.15591531570995296</v>
      </c>
      <c r="BB5" s="84">
        <f>'1.31 Spirits consumption (vol)'!BB5*1000/'1.46 Population'!BB29</f>
        <v>0.54125571325475108</v>
      </c>
      <c r="BC5" s="84">
        <f>'1.31 Spirits consumption (vol)'!BC5*1000/'1.46 Population'!BC29</f>
        <v>1.2182105067755709</v>
      </c>
      <c r="BD5" s="84">
        <f>'1.31 Spirits consumption (vol)'!BD5*1000/'1.46 Population'!BD29</f>
        <v>0.27334716680645044</v>
      </c>
      <c r="BE5" s="84">
        <f>'1.31 Spirits consumption (vol)'!BE5*1000/'1.46 Population'!BE29</f>
        <v>2.4695245239219753E-2</v>
      </c>
      <c r="BF5" s="84">
        <f>'1.31 Spirits consumption (vol)'!BF5*1000/'1.46 Population'!BF29</f>
        <v>4.6461384781573419E-2</v>
      </c>
      <c r="BG5" s="84">
        <f>'1.31 Spirits consumption (vol)'!BG5*1000/'1.46 Population'!BG29</f>
        <v>1.33703742219185E-2</v>
      </c>
      <c r="BH5" s="84" t="e">
        <f>'1.31 Spirits consumption (vol)'!BH5*1000/'1.46 Population'!BH29</f>
        <v>#VALUE!</v>
      </c>
      <c r="BI5" s="84">
        <f>'1.31 Spirits consumption (vol)'!BI5*1000/'1.46 Population'!BI29</f>
        <v>0.47834731004379871</v>
      </c>
      <c r="BJ5" s="84">
        <f>'1.31 Spirits consumption (vol)'!BJ5*1000/'1.46 Population'!BJ29</f>
        <v>0.12220165657757869</v>
      </c>
      <c r="BK5" s="84">
        <f>'1.31 Spirits consumption (vol)'!BK5*1000/'1.46 Population'!BK29</f>
        <v>0.10062825574335769</v>
      </c>
      <c r="BL5" s="84">
        <f>'1.31 Spirits consumption (vol)'!BL5*1000/'1.46 Population'!BL29</f>
        <v>6.3357255725723427E-2</v>
      </c>
      <c r="BM5" s="84" t="e">
        <f>'1.31 Spirits consumption (vol)'!BM5*1000/'1.46 Population'!BM29</f>
        <v>#VALUE!</v>
      </c>
      <c r="BN5" s="84">
        <f>'1.31 Spirits consumption (vol)'!BN5*1000/'1.46 Population'!BN29</f>
        <v>0.92609742544915719</v>
      </c>
      <c r="BO5" s="84">
        <f>'1.31 Spirits consumption (vol)'!BO5*1000/'1.46 Population'!BO29</f>
        <v>5.0775339433144114E-2</v>
      </c>
      <c r="BP5" s="84">
        <f>'1.31 Spirits consumption (vol)'!BP5*1000/'1.46 Population'!BP29</f>
        <v>0.78754467801538741</v>
      </c>
      <c r="BQ5" s="84">
        <f>'1.31 Spirits consumption (vol)'!BQ5*1000/'1.46 Population'!BQ29</f>
        <v>1.8576563444543037</v>
      </c>
      <c r="BR5" s="84">
        <f>'1.31 Spirits consumption (vol)'!BR5*1000/'1.46 Population'!BR29</f>
        <v>1.6370853559870551</v>
      </c>
      <c r="BS5" s="84">
        <f>'1.31 Spirits consumption (vol)'!BS5*1000/'1.46 Population'!BS29</f>
        <v>1.8817136658463971</v>
      </c>
      <c r="BT5" s="84">
        <f>'1.31 Spirits consumption (vol)'!BT5*1000/'1.46 Population'!BT29</f>
        <v>1.725402168541105</v>
      </c>
      <c r="BU5" s="84">
        <f>'1.31 Spirits consumption (vol)'!BU5*1000/'1.46 Population'!BU29</f>
        <v>1.308593508882387</v>
      </c>
      <c r="BV5" s="84">
        <f>'1.31 Spirits consumption (vol)'!BV5*1000/'1.46 Population'!BV29</f>
        <v>1.2263659012340911</v>
      </c>
      <c r="BW5" s="84">
        <f>'1.31 Spirits consumption (vol)'!BW5*1000/'1.46 Population'!BW29</f>
        <v>1.2816940651992199</v>
      </c>
      <c r="BX5" s="84">
        <f>'1.31 Spirits consumption (vol)'!BX5*1000/'1.46 Population'!BX29</f>
        <v>1.9975798551754604</v>
      </c>
      <c r="BY5" s="84">
        <f>'1.31 Spirits consumption (vol)'!BY5*1000/'1.46 Population'!BY29</f>
        <v>2.3975987408031041</v>
      </c>
      <c r="BZ5" s="84">
        <f>'1.31 Spirits consumption (vol)'!BZ5*1000/'1.46 Population'!BZ29</f>
        <v>2.4502442340220365</v>
      </c>
      <c r="CA5" s="84">
        <f>'1.31 Spirits consumption (vol)'!CA5*1000/'1.46 Population'!CA29</f>
        <v>1.878011689477638</v>
      </c>
      <c r="CB5" s="84">
        <f>'1.31 Spirits consumption (vol)'!CB5*1000/'1.46 Population'!CB29</f>
        <v>1.8919327985469956</v>
      </c>
      <c r="CC5" s="84">
        <f>'1.31 Spirits consumption (vol)'!CC5*1000/'1.46 Population'!CC29</f>
        <v>1.1482483086967556</v>
      </c>
      <c r="CD5" s="84">
        <f>'1.31 Spirits consumption (vol)'!CD5*1000/'1.46 Population'!CD29</f>
        <v>1.7477119177896077</v>
      </c>
      <c r="CE5" s="84">
        <f>'1.31 Spirits consumption (vol)'!CE5*1000/'1.46 Population'!CE29</f>
        <v>1.0544120554445005</v>
      </c>
      <c r="CF5" s="84">
        <f>'1.31 Spirits consumption (vol)'!CF5*1000/'1.46 Population'!CF29</f>
        <v>0.85211496850046908</v>
      </c>
      <c r="CG5" s="84">
        <f>'1.31 Spirits consumption (vol)'!CG5*1000/'1.46 Population'!CG29</f>
        <v>2.7684936812359244</v>
      </c>
      <c r="CH5" s="84">
        <f>'1.31 Spirits consumption (vol)'!CH5*1000/'1.46 Population'!CH29</f>
        <v>1.2079455977093774</v>
      </c>
      <c r="CI5" s="84">
        <f>'1.31 Spirits consumption (vol)'!CI5*1000/'1.46 Population'!CI29</f>
        <v>1.0527898932170252</v>
      </c>
      <c r="CJ5" s="84">
        <f>'1.31 Spirits consumption (vol)'!CJ5*1000/'1.46 Population'!CJ29</f>
        <v>0.34974786495511317</v>
      </c>
      <c r="CK5" s="84">
        <f>'1.31 Spirits consumption (vol)'!CK5*1000/'1.46 Population'!CK29</f>
        <v>1.8520572625181928</v>
      </c>
      <c r="CL5" s="84">
        <f>'1.31 Spirits consumption (vol)'!CL5*1000/'1.46 Population'!CL29</f>
        <v>0.80586386843874025</v>
      </c>
      <c r="CM5" s="84">
        <f>'1.31 Spirits consumption (vol)'!CM5*1000/'1.46 Population'!CM29</f>
        <v>0.18764886888451884</v>
      </c>
      <c r="CN5" s="84">
        <f>'1.31 Spirits consumption (vol)'!CN5*1000/'1.46 Population'!CN29</f>
        <v>0.85840018940754759</v>
      </c>
      <c r="CO5" s="84">
        <f>'1.31 Spirits consumption (vol)'!CO5*1000/'1.46 Population'!CO29</f>
        <v>8.7694489495435179E-2</v>
      </c>
      <c r="CP5" s="84">
        <f>'1.31 Spirits consumption (vol)'!CP5*1000/'1.46 Population'!CP29</f>
        <v>0.13254602912596256</v>
      </c>
    </row>
    <row r="6" spans="1:94" x14ac:dyDescent="0.25">
      <c r="A6" s="1" t="s">
        <v>27</v>
      </c>
      <c r="B6" s="84">
        <f>'1.31 Spirits consumption (vol)'!B6*1000/'1.46 Population'!B30</f>
        <v>1.1079475621729751</v>
      </c>
      <c r="C6" s="84">
        <f>'1.31 Spirits consumption (vol)'!C6*1000/'1.46 Population'!C30</f>
        <v>1.0279078055798223</v>
      </c>
      <c r="D6" s="84">
        <f>'1.31 Spirits consumption (vol)'!D6*1000/'1.46 Population'!D30</f>
        <v>0.58688960486759045</v>
      </c>
      <c r="E6" s="84">
        <f>'1.31 Spirits consumption (vol)'!E6*1000/'1.46 Population'!E30</f>
        <v>1.1217470033352164</v>
      </c>
      <c r="F6" s="84">
        <f>'1.31 Spirits consumption (vol)'!F6*1000/'1.46 Population'!F30</f>
        <v>0.20638313554949511</v>
      </c>
      <c r="G6" s="84">
        <f>'1.31 Spirits consumption (vol)'!G6*1000/'1.46 Population'!G30</f>
        <v>0.39021291747776482</v>
      </c>
      <c r="H6" s="84">
        <f>'1.31 Spirits consumption (vol)'!H6*1000/'1.46 Population'!H30</f>
        <v>9.4057113270742052E-3</v>
      </c>
      <c r="I6" s="84">
        <f>'1.31 Spirits consumption (vol)'!I6*1000/'1.46 Population'!I30</f>
        <v>3.5817414917010337</v>
      </c>
      <c r="J6" s="84">
        <f>'1.31 Spirits consumption (vol)'!J6*1000/'1.46 Population'!J30</f>
        <v>1.8736047624109704</v>
      </c>
      <c r="K6" s="84">
        <f>'1.31 Spirits consumption (vol)'!K6*1000/'1.46 Population'!K30</f>
        <v>0.14094708611475443</v>
      </c>
      <c r="L6" s="84">
        <f>'1.31 Spirits consumption (vol)'!L6*1000/'1.46 Population'!L30</f>
        <v>1.5971464317086806E-2</v>
      </c>
      <c r="M6" s="84">
        <f>'1.31 Spirits consumption (vol)'!M6*1000/'1.46 Population'!M30</f>
        <v>2.0379165967265669</v>
      </c>
      <c r="N6" s="84">
        <f>'1.31 Spirits consumption (vol)'!N6*1000/'1.46 Population'!N30</f>
        <v>0.21599827201382391</v>
      </c>
      <c r="O6" s="84">
        <f>'1.31 Spirits consumption (vol)'!O6*1000/'1.46 Population'!O30</f>
        <v>9.1029446662531175</v>
      </c>
      <c r="P6" s="84">
        <f>'1.31 Spirits consumption (vol)'!P6*1000/'1.46 Population'!P30</f>
        <v>0.90689505675835902</v>
      </c>
      <c r="Q6" s="84">
        <f>'1.31 Spirits consumption (vol)'!Q6*1000/'1.46 Population'!Q30</f>
        <v>4.0945194902491417</v>
      </c>
      <c r="R6" s="84">
        <f>'1.31 Spirits consumption (vol)'!R6*1000/'1.46 Population'!R30</f>
        <v>0.74463629171126722</v>
      </c>
      <c r="S6" s="84">
        <f>'1.31 Spirits consumption (vol)'!S6*1000/'1.46 Population'!S30</f>
        <v>6.2320379483172296E-2</v>
      </c>
      <c r="T6" s="84">
        <f>'1.31 Spirits consumption (vol)'!T6*1000/'1.46 Population'!T30</f>
        <v>1.0085728693898135</v>
      </c>
      <c r="U6" s="84">
        <f>'1.31 Spirits consumption (vol)'!U6*1000/'1.46 Population'!U30</f>
        <v>1.0134101250708634</v>
      </c>
      <c r="V6" s="84">
        <f>'1.31 Spirits consumption (vol)'!V6*1000/'1.46 Population'!V30</f>
        <v>0.98483356312783144</v>
      </c>
      <c r="W6" s="84">
        <f>'1.31 Spirits consumption (vol)'!W6*1000/'1.46 Population'!W30</f>
        <v>3.9914693089784112</v>
      </c>
      <c r="X6" s="84">
        <f>'1.31 Spirits consumption (vol)'!X6*1000/'1.46 Population'!X30</f>
        <v>3.1241037407301184</v>
      </c>
      <c r="Y6" s="84">
        <f>'1.31 Spirits consumption (vol)'!Y6*1000/'1.46 Population'!Y30</f>
        <v>0.59936415281179967</v>
      </c>
      <c r="Z6" s="84">
        <f>'1.31 Spirits consumption (vol)'!Z6*1000/'1.46 Population'!Z30</f>
        <v>2.4144297684987928</v>
      </c>
      <c r="AA6" s="84">
        <f>'1.31 Spirits consumption (vol)'!AA6*1000/'1.46 Population'!AA30</f>
        <v>1.4162364658047419</v>
      </c>
      <c r="AB6" s="84">
        <f>'1.31 Spirits consumption (vol)'!AB6*1000/'1.46 Population'!AB30</f>
        <v>2.3932596392455348</v>
      </c>
      <c r="AC6" s="84">
        <f>'1.31 Spirits consumption (vol)'!AC6*1000/'1.46 Population'!AC30</f>
        <v>4.8656336552137134</v>
      </c>
      <c r="AD6" s="84">
        <f>'1.31 Spirits consumption (vol)'!AD6*1000/'1.46 Population'!AD30</f>
        <v>0.90904852920609769</v>
      </c>
      <c r="AE6" s="84">
        <f>'1.31 Spirits consumption (vol)'!AE6*1000/'1.46 Population'!AE30</f>
        <v>2.3829063547465319</v>
      </c>
      <c r="AF6" s="84">
        <f>'1.31 Spirits consumption (vol)'!AF6*1000/'1.46 Population'!AF30</f>
        <v>3.6898748078190202</v>
      </c>
      <c r="AG6" s="84">
        <f>'1.31 Spirits consumption (vol)'!AG6*1000/'1.46 Population'!AG30</f>
        <v>3.6482391361911204</v>
      </c>
      <c r="AH6" s="84">
        <f>'1.31 Spirits consumption (vol)'!AH6*1000/'1.46 Population'!AH30</f>
        <v>0.44337159465983544</v>
      </c>
      <c r="AI6" s="84">
        <f>'1.31 Spirits consumption (vol)'!AI6*1000/'1.46 Population'!AI30</f>
        <v>2.8246225562180891</v>
      </c>
      <c r="AJ6" s="84">
        <f>'1.31 Spirits consumption (vol)'!AJ6*1000/'1.46 Population'!AJ30</f>
        <v>1.886449701661473</v>
      </c>
      <c r="AK6" s="84">
        <f>'1.31 Spirits consumption (vol)'!AK6*1000/'1.46 Population'!AK30</f>
        <v>5.9618827494083151</v>
      </c>
      <c r="AL6" s="84">
        <f>'1.31 Spirits consumption (vol)'!AL6*1000/'1.46 Population'!AL30</f>
        <v>0.97982631571883005</v>
      </c>
      <c r="AM6" s="84">
        <f>'1.31 Spirits consumption (vol)'!AM6*1000/'1.46 Population'!AM30</f>
        <v>2.6074647992252107</v>
      </c>
      <c r="AN6" s="84">
        <f>'1.31 Spirits consumption (vol)'!AN6*1000/'1.46 Population'!AN30</f>
        <v>1.1019835704267682</v>
      </c>
      <c r="AO6" s="84">
        <f>'1.31 Spirits consumption (vol)'!AO6*1000/'1.46 Population'!AO30</f>
        <v>2.6116044610166922</v>
      </c>
      <c r="AP6" s="84">
        <f>'1.31 Spirits consumption (vol)'!AP6*1000/'1.46 Population'!AP30</f>
        <v>1.7639241854992465</v>
      </c>
      <c r="AQ6" s="84">
        <f>'1.31 Spirits consumption (vol)'!AQ6*1000/'1.46 Population'!AQ30</f>
        <v>0.36665220714300467</v>
      </c>
      <c r="AR6" s="84">
        <f>'1.31 Spirits consumption (vol)'!AR6*1000/'1.46 Population'!AR30</f>
        <v>0.2230226256453717</v>
      </c>
      <c r="AS6" s="84">
        <f>'1.31 Spirits consumption (vol)'!AS6*1000/'1.46 Population'!AS30</f>
        <v>3.0985985114691665</v>
      </c>
      <c r="AT6" s="84">
        <f>'1.31 Spirits consumption (vol)'!AT6*1000/'1.46 Population'!AT30</f>
        <v>1.2693943983259075</v>
      </c>
      <c r="AU6" s="84">
        <f>'1.31 Spirits consumption (vol)'!AU6*1000/'1.46 Population'!AU30</f>
        <v>0.99709298243150257</v>
      </c>
      <c r="AV6" s="84">
        <f>'1.31 Spirits consumption (vol)'!AV6*1000/'1.46 Population'!AV30</f>
        <v>1.3006406859675321</v>
      </c>
      <c r="AW6" s="84">
        <f>'1.31 Spirits consumption (vol)'!AW6*1000/'1.46 Population'!AW30</f>
        <v>1.8628070809248554</v>
      </c>
      <c r="AX6" s="84">
        <f>'1.31 Spirits consumption (vol)'!AX6*1000/'1.46 Population'!AX30</f>
        <v>0.81423580268845852</v>
      </c>
      <c r="AY6" s="84">
        <f>'1.31 Spirits consumption (vol)'!AY6*1000/'1.46 Population'!AY30</f>
        <v>0.75195265123950905</v>
      </c>
      <c r="AZ6" s="84">
        <f>'1.31 Spirits consumption (vol)'!AZ6*1000/'1.46 Population'!AZ30</f>
        <v>0.71588375156339767</v>
      </c>
      <c r="BA6" s="84">
        <f>'1.31 Spirits consumption (vol)'!BA6*1000/'1.46 Population'!BA30</f>
        <v>0.15399733071293431</v>
      </c>
      <c r="BB6" s="84">
        <f>'1.31 Spirits consumption (vol)'!BB6*1000/'1.46 Population'!BB30</f>
        <v>0.63174994735417112</v>
      </c>
      <c r="BC6" s="84">
        <f>'1.31 Spirits consumption (vol)'!BC6*1000/'1.46 Population'!BC30</f>
        <v>1.3718672214938532</v>
      </c>
      <c r="BD6" s="84">
        <f>'1.31 Spirits consumption (vol)'!BD6*1000/'1.46 Population'!BD30</f>
        <v>0.27570926520361944</v>
      </c>
      <c r="BE6" s="84">
        <f>'1.31 Spirits consumption (vol)'!BE6*1000/'1.46 Population'!BE30</f>
        <v>2.7424643174920472E-2</v>
      </c>
      <c r="BF6" s="84">
        <f>'1.31 Spirits consumption (vol)'!BF6*1000/'1.46 Population'!BF30</f>
        <v>4.528062668387331E-2</v>
      </c>
      <c r="BG6" s="84">
        <f>'1.31 Spirits consumption (vol)'!BG6*1000/'1.46 Population'!BG30</f>
        <v>1.3110360097890688E-2</v>
      </c>
      <c r="BH6" s="84" t="e">
        <f>'1.31 Spirits consumption (vol)'!BH6*1000/'1.46 Population'!BH30</f>
        <v>#VALUE!</v>
      </c>
      <c r="BI6" s="84">
        <f>'1.31 Spirits consumption (vol)'!BI6*1000/'1.46 Population'!BI30</f>
        <v>0.46996622117785286</v>
      </c>
      <c r="BJ6" s="84">
        <f>'1.31 Spirits consumption (vol)'!BJ6*1000/'1.46 Population'!BJ30</f>
        <v>0.12486388384754991</v>
      </c>
      <c r="BK6" s="84">
        <f>'1.31 Spirits consumption (vol)'!BK6*1000/'1.46 Population'!BK30</f>
        <v>0.10301364764680276</v>
      </c>
      <c r="BL6" s="84">
        <f>'1.31 Spirits consumption (vol)'!BL6*1000/'1.46 Population'!BL30</f>
        <v>6.3954928682903381E-2</v>
      </c>
      <c r="BM6" s="84" t="e">
        <f>'1.31 Spirits consumption (vol)'!BM6*1000/'1.46 Population'!BM30</f>
        <v>#VALUE!</v>
      </c>
      <c r="BN6" s="84">
        <f>'1.31 Spirits consumption (vol)'!BN6*1000/'1.46 Population'!BN30</f>
        <v>0.97761143931256722</v>
      </c>
      <c r="BO6" s="84">
        <f>'1.31 Spirits consumption (vol)'!BO6*1000/'1.46 Population'!BO30</f>
        <v>6.0317268834067198E-2</v>
      </c>
      <c r="BP6" s="84">
        <f>'1.31 Spirits consumption (vol)'!BP6*1000/'1.46 Population'!BP30</f>
        <v>0.90024684187599824</v>
      </c>
      <c r="BQ6" s="84">
        <f>'1.31 Spirits consumption (vol)'!BQ6*1000/'1.46 Population'!BQ30</f>
        <v>1.9092002821921192</v>
      </c>
      <c r="BR6" s="84">
        <f>'1.31 Spirits consumption (vol)'!BR6*1000/'1.46 Population'!BR30</f>
        <v>1.6500720145281482</v>
      </c>
      <c r="BS6" s="84">
        <f>'1.31 Spirits consumption (vol)'!BS6*1000/'1.46 Population'!BS30</f>
        <v>1.9374649297673232</v>
      </c>
      <c r="BT6" s="84">
        <f>'1.31 Spirits consumption (vol)'!BT6*1000/'1.46 Population'!BT30</f>
        <v>1.7196017476910328</v>
      </c>
      <c r="BU6" s="84">
        <f>'1.31 Spirits consumption (vol)'!BU6*1000/'1.46 Population'!BU30</f>
        <v>1.3017954952963426</v>
      </c>
      <c r="BV6" s="84">
        <f>'1.31 Spirits consumption (vol)'!BV6*1000/'1.46 Population'!BV30</f>
        <v>1.2311954137970837</v>
      </c>
      <c r="BW6" s="84">
        <f>'1.31 Spirits consumption (vol)'!BW6*1000/'1.46 Population'!BW30</f>
        <v>1.3895064473099155</v>
      </c>
      <c r="BX6" s="84">
        <f>'1.31 Spirits consumption (vol)'!BX6*1000/'1.46 Population'!BX30</f>
        <v>2.3756154568270209</v>
      </c>
      <c r="BY6" s="84">
        <f>'1.31 Spirits consumption (vol)'!BY6*1000/'1.46 Population'!BY30</f>
        <v>2.373341883534362</v>
      </c>
      <c r="BZ6" s="84">
        <f>'1.31 Spirits consumption (vol)'!BZ6*1000/'1.46 Population'!BZ30</f>
        <v>2.4402516029760593</v>
      </c>
      <c r="CA6" s="84">
        <f>'1.31 Spirits consumption (vol)'!CA6*1000/'1.46 Population'!CA30</f>
        <v>1.9103506270337465</v>
      </c>
      <c r="CB6" s="84">
        <f>'1.31 Spirits consumption (vol)'!CB6*1000/'1.46 Population'!CB30</f>
        <v>1.8367296284345602</v>
      </c>
      <c r="CC6" s="84">
        <f>'1.31 Spirits consumption (vol)'!CC6*1000/'1.46 Population'!CC30</f>
        <v>1.1618219733928854</v>
      </c>
      <c r="CD6" s="84">
        <f>'1.31 Spirits consumption (vol)'!CD6*1000/'1.46 Population'!CD30</f>
        <v>1.6238159675236807</v>
      </c>
      <c r="CE6" s="84">
        <f>'1.31 Spirits consumption (vol)'!CE6*1000/'1.46 Population'!CE30</f>
        <v>1.0922992900054616</v>
      </c>
      <c r="CF6" s="84">
        <f>'1.31 Spirits consumption (vol)'!CF6*1000/'1.46 Population'!CF30</f>
        <v>0.86889268697902244</v>
      </c>
      <c r="CG6" s="84">
        <f>'1.31 Spirits consumption (vol)'!CG6*1000/'1.46 Population'!CG30</f>
        <v>2.7287149656266525</v>
      </c>
      <c r="CH6" s="84">
        <f>'1.31 Spirits consumption (vol)'!CH6*1000/'1.46 Population'!CH30</f>
        <v>1.0584132713883039</v>
      </c>
      <c r="CI6" s="84">
        <f>'1.31 Spirits consumption (vol)'!CI6*1000/'1.46 Population'!CI30</f>
        <v>1.0591925693567441</v>
      </c>
      <c r="CJ6" s="84">
        <f>'1.31 Spirits consumption (vol)'!CJ6*1000/'1.46 Population'!CJ30</f>
        <v>0.34381344176604012</v>
      </c>
      <c r="CK6" s="84">
        <f>'1.31 Spirits consumption (vol)'!CK6*1000/'1.46 Population'!CK30</f>
        <v>1.8831383855851274</v>
      </c>
      <c r="CL6" s="84">
        <f>'1.31 Spirits consumption (vol)'!CL6*1000/'1.46 Population'!CL30</f>
        <v>0.75186462426822598</v>
      </c>
      <c r="CM6" s="84">
        <f>'1.31 Spirits consumption (vol)'!CM6*1000/'1.46 Population'!CM30</f>
        <v>0.19308179750687615</v>
      </c>
      <c r="CN6" s="84">
        <f>'1.31 Spirits consumption (vol)'!CN6*1000/'1.46 Population'!CN30</f>
        <v>0.84196471770076819</v>
      </c>
      <c r="CO6" s="84">
        <f>'1.31 Spirits consumption (vol)'!CO6*1000/'1.46 Population'!CO30</f>
        <v>8.4601061565156177E-2</v>
      </c>
      <c r="CP6" s="84">
        <f>'1.31 Spirits consumption (vol)'!CP6*1000/'1.46 Population'!CP30</f>
        <v>0.13648283732265501</v>
      </c>
    </row>
    <row r="7" spans="1:94" x14ac:dyDescent="0.25">
      <c r="A7" s="1" t="s">
        <v>28</v>
      </c>
      <c r="B7" s="84">
        <f>'1.31 Spirits consumption (vol)'!B7*1000/'1.46 Population'!B31</f>
        <v>1.1082642866852572</v>
      </c>
      <c r="C7" s="84">
        <f>'1.31 Spirits consumption (vol)'!C7*1000/'1.46 Population'!C31</f>
        <v>1.0299178745018778</v>
      </c>
      <c r="D7" s="84">
        <f>'1.31 Spirits consumption (vol)'!D7*1000/'1.46 Population'!D31</f>
        <v>0.62741198475270499</v>
      </c>
      <c r="E7" s="84">
        <f>'1.31 Spirits consumption (vol)'!E7*1000/'1.46 Population'!E31</f>
        <v>1.1159491645382651</v>
      </c>
      <c r="F7" s="84">
        <f>'1.31 Spirits consumption (vol)'!F7*1000/'1.46 Population'!F31</f>
        <v>0.22016086420477896</v>
      </c>
      <c r="G7" s="84">
        <f>'1.31 Spirits consumption (vol)'!G7*1000/'1.46 Population'!G31</f>
        <v>0.41925019009184755</v>
      </c>
      <c r="H7" s="84">
        <f>'1.31 Spirits consumption (vol)'!H7*1000/'1.46 Population'!H31</f>
        <v>8.3976156075431796E-3</v>
      </c>
      <c r="I7" s="84">
        <f>'1.31 Spirits consumption (vol)'!I7*1000/'1.46 Population'!I31</f>
        <v>3.6323649114019161</v>
      </c>
      <c r="J7" s="84">
        <f>'1.31 Spirits consumption (vol)'!J7*1000/'1.46 Population'!J31</f>
        <v>1.8289714338346559</v>
      </c>
      <c r="K7" s="84">
        <f>'1.31 Spirits consumption (vol)'!K7*1000/'1.46 Population'!K31</f>
        <v>0.14589852373730586</v>
      </c>
      <c r="L7" s="84">
        <f>'1.31 Spirits consumption (vol)'!L7*1000/'1.46 Population'!L31</f>
        <v>1.6953971272147757E-2</v>
      </c>
      <c r="M7" s="84">
        <f>'1.31 Spirits consumption (vol)'!M7*1000/'1.46 Population'!M31</f>
        <v>1.9700167399183204</v>
      </c>
      <c r="N7" s="84">
        <f>'1.31 Spirits consumption (vol)'!N7*1000/'1.46 Population'!N31</f>
        <v>0.21098035538468751</v>
      </c>
      <c r="O7" s="84">
        <f>'1.31 Spirits consumption (vol)'!O7*1000/'1.46 Population'!O31</f>
        <v>9.0427333027269459</v>
      </c>
      <c r="P7" s="84">
        <f>'1.31 Spirits consumption (vol)'!P7*1000/'1.46 Population'!P31</f>
        <v>0.91673975609433611</v>
      </c>
      <c r="Q7" s="84">
        <f>'1.31 Spirits consumption (vol)'!Q7*1000/'1.46 Population'!Q31</f>
        <v>4.0097777237944854</v>
      </c>
      <c r="R7" s="84">
        <f>'1.31 Spirits consumption (vol)'!R7*1000/'1.46 Population'!R31</f>
        <v>0.79095698115525792</v>
      </c>
      <c r="S7" s="84">
        <f>'1.31 Spirits consumption (vol)'!S7*1000/'1.46 Population'!S31</f>
        <v>6.6505312111804923E-2</v>
      </c>
      <c r="T7" s="84">
        <f>'1.31 Spirits consumption (vol)'!T7*1000/'1.46 Population'!T31</f>
        <v>1.0044831234485059</v>
      </c>
      <c r="U7" s="84">
        <f>'1.31 Spirits consumption (vol)'!U7*1000/'1.46 Population'!U31</f>
        <v>1.0110622100630426</v>
      </c>
      <c r="V7" s="84">
        <f>'1.31 Spirits consumption (vol)'!V7*1000/'1.46 Population'!V31</f>
        <v>0.97221884646233858</v>
      </c>
      <c r="W7" s="84">
        <f>'1.31 Spirits consumption (vol)'!W7*1000/'1.46 Population'!W31</f>
        <v>4.0848532052129984</v>
      </c>
      <c r="X7" s="84">
        <f>'1.31 Spirits consumption (vol)'!X7*1000/'1.46 Population'!X31</f>
        <v>3.5782418149007476</v>
      </c>
      <c r="Y7" s="84">
        <f>'1.31 Spirits consumption (vol)'!Y7*1000/'1.46 Population'!Y31</f>
        <v>0.59856864020819778</v>
      </c>
      <c r="Z7" s="84">
        <f>'1.31 Spirits consumption (vol)'!Z7*1000/'1.46 Population'!Z31</f>
        <v>2.4451785760736673</v>
      </c>
      <c r="AA7" s="84">
        <f>'1.31 Spirits consumption (vol)'!AA7*1000/'1.46 Population'!AA31</f>
        <v>1.3751690311934175</v>
      </c>
      <c r="AB7" s="84">
        <f>'1.31 Spirits consumption (vol)'!AB7*1000/'1.46 Population'!AB31</f>
        <v>2.5002696369216291</v>
      </c>
      <c r="AC7" s="84">
        <f>'1.31 Spirits consumption (vol)'!AC7*1000/'1.46 Population'!AC31</f>
        <v>5.6454648099360183</v>
      </c>
      <c r="AD7" s="84">
        <f>'1.31 Spirits consumption (vol)'!AD7*1000/'1.46 Population'!AD31</f>
        <v>0.96778000708131717</v>
      </c>
      <c r="AE7" s="84">
        <f>'1.31 Spirits consumption (vol)'!AE7*1000/'1.46 Population'!AE31</f>
        <v>2.1899618490809099</v>
      </c>
      <c r="AF7" s="84">
        <f>'1.31 Spirits consumption (vol)'!AF7*1000/'1.46 Population'!AF31</f>
        <v>4.5339378583811181</v>
      </c>
      <c r="AG7" s="84">
        <f>'1.31 Spirits consumption (vol)'!AG7*1000/'1.46 Population'!AG31</f>
        <v>3.963996185026228</v>
      </c>
      <c r="AH7" s="84">
        <f>'1.31 Spirits consumption (vol)'!AH7*1000/'1.46 Population'!AH31</f>
        <v>0.44221698113207547</v>
      </c>
      <c r="AI7" s="84">
        <f>'1.31 Spirits consumption (vol)'!AI7*1000/'1.46 Population'!AI31</f>
        <v>2.7262898954922203</v>
      </c>
      <c r="AJ7" s="84">
        <f>'1.31 Spirits consumption (vol)'!AJ7*1000/'1.46 Population'!AJ31</f>
        <v>1.671854911250406</v>
      </c>
      <c r="AK7" s="84">
        <f>'1.31 Spirits consumption (vol)'!AK7*1000/'1.46 Population'!AK31</f>
        <v>5.8657450226354477</v>
      </c>
      <c r="AL7" s="84">
        <f>'1.31 Spirits consumption (vol)'!AL7*1000/'1.46 Population'!AL31</f>
        <v>0.95480157609499594</v>
      </c>
      <c r="AM7" s="84">
        <f>'1.31 Spirits consumption (vol)'!AM7*1000/'1.46 Population'!AM31</f>
        <v>2.569832402234637</v>
      </c>
      <c r="AN7" s="84">
        <f>'1.31 Spirits consumption (vol)'!AN7*1000/'1.46 Population'!AN31</f>
        <v>1.05126151381658</v>
      </c>
      <c r="AO7" s="84">
        <f>'1.31 Spirits consumption (vol)'!AO7*1000/'1.46 Population'!AO31</f>
        <v>3.5817029543210794</v>
      </c>
      <c r="AP7" s="84">
        <f>'1.31 Spirits consumption (vol)'!AP7*1000/'1.46 Population'!AP31</f>
        <v>1.7621830003297014</v>
      </c>
      <c r="AQ7" s="84">
        <f>'1.31 Spirits consumption (vol)'!AQ7*1000/'1.46 Population'!AQ31</f>
        <v>0.39595866702430677</v>
      </c>
      <c r="AR7" s="84">
        <f>'1.31 Spirits consumption (vol)'!AR7*1000/'1.46 Population'!AR31</f>
        <v>0.23012689854691301</v>
      </c>
      <c r="AS7" s="84">
        <f>'1.31 Spirits consumption (vol)'!AS7*1000/'1.46 Population'!AS31</f>
        <v>3.0411843853327047</v>
      </c>
      <c r="AT7" s="84">
        <f>'1.31 Spirits consumption (vol)'!AT7*1000/'1.46 Population'!AT31</f>
        <v>1.2673483841308102</v>
      </c>
      <c r="AU7" s="84">
        <f>'1.31 Spirits consumption (vol)'!AU7*1000/'1.46 Population'!AU31</f>
        <v>0.95874840593638533</v>
      </c>
      <c r="AV7" s="84">
        <f>'1.31 Spirits consumption (vol)'!AV7*1000/'1.46 Population'!AV31</f>
        <v>1.2573543366862783</v>
      </c>
      <c r="AW7" s="84">
        <f>'1.31 Spirits consumption (vol)'!AW7*1000/'1.46 Population'!AW31</f>
        <v>1.8844571313879193</v>
      </c>
      <c r="AX7" s="84">
        <f>'1.31 Spirits consumption (vol)'!AX7*1000/'1.46 Population'!AX31</f>
        <v>0.8154231463684547</v>
      </c>
      <c r="AY7" s="84">
        <f>'1.31 Spirits consumption (vol)'!AY7*1000/'1.46 Population'!AY31</f>
        <v>0.72561499814652697</v>
      </c>
      <c r="AZ7" s="84">
        <f>'1.31 Spirits consumption (vol)'!AZ7*1000/'1.46 Population'!AZ31</f>
        <v>0.790903516149284</v>
      </c>
      <c r="BA7" s="84">
        <f>'1.31 Spirits consumption (vol)'!BA7*1000/'1.46 Population'!BA31</f>
        <v>0.15573841740793323</v>
      </c>
      <c r="BB7" s="84">
        <f>'1.31 Spirits consumption (vol)'!BB7*1000/'1.46 Population'!BB31</f>
        <v>0.66153476064469574</v>
      </c>
      <c r="BC7" s="84">
        <f>'1.31 Spirits consumption (vol)'!BC7*1000/'1.46 Population'!BC31</f>
        <v>1.4681106200806153</v>
      </c>
      <c r="BD7" s="84">
        <f>'1.31 Spirits consumption (vol)'!BD7*1000/'1.46 Population'!BD31</f>
        <v>0.278413629305093</v>
      </c>
      <c r="BE7" s="84">
        <f>'1.31 Spirits consumption (vol)'!BE7*1000/'1.46 Population'!BE31</f>
        <v>2.4047204662752984E-2</v>
      </c>
      <c r="BF7" s="84">
        <f>'1.31 Spirits consumption (vol)'!BF7*1000/'1.46 Population'!BF31</f>
        <v>4.4133061179456062E-2</v>
      </c>
      <c r="BG7" s="84">
        <f>'1.31 Spirits consumption (vol)'!BG7*1000/'1.46 Population'!BG31</f>
        <v>1.4286326556852436E-2</v>
      </c>
      <c r="BH7" s="84" t="e">
        <f>'1.31 Spirits consumption (vol)'!BH7*1000/'1.46 Population'!BH31</f>
        <v>#VALUE!</v>
      </c>
      <c r="BI7" s="84">
        <f>'1.31 Spirits consumption (vol)'!BI7*1000/'1.46 Population'!BI31</f>
        <v>0.47618360485418676</v>
      </c>
      <c r="BJ7" s="84">
        <f>'1.31 Spirits consumption (vol)'!BJ7*1000/'1.46 Population'!BJ31</f>
        <v>0.11881524229822626</v>
      </c>
      <c r="BK7" s="84">
        <f>'1.31 Spirits consumption (vol)'!BK7*1000/'1.46 Population'!BK31</f>
        <v>0.10202234618485791</v>
      </c>
      <c r="BL7" s="84">
        <f>'1.31 Spirits consumption (vol)'!BL7*1000/'1.46 Population'!BL31</f>
        <v>6.5180970308277339E-2</v>
      </c>
      <c r="BM7" s="84" t="e">
        <f>'1.31 Spirits consumption (vol)'!BM7*1000/'1.46 Population'!BM31</f>
        <v>#VALUE!</v>
      </c>
      <c r="BN7" s="84">
        <f>'1.31 Spirits consumption (vol)'!BN7*1000/'1.46 Population'!BN31</f>
        <v>0.99683577027278558</v>
      </c>
      <c r="BO7" s="84">
        <f>'1.31 Spirits consumption (vol)'!BO7*1000/'1.46 Population'!BO31</f>
        <v>6.9642039914837736E-2</v>
      </c>
      <c r="BP7" s="84">
        <f>'1.31 Spirits consumption (vol)'!BP7*1000/'1.46 Population'!BP31</f>
        <v>0.97365716449396866</v>
      </c>
      <c r="BQ7" s="84">
        <f>'1.31 Spirits consumption (vol)'!BQ7*1000/'1.46 Population'!BQ31</f>
        <v>1.9441113745160317</v>
      </c>
      <c r="BR7" s="84">
        <f>'1.31 Spirits consumption (vol)'!BR7*1000/'1.46 Population'!BR31</f>
        <v>1.6872193136987321</v>
      </c>
      <c r="BS7" s="84">
        <f>'1.31 Spirits consumption (vol)'!BS7*1000/'1.46 Population'!BS31</f>
        <v>1.9721396361490355</v>
      </c>
      <c r="BT7" s="84">
        <f>'1.31 Spirits consumption (vol)'!BT7*1000/'1.46 Population'!BT31</f>
        <v>1.7084499482297679</v>
      </c>
      <c r="BU7" s="84">
        <f>'1.31 Spirits consumption (vol)'!BU7*1000/'1.46 Population'!BU31</f>
        <v>1.3168483429658351</v>
      </c>
      <c r="BV7" s="84">
        <f>'1.31 Spirits consumption (vol)'!BV7*1000/'1.46 Population'!BV31</f>
        <v>1.2445074143922497</v>
      </c>
      <c r="BW7" s="84">
        <f>'1.31 Spirits consumption (vol)'!BW7*1000/'1.46 Population'!BW31</f>
        <v>1.4044424732971137</v>
      </c>
      <c r="BX7" s="84">
        <f>'1.31 Spirits consumption (vol)'!BX7*1000/'1.46 Population'!BX31</f>
        <v>2.4252377496849098</v>
      </c>
      <c r="BY7" s="84">
        <f>'1.31 Spirits consumption (vol)'!BY7*1000/'1.46 Population'!BY31</f>
        <v>2.3538752003254415</v>
      </c>
      <c r="BZ7" s="84">
        <f>'1.31 Spirits consumption (vol)'!BZ7*1000/'1.46 Population'!BZ31</f>
        <v>2.4187797921387824</v>
      </c>
      <c r="CA7" s="84">
        <f>'1.31 Spirits consumption (vol)'!CA7*1000/'1.46 Population'!CA31</f>
        <v>1.9143292099289875</v>
      </c>
      <c r="CB7" s="84">
        <f>'1.31 Spirits consumption (vol)'!CB7*1000/'1.46 Population'!CB31</f>
        <v>1.8970255612033953</v>
      </c>
      <c r="CC7" s="84">
        <f>'1.31 Spirits consumption (vol)'!CC7*1000/'1.46 Population'!CC31</f>
        <v>1.1455763130066972</v>
      </c>
      <c r="CD7" s="84">
        <f>'1.31 Spirits consumption (vol)'!CD7*1000/'1.46 Population'!CD31</f>
        <v>1.5393578853761001</v>
      </c>
      <c r="CE7" s="84">
        <f>'1.31 Spirits consumption (vol)'!CE7*1000/'1.46 Population'!CE31</f>
        <v>1.1071552622438348</v>
      </c>
      <c r="CF7" s="84">
        <f>'1.31 Spirits consumption (vol)'!CF7*1000/'1.46 Population'!CF31</f>
        <v>0.87663296711673511</v>
      </c>
      <c r="CG7" s="84">
        <f>'1.31 Spirits consumption (vol)'!CG7*1000/'1.46 Population'!CG31</f>
        <v>2.6745934410099705</v>
      </c>
      <c r="CH7" s="84">
        <f>'1.31 Spirits consumption (vol)'!CH7*1000/'1.46 Population'!CH31</f>
        <v>1.0431231551146327</v>
      </c>
      <c r="CI7" s="84">
        <f>'1.31 Spirits consumption (vol)'!CI7*1000/'1.46 Population'!CI31</f>
        <v>1.0653935887580748</v>
      </c>
      <c r="CJ7" s="84">
        <f>'1.31 Spirits consumption (vol)'!CJ7*1000/'1.46 Population'!CJ31</f>
        <v>0.33956206783009546</v>
      </c>
      <c r="CK7" s="84">
        <f>'1.31 Spirits consumption (vol)'!CK7*1000/'1.46 Population'!CK31</f>
        <v>1.9175136793166074</v>
      </c>
      <c r="CL7" s="84">
        <f>'1.31 Spirits consumption (vol)'!CL7*1000/'1.46 Population'!CL31</f>
        <v>0.85084872159982827</v>
      </c>
      <c r="CM7" s="84">
        <f>'1.31 Spirits consumption (vol)'!CM7*1000/'1.46 Population'!CM31</f>
        <v>0.15849105312475933</v>
      </c>
      <c r="CN7" s="84">
        <f>'1.31 Spirits consumption (vol)'!CN7*1000/'1.46 Population'!CN31</f>
        <v>0.84169943926498736</v>
      </c>
      <c r="CO7" s="84">
        <f>'1.31 Spirits consumption (vol)'!CO7*1000/'1.46 Population'!CO31</f>
        <v>8.4502862868799239E-2</v>
      </c>
      <c r="CP7" s="84">
        <f>'1.31 Spirits consumption (vol)'!CP7*1000/'1.46 Population'!CP31</f>
        <v>0.14090905779008542</v>
      </c>
    </row>
    <row r="8" spans="1:94" x14ac:dyDescent="0.25">
      <c r="A8" s="1" t="s">
        <v>29</v>
      </c>
      <c r="B8" s="84">
        <f>'1.31 Spirits consumption (vol)'!B8*1000/'1.46 Population'!B32</f>
        <v>1.1029112061387802</v>
      </c>
      <c r="C8" s="84">
        <f>'1.31 Spirits consumption (vol)'!C8*1000/'1.46 Population'!C32</f>
        <v>1.0384189559313692</v>
      </c>
      <c r="D8" s="84">
        <f>'1.31 Spirits consumption (vol)'!D8*1000/'1.46 Population'!D32</f>
        <v>0.70150004092083573</v>
      </c>
      <c r="E8" s="84">
        <f>'1.31 Spirits consumption (vol)'!E8*1000/'1.46 Population'!E32</f>
        <v>1.1059530728991405</v>
      </c>
      <c r="F8" s="84">
        <f>'1.31 Spirits consumption (vol)'!F8*1000/'1.46 Population'!F32</f>
        <v>0.23333479167578131</v>
      </c>
      <c r="G8" s="84">
        <f>'1.31 Spirits consumption (vol)'!G8*1000/'1.46 Population'!G32</f>
        <v>0.45353206846691524</v>
      </c>
      <c r="H8" s="84">
        <f>'1.31 Spirits consumption (vol)'!H8*1000/'1.46 Population'!H32</f>
        <v>7.8512108311815203E-3</v>
      </c>
      <c r="I8" s="84">
        <f>'1.31 Spirits consumption (vol)'!I8*1000/'1.46 Population'!I32</f>
        <v>3.6684623263305212</v>
      </c>
      <c r="J8" s="84">
        <f>'1.31 Spirits consumption (vol)'!J8*1000/'1.46 Population'!J32</f>
        <v>1.7892812294639315</v>
      </c>
      <c r="K8" s="84">
        <f>'1.31 Spirits consumption (vol)'!K8*1000/'1.46 Population'!K32</f>
        <v>0.15065970116648272</v>
      </c>
      <c r="L8" s="84">
        <f>'1.31 Spirits consumption (vol)'!L8*1000/'1.46 Population'!L32</f>
        <v>1.7249728795930595E-2</v>
      </c>
      <c r="M8" s="84">
        <f>'1.31 Spirits consumption (vol)'!M8*1000/'1.46 Population'!M32</f>
        <v>2.0606693008223269</v>
      </c>
      <c r="N8" s="84">
        <f>'1.31 Spirits consumption (vol)'!N8*1000/'1.46 Population'!N32</f>
        <v>0.22720043622483757</v>
      </c>
      <c r="O8" s="84">
        <f>'1.31 Spirits consumption (vol)'!O8*1000/'1.46 Population'!O32</f>
        <v>9.2367676274862056</v>
      </c>
      <c r="P8" s="84">
        <f>'1.31 Spirits consumption (vol)'!P8*1000/'1.46 Population'!P32</f>
        <v>0.97055826862944872</v>
      </c>
      <c r="Q8" s="84">
        <f>'1.31 Spirits consumption (vol)'!Q8*1000/'1.46 Population'!Q32</f>
        <v>3.8307807388042221</v>
      </c>
      <c r="R8" s="84">
        <f>'1.31 Spirits consumption (vol)'!R8*1000/'1.46 Population'!R32</f>
        <v>0.865580641364884</v>
      </c>
      <c r="S8" s="84">
        <f>'1.31 Spirits consumption (vol)'!S8*1000/'1.46 Population'!S32</f>
        <v>7.1781849076897192E-2</v>
      </c>
      <c r="T8" s="84">
        <f>'1.31 Spirits consumption (vol)'!T8*1000/'1.46 Population'!T32</f>
        <v>1.0157646676418008</v>
      </c>
      <c r="U8" s="84">
        <f>'1.31 Spirits consumption (vol)'!U8*1000/'1.46 Population'!U32</f>
        <v>1.0268446530731994</v>
      </c>
      <c r="V8" s="84">
        <f>'1.31 Spirits consumption (vol)'!V8*1000/'1.46 Population'!V32</f>
        <v>0.96130737803412636</v>
      </c>
      <c r="W8" s="84">
        <f>'1.31 Spirits consumption (vol)'!W8*1000/'1.46 Population'!W32</f>
        <v>4.0287783150101477</v>
      </c>
      <c r="X8" s="84">
        <f>'1.31 Spirits consumption (vol)'!X8*1000/'1.46 Population'!X32</f>
        <v>4.5273301212826054</v>
      </c>
      <c r="Y8" s="84">
        <f>'1.31 Spirits consumption (vol)'!Y8*1000/'1.46 Population'!Y32</f>
        <v>0.59853748666302342</v>
      </c>
      <c r="Z8" s="84">
        <f>'1.31 Spirits consumption (vol)'!Z8*1000/'1.46 Population'!Z32</f>
        <v>2.4641518336959658</v>
      </c>
      <c r="AA8" s="84">
        <f>'1.31 Spirits consumption (vol)'!AA8*1000/'1.46 Population'!AA32</f>
        <v>1.3794371896266322</v>
      </c>
      <c r="AB8" s="84">
        <f>'1.31 Spirits consumption (vol)'!AB8*1000/'1.46 Population'!AB32</f>
        <v>2.66051097460777</v>
      </c>
      <c r="AC8" s="84">
        <f>'1.31 Spirits consumption (vol)'!AC8*1000/'1.46 Population'!AC32</f>
        <v>5.9884778653729533</v>
      </c>
      <c r="AD8" s="84">
        <f>'1.31 Spirits consumption (vol)'!AD8*1000/'1.46 Population'!AD32</f>
        <v>1.0174384213141519</v>
      </c>
      <c r="AE8" s="84">
        <f>'1.31 Spirits consumption (vol)'!AE8*1000/'1.46 Population'!AE32</f>
        <v>2.1554292979458856</v>
      </c>
      <c r="AF8" s="84">
        <f>'1.31 Spirits consumption (vol)'!AF8*1000/'1.46 Population'!AF32</f>
        <v>5.1169262534225055</v>
      </c>
      <c r="AG8" s="84">
        <f>'1.31 Spirits consumption (vol)'!AG8*1000/'1.46 Population'!AG32</f>
        <v>4.7723265852027472</v>
      </c>
      <c r="AH8" s="84">
        <f>'1.31 Spirits consumption (vol)'!AH8*1000/'1.46 Population'!AH32</f>
        <v>0.44150110375275936</v>
      </c>
      <c r="AI8" s="84">
        <f>'1.31 Spirits consumption (vol)'!AI8*1000/'1.46 Population'!AI32</f>
        <v>2.8185849137852292</v>
      </c>
      <c r="AJ8" s="84">
        <f>'1.31 Spirits consumption (vol)'!AJ8*1000/'1.46 Population'!AJ32</f>
        <v>1.4411894807437109</v>
      </c>
      <c r="AK8" s="84">
        <f>'1.31 Spirits consumption (vol)'!AK8*1000/'1.46 Population'!AK32</f>
        <v>5.7199067836013979</v>
      </c>
      <c r="AL8" s="84">
        <f>'1.31 Spirits consumption (vol)'!AL8*1000/'1.46 Population'!AL32</f>
        <v>0.95874687732091013</v>
      </c>
      <c r="AM8" s="84">
        <f>'1.31 Spirits consumption (vol)'!AM8*1000/'1.46 Population'!AM32</f>
        <v>2.6627439296886641</v>
      </c>
      <c r="AN8" s="84">
        <f>'1.31 Spirits consumption (vol)'!AN8*1000/'1.46 Population'!AN32</f>
        <v>1.0482180293501049</v>
      </c>
      <c r="AO8" s="84">
        <f>'1.31 Spirits consumption (vol)'!AO8*1000/'1.46 Population'!AO32</f>
        <v>3.3390945727413519</v>
      </c>
      <c r="AP8" s="84">
        <f>'1.31 Spirits consumption (vol)'!AP8*1000/'1.46 Population'!AP32</f>
        <v>1.6947992356241657</v>
      </c>
      <c r="AQ8" s="84">
        <f>'1.31 Spirits consumption (vol)'!AQ8*1000/'1.46 Population'!AQ32</f>
        <v>0.42468426747019622</v>
      </c>
      <c r="AR8" s="84">
        <f>'1.31 Spirits consumption (vol)'!AR8*1000/'1.46 Population'!AR32</f>
        <v>0.2477567244406623</v>
      </c>
      <c r="AS8" s="84">
        <f>'1.31 Spirits consumption (vol)'!AS8*1000/'1.46 Population'!AS32</f>
        <v>2.8626384517525598</v>
      </c>
      <c r="AT8" s="84">
        <f>'1.31 Spirits consumption (vol)'!AT8*1000/'1.46 Population'!AT32</f>
        <v>1.2162386284759548</v>
      </c>
      <c r="AU8" s="84">
        <f>'1.31 Spirits consumption (vol)'!AU8*1000/'1.46 Population'!AU32</f>
        <v>0.92846698010981921</v>
      </c>
      <c r="AV8" s="84">
        <f>'1.31 Spirits consumption (vol)'!AV8*1000/'1.46 Population'!AV32</f>
        <v>1.2153224110126908</v>
      </c>
      <c r="AW8" s="84">
        <f>'1.31 Spirits consumption (vol)'!AW8*1000/'1.46 Population'!AW32</f>
        <v>1.9180951331091882</v>
      </c>
      <c r="AX8" s="84">
        <f>'1.31 Spirits consumption (vol)'!AX8*1000/'1.46 Population'!AX32</f>
        <v>0.83765885090388403</v>
      </c>
      <c r="AY8" s="84">
        <f>'1.31 Spirits consumption (vol)'!AY8*1000/'1.46 Population'!AY32</f>
        <v>0.67716268833587268</v>
      </c>
      <c r="AZ8" s="84">
        <f>'1.31 Spirits consumption (vol)'!AZ8*1000/'1.46 Population'!AZ32</f>
        <v>0.78108937727424954</v>
      </c>
      <c r="BA8" s="84">
        <f>'1.31 Spirits consumption (vol)'!BA8*1000/'1.46 Population'!BA32</f>
        <v>0.16100178890876565</v>
      </c>
      <c r="BB8" s="84">
        <f>'1.31 Spirits consumption (vol)'!BB8*1000/'1.46 Population'!BB32</f>
        <v>0.72050435304713301</v>
      </c>
      <c r="BC8" s="84">
        <f>'1.31 Spirits consumption (vol)'!BC8*1000/'1.46 Population'!BC32</f>
        <v>1.5392414735573743</v>
      </c>
      <c r="BD8" s="84">
        <f>'1.31 Spirits consumption (vol)'!BD8*1000/'1.46 Population'!BD32</f>
        <v>0.2768229118295058</v>
      </c>
      <c r="BE8" s="84">
        <f>'1.31 Spirits consumption (vol)'!BE8*1000/'1.46 Population'!BE32</f>
        <v>2.6667219764558079E-2</v>
      </c>
      <c r="BF8" s="84">
        <f>'1.31 Spirits consumption (vol)'!BF8*1000/'1.46 Population'!BF32</f>
        <v>4.3017459711460392E-2</v>
      </c>
      <c r="BG8" s="84">
        <f>'1.31 Spirits consumption (vol)'!BG8*1000/'1.46 Population'!BG32</f>
        <v>1.4015809833492179E-2</v>
      </c>
      <c r="BH8" s="84" t="e">
        <f>'1.31 Spirits consumption (vol)'!BH8*1000/'1.46 Population'!BH32</f>
        <v>#VALUE!</v>
      </c>
      <c r="BI8" s="84">
        <f>'1.31 Spirits consumption (vol)'!BI8*1000/'1.46 Population'!BI32</f>
        <v>0.51037044388051667</v>
      </c>
      <c r="BJ8" s="84">
        <f>'1.31 Spirits consumption (vol)'!BJ8*1000/'1.46 Population'!BJ32</f>
        <v>0.1212588877252935</v>
      </c>
      <c r="BK8" s="84">
        <f>'1.31 Spirits consumption (vol)'!BK8*1000/'1.46 Population'!BK32</f>
        <v>0.10426373511798093</v>
      </c>
      <c r="BL8" s="84">
        <f>'1.31 Spirits consumption (vol)'!BL8*1000/'1.46 Population'!BL32</f>
        <v>6.5588411783586154E-2</v>
      </c>
      <c r="BM8" s="84" t="e">
        <f>'1.31 Spirits consumption (vol)'!BM8*1000/'1.46 Population'!BM32</f>
        <v>#VALUE!</v>
      </c>
      <c r="BN8" s="84">
        <f>'1.31 Spirits consumption (vol)'!BN8*1000/'1.46 Population'!BN32</f>
        <v>1.0055519521577554</v>
      </c>
      <c r="BO8" s="84">
        <f>'1.31 Spirits consumption (vol)'!BO8*1000/'1.46 Population'!BO32</f>
        <v>7.8738607507726224E-2</v>
      </c>
      <c r="BP8" s="84">
        <f>'1.31 Spirits consumption (vol)'!BP8*1000/'1.46 Population'!BP32</f>
        <v>1.0714981492304696</v>
      </c>
      <c r="BQ8" s="84">
        <f>'1.31 Spirits consumption (vol)'!BQ8*1000/'1.46 Population'!BQ32</f>
        <v>2.0015083831293148</v>
      </c>
      <c r="BR8" s="84">
        <f>'1.31 Spirits consumption (vol)'!BR8*1000/'1.46 Population'!BR32</f>
        <v>1.7408391028691608</v>
      </c>
      <c r="BS8" s="84">
        <f>'1.31 Spirits consumption (vol)'!BS8*1000/'1.46 Population'!BS32</f>
        <v>2.0299624740138325</v>
      </c>
      <c r="BT8" s="84">
        <f>'1.31 Spirits consumption (vol)'!BT8*1000/'1.46 Population'!BT32</f>
        <v>1.7070466552093169</v>
      </c>
      <c r="BU8" s="84">
        <f>'1.31 Spirits consumption (vol)'!BU8*1000/'1.46 Population'!BU32</f>
        <v>1.3326387458657913</v>
      </c>
      <c r="BV8" s="84">
        <f>'1.31 Spirits consumption (vol)'!BV8*1000/'1.46 Population'!BV32</f>
        <v>1.2652929200677361</v>
      </c>
      <c r="BW8" s="84">
        <f>'1.31 Spirits consumption (vol)'!BW8*1000/'1.46 Population'!BW32</f>
        <v>1.4002763703362506</v>
      </c>
      <c r="BX8" s="84">
        <f>'1.31 Spirits consumption (vol)'!BX8*1000/'1.46 Population'!BX32</f>
        <v>2.5116066671740618</v>
      </c>
      <c r="BY8" s="84">
        <f>'1.31 Spirits consumption (vol)'!BY8*1000/'1.46 Population'!BY32</f>
        <v>2.3860051433476062</v>
      </c>
      <c r="BZ8" s="84">
        <f>'1.31 Spirits consumption (vol)'!BZ8*1000/'1.46 Population'!BZ32</f>
        <v>2.4177357751444521</v>
      </c>
      <c r="CA8" s="84">
        <f>'1.31 Spirits consumption (vol)'!CA8*1000/'1.46 Population'!CA32</f>
        <v>1.8810144756331384</v>
      </c>
      <c r="CB8" s="84">
        <f>'1.31 Spirits consumption (vol)'!CB8*1000/'1.46 Population'!CB32</f>
        <v>1.9961028468228696</v>
      </c>
      <c r="CC8" s="84">
        <f>'1.31 Spirits consumption (vol)'!CC8*1000/'1.46 Population'!CC32</f>
        <v>1.141839550015328</v>
      </c>
      <c r="CD8" s="84">
        <f>'1.31 Spirits consumption (vol)'!CD8*1000/'1.46 Population'!CD32</f>
        <v>1.5121646606506594</v>
      </c>
      <c r="CE8" s="84">
        <f>'1.31 Spirits consumption (vol)'!CE8*1000/'1.46 Population'!CE32</f>
        <v>1.1421921468902203</v>
      </c>
      <c r="CF8" s="84">
        <f>'1.31 Spirits consumption (vol)'!CF8*1000/'1.46 Population'!CF32</f>
        <v>0.88470319634703198</v>
      </c>
      <c r="CG8" s="84">
        <f>'1.31 Spirits consumption (vol)'!CG8*1000/'1.46 Population'!CG32</f>
        <v>2.6198591229266075</v>
      </c>
      <c r="CH8" s="84">
        <f>'1.31 Spirits consumption (vol)'!CH8*1000/'1.46 Population'!CH32</f>
        <v>1.038926589889255</v>
      </c>
      <c r="CI8" s="84">
        <f>'1.31 Spirits consumption (vol)'!CI8*1000/'1.46 Population'!CI32</f>
        <v>1.0725154509257149</v>
      </c>
      <c r="CJ8" s="84">
        <f>'1.31 Spirits consumption (vol)'!CJ8*1000/'1.46 Population'!CJ32</f>
        <v>0.32674518232381172</v>
      </c>
      <c r="CK8" s="84">
        <f>'1.31 Spirits consumption (vol)'!CK8*1000/'1.46 Population'!CK32</f>
        <v>1.9349921808500108</v>
      </c>
      <c r="CL8" s="84">
        <f>'1.31 Spirits consumption (vol)'!CL8*1000/'1.46 Population'!CL32</f>
        <v>0.7020334398585707</v>
      </c>
      <c r="CM8" s="84">
        <f>'1.31 Spirits consumption (vol)'!CM8*1000/'1.46 Population'!CM32</f>
        <v>0.15028462808916088</v>
      </c>
      <c r="CN8" s="84">
        <f>'1.31 Spirits consumption (vol)'!CN8*1000/'1.46 Population'!CN32</f>
        <v>0.8428554349605617</v>
      </c>
      <c r="CO8" s="84">
        <f>'1.31 Spirits consumption (vol)'!CO8*1000/'1.46 Population'!CO32</f>
        <v>8.1234129524936249E-2</v>
      </c>
      <c r="CP8" s="84">
        <f>'1.31 Spirits consumption (vol)'!CP8*1000/'1.46 Population'!CP32</f>
        <v>0.14404770015523</v>
      </c>
    </row>
    <row r="9" spans="1:94" x14ac:dyDescent="0.25">
      <c r="A9" s="1" t="s">
        <v>30</v>
      </c>
      <c r="B9" s="84">
        <f>'1.31 Spirits consumption (vol)'!B9*1000/'1.46 Population'!B33</f>
        <v>1.1157390487192869</v>
      </c>
      <c r="C9" s="84">
        <f>'1.31 Spirits consumption (vol)'!C9*1000/'1.46 Population'!C33</f>
        <v>1.0683630887738462</v>
      </c>
      <c r="D9" s="84">
        <f>'1.31 Spirits consumption (vol)'!D9*1000/'1.46 Population'!D33</f>
        <v>0.73850982564244583</v>
      </c>
      <c r="E9" s="84">
        <f>'1.31 Spirits consumption (vol)'!E9*1000/'1.46 Population'!E33</f>
        <v>1.131854421520297</v>
      </c>
      <c r="F9" s="84">
        <f>'1.31 Spirits consumption (vol)'!F9*1000/'1.46 Population'!F33</f>
        <v>0.2457961626881425</v>
      </c>
      <c r="G9" s="84">
        <f>'1.31 Spirits consumption (vol)'!G9*1000/'1.46 Population'!G33</f>
        <v>0.50088861382919991</v>
      </c>
      <c r="H9" s="84">
        <f>'1.31 Spirits consumption (vol)'!H9*1000/'1.46 Population'!H33</f>
        <v>6.8877401668899444E-3</v>
      </c>
      <c r="I9" s="84">
        <f>'1.31 Spirits consumption (vol)'!I9*1000/'1.46 Population'!I33</f>
        <v>3.5826700928666826</v>
      </c>
      <c r="J9" s="84">
        <f>'1.31 Spirits consumption (vol)'!J9*1000/'1.46 Population'!J33</f>
        <v>1.7274706362100964</v>
      </c>
      <c r="K9" s="84">
        <f>'1.31 Spirits consumption (vol)'!K9*1000/'1.46 Population'!K33</f>
        <v>0.15521982083197824</v>
      </c>
      <c r="L9" s="84">
        <f>'1.31 Spirits consumption (vol)'!L9*1000/'1.46 Population'!L33</f>
        <v>1.7525444755103814E-2</v>
      </c>
      <c r="M9" s="84">
        <f>'1.31 Spirits consumption (vol)'!M9*1000/'1.46 Population'!M33</f>
        <v>2.3008919187775034</v>
      </c>
      <c r="N9" s="84">
        <f>'1.31 Spirits consumption (vol)'!N9*1000/'1.46 Population'!N33</f>
        <v>0.23972453471647123</v>
      </c>
      <c r="O9" s="84">
        <f>'1.31 Spirits consumption (vol)'!O9*1000/'1.46 Population'!O33</f>
        <v>9.6527201904616895</v>
      </c>
      <c r="P9" s="84">
        <f>'1.31 Spirits consumption (vol)'!P9*1000/'1.46 Population'!P33</f>
        <v>0.99228465892946915</v>
      </c>
      <c r="Q9" s="84">
        <f>'1.31 Spirits consumption (vol)'!Q9*1000/'1.46 Population'!Q33</f>
        <v>3.6456198307250847</v>
      </c>
      <c r="R9" s="84">
        <f>'1.31 Spirits consumption (vol)'!R9*1000/'1.46 Population'!R33</f>
        <v>1.0086617420975665</v>
      </c>
      <c r="S9" s="84">
        <f>'1.31 Spirits consumption (vol)'!S9*1000/'1.46 Population'!S33</f>
        <v>8.2778851052865379E-2</v>
      </c>
      <c r="T9" s="84">
        <f>'1.31 Spirits consumption (vol)'!T9*1000/'1.46 Population'!T33</f>
        <v>1.0185048349023635</v>
      </c>
      <c r="U9" s="84">
        <f>'1.31 Spirits consumption (vol)'!U9*1000/'1.46 Population'!U33</f>
        <v>1.0370854059037047</v>
      </c>
      <c r="V9" s="84">
        <f>'1.31 Spirits consumption (vol)'!V9*1000/'1.46 Population'!V33</f>
        <v>0.92656387351215219</v>
      </c>
      <c r="W9" s="84">
        <f>'1.31 Spirits consumption (vol)'!W9*1000/'1.46 Population'!W33</f>
        <v>4.0899751022027688</v>
      </c>
      <c r="X9" s="84">
        <f>'1.31 Spirits consumption (vol)'!X9*1000/'1.46 Population'!X33</f>
        <v>5.1672843050263584</v>
      </c>
      <c r="Y9" s="84">
        <f>'1.31 Spirits consumption (vol)'!Y9*1000/'1.46 Population'!Y33</f>
        <v>0.59833506763787725</v>
      </c>
      <c r="Z9" s="84">
        <f>'1.31 Spirits consumption (vol)'!Z9*1000/'1.46 Population'!Z33</f>
        <v>2.4826019781583848</v>
      </c>
      <c r="AA9" s="84">
        <f>'1.31 Spirits consumption (vol)'!AA9*1000/'1.46 Population'!AA33</f>
        <v>1.3831896352989994</v>
      </c>
      <c r="AB9" s="84">
        <f>'1.31 Spirits consumption (vol)'!AB9*1000/'1.46 Population'!AB33</f>
        <v>2.6915800354976493</v>
      </c>
      <c r="AC9" s="84">
        <f>'1.31 Spirits consumption (vol)'!AC9*1000/'1.46 Population'!AC33</f>
        <v>6.9460346538432187</v>
      </c>
      <c r="AD9" s="84">
        <f>'1.31 Spirits consumption (vol)'!AD9*1000/'1.46 Population'!AD33</f>
        <v>1.0818087842873285</v>
      </c>
      <c r="AE9" s="84">
        <f>'1.31 Spirits consumption (vol)'!AE9*1000/'1.46 Population'!AE33</f>
        <v>2.1284637266018178</v>
      </c>
      <c r="AF9" s="84">
        <f>'1.31 Spirits consumption (vol)'!AF9*1000/'1.46 Population'!AF33</f>
        <v>5.6591814559942044</v>
      </c>
      <c r="AG9" s="84">
        <f>'1.31 Spirits consumption (vol)'!AG9*1000/'1.46 Population'!AG33</f>
        <v>5.7846153846153845</v>
      </c>
      <c r="AH9" s="84">
        <f>'1.31 Spirits consumption (vol)'!AH9*1000/'1.46 Population'!AH33</f>
        <v>0.48973994808756549</v>
      </c>
      <c r="AI9" s="84">
        <f>'1.31 Spirits consumption (vol)'!AI9*1000/'1.46 Population'!AI33</f>
        <v>3.17804073006223</v>
      </c>
      <c r="AJ9" s="84">
        <f>'1.31 Spirits consumption (vol)'!AJ9*1000/'1.46 Population'!AJ33</f>
        <v>1.3455134335100121</v>
      </c>
      <c r="AK9" s="84">
        <f>'1.31 Spirits consumption (vol)'!AK9*1000/'1.46 Population'!AK33</f>
        <v>5.6067818961842377</v>
      </c>
      <c r="AL9" s="84">
        <f>'1.31 Spirits consumption (vol)'!AL9*1000/'1.46 Population'!AL33</f>
        <v>1.1927836588638736</v>
      </c>
      <c r="AM9" s="84">
        <f>'1.31 Spirits consumption (vol)'!AM9*1000/'1.46 Population'!AM33</f>
        <v>2.7742091641996689</v>
      </c>
      <c r="AN9" s="84">
        <f>'1.31 Spirits consumption (vol)'!AN9*1000/'1.46 Population'!AN33</f>
        <v>1.0943095901313171</v>
      </c>
      <c r="AO9" s="84">
        <f>'1.31 Spirits consumption (vol)'!AO9*1000/'1.46 Population'!AO33</f>
        <v>3.5294851901510147</v>
      </c>
      <c r="AP9" s="84">
        <f>'1.31 Spirits consumption (vol)'!AP9*1000/'1.46 Population'!AP33</f>
        <v>1.64603540118386</v>
      </c>
      <c r="AQ9" s="84">
        <f>'1.31 Spirits consumption (vol)'!AQ9*1000/'1.46 Population'!AQ33</f>
        <v>0.50287841600804606</v>
      </c>
      <c r="AR9" s="84">
        <f>'1.31 Spirits consumption (vol)'!AR9*1000/'1.46 Population'!AR33</f>
        <v>0.25419689667955303</v>
      </c>
      <c r="AS9" s="84">
        <f>'1.31 Spirits consumption (vol)'!AS9*1000/'1.46 Population'!AS33</f>
        <v>2.7128737009458748</v>
      </c>
      <c r="AT9" s="84">
        <f>'1.31 Spirits consumption (vol)'!AT9*1000/'1.46 Population'!AT33</f>
        <v>1.3242056284813548</v>
      </c>
      <c r="AU9" s="84">
        <f>'1.31 Spirits consumption (vol)'!AU9*1000/'1.46 Population'!AU33</f>
        <v>0.89465595182829816</v>
      </c>
      <c r="AV9" s="84">
        <f>'1.31 Spirits consumption (vol)'!AV9*1000/'1.46 Population'!AV33</f>
        <v>1.1980462630172335</v>
      </c>
      <c r="AW9" s="84">
        <f>'1.31 Spirits consumption (vol)'!AW9*1000/'1.46 Population'!AW33</f>
        <v>1.7331400355348208</v>
      </c>
      <c r="AX9" s="84">
        <f>'1.31 Spirits consumption (vol)'!AX9*1000/'1.46 Population'!AX33</f>
        <v>0.83770370631093594</v>
      </c>
      <c r="AY9" s="84">
        <f>'1.31 Spirits consumption (vol)'!AY9*1000/'1.46 Population'!AY33</f>
        <v>0.69079960053762235</v>
      </c>
      <c r="AZ9" s="84">
        <f>'1.31 Spirits consumption (vol)'!AZ9*1000/'1.46 Population'!AZ33</f>
        <v>0.78222087089024694</v>
      </c>
      <c r="BA9" s="84">
        <f>'1.31 Spirits consumption (vol)'!BA9*1000/'1.46 Population'!BA33</f>
        <v>0.16965447039529491</v>
      </c>
      <c r="BB9" s="84">
        <f>'1.31 Spirits consumption (vol)'!BB9*1000/'1.46 Population'!BB33</f>
        <v>0.80843164261333011</v>
      </c>
      <c r="BC9" s="84">
        <f>'1.31 Spirits consumption (vol)'!BC9*1000/'1.46 Population'!BC33</f>
        <v>1.5756739077797093</v>
      </c>
      <c r="BD9" s="84">
        <f>'1.31 Spirits consumption (vol)'!BD9*1000/'1.46 Population'!BD33</f>
        <v>0.2783104678352058</v>
      </c>
      <c r="BE9" s="84">
        <f>'1.31 Spirits consumption (vol)'!BE9*1000/'1.46 Population'!BE33</f>
        <v>2.6268168816764928E-2</v>
      </c>
      <c r="BF9" s="84">
        <f>'1.31 Spirits consumption (vol)'!BF9*1000/'1.46 Population'!BF33</f>
        <v>4.1932896881764957E-2</v>
      </c>
      <c r="BG9" s="84">
        <f>'1.31 Spirits consumption (vol)'!BG9*1000/'1.46 Population'!BG33</f>
        <v>1.5080888401425829E-2</v>
      </c>
      <c r="BH9" s="84" t="e">
        <f>'1.31 Spirits consumption (vol)'!BH9*1000/'1.46 Population'!BH33</f>
        <v>#VALUE!</v>
      </c>
      <c r="BI9" s="84">
        <f>'1.31 Spirits consumption (vol)'!BI9*1000/'1.46 Population'!BI33</f>
        <v>0.57102268770629938</v>
      </c>
      <c r="BJ9" s="84">
        <f>'1.31 Spirits consumption (vol)'!BJ9*1000/'1.46 Population'!BJ33</f>
        <v>0.1261728030496235</v>
      </c>
      <c r="BK9" s="84">
        <f>'1.31 Spirits consumption (vol)'!BK9*1000/'1.46 Population'!BK33</f>
        <v>0.10641282371264668</v>
      </c>
      <c r="BL9" s="84">
        <f>'1.31 Spirits consumption (vol)'!BL9*1000/'1.46 Population'!BL33</f>
        <v>6.5238443111737821E-2</v>
      </c>
      <c r="BM9" s="84" t="e">
        <f>'1.31 Spirits consumption (vol)'!BM9*1000/'1.46 Population'!BM33</f>
        <v>#VALUE!</v>
      </c>
      <c r="BN9" s="84">
        <f>'1.31 Spirits consumption (vol)'!BN9*1000/'1.46 Population'!BN33</f>
        <v>1.012202778627429</v>
      </c>
      <c r="BO9" s="84">
        <f>'1.31 Spirits consumption (vol)'!BO9*1000/'1.46 Population'!BO33</f>
        <v>8.7600619044374578E-2</v>
      </c>
      <c r="BP9" s="84">
        <f>'1.31 Spirits consumption (vol)'!BP9*1000/'1.46 Population'!BP33</f>
        <v>1.0374271805921316</v>
      </c>
      <c r="BQ9" s="84">
        <f>'1.31 Spirits consumption (vol)'!BQ9*1000/'1.46 Population'!BQ33</f>
        <v>2.0474734907402778</v>
      </c>
      <c r="BR9" s="84">
        <f>'1.31 Spirits consumption (vol)'!BR9*1000/'1.46 Population'!BR33</f>
        <v>1.7909322273541333</v>
      </c>
      <c r="BS9" s="84">
        <f>'1.31 Spirits consumption (vol)'!BS9*1000/'1.46 Population'!BS33</f>
        <v>2.0754822209651591</v>
      </c>
      <c r="BT9" s="84">
        <f>'1.31 Spirits consumption (vol)'!BT9*1000/'1.46 Population'!BT33</f>
        <v>1.7084181923565729</v>
      </c>
      <c r="BU9" s="84">
        <f>'1.31 Spirits consumption (vol)'!BU9*1000/'1.46 Population'!BU33</f>
        <v>1.3400941687794277</v>
      </c>
      <c r="BV9" s="84">
        <f>'1.31 Spirits consumption (vol)'!BV9*1000/'1.46 Population'!BV33</f>
        <v>1.2754499503991685</v>
      </c>
      <c r="BW9" s="84">
        <f>'1.31 Spirits consumption (vol)'!BW9*1000/'1.46 Population'!BW33</f>
        <v>1.3952378329753445</v>
      </c>
      <c r="BX9" s="84">
        <f>'1.31 Spirits consumption (vol)'!BX9*1000/'1.46 Population'!BX33</f>
        <v>2.5582717453098351</v>
      </c>
      <c r="BY9" s="84">
        <f>'1.31 Spirits consumption (vol)'!BY9*1000/'1.46 Population'!BY33</f>
        <v>2.4338459945109006</v>
      </c>
      <c r="BZ9" s="84">
        <f>'1.31 Spirits consumption (vol)'!BZ9*1000/'1.46 Population'!BZ33</f>
        <v>2.4344438180234822</v>
      </c>
      <c r="CA9" s="84">
        <f>'1.31 Spirits consumption (vol)'!CA9*1000/'1.46 Population'!CA33</f>
        <v>1.866618339978253</v>
      </c>
      <c r="CB9" s="84">
        <f>'1.31 Spirits consumption (vol)'!CB9*1000/'1.46 Population'!CB33</f>
        <v>2.0045621068638968</v>
      </c>
      <c r="CC9" s="84">
        <f>'1.31 Spirits consumption (vol)'!CC9*1000/'1.46 Population'!CC33</f>
        <v>1.124971446335427</v>
      </c>
      <c r="CD9" s="84">
        <f>'1.31 Spirits consumption (vol)'!CD9*1000/'1.46 Population'!CD33</f>
        <v>1.4243795084973714</v>
      </c>
      <c r="CE9" s="84">
        <f>'1.31 Spirits consumption (vol)'!CE9*1000/'1.46 Population'!CE33</f>
        <v>1.1749375146867189</v>
      </c>
      <c r="CF9" s="84">
        <f>'1.31 Spirits consumption (vol)'!CF9*1000/'1.46 Population'!CF33</f>
        <v>0.89246719708334121</v>
      </c>
      <c r="CG9" s="84">
        <f>'1.31 Spirits consumption (vol)'!CG9*1000/'1.46 Population'!CG33</f>
        <v>2.5566767221841391</v>
      </c>
      <c r="CH9" s="84">
        <f>'1.31 Spirits consumption (vol)'!CH9*1000/'1.46 Population'!CH33</f>
        <v>1.0534054623462412</v>
      </c>
      <c r="CI9" s="84">
        <f>'1.31 Spirits consumption (vol)'!CI9*1000/'1.46 Population'!CI33</f>
        <v>1.0787486515641855</v>
      </c>
      <c r="CJ9" s="84">
        <f>'1.31 Spirits consumption (vol)'!CJ9*1000/'1.46 Population'!CJ33</f>
        <v>0.32716643731534106</v>
      </c>
      <c r="CK9" s="84">
        <f>'1.31 Spirits consumption (vol)'!CK9*1000/'1.46 Population'!CK33</f>
        <v>1.9517530573916915</v>
      </c>
      <c r="CL9" s="84">
        <f>'1.31 Spirits consumption (vol)'!CL9*1000/'1.46 Population'!CL33</f>
        <v>0.85732887589552509</v>
      </c>
      <c r="CM9" s="84">
        <f>'1.31 Spirits consumption (vol)'!CM9*1000/'1.46 Population'!CM33</f>
        <v>0.15009195694908489</v>
      </c>
      <c r="CN9" s="84">
        <f>'1.31 Spirits consumption (vol)'!CN9*1000/'1.46 Population'!CN33</f>
        <v>0.85513164640278605</v>
      </c>
      <c r="CO9" s="84">
        <f>'1.31 Spirits consumption (vol)'!CO9*1000/'1.46 Population'!CO33</f>
        <v>8.0401752522882758E-2</v>
      </c>
      <c r="CP9" s="84">
        <f>'1.31 Spirits consumption (vol)'!CP9*1000/'1.46 Population'!CP33</f>
        <v>0.14976663444267813</v>
      </c>
    </row>
    <row r="10" spans="1:94" x14ac:dyDescent="0.25">
      <c r="A10" s="1" t="s">
        <v>31</v>
      </c>
      <c r="B10" s="84">
        <f>'1.31 Spirits consumption (vol)'!B10*1000/'1.46 Population'!B34</f>
        <v>1.1262460503408034</v>
      </c>
      <c r="C10" s="84">
        <f>'1.31 Spirits consumption (vol)'!C10*1000/'1.46 Population'!C34</f>
        <v>1.103589602957286</v>
      </c>
      <c r="D10" s="84">
        <f>'1.31 Spirits consumption (vol)'!D10*1000/'1.46 Population'!D34</f>
        <v>0.56948256813858933</v>
      </c>
      <c r="E10" s="84">
        <f>'1.31 Spirits consumption (vol)'!E10*1000/'1.46 Population'!E34</f>
        <v>1.163030069099138</v>
      </c>
      <c r="F10" s="84">
        <f>'1.31 Spirits consumption (vol)'!F10*1000/'1.46 Population'!F34</f>
        <v>0.24433010434332691</v>
      </c>
      <c r="G10" s="84">
        <f>'1.31 Spirits consumption (vol)'!G10*1000/'1.46 Population'!G34</f>
        <v>0.55690233261556155</v>
      </c>
      <c r="H10" s="84">
        <f>'1.31 Spirits consumption (vol)'!H10*1000/'1.46 Population'!H34</f>
        <v>6.3731938368666325E-3</v>
      </c>
      <c r="I10" s="84">
        <f>'1.31 Spirits consumption (vol)'!I10*1000/'1.46 Population'!I34</f>
        <v>3.4438337341119891</v>
      </c>
      <c r="J10" s="84">
        <f>'1.31 Spirits consumption (vol)'!J10*1000/'1.46 Population'!J34</f>
        <v>1.445645626604952</v>
      </c>
      <c r="K10" s="84">
        <f>'1.31 Spirits consumption (vol)'!K10*1000/'1.46 Population'!K34</f>
        <v>0.1632351020763505</v>
      </c>
      <c r="L10" s="84">
        <f>'1.31 Spirits consumption (vol)'!L10*1000/'1.46 Population'!L34</f>
        <v>1.8393961875448353E-2</v>
      </c>
      <c r="M10" s="84">
        <f>'1.31 Spirits consumption (vol)'!M10*1000/'1.46 Population'!M34</f>
        <v>2.4574432622974602</v>
      </c>
      <c r="N10" s="84">
        <f>'1.31 Spirits consumption (vol)'!N10*1000/'1.46 Population'!N34</f>
        <v>0.24796462371368352</v>
      </c>
      <c r="O10" s="84">
        <f>'1.31 Spirits consumption (vol)'!O10*1000/'1.46 Population'!O34</f>
        <v>10.333267277782658</v>
      </c>
      <c r="P10" s="84">
        <f>'1.31 Spirits consumption (vol)'!P10*1000/'1.46 Population'!P34</f>
        <v>1.0279461983413478</v>
      </c>
      <c r="Q10" s="84">
        <f>'1.31 Spirits consumption (vol)'!Q10*1000/'1.46 Population'!Q34</f>
        <v>3.558890228175275</v>
      </c>
      <c r="R10" s="84">
        <f>'1.31 Spirits consumption (vol)'!R10*1000/'1.46 Population'!R34</f>
        <v>1.1138577222534711</v>
      </c>
      <c r="S10" s="84">
        <f>'1.31 Spirits consumption (vol)'!S10*1000/'1.46 Population'!S34</f>
        <v>9.3545045403993332E-2</v>
      </c>
      <c r="T10" s="84">
        <f>'1.31 Spirits consumption (vol)'!T10*1000/'1.46 Population'!T34</f>
        <v>1.0315788647925663</v>
      </c>
      <c r="U10" s="84">
        <f>'1.31 Spirits consumption (vol)'!U10*1000/'1.46 Population'!U34</f>
        <v>1.0541573329819476</v>
      </c>
      <c r="V10" s="84">
        <f>'1.31 Spirits consumption (vol)'!V10*1000/'1.46 Population'!V34</f>
        <v>0.91857644204724787</v>
      </c>
      <c r="W10" s="84">
        <f>'1.31 Spirits consumption (vol)'!W10*1000/'1.46 Population'!W34</f>
        <v>4.1278021096478774</v>
      </c>
      <c r="X10" s="84">
        <f>'1.31 Spirits consumption (vol)'!X10*1000/'1.46 Population'!X34</f>
        <v>6.0362173038229381</v>
      </c>
      <c r="Y10" s="84">
        <f>'1.31 Spirits consumption (vol)'!Y10*1000/'1.46 Population'!Y34</f>
        <v>0.59836620011447006</v>
      </c>
      <c r="Z10" s="84">
        <f>'1.31 Spirits consumption (vol)'!Z10*1000/'1.46 Population'!Z34</f>
        <v>2.5139664804469275</v>
      </c>
      <c r="AA10" s="84">
        <f>'1.31 Spirits consumption (vol)'!AA10*1000/'1.46 Population'!AA34</f>
        <v>1.3405135553655212</v>
      </c>
      <c r="AB10" s="84">
        <f>'1.31 Spirits consumption (vol)'!AB10*1000/'1.46 Population'!AB34</f>
        <v>2.7070402382195411</v>
      </c>
      <c r="AC10" s="84">
        <f>'1.31 Spirits consumption (vol)'!AC10*1000/'1.46 Population'!AC34</f>
        <v>6.6554467564259481</v>
      </c>
      <c r="AD10" s="84">
        <f>'1.31 Spirits consumption (vol)'!AD10*1000/'1.46 Population'!AD34</f>
        <v>1.1527801623703122</v>
      </c>
      <c r="AE10" s="84">
        <f>'1.31 Spirits consumption (vol)'!AE10*1000/'1.46 Population'!AE34</f>
        <v>2.1335141170840646</v>
      </c>
      <c r="AF10" s="84">
        <f>'1.31 Spirits consumption (vol)'!AF10*1000/'1.46 Population'!AF34</f>
        <v>5.5662012957386615</v>
      </c>
      <c r="AG10" s="84">
        <f>'1.31 Spirits consumption (vol)'!AG10*1000/'1.46 Population'!AG34</f>
        <v>4.8247525368860114</v>
      </c>
      <c r="AH10" s="84">
        <f>'1.31 Spirits consumption (vol)'!AH10*1000/'1.46 Population'!AH34</f>
        <v>0.44005476237042829</v>
      </c>
      <c r="AI10" s="84">
        <f>'1.31 Spirits consumption (vol)'!AI10*1000/'1.46 Population'!AI34</f>
        <v>3.5249090093754236</v>
      </c>
      <c r="AJ10" s="84">
        <f>'1.31 Spirits consumption (vol)'!AJ10*1000/'1.46 Population'!AJ34</f>
        <v>1.322962855273679</v>
      </c>
      <c r="AK10" s="84">
        <f>'1.31 Spirits consumption (vol)'!AK10*1000/'1.46 Population'!AK34</f>
        <v>5.3885357011506327</v>
      </c>
      <c r="AL10" s="84">
        <f>'1.31 Spirits consumption (vol)'!AL10*1000/'1.46 Population'!AL34</f>
        <v>1.143557279967327</v>
      </c>
      <c r="AM10" s="84">
        <f>'1.31 Spirits consumption (vol)'!AM10*1000/'1.46 Population'!AM34</f>
        <v>2.8468823846826563</v>
      </c>
      <c r="AN10" s="84">
        <f>'1.31 Spirits consumption (vol)'!AN10*1000/'1.46 Population'!AN34</f>
        <v>1.1352978922947825</v>
      </c>
      <c r="AO10" s="84">
        <f>'1.31 Spirits consumption (vol)'!AO10*1000/'1.46 Population'!AO34</f>
        <v>4.0656126670462394</v>
      </c>
      <c r="AP10" s="84">
        <f>'1.31 Spirits consumption (vol)'!AP10*1000/'1.46 Population'!AP34</f>
        <v>1.5817310541114498</v>
      </c>
      <c r="AQ10" s="84">
        <f>'1.31 Spirits consumption (vol)'!AQ10*1000/'1.46 Population'!AQ34</f>
        <v>0.53489310805088419</v>
      </c>
      <c r="AR10" s="84">
        <f>'1.31 Spirits consumption (vol)'!AR10*1000/'1.46 Population'!AR34</f>
        <v>0.2604193793685351</v>
      </c>
      <c r="AS10" s="84">
        <f>'1.31 Spirits consumption (vol)'!AS10*1000/'1.46 Population'!AS34</f>
        <v>2.5645672812557598</v>
      </c>
      <c r="AT10" s="84">
        <f>'1.31 Spirits consumption (vol)'!AT10*1000/'1.46 Population'!AT34</f>
        <v>1.3757141398182133</v>
      </c>
      <c r="AU10" s="84">
        <f>'1.31 Spirits consumption (vol)'!AU10*1000/'1.46 Population'!AU34</f>
        <v>0.85297438627045308</v>
      </c>
      <c r="AV10" s="84">
        <f>'1.31 Spirits consumption (vol)'!AV10*1000/'1.46 Population'!AV34</f>
        <v>1.2034240821053108</v>
      </c>
      <c r="AW10" s="84">
        <f>'1.31 Spirits consumption (vol)'!AW10*1000/'1.46 Population'!AW34</f>
        <v>1.7780938833570412</v>
      </c>
      <c r="AX10" s="84">
        <f>'1.31 Spirits consumption (vol)'!AX10*1000/'1.46 Population'!AX34</f>
        <v>0.86519560342202162</v>
      </c>
      <c r="AY10" s="84">
        <f>'1.31 Spirits consumption (vol)'!AY10*1000/'1.46 Population'!AY34</f>
        <v>0.67407662492764675</v>
      </c>
      <c r="AZ10" s="84">
        <f>'1.31 Spirits consumption (vol)'!AZ10*1000/'1.46 Population'!AZ34</f>
        <v>0.73756575468284669</v>
      </c>
      <c r="BA10" s="84">
        <f>'1.31 Spirits consumption (vol)'!BA10*1000/'1.46 Population'!BA34</f>
        <v>0.18155156762795893</v>
      </c>
      <c r="BB10" s="84">
        <f>'1.31 Spirits consumption (vol)'!BB10*1000/'1.46 Population'!BB34</f>
        <v>0.8953085830249492</v>
      </c>
      <c r="BC10" s="84">
        <f>'1.31 Spirits consumption (vol)'!BC10*1000/'1.46 Population'!BC34</f>
        <v>1.5471232399250268</v>
      </c>
      <c r="BD10" s="84">
        <f>'1.31 Spirits consumption (vol)'!BD10*1000/'1.46 Population'!BD34</f>
        <v>0.27931107855561949</v>
      </c>
      <c r="BE10" s="84">
        <f>'1.31 Spirits consumption (vol)'!BE10*1000/'1.46 Population'!BE34</f>
        <v>2.58538224876548E-2</v>
      </c>
      <c r="BF10" s="84">
        <f>'1.31 Spirits consumption (vol)'!BF10*1000/'1.46 Population'!BF34</f>
        <v>5.1097575930997827E-2</v>
      </c>
      <c r="BG10" s="84">
        <f>'1.31 Spirits consumption (vol)'!BG10*1000/'1.46 Population'!BG34</f>
        <v>1.4777200123591128E-2</v>
      </c>
      <c r="BH10" s="84" t="e">
        <f>'1.31 Spirits consumption (vol)'!BH10*1000/'1.46 Population'!BH34</f>
        <v>#VALUE!</v>
      </c>
      <c r="BI10" s="84">
        <f>'1.31 Spirits consumption (vol)'!BI10*1000/'1.46 Population'!BI34</f>
        <v>0.60201401050788095</v>
      </c>
      <c r="BJ10" s="84">
        <f>'1.31 Spirits consumption (vol)'!BJ10*1000/'1.46 Population'!BJ34</f>
        <v>0.12812333308928889</v>
      </c>
      <c r="BK10" s="84">
        <f>'1.31 Spirits consumption (vol)'!BK10*1000/'1.46 Population'!BK34</f>
        <v>0.10845122087367028</v>
      </c>
      <c r="BL10" s="84">
        <f>'1.31 Spirits consumption (vol)'!BL10*1000/'1.46 Population'!BL34</f>
        <v>6.7497950246069735E-2</v>
      </c>
      <c r="BM10" s="84" t="e">
        <f>'1.31 Spirits consumption (vol)'!BM10*1000/'1.46 Population'!BM34</f>
        <v>#VALUE!</v>
      </c>
      <c r="BN10" s="84">
        <f>'1.31 Spirits consumption (vol)'!BN10*1000/'1.46 Population'!BN34</f>
        <v>0.98711389347908984</v>
      </c>
      <c r="BO10" s="84">
        <f>'1.31 Spirits consumption (vol)'!BO10*1000/'1.46 Population'!BO34</f>
        <v>9.6232497714478185E-2</v>
      </c>
      <c r="BP10" s="84">
        <f>'1.31 Spirits consumption (vol)'!BP10*1000/'1.46 Population'!BP34</f>
        <v>0.94870557967518898</v>
      </c>
      <c r="BQ10" s="84">
        <f>'1.31 Spirits consumption (vol)'!BQ10*1000/'1.46 Population'!BQ34</f>
        <v>2.0735768504042511</v>
      </c>
      <c r="BR10" s="84">
        <f>'1.31 Spirits consumption (vol)'!BR10*1000/'1.46 Population'!BR34</f>
        <v>1.7987234477738541</v>
      </c>
      <c r="BS10" s="84">
        <f>'1.31 Spirits consumption (vol)'!BS10*1000/'1.46 Population'!BS34</f>
        <v>2.1039546982183142</v>
      </c>
      <c r="BT10" s="84">
        <f>'1.31 Spirits consumption (vol)'!BT10*1000/'1.46 Population'!BT34</f>
        <v>1.6848121512588785</v>
      </c>
      <c r="BU10" s="84">
        <f>'1.31 Spirits consumption (vol)'!BU10*1000/'1.46 Population'!BU34</f>
        <v>1.348098218584497</v>
      </c>
      <c r="BV10" s="84">
        <f>'1.31 Spirits consumption (vol)'!BV10*1000/'1.46 Population'!BV34</f>
        <v>1.293721699837816</v>
      </c>
      <c r="BW10" s="84">
        <f>'1.31 Spirits consumption (vol)'!BW10*1000/'1.46 Population'!BW34</f>
        <v>1.3331385368348003</v>
      </c>
      <c r="BX10" s="84">
        <f>'1.31 Spirits consumption (vol)'!BX10*1000/'1.46 Population'!BX34</f>
        <v>2.4525988114328836</v>
      </c>
      <c r="BY10" s="84">
        <f>'1.31 Spirits consumption (vol)'!BY10*1000/'1.46 Population'!BY34</f>
        <v>2.4495090520786222</v>
      </c>
      <c r="BZ10" s="84">
        <f>'1.31 Spirits consumption (vol)'!BZ10*1000/'1.46 Population'!BZ34</f>
        <v>2.4048945517803859</v>
      </c>
      <c r="CA10" s="84">
        <f>'1.31 Spirits consumption (vol)'!CA10*1000/'1.46 Population'!CA34</f>
        <v>1.844334547821606</v>
      </c>
      <c r="CB10" s="84">
        <f>'1.31 Spirits consumption (vol)'!CB10*1000/'1.46 Population'!CB34</f>
        <v>1.9292027457490242</v>
      </c>
      <c r="CC10" s="84">
        <f>'1.31 Spirits consumption (vol)'!CC10*1000/'1.46 Population'!CC34</f>
        <v>1.0860503061229709</v>
      </c>
      <c r="CD10" s="84">
        <f>'1.31 Spirits consumption (vol)'!CD10*1000/'1.46 Population'!CD34</f>
        <v>1.4141685054920938</v>
      </c>
      <c r="CE10" s="84">
        <f>'1.31 Spirits consumption (vol)'!CE10*1000/'1.46 Population'!CE34</f>
        <v>1.1821329055138057</v>
      </c>
      <c r="CF10" s="84">
        <f>'1.31 Spirits consumption (vol)'!CF10*1000/'1.46 Population'!CF34</f>
        <v>0.87176522983332239</v>
      </c>
      <c r="CG10" s="84">
        <f>'1.31 Spirits consumption (vol)'!CG10*1000/'1.46 Population'!CG34</f>
        <v>2.3911239377344318</v>
      </c>
      <c r="CH10" s="84">
        <f>'1.31 Spirits consumption (vol)'!CH10*1000/'1.46 Population'!CH34</f>
        <v>1.0345315749926494</v>
      </c>
      <c r="CI10" s="84">
        <f>'1.31 Spirits consumption (vol)'!CI10*1000/'1.46 Population'!CI34</f>
        <v>1.1062092579179561</v>
      </c>
      <c r="CJ10" s="84">
        <f>'1.31 Spirits consumption (vol)'!CJ10*1000/'1.46 Population'!CJ34</f>
        <v>0.3400093219222427</v>
      </c>
      <c r="CK10" s="84">
        <f>'1.31 Spirits consumption (vol)'!CK10*1000/'1.46 Population'!CK34</f>
        <v>1.974936496696529</v>
      </c>
      <c r="CL10" s="84">
        <f>'1.31 Spirits consumption (vol)'!CL10*1000/'1.46 Population'!CL34</f>
        <v>0.86947271083181832</v>
      </c>
      <c r="CM10" s="84">
        <f>'1.31 Spirits consumption (vol)'!CM10*1000/'1.46 Population'!CM34</f>
        <v>0.14698105326034319</v>
      </c>
      <c r="CN10" s="84">
        <f>'1.31 Spirits consumption (vol)'!CN10*1000/'1.46 Population'!CN34</f>
        <v>0.86170617740666633</v>
      </c>
      <c r="CO10" s="84">
        <f>'1.31 Spirits consumption (vol)'!CO10*1000/'1.46 Population'!CO34</f>
        <v>8.1373473794918341E-2</v>
      </c>
      <c r="CP10" s="84">
        <f>'1.31 Spirits consumption (vol)'!CP10*1000/'1.46 Population'!CP34</f>
        <v>0.15629583180094705</v>
      </c>
    </row>
    <row r="11" spans="1:94" x14ac:dyDescent="0.25">
      <c r="A11" s="1" t="s">
        <v>32</v>
      </c>
      <c r="B11" s="84">
        <f>'1.31 Spirits consumption (vol)'!B11*1000/'1.46 Population'!B35</f>
        <v>1.1170187545252142</v>
      </c>
      <c r="C11" s="84">
        <f>'1.31 Spirits consumption (vol)'!C11*1000/'1.46 Population'!C35</f>
        <v>1.1321265424161149</v>
      </c>
      <c r="D11" s="84">
        <f>'1.31 Spirits consumption (vol)'!D11*1000/'1.46 Population'!D35</f>
        <v>0.48193311216712992</v>
      </c>
      <c r="E11" s="84">
        <f>'1.31 Spirits consumption (vol)'!E11*1000/'1.46 Population'!E35</f>
        <v>1.1945603228867034</v>
      </c>
      <c r="F11" s="84">
        <f>'1.31 Spirits consumption (vol)'!F11*1000/'1.46 Population'!F35</f>
        <v>0.24380449747590638</v>
      </c>
      <c r="G11" s="84">
        <f>'1.31 Spirits consumption (vol)'!G11*1000/'1.46 Population'!G35</f>
        <v>0.61947131010687795</v>
      </c>
      <c r="H11" s="84">
        <f>'1.31 Spirits consumption (vol)'!H11*1000/'1.46 Population'!H35</f>
        <v>6.2902259952395565E-3</v>
      </c>
      <c r="I11" s="84">
        <f>'1.31 Spirits consumption (vol)'!I11*1000/'1.46 Population'!I35</f>
        <v>3.4350787303174206</v>
      </c>
      <c r="J11" s="84">
        <f>'1.31 Spirits consumption (vol)'!J11*1000/'1.46 Population'!J35</f>
        <v>1.2451196315947544</v>
      </c>
      <c r="K11" s="84">
        <f>'1.31 Spirits consumption (vol)'!K11*1000/'1.46 Population'!K35</f>
        <v>0.16736997667503517</v>
      </c>
      <c r="L11" s="84">
        <f>'1.31 Spirits consumption (vol)'!L11*1000/'1.46 Population'!L35</f>
        <v>1.9216795479248865E-2</v>
      </c>
      <c r="M11" s="84">
        <f>'1.31 Spirits consumption (vol)'!M11*1000/'1.46 Population'!M35</f>
        <v>2.5643291987617021</v>
      </c>
      <c r="N11" s="84">
        <f>'1.31 Spirits consumption (vol)'!N11*1000/'1.46 Population'!N35</f>
        <v>0.26064640307963749</v>
      </c>
      <c r="O11" s="84">
        <f>'1.31 Spirits consumption (vol)'!O11*1000/'1.46 Population'!O35</f>
        <v>9.6295392623317468</v>
      </c>
      <c r="P11" s="84">
        <f>'1.31 Spirits consumption (vol)'!P11*1000/'1.46 Population'!P35</f>
        <v>1.0244389460433216</v>
      </c>
      <c r="Q11" s="84">
        <f>'1.31 Spirits consumption (vol)'!Q11*1000/'1.46 Population'!Q35</f>
        <v>3.8333117950598217</v>
      </c>
      <c r="R11" s="84">
        <f>'1.31 Spirits consumption (vol)'!R11*1000/'1.46 Population'!R35</f>
        <v>1.2083467188458281</v>
      </c>
      <c r="S11" s="84">
        <f>'1.31 Spirits consumption (vol)'!S11*1000/'1.46 Population'!S35</f>
        <v>0.10863474710974397</v>
      </c>
      <c r="T11" s="84">
        <f>'1.31 Spirits consumption (vol)'!T11*1000/'1.46 Population'!T35</f>
        <v>1.0588325889419374</v>
      </c>
      <c r="U11" s="84">
        <f>'1.31 Spirits consumption (vol)'!U11*1000/'1.46 Population'!U35</f>
        <v>1.0879737411083501</v>
      </c>
      <c r="V11" s="84">
        <f>'1.31 Spirits consumption (vol)'!V11*1000/'1.46 Population'!V35</f>
        <v>0.91115108754059293</v>
      </c>
      <c r="W11" s="84">
        <f>'1.31 Spirits consumption (vol)'!W11*1000/'1.46 Population'!W35</f>
        <v>3.8630549515199699</v>
      </c>
      <c r="X11" s="84">
        <f>'1.31 Spirits consumption (vol)'!X11*1000/'1.46 Population'!X35</f>
        <v>5.928355196770938</v>
      </c>
      <c r="Y11" s="84">
        <f>'1.31 Spirits consumption (vol)'!Y11*1000/'1.46 Population'!Y35</f>
        <v>0.54630593132154004</v>
      </c>
      <c r="Z11" s="84">
        <f>'1.31 Spirits consumption (vol)'!Z11*1000/'1.46 Population'!Z35</f>
        <v>2.5311031056233344</v>
      </c>
      <c r="AA11" s="84">
        <f>'1.31 Spirits consumption (vol)'!AA11*1000/'1.46 Population'!AA35</f>
        <v>1.2281880749889926</v>
      </c>
      <c r="AB11" s="84">
        <f>'1.31 Spirits consumption (vol)'!AB11*1000/'1.46 Population'!AB35</f>
        <v>2.5801377352337473</v>
      </c>
      <c r="AC11" s="84">
        <f>'1.31 Spirits consumption (vol)'!AC11*1000/'1.46 Population'!AC35</f>
        <v>5.7466860776951965</v>
      </c>
      <c r="AD11" s="84">
        <f>'1.31 Spirits consumption (vol)'!AD11*1000/'1.46 Population'!AD35</f>
        <v>1.0971474167165369</v>
      </c>
      <c r="AE11" s="84">
        <f>'1.31 Spirits consumption (vol)'!AE11*1000/'1.46 Population'!AE35</f>
        <v>1.9974033756117049</v>
      </c>
      <c r="AF11" s="84">
        <f>'1.31 Spirits consumption (vol)'!AF11*1000/'1.46 Population'!AF35</f>
        <v>3.7913815424449786</v>
      </c>
      <c r="AG11" s="84">
        <f>'1.31 Spirits consumption (vol)'!AG11*1000/'1.46 Population'!AG35</f>
        <v>3.6119224850026694</v>
      </c>
      <c r="AH11" s="84">
        <f>'1.31 Spirits consumption (vol)'!AH11*1000/'1.46 Population'!AH35</f>
        <v>0.48813824074978035</v>
      </c>
      <c r="AI11" s="84">
        <f>'1.31 Spirits consumption (vol)'!AI11*1000/'1.46 Population'!AI35</f>
        <v>3.3918247392355774</v>
      </c>
      <c r="AJ11" s="84">
        <f>'1.31 Spirits consumption (vol)'!AJ11*1000/'1.46 Population'!AJ35</f>
        <v>1.3943043888788325</v>
      </c>
      <c r="AK11" s="84">
        <f>'1.31 Spirits consumption (vol)'!AK11*1000/'1.46 Population'!AK35</f>
        <v>5.1093898437127807</v>
      </c>
      <c r="AL11" s="84">
        <f>'1.31 Spirits consumption (vol)'!AL11*1000/'1.46 Population'!AL35</f>
        <v>1.1209996035489207</v>
      </c>
      <c r="AM11" s="84">
        <f>'1.31 Spirits consumption (vol)'!AM11*1000/'1.46 Population'!AM35</f>
        <v>2.8801843317972349</v>
      </c>
      <c r="AN11" s="84">
        <f>'1.31 Spirits consumption (vol)'!AN11*1000/'1.46 Population'!AN35</f>
        <v>1.0824640818736468</v>
      </c>
      <c r="AO11" s="84">
        <f>'1.31 Spirits consumption (vol)'!AO11*1000/'1.46 Population'!AO35</f>
        <v>3.448395897605486</v>
      </c>
      <c r="AP11" s="84">
        <f>'1.31 Spirits consumption (vol)'!AP11*1000/'1.46 Population'!AP35</f>
        <v>1.5040392741500426</v>
      </c>
      <c r="AQ11" s="84">
        <f>'1.31 Spirits consumption (vol)'!AQ11*1000/'1.46 Population'!AQ35</f>
        <v>0.52942993141921535</v>
      </c>
      <c r="AR11" s="84">
        <f>'1.31 Spirits consumption (vol)'!AR11*1000/'1.46 Population'!AR35</f>
        <v>0.2664261999426159</v>
      </c>
      <c r="AS11" s="84">
        <f>'1.31 Spirits consumption (vol)'!AS11*1000/'1.46 Population'!AS35</f>
        <v>2.3817839536393506</v>
      </c>
      <c r="AT11" s="84">
        <f>'1.31 Spirits consumption (vol)'!AT11*1000/'1.46 Population'!AT35</f>
        <v>1.3725490196078431</v>
      </c>
      <c r="AU11" s="84">
        <f>'1.31 Spirits consumption (vol)'!AU11*1000/'1.46 Population'!AU35</f>
        <v>0.8653280870524459</v>
      </c>
      <c r="AV11" s="84">
        <f>'1.31 Spirits consumption (vol)'!AV11*1000/'1.46 Population'!AV35</f>
        <v>1.118743427382364</v>
      </c>
      <c r="AW11" s="84">
        <f>'1.31 Spirits consumption (vol)'!AW11*1000/'1.46 Population'!AW35</f>
        <v>1.6950598068271465</v>
      </c>
      <c r="AX11" s="84">
        <f>'1.31 Spirits consumption (vol)'!AX11*1000/'1.46 Population'!AX35</f>
        <v>0.82361669831805218</v>
      </c>
      <c r="AY11" s="84">
        <f>'1.31 Spirits consumption (vol)'!AY11*1000/'1.46 Population'!AY35</f>
        <v>0.67195653727929083</v>
      </c>
      <c r="AZ11" s="84">
        <f>'1.31 Spirits consumption (vol)'!AZ11*1000/'1.46 Population'!AZ35</f>
        <v>0.72764254089351077</v>
      </c>
      <c r="BA11" s="84">
        <f>'1.31 Spirits consumption (vol)'!BA11*1000/'1.46 Population'!BA35</f>
        <v>0.17585236676597155</v>
      </c>
      <c r="BB11" s="84">
        <f>'1.31 Spirits consumption (vol)'!BB11*1000/'1.46 Population'!BB35</f>
        <v>0.92185083858689187</v>
      </c>
      <c r="BC11" s="84">
        <f>'1.31 Spirits consumption (vol)'!BC11*1000/'1.46 Population'!BC35</f>
        <v>1.5687043482523655</v>
      </c>
      <c r="BD11" s="84">
        <f>'1.31 Spirits consumption (vol)'!BD11*1000/'1.46 Population'!BD35</f>
        <v>0.27632030227947452</v>
      </c>
      <c r="BE11" s="84">
        <f>'1.31 Spirits consumption (vol)'!BE11*1000/'1.46 Population'!BE35</f>
        <v>2.5422436147314542E-2</v>
      </c>
      <c r="BF11" s="84">
        <f>'1.31 Spirits consumption (vol)'!BF11*1000/'1.46 Population'!BF35</f>
        <v>5.4795885327156339E-2</v>
      </c>
      <c r="BG11" s="84">
        <f>'1.31 Spirits consumption (vol)'!BG11*1000/'1.46 Population'!BG35</f>
        <v>1.5768932574672465E-2</v>
      </c>
      <c r="BH11" s="84" t="e">
        <f>'1.31 Spirits consumption (vol)'!BH11*1000/'1.46 Population'!BH35</f>
        <v>#VALUE!</v>
      </c>
      <c r="BI11" s="84">
        <f>'1.31 Spirits consumption (vol)'!BI11*1000/'1.46 Population'!BI35</f>
        <v>0.62787218125467559</v>
      </c>
      <c r="BJ11" s="84">
        <f>'1.31 Spirits consumption (vol)'!BJ11*1000/'1.46 Population'!BJ35</f>
        <v>0.12732365673542145</v>
      </c>
      <c r="BK11" s="84">
        <f>'1.31 Spirits consumption (vol)'!BK11*1000/'1.46 Population'!BK35</f>
        <v>0.10720479268484943</v>
      </c>
      <c r="BL11" s="84">
        <f>'1.31 Spirits consumption (vol)'!BL11*1000/'1.46 Population'!BL35</f>
        <v>6.8940145135113012E-2</v>
      </c>
      <c r="BM11" s="84" t="e">
        <f>'1.31 Spirits consumption (vol)'!BM11*1000/'1.46 Population'!BM35</f>
        <v>#VALUE!</v>
      </c>
      <c r="BN11" s="84">
        <f>'1.31 Spirits consumption (vol)'!BN11*1000/'1.46 Population'!BN35</f>
        <v>0.94328522121117042</v>
      </c>
      <c r="BO11" s="84">
        <f>'1.31 Spirits consumption (vol)'!BO11*1000/'1.46 Population'!BO35</f>
        <v>0.10465027779891924</v>
      </c>
      <c r="BP11" s="84">
        <f>'1.31 Spirits consumption (vol)'!BP11*1000/'1.46 Population'!BP35</f>
        <v>0.78032104637336497</v>
      </c>
      <c r="BQ11" s="84">
        <f>'1.31 Spirits consumption (vol)'!BQ11*1000/'1.46 Population'!BQ35</f>
        <v>2.0901874000624558</v>
      </c>
      <c r="BR11" s="84">
        <f>'1.31 Spirits consumption (vol)'!BR11*1000/'1.46 Population'!BR35</f>
        <v>1.805011210695658</v>
      </c>
      <c r="BS11" s="84">
        <f>'1.31 Spirits consumption (vol)'!BS11*1000/'1.46 Population'!BS35</f>
        <v>2.1214487004170857</v>
      </c>
      <c r="BT11" s="84">
        <f>'1.31 Spirits consumption (vol)'!BT11*1000/'1.46 Population'!BT35</f>
        <v>1.6556972525668763</v>
      </c>
      <c r="BU11" s="84">
        <f>'1.31 Spirits consumption (vol)'!BU11*1000/'1.46 Population'!BU35</f>
        <v>1.3557288542291541</v>
      </c>
      <c r="BV11" s="84">
        <f>'1.31 Spirits consumption (vol)'!BV11*1000/'1.46 Population'!BV35</f>
        <v>1.3019501353098175</v>
      </c>
      <c r="BW11" s="84">
        <f>'1.31 Spirits consumption (vol)'!BW11*1000/'1.46 Population'!BW35</f>
        <v>1.1612083824730111</v>
      </c>
      <c r="BX11" s="84">
        <f>'1.31 Spirits consumption (vol)'!BX11*1000/'1.46 Population'!BX35</f>
        <v>2.2905206240729963</v>
      </c>
      <c r="BY11" s="84">
        <f>'1.31 Spirits consumption (vol)'!BY11*1000/'1.46 Population'!BY35</f>
        <v>2.4861644070265765</v>
      </c>
      <c r="BZ11" s="84">
        <f>'1.31 Spirits consumption (vol)'!BZ11*1000/'1.46 Population'!BZ35</f>
        <v>2.3922556755739932</v>
      </c>
      <c r="CA11" s="84">
        <f>'1.31 Spirits consumption (vol)'!CA11*1000/'1.46 Population'!CA35</f>
        <v>1.7756225945721831</v>
      </c>
      <c r="CB11" s="84">
        <f>'1.31 Spirits consumption (vol)'!CB11*1000/'1.46 Population'!CB35</f>
        <v>1.7251675403092031</v>
      </c>
      <c r="CC11" s="84">
        <f>'1.31 Spirits consumption (vol)'!CC11*1000/'1.46 Population'!CC35</f>
        <v>1.0406673830435622</v>
      </c>
      <c r="CD11" s="84">
        <f>'1.31 Spirits consumption (vol)'!CD11*1000/'1.46 Population'!CD35</f>
        <v>1.3769425808877944</v>
      </c>
      <c r="CE11" s="84">
        <f>'1.31 Spirits consumption (vol)'!CE11*1000/'1.46 Population'!CE35</f>
        <v>1.1668368303710956</v>
      </c>
      <c r="CF11" s="84">
        <f>'1.31 Spirits consumption (vol)'!CF11*1000/'1.46 Population'!CF35</f>
        <v>0.85203067310423175</v>
      </c>
      <c r="CG11" s="84">
        <f>'1.31 Spirits consumption (vol)'!CG11*1000/'1.46 Population'!CG35</f>
        <v>2.2124037344855996</v>
      </c>
      <c r="CH11" s="84">
        <f>'1.31 Spirits consumption (vol)'!CH11*1000/'1.46 Population'!CH35</f>
        <v>1.0695418255674514</v>
      </c>
      <c r="CI11" s="84">
        <f>'1.31 Spirits consumption (vol)'!CI11*1000/'1.46 Population'!CI35</f>
        <v>1.0776561627650321</v>
      </c>
      <c r="CJ11" s="84">
        <f>'1.31 Spirits consumption (vol)'!CJ11*1000/'1.46 Population'!CJ35</f>
        <v>0.35655808191327665</v>
      </c>
      <c r="CK11" s="84">
        <f>'1.31 Spirits consumption (vol)'!CK11*1000/'1.46 Population'!CK35</f>
        <v>1.9712357536712855</v>
      </c>
      <c r="CL11" s="84">
        <f>'1.31 Spirits consumption (vol)'!CL11*1000/'1.46 Population'!CL35</f>
        <v>0.81459021586639635</v>
      </c>
      <c r="CM11" s="84">
        <f>'1.31 Spirits consumption (vol)'!CM11*1000/'1.46 Population'!CM35</f>
        <v>0.13691128148959802</v>
      </c>
      <c r="CN11" s="84">
        <f>'1.31 Spirits consumption (vol)'!CN11*1000/'1.46 Population'!CN35</f>
        <v>0.87527387023600389</v>
      </c>
      <c r="CO11" s="84">
        <f>'1.31 Spirits consumption (vol)'!CO11*1000/'1.46 Population'!CO35</f>
        <v>8.1885931771891546E-2</v>
      </c>
      <c r="CP11" s="84">
        <f>'1.31 Spirits consumption (vol)'!CP11*1000/'1.46 Population'!CP35</f>
        <v>0.15981210063661647</v>
      </c>
    </row>
    <row r="12" spans="1:94" x14ac:dyDescent="0.25">
      <c r="A12" s="1" t="s">
        <v>33</v>
      </c>
      <c r="B12" s="84">
        <f>'1.31 Spirits consumption (vol)'!B12*1000/'1.46 Population'!B36</f>
        <v>1.1215548936407387</v>
      </c>
      <c r="C12" s="84">
        <f>'1.31 Spirits consumption (vol)'!C12*1000/'1.46 Population'!C36</f>
        <v>1.1786424641737943</v>
      </c>
      <c r="D12" s="84">
        <f>'1.31 Spirits consumption (vol)'!D12*1000/'1.46 Population'!D36</f>
        <v>0.43344891971192318</v>
      </c>
      <c r="E12" s="84">
        <f>'1.31 Spirits consumption (vol)'!E12*1000/'1.46 Population'!E36</f>
        <v>1.24743349569127</v>
      </c>
      <c r="F12" s="84">
        <f>'1.31 Spirits consumption (vol)'!F12*1000/'1.46 Population'!F36</f>
        <v>0.24202044360923664</v>
      </c>
      <c r="G12" s="84">
        <f>'1.31 Spirits consumption (vol)'!G12*1000/'1.46 Population'!G36</f>
        <v>0.68259958211954808</v>
      </c>
      <c r="H12" s="84">
        <f>'1.31 Spirits consumption (vol)'!H12*1000/'1.46 Population'!H36</f>
        <v>5.3805029611391107E-3</v>
      </c>
      <c r="I12" s="84">
        <f>'1.31 Spirits consumption (vol)'!I12*1000/'1.46 Population'!I36</f>
        <v>3.3930202956495936</v>
      </c>
      <c r="J12" s="84">
        <f>'1.31 Spirits consumption (vol)'!J12*1000/'1.46 Population'!J36</f>
        <v>1.3516015552675431</v>
      </c>
      <c r="K12" s="84">
        <f>'1.31 Spirits consumption (vol)'!K12*1000/'1.46 Population'!K36</f>
        <v>0.16789909264532016</v>
      </c>
      <c r="L12" s="84">
        <f>'1.31 Spirits consumption (vol)'!L12*1000/'1.46 Population'!L36</f>
        <v>2.0582920057702746E-2</v>
      </c>
      <c r="M12" s="84">
        <f>'1.31 Spirits consumption (vol)'!M12*1000/'1.46 Population'!M36</f>
        <v>2.7429387062830712</v>
      </c>
      <c r="N12" s="84">
        <f>'1.31 Spirits consumption (vol)'!N12*1000/'1.46 Population'!N36</f>
        <v>0.2757696929107491</v>
      </c>
      <c r="O12" s="84">
        <f>'1.31 Spirits consumption (vol)'!O12*1000/'1.46 Population'!O36</f>
        <v>9.6093130191214797</v>
      </c>
      <c r="P12" s="84">
        <f>'1.31 Spirits consumption (vol)'!P12*1000/'1.46 Population'!P36</f>
        <v>1.0596977482504175</v>
      </c>
      <c r="Q12" s="84">
        <f>'1.31 Spirits consumption (vol)'!Q12*1000/'1.46 Population'!Q36</f>
        <v>3.9450008996581301</v>
      </c>
      <c r="R12" s="84">
        <f>'1.31 Spirits consumption (vol)'!R12*1000/'1.46 Population'!R36</f>
        <v>1.2099692826250572</v>
      </c>
      <c r="S12" s="84">
        <f>'1.31 Spirits consumption (vol)'!S12*1000/'1.46 Population'!S36</f>
        <v>0.12562558144272493</v>
      </c>
      <c r="T12" s="84">
        <f>'1.31 Spirits consumption (vol)'!T12*1000/'1.46 Population'!T36</f>
        <v>1.0658514104514127</v>
      </c>
      <c r="U12" s="84">
        <f>'1.31 Spirits consumption (vol)'!U12*1000/'1.46 Population'!U36</f>
        <v>1.0938734011746658</v>
      </c>
      <c r="V12" s="84">
        <f>'1.31 Spirits consumption (vol)'!V12*1000/'1.46 Population'!V36</f>
        <v>0.90025622677223505</v>
      </c>
      <c r="W12" s="84">
        <f>'1.31 Spirits consumption (vol)'!W12*1000/'1.46 Population'!W36</f>
        <v>3.6804942547506543</v>
      </c>
      <c r="X12" s="84">
        <f>'1.31 Spirits consumption (vol)'!X12*1000/'1.46 Population'!X36</f>
        <v>6.0526315789473681</v>
      </c>
      <c r="Y12" s="84">
        <f>'1.31 Spirits consumption (vol)'!Y12*1000/'1.46 Population'!Y36</f>
        <v>0.49427679500520294</v>
      </c>
      <c r="Z12" s="84">
        <f>'1.31 Spirits consumption (vol)'!Z12*1000/'1.46 Population'!Z36</f>
        <v>2.5600258697351048</v>
      </c>
      <c r="AA12" s="84">
        <f>'1.31 Spirits consumption (vol)'!AA12*1000/'1.46 Population'!AA36</f>
        <v>1.1387933438691085</v>
      </c>
      <c r="AB12" s="84">
        <f>'1.31 Spirits consumption (vol)'!AB12*1000/'1.46 Population'!AB36</f>
        <v>2.3800193077871556</v>
      </c>
      <c r="AC12" s="84">
        <f>'1.31 Spirits consumption (vol)'!AC12*1000/'1.46 Population'!AC36</f>
        <v>5.2946593001841622</v>
      </c>
      <c r="AD12" s="84">
        <f>'1.31 Spirits consumption (vol)'!AD12*1000/'1.46 Population'!AD36</f>
        <v>1.1775316931402515</v>
      </c>
      <c r="AE12" s="84">
        <f>'1.31 Spirits consumption (vol)'!AE12*1000/'1.46 Population'!AE36</f>
        <v>1.8312269220377655</v>
      </c>
      <c r="AF12" s="84">
        <f>'1.31 Spirits consumption (vol)'!AF12*1000/'1.46 Population'!AF36</f>
        <v>3.4897429851450128</v>
      </c>
      <c r="AG12" s="84">
        <f>'1.31 Spirits consumption (vol)'!AG12*1000/'1.46 Population'!AG36</f>
        <v>3.4054742202418842</v>
      </c>
      <c r="AH12" s="84">
        <f>'1.31 Spirits consumption (vol)'!AH12*1000/'1.46 Population'!AH36</f>
        <v>0.43844692356408638</v>
      </c>
      <c r="AI12" s="84">
        <f>'1.31 Spirits consumption (vol)'!AI12*1000/'1.46 Population'!AI36</f>
        <v>3.6037861840139471</v>
      </c>
      <c r="AJ12" s="84">
        <f>'1.31 Spirits consumption (vol)'!AJ12*1000/'1.46 Population'!AJ36</f>
        <v>1.3156144214992092</v>
      </c>
      <c r="AK12" s="84">
        <f>'1.31 Spirits consumption (vol)'!AK12*1000/'1.46 Population'!AK36</f>
        <v>4.6571707617610718</v>
      </c>
      <c r="AL12" s="84">
        <f>'1.31 Spirits consumption (vol)'!AL12*1000/'1.46 Population'!AL36</f>
        <v>1.0841670440665871</v>
      </c>
      <c r="AM12" s="84">
        <f>'1.31 Spirits consumption (vol)'!AM12*1000/'1.46 Population'!AM36</f>
        <v>2.8755356844702522</v>
      </c>
      <c r="AN12" s="84">
        <f>'1.31 Spirits consumption (vol)'!AN12*1000/'1.46 Population'!AN36</f>
        <v>1.074743527112848</v>
      </c>
      <c r="AO12" s="84">
        <f>'1.31 Spirits consumption (vol)'!AO12*1000/'1.46 Population'!AO36</f>
        <v>3.5297252668044194</v>
      </c>
      <c r="AP12" s="84">
        <f>'1.31 Spirits consumption (vol)'!AP12*1000/'1.46 Population'!AP36</f>
        <v>1.4846969748949543</v>
      </c>
      <c r="AQ12" s="84">
        <f>'1.31 Spirits consumption (vol)'!AQ12*1000/'1.46 Population'!AQ36</f>
        <v>0.58947817839113692</v>
      </c>
      <c r="AR12" s="84">
        <f>'1.31 Spirits consumption (vol)'!AR12*1000/'1.46 Population'!AR36</f>
        <v>0.28230928999213567</v>
      </c>
      <c r="AS12" s="84">
        <f>'1.31 Spirits consumption (vol)'!AS12*1000/'1.46 Population'!AS36</f>
        <v>2.2959083489498737</v>
      </c>
      <c r="AT12" s="84">
        <f>'1.31 Spirits consumption (vol)'!AT12*1000/'1.46 Population'!AT36</f>
        <v>1.4869233029679694</v>
      </c>
      <c r="AU12" s="84">
        <f>'1.31 Spirits consumption (vol)'!AU12*1000/'1.46 Population'!AU36</f>
        <v>0.89289408751668731</v>
      </c>
      <c r="AV12" s="84">
        <f>'1.31 Spirits consumption (vol)'!AV12*1000/'1.46 Population'!AV36</f>
        <v>1.0807472595337348</v>
      </c>
      <c r="AW12" s="84">
        <f>'1.31 Spirits consumption (vol)'!AW12*1000/'1.46 Population'!AW36</f>
        <v>1.7091131601713332</v>
      </c>
      <c r="AX12" s="84">
        <f>'1.31 Spirits consumption (vol)'!AX12*1000/'1.46 Population'!AX36</f>
        <v>0.81019370995065176</v>
      </c>
      <c r="AY12" s="84">
        <f>'1.31 Spirits consumption (vol)'!AY12*1000/'1.46 Population'!AY36</f>
        <v>0.67635410275004182</v>
      </c>
      <c r="AZ12" s="84">
        <f>'1.31 Spirits consumption (vol)'!AZ12*1000/'1.46 Population'!AZ36</f>
        <v>0.74609564356018299</v>
      </c>
      <c r="BA12" s="84">
        <f>'1.31 Spirits consumption (vol)'!BA12*1000/'1.46 Population'!BA36</f>
        <v>0.19405180161777924</v>
      </c>
      <c r="BB12" s="84">
        <f>'1.31 Spirits consumption (vol)'!BB12*1000/'1.46 Population'!BB36</f>
        <v>0.91868183973447126</v>
      </c>
      <c r="BC12" s="84">
        <f>'1.31 Spirits consumption (vol)'!BC12*1000/'1.46 Population'!BC36</f>
        <v>1.5657494042220053</v>
      </c>
      <c r="BD12" s="84">
        <f>'1.31 Spirits consumption (vol)'!BD12*1000/'1.46 Population'!BD36</f>
        <v>0.2734346279075977</v>
      </c>
      <c r="BE12" s="84">
        <f>'1.31 Spirits consumption (vol)'!BE12*1000/'1.46 Population'!BE36</f>
        <v>2.7749873738074495E-2</v>
      </c>
      <c r="BF12" s="84">
        <f>'1.31 Spirits consumption (vol)'!BF12*1000/'1.46 Population'!BF36</f>
        <v>5.3422176030926583E-2</v>
      </c>
      <c r="BG12" s="84">
        <f>'1.31 Spirits consumption (vol)'!BG12*1000/'1.46 Population'!BG36</f>
        <v>1.670092497430627E-2</v>
      </c>
      <c r="BH12" s="84" t="e">
        <f>'1.31 Spirits consumption (vol)'!BH12*1000/'1.46 Population'!BH36</f>
        <v>#VALUE!</v>
      </c>
      <c r="BI12" s="84">
        <f>'1.31 Spirits consumption (vol)'!BI12*1000/'1.46 Population'!BI36</f>
        <v>0.62962379977963168</v>
      </c>
      <c r="BJ12" s="84">
        <f>'1.31 Spirits consumption (vol)'!BJ12*1000/'1.46 Population'!BJ36</f>
        <v>0.12894171090772483</v>
      </c>
      <c r="BK12" s="84">
        <f>'1.31 Spirits consumption (vol)'!BK12*1000/'1.46 Population'!BK36</f>
        <v>7.4748424832672536E-2</v>
      </c>
      <c r="BL12" s="84">
        <f>'1.31 Spirits consumption (vol)'!BL12*1000/'1.46 Population'!BL36</f>
        <v>7.1507112762326033E-2</v>
      </c>
      <c r="BM12" s="84" t="e">
        <f>'1.31 Spirits consumption (vol)'!BM12*1000/'1.46 Population'!BM36</f>
        <v>#VALUE!</v>
      </c>
      <c r="BN12" s="84">
        <f>'1.31 Spirits consumption (vol)'!BN12*1000/'1.46 Population'!BN36</f>
        <v>0.93371766857284555</v>
      </c>
      <c r="BO12" s="84">
        <f>'1.31 Spirits consumption (vol)'!BO12*1000/'1.46 Population'!BO36</f>
        <v>0.11286894034876503</v>
      </c>
      <c r="BP12" s="84">
        <f>'1.31 Spirits consumption (vol)'!BP12*1000/'1.46 Population'!BP36</f>
        <v>0.80487804878048785</v>
      </c>
      <c r="BQ12" s="84">
        <f>'1.31 Spirits consumption (vol)'!BQ12*1000/'1.46 Population'!BQ36</f>
        <v>2.1144456832106027</v>
      </c>
      <c r="BR12" s="84">
        <f>'1.31 Spirits consumption (vol)'!BR12*1000/'1.46 Population'!BR36</f>
        <v>1.770312274851273</v>
      </c>
      <c r="BS12" s="84">
        <f>'1.31 Spirits consumption (vol)'!BS12*1000/'1.46 Population'!BS36</f>
        <v>2.1522749041448912</v>
      </c>
      <c r="BT12" s="84">
        <f>'1.31 Spirits consumption (vol)'!BT12*1000/'1.46 Population'!BT36</f>
        <v>1.6279135810924814</v>
      </c>
      <c r="BU12" s="84">
        <f>'1.31 Spirits consumption (vol)'!BU12*1000/'1.46 Population'!BU36</f>
        <v>1.3769816562095885</v>
      </c>
      <c r="BV12" s="84">
        <f>'1.31 Spirits consumption (vol)'!BV12*1000/'1.46 Population'!BV36</f>
        <v>1.3192003616269523</v>
      </c>
      <c r="BW12" s="84">
        <f>'1.31 Spirits consumption (vol)'!BW12*1000/'1.46 Population'!BW36</f>
        <v>1.1021374238892805</v>
      </c>
      <c r="BX12" s="84">
        <f>'1.31 Spirits consumption (vol)'!BX12*1000/'1.46 Population'!BX36</f>
        <v>2.1676570617034798</v>
      </c>
      <c r="BY12" s="84">
        <f>'1.31 Spirits consumption (vol)'!BY12*1000/'1.46 Population'!BY36</f>
        <v>2.4981996392905623</v>
      </c>
      <c r="BZ12" s="84">
        <f>'1.31 Spirits consumption (vol)'!BZ12*1000/'1.46 Population'!BZ36</f>
        <v>2.3701186177289344</v>
      </c>
      <c r="CA12" s="84">
        <f>'1.31 Spirits consumption (vol)'!CA12*1000/'1.46 Population'!CA36</f>
        <v>1.5108864766666967</v>
      </c>
      <c r="CB12" s="84">
        <f>'1.31 Spirits consumption (vol)'!CB12*1000/'1.46 Population'!CB36</f>
        <v>1.6925308831933883</v>
      </c>
      <c r="CC12" s="84">
        <f>'1.31 Spirits consumption (vol)'!CC12*1000/'1.46 Population'!CC36</f>
        <v>1.0238198617674239</v>
      </c>
      <c r="CD12" s="84">
        <f>'1.31 Spirits consumption (vol)'!CD12*1000/'1.46 Population'!CD36</f>
        <v>1.3514328808446456</v>
      </c>
      <c r="CE12" s="84">
        <f>'1.31 Spirits consumption (vol)'!CE12*1000/'1.46 Population'!CE36</f>
        <v>1.1321065415174345</v>
      </c>
      <c r="CF12" s="84">
        <f>'1.31 Spirits consumption (vol)'!CF12*1000/'1.46 Population'!CF36</f>
        <v>0.82281174634699961</v>
      </c>
      <c r="CG12" s="84">
        <f>'1.31 Spirits consumption (vol)'!CG12*1000/'1.46 Population'!CG36</f>
        <v>2.1059832295758349</v>
      </c>
      <c r="CH12" s="84">
        <f>'1.31 Spirits consumption (vol)'!CH12*1000/'1.46 Population'!CH36</f>
        <v>1.0491719036046547</v>
      </c>
      <c r="CI12" s="84">
        <f>'1.31 Spirits consumption (vol)'!CI12*1000/'1.46 Population'!CI36</f>
        <v>1.0788872049115055</v>
      </c>
      <c r="CJ12" s="84">
        <f>'1.31 Spirits consumption (vol)'!CJ12*1000/'1.46 Population'!CJ36</f>
        <v>0.36107401603885264</v>
      </c>
      <c r="CK12" s="84">
        <f>'1.31 Spirits consumption (vol)'!CK12*1000/'1.46 Population'!CK36</f>
        <v>1.9660791358850236</v>
      </c>
      <c r="CL12" s="84">
        <f>'1.31 Spirits consumption (vol)'!CL12*1000/'1.46 Population'!CL36</f>
        <v>0.74922552845530765</v>
      </c>
      <c r="CM12" s="84">
        <f>'1.31 Spirits consumption (vol)'!CM12*1000/'1.46 Population'!CM36</f>
        <v>0.12048875506603213</v>
      </c>
      <c r="CN12" s="84">
        <f>'1.31 Spirits consumption (vol)'!CN12*1000/'1.46 Population'!CN36</f>
        <v>0.78239627499152853</v>
      </c>
      <c r="CO12" s="84">
        <f>'1.31 Spirits consumption (vol)'!CO12*1000/'1.46 Population'!CO36</f>
        <v>7.9038665847820294E-2</v>
      </c>
      <c r="CP12" s="84">
        <f>'1.31 Spirits consumption (vol)'!CP12*1000/'1.46 Population'!CP36</f>
        <v>0.18833379354831148</v>
      </c>
    </row>
    <row r="13" spans="1:94" x14ac:dyDescent="0.25">
      <c r="A13" s="1" t="s">
        <v>34</v>
      </c>
      <c r="B13" s="84">
        <f>'1.31 Spirits consumption (vol)'!B13*1000/'1.46 Population'!B37</f>
        <v>1.1558350472388186</v>
      </c>
      <c r="C13" s="84">
        <f>'1.31 Spirits consumption (vol)'!C13*1000/'1.46 Population'!C37</f>
        <v>1.2513125101302787</v>
      </c>
      <c r="D13" s="84">
        <f>'1.31 Spirits consumption (vol)'!D13*1000/'1.46 Population'!D37</f>
        <v>0.43902492564015322</v>
      </c>
      <c r="E13" s="84">
        <f>'1.31 Spirits consumption (vol)'!E13*1000/'1.46 Population'!E37</f>
        <v>1.3683990722718153</v>
      </c>
      <c r="F13" s="84">
        <f>'1.31 Spirits consumption (vol)'!F13*1000/'1.46 Population'!F37</f>
        <v>0.25453928389614794</v>
      </c>
      <c r="G13" s="84">
        <f>'1.31 Spirits consumption (vol)'!G13*1000/'1.46 Population'!G37</f>
        <v>0.7473185690816031</v>
      </c>
      <c r="H13" s="84">
        <f>'1.31 Spirits consumption (vol)'!H13*1000/'1.46 Population'!H37</f>
        <v>4.9017945878468989E-3</v>
      </c>
      <c r="I13" s="84">
        <f>'1.31 Spirits consumption (vol)'!I13*1000/'1.46 Population'!I37</f>
        <v>3.3388367671108536</v>
      </c>
      <c r="J13" s="84">
        <f>'1.31 Spirits consumption (vol)'!J13*1000/'1.46 Population'!J37</f>
        <v>1.4294316944544134</v>
      </c>
      <c r="K13" s="84">
        <f>'1.31 Spirits consumption (vol)'!K13*1000/'1.46 Population'!K37</f>
        <v>0.16860505126969927</v>
      </c>
      <c r="L13" s="84">
        <f>'1.31 Spirits consumption (vol)'!L13*1000/'1.46 Population'!L37</f>
        <v>2.1304822490522232E-2</v>
      </c>
      <c r="M13" s="84">
        <f>'1.31 Spirits consumption (vol)'!M13*1000/'1.46 Population'!M37</f>
        <v>2.6920293075643484</v>
      </c>
      <c r="N13" s="84">
        <f>'1.31 Spirits consumption (vol)'!N13*1000/'1.46 Population'!N37</f>
        <v>0.27007735787179044</v>
      </c>
      <c r="O13" s="84">
        <f>'1.31 Spirits consumption (vol)'!O13*1000/'1.46 Population'!O37</f>
        <v>9.861508977609212</v>
      </c>
      <c r="P13" s="84">
        <f>'1.31 Spirits consumption (vol)'!P13*1000/'1.46 Population'!P37</f>
        <v>1.1095712392226957</v>
      </c>
      <c r="Q13" s="84">
        <f>'1.31 Spirits consumption (vol)'!Q13*1000/'1.46 Population'!Q37</f>
        <v>4.1612483745123541</v>
      </c>
      <c r="R13" s="84">
        <f>'1.31 Spirits consumption (vol)'!R13*1000/'1.46 Population'!R37</f>
        <v>1.2112945221780567</v>
      </c>
      <c r="S13" s="84">
        <f>'1.31 Spirits consumption (vol)'!S13*1000/'1.46 Population'!S37</f>
        <v>0.14330192259680996</v>
      </c>
      <c r="T13" s="84">
        <f>'1.31 Spirits consumption (vol)'!T13*1000/'1.46 Population'!T37</f>
        <v>1.0893205409917683</v>
      </c>
      <c r="U13" s="84">
        <f>'1.31 Spirits consumption (vol)'!U13*1000/'1.46 Population'!U37</f>
        <v>1.1280214861235451</v>
      </c>
      <c r="V13" s="84">
        <f>'1.31 Spirits consumption (vol)'!V13*1000/'1.46 Population'!V37</f>
        <v>0.91451564964905474</v>
      </c>
      <c r="W13" s="84">
        <f>'1.31 Spirits consumption (vol)'!W13*1000/'1.46 Population'!W37</f>
        <v>3.7180999130285484</v>
      </c>
      <c r="X13" s="84">
        <f>'1.31 Spirits consumption (vol)'!X13*1000/'1.46 Population'!X37</f>
        <v>7.0033329114458081</v>
      </c>
      <c r="Y13" s="84">
        <f>'1.31 Spirits consumption (vol)'!Y13*1000/'1.46 Population'!Y37</f>
        <v>0.52039966694421314</v>
      </c>
      <c r="Z13" s="84">
        <f>'1.31 Spirits consumption (vol)'!Z13*1000/'1.46 Population'!Z37</f>
        <v>2.5510896409477026</v>
      </c>
      <c r="AA13" s="84">
        <f>'1.31 Spirits consumption (vol)'!AA13*1000/'1.46 Population'!AA37</f>
        <v>1.1422177673139235</v>
      </c>
      <c r="AB13" s="84">
        <f>'1.31 Spirits consumption (vol)'!AB13*1000/'1.46 Population'!AB37</f>
        <v>2.2886131957622511</v>
      </c>
      <c r="AC13" s="84">
        <f>'1.31 Spirits consumption (vol)'!AC13*1000/'1.46 Population'!AC37</f>
        <v>5.6227374258645924</v>
      </c>
      <c r="AD13" s="84">
        <f>'1.31 Spirits consumption (vol)'!AD13*1000/'1.46 Population'!AD37</f>
        <v>1.2391887107379496</v>
      </c>
      <c r="AE13" s="84">
        <f>'1.31 Spirits consumption (vol)'!AE13*1000/'1.46 Population'!AE37</f>
        <v>1.7768051637772668</v>
      </c>
      <c r="AF13" s="84">
        <f>'1.31 Spirits consumption (vol)'!AF13*1000/'1.46 Population'!AF37</f>
        <v>3.4223464764291913</v>
      </c>
      <c r="AG13" s="84">
        <f>'1.31 Spirits consumption (vol)'!AG13*1000/'1.46 Population'!AG37</f>
        <v>3.6034855532988272</v>
      </c>
      <c r="AH13" s="84">
        <f>'1.31 Spirits consumption (vol)'!AH13*1000/'1.46 Population'!AH37</f>
        <v>0.43746658241384334</v>
      </c>
      <c r="AI13" s="84">
        <f>'1.31 Spirits consumption (vol)'!AI13*1000/'1.46 Population'!AI37</f>
        <v>3.6958310299274069</v>
      </c>
      <c r="AJ13" s="84">
        <f>'1.31 Spirits consumption (vol)'!AJ13*1000/'1.46 Population'!AJ37</f>
        <v>1.1931224658524391</v>
      </c>
      <c r="AK13" s="84">
        <f>'1.31 Spirits consumption (vol)'!AK13*1000/'1.46 Population'!AK37</f>
        <v>4.7471256161393871</v>
      </c>
      <c r="AL13" s="84">
        <f>'1.31 Spirits consumption (vol)'!AL13*1000/'1.46 Population'!AL37</f>
        <v>1.0894297731503826</v>
      </c>
      <c r="AM13" s="84">
        <f>'1.31 Spirits consumption (vol)'!AM13*1000/'1.46 Population'!AM37</f>
        <v>2.8350658735894156</v>
      </c>
      <c r="AN13" s="84">
        <f>'1.31 Spirits consumption (vol)'!AN13*1000/'1.46 Population'!AN37</f>
        <v>1.0242903131401815</v>
      </c>
      <c r="AO13" s="84">
        <f>'1.31 Spirits consumption (vol)'!AO13*1000/'1.46 Population'!AO37</f>
        <v>3.2939896750310322</v>
      </c>
      <c r="AP13" s="84">
        <f>'1.31 Spirits consumption (vol)'!AP13*1000/'1.46 Population'!AP37</f>
        <v>1.4751675221459342</v>
      </c>
      <c r="AQ13" s="84">
        <f>'1.31 Spirits consumption (vol)'!AQ13*1000/'1.46 Population'!AQ37</f>
        <v>0.6433708793055436</v>
      </c>
      <c r="AR13" s="84">
        <f>'1.31 Spirits consumption (vol)'!AR13*1000/'1.46 Population'!AR37</f>
        <v>0.29767220336964934</v>
      </c>
      <c r="AS13" s="84">
        <f>'1.31 Spirits consumption (vol)'!AS13*1000/'1.46 Population'!AS37</f>
        <v>2.2362126815800707</v>
      </c>
      <c r="AT13" s="84">
        <f>'1.31 Spirits consumption (vol)'!AT13*1000/'1.46 Population'!AT37</f>
        <v>1.5347677210443398</v>
      </c>
      <c r="AU13" s="84">
        <f>'1.31 Spirits consumption (vol)'!AU13*1000/'1.46 Population'!AU37</f>
        <v>0.86625982623086473</v>
      </c>
      <c r="AV13" s="84">
        <f>'1.31 Spirits consumption (vol)'!AV13*1000/'1.46 Population'!AV37</f>
        <v>1.0888264628383528</v>
      </c>
      <c r="AW13" s="84">
        <f>'1.31 Spirits consumption (vol)'!AW13*1000/'1.46 Population'!AW37</f>
        <v>1.6492520954896086</v>
      </c>
      <c r="AX13" s="84">
        <f>'1.31 Spirits consumption (vol)'!AX13*1000/'1.46 Population'!AX37</f>
        <v>0.77747688982888918</v>
      </c>
      <c r="AY13" s="84">
        <f>'1.31 Spirits consumption (vol)'!AY13*1000/'1.46 Population'!AY37</f>
        <v>0.67996681761930011</v>
      </c>
      <c r="AZ13" s="84">
        <f>'1.31 Spirits consumption (vol)'!AZ13*1000/'1.46 Population'!AZ37</f>
        <v>0.75935506329482005</v>
      </c>
      <c r="BA13" s="84">
        <f>'1.31 Spirits consumption (vol)'!BA13*1000/'1.46 Population'!BA37</f>
        <v>0.22177493875987486</v>
      </c>
      <c r="BB13" s="84">
        <f>'1.31 Spirits consumption (vol)'!BB13*1000/'1.46 Population'!BB37</f>
        <v>0.94517958412098302</v>
      </c>
      <c r="BC13" s="84">
        <f>'1.31 Spirits consumption (vol)'!BC13*1000/'1.46 Population'!BC37</f>
        <v>1.600538270195327</v>
      </c>
      <c r="BD13" s="84">
        <f>'1.31 Spirits consumption (vol)'!BD13*1000/'1.46 Population'!BD37</f>
        <v>0.28217214865939561</v>
      </c>
      <c r="BE13" s="84">
        <f>'1.31 Spirits consumption (vol)'!BE13*1000/'1.46 Population'!BE37</f>
        <v>2.7235266401758308E-2</v>
      </c>
      <c r="BF13" s="84">
        <f>'1.31 Spirits consumption (vol)'!BF13*1000/'1.46 Population'!BF37</f>
        <v>5.2085552888143913E-2</v>
      </c>
      <c r="BG13" s="84">
        <f>'1.31 Spirits consumption (vol)'!BG13*1000/'1.46 Population'!BG37</f>
        <v>1.6327966037830641E-2</v>
      </c>
      <c r="BH13" s="84" t="e">
        <f>'1.31 Spirits consumption (vol)'!BH13*1000/'1.46 Population'!BH37</f>
        <v>#VALUE!</v>
      </c>
      <c r="BI13" s="84">
        <f>'1.31 Spirits consumption (vol)'!BI13*1000/'1.46 Population'!BI37</f>
        <v>0.65672564320482107</v>
      </c>
      <c r="BJ13" s="84">
        <f>'1.31 Spirits consumption (vol)'!BJ13*1000/'1.46 Population'!BJ37</f>
        <v>0.15692901979719942</v>
      </c>
      <c r="BK13" s="84">
        <f>'1.31 Spirits consumption (vol)'!BK13*1000/'1.46 Population'!BK37</f>
        <v>7.9921308250338122E-2</v>
      </c>
      <c r="BL13" s="84">
        <f>'1.31 Spirits consumption (vol)'!BL13*1000/'1.46 Population'!BL37</f>
        <v>8.5485376810381833E-2</v>
      </c>
      <c r="BM13" s="84" t="e">
        <f>'1.31 Spirits consumption (vol)'!BM13*1000/'1.46 Population'!BM37</f>
        <v>#VALUE!</v>
      </c>
      <c r="BN13" s="84">
        <f>'1.31 Spirits consumption (vol)'!BN13*1000/'1.46 Population'!BN37</f>
        <v>0.93994138288158069</v>
      </c>
      <c r="BO13" s="84">
        <f>'1.31 Spirits consumption (vol)'!BO13*1000/'1.46 Population'!BO37</f>
        <v>0.11159572588369865</v>
      </c>
      <c r="BP13" s="84">
        <f>'1.31 Spirits consumption (vol)'!BP13*1000/'1.46 Population'!BP37</f>
        <v>0.84703718493241853</v>
      </c>
      <c r="BQ13" s="84">
        <f>'1.31 Spirits consumption (vol)'!BQ13*1000/'1.46 Population'!BQ37</f>
        <v>2.1510447188442385</v>
      </c>
      <c r="BR13" s="84">
        <f>'1.31 Spirits consumption (vol)'!BR13*1000/'1.46 Population'!BR37</f>
        <v>1.7616501857740194</v>
      </c>
      <c r="BS13" s="84">
        <f>'1.31 Spirits consumption (vol)'!BS13*1000/'1.46 Population'!BS37</f>
        <v>2.1939448533563284</v>
      </c>
      <c r="BT13" s="84">
        <f>'1.31 Spirits consumption (vol)'!BT13*1000/'1.46 Population'!BT37</f>
        <v>1.6015681372452324</v>
      </c>
      <c r="BU13" s="84">
        <f>'1.31 Spirits consumption (vol)'!BU13*1000/'1.46 Population'!BU37</f>
        <v>1.3850415512465373</v>
      </c>
      <c r="BV13" s="84">
        <f>'1.31 Spirits consumption (vol)'!BV13*1000/'1.46 Population'!BV37</f>
        <v>1.3331750568425667</v>
      </c>
      <c r="BW13" s="84">
        <f>'1.31 Spirits consumption (vol)'!BW13*1000/'1.46 Population'!BW37</f>
        <v>1.1149875912671294</v>
      </c>
      <c r="BX13" s="84">
        <f>'1.31 Spirits consumption (vol)'!BX13*1000/'1.46 Population'!BX37</f>
        <v>2.1022082488419249</v>
      </c>
      <c r="BY13" s="84">
        <f>'1.31 Spirits consumption (vol)'!BY13*1000/'1.46 Population'!BY37</f>
        <v>2.4987989592565754</v>
      </c>
      <c r="BZ13" s="84">
        <f>'1.31 Spirits consumption (vol)'!BZ13*1000/'1.46 Population'!BZ37</f>
        <v>2.3845200344485984</v>
      </c>
      <c r="CA13" s="84">
        <f>'1.31 Spirits consumption (vol)'!CA13*1000/'1.46 Population'!CA37</f>
        <v>1.2765880935685132</v>
      </c>
      <c r="CB13" s="84">
        <f>'1.31 Spirits consumption (vol)'!CB13*1000/'1.46 Population'!CB37</f>
        <v>1.7064473079699842</v>
      </c>
      <c r="CC13" s="84">
        <f>'1.31 Spirits consumption (vol)'!CC13*1000/'1.46 Population'!CC37</f>
        <v>0.99891012672514146</v>
      </c>
      <c r="CD13" s="84">
        <f>'1.31 Spirits consumption (vol)'!CD13*1000/'1.46 Population'!CD37</f>
        <v>1.3148572869510922</v>
      </c>
      <c r="CE13" s="84">
        <f>'1.31 Spirits consumption (vol)'!CE13*1000/'1.46 Population'!CE37</f>
        <v>1.0771700912545983</v>
      </c>
      <c r="CF13" s="84">
        <f>'1.31 Spirits consumption (vol)'!CF13*1000/'1.46 Population'!CF37</f>
        <v>0.80395736188485434</v>
      </c>
      <c r="CG13" s="84">
        <f>'1.31 Spirits consumption (vol)'!CG13*1000/'1.46 Population'!CG37</f>
        <v>1.9821202043405219</v>
      </c>
      <c r="CH13" s="84">
        <f>'1.31 Spirits consumption (vol)'!CH13*1000/'1.46 Population'!CH37</f>
        <v>1.0089638472322529</v>
      </c>
      <c r="CI13" s="84">
        <f>'1.31 Spirits consumption (vol)'!CI13*1000/'1.46 Population'!CI37</f>
        <v>1.0800371024510489</v>
      </c>
      <c r="CJ13" s="84">
        <f>'1.31 Spirits consumption (vol)'!CJ13*1000/'1.46 Population'!CJ37</f>
        <v>0.35538434409885655</v>
      </c>
      <c r="CK13" s="84">
        <f>'1.31 Spirits consumption (vol)'!CK13*1000/'1.46 Population'!CK37</f>
        <v>1.9564441270974653</v>
      </c>
      <c r="CL13" s="84">
        <f>'1.31 Spirits consumption (vol)'!CL13*1000/'1.46 Population'!CL37</f>
        <v>0.65761677692544429</v>
      </c>
      <c r="CM13" s="84">
        <f>'1.31 Spirits consumption (vol)'!CM13*1000/'1.46 Population'!CM37</f>
        <v>0.1173711159441929</v>
      </c>
      <c r="CN13" s="84">
        <f>'1.31 Spirits consumption (vol)'!CN13*1000/'1.46 Population'!CN37</f>
        <v>0.82002707695692778</v>
      </c>
      <c r="CO13" s="84">
        <f>'1.31 Spirits consumption (vol)'!CO13*1000/'1.46 Population'!CO37</f>
        <v>7.9684953323104976E-2</v>
      </c>
      <c r="CP13" s="84">
        <f>'1.31 Spirits consumption (vol)'!CP13*1000/'1.46 Population'!CP37</f>
        <v>0.20261838710148442</v>
      </c>
    </row>
    <row r="14" spans="1:94" x14ac:dyDescent="0.25">
      <c r="A14" s="1" t="s">
        <v>35</v>
      </c>
      <c r="B14" s="84">
        <f>'1.31 Spirits consumption (vol)'!B14*1000/'1.46 Population'!B38</f>
        <v>1.1862967460733183</v>
      </c>
      <c r="C14" s="84">
        <f>'1.31 Spirits consumption (vol)'!C14*1000/'1.46 Population'!C38</f>
        <v>1.322250839721214</v>
      </c>
      <c r="D14" s="84">
        <f>'1.31 Spirits consumption (vol)'!D14*1000/'1.46 Population'!D38</f>
        <v>0.41147361696137563</v>
      </c>
      <c r="E14" s="84">
        <f>'1.31 Spirits consumption (vol)'!E14*1000/'1.46 Population'!E38</f>
        <v>1.466879429992207</v>
      </c>
      <c r="F14" s="84">
        <f>'1.31 Spirits consumption (vol)'!F14*1000/'1.46 Population'!F38</f>
        <v>0.25158639197159866</v>
      </c>
      <c r="G14" s="84">
        <f>'1.31 Spirits consumption (vol)'!G14*1000/'1.46 Population'!G38</f>
        <v>0.78680762272708848</v>
      </c>
      <c r="H14" s="84">
        <f>'1.31 Spirits consumption (vol)'!H14*1000/'1.46 Population'!H38</f>
        <v>4.4348061324499203E-3</v>
      </c>
      <c r="I14" s="84">
        <f>'1.31 Spirits consumption (vol)'!I14*1000/'1.46 Population'!I38</f>
        <v>3.3109830216053013</v>
      </c>
      <c r="J14" s="84">
        <f>'1.31 Spirits consumption (vol)'!J14*1000/'1.46 Population'!J38</f>
        <v>1.4334466895778231</v>
      </c>
      <c r="K14" s="84">
        <f>'1.31 Spirits consumption (vol)'!K14*1000/'1.46 Population'!K38</f>
        <v>0.16943409013893596</v>
      </c>
      <c r="L14" s="84">
        <f>'1.31 Spirits consumption (vol)'!L14*1000/'1.46 Population'!L38</f>
        <v>2.2548893046654226E-2</v>
      </c>
      <c r="M14" s="84">
        <f>'1.31 Spirits consumption (vol)'!M14*1000/'1.46 Population'!M38</f>
        <v>3.3452304949212275</v>
      </c>
      <c r="N14" s="84">
        <f>'1.31 Spirits consumption (vol)'!N14*1000/'1.46 Population'!N38</f>
        <v>0.28235825615540999</v>
      </c>
      <c r="O14" s="84">
        <f>'1.31 Spirits consumption (vol)'!O14*1000/'1.46 Population'!O38</f>
        <v>9.9651230691699126</v>
      </c>
      <c r="P14" s="84">
        <f>'1.31 Spirits consumption (vol)'!P14*1000/'1.46 Population'!P38</f>
        <v>1.1582396479640384</v>
      </c>
      <c r="Q14" s="84">
        <f>'1.31 Spirits consumption (vol)'!Q14*1000/'1.46 Population'!Q38</f>
        <v>4.3133161912390694</v>
      </c>
      <c r="R14" s="84">
        <f>'1.31 Spirits consumption (vol)'!R14*1000/'1.46 Population'!R38</f>
        <v>1.4259987246596171</v>
      </c>
      <c r="S14" s="84">
        <f>'1.31 Spirits consumption (vol)'!S14*1000/'1.46 Population'!S38</f>
        <v>0.15829878619147511</v>
      </c>
      <c r="T14" s="84">
        <f>'1.31 Spirits consumption (vol)'!T14*1000/'1.46 Population'!T38</f>
        <v>1.0727042838132241</v>
      </c>
      <c r="U14" s="84">
        <f>'1.31 Spirits consumption (vol)'!U14*1000/'1.46 Population'!U38</f>
        <v>1.1043500833762314</v>
      </c>
      <c r="V14" s="84">
        <f>'1.31 Spirits consumption (vol)'!V14*1000/'1.46 Population'!V38</f>
        <v>0.9092148929399464</v>
      </c>
      <c r="W14" s="84">
        <f>'1.31 Spirits consumption (vol)'!W14*1000/'1.46 Population'!W38</f>
        <v>3.7019427452470559</v>
      </c>
      <c r="X14" s="84">
        <f>'1.31 Spirits consumption (vol)'!X14*1000/'1.46 Population'!X38</f>
        <v>6.7721759709250717</v>
      </c>
      <c r="Y14" s="84">
        <f>'1.31 Spirits consumption (vol)'!Y14*1000/'1.46 Population'!Y38</f>
        <v>0.49483032528582965</v>
      </c>
      <c r="Z14" s="84">
        <f>'1.31 Spirits consumption (vol)'!Z14*1000/'1.46 Population'!Z38</f>
        <v>2.5657822906430834</v>
      </c>
      <c r="AA14" s="84">
        <f>'1.31 Spirits consumption (vol)'!AA14*1000/'1.46 Population'!AA38</f>
        <v>1.0991580916744621</v>
      </c>
      <c r="AB14" s="84">
        <f>'1.31 Spirits consumption (vol)'!AB14*1000/'1.46 Population'!AB38</f>
        <v>2.0560854417728027</v>
      </c>
      <c r="AC14" s="84">
        <f>'1.31 Spirits consumption (vol)'!AC14*1000/'1.46 Population'!AC38</f>
        <v>5.4860145263483231</v>
      </c>
      <c r="AD14" s="84">
        <f>'1.31 Spirits consumption (vol)'!AD14*1000/'1.46 Population'!AD38</f>
        <v>1.3034810611869345</v>
      </c>
      <c r="AE14" s="84">
        <f>'1.31 Spirits consumption (vol)'!AE14*1000/'1.46 Population'!AE38</f>
        <v>1.7519306477109113</v>
      </c>
      <c r="AF14" s="84">
        <f>'1.31 Spirits consumption (vol)'!AF14*1000/'1.46 Population'!AF38</f>
        <v>3.6678403755868545</v>
      </c>
      <c r="AG14" s="84">
        <f>'1.31 Spirits consumption (vol)'!AG14*1000/'1.46 Population'!AG38</f>
        <v>3.7954454654414702</v>
      </c>
      <c r="AH14" s="84">
        <f>'1.31 Spirits consumption (vol)'!AH14*1000/'1.46 Population'!AH38</f>
        <v>0.43693562481794346</v>
      </c>
      <c r="AI14" s="84">
        <f>'1.31 Spirits consumption (vol)'!AI14*1000/'1.46 Population'!AI38</f>
        <v>3.6872314366969046</v>
      </c>
      <c r="AJ14" s="84">
        <f>'1.31 Spirits consumption (vol)'!AJ14*1000/'1.46 Population'!AJ38</f>
        <v>1.1594347133757963</v>
      </c>
      <c r="AK14" s="84">
        <f>'1.31 Spirits consumption (vol)'!AK14*1000/'1.46 Population'!AK38</f>
        <v>4.8043988245195601</v>
      </c>
      <c r="AL14" s="84">
        <f>'1.31 Spirits consumption (vol)'!AL14*1000/'1.46 Population'!AL38</f>
        <v>1.1224122162791341</v>
      </c>
      <c r="AM14" s="84">
        <f>'1.31 Spirits consumption (vol)'!AM14*1000/'1.46 Population'!AM38</f>
        <v>2.8125751716225968</v>
      </c>
      <c r="AN14" s="84">
        <f>'1.31 Spirits consumption (vol)'!AN14*1000/'1.46 Population'!AN38</f>
        <v>1.0216492337630747</v>
      </c>
      <c r="AO14" s="84">
        <f>'1.31 Spirits consumption (vol)'!AO14*1000/'1.46 Population'!AO38</f>
        <v>3.0910846957206624</v>
      </c>
      <c r="AP14" s="84">
        <f>'1.31 Spirits consumption (vol)'!AP14*1000/'1.46 Population'!AP38</f>
        <v>1.4534291023691768</v>
      </c>
      <c r="AQ14" s="84">
        <f>'1.31 Spirits consumption (vol)'!AQ14*1000/'1.46 Population'!AQ38</f>
        <v>0.7150458959691367</v>
      </c>
      <c r="AR14" s="84">
        <f>'1.31 Spirits consumption (vol)'!AR14*1000/'1.46 Population'!AR38</f>
        <v>0.30276985584248156</v>
      </c>
      <c r="AS14" s="84">
        <f>'1.31 Spirits consumption (vol)'!AS14*1000/'1.46 Population'!AS38</f>
        <v>2.1867416067857168</v>
      </c>
      <c r="AT14" s="84">
        <f>'1.31 Spirits consumption (vol)'!AT14*1000/'1.46 Population'!AT38</f>
        <v>1.3974833797244139</v>
      </c>
      <c r="AU14" s="84">
        <f>'1.31 Spirits consumption (vol)'!AU14*1000/'1.46 Population'!AU38</f>
        <v>0.81909515582005499</v>
      </c>
      <c r="AV14" s="84">
        <f>'1.31 Spirits consumption (vol)'!AV14*1000/'1.46 Population'!AV38</f>
        <v>1.0746910263299301</v>
      </c>
      <c r="AW14" s="84">
        <f>'1.31 Spirits consumption (vol)'!AW14*1000/'1.46 Population'!AW38</f>
        <v>1.735357917570499</v>
      </c>
      <c r="AX14" s="84">
        <f>'1.31 Spirits consumption (vol)'!AX14*1000/'1.46 Population'!AX38</f>
        <v>0.69392652161224422</v>
      </c>
      <c r="AY14" s="84">
        <f>'1.31 Spirits consumption (vol)'!AY14*1000/'1.46 Population'!AY38</f>
        <v>0.65637680006364874</v>
      </c>
      <c r="AZ14" s="84">
        <f>'1.31 Spirits consumption (vol)'!AZ14*1000/'1.46 Population'!AZ38</f>
        <v>0.77086285850038094</v>
      </c>
      <c r="BA14" s="84">
        <f>'1.31 Spirits consumption (vol)'!BA14*1000/'1.46 Population'!BA38</f>
        <v>0.2453678528323408</v>
      </c>
      <c r="BB14" s="84">
        <f>'1.31 Spirits consumption (vol)'!BB14*1000/'1.46 Population'!BB38</f>
        <v>0.97150259067357503</v>
      </c>
      <c r="BC14" s="84">
        <f>'1.31 Spirits consumption (vol)'!BC14*1000/'1.46 Population'!BC38</f>
        <v>1.537472114476355</v>
      </c>
      <c r="BD14" s="84">
        <f>'1.31 Spirits consumption (vol)'!BD14*1000/'1.46 Population'!BD38</f>
        <v>0.30067743643891254</v>
      </c>
      <c r="BE14" s="84">
        <f>'1.31 Spirits consumption (vol)'!BE14*1000/'1.46 Population'!BE38</f>
        <v>2.6709829751545164E-2</v>
      </c>
      <c r="BF14" s="84">
        <f>'1.31 Spirits consumption (vol)'!BF14*1000/'1.46 Population'!BF38</f>
        <v>5.0786029225051363E-2</v>
      </c>
      <c r="BG14" s="84">
        <f>'1.31 Spirits consumption (vol)'!BG14*1000/'1.46 Population'!BG38</f>
        <v>1.7163803989358441E-2</v>
      </c>
      <c r="BH14" s="84" t="e">
        <f>'1.31 Spirits consumption (vol)'!BH14*1000/'1.46 Population'!BH38</f>
        <v>#VALUE!</v>
      </c>
      <c r="BI14" s="84">
        <f>'1.31 Spirits consumption (vol)'!BI14*1000/'1.46 Population'!BI38</f>
        <v>0.70805411556454667</v>
      </c>
      <c r="BJ14" s="84">
        <f>'1.31 Spirits consumption (vol)'!BJ14*1000/'1.46 Population'!BJ38</f>
        <v>0.16218884422819266</v>
      </c>
      <c r="BK14" s="84">
        <f>'1.31 Spirits consumption (vol)'!BK14*1000/'1.46 Population'!BK38</f>
        <v>7.8825619539052039E-2</v>
      </c>
      <c r="BL14" s="84">
        <f>'1.31 Spirits consumption (vol)'!BL14*1000/'1.46 Population'!BL38</f>
        <v>0.10164027189664314</v>
      </c>
      <c r="BM14" s="84" t="e">
        <f>'1.31 Spirits consumption (vol)'!BM14*1000/'1.46 Population'!BM38</f>
        <v>#VALUE!</v>
      </c>
      <c r="BN14" s="84">
        <f>'1.31 Spirits consumption (vol)'!BN14*1000/'1.46 Population'!BN38</f>
        <v>0.96144201160922294</v>
      </c>
      <c r="BO14" s="84">
        <f>'1.31 Spirits consumption (vol)'!BO14*1000/'1.46 Population'!BO38</f>
        <v>0.11954132911567003</v>
      </c>
      <c r="BP14" s="84">
        <f>'1.31 Spirits consumption (vol)'!BP14*1000/'1.46 Population'!BP38</f>
        <v>0.87546771562889769</v>
      </c>
      <c r="BQ14" s="84">
        <f>'1.31 Spirits consumption (vol)'!BQ14*1000/'1.46 Population'!BQ38</f>
        <v>2.1956967782879415</v>
      </c>
      <c r="BR14" s="84">
        <f>'1.31 Spirits consumption (vol)'!BR14*1000/'1.46 Population'!BR38</f>
        <v>1.763922180242345</v>
      </c>
      <c r="BS14" s="84">
        <f>'1.31 Spirits consumption (vol)'!BS14*1000/'1.46 Population'!BS38</f>
        <v>2.2434665840634604</v>
      </c>
      <c r="BT14" s="84">
        <f>'1.31 Spirits consumption (vol)'!BT14*1000/'1.46 Population'!BT38</f>
        <v>1.559937966170692</v>
      </c>
      <c r="BU14" s="84">
        <f>'1.31 Spirits consumption (vol)'!BU14*1000/'1.46 Population'!BU38</f>
        <v>1.3796220311366421</v>
      </c>
      <c r="BV14" s="84">
        <f>'1.31 Spirits consumption (vol)'!BV14*1000/'1.46 Population'!BV38</f>
        <v>1.3410777553258004</v>
      </c>
      <c r="BW14" s="84">
        <f>'1.31 Spirits consumption (vol)'!BW14*1000/'1.46 Population'!BW38</f>
        <v>1.1110115581041125</v>
      </c>
      <c r="BX14" s="84">
        <f>'1.31 Spirits consumption (vol)'!BX14*1000/'1.46 Population'!BX38</f>
        <v>2.0180326958324848</v>
      </c>
      <c r="BY14" s="84">
        <f>'1.31 Spirits consumption (vol)'!BY14*1000/'1.46 Population'!BY38</f>
        <v>2.4345795498473457</v>
      </c>
      <c r="BZ14" s="84">
        <f>'1.31 Spirits consumption (vol)'!BZ14*1000/'1.46 Population'!BZ38</f>
        <v>2.3565909229545401</v>
      </c>
      <c r="CA14" s="84">
        <f>'1.31 Spirits consumption (vol)'!CA14*1000/'1.46 Population'!CA38</f>
        <v>1.1365276374657238</v>
      </c>
      <c r="CB14" s="84">
        <f>'1.31 Spirits consumption (vol)'!CB14*1000/'1.46 Population'!CB38</f>
        <v>1.7020533746481332</v>
      </c>
      <c r="CC14" s="84">
        <f>'1.31 Spirits consumption (vol)'!CC14*1000/'1.46 Population'!CC38</f>
        <v>0.95295500234029595</v>
      </c>
      <c r="CD14" s="84">
        <f>'1.31 Spirits consumption (vol)'!CD14*1000/'1.46 Population'!CD38</f>
        <v>1.3090022294878156</v>
      </c>
      <c r="CE14" s="84">
        <f>'1.31 Spirits consumption (vol)'!CE14*1000/'1.46 Population'!CE38</f>
        <v>1.042941093884755</v>
      </c>
      <c r="CF14" s="84">
        <f>'1.31 Spirits consumption (vol)'!CF14*1000/'1.46 Population'!CF38</f>
        <v>0.73986947943542269</v>
      </c>
      <c r="CG14" s="84">
        <f>'1.31 Spirits consumption (vol)'!CG14*1000/'1.46 Population'!CG38</f>
        <v>1.8753390775382224</v>
      </c>
      <c r="CH14" s="84">
        <f>'1.31 Spirits consumption (vol)'!CH14*1000/'1.46 Population'!CH38</f>
        <v>0.99125794851785853</v>
      </c>
      <c r="CI14" s="84">
        <f>'1.31 Spirits consumption (vol)'!CI14*1000/'1.46 Population'!CI38</f>
        <v>1.081121852489723</v>
      </c>
      <c r="CJ14" s="84">
        <f>'1.31 Spirits consumption (vol)'!CJ14*1000/'1.46 Population'!CJ38</f>
        <v>0.34794571511543099</v>
      </c>
      <c r="CK14" s="84">
        <f>'1.31 Spirits consumption (vol)'!CK14*1000/'1.46 Population'!CK38</f>
        <v>1.9292766551225051</v>
      </c>
      <c r="CL14" s="84">
        <f>'1.31 Spirits consumption (vol)'!CL14*1000/'1.46 Population'!CL38</f>
        <v>0.7539022944099858</v>
      </c>
      <c r="CM14" s="84">
        <f>'1.31 Spirits consumption (vol)'!CM14*1000/'1.46 Population'!CM38</f>
        <v>0.11263513911092737</v>
      </c>
      <c r="CN14" s="84">
        <f>'1.31 Spirits consumption (vol)'!CN14*1000/'1.46 Population'!CN38</f>
        <v>0.83108257689108689</v>
      </c>
      <c r="CO14" s="84">
        <f>'1.31 Spirits consumption (vol)'!CO14*1000/'1.46 Population'!CO38</f>
        <v>8.6426836721925873E-2</v>
      </c>
      <c r="CP14" s="84">
        <f>'1.31 Spirits consumption (vol)'!CP14*1000/'1.46 Population'!CP38</f>
        <v>0.2051516714607419</v>
      </c>
    </row>
    <row r="15" spans="1:94" x14ac:dyDescent="0.25">
      <c r="A15" s="1" t="s">
        <v>36</v>
      </c>
      <c r="B15" s="84">
        <f>'1.31 Spirits consumption (vol)'!B15*1000/'1.46 Population'!B39</f>
        <v>1.1769485813165006</v>
      </c>
      <c r="C15" s="84">
        <f>'1.31 Spirits consumption (vol)'!C15*1000/'1.46 Population'!C39</f>
        <v>1.3404137505211557</v>
      </c>
      <c r="D15" s="84">
        <f>'1.31 Spirits consumption (vol)'!D15*1000/'1.46 Population'!D39</f>
        <v>0.47026131566290813</v>
      </c>
      <c r="E15" s="84">
        <f>'1.31 Spirits consumption (vol)'!E15*1000/'1.46 Population'!E39</f>
        <v>1.5611060234557326</v>
      </c>
      <c r="F15" s="84">
        <f>'1.31 Spirits consumption (vol)'!F15*1000/'1.46 Population'!F39</f>
        <v>0.26434782608695651</v>
      </c>
      <c r="G15" s="84">
        <f>'1.31 Spirits consumption (vol)'!G15*1000/'1.46 Population'!G39</f>
        <v>0.80588390761156181</v>
      </c>
      <c r="H15" s="84">
        <f>'1.31 Spirits consumption (vol)'!H15*1000/'1.46 Population'!H39</f>
        <v>4.3777905927647855E-3</v>
      </c>
      <c r="I15" s="84">
        <f>'1.31 Spirits consumption (vol)'!I15*1000/'1.46 Population'!I39</f>
        <v>3.2820625618627157</v>
      </c>
      <c r="J15" s="84">
        <f>'1.31 Spirits consumption (vol)'!J15*1000/'1.46 Population'!J39</f>
        <v>1.4902600858673669</v>
      </c>
      <c r="K15" s="84">
        <f>'1.31 Spirits consumption (vol)'!K15*1000/'1.46 Population'!K39</f>
        <v>0.16879759844044256</v>
      </c>
      <c r="L15" s="84">
        <f>'1.31 Spirits consumption (vol)'!L15*1000/'1.46 Population'!L39</f>
        <v>2.3179754581588871E-2</v>
      </c>
      <c r="M15" s="84">
        <f>'1.31 Spirits consumption (vol)'!M15*1000/'1.46 Population'!M39</f>
        <v>2.6175622644680785</v>
      </c>
      <c r="N15" s="84">
        <f>'1.31 Spirits consumption (vol)'!N15*1000/'1.46 Population'!N39</f>
        <v>0.27781893613868724</v>
      </c>
      <c r="O15" s="84">
        <f>'1.31 Spirits consumption (vol)'!O15*1000/'1.46 Population'!O39</f>
        <v>9.836777200978899</v>
      </c>
      <c r="P15" s="84">
        <f>'1.31 Spirits consumption (vol)'!P15*1000/'1.46 Population'!P39</f>
        <v>1.0550785304385868</v>
      </c>
      <c r="Q15" s="84">
        <f>'1.31 Spirits consumption (vol)'!Q15*1000/'1.46 Population'!Q39</f>
        <v>4.3127347986846827</v>
      </c>
      <c r="R15" s="84">
        <f>'1.31 Spirits consumption (vol)'!R15*1000/'1.46 Population'!R39</f>
        <v>1.6658544762062757</v>
      </c>
      <c r="S15" s="84">
        <f>'1.31 Spirits consumption (vol)'!S15*1000/'1.46 Population'!S39</f>
        <v>0.17728400898238977</v>
      </c>
      <c r="T15" s="84">
        <f>'1.31 Spirits consumption (vol)'!T15*1000/'1.46 Population'!T39</f>
        <v>1.0669492509580769</v>
      </c>
      <c r="U15" s="84">
        <f>'1.31 Spirits consumption (vol)'!U15*1000/'1.46 Population'!U39</f>
        <v>1.0981741773421592</v>
      </c>
      <c r="V15" s="84">
        <f>'1.31 Spirits consumption (vol)'!V15*1000/'1.46 Population'!V39</f>
        <v>0.90377098443254489</v>
      </c>
      <c r="W15" s="84">
        <f>'1.31 Spirits consumption (vol)'!W15*1000/'1.46 Population'!W39</f>
        <v>3.4280171200460412</v>
      </c>
      <c r="X15" s="84">
        <f>'1.31 Spirits consumption (vol)'!X15*1000/'1.46 Population'!X39</f>
        <v>5.5368879308523011</v>
      </c>
      <c r="Y15" s="84">
        <f>'1.31 Spirits consumption (vol)'!Y15*1000/'1.46 Population'!Y39</f>
        <v>0.46932443355148223</v>
      </c>
      <c r="Z15" s="84">
        <f>'1.31 Spirits consumption (vol)'!Z15*1000/'1.46 Population'!Z39</f>
        <v>2.5533316860225681</v>
      </c>
      <c r="AA15" s="84">
        <f>'1.31 Spirits consumption (vol)'!AA15*1000/'1.46 Population'!AA39</f>
        <v>1.0792801670537997</v>
      </c>
      <c r="AB15" s="84">
        <f>'1.31 Spirits consumption (vol)'!AB15*1000/'1.46 Population'!AB39</f>
        <v>2.2061410598986315</v>
      </c>
      <c r="AC15" s="84">
        <f>'1.31 Spirits consumption (vol)'!AC15*1000/'1.46 Population'!AC39</f>
        <v>5.363389040031092</v>
      </c>
      <c r="AD15" s="84">
        <f>'1.31 Spirits consumption (vol)'!AD15*1000/'1.46 Population'!AD39</f>
        <v>1.3581278729628081</v>
      </c>
      <c r="AE15" s="84">
        <f>'1.31 Spirits consumption (vol)'!AE15*1000/'1.46 Population'!AE39</f>
        <v>1.6248183432908125</v>
      </c>
      <c r="AF15" s="84">
        <f>'1.31 Spirits consumption (vol)'!AF15*1000/'1.46 Population'!AF39</f>
        <v>3.9035477814013242</v>
      </c>
      <c r="AG15" s="84">
        <f>'1.31 Spirits consumption (vol)'!AG15*1000/'1.46 Population'!AG39</f>
        <v>3.9705239072647127</v>
      </c>
      <c r="AH15" s="84">
        <f>'1.31 Spirits consumption (vol)'!AH15*1000/'1.46 Population'!AH39</f>
        <v>0.43640595451680159</v>
      </c>
      <c r="AI15" s="84">
        <f>'1.31 Spirits consumption (vol)'!AI15*1000/'1.46 Population'!AI39</f>
        <v>3.6851242950902203</v>
      </c>
      <c r="AJ15" s="84">
        <f>'1.31 Spirits consumption (vol)'!AJ15*1000/'1.46 Population'!AJ39</f>
        <v>1.1038905899570932</v>
      </c>
      <c r="AK15" s="84">
        <f>'1.31 Spirits consumption (vol)'!AK15*1000/'1.46 Population'!AK39</f>
        <v>4.2888903926204298</v>
      </c>
      <c r="AL15" s="84">
        <f>'1.31 Spirits consumption (vol)'!AL15*1000/'1.46 Population'!AL39</f>
        <v>1.155747406530669</v>
      </c>
      <c r="AM15" s="84">
        <f>'1.31 Spirits consumption (vol)'!AM15*1000/'1.46 Population'!AM39</f>
        <v>2.8646410881939821</v>
      </c>
      <c r="AN15" s="84">
        <f>'1.31 Spirits consumption (vol)'!AN15*1000/'1.46 Population'!AN39</f>
        <v>1.0200116572760831</v>
      </c>
      <c r="AO15" s="84">
        <f>'1.31 Spirits consumption (vol)'!AO15*1000/'1.46 Population'!AO39</f>
        <v>3.0128248925014383</v>
      </c>
      <c r="AP15" s="84">
        <f>'1.31 Spirits consumption (vol)'!AP15*1000/'1.46 Population'!AP39</f>
        <v>1.4188473309475345</v>
      </c>
      <c r="AQ15" s="84">
        <f>'1.31 Spirits consumption (vol)'!AQ15*1000/'1.46 Population'!AQ39</f>
        <v>0.81808628929693938</v>
      </c>
      <c r="AR15" s="84">
        <f>'1.31 Spirits consumption (vol)'!AR15*1000/'1.46 Population'!AR39</f>
        <v>0.30769526630063754</v>
      </c>
      <c r="AS15" s="84">
        <f>'1.31 Spirits consumption (vol)'!AS15*1000/'1.46 Population'!AS39</f>
        <v>2.0978226705845606</v>
      </c>
      <c r="AT15" s="84">
        <f>'1.31 Spirits consumption (vol)'!AT15*1000/'1.46 Population'!AT39</f>
        <v>1.3484450209947769</v>
      </c>
      <c r="AU15" s="84">
        <f>'1.31 Spirits consumption (vol)'!AU15*1000/'1.46 Population'!AU39</f>
        <v>0.78365270877691029</v>
      </c>
      <c r="AV15" s="84">
        <f>'1.31 Spirits consumption (vol)'!AV15*1000/'1.46 Population'!AV39</f>
        <v>1.0820673852159892</v>
      </c>
      <c r="AW15" s="84">
        <f>'1.31 Spirits consumption (vol)'!AW15*1000/'1.46 Population'!AW39</f>
        <v>1.5534456856112093</v>
      </c>
      <c r="AX15" s="84">
        <f>'1.31 Spirits consumption (vol)'!AX15*1000/'1.46 Population'!AX39</f>
        <v>0.61297593430941244</v>
      </c>
      <c r="AY15" s="84">
        <f>'1.31 Spirits consumption (vol)'!AY15*1000/'1.46 Population'!AY39</f>
        <v>0.57537399309551207</v>
      </c>
      <c r="AZ15" s="84">
        <f>'1.31 Spirits consumption (vol)'!AZ15*1000/'1.46 Population'!AZ39</f>
        <v>0.78632553230521063</v>
      </c>
      <c r="BA15" s="84">
        <f>'1.31 Spirits consumption (vol)'!BA15*1000/'1.46 Population'!BA39</f>
        <v>0.27809131210024374</v>
      </c>
      <c r="BB15" s="84">
        <f>'1.31 Spirits consumption (vol)'!BB15*1000/'1.46 Population'!BB39</f>
        <v>0.96830985915492962</v>
      </c>
      <c r="BC15" s="84">
        <f>'1.31 Spirits consumption (vol)'!BC15*1000/'1.46 Population'!BC39</f>
        <v>1.4532963403355794</v>
      </c>
      <c r="BD15" s="84">
        <f>'1.31 Spirits consumption (vol)'!BD15*1000/'1.46 Population'!BD39</f>
        <v>0.30449686744339416</v>
      </c>
      <c r="BE15" s="84">
        <f>'1.31 Spirits consumption (vol)'!BE15*1000/'1.46 Population'!BE39</f>
        <v>2.8806293389479418E-2</v>
      </c>
      <c r="BF15" s="84">
        <f>'1.31 Spirits consumption (vol)'!BF15*1000/'1.46 Population'!BF39</f>
        <v>5.4026797291456562E-2</v>
      </c>
      <c r="BG15" s="84">
        <f>'1.31 Spirits consumption (vol)'!BG15*1000/'1.46 Population'!BG39</f>
        <v>1.6733001063740781E-2</v>
      </c>
      <c r="BH15" s="84" t="e">
        <f>'1.31 Spirits consumption (vol)'!BH15*1000/'1.46 Population'!BH39</f>
        <v>#VALUE!</v>
      </c>
      <c r="BI15" s="84">
        <f>'1.31 Spirits consumption (vol)'!BI15*1000/'1.46 Population'!BI39</f>
        <v>0.68242446801910783</v>
      </c>
      <c r="BJ15" s="84">
        <f>'1.31 Spirits consumption (vol)'!BJ15*1000/'1.46 Population'!BJ39</f>
        <v>0.18309610943654461</v>
      </c>
      <c r="BK15" s="84">
        <f>'1.31 Spirits consumption (vol)'!BK15*1000/'1.46 Population'!BK39</f>
        <v>8.0710974002098493E-2</v>
      </c>
      <c r="BL15" s="84">
        <f>'1.31 Spirits consumption (vol)'!BL15*1000/'1.46 Population'!BL39</f>
        <v>0.11110050255617954</v>
      </c>
      <c r="BM15" s="84" t="e">
        <f>'1.31 Spirits consumption (vol)'!BM15*1000/'1.46 Population'!BM39</f>
        <v>#VALUE!</v>
      </c>
      <c r="BN15" s="84">
        <f>'1.31 Spirits consumption (vol)'!BN15*1000/'1.46 Population'!BN39</f>
        <v>0.93791068694001489</v>
      </c>
      <c r="BO15" s="84">
        <f>'1.31 Spirits consumption (vol)'!BO15*1000/'1.46 Population'!BO39</f>
        <v>0.12731323602964581</v>
      </c>
      <c r="BP15" s="84">
        <f>'1.31 Spirits consumption (vol)'!BP15*1000/'1.46 Population'!BP39</f>
        <v>0.91454361897974934</v>
      </c>
      <c r="BQ15" s="84">
        <f>'1.31 Spirits consumption (vol)'!BQ15*1000/'1.46 Population'!BQ39</f>
        <v>2.2317531148710175</v>
      </c>
      <c r="BR15" s="84">
        <f>'1.31 Spirits consumption (vol)'!BR15*1000/'1.46 Population'!BR39</f>
        <v>1.7579641750795776</v>
      </c>
      <c r="BS15" s="84">
        <f>'1.31 Spirits consumption (vol)'!BS15*1000/'1.46 Population'!BS39</f>
        <v>2.2843782336353367</v>
      </c>
      <c r="BT15" s="84">
        <f>'1.31 Spirits consumption (vol)'!BT15*1000/'1.46 Population'!BT39</f>
        <v>1.5314124657715122</v>
      </c>
      <c r="BU15" s="84">
        <f>'1.31 Spirits consumption (vol)'!BU15*1000/'1.46 Population'!BU39</f>
        <v>1.348809143506194</v>
      </c>
      <c r="BV15" s="84">
        <f>'1.31 Spirits consumption (vol)'!BV15*1000/'1.46 Population'!BV39</f>
        <v>1.3333813831129049</v>
      </c>
      <c r="BW15" s="84">
        <f>'1.31 Spirits consumption (vol)'!BW15*1000/'1.46 Population'!BW39</f>
        <v>1.1423267768536036</v>
      </c>
      <c r="BX15" s="84">
        <f>'1.31 Spirits consumption (vol)'!BX15*1000/'1.46 Population'!BX39</f>
        <v>1.8980227394180627</v>
      </c>
      <c r="BY15" s="84">
        <f>'1.31 Spirits consumption (vol)'!BY15*1000/'1.46 Population'!BY39</f>
        <v>2.4175458218399113</v>
      </c>
      <c r="BZ15" s="84">
        <f>'1.31 Spirits consumption (vol)'!BZ15*1000/'1.46 Population'!BZ39</f>
        <v>2.3471350670672115</v>
      </c>
      <c r="CA15" s="84">
        <f>'1.31 Spirits consumption (vol)'!CA15*1000/'1.46 Population'!CA39</f>
        <v>1.0814642480642698</v>
      </c>
      <c r="CB15" s="84">
        <f>'1.31 Spirits consumption (vol)'!CB15*1000/'1.46 Population'!CB39</f>
        <v>1.6118141621833546</v>
      </c>
      <c r="CC15" s="84">
        <f>'1.31 Spirits consumption (vol)'!CC15*1000/'1.46 Population'!CC39</f>
        <v>0.90642236266277076</v>
      </c>
      <c r="CD15" s="84">
        <f>'1.31 Spirits consumption (vol)'!CD15*1000/'1.46 Population'!CD39</f>
        <v>1.281317790650552</v>
      </c>
      <c r="CE15" s="84">
        <f>'1.31 Spirits consumption (vol)'!CE15*1000/'1.46 Population'!CE39</f>
        <v>1.0096410824936155</v>
      </c>
      <c r="CF15" s="84">
        <f>'1.31 Spirits consumption (vol)'!CF15*1000/'1.46 Population'!CF39</f>
        <v>0.70561536334423547</v>
      </c>
      <c r="CG15" s="84">
        <f>'1.31 Spirits consumption (vol)'!CG15*1000/'1.46 Population'!CG39</f>
        <v>1.7933611397045448</v>
      </c>
      <c r="CH15" s="84">
        <f>'1.31 Spirits consumption (vol)'!CH15*1000/'1.46 Population'!CH39</f>
        <v>0.97322073274102916</v>
      </c>
      <c r="CI15" s="84">
        <f>'1.31 Spirits consumption (vol)'!CI15*1000/'1.46 Population'!CI39</f>
        <v>1.0822106952270776</v>
      </c>
      <c r="CJ15" s="84">
        <f>'1.31 Spirits consumption (vol)'!CJ15*1000/'1.46 Population'!CJ39</f>
        <v>0.3411461983355239</v>
      </c>
      <c r="CK15" s="84">
        <f>'1.31 Spirits consumption (vol)'!CK15*1000/'1.46 Population'!CK39</f>
        <v>1.9137692804822135</v>
      </c>
      <c r="CL15" s="84">
        <f>'1.31 Spirits consumption (vol)'!CL15*1000/'1.46 Population'!CL39</f>
        <v>0.70875383684617832</v>
      </c>
      <c r="CM15" s="84">
        <f>'1.31 Spirits consumption (vol)'!CM15*1000/'1.46 Population'!CM39</f>
        <v>0.12013550520994763</v>
      </c>
      <c r="CN15" s="84">
        <f>'1.31 Spirits consumption (vol)'!CN15*1000/'1.46 Population'!CN39</f>
        <v>0.85151378683610657</v>
      </c>
      <c r="CO15" s="84">
        <f>'1.31 Spirits consumption (vol)'!CO15*1000/'1.46 Population'!CO39</f>
        <v>8.7294474175946449E-2</v>
      </c>
      <c r="CP15" s="84">
        <f>'1.31 Spirits consumption (vol)'!CP15*1000/'1.46 Population'!CP39</f>
        <v>0.20616466189451246</v>
      </c>
    </row>
    <row r="16" spans="1:94" x14ac:dyDescent="0.25">
      <c r="A16" s="1" t="s">
        <v>37</v>
      </c>
      <c r="B16" s="84">
        <f>'1.31 Spirits consumption (vol)'!B16*1000/'1.46 Population'!B40</f>
        <v>1.1681736928504891</v>
      </c>
      <c r="C16" s="84">
        <f>'1.31 Spirits consumption (vol)'!C16*1000/'1.46 Population'!C40</f>
        <v>1.3658583275186353</v>
      </c>
      <c r="D16" s="84">
        <f>'1.31 Spirits consumption (vol)'!D16*1000/'1.46 Population'!D40</f>
        <v>0.46427704677591247</v>
      </c>
      <c r="E16" s="84">
        <f>'1.31 Spirits consumption (vol)'!E16*1000/'1.46 Population'!E40</f>
        <v>1.5789435004997354</v>
      </c>
      <c r="F16" s="84">
        <f>'1.31 Spirits consumption (vol)'!F16*1000/'1.46 Population'!F40</f>
        <v>0.2623693331676264</v>
      </c>
      <c r="G16" s="84">
        <f>'1.31 Spirits consumption (vol)'!G16*1000/'1.46 Population'!G40</f>
        <v>0.82698742488461341</v>
      </c>
      <c r="H16" s="84">
        <f>'1.31 Spirits consumption (vol)'!H16*1000/'1.46 Population'!H40</f>
        <v>4.3229681656624282E-3</v>
      </c>
      <c r="I16" s="84">
        <f>'1.31 Spirits consumption (vol)'!I16*1000/'1.46 Population'!I40</f>
        <v>3.2842867259422457</v>
      </c>
      <c r="J16" s="84">
        <f>'1.31 Spirits consumption (vol)'!J16*1000/'1.46 Population'!J40</f>
        <v>1.3460910913244137</v>
      </c>
      <c r="K16" s="84">
        <f>'1.31 Spirits consumption (vol)'!K16*1000/'1.46 Population'!K40</f>
        <v>0.16667756062487743</v>
      </c>
      <c r="L16" s="84">
        <f>'1.31 Spirits consumption (vol)'!L16*1000/'1.46 Population'!L40</f>
        <v>2.4858912163195516E-2</v>
      </c>
      <c r="M16" s="84">
        <f>'1.31 Spirits consumption (vol)'!M16*1000/'1.46 Population'!M40</f>
        <v>2.7385874537390547</v>
      </c>
      <c r="N16" s="84">
        <f>'1.31 Spirits consumption (vol)'!N16*1000/'1.46 Population'!N40</f>
        <v>0.27423807521436278</v>
      </c>
      <c r="O16" s="84">
        <f>'1.31 Spirits consumption (vol)'!O16*1000/'1.46 Population'!O40</f>
        <v>10.528716484213867</v>
      </c>
      <c r="P16" s="84">
        <f>'1.31 Spirits consumption (vol)'!P16*1000/'1.46 Population'!P40</f>
        <v>1.0695873531991358</v>
      </c>
      <c r="Q16" s="84">
        <f>'1.31 Spirits consumption (vol)'!Q16*1000/'1.46 Population'!Q40</f>
        <v>4.3410211735522548</v>
      </c>
      <c r="R16" s="84">
        <f>'1.31 Spirits consumption (vol)'!R16*1000/'1.46 Population'!R40</f>
        <v>1.7323162227322173</v>
      </c>
      <c r="S16" s="84">
        <f>'1.31 Spirits consumption (vol)'!S16*1000/'1.46 Population'!S40</f>
        <v>0.19475608423417037</v>
      </c>
      <c r="T16" s="84">
        <f>'1.31 Spirits consumption (vol)'!T16*1000/'1.46 Population'!T40</f>
        <v>1.0463351486474421</v>
      </c>
      <c r="U16" s="84">
        <f>'1.31 Spirits consumption (vol)'!U16*1000/'1.46 Population'!U40</f>
        <v>1.0753739368462214</v>
      </c>
      <c r="V16" s="84">
        <f>'1.31 Spirits consumption (vol)'!V16*1000/'1.46 Population'!V40</f>
        <v>0.8936949819026766</v>
      </c>
      <c r="W16" s="84">
        <f>'1.31 Spirits consumption (vol)'!W16*1000/'1.46 Population'!W40</f>
        <v>3.1145826186741496</v>
      </c>
      <c r="X16" s="84">
        <f>'1.31 Spirits consumption (vol)'!X16*1000/'1.46 Population'!X40</f>
        <v>5.1118480809446352</v>
      </c>
      <c r="Y16" s="84">
        <f>'1.31 Spirits consumption (vol)'!Y16*1000/'1.46 Population'!Y40</f>
        <v>0.41776547690540222</v>
      </c>
      <c r="Z16" s="84">
        <f>'1.31 Spirits consumption (vol)'!Z16*1000/'1.46 Population'!Z40</f>
        <v>2.5394371834329328</v>
      </c>
      <c r="AA16" s="84">
        <f>'1.31 Spirits consumption (vol)'!AA16*1000/'1.46 Population'!AA40</f>
        <v>1.0358546978364762</v>
      </c>
      <c r="AB16" s="84">
        <f>'1.31 Spirits consumption (vol)'!AB16*1000/'1.46 Population'!AB40</f>
        <v>2.2925307256192688</v>
      </c>
      <c r="AC16" s="84">
        <f>'1.31 Spirits consumption (vol)'!AC16*1000/'1.46 Population'!AC40</f>
        <v>5.1578618318224452</v>
      </c>
      <c r="AD16" s="84">
        <f>'1.31 Spirits consumption (vol)'!AD16*1000/'1.46 Population'!AD40</f>
        <v>1.4075156021776656</v>
      </c>
      <c r="AE16" s="84">
        <f>'1.31 Spirits consumption (vol)'!AE16*1000/'1.46 Population'!AE40</f>
        <v>1.6806042075849921</v>
      </c>
      <c r="AF16" s="84">
        <f>'1.31 Spirits consumption (vol)'!AF16*1000/'1.46 Population'!AF40</f>
        <v>3.8970771921059204</v>
      </c>
      <c r="AG16" s="84">
        <f>'1.31 Spirits consumption (vol)'!AG16*1000/'1.46 Population'!AG40</f>
        <v>4.1107525055206384</v>
      </c>
      <c r="AH16" s="84">
        <f>'1.31 Spirits consumption (vol)'!AH16*1000/'1.46 Population'!AH40</f>
        <v>0.43591979075850046</v>
      </c>
      <c r="AI16" s="84">
        <f>'1.31 Spirits consumption (vol)'!AI16*1000/'1.46 Population'!AI40</f>
        <v>3.506885184579057</v>
      </c>
      <c r="AJ16" s="84">
        <f>'1.31 Spirits consumption (vol)'!AJ16*1000/'1.46 Population'!AJ40</f>
        <v>1.0076551713765773</v>
      </c>
      <c r="AK16" s="84">
        <f>'1.31 Spirits consumption (vol)'!AK16*1000/'1.46 Population'!AK40</f>
        <v>3.8554461744493689</v>
      </c>
      <c r="AL16" s="84">
        <f>'1.31 Spirits consumption (vol)'!AL16*1000/'1.46 Population'!AL40</f>
        <v>1.1893434823977165</v>
      </c>
      <c r="AM16" s="84">
        <f>'1.31 Spirits consumption (vol)'!AM16*1000/'1.46 Population'!AM40</f>
        <v>2.8804076884728302</v>
      </c>
      <c r="AN16" s="84">
        <f>'1.31 Spirits consumption (vol)'!AN16*1000/'1.46 Population'!AN40</f>
        <v>0.9703556353403523</v>
      </c>
      <c r="AO16" s="84">
        <f>'1.31 Spirits consumption (vol)'!AO16*1000/'1.46 Population'!AO40</f>
        <v>2.4094574520761123</v>
      </c>
      <c r="AP16" s="84">
        <f>'1.31 Spirits consumption (vol)'!AP16*1000/'1.46 Population'!AP40</f>
        <v>1.4023284131449516</v>
      </c>
      <c r="AQ16" s="84">
        <f>'1.31 Spirits consumption (vol)'!AQ16*1000/'1.46 Population'!AQ40</f>
        <v>0.74220567705909724</v>
      </c>
      <c r="AR16" s="84">
        <f>'1.31 Spirits consumption (vol)'!AR16*1000/'1.46 Population'!AR40</f>
        <v>0.31244378378890164</v>
      </c>
      <c r="AS16" s="84">
        <f>'1.31 Spirits consumption (vol)'!AS16*1000/'1.46 Population'!AS40</f>
        <v>2.0841633188226396</v>
      </c>
      <c r="AT16" s="84">
        <f>'1.31 Spirits consumption (vol)'!AT16*1000/'1.46 Population'!AT40</f>
        <v>1.3173747086575165</v>
      </c>
      <c r="AU16" s="84">
        <f>'1.31 Spirits consumption (vol)'!AU16*1000/'1.46 Population'!AU40</f>
        <v>0.76164330821026371</v>
      </c>
      <c r="AV16" s="84">
        <f>'1.31 Spirits consumption (vol)'!AV16*1000/'1.46 Population'!AV40</f>
        <v>1.0894387295468353</v>
      </c>
      <c r="AW16" s="84">
        <f>'1.31 Spirits consumption (vol)'!AW16*1000/'1.46 Population'!AW40</f>
        <v>1.5277988566803258</v>
      </c>
      <c r="AX16" s="84">
        <f>'1.31 Spirits consumption (vol)'!AX16*1000/'1.46 Population'!AX40</f>
        <v>0.63510428915480821</v>
      </c>
      <c r="AY16" s="84">
        <f>'1.31 Spirits consumption (vol)'!AY16*1000/'1.46 Population'!AY40</f>
        <v>0.53594960812625714</v>
      </c>
      <c r="AZ16" s="84">
        <f>'1.31 Spirits consumption (vol)'!AZ16*1000/'1.46 Population'!AZ40</f>
        <v>0.80232370810729758</v>
      </c>
      <c r="BA16" s="84">
        <f>'1.31 Spirits consumption (vol)'!BA16*1000/'1.46 Population'!BA40</f>
        <v>0.29057472451901811</v>
      </c>
      <c r="BB16" s="84">
        <f>'1.31 Spirits consumption (vol)'!BB16*1000/'1.46 Population'!BB40</f>
        <v>0.93580932884924695</v>
      </c>
      <c r="BC16" s="84">
        <f>'1.31 Spirits consumption (vol)'!BC16*1000/'1.46 Population'!BC40</f>
        <v>1.374870495018538</v>
      </c>
      <c r="BD16" s="84">
        <f>'1.31 Spirits consumption (vol)'!BD16*1000/'1.46 Population'!BD40</f>
        <v>0.31719565404953404</v>
      </c>
      <c r="BE16" s="84">
        <f>'1.31 Spirits consumption (vol)'!BE16*1000/'1.46 Population'!BE40</f>
        <v>2.8252723177249878E-2</v>
      </c>
      <c r="BF16" s="84">
        <f>'1.31 Spirits consumption (vol)'!BF16*1000/'1.46 Population'!BF40</f>
        <v>5.2693979712817814E-2</v>
      </c>
      <c r="BG16" s="84">
        <f>'1.31 Spirits consumption (vol)'!BG16*1000/'1.46 Population'!BG40</f>
        <v>1.7485982071039716E-2</v>
      </c>
      <c r="BH16" s="84" t="e">
        <f>'1.31 Spirits consumption (vol)'!BH16*1000/'1.46 Population'!BH40</f>
        <v>#VALUE!</v>
      </c>
      <c r="BI16" s="84">
        <f>'1.31 Spirits consumption (vol)'!BI16*1000/'1.46 Population'!BI40</f>
        <v>0.66988210075026799</v>
      </c>
      <c r="BJ16" s="84">
        <f>'1.31 Spirits consumption (vol)'!BJ16*1000/'1.46 Population'!BJ40</f>
        <v>0.19615010832835528</v>
      </c>
      <c r="BK16" s="84">
        <f>'1.31 Spirits consumption (vol)'!BK16*1000/'1.46 Population'!BK40</f>
        <v>7.9596240699031887E-2</v>
      </c>
      <c r="BL16" s="84">
        <f>'1.31 Spirits consumption (vol)'!BL16*1000/'1.46 Population'!BL40</f>
        <v>0.12283350988302644</v>
      </c>
      <c r="BM16" s="84" t="e">
        <f>'1.31 Spirits consumption (vol)'!BM16*1000/'1.46 Population'!BM40</f>
        <v>#VALUE!</v>
      </c>
      <c r="BN16" s="84">
        <f>'1.31 Spirits consumption (vol)'!BN16*1000/'1.46 Population'!BN40</f>
        <v>0.94869101022622204</v>
      </c>
      <c r="BO16" s="84">
        <f>'1.31 Spirits consumption (vol)'!BO16*1000/'1.46 Population'!BO40</f>
        <v>0.12593438818375627</v>
      </c>
      <c r="BP16" s="84">
        <f>'1.31 Spirits consumption (vol)'!BP16*1000/'1.46 Population'!BP40</f>
        <v>0.95203394412383491</v>
      </c>
      <c r="BQ16" s="84">
        <f>'1.31 Spirits consumption (vol)'!BQ16*1000/'1.46 Population'!BQ40</f>
        <v>2.2587631120422689</v>
      </c>
      <c r="BR16" s="84">
        <f>'1.31 Spirits consumption (vol)'!BR16*1000/'1.46 Population'!BR40</f>
        <v>1.7501209890715916</v>
      </c>
      <c r="BS16" s="84">
        <f>'1.31 Spirits consumption (vol)'!BS16*1000/'1.46 Population'!BS40</f>
        <v>2.3154573004646912</v>
      </c>
      <c r="BT16" s="84">
        <f>'1.31 Spirits consumption (vol)'!BT16*1000/'1.46 Population'!BT40</f>
        <v>1.5080133130194271</v>
      </c>
      <c r="BU16" s="84">
        <f>'1.31 Spirits consumption (vol)'!BU16*1000/'1.46 Population'!BU40</f>
        <v>1.328333470476907</v>
      </c>
      <c r="BV16" s="84">
        <f>'1.31 Spirits consumption (vol)'!BV16*1000/'1.46 Population'!BV40</f>
        <v>1.309358324738801</v>
      </c>
      <c r="BW16" s="84">
        <f>'1.31 Spirits consumption (vol)'!BW16*1000/'1.46 Population'!BW40</f>
        <v>1.1551037816320728</v>
      </c>
      <c r="BX16" s="84">
        <f>'1.31 Spirits consumption (vol)'!BX16*1000/'1.46 Population'!BX40</f>
        <v>1.7793920716159448</v>
      </c>
      <c r="BY16" s="84">
        <f>'1.31 Spirits consumption (vol)'!BY16*1000/'1.46 Population'!BY40</f>
        <v>2.390166529534512</v>
      </c>
      <c r="BZ16" s="84">
        <f>'1.31 Spirits consumption (vol)'!BZ16*1000/'1.46 Population'!BZ40</f>
        <v>2.3363357786238277</v>
      </c>
      <c r="CA16" s="84">
        <f>'1.31 Spirits consumption (vol)'!CA16*1000/'1.46 Population'!CA40</f>
        <v>1.0433063659991948</v>
      </c>
      <c r="CB16" s="84">
        <f>'1.31 Spirits consumption (vol)'!CB16*1000/'1.46 Population'!CB40</f>
        <v>1.5416350016284877</v>
      </c>
      <c r="CC16" s="84">
        <f>'1.31 Spirits consumption (vol)'!CC16*1000/'1.46 Population'!CC40</f>
        <v>0.86537781309484452</v>
      </c>
      <c r="CD16" s="84">
        <f>'1.31 Spirits consumption (vol)'!CD16*1000/'1.46 Population'!CD40</f>
        <v>1.2656497893554695</v>
      </c>
      <c r="CE16" s="84">
        <f>'1.31 Spirits consumption (vol)'!CE16*1000/'1.46 Population'!CE40</f>
        <v>0.97864594546984784</v>
      </c>
      <c r="CF16" s="84">
        <f>'1.31 Spirits consumption (vol)'!CF16*1000/'1.46 Population'!CF40</f>
        <v>0.70008535287178852</v>
      </c>
      <c r="CG16" s="84">
        <f>'1.31 Spirits consumption (vol)'!CG16*1000/'1.46 Population'!CG40</f>
        <v>1.7500784740347695</v>
      </c>
      <c r="CH16" s="84">
        <f>'1.31 Spirits consumption (vol)'!CH16*1000/'1.46 Population'!CH40</f>
        <v>0.94350382067206506</v>
      </c>
      <c r="CI16" s="84">
        <f>'1.31 Spirits consumption (vol)'!CI16*1000/'1.46 Population'!CI40</f>
        <v>1.0811342080691926</v>
      </c>
      <c r="CJ16" s="84">
        <f>'1.31 Spirits consumption (vol)'!CJ16*1000/'1.46 Population'!CJ40</f>
        <v>0.34042930613724914</v>
      </c>
      <c r="CK16" s="84">
        <f>'1.31 Spirits consumption (vol)'!CK16*1000/'1.46 Population'!CK40</f>
        <v>1.9064413147292028</v>
      </c>
      <c r="CL16" s="84">
        <f>'1.31 Spirits consumption (vol)'!CL16*1000/'1.46 Population'!CL40</f>
        <v>0.80933650593241402</v>
      </c>
      <c r="CM16" s="84">
        <f>'1.31 Spirits consumption (vol)'!CM16*1000/'1.46 Population'!CM40</f>
        <v>0.1244920922144217</v>
      </c>
      <c r="CN16" s="84">
        <f>'1.31 Spirits consumption (vol)'!CN16*1000/'1.46 Population'!CN40</f>
        <v>1.2750971964759461</v>
      </c>
      <c r="CO16" s="84">
        <f>'1.31 Spirits consumption (vol)'!CO16*1000/'1.46 Population'!CO40</f>
        <v>0.10101953665375045</v>
      </c>
      <c r="CP16" s="84">
        <f>'1.31 Spirits consumption (vol)'!CP16*1000/'1.46 Population'!CP40</f>
        <v>0.21573820957554038</v>
      </c>
    </row>
    <row r="17" spans="1:94" x14ac:dyDescent="0.25">
      <c r="A17" s="1" t="s">
        <v>38</v>
      </c>
      <c r="B17" s="84">
        <f>'1.31 Spirits consumption (vol)'!B17*1000/'1.46 Population'!B41</f>
        <v>1.161634452787655</v>
      </c>
      <c r="C17" s="84">
        <f>'1.31 Spirits consumption (vol)'!C17*1000/'1.46 Population'!C41</f>
        <v>1.3736996186126431</v>
      </c>
      <c r="D17" s="84">
        <f>'1.31 Spirits consumption (vol)'!D17*1000/'1.46 Population'!D41</f>
        <v>0.40654644011258206</v>
      </c>
      <c r="E17" s="84">
        <f>'1.31 Spirits consumption (vol)'!E17*1000/'1.46 Population'!E41</f>
        <v>1.6336944919653171</v>
      </c>
      <c r="F17" s="84">
        <f>'1.31 Spirits consumption (vol)'!F17*1000/'1.46 Population'!F41</f>
        <v>0.27402515550927575</v>
      </c>
      <c r="G17" s="84">
        <f>'1.31 Spirits consumption (vol)'!G17*1000/'1.46 Population'!G41</f>
        <v>0.80168311300968542</v>
      </c>
      <c r="H17" s="84">
        <f>'1.31 Spirits consumption (vol)'!H17*1000/'1.46 Population'!H41</f>
        <v>3.8825331820698406E-3</v>
      </c>
      <c r="I17" s="84">
        <f>'1.31 Spirits consumption (vol)'!I17*1000/'1.46 Population'!I41</f>
        <v>3.2221967243365754</v>
      </c>
      <c r="J17" s="84">
        <f>'1.31 Spirits consumption (vol)'!J17*1000/'1.46 Population'!J41</f>
        <v>1.1195508017706126</v>
      </c>
      <c r="K17" s="84">
        <f>'1.31 Spirits consumption (vol)'!K17*1000/'1.46 Population'!K41</f>
        <v>0.16453895217723749</v>
      </c>
      <c r="L17" s="84">
        <f>'1.31 Spirits consumption (vol)'!L17*1000/'1.46 Population'!L41</f>
        <v>2.3818988391683681E-2</v>
      </c>
      <c r="M17" s="84">
        <f>'1.31 Spirits consumption (vol)'!M17*1000/'1.46 Population'!M41</f>
        <v>2.5849210620917304</v>
      </c>
      <c r="N17" s="84">
        <f>'1.31 Spirits consumption (vol)'!N17*1000/'1.46 Population'!N41</f>
        <v>0.28906955736224027</v>
      </c>
      <c r="O17" s="84">
        <f>'1.31 Spirits consumption (vol)'!O17*1000/'1.46 Population'!O41</f>
        <v>10.927158859671652</v>
      </c>
      <c r="P17" s="84">
        <f>'1.31 Spirits consumption (vol)'!P17*1000/'1.46 Population'!P41</f>
        <v>1.0924391263900861</v>
      </c>
      <c r="Q17" s="84">
        <f>'1.31 Spirits consumption (vol)'!Q17*1000/'1.46 Population'!Q41</f>
        <v>4.429115030444648</v>
      </c>
      <c r="R17" s="84">
        <f>'1.31 Spirits consumption (vol)'!R17*1000/'1.46 Population'!R41</f>
        <v>1.6964042288933991</v>
      </c>
      <c r="S17" s="84">
        <f>'1.31 Spirits consumption (vol)'!S17*1000/'1.46 Population'!S41</f>
        <v>0.21402368814180353</v>
      </c>
      <c r="T17" s="84">
        <f>'1.31 Spirits consumption (vol)'!T17*1000/'1.46 Population'!T41</f>
        <v>1.032078690734461</v>
      </c>
      <c r="U17" s="84">
        <f>'1.31 Spirits consumption (vol)'!U17*1000/'1.46 Population'!U41</f>
        <v>1.0613582042153471</v>
      </c>
      <c r="V17" s="84">
        <f>'1.31 Spirits consumption (vol)'!V17*1000/'1.46 Population'!V41</f>
        <v>0.87823299521363007</v>
      </c>
      <c r="W17" s="84">
        <f>'1.31 Spirits consumption (vol)'!W17*1000/'1.46 Population'!W41</f>
        <v>2.9284012934477448</v>
      </c>
      <c r="X17" s="84">
        <f>'1.31 Spirits consumption (vol)'!X17*1000/'1.46 Population'!X41</f>
        <v>4.3033435291635902</v>
      </c>
      <c r="Y17" s="84">
        <f>'1.31 Spirits consumption (vol)'!Y17*1000/'1.46 Population'!Y41</f>
        <v>0.44460717648289572</v>
      </c>
      <c r="Z17" s="84">
        <f>'1.31 Spirits consumption (vol)'!Z17*1000/'1.46 Population'!Z41</f>
        <v>2.5825442225986506</v>
      </c>
      <c r="AA17" s="84">
        <f>'1.31 Spirits consumption (vol)'!AA17*1000/'1.46 Population'!AA41</f>
        <v>1.0157080429904335</v>
      </c>
      <c r="AB17" s="84">
        <f>'1.31 Spirits consumption (vol)'!AB17*1000/'1.46 Population'!AB41</f>
        <v>2.3153639581336649</v>
      </c>
      <c r="AC17" s="84">
        <f>'1.31 Spirits consumption (vol)'!AC17*1000/'1.46 Population'!AC41</f>
        <v>5.1044447934663104</v>
      </c>
      <c r="AD17" s="84">
        <f>'1.31 Spirits consumption (vol)'!AD17*1000/'1.46 Population'!AD41</f>
        <v>1.3406622871698619</v>
      </c>
      <c r="AE17" s="84">
        <f>'1.31 Spirits consumption (vol)'!AE17*1000/'1.46 Population'!AE41</f>
        <v>1.6437355412151466</v>
      </c>
      <c r="AF17" s="84">
        <f>'1.31 Spirits consumption (vol)'!AF17*1000/'1.46 Population'!AF41</f>
        <v>4.0279945622073416</v>
      </c>
      <c r="AG17" s="84">
        <f>'1.31 Spirits consumption (vol)'!AG17*1000/'1.46 Population'!AG41</f>
        <v>4.1762229144558924</v>
      </c>
      <c r="AH17" s="84">
        <f>'1.31 Spirits consumption (vol)'!AH17*1000/'1.46 Population'!AH41</f>
        <v>0.43551899346721512</v>
      </c>
      <c r="AI17" s="84">
        <f>'1.31 Spirits consumption (vol)'!AI17*1000/'1.46 Population'!AI41</f>
        <v>3.4980482657892962</v>
      </c>
      <c r="AJ17" s="84">
        <f>'1.31 Spirits consumption (vol)'!AJ17*1000/'1.46 Population'!AJ41</f>
        <v>1.0518051795114391</v>
      </c>
      <c r="AK17" s="84">
        <f>'1.31 Spirits consumption (vol)'!AK17*1000/'1.46 Population'!AK41</f>
        <v>3.610414218280726</v>
      </c>
      <c r="AL17" s="84">
        <f>'1.31 Spirits consumption (vol)'!AL17*1000/'1.46 Population'!AL41</f>
        <v>1.223473821879087</v>
      </c>
      <c r="AM17" s="84">
        <f>'1.31 Spirits consumption (vol)'!AM17*1000/'1.46 Population'!AM41</f>
        <v>2.9705345117068584</v>
      </c>
      <c r="AN17" s="84">
        <f>'1.31 Spirits consumption (vol)'!AN17*1000/'1.46 Population'!AN41</f>
        <v>0.96950894372000573</v>
      </c>
      <c r="AO17" s="84">
        <f>'1.31 Spirits consumption (vol)'!AO17*1000/'1.46 Population'!AO41</f>
        <v>1.991581244538676</v>
      </c>
      <c r="AP17" s="84">
        <f>'1.31 Spirits consumption (vol)'!AP17*1000/'1.46 Population'!AP41</f>
        <v>1.3832207805827548</v>
      </c>
      <c r="AQ17" s="84">
        <f>'1.31 Spirits consumption (vol)'!AQ17*1000/'1.46 Population'!AQ41</f>
        <v>0.78541025593779357</v>
      </c>
      <c r="AR17" s="84">
        <f>'1.31 Spirits consumption (vol)'!AR17*1000/'1.46 Population'!AR41</f>
        <v>0.31702518485365555</v>
      </c>
      <c r="AS17" s="84">
        <f>'1.31 Spirits consumption (vol)'!AS17*1000/'1.46 Population'!AS41</f>
        <v>2.028410252709318</v>
      </c>
      <c r="AT17" s="84">
        <f>'1.31 Spirits consumption (vol)'!AT17*1000/'1.46 Population'!AT41</f>
        <v>1.2536145887308408</v>
      </c>
      <c r="AU17" s="84">
        <f>'1.31 Spirits consumption (vol)'!AU17*1000/'1.46 Population'!AU41</f>
        <v>0.73400278257552043</v>
      </c>
      <c r="AV17" s="84">
        <f>'1.31 Spirits consumption (vol)'!AV17*1000/'1.46 Population'!AV41</f>
        <v>1.0761143992384421</v>
      </c>
      <c r="AW17" s="84">
        <f>'1.31 Spirits consumption (vol)'!AW17*1000/'1.46 Population'!AW41</f>
        <v>1.502975892266688</v>
      </c>
      <c r="AX17" s="84">
        <f>'1.31 Spirits consumption (vol)'!AX17*1000/'1.46 Population'!AX41</f>
        <v>0.66276851415970861</v>
      </c>
      <c r="AY17" s="84">
        <f>'1.31 Spirits consumption (vol)'!AY17*1000/'1.46 Population'!AY41</f>
        <v>0.52291280890305192</v>
      </c>
      <c r="AZ17" s="84">
        <f>'1.31 Spirits consumption (vol)'!AZ17*1000/'1.46 Population'!AZ41</f>
        <v>0.81878674699174603</v>
      </c>
      <c r="BA17" s="84">
        <f>'1.31 Spirits consumption (vol)'!BA17*1000/'1.46 Population'!BA41</f>
        <v>0.31870783097011474</v>
      </c>
      <c r="BB17" s="84">
        <f>'1.31 Spirits consumption (vol)'!BB17*1000/'1.46 Population'!BB41</f>
        <v>0.93250961650542019</v>
      </c>
      <c r="BC17" s="84">
        <f>'1.31 Spirits consumption (vol)'!BC17*1000/'1.46 Population'!BC41</f>
        <v>1.3597744638856117</v>
      </c>
      <c r="BD17" s="84">
        <f>'1.31 Spirits consumption (vol)'!BD17*1000/'1.46 Population'!BD41</f>
        <v>0.32820204592456098</v>
      </c>
      <c r="BE17" s="84">
        <f>'1.31 Spirits consumption (vol)'!BE17*1000/'1.46 Population'!BE41</f>
        <v>3.0252227950537607E-2</v>
      </c>
      <c r="BF17" s="84">
        <f>'1.31 Spirits consumption (vol)'!BF17*1000/'1.46 Population'!BF41</f>
        <v>5.1404631557303314E-2</v>
      </c>
      <c r="BG17" s="84">
        <f>'1.31 Spirits consumption (vol)'!BG17*1000/'1.46 Population'!BG41</f>
        <v>1.8189403990073131E-2</v>
      </c>
      <c r="BH17" s="84" t="e">
        <f>'1.31 Spirits consumption (vol)'!BH17*1000/'1.46 Population'!BH41</f>
        <v>#VALUE!</v>
      </c>
      <c r="BI17" s="84">
        <f>'1.31 Spirits consumption (vol)'!BI17*1000/'1.46 Population'!BI41</f>
        <v>0.64591756178081861</v>
      </c>
      <c r="BJ17" s="84">
        <f>'1.31 Spirits consumption (vol)'!BJ17*1000/'1.46 Population'!BJ41</f>
        <v>0.20629615876552376</v>
      </c>
      <c r="BK17" s="84">
        <f>'1.31 Spirits consumption (vol)'!BK17*1000/'1.46 Population'!BK41</f>
        <v>8.1448621918405933E-2</v>
      </c>
      <c r="BL17" s="84">
        <f>'1.31 Spirits consumption (vol)'!BL17*1000/'1.46 Population'!BL41</f>
        <v>0.13281961778685195</v>
      </c>
      <c r="BM17" s="84" t="e">
        <f>'1.31 Spirits consumption (vol)'!BM17*1000/'1.46 Population'!BM41</f>
        <v>#VALUE!</v>
      </c>
      <c r="BN17" s="84">
        <f>'1.31 Spirits consumption (vol)'!BN17*1000/'1.46 Population'!BN41</f>
        <v>0.97081320746406707</v>
      </c>
      <c r="BO17" s="84">
        <f>'1.31 Spirits consumption (vol)'!BO17*1000/'1.46 Population'!BO41</f>
        <v>0.13350897180290514</v>
      </c>
      <c r="BP17" s="84">
        <f>'1.31 Spirits consumption (vol)'!BP17*1000/'1.46 Population'!BP41</f>
        <v>0.96467880844733211</v>
      </c>
      <c r="BQ17" s="84">
        <f>'1.31 Spirits consumption (vol)'!BQ17*1000/'1.46 Population'!BQ41</f>
        <v>2.3110192148576547</v>
      </c>
      <c r="BR17" s="84">
        <f>'1.31 Spirits consumption (vol)'!BR17*1000/'1.46 Population'!BR41</f>
        <v>1.7494157007273448</v>
      </c>
      <c r="BS17" s="84">
        <f>'1.31 Spirits consumption (vol)'!BS17*1000/'1.46 Population'!BS41</f>
        <v>2.3737052905270377</v>
      </c>
      <c r="BT17" s="84">
        <f>'1.31 Spirits consumption (vol)'!BT17*1000/'1.46 Population'!BT41</f>
        <v>1.4959430244719529</v>
      </c>
      <c r="BU17" s="84">
        <f>'1.31 Spirits consumption (vol)'!BU17*1000/'1.46 Population'!BU41</f>
        <v>1.3059244662616747</v>
      </c>
      <c r="BV17" s="84">
        <f>'1.31 Spirits consumption (vol)'!BV17*1000/'1.46 Population'!BV41</f>
        <v>1.2936033544473191</v>
      </c>
      <c r="BW17" s="84">
        <f>'1.31 Spirits consumption (vol)'!BW17*1000/'1.46 Population'!BW41</f>
        <v>1.1838083290633779</v>
      </c>
      <c r="BX17" s="84">
        <f>'1.31 Spirits consumption (vol)'!BX17*1000/'1.46 Population'!BX41</f>
        <v>1.6996235242516173</v>
      </c>
      <c r="BY17" s="84">
        <f>'1.31 Spirits consumption (vol)'!BY17*1000/'1.46 Population'!BY41</f>
        <v>2.3701221344802939</v>
      </c>
      <c r="BZ17" s="84">
        <f>'1.31 Spirits consumption (vol)'!BZ17*1000/'1.46 Population'!BZ41</f>
        <v>2.3067212660488314</v>
      </c>
      <c r="CA17" s="84">
        <f>'1.31 Spirits consumption (vol)'!CA17*1000/'1.46 Population'!CA41</f>
        <v>1.0038681156750784</v>
      </c>
      <c r="CB17" s="84">
        <f>'1.31 Spirits consumption (vol)'!CB17*1000/'1.46 Population'!CB41</f>
        <v>1.5124670498249859</v>
      </c>
      <c r="CC17" s="84">
        <f>'1.31 Spirits consumption (vol)'!CC17*1000/'1.46 Population'!CC41</f>
        <v>0.84973217822351743</v>
      </c>
      <c r="CD17" s="84">
        <f>'1.31 Spirits consumption (vol)'!CD17*1000/'1.46 Population'!CD41</f>
        <v>1.2424491631217425</v>
      </c>
      <c r="CE17" s="84">
        <f>'1.31 Spirits consumption (vol)'!CE17*1000/'1.46 Population'!CE41</f>
        <v>0.96790429362344643</v>
      </c>
      <c r="CF17" s="84">
        <f>'1.31 Spirits consumption (vol)'!CF17*1000/'1.46 Population'!CF41</f>
        <v>0.71326676176890158</v>
      </c>
      <c r="CG17" s="84">
        <f>'1.31 Spirits consumption (vol)'!CG17*1000/'1.46 Population'!CG41</f>
        <v>1.7420364815600378</v>
      </c>
      <c r="CH17" s="84">
        <f>'1.31 Spirits consumption (vol)'!CH17*1000/'1.46 Population'!CH41</f>
        <v>0.96435972669634984</v>
      </c>
      <c r="CI17" s="84">
        <f>'1.31 Spirits consumption (vol)'!CI17*1000/'1.46 Population'!CI41</f>
        <v>1.0803986549643709</v>
      </c>
      <c r="CJ17" s="84">
        <f>'1.31 Spirits consumption (vol)'!CJ17*1000/'1.46 Population'!CJ41</f>
        <v>0.3475086844994395</v>
      </c>
      <c r="CK17" s="84">
        <f>'1.31 Spirits consumption (vol)'!CK17*1000/'1.46 Population'!CK41</f>
        <v>1.9178581804919361</v>
      </c>
      <c r="CL17" s="84">
        <f>'1.31 Spirits consumption (vol)'!CL17*1000/'1.46 Population'!CL41</f>
        <v>0.65967598600354937</v>
      </c>
      <c r="CM17" s="84">
        <f>'1.31 Spirits consumption (vol)'!CM17*1000/'1.46 Population'!CM41</f>
        <v>0.12606323703856764</v>
      </c>
      <c r="CN17" s="84">
        <f>'1.31 Spirits consumption (vol)'!CN17*1000/'1.46 Population'!CN41</f>
        <v>1.2737156741110269</v>
      </c>
      <c r="CO17" s="84">
        <f>'1.31 Spirits consumption (vol)'!CO17*1000/'1.46 Population'!CO41</f>
        <v>0.1048057072237067</v>
      </c>
      <c r="CP17" s="84">
        <f>'1.31 Spirits consumption (vol)'!CP17*1000/'1.46 Population'!CP41</f>
        <v>0.21676776715326382</v>
      </c>
    </row>
    <row r="18" spans="1:94" s="77" customFormat="1" x14ac:dyDescent="0.25">
      <c r="A18" s="78"/>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row>
    <row r="19" spans="1:94" s="77" customFormat="1" x14ac:dyDescent="0.25">
      <c r="A19" s="78"/>
      <c r="B19" s="84"/>
      <c r="C19" s="84"/>
      <c r="D19" s="84"/>
      <c r="E19" s="84"/>
      <c r="F19" s="84"/>
      <c r="G19" s="84"/>
      <c r="H19" s="84"/>
      <c r="I19" s="84"/>
      <c r="J19" s="84"/>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row>
    <row r="20" spans="1:94" s="77" customFormat="1" x14ac:dyDescent="0.25">
      <c r="A20" s="78"/>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84"/>
      <c r="CL20" s="84"/>
      <c r="CM20" s="84"/>
      <c r="CN20" s="84"/>
      <c r="CO20" s="84"/>
      <c r="CP20" s="84"/>
    </row>
    <row r="21" spans="1:94" s="77" customFormat="1" x14ac:dyDescent="0.25">
      <c r="A21" s="78"/>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84"/>
      <c r="CL21" s="84"/>
      <c r="CM21" s="84"/>
      <c r="CN21" s="84"/>
      <c r="CO21" s="84"/>
      <c r="CP21" s="84"/>
    </row>
    <row r="22" spans="1:94" s="77" customFormat="1" x14ac:dyDescent="0.25">
      <c r="A22" s="78"/>
      <c r="B22" s="84"/>
      <c r="C22" s="84"/>
      <c r="D22" s="84"/>
      <c r="E22" s="84"/>
      <c r="F22" s="84"/>
      <c r="G22" s="84"/>
      <c r="H22" s="84"/>
      <c r="I22" s="84"/>
      <c r="J22" s="84"/>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c r="CA22" s="84"/>
      <c r="CB22" s="84"/>
      <c r="CC22" s="84"/>
      <c r="CD22" s="84"/>
      <c r="CE22" s="84"/>
      <c r="CF22" s="84"/>
      <c r="CG22" s="84"/>
      <c r="CH22" s="84"/>
      <c r="CI22" s="84"/>
      <c r="CJ22" s="84"/>
      <c r="CK22" s="84"/>
      <c r="CL22" s="84"/>
      <c r="CM22" s="84"/>
      <c r="CN22" s="84"/>
      <c r="CO22" s="84"/>
      <c r="CP22" s="84"/>
    </row>
    <row r="23" spans="1:94" s="77" customFormat="1" x14ac:dyDescent="0.25">
      <c r="A23" s="78"/>
      <c r="B23" s="84"/>
      <c r="C23" s="84"/>
      <c r="D23" s="84"/>
      <c r="E23" s="84"/>
      <c r="F23" s="84"/>
      <c r="G23" s="84"/>
      <c r="H23" s="84"/>
      <c r="I23" s="84"/>
      <c r="J23" s="84"/>
      <c r="K23" s="84"/>
      <c r="L23" s="84"/>
      <c r="M23" s="84"/>
      <c r="N23" s="84"/>
      <c r="O23" s="84"/>
      <c r="P23" s="84"/>
      <c r="Q23" s="84"/>
      <c r="R23" s="84"/>
      <c r="S23" s="84"/>
      <c r="T23" s="84"/>
      <c r="U23" s="84"/>
      <c r="V23" s="84"/>
      <c r="W23" s="84"/>
      <c r="X23" s="84"/>
      <c r="Y23" s="84"/>
      <c r="Z23" s="84"/>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c r="CB23" s="84"/>
      <c r="CC23" s="84"/>
      <c r="CD23" s="84"/>
      <c r="CE23" s="84"/>
      <c r="CF23" s="84"/>
      <c r="CG23" s="84"/>
      <c r="CH23" s="84"/>
      <c r="CI23" s="84"/>
      <c r="CJ23" s="84"/>
      <c r="CK23" s="84"/>
      <c r="CL23" s="84"/>
      <c r="CM23" s="84"/>
      <c r="CN23" s="84"/>
      <c r="CO23" s="84"/>
      <c r="CP23" s="84"/>
    </row>
    <row r="24" spans="1:94" s="77" customFormat="1" x14ac:dyDescent="0.25">
      <c r="A24" s="78"/>
      <c r="B24" s="84"/>
      <c r="C24" s="84"/>
      <c r="D24" s="84"/>
      <c r="E24" s="84"/>
      <c r="F24" s="84"/>
      <c r="G24" s="84"/>
      <c r="H24" s="84"/>
      <c r="I24" s="84"/>
      <c r="J24" s="84"/>
      <c r="K24" s="84"/>
      <c r="L24" s="84"/>
      <c r="M24" s="84"/>
      <c r="N24" s="84"/>
      <c r="O24" s="84"/>
      <c r="P24" s="84"/>
      <c r="Q24" s="84"/>
      <c r="R24" s="84"/>
      <c r="S24" s="84"/>
      <c r="T24" s="84"/>
      <c r="U24" s="84"/>
      <c r="V24" s="84"/>
      <c r="W24" s="84"/>
      <c r="X24" s="84"/>
      <c r="Y24" s="84"/>
      <c r="Z24" s="84"/>
      <c r="AA24" s="84"/>
      <c r="AB24" s="84"/>
      <c r="AC24" s="84"/>
      <c r="AD24" s="8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c r="CA24" s="84"/>
      <c r="CB24" s="84"/>
      <c r="CC24" s="84"/>
      <c r="CD24" s="84"/>
      <c r="CE24" s="84"/>
      <c r="CF24" s="84"/>
      <c r="CG24" s="84"/>
      <c r="CH24" s="84"/>
      <c r="CI24" s="84"/>
      <c r="CJ24" s="84"/>
      <c r="CK24" s="84"/>
      <c r="CL24" s="84"/>
      <c r="CM24" s="84"/>
      <c r="CN24" s="84"/>
      <c r="CO24" s="84"/>
      <c r="CP24" s="84"/>
    </row>
    <row r="26" spans="1:94" x14ac:dyDescent="0.25">
      <c r="A26" s="1"/>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row>
    <row r="27" spans="1:94" x14ac:dyDescent="0.25">
      <c r="B27" s="75"/>
      <c r="C27" s="75"/>
      <c r="D27" s="75"/>
      <c r="E27" s="75"/>
      <c r="F27" s="76"/>
      <c r="G27" s="76"/>
      <c r="H27" s="76"/>
      <c r="I27" s="76"/>
      <c r="J27" s="76"/>
      <c r="K27" s="76"/>
      <c r="L27" s="76"/>
      <c r="M27" s="76"/>
      <c r="N27" s="76"/>
      <c r="O27" s="75"/>
      <c r="P27" s="76"/>
      <c r="Q27" s="75"/>
      <c r="R27" s="75"/>
      <c r="S27" s="75"/>
      <c r="T27" s="75"/>
      <c r="U27" s="75"/>
      <c r="V27" s="75"/>
      <c r="W27" s="75"/>
      <c r="X27" s="75"/>
      <c r="Y27" s="75"/>
      <c r="Z27" s="75"/>
      <c r="AA27" s="75"/>
      <c r="AB27" s="75"/>
      <c r="AC27" s="75"/>
      <c r="AD27" s="75"/>
      <c r="AE27" s="75"/>
      <c r="AF27" s="75"/>
      <c r="AG27" s="75"/>
      <c r="AH27" s="75"/>
      <c r="AI27" s="75"/>
    </row>
    <row r="28" spans="1:94" x14ac:dyDescent="0.25">
      <c r="B28" s="75"/>
      <c r="C28" s="75"/>
      <c r="D28" s="75"/>
      <c r="E28" s="75"/>
      <c r="F28" s="76"/>
      <c r="G28" s="76"/>
      <c r="H28" s="76"/>
      <c r="I28" s="76"/>
      <c r="J28" s="76"/>
      <c r="K28" s="76"/>
      <c r="L28" s="76"/>
      <c r="M28" s="76"/>
      <c r="N28" s="76"/>
      <c r="O28" s="75"/>
      <c r="P28" s="76"/>
      <c r="Q28" s="75"/>
      <c r="R28" s="75"/>
      <c r="S28" s="75"/>
      <c r="T28" s="75"/>
      <c r="U28" s="75"/>
      <c r="V28" s="75"/>
      <c r="W28" s="75"/>
      <c r="X28" s="75"/>
      <c r="Y28" s="75"/>
      <c r="Z28" s="75"/>
      <c r="AA28" s="75"/>
      <c r="AB28" s="75"/>
      <c r="AC28" s="75"/>
      <c r="AD28" s="75"/>
      <c r="AE28" s="75"/>
      <c r="AF28" s="75"/>
      <c r="AG28" s="75"/>
      <c r="AH28" s="75"/>
      <c r="AI28" s="75"/>
    </row>
    <row r="29" spans="1:94" x14ac:dyDescent="0.25">
      <c r="B29" s="75"/>
      <c r="C29" s="75"/>
      <c r="D29" s="75"/>
      <c r="E29" s="75"/>
      <c r="F29" s="76"/>
      <c r="G29" s="76"/>
      <c r="H29" s="76"/>
      <c r="I29" s="76"/>
      <c r="J29" s="76"/>
      <c r="K29" s="76"/>
      <c r="L29" s="76"/>
      <c r="M29" s="76"/>
      <c r="N29" s="76"/>
      <c r="O29" s="75"/>
      <c r="P29" s="76"/>
      <c r="Q29" s="75"/>
      <c r="R29" s="75"/>
      <c r="S29" s="75"/>
      <c r="T29" s="75"/>
      <c r="U29" s="75"/>
      <c r="V29" s="75"/>
      <c r="W29" s="75"/>
      <c r="X29" s="75"/>
      <c r="Y29" s="75"/>
      <c r="Z29" s="75"/>
      <c r="AA29" s="75"/>
      <c r="AB29" s="75"/>
      <c r="AC29" s="75"/>
      <c r="AD29" s="75"/>
      <c r="AE29" s="75"/>
      <c r="AF29" s="75"/>
      <c r="AG29" s="75"/>
      <c r="AH29" s="75"/>
      <c r="AI29" s="75"/>
    </row>
    <row r="30" spans="1:94" x14ac:dyDescent="0.25">
      <c r="B30" s="75"/>
      <c r="C30" s="75"/>
      <c r="D30" s="75"/>
      <c r="E30" s="75"/>
      <c r="F30" s="76"/>
      <c r="G30" s="76"/>
      <c r="H30" s="76"/>
      <c r="I30" s="76"/>
      <c r="J30" s="76"/>
      <c r="K30" s="76"/>
      <c r="L30" s="76"/>
      <c r="M30" s="76"/>
      <c r="N30" s="76"/>
      <c r="O30" s="75"/>
      <c r="P30" s="76"/>
      <c r="Q30" s="75"/>
      <c r="R30" s="75"/>
      <c r="S30" s="75"/>
      <c r="T30" s="75"/>
      <c r="U30" s="75"/>
      <c r="V30" s="75"/>
      <c r="W30" s="75"/>
      <c r="X30" s="75"/>
      <c r="Y30" s="75"/>
      <c r="Z30" s="75"/>
      <c r="AA30" s="75"/>
      <c r="AB30" s="75"/>
      <c r="AC30" s="75"/>
      <c r="AD30" s="75"/>
      <c r="AE30" s="75"/>
      <c r="AF30" s="75"/>
      <c r="AG30" s="75"/>
      <c r="AH30" s="75"/>
      <c r="AI30" s="75"/>
    </row>
    <row r="31" spans="1:94" x14ac:dyDescent="0.25">
      <c r="B31" s="75"/>
      <c r="C31" s="75"/>
      <c r="D31" s="75"/>
      <c r="E31" s="75"/>
      <c r="F31" s="76"/>
      <c r="G31" s="76"/>
      <c r="H31" s="76"/>
      <c r="I31" s="76"/>
      <c r="J31" s="76"/>
      <c r="K31" s="76"/>
      <c r="L31" s="76"/>
      <c r="M31" s="76"/>
      <c r="N31" s="76"/>
      <c r="O31" s="75"/>
      <c r="P31" s="76"/>
      <c r="Q31" s="75"/>
      <c r="R31" s="75"/>
      <c r="S31" s="75"/>
      <c r="T31" s="75"/>
      <c r="U31" s="75"/>
      <c r="V31" s="75"/>
      <c r="W31" s="75"/>
      <c r="X31" s="75"/>
      <c r="Y31" s="75"/>
      <c r="Z31" s="75"/>
      <c r="AA31" s="75"/>
      <c r="AB31" s="75"/>
      <c r="AC31" s="75"/>
      <c r="AD31" s="75"/>
      <c r="AE31" s="75"/>
      <c r="AF31" s="75"/>
      <c r="AG31" s="75"/>
      <c r="AH31" s="75"/>
      <c r="AI31" s="75"/>
    </row>
    <row r="32" spans="1:94" x14ac:dyDescent="0.25">
      <c r="B32" s="75"/>
      <c r="C32" s="75"/>
      <c r="D32" s="75"/>
      <c r="E32" s="75"/>
      <c r="F32" s="76"/>
      <c r="G32" s="76"/>
      <c r="H32" s="76"/>
      <c r="I32" s="76"/>
      <c r="J32" s="76"/>
      <c r="K32" s="76"/>
      <c r="L32" s="76"/>
      <c r="M32" s="76"/>
      <c r="N32" s="76"/>
      <c r="O32" s="75"/>
      <c r="P32" s="76"/>
      <c r="Q32" s="75"/>
      <c r="R32" s="75"/>
      <c r="S32" s="75"/>
      <c r="T32" s="75"/>
      <c r="U32" s="75"/>
      <c r="V32" s="75"/>
      <c r="W32" s="75"/>
      <c r="X32" s="75"/>
      <c r="Y32" s="75"/>
      <c r="Z32" s="75"/>
      <c r="AA32" s="75"/>
      <c r="AB32" s="75"/>
      <c r="AC32" s="75"/>
      <c r="AD32" s="75"/>
      <c r="AE32" s="75"/>
      <c r="AF32" s="75"/>
      <c r="AG32" s="75"/>
      <c r="AH32" s="75"/>
      <c r="AI32" s="75"/>
    </row>
    <row r="33" spans="1:35" x14ac:dyDescent="0.25">
      <c r="B33" s="75"/>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row>
    <row r="35" spans="1:35"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row>
    <row r="36" spans="1:35" x14ac:dyDescent="0.25">
      <c r="A36" s="77"/>
      <c r="B36" s="81"/>
      <c r="C36" s="81"/>
      <c r="D36" s="81"/>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row>
    <row r="37" spans="1:35" x14ac:dyDescent="0.25">
      <c r="A37" s="77"/>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row>
    <row r="38" spans="1:35" x14ac:dyDescent="0.25">
      <c r="A38" s="77"/>
      <c r="B38" s="81"/>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row>
    <row r="39" spans="1:35" x14ac:dyDescent="0.25">
      <c r="A39" s="77"/>
      <c r="B39" s="81"/>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row>
    <row r="40" spans="1:35" x14ac:dyDescent="0.25">
      <c r="A40" s="77"/>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row>
    <row r="41" spans="1:35" x14ac:dyDescent="0.25">
      <c r="A41" s="77"/>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row>
    <row r="42" spans="1:35" x14ac:dyDescent="0.25">
      <c r="A42" s="77"/>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7" tint="0.59999389629810485"/>
  </sheetPr>
  <dimension ref="A1:CP17"/>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sheetData>
    <row r="1" spans="1:94" x14ac:dyDescent="0.25">
      <c r="A1" t="s">
        <v>267</v>
      </c>
    </row>
    <row r="2" spans="1:94" s="7" customFormat="1" ht="12.75" x14ac:dyDescent="0.2">
      <c r="A2" s="1" t="s">
        <v>39</v>
      </c>
      <c r="B2" s="5" t="s">
        <v>254</v>
      </c>
      <c r="C2" s="5" t="s">
        <v>255</v>
      </c>
      <c r="D2" s="5" t="s">
        <v>42</v>
      </c>
      <c r="E2" s="5" t="s">
        <v>47</v>
      </c>
      <c r="F2" s="5" t="s">
        <v>51</v>
      </c>
      <c r="G2" s="5" t="s">
        <v>52</v>
      </c>
      <c r="H2" s="5" t="s">
        <v>53</v>
      </c>
      <c r="I2" s="5" t="s">
        <v>54</v>
      </c>
      <c r="J2" s="5" t="s">
        <v>55</v>
      </c>
      <c r="K2" s="5" t="s">
        <v>60</v>
      </c>
      <c r="L2" s="5" t="s">
        <v>67</v>
      </c>
      <c r="M2" s="5" t="s">
        <v>69</v>
      </c>
      <c r="N2" s="5" t="s">
        <v>71</v>
      </c>
      <c r="O2" s="5" t="s">
        <v>73</v>
      </c>
      <c r="P2" s="5" t="s">
        <v>75</v>
      </c>
      <c r="Q2" s="5" t="s">
        <v>77</v>
      </c>
      <c r="R2" s="5" t="s">
        <v>81</v>
      </c>
      <c r="S2" s="5" t="s">
        <v>83</v>
      </c>
      <c r="T2" s="5" t="s">
        <v>256</v>
      </c>
      <c r="U2" s="5" t="s">
        <v>84</v>
      </c>
      <c r="V2" s="5" t="s">
        <v>85</v>
      </c>
      <c r="W2" s="5" t="s">
        <v>257</v>
      </c>
      <c r="X2" s="5" t="s">
        <v>87</v>
      </c>
      <c r="Y2" s="5" t="s">
        <v>88</v>
      </c>
      <c r="Z2" s="5" t="s">
        <v>89</v>
      </c>
      <c r="AA2" s="5" t="s">
        <v>90</v>
      </c>
      <c r="AB2" s="5" t="s">
        <v>91</v>
      </c>
      <c r="AC2" s="5" t="s">
        <v>92</v>
      </c>
      <c r="AD2" s="5" t="s">
        <v>93</v>
      </c>
      <c r="AE2" s="5" t="s">
        <v>94</v>
      </c>
      <c r="AF2" s="5" t="s">
        <v>96</v>
      </c>
      <c r="AG2" s="5" t="s">
        <v>97</v>
      </c>
      <c r="AH2" s="5" t="s">
        <v>98</v>
      </c>
      <c r="AI2" s="5" t="s">
        <v>101</v>
      </c>
      <c r="AJ2" s="5" t="s">
        <v>102</v>
      </c>
      <c r="AK2" s="5" t="s">
        <v>103</v>
      </c>
      <c r="AL2" s="5" t="s">
        <v>104</v>
      </c>
      <c r="AM2" s="5" t="s">
        <v>105</v>
      </c>
      <c r="AN2" s="5" t="s">
        <v>106</v>
      </c>
      <c r="AO2" s="5" t="s">
        <v>107</v>
      </c>
      <c r="AP2" s="5" t="s">
        <v>258</v>
      </c>
      <c r="AQ2" s="5" t="s">
        <v>110</v>
      </c>
      <c r="AR2" s="5" t="s">
        <v>116</v>
      </c>
      <c r="AS2" s="5" t="s">
        <v>117</v>
      </c>
      <c r="AT2" s="5" t="s">
        <v>120</v>
      </c>
      <c r="AU2" s="5" t="s">
        <v>121</v>
      </c>
      <c r="AV2" s="5" t="s">
        <v>122</v>
      </c>
      <c r="AW2" s="5" t="s">
        <v>126</v>
      </c>
      <c r="AX2" s="5" t="s">
        <v>127</v>
      </c>
      <c r="AY2" s="5" t="s">
        <v>132</v>
      </c>
      <c r="AZ2" s="5" t="s">
        <v>138</v>
      </c>
      <c r="BA2" s="5" t="s">
        <v>142</v>
      </c>
      <c r="BB2" s="5" t="s">
        <v>150</v>
      </c>
      <c r="BC2" s="5" t="s">
        <v>152</v>
      </c>
      <c r="BD2" s="5" t="s">
        <v>259</v>
      </c>
      <c r="BE2" s="5" t="s">
        <v>153</v>
      </c>
      <c r="BF2" s="5" t="s">
        <v>160</v>
      </c>
      <c r="BG2" s="5" t="s">
        <v>169</v>
      </c>
      <c r="BH2" s="5" t="s">
        <v>178</v>
      </c>
      <c r="BI2" s="5" t="s">
        <v>180</v>
      </c>
      <c r="BJ2" s="5" t="s">
        <v>182</v>
      </c>
      <c r="BK2" s="5" t="s">
        <v>193</v>
      </c>
      <c r="BL2" s="5" t="s">
        <v>197</v>
      </c>
      <c r="BM2" s="5" t="s">
        <v>203</v>
      </c>
      <c r="BN2" s="5" t="s">
        <v>208</v>
      </c>
      <c r="BO2" s="5" t="s">
        <v>215</v>
      </c>
      <c r="BP2" s="5" t="s">
        <v>217</v>
      </c>
      <c r="BQ2" s="5" t="s">
        <v>260</v>
      </c>
      <c r="BR2" s="5" t="s">
        <v>221</v>
      </c>
      <c r="BS2" s="5" t="s">
        <v>222</v>
      </c>
      <c r="BT2" s="5" t="s">
        <v>261</v>
      </c>
      <c r="BU2" s="5" t="s">
        <v>223</v>
      </c>
      <c r="BV2" s="5" t="s">
        <v>224</v>
      </c>
      <c r="BW2" s="5" t="s">
        <v>226</v>
      </c>
      <c r="BX2" s="5" t="s">
        <v>227</v>
      </c>
      <c r="BY2" s="5" t="s">
        <v>228</v>
      </c>
      <c r="BZ2" s="5" t="s">
        <v>229</v>
      </c>
      <c r="CA2" s="5" t="s">
        <v>230</v>
      </c>
      <c r="CB2" s="5" t="s">
        <v>232</v>
      </c>
      <c r="CC2" s="5" t="s">
        <v>233</v>
      </c>
      <c r="CD2" s="5" t="s">
        <v>238</v>
      </c>
      <c r="CE2" s="5" t="s">
        <v>239</v>
      </c>
      <c r="CF2" s="5" t="s">
        <v>240</v>
      </c>
      <c r="CG2" s="5" t="s">
        <v>241</v>
      </c>
      <c r="CH2" s="5" t="s">
        <v>242</v>
      </c>
      <c r="CI2" s="5" t="s">
        <v>243</v>
      </c>
      <c r="CJ2" s="5" t="s">
        <v>244</v>
      </c>
      <c r="CK2" s="5" t="s">
        <v>245</v>
      </c>
      <c r="CL2" s="61" t="s">
        <v>248</v>
      </c>
      <c r="CM2" s="61" t="s">
        <v>249</v>
      </c>
      <c r="CN2" s="61" t="s">
        <v>250</v>
      </c>
      <c r="CO2" s="61" t="s">
        <v>251</v>
      </c>
      <c r="CP2" s="61" t="s">
        <v>252</v>
      </c>
    </row>
    <row r="3" spans="1:94" x14ac:dyDescent="0.25">
      <c r="A3" s="1" t="s">
        <v>24</v>
      </c>
      <c r="B3" s="11">
        <f>IFERROR('1.32 Spirits consump (value)'!B3/'1.31 Spirits consumption (vol)'!B3,"")</f>
        <v>34.427807188631931</v>
      </c>
      <c r="C3" s="11"/>
      <c r="D3" s="11">
        <f>IFERROR('1.32 Spirits consump (value)'!D3/'1.31 Spirits consumption (vol)'!D3,"")</f>
        <v>42.147058823529413</v>
      </c>
      <c r="E3" s="11">
        <f>IFERROR('1.32 Spirits consump (value)'!E3/'1.31 Spirits consumption (vol)'!E3,"")</f>
        <v>26.75569121926171</v>
      </c>
      <c r="F3" s="11">
        <f>IFERROR('1.32 Spirits consump (value)'!F3/'1.31 Spirits consumption (vol)'!F3,"")</f>
        <v>264.85714285714289</v>
      </c>
      <c r="G3" s="11">
        <f>IFERROR('1.32 Spirits consump (value)'!G3/'1.31 Spirits consumption (vol)'!G3,"")</f>
        <v>27.164670658682635</v>
      </c>
      <c r="H3" s="11">
        <f>IFERROR('1.32 Spirits consump (value)'!H3/'1.31 Spirits consumption (vol)'!H3,"")</f>
        <v>29.227272727272723</v>
      </c>
      <c r="I3" s="11">
        <f>IFERROR('1.32 Spirits consump (value)'!I3/'1.31 Spirits consumption (vol)'!I3,"")</f>
        <v>52.544629720451205</v>
      </c>
      <c r="J3" s="11">
        <f>IFERROR('1.32 Spirits consump (value)'!J3/'1.31 Spirits consumption (vol)'!J3,"")</f>
        <v>14.161073825503355</v>
      </c>
      <c r="K3" s="11">
        <f>IFERROR('1.32 Spirits consump (value)'!K3/'1.31 Spirits consumption (vol)'!K3,"")</f>
        <v>116.28125</v>
      </c>
      <c r="L3" s="11">
        <f>IFERROR('1.32 Spirits consump (value)'!L3/'1.31 Spirits consumption (vol)'!L3,"")</f>
        <v>31.666666666666664</v>
      </c>
      <c r="M3" s="11">
        <f>IFERROR('1.32 Spirits consump (value)'!M3/'1.31 Spirits consumption (vol)'!M3,"")</f>
        <v>4.7880718008106546</v>
      </c>
      <c r="N3" s="11">
        <f>IFERROR('1.32 Spirits consump (value)'!N3/'1.31 Spirits consumption (vol)'!N3,"")</f>
        <v>194.08333333333334</v>
      </c>
      <c r="O3" s="11">
        <f>IFERROR('1.32 Spirits consump (value)'!O3/'1.31 Spirits consumption (vol)'!O3,"")</f>
        <v>19.032619521912348</v>
      </c>
      <c r="P3" s="11">
        <f>IFERROR('1.32 Spirits consump (value)'!P3/'1.31 Spirits consumption (vol)'!P3,"")</f>
        <v>96.99438202247191</v>
      </c>
      <c r="Q3" s="11">
        <f>IFERROR('1.32 Spirits consump (value)'!Q3/'1.31 Spirits consumption (vol)'!Q3,"")</f>
        <v>9.8205218617771504</v>
      </c>
      <c r="R3" s="11">
        <f>IFERROR('1.32 Spirits consump (value)'!R3/'1.31 Spirits consumption (vol)'!R3,"")</f>
        <v>31.041237113402065</v>
      </c>
      <c r="S3" s="11">
        <f>IFERROR('1.32 Spirits consump (value)'!S3/'1.31 Spirits consumption (vol)'!S3,"")</f>
        <v>35.69047619047619</v>
      </c>
      <c r="T3" s="11">
        <f>IFERROR('1.32 Spirits consump (value)'!T3/'1.31 Spirits consumption (vol)'!T3,"")</f>
        <v>95.217391304347828</v>
      </c>
      <c r="U3" s="11">
        <f>IFERROR('1.32 Spirits consump (value)'!U3/'1.31 Spirits consumption (vol)'!U3,"")</f>
        <v>94.222748815165872</v>
      </c>
      <c r="V3" s="11">
        <f>IFERROR('1.32 Spirits consump (value)'!V3/'1.31 Spirits consumption (vol)'!V3,"")</f>
        <v>102.65853658536585</v>
      </c>
      <c r="W3" s="11">
        <f>IFERROR('1.32 Spirits consump (value)'!W3/'1.31 Spirits consumption (vol)'!W3,"")</f>
        <v>15.139108639461108</v>
      </c>
      <c r="X3" s="11">
        <f>IFERROR('1.32 Spirits consump (value)'!X3/'1.31 Spirits consumption (vol)'!X3,"")</f>
        <v>7.1066350710900466</v>
      </c>
      <c r="Y3" s="11">
        <f>IFERROR('1.32 Spirits consump (value)'!Y3/'1.31 Spirits consumption (vol)'!Y3,"")</f>
        <v>41</v>
      </c>
      <c r="Z3" s="11">
        <f>IFERROR('1.32 Spirits consump (value)'!Z3/'1.31 Spirits consumption (vol)'!Z3,"")</f>
        <v>13.918781725888325</v>
      </c>
      <c r="AA3" s="11">
        <f>IFERROR('1.32 Spirits consump (value)'!AA3/'1.31 Spirits consumption (vol)'!AA3,"")</f>
        <v>65.149999999999991</v>
      </c>
      <c r="AB3" s="11">
        <f>IFERROR('1.32 Spirits consump (value)'!AB3/'1.31 Spirits consumption (vol)'!AB3,"")</f>
        <v>27.003225806451614</v>
      </c>
      <c r="AC3" s="11">
        <f>IFERROR('1.32 Spirits consump (value)'!AC3/'1.31 Spirits consumption (vol)'!AC3,"")</f>
        <v>38.767857142857146</v>
      </c>
      <c r="AD3" s="11">
        <f>IFERROR('1.32 Spirits consump (value)'!AD3/'1.31 Spirits consumption (vol)'!AD3,"")</f>
        <v>24.942857142857143</v>
      </c>
      <c r="AE3" s="11">
        <f>IFERROR('1.32 Spirits consump (value)'!AE3/'1.31 Spirits consumption (vol)'!AE3,"")</f>
        <v>35.826446280991739</v>
      </c>
      <c r="AF3" s="11">
        <f>IFERROR('1.32 Spirits consump (value)'!AF3/'1.31 Spirits consumption (vol)'!AF3,"")</f>
        <v>74.7659574468085</v>
      </c>
      <c r="AG3" s="11">
        <f>IFERROR('1.32 Spirits consump (value)'!AG3/'1.31 Spirits consumption (vol)'!AG3,"")</f>
        <v>29.290909090909089</v>
      </c>
      <c r="AH3" s="11">
        <f>IFERROR('1.32 Spirits consump (value)'!AH3/'1.31 Spirits consumption (vol)'!AH3,"")</f>
        <v>31.454545454545453</v>
      </c>
      <c r="AI3" s="11">
        <f>IFERROR('1.32 Spirits consump (value)'!AI3/'1.31 Spirits consumption (vol)'!AI3,"")</f>
        <v>39.777483443708604</v>
      </c>
      <c r="AJ3" s="11">
        <f>IFERROR('1.32 Spirits consump (value)'!AJ3/'1.31 Spirits consumption (vol)'!AJ3,"")</f>
        <v>8.5552763819095485</v>
      </c>
      <c r="AK3" s="11">
        <f>IFERROR('1.32 Spirits consump (value)'!AK3/'1.31 Spirits consumption (vol)'!AK3,"")</f>
        <v>11.007856341189674</v>
      </c>
      <c r="AL3" s="11">
        <f>IFERROR('1.32 Spirits consump (value)'!AL3/'1.31 Spirits consumption (vol)'!AL3,"")</f>
        <v>24.88311688311688</v>
      </c>
      <c r="AM3" s="11">
        <f>IFERROR('1.32 Spirits consump (value)'!AM3/'1.31 Spirits consumption (vol)'!AM3,"")</f>
        <v>32.125</v>
      </c>
      <c r="AN3" s="11">
        <f>IFERROR('1.32 Spirits consump (value)'!AN3/'1.31 Spirits consumption (vol)'!AN3,"")</f>
        <v>87.567567567567565</v>
      </c>
      <c r="AO3" s="11">
        <f>IFERROR('1.32 Spirits consump (value)'!AO3/'1.31 Spirits consumption (vol)'!AO3,"")</f>
        <v>11.564691656590083</v>
      </c>
      <c r="AP3" s="11">
        <f>IFERROR('1.32 Spirits consump (value)'!AP3/'1.31 Spirits consumption (vol)'!AP3,"")</f>
        <v>22.861501050071844</v>
      </c>
      <c r="AQ3" s="11">
        <f>IFERROR('1.32 Spirits consump (value)'!AQ3/'1.31 Spirits consumption (vol)'!AQ3,"")</f>
        <v>55.736000000000004</v>
      </c>
      <c r="AR3" s="11">
        <f>IFERROR('1.32 Spirits consump (value)'!AR3/'1.31 Spirits consumption (vol)'!AR3,"")</f>
        <v>36.3125</v>
      </c>
      <c r="AS3" s="11">
        <f>IFERROR('1.32 Spirits consump (value)'!AS3/'1.31 Spirits consumption (vol)'!AS3,"")</f>
        <v>12.031804972554085</v>
      </c>
      <c r="AT3" s="11">
        <f>IFERROR('1.32 Spirits consump (value)'!AT3/'1.31 Spirits consumption (vol)'!AT3,"")</f>
        <v>43.302857142857142</v>
      </c>
      <c r="AU3" s="11">
        <f>IFERROR('1.32 Spirits consump (value)'!AU3/'1.31 Spirits consumption (vol)'!AU3,"")</f>
        <v>30.299287410926361</v>
      </c>
      <c r="AV3" s="11">
        <f>IFERROR('1.32 Spirits consump (value)'!AV3/'1.31 Spirits consumption (vol)'!AV3,"")</f>
        <v>33.114754098360656</v>
      </c>
      <c r="AW3" s="11">
        <f>IFERROR('1.32 Spirits consump (value)'!AW3/'1.31 Spirits consumption (vol)'!AW3,"")</f>
        <v>33.514492753623188</v>
      </c>
      <c r="AX3" s="11">
        <f>IFERROR('1.32 Spirits consump (value)'!AX3/'1.31 Spirits consumption (vol)'!AX3,"")</f>
        <v>21.328947368421051</v>
      </c>
      <c r="AY3" s="11">
        <f>IFERROR('1.32 Spirits consump (value)'!AY3/'1.31 Spirits consumption (vol)'!AY3,"")</f>
        <v>25.848837209302328</v>
      </c>
      <c r="AZ3" s="11">
        <f>IFERROR('1.32 Spirits consump (value)'!AZ3/'1.31 Spirits consumption (vol)'!AZ3,"")</f>
        <v>68.680538555691555</v>
      </c>
      <c r="BA3" s="11">
        <f>IFERROR('1.32 Spirits consump (value)'!BA3/'1.31 Spirits consumption (vol)'!BA3,"")</f>
        <v>49.805555555555557</v>
      </c>
      <c r="BB3" s="11">
        <f>IFERROR('1.32 Spirits consump (value)'!BB3/'1.31 Spirits consumption (vol)'!BB3,"")</f>
        <v>39.5</v>
      </c>
      <c r="BC3" s="11">
        <f>IFERROR('1.32 Spirits consump (value)'!BC3/'1.31 Spirits consumption (vol)'!BC3,"")</f>
        <v>38.461077844311376</v>
      </c>
      <c r="BD3" s="11">
        <f>IFERROR('1.32 Spirits consump (value)'!BD3/'1.31 Spirits consumption (vol)'!BD3,"")</f>
        <v>42.028324154209287</v>
      </c>
      <c r="BE3" s="11">
        <f>IFERROR('1.32 Spirits consump (value)'!BE3/'1.31 Spirits consumption (vol)'!BE3,"")</f>
        <v>157.75</v>
      </c>
      <c r="BF3" s="11">
        <f>IFERROR('1.32 Spirits consump (value)'!BF3/'1.31 Spirits consumption (vol)'!BF3,"")</f>
        <v>38.428571428571431</v>
      </c>
      <c r="BG3" s="11">
        <f>IFERROR('1.32 Spirits consump (value)'!BG3/'1.31 Spirits consumption (vol)'!BG3,"")</f>
        <v>230.375</v>
      </c>
      <c r="BH3" s="11" t="str">
        <f>IFERROR('1.32 Spirits consump (value)'!BH3/'1.31 Spirits consumption (vol)'!BH3,"")</f>
        <v/>
      </c>
      <c r="BI3" s="11">
        <f>IFERROR('1.32 Spirits consump (value)'!BI3/'1.31 Spirits consumption (vol)'!BI3,"")</f>
        <v>140</v>
      </c>
      <c r="BJ3" s="11">
        <f>IFERROR('1.32 Spirits consump (value)'!BJ3/'1.31 Spirits consumption (vol)'!BJ3,"")</f>
        <v>20.564102564102566</v>
      </c>
      <c r="BK3" s="11">
        <f>IFERROR('1.32 Spirits consump (value)'!BK3/'1.31 Spirits consumption (vol)'!BK3,"")</f>
        <v>56.241379310344826</v>
      </c>
      <c r="BL3" s="11">
        <f>IFERROR('1.32 Spirits consump (value)'!BL3/'1.31 Spirits consumption (vol)'!BL3,"")</f>
        <v>12.743243243243242</v>
      </c>
      <c r="BM3" s="11" t="str">
        <f>IFERROR('1.32 Spirits consump (value)'!BM3/'1.31 Spirits consumption (vol)'!BM3,"")</f>
        <v/>
      </c>
      <c r="BN3" s="11">
        <f>IFERROR('1.32 Spirits consump (value)'!BN3/'1.31 Spirits consumption (vol)'!BN3,"")</f>
        <v>47.161592505854799</v>
      </c>
      <c r="BO3" s="11">
        <f>IFERROR('1.32 Spirits consump (value)'!BO3/'1.31 Spirits consumption (vol)'!BO3,"")</f>
        <v>193.4</v>
      </c>
      <c r="BP3" s="11">
        <f>IFERROR('1.32 Spirits consump (value)'!BP3/'1.31 Spirits consumption (vol)'!BP3,"")</f>
        <v>466.0454545454545</v>
      </c>
      <c r="BQ3" s="11">
        <f>IFERROR('1.32 Spirits consump (value)'!BQ3/'1.31 Spirits consumption (vol)'!BQ3,"")</f>
        <v>72.983734087694472</v>
      </c>
      <c r="BR3" s="11">
        <f>IFERROR('1.32 Spirits consump (value)'!BR3/'1.31 Spirits consumption (vol)'!BR3,"")</f>
        <v>76.926732673267324</v>
      </c>
      <c r="BS3" s="11">
        <f>IFERROR('1.32 Spirits consump (value)'!BS3/'1.31 Spirits consumption (vol)'!BS3,"")</f>
        <v>72.597165598912838</v>
      </c>
      <c r="BT3" s="11">
        <f>IFERROR('1.32 Spirits consump (value)'!BT3/'1.31 Spirits consumption (vol)'!BT3,"")</f>
        <v>81.96613190730838</v>
      </c>
      <c r="BU3" s="11">
        <f>IFERROR('1.32 Spirits consump (value)'!BU3/'1.31 Spirits consumption (vol)'!BU3,"")</f>
        <v>82.129629629629619</v>
      </c>
      <c r="BV3" s="11">
        <f>IFERROR('1.32 Spirits consump (value)'!BV3/'1.31 Spirits consumption (vol)'!BV3,"")</f>
        <v>58.008000000000003</v>
      </c>
      <c r="BW3" s="11">
        <f>IFERROR('1.32 Spirits consump (value)'!BW3/'1.31 Spirits consumption (vol)'!BW3,"")</f>
        <v>127.4923076923077</v>
      </c>
      <c r="BX3" s="11">
        <f>IFERROR('1.32 Spirits consump (value)'!BX3/'1.31 Spirits consumption (vol)'!BX3,"")</f>
        <v>100.83333333333334</v>
      </c>
      <c r="BY3" s="11">
        <f>IFERROR('1.32 Spirits consump (value)'!BY3/'1.31 Spirits consumption (vol)'!BY3,"")</f>
        <v>74.422602739726031</v>
      </c>
      <c r="BZ3" s="11">
        <f>IFERROR('1.32 Spirits consump (value)'!BZ3/'1.31 Spirits consumption (vol)'!BZ3,"")</f>
        <v>66.042679900744417</v>
      </c>
      <c r="CA3" s="11">
        <f>IFERROR('1.32 Spirits consump (value)'!CA3/'1.31 Spirits consumption (vol)'!CA3,"")</f>
        <v>112.6881188118812</v>
      </c>
      <c r="CB3" s="11">
        <f>IFERROR('1.32 Spirits consump (value)'!CB3/'1.31 Spirits consumption (vol)'!CB3,"")</f>
        <v>131.08641975308643</v>
      </c>
      <c r="CC3" s="11">
        <f>IFERROR('1.32 Spirits consump (value)'!CC3/'1.31 Spirits consumption (vol)'!CC3,"")</f>
        <v>115.32211538461539</v>
      </c>
      <c r="CD3" s="11">
        <f>IFERROR('1.32 Spirits consump (value)'!CD3/'1.31 Spirits consumption (vol)'!CD3,"")</f>
        <v>70.855305466237937</v>
      </c>
      <c r="CE3" s="11">
        <f>IFERROR('1.32 Spirits consump (value)'!CE3/'1.31 Spirits consumption (vol)'!CE3,"")</f>
        <v>158.375</v>
      </c>
      <c r="CF3" s="11">
        <f>IFERROR('1.32 Spirits consump (value)'!CF3/'1.31 Spirits consumption (vol)'!CF3,"")</f>
        <v>75.975903614457835</v>
      </c>
      <c r="CG3" s="11">
        <f>IFERROR('1.32 Spirits consump (value)'!CG3/'1.31 Spirits consumption (vol)'!CG3,"")</f>
        <v>68.382222222222225</v>
      </c>
      <c r="CH3" s="11">
        <f>IFERROR('1.32 Spirits consump (value)'!CH3/'1.31 Spirits consumption (vol)'!CH3,"")</f>
        <v>110.85454545454546</v>
      </c>
      <c r="CI3" s="11">
        <f>IFERROR('1.32 Spirits consump (value)'!CI3/'1.31 Spirits consumption (vol)'!CI3,"")</f>
        <v>99.025316455696199</v>
      </c>
      <c r="CJ3" s="11">
        <f>IFERROR('1.32 Spirits consump (value)'!CJ3/'1.31 Spirits consumption (vol)'!CJ3,"")</f>
        <v>49.86666666666666</v>
      </c>
      <c r="CK3" s="11">
        <f>IFERROR('1.32 Spirits consump (value)'!CK3/'1.31 Spirits consumption (vol)'!CK3,"")</f>
        <v>110.27014218009478</v>
      </c>
      <c r="CL3" s="11">
        <f>IFERROR('1.32 Spirits consump (value)'!CL3/'1.31 Spirits consumption (vol)'!CL3,"")</f>
        <v>94.214285714284571</v>
      </c>
      <c r="CM3" s="11">
        <f>IFERROR('1.32 Spirits consump (value)'!CM3/'1.31 Spirits consumption (vol)'!CM3,"")</f>
        <v>17.846153846153822</v>
      </c>
      <c r="CN3" s="11">
        <f>IFERROR('1.32 Spirits consump (value)'!CN3/'1.31 Spirits consumption (vol)'!CN3,"")</f>
        <v>40.874538745387369</v>
      </c>
      <c r="CO3" s="11">
        <f>IFERROR('1.32 Spirits consump (value)'!CO3/'1.31 Spirits consumption (vol)'!CO3,"")</f>
        <v>17.665056360708547</v>
      </c>
      <c r="CP3" s="11">
        <f>IFERROR('1.32 Spirits consump (value)'!CP3/'1.31 Spirits consumption (vol)'!CP3,"")</f>
        <v>16.676975945017283</v>
      </c>
    </row>
    <row r="4" spans="1:94" x14ac:dyDescent="0.25">
      <c r="A4" s="1" t="s">
        <v>25</v>
      </c>
      <c r="B4" s="11">
        <f>IFERROR('1.32 Spirits consump (value)'!B4/'1.31 Spirits consumption (vol)'!B4,"")</f>
        <v>36.056196088478949</v>
      </c>
      <c r="C4" s="11">
        <f>IFERROR('1.32 Spirits consump (value)'!C4/'1.31 Spirits consumption (vol)'!C4,"")</f>
        <v>27.717705201107506</v>
      </c>
      <c r="D4" s="11">
        <f>IFERROR('1.32 Spirits consump (value)'!D4/'1.31 Spirits consumption (vol)'!D4,"")</f>
        <v>33.318181818181813</v>
      </c>
      <c r="E4" s="11">
        <f>IFERROR('1.32 Spirits consump (value)'!E4/'1.31 Spirits consumption (vol)'!E4,"")</f>
        <v>28.092660666751172</v>
      </c>
      <c r="F4" s="11">
        <f>IFERROR('1.32 Spirits consump (value)'!F4/'1.31 Spirits consumption (vol)'!F4,"")</f>
        <v>264.5</v>
      </c>
      <c r="G4" s="11">
        <f>IFERROR('1.32 Spirits consump (value)'!G4/'1.31 Spirits consumption (vol)'!G4,"")</f>
        <v>27.289975144987572</v>
      </c>
      <c r="H4" s="11">
        <f>IFERROR('1.32 Spirits consump (value)'!H4/'1.31 Spirits consumption (vol)'!H4,"")</f>
        <v>32.130434782608702</v>
      </c>
      <c r="I4" s="11">
        <f>IFERROR('1.32 Spirits consump (value)'!I4/'1.31 Spirits consumption (vol)'!I4,"")</f>
        <v>49.941050629902549</v>
      </c>
      <c r="J4" s="11">
        <f>IFERROR('1.32 Spirits consump (value)'!J4/'1.31 Spirits consumption (vol)'!J4,"")</f>
        <v>14.678082191780822</v>
      </c>
      <c r="K4" s="11">
        <f>IFERROR('1.32 Spirits consump (value)'!K4/'1.31 Spirits consumption (vol)'!K4,"")</f>
        <v>114.52941176470588</v>
      </c>
      <c r="L4" s="11">
        <f>IFERROR('1.32 Spirits consump (value)'!L4/'1.31 Spirits consumption (vol)'!L4,"")</f>
        <v>33.772727272727266</v>
      </c>
      <c r="M4" s="11">
        <f>IFERROR('1.32 Spirits consump (value)'!M4/'1.31 Spirits consumption (vol)'!M4,"")</f>
        <v>4.9302465423932649</v>
      </c>
      <c r="N4" s="11">
        <f>IFERROR('1.32 Spirits consump (value)'!N4/'1.31 Spirits consumption (vol)'!N4,"")</f>
        <v>198.91666666666666</v>
      </c>
      <c r="O4" s="11">
        <f>IFERROR('1.32 Spirits consump (value)'!O4/'1.31 Spirits consumption (vol)'!O4,"")</f>
        <v>20.916362752248965</v>
      </c>
      <c r="P4" s="11">
        <f>IFERROR('1.32 Spirits consump (value)'!P4/'1.31 Spirits consumption (vol)'!P4,"")</f>
        <v>98.797814207650276</v>
      </c>
      <c r="Q4" s="11">
        <f>IFERROR('1.32 Spirits consump (value)'!Q4/'1.31 Spirits consumption (vol)'!Q4,"")</f>
        <v>10.763205174272368</v>
      </c>
      <c r="R4" s="11">
        <f>IFERROR('1.32 Spirits consump (value)'!R4/'1.31 Spirits consumption (vol)'!R4,"")</f>
        <v>45.252747252747255</v>
      </c>
      <c r="S4" s="11">
        <f>IFERROR('1.32 Spirits consump (value)'!S4/'1.31 Spirits consumption (vol)'!S4,"")</f>
        <v>34.54545454545454</v>
      </c>
      <c r="T4" s="11">
        <f>IFERROR('1.32 Spirits consump (value)'!T4/'1.31 Spirits consumption (vol)'!T4,"")</f>
        <v>103.6393442622951</v>
      </c>
      <c r="U4" s="11">
        <f>IFERROR('1.32 Spirits consump (value)'!U4/'1.31 Spirits consumption (vol)'!U4,"")</f>
        <v>101.60784313725492</v>
      </c>
      <c r="V4" s="11">
        <f>IFERROR('1.32 Spirits consump (value)'!V4/'1.31 Spirits consumption (vol)'!V4,"")</f>
        <v>114</v>
      </c>
      <c r="W4" s="11">
        <f>IFERROR('1.32 Spirits consump (value)'!W4/'1.31 Spirits consumption (vol)'!W4,"")</f>
        <v>15.98156791393086</v>
      </c>
      <c r="X4" s="11">
        <f>IFERROR('1.32 Spirits consump (value)'!X4/'1.31 Spirits consumption (vol)'!X4,"")</f>
        <v>7.5089514066496168</v>
      </c>
      <c r="Y4" s="11">
        <f>IFERROR('1.32 Spirits consump (value)'!Y4/'1.31 Spirits consumption (vol)'!Y4,"")</f>
        <v>45.956521739130437</v>
      </c>
      <c r="Z4" s="11">
        <f>IFERROR('1.32 Spirits consump (value)'!Z4/'1.31 Spirits consumption (vol)'!Z4,"")</f>
        <v>15.288557213930348</v>
      </c>
      <c r="AA4" s="11">
        <f>IFERROR('1.32 Spirits consump (value)'!AA4/'1.31 Spirits consumption (vol)'!AA4,"")</f>
        <v>70.573770491803288</v>
      </c>
      <c r="AB4" s="11">
        <f>IFERROR('1.32 Spirits consump (value)'!AB4/'1.31 Spirits consumption (vol)'!AB4,"")</f>
        <v>31.69463087248322</v>
      </c>
      <c r="AC4" s="11">
        <f>IFERROR('1.32 Spirits consump (value)'!AC4/'1.31 Spirits consumption (vol)'!AC4,"")</f>
        <v>41.111111111111114</v>
      </c>
      <c r="AD4" s="11">
        <f>IFERROR('1.32 Spirits consump (value)'!AD4/'1.31 Spirits consumption (vol)'!AD4,"")</f>
        <v>23.833333333333332</v>
      </c>
      <c r="AE4" s="11">
        <f>IFERROR('1.32 Spirits consump (value)'!AE4/'1.31 Spirits consumption (vol)'!AE4,"")</f>
        <v>43.459915611814345</v>
      </c>
      <c r="AF4" s="11">
        <f>IFERROR('1.32 Spirits consump (value)'!AF4/'1.31 Spirits consumption (vol)'!AF4,"")</f>
        <v>76.906976744186053</v>
      </c>
      <c r="AG4" s="11">
        <f>IFERROR('1.32 Spirits consump (value)'!AG4/'1.31 Spirits consumption (vol)'!AG4,"")</f>
        <v>32.155172413793103</v>
      </c>
      <c r="AH4" s="11">
        <f>IFERROR('1.32 Spirits consump (value)'!AH4/'1.31 Spirits consumption (vol)'!AH4,"")</f>
        <v>37.299999999999997</v>
      </c>
      <c r="AI4" s="11">
        <f>IFERROR('1.32 Spirits consump (value)'!AI4/'1.31 Spirits consumption (vol)'!AI4,"")</f>
        <v>38.057428214731587</v>
      </c>
      <c r="AJ4" s="11">
        <f>IFERROR('1.32 Spirits consump (value)'!AJ4/'1.31 Spirits consumption (vol)'!AJ4,"")</f>
        <v>10.389400921658986</v>
      </c>
      <c r="AK4" s="11">
        <f>IFERROR('1.32 Spirits consump (value)'!AK4/'1.31 Spirits consumption (vol)'!AK4,"")</f>
        <v>11.351040837219884</v>
      </c>
      <c r="AL4" s="11">
        <f>IFERROR('1.32 Spirits consump (value)'!AL4/'1.31 Spirits consumption (vol)'!AL4,"")</f>
        <v>41.727272727272727</v>
      </c>
      <c r="AM4" s="11">
        <f>IFERROR('1.32 Spirits consump (value)'!AM4/'1.31 Spirits consumption (vol)'!AM4,"")</f>
        <v>34.832167832167833</v>
      </c>
      <c r="AN4" s="11">
        <f>IFERROR('1.32 Spirits consump (value)'!AN4/'1.31 Spirits consumption (vol)'!AN4,"")</f>
        <v>96</v>
      </c>
      <c r="AO4" s="11">
        <f>IFERROR('1.32 Spirits consump (value)'!AO4/'1.31 Spirits consumption (vol)'!AO4,"")</f>
        <v>12.332070707070708</v>
      </c>
      <c r="AP4" s="11">
        <f>IFERROR('1.32 Spirits consump (value)'!AP4/'1.31 Spirits consumption (vol)'!AP4,"")</f>
        <v>20.923531416884444</v>
      </c>
      <c r="AQ4" s="11">
        <f>IFERROR('1.32 Spirits consump (value)'!AQ4/'1.31 Spirits consumption (vol)'!AQ4,"")</f>
        <v>22.320754716981131</v>
      </c>
      <c r="AR4" s="11">
        <f>IFERROR('1.32 Spirits consump (value)'!AR4/'1.31 Spirits consumption (vol)'!AR4,"")</f>
        <v>36.294117647058826</v>
      </c>
      <c r="AS4" s="11">
        <f>IFERROR('1.32 Spirits consump (value)'!AS4/'1.31 Spirits consumption (vol)'!AS4,"")</f>
        <v>10.255898969757395</v>
      </c>
      <c r="AT4" s="11">
        <f>IFERROR('1.32 Spirits consump (value)'!AT4/'1.31 Spirits consumption (vol)'!AT4,"")</f>
        <v>34.203389830508478</v>
      </c>
      <c r="AU4" s="11">
        <f>IFERROR('1.32 Spirits consump (value)'!AU4/'1.31 Spirits consumption (vol)'!AU4,"")</f>
        <v>31.619402985074622</v>
      </c>
      <c r="AV4" s="11">
        <f>IFERROR('1.32 Spirits consump (value)'!AV4/'1.31 Spirits consumption (vol)'!AV4,"")</f>
        <v>34.423728813559322</v>
      </c>
      <c r="AW4" s="11">
        <f>IFERROR('1.32 Spirits consump (value)'!AW4/'1.31 Spirits consumption (vol)'!AW4,"")</f>
        <v>36.83098591549296</v>
      </c>
      <c r="AX4" s="11">
        <f>IFERROR('1.32 Spirits consump (value)'!AX4/'1.31 Spirits consumption (vol)'!AX4,"")</f>
        <v>22.055555555555557</v>
      </c>
      <c r="AY4" s="11">
        <f>IFERROR('1.32 Spirits consump (value)'!AY4/'1.31 Spirits consumption (vol)'!AY4,"")</f>
        <v>29.599999999999998</v>
      </c>
      <c r="AZ4" s="11">
        <f>IFERROR('1.32 Spirits consump (value)'!AZ4/'1.31 Spirits consumption (vol)'!AZ4,"")</f>
        <v>72.83554376657824</v>
      </c>
      <c r="BA4" s="11">
        <f>IFERROR('1.32 Spirits consump (value)'!BA4/'1.31 Spirits consumption (vol)'!BA4,"")</f>
        <v>45.473684210526322</v>
      </c>
      <c r="BB4" s="11">
        <f>IFERROR('1.32 Spirits consump (value)'!BB4/'1.31 Spirits consumption (vol)'!BB4,"")</f>
        <v>36.26315789473685</v>
      </c>
      <c r="BC4" s="11">
        <f>IFERROR('1.32 Spirits consump (value)'!BC4/'1.31 Spirits consumption (vol)'!BC4,"")</f>
        <v>21.190625000000001</v>
      </c>
      <c r="BD4" s="11">
        <f>IFERROR('1.32 Spirits consump (value)'!BD4/'1.31 Spirits consumption (vol)'!BD4,"")</f>
        <v>39.75078864353312</v>
      </c>
      <c r="BE4" s="11">
        <f>IFERROR('1.32 Spirits consump (value)'!BE4/'1.31 Spirits consumption (vol)'!BE4,"")</f>
        <v>157.25</v>
      </c>
      <c r="BF4" s="11">
        <f>IFERROR('1.32 Spirits consump (value)'!BF4/'1.31 Spirits consumption (vol)'!BF4,"")</f>
        <v>43.714285714285722</v>
      </c>
      <c r="BG4" s="11">
        <f>IFERROR('1.32 Spirits consump (value)'!BG4/'1.31 Spirits consumption (vol)'!BG4,"")</f>
        <v>236.44444444444446</v>
      </c>
      <c r="BH4" s="11" t="str">
        <f>IFERROR('1.32 Spirits consump (value)'!BH4/'1.31 Spirits consumption (vol)'!BH4,"")</f>
        <v/>
      </c>
      <c r="BI4" s="11">
        <f>IFERROR('1.32 Spirits consump (value)'!BI4/'1.31 Spirits consumption (vol)'!BI4,"")</f>
        <v>126.29032258064515</v>
      </c>
      <c r="BJ4" s="11">
        <f>IFERROR('1.32 Spirits consump (value)'!BJ4/'1.31 Spirits consumption (vol)'!BJ4,"")</f>
        <v>21.125</v>
      </c>
      <c r="BK4" s="11">
        <f>IFERROR('1.32 Spirits consump (value)'!BK4/'1.31 Spirits consumption (vol)'!BK4,"")</f>
        <v>57.800000000000004</v>
      </c>
      <c r="BL4" s="11">
        <f>IFERROR('1.32 Spirits consump (value)'!BL4/'1.31 Spirits consumption (vol)'!BL4,"")</f>
        <v>14.063291139240505</v>
      </c>
      <c r="BM4" s="11" t="str">
        <f>IFERROR('1.32 Spirits consump (value)'!BM4/'1.31 Spirits consumption (vol)'!BM4,"")</f>
        <v/>
      </c>
      <c r="BN4" s="11">
        <f>IFERROR('1.32 Spirits consump (value)'!BN4/'1.31 Spirits consumption (vol)'!BN4,"")</f>
        <v>39.727272727272727</v>
      </c>
      <c r="BO4" s="11">
        <f>IFERROR('1.32 Spirits consump (value)'!BO4/'1.31 Spirits consumption (vol)'!BO4,"")</f>
        <v>187.5</v>
      </c>
      <c r="BP4" s="11">
        <f>IFERROR('1.32 Spirits consump (value)'!BP4/'1.31 Spirits consumption (vol)'!BP4,"")</f>
        <v>461.5454545454545</v>
      </c>
      <c r="BQ4" s="11">
        <f>IFERROR('1.32 Spirits consump (value)'!BQ4/'1.31 Spirits consumption (vol)'!BQ4,"")</f>
        <v>75.23646084856847</v>
      </c>
      <c r="BR4" s="11">
        <f>IFERROR('1.32 Spirits consump (value)'!BR4/'1.31 Spirits consumption (vol)'!BR4,"")</f>
        <v>77.725490196078425</v>
      </c>
      <c r="BS4" s="11">
        <f>IFERROR('1.32 Spirits consump (value)'!BS4/'1.31 Spirits consumption (vol)'!BS4,"")</f>
        <v>74.996406959152807</v>
      </c>
      <c r="BT4" s="11">
        <f>IFERROR('1.32 Spirits consump (value)'!BT4/'1.31 Spirits consumption (vol)'!BT4,"")</f>
        <v>88.978513650151669</v>
      </c>
      <c r="BU4" s="11">
        <f>IFERROR('1.32 Spirits consump (value)'!BU4/'1.31 Spirits consumption (vol)'!BU4,"")</f>
        <v>88.905660377358487</v>
      </c>
      <c r="BV4" s="11">
        <f>IFERROR('1.32 Spirits consump (value)'!BV4/'1.31 Spirits consumption (vol)'!BV4,"")</f>
        <v>61.920634920634924</v>
      </c>
      <c r="BW4" s="11">
        <f>IFERROR('1.32 Spirits consump (value)'!BW4/'1.31 Spirits consumption (vol)'!BW4,"")</f>
        <v>137.36923076923077</v>
      </c>
      <c r="BX4" s="11">
        <f>IFERROR('1.32 Spirits consump (value)'!BX4/'1.31 Spirits consumption (vol)'!BX4,"")</f>
        <v>105.31067961165049</v>
      </c>
      <c r="BY4" s="11">
        <f>IFERROR('1.32 Spirits consump (value)'!BY4/'1.31 Spirits consumption (vol)'!BY4,"")</f>
        <v>80.452429842573579</v>
      </c>
      <c r="BZ4" s="11">
        <f>IFERROR('1.32 Spirits consump (value)'!BZ4/'1.31 Spirits consumption (vol)'!BZ4,"")</f>
        <v>69.087301587301596</v>
      </c>
      <c r="CA4" s="11">
        <f>IFERROR('1.32 Spirits consump (value)'!CA4/'1.31 Spirits consumption (vol)'!CA4,"")</f>
        <v>123.14146341463415</v>
      </c>
      <c r="CB4" s="11">
        <f>IFERROR('1.32 Spirits consump (value)'!CB4/'1.31 Spirits consumption (vol)'!CB4,"")</f>
        <v>139.40963855421685</v>
      </c>
      <c r="CC4" s="11">
        <f>IFERROR('1.32 Spirits consump (value)'!CC4/'1.31 Spirits consumption (vol)'!CC4,"")</f>
        <v>124.36776212832552</v>
      </c>
      <c r="CD4" s="11">
        <f>IFERROR('1.32 Spirits consump (value)'!CD4/'1.31 Spirits consumption (vol)'!CD4,"")</f>
        <v>75.169381107491859</v>
      </c>
      <c r="CE4" s="11">
        <f>IFERROR('1.32 Spirits consump (value)'!CE4/'1.31 Spirits consumption (vol)'!CE4,"")</f>
        <v>178.88372093023258</v>
      </c>
      <c r="CF4" s="11">
        <f>IFERROR('1.32 Spirits consump (value)'!CF4/'1.31 Spirits consumption (vol)'!CF4,"")</f>
        <v>80.372093023255829</v>
      </c>
      <c r="CG4" s="11">
        <f>IFERROR('1.32 Spirits consump (value)'!CG4/'1.31 Spirits consumption (vol)'!CG4,"")</f>
        <v>80.167389418907192</v>
      </c>
      <c r="CH4" s="11">
        <f>IFERROR('1.32 Spirits consump (value)'!CH4/'1.31 Spirits consumption (vol)'!CH4,"")</f>
        <v>118.57522123893806</v>
      </c>
      <c r="CI4" s="11">
        <f>IFERROR('1.32 Spirits consump (value)'!CI4/'1.31 Spirits consumption (vol)'!CI4,"")</f>
        <v>109.16883116883118</v>
      </c>
      <c r="CJ4" s="11">
        <f>IFERROR('1.32 Spirits consump (value)'!CJ4/'1.31 Spirits consumption (vol)'!CJ4,"")</f>
        <v>69.789915966386559</v>
      </c>
      <c r="CK4" s="11">
        <f>IFERROR('1.32 Spirits consump (value)'!CK4/'1.31 Spirits consumption (vol)'!CK4,"")</f>
        <v>115.17734447539462</v>
      </c>
      <c r="CL4" s="11">
        <f>IFERROR('1.32 Spirits consump (value)'!CL4/'1.31 Spirits consumption (vol)'!CL4,"")</f>
        <v>93.857142857147082</v>
      </c>
      <c r="CM4" s="11">
        <f>IFERROR('1.32 Spirits consump (value)'!CM4/'1.31 Spirits consumption (vol)'!CM4,"")</f>
        <v>20.499999999999993</v>
      </c>
      <c r="CN4" s="11">
        <f>IFERROR('1.32 Spirits consump (value)'!CN4/'1.31 Spirits consumption (vol)'!CN4,"")</f>
        <v>43.328646748681841</v>
      </c>
      <c r="CO4" s="11">
        <f>IFERROR('1.32 Spirits consump (value)'!CO4/'1.31 Spirits consumption (vol)'!CO4,"")</f>
        <v>18.325123152709356</v>
      </c>
      <c r="CP4" s="11">
        <f>IFERROR('1.32 Spirits consump (value)'!CP4/'1.31 Spirits consumption (vol)'!CP4,"")</f>
        <v>17.36912751677907</v>
      </c>
    </row>
    <row r="5" spans="1:94" x14ac:dyDescent="0.25">
      <c r="A5" s="1" t="s">
        <v>26</v>
      </c>
      <c r="B5" s="11">
        <f>IFERROR('1.32 Spirits consump (value)'!B5/'1.31 Spirits consumption (vol)'!B5,"")</f>
        <v>39.7359563403623</v>
      </c>
      <c r="C5" s="11"/>
      <c r="D5" s="11"/>
      <c r="E5" s="11">
        <f>IFERROR('1.32 Spirits consump (value)'!E5/'1.31 Spirits consumption (vol)'!E5,"")</f>
        <v>29.075853090311085</v>
      </c>
      <c r="F5" s="11">
        <f>IFERROR('1.32 Spirits consump (value)'!F5/'1.31 Spirits consumption (vol)'!F5,"")</f>
        <v>262.14285714285717</v>
      </c>
      <c r="G5" s="11">
        <f>IFERROR('1.32 Spirits consump (value)'!G5/'1.31 Spirits consumption (vol)'!G5,"")</f>
        <v>29.370096790626594</v>
      </c>
      <c r="H5" s="11">
        <f>IFERROR('1.32 Spirits consump (value)'!H5/'1.31 Spirits consumption (vol)'!H5,"")</f>
        <v>31.909090909090907</v>
      </c>
      <c r="I5" s="11">
        <f>IFERROR('1.32 Spirits consump (value)'!I5/'1.31 Spirits consumption (vol)'!I5,"")</f>
        <v>52.421196270184211</v>
      </c>
      <c r="J5" s="11">
        <f>IFERROR('1.32 Spirits consump (value)'!J5/'1.31 Spirits consumption (vol)'!J5,"")</f>
        <v>16.596491228070175</v>
      </c>
      <c r="K5" s="11">
        <f>IFERROR('1.32 Spirits consump (value)'!K5/'1.31 Spirits consumption (vol)'!K5,"")</f>
        <v>116.37142857142858</v>
      </c>
      <c r="L5" s="11">
        <f>IFERROR('1.32 Spirits consump (value)'!L5/'1.31 Spirits consumption (vol)'!L5,"")</f>
        <v>35.826086956521742</v>
      </c>
      <c r="M5" s="11">
        <f>IFERROR('1.32 Spirits consump (value)'!M5/'1.31 Spirits consumption (vol)'!M5,"")</f>
        <v>4.7952898550724639</v>
      </c>
      <c r="N5" s="11">
        <f>IFERROR('1.32 Spirits consump (value)'!N5/'1.31 Spirits consumption (vol)'!N5,"")</f>
        <v>225.09090909090907</v>
      </c>
      <c r="O5" s="11">
        <f>IFERROR('1.32 Spirits consump (value)'!O5/'1.31 Spirits consumption (vol)'!O5,"")</f>
        <v>20.07184375726575</v>
      </c>
      <c r="P5" s="11">
        <f>IFERROR('1.32 Spirits consump (value)'!P5/'1.31 Spirits consumption (vol)'!P5,"")</f>
        <v>104.73604060913706</v>
      </c>
      <c r="Q5" s="11">
        <f>IFERROR('1.32 Spirits consump (value)'!Q5/'1.31 Spirits consumption (vol)'!Q5,"")</f>
        <v>11.510545454545454</v>
      </c>
      <c r="R5" s="11">
        <f>IFERROR('1.32 Spirits consump (value)'!R5/'1.31 Spirits consumption (vol)'!R5,"")</f>
        <v>49.137566137566147</v>
      </c>
      <c r="S5" s="11">
        <f>IFERROR('1.32 Spirits consump (value)'!S5/'1.31 Spirits consumption (vol)'!S5,"")</f>
        <v>33.340425531914889</v>
      </c>
      <c r="T5" s="11">
        <f>IFERROR('1.32 Spirits consump (value)'!T5/'1.31 Spirits consumption (vol)'!T5,"")</f>
        <v>125.05833333333334</v>
      </c>
      <c r="U5" s="11">
        <f>IFERROR('1.32 Spirits consump (value)'!U5/'1.31 Spirits consumption (vol)'!U5,"")</f>
        <v>121.11500000000001</v>
      </c>
      <c r="V5" s="11">
        <f>IFERROR('1.32 Spirits consump (value)'!V5/'1.31 Spirits consumption (vol)'!V5,"")</f>
        <v>144.77500000000001</v>
      </c>
      <c r="W5" s="11">
        <f>IFERROR('1.32 Spirits consump (value)'!W5/'1.31 Spirits consumption (vol)'!W5,"")</f>
        <v>18.376133875508291</v>
      </c>
      <c r="X5" s="11">
        <f>IFERROR('1.32 Spirits consump (value)'!X5/'1.31 Spirits consumption (vol)'!X5,"")</f>
        <v>9.6492307692307691</v>
      </c>
      <c r="Y5" s="11">
        <f>IFERROR('1.32 Spirits consump (value)'!Y5/'1.31 Spirits consumption (vol)'!Y5,"")</f>
        <v>58.500000000000007</v>
      </c>
      <c r="Z5" s="11">
        <f>IFERROR('1.32 Spirits consump (value)'!Z5/'1.31 Spirits consumption (vol)'!Z5,"")</f>
        <v>20.046632124352328</v>
      </c>
      <c r="AA5" s="11">
        <f>IFERROR('1.32 Spirits consump (value)'!AA5/'1.31 Spirits consumption (vol)'!AA5,"")</f>
        <v>89.606557377049185</v>
      </c>
      <c r="AB5" s="11">
        <f>IFERROR('1.32 Spirits consump (value)'!AB5/'1.31 Spirits consumption (vol)'!AB5,"")</f>
        <v>38.702205882352942</v>
      </c>
      <c r="AC5" s="11">
        <f>IFERROR('1.32 Spirits consump (value)'!AC5/'1.31 Spirits consumption (vol)'!AC5,"")</f>
        <v>50.21052631578948</v>
      </c>
      <c r="AD5" s="11">
        <f>IFERROR('1.32 Spirits consump (value)'!AD5/'1.31 Spirits consumption (vol)'!AD5,"")</f>
        <v>24.026315789473685</v>
      </c>
      <c r="AE5" s="11">
        <f>IFERROR('1.32 Spirits consump (value)'!AE5/'1.31 Spirits consumption (vol)'!AE5,"")</f>
        <v>53.84647302904564</v>
      </c>
      <c r="AF5" s="11">
        <f>IFERROR('1.32 Spirits consump (value)'!AF5/'1.31 Spirits consumption (vol)'!AF5,"")</f>
        <v>84.475609756097569</v>
      </c>
      <c r="AG5" s="11">
        <f>IFERROR('1.32 Spirits consump (value)'!AG5/'1.31 Spirits consumption (vol)'!AG5,"")</f>
        <v>38.545454545454547</v>
      </c>
      <c r="AH5" s="11">
        <f>IFERROR('1.32 Spirits consump (value)'!AH5/'1.31 Spirits consumption (vol)'!AH5,"")</f>
        <v>46</v>
      </c>
      <c r="AI5" s="11">
        <f>IFERROR('1.32 Spirits consump (value)'!AI5/'1.31 Spirits consumption (vol)'!AI5,"")</f>
        <v>34.373647984267457</v>
      </c>
      <c r="AJ5" s="11">
        <f>IFERROR('1.32 Spirits consump (value)'!AJ5/'1.31 Spirits consumption (vol)'!AJ5,"")</f>
        <v>12.995999999999999</v>
      </c>
      <c r="AK5" s="11">
        <f>IFERROR('1.32 Spirits consump (value)'!AK5/'1.31 Spirits consumption (vol)'!AK5,"")</f>
        <v>12.98486585645494</v>
      </c>
      <c r="AL5" s="11">
        <f>IFERROR('1.32 Spirits consump (value)'!AL5/'1.31 Spirits consumption (vol)'!AL5,"")</f>
        <v>55.077922077922082</v>
      </c>
      <c r="AM5" s="11">
        <f>IFERROR('1.32 Spirits consump (value)'!AM5/'1.31 Spirits consumption (vol)'!AM5,"")</f>
        <v>44.134751773049643</v>
      </c>
      <c r="AN5" s="11">
        <f>IFERROR('1.32 Spirits consump (value)'!AN5/'1.31 Spirits consumption (vol)'!AN5,"")</f>
        <v>123.6153846153846</v>
      </c>
      <c r="AO5" s="11">
        <f>IFERROR('1.32 Spirits consump (value)'!AO5/'1.31 Spirits consumption (vol)'!AO5,"")</f>
        <v>13.854858548585488</v>
      </c>
      <c r="AP5" s="11">
        <f>IFERROR('1.32 Spirits consump (value)'!AP5/'1.31 Spirits consumption (vol)'!AP5,"")</f>
        <v>21.101998621640249</v>
      </c>
      <c r="AQ5" s="11">
        <f>IFERROR('1.32 Spirits consump (value)'!AQ5/'1.31 Spirits consumption (vol)'!AQ5,"")</f>
        <v>28.368852459016399</v>
      </c>
      <c r="AR5" s="11">
        <f>IFERROR('1.32 Spirits consump (value)'!AR5/'1.31 Spirits consumption (vol)'!AR5,"")</f>
        <v>38.333333333333336</v>
      </c>
      <c r="AS5" s="11">
        <f>IFERROR('1.32 Spirits consump (value)'!AS5/'1.31 Spirits consumption (vol)'!AS5,"")</f>
        <v>10.810907237512742</v>
      </c>
      <c r="AT5" s="11">
        <f>IFERROR('1.32 Spirits consump (value)'!AT5/'1.31 Spirits consumption (vol)'!AT5,"")</f>
        <v>31.280219780219777</v>
      </c>
      <c r="AU5" s="11">
        <f>IFERROR('1.32 Spirits consump (value)'!AU5/'1.31 Spirits consumption (vol)'!AU5,"")</f>
        <v>32.329113924050631</v>
      </c>
      <c r="AV5" s="11">
        <f>IFERROR('1.32 Spirits consump (value)'!AV5/'1.31 Spirits consumption (vol)'!AV5,"")</f>
        <v>35.160714285714292</v>
      </c>
      <c r="AW5" s="11">
        <f>IFERROR('1.32 Spirits consump (value)'!AW5/'1.31 Spirits consumption (vol)'!AW5,"")</f>
        <v>31.202531645569618</v>
      </c>
      <c r="AX5" s="11">
        <f>IFERROR('1.32 Spirits consump (value)'!AX5/'1.31 Spirits consumption (vol)'!AX5,"")</f>
        <v>23.315789473684209</v>
      </c>
      <c r="AY5" s="11">
        <f>IFERROR('1.32 Spirits consump (value)'!AY5/'1.31 Spirits consumption (vol)'!AY5,"")</f>
        <v>30.271739130434785</v>
      </c>
      <c r="AZ5" s="11">
        <f>IFERROR('1.32 Spirits consump (value)'!AZ5/'1.31 Spirits consumption (vol)'!AZ5,"")</f>
        <v>69.229838709677409</v>
      </c>
      <c r="BA5" s="11">
        <f>IFERROR('1.32 Spirits consump (value)'!BA5/'1.31 Spirits consumption (vol)'!BA5,"")</f>
        <v>45.285714285714278</v>
      </c>
      <c r="BB5" s="11">
        <f>IFERROR('1.32 Spirits consump (value)'!BB5/'1.31 Spirits consumption (vol)'!BB5,"")</f>
        <v>27.888888888888889</v>
      </c>
      <c r="BC5" s="11">
        <f>IFERROR('1.32 Spirits consump (value)'!BC5/'1.31 Spirits consumption (vol)'!BC5,"")</f>
        <v>23.038095238095238</v>
      </c>
      <c r="BD5" s="11">
        <f>IFERROR('1.32 Spirits consump (value)'!BD5/'1.31 Spirits consumption (vol)'!BD5,"")</f>
        <v>49.498836307214887</v>
      </c>
      <c r="BE5" s="11">
        <f>IFERROR('1.32 Spirits consump (value)'!BE5/'1.31 Spirits consumption (vol)'!BE5,"")</f>
        <v>169.49999999999997</v>
      </c>
      <c r="BF5" s="11">
        <f>IFERROR('1.32 Spirits consump (value)'!BF5/'1.31 Spirits consumption (vol)'!BF5,"")</f>
        <v>49.249999999999993</v>
      </c>
      <c r="BG5" s="11">
        <f>IFERROR('1.32 Spirits consump (value)'!BG5/'1.31 Spirits consumption (vol)'!BG5,"")</f>
        <v>201.66666666666666</v>
      </c>
      <c r="BH5" s="11" t="str">
        <f>IFERROR('1.32 Spirits consump (value)'!BH5/'1.31 Spirits consumption (vol)'!BH5,"")</f>
        <v/>
      </c>
      <c r="BI5" s="11">
        <f>IFERROR('1.32 Spirits consump (value)'!BI5/'1.31 Spirits consumption (vol)'!BI5,"")</f>
        <v>129.84375</v>
      </c>
      <c r="BJ5" s="11">
        <f>IFERROR('1.32 Spirits consump (value)'!BJ5/'1.31 Spirits consumption (vol)'!BJ5,"")</f>
        <v>22.829268292682926</v>
      </c>
      <c r="BK5" s="11">
        <f>IFERROR('1.32 Spirits consump (value)'!BK5/'1.31 Spirits consumption (vol)'!BK5,"")</f>
        <v>68.733333333333334</v>
      </c>
      <c r="BL5" s="11">
        <f>IFERROR('1.32 Spirits consump (value)'!BL5/'1.31 Spirits consumption (vol)'!BL5,"")</f>
        <v>15.535714285714285</v>
      </c>
      <c r="BM5" s="11" t="str">
        <f>IFERROR('1.32 Spirits consump (value)'!BM5/'1.31 Spirits consumption (vol)'!BM5,"")</f>
        <v/>
      </c>
      <c r="BN5" s="11">
        <f>IFERROR('1.32 Spirits consump (value)'!BN5/'1.31 Spirits consumption (vol)'!BN5,"")</f>
        <v>57.482758620689658</v>
      </c>
      <c r="BO5" s="11">
        <f>IFERROR('1.32 Spirits consump (value)'!BO5/'1.31 Spirits consumption (vol)'!BO5,"")</f>
        <v>193.8</v>
      </c>
      <c r="BP5" s="11">
        <f>IFERROR('1.32 Spirits consump (value)'!BP5/'1.31 Spirits consumption (vol)'!BP5,"")</f>
        <v>456.46153846153845</v>
      </c>
      <c r="BQ5" s="11">
        <f>IFERROR('1.32 Spirits consump (value)'!BQ5/'1.31 Spirits consumption (vol)'!BQ5,"")</f>
        <v>78.049021248117782</v>
      </c>
      <c r="BR5" s="11">
        <f>IFERROR('1.32 Spirits consump (value)'!BR5/'1.31 Spirits consumption (vol)'!BR5,"")</f>
        <v>88.33011583011583</v>
      </c>
      <c r="BS5" s="11">
        <f>IFERROR('1.32 Spirits consump (value)'!BS5/'1.31 Spirits consumption (vol)'!BS5,"")</f>
        <v>77.073456677047091</v>
      </c>
      <c r="BT5" s="11">
        <f>IFERROR('1.32 Spirits consump (value)'!BT5/'1.31 Spirits consumption (vol)'!BT5,"")</f>
        <v>106.97762609025408</v>
      </c>
      <c r="BU5" s="11">
        <f>IFERROR('1.32 Spirits consump (value)'!BU5/'1.31 Spirits consumption (vol)'!BU5,"")</f>
        <v>107.83018867924528</v>
      </c>
      <c r="BV5" s="11">
        <f>IFERROR('1.32 Spirits consump (value)'!BV5/'1.31 Spirits consumption (vol)'!BV5,"")</f>
        <v>75.047244094488192</v>
      </c>
      <c r="BW5" s="11">
        <f>IFERROR('1.32 Spirits consump (value)'!BW5/'1.31 Spirits consumption (vol)'!BW5,"")</f>
        <v>159.31884057971013</v>
      </c>
      <c r="BX5" s="11">
        <f>IFERROR('1.32 Spirits consump (value)'!BX5/'1.31 Spirits consumption (vol)'!BX5,"")</f>
        <v>124.11538461538461</v>
      </c>
      <c r="BY5" s="11">
        <f>IFERROR('1.32 Spirits consump (value)'!BY5/'1.31 Spirits consumption (vol)'!BY5,"")</f>
        <v>98.948646773074259</v>
      </c>
      <c r="BZ5" s="11">
        <f>IFERROR('1.32 Spirits consump (value)'!BZ5/'1.31 Spirits consumption (vol)'!BZ5,"")</f>
        <v>83.08833746898263</v>
      </c>
      <c r="CA5" s="11">
        <f>IFERROR('1.32 Spirits consump (value)'!CA5/'1.31 Spirits consumption (vol)'!CA5,"")</f>
        <v>152.19512195121951</v>
      </c>
      <c r="CB5" s="11">
        <f>IFERROR('1.32 Spirits consump (value)'!CB5/'1.31 Spirits consumption (vol)'!CB5,"")</f>
        <v>182.4</v>
      </c>
      <c r="CC5" s="11">
        <f>IFERROR('1.32 Spirits consump (value)'!CC5/'1.31 Spirits consumption (vol)'!CC5,"")</f>
        <v>153.73780487804879</v>
      </c>
      <c r="CD5" s="11">
        <f>IFERROR('1.32 Spirits consump (value)'!CD5/'1.31 Spirits consumption (vol)'!CD5,"")</f>
        <v>97.204946996466433</v>
      </c>
      <c r="CE5" s="11">
        <f>IFERROR('1.32 Spirits consump (value)'!CE5/'1.31 Spirits consumption (vol)'!CE5,"")</f>
        <v>199.14583333333334</v>
      </c>
      <c r="CF5" s="11">
        <f>IFERROR('1.32 Spirits consump (value)'!CF5/'1.31 Spirits consumption (vol)'!CF5,"")</f>
        <v>99.011235955056179</v>
      </c>
      <c r="CG5" s="11">
        <f>IFERROR('1.32 Spirits consump (value)'!CG5/'1.31 Spirits consumption (vol)'!CG5,"")</f>
        <v>99.847150259067348</v>
      </c>
      <c r="CH5" s="11">
        <f>IFERROR('1.32 Spirits consump (value)'!CH5/'1.31 Spirits consumption (vol)'!CH5,"")</f>
        <v>145.00925925925924</v>
      </c>
      <c r="CI5" s="11">
        <f>IFERROR('1.32 Spirits consump (value)'!CI5/'1.31 Spirits consumption (vol)'!CI5,"")</f>
        <v>127.28571428571429</v>
      </c>
      <c r="CJ5" s="11">
        <f>IFERROR('1.32 Spirits consump (value)'!CJ5/'1.31 Spirits consumption (vol)'!CJ5,"")</f>
        <v>85.75</v>
      </c>
      <c r="CK5" s="11">
        <f>IFERROR('1.32 Spirits consump (value)'!CK5/'1.31 Spirits consumption (vol)'!CK5,"")</f>
        <v>124.66696914700543</v>
      </c>
      <c r="CL5" s="11">
        <f>IFERROR('1.32 Spirits consump (value)'!CL5/'1.31 Spirits consumption (vol)'!CL5,"")</f>
        <v>90.999999999994955</v>
      </c>
      <c r="CM5" s="11">
        <f>IFERROR('1.32 Spirits consump (value)'!CM5/'1.31 Spirits consumption (vol)'!CM5,"")</f>
        <v>24.580000000000346</v>
      </c>
      <c r="CN5" s="11">
        <f>IFERROR('1.32 Spirits consump (value)'!CN5/'1.31 Spirits consumption (vol)'!CN5,"")</f>
        <v>41.852487135506024</v>
      </c>
      <c r="CO5" s="11">
        <f>IFERROR('1.32 Spirits consump (value)'!CO5/'1.31 Spirits consumption (vol)'!CO5,"")</f>
        <v>22.813420621931243</v>
      </c>
      <c r="CP5" s="11">
        <f>IFERROR('1.32 Spirits consump (value)'!CP5/'1.31 Spirits consumption (vol)'!CP5,"")</f>
        <v>18.30844155844126</v>
      </c>
    </row>
    <row r="6" spans="1:94" x14ac:dyDescent="0.25">
      <c r="A6" s="1" t="s">
        <v>27</v>
      </c>
      <c r="B6" s="11">
        <f>IFERROR('1.32 Spirits consump (value)'!B6/'1.31 Spirits consumption (vol)'!B6,"")</f>
        <v>42.721520769111663</v>
      </c>
      <c r="C6" s="11">
        <f>IFERROR('1.32 Spirits consump (value)'!C6/'1.31 Spirits consumption (vol)'!C6,"")</f>
        <v>30.139177560075034</v>
      </c>
      <c r="D6" s="11">
        <f>IFERROR('1.32 Spirits consump (value)'!D6/'1.31 Spirits consumption (vol)'!D6,"")</f>
        <v>34.326530612244895</v>
      </c>
      <c r="E6" s="11">
        <f>IFERROR('1.32 Spirits consump (value)'!E6/'1.31 Spirits consumption (vol)'!E6,"")</f>
        <v>30.117894591611481</v>
      </c>
      <c r="F6" s="11">
        <f>IFERROR('1.32 Spirits consump (value)'!F6/'1.31 Spirits consumption (vol)'!F6,"")</f>
        <v>263.28571428571433</v>
      </c>
      <c r="G6" s="11">
        <f>IFERROR('1.32 Spirits consump (value)'!G6/'1.31 Spirits consumption (vol)'!G6,"")</f>
        <v>31.451879877039492</v>
      </c>
      <c r="H6" s="11">
        <f>IFERROR('1.32 Spirits consump (value)'!H6/'1.31 Spirits consumption (vol)'!H6,"")</f>
        <v>30.904761904761905</v>
      </c>
      <c r="I6" s="11">
        <f>IFERROR('1.32 Spirits consump (value)'!I6/'1.31 Spirits consumption (vol)'!I6,"")</f>
        <v>54.761415774524799</v>
      </c>
      <c r="J6" s="11">
        <f>IFERROR('1.32 Spirits consump (value)'!J6/'1.31 Spirits consumption (vol)'!J6,"")</f>
        <v>20.180851063829788</v>
      </c>
      <c r="K6" s="11">
        <f>IFERROR('1.32 Spirits consump (value)'!K6/'1.31 Spirits consumption (vol)'!K6,"")</f>
        <v>119.97222222222221</v>
      </c>
      <c r="L6" s="11">
        <f>IFERROR('1.32 Spirits consump (value)'!L6/'1.31 Spirits consumption (vol)'!L6,"")</f>
        <v>38.25</v>
      </c>
      <c r="M6" s="11">
        <f>IFERROR('1.32 Spirits consump (value)'!M6/'1.31 Spirits consumption (vol)'!M6,"")</f>
        <v>4.7070765661252896</v>
      </c>
      <c r="N6" s="11">
        <f>IFERROR('1.32 Spirits consump (value)'!N6/'1.31 Spirits consumption (vol)'!N6,"")</f>
        <v>284</v>
      </c>
      <c r="O6" s="11">
        <f>IFERROR('1.32 Spirits consump (value)'!O6/'1.31 Spirits consumption (vol)'!O6,"")</f>
        <v>19.436542419391721</v>
      </c>
      <c r="P6" s="11">
        <f>IFERROR('1.32 Spirits consump (value)'!P6/'1.31 Spirits consumption (vol)'!P6,"")</f>
        <v>112.99512195121952</v>
      </c>
      <c r="Q6" s="11">
        <f>IFERROR('1.32 Spirits consump (value)'!Q6/'1.31 Spirits consumption (vol)'!Q6,"")</f>
        <v>12.194548170276324</v>
      </c>
      <c r="R6" s="11">
        <f>IFERROR('1.32 Spirits consump (value)'!R6/'1.31 Spirits consumption (vol)'!R6,"")</f>
        <v>51.947916666666664</v>
      </c>
      <c r="S6" s="11">
        <f>IFERROR('1.32 Spirits consump (value)'!S6/'1.31 Spirits consumption (vol)'!S6,"")</f>
        <v>35.942307692307693</v>
      </c>
      <c r="T6" s="11">
        <f>IFERROR('1.32 Spirits consump (value)'!T6/'1.31 Spirits consumption (vol)'!T6,"")</f>
        <v>142.3305785123967</v>
      </c>
      <c r="U6" s="11">
        <f>IFERROR('1.32 Spirits consump (value)'!U6/'1.31 Spirits consumption (vol)'!U6,"")</f>
        <v>136.93564356435644</v>
      </c>
      <c r="V6" s="11">
        <f>IFERROR('1.32 Spirits consump (value)'!V6/'1.31 Spirits consumption (vol)'!V6,"")</f>
        <v>169.57499999999999</v>
      </c>
      <c r="W6" s="11">
        <f>IFERROR('1.32 Spirits consump (value)'!W6/'1.31 Spirits consumption (vol)'!W6,"")</f>
        <v>20.742692307692309</v>
      </c>
      <c r="X6" s="11">
        <f>IFERROR('1.32 Spirits consump (value)'!X6/'1.31 Spirits consumption (vol)'!X6,"")</f>
        <v>11.937704918032788</v>
      </c>
      <c r="Y6" s="11">
        <f>IFERROR('1.32 Spirits consump (value)'!Y6/'1.31 Spirits consumption (vol)'!Y6,"")</f>
        <v>65.521739130434781</v>
      </c>
      <c r="Z6" s="11">
        <f>IFERROR('1.32 Spirits consump (value)'!Z6/'1.31 Spirits consumption (vol)'!Z6,"")</f>
        <v>23.828877005347596</v>
      </c>
      <c r="AA6" s="11">
        <f>IFERROR('1.32 Spirits consump (value)'!AA6/'1.31 Spirits consumption (vol)'!AA6,"")</f>
        <v>101.14516129032258</v>
      </c>
      <c r="AB6" s="11">
        <f>IFERROR('1.32 Spirits consump (value)'!AB6/'1.31 Spirits consumption (vol)'!AB6,"")</f>
        <v>47.471311475409834</v>
      </c>
      <c r="AC6" s="11">
        <f>IFERROR('1.32 Spirits consump (value)'!AC6/'1.31 Spirits consumption (vol)'!AC6,"")</f>
        <v>48.246153846153852</v>
      </c>
      <c r="AD6" s="11">
        <f>IFERROR('1.32 Spirits consump (value)'!AD6/'1.31 Spirits consumption (vol)'!AD6,"")</f>
        <v>27.333333333333332</v>
      </c>
      <c r="AE6" s="11">
        <f>IFERROR('1.32 Spirits consump (value)'!AE6/'1.31 Spirits consumption (vol)'!AE6,"")</f>
        <v>58.81742738589211</v>
      </c>
      <c r="AF6" s="11">
        <f>IFERROR('1.32 Spirits consump (value)'!AF6/'1.31 Spirits consumption (vol)'!AF6,"")</f>
        <v>89.595238095238088</v>
      </c>
      <c r="AG6" s="11">
        <f>IFERROR('1.32 Spirits consump (value)'!AG6/'1.31 Spirits consumption (vol)'!AG6,"")</f>
        <v>42.201612903225801</v>
      </c>
      <c r="AH6" s="11">
        <f>IFERROR('1.32 Spirits consump (value)'!AH6/'1.31 Spirits consumption (vol)'!AH6,"")</f>
        <v>56.999999999999993</v>
      </c>
      <c r="AI6" s="11">
        <f>IFERROR('1.32 Spirits consump (value)'!AI6/'1.31 Spirits consumption (vol)'!AI6,"")</f>
        <v>36.166512488436631</v>
      </c>
      <c r="AJ6" s="11">
        <f>IFERROR('1.32 Spirits consump (value)'!AJ6/'1.31 Spirits consumption (vol)'!AJ6,"")</f>
        <v>17.782716049382717</v>
      </c>
      <c r="AK6" s="11">
        <f>IFERROR('1.32 Spirits consump (value)'!AK6/'1.31 Spirits consumption (vol)'!AK6,"")</f>
        <v>15.324230098779779</v>
      </c>
      <c r="AL6" s="11">
        <f>IFERROR('1.32 Spirits consump (value)'!AL6/'1.31 Spirits consumption (vol)'!AL6,"")</f>
        <v>59.863013698630141</v>
      </c>
      <c r="AM6" s="11">
        <f>IFERROR('1.32 Spirits consump (value)'!AM6/'1.31 Spirits consumption (vol)'!AM6,"")</f>
        <v>51.642857142857146</v>
      </c>
      <c r="AN6" s="11">
        <f>IFERROR('1.32 Spirits consump (value)'!AN6/'1.31 Spirits consumption (vol)'!AN6,"")</f>
        <v>130.95454545454547</v>
      </c>
      <c r="AO6" s="11">
        <f>IFERROR('1.32 Spirits consump (value)'!AO6/'1.31 Spirits consumption (vol)'!AO6,"")</f>
        <v>13.35270379338176</v>
      </c>
      <c r="AP6" s="11">
        <f>IFERROR('1.32 Spirits consump (value)'!AP6/'1.31 Spirits consumption (vol)'!AP6,"")</f>
        <v>22.687828271294816</v>
      </c>
      <c r="AQ6" s="11">
        <f>IFERROR('1.32 Spirits consump (value)'!AQ6/'1.31 Spirits consumption (vol)'!AQ6,"")</f>
        <v>31.887323943661976</v>
      </c>
      <c r="AR6" s="11">
        <f>IFERROR('1.32 Spirits consump (value)'!AR6/'1.31 Spirits consumption (vol)'!AR6,"")</f>
        <v>33.549999999999997</v>
      </c>
      <c r="AS6" s="11">
        <f>IFERROR('1.32 Spirits consump (value)'!AS6/'1.31 Spirits consumption (vol)'!AS6,"")</f>
        <v>11.339344546558001</v>
      </c>
      <c r="AT6" s="11">
        <f>IFERROR('1.32 Spirits consump (value)'!AT6/'1.31 Spirits consumption (vol)'!AT6,"")</f>
        <v>36.207920792079207</v>
      </c>
      <c r="AU6" s="11">
        <f>IFERROR('1.32 Spirits consump (value)'!AU6/'1.31 Spirits consumption (vol)'!AU6,"")</f>
        <v>37.802816901408448</v>
      </c>
      <c r="AV6" s="11">
        <f>IFERROR('1.32 Spirits consump (value)'!AV6/'1.31 Spirits consumption (vol)'!AV6,"")</f>
        <v>35.981481481481481</v>
      </c>
      <c r="AW6" s="11">
        <f>IFERROR('1.32 Spirits consump (value)'!AW6/'1.31 Spirits consumption (vol)'!AW6,"")</f>
        <v>23.151515151515152</v>
      </c>
      <c r="AX6" s="11">
        <f>IFERROR('1.32 Spirits consump (value)'!AX6/'1.31 Spirits consumption (vol)'!AX6,"")</f>
        <v>25.427272727272726</v>
      </c>
      <c r="AY6" s="11">
        <f>IFERROR('1.32 Spirits consump (value)'!AY6/'1.31 Spirits consumption (vol)'!AY6,"")</f>
        <v>30.043010752688168</v>
      </c>
      <c r="AZ6" s="11">
        <f>IFERROR('1.32 Spirits consump (value)'!AZ6/'1.31 Spirits consumption (vol)'!AZ6,"")</f>
        <v>71.294193548387099</v>
      </c>
      <c r="BA6" s="11">
        <f>IFERROR('1.32 Spirits consump (value)'!BA6/'1.31 Spirits consumption (vol)'!BA6,"")</f>
        <v>45.595238095238095</v>
      </c>
      <c r="BB6" s="11">
        <f>IFERROR('1.32 Spirits consump (value)'!BB6/'1.31 Spirits consumption (vol)'!BB6,"")</f>
        <v>28.142857142857142</v>
      </c>
      <c r="BC6" s="11">
        <f>IFERROR('1.32 Spirits consump (value)'!BC6/'1.31 Spirits consumption (vol)'!BC6,"")</f>
        <v>27.864265927977836</v>
      </c>
      <c r="BD6" s="11">
        <f>IFERROR('1.32 Spirits consump (value)'!BD6/'1.31 Spirits consumption (vol)'!BD6,"")</f>
        <v>57.417797888386126</v>
      </c>
      <c r="BE6" s="11">
        <f>IFERROR('1.32 Spirits consump (value)'!BE6/'1.31 Spirits consumption (vol)'!BE6,"")</f>
        <v>169</v>
      </c>
      <c r="BF6" s="11">
        <f>IFERROR('1.32 Spirits consump (value)'!BF6/'1.31 Spirits consumption (vol)'!BF6,"")</f>
        <v>58.125</v>
      </c>
      <c r="BG6" s="11">
        <f>IFERROR('1.32 Spirits consump (value)'!BG6/'1.31 Spirits consumption (vol)'!BG6,"")</f>
        <v>201.66666666666666</v>
      </c>
      <c r="BH6" s="11" t="str">
        <f>IFERROR('1.32 Spirits consump (value)'!BH6/'1.31 Spirits consumption (vol)'!BH6,"")</f>
        <v/>
      </c>
      <c r="BI6" s="11">
        <f>IFERROR('1.32 Spirits consump (value)'!BI6/'1.31 Spirits consumption (vol)'!BI6,"")</f>
        <v>132.46874999999997</v>
      </c>
      <c r="BJ6" s="11">
        <f>IFERROR('1.32 Spirits consump (value)'!BJ6/'1.31 Spirits consumption (vol)'!BJ6,"")</f>
        <v>22.465116279069768</v>
      </c>
      <c r="BK6" s="11">
        <f>IFERROR('1.32 Spirits consump (value)'!BK6/'1.31 Spirits consumption (vol)'!BK6,"")</f>
        <v>74.258064516129025</v>
      </c>
      <c r="BL6" s="11">
        <f>IFERROR('1.32 Spirits consump (value)'!BL6/'1.31 Spirits consumption (vol)'!BL6,"")</f>
        <v>18.505747126436784</v>
      </c>
      <c r="BM6" s="11" t="str">
        <f>IFERROR('1.32 Spirits consump (value)'!BM6/'1.31 Spirits consumption (vol)'!BM6,"")</f>
        <v/>
      </c>
      <c r="BN6" s="11">
        <f>IFERROR('1.32 Spirits consump (value)'!BN6/'1.31 Spirits consumption (vol)'!BN6,"")</f>
        <v>69.748927038626604</v>
      </c>
      <c r="BO6" s="11">
        <f>IFERROR('1.32 Spirits consump (value)'!BO6/'1.31 Spirits consumption (vol)'!BO6,"")</f>
        <v>199.5</v>
      </c>
      <c r="BP6" s="11">
        <f>IFERROR('1.32 Spirits consump (value)'!BP6/'1.31 Spirits consumption (vol)'!BP6,"")</f>
        <v>476.54838709677415</v>
      </c>
      <c r="BQ6" s="11">
        <f>IFERROR('1.32 Spirits consump (value)'!BQ6/'1.31 Spirits consumption (vol)'!BQ6,"")</f>
        <v>80.317580645161286</v>
      </c>
      <c r="BR6" s="11">
        <f>IFERROR('1.32 Spirits consump (value)'!BR6/'1.31 Spirits consumption (vol)'!BR6,"")</f>
        <v>96.231499051233385</v>
      </c>
      <c r="BS6" s="11">
        <f>IFERROR('1.32 Spirits consump (value)'!BS6/'1.31 Spirits consumption (vol)'!BS6,"")</f>
        <v>78.839238498149129</v>
      </c>
      <c r="BT6" s="11">
        <f>IFERROR('1.32 Spirits consump (value)'!BT6/'1.31 Spirits consumption (vol)'!BT6,"")</f>
        <v>119.23329972271237</v>
      </c>
      <c r="BU6" s="11">
        <f>IFERROR('1.32 Spirits consump (value)'!BU6/'1.31 Spirits consumption (vol)'!BU6,"")</f>
        <v>120.81132075471697</v>
      </c>
      <c r="BV6" s="11">
        <f>IFERROR('1.32 Spirits consump (value)'!BV6/'1.31 Spirits consumption (vol)'!BV6,"")</f>
        <v>84.109374999999986</v>
      </c>
      <c r="BW6" s="11">
        <f>IFERROR('1.32 Spirits consump (value)'!BW6/'1.31 Spirits consumption (vol)'!BW6,"")</f>
        <v>164.06666666666666</v>
      </c>
      <c r="BX6" s="11">
        <f>IFERROR('1.32 Spirits consump (value)'!BX6/'1.31 Spirits consumption (vol)'!BX6,"")</f>
        <v>99.306451612903231</v>
      </c>
      <c r="BY6" s="11">
        <f>IFERROR('1.32 Spirits consump (value)'!BY6/'1.31 Spirits consumption (vol)'!BY6,"")</f>
        <v>111.22353760445684</v>
      </c>
      <c r="BZ6" s="11">
        <f>IFERROR('1.32 Spirits consump (value)'!BZ6/'1.31 Spirits consumption (vol)'!BZ6,"")</f>
        <v>92.17823265102345</v>
      </c>
      <c r="CA6" s="11">
        <f>IFERROR('1.32 Spirits consump (value)'!CA6/'1.31 Spirits consumption (vol)'!CA6,"")</f>
        <v>168.55980861244021</v>
      </c>
      <c r="CB6" s="11">
        <f>IFERROR('1.32 Spirits consump (value)'!CB6/'1.31 Spirits consumption (vol)'!CB6,"")</f>
        <v>201.74324324324326</v>
      </c>
      <c r="CC6" s="11">
        <f>IFERROR('1.32 Spirits consump (value)'!CC6/'1.31 Spirits consumption (vol)'!CC6,"")</f>
        <v>171.7125748502994</v>
      </c>
      <c r="CD6" s="11">
        <f>IFERROR('1.32 Spirits consump (value)'!CD6/'1.31 Spirits consumption (vol)'!CD6,"")</f>
        <v>108.88636363636364</v>
      </c>
      <c r="CE6" s="11">
        <f>IFERROR('1.32 Spirits consump (value)'!CE6/'1.31 Spirits consumption (vol)'!CE6,"")</f>
        <v>214.21999999999997</v>
      </c>
      <c r="CF6" s="11">
        <f>IFERROR('1.32 Spirits consump (value)'!CF6/'1.31 Spirits consumption (vol)'!CF6,"")</f>
        <v>108.60439560439561</v>
      </c>
      <c r="CG6" s="11">
        <f>IFERROR('1.32 Spirits consump (value)'!CG6/'1.31 Spirits consumption (vol)'!CG6,"")</f>
        <v>113.04565030146426</v>
      </c>
      <c r="CH6" s="11">
        <f>IFERROR('1.32 Spirits consump (value)'!CH6/'1.31 Spirits consumption (vol)'!CH6,"")</f>
        <v>166.83157894736843</v>
      </c>
      <c r="CI6" s="11">
        <f>IFERROR('1.32 Spirits consump (value)'!CI6/'1.31 Spirits consumption (vol)'!CI6,"")</f>
        <v>137.53846153846155</v>
      </c>
      <c r="CJ6" s="11">
        <f>IFERROR('1.32 Spirits consump (value)'!CJ6/'1.31 Spirits consumption (vol)'!CJ6,"")</f>
        <v>94.930735930735935</v>
      </c>
      <c r="CK6" s="11">
        <f>IFERROR('1.32 Spirits consump (value)'!CK6/'1.31 Spirits consumption (vol)'!CK6,"")</f>
        <v>140.35168738898759</v>
      </c>
      <c r="CL6" s="11">
        <f>IFERROR('1.32 Spirits consump (value)'!CL6/'1.31 Spirits consumption (vol)'!CL6,"")</f>
        <v>97.733333333335821</v>
      </c>
      <c r="CM6" s="11">
        <f>IFERROR('1.32 Spirits consump (value)'!CM6/'1.31 Spirits consumption (vol)'!CM6,"")</f>
        <v>26.153846153845354</v>
      </c>
      <c r="CN6" s="11">
        <f>IFERROR('1.32 Spirits consump (value)'!CN6/'1.31 Spirits consumption (vol)'!CN6,"")</f>
        <v>43.994827586207052</v>
      </c>
      <c r="CO6" s="11">
        <f>IFERROR('1.32 Spirits consump (value)'!CO6/'1.31 Spirits consumption (vol)'!CO6,"")</f>
        <v>24.412251655629138</v>
      </c>
      <c r="CP6" s="11">
        <f>IFERROR('1.32 Spirits consump (value)'!CP6/'1.31 Spirits consumption (vol)'!CP6,"")</f>
        <v>19.448916408668694</v>
      </c>
    </row>
    <row r="7" spans="1:94" x14ac:dyDescent="0.25">
      <c r="A7" s="1" t="s">
        <v>28</v>
      </c>
      <c r="B7" s="11">
        <f>IFERROR('1.32 Spirits consump (value)'!B7/'1.31 Spirits consumption (vol)'!B7,"")</f>
        <v>45.366897987508672</v>
      </c>
      <c r="C7" s="11">
        <f>IFERROR('1.32 Spirits consump (value)'!C7/'1.31 Spirits consumption (vol)'!C7,"")</f>
        <v>32.81730797495517</v>
      </c>
      <c r="D7" s="11">
        <f>IFERROR('1.32 Spirits consump (value)'!D7/'1.31 Spirits consumption (vol)'!D7,"")</f>
        <v>36.962264150943398</v>
      </c>
      <c r="E7" s="11">
        <f>IFERROR('1.32 Spirits consump (value)'!E7/'1.31 Spirits consumption (vol)'!E7,"")</f>
        <v>35.022956018199373</v>
      </c>
      <c r="F7" s="11">
        <f>IFERROR('1.32 Spirits consump (value)'!F7/'1.31 Spirits consumption (vol)'!F7,"")</f>
        <v>255.66666666666666</v>
      </c>
      <c r="G7" s="11">
        <f>IFERROR('1.32 Spirits consump (value)'!G7/'1.31 Spirits consumption (vol)'!G7,"")</f>
        <v>33.123593073593078</v>
      </c>
      <c r="H7" s="11">
        <f>IFERROR('1.32 Spirits consump (value)'!H7/'1.31 Spirits consumption (vol)'!H7,"")</f>
        <v>29.947368421052634</v>
      </c>
      <c r="I7" s="11">
        <f>IFERROR('1.32 Spirits consump (value)'!I7/'1.31 Spirits consumption (vol)'!I7,"")</f>
        <v>53.08791208791208</v>
      </c>
      <c r="J7" s="11">
        <f>IFERROR('1.32 Spirits consump (value)'!J7/'1.31 Spirits consumption (vol)'!J7,"")</f>
        <v>23.053956834532372</v>
      </c>
      <c r="K7" s="11">
        <f>IFERROR('1.32 Spirits consump (value)'!K7/'1.31 Spirits consumption (vol)'!K7,"")</f>
        <v>121.76315789473685</v>
      </c>
      <c r="L7" s="11">
        <f>IFERROR('1.32 Spirits consump (value)'!L7/'1.31 Spirits consumption (vol)'!L7,"")</f>
        <v>39.730769230769226</v>
      </c>
      <c r="M7" s="11">
        <f>IFERROR('1.32 Spirits consump (value)'!M7/'1.31 Spirits consumption (vol)'!M7,"")</f>
        <v>4.9540365350618742</v>
      </c>
      <c r="N7" s="11">
        <f>IFERROR('1.32 Spirits consump (value)'!N7/'1.31 Spirits consumption (vol)'!N7,"")</f>
        <v>318.33333333333331</v>
      </c>
      <c r="O7" s="11">
        <f>IFERROR('1.32 Spirits consump (value)'!O7/'1.31 Spirits consumption (vol)'!O7,"")</f>
        <v>21.95497358143809</v>
      </c>
      <c r="P7" s="11">
        <f>IFERROR('1.32 Spirits consump (value)'!P7/'1.31 Spirits consumption (vol)'!P7,"")</f>
        <v>118.18269230769229</v>
      </c>
      <c r="Q7" s="11">
        <f>IFERROR('1.32 Spirits consump (value)'!Q7/'1.31 Spirits consumption (vol)'!Q7,"")</f>
        <v>12.538432411965164</v>
      </c>
      <c r="R7" s="11">
        <f>IFERROR('1.32 Spirits consump (value)'!R7/'1.31 Spirits consumption (vol)'!R7,"")</f>
        <v>53.640776699029125</v>
      </c>
      <c r="S7" s="11">
        <f>IFERROR('1.32 Spirits consump (value)'!S7/'1.31 Spirits consumption (vol)'!S7,"")</f>
        <v>39.678571428571431</v>
      </c>
      <c r="T7" s="11">
        <f>IFERROR('1.32 Spirits consump (value)'!T7/'1.31 Spirits consumption (vol)'!T7,"")</f>
        <v>148.34016393442624</v>
      </c>
      <c r="U7" s="11">
        <f>IFERROR('1.32 Spirits consump (value)'!U7/'1.31 Spirits consumption (vol)'!U7,"")</f>
        <v>140.77450980392157</v>
      </c>
      <c r="V7" s="11">
        <f>IFERROR('1.32 Spirits consump (value)'!V7/'1.31 Spirits consumption (vol)'!V7,"")</f>
        <v>186.92500000000001</v>
      </c>
      <c r="W7" s="11">
        <f>IFERROR('1.32 Spirits consump (value)'!W7/'1.31 Spirits consumption (vol)'!W7,"")</f>
        <v>22.978109903381643</v>
      </c>
      <c r="X7" s="11">
        <f>IFERROR('1.32 Spirits consump (value)'!X7/'1.31 Spirits consumption (vol)'!X7,"")</f>
        <v>13.262247838616712</v>
      </c>
      <c r="Y7" s="11">
        <f>IFERROR('1.32 Spirits consump (value)'!Y7/'1.31 Spirits consumption (vol)'!Y7,"")</f>
        <v>69.217391304347828</v>
      </c>
      <c r="Z7" s="11">
        <f>IFERROR('1.32 Spirits consump (value)'!Z7/'1.31 Spirits consumption (vol)'!Z7,"")</f>
        <v>26.345744680851062</v>
      </c>
      <c r="AA7" s="11">
        <f>IFERROR('1.32 Spirits consump (value)'!AA7/'1.31 Spirits consumption (vol)'!AA7,"")</f>
        <v>108.14999999999999</v>
      </c>
      <c r="AB7" s="11">
        <f>IFERROR('1.32 Spirits consump (value)'!AB7/'1.31 Spirits consumption (vol)'!AB7,"")</f>
        <v>50.20392156862745</v>
      </c>
      <c r="AC7" s="11">
        <f>IFERROR('1.32 Spirits consump (value)'!AC7/'1.31 Spirits consumption (vol)'!AC7,"")</f>
        <v>58.133333333333333</v>
      </c>
      <c r="AD7" s="11">
        <f>IFERROR('1.32 Spirits consump (value)'!AD7/'1.31 Spirits consumption (vol)'!AD7,"")</f>
        <v>29.36585365853659</v>
      </c>
      <c r="AE7" s="11">
        <f>IFERROR('1.32 Spirits consump (value)'!AE7/'1.31 Spirits consumption (vol)'!AE7,"")</f>
        <v>61.579185520361989</v>
      </c>
      <c r="AF7" s="11">
        <f>IFERROR('1.32 Spirits consump (value)'!AF7/'1.31 Spirits consumption (vol)'!AF7,"")</f>
        <v>91.549019607843135</v>
      </c>
      <c r="AG7" s="11">
        <f>IFERROR('1.32 Spirits consump (value)'!AG7/'1.31 Spirits consumption (vol)'!AG7,"")</f>
        <v>41.13533834586466</v>
      </c>
      <c r="AH7" s="11">
        <f>IFERROR('1.32 Spirits consump (value)'!AH7/'1.31 Spirits consumption (vol)'!AH7,"")</f>
        <v>59.777777777777771</v>
      </c>
      <c r="AI7" s="11">
        <f>IFERROR('1.32 Spirits consump (value)'!AI7/'1.31 Spirits consumption (vol)'!AI7,"")</f>
        <v>41.559386973180075</v>
      </c>
      <c r="AJ7" s="11">
        <f>IFERROR('1.32 Spirits consump (value)'!AJ7/'1.31 Spirits consumption (vol)'!AJ7,"")</f>
        <v>27.656338028169014</v>
      </c>
      <c r="AK7" s="11">
        <f>IFERROR('1.32 Spirits consump (value)'!AK7/'1.31 Spirits consumption (vol)'!AK7,"")</f>
        <v>17.366449318316537</v>
      </c>
      <c r="AL7" s="11">
        <f>IFERROR('1.32 Spirits consump (value)'!AL7/'1.31 Spirits consumption (vol)'!AL7,"")</f>
        <v>57.901408450704231</v>
      </c>
      <c r="AM7" s="11">
        <f>IFERROR('1.32 Spirits consump (value)'!AM7/'1.31 Spirits consumption (vol)'!AM7,"")</f>
        <v>52.775362318840571</v>
      </c>
      <c r="AN7" s="11">
        <f>IFERROR('1.32 Spirits consump (value)'!AN7/'1.31 Spirits consumption (vol)'!AN7,"")</f>
        <v>132.04761904761904</v>
      </c>
      <c r="AO7" s="11">
        <f>IFERROR('1.32 Spirits consump (value)'!AO7/'1.31 Spirits consumption (vol)'!AO7,"")</f>
        <v>14.391819798458805</v>
      </c>
      <c r="AP7" s="11">
        <f>IFERROR('1.32 Spirits consump (value)'!AP7/'1.31 Spirits consumption (vol)'!AP7,"")</f>
        <v>26.869177850456751</v>
      </c>
      <c r="AQ7" s="11">
        <f>IFERROR('1.32 Spirits consump (value)'!AQ7/'1.31 Spirits consumption (vol)'!AQ7,"")</f>
        <v>34.761290322580642</v>
      </c>
      <c r="AR7" s="11">
        <f>IFERROR('1.32 Spirits consump (value)'!AR7/'1.31 Spirits consumption (vol)'!AR7,"")</f>
        <v>35.238095238095234</v>
      </c>
      <c r="AS7" s="11">
        <f>IFERROR('1.32 Spirits consump (value)'!AS7/'1.31 Spirits consumption (vol)'!AS7,"")</f>
        <v>14.62857641311933</v>
      </c>
      <c r="AT7" s="11">
        <f>IFERROR('1.32 Spirits consump (value)'!AT7/'1.31 Spirits consumption (vol)'!AT7,"")</f>
        <v>43.132352941176471</v>
      </c>
      <c r="AU7" s="11">
        <f>IFERROR('1.32 Spirits consump (value)'!AU7/'1.31 Spirits consumption (vol)'!AU7,"")</f>
        <v>45.334939759036146</v>
      </c>
      <c r="AV7" s="11">
        <f>IFERROR('1.32 Spirits consump (value)'!AV7/'1.31 Spirits consumption (vol)'!AV7,"")</f>
        <v>37.20754716981132</v>
      </c>
      <c r="AW7" s="11">
        <f>IFERROR('1.32 Spirits consump (value)'!AW7/'1.31 Spirits consumption (vol)'!AW7,"")</f>
        <v>31.680473372781066</v>
      </c>
      <c r="AX7" s="11">
        <f>IFERROR('1.32 Spirits consump (value)'!AX7/'1.31 Spirits consumption (vol)'!AX7,"")</f>
        <v>24.035714285714285</v>
      </c>
      <c r="AY7" s="11">
        <f>IFERROR('1.32 Spirits consump (value)'!AY7/'1.31 Spirits consumption (vol)'!AY7,"")</f>
        <v>29.489130434782613</v>
      </c>
      <c r="AZ7" s="11">
        <f>IFERROR('1.32 Spirits consump (value)'!AZ7/'1.31 Spirits consumption (vol)'!AZ7,"")</f>
        <v>75.471198156682021</v>
      </c>
      <c r="BA7" s="11">
        <f>IFERROR('1.32 Spirits consump (value)'!BA7/'1.31 Spirits consumption (vol)'!BA7,"")</f>
        <v>49.139534883720934</v>
      </c>
      <c r="BB7" s="11">
        <f>IFERROR('1.32 Spirits consump (value)'!BB7/'1.31 Spirits consumption (vol)'!BB7,"")</f>
        <v>33.136363636363633</v>
      </c>
      <c r="BC7" s="11">
        <f>IFERROR('1.32 Spirits consump (value)'!BC7/'1.31 Spirits consumption (vol)'!BC7,"")</f>
        <v>31.974554707379134</v>
      </c>
      <c r="BD7" s="11">
        <f>IFERROR('1.32 Spirits consump (value)'!BD7/'1.31 Spirits consumption (vol)'!BD7,"")</f>
        <v>61.808931185944367</v>
      </c>
      <c r="BE7" s="11">
        <f>IFERROR('1.32 Spirits consump (value)'!BE7/'1.31 Spirits consumption (vol)'!BE7,"")</f>
        <v>193</v>
      </c>
      <c r="BF7" s="11">
        <f>IFERROR('1.32 Spirits consump (value)'!BF7/'1.31 Spirits consumption (vol)'!BF7,"")</f>
        <v>69.625</v>
      </c>
      <c r="BG7" s="11">
        <f>IFERROR('1.32 Spirits consump (value)'!BG7/'1.31 Spirits consumption (vol)'!BG7,"")</f>
        <v>226.3</v>
      </c>
      <c r="BH7" s="11" t="str">
        <f>IFERROR('1.32 Spirits consump (value)'!BH7/'1.31 Spirits consumption (vol)'!BH7,"")</f>
        <v/>
      </c>
      <c r="BI7" s="11">
        <f>IFERROR('1.32 Spirits consump (value)'!BI7/'1.31 Spirits consumption (vol)'!BI7,"")</f>
        <v>133.69696969696969</v>
      </c>
      <c r="BJ7" s="11">
        <f>IFERROR('1.32 Spirits consump (value)'!BJ7/'1.31 Spirits consumption (vol)'!BJ7,"")</f>
        <v>23.547619047619047</v>
      </c>
      <c r="BK7" s="11">
        <f>IFERROR('1.32 Spirits consump (value)'!BK7/'1.31 Spirits consumption (vol)'!BK7,"")</f>
        <v>77.548387096774192</v>
      </c>
      <c r="BL7" s="11">
        <f>IFERROR('1.32 Spirits consump (value)'!BL7/'1.31 Spirits consumption (vol)'!BL7,"")</f>
        <v>22.318681318681318</v>
      </c>
      <c r="BM7" s="11" t="str">
        <f>IFERROR('1.32 Spirits consump (value)'!BM7/'1.31 Spirits consumption (vol)'!BM7,"")</f>
        <v/>
      </c>
      <c r="BN7" s="11">
        <f>IFERROR('1.32 Spirits consump (value)'!BN7/'1.31 Spirits consumption (vol)'!BN7,"")</f>
        <v>72.842323651452276</v>
      </c>
      <c r="BO7" s="11">
        <f>IFERROR('1.32 Spirits consump (value)'!BO7/'1.31 Spirits consumption (vol)'!BO7,"")</f>
        <v>185.57142857142858</v>
      </c>
      <c r="BP7" s="11">
        <f>IFERROR('1.32 Spirits consump (value)'!BP7/'1.31 Spirits consumption (vol)'!BP7,"")</f>
        <v>501.83333333333331</v>
      </c>
      <c r="BQ7" s="11">
        <f>IFERROR('1.32 Spirits consump (value)'!BQ7/'1.31 Spirits consumption (vol)'!BQ7,"")</f>
        <v>82.389830508474574</v>
      </c>
      <c r="BR7" s="11">
        <f>IFERROR('1.32 Spirits consump (value)'!BR7/'1.31 Spirits consumption (vol)'!BR7,"")</f>
        <v>105.49264705882354</v>
      </c>
      <c r="BS7" s="11">
        <f>IFERROR('1.32 Spirits consump (value)'!BS7/'1.31 Spirits consumption (vol)'!BS7,"")</f>
        <v>80.233356211393286</v>
      </c>
      <c r="BT7" s="11">
        <f>IFERROR('1.32 Spirits consump (value)'!BT7/'1.31 Spirits consumption (vol)'!BT7,"")</f>
        <v>121.48645242596093</v>
      </c>
      <c r="BU7" s="11">
        <f>IFERROR('1.32 Spirits consump (value)'!BU7/'1.31 Spirits consumption (vol)'!BU7,"")</f>
        <v>121.79629629629629</v>
      </c>
      <c r="BV7" s="11">
        <f>IFERROR('1.32 Spirits consump (value)'!BV7/'1.31 Spirits consumption (vol)'!BV7,"")</f>
        <v>86.061538461538461</v>
      </c>
      <c r="BW7" s="11">
        <f>IFERROR('1.32 Spirits consump (value)'!BW7/'1.31 Spirits consumption (vol)'!BW7,"")</f>
        <v>165.07894736842104</v>
      </c>
      <c r="BX7" s="11">
        <f>IFERROR('1.32 Spirits consump (value)'!BX7/'1.31 Spirits consumption (vol)'!BX7,"")</f>
        <v>99.850393700787393</v>
      </c>
      <c r="BY7" s="11">
        <f>IFERROR('1.32 Spirits consump (value)'!BY7/'1.31 Spirits consumption (vol)'!BY7,"")</f>
        <v>113.75749128919861</v>
      </c>
      <c r="BZ7" s="11">
        <f>IFERROR('1.32 Spirits consump (value)'!BZ7/'1.31 Spirits consumption (vol)'!BZ7,"")</f>
        <v>93.064613831398276</v>
      </c>
      <c r="CA7" s="11">
        <f>IFERROR('1.32 Spirits consump (value)'!CA7/'1.31 Spirits consumption (vol)'!CA7,"")</f>
        <v>170.75238095238097</v>
      </c>
      <c r="CB7" s="11">
        <f>IFERROR('1.32 Spirits consump (value)'!CB7/'1.31 Spirits consumption (vol)'!CB7,"")</f>
        <v>199.32051282051282</v>
      </c>
      <c r="CC7" s="11">
        <f>IFERROR('1.32 Spirits consump (value)'!CC7/'1.31 Spirits consumption (vol)'!CC7,"")</f>
        <v>174.20965309200605</v>
      </c>
      <c r="CD7" s="11">
        <f>IFERROR('1.32 Spirits consump (value)'!CD7/'1.31 Spirits consumption (vol)'!CD7,"")</f>
        <v>110.83266932270917</v>
      </c>
      <c r="CE7" s="11">
        <f>IFERROR('1.32 Spirits consump (value)'!CE7/'1.31 Spirits consumption (vol)'!CE7,"")</f>
        <v>231.43137254901961</v>
      </c>
      <c r="CF7" s="11">
        <f>IFERROR('1.32 Spirits consump (value)'!CF7/'1.31 Spirits consumption (vol)'!CF7,"")</f>
        <v>109.2608695652174</v>
      </c>
      <c r="CG7" s="11">
        <f>IFERROR('1.32 Spirits consump (value)'!CG7/'1.31 Spirits consumption (vol)'!CG7,"")</f>
        <v>119.03022452504318</v>
      </c>
      <c r="CH7" s="11">
        <f>IFERROR('1.32 Spirits consump (value)'!CH7/'1.31 Spirits consumption (vol)'!CH7,"")</f>
        <v>164.48936170212767</v>
      </c>
      <c r="CI7" s="11">
        <f>IFERROR('1.32 Spirits consump (value)'!CI7/'1.31 Spirits consumption (vol)'!CI7,"")</f>
        <v>137</v>
      </c>
      <c r="CJ7" s="11">
        <f>IFERROR('1.32 Spirits consump (value)'!CJ7/'1.31 Spirits consumption (vol)'!CJ7,"")</f>
        <v>102.66233766233766</v>
      </c>
      <c r="CK7" s="11">
        <f>IFERROR('1.32 Spirits consump (value)'!CK7/'1.31 Spirits consumption (vol)'!CK7,"")</f>
        <v>139.43934142114384</v>
      </c>
      <c r="CL7" s="11">
        <f>IFERROR('1.32 Spirits consump (value)'!CL7/'1.31 Spirits consumption (vol)'!CL7,"")</f>
        <v>87.823529411754905</v>
      </c>
      <c r="CM7" s="11">
        <f>IFERROR('1.32 Spirits consump (value)'!CM7/'1.31 Spirits consumption (vol)'!CM7,"")</f>
        <v>30.651162790697757</v>
      </c>
      <c r="CN7" s="11">
        <f>IFERROR('1.32 Spirits consump (value)'!CN7/'1.31 Spirits consumption (vol)'!CN7,"")</f>
        <v>45.933673469387813</v>
      </c>
      <c r="CO7" s="11">
        <f>IFERROR('1.32 Spirits consump (value)'!CO7/'1.31 Spirits consumption (vol)'!CO7,"")</f>
        <v>25.495145631067956</v>
      </c>
      <c r="CP7" s="11">
        <f>IFERROR('1.32 Spirits consump (value)'!CP7/'1.31 Spirits consumption (vol)'!CP7,"")</f>
        <v>20.247422680412573</v>
      </c>
    </row>
    <row r="8" spans="1:94" x14ac:dyDescent="0.25">
      <c r="A8" s="1" t="s">
        <v>29</v>
      </c>
      <c r="B8" s="11">
        <f>IFERROR('1.32 Spirits consump (value)'!B8/'1.31 Spirits consumption (vol)'!B8,"")</f>
        <v>48.460676634741269</v>
      </c>
      <c r="C8" s="11">
        <f>IFERROR('1.32 Spirits consump (value)'!C8/'1.31 Spirits consumption (vol)'!C8,"")</f>
        <v>35.379945783827431</v>
      </c>
      <c r="D8" s="11">
        <f>IFERROR('1.32 Spirits consump (value)'!D8/'1.31 Spirits consumption (vol)'!D8,"")</f>
        <v>37.083333333333336</v>
      </c>
      <c r="E8" s="11">
        <f>IFERROR('1.32 Spirits consump (value)'!E8/'1.31 Spirits consumption (vol)'!E8,"")</f>
        <v>41.094322660950141</v>
      </c>
      <c r="F8" s="11">
        <f>IFERROR('1.32 Spirits consump (value)'!F8/'1.31 Spirits consumption (vol)'!F8,"")</f>
        <v>247.375</v>
      </c>
      <c r="G8" s="11">
        <f>IFERROR('1.32 Spirits consump (value)'!G8/'1.31 Spirits consumption (vol)'!G8,"")</f>
        <v>32.973425196850393</v>
      </c>
      <c r="H8" s="11">
        <f>IFERROR('1.32 Spirits consump (value)'!H8/'1.31 Spirits consumption (vol)'!H8,"")</f>
        <v>33.888888888888886</v>
      </c>
      <c r="I8" s="11">
        <f>IFERROR('1.32 Spirits consump (value)'!I8/'1.31 Spirits consumption (vol)'!I8,"")</f>
        <v>50.004688832054562</v>
      </c>
      <c r="J8" s="11">
        <f>IFERROR('1.32 Spirits consump (value)'!J8/'1.31 Spirits consumption (vol)'!J8,"")</f>
        <v>27.105454545454545</v>
      </c>
      <c r="K8" s="11">
        <f>IFERROR('1.32 Spirits consump (value)'!K8/'1.31 Spirits consumption (vol)'!K8,"")</f>
        <v>128.42500000000001</v>
      </c>
      <c r="L8" s="11">
        <f>IFERROR('1.32 Spirits consump (value)'!L8/'1.31 Spirits consumption (vol)'!L8,"")</f>
        <v>43.259259259259252</v>
      </c>
      <c r="M8" s="11">
        <f>IFERROR('1.32 Spirits consump (value)'!M8/'1.31 Spirits consumption (vol)'!M8,"")</f>
        <v>5.3933518005540169</v>
      </c>
      <c r="N8" s="11">
        <f>IFERROR('1.32 Spirits consump (value)'!N8/'1.31 Spirits consumption (vol)'!N8,"")</f>
        <v>333.6</v>
      </c>
      <c r="O8" s="11">
        <f>IFERROR('1.32 Spirits consump (value)'!O8/'1.31 Spirits consumption (vol)'!O8,"")</f>
        <v>23.969561324977619</v>
      </c>
      <c r="P8" s="11">
        <f>IFERROR('1.32 Spirits consump (value)'!P8/'1.31 Spirits consumption (vol)'!P8,"")</f>
        <v>115.11312217194569</v>
      </c>
      <c r="Q8" s="11">
        <f>IFERROR('1.32 Spirits consump (value)'!Q8/'1.31 Spirits consumption (vol)'!Q8,"")</f>
        <v>13.862721893491123</v>
      </c>
      <c r="R8" s="11">
        <f>IFERROR('1.32 Spirits consump (value)'!R8/'1.31 Spirits consumption (vol)'!R8,"")</f>
        <v>55.333333333333329</v>
      </c>
      <c r="S8" s="11">
        <f>IFERROR('1.32 Spirits consump (value)'!S8/'1.31 Spirits consumption (vol)'!S8,"")</f>
        <v>43.83606557377049</v>
      </c>
      <c r="T8" s="11">
        <f>IFERROR('1.32 Spirits consump (value)'!T8/'1.31 Spirits consumption (vol)'!T8,"")</f>
        <v>147.44399999999999</v>
      </c>
      <c r="U8" s="11">
        <f>IFERROR('1.32 Spirits consump (value)'!U8/'1.31 Spirits consumption (vol)'!U8,"")</f>
        <v>141.54285714285714</v>
      </c>
      <c r="V8" s="11">
        <f>IFERROR('1.32 Spirits consump (value)'!V8/'1.31 Spirits consumption (vol)'!V8,"")</f>
        <v>178.42500000000001</v>
      </c>
      <c r="W8" s="11">
        <f>IFERROR('1.32 Spirits consump (value)'!W8/'1.31 Spirits consumption (vol)'!W8,"")</f>
        <v>26.192990546460688</v>
      </c>
      <c r="X8" s="11">
        <f>IFERROR('1.32 Spirits consump (value)'!X8/'1.31 Spirits consumption (vol)'!X8,"")</f>
        <v>13.814220183486237</v>
      </c>
      <c r="Y8" s="11">
        <f>IFERROR('1.32 Spirits consump (value)'!Y8/'1.31 Spirits consumption (vol)'!Y8,"")</f>
        <v>73.08695652173914</v>
      </c>
      <c r="Z8" s="11">
        <f>IFERROR('1.32 Spirits consump (value)'!Z8/'1.31 Spirits consumption (vol)'!Z8,"")</f>
        <v>28.446808510638295</v>
      </c>
      <c r="AA8" s="11">
        <f>IFERROR('1.32 Spirits consump (value)'!AA8/'1.31 Spirits consumption (vol)'!AA8,"")</f>
        <v>111.7</v>
      </c>
      <c r="AB8" s="11">
        <f>IFERROR('1.32 Spirits consump (value)'!AB8/'1.31 Spirits consumption (vol)'!AB8,"")</f>
        <v>54.566176470588239</v>
      </c>
      <c r="AC8" s="11">
        <f>IFERROR('1.32 Spirits consump (value)'!AC8/'1.31 Spirits consumption (vol)'!AC8,"")</f>
        <v>60.075949367088604</v>
      </c>
      <c r="AD8" s="11">
        <f>IFERROR('1.32 Spirits consump (value)'!AD8/'1.31 Spirits consumption (vol)'!AD8,"")</f>
        <v>30.767441860465119</v>
      </c>
      <c r="AE8" s="11">
        <f>IFERROR('1.32 Spirits consump (value)'!AE8/'1.31 Spirits consumption (vol)'!AE8,"")</f>
        <v>59.728110599078342</v>
      </c>
      <c r="AF8" s="11">
        <f>IFERROR('1.32 Spirits consump (value)'!AF8/'1.31 Spirits consumption (vol)'!AF8,"")</f>
        <v>101.86842105263158</v>
      </c>
      <c r="AG8" s="11">
        <f>IFERROR('1.32 Spirits consump (value)'!AG8/'1.31 Spirits consumption (vol)'!AG8,"")</f>
        <v>42.471337579617831</v>
      </c>
      <c r="AH8" s="11">
        <f>IFERROR('1.32 Spirits consump (value)'!AH8/'1.31 Spirits consumption (vol)'!AH8,"")</f>
        <v>63.666666666666664</v>
      </c>
      <c r="AI8" s="11">
        <f>IFERROR('1.32 Spirits consump (value)'!AI8/'1.31 Spirits consumption (vol)'!AI8,"")</f>
        <v>42.499074074074073</v>
      </c>
      <c r="AJ8" s="11">
        <f>IFERROR('1.32 Spirits consump (value)'!AJ8/'1.31 Spirits consumption (vol)'!AJ8,"")</f>
        <v>39.71617161716172</v>
      </c>
      <c r="AK8" s="11">
        <f>IFERROR('1.32 Spirits consump (value)'!AK8/'1.31 Spirits consumption (vol)'!AK8,"")</f>
        <v>20.745270352740143</v>
      </c>
      <c r="AL8" s="11">
        <f>IFERROR('1.32 Spirits consump (value)'!AL8/'1.31 Spirits consumption (vol)'!AL8,"")</f>
        <v>60.985915492957751</v>
      </c>
      <c r="AM8" s="11">
        <f>IFERROR('1.32 Spirits consump (value)'!AM8/'1.31 Spirits consumption (vol)'!AM8,"")</f>
        <v>53.94405594405594</v>
      </c>
      <c r="AN8" s="11">
        <f>IFERROR('1.32 Spirits consump (value)'!AN8/'1.31 Spirits consumption (vol)'!AN8,"")</f>
        <v>132.66666666666669</v>
      </c>
      <c r="AO8" s="11">
        <f>IFERROR('1.32 Spirits consump (value)'!AO8/'1.31 Spirits consumption (vol)'!AO8,"")</f>
        <v>15.456758488148624</v>
      </c>
      <c r="AP8" s="11">
        <f>IFERROR('1.32 Spirits consump (value)'!AP8/'1.31 Spirits consumption (vol)'!AP8,"")</f>
        <v>30.270454808471243</v>
      </c>
      <c r="AQ8" s="11">
        <f>IFERROR('1.32 Spirits consump (value)'!AQ8/'1.31 Spirits consumption (vol)'!AQ8,"")</f>
        <v>37.714285714285715</v>
      </c>
      <c r="AR8" s="11">
        <f>IFERROR('1.32 Spirits consump (value)'!AR8/'1.31 Spirits consumption (vol)'!AR8,"")</f>
        <v>35.130434782608695</v>
      </c>
      <c r="AS8" s="11">
        <f>IFERROR('1.32 Spirits consump (value)'!AS8/'1.31 Spirits consumption (vol)'!AS8,"")</f>
        <v>17.591500274775601</v>
      </c>
      <c r="AT8" s="11">
        <f>IFERROR('1.32 Spirits consump (value)'!AT8/'1.31 Spirits consumption (vol)'!AT8,"")</f>
        <v>49.277777777777779</v>
      </c>
      <c r="AU8" s="11">
        <f>IFERROR('1.32 Spirits consump (value)'!AU8/'1.31 Spirits consumption (vol)'!AU8,"")</f>
        <v>47.742014742014739</v>
      </c>
      <c r="AV8" s="11">
        <f>IFERROR('1.32 Spirits consump (value)'!AV8/'1.31 Spirits consumption (vol)'!AV8,"")</f>
        <v>39.153846153846153</v>
      </c>
      <c r="AW8" s="11">
        <f>IFERROR('1.32 Spirits consump (value)'!AW8/'1.31 Spirits consumption (vol)'!AW8,"")</f>
        <v>29.747126436781613</v>
      </c>
      <c r="AX8" s="11">
        <f>IFERROR('1.32 Spirits consump (value)'!AX8/'1.31 Spirits consumption (vol)'!AX8,"")</f>
        <v>24.606837606837605</v>
      </c>
      <c r="AY8" s="11">
        <f>IFERROR('1.32 Spirits consump (value)'!AY8/'1.31 Spirits consumption (vol)'!AY8,"")</f>
        <v>24.261363636363633</v>
      </c>
      <c r="AZ8" s="11">
        <f>IFERROR('1.32 Spirits consump (value)'!AZ8/'1.31 Spirits consumption (vol)'!AZ8,"")</f>
        <v>78.801149425287349</v>
      </c>
      <c r="BA8" s="11">
        <f>IFERROR('1.32 Spirits consump (value)'!BA8/'1.31 Spirits consumption (vol)'!BA8,"")</f>
        <v>50.644444444444446</v>
      </c>
      <c r="BB8" s="11">
        <f>IFERROR('1.32 Spirits consump (value)'!BB8/'1.31 Spirits consumption (vol)'!BB8,"")</f>
        <v>36.375</v>
      </c>
      <c r="BC8" s="11">
        <f>IFERROR('1.32 Spirits consump (value)'!BC8/'1.31 Spirits consumption (vol)'!BC8,"")</f>
        <v>39.699284009546545</v>
      </c>
      <c r="BD8" s="11">
        <f>IFERROR('1.32 Spirits consump (value)'!BD8/'1.31 Spirits consumption (vol)'!BD8,"")</f>
        <v>66.053391053391053</v>
      </c>
      <c r="BE8" s="11">
        <f>IFERROR('1.32 Spirits consump (value)'!BE8/'1.31 Spirits consumption (vol)'!BE8,"")</f>
        <v>181.88888888888889</v>
      </c>
      <c r="BF8" s="11">
        <f>IFERROR('1.32 Spirits consump (value)'!BF8/'1.31 Spirits consumption (vol)'!BF8,"")</f>
        <v>72.874999999999986</v>
      </c>
      <c r="BG8" s="11">
        <f>IFERROR('1.32 Spirits consump (value)'!BG8/'1.31 Spirits consumption (vol)'!BG8,"")</f>
        <v>262.3</v>
      </c>
      <c r="BH8" s="11" t="str">
        <f>IFERROR('1.32 Spirits consump (value)'!BH8/'1.31 Spirits consumption (vol)'!BH8,"")</f>
        <v/>
      </c>
      <c r="BI8" s="11">
        <f>IFERROR('1.32 Spirits consump (value)'!BI8/'1.31 Spirits consumption (vol)'!BI8,"")</f>
        <v>131.38888888888889</v>
      </c>
      <c r="BJ8" s="11">
        <f>IFERROR('1.32 Spirits consump (value)'!BJ8/'1.31 Spirits consumption (vol)'!BJ8,"")</f>
        <v>25.954545454545453</v>
      </c>
      <c r="BK8" s="11">
        <f>IFERROR('1.32 Spirits consump (value)'!BK8/'1.31 Spirits consumption (vol)'!BK8,"")</f>
        <v>78.84375</v>
      </c>
      <c r="BL8" s="11">
        <f>IFERROR('1.32 Spirits consump (value)'!BL8/'1.31 Spirits consumption (vol)'!BL8,"")</f>
        <v>27.382978723404253</v>
      </c>
      <c r="BM8" s="11" t="str">
        <f>IFERROR('1.32 Spirits consump (value)'!BM8/'1.31 Spirits consumption (vol)'!BM8,"")</f>
        <v/>
      </c>
      <c r="BN8" s="11">
        <f>IFERROR('1.32 Spirits consump (value)'!BN8/'1.31 Spirits consumption (vol)'!BN8,"")</f>
        <v>70.892494929006091</v>
      </c>
      <c r="BO8" s="11">
        <f>IFERROR('1.32 Spirits consump (value)'!BO8/'1.31 Spirits consumption (vol)'!BO8,"")</f>
        <v>188.37499999999997</v>
      </c>
      <c r="BP8" s="11">
        <f>IFERROR('1.32 Spirits consump (value)'!BP8/'1.31 Spirits consumption (vol)'!BP8,"")</f>
        <v>515.52272727272725</v>
      </c>
      <c r="BQ8" s="11">
        <f>IFERROR('1.32 Spirits consump (value)'!BQ8/'1.31 Spirits consumption (vol)'!BQ8,"")</f>
        <v>85.193387681159422</v>
      </c>
      <c r="BR8" s="11">
        <f>IFERROR('1.32 Spirits consump (value)'!BR8/'1.31 Spirits consumption (vol)'!BR8,"")</f>
        <v>115.9047619047619</v>
      </c>
      <c r="BS8" s="11">
        <f>IFERROR('1.32 Spirits consump (value)'!BS8/'1.31 Spirits consumption (vol)'!BS8,"")</f>
        <v>82.318474492322935</v>
      </c>
      <c r="BT8" s="11">
        <f>IFERROR('1.32 Spirits consump (value)'!BT8/'1.31 Spirits consumption (vol)'!BT8,"")</f>
        <v>124.68559608875516</v>
      </c>
      <c r="BU8" s="11">
        <f>IFERROR('1.32 Spirits consump (value)'!BU8/'1.31 Spirits consumption (vol)'!BU8,"")</f>
        <v>124.92727272727274</v>
      </c>
      <c r="BV8" s="11">
        <f>IFERROR('1.32 Spirits consump (value)'!BV8/'1.31 Spirits consumption (vol)'!BV8,"")</f>
        <v>88.518796992481199</v>
      </c>
      <c r="BW8" s="11">
        <f>IFERROR('1.32 Spirits consump (value)'!BW8/'1.31 Spirits consumption (vol)'!BW8,"")</f>
        <v>167.86842105263159</v>
      </c>
      <c r="BX8" s="11">
        <f>IFERROR('1.32 Spirits consump (value)'!BX8/'1.31 Spirits consumption (vol)'!BX8,"")</f>
        <v>102.43181818181819</v>
      </c>
      <c r="BY8" s="11">
        <f>IFERROR('1.32 Spirits consump (value)'!BY8/'1.31 Spirits consumption (vol)'!BY8,"")</f>
        <v>115.84573378839592</v>
      </c>
      <c r="BZ8" s="11">
        <f>IFERROR('1.32 Spirits consump (value)'!BZ8/'1.31 Spirits consumption (vol)'!BZ8,"")</f>
        <v>95.026329113924049</v>
      </c>
      <c r="CA8" s="11">
        <f>IFERROR('1.32 Spirits consump (value)'!CA8/'1.31 Spirits consumption (vol)'!CA8,"")</f>
        <v>176.59903381642513</v>
      </c>
      <c r="CB8" s="11">
        <f>IFERROR('1.32 Spirits consump (value)'!CB8/'1.31 Spirits consumption (vol)'!CB8,"")</f>
        <v>200.03571428571428</v>
      </c>
      <c r="CC8" s="11">
        <f>IFERROR('1.32 Spirits consump (value)'!CC8/'1.31 Spirits consumption (vol)'!CC8,"")</f>
        <v>180.62292609351434</v>
      </c>
      <c r="CD8" s="11">
        <f>IFERROR('1.32 Spirits consump (value)'!CD8/'1.31 Spirits consumption (vol)'!CD8,"")</f>
        <v>108.75708502024293</v>
      </c>
      <c r="CE8" s="11">
        <f>IFERROR('1.32 Spirits consump (value)'!CE8/'1.31 Spirits consumption (vol)'!CE8,"")</f>
        <v>234.52830188679246</v>
      </c>
      <c r="CF8" s="11">
        <f>IFERROR('1.32 Spirits consump (value)'!CF8/'1.31 Spirits consumption (vol)'!CF8,"")</f>
        <v>109.95698924731182</v>
      </c>
      <c r="CG8" s="11">
        <f>IFERROR('1.32 Spirits consump (value)'!CG8/'1.31 Spirits consumption (vol)'!CG8,"")</f>
        <v>125.56634865568083</v>
      </c>
      <c r="CH8" s="11">
        <f>IFERROR('1.32 Spirits consump (value)'!CH8/'1.31 Spirits consumption (vol)'!CH8,"")</f>
        <v>167.68085106382978</v>
      </c>
      <c r="CI8" s="11">
        <f>IFERROR('1.32 Spirits consump (value)'!CI8/'1.31 Spirits consumption (vol)'!CI8,"")</f>
        <v>136.4</v>
      </c>
      <c r="CJ8" s="11">
        <f>IFERROR('1.32 Spirits consump (value)'!CJ8/'1.31 Spirits consumption (vol)'!CJ8,"")</f>
        <v>106.90222222222224</v>
      </c>
      <c r="CK8" s="11">
        <f>IFERROR('1.32 Spirits consump (value)'!CK8/'1.31 Spirits consumption (vol)'!CK8,"")</f>
        <v>141.32054560954819</v>
      </c>
      <c r="CL8" s="11">
        <f>IFERROR('1.32 Spirits consump (value)'!CL8/'1.31 Spirits consumption (vol)'!CL8,"")</f>
        <v>109.07142857141456</v>
      </c>
      <c r="CM8" s="11">
        <f>IFERROR('1.32 Spirits consump (value)'!CM8/'1.31 Spirits consumption (vol)'!CM8,"")</f>
        <v>35.609756097561778</v>
      </c>
      <c r="CN8" s="11">
        <f>IFERROR('1.32 Spirits consump (value)'!CN8/'1.31 Spirits consumption (vol)'!CN8,"")</f>
        <v>47.963149078726836</v>
      </c>
      <c r="CO8" s="11">
        <f>IFERROR('1.32 Spirits consump (value)'!CO8/'1.31 Spirits consumption (vol)'!CO8,"")</f>
        <v>27.299342105263147</v>
      </c>
      <c r="CP8" s="11">
        <f>IFERROR('1.32 Spirits consump (value)'!CP8/'1.31 Spirits consumption (vol)'!CP8,"")</f>
        <v>21.274787535410628</v>
      </c>
    </row>
    <row r="9" spans="1:94" x14ac:dyDescent="0.25">
      <c r="A9" s="1" t="s">
        <v>30</v>
      </c>
      <c r="B9" s="11">
        <f>IFERROR('1.32 Spirits consump (value)'!B9/'1.31 Spirits consumption (vol)'!B9,"")</f>
        <v>53.11865844463594</v>
      </c>
      <c r="C9" s="11">
        <f>IFERROR('1.32 Spirits consump (value)'!C9/'1.31 Spirits consumption (vol)'!C9,"")</f>
        <v>38.605713493274166</v>
      </c>
      <c r="D9" s="11">
        <f>IFERROR('1.32 Spirits consump (value)'!D9/'1.31 Spirits consumption (vol)'!D9,"")</f>
        <v>45.953125</v>
      </c>
      <c r="E9" s="11">
        <f>IFERROR('1.32 Spirits consump (value)'!E9/'1.31 Spirits consumption (vol)'!E9,"")</f>
        <v>47.215015459067082</v>
      </c>
      <c r="F9" s="11">
        <f>IFERROR('1.32 Spirits consump (value)'!F9/'1.31 Spirits consumption (vol)'!F9,"")</f>
        <v>235.1764705882353</v>
      </c>
      <c r="G9" s="11">
        <f>IFERROR('1.32 Spirits consump (value)'!G9/'1.31 Spirits consumption (vol)'!G9,"")</f>
        <v>36.789510612173302</v>
      </c>
      <c r="H9" s="11">
        <f>IFERROR('1.32 Spirits consump (value)'!H9/'1.31 Spirits consumption (vol)'!H9,"")</f>
        <v>40.125</v>
      </c>
      <c r="I9" s="11">
        <f>IFERROR('1.32 Spirits consump (value)'!I9/'1.31 Spirits consumption (vol)'!I9,"")</f>
        <v>49.184434270765209</v>
      </c>
      <c r="J9" s="11">
        <f>IFERROR('1.32 Spirits consump (value)'!J9/'1.31 Spirits consumption (vol)'!J9,"")</f>
        <v>31.851301115241636</v>
      </c>
      <c r="K9" s="11">
        <f>IFERROR('1.32 Spirits consump (value)'!K9/'1.31 Spirits consumption (vol)'!K9,"")</f>
        <v>140.23809523809524</v>
      </c>
      <c r="L9" s="11">
        <f>IFERROR('1.32 Spirits consump (value)'!L9/'1.31 Spirits consumption (vol)'!L9,"")</f>
        <v>46.214285714285722</v>
      </c>
      <c r="M9" s="11">
        <f>IFERROR('1.32 Spirits consump (value)'!M9/'1.31 Spirits consumption (vol)'!M9,"")</f>
        <v>5.8886174890083058</v>
      </c>
      <c r="N9" s="11">
        <f>IFERROR('1.32 Spirits consump (value)'!N9/'1.31 Spirits consumption (vol)'!N9,"")</f>
        <v>376.18181818181819</v>
      </c>
      <c r="O9" s="11">
        <f>IFERROR('1.32 Spirits consump (value)'!O9/'1.31 Spirits consumption (vol)'!O9,"")</f>
        <v>24.881475165209974</v>
      </c>
      <c r="P9" s="11">
        <f>IFERROR('1.32 Spirits consump (value)'!P9/'1.31 Spirits consumption (vol)'!P9,"")</f>
        <v>110.66519823788546</v>
      </c>
      <c r="Q9" s="11">
        <f>IFERROR('1.32 Spirits consump (value)'!Q9/'1.31 Spirits consumption (vol)'!Q9,"")</f>
        <v>15.951632906159569</v>
      </c>
      <c r="R9" s="11">
        <f>IFERROR('1.32 Spirits consump (value)'!R9/'1.31 Spirits consumption (vol)'!R9,"")</f>
        <v>58.152416356877325</v>
      </c>
      <c r="S9" s="11">
        <f>IFERROR('1.32 Spirits consump (value)'!S9/'1.31 Spirits consumption (vol)'!S9,"")</f>
        <v>44.802816901408455</v>
      </c>
      <c r="T9" s="11">
        <f>IFERROR('1.32 Spirits consump (value)'!T9/'1.31 Spirits consumption (vol)'!T9,"")</f>
        <v>167.79215686274509</v>
      </c>
      <c r="U9" s="11">
        <f>IFERROR('1.32 Spirits consump (value)'!U9/'1.31 Spirits consumption (vol)'!U9,"")</f>
        <v>160.03703703703704</v>
      </c>
      <c r="V9" s="11">
        <f>IFERROR('1.32 Spirits consump (value)'!V9/'1.31 Spirits consumption (vol)'!V9,"")</f>
        <v>210.74358974358975</v>
      </c>
      <c r="W9" s="11">
        <f>IFERROR('1.32 Spirits consump (value)'!W9/'1.31 Spirits consumption (vol)'!W9,"")</f>
        <v>30.754463268251918</v>
      </c>
      <c r="X9" s="11">
        <f>IFERROR('1.32 Spirits consump (value)'!X9/'1.31 Spirits consumption (vol)'!X9,"")</f>
        <v>14.725252525252525</v>
      </c>
      <c r="Y9" s="11">
        <f>IFERROR('1.32 Spirits consump (value)'!Y9/'1.31 Spirits consumption (vol)'!Y9,"")</f>
        <v>84.782608695652186</v>
      </c>
      <c r="Z9" s="11">
        <f>IFERROR('1.32 Spirits consump (value)'!Z9/'1.31 Spirits consumption (vol)'!Z9,"")</f>
        <v>31.941489361702125</v>
      </c>
      <c r="AA9" s="11">
        <f>IFERROR('1.32 Spirits consump (value)'!AA9/'1.31 Spirits consumption (vol)'!AA9,"")</f>
        <v>119.86666666666667</v>
      </c>
      <c r="AB9" s="11">
        <f>IFERROR('1.32 Spirits consump (value)'!AB9/'1.31 Spirits consumption (vol)'!AB9,"")</f>
        <v>61.355072463768117</v>
      </c>
      <c r="AC9" s="11">
        <f>IFERROR('1.32 Spirits consump (value)'!AC9/'1.31 Spirits consumption (vol)'!AC9,"")</f>
        <v>60.362637362637358</v>
      </c>
      <c r="AD9" s="11">
        <f>IFERROR('1.32 Spirits consump (value)'!AD9/'1.31 Spirits consumption (vol)'!AD9,"")</f>
        <v>33.24444444444444</v>
      </c>
      <c r="AE9" s="11">
        <f>IFERROR('1.32 Spirits consump (value)'!AE9/'1.31 Spirits consumption (vol)'!AE9,"")</f>
        <v>72.476635514018696</v>
      </c>
      <c r="AF9" s="11">
        <f>IFERROR('1.32 Spirits consump (value)'!AF9/'1.31 Spirits consumption (vol)'!AF9,"")</f>
        <v>124.04</v>
      </c>
      <c r="AG9" s="11">
        <f>IFERROR('1.32 Spirits consump (value)'!AG9/'1.31 Spirits consumption (vol)'!AG9,"")</f>
        <v>47.579787234042549</v>
      </c>
      <c r="AH9" s="11">
        <f>IFERROR('1.32 Spirits consump (value)'!AH9/'1.31 Spirits consumption (vol)'!AH9,"")</f>
        <v>66.599999999999994</v>
      </c>
      <c r="AI9" s="11">
        <f>IFERROR('1.32 Spirits consump (value)'!AI9/'1.31 Spirits consumption (vol)'!AI9,"")</f>
        <v>47.114121510673236</v>
      </c>
      <c r="AJ9" s="11">
        <f>IFERROR('1.32 Spirits consump (value)'!AJ9/'1.31 Spirits consumption (vol)'!AJ9,"")</f>
        <v>53.942857142857143</v>
      </c>
      <c r="AK9" s="11">
        <f>IFERROR('1.32 Spirits consump (value)'!AK9/'1.31 Spirits consumption (vol)'!AK9,"")</f>
        <v>24.466541822721599</v>
      </c>
      <c r="AL9" s="11">
        <f>IFERROR('1.32 Spirits consump (value)'!AL9/'1.31 Spirits consumption (vol)'!AL9,"")</f>
        <v>66.38636363636364</v>
      </c>
      <c r="AM9" s="11">
        <f>IFERROR('1.32 Spirits consump (value)'!AM9/'1.31 Spirits consumption (vol)'!AM9,"")</f>
        <v>63.255033557046978</v>
      </c>
      <c r="AN9" s="11">
        <f>IFERROR('1.32 Spirits consump (value)'!AN9/'1.31 Spirits consumption (vol)'!AN9,"")</f>
        <v>149.72727272727269</v>
      </c>
      <c r="AO9" s="11">
        <f>IFERROR('1.32 Spirits consump (value)'!AO9/'1.31 Spirits consumption (vol)'!AO9,"")</f>
        <v>17.808536585365854</v>
      </c>
      <c r="AP9" s="11">
        <f>IFERROR('1.32 Spirits consump (value)'!AP9/'1.31 Spirits consumption (vol)'!AP9,"")</f>
        <v>34.885438720301103</v>
      </c>
      <c r="AQ9" s="11">
        <f>IFERROR('1.32 Spirits consump (value)'!AQ9/'1.31 Spirits consumption (vol)'!AQ9,"")</f>
        <v>45.348258706467661</v>
      </c>
      <c r="AR9" s="11">
        <f>IFERROR('1.32 Spirits consump (value)'!AR9/'1.31 Spirits consumption (vol)'!AR9,"")</f>
        <v>38.541666666666671</v>
      </c>
      <c r="AS9" s="11">
        <f>IFERROR('1.32 Spirits consump (value)'!AS9/'1.31 Spirits consumption (vol)'!AS9,"")</f>
        <v>21.054684512428299</v>
      </c>
      <c r="AT9" s="11">
        <f>IFERROR('1.32 Spirits consump (value)'!AT9/'1.31 Spirits consumption (vol)'!AT9,"")</f>
        <v>55.399082568807337</v>
      </c>
      <c r="AU9" s="11">
        <f>IFERROR('1.32 Spirits consump (value)'!AU9/'1.31 Spirits consumption (vol)'!AU9,"")</f>
        <v>58.380352644836265</v>
      </c>
      <c r="AV9" s="11">
        <f>IFERROR('1.32 Spirits consump (value)'!AV9/'1.31 Spirits consumption (vol)'!AV9,"")</f>
        <v>42.249999999999993</v>
      </c>
      <c r="AW9" s="11">
        <f>IFERROR('1.32 Spirits consump (value)'!AW9/'1.31 Spirits consumption (vol)'!AW9,"")</f>
        <v>32.911949685534587</v>
      </c>
      <c r="AX9" s="11">
        <f>IFERROR('1.32 Spirits consump (value)'!AX9/'1.31 Spirits consumption (vol)'!AX9,"")</f>
        <v>25.974789915966387</v>
      </c>
      <c r="AY9" s="11">
        <f>IFERROR('1.32 Spirits consump (value)'!AY9/'1.31 Spirits consumption (vol)'!AY9,"")</f>
        <v>25.663043478260871</v>
      </c>
      <c r="AZ9" s="11">
        <f>IFERROR('1.32 Spirits consump (value)'!AZ9/'1.31 Spirits consumption (vol)'!AZ9,"")</f>
        <v>82.557062146892662</v>
      </c>
      <c r="BA9" s="11">
        <f>IFERROR('1.32 Spirits consump (value)'!BA9/'1.31 Spirits consumption (vol)'!BA9,"")</f>
        <v>54.416666666666664</v>
      </c>
      <c r="BB9" s="11">
        <f>IFERROR('1.32 Spirits consump (value)'!BB9/'1.31 Spirits consumption (vol)'!BB9,"")</f>
        <v>37.777777777777779</v>
      </c>
      <c r="BC9" s="11">
        <f>IFERROR('1.32 Spirits consump (value)'!BC9/'1.31 Spirits consumption (vol)'!BC9,"")</f>
        <v>48.36926605504587</v>
      </c>
      <c r="BD9" s="11">
        <f>IFERROR('1.32 Spirits consump (value)'!BD9/'1.31 Spirits consumption (vol)'!BD9,"")</f>
        <v>70.68960674157303</v>
      </c>
      <c r="BE9" s="11">
        <f>IFERROR('1.32 Spirits consump (value)'!BE9/'1.31 Spirits consumption (vol)'!BE9,"")</f>
        <v>200.88888888888889</v>
      </c>
      <c r="BF9" s="11">
        <f>IFERROR('1.32 Spirits consump (value)'!BF9/'1.31 Spirits consumption (vol)'!BF9,"")</f>
        <v>95.374999999999986</v>
      </c>
      <c r="BG9" s="11">
        <f>IFERROR('1.32 Spirits consump (value)'!BG9/'1.31 Spirits consumption (vol)'!BG9,"")</f>
        <v>286</v>
      </c>
      <c r="BH9" s="11" t="str">
        <f>IFERROR('1.32 Spirits consump (value)'!BH9/'1.31 Spirits consumption (vol)'!BH9,"")</f>
        <v/>
      </c>
      <c r="BI9" s="11">
        <f>IFERROR('1.32 Spirits consump (value)'!BI9/'1.31 Spirits consumption (vol)'!BI9,"")</f>
        <v>133.90243902439025</v>
      </c>
      <c r="BJ9" s="11">
        <f>IFERROR('1.32 Spirits consump (value)'!BJ9/'1.31 Spirits consumption (vol)'!BJ9,"")</f>
        <v>28.829787234042552</v>
      </c>
      <c r="BK9" s="11">
        <f>IFERROR('1.32 Spirits consump (value)'!BK9/'1.31 Spirits consumption (vol)'!BK9,"")</f>
        <v>84.969696969696969</v>
      </c>
      <c r="BL9" s="11">
        <f>IFERROR('1.32 Spirits consump (value)'!BL9/'1.31 Spirits consumption (vol)'!BL9,"")</f>
        <v>33.114583333333336</v>
      </c>
      <c r="BM9" s="11" t="str">
        <f>IFERROR('1.32 Spirits consump (value)'!BM9/'1.31 Spirits consumption (vol)'!BM9,"")</f>
        <v/>
      </c>
      <c r="BN9" s="11">
        <f>IFERROR('1.32 Spirits consump (value)'!BN9/'1.31 Spirits consumption (vol)'!BN9,"")</f>
        <v>70.562624254473164</v>
      </c>
      <c r="BO9" s="11">
        <f>IFERROR('1.32 Spirits consump (value)'!BO9/'1.31 Spirits consumption (vol)'!BO9,"")</f>
        <v>203.11111111111111</v>
      </c>
      <c r="BP9" s="11">
        <f>IFERROR('1.32 Spirits consump (value)'!BP9/'1.31 Spirits consumption (vol)'!BP9,"")</f>
        <v>531.23076923076928</v>
      </c>
      <c r="BQ9" s="11">
        <f>IFERROR('1.32 Spirits consump (value)'!BQ9/'1.31 Spirits consumption (vol)'!BQ9,"")</f>
        <v>87.398918286800168</v>
      </c>
      <c r="BR9" s="11">
        <f>IFERROR('1.32 Spirits consump (value)'!BR9/'1.31 Spirits consumption (vol)'!BR9,"")</f>
        <v>125.89473684210526</v>
      </c>
      <c r="BS9" s="11">
        <f>IFERROR('1.32 Spirits consump (value)'!BS9/'1.31 Spirits consumption (vol)'!BS9,"")</f>
        <v>83.772392834293015</v>
      </c>
      <c r="BT9" s="11">
        <f>IFERROR('1.32 Spirits consump (value)'!BT9/'1.31 Spirits consumption (vol)'!BT9,"")</f>
        <v>138.26419322709162</v>
      </c>
      <c r="BU9" s="11">
        <f>IFERROR('1.32 Spirits consump (value)'!BU9/'1.31 Spirits consumption (vol)'!BU9,"")</f>
        <v>139.16216216216216</v>
      </c>
      <c r="BV9" s="11">
        <f>IFERROR('1.32 Spirits consump (value)'!BV9/'1.31 Spirits consumption (vol)'!BV9,"")</f>
        <v>98.955555555555563</v>
      </c>
      <c r="BW9" s="11">
        <f>IFERROR('1.32 Spirits consump (value)'!BW9/'1.31 Spirits consumption (vol)'!BW9,"")</f>
        <v>185.7763157894737</v>
      </c>
      <c r="BX9" s="11">
        <f>IFERROR('1.32 Spirits consump (value)'!BX9/'1.31 Spirits consumption (vol)'!BX9,"")</f>
        <v>112.91851851851852</v>
      </c>
      <c r="BY9" s="11">
        <f>IFERROR('1.32 Spirits consump (value)'!BY9/'1.31 Spirits consumption (vol)'!BY9,"")</f>
        <v>127.10172872340424</v>
      </c>
      <c r="BZ9" s="11">
        <f>IFERROR('1.32 Spirits consump (value)'!BZ9/'1.31 Spirits consumption (vol)'!BZ9,"")</f>
        <v>104.2986881937437</v>
      </c>
      <c r="CA9" s="11">
        <f>IFERROR('1.32 Spirits consump (value)'!CA9/'1.31 Spirits consumption (vol)'!CA9,"")</f>
        <v>197.34951456310679</v>
      </c>
      <c r="CB9" s="11">
        <f>IFERROR('1.32 Spirits consump (value)'!CB9/'1.31 Spirits consumption (vol)'!CB9,"")</f>
        <v>223</v>
      </c>
      <c r="CC9" s="11">
        <f>IFERROR('1.32 Spirits consump (value)'!CC9/'1.31 Spirits consumption (vol)'!CC9,"")</f>
        <v>202.42748091603053</v>
      </c>
      <c r="CD9" s="11">
        <f>IFERROR('1.32 Spirits consump (value)'!CD9/'1.31 Spirits consumption (vol)'!CD9,"")</f>
        <v>120.8068669527897</v>
      </c>
      <c r="CE9" s="11">
        <f>IFERROR('1.32 Spirits consump (value)'!CE9/'1.31 Spirits consumption (vol)'!CE9,"")</f>
        <v>263.72727272727275</v>
      </c>
      <c r="CF9" s="11">
        <f>IFERROR('1.32 Spirits consump (value)'!CF9/'1.31 Spirits consumption (vol)'!CF9,"")</f>
        <v>119.6595744680851</v>
      </c>
      <c r="CG9" s="11">
        <f>IFERROR('1.32 Spirits consump (value)'!CG9/'1.31 Spirits consumption (vol)'!CG9,"")</f>
        <v>142.35021834061135</v>
      </c>
      <c r="CH9" s="11">
        <f>IFERROR('1.32 Spirits consump (value)'!CH9/'1.31 Spirits consumption (vol)'!CH9,"")</f>
        <v>183.51041666666669</v>
      </c>
      <c r="CI9" s="11">
        <f>IFERROR('1.32 Spirits consump (value)'!CI9/'1.31 Spirits consumption (vol)'!CI9,"")</f>
        <v>144.02469135802468</v>
      </c>
      <c r="CJ9" s="11">
        <f>IFERROR('1.32 Spirits consump (value)'!CJ9/'1.31 Spirits consumption (vol)'!CJ9,"")</f>
        <v>122.09649122807018</v>
      </c>
      <c r="CK9" s="11">
        <f>IFERROR('1.32 Spirits consump (value)'!CK9/'1.31 Spirits consumption (vol)'!CK9,"")</f>
        <v>156.25335570469798</v>
      </c>
      <c r="CL9" s="11">
        <f>IFERROR('1.32 Spirits consump (value)'!CL9/'1.31 Spirits consumption (vol)'!CL9,"")</f>
        <v>92.705882352952443</v>
      </c>
      <c r="CM9" s="11">
        <f>IFERROR('1.32 Spirits consump (value)'!CM9/'1.31 Spirits consumption (vol)'!CM9,"")</f>
        <v>39.097560975610357</v>
      </c>
      <c r="CN9" s="11">
        <f>IFERROR('1.32 Spirits consump (value)'!CN9/'1.31 Spirits consumption (vol)'!CN9,"")</f>
        <v>49.706840390879393</v>
      </c>
      <c r="CO9" s="11">
        <f>IFERROR('1.32 Spirits consump (value)'!CO9/'1.31 Spirits consumption (vol)'!CO9,"")</f>
        <v>27.921951219512199</v>
      </c>
      <c r="CP9" s="11">
        <f>IFERROR('1.32 Spirits consump (value)'!CP9/'1.31 Spirits consumption (vol)'!CP9,"")</f>
        <v>22.300268096514543</v>
      </c>
    </row>
    <row r="10" spans="1:94" x14ac:dyDescent="0.25">
      <c r="A10" s="1" t="s">
        <v>31</v>
      </c>
      <c r="B10" s="11">
        <f>IFERROR('1.32 Spirits consump (value)'!B10/'1.31 Spirits consumption (vol)'!B10,"")</f>
        <v>56.855395323086661</v>
      </c>
      <c r="C10" s="11">
        <f>IFERROR('1.32 Spirits consump (value)'!C10/'1.31 Spirits consumption (vol)'!C10,"")</f>
        <v>42.490421150524782</v>
      </c>
      <c r="D10" s="11">
        <f>IFERROR('1.32 Spirits consump (value)'!D10/'1.31 Spirits consumption (vol)'!D10,"")</f>
        <v>57.44</v>
      </c>
      <c r="E10" s="11">
        <f>IFERROR('1.32 Spirits consump (value)'!E10/'1.31 Spirits consumption (vol)'!E10,"")</f>
        <v>56.572850914296865</v>
      </c>
      <c r="F10" s="11">
        <f>IFERROR('1.32 Spirits consump (value)'!F10/'1.31 Spirits consumption (vol)'!F10,"")</f>
        <v>235.58823529411765</v>
      </c>
      <c r="G10" s="11">
        <f>IFERROR('1.32 Spirits consump (value)'!G10/'1.31 Spirits consumption (vol)'!G10,"")</f>
        <v>35.747476316198167</v>
      </c>
      <c r="H10" s="11">
        <f>IFERROR('1.32 Spirits consump (value)'!H10/'1.31 Spirits consumption (vol)'!H10,"")</f>
        <v>43</v>
      </c>
      <c r="I10" s="11">
        <f>IFERROR('1.32 Spirits consump (value)'!I10/'1.31 Spirits consumption (vol)'!I10,"")</f>
        <v>56.215370664248461</v>
      </c>
      <c r="J10" s="11">
        <f>IFERROR('1.32 Spirits consump (value)'!J10/'1.31 Spirits consumption (vol)'!J10,"")</f>
        <v>39.956140350877192</v>
      </c>
      <c r="K10" s="11">
        <f>IFERROR('1.32 Spirits consump (value)'!K10/'1.31 Spirits consumption (vol)'!K10,"")</f>
        <v>146.44444444444446</v>
      </c>
      <c r="L10" s="11">
        <f>IFERROR('1.32 Spirits consump (value)'!L10/'1.31 Spirits consumption (vol)'!L10,"")</f>
        <v>41.633333333333333</v>
      </c>
      <c r="M10" s="11">
        <f>IFERROR('1.32 Spirits consump (value)'!M10/'1.31 Spirits consumption (vol)'!M10,"")</f>
        <v>6.1780081117620549</v>
      </c>
      <c r="N10" s="11">
        <f>IFERROR('1.32 Spirits consump (value)'!N10/'1.31 Spirits consumption (vol)'!N10,"")</f>
        <v>413.16666666666669</v>
      </c>
      <c r="O10" s="11">
        <f>IFERROR('1.32 Spirits consump (value)'!O10/'1.31 Spirits consumption (vol)'!O10,"")</f>
        <v>20.327995255041518</v>
      </c>
      <c r="P10" s="11">
        <f>IFERROR('1.32 Spirits consump (value)'!P10/'1.31 Spirits consumption (vol)'!P10,"")</f>
        <v>113.01271186440677</v>
      </c>
      <c r="Q10" s="11">
        <f>IFERROR('1.32 Spirits consump (value)'!Q10/'1.31 Spirits consumption (vol)'!Q10,"")</f>
        <v>16.88583509513742</v>
      </c>
      <c r="R10" s="11">
        <f>IFERROR('1.32 Spirits consump (value)'!R10/'1.31 Spirits consumption (vol)'!R10,"")</f>
        <v>60.176079734219265</v>
      </c>
      <c r="S10" s="11">
        <f>IFERROR('1.32 Spirits consump (value)'!S10/'1.31 Spirits consumption (vol)'!S10,"")</f>
        <v>48.296296296296298</v>
      </c>
      <c r="T10" s="11">
        <f>IFERROR('1.32 Spirits consump (value)'!T10/'1.31 Spirits consumption (vol)'!T10,"")</f>
        <v>168.63498098859316</v>
      </c>
      <c r="U10" s="11">
        <f>IFERROR('1.32 Spirits consump (value)'!U10/'1.31 Spirits consumption (vol)'!U10,"")</f>
        <v>161.90625</v>
      </c>
      <c r="V10" s="11">
        <f>IFERROR('1.32 Spirits consump (value)'!V10/'1.31 Spirits consumption (vol)'!V10,"")</f>
        <v>207.25641025641025</v>
      </c>
      <c r="W10" s="11">
        <f>IFERROR('1.32 Spirits consump (value)'!W10/'1.31 Spirits consumption (vol)'!W10,"")</f>
        <v>34.825952470765749</v>
      </c>
      <c r="X10" s="11">
        <f>IFERROR('1.32 Spirits consump (value)'!X10/'1.31 Spirits consumption (vol)'!X10,"")</f>
        <v>16.309027777777779</v>
      </c>
      <c r="Y10" s="11">
        <f>IFERROR('1.32 Spirits consump (value)'!Y10/'1.31 Spirits consumption (vol)'!Y10,"")</f>
        <v>90.913043478260875</v>
      </c>
      <c r="Z10" s="11">
        <f>IFERROR('1.32 Spirits consump (value)'!Z10/'1.31 Spirits consumption (vol)'!Z10,"")</f>
        <v>34.846560846560848</v>
      </c>
      <c r="AA10" s="11">
        <f>IFERROR('1.32 Spirits consump (value)'!AA10/'1.31 Spirits consumption (vol)'!AA10,"")</f>
        <v>135.22413793103448</v>
      </c>
      <c r="AB10" s="11">
        <f>IFERROR('1.32 Spirits consump (value)'!AB10/'1.31 Spirits consumption (vol)'!AB10,"")</f>
        <v>71.678571428571431</v>
      </c>
      <c r="AC10" s="11">
        <f>IFERROR('1.32 Spirits consump (value)'!AC10/'1.31 Spirits consumption (vol)'!AC10,"")</f>
        <v>79.793103448275872</v>
      </c>
      <c r="AD10" s="11">
        <f>IFERROR('1.32 Spirits consump (value)'!AD10/'1.31 Spirits consumption (vol)'!AD10,"")</f>
        <v>40.723404255319146</v>
      </c>
      <c r="AE10" s="11">
        <f>IFERROR('1.32 Spirits consump (value)'!AE10/'1.31 Spirits consumption (vol)'!AE10,"")</f>
        <v>79.551401869158894</v>
      </c>
      <c r="AF10" s="11">
        <f>IFERROR('1.32 Spirits consump (value)'!AF10/'1.31 Spirits consumption (vol)'!AF10,"")</f>
        <v>137.36885245901641</v>
      </c>
      <c r="AG10" s="11">
        <f>IFERROR('1.32 Spirits consump (value)'!AG10/'1.31 Spirits consumption (vol)'!AG10,"")</f>
        <v>56.529032258064518</v>
      </c>
      <c r="AH10" s="11">
        <f>IFERROR('1.32 Spirits consump (value)'!AH10/'1.31 Spirits consumption (vol)'!AH10,"")</f>
        <v>84.666666666666671</v>
      </c>
      <c r="AI10" s="11">
        <f>IFERROR('1.32 Spirits consump (value)'!AI10/'1.31 Spirits consumption (vol)'!AI10,"")</f>
        <v>53.821005917159773</v>
      </c>
      <c r="AJ10" s="11">
        <f>IFERROR('1.32 Spirits consump (value)'!AJ10/'1.31 Spirits consumption (vol)'!AJ10,"")</f>
        <v>58.047619047619051</v>
      </c>
      <c r="AK10" s="11">
        <f>IFERROR('1.32 Spirits consump (value)'!AK10/'1.31 Spirits consumption (vol)'!AK10,"")</f>
        <v>28.488689547581902</v>
      </c>
      <c r="AL10" s="11">
        <f>IFERROR('1.32 Spirits consump (value)'!AL10/'1.31 Spirits consumption (vol)'!AL10,"")</f>
        <v>75.404761904761898</v>
      </c>
      <c r="AM10" s="11">
        <f>IFERROR('1.32 Spirits consump (value)'!AM10/'1.31 Spirits consumption (vol)'!AM10,"")</f>
        <v>68</v>
      </c>
      <c r="AN10" s="11">
        <f>IFERROR('1.32 Spirits consump (value)'!AN10/'1.31 Spirits consumption (vol)'!AN10,"")</f>
        <v>158.69565217391306</v>
      </c>
      <c r="AO10" s="11">
        <f>IFERROR('1.32 Spirits consump (value)'!AO10/'1.31 Spirits consumption (vol)'!AO10,"")</f>
        <v>17.937167199148028</v>
      </c>
      <c r="AP10" s="11">
        <f>IFERROR('1.32 Spirits consump (value)'!AP10/'1.31 Spirits consumption (vol)'!AP10,"")</f>
        <v>38.825135951661629</v>
      </c>
      <c r="AQ10" s="11">
        <f>IFERROR('1.32 Spirits consump (value)'!AQ10/'1.31 Spirits consumption (vol)'!AQ10,"")</f>
        <v>56.333333333333329</v>
      </c>
      <c r="AR10" s="11">
        <f>IFERROR('1.32 Spirits consump (value)'!AR10/'1.31 Spirits consumption (vol)'!AR10,"")</f>
        <v>48.64</v>
      </c>
      <c r="AS10" s="11">
        <f>IFERROR('1.32 Spirits consump (value)'!AS10/'1.31 Spirits consumption (vol)'!AS10,"")</f>
        <v>23.679279279279278</v>
      </c>
      <c r="AT10" s="11">
        <f>IFERROR('1.32 Spirits consump (value)'!AT10/'1.31 Spirits consumption (vol)'!AT10,"")</f>
        <v>59.615720524017476</v>
      </c>
      <c r="AU10" s="11">
        <f>IFERROR('1.32 Spirits consump (value)'!AU10/'1.31 Spirits consumption (vol)'!AU10,"")</f>
        <v>63.336814621409928</v>
      </c>
      <c r="AV10" s="11">
        <f>IFERROR('1.32 Spirits consump (value)'!AV10/'1.31 Spirits consumption (vol)'!AV10,"")</f>
        <v>44.962264150943398</v>
      </c>
      <c r="AW10" s="11">
        <f>IFERROR('1.32 Spirits consump (value)'!AW10/'1.31 Spirits consumption (vol)'!AW10,"")</f>
        <v>32.806060606060605</v>
      </c>
      <c r="AX10" s="11">
        <f>IFERROR('1.32 Spirits consump (value)'!AX10/'1.31 Spirits consumption (vol)'!AX10,"")</f>
        <v>26.351999999999997</v>
      </c>
      <c r="AY10" s="11">
        <f>IFERROR('1.32 Spirits consump (value)'!AY10/'1.31 Spirits consumption (vol)'!AY10,"")</f>
        <v>25.956521739130437</v>
      </c>
      <c r="AZ10" s="11">
        <f>IFERROR('1.32 Spirits consump (value)'!AZ10/'1.31 Spirits consumption (vol)'!AZ10,"")</f>
        <v>83.129716981132077</v>
      </c>
      <c r="BA10" s="11">
        <f>IFERROR('1.32 Spirits consump (value)'!BA10/'1.31 Spirits consumption (vol)'!BA10,"")</f>
        <v>62.61538461538462</v>
      </c>
      <c r="BB10" s="11">
        <f>IFERROR('1.32 Spirits consump (value)'!BB10/'1.31 Spirits consumption (vol)'!BB10,"")</f>
        <v>48.699999999999996</v>
      </c>
      <c r="BC10" s="11">
        <f>IFERROR('1.32 Spirits consump (value)'!BC10/'1.31 Spirits consumption (vol)'!BC10,"")</f>
        <v>68.779310344827593</v>
      </c>
      <c r="BD10" s="11">
        <f>IFERROR('1.32 Spirits consump (value)'!BD10/'1.31 Spirits consumption (vol)'!BD10,"")</f>
        <v>73.622176591375776</v>
      </c>
      <c r="BE10" s="11">
        <f>IFERROR('1.32 Spirits consump (value)'!BE10/'1.31 Spirits consumption (vol)'!BE10,"")</f>
        <v>232.66666666666666</v>
      </c>
      <c r="BF10" s="11">
        <f>IFERROR('1.32 Spirits consump (value)'!BF10/'1.31 Spirits consumption (vol)'!BF10,"")</f>
        <v>90.7</v>
      </c>
      <c r="BG10" s="11">
        <f>IFERROR('1.32 Spirits consump (value)'!BG10/'1.31 Spirits consumption (vol)'!BG10,"")</f>
        <v>358.45454545454544</v>
      </c>
      <c r="BH10" s="11" t="str">
        <f>IFERROR('1.32 Spirits consump (value)'!BH10/'1.31 Spirits consumption (vol)'!BH10,"")</f>
        <v/>
      </c>
      <c r="BI10" s="11">
        <f>IFERROR('1.32 Spirits consump (value)'!BI10/'1.31 Spirits consumption (vol)'!BI10,"")</f>
        <v>149.47727272727272</v>
      </c>
      <c r="BJ10" s="11">
        <f>IFERROR('1.32 Spirits consump (value)'!BJ10/'1.31 Spirits consumption (vol)'!BJ10,"")</f>
        <v>29.81632653061224</v>
      </c>
      <c r="BK10" s="11">
        <f>IFERROR('1.32 Spirits consump (value)'!BK10/'1.31 Spirits consumption (vol)'!BK10,"")</f>
        <v>90.294117647058826</v>
      </c>
      <c r="BL10" s="11">
        <f>IFERROR('1.32 Spirits consump (value)'!BL10/'1.31 Spirits consumption (vol)'!BL10,"")</f>
        <v>40.264705882352942</v>
      </c>
      <c r="BM10" s="11" t="str">
        <f>IFERROR('1.32 Spirits consump (value)'!BM10/'1.31 Spirits consumption (vol)'!BM10,"")</f>
        <v/>
      </c>
      <c r="BN10" s="11">
        <f>IFERROR('1.32 Spirits consump (value)'!BN10/'1.31 Spirits consumption (vol)'!BN10,"")</f>
        <v>64.476861167002014</v>
      </c>
      <c r="BO10" s="11">
        <f>IFERROR('1.32 Spirits consump (value)'!BO10/'1.31 Spirits consumption (vol)'!BO10,"")</f>
        <v>221.6</v>
      </c>
      <c r="BP10" s="11">
        <f>IFERROR('1.32 Spirits consump (value)'!BP10/'1.31 Spirits consumption (vol)'!BP10,"")</f>
        <v>545.64406779661022</v>
      </c>
      <c r="BQ10" s="11">
        <f>IFERROR('1.32 Spirits consump (value)'!BQ10/'1.31 Spirits consumption (vol)'!BQ10,"")</f>
        <v>87.33967119370979</v>
      </c>
      <c r="BR10" s="11">
        <f>IFERROR('1.32 Spirits consump (value)'!BR10/'1.31 Spirits consumption (vol)'!BR10,"")</f>
        <v>128.98662207357859</v>
      </c>
      <c r="BS10" s="11">
        <f>IFERROR('1.32 Spirits consump (value)'!BS10/'1.31 Spirits consumption (vol)'!BS10,"")</f>
        <v>83.433416692716477</v>
      </c>
      <c r="BT10" s="11">
        <f>IFERROR('1.32 Spirits consump (value)'!BT10/'1.31 Spirits consumption (vol)'!BT10,"")</f>
        <v>146.43858109801957</v>
      </c>
      <c r="BU10" s="11">
        <f>IFERROR('1.32 Spirits consump (value)'!BU10/'1.31 Spirits consumption (vol)'!BU10,"")</f>
        <v>153.01785714285714</v>
      </c>
      <c r="BV10" s="11">
        <f>IFERROR('1.32 Spirits consump (value)'!BV10/'1.31 Spirits consumption (vol)'!BV10,"")</f>
        <v>107.21739130434781</v>
      </c>
      <c r="BW10" s="11">
        <f>IFERROR('1.32 Spirits consump (value)'!BW10/'1.31 Spirits consumption (vol)'!BW10,"")</f>
        <v>203.23287671232876</v>
      </c>
      <c r="BX10" s="11">
        <f>IFERROR('1.32 Spirits consump (value)'!BX10/'1.31 Spirits consumption (vol)'!BX10,"")</f>
        <v>133.26923076923077</v>
      </c>
      <c r="BY10" s="11">
        <f>IFERROR('1.32 Spirits consump (value)'!BY10/'1.31 Spirits consumption (vol)'!BY10,"")</f>
        <v>138.2444152431012</v>
      </c>
      <c r="BZ10" s="11">
        <f>IFERROR('1.32 Spirits consump (value)'!BZ10/'1.31 Spirits consumption (vol)'!BZ10,"")</f>
        <v>112.56198770491804</v>
      </c>
      <c r="CA10" s="11">
        <f>IFERROR('1.32 Spirits consump (value)'!CA10/'1.31 Spirits consumption (vol)'!CA10,"")</f>
        <v>222.66176470588238</v>
      </c>
      <c r="CB10" s="11">
        <f>IFERROR('1.32 Spirits consump (value)'!CB10/'1.31 Spirits consumption (vol)'!CB10,"")</f>
        <v>238.67441860465115</v>
      </c>
      <c r="CC10" s="11">
        <f>IFERROR('1.32 Spirits consump (value)'!CC10/'1.31 Spirits consumption (vol)'!CC10,"")</f>
        <v>217.50863422291991</v>
      </c>
      <c r="CD10" s="11">
        <f>IFERROR('1.32 Spirits consump (value)'!CD10/'1.31 Spirits consumption (vol)'!CD10,"")</f>
        <v>128.86637931034483</v>
      </c>
      <c r="CE10" s="11">
        <f>IFERROR('1.32 Spirits consump (value)'!CE10/'1.31 Spirits consumption (vol)'!CE10,"")</f>
        <v>282.07142857142856</v>
      </c>
      <c r="CF10" s="11">
        <f>IFERROR('1.32 Spirits consump (value)'!CF10/'1.31 Spirits consumption (vol)'!CF10,"")</f>
        <v>129.63043478260869</v>
      </c>
      <c r="CG10" s="11">
        <f>IFERROR('1.32 Spirits consump (value)'!CG10/'1.31 Spirits consumption (vol)'!CG10,"")</f>
        <v>157.32509157509159</v>
      </c>
      <c r="CH10" s="11">
        <f>IFERROR('1.32 Spirits consump (value)'!CH10/'1.31 Spirits consumption (vol)'!CH10,"")</f>
        <v>192.66315789473683</v>
      </c>
      <c r="CI10" s="11">
        <f>IFERROR('1.32 Spirits consump (value)'!CI10/'1.31 Spirits consumption (vol)'!CI10,"")</f>
        <v>160.38095238095238</v>
      </c>
      <c r="CJ10" s="11">
        <f>IFERROR('1.32 Spirits consump (value)'!CJ10/'1.31 Spirits consumption (vol)'!CJ10,"")</f>
        <v>127.83749999999999</v>
      </c>
      <c r="CK10" s="11">
        <f>IFERROR('1.32 Spirits consump (value)'!CK10/'1.31 Spirits consumption (vol)'!CK10,"")</f>
        <v>144.78207236842107</v>
      </c>
      <c r="CL10" s="11">
        <f>IFERROR('1.32 Spirits consump (value)'!CL10/'1.31 Spirits consumption (vol)'!CL10,"")</f>
        <v>95.999999999999332</v>
      </c>
      <c r="CM10" s="11">
        <f>IFERROR('1.32 Spirits consump (value)'!CM10/'1.31 Spirits consumption (vol)'!CM10,"")</f>
        <v>41.225000000001231</v>
      </c>
      <c r="CN10" s="11">
        <f>IFERROR('1.32 Spirits consump (value)'!CN10/'1.31 Spirits consumption (vol)'!CN10,"")</f>
        <v>52.78787878787881</v>
      </c>
      <c r="CO10" s="11">
        <f>IFERROR('1.32 Spirits consump (value)'!CO10/'1.31 Spirits consumption (vol)'!CO10,"")</f>
        <v>29.79402515723271</v>
      </c>
      <c r="CP10" s="11">
        <f>IFERROR('1.32 Spirits consump (value)'!CP10/'1.31 Spirits consumption (vol)'!CP10,"")</f>
        <v>23.121365360303884</v>
      </c>
    </row>
    <row r="11" spans="1:94" x14ac:dyDescent="0.25">
      <c r="A11" s="1" t="s">
        <v>32</v>
      </c>
      <c r="B11" s="11">
        <f>IFERROR('1.32 Spirits consump (value)'!B11/'1.31 Spirits consumption (vol)'!B11,"")</f>
        <v>55.53969546881774</v>
      </c>
      <c r="C11" s="11">
        <f>IFERROR('1.32 Spirits consump (value)'!C11/'1.31 Spirits consumption (vol)'!C11,"")</f>
        <v>43.70448893788295</v>
      </c>
      <c r="D11" s="11">
        <f>IFERROR('1.32 Spirits consump (value)'!D11/'1.31 Spirits consumption (vol)'!D11,"")</f>
        <v>57.767441860465119</v>
      </c>
      <c r="E11" s="11">
        <f>IFERROR('1.32 Spirits consump (value)'!E11/'1.31 Spirits consumption (vol)'!E11,"")</f>
        <v>60.972327281896114</v>
      </c>
      <c r="F11" s="11">
        <f>IFERROR('1.32 Spirits consump (value)'!F11/'1.31 Spirits consumption (vol)'!F11,"")</f>
        <v>213.47058823529412</v>
      </c>
      <c r="G11" s="11">
        <f>IFERROR('1.32 Spirits consump (value)'!G11/'1.31 Spirits consumption (vol)'!G11,"")</f>
        <v>32.005636513610121</v>
      </c>
      <c r="H11" s="11">
        <f>IFERROR('1.32 Spirits consump (value)'!H11/'1.31 Spirits consumption (vol)'!H11,"")</f>
        <v>42.133333333333333</v>
      </c>
      <c r="I11" s="11">
        <f>IFERROR('1.32 Spirits consump (value)'!I11/'1.31 Spirits consumption (vol)'!I11,"")</f>
        <v>61.003410641200546</v>
      </c>
      <c r="J11" s="11">
        <f>IFERROR('1.32 Spirits consump (value)'!J11/'1.31 Spirits consumption (vol)'!J11,"")</f>
        <v>38.296482412060307</v>
      </c>
      <c r="K11" s="11">
        <f>IFERROR('1.32 Spirits consump (value)'!K11/'1.31 Spirits consumption (vol)'!K11,"")</f>
        <v>141.80851063829786</v>
      </c>
      <c r="L11" s="11">
        <f>IFERROR('1.32 Spirits consump (value)'!L11/'1.31 Spirits consumption (vol)'!L11,"")</f>
        <v>37.687499999999993</v>
      </c>
      <c r="M11" s="11">
        <f>IFERROR('1.32 Spirits consump (value)'!M11/'1.31 Spirits consumption (vol)'!M11,"")</f>
        <v>5.9191489361702132</v>
      </c>
      <c r="N11" s="11">
        <f>IFERROR('1.32 Spirits consump (value)'!N11/'1.31 Spirits consumption (vol)'!N11,"")</f>
        <v>398.38461538461536</v>
      </c>
      <c r="O11" s="11">
        <f>IFERROR('1.32 Spirits consump (value)'!O11/'1.31 Spirits consumption (vol)'!O11,"")</f>
        <v>18.474239864864863</v>
      </c>
      <c r="P11" s="11">
        <f>IFERROR('1.32 Spirits consump (value)'!P11/'1.31 Spirits consumption (vol)'!P11,"")</f>
        <v>107.04237288135592</v>
      </c>
      <c r="Q11" s="11">
        <f>IFERROR('1.32 Spirits consump (value)'!Q11/'1.31 Spirits consumption (vol)'!Q11,"")</f>
        <v>16.151313210505684</v>
      </c>
      <c r="R11" s="11">
        <f>IFERROR('1.32 Spirits consump (value)'!R11/'1.31 Spirits consumption (vol)'!R11,"")</f>
        <v>55.211480362537763</v>
      </c>
      <c r="S11" s="11">
        <f>IFERROR('1.32 Spirits consump (value)'!S11/'1.31 Spirits consumption (vol)'!S11,"")</f>
        <v>49.684210526315788</v>
      </c>
      <c r="T11" s="11">
        <f>IFERROR('1.32 Spirits consump (value)'!T11/'1.31 Spirits consumption (vol)'!T11,"")</f>
        <v>157.35272727272726</v>
      </c>
      <c r="U11" s="11">
        <f>IFERROR('1.32 Spirits consump (value)'!U11/'1.31 Spirits consumption (vol)'!U11,"")</f>
        <v>152.13559322033899</v>
      </c>
      <c r="V11" s="11">
        <f>IFERROR('1.32 Spirits consump (value)'!V11/'1.31 Spirits consumption (vol)'!V11,"")</f>
        <v>188.92307692307691</v>
      </c>
      <c r="W11" s="11">
        <f>IFERROR('1.32 Spirits consump (value)'!W11/'1.31 Spirits consumption (vol)'!W11,"")</f>
        <v>29.137031653746771</v>
      </c>
      <c r="X11" s="11">
        <f>IFERROR('1.32 Spirits consump (value)'!X11/'1.31 Spirits consumption (vol)'!X11,"")</f>
        <v>14.914893617021278</v>
      </c>
      <c r="Y11" s="11">
        <f>IFERROR('1.32 Spirits consump (value)'!Y11/'1.31 Spirits consumption (vol)'!Y11,"")</f>
        <v>86</v>
      </c>
      <c r="Z11" s="11">
        <f>IFERROR('1.32 Spirits consump (value)'!Z11/'1.31 Spirits consumption (vol)'!Z11,"")</f>
        <v>34.486772486772487</v>
      </c>
      <c r="AA11" s="11">
        <f>IFERROR('1.32 Spirits consump (value)'!AA11/'1.31 Spirits consumption (vol)'!AA11,"")</f>
        <v>130.9433962264151</v>
      </c>
      <c r="AB11" s="11">
        <f>IFERROR('1.32 Spirits consump (value)'!AB11/'1.31 Spirits consumption (vol)'!AB11,"")</f>
        <v>60.349442379182165</v>
      </c>
      <c r="AC11" s="11">
        <f>IFERROR('1.32 Spirits consump (value)'!AC11/'1.31 Spirits consumption (vol)'!AC11,"")</f>
        <v>74.533333333333331</v>
      </c>
      <c r="AD11" s="11">
        <f>IFERROR('1.32 Spirits consump (value)'!AD11/'1.31 Spirits consumption (vol)'!AD11,"")</f>
        <v>38.409090909090907</v>
      </c>
      <c r="AE11" s="11">
        <f>IFERROR('1.32 Spirits consump (value)'!AE11/'1.31 Spirits consumption (vol)'!AE11,"")</f>
        <v>70.554999999999993</v>
      </c>
      <c r="AF11" s="11">
        <f>IFERROR('1.32 Spirits consump (value)'!AF11/'1.31 Spirits consumption (vol)'!AF11,"")</f>
        <v>114.6219512195122</v>
      </c>
      <c r="AG11" s="11">
        <f>IFERROR('1.32 Spirits consump (value)'!AG11/'1.31 Spirits consumption (vol)'!AG11,"")</f>
        <v>52.556521739130432</v>
      </c>
      <c r="AH11" s="11">
        <f>IFERROR('1.32 Spirits consump (value)'!AH11/'1.31 Spirits consumption (vol)'!AH11,"")</f>
        <v>77.7</v>
      </c>
      <c r="AI11" s="11">
        <f>IFERROR('1.32 Spirits consump (value)'!AI11/'1.31 Spirits consumption (vol)'!AI11,"")</f>
        <v>43.336147352264</v>
      </c>
      <c r="AJ11" s="11">
        <f>IFERROR('1.32 Spirits consump (value)'!AJ11/'1.31 Spirits consumption (vol)'!AJ11,"")</f>
        <v>46.221052631578942</v>
      </c>
      <c r="AK11" s="11">
        <f>IFERROR('1.32 Spirits consump (value)'!AK11/'1.31 Spirits consumption (vol)'!AK11,"")</f>
        <v>23.063759769642125</v>
      </c>
      <c r="AL11" s="11">
        <f>IFERROR('1.32 Spirits consump (value)'!AL11/'1.31 Spirits consumption (vol)'!AL11,"")</f>
        <v>68.08536585365853</v>
      </c>
      <c r="AM11" s="11">
        <f>IFERROR('1.32 Spirits consump (value)'!AM11/'1.31 Spirits consumption (vol)'!AM11,"")</f>
        <v>63.838709677419352</v>
      </c>
      <c r="AN11" s="11">
        <f>IFERROR('1.32 Spirits consump (value)'!AN11/'1.31 Spirits consumption (vol)'!AN11,"")</f>
        <v>158.95454545454544</v>
      </c>
      <c r="AO11" s="11">
        <f>IFERROR('1.32 Spirits consump (value)'!AO11/'1.31 Spirits consumption (vol)'!AO11,"")</f>
        <v>15.596845425867507</v>
      </c>
      <c r="AP11" s="11">
        <f>IFERROR('1.32 Spirits consump (value)'!AP11/'1.31 Spirits consumption (vol)'!AP11,"")</f>
        <v>39.629894578313255</v>
      </c>
      <c r="AQ11" s="11">
        <f>IFERROR('1.32 Spirits consump (value)'!AQ11/'1.31 Spirits consumption (vol)'!AQ11,"")</f>
        <v>51.273148148148145</v>
      </c>
      <c r="AR11" s="11">
        <f>IFERROR('1.32 Spirits consump (value)'!AR11/'1.31 Spirits consumption (vol)'!AR11,"")</f>
        <v>61.115384615384613</v>
      </c>
      <c r="AS11" s="11">
        <f>IFERROR('1.32 Spirits consump (value)'!AS11/'1.31 Spirits consumption (vol)'!AS11,"")</f>
        <v>23.702668089647815</v>
      </c>
      <c r="AT11" s="11">
        <f>IFERROR('1.32 Spirits consump (value)'!AT11/'1.31 Spirits consumption (vol)'!AT11,"")</f>
        <v>57.064935064935064</v>
      </c>
      <c r="AU11" s="11">
        <f>IFERROR('1.32 Spirits consump (value)'!AU11/'1.31 Spirits consumption (vol)'!AU11,"")</f>
        <v>57.86513994910942</v>
      </c>
      <c r="AV11" s="11">
        <f>IFERROR('1.32 Spirits consump (value)'!AV11/'1.31 Spirits consumption (vol)'!AV11,"")</f>
        <v>42</v>
      </c>
      <c r="AW11" s="11">
        <f>IFERROR('1.32 Spirits consump (value)'!AW11/'1.31 Spirits consumption (vol)'!AW11,"")</f>
        <v>33.220125786163521</v>
      </c>
      <c r="AX11" s="11">
        <f>IFERROR('1.32 Spirits consump (value)'!AX11/'1.31 Spirits consumption (vol)'!AX11,"")</f>
        <v>30.090909090909093</v>
      </c>
      <c r="AY11" s="11">
        <f>IFERROR('1.32 Spirits consump (value)'!AY11/'1.31 Spirits consumption (vol)'!AY11,"")</f>
        <v>24.840425531914892</v>
      </c>
      <c r="AZ11" s="11">
        <f>IFERROR('1.32 Spirits consump (value)'!AZ11/'1.31 Spirits consumption (vol)'!AZ11,"")</f>
        <v>69.11882352941177</v>
      </c>
      <c r="BA11" s="11">
        <f>IFERROR('1.32 Spirits consump (value)'!BA11/'1.31 Spirits consumption (vol)'!BA11,"")</f>
        <v>60.431372549019606</v>
      </c>
      <c r="BB11" s="11">
        <f>IFERROR('1.32 Spirits consump (value)'!BB11/'1.31 Spirits consumption (vol)'!BB11,"")</f>
        <v>48.87096774193548</v>
      </c>
      <c r="BC11" s="11">
        <f>IFERROR('1.32 Spirits consump (value)'!BC11/'1.31 Spirits consumption (vol)'!BC11,"")</f>
        <v>95.261160714285722</v>
      </c>
      <c r="BD11" s="11">
        <f>IFERROR('1.32 Spirits consump (value)'!BD11/'1.31 Spirits consumption (vol)'!BD11,"")</f>
        <v>75.481756756756752</v>
      </c>
      <c r="BE11" s="11">
        <f>IFERROR('1.32 Spirits consump (value)'!BE11/'1.31 Spirits consumption (vol)'!BE11,"")</f>
        <v>223.33333333333331</v>
      </c>
      <c r="BF11" s="11">
        <f>IFERROR('1.32 Spirits consump (value)'!BF11/'1.31 Spirits consumption (vol)'!BF11,"")</f>
        <v>83.454545454545439</v>
      </c>
      <c r="BG11" s="11">
        <f>IFERROR('1.32 Spirits consump (value)'!BG11/'1.31 Spirits consumption (vol)'!BG11,"")</f>
        <v>382.83333333333331</v>
      </c>
      <c r="BH11" s="11" t="str">
        <f>IFERROR('1.32 Spirits consump (value)'!BH11/'1.31 Spirits consumption (vol)'!BH11,"")</f>
        <v/>
      </c>
      <c r="BI11" s="11">
        <f>IFERROR('1.32 Spirits consump (value)'!BI11/'1.31 Spirits consumption (vol)'!BI11,"")</f>
        <v>135.06382978723403</v>
      </c>
      <c r="BJ11" s="11">
        <f>IFERROR('1.32 Spirits consump (value)'!BJ11/'1.31 Spirits consumption (vol)'!BJ11,"")</f>
        <v>28.060000000000002</v>
      </c>
      <c r="BK11" s="11">
        <f>IFERROR('1.32 Spirits consump (value)'!BK11/'1.31 Spirits consumption (vol)'!BK11,"")</f>
        <v>87.205882352941174</v>
      </c>
      <c r="BL11" s="11">
        <f>IFERROR('1.32 Spirits consump (value)'!BL11/'1.31 Spirits consumption (vol)'!BL11,"")</f>
        <v>35.401869158878505</v>
      </c>
      <c r="BM11" s="11" t="str">
        <f>IFERROR('1.32 Spirits consump (value)'!BM11/'1.31 Spirits consumption (vol)'!BM11,"")</f>
        <v/>
      </c>
      <c r="BN11" s="11">
        <f>IFERROR('1.32 Spirits consump (value)'!BN11/'1.31 Spirits consumption (vol)'!BN11,"")</f>
        <v>66.700623700623709</v>
      </c>
      <c r="BO11" s="11">
        <f>IFERROR('1.32 Spirits consump (value)'!BO11/'1.31 Spirits consumption (vol)'!BO11,"")</f>
        <v>203.36363636363635</v>
      </c>
      <c r="BP11" s="11">
        <f>IFERROR('1.32 Spirits consump (value)'!BP11/'1.31 Spirits consumption (vol)'!BP11,"")</f>
        <v>554.82539682539687</v>
      </c>
      <c r="BQ11" s="11">
        <f>IFERROR('1.32 Spirits consump (value)'!BQ11/'1.31 Spirits consumption (vol)'!BQ11,"")</f>
        <v>85.833169360505977</v>
      </c>
      <c r="BR11" s="11">
        <f>IFERROR('1.32 Spirits consump (value)'!BR11/'1.31 Spirits consumption (vol)'!BR11,"")</f>
        <v>122.60461285008238</v>
      </c>
      <c r="BS11" s="11">
        <f>IFERROR('1.32 Spirits consump (value)'!BS11/'1.31 Spirits consumption (vol)'!BS11,"")</f>
        <v>82.403503380454822</v>
      </c>
      <c r="BT11" s="11">
        <f>IFERROR('1.32 Spirits consump (value)'!BT11/'1.31 Spirits consumption (vol)'!BT11,"")</f>
        <v>136.97287018255579</v>
      </c>
      <c r="BU11" s="11">
        <f>IFERROR('1.32 Spirits consump (value)'!BU11/'1.31 Spirits consumption (vol)'!BU11,"")</f>
        <v>147.3362831858407</v>
      </c>
      <c r="BV11" s="11">
        <f>IFERROR('1.32 Spirits consump (value)'!BV11/'1.31 Spirits consumption (vol)'!BV11,"")</f>
        <v>104.02857142857144</v>
      </c>
      <c r="BW11" s="11">
        <f>IFERROR('1.32 Spirits consump (value)'!BW11/'1.31 Spirits consumption (vol)'!BW11,"")</f>
        <v>190.453125</v>
      </c>
      <c r="BX11" s="11">
        <f>IFERROR('1.32 Spirits consump (value)'!BX11/'1.31 Spirits consumption (vol)'!BX11,"")</f>
        <v>132.18032786885246</v>
      </c>
      <c r="BY11" s="11">
        <f>IFERROR('1.32 Spirits consump (value)'!BY11/'1.31 Spirits consumption (vol)'!BY11,"")</f>
        <v>133.06696716033483</v>
      </c>
      <c r="BZ11" s="11">
        <f>IFERROR('1.32 Spirits consump (value)'!BZ11/'1.31 Spirits consumption (vol)'!BZ11,"")</f>
        <v>106.32074495602689</v>
      </c>
      <c r="CA11" s="11">
        <f>IFERROR('1.32 Spirits consump (value)'!CA11/'1.31 Spirits consumption (vol)'!CA11,"")</f>
        <v>214.36548223350255</v>
      </c>
      <c r="CB11" s="11">
        <f>IFERROR('1.32 Spirits consump (value)'!CB11/'1.31 Spirits consumption (vol)'!CB11,"")</f>
        <v>229.82051282051282</v>
      </c>
      <c r="CC11" s="11">
        <f>IFERROR('1.32 Spirits consump (value)'!CC11/'1.31 Spirits consumption (vol)'!CC11,"")</f>
        <v>206.9641693811075</v>
      </c>
      <c r="CD11" s="11">
        <f>IFERROR('1.32 Spirits consump (value)'!CD11/'1.31 Spirits consumption (vol)'!CD11,"")</f>
        <v>123.58590308370044</v>
      </c>
      <c r="CE11" s="11">
        <f>IFERROR('1.32 Spirits consump (value)'!CE11/'1.31 Spirits consumption (vol)'!CE11,"")</f>
        <v>253.39285714285717</v>
      </c>
      <c r="CF11" s="11">
        <f>IFERROR('1.32 Spirits consump (value)'!CF11/'1.31 Spirits consumption (vol)'!CF11,"")</f>
        <v>121.52222222222223</v>
      </c>
      <c r="CG11" s="11">
        <f>IFERROR('1.32 Spirits consump (value)'!CG11/'1.31 Spirits consumption (vol)'!CG11,"")</f>
        <v>152.82991202346042</v>
      </c>
      <c r="CH11" s="11">
        <f>IFERROR('1.32 Spirits consump (value)'!CH11/'1.31 Spirits consumption (vol)'!CH11,"")</f>
        <v>162.7070707070707</v>
      </c>
      <c r="CI11" s="11">
        <f>IFERROR('1.32 Spirits consump (value)'!CI11/'1.31 Spirits consumption (vol)'!CI11,"")</f>
        <v>157.19277108433735</v>
      </c>
      <c r="CJ11" s="11">
        <f>IFERROR('1.32 Spirits consump (value)'!CJ11/'1.31 Spirits consumption (vol)'!CJ11,"")</f>
        <v>114.94901960784313</v>
      </c>
      <c r="CK11" s="11">
        <f>IFERROR('1.32 Spirits consump (value)'!CK11/'1.31 Spirits consumption (vol)'!CK11,"")</f>
        <v>124.16353229762879</v>
      </c>
      <c r="CL11" s="11">
        <f>IFERROR('1.32 Spirits consump (value)'!CL11/'1.31 Spirits consumption (vol)'!CL11,"")</f>
        <v>92.555555555558513</v>
      </c>
      <c r="CM11" s="11">
        <f>IFERROR('1.32 Spirits consump (value)'!CM11/'1.31 Spirits consumption (vol)'!CM11,"")</f>
        <v>47.89189189189144</v>
      </c>
      <c r="CN11" s="11">
        <f>IFERROR('1.32 Spirits consump (value)'!CN11/'1.31 Spirits consumption (vol)'!CN11,"")</f>
        <v>59.957585644372017</v>
      </c>
      <c r="CO11" s="11">
        <f>IFERROR('1.32 Spirits consump (value)'!CO11/'1.31 Spirits consumption (vol)'!CO11,"")</f>
        <v>31.164885496183189</v>
      </c>
      <c r="CP11" s="11">
        <f>IFERROR('1.32 Spirits consump (value)'!CP11/'1.31 Spirits consumption (vol)'!CP11,"")</f>
        <v>23.079952267303337</v>
      </c>
    </row>
    <row r="12" spans="1:94" x14ac:dyDescent="0.25">
      <c r="A12" s="1" t="s">
        <v>33</v>
      </c>
      <c r="B12" s="11">
        <f>IFERROR('1.32 Spirits consump (value)'!B12/'1.31 Spirits consumption (vol)'!B12,"")</f>
        <v>58.308829214236013</v>
      </c>
      <c r="C12" s="11">
        <f>IFERROR('1.32 Spirits consump (value)'!C12/'1.31 Spirits consumption (vol)'!C12,"")</f>
        <v>47.617233394271786</v>
      </c>
      <c r="D12" s="11">
        <f>IFERROR('1.32 Spirits consump (value)'!D12/'1.31 Spirits consumption (vol)'!D12,"")</f>
        <v>58.871794871794869</v>
      </c>
      <c r="E12" s="11">
        <f>IFERROR('1.32 Spirits consump (value)'!E12/'1.31 Spirits consumption (vol)'!E12,"")</f>
        <v>67.21895837087763</v>
      </c>
      <c r="F12" s="11">
        <f>IFERROR('1.32 Spirits consump (value)'!F12/'1.31 Spirits consumption (vol)'!F12,"")</f>
        <v>215.64705882352942</v>
      </c>
      <c r="G12" s="11">
        <f>IFERROR('1.32 Spirits consump (value)'!G12/'1.31 Spirits consumption (vol)'!G12,"")</f>
        <v>34.568690095846648</v>
      </c>
      <c r="H12" s="11">
        <f>IFERROR('1.32 Spirits consump (value)'!H12/'1.31 Spirits consumption (vol)'!H12,"")</f>
        <v>63.307692307692307</v>
      </c>
      <c r="I12" s="11">
        <f>IFERROR('1.32 Spirits consump (value)'!I12/'1.31 Spirits consumption (vol)'!I12,"")</f>
        <v>66.652013808975838</v>
      </c>
      <c r="J12" s="11">
        <f>IFERROR('1.32 Spirits consump (value)'!J12/'1.31 Spirits consumption (vol)'!J12,"")</f>
        <v>42.337899543379002</v>
      </c>
      <c r="K12" s="11">
        <f>IFERROR('1.32 Spirits consump (value)'!K12/'1.31 Spirits consumption (vol)'!K12,"")</f>
        <v>159.6875</v>
      </c>
      <c r="L12" s="11">
        <f>IFERROR('1.32 Spirits consump (value)'!L12/'1.31 Spirits consumption (vol)'!L12,"")</f>
        <v>37.114285714285714</v>
      </c>
      <c r="M12" s="11">
        <f>IFERROR('1.32 Spirits consump (value)'!M12/'1.31 Spirits consumption (vol)'!M12,"")</f>
        <v>6.5846394984326029</v>
      </c>
      <c r="N12" s="11">
        <f>IFERROR('1.32 Spirits consump (value)'!N12/'1.31 Spirits consumption (vol)'!N12,"")</f>
        <v>437.57142857142861</v>
      </c>
      <c r="O12" s="11">
        <f>IFERROR('1.32 Spirits consump (value)'!O12/'1.31 Spirits consumption (vol)'!O12,"")</f>
        <v>20.393007582139848</v>
      </c>
      <c r="P12" s="11">
        <f>IFERROR('1.32 Spirits consump (value)'!P12/'1.31 Spirits consumption (vol)'!P12,"")</f>
        <v>116.65714285714286</v>
      </c>
      <c r="Q12" s="11">
        <f>IFERROR('1.32 Spirits consump (value)'!Q12/'1.31 Spirits consumption (vol)'!Q12,"")</f>
        <v>17.593690611934623</v>
      </c>
      <c r="R12" s="11">
        <f>IFERROR('1.32 Spirits consump (value)'!R12/'1.31 Spirits consumption (vol)'!R12,"")</f>
        <v>51.824404761904759</v>
      </c>
      <c r="S12" s="11">
        <f>IFERROR('1.32 Spirits consump (value)'!S12/'1.31 Spirits consumption (vol)'!S12,"")</f>
        <v>48.27927927927928</v>
      </c>
      <c r="T12" s="11">
        <f>IFERROR('1.32 Spirits consump (value)'!T12/'1.31 Spirits consumption (vol)'!T12,"")</f>
        <v>185.45551601423486</v>
      </c>
      <c r="U12" s="11">
        <f>IFERROR('1.32 Spirits consump (value)'!U12/'1.31 Spirits consumption (vol)'!U12,"")</f>
        <v>179.87136929460578</v>
      </c>
      <c r="V12" s="11">
        <f>IFERROR('1.32 Spirits consump (value)'!V12/'1.31 Spirits consumption (vol)'!V12,"")</f>
        <v>224.69230769230768</v>
      </c>
      <c r="W12" s="11">
        <f>IFERROR('1.32 Spirits consump (value)'!W12/'1.31 Spirits consumption (vol)'!W12,"")</f>
        <v>30.744040044116399</v>
      </c>
      <c r="X12" s="11">
        <f>IFERROR('1.32 Spirits consump (value)'!X12/'1.31 Spirits consumption (vol)'!X12,"")</f>
        <v>16.017391304347825</v>
      </c>
      <c r="Y12" s="11">
        <f>IFERROR('1.32 Spirits consump (value)'!Y12/'1.31 Spirits consumption (vol)'!Y12,"")</f>
        <v>84.05263157894737</v>
      </c>
      <c r="Z12" s="11">
        <f>IFERROR('1.32 Spirits consump (value)'!Z12/'1.31 Spirits consumption (vol)'!Z12,"")</f>
        <v>34.405263157894737</v>
      </c>
      <c r="AA12" s="11">
        <f>IFERROR('1.32 Spirits consump (value)'!AA12/'1.31 Spirits consumption (vol)'!AA12,"")</f>
        <v>129.16326530612244</v>
      </c>
      <c r="AB12" s="11">
        <f>IFERROR('1.32 Spirits consump (value)'!AB12/'1.31 Spirits consumption (vol)'!AB12,"")</f>
        <v>60.393574297188756</v>
      </c>
      <c r="AC12" s="11">
        <f>IFERROR('1.32 Spirits consump (value)'!AC12/'1.31 Spirits consumption (vol)'!AC12,"")</f>
        <v>72</v>
      </c>
      <c r="AD12" s="11">
        <f>IFERROR('1.32 Spirits consump (value)'!AD12/'1.31 Spirits consumption (vol)'!AD12,"")</f>
        <v>37.021276595744681</v>
      </c>
      <c r="AE12" s="11">
        <f>IFERROR('1.32 Spirits consump (value)'!AE12/'1.31 Spirits consumption (vol)'!AE12,"")</f>
        <v>71.841530054644807</v>
      </c>
      <c r="AF12" s="11">
        <f>IFERROR('1.32 Spirits consump (value)'!AF12/'1.31 Spirits consumption (vol)'!AF12,"")</f>
        <v>98.986486486486484</v>
      </c>
      <c r="AG12" s="11">
        <f>IFERROR('1.32 Spirits consump (value)'!AG12/'1.31 Spirits consumption (vol)'!AG12,"")</f>
        <v>48.887850467289724</v>
      </c>
      <c r="AH12" s="11">
        <f>IFERROR('1.32 Spirits consump (value)'!AH12/'1.31 Spirits consumption (vol)'!AH12,"")</f>
        <v>83</v>
      </c>
      <c r="AI12" s="11">
        <f>IFERROR('1.32 Spirits consump (value)'!AI12/'1.31 Spirits consumption (vol)'!AI12,"")</f>
        <v>44.108868060562365</v>
      </c>
      <c r="AJ12" s="11">
        <f>IFERROR('1.32 Spirits consump (value)'!AJ12/'1.31 Spirits consumption (vol)'!AJ12,"")</f>
        <v>46.655430711610492</v>
      </c>
      <c r="AK12" s="11">
        <f>IFERROR('1.32 Spirits consump (value)'!AK12/'1.31 Spirits consumption (vol)'!AK12,"")</f>
        <v>25.520745640408901</v>
      </c>
      <c r="AL12" s="11">
        <f>IFERROR('1.32 Spirits consump (value)'!AL12/'1.31 Spirits consumption (vol)'!AL12,"")</f>
        <v>63.911392405063289</v>
      </c>
      <c r="AM12" s="11">
        <f>IFERROR('1.32 Spirits consump (value)'!AM12/'1.31 Spirits consumption (vol)'!AM12,"")</f>
        <v>60.58064516129032</v>
      </c>
      <c r="AN12" s="11">
        <f>IFERROR('1.32 Spirits consump (value)'!AN12/'1.31 Spirits consumption (vol)'!AN12,"")</f>
        <v>153.31818181818181</v>
      </c>
      <c r="AO12" s="11">
        <f>IFERROR('1.32 Spirits consump (value)'!AO12/'1.31 Spirits consumption (vol)'!AO12,"")</f>
        <v>16.952351485148515</v>
      </c>
      <c r="AP12" s="11">
        <f>IFERROR('1.32 Spirits consump (value)'!AP12/'1.31 Spirits consumption (vol)'!AP12,"")</f>
        <v>44.886977269873164</v>
      </c>
      <c r="AQ12" s="11">
        <f>IFERROR('1.32 Spirits consump (value)'!AQ12/'1.31 Spirits consumption (vol)'!AQ12,"")</f>
        <v>60.572016460905353</v>
      </c>
      <c r="AR12" s="11">
        <f>IFERROR('1.32 Spirits consump (value)'!AR12/'1.31 Spirits consumption (vol)'!AR12,"")</f>
        <v>59.750000000000007</v>
      </c>
      <c r="AS12" s="11">
        <f>IFERROR('1.32 Spirits consump (value)'!AS12/'1.31 Spirits consumption (vol)'!AS12,"")</f>
        <v>29.463157894736845</v>
      </c>
      <c r="AT12" s="11">
        <f>IFERROR('1.32 Spirits consump (value)'!AT12/'1.31 Spirits consumption (vol)'!AT12,"")</f>
        <v>65.316205533596829</v>
      </c>
      <c r="AU12" s="11">
        <f>IFERROR('1.32 Spirits consump (value)'!AU12/'1.31 Spirits consumption (vol)'!AU12,"")</f>
        <v>66.199999999999989</v>
      </c>
      <c r="AV12" s="11">
        <f>IFERROR('1.32 Spirits consump (value)'!AV12/'1.31 Spirits consumption (vol)'!AV12,"")</f>
        <v>47.836734693877546</v>
      </c>
      <c r="AW12" s="11">
        <f>IFERROR('1.32 Spirits consump (value)'!AW12/'1.31 Spirits consumption (vol)'!AW12,"")</f>
        <v>32.518518518518519</v>
      </c>
      <c r="AX12" s="11">
        <f>IFERROR('1.32 Spirits consump (value)'!AX12/'1.31 Spirits consumption (vol)'!AX12,"")</f>
        <v>31.677685950413224</v>
      </c>
      <c r="AY12" s="11">
        <f>IFERROR('1.32 Spirits consump (value)'!AY12/'1.31 Spirits consumption (vol)'!AY12,"")</f>
        <v>26.247422680412374</v>
      </c>
      <c r="AZ12" s="11">
        <f>IFERROR('1.32 Spirits consump (value)'!AZ12/'1.31 Spirits consumption (vol)'!AZ12,"")</f>
        <v>79.123163841807909</v>
      </c>
      <c r="BA12" s="11">
        <f>IFERROR('1.32 Spirits consump (value)'!BA12/'1.31 Spirits consumption (vol)'!BA12,"")</f>
        <v>65.192982456140356</v>
      </c>
      <c r="BB12" s="11">
        <f>IFERROR('1.32 Spirits consump (value)'!BB12/'1.31 Spirits consumption (vol)'!BB12,"")</f>
        <v>62.935483870967737</v>
      </c>
      <c r="BC12" s="11">
        <f>IFERROR('1.32 Spirits consump (value)'!BC12/'1.31 Spirits consumption (vol)'!BC12,"")</f>
        <v>68.345814977973575</v>
      </c>
      <c r="BD12" s="11">
        <f>IFERROR('1.32 Spirits consump (value)'!BD12/'1.31 Spirits consumption (vol)'!BD12,"")</f>
        <v>84.298327759197321</v>
      </c>
      <c r="BE12" s="11">
        <f>IFERROR('1.32 Spirits consump (value)'!BE12/'1.31 Spirits consumption (vol)'!BE12,"")</f>
        <v>209.6</v>
      </c>
      <c r="BF12" s="11">
        <f>IFERROR('1.32 Spirits consump (value)'!BF12/'1.31 Spirits consumption (vol)'!BF12,"")</f>
        <v>85</v>
      </c>
      <c r="BG12" s="11">
        <f>IFERROR('1.32 Spirits consump (value)'!BG12/'1.31 Spirits consumption (vol)'!BG12,"")</f>
        <v>413.53846153846155</v>
      </c>
      <c r="BH12" s="11" t="str">
        <f>IFERROR('1.32 Spirits consump (value)'!BH12/'1.31 Spirits consumption (vol)'!BH12,"")</f>
        <v/>
      </c>
      <c r="BI12" s="11">
        <f>IFERROR('1.32 Spirits consump (value)'!BI12/'1.31 Spirits consumption (vol)'!BI12,"")</f>
        <v>149.5625</v>
      </c>
      <c r="BJ12" s="11">
        <f>IFERROR('1.32 Spirits consump (value)'!BJ12/'1.31 Spirits consumption (vol)'!BJ12,"")</f>
        <v>28.826923076923077</v>
      </c>
      <c r="BK12" s="11">
        <f>IFERROR('1.32 Spirits consump (value)'!BK12/'1.31 Spirits consumption (vol)'!BK12,"")</f>
        <v>84.958333333333343</v>
      </c>
      <c r="BL12" s="11">
        <f>IFERROR('1.32 Spirits consump (value)'!BL12/'1.31 Spirits consumption (vol)'!BL12,"")</f>
        <v>38.026315789473685</v>
      </c>
      <c r="BM12" s="11" t="str">
        <f>IFERROR('1.32 Spirits consump (value)'!BM12/'1.31 Spirits consumption (vol)'!BM12,"")</f>
        <v/>
      </c>
      <c r="BN12" s="11">
        <f>IFERROR('1.32 Spirits consump (value)'!BN12/'1.31 Spirits consumption (vol)'!BN12,"")</f>
        <v>81.950207468879668</v>
      </c>
      <c r="BO12" s="11">
        <f>IFERROR('1.32 Spirits consump (value)'!BO12/'1.31 Spirits consumption (vol)'!BO12,"")</f>
        <v>209.66666666666666</v>
      </c>
      <c r="BP12" s="11">
        <f>IFERROR('1.32 Spirits consump (value)'!BP12/'1.31 Spirits consumption (vol)'!BP12,"")</f>
        <v>570.54545454545462</v>
      </c>
      <c r="BQ12" s="11">
        <f>IFERROR('1.32 Spirits consump (value)'!BQ12/'1.31 Spirits consumption (vol)'!BQ12,"")</f>
        <v>87.196418732782362</v>
      </c>
      <c r="BR12" s="11">
        <f>IFERROR('1.32 Spirits consump (value)'!BR12/'1.31 Spirits consumption (vol)'!BR12,"")</f>
        <v>137.82724252491695</v>
      </c>
      <c r="BS12" s="11">
        <f>IFERROR('1.32 Spirits consump (value)'!BS12/'1.31 Spirits consumption (vol)'!BS12,"")</f>
        <v>82.618504055271856</v>
      </c>
      <c r="BT12" s="11">
        <f>IFERROR('1.32 Spirits consump (value)'!BT12/'1.31 Spirits consumption (vol)'!BT12,"")</f>
        <v>133.48101590559261</v>
      </c>
      <c r="BU12" s="11">
        <f>IFERROR('1.32 Spirits consump (value)'!BU12/'1.31 Spirits consumption (vol)'!BU12,"")</f>
        <v>141.84347826086957</v>
      </c>
      <c r="BV12" s="11">
        <f>IFERROR('1.32 Spirits consump (value)'!BV12/'1.31 Spirits consumption (vol)'!BV12,"")</f>
        <v>100.47552447552447</v>
      </c>
      <c r="BW12" s="11">
        <f>IFERROR('1.32 Spirits consump (value)'!BW12/'1.31 Spirits consumption (vol)'!BW12,"")</f>
        <v>184.75409836065575</v>
      </c>
      <c r="BX12" s="11">
        <f>IFERROR('1.32 Spirits consump (value)'!BX12/'1.31 Spirits consumption (vol)'!BX12,"")</f>
        <v>133.43103448275863</v>
      </c>
      <c r="BY12" s="11">
        <f>IFERROR('1.32 Spirits consump (value)'!BY12/'1.31 Spirits consumption (vol)'!BY12,"")</f>
        <v>128.77359693877551</v>
      </c>
      <c r="BZ12" s="11">
        <f>IFERROR('1.32 Spirits consump (value)'!BZ12/'1.31 Spirits consumption (vol)'!BZ12,"")</f>
        <v>101.78406708595388</v>
      </c>
      <c r="CA12" s="11">
        <f>IFERROR('1.32 Spirits consump (value)'!CA12/'1.31 Spirits consumption (vol)'!CA12,"")</f>
        <v>215.48809523809521</v>
      </c>
      <c r="CB12" s="11">
        <f>IFERROR('1.32 Spirits consump (value)'!CB12/'1.31 Spirits consumption (vol)'!CB12,"")</f>
        <v>214.05194805194805</v>
      </c>
      <c r="CC12" s="11">
        <f>IFERROR('1.32 Spirits consump (value)'!CC12/'1.31 Spirits consumption (vol)'!CC12,"")</f>
        <v>197.61551155115512</v>
      </c>
      <c r="CD12" s="11">
        <f>IFERROR('1.32 Spirits consump (value)'!CD12/'1.31 Spirits consumption (vol)'!CD12,"")</f>
        <v>119.02678571428571</v>
      </c>
      <c r="CE12" s="11">
        <f>IFERROR('1.32 Spirits consump (value)'!CE12/'1.31 Spirits consumption (vol)'!CE12,"")</f>
        <v>268.5090909090909</v>
      </c>
      <c r="CF12" s="11">
        <f>IFERROR('1.32 Spirits consump (value)'!CF12/'1.31 Spirits consumption (vol)'!CF12,"")</f>
        <v>115.5977011494253</v>
      </c>
      <c r="CG12" s="11">
        <f>IFERROR('1.32 Spirits consump (value)'!CG12/'1.31 Spirits consumption (vol)'!CG12,"")</f>
        <v>145.59346271705823</v>
      </c>
      <c r="CH12" s="11">
        <f>IFERROR('1.32 Spirits consump (value)'!CH12/'1.31 Spirits consumption (vol)'!CH12,"")</f>
        <v>176.47959183673467</v>
      </c>
      <c r="CI12" s="11">
        <f>IFERROR('1.32 Spirits consump (value)'!CI12/'1.31 Spirits consumption (vol)'!CI12,"")</f>
        <v>162.1904761904762</v>
      </c>
      <c r="CJ12" s="11">
        <f>IFERROR('1.32 Spirits consump (value)'!CJ12/'1.31 Spirits consumption (vol)'!CJ12,"")</f>
        <v>131.50763358778627</v>
      </c>
      <c r="CK12" s="11">
        <f>IFERROR('1.32 Spirits consump (value)'!CK12/'1.31 Spirits consumption (vol)'!CK12,"")</f>
        <v>124.92026037428803</v>
      </c>
      <c r="CL12" s="11">
        <f>IFERROR('1.32 Spirits consump (value)'!CL12/'1.31 Spirits consumption (vol)'!CL12,"")</f>
        <v>106.62500000000075</v>
      </c>
      <c r="CM12" s="11">
        <f>IFERROR('1.32 Spirits consump (value)'!CM12/'1.31 Spirits consumption (vol)'!CM12,"")</f>
        <v>50.10526315789479</v>
      </c>
      <c r="CN12" s="11">
        <f>IFERROR('1.32 Spirits consump (value)'!CN12/'1.31 Spirits consumption (vol)'!CN12,"")</f>
        <v>69.026101141925082</v>
      </c>
      <c r="CO12" s="11">
        <f>IFERROR('1.32 Spirits consump (value)'!CO12/'1.31 Spirits consumption (vol)'!CO12,"")</f>
        <v>34.532428355957762</v>
      </c>
      <c r="CP12" s="11">
        <f>IFERROR('1.32 Spirits consump (value)'!CP12/'1.31 Spirits consumption (vol)'!CP12,"")</f>
        <v>24.360086767896075</v>
      </c>
    </row>
    <row r="13" spans="1:94" x14ac:dyDescent="0.25">
      <c r="A13" s="1" t="s">
        <v>34</v>
      </c>
      <c r="B13" s="11">
        <f>IFERROR('1.32 Spirits consump (value)'!B13/'1.31 Spirits consumption (vol)'!B13,"")</f>
        <v>63.275019155194144</v>
      </c>
      <c r="C13" s="11">
        <f>IFERROR('1.32 Spirits consump (value)'!C13/'1.31 Spirits consumption (vol)'!C13,"")</f>
        <v>52.989544741686935</v>
      </c>
      <c r="D13" s="11">
        <f>IFERROR('1.32 Spirits consump (value)'!D13/'1.31 Spirits consumption (vol)'!D13,"")</f>
        <v>62.475000000000001</v>
      </c>
      <c r="E13" s="11">
        <f>IFERROR('1.32 Spirits consump (value)'!E13/'1.31 Spirits consumption (vol)'!E13,"")</f>
        <v>76.494958853343505</v>
      </c>
      <c r="F13" s="11">
        <f>IFERROR('1.32 Spirits consump (value)'!F13/'1.31 Spirits consumption (vol)'!F13,"")</f>
        <v>217.55555555555557</v>
      </c>
      <c r="G13" s="11">
        <f>IFERROR('1.32 Spirits consump (value)'!G13/'1.31 Spirits consumption (vol)'!G13,"")</f>
        <v>35.739938080495357</v>
      </c>
      <c r="H13" s="11">
        <f>IFERROR('1.32 Spirits consump (value)'!H13/'1.31 Spirits consumption (vol)'!H13,"")</f>
        <v>80.333333333333343</v>
      </c>
      <c r="I13" s="11">
        <f>IFERROR('1.32 Spirits consump (value)'!I13/'1.31 Spirits consumption (vol)'!I13,"")</f>
        <v>73.339817201781116</v>
      </c>
      <c r="J13" s="11">
        <f>IFERROR('1.32 Spirits consump (value)'!J13/'1.31 Spirits consumption (vol)'!J13,"")</f>
        <v>47.502127659574469</v>
      </c>
      <c r="K13" s="11">
        <f>IFERROR('1.32 Spirits consump (value)'!K13/'1.31 Spirits consumption (vol)'!K13,"")</f>
        <v>170.67346938775509</v>
      </c>
      <c r="L13" s="11">
        <f>IFERROR('1.32 Spirits consump (value)'!L13/'1.31 Spirits consumption (vol)'!L13,"")</f>
        <v>38.891891891891895</v>
      </c>
      <c r="M13" s="11">
        <f>IFERROR('1.32 Spirits consump (value)'!M13/'1.31 Spirits consumption (vol)'!M13,"")</f>
        <v>7.5110062893081757</v>
      </c>
      <c r="N13" s="11">
        <f>IFERROR('1.32 Spirits consump (value)'!N13/'1.31 Spirits consumption (vol)'!N13,"")</f>
        <v>524</v>
      </c>
      <c r="O13" s="11">
        <f>IFERROR('1.32 Spirits consump (value)'!O13/'1.31 Spirits consumption (vol)'!O13,"")</f>
        <v>21.245467508657569</v>
      </c>
      <c r="P13" s="11">
        <f>IFERROR('1.32 Spirits consump (value)'!P13/'1.31 Spirits consumption (vol)'!P13,"")</f>
        <v>127.43579766536965</v>
      </c>
      <c r="Q13" s="11">
        <f>IFERROR('1.32 Spirits consump (value)'!Q13/'1.31 Spirits consumption (vol)'!Q13,"")</f>
        <v>18.351293103448278</v>
      </c>
      <c r="R13" s="11">
        <f>IFERROR('1.32 Spirits consump (value)'!R13/'1.31 Spirits consumption (vol)'!R13,"")</f>
        <v>53.343108504398828</v>
      </c>
      <c r="S13" s="11">
        <f>IFERROR('1.32 Spirits consump (value)'!S13/'1.31 Spirits consumption (vol)'!S13,"")</f>
        <v>46.585937499999993</v>
      </c>
      <c r="T13" s="11">
        <f>IFERROR('1.32 Spirits consump (value)'!T13/'1.31 Spirits consumption (vol)'!T13,"")</f>
        <v>211.27147766323023</v>
      </c>
      <c r="U13" s="11">
        <f>IFERROR('1.32 Spirits consump (value)'!U13/'1.31 Spirits consumption (vol)'!U13,"")</f>
        <v>204.62698412698415</v>
      </c>
      <c r="V13" s="11">
        <f>IFERROR('1.32 Spirits consump (value)'!V13/'1.31 Spirits consumption (vol)'!V13,"")</f>
        <v>247.85</v>
      </c>
      <c r="W13" s="11">
        <f>IFERROR('1.32 Spirits consump (value)'!W13/'1.31 Spirits consumption (vol)'!W13,"")</f>
        <v>35.015308268147024</v>
      </c>
      <c r="X13" s="11">
        <f>IFERROR('1.32 Spirits consump (value)'!X13/'1.31 Spirits consumption (vol)'!X13,"")</f>
        <v>13.593373493975903</v>
      </c>
      <c r="Y13" s="11">
        <f>IFERROR('1.32 Spirits consump (value)'!Y13/'1.31 Spirits consumption (vol)'!Y13,"")</f>
        <v>85.05</v>
      </c>
      <c r="Z13" s="11">
        <f>IFERROR('1.32 Spirits consump (value)'!Z13/'1.31 Spirits consumption (vol)'!Z13,"")</f>
        <v>37.728723404255312</v>
      </c>
      <c r="AA13" s="11">
        <f>IFERROR('1.32 Spirits consump (value)'!AA13/'1.31 Spirits consumption (vol)'!AA13,"")</f>
        <v>135.22448979591837</v>
      </c>
      <c r="AB13" s="11">
        <f>IFERROR('1.32 Spirits consump (value)'!AB13/'1.31 Spirits consumption (vol)'!AB13,"")</f>
        <v>66.495833333333337</v>
      </c>
      <c r="AC13" s="11">
        <f>IFERROR('1.32 Spirits consump (value)'!AC13/'1.31 Spirits consumption (vol)'!AC13,"")</f>
        <v>76.602739726027409</v>
      </c>
      <c r="AD13" s="11">
        <f>IFERROR('1.32 Spirits consump (value)'!AD13/'1.31 Spirits consumption (vol)'!AD13,"")</f>
        <v>39.795918367346935</v>
      </c>
      <c r="AE13" s="11">
        <f>IFERROR('1.32 Spirits consump (value)'!AE13/'1.31 Spirits consumption (vol)'!AE13,"")</f>
        <v>75.949152542372886</v>
      </c>
      <c r="AF13" s="11">
        <f>IFERROR('1.32 Spirits consump (value)'!AF13/'1.31 Spirits consumption (vol)'!AF13,"")</f>
        <v>101.00000000000001</v>
      </c>
      <c r="AG13" s="11">
        <f>IFERROR('1.32 Spirits consump (value)'!AG13/'1.31 Spirits consumption (vol)'!AG13,"")</f>
        <v>54.209090909090904</v>
      </c>
      <c r="AH13" s="11">
        <f>IFERROR('1.32 Spirits consump (value)'!AH13/'1.31 Spirits consumption (vol)'!AH13,"")</f>
        <v>87.222222222222214</v>
      </c>
      <c r="AI13" s="11">
        <f>IFERROR('1.32 Spirits consump (value)'!AI13/'1.31 Spirits consumption (vol)'!AI13,"")</f>
        <v>46.397471910112358</v>
      </c>
      <c r="AJ13" s="11">
        <f>IFERROR('1.32 Spirits consump (value)'!AJ13/'1.31 Spirits consumption (vol)'!AJ13,"")</f>
        <v>48.15767634854771</v>
      </c>
      <c r="AK13" s="11">
        <f>IFERROR('1.32 Spirits consump (value)'!AK13/'1.31 Spirits consumption (vol)'!AK13,"")</f>
        <v>30.326894721321143</v>
      </c>
      <c r="AL13" s="11">
        <f>IFERROR('1.32 Spirits consump (value)'!AL13/'1.31 Spirits consumption (vol)'!AL13,"")</f>
        <v>73.70886075949366</v>
      </c>
      <c r="AM13" s="11">
        <f>IFERROR('1.32 Spirits consump (value)'!AM13/'1.31 Spirits consumption (vol)'!AM13,"")</f>
        <v>64.849673202614383</v>
      </c>
      <c r="AN13" s="11">
        <f>IFERROR('1.32 Spirits consump (value)'!AN13/'1.31 Spirits consumption (vol)'!AN13,"")</f>
        <v>172.14285714285714</v>
      </c>
      <c r="AO13" s="11">
        <f>IFERROR('1.32 Spirits consump (value)'!AO13/'1.31 Spirits consumption (vol)'!AO13,"")</f>
        <v>24.12383488681758</v>
      </c>
      <c r="AP13" s="11">
        <f>IFERROR('1.32 Spirits consump (value)'!AP13/'1.31 Spirits consumption (vol)'!AP13,"")</f>
        <v>52.06206293706294</v>
      </c>
      <c r="AQ13" s="11">
        <f>IFERROR('1.32 Spirits consump (value)'!AQ13/'1.31 Spirits consumption (vol)'!AQ13,"")</f>
        <v>65.985074626865668</v>
      </c>
      <c r="AR13" s="11">
        <f>IFERROR('1.32 Spirits consump (value)'!AR13/'1.31 Spirits consumption (vol)'!AR13,"")</f>
        <v>66.066666666666663</v>
      </c>
      <c r="AS13" s="11">
        <f>IFERROR('1.32 Spirits consump (value)'!AS13/'1.31 Spirits consumption (vol)'!AS13,"")</f>
        <v>35.161239964317573</v>
      </c>
      <c r="AT13" s="11">
        <f>IFERROR('1.32 Spirits consump (value)'!AT13/'1.31 Spirits consumption (vol)'!AT13,"")</f>
        <v>71.481060606060609</v>
      </c>
      <c r="AU13" s="11">
        <f>IFERROR('1.32 Spirits consump (value)'!AU13/'1.31 Spirits consumption (vol)'!AU13,"")</f>
        <v>72.514925373134318</v>
      </c>
      <c r="AV13" s="11">
        <f>IFERROR('1.32 Spirits consump (value)'!AV13/'1.31 Spirits consumption (vol)'!AV13,"")</f>
        <v>53.08</v>
      </c>
      <c r="AW13" s="11">
        <f>IFERROR('1.32 Spirits consump (value)'!AW13/'1.31 Spirits consumption (vol)'!AW13,"")</f>
        <v>33.101265822784811</v>
      </c>
      <c r="AX13" s="11">
        <f>IFERROR('1.32 Spirits consump (value)'!AX13/'1.31 Spirits consumption (vol)'!AX13,"")</f>
        <v>33.406779661016948</v>
      </c>
      <c r="AY13" s="11">
        <f>IFERROR('1.32 Spirits consump (value)'!AY13/'1.31 Spirits consumption (vol)'!AY13,"")</f>
        <v>28.45</v>
      </c>
      <c r="AZ13" s="11">
        <f>IFERROR('1.32 Spirits consump (value)'!AZ13/'1.31 Spirits consumption (vol)'!AZ13,"")</f>
        <v>85.254923413566743</v>
      </c>
      <c r="BA13" s="11">
        <f>IFERROR('1.32 Spirits consump (value)'!BA13/'1.31 Spirits consumption (vol)'!BA13,"")</f>
        <v>70.909090909090907</v>
      </c>
      <c r="BB13" s="11">
        <f>IFERROR('1.32 Spirits consump (value)'!BB13/'1.31 Spirits consumption (vol)'!BB13,"")</f>
        <v>71.937499999999986</v>
      </c>
      <c r="BC13" s="11">
        <f>IFERROR('1.32 Spirits consump (value)'!BC13/'1.31 Spirits consumption (vol)'!BC13,"")</f>
        <v>89.56687898089173</v>
      </c>
      <c r="BD13" s="11">
        <f>IFERROR('1.32 Spirits consump (value)'!BD13/'1.31 Spirits consumption (vol)'!BD13,"")</f>
        <v>88.616507936507944</v>
      </c>
      <c r="BE13" s="11">
        <f>IFERROR('1.32 Spirits consump (value)'!BE13/'1.31 Spirits consumption (vol)'!BE13,"")</f>
        <v>228.4</v>
      </c>
      <c r="BF13" s="11">
        <f>IFERROR('1.32 Spirits consump (value)'!BF13/'1.31 Spirits consumption (vol)'!BF13,"")</f>
        <v>95.090909090909079</v>
      </c>
      <c r="BG13" s="11">
        <f>IFERROR('1.32 Spirits consump (value)'!BG13/'1.31 Spirits consumption (vol)'!BG13,"")</f>
        <v>390.15384615384613</v>
      </c>
      <c r="BH13" s="11" t="str">
        <f>IFERROR('1.32 Spirits consump (value)'!BH13/'1.31 Spirits consumption (vol)'!BH13,"")</f>
        <v/>
      </c>
      <c r="BI13" s="11">
        <f>IFERROR('1.32 Spirits consump (value)'!BI13/'1.31 Spirits consumption (vol)'!BI13,"")</f>
        <v>159.27450980392157</v>
      </c>
      <c r="BJ13" s="11">
        <f>IFERROR('1.32 Spirits consump (value)'!BJ13/'1.31 Spirits consumption (vol)'!BJ13,"")</f>
        <v>27.753846153846155</v>
      </c>
      <c r="BK13" s="11">
        <f>IFERROR('1.32 Spirits consump (value)'!BK13/'1.31 Spirits consumption (vol)'!BK13,"")</f>
        <v>90.461538461538453</v>
      </c>
      <c r="BL13" s="11">
        <f>IFERROR('1.32 Spirits consump (value)'!BL13/'1.31 Spirits consumption (vol)'!BL13,"")</f>
        <v>38.49285714285714</v>
      </c>
      <c r="BM13" s="11" t="str">
        <f>IFERROR('1.32 Spirits consump (value)'!BM13/'1.31 Spirits consumption (vol)'!BM13,"")</f>
        <v/>
      </c>
      <c r="BN13" s="11">
        <f>IFERROR('1.32 Spirits consump (value)'!BN13/'1.31 Spirits consumption (vol)'!BN13,"")</f>
        <v>88.126272912423616</v>
      </c>
      <c r="BO13" s="11">
        <f>IFERROR('1.32 Spirits consump (value)'!BO13/'1.31 Spirits consumption (vol)'!BO13,"")</f>
        <v>240.58333333333334</v>
      </c>
      <c r="BP13" s="11">
        <f>IFERROR('1.32 Spirits consump (value)'!BP13/'1.31 Spirits consumption (vol)'!BP13,"")</f>
        <v>585.51428571428573</v>
      </c>
      <c r="BQ13" s="11">
        <f>IFERROR('1.32 Spirits consump (value)'!BQ13/'1.31 Spirits consumption (vol)'!BQ13,"")</f>
        <v>89.4416980118216</v>
      </c>
      <c r="BR13" s="11">
        <f>IFERROR('1.32 Spirits consump (value)'!BR13/'1.31 Spirits consumption (vol)'!BR13,"")</f>
        <v>147.79504132231406</v>
      </c>
      <c r="BS13" s="11">
        <f>IFERROR('1.32 Spirits consump (value)'!BS13/'1.31 Spirits consumption (vol)'!BS13,"")</f>
        <v>84.279573036993725</v>
      </c>
      <c r="BT13" s="11">
        <f>IFERROR('1.32 Spirits consump (value)'!BT13/'1.31 Spirits consumption (vol)'!BT13,"")</f>
        <v>141.14378322312979</v>
      </c>
      <c r="BU13" s="11">
        <f>IFERROR('1.32 Spirits consump (value)'!BU13/'1.31 Spirits consumption (vol)'!BU13,"")</f>
        <v>154.15517241379311</v>
      </c>
      <c r="BV13" s="11">
        <f>IFERROR('1.32 Spirits consump (value)'!BV13/'1.31 Spirits consumption (vol)'!BV13,"")</f>
        <v>107.13013698630137</v>
      </c>
      <c r="BW13" s="11">
        <f>IFERROR('1.32 Spirits consump (value)'!BW13/'1.31 Spirits consumption (vol)'!BW13,"")</f>
        <v>193.32258064516128</v>
      </c>
      <c r="BX13" s="11">
        <f>IFERROR('1.32 Spirits consump (value)'!BX13/'1.31 Spirits consumption (vol)'!BX13,"")</f>
        <v>143.84955752212389</v>
      </c>
      <c r="BY13" s="11">
        <f>IFERROR('1.32 Spirits consump (value)'!BY13/'1.31 Spirits consumption (vol)'!BY13,"")</f>
        <v>139.05139593908629</v>
      </c>
      <c r="BZ13" s="11">
        <f>IFERROR('1.32 Spirits consump (value)'!BZ13/'1.31 Spirits consumption (vol)'!BZ13,"")</f>
        <v>109.02661795407099</v>
      </c>
      <c r="CA13" s="11">
        <f>IFERROR('1.32 Spirits consump (value)'!CA13/'1.31 Spirits consumption (vol)'!CA13,"")</f>
        <v>220.93661971830988</v>
      </c>
      <c r="CB13" s="11">
        <f>IFERROR('1.32 Spirits consump (value)'!CB13/'1.31 Spirits consumption (vol)'!CB13,"")</f>
        <v>218.91025641025641</v>
      </c>
      <c r="CC13" s="11">
        <f>IFERROR('1.32 Spirits consump (value)'!CC13/'1.31 Spirits consumption (vol)'!CC13,"")</f>
        <v>208.60370994940979</v>
      </c>
      <c r="CD13" s="11">
        <f>IFERROR('1.32 Spirits consump (value)'!CD13/'1.31 Spirits consumption (vol)'!CD13,"")</f>
        <v>126.93607305936074</v>
      </c>
      <c r="CE13" s="11">
        <f>IFERROR('1.32 Spirits consump (value)'!CE13/'1.31 Spirits consumption (vol)'!CE13,"")</f>
        <v>296.69811320754718</v>
      </c>
      <c r="CF13" s="11">
        <f>IFERROR('1.32 Spirits consump (value)'!CF13/'1.31 Spirits consumption (vol)'!CF13,"")</f>
        <v>123.42352941176469</v>
      </c>
      <c r="CG13" s="11">
        <f>IFERROR('1.32 Spirits consump (value)'!CG13/'1.31 Spirits consumption (vol)'!CG13,"")</f>
        <v>146.70486486486487</v>
      </c>
      <c r="CH13" s="11">
        <f>IFERROR('1.32 Spirits consump (value)'!CH13/'1.31 Spirits consumption (vol)'!CH13,"")</f>
        <v>197.87368421052631</v>
      </c>
      <c r="CI13" s="11">
        <f>IFERROR('1.32 Spirits consump (value)'!CI13/'1.31 Spirits consumption (vol)'!CI13,"")</f>
        <v>190.2705882352941</v>
      </c>
      <c r="CJ13" s="11">
        <f>IFERROR('1.32 Spirits consump (value)'!CJ13/'1.31 Spirits consumption (vol)'!CJ13,"")</f>
        <v>144.23282442748092</v>
      </c>
      <c r="CK13" s="11">
        <f>IFERROR('1.32 Spirits consump (value)'!CK13/'1.31 Spirits consumption (vol)'!CK13,"")</f>
        <v>131.78994322789944</v>
      </c>
      <c r="CL13" s="11">
        <f>IFERROR('1.32 Spirits consump (value)'!CL13/'1.31 Spirits consumption (vol)'!CL13,"")</f>
        <v>122.42857142857542</v>
      </c>
      <c r="CM13" s="11">
        <f>IFERROR('1.32 Spirits consump (value)'!CM13/'1.31 Spirits consumption (vol)'!CM13,"")</f>
        <v>55.162162162159156</v>
      </c>
      <c r="CN13" s="11">
        <f>IFERROR('1.32 Spirits consump (value)'!CN13/'1.31 Spirits consumption (vol)'!CN13,"")</f>
        <v>76.49769585253469</v>
      </c>
      <c r="CO13" s="11">
        <f>IFERROR('1.32 Spirits consump (value)'!CO13/'1.31 Spirits consumption (vol)'!CO13,"")</f>
        <v>38.422740524781318</v>
      </c>
      <c r="CP13" s="11">
        <f>IFERROR('1.32 Spirits consump (value)'!CP13/'1.31 Spirits consumption (vol)'!CP13,"")</f>
        <v>25.810139165009932</v>
      </c>
    </row>
    <row r="14" spans="1:94" x14ac:dyDescent="0.25">
      <c r="A14" s="1" t="s">
        <v>35</v>
      </c>
      <c r="B14" s="11">
        <f>IFERROR('1.32 Spirits consump (value)'!B14/'1.31 Spirits consumption (vol)'!B14,"")</f>
        <v>62.081848923604497</v>
      </c>
      <c r="C14" s="11">
        <f>IFERROR('1.32 Spirits consump (value)'!C14/'1.31 Spirits consumption (vol)'!C14,"")</f>
        <v>51.89372032111752</v>
      </c>
      <c r="D14" s="11">
        <f>IFERROR('1.32 Spirits consump (value)'!D14/'1.31 Spirits consumption (vol)'!D14,"")</f>
        <v>65.684210526315795</v>
      </c>
      <c r="E14" s="11">
        <f>IFERROR('1.32 Spirits consump (value)'!E14/'1.31 Spirits consumption (vol)'!E14,"")</f>
        <v>76.06774944343249</v>
      </c>
      <c r="F14" s="11">
        <f>IFERROR('1.32 Spirits consump (value)'!F14/'1.31 Spirits consumption (vol)'!F14,"")</f>
        <v>231.77777777777777</v>
      </c>
      <c r="G14" s="11">
        <f>IFERROR('1.32 Spirits consump (value)'!G14/'1.31 Spirits consumption (vol)'!G14,"")</f>
        <v>32.734037048535654</v>
      </c>
      <c r="H14" s="11">
        <f>IFERROR('1.32 Spirits consump (value)'!H14/'1.31 Spirits consumption (vol)'!H14,"")</f>
        <v>89</v>
      </c>
      <c r="I14" s="11">
        <f>IFERROR('1.32 Spirits consump (value)'!I14/'1.31 Spirits consumption (vol)'!I14,"")</f>
        <v>73.755802936996687</v>
      </c>
      <c r="J14" s="11">
        <f>IFERROR('1.32 Spirits consump (value)'!J14/'1.31 Spirits consumption (vol)'!J14,"")</f>
        <v>51.878661087866114</v>
      </c>
      <c r="K14" s="11">
        <f>IFERROR('1.32 Spirits consump (value)'!K14/'1.31 Spirits consumption (vol)'!K14,"")</f>
        <v>169.7</v>
      </c>
      <c r="L14" s="11">
        <f>IFERROR('1.32 Spirits consump (value)'!L14/'1.31 Spirits consumption (vol)'!L14,"")</f>
        <v>37.799999999999997</v>
      </c>
      <c r="M14" s="11">
        <f>IFERROR('1.32 Spirits consump (value)'!M14/'1.31 Spirits consumption (vol)'!M14,"")</f>
        <v>6.7995018679950192</v>
      </c>
      <c r="N14" s="11">
        <f>IFERROR('1.32 Spirits consump (value)'!N14/'1.31 Spirits consumption (vol)'!N14,"")</f>
        <v>541.26666666666665</v>
      </c>
      <c r="O14" s="11">
        <f>IFERROR('1.32 Spirits consump (value)'!O14/'1.31 Spirits consumption (vol)'!O14,"")</f>
        <v>21.0453542042946</v>
      </c>
      <c r="P14" s="11">
        <f>IFERROR('1.32 Spirits consump (value)'!P14/'1.31 Spirits consumption (vol)'!P14,"")</f>
        <v>127.69516728624536</v>
      </c>
      <c r="Q14" s="11">
        <f>IFERROR('1.32 Spirits consump (value)'!Q14/'1.31 Spirits consumption (vol)'!Q14,"")</f>
        <v>17.90093199861926</v>
      </c>
      <c r="R14" s="11">
        <f>IFERROR('1.32 Spirits consump (value)'!R14/'1.31 Spirits consumption (vol)'!R14,"")</f>
        <v>53.484029484029485</v>
      </c>
      <c r="S14" s="11">
        <f>IFERROR('1.32 Spirits consump (value)'!S14/'1.31 Spirits consumption (vol)'!S14,"")</f>
        <v>47.090909090909086</v>
      </c>
      <c r="T14" s="11">
        <f>IFERROR('1.32 Spirits consump (value)'!T14/'1.31 Spirits consumption (vol)'!T14,"")</f>
        <v>216.43298969072163</v>
      </c>
      <c r="U14" s="11">
        <f>IFERROR('1.32 Spirits consump (value)'!U14/'1.31 Spirits consumption (vol)'!U14,"")</f>
        <v>209.99601593625496</v>
      </c>
      <c r="V14" s="11">
        <f>IFERROR('1.32 Spirits consump (value)'!V14/'1.31 Spirits consumption (vol)'!V14,"")</f>
        <v>256.82499999999999</v>
      </c>
      <c r="W14" s="11">
        <f>IFERROR('1.32 Spirits consump (value)'!W14/'1.31 Spirits consumption (vol)'!W14,"")</f>
        <v>35.708970998562613</v>
      </c>
      <c r="X14" s="11">
        <f>IFERROR('1.32 Spirits consump (value)'!X14/'1.31 Spirits consumption (vol)'!X14,"")</f>
        <v>17.702028081123249</v>
      </c>
      <c r="Y14" s="11">
        <f>IFERROR('1.32 Spirits consump (value)'!Y14/'1.31 Spirits consumption (vol)'!Y14,"")</f>
        <v>79.631578947368425</v>
      </c>
      <c r="Z14" s="11">
        <f>IFERROR('1.32 Spirits consump (value)'!Z14/'1.31 Spirits consumption (vol)'!Z14,"")</f>
        <v>36.468085106382979</v>
      </c>
      <c r="AA14" s="11">
        <f>IFERROR('1.32 Spirits consump (value)'!AA14/'1.31 Spirits consumption (vol)'!AA14,"")</f>
        <v>128.34042553191489</v>
      </c>
      <c r="AB14" s="11">
        <f>IFERROR('1.32 Spirits consump (value)'!AB14/'1.31 Spirits consumption (vol)'!AB14,"")</f>
        <v>60.648148148148145</v>
      </c>
      <c r="AC14" s="11">
        <f>IFERROR('1.32 Spirits consump (value)'!AC14/'1.31 Spirits consumption (vol)'!AC14,"")</f>
        <v>73</v>
      </c>
      <c r="AD14" s="11">
        <f>IFERROR('1.32 Spirits consump (value)'!AD14/'1.31 Spirits consumption (vol)'!AD14,"")</f>
        <v>47.941176470588239</v>
      </c>
      <c r="AE14" s="11">
        <f>IFERROR('1.32 Spirits consump (value)'!AE14/'1.31 Spirits consumption (vol)'!AE14,"")</f>
        <v>72.160919540229884</v>
      </c>
      <c r="AF14" s="11">
        <f>IFERROR('1.32 Spirits consump (value)'!AF14/'1.31 Spirits consumption (vol)'!AF14,"")</f>
        <v>91.24</v>
      </c>
      <c r="AG14" s="11">
        <f>IFERROR('1.32 Spirits consump (value)'!AG14/'1.31 Spirits consumption (vol)'!AG14,"")</f>
        <v>52.938596491228068</v>
      </c>
      <c r="AH14" s="11">
        <f>IFERROR('1.32 Spirits consump (value)'!AH14/'1.31 Spirits consumption (vol)'!AH14,"")</f>
        <v>81.333333333333329</v>
      </c>
      <c r="AI14" s="11">
        <f>IFERROR('1.32 Spirits consump (value)'!AI14/'1.31 Spirits consumption (vol)'!AI14,"")</f>
        <v>43.997185080928922</v>
      </c>
      <c r="AJ14" s="11">
        <f>IFERROR('1.32 Spirits consump (value)'!AJ14/'1.31 Spirits consumption (vol)'!AJ14,"")</f>
        <v>43.60944206008584</v>
      </c>
      <c r="AK14" s="11">
        <f>IFERROR('1.32 Spirits consump (value)'!AK14/'1.31 Spirits consumption (vol)'!AK14,"")</f>
        <v>31.7074057907755</v>
      </c>
      <c r="AL14" s="11">
        <f>IFERROR('1.32 Spirits consump (value)'!AL14/'1.31 Spirits consumption (vol)'!AL14,"")</f>
        <v>64.851851851851848</v>
      </c>
      <c r="AM14" s="11">
        <f>IFERROR('1.32 Spirits consump (value)'!AM14/'1.31 Spirits consumption (vol)'!AM14,"")</f>
        <v>60.967105263157897</v>
      </c>
      <c r="AN14" s="11">
        <f>IFERROR('1.32 Spirits consump (value)'!AN14/'1.31 Spirits consumption (vol)'!AN14,"")</f>
        <v>160.42857142857142</v>
      </c>
      <c r="AO14" s="11">
        <f>IFERROR('1.32 Spirits consump (value)'!AO14/'1.31 Spirits consumption (vol)'!AO14,"")</f>
        <v>27.777935943060498</v>
      </c>
      <c r="AP14" s="11">
        <f>IFERROR('1.32 Spirits consump (value)'!AP14/'1.31 Spirits consumption (vol)'!AP14,"")</f>
        <v>54.048972945891784</v>
      </c>
      <c r="AQ14" s="11">
        <f>IFERROR('1.32 Spirits consump (value)'!AQ14/'1.31 Spirits consumption (vol)'!AQ14,"")</f>
        <v>72.481727574750821</v>
      </c>
      <c r="AR14" s="11">
        <f>IFERROR('1.32 Spirits consump (value)'!AR14/'1.31 Spirits consumption (vol)'!AR14,"")</f>
        <v>72.483870967741936</v>
      </c>
      <c r="AS14" s="11">
        <f>IFERROR('1.32 Spirits consump (value)'!AS14/'1.31 Spirits consumption (vol)'!AS14,"")</f>
        <v>33.1782647989155</v>
      </c>
      <c r="AT14" s="11">
        <f>IFERROR('1.32 Spirits consump (value)'!AT14/'1.31 Spirits consumption (vol)'!AT14,"")</f>
        <v>69.172839506172835</v>
      </c>
      <c r="AU14" s="11">
        <f>IFERROR('1.32 Spirits consump (value)'!AU14/'1.31 Spirits consumption (vol)'!AU14,"")</f>
        <v>76.1640625</v>
      </c>
      <c r="AV14" s="11">
        <f>IFERROR('1.32 Spirits consump (value)'!AV14/'1.31 Spirits consumption (vol)'!AV14,"")</f>
        <v>56.46</v>
      </c>
      <c r="AW14" s="11">
        <f>IFERROR('1.32 Spirits consump (value)'!AW14/'1.31 Spirits consumption (vol)'!AW14,"")</f>
        <v>32.714285714285715</v>
      </c>
      <c r="AX14" s="11">
        <f>IFERROR('1.32 Spirits consump (value)'!AX14/'1.31 Spirits consumption (vol)'!AX14,"")</f>
        <v>41.635514018691595</v>
      </c>
      <c r="AY14" s="11">
        <f>IFERROR('1.32 Spirits consump (value)'!AY14/'1.31 Spirits consumption (vol)'!AY14,"")</f>
        <v>30.333333333333332</v>
      </c>
      <c r="AZ14" s="11">
        <f>IFERROR('1.32 Spirits consump (value)'!AZ14/'1.31 Spirits consumption (vol)'!AZ14,"")</f>
        <v>85.854410201912856</v>
      </c>
      <c r="BA14" s="11">
        <f>IFERROR('1.32 Spirits consump (value)'!BA14/'1.31 Spirits consumption (vol)'!BA14,"")</f>
        <v>76.324324324324309</v>
      </c>
      <c r="BB14" s="11">
        <f>IFERROR('1.32 Spirits consump (value)'!BB14/'1.31 Spirits consumption (vol)'!BB14,"")</f>
        <v>72.121212121212125</v>
      </c>
      <c r="BC14" s="11">
        <f>IFERROR('1.32 Spirits consump (value)'!BC14/'1.31 Spirits consumption (vol)'!BC14,"")</f>
        <v>113.30501089324619</v>
      </c>
      <c r="BD14" s="11">
        <f>IFERROR('1.32 Spirits consump (value)'!BD14/'1.31 Spirits consumption (vol)'!BD14,"")</f>
        <v>87.282963827304542</v>
      </c>
      <c r="BE14" s="11">
        <f>IFERROR('1.32 Spirits consump (value)'!BE14/'1.31 Spirits consumption (vol)'!BE14,"")</f>
        <v>240.8</v>
      </c>
      <c r="BF14" s="11">
        <f>IFERROR('1.32 Spirits consump (value)'!BF14/'1.31 Spirits consumption (vol)'!BF14,"")</f>
        <v>94.72727272727272</v>
      </c>
      <c r="BG14" s="11">
        <f>IFERROR('1.32 Spirits consump (value)'!BG14/'1.31 Spirits consumption (vol)'!BG14,"")</f>
        <v>413.35714285714289</v>
      </c>
      <c r="BH14" s="11" t="str">
        <f>IFERROR('1.32 Spirits consump (value)'!BH14/'1.31 Spirits consumption (vol)'!BH14,"")</f>
        <v/>
      </c>
      <c r="BI14" s="11">
        <f>IFERROR('1.32 Spirits consump (value)'!BI14/'1.31 Spirits consumption (vol)'!BI14,"")</f>
        <v>152.05357142857144</v>
      </c>
      <c r="BJ14" s="11">
        <f>IFERROR('1.32 Spirits consump (value)'!BJ14/'1.31 Spirits consumption (vol)'!BJ14,"")</f>
        <v>31.565217391304348</v>
      </c>
      <c r="BK14" s="11">
        <f>IFERROR('1.32 Spirits consump (value)'!BK14/'1.31 Spirits consumption (vol)'!BK14,"")</f>
        <v>90.34615384615384</v>
      </c>
      <c r="BL14" s="11">
        <f>IFERROR('1.32 Spirits consump (value)'!BL14/'1.31 Spirits consumption (vol)'!BL14,"")</f>
        <v>38.824561403508767</v>
      </c>
      <c r="BM14" s="11" t="str">
        <f>IFERROR('1.32 Spirits consump (value)'!BM14/'1.31 Spirits consumption (vol)'!BM14,"")</f>
        <v/>
      </c>
      <c r="BN14" s="11">
        <f>IFERROR('1.32 Spirits consump (value)'!BN14/'1.31 Spirits consumption (vol)'!BN14,"")</f>
        <v>83.037401574803155</v>
      </c>
      <c r="BO14" s="11">
        <f>IFERROR('1.32 Spirits consump (value)'!BO14/'1.31 Spirits consumption (vol)'!BO14,"")</f>
        <v>230.53846153846152</v>
      </c>
      <c r="BP14" s="11">
        <f>IFERROR('1.32 Spirits consump (value)'!BP14/'1.31 Spirits consumption (vol)'!BP14,"")</f>
        <v>613.46575342465758</v>
      </c>
      <c r="BQ14" s="11">
        <f>IFERROR('1.32 Spirits consump (value)'!BQ14/'1.31 Spirits consumption (vol)'!BQ14,"")</f>
        <v>90.520626631853787</v>
      </c>
      <c r="BR14" s="11">
        <f>IFERROR('1.32 Spirits consump (value)'!BR14/'1.31 Spirits consumption (vol)'!BR14,"")</f>
        <v>149.87438825448612</v>
      </c>
      <c r="BS14" s="11">
        <f>IFERROR('1.32 Spirits consump (value)'!BS14/'1.31 Spirits consumption (vol)'!BS14,"")</f>
        <v>85.357598978288621</v>
      </c>
      <c r="BT14" s="11">
        <f>IFERROR('1.32 Spirits consump (value)'!BT14/'1.31 Spirits consumption (vol)'!BT14,"")</f>
        <v>134.72936812822891</v>
      </c>
      <c r="BU14" s="11">
        <f>IFERROR('1.32 Spirits consump (value)'!BU14/'1.31 Spirits consumption (vol)'!BU14,"")</f>
        <v>148.14655172413794</v>
      </c>
      <c r="BV14" s="11">
        <f>IFERROR('1.32 Spirits consump (value)'!BV14/'1.31 Spirits consumption (vol)'!BV14,"")</f>
        <v>102.23648648648647</v>
      </c>
      <c r="BW14" s="11">
        <f>IFERROR('1.32 Spirits consump (value)'!BW14/'1.31 Spirits consumption (vol)'!BW14,"")</f>
        <v>180.16129032258064</v>
      </c>
      <c r="BX14" s="11">
        <f>IFERROR('1.32 Spirits consump (value)'!BX14/'1.31 Spirits consumption (vol)'!BX14,"")</f>
        <v>140.85321100917432</v>
      </c>
      <c r="BY14" s="11">
        <f>IFERROR('1.32 Spirits consump (value)'!BY14/'1.31 Spirits consumption (vol)'!BY14,"")</f>
        <v>134.18664938431627</v>
      </c>
      <c r="BZ14" s="11">
        <f>IFERROR('1.32 Spirits consump (value)'!BZ14/'1.31 Spirits consumption (vol)'!BZ14,"")</f>
        <v>102.60855784469096</v>
      </c>
      <c r="CA14" s="11">
        <f>IFERROR('1.32 Spirits consump (value)'!CA14/'1.31 Spirits consumption (vol)'!CA14,"")</f>
        <v>206.42857142857144</v>
      </c>
      <c r="CB14" s="11">
        <f>IFERROR('1.32 Spirits consump (value)'!CB14/'1.31 Spirits consumption (vol)'!CB14,"")</f>
        <v>200.02564102564102</v>
      </c>
      <c r="CC14" s="11">
        <f>IFERROR('1.32 Spirits consump (value)'!CC14/'1.31 Spirits consumption (vol)'!CC14,"")</f>
        <v>194.71731448763251</v>
      </c>
      <c r="CD14" s="11">
        <f>IFERROR('1.32 Spirits consump (value)'!CD14/'1.31 Spirits consumption (vol)'!CD14,"")</f>
        <v>118.68493150684931</v>
      </c>
      <c r="CE14" s="11">
        <f>IFERROR('1.32 Spirits consump (value)'!CE14/'1.31 Spirits consumption (vol)'!CE14,"")</f>
        <v>291.01923076923077</v>
      </c>
      <c r="CF14" s="11">
        <f>IFERROR('1.32 Spirits consump (value)'!CF14/'1.31 Spirits consumption (vol)'!CF14,"")</f>
        <v>114.88461538461539</v>
      </c>
      <c r="CG14" s="11">
        <f>IFERROR('1.32 Spirits consump (value)'!CG14/'1.31 Spirits consumption (vol)'!CG14,"")</f>
        <v>130.29157175398635</v>
      </c>
      <c r="CH14" s="11">
        <f>IFERROR('1.32 Spirits consump (value)'!CH14/'1.31 Spirits consumption (vol)'!CH14,"")</f>
        <v>195.55319148936169</v>
      </c>
      <c r="CI14" s="11">
        <f>IFERROR('1.32 Spirits consump (value)'!CI14/'1.31 Spirits consumption (vol)'!CI14,"")</f>
        <v>179.94186046511629</v>
      </c>
      <c r="CJ14" s="11">
        <f>IFERROR('1.32 Spirits consump (value)'!CJ14/'1.31 Spirits consumption (vol)'!CJ14,"")</f>
        <v>157.6192307692308</v>
      </c>
      <c r="CK14" s="11">
        <f>IFERROR('1.32 Spirits consump (value)'!CK14/'1.31 Spirits consumption (vol)'!CK14,"")</f>
        <v>133.93142857142857</v>
      </c>
      <c r="CL14" s="11">
        <f>IFERROR('1.32 Spirits consump (value)'!CL14/'1.31 Spirits consumption (vol)'!CL14,"")</f>
        <v>108.56250000000772</v>
      </c>
      <c r="CM14" s="11">
        <f>IFERROR('1.32 Spirits consump (value)'!CM14/'1.31 Spirits consumption (vol)'!CM14,"")</f>
        <v>60.138888888886989</v>
      </c>
      <c r="CN14" s="11">
        <f>IFERROR('1.32 Spirits consump (value)'!CN14/'1.31 Spirits consumption (vol)'!CN14,"")</f>
        <v>86.764970059880156</v>
      </c>
      <c r="CO14" s="11">
        <f>IFERROR('1.32 Spirits consump (value)'!CO14/'1.31 Spirits consumption (vol)'!CO14,"")</f>
        <v>40.264744429882043</v>
      </c>
      <c r="CP14" s="11">
        <f>IFERROR('1.32 Spirits consump (value)'!CP14/'1.31 Spirits consumption (vol)'!CP14,"")</f>
        <v>26.992233009708631</v>
      </c>
    </row>
    <row r="15" spans="1:94" x14ac:dyDescent="0.25">
      <c r="A15" s="1" t="s">
        <v>36</v>
      </c>
      <c r="B15" s="11">
        <f>IFERROR('1.32 Spirits consump (value)'!B15/'1.31 Spirits consumption (vol)'!B15,"")</f>
        <v>61.568126809358837</v>
      </c>
      <c r="C15" s="11">
        <f>IFERROR('1.32 Spirits consump (value)'!C15/'1.31 Spirits consumption (vol)'!C15,"")</f>
        <v>47.80821376585569</v>
      </c>
      <c r="D15" s="11">
        <f>IFERROR('1.32 Spirits consump (value)'!D15/'1.31 Spirits consumption (vol)'!D15,"")</f>
        <v>67.409090909090907</v>
      </c>
      <c r="E15" s="11">
        <f>IFERROR('1.32 Spirits consump (value)'!E15/'1.31 Spirits consumption (vol)'!E15,"")</f>
        <v>67.002601949096416</v>
      </c>
      <c r="F15" s="11">
        <f>IFERROR('1.32 Spirits consump (value)'!F15/'1.31 Spirits consumption (vol)'!F15,"")</f>
        <v>232.47368421052633</v>
      </c>
      <c r="G15" s="11">
        <f>IFERROR('1.32 Spirits consump (value)'!G15/'1.31 Spirits consumption (vol)'!G15,"")</f>
        <v>31.191713972711881</v>
      </c>
      <c r="H15" s="11">
        <f>IFERROR('1.32 Spirits consump (value)'!H15/'1.31 Spirits consumption (vol)'!H15,"")</f>
        <v>85.909090909090907</v>
      </c>
      <c r="I15" s="11">
        <f>IFERROR('1.32 Spirits consump (value)'!I15/'1.31 Spirits consumption (vol)'!I15,"")</f>
        <v>61.022259454284338</v>
      </c>
      <c r="J15" s="11">
        <f>IFERROR('1.32 Spirits consump (value)'!J15/'1.31 Spirits consumption (vol)'!J15,"")</f>
        <v>54.912698412698411</v>
      </c>
      <c r="K15" s="11">
        <f>IFERROR('1.32 Spirits consump (value)'!K15/'1.31 Spirits consumption (vol)'!K15,"")</f>
        <v>166.72549019607843</v>
      </c>
      <c r="L15" s="11">
        <f>IFERROR('1.32 Spirits consump (value)'!L15/'1.31 Spirits consumption (vol)'!L15,"")</f>
        <v>36.857142857142861</v>
      </c>
      <c r="M15" s="11">
        <f>IFERROR('1.32 Spirits consump (value)'!M15/'1.31 Spirits consumption (vol)'!M15,"")</f>
        <v>8.1178543461237282</v>
      </c>
      <c r="N15" s="11">
        <f>IFERROR('1.32 Spirits consump (value)'!N15/'1.31 Spirits consumption (vol)'!N15,"")</f>
        <v>582</v>
      </c>
      <c r="O15" s="11">
        <f>IFERROR('1.32 Spirits consump (value)'!O15/'1.31 Spirits consumption (vol)'!O15,"")</f>
        <v>20.874493927125506</v>
      </c>
      <c r="P15" s="11">
        <f>IFERROR('1.32 Spirits consump (value)'!P15/'1.31 Spirits consumption (vol)'!P15,"")</f>
        <v>129.68292682926827</v>
      </c>
      <c r="Q15" s="11">
        <f>IFERROR('1.32 Spirits consump (value)'!Q15/'1.31 Spirits consumption (vol)'!Q15,"")</f>
        <v>18.840838776211758</v>
      </c>
      <c r="R15" s="11">
        <f>IFERROR('1.32 Spirits consump (value)'!R15/'1.31 Spirits consumption (vol)'!R15,"")</f>
        <v>55.917012448132773</v>
      </c>
      <c r="S15" s="11">
        <f>IFERROR('1.32 Spirits consump (value)'!S15/'1.31 Spirits consumption (vol)'!S15,"")</f>
        <v>48.277777777777779</v>
      </c>
      <c r="T15" s="11">
        <f>IFERROR('1.32 Spirits consump (value)'!T15/'1.31 Spirits consumption (vol)'!T15,"")</f>
        <v>211.04081632653063</v>
      </c>
      <c r="U15" s="11">
        <f>IFERROR('1.32 Spirits consump (value)'!U15/'1.31 Spirits consumption (vol)'!U15,"")</f>
        <v>202.83070866141733</v>
      </c>
      <c r="V15" s="11">
        <f>IFERROR('1.32 Spirits consump (value)'!V15/'1.31 Spirits consumption (vol)'!V15,"")</f>
        <v>263.17500000000001</v>
      </c>
      <c r="W15" s="11">
        <f>IFERROR('1.32 Spirits consump (value)'!W15/'1.31 Spirits consumption (vol)'!W15,"")</f>
        <v>42.478169528681036</v>
      </c>
      <c r="X15" s="11">
        <f>IFERROR('1.32 Spirits consump (value)'!X15/'1.31 Spirits consumption (vol)'!X15,"")</f>
        <v>27.154580152671759</v>
      </c>
      <c r="Y15" s="11">
        <f>IFERROR('1.32 Spirits consump (value)'!Y15/'1.31 Spirits consumption (vol)'!Y15,"")</f>
        <v>88.999999999999986</v>
      </c>
      <c r="Z15" s="11">
        <f>IFERROR('1.32 Spirits consump (value)'!Z15/'1.31 Spirits consumption (vol)'!Z15,"")</f>
        <v>38.994623655913976</v>
      </c>
      <c r="AA15" s="11">
        <f>IFERROR('1.32 Spirits consump (value)'!AA15/'1.31 Spirits consumption (vol)'!AA15,"")</f>
        <v>137.43478260869568</v>
      </c>
      <c r="AB15" s="11">
        <f>IFERROR('1.32 Spirits consump (value)'!AB15/'1.31 Spirits consumption (vol)'!AB15,"")</f>
        <v>59.400862068965516</v>
      </c>
      <c r="AC15" s="11">
        <f>IFERROR('1.32 Spirits consump (value)'!AC15/'1.31 Spirits consumption (vol)'!AC15,"")</f>
        <v>78.666666666666657</v>
      </c>
      <c r="AD15" s="11">
        <f>IFERROR('1.32 Spirits consump (value)'!AD15/'1.31 Spirits consumption (vol)'!AD15,"")</f>
        <v>52.92307692307692</v>
      </c>
      <c r="AE15" s="11">
        <f>IFERROR('1.32 Spirits consump (value)'!AE15/'1.31 Spirits consumption (vol)'!AE15,"")</f>
        <v>77.322981366459629</v>
      </c>
      <c r="AF15" s="11">
        <f>IFERROR('1.32 Spirits consump (value)'!AF15/'1.31 Spirits consumption (vol)'!AF15,"")</f>
        <v>94.139240506329116</v>
      </c>
      <c r="AG15" s="11">
        <f>IFERROR('1.32 Spirits consump (value)'!AG15/'1.31 Spirits consumption (vol)'!AG15,"")</f>
        <v>55.737288135593218</v>
      </c>
      <c r="AH15" s="11">
        <f>IFERROR('1.32 Spirits consump (value)'!AH15/'1.31 Spirits consumption (vol)'!AH15,"")</f>
        <v>88.333333333333329</v>
      </c>
      <c r="AI15" s="11">
        <f>IFERROR('1.32 Spirits consump (value)'!AI15/'1.31 Spirits consumption (vol)'!AI15,"")</f>
        <v>47.447887323943668</v>
      </c>
      <c r="AJ15" s="11">
        <f>IFERROR('1.32 Spirits consump (value)'!AJ15/'1.31 Spirits consumption (vol)'!AJ15,"")</f>
        <v>47.009049773755656</v>
      </c>
      <c r="AK15" s="11">
        <f>IFERROR('1.32 Spirits consump (value)'!AK15/'1.31 Spirits consumption (vol)'!AK15,"")</f>
        <v>40.025374105400132</v>
      </c>
      <c r="AL15" s="11">
        <f>IFERROR('1.32 Spirits consump (value)'!AL15/'1.31 Spirits consumption (vol)'!AL15,"")</f>
        <v>75.036144578313241</v>
      </c>
      <c r="AM15" s="11">
        <f>IFERROR('1.32 Spirits consump (value)'!AM15/'1.31 Spirits consumption (vol)'!AM15,"")</f>
        <v>63.574193548387093</v>
      </c>
      <c r="AN15" s="11">
        <f>IFERROR('1.32 Spirits consump (value)'!AN15/'1.31 Spirits consumption (vol)'!AN15,"")</f>
        <v>165.52380952380952</v>
      </c>
      <c r="AO15" s="11">
        <f>IFERROR('1.32 Spirits consump (value)'!AO15/'1.31 Spirits consumption (vol)'!AO15,"")</f>
        <v>29.634235552304318</v>
      </c>
      <c r="AP15" s="11">
        <f>IFERROR('1.32 Spirits consump (value)'!AP15/'1.31 Spirits consumption (vol)'!AP15,"")</f>
        <v>56.722384273937855</v>
      </c>
      <c r="AQ15" s="11">
        <f>IFERROR('1.32 Spirits consump (value)'!AQ15/'1.31 Spirits consumption (vol)'!AQ15,"")</f>
        <v>77.017241379310349</v>
      </c>
      <c r="AR15" s="11">
        <f>IFERROR('1.32 Spirits consump (value)'!AR15/'1.31 Spirits consumption (vol)'!AR15,"")</f>
        <v>78.625</v>
      </c>
      <c r="AS15" s="11">
        <f>IFERROR('1.32 Spirits consump (value)'!AS15/'1.31 Spirits consumption (vol)'!AS15,"")</f>
        <v>34.093815635939322</v>
      </c>
      <c r="AT15" s="11">
        <f>IFERROR('1.32 Spirits consump (value)'!AT15/'1.31 Spirits consumption (vol)'!AT15,"")</f>
        <v>68.704641350210977</v>
      </c>
      <c r="AU15" s="11">
        <f>IFERROR('1.32 Spirits consump (value)'!AU15/'1.31 Spirits consumption (vol)'!AU15,"")</f>
        <v>77.212938005390825</v>
      </c>
      <c r="AV15" s="11">
        <f>IFERROR('1.32 Spirits consump (value)'!AV15/'1.31 Spirits consumption (vol)'!AV15,"")</f>
        <v>59.078431372549026</v>
      </c>
      <c r="AW15" s="11">
        <f>IFERROR('1.32 Spirits consump (value)'!AW15/'1.31 Spirits consumption (vol)'!AW15,"")</f>
        <v>34.328947368421048</v>
      </c>
      <c r="AX15" s="11">
        <f>IFERROR('1.32 Spirits consump (value)'!AX15/'1.31 Spirits consumption (vol)'!AX15,"")</f>
        <v>44.395833333333336</v>
      </c>
      <c r="AY15" s="11">
        <f>IFERROR('1.32 Spirits consump (value)'!AY15/'1.31 Spirits consumption (vol)'!AY15,"")</f>
        <v>32.033707865168537</v>
      </c>
      <c r="AZ15" s="11">
        <f>IFERROR('1.32 Spirits consump (value)'!AZ15/'1.31 Spirits consumption (vol)'!AZ15,"")</f>
        <v>95.099691675231256</v>
      </c>
      <c r="BA15" s="11">
        <f>IFERROR('1.32 Spirits consump (value)'!BA15/'1.31 Spirits consumption (vol)'!BA15,"")</f>
        <v>79.141176470588235</v>
      </c>
      <c r="BB15" s="11">
        <f>IFERROR('1.32 Spirits consump (value)'!BB15/'1.31 Spirits consumption (vol)'!BB15,"")</f>
        <v>79.757575757575765</v>
      </c>
      <c r="BC15" s="11">
        <f>IFERROR('1.32 Spirits consump (value)'!BC15/'1.31 Spirits consumption (vol)'!BC15,"")</f>
        <v>111.925</v>
      </c>
      <c r="BD15" s="11">
        <f>IFERROR('1.32 Spirits consump (value)'!BD15/'1.31 Spirits consumption (vol)'!BD15,"")</f>
        <v>88.05132543711224</v>
      </c>
      <c r="BE15" s="11">
        <f>IFERROR('1.32 Spirits consump (value)'!BE15/'1.31 Spirits consumption (vol)'!BE15,"")</f>
        <v>237.45454545454544</v>
      </c>
      <c r="BF15" s="11">
        <f>IFERROR('1.32 Spirits consump (value)'!BF15/'1.31 Spirits consumption (vol)'!BF15,"")</f>
        <v>97.416666666666671</v>
      </c>
      <c r="BG15" s="11">
        <f>IFERROR('1.32 Spirits consump (value)'!BG15/'1.31 Spirits consumption (vol)'!BG15,"")</f>
        <v>427.42857142857144</v>
      </c>
      <c r="BH15" s="11" t="str">
        <f>IFERROR('1.32 Spirits consump (value)'!BH15/'1.31 Spirits consumption (vol)'!BH15,"")</f>
        <v/>
      </c>
      <c r="BI15" s="11">
        <f>IFERROR('1.32 Spirits consump (value)'!BI15/'1.31 Spirits consumption (vol)'!BI15,"")</f>
        <v>185.94545454545457</v>
      </c>
      <c r="BJ15" s="11">
        <f>IFERROR('1.32 Spirits consump (value)'!BJ15/'1.31 Spirits consumption (vol)'!BJ15,"")</f>
        <v>31.837499999999999</v>
      </c>
      <c r="BK15" s="11">
        <f>IFERROR('1.32 Spirits consump (value)'!BK15/'1.31 Spirits consumption (vol)'!BK15,"")</f>
        <v>95.81481481481481</v>
      </c>
      <c r="BL15" s="11">
        <f>IFERROR('1.32 Spirits consump (value)'!BL15/'1.31 Spirits consumption (vol)'!BL15,"")</f>
        <v>41.307291666666671</v>
      </c>
      <c r="BM15" s="11" t="str">
        <f>IFERROR('1.32 Spirits consump (value)'!BM15/'1.31 Spirits consumption (vol)'!BM15,"")</f>
        <v/>
      </c>
      <c r="BN15" s="11">
        <f>IFERROR('1.32 Spirits consump (value)'!BN15/'1.31 Spirits consumption (vol)'!BN15,"")</f>
        <v>76.734530938123754</v>
      </c>
      <c r="BO15" s="11">
        <f>IFERROR('1.32 Spirits consump (value)'!BO15/'1.31 Spirits consumption (vol)'!BO15,"")</f>
        <v>245.14285714285714</v>
      </c>
      <c r="BP15" s="11">
        <f>IFERROR('1.32 Spirits consump (value)'!BP15/'1.31 Spirits consumption (vol)'!BP15,"")</f>
        <v>635.42857142857144</v>
      </c>
      <c r="BQ15" s="11">
        <f>IFERROR('1.32 Spirits consump (value)'!BQ15/'1.31 Spirits consumption (vol)'!BQ15,"")</f>
        <v>91.516437308868518</v>
      </c>
      <c r="BR15" s="11">
        <f>IFERROR('1.32 Spirits consump (value)'!BR15/'1.31 Spirits consumption (vol)'!BR15,"")</f>
        <v>149.26537216828481</v>
      </c>
      <c r="BS15" s="11">
        <f>IFERROR('1.32 Spirits consump (value)'!BS15/'1.31 Spirits consumption (vol)'!BS15,"")</f>
        <v>86.580221300138319</v>
      </c>
      <c r="BT15" s="11">
        <f>IFERROR('1.32 Spirits consump (value)'!BT15/'1.31 Spirits consumption (vol)'!BT15,"")</f>
        <v>139.86328229922105</v>
      </c>
      <c r="BU15" s="11">
        <f>IFERROR('1.32 Spirits consump (value)'!BU15/'1.31 Spirits consumption (vol)'!BU15,"")</f>
        <v>159.04385964912279</v>
      </c>
      <c r="BV15" s="11">
        <f>IFERROR('1.32 Spirits consump (value)'!BV15/'1.31 Spirits consumption (vol)'!BV15,"")</f>
        <v>109.93243243243242</v>
      </c>
      <c r="BW15" s="11">
        <f>IFERROR('1.32 Spirits consump (value)'!BW15/'1.31 Spirits consumption (vol)'!BW15,"")</f>
        <v>183.56249999999997</v>
      </c>
      <c r="BX15" s="11">
        <f>IFERROR('1.32 Spirits consump (value)'!BX15/'1.31 Spirits consumption (vol)'!BX15,"")</f>
        <v>148.10679611650485</v>
      </c>
      <c r="BY15" s="11">
        <f>IFERROR('1.32 Spirits consump (value)'!BY15/'1.31 Spirits consumption (vol)'!BY15,"")</f>
        <v>141.60883690708252</v>
      </c>
      <c r="BZ15" s="11">
        <f>IFERROR('1.32 Spirits consump (value)'!BZ15/'1.31 Spirits consumption (vol)'!BZ15,"")</f>
        <v>108.17354497354496</v>
      </c>
      <c r="CA15" s="11">
        <f>IFERROR('1.32 Spirits consump (value)'!CA15/'1.31 Spirits consumption (vol)'!CA15,"")</f>
        <v>211.29411764705881</v>
      </c>
      <c r="CB15" s="11">
        <f>IFERROR('1.32 Spirits consump (value)'!CB15/'1.31 Spirits consumption (vol)'!CB15,"")</f>
        <v>209.47297297297294</v>
      </c>
      <c r="CC15" s="11">
        <f>IFERROR('1.32 Spirits consump (value)'!CC15/'1.31 Spirits consumption (vol)'!CC15,"")</f>
        <v>202.51201478743067</v>
      </c>
      <c r="CD15" s="11">
        <f>IFERROR('1.32 Spirits consump (value)'!CD15/'1.31 Spirits consumption (vol)'!CD15,"")</f>
        <v>127.11627906976744</v>
      </c>
      <c r="CE15" s="11">
        <f>IFERROR('1.32 Spirits consump (value)'!CE15/'1.31 Spirits consumption (vol)'!CE15,"")</f>
        <v>289.74509803921569</v>
      </c>
      <c r="CF15" s="11">
        <f>IFERROR('1.32 Spirits consump (value)'!CF15/'1.31 Spirits consumption (vol)'!CF15,"")</f>
        <v>119.91891891891891</v>
      </c>
      <c r="CG15" s="11">
        <f>IFERROR('1.32 Spirits consump (value)'!CG15/'1.31 Spirits consumption (vol)'!CG15,"")</f>
        <v>130.98568019093079</v>
      </c>
      <c r="CH15" s="11">
        <f>IFERROR('1.32 Spirits consump (value)'!CH15/'1.31 Spirits consumption (vol)'!CH15,"")</f>
        <v>206.11827956989248</v>
      </c>
      <c r="CI15" s="11">
        <f>IFERROR('1.32 Spirits consump (value)'!CI15/'1.31 Spirits consumption (vol)'!CI15,"")</f>
        <v>181.10344827586206</v>
      </c>
      <c r="CJ15" s="11">
        <f>IFERROR('1.32 Spirits consump (value)'!CJ15/'1.31 Spirits consumption (vol)'!CJ15,"")</f>
        <v>171.44573643410854</v>
      </c>
      <c r="CK15" s="11">
        <f>IFERROR('1.32 Spirits consump (value)'!CK15/'1.31 Spirits consumption (vol)'!CK15,"")</f>
        <v>135.5249386753884</v>
      </c>
      <c r="CL15" s="11">
        <f>IFERROR('1.32 Spirits consump (value)'!CL15/'1.31 Spirits consumption (vol)'!CL15,"")</f>
        <v>118.53333333331928</v>
      </c>
      <c r="CM15" s="11">
        <f>IFERROR('1.32 Spirits consump (value)'!CM15/'1.31 Spirits consumption (vol)'!CM15,"")</f>
        <v>64.538461538460922</v>
      </c>
      <c r="CN15" s="11">
        <f>IFERROR('1.32 Spirits consump (value)'!CN15/'1.31 Spirits consumption (vol)'!CN15,"")</f>
        <v>87.207792207791982</v>
      </c>
      <c r="CO15" s="11">
        <f>IFERROR('1.32 Spirits consump (value)'!CO15/'1.31 Spirits consumption (vol)'!CO15,"")</f>
        <v>40.82784810126585</v>
      </c>
      <c r="CP15" s="11">
        <f>IFERROR('1.32 Spirits consump (value)'!CP15/'1.31 Spirits consumption (vol)'!CP15,"")</f>
        <v>28.543893129771138</v>
      </c>
    </row>
    <row r="16" spans="1:94" x14ac:dyDescent="0.25">
      <c r="A16" s="1" t="s">
        <v>37</v>
      </c>
      <c r="B16" s="11">
        <f>IFERROR('1.32 Spirits consump (value)'!B16/'1.31 Spirits consumption (vol)'!B16,"")</f>
        <v>59.89923065141322</v>
      </c>
      <c r="C16" s="11">
        <f>IFERROR('1.32 Spirits consump (value)'!C16/'1.31 Spirits consumption (vol)'!C16,"")</f>
        <v>44.675261169148705</v>
      </c>
      <c r="D16" s="11">
        <f>IFERROR('1.32 Spirits consump (value)'!D16/'1.31 Spirits consumption (vol)'!D16,"")</f>
        <v>70.63636363636364</v>
      </c>
      <c r="E16" s="11">
        <f>IFERROR('1.32 Spirits consump (value)'!E16/'1.31 Spirits consumption (vol)'!E16,"")</f>
        <v>61.29890621363743</v>
      </c>
      <c r="F16" s="11">
        <f>IFERROR('1.32 Spirits consump (value)'!F16/'1.31 Spirits consumption (vol)'!F16,"")</f>
        <v>240.5263157894737</v>
      </c>
      <c r="G16" s="11">
        <f>IFERROR('1.32 Spirits consump (value)'!G16/'1.31 Spirits consumption (vol)'!G16,"")</f>
        <v>30.944401913875598</v>
      </c>
      <c r="H16" s="11">
        <f>IFERROR('1.32 Spirits consump (value)'!H16/'1.31 Spirits consumption (vol)'!H16,"")</f>
        <v>88.272727272727266</v>
      </c>
      <c r="I16" s="11">
        <f>IFERROR('1.32 Spirits consump (value)'!I16/'1.31 Spirits consumption (vol)'!I16,"")</f>
        <v>58.304983229516054</v>
      </c>
      <c r="J16" s="11">
        <f>IFERROR('1.32 Spirits consump (value)'!J16/'1.31 Spirits consumption (vol)'!J16,"")</f>
        <v>54.761904761904759</v>
      </c>
      <c r="K16" s="11">
        <f>IFERROR('1.32 Spirits consump (value)'!K16/'1.31 Spirits consumption (vol)'!K16,"")</f>
        <v>168.54901960784315</v>
      </c>
      <c r="L16" s="11">
        <f>IFERROR('1.32 Spirits consump (value)'!L16/'1.31 Spirits consumption (vol)'!L16,"")</f>
        <v>37.891304347826093</v>
      </c>
      <c r="M16" s="11">
        <f>IFERROR('1.32 Spirits consump (value)'!M16/'1.31 Spirits consumption (vol)'!M16,"")</f>
        <v>7.6040515653775325</v>
      </c>
      <c r="N16" s="11">
        <f>IFERROR('1.32 Spirits consump (value)'!N16/'1.31 Spirits consumption (vol)'!N16,"")</f>
        <v>619.6</v>
      </c>
      <c r="O16" s="11">
        <f>IFERROR('1.32 Spirits consump (value)'!O16/'1.31 Spirits consumption (vol)'!O16,"")</f>
        <v>21.103220945564139</v>
      </c>
      <c r="P16" s="11">
        <f>IFERROR('1.32 Spirits consump (value)'!P16/'1.31 Spirits consumption (vol)'!P16,"")</f>
        <v>129.11600000000001</v>
      </c>
      <c r="Q16" s="11">
        <f>IFERROR('1.32 Spirits consump (value)'!Q16/'1.31 Spirits consumption (vol)'!Q16,"")</f>
        <v>18.652040816326529</v>
      </c>
      <c r="R16" s="11">
        <f>IFERROR('1.32 Spirits consump (value)'!R16/'1.31 Spirits consumption (vol)'!R16,"")</f>
        <v>55.375984251968504</v>
      </c>
      <c r="S16" s="11">
        <f>IFERROR('1.32 Spirits consump (value)'!S16/'1.31 Spirits consumption (vol)'!S16,"")</f>
        <v>49.383333333333333</v>
      </c>
      <c r="T16" s="11">
        <f>IFERROR('1.32 Spirits consump (value)'!T16/'1.31 Spirits consumption (vol)'!T16,"")</f>
        <v>205.19795221843003</v>
      </c>
      <c r="U16" s="11">
        <f>IFERROR('1.32 Spirits consump (value)'!U16/'1.31 Spirits consumption (vol)'!U16,"")</f>
        <v>194.93280632411069</v>
      </c>
      <c r="V16" s="11">
        <f>IFERROR('1.32 Spirits consump (value)'!V16/'1.31 Spirits consumption (vol)'!V16,"")</f>
        <v>270.125</v>
      </c>
      <c r="W16" s="11">
        <f>IFERROR('1.32 Spirits consump (value)'!W16/'1.31 Spirits consumption (vol)'!W16,"")</f>
        <v>42.581774290887147</v>
      </c>
      <c r="X16" s="11">
        <f>IFERROR('1.32 Spirits consump (value)'!X16/'1.31 Spirits consumption (vol)'!X16,"")</f>
        <v>31.390495867768596</v>
      </c>
      <c r="Y16" s="11">
        <f>IFERROR('1.32 Spirits consump (value)'!Y16/'1.31 Spirits consumption (vol)'!Y16,"")</f>
        <v>91.5625</v>
      </c>
      <c r="Z16" s="11">
        <f>IFERROR('1.32 Spirits consump (value)'!Z16/'1.31 Spirits consumption (vol)'!Z16,"")</f>
        <v>40.157608695652179</v>
      </c>
      <c r="AA16" s="11">
        <f>IFERROR('1.32 Spirits consump (value)'!AA16/'1.31 Spirits consumption (vol)'!AA16,"")</f>
        <v>136.13636363636363</v>
      </c>
      <c r="AB16" s="11">
        <f>IFERROR('1.32 Spirits consump (value)'!AB16/'1.31 Spirits consumption (vol)'!AB16,"")</f>
        <v>55.336099585062236</v>
      </c>
      <c r="AC16" s="11">
        <f>IFERROR('1.32 Spirits consump (value)'!AC16/'1.31 Spirits consumption (vol)'!AC16,"")</f>
        <v>80.984848484848484</v>
      </c>
      <c r="AD16" s="11">
        <f>IFERROR('1.32 Spirits consump (value)'!AD16/'1.31 Spirits consumption (vol)'!AD16,"")</f>
        <v>52.169811320754718</v>
      </c>
      <c r="AE16" s="11">
        <f>IFERROR('1.32 Spirits consump (value)'!AE16/'1.31 Spirits consumption (vol)'!AE16,"")</f>
        <v>75.608433734939752</v>
      </c>
      <c r="AF16" s="11">
        <f>IFERROR('1.32 Spirits consump (value)'!AF16/'1.31 Spirits consumption (vol)'!AF16,"")</f>
        <v>96.525641025641022</v>
      </c>
      <c r="AG16" s="11">
        <f>IFERROR('1.32 Spirits consump (value)'!AG16/'1.31 Spirits consumption (vol)'!AG16,"")</f>
        <v>58.057851239669425</v>
      </c>
      <c r="AH16" s="11">
        <f>IFERROR('1.32 Spirits consump (value)'!AH16/'1.31 Spirits consumption (vol)'!AH16,"")</f>
        <v>85.888888888888886</v>
      </c>
      <c r="AI16" s="11">
        <f>IFERROR('1.32 Spirits consump (value)'!AI16/'1.31 Spirits consumption (vol)'!AI16,"")</f>
        <v>52.25333333333333</v>
      </c>
      <c r="AJ16" s="11">
        <f>IFERROR('1.32 Spirits consump (value)'!AJ16/'1.31 Spirits consumption (vol)'!AJ16,"")</f>
        <v>48.447761194029844</v>
      </c>
      <c r="AK16" s="11">
        <f>IFERROR('1.32 Spirits consump (value)'!AK16/'1.31 Spirits consumption (vol)'!AK16,"")</f>
        <v>38.212493229824879</v>
      </c>
      <c r="AL16" s="11">
        <f>IFERROR('1.32 Spirits consump (value)'!AL16/'1.31 Spirits consumption (vol)'!AL16,"")</f>
        <v>75.600000000000009</v>
      </c>
      <c r="AM16" s="11">
        <f>IFERROR('1.32 Spirits consump (value)'!AM16/'1.31 Spirits consumption (vol)'!AM16,"")</f>
        <v>63.666666666666671</v>
      </c>
      <c r="AN16" s="11">
        <f>IFERROR('1.32 Spirits consump (value)'!AN16/'1.31 Spirits consumption (vol)'!AN16,"")</f>
        <v>173.8</v>
      </c>
      <c r="AO16" s="11">
        <f>IFERROR('1.32 Spirits consump (value)'!AO16/'1.31 Spirits consumption (vol)'!AO16,"")</f>
        <v>27.172477064220185</v>
      </c>
      <c r="AP16" s="11">
        <f>IFERROR('1.32 Spirits consump (value)'!AP16/'1.31 Spirits consumption (vol)'!AP16,"")</f>
        <v>54.459147424511535</v>
      </c>
      <c r="AQ16" s="11">
        <f>IFERROR('1.32 Spirits consump (value)'!AQ16/'1.31 Spirits consumption (vol)'!AQ16,"")</f>
        <v>69.952978056426332</v>
      </c>
      <c r="AR16" s="11">
        <f>IFERROR('1.32 Spirits consump (value)'!AR16/'1.31 Spirits consumption (vol)'!AR16,"")</f>
        <v>82.87878787878789</v>
      </c>
      <c r="AS16" s="11">
        <f>IFERROR('1.32 Spirits consump (value)'!AS16/'1.31 Spirits consumption (vol)'!AS16,"")</f>
        <v>34.807916181606522</v>
      </c>
      <c r="AT16" s="11">
        <f>IFERROR('1.32 Spirits consump (value)'!AT16/'1.31 Spirits consumption (vol)'!AT16,"")</f>
        <v>61.978632478632477</v>
      </c>
      <c r="AU16" s="11">
        <f>IFERROR('1.32 Spirits consump (value)'!AU16/'1.31 Spirits consumption (vol)'!AU16,"")</f>
        <v>74.008241758241766</v>
      </c>
      <c r="AV16" s="11">
        <f>IFERROR('1.32 Spirits consump (value)'!AV16/'1.31 Spirits consumption (vol)'!AV16,"")</f>
        <v>56.326923076923073</v>
      </c>
      <c r="AW16" s="11">
        <f>IFERROR('1.32 Spirits consump (value)'!AW16/'1.31 Spirits consumption (vol)'!AW16,"")</f>
        <v>34.350993377483448</v>
      </c>
      <c r="AX16" s="11">
        <f>IFERROR('1.32 Spirits consump (value)'!AX16/'1.31 Spirits consumption (vol)'!AX16,"")</f>
        <v>48.693069306930695</v>
      </c>
      <c r="AY16" s="11">
        <f>IFERROR('1.32 Spirits consump (value)'!AY16/'1.31 Spirits consumption (vol)'!AY16,"")</f>
        <v>34.6</v>
      </c>
      <c r="AZ16" s="11">
        <f>IFERROR('1.32 Spirits consump (value)'!AZ16/'1.31 Spirits consumption (vol)'!AZ16,"")</f>
        <v>95.681908548707767</v>
      </c>
      <c r="BA16" s="11">
        <f>IFERROR('1.32 Spirits consump (value)'!BA16/'1.31 Spirits consumption (vol)'!BA16,"")</f>
        <v>77.322222222222223</v>
      </c>
      <c r="BB16" s="11">
        <f>IFERROR('1.32 Spirits consump (value)'!BB16/'1.31 Spirits consumption (vol)'!BB16,"")</f>
        <v>74.9375</v>
      </c>
      <c r="BC16" s="11">
        <f>IFERROR('1.32 Spirits consump (value)'!BC16/'1.31 Spirits consumption (vol)'!BC16,"")</f>
        <v>41.822274881516584</v>
      </c>
      <c r="BD16" s="11">
        <f>IFERROR('1.32 Spirits consump (value)'!BD16/'1.31 Spirits consumption (vol)'!BD16,"")</f>
        <v>89.423117709437975</v>
      </c>
      <c r="BE16" s="11">
        <f>IFERROR('1.32 Spirits consump (value)'!BE16/'1.31 Spirits consumption (vol)'!BE16,"")</f>
        <v>253.09090909090904</v>
      </c>
      <c r="BF16" s="11">
        <f>IFERROR('1.32 Spirits consump (value)'!BF16/'1.31 Spirits consumption (vol)'!BF16,"")</f>
        <v>103.33333333333334</v>
      </c>
      <c r="BG16" s="11">
        <f>IFERROR('1.32 Spirits consump (value)'!BG16/'1.31 Spirits consumption (vol)'!BG16,"")</f>
        <v>459.33333333333331</v>
      </c>
      <c r="BH16" s="11" t="str">
        <f>IFERROR('1.32 Spirits consump (value)'!BH16/'1.31 Spirits consumption (vol)'!BH16,"")</f>
        <v/>
      </c>
      <c r="BI16" s="11">
        <f>IFERROR('1.32 Spirits consump (value)'!BI16/'1.31 Spirits consumption (vol)'!BI16,"")</f>
        <v>185.36363636363637</v>
      </c>
      <c r="BJ16" s="11">
        <f>IFERROR('1.32 Spirits consump (value)'!BJ16/'1.31 Spirits consumption (vol)'!BJ16,"")</f>
        <v>35.715909090909086</v>
      </c>
      <c r="BK16" s="11">
        <f>IFERROR('1.32 Spirits consump (value)'!BK16/'1.31 Spirits consumption (vol)'!BK16,"")</f>
        <v>102.18518518518518</v>
      </c>
      <c r="BL16" s="11">
        <f>IFERROR('1.32 Spirits consump (value)'!BL16/'1.31 Spirits consumption (vol)'!BL16,"")</f>
        <v>43.472477064220186</v>
      </c>
      <c r="BM16" s="11" t="str">
        <f>IFERROR('1.32 Spirits consump (value)'!BM16/'1.31 Spirits consumption (vol)'!BM16,"")</f>
        <v/>
      </c>
      <c r="BN16" s="11">
        <f>IFERROR('1.32 Spirits consump (value)'!BN16/'1.31 Spirits consumption (vol)'!BN16,"")</f>
        <v>75.062499999999986</v>
      </c>
      <c r="BO16" s="11">
        <f>IFERROR('1.32 Spirits consump (value)'!BO16/'1.31 Spirits consumption (vol)'!BO16,"")</f>
        <v>268.35714285714289</v>
      </c>
      <c r="BP16" s="11">
        <f>IFERROR('1.32 Spirits consump (value)'!BP16/'1.31 Spirits consumption (vol)'!BP16,"")</f>
        <v>654.40740740740739</v>
      </c>
      <c r="BQ16" s="11">
        <f>IFERROR('1.32 Spirits consump (value)'!BQ16/'1.31 Spirits consumption (vol)'!BQ16,"")</f>
        <v>92.513429106808246</v>
      </c>
      <c r="BR16" s="11">
        <f>IFERROR('1.32 Spirits consump (value)'!BR16/'1.31 Spirits consumption (vol)'!BR16,"")</f>
        <v>142.22829581993568</v>
      </c>
      <c r="BS16" s="11">
        <f>IFERROR('1.32 Spirits consump (value)'!BS16/'1.31 Spirits consumption (vol)'!BS16,"")</f>
        <v>88.325071109305171</v>
      </c>
      <c r="BT16" s="11">
        <f>IFERROR('1.32 Spirits consump (value)'!BT16/'1.31 Spirits consumption (vol)'!BT16,"")</f>
        <v>142.43807588075882</v>
      </c>
      <c r="BU16" s="11">
        <f>IFERROR('1.32 Spirits consump (value)'!BU16/'1.31 Spirits consumption (vol)'!BU16,"")</f>
        <v>165.62831858407077</v>
      </c>
      <c r="BV16" s="11">
        <f>IFERROR('1.32 Spirits consump (value)'!BV16/'1.31 Spirits consumption (vol)'!BV16,"")</f>
        <v>113.47945205479452</v>
      </c>
      <c r="BW16" s="11">
        <f>IFERROR('1.32 Spirits consump (value)'!BW16/'1.31 Spirits consumption (vol)'!BW16,"")</f>
        <v>183.64615384615385</v>
      </c>
      <c r="BX16" s="11">
        <f>IFERROR('1.32 Spirits consump (value)'!BX16/'1.31 Spirits consumption (vol)'!BX16,"")</f>
        <v>151.78350515463919</v>
      </c>
      <c r="BY16" s="11">
        <f>IFERROR('1.32 Spirits consump (value)'!BY16/'1.31 Spirits consumption (vol)'!BY16,"")</f>
        <v>143.75719895287955</v>
      </c>
      <c r="BZ16" s="11">
        <f>IFERROR('1.32 Spirits consump (value)'!BZ16/'1.31 Spirits consumption (vol)'!BZ16,"")</f>
        <v>109.70005299417066</v>
      </c>
      <c r="CA16" s="11">
        <f>IFERROR('1.32 Spirits consump (value)'!CA16/'1.31 Spirits consumption (vol)'!CA16,"")</f>
        <v>210.81578947368422</v>
      </c>
      <c r="CB16" s="11">
        <f>IFERROR('1.32 Spirits consump (value)'!CB16/'1.31 Spirits consumption (vol)'!CB16,"")</f>
        <v>213.56338028169014</v>
      </c>
      <c r="CC16" s="11">
        <f>IFERROR('1.32 Spirits consump (value)'!CC16/'1.31 Spirits consumption (vol)'!CC16,"")</f>
        <v>201.3212927756654</v>
      </c>
      <c r="CD16" s="11">
        <f>IFERROR('1.32 Spirits consump (value)'!CD16/'1.31 Spirits consumption (vol)'!CD16,"")</f>
        <v>129.39906103286384</v>
      </c>
      <c r="CE16" s="11">
        <f>IFERROR('1.32 Spirits consump (value)'!CE16/'1.31 Spirits consumption (vol)'!CE16,"")</f>
        <v>278.38</v>
      </c>
      <c r="CF16" s="11">
        <f>IFERROR('1.32 Spirits consump (value)'!CF16/'1.31 Spirits consumption (vol)'!CF16,"")</f>
        <v>121.8082191780822</v>
      </c>
      <c r="CG16" s="11">
        <f>IFERROR('1.32 Spirits consump (value)'!CG16/'1.31 Spirits consumption (vol)'!CG16,"")</f>
        <v>129.77395577395578</v>
      </c>
      <c r="CH16" s="11">
        <f>IFERROR('1.32 Spirits consump (value)'!CH16/'1.31 Spirits consumption (vol)'!CH16,"")</f>
        <v>199.43956043956047</v>
      </c>
      <c r="CI16" s="11">
        <f>IFERROR('1.32 Spirits consump (value)'!CI16/'1.31 Spirits consumption (vol)'!CI16,"")</f>
        <v>182.43181818181819</v>
      </c>
      <c r="CJ16" s="11">
        <f>IFERROR('1.32 Spirits consump (value)'!CJ16/'1.31 Spirits consumption (vol)'!CJ16,"")</f>
        <v>173.88122605363984</v>
      </c>
      <c r="CK16" s="11">
        <f>IFERROR('1.32 Spirits consump (value)'!CK16/'1.31 Spirits consumption (vol)'!CK16,"")</f>
        <v>146.91924959216965</v>
      </c>
      <c r="CL16" s="11">
        <f>IFERROR('1.32 Spirits consump (value)'!CL16/'1.31 Spirits consumption (vol)'!CL16,"")</f>
        <v>104.41176470589218</v>
      </c>
      <c r="CM16" s="11">
        <f>IFERROR('1.32 Spirits consump (value)'!CM16/'1.31 Spirits consumption (vol)'!CM16,"")</f>
        <v>66.564102564103251</v>
      </c>
      <c r="CN16" s="11">
        <f>IFERROR('1.32 Spirits consump (value)'!CN16/'1.31 Spirits consumption (vol)'!CN16,"")</f>
        <v>106.04297994269334</v>
      </c>
      <c r="CO16" s="11">
        <f>IFERROR('1.32 Spirits consump (value)'!CO16/'1.31 Spirits consumption (vol)'!CO16,"")</f>
        <v>43.338804220398607</v>
      </c>
      <c r="CP16" s="11">
        <f>IFERROR('1.32 Spirits consump (value)'!CP16/'1.31 Spirits consumption (vol)'!CP16,"")</f>
        <v>28.171635049683708</v>
      </c>
    </row>
    <row r="17" spans="1:94" x14ac:dyDescent="0.25">
      <c r="A17" s="1" t="s">
        <v>38</v>
      </c>
      <c r="B17" s="11">
        <f>IFERROR('1.32 Spirits consump (value)'!B17/'1.31 Spirits consumption (vol)'!B17,"")</f>
        <v>55.748834539789634</v>
      </c>
      <c r="C17" s="11">
        <f>IFERROR('1.32 Spirits consump (value)'!C17/'1.31 Spirits consumption (vol)'!C17,"")</f>
        <v>43.193068321992762</v>
      </c>
      <c r="D17" s="11">
        <f>IFERROR('1.32 Spirits consump (value)'!D17/'1.31 Spirits consumption (vol)'!D17,"")</f>
        <v>62.948717948717949</v>
      </c>
      <c r="E17" s="11">
        <f>IFERROR('1.32 Spirits consump (value)'!E17/'1.31 Spirits consumption (vol)'!E17,"")</f>
        <v>59.161281661147406</v>
      </c>
      <c r="F17" s="11">
        <f>IFERROR('1.32 Spirits consump (value)'!F17/'1.31 Spirits consumption (vol)'!F17,"")</f>
        <v>239.1</v>
      </c>
      <c r="G17" s="11">
        <f>IFERROR('1.32 Spirits consump (value)'!G17/'1.31 Spirits consumption (vol)'!G17,"")</f>
        <v>30.176630963972737</v>
      </c>
      <c r="H17" s="11">
        <f>IFERROR('1.32 Spirits consump (value)'!H17/'1.31 Spirits consumption (vol)'!H17,"")</f>
        <v>94.5</v>
      </c>
      <c r="I17" s="11">
        <f>IFERROR('1.32 Spirits consump (value)'!I17/'1.31 Spirits consumption (vol)'!I17,"")</f>
        <v>54.464757709251096</v>
      </c>
      <c r="J17" s="11">
        <f>IFERROR('1.32 Spirits consump (value)'!J17/'1.31 Spirits consumption (vol)'!J17,"")</f>
        <v>54.364102564102559</v>
      </c>
      <c r="K17" s="11">
        <f>IFERROR('1.32 Spirits consump (value)'!K17/'1.31 Spirits consumption (vol)'!K17,"")</f>
        <v>155.50980392156865</v>
      </c>
      <c r="L17" s="11">
        <f>IFERROR('1.32 Spirits consump (value)'!L17/'1.31 Spirits consumption (vol)'!L17,"")</f>
        <v>36.644444444444446</v>
      </c>
      <c r="M17" s="11">
        <f>IFERROR('1.32 Spirits consump (value)'!M17/'1.31 Spirits consumption (vol)'!M17,"")</f>
        <v>7.690357280061467</v>
      </c>
      <c r="N17" s="11">
        <f>IFERROR('1.32 Spirits consump (value)'!N17/'1.31 Spirits consumption (vol)'!N17,"")</f>
        <v>574.375</v>
      </c>
      <c r="O17" s="11">
        <f>IFERROR('1.32 Spirits consump (value)'!O17/'1.31 Spirits consumption (vol)'!O17,"")</f>
        <v>19.198698246248416</v>
      </c>
      <c r="P17" s="11">
        <f>IFERROR('1.32 Spirits consump (value)'!P17/'1.31 Spirits consumption (vol)'!P17,"")</f>
        <v>124.10546874999999</v>
      </c>
      <c r="Q17" s="11">
        <f>IFERROR('1.32 Spirits consump (value)'!Q17/'1.31 Spirits consumption (vol)'!Q17,"")</f>
        <v>18.492358803986711</v>
      </c>
      <c r="R17" s="11">
        <f>IFERROR('1.32 Spirits consump (value)'!R17/'1.31 Spirits consumption (vol)'!R17,"")</f>
        <v>53.525793650793652</v>
      </c>
      <c r="S17" s="11">
        <f>IFERROR('1.32 Spirits consump (value)'!S17/'1.31 Spirits consumption (vol)'!S17,"")</f>
        <v>47.489999999999995</v>
      </c>
      <c r="T17" s="11">
        <f>IFERROR('1.32 Spirits consump (value)'!T17/'1.31 Spirits consumption (vol)'!T17,"")</f>
        <v>175.38775510204081</v>
      </c>
      <c r="U17" s="11">
        <f>IFERROR('1.32 Spirits consump (value)'!U17/'1.31 Spirits consumption (vol)'!U17,"")</f>
        <v>166.83464566929138</v>
      </c>
      <c r="V17" s="11">
        <f>IFERROR('1.32 Spirits consump (value)'!V17/'1.31 Spirits consumption (vol)'!V17,"")</f>
        <v>229.7</v>
      </c>
      <c r="W17" s="11">
        <f>IFERROR('1.32 Spirits consump (value)'!W17/'1.31 Spirits consumption (vol)'!W17,"")</f>
        <v>33.135366506153026</v>
      </c>
      <c r="X17" s="11">
        <f>IFERROR('1.32 Spirits consump (value)'!X17/'1.31 Spirits consumption (vol)'!X17,"")</f>
        <v>27.2843137254902</v>
      </c>
      <c r="Y17" s="11">
        <f>IFERROR('1.32 Spirits consump (value)'!Y17/'1.31 Spirits consumption (vol)'!Y17,"")</f>
        <v>76.764705882352942</v>
      </c>
      <c r="Z17" s="11">
        <f>IFERROR('1.32 Spirits consump (value)'!Z17/'1.31 Spirits consumption (vol)'!Z17,"")</f>
        <v>34.198924731182792</v>
      </c>
      <c r="AA17" s="11">
        <f>IFERROR('1.32 Spirits consump (value)'!AA17/'1.31 Spirits consumption (vol)'!AA17,"")</f>
        <v>113.6046511627907</v>
      </c>
      <c r="AB17" s="11">
        <f>IFERROR('1.32 Spirits consump (value)'!AB17/'1.31 Spirits consumption (vol)'!AB17,"")</f>
        <v>46.549180327868854</v>
      </c>
      <c r="AC17" s="11">
        <f>IFERROR('1.32 Spirits consump (value)'!AC17/'1.31 Spirits consumption (vol)'!AC17,"")</f>
        <v>71.953846153846158</v>
      </c>
      <c r="AD17" s="11">
        <f>IFERROR('1.32 Spirits consump (value)'!AD17/'1.31 Spirits consumption (vol)'!AD17,"")</f>
        <v>43.82</v>
      </c>
      <c r="AE17" s="11">
        <f>IFERROR('1.32 Spirits consump (value)'!AE17/'1.31 Spirits consumption (vol)'!AE17,"")</f>
        <v>67.598765432098759</v>
      </c>
      <c r="AF17" s="11">
        <f>IFERROR('1.32 Spirits consump (value)'!AF17/'1.31 Spirits consumption (vol)'!AF17,"")</f>
        <v>82.974999999999994</v>
      </c>
      <c r="AG17" s="11">
        <f>IFERROR('1.32 Spirits consump (value)'!AG17/'1.31 Spirits consumption (vol)'!AG17,"")</f>
        <v>51.163934426229517</v>
      </c>
      <c r="AH17" s="11">
        <f>IFERROR('1.32 Spirits consump (value)'!AH17/'1.31 Spirits consumption (vol)'!AH17,"")</f>
        <v>73.1111111111111</v>
      </c>
      <c r="AI17" s="11">
        <f>IFERROR('1.32 Spirits consump (value)'!AI17/'1.31 Spirits consumption (vol)'!AI17,"")</f>
        <v>43.921248142644878</v>
      </c>
      <c r="AJ17" s="11">
        <f>IFERROR('1.32 Spirits consump (value)'!AJ17/'1.31 Spirits consumption (vol)'!AJ17,"")</f>
        <v>40.344497607655505</v>
      </c>
      <c r="AK17" s="11">
        <f>IFERROR('1.32 Spirits consump (value)'!AK17/'1.31 Spirits consumption (vol)'!AK17,"")</f>
        <v>27.052327818391689</v>
      </c>
      <c r="AL17" s="11">
        <f>IFERROR('1.32 Spirits consump (value)'!AL17/'1.31 Spirits consumption (vol)'!AL17,"")</f>
        <v>63.494252873563219</v>
      </c>
      <c r="AM17" s="11">
        <f>IFERROR('1.32 Spirits consump (value)'!AM17/'1.31 Spirits consumption (vol)'!AM17,"")</f>
        <v>52.999999999999993</v>
      </c>
      <c r="AN17" s="11">
        <f>IFERROR('1.32 Spirits consump (value)'!AN17/'1.31 Spirits consumption (vol)'!AN17,"")</f>
        <v>146</v>
      </c>
      <c r="AO17" s="11">
        <f>IFERROR('1.32 Spirits consump (value)'!AO17/'1.31 Spirits consumption (vol)'!AO17,"")</f>
        <v>17.646993318485524</v>
      </c>
      <c r="AP17" s="11">
        <f>IFERROR('1.32 Spirits consump (value)'!AP17/'1.31 Spirits consumption (vol)'!AP17,"")</f>
        <v>48.751939956748508</v>
      </c>
      <c r="AQ17" s="11">
        <f>IFERROR('1.32 Spirits consump (value)'!AQ17/'1.31 Spirits consumption (vol)'!AQ17,"")</f>
        <v>76.964809384164226</v>
      </c>
      <c r="AR17" s="11">
        <f>IFERROR('1.32 Spirits consump (value)'!AR17/'1.31 Spirits consumption (vol)'!AR17,"")</f>
        <v>86.382352941176464</v>
      </c>
      <c r="AS17" s="11">
        <f>IFERROR('1.32 Spirits consump (value)'!AS17/'1.31 Spirits consumption (vol)'!AS17,"")</f>
        <v>27.776565464895636</v>
      </c>
      <c r="AT17" s="11">
        <f>IFERROR('1.32 Spirits consump (value)'!AT17/'1.31 Spirits consumption (vol)'!AT17,"")</f>
        <v>57.017777777777781</v>
      </c>
      <c r="AU17" s="11">
        <f>IFERROR('1.32 Spirits consump (value)'!AU17/'1.31 Spirits consumption (vol)'!AU17,"")</f>
        <v>57.855932203389827</v>
      </c>
      <c r="AV17" s="11">
        <f>IFERROR('1.32 Spirits consump (value)'!AV17/'1.31 Spirits consumption (vol)'!AV17,"")</f>
        <v>59.326923076923073</v>
      </c>
      <c r="AW17" s="11">
        <f>IFERROR('1.32 Spirits consump (value)'!AW17/'1.31 Spirits consumption (vol)'!AW17,"")</f>
        <v>34.666666666666664</v>
      </c>
      <c r="AX17" s="11">
        <f>IFERROR('1.32 Spirits consump (value)'!AX17/'1.31 Spirits consumption (vol)'!AX17,"")</f>
        <v>48.757009345794401</v>
      </c>
      <c r="AY17" s="11">
        <f>IFERROR('1.32 Spirits consump (value)'!AY17/'1.31 Spirits consumption (vol)'!AY17,"")</f>
        <v>36.564705882352939</v>
      </c>
      <c r="AZ17" s="11">
        <f>IFERROR('1.32 Spirits consump (value)'!AZ17/'1.31 Spirits consumption (vol)'!AZ17,"")</f>
        <v>83.715384615384608</v>
      </c>
      <c r="BA17" s="11">
        <f>IFERROR('1.32 Spirits consump (value)'!BA17/'1.31 Spirits consumption (vol)'!BA17,"")</f>
        <v>74.63</v>
      </c>
      <c r="BB17" s="11">
        <f>IFERROR('1.32 Spirits consump (value)'!BB17/'1.31 Spirits consumption (vol)'!BB17,"")</f>
        <v>70.625</v>
      </c>
      <c r="BC17" s="11">
        <f>IFERROR('1.32 Spirits consump (value)'!BC17/'1.31 Spirits consumption (vol)'!BC17,"")</f>
        <v>52.068557919621753</v>
      </c>
      <c r="BD17" s="11">
        <f>IFERROR('1.32 Spirits consump (value)'!BD17/'1.31 Spirits consumption (vol)'!BD17,"")</f>
        <v>84.07630522088354</v>
      </c>
      <c r="BE17" s="11">
        <f>IFERROR('1.32 Spirits consump (value)'!BE17/'1.31 Spirits consumption (vol)'!BE17,"")</f>
        <v>205.58333333333334</v>
      </c>
      <c r="BF17" s="11">
        <f>IFERROR('1.32 Spirits consump (value)'!BF17/'1.31 Spirits consumption (vol)'!BF17,"")</f>
        <v>94.333333333333343</v>
      </c>
      <c r="BG17" s="11">
        <f>IFERROR('1.32 Spirits consump (value)'!BG17/'1.31 Spirits consumption (vol)'!BG17,"")</f>
        <v>470.87499999999994</v>
      </c>
      <c r="BH17" s="11" t="str">
        <f>IFERROR('1.32 Spirits consump (value)'!BH17/'1.31 Spirits consumption (vol)'!BH17,"")</f>
        <v/>
      </c>
      <c r="BI17" s="11">
        <f>IFERROR('1.32 Spirits consump (value)'!BI17/'1.31 Spirits consumption (vol)'!BI17,"")</f>
        <v>170.37037037037035</v>
      </c>
      <c r="BJ17" s="11">
        <f>IFERROR('1.32 Spirits consump (value)'!BJ17/'1.31 Spirits consumption (vol)'!BJ17,"")</f>
        <v>31.673684210526314</v>
      </c>
      <c r="BK17" s="11">
        <f>IFERROR('1.32 Spirits consump (value)'!BK17/'1.31 Spirits consumption (vol)'!BK17,"")</f>
        <v>91.821428571428584</v>
      </c>
      <c r="BL17" s="11">
        <f>IFERROR('1.32 Spirits consump (value)'!BL17/'1.31 Spirits consumption (vol)'!BL17,"")</f>
        <v>37.834710743801658</v>
      </c>
      <c r="BM17" s="11" t="str">
        <f>IFERROR('1.32 Spirits consump (value)'!BM17/'1.31 Spirits consumption (vol)'!BM17,"")</f>
        <v/>
      </c>
      <c r="BN17" s="11">
        <f>IFERROR('1.32 Spirits consump (value)'!BN17/'1.31 Spirits consumption (vol)'!BN17,"")</f>
        <v>68.827977315689978</v>
      </c>
      <c r="BO17" s="11">
        <f>IFERROR('1.32 Spirits consump (value)'!BO17/'1.31 Spirits consumption (vol)'!BO17,"")</f>
        <v>242.06666666666669</v>
      </c>
      <c r="BP17" s="11">
        <f>IFERROR('1.32 Spirits consump (value)'!BP17/'1.31 Spirits consumption (vol)'!BP17,"")</f>
        <v>667.90361445783128</v>
      </c>
      <c r="BQ17" s="11">
        <f>IFERROR('1.32 Spirits consump (value)'!BQ17/'1.31 Spirits consumption (vol)'!BQ17,"")</f>
        <v>92.816630355846044</v>
      </c>
      <c r="BR17" s="11">
        <f>IFERROR('1.32 Spirits consump (value)'!BR17/'1.31 Spirits consumption (vol)'!BR17,"")</f>
        <v>124.95382165605096</v>
      </c>
      <c r="BS17" s="11">
        <f>IFERROR('1.32 Spirits consump (value)'!BS17/'1.31 Spirits consumption (vol)'!BS17,"")</f>
        <v>90.172910662824208</v>
      </c>
      <c r="BT17" s="11">
        <f>IFERROR('1.32 Spirits consump (value)'!BT17/'1.31 Spirits consumption (vol)'!BT17,"")</f>
        <v>123.62386193776329</v>
      </c>
      <c r="BU17" s="11">
        <f>IFERROR('1.32 Spirits consump (value)'!BU17/'1.31 Spirits consumption (vol)'!BU17,"")</f>
        <v>142.16964285714286</v>
      </c>
      <c r="BV17" s="11">
        <f>IFERROR('1.32 Spirits consump (value)'!BV17/'1.31 Spirits consumption (vol)'!BV17,"")</f>
        <v>98.262068965517244</v>
      </c>
      <c r="BW17" s="11">
        <f>IFERROR('1.32 Spirits consump (value)'!BW17/'1.31 Spirits consumption (vol)'!BW17,"")</f>
        <v>150.77611940298507</v>
      </c>
      <c r="BX17" s="11">
        <f>IFERROR('1.32 Spirits consump (value)'!BX17/'1.31 Spirits consumption (vol)'!BX17,"")</f>
        <v>128.59139784946237</v>
      </c>
      <c r="BY17" s="11">
        <f>IFERROR('1.32 Spirits consump (value)'!BY17/'1.31 Spirits consumption (vol)'!BY17,"")</f>
        <v>121.77135348226018</v>
      </c>
      <c r="BZ17" s="11">
        <f>IFERROR('1.32 Spirits consump (value)'!BZ17/'1.31 Spirits consumption (vol)'!BZ17,"")</f>
        <v>93.274959957287777</v>
      </c>
      <c r="CA17" s="11">
        <f>IFERROR('1.32 Spirits consump (value)'!CA17/'1.31 Spirits consumption (vol)'!CA17,"")</f>
        <v>177.09174311926606</v>
      </c>
      <c r="CB17" s="11">
        <f>IFERROR('1.32 Spirits consump (value)'!CB17/'1.31 Spirits consumption (vol)'!CB17,"")</f>
        <v>182.8857142857143</v>
      </c>
      <c r="CC17" s="11">
        <f>IFERROR('1.32 Spirits consump (value)'!CC17/'1.31 Spirits consumption (vol)'!CC17,"")</f>
        <v>167.52030947775626</v>
      </c>
      <c r="CD17" s="11">
        <f>IFERROR('1.32 Spirits consump (value)'!CD17/'1.31 Spirits consumption (vol)'!CD17,"")</f>
        <v>110.36666666666666</v>
      </c>
      <c r="CE17" s="11">
        <f>IFERROR('1.32 Spirits consump (value)'!CE17/'1.31 Spirits consumption (vol)'!CE17,"")</f>
        <v>220.42</v>
      </c>
      <c r="CF17" s="11">
        <f>IFERROR('1.32 Spirits consump (value)'!CF17/'1.31 Spirits consumption (vol)'!CF17,"")</f>
        <v>102.40540540540539</v>
      </c>
      <c r="CG17" s="11">
        <f>IFERROR('1.32 Spirits consump (value)'!CG17/'1.31 Spirits consumption (vol)'!CG17,"")</f>
        <v>109.73547589616811</v>
      </c>
      <c r="CH17" s="11">
        <f>IFERROR('1.32 Spirits consump (value)'!CH17/'1.31 Spirits consumption (vol)'!CH17,"")</f>
        <v>164.06382978723403</v>
      </c>
      <c r="CI17" s="11">
        <f>IFERROR('1.32 Spirits consump (value)'!CI17/'1.31 Spirits consumption (vol)'!CI17,"")</f>
        <v>170.3932584269663</v>
      </c>
      <c r="CJ17" s="11">
        <f>IFERROR('1.32 Spirits consump (value)'!CJ17/'1.31 Spirits consumption (vol)'!CJ17,"")</f>
        <v>162.05185185185184</v>
      </c>
      <c r="CK17" s="11">
        <f>IFERROR('1.32 Spirits consump (value)'!CK17/'1.31 Spirits consumption (vol)'!CK17,"")</f>
        <v>138.87671232876713</v>
      </c>
      <c r="CL17" s="11">
        <f>IFERROR('1.32 Spirits consump (value)'!CL17/'1.31 Spirits consumption (vol)'!CL17,"")</f>
        <v>108.85714285715086</v>
      </c>
      <c r="CM17" s="11">
        <f>IFERROR('1.32 Spirits consump (value)'!CM17/'1.31 Spirits consumption (vol)'!CM17,"")</f>
        <v>56.499999999998053</v>
      </c>
      <c r="CN17" s="11">
        <f>IFERROR('1.32 Spirits consump (value)'!CN17/'1.31 Spirits consumption (vol)'!CN17,"")</f>
        <v>97.178062678062744</v>
      </c>
      <c r="CO17" s="11">
        <f>IFERROR('1.32 Spirits consump (value)'!CO17/'1.31 Spirits consumption (vol)'!CO17,"")</f>
        <v>40.766004415011054</v>
      </c>
      <c r="CP17" s="11">
        <f>IFERROR('1.32 Spirits consump (value)'!CP17/'1.31 Spirits consumption (vol)'!CP17,"")</f>
        <v>27.090666666667214</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7" tint="0.59999389629810485"/>
  </sheetPr>
  <dimension ref="A1:CP17"/>
  <sheetViews>
    <sheetView workbookViewId="0">
      <pane xSplit="1" ySplit="2" topLeftCell="B3" activePane="bottomRight" state="frozen"/>
      <selection activeCell="D28" sqref="D28"/>
      <selection pane="topRight" activeCell="D28" sqref="D28"/>
      <selection pane="bottomLeft" activeCell="D28" sqref="D28"/>
      <selection pane="bottomRight"/>
    </sheetView>
  </sheetViews>
  <sheetFormatPr defaultColWidth="11.42578125" defaultRowHeight="15" x14ac:dyDescent="0.25"/>
  <sheetData>
    <row r="1" spans="1:94" x14ac:dyDescent="0.25">
      <c r="A1" t="s">
        <v>604</v>
      </c>
    </row>
    <row r="2" spans="1:94" x14ac:dyDescent="0.25">
      <c r="A2" s="1" t="s">
        <v>39</v>
      </c>
      <c r="B2" s="5" t="s">
        <v>254</v>
      </c>
      <c r="C2" s="5" t="s">
        <v>255</v>
      </c>
      <c r="D2" s="5" t="s">
        <v>42</v>
      </c>
      <c r="E2" s="5" t="s">
        <v>47</v>
      </c>
      <c r="F2" s="5" t="s">
        <v>51</v>
      </c>
      <c r="G2" s="5" t="s">
        <v>52</v>
      </c>
      <c r="H2" s="5" t="s">
        <v>53</v>
      </c>
      <c r="I2" s="5" t="s">
        <v>54</v>
      </c>
      <c r="J2" s="5" t="s">
        <v>55</v>
      </c>
      <c r="K2" s="5" t="s">
        <v>60</v>
      </c>
      <c r="L2" s="5" t="s">
        <v>67</v>
      </c>
      <c r="M2" s="5" t="s">
        <v>69</v>
      </c>
      <c r="N2" s="5" t="s">
        <v>71</v>
      </c>
      <c r="O2" s="5" t="s">
        <v>73</v>
      </c>
      <c r="P2" s="5" t="s">
        <v>75</v>
      </c>
      <c r="Q2" s="5" t="s">
        <v>77</v>
      </c>
      <c r="R2" s="5" t="s">
        <v>81</v>
      </c>
      <c r="S2" s="5" t="s">
        <v>83</v>
      </c>
      <c r="T2" s="5" t="s">
        <v>256</v>
      </c>
      <c r="U2" s="5" t="s">
        <v>84</v>
      </c>
      <c r="V2" s="5" t="s">
        <v>85</v>
      </c>
      <c r="W2" s="5" t="s">
        <v>257</v>
      </c>
      <c r="X2" s="5" t="s">
        <v>87</v>
      </c>
      <c r="Y2" s="5" t="s">
        <v>88</v>
      </c>
      <c r="Z2" s="5" t="s">
        <v>89</v>
      </c>
      <c r="AA2" s="5" t="s">
        <v>90</v>
      </c>
      <c r="AB2" s="5" t="s">
        <v>91</v>
      </c>
      <c r="AC2" s="5" t="s">
        <v>92</v>
      </c>
      <c r="AD2" s="5" t="s">
        <v>93</v>
      </c>
      <c r="AE2" s="5" t="s">
        <v>94</v>
      </c>
      <c r="AF2" s="5" t="s">
        <v>96</v>
      </c>
      <c r="AG2" s="5" t="s">
        <v>97</v>
      </c>
      <c r="AH2" s="5" t="s">
        <v>98</v>
      </c>
      <c r="AI2" s="5" t="s">
        <v>101</v>
      </c>
      <c r="AJ2" s="5" t="s">
        <v>102</v>
      </c>
      <c r="AK2" s="5" t="s">
        <v>103</v>
      </c>
      <c r="AL2" s="5" t="s">
        <v>104</v>
      </c>
      <c r="AM2" s="5" t="s">
        <v>105</v>
      </c>
      <c r="AN2" s="5" t="s">
        <v>106</v>
      </c>
      <c r="AO2" s="5" t="s">
        <v>107</v>
      </c>
      <c r="AP2" s="5" t="s">
        <v>258</v>
      </c>
      <c r="AQ2" s="5" t="s">
        <v>110</v>
      </c>
      <c r="AR2" s="5" t="s">
        <v>116</v>
      </c>
      <c r="AS2" s="5" t="s">
        <v>117</v>
      </c>
      <c r="AT2" s="5" t="s">
        <v>120</v>
      </c>
      <c r="AU2" s="5" t="s">
        <v>121</v>
      </c>
      <c r="AV2" s="5" t="s">
        <v>122</v>
      </c>
      <c r="AW2" s="5" t="s">
        <v>126</v>
      </c>
      <c r="AX2" s="5" t="s">
        <v>127</v>
      </c>
      <c r="AY2" s="5" t="s">
        <v>132</v>
      </c>
      <c r="AZ2" s="5" t="s">
        <v>138</v>
      </c>
      <c r="BA2" s="5" t="s">
        <v>142</v>
      </c>
      <c r="BB2" s="5" t="s">
        <v>150</v>
      </c>
      <c r="BC2" s="5" t="s">
        <v>152</v>
      </c>
      <c r="BD2" s="5" t="s">
        <v>259</v>
      </c>
      <c r="BE2" s="5" t="s">
        <v>153</v>
      </c>
      <c r="BF2" s="5" t="s">
        <v>160</v>
      </c>
      <c r="BG2" s="5" t="s">
        <v>169</v>
      </c>
      <c r="BH2" s="5" t="s">
        <v>178</v>
      </c>
      <c r="BI2" s="5" t="s">
        <v>180</v>
      </c>
      <c r="BJ2" s="5" t="s">
        <v>182</v>
      </c>
      <c r="BK2" s="5" t="s">
        <v>193</v>
      </c>
      <c r="BL2" s="5" t="s">
        <v>197</v>
      </c>
      <c r="BM2" s="5" t="s">
        <v>203</v>
      </c>
      <c r="BN2" s="5" t="s">
        <v>208</v>
      </c>
      <c r="BO2" s="5" t="s">
        <v>215</v>
      </c>
      <c r="BP2" s="5" t="s">
        <v>217</v>
      </c>
      <c r="BQ2" s="5" t="s">
        <v>260</v>
      </c>
      <c r="BR2" s="5" t="s">
        <v>221</v>
      </c>
      <c r="BS2" s="5" t="s">
        <v>222</v>
      </c>
      <c r="BT2" s="5" t="s">
        <v>261</v>
      </c>
      <c r="BU2" s="5" t="s">
        <v>223</v>
      </c>
      <c r="BV2" s="5" t="s">
        <v>224</v>
      </c>
      <c r="BW2" s="5" t="s">
        <v>226</v>
      </c>
      <c r="BX2" s="5" t="s">
        <v>227</v>
      </c>
      <c r="BY2" s="5" t="s">
        <v>228</v>
      </c>
      <c r="BZ2" s="5" t="s">
        <v>229</v>
      </c>
      <c r="CA2" s="5" t="s">
        <v>230</v>
      </c>
      <c r="CB2" s="5" t="s">
        <v>232</v>
      </c>
      <c r="CC2" s="5" t="s">
        <v>233</v>
      </c>
      <c r="CD2" s="5" t="s">
        <v>238</v>
      </c>
      <c r="CE2" s="5" t="s">
        <v>239</v>
      </c>
      <c r="CF2" s="5" t="s">
        <v>240</v>
      </c>
      <c r="CG2" s="5" t="s">
        <v>241</v>
      </c>
      <c r="CH2" s="5" t="s">
        <v>242</v>
      </c>
      <c r="CI2" s="5" t="s">
        <v>243</v>
      </c>
      <c r="CJ2" s="5" t="s">
        <v>244</v>
      </c>
      <c r="CK2" s="5" t="s">
        <v>245</v>
      </c>
      <c r="CL2" s="61" t="s">
        <v>248</v>
      </c>
      <c r="CM2" s="61" t="s">
        <v>249</v>
      </c>
      <c r="CN2" s="61" t="s">
        <v>250</v>
      </c>
      <c r="CO2" s="61" t="s">
        <v>251</v>
      </c>
      <c r="CP2" s="61" t="s">
        <v>252</v>
      </c>
    </row>
    <row r="3" spans="1:94" x14ac:dyDescent="0.25">
      <c r="A3" s="1" t="s">
        <v>24</v>
      </c>
      <c r="B3" s="11">
        <f>IFERROR('1.34 Spirits price'!B3*'1.33 Spirits consumption pc'!B3,"")</f>
        <v>39.934581412267477</v>
      </c>
      <c r="C3" s="11"/>
      <c r="D3" s="11">
        <f>IFERROR('1.34 Spirits price'!D3*'1.33 Spirits consumption pc'!D3,"")</f>
        <v>17.660180175739129</v>
      </c>
      <c r="E3" s="11">
        <f>IFERROR('1.34 Spirits price'!E3*'1.33 Spirits consumption pc'!E3,"")</f>
        <v>36.999834310376116</v>
      </c>
      <c r="F3" s="11">
        <f>IFERROR('1.34 Spirits price'!F3*'1.33 Spirits consumption pc'!F3,"")</f>
        <v>55.225414414011887</v>
      </c>
      <c r="G3" s="11">
        <f>IFERROR('1.34 Spirits price'!G3*'1.33 Spirits consumption pc'!G3,"")</f>
        <v>8.8195490899815638</v>
      </c>
      <c r="H3" s="11">
        <f>IFERROR('1.34 Spirits price'!H3*'1.33 Spirits consumption pc'!H3,"")</f>
        <v>0.29983916869473898</v>
      </c>
      <c r="I3" s="11">
        <f>IFERROR('1.34 Spirits price'!I3*'1.33 Spirits consumption pc'!I3,"")</f>
        <v>168.30327688585882</v>
      </c>
      <c r="J3" s="11">
        <f>IFERROR('1.34 Spirits price'!J3*'1.33 Spirits consumption pc'!J3,"")</f>
        <v>28.340026593958598</v>
      </c>
      <c r="K3" s="11">
        <f>IFERROR('1.34 Spirits price'!K3*'1.33 Spirits consumption pc'!K3,"")</f>
        <v>15.484488462578808</v>
      </c>
      <c r="L3" s="11">
        <f>IFERROR('1.34 Spirits price'!L3*'1.33 Spirits consumption pc'!L3,"")</f>
        <v>0.47068949286569206</v>
      </c>
      <c r="M3" s="11">
        <f>IFERROR('1.34 Spirits price'!M3*'1.33 Spirits consumption pc'!M3,"")</f>
        <v>10.387603715870334</v>
      </c>
      <c r="N3" s="11">
        <f>IFERROR('1.34 Spirits price'!N3*'1.33 Spirits consumption pc'!N3,"")</f>
        <v>56.283228612856455</v>
      </c>
      <c r="O3" s="11">
        <f>IFERROR('1.34 Spirits price'!O3*'1.33 Spirits consumption pc'!O3,"")</f>
        <v>161.40033025461699</v>
      </c>
      <c r="P3" s="11">
        <f>IFERROR('1.34 Spirits price'!P3*'1.33 Spirits consumption pc'!P3,"")</f>
        <v>77.502502614839713</v>
      </c>
      <c r="Q3" s="11">
        <f>IFERROR('1.34 Spirits price'!Q3*'1.33 Spirits consumption pc'!Q3,"")</f>
        <v>43.918492727295664</v>
      </c>
      <c r="R3" s="11">
        <f>IFERROR('1.34 Spirits price'!R3*'1.33 Spirits consumption pc'!R3,"")</f>
        <v>23.993370148135757</v>
      </c>
      <c r="S3" s="11">
        <f>IFERROR('1.34 Spirits price'!S3*'1.33 Spirits consumption pc'!S3,"")</f>
        <v>1.8477954038092446</v>
      </c>
      <c r="T3" s="11">
        <f>IFERROR('1.34 Spirits price'!T3*'1.33 Spirits consumption pc'!T3,"")</f>
        <v>104.07036521829289</v>
      </c>
      <c r="U3" s="11">
        <f>IFERROR('1.34 Spirits price'!U3*'1.33 Spirits consumption pc'!U3,"")</f>
        <v>103.14557425018286</v>
      </c>
      <c r="V3" s="11">
        <f>IFERROR('1.34 Spirits price'!V3*'1.33 Spirits consumption pc'!V3,"")</f>
        <v>108.67263948774884</v>
      </c>
      <c r="W3" s="11">
        <f>IFERROR('1.34 Spirits price'!W3*'1.33 Spirits consumption pc'!W3,"")</f>
        <v>58.538211977011272</v>
      </c>
      <c r="X3" s="11">
        <f>IFERROR('1.34 Spirits price'!X3*'1.33 Spirits consumption pc'!X3,"")</f>
        <v>30.120421424769241</v>
      </c>
      <c r="Y3" s="11">
        <f>IFERROR('1.34 Spirits price'!Y3*'1.33 Spirits consumption pc'!Y3,"")</f>
        <v>23.801356307887172</v>
      </c>
      <c r="Z3" s="11">
        <f>IFERROR('1.34 Spirits price'!Z3*'1.33 Spirits consumption pc'!Z3,"")</f>
        <v>34.536179860192711</v>
      </c>
      <c r="AA3" s="11">
        <f>IFERROR('1.34 Spirits price'!AA3*'1.33 Spirits consumption pc'!AA3,"")</f>
        <v>88.028644777732723</v>
      </c>
      <c r="AB3" s="11">
        <f>IFERROR('1.34 Spirits price'!AB3*'1.33 Spirits consumption pc'!AB3,"")</f>
        <v>81.911229402324949</v>
      </c>
      <c r="AC3" s="11">
        <f>IFERROR('1.34 Spirits price'!AC3*'1.33 Spirits consumption pc'!AC3,"")</f>
        <v>159.25762910798124</v>
      </c>
      <c r="AD3" s="11">
        <f>IFERROR('1.34 Spirits price'!AD3*'1.33 Spirits consumption pc'!AD3,"")</f>
        <v>19.834598082428318</v>
      </c>
      <c r="AE3" s="11">
        <f>IFERROR('1.34 Spirits price'!AE3*'1.33 Spirits consumption pc'!AE3,"")</f>
        <v>84.997500073527277</v>
      </c>
      <c r="AF3" s="11">
        <f>IFERROR('1.34 Spirits price'!AF3*'1.33 Spirits consumption pc'!AF3,"")</f>
        <v>298.63176680547286</v>
      </c>
      <c r="AG3" s="11">
        <f>IFERROR('1.34 Spirits price'!AG3*'1.33 Spirits consumption pc'!AG3,"")</f>
        <v>92.400344135359902</v>
      </c>
      <c r="AH3" s="11">
        <f>IFERROR('1.34 Spirits price'!AH3*'1.33 Spirits consumption pc'!AH3,"")</f>
        <v>17.226786158824993</v>
      </c>
      <c r="AI3" s="11">
        <f>IFERROR('1.34 Spirits price'!AI3*'1.33 Spirits consumption pc'!AI3,"")</f>
        <v>78.50682281591466</v>
      </c>
      <c r="AJ3" s="11">
        <f>IFERROR('1.34 Spirits price'!AJ3*'1.33 Spirits consumption pc'!AJ3,"")</f>
        <v>15.530570822595728</v>
      </c>
      <c r="AK3" s="11">
        <f>IFERROR('1.34 Spirits price'!AK3*'1.33 Spirits consumption pc'!AK3,"")</f>
        <v>67.038678474077187</v>
      </c>
      <c r="AL3" s="11">
        <f>IFERROR('1.34 Spirits price'!AL3*'1.33 Spirits consumption pc'!AL3,"")</f>
        <v>25.530667448399001</v>
      </c>
      <c r="AM3" s="11">
        <f>IFERROR('1.34 Spirits price'!AM3*'1.33 Spirits consumption pc'!AM3,"")</f>
        <v>90.7823306313676</v>
      </c>
      <c r="AN3" s="11">
        <f>IFERROR('1.34 Spirits price'!AN3*'1.33 Spirits consumption pc'!AN3,"")</f>
        <v>162.80588915129894</v>
      </c>
      <c r="AO3" s="11">
        <f>IFERROR('1.34 Spirits price'!AO3*'1.33 Spirits consumption pc'!AO3,"")</f>
        <v>19.653293221216678</v>
      </c>
      <c r="AP3" s="11">
        <f>IFERROR('1.34 Spirits price'!AP3*'1.33 Spirits consumption pc'!AP3,"")</f>
        <v>43.423792218829632</v>
      </c>
      <c r="AQ3" s="11">
        <f>IFERROR('1.34 Spirits price'!AQ3*'1.33 Spirits consumption pc'!AQ3,"")</f>
        <v>18.592797192532991</v>
      </c>
      <c r="AR3" s="11">
        <f>IFERROR('1.34 Spirits price'!AR3*'1.33 Spirits consumption pc'!AR3,"")</f>
        <v>6.8381902923591174</v>
      </c>
      <c r="AS3" s="11">
        <f>IFERROR('1.34 Spirits price'!AS3*'1.33 Spirits consumption pc'!AS3,"")</f>
        <v>41.769560933396257</v>
      </c>
      <c r="AT3" s="11">
        <f>IFERROR('1.34 Spirits price'!AT3*'1.33 Spirits consumption pc'!AT3,"")</f>
        <v>49.341077195541203</v>
      </c>
      <c r="AU3" s="11">
        <f>IFERROR('1.34 Spirits price'!AU3*'1.33 Spirits consumption pc'!AU3,"")</f>
        <v>31.120620460661296</v>
      </c>
      <c r="AV3" s="11">
        <f>IFERROR('1.34 Spirits price'!AV3*'1.33 Spirits consumption pc'!AV3,"")</f>
        <v>51.095259776395004</v>
      </c>
      <c r="AW3" s="11">
        <f>IFERROR('1.34 Spirits price'!AW3*'1.33 Spirits consumption pc'!AW3,"")</f>
        <v>54.328673793022432</v>
      </c>
      <c r="AX3" s="11">
        <f>IFERROR('1.34 Spirits price'!AX3*'1.33 Spirits consumption pc'!AX3,"")</f>
        <v>12.612037843893937</v>
      </c>
      <c r="AY3" s="11">
        <f>IFERROR('1.34 Spirits price'!AY3*'1.33 Spirits consumption pc'!AY3,"")</f>
        <v>19.365798414496037</v>
      </c>
      <c r="AZ3" s="11">
        <f>IFERROR('1.34 Spirits price'!AZ3*'1.33 Spirits consumption pc'!AZ3,"")</f>
        <v>53.829830505873005</v>
      </c>
      <c r="BA3" s="11">
        <f>IFERROR('1.34 Spirits price'!BA3*'1.33 Spirits consumption pc'!BA3,"")</f>
        <v>6.8275110999413586</v>
      </c>
      <c r="BB3" s="11">
        <f>IFERROR('1.34 Spirits price'!BB3*'1.33 Spirits consumption pc'!BB3,"")</f>
        <v>30.867722641339306</v>
      </c>
      <c r="BC3" s="11">
        <f>IFERROR('1.34 Spirits price'!BC3*'1.33 Spirits consumption pc'!BC3,"")</f>
        <v>51.507205234921933</v>
      </c>
      <c r="BD3" s="11">
        <f>IFERROR('1.34 Spirits price'!BD3*'1.33 Spirits consumption pc'!BD3,"")</f>
        <v>11.784233243900406</v>
      </c>
      <c r="BE3" s="11">
        <f>IFERROR('1.34 Spirits price'!BE3*'1.33 Spirits consumption pc'!BE3,"")</f>
        <v>3.9948971678015086</v>
      </c>
      <c r="BF3" s="11">
        <f>IFERROR('1.34 Spirits price'!BF3*'1.33 Spirits consumption pc'!BF3,"")</f>
        <v>1.6453203175651707</v>
      </c>
      <c r="BG3" s="11">
        <f>IFERROR('1.34 Spirits price'!BG3*'1.33 Spirits consumption pc'!BG3,"")</f>
        <v>2.85064653839015</v>
      </c>
      <c r="BH3" s="11" t="str">
        <f>IFERROR('1.34 Spirits price'!BH3*'1.33 Spirits consumption pc'!BH3,"")</f>
        <v/>
      </c>
      <c r="BI3" s="11">
        <f>IFERROR('1.34 Spirits price'!BI3*'1.33 Spirits consumption pc'!BI3,"")</f>
        <v>67.401770461251743</v>
      </c>
      <c r="BJ3" s="11">
        <f>IFERROR('1.34 Spirits price'!BJ3*'1.33 Spirits consumption pc'!BJ3,"")</f>
        <v>2.5170023192826858</v>
      </c>
      <c r="BK3" s="11">
        <f>IFERROR('1.34 Spirits price'!BK3*'1.33 Spirits consumption pc'!BK3,"")</f>
        <v>5.5758777477693071</v>
      </c>
      <c r="BL3" s="11">
        <f>IFERROR('1.34 Spirits price'!BL3*'1.33 Spirits consumption pc'!BL3,"")</f>
        <v>0.74832420610578587</v>
      </c>
      <c r="BM3" s="11" t="str">
        <f>IFERROR('1.34 Spirits price'!BM3*'1.33 Spirits consumption pc'!BM3,"")</f>
        <v/>
      </c>
      <c r="BN3" s="11">
        <f>IFERROR('1.34 Spirits price'!BN3*'1.33 Spirits consumption pc'!BN3,"")</f>
        <v>44.18243409274406</v>
      </c>
      <c r="BO3" s="11">
        <f>IFERROR('1.34 Spirits price'!BO3*'1.33 Spirits consumption pc'!BO3,"")</f>
        <v>10.01854518705774</v>
      </c>
      <c r="BP3" s="11">
        <f>IFERROR('1.34 Spirits price'!BP3*'1.33 Spirits consumption pc'!BP3,"")</f>
        <v>331.94120694120693</v>
      </c>
      <c r="BQ3" s="11">
        <f>IFERROR('1.34 Spirits price'!BQ3*'1.33 Spirits consumption pc'!BQ3,"")</f>
        <v>130.63594498046771</v>
      </c>
      <c r="BR3" s="11">
        <f>IFERROR('1.34 Spirits price'!BR3*'1.33 Spirits consumption pc'!BR3,"")</f>
        <v>125.23290974384763</v>
      </c>
      <c r="BS3" s="11">
        <f>IFERROR('1.34 Spirits price'!BS3*'1.33 Spirits consumption pc'!BS3,"")</f>
        <v>131.22409805978896</v>
      </c>
      <c r="BT3" s="11">
        <f>IFERROR('1.34 Spirits price'!BT3*'1.33 Spirits consumption pc'!BT3,"")</f>
        <v>142.12195436949256</v>
      </c>
      <c r="BU3" s="11">
        <f>IFERROR('1.34 Spirits price'!BU3*'1.33 Spirits consumption pc'!BU3,"")</f>
        <v>110.58609382986945</v>
      </c>
      <c r="BV3" s="11">
        <f>IFERROR('1.34 Spirits price'!BV3*'1.33 Spirits consumption pc'!BV3,"")</f>
        <v>70.649102636553195</v>
      </c>
      <c r="BW3" s="11">
        <f>IFERROR('1.34 Spirits price'!BW3*'1.33 Spirits consumption pc'!BW3,"")</f>
        <v>154.92036192327828</v>
      </c>
      <c r="BX3" s="11">
        <f>IFERROR('1.34 Spirits price'!BX3*'1.33 Spirits consumption pc'!BX3,"")</f>
        <v>198.50996892551774</v>
      </c>
      <c r="BY3" s="11">
        <f>IFERROR('1.34 Spirits price'!BY3*'1.33 Spirits consumption pc'!BY3,"")</f>
        <v>183.33597675587939</v>
      </c>
      <c r="BZ3" s="11">
        <f>IFERROR('1.34 Spirits price'!BZ3*'1.33 Spirits consumption pc'!BZ3,"")</f>
        <v>161.77584351959351</v>
      </c>
      <c r="CA3" s="11">
        <f>IFERROR('1.34 Spirits price'!CA3*'1.33 Spirits consumption pc'!CA3,"")</f>
        <v>210.06829088224438</v>
      </c>
      <c r="CB3" s="11">
        <f>IFERROR('1.34 Spirits price'!CB3*'1.33 Spirits consumption pc'!CB3,"")</f>
        <v>277.02984763097476</v>
      </c>
      <c r="CC3" s="11">
        <f>IFERROR('1.34 Spirits price'!CC3*'1.33 Spirits consumption pc'!CC3,"")</f>
        <v>126.33447271539853</v>
      </c>
      <c r="CD3" s="11">
        <f>IFERROR('1.34 Spirits price'!CD3*'1.33 Spirits consumption pc'!CD3,"")</f>
        <v>137.83613038011896</v>
      </c>
      <c r="CE3" s="11">
        <f>IFERROR('1.34 Spirits price'!CE3*'1.33 Spirits consumption pc'!CE3,"")</f>
        <v>140.67149264999779</v>
      </c>
      <c r="CF3" s="11">
        <f>IFERROR('1.34 Spirits price'!CF3*'1.33 Spirits consumption pc'!CF3,"")</f>
        <v>61.040771285863642</v>
      </c>
      <c r="CG3" s="11">
        <f>IFERROR('1.34 Spirits price'!CG3*'1.33 Spirits consumption pc'!CG3,"")</f>
        <v>190.0599604216747</v>
      </c>
      <c r="CH3" s="11">
        <f>IFERROR('1.34 Spirits price'!CH3*'1.33 Spirits consumption pc'!CH3,"")</f>
        <v>137.27653442608189</v>
      </c>
      <c r="CI3" s="11">
        <f>IFERROR('1.34 Spirits price'!CI3*'1.33 Spirits consumption pc'!CI3,"")</f>
        <v>108.59094126955483</v>
      </c>
      <c r="CJ3" s="11">
        <f>IFERROR('1.34 Spirits price'!CJ3*'1.33 Spirits consumption pc'!CJ3,"")</f>
        <v>19.681285753200761</v>
      </c>
      <c r="CK3" s="11">
        <f>IFERROR('1.34 Spirits price'!CK3*'1.33 Spirits consumption pc'!CK3,"")</f>
        <v>197.17863450384576</v>
      </c>
      <c r="CL3" s="11">
        <f>IFERROR('1.34 Spirits price'!CL3*'1.33 Spirits consumption pc'!CL3,"")</f>
        <v>67.066830393113037</v>
      </c>
      <c r="CM3" s="11">
        <f>IFERROR('1.34 Spirits price'!CM3*'1.33 Spirits consumption pc'!CM3,"")</f>
        <v>3.5842909949902668</v>
      </c>
      <c r="CN3" s="11">
        <f>IFERROR('1.34 Spirits price'!CN3*'1.33 Spirits consumption pc'!CN3,"")</f>
        <v>33.5736138612803</v>
      </c>
      <c r="CO3" s="11">
        <f>IFERROR('1.34 Spirits price'!CO3*'1.33 Spirits consumption pc'!CO3,"")</f>
        <v>1.6555355568939565</v>
      </c>
      <c r="CP3" s="11">
        <f>IFERROR('1.34 Spirits price'!CP3*'1.33 Spirits consumption pc'!CP3,"")</f>
        <v>2.1687978776169619</v>
      </c>
    </row>
    <row r="4" spans="1:94" x14ac:dyDescent="0.25">
      <c r="A4" s="1" t="s">
        <v>25</v>
      </c>
      <c r="B4" s="11">
        <f>IFERROR('1.34 Spirits price'!B4*'1.33 Spirits consumption pc'!B4,"")</f>
        <v>40.424363950660606</v>
      </c>
      <c r="C4" s="11">
        <f>IFERROR('1.34 Spirits price'!C4*'1.33 Spirits consumption pc'!C4,"")</f>
        <v>29.150271511041161</v>
      </c>
      <c r="D4" s="11">
        <f>IFERROR('1.34 Spirits price'!D4*'1.33 Spirits consumption pc'!D4,"")</f>
        <v>17.896818614644626</v>
      </c>
      <c r="E4" s="11">
        <f>IFERROR('1.34 Spirits price'!E4*'1.33 Spirits consumption pc'!E4,"")</f>
        <v>34.729798553597597</v>
      </c>
      <c r="F4" s="11">
        <f>IFERROR('1.34 Spirits price'!F4*'1.33 Spirits consumption pc'!F4,"")</f>
        <v>54.907252264942692</v>
      </c>
      <c r="G4" s="11">
        <f>IFERROR('1.34 Spirits price'!G4*'1.33 Spirits consumption pc'!G4,"")</f>
        <v>9.4366001080629509</v>
      </c>
      <c r="H4" s="11">
        <f>IFERROR('1.34 Spirits price'!H4*'1.33 Spirits consumption pc'!H4,"")</f>
        <v>0.33997472501841342</v>
      </c>
      <c r="I4" s="11">
        <f>IFERROR('1.34 Spirits price'!I4*'1.33 Spirits consumption pc'!I4,"")</f>
        <v>164.80397847606798</v>
      </c>
      <c r="J4" s="11">
        <f>IFERROR('1.34 Spirits price'!J4*'1.33 Spirits consumption pc'!J4,"")</f>
        <v>28.762977229868937</v>
      </c>
      <c r="K4" s="11">
        <f>IFERROR('1.34 Spirits price'!K4*'1.33 Spirits consumption pc'!K4,"")</f>
        <v>15.866354283385965</v>
      </c>
      <c r="L4" s="11">
        <f>IFERROR('1.34 Spirits price'!L4*'1.33 Spirits consumption pc'!L4,"")</f>
        <v>0.51500087335275946</v>
      </c>
      <c r="M4" s="11">
        <f>IFERROR('1.34 Spirits price'!M4*'1.33 Spirits consumption pc'!M4,"")</f>
        <v>10.085565549410537</v>
      </c>
      <c r="N4" s="11">
        <f>IFERROR('1.34 Spirits price'!N4*'1.33 Spirits consumption pc'!N4,"")</f>
        <v>57.159961685823745</v>
      </c>
      <c r="O4" s="11">
        <f>IFERROR('1.34 Spirits price'!O4*'1.33 Spirits consumption pc'!O4,"")</f>
        <v>180.64894104010313</v>
      </c>
      <c r="P4" s="11">
        <f>IFERROR('1.34 Spirits price'!P4*'1.33 Spirits consumption pc'!P4,"")</f>
        <v>80.694112186239167</v>
      </c>
      <c r="Q4" s="11">
        <f>IFERROR('1.34 Spirits price'!Q4*'1.33 Spirits consumption pc'!Q4,"")</f>
        <v>46.703369521662331</v>
      </c>
      <c r="R4" s="11">
        <f>IFERROR('1.34 Spirits price'!R4*'1.33 Spirits consumption pc'!R4,"")</f>
        <v>32.509670798136895</v>
      </c>
      <c r="S4" s="11">
        <f>IFERROR('1.34 Spirits price'!S4*'1.33 Spirits consumption pc'!S4,"")</f>
        <v>1.855525376140629</v>
      </c>
      <c r="T4" s="11">
        <f>IFERROR('1.34 Spirits price'!T4*'1.33 Spirits consumption pc'!T4,"")</f>
        <v>108.01575300921773</v>
      </c>
      <c r="U4" s="11">
        <f>IFERROR('1.34 Spirits price'!U4*'1.33 Spirits consumption pc'!U4,"")</f>
        <v>106.3236078624482</v>
      </c>
      <c r="V4" s="11">
        <f>IFERROR('1.34 Spirits price'!V4*'1.33 Spirits consumption pc'!V4,"")</f>
        <v>116.43940554619273</v>
      </c>
      <c r="W4" s="11">
        <f>IFERROR('1.34 Spirits price'!W4*'1.33 Spirits consumption pc'!W4,"")</f>
        <v>61.457920111366114</v>
      </c>
      <c r="X4" s="11">
        <f>IFERROR('1.34 Spirits price'!X4*'1.33 Spirits consumption pc'!X4,"")</f>
        <v>29.655367459900614</v>
      </c>
      <c r="Y4" s="11">
        <f>IFERROR('1.34 Spirits price'!Y4*'1.33 Spirits consumption pc'!Y4,"")</f>
        <v>27.719500681842025</v>
      </c>
      <c r="Z4" s="11">
        <f>IFERROR('1.34 Spirits price'!Z4*'1.33 Spirits consumption pc'!Z4,"")</f>
        <v>39.052968686457909</v>
      </c>
      <c r="AA4" s="11">
        <f>IFERROR('1.34 Spirits price'!AA4*'1.33 Spirits consumption pc'!AA4,"")</f>
        <v>97.530584503851387</v>
      </c>
      <c r="AB4" s="11">
        <f>IFERROR('1.34 Spirits price'!AB4*'1.33 Spirits consumption pc'!AB4,"")</f>
        <v>92.587146610202709</v>
      </c>
      <c r="AC4" s="11">
        <f>IFERROR('1.34 Spirits price'!AC4*'1.33 Spirits consumption pc'!AC4,"")</f>
        <v>191.35574436645734</v>
      </c>
      <c r="AD4" s="11">
        <f>IFERROR('1.34 Spirits price'!AD4*'1.33 Spirits consumption pc'!AD4,"")</f>
        <v>19.62713027564909</v>
      </c>
      <c r="AE4" s="11">
        <f>IFERROR('1.34 Spirits price'!AE4*'1.33 Spirits consumption pc'!AE4,"")</f>
        <v>101.22949611298391</v>
      </c>
      <c r="AF4" s="11">
        <f>IFERROR('1.34 Spirits price'!AF4*'1.33 Spirits consumption pc'!AF4,"")</f>
        <v>284.96337785437311</v>
      </c>
      <c r="AG4" s="11">
        <f>IFERROR('1.34 Spirits price'!AG4*'1.33 Spirits consumption pc'!AG4,"")</f>
        <v>107.97197938979912</v>
      </c>
      <c r="AH4" s="11">
        <f>IFERROR('1.34 Spirits price'!AH4*'1.33 Spirits consumption pc'!AH4,"")</f>
        <v>18.497396479047854</v>
      </c>
      <c r="AI4" s="11">
        <f>IFERROR('1.34 Spirits price'!AI4*'1.33 Spirits consumption pc'!AI4,"")</f>
        <v>79.712987223538406</v>
      </c>
      <c r="AJ4" s="11">
        <f>IFERROR('1.34 Spirits price'!AJ4*'1.33 Spirits consumption pc'!AJ4,"")</f>
        <v>20.651750749994275</v>
      </c>
      <c r="AK4" s="11">
        <f>IFERROR('1.34 Spirits price'!AK4*'1.33 Spirits consumption pc'!AK4,"")</f>
        <v>68.511829442366022</v>
      </c>
      <c r="AL4" s="11">
        <f>IFERROR('1.34 Spirits price'!AL4*'1.33 Spirits consumption pc'!AL4,"")</f>
        <v>42.885172381575259</v>
      </c>
      <c r="AM4" s="11">
        <f>IFERROR('1.34 Spirits price'!AM4*'1.33 Spirits consumption pc'!AM4,"")</f>
        <v>92.652529761904773</v>
      </c>
      <c r="AN4" s="11">
        <f>IFERROR('1.34 Spirits price'!AN4*'1.33 Spirits consumption pc'!AN4,"")</f>
        <v>149.24774322968906</v>
      </c>
      <c r="AO4" s="11">
        <f>IFERROR('1.34 Spirits price'!AO4*'1.33 Spirits consumption pc'!AO4,"")</f>
        <v>20.246305520833982</v>
      </c>
      <c r="AP4" s="11">
        <f>IFERROR('1.34 Spirits price'!AP4*'1.33 Spirits consumption pc'!AP4,"")</f>
        <v>38.118003774789393</v>
      </c>
      <c r="AQ4" s="11">
        <f>IFERROR('1.34 Spirits price'!AQ4*'1.33 Spirits consumption pc'!AQ4,"")</f>
        <v>6.2444905435293245</v>
      </c>
      <c r="AR4" s="11">
        <f>IFERROR('1.34 Spirits price'!AR4*'1.33 Spirits consumption pc'!AR4,"")</f>
        <v>7.1302277743750953</v>
      </c>
      <c r="AS4" s="11">
        <f>IFERROR('1.34 Spirits price'!AS4*'1.33 Spirits consumption pc'!AS4,"")</f>
        <v>34.090858877542452</v>
      </c>
      <c r="AT4" s="11">
        <f>IFERROR('1.34 Spirits price'!AT4*'1.33 Spirits consumption pc'!AT4,"")</f>
        <v>38.946000540380588</v>
      </c>
      <c r="AU4" s="11">
        <f>IFERROR('1.34 Spirits price'!AU4*'1.33 Spirits consumption pc'!AU4,"")</f>
        <v>30.575500631427019</v>
      </c>
      <c r="AV4" s="11">
        <f>IFERROR('1.34 Spirits price'!AV4*'1.33 Spirits consumption pc'!AV4,"")</f>
        <v>50.492243436754173</v>
      </c>
      <c r="AW4" s="11">
        <f>IFERROR('1.34 Spirits price'!AW4*'1.33 Spirits consumption pc'!AW4,"")</f>
        <v>60.620110113010725</v>
      </c>
      <c r="AX4" s="11">
        <f>IFERROR('1.34 Spirits price'!AX4*'1.33 Spirits consumption pc'!AX4,"")</f>
        <v>15.185012354556653</v>
      </c>
      <c r="AY4" s="11">
        <f>IFERROR('1.34 Spirits price'!AY4*'1.33 Spirits consumption pc'!AY4,"")</f>
        <v>22.642086743670156</v>
      </c>
      <c r="AZ4" s="11">
        <f>IFERROR('1.34 Spirits price'!AZ4*'1.33 Spirits consumption pc'!AZ4,"")</f>
        <v>52.016370788315392</v>
      </c>
      <c r="BA4" s="11">
        <f>IFERROR('1.34 Spirits price'!BA4*'1.33 Spirits consumption pc'!BA4,"")</f>
        <v>6.4958742928030384</v>
      </c>
      <c r="BB4" s="11">
        <f>IFERROR('1.34 Spirits price'!BB4*'1.33 Spirits consumption pc'!BB4,"")</f>
        <v>20.704369252959918</v>
      </c>
      <c r="BC4" s="11">
        <f>IFERROR('1.34 Spirits price'!BC4*'1.33 Spirits consumption pc'!BC4,"")</f>
        <v>26.697796378611844</v>
      </c>
      <c r="BD4" s="11">
        <f>IFERROR('1.34 Spirits price'!BD4*'1.33 Spirits consumption pc'!BD4,"")</f>
        <v>10.900825498986778</v>
      </c>
      <c r="BE4" s="11">
        <f>IFERROR('1.34 Spirits price'!BE4*'1.33 Spirits consumption pc'!BE4,"")</f>
        <v>3.9324297289186751</v>
      </c>
      <c r="BF4" s="11">
        <f>IFERROR('1.34 Spirits price'!BF4*'1.33 Spirits consumption pc'!BF4,"")</f>
        <v>1.8236647317544132</v>
      </c>
      <c r="BG4" s="11">
        <f>IFERROR('1.34 Spirits price'!BG4*'1.33 Spirits consumption pc'!BG4,"")</f>
        <v>3.2249264995605129</v>
      </c>
      <c r="BH4" s="11" t="str">
        <f>IFERROR('1.34 Spirits price'!BH4*'1.33 Spirits consumption pc'!BH4,"")</f>
        <v/>
      </c>
      <c r="BI4" s="11">
        <f>IFERROR('1.34 Spirits price'!BI4*'1.33 Spirits consumption pc'!BI4,"")</f>
        <v>59.589041095890401</v>
      </c>
      <c r="BJ4" s="11">
        <f>IFERROR('1.34 Spirits price'!BJ4*'1.33 Spirits consumption pc'!BJ4,"")</f>
        <v>2.5847302092254987</v>
      </c>
      <c r="BK4" s="11">
        <f>IFERROR('1.34 Spirits price'!BK4*'1.33 Spirits consumption pc'!BK4,"")</f>
        <v>5.8708812416202827</v>
      </c>
      <c r="BL4" s="11">
        <f>IFERROR('1.34 Spirits price'!BL4*'1.33 Spirits consumption pc'!BL4,"")</f>
        <v>0.85959907556347825</v>
      </c>
      <c r="BM4" s="11" t="str">
        <f>IFERROR('1.34 Spirits price'!BM4*'1.33 Spirits consumption pc'!BM4,"")</f>
        <v/>
      </c>
      <c r="BN4" s="11">
        <f>IFERROR('1.34 Spirits price'!BN4*'1.33 Spirits consumption pc'!BN4,"")</f>
        <v>36.832050345563864</v>
      </c>
      <c r="BO4" s="11">
        <f>IFERROR('1.34 Spirits price'!BO4*'1.33 Spirits consumption pc'!BO4,"")</f>
        <v>7.6926232871092148</v>
      </c>
      <c r="BP4" s="11">
        <f>IFERROR('1.34 Spirits price'!BP4*'1.33 Spirits consumption pc'!BP4,"")</f>
        <v>317.24310307120317</v>
      </c>
      <c r="BQ4" s="11">
        <f>IFERROR('1.34 Spirits price'!BQ4*'1.33 Spirits consumption pc'!BQ4,"")</f>
        <v>136.75342556796022</v>
      </c>
      <c r="BR4" s="11">
        <f>IFERROR('1.34 Spirits price'!BR4*'1.33 Spirits consumption pc'!BR4,"")</f>
        <v>126.40951068932087</v>
      </c>
      <c r="BS4" s="11">
        <f>IFERROR('1.34 Spirits price'!BS4*'1.33 Spirits consumption pc'!BS4,"")</f>
        <v>137.88117313781964</v>
      </c>
      <c r="BT4" s="11">
        <f>IFERROR('1.34 Spirits price'!BT4*'1.33 Spirits consumption pc'!BT4,"")</f>
        <v>154.51137176200092</v>
      </c>
      <c r="BU4" s="11">
        <f>IFERROR('1.34 Spirits price'!BU4*'1.33 Spirits consumption pc'!BU4,"")</f>
        <v>116.87087653157398</v>
      </c>
      <c r="BV4" s="11">
        <f>IFERROR('1.34 Spirits price'!BV4*'1.33 Spirits consumption pc'!BV4,"")</f>
        <v>75.676304839132072</v>
      </c>
      <c r="BW4" s="11">
        <f>IFERROR('1.34 Spirits price'!BW4*'1.33 Spirits consumption pc'!BW4,"")</f>
        <v>166.32516205945907</v>
      </c>
      <c r="BX4" s="11">
        <f>IFERROR('1.34 Spirits price'!BX4*'1.33 Spirits consumption pc'!BX4,"")</f>
        <v>208.80093938285628</v>
      </c>
      <c r="BY4" s="11">
        <f>IFERROR('1.34 Spirits price'!BY4*'1.33 Spirits consumption pc'!BY4,"")</f>
        <v>196.93260887412271</v>
      </c>
      <c r="BZ4" s="11">
        <f>IFERROR('1.34 Spirits price'!BZ4*'1.33 Spirits consumption pc'!BZ4,"")</f>
        <v>169.25445647907469</v>
      </c>
      <c r="CA4" s="11">
        <f>IFERROR('1.34 Spirits price'!CA4*'1.33 Spirits consumption pc'!CA4,"")</f>
        <v>231.84519162771051</v>
      </c>
      <c r="CB4" s="11">
        <f>IFERROR('1.34 Spirits price'!CB4*'1.33 Spirits consumption pc'!CB4,"")</f>
        <v>296.71513193322562</v>
      </c>
      <c r="CC4" s="11">
        <f>IFERROR('1.34 Spirits price'!CC4*'1.33 Spirits consumption pc'!CC4,"")</f>
        <v>139.45338890107482</v>
      </c>
      <c r="CD4" s="11">
        <f>IFERROR('1.34 Spirits price'!CD4*'1.33 Spirits consumption pc'!CD4,"")</f>
        <v>143.28823430796075</v>
      </c>
      <c r="CE4" s="11">
        <f>IFERROR('1.34 Spirits price'!CE4*'1.33 Spirits consumption pc'!CE4,"")</f>
        <v>170.02276695917422</v>
      </c>
      <c r="CF4" s="11">
        <f>IFERROR('1.34 Spirits price'!CF4*'1.33 Spirits consumption pc'!CF4,"")</f>
        <v>66.495425553407031</v>
      </c>
      <c r="CG4" s="11">
        <f>IFERROR('1.34 Spirits price'!CG4*'1.33 Spirits consumption pc'!CG4,"")</f>
        <v>225.25240463698324</v>
      </c>
      <c r="CH4" s="11">
        <f>IFERROR('1.34 Spirits price'!CH4*'1.33 Spirits consumption pc'!CH4,"")</f>
        <v>150.39678530940273</v>
      </c>
      <c r="CI4" s="11">
        <f>IFERROR('1.34 Spirits price'!CI4*'1.33 Spirits consumption pc'!CI4,"")</f>
        <v>115.85374257480328</v>
      </c>
      <c r="CJ4" s="11">
        <f>IFERROR('1.34 Spirits price'!CJ4*'1.33 Spirits consumption pc'!CJ4,"")</f>
        <v>25.367880079112357</v>
      </c>
      <c r="CK4" s="11">
        <f>IFERROR('1.34 Spirits price'!CK4*'1.33 Spirits consumption pc'!CK4,"")</f>
        <v>209.39709248543204</v>
      </c>
      <c r="CL4" s="11">
        <f>IFERROR('1.34 Spirits price'!CL4*'1.33 Spirits consumption pc'!CL4,"")</f>
        <v>66.386536365829571</v>
      </c>
      <c r="CM4" s="11">
        <f>IFERROR('1.34 Spirits price'!CM4*'1.33 Spirits consumption pc'!CM4,"")</f>
        <v>3.8986162004427776</v>
      </c>
      <c r="CN4" s="11">
        <f>IFERROR('1.34 Spirits price'!CN4*'1.33 Spirits consumption pc'!CN4,"")</f>
        <v>36.821623310850576</v>
      </c>
      <c r="CO4" s="11">
        <f>IFERROR('1.34 Spirits price'!CO4*'1.33 Spirits consumption pc'!CO4,"")</f>
        <v>1.6424802690103628</v>
      </c>
      <c r="CP4" s="11">
        <f>IFERROR('1.34 Spirits price'!CP4*'1.33 Spirits consumption pc'!CP4,"")</f>
        <v>2.2697034490854056</v>
      </c>
    </row>
    <row r="5" spans="1:94" x14ac:dyDescent="0.25">
      <c r="A5" s="1" t="s">
        <v>26</v>
      </c>
      <c r="B5" s="11">
        <f>IFERROR('1.34 Spirits price'!B5*'1.33 Spirits consumption pc'!B5,"")</f>
        <v>43.839655877010912</v>
      </c>
      <c r="C5" s="11"/>
      <c r="D5" s="11"/>
      <c r="E5" s="11">
        <f>IFERROR('1.34 Spirits price'!E5*'1.33 Spirits consumption pc'!E5,"")</f>
        <v>33.034105859730793</v>
      </c>
      <c r="F5" s="11">
        <f>IFERROR('1.34 Spirits price'!F5*'1.33 Spirits consumption pc'!F5,"")</f>
        <v>54.525465026445595</v>
      </c>
      <c r="G5" s="11">
        <f>IFERROR('1.34 Spirits price'!G5*'1.33 Spirits consumption pc'!G5,"")</f>
        <v>10.821793525018553</v>
      </c>
      <c r="H5" s="11">
        <f>IFERROR('1.34 Spirits price'!H5*'1.33 Spirits consumption pc'!H5,"")</f>
        <v>0.31864509563438059</v>
      </c>
      <c r="I5" s="11">
        <f>IFERROR('1.34 Spirits price'!I5*'1.33 Spirits consumption pc'!I5,"")</f>
        <v>180.50652340752109</v>
      </c>
      <c r="J5" s="11">
        <f>IFERROR('1.34 Spirits price'!J5*'1.33 Spirits consumption pc'!J5,"")</f>
        <v>31.656159231150195</v>
      </c>
      <c r="K5" s="11">
        <f>IFERROR('1.34 Spirits price'!K5*'1.33 Spirits consumption pc'!K5,"")</f>
        <v>16.267208773828688</v>
      </c>
      <c r="L5" s="11">
        <f>IFERROR('1.34 Spirits price'!L5*'1.33 Spirits consumption pc'!L5,"")</f>
        <v>0.55958682933620374</v>
      </c>
      <c r="M5" s="11">
        <f>IFERROR('1.34 Spirits price'!M5*'1.33 Spirits consumption pc'!M5,"")</f>
        <v>9.5707331535933342</v>
      </c>
      <c r="N5" s="11">
        <f>IFERROR('1.34 Spirits price'!N5*'1.33 Spirits consumption pc'!N5,"")</f>
        <v>60.173033926314758</v>
      </c>
      <c r="O5" s="11">
        <f>IFERROR('1.34 Spirits price'!O5*'1.33 Spirits consumption pc'!O5,"")</f>
        <v>180.38082462551685</v>
      </c>
      <c r="P5" s="11">
        <f>IFERROR('1.34 Spirits price'!P5*'1.33 Spirits consumption pc'!P5,"")</f>
        <v>91.617526908457975</v>
      </c>
      <c r="Q5" s="11">
        <f>IFERROR('1.34 Spirits price'!Q5*'1.33 Spirits consumption pc'!Q5,"")</f>
        <v>48.835727498677052</v>
      </c>
      <c r="R5" s="11">
        <f>IFERROR('1.34 Spirits price'!R5*'1.33 Spirits consumption pc'!R5,"")</f>
        <v>36.342789163297972</v>
      </c>
      <c r="S5" s="11">
        <f>IFERROR('1.34 Spirits price'!S5*'1.33 Spirits consumption pc'!S5,"")</f>
        <v>1.8951900632536309</v>
      </c>
      <c r="T5" s="11">
        <f>IFERROR('1.34 Spirits price'!T5*'1.33 Spirits consumption pc'!T5,"")</f>
        <v>126.58686978599928</v>
      </c>
      <c r="U5" s="11">
        <f>IFERROR('1.34 Spirits price'!U5*'1.33 Spirits consumption pc'!U5,"")</f>
        <v>122.8303254955453</v>
      </c>
      <c r="V5" s="11">
        <f>IFERROR('1.34 Spirits price'!V5*'1.33 Spirits consumption pc'!V5,"")</f>
        <v>145.15603459080086</v>
      </c>
      <c r="W5" s="11">
        <f>IFERROR('1.34 Spirits price'!W5*'1.33 Spirits consumption pc'!W5,"")</f>
        <v>71.830922198094584</v>
      </c>
      <c r="X5" s="11">
        <f>IFERROR('1.34 Spirits price'!X5*'1.33 Spirits consumption pc'!X5,"")</f>
        <v>31.900068153844586</v>
      </c>
      <c r="Y5" s="11">
        <f>IFERROR('1.34 Spirits price'!Y5*'1.33 Spirits consumption pc'!Y5,"")</f>
        <v>36.655092290421116</v>
      </c>
      <c r="Z5" s="11">
        <f>IFERROR('1.34 Spirits price'!Z5*'1.33 Spirits consumption pc'!Z5,"")</f>
        <v>49.567612580872449</v>
      </c>
      <c r="AA5" s="11">
        <f>IFERROR('1.34 Spirits price'!AA5*'1.33 Spirits consumption pc'!AA5,"")</f>
        <v>124.39690487027765</v>
      </c>
      <c r="AB5" s="11">
        <f>IFERROR('1.34 Spirits price'!AB5*'1.33 Spirits consumption pc'!AB5,"")</f>
        <v>103.28081156917764</v>
      </c>
      <c r="AC5" s="11">
        <f>IFERROR('1.34 Spirits price'!AC5*'1.33 Spirits consumption pc'!AC5,"")</f>
        <v>283.67528991971454</v>
      </c>
      <c r="AD5" s="11">
        <f>IFERROR('1.34 Spirits price'!AD5*'1.33 Spirits consumption pc'!AD5,"")</f>
        <v>20.97596838671139</v>
      </c>
      <c r="AE5" s="11">
        <f>IFERROR('1.34 Spirits price'!AE5*'1.33 Spirits consumption pc'!AE5,"")</f>
        <v>127.94802019245937</v>
      </c>
      <c r="AF5" s="11">
        <f>IFERROR('1.34 Spirits price'!AF5*'1.33 Spirits consumption pc'!AF5,"")</f>
        <v>301.25250065234411</v>
      </c>
      <c r="AG5" s="11">
        <f>IFERROR('1.34 Spirits price'!AG5*'1.33 Spirits consumption pc'!AG5,"")</f>
        <v>135.91723735975521</v>
      </c>
      <c r="AH5" s="11">
        <f>IFERROR('1.34 Spirits price'!AH5*'1.33 Spirits consumption pc'!AH5,"")</f>
        <v>20.457577704205168</v>
      </c>
      <c r="AI5" s="11">
        <f>IFERROR('1.34 Spirits price'!AI5*'1.33 Spirits consumption pc'!AI5,"")</f>
        <v>91.397048250258194</v>
      </c>
      <c r="AJ5" s="11">
        <f>IFERROR('1.34 Spirits price'!AJ5*'1.33 Spirits consumption pc'!AJ5,"")</f>
        <v>30.04508149346896</v>
      </c>
      <c r="AK5" s="11">
        <f>IFERROR('1.34 Spirits price'!AK5*'1.33 Spirits consumption pc'!AK5,"")</f>
        <v>78.125765277790208</v>
      </c>
      <c r="AL5" s="11">
        <f>IFERROR('1.34 Spirits price'!AL5*'1.33 Spirits consumption pc'!AL5,"")</f>
        <v>56.766922325288796</v>
      </c>
      <c r="AM5" s="11">
        <f>IFERROR('1.34 Spirits price'!AM5*'1.33 Spirits consumption pc'!AM5,"")</f>
        <v>115.83708722683444</v>
      </c>
      <c r="AN5" s="11">
        <f>IFERROR('1.34 Spirits price'!AN5*'1.33 Spirits consumption pc'!AN5,"")</f>
        <v>161.10275689223056</v>
      </c>
      <c r="AO5" s="11">
        <f>IFERROR('1.34 Spirits price'!AO5*'1.33 Spirits consumption pc'!AO5,"")</f>
        <v>23.553471021326519</v>
      </c>
      <c r="AP5" s="11">
        <f>IFERROR('1.34 Spirits price'!AP5*'1.33 Spirits consumption pc'!AP5,"")</f>
        <v>37.506293104961856</v>
      </c>
      <c r="AQ5" s="11">
        <f>IFERROR('1.34 Spirits price'!AQ5*'1.33 Spirits consumption pc'!AQ5,"")</f>
        <v>9.0343126378574521</v>
      </c>
      <c r="AR5" s="11">
        <f>IFERROR('1.34 Spirits price'!AR5*'1.33 Spirits consumption pc'!AR5,"")</f>
        <v>7.831653500408609</v>
      </c>
      <c r="AS5" s="11">
        <f>IFERROR('1.34 Spirits price'!AS5*'1.33 Spirits consumption pc'!AS5,"")</f>
        <v>34.653344028910738</v>
      </c>
      <c r="AT5" s="11">
        <f>IFERROR('1.34 Spirits price'!AT5*'1.33 Spirits consumption pc'!AT5,"")</f>
        <v>36.193600478088662</v>
      </c>
      <c r="AU5" s="11">
        <f>IFERROR('1.34 Spirits price'!AU5*'1.33 Spirits consumption pc'!AU5,"")</f>
        <v>30.295050543152062</v>
      </c>
      <c r="AV5" s="11">
        <f>IFERROR('1.34 Spirits price'!AV5*'1.33 Spirits consumption pc'!AV5,"")</f>
        <v>48.184220830070487</v>
      </c>
      <c r="AW5" s="11">
        <f>IFERROR('1.34 Spirits price'!AW5*'1.33 Spirits consumption pc'!AW5,"")</f>
        <v>56.374426821877393</v>
      </c>
      <c r="AX5" s="11">
        <f>IFERROR('1.34 Spirits price'!AX5*'1.33 Spirits consumption pc'!AX5,"")</f>
        <v>16.667168312063566</v>
      </c>
      <c r="AY5" s="11">
        <f>IFERROR('1.34 Spirits price'!AY5*'1.33 Spirits consumption pc'!AY5,"")</f>
        <v>23.087508704446734</v>
      </c>
      <c r="AZ5" s="11">
        <f>IFERROR('1.34 Spirits price'!AZ5*'1.33 Spirits consumption pc'!AZ5,"")</f>
        <v>48.187642438281415</v>
      </c>
      <c r="BA5" s="11">
        <f>IFERROR('1.34 Spirits price'!BA5*'1.33 Spirits consumption pc'!BA5,"")</f>
        <v>7.0607364400078687</v>
      </c>
      <c r="BB5" s="11">
        <f>IFERROR('1.34 Spirits price'!BB5*'1.33 Spirits consumption pc'!BB5,"")</f>
        <v>15.095020447438058</v>
      </c>
      <c r="BC5" s="11">
        <f>IFERROR('1.34 Spirits price'!BC5*'1.33 Spirits consumption pc'!BC5,"")</f>
        <v>28.065249675143864</v>
      </c>
      <c r="BD5" s="11">
        <f>IFERROR('1.34 Spirits price'!BD5*'1.33 Spirits consumption pc'!BD5,"")</f>
        <v>13.530366664793453</v>
      </c>
      <c r="BE5" s="11">
        <f>IFERROR('1.34 Spirits price'!BE5*'1.33 Spirits consumption pc'!BE5,"")</f>
        <v>4.1858440680477473</v>
      </c>
      <c r="BF5" s="11">
        <f>IFERROR('1.34 Spirits price'!BF5*'1.33 Spirits consumption pc'!BF5,"")</f>
        <v>2.2882232004924905</v>
      </c>
      <c r="BG5" s="11">
        <f>IFERROR('1.34 Spirits price'!BG5*'1.33 Spirits consumption pc'!BG5,"")</f>
        <v>2.6963588014202307</v>
      </c>
      <c r="BH5" s="11" t="str">
        <f>IFERROR('1.34 Spirits price'!BH5*'1.33 Spirits consumption pc'!BH5,"")</f>
        <v/>
      </c>
      <c r="BI5" s="11">
        <f>IFERROR('1.34 Spirits price'!BI5*'1.33 Spirits consumption pc'!BI5,"")</f>
        <v>62.110408538499492</v>
      </c>
      <c r="BJ5" s="11">
        <f>IFERROR('1.34 Spirits price'!BJ5*'1.33 Spirits consumption pc'!BJ5,"")</f>
        <v>2.7897744038198451</v>
      </c>
      <c r="BK5" s="11">
        <f>IFERROR('1.34 Spirits price'!BK5*'1.33 Spirits consumption pc'!BK5,"")</f>
        <v>6.9165154447601189</v>
      </c>
      <c r="BL5" s="11">
        <f>IFERROR('1.34 Spirits price'!BL5*'1.33 Spirits consumption pc'!BL5,"")</f>
        <v>0.98430022288177466</v>
      </c>
      <c r="BM5" s="11" t="str">
        <f>IFERROR('1.34 Spirits price'!BM5*'1.33 Spirits consumption pc'!BM5,"")</f>
        <v/>
      </c>
      <c r="BN5" s="11">
        <f>IFERROR('1.34 Spirits price'!BN5*'1.33 Spirits consumption pc'!BN5,"")</f>
        <v>53.234634766336036</v>
      </c>
      <c r="BO5" s="11">
        <f>IFERROR('1.34 Spirits price'!BO5*'1.33 Spirits consumption pc'!BO5,"")</f>
        <v>9.8402607821433303</v>
      </c>
      <c r="BP5" s="11">
        <f>IFERROR('1.34 Spirits price'!BP5*'1.33 Spirits consumption pc'!BP5,"")</f>
        <v>359.48385533410067</v>
      </c>
      <c r="BQ5" s="11">
        <f>IFERROR('1.34 Spirits price'!BQ5*'1.33 Spirits consumption pc'!BQ5,"")</f>
        <v>144.98825950001475</v>
      </c>
      <c r="BR5" s="11">
        <f>IFERROR('1.34 Spirits price'!BR5*'1.33 Spirits consumption pc'!BR5,"")</f>
        <v>144.60393911812298</v>
      </c>
      <c r="BS5" s="11">
        <f>IFERROR('1.34 Spirits price'!BS5*'1.33 Spirits consumption pc'!BS5,"")</f>
        <v>145.03017670321975</v>
      </c>
      <c r="BT5" s="11">
        <f>IFERROR('1.34 Spirits price'!BT5*'1.33 Spirits consumption pc'!BT5,"")</f>
        <v>184.57942804150386</v>
      </c>
      <c r="BU5" s="11">
        <f>IFERROR('1.34 Spirits price'!BU5*'1.33 Spirits consumption pc'!BU5,"")</f>
        <v>141.10588496722343</v>
      </c>
      <c r="BV5" s="11">
        <f>IFERROR('1.34 Spirits price'!BV5*'1.33 Spirits consumption pc'!BV5,"")</f>
        <v>92.035381139071831</v>
      </c>
      <c r="BW5" s="11">
        <f>IFERROR('1.34 Spirits price'!BW5*'1.33 Spirits consumption pc'!BW5,"")</f>
        <v>204.19801244543513</v>
      </c>
      <c r="BX5" s="11">
        <f>IFERROR('1.34 Spirits price'!BX5*'1.33 Spirits consumption pc'!BX5,"")</f>
        <v>247.93039202504656</v>
      </c>
      <c r="BY5" s="11">
        <f>IFERROR('1.34 Spirits price'!BY5*'1.33 Spirits consumption pc'!BY5,"")</f>
        <v>237.23915090729398</v>
      </c>
      <c r="BZ5" s="11">
        <f>IFERROR('1.34 Spirits price'!BZ5*'1.33 Spirits consumption pc'!BZ5,"")</f>
        <v>203.58671979785183</v>
      </c>
      <c r="CA5" s="11">
        <f>IFERROR('1.34 Spirits price'!CA5*'1.33 Spirits consumption pc'!CA5,"")</f>
        <v>285.82421810586487</v>
      </c>
      <c r="CB5" s="11">
        <f>IFERROR('1.34 Spirits price'!CB5*'1.33 Spirits consumption pc'!CB5,"")</f>
        <v>345.08854245497201</v>
      </c>
      <c r="CC5" s="11">
        <f>IFERROR('1.34 Spirits price'!CC5*'1.33 Spirits consumption pc'!CC5,"")</f>
        <v>176.52917443397135</v>
      </c>
      <c r="CD5" s="11">
        <f>IFERROR('1.34 Spirits price'!CD5*'1.33 Spirits consumption pc'!CD5,"")</f>
        <v>169.88624433383151</v>
      </c>
      <c r="CE5" s="11">
        <f>IFERROR('1.34 Spirits price'!CE5*'1.33 Spirits consumption pc'!CE5,"")</f>
        <v>209.98176745820791</v>
      </c>
      <c r="CF5" s="11">
        <f>IFERROR('1.34 Spirits price'!CF5*'1.33 Spirits consumption pc'!CF5,"")</f>
        <v>84.368956207035211</v>
      </c>
      <c r="CG5" s="11">
        <f>IFERROR('1.34 Spirits price'!CG5*'1.33 Spirits consumption pc'!CG5,"")</f>
        <v>276.42620458164185</v>
      </c>
      <c r="CH5" s="11">
        <f>IFERROR('1.34 Spirits price'!CH5*'1.33 Spirits consumption pc'!CH5,"")</f>
        <v>175.16329634931998</v>
      </c>
      <c r="CI5" s="11">
        <f>IFERROR('1.34 Spirits price'!CI5*'1.33 Spirits consumption pc'!CI5,"")</f>
        <v>134.00511355090993</v>
      </c>
      <c r="CJ5" s="11">
        <f>IFERROR('1.34 Spirits price'!CJ5*'1.33 Spirits consumption pc'!CJ5,"")</f>
        <v>29.990879419900956</v>
      </c>
      <c r="CK5" s="11">
        <f>IFERROR('1.34 Spirits price'!CK5*'1.33 Spirits consumption pc'!CK5,"")</f>
        <v>230.89036560484288</v>
      </c>
      <c r="CL5" s="11">
        <f>IFERROR('1.34 Spirits price'!CL5*'1.33 Spirits consumption pc'!CL5,"")</f>
        <v>73.333612027921291</v>
      </c>
      <c r="CM5" s="11">
        <f>IFERROR('1.34 Spirits price'!CM5*'1.33 Spirits consumption pc'!CM5,"")</f>
        <v>4.6124091971815382</v>
      </c>
      <c r="CN5" s="11">
        <f>IFERROR('1.34 Spirits price'!CN5*'1.33 Spirits consumption pc'!CN5,"")</f>
        <v>35.926182884295322</v>
      </c>
      <c r="CO5" s="11">
        <f>IFERROR('1.34 Spirits price'!CO5*'1.33 Spirits consumption pc'!CO5,"")</f>
        <v>2.0006112750848937</v>
      </c>
      <c r="CP5" s="11">
        <f>IFERROR('1.34 Spirits price'!CP5*'1.33 Spirits consumption pc'!CP5,"")</f>
        <v>2.4267112280561385</v>
      </c>
    </row>
    <row r="6" spans="1:94" x14ac:dyDescent="0.25">
      <c r="A6" s="1" t="s">
        <v>27</v>
      </c>
      <c r="B6" s="11">
        <f>IFERROR('1.34 Spirits price'!B6*'1.33 Spirits consumption pc'!B6,"")</f>
        <v>47.33320478845939</v>
      </c>
      <c r="C6" s="11">
        <f>IFERROR('1.34 Spirits price'!C6*'1.33 Spirits consumption pc'!C6,"")</f>
        <v>30.980295867757352</v>
      </c>
      <c r="D6" s="11">
        <f>IFERROR('1.34 Spirits price'!D6*'1.33 Spirits consumption pc'!D6,"")</f>
        <v>20.145883987495655</v>
      </c>
      <c r="E6" s="11">
        <f>IFERROR('1.34 Spirits price'!E6*'1.33 Spirits consumption pc'!E6,"")</f>
        <v>33.784658004906099</v>
      </c>
      <c r="F6" s="11">
        <f>IFERROR('1.34 Spirits price'!F6*'1.33 Spirits consumption pc'!F6,"")</f>
        <v>54.337731259674221</v>
      </c>
      <c r="G6" s="11">
        <f>IFERROR('1.34 Spirits price'!G6*'1.33 Spirits consumption pc'!G6,"")</f>
        <v>12.272929806979784</v>
      </c>
      <c r="H6" s="11">
        <f>IFERROR('1.34 Spirits price'!H6*'1.33 Spirits consumption pc'!H6,"")</f>
        <v>0.29068126910815045</v>
      </c>
      <c r="I6" s="11">
        <f>IFERROR('1.34 Spirits price'!I6*'1.33 Spirits consumption pc'!I6,"")</f>
        <v>196.14123502390697</v>
      </c>
      <c r="J6" s="11">
        <f>IFERROR('1.34 Spirits price'!J6*'1.33 Spirits consumption pc'!J6,"")</f>
        <v>37.810938662697993</v>
      </c>
      <c r="K6" s="11">
        <f>IFERROR('1.34 Spirits price'!K6*'1.33 Spirits consumption pc'!K6,"")</f>
        <v>16.90973513693401</v>
      </c>
      <c r="L6" s="11">
        <f>IFERROR('1.34 Spirits price'!L6*'1.33 Spirits consumption pc'!L6,"")</f>
        <v>0.61090851012857028</v>
      </c>
      <c r="M6" s="11">
        <f>IFERROR('1.34 Spirits price'!M6*'1.33 Spirits consumption pc'!M6,"")</f>
        <v>9.5926294561694245</v>
      </c>
      <c r="N6" s="11">
        <f>IFERROR('1.34 Spirits price'!N6*'1.33 Spirits consumption pc'!N6,"")</f>
        <v>61.343509251925987</v>
      </c>
      <c r="O6" s="11">
        <f>IFERROR('1.34 Spirits price'!O6*'1.33 Spirits consumption pc'!O6,"")</f>
        <v>176.92977014700432</v>
      </c>
      <c r="P6" s="11">
        <f>IFERROR('1.34 Spirits price'!P6*'1.33 Spirits consumption pc'!P6,"")</f>
        <v>102.47471753536892</v>
      </c>
      <c r="Q6" s="11">
        <f>IFERROR('1.34 Spirits price'!Q6*'1.33 Spirits consumption pc'!Q6,"")</f>
        <v>49.930815157978415</v>
      </c>
      <c r="R6" s="11">
        <f>IFERROR('1.34 Spirits price'!R6*'1.33 Spirits consumption pc'!R6,"")</f>
        <v>38.682304028792601</v>
      </c>
      <c r="S6" s="11">
        <f>IFERROR('1.34 Spirits price'!S6*'1.33 Spirits consumption pc'!S6,"")</f>
        <v>2.239938254885558</v>
      </c>
      <c r="T6" s="11">
        <f>IFERROR('1.34 Spirits price'!T6*'1.33 Spirits consumption pc'!T6,"")</f>
        <v>143.55075997216008</v>
      </c>
      <c r="U6" s="11">
        <f>IFERROR('1.34 Spirits price'!U6*'1.33 Spirits consumption pc'!U6,"")</f>
        <v>138.77196767121362</v>
      </c>
      <c r="V6" s="11">
        <f>IFERROR('1.34 Spirits price'!V6*'1.33 Spirits consumption pc'!V6,"")</f>
        <v>167.00315146740201</v>
      </c>
      <c r="W6" s="11">
        <f>IFERROR('1.34 Spirits price'!W6*'1.33 Spirits consumption pc'!W6,"")</f>
        <v>82.79381973173642</v>
      </c>
      <c r="X6" s="11">
        <f>IFERROR('1.34 Spirits price'!X6*'1.33 Spirits consumption pc'!X6,"")</f>
        <v>37.294628590158567</v>
      </c>
      <c r="Y6" s="11">
        <f>IFERROR('1.34 Spirits price'!Y6*'1.33 Spirits consumption pc'!Y6,"")</f>
        <v>39.271381664668787</v>
      </c>
      <c r="Z6" s="11">
        <f>IFERROR('1.34 Spirits price'!Z6*'1.33 Spirits consumption pc'!Z6,"")</f>
        <v>57.533149991607601</v>
      </c>
      <c r="AA6" s="11">
        <f>IFERROR('1.34 Spirits price'!AA6*'1.33 Spirits consumption pc'!AA6,"")</f>
        <v>143.24546575905703</v>
      </c>
      <c r="AB6" s="11">
        <f>IFERROR('1.34 Spirits price'!AB6*'1.33 Spirits consumption pc'!AB6,"")</f>
        <v>113.61117377615176</v>
      </c>
      <c r="AC6" s="11">
        <f>IFERROR('1.34 Spirits price'!AC6*'1.33 Spirits consumption pc'!AC6,"")</f>
        <v>234.74810988846471</v>
      </c>
      <c r="AD6" s="11">
        <f>IFERROR('1.34 Spirits price'!AD6*'1.33 Spirits consumption pc'!AD6,"")</f>
        <v>24.84732646496667</v>
      </c>
      <c r="AE6" s="11">
        <f>IFERROR('1.34 Spirits price'!AE6*'1.33 Spirits consumption pc'!AE6,"")</f>
        <v>140.15642148768501</v>
      </c>
      <c r="AF6" s="11">
        <f>IFERROR('1.34 Spirits price'!AF6*'1.33 Spirits consumption pc'!AF6,"")</f>
        <v>330.59521194816602</v>
      </c>
      <c r="AG6" s="11">
        <f>IFERROR('1.34 Spirits price'!AG6*'1.33 Spirits consumption pc'!AG6,"")</f>
        <v>153.96157580393654</v>
      </c>
      <c r="AH6" s="11">
        <f>IFERROR('1.34 Spirits price'!AH6*'1.33 Spirits consumption pc'!AH6,"")</f>
        <v>25.272180895610617</v>
      </c>
      <c r="AI6" s="11">
        <f>IFERROR('1.34 Spirits price'!AI6*'1.33 Spirits consumption pc'!AI6,"")</f>
        <v>102.15674695458132</v>
      </c>
      <c r="AJ6" s="11">
        <f>IFERROR('1.34 Spirits price'!AJ6*'1.33 Spirits consumption pc'!AJ6,"")</f>
        <v>33.546199386088716</v>
      </c>
      <c r="AK6" s="11">
        <f>IFERROR('1.34 Spirits price'!AK6*'1.33 Spirits consumption pc'!AK6,"")</f>
        <v>91.361263073878845</v>
      </c>
      <c r="AL6" s="11">
        <f>IFERROR('1.34 Spirits price'!AL6*'1.33 Spirits consumption pc'!AL6,"")</f>
        <v>58.655356160154625</v>
      </c>
      <c r="AM6" s="11">
        <f>IFERROR('1.34 Spirits price'!AM6*'1.33 Spirits consumption pc'!AM6,"")</f>
        <v>134.65693213141626</v>
      </c>
      <c r="AN6" s="11">
        <f>IFERROR('1.34 Spirits price'!AN6*'1.33 Spirits consumption pc'!AN6,"")</f>
        <v>144.30975756361451</v>
      </c>
      <c r="AO6" s="11">
        <f>IFERROR('1.34 Spirits price'!AO6*'1.33 Spirits consumption pc'!AO6,"")</f>
        <v>34.871980793430311</v>
      </c>
      <c r="AP6" s="11">
        <f>IFERROR('1.34 Spirits price'!AP6*'1.33 Spirits consumption pc'!AP6,"")</f>
        <v>40.019609004190485</v>
      </c>
      <c r="AQ6" s="11">
        <f>IFERROR('1.34 Spirits price'!AQ6*'1.33 Spirits consumption pc'!AQ6,"")</f>
        <v>11.691557703827643</v>
      </c>
      <c r="AR6" s="11">
        <f>IFERROR('1.34 Spirits price'!AR6*'1.33 Spirits consumption pc'!AR6,"")</f>
        <v>7.4824090904022196</v>
      </c>
      <c r="AS6" s="11">
        <f>IFERROR('1.34 Spirits price'!AS6*'1.33 Spirits consumption pc'!AS6,"")</f>
        <v>35.136076133000635</v>
      </c>
      <c r="AT6" s="11">
        <f>IFERROR('1.34 Spirits price'!AT6*'1.33 Spirits consumption pc'!AT6,"")</f>
        <v>45.962131828493504</v>
      </c>
      <c r="AU6" s="11">
        <f>IFERROR('1.34 Spirits price'!AU6*'1.33 Spirits consumption pc'!AU6,"")</f>
        <v>37.692923448537364</v>
      </c>
      <c r="AV6" s="11">
        <f>IFERROR('1.34 Spirits price'!AV6*'1.33 Spirits consumption pc'!AV6,"")</f>
        <v>46.798978756202125</v>
      </c>
      <c r="AW6" s="11">
        <f>IFERROR('1.34 Spirits price'!AW6*'1.33 Spirits consumption pc'!AW6,"")</f>
        <v>43.126806358381501</v>
      </c>
      <c r="AX6" s="11">
        <f>IFERROR('1.34 Spirits price'!AX6*'1.33 Spirits consumption pc'!AX6,"")</f>
        <v>20.703795819269256</v>
      </c>
      <c r="AY6" s="11">
        <f>IFERROR('1.34 Spirits price'!AY6*'1.33 Spirits consumption pc'!AY6,"")</f>
        <v>22.590921586700947</v>
      </c>
      <c r="AZ6" s="11">
        <f>IFERROR('1.34 Spirits price'!AZ6*'1.33 Spirits consumption pc'!AZ6,"")</f>
        <v>51.038354742106343</v>
      </c>
      <c r="BA6" s="11">
        <f>IFERROR('1.34 Spirits price'!BA6*'1.33 Spirits consumption pc'!BA6,"")</f>
        <v>7.021544959887362</v>
      </c>
      <c r="BB6" s="11">
        <f>IFERROR('1.34 Spirits price'!BB6*'1.33 Spirits consumption pc'!BB6,"")</f>
        <v>17.77924851839596</v>
      </c>
      <c r="BC6" s="11">
        <f>IFERROR('1.34 Spirits price'!BC6*'1.33 Spirits consumption pc'!BC6,"")</f>
        <v>38.2260730775808</v>
      </c>
      <c r="BD6" s="11">
        <f>IFERROR('1.34 Spirits price'!BD6*'1.33 Spirits consumption pc'!BD6,"")</f>
        <v>15.83061886541687</v>
      </c>
      <c r="BE6" s="11">
        <f>IFERROR('1.34 Spirits price'!BE6*'1.33 Spirits consumption pc'!BE6,"")</f>
        <v>4.6347646965615601</v>
      </c>
      <c r="BF6" s="11">
        <f>IFERROR('1.34 Spirits price'!BF6*'1.33 Spirits consumption pc'!BF6,"")</f>
        <v>2.6319364260001361</v>
      </c>
      <c r="BG6" s="11">
        <f>IFERROR('1.34 Spirits price'!BG6*'1.33 Spirits consumption pc'!BG6,"")</f>
        <v>2.6439226197412888</v>
      </c>
      <c r="BH6" s="11" t="str">
        <f>IFERROR('1.34 Spirits price'!BH6*'1.33 Spirits consumption pc'!BH6,"")</f>
        <v/>
      </c>
      <c r="BI6" s="11">
        <f>IFERROR('1.34 Spirits price'!BI6*'1.33 Spirits consumption pc'!BI6,"")</f>
        <v>62.255837861653681</v>
      </c>
      <c r="BJ6" s="11">
        <f>IFERROR('1.34 Spirits price'!BJ6*'1.33 Spirits consumption pc'!BJ6,"")</f>
        <v>2.8050816696914702</v>
      </c>
      <c r="BK6" s="11">
        <f>IFERROR('1.34 Spirits price'!BK6*'1.33 Spirits consumption pc'!BK6,"")</f>
        <v>7.6495940929980621</v>
      </c>
      <c r="BL6" s="11">
        <f>IFERROR('1.34 Spirits price'!BL6*'1.33 Spirits consumption pc'!BL6,"")</f>
        <v>1.1835337376951087</v>
      </c>
      <c r="BM6" s="11" t="str">
        <f>IFERROR('1.34 Spirits price'!BM6*'1.33 Spirits consumption pc'!BM6,"")</f>
        <v/>
      </c>
      <c r="BN6" s="11">
        <f>IFERROR('1.34 Spirits price'!BN6*'1.33 Spirits consumption pc'!BN6,"")</f>
        <v>68.187348952738986</v>
      </c>
      <c r="BO6" s="11">
        <f>IFERROR('1.34 Spirits price'!BO6*'1.33 Spirits consumption pc'!BO6,"")</f>
        <v>12.033295132396406</v>
      </c>
      <c r="BP6" s="11">
        <f>IFERROR('1.34 Spirits price'!BP6*'1.33 Spirits consumption pc'!BP6,"")</f>
        <v>429.01118048497165</v>
      </c>
      <c r="BQ6" s="11">
        <f>IFERROR('1.34 Spirits price'!BQ6*'1.33 Spirits consumption pc'!BQ6,"")</f>
        <v>153.34234763273022</v>
      </c>
      <c r="BR6" s="11">
        <f>IFERROR('1.34 Spirits price'!BR6*'1.33 Spirits consumption pc'!BR6,"")</f>
        <v>158.78890350053226</v>
      </c>
      <c r="BS6" s="11">
        <f>IFERROR('1.34 Spirits price'!BS6*'1.33 Spirits consumption pc'!BS6,"")</f>
        <v>152.74825967972575</v>
      </c>
      <c r="BT6" s="11">
        <f>IFERROR('1.34 Spirits price'!BT6*'1.33 Spirits consumption pc'!BT6,"")</f>
        <v>205.03379058614493</v>
      </c>
      <c r="BU6" s="11">
        <f>IFERROR('1.34 Spirits price'!BU6*'1.33 Spirits consumption pc'!BU6,"")</f>
        <v>157.27163313929211</v>
      </c>
      <c r="BV6" s="11">
        <f>IFERROR('1.34 Spirits price'!BV6*'1.33 Spirits consumption pc'!BV6,"")</f>
        <v>103.55507675733908</v>
      </c>
      <c r="BW6" s="11">
        <f>IFERROR('1.34 Spirits price'!BW6*'1.33 Spirits consumption pc'!BW6,"")</f>
        <v>227.97169112198011</v>
      </c>
      <c r="BX6" s="11">
        <f>IFERROR('1.34 Spirits price'!BX6*'1.33 Spirits consumption pc'!BX6,"")</f>
        <v>235.91394141425755</v>
      </c>
      <c r="BY6" s="11">
        <f>IFERROR('1.34 Spirits price'!BY6*'1.33 Spirits consumption pc'!BY6,"")</f>
        <v>263.97148023151652</v>
      </c>
      <c r="BZ6" s="11">
        <f>IFERROR('1.34 Spirits price'!BZ6*'1.33 Spirits consumption pc'!BZ6,"")</f>
        <v>224.93807998616009</v>
      </c>
      <c r="CA6" s="11">
        <f>IFERROR('1.34 Spirits price'!CA6*'1.33 Spirits consumption pc'!CA6,"")</f>
        <v>322.00833607546343</v>
      </c>
      <c r="CB6" s="11">
        <f>IFERROR('1.34 Spirits price'!CB6*'1.33 Spirits consumption pc'!CB6,"")</f>
        <v>370.54779220134532</v>
      </c>
      <c r="CC6" s="11">
        <f>IFERROR('1.34 Spirits price'!CC6*'1.33 Spirits consumption pc'!CC6,"")</f>
        <v>199.49944256894841</v>
      </c>
      <c r="CD6" s="11">
        <f>IFERROR('1.34 Spirits price'!CD6*'1.33 Spirits consumption pc'!CD6,"")</f>
        <v>176.81141591831715</v>
      </c>
      <c r="CE6" s="11">
        <f>IFERROR('1.34 Spirits price'!CE6*'1.33 Spirits consumption pc'!CE6,"")</f>
        <v>233.99235390496995</v>
      </c>
      <c r="CF6" s="11">
        <f>IFERROR('1.34 Spirits price'!CF6*'1.33 Spirits consumption pc'!CF6,"")</f>
        <v>94.365565114436038</v>
      </c>
      <c r="CG6" s="11">
        <f>IFERROR('1.34 Spirits price'!CG6*'1.33 Spirits consumption pc'!CG6,"")</f>
        <v>308.46935777660264</v>
      </c>
      <c r="CH6" s="11">
        <f>IFERROR('1.34 Spirits price'!CH6*'1.33 Spirits consumption pc'!CH6,"")</f>
        <v>176.5767572445603</v>
      </c>
      <c r="CI6" s="11">
        <f>IFERROR('1.34 Spirits price'!CI6*'1.33 Spirits consumption pc'!CI6,"")</f>
        <v>145.67971646229682</v>
      </c>
      <c r="CJ6" s="11">
        <f>IFERROR('1.34 Spirits price'!CJ6*'1.33 Spirits consumption pc'!CJ6,"")</f>
        <v>32.63846304972941</v>
      </c>
      <c r="CK6" s="11">
        <f>IFERROR('1.34 Spirits price'!CK6*'1.33 Spirits consumption pc'!CK6,"")</f>
        <v>264.30165000384653</v>
      </c>
      <c r="CL6" s="11">
        <f>IFERROR('1.34 Spirits price'!CL6*'1.33 Spirits consumption pc'!CL6,"")</f>
        <v>73.482235945149824</v>
      </c>
      <c r="CM6" s="11">
        <f>IFERROR('1.34 Spirits price'!CM6*'1.33 Spirits consumption pc'!CM6,"")</f>
        <v>5.0498316271027601</v>
      </c>
      <c r="CN6" s="11">
        <f>IFERROR('1.34 Spirits price'!CN6*'1.33 Spirits consumption pc'!CN6,"")</f>
        <v>37.042092588914791</v>
      </c>
      <c r="CO6" s="11">
        <f>IFERROR('1.34 Spirits price'!CO6*'1.33 Spirits consumption pc'!CO6,"")</f>
        <v>2.0653024052619666</v>
      </c>
      <c r="CP6" s="11">
        <f>IFERROR('1.34 Spirits price'!CP6*'1.33 Spirits consumption pc'!CP6,"")</f>
        <v>2.6544432943062453</v>
      </c>
    </row>
    <row r="7" spans="1:94" x14ac:dyDescent="0.25">
      <c r="A7" s="1" t="s">
        <v>28</v>
      </c>
      <c r="B7" s="11">
        <f>IFERROR('1.34 Spirits price'!B7*'1.33 Spirits consumption pc'!B7,"")</f>
        <v>50.278512837249131</v>
      </c>
      <c r="C7" s="11">
        <f>IFERROR('1.34 Spirits price'!C7*'1.33 Spirits consumption pc'!C7,"")</f>
        <v>33.799132076439349</v>
      </c>
      <c r="D7" s="11">
        <f>IFERROR('1.34 Spirits price'!D7*'1.33 Spirits consumption pc'!D7,"")</f>
        <v>23.190567511897154</v>
      </c>
      <c r="E7" s="11">
        <f>IFERROR('1.34 Spirits price'!E7*'1.33 Spirits consumption pc'!E7,"")</f>
        <v>39.083838508169997</v>
      </c>
      <c r="F7" s="11">
        <f>IFERROR('1.34 Spirits price'!F7*'1.33 Spirits consumption pc'!F7,"")</f>
        <v>56.287794281688484</v>
      </c>
      <c r="G7" s="11">
        <f>IFERROR('1.34 Spirits price'!G7*'1.33 Spirits consumption pc'!G7,"")</f>
        <v>13.887072692628903</v>
      </c>
      <c r="H7" s="11">
        <f>IFERROR('1.34 Spirits price'!H7*'1.33 Spirits consumption pc'!H7,"")</f>
        <v>0.25148648845747734</v>
      </c>
      <c r="I7" s="11">
        <f>IFERROR('1.34 Spirits price'!I7*'1.33 Spirits consumption pc'!I7,"")</f>
        <v>192.83466908772147</v>
      </c>
      <c r="J7" s="11">
        <f>IFERROR('1.34 Spirits price'!J7*'1.33 Spirits consumption pc'!J7,"")</f>
        <v>42.165028487216937</v>
      </c>
      <c r="K7" s="11">
        <f>IFERROR('1.34 Spirits price'!K7*'1.33 Spirits consumption pc'!K7,"")</f>
        <v>17.765064982434584</v>
      </c>
      <c r="L7" s="11">
        <f>IFERROR('1.34 Spirits price'!L7*'1.33 Spirits consumption pc'!L7,"")</f>
        <v>0.6735943201587935</v>
      </c>
      <c r="M7" s="11">
        <f>IFERROR('1.34 Spirits price'!M7*'1.33 Spirits consumption pc'!M7,"")</f>
        <v>9.759534904238846</v>
      </c>
      <c r="N7" s="11">
        <f>IFERROR('1.34 Spirits price'!N7*'1.33 Spirits consumption pc'!N7,"")</f>
        <v>67.162079797458858</v>
      </c>
      <c r="O7" s="11">
        <f>IFERROR('1.34 Spirits price'!O7*'1.33 Spirits consumption pc'!O7,"")</f>
        <v>198.53297076536049</v>
      </c>
      <c r="P7" s="11">
        <f>IFERROR('1.34 Spirits price'!P7*'1.33 Spirits consumption pc'!P7,"")</f>
        <v>108.3427725207258</v>
      </c>
      <c r="Q7" s="11">
        <f>IFERROR('1.34 Spirits price'!Q7*'1.33 Spirits consumption pc'!Q7,"")</f>
        <v>50.276326976800675</v>
      </c>
      <c r="R7" s="11">
        <f>IFERROR('1.34 Spirits price'!R7*'1.33 Spirits consumption pc'!R7,"")</f>
        <v>42.427546804687381</v>
      </c>
      <c r="S7" s="11">
        <f>IFERROR('1.34 Spirits price'!S7*'1.33 Spirits consumption pc'!S7,"")</f>
        <v>2.6388357770076882</v>
      </c>
      <c r="T7" s="11">
        <f>IFERROR('1.34 Spirits price'!T7*'1.33 Spirits consumption pc'!T7,"")</f>
        <v>149.00519120171589</v>
      </c>
      <c r="U7" s="11">
        <f>IFERROR('1.34 Spirits price'!U7*'1.33 Spirits consumption pc'!U7,"")</f>
        <v>142.3317870028944</v>
      </c>
      <c r="V7" s="11">
        <f>IFERROR('1.34 Spirits price'!V7*'1.33 Spirits consumption pc'!V7,"")</f>
        <v>181.73200787497265</v>
      </c>
      <c r="W7" s="11">
        <f>IFERROR('1.34 Spirits price'!W7*'1.33 Spirits consumption pc'!W7,"")</f>
        <v>93.862205888565043</v>
      </c>
      <c r="X7" s="11">
        <f>IFERROR('1.34 Spirits price'!X7*'1.33 Spirits consumption pc'!X7,"")</f>
        <v>47.455529775715384</v>
      </c>
      <c r="Y7" s="11">
        <f>IFERROR('1.34 Spirits price'!Y7*'1.33 Spirits consumption pc'!Y7,"")</f>
        <v>41.431359791802215</v>
      </c>
      <c r="Z7" s="11">
        <f>IFERROR('1.34 Spirits price'!Z7*'1.33 Spirits consumption pc'!Z7,"")</f>
        <v>64.420050464323793</v>
      </c>
      <c r="AA7" s="11">
        <f>IFERROR('1.34 Spirits price'!AA7*'1.33 Spirits consumption pc'!AA7,"")</f>
        <v>148.72453072356808</v>
      </c>
      <c r="AB7" s="11">
        <f>IFERROR('1.34 Spirits price'!AB7*'1.33 Spirits consumption pc'!AB7,"")</f>
        <v>125.52334075243409</v>
      </c>
      <c r="AC7" s="11">
        <f>IFERROR('1.34 Spirits price'!AC7*'1.33 Spirits consumption pc'!AC7,"")</f>
        <v>328.18968761761386</v>
      </c>
      <c r="AD7" s="11">
        <f>IFERROR('1.34 Spirits price'!AD7*'1.33 Spirits consumption pc'!AD7,"")</f>
        <v>28.419686061607464</v>
      </c>
      <c r="AE7" s="11">
        <f>IFERROR('1.34 Spirits price'!AE7*'1.33 Spirits consumption pc'!AE7,"")</f>
        <v>134.85606698706832</v>
      </c>
      <c r="AF7" s="11">
        <f>IFERROR('1.34 Spirits price'!AF7*'1.33 Spirits consumption pc'!AF7,"")</f>
        <v>415.0775658976753</v>
      </c>
      <c r="AG7" s="11">
        <f>IFERROR('1.34 Spirits price'!AG7*'1.33 Spirits consumption pc'!AG7,"")</f>
        <v>163.06032427277063</v>
      </c>
      <c r="AH7" s="11">
        <f>IFERROR('1.34 Spirits price'!AH7*'1.33 Spirits consumption pc'!AH7,"")</f>
        <v>26.434748427672954</v>
      </c>
      <c r="AI7" s="11">
        <f>IFERROR('1.34 Spirits price'!AI7*'1.33 Spirits consumption pc'!AI7,"")</f>
        <v>113.30293676783185</v>
      </c>
      <c r="AJ7" s="11">
        <f>IFERROR('1.34 Spirits price'!AJ7*'1.33 Spirits consumption pc'!AJ7,"")</f>
        <v>46.237384559595732</v>
      </c>
      <c r="AK7" s="11">
        <f>IFERROR('1.34 Spirits price'!AK7*'1.33 Spirits consumption pc'!AK7,"")</f>
        <v>101.86716364976598</v>
      </c>
      <c r="AL7" s="11">
        <f>IFERROR('1.34 Spirits price'!AL7*'1.33 Spirits consumption pc'!AL7,"")</f>
        <v>55.284356046852515</v>
      </c>
      <c r="AM7" s="11">
        <f>IFERROR('1.34 Spirits price'!AM7*'1.33 Spirits consumption pc'!AM7,"")</f>
        <v>135.62383612662941</v>
      </c>
      <c r="AN7" s="11">
        <f>IFERROR('1.34 Spirits price'!AN7*'1.33 Spirits consumption pc'!AN7,"")</f>
        <v>138.81657989587504</v>
      </c>
      <c r="AO7" s="11">
        <f>IFERROR('1.34 Spirits price'!AO7*'1.33 Spirits consumption pc'!AO7,"")</f>
        <v>51.547223490196501</v>
      </c>
      <c r="AP7" s="11">
        <f>IFERROR('1.34 Spirits price'!AP7*'1.33 Spirits consumption pc'!AP7,"")</f>
        <v>47.348408440910234</v>
      </c>
      <c r="AQ7" s="11">
        <f>IFERROR('1.34 Spirits price'!AQ7*'1.33 Spirits consumption pc'!AQ7,"")</f>
        <v>13.764034180173965</v>
      </c>
      <c r="AR7" s="11">
        <f>IFERROR('1.34 Spirits price'!AR7*'1.33 Spirits consumption pc'!AR7,"")</f>
        <v>8.1092335678436012</v>
      </c>
      <c r="AS7" s="11">
        <f>IFERROR('1.34 Spirits price'!AS7*'1.33 Spirits consumption pc'!AS7,"")</f>
        <v>44.488198167224809</v>
      </c>
      <c r="AT7" s="11">
        <f>IFERROR('1.34 Spirits price'!AT7*'1.33 Spirits consumption pc'!AT7,"")</f>
        <v>54.663717803759802</v>
      </c>
      <c r="AU7" s="11">
        <f>IFERROR('1.34 Spirits price'!AU7*'1.33 Spirits consumption pc'!AU7,"")</f>
        <v>43.46480122719796</v>
      </c>
      <c r="AV7" s="11">
        <f>IFERROR('1.34 Spirits price'!AV7*'1.33 Spirits consumption pc'!AV7,"")</f>
        <v>46.783070791421522</v>
      </c>
      <c r="AW7" s="11">
        <f>IFERROR('1.34 Spirits price'!AW7*'1.33 Spirits consumption pc'!AW7,"")</f>
        <v>59.700493973082366</v>
      </c>
      <c r="AX7" s="11">
        <f>IFERROR('1.34 Spirits price'!AX7*'1.33 Spirits consumption pc'!AX7,"")</f>
        <v>19.599277768070358</v>
      </c>
      <c r="AY7" s="11">
        <f>IFERROR('1.34 Spirits price'!AY7*'1.33 Spirits consumption pc'!AY7,"")</f>
        <v>21.397755325777478</v>
      </c>
      <c r="AZ7" s="11">
        <f>IFERROR('1.34 Spirits price'!AZ7*'1.33 Spirits consumption pc'!AZ7,"")</f>
        <v>59.69043599011917</v>
      </c>
      <c r="BA7" s="11">
        <f>IFERROR('1.34 Spirits price'!BA7*'1.33 Spirits consumption pc'!BA7,"")</f>
        <v>7.6529133949526269</v>
      </c>
      <c r="BB7" s="11">
        <f>IFERROR('1.34 Spirits price'!BB7*'1.33 Spirits consumption pc'!BB7,"")</f>
        <v>21.920856386817416</v>
      </c>
      <c r="BC7" s="11">
        <f>IFERROR('1.34 Spirits price'!BC7*'1.33 Spirits consumption pc'!BC7,"")</f>
        <v>46.942183338251937</v>
      </c>
      <c r="BD7" s="11">
        <f>IFERROR('1.34 Spirits price'!BD7*'1.33 Spirits consumption pc'!BD7,"")</f>
        <v>17.208448854947516</v>
      </c>
      <c r="BE7" s="11">
        <f>IFERROR('1.34 Spirits price'!BE7*'1.33 Spirits consumption pc'!BE7,"")</f>
        <v>4.641110499911326</v>
      </c>
      <c r="BF7" s="11">
        <f>IFERROR('1.34 Spirits price'!BF7*'1.33 Spirits consumption pc'!BF7,"")</f>
        <v>3.0727643846196284</v>
      </c>
      <c r="BG7" s="11">
        <f>IFERROR('1.34 Spirits price'!BG7*'1.33 Spirits consumption pc'!BG7,"")</f>
        <v>3.2329956998157066</v>
      </c>
      <c r="BH7" s="11" t="str">
        <f>IFERROR('1.34 Spirits price'!BH7*'1.33 Spirits consumption pc'!BH7,"")</f>
        <v/>
      </c>
      <c r="BI7" s="11">
        <f>IFERROR('1.34 Spirits price'!BI7*'1.33 Spirits consumption pc'!BI7,"")</f>
        <v>63.664304988383996</v>
      </c>
      <c r="BJ7" s="11">
        <f>IFERROR('1.34 Spirits price'!BJ7*'1.33 Spirits consumption pc'!BJ7,"")</f>
        <v>2.797816062689185</v>
      </c>
      <c r="BK7" s="11">
        <f>IFERROR('1.34 Spirits price'!BK7*'1.33 Spirits consumption pc'!BK7,"")</f>
        <v>7.9116683944644643</v>
      </c>
      <c r="BL7" s="11">
        <f>IFERROR('1.34 Spirits price'!BL7*'1.33 Spirits consumption pc'!BL7,"")</f>
        <v>1.4547533043528711</v>
      </c>
      <c r="BM7" s="11" t="str">
        <f>IFERROR('1.34 Spirits price'!BM7*'1.33 Spirits consumption pc'!BM7,"")</f>
        <v/>
      </c>
      <c r="BN7" s="11">
        <f>IFERROR('1.34 Spirits price'!BN7*'1.33 Spirits consumption pc'!BN7,"")</f>
        <v>72.61183380555498</v>
      </c>
      <c r="BO7" s="11">
        <f>IFERROR('1.34 Spirits price'!BO7*'1.33 Spirits consumption pc'!BO7,"")</f>
        <v>12.923572835624888</v>
      </c>
      <c r="BP7" s="11">
        <f>IFERROR('1.34 Spirits price'!BP7*'1.33 Spirits consumption pc'!BP7,"")</f>
        <v>488.61362038188992</v>
      </c>
      <c r="BQ7" s="11">
        <f>IFERROR('1.34 Spirits price'!BQ7*'1.33 Spirits consumption pc'!BQ7,"")</f>
        <v>160.17500663597338</v>
      </c>
      <c r="BR7" s="11">
        <f>IFERROR('1.34 Spirits price'!BR7*'1.33 Spirits consumption pc'!BR7,"")</f>
        <v>177.98923157085082</v>
      </c>
      <c r="BS7" s="11">
        <f>IFERROR('1.34 Spirits price'!BS7*'1.33 Spirits consumption pc'!BS7,"")</f>
        <v>158.23138192575311</v>
      </c>
      <c r="BT7" s="11">
        <f>IFERROR('1.34 Spirits price'!BT7*'1.33 Spirits consumption pc'!BT7,"")</f>
        <v>207.55352335775112</v>
      </c>
      <c r="BU7" s="11">
        <f>IFERROR('1.34 Spirits price'!BU7*'1.33 Spirits consumption pc'!BU7,"")</f>
        <v>160.38725095715364</v>
      </c>
      <c r="BV7" s="11">
        <f>IFERROR('1.34 Spirits price'!BV7*'1.33 Spirits consumption pc'!BV7,"")</f>
        <v>107.10422270938838</v>
      </c>
      <c r="BW7" s="11">
        <f>IFERROR('1.34 Spirits price'!BW7*'1.33 Spirits consumption pc'!BW7,"")</f>
        <v>231.8438851313893</v>
      </c>
      <c r="BX7" s="11">
        <f>IFERROR('1.34 Spirits price'!BX7*'1.33 Spirits consumption pc'!BX7,"")</f>
        <v>242.16094412404991</v>
      </c>
      <c r="BY7" s="11">
        <f>IFERROR('1.34 Spirits price'!BY7*'1.33 Spirits consumption pc'!BY7,"")</f>
        <v>267.77093759688205</v>
      </c>
      <c r="BZ7" s="11">
        <f>IFERROR('1.34 Spirits price'!BZ7*'1.33 Spirits consumption pc'!BZ7,"")</f>
        <v>225.10280729858556</v>
      </c>
      <c r="CA7" s="11">
        <f>IFERROR('1.34 Spirits price'!CA7*'1.33 Spirits consumption pc'!CA7,"")</f>
        <v>326.87627052206494</v>
      </c>
      <c r="CB7" s="11">
        <f>IFERROR('1.34 Spirits price'!CB7*'1.33 Spirits consumption pc'!CB7,"")</f>
        <v>378.11610769268185</v>
      </c>
      <c r="CC7" s="11">
        <f>IFERROR('1.34 Spirits price'!CC7*'1.33 Spirits consumption pc'!CC7,"")</f>
        <v>199.57045207931606</v>
      </c>
      <c r="CD7" s="11">
        <f>IFERROR('1.34 Spirits price'!CD7*'1.33 Spirits consumption pc'!CD7,"")</f>
        <v>170.61114347919414</v>
      </c>
      <c r="CE7" s="11">
        <f>IFERROR('1.34 Spirits price'!CE7*'1.33 Spirits consumption pc'!CE7,"")</f>
        <v>256.23046196596044</v>
      </c>
      <c r="CF7" s="11">
        <f>IFERROR('1.34 Spirits price'!CF7*'1.33 Spirits consumption pc'!CF7,"")</f>
        <v>95.781680276711114</v>
      </c>
      <c r="CG7" s="11">
        <f>IFERROR('1.34 Spirits price'!CG7*'1.33 Spirits consumption pc'!CG7,"")</f>
        <v>318.3574577966246</v>
      </c>
      <c r="CH7" s="11">
        <f>IFERROR('1.34 Spirits price'!CH7*'1.33 Spirits consumption pc'!CH7,"")</f>
        <v>171.58266196151544</v>
      </c>
      <c r="CI7" s="11">
        <f>IFERROR('1.34 Spirits price'!CI7*'1.33 Spirits consumption pc'!CI7,"")</f>
        <v>145.95892165985623</v>
      </c>
      <c r="CJ7" s="11">
        <f>IFERROR('1.34 Spirits price'!CJ7*'1.33 Spirits consumption pc'!CJ7,"")</f>
        <v>34.860235664894866</v>
      </c>
      <c r="CK7" s="11">
        <f>IFERROR('1.34 Spirits price'!CK7*'1.33 Spirits consumption pc'!CK7,"")</f>
        <v>267.37684460994211</v>
      </c>
      <c r="CL7" s="11">
        <f>IFERROR('1.34 Spirits price'!CL7*'1.33 Spirits consumption pc'!CL7,"")</f>
        <v>74.724537726376582</v>
      </c>
      <c r="CM7" s="11">
        <f>IFERROR('1.34 Spirits price'!CM7*'1.33 Spirits consumption pc'!CM7,"")</f>
        <v>4.8579350701961248</v>
      </c>
      <c r="CN7" s="11">
        <f>IFERROR('1.34 Spirits price'!CN7*'1.33 Spirits consumption pc'!CN7,"")</f>
        <v>38.662347202564746</v>
      </c>
      <c r="CO7" s="11">
        <f>IFERROR('1.34 Spirits price'!CO7*'1.33 Spirits consumption pc'!CO7,"")</f>
        <v>2.1544127950822016</v>
      </c>
      <c r="CP7" s="11">
        <f>IFERROR('1.34 Spirits price'!CP7*'1.33 Spirits consumption pc'!CP7,"")</f>
        <v>2.8530452525745416</v>
      </c>
    </row>
    <row r="8" spans="1:94" x14ac:dyDescent="0.25">
      <c r="A8" s="1" t="s">
        <v>29</v>
      </c>
      <c r="B8" s="11">
        <f>IFERROR('1.34 Spirits price'!B8*'1.33 Spirits consumption pc'!B8,"")</f>
        <v>53.447823317523898</v>
      </c>
      <c r="C8" s="11">
        <f>IFERROR('1.34 Spirits price'!C8*'1.33 Spirits consumption pc'!C8,"")</f>
        <v>36.739206361750533</v>
      </c>
      <c r="D8" s="11">
        <f>IFERROR('1.34 Spirits price'!D8*'1.33 Spirits consumption pc'!D8,"")</f>
        <v>26.013959850814327</v>
      </c>
      <c r="E8" s="11">
        <f>IFERROR('1.34 Spirits price'!E8*'1.33 Spirits consumption pc'!E8,"")</f>
        <v>45.44839242558659</v>
      </c>
      <c r="F8" s="11">
        <f>IFERROR('1.34 Spirits price'!F8*'1.33 Spirits consumption pc'!F8,"")</f>
        <v>57.721194090796402</v>
      </c>
      <c r="G8" s="11">
        <f>IFERROR('1.34 Spirits price'!G8*'1.33 Spirits consumption pc'!G8,"")</f>
        <v>14.954505733966661</v>
      </c>
      <c r="H8" s="11">
        <f>IFERROR('1.34 Spirits price'!H8*'1.33 Spirits consumption pc'!H8,"")</f>
        <v>0.26606881150115147</v>
      </c>
      <c r="I8" s="11">
        <f>IFERROR('1.34 Spirits price'!I8*'1.33 Spirits consumption pc'!I8,"")</f>
        <v>183.44031712027271</v>
      </c>
      <c r="J8" s="11">
        <f>IFERROR('1.34 Spirits price'!J8*'1.33 Spirits consumption pc'!J8,"")</f>
        <v>48.499281034269622</v>
      </c>
      <c r="K8" s="11">
        <f>IFERROR('1.34 Spirits price'!K8*'1.33 Spirits consumption pc'!K8,"")</f>
        <v>19.348472122305544</v>
      </c>
      <c r="L8" s="11">
        <f>IFERROR('1.34 Spirits price'!L8*'1.33 Spirits consumption pc'!L8,"")</f>
        <v>0.74621049013507157</v>
      </c>
      <c r="M8" s="11">
        <f>IFERROR('1.34 Spirits price'!M8*'1.33 Spirits consumption pc'!M8,"")</f>
        <v>11.113914483936483</v>
      </c>
      <c r="N8" s="11">
        <f>IFERROR('1.34 Spirits price'!N8*'1.33 Spirits consumption pc'!N8,"")</f>
        <v>75.794065524605813</v>
      </c>
      <c r="O8" s="11">
        <f>IFERROR('1.34 Spirits price'!O8*'1.33 Spirits consumption pc'!O8,"")</f>
        <v>221.40126809159864</v>
      </c>
      <c r="P8" s="11">
        <f>IFERROR('1.34 Spirits price'!P8*'1.33 Spirits consumption pc'!P8,"")</f>
        <v>111.72399255173382</v>
      </c>
      <c r="Q8" s="11">
        <f>IFERROR('1.34 Spirits price'!Q8*'1.33 Spirits consumption pc'!Q8,"")</f>
        <v>53.105048016985393</v>
      </c>
      <c r="R8" s="11">
        <f>IFERROR('1.34 Spirits price'!R8*'1.33 Spirits consumption pc'!R8,"")</f>
        <v>47.895462155523575</v>
      </c>
      <c r="S8" s="11">
        <f>IFERROR('1.34 Spirits price'!S8*'1.33 Spirits consumption pc'!S8,"")</f>
        <v>3.1466338431413621</v>
      </c>
      <c r="T8" s="11">
        <f>IFERROR('1.34 Spirits price'!T8*'1.33 Spirits consumption pc'!T8,"")</f>
        <v>149.76840565577768</v>
      </c>
      <c r="U8" s="11">
        <f>IFERROR('1.34 Spirits price'!U8*'1.33 Spirits consumption pc'!U8,"")</f>
        <v>145.34252603784657</v>
      </c>
      <c r="V8" s="11">
        <f>IFERROR('1.34 Spirits price'!V8*'1.33 Spirits consumption pc'!V8,"")</f>
        <v>171.52126892573901</v>
      </c>
      <c r="W8" s="11">
        <f>IFERROR('1.34 Spirits price'!W8*'1.33 Spirits consumption pc'!W8,"")</f>
        <v>105.52575231884661</v>
      </c>
      <c r="X8" s="11">
        <f>IFERROR('1.34 Spirits price'!X8*'1.33 Spirits consumption pc'!X8,"")</f>
        <v>62.541535138727362</v>
      </c>
      <c r="Y8" s="11">
        <f>IFERROR('1.34 Spirits price'!Y8*'1.33 Spirits consumption pc'!Y8,"")</f>
        <v>43.745283264371416</v>
      </c>
      <c r="Z8" s="11">
        <f>IFERROR('1.34 Spirits price'!Z8*'1.33 Spirits consumption pc'!Z8,"")</f>
        <v>70.097255354287356</v>
      </c>
      <c r="AA8" s="11">
        <f>IFERROR('1.34 Spirits price'!AA8*'1.33 Spirits consumption pc'!AA8,"")</f>
        <v>154.08313408129482</v>
      </c>
      <c r="AB8" s="11">
        <f>IFERROR('1.34 Spirits price'!AB8*'1.33 Spirits consumption pc'!AB8,"")</f>
        <v>145.17391134238429</v>
      </c>
      <c r="AC8" s="11">
        <f>IFERROR('1.34 Spirits price'!AC8*'1.33 Spirits consumption pc'!AC8,"")</f>
        <v>359.76349302607639</v>
      </c>
      <c r="AD8" s="11">
        <f>IFERROR('1.34 Spirits price'!AD8*'1.33 Spirits consumption pc'!AD8,"")</f>
        <v>31.303977474386581</v>
      </c>
      <c r="AE8" s="11">
        <f>IFERROR('1.34 Spirits price'!AE8*'1.33 Spirits consumption pc'!AE8,"")</f>
        <v>128.73971949620562</v>
      </c>
      <c r="AF8" s="11">
        <f>IFERROR('1.34 Spirits price'!AF8*'1.33 Spirits consumption pc'!AF8,"")</f>
        <v>521.25319807890833</v>
      </c>
      <c r="AG8" s="11">
        <f>IFERROR('1.34 Spirits price'!AG8*'1.33 Spirits consumption pc'!AG8,"")</f>
        <v>202.68709344033067</v>
      </c>
      <c r="AH8" s="11">
        <f>IFERROR('1.34 Spirits price'!AH8*'1.33 Spirits consumption pc'!AH8,"")</f>
        <v>28.108903605592346</v>
      </c>
      <c r="AI8" s="11">
        <f>IFERROR('1.34 Spirits price'!AI8*'1.33 Spirits consumption pc'!AI8,"")</f>
        <v>119.78724903502615</v>
      </c>
      <c r="AJ8" s="11">
        <f>IFERROR('1.34 Spirits price'!AJ8*'1.33 Spirits consumption pc'!AJ8,"")</f>
        <v>57.238528750065406</v>
      </c>
      <c r="AK8" s="11">
        <f>IFERROR('1.34 Spirits price'!AK8*'1.33 Spirits consumption pc'!AK8,"")</f>
        <v>118.66101261828331</v>
      </c>
      <c r="AL8" s="11">
        <f>IFERROR('1.34 Spirits price'!AL8*'1.33 Spirits consumption pc'!AL8,"")</f>
        <v>58.470056039430155</v>
      </c>
      <c r="AM8" s="11">
        <f>IFERROR('1.34 Spirits price'!AM8*'1.33 Spirits consumption pc'!AM8,"")</f>
        <v>143.63920750782066</v>
      </c>
      <c r="AN8" s="11">
        <f>IFERROR('1.34 Spirits price'!AN8*'1.33 Spirits consumption pc'!AN8,"")</f>
        <v>139.0635918937806</v>
      </c>
      <c r="AO8" s="11">
        <f>IFERROR('1.34 Spirits price'!AO8*'1.33 Spirits consumption pc'!AO8,"")</f>
        <v>51.611578379950899</v>
      </c>
      <c r="AP8" s="11">
        <f>IFERROR('1.34 Spirits price'!AP8*'1.33 Spirits consumption pc'!AP8,"")</f>
        <v>51.302343671392912</v>
      </c>
      <c r="AQ8" s="11">
        <f>IFERROR('1.34 Spirits price'!AQ8*'1.33 Spirits consumption pc'!AQ8,"")</f>
        <v>16.016663801733117</v>
      </c>
      <c r="AR8" s="11">
        <f>IFERROR('1.34 Spirits price'!AR8*'1.33 Spirits consumption pc'!AR8,"")</f>
        <v>8.7038014499154404</v>
      </c>
      <c r="AS8" s="11">
        <f>IFERROR('1.34 Spirits price'!AS8*'1.33 Spirits consumption pc'!AS8,"")</f>
        <v>50.358105110588355</v>
      </c>
      <c r="AT8" s="11">
        <f>IFERROR('1.34 Spirits price'!AT8*'1.33 Spirits consumption pc'!AT8,"")</f>
        <v>59.933536858787328</v>
      </c>
      <c r="AU8" s="11">
        <f>IFERROR('1.34 Spirits price'!AU8*'1.33 Spirits consumption pc'!AU8,"")</f>
        <v>44.326884251876891</v>
      </c>
      <c r="AV8" s="11">
        <f>IFERROR('1.34 Spirits price'!AV8*'1.33 Spirits consumption pc'!AV8,"")</f>
        <v>47.584546708112278</v>
      </c>
      <c r="AW8" s="11">
        <f>IFERROR('1.34 Spirits price'!AW8*'1.33 Spirits consumption pc'!AW8,"")</f>
        <v>57.057818442374483</v>
      </c>
      <c r="AX8" s="11">
        <f>IFERROR('1.34 Spirits price'!AX8*'1.33 Spirits consumption pc'!AX8,"")</f>
        <v>20.612135314122067</v>
      </c>
      <c r="AY8" s="11">
        <f>IFERROR('1.34 Spirits price'!AY8*'1.33 Spirits consumption pc'!AY8,"")</f>
        <v>16.428890222694182</v>
      </c>
      <c r="AZ8" s="11">
        <f>IFERROR('1.34 Spirits price'!AZ8*'1.33 Spirits consumption pc'!AZ8,"")</f>
        <v>61.55074073309278</v>
      </c>
      <c r="BA8" s="11">
        <f>IFERROR('1.34 Spirits price'!BA8*'1.33 Spirits consumption pc'!BA8,"")</f>
        <v>8.1538461538461533</v>
      </c>
      <c r="BB8" s="11">
        <f>IFERROR('1.34 Spirits price'!BB8*'1.33 Spirits consumption pc'!BB8,"")</f>
        <v>26.208345842089464</v>
      </c>
      <c r="BC8" s="11">
        <f>IFERROR('1.34 Spirits price'!BC8*'1.33 Spirits consumption pc'!BC8,"")</f>
        <v>61.106784418027132</v>
      </c>
      <c r="BD8" s="11">
        <f>IFERROR('1.34 Spirits price'!BD8*'1.33 Spirits consumption pc'!BD8,"")</f>
        <v>18.285092047612739</v>
      </c>
      <c r="BE8" s="11">
        <f>IFERROR('1.34 Spirits price'!BE8*'1.33 Spirits consumption pc'!BE8,"")</f>
        <v>4.8504709727312862</v>
      </c>
      <c r="BF8" s="11">
        <f>IFERROR('1.34 Spirits price'!BF8*'1.33 Spirits consumption pc'!BF8,"")</f>
        <v>3.1348973764726753</v>
      </c>
      <c r="BG8" s="11">
        <f>IFERROR('1.34 Spirits price'!BG8*'1.33 Spirits consumption pc'!BG8,"")</f>
        <v>3.6763469193249985</v>
      </c>
      <c r="BH8" s="11" t="str">
        <f>IFERROR('1.34 Spirits price'!BH8*'1.33 Spirits consumption pc'!BH8,"")</f>
        <v/>
      </c>
      <c r="BI8" s="11">
        <f>IFERROR('1.34 Spirits price'!BI8*'1.33 Spirits consumption pc'!BI8,"")</f>
        <v>67.057005543190101</v>
      </c>
      <c r="BJ8" s="11">
        <f>IFERROR('1.34 Spirits price'!BJ8*'1.33 Spirits consumption pc'!BJ8,"")</f>
        <v>3.1472193132337538</v>
      </c>
      <c r="BK8" s="11">
        <f>IFERROR('1.34 Spirits price'!BK8*'1.33 Spirits consumption pc'!BK8,"")</f>
        <v>8.2205438657083079</v>
      </c>
      <c r="BL8" s="11">
        <f>IFERROR('1.34 Spirits price'!BL8*'1.33 Spirits consumption pc'!BL8,"")</f>
        <v>1.7960060843718164</v>
      </c>
      <c r="BM8" s="11" t="str">
        <f>IFERROR('1.34 Spirits price'!BM8*'1.33 Spirits consumption pc'!BM8,"")</f>
        <v/>
      </c>
      <c r="BN8" s="11">
        <f>IFERROR('1.34 Spirits price'!BN8*'1.33 Spirits consumption pc'!BN8,"")</f>
        <v>71.286086669195853</v>
      </c>
      <c r="BO8" s="11">
        <f>IFERROR('1.34 Spirits price'!BO8*'1.33 Spirits consumption pc'!BO8,"")</f>
        <v>14.832385189267926</v>
      </c>
      <c r="BP8" s="11">
        <f>IFERROR('1.34 Spirits price'!BP8*'1.33 Spirits consumption pc'!BP8,"")</f>
        <v>552.38164815897142</v>
      </c>
      <c r="BQ8" s="11">
        <f>IFERROR('1.34 Spirits price'!BQ8*'1.33 Spirits consumption pc'!BQ8,"")</f>
        <v>170.51527963102629</v>
      </c>
      <c r="BR8" s="11">
        <f>IFERROR('1.34 Spirits price'!BR8*'1.33 Spirits consumption pc'!BR8,"")</f>
        <v>201.77154173254939</v>
      </c>
      <c r="BS8" s="11">
        <f>IFERROR('1.34 Spirits price'!BS8*'1.33 Spirits consumption pc'!BS8,"")</f>
        <v>167.10341413748043</v>
      </c>
      <c r="BT8" s="11">
        <f>IFERROR('1.34 Spirits price'!BT8*'1.33 Spirits consumption pc'!BT8,"")</f>
        <v>212.84412975608939</v>
      </c>
      <c r="BU8" s="11">
        <f>IFERROR('1.34 Spirits price'!BU8*'1.33 Spirits consumption pc'!BU8,"")</f>
        <v>166.48292405170642</v>
      </c>
      <c r="BV8" s="11">
        <f>IFERROR('1.34 Spirits price'!BV8*'1.33 Spirits consumption pc'!BV8,"")</f>
        <v>112.00220712749967</v>
      </c>
      <c r="BW8" s="11">
        <f>IFERROR('1.34 Spirits price'!BW8*'1.33 Spirits consumption pc'!BW8,"")</f>
        <v>235.06218332565641</v>
      </c>
      <c r="BX8" s="11">
        <f>IFERROR('1.34 Spirits price'!BX8*'1.33 Spirits consumption pc'!BX8,"")</f>
        <v>257.26843747621587</v>
      </c>
      <c r="BY8" s="11">
        <f>IFERROR('1.34 Spirits price'!BY8*'1.33 Spirits consumption pc'!BY8,"")</f>
        <v>276.4085166539902</v>
      </c>
      <c r="BZ8" s="11">
        <f>IFERROR('1.34 Spirits price'!BZ8*'1.33 Spirits consumption pc'!BZ8,"")</f>
        <v>229.74855547938498</v>
      </c>
      <c r="CA8" s="11">
        <f>IFERROR('1.34 Spirits price'!CA8*'1.33 Spirits consumption pc'!CA8,"")</f>
        <v>332.1853389915218</v>
      </c>
      <c r="CB8" s="11">
        <f>IFERROR('1.34 Spirits price'!CB8*'1.33 Spirits consumption pc'!CB8,"")</f>
        <v>399.29185875196043</v>
      </c>
      <c r="CC8" s="11">
        <f>IFERROR('1.34 Spirits price'!CC8*'1.33 Spirits consumption pc'!CC8,"")</f>
        <v>206.24240065307026</v>
      </c>
      <c r="CD8" s="11">
        <f>IFERROR('1.34 Spirits price'!CD8*'1.33 Spirits consumption pc'!CD8,"")</f>
        <v>164.45862056299055</v>
      </c>
      <c r="CE8" s="11">
        <f>IFERROR('1.34 Spirits price'!CE8*'1.33 Spirits consumption pc'!CE8,"")</f>
        <v>267.87638463859321</v>
      </c>
      <c r="CF8" s="11">
        <f>IFERROR('1.34 Spirits price'!CF8*'1.33 Spirits consumption pc'!CF8,"")</f>
        <v>97.279299847792998</v>
      </c>
      <c r="CG8" s="11">
        <f>IFERROR('1.34 Spirits price'!CG8*'1.33 Spirits consumption pc'!CG8,"")</f>
        <v>328.9661440581686</v>
      </c>
      <c r="CH8" s="11">
        <f>IFERROR('1.34 Spirits price'!CH8*'1.33 Spirits consumption pc'!CH8,"")</f>
        <v>174.20809478547272</v>
      </c>
      <c r="CI8" s="11">
        <f>IFERROR('1.34 Spirits price'!CI8*'1.33 Spirits consumption pc'!CI8,"")</f>
        <v>146.29110750626751</v>
      </c>
      <c r="CJ8" s="11">
        <f>IFERROR('1.34 Spirits price'!CJ8*'1.33 Spirits consumption pc'!CJ8,"")</f>
        <v>34.929786090820642</v>
      </c>
      <c r="CK8" s="11">
        <f>IFERROR('1.34 Spirits price'!CK8*'1.33 Spirits consumption pc'!CK8,"")</f>
        <v>273.45415074793306</v>
      </c>
      <c r="CL8" s="11">
        <f>IFERROR('1.34 Spirits price'!CL8*'1.33 Spirits consumption pc'!CL8,"")</f>
        <v>76.571790190278548</v>
      </c>
      <c r="CM8" s="11">
        <f>IFERROR('1.34 Spirits price'!CM8*'1.33 Spirits consumption pc'!CM8,"")</f>
        <v>5.3515989514678006</v>
      </c>
      <c r="CN8" s="11">
        <f>IFERROR('1.34 Spirits price'!CN8*'1.33 Spirits consumption pc'!CN8,"")</f>
        <v>40.426000878828575</v>
      </c>
      <c r="CO8" s="11">
        <f>IFERROR('1.34 Spirits price'!CO8*'1.33 Spirits consumption pc'!CO8,"")</f>
        <v>2.2176382925244922</v>
      </c>
      <c r="CP8" s="11">
        <f>IFERROR('1.34 Spirits price'!CP8*'1.33 Spirits consumption pc'!CP8,"")</f>
        <v>3.0645842157670549</v>
      </c>
    </row>
    <row r="9" spans="1:94" x14ac:dyDescent="0.25">
      <c r="A9" s="1" t="s">
        <v>30</v>
      </c>
      <c r="B9" s="11">
        <f>IFERROR('1.34 Spirits price'!B9*'1.33 Spirits consumption pc'!B9,"")</f>
        <v>59.26656144226282</v>
      </c>
      <c r="C9" s="11">
        <f>IFERROR('1.34 Spirits price'!C9*'1.33 Spirits consumption pc'!C9,"")</f>
        <v>41.24491931199254</v>
      </c>
      <c r="D9" s="11">
        <f>IFERROR('1.34 Spirits price'!D9*'1.33 Spirits consumption pc'!D9,"")</f>
        <v>33.936834331475517</v>
      </c>
      <c r="E9" s="11">
        <f>IFERROR('1.34 Spirits price'!E9*'1.33 Spirits consumption pc'!E9,"")</f>
        <v>53.440524009494254</v>
      </c>
      <c r="F9" s="11">
        <f>IFERROR('1.34 Spirits price'!F9*'1.33 Spirits consumption pc'!F9,"")</f>
        <v>57.805474025129044</v>
      </c>
      <c r="G9" s="11">
        <f>IFERROR('1.34 Spirits price'!G9*'1.33 Spirits consumption pc'!G9,"")</f>
        <v>18.427446973986125</v>
      </c>
      <c r="H9" s="11">
        <f>IFERROR('1.34 Spirits price'!H9*'1.33 Spirits consumption pc'!H9,"")</f>
        <v>0.276370574196459</v>
      </c>
      <c r="I9" s="11">
        <f>IFERROR('1.34 Spirits price'!I9*'1.33 Spirits consumption pc'!I9,"")</f>
        <v>176.21160169643764</v>
      </c>
      <c r="J9" s="11">
        <f>IFERROR('1.34 Spirits price'!J9*'1.33 Spirits consumption pc'!J9,"")</f>
        <v>55.022187401665825</v>
      </c>
      <c r="K9" s="11">
        <f>IFERROR('1.34 Spirits price'!K9*'1.33 Spirits consumption pc'!K9,"")</f>
        <v>21.767732016675044</v>
      </c>
      <c r="L9" s="11">
        <f>IFERROR('1.34 Spirits price'!L9*'1.33 Spirits consumption pc'!L9,"")</f>
        <v>0.80992591118229784</v>
      </c>
      <c r="M9" s="11">
        <f>IFERROR('1.34 Spirits price'!M9*'1.33 Spirits consumption pc'!M9,"")</f>
        <v>13.549072393231086</v>
      </c>
      <c r="N9" s="11">
        <f>IFERROR('1.34 Spirits price'!N9*'1.33 Spirits consumption pc'!N9,"")</f>
        <v>90.180011332432542</v>
      </c>
      <c r="O9" s="11">
        <f>IFERROR('1.34 Spirits price'!O9*'1.33 Spirits consumption pc'!O9,"")</f>
        <v>240.1739176956934</v>
      </c>
      <c r="P9" s="11">
        <f>IFERROR('1.34 Spirits price'!P9*'1.33 Spirits consumption pc'!P9,"")</f>
        <v>109.81137848884227</v>
      </c>
      <c r="Q9" s="11">
        <f>IFERROR('1.34 Spirits price'!Q9*'1.33 Spirits consumption pc'!Q9,"")</f>
        <v>58.153589255142137</v>
      </c>
      <c r="R9" s="11">
        <f>IFERROR('1.34 Spirits price'!R9*'1.33 Spirits consumption pc'!R9,"")</f>
        <v>58.656117589710909</v>
      </c>
      <c r="S9" s="11">
        <f>IFERROR('1.34 Spirits price'!S9*'1.33 Spirits consumption pc'!S9,"")</f>
        <v>3.70872570703049</v>
      </c>
      <c r="T9" s="11">
        <f>IFERROR('1.34 Spirits price'!T9*'1.33 Spirits consumption pc'!T9,"")</f>
        <v>170.89712302340166</v>
      </c>
      <c r="U9" s="11">
        <f>IFERROR('1.34 Spirits price'!U9*'1.33 Spirits consumption pc'!U9,"")</f>
        <v>165.97207551518179</v>
      </c>
      <c r="V9" s="11">
        <f>IFERROR('1.34 Spirits price'!V9*'1.33 Spirits consumption pc'!V9,"")</f>
        <v>195.26739683067638</v>
      </c>
      <c r="W9" s="11">
        <f>IFERROR('1.34 Spirits price'!W9*'1.33 Spirits consumption pc'!W9,"")</f>
        <v>125.78498904875994</v>
      </c>
      <c r="X9" s="11">
        <f>IFERROR('1.34 Spirits price'!X9*'1.33 Spirits consumption pc'!X9,"")</f>
        <v>76.089566261287118</v>
      </c>
      <c r="Y9" s="11">
        <f>IFERROR('1.34 Spirits price'!Y9*'1.33 Spirits consumption pc'!Y9,"")</f>
        <v>50.728407908428728</v>
      </c>
      <c r="Z9" s="11">
        <f>IFERROR('1.34 Spirits price'!Z9*'1.33 Spirits consumption pc'!Z9,"")</f>
        <v>79.298004674686695</v>
      </c>
      <c r="AA9" s="11">
        <f>IFERROR('1.34 Spirits price'!AA9*'1.33 Spirits consumption pc'!AA9,"")</f>
        <v>165.7983309511734</v>
      </c>
      <c r="AB9" s="11">
        <f>IFERROR('1.34 Spirits price'!AB9*'1.33 Spirits consumption pc'!AB9,"")</f>
        <v>165.14208811998984</v>
      </c>
      <c r="AC9" s="11">
        <f>IFERROR('1.34 Spirits price'!AC9*'1.33 Spirits consumption pc'!AC9,"")</f>
        <v>419.28097091825055</v>
      </c>
      <c r="AD9" s="11">
        <f>IFERROR('1.34 Spirits price'!AD9*'1.33 Spirits consumption pc'!AD9,"")</f>
        <v>35.964132028752076</v>
      </c>
      <c r="AE9" s="11">
        <f>IFERROR('1.34 Spirits price'!AE9*'1.33 Spirits consumption pc'!AE9,"")</f>
        <v>154.26388971772988</v>
      </c>
      <c r="AF9" s="11">
        <f>IFERROR('1.34 Spirits price'!AF9*'1.33 Spirits consumption pc'!AF9,"")</f>
        <v>701.96486780152111</v>
      </c>
      <c r="AG9" s="11">
        <f>IFERROR('1.34 Spirits price'!AG9*'1.33 Spirits consumption pc'!AG9,"")</f>
        <v>275.23076923076917</v>
      </c>
      <c r="AH9" s="11">
        <f>IFERROR('1.34 Spirits price'!AH9*'1.33 Spirits consumption pc'!AH9,"")</f>
        <v>32.616680542631862</v>
      </c>
      <c r="AI9" s="11">
        <f>IFERROR('1.34 Spirits price'!AI9*'1.33 Spirits consumption pc'!AI9,"")</f>
        <v>149.73059712202058</v>
      </c>
      <c r="AJ9" s="11">
        <f>IFERROR('1.34 Spirits price'!AJ9*'1.33 Spirits consumption pc'!AJ9,"")</f>
        <v>72.580838927625791</v>
      </c>
      <c r="AK9" s="11">
        <f>IFERROR('1.34 Spirits price'!AK9*'1.33 Spirits consumption pc'!AK9,"")</f>
        <v>137.17856375386995</v>
      </c>
      <c r="AL9" s="11">
        <f>IFERROR('1.34 Spirits price'!AL9*'1.33 Spirits consumption pc'!AL9,"")</f>
        <v>79.184569716849438</v>
      </c>
      <c r="AM9" s="11">
        <f>IFERROR('1.34 Spirits price'!AM9*'1.33 Spirits consumption pc'!AM9,"")</f>
        <v>175.48269377571731</v>
      </c>
      <c r="AN9" s="11">
        <f>IFERROR('1.34 Spirits price'!AN9*'1.33 Spirits consumption pc'!AN9,"")</f>
        <v>163.84799044966172</v>
      </c>
      <c r="AO9" s="11">
        <f>IFERROR('1.34 Spirits price'!AO9*'1.33 Spirits consumption pc'!AO9,"")</f>
        <v>62.854966136311305</v>
      </c>
      <c r="AP9" s="11">
        <f>IFERROR('1.34 Spirits price'!AP9*'1.33 Spirits consumption pc'!AP9,"")</f>
        <v>57.422667119445791</v>
      </c>
      <c r="AQ9" s="11">
        <f>IFERROR('1.34 Spirits price'!AQ9*'1.33 Spirits consumption pc'!AQ9,"")</f>
        <v>22.804660507031542</v>
      </c>
      <c r="AR9" s="11">
        <f>IFERROR('1.34 Spirits price'!AR9*'1.33 Spirits consumption pc'!AR9,"")</f>
        <v>9.7971720595244403</v>
      </c>
      <c r="AS9" s="11">
        <f>IFERROR('1.34 Spirits price'!AS9*'1.33 Spirits consumption pc'!AS9,"")</f>
        <v>57.118699895479153</v>
      </c>
      <c r="AT9" s="11">
        <f>IFERROR('1.34 Spirits price'!AT9*'1.33 Spirits consumption pc'!AT9,"")</f>
        <v>73.359776950317993</v>
      </c>
      <c r="AU9" s="11">
        <f>IFERROR('1.34 Spirits price'!AU9*'1.33 Spirits consumption pc'!AU9,"")</f>
        <v>52.230329963537692</v>
      </c>
      <c r="AV9" s="11">
        <f>IFERROR('1.34 Spirits price'!AV9*'1.33 Spirits consumption pc'!AV9,"")</f>
        <v>50.617454612478106</v>
      </c>
      <c r="AW9" s="11">
        <f>IFERROR('1.34 Spirits price'!AW9*'1.33 Spirits consumption pc'!AW9,"")</f>
        <v>57.041017647507651</v>
      </c>
      <c r="AX9" s="11">
        <f>IFERROR('1.34 Spirits price'!AX9*'1.33 Spirits consumption pc'!AX9,"")</f>
        <v>21.759177783252966</v>
      </c>
      <c r="AY9" s="11">
        <f>IFERROR('1.34 Spirits price'!AY9*'1.33 Spirits consumption pc'!AY9,"")</f>
        <v>17.728020183362244</v>
      </c>
      <c r="AZ9" s="11">
        <f>IFERROR('1.34 Spirits price'!AZ9*'1.33 Spirits consumption pc'!AZ9,"")</f>
        <v>64.577857050682624</v>
      </c>
      <c r="BA9" s="11">
        <f>IFERROR('1.34 Spirits price'!BA9*'1.33 Spirits consumption pc'!BA9,"")</f>
        <v>9.2320307640106307</v>
      </c>
      <c r="BB9" s="11">
        <f>IFERROR('1.34 Spirits price'!BB9*'1.33 Spirits consumption pc'!BB9,"")</f>
        <v>30.540750943170249</v>
      </c>
      <c r="BC9" s="11">
        <f>IFERROR('1.34 Spirits price'!BC9*'1.33 Spirits consumption pc'!BC9,"")</f>
        <v>76.214190461390572</v>
      </c>
      <c r="BD9" s="11">
        <f>IFERROR('1.34 Spirits price'!BD9*'1.33 Spirits consumption pc'!BD9,"")</f>
        <v>19.673657523333908</v>
      </c>
      <c r="BE9" s="11">
        <f>IFERROR('1.34 Spirits price'!BE9*'1.33 Spirits consumption pc'!BE9,"")</f>
        <v>5.2769832467456652</v>
      </c>
      <c r="BF9" s="11">
        <f>IFERROR('1.34 Spirits price'!BF9*'1.33 Spirits consumption pc'!BF9,"")</f>
        <v>3.9993500400983324</v>
      </c>
      <c r="BG9" s="11">
        <f>IFERROR('1.34 Spirits price'!BG9*'1.33 Spirits consumption pc'!BG9,"")</f>
        <v>4.3131340828077871</v>
      </c>
      <c r="BH9" s="11" t="str">
        <f>IFERROR('1.34 Spirits price'!BH9*'1.33 Spirits consumption pc'!BH9,"")</f>
        <v/>
      </c>
      <c r="BI9" s="11">
        <f>IFERROR('1.34 Spirits price'!BI9*'1.33 Spirits consumption pc'!BI9,"")</f>
        <v>76.461330622136188</v>
      </c>
      <c r="BJ9" s="11">
        <f>IFERROR('1.34 Spirits price'!BJ9*'1.33 Spirits consumption pc'!BJ9,"")</f>
        <v>3.6375350666434008</v>
      </c>
      <c r="BK9" s="11">
        <f>IFERROR('1.34 Spirits price'!BK9*'1.33 Spirits consumption pc'!BK9,"")</f>
        <v>9.0418653845533719</v>
      </c>
      <c r="BL9" s="11">
        <f>IFERROR('1.34 Spirits price'!BL9*'1.33 Spirits consumption pc'!BL9,"")</f>
        <v>2.1603438609605683</v>
      </c>
      <c r="BM9" s="11" t="str">
        <f>IFERROR('1.34 Spirits price'!BM9*'1.33 Spirits consumption pc'!BM9,"")</f>
        <v/>
      </c>
      <c r="BN9" s="11">
        <f>IFERROR('1.34 Spirits price'!BN9*'1.33 Spirits consumption pc'!BN9,"")</f>
        <v>71.423684337620955</v>
      </c>
      <c r="BO9" s="11">
        <f>IFERROR('1.34 Spirits price'!BO9*'1.33 Spirits consumption pc'!BO9,"")</f>
        <v>17.792659068124081</v>
      </c>
      <c r="BP9" s="11">
        <f>IFERROR('1.34 Spirits price'!BP9*'1.33 Spirits consumption pc'!BP9,"")</f>
        <v>551.11323916686626</v>
      </c>
      <c r="BQ9" s="11">
        <f>IFERROR('1.34 Spirits price'!BQ9*'1.33 Spirits consumption pc'!BQ9,"")</f>
        <v>178.94696831159905</v>
      </c>
      <c r="BR9" s="11">
        <f>IFERROR('1.34 Spirits price'!BR9*'1.33 Spirits consumption pc'!BR9,"")</f>
        <v>225.46894146479403</v>
      </c>
      <c r="BS9" s="11">
        <f>IFERROR('1.34 Spirits price'!BS9*'1.33 Spirits consumption pc'!BS9,"")</f>
        <v>173.86811193528425</v>
      </c>
      <c r="BT9" s="11">
        <f>IFERROR('1.34 Spirits price'!BT9*'1.33 Spirits consumption pc'!BT9,"")</f>
        <v>236.21306306066779</v>
      </c>
      <c r="BU9" s="11">
        <f>IFERROR('1.34 Spirits price'!BU9*'1.33 Spirits consumption pc'!BU9,"")</f>
        <v>186.49040202825063</v>
      </c>
      <c r="BV9" s="11">
        <f>IFERROR('1.34 Spirits price'!BV9*'1.33 Spirits consumption pc'!BV9,"")</f>
        <v>126.21285842505551</v>
      </c>
      <c r="BW9" s="11">
        <f>IFERROR('1.34 Spirits price'!BW9*'1.33 Spirits consumption pc'!BW9,"")</f>
        <v>259.20214426024859</v>
      </c>
      <c r="BX9" s="11">
        <f>IFERROR('1.34 Spirits price'!BX9*'1.33 Spirits consumption pc'!BX9,"")</f>
        <v>288.87625544817132</v>
      </c>
      <c r="BY9" s="11">
        <f>IFERROR('1.34 Spirits price'!BY9*'1.33 Spirits consumption pc'!BY9,"")</f>
        <v>309.3460333488685</v>
      </c>
      <c r="BZ9" s="11">
        <f>IFERROR('1.34 Spirits price'!BZ9*'1.33 Spirits consumption pc'!BZ9,"")</f>
        <v>253.9092967012181</v>
      </c>
      <c r="CA9" s="11">
        <f>IFERROR('1.34 Spirits price'!CA9*'1.33 Spirits consumption pc'!CA9,"")</f>
        <v>368.37622326930045</v>
      </c>
      <c r="CB9" s="11">
        <f>IFERROR('1.34 Spirits price'!CB9*'1.33 Spirits consumption pc'!CB9,"")</f>
        <v>447.01734983064898</v>
      </c>
      <c r="CC9" s="11">
        <f>IFERROR('1.34 Spirits price'!CC9*'1.33 Spirits consumption pc'!CC9,"")</f>
        <v>227.72513598414392</v>
      </c>
      <c r="CD9" s="11">
        <f>IFERROR('1.34 Spirits price'!CD9*'1.33 Spirits consumption pc'!CD9,"")</f>
        <v>172.07482577332195</v>
      </c>
      <c r="CE9" s="11">
        <f>IFERROR('1.34 Spirits price'!CE9*'1.33 Spirits consumption pc'!CE9,"")</f>
        <v>309.86306637328835</v>
      </c>
      <c r="CF9" s="11">
        <f>IFERROR('1.34 Spirits price'!CF9*'1.33 Spirits consumption pc'!CF9,"")</f>
        <v>106.79224502971725</v>
      </c>
      <c r="CG9" s="11">
        <f>IFERROR('1.34 Spirits price'!CG9*'1.33 Spirits consumption pc'!CG9,"")</f>
        <v>363.94348962927074</v>
      </c>
      <c r="CH9" s="11">
        <f>IFERROR('1.34 Spirits price'!CH9*'1.33 Spirits consumption pc'!CH9,"")</f>
        <v>193.31087531410139</v>
      </c>
      <c r="CI9" s="11">
        <f>IFERROR('1.34 Spirits price'!CI9*'1.33 Spirits consumption pc'!CI9,"")</f>
        <v>155.36644159441713</v>
      </c>
      <c r="CJ9" s="11">
        <f>IFERROR('1.34 Spirits price'!CJ9*'1.33 Spirits consumption pc'!CJ9,"")</f>
        <v>39.945874043791513</v>
      </c>
      <c r="CK9" s="11">
        <f>IFERROR('1.34 Spirits price'!CK9*'1.33 Spirits consumption pc'!CK9,"")</f>
        <v>304.9679647243558</v>
      </c>
      <c r="CL9" s="11">
        <f>IFERROR('1.34 Spirits price'!CL9*'1.33 Spirits consumption pc'!CL9,"")</f>
        <v>79.479429906559517</v>
      </c>
      <c r="CM9" s="11">
        <f>IFERROR('1.34 Spirits price'!CM9*'1.33 Spirits consumption pc'!CM9,"")</f>
        <v>5.8682294387655309</v>
      </c>
      <c r="CN9" s="11">
        <f>IFERROR('1.34 Spirits price'!CN9*'1.33 Spirits consumption pc'!CN9,"")</f>
        <v>42.505892260933201</v>
      </c>
      <c r="CO9" s="11">
        <f>IFERROR('1.34 Spirits price'!CO9*'1.33 Spirits consumption pc'!CO9,"")</f>
        <v>2.244973811907224</v>
      </c>
      <c r="CP9" s="11">
        <f>IFERROR('1.34 Spirits price'!CP9*'1.33 Spirits consumption pc'!CP9,"")</f>
        <v>3.339836099984411</v>
      </c>
    </row>
    <row r="10" spans="1:94" x14ac:dyDescent="0.25">
      <c r="A10" s="1" t="s">
        <v>31</v>
      </c>
      <c r="B10" s="11">
        <f>IFERROR('1.34 Spirits price'!B10*'1.33 Spirits consumption pc'!B10,"")</f>
        <v>64.033164423191337</v>
      </c>
      <c r="C10" s="11">
        <f>IFERROR('1.34 Spirits price'!C10*'1.33 Spirits consumption pc'!C10,"")</f>
        <v>46.891987006995514</v>
      </c>
      <c r="D10" s="11">
        <f>IFERROR('1.34 Spirits price'!D10*'1.33 Spirits consumption pc'!D10,"")</f>
        <v>32.711078713880568</v>
      </c>
      <c r="E10" s="11">
        <f>IFERROR('1.34 Spirits price'!E10*'1.33 Spirits consumption pc'!E10,"")</f>
        <v>65.795926707989921</v>
      </c>
      <c r="F10" s="11">
        <f>IFERROR('1.34 Spirits price'!F10*'1.33 Spirits consumption pc'!F10,"")</f>
        <v>57.56129811147202</v>
      </c>
      <c r="G10" s="11">
        <f>IFERROR('1.34 Spirits price'!G10*'1.33 Spirits consumption pc'!G10,"")</f>
        <v>19.907852945610301</v>
      </c>
      <c r="H10" s="11">
        <f>IFERROR('1.34 Spirits price'!H10*'1.33 Spirits consumption pc'!H10,"")</f>
        <v>0.27404733498526518</v>
      </c>
      <c r="I10" s="11">
        <f>IFERROR('1.34 Spirits price'!I10*'1.33 Spirits consumption pc'!I10,"")</f>
        <v>193.59638986914834</v>
      </c>
      <c r="J10" s="11">
        <f>IFERROR('1.34 Spirits price'!J10*'1.33 Spirits consumption pc'!J10,"")</f>
        <v>57.762419554259267</v>
      </c>
      <c r="K10" s="11">
        <f>IFERROR('1.34 Spirits price'!K10*'1.33 Spirits consumption pc'!K10,"")</f>
        <v>23.904873837403333</v>
      </c>
      <c r="L10" s="11">
        <f>IFERROR('1.34 Spirits price'!L10*'1.33 Spirits consumption pc'!L10,"")</f>
        <v>0.76580194608116647</v>
      </c>
      <c r="M10" s="11">
        <f>IFERROR('1.34 Spirits price'!M10*'1.33 Spirits consumption pc'!M10,"")</f>
        <v>15.182104408668717</v>
      </c>
      <c r="N10" s="11">
        <f>IFERROR('1.34 Spirits price'!N10*'1.33 Spirits consumption pc'!N10,"")</f>
        <v>102.45071703103692</v>
      </c>
      <c r="O10" s="11">
        <f>IFERROR('1.34 Spirits price'!O10*'1.33 Spirits consumption pc'!O10,"")</f>
        <v>210.05460819184165</v>
      </c>
      <c r="P10" s="11">
        <f>IFERROR('1.34 Spirits price'!P10*'1.33 Spirits consumption pc'!P10,"")</f>
        <v>116.17098752526307</v>
      </c>
      <c r="Q10" s="11">
        <f>IFERROR('1.34 Spirits price'!Q10*'1.33 Spirits consumption pc'!Q10,"")</f>
        <v>60.094833514663677</v>
      </c>
      <c r="R10" s="11">
        <f>IFERROR('1.34 Spirits price'!R10*'1.33 Spirits consumption pc'!R10,"")</f>
        <v>67.027591106900729</v>
      </c>
      <c r="S10" s="11">
        <f>IFERROR('1.34 Spirits price'!S10*'1.33 Spirits consumption pc'!S10,"")</f>
        <v>4.5178792298817525</v>
      </c>
      <c r="T10" s="11">
        <f>IFERROR('1.34 Spirits price'!T10*'1.33 Spirits consumption pc'!T10,"")</f>
        <v>173.96028225252894</v>
      </c>
      <c r="U10" s="11">
        <f>IFERROR('1.34 Spirits price'!U10*'1.33 Spirits consumption pc'!U10,"")</f>
        <v>170.67466069310845</v>
      </c>
      <c r="V10" s="11">
        <f>IFERROR('1.34 Spirits price'!V10*'1.33 Spirits consumption pc'!V10,"")</f>
        <v>190.38085592481806</v>
      </c>
      <c r="W10" s="11">
        <f>IFERROR('1.34 Spirits price'!W10*'1.33 Spirits consumption pc'!W10,"")</f>
        <v>143.75464007932356</v>
      </c>
      <c r="X10" s="11">
        <f>IFERROR('1.34 Spirits price'!X10*'1.33 Spirits consumption pc'!X10,"")</f>
        <v>98.444835680751183</v>
      </c>
      <c r="Y10" s="11">
        <f>IFERROR('1.34 Spirits price'!Y10*'1.33 Spirits consumption pc'!Y10,"")</f>
        <v>54.399292366928563</v>
      </c>
      <c r="Z10" s="11">
        <f>IFERROR('1.34 Spirits price'!Z10*'1.33 Spirits consumption pc'!Z10,"")</f>
        <v>87.603085927108282</v>
      </c>
      <c r="AA10" s="11">
        <f>IFERROR('1.34 Spirits price'!AA10*'1.33 Spirits consumption pc'!AA10,"")</f>
        <v>181.26978990916865</v>
      </c>
      <c r="AB10" s="11">
        <f>IFERROR('1.34 Spirits price'!AB10*'1.33 Spirits consumption pc'!AB10,"")</f>
        <v>194.03677707523639</v>
      </c>
      <c r="AC10" s="11">
        <f>IFERROR('1.34 Spirits price'!AC10*'1.33 Spirits consumption pc'!AC10,"")</f>
        <v>531.05875152998783</v>
      </c>
      <c r="AD10" s="11">
        <f>IFERROR('1.34 Spirits price'!AD10*'1.33 Spirits consumption pc'!AD10,"")</f>
        <v>46.945132569718666</v>
      </c>
      <c r="AE10" s="11">
        <f>IFERROR('1.34 Spirits price'!AE10*'1.33 Spirits consumption pc'!AE10,"")</f>
        <v>169.72403892167813</v>
      </c>
      <c r="AF10" s="11">
        <f>IFERROR('1.34 Spirits price'!AF10*'1.33 Spirits consumption pc'!AF10,"")</f>
        <v>764.62268455151013</v>
      </c>
      <c r="AG10" s="11">
        <f>IFERROR('1.34 Spirits price'!AG10*'1.33 Spirits consumption pc'!AG10,"")</f>
        <v>272.73859179480797</v>
      </c>
      <c r="AH10" s="11">
        <f>IFERROR('1.34 Spirits price'!AH10*'1.33 Spirits consumption pc'!AH10,"")</f>
        <v>37.257969880696265</v>
      </c>
      <c r="AI10" s="11">
        <f>IFERROR('1.34 Spirits price'!AI10*'1.33 Spirits consumption pc'!AI10,"")</f>
        <v>189.71414865104447</v>
      </c>
      <c r="AJ10" s="11">
        <f>IFERROR('1.34 Spirits price'!AJ10*'1.33 Spirits consumption pc'!AJ10,"")</f>
        <v>76.794843837076897</v>
      </c>
      <c r="AK10" s="11">
        <f>IFERROR('1.34 Spirits price'!AK10*'1.33 Spirits consumption pc'!AK10,"")</f>
        <v>153.51232070614194</v>
      </c>
      <c r="AL10" s="11">
        <f>IFERROR('1.34 Spirits price'!AL10*'1.33 Spirits consumption pc'!AL10,"")</f>
        <v>86.229664420393433</v>
      </c>
      <c r="AM10" s="11">
        <f>IFERROR('1.34 Spirits price'!AM10*'1.33 Spirits consumption pc'!AM10,"")</f>
        <v>193.58800215842064</v>
      </c>
      <c r="AN10" s="11">
        <f>IFERROR('1.34 Spirits price'!AN10*'1.33 Spirits consumption pc'!AN10,"")</f>
        <v>180.16683942938943</v>
      </c>
      <c r="AO10" s="11">
        <f>IFERROR('1.34 Spirits price'!AO10*'1.33 Spirits consumption pc'!AO10,"")</f>
        <v>72.925574175782543</v>
      </c>
      <c r="AP10" s="11">
        <f>IFERROR('1.34 Spirits price'!AP10*'1.33 Spirits consumption pc'!AP10,"")</f>
        <v>61.410923214842093</v>
      </c>
      <c r="AQ10" s="11">
        <f>IFERROR('1.34 Spirits price'!AQ10*'1.33 Spirits consumption pc'!AQ10,"")</f>
        <v>30.132311753533141</v>
      </c>
      <c r="AR10" s="11">
        <f>IFERROR('1.34 Spirits price'!AR10*'1.33 Spirits consumption pc'!AR10,"")</f>
        <v>12.666798612485547</v>
      </c>
      <c r="AS10" s="11">
        <f>IFERROR('1.34 Spirits price'!AS10*'1.33 Spirits consumption pc'!AS10,"")</f>
        <v>60.727104883357107</v>
      </c>
      <c r="AT10" s="11">
        <f>IFERROR('1.34 Spirits price'!AT10*'1.33 Spirits consumption pc'!AT10,"")</f>
        <v>82.014189680341715</v>
      </c>
      <c r="AU10" s="11">
        <f>IFERROR('1.34 Spirits price'!AU10*'1.33 Spirits consumption pc'!AU10,"")</f>
        <v>54.02468058002259</v>
      </c>
      <c r="AV10" s="11">
        <f>IFERROR('1.34 Spirits price'!AV10*'1.33 Spirits consumption pc'!AV10,"")</f>
        <v>54.108671465225584</v>
      </c>
      <c r="AW10" s="11">
        <f>IFERROR('1.34 Spirits price'!AW10*'1.33 Spirits consumption pc'!AW10,"")</f>
        <v>58.332255700676747</v>
      </c>
      <c r="AX10" s="11">
        <f>IFERROR('1.34 Spirits price'!AX10*'1.33 Spirits consumption pc'!AX10,"")</f>
        <v>22.79963454137711</v>
      </c>
      <c r="AY10" s="11">
        <f>IFERROR('1.34 Spirits price'!AY10*'1.33 Spirits consumption pc'!AY10,"")</f>
        <v>17.496684568774135</v>
      </c>
      <c r="AZ10" s="11">
        <f>IFERROR('1.34 Spirits price'!AZ10*'1.33 Spirits consumption pc'!AZ10,"")</f>
        <v>61.313632441760134</v>
      </c>
      <c r="BA10" s="11">
        <f>IFERROR('1.34 Spirits price'!BA10*'1.33 Spirits consumption pc'!BA10,"")</f>
        <v>11.367921234550661</v>
      </c>
      <c r="BB10" s="11">
        <f>IFERROR('1.34 Spirits price'!BB10*'1.33 Spirits consumption pc'!BB10,"")</f>
        <v>43.601527993315024</v>
      </c>
      <c r="BC10" s="11">
        <f>IFERROR('1.34 Spirits price'!BC10*'1.33 Spirits consumption pc'!BC10,"")</f>
        <v>106.41006946049858</v>
      </c>
      <c r="BD10" s="11">
        <f>IFERROR('1.34 Spirits price'!BD10*'1.33 Spirits consumption pc'!BD10,"")</f>
        <v>20.563489549349448</v>
      </c>
      <c r="BE10" s="11">
        <f>IFERROR('1.34 Spirits price'!BE10*'1.33 Spirits consumption pc'!BE10,"")</f>
        <v>6.0153226987943498</v>
      </c>
      <c r="BF10" s="11">
        <f>IFERROR('1.34 Spirits price'!BF10*'1.33 Spirits consumption pc'!BF10,"")</f>
        <v>4.6345501369415034</v>
      </c>
      <c r="BG10" s="11">
        <f>IFERROR('1.34 Spirits price'!BG10*'1.33 Spirits consumption pc'!BG10,"")</f>
        <v>5.2969545533927107</v>
      </c>
      <c r="BH10" s="11" t="str">
        <f>IFERROR('1.34 Spirits price'!BH10*'1.33 Spirits consumption pc'!BH10,"")</f>
        <v/>
      </c>
      <c r="BI10" s="11">
        <f>IFERROR('1.34 Spirits price'!BI10*'1.33 Spirits consumption pc'!BI10,"")</f>
        <v>89.987412434325748</v>
      </c>
      <c r="BJ10" s="11">
        <f>IFERROR('1.34 Spirits price'!BJ10*'1.33 Spirits consumption pc'!BJ10,"")</f>
        <v>3.8201671355806335</v>
      </c>
      <c r="BK10" s="11">
        <f>IFERROR('1.34 Spirits price'!BK10*'1.33 Spirits consumption pc'!BK10,"")</f>
        <v>9.792507296534346</v>
      </c>
      <c r="BL10" s="11">
        <f>IFERROR('1.34 Spirits price'!BL10*'1.33 Spirits consumption pc'!BL10,"")</f>
        <v>2.7177851143196903</v>
      </c>
      <c r="BM10" s="11" t="str">
        <f>IFERROR('1.34 Spirits price'!BM10*'1.33 Spirits consumption pc'!BM10,"")</f>
        <v/>
      </c>
      <c r="BN10" s="11">
        <f>IFERROR('1.34 Spirits price'!BN10*'1.33 Spirits consumption pc'!BN10,"")</f>
        <v>63.64600546587009</v>
      </c>
      <c r="BO10" s="11">
        <f>IFERROR('1.34 Spirits price'!BO10*'1.33 Spirits consumption pc'!BO10,"")</f>
        <v>21.325121493528364</v>
      </c>
      <c r="BP10" s="11">
        <f>IFERROR('1.34 Spirits price'!BP10*'1.33 Spirits consumption pc'!BP10,"")</f>
        <v>517.65557163531116</v>
      </c>
      <c r="BQ10" s="11">
        <f>IFERROR('1.34 Spirits price'!BQ10*'1.33 Spirits consumption pc'!BQ10,"")</f>
        <v>181.10552030919564</v>
      </c>
      <c r="BR10" s="11">
        <f>IFERROR('1.34 Spirits price'!BR10*'1.33 Spirits consumption pc'!BR10,"")</f>
        <v>232.01126157289039</v>
      </c>
      <c r="BS10" s="11">
        <f>IFERROR('1.34 Spirits price'!BS10*'1.33 Spirits consumption pc'!BS10,"")</f>
        <v>175.54012903904714</v>
      </c>
      <c r="BT10" s="11">
        <f>IFERROR('1.34 Spirits price'!BT10*'1.33 Spirits consumption pc'!BT10,"")</f>
        <v>246.72150084705208</v>
      </c>
      <c r="BU10" s="11">
        <f>IFERROR('1.34 Spirits price'!BU10*'1.33 Spirits consumption pc'!BU10,"")</f>
        <v>206.28310062590276</v>
      </c>
      <c r="BV10" s="11">
        <f>IFERROR('1.34 Spirits price'!BV10*'1.33 Spirits consumption pc'!BV10,"")</f>
        <v>138.70946573043713</v>
      </c>
      <c r="BW10" s="11">
        <f>IFERROR('1.34 Spirits price'!BW10*'1.33 Spirits consumption pc'!BW10,"")</f>
        <v>270.93757989700134</v>
      </c>
      <c r="BX10" s="11">
        <f>IFERROR('1.34 Spirits price'!BX10*'1.33 Spirits consumption pc'!BX10,"")</f>
        <v>326.85595698519006</v>
      </c>
      <c r="BY10" s="11">
        <f>IFERROR('1.34 Spirits price'!BY10*'1.33 Spirits consumption pc'!BY10,"")</f>
        <v>338.63094653729223</v>
      </c>
      <c r="BZ10" s="11">
        <f>IFERROR('1.34 Spirits price'!BZ10*'1.33 Spirits consumption pc'!BZ10,"")</f>
        <v>270.6997109691282</v>
      </c>
      <c r="CA10" s="11">
        <f>IFERROR('1.34 Spirits price'!CA10*'1.33 Spirits consumption pc'!CA10,"")</f>
        <v>410.66278512598439</v>
      </c>
      <c r="CB10" s="11">
        <f>IFERROR('1.34 Spirits price'!CB10*'1.33 Spirits consumption pc'!CB10,"")</f>
        <v>460.45134371214499</v>
      </c>
      <c r="CC10" s="11">
        <f>IFERROR('1.34 Spirits price'!CC10*'1.33 Spirits consumption pc'!CC10,"")</f>
        <v>236.22531878219147</v>
      </c>
      <c r="CD10" s="11">
        <f>IFERROR('1.34 Spirits price'!CD10*'1.33 Spirits consumption pc'!CD10,"")</f>
        <v>182.23877503748761</v>
      </c>
      <c r="CE10" s="11">
        <f>IFERROR('1.34 Spirits price'!CE10*'1.33 Spirits consumption pc'!CE10,"")</f>
        <v>333.44591741957277</v>
      </c>
      <c r="CF10" s="11">
        <f>IFERROR('1.34 Spirits price'!CF10*'1.33 Spirits consumption pc'!CF10,"")</f>
        <v>113.00730577165437</v>
      </c>
      <c r="CG10" s="11">
        <f>IFERROR('1.34 Spirits price'!CG10*'1.33 Spirits consumption pc'!CG10,"")</f>
        <v>376.18379247146311</v>
      </c>
      <c r="CH10" s="11">
        <f>IFERROR('1.34 Spirits price'!CH10*'1.33 Spirits consumption pc'!CH10,"")</f>
        <v>199.31612017989957</v>
      </c>
      <c r="CI10" s="11">
        <f>IFERROR('1.34 Spirits price'!CI10*'1.33 Spirits consumption pc'!CI10,"")</f>
        <v>177.41489431750838</v>
      </c>
      <c r="CJ10" s="11">
        <f>IFERROR('1.34 Spirits price'!CJ10*'1.33 Spirits consumption pc'!CJ10,"")</f>
        <v>43.465941691234697</v>
      </c>
      <c r="CK10" s="11">
        <f>IFERROR('1.34 Spirits price'!CK10*'1.33 Spirits consumption pc'!CK10,"")</f>
        <v>285.93539878775283</v>
      </c>
      <c r="CL10" s="11">
        <f>IFERROR('1.34 Spirits price'!CL10*'1.33 Spirits consumption pc'!CL10,"")</f>
        <v>83.469380239853976</v>
      </c>
      <c r="CM10" s="11">
        <f>IFERROR('1.34 Spirits price'!CM10*'1.33 Spirits consumption pc'!CM10,"")</f>
        <v>6.0592939206578293</v>
      </c>
      <c r="CN10" s="11">
        <f>IFERROR('1.34 Spirits price'!CN10*'1.33 Spirits consumption pc'!CN10,"")</f>
        <v>45.487641243709497</v>
      </c>
      <c r="CO10" s="11">
        <f>IFERROR('1.34 Spirits price'!CO10*'1.33 Spirits consumption pc'!CO10,"")</f>
        <v>2.4244433253772137</v>
      </c>
      <c r="CP10" s="11">
        <f>IFERROR('1.34 Spirits price'!CP10*'1.33 Spirits consumption pc'!CP10,"")</f>
        <v>3.6137730313622995</v>
      </c>
    </row>
    <row r="11" spans="1:94" x14ac:dyDescent="0.25">
      <c r="A11" s="1" t="s">
        <v>32</v>
      </c>
      <c r="B11" s="11">
        <f>IFERROR('1.34 Spirits price'!B11*'1.33 Spirits consumption pc'!B11,"")</f>
        <v>62.038881459288476</v>
      </c>
      <c r="C11" s="11">
        <f>IFERROR('1.34 Spirits price'!C11*'1.33 Spirits consumption pc'!C11,"")</f>
        <v>49.479011949308763</v>
      </c>
      <c r="D11" s="11">
        <f>IFERROR('1.34 Spirits price'!D11*'1.33 Spirits consumption pc'!D11,"")</f>
        <v>27.840043037747691</v>
      </c>
      <c r="E11" s="11">
        <f>IFERROR('1.34 Spirits price'!E11*'1.33 Spirits consumption pc'!E11,"")</f>
        <v>72.835122965015572</v>
      </c>
      <c r="F11" s="11">
        <f>IFERROR('1.34 Spirits price'!F11*'1.33 Spirits consumption pc'!F11,"")</f>
        <v>52.045089490592012</v>
      </c>
      <c r="G11" s="11">
        <f>IFERROR('1.34 Spirits price'!G11*'1.33 Spirits consumption pc'!G11,"")</f>
        <v>19.826573581890592</v>
      </c>
      <c r="H11" s="11">
        <f>IFERROR('1.34 Spirits price'!H11*'1.33 Spirits consumption pc'!H11,"")</f>
        <v>0.26502818859942667</v>
      </c>
      <c r="I11" s="11">
        <f>IFERROR('1.34 Spirits price'!I11*'1.33 Spirits consumption pc'!I11,"")</f>
        <v>209.55151837040739</v>
      </c>
      <c r="J11" s="11">
        <f>IFERROR('1.34 Spirits price'!J11*'1.33 Spirits consumption pc'!J11,"")</f>
        <v>47.683702072279516</v>
      </c>
      <c r="K11" s="11">
        <f>IFERROR('1.34 Spirits price'!K11*'1.33 Spirits consumption pc'!K11,"")</f>
        <v>23.734487117853391</v>
      </c>
      <c r="L11" s="11">
        <f>IFERROR('1.34 Spirits price'!L11*'1.33 Spirits consumption pc'!L11,"")</f>
        <v>0.72423297962419142</v>
      </c>
      <c r="M11" s="11">
        <f>IFERROR('1.34 Spirits price'!M11*'1.33 Spirits consumption pc'!M11,"")</f>
        <v>15.178646448840544</v>
      </c>
      <c r="N11" s="11">
        <f>IFERROR('1.34 Spirits price'!N11*'1.33 Spirits consumption pc'!N11,"")</f>
        <v>103.83751704226481</v>
      </c>
      <c r="O11" s="11">
        <f>IFERROR('1.34 Spirits price'!O11*'1.33 Spirits consumption pc'!O11,"")</f>
        <v>177.89841812045054</v>
      </c>
      <c r="P11" s="11">
        <f>IFERROR('1.34 Spirits price'!P11*'1.33 Spirits consumption pc'!P11,"")</f>
        <v>109.65837565655249</v>
      </c>
      <c r="Q11" s="11">
        <f>IFERROR('1.34 Spirits price'!Q11*'1.33 Spirits consumption pc'!Q11,"")</f>
        <v>61.913019435536953</v>
      </c>
      <c r="R11" s="11">
        <f>IFERROR('1.34 Spirits price'!R11*'1.33 Spirits consumption pc'!R11,"")</f>
        <v>66.714611138693385</v>
      </c>
      <c r="S11" s="11">
        <f>IFERROR('1.34 Spirits price'!S11*'1.33 Spirits consumption pc'!S11,"")</f>
        <v>5.3974316458735947</v>
      </c>
      <c r="T11" s="11">
        <f>IFERROR('1.34 Spirits price'!T11*'1.33 Spirits consumption pc'!T11,"")</f>
        <v>166.61019559525641</v>
      </c>
      <c r="U11" s="11">
        <f>IFERROR('1.34 Spirits price'!U11*'1.33 Spirits consumption pc'!U11,"")</f>
        <v>165.51953051167035</v>
      </c>
      <c r="V11" s="11">
        <f>IFERROR('1.34 Spirits price'!V11*'1.33 Spirits consumption pc'!V11,"")</f>
        <v>172.13746699997662</v>
      </c>
      <c r="W11" s="11">
        <f>IFERROR('1.34 Spirits price'!W11*'1.33 Spirits consumption pc'!W11,"")</f>
        <v>112.55795440260056</v>
      </c>
      <c r="X11" s="11">
        <f>IFERROR('1.34 Spirits price'!X11*'1.33 Spirits consumption pc'!X11,"")</f>
        <v>88.42078708375378</v>
      </c>
      <c r="Y11" s="11">
        <f>IFERROR('1.34 Spirits price'!Y11*'1.33 Spirits consumption pc'!Y11,"")</f>
        <v>46.982310093652444</v>
      </c>
      <c r="Z11" s="11">
        <f>IFERROR('1.34 Spirits price'!Z11*'1.33 Spirits consumption pc'!Z11,"")</f>
        <v>87.289576944195204</v>
      </c>
      <c r="AA11" s="11">
        <f>IFERROR('1.34 Spirits price'!AA11*'1.33 Spirits consumption pc'!AA11,"")</f>
        <v>160.82311774384169</v>
      </c>
      <c r="AB11" s="11">
        <f>IFERROR('1.34 Spirits price'!AB11*'1.33 Spirits consumption pc'!AB11,"")</f>
        <v>155.70987358284259</v>
      </c>
      <c r="AC11" s="11">
        <f>IFERROR('1.34 Spirits price'!AC11*'1.33 Spirits consumption pc'!AC11,"")</f>
        <v>428.31966899088195</v>
      </c>
      <c r="AD11" s="11">
        <f>IFERROR('1.34 Spirits price'!AD11*'1.33 Spirits consumption pc'!AD11,"")</f>
        <v>42.140434869339714</v>
      </c>
      <c r="AE11" s="11">
        <f>IFERROR('1.34 Spirits price'!AE11*'1.33 Spirits consumption pc'!AE11,"")</f>
        <v>140.92679516628382</v>
      </c>
      <c r="AF11" s="11">
        <f>IFERROR('1.34 Spirits price'!AF11*'1.33 Spirits consumption pc'!AF11,"")</f>
        <v>434.57555021268723</v>
      </c>
      <c r="AG11" s="11">
        <f>IFERROR('1.34 Spirits price'!AG11*'1.33 Spirits consumption pc'!AG11,"")</f>
        <v>189.8300826030968</v>
      </c>
      <c r="AH11" s="11">
        <f>IFERROR('1.34 Spirits price'!AH11*'1.33 Spirits consumption pc'!AH11,"")</f>
        <v>37.928341306257934</v>
      </c>
      <c r="AI11" s="11">
        <f>IFERROR('1.34 Spirits price'!AI11*'1.33 Spirits consumption pc'!AI11,"")</f>
        <v>146.9886166925674</v>
      </c>
      <c r="AJ11" s="11">
        <f>IFERROR('1.34 Spirits price'!AJ11*'1.33 Spirits consumption pc'!AJ11,"")</f>
        <v>64.446216542810035</v>
      </c>
      <c r="AK11" s="11">
        <f>IFERROR('1.34 Spirits price'!AK11*'1.33 Spirits consumption pc'!AK11,"")</f>
        <v>117.84173992484089</v>
      </c>
      <c r="AL11" s="11">
        <f>IFERROR('1.34 Spirits price'!AL11*'1.33 Spirits consumption pc'!AL11,"")</f>
        <v>76.323668129434438</v>
      </c>
      <c r="AM11" s="11">
        <f>IFERROR('1.34 Spirits price'!AM11*'1.33 Spirits consumption pc'!AM11,"")</f>
        <v>183.86725137505573</v>
      </c>
      <c r="AN11" s="11">
        <f>IFERROR('1.34 Spirits price'!AN11*'1.33 Spirits consumption pc'!AN11,"")</f>
        <v>172.06258610509738</v>
      </c>
      <c r="AO11" s="11">
        <f>IFERROR('1.34 Spirits price'!AO11*'1.33 Spirits consumption pc'!AO11,"")</f>
        <v>53.7840977821484</v>
      </c>
      <c r="AP11" s="11">
        <f>IFERROR('1.34 Spirits price'!AP11*'1.33 Spirits consumption pc'!AP11,"")</f>
        <v>59.604917876208972</v>
      </c>
      <c r="AQ11" s="11">
        <f>IFERROR('1.34 Spirits price'!AQ11*'1.33 Spirits consumption pc'!AQ11,"")</f>
        <v>27.145539307721339</v>
      </c>
      <c r="AR11" s="11">
        <f>IFERROR('1.34 Spirits price'!AR11*'1.33 Spirits consumption pc'!AR11,"")</f>
        <v>16.282739681108332</v>
      </c>
      <c r="AS11" s="11">
        <f>IFERROR('1.34 Spirits price'!AS11*'1.33 Spirits consumption pc'!AS11,"")</f>
        <v>56.454634514362645</v>
      </c>
      <c r="AT11" s="11">
        <f>IFERROR('1.34 Spirits price'!AT11*'1.33 Spirits consumption pc'!AT11,"")</f>
        <v>78.324420677361857</v>
      </c>
      <c r="AU11" s="11">
        <f>IFERROR('1.34 Spirits price'!AU11*'1.33 Spirits consumption pc'!AU11,"")</f>
        <v>50.072330859184923</v>
      </c>
      <c r="AV11" s="11">
        <f>IFERROR('1.34 Spirits price'!AV11*'1.33 Spirits consumption pc'!AV11,"")</f>
        <v>46.987223950059288</v>
      </c>
      <c r="AW11" s="11">
        <f>IFERROR('1.34 Spirits price'!AW11*'1.33 Spirits consumption pc'!AW11,"")</f>
        <v>56.310099997867844</v>
      </c>
      <c r="AX11" s="11">
        <f>IFERROR('1.34 Spirits price'!AX11*'1.33 Spirits consumption pc'!AX11,"")</f>
        <v>24.783375194843209</v>
      </c>
      <c r="AY11" s="11">
        <f>IFERROR('1.34 Spirits price'!AY11*'1.33 Spirits consumption pc'!AY11,"")</f>
        <v>16.691686324969616</v>
      </c>
      <c r="AZ11" s="11">
        <f>IFERROR('1.34 Spirits price'!AZ11*'1.33 Spirits consumption pc'!AZ11,"")</f>
        <v>50.293796376511359</v>
      </c>
      <c r="BA11" s="11">
        <f>IFERROR('1.34 Spirits price'!BA11*'1.33 Spirits consumption pc'!BA11,"")</f>
        <v>10.62699988966126</v>
      </c>
      <c r="BB11" s="11">
        <f>IFERROR('1.34 Spirits price'!BB11*'1.33 Spirits consumption pc'!BB11,"")</f>
        <v>45.051742595456162</v>
      </c>
      <c r="BC11" s="11">
        <f>IFERROR('1.34 Spirits price'!BC11*'1.33 Spirits consumption pc'!BC11,"")</f>
        <v>149.43659703206743</v>
      </c>
      <c r="BD11" s="11">
        <f>IFERROR('1.34 Spirits price'!BD11*'1.33 Spirits consumption pc'!BD11,"")</f>
        <v>20.857141843612794</v>
      </c>
      <c r="BE11" s="11">
        <f>IFERROR('1.34 Spirits price'!BE11*'1.33 Spirits consumption pc'!BE11,"")</f>
        <v>5.6776774062335802</v>
      </c>
      <c r="BF11" s="11">
        <f>IFERROR('1.34 Spirits price'!BF11*'1.33 Spirits consumption pc'!BF11,"")</f>
        <v>4.5729657027572284</v>
      </c>
      <c r="BG11" s="11">
        <f>IFERROR('1.34 Spirits price'!BG11*'1.33 Spirits consumption pc'!BG11,"")</f>
        <v>6.0368730206704422</v>
      </c>
      <c r="BH11" s="11" t="str">
        <f>IFERROR('1.34 Spirits price'!BH11*'1.33 Spirits consumption pc'!BH11,"")</f>
        <v/>
      </c>
      <c r="BI11" s="11">
        <f>IFERROR('1.34 Spirits price'!BI11*'1.33 Spirits consumption pc'!BI11,"")</f>
        <v>84.802821417120853</v>
      </c>
      <c r="BJ11" s="11">
        <f>IFERROR('1.34 Spirits price'!BJ11*'1.33 Spirits consumption pc'!BJ11,"")</f>
        <v>3.5727018079959261</v>
      </c>
      <c r="BK11" s="11">
        <f>IFERROR('1.34 Spirits price'!BK11*'1.33 Spirits consumption pc'!BK11,"")</f>
        <v>9.3488885385464275</v>
      </c>
      <c r="BL11" s="11">
        <f>IFERROR('1.34 Spirits price'!BL11*'1.33 Spirits consumption pc'!BL11,"")</f>
        <v>2.4406099978673654</v>
      </c>
      <c r="BM11" s="11" t="str">
        <f>IFERROR('1.34 Spirits price'!BM11*'1.33 Spirits consumption pc'!BM11,"")</f>
        <v/>
      </c>
      <c r="BN11" s="11">
        <f>IFERROR('1.34 Spirits price'!BN11*'1.33 Spirits consumption pc'!BN11,"")</f>
        <v>62.917712582365873</v>
      </c>
      <c r="BO11" s="11">
        <f>IFERROR('1.34 Spirits price'!BO11*'1.33 Spirits consumption pc'!BO11,"")</f>
        <v>21.282061039652937</v>
      </c>
      <c r="BP11" s="11">
        <f>IFERROR('1.34 Spirits price'!BP11*'1.33 Spirits consumption pc'!BP11,"")</f>
        <v>432.9419342053111</v>
      </c>
      <c r="BQ11" s="11">
        <f>IFERROR('1.34 Spirits price'!BQ11*'1.33 Spirits consumption pc'!BQ11,"")</f>
        <v>179.40740910475643</v>
      </c>
      <c r="BR11" s="11">
        <f>IFERROR('1.34 Spirits price'!BR11*'1.33 Spirits consumption pc'!BR11,"")</f>
        <v>221.3027006773996</v>
      </c>
      <c r="BS11" s="11">
        <f>IFERROR('1.34 Spirits price'!BS11*'1.33 Spirits consumption pc'!BS11,"")</f>
        <v>174.81480515628081</v>
      </c>
      <c r="BT11" s="11">
        <f>IFERROR('1.34 Spirits price'!BT11*'1.33 Spirits consumption pc'!BT11,"")</f>
        <v>226.78560483745704</v>
      </c>
      <c r="BU11" s="11">
        <f>IFERROR('1.34 Spirits price'!BU11*'1.33 Spirits consumption pc'!BU11,"")</f>
        <v>199.74805038992199</v>
      </c>
      <c r="BV11" s="11">
        <f>IFERROR('1.34 Spirits price'!BV11*'1.33 Spirits consumption pc'!BV11,"")</f>
        <v>135.4400126475156</v>
      </c>
      <c r="BW11" s="11">
        <f>IFERROR('1.34 Spirits price'!BW11*'1.33 Spirits consumption pc'!BW11,"")</f>
        <v>221.15576521818019</v>
      </c>
      <c r="BX11" s="11">
        <f>IFERROR('1.34 Spirits price'!BX11*'1.33 Spirits consumption pc'!BX11,"")</f>
        <v>302.76176708033722</v>
      </c>
      <c r="BY11" s="11">
        <f>IFERROR('1.34 Spirits price'!BY11*'1.33 Spirits consumption pc'!BY11,"")</f>
        <v>330.82635750499878</v>
      </c>
      <c r="BZ11" s="11">
        <f>IFERROR('1.34 Spirits price'!BZ11*'1.33 Spirits consumption pc'!BZ11,"")</f>
        <v>254.34640555231033</v>
      </c>
      <c r="CA11" s="11">
        <f>IFERROR('1.34 Spirits price'!CA11*'1.33 Spirits consumption pc'!CA11,"")</f>
        <v>380.63219375016899</v>
      </c>
      <c r="CB11" s="11">
        <f>IFERROR('1.34 Spirits price'!CB11*'1.33 Spirits consumption pc'!CB11,"")</f>
        <v>396.47888881516377</v>
      </c>
      <c r="CC11" s="11">
        <f>IFERROR('1.34 Spirits price'!CC11*'1.33 Spirits consumption pc'!CC11,"")</f>
        <v>215.38086053362167</v>
      </c>
      <c r="CD11" s="11">
        <f>IFERROR('1.34 Spirits price'!CD11*'1.33 Spirits consumption pc'!CD11,"")</f>
        <v>170.17069235341933</v>
      </c>
      <c r="CE11" s="11">
        <f>IFERROR('1.34 Spirits price'!CE11*'1.33 Spirits consumption pc'!CE11,"")</f>
        <v>295.66811826724728</v>
      </c>
      <c r="CF11" s="11">
        <f>IFERROR('1.34 Spirits price'!CF11*'1.33 Spirits consumption pc'!CF11,"")</f>
        <v>103.54066079712203</v>
      </c>
      <c r="CG11" s="11">
        <f>IFERROR('1.34 Spirits price'!CG11*'1.33 Spirits consumption pc'!CG11,"")</f>
        <v>338.12146810180946</v>
      </c>
      <c r="CH11" s="11">
        <f>IFERROR('1.34 Spirits price'!CH11*'1.33 Spirits consumption pc'!CH11,"")</f>
        <v>174.02201743677279</v>
      </c>
      <c r="CI11" s="11">
        <f>IFERROR('1.34 Spirits price'!CI11*'1.33 Spirits consumption pc'!CI11,"")</f>
        <v>169.39975850114908</v>
      </c>
      <c r="CJ11" s="11">
        <f>IFERROR('1.34 Spirits price'!CJ11*'1.33 Spirits consumption pc'!CJ11,"")</f>
        <v>40.986001949184171</v>
      </c>
      <c r="CK11" s="11">
        <f>IFERROR('1.34 Spirits price'!CK11*'1.33 Spirits consumption pc'!CK11,"")</f>
        <v>244.75559416720529</v>
      </c>
      <c r="CL11" s="11">
        <f>IFERROR('1.34 Spirits price'!CL11*'1.33 Spirits consumption pc'!CL11,"")</f>
        <v>75.394849979636646</v>
      </c>
      <c r="CM11" s="11">
        <f>IFERROR('1.34 Spirits price'!CM11*'1.33 Spirits consumption pc'!CM11,"")</f>
        <v>6.5569402918801458</v>
      </c>
      <c r="CN11" s="11">
        <f>IFERROR('1.34 Spirits price'!CN11*'1.33 Spirits consumption pc'!CN11,"")</f>
        <v>52.479308036956162</v>
      </c>
      <c r="CO11" s="11">
        <f>IFERROR('1.34 Spirits price'!CO11*'1.33 Spirits consumption pc'!CO11,"")</f>
        <v>2.5519656874192691</v>
      </c>
      <c r="CP11" s="11">
        <f>IFERROR('1.34 Spirits price'!CP11*'1.33 Spirits consumption pc'!CP11,"")</f>
        <v>3.6884556544305855</v>
      </c>
    </row>
    <row r="12" spans="1:94" x14ac:dyDescent="0.25">
      <c r="A12" s="1" t="s">
        <v>33</v>
      </c>
      <c r="B12" s="11">
        <f>IFERROR('1.34 Spirits price'!B12*'1.33 Spirits consumption pc'!B12,"")</f>
        <v>65.396552747688474</v>
      </c>
      <c r="C12" s="11">
        <f>IFERROR('1.34 Spirits price'!C12*'1.33 Spirits consumption pc'!C12,"")</f>
        <v>56.123693304963183</v>
      </c>
      <c r="D12" s="11">
        <f>IFERROR('1.34 Spirits price'!D12*'1.33 Spirits consumption pc'!D12,"")</f>
        <v>25.517915888681426</v>
      </c>
      <c r="E12" s="11">
        <f>IFERROR('1.34 Spirits price'!E12*'1.33 Spirits consumption pc'!E12,"")</f>
        <v>83.851180217309846</v>
      </c>
      <c r="F12" s="11">
        <f>IFERROR('1.34 Spirits price'!F12*'1.33 Spirits consumption pc'!F12,"")</f>
        <v>52.190996839497735</v>
      </c>
      <c r="G12" s="11">
        <f>IFERROR('1.34 Spirits price'!G12*'1.33 Spirits consumption pc'!G12,"")</f>
        <v>23.596573413845082</v>
      </c>
      <c r="H12" s="11">
        <f>IFERROR('1.34 Spirits price'!H12*'1.33 Spirits consumption pc'!H12,"")</f>
        <v>0.34062722592442213</v>
      </c>
      <c r="I12" s="11">
        <f>IFERROR('1.34 Spirits price'!I12*'1.33 Spirits consumption pc'!I12,"")</f>
        <v>226.15163559977199</v>
      </c>
      <c r="J12" s="11">
        <f>IFERROR('1.34 Spirits price'!J12*'1.33 Spirits consumption pc'!J12,"")</f>
        <v>57.223970869592065</v>
      </c>
      <c r="K12" s="11">
        <f>IFERROR('1.34 Spirits price'!K12*'1.33 Spirits consumption pc'!K12,"")</f>
        <v>26.811386356799563</v>
      </c>
      <c r="L12" s="11">
        <f>IFERROR('1.34 Spirits price'!L12*'1.33 Spirits consumption pc'!L12,"")</f>
        <v>0.76392037585588191</v>
      </c>
      <c r="M12" s="11">
        <f>IFERROR('1.34 Spirits price'!M12*'1.33 Spirits consumption pc'!M12,"")</f>
        <v>18.061262547171136</v>
      </c>
      <c r="N12" s="11">
        <f>IFERROR('1.34 Spirits price'!N12*'1.33 Spirits consumption pc'!N12,"")</f>
        <v>120.66893848366065</v>
      </c>
      <c r="O12" s="11">
        <f>IFERROR('1.34 Spirits price'!O12*'1.33 Spirits consumption pc'!O12,"")</f>
        <v>195.96279325809948</v>
      </c>
      <c r="P12" s="11">
        <f>IFERROR('1.34 Spirits price'!P12*'1.33 Spirits consumption pc'!P12,"")</f>
        <v>123.62131160304156</v>
      </c>
      <c r="Q12" s="11">
        <f>IFERROR('1.34 Spirits price'!Q12*'1.33 Spirits consumption pc'!Q12,"")</f>
        <v>69.407125292388884</v>
      </c>
      <c r="R12" s="11">
        <f>IFERROR('1.34 Spirits price'!R12*'1.33 Spirits consumption pc'!R12,"")</f>
        <v>62.705937852232502</v>
      </c>
      <c r="S12" s="11">
        <f>IFERROR('1.34 Spirits price'!S12*'1.33 Spirits consumption pc'!S12,"")</f>
        <v>6.0651125310951608</v>
      </c>
      <c r="T12" s="11">
        <f>IFERROR('1.34 Spirits price'!T12*'1.33 Spirits consumption pc'!T12,"")</f>
        <v>197.66802331976677</v>
      </c>
      <c r="U12" s="11">
        <f>IFERROR('1.34 Spirits price'!U12*'1.33 Spirits consumption pc'!U12,"")</f>
        <v>196.75650650423478</v>
      </c>
      <c r="V12" s="11">
        <f>IFERROR('1.34 Spirits price'!V12*'1.33 Spirits consumption pc'!V12,"")</f>
        <v>202.28064910782297</v>
      </c>
      <c r="W12" s="11">
        <f>IFERROR('1.34 Spirits price'!W12*'1.33 Spirits consumption pc'!W12,"")</f>
        <v>113.15326275019446</v>
      </c>
      <c r="X12" s="11">
        <f>IFERROR('1.34 Spirits price'!X12*'1.33 Spirits consumption pc'!X12,"")</f>
        <v>96.947368421052616</v>
      </c>
      <c r="Y12" s="11">
        <f>IFERROR('1.34 Spirits price'!Y12*'1.33 Spirits consumption pc'!Y12,"")</f>
        <v>41.545265348595215</v>
      </c>
      <c r="Z12" s="11">
        <f>IFERROR('1.34 Spirits price'!Z12*'1.33 Spirits consumption pc'!Z12,"")</f>
        <v>88.078363739254627</v>
      </c>
      <c r="AA12" s="11">
        <f>IFERROR('1.34 Spirits price'!AA12*'1.33 Spirits consumption pc'!AA12,"")</f>
        <v>147.09026680301199</v>
      </c>
      <c r="AB12" s="11">
        <f>IFERROR('1.34 Spirits price'!AB12*'1.33 Spirits consumption pc'!AB12,"")</f>
        <v>143.73787289358734</v>
      </c>
      <c r="AC12" s="11">
        <f>IFERROR('1.34 Spirits price'!AC12*'1.33 Spirits consumption pc'!AC12,"")</f>
        <v>381.2154696132597</v>
      </c>
      <c r="AD12" s="11">
        <f>IFERROR('1.34 Spirits price'!AD12*'1.33 Spirits consumption pc'!AD12,"")</f>
        <v>43.593726512000799</v>
      </c>
      <c r="AE12" s="11">
        <f>IFERROR('1.34 Spirits price'!AE12*'1.33 Spirits consumption pc'!AE12,"")</f>
        <v>131.55814395645083</v>
      </c>
      <c r="AF12" s="11">
        <f>IFERROR('1.34 Spirits price'!AF12*'1.33 Spirits consumption pc'!AF12,"")</f>
        <v>345.4373968403678</v>
      </c>
      <c r="AG12" s="11">
        <f>IFERROR('1.34 Spirits price'!AG12*'1.33 Spirits consumption pc'!AG12,"")</f>
        <v>166.48631444939531</v>
      </c>
      <c r="AH12" s="11">
        <f>IFERROR('1.34 Spirits price'!AH12*'1.33 Spirits consumption pc'!AH12,"")</f>
        <v>36.391094655819167</v>
      </c>
      <c r="AI12" s="11">
        <f>IFERROR('1.34 Spirits price'!AI12*'1.33 Spirits consumption pc'!AI12,"")</f>
        <v>158.95892930914871</v>
      </c>
      <c r="AJ12" s="11">
        <f>IFERROR('1.34 Spirits price'!AJ12*'1.33 Spirits consumption pc'!AJ12,"")</f>
        <v>61.380557485451874</v>
      </c>
      <c r="AK12" s="11">
        <f>IFERROR('1.34 Spirits price'!AK12*'1.33 Spirits consumption pc'!AK12,"")</f>
        <v>118.85447041485368</v>
      </c>
      <c r="AL12" s="11">
        <f>IFERROR('1.34 Spirits price'!AL12*'1.33 Spirits consumption pc'!AL12,"")</f>
        <v>69.290625385977194</v>
      </c>
      <c r="AM12" s="11">
        <f>IFERROR('1.34 Spirits price'!AM12*'1.33 Spirits consumption pc'!AM12,"")</f>
        <v>174.20180694952043</v>
      </c>
      <c r="AN12" s="11">
        <f>IFERROR('1.34 Spirits price'!AN12*'1.33 Spirits consumption pc'!AN12,"")</f>
        <v>164.77772349780165</v>
      </c>
      <c r="AO12" s="11">
        <f>IFERROR('1.34 Spirits price'!AO12*'1.33 Spirits consumption pc'!AO12,"")</f>
        <v>59.837143368878138</v>
      </c>
      <c r="AP12" s="11">
        <f>IFERROR('1.34 Spirits price'!AP12*'1.33 Spirits consumption pc'!AP12,"")</f>
        <v>66.643559364759255</v>
      </c>
      <c r="AQ12" s="11">
        <f>IFERROR('1.34 Spirits price'!AQ12*'1.33 Spirits consumption pc'!AQ12,"")</f>
        <v>35.705881924852449</v>
      </c>
      <c r="AR12" s="11">
        <f>IFERROR('1.34 Spirits price'!AR12*'1.33 Spirits consumption pc'!AR12,"")</f>
        <v>16.867980077030108</v>
      </c>
      <c r="AS12" s="11">
        <f>IFERROR('1.34 Spirits price'!AS12*'1.33 Spirits consumption pc'!AS12,"")</f>
        <v>67.644710196954705</v>
      </c>
      <c r="AT12" s="11">
        <f>IFERROR('1.34 Spirits price'!AT12*'1.33 Spirits consumption pc'!AT12,"")</f>
        <v>97.120188069350561</v>
      </c>
      <c r="AU12" s="11">
        <f>IFERROR('1.34 Spirits price'!AU12*'1.33 Spirits consumption pc'!AU12,"")</f>
        <v>59.109588593604691</v>
      </c>
      <c r="AV12" s="11">
        <f>IFERROR('1.34 Spirits price'!AV12*'1.33 Spirits consumption pc'!AV12,"")</f>
        <v>51.699419925450492</v>
      </c>
      <c r="AW12" s="11">
        <f>IFERROR('1.34 Spirits price'!AW12*'1.33 Spirits consumption pc'!AW12,"")</f>
        <v>55.577827949275203</v>
      </c>
      <c r="AX12" s="11">
        <f>IFERROR('1.34 Spirits price'!AX12*'1.33 Spirits consumption pc'!AX12,"")</f>
        <v>25.665061902816927</v>
      </c>
      <c r="AY12" s="11">
        <f>IFERROR('1.34 Spirits price'!AY12*'1.33 Spirits consumption pc'!AY12,"")</f>
        <v>17.752552016511409</v>
      </c>
      <c r="AZ12" s="11">
        <f>IFERROR('1.34 Spirits price'!AZ12*'1.33 Spirits consumption pc'!AZ12,"")</f>
        <v>59.033447847071471</v>
      </c>
      <c r="BA12" s="11">
        <f>IFERROR('1.34 Spirits price'!BA12*'1.33 Spirits consumption pc'!BA12,"")</f>
        <v>12.650815698450311</v>
      </c>
      <c r="BB12" s="11">
        <f>IFERROR('1.34 Spirits price'!BB12*'1.33 Spirits consumption pc'!BB12,"")</f>
        <v>57.81768610715978</v>
      </c>
      <c r="BC12" s="11">
        <f>IFERROR('1.34 Spirits price'!BC12*'1.33 Spirits consumption pc'!BC12,"")</f>
        <v>107.01241908282952</v>
      </c>
      <c r="BD12" s="11">
        <f>IFERROR('1.34 Spirits price'!BD12*'1.33 Spirits consumption pc'!BD12,"")</f>
        <v>23.050081884068835</v>
      </c>
      <c r="BE12" s="11">
        <f>IFERROR('1.34 Spirits price'!BE12*'1.33 Spirits consumption pc'!BE12,"")</f>
        <v>5.8163735355004142</v>
      </c>
      <c r="BF12" s="11">
        <f>IFERROR('1.34 Spirits price'!BF12*'1.33 Spirits consumption pc'!BF12,"")</f>
        <v>4.5408849626287591</v>
      </c>
      <c r="BG12" s="11">
        <f>IFERROR('1.34 Spirits price'!BG12*'1.33 Spirits consumption pc'!BG12,"")</f>
        <v>6.9064748201438855</v>
      </c>
      <c r="BH12" s="11" t="str">
        <f>IFERROR('1.34 Spirits price'!BH12*'1.33 Spirits consumption pc'!BH12,"")</f>
        <v/>
      </c>
      <c r="BI12" s="11">
        <f>IFERROR('1.34 Spirits price'!BI12*'1.33 Spirits consumption pc'!BI12,"")</f>
        <v>94.168109554541161</v>
      </c>
      <c r="BJ12" s="11">
        <f>IFERROR('1.34 Spirits price'!BJ12*'1.33 Spirits consumption pc'!BJ12,"")</f>
        <v>3.7169927817438366</v>
      </c>
      <c r="BK12" s="11">
        <f>IFERROR('1.34 Spirits price'!BK12*'1.33 Spirits consumption pc'!BK12,"")</f>
        <v>6.3505015930758049</v>
      </c>
      <c r="BL12" s="11">
        <f>IFERROR('1.34 Spirits price'!BL12*'1.33 Spirits consumption pc'!BL12,"")</f>
        <v>2.7191520510937135</v>
      </c>
      <c r="BM12" s="11" t="str">
        <f>IFERROR('1.34 Spirits price'!BM12*'1.33 Spirits consumption pc'!BM12,"")</f>
        <v/>
      </c>
      <c r="BN12" s="11">
        <f>IFERROR('1.34 Spirits price'!BN12*'1.33 Spirits consumption pc'!BN12,"")</f>
        <v>76.518356656903322</v>
      </c>
      <c r="BO12" s="11">
        <f>IFERROR('1.34 Spirits price'!BO12*'1.33 Spirits consumption pc'!BO12,"")</f>
        <v>23.664854493124402</v>
      </c>
      <c r="BP12" s="11">
        <f>IFERROR('1.34 Spirits price'!BP12*'1.33 Spirits consumption pc'!BP12,"")</f>
        <v>459.21951219512204</v>
      </c>
      <c r="BQ12" s="11">
        <f>IFERROR('1.34 Spirits price'!BQ12*'1.33 Spirits consumption pc'!BQ12,"")</f>
        <v>184.37209118095581</v>
      </c>
      <c r="BR12" s="11">
        <f>IFERROR('1.34 Spirits price'!BR12*'1.33 Spirits consumption pc'!BR12,"")</f>
        <v>243.99725925076385</v>
      </c>
      <c r="BS12" s="11">
        <f>IFERROR('1.34 Spirits price'!BS12*'1.33 Spirits consumption pc'!BS12,"")</f>
        <v>177.81773289615455</v>
      </c>
      <c r="BT12" s="11">
        <f>IFERROR('1.34 Spirits price'!BT12*'1.33 Spirits consumption pc'!BT12,"")</f>
        <v>217.29555861073575</v>
      </c>
      <c r="BU12" s="11">
        <f>IFERROR('1.34 Spirits price'!BU12*'1.33 Spirits consumption pc'!BU12,"")</f>
        <v>195.31586761818093</v>
      </c>
      <c r="BV12" s="11">
        <f>IFERROR('1.34 Spirits price'!BV12*'1.33 Spirits consumption pc'!BV12,"")</f>
        <v>132.54734822276959</v>
      </c>
      <c r="BW12" s="11">
        <f>IFERROR('1.34 Spirits price'!BW12*'1.33 Spirits consumption pc'!BW12,"")</f>
        <v>203.62440602019987</v>
      </c>
      <c r="BX12" s="11">
        <f>IFERROR('1.34 Spirits price'!BX12*'1.33 Spirits consumption pc'!BX12,"")</f>
        <v>289.23272414695225</v>
      </c>
      <c r="BY12" s="11">
        <f>IFERROR('1.34 Spirits price'!BY12*'1.33 Spirits consumption pc'!BY12,"")</f>
        <v>321.70215342259723</v>
      </c>
      <c r="BZ12" s="11">
        <f>IFERROR('1.34 Spirits price'!BZ12*'1.33 Spirits consumption pc'!BZ12,"")</f>
        <v>241.24031238859013</v>
      </c>
      <c r="CA12" s="11">
        <f>IFERROR('1.34 Spirits price'!CA12*'1.33 Spirits consumption pc'!CA12,"")</f>
        <v>325.57804897790328</v>
      </c>
      <c r="CB12" s="11">
        <f>IFERROR('1.34 Spirits price'!CB12*'1.33 Spirits consumption pc'!CB12,"")</f>
        <v>362.2895326856289</v>
      </c>
      <c r="CC12" s="11">
        <f>IFERROR('1.34 Spirits price'!CC12*'1.33 Spirits consumption pc'!CC12,"")</f>
        <v>202.32268571940239</v>
      </c>
      <c r="CD12" s="11">
        <f>IFERROR('1.34 Spirits price'!CD12*'1.33 Spirits consumption pc'!CD12,"")</f>
        <v>160.85671191553544</v>
      </c>
      <c r="CE12" s="11">
        <f>IFERROR('1.34 Spirits price'!CE12*'1.33 Spirits consumption pc'!CE12,"")</f>
        <v>303.9808982750813</v>
      </c>
      <c r="CF12" s="11">
        <f>IFERROR('1.34 Spirits price'!CF12*'1.33 Spirits consumption pc'!CF12,"")</f>
        <v>95.115146356457203</v>
      </c>
      <c r="CG12" s="11">
        <f>IFERROR('1.34 Spirits price'!CG12*'1.33 Spirits consumption pc'!CG12,"")</f>
        <v>306.61739081799919</v>
      </c>
      <c r="CH12" s="11">
        <f>IFERROR('1.34 Spirits price'!CH12*'1.33 Spirits consumption pc'!CH12,"")</f>
        <v>185.15742931471939</v>
      </c>
      <c r="CI12" s="11">
        <f>IFERROR('1.34 Spirits price'!CI12*'1.33 Spirits consumption pc'!CI12,"")</f>
        <v>174.98522952040895</v>
      </c>
      <c r="CJ12" s="11">
        <f>IFERROR('1.34 Spirits price'!CJ12*'1.33 Spirits consumption pc'!CJ12,"")</f>
        <v>47.483989399307895</v>
      </c>
      <c r="CK12" s="11">
        <f>IFERROR('1.34 Spirits price'!CK12*'1.33 Spirits consumption pc'!CK12,"")</f>
        <v>245.60311757121238</v>
      </c>
      <c r="CL12" s="11">
        <f>IFERROR('1.34 Spirits price'!CL12*'1.33 Spirits consumption pc'!CL12,"")</f>
        <v>79.886171971547739</v>
      </c>
      <c r="CM12" s="11">
        <f>IFERROR('1.34 Spirits price'!CM12*'1.33 Spirits consumption pc'!CM12,"")</f>
        <v>6.0371207801506683</v>
      </c>
      <c r="CN12" s="11">
        <f>IFERROR('1.34 Spirits price'!CN12*'1.33 Spirits consumption pc'!CN12,"")</f>
        <v>54.005764410630675</v>
      </c>
      <c r="CO12" s="11">
        <f>IFERROR('1.34 Spirits price'!CO12*'1.33 Spirits consumption pc'!CO12,"")</f>
        <v>2.7293970657403399</v>
      </c>
      <c r="CP12" s="11">
        <f>IFERROR('1.34 Spirits price'!CP12*'1.33 Spirits consumption pc'!CP12,"")</f>
        <v>4.5878275521638932</v>
      </c>
    </row>
    <row r="13" spans="1:94" x14ac:dyDescent="0.25">
      <c r="A13" s="1" t="s">
        <v>34</v>
      </c>
      <c r="B13" s="11">
        <f>IFERROR('1.34 Spirits price'!B13*'1.33 Spirits consumption pc'!B13,"")</f>
        <v>73.135484754280981</v>
      </c>
      <c r="C13" s="11">
        <f>IFERROR('1.34 Spirits price'!C13*'1.33 Spirits consumption pc'!C13,"")</f>
        <v>66.306480241380982</v>
      </c>
      <c r="D13" s="11">
        <f>IFERROR('1.34 Spirits price'!D13*'1.33 Spirits consumption pc'!D13,"")</f>
        <v>27.428082229368574</v>
      </c>
      <c r="E13" s="11">
        <f>IFERROR('1.34 Spirits price'!E13*'1.33 Spirits consumption pc'!E13,"")</f>
        <v>104.67563072838594</v>
      </c>
      <c r="F13" s="11">
        <f>IFERROR('1.34 Spirits price'!F13*'1.33 Spirits consumption pc'!F13,"")</f>
        <v>55.376435318739745</v>
      </c>
      <c r="G13" s="11">
        <f>IFERROR('1.34 Spirits price'!G13*'1.33 Spirits consumption pc'!G13,"")</f>
        <v>26.709119385380887</v>
      </c>
      <c r="H13" s="11">
        <f>IFERROR('1.34 Spirits price'!H13*'1.33 Spirits consumption pc'!H13,"")</f>
        <v>0.39377749855703426</v>
      </c>
      <c r="I13" s="11">
        <f>IFERROR('1.34 Spirits price'!I13*'1.33 Spirits consumption pc'!I13,"")</f>
        <v>244.86967816649585</v>
      </c>
      <c r="J13" s="11">
        <f>IFERROR('1.34 Spirits price'!J13*'1.33 Spirits consumption pc'!J13,"")</f>
        <v>67.9010468306154</v>
      </c>
      <c r="K13" s="11">
        <f>IFERROR('1.34 Spirits price'!K13*'1.33 Spirits consumption pc'!K13,"")</f>
        <v>28.776409056499897</v>
      </c>
      <c r="L13" s="11">
        <f>IFERROR('1.34 Spirits price'!L13*'1.33 Spirits consumption pc'!L13,"")</f>
        <v>0.82858485307733765</v>
      </c>
      <c r="M13" s="11">
        <f>IFERROR('1.34 Spirits price'!M13*'1.33 Spirits consumption pc'!M13,"")</f>
        <v>20.219849060117756</v>
      </c>
      <c r="N13" s="11">
        <f>IFERROR('1.34 Spirits price'!N13*'1.33 Spirits consumption pc'!N13,"")</f>
        <v>141.5205355248182</v>
      </c>
      <c r="O13" s="11">
        <f>IFERROR('1.34 Spirits price'!O13*'1.33 Spirits consumption pc'!O13,"")</f>
        <v>209.51236857013143</v>
      </c>
      <c r="P13" s="11">
        <f>IFERROR('1.34 Spirits price'!P13*'1.33 Spirits consumption pc'!P13,"")</f>
        <v>141.39909593689691</v>
      </c>
      <c r="Q13" s="11">
        <f>IFERROR('1.34 Spirits price'!Q13*'1.33 Spirits consumption pc'!Q13,"")</f>
        <v>76.364288596923913</v>
      </c>
      <c r="R13" s="11">
        <f>IFERROR('1.34 Spirits price'!R13*'1.33 Spirits consumption pc'!R13,"")</f>
        <v>64.614215127328009</v>
      </c>
      <c r="S13" s="11">
        <f>IFERROR('1.34 Spirits price'!S13*'1.33 Spirits consumption pc'!S13,"")</f>
        <v>6.6758544097248258</v>
      </c>
      <c r="T13" s="11">
        <f>IFERROR('1.34 Spirits price'!T13*'1.33 Spirits consumption pc'!T13,"")</f>
        <v>230.14236034424025</v>
      </c>
      <c r="U13" s="11">
        <f>IFERROR('1.34 Spirits price'!U13*'1.33 Spirits consumption pc'!U13,"")</f>
        <v>230.82363473589976</v>
      </c>
      <c r="V13" s="11">
        <f>IFERROR('1.34 Spirits price'!V13*'1.33 Spirits consumption pc'!V13,"")</f>
        <v>226.66270376551822</v>
      </c>
      <c r="W13" s="11">
        <f>IFERROR('1.34 Spirits price'!W13*'1.33 Spirits consumption pc'!W13,"")</f>
        <v>130.19041462646527</v>
      </c>
      <c r="X13" s="11">
        <f>IFERROR('1.34 Spirits price'!X13*'1.33 Spirits consumption pc'!X13,"")</f>
        <v>95.198919967936547</v>
      </c>
      <c r="Y13" s="11">
        <f>IFERROR('1.34 Spirits price'!Y13*'1.33 Spirits consumption pc'!Y13,"")</f>
        <v>44.259991673605327</v>
      </c>
      <c r="Z13" s="11">
        <f>IFERROR('1.34 Spirits price'!Z13*'1.33 Spirits consumption pc'!Z13,"")</f>
        <v>96.249355442776874</v>
      </c>
      <c r="AA13" s="11">
        <f>IFERROR('1.34 Spirits price'!AA13*'1.33 Spirits consumption pc'!AA13,"")</f>
        <v>154.45581482085831</v>
      </c>
      <c r="AB13" s="11">
        <f>IFERROR('1.34 Spirits price'!AB13*'1.33 Spirits consumption pc'!AB13,"")</f>
        <v>152.18324162987403</v>
      </c>
      <c r="AC13" s="11">
        <f>IFERROR('1.34 Spirits price'!AC13*'1.33 Spirits consumption pc'!AC13,"")</f>
        <v>430.71709158129869</v>
      </c>
      <c r="AD13" s="11">
        <f>IFERROR('1.34 Spirits price'!AD13*'1.33 Spirits consumption pc'!AD13,"")</f>
        <v>49.314652774265333</v>
      </c>
      <c r="AE13" s="11">
        <f>IFERROR('1.34 Spirits price'!AE13*'1.33 Spirits consumption pc'!AE13,"")</f>
        <v>134.94684642179547</v>
      </c>
      <c r="AF13" s="11">
        <f>IFERROR('1.34 Spirits price'!AF13*'1.33 Spirits consumption pc'!AF13,"")</f>
        <v>345.65699411934838</v>
      </c>
      <c r="AG13" s="11">
        <f>IFERROR('1.34 Spirits price'!AG13*'1.33 Spirits consumption pc'!AG13,"")</f>
        <v>195.34167594837186</v>
      </c>
      <c r="AH13" s="11">
        <f>IFERROR('1.34 Spirits price'!AH13*'1.33 Spirits consumption pc'!AH13,"")</f>
        <v>38.156807466096332</v>
      </c>
      <c r="AI13" s="11">
        <f>IFERROR('1.34 Spirits price'!AI13*'1.33 Spirits consumption pc'!AI13,"")</f>
        <v>171.47721639557849</v>
      </c>
      <c r="AJ13" s="11">
        <f>IFERROR('1.34 Spirits price'!AJ13*'1.33 Spirits consumption pc'!AJ13,"")</f>
        <v>57.458005554702929</v>
      </c>
      <c r="AK13" s="11">
        <f>IFERROR('1.34 Spirits price'!AK13*'1.33 Spirits consumption pc'!AK13,"")</f>
        <v>143.96557878954596</v>
      </c>
      <c r="AL13" s="11">
        <f>IFERROR('1.34 Spirits price'!AL13*'1.33 Spirits consumption pc'!AL13,"")</f>
        <v>80.300627456388312</v>
      </c>
      <c r="AM13" s="11">
        <f>IFERROR('1.34 Spirits price'!AM13*'1.33 Spirits consumption pc'!AM13,"")</f>
        <v>183.85309541015806</v>
      </c>
      <c r="AN13" s="11">
        <f>IFERROR('1.34 Spirits price'!AN13*'1.33 Spirits consumption pc'!AN13,"")</f>
        <v>176.32426104770266</v>
      </c>
      <c r="AO13" s="11">
        <f>IFERROR('1.34 Spirits price'!AO13*'1.33 Spirits consumption pc'!AO13,"")</f>
        <v>79.463663039330513</v>
      </c>
      <c r="AP13" s="11">
        <f>IFERROR('1.34 Spirits price'!AP13*'1.33 Spirits consumption pc'!AP13,"")</f>
        <v>76.800264380672814</v>
      </c>
      <c r="AQ13" s="11">
        <f>IFERROR('1.34 Spirits price'!AQ13*'1.33 Spirits consumption pc'!AQ13,"")</f>
        <v>42.452875483728477</v>
      </c>
      <c r="AR13" s="11">
        <f>IFERROR('1.34 Spirits price'!AR13*'1.33 Spirits consumption pc'!AR13,"")</f>
        <v>19.666210235954832</v>
      </c>
      <c r="AS13" s="11">
        <f>IFERROR('1.34 Spirits price'!AS13*'1.33 Spirits consumption pc'!AS13,"")</f>
        <v>78.628010708286951</v>
      </c>
      <c r="AT13" s="11">
        <f>IFERROR('1.34 Spirits price'!AT13*'1.33 Spirits consumption pc'!AT13,"")</f>
        <v>109.70682448419598</v>
      </c>
      <c r="AU13" s="11">
        <f>IFERROR('1.34 Spirits price'!AU13*'1.33 Spirits consumption pc'!AU13,"")</f>
        <v>62.816766652875458</v>
      </c>
      <c r="AV13" s="11">
        <f>IFERROR('1.34 Spirits price'!AV13*'1.33 Spirits consumption pc'!AV13,"")</f>
        <v>57.794908647459764</v>
      </c>
      <c r="AW13" s="11">
        <f>IFERROR('1.34 Spirits price'!AW13*'1.33 Spirits consumption pc'!AW13,"")</f>
        <v>54.592332021586415</v>
      </c>
      <c r="AX13" s="11">
        <f>IFERROR('1.34 Spirits price'!AX13*'1.33 Spirits consumption pc'!AX13,"")</f>
        <v>25.972999150046451</v>
      </c>
      <c r="AY13" s="11">
        <f>IFERROR('1.34 Spirits price'!AY13*'1.33 Spirits consumption pc'!AY13,"")</f>
        <v>19.345055961269086</v>
      </c>
      <c r="AZ13" s="11">
        <f>IFERROR('1.34 Spirits price'!AZ13*'1.33 Spirits consumption pc'!AZ13,"")</f>
        <v>64.738757764904008</v>
      </c>
      <c r="BA13" s="11">
        <f>IFERROR('1.34 Spirits price'!BA13*'1.33 Spirits consumption pc'!BA13,"")</f>
        <v>15.725859293882035</v>
      </c>
      <c r="BB13" s="11">
        <f>IFERROR('1.34 Spirits price'!BB13*'1.33 Spirits consumption pc'!BB13,"")</f>
        <v>67.993856332703203</v>
      </c>
      <c r="BC13" s="11">
        <f>IFERROR('1.34 Spirits price'!BC13*'1.33 Spirits consumption pc'!BC13,"")</f>
        <v>143.35521755087063</v>
      </c>
      <c r="BD13" s="11">
        <f>IFERROR('1.34 Spirits price'!BD13*'1.33 Spirits consumption pc'!BD13,"")</f>
        <v>25.005110451136829</v>
      </c>
      <c r="BE13" s="11">
        <f>IFERROR('1.34 Spirits price'!BE13*'1.33 Spirits consumption pc'!BE13,"")</f>
        <v>6.2205348461615975</v>
      </c>
      <c r="BF13" s="11">
        <f>IFERROR('1.34 Spirits price'!BF13*'1.33 Spirits consumption pc'!BF13,"")</f>
        <v>4.9528625746362298</v>
      </c>
      <c r="BG13" s="11">
        <f>IFERROR('1.34 Spirits price'!BG13*'1.33 Spirits consumption pc'!BG13,"")</f>
        <v>6.3704187495290006</v>
      </c>
      <c r="BH13" s="11" t="str">
        <f>IFERROR('1.34 Spirits price'!BH13*'1.33 Spirits consumption pc'!BH13,"")</f>
        <v/>
      </c>
      <c r="BI13" s="11">
        <f>IFERROR('1.34 Spirits price'!BI13*'1.33 Spirits consumption pc'!BI13,"")</f>
        <v>104.59965489711297</v>
      </c>
      <c r="BJ13" s="11">
        <f>IFERROR('1.34 Spirits price'!BJ13*'1.33 Spirits consumption pc'!BJ13,"")</f>
        <v>4.3553838725253504</v>
      </c>
      <c r="BK13" s="11">
        <f>IFERROR('1.34 Spirits price'!BK13*'1.33 Spirits consumption pc'!BK13,"")</f>
        <v>7.2298045001844322</v>
      </c>
      <c r="BL13" s="11">
        <f>IFERROR('1.34 Spirits price'!BL13*'1.33 Spirits consumption pc'!BL13,"")</f>
        <v>3.2905763973653404</v>
      </c>
      <c r="BM13" s="11" t="str">
        <f>IFERROR('1.34 Spirits price'!BM13*'1.33 Spirits consumption pc'!BM13,"")</f>
        <v/>
      </c>
      <c r="BN13" s="11">
        <f>IFERROR('1.34 Spirits price'!BN13*'1.33 Spirits consumption pc'!BN13,"")</f>
        <v>82.833530829503033</v>
      </c>
      <c r="BO13" s="11">
        <f>IFERROR('1.34 Spirits price'!BO13*'1.33 Spirits consumption pc'!BO13,"")</f>
        <v>26.848071718853166</v>
      </c>
      <c r="BP13" s="11">
        <f>IFERROR('1.34 Spirits price'!BP13*'1.33 Spirits consumption pc'!BP13,"")</f>
        <v>495.95237230914438</v>
      </c>
      <c r="BQ13" s="11">
        <f>IFERROR('1.34 Spirits price'!BQ13*'1.33 Spirits consumption pc'!BQ13,"")</f>
        <v>192.39309215279008</v>
      </c>
      <c r="BR13" s="11">
        <f>IFERROR('1.34 Spirits price'!BR13*'1.33 Spirits consumption pc'!BR13,"")</f>
        <v>260.36316200193346</v>
      </c>
      <c r="BS13" s="11">
        <f>IFERROR('1.34 Spirits price'!BS13*'1.33 Spirits consumption pc'!BS13,"")</f>
        <v>184.90473550758117</v>
      </c>
      <c r="BT13" s="11">
        <f>IFERROR('1.34 Spirits price'!BT13*'1.33 Spirits consumption pc'!BT13,"")</f>
        <v>226.05138598041285</v>
      </c>
      <c r="BU13" s="11">
        <f>IFERROR('1.34 Spirits price'!BU13*'1.33 Spirits consumption pc'!BU13,"")</f>
        <v>213.51131913267741</v>
      </c>
      <c r="BV13" s="11">
        <f>IFERROR('1.34 Spirits price'!BV13*'1.33 Spirits consumption pc'!BV13,"")</f>
        <v>142.82322646626429</v>
      </c>
      <c r="BW13" s="11">
        <f>IFERROR('1.34 Spirits price'!BW13*'1.33 Spirits consumption pc'!BW13,"")</f>
        <v>215.55227853109375</v>
      </c>
      <c r="BX13" s="11">
        <f>IFERROR('1.34 Spirits price'!BX13*'1.33 Spirits consumption pc'!BX13,"")</f>
        <v>302.40172641526982</v>
      </c>
      <c r="BY13" s="11">
        <f>IFERROR('1.34 Spirits price'!BY13*'1.33 Spirits consumption pc'!BY13,"")</f>
        <v>347.46148345576279</v>
      </c>
      <c r="BZ13" s="11">
        <f>IFERROR('1.34 Spirits price'!BZ13*'1.33 Spirits consumption pc'!BZ13,"")</f>
        <v>259.97615479965555</v>
      </c>
      <c r="CA13" s="11">
        <f>IFERROR('1.34 Spirits price'!CA13*'1.33 Spirits consumption pc'!CA13,"")</f>
        <v>282.04505816566882</v>
      </c>
      <c r="CB13" s="11">
        <f>IFERROR('1.34 Spirits price'!CB13*'1.33 Spirits consumption pc'!CB13,"")</f>
        <v>373.55881773830106</v>
      </c>
      <c r="CC13" s="11">
        <f>IFERROR('1.34 Spirits price'!CC13*'1.33 Spirits consumption pc'!CC13,"")</f>
        <v>208.37635834089957</v>
      </c>
      <c r="CD13" s="11">
        <f>IFERROR('1.34 Spirits price'!CD13*'1.33 Spirits consumption pc'!CD13,"")</f>
        <v>166.90282063905667</v>
      </c>
      <c r="CE13" s="11">
        <f>IFERROR('1.34 Spirits price'!CE13*'1.33 Spirits consumption pc'!CE13,"")</f>
        <v>319.59433367884071</v>
      </c>
      <c r="CF13" s="11">
        <f>IFERROR('1.34 Spirits price'!CF13*'1.33 Spirits consumption pc'!CF13,"")</f>
        <v>99.227255100400072</v>
      </c>
      <c r="CG13" s="11">
        <f>IFERROR('1.34 Spirits price'!CG13*'1.33 Spirits consumption pc'!CG13,"")</f>
        <v>290.7866767236946</v>
      </c>
      <c r="CH13" s="11">
        <f>IFERROR('1.34 Spirits price'!CH13*'1.33 Spirits consumption pc'!CH13,"")</f>
        <v>199.64739368707251</v>
      </c>
      <c r="CI13" s="11">
        <f>IFERROR('1.34 Spirits price'!CI13*'1.33 Spirits consumption pc'!CI13,"")</f>
        <v>205.49929479930367</v>
      </c>
      <c r="CJ13" s="11">
        <f>IFERROR('1.34 Spirits price'!CJ13*'1.33 Spirits consumption pc'!CJ13,"")</f>
        <v>51.258087706685842</v>
      </c>
      <c r="CK13" s="11">
        <f>IFERROR('1.34 Spirits price'!CK13*'1.33 Spirits consumption pc'!CK13,"")</f>
        <v>257.83966043873221</v>
      </c>
      <c r="CL13" s="11">
        <f>IFERROR('1.34 Spirits price'!CL13*'1.33 Spirits consumption pc'!CL13,"")</f>
        <v>80.511082546446303</v>
      </c>
      <c r="CM13" s="11">
        <f>IFERROR('1.34 Spirits price'!CM13*'1.33 Spirits consumption pc'!CM13,"")</f>
        <v>6.474444530867153</v>
      </c>
      <c r="CN13" s="11">
        <f>IFERROR('1.34 Spirits price'!CN13*'1.33 Spirits consumption pc'!CN13,"")</f>
        <v>62.730181923894122</v>
      </c>
      <c r="CO13" s="11">
        <f>IFERROR('1.34 Spirits price'!CO13*'1.33 Spirits consumption pc'!CO13,"")</f>
        <v>3.0617142852629735</v>
      </c>
      <c r="CP13" s="11">
        <f>IFERROR('1.34 Spirits price'!CP13*'1.33 Spirits consumption pc'!CP13,"")</f>
        <v>5.2296087684791663</v>
      </c>
    </row>
    <row r="14" spans="1:94" x14ac:dyDescent="0.25">
      <c r="A14" s="1" t="s">
        <v>35</v>
      </c>
      <c r="B14" s="11">
        <f>IFERROR('1.34 Spirits price'!B14*'1.33 Spirits consumption pc'!B14,"")</f>
        <v>73.647495368287352</v>
      </c>
      <c r="C14" s="11">
        <f>IFERROR('1.34 Spirits price'!C14*'1.33 Spirits consumption pc'!C14,"")</f>
        <v>68.616515270855473</v>
      </c>
      <c r="D14" s="11">
        <f>IFERROR('1.34 Spirits price'!D14*'1.33 Spirits consumption pc'!D14,"")</f>
        <v>27.027319682515621</v>
      </c>
      <c r="E14" s="11">
        <f>IFERROR('1.34 Spirits price'!E14*'1.33 Spirits consumption pc'!E14,"")</f>
        <v>111.58221694437228</v>
      </c>
      <c r="F14" s="11">
        <f>IFERROR('1.34 Spirits price'!F14*'1.33 Spirits consumption pc'!F14,"")</f>
        <v>58.312134850306087</v>
      </c>
      <c r="G14" s="11">
        <f>IFERROR('1.34 Spirits price'!G14*'1.33 Spirits consumption pc'!G14,"")</f>
        <v>25.755389872418778</v>
      </c>
      <c r="H14" s="11">
        <f>IFERROR('1.34 Spirits price'!H14*'1.33 Spirits consumption pc'!H14,"")</f>
        <v>0.3946977457880429</v>
      </c>
      <c r="I14" s="11">
        <f>IFERROR('1.34 Spirits price'!I14*'1.33 Spirits consumption pc'!I14,"")</f>
        <v>244.20421126926246</v>
      </c>
      <c r="J14" s="11">
        <f>IFERROR('1.34 Spirits price'!J14*'1.33 Spirits consumption pc'!J14,"")</f>
        <v>74.36529499613151</v>
      </c>
      <c r="K14" s="11">
        <f>IFERROR('1.34 Spirits price'!K14*'1.33 Spirits consumption pc'!K14,"")</f>
        <v>28.75296509657743</v>
      </c>
      <c r="L14" s="11">
        <f>IFERROR('1.34 Spirits price'!L14*'1.33 Spirits consumption pc'!L14,"")</f>
        <v>0.85234815716352963</v>
      </c>
      <c r="M14" s="11">
        <f>IFERROR('1.34 Spirits price'!M14*'1.33 Spirits consumption pc'!M14,"")</f>
        <v>22.745900999090789</v>
      </c>
      <c r="N14" s="11">
        <f>IFERROR('1.34 Spirits price'!N14*'1.33 Spirits consumption pc'!N14,"")</f>
        <v>152.83111211505158</v>
      </c>
      <c r="O14" s="11">
        <f>IFERROR('1.34 Spirits price'!O14*'1.33 Spirits consumption pc'!O14,"")</f>
        <v>209.71954468006814</v>
      </c>
      <c r="P14" s="11">
        <f>IFERROR('1.34 Spirits price'!P14*'1.33 Spirits consumption pc'!P14,"")</f>
        <v>147.90160560432983</v>
      </c>
      <c r="Q14" s="11">
        <f>IFERROR('1.34 Spirits price'!Q14*'1.33 Spirits consumption pc'!Q14,"")</f>
        <v>77.212379827914006</v>
      </c>
      <c r="R14" s="11">
        <f>IFERROR('1.34 Spirits price'!R14*'1.33 Spirits consumption pc'!R14,"")</f>
        <v>76.268157833883407</v>
      </c>
      <c r="S14" s="11">
        <f>IFERROR('1.34 Spirits price'!S14*'1.33 Spirits consumption pc'!S14,"")</f>
        <v>7.454433749744009</v>
      </c>
      <c r="T14" s="11">
        <f>IFERROR('1.34 Spirits price'!T14*'1.33 Spirits consumption pc'!T14,"")</f>
        <v>232.16859519974045</v>
      </c>
      <c r="U14" s="11">
        <f>IFERROR('1.34 Spirits price'!U14*'1.33 Spirits consumption pc'!U14,"")</f>
        <v>231.9091177078796</v>
      </c>
      <c r="V14" s="11">
        <f>IFERROR('1.34 Spirits price'!V14*'1.33 Spirits consumption pc'!V14,"")</f>
        <v>233.50911487930173</v>
      </c>
      <c r="W14" s="11">
        <f>IFERROR('1.34 Spirits price'!W14*'1.33 Spirits consumption pc'!W14,"")</f>
        <v>132.19256612836639</v>
      </c>
      <c r="X14" s="11">
        <f>IFERROR('1.34 Spirits price'!X14*'1.33 Spirits consumption pc'!X14,"")</f>
        <v>119.88124920762372</v>
      </c>
      <c r="Y14" s="11">
        <f>IFERROR('1.34 Spirits price'!Y14*'1.33 Spirits consumption pc'!Y14,"")</f>
        <v>39.40412011355054</v>
      </c>
      <c r="Z14" s="11">
        <f>IFERROR('1.34 Spirits price'!Z14*'1.33 Spirits consumption pc'!Z14,"")</f>
        <v>93.569166939622235</v>
      </c>
      <c r="AA14" s="11">
        <f>IFERROR('1.34 Spirits price'!AA14*'1.33 Spirits consumption pc'!AA14,"")</f>
        <v>141.06641721234797</v>
      </c>
      <c r="AB14" s="11">
        <f>IFERROR('1.34 Spirits price'!AB14*'1.33 Spirits consumption pc'!AB14,"")</f>
        <v>124.69777447788756</v>
      </c>
      <c r="AC14" s="11">
        <f>IFERROR('1.34 Spirits price'!AC14*'1.33 Spirits consumption pc'!AC14,"")</f>
        <v>400.4790604234276</v>
      </c>
      <c r="AD14" s="11">
        <f>IFERROR('1.34 Spirits price'!AD14*'1.33 Spirits consumption pc'!AD14,"")</f>
        <v>62.490415580432455</v>
      </c>
      <c r="AE14" s="11">
        <f>IFERROR('1.34 Spirits price'!AE14*'1.33 Spirits consumption pc'!AE14,"")</f>
        <v>126.42092650952989</v>
      </c>
      <c r="AF14" s="11">
        <f>IFERROR('1.34 Spirits price'!AF14*'1.33 Spirits consumption pc'!AF14,"")</f>
        <v>334.65375586854458</v>
      </c>
      <c r="AG14" s="11">
        <f>IFERROR('1.34 Spirits price'!AG14*'1.33 Spirits consumption pc'!AG14,"")</f>
        <v>200.92555599946729</v>
      </c>
      <c r="AH14" s="11">
        <f>IFERROR('1.34 Spirits price'!AH14*'1.33 Spirits consumption pc'!AH14,"")</f>
        <v>35.537430818526069</v>
      </c>
      <c r="AI14" s="11">
        <f>IFERROR('1.34 Spirits price'!AI14*'1.33 Spirits consumption pc'!AI14,"")</f>
        <v>162.22780395657315</v>
      </c>
      <c r="AJ14" s="11">
        <f>IFERROR('1.34 Spirits price'!AJ14*'1.33 Spirits consumption pc'!AJ14,"")</f>
        <v>50.562300955414024</v>
      </c>
      <c r="AK14" s="11">
        <f>IFERROR('1.34 Spirits price'!AK14*'1.33 Spirits consumption pc'!AK14,"")</f>
        <v>152.3350231097665</v>
      </c>
      <c r="AL14" s="11">
        <f>IFERROR('1.34 Spirits price'!AL14*'1.33 Spirits consumption pc'!AL14,"")</f>
        <v>72.790510766843099</v>
      </c>
      <c r="AM14" s="11">
        <f>IFERROR('1.34 Spirits price'!AM14*'1.33 Spirits consumption pc'!AM14,"")</f>
        <v>171.47456654885926</v>
      </c>
      <c r="AN14" s="11">
        <f>IFERROR('1.34 Spirits price'!AN14*'1.33 Spirits consumption pc'!AN14,"")</f>
        <v>163.90172707370468</v>
      </c>
      <c r="AO14" s="11">
        <f>IFERROR('1.34 Spirits price'!AO14*'1.33 Spirits consumption pc'!AO14,"")</f>
        <v>85.863952672303213</v>
      </c>
      <c r="AP14" s="11">
        <f>IFERROR('1.34 Spirits price'!AP14*'1.33 Spirits consumption pc'!AP14,"")</f>
        <v>78.556350232723418</v>
      </c>
      <c r="AQ14" s="11">
        <f>IFERROR('1.34 Spirits price'!AQ14*'1.33 Spirits consumption pc'!AQ14,"")</f>
        <v>51.827761835078583</v>
      </c>
      <c r="AR14" s="11">
        <f>IFERROR('1.34 Spirits price'!AR14*'1.33 Spirits consumption pc'!AR14,"")</f>
        <v>21.945931163808261</v>
      </c>
      <c r="AS14" s="11">
        <f>IFERROR('1.34 Spirits price'!AS14*'1.33 Spirits consumption pc'!AS14,"")</f>
        <v>72.552292076742461</v>
      </c>
      <c r="AT14" s="11">
        <f>IFERROR('1.34 Spirits price'!AT14*'1.33 Spirits consumption pc'!AT14,"")</f>
        <v>96.667893538220881</v>
      </c>
      <c r="AU14" s="11">
        <f>IFERROR('1.34 Spirits price'!AU14*'1.33 Spirits consumption pc'!AU14,"")</f>
        <v>62.385614641325908</v>
      </c>
      <c r="AV14" s="11">
        <f>IFERROR('1.34 Spirits price'!AV14*'1.33 Spirits consumption pc'!AV14,"")</f>
        <v>60.677055346587856</v>
      </c>
      <c r="AW14" s="11">
        <f>IFERROR('1.34 Spirits price'!AW14*'1.33 Spirits consumption pc'!AW14,"")</f>
        <v>56.77099473194918</v>
      </c>
      <c r="AX14" s="11">
        <f>IFERROR('1.34 Spirits price'!AX14*'1.33 Spirits consumption pc'!AX14,"")</f>
        <v>28.89198741852849</v>
      </c>
      <c r="AY14" s="11">
        <f>IFERROR('1.34 Spirits price'!AY14*'1.33 Spirits consumption pc'!AY14,"")</f>
        <v>19.910096268597343</v>
      </c>
      <c r="AZ14" s="11">
        <f>IFERROR('1.34 Spirits price'!AZ14*'1.33 Spirits consumption pc'!AZ14,"")</f>
        <v>66.18197606311081</v>
      </c>
      <c r="BA14" s="11">
        <f>IFERROR('1.34 Spirits price'!BA14*'1.33 Spirits consumption pc'!BA14,"")</f>
        <v>18.727535578338657</v>
      </c>
      <c r="BB14" s="11">
        <f>IFERROR('1.34 Spirits price'!BB14*'1.33 Spirits consumption pc'!BB14,"")</f>
        <v>70.065944418276018</v>
      </c>
      <c r="BC14" s="11">
        <f>IFERROR('1.34 Spirits price'!BC14*'1.33 Spirits consumption pc'!BC14,"")</f>
        <v>174.20329467880566</v>
      </c>
      <c r="BD14" s="11">
        <f>IFERROR('1.34 Spirits price'!BD14*'1.33 Spirits consumption pc'!BD14,"")</f>
        <v>26.244017808384264</v>
      </c>
      <c r="BE14" s="11">
        <f>IFERROR('1.34 Spirits price'!BE14*'1.33 Spirits consumption pc'!BE14,"")</f>
        <v>6.4317270041720755</v>
      </c>
      <c r="BF14" s="11">
        <f>IFERROR('1.34 Spirits price'!BF14*'1.33 Spirits consumption pc'!BF14,"")</f>
        <v>4.8108220411366833</v>
      </c>
      <c r="BG14" s="11">
        <f>IFERROR('1.34 Spirits price'!BG14*'1.33 Spirits consumption pc'!BG14,"")</f>
        <v>7.0947809776012356</v>
      </c>
      <c r="BH14" s="11" t="str">
        <f>IFERROR('1.34 Spirits price'!BH14*'1.33 Spirits consumption pc'!BH14,"")</f>
        <v/>
      </c>
      <c r="BI14" s="11">
        <f>IFERROR('1.34 Spirits price'!BI14*'1.33 Spirits consumption pc'!BI14,"")</f>
        <v>107.66215703628778</v>
      </c>
      <c r="BJ14" s="11">
        <f>IFERROR('1.34 Spirits price'!BJ14*'1.33 Spirits consumption pc'!BJ14,"")</f>
        <v>5.1195261265072984</v>
      </c>
      <c r="BK14" s="11">
        <f>IFERROR('1.34 Spirits price'!BK14*'1.33 Spirits consumption pc'!BK14,"")</f>
        <v>7.1215915498935853</v>
      </c>
      <c r="BL14" s="11">
        <f>IFERROR('1.34 Spirits price'!BL14*'1.33 Spirits consumption pc'!BL14,"")</f>
        <v>3.946138977320548</v>
      </c>
      <c r="BM14" s="11" t="str">
        <f>IFERROR('1.34 Spirits price'!BM14*'1.33 Spirits consumption pc'!BM14,"")</f>
        <v/>
      </c>
      <c r="BN14" s="11">
        <f>IFERROR('1.34 Spirits price'!BN14*'1.33 Spirits consumption pc'!BN14,"")</f>
        <v>79.835646408881601</v>
      </c>
      <c r="BO14" s="11">
        <f>IFERROR('1.34 Spirits price'!BO14*'1.33 Spirits consumption pc'!BO14,"")</f>
        <v>27.558874104589467</v>
      </c>
      <c r="BP14" s="11">
        <f>IFERROR('1.34 Spirits price'!BP14*'1.33 Spirits consumption pc'!BP14,"")</f>
        <v>537.06946176724557</v>
      </c>
      <c r="BQ14" s="11">
        <f>IFERROR('1.34 Spirits price'!BQ14*'1.33 Spirits consumption pc'!BQ14,"")</f>
        <v>198.75584826416699</v>
      </c>
      <c r="BR14" s="11">
        <f>IFERROR('1.34 Spirits price'!BR14*'1.33 Spirits consumption pc'!BR14,"")</f>
        <v>264.36675769234085</v>
      </c>
      <c r="BS14" s="11">
        <f>IFERROR('1.34 Spirits price'!BS14*'1.33 Spirits consumption pc'!BS14,"")</f>
        <v>191.49692100367989</v>
      </c>
      <c r="BT14" s="11">
        <f>IFERROR('1.34 Spirits price'!BT14*'1.33 Spirits consumption pc'!BT14,"")</f>
        <v>210.16945650141187</v>
      </c>
      <c r="BU14" s="11">
        <f>IFERROR('1.34 Spirits price'!BU14*'1.33 Spirits consumption pc'!BU14,"")</f>
        <v>204.38624659554478</v>
      </c>
      <c r="BV14" s="11">
        <f>IFERROR('1.34 Spirits price'!BV14*'1.33 Spirits consumption pc'!BV14,"")</f>
        <v>137.10707780969381</v>
      </c>
      <c r="BW14" s="11">
        <f>IFERROR('1.34 Spirits price'!BW14*'1.33 Spirits consumption pc'!BW14,"")</f>
        <v>200.16127587133766</v>
      </c>
      <c r="BX14" s="11">
        <f>IFERROR('1.34 Spirits price'!BX14*'1.33 Spirits consumption pc'!BX14,"")</f>
        <v>284.24638512950588</v>
      </c>
      <c r="BY14" s="11">
        <f>IFERROR('1.34 Spirits price'!BY14*'1.33 Spirits consumption pc'!BY14,"")</f>
        <v>326.68807245359233</v>
      </c>
      <c r="BZ14" s="11">
        <f>IFERROR('1.34 Spirits price'!BZ14*'1.33 Spirits consumption pc'!BZ14,"")</f>
        <v>241.80639603425459</v>
      </c>
      <c r="CA14" s="11">
        <f>IFERROR('1.34 Spirits price'!CA14*'1.33 Spirits consumption pc'!CA14,"")</f>
        <v>234.61177659113872</v>
      </c>
      <c r="CB14" s="11">
        <f>IFERROR('1.34 Spirits price'!CB14*'1.33 Spirits consumption pc'!CB14,"")</f>
        <v>340.45431732384839</v>
      </c>
      <c r="CC14" s="11">
        <f>IFERROR('1.34 Spirits price'!CC14*'1.33 Spirits consumption pc'!CC14,"")</f>
        <v>185.55683888325797</v>
      </c>
      <c r="CD14" s="11">
        <f>IFERROR('1.34 Spirits price'!CD14*'1.33 Spirits consumption pc'!CD14,"")</f>
        <v>155.35883994907445</v>
      </c>
      <c r="CE14" s="11">
        <f>IFERROR('1.34 Spirits price'!CE14*'1.33 Spirits consumption pc'!CE14,"")</f>
        <v>303.51591487996149</v>
      </c>
      <c r="CF14" s="11">
        <f>IFERROR('1.34 Spirits price'!CF14*'1.33 Spirits consumption pc'!CF14,"")</f>
        <v>84.999620579754136</v>
      </c>
      <c r="CG14" s="11">
        <f>IFERROR('1.34 Spirits price'!CG14*'1.33 Spirits consumption pc'!CG14,"")</f>
        <v>244.34087598412586</v>
      </c>
      <c r="CH14" s="11">
        <f>IFERROR('1.34 Spirits price'!CH14*'1.33 Spirits consumption pc'!CH14,"")</f>
        <v>193.84365542186464</v>
      </c>
      <c r="CI14" s="11">
        <f>IFERROR('1.34 Spirits price'!CI14*'1.33 Spirits consumption pc'!CI14,"")</f>
        <v>194.53907752649377</v>
      </c>
      <c r="CJ14" s="11">
        <f>IFERROR('1.34 Spirits price'!CJ14*'1.33 Spirits consumption pc'!CJ14,"")</f>
        <v>54.84293596594415</v>
      </c>
      <c r="CK14" s="11">
        <f>IFERROR('1.34 Spirits price'!CK14*'1.33 Spirits consumption pc'!CK14,"")</f>
        <v>258.39077853006444</v>
      </c>
      <c r="CL14" s="11">
        <f>IFERROR('1.34 Spirits price'!CL14*'1.33 Spirits consumption pc'!CL14,"")</f>
        <v>81.845517836889897</v>
      </c>
      <c r="CM14" s="11">
        <f>IFERROR('1.34 Spirits price'!CM14*'1.33 Spirits consumption pc'!CM14,"")</f>
        <v>6.7737521159763903</v>
      </c>
      <c r="CN14" s="11">
        <f>IFERROR('1.34 Spirits price'!CN14*'1.33 Spirits consumption pc'!CN14,"")</f>
        <v>72.108854901243205</v>
      </c>
      <c r="CO14" s="11">
        <f>IFERROR('1.34 Spirits price'!CO14*'1.33 Spirits consumption pc'!CO14,"")</f>
        <v>3.4799544924914896</v>
      </c>
      <c r="CP14" s="11">
        <f>IFERROR('1.34 Spirits price'!CP14*'1.33 Spirits consumption pc'!CP14,"")</f>
        <v>5.5375017183995379</v>
      </c>
    </row>
    <row r="15" spans="1:94" x14ac:dyDescent="0.25">
      <c r="A15" s="1" t="s">
        <v>36</v>
      </c>
      <c r="B15" s="11">
        <f>IFERROR('1.34 Spirits price'!B15*'1.33 Spirits consumption pc'!B15,"")</f>
        <v>72.462519502589288</v>
      </c>
      <c r="C15" s="11">
        <f>IFERROR('1.34 Spirits price'!C15*'1.33 Spirits consumption pc'!C15,"")</f>
        <v>64.082787119607772</v>
      </c>
      <c r="D15" s="11">
        <f>IFERROR('1.34 Spirits price'!D15*'1.33 Spirits consumption pc'!D15,"")</f>
        <v>31.69988777854967</v>
      </c>
      <c r="E15" s="11">
        <f>IFERROR('1.34 Spirits price'!E15*'1.33 Spirits consumption pc'!E15,"")</f>
        <v>104.59816548994122</v>
      </c>
      <c r="F15" s="11">
        <f>IFERROR('1.34 Spirits price'!F15*'1.33 Spirits consumption pc'!F15,"")</f>
        <v>61.453913043478259</v>
      </c>
      <c r="G15" s="11">
        <f>IFERROR('1.34 Spirits price'!G15*'1.33 Spirits consumption pc'!G15,"")</f>
        <v>25.136900341431204</v>
      </c>
      <c r="H15" s="11">
        <f>IFERROR('1.34 Spirits price'!H15*'1.33 Spirits consumption pc'!H15,"")</f>
        <v>0.37609201001479292</v>
      </c>
      <c r="I15" s="11">
        <f>IFERROR('1.34 Spirits price'!I15*'1.33 Spirits consumption pc'!I15,"")</f>
        <v>200.27887319517978</v>
      </c>
      <c r="J15" s="11">
        <f>IFERROR('1.34 Spirits price'!J15*'1.33 Spirits consumption pc'!J15,"")</f>
        <v>81.834202651716751</v>
      </c>
      <c r="K15" s="11">
        <f>IFERROR('1.34 Spirits price'!K15*'1.33 Spirits consumption pc'!K15,"")</f>
        <v>28.142862343903591</v>
      </c>
      <c r="L15" s="11">
        <f>IFERROR('1.34 Spirits price'!L15*'1.33 Spirits consumption pc'!L15,"")</f>
        <v>0.85433952600713281</v>
      </c>
      <c r="M15" s="11">
        <f>IFERROR('1.34 Spirits price'!M15*'1.33 Spirits consumption pc'!M15,"")</f>
        <v>21.248989204861658</v>
      </c>
      <c r="N15" s="11">
        <f>IFERROR('1.34 Spirits price'!N15*'1.33 Spirits consumption pc'!N15,"")</f>
        <v>161.69062083271598</v>
      </c>
      <c r="O15" s="11">
        <f>IFERROR('1.34 Spirits price'!O15*'1.33 Spirits consumption pc'!O15,"")</f>
        <v>205.33774594432066</v>
      </c>
      <c r="P15" s="11">
        <f>IFERROR('1.34 Spirits price'!P15*'1.33 Spirits consumption pc'!P15,"")</f>
        <v>136.82567186199915</v>
      </c>
      <c r="Q15" s="11">
        <f>IFERROR('1.34 Spirits price'!Q15*'1.33 Spirits consumption pc'!Q15,"")</f>
        <v>81.255541026576182</v>
      </c>
      <c r="R15" s="11">
        <f>IFERROR('1.34 Spirits price'!R15*'1.33 Spirits consumption pc'!R15,"")</f>
        <v>93.14960548280402</v>
      </c>
      <c r="S15" s="11">
        <f>IFERROR('1.34 Spirits price'!S15*'1.33 Spirits consumption pc'!S15,"")</f>
        <v>8.5588779892053726</v>
      </c>
      <c r="T15" s="11">
        <f>IFERROR('1.34 Spirits price'!T15*'1.33 Spirits consumption pc'!T15,"")</f>
        <v>225.16984090117293</v>
      </c>
      <c r="U15" s="11">
        <f>IFERROR('1.34 Spirits price'!U15*'1.33 Spirits consumption pc'!U15,"")</f>
        <v>222.74344662397914</v>
      </c>
      <c r="V15" s="11">
        <f>IFERROR('1.34 Spirits price'!V15*'1.33 Spirits consumption pc'!V15,"")</f>
        <v>237.84992882803502</v>
      </c>
      <c r="W15" s="11">
        <f>IFERROR('1.34 Spirits price'!W15*'1.33 Spirits consumption pc'!W15,"")</f>
        <v>145.61589237253668</v>
      </c>
      <c r="X15" s="11">
        <f>IFERROR('1.34 Spirits price'!X15*'1.33 Spirits consumption pc'!X15,"")</f>
        <v>150.3518671146897</v>
      </c>
      <c r="Y15" s="11">
        <f>IFERROR('1.34 Spirits price'!Y15*'1.33 Spirits consumption pc'!Y15,"")</f>
        <v>41.769874586081912</v>
      </c>
      <c r="Z15" s="11">
        <f>IFERROR('1.34 Spirits price'!Z15*'1.33 Spirits consumption pc'!Z15,"")</f>
        <v>99.566208165170352</v>
      </c>
      <c r="AA15" s="11">
        <f>IFERROR('1.34 Spirits price'!AA15*'1.33 Spirits consumption pc'!AA15,"")</f>
        <v>148.33063513291572</v>
      </c>
      <c r="AB15" s="11">
        <f>IFERROR('1.34 Spirits price'!AB15*'1.33 Spirits consumption pc'!AB15,"")</f>
        <v>131.04668080371999</v>
      </c>
      <c r="AC15" s="11">
        <f>IFERROR('1.34 Spirits price'!AC15*'1.33 Spirits consumption pc'!AC15,"")</f>
        <v>421.91993781577918</v>
      </c>
      <c r="AD15" s="11">
        <f>IFERROR('1.34 Spirits price'!AD15*'1.33 Spirits consumption pc'!AD15,"")</f>
        <v>71.876305892185528</v>
      </c>
      <c r="AE15" s="11">
        <f>IFERROR('1.34 Spirits price'!AE15*'1.33 Spirits consumption pc'!AE15,"")</f>
        <v>125.6357984821573</v>
      </c>
      <c r="AF15" s="11">
        <f>IFERROR('1.34 Spirits price'!AF15*'1.33 Spirits consumption pc'!AF15,"")</f>
        <v>367.47702342128667</v>
      </c>
      <c r="AG15" s="11">
        <f>IFERROR('1.34 Spirits price'!AG15*'1.33 Spirits consumption pc'!AG15,"")</f>
        <v>221.30623506847471</v>
      </c>
      <c r="AH15" s="11">
        <f>IFERROR('1.34 Spirits price'!AH15*'1.33 Spirits consumption pc'!AH15,"")</f>
        <v>38.549192648984139</v>
      </c>
      <c r="AI15" s="11">
        <f>IFERROR('1.34 Spirits price'!AI15*'1.33 Spirits consumption pc'!AI15,"")</f>
        <v>174.85136232816811</v>
      </c>
      <c r="AJ15" s="11">
        <f>IFERROR('1.34 Spirits price'!AJ15*'1.33 Spirits consumption pc'!AJ15,"")</f>
        <v>51.892847688073488</v>
      </c>
      <c r="AK15" s="11">
        <f>IFERROR('1.34 Spirits price'!AK15*'1.33 Spirits consumption pc'!AK15,"")</f>
        <v>171.66444246168916</v>
      </c>
      <c r="AL15" s="11">
        <f>IFERROR('1.34 Spirits price'!AL15*'1.33 Spirits consumption pc'!AL15,"")</f>
        <v>86.722829492445854</v>
      </c>
      <c r="AM15" s="11">
        <f>IFERROR('1.34 Spirits price'!AM15*'1.33 Spirits consumption pc'!AM15,"")</f>
        <v>182.11724698750643</v>
      </c>
      <c r="AN15" s="11">
        <f>IFERROR('1.34 Spirits price'!AN15*'1.33 Spirits consumption pc'!AN15,"")</f>
        <v>168.83621527103165</v>
      </c>
      <c r="AO15" s="11">
        <f>IFERROR('1.34 Spirits price'!AO15*'1.33 Spirits consumption pc'!AO15,"")</f>
        <v>89.282762542233556</v>
      </c>
      <c r="AP15" s="11">
        <f>IFERROR('1.34 Spirits price'!AP15*'1.33 Spirits consumption pc'!AP15,"")</f>
        <v>80.480403532057124</v>
      </c>
      <c r="AQ15" s="11">
        <f>IFERROR('1.34 Spirits price'!AQ15*'1.33 Spirits consumption pc'!AQ15,"")</f>
        <v>63.006749211886699</v>
      </c>
      <c r="AR15" s="11">
        <f>IFERROR('1.34 Spirits price'!AR15*'1.33 Spirits consumption pc'!AR15,"")</f>
        <v>24.192540312887626</v>
      </c>
      <c r="AS15" s="11">
        <f>IFERROR('1.34 Spirits price'!AS15*'1.33 Spirits consumption pc'!AS15,"")</f>
        <v>71.522779367803878</v>
      </c>
      <c r="AT15" s="11">
        <f>IFERROR('1.34 Spirits price'!AT15*'1.33 Spirits consumption pc'!AT15,"")</f>
        <v>92.644431547923858</v>
      </c>
      <c r="AU15" s="11">
        <f>IFERROR('1.34 Spirits price'!AU15*'1.33 Spirits consumption pc'!AU15,"")</f>
        <v>60.508128020548163</v>
      </c>
      <c r="AV15" s="11">
        <f>IFERROR('1.34 Spirits price'!AV15*'1.33 Spirits consumption pc'!AV15,"")</f>
        <v>63.926843757956391</v>
      </c>
      <c r="AW15" s="11">
        <f>IFERROR('1.34 Spirits price'!AW15*'1.33 Spirits consumption pc'!AW15,"")</f>
        <v>53.328155181047954</v>
      </c>
      <c r="AX15" s="11">
        <f>IFERROR('1.34 Spirits price'!AX15*'1.33 Spirits consumption pc'!AX15,"")</f>
        <v>27.213577416944958</v>
      </c>
      <c r="AY15" s="11">
        <f>IFERROR('1.34 Spirits price'!AY15*'1.33 Spirits consumption pc'!AY15,"")</f>
        <v>18.431362408037131</v>
      </c>
      <c r="AZ15" s="11">
        <f>IFERROR('1.34 Spirits price'!AZ15*'1.33 Spirits consumption pc'!AZ15,"")</f>
        <v>74.779315678587622</v>
      </c>
      <c r="BA15" s="11">
        <f>IFERROR('1.34 Spirits price'!BA15*'1.33 Spirits consumption pc'!BA15,"")</f>
        <v>22.008473605862818</v>
      </c>
      <c r="BB15" s="11">
        <f>IFERROR('1.34 Spirits price'!BB15*'1.33 Spirits consumption pc'!BB15,"")</f>
        <v>77.230046948356815</v>
      </c>
      <c r="BC15" s="11">
        <f>IFERROR('1.34 Spirits price'!BC15*'1.33 Spirits consumption pc'!BC15,"")</f>
        <v>162.66019289205971</v>
      </c>
      <c r="BD15" s="11">
        <f>IFERROR('1.34 Spirits price'!BD15*'1.33 Spirits consumption pc'!BD15,"")</f>
        <v>26.811352769839527</v>
      </c>
      <c r="BE15" s="11">
        <f>IFERROR('1.34 Spirits price'!BE15*'1.33 Spirits consumption pc'!BE15,"")</f>
        <v>6.840185303029112</v>
      </c>
      <c r="BF15" s="11">
        <f>IFERROR('1.34 Spirits price'!BF15*'1.33 Spirits consumption pc'!BF15,"")</f>
        <v>5.2631105028093934</v>
      </c>
      <c r="BG15" s="11">
        <f>IFERROR('1.34 Spirits price'!BG15*'1.33 Spirits consumption pc'!BG15,"")</f>
        <v>7.1521627403874879</v>
      </c>
      <c r="BH15" s="11" t="str">
        <f>IFERROR('1.34 Spirits price'!BH15*'1.33 Spirits consumption pc'!BH15,"")</f>
        <v/>
      </c>
      <c r="BI15" s="11">
        <f>IFERROR('1.34 Spirits price'!BI15*'1.33 Spirits consumption pc'!BI15,"")</f>
        <v>126.89372789875303</v>
      </c>
      <c r="BJ15" s="11">
        <f>IFERROR('1.34 Spirits price'!BJ15*'1.33 Spirits consumption pc'!BJ15,"")</f>
        <v>5.8293223841859891</v>
      </c>
      <c r="BK15" s="11">
        <f>IFERROR('1.34 Spirits price'!BK15*'1.33 Spirits consumption pc'!BK15,"")</f>
        <v>7.7333070275343996</v>
      </c>
      <c r="BL15" s="11">
        <f>IFERROR('1.34 Spirits price'!BL15*'1.33 Spirits consumption pc'!BL15,"")</f>
        <v>4.5892608634013543</v>
      </c>
      <c r="BM15" s="11" t="str">
        <f>IFERROR('1.34 Spirits price'!BM15*'1.33 Spirits consumption pc'!BM15,"")</f>
        <v/>
      </c>
      <c r="BN15" s="11">
        <f>IFERROR('1.34 Spirits price'!BN15*'1.33 Spirits consumption pc'!BN15,"")</f>
        <v>71.970136624195476</v>
      </c>
      <c r="BO15" s="11">
        <f>IFERROR('1.34 Spirits price'!BO15*'1.33 Spirits consumption pc'!BO15,"")</f>
        <v>31.209930432410314</v>
      </c>
      <c r="BP15" s="11">
        <f>IFERROR('1.34 Spirits price'!BP15*'1.33 Spirits consumption pc'!BP15,"")</f>
        <v>581.1271453174179</v>
      </c>
      <c r="BQ15" s="11">
        <f>IFERROR('1.34 Spirits price'!BQ15*'1.33 Spirits consumption pc'!BQ15,"")</f>
        <v>204.24209402596551</v>
      </c>
      <c r="BR15" s="11">
        <f>IFERROR('1.34 Spirits price'!BR15*'1.33 Spirits consumption pc'!BR15,"")</f>
        <v>262.40317685176495</v>
      </c>
      <c r="BS15" s="11">
        <f>IFERROR('1.34 Spirits price'!BS15*'1.33 Spirits consumption pc'!BS15,"")</f>
        <v>197.78197300136654</v>
      </c>
      <c r="BT15" s="11">
        <f>IFERROR('1.34 Spirits price'!BT15*'1.33 Spirits consumption pc'!BT15,"")</f>
        <v>214.18837401674722</v>
      </c>
      <c r="BU15" s="11">
        <f>IFERROR('1.34 Spirits price'!BU15*'1.33 Spirits consumption pc'!BU15,"")</f>
        <v>214.51981211325264</v>
      </c>
      <c r="BV15" s="11">
        <f>IFERROR('1.34 Spirits price'!BV15*'1.33 Spirits consumption pc'!BV15,"")</f>
        <v>146.5818588057227</v>
      </c>
      <c r="BW15" s="11">
        <f>IFERROR('1.34 Spirits price'!BW15*'1.33 Spirits consumption pc'!BW15,"")</f>
        <v>209.68835897618959</v>
      </c>
      <c r="BX15" s="11">
        <f>IFERROR('1.34 Spirits price'!BX15*'1.33 Spirits consumption pc'!BX15,"")</f>
        <v>281.11006689148104</v>
      </c>
      <c r="BY15" s="11">
        <f>IFERROR('1.34 Spirits price'!BY15*'1.33 Spirits consumption pc'!BY15,"")</f>
        <v>342.34585200032677</v>
      </c>
      <c r="BZ15" s="11">
        <f>IFERROR('1.34 Spirits price'!BZ15*'1.33 Spirits consumption pc'!BZ15,"")</f>
        <v>253.89792073637949</v>
      </c>
      <c r="CA15" s="11">
        <f>IFERROR('1.34 Spirits price'!CA15*'1.33 Spirits consumption pc'!CA15,"")</f>
        <v>228.50703406157982</v>
      </c>
      <c r="CB15" s="11">
        <f>IFERROR('1.34 Spirits price'!CB15*'1.33 Spirits consumption pc'!CB15,"")</f>
        <v>337.63150443248884</v>
      </c>
      <c r="CC15" s="11">
        <f>IFERROR('1.34 Spirits price'!CC15*'1.33 Spirits consumption pc'!CC15,"")</f>
        <v>183.56141891122087</v>
      </c>
      <c r="CD15" s="11">
        <f>IFERROR('1.34 Spirits price'!CD15*'1.33 Spirits consumption pc'!CD15,"")</f>
        <v>162.87634985339344</v>
      </c>
      <c r="CE15" s="11">
        <f>IFERROR('1.34 Spirits price'!CE15*'1.33 Spirits consumption pc'!CE15,"")</f>
        <v>292.53855443153248</v>
      </c>
      <c r="CF15" s="11">
        <f>IFERROR('1.34 Spirits price'!CF15*'1.33 Spirits consumption pc'!CF15,"")</f>
        <v>84.616631544820876</v>
      </c>
      <c r="CG15" s="11">
        <f>IFERROR('1.34 Spirits price'!CG15*'1.33 Spirits consumption pc'!CG15,"")</f>
        <v>234.90462871218267</v>
      </c>
      <c r="CH15" s="11">
        <f>IFERROR('1.34 Spirits price'!CH15*'1.33 Spirits consumption pc'!CH15,"")</f>
        <v>200.59858307433106</v>
      </c>
      <c r="CI15" s="11">
        <f>IFERROR('1.34 Spirits price'!CI15*'1.33 Spirits consumption pc'!CI15,"")</f>
        <v>195.99208866664176</v>
      </c>
      <c r="CJ15" s="11">
        <f>IFERROR('1.34 Spirits price'!CJ15*'1.33 Spirits consumption pc'!CJ15,"")</f>
        <v>58.488061205330347</v>
      </c>
      <c r="CK15" s="11">
        <f>IFERROR('1.34 Spirits price'!CK15*'1.33 Spirits consumption pc'!CK15,"")</f>
        <v>259.36346437619414</v>
      </c>
      <c r="CL15" s="11">
        <f>IFERROR('1.34 Spirits price'!CL15*'1.33 Spirits consumption pc'!CL15,"")</f>
        <v>84.010954794157044</v>
      </c>
      <c r="CM15" s="11">
        <f>IFERROR('1.34 Spirits price'!CM15*'1.33 Spirits consumption pc'!CM15,"")</f>
        <v>7.753360682395777</v>
      </c>
      <c r="CN15" s="11">
        <f>IFERROR('1.34 Spirits price'!CN15*'1.33 Spirits consumption pc'!CN15,"")</f>
        <v>74.258637384473261</v>
      </c>
      <c r="CO15" s="11">
        <f>IFERROR('1.34 Spirits price'!CO15*'1.33 Spirits consumption pc'!CO15,"")</f>
        <v>3.5640455317354158</v>
      </c>
      <c r="CP15" s="11">
        <f>IFERROR('1.34 Spirits price'!CP15*'1.33 Spirits consumption pc'!CP15,"")</f>
        <v>5.8847420762523637</v>
      </c>
    </row>
    <row r="16" spans="1:94" x14ac:dyDescent="0.25">
      <c r="A16" s="1" t="s">
        <v>37</v>
      </c>
      <c r="B16" s="11">
        <f>IFERROR('1.34 Spirits price'!B16*'1.33 Spirits consumption pc'!B16,"")</f>
        <v>69.972705468964591</v>
      </c>
      <c r="C16" s="11">
        <f>IFERROR('1.34 Spirits price'!C16*'1.33 Spirits consumption pc'!C16,"")</f>
        <v>61.020077501951683</v>
      </c>
      <c r="D16" s="11">
        <f>IFERROR('1.34 Spirits price'!D16*'1.33 Spirits consumption pc'!D16,"")</f>
        <v>32.794842304080362</v>
      </c>
      <c r="E16" s="11">
        <f>IFERROR('1.34 Spirits price'!E16*'1.33 Spirits consumption pc'!E16,"")</f>
        <v>96.787509553765659</v>
      </c>
      <c r="F16" s="11">
        <f>IFERROR('1.34 Spirits price'!F16*'1.33 Spirits consumption pc'!F16,"")</f>
        <v>63.106729082950139</v>
      </c>
      <c r="G16" s="11">
        <f>IFERROR('1.34 Spirits price'!G16*'1.33 Spirits consumption pc'!G16,"")</f>
        <v>25.590631253350484</v>
      </c>
      <c r="H16" s="11">
        <f>IFERROR('1.34 Spirits price'!H16*'1.33 Spirits consumption pc'!H16,"")</f>
        <v>0.38160018989620159</v>
      </c>
      <c r="I16" s="11">
        <f>IFERROR('1.34 Spirits price'!I16*'1.33 Spirits consumption pc'!I16,"")</f>
        <v>191.49028247698482</v>
      </c>
      <c r="J16" s="11">
        <f>IFERROR('1.34 Spirits price'!J16*'1.33 Spirits consumption pc'!J16,"")</f>
        <v>73.714512143955986</v>
      </c>
      <c r="K16" s="11">
        <f>IFERROR('1.34 Spirits price'!K16*'1.33 Spirits consumption pc'!K16,"")</f>
        <v>28.093339433949932</v>
      </c>
      <c r="L16" s="11">
        <f>IFERROR('1.34 Spirits price'!L16*'1.33 Spirits consumption pc'!L16,"")</f>
        <v>0.94193660653151723</v>
      </c>
      <c r="M16" s="11">
        <f>IFERROR('1.34 Spirits price'!M16*'1.33 Spirits consumption pc'!M16,"")</f>
        <v>20.824360214527729</v>
      </c>
      <c r="N16" s="11">
        <f>IFERROR('1.34 Spirits price'!N16*'1.33 Spirits consumption pc'!N16,"")</f>
        <v>169.91791140281919</v>
      </c>
      <c r="O16" s="11">
        <f>IFERROR('1.34 Spirits price'!O16*'1.33 Spirits consumption pc'!O16,"")</f>
        <v>222.18983023956849</v>
      </c>
      <c r="P16" s="11">
        <f>IFERROR('1.34 Spirits price'!P16*'1.33 Spirits consumption pc'!P16,"")</f>
        <v>138.10084069565963</v>
      </c>
      <c r="Q16" s="11">
        <f>IFERROR('1.34 Spirits price'!Q16*'1.33 Spirits consumption pc'!Q16,"")</f>
        <v>80.968904113634352</v>
      </c>
      <c r="R16" s="11">
        <f>IFERROR('1.34 Spirits price'!R16*'1.33 Spirits consumption pc'!R16,"")</f>
        <v>95.928715869448823</v>
      </c>
      <c r="S16" s="11">
        <f>IFERROR('1.34 Spirits price'!S16*'1.33 Spirits consumption pc'!S16,"")</f>
        <v>9.6177046264307808</v>
      </c>
      <c r="T16" s="11">
        <f>IFERROR('1.34 Spirits price'!T16*'1.33 Spirits consumption pc'!T16,"")</f>
        <v>214.70582983662172</v>
      </c>
      <c r="U16" s="11">
        <f>IFERROR('1.34 Spirits price'!U16*'1.33 Spirits consumption pc'!U16,"")</f>
        <v>209.62565935724092</v>
      </c>
      <c r="V16" s="11">
        <f>IFERROR('1.34 Spirits price'!V16*'1.33 Spirits consumption pc'!V16,"")</f>
        <v>241.40935698646052</v>
      </c>
      <c r="W16" s="11">
        <f>IFERROR('1.34 Spirits price'!W16*'1.33 Spirits consumption pc'!W16,"")</f>
        <v>132.62445407870288</v>
      </c>
      <c r="X16" s="11">
        <f>IFERROR('1.34 Spirits price'!X16*'1.33 Spirits consumption pc'!X16,"")</f>
        <v>160.46344606155341</v>
      </c>
      <c r="Y16" s="11">
        <f>IFERROR('1.34 Spirits price'!Y16*'1.33 Spirits consumption pc'!Y16,"")</f>
        <v>38.251651479150894</v>
      </c>
      <c r="Z16" s="11">
        <f>IFERROR('1.34 Spirits price'!Z16*'1.33 Spirits consumption pc'!Z16,"")</f>
        <v>101.97772471948882</v>
      </c>
      <c r="AA16" s="11">
        <f>IFERROR('1.34 Spirits price'!AA16*'1.33 Spirits consumption pc'!AA16,"")</f>
        <v>141.0174918191021</v>
      </c>
      <c r="AB16" s="11">
        <f>IFERROR('1.34 Spirits price'!AB16*'1.33 Spirits consumption pc'!AB16,"")</f>
        <v>126.85970853468285</v>
      </c>
      <c r="AC16" s="11">
        <f>IFERROR('1.34 Spirits price'!AC16*'1.33 Spirits consumption pc'!AC16,"")</f>
        <v>417.7086589559238</v>
      </c>
      <c r="AD16" s="11">
        <f>IFERROR('1.34 Spirits price'!AD16*'1.33 Spirits consumption pc'!AD16,"")</f>
        <v>73.42982339662727</v>
      </c>
      <c r="AE16" s="11">
        <f>IFERROR('1.34 Spirits price'!AE16*'1.33 Spirits consumption pc'!AE16,"")</f>
        <v>127.06785186385081</v>
      </c>
      <c r="AF16" s="11">
        <f>IFERROR('1.34 Spirits price'!AF16*'1.33 Spirits consumption pc'!AF16,"")</f>
        <v>376.16787409442912</v>
      </c>
      <c r="AG16" s="11">
        <f>IFERROR('1.34 Spirits price'!AG16*'1.33 Spirits consumption pc'!AG16,"")</f>
        <v>238.66145744861558</v>
      </c>
      <c r="AH16" s="11">
        <f>IFERROR('1.34 Spirits price'!AH16*'1.33 Spirits consumption pc'!AH16,"")</f>
        <v>37.440666472924541</v>
      </c>
      <c r="AI16" s="11">
        <f>IFERROR('1.34 Spirits price'!AI16*'1.33 Spirits consumption pc'!AI16,"")</f>
        <v>183.24644051153766</v>
      </c>
      <c r="AJ16" s="11">
        <f>IFERROR('1.34 Spirits price'!AJ16*'1.33 Spirits consumption pc'!AJ16,"")</f>
        <v>48.818637108781637</v>
      </c>
      <c r="AK16" s="11">
        <f>IFERROR('1.34 Spirits price'!AK16*'1.33 Spirits consumption pc'!AK16,"")</f>
        <v>147.32621083910075</v>
      </c>
      <c r="AL16" s="11">
        <f>IFERROR('1.34 Spirits price'!AL16*'1.33 Spirits consumption pc'!AL16,"")</f>
        <v>89.914367269267373</v>
      </c>
      <c r="AM16" s="11">
        <f>IFERROR('1.34 Spirits price'!AM16*'1.33 Spirits consumption pc'!AM16,"")</f>
        <v>183.38595616610354</v>
      </c>
      <c r="AN16" s="11">
        <f>IFERROR('1.34 Spirits price'!AN16*'1.33 Spirits consumption pc'!AN16,"")</f>
        <v>168.64780942215324</v>
      </c>
      <c r="AO16" s="11">
        <f>IFERROR('1.34 Spirits price'!AO16*'1.33 Spirits consumption pc'!AO16,"")</f>
        <v>65.470927353752572</v>
      </c>
      <c r="AP16" s="11">
        <f>IFERROR('1.34 Spirits price'!AP16*'1.33 Spirits consumption pc'!AP16,"")</f>
        <v>76.369609789042244</v>
      </c>
      <c r="AQ16" s="11">
        <f>IFERROR('1.34 Spirits price'!AQ16*'1.33 Spirits consumption pc'!AQ16,"")</f>
        <v>51.919497440670078</v>
      </c>
      <c r="AR16" s="11">
        <f>IFERROR('1.34 Spirits price'!AR16*'1.33 Spirits consumption pc'!AR16,"")</f>
        <v>25.894962080686245</v>
      </c>
      <c r="AS16" s="11">
        <f>IFERROR('1.34 Spirits price'!AS16*'1.33 Spirits consumption pc'!AS16,"")</f>
        <v>72.545382110357309</v>
      </c>
      <c r="AT16" s="11">
        <f>IFERROR('1.34 Spirits price'!AT16*'1.33 Spirits consumption pc'!AT16,"")</f>
        <v>81.649082904529749</v>
      </c>
      <c r="AU16" s="11">
        <f>IFERROR('1.34 Spirits price'!AU16*'1.33 Spirits consumption pc'!AU16,"")</f>
        <v>56.367882087572241</v>
      </c>
      <c r="AV16" s="11">
        <f>IFERROR('1.34 Spirits price'!AV16*'1.33 Spirits consumption pc'!AV16,"")</f>
        <v>61.364731516205389</v>
      </c>
      <c r="AW16" s="11">
        <f>IFERROR('1.34 Spirits price'!AW16*'1.33 Spirits consumption pc'!AW16,"")</f>
        <v>52.481408407952657</v>
      </c>
      <c r="AX16" s="11">
        <f>IFERROR('1.34 Spirits price'!AX16*'1.33 Spirits consumption pc'!AX16,"")</f>
        <v>30.925177168944028</v>
      </c>
      <c r="AY16" s="11">
        <f>IFERROR('1.34 Spirits price'!AY16*'1.33 Spirits consumption pc'!AY16,"")</f>
        <v>18.543856441168497</v>
      </c>
      <c r="AZ16" s="11">
        <f>IFERROR('1.34 Spirits price'!AZ16*'1.33 Spirits consumption pc'!AZ16,"")</f>
        <v>76.767863665582553</v>
      </c>
      <c r="BA16" s="11">
        <f>IFERROR('1.34 Spirits price'!BA16*'1.33 Spirits consumption pc'!BA16,"")</f>
        <v>22.467883421420524</v>
      </c>
      <c r="BB16" s="11">
        <f>IFERROR('1.34 Spirits price'!BB16*'1.33 Spirits consumption pc'!BB16,"")</f>
        <v>70.127211580640449</v>
      </c>
      <c r="BC16" s="11">
        <f>IFERROR('1.34 Spirits price'!BC16*'1.33 Spirits consumption pc'!BC16,"")</f>
        <v>57.500211769152074</v>
      </c>
      <c r="BD16" s="11">
        <f>IFERROR('1.34 Spirits price'!BD16*'1.33 Spirits consumption pc'!BD16,"")</f>
        <v>28.364624308993648</v>
      </c>
      <c r="BE16" s="11">
        <f>IFERROR('1.34 Spirits price'!BE16*'1.33 Spirits consumption pc'!BE16,"")</f>
        <v>7.1505073932239673</v>
      </c>
      <c r="BF16" s="11">
        <f>IFERROR('1.34 Spirits price'!BF16*'1.33 Spirits consumption pc'!BF16,"")</f>
        <v>5.4450445703245078</v>
      </c>
      <c r="BG16" s="11">
        <f>IFERROR('1.34 Spirits price'!BG16*'1.33 Spirits consumption pc'!BG16,"")</f>
        <v>8.0318944312975766</v>
      </c>
      <c r="BH16" s="11" t="str">
        <f>IFERROR('1.34 Spirits price'!BH16*'1.33 Spirits consumption pc'!BH16,"")</f>
        <v/>
      </c>
      <c r="BI16" s="11">
        <f>IFERROR('1.34 Spirits price'!BI16*'1.33 Spirits consumption pc'!BI16,"")</f>
        <v>124.17178212998151</v>
      </c>
      <c r="BJ16" s="11">
        <f>IFERROR('1.34 Spirits price'!BJ16*'1.33 Spirits consumption pc'!BJ16,"")</f>
        <v>7.0056794372275064</v>
      </c>
      <c r="BK16" s="11">
        <f>IFERROR('1.34 Spirits price'!BK16*'1.33 Spirits consumption pc'!BK16,"")</f>
        <v>8.133556595875147</v>
      </c>
      <c r="BL16" s="11">
        <f>IFERROR('1.34 Spirits price'!BL16*'1.33 Spirits consumption pc'!BL16,"")</f>
        <v>5.33987694110753</v>
      </c>
      <c r="BM16" s="11" t="str">
        <f>IFERROR('1.34 Spirits price'!BM16*'1.33 Spirits consumption pc'!BM16,"")</f>
        <v/>
      </c>
      <c r="BN16" s="11">
        <f>IFERROR('1.34 Spirits price'!BN16*'1.33 Spirits consumption pc'!BN16,"")</f>
        <v>71.211118955105775</v>
      </c>
      <c r="BO16" s="11">
        <f>IFERROR('1.34 Spirits price'!BO16*'1.33 Spirits consumption pc'!BO16,"")</f>
        <v>33.795392600455166</v>
      </c>
      <c r="BP16" s="11">
        <f>IFERROR('1.34 Spirits price'!BP16*'1.33 Spirits consumption pc'!BP16,"")</f>
        <v>623.01806513792735</v>
      </c>
      <c r="BQ16" s="11">
        <f>IFERROR('1.34 Spirits price'!BQ16*'1.33 Spirits consumption pc'!BQ16,"")</f>
        <v>208.965921034996</v>
      </c>
      <c r="BR16" s="11">
        <f>IFERROR('1.34 Spirits price'!BR16*'1.33 Spirits consumption pc'!BR16,"")</f>
        <v>248.91672575435277</v>
      </c>
      <c r="BS16" s="11">
        <f>IFERROR('1.34 Spirits price'!BS16*'1.33 Spirits consumption pc'!BS16,"")</f>
        <v>204.51293071410365</v>
      </c>
      <c r="BT16" s="11">
        <f>IFERROR('1.34 Spirits price'!BT16*'1.33 Spirits consumption pc'!BT16,"")</f>
        <v>214.79851470905567</v>
      </c>
      <c r="BU16" s="11">
        <f>IFERROR('1.34 Spirits price'!BU16*'1.33 Spirits consumption pc'!BU16,"")</f>
        <v>220.0096392340335</v>
      </c>
      <c r="BV16" s="11">
        <f>IFERROR('1.34 Spirits price'!BV16*'1.33 Spirits consumption pc'!BV16,"")</f>
        <v>148.58526523474285</v>
      </c>
      <c r="BW16" s="11">
        <f>IFERROR('1.34 Spirits price'!BW16*'1.33 Spirits consumption pc'!BW16,"")</f>
        <v>212.13036678987774</v>
      </c>
      <c r="BX16" s="11">
        <f>IFERROR('1.34 Spirits price'!BX16*'1.33 Spirits consumption pc'!BX16,"")</f>
        <v>270.08236567424285</v>
      </c>
      <c r="BY16" s="11">
        <f>IFERROR('1.34 Spirits price'!BY16*'1.33 Spirits consumption pc'!BY16,"")</f>
        <v>343.60364531680648</v>
      </c>
      <c r="BZ16" s="11">
        <f>IFERROR('1.34 Spirits price'!BZ16*'1.33 Spirits consumption pc'!BZ16,"")</f>
        <v>256.29615872721087</v>
      </c>
      <c r="CA16" s="11">
        <f>IFERROR('1.34 Spirits price'!CA16*'1.33 Spirits consumption pc'!CA16,"")</f>
        <v>219.94545521104078</v>
      </c>
      <c r="CB16" s="11">
        <f>IFERROR('1.34 Spirits price'!CB16*'1.33 Spirits consumption pc'!CB16,"")</f>
        <v>329.23678210834873</v>
      </c>
      <c r="CC16" s="11">
        <f>IFERROR('1.34 Spirits price'!CC16*'1.33 Spirits consumption pc'!CC16,"")</f>
        <v>174.21898007163225</v>
      </c>
      <c r="CD16" s="11">
        <f>IFERROR('1.34 Spirits price'!CD16*'1.33 Spirits consumption pc'!CD16,"")</f>
        <v>163.77389433903966</v>
      </c>
      <c r="CE16" s="11">
        <f>IFERROR('1.34 Spirits price'!CE16*'1.33 Spirits consumption pc'!CE16,"")</f>
        <v>272.43545829989625</v>
      </c>
      <c r="CF16" s="11">
        <f>IFERROR('1.34 Spirits price'!CF16*'1.33 Spirits consumption pc'!CF16,"")</f>
        <v>85.276150105971837</v>
      </c>
      <c r="CG16" s="11">
        <f>IFERROR('1.34 Spirits price'!CG16*'1.33 Spirits consumption pc'!CG16,"")</f>
        <v>227.11460649034018</v>
      </c>
      <c r="CH16" s="11">
        <f>IFERROR('1.34 Spirits price'!CH16*'1.33 Spirits consumption pc'!CH16,"")</f>
        <v>188.17198726788254</v>
      </c>
      <c r="CI16" s="11">
        <f>IFERROR('1.34 Spirits price'!CI16*'1.33 Spirits consumption pc'!CI16,"")</f>
        <v>197.23327927662294</v>
      </c>
      <c r="CJ16" s="11">
        <f>IFERROR('1.34 Spirits price'!CJ16*'1.33 Spirits consumption pc'!CJ16,"")</f>
        <v>59.194265135734774</v>
      </c>
      <c r="CK16" s="11">
        <f>IFERROR('1.34 Spirits price'!CK16*'1.33 Spirits consumption pc'!CK16,"")</f>
        <v>280.09292735152377</v>
      </c>
      <c r="CL16" s="11">
        <f>IFERROR('1.34 Spirits price'!CL16*'1.33 Spirits consumption pc'!CL16,"")</f>
        <v>84.504252825304121</v>
      </c>
      <c r="CM16" s="11">
        <f>IFERROR('1.34 Spirits price'!CM16*'1.33 Spirits consumption pc'!CM16,"")</f>
        <v>8.2867043945805658</v>
      </c>
      <c r="CN16" s="11">
        <f>IFERROR('1.34 Spirits price'!CN16*'1.33 Spirits consumption pc'!CN16,"")</f>
        <v>135.21510643088325</v>
      </c>
      <c r="CO16" s="11">
        <f>IFERROR('1.34 Spirits price'!CO16*'1.33 Spirits consumption pc'!CO16,"")</f>
        <v>4.3780659214722721</v>
      </c>
      <c r="CP16" s="11">
        <f>IFERROR('1.34 Spirits price'!CP16*'1.33 Spirits consumption pc'!CP16,"")</f>
        <v>6.077698106434303</v>
      </c>
    </row>
    <row r="17" spans="1:94" x14ac:dyDescent="0.25">
      <c r="A17" s="1" t="s">
        <v>38</v>
      </c>
      <c r="B17" s="11">
        <f>IFERROR('1.34 Spirits price'!B17*'1.33 Spirits consumption pc'!B17,"")</f>
        <v>64.759766904178051</v>
      </c>
      <c r="C17" s="11">
        <f>IFERROR('1.34 Spirits price'!C17*'1.33 Spirits consumption pc'!C17,"")</f>
        <v>59.334301480631296</v>
      </c>
      <c r="D17" s="11">
        <f>IFERROR('1.34 Spirits price'!D17*'1.33 Spirits consumption pc'!D17,"")</f>
        <v>25.591577191702282</v>
      </c>
      <c r="E17" s="11">
        <f>IFERROR('1.34 Spirits price'!E17*'1.33 Spirits consumption pc'!E17,"")</f>
        <v>96.651459987425241</v>
      </c>
      <c r="F17" s="11">
        <f>IFERROR('1.34 Spirits price'!F17*'1.33 Spirits consumption pc'!F17,"")</f>
        <v>65.519414682267836</v>
      </c>
      <c r="G17" s="11">
        <f>IFERROR('1.34 Spirits price'!G17*'1.33 Spirits consumption pc'!G17,"")</f>
        <v>24.19209545134213</v>
      </c>
      <c r="H17" s="11">
        <f>IFERROR('1.34 Spirits price'!H17*'1.33 Spirits consumption pc'!H17,"")</f>
        <v>0.36689938570559993</v>
      </c>
      <c r="I17" s="11">
        <f>IFERROR('1.34 Spirits price'!I17*'1.33 Spirits consumption pc'!I17,"")</f>
        <v>175.49616388253412</v>
      </c>
      <c r="J17" s="11">
        <f>IFERROR('1.34 Spirits price'!J17*'1.33 Spirits consumption pc'!J17,"")</f>
        <v>60.863374613180838</v>
      </c>
      <c r="K17" s="11">
        <f>IFERROR('1.34 Spirits price'!K17*'1.33 Spirits consumption pc'!K17,"")</f>
        <v>25.587420190542563</v>
      </c>
      <c r="L17" s="11">
        <f>IFERROR('1.34 Spirits price'!L17*'1.33 Spirits consumption pc'!L17,"")</f>
        <v>0.87283359684191986</v>
      </c>
      <c r="M17" s="11">
        <f>IFERROR('1.34 Spirits price'!M17*'1.33 Spirits consumption pc'!M17,"")</f>
        <v>19.878966508241358</v>
      </c>
      <c r="N17" s="11">
        <f>IFERROR('1.34 Spirits price'!N17*'1.33 Spirits consumption pc'!N17,"")</f>
        <v>166.03432700993676</v>
      </c>
      <c r="O17" s="11">
        <f>IFERROR('1.34 Spirits price'!O17*'1.33 Spirits consumption pc'!O17,"")</f>
        <v>209.78722563565597</v>
      </c>
      <c r="P17" s="11">
        <f>IFERROR('1.34 Spirits price'!P17*'1.33 Spirits consumption pc'!P17,"")</f>
        <v>135.57766986148212</v>
      </c>
      <c r="Q17" s="11">
        <f>IFERROR('1.34 Spirits price'!Q17*'1.33 Spirits consumption pc'!Q17,"")</f>
        <v>81.904784327112964</v>
      </c>
      <c r="R17" s="11">
        <f>IFERROR('1.34 Spirits price'!R17*'1.33 Spirits consumption pc'!R17,"")</f>
        <v>90.801382704081803</v>
      </c>
      <c r="S17" s="11">
        <f>IFERROR('1.34 Spirits price'!S17*'1.33 Spirits consumption pc'!S17,"")</f>
        <v>10.163984949854248</v>
      </c>
      <c r="T17" s="11">
        <f>IFERROR('1.34 Spirits price'!T17*'1.33 Spirits consumption pc'!T17,"")</f>
        <v>181.01396465657058</v>
      </c>
      <c r="U17" s="11">
        <f>IFERROR('1.34 Spirits price'!U17*'1.33 Spirits consumption pc'!U17,"")</f>
        <v>177.07131992846283</v>
      </c>
      <c r="V17" s="11">
        <f>IFERROR('1.34 Spirits price'!V17*'1.33 Spirits consumption pc'!V17,"")</f>
        <v>201.73011900057082</v>
      </c>
      <c r="W17" s="11">
        <f>IFERROR('1.34 Spirits price'!W17*'1.33 Spirits consumption pc'!W17,"")</f>
        <v>97.033650135483597</v>
      </c>
      <c r="X17" s="11">
        <f>IFERROR('1.34 Spirits price'!X17*'1.33 Spirits consumption pc'!X17,"")</f>
        <v>117.41377491825759</v>
      </c>
      <c r="Y17" s="11">
        <f>IFERROR('1.34 Spirits price'!Y17*'1.33 Spirits consumption pc'!Y17,"")</f>
        <v>34.130139135892875</v>
      </c>
      <c r="Z17" s="11">
        <f>IFERROR('1.34 Spirits price'!Z17*'1.33 Spirits consumption pc'!Z17,"")</f>
        <v>88.320235483602232</v>
      </c>
      <c r="AA17" s="11">
        <f>IFERROR('1.34 Spirits price'!AA17*'1.33 Spirits consumption pc'!AA17,"")</f>
        <v>115.38915790716902</v>
      </c>
      <c r="AB17" s="11">
        <f>IFERROR('1.34 Spirits price'!AB17*'1.33 Spirits consumption pc'!AB17,"")</f>
        <v>107.77829441181215</v>
      </c>
      <c r="AC17" s="11">
        <f>IFERROR('1.34 Spirits price'!AC17*'1.33 Spirits consumption pc'!AC17,"")</f>
        <v>367.28443536987595</v>
      </c>
      <c r="AD17" s="11">
        <f>IFERROR('1.34 Spirits price'!AD17*'1.33 Spirits consumption pc'!AD17,"")</f>
        <v>58.74782142378335</v>
      </c>
      <c r="AE17" s="11">
        <f>IFERROR('1.34 Spirits price'!AE17*'1.33 Spirits consumption pc'!AE17,"")</f>
        <v>111.1144932830066</v>
      </c>
      <c r="AF17" s="11">
        <f>IFERROR('1.34 Spirits price'!AF17*'1.33 Spirits consumption pc'!AF17,"")</f>
        <v>334.22284879915418</v>
      </c>
      <c r="AG17" s="11">
        <f>IFERROR('1.34 Spirits price'!AG17*'1.33 Spirits consumption pc'!AG17,"")</f>
        <v>213.6719953445384</v>
      </c>
      <c r="AH17" s="11">
        <f>IFERROR('1.34 Spirits price'!AH17*'1.33 Spirits consumption pc'!AH17,"")</f>
        <v>31.841277522380835</v>
      </c>
      <c r="AI17" s="11">
        <f>IFERROR('1.34 Spirits price'!AI17*'1.33 Spirits consumption pc'!AI17,"")</f>
        <v>153.63864589668026</v>
      </c>
      <c r="AJ17" s="11">
        <f>IFERROR('1.34 Spirits price'!AJ17*'1.33 Spirits consumption pc'!AJ17,"")</f>
        <v>42.434551548518925</v>
      </c>
      <c r="AK17" s="11">
        <f>IFERROR('1.34 Spirits price'!AK17*'1.33 Spirits consumption pc'!AK17,"")</f>
        <v>97.670108993112564</v>
      </c>
      <c r="AL17" s="11">
        <f>IFERROR('1.34 Spirits price'!AL17*'1.33 Spirits consumption pc'!AL17,"")</f>
        <v>77.68355623057559</v>
      </c>
      <c r="AM17" s="11">
        <f>IFERROR('1.34 Spirits price'!AM17*'1.33 Spirits consumption pc'!AM17,"")</f>
        <v>157.43832912046346</v>
      </c>
      <c r="AN17" s="11">
        <f>IFERROR('1.34 Spirits price'!AN17*'1.33 Spirits consumption pc'!AN17,"")</f>
        <v>141.54830578312084</v>
      </c>
      <c r="AO17" s="11">
        <f>IFERROR('1.34 Spirits price'!AO17*'1.33 Spirits consumption pc'!AO17,"")</f>
        <v>35.145420915595103</v>
      </c>
      <c r="AP17" s="11">
        <f>IFERROR('1.34 Spirits price'!AP17*'1.33 Spirits consumption pc'!AP17,"")</f>
        <v>67.434696441897259</v>
      </c>
      <c r="AQ17" s="11">
        <f>IFERROR('1.34 Spirits price'!AQ17*'1.33 Spirits consumption pc'!AQ17,"")</f>
        <v>60.448950636619919</v>
      </c>
      <c r="AR17" s="11">
        <f>IFERROR('1.34 Spirits price'!AR17*'1.33 Spirits consumption pc'!AR17,"")</f>
        <v>27.385381409270185</v>
      </c>
      <c r="AS17" s="11">
        <f>IFERROR('1.34 Spirits price'!AS17*'1.33 Spirits consumption pc'!AS17,"")</f>
        <v>56.342270174045872</v>
      </c>
      <c r="AT17" s="11">
        <f>IFERROR('1.34 Spirits price'!AT17*'1.33 Spirits consumption pc'!AT17,"")</f>
        <v>71.478318039235361</v>
      </c>
      <c r="AU17" s="11">
        <f>IFERROR('1.34 Spirits price'!AU17*'1.33 Spirits consumption pc'!AU17,"")</f>
        <v>42.466415225788793</v>
      </c>
      <c r="AV17" s="11">
        <f>IFERROR('1.34 Spirits price'!AV17*'1.33 Spirits consumption pc'!AV17,"")</f>
        <v>63.842556185588343</v>
      </c>
      <c r="AW17" s="11">
        <f>IFERROR('1.34 Spirits price'!AW17*'1.33 Spirits consumption pc'!AW17,"")</f>
        <v>52.103164265245184</v>
      </c>
      <c r="AX17" s="11">
        <f>IFERROR('1.34 Spirits price'!AX17*'1.33 Spirits consumption pc'!AX17,"")</f>
        <v>32.314610638983183</v>
      </c>
      <c r="AY17" s="11">
        <f>IFERROR('1.34 Spirits price'!AY17*'1.33 Spirits consumption pc'!AY17,"")</f>
        <v>19.12015305965512</v>
      </c>
      <c r="AZ17" s="11">
        <f>IFERROR('1.34 Spirits price'!AZ17*'1.33 Spirits consumption pc'!AZ17,"")</f>
        <v>68.545047442393624</v>
      </c>
      <c r="BA17" s="11">
        <f>IFERROR('1.34 Spirits price'!BA17*'1.33 Spirits consumption pc'!BA17,"")</f>
        <v>23.78516542529966</v>
      </c>
      <c r="BB17" s="11">
        <f>IFERROR('1.34 Spirits price'!BB17*'1.33 Spirits consumption pc'!BB17,"")</f>
        <v>65.858491665695297</v>
      </c>
      <c r="BC17" s="11">
        <f>IFERROR('1.34 Spirits price'!BC17*'1.33 Spirits consumption pc'!BC17,"")</f>
        <v>70.801495430450586</v>
      </c>
      <c r="BD17" s="11">
        <f>IFERROR('1.34 Spirits price'!BD17*'1.33 Spirits consumption pc'!BD17,"")</f>
        <v>27.594015387271828</v>
      </c>
      <c r="BE17" s="11">
        <f>IFERROR('1.34 Spirits price'!BE17*'1.33 Spirits consumption pc'!BE17,"")</f>
        <v>6.2193538628313565</v>
      </c>
      <c r="BF17" s="11">
        <f>IFERROR('1.34 Spirits price'!BF17*'1.33 Spirits consumption pc'!BF17,"")</f>
        <v>4.8491702435722797</v>
      </c>
      <c r="BG17" s="11">
        <f>IFERROR('1.34 Spirits price'!BG17*'1.33 Spirits consumption pc'!BG17,"")</f>
        <v>8.5649356038256848</v>
      </c>
      <c r="BH17" s="11" t="str">
        <f>IFERROR('1.34 Spirits price'!BH17*'1.33 Spirits consumption pc'!BH17,"")</f>
        <v/>
      </c>
      <c r="BI17" s="11">
        <f>IFERROR('1.34 Spirits price'!BI17*'1.33 Spirits consumption pc'!BI17,"")</f>
        <v>110.04521422932464</v>
      </c>
      <c r="BJ17" s="11">
        <f>IFERROR('1.34 Spirits price'!BJ17*'1.33 Spirits consumption pc'!BJ17,"")</f>
        <v>6.5341593865837995</v>
      </c>
      <c r="BK17" s="11">
        <f>IFERROR('1.34 Spirits price'!BK17*'1.33 Spirits consumption pc'!BK17,"")</f>
        <v>7.4787288197222033</v>
      </c>
      <c r="BL17" s="11">
        <f>IFERROR('1.34 Spirits price'!BL17*'1.33 Spirits consumption pc'!BL17,"")</f>
        <v>5.0251918200678372</v>
      </c>
      <c r="BM17" s="11" t="str">
        <f>IFERROR('1.34 Spirits price'!BM17*'1.33 Spirits consumption pc'!BM17,"")</f>
        <v/>
      </c>
      <c r="BN17" s="11">
        <f>IFERROR('1.34 Spirits price'!BN17*'1.33 Spirits consumption pc'!BN17,"")</f>
        <v>66.819109421109033</v>
      </c>
      <c r="BO17" s="11">
        <f>IFERROR('1.34 Spirits price'!BO17*'1.33 Spirits consumption pc'!BO17,"")</f>
        <v>32.318071774423238</v>
      </c>
      <c r="BP17" s="11">
        <f>IFERROR('1.34 Spirits price'!BP17*'1.33 Spirits consumption pc'!BP17,"")</f>
        <v>644.312462952847</v>
      </c>
      <c r="BQ17" s="11">
        <f>IFERROR('1.34 Spirits price'!BQ17*'1.33 Spirits consumption pc'!BQ17,"")</f>
        <v>214.5010162107005</v>
      </c>
      <c r="BR17" s="11">
        <f>IFERROR('1.34 Spirits price'!BR17*'1.33 Spirits consumption pc'!BR17,"")</f>
        <v>218.59617747098005</v>
      </c>
      <c r="BS17" s="11">
        <f>IFERROR('1.34 Spirits price'!BS17*'1.33 Spirits consumption pc'!BS17,"")</f>
        <v>214.04391510256775</v>
      </c>
      <c r="BT17" s="11">
        <f>IFERROR('1.34 Spirits price'!BT17*'1.33 Spirits consumption pc'!BT17,"")</f>
        <v>184.93425392408076</v>
      </c>
      <c r="BU17" s="11">
        <f>IFERROR('1.34 Spirits price'!BU17*'1.33 Spirits consumption pc'!BU17,"")</f>
        <v>185.6628149668272</v>
      </c>
      <c r="BV17" s="11">
        <f>IFERROR('1.34 Spirits price'!BV17*'1.33 Spirits consumption pc'!BV17,"")</f>
        <v>127.11214202872692</v>
      </c>
      <c r="BW17" s="11">
        <f>IFERROR('1.34 Spirits price'!BW17*'1.33 Spirits consumption pc'!BW17,"")</f>
        <v>178.49002597310812</v>
      </c>
      <c r="BX17" s="11">
        <f>IFERROR('1.34 Spirits price'!BX17*'1.33 Spirits consumption pc'!BX17,"")</f>
        <v>218.55696480134509</v>
      </c>
      <c r="BY17" s="11">
        <f>IFERROR('1.34 Spirits price'!BY17*'1.33 Spirits consumption pc'!BY17,"")</f>
        <v>288.61298023392885</v>
      </c>
      <c r="BZ17" s="11">
        <f>IFERROR('1.34 Spirits price'!BZ17*'1.33 Spirits consumption pc'!BZ17,"")</f>
        <v>215.15933372332893</v>
      </c>
      <c r="CA17" s="11">
        <f>IFERROR('1.34 Spirits price'!CA17*'1.33 Spirits consumption pc'!CA17,"")</f>
        <v>177.77675446675264</v>
      </c>
      <c r="CB17" s="11">
        <f>IFERROR('1.34 Spirits price'!CB17*'1.33 Spirits consumption pc'!CB17,"")</f>
        <v>276.60861674084958</v>
      </c>
      <c r="CC17" s="11">
        <f>IFERROR('1.34 Spirits price'!CC17*'1.33 Spirits consumption pc'!CC17,"")</f>
        <v>142.34739746921159</v>
      </c>
      <c r="CD17" s="11">
        <f>IFERROR('1.34 Spirits price'!CD17*'1.33 Spirits consumption pc'!CD17,"")</f>
        <v>137.12497263653631</v>
      </c>
      <c r="CE17" s="11">
        <f>IFERROR('1.34 Spirits price'!CE17*'1.33 Spirits consumption pc'!CE17,"")</f>
        <v>213.34546440048004</v>
      </c>
      <c r="CF17" s="11">
        <f>IFERROR('1.34 Spirits price'!CF17*'1.33 Spirits consumption pc'!CF17,"")</f>
        <v>73.042371901145074</v>
      </c>
      <c r="CG17" s="11">
        <f>IFERROR('1.34 Spirits price'!CG17*'1.33 Spirits consumption pc'!CG17,"")</f>
        <v>191.16320233247703</v>
      </c>
      <c r="CH17" s="11">
        <f>IFERROR('1.34 Spirits price'!CH17*'1.33 Spirits consumption pc'!CH17,"")</f>
        <v>158.21655005437347</v>
      </c>
      <c r="CI17" s="11">
        <f>IFERROR('1.34 Spirits price'!CI17*'1.33 Spirits consumption pc'!CI17,"")</f>
        <v>184.09264721949086</v>
      </c>
      <c r="CJ17" s="11">
        <f>IFERROR('1.34 Spirits price'!CJ17*'1.33 Spirits consumption pc'!CJ17,"")</f>
        <v>56.314425857735088</v>
      </c>
      <c r="CK17" s="11">
        <f>IFERROR('1.34 Spirits price'!CK17*'1.33 Spirits consumption pc'!CK17,"")</f>
        <v>266.34583881955137</v>
      </c>
      <c r="CL17" s="11">
        <f>IFERROR('1.34 Spirits price'!CL17*'1.33 Spirits consumption pc'!CL17,"")</f>
        <v>71.810443047820229</v>
      </c>
      <c r="CM17" s="11">
        <f>IFERROR('1.34 Spirits price'!CM17*'1.33 Spirits consumption pc'!CM17,"")</f>
        <v>7.1225728926788268</v>
      </c>
      <c r="CN17" s="11">
        <f>IFERROR('1.34 Spirits price'!CN17*'1.33 Spirits consumption pc'!CN17,"")</f>
        <v>123.77722161279232</v>
      </c>
      <c r="CO17" s="11">
        <f>IFERROR('1.34 Spirits price'!CO17*'1.33 Spirits consumption pc'!CO17,"")</f>
        <v>4.2725099233999835</v>
      </c>
      <c r="CP17" s="11">
        <f>IFERROR('1.34 Spirits price'!CP17*'1.33 Spirits consumption pc'!CP17,"")</f>
        <v>5.8723833240268046</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35">
    <tabColor theme="7" tint="0.59999389629810485"/>
  </sheetPr>
  <dimension ref="A1:CP17"/>
  <sheetViews>
    <sheetView workbookViewId="0"/>
  </sheetViews>
  <sheetFormatPr defaultColWidth="11.42578125" defaultRowHeight="15" x14ac:dyDescent="0.25"/>
  <cols>
    <col min="1" max="16384" width="11.42578125" style="77"/>
  </cols>
  <sheetData>
    <row r="1" spans="1:94" x14ac:dyDescent="0.25">
      <c r="A1" s="77" t="s">
        <v>604</v>
      </c>
    </row>
    <row r="2" spans="1:94" x14ac:dyDescent="0.25">
      <c r="A2" s="78" t="s">
        <v>39</v>
      </c>
      <c r="B2" s="5" t="s">
        <v>254</v>
      </c>
      <c r="C2" s="5" t="s">
        <v>255</v>
      </c>
      <c r="D2" s="5" t="s">
        <v>42</v>
      </c>
      <c r="E2" s="5" t="s">
        <v>47</v>
      </c>
      <c r="F2" s="5" t="s">
        <v>51</v>
      </c>
      <c r="G2" s="5" t="s">
        <v>52</v>
      </c>
      <c r="H2" s="5" t="s">
        <v>53</v>
      </c>
      <c r="I2" s="5" t="s">
        <v>54</v>
      </c>
      <c r="J2" s="5" t="s">
        <v>55</v>
      </c>
      <c r="K2" s="5" t="s">
        <v>60</v>
      </c>
      <c r="L2" s="5" t="s">
        <v>67</v>
      </c>
      <c r="M2" s="5" t="s">
        <v>69</v>
      </c>
      <c r="N2" s="5" t="s">
        <v>71</v>
      </c>
      <c r="O2" s="5" t="s">
        <v>73</v>
      </c>
      <c r="P2" s="5" t="s">
        <v>75</v>
      </c>
      <c r="Q2" s="5" t="s">
        <v>77</v>
      </c>
      <c r="R2" s="5" t="s">
        <v>81</v>
      </c>
      <c r="S2" s="5" t="s">
        <v>83</v>
      </c>
      <c r="T2" s="5" t="s">
        <v>256</v>
      </c>
      <c r="U2" s="5" t="s">
        <v>84</v>
      </c>
      <c r="V2" s="5" t="s">
        <v>85</v>
      </c>
      <c r="W2" s="5" t="s">
        <v>257</v>
      </c>
      <c r="X2" s="5" t="s">
        <v>87</v>
      </c>
      <c r="Y2" s="5" t="s">
        <v>88</v>
      </c>
      <c r="Z2" s="5" t="s">
        <v>89</v>
      </c>
      <c r="AA2" s="5" t="s">
        <v>90</v>
      </c>
      <c r="AB2" s="5" t="s">
        <v>91</v>
      </c>
      <c r="AC2" s="5" t="s">
        <v>92</v>
      </c>
      <c r="AD2" s="5" t="s">
        <v>93</v>
      </c>
      <c r="AE2" s="5" t="s">
        <v>94</v>
      </c>
      <c r="AF2" s="5" t="s">
        <v>96</v>
      </c>
      <c r="AG2" s="5" t="s">
        <v>97</v>
      </c>
      <c r="AH2" s="5" t="s">
        <v>98</v>
      </c>
      <c r="AI2" s="5" t="s">
        <v>101</v>
      </c>
      <c r="AJ2" s="5" t="s">
        <v>102</v>
      </c>
      <c r="AK2" s="5" t="s">
        <v>103</v>
      </c>
      <c r="AL2" s="5" t="s">
        <v>104</v>
      </c>
      <c r="AM2" s="5" t="s">
        <v>105</v>
      </c>
      <c r="AN2" s="5" t="s">
        <v>106</v>
      </c>
      <c r="AO2" s="5" t="s">
        <v>107</v>
      </c>
      <c r="AP2" s="5" t="s">
        <v>258</v>
      </c>
      <c r="AQ2" s="5" t="s">
        <v>110</v>
      </c>
      <c r="AR2" s="5" t="s">
        <v>116</v>
      </c>
      <c r="AS2" s="5" t="s">
        <v>117</v>
      </c>
      <c r="AT2" s="5" t="s">
        <v>120</v>
      </c>
      <c r="AU2" s="5" t="s">
        <v>121</v>
      </c>
      <c r="AV2" s="5" t="s">
        <v>122</v>
      </c>
      <c r="AW2" s="5" t="s">
        <v>126</v>
      </c>
      <c r="AX2" s="5" t="s">
        <v>127</v>
      </c>
      <c r="AY2" s="5" t="s">
        <v>132</v>
      </c>
      <c r="AZ2" s="5" t="s">
        <v>138</v>
      </c>
      <c r="BA2" s="5" t="s">
        <v>142</v>
      </c>
      <c r="BB2" s="5" t="s">
        <v>150</v>
      </c>
      <c r="BC2" s="5" t="s">
        <v>152</v>
      </c>
      <c r="BD2" s="5" t="s">
        <v>259</v>
      </c>
      <c r="BE2" s="5" t="s">
        <v>153</v>
      </c>
      <c r="BF2" s="5" t="s">
        <v>160</v>
      </c>
      <c r="BG2" s="5" t="s">
        <v>169</v>
      </c>
      <c r="BH2" s="5" t="s">
        <v>178</v>
      </c>
      <c r="BI2" s="5" t="s">
        <v>180</v>
      </c>
      <c r="BJ2" s="5" t="s">
        <v>182</v>
      </c>
      <c r="BK2" s="5" t="s">
        <v>193</v>
      </c>
      <c r="BL2" s="5" t="s">
        <v>197</v>
      </c>
      <c r="BM2" s="5" t="s">
        <v>203</v>
      </c>
      <c r="BN2" s="5" t="s">
        <v>208</v>
      </c>
      <c r="BO2" s="5" t="s">
        <v>215</v>
      </c>
      <c r="BP2" s="5" t="s">
        <v>217</v>
      </c>
      <c r="BQ2" s="5" t="s">
        <v>260</v>
      </c>
      <c r="BR2" s="5" t="s">
        <v>221</v>
      </c>
      <c r="BS2" s="5" t="s">
        <v>222</v>
      </c>
      <c r="BT2" s="5" t="s">
        <v>261</v>
      </c>
      <c r="BU2" s="5" t="s">
        <v>223</v>
      </c>
      <c r="BV2" s="5" t="s">
        <v>224</v>
      </c>
      <c r="BW2" s="5" t="s">
        <v>226</v>
      </c>
      <c r="BX2" s="5" t="s">
        <v>227</v>
      </c>
      <c r="BY2" s="5" t="s">
        <v>228</v>
      </c>
      <c r="BZ2" s="5" t="s">
        <v>229</v>
      </c>
      <c r="CA2" s="5" t="s">
        <v>230</v>
      </c>
      <c r="CB2" s="5" t="s">
        <v>232</v>
      </c>
      <c r="CC2" s="5" t="s">
        <v>233</v>
      </c>
      <c r="CD2" s="5" t="s">
        <v>238</v>
      </c>
      <c r="CE2" s="5" t="s">
        <v>239</v>
      </c>
      <c r="CF2" s="5" t="s">
        <v>240</v>
      </c>
      <c r="CG2" s="5" t="s">
        <v>241</v>
      </c>
      <c r="CH2" s="5" t="s">
        <v>242</v>
      </c>
      <c r="CI2" s="5" t="s">
        <v>243</v>
      </c>
      <c r="CJ2" s="5" t="s">
        <v>244</v>
      </c>
      <c r="CK2" s="5" t="s">
        <v>245</v>
      </c>
      <c r="CL2" s="61" t="s">
        <v>248</v>
      </c>
      <c r="CM2" s="61" t="s">
        <v>249</v>
      </c>
      <c r="CN2" s="61" t="s">
        <v>250</v>
      </c>
      <c r="CO2" s="61" t="s">
        <v>251</v>
      </c>
      <c r="CP2" s="61" t="s">
        <v>252</v>
      </c>
    </row>
    <row r="3" spans="1:94" x14ac:dyDescent="0.25">
      <c r="A3" s="78" t="s">
        <v>24</v>
      </c>
      <c r="B3" s="94">
        <f>'1.35 Spirits exp pc (curr US$)'!B3*'2.10 US CPI'!$B170/100</f>
        <v>29.982883724330421</v>
      </c>
      <c r="C3" s="94"/>
      <c r="D3" s="94">
        <f>'1.35 Spirits exp pc (curr US$)'!D3*'2.10 US CPI'!$B170/100</f>
        <v>13.259263275944939</v>
      </c>
      <c r="E3" s="94">
        <f>'1.35 Spirits exp pc (curr US$)'!E3*'2.10 US CPI'!$B170/100</f>
        <v>27.779475600230388</v>
      </c>
      <c r="F3" s="94">
        <f>'1.35 Spirits exp pc (curr US$)'!F3*'2.10 US CPI'!$B170/100</f>
        <v>41.463241142040125</v>
      </c>
      <c r="G3" s="94">
        <f>'1.35 Spirits exp pc (curr US$)'!G3*'2.10 US CPI'!$B170/100</f>
        <v>6.6217174567581587</v>
      </c>
      <c r="H3" s="94">
        <f>'1.35 Spirits exp pc (curr US$)'!H3*'2.10 US CPI'!$B170/100</f>
        <v>0.22511924785601004</v>
      </c>
      <c r="I3" s="94">
        <f>'1.35 Spirits exp pc (curr US$)'!I3*'2.10 US CPI'!$B170/100</f>
        <v>126.3621002859028</v>
      </c>
      <c r="J3" s="94">
        <f>'1.35 Spirits exp pc (curr US$)'!J3*'2.10 US CPI'!$B170/100</f>
        <v>21.277691966744115</v>
      </c>
      <c r="K3" s="94">
        <f>'1.35 Spirits exp pc (curr US$)'!K3*'2.10 US CPI'!$B170/100</f>
        <v>11.625753937704168</v>
      </c>
      <c r="L3" s="94">
        <f>'1.35 Spirits exp pc (curr US$)'!L3*'2.10 US CPI'!$B170/100</f>
        <v>0.35339367124356158</v>
      </c>
      <c r="M3" s="94">
        <f>'1.35 Spirits exp pc (curr US$)'!M3*'2.10 US CPI'!$B170/100</f>
        <v>7.7990128698754457</v>
      </c>
      <c r="N3" s="94">
        <f>'1.35 Spirits exp pc (curr US$)'!N3*'2.10 US CPI'!$B170/100</f>
        <v>42.257448042532623</v>
      </c>
      <c r="O3" s="94">
        <f>'1.35 Spirits exp pc (curr US$)'!O3*'2.10 US CPI'!$B170/100</f>
        <v>121.17936795516644</v>
      </c>
      <c r="P3" s="94">
        <f>'1.35 Spirits exp pc (curr US$)'!P3*'2.10 US CPI'!$B170/100</f>
        <v>58.188878963221661</v>
      </c>
      <c r="Q3" s="94">
        <f>'1.35 Spirits exp pc (curr US$)'!Q3*'2.10 US CPI'!$B170/100</f>
        <v>32.974004339653582</v>
      </c>
      <c r="R3" s="94">
        <f>'1.35 Spirits exp pc (curr US$)'!R3*'2.10 US CPI'!$B170/100</f>
        <v>18.014222307220326</v>
      </c>
      <c r="S3" s="94">
        <f>'1.35 Spirits exp pc (curr US$)'!S3*'2.10 US CPI'!$B170/100</f>
        <v>1.3873247891799807</v>
      </c>
      <c r="T3" s="94">
        <f>'1.35 Spirits exp pc (curr US$)'!T3*'2.10 US CPI'!$B170/100</f>
        <v>78.136030205894301</v>
      </c>
      <c r="U3" s="94">
        <f>'1.35 Spirits exp pc (curr US$)'!U3*'2.10 US CPI'!$B170/100</f>
        <v>77.441697147037289</v>
      </c>
      <c r="V3" s="94">
        <f>'1.35 Spirits exp pc (curr US$)'!V3*'2.10 US CPI'!$B170/100</f>
        <v>81.591417727401819</v>
      </c>
      <c r="W3" s="94">
        <f>'1.35 Spirits exp pc (curr US$)'!W3*'2.10 US CPI'!$B170/100</f>
        <v>43.950489552340059</v>
      </c>
      <c r="X3" s="94">
        <f>'1.35 Spirits exp pc (curr US$)'!X3*'2.10 US CPI'!$B170/100</f>
        <v>22.614412405716745</v>
      </c>
      <c r="Y3" s="94">
        <f>'1.35 Spirits exp pc (curr US$)'!Y3*'2.10 US CPI'!$B170/100</f>
        <v>17.870058315961685</v>
      </c>
      <c r="Z3" s="94">
        <f>'1.35 Spirits exp pc (curr US$)'!Z3*'2.10 US CPI'!$B170/100</f>
        <v>25.929763839032685</v>
      </c>
      <c r="AA3" s="94">
        <f>'1.35 Spirits exp pc (curr US$)'!AA3*'2.10 US CPI'!$B170/100</f>
        <v>66.09190649912172</v>
      </c>
      <c r="AB3" s="94">
        <f>'1.35 Spirits exp pc (curr US$)'!AB3*'2.10 US CPI'!$B170/100</f>
        <v>61.49895103526557</v>
      </c>
      <c r="AC3" s="94">
        <f>'1.35 Spirits exp pc (curr US$)'!AC3*'2.10 US CPI'!$B170/100</f>
        <v>119.57062793427232</v>
      </c>
      <c r="AD3" s="94">
        <f>'1.35 Spirits exp pc (curr US$)'!AD3*'2.10 US CPI'!$B170/100</f>
        <v>14.891816240287181</v>
      </c>
      <c r="AE3" s="94">
        <f>'1.35 Spirits exp pc (curr US$)'!AE3*'2.10 US CPI'!$B170/100</f>
        <v>63.81612305520428</v>
      </c>
      <c r="AF3" s="94">
        <f>'1.35 Spirits exp pc (curr US$)'!AF3*'2.10 US CPI'!$B170/100</f>
        <v>224.21273051754903</v>
      </c>
      <c r="AG3" s="94">
        <f>'1.35 Spirits exp pc (curr US$)'!AG3*'2.10 US CPI'!$B170/100</f>
        <v>69.374178376828212</v>
      </c>
      <c r="AH3" s="94">
        <f>'1.35 Spirits exp pc (curr US$)'!AH3*'2.10 US CPI'!$B170/100</f>
        <v>12.933871048045805</v>
      </c>
      <c r="AI3" s="94">
        <f>'1.35 Spirits exp pc (curr US$)'!AI3*'2.10 US CPI'!$B170/100</f>
        <v>58.942922570188728</v>
      </c>
      <c r="AJ3" s="94">
        <f>'1.35 Spirits exp pc (curr US$)'!AJ3*'2.10 US CPI'!$B170/100</f>
        <v>11.660352573604872</v>
      </c>
      <c r="AK3" s="94">
        <f>'1.35 Spirits exp pc (curr US$)'!AK3*'2.10 US CPI'!$B170/100</f>
        <v>50.332639798337148</v>
      </c>
      <c r="AL3" s="94">
        <f>'1.35 Spirits exp pc (curr US$)'!AL3*'2.10 US CPI'!$B170/100</f>
        <v>19.168425120257968</v>
      </c>
      <c r="AM3" s="94">
        <f>'1.35 Spirits exp pc (curr US$)'!AM3*'2.10 US CPI'!$B170/100</f>
        <v>68.159373838030803</v>
      </c>
      <c r="AN3" s="94">
        <f>'1.35 Spirits exp pc (curr US$)'!AN3*'2.10 US CPI'!$B170/100</f>
        <v>122.23466157479524</v>
      </c>
      <c r="AO3" s="94">
        <f>'1.35 Spirits exp pc (curr US$)'!AO3*'2.10 US CPI'!$B170/100</f>
        <v>14.755692550489481</v>
      </c>
      <c r="AP3" s="94">
        <f>'1.35 Spirits exp pc (curr US$)'!AP3*'2.10 US CPI'!$B170/100</f>
        <v>32.602583197897289</v>
      </c>
      <c r="AQ3" s="94">
        <f>'1.35 Spirits exp pc (curr US$)'!AQ3*'2.10 US CPI'!$B170/100</f>
        <v>13.959472132153769</v>
      </c>
      <c r="AR3" s="94">
        <f>'1.35 Spirits exp pc (curr US$)'!AR3*'2.10 US CPI'!$B170/100</f>
        <v>5.1341132715032254</v>
      </c>
      <c r="AS3" s="94">
        <f>'1.35 Spirits exp pc (curr US$)'!AS3*'2.10 US CPI'!$B170/100</f>
        <v>31.360586348793909</v>
      </c>
      <c r="AT3" s="94">
        <f>'1.35 Spirits exp pc (curr US$)'!AT3*'2.10 US CPI'!$B170/100</f>
        <v>37.045280758412339</v>
      </c>
      <c r="AU3" s="94">
        <f>'1.35 Spirits exp pc (curr US$)'!AU3*'2.10 US CPI'!$B170/100</f>
        <v>23.365361841864502</v>
      </c>
      <c r="AV3" s="94">
        <f>'1.35 Spirits exp pc (curr US$)'!AV3*'2.10 US CPI'!$B170/100</f>
        <v>38.362321040117365</v>
      </c>
      <c r="AW3" s="94">
        <f>'1.35 Spirits exp pc (curr US$)'!AW3*'2.10 US CPI'!$B170/100</f>
        <v>40.789968283801244</v>
      </c>
      <c r="AX3" s="94">
        <f>'1.35 Spirits exp pc (curr US$)'!AX3*'2.10 US CPI'!$B170/100</f>
        <v>9.4691180131955672</v>
      </c>
      <c r="AY3" s="94">
        <f>'1.35 Spirits exp pc (curr US$)'!AY3*'2.10 US CPI'!$B170/100</f>
        <v>14.539841449603625</v>
      </c>
      <c r="AZ3" s="94">
        <f>'1.35 Spirits exp pc (curr US$)'!AZ3*'2.10 US CPI'!$B170/100</f>
        <v>40.415436743809451</v>
      </c>
      <c r="BA3" s="94">
        <f>'1.35 Spirits exp pc (curr US$)'!BA3*'2.10 US CPI'!$B170/100</f>
        <v>5.1260953338359716</v>
      </c>
      <c r="BB3" s="94">
        <f>'1.35 Spirits exp pc (curr US$)'!BB3*'2.10 US CPI'!$B170/100</f>
        <v>23.17548615911755</v>
      </c>
      <c r="BC3" s="94">
        <f>'1.35 Spirits exp pc (curr US$)'!BC3*'2.10 US CPI'!$B170/100</f>
        <v>38.671609690379384</v>
      </c>
      <c r="BD3" s="94">
        <f>'1.35 Spirits exp pc (curr US$)'!BD3*'2.10 US CPI'!$B170/100</f>
        <v>8.8476023195204245</v>
      </c>
      <c r="BE3" s="94">
        <f>'1.35 Spirits exp pc (curr US$)'!BE3*'2.10 US CPI'!$B170/100</f>
        <v>2.999368793585373</v>
      </c>
      <c r="BF3" s="94">
        <f>'1.35 Spirits exp pc (curr US$)'!BF3*'2.10 US CPI'!$B170/100</f>
        <v>1.2353064944279302</v>
      </c>
      <c r="BG3" s="94">
        <f>'1.35 Spirits exp pc (curr US$)'!BG3*'2.10 US CPI'!$B170/100</f>
        <v>2.1402654210233245</v>
      </c>
      <c r="BH3" s="94"/>
      <c r="BI3" s="94">
        <f>'1.35 Spirits exp pc (curr US$)'!BI3*'2.10 US CPI'!$B170/100</f>
        <v>50.605249262307808</v>
      </c>
      <c r="BJ3" s="94">
        <f>'1.35 Spirits exp pc (curr US$)'!BJ3*'2.10 US CPI'!$B170/100</f>
        <v>1.8897653413174405</v>
      </c>
      <c r="BK3" s="94">
        <f>'1.35 Spirits exp pc (curr US$)'!BK3*'2.10 US CPI'!$B170/100</f>
        <v>4.186369013025196</v>
      </c>
      <c r="BL3" s="94">
        <f>'1.35 Spirits exp pc (curr US$)'!BL3*'2.10 US CPI'!$B170/100</f>
        <v>0.56184181394422406</v>
      </c>
      <c r="BM3" s="94"/>
      <c r="BN3" s="94">
        <f>'1.35 Spirits exp pc (curr US$)'!BN3*'2.10 US CPI'!$B170/100</f>
        <v>33.172171516832243</v>
      </c>
      <c r="BO3" s="94">
        <f>'1.35 Spirits exp pc (curr US$)'!BO3*'2.10 US CPI'!$B170/100</f>
        <v>7.5219237264429513</v>
      </c>
      <c r="BP3" s="94">
        <f>'1.35 Spirits exp pc (curr US$)'!BP3*'2.10 US CPI'!$B170/100</f>
        <v>249.22145817145815</v>
      </c>
      <c r="BQ3" s="94">
        <f>'1.35 Spirits exp pc (curr US$)'!BQ3*'2.10 US CPI'!$B170/100</f>
        <v>98.081467491335147</v>
      </c>
      <c r="BR3" s="94">
        <f>'1.35 Spirits exp pc (curr US$)'!BR3*'2.10 US CPI'!$B170/100</f>
        <v>94.024868635680789</v>
      </c>
      <c r="BS3" s="94">
        <f>'1.35 Spirits exp pc (curr US$)'!BS3*'2.10 US CPI'!$B170/100</f>
        <v>98.523052823289547</v>
      </c>
      <c r="BT3" s="94">
        <f>'1.35 Spirits exp pc (curr US$)'!BT3*'2.10 US CPI'!$B170/100</f>
        <v>106.70516334061502</v>
      </c>
      <c r="BU3" s="94">
        <f>'1.35 Spirits exp pc (curr US$)'!BU3*'2.10 US CPI'!$B170/100</f>
        <v>83.028039247465983</v>
      </c>
      <c r="BV3" s="94">
        <f>'1.35 Spirits exp pc (curr US$)'!BV3*'2.10 US CPI'!$B170/100</f>
        <v>53.043346259524142</v>
      </c>
      <c r="BW3" s="94">
        <f>'1.35 Spirits exp pc (curr US$)'!BW3*'2.10 US CPI'!$B170/100</f>
        <v>116.31420773199733</v>
      </c>
      <c r="BX3" s="94">
        <f>'1.35 Spirits exp pc (curr US$)'!BX3*'2.10 US CPI'!$B170/100</f>
        <v>149.04128466927872</v>
      </c>
      <c r="BY3" s="94">
        <f>'1.35 Spirits exp pc (curr US$)'!BY3*'2.10 US CPI'!$B170/100</f>
        <v>137.64865134831425</v>
      </c>
      <c r="BZ3" s="94">
        <f>'1.35 Spirits exp pc (curr US$)'!BZ3*'2.10 US CPI'!$B170/100</f>
        <v>121.4613033145108</v>
      </c>
      <c r="CA3" s="94">
        <f>'1.35 Spirits exp pc (curr US$)'!CA3*'2.10 US CPI'!$B170/100</f>
        <v>157.71927279438907</v>
      </c>
      <c r="CB3" s="94">
        <f>'1.35 Spirits exp pc (curr US$)'!CB3*'2.10 US CPI'!$B170/100</f>
        <v>207.99400960133585</v>
      </c>
      <c r="CC3" s="94">
        <f>'1.35 Spirits exp pc (curr US$)'!CC3*'2.10 US CPI'!$B170/100</f>
        <v>94.851922114721219</v>
      </c>
      <c r="CD3" s="94">
        <f>'1.35 Spirits exp pc (curr US$)'!CD3*'2.10 US CPI'!$B170/100</f>
        <v>103.48736668939331</v>
      </c>
      <c r="CE3" s="94">
        <f>'1.35 Spirits exp pc (curr US$)'!CE3*'2.10 US CPI'!$B170/100</f>
        <v>105.61615668161834</v>
      </c>
      <c r="CF3" s="94">
        <f>'1.35 Spirits exp pc (curr US$)'!CF3*'2.10 US CPI'!$B170/100</f>
        <v>45.829411081426422</v>
      </c>
      <c r="CG3" s="94">
        <f>'1.35 Spirits exp pc (curr US$)'!CG3*'2.10 US CPI'!$B170/100</f>
        <v>142.69701828459336</v>
      </c>
      <c r="CH3" s="94">
        <f>'1.35 Spirits exp pc (curr US$)'!CH3*'2.10 US CPI'!$B170/100</f>
        <v>103.06722204710228</v>
      </c>
      <c r="CI3" s="94">
        <f>'1.35 Spirits exp pc (curr US$)'!CI3*'2.10 US CPI'!$B170/100</f>
        <v>81.530078705181765</v>
      </c>
      <c r="CJ3" s="94">
        <f>'1.35 Spirits exp pc (curr US$)'!CJ3*'2.10 US CPI'!$B170/100</f>
        <v>14.77670934350313</v>
      </c>
      <c r="CK3" s="94">
        <f>'1.35 Spirits exp pc (curr US$)'!CK3*'2.10 US CPI'!$B170/100</f>
        <v>148.0417187854874</v>
      </c>
      <c r="CL3" s="94">
        <f>'1.35 Spirits exp pc (curr US$)'!CL3*'2.10 US CPI'!$B170/100</f>
        <v>50.353776259149264</v>
      </c>
      <c r="CM3" s="94">
        <f>'1.35 Spirits exp pc (curr US$)'!CM3*'2.10 US CPI'!$B170/100</f>
        <v>2.6910856790386926</v>
      </c>
      <c r="CN3" s="94">
        <f>'1.35 Spirits exp pc (curr US$)'!CN3*'2.10 US CPI'!$B170/100</f>
        <v>25.207069287049247</v>
      </c>
      <c r="CO3" s="94">
        <f>'1.35 Spirits exp pc (curr US$)'!CO3*'2.10 US CPI'!$B170/100</f>
        <v>1.2429760961159824</v>
      </c>
      <c r="CP3" s="94">
        <f>'1.35 Spirits exp pc (curr US$)'!CP3*'2.10 US CPI'!$B170/100</f>
        <v>1.6283334465148149</v>
      </c>
    </row>
    <row r="4" spans="1:94" x14ac:dyDescent="0.25">
      <c r="A4" s="78" t="s">
        <v>25</v>
      </c>
      <c r="B4" s="94">
        <f>'1.35 Spirits exp pc (curr US$)'!B4*'2.10 US CPI'!$B171/100</f>
        <v>30.62145569262541</v>
      </c>
      <c r="C4" s="94">
        <f>'1.35 Spirits exp pc (curr US$)'!C4*'2.10 US CPI'!$B171/100</f>
        <v>22.081330669613681</v>
      </c>
      <c r="D4" s="94">
        <f>'1.35 Spirits exp pc (curr US$)'!D4*'2.10 US CPI'!$B171/100</f>
        <v>13.556840100593304</v>
      </c>
      <c r="E4" s="94">
        <f>'1.35 Spirits exp pc (curr US$)'!E4*'2.10 US CPI'!$B171/100</f>
        <v>26.30782240435018</v>
      </c>
      <c r="F4" s="94">
        <f>'1.35 Spirits exp pc (curr US$)'!F4*'2.10 US CPI'!$B171/100</f>
        <v>41.592243590694089</v>
      </c>
      <c r="G4" s="94">
        <f>'1.35 Spirits exp pc (curr US$)'!G4*'2.10 US CPI'!$B171/100</f>
        <v>7.1482245818576846</v>
      </c>
      <c r="H4" s="94">
        <f>'1.35 Spirits exp pc (curr US$)'!H4*'2.10 US CPI'!$B171/100</f>
        <v>0.25753085420144817</v>
      </c>
      <c r="I4" s="94">
        <f>'1.35 Spirits exp pc (curr US$)'!I4*'2.10 US CPI'!$B171/100</f>
        <v>124.83901369562149</v>
      </c>
      <c r="J4" s="94">
        <f>'1.35 Spirits exp pc (curr US$)'!J4*'2.10 US CPI'!$B171/100</f>
        <v>21.787955251625721</v>
      </c>
      <c r="K4" s="94">
        <f>'1.35 Spirits exp pc (curr US$)'!K4*'2.10 US CPI'!$B171/100</f>
        <v>12.018763369664869</v>
      </c>
      <c r="L4" s="94">
        <f>'1.35 Spirits exp pc (curr US$)'!L4*'2.10 US CPI'!$B171/100</f>
        <v>0.39011316156471532</v>
      </c>
      <c r="M4" s="94">
        <f>'1.35 Spirits exp pc (curr US$)'!M4*'2.10 US CPI'!$B171/100</f>
        <v>7.6398159036784818</v>
      </c>
      <c r="N4" s="94">
        <f>'1.35 Spirits exp pc (curr US$)'!N4*'2.10 US CPI'!$B171/100</f>
        <v>43.29867097701149</v>
      </c>
      <c r="O4" s="94">
        <f>'1.35 Spirits exp pc (curr US$)'!O4*'2.10 US CPI'!$B171/100</f>
        <v>136.84157283787812</v>
      </c>
      <c r="P4" s="94">
        <f>'1.35 Spirits exp pc (curr US$)'!P4*'2.10 US CPI'!$B171/100</f>
        <v>61.125789981076167</v>
      </c>
      <c r="Q4" s="94">
        <f>'1.35 Spirits exp pc (curr US$)'!Q4*'2.10 US CPI'!$B171/100</f>
        <v>35.377802412659214</v>
      </c>
      <c r="R4" s="94">
        <f>'1.35 Spirits exp pc (curr US$)'!R4*'2.10 US CPI'!$B171/100</f>
        <v>24.626075629588698</v>
      </c>
      <c r="S4" s="94">
        <f>'1.35 Spirits exp pc (curr US$)'!S4*'2.10 US CPI'!$B171/100</f>
        <v>1.4055604724265265</v>
      </c>
      <c r="T4" s="94">
        <f>'1.35 Spirits exp pc (curr US$)'!T4*'2.10 US CPI'!$B171/100</f>
        <v>81.821932904482424</v>
      </c>
      <c r="U4" s="94">
        <f>'1.35 Spirits exp pc (curr US$)'!U4*'2.10 US CPI'!$B171/100</f>
        <v>80.540132955804509</v>
      </c>
      <c r="V4" s="94">
        <f>'1.35 Spirits exp pc (curr US$)'!V4*'2.10 US CPI'!$B171/100</f>
        <v>88.202849701240993</v>
      </c>
      <c r="W4" s="94">
        <f>'1.35 Spirits exp pc (curr US$)'!W4*'2.10 US CPI'!$B171/100</f>
        <v>46.554374484359833</v>
      </c>
      <c r="X4" s="94">
        <f>'1.35 Spirits exp pc (curr US$)'!X4*'2.10 US CPI'!$B171/100</f>
        <v>22.463940850874714</v>
      </c>
      <c r="Y4" s="94">
        <f>'1.35 Spirits exp pc (curr US$)'!Y4*'2.10 US CPI'!$B171/100</f>
        <v>20.997521766495332</v>
      </c>
      <c r="Z4" s="94">
        <f>'1.35 Spirits exp pc (curr US$)'!Z4*'2.10 US CPI'!$B171/100</f>
        <v>29.582623779991867</v>
      </c>
      <c r="AA4" s="94">
        <f>'1.35 Spirits exp pc (curr US$)'!AA4*'2.10 US CPI'!$B171/100</f>
        <v>73.879417761667426</v>
      </c>
      <c r="AB4" s="94">
        <f>'1.35 Spirits exp pc (curr US$)'!AB4*'2.10 US CPI'!$B171/100</f>
        <v>70.134763557228553</v>
      </c>
      <c r="AC4" s="94">
        <f>'1.35 Spirits exp pc (curr US$)'!AC4*'2.10 US CPI'!$B171/100</f>
        <v>144.95197635759143</v>
      </c>
      <c r="AD4" s="94">
        <f>'1.35 Spirits exp pc (curr US$)'!AD4*'2.10 US CPI'!$B171/100</f>
        <v>14.867551183804187</v>
      </c>
      <c r="AE4" s="94">
        <f>'1.35 Spirits exp pc (curr US$)'!AE4*'2.10 US CPI'!$B171/100</f>
        <v>76.681343305585315</v>
      </c>
      <c r="AF4" s="94">
        <f>'1.35 Spirits exp pc (curr US$)'!AF4*'2.10 US CPI'!$B171/100</f>
        <v>215.85975872468762</v>
      </c>
      <c r="AG4" s="94">
        <f>'1.35 Spirits exp pc (curr US$)'!AG4*'2.10 US CPI'!$B171/100</f>
        <v>81.788774387772833</v>
      </c>
      <c r="AH4" s="94">
        <f>'1.35 Spirits exp pc (curr US$)'!AH4*'2.10 US CPI'!$B171/100</f>
        <v>14.011777832878749</v>
      </c>
      <c r="AI4" s="94">
        <f>'1.35 Spirits exp pc (curr US$)'!AI4*'2.10 US CPI'!$B171/100</f>
        <v>60.382587821830342</v>
      </c>
      <c r="AJ4" s="94">
        <f>'1.35 Spirits exp pc (curr US$)'!AJ4*'2.10 US CPI'!$B171/100</f>
        <v>15.643701193120663</v>
      </c>
      <c r="AK4" s="94">
        <f>'1.35 Spirits exp pc (curr US$)'!AK4*'2.10 US CPI'!$B171/100</f>
        <v>51.897710802592265</v>
      </c>
      <c r="AL4" s="94">
        <f>'1.35 Spirits exp pc (curr US$)'!AL4*'2.10 US CPI'!$B171/100</f>
        <v>32.48551807904326</v>
      </c>
      <c r="AM4" s="94">
        <f>'1.35 Spirits exp pc (curr US$)'!AM4*'2.10 US CPI'!$B171/100</f>
        <v>70.184291294642861</v>
      </c>
      <c r="AN4" s="94">
        <f>'1.35 Spirits exp pc (curr US$)'!AN4*'2.10 US CPI'!$B171/100</f>
        <v>113.05516549648947</v>
      </c>
      <c r="AO4" s="94">
        <f>'1.35 Spirits exp pc (curr US$)'!AO4*'2.10 US CPI'!$B171/100</f>
        <v>15.336576432031741</v>
      </c>
      <c r="AP4" s="94">
        <f>'1.35 Spirits exp pc (curr US$)'!AP4*'2.10 US CPI'!$B171/100</f>
        <v>28.874387859402965</v>
      </c>
      <c r="AQ4" s="94">
        <f>'1.35 Spirits exp pc (curr US$)'!AQ4*'2.10 US CPI'!$B171/100</f>
        <v>4.7302015867234637</v>
      </c>
      <c r="AR4" s="94">
        <f>'1.35 Spirits exp pc (curr US$)'!AR4*'2.10 US CPI'!$B171/100</f>
        <v>5.401147539089135</v>
      </c>
      <c r="AS4" s="94">
        <f>'1.35 Spirits exp pc (curr US$)'!AS4*'2.10 US CPI'!$B171/100</f>
        <v>25.823825599738406</v>
      </c>
      <c r="AT4" s="94">
        <f>'1.35 Spirits exp pc (curr US$)'!AT4*'2.10 US CPI'!$B171/100</f>
        <v>29.501595409338297</v>
      </c>
      <c r="AU4" s="94">
        <f>'1.35 Spirits exp pc (curr US$)'!AU4*'2.10 US CPI'!$B171/100</f>
        <v>23.160941728305964</v>
      </c>
      <c r="AV4" s="94">
        <f>'1.35 Spirits exp pc (curr US$)'!AV4*'2.10 US CPI'!$B171/100</f>
        <v>38.247874403341285</v>
      </c>
      <c r="AW4" s="94">
        <f>'1.35 Spirits exp pc (curr US$)'!AW4*'2.10 US CPI'!$B171/100</f>
        <v>45.919733410605623</v>
      </c>
      <c r="AX4" s="94">
        <f>'1.35 Spirits exp pc (curr US$)'!AX4*'2.10 US CPI'!$B171/100</f>
        <v>11.502646858576666</v>
      </c>
      <c r="AY4" s="94">
        <f>'1.35 Spirits exp pc (curr US$)'!AY4*'2.10 US CPI'!$B171/100</f>
        <v>17.151380708330144</v>
      </c>
      <c r="AZ4" s="94">
        <f>'1.35 Spirits exp pc (curr US$)'!AZ4*'2.10 US CPI'!$B171/100</f>
        <v>39.40240087214891</v>
      </c>
      <c r="BA4" s="94">
        <f>'1.35 Spirits exp pc (curr US$)'!BA4*'2.10 US CPI'!$B171/100</f>
        <v>4.9206247767983022</v>
      </c>
      <c r="BB4" s="94">
        <f>'1.35 Spirits exp pc (curr US$)'!BB4*'2.10 US CPI'!$B171/100</f>
        <v>15.683559709117137</v>
      </c>
      <c r="BC4" s="94">
        <f>'1.35 Spirits exp pc (curr US$)'!BC4*'2.10 US CPI'!$B171/100</f>
        <v>20.223580756798473</v>
      </c>
      <c r="BD4" s="94">
        <f>'1.35 Spirits exp pc (curr US$)'!BD4*'2.10 US CPI'!$B171/100</f>
        <v>8.2573753154824843</v>
      </c>
      <c r="BE4" s="94">
        <f>'1.35 Spirits exp pc (curr US$)'!BE4*'2.10 US CPI'!$B171/100</f>
        <v>2.9788155196558965</v>
      </c>
      <c r="BF4" s="94">
        <f>'1.35 Spirits exp pc (curr US$)'!BF4*'2.10 US CPI'!$B171/100</f>
        <v>1.3814260343039679</v>
      </c>
      <c r="BG4" s="94">
        <f>'1.35 Spirits exp pc (curr US$)'!BG4*'2.10 US CPI'!$B171/100</f>
        <v>2.4428818234170886</v>
      </c>
      <c r="BH4" s="94"/>
      <c r="BI4" s="94">
        <f>'1.35 Spirits exp pc (curr US$)'!BI4*'2.10 US CPI'!$B171/100</f>
        <v>45.138698630136979</v>
      </c>
      <c r="BJ4" s="94">
        <f>'1.35 Spirits exp pc (curr US$)'!BJ4*'2.10 US CPI'!$B171/100</f>
        <v>1.9579331334883152</v>
      </c>
      <c r="BK4" s="94">
        <f>'1.35 Spirits exp pc (curr US$)'!BK4*'2.10 US CPI'!$B171/100</f>
        <v>4.4471925405273645</v>
      </c>
      <c r="BL4" s="94">
        <f>'1.35 Spirits exp pc (curr US$)'!BL4*'2.10 US CPI'!$B171/100</f>
        <v>0.6511462997393348</v>
      </c>
      <c r="BM4" s="94"/>
      <c r="BN4" s="94">
        <f>'1.35 Spirits exp pc (curr US$)'!BN4*'2.10 US CPI'!$B171/100</f>
        <v>27.900278136764626</v>
      </c>
      <c r="BO4" s="94">
        <f>'1.35 Spirits exp pc (curr US$)'!BO4*'2.10 US CPI'!$B171/100</f>
        <v>5.82716213998523</v>
      </c>
      <c r="BP4" s="94">
        <f>'1.35 Spirits exp pc (curr US$)'!BP4*'2.10 US CPI'!$B171/100</f>
        <v>240.31165057643639</v>
      </c>
      <c r="BQ4" s="94">
        <f>'1.35 Spirits exp pc (curr US$)'!BQ4*'2.10 US CPI'!$B171/100</f>
        <v>103.59071986772986</v>
      </c>
      <c r="BR4" s="94">
        <f>'1.35 Spirits exp pc (curr US$)'!BR4*'2.10 US CPI'!$B171/100</f>
        <v>95.755204347160557</v>
      </c>
      <c r="BS4" s="94">
        <f>'1.35 Spirits exp pc (curr US$)'!BS4*'2.10 US CPI'!$B171/100</f>
        <v>104.44498865189838</v>
      </c>
      <c r="BT4" s="94">
        <f>'1.35 Spirits exp pc (curr US$)'!BT4*'2.10 US CPI'!$B171/100</f>
        <v>117.04236410971569</v>
      </c>
      <c r="BU4" s="94">
        <f>'1.35 Spirits exp pc (curr US$)'!BU4*'2.10 US CPI'!$B171/100</f>
        <v>88.529688972667302</v>
      </c>
      <c r="BV4" s="94">
        <f>'1.35 Spirits exp pc (curr US$)'!BV4*'2.10 US CPI'!$B171/100</f>
        <v>57.324800915642548</v>
      </c>
      <c r="BW4" s="94">
        <f>'1.35 Spirits exp pc (curr US$)'!BW4*'2.10 US CPI'!$B171/100</f>
        <v>125.99131026004025</v>
      </c>
      <c r="BX4" s="94">
        <f>'1.35 Spirits exp pc (curr US$)'!BX4*'2.10 US CPI'!$B171/100</f>
        <v>158.16671158251364</v>
      </c>
      <c r="BY4" s="94">
        <f>'1.35 Spirits exp pc (curr US$)'!BY4*'2.10 US CPI'!$B171/100</f>
        <v>149.17645122214796</v>
      </c>
      <c r="BZ4" s="94">
        <f>'1.35 Spirits exp pc (curr US$)'!BZ4*'2.10 US CPI'!$B171/100</f>
        <v>128.21025078289907</v>
      </c>
      <c r="CA4" s="94">
        <f>'1.35 Spirits exp pc (curr US$)'!CA4*'2.10 US CPI'!$B171/100</f>
        <v>175.6227326579907</v>
      </c>
      <c r="CB4" s="94">
        <f>'1.35 Spirits exp pc (curr US$)'!CB4*'2.10 US CPI'!$B171/100</f>
        <v>224.7617124394184</v>
      </c>
      <c r="CC4" s="94">
        <f>'1.35 Spirits exp pc (curr US$)'!CC4*'2.10 US CPI'!$B171/100</f>
        <v>105.63594209256418</v>
      </c>
      <c r="CD4" s="94">
        <f>'1.35 Spirits exp pc (curr US$)'!CD4*'2.10 US CPI'!$B171/100</f>
        <v>108.54083748828026</v>
      </c>
      <c r="CE4" s="94">
        <f>'1.35 Spirits exp pc (curr US$)'!CE4*'2.10 US CPI'!$B171/100</f>
        <v>128.79224597157446</v>
      </c>
      <c r="CF4" s="94">
        <f>'1.35 Spirits exp pc (curr US$)'!CF4*'2.10 US CPI'!$B171/100</f>
        <v>50.37028485670583</v>
      </c>
      <c r="CG4" s="94">
        <f>'1.35 Spirits exp pc (curr US$)'!CG4*'2.10 US CPI'!$B171/100</f>
        <v>170.62869651251481</v>
      </c>
      <c r="CH4" s="94">
        <f>'1.35 Spirits exp pc (curr US$)'!CH4*'2.10 US CPI'!$B171/100</f>
        <v>113.92556487187258</v>
      </c>
      <c r="CI4" s="94">
        <f>'1.35 Spirits exp pc (curr US$)'!CI4*'2.10 US CPI'!$B171/100</f>
        <v>87.759210000413475</v>
      </c>
      <c r="CJ4" s="94">
        <f>'1.35 Spirits exp pc (curr US$)'!CJ4*'2.10 US CPI'!$B171/100</f>
        <v>19.21616915992761</v>
      </c>
      <c r="CK4" s="94">
        <f>'1.35 Spirits exp pc (curr US$)'!CK4*'2.10 US CPI'!$B171/100</f>
        <v>158.61829755771478</v>
      </c>
      <c r="CL4" s="94">
        <f>'1.35 Spirits exp pc (curr US$)'!CL4*'2.10 US CPI'!$B171/100</f>
        <v>50.287801297115905</v>
      </c>
      <c r="CM4" s="94">
        <f>'1.35 Spirits exp pc (curr US$)'!CM4*'2.10 US CPI'!$B171/100</f>
        <v>2.953201771835404</v>
      </c>
      <c r="CN4" s="94">
        <f>'1.35 Spirits exp pc (curr US$)'!CN4*'2.10 US CPI'!$B171/100</f>
        <v>27.892379657969315</v>
      </c>
      <c r="CO4" s="94">
        <f>'1.35 Spirits exp pc (curr US$)'!CO4*'2.10 US CPI'!$B171/100</f>
        <v>1.2441788037753498</v>
      </c>
      <c r="CP4" s="94">
        <f>'1.35 Spirits exp pc (curr US$)'!CP4*'2.10 US CPI'!$B171/100</f>
        <v>1.7193003626821948</v>
      </c>
    </row>
    <row r="5" spans="1:94" x14ac:dyDescent="0.25">
      <c r="A5" s="78" t="s">
        <v>26</v>
      </c>
      <c r="B5" s="94">
        <f>'1.35 Spirits exp pc (curr US$)'!B5*'2.10 US CPI'!$B172/100</f>
        <v>33.962581407920354</v>
      </c>
      <c r="C5" s="94"/>
      <c r="D5" s="94"/>
      <c r="E5" s="94">
        <f>'1.35 Spirits exp pc (curr US$)'!E5*'2.10 US CPI'!$B172/100</f>
        <v>25.591521809533447</v>
      </c>
      <c r="F5" s="94">
        <f>'1.35 Spirits exp pc (curr US$)'!F5*'2.10 US CPI'!$B172/100</f>
        <v>42.240877755987405</v>
      </c>
      <c r="G5" s="94">
        <f>'1.35 Spirits exp pc (curr US$)'!G5*'2.10 US CPI'!$B172/100</f>
        <v>8.3836434438318719</v>
      </c>
      <c r="H5" s="94">
        <f>'1.35 Spirits exp pc (curr US$)'!H5*'2.10 US CPI'!$B172/100</f>
        <v>0.24685435558795465</v>
      </c>
      <c r="I5" s="94">
        <f>'1.35 Spirits exp pc (curr US$)'!I5*'2.10 US CPI'!$B172/100</f>
        <v>139.8384036838066</v>
      </c>
      <c r="J5" s="94">
        <f>'1.35 Spirits exp pc (curr US$)'!J5*'2.10 US CPI'!$B172/100</f>
        <v>24.524026556372053</v>
      </c>
      <c r="K5" s="94">
        <f>'1.35 Spirits exp pc (curr US$)'!K5*'2.10 US CPI'!$B172/100</f>
        <v>12.602206637085084</v>
      </c>
      <c r="L5" s="94">
        <f>'1.35 Spirits exp pc (curr US$)'!L5*'2.10 US CPI'!$B172/100</f>
        <v>0.43351191668675704</v>
      </c>
      <c r="M5" s="94">
        <f>'1.35 Spirits exp pc (curr US$)'!M5*'2.10 US CPI'!$B172/100</f>
        <v>7.4144469740887562</v>
      </c>
      <c r="N5" s="94">
        <f>'1.35 Spirits exp pc (curr US$)'!N5*'2.10 US CPI'!$B172/100</f>
        <v>46.616049382716049</v>
      </c>
      <c r="O5" s="94">
        <f>'1.35 Spirits exp pc (curr US$)'!O5*'2.10 US CPI'!$B172/100</f>
        <v>139.7410248373879</v>
      </c>
      <c r="P5" s="94">
        <f>'1.35 Spirits exp pc (curr US$)'!P5*'2.10 US CPI'!$B172/100</f>
        <v>70.976098095982394</v>
      </c>
      <c r="Q5" s="94">
        <f>'1.35 Spirits exp pc (curr US$)'!Q5*'2.10 US CPI'!$B172/100</f>
        <v>37.833038093225113</v>
      </c>
      <c r="R5" s="94">
        <f>'1.35 Spirits exp pc (curr US$)'!R5*'2.10 US CPI'!$B172/100</f>
        <v>28.154758764806939</v>
      </c>
      <c r="S5" s="94">
        <f>'1.35 Spirits exp pc (curr US$)'!S5*'2.10 US CPI'!$B172/100</f>
        <v>1.4682037420025877</v>
      </c>
      <c r="T5" s="94">
        <f>'1.35 Spirits exp pc (curr US$)'!T5*'2.10 US CPI'!$B172/100</f>
        <v>98.066848023213637</v>
      </c>
      <c r="U5" s="94">
        <f>'1.35 Spirits exp pc (curr US$)'!U5*'2.10 US CPI'!$B172/100</f>
        <v>95.156653161398935</v>
      </c>
      <c r="V5" s="94">
        <f>'1.35 Spirits exp pc (curr US$)'!V5*'2.10 US CPI'!$B172/100</f>
        <v>112.45237999749342</v>
      </c>
      <c r="W5" s="94">
        <f>'1.35 Spirits exp pc (curr US$)'!W5*'2.10 US CPI'!$B172/100</f>
        <v>55.647415426863873</v>
      </c>
      <c r="X5" s="94">
        <f>'1.35 Spirits exp pc (curr US$)'!X5*'2.10 US CPI'!$B172/100</f>
        <v>24.712982798783401</v>
      </c>
      <c r="Y5" s="94">
        <f>'1.35 Spirits exp pc (curr US$)'!Y5*'2.10 US CPI'!$B172/100</f>
        <v>28.396699997389238</v>
      </c>
      <c r="Z5" s="94">
        <f>'1.35 Spirits exp pc (curr US$)'!Z5*'2.10 US CPI'!$B172/100</f>
        <v>38.400029466401882</v>
      </c>
      <c r="AA5" s="94">
        <f>'1.35 Spirits exp pc (curr US$)'!AA5*'2.10 US CPI'!$B172/100</f>
        <v>96.370282203004095</v>
      </c>
      <c r="AB5" s="94">
        <f>'1.35 Spirits exp pc (curr US$)'!AB5*'2.10 US CPI'!$B172/100</f>
        <v>80.011644722641918</v>
      </c>
      <c r="AC5" s="94">
        <f>'1.35 Spirits exp pc (curr US$)'!AC5*'2.10 US CPI'!$B172/100</f>
        <v>219.76324710080283</v>
      </c>
      <c r="AD5" s="94">
        <f>'1.35 Spirits exp pc (curr US$)'!AD5*'2.10 US CPI'!$B172/100</f>
        <v>16.250082709185314</v>
      </c>
      <c r="AE5" s="94">
        <f>'1.35 Spirits exp pc (curr US$)'!AE5*'2.10 US CPI'!$B172/100</f>
        <v>99.121331243098268</v>
      </c>
      <c r="AF5" s="94">
        <f>'1.35 Spirits exp pc (curr US$)'!AF5*'2.10 US CPI'!$B172/100</f>
        <v>233.380312255371</v>
      </c>
      <c r="AG5" s="94">
        <f>'1.35 Spirits exp pc (curr US$)'!AG5*'2.10 US CPI'!$B172/100</f>
        <v>105.29508378260236</v>
      </c>
      <c r="AH5" s="94">
        <f>'1.35 Spirits exp pc (curr US$)'!AH5*'2.10 US CPI'!$B172/100</f>
        <v>15.848485447447743</v>
      </c>
      <c r="AI5" s="94">
        <f>'1.35 Spirits exp pc (curr US$)'!AI5*'2.10 US CPI'!$B172/100</f>
        <v>70.805293279475023</v>
      </c>
      <c r="AJ5" s="94">
        <f>'1.35 Spirits exp pc (curr US$)'!AJ5*'2.10 US CPI'!$B172/100</f>
        <v>23.275924632990403</v>
      </c>
      <c r="AK5" s="94">
        <f>'1.35 Spirits exp pc (curr US$)'!AK5*'2.10 US CPI'!$B172/100</f>
        <v>60.524030360704074</v>
      </c>
      <c r="AL5" s="94">
        <f>'1.35 Spirits exp pc (curr US$)'!AL5*'2.10 US CPI'!$B172/100</f>
        <v>43.977334725401235</v>
      </c>
      <c r="AM5" s="94">
        <f>'1.35 Spirits exp pc (curr US$)'!AM5*'2.10 US CPI'!$B172/100</f>
        <v>89.738991474628634</v>
      </c>
      <c r="AN5" s="94">
        <f>'1.35 Spirits exp pc (curr US$)'!AN5*'2.10 US CPI'!$B172/100</f>
        <v>124.80630576441101</v>
      </c>
      <c r="AO5" s="94">
        <f>'1.35 Spirits exp pc (curr US$)'!AO5*'2.10 US CPI'!$B172/100</f>
        <v>18.246874000221652</v>
      </c>
      <c r="AP5" s="94">
        <f>'1.35 Spirits exp pc (curr US$)'!AP5*'2.10 US CPI'!$B172/100</f>
        <v>29.056125268413947</v>
      </c>
      <c r="AQ5" s="94">
        <f>'1.35 Spirits exp pc (curr US$)'!AQ5*'2.10 US CPI'!$B172/100</f>
        <v>6.9988820005481678</v>
      </c>
      <c r="AR5" s="94">
        <f>'1.35 Spirits exp pc (curr US$)'!AR5*'2.10 US CPI'!$B172/100</f>
        <v>6.0671819667665492</v>
      </c>
      <c r="AS5" s="94">
        <f>'1.35 Spirits exp pc (curr US$)'!AS5*'2.10 US CPI'!$B172/100</f>
        <v>26.845945619197146</v>
      </c>
      <c r="AT5" s="94">
        <f>'1.35 Spirits exp pc (curr US$)'!AT5*'2.10 US CPI'!$B172/100</f>
        <v>28.039182290375287</v>
      </c>
      <c r="AU5" s="94">
        <f>'1.35 Spirits exp pc (curr US$)'!AU5*'2.10 US CPI'!$B172/100</f>
        <v>23.469575655779906</v>
      </c>
      <c r="AV5" s="94">
        <f>'1.35 Spirits exp pc (curr US$)'!AV5*'2.10 US CPI'!$B172/100</f>
        <v>37.328315877055608</v>
      </c>
      <c r="AW5" s="94">
        <f>'1.35 Spirits exp pc (curr US$)'!AW5*'2.10 US CPI'!$B172/100</f>
        <v>43.673268458908417</v>
      </c>
      <c r="AX5" s="94">
        <f>'1.35 Spirits exp pc (curr US$)'!AX5*'2.10 US CPI'!$B172/100</f>
        <v>12.912055291355646</v>
      </c>
      <c r="AY5" s="94">
        <f>'1.35 Spirits exp pc (curr US$)'!AY5*'2.10 US CPI'!$B172/100</f>
        <v>17.885892993334885</v>
      </c>
      <c r="AZ5" s="94">
        <f>'1.35 Spirits exp pc (curr US$)'!AZ5*'2.10 US CPI'!$B172/100</f>
        <v>37.330966596936612</v>
      </c>
      <c r="BA5" s="94">
        <f>'1.35 Spirits exp pc (curr US$)'!BA5*'2.10 US CPI'!$B172/100</f>
        <v>5.4699525200740959</v>
      </c>
      <c r="BB5" s="94">
        <f>'1.35 Spirits exp pc (curr US$)'!BB5*'2.10 US CPI'!$B172/100</f>
        <v>11.694112340630262</v>
      </c>
      <c r="BC5" s="94">
        <f>'1.35 Spirits exp pc (curr US$)'!BC5*'2.10 US CPI'!$B172/100</f>
        <v>21.742148923333954</v>
      </c>
      <c r="BD5" s="94">
        <f>'1.35 Spirits exp pc (curr US$)'!BD5*'2.10 US CPI'!$B172/100</f>
        <v>10.481975055215488</v>
      </c>
      <c r="BE5" s="94">
        <f>'1.35 Spirits exp pc (curr US$)'!BE5*'2.10 US CPI'!$B172/100</f>
        <v>3.2427733995165897</v>
      </c>
      <c r="BF5" s="94">
        <f>'1.35 Spirits exp pc (curr US$)'!BF5*'2.10 US CPI'!$B172/100</f>
        <v>1.7726865134215324</v>
      </c>
      <c r="BG5" s="94">
        <f>'1.35 Spirits exp pc (curr US$)'!BG5*'2.10 US CPI'!$B172/100</f>
        <v>2.0888691634602528</v>
      </c>
      <c r="BH5" s="94"/>
      <c r="BI5" s="94">
        <f>'1.35 Spirits exp pc (curr US$)'!BI5*'2.10 US CPI'!$B172/100</f>
        <v>48.116933494775559</v>
      </c>
      <c r="BJ5" s="94">
        <f>'1.35 Spirits exp pc (curr US$)'!BJ5*'2.10 US CPI'!$B172/100</f>
        <v>2.1612382306392339</v>
      </c>
      <c r="BK5" s="94">
        <f>'1.35 Spirits exp pc (curr US$)'!BK5*'2.10 US CPI'!$B172/100</f>
        <v>5.3582245150556638</v>
      </c>
      <c r="BL5" s="94">
        <f>'1.35 Spirits exp pc (curr US$)'!BL5*'2.10 US CPI'!$B172/100</f>
        <v>0.76253738266651083</v>
      </c>
      <c r="BM5" s="94"/>
      <c r="BN5" s="94">
        <f>'1.35 Spirits exp pc (curr US$)'!BN5*'2.10 US CPI'!$B172/100</f>
        <v>41.240871553480531</v>
      </c>
      <c r="BO5" s="94">
        <f>'1.35 Spirits exp pc (curr US$)'!BO5*'2.10 US CPI'!$B172/100</f>
        <v>7.6232500279264377</v>
      </c>
      <c r="BP5" s="94">
        <f>'1.35 Spirits exp pc (curr US$)'!BP5*'2.10 US CPI'!$B172/100</f>
        <v>278.49214272732775</v>
      </c>
      <c r="BQ5" s="94">
        <f>'1.35 Spirits exp pc (curr US$)'!BQ5*'2.10 US CPI'!$B172/100</f>
        <v>112.32240463466141</v>
      </c>
      <c r="BR5" s="94">
        <f>'1.35 Spirits exp pc (curr US$)'!BR5*'2.10 US CPI'!$B172/100</f>
        <v>112.02467163480988</v>
      </c>
      <c r="BS5" s="94">
        <f>'1.35 Spirits exp pc (curr US$)'!BS5*'2.10 US CPI'!$B172/100</f>
        <v>112.35487789198434</v>
      </c>
      <c r="BT5" s="94">
        <f>'1.35 Spirits exp pc (curr US$)'!BT5*'2.10 US CPI'!$B172/100</f>
        <v>142.99368290375304</v>
      </c>
      <c r="BU5" s="94">
        <f>'1.35 Spirits exp pc (curr US$)'!BU5*'2.10 US CPI'!$B172/100</f>
        <v>109.31472908410798</v>
      </c>
      <c r="BV5" s="94">
        <f>'1.35 Spirits exp pc (curr US$)'!BV5*'2.10 US CPI'!$B172/100</f>
        <v>71.299809768438948</v>
      </c>
      <c r="BW5" s="94">
        <f>'1.35 Spirits exp pc (curr US$)'!BW5*'2.10 US CPI'!$B172/100</f>
        <v>158.19220024147859</v>
      </c>
      <c r="BX5" s="94">
        <f>'1.35 Spirits exp pc (curr US$)'!BX5*'2.10 US CPI'!$B172/100</f>
        <v>192.07167470180357</v>
      </c>
      <c r="BY5" s="94">
        <f>'1.35 Spirits exp pc (curr US$)'!BY5*'2.10 US CPI'!$B172/100</f>
        <v>183.78917020788063</v>
      </c>
      <c r="BZ5" s="94">
        <f>'1.35 Spirits exp pc (curr US$)'!BZ5*'2.10 US CPI'!$B172/100</f>
        <v>157.7186318273958</v>
      </c>
      <c r="CA5" s="94">
        <f>'1.35 Spirits exp pc (curr US$)'!CA5*'2.10 US CPI'!$B172/100</f>
        <v>221.42802176661354</v>
      </c>
      <c r="CB5" s="94">
        <f>'1.35 Spirits exp pc (curr US$)'!CB5*'2.10 US CPI'!$B172/100</f>
        <v>267.34009383986682</v>
      </c>
      <c r="CC5" s="94">
        <f>'1.35 Spirits exp pc (curr US$)'!CC5*'2.10 US CPI'!$B172/100</f>
        <v>136.75715143399759</v>
      </c>
      <c r="CD5" s="94">
        <f>'1.35 Spirits exp pc (curr US$)'!CD5*'2.10 US CPI'!$B172/100</f>
        <v>131.61087348541926</v>
      </c>
      <c r="CE5" s="94">
        <f>'1.35 Spirits exp pc (curr US$)'!CE5*'2.10 US CPI'!$B172/100</f>
        <v>162.67287524987367</v>
      </c>
      <c r="CF5" s="94">
        <f>'1.35 Spirits exp pc (curr US$)'!CF5*'2.10 US CPI'!$B172/100</f>
        <v>65.360630373590169</v>
      </c>
      <c r="CG5" s="94">
        <f>'1.35 Spirits exp pc (curr US$)'!CG5*'2.10 US CPI'!$B172/100</f>
        <v>214.14738068939795</v>
      </c>
      <c r="CH5" s="94">
        <f>'1.35 Spirits exp pc (curr US$)'!CH5*'2.10 US CPI'!$B172/100</f>
        <v>135.69900568181819</v>
      </c>
      <c r="CI5" s="94">
        <f>'1.35 Spirits exp pc (curr US$)'!CI5*'2.10 US CPI'!$B172/100</f>
        <v>103.81376146788993</v>
      </c>
      <c r="CJ5" s="94">
        <f>'1.35 Spirits exp pc (curr US$)'!CJ5*'2.10 US CPI'!$B172/100</f>
        <v>23.233934286597268</v>
      </c>
      <c r="CK5" s="94">
        <f>'1.35 Spirits exp pc (curr US$)'!CK5*'2.10 US CPI'!$B172/100</f>
        <v>178.87076623407177</v>
      </c>
      <c r="CL5" s="94">
        <f>'1.35 Spirits exp pc (curr US$)'!CL5*'2.10 US CPI'!$B172/100</f>
        <v>56.811549238030622</v>
      </c>
      <c r="CM5" s="94">
        <f>'1.35 Spirits exp pc (curr US$)'!CM5*'2.10 US CPI'!$B172/100</f>
        <v>3.5732334050565373</v>
      </c>
      <c r="CN5" s="94">
        <f>'1.35 Spirits exp pc (curr US$)'!CN5*'2.10 US CPI'!$B172/100</f>
        <v>27.832013880463588</v>
      </c>
      <c r="CO5" s="94">
        <f>'1.35 Spirits exp pc (curr US$)'!CO5*'2.10 US CPI'!$B172/100</f>
        <v>1.5498735548082672</v>
      </c>
      <c r="CP5" s="94">
        <f>'1.35 Spirits exp pc (curr US$)'!CP5*'2.10 US CPI'!$B172/100</f>
        <v>1.8799731883750905</v>
      </c>
    </row>
    <row r="6" spans="1:94" x14ac:dyDescent="0.25">
      <c r="A6" s="78" t="s">
        <v>27</v>
      </c>
      <c r="B6" s="94">
        <f>'1.35 Spirits exp pc (curr US$)'!B6*'2.10 US CPI'!$B173/100</f>
        <v>37.663031050177132</v>
      </c>
      <c r="C6" s="94">
        <f>'1.35 Spirits exp pc (curr US$)'!C6*'2.10 US CPI'!$B173/100</f>
        <v>24.651021421974523</v>
      </c>
      <c r="D6" s="94">
        <f>'1.35 Spirits exp pc (curr US$)'!D6*'2.10 US CPI'!$B173/100</f>
        <v>16.030079888850292</v>
      </c>
      <c r="E6" s="94">
        <f>'1.35 Spirits exp pc (curr US$)'!E6*'2.10 US CPI'!$B173/100</f>
        <v>26.882452374503782</v>
      </c>
      <c r="F6" s="94">
        <f>'1.35 Spirits exp pc (curr US$)'!F6*'2.10 US CPI'!$B173/100</f>
        <v>43.236532763322778</v>
      </c>
      <c r="G6" s="94">
        <f>'1.35 Spirits exp pc (curr US$)'!G6*'2.10 US CPI'!$B173/100</f>
        <v>9.7655702474138124</v>
      </c>
      <c r="H6" s="94">
        <f>'1.35 Spirits exp pc (curr US$)'!H6*'2.10 US CPI'!$B173/100</f>
        <v>0.23129508582935529</v>
      </c>
      <c r="I6" s="94">
        <f>'1.35 Spirits exp pc (curr US$)'!I6*'2.10 US CPI'!$B173/100</f>
        <v>156.06958070852278</v>
      </c>
      <c r="J6" s="94">
        <f>'1.35 Spirits exp pc (curr US$)'!J6*'2.10 US CPI'!$B173/100</f>
        <v>30.08616389390879</v>
      </c>
      <c r="K6" s="94">
        <f>'1.35 Spirits exp pc (curr US$)'!K6*'2.10 US CPI'!$B173/100</f>
        <v>13.45507624845839</v>
      </c>
      <c r="L6" s="94">
        <f>'1.35 Spirits exp pc (curr US$)'!L6*'2.10 US CPI'!$B173/100</f>
        <v>0.48609990150930338</v>
      </c>
      <c r="M6" s="94">
        <f>'1.35 Spirits exp pc (curr US$)'!M6*'2.10 US CPI'!$B173/100</f>
        <v>7.6328552582740095</v>
      </c>
      <c r="N6" s="94">
        <f>'1.35 Spirits exp pc (curr US$)'!N6*'2.10 US CPI'!$B173/100</f>
        <v>48.811030311757506</v>
      </c>
      <c r="O6" s="94">
        <f>'1.35 Spirits exp pc (curr US$)'!O6*'2.10 US CPI'!$B173/100</f>
        <v>140.78301810597134</v>
      </c>
      <c r="P6" s="94">
        <f>'1.35 Spirits exp pc (curr US$)'!P6*'2.10 US CPI'!$B173/100</f>
        <v>81.539132742893045</v>
      </c>
      <c r="Q6" s="94">
        <f>'1.35 Spirits exp pc (curr US$)'!Q6*'2.10 US CPI'!$B173/100</f>
        <v>39.729949621203424</v>
      </c>
      <c r="R6" s="94">
        <f>'1.35 Spirits exp pc (curr US$)'!R6*'2.10 US CPI'!$B173/100</f>
        <v>30.779509315710271</v>
      </c>
      <c r="S6" s="94">
        <f>'1.35 Spirits exp pc (curr US$)'!S6*'2.10 US CPI'!$B173/100</f>
        <v>1.7823188694124383</v>
      </c>
      <c r="T6" s="94">
        <f>'1.35 Spirits exp pc (curr US$)'!T6*'2.10 US CPI'!$B173/100</f>
        <v>114.22333970984776</v>
      </c>
      <c r="U6" s="94">
        <f>'1.35 Spirits exp pc (curr US$)'!U6*'2.10 US CPI'!$B173/100</f>
        <v>110.42085467598467</v>
      </c>
      <c r="V6" s="94">
        <f>'1.35 Spirits exp pc (curr US$)'!V6*'2.10 US CPI'!$B173/100</f>
        <v>132.88440762261177</v>
      </c>
      <c r="W6" s="94">
        <f>'1.35 Spirits exp pc (curr US$)'!W6*'2.10 US CPI'!$B173/100</f>
        <v>65.879042360542655</v>
      </c>
      <c r="X6" s="94">
        <f>'1.35 Spirits exp pc (curr US$)'!X6*'2.10 US CPI'!$B173/100</f>
        <v>29.675335969189167</v>
      </c>
      <c r="Y6" s="94">
        <f>'1.35 Spirits exp pc (curr US$)'!Y6*'2.10 US CPI'!$B173/100</f>
        <v>31.248238390576955</v>
      </c>
      <c r="Z6" s="94">
        <f>'1.35 Spirits exp pc (curr US$)'!Z6*'2.10 US CPI'!$B173/100</f>
        <v>45.779127448322157</v>
      </c>
      <c r="AA6" s="94">
        <f>'1.35 Spirits exp pc (curr US$)'!AA6*'2.10 US CPI'!$B173/100</f>
        <v>113.98041710448166</v>
      </c>
      <c r="AB6" s="94">
        <f>'1.35 Spirits exp pc (curr US$)'!AB6*'2.10 US CPI'!$B173/100</f>
        <v>90.400410973683933</v>
      </c>
      <c r="AC6" s="94">
        <f>'1.35 Spirits exp pc (curr US$)'!AC6*'2.10 US CPI'!$B173/100</f>
        <v>186.78907103825134</v>
      </c>
      <c r="AD6" s="94">
        <f>'1.35 Spirits exp pc (curr US$)'!AD6*'2.10 US CPI'!$B173/100</f>
        <v>19.771017668173975</v>
      </c>
      <c r="AE6" s="94">
        <f>'1.35 Spirits exp pc (curr US$)'!AE6*'2.10 US CPI'!$B173/100</f>
        <v>111.52246457775094</v>
      </c>
      <c r="AF6" s="94">
        <f>'1.35 Spirits exp pc (curr US$)'!AF6*'2.10 US CPI'!$B173/100</f>
        <v>263.0546101471557</v>
      </c>
      <c r="AG6" s="94">
        <f>'1.35 Spirits exp pc (curr US$)'!AG6*'2.10 US CPI'!$B173/100</f>
        <v>122.5072258671923</v>
      </c>
      <c r="AH6" s="94">
        <f>'1.35 Spirits exp pc (curr US$)'!AH6*'2.10 US CPI'!$B173/100</f>
        <v>20.109074338637367</v>
      </c>
      <c r="AI6" s="94">
        <f>'1.35 Spirits exp pc (curr US$)'!AI6*'2.10 US CPI'!$B173/100</f>
        <v>81.28612355176034</v>
      </c>
      <c r="AJ6" s="94">
        <f>'1.35 Spirits exp pc (curr US$)'!AJ6*'2.10 US CPI'!$B173/100</f>
        <v>26.692710851510789</v>
      </c>
      <c r="AK6" s="94">
        <f>'1.35 Spirits exp pc (curr US$)'!AK6*'2.10 US CPI'!$B173/100</f>
        <v>72.696157027885391</v>
      </c>
      <c r="AL6" s="94">
        <f>'1.35 Spirits exp pc (curr US$)'!AL6*'2.10 US CPI'!$B173/100</f>
        <v>46.67206689663503</v>
      </c>
      <c r="AM6" s="94">
        <f>'1.35 Spirits exp pc (curr US$)'!AM6*'2.10 US CPI'!$B173/100</f>
        <v>107.1465208969679</v>
      </c>
      <c r="AN6" s="94">
        <f>'1.35 Spirits exp pc (curr US$)'!AN6*'2.10 US CPI'!$B173/100</f>
        <v>114.82727409336805</v>
      </c>
      <c r="AO6" s="94">
        <f>'1.35 Spirits exp pc (curr US$)'!AO6*'2.10 US CPI'!$B173/100</f>
        <v>27.747635117332496</v>
      </c>
      <c r="AP6" s="94">
        <f>'1.35 Spirits exp pc (curr US$)'!AP6*'2.10 US CPI'!$B173/100</f>
        <v>31.843602884634365</v>
      </c>
      <c r="AQ6" s="94">
        <f>'1.35 Spirits exp pc (curr US$)'!AQ6*'2.10 US CPI'!$B173/100</f>
        <v>9.3029724649356549</v>
      </c>
      <c r="AR6" s="94">
        <f>'1.35 Spirits exp pc (curr US$)'!AR6*'2.10 US CPI'!$B173/100</f>
        <v>5.9537529132330453</v>
      </c>
      <c r="AS6" s="94">
        <f>'1.35 Spirits exp pc (curr US$)'!AS6*'2.10 US CPI'!$B173/100</f>
        <v>27.957775779028601</v>
      </c>
      <c r="AT6" s="94">
        <f>'1.35 Spirits exp pc (curr US$)'!AT6*'2.10 US CPI'!$B173/100</f>
        <v>36.572068295932276</v>
      </c>
      <c r="AU6" s="94">
        <f>'1.35 Spirits exp pc (curr US$)'!AU6*'2.10 US CPI'!$B173/100</f>
        <v>29.992259188001174</v>
      </c>
      <c r="AV6" s="94">
        <f>'1.35 Spirits exp pc (curr US$)'!AV6*'2.10 US CPI'!$B173/100</f>
        <v>37.237947396310027</v>
      </c>
      <c r="AW6" s="94">
        <f>'1.35 Spirits exp pc (curr US$)'!AW6*'2.10 US CPI'!$B173/100</f>
        <v>34.315999819364158</v>
      </c>
      <c r="AX6" s="94">
        <f>'1.35 Spirits exp pc (curr US$)'!AX6*'2.10 US CPI'!$B173/100</f>
        <v>16.474010333392545</v>
      </c>
      <c r="AY6" s="94">
        <f>'1.35 Spirits exp pc (curr US$)'!AY6*'2.10 US CPI'!$B173/100</f>
        <v>17.975596306537941</v>
      </c>
      <c r="AZ6" s="94">
        <f>'1.35 Spirits exp pc (curr US$)'!AZ6*'2.10 US CPI'!$B173/100</f>
        <v>40.61121886829401</v>
      </c>
      <c r="BA6" s="94">
        <f>'1.35 Spirits exp pc (curr US$)'!BA6*'2.10 US CPI'!$B173/100</f>
        <v>5.587043324582373</v>
      </c>
      <c r="BB6" s="94">
        <f>'1.35 Spirits exp pc (curr US$)'!BB6*'2.10 US CPI'!$B173/100</f>
        <v>14.146948046087664</v>
      </c>
      <c r="BC6" s="94">
        <f>'1.35 Spirits exp pc (curr US$)'!BC6*'2.10 US CPI'!$B173/100</f>
        <v>30.416486347831043</v>
      </c>
      <c r="BD6" s="94">
        <f>'1.35 Spirits exp pc (curr US$)'!BD6*'2.10 US CPI'!$B173/100</f>
        <v>12.596423431212202</v>
      </c>
      <c r="BE6" s="94">
        <f>'1.35 Spirits exp pc (curr US$)'!BE6*'2.10 US CPI'!$B173/100</f>
        <v>3.6878822690540329</v>
      </c>
      <c r="BF6" s="94">
        <f>'1.35 Spirits exp pc (curr US$)'!BF6*'2.10 US CPI'!$B173/100</f>
        <v>2.0942318141683081</v>
      </c>
      <c r="BG6" s="94">
        <f>'1.35 Spirits exp pc (curr US$)'!BG6*'2.10 US CPI'!$B173/100</f>
        <v>2.1037692285281433</v>
      </c>
      <c r="BH6" s="94"/>
      <c r="BI6" s="94">
        <f>'1.35 Spirits exp pc (curr US$)'!BI6*'2.10 US CPI'!$B173/100</f>
        <v>49.536970186517827</v>
      </c>
      <c r="BJ6" s="94">
        <f>'1.35 Spirits exp pc (curr US$)'!BJ6*'2.10 US CPI'!$B173/100</f>
        <v>2.2320034845735024</v>
      </c>
      <c r="BK6" s="94">
        <f>'1.35 Spirits exp pc (curr US$)'!BK6*'2.10 US CPI'!$B173/100</f>
        <v>6.0867820197985578</v>
      </c>
      <c r="BL6" s="94">
        <f>'1.35 Spirits exp pc (curr US$)'!BL6*'2.10 US CPI'!$B173/100</f>
        <v>0.94173779508399791</v>
      </c>
      <c r="BM6" s="94"/>
      <c r="BN6" s="94">
        <f>'1.35 Spirits exp pc (curr US$)'!BN6*'2.10 US CPI'!$B173/100</f>
        <v>54.256673561694406</v>
      </c>
      <c r="BO6" s="94">
        <f>'1.35 Spirits exp pc (curr US$)'!BO6*'2.10 US CPI'!$B173/100</f>
        <v>9.5748929368478191</v>
      </c>
      <c r="BP6" s="94">
        <f>'1.35 Spirits exp pc (curr US$)'!BP6*'2.10 US CPI'!$B173/100</f>
        <v>341.36419631189193</v>
      </c>
      <c r="BQ6" s="94">
        <f>'1.35 Spirits exp pc (curr US$)'!BQ6*'2.10 US CPI'!$B173/100</f>
        <v>122.01450601136342</v>
      </c>
      <c r="BR6" s="94">
        <f>'1.35 Spirits exp pc (curr US$)'!BR6*'2.10 US CPI'!$B173/100</f>
        <v>126.3483305153735</v>
      </c>
      <c r="BS6" s="94">
        <f>'1.35 Spirits exp pc (curr US$)'!BS6*'2.10 US CPI'!$B173/100</f>
        <v>121.54179022715776</v>
      </c>
      <c r="BT6" s="94">
        <f>'1.35 Spirits exp pc (curr US$)'!BT6*'2.10 US CPI'!$B173/100</f>
        <v>163.14538716939552</v>
      </c>
      <c r="BU6" s="94">
        <f>'1.35 Spirits exp pc (curr US$)'!BU6*'2.10 US CPI'!$B173/100</f>
        <v>125.14103848893473</v>
      </c>
      <c r="BV6" s="94">
        <f>'1.35 Spirits exp pc (curr US$)'!BV6*'2.10 US CPI'!$B173/100</f>
        <v>82.398774575814699</v>
      </c>
      <c r="BW6" s="94">
        <f>'1.35 Spirits exp pc (curr US$)'!BW6*'2.10 US CPI'!$B173/100</f>
        <v>181.39707462575956</v>
      </c>
      <c r="BX6" s="94">
        <f>'1.35 Spirits exp pc (curr US$)'!BX6*'2.10 US CPI'!$B173/100</f>
        <v>187.71672318332472</v>
      </c>
      <c r="BY6" s="94">
        <f>'1.35 Spirits exp pc (curr US$)'!BY6*'2.10 US CPI'!$B173/100</f>
        <v>210.04210682021767</v>
      </c>
      <c r="BZ6" s="94">
        <f>'1.35 Spirits exp pc (curr US$)'!BZ6*'2.10 US CPI'!$B173/100</f>
        <v>178.98323024498757</v>
      </c>
      <c r="CA6" s="94">
        <f>'1.35 Spirits exp pc (curr US$)'!CA6*'2.10 US CPI'!$B173/100</f>
        <v>256.22203301524621</v>
      </c>
      <c r="CB6" s="94">
        <f>'1.35 Spirits exp pc (curr US$)'!CB6*'2.10 US CPI'!$B173/100</f>
        <v>294.84487825461042</v>
      </c>
      <c r="CC6" s="94">
        <f>'1.35 Spirits exp pc (curr US$)'!CC6*'2.10 US CPI'!$B173/100</f>
        <v>158.74170645211223</v>
      </c>
      <c r="CD6" s="94">
        <f>'1.35 Spirits exp pc (curr US$)'!CD6*'2.10 US CPI'!$B173/100</f>
        <v>140.68884364620496</v>
      </c>
      <c r="CE6" s="94">
        <f>'1.35 Spirits exp pc (curr US$)'!CE6*'2.10 US CPI'!$B173/100</f>
        <v>186.18771600218457</v>
      </c>
      <c r="CF6" s="94">
        <f>'1.35 Spirits exp pc (curr US$)'!CF6*'2.10 US CPI'!$B173/100</f>
        <v>75.086680161556757</v>
      </c>
      <c r="CG6" s="94">
        <f>'1.35 Spirits exp pc (curr US$)'!CG6*'2.10 US CPI'!$B173/100</f>
        <v>245.44906798284268</v>
      </c>
      <c r="CH6" s="94">
        <f>'1.35 Spirits exp pc (curr US$)'!CH6*'2.10 US CPI'!$B173/100</f>
        <v>140.50212573949662</v>
      </c>
      <c r="CI6" s="94">
        <f>'1.35 Spirits exp pc (curr US$)'!CI6*'2.10 US CPI'!$B173/100</f>
        <v>115.91735038904957</v>
      </c>
      <c r="CJ6" s="94">
        <f>'1.35 Spirits exp pc (curr US$)'!CJ6*'2.10 US CPI'!$B173/100</f>
        <v>25.970425048669689</v>
      </c>
      <c r="CK6" s="94">
        <f>'1.35 Spirits exp pc (curr US$)'!CK6*'2.10 US CPI'!$B173/100</f>
        <v>210.30482290806066</v>
      </c>
      <c r="CL6" s="94">
        <f>'1.35 Spirits exp pc (curr US$)'!CL6*'2.10 US CPI'!$B173/100</f>
        <v>58.469815141555706</v>
      </c>
      <c r="CM6" s="94">
        <f>'1.35 Spirits exp pc (curr US$)'!CM6*'2.10 US CPI'!$B173/100</f>
        <v>4.0181510256856656</v>
      </c>
      <c r="CN6" s="94">
        <f>'1.35 Spirits exp pc (curr US$)'!CN6*'2.10 US CPI'!$B173/100</f>
        <v>29.474393072999497</v>
      </c>
      <c r="CO6" s="94">
        <f>'1.35 Spirits exp pc (curr US$)'!CO6*'2.10 US CPI'!$B173/100</f>
        <v>1.6433611238669468</v>
      </c>
      <c r="CP6" s="94">
        <f>'1.35 Spirits exp pc (curr US$)'!CP6*'2.10 US CPI'!$B173/100</f>
        <v>2.112140529279479</v>
      </c>
    </row>
    <row r="7" spans="1:94" x14ac:dyDescent="0.25">
      <c r="A7" s="78" t="s">
        <v>28</v>
      </c>
      <c r="B7" s="94">
        <f>'1.35 Spirits exp pc (curr US$)'!B7*'2.10 US CPI'!$B174/100</f>
        <v>41.489828793297981</v>
      </c>
      <c r="C7" s="94">
        <f>'1.35 Spirits exp pc (curr US$)'!C7*'2.10 US CPI'!$B174/100</f>
        <v>27.891043789477749</v>
      </c>
      <c r="D7" s="94">
        <f>'1.35 Spirits exp pc (curr US$)'!D7*'2.10 US CPI'!$B174/100</f>
        <v>19.136856310817528</v>
      </c>
      <c r="E7" s="94">
        <f>'1.35 Spirits exp pc (curr US$)'!E7*'2.10 US CPI'!$B174/100</f>
        <v>32.251983536941879</v>
      </c>
      <c r="F7" s="94">
        <f>'1.35 Spirits exp pc (curr US$)'!F7*'2.10 US CPI'!$B174/100</f>
        <v>46.448687841249338</v>
      </c>
      <c r="G7" s="94">
        <f>'1.35 Spirits exp pc (curr US$)'!G7*'2.10 US CPI'!$B174/100</f>
        <v>11.459612385957371</v>
      </c>
      <c r="H7" s="94">
        <f>'1.35 Spirits exp pc (curr US$)'!H7*'2.10 US CPI'!$B174/100</f>
        <v>0.20752665027511027</v>
      </c>
      <c r="I7" s="94">
        <f>'1.35 Spirits exp pc (curr US$)'!I7*'2.10 US CPI'!$B174/100</f>
        <v>159.12716893118775</v>
      </c>
      <c r="J7" s="94">
        <f>'1.35 Spirits exp pc (curr US$)'!J7*'2.10 US CPI'!$B174/100</f>
        <v>34.794581507651415</v>
      </c>
      <c r="K7" s="94">
        <f>'1.35 Spirits exp pc (curr US$)'!K7*'2.10 US CPI'!$B174/100</f>
        <v>14.659731623505017</v>
      </c>
      <c r="L7" s="94">
        <f>'1.35 Spirits exp pc (curr US$)'!L7*'2.10 US CPI'!$B174/100</f>
        <v>0.55585003299503644</v>
      </c>
      <c r="M7" s="94">
        <f>'1.35 Spirits exp pc (curr US$)'!M7*'2.10 US CPI'!$B174/100</f>
        <v>8.0535682029778961</v>
      </c>
      <c r="N7" s="94">
        <f>'1.35 Spirits exp pc (curr US$)'!N7*'2.10 US CPI'!$B174/100</f>
        <v>55.422148248863053</v>
      </c>
      <c r="O7" s="94">
        <f>'1.35 Spirits exp pc (curr US$)'!O7*'2.10 US CPI'!$B174/100</f>
        <v>163.82940747557547</v>
      </c>
      <c r="P7" s="94">
        <f>'1.35 Spirits exp pc (curr US$)'!P7*'2.10 US CPI'!$B174/100</f>
        <v>89.40445588410293</v>
      </c>
      <c r="Q7" s="94">
        <f>'1.35 Spirits exp pc (curr US$)'!Q7*'2.10 US CPI'!$B174/100</f>
        <v>41.488025021255915</v>
      </c>
      <c r="R7" s="94">
        <f>'1.35 Spirits exp pc (curr US$)'!R7*'2.10 US CPI'!$B174/100</f>
        <v>35.011211623228021</v>
      </c>
      <c r="S7" s="94">
        <f>'1.35 Spirits exp pc (curr US$)'!S7*'2.10 US CPI'!$B174/100</f>
        <v>2.1775672831867441</v>
      </c>
      <c r="T7" s="94">
        <f>'1.35 Spirits exp pc (curr US$)'!T7*'2.10 US CPI'!$B174/100</f>
        <v>122.95908377965594</v>
      </c>
      <c r="U7" s="94">
        <f>'1.35 Spirits exp pc (curr US$)'!U7*'2.10 US CPI'!$B174/100</f>
        <v>117.45219063478845</v>
      </c>
      <c r="V7" s="94">
        <f>'1.35 Spirits exp pc (curr US$)'!V7*'2.10 US CPI'!$B174/100</f>
        <v>149.96525289842742</v>
      </c>
      <c r="W7" s="94">
        <f>'1.35 Spirits exp pc (curr US$)'!W7*'2.10 US CPI'!$B174/100</f>
        <v>77.455092299243873</v>
      </c>
      <c r="X7" s="94">
        <f>'1.35 Spirits exp pc (curr US$)'!X7*'2.10 US CPI'!$B174/100</f>
        <v>39.160303170920336</v>
      </c>
      <c r="Y7" s="94">
        <f>'1.35 Spirits exp pc (curr US$)'!Y7*'2.10 US CPI'!$B174/100</f>
        <v>34.189158100195186</v>
      </c>
      <c r="Z7" s="94">
        <f>'1.35 Spirits exp pc (curr US$)'!Z7*'2.10 US CPI'!$B174/100</f>
        <v>53.159425643159992</v>
      </c>
      <c r="AA7" s="94">
        <f>'1.35 Spirits exp pc (curr US$)'!AA7*'2.10 US CPI'!$B174/100</f>
        <v>122.72748275308837</v>
      </c>
      <c r="AB7" s="94">
        <f>'1.35 Spirits exp pc (curr US$)'!AB7*'2.10 US CPI'!$B174/100</f>
        <v>103.58186078890861</v>
      </c>
      <c r="AC7" s="94">
        <f>'1.35 Spirits exp pc (curr US$)'!AC7*'2.10 US CPI'!$B174/100</f>
        <v>270.82213022205497</v>
      </c>
      <c r="AD7" s="94">
        <f>'1.35 Spirits exp pc (curr US$)'!AD7*'2.10 US CPI'!$B174/100</f>
        <v>23.451924938038477</v>
      </c>
      <c r="AE7" s="94">
        <f>'1.35 Spirits exp pc (curr US$)'!AE7*'2.10 US CPI'!$B174/100</f>
        <v>111.28322647772876</v>
      </c>
      <c r="AF7" s="94">
        <f>'1.35 Spirits exp pc (curr US$)'!AF7*'2.10 US CPI'!$B174/100</f>
        <v>342.5220073787616</v>
      </c>
      <c r="AG7" s="94">
        <f>'1.35 Spirits exp pc (curr US$)'!AG7*'2.10 US CPI'!$B174/100</f>
        <v>134.5573795898903</v>
      </c>
      <c r="AH7" s="94">
        <f>'1.35 Spirits exp pc (curr US$)'!AH7*'2.10 US CPI'!$B174/100</f>
        <v>21.813954402515719</v>
      </c>
      <c r="AI7" s="94">
        <f>'1.35 Spirits exp pc (curr US$)'!AI7*'2.10 US CPI'!$B174/100</f>
        <v>93.497583420814848</v>
      </c>
      <c r="AJ7" s="94">
        <f>'1.35 Spirits exp pc (curr US$)'!AJ7*'2.10 US CPI'!$B174/100</f>
        <v>38.155089738578397</v>
      </c>
      <c r="AK7" s="94">
        <f>'1.35 Spirits exp pc (curr US$)'!AK7*'2.10 US CPI'!$B174/100</f>
        <v>84.060783443786889</v>
      </c>
      <c r="AL7" s="94">
        <f>'1.35 Spirits exp pc (curr US$)'!AL7*'2.10 US CPI'!$B174/100</f>
        <v>45.620650609862693</v>
      </c>
      <c r="AM7" s="94">
        <f>'1.35 Spirits exp pc (curr US$)'!AM7*'2.10 US CPI'!$B174/100</f>
        <v>111.91678957169459</v>
      </c>
      <c r="AN7" s="94">
        <f>'1.35 Spirits exp pc (curr US$)'!AN7*'2.10 US CPI'!$B174/100</f>
        <v>114.55144173007608</v>
      </c>
      <c r="AO7" s="94">
        <f>'1.35 Spirits exp pc (curr US$)'!AO7*'2.10 US CPI'!$B174/100</f>
        <v>42.536768824110148</v>
      </c>
      <c r="AP7" s="94">
        <f>'1.35 Spirits exp pc (curr US$)'!AP7*'2.10 US CPI'!$B174/100</f>
        <v>39.071906645439121</v>
      </c>
      <c r="AQ7" s="94">
        <f>'1.35 Spirits exp pc (curr US$)'!AQ7*'2.10 US CPI'!$B174/100</f>
        <v>11.358081005479555</v>
      </c>
      <c r="AR7" s="94">
        <f>'1.35 Spirits exp pc (curr US$)'!AR7*'2.10 US CPI'!$B174/100</f>
        <v>6.6917395401845399</v>
      </c>
      <c r="AS7" s="94">
        <f>'1.35 Spirits exp pc (curr US$)'!AS7*'2.10 US CPI'!$B174/100</f>
        <v>36.711661127593914</v>
      </c>
      <c r="AT7" s="94">
        <f>'1.35 Spirits exp pc (curr US$)'!AT7*'2.10 US CPI'!$B174/100</f>
        <v>45.108499931662593</v>
      </c>
      <c r="AU7" s="94">
        <f>'1.35 Spirits exp pc (curr US$)'!AU7*'2.10 US CPI'!$B174/100</f>
        <v>35.867153972683752</v>
      </c>
      <c r="AV7" s="94">
        <f>'1.35 Spirits exp pc (curr US$)'!AV7*'2.10 US CPI'!$B174/100</f>
        <v>38.605390017081042</v>
      </c>
      <c r="AW7" s="94">
        <f>'1.35 Spirits exp pc (curr US$)'!AW7*'2.10 US CPI'!$B174/100</f>
        <v>49.264847626587567</v>
      </c>
      <c r="AX7" s="94">
        <f>'1.35 Spirits exp pc (curr US$)'!AX7*'2.10 US CPI'!$B174/100</f>
        <v>16.173324014211659</v>
      </c>
      <c r="AY7" s="94">
        <f>'1.35 Spirits exp pc (curr US$)'!AY7*'2.10 US CPI'!$B174/100</f>
        <v>17.657427694831576</v>
      </c>
      <c r="AZ7" s="94">
        <f>'1.35 Spirits exp pc (curr US$)'!AZ7*'2.10 US CPI'!$B174/100</f>
        <v>49.256547779046329</v>
      </c>
      <c r="BA7" s="94">
        <f>'1.35 Spirits exp pc (curr US$)'!BA7*'2.10 US CPI'!$B174/100</f>
        <v>6.315184133514907</v>
      </c>
      <c r="BB7" s="94">
        <f>'1.35 Spirits exp pc (curr US$)'!BB7*'2.10 US CPI'!$B174/100</f>
        <v>18.089090690401733</v>
      </c>
      <c r="BC7" s="94">
        <f>'1.35 Spirits exp pc (curr US$)'!BC7*'2.10 US CPI'!$B174/100</f>
        <v>38.736689690725498</v>
      </c>
      <c r="BD7" s="94">
        <f>'1.35 Spirits exp pc (curr US$)'!BD7*'2.10 US CPI'!$B174/100</f>
        <v>14.200411995102691</v>
      </c>
      <c r="BE7" s="94">
        <f>'1.35 Spirits exp pc (curr US$)'!BE7*'2.10 US CPI'!$B174/100</f>
        <v>3.829844384526826</v>
      </c>
      <c r="BF7" s="94">
        <f>'1.35 Spirits exp pc (curr US$)'!BF7*'2.10 US CPI'!$B174/100</f>
        <v>2.5356451701881171</v>
      </c>
      <c r="BG7" s="94">
        <f>'1.35 Spirits exp pc (curr US$)'!BG7*'2.10 US CPI'!$B174/100</f>
        <v>2.6678680514879209</v>
      </c>
      <c r="BH7" s="94"/>
      <c r="BI7" s="94">
        <f>'1.35 Spirits exp pc (curr US$)'!BI7*'2.10 US CPI'!$B174/100</f>
        <v>52.535784476414477</v>
      </c>
      <c r="BJ7" s="94">
        <f>'1.35 Spirits exp pc (curr US$)'!BJ7*'2.10 US CPI'!$B174/100</f>
        <v>2.3087578149311154</v>
      </c>
      <c r="BK7" s="94">
        <f>'1.35 Spirits exp pc (curr US$)'!BK7*'2.10 US CPI'!$B174/100</f>
        <v>6.5287087591120754</v>
      </c>
      <c r="BL7" s="94">
        <f>'1.35 Spirits exp pc (curr US$)'!BL7*'2.10 US CPI'!$B174/100</f>
        <v>1.2004624267519892</v>
      </c>
      <c r="BM7" s="94"/>
      <c r="BN7" s="94">
        <f>'1.35 Spirits exp pc (curr US$)'!BN7*'2.10 US CPI'!$B174/100</f>
        <v>59.919285256343962</v>
      </c>
      <c r="BO7" s="94">
        <f>'1.35 Spirits exp pc (curr US$)'!BO7*'2.10 US CPI'!$B174/100</f>
        <v>10.664532303957658</v>
      </c>
      <c r="BP7" s="94">
        <f>'1.35 Spirits exp pc (curr US$)'!BP7*'2.10 US CPI'!$B174/100</f>
        <v>403.20395953913555</v>
      </c>
      <c r="BQ7" s="94">
        <f>'1.35 Spirits exp pc (curr US$)'!BQ7*'2.10 US CPI'!$B174/100</f>
        <v>132.17641547600522</v>
      </c>
      <c r="BR7" s="94">
        <f>'1.35 Spirits exp pc (curr US$)'!BR7*'2.10 US CPI'!$B174/100</f>
        <v>146.87671389226608</v>
      </c>
      <c r="BS7" s="94">
        <f>'1.35 Spirits exp pc (curr US$)'!BS7*'2.10 US CPI'!$B174/100</f>
        <v>130.57253636513144</v>
      </c>
      <c r="BT7" s="94">
        <f>'1.35 Spirits exp pc (curr US$)'!BT7*'2.10 US CPI'!$B174/100</f>
        <v>171.2731674748162</v>
      </c>
      <c r="BU7" s="94">
        <f>'1.35 Spirits exp pc (curr US$)'!BU7*'2.10 US CPI'!$B174/100</f>
        <v>132.3515594898432</v>
      </c>
      <c r="BV7" s="94">
        <f>'1.35 Spirits exp pc (curr US$)'!BV7*'2.10 US CPI'!$B174/100</f>
        <v>88.382404579787291</v>
      </c>
      <c r="BW7" s="94">
        <f>'1.35 Spirits exp pc (curr US$)'!BW7*'2.10 US CPI'!$B174/100</f>
        <v>191.31757401042242</v>
      </c>
      <c r="BX7" s="94">
        <f>'1.35 Spirits exp pc (curr US$)'!BX7*'2.10 US CPI'!$B174/100</f>
        <v>199.83121109116598</v>
      </c>
      <c r="BY7" s="94">
        <f>'1.35 Spirits exp pc (curr US$)'!BY7*'2.10 US CPI'!$B174/100</f>
        <v>220.96457770494703</v>
      </c>
      <c r="BZ7" s="94">
        <f>'1.35 Spirits exp pc (curr US$)'!BZ7*'2.10 US CPI'!$B174/100</f>
        <v>185.75483658279279</v>
      </c>
      <c r="CA7" s="94">
        <f>'1.35 Spirits exp pc (curr US$)'!CA7*'2.10 US CPI'!$B174/100</f>
        <v>269.73829843480797</v>
      </c>
      <c r="CB7" s="94">
        <f>'1.35 Spirits exp pc (curr US$)'!CB7*'2.10 US CPI'!$B174/100</f>
        <v>312.02141206800104</v>
      </c>
      <c r="CC7" s="94">
        <f>'1.35 Spirits exp pc (curr US$)'!CC7*'2.10 US CPI'!$B174/100</f>
        <v>164.6855370558516</v>
      </c>
      <c r="CD7" s="94">
        <f>'1.35 Spirits exp pc (curr US$)'!CD7*'2.10 US CPI'!$B174/100</f>
        <v>140.78831559903099</v>
      </c>
      <c r="CE7" s="94">
        <f>'1.35 Spirits exp pc (curr US$)'!CE7*'2.10 US CPI'!$B174/100</f>
        <v>211.44137721431056</v>
      </c>
      <c r="CF7" s="94">
        <f>'1.35 Spirits exp pc (curr US$)'!CF7*'2.10 US CPI'!$B174/100</f>
        <v>79.039042564342012</v>
      </c>
      <c r="CG7" s="94">
        <f>'1.35 Spirits exp pc (curr US$)'!CG7*'2.10 US CPI'!$B174/100</f>
        <v>262.70857417377459</v>
      </c>
      <c r="CH7" s="94">
        <f>'1.35 Spirits exp pc (curr US$)'!CH7*'2.10 US CPI'!$B174/100</f>
        <v>141.59001265064254</v>
      </c>
      <c r="CI7" s="94">
        <f>'1.35 Spirits exp pc (curr US$)'!CI7*'2.10 US CPI'!$B174/100</f>
        <v>120.44530215371334</v>
      </c>
      <c r="CJ7" s="94">
        <f>'1.35 Spirits exp pc (curr US$)'!CJ7*'2.10 US CPI'!$B174/100</f>
        <v>28.766666470671243</v>
      </c>
      <c r="CK7" s="94">
        <f>'1.35 Spirits exp pc (curr US$)'!CK7*'2.10 US CPI'!$B174/100</f>
        <v>220.63937217212421</v>
      </c>
      <c r="CL7" s="94">
        <f>'1.35 Spirits exp pc (curr US$)'!CL7*'2.10 US CPI'!$B174/100</f>
        <v>61.662688531805955</v>
      </c>
      <c r="CM7" s="94">
        <f>'1.35 Spirits exp pc (curr US$)'!CM7*'2.10 US CPI'!$B174/100</f>
        <v>4.0087680199258422</v>
      </c>
      <c r="CN7" s="94">
        <f>'1.35 Spirits exp pc (curr US$)'!CN7*'2.10 US CPI'!$B174/100</f>
        <v>31.904168911556425</v>
      </c>
      <c r="CO7" s="94">
        <f>'1.35 Spirits exp pc (curr US$)'!CO7*'2.10 US CPI'!$B174/100</f>
        <v>1.7778214385018327</v>
      </c>
      <c r="CP7" s="94">
        <f>'1.35 Spirits exp pc (curr US$)'!CP7*'2.10 US CPI'!$B174/100</f>
        <v>2.3543329424245116</v>
      </c>
    </row>
    <row r="8" spans="1:94" x14ac:dyDescent="0.25">
      <c r="A8" s="78" t="s">
        <v>29</v>
      </c>
      <c r="B8" s="94">
        <f>'1.35 Spirits exp pc (curr US$)'!B8*'2.10 US CPI'!$B175/100</f>
        <v>45.505476772539851</v>
      </c>
      <c r="C8" s="94">
        <f>'1.35 Spirits exp pc (curr US$)'!C8*'2.10 US CPI'!$B175/100</f>
        <v>31.2797602963944</v>
      </c>
      <c r="D8" s="94">
        <f>'1.35 Spirits exp pc (curr US$)'!D8*'2.10 US CPI'!$B175/100</f>
        <v>22.148285416983317</v>
      </c>
      <c r="E8" s="94">
        <f>'1.35 Spirits exp pc (curr US$)'!E8*'2.10 US CPI'!$B175/100</f>
        <v>38.694761311144426</v>
      </c>
      <c r="F8" s="94">
        <f>'1.35 Spirits exp pc (curr US$)'!F8*'2.10 US CPI'!$B175/100</f>
        <v>49.143824648904058</v>
      </c>
      <c r="G8" s="94">
        <f>'1.35 Spirits exp pc (curr US$)'!G8*'2.10 US CPI'!$B175/100</f>
        <v>12.732266181899215</v>
      </c>
      <c r="H8" s="94">
        <f>'1.35 Spirits exp pc (curr US$)'!H8*'2.10 US CPI'!$B175/100</f>
        <v>0.22653098611208036</v>
      </c>
      <c r="I8" s="94">
        <f>'1.35 Spirits exp pc (curr US$)'!I8*'2.10 US CPI'!$B175/100</f>
        <v>156.18108599620018</v>
      </c>
      <c r="J8" s="94">
        <f>'1.35 Spirits exp pc (curr US$)'!J8*'2.10 US CPI'!$B175/100</f>
        <v>41.292287872577155</v>
      </c>
      <c r="K8" s="94">
        <f>'1.35 Spirits exp pc (curr US$)'!K8*'2.10 US CPI'!$B175/100</f>
        <v>16.473289164930939</v>
      </c>
      <c r="L8" s="94">
        <f>'1.35 Spirits exp pc (curr US$)'!L8*'2.10 US CPI'!$B175/100</f>
        <v>0.6353236113009999</v>
      </c>
      <c r="M8" s="94">
        <f>'1.35 Spirits exp pc (curr US$)'!M8*'2.10 US CPI'!$B175/100</f>
        <v>9.4623867916235209</v>
      </c>
      <c r="N8" s="94">
        <f>'1.35 Spirits exp pc (curr US$)'!N8*'2.10 US CPI'!$B175/100</f>
        <v>64.531067387649387</v>
      </c>
      <c r="O8" s="94">
        <f>'1.35 Spirits exp pc (curr US$)'!O8*'2.10 US CPI'!$B175/100</f>
        <v>188.50103965318706</v>
      </c>
      <c r="P8" s="94">
        <f>'1.35 Spirits exp pc (curr US$)'!P8*'2.10 US CPI'!$B175/100</f>
        <v>95.121807258546184</v>
      </c>
      <c r="Q8" s="94">
        <f>'1.35 Spirits exp pc (curr US$)'!Q8*'2.10 US CPI'!$B175/100</f>
        <v>45.213637881661363</v>
      </c>
      <c r="R8" s="94">
        <f>'1.35 Spirits exp pc (curr US$)'!R8*'2.10 US CPI'!$B175/100</f>
        <v>40.778196479212767</v>
      </c>
      <c r="S8" s="94">
        <f>'1.35 Spirits exp pc (curr US$)'!S8*'2.10 US CPI'!$B175/100</f>
        <v>2.6790440540505558</v>
      </c>
      <c r="T8" s="94">
        <f>'1.35 Spirits exp pc (curr US$)'!T8*'2.10 US CPI'!$B175/100</f>
        <v>127.51282057532912</v>
      </c>
      <c r="U8" s="94">
        <f>'1.35 Spirits exp pc (curr US$)'!U8*'2.10 US CPI'!$B175/100</f>
        <v>123.74462666862257</v>
      </c>
      <c r="V8" s="94">
        <f>'1.35 Spirits exp pc (curr US$)'!V8*'2.10 US CPI'!$B175/100</f>
        <v>146.0332083633742</v>
      </c>
      <c r="W8" s="94">
        <f>'1.35 Spirits exp pc (curr US$)'!W8*'2.10 US CPI'!$B175/100</f>
        <v>89.844625524266007</v>
      </c>
      <c r="X8" s="94">
        <f>'1.35 Spirits exp pc (curr US$)'!X8*'2.10 US CPI'!$B175/100</f>
        <v>53.247863017112479</v>
      </c>
      <c r="Y8" s="94">
        <f>'1.35 Spirits exp pc (curr US$)'!Y8*'2.10 US CPI'!$B175/100</f>
        <v>37.24473417128582</v>
      </c>
      <c r="Z8" s="94">
        <f>'1.35 Spirits exp pc (curr US$)'!Z8*'2.10 US CPI'!$B175/100</f>
        <v>59.680803208640256</v>
      </c>
      <c r="AA8" s="94">
        <f>'1.35 Spirits exp pc (curr US$)'!AA8*'2.10 US CPI'!$B175/100</f>
        <v>131.1863803568144</v>
      </c>
      <c r="AB8" s="94">
        <f>'1.35 Spirits exp pc (curr US$)'!AB8*'2.10 US CPI'!$B175/100</f>
        <v>123.60106811690599</v>
      </c>
      <c r="AC8" s="94">
        <f>'1.35 Spirits exp pc (curr US$)'!AC8*'2.10 US CPI'!$B175/100</f>
        <v>306.30263796240143</v>
      </c>
      <c r="AD8" s="94">
        <f>'1.35 Spirits exp pc (curr US$)'!AD8*'2.10 US CPI'!$B175/100</f>
        <v>26.652206421692735</v>
      </c>
      <c r="AE8" s="94">
        <f>'1.35 Spirits exp pc (curr US$)'!AE8*'2.10 US CPI'!$B175/100</f>
        <v>109.60899717906946</v>
      </c>
      <c r="AF8" s="94">
        <f>'1.35 Spirits exp pc (curr US$)'!AF8*'2.10 US CPI'!$B175/100</f>
        <v>443.79497284438258</v>
      </c>
      <c r="AG8" s="94">
        <f>'1.35 Spirits exp pc (curr US$)'!AG8*'2.10 US CPI'!$B175/100</f>
        <v>172.56779135509754</v>
      </c>
      <c r="AH8" s="94">
        <f>'1.35 Spirits exp pc (curr US$)'!AH8*'2.10 US CPI'!$B175/100</f>
        <v>23.931920529801324</v>
      </c>
      <c r="AI8" s="94">
        <f>'1.35 Spirits exp pc (curr US$)'!AI8*'2.10 US CPI'!$B175/100</f>
        <v>101.98686382842126</v>
      </c>
      <c r="AJ8" s="94">
        <f>'1.35 Spirits exp pc (curr US$)'!AJ8*'2.10 US CPI'!$B175/100</f>
        <v>48.732883377805685</v>
      </c>
      <c r="AK8" s="94">
        <f>'1.35 Spirits exp pc (curr US$)'!AK8*'2.10 US CPI'!$B175/100</f>
        <v>101.02798614320642</v>
      </c>
      <c r="AL8" s="94">
        <f>'1.35 Spirits exp pc (curr US$)'!AL8*'2.10 US CPI'!$B175/100</f>
        <v>49.781405711970841</v>
      </c>
      <c r="AM8" s="94">
        <f>'1.35 Spirits exp pc (curr US$)'!AM8*'2.10 US CPI'!$B175/100</f>
        <v>122.2944212721585</v>
      </c>
      <c r="AN8" s="94">
        <f>'1.35 Spirits exp pc (curr US$)'!AN8*'2.10 US CPI'!$B175/100</f>
        <v>118.3987421383648</v>
      </c>
      <c r="AO8" s="94">
        <f>'1.35 Spirits exp pc (curr US$)'!AO8*'2.10 US CPI'!$B175/100</f>
        <v>43.942097832690195</v>
      </c>
      <c r="AP8" s="94">
        <f>'1.35 Spirits exp pc (curr US$)'!AP8*'2.10 US CPI'!$B175/100</f>
        <v>43.678815401823925</v>
      </c>
      <c r="AQ8" s="94">
        <f>'1.35 Spirits exp pc (curr US$)'!AQ8*'2.10 US CPI'!$B175/100</f>
        <v>13.636587560795576</v>
      </c>
      <c r="AR8" s="94">
        <f>'1.35 Spirits exp pc (curr US$)'!AR8*'2.10 US CPI'!$B175/100</f>
        <v>7.4104165544580063</v>
      </c>
      <c r="AS8" s="94">
        <f>'1.35 Spirits exp pc (curr US$)'!AS8*'2.10 US CPI'!$B175/100</f>
        <v>42.874890691154924</v>
      </c>
      <c r="AT8" s="94">
        <f>'1.35 Spirits exp pc (curr US$)'!AT8*'2.10 US CPI'!$B175/100</f>
        <v>51.027413281571533</v>
      </c>
      <c r="AU8" s="94">
        <f>'1.35 Spirits exp pc (curr US$)'!AU8*'2.10 US CPI'!$B175/100</f>
        <v>37.739909252047987</v>
      </c>
      <c r="AV8" s="94">
        <f>'1.35 Spirits exp pc (curr US$)'!AV8*'2.10 US CPI'!$B175/100</f>
        <v>40.513483067286792</v>
      </c>
      <c r="AW8" s="94">
        <f>'1.35 Spirits exp pc (curr US$)'!AW8*'2.10 US CPI'!$B175/100</f>
        <v>48.579026621837642</v>
      </c>
      <c r="AX8" s="94">
        <f>'1.35 Spirits exp pc (curr US$)'!AX8*'2.10 US CPI'!$B175/100</f>
        <v>17.549172006443527</v>
      </c>
      <c r="AY8" s="94">
        <f>'1.35 Spirits exp pc (curr US$)'!AY8*'2.10 US CPI'!$B175/100</f>
        <v>13.987557135601826</v>
      </c>
      <c r="AZ8" s="94">
        <f>'1.35 Spirits exp pc (curr US$)'!AZ8*'2.10 US CPI'!$B175/100</f>
        <v>52.404300660155194</v>
      </c>
      <c r="BA8" s="94">
        <f>'1.35 Spirits exp pc (curr US$)'!BA8*'2.10 US CPI'!$B175/100</f>
        <v>6.9421846153846154</v>
      </c>
      <c r="BB8" s="94">
        <f>'1.35 Spirits exp pc (curr US$)'!BB8*'2.10 US CPI'!$B175/100</f>
        <v>22.313785649954969</v>
      </c>
      <c r="BC8" s="94">
        <f>'1.35 Spirits exp pc (curr US$)'!BC8*'2.10 US CPI'!$B175/100</f>
        <v>52.026316253508305</v>
      </c>
      <c r="BD8" s="94">
        <f>'1.35 Spirits exp pc (curr US$)'!BD8*'2.10 US CPI'!$B175/100</f>
        <v>15.567927369337486</v>
      </c>
      <c r="BE8" s="94">
        <f>'1.35 Spirits exp pc (curr US$)'!BE8*'2.10 US CPI'!$B175/100</f>
        <v>4.1296909861834168</v>
      </c>
      <c r="BF8" s="94">
        <f>'1.35 Spirits exp pc (curr US$)'!BF8*'2.10 US CPI'!$B175/100</f>
        <v>2.6690516263288355</v>
      </c>
      <c r="BG8" s="94">
        <f>'1.35 Spirits exp pc (curr US$)'!BG8*'2.10 US CPI'!$B175/100</f>
        <v>3.1300417671133038</v>
      </c>
      <c r="BH8" s="94"/>
      <c r="BI8" s="94">
        <f>'1.35 Spirits exp pc (curr US$)'!BI8*'2.10 US CPI'!$B175/100</f>
        <v>57.092334519472054</v>
      </c>
      <c r="BJ8" s="94">
        <f>'1.35 Spirits exp pc (curr US$)'!BJ8*'2.10 US CPI'!$B175/100</f>
        <v>2.6795425232872181</v>
      </c>
      <c r="BK8" s="94">
        <f>'1.35 Spirits exp pc (curr US$)'!BK8*'2.10 US CPI'!$B175/100</f>
        <v>6.9989710472640532</v>
      </c>
      <c r="BL8" s="94">
        <f>'1.35 Spirits exp pc (curr US$)'!BL8*'2.10 US CPI'!$B175/100</f>
        <v>1.5291195802341644</v>
      </c>
      <c r="BM8" s="94"/>
      <c r="BN8" s="94">
        <f>'1.35 Spirits exp pc (curr US$)'!BN8*'2.10 US CPI'!$B175/100</f>
        <v>60.692974190153357</v>
      </c>
      <c r="BO8" s="94">
        <f>'1.35 Spirits exp pc (curr US$)'!BO8*'2.10 US CPI'!$B175/100</f>
        <v>12.628292750142712</v>
      </c>
      <c r="BP8" s="94">
        <f>'1.35 Spirits exp pc (curr US$)'!BP8*'2.10 US CPI'!$B175/100</f>
        <v>470.2977352425483</v>
      </c>
      <c r="BQ8" s="94">
        <f>'1.35 Spirits exp pc (curr US$)'!BQ8*'2.10 US CPI'!$B175/100</f>
        <v>145.17670907785578</v>
      </c>
      <c r="BR8" s="94">
        <f>'1.35 Spirits exp pc (curr US$)'!BR8*'2.10 US CPI'!$B175/100</f>
        <v>171.78829063109256</v>
      </c>
      <c r="BS8" s="94">
        <f>'1.35 Spirits exp pc (curr US$)'!BS8*'2.10 US CPI'!$B175/100</f>
        <v>142.27184679665083</v>
      </c>
      <c r="BT8" s="94">
        <f>'1.35 Spirits exp pc (curr US$)'!BT8*'2.10 US CPI'!$B175/100</f>
        <v>181.21549207433452</v>
      </c>
      <c r="BU8" s="94">
        <f>'1.35 Spirits exp pc (curr US$)'!BU8*'2.10 US CPI'!$B175/100</f>
        <v>141.74356153762284</v>
      </c>
      <c r="BV8" s="94">
        <f>'1.35 Spirits exp pc (curr US$)'!BV8*'2.10 US CPI'!$B175/100</f>
        <v>95.358679148353218</v>
      </c>
      <c r="BW8" s="94">
        <f>'1.35 Spirits exp pc (curr US$)'!BW8*'2.10 US CPI'!$B175/100</f>
        <v>200.13194288346386</v>
      </c>
      <c r="BX8" s="94">
        <f>'1.35 Spirits exp pc (curr US$)'!BX8*'2.10 US CPI'!$B175/100</f>
        <v>219.03834766725021</v>
      </c>
      <c r="BY8" s="94">
        <f>'1.35 Spirits exp pc (curr US$)'!BY8*'2.10 US CPI'!$B175/100</f>
        <v>235.33421107920728</v>
      </c>
      <c r="BZ8" s="94">
        <f>'1.35 Spirits exp pc (curr US$)'!BZ8*'2.10 US CPI'!$B175/100</f>
        <v>195.60792013514839</v>
      </c>
      <c r="CA8" s="94">
        <f>'1.35 Spirits exp pc (curr US$)'!CA8*'2.10 US CPI'!$B175/100</f>
        <v>282.82259761738163</v>
      </c>
      <c r="CB8" s="94">
        <f>'1.35 Spirits exp pc (curr US$)'!CB8*'2.10 US CPI'!$B175/100</f>
        <v>339.95708854141913</v>
      </c>
      <c r="CC8" s="94">
        <f>'1.35 Spirits exp pc (curr US$)'!CC8*'2.10 US CPI'!$B175/100</f>
        <v>175.59477991602401</v>
      </c>
      <c r="CD8" s="94">
        <f>'1.35 Spirits exp pc (curr US$)'!CD8*'2.10 US CPI'!$B175/100</f>
        <v>140.02006954733014</v>
      </c>
      <c r="CE8" s="94">
        <f>'1.35 Spirits exp pc (curr US$)'!CE8*'2.10 US CPI'!$B175/100</f>
        <v>228.06995388129823</v>
      </c>
      <c r="CF8" s="94">
        <f>'1.35 Spirits exp pc (curr US$)'!CF8*'2.10 US CPI'!$B175/100</f>
        <v>82.823595890410957</v>
      </c>
      <c r="CG8" s="94">
        <f>'1.35 Spirits exp pc (curr US$)'!CG8*'2.10 US CPI'!$B175/100</f>
        <v>280.08177505112474</v>
      </c>
      <c r="CH8" s="94">
        <f>'1.35 Spirits exp pc (curr US$)'!CH8*'2.10 US CPI'!$B175/100</f>
        <v>148.32077190035147</v>
      </c>
      <c r="CI8" s="94">
        <f>'1.35 Spirits exp pc (curr US$)'!CI8*'2.10 US CPI'!$B175/100</f>
        <v>124.55224893083616</v>
      </c>
      <c r="CJ8" s="94">
        <f>'1.35 Spirits exp pc (curr US$)'!CJ8*'2.10 US CPI'!$B175/100</f>
        <v>29.739219877724693</v>
      </c>
      <c r="CK8" s="94">
        <f>'1.35 Spirits exp pc (curr US$)'!CK8*'2.10 US CPI'!$B175/100</f>
        <v>232.8188639467902</v>
      </c>
      <c r="CL8" s="94">
        <f>'1.35 Spirits exp pc (curr US$)'!CL8*'2.10 US CPI'!$B175/100</f>
        <v>65.19322216800316</v>
      </c>
      <c r="CM8" s="94">
        <f>'1.35 Spirits exp pc (curr US$)'!CM8*'2.10 US CPI'!$B175/100</f>
        <v>4.5563513472796853</v>
      </c>
      <c r="CN8" s="94">
        <f>'1.35 Spirits exp pc (curr US$)'!CN8*'2.10 US CPI'!$B175/100</f>
        <v>34.418697148234649</v>
      </c>
      <c r="CO8" s="94">
        <f>'1.35 Spirits exp pc (curr US$)'!CO8*'2.10 US CPI'!$B175/100</f>
        <v>1.8880972422553526</v>
      </c>
      <c r="CP8" s="94">
        <f>'1.35 Spirits exp pc (curr US$)'!CP8*'2.10 US CPI'!$B175/100</f>
        <v>2.6091870013040706</v>
      </c>
    </row>
    <row r="9" spans="1:94" x14ac:dyDescent="0.25">
      <c r="A9" s="78" t="s">
        <v>30</v>
      </c>
      <c r="B9" s="94">
        <f>'1.35 Spirits exp pc (curr US$)'!B9*'2.10 US CPI'!$B176/100</f>
        <v>51.781194732105035</v>
      </c>
      <c r="C9" s="94">
        <f>'1.35 Spirits exp pc (curr US$)'!C9*'2.10 US CPI'!$B176/100</f>
        <v>36.035686002887886</v>
      </c>
      <c r="D9" s="94">
        <f>'1.35 Spirits exp pc (curr US$)'!D9*'2.10 US CPI'!$B176/100</f>
        <v>29.650612155410158</v>
      </c>
      <c r="E9" s="94">
        <f>'1.35 Spirits exp pc (curr US$)'!E9*'2.10 US CPI'!$B176/100</f>
        <v>46.690985827095126</v>
      </c>
      <c r="F9" s="94">
        <f>'1.35 Spirits exp pc (curr US$)'!F9*'2.10 US CPI'!$B176/100</f>
        <v>50.504642655755248</v>
      </c>
      <c r="G9" s="94">
        <f>'1.35 Spirits exp pc (curr US$)'!G9*'2.10 US CPI'!$B176/100</f>
        <v>16.10006042117168</v>
      </c>
      <c r="H9" s="94">
        <f>'1.35 Spirits exp pc (curr US$)'!H9*'2.10 US CPI'!$B176/100</f>
        <v>0.24146497067544623</v>
      </c>
      <c r="I9" s="94">
        <f>'1.35 Spirits exp pc (curr US$)'!I9*'2.10 US CPI'!$B176/100</f>
        <v>153.95607640217756</v>
      </c>
      <c r="J9" s="94">
        <f>'1.35 Spirits exp pc (curr US$)'!J9*'2.10 US CPI'!$B176/100</f>
        <v>48.072885132835438</v>
      </c>
      <c r="K9" s="94">
        <f>'1.35 Spirits exp pc (curr US$)'!K9*'2.10 US CPI'!$B176/100</f>
        <v>19.018467462968989</v>
      </c>
      <c r="L9" s="94">
        <f>'1.35 Spirits exp pc (curr US$)'!L9*'2.10 US CPI'!$B176/100</f>
        <v>0.70763226859997364</v>
      </c>
      <c r="M9" s="94">
        <f>'1.35 Spirits exp pc (curr US$)'!M9*'2.10 US CPI'!$B176/100</f>
        <v>11.837824549966001</v>
      </c>
      <c r="N9" s="94">
        <f>'1.35 Spirits exp pc (curr US$)'!N9*'2.10 US CPI'!$B176/100</f>
        <v>78.790275901146316</v>
      </c>
      <c r="O9" s="94">
        <f>'1.35 Spirits exp pc (curr US$)'!O9*'2.10 US CPI'!$B176/100</f>
        <v>209.83995189072735</v>
      </c>
      <c r="P9" s="94">
        <f>'1.35 Spirits exp pc (curr US$)'!P9*'2.10 US CPI'!$B176/100</f>
        <v>95.942201385701495</v>
      </c>
      <c r="Q9" s="94">
        <f>'1.35 Spirits exp pc (curr US$)'!Q9*'2.10 US CPI'!$B176/100</f>
        <v>50.80879093221769</v>
      </c>
      <c r="R9" s="94">
        <f>'1.35 Spirits exp pc (curr US$)'!R9*'2.10 US CPI'!$B176/100</f>
        <v>51.247849938130422</v>
      </c>
      <c r="S9" s="94">
        <f>'1.35 Spirits exp pc (curr US$)'!S9*'2.10 US CPI'!$B176/100</f>
        <v>3.2403136502325394</v>
      </c>
      <c r="T9" s="94">
        <f>'1.35 Spirits exp pc (curr US$)'!T9*'2.10 US CPI'!$B176/100</f>
        <v>149.31281638554606</v>
      </c>
      <c r="U9" s="94">
        <f>'1.35 Spirits exp pc (curr US$)'!U9*'2.10 US CPI'!$B176/100</f>
        <v>145.00980237761434</v>
      </c>
      <c r="V9" s="94">
        <f>'1.35 Spirits exp pc (curr US$)'!V9*'2.10 US CPI'!$B176/100</f>
        <v>170.60512461096198</v>
      </c>
      <c r="W9" s="94">
        <f>'1.35 Spirits exp pc (curr US$)'!W9*'2.10 US CPI'!$B176/100</f>
        <v>109.89834493190156</v>
      </c>
      <c r="X9" s="94">
        <f>'1.35 Spirits exp pc (curr US$)'!X9*'2.10 US CPI'!$B176/100</f>
        <v>66.479454042486566</v>
      </c>
      <c r="Y9" s="94">
        <f>'1.35 Spirits exp pc (curr US$)'!Y9*'2.10 US CPI'!$B176/100</f>
        <v>44.321409989594187</v>
      </c>
      <c r="Z9" s="94">
        <f>'1.35 Spirits exp pc (curr US$)'!Z9*'2.10 US CPI'!$B176/100</f>
        <v>69.282666684273778</v>
      </c>
      <c r="AA9" s="94">
        <f>'1.35 Spirits exp pc (curr US$)'!AA9*'2.10 US CPI'!$B176/100</f>
        <v>144.8580017520402</v>
      </c>
      <c r="AB9" s="94">
        <f>'1.35 Spirits exp pc (curr US$)'!AB9*'2.10 US CPI'!$B176/100</f>
        <v>144.28464239043512</v>
      </c>
      <c r="AC9" s="94">
        <f>'1.35 Spirits exp pc (curr US$)'!AC9*'2.10 US CPI'!$B176/100</f>
        <v>366.32578429127551</v>
      </c>
      <c r="AD9" s="94">
        <f>'1.35 Spirits exp pc (curr US$)'!AD9*'2.10 US CPI'!$B176/100</f>
        <v>31.421862153520692</v>
      </c>
      <c r="AE9" s="94">
        <f>'1.35 Spirits exp pc (curr US$)'!AE9*'2.10 US CPI'!$B176/100</f>
        <v>134.7803604463806</v>
      </c>
      <c r="AF9" s="94">
        <f>'1.35 Spirits exp pc (curr US$)'!AF9*'2.10 US CPI'!$B176/100</f>
        <v>613.30670499818905</v>
      </c>
      <c r="AG9" s="94">
        <f>'1.35 Spirits exp pc (curr US$)'!AG9*'2.10 US CPI'!$B176/100</f>
        <v>240.46912307692301</v>
      </c>
      <c r="AH9" s="94">
        <f>'1.35 Spirits exp pc (curr US$)'!AH9*'2.10 US CPI'!$B176/100</f>
        <v>28.497193790097459</v>
      </c>
      <c r="AI9" s="94">
        <f>'1.35 Spirits exp pc (curr US$)'!AI9*'2.10 US CPI'!$B176/100</f>
        <v>130.8196227055094</v>
      </c>
      <c r="AJ9" s="94">
        <f>'1.35 Spirits exp pc (curr US$)'!AJ9*'2.10 US CPI'!$B176/100</f>
        <v>63.413878971066659</v>
      </c>
      <c r="AK9" s="94">
        <f>'1.35 Spirits exp pc (curr US$)'!AK9*'2.10 US CPI'!$B176/100</f>
        <v>119.85291115175617</v>
      </c>
      <c r="AL9" s="94">
        <f>'1.35 Spirits exp pc (curr US$)'!AL9*'2.10 US CPI'!$B176/100</f>
        <v>69.183558561611363</v>
      </c>
      <c r="AM9" s="94">
        <f>'1.35 Spirits exp pc (curr US$)'!AM9*'2.10 US CPI'!$B176/100</f>
        <v>153.31922955184422</v>
      </c>
      <c r="AN9" s="94">
        <f>'1.35 Spirits exp pc (curr US$)'!AN9*'2.10 US CPI'!$B176/100</f>
        <v>143.15398925586945</v>
      </c>
      <c r="AO9" s="94">
        <f>'1.35 Spirits exp pc (curr US$)'!AO9*'2.10 US CPI'!$B176/100</f>
        <v>54.916383913295185</v>
      </c>
      <c r="AP9" s="94">
        <f>'1.35 Spirits exp pc (curr US$)'!AP9*'2.10 US CPI'!$B176/100</f>
        <v>50.170184262259788</v>
      </c>
      <c r="AQ9" s="94">
        <f>'1.35 Spirits exp pc (curr US$)'!AQ9*'2.10 US CPI'!$B176/100</f>
        <v>19.92443188499346</v>
      </c>
      <c r="AR9" s="94">
        <f>'1.35 Spirits exp pc (curr US$)'!AR9*'2.10 US CPI'!$B176/100</f>
        <v>8.5597892284065047</v>
      </c>
      <c r="AS9" s="94">
        <f>'1.35 Spirits exp pc (curr US$)'!AS9*'2.10 US CPI'!$B176/100</f>
        <v>49.904608098680136</v>
      </c>
      <c r="AT9" s="94">
        <f>'1.35 Spirits exp pc (curr US$)'!AT9*'2.10 US CPI'!$B176/100</f>
        <v>64.094437121492831</v>
      </c>
      <c r="AU9" s="94">
        <f>'1.35 Spirits exp pc (curr US$)'!AU9*'2.10 US CPI'!$B176/100</f>
        <v>45.633639289142884</v>
      </c>
      <c r="AV9" s="94">
        <f>'1.35 Spirits exp pc (curr US$)'!AV9*'2.10 US CPI'!$B176/100</f>
        <v>44.224470094922125</v>
      </c>
      <c r="AW9" s="94">
        <f>'1.35 Spirits exp pc (curr US$)'!AW9*'2.10 US CPI'!$B176/100</f>
        <v>49.836737118627433</v>
      </c>
      <c r="AX9" s="94">
        <f>'1.35 Spirits exp pc (curr US$)'!AX9*'2.10 US CPI'!$B176/100</f>
        <v>19.010993629228118</v>
      </c>
      <c r="AY9" s="94">
        <f>'1.35 Spirits exp pc (curr US$)'!AY9*'2.10 US CPI'!$B176/100</f>
        <v>15.488971234203593</v>
      </c>
      <c r="AZ9" s="94">
        <f>'1.35 Spirits exp pc (curr US$)'!AZ9*'2.10 US CPI'!$B176/100</f>
        <v>56.421673705181412</v>
      </c>
      <c r="BA9" s="94">
        <f>'1.35 Spirits exp pc (curr US$)'!BA9*'2.10 US CPI'!$B176/100</f>
        <v>8.0660252785160882</v>
      </c>
      <c r="BB9" s="94">
        <f>'1.35 Spirits exp pc (curr US$)'!BB9*'2.10 US CPI'!$B176/100</f>
        <v>26.68345409904785</v>
      </c>
      <c r="BC9" s="94">
        <f>'1.35 Spirits exp pc (curr US$)'!BC9*'2.10 US CPI'!$B176/100</f>
        <v>66.588338206116944</v>
      </c>
      <c r="BD9" s="94">
        <f>'1.35 Spirits exp pc (curr US$)'!BD9*'2.10 US CPI'!$B176/100</f>
        <v>17.188874578136836</v>
      </c>
      <c r="BE9" s="94">
        <f>'1.35 Spirits exp pc (curr US$)'!BE9*'2.10 US CPI'!$B176/100</f>
        <v>4.610500262681688</v>
      </c>
      <c r="BF9" s="94">
        <f>'1.35 Spirits exp pc (curr US$)'!BF9*'2.10 US CPI'!$B176/100</f>
        <v>3.4942321300339132</v>
      </c>
      <c r="BG9" s="94">
        <f>'1.35 Spirits exp pc (curr US$)'!BG9*'2.10 US CPI'!$B176/100</f>
        <v>3.7683852481491638</v>
      </c>
      <c r="BH9" s="94"/>
      <c r="BI9" s="94">
        <f>'1.35 Spirits exp pc (curr US$)'!BI9*'2.10 US CPI'!$B176/100</f>
        <v>66.804264564560384</v>
      </c>
      <c r="BJ9" s="94">
        <f>'1.35 Spirits exp pc (curr US$)'!BJ9*'2.10 US CPI'!$B176/100</f>
        <v>3.1781143877263394</v>
      </c>
      <c r="BK9" s="94">
        <f>'1.35 Spirits exp pc (curr US$)'!BK9*'2.10 US CPI'!$B176/100</f>
        <v>7.8998777864842813</v>
      </c>
      <c r="BL9" s="94">
        <f>'1.35 Spirits exp pc (curr US$)'!BL9*'2.10 US CPI'!$B176/100</f>
        <v>1.8874924313212487</v>
      </c>
      <c r="BM9" s="94"/>
      <c r="BN9" s="94">
        <f>'1.35 Spirits exp pc (curr US$)'!BN9*'2.10 US CPI'!$B176/100</f>
        <v>62.402873005779426</v>
      </c>
      <c r="BO9" s="94">
        <f>'1.35 Spirits exp pc (curr US$)'!BO9*'2.10 US CPI'!$B176/100</f>
        <v>15.54544622782001</v>
      </c>
      <c r="BP9" s="94">
        <f>'1.35 Spirits exp pc (curr US$)'!BP9*'2.10 US CPI'!$B176/100</f>
        <v>481.5076370600911</v>
      </c>
      <c r="BQ9" s="94">
        <f>'1.35 Spirits exp pc (curr US$)'!BQ9*'2.10 US CPI'!$B176/100</f>
        <v>156.34596621384409</v>
      </c>
      <c r="BR9" s="94">
        <f>'1.35 Spirits exp pc (curr US$)'!BR9*'2.10 US CPI'!$B176/100</f>
        <v>196.99221415779056</v>
      </c>
      <c r="BS9" s="94">
        <f>'1.35 Spirits exp pc (curr US$)'!BS9*'2.10 US CPI'!$B176/100</f>
        <v>151.90856939785786</v>
      </c>
      <c r="BT9" s="94">
        <f>'1.35 Spirits exp pc (curr US$)'!BT9*'2.10 US CPI'!$B176/100</f>
        <v>206.37935319610548</v>
      </c>
      <c r="BU9" s="94">
        <f>'1.35 Spirits exp pc (curr US$)'!BU9*'2.10 US CPI'!$B176/100</f>
        <v>162.93666425208258</v>
      </c>
      <c r="BV9" s="94">
        <f>'1.35 Spirits exp pc (curr US$)'!BV9*'2.10 US CPI'!$B176/100</f>
        <v>110.27217440597101</v>
      </c>
      <c r="BW9" s="94">
        <f>'1.35 Spirits exp pc (curr US$)'!BW9*'2.10 US CPI'!$B176/100</f>
        <v>226.4649134401792</v>
      </c>
      <c r="BX9" s="94">
        <f>'1.35 Spirits exp pc (curr US$)'!BX9*'2.10 US CPI'!$B176/100</f>
        <v>252.39118438506728</v>
      </c>
      <c r="BY9" s="94">
        <f>'1.35 Spirits exp pc (curr US$)'!BY9*'2.10 US CPI'!$B176/100</f>
        <v>270.27562933690643</v>
      </c>
      <c r="BZ9" s="94">
        <f>'1.35 Spirits exp pc (curr US$)'!BZ9*'2.10 US CPI'!$B176/100</f>
        <v>221.84055252785427</v>
      </c>
      <c r="CA9" s="94">
        <f>'1.35 Spirits exp pc (curr US$)'!CA9*'2.10 US CPI'!$B176/100</f>
        <v>321.85030627038782</v>
      </c>
      <c r="CB9" s="94">
        <f>'1.35 Spirits exp pc (curr US$)'!CB9*'2.10 US CPI'!$B176/100</f>
        <v>390.55905854703798</v>
      </c>
      <c r="CC9" s="94">
        <f>'1.35 Spirits exp pc (curr US$)'!CC9*'2.10 US CPI'!$B176/100</f>
        <v>198.96345130934657</v>
      </c>
      <c r="CD9" s="94">
        <f>'1.35 Spirits exp pc (curr US$)'!CD9*'2.10 US CPI'!$B176/100</f>
        <v>150.3417752781514</v>
      </c>
      <c r="CE9" s="94">
        <f>'1.35 Spirits exp pc (curr US$)'!CE9*'2.10 US CPI'!$B176/100</f>
        <v>270.72736109034207</v>
      </c>
      <c r="CF9" s="94">
        <f>'1.35 Spirits exp pc (curr US$)'!CF9*'2.10 US CPI'!$B176/100</f>
        <v>93.304384482463973</v>
      </c>
      <c r="CG9" s="94">
        <f>'1.35 Spirits exp pc (curr US$)'!CG9*'2.10 US CPI'!$B176/100</f>
        <v>317.97742688909386</v>
      </c>
      <c r="CH9" s="94">
        <f>'1.35 Spirits exp pc (curr US$)'!CH9*'2.10 US CPI'!$B176/100</f>
        <v>168.89571176193039</v>
      </c>
      <c r="CI9" s="94">
        <f>'1.35 Spirits exp pc (curr US$)'!CI9*'2.10 US CPI'!$B176/100</f>
        <v>135.74366002104225</v>
      </c>
      <c r="CJ9" s="94">
        <f>'1.35 Spirits exp pc (curr US$)'!CJ9*'2.10 US CPI'!$B176/100</f>
        <v>34.900710152060647</v>
      </c>
      <c r="CK9" s="94">
        <f>'1.35 Spirits exp pc (curr US$)'!CK9*'2.10 US CPI'!$B176/100</f>
        <v>266.45051077966968</v>
      </c>
      <c r="CL9" s="94">
        <f>'1.35 Spirits exp pc (curr US$)'!CL9*'2.10 US CPI'!$B176/100</f>
        <v>69.441177909361045</v>
      </c>
      <c r="CM9" s="94">
        <f>'1.35 Spirits exp pc (curr US$)'!CM9*'2.10 US CPI'!$B176/100</f>
        <v>5.1270720606494447</v>
      </c>
      <c r="CN9" s="94">
        <f>'1.35 Spirits exp pc (curr US$)'!CN9*'2.10 US CPI'!$B176/100</f>
        <v>37.137398068377337</v>
      </c>
      <c r="CO9" s="94">
        <f>'1.35 Spirits exp pc (curr US$)'!CO9*'2.10 US CPI'!$B176/100</f>
        <v>1.9614336194633417</v>
      </c>
      <c r="CP9" s="94">
        <f>'1.35 Spirits exp pc (curr US$)'!CP9*'2.10 US CPI'!$B176/100</f>
        <v>2.9180148005563802</v>
      </c>
    </row>
    <row r="10" spans="1:94" x14ac:dyDescent="0.25">
      <c r="A10" s="78" t="s">
        <v>31</v>
      </c>
      <c r="B10" s="94">
        <f>'1.35 Spirits exp pc (curr US$)'!B10*'2.10 US CPI'!$B177/100</f>
        <v>58.391842637508176</v>
      </c>
      <c r="C10" s="94">
        <f>'1.35 Spirits exp pc (curr US$)'!C10*'2.10 US CPI'!$B177/100</f>
        <v>42.76080295167921</v>
      </c>
      <c r="D10" s="94">
        <f>'1.35 Spirits exp pc (curr US$)'!D10*'2.10 US CPI'!$B177/100</f>
        <v>29.82923267918769</v>
      </c>
      <c r="E10" s="94">
        <f>'1.35 Spirits exp pc (curr US$)'!E10*'2.10 US CPI'!$B177/100</f>
        <v>59.999305565016009</v>
      </c>
      <c r="F10" s="94">
        <f>'1.35 Spirits exp pc (curr US$)'!F10*'2.10 US CPI'!$B177/100</f>
        <v>52.490147747851331</v>
      </c>
      <c r="G10" s="94">
        <f>'1.35 Spirits exp pc (curr US$)'!G10*'2.10 US CPI'!$B177/100</f>
        <v>18.153971101102034</v>
      </c>
      <c r="H10" s="94">
        <f>'1.35 Spirits exp pc (curr US$)'!H10*'2.10 US CPI'!$B177/100</f>
        <v>0.24990376477306331</v>
      </c>
      <c r="I10" s="94">
        <f>'1.35 Spirits exp pc (curr US$)'!I10*'2.10 US CPI'!$B177/100</f>
        <v>176.54054792167636</v>
      </c>
      <c r="J10" s="94">
        <f>'1.35 Spirits exp pc (curr US$)'!J10*'2.10 US CPI'!$B177/100</f>
        <v>52.673550391529027</v>
      </c>
      <c r="K10" s="94">
        <f>'1.35 Spirits exp pc (curr US$)'!K10*'2.10 US CPI'!$B177/100</f>
        <v>21.798854452328101</v>
      </c>
      <c r="L10" s="94">
        <f>'1.35 Spirits exp pc (curr US$)'!L10*'2.10 US CPI'!$B177/100</f>
        <v>0.69833479463141568</v>
      </c>
      <c r="M10" s="94">
        <f>'1.35 Spirits exp pc (curr US$)'!M10*'2.10 US CPI'!$B177/100</f>
        <v>13.844561010265004</v>
      </c>
      <c r="N10" s="94">
        <f>'1.35 Spirits exp pc (curr US$)'!N10*'2.10 US CPI'!$B177/100</f>
        <v>93.424808860602568</v>
      </c>
      <c r="O10" s="94">
        <f>'1.35 Spirits exp pc (curr US$)'!O10*'2.10 US CPI'!$B177/100</f>
        <v>191.54879721014041</v>
      </c>
      <c r="P10" s="94">
        <f>'1.35 Spirits exp pc (curr US$)'!P10*'2.10 US CPI'!$B177/100</f>
        <v>105.9363235242874</v>
      </c>
      <c r="Q10" s="94">
        <f>'1.35 Spirits exp pc (curr US$)'!Q10*'2.10 US CPI'!$B177/100</f>
        <v>54.800478682021804</v>
      </c>
      <c r="R10" s="94">
        <f>'1.35 Spirits exp pc (curr US$)'!R10*'2.10 US CPI'!$B177/100</f>
        <v>61.122460330382772</v>
      </c>
      <c r="S10" s="94">
        <f>'1.35 Spirits exp pc (curr US$)'!S10*'2.10 US CPI'!$B177/100</f>
        <v>4.1198540697291701</v>
      </c>
      <c r="T10" s="94">
        <f>'1.35 Spirits exp pc (curr US$)'!T10*'2.10 US CPI'!$B177/100</f>
        <v>158.63438138608115</v>
      </c>
      <c r="U10" s="94">
        <f>'1.35 Spirits exp pc (curr US$)'!U10*'2.10 US CPI'!$B177/100</f>
        <v>155.6382230860456</v>
      </c>
      <c r="V10" s="94">
        <f>'1.35 Spirits exp pc (curr US$)'!V10*'2.10 US CPI'!$B177/100</f>
        <v>173.60830251784159</v>
      </c>
      <c r="W10" s="94">
        <f>'1.35 Spirits exp pc (curr US$)'!W10*'2.10 US CPI'!$B177/100</f>
        <v>131.08985628833517</v>
      </c>
      <c r="X10" s="94">
        <f>'1.35 Spirits exp pc (curr US$)'!X10*'2.10 US CPI'!$B177/100</f>
        <v>89.771845657277012</v>
      </c>
      <c r="Y10" s="94">
        <f>'1.35 Spirits exp pc (curr US$)'!Y10*'2.10 US CPI'!$B177/100</f>
        <v>49.606714709402155</v>
      </c>
      <c r="Z10" s="94">
        <f>'1.35 Spirits exp pc (curr US$)'!Z10*'2.10 US CPI'!$B177/100</f>
        <v>79.885254056930037</v>
      </c>
      <c r="AA10" s="94">
        <f>'1.35 Spirits exp pc (curr US$)'!AA10*'2.10 US CPI'!$B177/100</f>
        <v>165.2999214181709</v>
      </c>
      <c r="AB10" s="94">
        <f>'1.35 Spirits exp pc (curr US$)'!AB10*'2.10 US CPI'!$B177/100</f>
        <v>176.94213701490804</v>
      </c>
      <c r="AC10" s="94">
        <f>'1.35 Spirits exp pc (curr US$)'!AC10*'2.10 US CPI'!$B177/100</f>
        <v>484.27247552019588</v>
      </c>
      <c r="AD10" s="94">
        <f>'1.35 Spirits exp pc (curr US$)'!AD10*'2.10 US CPI'!$B177/100</f>
        <v>42.809266390326449</v>
      </c>
      <c r="AE10" s="94">
        <f>'1.35 Spirits exp pc (curr US$)'!AE10*'2.10 US CPI'!$B177/100</f>
        <v>154.77135109267829</v>
      </c>
      <c r="AF10" s="94">
        <f>'1.35 Spirits exp pc (curr US$)'!AF10*'2.10 US CPI'!$B177/100</f>
        <v>697.25942604252214</v>
      </c>
      <c r="AG10" s="94">
        <f>'1.35 Spirits exp pc (curr US$)'!AG10*'2.10 US CPI'!$B177/100</f>
        <v>248.71032185768539</v>
      </c>
      <c r="AH10" s="94">
        <f>'1.35 Spirits exp pc (curr US$)'!AH10*'2.10 US CPI'!$B177/100</f>
        <v>33.975542734206925</v>
      </c>
      <c r="AI10" s="94">
        <f>'1.35 Spirits exp pc (curr US$)'!AI10*'2.10 US CPI'!$B177/100</f>
        <v>173.00033215488745</v>
      </c>
      <c r="AJ10" s="94">
        <f>'1.35 Spirits exp pc (curr US$)'!AJ10*'2.10 US CPI'!$B177/100</f>
        <v>70.029218095030416</v>
      </c>
      <c r="AK10" s="94">
        <f>'1.35 Spirits exp pc (curr US$)'!AK10*'2.10 US CPI'!$B177/100</f>
        <v>139.98788525193083</v>
      </c>
      <c r="AL10" s="94">
        <f>'1.35 Spirits exp pc (curr US$)'!AL10*'2.10 US CPI'!$B177/100</f>
        <v>78.632830984956769</v>
      </c>
      <c r="AM10" s="94">
        <f>'1.35 Spirits exp pc (curr US$)'!AM10*'2.10 US CPI'!$B177/100</f>
        <v>176.53289916826375</v>
      </c>
      <c r="AN10" s="94">
        <f>'1.35 Spirits exp pc (curr US$)'!AN10*'2.10 US CPI'!$B177/100</f>
        <v>164.29414087566019</v>
      </c>
      <c r="AO10" s="94">
        <f>'1.35 Spirits exp pc (curr US$)'!AO10*'2.10 US CPI'!$B177/100</f>
        <v>66.500831090896099</v>
      </c>
      <c r="AP10" s="94">
        <f>'1.35 Spirits exp pc (curr US$)'!AP10*'2.10 US CPI'!$B177/100</f>
        <v>56.000620879614509</v>
      </c>
      <c r="AQ10" s="94">
        <f>'1.35 Spirits exp pc (curr US$)'!AQ10*'2.10 US CPI'!$B177/100</f>
        <v>27.477655088046873</v>
      </c>
      <c r="AR10" s="94">
        <f>'1.35 Spirits exp pc (curr US$)'!AR10*'2.10 US CPI'!$B177/100</f>
        <v>11.55085365472557</v>
      </c>
      <c r="AS10" s="94">
        <f>'1.35 Spirits exp pc (curr US$)'!AS10*'2.10 US CPI'!$B177/100</f>
        <v>55.377046943133344</v>
      </c>
      <c r="AT10" s="94">
        <f>'1.35 Spirits exp pc (curr US$)'!AT10*'2.10 US CPI'!$B177/100</f>
        <v>74.788739569503605</v>
      </c>
      <c r="AU10" s="94">
        <f>'1.35 Spirits exp pc (curr US$)'!AU10*'2.10 US CPI'!$B177/100</f>
        <v>49.265106220922597</v>
      </c>
      <c r="AV10" s="94">
        <f>'1.35 Spirits exp pc (curr US$)'!AV10*'2.10 US CPI'!$B177/100</f>
        <v>49.341697509139209</v>
      </c>
      <c r="AW10" s="94">
        <f>'1.35 Spirits exp pc (curr US$)'!AW10*'2.10 US CPI'!$B177/100</f>
        <v>53.19318397344712</v>
      </c>
      <c r="AX10" s="94">
        <f>'1.35 Spirits exp pc (curr US$)'!AX10*'2.10 US CPI'!$B177/100</f>
        <v>20.790986738281784</v>
      </c>
      <c r="AY10" s="94">
        <f>'1.35 Spirits exp pc (curr US$)'!AY10*'2.10 US CPI'!$B177/100</f>
        <v>15.955226658265133</v>
      </c>
      <c r="AZ10" s="94">
        <f>'1.35 Spirits exp pc (curr US$)'!AZ10*'2.10 US CPI'!$B177/100</f>
        <v>55.911901423641069</v>
      </c>
      <c r="BA10" s="94">
        <f>'1.35 Spirits exp pc (curr US$)'!BA10*'2.10 US CPI'!$B177/100</f>
        <v>10.366407373786746</v>
      </c>
      <c r="BB10" s="94">
        <f>'1.35 Spirits exp pc (curr US$)'!BB10*'2.10 US CPI'!$B177/100</f>
        <v>39.760233377103965</v>
      </c>
      <c r="BC10" s="94">
        <f>'1.35 Spirits exp pc (curr US$)'!BC10*'2.10 US CPI'!$B177/100</f>
        <v>97.035342341028638</v>
      </c>
      <c r="BD10" s="94">
        <f>'1.35 Spirits exp pc (curr US$)'!BD10*'2.10 US CPI'!$B177/100</f>
        <v>18.751846120051763</v>
      </c>
      <c r="BE10" s="94">
        <f>'1.35 Spirits exp pc (curr US$)'!BE10*'2.10 US CPI'!$B177/100</f>
        <v>5.4853727690305671</v>
      </c>
      <c r="BF10" s="94">
        <f>'1.35 Spirits exp pc (curr US$)'!BF10*'2.10 US CPI'!$B177/100</f>
        <v>4.226246269876957</v>
      </c>
      <c r="BG10" s="94">
        <f>'1.35 Spirits exp pc (curr US$)'!BG10*'2.10 US CPI'!$B177/100</f>
        <v>4.8302928572388133</v>
      </c>
      <c r="BH10" s="94"/>
      <c r="BI10" s="94">
        <f>'1.35 Spirits exp pc (curr US$)'!BI10*'2.10 US CPI'!$B177/100</f>
        <v>82.059521398861648</v>
      </c>
      <c r="BJ10" s="94">
        <f>'1.35 Spirits exp pc (curr US$)'!BJ10*'2.10 US CPI'!$B177/100</f>
        <v>3.4836104109359796</v>
      </c>
      <c r="BK10" s="94">
        <f>'1.35 Spirits exp pc (curr US$)'!BK10*'2.10 US CPI'!$B177/100</f>
        <v>8.9297874037096694</v>
      </c>
      <c r="BL10" s="94">
        <f>'1.35 Spirits exp pc (curr US$)'!BL10*'2.10 US CPI'!$B177/100</f>
        <v>2.4783482457481254</v>
      </c>
      <c r="BM10" s="94"/>
      <c r="BN10" s="94">
        <f>'1.35 Spirits exp pc (curr US$)'!BN10*'2.10 US CPI'!$B177/100</f>
        <v>58.038792384326932</v>
      </c>
      <c r="BO10" s="94">
        <f>'1.35 Spirits exp pc (curr US$)'!BO10*'2.10 US CPI'!$B177/100</f>
        <v>19.446378289948516</v>
      </c>
      <c r="BP10" s="94">
        <f>'1.35 Spirits exp pc (curr US$)'!BP10*'2.10 US CPI'!$B177/100</f>
        <v>472.05011577424028</v>
      </c>
      <c r="BQ10" s="94">
        <f>'1.35 Spirits exp pc (curr US$)'!BQ10*'2.10 US CPI'!$B177/100</f>
        <v>165.1501239699555</v>
      </c>
      <c r="BR10" s="94">
        <f>'1.35 Spirits exp pc (curr US$)'!BR10*'2.10 US CPI'!$B177/100</f>
        <v>211.57106942831874</v>
      </c>
      <c r="BS10" s="94">
        <f>'1.35 Spirits exp pc (curr US$)'!BS10*'2.10 US CPI'!$B177/100</f>
        <v>160.07504367070709</v>
      </c>
      <c r="BT10" s="94">
        <f>'1.35 Spirits exp pc (curr US$)'!BT10*'2.10 US CPI'!$B177/100</f>
        <v>224.98533662242681</v>
      </c>
      <c r="BU10" s="94">
        <f>'1.35 Spirits exp pc (curr US$)'!BU10*'2.10 US CPI'!$B177/100</f>
        <v>188.10955946076072</v>
      </c>
      <c r="BV10" s="94">
        <f>'1.35 Spirits exp pc (curr US$)'!BV10*'2.10 US CPI'!$B177/100</f>
        <v>126.48916179958562</v>
      </c>
      <c r="BW10" s="94">
        <f>'1.35 Spirits exp pc (curr US$)'!BW10*'2.10 US CPI'!$B177/100</f>
        <v>247.06797910807552</v>
      </c>
      <c r="BX10" s="94">
        <f>'1.35 Spirits exp pc (curr US$)'!BX10*'2.10 US CPI'!$B177/100</f>
        <v>298.05994717479479</v>
      </c>
      <c r="BY10" s="94">
        <f>'1.35 Spirits exp pc (curr US$)'!BY10*'2.10 US CPI'!$B177/100</f>
        <v>308.79756014735676</v>
      </c>
      <c r="BZ10" s="94">
        <f>'1.35 Spirits exp pc (curr US$)'!BZ10*'2.10 US CPI'!$B177/100</f>
        <v>246.85106643274801</v>
      </c>
      <c r="CA10" s="94">
        <f>'1.35 Spirits exp pc (curr US$)'!CA10*'2.10 US CPI'!$B177/100</f>
        <v>374.48339375638511</v>
      </c>
      <c r="CB10" s="94">
        <f>'1.35 Spirits exp pc (curr US$)'!CB10*'2.10 US CPI'!$B177/100</f>
        <v>419.88558033110502</v>
      </c>
      <c r="CC10" s="94">
        <f>'1.35 Spirits exp pc (curr US$)'!CC10*'2.10 US CPI'!$B177/100</f>
        <v>215.41386819748041</v>
      </c>
      <c r="CD10" s="94">
        <f>'1.35 Spirits exp pc (curr US$)'!CD10*'2.10 US CPI'!$B177/100</f>
        <v>166.18353895668494</v>
      </c>
      <c r="CE10" s="94">
        <f>'1.35 Spirits exp pc (curr US$)'!CE10*'2.10 US CPI'!$B177/100</f>
        <v>304.06933209490836</v>
      </c>
      <c r="CF10" s="94">
        <f>'1.35 Spirits exp pc (curr US$)'!CF10*'2.10 US CPI'!$B177/100</f>
        <v>103.05136213317162</v>
      </c>
      <c r="CG10" s="94">
        <f>'1.35 Spirits exp pc (curr US$)'!CG10*'2.10 US CPI'!$B177/100</f>
        <v>343.04200035472718</v>
      </c>
      <c r="CH10" s="94">
        <f>'1.35 Spirits exp pc (curr US$)'!CH10*'2.10 US CPI'!$B177/100</f>
        <v>181.75636999205042</v>
      </c>
      <c r="CI10" s="94">
        <f>'1.35 Spirits exp pc (curr US$)'!CI10*'2.10 US CPI'!$B177/100</f>
        <v>161.78464212813589</v>
      </c>
      <c r="CJ10" s="94">
        <f>'1.35 Spirits exp pc (curr US$)'!CJ10*'2.10 US CPI'!$B177/100</f>
        <v>39.636592228236921</v>
      </c>
      <c r="CK10" s="94">
        <f>'1.35 Spirits exp pc (curr US$)'!CK10*'2.10 US CPI'!$B177/100</f>
        <v>260.74449015455178</v>
      </c>
      <c r="CL10" s="94">
        <f>'1.35 Spirits exp pc (curr US$)'!CL10*'2.10 US CPI'!$B177/100</f>
        <v>76.11572784072284</v>
      </c>
      <c r="CM10" s="94">
        <f>'1.35 Spirits exp pc (curr US$)'!CM10*'2.10 US CPI'!$B177/100</f>
        <v>5.5254701262478747</v>
      </c>
      <c r="CN10" s="94">
        <f>'1.35 Spirits exp pc (curr US$)'!CN10*'2.10 US CPI'!$B177/100</f>
        <v>41.480180050138685</v>
      </c>
      <c r="CO10" s="94">
        <f>'1.35 Spirits exp pc (curr US$)'!CO10*'2.10 US CPI'!$B177/100</f>
        <v>2.210849868411481</v>
      </c>
      <c r="CP10" s="94">
        <f>'1.35 Spirits exp pc (curr US$)'!CP10*'2.10 US CPI'!$B177/100</f>
        <v>3.2953996272992812</v>
      </c>
    </row>
    <row r="11" spans="1:94" x14ac:dyDescent="0.25">
      <c r="A11" s="78" t="s">
        <v>32</v>
      </c>
      <c r="B11" s="94">
        <f>'1.35 Spirits exp pc (curr US$)'!B11*'2.10 US CPI'!$B178/100</f>
        <v>56.107964391780499</v>
      </c>
      <c r="C11" s="94">
        <f>'1.35 Spirits exp pc (curr US$)'!C11*'2.10 US CPI'!$B178/100</f>
        <v>44.74881840695484</v>
      </c>
      <c r="D11" s="94">
        <f>'1.35 Spirits exp pc (curr US$)'!D11*'2.10 US CPI'!$B178/100</f>
        <v>25.178534923339011</v>
      </c>
      <c r="E11" s="94">
        <f>'1.35 Spirits exp pc (curr US$)'!E11*'2.10 US CPI'!$B178/100</f>
        <v>65.872085209560083</v>
      </c>
      <c r="F11" s="94">
        <f>'1.35 Spirits exp pc (curr US$)'!F11*'2.10 US CPI'!$B178/100</f>
        <v>47.06957893529141</v>
      </c>
      <c r="G11" s="94">
        <f>'1.35 Spirits exp pc (curr US$)'!G11*'2.10 US CPI'!$B178/100</f>
        <v>17.931153147461849</v>
      </c>
      <c r="H11" s="94">
        <f>'1.35 Spirits exp pc (curr US$)'!H11*'2.10 US CPI'!$B178/100</f>
        <v>0.23969149376932147</v>
      </c>
      <c r="I11" s="94">
        <f>'1.35 Spirits exp pc (curr US$)'!I11*'2.10 US CPI'!$B178/100</f>
        <v>189.51839321419644</v>
      </c>
      <c r="J11" s="94">
        <f>'1.35 Spirits exp pc (curr US$)'!J11*'2.10 US CPI'!$B178/100</f>
        <v>43.125140154169593</v>
      </c>
      <c r="K11" s="94">
        <f>'1.35 Spirits exp pc (curr US$)'!K11*'2.10 US CPI'!$B178/100</f>
        <v>21.465470149386604</v>
      </c>
      <c r="L11" s="94">
        <f>'1.35 Spirits exp pc (curr US$)'!L11*'2.10 US CPI'!$B178/100</f>
        <v>0.65499630677211873</v>
      </c>
      <c r="M11" s="94">
        <f>'1.35 Spirits exp pc (curr US$)'!M11*'2.10 US CPI'!$B178/100</f>
        <v>13.727567848331386</v>
      </c>
      <c r="N11" s="94">
        <f>'1.35 Spirits exp pc (curr US$)'!N11*'2.10 US CPI'!$B178/100</f>
        <v>93.910650413024285</v>
      </c>
      <c r="O11" s="94">
        <f>'1.35 Spirits exp pc (curr US$)'!O11*'2.10 US CPI'!$B178/100</f>
        <v>160.89132934813546</v>
      </c>
      <c r="P11" s="94">
        <f>'1.35 Spirits exp pc (curr US$)'!P11*'2.10 US CPI'!$B178/100</f>
        <v>99.175034943786073</v>
      </c>
      <c r="Q11" s="94">
        <f>'1.35 Spirits exp pc (curr US$)'!Q11*'2.10 US CPI'!$B178/100</f>
        <v>55.994134777499625</v>
      </c>
      <c r="R11" s="94">
        <f>'1.35 Spirits exp pc (curr US$)'!R11*'2.10 US CPI'!$B178/100</f>
        <v>60.336694313834293</v>
      </c>
      <c r="S11" s="94">
        <f>'1.35 Spirits exp pc (curr US$)'!S11*'2.10 US CPI'!$B178/100</f>
        <v>4.8814371805280787</v>
      </c>
      <c r="T11" s="94">
        <f>'1.35 Spirits exp pc (curr US$)'!T11*'2.10 US CPI'!$B178/100</f>
        <v>150.6822608963499</v>
      </c>
      <c r="U11" s="94">
        <f>'1.35 Spirits exp pc (curr US$)'!U11*'2.10 US CPI'!$B178/100</f>
        <v>149.69586339475467</v>
      </c>
      <c r="V11" s="94">
        <f>'1.35 Spirits exp pc (curr US$)'!V11*'2.10 US CPI'!$B178/100</f>
        <v>155.68112515477887</v>
      </c>
      <c r="W11" s="94">
        <f>'1.35 Spirits exp pc (curr US$)'!W11*'2.10 US CPI'!$B178/100</f>
        <v>101.79741396171194</v>
      </c>
      <c r="X11" s="94">
        <f>'1.35 Spirits exp pc (curr US$)'!X11*'2.10 US CPI'!$B178/100</f>
        <v>79.967759838546911</v>
      </c>
      <c r="Y11" s="94">
        <f>'1.35 Spirits exp pc (curr US$)'!Y11*'2.10 US CPI'!$B178/100</f>
        <v>42.49080124869927</v>
      </c>
      <c r="Z11" s="94">
        <f>'1.35 Spirits exp pc (curr US$)'!Z11*'2.10 US CPI'!$B178/100</f>
        <v>78.944693388330137</v>
      </c>
      <c r="AA11" s="94">
        <f>'1.35 Spirits exp pc (curr US$)'!AA11*'2.10 US CPI'!$B178/100</f>
        <v>145.44842768753043</v>
      </c>
      <c r="AB11" s="94">
        <f>'1.35 Spirits exp pc (curr US$)'!AB11*'2.10 US CPI'!$B178/100</f>
        <v>140.82400966832284</v>
      </c>
      <c r="AC11" s="94">
        <f>'1.35 Spirits exp pc (curr US$)'!AC11*'2.10 US CPI'!$B178/100</f>
        <v>387.37230863535365</v>
      </c>
      <c r="AD11" s="94">
        <f>'1.35 Spirits exp pc (curr US$)'!AD11*'2.10 US CPI'!$B178/100</f>
        <v>38.111809295830838</v>
      </c>
      <c r="AE11" s="94">
        <f>'1.35 Spirits exp pc (curr US$)'!AE11*'2.10 US CPI'!$B178/100</f>
        <v>127.45419354838708</v>
      </c>
      <c r="AF11" s="94">
        <f>'1.35 Spirits exp pc (curr US$)'!AF11*'2.10 US CPI'!$B178/100</f>
        <v>393.03012761235436</v>
      </c>
      <c r="AG11" s="94">
        <f>'1.35 Spirits exp pc (curr US$)'!AG11*'2.10 US CPI'!$B178/100</f>
        <v>171.68232670624076</v>
      </c>
      <c r="AH11" s="94">
        <f>'1.35 Spirits exp pc (curr US$)'!AH11*'2.10 US CPI'!$B178/100</f>
        <v>34.302391877379677</v>
      </c>
      <c r="AI11" s="94">
        <f>'1.35 Spirits exp pc (curr US$)'!AI11*'2.10 US CPI'!$B178/100</f>
        <v>132.93650493675796</v>
      </c>
      <c r="AJ11" s="94">
        <f>'1.35 Spirits exp pc (curr US$)'!AJ11*'2.10 US CPI'!$B178/100</f>
        <v>58.285158241317397</v>
      </c>
      <c r="AK11" s="94">
        <f>'1.35 Spirits exp pc (curr US$)'!AK11*'2.10 US CPI'!$B178/100</f>
        <v>106.57606958802609</v>
      </c>
      <c r="AL11" s="94">
        <f>'1.35 Spirits exp pc (curr US$)'!AL11*'2.10 US CPI'!$B178/100</f>
        <v>69.027125456260507</v>
      </c>
      <c r="AM11" s="94">
        <f>'1.35 Spirits exp pc (curr US$)'!AM11*'2.10 US CPI'!$B178/100</f>
        <v>166.28954214360041</v>
      </c>
      <c r="AN11" s="94">
        <f>'1.35 Spirits exp pc (curr US$)'!AN11*'2.10 US CPI'!$B178/100</f>
        <v>155.61340287345007</v>
      </c>
      <c r="AO11" s="94">
        <f>'1.35 Spirits exp pc (curr US$)'!AO11*'2.10 US CPI'!$B178/100</f>
        <v>48.642338034175012</v>
      </c>
      <c r="AP11" s="94">
        <f>'1.35 Spirits exp pc (curr US$)'!AP11*'2.10 US CPI'!$B178/100</f>
        <v>53.906687727243394</v>
      </c>
      <c r="AQ11" s="94">
        <f>'1.35 Spirits exp pc (curr US$)'!AQ11*'2.10 US CPI'!$B178/100</f>
        <v>24.55042574990318</v>
      </c>
      <c r="AR11" s="94">
        <f>'1.35 Spirits exp pc (curr US$)'!AR11*'2.10 US CPI'!$B178/100</f>
        <v>14.726109767594375</v>
      </c>
      <c r="AS11" s="94">
        <f>'1.35 Spirits exp pc (curr US$)'!AS11*'2.10 US CPI'!$B178/100</f>
        <v>51.057571454789574</v>
      </c>
      <c r="AT11" s="94">
        <f>'1.35 Spirits exp pc (curr US$)'!AT11*'2.10 US CPI'!$B178/100</f>
        <v>70.836606060606059</v>
      </c>
      <c r="AU11" s="94">
        <f>'1.35 Spirits exp pc (curr US$)'!AU11*'2.10 US CPI'!$B178/100</f>
        <v>45.285416029046843</v>
      </c>
      <c r="AV11" s="94">
        <f>'1.35 Spirits exp pc (curr US$)'!AV11*'2.10 US CPI'!$B178/100</f>
        <v>42.49524534043362</v>
      </c>
      <c r="AW11" s="94">
        <f>'1.35 Spirits exp pc (curr US$)'!AW11*'2.10 US CPI'!$B178/100</f>
        <v>50.926854438071679</v>
      </c>
      <c r="AX11" s="94">
        <f>'1.35 Spirits exp pc (curr US$)'!AX11*'2.10 US CPI'!$B178/100</f>
        <v>22.414084526216197</v>
      </c>
      <c r="AY11" s="94">
        <f>'1.35 Spirits exp pc (curr US$)'!AY11*'2.10 US CPI'!$B178/100</f>
        <v>15.09596111230252</v>
      </c>
      <c r="AZ11" s="94">
        <f>'1.35 Spirits exp pc (curr US$)'!AZ11*'2.10 US CPI'!$B178/100</f>
        <v>45.485709442916871</v>
      </c>
      <c r="BA11" s="94">
        <f>'1.35 Spirits exp pc (curr US$)'!BA11*'2.10 US CPI'!$B178/100</f>
        <v>9.611058700209643</v>
      </c>
      <c r="BB11" s="94">
        <f>'1.35 Spirits exp pc (curr US$)'!BB11*'2.10 US CPI'!$B178/100</f>
        <v>40.744796003330549</v>
      </c>
      <c r="BC11" s="94">
        <f>'1.35 Spirits exp pc (curr US$)'!BC11*'2.10 US CPI'!$B178/100</f>
        <v>135.15045835580179</v>
      </c>
      <c r="BD11" s="94">
        <f>'1.35 Spirits exp pc (curr US$)'!BD11*'2.10 US CPI'!$B178/100</f>
        <v>18.863199083363412</v>
      </c>
      <c r="BE11" s="94">
        <f>'1.35 Spirits exp pc (curr US$)'!BE11*'2.10 US CPI'!$B178/100</f>
        <v>5.1348914461976491</v>
      </c>
      <c r="BF11" s="94">
        <f>'1.35 Spirits exp pc (curr US$)'!BF11*'2.10 US CPI'!$B178/100</f>
        <v>4.1357901815736371</v>
      </c>
      <c r="BG11" s="94">
        <f>'1.35 Spirits exp pc (curr US$)'!BG11*'2.10 US CPI'!$B178/100</f>
        <v>5.4597479598943481</v>
      </c>
      <c r="BH11" s="94"/>
      <c r="BI11" s="94">
        <f>'1.35 Spirits exp pc (curr US$)'!BI11*'2.10 US CPI'!$B178/100</f>
        <v>76.695671689644101</v>
      </c>
      <c r="BJ11" s="94">
        <f>'1.35 Spirits exp pc (curr US$)'!BJ11*'2.10 US CPI'!$B178/100</f>
        <v>3.2311515151515153</v>
      </c>
      <c r="BK11" s="94">
        <f>'1.35 Spirits exp pc (curr US$)'!BK11*'2.10 US CPI'!$B178/100</f>
        <v>8.4551347942613901</v>
      </c>
      <c r="BL11" s="94">
        <f>'1.35 Spirits exp pc (curr US$)'!BL11*'2.10 US CPI'!$B178/100</f>
        <v>2.2072876820712453</v>
      </c>
      <c r="BM11" s="94"/>
      <c r="BN11" s="94">
        <f>'1.35 Spirits exp pc (curr US$)'!BN11*'2.10 US CPI'!$B178/100</f>
        <v>56.902779259491687</v>
      </c>
      <c r="BO11" s="94">
        <f>'1.35 Spirits exp pc (curr US$)'!BO11*'2.10 US CPI'!$B178/100</f>
        <v>19.247496004262118</v>
      </c>
      <c r="BP11" s="94">
        <f>'1.35 Spirits exp pc (curr US$)'!BP11*'2.10 US CPI'!$B178/100</f>
        <v>391.55268529528337</v>
      </c>
      <c r="BQ11" s="94">
        <f>'1.35 Spirits exp pc (curr US$)'!BQ11*'2.10 US CPI'!$B178/100</f>
        <v>162.25606079434169</v>
      </c>
      <c r="BR11" s="94">
        <f>'1.35 Spirits exp pc (curr US$)'!BR11*'2.10 US CPI'!$B178/100</f>
        <v>200.14616249264017</v>
      </c>
      <c r="BS11" s="94">
        <f>'1.35 Spirits exp pc (curr US$)'!BS11*'2.10 US CPI'!$B178/100</f>
        <v>158.10250978334037</v>
      </c>
      <c r="BT11" s="94">
        <f>'1.35 Spirits exp pc (curr US$)'!BT11*'2.10 US CPI'!$B178/100</f>
        <v>205.10490101499613</v>
      </c>
      <c r="BU11" s="94">
        <f>'1.35 Spirits exp pc (curr US$)'!BU11*'2.10 US CPI'!$B178/100</f>
        <v>180.65213677264543</v>
      </c>
      <c r="BV11" s="94">
        <f>'1.35 Spirits exp pc (curr US$)'!BV11*'2.10 US CPI'!$B178/100</f>
        <v>122.49194743841309</v>
      </c>
      <c r="BW11" s="94">
        <f>'1.35 Spirits exp pc (curr US$)'!BW11*'2.10 US CPI'!$B178/100</f>
        <v>200.01327406332217</v>
      </c>
      <c r="BX11" s="94">
        <f>'1.35 Spirits exp pc (curr US$)'!BX11*'2.10 US CPI'!$B178/100</f>
        <v>273.81774214745701</v>
      </c>
      <c r="BY11" s="94">
        <f>'1.35 Spirits exp pc (curr US$)'!BY11*'2.10 US CPI'!$B178/100</f>
        <v>299.19935772752086</v>
      </c>
      <c r="BZ11" s="94">
        <f>'1.35 Spirits exp pc (curr US$)'!BZ11*'2.10 US CPI'!$B178/100</f>
        <v>230.03088918150945</v>
      </c>
      <c r="CA11" s="94">
        <f>'1.35 Spirits exp pc (curr US$)'!CA11*'2.10 US CPI'!$B178/100</f>
        <v>344.24375602765286</v>
      </c>
      <c r="CB11" s="94">
        <f>'1.35 Spirits exp pc (curr US$)'!CB11*'2.10 US CPI'!$B178/100</f>
        <v>358.57550704443412</v>
      </c>
      <c r="CC11" s="94">
        <f>'1.35 Spirits exp pc (curr US$)'!CC11*'2.10 US CPI'!$B178/100</f>
        <v>194.79045026660745</v>
      </c>
      <c r="CD11" s="94">
        <f>'1.35 Spirits exp pc (curr US$)'!CD11*'2.10 US CPI'!$B178/100</f>
        <v>153.90237416443244</v>
      </c>
      <c r="CE11" s="94">
        <f>'1.35 Spirits exp pc (curr US$)'!CE11*'2.10 US CPI'!$B178/100</f>
        <v>267.40224616089841</v>
      </c>
      <c r="CF11" s="94">
        <f>'1.35 Spirits exp pc (curr US$)'!CF11*'2.10 US CPI'!$B178/100</f>
        <v>93.642173624917163</v>
      </c>
      <c r="CG11" s="94">
        <f>'1.35 Spirits exp pc (curr US$)'!CG11*'2.10 US CPI'!$B178/100</f>
        <v>305.79705575127645</v>
      </c>
      <c r="CH11" s="94">
        <f>'1.35 Spirits exp pc (curr US$)'!CH11*'2.10 US CPI'!$B178/100</f>
        <v>157.38551256981731</v>
      </c>
      <c r="CI11" s="94">
        <f>'1.35 Spirits exp pc (curr US$)'!CI11*'2.10 US CPI'!$B178/100</f>
        <v>153.20514158843923</v>
      </c>
      <c r="CJ11" s="94">
        <f>'1.35 Spirits exp pc (curr US$)'!CJ11*'2.10 US CPI'!$B178/100</f>
        <v>37.067740162842163</v>
      </c>
      <c r="CK11" s="94">
        <f>'1.35 Spirits exp pc (curr US$)'!CK11*'2.10 US CPI'!$B178/100</f>
        <v>221.35695936482045</v>
      </c>
      <c r="CL11" s="94">
        <f>'1.35 Spirits exp pc (curr US$)'!CL11*'2.10 US CPI'!$B178/100</f>
        <v>68.187102321583382</v>
      </c>
      <c r="CM11" s="94">
        <f>'1.35 Spirits exp pc (curr US$)'!CM11*'2.10 US CPI'!$B178/100</f>
        <v>5.9300967999764032</v>
      </c>
      <c r="CN11" s="94">
        <f>'1.35 Spirits exp pc (curr US$)'!CN11*'2.10 US CPI'!$B178/100</f>
        <v>47.462286188623146</v>
      </c>
      <c r="CO11" s="94">
        <f>'1.35 Spirits exp pc (curr US$)'!CO11*'2.10 US CPI'!$B178/100</f>
        <v>2.3079977677019867</v>
      </c>
      <c r="CP11" s="94">
        <f>'1.35 Spirits exp pc (curr US$)'!CP11*'2.10 US CPI'!$B178/100</f>
        <v>3.3358392938670214</v>
      </c>
    </row>
    <row r="12" spans="1:94" x14ac:dyDescent="0.25">
      <c r="A12" s="78" t="s">
        <v>33</v>
      </c>
      <c r="B12" s="94">
        <f>'1.35 Spirits exp pc (curr US$)'!B12*'2.10 US CPI'!$B179/100</f>
        <v>60.576826810183832</v>
      </c>
      <c r="C12" s="94">
        <f>'1.35 Spirits exp pc (curr US$)'!C12*'2.10 US CPI'!$B179/100</f>
        <v>51.987377108387392</v>
      </c>
      <c r="D12" s="94">
        <f>'1.35 Spirits exp pc (curr US$)'!D12*'2.10 US CPI'!$B179/100</f>
        <v>23.637245487685604</v>
      </c>
      <c r="E12" s="94">
        <f>'1.35 Spirits exp pc (curr US$)'!E12*'2.10 US CPI'!$B179/100</f>
        <v>77.671348235294104</v>
      </c>
      <c r="F12" s="94">
        <f>'1.35 Spirits exp pc (curr US$)'!F12*'2.10 US CPI'!$B179/100</f>
        <v>48.34452037242675</v>
      </c>
      <c r="G12" s="94">
        <f>'1.35 Spirits exp pc (curr US$)'!G12*'2.10 US CPI'!$B179/100</f>
        <v>21.857505953244701</v>
      </c>
      <c r="H12" s="94">
        <f>'1.35 Spirits exp pc (curr US$)'!H12*'2.10 US CPI'!$B179/100</f>
        <v>0.31552299937379219</v>
      </c>
      <c r="I12" s="94">
        <f>'1.35 Spirits exp pc (curr US$)'!I12*'2.10 US CPI'!$B179/100</f>
        <v>209.48426005606879</v>
      </c>
      <c r="J12" s="94">
        <f>'1.35 Spirits exp pc (curr US$)'!J12*'2.10 US CPI'!$B179/100</f>
        <v>53.006564216503129</v>
      </c>
      <c r="K12" s="94">
        <f>'1.35 Spirits exp pc (curr US$)'!K12*'2.10 US CPI'!$B179/100</f>
        <v>24.835387182303435</v>
      </c>
      <c r="L12" s="94">
        <f>'1.35 Spirits exp pc (curr US$)'!L12*'2.10 US CPI'!$B179/100</f>
        <v>0.70761944415530342</v>
      </c>
      <c r="M12" s="94">
        <f>'1.35 Spirits exp pc (curr US$)'!M12*'2.10 US CPI'!$B179/100</f>
        <v>16.730147497444623</v>
      </c>
      <c r="N12" s="94">
        <f>'1.35 Spirits exp pc (curr US$)'!N12*'2.10 US CPI'!$B179/100</f>
        <v>111.77563771741487</v>
      </c>
      <c r="O12" s="94">
        <f>'1.35 Spirits exp pc (curr US$)'!O12*'2.10 US CPI'!$B179/100</f>
        <v>181.52033539497756</v>
      </c>
      <c r="P12" s="94">
        <f>'1.35 Spirits exp pc (curr US$)'!P12*'2.10 US CPI'!$B179/100</f>
        <v>114.51042093789739</v>
      </c>
      <c r="Q12" s="94">
        <f>'1.35 Spirits exp pc (curr US$)'!Q12*'2.10 US CPI'!$B179/100</f>
        <v>64.291820158339817</v>
      </c>
      <c r="R12" s="94">
        <f>'1.35 Spirits exp pc (curr US$)'!R12*'2.10 US CPI'!$B179/100</f>
        <v>58.084510232522959</v>
      </c>
      <c r="S12" s="94">
        <f>'1.35 Spirits exp pc (curr US$)'!S12*'2.10 US CPI'!$B179/100</f>
        <v>5.6181137375534469</v>
      </c>
      <c r="T12" s="94">
        <f>'1.35 Spirits exp pc (curr US$)'!T12*'2.10 US CPI'!$B179/100</f>
        <v>183.09989000109996</v>
      </c>
      <c r="U12" s="94">
        <f>'1.35 Spirits exp pc (curr US$)'!U12*'2.10 US CPI'!$B179/100</f>
        <v>182.25555197487265</v>
      </c>
      <c r="V12" s="94">
        <f>'1.35 Spirits exp pc (curr US$)'!V12*'2.10 US CPI'!$B179/100</f>
        <v>187.37256526857641</v>
      </c>
      <c r="W12" s="94">
        <f>'1.35 Spirits exp pc (curr US$)'!W12*'2.10 US CPI'!$B179/100</f>
        <v>104.81386728550511</v>
      </c>
      <c r="X12" s="94">
        <f>'1.35 Spirits exp pc (curr US$)'!X12*'2.10 US CPI'!$B179/100</f>
        <v>89.802347368421039</v>
      </c>
      <c r="Y12" s="94">
        <f>'1.35 Spirits exp pc (curr US$)'!Y12*'2.10 US CPI'!$B179/100</f>
        <v>38.483379292403747</v>
      </c>
      <c r="Z12" s="94">
        <f>'1.35 Spirits exp pc (curr US$)'!Z12*'2.10 US CPI'!$B179/100</f>
        <v>81.586988331671549</v>
      </c>
      <c r="AA12" s="94">
        <f>'1.35 Spirits exp pc (curr US$)'!AA12*'2.10 US CPI'!$B179/100</f>
        <v>136.24971413962999</v>
      </c>
      <c r="AB12" s="94">
        <f>'1.35 Spirits exp pc (curr US$)'!AB12*'2.10 US CPI'!$B179/100</f>
        <v>133.14439166132993</v>
      </c>
      <c r="AC12" s="94">
        <f>'1.35 Spirits exp pc (curr US$)'!AC12*'2.10 US CPI'!$B179/100</f>
        <v>353.11988950276248</v>
      </c>
      <c r="AD12" s="94">
        <f>'1.35 Spirits exp pc (curr US$)'!AD12*'2.10 US CPI'!$B179/100</f>
        <v>40.380868868066337</v>
      </c>
      <c r="AE12" s="94">
        <f>'1.35 Spirits exp pc (curr US$)'!AE12*'2.10 US CPI'!$B179/100</f>
        <v>121.86230874686039</v>
      </c>
      <c r="AF12" s="94">
        <f>'1.35 Spirits exp pc (curr US$)'!AF12*'2.10 US CPI'!$B179/100</f>
        <v>319.97866069323265</v>
      </c>
      <c r="AG12" s="94">
        <f>'1.35 Spirits exp pc (curr US$)'!AG12*'2.10 US CPI'!$B179/100</f>
        <v>154.21627307447486</v>
      </c>
      <c r="AH12" s="94">
        <f>'1.35 Spirits exp pc (curr US$)'!AH12*'2.10 US CPI'!$B179/100</f>
        <v>33.709070979685293</v>
      </c>
      <c r="AI12" s="94">
        <f>'1.35 Spirits exp pc (curr US$)'!AI12*'2.10 US CPI'!$B179/100</f>
        <v>147.24365621906446</v>
      </c>
      <c r="AJ12" s="94">
        <f>'1.35 Spirits exp pc (curr US$)'!AJ12*'2.10 US CPI'!$B179/100</f>
        <v>56.856810398774066</v>
      </c>
      <c r="AK12" s="94">
        <f>'1.35 Spirits exp pc (curr US$)'!AK12*'2.10 US CPI'!$B179/100</f>
        <v>110.09489594527895</v>
      </c>
      <c r="AL12" s="94">
        <f>'1.35 Spirits exp pc (curr US$)'!AL12*'2.10 US CPI'!$B179/100</f>
        <v>64.183906295030681</v>
      </c>
      <c r="AM12" s="94">
        <f>'1.35 Spirits exp pc (curr US$)'!AM12*'2.10 US CPI'!$B179/100</f>
        <v>161.36313377734078</v>
      </c>
      <c r="AN12" s="94">
        <f>'1.35 Spirits exp pc (curr US$)'!AN12*'2.10 US CPI'!$B179/100</f>
        <v>152.63360527601367</v>
      </c>
      <c r="AO12" s="94">
        <f>'1.35 Spirits exp pc (curr US$)'!AO12*'2.10 US CPI'!$B179/100</f>
        <v>55.427145902591818</v>
      </c>
      <c r="AP12" s="94">
        <f>'1.35 Spirits exp pc (curr US$)'!AP12*'2.10 US CPI'!$B179/100</f>
        <v>61.731929039576499</v>
      </c>
      <c r="AQ12" s="94">
        <f>'1.35 Spirits exp pc (curr US$)'!AQ12*'2.10 US CPI'!$B179/100</f>
        <v>33.07435842699082</v>
      </c>
      <c r="AR12" s="94">
        <f>'1.35 Spirits exp pc (curr US$)'!AR12*'2.10 US CPI'!$B179/100</f>
        <v>15.624809945352988</v>
      </c>
      <c r="AS12" s="94">
        <f>'1.35 Spirits exp pc (curr US$)'!AS12*'2.10 US CPI'!$B179/100</f>
        <v>62.659295055439145</v>
      </c>
      <c r="AT12" s="94">
        <f>'1.35 Spirits exp pc (curr US$)'!AT12*'2.10 US CPI'!$B179/100</f>
        <v>89.962430208639418</v>
      </c>
      <c r="AU12" s="94">
        <f>'1.35 Spirits exp pc (curr US$)'!AU12*'2.10 US CPI'!$B179/100</f>
        <v>54.753211914256028</v>
      </c>
      <c r="AV12" s="94">
        <f>'1.35 Spirits exp pc (curr US$)'!AV12*'2.10 US CPI'!$B179/100</f>
        <v>47.889172676944789</v>
      </c>
      <c r="AW12" s="94">
        <f>'1.35 Spirits exp pc (curr US$)'!AW12*'2.10 US CPI'!$B179/100</f>
        <v>51.481742029413617</v>
      </c>
      <c r="AX12" s="94">
        <f>'1.35 Spirits exp pc (curr US$)'!AX12*'2.10 US CPI'!$B179/100</f>
        <v>23.773546840579321</v>
      </c>
      <c r="AY12" s="94">
        <f>'1.35 Spirits exp pc (curr US$)'!AY12*'2.10 US CPI'!$B179/100</f>
        <v>16.444188932894516</v>
      </c>
      <c r="AZ12" s="94">
        <f>'1.35 Spirits exp pc (curr US$)'!AZ12*'2.10 US CPI'!$B179/100</f>
        <v>54.682682740742301</v>
      </c>
      <c r="BA12" s="94">
        <f>'1.35 Spirits exp pc (curr US$)'!BA12*'2.10 US CPI'!$B179/100</f>
        <v>11.718450581474521</v>
      </c>
      <c r="BB12" s="94">
        <f>'1.35 Spirits exp pc (curr US$)'!BB12*'2.10 US CPI'!$B179/100</f>
        <v>53.556522641062102</v>
      </c>
      <c r="BC12" s="94">
        <f>'1.35 Spirits exp pc (curr US$)'!BC12*'2.10 US CPI'!$B179/100</f>
        <v>99.125603796424983</v>
      </c>
      <c r="BD12" s="94">
        <f>'1.35 Spirits exp pc (curr US$)'!BD12*'2.10 US CPI'!$B179/100</f>
        <v>21.351290849212958</v>
      </c>
      <c r="BE12" s="94">
        <f>'1.35 Spirits exp pc (curr US$)'!BE12*'2.10 US CPI'!$B179/100</f>
        <v>5.3877068059340329</v>
      </c>
      <c r="BF12" s="94">
        <f>'1.35 Spirits exp pc (curr US$)'!BF12*'2.10 US CPI'!$B179/100</f>
        <v>4.2062217408830191</v>
      </c>
      <c r="BG12" s="94">
        <f>'1.35 Spirits exp pc (curr US$)'!BG12*'2.10 US CPI'!$B179/100</f>
        <v>6.3974676258992806</v>
      </c>
      <c r="BH12" s="94"/>
      <c r="BI12" s="94">
        <f>'1.35 Spirits exp pc (curr US$)'!BI12*'2.10 US CPI'!$B179/100</f>
        <v>87.227919880371459</v>
      </c>
      <c r="BJ12" s="94">
        <f>'1.35 Spirits exp pc (curr US$)'!BJ12*'2.10 US CPI'!$B179/100</f>
        <v>3.4430504137293156</v>
      </c>
      <c r="BK12" s="94">
        <f>'1.35 Spirits exp pc (curr US$)'!BK12*'2.10 US CPI'!$B179/100</f>
        <v>5.8824696256661175</v>
      </c>
      <c r="BL12" s="94">
        <f>'1.35 Spirits exp pc (curr US$)'!BL12*'2.10 US CPI'!$B179/100</f>
        <v>2.5187505449281069</v>
      </c>
      <c r="BM12" s="94"/>
      <c r="BN12" s="94">
        <f>'1.35 Spirits exp pc (curr US$)'!BN12*'2.10 US CPI'!$B179/100</f>
        <v>70.878953771289545</v>
      </c>
      <c r="BO12" s="94">
        <f>'1.35 Spirits exp pc (curr US$)'!BO12*'2.10 US CPI'!$B179/100</f>
        <v>21.920754716981133</v>
      </c>
      <c r="BP12" s="94">
        <f>'1.35 Spirits exp pc (curr US$)'!BP12*'2.10 US CPI'!$B179/100</f>
        <v>425.37503414634148</v>
      </c>
      <c r="BQ12" s="94">
        <f>'1.35 Spirits exp pc (curr US$)'!BQ12*'2.10 US CPI'!$B179/100</f>
        <v>170.78386806091933</v>
      </c>
      <c r="BR12" s="94">
        <f>'1.35 Spirits exp pc (curr US$)'!BR12*'2.10 US CPI'!$B179/100</f>
        <v>226.01466124398254</v>
      </c>
      <c r="BS12" s="94">
        <f>'1.35 Spirits exp pc (curr US$)'!BS12*'2.10 US CPI'!$B179/100</f>
        <v>164.71256598170797</v>
      </c>
      <c r="BT12" s="94">
        <f>'1.35 Spirits exp pc (curr US$)'!BT12*'2.10 US CPI'!$B179/100</f>
        <v>201.28087594112449</v>
      </c>
      <c r="BU12" s="94">
        <f>'1.35 Spirits exp pc (curr US$)'!BU12*'2.10 US CPI'!$B179/100</f>
        <v>180.92108817472098</v>
      </c>
      <c r="BV12" s="94">
        <f>'1.35 Spirits exp pc (curr US$)'!BV12*'2.10 US CPI'!$B179/100</f>
        <v>122.77860865875145</v>
      </c>
      <c r="BW12" s="94">
        <f>'1.35 Spirits exp pc (curr US$)'!BW12*'2.10 US CPI'!$B179/100</f>
        <v>188.61728729651114</v>
      </c>
      <c r="BX12" s="94">
        <f>'1.35 Spirits exp pc (curr US$)'!BX12*'2.10 US CPI'!$B179/100</f>
        <v>267.91627237732183</v>
      </c>
      <c r="BY12" s="94">
        <f>'1.35 Spirits exp pc (curr US$)'!BY12*'2.10 US CPI'!$B179/100</f>
        <v>297.99270471535181</v>
      </c>
      <c r="BZ12" s="94">
        <f>'1.35 Spirits exp pc (curr US$)'!BZ12*'2.10 US CPI'!$B179/100</f>
        <v>223.46090136555102</v>
      </c>
      <c r="CA12" s="94">
        <f>'1.35 Spirits exp pc (curr US$)'!CA12*'2.10 US CPI'!$B179/100</f>
        <v>301.58294676823175</v>
      </c>
      <c r="CB12" s="94">
        <f>'1.35 Spirits exp pc (curr US$)'!CB12*'2.10 US CPI'!$B179/100</f>
        <v>335.58879412669808</v>
      </c>
      <c r="CC12" s="94">
        <f>'1.35 Spirits exp pc (curr US$)'!CC12*'2.10 US CPI'!$B179/100</f>
        <v>187.41150378188243</v>
      </c>
      <c r="CD12" s="94">
        <f>'1.35 Spirits exp pc (curr US$)'!CD12*'2.10 US CPI'!$B179/100</f>
        <v>149.00157224736049</v>
      </c>
      <c r="CE12" s="94">
        <f>'1.35 Spirits exp pc (curr US$)'!CE12*'2.10 US CPI'!$B179/100</f>
        <v>281.57750607220783</v>
      </c>
      <c r="CF12" s="94">
        <f>'1.35 Spirits exp pc (curr US$)'!CF12*'2.10 US CPI'!$B179/100</f>
        <v>88.105160069986312</v>
      </c>
      <c r="CG12" s="94">
        <f>'1.35 Spirits exp pc (curr US$)'!CG12*'2.10 US CPI'!$B179/100</f>
        <v>284.01968911471266</v>
      </c>
      <c r="CH12" s="94">
        <f>'1.35 Spirits exp pc (curr US$)'!CH12*'2.10 US CPI'!$B179/100</f>
        <v>171.51132677422459</v>
      </c>
      <c r="CI12" s="94">
        <f>'1.35 Spirits exp pc (curr US$)'!CI12*'2.10 US CPI'!$B179/100</f>
        <v>162.08881810475481</v>
      </c>
      <c r="CJ12" s="94">
        <f>'1.35 Spirits exp pc (curr US$)'!CJ12*'2.10 US CPI'!$B179/100</f>
        <v>43.984419380578899</v>
      </c>
      <c r="CK12" s="94">
        <f>'1.35 Spirits exp pc (curr US$)'!CK12*'2.10 US CPI'!$B179/100</f>
        <v>227.50216780621403</v>
      </c>
      <c r="CL12" s="94">
        <f>'1.35 Spirits exp pc (curr US$)'!CL12*'2.10 US CPI'!$B179/100</f>
        <v>73.998561097244661</v>
      </c>
      <c r="CM12" s="94">
        <f>'1.35 Spirits exp pc (curr US$)'!CM12*'2.10 US CPI'!$B179/100</f>
        <v>5.592184978653564</v>
      </c>
      <c r="CN12" s="94">
        <f>'1.35 Spirits exp pc (curr US$)'!CN12*'2.10 US CPI'!$B179/100</f>
        <v>50.025539573567194</v>
      </c>
      <c r="CO12" s="94">
        <f>'1.35 Spirits exp pc (curr US$)'!CO12*'2.10 US CPI'!$B179/100</f>
        <v>2.5282405019952767</v>
      </c>
      <c r="CP12" s="94">
        <f>'1.35 Spirits exp pc (curr US$)'!CP12*'2.10 US CPI'!$B179/100</f>
        <v>4.2497046615694138</v>
      </c>
    </row>
    <row r="13" spans="1:94" x14ac:dyDescent="0.25">
      <c r="A13" s="78" t="s">
        <v>34</v>
      </c>
      <c r="B13" s="94">
        <f>'1.35 Spirits exp pc (curr US$)'!B13*'2.10 US CPI'!$B180/100</f>
        <v>70.334395688192018</v>
      </c>
      <c r="C13" s="94">
        <f>'1.35 Spirits exp pc (curr US$)'!C13*'2.10 US CPI'!$B180/100</f>
        <v>63.766942048136087</v>
      </c>
      <c r="D13" s="94">
        <f>'1.35 Spirits exp pc (curr US$)'!D13*'2.10 US CPI'!$B180/100</f>
        <v>26.377586679983757</v>
      </c>
      <c r="E13" s="94">
        <f>'1.35 Spirits exp pc (curr US$)'!E13*'2.10 US CPI'!$B180/100</f>
        <v>100.66655407148875</v>
      </c>
      <c r="F13" s="94">
        <f>'1.35 Spirits exp pc (curr US$)'!F13*'2.10 US CPI'!$B180/100</f>
        <v>53.255517846032014</v>
      </c>
      <c r="G13" s="94">
        <f>'1.35 Spirits exp pc (curr US$)'!G13*'2.10 US CPI'!$B180/100</f>
        <v>25.686160112920803</v>
      </c>
      <c r="H13" s="94">
        <f>'1.35 Spirits exp pc (curr US$)'!H13*'2.10 US CPI'!$B180/100</f>
        <v>0.37869582036229987</v>
      </c>
      <c r="I13" s="94">
        <f>'1.35 Spirits exp pc (curr US$)'!I13*'2.10 US CPI'!$B180/100</f>
        <v>235.49116949271905</v>
      </c>
      <c r="J13" s="94">
        <f>'1.35 Spirits exp pc (curr US$)'!J13*'2.10 US CPI'!$B180/100</f>
        <v>65.300436737002826</v>
      </c>
      <c r="K13" s="94">
        <f>'1.35 Spirits exp pc (curr US$)'!K13*'2.10 US CPI'!$B180/100</f>
        <v>27.674272589635951</v>
      </c>
      <c r="L13" s="94">
        <f>'1.35 Spirits exp pc (curr US$)'!L13*'2.10 US CPI'!$B180/100</f>
        <v>0.79685005320447555</v>
      </c>
      <c r="M13" s="94">
        <f>'1.35 Spirits exp pc (curr US$)'!M13*'2.10 US CPI'!$B180/100</f>
        <v>19.445428841115248</v>
      </c>
      <c r="N13" s="94">
        <f>'1.35 Spirits exp pc (curr US$)'!N13*'2.10 US CPI'!$B180/100</f>
        <v>136.10029901421768</v>
      </c>
      <c r="O13" s="94">
        <f>'1.35 Spirits exp pc (curr US$)'!O13*'2.10 US CPI'!$B180/100</f>
        <v>201.48804485389542</v>
      </c>
      <c r="P13" s="94">
        <f>'1.35 Spirits exp pc (curr US$)'!P13*'2.10 US CPI'!$B180/100</f>
        <v>135.98351056251377</v>
      </c>
      <c r="Q13" s="94">
        <f>'1.35 Spirits exp pc (curr US$)'!Q13*'2.10 US CPI'!$B180/100</f>
        <v>73.439536343661729</v>
      </c>
      <c r="R13" s="94">
        <f>'1.35 Spirits exp pc (curr US$)'!R13*'2.10 US CPI'!$B180/100</f>
        <v>62.139490687951344</v>
      </c>
      <c r="S13" s="94">
        <f>'1.35 Spirits exp pc (curr US$)'!S13*'2.10 US CPI'!$B180/100</f>
        <v>6.4201691858323651</v>
      </c>
      <c r="T13" s="94">
        <f>'1.35 Spirits exp pc (curr US$)'!T13*'2.10 US CPI'!$B180/100</f>
        <v>221.32790794305583</v>
      </c>
      <c r="U13" s="94">
        <f>'1.35 Spirits exp pc (curr US$)'!U13*'2.10 US CPI'!$B180/100</f>
        <v>221.9830895255148</v>
      </c>
      <c r="V13" s="94">
        <f>'1.35 Spirits exp pc (curr US$)'!V13*'2.10 US CPI'!$B180/100</f>
        <v>217.98152221129888</v>
      </c>
      <c r="W13" s="94">
        <f>'1.35 Spirits exp pc (curr US$)'!W13*'2.10 US CPI'!$B180/100</f>
        <v>125.20412174627165</v>
      </c>
      <c r="X13" s="94">
        <f>'1.35 Spirits exp pc (curr US$)'!X13*'2.10 US CPI'!$B180/100</f>
        <v>91.552801333164567</v>
      </c>
      <c r="Y13" s="94">
        <f>'1.35 Spirits exp pc (curr US$)'!Y13*'2.10 US CPI'!$B180/100</f>
        <v>42.564833992506244</v>
      </c>
      <c r="Z13" s="94">
        <f>'1.35 Spirits exp pc (curr US$)'!Z13*'2.10 US CPI'!$B180/100</f>
        <v>92.563005129318512</v>
      </c>
      <c r="AA13" s="94">
        <f>'1.35 Spirits exp pc (curr US$)'!AA13*'2.10 US CPI'!$B180/100</f>
        <v>148.54015711321944</v>
      </c>
      <c r="AB13" s="94">
        <f>'1.35 Spirits exp pc (curr US$)'!AB13*'2.10 US CPI'!$B180/100</f>
        <v>146.35462347544987</v>
      </c>
      <c r="AC13" s="94">
        <f>'1.35 Spirits exp pc (curr US$)'!AC13*'2.10 US CPI'!$B180/100</f>
        <v>414.22062697373497</v>
      </c>
      <c r="AD13" s="94">
        <f>'1.35 Spirits exp pc (curr US$)'!AD13*'2.10 US CPI'!$B180/100</f>
        <v>47.425901573010968</v>
      </c>
      <c r="AE13" s="94">
        <f>'1.35 Spirits exp pc (curr US$)'!AE13*'2.10 US CPI'!$B180/100</f>
        <v>129.77838220384069</v>
      </c>
      <c r="AF13" s="94">
        <f>'1.35 Spirits exp pc (curr US$)'!AF13*'2.10 US CPI'!$B180/100</f>
        <v>332.41833124457736</v>
      </c>
      <c r="AG13" s="94">
        <f>'1.35 Spirits exp pc (curr US$)'!AG13*'2.10 US CPI'!$B180/100</f>
        <v>187.86008975954923</v>
      </c>
      <c r="AH13" s="94">
        <f>'1.35 Spirits exp pc (curr US$)'!AH13*'2.10 US CPI'!$B180/100</f>
        <v>36.695401740144845</v>
      </c>
      <c r="AI13" s="94">
        <f>'1.35 Spirits exp pc (curr US$)'!AI13*'2.10 US CPI'!$B180/100</f>
        <v>164.90963900762785</v>
      </c>
      <c r="AJ13" s="94">
        <f>'1.35 Spirits exp pc (curr US$)'!AJ13*'2.10 US CPI'!$B180/100</f>
        <v>55.257363941957813</v>
      </c>
      <c r="AK13" s="94">
        <f>'1.35 Spirits exp pc (curr US$)'!AK13*'2.10 US CPI'!$B180/100</f>
        <v>138.45169712190634</v>
      </c>
      <c r="AL13" s="94">
        <f>'1.35 Spirits exp pc (curr US$)'!AL13*'2.10 US CPI'!$B180/100</f>
        <v>77.22511342480864</v>
      </c>
      <c r="AM13" s="94">
        <f>'1.35 Spirits exp pc (curr US$)'!AM13*'2.10 US CPI'!$B180/100</f>
        <v>176.811521855949</v>
      </c>
      <c r="AN13" s="94">
        <f>'1.35 Spirits exp pc (curr US$)'!AN13*'2.10 US CPI'!$B180/100</f>
        <v>169.57104184957566</v>
      </c>
      <c r="AO13" s="94">
        <f>'1.35 Spirits exp pc (curr US$)'!AO13*'2.10 US CPI'!$B180/100</f>
        <v>76.420204744924163</v>
      </c>
      <c r="AP13" s="94">
        <f>'1.35 Spirits exp pc (curr US$)'!AP13*'2.10 US CPI'!$B180/100</f>
        <v>73.858814254893048</v>
      </c>
      <c r="AQ13" s="94">
        <f>'1.35 Spirits exp pc (curr US$)'!AQ13*'2.10 US CPI'!$B180/100</f>
        <v>40.826930352701673</v>
      </c>
      <c r="AR13" s="94">
        <f>'1.35 Spirits exp pc (curr US$)'!AR13*'2.10 US CPI'!$B180/100</f>
        <v>18.912994383917763</v>
      </c>
      <c r="AS13" s="94">
        <f>'1.35 Spirits exp pc (curr US$)'!AS13*'2.10 US CPI'!$B180/100</f>
        <v>75.616557898159556</v>
      </c>
      <c r="AT13" s="94">
        <f>'1.35 Spirits exp pc (curr US$)'!AT13*'2.10 US CPI'!$B180/100</f>
        <v>105.50505310645127</v>
      </c>
      <c r="AU13" s="94">
        <f>'1.35 Spirits exp pc (curr US$)'!AU13*'2.10 US CPI'!$B180/100</f>
        <v>60.41088449007033</v>
      </c>
      <c r="AV13" s="94">
        <f>'1.35 Spirits exp pc (curr US$)'!AV13*'2.10 US CPI'!$B180/100</f>
        <v>55.581363646262055</v>
      </c>
      <c r="AW13" s="94">
        <f>'1.35 Spirits exp pc (curr US$)'!AW13*'2.10 US CPI'!$B180/100</f>
        <v>52.501445705159661</v>
      </c>
      <c r="AX13" s="94">
        <f>'1.35 Spirits exp pc (curr US$)'!AX13*'2.10 US CPI'!$B180/100</f>
        <v>24.978233282599671</v>
      </c>
      <c r="AY13" s="94">
        <f>'1.35 Spirits exp pc (curr US$)'!AY13*'2.10 US CPI'!$B180/100</f>
        <v>18.604140317952481</v>
      </c>
      <c r="AZ13" s="94">
        <f>'1.35 Spirits exp pc (curr US$)'!AZ13*'2.10 US CPI'!$B180/100</f>
        <v>62.259263342508184</v>
      </c>
      <c r="BA13" s="94">
        <f>'1.35 Spirits exp pc (curr US$)'!BA13*'2.10 US CPI'!$B180/100</f>
        <v>15.123558882926353</v>
      </c>
      <c r="BB13" s="94">
        <f>'1.35 Spirits exp pc (curr US$)'!BB13*'2.10 US CPI'!$B180/100</f>
        <v>65.389691635160673</v>
      </c>
      <c r="BC13" s="94">
        <f>'1.35 Spirits exp pc (curr US$)'!BC13*'2.10 US CPI'!$B180/100</f>
        <v>137.86471271867228</v>
      </c>
      <c r="BD13" s="94">
        <f>'1.35 Spirits exp pc (curr US$)'!BD13*'2.10 US CPI'!$B180/100</f>
        <v>24.047414720858288</v>
      </c>
      <c r="BE13" s="94">
        <f>'1.35 Spirits exp pc (curr US$)'!BE13*'2.10 US CPI'!$B180/100</f>
        <v>5.982288361553608</v>
      </c>
      <c r="BF13" s="94">
        <f>'1.35 Spirits exp pc (curr US$)'!BF13*'2.10 US CPI'!$B180/100</f>
        <v>4.7631679380276628</v>
      </c>
      <c r="BG13" s="94">
        <f>'1.35 Spirits exp pc (curr US$)'!BG13*'2.10 US CPI'!$B180/100</f>
        <v>6.1264317114220397</v>
      </c>
      <c r="BH13" s="94"/>
      <c r="BI13" s="94">
        <f>'1.35 Spirits exp pc (curr US$)'!BI13*'2.10 US CPI'!$B180/100</f>
        <v>100.59348811455355</v>
      </c>
      <c r="BJ13" s="94">
        <f>'1.35 Spirits exp pc (curr US$)'!BJ13*'2.10 US CPI'!$B180/100</f>
        <v>4.1885726702076296</v>
      </c>
      <c r="BK13" s="94">
        <f>'1.35 Spirits exp pc (curr US$)'!BK13*'2.10 US CPI'!$B180/100</f>
        <v>6.9529029878273683</v>
      </c>
      <c r="BL13" s="94">
        <f>'1.35 Spirits exp pc (curr US$)'!BL13*'2.10 US CPI'!$B180/100</f>
        <v>3.1645473213462481</v>
      </c>
      <c r="BM13" s="94"/>
      <c r="BN13" s="94">
        <f>'1.35 Spirits exp pc (curr US$)'!BN13*'2.10 US CPI'!$B180/100</f>
        <v>79.661006598733067</v>
      </c>
      <c r="BO13" s="94">
        <f>'1.35 Spirits exp pc (curr US$)'!BO13*'2.10 US CPI'!$B180/100</f>
        <v>25.819790572021088</v>
      </c>
      <c r="BP13" s="94">
        <f>'1.35 Spirits exp pc (curr US$)'!BP13*'2.10 US CPI'!$B180/100</f>
        <v>476.95739644970416</v>
      </c>
      <c r="BQ13" s="94">
        <f>'1.35 Spirits exp pc (curr US$)'!BQ13*'2.10 US CPI'!$B180/100</f>
        <v>185.02443672333823</v>
      </c>
      <c r="BR13" s="94">
        <f>'1.35 Spirits exp pc (curr US$)'!BR13*'2.10 US CPI'!$B180/100</f>
        <v>250.39125289725939</v>
      </c>
      <c r="BS13" s="94">
        <f>'1.35 Spirits exp pc (curr US$)'!BS13*'2.10 US CPI'!$B180/100</f>
        <v>177.82288413764078</v>
      </c>
      <c r="BT13" s="94">
        <f>'1.35 Spirits exp pc (curr US$)'!BT13*'2.10 US CPI'!$B180/100</f>
        <v>217.39361789736304</v>
      </c>
      <c r="BU13" s="94">
        <f>'1.35 Spirits exp pc (curr US$)'!BU13*'2.10 US CPI'!$B180/100</f>
        <v>205.33383560989586</v>
      </c>
      <c r="BV13" s="94">
        <f>'1.35 Spirits exp pc (curr US$)'!BV13*'2.10 US CPI'!$B180/100</f>
        <v>137.35309689260637</v>
      </c>
      <c r="BW13" s="94">
        <f>'1.35 Spirits exp pc (curr US$)'!BW13*'2.10 US CPI'!$B180/100</f>
        <v>207.29662626335283</v>
      </c>
      <c r="BX13" s="94">
        <f>'1.35 Spirits exp pc (curr US$)'!BX13*'2.10 US CPI'!$B180/100</f>
        <v>290.81974029356496</v>
      </c>
      <c r="BY13" s="94">
        <f>'1.35 Spirits exp pc (curr US$)'!BY13*'2.10 US CPI'!$B180/100</f>
        <v>334.15370863940706</v>
      </c>
      <c r="BZ13" s="94">
        <f>'1.35 Spirits exp pc (curr US$)'!BZ13*'2.10 US CPI'!$B180/100</f>
        <v>250.01906807082872</v>
      </c>
      <c r="CA13" s="94">
        <f>'1.35 Spirits exp pc (curr US$)'!CA13*'2.10 US CPI'!$B180/100</f>
        <v>271.24273243792368</v>
      </c>
      <c r="CB13" s="94">
        <f>'1.35 Spirits exp pc (curr US$)'!CB13*'2.10 US CPI'!$B180/100</f>
        <v>359.25151501892412</v>
      </c>
      <c r="CC13" s="94">
        <f>'1.35 Spirits exp pc (curr US$)'!CC13*'2.10 US CPI'!$B180/100</f>
        <v>200.39554381644314</v>
      </c>
      <c r="CD13" s="94">
        <f>'1.35 Spirits exp pc (curr US$)'!CD13*'2.10 US CPI'!$B180/100</f>
        <v>160.5104426085808</v>
      </c>
      <c r="CE13" s="94">
        <f>'1.35 Spirits exp pc (curr US$)'!CE13*'2.10 US CPI'!$B180/100</f>
        <v>307.35387069894114</v>
      </c>
      <c r="CF13" s="94">
        <f>'1.35 Spirits exp pc (curr US$)'!CF13*'2.10 US CPI'!$B180/100</f>
        <v>95.426851230054751</v>
      </c>
      <c r="CG13" s="94">
        <f>'1.35 Spirits exp pc (curr US$)'!CG13*'2.10 US CPI'!$B180/100</f>
        <v>279.64954700517706</v>
      </c>
      <c r="CH13" s="94">
        <f>'1.35 Spirits exp pc (curr US$)'!CH13*'2.10 US CPI'!$B180/100</f>
        <v>192.00089850885763</v>
      </c>
      <c r="CI13" s="94">
        <f>'1.35 Spirits exp pc (curr US$)'!CI13*'2.10 US CPI'!$B180/100</f>
        <v>197.62867180849034</v>
      </c>
      <c r="CJ13" s="94">
        <f>'1.35 Spirits exp pc (curr US$)'!CJ13*'2.10 US CPI'!$B180/100</f>
        <v>49.294902947519773</v>
      </c>
      <c r="CK13" s="94">
        <f>'1.35 Spirits exp pc (curr US$)'!CK13*'2.10 US CPI'!$B180/100</f>
        <v>247.96440144392875</v>
      </c>
      <c r="CL13" s="94">
        <f>'1.35 Spirits exp pc (curr US$)'!CL13*'2.10 US CPI'!$B180/100</f>
        <v>77.427508084917406</v>
      </c>
      <c r="CM13" s="94">
        <f>'1.35 Spirits exp pc (curr US$)'!CM13*'2.10 US CPI'!$B180/100</f>
        <v>6.2264733053349417</v>
      </c>
      <c r="CN13" s="94">
        <f>'1.35 Spirits exp pc (curr US$)'!CN13*'2.10 US CPI'!$B180/100</f>
        <v>60.327615956208973</v>
      </c>
      <c r="CO13" s="94">
        <f>'1.35 Spirits exp pc (curr US$)'!CO13*'2.10 US CPI'!$B180/100</f>
        <v>2.9444506281374014</v>
      </c>
      <c r="CP13" s="94">
        <f>'1.35 Spirits exp pc (curr US$)'!CP13*'2.10 US CPI'!$B180/100</f>
        <v>5.0293147526464148</v>
      </c>
    </row>
    <row r="14" spans="1:94" x14ac:dyDescent="0.25">
      <c r="A14" s="78" t="s">
        <v>35</v>
      </c>
      <c r="B14" s="94">
        <f>'1.35 Spirits exp pc (curr US$)'!B14*'2.10 US CPI'!$B181/100</f>
        <v>72.329205201194995</v>
      </c>
      <c r="C14" s="94">
        <f>'1.35 Spirits exp pc (curr US$)'!C14*'2.10 US CPI'!$B181/100</f>
        <v>67.388279647507147</v>
      </c>
      <c r="D14" s="94">
        <f>'1.35 Spirits exp pc (curr US$)'!D14*'2.10 US CPI'!$B181/100</f>
        <v>26.543530660198588</v>
      </c>
      <c r="E14" s="94">
        <f>'1.35 Spirits exp pc (curr US$)'!E14*'2.10 US CPI'!$B181/100</f>
        <v>109.58489526106801</v>
      </c>
      <c r="F14" s="94">
        <f>'1.35 Spirits exp pc (curr US$)'!F14*'2.10 US CPI'!$B181/100</f>
        <v>57.268347636485608</v>
      </c>
      <c r="G14" s="94">
        <f>'1.35 Spirits exp pc (curr US$)'!G14*'2.10 US CPI'!$B181/100</f>
        <v>25.294368393702481</v>
      </c>
      <c r="H14" s="94">
        <f>'1.35 Spirits exp pc (curr US$)'!H14*'2.10 US CPI'!$B181/100</f>
        <v>0.38763265613843695</v>
      </c>
      <c r="I14" s="94">
        <f>'1.35 Spirits exp pc (curr US$)'!I14*'2.10 US CPI'!$B181/100</f>
        <v>239.83295588754262</v>
      </c>
      <c r="J14" s="94">
        <f>'1.35 Spirits exp pc (curr US$)'!J14*'2.10 US CPI'!$B181/100</f>
        <v>73.034156215700747</v>
      </c>
      <c r="K14" s="94">
        <f>'1.35 Spirits exp pc (curr US$)'!K14*'2.10 US CPI'!$B181/100</f>
        <v>28.238287021348693</v>
      </c>
      <c r="L14" s="94">
        <f>'1.35 Spirits exp pc (curr US$)'!L14*'2.10 US CPI'!$B181/100</f>
        <v>0.83709112515030237</v>
      </c>
      <c r="M14" s="94">
        <f>'1.35 Spirits exp pc (curr US$)'!M14*'2.10 US CPI'!$B181/100</f>
        <v>22.338749371207065</v>
      </c>
      <c r="N14" s="94">
        <f>'1.35 Spirits exp pc (curr US$)'!N14*'2.10 US CPI'!$B181/100</f>
        <v>150.09543520819216</v>
      </c>
      <c r="O14" s="94">
        <f>'1.35 Spirits exp pc (curr US$)'!O14*'2.10 US CPI'!$B181/100</f>
        <v>205.96556483029491</v>
      </c>
      <c r="P14" s="94">
        <f>'1.35 Spirits exp pc (curr US$)'!P14*'2.10 US CPI'!$B181/100</f>
        <v>145.25416686401232</v>
      </c>
      <c r="Q14" s="94">
        <f>'1.35 Spirits exp pc (curr US$)'!Q14*'2.10 US CPI'!$B181/100</f>
        <v>75.830278228994345</v>
      </c>
      <c r="R14" s="94">
        <f>'1.35 Spirits exp pc (curr US$)'!R14*'2.10 US CPI'!$B181/100</f>
        <v>74.902957808656893</v>
      </c>
      <c r="S14" s="94">
        <f>'1.35 Spirits exp pc (curr US$)'!S14*'2.10 US CPI'!$B181/100</f>
        <v>7.3209993856235904</v>
      </c>
      <c r="T14" s="94">
        <f>'1.35 Spirits exp pc (curr US$)'!T14*'2.10 US CPI'!$B181/100</f>
        <v>228.01277734566509</v>
      </c>
      <c r="U14" s="94">
        <f>'1.35 Spirits exp pc (curr US$)'!U14*'2.10 US CPI'!$B181/100</f>
        <v>227.75794450090854</v>
      </c>
      <c r="V14" s="94">
        <f>'1.35 Spirits exp pc (curr US$)'!V14*'2.10 US CPI'!$B181/100</f>
        <v>229.32930172296221</v>
      </c>
      <c r="W14" s="94">
        <f>'1.35 Spirits exp pc (curr US$)'!W14*'2.10 US CPI'!$B181/100</f>
        <v>129.82631919466863</v>
      </c>
      <c r="X14" s="94">
        <f>'1.35 Spirits exp pc (curr US$)'!X14*'2.10 US CPI'!$B181/100</f>
        <v>117.73537484680725</v>
      </c>
      <c r="Y14" s="94">
        <f>'1.35 Spirits exp pc (curr US$)'!Y14*'2.10 US CPI'!$B181/100</f>
        <v>38.698786363517982</v>
      </c>
      <c r="Z14" s="94">
        <f>'1.35 Spirits exp pc (curr US$)'!Z14*'2.10 US CPI'!$B181/100</f>
        <v>91.894278851403001</v>
      </c>
      <c r="AA14" s="94">
        <f>'1.35 Spirits exp pc (curr US$)'!AA14*'2.10 US CPI'!$B181/100</f>
        <v>138.54132834424695</v>
      </c>
      <c r="AB14" s="94">
        <f>'1.35 Spirits exp pc (curr US$)'!AB14*'2.10 US CPI'!$B181/100</f>
        <v>122.46568431473337</v>
      </c>
      <c r="AC14" s="94">
        <f>'1.35 Spirits exp pc (curr US$)'!AC14*'2.10 US CPI'!$B181/100</f>
        <v>393.3104852418482</v>
      </c>
      <c r="AD14" s="94">
        <f>'1.35 Spirits exp pc (curr US$)'!AD14*'2.10 US CPI'!$B181/100</f>
        <v>61.371837141542713</v>
      </c>
      <c r="AE14" s="94">
        <f>'1.35 Spirits exp pc (curr US$)'!AE14*'2.10 US CPI'!$B181/100</f>
        <v>124.1579919250093</v>
      </c>
      <c r="AF14" s="94">
        <f>'1.35 Spirits exp pc (curr US$)'!AF14*'2.10 US CPI'!$B181/100</f>
        <v>328.66345363849757</v>
      </c>
      <c r="AG14" s="94">
        <f>'1.35 Spirits exp pc (curr US$)'!AG14*'2.10 US CPI'!$B181/100</f>
        <v>197.32898854707682</v>
      </c>
      <c r="AH14" s="94">
        <f>'1.35 Spirits exp pc (curr US$)'!AH14*'2.10 US CPI'!$B181/100</f>
        <v>34.901310806874449</v>
      </c>
      <c r="AI14" s="94">
        <f>'1.35 Spirits exp pc (curr US$)'!AI14*'2.10 US CPI'!$B181/100</f>
        <v>159.32392626575049</v>
      </c>
      <c r="AJ14" s="94">
        <f>'1.35 Spirits exp pc (curr US$)'!AJ14*'2.10 US CPI'!$B181/100</f>
        <v>49.657235768312113</v>
      </c>
      <c r="AK14" s="94">
        <f>'1.35 Spirits exp pc (curr US$)'!AK14*'2.10 US CPI'!$B181/100</f>
        <v>149.60822619610167</v>
      </c>
      <c r="AL14" s="94">
        <f>'1.35 Spirits exp pc (curr US$)'!AL14*'2.10 US CPI'!$B181/100</f>
        <v>71.487560624116611</v>
      </c>
      <c r="AM14" s="94">
        <f>'1.35 Spirits exp pc (curr US$)'!AM14*'2.10 US CPI'!$B181/100</f>
        <v>168.40517180763464</v>
      </c>
      <c r="AN14" s="94">
        <f>'1.35 Spirits exp pc (curr US$)'!AN14*'2.10 US CPI'!$B181/100</f>
        <v>160.96788615908537</v>
      </c>
      <c r="AO14" s="94">
        <f>'1.35 Spirits exp pc (curr US$)'!AO14*'2.10 US CPI'!$B181/100</f>
        <v>84.326987919468976</v>
      </c>
      <c r="AP14" s="94">
        <f>'1.35 Spirits exp pc (curr US$)'!AP14*'2.10 US CPI'!$B181/100</f>
        <v>77.150191563557669</v>
      </c>
      <c r="AQ14" s="94">
        <f>'1.35 Spirits exp pc (curr US$)'!AQ14*'2.10 US CPI'!$B181/100</f>
        <v>50.900044898230675</v>
      </c>
      <c r="AR14" s="94">
        <f>'1.35 Spirits exp pc (curr US$)'!AR14*'2.10 US CPI'!$B181/100</f>
        <v>21.553098995976093</v>
      </c>
      <c r="AS14" s="94">
        <f>'1.35 Spirits exp pc (curr US$)'!AS14*'2.10 US CPI'!$B181/100</f>
        <v>71.25360604856877</v>
      </c>
      <c r="AT14" s="94">
        <f>'1.35 Spirits exp pc (curr US$)'!AT14*'2.10 US CPI'!$B181/100</f>
        <v>94.937538243886721</v>
      </c>
      <c r="AU14" s="94">
        <f>'1.35 Spirits exp pc (curr US$)'!AU14*'2.10 US CPI'!$B181/100</f>
        <v>61.268912139246169</v>
      </c>
      <c r="AV14" s="94">
        <f>'1.35 Spirits exp pc (curr US$)'!AV14*'2.10 US CPI'!$B181/100</f>
        <v>59.59093605588393</v>
      </c>
      <c r="AW14" s="94">
        <f>'1.35 Spirits exp pc (curr US$)'!AW14*'2.10 US CPI'!$B181/100</f>
        <v>55.754793926247288</v>
      </c>
      <c r="AX14" s="94">
        <f>'1.35 Spirits exp pc (curr US$)'!AX14*'2.10 US CPI'!$B181/100</f>
        <v>28.374820843736828</v>
      </c>
      <c r="AY14" s="94">
        <f>'1.35 Spirits exp pc (curr US$)'!AY14*'2.10 US CPI'!$B181/100</f>
        <v>19.553705545389448</v>
      </c>
      <c r="AZ14" s="94">
        <f>'1.35 Spirits exp pc (curr US$)'!AZ14*'2.10 US CPI'!$B181/100</f>
        <v>64.997318691581128</v>
      </c>
      <c r="BA14" s="94">
        <f>'1.35 Spirits exp pc (curr US$)'!BA14*'2.10 US CPI'!$B181/100</f>
        <v>18.392312691486392</v>
      </c>
      <c r="BB14" s="94">
        <f>'1.35 Spirits exp pc (curr US$)'!BB14*'2.10 US CPI'!$B181/100</f>
        <v>68.811764013188878</v>
      </c>
      <c r="BC14" s="94">
        <f>'1.35 Spirits exp pc (curr US$)'!BC14*'2.10 US CPI'!$B181/100</f>
        <v>171.08505570405501</v>
      </c>
      <c r="BD14" s="94">
        <f>'1.35 Spirits exp pc (curr US$)'!BD14*'2.10 US CPI'!$B181/100</f>
        <v>25.774249889614183</v>
      </c>
      <c r="BE14" s="94">
        <f>'1.35 Spirits exp pc (curr US$)'!BE14*'2.10 US CPI'!$B181/100</f>
        <v>6.3165990907973946</v>
      </c>
      <c r="BF14" s="94">
        <f>'1.35 Spirits exp pc (curr US$)'!BF14*'2.10 US CPI'!$B181/100</f>
        <v>4.7247083266003367</v>
      </c>
      <c r="BG14" s="94">
        <f>'1.35 Spirits exp pc (curr US$)'!BG14*'2.10 US CPI'!$B181/100</f>
        <v>6.9677843981021725</v>
      </c>
      <c r="BH14" s="94"/>
      <c r="BI14" s="94">
        <f>'1.35 Spirits exp pc (curr US$)'!BI14*'2.10 US CPI'!$B181/100</f>
        <v>105.73500442533823</v>
      </c>
      <c r="BJ14" s="94">
        <f>'1.35 Spirits exp pc (curr US$)'!BJ14*'2.10 US CPI'!$B181/100</f>
        <v>5.0278866088428176</v>
      </c>
      <c r="BK14" s="94">
        <f>'1.35 Spirits exp pc (curr US$)'!BK14*'2.10 US CPI'!$B181/100</f>
        <v>6.9941150611504899</v>
      </c>
      <c r="BL14" s="94">
        <f>'1.35 Spirits exp pc (curr US$)'!BL14*'2.10 US CPI'!$B181/100</f>
        <v>3.8755030896265099</v>
      </c>
      <c r="BM14" s="94"/>
      <c r="BN14" s="94">
        <f>'1.35 Spirits exp pc (curr US$)'!BN14*'2.10 US CPI'!$B181/100</f>
        <v>78.406588338162621</v>
      </c>
      <c r="BO14" s="94">
        <f>'1.35 Spirits exp pc (curr US$)'!BO14*'2.10 US CPI'!$B181/100</f>
        <v>27.065570258117315</v>
      </c>
      <c r="BP14" s="94">
        <f>'1.35 Spirits exp pc (curr US$)'!BP14*'2.10 US CPI'!$B181/100</f>
        <v>527.45591840161183</v>
      </c>
      <c r="BQ14" s="94">
        <f>'1.35 Spirits exp pc (curr US$)'!BQ14*'2.10 US CPI'!$B181/100</f>
        <v>195.19811858023837</v>
      </c>
      <c r="BR14" s="94">
        <f>'1.35 Spirits exp pc (curr US$)'!BR14*'2.10 US CPI'!$B181/100</f>
        <v>259.63459272964792</v>
      </c>
      <c r="BS14" s="94">
        <f>'1.35 Spirits exp pc (curr US$)'!BS14*'2.10 US CPI'!$B181/100</f>
        <v>188.06912611771401</v>
      </c>
      <c r="BT14" s="94">
        <f>'1.35 Spirits exp pc (curr US$)'!BT14*'2.10 US CPI'!$B181/100</f>
        <v>206.40742323003658</v>
      </c>
      <c r="BU14" s="94">
        <f>'1.35 Spirits exp pc (curr US$)'!BU14*'2.10 US CPI'!$B181/100</f>
        <v>200.72773278148452</v>
      </c>
      <c r="BV14" s="94">
        <f>'1.35 Spirits exp pc (curr US$)'!BV14*'2.10 US CPI'!$B181/100</f>
        <v>134.65286111690028</v>
      </c>
      <c r="BW14" s="94">
        <f>'1.35 Spirits exp pc (curr US$)'!BW14*'2.10 US CPI'!$B181/100</f>
        <v>196.57838903324071</v>
      </c>
      <c r="BX14" s="94">
        <f>'1.35 Spirits exp pc (curr US$)'!BX14*'2.10 US CPI'!$B181/100</f>
        <v>279.15837483568771</v>
      </c>
      <c r="BY14" s="94">
        <f>'1.35 Spirits exp pc (curr US$)'!BY14*'2.10 US CPI'!$B181/100</f>
        <v>320.84035595667302</v>
      </c>
      <c r="BZ14" s="94">
        <f>'1.35 Spirits exp pc (curr US$)'!BZ14*'2.10 US CPI'!$B181/100</f>
        <v>237.47806154524145</v>
      </c>
      <c r="CA14" s="94">
        <f>'1.35 Spirits exp pc (curr US$)'!CA14*'2.10 US CPI'!$B181/100</f>
        <v>230.41222579015732</v>
      </c>
      <c r="CB14" s="94">
        <f>'1.35 Spirits exp pc (curr US$)'!CB14*'2.10 US CPI'!$B181/100</f>
        <v>334.36018504375147</v>
      </c>
      <c r="CC14" s="94">
        <f>'1.35 Spirits exp pc (curr US$)'!CC14*'2.10 US CPI'!$B181/100</f>
        <v>182.23537146724763</v>
      </c>
      <c r="CD14" s="94">
        <f>'1.35 Spirits exp pc (curr US$)'!CD14*'2.10 US CPI'!$B181/100</f>
        <v>152.57791671398601</v>
      </c>
      <c r="CE14" s="94">
        <f>'1.35 Spirits exp pc (curr US$)'!CE14*'2.10 US CPI'!$B181/100</f>
        <v>298.08298000361015</v>
      </c>
      <c r="CF14" s="94">
        <f>'1.35 Spirits exp pc (curr US$)'!CF14*'2.10 US CPI'!$B181/100</f>
        <v>83.478127371376544</v>
      </c>
      <c r="CG14" s="94">
        <f>'1.35 Spirits exp pc (curr US$)'!CG14*'2.10 US CPI'!$B181/100</f>
        <v>239.96717430401</v>
      </c>
      <c r="CH14" s="94">
        <f>'1.35 Spirits exp pc (curr US$)'!CH14*'2.10 US CPI'!$B181/100</f>
        <v>190.37385398981326</v>
      </c>
      <c r="CI14" s="94">
        <f>'1.35 Spirits exp pc (curr US$)'!CI14*'2.10 US CPI'!$B181/100</f>
        <v>191.05682803876954</v>
      </c>
      <c r="CJ14" s="94">
        <f>'1.35 Spirits exp pc (curr US$)'!CJ14*'2.10 US CPI'!$B181/100</f>
        <v>53.861247412153745</v>
      </c>
      <c r="CK14" s="94">
        <f>'1.35 Spirits exp pc (curr US$)'!CK14*'2.10 US CPI'!$B181/100</f>
        <v>253.76558359437627</v>
      </c>
      <c r="CL14" s="94">
        <f>'1.35 Spirits exp pc (curr US$)'!CL14*'2.10 US CPI'!$B181/100</f>
        <v>80.380483067609561</v>
      </c>
      <c r="CM14" s="94">
        <f>'1.35 Spirits exp pc (curr US$)'!CM14*'2.10 US CPI'!$B181/100</f>
        <v>6.6525019531004128</v>
      </c>
      <c r="CN14" s="94">
        <f>'1.35 Spirits exp pc (curr US$)'!CN14*'2.10 US CPI'!$B181/100</f>
        <v>70.818106398510949</v>
      </c>
      <c r="CO14" s="94">
        <f>'1.35 Spirits exp pc (curr US$)'!CO14*'2.10 US CPI'!$B181/100</f>
        <v>3.4176633070758919</v>
      </c>
      <c r="CP14" s="94">
        <f>'1.35 Spirits exp pc (curr US$)'!CP14*'2.10 US CPI'!$B181/100</f>
        <v>5.4383804376401859</v>
      </c>
    </row>
    <row r="15" spans="1:94" x14ac:dyDescent="0.25">
      <c r="A15" s="78" t="s">
        <v>36</v>
      </c>
      <c r="B15" s="94">
        <f>'1.35 Spirits exp pc (curr US$)'!B15*'2.10 US CPI'!$B182/100</f>
        <v>72.049483141424531</v>
      </c>
      <c r="C15" s="94">
        <f>'1.35 Spirits exp pc (curr US$)'!C15*'2.10 US CPI'!$B182/100</f>
        <v>63.717515233026013</v>
      </c>
      <c r="D15" s="94">
        <f>'1.35 Spirits exp pc (curr US$)'!D15*'2.10 US CPI'!$B182/100</f>
        <v>31.519198418211939</v>
      </c>
      <c r="E15" s="94">
        <f>'1.35 Spirits exp pc (curr US$)'!E15*'2.10 US CPI'!$B182/100</f>
        <v>104.00195594664856</v>
      </c>
      <c r="F15" s="94">
        <f>'1.35 Spirits exp pc (curr US$)'!F15*'2.10 US CPI'!$B182/100</f>
        <v>61.103625739130436</v>
      </c>
      <c r="G15" s="94">
        <f>'1.35 Spirits exp pc (curr US$)'!G15*'2.10 US CPI'!$B182/100</f>
        <v>24.993620009485049</v>
      </c>
      <c r="H15" s="94">
        <f>'1.35 Spirits exp pc (curr US$)'!H15*'2.10 US CPI'!$B182/100</f>
        <v>0.37394828555770865</v>
      </c>
      <c r="I15" s="94">
        <f>'1.35 Spirits exp pc (curr US$)'!I15*'2.10 US CPI'!$B182/100</f>
        <v>199.13728361796726</v>
      </c>
      <c r="J15" s="94">
        <f>'1.35 Spirits exp pc (curr US$)'!J15*'2.10 US CPI'!$B182/100</f>
        <v>81.367747696601967</v>
      </c>
      <c r="K15" s="94">
        <f>'1.35 Spirits exp pc (curr US$)'!K15*'2.10 US CPI'!$B182/100</f>
        <v>27.982448028543345</v>
      </c>
      <c r="L15" s="94">
        <f>'1.35 Spirits exp pc (curr US$)'!L15*'2.10 US CPI'!$B182/100</f>
        <v>0.84946979070889228</v>
      </c>
      <c r="M15" s="94">
        <f>'1.35 Spirits exp pc (curr US$)'!M15*'2.10 US CPI'!$B182/100</f>
        <v>21.127869966393945</v>
      </c>
      <c r="N15" s="94">
        <f>'1.35 Spirits exp pc (curr US$)'!N15*'2.10 US CPI'!$B182/100</f>
        <v>160.76898429396951</v>
      </c>
      <c r="O15" s="94">
        <f>'1.35 Spirits exp pc (curr US$)'!O15*'2.10 US CPI'!$B182/100</f>
        <v>204.16732079243803</v>
      </c>
      <c r="P15" s="94">
        <f>'1.35 Spirits exp pc (curr US$)'!P15*'2.10 US CPI'!$B182/100</f>
        <v>136.04576553238579</v>
      </c>
      <c r="Q15" s="94">
        <f>'1.35 Spirits exp pc (curr US$)'!Q15*'2.10 US CPI'!$B182/100</f>
        <v>80.79238444272471</v>
      </c>
      <c r="R15" s="94">
        <f>'1.35 Spirits exp pc (curr US$)'!R15*'2.10 US CPI'!$B182/100</f>
        <v>92.618652731552046</v>
      </c>
      <c r="S15" s="94">
        <f>'1.35 Spirits exp pc (curr US$)'!S15*'2.10 US CPI'!$B182/100</f>
        <v>8.510092384666903</v>
      </c>
      <c r="T15" s="94">
        <f>'1.35 Spirits exp pc (curr US$)'!T15*'2.10 US CPI'!$B182/100</f>
        <v>223.88637280803624</v>
      </c>
      <c r="U15" s="94">
        <f>'1.35 Spirits exp pc (curr US$)'!U15*'2.10 US CPI'!$B182/100</f>
        <v>221.47380897822248</v>
      </c>
      <c r="V15" s="94">
        <f>'1.35 Spirits exp pc (curr US$)'!V15*'2.10 US CPI'!$B182/100</f>
        <v>236.49418423371523</v>
      </c>
      <c r="W15" s="94">
        <f>'1.35 Spirits exp pc (curr US$)'!W15*'2.10 US CPI'!$B182/100</f>
        <v>144.78588178601322</v>
      </c>
      <c r="X15" s="94">
        <f>'1.35 Spirits exp pc (curr US$)'!X15*'2.10 US CPI'!$B182/100</f>
        <v>149.49486147213599</v>
      </c>
      <c r="Y15" s="94">
        <f>'1.35 Spirits exp pc (curr US$)'!Y15*'2.10 US CPI'!$B182/100</f>
        <v>41.531786300941249</v>
      </c>
      <c r="Z15" s="94">
        <f>'1.35 Spirits exp pc (curr US$)'!Z15*'2.10 US CPI'!$B182/100</f>
        <v>98.998680778628895</v>
      </c>
      <c r="AA15" s="94">
        <f>'1.35 Spirits exp pc (curr US$)'!AA15*'2.10 US CPI'!$B182/100</f>
        <v>147.48515051265812</v>
      </c>
      <c r="AB15" s="94">
        <f>'1.35 Spirits exp pc (curr US$)'!AB15*'2.10 US CPI'!$B182/100</f>
        <v>130.29971472313881</v>
      </c>
      <c r="AC15" s="94">
        <f>'1.35 Spirits exp pc (curr US$)'!AC15*'2.10 US CPI'!$B182/100</f>
        <v>419.51499417022927</v>
      </c>
      <c r="AD15" s="94">
        <f>'1.35 Spirits exp pc (curr US$)'!AD15*'2.10 US CPI'!$B182/100</f>
        <v>71.466610948600078</v>
      </c>
      <c r="AE15" s="94">
        <f>'1.35 Spirits exp pc (curr US$)'!AE15*'2.10 US CPI'!$B182/100</f>
        <v>124.91967443080901</v>
      </c>
      <c r="AF15" s="94">
        <f>'1.35 Spirits exp pc (curr US$)'!AF15*'2.10 US CPI'!$B182/100</f>
        <v>365.38240438778536</v>
      </c>
      <c r="AG15" s="94">
        <f>'1.35 Spirits exp pc (curr US$)'!AG15*'2.10 US CPI'!$B182/100</f>
        <v>220.0447895285844</v>
      </c>
      <c r="AH15" s="94">
        <f>'1.35 Spirits exp pc (curr US$)'!AH15*'2.10 US CPI'!$B182/100</f>
        <v>38.32946225088493</v>
      </c>
      <c r="AI15" s="94">
        <f>'1.35 Spirits exp pc (curr US$)'!AI15*'2.10 US CPI'!$B182/100</f>
        <v>173.85470956289754</v>
      </c>
      <c r="AJ15" s="94">
        <f>'1.35 Spirits exp pc (curr US$)'!AJ15*'2.10 US CPI'!$B182/100</f>
        <v>51.597058456251467</v>
      </c>
      <c r="AK15" s="94">
        <f>'1.35 Spirits exp pc (curr US$)'!AK15*'2.10 US CPI'!$B182/100</f>
        <v>170.68595513965755</v>
      </c>
      <c r="AL15" s="94">
        <f>'1.35 Spirits exp pc (curr US$)'!AL15*'2.10 US CPI'!$B182/100</f>
        <v>86.228509364338919</v>
      </c>
      <c r="AM15" s="94">
        <f>'1.35 Spirits exp pc (curr US$)'!AM15*'2.10 US CPI'!$B182/100</f>
        <v>181.07917867967765</v>
      </c>
      <c r="AN15" s="94">
        <f>'1.35 Spirits exp pc (curr US$)'!AN15*'2.10 US CPI'!$B182/100</f>
        <v>167.87384884398679</v>
      </c>
      <c r="AO15" s="94">
        <f>'1.35 Spirits exp pc (curr US$)'!AO15*'2.10 US CPI'!$B182/100</f>
        <v>88.773850795742831</v>
      </c>
      <c r="AP15" s="94">
        <f>'1.35 Spirits exp pc (curr US$)'!AP15*'2.10 US CPI'!$B182/100</f>
        <v>80.021665231924402</v>
      </c>
      <c r="AQ15" s="94">
        <f>'1.35 Spirits exp pc (curr US$)'!AQ15*'2.10 US CPI'!$B182/100</f>
        <v>62.647610741378948</v>
      </c>
      <c r="AR15" s="94">
        <f>'1.35 Spirits exp pc (curr US$)'!AR15*'2.10 US CPI'!$B182/100</f>
        <v>24.054642833104168</v>
      </c>
      <c r="AS15" s="94">
        <f>'1.35 Spirits exp pc (curr US$)'!AS15*'2.10 US CPI'!$B182/100</f>
        <v>71.115099525407402</v>
      </c>
      <c r="AT15" s="94">
        <f>'1.35 Spirits exp pc (curr US$)'!AT15*'2.10 US CPI'!$B182/100</f>
        <v>92.116358288100685</v>
      </c>
      <c r="AU15" s="94">
        <f>'1.35 Spirits exp pc (curr US$)'!AU15*'2.10 US CPI'!$B182/100</f>
        <v>60.163231690831047</v>
      </c>
      <c r="AV15" s="94">
        <f>'1.35 Spirits exp pc (curr US$)'!AV15*'2.10 US CPI'!$B182/100</f>
        <v>63.56246074853604</v>
      </c>
      <c r="AW15" s="94">
        <f>'1.35 Spirits exp pc (curr US$)'!AW15*'2.10 US CPI'!$B182/100</f>
        <v>53.024184696515988</v>
      </c>
      <c r="AX15" s="94">
        <f>'1.35 Spirits exp pc (curr US$)'!AX15*'2.10 US CPI'!$B182/100</f>
        <v>27.058460025668374</v>
      </c>
      <c r="AY15" s="94">
        <f>'1.35 Spirits exp pc (curr US$)'!AY15*'2.10 US CPI'!$B182/100</f>
        <v>18.32630364231132</v>
      </c>
      <c r="AZ15" s="94">
        <f>'1.35 Spirits exp pc (curr US$)'!AZ15*'2.10 US CPI'!$B182/100</f>
        <v>74.353073579219682</v>
      </c>
      <c r="BA15" s="94">
        <f>'1.35 Spirits exp pc (curr US$)'!BA15*'2.10 US CPI'!$B182/100</f>
        <v>21.883025306309399</v>
      </c>
      <c r="BB15" s="94">
        <f>'1.35 Spirits exp pc (curr US$)'!BB15*'2.10 US CPI'!$B182/100</f>
        <v>76.789835680751182</v>
      </c>
      <c r="BC15" s="94">
        <f>'1.35 Spirits exp pc (curr US$)'!BC15*'2.10 US CPI'!$B182/100</f>
        <v>161.73302979257497</v>
      </c>
      <c r="BD15" s="94">
        <f>'1.35 Spirits exp pc (curr US$)'!BD15*'2.10 US CPI'!$B182/100</f>
        <v>26.658528059051442</v>
      </c>
      <c r="BE15" s="94">
        <f>'1.35 Spirits exp pc (curr US$)'!BE15*'2.10 US CPI'!$B182/100</f>
        <v>6.8011962468018465</v>
      </c>
      <c r="BF15" s="94">
        <f>'1.35 Spirits exp pc (curr US$)'!BF15*'2.10 US CPI'!$B182/100</f>
        <v>5.2331107729433803</v>
      </c>
      <c r="BG15" s="94">
        <f>'1.35 Spirits exp pc (curr US$)'!BG15*'2.10 US CPI'!$B182/100</f>
        <v>7.1113954127672798</v>
      </c>
      <c r="BH15" s="94"/>
      <c r="BI15" s="94">
        <f>'1.35 Spirits exp pc (curr US$)'!BI15*'2.10 US CPI'!$B182/100</f>
        <v>126.17043364973014</v>
      </c>
      <c r="BJ15" s="94">
        <f>'1.35 Spirits exp pc (curr US$)'!BJ15*'2.10 US CPI'!$B182/100</f>
        <v>5.7960952465961295</v>
      </c>
      <c r="BK15" s="94">
        <f>'1.35 Spirits exp pc (curr US$)'!BK15*'2.10 US CPI'!$B182/100</f>
        <v>7.6892271774774539</v>
      </c>
      <c r="BL15" s="94">
        <f>'1.35 Spirits exp pc (curr US$)'!BL15*'2.10 US CPI'!$B182/100</f>
        <v>4.563102076479967</v>
      </c>
      <c r="BM15" s="94"/>
      <c r="BN15" s="94">
        <f>'1.35 Spirits exp pc (curr US$)'!BN15*'2.10 US CPI'!$B182/100</f>
        <v>71.559906845437567</v>
      </c>
      <c r="BO15" s="94">
        <f>'1.35 Spirits exp pc (curr US$)'!BO15*'2.10 US CPI'!$B182/100</f>
        <v>31.032033828945579</v>
      </c>
      <c r="BP15" s="94">
        <f>'1.35 Spirits exp pc (curr US$)'!BP15*'2.10 US CPI'!$B182/100</f>
        <v>577.81472058910867</v>
      </c>
      <c r="BQ15" s="94">
        <f>'1.35 Spirits exp pc (curr US$)'!BQ15*'2.10 US CPI'!$B182/100</f>
        <v>203.07791409001752</v>
      </c>
      <c r="BR15" s="94">
        <f>'1.35 Spirits exp pc (curr US$)'!BR15*'2.10 US CPI'!$B182/100</f>
        <v>260.90747874370993</v>
      </c>
      <c r="BS15" s="94">
        <f>'1.35 Spirits exp pc (curr US$)'!BS15*'2.10 US CPI'!$B182/100</f>
        <v>196.65461575525876</v>
      </c>
      <c r="BT15" s="94">
        <f>'1.35 Spirits exp pc (curr US$)'!BT15*'2.10 US CPI'!$B182/100</f>
        <v>212.96750028485178</v>
      </c>
      <c r="BU15" s="94">
        <f>'1.35 Spirits exp pc (curr US$)'!BU15*'2.10 US CPI'!$B182/100</f>
        <v>213.29704918420711</v>
      </c>
      <c r="BV15" s="94">
        <f>'1.35 Spirits exp pc (curr US$)'!BV15*'2.10 US CPI'!$B182/100</f>
        <v>145.74634221053009</v>
      </c>
      <c r="BW15" s="94">
        <f>'1.35 Spirits exp pc (curr US$)'!BW15*'2.10 US CPI'!$B182/100</f>
        <v>208.49313533002532</v>
      </c>
      <c r="BX15" s="94">
        <f>'1.35 Spirits exp pc (curr US$)'!BX15*'2.10 US CPI'!$B182/100</f>
        <v>279.5077395101996</v>
      </c>
      <c r="BY15" s="94">
        <f>'1.35 Spirits exp pc (curr US$)'!BY15*'2.10 US CPI'!$B182/100</f>
        <v>340.39448064392491</v>
      </c>
      <c r="BZ15" s="94">
        <f>'1.35 Spirits exp pc (curr US$)'!BZ15*'2.10 US CPI'!$B182/100</f>
        <v>252.45070258818214</v>
      </c>
      <c r="CA15" s="94">
        <f>'1.35 Spirits exp pc (curr US$)'!CA15*'2.10 US CPI'!$B182/100</f>
        <v>227.20454396742883</v>
      </c>
      <c r="CB15" s="94">
        <f>'1.35 Spirits exp pc (curr US$)'!CB15*'2.10 US CPI'!$B182/100</f>
        <v>335.70700485722364</v>
      </c>
      <c r="CC15" s="94">
        <f>'1.35 Spirits exp pc (curr US$)'!CC15*'2.10 US CPI'!$B182/100</f>
        <v>182.51511882342692</v>
      </c>
      <c r="CD15" s="94">
        <f>'1.35 Spirits exp pc (curr US$)'!CD15*'2.10 US CPI'!$B182/100</f>
        <v>161.94795465922911</v>
      </c>
      <c r="CE15" s="94">
        <f>'1.35 Spirits exp pc (curr US$)'!CE15*'2.10 US CPI'!$B182/100</f>
        <v>290.87108467127274</v>
      </c>
      <c r="CF15" s="94">
        <f>'1.35 Spirits exp pc (curr US$)'!CF15*'2.10 US CPI'!$B182/100</f>
        <v>84.134316745015397</v>
      </c>
      <c r="CG15" s="94">
        <f>'1.35 Spirits exp pc (curr US$)'!CG15*'2.10 US CPI'!$B182/100</f>
        <v>233.56567232852325</v>
      </c>
      <c r="CH15" s="94">
        <f>'1.35 Spirits exp pc (curr US$)'!CH15*'2.10 US CPI'!$B182/100</f>
        <v>199.45517115080739</v>
      </c>
      <c r="CI15" s="94">
        <f>'1.35 Spirits exp pc (curr US$)'!CI15*'2.10 US CPI'!$B182/100</f>
        <v>194.87493376124192</v>
      </c>
      <c r="CJ15" s="94">
        <f>'1.35 Spirits exp pc (curr US$)'!CJ15*'2.10 US CPI'!$B182/100</f>
        <v>58.154679256459964</v>
      </c>
      <c r="CK15" s="94">
        <f>'1.35 Spirits exp pc (curr US$)'!CK15*'2.10 US CPI'!$B182/100</f>
        <v>257.88509262924987</v>
      </c>
      <c r="CL15" s="94">
        <f>'1.35 Spirits exp pc (curr US$)'!CL15*'2.10 US CPI'!$B182/100</f>
        <v>83.532092351830357</v>
      </c>
      <c r="CM15" s="94">
        <f>'1.35 Spirits exp pc (curr US$)'!CM15*'2.10 US CPI'!$B182/100</f>
        <v>7.7091665265061211</v>
      </c>
      <c r="CN15" s="94">
        <f>'1.35 Spirits exp pc (curr US$)'!CN15*'2.10 US CPI'!$B182/100</f>
        <v>73.83536315138177</v>
      </c>
      <c r="CO15" s="94">
        <f>'1.35 Spirits exp pc (curr US$)'!CO15*'2.10 US CPI'!$B182/100</f>
        <v>3.543730472204524</v>
      </c>
      <c r="CP15" s="94">
        <f>'1.35 Spirits exp pc (curr US$)'!CP15*'2.10 US CPI'!$B182/100</f>
        <v>5.8511990464177259</v>
      </c>
    </row>
    <row r="16" spans="1:94" x14ac:dyDescent="0.25">
      <c r="A16" s="78" t="s">
        <v>37</v>
      </c>
      <c r="B16" s="94">
        <f>'1.35 Spirits exp pc (curr US$)'!B16*'2.10 US CPI'!$B183/100</f>
        <v>70.483506218888039</v>
      </c>
      <c r="C16" s="94">
        <f>'1.35 Spirits exp pc (curr US$)'!C16*'2.10 US CPI'!$B183/100</f>
        <v>61.465524067715933</v>
      </c>
      <c r="D16" s="94">
        <f>'1.35 Spirits exp pc (curr US$)'!D16*'2.10 US CPI'!$B183/100</f>
        <v>33.034244652900149</v>
      </c>
      <c r="E16" s="94">
        <f>'1.35 Spirits exp pc (curr US$)'!E16*'2.10 US CPI'!$B183/100</f>
        <v>97.494058373508153</v>
      </c>
      <c r="F16" s="94">
        <f>'1.35 Spirits exp pc (curr US$)'!F16*'2.10 US CPI'!$B183/100</f>
        <v>63.567408205255681</v>
      </c>
      <c r="G16" s="94">
        <f>'1.35 Spirits exp pc (curr US$)'!G16*'2.10 US CPI'!$B183/100</f>
        <v>25.777442861499946</v>
      </c>
      <c r="H16" s="94">
        <f>'1.35 Spirits exp pc (curr US$)'!H16*'2.10 US CPI'!$B183/100</f>
        <v>0.38438587128244384</v>
      </c>
      <c r="I16" s="94">
        <f>'1.35 Spirits exp pc (curr US$)'!I16*'2.10 US CPI'!$B183/100</f>
        <v>192.88816153906683</v>
      </c>
      <c r="J16" s="94">
        <f>'1.35 Spirits exp pc (curr US$)'!J16*'2.10 US CPI'!$B183/100</f>
        <v>74.252628082606876</v>
      </c>
      <c r="K16" s="94">
        <f>'1.35 Spirits exp pc (curr US$)'!K16*'2.10 US CPI'!$B183/100</f>
        <v>28.298420811817767</v>
      </c>
      <c r="L16" s="94">
        <f>'1.35 Spirits exp pc (curr US$)'!L16*'2.10 US CPI'!$B183/100</f>
        <v>0.94881274375919733</v>
      </c>
      <c r="M16" s="94">
        <f>'1.35 Spirits exp pc (curr US$)'!M16*'2.10 US CPI'!$B183/100</f>
        <v>20.976378044093781</v>
      </c>
      <c r="N16" s="94">
        <f>'1.35 Spirits exp pc (curr US$)'!N16*'2.10 US CPI'!$B183/100</f>
        <v>171.15831215605976</v>
      </c>
      <c r="O16" s="94">
        <f>'1.35 Spirits exp pc (curr US$)'!O16*'2.10 US CPI'!$B183/100</f>
        <v>223.81181600031735</v>
      </c>
      <c r="P16" s="94">
        <f>'1.35 Spirits exp pc (curr US$)'!P16*'2.10 US CPI'!$B183/100</f>
        <v>139.10897683273797</v>
      </c>
      <c r="Q16" s="94">
        <f>'1.35 Spirits exp pc (curr US$)'!Q16*'2.10 US CPI'!$B183/100</f>
        <v>81.559977113663891</v>
      </c>
      <c r="R16" s="94">
        <f>'1.35 Spirits exp pc (curr US$)'!R16*'2.10 US CPI'!$B183/100</f>
        <v>96.628995495295797</v>
      </c>
      <c r="S16" s="94">
        <f>'1.35 Spirits exp pc (curr US$)'!S16*'2.10 US CPI'!$B183/100</f>
        <v>9.687913870203726</v>
      </c>
      <c r="T16" s="94">
        <f>'1.35 Spirits exp pc (curr US$)'!T16*'2.10 US CPI'!$B183/100</f>
        <v>216.27318239442906</v>
      </c>
      <c r="U16" s="94">
        <f>'1.35 Spirits exp pc (curr US$)'!U16*'2.10 US CPI'!$B183/100</f>
        <v>211.15592667054881</v>
      </c>
      <c r="V16" s="94">
        <f>'1.35 Spirits exp pc (curr US$)'!V16*'2.10 US CPI'!$B183/100</f>
        <v>243.17164529246168</v>
      </c>
      <c r="W16" s="94">
        <f>'1.35 Spirits exp pc (curr US$)'!W16*'2.10 US CPI'!$B183/100</f>
        <v>133.59261259347741</v>
      </c>
      <c r="X16" s="94">
        <f>'1.35 Spirits exp pc (curr US$)'!X16*'2.10 US CPI'!$B183/100</f>
        <v>161.63482921780277</v>
      </c>
      <c r="Y16" s="94">
        <f>'1.35 Spirits exp pc (curr US$)'!Y16*'2.10 US CPI'!$B183/100</f>
        <v>38.530888534948701</v>
      </c>
      <c r="Z16" s="94">
        <f>'1.35 Spirits exp pc (curr US$)'!Z16*'2.10 US CPI'!$B183/100</f>
        <v>102.7221621099411</v>
      </c>
      <c r="AA16" s="94">
        <f>'1.35 Spirits exp pc (curr US$)'!AA16*'2.10 US CPI'!$B183/100</f>
        <v>142.04691950938155</v>
      </c>
      <c r="AB16" s="94">
        <f>'1.35 Spirits exp pc (curr US$)'!AB16*'2.10 US CPI'!$B183/100</f>
        <v>127.78578440698604</v>
      </c>
      <c r="AC16" s="94">
        <f>'1.35 Spirits exp pc (curr US$)'!AC16*'2.10 US CPI'!$B183/100</f>
        <v>420.75793216630206</v>
      </c>
      <c r="AD16" s="94">
        <f>'1.35 Spirits exp pc (curr US$)'!AD16*'2.10 US CPI'!$B183/100</f>
        <v>73.965861107422654</v>
      </c>
      <c r="AE16" s="94">
        <f>'1.35 Spirits exp pc (curr US$)'!AE16*'2.10 US CPI'!$B183/100</f>
        <v>127.99544718245691</v>
      </c>
      <c r="AF16" s="94">
        <f>'1.35 Spirits exp pc (curr US$)'!AF16*'2.10 US CPI'!$B183/100</f>
        <v>378.91389957531851</v>
      </c>
      <c r="AG16" s="94">
        <f>'1.35 Spirits exp pc (curr US$)'!AG16*'2.10 US CPI'!$B183/100</f>
        <v>240.40368608799051</v>
      </c>
      <c r="AH16" s="94">
        <f>'1.35 Spirits exp pc (curr US$)'!AH16*'2.10 US CPI'!$B183/100</f>
        <v>37.713983338176888</v>
      </c>
      <c r="AI16" s="94">
        <f>'1.35 Spirits exp pc (curr US$)'!AI16*'2.10 US CPI'!$B183/100</f>
        <v>184.58413952727187</v>
      </c>
      <c r="AJ16" s="94">
        <f>'1.35 Spirits exp pc (curr US$)'!AJ16*'2.10 US CPI'!$B183/100</f>
        <v>49.175013159675743</v>
      </c>
      <c r="AK16" s="94">
        <f>'1.35 Spirits exp pc (curr US$)'!AK16*'2.10 US CPI'!$B183/100</f>
        <v>148.4016921782262</v>
      </c>
      <c r="AL16" s="94">
        <f>'1.35 Spirits exp pc (curr US$)'!AL16*'2.10 US CPI'!$B183/100</f>
        <v>90.570742150333032</v>
      </c>
      <c r="AM16" s="94">
        <f>'1.35 Spirits exp pc (curr US$)'!AM16*'2.10 US CPI'!$B183/100</f>
        <v>184.72467364611609</v>
      </c>
      <c r="AN16" s="94">
        <f>'1.35 Spirits exp pc (curr US$)'!AN16*'2.10 US CPI'!$B183/100</f>
        <v>169.87893843093497</v>
      </c>
      <c r="AO16" s="94">
        <f>'1.35 Spirits exp pc (curr US$)'!AO16*'2.10 US CPI'!$B183/100</f>
        <v>65.94886512343497</v>
      </c>
      <c r="AP16" s="94">
        <f>'1.35 Spirits exp pc (curr US$)'!AP16*'2.10 US CPI'!$B183/100</f>
        <v>76.927107940502253</v>
      </c>
      <c r="AQ16" s="94">
        <f>'1.35 Spirits exp pc (curr US$)'!AQ16*'2.10 US CPI'!$B183/100</f>
        <v>52.298509771986971</v>
      </c>
      <c r="AR16" s="94">
        <f>'1.35 Spirits exp pc (curr US$)'!AR16*'2.10 US CPI'!$B183/100</f>
        <v>26.083995303875255</v>
      </c>
      <c r="AS16" s="94">
        <f>'1.35 Spirits exp pc (curr US$)'!AS16*'2.10 US CPI'!$B183/100</f>
        <v>73.074963399762922</v>
      </c>
      <c r="AT16" s="94">
        <f>'1.35 Spirits exp pc (curr US$)'!AT16*'2.10 US CPI'!$B183/100</f>
        <v>82.245121209732829</v>
      </c>
      <c r="AU16" s="94">
        <f>'1.35 Spirits exp pc (curr US$)'!AU16*'2.10 US CPI'!$B183/100</f>
        <v>56.779367626811521</v>
      </c>
      <c r="AV16" s="94">
        <f>'1.35 Spirits exp pc (curr US$)'!AV16*'2.10 US CPI'!$B183/100</f>
        <v>61.812694056273692</v>
      </c>
      <c r="AW16" s="94">
        <f>'1.35 Spirits exp pc (curr US$)'!AW16*'2.10 US CPI'!$B183/100</f>
        <v>52.864522689330713</v>
      </c>
      <c r="AX16" s="94">
        <f>'1.35 Spirits exp pc (curr US$)'!AX16*'2.10 US CPI'!$B183/100</f>
        <v>31.150930962277322</v>
      </c>
      <c r="AY16" s="94">
        <f>'1.35 Spirits exp pc (curr US$)'!AY16*'2.10 US CPI'!$B183/100</f>
        <v>18.679226593189028</v>
      </c>
      <c r="AZ16" s="94">
        <f>'1.35 Spirits exp pc (curr US$)'!AZ16*'2.10 US CPI'!$B183/100</f>
        <v>77.328269070341307</v>
      </c>
      <c r="BA16" s="94">
        <f>'1.35 Spirits exp pc (curr US$)'!BA16*'2.10 US CPI'!$B183/100</f>
        <v>22.631898970396897</v>
      </c>
      <c r="BB16" s="94">
        <f>'1.35 Spirits exp pc (curr US$)'!BB16*'2.10 US CPI'!$B183/100</f>
        <v>70.639140225179119</v>
      </c>
      <c r="BC16" s="94">
        <f>'1.35 Spirits exp pc (curr US$)'!BC16*'2.10 US CPI'!$B183/100</f>
        <v>57.919963315066887</v>
      </c>
      <c r="BD16" s="94">
        <f>'1.35 Spirits exp pc (curr US$)'!BD16*'2.10 US CPI'!$B183/100</f>
        <v>28.571686066449303</v>
      </c>
      <c r="BE16" s="94">
        <f>'1.35 Spirits exp pc (curr US$)'!BE16*'2.10 US CPI'!$B183/100</f>
        <v>7.2027060971945023</v>
      </c>
      <c r="BF16" s="94">
        <f>'1.35 Spirits exp pc (curr US$)'!BF16*'2.10 US CPI'!$B183/100</f>
        <v>5.4847933956878769</v>
      </c>
      <c r="BG16" s="94">
        <f>'1.35 Spirits exp pc (curr US$)'!BG16*'2.10 US CPI'!$B183/100</f>
        <v>8.0905272606460485</v>
      </c>
      <c r="BH16" s="94"/>
      <c r="BI16" s="94">
        <f>'1.35 Spirits exp pc (curr US$)'!BI16*'2.10 US CPI'!$B183/100</f>
        <v>125.07823613953038</v>
      </c>
      <c r="BJ16" s="94">
        <f>'1.35 Spirits exp pc (curr US$)'!BJ16*'2.10 US CPI'!$B183/100</f>
        <v>7.0568208971192679</v>
      </c>
      <c r="BK16" s="94">
        <f>'1.35 Spirits exp pc (curr US$)'!BK16*'2.10 US CPI'!$B183/100</f>
        <v>8.1929315590250358</v>
      </c>
      <c r="BL16" s="94">
        <f>'1.35 Spirits exp pc (curr US$)'!BL16*'2.10 US CPI'!$B183/100</f>
        <v>5.3788580427776154</v>
      </c>
      <c r="BM16" s="94"/>
      <c r="BN16" s="94">
        <f>'1.35 Spirits exp pc (curr US$)'!BN16*'2.10 US CPI'!$B183/100</f>
        <v>71.730960123478056</v>
      </c>
      <c r="BO16" s="94">
        <f>'1.35 Spirits exp pc (curr US$)'!BO16*'2.10 US CPI'!$B183/100</f>
        <v>34.042098966438488</v>
      </c>
      <c r="BP16" s="94">
        <f>'1.35 Spirits exp pc (curr US$)'!BP16*'2.10 US CPI'!$B183/100</f>
        <v>627.56609701343427</v>
      </c>
      <c r="BQ16" s="94">
        <f>'1.35 Spirits exp pc (curr US$)'!BQ16*'2.10 US CPI'!$B183/100</f>
        <v>210.49137225855148</v>
      </c>
      <c r="BR16" s="94">
        <f>'1.35 Spirits exp pc (curr US$)'!BR16*'2.10 US CPI'!$B183/100</f>
        <v>250.73381785235958</v>
      </c>
      <c r="BS16" s="94">
        <f>'1.35 Spirits exp pc (curr US$)'!BS16*'2.10 US CPI'!$B183/100</f>
        <v>206.00587510831662</v>
      </c>
      <c r="BT16" s="94">
        <f>'1.35 Spirits exp pc (curr US$)'!BT16*'2.10 US CPI'!$B183/100</f>
        <v>216.36654386643178</v>
      </c>
      <c r="BU16" s="94">
        <f>'1.35 Spirits exp pc (curr US$)'!BU16*'2.10 US CPI'!$B183/100</f>
        <v>221.61570960044196</v>
      </c>
      <c r="BV16" s="94">
        <f>'1.35 Spirits exp pc (curr US$)'!BV16*'2.10 US CPI'!$B183/100</f>
        <v>149.66993767095647</v>
      </c>
      <c r="BW16" s="94">
        <f>'1.35 Spirits exp pc (curr US$)'!BW16*'2.10 US CPI'!$B183/100</f>
        <v>213.67891846744388</v>
      </c>
      <c r="BX16" s="94">
        <f>'1.35 Spirits exp pc (curr US$)'!BX16*'2.10 US CPI'!$B183/100</f>
        <v>272.05396694366482</v>
      </c>
      <c r="BY16" s="94">
        <f>'1.35 Spirits exp pc (curr US$)'!BY16*'2.10 US CPI'!$B183/100</f>
        <v>346.11195192761915</v>
      </c>
      <c r="BZ16" s="94">
        <f>'1.35 Spirits exp pc (curr US$)'!BZ16*'2.10 US CPI'!$B183/100</f>
        <v>258.16712068591949</v>
      </c>
      <c r="CA16" s="94">
        <f>'1.35 Spirits exp pc (curr US$)'!CA16*'2.10 US CPI'!$B183/100</f>
        <v>221.5510570340814</v>
      </c>
      <c r="CB16" s="94">
        <f>'1.35 Spirits exp pc (curr US$)'!CB16*'2.10 US CPI'!$B183/100</f>
        <v>331.64021061773974</v>
      </c>
      <c r="CC16" s="94">
        <f>'1.35 Spirits exp pc (curr US$)'!CC16*'2.10 US CPI'!$B183/100</f>
        <v>175.49077862615516</v>
      </c>
      <c r="CD16" s="94">
        <f>'1.35 Spirits exp pc (curr US$)'!CD16*'2.10 US CPI'!$B183/100</f>
        <v>164.96944376771467</v>
      </c>
      <c r="CE16" s="94">
        <f>'1.35 Spirits exp pc (curr US$)'!CE16*'2.10 US CPI'!$B183/100</f>
        <v>274.42423714548551</v>
      </c>
      <c r="CF16" s="94">
        <f>'1.35 Spirits exp pc (curr US$)'!CF16*'2.10 US CPI'!$B183/100</f>
        <v>85.89866600174544</v>
      </c>
      <c r="CG16" s="94">
        <f>'1.35 Spirits exp pc (curr US$)'!CG16*'2.10 US CPI'!$B183/100</f>
        <v>228.77254311771969</v>
      </c>
      <c r="CH16" s="94">
        <f>'1.35 Spirits exp pc (curr US$)'!CH16*'2.10 US CPI'!$B183/100</f>
        <v>189.5456427749381</v>
      </c>
      <c r="CI16" s="94">
        <f>'1.35 Spirits exp pc (curr US$)'!CI16*'2.10 US CPI'!$B183/100</f>
        <v>198.6730822153423</v>
      </c>
      <c r="CJ16" s="94">
        <f>'1.35 Spirits exp pc (curr US$)'!CJ16*'2.10 US CPI'!$B183/100</f>
        <v>59.626383271225642</v>
      </c>
      <c r="CK16" s="94">
        <f>'1.35 Spirits exp pc (curr US$)'!CK16*'2.10 US CPI'!$B183/100</f>
        <v>282.13760572118991</v>
      </c>
      <c r="CL16" s="94">
        <f>'1.35 Spirits exp pc (curr US$)'!CL16*'2.10 US CPI'!$B183/100</f>
        <v>85.121133870928844</v>
      </c>
      <c r="CM16" s="94">
        <f>'1.35 Spirits exp pc (curr US$)'!CM16*'2.10 US CPI'!$B183/100</f>
        <v>8.3471973366610044</v>
      </c>
      <c r="CN16" s="94">
        <f>'1.35 Spirits exp pc (curr US$)'!CN16*'2.10 US CPI'!$B183/100</f>
        <v>136.2021767078287</v>
      </c>
      <c r="CO16" s="94">
        <f>'1.35 Spirits exp pc (curr US$)'!CO16*'2.10 US CPI'!$B183/100</f>
        <v>4.4100258026990202</v>
      </c>
      <c r="CP16" s="94">
        <f>'1.35 Spirits exp pc (curr US$)'!CP16*'2.10 US CPI'!$B183/100</f>
        <v>6.122065302611273</v>
      </c>
    </row>
    <row r="17" spans="1:94" x14ac:dyDescent="0.25">
      <c r="A17" s="78" t="s">
        <v>38</v>
      </c>
      <c r="B17" s="94">
        <f>'1.35 Spirits exp pc (curr US$)'!B17*'2.10 US CPI'!$B184/100</f>
        <v>64.759766904178051</v>
      </c>
      <c r="C17" s="94">
        <f>'1.35 Spirits exp pc (curr US$)'!C17*'2.10 US CPI'!$B184/100</f>
        <v>59.334301480631296</v>
      </c>
      <c r="D17" s="94">
        <f>'1.35 Spirits exp pc (curr US$)'!D17*'2.10 US CPI'!$B184/100</f>
        <v>25.591577191702282</v>
      </c>
      <c r="E17" s="94">
        <f>'1.35 Spirits exp pc (curr US$)'!E17*'2.10 US CPI'!$B184/100</f>
        <v>96.651459987425241</v>
      </c>
      <c r="F17" s="94">
        <f>'1.35 Spirits exp pc (curr US$)'!F17*'2.10 US CPI'!$B184/100</f>
        <v>65.519414682267836</v>
      </c>
      <c r="G17" s="94">
        <f>'1.35 Spirits exp pc (curr US$)'!G17*'2.10 US CPI'!$B184/100</f>
        <v>24.19209545134213</v>
      </c>
      <c r="H17" s="94">
        <f>'1.35 Spirits exp pc (curr US$)'!H17*'2.10 US CPI'!$B184/100</f>
        <v>0.36689938570559993</v>
      </c>
      <c r="I17" s="94">
        <f>'1.35 Spirits exp pc (curr US$)'!I17*'2.10 US CPI'!$B184/100</f>
        <v>175.49616388253412</v>
      </c>
      <c r="J17" s="94">
        <f>'1.35 Spirits exp pc (curr US$)'!J17*'2.10 US CPI'!$B184/100</f>
        <v>60.863374613180838</v>
      </c>
      <c r="K17" s="94">
        <f>'1.35 Spirits exp pc (curr US$)'!K17*'2.10 US CPI'!$B184/100</f>
        <v>25.587420190542563</v>
      </c>
      <c r="L17" s="94">
        <f>'1.35 Spirits exp pc (curr US$)'!L17*'2.10 US CPI'!$B184/100</f>
        <v>0.87283359684191997</v>
      </c>
      <c r="M17" s="94">
        <f>'1.35 Spirits exp pc (curr US$)'!M17*'2.10 US CPI'!$B184/100</f>
        <v>19.878966508241358</v>
      </c>
      <c r="N17" s="94">
        <f>'1.35 Spirits exp pc (curr US$)'!N17*'2.10 US CPI'!$B184/100</f>
        <v>166.03432700993676</v>
      </c>
      <c r="O17" s="94">
        <f>'1.35 Spirits exp pc (curr US$)'!O17*'2.10 US CPI'!$B184/100</f>
        <v>209.78722563565597</v>
      </c>
      <c r="P17" s="94">
        <f>'1.35 Spirits exp pc (curr US$)'!P17*'2.10 US CPI'!$B184/100</f>
        <v>135.57766986148212</v>
      </c>
      <c r="Q17" s="94">
        <f>'1.35 Spirits exp pc (curr US$)'!Q17*'2.10 US CPI'!$B184/100</f>
        <v>81.904784327112964</v>
      </c>
      <c r="R17" s="94">
        <f>'1.35 Spirits exp pc (curr US$)'!R17*'2.10 US CPI'!$B184/100</f>
        <v>90.801382704081803</v>
      </c>
      <c r="S17" s="94">
        <f>'1.35 Spirits exp pc (curr US$)'!S17*'2.10 US CPI'!$B184/100</f>
        <v>10.163984949854248</v>
      </c>
      <c r="T17" s="94">
        <f>'1.35 Spirits exp pc (curr US$)'!T17*'2.10 US CPI'!$B184/100</f>
        <v>181.01396465657058</v>
      </c>
      <c r="U17" s="94">
        <f>'1.35 Spirits exp pc (curr US$)'!U17*'2.10 US CPI'!$B184/100</f>
        <v>177.07131992846283</v>
      </c>
      <c r="V17" s="94">
        <f>'1.35 Spirits exp pc (curr US$)'!V17*'2.10 US CPI'!$B184/100</f>
        <v>201.73011900057082</v>
      </c>
      <c r="W17" s="94">
        <f>'1.35 Spirits exp pc (curr US$)'!W17*'2.10 US CPI'!$B184/100</f>
        <v>97.033650135483597</v>
      </c>
      <c r="X17" s="94">
        <f>'1.35 Spirits exp pc (curr US$)'!X17*'2.10 US CPI'!$B184/100</f>
        <v>117.41377491825759</v>
      </c>
      <c r="Y17" s="94">
        <f>'1.35 Spirits exp pc (curr US$)'!Y17*'2.10 US CPI'!$B184/100</f>
        <v>34.130139135892875</v>
      </c>
      <c r="Z17" s="94">
        <f>'1.35 Spirits exp pc (curr US$)'!Z17*'2.10 US CPI'!$B184/100</f>
        <v>88.320235483602232</v>
      </c>
      <c r="AA17" s="94">
        <f>'1.35 Spirits exp pc (curr US$)'!AA17*'2.10 US CPI'!$B184/100</f>
        <v>115.38915790716902</v>
      </c>
      <c r="AB17" s="94">
        <f>'1.35 Spirits exp pc (curr US$)'!AB17*'2.10 US CPI'!$B184/100</f>
        <v>107.77829441181215</v>
      </c>
      <c r="AC17" s="94">
        <f>'1.35 Spirits exp pc (curr US$)'!AC17*'2.10 US CPI'!$B184/100</f>
        <v>367.28443536987595</v>
      </c>
      <c r="AD17" s="94">
        <f>'1.35 Spirits exp pc (curr US$)'!AD17*'2.10 US CPI'!$B184/100</f>
        <v>58.74782142378335</v>
      </c>
      <c r="AE17" s="94">
        <f>'1.35 Spirits exp pc (curr US$)'!AE17*'2.10 US CPI'!$B184/100</f>
        <v>111.1144932830066</v>
      </c>
      <c r="AF17" s="94">
        <f>'1.35 Spirits exp pc (curr US$)'!AF17*'2.10 US CPI'!$B184/100</f>
        <v>334.22284879915418</v>
      </c>
      <c r="AG17" s="94">
        <f>'1.35 Spirits exp pc (curr US$)'!AG17*'2.10 US CPI'!$B184/100</f>
        <v>213.6719953445384</v>
      </c>
      <c r="AH17" s="94">
        <f>'1.35 Spirits exp pc (curr US$)'!AH17*'2.10 US CPI'!$B184/100</f>
        <v>31.841277522380832</v>
      </c>
      <c r="AI17" s="94">
        <f>'1.35 Spirits exp pc (curr US$)'!AI17*'2.10 US CPI'!$B184/100</f>
        <v>153.63864589668026</v>
      </c>
      <c r="AJ17" s="94">
        <f>'1.35 Spirits exp pc (curr US$)'!AJ17*'2.10 US CPI'!$B184/100</f>
        <v>42.434551548518918</v>
      </c>
      <c r="AK17" s="94">
        <f>'1.35 Spirits exp pc (curr US$)'!AK17*'2.10 US CPI'!$B184/100</f>
        <v>97.670108993112578</v>
      </c>
      <c r="AL17" s="94">
        <f>'1.35 Spirits exp pc (curr US$)'!AL17*'2.10 US CPI'!$B184/100</f>
        <v>77.68355623057559</v>
      </c>
      <c r="AM17" s="94">
        <f>'1.35 Spirits exp pc (curr US$)'!AM17*'2.10 US CPI'!$B184/100</f>
        <v>157.43832912046346</v>
      </c>
      <c r="AN17" s="94">
        <f>'1.35 Spirits exp pc (curr US$)'!AN17*'2.10 US CPI'!$B184/100</f>
        <v>141.54830578312084</v>
      </c>
      <c r="AO17" s="94">
        <f>'1.35 Spirits exp pc (curr US$)'!AO17*'2.10 US CPI'!$B184/100</f>
        <v>35.145420915595103</v>
      </c>
      <c r="AP17" s="94">
        <f>'1.35 Spirits exp pc (curr US$)'!AP17*'2.10 US CPI'!$B184/100</f>
        <v>67.434696441897259</v>
      </c>
      <c r="AQ17" s="94">
        <f>'1.35 Spirits exp pc (curr US$)'!AQ17*'2.10 US CPI'!$B184/100</f>
        <v>60.448950636619919</v>
      </c>
      <c r="AR17" s="94">
        <f>'1.35 Spirits exp pc (curr US$)'!AR17*'2.10 US CPI'!$B184/100</f>
        <v>27.385381409270185</v>
      </c>
      <c r="AS17" s="94">
        <f>'1.35 Spirits exp pc (curr US$)'!AS17*'2.10 US CPI'!$B184/100</f>
        <v>56.342270174045872</v>
      </c>
      <c r="AT17" s="94">
        <f>'1.35 Spirits exp pc (curr US$)'!AT17*'2.10 US CPI'!$B184/100</f>
        <v>71.478318039235361</v>
      </c>
      <c r="AU17" s="94">
        <f>'1.35 Spirits exp pc (curr US$)'!AU17*'2.10 US CPI'!$B184/100</f>
        <v>42.466415225788793</v>
      </c>
      <c r="AV17" s="94">
        <f>'1.35 Spirits exp pc (curr US$)'!AV17*'2.10 US CPI'!$B184/100</f>
        <v>63.842556185588343</v>
      </c>
      <c r="AW17" s="94">
        <f>'1.35 Spirits exp pc (curr US$)'!AW17*'2.10 US CPI'!$B184/100</f>
        <v>52.103164265245184</v>
      </c>
      <c r="AX17" s="94">
        <f>'1.35 Spirits exp pc (curr US$)'!AX17*'2.10 US CPI'!$B184/100</f>
        <v>32.314610638983183</v>
      </c>
      <c r="AY17" s="94">
        <f>'1.35 Spirits exp pc (curr US$)'!AY17*'2.10 US CPI'!$B184/100</f>
        <v>19.12015305965512</v>
      </c>
      <c r="AZ17" s="94">
        <f>'1.35 Spirits exp pc (curr US$)'!AZ17*'2.10 US CPI'!$B184/100</f>
        <v>68.545047442393624</v>
      </c>
      <c r="BA17" s="94">
        <f>'1.35 Spirits exp pc (curr US$)'!BA17*'2.10 US CPI'!$B184/100</f>
        <v>23.78516542529966</v>
      </c>
      <c r="BB17" s="94">
        <f>'1.35 Spirits exp pc (curr US$)'!BB17*'2.10 US CPI'!$B184/100</f>
        <v>65.858491665695297</v>
      </c>
      <c r="BC17" s="94">
        <f>'1.35 Spirits exp pc (curr US$)'!BC17*'2.10 US CPI'!$B184/100</f>
        <v>70.801495430450586</v>
      </c>
      <c r="BD17" s="94">
        <f>'1.35 Spirits exp pc (curr US$)'!BD17*'2.10 US CPI'!$B184/100</f>
        <v>27.594015387271828</v>
      </c>
      <c r="BE17" s="94">
        <f>'1.35 Spirits exp pc (curr US$)'!BE17*'2.10 US CPI'!$B184/100</f>
        <v>6.2193538628313574</v>
      </c>
      <c r="BF17" s="94">
        <f>'1.35 Spirits exp pc (curr US$)'!BF17*'2.10 US CPI'!$B184/100</f>
        <v>4.8491702435722797</v>
      </c>
      <c r="BG17" s="94">
        <f>'1.35 Spirits exp pc (curr US$)'!BG17*'2.10 US CPI'!$B184/100</f>
        <v>8.5649356038256848</v>
      </c>
      <c r="BH17" s="94"/>
      <c r="BI17" s="94">
        <f>'1.35 Spirits exp pc (curr US$)'!BI17*'2.10 US CPI'!$B184/100</f>
        <v>110.04521422932464</v>
      </c>
      <c r="BJ17" s="94">
        <f>'1.35 Spirits exp pc (curr US$)'!BJ17*'2.10 US CPI'!$B184/100</f>
        <v>6.5341593865837986</v>
      </c>
      <c r="BK17" s="94">
        <f>'1.35 Spirits exp pc (curr US$)'!BK17*'2.10 US CPI'!$B184/100</f>
        <v>7.4787288197222033</v>
      </c>
      <c r="BL17" s="94">
        <f>'1.35 Spirits exp pc (curr US$)'!BL17*'2.10 US CPI'!$B184/100</f>
        <v>5.0251918200678372</v>
      </c>
      <c r="BM17" s="94"/>
      <c r="BN17" s="94">
        <f>'1.35 Spirits exp pc (curr US$)'!BN17*'2.10 US CPI'!$B184/100</f>
        <v>66.819109421109033</v>
      </c>
      <c r="BO17" s="94">
        <f>'1.35 Spirits exp pc (curr US$)'!BO17*'2.10 US CPI'!$B184/100</f>
        <v>32.318071774423238</v>
      </c>
      <c r="BP17" s="94">
        <f>'1.35 Spirits exp pc (curr US$)'!BP17*'2.10 US CPI'!$B184/100</f>
        <v>644.312462952847</v>
      </c>
      <c r="BQ17" s="94">
        <f>'1.35 Spirits exp pc (curr US$)'!BQ17*'2.10 US CPI'!$B184/100</f>
        <v>214.5010162107005</v>
      </c>
      <c r="BR17" s="94">
        <f>'1.35 Spirits exp pc (curr US$)'!BR17*'2.10 US CPI'!$B184/100</f>
        <v>218.59617747098002</v>
      </c>
      <c r="BS17" s="94">
        <f>'1.35 Spirits exp pc (curr US$)'!BS17*'2.10 US CPI'!$B184/100</f>
        <v>214.04391510256772</v>
      </c>
      <c r="BT17" s="94">
        <f>'1.35 Spirits exp pc (curr US$)'!BT17*'2.10 US CPI'!$B184/100</f>
        <v>184.93425392408076</v>
      </c>
      <c r="BU17" s="94">
        <f>'1.35 Spirits exp pc (curr US$)'!BU17*'2.10 US CPI'!$B184/100</f>
        <v>185.6628149668272</v>
      </c>
      <c r="BV17" s="94">
        <f>'1.35 Spirits exp pc (curr US$)'!BV17*'2.10 US CPI'!$B184/100</f>
        <v>127.11214202872692</v>
      </c>
      <c r="BW17" s="94">
        <f>'1.35 Spirits exp pc (curr US$)'!BW17*'2.10 US CPI'!$B184/100</f>
        <v>178.49002597310812</v>
      </c>
      <c r="BX17" s="94">
        <f>'1.35 Spirits exp pc (curr US$)'!BX17*'2.10 US CPI'!$B184/100</f>
        <v>218.55696480134509</v>
      </c>
      <c r="BY17" s="94">
        <f>'1.35 Spirits exp pc (curr US$)'!BY17*'2.10 US CPI'!$B184/100</f>
        <v>288.61298023392885</v>
      </c>
      <c r="BZ17" s="94">
        <f>'1.35 Spirits exp pc (curr US$)'!BZ17*'2.10 US CPI'!$B184/100</f>
        <v>215.15933372332893</v>
      </c>
      <c r="CA17" s="94">
        <f>'1.35 Spirits exp pc (curr US$)'!CA17*'2.10 US CPI'!$B184/100</f>
        <v>177.77675446675264</v>
      </c>
      <c r="CB17" s="94">
        <f>'1.35 Spirits exp pc (curr US$)'!CB17*'2.10 US CPI'!$B184/100</f>
        <v>276.60861674084958</v>
      </c>
      <c r="CC17" s="94">
        <f>'1.35 Spirits exp pc (curr US$)'!CC17*'2.10 US CPI'!$B184/100</f>
        <v>142.34739746921159</v>
      </c>
      <c r="CD17" s="94">
        <f>'1.35 Spirits exp pc (curr US$)'!CD17*'2.10 US CPI'!$B184/100</f>
        <v>137.12497263653631</v>
      </c>
      <c r="CE17" s="94">
        <f>'1.35 Spirits exp pc (curr US$)'!CE17*'2.10 US CPI'!$B184/100</f>
        <v>213.34546440048004</v>
      </c>
      <c r="CF17" s="94">
        <f>'1.35 Spirits exp pc (curr US$)'!CF17*'2.10 US CPI'!$B184/100</f>
        <v>73.042371901145074</v>
      </c>
      <c r="CG17" s="94">
        <f>'1.35 Spirits exp pc (curr US$)'!CG17*'2.10 US CPI'!$B184/100</f>
        <v>191.163202332477</v>
      </c>
      <c r="CH17" s="94">
        <f>'1.35 Spirits exp pc (curr US$)'!CH17*'2.10 US CPI'!$B184/100</f>
        <v>158.21655005437347</v>
      </c>
      <c r="CI17" s="94">
        <f>'1.35 Spirits exp pc (curr US$)'!CI17*'2.10 US CPI'!$B184/100</f>
        <v>184.09264721949086</v>
      </c>
      <c r="CJ17" s="94">
        <f>'1.35 Spirits exp pc (curr US$)'!CJ17*'2.10 US CPI'!$B184/100</f>
        <v>56.314425857735088</v>
      </c>
      <c r="CK17" s="94">
        <f>'1.35 Spirits exp pc (curr US$)'!CK17*'2.10 US CPI'!$B184/100</f>
        <v>266.34583881955137</v>
      </c>
      <c r="CL17" s="94">
        <f>'1.35 Spirits exp pc (curr US$)'!CL17*'2.10 US CPI'!$B184/100</f>
        <v>71.810443047820229</v>
      </c>
      <c r="CM17" s="94">
        <f>'1.35 Spirits exp pc (curr US$)'!CM17*'2.10 US CPI'!$B184/100</f>
        <v>7.1225728926788268</v>
      </c>
      <c r="CN17" s="94">
        <f>'1.35 Spirits exp pc (curr US$)'!CN17*'2.10 US CPI'!$B184/100</f>
        <v>123.7772216127923</v>
      </c>
      <c r="CO17" s="94">
        <f>'1.35 Spirits exp pc (curr US$)'!CO17*'2.10 US CPI'!$B184/100</f>
        <v>4.2725099233999835</v>
      </c>
      <c r="CP17" s="94">
        <f>'1.35 Spirits exp pc (curr US$)'!CP17*'2.10 US CPI'!$B184/100</f>
        <v>5.8723833240268046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7" tint="0.59999389629810485"/>
  </sheetPr>
  <dimension ref="A1:BI227"/>
  <sheetViews>
    <sheetView workbookViewId="0">
      <pane xSplit="1" ySplit="2" topLeftCell="B109" activePane="bottomRight" state="frozen"/>
      <selection activeCell="D28" sqref="D28"/>
      <selection pane="topRight" activeCell="D28" sqref="D28"/>
      <selection pane="bottomLeft" activeCell="D28" sqref="D28"/>
      <selection pane="bottomRight" activeCell="D28" sqref="D28"/>
    </sheetView>
  </sheetViews>
  <sheetFormatPr defaultColWidth="11.42578125" defaultRowHeight="15" x14ac:dyDescent="0.25"/>
  <cols>
    <col min="1" max="15" width="11.42578125" style="77"/>
    <col min="16" max="16" width="12.85546875" style="77" customWidth="1"/>
    <col min="17" max="16384" width="11.42578125" style="77"/>
  </cols>
  <sheetData>
    <row r="1" spans="1:59" ht="15.75" x14ac:dyDescent="0.25">
      <c r="A1" s="52" t="s">
        <v>444</v>
      </c>
    </row>
    <row r="2" spans="1:59" x14ac:dyDescent="0.25">
      <c r="A2" s="53" t="s">
        <v>39</v>
      </c>
      <c r="B2" s="21" t="s">
        <v>228</v>
      </c>
      <c r="C2" s="21" t="s">
        <v>233</v>
      </c>
      <c r="D2" s="21" t="s">
        <v>240</v>
      </c>
      <c r="E2" s="21" t="s">
        <v>241</v>
      </c>
      <c r="F2" s="21" t="s">
        <v>223</v>
      </c>
      <c r="G2" s="21" t="s">
        <v>268</v>
      </c>
      <c r="H2" s="21" t="s">
        <v>226</v>
      </c>
      <c r="I2" s="21" t="s">
        <v>227</v>
      </c>
      <c r="J2" s="21" t="s">
        <v>229</v>
      </c>
      <c r="K2" s="21" t="s">
        <v>230</v>
      </c>
      <c r="L2" s="21" t="s">
        <v>232</v>
      </c>
      <c r="M2" s="21" t="s">
        <v>238</v>
      </c>
      <c r="N2" s="21" t="s">
        <v>242</v>
      </c>
      <c r="O2" s="21" t="s">
        <v>243</v>
      </c>
      <c r="P2" s="21" t="s">
        <v>245</v>
      </c>
      <c r="Q2" s="21" t="s">
        <v>269</v>
      </c>
      <c r="R2" s="21" t="s">
        <v>89</v>
      </c>
      <c r="S2" s="21" t="s">
        <v>90</v>
      </c>
      <c r="T2" s="21" t="s">
        <v>93</v>
      </c>
      <c r="U2" s="21" t="s">
        <v>94</v>
      </c>
      <c r="V2" s="21" t="s">
        <v>99</v>
      </c>
      <c r="W2" s="21" t="s">
        <v>102</v>
      </c>
      <c r="X2" s="21" t="s">
        <v>103</v>
      </c>
      <c r="Y2" s="21" t="s">
        <v>107</v>
      </c>
      <c r="Z2" s="21" t="s">
        <v>270</v>
      </c>
      <c r="AA2" s="21" t="s">
        <v>84</v>
      </c>
      <c r="AB2" s="21" t="s">
        <v>85</v>
      </c>
      <c r="AC2" s="21" t="s">
        <v>221</v>
      </c>
      <c r="AD2" s="21" t="s">
        <v>271</v>
      </c>
      <c r="AE2" s="21" t="s">
        <v>110</v>
      </c>
      <c r="AF2" s="21" t="s">
        <v>117</v>
      </c>
      <c r="AG2" s="21" t="s">
        <v>120</v>
      </c>
      <c r="AH2" s="21" t="s">
        <v>138</v>
      </c>
      <c r="AI2" s="21" t="s">
        <v>150</v>
      </c>
      <c r="AJ2" s="21" t="s">
        <v>272</v>
      </c>
      <c r="AK2" s="21" t="s">
        <v>153</v>
      </c>
      <c r="AL2" s="21" t="s">
        <v>193</v>
      </c>
      <c r="AM2" s="21" t="s">
        <v>208</v>
      </c>
      <c r="AN2" s="21" t="s">
        <v>215</v>
      </c>
      <c r="AO2" s="21" t="s">
        <v>244</v>
      </c>
      <c r="AP2" s="21" t="s">
        <v>273</v>
      </c>
      <c r="AQ2" s="21" t="s">
        <v>47</v>
      </c>
      <c r="AR2" s="21" t="s">
        <v>274</v>
      </c>
      <c r="AS2" s="21" t="s">
        <v>52</v>
      </c>
      <c r="AT2" s="21" t="s">
        <v>54</v>
      </c>
      <c r="AU2" s="21" t="s">
        <v>275</v>
      </c>
      <c r="AV2" s="21" t="s">
        <v>60</v>
      </c>
      <c r="AW2" s="21" t="s">
        <v>69</v>
      </c>
      <c r="AX2" s="21" t="s">
        <v>71</v>
      </c>
      <c r="AY2" s="21" t="s">
        <v>75</v>
      </c>
      <c r="AZ2" s="21" t="s">
        <v>77</v>
      </c>
      <c r="BA2" s="21" t="s">
        <v>276</v>
      </c>
      <c r="BB2" s="21" t="s">
        <v>277</v>
      </c>
      <c r="BC2" s="21" t="s">
        <v>254</v>
      </c>
      <c r="BE2" s="22" t="s">
        <v>278</v>
      </c>
      <c r="BF2" s="22" t="s">
        <v>239</v>
      </c>
    </row>
    <row r="3" spans="1:59" x14ac:dyDescent="0.25">
      <c r="A3" s="54">
        <v>1835</v>
      </c>
      <c r="B3" s="10" t="s">
        <v>281</v>
      </c>
      <c r="C3" s="10"/>
      <c r="D3" s="10" t="s">
        <v>281</v>
      </c>
      <c r="E3" s="10" t="s">
        <v>281</v>
      </c>
      <c r="F3" s="10" t="s">
        <v>281</v>
      </c>
      <c r="G3" s="10" t="s">
        <v>281</v>
      </c>
      <c r="H3" s="10" t="s">
        <v>281</v>
      </c>
      <c r="I3" s="10" t="s">
        <v>281</v>
      </c>
      <c r="J3" s="10" t="s">
        <v>281</v>
      </c>
      <c r="K3" s="10" t="s">
        <v>281</v>
      </c>
      <c r="L3" s="10" t="s">
        <v>281</v>
      </c>
      <c r="M3" s="10" t="s">
        <v>281</v>
      </c>
      <c r="N3" s="10" t="s">
        <v>281</v>
      </c>
      <c r="O3" s="10" t="s">
        <v>281</v>
      </c>
      <c r="P3" s="10">
        <v>10.12857134904919</v>
      </c>
      <c r="Q3" s="10" t="s">
        <v>281</v>
      </c>
      <c r="R3" s="10" t="s">
        <v>281</v>
      </c>
      <c r="S3" s="10" t="s">
        <v>281</v>
      </c>
      <c r="T3" s="10" t="s">
        <v>281</v>
      </c>
      <c r="U3" s="10" t="s">
        <v>281</v>
      </c>
      <c r="V3" s="10" t="s">
        <v>281</v>
      </c>
      <c r="W3" s="10" t="s">
        <v>281</v>
      </c>
      <c r="X3" s="10" t="s">
        <v>281</v>
      </c>
      <c r="Y3" s="10" t="s">
        <v>281</v>
      </c>
      <c r="Z3" s="10" t="s">
        <v>281</v>
      </c>
      <c r="AA3" s="10" t="s">
        <v>281</v>
      </c>
      <c r="AB3" s="10" t="s">
        <v>281</v>
      </c>
      <c r="AC3" s="10" t="s">
        <v>281</v>
      </c>
      <c r="AD3" s="10" t="s">
        <v>281</v>
      </c>
      <c r="AE3" s="10" t="s">
        <v>281</v>
      </c>
      <c r="AF3" s="10" t="s">
        <v>281</v>
      </c>
      <c r="AG3" s="10" t="s">
        <v>281</v>
      </c>
      <c r="AH3" s="10" t="s">
        <v>281</v>
      </c>
      <c r="AI3" s="10" t="s">
        <v>281</v>
      </c>
      <c r="AJ3" s="10" t="s">
        <v>281</v>
      </c>
      <c r="AK3" s="10" t="s">
        <v>281</v>
      </c>
      <c r="AL3" s="10" t="s">
        <v>281</v>
      </c>
      <c r="AM3" s="10" t="s">
        <v>281</v>
      </c>
      <c r="AN3" s="10" t="s">
        <v>281</v>
      </c>
      <c r="AO3" s="10" t="s">
        <v>281</v>
      </c>
      <c r="AP3" s="10" t="s">
        <v>281</v>
      </c>
      <c r="AQ3" s="10" t="s">
        <v>281</v>
      </c>
      <c r="AR3" s="10" t="s">
        <v>281</v>
      </c>
      <c r="AS3" s="10" t="s">
        <v>281</v>
      </c>
      <c r="AT3" s="10" t="s">
        <v>281</v>
      </c>
      <c r="AU3" s="10" t="s">
        <v>281</v>
      </c>
      <c r="AV3" s="10" t="s">
        <v>281</v>
      </c>
      <c r="AW3" s="10" t="s">
        <v>281</v>
      </c>
      <c r="AX3" s="10" t="s">
        <v>281</v>
      </c>
      <c r="AY3" s="10" t="s">
        <v>281</v>
      </c>
      <c r="AZ3" s="10" t="s">
        <v>281</v>
      </c>
      <c r="BA3" s="10" t="s">
        <v>281</v>
      </c>
      <c r="BB3" s="10" t="s">
        <v>281</v>
      </c>
      <c r="BC3" s="10" t="s">
        <v>281</v>
      </c>
      <c r="BE3" s="81">
        <v>0.13736056394868901</v>
      </c>
      <c r="BF3" s="10" t="s">
        <v>281</v>
      </c>
      <c r="BG3" s="81"/>
    </row>
    <row r="4" spans="1:59" x14ac:dyDescent="0.25">
      <c r="A4" s="54">
        <v>1836</v>
      </c>
      <c r="B4" s="10" t="s">
        <v>281</v>
      </c>
      <c r="C4" s="10" t="s">
        <v>281</v>
      </c>
      <c r="D4" s="10" t="s">
        <v>281</v>
      </c>
      <c r="E4" s="10" t="s">
        <v>281</v>
      </c>
      <c r="F4" s="10" t="s">
        <v>281</v>
      </c>
      <c r="G4" s="10" t="s">
        <v>281</v>
      </c>
      <c r="H4" s="10" t="s">
        <v>281</v>
      </c>
      <c r="I4" s="10" t="s">
        <v>281</v>
      </c>
      <c r="J4" s="10" t="s">
        <v>281</v>
      </c>
      <c r="K4" s="10" t="s">
        <v>281</v>
      </c>
      <c r="L4" s="10" t="s">
        <v>281</v>
      </c>
      <c r="M4" s="10" t="s">
        <v>281</v>
      </c>
      <c r="N4" s="10" t="s">
        <v>281</v>
      </c>
      <c r="O4" s="10" t="s">
        <v>281</v>
      </c>
      <c r="P4" s="10">
        <v>10.565540985697062</v>
      </c>
      <c r="Q4" s="10" t="s">
        <v>281</v>
      </c>
      <c r="R4" s="10" t="s">
        <v>281</v>
      </c>
      <c r="S4" s="10" t="s">
        <v>281</v>
      </c>
      <c r="T4" s="10" t="s">
        <v>281</v>
      </c>
      <c r="U4" s="10" t="s">
        <v>281</v>
      </c>
      <c r="V4" s="10" t="s">
        <v>281</v>
      </c>
      <c r="W4" s="10" t="s">
        <v>281</v>
      </c>
      <c r="X4" s="10" t="s">
        <v>281</v>
      </c>
      <c r="Y4" s="10" t="s">
        <v>281</v>
      </c>
      <c r="Z4" s="10" t="s">
        <v>281</v>
      </c>
      <c r="AA4" s="10" t="s">
        <v>281</v>
      </c>
      <c r="AB4" s="10" t="s">
        <v>281</v>
      </c>
      <c r="AC4" s="10" t="s">
        <v>281</v>
      </c>
      <c r="AD4" s="10" t="s">
        <v>281</v>
      </c>
      <c r="AE4" s="10" t="s">
        <v>281</v>
      </c>
      <c r="AF4" s="10" t="s">
        <v>281</v>
      </c>
      <c r="AG4" s="10" t="s">
        <v>281</v>
      </c>
      <c r="AH4" s="10" t="s">
        <v>281</v>
      </c>
      <c r="AI4" s="10" t="s">
        <v>281</v>
      </c>
      <c r="AJ4" s="10" t="s">
        <v>281</v>
      </c>
      <c r="AK4" s="10" t="s">
        <v>281</v>
      </c>
      <c r="AL4" s="10" t="s">
        <v>281</v>
      </c>
      <c r="AM4" s="10" t="s">
        <v>281</v>
      </c>
      <c r="AN4" s="10" t="s">
        <v>281</v>
      </c>
      <c r="AO4" s="10" t="s">
        <v>281</v>
      </c>
      <c r="AP4" s="10" t="s">
        <v>281</v>
      </c>
      <c r="AQ4" s="10" t="s">
        <v>281</v>
      </c>
      <c r="AR4" s="10" t="s">
        <v>281</v>
      </c>
      <c r="AS4" s="10" t="s">
        <v>281</v>
      </c>
      <c r="AT4" s="10" t="s">
        <v>281</v>
      </c>
      <c r="AU4" s="10" t="s">
        <v>281</v>
      </c>
      <c r="AV4" s="10" t="s">
        <v>281</v>
      </c>
      <c r="AW4" s="10" t="s">
        <v>281</v>
      </c>
      <c r="AX4" s="10" t="s">
        <v>281</v>
      </c>
      <c r="AY4" s="10" t="s">
        <v>281</v>
      </c>
      <c r="AZ4" s="10" t="s">
        <v>281</v>
      </c>
      <c r="BA4" s="10" t="s">
        <v>281</v>
      </c>
      <c r="BB4" s="10" t="s">
        <v>281</v>
      </c>
      <c r="BC4" s="10" t="s">
        <v>281</v>
      </c>
      <c r="BE4" s="81">
        <v>0.13736056394868901</v>
      </c>
      <c r="BF4" s="10" t="s">
        <v>281</v>
      </c>
      <c r="BG4" s="81"/>
    </row>
    <row r="5" spans="1:59" x14ac:dyDescent="0.25">
      <c r="A5" s="54">
        <v>1837</v>
      </c>
      <c r="B5" s="10" t="s">
        <v>281</v>
      </c>
      <c r="C5" s="10"/>
      <c r="D5" s="10"/>
      <c r="E5" s="10" t="s">
        <v>281</v>
      </c>
      <c r="F5" s="10" t="s">
        <v>281</v>
      </c>
      <c r="G5" s="10" t="s">
        <v>281</v>
      </c>
      <c r="H5" s="10" t="s">
        <v>281</v>
      </c>
      <c r="I5" s="10" t="s">
        <v>281</v>
      </c>
      <c r="J5" s="10" t="s">
        <v>281</v>
      </c>
      <c r="K5" s="10" t="s">
        <v>281</v>
      </c>
      <c r="L5" s="10" t="s">
        <v>281</v>
      </c>
      <c r="M5" s="10" t="s">
        <v>281</v>
      </c>
      <c r="N5" s="10" t="s">
        <v>281</v>
      </c>
      <c r="O5" s="10" t="s">
        <v>281</v>
      </c>
      <c r="P5" s="10">
        <v>9.7423787100893424</v>
      </c>
      <c r="Q5" s="10" t="s">
        <v>281</v>
      </c>
      <c r="R5" s="10" t="s">
        <v>281</v>
      </c>
      <c r="S5" s="10" t="s">
        <v>281</v>
      </c>
      <c r="T5" s="10" t="s">
        <v>281</v>
      </c>
      <c r="U5" s="10" t="s">
        <v>281</v>
      </c>
      <c r="V5" s="10" t="s">
        <v>281</v>
      </c>
      <c r="W5" s="10" t="s">
        <v>281</v>
      </c>
      <c r="X5" s="10" t="s">
        <v>281</v>
      </c>
      <c r="Y5" s="10" t="s">
        <v>281</v>
      </c>
      <c r="Z5" s="10" t="s">
        <v>281</v>
      </c>
      <c r="AA5" s="10" t="s">
        <v>281</v>
      </c>
      <c r="AB5" s="10" t="s">
        <v>281</v>
      </c>
      <c r="AC5" s="10" t="s">
        <v>281</v>
      </c>
      <c r="AD5" s="10" t="s">
        <v>281</v>
      </c>
      <c r="AE5" s="10" t="s">
        <v>281</v>
      </c>
      <c r="AF5" s="10" t="s">
        <v>281</v>
      </c>
      <c r="AG5" s="10" t="s">
        <v>281</v>
      </c>
      <c r="AH5" s="10" t="s">
        <v>281</v>
      </c>
      <c r="AI5" s="10" t="s">
        <v>281</v>
      </c>
      <c r="AJ5" s="10" t="s">
        <v>281</v>
      </c>
      <c r="AK5" s="10" t="s">
        <v>281</v>
      </c>
      <c r="AL5" s="10" t="s">
        <v>281</v>
      </c>
      <c r="AM5" s="10" t="s">
        <v>281</v>
      </c>
      <c r="AN5" s="10" t="s">
        <v>281</v>
      </c>
      <c r="AO5" s="10" t="s">
        <v>281</v>
      </c>
      <c r="AP5" s="10" t="s">
        <v>281</v>
      </c>
      <c r="AQ5" s="10" t="s">
        <v>281</v>
      </c>
      <c r="AR5" s="10" t="s">
        <v>281</v>
      </c>
      <c r="AS5" s="10" t="s">
        <v>281</v>
      </c>
      <c r="AT5" s="10" t="s">
        <v>281</v>
      </c>
      <c r="AU5" s="10" t="s">
        <v>281</v>
      </c>
      <c r="AV5" s="10" t="s">
        <v>281</v>
      </c>
      <c r="AW5" s="10" t="s">
        <v>281</v>
      </c>
      <c r="AX5" s="10" t="s">
        <v>281</v>
      </c>
      <c r="AY5" s="10" t="s">
        <v>281</v>
      </c>
      <c r="AZ5" s="10" t="s">
        <v>281</v>
      </c>
      <c r="BA5" s="10" t="s">
        <v>281</v>
      </c>
      <c r="BB5" s="10" t="s">
        <v>281</v>
      </c>
      <c r="BC5" s="10" t="s">
        <v>281</v>
      </c>
      <c r="BE5" s="81">
        <v>0.13736056394868904</v>
      </c>
      <c r="BF5" s="10" t="s">
        <v>281</v>
      </c>
      <c r="BG5" s="81"/>
    </row>
    <row r="6" spans="1:59" x14ac:dyDescent="0.25">
      <c r="A6" s="54">
        <v>1838</v>
      </c>
      <c r="B6" s="10" t="s">
        <v>281</v>
      </c>
      <c r="C6" s="10" t="s">
        <v>281</v>
      </c>
      <c r="D6" s="10" t="s">
        <v>281</v>
      </c>
      <c r="E6" s="10" t="s">
        <v>281</v>
      </c>
      <c r="F6" s="10" t="s">
        <v>281</v>
      </c>
      <c r="G6" s="10" t="s">
        <v>281</v>
      </c>
      <c r="H6" s="10" t="s">
        <v>281</v>
      </c>
      <c r="I6" s="10" t="s">
        <v>281</v>
      </c>
      <c r="J6" s="10" t="s">
        <v>281</v>
      </c>
      <c r="K6" s="10" t="s">
        <v>281</v>
      </c>
      <c r="L6" s="10" t="s">
        <v>281</v>
      </c>
      <c r="M6" s="10" t="s">
        <v>281</v>
      </c>
      <c r="N6" s="10" t="s">
        <v>281</v>
      </c>
      <c r="O6" s="10" t="s">
        <v>281</v>
      </c>
      <c r="P6" s="10">
        <v>10.003686387598671</v>
      </c>
      <c r="Q6" s="10" t="s">
        <v>281</v>
      </c>
      <c r="R6" s="10" t="s">
        <v>281</v>
      </c>
      <c r="S6" s="10" t="s">
        <v>281</v>
      </c>
      <c r="T6" s="10" t="s">
        <v>281</v>
      </c>
      <c r="U6" s="10" t="s">
        <v>281</v>
      </c>
      <c r="V6" s="10" t="s">
        <v>281</v>
      </c>
      <c r="W6" s="10" t="s">
        <v>281</v>
      </c>
      <c r="X6" s="10" t="s">
        <v>281</v>
      </c>
      <c r="Y6" s="10" t="s">
        <v>281</v>
      </c>
      <c r="Z6" s="10" t="s">
        <v>281</v>
      </c>
      <c r="AA6" s="10" t="s">
        <v>281</v>
      </c>
      <c r="AB6" s="10" t="s">
        <v>281</v>
      </c>
      <c r="AC6" s="10" t="s">
        <v>281</v>
      </c>
      <c r="AD6" s="10" t="s">
        <v>281</v>
      </c>
      <c r="AE6" s="10" t="s">
        <v>281</v>
      </c>
      <c r="AF6" s="10" t="s">
        <v>281</v>
      </c>
      <c r="AG6" s="10" t="s">
        <v>281</v>
      </c>
      <c r="AH6" s="10" t="s">
        <v>281</v>
      </c>
      <c r="AI6" s="10" t="s">
        <v>281</v>
      </c>
      <c r="AJ6" s="10" t="s">
        <v>281</v>
      </c>
      <c r="AK6" s="10" t="s">
        <v>281</v>
      </c>
      <c r="AL6" s="10" t="s">
        <v>281</v>
      </c>
      <c r="AM6" s="10" t="s">
        <v>281</v>
      </c>
      <c r="AN6" s="10" t="s">
        <v>281</v>
      </c>
      <c r="AO6" s="10" t="s">
        <v>281</v>
      </c>
      <c r="AP6" s="10" t="s">
        <v>281</v>
      </c>
      <c r="AQ6" s="10" t="s">
        <v>281</v>
      </c>
      <c r="AR6" s="10" t="s">
        <v>281</v>
      </c>
      <c r="AS6" s="10" t="s">
        <v>281</v>
      </c>
      <c r="AT6" s="10" t="s">
        <v>281</v>
      </c>
      <c r="AU6" s="10" t="s">
        <v>281</v>
      </c>
      <c r="AV6" s="10" t="s">
        <v>281</v>
      </c>
      <c r="AW6" s="10" t="s">
        <v>281</v>
      </c>
      <c r="AX6" s="10" t="s">
        <v>281</v>
      </c>
      <c r="AY6" s="10" t="s">
        <v>281</v>
      </c>
      <c r="AZ6" s="10" t="s">
        <v>281</v>
      </c>
      <c r="BA6" s="10" t="s">
        <v>281</v>
      </c>
      <c r="BB6" s="10" t="s">
        <v>281</v>
      </c>
      <c r="BC6" s="10" t="s">
        <v>281</v>
      </c>
      <c r="BE6" s="81">
        <v>0.13736056394868904</v>
      </c>
      <c r="BF6" s="10" t="s">
        <v>281</v>
      </c>
      <c r="BG6" s="81"/>
    </row>
    <row r="7" spans="1:59" x14ac:dyDescent="0.25">
      <c r="A7" s="54">
        <v>1839</v>
      </c>
      <c r="B7" s="10" t="s">
        <v>281</v>
      </c>
      <c r="C7" s="10" t="s">
        <v>281</v>
      </c>
      <c r="D7" s="10" t="s">
        <v>281</v>
      </c>
      <c r="E7" s="10" t="s">
        <v>281</v>
      </c>
      <c r="F7" s="10" t="s">
        <v>281</v>
      </c>
      <c r="G7" s="10" t="s">
        <v>281</v>
      </c>
      <c r="H7" s="10" t="s">
        <v>281</v>
      </c>
      <c r="I7" s="10" t="s">
        <v>281</v>
      </c>
      <c r="J7" s="10" t="s">
        <v>281</v>
      </c>
      <c r="K7" s="10" t="s">
        <v>281</v>
      </c>
      <c r="L7" s="10" t="s">
        <v>281</v>
      </c>
      <c r="M7" s="10" t="s">
        <v>281</v>
      </c>
      <c r="N7" s="10" t="s">
        <v>281</v>
      </c>
      <c r="O7" s="10" t="s">
        <v>281</v>
      </c>
      <c r="P7" s="10">
        <v>9.6629517875618323</v>
      </c>
      <c r="Q7" s="10" t="s">
        <v>281</v>
      </c>
      <c r="R7" s="10" t="s">
        <v>281</v>
      </c>
      <c r="S7" s="10" t="s">
        <v>281</v>
      </c>
      <c r="T7" s="10" t="s">
        <v>281</v>
      </c>
      <c r="U7" s="10" t="s">
        <v>281</v>
      </c>
      <c r="V7" s="10" t="s">
        <v>281</v>
      </c>
      <c r="W7" s="10" t="s">
        <v>281</v>
      </c>
      <c r="X7" s="10" t="s">
        <v>281</v>
      </c>
      <c r="Y7" s="10" t="s">
        <v>281</v>
      </c>
      <c r="Z7" s="10" t="s">
        <v>281</v>
      </c>
      <c r="AA7" s="10" t="s">
        <v>281</v>
      </c>
      <c r="AB7" s="10" t="s">
        <v>281</v>
      </c>
      <c r="AC7" s="10" t="s">
        <v>281</v>
      </c>
      <c r="AD7" s="10" t="s">
        <v>281</v>
      </c>
      <c r="AE7" s="10" t="s">
        <v>281</v>
      </c>
      <c r="AF7" s="10" t="s">
        <v>281</v>
      </c>
      <c r="AG7" s="10" t="s">
        <v>281</v>
      </c>
      <c r="AH7" s="10" t="s">
        <v>281</v>
      </c>
      <c r="AI7" s="10" t="s">
        <v>281</v>
      </c>
      <c r="AJ7" s="10" t="s">
        <v>281</v>
      </c>
      <c r="AK7" s="10" t="s">
        <v>281</v>
      </c>
      <c r="AL7" s="10" t="s">
        <v>281</v>
      </c>
      <c r="AM7" s="10" t="s">
        <v>281</v>
      </c>
      <c r="AN7" s="10" t="s">
        <v>281</v>
      </c>
      <c r="AO7" s="10" t="s">
        <v>281</v>
      </c>
      <c r="AP7" s="10" t="s">
        <v>281</v>
      </c>
      <c r="AQ7" s="10" t="s">
        <v>281</v>
      </c>
      <c r="AR7" s="10" t="s">
        <v>281</v>
      </c>
      <c r="AS7" s="10" t="s">
        <v>281</v>
      </c>
      <c r="AT7" s="10" t="s">
        <v>281</v>
      </c>
      <c r="AU7" s="10" t="s">
        <v>281</v>
      </c>
      <c r="AV7" s="10" t="s">
        <v>281</v>
      </c>
      <c r="AW7" s="10" t="s">
        <v>281</v>
      </c>
      <c r="AX7" s="10" t="s">
        <v>281</v>
      </c>
      <c r="AY7" s="10" t="s">
        <v>281</v>
      </c>
      <c r="AZ7" s="10" t="s">
        <v>281</v>
      </c>
      <c r="BA7" s="10" t="s">
        <v>281</v>
      </c>
      <c r="BB7" s="10" t="s">
        <v>281</v>
      </c>
      <c r="BC7" s="10" t="s">
        <v>281</v>
      </c>
      <c r="BE7" s="81">
        <v>0.13736056394868904</v>
      </c>
      <c r="BF7" s="10" t="s">
        <v>281</v>
      </c>
      <c r="BG7" s="81"/>
    </row>
    <row r="8" spans="1:59" x14ac:dyDescent="0.25">
      <c r="A8" s="54">
        <v>1840</v>
      </c>
      <c r="B8" s="10" t="s">
        <v>281</v>
      </c>
      <c r="C8" s="10" t="s">
        <v>281</v>
      </c>
      <c r="D8" s="10" t="s">
        <v>281</v>
      </c>
      <c r="E8" s="10" t="s">
        <v>281</v>
      </c>
      <c r="F8" s="10" t="s">
        <v>281</v>
      </c>
      <c r="G8" s="10" t="s">
        <v>281</v>
      </c>
      <c r="H8" s="10" t="s">
        <v>281</v>
      </c>
      <c r="I8" s="10" t="s">
        <v>281</v>
      </c>
      <c r="J8" s="10" t="s">
        <v>281</v>
      </c>
      <c r="K8" s="10" t="s">
        <v>281</v>
      </c>
      <c r="L8" s="10" t="s">
        <v>281</v>
      </c>
      <c r="M8" s="10" t="s">
        <v>281</v>
      </c>
      <c r="N8" s="10" t="s">
        <v>281</v>
      </c>
      <c r="O8" s="10" t="s">
        <v>281</v>
      </c>
      <c r="P8" s="10">
        <v>8.8133259500168268</v>
      </c>
      <c r="Q8" s="10" t="s">
        <v>281</v>
      </c>
      <c r="R8" s="10" t="s">
        <v>281</v>
      </c>
      <c r="S8" s="10" t="s">
        <v>281</v>
      </c>
      <c r="T8" s="10" t="s">
        <v>281</v>
      </c>
      <c r="U8" s="10" t="s">
        <v>281</v>
      </c>
      <c r="V8" s="10" t="s">
        <v>281</v>
      </c>
      <c r="W8" s="10" t="s">
        <v>281</v>
      </c>
      <c r="X8" s="10" t="s">
        <v>281</v>
      </c>
      <c r="Y8" s="10" t="s">
        <v>281</v>
      </c>
      <c r="Z8" s="10" t="s">
        <v>281</v>
      </c>
      <c r="AA8" s="10" t="s">
        <v>281</v>
      </c>
      <c r="AB8" s="10" t="s">
        <v>281</v>
      </c>
      <c r="AC8" s="10" t="s">
        <v>281</v>
      </c>
      <c r="AD8" s="10" t="s">
        <v>281</v>
      </c>
      <c r="AE8" s="10" t="s">
        <v>281</v>
      </c>
      <c r="AF8" s="10" t="s">
        <v>281</v>
      </c>
      <c r="AG8" s="10" t="s">
        <v>281</v>
      </c>
      <c r="AH8" s="10" t="s">
        <v>281</v>
      </c>
      <c r="AI8" s="10" t="s">
        <v>281</v>
      </c>
      <c r="AJ8" s="10" t="s">
        <v>281</v>
      </c>
      <c r="AK8" s="10" t="s">
        <v>281</v>
      </c>
      <c r="AL8" s="10" t="s">
        <v>281</v>
      </c>
      <c r="AM8" s="10" t="s">
        <v>281</v>
      </c>
      <c r="AN8" s="10" t="s">
        <v>281</v>
      </c>
      <c r="AO8" s="10" t="s">
        <v>281</v>
      </c>
      <c r="AP8" s="10" t="s">
        <v>281</v>
      </c>
      <c r="AQ8" s="10" t="s">
        <v>281</v>
      </c>
      <c r="AR8" s="10" t="s">
        <v>281</v>
      </c>
      <c r="AS8" s="10" t="s">
        <v>281</v>
      </c>
      <c r="AT8" s="10" t="s">
        <v>281</v>
      </c>
      <c r="AU8" s="10" t="s">
        <v>281</v>
      </c>
      <c r="AV8" s="10" t="s">
        <v>281</v>
      </c>
      <c r="AW8" s="10" t="s">
        <v>281</v>
      </c>
      <c r="AX8" s="10" t="s">
        <v>281</v>
      </c>
      <c r="AY8" s="10" t="s">
        <v>281</v>
      </c>
      <c r="AZ8" s="10" t="s">
        <v>281</v>
      </c>
      <c r="BA8" s="10" t="s">
        <v>281</v>
      </c>
      <c r="BB8" s="10" t="s">
        <v>281</v>
      </c>
      <c r="BC8" s="10" t="s">
        <v>281</v>
      </c>
      <c r="BE8" s="81">
        <v>0.13736056394868901</v>
      </c>
      <c r="BF8" s="10" t="s">
        <v>281</v>
      </c>
      <c r="BG8" s="81"/>
    </row>
    <row r="9" spans="1:59" x14ac:dyDescent="0.25">
      <c r="A9" s="54">
        <v>1841</v>
      </c>
      <c r="B9" s="10" t="s">
        <v>281</v>
      </c>
      <c r="C9" s="10" t="s">
        <v>281</v>
      </c>
      <c r="D9" s="10" t="s">
        <v>281</v>
      </c>
      <c r="E9" s="10" t="s">
        <v>281</v>
      </c>
      <c r="F9" s="10" t="s">
        <v>281</v>
      </c>
      <c r="G9" s="10" t="s">
        <v>281</v>
      </c>
      <c r="H9" s="10" t="s">
        <v>281</v>
      </c>
      <c r="I9" s="10" t="s">
        <v>281</v>
      </c>
      <c r="J9" s="10" t="s">
        <v>281</v>
      </c>
      <c r="K9" s="10" t="s">
        <v>281</v>
      </c>
      <c r="L9" s="10" t="s">
        <v>281</v>
      </c>
      <c r="M9" s="10" t="s">
        <v>281</v>
      </c>
      <c r="N9" s="10" t="s">
        <v>281</v>
      </c>
      <c r="O9" s="10" t="s">
        <v>281</v>
      </c>
      <c r="P9" s="10">
        <v>8.1528275713968306</v>
      </c>
      <c r="Q9" s="10" t="s">
        <v>281</v>
      </c>
      <c r="R9" s="10" t="s">
        <v>281</v>
      </c>
      <c r="S9" s="10" t="s">
        <v>281</v>
      </c>
      <c r="T9" s="10" t="s">
        <v>281</v>
      </c>
      <c r="U9" s="10" t="s">
        <v>281</v>
      </c>
      <c r="V9" s="10" t="s">
        <v>281</v>
      </c>
      <c r="W9" s="10" t="s">
        <v>281</v>
      </c>
      <c r="X9" s="10" t="s">
        <v>281</v>
      </c>
      <c r="Y9" s="10" t="s">
        <v>281</v>
      </c>
      <c r="Z9" s="10" t="s">
        <v>281</v>
      </c>
      <c r="AA9" s="10" t="s">
        <v>281</v>
      </c>
      <c r="AB9" s="10" t="s">
        <v>281</v>
      </c>
      <c r="AC9" s="10" t="s">
        <v>281</v>
      </c>
      <c r="AD9" s="10" t="s">
        <v>281</v>
      </c>
      <c r="AE9" s="10" t="s">
        <v>281</v>
      </c>
      <c r="AF9" s="10" t="s">
        <v>281</v>
      </c>
      <c r="AG9" s="10" t="s">
        <v>281</v>
      </c>
      <c r="AH9" s="10" t="s">
        <v>281</v>
      </c>
      <c r="AI9" s="10" t="s">
        <v>281</v>
      </c>
      <c r="AJ9" s="10" t="s">
        <v>281</v>
      </c>
      <c r="AK9" s="10" t="s">
        <v>281</v>
      </c>
      <c r="AL9" s="10" t="s">
        <v>281</v>
      </c>
      <c r="AM9" s="10" t="s">
        <v>281</v>
      </c>
      <c r="AN9" s="10" t="s">
        <v>281</v>
      </c>
      <c r="AO9" s="10" t="s">
        <v>281</v>
      </c>
      <c r="AP9" s="10" t="s">
        <v>281</v>
      </c>
      <c r="AQ9" s="10" t="s">
        <v>281</v>
      </c>
      <c r="AR9" s="10" t="s">
        <v>281</v>
      </c>
      <c r="AS9" s="10" t="s">
        <v>281</v>
      </c>
      <c r="AT9" s="10" t="s">
        <v>281</v>
      </c>
      <c r="AU9" s="10" t="s">
        <v>281</v>
      </c>
      <c r="AV9" s="10" t="s">
        <v>281</v>
      </c>
      <c r="AW9" s="10" t="s">
        <v>281</v>
      </c>
      <c r="AX9" s="10" t="s">
        <v>281</v>
      </c>
      <c r="AY9" s="10" t="s">
        <v>281</v>
      </c>
      <c r="AZ9" s="10" t="s">
        <v>281</v>
      </c>
      <c r="BA9" s="10" t="s">
        <v>281</v>
      </c>
      <c r="BB9" s="10" t="s">
        <v>281</v>
      </c>
      <c r="BC9" s="10" t="s">
        <v>281</v>
      </c>
      <c r="BE9" s="81">
        <v>0.13736056394868901</v>
      </c>
      <c r="BF9" s="10" t="s">
        <v>281</v>
      </c>
      <c r="BG9" s="81"/>
    </row>
    <row r="10" spans="1:59" x14ac:dyDescent="0.25">
      <c r="A10" s="54">
        <v>1842</v>
      </c>
      <c r="B10" s="10" t="s">
        <v>281</v>
      </c>
      <c r="C10" s="10" t="s">
        <v>281</v>
      </c>
      <c r="D10" s="10" t="s">
        <v>281</v>
      </c>
      <c r="E10" s="10" t="s">
        <v>281</v>
      </c>
      <c r="F10" s="10" t="s">
        <v>281</v>
      </c>
      <c r="G10" s="10" t="s">
        <v>281</v>
      </c>
      <c r="H10" s="10" t="s">
        <v>281</v>
      </c>
      <c r="I10" s="10" t="s">
        <v>281</v>
      </c>
      <c r="J10" s="10" t="s">
        <v>281</v>
      </c>
      <c r="K10" s="10" t="s">
        <v>281</v>
      </c>
      <c r="L10" s="10" t="s">
        <v>281</v>
      </c>
      <c r="M10" s="10" t="s">
        <v>281</v>
      </c>
      <c r="N10" s="10" t="s">
        <v>281</v>
      </c>
      <c r="O10" s="10" t="s">
        <v>281</v>
      </c>
      <c r="P10" s="10">
        <v>7.6100049958573157</v>
      </c>
      <c r="Q10" s="10" t="s">
        <v>281</v>
      </c>
      <c r="R10" s="10" t="s">
        <v>281</v>
      </c>
      <c r="S10" s="10" t="s">
        <v>281</v>
      </c>
      <c r="T10" s="10" t="s">
        <v>281</v>
      </c>
      <c r="U10" s="10" t="s">
        <v>281</v>
      </c>
      <c r="V10" s="10" t="s">
        <v>281</v>
      </c>
      <c r="W10" s="10" t="s">
        <v>281</v>
      </c>
      <c r="X10" s="10" t="s">
        <v>281</v>
      </c>
      <c r="Y10" s="10" t="s">
        <v>281</v>
      </c>
      <c r="Z10" s="10" t="s">
        <v>281</v>
      </c>
      <c r="AA10" s="10" t="s">
        <v>281</v>
      </c>
      <c r="AB10" s="10" t="s">
        <v>281</v>
      </c>
      <c r="AC10" s="10" t="s">
        <v>281</v>
      </c>
      <c r="AD10" s="10" t="s">
        <v>281</v>
      </c>
      <c r="AE10" s="10" t="s">
        <v>281</v>
      </c>
      <c r="AF10" s="10" t="s">
        <v>281</v>
      </c>
      <c r="AG10" s="10" t="s">
        <v>281</v>
      </c>
      <c r="AH10" s="10" t="s">
        <v>281</v>
      </c>
      <c r="AI10" s="10" t="s">
        <v>281</v>
      </c>
      <c r="AJ10" s="10" t="s">
        <v>281</v>
      </c>
      <c r="AK10" s="10" t="s">
        <v>281</v>
      </c>
      <c r="AL10" s="10" t="s">
        <v>281</v>
      </c>
      <c r="AM10" s="10" t="s">
        <v>281</v>
      </c>
      <c r="AN10" s="10" t="s">
        <v>281</v>
      </c>
      <c r="AO10" s="10" t="s">
        <v>281</v>
      </c>
      <c r="AP10" s="10" t="s">
        <v>281</v>
      </c>
      <c r="AQ10" s="10" t="s">
        <v>281</v>
      </c>
      <c r="AR10" s="10" t="s">
        <v>281</v>
      </c>
      <c r="AS10" s="10" t="s">
        <v>281</v>
      </c>
      <c r="AT10" s="10" t="s">
        <v>281</v>
      </c>
      <c r="AU10" s="10" t="s">
        <v>281</v>
      </c>
      <c r="AV10" s="10" t="s">
        <v>281</v>
      </c>
      <c r="AW10" s="10" t="s">
        <v>281</v>
      </c>
      <c r="AX10" s="10" t="s">
        <v>281</v>
      </c>
      <c r="AY10" s="10" t="s">
        <v>281</v>
      </c>
      <c r="AZ10" s="10" t="s">
        <v>281</v>
      </c>
      <c r="BA10" s="10" t="s">
        <v>281</v>
      </c>
      <c r="BB10" s="10" t="s">
        <v>281</v>
      </c>
      <c r="BC10" s="10" t="s">
        <v>281</v>
      </c>
      <c r="BE10" s="81">
        <v>0.13736056394868901</v>
      </c>
      <c r="BF10" s="10" t="s">
        <v>281</v>
      </c>
      <c r="BG10" s="81"/>
    </row>
    <row r="11" spans="1:59" x14ac:dyDescent="0.25">
      <c r="A11" s="54">
        <v>1843</v>
      </c>
      <c r="B11" s="10" t="s">
        <v>281</v>
      </c>
      <c r="C11" s="10" t="s">
        <v>281</v>
      </c>
      <c r="D11" s="10" t="s">
        <v>281</v>
      </c>
      <c r="E11" s="10" t="s">
        <v>281</v>
      </c>
      <c r="F11" s="10" t="s">
        <v>281</v>
      </c>
      <c r="G11" s="10" t="s">
        <v>281</v>
      </c>
      <c r="H11" s="10" t="s">
        <v>281</v>
      </c>
      <c r="I11" s="10" t="s">
        <v>281</v>
      </c>
      <c r="J11" s="10" t="s">
        <v>281</v>
      </c>
      <c r="K11" s="10" t="s">
        <v>281</v>
      </c>
      <c r="L11" s="10" t="s">
        <v>281</v>
      </c>
      <c r="M11" s="10" t="s">
        <v>281</v>
      </c>
      <c r="N11" s="10" t="s">
        <v>281</v>
      </c>
      <c r="O11" s="10" t="s">
        <v>281</v>
      </c>
      <c r="P11" s="10">
        <v>7.5375894066082658</v>
      </c>
      <c r="Q11" s="10" t="s">
        <v>281</v>
      </c>
      <c r="R11" s="10" t="s">
        <v>281</v>
      </c>
      <c r="S11" s="10" t="s">
        <v>281</v>
      </c>
      <c r="T11" s="10" t="s">
        <v>281</v>
      </c>
      <c r="U11" s="10" t="s">
        <v>281</v>
      </c>
      <c r="V11" s="10" t="s">
        <v>281</v>
      </c>
      <c r="W11" s="10" t="s">
        <v>281</v>
      </c>
      <c r="X11" s="10" t="s">
        <v>281</v>
      </c>
      <c r="Y11" s="10" t="s">
        <v>281</v>
      </c>
      <c r="Z11" s="10" t="s">
        <v>281</v>
      </c>
      <c r="AA11" s="10">
        <v>6.4342465024519484</v>
      </c>
      <c r="AB11" s="10" t="s">
        <v>281</v>
      </c>
      <c r="AC11" s="10" t="s">
        <v>281</v>
      </c>
      <c r="AD11" s="10" t="s">
        <v>281</v>
      </c>
      <c r="AE11" s="10" t="s">
        <v>281</v>
      </c>
      <c r="AF11" s="10" t="s">
        <v>281</v>
      </c>
      <c r="AG11" s="10" t="s">
        <v>281</v>
      </c>
      <c r="AH11" s="10" t="s">
        <v>281</v>
      </c>
      <c r="AI11" s="10" t="s">
        <v>281</v>
      </c>
      <c r="AJ11" s="10" t="s">
        <v>281</v>
      </c>
      <c r="AK11" s="10" t="s">
        <v>281</v>
      </c>
      <c r="AL11" s="10" t="s">
        <v>281</v>
      </c>
      <c r="AM11" s="10" t="s">
        <v>281</v>
      </c>
      <c r="AN11" s="10" t="s">
        <v>281</v>
      </c>
      <c r="AO11" s="10" t="s">
        <v>281</v>
      </c>
      <c r="AP11" s="10" t="s">
        <v>281</v>
      </c>
      <c r="AQ11" s="10" t="s">
        <v>281</v>
      </c>
      <c r="AR11" s="10" t="s">
        <v>281</v>
      </c>
      <c r="AS11" s="10" t="s">
        <v>281</v>
      </c>
      <c r="AT11" s="10" t="s">
        <v>281</v>
      </c>
      <c r="AU11" s="10" t="s">
        <v>281</v>
      </c>
      <c r="AV11" s="10" t="s">
        <v>281</v>
      </c>
      <c r="AW11" s="10" t="s">
        <v>281</v>
      </c>
      <c r="AX11" s="10" t="s">
        <v>281</v>
      </c>
      <c r="AY11" s="10" t="s">
        <v>281</v>
      </c>
      <c r="AZ11" s="10" t="s">
        <v>281</v>
      </c>
      <c r="BA11" s="10" t="s">
        <v>281</v>
      </c>
      <c r="BB11" s="10" t="s">
        <v>281</v>
      </c>
      <c r="BC11" s="10" t="s">
        <v>281</v>
      </c>
      <c r="BE11" s="81">
        <v>0.19300261707506933</v>
      </c>
      <c r="BF11" s="10" t="s">
        <v>281</v>
      </c>
      <c r="BG11" s="81"/>
    </row>
    <row r="12" spans="1:59" x14ac:dyDescent="0.25">
      <c r="A12" s="54">
        <v>1844</v>
      </c>
      <c r="B12" s="10" t="s">
        <v>281</v>
      </c>
      <c r="C12" s="10" t="s">
        <v>281</v>
      </c>
      <c r="D12" s="10" t="s">
        <v>281</v>
      </c>
      <c r="E12" s="10" t="s">
        <v>281</v>
      </c>
      <c r="F12" s="10" t="s">
        <v>281</v>
      </c>
      <c r="G12" s="10" t="s">
        <v>281</v>
      </c>
      <c r="H12" s="10" t="s">
        <v>281</v>
      </c>
      <c r="I12" s="10" t="s">
        <v>281</v>
      </c>
      <c r="J12" s="10" t="s">
        <v>281</v>
      </c>
      <c r="K12" s="10" t="s">
        <v>281</v>
      </c>
      <c r="L12" s="10" t="s">
        <v>281</v>
      </c>
      <c r="M12" s="10" t="s">
        <v>281</v>
      </c>
      <c r="N12" s="10" t="s">
        <v>281</v>
      </c>
      <c r="O12" s="10" t="s">
        <v>281</v>
      </c>
      <c r="P12" s="10">
        <v>7.9170325057117141</v>
      </c>
      <c r="Q12" s="10" t="s">
        <v>281</v>
      </c>
      <c r="R12" s="10" t="s">
        <v>281</v>
      </c>
      <c r="S12" s="10" t="s">
        <v>281</v>
      </c>
      <c r="T12" s="10" t="s">
        <v>281</v>
      </c>
      <c r="U12" s="10" t="s">
        <v>281</v>
      </c>
      <c r="V12" s="10" t="s">
        <v>281</v>
      </c>
      <c r="W12" s="10" t="s">
        <v>281</v>
      </c>
      <c r="X12" s="10" t="s">
        <v>281</v>
      </c>
      <c r="Y12" s="10" t="s">
        <v>281</v>
      </c>
      <c r="Z12" s="10" t="s">
        <v>281</v>
      </c>
      <c r="AA12" s="10">
        <v>4.6592361207197923</v>
      </c>
      <c r="AB12" s="10" t="s">
        <v>281</v>
      </c>
      <c r="AC12" s="10" t="s">
        <v>281</v>
      </c>
      <c r="AD12" s="10" t="s">
        <v>281</v>
      </c>
      <c r="AE12" s="10" t="s">
        <v>281</v>
      </c>
      <c r="AF12" s="10" t="s">
        <v>281</v>
      </c>
      <c r="AG12" s="10" t="s">
        <v>281</v>
      </c>
      <c r="AH12" s="10" t="s">
        <v>281</v>
      </c>
      <c r="AI12" s="10" t="s">
        <v>281</v>
      </c>
      <c r="AJ12" s="10" t="s">
        <v>281</v>
      </c>
      <c r="AK12" s="10" t="s">
        <v>281</v>
      </c>
      <c r="AL12" s="10" t="s">
        <v>281</v>
      </c>
      <c r="AM12" s="10" t="s">
        <v>281</v>
      </c>
      <c r="AN12" s="10" t="s">
        <v>281</v>
      </c>
      <c r="AO12" s="10" t="s">
        <v>281</v>
      </c>
      <c r="AP12" s="10" t="s">
        <v>281</v>
      </c>
      <c r="AQ12" s="10" t="s">
        <v>281</v>
      </c>
      <c r="AR12" s="10" t="s">
        <v>281</v>
      </c>
      <c r="AS12" s="10" t="s">
        <v>281</v>
      </c>
      <c r="AT12" s="10" t="s">
        <v>281</v>
      </c>
      <c r="AU12" s="10" t="s">
        <v>281</v>
      </c>
      <c r="AV12" s="10" t="s">
        <v>281</v>
      </c>
      <c r="AW12" s="10" t="s">
        <v>281</v>
      </c>
      <c r="AX12" s="10" t="s">
        <v>281</v>
      </c>
      <c r="AY12" s="10" t="s">
        <v>281</v>
      </c>
      <c r="AZ12" s="10" t="s">
        <v>281</v>
      </c>
      <c r="BA12" s="10" t="s">
        <v>281</v>
      </c>
      <c r="BB12" s="10" t="s">
        <v>281</v>
      </c>
      <c r="BC12" s="10" t="s">
        <v>281</v>
      </c>
      <c r="BE12" s="81">
        <v>0.19897501877106408</v>
      </c>
      <c r="BF12" s="10" t="s">
        <v>281</v>
      </c>
      <c r="BG12" s="81"/>
    </row>
    <row r="13" spans="1:59" x14ac:dyDescent="0.25">
      <c r="A13" s="54">
        <v>1845</v>
      </c>
      <c r="B13" s="10" t="s">
        <v>281</v>
      </c>
      <c r="C13" s="10" t="s">
        <v>281</v>
      </c>
      <c r="D13" s="10" t="s">
        <v>281</v>
      </c>
      <c r="E13" s="10" t="s">
        <v>281</v>
      </c>
      <c r="F13" s="10" t="s">
        <v>281</v>
      </c>
      <c r="G13" s="10" t="s">
        <v>281</v>
      </c>
      <c r="H13" s="10" t="s">
        <v>281</v>
      </c>
      <c r="I13" s="10" t="s">
        <v>281</v>
      </c>
      <c r="J13" s="10" t="s">
        <v>281</v>
      </c>
      <c r="K13" s="10" t="s">
        <v>281</v>
      </c>
      <c r="L13" s="10" t="s">
        <v>281</v>
      </c>
      <c r="M13" s="10" t="s">
        <v>281</v>
      </c>
      <c r="N13" s="10" t="s">
        <v>281</v>
      </c>
      <c r="O13" s="10" t="s">
        <v>281</v>
      </c>
      <c r="P13" s="10">
        <v>8.3514656468901567</v>
      </c>
      <c r="Q13" s="10" t="s">
        <v>281</v>
      </c>
      <c r="R13" s="10" t="s">
        <v>281</v>
      </c>
      <c r="S13" s="10" t="s">
        <v>281</v>
      </c>
      <c r="T13" s="10" t="s">
        <v>281</v>
      </c>
      <c r="U13" s="10" t="s">
        <v>281</v>
      </c>
      <c r="V13" s="10" t="s">
        <v>281</v>
      </c>
      <c r="W13" s="10" t="s">
        <v>281</v>
      </c>
      <c r="X13" s="10" t="s">
        <v>281</v>
      </c>
      <c r="Y13" s="10" t="s">
        <v>281</v>
      </c>
      <c r="Z13" s="10" t="s">
        <v>281</v>
      </c>
      <c r="AA13" s="10">
        <v>5.6769470119180401</v>
      </c>
      <c r="AB13" s="10" t="s">
        <v>281</v>
      </c>
      <c r="AC13" s="10" t="s">
        <v>281</v>
      </c>
      <c r="AD13" s="10" t="s">
        <v>281</v>
      </c>
      <c r="AE13" s="10" t="s">
        <v>281</v>
      </c>
      <c r="AF13" s="10" t="s">
        <v>281</v>
      </c>
      <c r="AG13" s="10" t="s">
        <v>281</v>
      </c>
      <c r="AH13" s="10" t="s">
        <v>281</v>
      </c>
      <c r="AI13" s="10" t="s">
        <v>281</v>
      </c>
      <c r="AJ13" s="10" t="s">
        <v>281</v>
      </c>
      <c r="AK13" s="10" t="s">
        <v>281</v>
      </c>
      <c r="AL13" s="10" t="s">
        <v>281</v>
      </c>
      <c r="AM13" s="10" t="s">
        <v>281</v>
      </c>
      <c r="AN13" s="10" t="s">
        <v>281</v>
      </c>
      <c r="AO13" s="10" t="s">
        <v>281</v>
      </c>
      <c r="AP13" s="10" t="s">
        <v>281</v>
      </c>
      <c r="AQ13" s="10" t="s">
        <v>281</v>
      </c>
      <c r="AR13" s="10" t="s">
        <v>281</v>
      </c>
      <c r="AS13" s="10" t="s">
        <v>281</v>
      </c>
      <c r="AT13" s="10" t="s">
        <v>281</v>
      </c>
      <c r="AU13" s="10" t="s">
        <v>281</v>
      </c>
      <c r="AV13" s="10" t="s">
        <v>281</v>
      </c>
      <c r="AW13" s="10" t="s">
        <v>281</v>
      </c>
      <c r="AX13" s="10" t="s">
        <v>281</v>
      </c>
      <c r="AY13" s="10" t="s">
        <v>281</v>
      </c>
      <c r="AZ13" s="10" t="s">
        <v>281</v>
      </c>
      <c r="BA13" s="10" t="s">
        <v>281</v>
      </c>
      <c r="BB13" s="10" t="s">
        <v>281</v>
      </c>
      <c r="BC13" s="10" t="s">
        <v>281</v>
      </c>
      <c r="BE13" s="81">
        <v>0.19597994612124772</v>
      </c>
      <c r="BF13" s="10" t="s">
        <v>281</v>
      </c>
      <c r="BG13" s="81"/>
    </row>
    <row r="14" spans="1:59" x14ac:dyDescent="0.25">
      <c r="A14" s="54">
        <v>1846</v>
      </c>
      <c r="B14" s="10" t="s">
        <v>281</v>
      </c>
      <c r="C14" s="10" t="s">
        <v>281</v>
      </c>
      <c r="D14" s="10" t="s">
        <v>281</v>
      </c>
      <c r="E14" s="10" t="s">
        <v>281</v>
      </c>
      <c r="F14" s="10" t="s">
        <v>281</v>
      </c>
      <c r="G14" s="10" t="s">
        <v>281</v>
      </c>
      <c r="H14" s="10" t="s">
        <v>281</v>
      </c>
      <c r="I14" s="10" t="s">
        <v>281</v>
      </c>
      <c r="J14" s="10" t="s">
        <v>281</v>
      </c>
      <c r="K14" s="10" t="s">
        <v>281</v>
      </c>
      <c r="L14" s="10" t="s">
        <v>281</v>
      </c>
      <c r="M14" s="10" t="s">
        <v>281</v>
      </c>
      <c r="N14" s="10" t="s">
        <v>281</v>
      </c>
      <c r="O14" s="10" t="s">
        <v>281</v>
      </c>
      <c r="P14" s="10">
        <v>8.9003154489247311</v>
      </c>
      <c r="Q14" s="10" t="s">
        <v>281</v>
      </c>
      <c r="R14" s="10" t="s">
        <v>281</v>
      </c>
      <c r="S14" s="10" t="s">
        <v>281</v>
      </c>
      <c r="T14" s="10" t="s">
        <v>281</v>
      </c>
      <c r="U14" s="10" t="s">
        <v>281</v>
      </c>
      <c r="V14" s="10" t="s">
        <v>281</v>
      </c>
      <c r="W14" s="10" t="s">
        <v>281</v>
      </c>
      <c r="X14" s="10" t="s">
        <v>281</v>
      </c>
      <c r="Y14" s="10" t="s">
        <v>281</v>
      </c>
      <c r="Z14" s="10" t="s">
        <v>281</v>
      </c>
      <c r="AA14" s="10">
        <v>8.5950134614087741</v>
      </c>
      <c r="AB14" s="10" t="s">
        <v>281</v>
      </c>
      <c r="AC14" s="10" t="s">
        <v>281</v>
      </c>
      <c r="AD14" s="10" t="s">
        <v>281</v>
      </c>
      <c r="AE14" s="10" t="s">
        <v>281</v>
      </c>
      <c r="AF14" s="10" t="s">
        <v>281</v>
      </c>
      <c r="AG14" s="10" t="s">
        <v>281</v>
      </c>
      <c r="AH14" s="10" t="s">
        <v>281</v>
      </c>
      <c r="AI14" s="10" t="s">
        <v>281</v>
      </c>
      <c r="AJ14" s="10" t="s">
        <v>281</v>
      </c>
      <c r="AK14" s="10" t="s">
        <v>281</v>
      </c>
      <c r="AL14" s="10" t="s">
        <v>281</v>
      </c>
      <c r="AM14" s="10" t="s">
        <v>281</v>
      </c>
      <c r="AN14" s="10" t="s">
        <v>281</v>
      </c>
      <c r="AO14" s="10" t="s">
        <v>281</v>
      </c>
      <c r="AP14" s="10" t="s">
        <v>281</v>
      </c>
      <c r="AQ14" s="10" t="s">
        <v>281</v>
      </c>
      <c r="AR14" s="10" t="s">
        <v>281</v>
      </c>
      <c r="AS14" s="10" t="s">
        <v>281</v>
      </c>
      <c r="AT14" s="10" t="s">
        <v>281</v>
      </c>
      <c r="AU14" s="10" t="s">
        <v>281</v>
      </c>
      <c r="AV14" s="10" t="s">
        <v>281</v>
      </c>
      <c r="AW14" s="10" t="s">
        <v>281</v>
      </c>
      <c r="AX14" s="10" t="s">
        <v>281</v>
      </c>
      <c r="AY14" s="10" t="s">
        <v>281</v>
      </c>
      <c r="AZ14" s="10" t="s">
        <v>281</v>
      </c>
      <c r="BA14" s="10" t="s">
        <v>281</v>
      </c>
      <c r="BB14" s="10" t="s">
        <v>281</v>
      </c>
      <c r="BC14" s="10" t="s">
        <v>281</v>
      </c>
      <c r="BE14" s="81">
        <v>0.1924106856135972</v>
      </c>
      <c r="BF14" s="10" t="s">
        <v>281</v>
      </c>
      <c r="BG14" s="81"/>
    </row>
    <row r="15" spans="1:59" x14ac:dyDescent="0.25">
      <c r="A15" s="54">
        <v>1847</v>
      </c>
      <c r="B15" s="10" t="s">
        <v>281</v>
      </c>
      <c r="C15" s="10" t="s">
        <v>281</v>
      </c>
      <c r="D15" s="10" t="s">
        <v>281</v>
      </c>
      <c r="E15" s="10" t="s">
        <v>281</v>
      </c>
      <c r="F15" s="10" t="s">
        <v>281</v>
      </c>
      <c r="G15" s="10" t="s">
        <v>281</v>
      </c>
      <c r="H15" s="10" t="s">
        <v>281</v>
      </c>
      <c r="I15" s="10" t="s">
        <v>281</v>
      </c>
      <c r="J15" s="10" t="s">
        <v>281</v>
      </c>
      <c r="K15" s="10" t="s">
        <v>281</v>
      </c>
      <c r="L15" s="10" t="s">
        <v>281</v>
      </c>
      <c r="M15" s="10" t="s">
        <v>281</v>
      </c>
      <c r="N15" s="10" t="s">
        <v>281</v>
      </c>
      <c r="O15" s="10" t="s">
        <v>281</v>
      </c>
      <c r="P15" s="10">
        <v>7.9270370841880649</v>
      </c>
      <c r="Q15" s="10" t="s">
        <v>281</v>
      </c>
      <c r="R15" s="10" t="s">
        <v>281</v>
      </c>
      <c r="S15" s="10" t="s">
        <v>281</v>
      </c>
      <c r="T15" s="10" t="s">
        <v>281</v>
      </c>
      <c r="U15" s="10" t="s">
        <v>281</v>
      </c>
      <c r="V15" s="10" t="s">
        <v>281</v>
      </c>
      <c r="W15" s="10" t="s">
        <v>281</v>
      </c>
      <c r="X15" s="10" t="s">
        <v>281</v>
      </c>
      <c r="Y15" s="10" t="s">
        <v>281</v>
      </c>
      <c r="Z15" s="10" t="s">
        <v>281</v>
      </c>
      <c r="AA15" s="10">
        <v>10.794515324443855</v>
      </c>
      <c r="AB15" s="10" t="s">
        <v>281</v>
      </c>
      <c r="AC15" s="10" t="s">
        <v>281</v>
      </c>
      <c r="AD15" s="10" t="s">
        <v>281</v>
      </c>
      <c r="AE15" s="10" t="s">
        <v>281</v>
      </c>
      <c r="AF15" s="10" t="s">
        <v>281</v>
      </c>
      <c r="AG15" s="10" t="s">
        <v>281</v>
      </c>
      <c r="AH15" s="10" t="s">
        <v>281</v>
      </c>
      <c r="AI15" s="10" t="s">
        <v>281</v>
      </c>
      <c r="AJ15" s="10" t="s">
        <v>281</v>
      </c>
      <c r="AK15" s="10" t="s">
        <v>281</v>
      </c>
      <c r="AL15" s="10" t="s">
        <v>281</v>
      </c>
      <c r="AM15" s="10" t="s">
        <v>281</v>
      </c>
      <c r="AN15" s="10" t="s">
        <v>281</v>
      </c>
      <c r="AO15" s="10" t="s">
        <v>281</v>
      </c>
      <c r="AP15" s="10" t="s">
        <v>281</v>
      </c>
      <c r="AQ15" s="10" t="s">
        <v>281</v>
      </c>
      <c r="AR15" s="10" t="s">
        <v>281</v>
      </c>
      <c r="AS15" s="10" t="s">
        <v>281</v>
      </c>
      <c r="AT15" s="10" t="s">
        <v>281</v>
      </c>
      <c r="AU15" s="10" t="s">
        <v>281</v>
      </c>
      <c r="AV15" s="10" t="s">
        <v>281</v>
      </c>
      <c r="AW15" s="10" t="s">
        <v>281</v>
      </c>
      <c r="AX15" s="10" t="s">
        <v>281</v>
      </c>
      <c r="AY15" s="10" t="s">
        <v>281</v>
      </c>
      <c r="AZ15" s="10" t="s">
        <v>281</v>
      </c>
      <c r="BA15" s="10" t="s">
        <v>281</v>
      </c>
      <c r="BB15" s="10" t="s">
        <v>281</v>
      </c>
      <c r="BC15" s="10" t="s">
        <v>281</v>
      </c>
      <c r="BE15" s="81">
        <v>0.19471117977832988</v>
      </c>
      <c r="BF15" s="10" t="s">
        <v>281</v>
      </c>
      <c r="BG15" s="81"/>
    </row>
    <row r="16" spans="1:59" x14ac:dyDescent="0.25">
      <c r="A16" s="54">
        <v>1848</v>
      </c>
      <c r="B16" s="10" t="s">
        <v>281</v>
      </c>
      <c r="C16" s="10" t="s">
        <v>281</v>
      </c>
      <c r="D16" s="10" t="s">
        <v>281</v>
      </c>
      <c r="E16" s="10" t="s">
        <v>281</v>
      </c>
      <c r="F16" s="10" t="s">
        <v>281</v>
      </c>
      <c r="G16" s="10" t="s">
        <v>281</v>
      </c>
      <c r="H16" s="10" t="s">
        <v>281</v>
      </c>
      <c r="I16" s="10" t="s">
        <v>281</v>
      </c>
      <c r="J16" s="10" t="s">
        <v>281</v>
      </c>
      <c r="K16" s="10" t="s">
        <v>281</v>
      </c>
      <c r="L16" s="10" t="s">
        <v>281</v>
      </c>
      <c r="M16" s="10" t="s">
        <v>281</v>
      </c>
      <c r="N16" s="10" t="s">
        <v>281</v>
      </c>
      <c r="O16" s="10" t="s">
        <v>281</v>
      </c>
      <c r="P16" s="10">
        <v>8.436195125875086</v>
      </c>
      <c r="Q16" s="10" t="s">
        <v>281</v>
      </c>
      <c r="R16" s="10" t="s">
        <v>281</v>
      </c>
      <c r="S16" s="10" t="s">
        <v>281</v>
      </c>
      <c r="T16" s="10" t="s">
        <v>281</v>
      </c>
      <c r="U16" s="10" t="s">
        <v>281</v>
      </c>
      <c r="V16" s="10" t="s">
        <v>281</v>
      </c>
      <c r="W16" s="10" t="s">
        <v>281</v>
      </c>
      <c r="X16" s="10" t="s">
        <v>281</v>
      </c>
      <c r="Y16" s="10" t="s">
        <v>281</v>
      </c>
      <c r="Z16" s="10" t="s">
        <v>281</v>
      </c>
      <c r="AA16" s="10">
        <v>9.3757689469544108</v>
      </c>
      <c r="AB16" s="10" t="s">
        <v>281</v>
      </c>
      <c r="AC16" s="10" t="s">
        <v>281</v>
      </c>
      <c r="AD16" s="10" t="s">
        <v>281</v>
      </c>
      <c r="AE16" s="10" t="s">
        <v>281</v>
      </c>
      <c r="AF16" s="10" t="s">
        <v>281</v>
      </c>
      <c r="AG16" s="10" t="s">
        <v>281</v>
      </c>
      <c r="AH16" s="10" t="s">
        <v>281</v>
      </c>
      <c r="AI16" s="10" t="s">
        <v>281</v>
      </c>
      <c r="AJ16" s="10" t="s">
        <v>281</v>
      </c>
      <c r="AK16" s="10" t="s">
        <v>281</v>
      </c>
      <c r="AL16" s="10" t="s">
        <v>281</v>
      </c>
      <c r="AM16" s="10" t="s">
        <v>281</v>
      </c>
      <c r="AN16" s="10" t="s">
        <v>281</v>
      </c>
      <c r="AO16" s="10" t="s">
        <v>281</v>
      </c>
      <c r="AP16" s="10" t="s">
        <v>281</v>
      </c>
      <c r="AQ16" s="10" t="s">
        <v>281</v>
      </c>
      <c r="AR16" s="10" t="s">
        <v>281</v>
      </c>
      <c r="AS16" s="10" t="s">
        <v>281</v>
      </c>
      <c r="AT16" s="10" t="s">
        <v>281</v>
      </c>
      <c r="AU16" s="10" t="s">
        <v>281</v>
      </c>
      <c r="AV16" s="10" t="s">
        <v>281</v>
      </c>
      <c r="AW16" s="10" t="s">
        <v>281</v>
      </c>
      <c r="AX16" s="10" t="s">
        <v>281</v>
      </c>
      <c r="AY16" s="10" t="s">
        <v>281</v>
      </c>
      <c r="AZ16" s="10" t="s">
        <v>281</v>
      </c>
      <c r="BA16" s="10" t="s">
        <v>281</v>
      </c>
      <c r="BB16" s="10" t="s">
        <v>281</v>
      </c>
      <c r="BC16" s="10" t="s">
        <v>281</v>
      </c>
      <c r="BE16" s="81">
        <v>0.19265819377072424</v>
      </c>
      <c r="BF16" s="10" t="s">
        <v>281</v>
      </c>
      <c r="BG16" s="81"/>
    </row>
    <row r="17" spans="1:59" x14ac:dyDescent="0.25">
      <c r="A17" s="54">
        <v>1849</v>
      </c>
      <c r="B17" s="10" t="s">
        <v>281</v>
      </c>
      <c r="C17" s="10" t="s">
        <v>281</v>
      </c>
      <c r="D17" s="10" t="s">
        <v>281</v>
      </c>
      <c r="E17" s="10" t="s">
        <v>281</v>
      </c>
      <c r="F17" s="10" t="s">
        <v>281</v>
      </c>
      <c r="G17" s="10" t="s">
        <v>281</v>
      </c>
      <c r="H17" s="10" t="s">
        <v>281</v>
      </c>
      <c r="I17" s="10" t="s">
        <v>281</v>
      </c>
      <c r="J17" s="10" t="s">
        <v>281</v>
      </c>
      <c r="K17" s="10" t="s">
        <v>281</v>
      </c>
      <c r="L17" s="10" t="s">
        <v>281</v>
      </c>
      <c r="M17" s="10" t="s">
        <v>281</v>
      </c>
      <c r="N17" s="10" t="s">
        <v>281</v>
      </c>
      <c r="O17" s="10" t="s">
        <v>281</v>
      </c>
      <c r="P17" s="10">
        <v>8.7632253320062699</v>
      </c>
      <c r="Q17" s="10" t="s">
        <v>281</v>
      </c>
      <c r="R17" s="10" t="s">
        <v>281</v>
      </c>
      <c r="S17" s="10" t="s">
        <v>281</v>
      </c>
      <c r="T17" s="10" t="s">
        <v>281</v>
      </c>
      <c r="U17" s="10" t="s">
        <v>281</v>
      </c>
      <c r="V17" s="10" t="s">
        <v>281</v>
      </c>
      <c r="W17" s="10" t="s">
        <v>281</v>
      </c>
      <c r="X17" s="10" t="s">
        <v>281</v>
      </c>
      <c r="Y17" s="10" t="s">
        <v>281</v>
      </c>
      <c r="Z17" s="10" t="s">
        <v>281</v>
      </c>
      <c r="AA17" s="10">
        <v>10.273301834784037</v>
      </c>
      <c r="AB17" s="10" t="s">
        <v>281</v>
      </c>
      <c r="AC17" s="10" t="s">
        <v>281</v>
      </c>
      <c r="AD17" s="10" t="s">
        <v>281</v>
      </c>
      <c r="AE17" s="10" t="s">
        <v>281</v>
      </c>
      <c r="AF17" s="10" t="s">
        <v>281</v>
      </c>
      <c r="AG17" s="10" t="s">
        <v>281</v>
      </c>
      <c r="AH17" s="10" t="s">
        <v>281</v>
      </c>
      <c r="AI17" s="10" t="s">
        <v>281</v>
      </c>
      <c r="AJ17" s="10" t="s">
        <v>281</v>
      </c>
      <c r="AK17" s="10" t="s">
        <v>281</v>
      </c>
      <c r="AL17" s="10" t="s">
        <v>281</v>
      </c>
      <c r="AM17" s="10" t="s">
        <v>281</v>
      </c>
      <c r="AN17" s="10" t="s">
        <v>281</v>
      </c>
      <c r="AO17" s="10" t="s">
        <v>281</v>
      </c>
      <c r="AP17" s="10" t="s">
        <v>281</v>
      </c>
      <c r="AQ17" s="10" t="s">
        <v>281</v>
      </c>
      <c r="AR17" s="10" t="s">
        <v>281</v>
      </c>
      <c r="AS17" s="10" t="s">
        <v>281</v>
      </c>
      <c r="AT17" s="10" t="s">
        <v>281</v>
      </c>
      <c r="AU17" s="10" t="s">
        <v>281</v>
      </c>
      <c r="AV17" s="10" t="s">
        <v>281</v>
      </c>
      <c r="AW17" s="10" t="s">
        <v>281</v>
      </c>
      <c r="AX17" s="10" t="s">
        <v>281</v>
      </c>
      <c r="AY17" s="10" t="s">
        <v>281</v>
      </c>
      <c r="AZ17" s="10" t="s">
        <v>281</v>
      </c>
      <c r="BA17" s="10" t="s">
        <v>281</v>
      </c>
      <c r="BB17" s="10" t="s">
        <v>281</v>
      </c>
      <c r="BC17" s="10" t="s">
        <v>281</v>
      </c>
      <c r="BE17" s="81">
        <v>0.19300823415890542</v>
      </c>
      <c r="BF17" s="10" t="s">
        <v>281</v>
      </c>
      <c r="BG17" s="81"/>
    </row>
    <row r="18" spans="1:59" x14ac:dyDescent="0.25">
      <c r="A18" s="54">
        <v>1850</v>
      </c>
      <c r="B18" s="10" t="s">
        <v>281</v>
      </c>
      <c r="C18" s="10" t="s">
        <v>281</v>
      </c>
      <c r="D18" s="10" t="s">
        <v>281</v>
      </c>
      <c r="E18" s="10" t="s">
        <v>281</v>
      </c>
      <c r="F18" s="10" t="s">
        <v>281</v>
      </c>
      <c r="G18" s="10" t="s">
        <v>281</v>
      </c>
      <c r="H18" s="10" t="s">
        <v>281</v>
      </c>
      <c r="I18" s="10" t="s">
        <v>281</v>
      </c>
      <c r="J18" s="10" t="s">
        <v>281</v>
      </c>
      <c r="K18" s="10" t="s">
        <v>281</v>
      </c>
      <c r="L18" s="10" t="s">
        <v>281</v>
      </c>
      <c r="M18" s="10" t="s">
        <v>281</v>
      </c>
      <c r="N18" s="10" t="s">
        <v>281</v>
      </c>
      <c r="O18" s="10" t="s">
        <v>281</v>
      </c>
      <c r="P18" s="10">
        <v>8.9878880357455575</v>
      </c>
      <c r="Q18" s="10" t="s">
        <v>281</v>
      </c>
      <c r="R18" s="10" t="s">
        <v>281</v>
      </c>
      <c r="S18" s="10" t="s">
        <v>281</v>
      </c>
      <c r="T18" s="10" t="s">
        <v>281</v>
      </c>
      <c r="U18" s="10" t="s">
        <v>281</v>
      </c>
      <c r="V18" s="10" t="s">
        <v>281</v>
      </c>
      <c r="W18" s="10" t="s">
        <v>281</v>
      </c>
      <c r="X18" s="10" t="s">
        <v>281</v>
      </c>
      <c r="Y18" s="10" t="s">
        <v>281</v>
      </c>
      <c r="Z18" s="10" t="s">
        <v>281</v>
      </c>
      <c r="AA18" s="10">
        <v>10.193986477413713</v>
      </c>
      <c r="AB18" s="10" t="s">
        <v>281</v>
      </c>
      <c r="AC18" s="10" t="s">
        <v>281</v>
      </c>
      <c r="AD18" s="10" t="s">
        <v>281</v>
      </c>
      <c r="AE18" s="10" t="s">
        <v>281</v>
      </c>
      <c r="AF18" s="10" t="s">
        <v>281</v>
      </c>
      <c r="AG18" s="10" t="s">
        <v>281</v>
      </c>
      <c r="AH18" s="10" t="s">
        <v>281</v>
      </c>
      <c r="AI18" s="10" t="s">
        <v>281</v>
      </c>
      <c r="AJ18" s="10" t="s">
        <v>281</v>
      </c>
      <c r="AK18" s="10" t="s">
        <v>281</v>
      </c>
      <c r="AL18" s="10" t="s">
        <v>281</v>
      </c>
      <c r="AM18" s="10" t="s">
        <v>281</v>
      </c>
      <c r="AN18" s="10" t="s">
        <v>281</v>
      </c>
      <c r="AO18" s="10" t="s">
        <v>281</v>
      </c>
      <c r="AP18" s="10" t="s">
        <v>281</v>
      </c>
      <c r="AQ18" s="10" t="s">
        <v>281</v>
      </c>
      <c r="AR18" s="10" t="s">
        <v>281</v>
      </c>
      <c r="AS18" s="10" t="s">
        <v>281</v>
      </c>
      <c r="AT18" s="10" t="s">
        <v>281</v>
      </c>
      <c r="AU18" s="10" t="s">
        <v>281</v>
      </c>
      <c r="AV18" s="10" t="s">
        <v>281</v>
      </c>
      <c r="AW18" s="10" t="s">
        <v>281</v>
      </c>
      <c r="AX18" s="10" t="s">
        <v>281</v>
      </c>
      <c r="AY18" s="10" t="s">
        <v>281</v>
      </c>
      <c r="AZ18" s="10" t="s">
        <v>281</v>
      </c>
      <c r="BA18" s="10" t="s">
        <v>281</v>
      </c>
      <c r="BB18" s="10" t="s">
        <v>281</v>
      </c>
      <c r="BC18" s="10" t="s">
        <v>281</v>
      </c>
      <c r="BE18" s="81">
        <v>0.19277504488821751</v>
      </c>
      <c r="BF18" s="10" t="s">
        <v>281</v>
      </c>
      <c r="BG18" s="81"/>
    </row>
    <row r="19" spans="1:59" x14ac:dyDescent="0.25">
      <c r="A19" s="54">
        <v>1851</v>
      </c>
      <c r="B19" s="10" t="s">
        <v>281</v>
      </c>
      <c r="C19" s="10" t="s">
        <v>281</v>
      </c>
      <c r="D19" s="10" t="s">
        <v>281</v>
      </c>
      <c r="E19" s="10" t="s">
        <v>281</v>
      </c>
      <c r="F19" s="10" t="s">
        <v>281</v>
      </c>
      <c r="G19" s="10" t="s">
        <v>281</v>
      </c>
      <c r="H19" s="10" t="s">
        <v>281</v>
      </c>
      <c r="I19" s="10" t="s">
        <v>281</v>
      </c>
      <c r="J19" s="10" t="s">
        <v>281</v>
      </c>
      <c r="K19" s="10" t="s">
        <v>281</v>
      </c>
      <c r="L19" s="10" t="s">
        <v>281</v>
      </c>
      <c r="M19" s="10" t="s">
        <v>281</v>
      </c>
      <c r="N19" s="10" t="s">
        <v>281</v>
      </c>
      <c r="O19" s="10" t="s">
        <v>281</v>
      </c>
      <c r="P19" s="10">
        <v>9.3517888181406583</v>
      </c>
      <c r="Q19" s="10" t="s">
        <v>281</v>
      </c>
      <c r="R19" s="10" t="s">
        <v>281</v>
      </c>
      <c r="S19" s="10" t="s">
        <v>281</v>
      </c>
      <c r="T19" s="10" t="s">
        <v>281</v>
      </c>
      <c r="U19" s="10" t="s">
        <v>281</v>
      </c>
      <c r="V19" s="10" t="s">
        <v>281</v>
      </c>
      <c r="W19" s="10" t="s">
        <v>281</v>
      </c>
      <c r="X19" s="10" t="s">
        <v>281</v>
      </c>
      <c r="Y19" s="10" t="s">
        <v>281</v>
      </c>
      <c r="Z19" s="10" t="s">
        <v>281</v>
      </c>
      <c r="AA19" s="10">
        <v>11.702416918493709</v>
      </c>
      <c r="AB19" s="10" t="s">
        <v>281</v>
      </c>
      <c r="AC19" s="10" t="s">
        <v>281</v>
      </c>
      <c r="AD19" s="10" t="s">
        <v>281</v>
      </c>
      <c r="AE19" s="10" t="s">
        <v>281</v>
      </c>
      <c r="AF19" s="10" t="s">
        <v>281</v>
      </c>
      <c r="AG19" s="10" t="s">
        <v>281</v>
      </c>
      <c r="AH19" s="10" t="s">
        <v>281</v>
      </c>
      <c r="AI19" s="10" t="s">
        <v>281</v>
      </c>
      <c r="AJ19" s="10" t="s">
        <v>281</v>
      </c>
      <c r="AK19" s="10" t="s">
        <v>281</v>
      </c>
      <c r="AL19" s="10" t="s">
        <v>281</v>
      </c>
      <c r="AM19" s="10" t="s">
        <v>281</v>
      </c>
      <c r="AN19" s="10" t="s">
        <v>281</v>
      </c>
      <c r="AO19" s="10" t="s">
        <v>281</v>
      </c>
      <c r="AP19" s="10" t="s">
        <v>281</v>
      </c>
      <c r="AQ19" s="10" t="s">
        <v>281</v>
      </c>
      <c r="AR19" s="10" t="s">
        <v>281</v>
      </c>
      <c r="AS19" s="10" t="s">
        <v>281</v>
      </c>
      <c r="AT19" s="10" t="s">
        <v>281</v>
      </c>
      <c r="AU19" s="10" t="s">
        <v>281</v>
      </c>
      <c r="AV19" s="10" t="s">
        <v>281</v>
      </c>
      <c r="AW19" s="10" t="s">
        <v>281</v>
      </c>
      <c r="AX19" s="10" t="s">
        <v>281</v>
      </c>
      <c r="AY19" s="10" t="s">
        <v>281</v>
      </c>
      <c r="AZ19" s="10" t="s">
        <v>281</v>
      </c>
      <c r="BA19" s="10" t="s">
        <v>281</v>
      </c>
      <c r="BB19" s="10" t="s">
        <v>281</v>
      </c>
      <c r="BC19" s="10" t="s">
        <v>281</v>
      </c>
      <c r="BE19" s="81">
        <v>0.19362226200394131</v>
      </c>
      <c r="BF19" s="10" t="s">
        <v>281</v>
      </c>
      <c r="BG19" s="81"/>
    </row>
    <row r="20" spans="1:59" x14ac:dyDescent="0.25">
      <c r="A20" s="54">
        <v>1852</v>
      </c>
      <c r="B20" s="10" t="s">
        <v>281</v>
      </c>
      <c r="C20" s="10" t="s">
        <v>281</v>
      </c>
      <c r="D20" s="10" t="s">
        <v>281</v>
      </c>
      <c r="E20" s="10" t="s">
        <v>281</v>
      </c>
      <c r="F20" s="10" t="s">
        <v>281</v>
      </c>
      <c r="G20" s="10" t="s">
        <v>281</v>
      </c>
      <c r="H20" s="10" t="s">
        <v>281</v>
      </c>
      <c r="I20" s="10" t="s">
        <v>281</v>
      </c>
      <c r="J20" s="10" t="s">
        <v>281</v>
      </c>
      <c r="K20" s="10" t="s">
        <v>281</v>
      </c>
      <c r="L20" s="10" t="s">
        <v>281</v>
      </c>
      <c r="M20" s="10" t="s">
        <v>281</v>
      </c>
      <c r="N20" s="10" t="s">
        <v>281</v>
      </c>
      <c r="O20" s="10" t="s">
        <v>281</v>
      </c>
      <c r="P20" s="10">
        <v>9.6030224341409358</v>
      </c>
      <c r="Q20" s="10" t="s">
        <v>281</v>
      </c>
      <c r="R20" s="10" t="s">
        <v>281</v>
      </c>
      <c r="S20" s="10" t="s">
        <v>281</v>
      </c>
      <c r="T20" s="10" t="s">
        <v>281</v>
      </c>
      <c r="U20" s="10" t="s">
        <v>281</v>
      </c>
      <c r="V20" s="10" t="s">
        <v>281</v>
      </c>
      <c r="W20" s="10" t="s">
        <v>281</v>
      </c>
      <c r="X20" s="10" t="s">
        <v>281</v>
      </c>
      <c r="Y20" s="10" t="s">
        <v>281</v>
      </c>
      <c r="Z20" s="10" t="s">
        <v>281</v>
      </c>
      <c r="AA20" s="10">
        <v>12.905248106310564</v>
      </c>
      <c r="AB20" s="10" t="s">
        <v>281</v>
      </c>
      <c r="AC20" s="10" t="s">
        <v>281</v>
      </c>
      <c r="AD20" s="10" t="s">
        <v>281</v>
      </c>
      <c r="AE20" s="10" t="s">
        <v>281</v>
      </c>
      <c r="AF20" s="10" t="s">
        <v>281</v>
      </c>
      <c r="AG20" s="10" t="s">
        <v>281</v>
      </c>
      <c r="AH20" s="10" t="s">
        <v>281</v>
      </c>
      <c r="AI20" s="10" t="s">
        <v>281</v>
      </c>
      <c r="AJ20" s="10" t="s">
        <v>281</v>
      </c>
      <c r="AK20" s="10" t="s">
        <v>281</v>
      </c>
      <c r="AL20" s="10" t="s">
        <v>281</v>
      </c>
      <c r="AM20" s="10" t="s">
        <v>281</v>
      </c>
      <c r="AN20" s="10" t="s">
        <v>281</v>
      </c>
      <c r="AO20" s="10" t="s">
        <v>281</v>
      </c>
      <c r="AP20" s="10" t="s">
        <v>281</v>
      </c>
      <c r="AQ20" s="10" t="s">
        <v>281</v>
      </c>
      <c r="AR20" s="10" t="s">
        <v>281</v>
      </c>
      <c r="AS20" s="10" t="s">
        <v>281</v>
      </c>
      <c r="AT20" s="10" t="s">
        <v>281</v>
      </c>
      <c r="AU20" s="10" t="s">
        <v>281</v>
      </c>
      <c r="AV20" s="10" t="s">
        <v>281</v>
      </c>
      <c r="AW20" s="10" t="s">
        <v>281</v>
      </c>
      <c r="AX20" s="10" t="s">
        <v>281</v>
      </c>
      <c r="AY20" s="10" t="s">
        <v>281</v>
      </c>
      <c r="AZ20" s="10" t="s">
        <v>281</v>
      </c>
      <c r="BA20" s="10" t="s">
        <v>281</v>
      </c>
      <c r="BB20" s="10" t="s">
        <v>281</v>
      </c>
      <c r="BC20" s="10" t="s">
        <v>281</v>
      </c>
      <c r="BE20" s="81">
        <v>0.19451996746507372</v>
      </c>
      <c r="BF20" s="10" t="s">
        <v>281</v>
      </c>
      <c r="BG20" s="81"/>
    </row>
    <row r="21" spans="1:59" x14ac:dyDescent="0.25">
      <c r="A21" s="54">
        <v>1853</v>
      </c>
      <c r="B21" s="10" t="s">
        <v>281</v>
      </c>
      <c r="C21" s="10" t="s">
        <v>281</v>
      </c>
      <c r="D21" s="10" t="s">
        <v>281</v>
      </c>
      <c r="E21" s="10" t="s">
        <v>281</v>
      </c>
      <c r="F21" s="10" t="s">
        <v>281</v>
      </c>
      <c r="G21" s="10" t="s">
        <v>281</v>
      </c>
      <c r="H21" s="10" t="s">
        <v>281</v>
      </c>
      <c r="I21" s="10" t="s">
        <v>281</v>
      </c>
      <c r="J21" s="10" t="s">
        <v>281</v>
      </c>
      <c r="K21" s="10" t="s">
        <v>281</v>
      </c>
      <c r="L21" s="10" t="s">
        <v>281</v>
      </c>
      <c r="M21" s="10" t="s">
        <v>281</v>
      </c>
      <c r="N21" s="10" t="s">
        <v>281</v>
      </c>
      <c r="O21" s="10" t="s">
        <v>281</v>
      </c>
      <c r="P21" s="10">
        <v>9.9064786839841457</v>
      </c>
      <c r="Q21" s="10" t="s">
        <v>281</v>
      </c>
      <c r="R21" s="10" t="s">
        <v>281</v>
      </c>
      <c r="S21" s="10" t="s">
        <v>281</v>
      </c>
      <c r="T21" s="10" t="s">
        <v>281</v>
      </c>
      <c r="U21" s="10" t="s">
        <v>281</v>
      </c>
      <c r="V21" s="10" t="s">
        <v>281</v>
      </c>
      <c r="W21" s="10" t="s">
        <v>281</v>
      </c>
      <c r="X21" s="10" t="s">
        <v>281</v>
      </c>
      <c r="Y21" s="10" t="s">
        <v>281</v>
      </c>
      <c r="Z21" s="10" t="s">
        <v>281</v>
      </c>
      <c r="AA21" s="10">
        <v>23.361357038004694</v>
      </c>
      <c r="AB21" s="10" t="s">
        <v>281</v>
      </c>
      <c r="AC21" s="10" t="s">
        <v>281</v>
      </c>
      <c r="AD21" s="10" t="s">
        <v>281</v>
      </c>
      <c r="AE21" s="10" t="s">
        <v>281</v>
      </c>
      <c r="AF21" s="10" t="s">
        <v>281</v>
      </c>
      <c r="AG21" s="10" t="s">
        <v>281</v>
      </c>
      <c r="AH21" s="10" t="s">
        <v>281</v>
      </c>
      <c r="AI21" s="10" t="s">
        <v>281</v>
      </c>
      <c r="AJ21" s="10" t="s">
        <v>281</v>
      </c>
      <c r="AK21" s="10" t="s">
        <v>281</v>
      </c>
      <c r="AL21" s="10" t="s">
        <v>281</v>
      </c>
      <c r="AM21" s="10" t="s">
        <v>281</v>
      </c>
      <c r="AN21" s="10" t="s">
        <v>281</v>
      </c>
      <c r="AO21" s="10" t="s">
        <v>281</v>
      </c>
      <c r="AP21" s="10" t="s">
        <v>281</v>
      </c>
      <c r="AQ21" s="10" t="s">
        <v>281</v>
      </c>
      <c r="AR21" s="10" t="s">
        <v>281</v>
      </c>
      <c r="AS21" s="10" t="s">
        <v>281</v>
      </c>
      <c r="AT21" s="10" t="s">
        <v>281</v>
      </c>
      <c r="AU21" s="10" t="s">
        <v>281</v>
      </c>
      <c r="AV21" s="10" t="s">
        <v>281</v>
      </c>
      <c r="AW21" s="10" t="s">
        <v>281</v>
      </c>
      <c r="AX21" s="10" t="s">
        <v>281</v>
      </c>
      <c r="AY21" s="10" t="s">
        <v>281</v>
      </c>
      <c r="AZ21" s="10" t="s">
        <v>281</v>
      </c>
      <c r="BA21" s="10" t="s">
        <v>281</v>
      </c>
      <c r="BB21" s="10" t="s">
        <v>281</v>
      </c>
      <c r="BC21" s="10" t="s">
        <v>281</v>
      </c>
      <c r="BE21" s="81">
        <v>0.20808991330414725</v>
      </c>
      <c r="BF21" s="10" t="s">
        <v>281</v>
      </c>
      <c r="BG21" s="81"/>
    </row>
    <row r="22" spans="1:59" x14ac:dyDescent="0.25">
      <c r="A22" s="54">
        <v>1854</v>
      </c>
      <c r="B22" s="10" t="s">
        <v>281</v>
      </c>
      <c r="C22" s="10" t="s">
        <v>281</v>
      </c>
      <c r="D22" s="10" t="s">
        <v>281</v>
      </c>
      <c r="E22" s="10" t="s">
        <v>281</v>
      </c>
      <c r="F22" s="10" t="s">
        <v>281</v>
      </c>
      <c r="G22" s="10" t="s">
        <v>281</v>
      </c>
      <c r="H22" s="10" t="s">
        <v>281</v>
      </c>
      <c r="I22" s="10" t="s">
        <v>281</v>
      </c>
      <c r="J22" s="10" t="s">
        <v>281</v>
      </c>
      <c r="K22" s="10" t="s">
        <v>281</v>
      </c>
      <c r="L22" s="10" t="s">
        <v>281</v>
      </c>
      <c r="M22" s="10" t="s">
        <v>281</v>
      </c>
      <c r="N22" s="10" t="s">
        <v>281</v>
      </c>
      <c r="O22" s="10" t="s">
        <v>281</v>
      </c>
      <c r="P22" s="10">
        <v>9.5274955305253961</v>
      </c>
      <c r="Q22" s="10" t="s">
        <v>281</v>
      </c>
      <c r="R22" s="10" t="s">
        <v>281</v>
      </c>
      <c r="S22" s="10" t="s">
        <v>281</v>
      </c>
      <c r="T22" s="10" t="s">
        <v>281</v>
      </c>
      <c r="U22" s="10" t="s">
        <v>281</v>
      </c>
      <c r="V22" s="10" t="s">
        <v>281</v>
      </c>
      <c r="W22" s="10" t="s">
        <v>281</v>
      </c>
      <c r="X22" s="10" t="s">
        <v>281</v>
      </c>
      <c r="Y22" s="10" t="s">
        <v>281</v>
      </c>
      <c r="Z22" s="10" t="s">
        <v>281</v>
      </c>
      <c r="AA22" s="10">
        <v>19.768931852785123</v>
      </c>
      <c r="AB22" s="10" t="s">
        <v>281</v>
      </c>
      <c r="AC22" s="10" t="s">
        <v>281</v>
      </c>
      <c r="AD22" s="10" t="s">
        <v>281</v>
      </c>
      <c r="AE22" s="10" t="s">
        <v>281</v>
      </c>
      <c r="AF22" s="10" t="s">
        <v>281</v>
      </c>
      <c r="AG22" s="10" t="s">
        <v>281</v>
      </c>
      <c r="AH22" s="10" t="s">
        <v>281</v>
      </c>
      <c r="AI22" s="10" t="s">
        <v>281</v>
      </c>
      <c r="AJ22" s="10" t="s">
        <v>281</v>
      </c>
      <c r="AK22" s="10" t="s">
        <v>281</v>
      </c>
      <c r="AL22" s="10" t="s">
        <v>281</v>
      </c>
      <c r="AM22" s="10" t="s">
        <v>281</v>
      </c>
      <c r="AN22" s="10" t="s">
        <v>281</v>
      </c>
      <c r="AO22" s="10" t="s">
        <v>281</v>
      </c>
      <c r="AP22" s="10" t="s">
        <v>281</v>
      </c>
      <c r="AQ22" s="10" t="s">
        <v>281</v>
      </c>
      <c r="AR22" s="10" t="s">
        <v>281</v>
      </c>
      <c r="AS22" s="10" t="s">
        <v>281</v>
      </c>
      <c r="AT22" s="10" t="s">
        <v>281</v>
      </c>
      <c r="AU22" s="10" t="s">
        <v>281</v>
      </c>
      <c r="AV22" s="10" t="s">
        <v>281</v>
      </c>
      <c r="AW22" s="10" t="s">
        <v>281</v>
      </c>
      <c r="AX22" s="10" t="s">
        <v>281</v>
      </c>
      <c r="AY22" s="10" t="s">
        <v>281</v>
      </c>
      <c r="AZ22" s="10" t="s">
        <v>281</v>
      </c>
      <c r="BA22" s="10" t="s">
        <v>281</v>
      </c>
      <c r="BB22" s="10" t="s">
        <v>281</v>
      </c>
      <c r="BC22" s="10" t="s">
        <v>281</v>
      </c>
      <c r="BE22" s="81">
        <v>0.2042312149565772</v>
      </c>
      <c r="BF22" s="10" t="s">
        <v>281</v>
      </c>
      <c r="BG22" s="81"/>
    </row>
    <row r="23" spans="1:59" x14ac:dyDescent="0.25">
      <c r="A23" s="54">
        <v>1855</v>
      </c>
      <c r="B23" s="10" t="s">
        <v>281</v>
      </c>
      <c r="C23" s="10" t="s">
        <v>281</v>
      </c>
      <c r="D23" s="10" t="s">
        <v>281</v>
      </c>
      <c r="E23" s="10" t="s">
        <v>281</v>
      </c>
      <c r="F23" s="10" t="s">
        <v>281</v>
      </c>
      <c r="G23" s="10" t="s">
        <v>281</v>
      </c>
      <c r="H23" s="10" t="s">
        <v>281</v>
      </c>
      <c r="I23" s="10" t="s">
        <v>281</v>
      </c>
      <c r="J23" s="10" t="s">
        <v>281</v>
      </c>
      <c r="K23" s="10" t="s">
        <v>281</v>
      </c>
      <c r="L23" s="10" t="s">
        <v>281</v>
      </c>
      <c r="M23" s="10" t="s">
        <v>281</v>
      </c>
      <c r="N23" s="10" t="s">
        <v>281</v>
      </c>
      <c r="O23" s="10" t="s">
        <v>281</v>
      </c>
      <c r="P23" s="10">
        <v>8.5099088748528722</v>
      </c>
      <c r="Q23" s="10" t="s">
        <v>281</v>
      </c>
      <c r="R23" s="10" t="s">
        <v>281</v>
      </c>
      <c r="S23" s="10" t="s">
        <v>281</v>
      </c>
      <c r="T23" s="10" t="s">
        <v>281</v>
      </c>
      <c r="U23" s="10" t="s">
        <v>281</v>
      </c>
      <c r="V23" s="10" t="s">
        <v>281</v>
      </c>
      <c r="W23" s="10" t="s">
        <v>281</v>
      </c>
      <c r="X23" s="10" t="s">
        <v>281</v>
      </c>
      <c r="Y23" s="10" t="s">
        <v>281</v>
      </c>
      <c r="Z23" s="10" t="s">
        <v>281</v>
      </c>
      <c r="AA23" s="10">
        <v>17.187719032949463</v>
      </c>
      <c r="AB23" s="10" t="s">
        <v>281</v>
      </c>
      <c r="AC23" s="10" t="s">
        <v>281</v>
      </c>
      <c r="AD23" s="10" t="s">
        <v>281</v>
      </c>
      <c r="AE23" s="10" t="s">
        <v>281</v>
      </c>
      <c r="AF23" s="10" t="s">
        <v>281</v>
      </c>
      <c r="AG23" s="10" t="s">
        <v>281</v>
      </c>
      <c r="AH23" s="10" t="s">
        <v>281</v>
      </c>
      <c r="AI23" s="10" t="s">
        <v>281</v>
      </c>
      <c r="AJ23" s="10" t="s">
        <v>281</v>
      </c>
      <c r="AK23" s="10" t="s">
        <v>281</v>
      </c>
      <c r="AL23" s="10" t="s">
        <v>281</v>
      </c>
      <c r="AM23" s="10" t="s">
        <v>281</v>
      </c>
      <c r="AN23" s="10" t="s">
        <v>281</v>
      </c>
      <c r="AO23" s="10" t="s">
        <v>281</v>
      </c>
      <c r="AP23" s="10" t="s">
        <v>281</v>
      </c>
      <c r="AQ23" s="10" t="s">
        <v>281</v>
      </c>
      <c r="AR23" s="10" t="s">
        <v>281</v>
      </c>
      <c r="AS23" s="10" t="s">
        <v>281</v>
      </c>
      <c r="AT23" s="10" t="s">
        <v>281</v>
      </c>
      <c r="AU23" s="10" t="s">
        <v>281</v>
      </c>
      <c r="AV23" s="10" t="s">
        <v>281</v>
      </c>
      <c r="AW23" s="10" t="s">
        <v>281</v>
      </c>
      <c r="AX23" s="10" t="s">
        <v>281</v>
      </c>
      <c r="AY23" s="10" t="s">
        <v>281</v>
      </c>
      <c r="AZ23" s="10" t="s">
        <v>281</v>
      </c>
      <c r="BA23" s="10" t="s">
        <v>281</v>
      </c>
      <c r="BB23" s="10" t="s">
        <v>281</v>
      </c>
      <c r="BC23" s="10" t="s">
        <v>281</v>
      </c>
      <c r="BE23" s="81">
        <v>0.2034602695893499</v>
      </c>
      <c r="BF23" s="10" t="s">
        <v>281</v>
      </c>
      <c r="BG23" s="81"/>
    </row>
    <row r="24" spans="1:59" x14ac:dyDescent="0.25">
      <c r="A24" s="54">
        <v>1856</v>
      </c>
      <c r="B24" s="10" t="s">
        <v>281</v>
      </c>
      <c r="C24" s="10" t="s">
        <v>281</v>
      </c>
      <c r="D24" s="10" t="s">
        <v>281</v>
      </c>
      <c r="E24" s="10" t="s">
        <v>281</v>
      </c>
      <c r="F24" s="10" t="s">
        <v>281</v>
      </c>
      <c r="G24" s="10" t="s">
        <v>281</v>
      </c>
      <c r="H24" s="10" t="s">
        <v>281</v>
      </c>
      <c r="I24" s="10" t="s">
        <v>281</v>
      </c>
      <c r="J24" s="10" t="s">
        <v>281</v>
      </c>
      <c r="K24" s="10" t="s">
        <v>281</v>
      </c>
      <c r="L24" s="10" t="s">
        <v>281</v>
      </c>
      <c r="M24" s="10" t="s">
        <v>281</v>
      </c>
      <c r="N24" s="10" t="s">
        <v>281</v>
      </c>
      <c r="O24" s="10" t="s">
        <v>281</v>
      </c>
      <c r="P24" s="10">
        <v>9.1082013193938103</v>
      </c>
      <c r="Q24" s="10" t="s">
        <v>281</v>
      </c>
      <c r="R24" s="10" t="s">
        <v>281</v>
      </c>
      <c r="S24" s="10" t="s">
        <v>281</v>
      </c>
      <c r="T24" s="10" t="s">
        <v>281</v>
      </c>
      <c r="U24" s="10" t="s">
        <v>281</v>
      </c>
      <c r="V24" s="10" t="s">
        <v>281</v>
      </c>
      <c r="W24" s="10" t="s">
        <v>281</v>
      </c>
      <c r="X24" s="10" t="s">
        <v>281</v>
      </c>
      <c r="Y24" s="10" t="s">
        <v>281</v>
      </c>
      <c r="Z24" s="10" t="s">
        <v>281</v>
      </c>
      <c r="AA24" s="10">
        <v>15.345712920634549</v>
      </c>
      <c r="AB24" s="10" t="s">
        <v>281</v>
      </c>
      <c r="AC24" s="10" t="s">
        <v>281</v>
      </c>
      <c r="AD24" s="10" t="s">
        <v>281</v>
      </c>
      <c r="AE24" s="10" t="s">
        <v>281</v>
      </c>
      <c r="AF24" s="10" t="s">
        <v>281</v>
      </c>
      <c r="AG24" s="10" t="s">
        <v>281</v>
      </c>
      <c r="AH24" s="10" t="s">
        <v>281</v>
      </c>
      <c r="AI24" s="10" t="s">
        <v>281</v>
      </c>
      <c r="AJ24" s="10" t="s">
        <v>281</v>
      </c>
      <c r="AK24" s="10" t="s">
        <v>281</v>
      </c>
      <c r="AL24" s="10" t="s">
        <v>281</v>
      </c>
      <c r="AM24" s="10" t="s">
        <v>281</v>
      </c>
      <c r="AN24" s="10" t="s">
        <v>281</v>
      </c>
      <c r="AO24" s="10" t="s">
        <v>281</v>
      </c>
      <c r="AP24" s="10" t="s">
        <v>281</v>
      </c>
      <c r="AQ24" s="10" t="s">
        <v>281</v>
      </c>
      <c r="AR24" s="10" t="s">
        <v>281</v>
      </c>
      <c r="AS24" s="10" t="s">
        <v>281</v>
      </c>
      <c r="AT24" s="10" t="s">
        <v>281</v>
      </c>
      <c r="AU24" s="10" t="s">
        <v>281</v>
      </c>
      <c r="AV24" s="10" t="s">
        <v>281</v>
      </c>
      <c r="AW24" s="10" t="s">
        <v>281</v>
      </c>
      <c r="AX24" s="10" t="s">
        <v>281</v>
      </c>
      <c r="AY24" s="10" t="s">
        <v>281</v>
      </c>
      <c r="AZ24" s="10" t="s">
        <v>281</v>
      </c>
      <c r="BA24" s="10" t="s">
        <v>281</v>
      </c>
      <c r="BB24" s="10" t="s">
        <v>281</v>
      </c>
      <c r="BC24" s="10" t="s">
        <v>281</v>
      </c>
      <c r="BE24" s="81">
        <v>0.19877760420722446</v>
      </c>
      <c r="BF24" s="10" t="s">
        <v>281</v>
      </c>
      <c r="BG24" s="81"/>
    </row>
    <row r="25" spans="1:59" x14ac:dyDescent="0.25">
      <c r="A25" s="54">
        <v>1857</v>
      </c>
      <c r="B25" s="10" t="s">
        <v>281</v>
      </c>
      <c r="C25" s="10" t="s">
        <v>281</v>
      </c>
      <c r="D25" s="10" t="s">
        <v>281</v>
      </c>
      <c r="E25" s="10" t="s">
        <v>281</v>
      </c>
      <c r="F25" s="10" t="s">
        <v>281</v>
      </c>
      <c r="G25" s="10" t="s">
        <v>281</v>
      </c>
      <c r="H25" s="10" t="s">
        <v>281</v>
      </c>
      <c r="I25" s="10" t="s">
        <v>281</v>
      </c>
      <c r="J25" s="10" t="s">
        <v>281</v>
      </c>
      <c r="K25" s="10" t="s">
        <v>281</v>
      </c>
      <c r="L25" s="10" t="s">
        <v>281</v>
      </c>
      <c r="M25" s="10" t="s">
        <v>281</v>
      </c>
      <c r="N25" s="10" t="s">
        <v>281</v>
      </c>
      <c r="O25" s="10" t="s">
        <v>281</v>
      </c>
      <c r="P25" s="10">
        <v>9.4457640609380533</v>
      </c>
      <c r="Q25" s="10" t="s">
        <v>281</v>
      </c>
      <c r="R25" s="10" t="s">
        <v>281</v>
      </c>
      <c r="S25" s="10" t="s">
        <v>281</v>
      </c>
      <c r="T25" s="10" t="s">
        <v>281</v>
      </c>
      <c r="U25" s="10" t="s">
        <v>281</v>
      </c>
      <c r="V25" s="10" t="s">
        <v>281</v>
      </c>
      <c r="W25" s="10" t="s">
        <v>281</v>
      </c>
      <c r="X25" s="10" t="s">
        <v>281</v>
      </c>
      <c r="Y25" s="10" t="s">
        <v>281</v>
      </c>
      <c r="Z25" s="10" t="s">
        <v>281</v>
      </c>
      <c r="AA25" s="10">
        <v>13.949391535195463</v>
      </c>
      <c r="AB25" s="10" t="s">
        <v>281</v>
      </c>
      <c r="AC25" s="10" t="s">
        <v>281</v>
      </c>
      <c r="AD25" s="10" t="s">
        <v>281</v>
      </c>
      <c r="AE25" s="10" t="s">
        <v>281</v>
      </c>
      <c r="AF25" s="10" t="s">
        <v>281</v>
      </c>
      <c r="AG25" s="10" t="s">
        <v>281</v>
      </c>
      <c r="AH25" s="10" t="s">
        <v>281</v>
      </c>
      <c r="AI25" s="10" t="s">
        <v>281</v>
      </c>
      <c r="AJ25" s="10" t="s">
        <v>281</v>
      </c>
      <c r="AK25" s="10" t="s">
        <v>281</v>
      </c>
      <c r="AL25" s="10" t="s">
        <v>281</v>
      </c>
      <c r="AM25" s="10" t="s">
        <v>281</v>
      </c>
      <c r="AN25" s="10" t="s">
        <v>281</v>
      </c>
      <c r="AO25" s="10" t="s">
        <v>281</v>
      </c>
      <c r="AP25" s="10" t="s">
        <v>281</v>
      </c>
      <c r="AQ25" s="10" t="s">
        <v>281</v>
      </c>
      <c r="AR25" s="10" t="s">
        <v>281</v>
      </c>
      <c r="AS25" s="10" t="s">
        <v>281</v>
      </c>
      <c r="AT25" s="10" t="s">
        <v>281</v>
      </c>
      <c r="AU25" s="10" t="s">
        <v>281</v>
      </c>
      <c r="AV25" s="10" t="s">
        <v>281</v>
      </c>
      <c r="AW25" s="10" t="s">
        <v>281</v>
      </c>
      <c r="AX25" s="10" t="s">
        <v>281</v>
      </c>
      <c r="AY25" s="10" t="s">
        <v>281</v>
      </c>
      <c r="AZ25" s="10" t="s">
        <v>281</v>
      </c>
      <c r="BA25" s="10" t="s">
        <v>281</v>
      </c>
      <c r="BB25" s="10" t="s">
        <v>281</v>
      </c>
      <c r="BC25" s="10" t="s">
        <v>281</v>
      </c>
      <c r="BE25" s="81">
        <v>0.19604958053198496</v>
      </c>
      <c r="BF25" s="10" t="s">
        <v>281</v>
      </c>
      <c r="BG25" s="81"/>
    </row>
    <row r="26" spans="1:59" x14ac:dyDescent="0.25">
      <c r="A26" s="54">
        <v>1858</v>
      </c>
      <c r="B26" s="10" t="s">
        <v>281</v>
      </c>
      <c r="C26" s="10" t="s">
        <v>281</v>
      </c>
      <c r="D26" s="10" t="s">
        <v>281</v>
      </c>
      <c r="E26" s="10" t="s">
        <v>281</v>
      </c>
      <c r="F26" s="10" t="s">
        <v>281</v>
      </c>
      <c r="G26" s="10" t="s">
        <v>281</v>
      </c>
      <c r="H26" s="10" t="s">
        <v>281</v>
      </c>
      <c r="I26" s="10" t="s">
        <v>281</v>
      </c>
      <c r="J26" s="10" t="s">
        <v>281</v>
      </c>
      <c r="K26" s="10" t="s">
        <v>281</v>
      </c>
      <c r="L26" s="10" t="s">
        <v>281</v>
      </c>
      <c r="M26" s="10" t="s">
        <v>281</v>
      </c>
      <c r="N26" s="10" t="s">
        <v>281</v>
      </c>
      <c r="O26" s="10" t="s">
        <v>281</v>
      </c>
      <c r="P26" s="10">
        <v>9.1582840065864488</v>
      </c>
      <c r="Q26" s="10" t="s">
        <v>281</v>
      </c>
      <c r="R26" s="10" t="s">
        <v>281</v>
      </c>
      <c r="S26" s="10" t="s">
        <v>281</v>
      </c>
      <c r="T26" s="10" t="s">
        <v>281</v>
      </c>
      <c r="U26" s="10" t="s">
        <v>281</v>
      </c>
      <c r="V26" s="10" t="s">
        <v>281</v>
      </c>
      <c r="W26" s="10" t="s">
        <v>281</v>
      </c>
      <c r="X26" s="10" t="s">
        <v>281</v>
      </c>
      <c r="Y26" s="10" t="s">
        <v>281</v>
      </c>
      <c r="Z26" s="10" t="s">
        <v>281</v>
      </c>
      <c r="AA26" s="10">
        <v>10.698940221680248</v>
      </c>
      <c r="AB26" s="10" t="s">
        <v>281</v>
      </c>
      <c r="AC26" s="10" t="s">
        <v>281</v>
      </c>
      <c r="AD26" s="10" t="s">
        <v>281</v>
      </c>
      <c r="AE26" s="10" t="s">
        <v>281</v>
      </c>
      <c r="AF26" s="10" t="s">
        <v>281</v>
      </c>
      <c r="AG26" s="10" t="s">
        <v>281</v>
      </c>
      <c r="AH26" s="10" t="s">
        <v>281</v>
      </c>
      <c r="AI26" s="10" t="s">
        <v>281</v>
      </c>
      <c r="AJ26" s="10" t="s">
        <v>281</v>
      </c>
      <c r="AK26" s="10" t="s">
        <v>281</v>
      </c>
      <c r="AL26" s="10" t="s">
        <v>281</v>
      </c>
      <c r="AM26" s="10" t="s">
        <v>281</v>
      </c>
      <c r="AN26" s="10" t="s">
        <v>281</v>
      </c>
      <c r="AO26" s="10" t="s">
        <v>281</v>
      </c>
      <c r="AP26" s="10" t="s">
        <v>281</v>
      </c>
      <c r="AQ26" s="10" t="s">
        <v>281</v>
      </c>
      <c r="AR26" s="10" t="s">
        <v>281</v>
      </c>
      <c r="AS26" s="10" t="s">
        <v>281</v>
      </c>
      <c r="AT26" s="10" t="s">
        <v>281</v>
      </c>
      <c r="AU26" s="10" t="s">
        <v>281</v>
      </c>
      <c r="AV26" s="10" t="s">
        <v>281</v>
      </c>
      <c r="AW26" s="10" t="s">
        <v>281</v>
      </c>
      <c r="AX26" s="10" t="s">
        <v>281</v>
      </c>
      <c r="AY26" s="10" t="s">
        <v>281</v>
      </c>
      <c r="AZ26" s="10" t="s">
        <v>281</v>
      </c>
      <c r="BA26" s="10" t="s">
        <v>281</v>
      </c>
      <c r="BB26" s="10" t="s">
        <v>281</v>
      </c>
      <c r="BC26" s="10" t="s">
        <v>281</v>
      </c>
      <c r="BE26" s="81">
        <v>0.19298105175433775</v>
      </c>
      <c r="BF26" s="10" t="s">
        <v>281</v>
      </c>
      <c r="BG26" s="81"/>
    </row>
    <row r="27" spans="1:59" x14ac:dyDescent="0.25">
      <c r="A27" s="54">
        <v>1859</v>
      </c>
      <c r="B27" s="10" t="s">
        <v>281</v>
      </c>
      <c r="C27" s="10" t="s">
        <v>281</v>
      </c>
      <c r="D27" s="10" t="s">
        <v>281</v>
      </c>
      <c r="E27" s="10" t="s">
        <v>281</v>
      </c>
      <c r="F27" s="10" t="s">
        <v>281</v>
      </c>
      <c r="G27" s="10" t="s">
        <v>281</v>
      </c>
      <c r="H27" s="10" t="s">
        <v>281</v>
      </c>
      <c r="I27" s="10" t="s">
        <v>281</v>
      </c>
      <c r="J27" s="10" t="s">
        <v>281</v>
      </c>
      <c r="K27" s="10" t="s">
        <v>281</v>
      </c>
      <c r="L27" s="10" t="s">
        <v>281</v>
      </c>
      <c r="M27" s="10" t="s">
        <v>281</v>
      </c>
      <c r="N27" s="10" t="s">
        <v>281</v>
      </c>
      <c r="O27" s="10" t="s">
        <v>281</v>
      </c>
      <c r="P27" s="10">
        <v>9.5601322341521282</v>
      </c>
      <c r="Q27" s="10" t="s">
        <v>281</v>
      </c>
      <c r="R27" s="10" t="s">
        <v>281</v>
      </c>
      <c r="S27" s="10" t="s">
        <v>281</v>
      </c>
      <c r="T27" s="10" t="s">
        <v>281</v>
      </c>
      <c r="U27" s="10" t="s">
        <v>281</v>
      </c>
      <c r="V27" s="10" t="s">
        <v>281</v>
      </c>
      <c r="W27" s="10" t="s">
        <v>281</v>
      </c>
      <c r="X27" s="10" t="s">
        <v>281</v>
      </c>
      <c r="Y27" s="10" t="s">
        <v>281</v>
      </c>
      <c r="Z27" s="10" t="s">
        <v>281</v>
      </c>
      <c r="AA27" s="10">
        <v>10.131468507484918</v>
      </c>
      <c r="AB27" s="10" t="s">
        <v>281</v>
      </c>
      <c r="AC27" s="10" t="s">
        <v>281</v>
      </c>
      <c r="AD27" s="10" t="s">
        <v>281</v>
      </c>
      <c r="AE27" s="10" t="s">
        <v>281</v>
      </c>
      <c r="AF27" s="10" t="s">
        <v>281</v>
      </c>
      <c r="AG27" s="10" t="s">
        <v>281</v>
      </c>
      <c r="AH27" s="10" t="s">
        <v>281</v>
      </c>
      <c r="AI27" s="10" t="s">
        <v>281</v>
      </c>
      <c r="AJ27" s="10" t="s">
        <v>281</v>
      </c>
      <c r="AK27" s="10" t="s">
        <v>281</v>
      </c>
      <c r="AL27" s="10" t="s">
        <v>281</v>
      </c>
      <c r="AM27" s="10" t="s">
        <v>281</v>
      </c>
      <c r="AN27" s="10" t="s">
        <v>281</v>
      </c>
      <c r="AO27" s="10" t="s">
        <v>281</v>
      </c>
      <c r="AP27" s="10" t="s">
        <v>281</v>
      </c>
      <c r="AQ27" s="10" t="s">
        <v>281</v>
      </c>
      <c r="AR27" s="10" t="s">
        <v>281</v>
      </c>
      <c r="AS27" s="10" t="s">
        <v>281</v>
      </c>
      <c r="AT27" s="10" t="s">
        <v>281</v>
      </c>
      <c r="AU27" s="10" t="s">
        <v>281</v>
      </c>
      <c r="AV27" s="10" t="s">
        <v>281</v>
      </c>
      <c r="AW27" s="10" t="s">
        <v>281</v>
      </c>
      <c r="AX27" s="10" t="s">
        <v>281</v>
      </c>
      <c r="AY27" s="10" t="s">
        <v>281</v>
      </c>
      <c r="AZ27" s="10" t="s">
        <v>281</v>
      </c>
      <c r="BA27" s="10" t="s">
        <v>281</v>
      </c>
      <c r="BB27" s="10" t="s">
        <v>281</v>
      </c>
      <c r="BC27" s="10" t="s">
        <v>281</v>
      </c>
      <c r="BE27" s="81">
        <v>0.19246437986387552</v>
      </c>
      <c r="BF27" s="10" t="s">
        <v>281</v>
      </c>
      <c r="BG27" s="81"/>
    </row>
    <row r="28" spans="1:59" x14ac:dyDescent="0.25">
      <c r="A28" s="54">
        <v>1860</v>
      </c>
      <c r="B28" s="10" t="s">
        <v>281</v>
      </c>
      <c r="C28" s="10" t="s">
        <v>281</v>
      </c>
      <c r="D28" s="10" t="s">
        <v>281</v>
      </c>
      <c r="E28" s="10" t="s">
        <v>281</v>
      </c>
      <c r="F28" s="10" t="s">
        <v>281</v>
      </c>
      <c r="G28" s="10" t="s">
        <v>281</v>
      </c>
      <c r="H28" s="10" t="s">
        <v>281</v>
      </c>
      <c r="I28" s="10" t="s">
        <v>281</v>
      </c>
      <c r="J28" s="10" t="s">
        <v>281</v>
      </c>
      <c r="K28" s="10" t="s">
        <v>281</v>
      </c>
      <c r="L28" s="10" t="s">
        <v>281</v>
      </c>
      <c r="M28" s="10" t="s">
        <v>281</v>
      </c>
      <c r="N28" s="10" t="s">
        <v>281</v>
      </c>
      <c r="O28" s="10" t="s">
        <v>281</v>
      </c>
      <c r="P28" s="10">
        <v>9.4488233413597342</v>
      </c>
      <c r="Q28" s="10" t="s">
        <v>281</v>
      </c>
      <c r="R28" s="10" t="s">
        <v>281</v>
      </c>
      <c r="S28" s="10" t="s">
        <v>281</v>
      </c>
      <c r="T28" s="10" t="s">
        <v>281</v>
      </c>
      <c r="U28" s="10" t="s">
        <v>281</v>
      </c>
      <c r="V28" s="10" t="s">
        <v>281</v>
      </c>
      <c r="W28" s="10" t="s">
        <v>281</v>
      </c>
      <c r="X28" s="10" t="s">
        <v>281</v>
      </c>
      <c r="Y28" s="10" t="s">
        <v>281</v>
      </c>
      <c r="Z28" s="10" t="s">
        <v>281</v>
      </c>
      <c r="AA28" s="10">
        <v>8.5893460635935703</v>
      </c>
      <c r="AB28" s="10" t="s">
        <v>281</v>
      </c>
      <c r="AC28" s="10" t="s">
        <v>281</v>
      </c>
      <c r="AD28" s="10" t="s">
        <v>281</v>
      </c>
      <c r="AE28" s="10" t="s">
        <v>281</v>
      </c>
      <c r="AF28" s="10" t="s">
        <v>281</v>
      </c>
      <c r="AG28" s="10" t="s">
        <v>281</v>
      </c>
      <c r="AH28" s="10" t="s">
        <v>281</v>
      </c>
      <c r="AI28" s="10" t="s">
        <v>281</v>
      </c>
      <c r="AJ28" s="10" t="s">
        <v>281</v>
      </c>
      <c r="AK28" s="10" t="s">
        <v>281</v>
      </c>
      <c r="AL28" s="10" t="s">
        <v>281</v>
      </c>
      <c r="AM28" s="10" t="s">
        <v>281</v>
      </c>
      <c r="AN28" s="10" t="s">
        <v>281</v>
      </c>
      <c r="AO28" s="10" t="s">
        <v>281</v>
      </c>
      <c r="AP28" s="10" t="s">
        <v>281</v>
      </c>
      <c r="AQ28" s="10" t="s">
        <v>281</v>
      </c>
      <c r="AR28" s="10" t="s">
        <v>281</v>
      </c>
      <c r="AS28" s="10" t="s">
        <v>281</v>
      </c>
      <c r="AT28" s="10" t="s">
        <v>281</v>
      </c>
      <c r="AU28" s="10" t="s">
        <v>281</v>
      </c>
      <c r="AV28" s="10" t="s">
        <v>281</v>
      </c>
      <c r="AW28" s="10" t="s">
        <v>281</v>
      </c>
      <c r="AX28" s="10" t="s">
        <v>281</v>
      </c>
      <c r="AY28" s="10" t="s">
        <v>281</v>
      </c>
      <c r="AZ28" s="10" t="s">
        <v>281</v>
      </c>
      <c r="BA28" s="10" t="s">
        <v>281</v>
      </c>
      <c r="BB28" s="10" t="s">
        <v>281</v>
      </c>
      <c r="BC28" s="10" t="s">
        <v>281</v>
      </c>
      <c r="BE28" s="81">
        <v>0.19260705856382937</v>
      </c>
      <c r="BF28" s="10" t="s">
        <v>281</v>
      </c>
      <c r="BG28" s="81"/>
    </row>
    <row r="29" spans="1:59" x14ac:dyDescent="0.25">
      <c r="A29" s="54">
        <v>1861</v>
      </c>
      <c r="B29" s="10" t="s">
        <v>281</v>
      </c>
      <c r="C29" s="10" t="s">
        <v>281</v>
      </c>
      <c r="D29" s="10" t="s">
        <v>281</v>
      </c>
      <c r="E29" s="10" t="s">
        <v>281</v>
      </c>
      <c r="F29" s="10" t="s">
        <v>281</v>
      </c>
      <c r="G29" s="10" t="s">
        <v>281</v>
      </c>
      <c r="H29" s="10" t="s">
        <v>281</v>
      </c>
      <c r="I29" s="10" t="s">
        <v>281</v>
      </c>
      <c r="J29" s="10" t="s">
        <v>281</v>
      </c>
      <c r="K29" s="10" t="s">
        <v>281</v>
      </c>
      <c r="L29" s="10" t="s">
        <v>281</v>
      </c>
      <c r="M29" s="10" t="s">
        <v>281</v>
      </c>
      <c r="N29" s="10" t="s">
        <v>281</v>
      </c>
      <c r="O29" s="10" t="s">
        <v>281</v>
      </c>
      <c r="P29" s="10">
        <v>8.8329679663691287</v>
      </c>
      <c r="Q29" s="10" t="s">
        <v>281</v>
      </c>
      <c r="R29" s="10" t="s">
        <v>281</v>
      </c>
      <c r="S29" s="10" t="s">
        <v>281</v>
      </c>
      <c r="T29" s="10" t="s">
        <v>281</v>
      </c>
      <c r="U29" s="10" t="s">
        <v>281</v>
      </c>
      <c r="V29" s="10" t="s">
        <v>281</v>
      </c>
      <c r="W29" s="10" t="s">
        <v>281</v>
      </c>
      <c r="X29" s="10" t="s">
        <v>281</v>
      </c>
      <c r="Y29" s="10" t="s">
        <v>281</v>
      </c>
      <c r="Z29" s="10" t="s">
        <v>281</v>
      </c>
      <c r="AA29" s="10">
        <v>8.7590521537248893</v>
      </c>
      <c r="AB29" s="10" t="s">
        <v>281</v>
      </c>
      <c r="AC29" s="10" t="s">
        <v>281</v>
      </c>
      <c r="AD29" s="10" t="s">
        <v>281</v>
      </c>
      <c r="AE29" s="10" t="s">
        <v>281</v>
      </c>
      <c r="AF29" s="10" t="s">
        <v>281</v>
      </c>
      <c r="AG29" s="10" t="s">
        <v>281</v>
      </c>
      <c r="AH29" s="10" t="s">
        <v>281</v>
      </c>
      <c r="AI29" s="10" t="s">
        <v>281</v>
      </c>
      <c r="AJ29" s="10" t="s">
        <v>281</v>
      </c>
      <c r="AK29" s="10" t="s">
        <v>281</v>
      </c>
      <c r="AL29" s="10" t="s">
        <v>281</v>
      </c>
      <c r="AM29" s="10" t="s">
        <v>281</v>
      </c>
      <c r="AN29" s="10" t="s">
        <v>281</v>
      </c>
      <c r="AO29" s="10" t="s">
        <v>281</v>
      </c>
      <c r="AP29" s="10" t="s">
        <v>281</v>
      </c>
      <c r="AQ29" s="10" t="s">
        <v>281</v>
      </c>
      <c r="AR29" s="10" t="s">
        <v>281</v>
      </c>
      <c r="AS29" s="10" t="s">
        <v>281</v>
      </c>
      <c r="AT29" s="10" t="s">
        <v>281</v>
      </c>
      <c r="AU29" s="10" t="s">
        <v>281</v>
      </c>
      <c r="AV29" s="10" t="s">
        <v>281</v>
      </c>
      <c r="AW29" s="10" t="s">
        <v>281</v>
      </c>
      <c r="AX29" s="10" t="s">
        <v>281</v>
      </c>
      <c r="AY29" s="10" t="s">
        <v>281</v>
      </c>
      <c r="AZ29" s="10" t="s">
        <v>281</v>
      </c>
      <c r="BA29" s="10" t="s">
        <v>281</v>
      </c>
      <c r="BB29" s="10" t="s">
        <v>281</v>
      </c>
      <c r="BC29" s="10" t="s">
        <v>281</v>
      </c>
      <c r="BE29" s="81">
        <v>0.19238201228785617</v>
      </c>
      <c r="BF29" s="10" t="s">
        <v>281</v>
      </c>
      <c r="BG29" s="81"/>
    </row>
    <row r="30" spans="1:59" x14ac:dyDescent="0.25">
      <c r="A30" s="54">
        <v>1862</v>
      </c>
      <c r="B30" s="10" t="s">
        <v>281</v>
      </c>
      <c r="C30" s="10" t="s">
        <v>281</v>
      </c>
      <c r="D30" s="10" t="s">
        <v>281</v>
      </c>
      <c r="E30" s="10" t="s">
        <v>281</v>
      </c>
      <c r="F30" s="10" t="s">
        <v>281</v>
      </c>
      <c r="G30" s="10" t="s">
        <v>281</v>
      </c>
      <c r="H30" s="10" t="s">
        <v>281</v>
      </c>
      <c r="I30" s="10" t="s">
        <v>281</v>
      </c>
      <c r="J30" s="10" t="s">
        <v>281</v>
      </c>
      <c r="K30" s="10" t="s">
        <v>281</v>
      </c>
      <c r="L30" s="10" t="s">
        <v>281</v>
      </c>
      <c r="M30" s="10" t="s">
        <v>281</v>
      </c>
      <c r="N30" s="10" t="s">
        <v>281</v>
      </c>
      <c r="O30" s="10" t="s">
        <v>281</v>
      </c>
      <c r="P30" s="10">
        <v>8.8195290215026709</v>
      </c>
      <c r="Q30" s="10" t="s">
        <v>281</v>
      </c>
      <c r="R30" s="10" t="s">
        <v>281</v>
      </c>
      <c r="S30" s="10" t="s">
        <v>281</v>
      </c>
      <c r="T30" s="10" t="s">
        <v>281</v>
      </c>
      <c r="U30" s="10" t="s">
        <v>281</v>
      </c>
      <c r="V30" s="10" t="s">
        <v>281</v>
      </c>
      <c r="W30" s="10" t="s">
        <v>281</v>
      </c>
      <c r="X30" s="10" t="s">
        <v>281</v>
      </c>
      <c r="Y30" s="10" t="s">
        <v>281</v>
      </c>
      <c r="Z30" s="10" t="s">
        <v>281</v>
      </c>
      <c r="AA30" s="10">
        <v>9.9601563884318622</v>
      </c>
      <c r="AB30" s="10" t="s">
        <v>281</v>
      </c>
      <c r="AC30" s="10" t="s">
        <v>281</v>
      </c>
      <c r="AD30" s="10" t="s">
        <v>281</v>
      </c>
      <c r="AE30" s="10" t="s">
        <v>281</v>
      </c>
      <c r="AF30" s="10" t="s">
        <v>281</v>
      </c>
      <c r="AG30" s="10" t="s">
        <v>281</v>
      </c>
      <c r="AH30" s="10" t="s">
        <v>281</v>
      </c>
      <c r="AI30" s="10" t="s">
        <v>281</v>
      </c>
      <c r="AJ30" s="10" t="s">
        <v>281</v>
      </c>
      <c r="AK30" s="10" t="s">
        <v>281</v>
      </c>
      <c r="AL30" s="10" t="s">
        <v>281</v>
      </c>
      <c r="AM30" s="10" t="s">
        <v>281</v>
      </c>
      <c r="AN30" s="10" t="s">
        <v>281</v>
      </c>
      <c r="AO30" s="10" t="s">
        <v>281</v>
      </c>
      <c r="AP30" s="10" t="s">
        <v>281</v>
      </c>
      <c r="AQ30" s="10" t="s">
        <v>281</v>
      </c>
      <c r="AR30" s="10" t="s">
        <v>281</v>
      </c>
      <c r="AS30" s="10" t="s">
        <v>281</v>
      </c>
      <c r="AT30" s="10" t="s">
        <v>281</v>
      </c>
      <c r="AU30" s="10" t="s">
        <v>281</v>
      </c>
      <c r="AV30" s="10" t="s">
        <v>281</v>
      </c>
      <c r="AW30" s="10" t="s">
        <v>281</v>
      </c>
      <c r="AX30" s="10" t="s">
        <v>281</v>
      </c>
      <c r="AY30" s="10" t="s">
        <v>281</v>
      </c>
      <c r="AZ30" s="10" t="s">
        <v>281</v>
      </c>
      <c r="BA30" s="10" t="s">
        <v>281</v>
      </c>
      <c r="BB30" s="10" t="s">
        <v>281</v>
      </c>
      <c r="BC30" s="10" t="s">
        <v>281</v>
      </c>
      <c r="BE30" s="81">
        <v>0.19274865762548943</v>
      </c>
      <c r="BF30" s="10" t="s">
        <v>281</v>
      </c>
      <c r="BG30" s="81"/>
    </row>
    <row r="31" spans="1:59" x14ac:dyDescent="0.25">
      <c r="A31" s="54">
        <v>1863</v>
      </c>
      <c r="B31" s="10" t="s">
        <v>281</v>
      </c>
      <c r="C31" s="10" t="s">
        <v>281</v>
      </c>
      <c r="D31" s="10" t="s">
        <v>281</v>
      </c>
      <c r="E31" s="10" t="s">
        <v>281</v>
      </c>
      <c r="F31" s="10" t="s">
        <v>281</v>
      </c>
      <c r="G31" s="10" t="s">
        <v>281</v>
      </c>
      <c r="H31" s="10" t="s">
        <v>281</v>
      </c>
      <c r="I31" s="10" t="s">
        <v>281</v>
      </c>
      <c r="J31" s="10" t="s">
        <v>281</v>
      </c>
      <c r="K31" s="10" t="s">
        <v>281</v>
      </c>
      <c r="L31" s="10" t="s">
        <v>281</v>
      </c>
      <c r="M31" s="10" t="s">
        <v>281</v>
      </c>
      <c r="N31" s="10" t="s">
        <v>281</v>
      </c>
      <c r="O31" s="10" t="s">
        <v>281</v>
      </c>
      <c r="P31" s="10">
        <v>8.978262318488019</v>
      </c>
      <c r="Q31" s="10" t="s">
        <v>281</v>
      </c>
      <c r="R31" s="10" t="s">
        <v>281</v>
      </c>
      <c r="S31" s="10" t="s">
        <v>281</v>
      </c>
      <c r="T31" s="10" t="s">
        <v>281</v>
      </c>
      <c r="U31" s="10" t="s">
        <v>281</v>
      </c>
      <c r="V31" s="10" t="s">
        <v>281</v>
      </c>
      <c r="W31" s="10" t="s">
        <v>281</v>
      </c>
      <c r="X31" s="10" t="s">
        <v>281</v>
      </c>
      <c r="Y31" s="10" t="s">
        <v>281</v>
      </c>
      <c r="Z31" s="10" t="s">
        <v>281</v>
      </c>
      <c r="AA31" s="10">
        <v>11.175232632567312</v>
      </c>
      <c r="AB31" s="10" t="s">
        <v>281</v>
      </c>
      <c r="AC31" s="10" t="s">
        <v>281</v>
      </c>
      <c r="AD31" s="10" t="s">
        <v>281</v>
      </c>
      <c r="AE31" s="10" t="s">
        <v>281</v>
      </c>
      <c r="AF31" s="10" t="s">
        <v>281</v>
      </c>
      <c r="AG31" s="10" t="s">
        <v>281</v>
      </c>
      <c r="AH31" s="10" t="s">
        <v>281</v>
      </c>
      <c r="AI31" s="10" t="s">
        <v>281</v>
      </c>
      <c r="AJ31" s="10" t="s">
        <v>281</v>
      </c>
      <c r="AK31" s="10" t="s">
        <v>281</v>
      </c>
      <c r="AL31" s="10" t="s">
        <v>281</v>
      </c>
      <c r="AM31" s="10" t="s">
        <v>281</v>
      </c>
      <c r="AN31" s="10" t="s">
        <v>281</v>
      </c>
      <c r="AO31" s="10" t="s">
        <v>281</v>
      </c>
      <c r="AP31" s="10" t="s">
        <v>281</v>
      </c>
      <c r="AQ31" s="10" t="s">
        <v>281</v>
      </c>
      <c r="AR31" s="10" t="s">
        <v>281</v>
      </c>
      <c r="AS31" s="10" t="s">
        <v>281</v>
      </c>
      <c r="AT31" s="10" t="s">
        <v>281</v>
      </c>
      <c r="AU31" s="10" t="s">
        <v>281</v>
      </c>
      <c r="AV31" s="10" t="s">
        <v>281</v>
      </c>
      <c r="AW31" s="10" t="s">
        <v>281</v>
      </c>
      <c r="AX31" s="10" t="s">
        <v>281</v>
      </c>
      <c r="AY31" s="10" t="s">
        <v>281</v>
      </c>
      <c r="AZ31" s="10" t="s">
        <v>281</v>
      </c>
      <c r="BA31" s="10" t="s">
        <v>281</v>
      </c>
      <c r="BB31" s="10" t="s">
        <v>281</v>
      </c>
      <c r="BC31" s="10" t="s">
        <v>281</v>
      </c>
      <c r="BE31" s="81">
        <v>0.19356451322542761</v>
      </c>
      <c r="BF31" s="10" t="s">
        <v>281</v>
      </c>
      <c r="BG31" s="81"/>
    </row>
    <row r="32" spans="1:59" x14ac:dyDescent="0.25">
      <c r="A32" s="54">
        <v>1864</v>
      </c>
      <c r="B32" s="10" t="s">
        <v>281</v>
      </c>
      <c r="C32" s="10" t="s">
        <v>281</v>
      </c>
      <c r="D32" s="10" t="s">
        <v>281</v>
      </c>
      <c r="E32" s="10" t="s">
        <v>281</v>
      </c>
      <c r="F32" s="10" t="s">
        <v>281</v>
      </c>
      <c r="G32" s="10" t="s">
        <v>281</v>
      </c>
      <c r="H32" s="10" t="s">
        <v>281</v>
      </c>
      <c r="I32" s="10" t="s">
        <v>281</v>
      </c>
      <c r="J32" s="10" t="s">
        <v>281</v>
      </c>
      <c r="K32" s="10" t="s">
        <v>281</v>
      </c>
      <c r="L32" s="10" t="s">
        <v>281</v>
      </c>
      <c r="M32" s="10" t="s">
        <v>281</v>
      </c>
      <c r="N32" s="10" t="s">
        <v>281</v>
      </c>
      <c r="O32" s="10" t="s">
        <v>281</v>
      </c>
      <c r="P32" s="10">
        <v>9.6029349329267468</v>
      </c>
      <c r="Q32" s="10" t="s">
        <v>281</v>
      </c>
      <c r="R32" s="10" t="s">
        <v>281</v>
      </c>
      <c r="S32" s="10" t="s">
        <v>281</v>
      </c>
      <c r="T32" s="10" t="s">
        <v>281</v>
      </c>
      <c r="U32" s="10" t="s">
        <v>281</v>
      </c>
      <c r="V32" s="10" t="s">
        <v>281</v>
      </c>
      <c r="W32" s="10" t="s">
        <v>281</v>
      </c>
      <c r="X32" s="10" t="s">
        <v>281</v>
      </c>
      <c r="Y32" s="10" t="s">
        <v>281</v>
      </c>
      <c r="Z32" s="10" t="s">
        <v>281</v>
      </c>
      <c r="AA32" s="10">
        <v>7.649043394873706</v>
      </c>
      <c r="AB32" s="10" t="s">
        <v>281</v>
      </c>
      <c r="AC32" s="10" t="s">
        <v>281</v>
      </c>
      <c r="AD32" s="10" t="s">
        <v>281</v>
      </c>
      <c r="AE32" s="10" t="s">
        <v>281</v>
      </c>
      <c r="AF32" s="10" t="s">
        <v>281</v>
      </c>
      <c r="AG32" s="10" t="s">
        <v>281</v>
      </c>
      <c r="AH32" s="10" t="s">
        <v>281</v>
      </c>
      <c r="AI32" s="10" t="s">
        <v>281</v>
      </c>
      <c r="AJ32" s="10" t="s">
        <v>281</v>
      </c>
      <c r="AK32" s="10" t="s">
        <v>281</v>
      </c>
      <c r="AL32" s="10" t="s">
        <v>281</v>
      </c>
      <c r="AM32" s="10" t="s">
        <v>281</v>
      </c>
      <c r="AN32" s="10" t="s">
        <v>281</v>
      </c>
      <c r="AO32" s="10" t="s">
        <v>281</v>
      </c>
      <c r="AP32" s="10" t="s">
        <v>281</v>
      </c>
      <c r="AQ32" s="10" t="s">
        <v>281</v>
      </c>
      <c r="AR32" s="10" t="s">
        <v>281</v>
      </c>
      <c r="AS32" s="10" t="s">
        <v>281</v>
      </c>
      <c r="AT32" s="10" t="s">
        <v>281</v>
      </c>
      <c r="AU32" s="10" t="s">
        <v>281</v>
      </c>
      <c r="AV32" s="10" t="s">
        <v>281</v>
      </c>
      <c r="AW32" s="10" t="s">
        <v>281</v>
      </c>
      <c r="AX32" s="10" t="s">
        <v>281</v>
      </c>
      <c r="AY32" s="10" t="s">
        <v>281</v>
      </c>
      <c r="AZ32" s="10" t="s">
        <v>281</v>
      </c>
      <c r="BA32" s="10" t="s">
        <v>281</v>
      </c>
      <c r="BB32" s="10" t="s">
        <v>281</v>
      </c>
      <c r="BC32" s="10" t="s">
        <v>281</v>
      </c>
      <c r="BE32" s="81">
        <v>0.19365821318841769</v>
      </c>
      <c r="BF32" s="10" t="s">
        <v>281</v>
      </c>
      <c r="BG32" s="81"/>
    </row>
    <row r="33" spans="1:59" x14ac:dyDescent="0.25">
      <c r="A33" s="54">
        <v>1865</v>
      </c>
      <c r="B33" s="10" t="s">
        <v>281</v>
      </c>
      <c r="C33" s="10" t="s">
        <v>281</v>
      </c>
      <c r="D33" s="10" t="s">
        <v>281</v>
      </c>
      <c r="E33" s="10" t="s">
        <v>281</v>
      </c>
      <c r="F33" s="10" t="s">
        <v>281</v>
      </c>
      <c r="G33" s="10" t="s">
        <v>281</v>
      </c>
      <c r="H33" s="10" t="s">
        <v>281</v>
      </c>
      <c r="I33" s="10" t="s">
        <v>281</v>
      </c>
      <c r="J33" s="10" t="s">
        <v>281</v>
      </c>
      <c r="K33" s="10" t="s">
        <v>281</v>
      </c>
      <c r="L33" s="10" t="s">
        <v>281</v>
      </c>
      <c r="M33" s="10" t="s">
        <v>281</v>
      </c>
      <c r="N33" s="10" t="s">
        <v>281</v>
      </c>
      <c r="O33" s="10" t="s">
        <v>281</v>
      </c>
      <c r="P33" s="10">
        <v>10.08547550883047</v>
      </c>
      <c r="Q33" s="10" t="s">
        <v>281</v>
      </c>
      <c r="R33" s="10" t="s">
        <v>281</v>
      </c>
      <c r="S33" s="10" t="s">
        <v>281</v>
      </c>
      <c r="T33" s="10" t="s">
        <v>281</v>
      </c>
      <c r="U33" s="10" t="s">
        <v>281</v>
      </c>
      <c r="V33" s="10" t="s">
        <v>281</v>
      </c>
      <c r="W33" s="10" t="s">
        <v>281</v>
      </c>
      <c r="X33" s="10" t="s">
        <v>281</v>
      </c>
      <c r="Y33" s="10" t="s">
        <v>281</v>
      </c>
      <c r="Z33" s="10" t="s">
        <v>281</v>
      </c>
      <c r="AA33" s="10">
        <v>7.5211587438315153</v>
      </c>
      <c r="AB33" s="10" t="s">
        <v>281</v>
      </c>
      <c r="AC33" s="10" t="s">
        <v>281</v>
      </c>
      <c r="AD33" s="10" t="s">
        <v>281</v>
      </c>
      <c r="AE33" s="10" t="s">
        <v>281</v>
      </c>
      <c r="AF33" s="10" t="s">
        <v>281</v>
      </c>
      <c r="AG33" s="10" t="s">
        <v>281</v>
      </c>
      <c r="AH33" s="10" t="s">
        <v>281</v>
      </c>
      <c r="AI33" s="10" t="s">
        <v>281</v>
      </c>
      <c r="AJ33" s="10" t="s">
        <v>281</v>
      </c>
      <c r="AK33" s="10" t="s">
        <v>281</v>
      </c>
      <c r="AL33" s="10" t="s">
        <v>281</v>
      </c>
      <c r="AM33" s="10" t="s">
        <v>281</v>
      </c>
      <c r="AN33" s="10" t="s">
        <v>281</v>
      </c>
      <c r="AO33" s="10" t="s">
        <v>281</v>
      </c>
      <c r="AP33" s="10" t="s">
        <v>281</v>
      </c>
      <c r="AQ33" s="10" t="s">
        <v>281</v>
      </c>
      <c r="AR33" s="10" t="s">
        <v>281</v>
      </c>
      <c r="AS33" s="10" t="s">
        <v>281</v>
      </c>
      <c r="AT33" s="10" t="s">
        <v>281</v>
      </c>
      <c r="AU33" s="10" t="s">
        <v>281</v>
      </c>
      <c r="AV33" s="10" t="s">
        <v>281</v>
      </c>
      <c r="AW33" s="10" t="s">
        <v>281</v>
      </c>
      <c r="AX33" s="10" t="s">
        <v>281</v>
      </c>
      <c r="AY33" s="10" t="s">
        <v>281</v>
      </c>
      <c r="AZ33" s="10" t="s">
        <v>281</v>
      </c>
      <c r="BA33" s="10" t="s">
        <v>281</v>
      </c>
      <c r="BB33" s="10" t="s">
        <v>281</v>
      </c>
      <c r="BC33" s="10" t="s">
        <v>281</v>
      </c>
      <c r="BE33" s="81">
        <v>0.19448913282580904</v>
      </c>
      <c r="BF33" s="10" t="s">
        <v>281</v>
      </c>
      <c r="BG33" s="81"/>
    </row>
    <row r="34" spans="1:59" x14ac:dyDescent="0.25">
      <c r="A34" s="54">
        <v>1866</v>
      </c>
      <c r="B34" s="10" t="s">
        <v>281</v>
      </c>
      <c r="C34" s="10" t="s">
        <v>281</v>
      </c>
      <c r="D34" s="10" t="s">
        <v>281</v>
      </c>
      <c r="E34" s="10" t="s">
        <v>281</v>
      </c>
      <c r="F34" s="10" t="s">
        <v>281</v>
      </c>
      <c r="G34" s="10" t="s">
        <v>281</v>
      </c>
      <c r="H34" s="10" t="s">
        <v>281</v>
      </c>
      <c r="I34" s="10" t="s">
        <v>281</v>
      </c>
      <c r="J34" s="10" t="s">
        <v>281</v>
      </c>
      <c r="K34" s="10" t="s">
        <v>281</v>
      </c>
      <c r="L34" s="10" t="s">
        <v>281</v>
      </c>
      <c r="M34" s="10" t="s">
        <v>281</v>
      </c>
      <c r="N34" s="10" t="s">
        <v>281</v>
      </c>
      <c r="O34" s="10" t="s">
        <v>281</v>
      </c>
      <c r="P34" s="10">
        <v>10.898079198944417</v>
      </c>
      <c r="Q34" s="10" t="s">
        <v>281</v>
      </c>
      <c r="R34" s="10" t="s">
        <v>281</v>
      </c>
      <c r="S34" s="10" t="s">
        <v>281</v>
      </c>
      <c r="T34" s="10" t="s">
        <v>281</v>
      </c>
      <c r="U34" s="10" t="s">
        <v>281</v>
      </c>
      <c r="V34" s="10" t="s">
        <v>281</v>
      </c>
      <c r="W34" s="10" t="s">
        <v>281</v>
      </c>
      <c r="X34" s="10" t="s">
        <v>281</v>
      </c>
      <c r="Y34" s="10" t="s">
        <v>281</v>
      </c>
      <c r="Z34" s="10" t="s">
        <v>281</v>
      </c>
      <c r="AA34" s="10">
        <v>7.1495284249427016</v>
      </c>
      <c r="AB34" s="10" t="s">
        <v>281</v>
      </c>
      <c r="AC34" s="10" t="s">
        <v>281</v>
      </c>
      <c r="AD34" s="10" t="s">
        <v>281</v>
      </c>
      <c r="AE34" s="10" t="s">
        <v>281</v>
      </c>
      <c r="AF34" s="10" t="s">
        <v>281</v>
      </c>
      <c r="AG34" s="10" t="s">
        <v>281</v>
      </c>
      <c r="AH34" s="10" t="s">
        <v>281</v>
      </c>
      <c r="AI34" s="10" t="s">
        <v>281</v>
      </c>
      <c r="AJ34" s="10" t="s">
        <v>281</v>
      </c>
      <c r="AK34" s="10" t="s">
        <v>281</v>
      </c>
      <c r="AL34" s="10" t="s">
        <v>281</v>
      </c>
      <c r="AM34" s="10" t="s">
        <v>281</v>
      </c>
      <c r="AN34" s="10" t="s">
        <v>281</v>
      </c>
      <c r="AO34" s="10" t="s">
        <v>281</v>
      </c>
      <c r="AP34" s="10" t="s">
        <v>281</v>
      </c>
      <c r="AQ34" s="10" t="s">
        <v>281</v>
      </c>
      <c r="AR34" s="10" t="s">
        <v>281</v>
      </c>
      <c r="AS34" s="10" t="s">
        <v>281</v>
      </c>
      <c r="AT34" s="10" t="s">
        <v>281</v>
      </c>
      <c r="AU34" s="10" t="s">
        <v>281</v>
      </c>
      <c r="AV34" s="10" t="s">
        <v>281</v>
      </c>
      <c r="AW34" s="10" t="s">
        <v>281</v>
      </c>
      <c r="AX34" s="10" t="s">
        <v>281</v>
      </c>
      <c r="AY34" s="10" t="s">
        <v>281</v>
      </c>
      <c r="AZ34" s="10" t="s">
        <v>281</v>
      </c>
      <c r="BA34" s="10" t="s">
        <v>281</v>
      </c>
      <c r="BB34" s="10" t="s">
        <v>281</v>
      </c>
      <c r="BC34" s="10" t="s">
        <v>281</v>
      </c>
      <c r="BE34" s="81">
        <v>0.19664541335540051</v>
      </c>
      <c r="BF34" s="10" t="s">
        <v>281</v>
      </c>
      <c r="BG34" s="81"/>
    </row>
    <row r="35" spans="1:59" x14ac:dyDescent="0.25">
      <c r="A35" s="54">
        <v>1867</v>
      </c>
      <c r="B35" s="10" t="s">
        <v>281</v>
      </c>
      <c r="C35" s="10" t="s">
        <v>281</v>
      </c>
      <c r="D35" s="10" t="s">
        <v>281</v>
      </c>
      <c r="E35" s="10" t="s">
        <v>281</v>
      </c>
      <c r="F35" s="10" t="s">
        <v>281</v>
      </c>
      <c r="G35" s="10" t="s">
        <v>281</v>
      </c>
      <c r="H35" s="10" t="s">
        <v>281</v>
      </c>
      <c r="I35" s="10" t="s">
        <v>281</v>
      </c>
      <c r="J35" s="10" t="s">
        <v>281</v>
      </c>
      <c r="K35" s="10" t="s">
        <v>281</v>
      </c>
      <c r="L35" s="10" t="s">
        <v>281</v>
      </c>
      <c r="M35" s="10" t="s">
        <v>281</v>
      </c>
      <c r="N35" s="10" t="s">
        <v>281</v>
      </c>
      <c r="O35" s="10" t="s">
        <v>281</v>
      </c>
      <c r="P35" s="10">
        <v>10.502740781407823</v>
      </c>
      <c r="Q35" s="10" t="s">
        <v>281</v>
      </c>
      <c r="R35" s="10" t="s">
        <v>281</v>
      </c>
      <c r="S35" s="10" t="s">
        <v>281</v>
      </c>
      <c r="T35" s="10" t="s">
        <v>281</v>
      </c>
      <c r="U35" s="10" t="s">
        <v>281</v>
      </c>
      <c r="V35" s="10" t="s">
        <v>281</v>
      </c>
      <c r="W35" s="10" t="s">
        <v>281</v>
      </c>
      <c r="X35" s="10" t="s">
        <v>281</v>
      </c>
      <c r="Y35" s="10" t="s">
        <v>281</v>
      </c>
      <c r="Z35" s="10" t="s">
        <v>281</v>
      </c>
      <c r="AA35" s="10">
        <v>8.5400579691601255</v>
      </c>
      <c r="AB35" s="10">
        <v>12.330500000000001</v>
      </c>
      <c r="AC35" s="10" t="s">
        <v>281</v>
      </c>
      <c r="AD35" s="10" t="s">
        <v>281</v>
      </c>
      <c r="AE35" s="10" t="s">
        <v>281</v>
      </c>
      <c r="AF35" s="10" t="s">
        <v>281</v>
      </c>
      <c r="AG35" s="10" t="s">
        <v>281</v>
      </c>
      <c r="AH35" s="10" t="s">
        <v>281</v>
      </c>
      <c r="AI35" s="10" t="s">
        <v>281</v>
      </c>
      <c r="AJ35" s="10" t="s">
        <v>281</v>
      </c>
      <c r="AK35" s="10" t="s">
        <v>281</v>
      </c>
      <c r="AL35" s="10" t="s">
        <v>281</v>
      </c>
      <c r="AM35" s="10" t="s">
        <v>281</v>
      </c>
      <c r="AN35" s="10" t="s">
        <v>281</v>
      </c>
      <c r="AO35" s="10" t="s">
        <v>281</v>
      </c>
      <c r="AP35" s="10" t="s">
        <v>281</v>
      </c>
      <c r="AQ35" s="10" t="s">
        <v>281</v>
      </c>
      <c r="AR35" s="10" t="s">
        <v>281</v>
      </c>
      <c r="AS35" s="10" t="s">
        <v>281</v>
      </c>
      <c r="AT35" s="10" t="s">
        <v>281</v>
      </c>
      <c r="AU35" s="10" t="s">
        <v>281</v>
      </c>
      <c r="AV35" s="10" t="s">
        <v>281</v>
      </c>
      <c r="AW35" s="10" t="s">
        <v>281</v>
      </c>
      <c r="AX35" s="10" t="s">
        <v>281</v>
      </c>
      <c r="AY35" s="10" t="s">
        <v>281</v>
      </c>
      <c r="AZ35" s="10" t="s">
        <v>281</v>
      </c>
      <c r="BA35" s="10" t="s">
        <v>281</v>
      </c>
      <c r="BB35" s="10" t="s">
        <v>281</v>
      </c>
      <c r="BC35" s="10" t="s">
        <v>281</v>
      </c>
      <c r="BE35" s="81">
        <v>0.2359881954967688</v>
      </c>
      <c r="BF35" s="10" t="s">
        <v>281</v>
      </c>
      <c r="BG35" s="81"/>
    </row>
    <row r="36" spans="1:59" x14ac:dyDescent="0.25">
      <c r="A36" s="54">
        <v>1868</v>
      </c>
      <c r="B36" s="10" t="s">
        <v>281</v>
      </c>
      <c r="C36" s="10" t="s">
        <v>281</v>
      </c>
      <c r="D36" s="10" t="s">
        <v>281</v>
      </c>
      <c r="E36" s="10" t="s">
        <v>281</v>
      </c>
      <c r="F36" s="10" t="s">
        <v>281</v>
      </c>
      <c r="G36" s="10" t="s">
        <v>281</v>
      </c>
      <c r="H36" s="10" t="s">
        <v>281</v>
      </c>
      <c r="I36" s="10" t="s">
        <v>281</v>
      </c>
      <c r="J36" s="10" t="s">
        <v>281</v>
      </c>
      <c r="K36" s="10" t="s">
        <v>281</v>
      </c>
      <c r="L36" s="10" t="s">
        <v>281</v>
      </c>
      <c r="M36" s="10" t="s">
        <v>281</v>
      </c>
      <c r="N36" s="10" t="s">
        <v>281</v>
      </c>
      <c r="O36" s="10" t="s">
        <v>281</v>
      </c>
      <c r="P36" s="10">
        <v>10.459441070254497</v>
      </c>
      <c r="Q36" s="10" t="s">
        <v>281</v>
      </c>
      <c r="R36" s="10" t="s">
        <v>281</v>
      </c>
      <c r="S36" s="10" t="s">
        <v>281</v>
      </c>
      <c r="T36" s="10" t="s">
        <v>281</v>
      </c>
      <c r="U36" s="10" t="s">
        <v>281</v>
      </c>
      <c r="V36" s="10" t="s">
        <v>281</v>
      </c>
      <c r="W36" s="10" t="s">
        <v>281</v>
      </c>
      <c r="X36" s="10" t="s">
        <v>281</v>
      </c>
      <c r="Y36" s="10" t="s">
        <v>281</v>
      </c>
      <c r="Z36" s="10" t="s">
        <v>281</v>
      </c>
      <c r="AA36" s="10">
        <v>9.2586093320656335</v>
      </c>
      <c r="AB36" s="10" t="s">
        <v>281</v>
      </c>
      <c r="AC36" s="10" t="s">
        <v>281</v>
      </c>
      <c r="AD36" s="10" t="s">
        <v>281</v>
      </c>
      <c r="AE36" s="10" t="s">
        <v>281</v>
      </c>
      <c r="AF36" s="10" t="s">
        <v>281</v>
      </c>
      <c r="AG36" s="10" t="s">
        <v>281</v>
      </c>
      <c r="AH36" s="10" t="s">
        <v>281</v>
      </c>
      <c r="AI36" s="10" t="s">
        <v>281</v>
      </c>
      <c r="AJ36" s="10" t="s">
        <v>281</v>
      </c>
      <c r="AK36" s="10" t="s">
        <v>281</v>
      </c>
      <c r="AL36" s="10" t="s">
        <v>281</v>
      </c>
      <c r="AM36" s="10" t="s">
        <v>281</v>
      </c>
      <c r="AN36" s="10" t="s">
        <v>281</v>
      </c>
      <c r="AO36" s="10" t="s">
        <v>281</v>
      </c>
      <c r="AP36" s="10" t="s">
        <v>281</v>
      </c>
      <c r="AQ36" s="10" t="s">
        <v>281</v>
      </c>
      <c r="AR36" s="10" t="s">
        <v>281</v>
      </c>
      <c r="AS36" s="10" t="s">
        <v>281</v>
      </c>
      <c r="AT36" s="10" t="s">
        <v>281</v>
      </c>
      <c r="AU36" s="10" t="s">
        <v>281</v>
      </c>
      <c r="AV36" s="10" t="s">
        <v>281</v>
      </c>
      <c r="AW36" s="10" t="s">
        <v>281</v>
      </c>
      <c r="AX36" s="10" t="s">
        <v>281</v>
      </c>
      <c r="AY36" s="10" t="s">
        <v>281</v>
      </c>
      <c r="AZ36" s="10" t="s">
        <v>281</v>
      </c>
      <c r="BA36" s="10" t="s">
        <v>281</v>
      </c>
      <c r="BB36" s="10" t="s">
        <v>281</v>
      </c>
      <c r="BC36" s="10" t="s">
        <v>281</v>
      </c>
      <c r="BE36" s="81">
        <v>0.19275063366080575</v>
      </c>
      <c r="BF36" s="10" t="s">
        <v>281</v>
      </c>
      <c r="BG36" s="81"/>
    </row>
    <row r="37" spans="1:59" x14ac:dyDescent="0.25">
      <c r="A37" s="54">
        <v>1869</v>
      </c>
      <c r="B37" s="10" t="s">
        <v>281</v>
      </c>
      <c r="C37" s="10" t="s">
        <v>281</v>
      </c>
      <c r="D37" s="10" t="s">
        <v>281</v>
      </c>
      <c r="E37" s="10" t="s">
        <v>281</v>
      </c>
      <c r="F37" s="10" t="s">
        <v>281</v>
      </c>
      <c r="G37" s="10" t="s">
        <v>281</v>
      </c>
      <c r="H37" s="10" t="s">
        <v>281</v>
      </c>
      <c r="I37" s="10" t="s">
        <v>281</v>
      </c>
      <c r="J37" s="10" t="s">
        <v>281</v>
      </c>
      <c r="K37" s="10" t="s">
        <v>281</v>
      </c>
      <c r="L37" s="10" t="s">
        <v>281</v>
      </c>
      <c r="M37" s="10" t="s">
        <v>281</v>
      </c>
      <c r="N37" s="10" t="s">
        <v>281</v>
      </c>
      <c r="O37" s="10" t="s">
        <v>281</v>
      </c>
      <c r="P37" s="10">
        <v>10.473156159501398</v>
      </c>
      <c r="Q37" s="10" t="s">
        <v>281</v>
      </c>
      <c r="R37" s="10" t="s">
        <v>281</v>
      </c>
      <c r="S37" s="10" t="s">
        <v>281</v>
      </c>
      <c r="T37" s="10" t="s">
        <v>281</v>
      </c>
      <c r="U37" s="10" t="s">
        <v>281</v>
      </c>
      <c r="V37" s="10" t="s">
        <v>281</v>
      </c>
      <c r="W37" s="10" t="s">
        <v>281</v>
      </c>
      <c r="X37" s="10" t="s">
        <v>281</v>
      </c>
      <c r="Y37" s="10" t="s">
        <v>281</v>
      </c>
      <c r="Z37" s="10" t="s">
        <v>281</v>
      </c>
      <c r="AA37" s="10">
        <v>7.4260784467022827</v>
      </c>
      <c r="AB37" s="10" t="s">
        <v>281</v>
      </c>
      <c r="AC37" s="10" t="s">
        <v>281</v>
      </c>
      <c r="AD37" s="10" t="s">
        <v>281</v>
      </c>
      <c r="AE37" s="10" t="s">
        <v>281</v>
      </c>
      <c r="AF37" s="10" t="s">
        <v>281</v>
      </c>
      <c r="AG37" s="10" t="s">
        <v>281</v>
      </c>
      <c r="AH37" s="10" t="s">
        <v>281</v>
      </c>
      <c r="AI37" s="10" t="s">
        <v>281</v>
      </c>
      <c r="AJ37" s="10" t="s">
        <v>281</v>
      </c>
      <c r="AK37" s="10" t="s">
        <v>281</v>
      </c>
      <c r="AL37" s="10" t="s">
        <v>281</v>
      </c>
      <c r="AM37" s="10" t="s">
        <v>281</v>
      </c>
      <c r="AN37" s="10" t="s">
        <v>281</v>
      </c>
      <c r="AO37" s="10" t="s">
        <v>281</v>
      </c>
      <c r="AP37" s="10" t="s">
        <v>281</v>
      </c>
      <c r="AQ37" s="10" t="s">
        <v>281</v>
      </c>
      <c r="AR37" s="10" t="s">
        <v>281</v>
      </c>
      <c r="AS37" s="10" t="s">
        <v>281</v>
      </c>
      <c r="AT37" s="10" t="s">
        <v>281</v>
      </c>
      <c r="AU37" s="10" t="s">
        <v>281</v>
      </c>
      <c r="AV37" s="10" t="s">
        <v>281</v>
      </c>
      <c r="AW37" s="10" t="s">
        <v>281</v>
      </c>
      <c r="AX37" s="10" t="s">
        <v>281</v>
      </c>
      <c r="AY37" s="10" t="s">
        <v>281</v>
      </c>
      <c r="AZ37" s="10" t="s">
        <v>281</v>
      </c>
      <c r="BA37" s="10" t="s">
        <v>281</v>
      </c>
      <c r="BB37" s="10" t="s">
        <v>281</v>
      </c>
      <c r="BC37" s="10" t="s">
        <v>281</v>
      </c>
      <c r="BE37" s="81">
        <v>0.19525566424202595</v>
      </c>
      <c r="BF37" s="10" t="s">
        <v>281</v>
      </c>
      <c r="BG37" s="81"/>
    </row>
    <row r="38" spans="1:59" x14ac:dyDescent="0.25">
      <c r="A38" s="54">
        <v>1870</v>
      </c>
      <c r="B38" s="10" t="s">
        <v>281</v>
      </c>
      <c r="C38" s="10" t="s">
        <v>281</v>
      </c>
      <c r="D38" s="10" t="s">
        <v>281</v>
      </c>
      <c r="E38" s="10" t="s">
        <v>281</v>
      </c>
      <c r="F38" s="10" t="s">
        <v>281</v>
      </c>
      <c r="G38" s="10" t="s">
        <v>281</v>
      </c>
      <c r="H38" s="10" t="s">
        <v>281</v>
      </c>
      <c r="I38" s="10" t="s">
        <v>281</v>
      </c>
      <c r="J38" s="10" t="s">
        <v>281</v>
      </c>
      <c r="K38" s="10" t="s">
        <v>281</v>
      </c>
      <c r="L38" s="10" t="s">
        <v>281</v>
      </c>
      <c r="M38" s="10" t="s">
        <v>281</v>
      </c>
      <c r="N38" s="10" t="s">
        <v>281</v>
      </c>
      <c r="O38" s="10" t="s">
        <v>281</v>
      </c>
      <c r="P38" s="10">
        <v>10.638806147579617</v>
      </c>
      <c r="Q38" s="10" t="s">
        <v>281</v>
      </c>
      <c r="R38" s="10" t="s">
        <v>281</v>
      </c>
      <c r="S38" s="10" t="s">
        <v>281</v>
      </c>
      <c r="T38" s="10" t="s">
        <v>281</v>
      </c>
      <c r="U38" s="10" t="s">
        <v>281</v>
      </c>
      <c r="V38" s="10" t="s">
        <v>281</v>
      </c>
      <c r="W38" s="10" t="s">
        <v>281</v>
      </c>
      <c r="X38" s="10" t="s">
        <v>281</v>
      </c>
      <c r="Y38" s="10" t="s">
        <v>281</v>
      </c>
      <c r="Z38" s="10" t="s">
        <v>281</v>
      </c>
      <c r="AA38" s="10">
        <v>7.6368956118294902</v>
      </c>
      <c r="AB38" s="10" t="s">
        <v>281</v>
      </c>
      <c r="AC38" s="10" t="s">
        <v>281</v>
      </c>
      <c r="AD38" s="10" t="s">
        <v>281</v>
      </c>
      <c r="AE38" s="10" t="s">
        <v>281</v>
      </c>
      <c r="AF38" s="10" t="s">
        <v>281</v>
      </c>
      <c r="AG38" s="10" t="s">
        <v>281</v>
      </c>
      <c r="AH38" s="10" t="s">
        <v>281</v>
      </c>
      <c r="AI38" s="10" t="s">
        <v>281</v>
      </c>
      <c r="AJ38" s="10" t="s">
        <v>281</v>
      </c>
      <c r="AK38" s="10" t="s">
        <v>281</v>
      </c>
      <c r="AL38" s="10" t="s">
        <v>281</v>
      </c>
      <c r="AM38" s="10" t="s">
        <v>281</v>
      </c>
      <c r="AN38" s="10" t="s">
        <v>281</v>
      </c>
      <c r="AO38" s="10" t="s">
        <v>281</v>
      </c>
      <c r="AP38" s="10" t="s">
        <v>281</v>
      </c>
      <c r="AQ38" s="10" t="s">
        <v>281</v>
      </c>
      <c r="AR38" s="10" t="s">
        <v>281</v>
      </c>
      <c r="AS38" s="10" t="s">
        <v>281</v>
      </c>
      <c r="AT38" s="10" t="s">
        <v>281</v>
      </c>
      <c r="AU38" s="10" t="s">
        <v>281</v>
      </c>
      <c r="AV38" s="10" t="s">
        <v>281</v>
      </c>
      <c r="AW38" s="10" t="s">
        <v>281</v>
      </c>
      <c r="AX38" s="10" t="s">
        <v>281</v>
      </c>
      <c r="AY38" s="10" t="s">
        <v>281</v>
      </c>
      <c r="AZ38" s="10" t="s">
        <v>281</v>
      </c>
      <c r="BA38" s="10" t="s">
        <v>281</v>
      </c>
      <c r="BB38" s="10" t="s">
        <v>281</v>
      </c>
      <c r="BC38" s="10" t="s">
        <v>281</v>
      </c>
      <c r="BE38" s="81">
        <v>0.19505861916558048</v>
      </c>
      <c r="BF38" s="10" t="s">
        <v>281</v>
      </c>
      <c r="BG38" s="81"/>
    </row>
    <row r="39" spans="1:59" x14ac:dyDescent="0.25">
      <c r="A39" s="54">
        <v>1871</v>
      </c>
      <c r="B39" s="10" t="s">
        <v>281</v>
      </c>
      <c r="C39" s="10" t="s">
        <v>281</v>
      </c>
      <c r="D39" s="10" t="s">
        <v>281</v>
      </c>
      <c r="E39" s="10" t="s">
        <v>281</v>
      </c>
      <c r="F39" s="10" t="s">
        <v>281</v>
      </c>
      <c r="G39" s="10" t="s">
        <v>281</v>
      </c>
      <c r="H39" s="10" t="s">
        <v>281</v>
      </c>
      <c r="I39" s="10" t="s">
        <v>281</v>
      </c>
      <c r="J39" s="10" t="s">
        <v>281</v>
      </c>
      <c r="K39" s="10" t="s">
        <v>281</v>
      </c>
      <c r="L39" s="10" t="s">
        <v>281</v>
      </c>
      <c r="M39" s="10" t="s">
        <v>281</v>
      </c>
      <c r="N39" s="10" t="s">
        <v>281</v>
      </c>
      <c r="O39" s="10" t="s">
        <v>281</v>
      </c>
      <c r="P39" s="10">
        <v>11.113550817610856</v>
      </c>
      <c r="Q39" s="10" t="s">
        <v>281</v>
      </c>
      <c r="R39" s="10" t="s">
        <v>281</v>
      </c>
      <c r="S39" s="10" t="s">
        <v>281</v>
      </c>
      <c r="T39" s="10" t="s">
        <v>281</v>
      </c>
      <c r="U39" s="10" t="s">
        <v>281</v>
      </c>
      <c r="V39" s="10" t="s">
        <v>281</v>
      </c>
      <c r="W39" s="10" t="s">
        <v>281</v>
      </c>
      <c r="X39" s="10" t="s">
        <v>281</v>
      </c>
      <c r="Y39" s="10" t="s">
        <v>281</v>
      </c>
      <c r="Z39" s="10" t="s">
        <v>281</v>
      </c>
      <c r="AA39" s="10">
        <v>7.1486037307819563</v>
      </c>
      <c r="AB39" s="10">
        <v>11.729000000000001</v>
      </c>
      <c r="AC39" s="10" t="s">
        <v>281</v>
      </c>
      <c r="AD39" s="10" t="s">
        <v>281</v>
      </c>
      <c r="AE39" s="10" t="s">
        <v>281</v>
      </c>
      <c r="AF39" s="10" t="s">
        <v>281</v>
      </c>
      <c r="AG39" s="10" t="s">
        <v>281</v>
      </c>
      <c r="AH39" s="10" t="s">
        <v>281</v>
      </c>
      <c r="AI39" s="10" t="s">
        <v>281</v>
      </c>
      <c r="AJ39" s="10" t="s">
        <v>281</v>
      </c>
      <c r="AK39" s="10" t="s">
        <v>281</v>
      </c>
      <c r="AL39" s="10" t="s">
        <v>281</v>
      </c>
      <c r="AM39" s="10" t="s">
        <v>281</v>
      </c>
      <c r="AN39" s="10" t="s">
        <v>281</v>
      </c>
      <c r="AO39" s="10" t="s">
        <v>281</v>
      </c>
      <c r="AP39" s="10" t="s">
        <v>281</v>
      </c>
      <c r="AQ39" s="10" t="s">
        <v>281</v>
      </c>
      <c r="AR39" s="10" t="s">
        <v>281</v>
      </c>
      <c r="AS39" s="10" t="s">
        <v>281</v>
      </c>
      <c r="AT39" s="10" t="s">
        <v>281</v>
      </c>
      <c r="AU39" s="10" t="s">
        <v>281</v>
      </c>
      <c r="AV39" s="10" t="s">
        <v>281</v>
      </c>
      <c r="AW39" s="10" t="s">
        <v>281</v>
      </c>
      <c r="AX39" s="10" t="s">
        <v>281</v>
      </c>
      <c r="AY39" s="10" t="s">
        <v>281</v>
      </c>
      <c r="AZ39" s="10" t="s">
        <v>281</v>
      </c>
      <c r="BA39" s="10" t="s">
        <v>281</v>
      </c>
      <c r="BB39" s="10" t="s">
        <v>281</v>
      </c>
      <c r="BC39" s="10" t="s">
        <v>281</v>
      </c>
      <c r="BE39" s="81">
        <v>0.23833800769892538</v>
      </c>
      <c r="BF39" s="10" t="s">
        <v>281</v>
      </c>
      <c r="BG39" s="81"/>
    </row>
    <row r="40" spans="1:59" x14ac:dyDescent="0.25">
      <c r="A40" s="54">
        <v>1872</v>
      </c>
      <c r="B40" s="10" t="s">
        <v>281</v>
      </c>
      <c r="C40" s="10" t="s">
        <v>281</v>
      </c>
      <c r="D40" s="10" t="s">
        <v>281</v>
      </c>
      <c r="E40" s="10" t="s">
        <v>281</v>
      </c>
      <c r="F40" s="10" t="s">
        <v>281</v>
      </c>
      <c r="G40" s="10" t="s">
        <v>281</v>
      </c>
      <c r="H40" s="10" t="s">
        <v>281</v>
      </c>
      <c r="I40" s="10" t="s">
        <v>281</v>
      </c>
      <c r="J40" s="10" t="s">
        <v>281</v>
      </c>
      <c r="K40" s="10" t="s">
        <v>281</v>
      </c>
      <c r="L40" s="10" t="s">
        <v>281</v>
      </c>
      <c r="M40" s="10" t="s">
        <v>281</v>
      </c>
      <c r="N40" s="10" t="s">
        <v>281</v>
      </c>
      <c r="O40" s="10" t="s">
        <v>281</v>
      </c>
      <c r="P40" s="10">
        <v>11.882932143188805</v>
      </c>
      <c r="Q40" s="10" t="s">
        <v>281</v>
      </c>
      <c r="R40" s="10" t="s">
        <v>281</v>
      </c>
      <c r="S40" s="10" t="s">
        <v>281</v>
      </c>
      <c r="T40" s="10" t="s">
        <v>281</v>
      </c>
      <c r="U40" s="10" t="s">
        <v>281</v>
      </c>
      <c r="V40" s="10" t="s">
        <v>281</v>
      </c>
      <c r="W40" s="10" t="s">
        <v>281</v>
      </c>
      <c r="X40" s="10" t="s">
        <v>281</v>
      </c>
      <c r="Y40" s="10" t="s">
        <v>281</v>
      </c>
      <c r="Z40" s="10" t="s">
        <v>281</v>
      </c>
      <c r="AA40" s="10">
        <v>6.8137728525703336</v>
      </c>
      <c r="AB40" s="10" t="s">
        <v>281</v>
      </c>
      <c r="AC40" s="10" t="s">
        <v>281</v>
      </c>
      <c r="AD40" s="10" t="s">
        <v>281</v>
      </c>
      <c r="AE40" s="10" t="s">
        <v>281</v>
      </c>
      <c r="AF40" s="10" t="s">
        <v>281</v>
      </c>
      <c r="AG40" s="10" t="s">
        <v>281</v>
      </c>
      <c r="AH40" s="10" t="s">
        <v>281</v>
      </c>
      <c r="AI40" s="10" t="s">
        <v>281</v>
      </c>
      <c r="AJ40" s="10" t="s">
        <v>281</v>
      </c>
      <c r="AK40" s="10" t="s">
        <v>281</v>
      </c>
      <c r="AL40" s="10" t="s">
        <v>281</v>
      </c>
      <c r="AM40" s="10" t="s">
        <v>281</v>
      </c>
      <c r="AN40" s="10" t="s">
        <v>281</v>
      </c>
      <c r="AO40" s="10" t="s">
        <v>281</v>
      </c>
      <c r="AP40" s="10" t="s">
        <v>281</v>
      </c>
      <c r="AQ40" s="10" t="s">
        <v>281</v>
      </c>
      <c r="AR40" s="10" t="s">
        <v>281</v>
      </c>
      <c r="AS40" s="10" t="s">
        <v>281</v>
      </c>
      <c r="AT40" s="10" t="s">
        <v>281</v>
      </c>
      <c r="AU40" s="10" t="s">
        <v>281</v>
      </c>
      <c r="AV40" s="10" t="s">
        <v>281</v>
      </c>
      <c r="AW40" s="10" t="s">
        <v>281</v>
      </c>
      <c r="AX40" s="10" t="s">
        <v>281</v>
      </c>
      <c r="AY40" s="10" t="s">
        <v>281</v>
      </c>
      <c r="AZ40" s="10" t="s">
        <v>281</v>
      </c>
      <c r="BA40" s="10" t="s">
        <v>281</v>
      </c>
      <c r="BB40" s="10" t="s">
        <v>281</v>
      </c>
      <c r="BC40" s="10" t="s">
        <v>281</v>
      </c>
      <c r="BE40" s="81">
        <v>0.19959317815502553</v>
      </c>
      <c r="BF40" s="10" t="s">
        <v>281</v>
      </c>
      <c r="BG40" s="81"/>
    </row>
    <row r="41" spans="1:59" x14ac:dyDescent="0.25">
      <c r="A41" s="54">
        <v>1873</v>
      </c>
      <c r="B41" s="10" t="s">
        <v>281</v>
      </c>
      <c r="C41" s="10" t="s">
        <v>281</v>
      </c>
      <c r="D41" s="10" t="s">
        <v>281</v>
      </c>
      <c r="E41" s="10" t="s">
        <v>281</v>
      </c>
      <c r="F41" s="10" t="s">
        <v>281</v>
      </c>
      <c r="G41" s="10" t="s">
        <v>281</v>
      </c>
      <c r="H41" s="10" t="s">
        <v>281</v>
      </c>
      <c r="I41" s="10" t="s">
        <v>281</v>
      </c>
      <c r="J41" s="10" t="s">
        <v>281</v>
      </c>
      <c r="K41" s="10" t="s">
        <v>281</v>
      </c>
      <c r="L41" s="10" t="s">
        <v>281</v>
      </c>
      <c r="M41" s="10" t="s">
        <v>281</v>
      </c>
      <c r="N41" s="10" t="s">
        <v>281</v>
      </c>
      <c r="O41" s="10" t="s">
        <v>281</v>
      </c>
      <c r="P41" s="10">
        <v>12.590593840445038</v>
      </c>
      <c r="Q41" s="10" t="s">
        <v>281</v>
      </c>
      <c r="R41" s="10" t="s">
        <v>281</v>
      </c>
      <c r="S41" s="10" t="s">
        <v>281</v>
      </c>
      <c r="T41" s="10" t="s">
        <v>281</v>
      </c>
      <c r="U41" s="10" t="s">
        <v>281</v>
      </c>
      <c r="V41" s="10" t="s">
        <v>281</v>
      </c>
      <c r="W41" s="10" t="s">
        <v>281</v>
      </c>
      <c r="X41" s="10" t="s">
        <v>281</v>
      </c>
      <c r="Y41" s="10" t="s">
        <v>281</v>
      </c>
      <c r="Z41" s="10" t="s">
        <v>281</v>
      </c>
      <c r="AA41" s="10">
        <v>7.2769788880778634</v>
      </c>
      <c r="AB41" s="10" t="s">
        <v>281</v>
      </c>
      <c r="AC41" s="10" t="s">
        <v>281</v>
      </c>
      <c r="AD41" s="10" t="s">
        <v>281</v>
      </c>
      <c r="AE41" s="10" t="s">
        <v>281</v>
      </c>
      <c r="AF41" s="10" t="s">
        <v>281</v>
      </c>
      <c r="AG41" s="10" t="s">
        <v>281</v>
      </c>
      <c r="AH41" s="10" t="s">
        <v>281</v>
      </c>
      <c r="AI41" s="10" t="s">
        <v>281</v>
      </c>
      <c r="AJ41" s="10" t="s">
        <v>281</v>
      </c>
      <c r="AK41" s="10" t="s">
        <v>281</v>
      </c>
      <c r="AL41" s="10" t="s">
        <v>281</v>
      </c>
      <c r="AM41" s="10" t="s">
        <v>281</v>
      </c>
      <c r="AN41" s="10" t="s">
        <v>281</v>
      </c>
      <c r="AO41" s="10" t="s">
        <v>281</v>
      </c>
      <c r="AP41" s="10" t="s">
        <v>281</v>
      </c>
      <c r="AQ41" s="10" t="s">
        <v>281</v>
      </c>
      <c r="AR41" s="10" t="s">
        <v>281</v>
      </c>
      <c r="AS41" s="10" t="s">
        <v>281</v>
      </c>
      <c r="AT41" s="10" t="s">
        <v>281</v>
      </c>
      <c r="AU41" s="10" t="s">
        <v>281</v>
      </c>
      <c r="AV41" s="10" t="s">
        <v>281</v>
      </c>
      <c r="AW41" s="10" t="s">
        <v>281</v>
      </c>
      <c r="AX41" s="10" t="s">
        <v>281</v>
      </c>
      <c r="AY41" s="10" t="s">
        <v>281</v>
      </c>
      <c r="AZ41" s="10" t="s">
        <v>281</v>
      </c>
      <c r="BA41" s="10" t="s">
        <v>281</v>
      </c>
      <c r="BB41" s="10" t="s">
        <v>281</v>
      </c>
      <c r="BC41" s="10" t="s">
        <v>281</v>
      </c>
      <c r="BE41" s="81">
        <v>0.19940242763818006</v>
      </c>
      <c r="BF41" s="10" t="s">
        <v>281</v>
      </c>
      <c r="BG41" s="81"/>
    </row>
    <row r="42" spans="1:59" x14ac:dyDescent="0.25">
      <c r="A42" s="54">
        <v>1874</v>
      </c>
      <c r="B42" s="10" t="s">
        <v>281</v>
      </c>
      <c r="C42" s="10" t="s">
        <v>281</v>
      </c>
      <c r="D42" s="10" t="s">
        <v>281</v>
      </c>
      <c r="E42" s="10" t="s">
        <v>281</v>
      </c>
      <c r="F42" s="10" t="s">
        <v>281</v>
      </c>
      <c r="G42" s="10" t="s">
        <v>281</v>
      </c>
      <c r="H42" s="10" t="s">
        <v>281</v>
      </c>
      <c r="I42" s="10" t="s">
        <v>281</v>
      </c>
      <c r="J42" s="10" t="s">
        <v>281</v>
      </c>
      <c r="K42" s="10" t="s">
        <v>281</v>
      </c>
      <c r="L42" s="10" t="s">
        <v>281</v>
      </c>
      <c r="M42" s="10" t="s">
        <v>281</v>
      </c>
      <c r="N42" s="10" t="s">
        <v>281</v>
      </c>
      <c r="O42" s="10" t="s">
        <v>281</v>
      </c>
      <c r="P42" s="10">
        <v>12.845808784246637</v>
      </c>
      <c r="Q42" s="10" t="s">
        <v>281</v>
      </c>
      <c r="R42" s="10" t="s">
        <v>281</v>
      </c>
      <c r="S42" s="10" t="s">
        <v>281</v>
      </c>
      <c r="T42" s="10" t="s">
        <v>281</v>
      </c>
      <c r="U42" s="10" t="s">
        <v>281</v>
      </c>
      <c r="V42" s="10" t="s">
        <v>281</v>
      </c>
      <c r="W42" s="10" t="s">
        <v>281</v>
      </c>
      <c r="X42" s="10" t="s">
        <v>281</v>
      </c>
      <c r="Y42" s="10" t="s">
        <v>281</v>
      </c>
      <c r="Z42" s="10" t="s">
        <v>281</v>
      </c>
      <c r="AA42" s="10">
        <v>7.7434997869910376</v>
      </c>
      <c r="AB42" s="10">
        <v>10.035499999999999</v>
      </c>
      <c r="AC42" s="10" t="s">
        <v>281</v>
      </c>
      <c r="AD42" s="10" t="s">
        <v>281</v>
      </c>
      <c r="AE42" s="10" t="s">
        <v>281</v>
      </c>
      <c r="AF42" s="10" t="s">
        <v>281</v>
      </c>
      <c r="AG42" s="10" t="s">
        <v>281</v>
      </c>
      <c r="AH42" s="10" t="s">
        <v>281</v>
      </c>
      <c r="AI42" s="10" t="s">
        <v>281</v>
      </c>
      <c r="AJ42" s="10" t="s">
        <v>281</v>
      </c>
      <c r="AK42" s="10" t="s">
        <v>281</v>
      </c>
      <c r="AL42" s="10" t="s">
        <v>281</v>
      </c>
      <c r="AM42" s="10" t="s">
        <v>281</v>
      </c>
      <c r="AN42" s="10" t="s">
        <v>281</v>
      </c>
      <c r="AO42" s="10" t="s">
        <v>281</v>
      </c>
      <c r="AP42" s="10" t="s">
        <v>281</v>
      </c>
      <c r="AQ42" s="10" t="s">
        <v>281</v>
      </c>
      <c r="AR42" s="10" t="s">
        <v>281</v>
      </c>
      <c r="AS42" s="10" t="s">
        <v>281</v>
      </c>
      <c r="AT42" s="10" t="s">
        <v>281</v>
      </c>
      <c r="AU42" s="10" t="s">
        <v>281</v>
      </c>
      <c r="AV42" s="10" t="s">
        <v>281</v>
      </c>
      <c r="AW42" s="10" t="s">
        <v>281</v>
      </c>
      <c r="AX42" s="10" t="s">
        <v>281</v>
      </c>
      <c r="AY42" s="10" t="s">
        <v>281</v>
      </c>
      <c r="AZ42" s="10" t="s">
        <v>281</v>
      </c>
      <c r="BA42" s="10" t="s">
        <v>281</v>
      </c>
      <c r="BB42" s="10" t="s">
        <v>281</v>
      </c>
      <c r="BC42" s="10" t="s">
        <v>281</v>
      </c>
      <c r="BE42" s="81">
        <v>0.23840531606523604</v>
      </c>
      <c r="BF42" s="10" t="s">
        <v>281</v>
      </c>
      <c r="BG42" s="81"/>
    </row>
    <row r="43" spans="1:59" x14ac:dyDescent="0.25">
      <c r="A43" s="54">
        <v>1875</v>
      </c>
      <c r="B43" s="10" t="s">
        <v>281</v>
      </c>
      <c r="C43" s="10" t="s">
        <v>281</v>
      </c>
      <c r="D43" s="10" t="s">
        <v>281</v>
      </c>
      <c r="E43" s="10" t="s">
        <v>281</v>
      </c>
      <c r="F43" s="10" t="s">
        <v>281</v>
      </c>
      <c r="G43" s="10" t="s">
        <v>281</v>
      </c>
      <c r="H43" s="10" t="s">
        <v>281</v>
      </c>
      <c r="I43" s="10" t="s">
        <v>281</v>
      </c>
      <c r="J43" s="10" t="s">
        <v>281</v>
      </c>
      <c r="K43" s="10" t="s">
        <v>281</v>
      </c>
      <c r="L43" s="10" t="s">
        <v>281</v>
      </c>
      <c r="M43" s="10" t="s">
        <v>281</v>
      </c>
      <c r="N43" s="10" t="s">
        <v>281</v>
      </c>
      <c r="O43" s="10" t="s">
        <v>281</v>
      </c>
      <c r="P43" s="10">
        <v>13.011748777222206</v>
      </c>
      <c r="Q43" s="10" t="s">
        <v>281</v>
      </c>
      <c r="R43" s="10" t="s">
        <v>281</v>
      </c>
      <c r="S43" s="10" t="s">
        <v>281</v>
      </c>
      <c r="T43" s="10" t="s">
        <v>281</v>
      </c>
      <c r="U43" s="10" t="s">
        <v>281</v>
      </c>
      <c r="V43" s="10" t="s">
        <v>281</v>
      </c>
      <c r="W43" s="10" t="s">
        <v>281</v>
      </c>
      <c r="X43" s="10" t="s">
        <v>281</v>
      </c>
      <c r="Y43" s="10" t="s">
        <v>281</v>
      </c>
      <c r="Z43" s="10" t="s">
        <v>281</v>
      </c>
      <c r="AA43" s="10">
        <v>7.0943640840501203</v>
      </c>
      <c r="AB43" s="10" t="s">
        <v>281</v>
      </c>
      <c r="AC43" s="10" t="s">
        <v>281</v>
      </c>
      <c r="AD43" s="10" t="s">
        <v>281</v>
      </c>
      <c r="AE43" s="10" t="s">
        <v>281</v>
      </c>
      <c r="AF43" s="10" t="s">
        <v>281</v>
      </c>
      <c r="AG43" s="10" t="s">
        <v>281</v>
      </c>
      <c r="AH43" s="10" t="s">
        <v>281</v>
      </c>
      <c r="AI43" s="10" t="s">
        <v>281</v>
      </c>
      <c r="AJ43" s="10" t="s">
        <v>281</v>
      </c>
      <c r="AK43" s="10" t="s">
        <v>281</v>
      </c>
      <c r="AL43" s="10" t="s">
        <v>281</v>
      </c>
      <c r="AM43" s="10" t="s">
        <v>281</v>
      </c>
      <c r="AN43" s="10" t="s">
        <v>281</v>
      </c>
      <c r="AO43" s="10" t="s">
        <v>281</v>
      </c>
      <c r="AP43" s="10" t="s">
        <v>281</v>
      </c>
      <c r="AQ43" s="10" t="s">
        <v>281</v>
      </c>
      <c r="AR43" s="10" t="s">
        <v>281</v>
      </c>
      <c r="AS43" s="10" t="s">
        <v>281</v>
      </c>
      <c r="AT43" s="10" t="s">
        <v>281</v>
      </c>
      <c r="AU43" s="10" t="s">
        <v>281</v>
      </c>
      <c r="AV43" s="10" t="s">
        <v>281</v>
      </c>
      <c r="AW43" s="10" t="s">
        <v>281</v>
      </c>
      <c r="AX43" s="10" t="s">
        <v>281</v>
      </c>
      <c r="AY43" s="10" t="s">
        <v>281</v>
      </c>
      <c r="AZ43" s="10" t="s">
        <v>281</v>
      </c>
      <c r="BA43" s="10" t="s">
        <v>281</v>
      </c>
      <c r="BB43" s="10" t="s">
        <v>281</v>
      </c>
      <c r="BC43" s="10" t="s">
        <v>281</v>
      </c>
      <c r="BE43" s="81">
        <v>0.20085214600543877</v>
      </c>
      <c r="BF43" s="10" t="s">
        <v>281</v>
      </c>
      <c r="BG43" s="81"/>
    </row>
    <row r="44" spans="1:59" x14ac:dyDescent="0.25">
      <c r="A44" s="54">
        <v>1876</v>
      </c>
      <c r="B44" s="10" t="s">
        <v>281</v>
      </c>
      <c r="C44" s="10" t="s">
        <v>281</v>
      </c>
      <c r="D44" s="10" t="s">
        <v>281</v>
      </c>
      <c r="E44" s="10" t="s">
        <v>281</v>
      </c>
      <c r="F44" s="10" t="s">
        <v>281</v>
      </c>
      <c r="G44" s="10" t="s">
        <v>281</v>
      </c>
      <c r="H44" s="10" t="s">
        <v>281</v>
      </c>
      <c r="I44" s="10" t="s">
        <v>281</v>
      </c>
      <c r="J44" s="10" t="s">
        <v>281</v>
      </c>
      <c r="K44" s="10" t="s">
        <v>281</v>
      </c>
      <c r="L44" s="10" t="s">
        <v>281</v>
      </c>
      <c r="M44" s="10" t="s">
        <v>281</v>
      </c>
      <c r="N44" s="10" t="s">
        <v>281</v>
      </c>
      <c r="O44" s="10" t="s">
        <v>281</v>
      </c>
      <c r="P44" s="10">
        <v>13.122086127975903</v>
      </c>
      <c r="Q44" s="10" t="s">
        <v>281</v>
      </c>
      <c r="R44" s="10" t="s">
        <v>281</v>
      </c>
      <c r="S44" s="10" t="s">
        <v>281</v>
      </c>
      <c r="T44" s="10" t="s">
        <v>281</v>
      </c>
      <c r="U44" s="10" t="s">
        <v>281</v>
      </c>
      <c r="V44" s="10" t="s">
        <v>281</v>
      </c>
      <c r="W44" s="10" t="s">
        <v>281</v>
      </c>
      <c r="X44" s="10" t="s">
        <v>281</v>
      </c>
      <c r="Y44" s="10" t="s">
        <v>281</v>
      </c>
      <c r="Z44" s="10" t="s">
        <v>281</v>
      </c>
      <c r="AA44" s="10">
        <v>7.6374564874885564</v>
      </c>
      <c r="AB44" s="10" t="s">
        <v>281</v>
      </c>
      <c r="AC44" s="10" t="s">
        <v>281</v>
      </c>
      <c r="AD44" s="10" t="s">
        <v>281</v>
      </c>
      <c r="AE44" s="10" t="s">
        <v>281</v>
      </c>
      <c r="AF44" s="10" t="s">
        <v>281</v>
      </c>
      <c r="AG44" s="10" t="s">
        <v>281</v>
      </c>
      <c r="AH44" s="10" t="s">
        <v>281</v>
      </c>
      <c r="AI44" s="10" t="s">
        <v>281</v>
      </c>
      <c r="AJ44" s="10" t="s">
        <v>281</v>
      </c>
      <c r="AK44" s="10" t="s">
        <v>281</v>
      </c>
      <c r="AL44" s="10" t="s">
        <v>281</v>
      </c>
      <c r="AM44" s="10" t="s">
        <v>281</v>
      </c>
      <c r="AN44" s="10" t="s">
        <v>281</v>
      </c>
      <c r="AO44" s="10" t="s">
        <v>281</v>
      </c>
      <c r="AP44" s="10" t="s">
        <v>281</v>
      </c>
      <c r="AQ44" s="10" t="s">
        <v>281</v>
      </c>
      <c r="AR44" s="10" t="s">
        <v>281</v>
      </c>
      <c r="AS44" s="10" t="s">
        <v>281</v>
      </c>
      <c r="AT44" s="10" t="s">
        <v>281</v>
      </c>
      <c r="AU44" s="10" t="s">
        <v>281</v>
      </c>
      <c r="AV44" s="10" t="s">
        <v>281</v>
      </c>
      <c r="AW44" s="10" t="s">
        <v>281</v>
      </c>
      <c r="AX44" s="10" t="s">
        <v>281</v>
      </c>
      <c r="AY44" s="10" t="s">
        <v>281</v>
      </c>
      <c r="AZ44" s="10" t="s">
        <v>281</v>
      </c>
      <c r="BA44" s="10" t="s">
        <v>281</v>
      </c>
      <c r="BB44" s="10" t="s">
        <v>281</v>
      </c>
      <c r="BC44" s="10" t="s">
        <v>281</v>
      </c>
      <c r="BE44" s="81">
        <v>0.19923553264355853</v>
      </c>
      <c r="BF44" s="10" t="s">
        <v>281</v>
      </c>
      <c r="BG44" s="81"/>
    </row>
    <row r="45" spans="1:59" x14ac:dyDescent="0.25">
      <c r="A45" s="54">
        <v>1877</v>
      </c>
      <c r="B45" s="10" t="s">
        <v>281</v>
      </c>
      <c r="C45" s="10" t="s">
        <v>281</v>
      </c>
      <c r="D45" s="10" t="s">
        <v>281</v>
      </c>
      <c r="E45" s="10" t="s">
        <v>281</v>
      </c>
      <c r="F45" s="10" t="s">
        <v>281</v>
      </c>
      <c r="G45" s="10" t="s">
        <v>281</v>
      </c>
      <c r="H45" s="10" t="s">
        <v>281</v>
      </c>
      <c r="I45" s="10" t="s">
        <v>281</v>
      </c>
      <c r="J45" s="10" t="s">
        <v>281</v>
      </c>
      <c r="K45" s="10" t="s">
        <v>281</v>
      </c>
      <c r="L45" s="10" t="s">
        <v>281</v>
      </c>
      <c r="M45" s="10" t="s">
        <v>281</v>
      </c>
      <c r="N45" s="10" t="s">
        <v>281</v>
      </c>
      <c r="O45" s="10" t="s">
        <v>281</v>
      </c>
      <c r="P45" s="10">
        <v>12.764661413569216</v>
      </c>
      <c r="Q45" s="10" t="s">
        <v>281</v>
      </c>
      <c r="R45" s="10" t="s">
        <v>281</v>
      </c>
      <c r="S45" s="10" t="s">
        <v>281</v>
      </c>
      <c r="T45" s="10" t="s">
        <v>281</v>
      </c>
      <c r="U45" s="10" t="s">
        <v>281</v>
      </c>
      <c r="V45" s="10" t="s">
        <v>281</v>
      </c>
      <c r="W45" s="10" t="s">
        <v>281</v>
      </c>
      <c r="X45" s="10" t="s">
        <v>281</v>
      </c>
      <c r="Y45" s="10" t="s">
        <v>281</v>
      </c>
      <c r="Z45" s="10" t="s">
        <v>281</v>
      </c>
      <c r="AA45" s="10">
        <v>7.9861355720227989</v>
      </c>
      <c r="AB45" s="10" t="s">
        <v>281</v>
      </c>
      <c r="AC45" s="10" t="s">
        <v>281</v>
      </c>
      <c r="AD45" s="10" t="s">
        <v>281</v>
      </c>
      <c r="AE45" s="10" t="s">
        <v>281</v>
      </c>
      <c r="AF45" s="10" t="s">
        <v>281</v>
      </c>
      <c r="AG45" s="10" t="s">
        <v>281</v>
      </c>
      <c r="AH45" s="10" t="s">
        <v>281</v>
      </c>
      <c r="AI45" s="10" t="s">
        <v>281</v>
      </c>
      <c r="AJ45" s="10" t="s">
        <v>281</v>
      </c>
      <c r="AK45" s="10" t="s">
        <v>281</v>
      </c>
      <c r="AL45" s="10" t="s">
        <v>281</v>
      </c>
      <c r="AM45" s="10" t="s">
        <v>281</v>
      </c>
      <c r="AN45" s="10" t="s">
        <v>281</v>
      </c>
      <c r="AO45" s="10" t="s">
        <v>281</v>
      </c>
      <c r="AP45" s="10" t="s">
        <v>281</v>
      </c>
      <c r="AQ45" s="10" t="s">
        <v>281</v>
      </c>
      <c r="AR45" s="10" t="s">
        <v>281</v>
      </c>
      <c r="AS45" s="10" t="s">
        <v>281</v>
      </c>
      <c r="AT45" s="10" t="s">
        <v>281</v>
      </c>
      <c r="AU45" s="10" t="s">
        <v>281</v>
      </c>
      <c r="AV45" s="10" t="s">
        <v>281</v>
      </c>
      <c r="AW45" s="10" t="s">
        <v>281</v>
      </c>
      <c r="AX45" s="10" t="s">
        <v>281</v>
      </c>
      <c r="AY45" s="10" t="s">
        <v>281</v>
      </c>
      <c r="AZ45" s="10" t="s">
        <v>281</v>
      </c>
      <c r="BA45" s="10" t="s">
        <v>281</v>
      </c>
      <c r="BB45" s="10" t="s">
        <v>281</v>
      </c>
      <c r="BC45" s="10" t="s">
        <v>281</v>
      </c>
      <c r="BE45" s="81">
        <v>0.19761011988430888</v>
      </c>
      <c r="BF45" s="10" t="s">
        <v>281</v>
      </c>
      <c r="BG45" s="81"/>
    </row>
    <row r="46" spans="1:59" x14ac:dyDescent="0.25">
      <c r="A46" s="54">
        <v>1878</v>
      </c>
      <c r="B46" s="10" t="s">
        <v>281</v>
      </c>
      <c r="C46" s="10" t="s">
        <v>281</v>
      </c>
      <c r="D46" s="10" t="s">
        <v>281</v>
      </c>
      <c r="E46" s="10" t="s">
        <v>281</v>
      </c>
      <c r="F46" s="10" t="s">
        <v>281</v>
      </c>
      <c r="G46" s="10" t="s">
        <v>281</v>
      </c>
      <c r="H46" s="10" t="s">
        <v>281</v>
      </c>
      <c r="I46" s="10" t="s">
        <v>281</v>
      </c>
      <c r="J46" s="10" t="s">
        <v>281</v>
      </c>
      <c r="K46" s="10" t="s">
        <v>281</v>
      </c>
      <c r="L46" s="10" t="s">
        <v>281</v>
      </c>
      <c r="M46" s="10" t="s">
        <v>281</v>
      </c>
      <c r="N46" s="10" t="s">
        <v>281</v>
      </c>
      <c r="O46" s="10" t="s">
        <v>281</v>
      </c>
      <c r="P46" s="10">
        <v>12.467267312495579</v>
      </c>
      <c r="Q46" s="10" t="s">
        <v>281</v>
      </c>
      <c r="R46" s="10" t="s">
        <v>281</v>
      </c>
      <c r="S46" s="10" t="s">
        <v>281</v>
      </c>
      <c r="T46" s="10" t="s">
        <v>281</v>
      </c>
      <c r="U46" s="10" t="s">
        <v>281</v>
      </c>
      <c r="V46" s="10" t="s">
        <v>281</v>
      </c>
      <c r="W46" s="10" t="s">
        <v>281</v>
      </c>
      <c r="X46" s="10" t="s">
        <v>281</v>
      </c>
      <c r="Y46" s="10" t="s">
        <v>281</v>
      </c>
      <c r="Z46" s="10" t="s">
        <v>281</v>
      </c>
      <c r="AA46" s="10">
        <v>6.4561921664711504</v>
      </c>
      <c r="AB46" s="10">
        <v>8.9564999999999984</v>
      </c>
      <c r="AC46" s="10" t="s">
        <v>281</v>
      </c>
      <c r="AD46" s="10" t="s">
        <v>281</v>
      </c>
      <c r="AE46" s="10" t="s">
        <v>281</v>
      </c>
      <c r="AF46" s="10" t="s">
        <v>281</v>
      </c>
      <c r="AG46" s="10" t="s">
        <v>281</v>
      </c>
      <c r="AH46" s="10" t="s">
        <v>281</v>
      </c>
      <c r="AI46" s="10" t="s">
        <v>281</v>
      </c>
      <c r="AJ46" s="10" t="s">
        <v>281</v>
      </c>
      <c r="AK46" s="10" t="s">
        <v>281</v>
      </c>
      <c r="AL46" s="10" t="s">
        <v>281</v>
      </c>
      <c r="AM46" s="10" t="s">
        <v>281</v>
      </c>
      <c r="AN46" s="10" t="s">
        <v>281</v>
      </c>
      <c r="AO46" s="10" t="s">
        <v>281</v>
      </c>
      <c r="AP46" s="10" t="s">
        <v>281</v>
      </c>
      <c r="AQ46" s="10" t="s">
        <v>281</v>
      </c>
      <c r="AR46" s="10" t="s">
        <v>281</v>
      </c>
      <c r="AS46" s="10" t="s">
        <v>281</v>
      </c>
      <c r="AT46" s="10" t="s">
        <v>281</v>
      </c>
      <c r="AU46" s="10" t="s">
        <v>281</v>
      </c>
      <c r="AV46" s="10" t="s">
        <v>281</v>
      </c>
      <c r="AW46" s="10" t="s">
        <v>281</v>
      </c>
      <c r="AX46" s="10" t="s">
        <v>281</v>
      </c>
      <c r="AY46" s="10" t="s">
        <v>281</v>
      </c>
      <c r="AZ46" s="10" t="s">
        <v>281</v>
      </c>
      <c r="BA46" s="10" t="s">
        <v>281</v>
      </c>
      <c r="BB46" s="10" t="s">
        <v>281</v>
      </c>
      <c r="BC46" s="10" t="s">
        <v>281</v>
      </c>
      <c r="BE46" s="81">
        <v>0.24184169190012683</v>
      </c>
      <c r="BF46" s="10" t="s">
        <v>281</v>
      </c>
      <c r="BG46" s="81"/>
    </row>
    <row r="47" spans="1:59" x14ac:dyDescent="0.25">
      <c r="A47" s="54">
        <v>1879</v>
      </c>
      <c r="B47" s="10" t="s">
        <v>281</v>
      </c>
      <c r="C47" s="10" t="s">
        <v>281</v>
      </c>
      <c r="D47" s="10" t="s">
        <v>281</v>
      </c>
      <c r="E47" s="10" t="s">
        <v>281</v>
      </c>
      <c r="F47" s="10" t="s">
        <v>281</v>
      </c>
      <c r="G47" s="10" t="s">
        <v>281</v>
      </c>
      <c r="H47" s="10" t="s">
        <v>281</v>
      </c>
      <c r="I47" s="10" t="s">
        <v>281</v>
      </c>
      <c r="J47" s="10" t="s">
        <v>281</v>
      </c>
      <c r="K47" s="10" t="s">
        <v>281</v>
      </c>
      <c r="L47" s="10" t="s">
        <v>281</v>
      </c>
      <c r="M47" s="10" t="s">
        <v>281</v>
      </c>
      <c r="N47" s="10" t="s">
        <v>281</v>
      </c>
      <c r="O47" s="10" t="s">
        <v>281</v>
      </c>
      <c r="P47" s="10">
        <v>11.496285551725748</v>
      </c>
      <c r="Q47" s="10" t="s">
        <v>281</v>
      </c>
      <c r="R47" s="10" t="s">
        <v>281</v>
      </c>
      <c r="S47" s="10" t="s">
        <v>281</v>
      </c>
      <c r="T47" s="10" t="s">
        <v>281</v>
      </c>
      <c r="U47" s="10" t="s">
        <v>281</v>
      </c>
      <c r="V47" s="10" t="s">
        <v>281</v>
      </c>
      <c r="W47" s="10" t="s">
        <v>281</v>
      </c>
      <c r="X47" s="10" t="s">
        <v>281</v>
      </c>
      <c r="Y47" s="10" t="s">
        <v>281</v>
      </c>
      <c r="Z47" s="10" t="s">
        <v>281</v>
      </c>
      <c r="AA47" s="10">
        <v>6.7259922344212315</v>
      </c>
      <c r="AB47" s="10" t="s">
        <v>281</v>
      </c>
      <c r="AC47" s="10" t="s">
        <v>281</v>
      </c>
      <c r="AD47" s="10" t="s">
        <v>281</v>
      </c>
      <c r="AE47" s="10" t="s">
        <v>281</v>
      </c>
      <c r="AF47" s="10" t="s">
        <v>281</v>
      </c>
      <c r="AG47" s="10" t="s">
        <v>281</v>
      </c>
      <c r="AH47" s="10" t="s">
        <v>281</v>
      </c>
      <c r="AI47" s="10" t="s">
        <v>281</v>
      </c>
      <c r="AJ47" s="10" t="s">
        <v>281</v>
      </c>
      <c r="AK47" s="10" t="s">
        <v>281</v>
      </c>
      <c r="AL47" s="10" t="s">
        <v>281</v>
      </c>
      <c r="AM47" s="10" t="s">
        <v>281</v>
      </c>
      <c r="AN47" s="10" t="s">
        <v>281</v>
      </c>
      <c r="AO47" s="10" t="s">
        <v>281</v>
      </c>
      <c r="AP47" s="10" t="s">
        <v>281</v>
      </c>
      <c r="AQ47" s="10" t="s">
        <v>281</v>
      </c>
      <c r="AR47" s="10" t="s">
        <v>281</v>
      </c>
      <c r="AS47" s="10" t="s">
        <v>281</v>
      </c>
      <c r="AT47" s="10" t="s">
        <v>281</v>
      </c>
      <c r="AU47" s="10" t="s">
        <v>281</v>
      </c>
      <c r="AV47" s="10" t="s">
        <v>281</v>
      </c>
      <c r="AW47" s="10" t="s">
        <v>281</v>
      </c>
      <c r="AX47" s="10" t="s">
        <v>281</v>
      </c>
      <c r="AY47" s="10" t="s">
        <v>281</v>
      </c>
      <c r="AZ47" s="10" t="s">
        <v>281</v>
      </c>
      <c r="BA47" s="10" t="s">
        <v>281</v>
      </c>
      <c r="BB47" s="10" t="s">
        <v>281</v>
      </c>
      <c r="BC47" s="10" t="s">
        <v>281</v>
      </c>
      <c r="BE47" s="81">
        <v>0.19911291728031583</v>
      </c>
      <c r="BF47" s="10" t="s">
        <v>281</v>
      </c>
      <c r="BG47" s="81"/>
    </row>
    <row r="48" spans="1:59" x14ac:dyDescent="0.25">
      <c r="A48" s="54">
        <v>1880</v>
      </c>
      <c r="B48" s="10" t="s">
        <v>281</v>
      </c>
      <c r="C48" s="10" t="s">
        <v>281</v>
      </c>
      <c r="D48" s="10" t="s">
        <v>281</v>
      </c>
      <c r="E48" s="10" t="s">
        <v>281</v>
      </c>
      <c r="F48" s="10" t="s">
        <v>281</v>
      </c>
      <c r="G48" s="10" t="s">
        <v>281</v>
      </c>
      <c r="H48" s="10" t="s">
        <v>281</v>
      </c>
      <c r="I48" s="10" t="s">
        <v>281</v>
      </c>
      <c r="J48" s="10" t="s">
        <v>281</v>
      </c>
      <c r="K48" s="10" t="s">
        <v>281</v>
      </c>
      <c r="L48" s="10" t="s">
        <v>281</v>
      </c>
      <c r="M48" s="10" t="s">
        <v>281</v>
      </c>
      <c r="N48" s="10" t="s">
        <v>281</v>
      </c>
      <c r="O48" s="10" t="s">
        <v>281</v>
      </c>
      <c r="P48" s="10">
        <v>11.553331734130492</v>
      </c>
      <c r="Q48" s="10" t="s">
        <v>281</v>
      </c>
      <c r="R48" s="10" t="s">
        <v>281</v>
      </c>
      <c r="S48" s="10" t="s">
        <v>281</v>
      </c>
      <c r="T48" s="10" t="s">
        <v>281</v>
      </c>
      <c r="U48" s="10" t="s">
        <v>281</v>
      </c>
      <c r="V48" s="10" t="s">
        <v>281</v>
      </c>
      <c r="W48" s="10" t="s">
        <v>281</v>
      </c>
      <c r="X48" s="10" t="s">
        <v>281</v>
      </c>
      <c r="Y48" s="10" t="s">
        <v>281</v>
      </c>
      <c r="Z48" s="10" t="s">
        <v>281</v>
      </c>
      <c r="AA48" s="10">
        <v>5.852165161309407</v>
      </c>
      <c r="AB48" s="10" t="s">
        <v>281</v>
      </c>
      <c r="AC48" s="10" t="s">
        <v>281</v>
      </c>
      <c r="AD48" s="10" t="s">
        <v>281</v>
      </c>
      <c r="AE48" s="10" t="s">
        <v>281</v>
      </c>
      <c r="AF48" s="10" t="s">
        <v>281</v>
      </c>
      <c r="AG48" s="10" t="s">
        <v>281</v>
      </c>
      <c r="AH48" s="10" t="s">
        <v>281</v>
      </c>
      <c r="AI48" s="10" t="s">
        <v>281</v>
      </c>
      <c r="AJ48" s="10" t="s">
        <v>281</v>
      </c>
      <c r="AK48" s="10" t="s">
        <v>281</v>
      </c>
      <c r="AL48" s="10" t="s">
        <v>281</v>
      </c>
      <c r="AM48" s="10" t="s">
        <v>281</v>
      </c>
      <c r="AN48" s="10" t="s">
        <v>281</v>
      </c>
      <c r="AO48" s="10" t="s">
        <v>281</v>
      </c>
      <c r="AP48" s="10" t="s">
        <v>281</v>
      </c>
      <c r="AQ48" s="10" t="s">
        <v>281</v>
      </c>
      <c r="AR48" s="10" t="s">
        <v>281</v>
      </c>
      <c r="AS48" s="10" t="s">
        <v>281</v>
      </c>
      <c r="AT48" s="10" t="s">
        <v>281</v>
      </c>
      <c r="AU48" s="10" t="s">
        <v>281</v>
      </c>
      <c r="AV48" s="10" t="s">
        <v>281</v>
      </c>
      <c r="AW48" s="10" t="s">
        <v>281</v>
      </c>
      <c r="AX48" s="10" t="s">
        <v>281</v>
      </c>
      <c r="AY48" s="10" t="s">
        <v>281</v>
      </c>
      <c r="AZ48" s="10" t="s">
        <v>281</v>
      </c>
      <c r="BA48" s="10" t="s">
        <v>281</v>
      </c>
      <c r="BB48" s="10" t="s">
        <v>281</v>
      </c>
      <c r="BC48" s="10" t="s">
        <v>281</v>
      </c>
      <c r="BE48" s="81">
        <v>0.20282172973111887</v>
      </c>
      <c r="BF48" s="10" t="s">
        <v>281</v>
      </c>
      <c r="BG48" s="81"/>
    </row>
    <row r="49" spans="1:59" x14ac:dyDescent="0.25">
      <c r="A49" s="54">
        <v>1881</v>
      </c>
      <c r="B49" s="10" t="s">
        <v>281</v>
      </c>
      <c r="C49" s="10" t="s">
        <v>281</v>
      </c>
      <c r="D49" s="10" t="s">
        <v>281</v>
      </c>
      <c r="E49" s="10" t="s">
        <v>281</v>
      </c>
      <c r="F49" s="10" t="s">
        <v>281</v>
      </c>
      <c r="G49" s="10" t="s">
        <v>281</v>
      </c>
      <c r="H49" s="10" t="s">
        <v>281</v>
      </c>
      <c r="I49" s="10" t="s">
        <v>281</v>
      </c>
      <c r="J49" s="10" t="s">
        <v>281</v>
      </c>
      <c r="K49" s="10" t="s">
        <v>281</v>
      </c>
      <c r="L49" s="10" t="s">
        <v>281</v>
      </c>
      <c r="M49" s="10" t="s">
        <v>281</v>
      </c>
      <c r="N49" s="10" t="s">
        <v>281</v>
      </c>
      <c r="O49" s="10" t="s">
        <v>281</v>
      </c>
      <c r="P49" s="10">
        <v>10.773278951481323</v>
      </c>
      <c r="Q49" s="10" t="s">
        <v>281</v>
      </c>
      <c r="R49" s="10" t="s">
        <v>281</v>
      </c>
      <c r="S49" s="10" t="s">
        <v>281</v>
      </c>
      <c r="T49" s="10" t="s">
        <v>281</v>
      </c>
      <c r="U49" s="10" t="s">
        <v>281</v>
      </c>
      <c r="V49" s="10" t="s">
        <v>281</v>
      </c>
      <c r="W49" s="10" t="s">
        <v>281</v>
      </c>
      <c r="X49" s="10" t="s">
        <v>281</v>
      </c>
      <c r="Y49" s="10" t="s">
        <v>281</v>
      </c>
      <c r="Z49" s="10" t="s">
        <v>281</v>
      </c>
      <c r="AA49" s="10">
        <v>7.010733882698986</v>
      </c>
      <c r="AB49" s="10" t="s">
        <v>281</v>
      </c>
      <c r="AC49" s="10" t="s">
        <v>281</v>
      </c>
      <c r="AD49" s="10" t="s">
        <v>281</v>
      </c>
      <c r="AE49" s="10" t="s">
        <v>281</v>
      </c>
      <c r="AF49" s="10" t="s">
        <v>281</v>
      </c>
      <c r="AG49" s="10" t="s">
        <v>281</v>
      </c>
      <c r="AH49" s="10" t="s">
        <v>281</v>
      </c>
      <c r="AI49" s="10" t="s">
        <v>281</v>
      </c>
      <c r="AJ49" s="10" t="s">
        <v>281</v>
      </c>
      <c r="AK49" s="10" t="s">
        <v>281</v>
      </c>
      <c r="AL49" s="10" t="s">
        <v>281</v>
      </c>
      <c r="AM49" s="10" t="s">
        <v>281</v>
      </c>
      <c r="AN49" s="10" t="s">
        <v>281</v>
      </c>
      <c r="AO49" s="10" t="s">
        <v>281</v>
      </c>
      <c r="AP49" s="10" t="s">
        <v>281</v>
      </c>
      <c r="AQ49" s="10" t="s">
        <v>281</v>
      </c>
      <c r="AR49" s="10" t="s">
        <v>281</v>
      </c>
      <c r="AS49" s="10" t="s">
        <v>281</v>
      </c>
      <c r="AT49" s="10" t="s">
        <v>281</v>
      </c>
      <c r="AU49" s="10" t="s">
        <v>281</v>
      </c>
      <c r="AV49" s="10" t="s">
        <v>281</v>
      </c>
      <c r="AW49" s="10" t="s">
        <v>281</v>
      </c>
      <c r="AX49" s="10" t="s">
        <v>281</v>
      </c>
      <c r="AY49" s="10" t="s">
        <v>281</v>
      </c>
      <c r="AZ49" s="10" t="s">
        <v>281</v>
      </c>
      <c r="BA49" s="10" t="s">
        <v>281</v>
      </c>
      <c r="BB49" s="10" t="s">
        <v>281</v>
      </c>
      <c r="BC49" s="10" t="s">
        <v>281</v>
      </c>
      <c r="BE49" s="81">
        <v>0.19680384367701306</v>
      </c>
      <c r="BF49" s="10" t="s">
        <v>281</v>
      </c>
      <c r="BG49" s="81"/>
    </row>
    <row r="50" spans="1:59" x14ac:dyDescent="0.25">
      <c r="A50" s="54">
        <v>1882</v>
      </c>
      <c r="B50" s="10" t="s">
        <v>281</v>
      </c>
      <c r="C50" s="10" t="s">
        <v>281</v>
      </c>
      <c r="D50" s="10" t="s">
        <v>281</v>
      </c>
      <c r="E50" s="10" t="s">
        <v>281</v>
      </c>
      <c r="F50" s="10" t="s">
        <v>281</v>
      </c>
      <c r="G50" s="10" t="s">
        <v>281</v>
      </c>
      <c r="H50" s="10" t="s">
        <v>281</v>
      </c>
      <c r="I50" s="10" t="s">
        <v>281</v>
      </c>
      <c r="J50" s="10" t="s">
        <v>281</v>
      </c>
      <c r="K50" s="10" t="s">
        <v>281</v>
      </c>
      <c r="L50" s="10" t="s">
        <v>281</v>
      </c>
      <c r="M50" s="10" t="s">
        <v>281</v>
      </c>
      <c r="N50" s="10" t="s">
        <v>281</v>
      </c>
      <c r="O50" s="10" t="s">
        <v>281</v>
      </c>
      <c r="P50" s="10">
        <v>10.648601327932738</v>
      </c>
      <c r="Q50" s="10" t="s">
        <v>281</v>
      </c>
      <c r="R50" s="10" t="s">
        <v>281</v>
      </c>
      <c r="S50" s="10" t="s">
        <v>281</v>
      </c>
      <c r="T50" s="10" t="s">
        <v>281</v>
      </c>
      <c r="U50" s="10" t="s">
        <v>281</v>
      </c>
      <c r="V50" s="10" t="s">
        <v>281</v>
      </c>
      <c r="W50" s="10" t="s">
        <v>281</v>
      </c>
      <c r="X50" s="10" t="s">
        <v>281</v>
      </c>
      <c r="Y50" s="10" t="s">
        <v>281</v>
      </c>
      <c r="Z50" s="10" t="s">
        <v>281</v>
      </c>
      <c r="AA50" s="10">
        <v>6.9218960563247522</v>
      </c>
      <c r="AB50" s="10" t="s">
        <v>281</v>
      </c>
      <c r="AC50" s="10" t="s">
        <v>281</v>
      </c>
      <c r="AD50" s="10" t="s">
        <v>281</v>
      </c>
      <c r="AE50" s="10" t="s">
        <v>281</v>
      </c>
      <c r="AF50" s="10" t="s">
        <v>281</v>
      </c>
      <c r="AG50" s="10" t="s">
        <v>281</v>
      </c>
      <c r="AH50" s="10" t="s">
        <v>281</v>
      </c>
      <c r="AI50" s="10" t="s">
        <v>281</v>
      </c>
      <c r="AJ50" s="10" t="s">
        <v>281</v>
      </c>
      <c r="AK50" s="10" t="s">
        <v>281</v>
      </c>
      <c r="AL50" s="10" t="s">
        <v>281</v>
      </c>
      <c r="AM50" s="10" t="s">
        <v>281</v>
      </c>
      <c r="AN50" s="10" t="s">
        <v>281</v>
      </c>
      <c r="AO50" s="10" t="s">
        <v>281</v>
      </c>
      <c r="AP50" s="10" t="s">
        <v>281</v>
      </c>
      <c r="AQ50" s="10" t="s">
        <v>281</v>
      </c>
      <c r="AR50" s="10" t="s">
        <v>281</v>
      </c>
      <c r="AS50" s="10" t="s">
        <v>281</v>
      </c>
      <c r="AT50" s="10" t="s">
        <v>281</v>
      </c>
      <c r="AU50" s="10" t="s">
        <v>281</v>
      </c>
      <c r="AV50" s="10" t="s">
        <v>281</v>
      </c>
      <c r="AW50" s="10" t="s">
        <v>281</v>
      </c>
      <c r="AX50" s="10" t="s">
        <v>281</v>
      </c>
      <c r="AY50" s="10" t="s">
        <v>281</v>
      </c>
      <c r="AZ50" s="10" t="s">
        <v>281</v>
      </c>
      <c r="BA50" s="10" t="s">
        <v>281</v>
      </c>
      <c r="BB50" s="10" t="s">
        <v>281</v>
      </c>
      <c r="BC50" s="10" t="s">
        <v>281</v>
      </c>
      <c r="BE50" s="81">
        <v>0.19682583358952546</v>
      </c>
      <c r="BF50" s="10" t="s">
        <v>281</v>
      </c>
      <c r="BG50" s="81"/>
    </row>
    <row r="51" spans="1:59" x14ac:dyDescent="0.25">
      <c r="A51" s="54">
        <v>1883</v>
      </c>
      <c r="B51" s="10" t="s">
        <v>281</v>
      </c>
      <c r="C51" s="10" t="s">
        <v>281</v>
      </c>
      <c r="D51" s="10" t="s">
        <v>281</v>
      </c>
      <c r="E51" s="10" t="s">
        <v>281</v>
      </c>
      <c r="F51" s="10" t="s">
        <v>281</v>
      </c>
      <c r="G51" s="10" t="s">
        <v>281</v>
      </c>
      <c r="H51" s="10" t="s">
        <v>281</v>
      </c>
      <c r="I51" s="10" t="s">
        <v>281</v>
      </c>
      <c r="J51" s="10" t="s">
        <v>281</v>
      </c>
      <c r="K51" s="10" t="s">
        <v>281</v>
      </c>
      <c r="L51" s="10" t="s">
        <v>281</v>
      </c>
      <c r="M51" s="10" t="s">
        <v>281</v>
      </c>
      <c r="N51" s="10" t="s">
        <v>281</v>
      </c>
      <c r="O51" s="10" t="s">
        <v>281</v>
      </c>
      <c r="P51" s="10">
        <v>10.588613840609309</v>
      </c>
      <c r="Q51" s="10" t="s">
        <v>281</v>
      </c>
      <c r="R51" s="10" t="s">
        <v>281</v>
      </c>
      <c r="S51" s="10" t="s">
        <v>281</v>
      </c>
      <c r="T51" s="10" t="s">
        <v>281</v>
      </c>
      <c r="U51" s="10" t="s">
        <v>281</v>
      </c>
      <c r="V51" s="10" t="s">
        <v>281</v>
      </c>
      <c r="W51" s="10" t="s">
        <v>281</v>
      </c>
      <c r="X51" s="10" t="s">
        <v>281</v>
      </c>
      <c r="Y51" s="10" t="s">
        <v>281</v>
      </c>
      <c r="Z51" s="10" t="s">
        <v>281</v>
      </c>
      <c r="AA51" s="10">
        <v>6.57997510145288</v>
      </c>
      <c r="AB51" s="10">
        <v>5.4200446732500005</v>
      </c>
      <c r="AC51" s="10" t="s">
        <v>281</v>
      </c>
      <c r="AD51" s="10" t="s">
        <v>281</v>
      </c>
      <c r="AE51" s="10" t="s">
        <v>281</v>
      </c>
      <c r="AF51" s="10" t="s">
        <v>281</v>
      </c>
      <c r="AG51" s="10" t="s">
        <v>281</v>
      </c>
      <c r="AH51" s="10" t="s">
        <v>281</v>
      </c>
      <c r="AI51" s="10" t="s">
        <v>281</v>
      </c>
      <c r="AJ51" s="10" t="s">
        <v>281</v>
      </c>
      <c r="AK51" s="10" t="s">
        <v>281</v>
      </c>
      <c r="AL51" s="10" t="s">
        <v>281</v>
      </c>
      <c r="AM51" s="10" t="s">
        <v>281</v>
      </c>
      <c r="AN51" s="10" t="s">
        <v>281</v>
      </c>
      <c r="AO51" s="10" t="s">
        <v>281</v>
      </c>
      <c r="AP51" s="10" t="s">
        <v>281</v>
      </c>
      <c r="AQ51" s="10" t="s">
        <v>281</v>
      </c>
      <c r="AR51" s="10" t="s">
        <v>281</v>
      </c>
      <c r="AS51" s="10" t="s">
        <v>281</v>
      </c>
      <c r="AT51" s="10" t="s">
        <v>281</v>
      </c>
      <c r="AU51" s="10" t="s">
        <v>281</v>
      </c>
      <c r="AV51" s="10" t="s">
        <v>281</v>
      </c>
      <c r="AW51" s="10" t="s">
        <v>281</v>
      </c>
      <c r="AX51" s="10" t="s">
        <v>281</v>
      </c>
      <c r="AY51" s="10" t="s">
        <v>281</v>
      </c>
      <c r="AZ51" s="10" t="s">
        <v>281</v>
      </c>
      <c r="BA51" s="10" t="s">
        <v>281</v>
      </c>
      <c r="BB51" s="10" t="s">
        <v>281</v>
      </c>
      <c r="BC51" s="10" t="s">
        <v>281</v>
      </c>
      <c r="BE51" s="81">
        <v>0.24375445201283233</v>
      </c>
      <c r="BF51" s="10" t="s">
        <v>281</v>
      </c>
      <c r="BG51" s="81"/>
    </row>
    <row r="52" spans="1:59" x14ac:dyDescent="0.25">
      <c r="A52" s="54">
        <v>1884</v>
      </c>
      <c r="B52" s="10" t="s">
        <v>281</v>
      </c>
      <c r="C52" s="10" t="s">
        <v>281</v>
      </c>
      <c r="D52" s="10" t="s">
        <v>281</v>
      </c>
      <c r="E52" s="10" t="s">
        <v>281</v>
      </c>
      <c r="F52" s="10" t="s">
        <v>281</v>
      </c>
      <c r="G52" s="10" t="s">
        <v>281</v>
      </c>
      <c r="H52" s="10" t="s">
        <v>281</v>
      </c>
      <c r="I52" s="10" t="s">
        <v>281</v>
      </c>
      <c r="J52" s="10" t="s">
        <v>281</v>
      </c>
      <c r="K52" s="10" t="s">
        <v>281</v>
      </c>
      <c r="L52" s="10" t="s">
        <v>281</v>
      </c>
      <c r="M52" s="10" t="s">
        <v>281</v>
      </c>
      <c r="N52" s="10" t="s">
        <v>281</v>
      </c>
      <c r="O52" s="10" t="s">
        <v>281</v>
      </c>
      <c r="P52" s="10">
        <v>10.393740200011196</v>
      </c>
      <c r="Q52" s="10" t="s">
        <v>281</v>
      </c>
      <c r="R52" s="10" t="s">
        <v>281</v>
      </c>
      <c r="S52" s="10" t="s">
        <v>281</v>
      </c>
      <c r="T52" s="10" t="s">
        <v>281</v>
      </c>
      <c r="U52" s="10" t="s">
        <v>281</v>
      </c>
      <c r="V52" s="10" t="s">
        <v>281</v>
      </c>
      <c r="W52" s="10" t="s">
        <v>281</v>
      </c>
      <c r="X52" s="10" t="s">
        <v>281</v>
      </c>
      <c r="Y52" s="10" t="s">
        <v>281</v>
      </c>
      <c r="Z52" s="10" t="s">
        <v>281</v>
      </c>
      <c r="AA52" s="10">
        <v>6.9316987747488765</v>
      </c>
      <c r="AB52" s="10">
        <v>4.9922176350500012</v>
      </c>
      <c r="AC52" s="10" t="s">
        <v>281</v>
      </c>
      <c r="AD52" s="10" t="s">
        <v>281</v>
      </c>
      <c r="AE52" s="10" t="s">
        <v>281</v>
      </c>
      <c r="AF52" s="10" t="s">
        <v>281</v>
      </c>
      <c r="AG52" s="10" t="s">
        <v>281</v>
      </c>
      <c r="AH52" s="10" t="s">
        <v>281</v>
      </c>
      <c r="AI52" s="10" t="s">
        <v>281</v>
      </c>
      <c r="AJ52" s="10" t="s">
        <v>281</v>
      </c>
      <c r="AK52" s="10" t="s">
        <v>281</v>
      </c>
      <c r="AL52" s="10" t="s">
        <v>281</v>
      </c>
      <c r="AM52" s="10" t="s">
        <v>281</v>
      </c>
      <c r="AN52" s="10" t="s">
        <v>281</v>
      </c>
      <c r="AO52" s="10" t="s">
        <v>281</v>
      </c>
      <c r="AP52" s="10" t="s">
        <v>281</v>
      </c>
      <c r="AQ52" s="10" t="s">
        <v>281</v>
      </c>
      <c r="AR52" s="10" t="s">
        <v>281</v>
      </c>
      <c r="AS52" s="10" t="s">
        <v>281</v>
      </c>
      <c r="AT52" s="10" t="s">
        <v>281</v>
      </c>
      <c r="AU52" s="10" t="s">
        <v>281</v>
      </c>
      <c r="AV52" s="10" t="s">
        <v>281</v>
      </c>
      <c r="AW52" s="10" t="s">
        <v>281</v>
      </c>
      <c r="AX52" s="10" t="s">
        <v>281</v>
      </c>
      <c r="AY52" s="10" t="s">
        <v>281</v>
      </c>
      <c r="AZ52" s="10" t="s">
        <v>281</v>
      </c>
      <c r="BA52" s="10" t="s">
        <v>281</v>
      </c>
      <c r="BB52" s="10" t="s">
        <v>281</v>
      </c>
      <c r="BC52" s="10" t="s">
        <v>281</v>
      </c>
      <c r="BE52" s="81">
        <v>0.24419299954246929</v>
      </c>
      <c r="BF52" s="10" t="s">
        <v>281</v>
      </c>
      <c r="BG52" s="81"/>
    </row>
    <row r="53" spans="1:59" x14ac:dyDescent="0.25">
      <c r="A53" s="54">
        <v>1885</v>
      </c>
      <c r="B53" s="10" t="s">
        <v>281</v>
      </c>
      <c r="C53" s="10" t="s">
        <v>281</v>
      </c>
      <c r="D53" s="10" t="s">
        <v>281</v>
      </c>
      <c r="E53" s="10" t="s">
        <v>281</v>
      </c>
      <c r="F53" s="10" t="s">
        <v>281</v>
      </c>
      <c r="G53" s="10" t="s">
        <v>281</v>
      </c>
      <c r="H53" s="10" t="s">
        <v>281</v>
      </c>
      <c r="I53" s="10" t="s">
        <v>281</v>
      </c>
      <c r="J53" s="10" t="s">
        <v>281</v>
      </c>
      <c r="K53" s="10" t="s">
        <v>281</v>
      </c>
      <c r="L53" s="10" t="s">
        <v>281</v>
      </c>
      <c r="M53" s="10" t="s">
        <v>281</v>
      </c>
      <c r="N53" s="10" t="s">
        <v>281</v>
      </c>
      <c r="O53" s="10" t="s">
        <v>281</v>
      </c>
      <c r="P53" s="10">
        <v>10.103740399677912</v>
      </c>
      <c r="Q53" s="10" t="s">
        <v>281</v>
      </c>
      <c r="R53" s="10" t="s">
        <v>281</v>
      </c>
      <c r="S53" s="10" t="s">
        <v>281</v>
      </c>
      <c r="T53" s="10" t="s">
        <v>281</v>
      </c>
      <c r="U53" s="10" t="s">
        <v>281</v>
      </c>
      <c r="V53" s="10" t="s">
        <v>281</v>
      </c>
      <c r="W53" s="10" t="s">
        <v>281</v>
      </c>
      <c r="X53" s="10" t="s">
        <v>281</v>
      </c>
      <c r="Y53" s="10" t="s">
        <v>281</v>
      </c>
      <c r="Z53" s="10" t="s">
        <v>281</v>
      </c>
      <c r="AA53" s="10">
        <v>6.6390805250289038</v>
      </c>
      <c r="AB53" s="10">
        <v>4.5688384535999997</v>
      </c>
      <c r="AC53" s="10" t="s">
        <v>281</v>
      </c>
      <c r="AD53" s="10" t="s">
        <v>281</v>
      </c>
      <c r="AE53" s="10" t="s">
        <v>281</v>
      </c>
      <c r="AF53" s="10" t="s">
        <v>281</v>
      </c>
      <c r="AG53" s="10" t="s">
        <v>281</v>
      </c>
      <c r="AH53" s="10" t="s">
        <v>281</v>
      </c>
      <c r="AI53" s="10" t="s">
        <v>281</v>
      </c>
      <c r="AJ53" s="10" t="s">
        <v>281</v>
      </c>
      <c r="AK53" s="10" t="s">
        <v>281</v>
      </c>
      <c r="AL53" s="10" t="s">
        <v>281</v>
      </c>
      <c r="AM53" s="10" t="s">
        <v>281</v>
      </c>
      <c r="AN53" s="10" t="s">
        <v>281</v>
      </c>
      <c r="AO53" s="10" t="s">
        <v>281</v>
      </c>
      <c r="AP53" s="10" t="s">
        <v>281</v>
      </c>
      <c r="AQ53" s="10" t="s">
        <v>281</v>
      </c>
      <c r="AR53" s="10" t="s">
        <v>281</v>
      </c>
      <c r="AS53" s="10" t="s">
        <v>281</v>
      </c>
      <c r="AT53" s="10" t="s">
        <v>281</v>
      </c>
      <c r="AU53" s="10" t="s">
        <v>281</v>
      </c>
      <c r="AV53" s="10" t="s">
        <v>281</v>
      </c>
      <c r="AW53" s="10" t="s">
        <v>281</v>
      </c>
      <c r="AX53" s="10" t="s">
        <v>281</v>
      </c>
      <c r="AY53" s="10" t="s">
        <v>281</v>
      </c>
      <c r="AZ53" s="10" t="s">
        <v>281</v>
      </c>
      <c r="BA53" s="10" t="s">
        <v>281</v>
      </c>
      <c r="BB53" s="10" t="s">
        <v>281</v>
      </c>
      <c r="BC53" s="10" t="s">
        <v>281</v>
      </c>
      <c r="BE53" s="81">
        <v>0.24573819828107188</v>
      </c>
      <c r="BF53" s="10" t="s">
        <v>281</v>
      </c>
      <c r="BG53" s="81"/>
    </row>
    <row r="54" spans="1:59" x14ac:dyDescent="0.25">
      <c r="A54" s="54">
        <v>1886</v>
      </c>
      <c r="B54" s="10">
        <v>16.193436365597872</v>
      </c>
      <c r="C54" s="10">
        <v>14.832608802313491</v>
      </c>
      <c r="D54" s="10" t="s">
        <v>281</v>
      </c>
      <c r="E54" s="10" t="s">
        <v>281</v>
      </c>
      <c r="F54" s="10" t="s">
        <v>281</v>
      </c>
      <c r="G54" s="10">
        <v>12.593476938672074</v>
      </c>
      <c r="H54" s="10" t="s">
        <v>281</v>
      </c>
      <c r="I54" s="10" t="s">
        <v>281</v>
      </c>
      <c r="J54" s="10" t="s">
        <v>281</v>
      </c>
      <c r="K54" s="10" t="s">
        <v>281</v>
      </c>
      <c r="L54" s="10" t="s">
        <v>281</v>
      </c>
      <c r="M54" s="10" t="s">
        <v>281</v>
      </c>
      <c r="N54" s="10" t="s">
        <v>281</v>
      </c>
      <c r="O54" s="10" t="s">
        <v>281</v>
      </c>
      <c r="P54" s="10">
        <v>8.1375214139619416</v>
      </c>
      <c r="Q54" s="10" t="s">
        <v>281</v>
      </c>
      <c r="R54" s="10" t="s">
        <v>281</v>
      </c>
      <c r="S54" s="10" t="s">
        <v>281</v>
      </c>
      <c r="T54" s="10" t="s">
        <v>281</v>
      </c>
      <c r="U54" s="10" t="s">
        <v>281</v>
      </c>
      <c r="V54" s="10" t="s">
        <v>281</v>
      </c>
      <c r="W54" s="10" t="s">
        <v>281</v>
      </c>
      <c r="X54" s="10" t="s">
        <v>281</v>
      </c>
      <c r="Y54" s="10" t="s">
        <v>281</v>
      </c>
      <c r="Z54" s="10" t="s">
        <v>281</v>
      </c>
      <c r="AA54" s="10">
        <v>6.8805751603358178</v>
      </c>
      <c r="AB54" s="10">
        <v>4.2349085104499995</v>
      </c>
      <c r="AC54" s="10" t="s">
        <v>281</v>
      </c>
      <c r="AD54" s="10" t="s">
        <v>281</v>
      </c>
      <c r="AE54" s="10" t="s">
        <v>281</v>
      </c>
      <c r="AF54" s="10" t="s">
        <v>281</v>
      </c>
      <c r="AG54" s="10" t="s">
        <v>281</v>
      </c>
      <c r="AH54" s="10" t="s">
        <v>281</v>
      </c>
      <c r="AI54" s="10" t="s">
        <v>281</v>
      </c>
      <c r="AJ54" s="10" t="s">
        <v>281</v>
      </c>
      <c r="AK54" s="10" t="s">
        <v>281</v>
      </c>
      <c r="AL54" s="10" t="s">
        <v>281</v>
      </c>
      <c r="AM54" s="10" t="s">
        <v>281</v>
      </c>
      <c r="AN54" s="10" t="s">
        <v>281</v>
      </c>
      <c r="AO54" s="10" t="s">
        <v>281</v>
      </c>
      <c r="AP54" s="10" t="s">
        <v>281</v>
      </c>
      <c r="AQ54" s="10" t="s">
        <v>281</v>
      </c>
      <c r="AR54" s="10" t="s">
        <v>281</v>
      </c>
      <c r="AS54" s="10" t="s">
        <v>281</v>
      </c>
      <c r="AT54" s="10" t="s">
        <v>281</v>
      </c>
      <c r="AU54" s="10" t="s">
        <v>281</v>
      </c>
      <c r="AV54" s="10" t="s">
        <v>281</v>
      </c>
      <c r="AW54" s="10" t="s">
        <v>281</v>
      </c>
      <c r="AX54" s="10" t="s">
        <v>281</v>
      </c>
      <c r="AY54" s="10" t="s">
        <v>281</v>
      </c>
      <c r="AZ54" s="10" t="s">
        <v>281</v>
      </c>
      <c r="BA54" s="10" t="s">
        <v>281</v>
      </c>
      <c r="BB54" s="10" t="s">
        <v>281</v>
      </c>
      <c r="BC54" s="10" t="s">
        <v>281</v>
      </c>
      <c r="BE54" s="81">
        <v>0.34957138469641669</v>
      </c>
      <c r="BF54" s="10" t="s">
        <v>281</v>
      </c>
      <c r="BG54" s="81"/>
    </row>
    <row r="55" spans="1:59" x14ac:dyDescent="0.25">
      <c r="A55" s="54">
        <v>1887</v>
      </c>
      <c r="B55" s="10">
        <v>15.93264337035273</v>
      </c>
      <c r="C55" s="10">
        <v>12.889724052105892</v>
      </c>
      <c r="D55" s="10" t="s">
        <v>281</v>
      </c>
      <c r="E55" s="10" t="s">
        <v>281</v>
      </c>
      <c r="F55" s="10" t="s">
        <v>281</v>
      </c>
      <c r="G55" s="10">
        <v>12.665021804763501</v>
      </c>
      <c r="H55" s="10" t="s">
        <v>281</v>
      </c>
      <c r="I55" s="10" t="s">
        <v>281</v>
      </c>
      <c r="J55" s="10" t="s">
        <v>281</v>
      </c>
      <c r="K55" s="10" t="s">
        <v>281</v>
      </c>
      <c r="L55" s="10" t="s">
        <v>281</v>
      </c>
      <c r="M55" s="10" t="s">
        <v>281</v>
      </c>
      <c r="N55" s="10" t="s">
        <v>281</v>
      </c>
      <c r="O55" s="10" t="s">
        <v>281</v>
      </c>
      <c r="P55" s="10">
        <v>8.1999864936663212</v>
      </c>
      <c r="Q55" s="10" t="s">
        <v>281</v>
      </c>
      <c r="R55" s="10" t="s">
        <v>281</v>
      </c>
      <c r="S55" s="10" t="s">
        <v>281</v>
      </c>
      <c r="T55" s="10" t="s">
        <v>281</v>
      </c>
      <c r="U55" s="10" t="s">
        <v>281</v>
      </c>
      <c r="V55" s="10" t="s">
        <v>281</v>
      </c>
      <c r="W55" s="10" t="s">
        <v>281</v>
      </c>
      <c r="X55" s="10" t="s">
        <v>281</v>
      </c>
      <c r="Y55" s="10" t="s">
        <v>281</v>
      </c>
      <c r="Z55" s="10" t="s">
        <v>281</v>
      </c>
      <c r="AA55" s="10">
        <v>6.5165917816167491</v>
      </c>
      <c r="AB55" s="10">
        <v>4.0233608725999996</v>
      </c>
      <c r="AC55" s="10" t="s">
        <v>281</v>
      </c>
      <c r="AD55" s="10">
        <v>4.6867315258982636</v>
      </c>
      <c r="AE55" s="10" t="s">
        <v>281</v>
      </c>
      <c r="AF55" s="10" t="s">
        <v>281</v>
      </c>
      <c r="AG55" s="10" t="s">
        <v>281</v>
      </c>
      <c r="AH55" s="10" t="s">
        <v>281</v>
      </c>
      <c r="AI55" s="10" t="s">
        <v>281</v>
      </c>
      <c r="AJ55" s="10" t="s">
        <v>281</v>
      </c>
      <c r="AK55" s="10" t="s">
        <v>281</v>
      </c>
      <c r="AL55" s="10" t="s">
        <v>281</v>
      </c>
      <c r="AM55" s="10" t="s">
        <v>281</v>
      </c>
      <c r="AN55" s="10" t="s">
        <v>281</v>
      </c>
      <c r="AO55" s="10" t="s">
        <v>281</v>
      </c>
      <c r="AP55" s="10" t="s">
        <v>281</v>
      </c>
      <c r="AQ55" s="10" t="s">
        <v>281</v>
      </c>
      <c r="AR55" s="10" t="s">
        <v>281</v>
      </c>
      <c r="AS55" s="10" t="s">
        <v>281</v>
      </c>
      <c r="AT55" s="10" t="s">
        <v>281</v>
      </c>
      <c r="AU55" s="10" t="s">
        <v>281</v>
      </c>
      <c r="AV55" s="10" t="s">
        <v>281</v>
      </c>
      <c r="AW55" s="10" t="s">
        <v>281</v>
      </c>
      <c r="AX55" s="10" t="s">
        <v>281</v>
      </c>
      <c r="AY55" s="10" t="s">
        <v>281</v>
      </c>
      <c r="AZ55" s="10" t="s">
        <v>281</v>
      </c>
      <c r="BA55" s="10" t="s">
        <v>281</v>
      </c>
      <c r="BB55" s="10" t="s">
        <v>281</v>
      </c>
      <c r="BC55" s="10" t="s">
        <v>281</v>
      </c>
      <c r="BE55" s="81">
        <v>0.38088687949284378</v>
      </c>
      <c r="BF55" s="10" t="s">
        <v>281</v>
      </c>
      <c r="BG55" s="81"/>
    </row>
    <row r="56" spans="1:59" x14ac:dyDescent="0.25">
      <c r="A56" s="54">
        <v>1888</v>
      </c>
      <c r="B56" s="10">
        <v>16.059037660320641</v>
      </c>
      <c r="C56" s="10">
        <v>12.333210478177151</v>
      </c>
      <c r="D56" s="10" t="s">
        <v>281</v>
      </c>
      <c r="E56" s="10" t="s">
        <v>281</v>
      </c>
      <c r="F56" s="10" t="s">
        <v>281</v>
      </c>
      <c r="G56" s="10">
        <v>12.879665390377891</v>
      </c>
      <c r="H56" s="10" t="s">
        <v>281</v>
      </c>
      <c r="I56" s="10" t="s">
        <v>281</v>
      </c>
      <c r="J56" s="10">
        <v>9.2050324466027771</v>
      </c>
      <c r="K56" s="10" t="s">
        <v>281</v>
      </c>
      <c r="L56" s="10" t="s">
        <v>281</v>
      </c>
      <c r="M56" s="10" t="s">
        <v>281</v>
      </c>
      <c r="N56" s="10" t="s">
        <v>281</v>
      </c>
      <c r="O56" s="10" t="s">
        <v>281</v>
      </c>
      <c r="P56" s="10">
        <v>8.0566255455003937</v>
      </c>
      <c r="Q56" s="10" t="s">
        <v>281</v>
      </c>
      <c r="R56" s="10" t="s">
        <v>281</v>
      </c>
      <c r="S56" s="10" t="s">
        <v>281</v>
      </c>
      <c r="T56" s="10" t="s">
        <v>281</v>
      </c>
      <c r="U56" s="10" t="s">
        <v>281</v>
      </c>
      <c r="V56" s="10" t="s">
        <v>281</v>
      </c>
      <c r="W56" s="10" t="s">
        <v>281</v>
      </c>
      <c r="X56" s="10" t="s">
        <v>281</v>
      </c>
      <c r="Y56" s="10" t="s">
        <v>281</v>
      </c>
      <c r="Z56" s="10" t="s">
        <v>281</v>
      </c>
      <c r="AA56" s="10">
        <v>6.2827010654765925</v>
      </c>
      <c r="AB56" s="10">
        <v>4.1104631567000007</v>
      </c>
      <c r="AC56" s="10" t="s">
        <v>281</v>
      </c>
      <c r="AD56" s="10">
        <v>4.7903850652045046</v>
      </c>
      <c r="AE56" s="10" t="s">
        <v>281</v>
      </c>
      <c r="AF56" s="10" t="s">
        <v>281</v>
      </c>
      <c r="AG56" s="10" t="s">
        <v>281</v>
      </c>
      <c r="AH56" s="10" t="s">
        <v>281</v>
      </c>
      <c r="AI56" s="10" t="s">
        <v>281</v>
      </c>
      <c r="AJ56" s="10" t="s">
        <v>281</v>
      </c>
      <c r="AK56" s="10" t="s">
        <v>281</v>
      </c>
      <c r="AL56" s="10" t="s">
        <v>281</v>
      </c>
      <c r="AM56" s="10" t="s">
        <v>281</v>
      </c>
      <c r="AN56" s="10" t="s">
        <v>281</v>
      </c>
      <c r="AO56" s="10" t="s">
        <v>281</v>
      </c>
      <c r="AP56" s="10" t="s">
        <v>281</v>
      </c>
      <c r="AQ56" s="10" t="s">
        <v>281</v>
      </c>
      <c r="AR56" s="10" t="s">
        <v>281</v>
      </c>
      <c r="AS56" s="10" t="s">
        <v>281</v>
      </c>
      <c r="AT56" s="10" t="s">
        <v>281</v>
      </c>
      <c r="AU56" s="10" t="s">
        <v>281</v>
      </c>
      <c r="AV56" s="10" t="s">
        <v>281</v>
      </c>
      <c r="AW56" s="10" t="s">
        <v>281</v>
      </c>
      <c r="AX56" s="10" t="s">
        <v>281</v>
      </c>
      <c r="AY56" s="10" t="s">
        <v>281</v>
      </c>
      <c r="AZ56" s="10" t="s">
        <v>281</v>
      </c>
      <c r="BA56" s="10" t="s">
        <v>281</v>
      </c>
      <c r="BB56" s="10" t="s">
        <v>281</v>
      </c>
      <c r="BC56" s="10" t="s">
        <v>281</v>
      </c>
      <c r="BE56" s="81">
        <v>0.39882743015451394</v>
      </c>
      <c r="BF56" s="10" t="s">
        <v>281</v>
      </c>
      <c r="BG56" s="81"/>
    </row>
    <row r="57" spans="1:59" x14ac:dyDescent="0.25">
      <c r="A57" s="54">
        <v>1889</v>
      </c>
      <c r="B57" s="10">
        <v>15.489350135236478</v>
      </c>
      <c r="C57" s="10">
        <v>8.2770743495610528</v>
      </c>
      <c r="D57" s="10" t="s">
        <v>281</v>
      </c>
      <c r="E57" s="10" t="s">
        <v>281</v>
      </c>
      <c r="F57" s="10" t="s">
        <v>281</v>
      </c>
      <c r="G57" s="10">
        <v>12.748269707486365</v>
      </c>
      <c r="H57" s="10" t="s">
        <v>281</v>
      </c>
      <c r="I57" s="10" t="s">
        <v>281</v>
      </c>
      <c r="J57" s="10">
        <v>9.898891319584564</v>
      </c>
      <c r="K57" s="10" t="s">
        <v>281</v>
      </c>
      <c r="L57" s="10" t="s">
        <v>281</v>
      </c>
      <c r="M57" s="10" t="s">
        <v>281</v>
      </c>
      <c r="N57" s="10" t="s">
        <v>281</v>
      </c>
      <c r="O57" s="10" t="s">
        <v>281</v>
      </c>
      <c r="P57" s="10">
        <v>8.5996024659529837</v>
      </c>
      <c r="Q57" s="10" t="s">
        <v>281</v>
      </c>
      <c r="R57" s="10" t="s">
        <v>281</v>
      </c>
      <c r="S57" s="10" t="s">
        <v>281</v>
      </c>
      <c r="T57" s="10" t="s">
        <v>281</v>
      </c>
      <c r="U57" s="10" t="s">
        <v>281</v>
      </c>
      <c r="V57" s="10" t="s">
        <v>281</v>
      </c>
      <c r="W57" s="10" t="s">
        <v>281</v>
      </c>
      <c r="X57" s="10" t="s">
        <v>281</v>
      </c>
      <c r="Y57" s="10" t="s">
        <v>281</v>
      </c>
      <c r="Z57" s="10" t="s">
        <v>281</v>
      </c>
      <c r="AA57" s="10">
        <v>6.622842454922484</v>
      </c>
      <c r="AB57" s="10">
        <v>3.4103515771999997</v>
      </c>
      <c r="AC57" s="10" t="s">
        <v>281</v>
      </c>
      <c r="AD57" s="10">
        <v>5.0392434349458206</v>
      </c>
      <c r="AE57" s="10" t="s">
        <v>281</v>
      </c>
      <c r="AF57" s="10" t="s">
        <v>281</v>
      </c>
      <c r="AG57" s="10" t="s">
        <v>281</v>
      </c>
      <c r="AH57" s="10" t="s">
        <v>281</v>
      </c>
      <c r="AI57" s="10" t="s">
        <v>281</v>
      </c>
      <c r="AJ57" s="10" t="s">
        <v>281</v>
      </c>
      <c r="AK57" s="10" t="s">
        <v>281</v>
      </c>
      <c r="AL57" s="10" t="s">
        <v>281</v>
      </c>
      <c r="AM57" s="10" t="s">
        <v>281</v>
      </c>
      <c r="AN57" s="10" t="s">
        <v>281</v>
      </c>
      <c r="AO57" s="10" t="s">
        <v>281</v>
      </c>
      <c r="AP57" s="10" t="s">
        <v>281</v>
      </c>
      <c r="AQ57" s="10" t="s">
        <v>281</v>
      </c>
      <c r="AR57" s="10" t="s">
        <v>281</v>
      </c>
      <c r="AS57" s="10" t="s">
        <v>281</v>
      </c>
      <c r="AT57" s="10" t="s">
        <v>281</v>
      </c>
      <c r="AU57" s="10" t="s">
        <v>281</v>
      </c>
      <c r="AV57" s="10" t="s">
        <v>281</v>
      </c>
      <c r="AW57" s="10" t="s">
        <v>281</v>
      </c>
      <c r="AX57" s="10" t="s">
        <v>281</v>
      </c>
      <c r="AY57" s="10" t="s">
        <v>281</v>
      </c>
      <c r="AZ57" s="10" t="s">
        <v>281</v>
      </c>
      <c r="BA57" s="10" t="s">
        <v>281</v>
      </c>
      <c r="BB57" s="10" t="s">
        <v>281</v>
      </c>
      <c r="BC57" s="10" t="s">
        <v>281</v>
      </c>
      <c r="BE57" s="81">
        <v>0.39765585403941128</v>
      </c>
      <c r="BF57" s="10" t="s">
        <v>281</v>
      </c>
      <c r="BG57" s="81"/>
    </row>
    <row r="58" spans="1:59" x14ac:dyDescent="0.25">
      <c r="A58" s="54">
        <v>1890</v>
      </c>
      <c r="B58" s="10">
        <v>16.298478584995252</v>
      </c>
      <c r="C58" s="10">
        <v>11.570490335642655</v>
      </c>
      <c r="D58" s="10" t="s">
        <v>281</v>
      </c>
      <c r="E58" s="10" t="s">
        <v>281</v>
      </c>
      <c r="F58" s="10" t="s">
        <v>281</v>
      </c>
      <c r="G58" s="10">
        <v>13.058553149606299</v>
      </c>
      <c r="H58" s="10" t="s">
        <v>281</v>
      </c>
      <c r="I58" s="10" t="s">
        <v>281</v>
      </c>
      <c r="J58" s="10">
        <v>10.307694246644402</v>
      </c>
      <c r="K58" s="10" t="s">
        <v>281</v>
      </c>
      <c r="L58" s="10" t="s">
        <v>281</v>
      </c>
      <c r="M58" s="10" t="s">
        <v>281</v>
      </c>
      <c r="N58" s="10" t="s">
        <v>281</v>
      </c>
      <c r="O58" s="10" t="s">
        <v>281</v>
      </c>
      <c r="P58" s="10">
        <v>8.991647369859944</v>
      </c>
      <c r="Q58" s="10" t="s">
        <v>281</v>
      </c>
      <c r="R58" s="10" t="s">
        <v>281</v>
      </c>
      <c r="S58" s="10" t="s">
        <v>281</v>
      </c>
      <c r="T58" s="10" t="s">
        <v>281</v>
      </c>
      <c r="U58" s="10" t="s">
        <v>281</v>
      </c>
      <c r="V58" s="10" t="s">
        <v>281</v>
      </c>
      <c r="W58" s="10" t="s">
        <v>281</v>
      </c>
      <c r="X58" s="10" t="s">
        <v>281</v>
      </c>
      <c r="Y58" s="10" t="s">
        <v>281</v>
      </c>
      <c r="Z58" s="10" t="s">
        <v>281</v>
      </c>
      <c r="AA58" s="10">
        <v>6.0083281275210147</v>
      </c>
      <c r="AB58" s="10">
        <v>3.7957441692999998</v>
      </c>
      <c r="AC58" s="10" t="s">
        <v>281</v>
      </c>
      <c r="AD58" s="10">
        <v>5.4645904979115976</v>
      </c>
      <c r="AE58" s="10" t="s">
        <v>281</v>
      </c>
      <c r="AF58" s="10" t="s">
        <v>281</v>
      </c>
      <c r="AG58" s="10" t="s">
        <v>281</v>
      </c>
      <c r="AH58" s="10" t="s">
        <v>281</v>
      </c>
      <c r="AI58" s="10" t="s">
        <v>281</v>
      </c>
      <c r="AJ58" s="10" t="s">
        <v>281</v>
      </c>
      <c r="AK58" s="10" t="s">
        <v>281</v>
      </c>
      <c r="AL58" s="10" t="s">
        <v>281</v>
      </c>
      <c r="AM58" s="10" t="s">
        <v>281</v>
      </c>
      <c r="AN58" s="10" t="s">
        <v>281</v>
      </c>
      <c r="AO58" s="10" t="s">
        <v>281</v>
      </c>
      <c r="AP58" s="10" t="s">
        <v>281</v>
      </c>
      <c r="AQ58" s="10" t="s">
        <v>281</v>
      </c>
      <c r="AR58" s="10" t="s">
        <v>281</v>
      </c>
      <c r="AS58" s="10" t="s">
        <v>281</v>
      </c>
      <c r="AT58" s="10" t="s">
        <v>281</v>
      </c>
      <c r="AU58" s="10" t="s">
        <v>281</v>
      </c>
      <c r="AV58" s="10" t="s">
        <v>281</v>
      </c>
      <c r="AW58" s="10" t="s">
        <v>281</v>
      </c>
      <c r="AX58" s="10" t="s">
        <v>281</v>
      </c>
      <c r="AY58" s="10" t="s">
        <v>281</v>
      </c>
      <c r="AZ58" s="10" t="s">
        <v>281</v>
      </c>
      <c r="BA58" s="10" t="s">
        <v>281</v>
      </c>
      <c r="BB58" s="10" t="s">
        <v>281</v>
      </c>
      <c r="BC58" s="10" t="s">
        <v>281</v>
      </c>
      <c r="BE58" s="81">
        <v>0.39702687937291814</v>
      </c>
      <c r="BF58" s="10" t="s">
        <v>281</v>
      </c>
      <c r="BG58" s="81"/>
    </row>
    <row r="59" spans="1:59" x14ac:dyDescent="0.25">
      <c r="A59" s="54">
        <v>1891</v>
      </c>
      <c r="B59" s="10">
        <v>16.779893610284372</v>
      </c>
      <c r="C59" s="10">
        <v>14.324258807247107</v>
      </c>
      <c r="D59" s="10" t="s">
        <v>281</v>
      </c>
      <c r="E59" s="10"/>
      <c r="F59" s="10" t="s">
        <v>281</v>
      </c>
      <c r="G59" s="10">
        <v>13.349896171317326</v>
      </c>
      <c r="H59" s="10" t="s">
        <v>281</v>
      </c>
      <c r="I59" s="10" t="s">
        <v>281</v>
      </c>
      <c r="J59" s="10">
        <v>9.5424608863678859</v>
      </c>
      <c r="K59" s="10" t="s">
        <v>281</v>
      </c>
      <c r="L59" s="10" t="s">
        <v>281</v>
      </c>
      <c r="M59" s="10" t="s">
        <v>281</v>
      </c>
      <c r="N59" s="10" t="s">
        <v>281</v>
      </c>
      <c r="O59" s="10">
        <v>13.228448566610455</v>
      </c>
      <c r="P59" s="10">
        <v>9.0495623927305431</v>
      </c>
      <c r="Q59" s="10" t="s">
        <v>281</v>
      </c>
      <c r="R59" s="10" t="s">
        <v>281</v>
      </c>
      <c r="S59" s="10" t="s">
        <v>281</v>
      </c>
      <c r="T59" s="10" t="s">
        <v>281</v>
      </c>
      <c r="U59" s="10" t="s">
        <v>281</v>
      </c>
      <c r="V59" s="10" t="s">
        <v>281</v>
      </c>
      <c r="W59" s="10" t="s">
        <v>281</v>
      </c>
      <c r="X59" s="10" t="s">
        <v>281</v>
      </c>
      <c r="Y59" s="10" t="s">
        <v>281</v>
      </c>
      <c r="Z59" s="10" t="s">
        <v>281</v>
      </c>
      <c r="AA59" s="10">
        <v>5.5902630856752538</v>
      </c>
      <c r="AB59" s="10">
        <v>3.7735995207999999</v>
      </c>
      <c r="AC59" s="10" t="s">
        <v>281</v>
      </c>
      <c r="AD59" s="10">
        <v>5.4834128532904112</v>
      </c>
      <c r="AE59" s="10" t="s">
        <v>281</v>
      </c>
      <c r="AF59" s="10" t="s">
        <v>281</v>
      </c>
      <c r="AG59" s="10" t="s">
        <v>281</v>
      </c>
      <c r="AH59" s="10" t="s">
        <v>281</v>
      </c>
      <c r="AI59" s="10" t="s">
        <v>281</v>
      </c>
      <c r="AJ59" s="10" t="s">
        <v>281</v>
      </c>
      <c r="AK59" s="10" t="s">
        <v>281</v>
      </c>
      <c r="AL59" s="10" t="s">
        <v>281</v>
      </c>
      <c r="AM59" s="10" t="s">
        <v>281</v>
      </c>
      <c r="AN59" s="10" t="s">
        <v>281</v>
      </c>
      <c r="AO59" s="10" t="s">
        <v>281</v>
      </c>
      <c r="AP59" s="10" t="s">
        <v>281</v>
      </c>
      <c r="AQ59" s="10" t="s">
        <v>281</v>
      </c>
      <c r="AR59" s="10" t="s">
        <v>281</v>
      </c>
      <c r="AS59" s="10" t="s">
        <v>281</v>
      </c>
      <c r="AT59" s="10" t="s">
        <v>281</v>
      </c>
      <c r="AU59" s="10" t="s">
        <v>281</v>
      </c>
      <c r="AV59" s="10" t="s">
        <v>281</v>
      </c>
      <c r="AW59" s="10" t="s">
        <v>281</v>
      </c>
      <c r="AX59" s="10" t="s">
        <v>281</v>
      </c>
      <c r="AY59" s="10" t="s">
        <v>281</v>
      </c>
      <c r="AZ59" s="10" t="s">
        <v>281</v>
      </c>
      <c r="BA59" s="10" t="s">
        <v>281</v>
      </c>
      <c r="BB59" s="10" t="s">
        <v>281</v>
      </c>
      <c r="BC59" s="10" t="s">
        <v>281</v>
      </c>
      <c r="BE59" s="81">
        <v>0.41810179089657157</v>
      </c>
      <c r="BF59" s="10" t="s">
        <v>281</v>
      </c>
      <c r="BG59" s="81"/>
    </row>
    <row r="60" spans="1:59" x14ac:dyDescent="0.25">
      <c r="A60" s="54">
        <v>1892</v>
      </c>
      <c r="B60" s="10">
        <v>16.731299289375645</v>
      </c>
      <c r="C60" s="10">
        <v>12.727047777569393</v>
      </c>
      <c r="D60" s="10" t="s">
        <v>281</v>
      </c>
      <c r="E60" s="10" t="s">
        <v>281</v>
      </c>
      <c r="F60" s="10" t="s">
        <v>281</v>
      </c>
      <c r="G60" s="10">
        <v>13.534713529128551</v>
      </c>
      <c r="H60" s="10" t="s">
        <v>281</v>
      </c>
      <c r="I60" s="10" t="s">
        <v>281</v>
      </c>
      <c r="J60" s="10">
        <v>9.8188513971994329</v>
      </c>
      <c r="K60" s="10" t="s">
        <v>281</v>
      </c>
      <c r="L60" s="10" t="s">
        <v>281</v>
      </c>
      <c r="M60" s="10" t="s">
        <v>281</v>
      </c>
      <c r="N60" s="10" t="s">
        <v>281</v>
      </c>
      <c r="O60" s="10">
        <v>13.322011992005329</v>
      </c>
      <c r="P60" s="10">
        <v>8.9599493043058693</v>
      </c>
      <c r="Q60" s="10" t="s">
        <v>281</v>
      </c>
      <c r="R60" s="10" t="s">
        <v>281</v>
      </c>
      <c r="S60" s="10" t="s">
        <v>281</v>
      </c>
      <c r="T60" s="10" t="s">
        <v>281</v>
      </c>
      <c r="U60" s="10" t="s">
        <v>281</v>
      </c>
      <c r="V60" s="10" t="s">
        <v>281</v>
      </c>
      <c r="W60" s="10" t="s">
        <v>281</v>
      </c>
      <c r="X60" s="10" t="s">
        <v>281</v>
      </c>
      <c r="Y60" s="10" t="s">
        <v>281</v>
      </c>
      <c r="Z60" s="10" t="s">
        <v>281</v>
      </c>
      <c r="AA60" s="10">
        <v>5.0546009037754978</v>
      </c>
      <c r="AB60" s="10">
        <v>3.8358316612000003</v>
      </c>
      <c r="AC60" s="10" t="s">
        <v>281</v>
      </c>
      <c r="AD60" s="10">
        <v>5.7851414024392458</v>
      </c>
      <c r="AE60" s="10" t="s">
        <v>281</v>
      </c>
      <c r="AF60" s="10" t="s">
        <v>281</v>
      </c>
      <c r="AG60" s="10" t="s">
        <v>281</v>
      </c>
      <c r="AH60" s="10" t="s">
        <v>281</v>
      </c>
      <c r="AI60" s="10" t="s">
        <v>281</v>
      </c>
      <c r="AJ60" s="10" t="s">
        <v>281</v>
      </c>
      <c r="AK60" s="10" t="s">
        <v>281</v>
      </c>
      <c r="AL60" s="10" t="s">
        <v>281</v>
      </c>
      <c r="AM60" s="10" t="s">
        <v>281</v>
      </c>
      <c r="AN60" s="10" t="s">
        <v>281</v>
      </c>
      <c r="AO60" s="10" t="s">
        <v>281</v>
      </c>
      <c r="AP60" s="10" t="s">
        <v>281</v>
      </c>
      <c r="AQ60" s="10" t="s">
        <v>281</v>
      </c>
      <c r="AR60" s="10" t="s">
        <v>281</v>
      </c>
      <c r="AS60" s="10" t="s">
        <v>281</v>
      </c>
      <c r="AT60" s="10" t="s">
        <v>281</v>
      </c>
      <c r="AU60" s="10" t="s">
        <v>281</v>
      </c>
      <c r="AV60" s="10" t="s">
        <v>281</v>
      </c>
      <c r="AW60" s="10" t="s">
        <v>281</v>
      </c>
      <c r="AX60" s="10" t="s">
        <v>281</v>
      </c>
      <c r="AY60" s="10" t="s">
        <v>281</v>
      </c>
      <c r="AZ60" s="10" t="s">
        <v>281</v>
      </c>
      <c r="BA60" s="10" t="s">
        <v>281</v>
      </c>
      <c r="BB60" s="10" t="s">
        <v>281</v>
      </c>
      <c r="BC60" s="10" t="s">
        <v>281</v>
      </c>
      <c r="BE60" s="81">
        <v>0.4173140142472973</v>
      </c>
      <c r="BF60" s="10" t="s">
        <v>281</v>
      </c>
      <c r="BG60" s="81"/>
    </row>
    <row r="61" spans="1:59" x14ac:dyDescent="0.25">
      <c r="A61" s="54">
        <v>1893</v>
      </c>
      <c r="B61" s="10">
        <v>17.785544353726195</v>
      </c>
      <c r="C61" s="10">
        <v>11.878977197179161</v>
      </c>
      <c r="D61" s="10" t="s">
        <v>281</v>
      </c>
      <c r="E61" s="10" t="s">
        <v>281</v>
      </c>
      <c r="F61" s="10" t="s">
        <v>281</v>
      </c>
      <c r="G61" s="10">
        <v>13.476190476190476</v>
      </c>
      <c r="H61" s="10" t="s">
        <v>281</v>
      </c>
      <c r="I61" s="10" t="s">
        <v>281</v>
      </c>
      <c r="J61" s="10">
        <v>10.357459845693464</v>
      </c>
      <c r="K61" s="10" t="s">
        <v>281</v>
      </c>
      <c r="L61" s="10" t="s">
        <v>281</v>
      </c>
      <c r="M61" s="10" t="s">
        <v>281</v>
      </c>
      <c r="N61" s="10" t="s">
        <v>281</v>
      </c>
      <c r="O61" s="10">
        <v>13.273289473684212</v>
      </c>
      <c r="P61" s="10">
        <v>8.7828890963367101</v>
      </c>
      <c r="Q61" s="10" t="s">
        <v>281</v>
      </c>
      <c r="R61" s="10" t="s">
        <v>281</v>
      </c>
      <c r="S61" s="10" t="s">
        <v>281</v>
      </c>
      <c r="T61" s="10" t="s">
        <v>281</v>
      </c>
      <c r="U61" s="10" t="s">
        <v>281</v>
      </c>
      <c r="V61" s="10" t="s">
        <v>281</v>
      </c>
      <c r="W61" s="10" t="s">
        <v>281</v>
      </c>
      <c r="X61" s="10" t="s">
        <v>281</v>
      </c>
      <c r="Y61" s="10" t="s">
        <v>281</v>
      </c>
      <c r="Z61" s="10" t="s">
        <v>281</v>
      </c>
      <c r="AA61" s="10">
        <v>4.6417588014864561</v>
      </c>
      <c r="AB61" s="10">
        <v>3.4941605546000005</v>
      </c>
      <c r="AC61" s="10" t="s">
        <v>281</v>
      </c>
      <c r="AD61" s="10">
        <v>5.6838388740313253</v>
      </c>
      <c r="AE61" s="10" t="s">
        <v>281</v>
      </c>
      <c r="AF61" s="10" t="s">
        <v>281</v>
      </c>
      <c r="AG61" s="10" t="s">
        <v>281</v>
      </c>
      <c r="AH61" s="10" t="s">
        <v>281</v>
      </c>
      <c r="AI61" s="10" t="s">
        <v>281</v>
      </c>
      <c r="AJ61" s="10" t="s">
        <v>281</v>
      </c>
      <c r="AK61" s="10" t="s">
        <v>281</v>
      </c>
      <c r="AL61" s="10" t="s">
        <v>281</v>
      </c>
      <c r="AM61" s="10" t="s">
        <v>281</v>
      </c>
      <c r="AN61" s="10" t="s">
        <v>281</v>
      </c>
      <c r="AO61" s="10" t="s">
        <v>281</v>
      </c>
      <c r="AP61" s="10" t="s">
        <v>281</v>
      </c>
      <c r="AQ61" s="10" t="s">
        <v>281</v>
      </c>
      <c r="AR61" s="10" t="s">
        <v>281</v>
      </c>
      <c r="AS61" s="10" t="s">
        <v>281</v>
      </c>
      <c r="AT61" s="10" t="s">
        <v>281</v>
      </c>
      <c r="AU61" s="10" t="s">
        <v>281</v>
      </c>
      <c r="AV61" s="10" t="s">
        <v>281</v>
      </c>
      <c r="AW61" s="10" t="s">
        <v>281</v>
      </c>
      <c r="AX61" s="10" t="s">
        <v>281</v>
      </c>
      <c r="AY61" s="10" t="s">
        <v>281</v>
      </c>
      <c r="AZ61" s="10" t="s">
        <v>281</v>
      </c>
      <c r="BA61" s="10" t="s">
        <v>281</v>
      </c>
      <c r="BB61" s="10" t="s">
        <v>281</v>
      </c>
      <c r="BC61" s="10" t="s">
        <v>281</v>
      </c>
      <c r="BE61" s="81">
        <v>0.42241276315210785</v>
      </c>
      <c r="BF61" s="10" t="s">
        <v>281</v>
      </c>
      <c r="BG61" s="81"/>
    </row>
    <row r="62" spans="1:59" x14ac:dyDescent="0.25">
      <c r="A62" s="54">
        <v>1894</v>
      </c>
      <c r="B62" s="10">
        <v>18.013222023916516</v>
      </c>
      <c r="C62" s="10">
        <v>9.6967777554986583</v>
      </c>
      <c r="D62" s="10" t="s">
        <v>281</v>
      </c>
      <c r="E62" s="10" t="s">
        <v>281</v>
      </c>
      <c r="F62" s="10" t="s">
        <v>281</v>
      </c>
      <c r="G62" s="10">
        <v>13.875777080062793</v>
      </c>
      <c r="H62" s="10" t="s">
        <v>281</v>
      </c>
      <c r="I62" s="10" t="s">
        <v>281</v>
      </c>
      <c r="J62" s="10">
        <v>10.392304287467558</v>
      </c>
      <c r="K62" s="10" t="s">
        <v>281</v>
      </c>
      <c r="L62" s="10" t="s">
        <v>281</v>
      </c>
      <c r="M62" s="10" t="s">
        <v>281</v>
      </c>
      <c r="N62" s="10" t="s">
        <v>281</v>
      </c>
      <c r="O62" s="10">
        <v>13.056854078648035</v>
      </c>
      <c r="P62" s="10">
        <v>8.7259042255539256</v>
      </c>
      <c r="Q62" s="10" t="s">
        <v>281</v>
      </c>
      <c r="R62" s="10" t="s">
        <v>281</v>
      </c>
      <c r="S62" s="10" t="s">
        <v>281</v>
      </c>
      <c r="T62" s="10" t="s">
        <v>281</v>
      </c>
      <c r="U62" s="10" t="s">
        <v>281</v>
      </c>
      <c r="V62" s="10" t="s">
        <v>281</v>
      </c>
      <c r="W62" s="10" t="s">
        <v>281</v>
      </c>
      <c r="X62" s="10" t="s">
        <v>281</v>
      </c>
      <c r="Y62" s="10" t="s">
        <v>281</v>
      </c>
      <c r="Z62" s="10" t="s">
        <v>281</v>
      </c>
      <c r="AA62" s="10">
        <v>4.5185489109653254</v>
      </c>
      <c r="AB62" s="10" t="s">
        <v>281</v>
      </c>
      <c r="AC62" s="10" t="s">
        <v>281</v>
      </c>
      <c r="AD62" s="10">
        <v>5.291188623714274</v>
      </c>
      <c r="AE62" s="10" t="s">
        <v>281</v>
      </c>
      <c r="AF62" s="10" t="s">
        <v>281</v>
      </c>
      <c r="AG62" s="10" t="s">
        <v>281</v>
      </c>
      <c r="AH62" s="10" t="s">
        <v>281</v>
      </c>
      <c r="AI62" s="10" t="s">
        <v>281</v>
      </c>
      <c r="AJ62" s="10" t="s">
        <v>281</v>
      </c>
      <c r="AK62" s="10" t="s">
        <v>281</v>
      </c>
      <c r="AL62" s="10" t="s">
        <v>281</v>
      </c>
      <c r="AM62" s="10" t="s">
        <v>281</v>
      </c>
      <c r="AN62" s="10" t="s">
        <v>281</v>
      </c>
      <c r="AO62" s="10" t="s">
        <v>281</v>
      </c>
      <c r="AP62" s="10" t="s">
        <v>281</v>
      </c>
      <c r="AQ62" s="10" t="s">
        <v>281</v>
      </c>
      <c r="AR62" s="10" t="s">
        <v>281</v>
      </c>
      <c r="AS62" s="10" t="s">
        <v>281</v>
      </c>
      <c r="AT62" s="10" t="s">
        <v>281</v>
      </c>
      <c r="AU62" s="10" t="s">
        <v>281</v>
      </c>
      <c r="AV62" s="10" t="s">
        <v>281</v>
      </c>
      <c r="AW62" s="10" t="s">
        <v>281</v>
      </c>
      <c r="AX62" s="10" t="s">
        <v>281</v>
      </c>
      <c r="AY62" s="10" t="s">
        <v>281</v>
      </c>
      <c r="AZ62" s="10" t="s">
        <v>281</v>
      </c>
      <c r="BA62" s="10" t="s">
        <v>281</v>
      </c>
      <c r="BB62" s="10" t="s">
        <v>281</v>
      </c>
      <c r="BC62" s="10" t="s">
        <v>281</v>
      </c>
      <c r="BE62" s="81">
        <v>0.39431551222295236</v>
      </c>
      <c r="BF62" s="10" t="s">
        <v>281</v>
      </c>
      <c r="BG62" s="81"/>
    </row>
    <row r="63" spans="1:59" x14ac:dyDescent="0.25">
      <c r="A63" s="54">
        <v>1895</v>
      </c>
      <c r="B63" s="10">
        <v>18.322673665020695</v>
      </c>
      <c r="C63" s="10">
        <v>9.0834004998773299</v>
      </c>
      <c r="D63" s="10" t="s">
        <v>281</v>
      </c>
      <c r="E63" s="10" t="s">
        <v>281</v>
      </c>
      <c r="F63" s="10" t="s">
        <v>281</v>
      </c>
      <c r="G63" s="10">
        <v>14.487808665941916</v>
      </c>
      <c r="H63" s="10">
        <v>11.259962453066333</v>
      </c>
      <c r="I63" s="10" t="s">
        <v>281</v>
      </c>
      <c r="J63" s="10">
        <v>10.086331235232215</v>
      </c>
      <c r="K63" s="10" t="s">
        <v>281</v>
      </c>
      <c r="L63" s="10" t="s">
        <v>281</v>
      </c>
      <c r="M63" s="10" t="s">
        <v>281</v>
      </c>
      <c r="N63" s="10" t="s">
        <v>281</v>
      </c>
      <c r="O63" s="10">
        <v>12.23878612716763</v>
      </c>
      <c r="P63" s="10">
        <v>8.838925568761633</v>
      </c>
      <c r="Q63" s="10" t="s">
        <v>281</v>
      </c>
      <c r="R63" s="10" t="s">
        <v>281</v>
      </c>
      <c r="S63" s="10" t="s">
        <v>281</v>
      </c>
      <c r="T63" s="10" t="s">
        <v>281</v>
      </c>
      <c r="U63" s="10" t="s">
        <v>281</v>
      </c>
      <c r="V63" s="10" t="s">
        <v>281</v>
      </c>
      <c r="W63" s="10" t="s">
        <v>281</v>
      </c>
      <c r="X63" s="10" t="s">
        <v>281</v>
      </c>
      <c r="Y63" s="10" t="s">
        <v>281</v>
      </c>
      <c r="Z63" s="10" t="s">
        <v>281</v>
      </c>
      <c r="AA63" s="10">
        <v>4.5914704902034389</v>
      </c>
      <c r="AB63" s="10" t="s">
        <v>281</v>
      </c>
      <c r="AC63" s="10" t="s">
        <v>281</v>
      </c>
      <c r="AD63" s="10">
        <v>5.0197391531688877</v>
      </c>
      <c r="AE63" s="10" t="s">
        <v>281</v>
      </c>
      <c r="AF63" s="10" t="s">
        <v>281</v>
      </c>
      <c r="AG63" s="10" t="s">
        <v>281</v>
      </c>
      <c r="AH63" s="10" t="s">
        <v>281</v>
      </c>
      <c r="AI63" s="10" t="s">
        <v>281</v>
      </c>
      <c r="AJ63" s="10" t="s">
        <v>281</v>
      </c>
      <c r="AK63" s="10" t="s">
        <v>281</v>
      </c>
      <c r="AL63" s="10" t="s">
        <v>281</v>
      </c>
      <c r="AM63" s="10" t="s">
        <v>281</v>
      </c>
      <c r="AN63" s="10" t="s">
        <v>281</v>
      </c>
      <c r="AO63" s="10" t="s">
        <v>281</v>
      </c>
      <c r="AP63" s="10" t="s">
        <v>281</v>
      </c>
      <c r="AQ63" s="10" t="s">
        <v>281</v>
      </c>
      <c r="AR63" s="10" t="s">
        <v>281</v>
      </c>
      <c r="AS63" s="10" t="s">
        <v>281</v>
      </c>
      <c r="AT63" s="10" t="s">
        <v>281</v>
      </c>
      <c r="AU63" s="10" t="s">
        <v>281</v>
      </c>
      <c r="AV63" s="10" t="s">
        <v>281</v>
      </c>
      <c r="AW63" s="10" t="s">
        <v>281</v>
      </c>
      <c r="AX63" s="10" t="s">
        <v>281</v>
      </c>
      <c r="AY63" s="10" t="s">
        <v>281</v>
      </c>
      <c r="AZ63" s="10" t="s">
        <v>281</v>
      </c>
      <c r="BA63" s="10" t="s">
        <v>281</v>
      </c>
      <c r="BB63" s="10" t="s">
        <v>281</v>
      </c>
      <c r="BC63" s="10" t="s">
        <v>281</v>
      </c>
      <c r="BE63" s="81">
        <v>0.41263255876521293</v>
      </c>
      <c r="BF63" s="10" t="s">
        <v>281</v>
      </c>
      <c r="BG63" s="81"/>
    </row>
    <row r="64" spans="1:59" x14ac:dyDescent="0.25">
      <c r="A64" s="54">
        <v>1896</v>
      </c>
      <c r="B64" s="10">
        <v>18.596715368978899</v>
      </c>
      <c r="C64" s="10">
        <v>10.830439365273115</v>
      </c>
      <c r="D64" s="10" t="s">
        <v>281</v>
      </c>
      <c r="E64" s="10" t="s">
        <v>281</v>
      </c>
      <c r="F64" s="10" t="s">
        <v>281</v>
      </c>
      <c r="G64" s="10">
        <v>13.288574068370805</v>
      </c>
      <c r="H64" s="10">
        <v>11.264654036243822</v>
      </c>
      <c r="I64" s="10" t="s">
        <v>281</v>
      </c>
      <c r="J64" s="10">
        <v>11.200111521981571</v>
      </c>
      <c r="K64" s="10" t="s">
        <v>281</v>
      </c>
      <c r="L64" s="10" t="s">
        <v>281</v>
      </c>
      <c r="M64" s="10" t="s">
        <v>281</v>
      </c>
      <c r="N64" s="10" t="s">
        <v>281</v>
      </c>
      <c r="O64" s="10">
        <v>14.214839733417962</v>
      </c>
      <c r="P64" s="10">
        <v>9.1074939746155206</v>
      </c>
      <c r="Q64" s="10" t="s">
        <v>281</v>
      </c>
      <c r="R64" s="10" t="s">
        <v>281</v>
      </c>
      <c r="S64" s="10" t="s">
        <v>281</v>
      </c>
      <c r="T64" s="10" t="s">
        <v>281</v>
      </c>
      <c r="U64" s="10" t="s">
        <v>281</v>
      </c>
      <c r="V64" s="10" t="s">
        <v>281</v>
      </c>
      <c r="W64" s="10" t="s">
        <v>281</v>
      </c>
      <c r="X64" s="10" t="s">
        <v>281</v>
      </c>
      <c r="Y64" s="10" t="s">
        <v>281</v>
      </c>
      <c r="Z64" s="10" t="s">
        <v>281</v>
      </c>
      <c r="AA64" s="10">
        <v>4.7844304989328013</v>
      </c>
      <c r="AB64" s="10">
        <v>3.9696438298094927</v>
      </c>
      <c r="AC64" s="10" t="s">
        <v>281</v>
      </c>
      <c r="AD64" s="10">
        <v>4.6078442211885724</v>
      </c>
      <c r="AE64" s="10" t="s">
        <v>281</v>
      </c>
      <c r="AF64" s="10" t="s">
        <v>281</v>
      </c>
      <c r="AG64" s="10" t="s">
        <v>281</v>
      </c>
      <c r="AH64" s="10" t="s">
        <v>281</v>
      </c>
      <c r="AI64" s="10" t="s">
        <v>281</v>
      </c>
      <c r="AJ64" s="10" t="s">
        <v>281</v>
      </c>
      <c r="AK64" s="10" t="s">
        <v>281</v>
      </c>
      <c r="AL64" s="10" t="s">
        <v>281</v>
      </c>
      <c r="AM64" s="10" t="s">
        <v>281</v>
      </c>
      <c r="AN64" s="10" t="s">
        <v>281</v>
      </c>
      <c r="AO64" s="10" t="s">
        <v>281</v>
      </c>
      <c r="AP64" s="10" t="s">
        <v>281</v>
      </c>
      <c r="AQ64" s="10" t="s">
        <v>281</v>
      </c>
      <c r="AR64" s="10" t="s">
        <v>281</v>
      </c>
      <c r="AS64" s="10" t="s">
        <v>281</v>
      </c>
      <c r="AT64" s="10" t="s">
        <v>281</v>
      </c>
      <c r="AU64" s="10" t="s">
        <v>281</v>
      </c>
      <c r="AV64" s="10" t="s">
        <v>281</v>
      </c>
      <c r="AW64" s="10" t="s">
        <v>281</v>
      </c>
      <c r="AX64" s="10" t="s">
        <v>281</v>
      </c>
      <c r="AY64" s="10" t="s">
        <v>281</v>
      </c>
      <c r="AZ64" s="10" t="s">
        <v>281</v>
      </c>
      <c r="BA64" s="10" t="s">
        <v>281</v>
      </c>
      <c r="BB64" s="10" t="s">
        <v>281</v>
      </c>
      <c r="BC64" s="10" t="s">
        <v>281</v>
      </c>
      <c r="BE64" s="81">
        <v>0.43927266976354629</v>
      </c>
      <c r="BF64" s="10" t="s">
        <v>281</v>
      </c>
      <c r="BG64" s="81"/>
    </row>
    <row r="65" spans="1:59" x14ac:dyDescent="0.25">
      <c r="A65" s="54">
        <v>1897</v>
      </c>
      <c r="B65" s="10">
        <v>17.643917158223456</v>
      </c>
      <c r="C65" s="10">
        <v>10.543298953117889</v>
      </c>
      <c r="D65" s="10" t="s">
        <v>281</v>
      </c>
      <c r="E65" s="10" t="s">
        <v>281</v>
      </c>
      <c r="F65" s="10" t="s">
        <v>281</v>
      </c>
      <c r="G65" s="10">
        <v>14.464117287721443</v>
      </c>
      <c r="H65" s="10">
        <v>11.229212022745735</v>
      </c>
      <c r="I65" s="10" t="s">
        <v>281</v>
      </c>
      <c r="J65" s="10">
        <v>10.607072282891316</v>
      </c>
      <c r="K65" s="10" t="s">
        <v>281</v>
      </c>
      <c r="L65" s="10" t="s">
        <v>281</v>
      </c>
      <c r="M65" s="10" t="s">
        <v>281</v>
      </c>
      <c r="N65" s="10" t="s">
        <v>281</v>
      </c>
      <c r="O65" s="10">
        <v>13.717427854454204</v>
      </c>
      <c r="P65" s="10">
        <v>9.2852368525770874</v>
      </c>
      <c r="Q65" s="10" t="s">
        <v>281</v>
      </c>
      <c r="R65" s="10" t="s">
        <v>281</v>
      </c>
      <c r="S65" s="10" t="s">
        <v>281</v>
      </c>
      <c r="T65" s="10" t="s">
        <v>281</v>
      </c>
      <c r="U65" s="10" t="s">
        <v>281</v>
      </c>
      <c r="V65" s="10" t="s">
        <v>281</v>
      </c>
      <c r="W65" s="10" t="s">
        <v>281</v>
      </c>
      <c r="X65" s="10" t="s">
        <v>281</v>
      </c>
      <c r="Y65" s="10" t="s">
        <v>281</v>
      </c>
      <c r="Z65" s="10" t="s">
        <v>281</v>
      </c>
      <c r="AA65" s="10">
        <v>4.8313468893604998</v>
      </c>
      <c r="AB65" s="10">
        <v>4.1524011888891366</v>
      </c>
      <c r="AC65" s="10" t="s">
        <v>281</v>
      </c>
      <c r="AD65" s="10">
        <v>4.7910791736225526</v>
      </c>
      <c r="AE65" s="10" t="s">
        <v>281</v>
      </c>
      <c r="AF65" s="10" t="s">
        <v>281</v>
      </c>
      <c r="AG65" s="10" t="s">
        <v>281</v>
      </c>
      <c r="AH65" s="10" t="s">
        <v>281</v>
      </c>
      <c r="AI65" s="10" t="s">
        <v>281</v>
      </c>
      <c r="AJ65" s="10" t="s">
        <v>281</v>
      </c>
      <c r="AK65" s="10" t="s">
        <v>281</v>
      </c>
      <c r="AL65" s="10" t="s">
        <v>281</v>
      </c>
      <c r="AM65" s="10" t="s">
        <v>281</v>
      </c>
      <c r="AN65" s="10" t="s">
        <v>281</v>
      </c>
      <c r="AO65" s="10" t="s">
        <v>281</v>
      </c>
      <c r="AP65" s="10" t="s">
        <v>281</v>
      </c>
      <c r="AQ65" s="10" t="s">
        <v>281</v>
      </c>
      <c r="AR65" s="10" t="s">
        <v>281</v>
      </c>
      <c r="AS65" s="10" t="s">
        <v>281</v>
      </c>
      <c r="AT65" s="10" t="s">
        <v>281</v>
      </c>
      <c r="AU65" s="10" t="s">
        <v>281</v>
      </c>
      <c r="AV65" s="10" t="s">
        <v>281</v>
      </c>
      <c r="AW65" s="10" t="s">
        <v>281</v>
      </c>
      <c r="AX65" s="10" t="s">
        <v>281</v>
      </c>
      <c r="AY65" s="10" t="s">
        <v>281</v>
      </c>
      <c r="AZ65" s="10" t="s">
        <v>281</v>
      </c>
      <c r="BA65" s="10" t="s">
        <v>281</v>
      </c>
      <c r="BB65" s="10" t="s">
        <v>281</v>
      </c>
      <c r="BC65" s="10" t="s">
        <v>281</v>
      </c>
      <c r="BE65" s="81">
        <v>0.43622683583771771</v>
      </c>
      <c r="BF65" s="10" t="s">
        <v>281</v>
      </c>
      <c r="BG65" s="81"/>
    </row>
    <row r="66" spans="1:59" x14ac:dyDescent="0.25">
      <c r="A66" s="54">
        <v>1898</v>
      </c>
      <c r="B66" s="10">
        <v>19.027395572851034</v>
      </c>
      <c r="C66" s="10">
        <v>12.135004879518071</v>
      </c>
      <c r="D66" s="10" t="s">
        <v>281</v>
      </c>
      <c r="E66" s="10" t="s">
        <v>281</v>
      </c>
      <c r="F66" s="10" t="s">
        <v>281</v>
      </c>
      <c r="G66" s="10">
        <v>14.564209569957601</v>
      </c>
      <c r="H66" s="10">
        <v>11.436992390869046</v>
      </c>
      <c r="I66" s="10" t="s">
        <v>281</v>
      </c>
      <c r="J66" s="10">
        <v>10.222861259075312</v>
      </c>
      <c r="K66" s="10" t="s">
        <v>281</v>
      </c>
      <c r="L66" s="10" t="s">
        <v>281</v>
      </c>
      <c r="M66" s="10">
        <v>5.7826084349390365</v>
      </c>
      <c r="N66" s="10" t="s">
        <v>281</v>
      </c>
      <c r="O66" s="10">
        <v>13.330849349039058</v>
      </c>
      <c r="P66" s="10">
        <v>9.4169118707411901</v>
      </c>
      <c r="Q66" s="10" t="s">
        <v>281</v>
      </c>
      <c r="R66" s="10" t="s">
        <v>281</v>
      </c>
      <c r="S66" s="10" t="s">
        <v>281</v>
      </c>
      <c r="T66" s="10" t="s">
        <v>281</v>
      </c>
      <c r="U66" s="10" t="s">
        <v>281</v>
      </c>
      <c r="V66" s="10" t="s">
        <v>281</v>
      </c>
      <c r="W66" s="10" t="s">
        <v>281</v>
      </c>
      <c r="X66" s="10" t="s">
        <v>281</v>
      </c>
      <c r="Y66" s="10" t="s">
        <v>281</v>
      </c>
      <c r="Z66" s="10" t="s">
        <v>281</v>
      </c>
      <c r="AA66" s="10">
        <v>4.7395069212435015</v>
      </c>
      <c r="AB66" s="10">
        <v>4.2008495633858791</v>
      </c>
      <c r="AC66" s="10" t="s">
        <v>281</v>
      </c>
      <c r="AD66" s="10">
        <v>4.893404574456838</v>
      </c>
      <c r="AE66" s="10" t="s">
        <v>281</v>
      </c>
      <c r="AF66" s="10" t="s">
        <v>281</v>
      </c>
      <c r="AG66" s="10" t="s">
        <v>281</v>
      </c>
      <c r="AH66" s="10" t="s">
        <v>281</v>
      </c>
      <c r="AI66" s="10" t="s">
        <v>281</v>
      </c>
      <c r="AJ66" s="10" t="s">
        <v>281</v>
      </c>
      <c r="AK66" s="10" t="s">
        <v>281</v>
      </c>
      <c r="AL66" s="10" t="s">
        <v>281</v>
      </c>
      <c r="AM66" s="10" t="s">
        <v>281</v>
      </c>
      <c r="AN66" s="10" t="s">
        <v>281</v>
      </c>
      <c r="AO66" s="10" t="s">
        <v>281</v>
      </c>
      <c r="AP66" s="10" t="s">
        <v>281</v>
      </c>
      <c r="AQ66" s="10" t="s">
        <v>281</v>
      </c>
      <c r="AR66" s="10" t="s">
        <v>281</v>
      </c>
      <c r="AS66" s="10" t="s">
        <v>281</v>
      </c>
      <c r="AT66" s="10" t="s">
        <v>281</v>
      </c>
      <c r="AU66" s="10" t="s">
        <v>281</v>
      </c>
      <c r="AV66" s="10" t="s">
        <v>281</v>
      </c>
      <c r="AW66" s="10" t="s">
        <v>281</v>
      </c>
      <c r="AX66" s="10" t="s">
        <v>281</v>
      </c>
      <c r="AY66" s="10" t="s">
        <v>281</v>
      </c>
      <c r="AZ66" s="10" t="s">
        <v>281</v>
      </c>
      <c r="BA66" s="10" t="s">
        <v>281</v>
      </c>
      <c r="BB66" s="10" t="s">
        <v>281</v>
      </c>
      <c r="BC66" s="10" t="s">
        <v>281</v>
      </c>
      <c r="BE66" s="81">
        <v>0.45958151310619205</v>
      </c>
      <c r="BF66" s="10" t="s">
        <v>281</v>
      </c>
      <c r="BG66" s="81"/>
    </row>
    <row r="67" spans="1:59" x14ac:dyDescent="0.25">
      <c r="A67" s="54">
        <v>1899</v>
      </c>
      <c r="B67" s="10">
        <v>19.095889979304655</v>
      </c>
      <c r="C67" s="10">
        <v>12.041845185651352</v>
      </c>
      <c r="D67" s="10" t="s">
        <v>281</v>
      </c>
      <c r="E67" s="10" t="s">
        <v>281</v>
      </c>
      <c r="F67" s="10" t="s">
        <v>281</v>
      </c>
      <c r="G67" s="10">
        <v>14.709960972680879</v>
      </c>
      <c r="H67" s="10">
        <v>11.639051383399208</v>
      </c>
      <c r="I67" s="10" t="s">
        <v>281</v>
      </c>
      <c r="J67" s="10">
        <v>10.575856471115094</v>
      </c>
      <c r="K67" s="10" t="s">
        <v>281</v>
      </c>
      <c r="L67" s="10" t="s">
        <v>281</v>
      </c>
      <c r="M67" s="10">
        <v>5.6809467455621299</v>
      </c>
      <c r="N67" s="10" t="s">
        <v>281</v>
      </c>
      <c r="O67" s="10">
        <v>13.232601900091939</v>
      </c>
      <c r="P67" s="10">
        <v>9.7015502754175547</v>
      </c>
      <c r="Q67" s="10" t="s">
        <v>281</v>
      </c>
      <c r="R67" s="10" t="s">
        <v>281</v>
      </c>
      <c r="S67" s="10" t="s">
        <v>281</v>
      </c>
      <c r="T67" s="10" t="s">
        <v>281</v>
      </c>
      <c r="U67" s="10" t="s">
        <v>281</v>
      </c>
      <c r="V67" s="10" t="s">
        <v>281</v>
      </c>
      <c r="W67" s="10" t="s">
        <v>281</v>
      </c>
      <c r="X67" s="10" t="s">
        <v>281</v>
      </c>
      <c r="Y67" s="10" t="s">
        <v>281</v>
      </c>
      <c r="Z67" s="10" t="s">
        <v>281</v>
      </c>
      <c r="AA67" s="10">
        <v>4.8236440493724642</v>
      </c>
      <c r="AB67" s="10">
        <v>4.2443169706068016</v>
      </c>
      <c r="AC67" s="10" t="s">
        <v>281</v>
      </c>
      <c r="AD67" s="10">
        <v>5.1626630461227041</v>
      </c>
      <c r="AE67" s="10" t="s">
        <v>281</v>
      </c>
      <c r="AF67" s="10" t="s">
        <v>281</v>
      </c>
      <c r="AG67" s="10" t="s">
        <v>281</v>
      </c>
      <c r="AH67" s="10" t="s">
        <v>281</v>
      </c>
      <c r="AI67" s="10" t="s">
        <v>281</v>
      </c>
      <c r="AJ67" s="10" t="s">
        <v>281</v>
      </c>
      <c r="AK67" s="10" t="s">
        <v>281</v>
      </c>
      <c r="AL67" s="10" t="s">
        <v>281</v>
      </c>
      <c r="AM67" s="10" t="s">
        <v>281</v>
      </c>
      <c r="AN67" s="10" t="s">
        <v>281</v>
      </c>
      <c r="AO67" s="10" t="s">
        <v>281</v>
      </c>
      <c r="AP67" s="10" t="s">
        <v>281</v>
      </c>
      <c r="AQ67" s="10" t="s">
        <v>281</v>
      </c>
      <c r="AR67" s="10" t="s">
        <v>281</v>
      </c>
      <c r="AS67" s="10" t="s">
        <v>281</v>
      </c>
      <c r="AT67" s="10" t="s">
        <v>281</v>
      </c>
      <c r="AU67" s="10" t="s">
        <v>281</v>
      </c>
      <c r="AV67" s="10" t="s">
        <v>281</v>
      </c>
      <c r="AW67" s="10" t="s">
        <v>281</v>
      </c>
      <c r="AX67" s="10" t="s">
        <v>281</v>
      </c>
      <c r="AY67" s="10" t="s">
        <v>281</v>
      </c>
      <c r="AZ67" s="10" t="s">
        <v>281</v>
      </c>
      <c r="BA67" s="10" t="s">
        <v>281</v>
      </c>
      <c r="BB67" s="10" t="s">
        <v>281</v>
      </c>
      <c r="BC67" s="10" t="s">
        <v>281</v>
      </c>
      <c r="BE67" s="81">
        <v>0.45837961048655917</v>
      </c>
      <c r="BF67" s="10" t="s">
        <v>281</v>
      </c>
      <c r="BG67" s="81"/>
    </row>
    <row r="68" spans="1:59" x14ac:dyDescent="0.25">
      <c r="A68" s="54">
        <v>1900</v>
      </c>
      <c r="B68" s="10">
        <v>21.588970596271142</v>
      </c>
      <c r="C68" s="10">
        <v>13.119756003570897</v>
      </c>
      <c r="D68" s="10" t="s">
        <v>281</v>
      </c>
      <c r="E68" s="10" t="s">
        <v>281</v>
      </c>
      <c r="F68" s="10" t="s">
        <v>281</v>
      </c>
      <c r="G68" s="10">
        <v>15.100785831224883</v>
      </c>
      <c r="H68" s="10">
        <v>11.619371339320578</v>
      </c>
      <c r="I68" s="10" t="s">
        <v>281</v>
      </c>
      <c r="J68" s="10">
        <v>10.75431529013753</v>
      </c>
      <c r="K68" s="10" t="s">
        <v>281</v>
      </c>
      <c r="L68" s="10" t="s">
        <v>281</v>
      </c>
      <c r="M68" s="10">
        <v>5.7024737456242711</v>
      </c>
      <c r="N68" s="10" t="s">
        <v>281</v>
      </c>
      <c r="O68" s="10">
        <v>16.584090909090911</v>
      </c>
      <c r="P68" s="10">
        <v>9.5408702498554234</v>
      </c>
      <c r="Q68" s="10" t="s">
        <v>281</v>
      </c>
      <c r="R68" s="10" t="s">
        <v>281</v>
      </c>
      <c r="S68" s="10" t="s">
        <v>281</v>
      </c>
      <c r="T68" s="10" t="s">
        <v>281</v>
      </c>
      <c r="U68" s="10" t="s">
        <v>281</v>
      </c>
      <c r="V68" s="10" t="s">
        <v>281</v>
      </c>
      <c r="W68" s="10" t="s">
        <v>281</v>
      </c>
      <c r="X68" s="10" t="s">
        <v>281</v>
      </c>
      <c r="Y68" s="10" t="s">
        <v>281</v>
      </c>
      <c r="Z68" s="10" t="s">
        <v>281</v>
      </c>
      <c r="AA68" s="10">
        <v>5.0646750428144429</v>
      </c>
      <c r="AB68" s="10">
        <v>4.2641172406076207</v>
      </c>
      <c r="AC68" s="10" t="s">
        <v>281</v>
      </c>
      <c r="AD68" s="10">
        <v>5.4051568771661573</v>
      </c>
      <c r="AE68" s="10" t="s">
        <v>281</v>
      </c>
      <c r="AF68" s="10" t="s">
        <v>281</v>
      </c>
      <c r="AG68" s="10" t="s">
        <v>281</v>
      </c>
      <c r="AH68" s="10" t="s">
        <v>281</v>
      </c>
      <c r="AI68" s="10" t="s">
        <v>281</v>
      </c>
      <c r="AJ68" s="10" t="s">
        <v>281</v>
      </c>
      <c r="AK68" s="10" t="s">
        <v>281</v>
      </c>
      <c r="AL68" s="10" t="s">
        <v>281</v>
      </c>
      <c r="AM68" s="10" t="s">
        <v>281</v>
      </c>
      <c r="AN68" s="10" t="s">
        <v>281</v>
      </c>
      <c r="AO68" s="10" t="s">
        <v>281</v>
      </c>
      <c r="AP68" s="10" t="s">
        <v>281</v>
      </c>
      <c r="AQ68" s="10" t="s">
        <v>281</v>
      </c>
      <c r="AR68" s="10" t="s">
        <v>281</v>
      </c>
      <c r="AS68" s="10" t="s">
        <v>281</v>
      </c>
      <c r="AT68" s="10" t="s">
        <v>281</v>
      </c>
      <c r="AU68" s="10" t="s">
        <v>281</v>
      </c>
      <c r="AV68" s="10" t="s">
        <v>281</v>
      </c>
      <c r="AW68" s="10" t="s">
        <v>281</v>
      </c>
      <c r="AX68" s="10" t="s">
        <v>281</v>
      </c>
      <c r="AY68" s="10" t="s">
        <v>281</v>
      </c>
      <c r="AZ68" s="10" t="s">
        <v>281</v>
      </c>
      <c r="BA68" s="10" t="s">
        <v>281</v>
      </c>
      <c r="BB68" s="10" t="s">
        <v>281</v>
      </c>
      <c r="BC68" s="10" t="s">
        <v>281</v>
      </c>
      <c r="BE68" s="81">
        <v>0.46716928823844034</v>
      </c>
      <c r="BF68" s="10" t="s">
        <v>281</v>
      </c>
      <c r="BG68" s="81"/>
    </row>
    <row r="69" spans="1:59" x14ac:dyDescent="0.25">
      <c r="A69" s="54">
        <v>1901</v>
      </c>
      <c r="B69" s="10">
        <v>22.543538373510525</v>
      </c>
      <c r="C69" s="10">
        <v>16.780313524407955</v>
      </c>
      <c r="D69" s="10" t="s">
        <v>281</v>
      </c>
      <c r="E69" s="10" t="s">
        <v>281</v>
      </c>
      <c r="F69" s="10" t="s">
        <v>281</v>
      </c>
      <c r="G69" s="10">
        <v>15.124014115571239</v>
      </c>
      <c r="H69" s="10">
        <v>11.419961449498842</v>
      </c>
      <c r="I69" s="10" t="s">
        <v>281</v>
      </c>
      <c r="J69" s="10">
        <v>10.135748179809468</v>
      </c>
      <c r="K69" s="10" t="s">
        <v>281</v>
      </c>
      <c r="L69" s="10" t="s">
        <v>281</v>
      </c>
      <c r="M69" s="10">
        <v>5.709341122390347</v>
      </c>
      <c r="N69" s="10" t="s">
        <v>281</v>
      </c>
      <c r="O69" s="10">
        <v>12.795495360670458</v>
      </c>
      <c r="P69" s="10">
        <v>9.3658057494727718</v>
      </c>
      <c r="Q69" s="10" t="s">
        <v>281</v>
      </c>
      <c r="R69" s="10" t="s">
        <v>281</v>
      </c>
      <c r="S69" s="10" t="s">
        <v>281</v>
      </c>
      <c r="T69" s="10" t="s">
        <v>281</v>
      </c>
      <c r="U69" s="10" t="s">
        <v>281</v>
      </c>
      <c r="V69" s="10" t="s">
        <v>281</v>
      </c>
      <c r="W69" s="10" t="s">
        <v>281</v>
      </c>
      <c r="X69" s="10" t="s">
        <v>281</v>
      </c>
      <c r="Y69" s="10" t="s">
        <v>281</v>
      </c>
      <c r="Z69" s="10" t="s">
        <v>281</v>
      </c>
      <c r="AA69" s="10">
        <v>5.1953409576510463</v>
      </c>
      <c r="AB69" s="10">
        <v>4.1623276379469658</v>
      </c>
      <c r="AC69" s="10" t="s">
        <v>281</v>
      </c>
      <c r="AD69" s="10">
        <v>5.6578121254673377</v>
      </c>
      <c r="AE69" s="10" t="s">
        <v>281</v>
      </c>
      <c r="AF69" s="10" t="s">
        <v>281</v>
      </c>
      <c r="AG69" s="10" t="s">
        <v>281</v>
      </c>
      <c r="AH69" s="10" t="s">
        <v>281</v>
      </c>
      <c r="AI69" s="10" t="s">
        <v>281</v>
      </c>
      <c r="AJ69" s="10" t="s">
        <v>281</v>
      </c>
      <c r="AK69" s="10" t="s">
        <v>281</v>
      </c>
      <c r="AL69" s="10" t="s">
        <v>281</v>
      </c>
      <c r="AM69" s="10" t="s">
        <v>281</v>
      </c>
      <c r="AN69" s="10" t="s">
        <v>281</v>
      </c>
      <c r="AO69" s="10" t="s">
        <v>281</v>
      </c>
      <c r="AP69" s="10" t="s">
        <v>281</v>
      </c>
      <c r="AQ69" s="10" t="s">
        <v>281</v>
      </c>
      <c r="AR69" s="10" t="s">
        <v>281</v>
      </c>
      <c r="AS69" s="10" t="s">
        <v>281</v>
      </c>
      <c r="AT69" s="10" t="s">
        <v>281</v>
      </c>
      <c r="AU69" s="10" t="s">
        <v>281</v>
      </c>
      <c r="AV69" s="10" t="s">
        <v>281</v>
      </c>
      <c r="AW69" s="10" t="s">
        <v>281</v>
      </c>
      <c r="AX69" s="10" t="s">
        <v>281</v>
      </c>
      <c r="AY69" s="10" t="s">
        <v>281</v>
      </c>
      <c r="AZ69" s="10" t="s">
        <v>281</v>
      </c>
      <c r="BA69" s="10" t="s">
        <v>281</v>
      </c>
      <c r="BB69" s="10" t="s">
        <v>281</v>
      </c>
      <c r="BC69" s="10" t="s">
        <v>281</v>
      </c>
      <c r="BE69" s="81">
        <v>0.47061322578071668</v>
      </c>
      <c r="BF69" s="10" t="s">
        <v>281</v>
      </c>
      <c r="BG69" s="81"/>
    </row>
    <row r="70" spans="1:59" x14ac:dyDescent="0.25">
      <c r="A70" s="54">
        <v>1902</v>
      </c>
      <c r="B70" s="10">
        <v>21.7559447920463</v>
      </c>
      <c r="C70" s="10">
        <v>15.605680405703367</v>
      </c>
      <c r="D70" s="10" t="s">
        <v>281</v>
      </c>
      <c r="E70" s="10" t="s">
        <v>281</v>
      </c>
      <c r="F70" s="10" t="s">
        <v>281</v>
      </c>
      <c r="G70" s="10">
        <v>14.47160799652325</v>
      </c>
      <c r="H70" s="10">
        <v>11.395844452916508</v>
      </c>
      <c r="I70" s="10" t="s">
        <v>281</v>
      </c>
      <c r="J70" s="10">
        <v>10.053299230001427</v>
      </c>
      <c r="K70" s="10" t="s">
        <v>281</v>
      </c>
      <c r="L70" s="10" t="s">
        <v>281</v>
      </c>
      <c r="M70" s="10">
        <v>5.5558812441093313</v>
      </c>
      <c r="N70" s="10" t="s">
        <v>281</v>
      </c>
      <c r="O70" s="10">
        <v>12.855496453900709</v>
      </c>
      <c r="P70" s="10">
        <v>9.0147737367770269</v>
      </c>
      <c r="Q70" s="10" t="s">
        <v>281</v>
      </c>
      <c r="R70" s="10" t="s">
        <v>281</v>
      </c>
      <c r="S70" s="10" t="s">
        <v>281</v>
      </c>
      <c r="T70" s="10" t="s">
        <v>281</v>
      </c>
      <c r="U70" s="10" t="s">
        <v>281</v>
      </c>
      <c r="V70" s="10" t="s">
        <v>281</v>
      </c>
      <c r="W70" s="10" t="s">
        <v>281</v>
      </c>
      <c r="X70" s="10" t="s">
        <v>281</v>
      </c>
      <c r="Y70" s="10" t="s">
        <v>281</v>
      </c>
      <c r="Z70" s="10" t="s">
        <v>281</v>
      </c>
      <c r="AA70" s="10">
        <v>5.1177519584415823</v>
      </c>
      <c r="AB70" s="10">
        <v>4.3054994102206168</v>
      </c>
      <c r="AC70" s="10" t="s">
        <v>281</v>
      </c>
      <c r="AD70" s="10">
        <v>5.8169456137915416</v>
      </c>
      <c r="AE70" s="10" t="s">
        <v>281</v>
      </c>
      <c r="AF70" s="10" t="s">
        <v>281</v>
      </c>
      <c r="AG70" s="10" t="s">
        <v>281</v>
      </c>
      <c r="AH70" s="10" t="s">
        <v>281</v>
      </c>
      <c r="AI70" s="10" t="s">
        <v>281</v>
      </c>
      <c r="AJ70" s="10" t="s">
        <v>281</v>
      </c>
      <c r="AK70" s="10" t="s">
        <v>281</v>
      </c>
      <c r="AL70" s="10" t="s">
        <v>281</v>
      </c>
      <c r="AM70" s="10" t="s">
        <v>281</v>
      </c>
      <c r="AN70" s="10" t="s">
        <v>281</v>
      </c>
      <c r="AO70" s="10" t="s">
        <v>281</v>
      </c>
      <c r="AP70" s="10" t="s">
        <v>281</v>
      </c>
      <c r="AQ70" s="10" t="s">
        <v>281</v>
      </c>
      <c r="AR70" s="10" t="s">
        <v>281</v>
      </c>
      <c r="AS70" s="10" t="s">
        <v>281</v>
      </c>
      <c r="AT70" s="10" t="s">
        <v>281</v>
      </c>
      <c r="AU70" s="10" t="s">
        <v>281</v>
      </c>
      <c r="AV70" s="10" t="s">
        <v>281</v>
      </c>
      <c r="AW70" s="10" t="s">
        <v>281</v>
      </c>
      <c r="AX70" s="10" t="s">
        <v>281</v>
      </c>
      <c r="AY70" s="10" t="s">
        <v>281</v>
      </c>
      <c r="AZ70" s="10" t="s">
        <v>281</v>
      </c>
      <c r="BA70" s="10" t="s">
        <v>281</v>
      </c>
      <c r="BB70" s="10" t="s">
        <v>281</v>
      </c>
      <c r="BC70" s="10" t="s">
        <v>281</v>
      </c>
      <c r="BE70" s="81">
        <v>0.46690413032911815</v>
      </c>
      <c r="BF70" s="10" t="s">
        <v>281</v>
      </c>
      <c r="BG70" s="81"/>
    </row>
    <row r="71" spans="1:59" x14ac:dyDescent="0.25">
      <c r="A71" s="54">
        <v>1903</v>
      </c>
      <c r="B71" s="10">
        <v>19.470599950278324</v>
      </c>
      <c r="C71" s="10">
        <v>12.89373901387108</v>
      </c>
      <c r="D71" s="10" t="s">
        <v>281</v>
      </c>
      <c r="E71" s="10" t="s">
        <v>281</v>
      </c>
      <c r="F71" s="10" t="s">
        <v>281</v>
      </c>
      <c r="G71" s="10">
        <v>13.190302986994427</v>
      </c>
      <c r="H71" s="10">
        <v>10.790727478326422</v>
      </c>
      <c r="I71" s="10" t="s">
        <v>281</v>
      </c>
      <c r="J71" s="10">
        <v>10.120077945332936</v>
      </c>
      <c r="K71" s="10" t="s">
        <v>281</v>
      </c>
      <c r="L71" s="10" t="s">
        <v>281</v>
      </c>
      <c r="M71" s="10">
        <v>5.4776377806643168</v>
      </c>
      <c r="N71" s="10" t="s">
        <v>281</v>
      </c>
      <c r="O71" s="10">
        <v>14.682677946324388</v>
      </c>
      <c r="P71" s="10">
        <v>8.9762771210907548</v>
      </c>
      <c r="Q71" s="10" t="s">
        <v>281</v>
      </c>
      <c r="R71" s="10" t="s">
        <v>281</v>
      </c>
      <c r="S71" s="10" t="s">
        <v>281</v>
      </c>
      <c r="T71" s="10" t="s">
        <v>281</v>
      </c>
      <c r="U71" s="10" t="s">
        <v>281</v>
      </c>
      <c r="V71" s="10" t="s">
        <v>281</v>
      </c>
      <c r="W71" s="10" t="s">
        <v>281</v>
      </c>
      <c r="X71" s="10" t="s">
        <v>281</v>
      </c>
      <c r="Y71" s="10" t="s">
        <v>281</v>
      </c>
      <c r="Z71" s="10" t="s">
        <v>281</v>
      </c>
      <c r="AA71" s="10">
        <v>4.7552970065068401</v>
      </c>
      <c r="AB71" s="10">
        <v>4.389168486865052</v>
      </c>
      <c r="AC71" s="10" t="s">
        <v>281</v>
      </c>
      <c r="AD71" s="10">
        <v>6.0562978152990885</v>
      </c>
      <c r="AE71" s="10" t="s">
        <v>281</v>
      </c>
      <c r="AF71" s="10" t="s">
        <v>281</v>
      </c>
      <c r="AG71" s="10" t="s">
        <v>281</v>
      </c>
      <c r="AH71" s="10" t="s">
        <v>281</v>
      </c>
      <c r="AI71" s="10" t="s">
        <v>281</v>
      </c>
      <c r="AJ71" s="10" t="s">
        <v>281</v>
      </c>
      <c r="AK71" s="10" t="s">
        <v>281</v>
      </c>
      <c r="AL71" s="10" t="s">
        <v>281</v>
      </c>
      <c r="AM71" s="10" t="s">
        <v>281</v>
      </c>
      <c r="AN71" s="10" t="s">
        <v>281</v>
      </c>
      <c r="AO71" s="10" t="s">
        <v>281</v>
      </c>
      <c r="AP71" s="10" t="s">
        <v>281</v>
      </c>
      <c r="AQ71" s="10" t="s">
        <v>281</v>
      </c>
      <c r="AR71" s="10" t="s">
        <v>281</v>
      </c>
      <c r="AS71" s="10" t="s">
        <v>281</v>
      </c>
      <c r="AT71" s="10" t="s">
        <v>281</v>
      </c>
      <c r="AU71" s="10" t="s">
        <v>281</v>
      </c>
      <c r="AV71" s="10" t="s">
        <v>281</v>
      </c>
      <c r="AW71" s="10" t="s">
        <v>281</v>
      </c>
      <c r="AX71" s="10" t="s">
        <v>281</v>
      </c>
      <c r="AY71" s="10" t="s">
        <v>281</v>
      </c>
      <c r="AZ71" s="10" t="s">
        <v>281</v>
      </c>
      <c r="BA71" s="10" t="s">
        <v>281</v>
      </c>
      <c r="BB71" s="10" t="s">
        <v>281</v>
      </c>
      <c r="BC71" s="10" t="s">
        <v>281</v>
      </c>
      <c r="BE71" s="81">
        <v>0.45893210017625574</v>
      </c>
      <c r="BF71" s="10" t="s">
        <v>281</v>
      </c>
      <c r="BG71" s="81"/>
    </row>
    <row r="72" spans="1:59" x14ac:dyDescent="0.25">
      <c r="A72" s="54">
        <v>1904</v>
      </c>
      <c r="B72" s="10">
        <v>20.723444542940356</v>
      </c>
      <c r="C72" s="10">
        <v>15.310216755896398</v>
      </c>
      <c r="D72" s="10" t="s">
        <v>281</v>
      </c>
      <c r="E72" s="10" t="s">
        <v>281</v>
      </c>
      <c r="F72" s="10" t="s">
        <v>281</v>
      </c>
      <c r="G72" s="10">
        <v>13.543624047417442</v>
      </c>
      <c r="H72" s="10">
        <v>10.669694143976129</v>
      </c>
      <c r="I72" s="10" t="s">
        <v>281</v>
      </c>
      <c r="J72" s="10">
        <v>10.292547486420094</v>
      </c>
      <c r="K72" s="10" t="s">
        <v>281</v>
      </c>
      <c r="L72" s="10" t="s">
        <v>281</v>
      </c>
      <c r="M72" s="10">
        <v>5.3721206581352829</v>
      </c>
      <c r="N72" s="10" t="s">
        <v>281</v>
      </c>
      <c r="O72" s="10">
        <v>13.553548387096773</v>
      </c>
      <c r="P72" s="10">
        <v>8.6575039332097337</v>
      </c>
      <c r="Q72" s="10" t="s">
        <v>281</v>
      </c>
      <c r="R72" s="10" t="s">
        <v>281</v>
      </c>
      <c r="S72" s="10" t="s">
        <v>281</v>
      </c>
      <c r="T72" s="10" t="s">
        <v>281</v>
      </c>
      <c r="U72" s="10" t="s">
        <v>281</v>
      </c>
      <c r="V72" s="10" t="s">
        <v>281</v>
      </c>
      <c r="W72" s="10" t="s">
        <v>281</v>
      </c>
      <c r="X72" s="10" t="s">
        <v>281</v>
      </c>
      <c r="Y72" s="10" t="s">
        <v>281</v>
      </c>
      <c r="Z72" s="10" t="s">
        <v>281</v>
      </c>
      <c r="AA72" s="10">
        <v>4.7993708620993676</v>
      </c>
      <c r="AB72" s="10">
        <v>4.3963459250313557</v>
      </c>
      <c r="AC72" s="10" t="s">
        <v>281</v>
      </c>
      <c r="AD72" s="10">
        <v>6.1270513502091291</v>
      </c>
      <c r="AE72" s="10" t="s">
        <v>281</v>
      </c>
      <c r="AF72" s="10" t="s">
        <v>281</v>
      </c>
      <c r="AG72" s="10" t="s">
        <v>281</v>
      </c>
      <c r="AH72" s="10" t="s">
        <v>281</v>
      </c>
      <c r="AI72" s="10" t="s">
        <v>281</v>
      </c>
      <c r="AJ72" s="10" t="s">
        <v>281</v>
      </c>
      <c r="AK72" s="10" t="s">
        <v>281</v>
      </c>
      <c r="AL72" s="10" t="s">
        <v>281</v>
      </c>
      <c r="AM72" s="10" t="s">
        <v>281</v>
      </c>
      <c r="AN72" s="10" t="s">
        <v>281</v>
      </c>
      <c r="AO72" s="10" t="s">
        <v>281</v>
      </c>
      <c r="AP72" s="10" t="s">
        <v>281</v>
      </c>
      <c r="AQ72" s="10" t="s">
        <v>281</v>
      </c>
      <c r="AR72" s="10" t="s">
        <v>281</v>
      </c>
      <c r="AS72" s="10" t="s">
        <v>281</v>
      </c>
      <c r="AT72" s="10" t="s">
        <v>281</v>
      </c>
      <c r="AU72" s="10" t="s">
        <v>281</v>
      </c>
      <c r="AV72" s="10" t="s">
        <v>281</v>
      </c>
      <c r="AW72" s="10" t="s">
        <v>281</v>
      </c>
      <c r="AX72" s="10" t="s">
        <v>281</v>
      </c>
      <c r="AY72" s="10" t="s">
        <v>281</v>
      </c>
      <c r="AZ72" s="10" t="s">
        <v>281</v>
      </c>
      <c r="BA72" s="10" t="s">
        <v>281</v>
      </c>
      <c r="BB72" s="10" t="s">
        <v>281</v>
      </c>
      <c r="BC72" s="10" t="s">
        <v>281</v>
      </c>
      <c r="BE72" s="81">
        <v>0.46417279770447045</v>
      </c>
      <c r="BF72" s="10" t="s">
        <v>281</v>
      </c>
      <c r="BG72" s="81"/>
    </row>
    <row r="73" spans="1:59" x14ac:dyDescent="0.25">
      <c r="A73" s="54">
        <v>1905</v>
      </c>
      <c r="B73" s="10">
        <v>21.436739599168497</v>
      </c>
      <c r="C73" s="10">
        <v>11.100876315412187</v>
      </c>
      <c r="D73" s="10" t="s">
        <v>281</v>
      </c>
      <c r="E73" s="10" t="s">
        <v>281</v>
      </c>
      <c r="F73" s="10" t="s">
        <v>281</v>
      </c>
      <c r="G73" s="10">
        <v>13.803937282229965</v>
      </c>
      <c r="H73" s="10">
        <v>10.556605166051659</v>
      </c>
      <c r="I73" s="10" t="s">
        <v>281</v>
      </c>
      <c r="J73" s="10">
        <v>9.875312052383876</v>
      </c>
      <c r="K73" s="10" t="s">
        <v>281</v>
      </c>
      <c r="L73" s="10" t="s">
        <v>281</v>
      </c>
      <c r="M73" s="10">
        <v>5.2405314357773376</v>
      </c>
      <c r="N73" s="10" t="s">
        <v>281</v>
      </c>
      <c r="O73" s="10">
        <v>16.554050852354809</v>
      </c>
      <c r="P73" s="10">
        <v>8.2927467193131843</v>
      </c>
      <c r="Q73" s="10" t="s">
        <v>281</v>
      </c>
      <c r="R73" s="10" t="s">
        <v>281</v>
      </c>
      <c r="S73" s="10" t="s">
        <v>281</v>
      </c>
      <c r="T73" s="10" t="s">
        <v>281</v>
      </c>
      <c r="U73" s="10" t="s">
        <v>281</v>
      </c>
      <c r="V73" s="10" t="s">
        <v>281</v>
      </c>
      <c r="W73" s="10" t="s">
        <v>281</v>
      </c>
      <c r="X73" s="10" t="s">
        <v>281</v>
      </c>
      <c r="Y73" s="10" t="s">
        <v>281</v>
      </c>
      <c r="Z73" s="10" t="s">
        <v>281</v>
      </c>
      <c r="AA73" s="10">
        <v>4.8409248541458423</v>
      </c>
      <c r="AB73" s="10">
        <v>4.3071159040003808</v>
      </c>
      <c r="AC73" s="10" t="s">
        <v>281</v>
      </c>
      <c r="AD73" s="10">
        <v>6.3355404075154196</v>
      </c>
      <c r="AE73" s="10" t="s">
        <v>281</v>
      </c>
      <c r="AF73" s="10" t="s">
        <v>281</v>
      </c>
      <c r="AG73" s="10" t="s">
        <v>281</v>
      </c>
      <c r="AH73" s="10" t="s">
        <v>281</v>
      </c>
      <c r="AI73" s="10" t="s">
        <v>281</v>
      </c>
      <c r="AJ73" s="10" t="s">
        <v>281</v>
      </c>
      <c r="AK73" s="10" t="s">
        <v>281</v>
      </c>
      <c r="AL73" s="10" t="s">
        <v>281</v>
      </c>
      <c r="AM73" s="10" t="s">
        <v>281</v>
      </c>
      <c r="AN73" s="10" t="s">
        <v>281</v>
      </c>
      <c r="AO73" s="10" t="s">
        <v>281</v>
      </c>
      <c r="AP73" s="10" t="s">
        <v>281</v>
      </c>
      <c r="AQ73" s="10" t="s">
        <v>281</v>
      </c>
      <c r="AR73" s="10" t="s">
        <v>281</v>
      </c>
      <c r="AS73" s="10" t="s">
        <v>281</v>
      </c>
      <c r="AT73" s="10" t="s">
        <v>281</v>
      </c>
      <c r="AU73" s="10" t="s">
        <v>281</v>
      </c>
      <c r="AV73" s="10" t="s">
        <v>281</v>
      </c>
      <c r="AW73" s="10" t="s">
        <v>281</v>
      </c>
      <c r="AX73" s="10" t="s">
        <v>281</v>
      </c>
      <c r="AY73" s="10" t="s">
        <v>281</v>
      </c>
      <c r="AZ73" s="10" t="s">
        <v>281</v>
      </c>
      <c r="BA73" s="10" t="s">
        <v>281</v>
      </c>
      <c r="BB73" s="10" t="s">
        <v>281</v>
      </c>
      <c r="BC73" s="10" t="s">
        <v>281</v>
      </c>
      <c r="BE73" s="81">
        <v>0.46967991836096934</v>
      </c>
      <c r="BF73" s="10" t="s">
        <v>281</v>
      </c>
      <c r="BG73" s="81"/>
    </row>
    <row r="74" spans="1:59" x14ac:dyDescent="0.25">
      <c r="A74" s="54">
        <v>1906</v>
      </c>
      <c r="B74" s="10">
        <v>23.318170575203947</v>
      </c>
      <c r="C74" s="10">
        <v>11.076086479642644</v>
      </c>
      <c r="D74" s="10" t="s">
        <v>281</v>
      </c>
      <c r="E74" s="10" t="s">
        <v>281</v>
      </c>
      <c r="F74" s="10" t="s">
        <v>281</v>
      </c>
      <c r="G74" s="10">
        <v>13.635629650041331</v>
      </c>
      <c r="H74" s="10">
        <v>10.385778912805547</v>
      </c>
      <c r="I74" s="10" t="s">
        <v>281</v>
      </c>
      <c r="J74" s="10">
        <v>9.4374388460180576</v>
      </c>
      <c r="K74" s="10" t="s">
        <v>281</v>
      </c>
      <c r="L74" s="10" t="s">
        <v>281</v>
      </c>
      <c r="M74" s="10">
        <v>5.2235582386363637</v>
      </c>
      <c r="N74" s="10" t="s">
        <v>281</v>
      </c>
      <c r="O74" s="10">
        <v>11.606432584269664</v>
      </c>
      <c r="P74" s="10">
        <v>8.2794443661908161</v>
      </c>
      <c r="Q74" s="10" t="s">
        <v>281</v>
      </c>
      <c r="R74" s="10" t="s">
        <v>281</v>
      </c>
      <c r="S74" s="10" t="s">
        <v>281</v>
      </c>
      <c r="T74" s="10" t="s">
        <v>281</v>
      </c>
      <c r="U74" s="10" t="s">
        <v>281</v>
      </c>
      <c r="V74" s="10" t="s">
        <v>281</v>
      </c>
      <c r="W74" s="10" t="s">
        <v>281</v>
      </c>
      <c r="X74" s="10" t="s">
        <v>281</v>
      </c>
      <c r="Y74" s="10" t="s">
        <v>281</v>
      </c>
      <c r="Z74" s="10" t="s">
        <v>281</v>
      </c>
      <c r="AA74" s="10">
        <v>4.7067697482207551</v>
      </c>
      <c r="AB74" s="10">
        <v>4.4330931684520616</v>
      </c>
      <c r="AC74" s="10" t="s">
        <v>281</v>
      </c>
      <c r="AD74" s="10">
        <v>6.6127216634347672</v>
      </c>
      <c r="AE74" s="10" t="s">
        <v>281</v>
      </c>
      <c r="AF74" s="10" t="s">
        <v>281</v>
      </c>
      <c r="AG74" s="10" t="s">
        <v>281</v>
      </c>
      <c r="AH74" s="10" t="s">
        <v>281</v>
      </c>
      <c r="AI74" s="10" t="s">
        <v>281</v>
      </c>
      <c r="AJ74" s="10" t="s">
        <v>281</v>
      </c>
      <c r="AK74" s="10" t="s">
        <v>281</v>
      </c>
      <c r="AL74" s="10" t="s">
        <v>281</v>
      </c>
      <c r="AM74" s="10" t="s">
        <v>281</v>
      </c>
      <c r="AN74" s="10" t="s">
        <v>281</v>
      </c>
      <c r="AO74" s="10" t="s">
        <v>281</v>
      </c>
      <c r="AP74" s="10" t="s">
        <v>281</v>
      </c>
      <c r="AQ74" s="10" t="s">
        <v>281</v>
      </c>
      <c r="AR74" s="10" t="s">
        <v>281</v>
      </c>
      <c r="AS74" s="10" t="s">
        <v>281</v>
      </c>
      <c r="AT74" s="10" t="s">
        <v>281</v>
      </c>
      <c r="AU74" s="10" t="s">
        <v>281</v>
      </c>
      <c r="AV74" s="10" t="s">
        <v>281</v>
      </c>
      <c r="AW74" s="10" t="s">
        <v>281</v>
      </c>
      <c r="AX74" s="10" t="s">
        <v>281</v>
      </c>
      <c r="AY74" s="10" t="s">
        <v>281</v>
      </c>
      <c r="AZ74" s="10" t="s">
        <v>281</v>
      </c>
      <c r="BA74" s="10" t="s">
        <v>281</v>
      </c>
      <c r="BB74" s="10" t="s">
        <v>281</v>
      </c>
      <c r="BC74" s="10" t="s">
        <v>281</v>
      </c>
      <c r="BE74" s="81">
        <v>0.47424379537756983</v>
      </c>
      <c r="BF74" s="10" t="s">
        <v>281</v>
      </c>
      <c r="BG74" s="81"/>
    </row>
    <row r="75" spans="1:59" x14ac:dyDescent="0.25">
      <c r="A75" s="54">
        <v>1907</v>
      </c>
      <c r="B75" s="10">
        <v>24.781524791167993</v>
      </c>
      <c r="C75" s="10">
        <v>19.570614977712573</v>
      </c>
      <c r="D75" s="10" t="s">
        <v>281</v>
      </c>
      <c r="E75" s="10" t="s">
        <v>281</v>
      </c>
      <c r="F75" s="10" t="s">
        <v>281</v>
      </c>
      <c r="G75" s="10">
        <v>13.191177432542927</v>
      </c>
      <c r="H75" s="10">
        <v>9.8483783783783778</v>
      </c>
      <c r="I75" s="10" t="s">
        <v>281</v>
      </c>
      <c r="J75" s="10">
        <v>9.6039260204504409</v>
      </c>
      <c r="K75" s="10" t="s">
        <v>281</v>
      </c>
      <c r="L75" s="10" t="s">
        <v>281</v>
      </c>
      <c r="M75" s="10">
        <v>5.1037302977232928</v>
      </c>
      <c r="N75" s="10" t="s">
        <v>281</v>
      </c>
      <c r="O75" s="10">
        <v>11.639694783573807</v>
      </c>
      <c r="P75" s="10">
        <v>8.2269993206118386</v>
      </c>
      <c r="Q75" s="10" t="s">
        <v>281</v>
      </c>
      <c r="R75" s="10" t="s">
        <v>281</v>
      </c>
      <c r="S75" s="10" t="s">
        <v>281</v>
      </c>
      <c r="T75" s="10" t="s">
        <v>281</v>
      </c>
      <c r="U75" s="10" t="s">
        <v>281</v>
      </c>
      <c r="V75" s="10" t="s">
        <v>281</v>
      </c>
      <c r="W75" s="10" t="s">
        <v>281</v>
      </c>
      <c r="X75" s="10" t="s">
        <v>281</v>
      </c>
      <c r="Y75" s="10" t="s">
        <v>281</v>
      </c>
      <c r="Z75" s="10" t="s">
        <v>281</v>
      </c>
      <c r="AA75" s="10">
        <v>4.5703554970592659</v>
      </c>
      <c r="AB75" s="10">
        <v>4.3987046051814245</v>
      </c>
      <c r="AC75" s="10" t="s">
        <v>281</v>
      </c>
      <c r="AD75" s="10">
        <v>6.7618402449902106</v>
      </c>
      <c r="AE75" s="10" t="s">
        <v>281</v>
      </c>
      <c r="AF75" s="10" t="s">
        <v>281</v>
      </c>
      <c r="AG75" s="10" t="s">
        <v>281</v>
      </c>
      <c r="AH75" s="10" t="s">
        <v>281</v>
      </c>
      <c r="AI75" s="10" t="s">
        <v>281</v>
      </c>
      <c r="AJ75" s="10" t="s">
        <v>281</v>
      </c>
      <c r="AK75" s="10" t="s">
        <v>281</v>
      </c>
      <c r="AL75" s="10" t="s">
        <v>281</v>
      </c>
      <c r="AM75" s="10" t="s">
        <v>281</v>
      </c>
      <c r="AN75" s="10" t="s">
        <v>281</v>
      </c>
      <c r="AO75" s="10" t="s">
        <v>281</v>
      </c>
      <c r="AP75" s="10" t="s">
        <v>281</v>
      </c>
      <c r="AQ75" s="10" t="s">
        <v>281</v>
      </c>
      <c r="AR75" s="10" t="s">
        <v>281</v>
      </c>
      <c r="AS75" s="10" t="s">
        <v>281</v>
      </c>
      <c r="AT75" s="10" t="s">
        <v>281</v>
      </c>
      <c r="AU75" s="10" t="s">
        <v>281</v>
      </c>
      <c r="AV75" s="10" t="s">
        <v>281</v>
      </c>
      <c r="AW75" s="10" t="s">
        <v>281</v>
      </c>
      <c r="AX75" s="10" t="s">
        <v>281</v>
      </c>
      <c r="AY75" s="10" t="s">
        <v>281</v>
      </c>
      <c r="AZ75" s="10" t="s">
        <v>281</v>
      </c>
      <c r="BA75" s="10" t="s">
        <v>281</v>
      </c>
      <c r="BB75" s="10" t="s">
        <v>281</v>
      </c>
      <c r="BC75" s="10" t="s">
        <v>281</v>
      </c>
      <c r="BE75" s="81">
        <v>0.48739003240251821</v>
      </c>
      <c r="BF75" s="10" t="s">
        <v>281</v>
      </c>
      <c r="BG75" s="81"/>
    </row>
    <row r="76" spans="1:59" x14ac:dyDescent="0.25">
      <c r="A76" s="54">
        <v>1908</v>
      </c>
      <c r="B76" s="10">
        <v>24.471133460020464</v>
      </c>
      <c r="C76" s="10">
        <v>18.287414918023615</v>
      </c>
      <c r="D76" s="10" t="s">
        <v>281</v>
      </c>
      <c r="E76" s="10" t="s">
        <v>281</v>
      </c>
      <c r="F76" s="10" t="s">
        <v>281</v>
      </c>
      <c r="G76" s="10">
        <v>12.8428187828903</v>
      </c>
      <c r="H76" s="10">
        <v>10.258828764684941</v>
      </c>
      <c r="I76" s="10" t="s">
        <v>281</v>
      </c>
      <c r="J76" s="10">
        <v>9.238091424649026</v>
      </c>
      <c r="K76" s="10" t="s">
        <v>281</v>
      </c>
      <c r="L76" s="10" t="s">
        <v>281</v>
      </c>
      <c r="M76" s="10">
        <v>4.8845247148288973</v>
      </c>
      <c r="N76" s="10" t="s">
        <v>281</v>
      </c>
      <c r="O76" s="10">
        <v>12.891014532492459</v>
      </c>
      <c r="P76" s="10">
        <v>8.0353848092738644</v>
      </c>
      <c r="Q76" s="10" t="s">
        <v>281</v>
      </c>
      <c r="R76" s="10" t="s">
        <v>281</v>
      </c>
      <c r="S76" s="10" t="s">
        <v>281</v>
      </c>
      <c r="T76" s="10" t="s">
        <v>281</v>
      </c>
      <c r="U76" s="10" t="s">
        <v>281</v>
      </c>
      <c r="V76" s="10" t="s">
        <v>281</v>
      </c>
      <c r="W76" s="10" t="s">
        <v>281</v>
      </c>
      <c r="X76" s="10" t="s">
        <v>281</v>
      </c>
      <c r="Y76" s="10" t="s">
        <v>281</v>
      </c>
      <c r="Z76" s="10" t="s">
        <v>281</v>
      </c>
      <c r="AA76" s="10">
        <v>4.0647737019949313</v>
      </c>
      <c r="AB76" s="10">
        <v>4.5865015506704827</v>
      </c>
      <c r="AC76" s="10" t="s">
        <v>281</v>
      </c>
      <c r="AD76" s="10">
        <v>6.1856270461445169</v>
      </c>
      <c r="AE76" s="10" t="s">
        <v>281</v>
      </c>
      <c r="AF76" s="10" t="s">
        <v>281</v>
      </c>
      <c r="AG76" s="10" t="s">
        <v>281</v>
      </c>
      <c r="AH76" s="10" t="s">
        <v>281</v>
      </c>
      <c r="AI76" s="10" t="s">
        <v>281</v>
      </c>
      <c r="AJ76" s="10" t="s">
        <v>281</v>
      </c>
      <c r="AK76" s="10" t="s">
        <v>281</v>
      </c>
      <c r="AL76" s="10" t="s">
        <v>281</v>
      </c>
      <c r="AM76" s="10" t="s">
        <v>281</v>
      </c>
      <c r="AN76" s="10" t="s">
        <v>281</v>
      </c>
      <c r="AO76" s="10" t="s">
        <v>281</v>
      </c>
      <c r="AP76" s="10" t="s">
        <v>281</v>
      </c>
      <c r="AQ76" s="10" t="s">
        <v>281</v>
      </c>
      <c r="AR76" s="10" t="s">
        <v>281</v>
      </c>
      <c r="AS76" s="10" t="s">
        <v>281</v>
      </c>
      <c r="AT76" s="10" t="s">
        <v>281</v>
      </c>
      <c r="AU76" s="10" t="s">
        <v>281</v>
      </c>
      <c r="AV76" s="10" t="s">
        <v>281</v>
      </c>
      <c r="AW76" s="10" t="s">
        <v>281</v>
      </c>
      <c r="AX76" s="10" t="s">
        <v>281</v>
      </c>
      <c r="AY76" s="10" t="s">
        <v>281</v>
      </c>
      <c r="AZ76" s="10" t="s">
        <v>281</v>
      </c>
      <c r="BA76" s="10" t="s">
        <v>281</v>
      </c>
      <c r="BB76" s="10" t="s">
        <v>281</v>
      </c>
      <c r="BC76" s="10" t="s">
        <v>281</v>
      </c>
      <c r="BE76" s="81">
        <v>0.48716886359952899</v>
      </c>
      <c r="BF76" s="10" t="s">
        <v>281</v>
      </c>
      <c r="BG76" s="81"/>
    </row>
    <row r="77" spans="1:59" x14ac:dyDescent="0.25">
      <c r="A77" s="54">
        <v>1909</v>
      </c>
      <c r="B77" s="10">
        <v>23.816946362110485</v>
      </c>
      <c r="C77" s="10">
        <v>21.470468645125504</v>
      </c>
      <c r="D77" s="10" t="s">
        <v>281</v>
      </c>
      <c r="E77" s="10" t="s">
        <v>281</v>
      </c>
      <c r="F77" s="10" t="s">
        <v>281</v>
      </c>
      <c r="G77" s="10">
        <v>13.047611660871892</v>
      </c>
      <c r="H77" s="10">
        <v>9.374569420035149</v>
      </c>
      <c r="I77" s="10" t="s">
        <v>281</v>
      </c>
      <c r="J77" s="10">
        <v>9.3687836487314229</v>
      </c>
      <c r="K77" s="10" t="s">
        <v>281</v>
      </c>
      <c r="L77" s="10" t="s">
        <v>281</v>
      </c>
      <c r="M77" s="10">
        <v>4.7780859774820881</v>
      </c>
      <c r="N77" s="10" t="s">
        <v>281</v>
      </c>
      <c r="O77" s="10">
        <v>11.263389325386074</v>
      </c>
      <c r="P77" s="10">
        <v>7.7454875469272233</v>
      </c>
      <c r="Q77" s="10" t="s">
        <v>281</v>
      </c>
      <c r="R77" s="10" t="s">
        <v>281</v>
      </c>
      <c r="S77" s="10" t="s">
        <v>281</v>
      </c>
      <c r="T77" s="10" t="s">
        <v>281</v>
      </c>
      <c r="U77" s="10" t="s">
        <v>281</v>
      </c>
      <c r="V77" s="10" t="s">
        <v>281</v>
      </c>
      <c r="W77" s="10" t="s">
        <v>281</v>
      </c>
      <c r="X77" s="10" t="s">
        <v>281</v>
      </c>
      <c r="Y77" s="10" t="s">
        <v>281</v>
      </c>
      <c r="Z77" s="10" t="s">
        <v>281</v>
      </c>
      <c r="AA77" s="10">
        <v>4.1347846487313529</v>
      </c>
      <c r="AB77" s="10" t="s">
        <v>281</v>
      </c>
      <c r="AC77" s="10" t="s">
        <v>281</v>
      </c>
      <c r="AD77" s="10">
        <v>6.1902901815091642</v>
      </c>
      <c r="AE77" s="10" t="s">
        <v>281</v>
      </c>
      <c r="AF77" s="10" t="s">
        <v>281</v>
      </c>
      <c r="AG77" s="10" t="s">
        <v>281</v>
      </c>
      <c r="AH77" s="10" t="s">
        <v>281</v>
      </c>
      <c r="AI77" s="10" t="s">
        <v>281</v>
      </c>
      <c r="AJ77" s="10" t="s">
        <v>281</v>
      </c>
      <c r="AK77" s="10" t="s">
        <v>281</v>
      </c>
      <c r="AL77" s="10" t="s">
        <v>281</v>
      </c>
      <c r="AM77" s="10" t="s">
        <v>281</v>
      </c>
      <c r="AN77" s="10" t="s">
        <v>281</v>
      </c>
      <c r="AO77" s="10" t="s">
        <v>281</v>
      </c>
      <c r="AP77" s="10" t="s">
        <v>281</v>
      </c>
      <c r="AQ77" s="10" t="s">
        <v>281</v>
      </c>
      <c r="AR77" s="10" t="s">
        <v>281</v>
      </c>
      <c r="AS77" s="10" t="s">
        <v>281</v>
      </c>
      <c r="AT77" s="10" t="s">
        <v>281</v>
      </c>
      <c r="AU77" s="10" t="s">
        <v>281</v>
      </c>
      <c r="AV77" s="10" t="s">
        <v>281</v>
      </c>
      <c r="AW77" s="10" t="s">
        <v>281</v>
      </c>
      <c r="AX77" s="10" t="s">
        <v>281</v>
      </c>
      <c r="AY77" s="10" t="s">
        <v>281</v>
      </c>
      <c r="AZ77" s="10" t="s">
        <v>281</v>
      </c>
      <c r="BA77" s="10" t="s">
        <v>281</v>
      </c>
      <c r="BB77" s="10" t="s">
        <v>281</v>
      </c>
      <c r="BC77" s="10" t="s">
        <v>281</v>
      </c>
      <c r="BE77" s="81">
        <v>0.46764583865406795</v>
      </c>
      <c r="BF77" s="10" t="s">
        <v>281</v>
      </c>
      <c r="BG77" s="81"/>
    </row>
    <row r="78" spans="1:59" x14ac:dyDescent="0.25">
      <c r="A78" s="54">
        <v>1910</v>
      </c>
      <c r="B78" s="10">
        <v>20.534377935183386</v>
      </c>
      <c r="C78" s="10">
        <v>10.890256131427</v>
      </c>
      <c r="D78" s="10" t="s">
        <v>281</v>
      </c>
      <c r="E78" s="10" t="s">
        <v>281</v>
      </c>
      <c r="F78" s="10" t="s">
        <v>281</v>
      </c>
      <c r="G78" s="10">
        <v>13.747978127500666</v>
      </c>
      <c r="H78" s="10">
        <v>9.6612768910478852</v>
      </c>
      <c r="I78" s="10" t="s">
        <v>281</v>
      </c>
      <c r="J78" s="10">
        <v>8.1889940207365939</v>
      </c>
      <c r="K78" s="10" t="s">
        <v>281</v>
      </c>
      <c r="L78" s="10" t="s">
        <v>281</v>
      </c>
      <c r="M78" s="10">
        <v>3.9952482269503546</v>
      </c>
      <c r="N78" s="10" t="s">
        <v>281</v>
      </c>
      <c r="O78" s="10">
        <v>11.960361445783132</v>
      </c>
      <c r="P78" s="10">
        <v>7.0339515161100721</v>
      </c>
      <c r="Q78" s="10" t="s">
        <v>281</v>
      </c>
      <c r="R78" s="10" t="s">
        <v>281</v>
      </c>
      <c r="S78" s="10" t="s">
        <v>281</v>
      </c>
      <c r="T78" s="10" t="s">
        <v>281</v>
      </c>
      <c r="U78" s="10" t="s">
        <v>281</v>
      </c>
      <c r="V78" s="10" t="s">
        <v>281</v>
      </c>
      <c r="W78" s="10" t="s">
        <v>281</v>
      </c>
      <c r="X78" s="10" t="s">
        <v>281</v>
      </c>
      <c r="Y78" s="10" t="s">
        <v>281</v>
      </c>
      <c r="Z78" s="10" t="s">
        <v>281</v>
      </c>
      <c r="AA78" s="10">
        <v>4.2937308571428572</v>
      </c>
      <c r="AB78" s="10" t="s">
        <v>281</v>
      </c>
      <c r="AC78" s="10" t="s">
        <v>281</v>
      </c>
      <c r="AD78" s="10">
        <v>6.5470020672135565</v>
      </c>
      <c r="AE78" s="10" t="s">
        <v>281</v>
      </c>
      <c r="AF78" s="10" t="s">
        <v>281</v>
      </c>
      <c r="AG78" s="10" t="s">
        <v>281</v>
      </c>
      <c r="AH78" s="10" t="s">
        <v>281</v>
      </c>
      <c r="AI78" s="10" t="s">
        <v>281</v>
      </c>
      <c r="AJ78" s="10" t="s">
        <v>281</v>
      </c>
      <c r="AK78" s="10" t="s">
        <v>281</v>
      </c>
      <c r="AL78" s="10" t="s">
        <v>281</v>
      </c>
      <c r="AM78" s="10" t="s">
        <v>281</v>
      </c>
      <c r="AN78" s="10" t="s">
        <v>281</v>
      </c>
      <c r="AO78" s="10" t="s">
        <v>281</v>
      </c>
      <c r="AP78" s="10" t="s">
        <v>281</v>
      </c>
      <c r="AQ78" s="10" t="s">
        <v>281</v>
      </c>
      <c r="AR78" s="10" t="s">
        <v>281</v>
      </c>
      <c r="AS78" s="10" t="s">
        <v>281</v>
      </c>
      <c r="AT78" s="10" t="s">
        <v>281</v>
      </c>
      <c r="AU78" s="10" t="s">
        <v>281</v>
      </c>
      <c r="AV78" s="10" t="s">
        <v>281</v>
      </c>
      <c r="AW78" s="10" t="s">
        <v>281</v>
      </c>
      <c r="AX78" s="10" t="s">
        <v>281</v>
      </c>
      <c r="AY78" s="10" t="s">
        <v>281</v>
      </c>
      <c r="AZ78" s="10" t="s">
        <v>281</v>
      </c>
      <c r="BA78" s="10" t="s">
        <v>281</v>
      </c>
      <c r="BB78" s="10" t="s">
        <v>281</v>
      </c>
      <c r="BC78" s="10" t="s">
        <v>281</v>
      </c>
      <c r="BE78" s="81">
        <v>0.44878912848831998</v>
      </c>
      <c r="BF78" s="10" t="s">
        <v>281</v>
      </c>
      <c r="BG78" s="81"/>
    </row>
    <row r="79" spans="1:59" x14ac:dyDescent="0.25">
      <c r="A79" s="54">
        <v>1911</v>
      </c>
      <c r="B79" s="10">
        <v>21.401810589004285</v>
      </c>
      <c r="C79" s="10">
        <v>15.863234295969978</v>
      </c>
      <c r="D79" s="10" t="s">
        <v>281</v>
      </c>
      <c r="E79" s="10" t="s">
        <v>281</v>
      </c>
      <c r="F79" s="10" t="s">
        <v>281</v>
      </c>
      <c r="G79" s="10">
        <v>13.280263402953306</v>
      </c>
      <c r="H79" s="10">
        <v>9.8317038052793979</v>
      </c>
      <c r="I79" s="10" t="s">
        <v>281</v>
      </c>
      <c r="J79" s="10">
        <v>8.5283311407630151</v>
      </c>
      <c r="K79" s="10" t="s">
        <v>281</v>
      </c>
      <c r="L79" s="10" t="s">
        <v>281</v>
      </c>
      <c r="M79" s="10">
        <v>4.1111998663101605</v>
      </c>
      <c r="N79" s="10" t="s">
        <v>281</v>
      </c>
      <c r="O79" s="10">
        <v>12.207865466101696</v>
      </c>
      <c r="P79" s="10">
        <v>7.4719767719890422</v>
      </c>
      <c r="Q79" s="10" t="s">
        <v>281</v>
      </c>
      <c r="R79" s="10" t="s">
        <v>281</v>
      </c>
      <c r="S79" s="10" t="s">
        <v>281</v>
      </c>
      <c r="T79" s="10" t="s">
        <v>281</v>
      </c>
      <c r="U79" s="10" t="s">
        <v>281</v>
      </c>
      <c r="V79" s="10" t="s">
        <v>281</v>
      </c>
      <c r="W79" s="10" t="s">
        <v>281</v>
      </c>
      <c r="X79" s="10" t="s">
        <v>281</v>
      </c>
      <c r="Y79" s="10" t="s">
        <v>281</v>
      </c>
      <c r="Z79" s="10" t="s">
        <v>281</v>
      </c>
      <c r="AA79" s="10">
        <v>4.6868231515151519</v>
      </c>
      <c r="AB79" s="10" t="s">
        <v>281</v>
      </c>
      <c r="AC79" s="10" t="s">
        <v>281</v>
      </c>
      <c r="AD79" s="10">
        <v>6.4883358604240522</v>
      </c>
      <c r="AE79" s="10" t="s">
        <v>281</v>
      </c>
      <c r="AF79" s="10" t="s">
        <v>281</v>
      </c>
      <c r="AG79" s="10" t="s">
        <v>281</v>
      </c>
      <c r="AH79" s="10" t="s">
        <v>281</v>
      </c>
      <c r="AI79" s="10" t="s">
        <v>281</v>
      </c>
      <c r="AJ79" s="10" t="s">
        <v>281</v>
      </c>
      <c r="AK79" s="10" t="s">
        <v>281</v>
      </c>
      <c r="AL79" s="10" t="s">
        <v>281</v>
      </c>
      <c r="AM79" s="10" t="s">
        <v>281</v>
      </c>
      <c r="AN79" s="10" t="s">
        <v>281</v>
      </c>
      <c r="AO79" s="10" t="s">
        <v>281</v>
      </c>
      <c r="AP79" s="10" t="s">
        <v>281</v>
      </c>
      <c r="AQ79" s="10" t="s">
        <v>281</v>
      </c>
      <c r="AR79" s="10" t="s">
        <v>281</v>
      </c>
      <c r="AS79" s="10" t="s">
        <v>281</v>
      </c>
      <c r="AT79" s="10" t="s">
        <v>281</v>
      </c>
      <c r="AU79" s="10" t="s">
        <v>281</v>
      </c>
      <c r="AV79" s="10" t="s">
        <v>281</v>
      </c>
      <c r="AW79" s="10" t="s">
        <v>281</v>
      </c>
      <c r="AX79" s="10" t="s">
        <v>281</v>
      </c>
      <c r="AY79" s="10" t="s">
        <v>281</v>
      </c>
      <c r="AZ79" s="10" t="s">
        <v>281</v>
      </c>
      <c r="BA79" s="10" t="s">
        <v>281</v>
      </c>
      <c r="BB79" s="10" t="s">
        <v>281</v>
      </c>
      <c r="BC79" s="10" t="s">
        <v>281</v>
      </c>
      <c r="BE79" s="81">
        <v>0.45031367401276257</v>
      </c>
      <c r="BF79" s="10" t="s">
        <v>281</v>
      </c>
      <c r="BG79" s="81"/>
    </row>
    <row r="80" spans="1:59" x14ac:dyDescent="0.25">
      <c r="A80" s="54">
        <v>1912</v>
      </c>
      <c r="B80" s="10">
        <v>21.877133392973718</v>
      </c>
      <c r="C80" s="10">
        <v>16.294873404571089</v>
      </c>
      <c r="D80" s="10" t="s">
        <v>281</v>
      </c>
      <c r="E80" s="10" t="s">
        <v>281</v>
      </c>
      <c r="F80" s="10" t="s">
        <v>281</v>
      </c>
      <c r="G80" s="10">
        <v>13.859644268774703</v>
      </c>
      <c r="H80" s="10">
        <v>8.9929820399864457</v>
      </c>
      <c r="I80" s="10" t="s">
        <v>281</v>
      </c>
      <c r="J80" s="10">
        <v>8.2895930620413623</v>
      </c>
      <c r="K80" s="10" t="s">
        <v>281</v>
      </c>
      <c r="L80" s="10" t="s">
        <v>281</v>
      </c>
      <c r="M80" s="10">
        <v>4.0505141727092946</v>
      </c>
      <c r="N80" s="10" t="s">
        <v>281</v>
      </c>
      <c r="O80" s="10">
        <v>12.853692065985861</v>
      </c>
      <c r="P80" s="10">
        <v>7.386684957601374</v>
      </c>
      <c r="Q80" s="10" t="s">
        <v>281</v>
      </c>
      <c r="R80" s="10" t="s">
        <v>281</v>
      </c>
      <c r="S80" s="10" t="s">
        <v>281</v>
      </c>
      <c r="T80" s="10" t="s">
        <v>281</v>
      </c>
      <c r="U80" s="10" t="s">
        <v>281</v>
      </c>
      <c r="V80" s="10" t="s">
        <v>281</v>
      </c>
      <c r="W80" s="10" t="s">
        <v>281</v>
      </c>
      <c r="X80" s="10" t="s">
        <v>281</v>
      </c>
      <c r="Y80" s="10" t="s">
        <v>281</v>
      </c>
      <c r="Z80" s="10" t="s">
        <v>281</v>
      </c>
      <c r="AA80" s="10">
        <v>4.7275043201809996</v>
      </c>
      <c r="AB80" s="10" t="s">
        <v>281</v>
      </c>
      <c r="AC80" s="10" t="s">
        <v>281</v>
      </c>
      <c r="AD80" s="10">
        <v>6.5841527830851696</v>
      </c>
      <c r="AE80" s="10" t="s">
        <v>281</v>
      </c>
      <c r="AF80" s="10" t="s">
        <v>281</v>
      </c>
      <c r="AG80" s="10" t="s">
        <v>281</v>
      </c>
      <c r="AH80" s="10" t="s">
        <v>281</v>
      </c>
      <c r="AI80" s="10" t="s">
        <v>281</v>
      </c>
      <c r="AJ80" s="10" t="s">
        <v>281</v>
      </c>
      <c r="AK80" s="10" t="s">
        <v>281</v>
      </c>
      <c r="AL80" s="10" t="s">
        <v>281</v>
      </c>
      <c r="AM80" s="10" t="s">
        <v>281</v>
      </c>
      <c r="AN80" s="10" t="s">
        <v>281</v>
      </c>
      <c r="AO80" s="10" t="s">
        <v>281</v>
      </c>
      <c r="AP80" s="10" t="s">
        <v>281</v>
      </c>
      <c r="AQ80" s="10" t="s">
        <v>281</v>
      </c>
      <c r="AR80" s="10" t="s">
        <v>281</v>
      </c>
      <c r="AS80" s="10" t="s">
        <v>281</v>
      </c>
      <c r="AT80" s="10" t="s">
        <v>281</v>
      </c>
      <c r="AU80" s="10" t="s">
        <v>281</v>
      </c>
      <c r="AV80" s="10" t="s">
        <v>281</v>
      </c>
      <c r="AW80" s="10" t="s">
        <v>281</v>
      </c>
      <c r="AX80" s="10" t="s">
        <v>281</v>
      </c>
      <c r="AY80" s="10" t="s">
        <v>281</v>
      </c>
      <c r="AZ80" s="10" t="s">
        <v>281</v>
      </c>
      <c r="BA80" s="10" t="s">
        <v>281</v>
      </c>
      <c r="BB80" s="10" t="s">
        <v>281</v>
      </c>
      <c r="BC80" s="10" t="s">
        <v>281</v>
      </c>
      <c r="BE80" s="81">
        <v>0.45404241401867301</v>
      </c>
      <c r="BF80" s="10" t="s">
        <v>281</v>
      </c>
      <c r="BG80" s="81"/>
    </row>
    <row r="81" spans="1:59" x14ac:dyDescent="0.25">
      <c r="A81" s="54">
        <v>1913</v>
      </c>
      <c r="B81" s="10">
        <v>18.436372476665941</v>
      </c>
      <c r="C81" s="10">
        <v>18.954783370478776</v>
      </c>
      <c r="D81" s="10" t="s">
        <v>281</v>
      </c>
      <c r="E81" s="10" t="s">
        <v>281</v>
      </c>
      <c r="F81" s="10" t="s">
        <v>281</v>
      </c>
      <c r="G81" s="10" t="s">
        <v>281</v>
      </c>
      <c r="H81" s="10">
        <v>8.5376231981226951</v>
      </c>
      <c r="I81" s="10" t="s">
        <v>281</v>
      </c>
      <c r="J81" s="10">
        <v>5.1741077192658853</v>
      </c>
      <c r="K81" s="10" t="s">
        <v>281</v>
      </c>
      <c r="L81" s="10" t="s">
        <v>281</v>
      </c>
      <c r="M81" s="10">
        <v>4.0515736534717721</v>
      </c>
      <c r="N81" s="10" t="s">
        <v>281</v>
      </c>
      <c r="O81" s="10">
        <v>11.238990683229813</v>
      </c>
      <c r="P81" s="10">
        <v>7.5697354626475946</v>
      </c>
      <c r="Q81" s="10" t="s">
        <v>281</v>
      </c>
      <c r="R81" s="10" t="s">
        <v>281</v>
      </c>
      <c r="S81" s="10" t="s">
        <v>281</v>
      </c>
      <c r="T81" s="10" t="s">
        <v>281</v>
      </c>
      <c r="U81" s="10" t="s">
        <v>281</v>
      </c>
      <c r="V81" s="10" t="s">
        <v>281</v>
      </c>
      <c r="W81" s="10" t="s">
        <v>281</v>
      </c>
      <c r="X81" s="10" t="s">
        <v>281</v>
      </c>
      <c r="Y81" s="10" t="s">
        <v>281</v>
      </c>
      <c r="Z81" s="10" t="s">
        <v>281</v>
      </c>
      <c r="AA81" s="10">
        <v>4.9245362618091297</v>
      </c>
      <c r="AB81" s="10" t="s">
        <v>281</v>
      </c>
      <c r="AC81" s="10" t="s">
        <v>281</v>
      </c>
      <c r="AD81" s="10">
        <v>6.67328470218634</v>
      </c>
      <c r="AE81" s="10" t="s">
        <v>281</v>
      </c>
      <c r="AF81" s="10" t="s">
        <v>281</v>
      </c>
      <c r="AG81" s="10" t="s">
        <v>281</v>
      </c>
      <c r="AH81" s="10" t="s">
        <v>281</v>
      </c>
      <c r="AI81" s="10" t="s">
        <v>281</v>
      </c>
      <c r="AJ81" s="10" t="s">
        <v>281</v>
      </c>
      <c r="AK81" s="10" t="s">
        <v>281</v>
      </c>
      <c r="AL81" s="10" t="s">
        <v>281</v>
      </c>
      <c r="AM81" s="10" t="s">
        <v>281</v>
      </c>
      <c r="AN81" s="10" t="s">
        <v>281</v>
      </c>
      <c r="AO81" s="10" t="s">
        <v>281</v>
      </c>
      <c r="AP81" s="10" t="s">
        <v>281</v>
      </c>
      <c r="AQ81" s="10" t="s">
        <v>281</v>
      </c>
      <c r="AR81" s="10" t="s">
        <v>281</v>
      </c>
      <c r="AS81" s="10" t="s">
        <v>281</v>
      </c>
      <c r="AT81" s="10" t="s">
        <v>281</v>
      </c>
      <c r="AU81" s="10" t="s">
        <v>281</v>
      </c>
      <c r="AV81" s="10" t="s">
        <v>281</v>
      </c>
      <c r="AW81" s="10" t="s">
        <v>281</v>
      </c>
      <c r="AX81" s="10" t="s">
        <v>281</v>
      </c>
      <c r="AY81" s="10" t="s">
        <v>281</v>
      </c>
      <c r="AZ81" s="10" t="s">
        <v>281</v>
      </c>
      <c r="BA81" s="10" t="s">
        <v>281</v>
      </c>
      <c r="BB81" s="10" t="s">
        <v>281</v>
      </c>
      <c r="BC81" s="10" t="s">
        <v>281</v>
      </c>
      <c r="BE81" s="81">
        <v>0.44473136450480538</v>
      </c>
      <c r="BF81" s="10" t="s">
        <v>281</v>
      </c>
      <c r="BG81" s="81"/>
    </row>
    <row r="82" spans="1:59" x14ac:dyDescent="0.25">
      <c r="A82" s="54">
        <v>1914</v>
      </c>
      <c r="B82" s="10">
        <v>19.648171472658884</v>
      </c>
      <c r="C82" s="10">
        <v>15.887549281975573</v>
      </c>
      <c r="D82" s="10" t="s">
        <v>281</v>
      </c>
      <c r="E82" s="10" t="s">
        <v>281</v>
      </c>
      <c r="F82" s="10" t="s">
        <v>281</v>
      </c>
      <c r="G82" s="10" t="s">
        <v>281</v>
      </c>
      <c r="H82" s="10">
        <v>5.2393041749502975</v>
      </c>
      <c r="I82" s="10" t="s">
        <v>281</v>
      </c>
      <c r="J82" s="10" t="s">
        <v>281</v>
      </c>
      <c r="K82" s="10" t="s">
        <v>281</v>
      </c>
      <c r="L82" s="10" t="s">
        <v>281</v>
      </c>
      <c r="M82" s="10">
        <v>3.9507184960968615</v>
      </c>
      <c r="N82" s="10" t="s">
        <v>281</v>
      </c>
      <c r="O82" s="10">
        <v>9.1548498845265573</v>
      </c>
      <c r="P82" s="10">
        <v>6.8105446894395101</v>
      </c>
      <c r="Q82" s="10" t="s">
        <v>281</v>
      </c>
      <c r="R82" s="10" t="s">
        <v>281</v>
      </c>
      <c r="S82" s="10" t="s">
        <v>281</v>
      </c>
      <c r="T82" s="10" t="s">
        <v>281</v>
      </c>
      <c r="U82" s="10" t="s">
        <v>281</v>
      </c>
      <c r="V82" s="10" t="s">
        <v>281</v>
      </c>
      <c r="W82" s="10" t="s">
        <v>281</v>
      </c>
      <c r="X82" s="10" t="s">
        <v>281</v>
      </c>
      <c r="Y82" s="10" t="s">
        <v>281</v>
      </c>
      <c r="Z82" s="10" t="s">
        <v>281</v>
      </c>
      <c r="AA82" s="10">
        <v>4.6410750879973461</v>
      </c>
      <c r="AB82" s="10">
        <v>4.6004703728477692</v>
      </c>
      <c r="AC82" s="10" t="s">
        <v>281</v>
      </c>
      <c r="AD82" s="10" t="s">
        <v>281</v>
      </c>
      <c r="AE82" s="10" t="s">
        <v>281</v>
      </c>
      <c r="AF82" s="10" t="s">
        <v>281</v>
      </c>
      <c r="AG82" s="10" t="s">
        <v>281</v>
      </c>
      <c r="AH82" s="10" t="s">
        <v>281</v>
      </c>
      <c r="AI82" s="10" t="s">
        <v>281</v>
      </c>
      <c r="AJ82" s="10" t="s">
        <v>281</v>
      </c>
      <c r="AK82" s="10" t="s">
        <v>281</v>
      </c>
      <c r="AL82" s="10" t="s">
        <v>281</v>
      </c>
      <c r="AM82" s="10" t="s">
        <v>281</v>
      </c>
      <c r="AN82" s="10" t="s">
        <v>281</v>
      </c>
      <c r="AO82" s="10" t="s">
        <v>281</v>
      </c>
      <c r="AP82" s="10" t="s">
        <v>281</v>
      </c>
      <c r="AQ82" s="10" t="s">
        <v>281</v>
      </c>
      <c r="AR82" s="10" t="s">
        <v>281</v>
      </c>
      <c r="AS82" s="10" t="s">
        <v>281</v>
      </c>
      <c r="AT82" s="10" t="s">
        <v>281</v>
      </c>
      <c r="AU82" s="10" t="s">
        <v>281</v>
      </c>
      <c r="AV82" s="10" t="s">
        <v>281</v>
      </c>
      <c r="AW82" s="10" t="s">
        <v>281</v>
      </c>
      <c r="AX82" s="10" t="s">
        <v>281</v>
      </c>
      <c r="AY82" s="10" t="s">
        <v>281</v>
      </c>
      <c r="AZ82" s="10" t="s">
        <v>281</v>
      </c>
      <c r="BA82" s="10" t="s">
        <v>281</v>
      </c>
      <c r="BB82" s="10" t="s">
        <v>281</v>
      </c>
      <c r="BC82" s="10" t="s">
        <v>281</v>
      </c>
      <c r="BE82" s="81">
        <v>0.43795297452846044</v>
      </c>
      <c r="BF82" s="10" t="s">
        <v>281</v>
      </c>
      <c r="BG82" s="81"/>
    </row>
    <row r="83" spans="1:59" x14ac:dyDescent="0.25">
      <c r="A83" s="54">
        <v>1915</v>
      </c>
      <c r="B83" s="10">
        <v>13.79259385884736</v>
      </c>
      <c r="C83" s="10">
        <v>7.3626964838479241</v>
      </c>
      <c r="D83" s="10" t="s">
        <v>281</v>
      </c>
      <c r="E83" s="10" t="s">
        <v>281</v>
      </c>
      <c r="F83" s="10" t="s">
        <v>281</v>
      </c>
      <c r="G83" s="10" t="s">
        <v>281</v>
      </c>
      <c r="H83" s="10" t="s">
        <v>281</v>
      </c>
      <c r="I83" s="10" t="s">
        <v>281</v>
      </c>
      <c r="J83" s="10" t="s">
        <v>281</v>
      </c>
      <c r="K83" s="10" t="s">
        <v>281</v>
      </c>
      <c r="L83" s="10" t="s">
        <v>281</v>
      </c>
      <c r="M83" s="10">
        <v>2.830375293197811</v>
      </c>
      <c r="N83" s="10" t="s">
        <v>281</v>
      </c>
      <c r="O83" s="10">
        <v>8.7289698686582522</v>
      </c>
      <c r="P83" s="10">
        <v>5.7579666786793267</v>
      </c>
      <c r="Q83" s="10" t="s">
        <v>281</v>
      </c>
      <c r="R83" s="10" t="s">
        <v>281</v>
      </c>
      <c r="S83" s="10" t="s">
        <v>281</v>
      </c>
      <c r="T83" s="10" t="s">
        <v>281</v>
      </c>
      <c r="U83" s="10" t="s">
        <v>281</v>
      </c>
      <c r="V83" s="10" t="s">
        <v>281</v>
      </c>
      <c r="W83" s="10" t="s">
        <v>281</v>
      </c>
      <c r="X83" s="10" t="s">
        <v>281</v>
      </c>
      <c r="Y83" s="10" t="s">
        <v>281</v>
      </c>
      <c r="Z83" s="10" t="s">
        <v>281</v>
      </c>
      <c r="AA83" s="10">
        <v>4.2140682778295933</v>
      </c>
      <c r="AB83" s="10">
        <v>4.7412260250000005</v>
      </c>
      <c r="AC83" s="10" t="s">
        <v>281</v>
      </c>
      <c r="AD83" s="10" t="s">
        <v>281</v>
      </c>
      <c r="AE83" s="10" t="s">
        <v>281</v>
      </c>
      <c r="AF83" s="10" t="s">
        <v>281</v>
      </c>
      <c r="AG83" s="10" t="s">
        <v>281</v>
      </c>
      <c r="AH83" s="10" t="s">
        <v>281</v>
      </c>
      <c r="AI83" s="10" t="s">
        <v>281</v>
      </c>
      <c r="AJ83" s="10" t="s">
        <v>281</v>
      </c>
      <c r="AK83" s="10" t="s">
        <v>281</v>
      </c>
      <c r="AL83" s="10" t="s">
        <v>281</v>
      </c>
      <c r="AM83" s="10" t="s">
        <v>281</v>
      </c>
      <c r="AN83" s="10" t="s">
        <v>281</v>
      </c>
      <c r="AO83" s="10" t="s">
        <v>281</v>
      </c>
      <c r="AP83" s="10" t="s">
        <v>281</v>
      </c>
      <c r="AQ83" s="10" t="s">
        <v>281</v>
      </c>
      <c r="AR83" s="10" t="s">
        <v>281</v>
      </c>
      <c r="AS83" s="10" t="s">
        <v>281</v>
      </c>
      <c r="AT83" s="10" t="s">
        <v>281</v>
      </c>
      <c r="AU83" s="10" t="s">
        <v>281</v>
      </c>
      <c r="AV83" s="10" t="s">
        <v>281</v>
      </c>
      <c r="AW83" s="10" t="s">
        <v>281</v>
      </c>
      <c r="AX83" s="10" t="s">
        <v>281</v>
      </c>
      <c r="AY83" s="10" t="s">
        <v>281</v>
      </c>
      <c r="AZ83" s="10" t="s">
        <v>281</v>
      </c>
      <c r="BA83" s="10" t="s">
        <v>281</v>
      </c>
      <c r="BB83" s="10" t="s">
        <v>281</v>
      </c>
      <c r="BC83" s="10" t="s">
        <v>281</v>
      </c>
      <c r="BE83" s="81">
        <v>0.38812621772744671</v>
      </c>
      <c r="BF83" s="10" t="s">
        <v>281</v>
      </c>
      <c r="BG83" s="81"/>
    </row>
    <row r="84" spans="1:59" x14ac:dyDescent="0.25">
      <c r="A84" s="54">
        <v>1916</v>
      </c>
      <c r="B84" s="10">
        <v>15.835006819777355</v>
      </c>
      <c r="C84" s="10">
        <v>14.44115933029398</v>
      </c>
      <c r="D84" s="10" t="s">
        <v>281</v>
      </c>
      <c r="E84" s="10" t="s">
        <v>281</v>
      </c>
      <c r="F84" s="10" t="s">
        <v>281</v>
      </c>
      <c r="G84" s="10" t="s">
        <v>281</v>
      </c>
      <c r="H84" s="10" t="s">
        <v>281</v>
      </c>
      <c r="I84" s="10" t="s">
        <v>281</v>
      </c>
      <c r="J84" s="10" t="s">
        <v>281</v>
      </c>
      <c r="K84" s="10" t="s">
        <v>281</v>
      </c>
      <c r="L84" s="10" t="s">
        <v>281</v>
      </c>
      <c r="M84" s="10">
        <v>2.7797790055248619</v>
      </c>
      <c r="N84" s="10" t="s">
        <v>281</v>
      </c>
      <c r="O84" s="10">
        <v>5.8296549060005152</v>
      </c>
      <c r="P84" s="10">
        <v>5.2723775686459984</v>
      </c>
      <c r="Q84" s="10" t="s">
        <v>281</v>
      </c>
      <c r="R84" s="10" t="s">
        <v>281</v>
      </c>
      <c r="S84" s="10" t="s">
        <v>281</v>
      </c>
      <c r="T84" s="10" t="s">
        <v>281</v>
      </c>
      <c r="U84" s="10" t="s">
        <v>281</v>
      </c>
      <c r="V84" s="10" t="s">
        <v>281</v>
      </c>
      <c r="W84" s="10" t="s">
        <v>281</v>
      </c>
      <c r="X84" s="10" t="s">
        <v>281</v>
      </c>
      <c r="Y84" s="10" t="s">
        <v>281</v>
      </c>
      <c r="Z84" s="10" t="s">
        <v>281</v>
      </c>
      <c r="AA84" s="10">
        <v>4.0645682230987976</v>
      </c>
      <c r="AB84" s="10">
        <v>4.2880455888103901</v>
      </c>
      <c r="AC84" s="10" t="s">
        <v>281</v>
      </c>
      <c r="AD84" s="10" t="s">
        <v>281</v>
      </c>
      <c r="AE84" s="10" t="s">
        <v>281</v>
      </c>
      <c r="AF84" s="10" t="s">
        <v>281</v>
      </c>
      <c r="AG84" s="10" t="s">
        <v>281</v>
      </c>
      <c r="AH84" s="10" t="s">
        <v>281</v>
      </c>
      <c r="AI84" s="10" t="s">
        <v>281</v>
      </c>
      <c r="AJ84" s="10" t="s">
        <v>281</v>
      </c>
      <c r="AK84" s="10" t="s">
        <v>281</v>
      </c>
      <c r="AL84" s="10" t="s">
        <v>281</v>
      </c>
      <c r="AM84" s="10" t="s">
        <v>281</v>
      </c>
      <c r="AN84" s="10" t="s">
        <v>281</v>
      </c>
      <c r="AO84" s="10" t="s">
        <v>281</v>
      </c>
      <c r="AP84" s="10" t="s">
        <v>281</v>
      </c>
      <c r="AQ84" s="10" t="s">
        <v>281</v>
      </c>
      <c r="AR84" s="10" t="s">
        <v>281</v>
      </c>
      <c r="AS84" s="10" t="s">
        <v>281</v>
      </c>
      <c r="AT84" s="10" t="s">
        <v>281</v>
      </c>
      <c r="AU84" s="10" t="s">
        <v>281</v>
      </c>
      <c r="AV84" s="10" t="s">
        <v>281</v>
      </c>
      <c r="AW84" s="10" t="s">
        <v>281</v>
      </c>
      <c r="AX84" s="10" t="s">
        <v>281</v>
      </c>
      <c r="AY84" s="10" t="s">
        <v>281</v>
      </c>
      <c r="AZ84" s="10" t="s">
        <v>281</v>
      </c>
      <c r="BA84" s="10" t="s">
        <v>281</v>
      </c>
      <c r="BB84" s="10" t="s">
        <v>281</v>
      </c>
      <c r="BC84" s="10" t="s">
        <v>281</v>
      </c>
      <c r="BE84" s="81">
        <v>0.4181687753008686</v>
      </c>
      <c r="BF84" s="10" t="s">
        <v>281</v>
      </c>
      <c r="BG84" s="81"/>
    </row>
    <row r="85" spans="1:59" x14ac:dyDescent="0.25">
      <c r="A85" s="54">
        <v>1917</v>
      </c>
      <c r="B85" s="10">
        <v>15.591254428833233</v>
      </c>
      <c r="C85" s="10">
        <v>17.474630253423577</v>
      </c>
      <c r="D85" s="10" t="s">
        <v>281</v>
      </c>
      <c r="E85" s="10" t="s">
        <v>281</v>
      </c>
      <c r="F85" s="10" t="s">
        <v>281</v>
      </c>
      <c r="G85" s="10" t="s">
        <v>281</v>
      </c>
      <c r="H85" s="10" t="s">
        <v>281</v>
      </c>
      <c r="I85" s="10" t="s">
        <v>281</v>
      </c>
      <c r="J85" s="10" t="s">
        <v>281</v>
      </c>
      <c r="K85" s="10" t="s">
        <v>281</v>
      </c>
      <c r="L85" s="10" t="s">
        <v>281</v>
      </c>
      <c r="M85" s="10" t="s">
        <v>281</v>
      </c>
      <c r="N85" s="10" t="s">
        <v>281</v>
      </c>
      <c r="O85" s="10">
        <v>7.441527777777778</v>
      </c>
      <c r="P85" s="10">
        <v>3.4936008402629328</v>
      </c>
      <c r="Q85" s="10" t="s">
        <v>281</v>
      </c>
      <c r="R85" s="10" t="s">
        <v>281</v>
      </c>
      <c r="S85" s="10" t="s">
        <v>281</v>
      </c>
      <c r="T85" s="10" t="s">
        <v>281</v>
      </c>
      <c r="U85" s="10" t="s">
        <v>281</v>
      </c>
      <c r="V85" s="10" t="s">
        <v>281</v>
      </c>
      <c r="W85" s="10" t="s">
        <v>281</v>
      </c>
      <c r="X85" s="10" t="s">
        <v>281</v>
      </c>
      <c r="Y85" s="10" t="s">
        <v>281</v>
      </c>
      <c r="Z85" s="10" t="s">
        <v>281</v>
      </c>
      <c r="AA85" s="10">
        <v>3.8536193939393941</v>
      </c>
      <c r="AB85" s="10">
        <v>4.2082402969999997</v>
      </c>
      <c r="AC85" s="10" t="s">
        <v>281</v>
      </c>
      <c r="AD85" s="10" t="s">
        <v>281</v>
      </c>
      <c r="AE85" s="10" t="s">
        <v>281</v>
      </c>
      <c r="AF85" s="10" t="s">
        <v>281</v>
      </c>
      <c r="AG85" s="10" t="s">
        <v>281</v>
      </c>
      <c r="AH85" s="10" t="s">
        <v>281</v>
      </c>
      <c r="AI85" s="10" t="s">
        <v>281</v>
      </c>
      <c r="AJ85" s="10" t="s">
        <v>281</v>
      </c>
      <c r="AK85" s="10" t="s">
        <v>281</v>
      </c>
      <c r="AL85" s="10" t="s">
        <v>281</v>
      </c>
      <c r="AM85" s="10" t="s">
        <v>281</v>
      </c>
      <c r="AN85" s="10" t="s">
        <v>281</v>
      </c>
      <c r="AO85" s="10" t="s">
        <v>281</v>
      </c>
      <c r="AP85" s="10" t="s">
        <v>281</v>
      </c>
      <c r="AQ85" s="10" t="s">
        <v>281</v>
      </c>
      <c r="AR85" s="10" t="s">
        <v>281</v>
      </c>
      <c r="AS85" s="10" t="s">
        <v>281</v>
      </c>
      <c r="AT85" s="10" t="s">
        <v>281</v>
      </c>
      <c r="AU85" s="10" t="s">
        <v>281</v>
      </c>
      <c r="AV85" s="10" t="s">
        <v>281</v>
      </c>
      <c r="AW85" s="10" t="s">
        <v>281</v>
      </c>
      <c r="AX85" s="10" t="s">
        <v>281</v>
      </c>
      <c r="AY85" s="10" t="s">
        <v>281</v>
      </c>
      <c r="AZ85" s="10" t="s">
        <v>281</v>
      </c>
      <c r="BA85" s="10" t="s">
        <v>281</v>
      </c>
      <c r="BB85" s="10" t="s">
        <v>281</v>
      </c>
      <c r="BC85" s="10" t="s">
        <v>281</v>
      </c>
      <c r="BE85" s="81">
        <v>0.39063559510333856</v>
      </c>
      <c r="BF85" s="10" t="s">
        <v>281</v>
      </c>
      <c r="BG85" s="81"/>
    </row>
    <row r="86" spans="1:59" x14ac:dyDescent="0.25">
      <c r="A86" s="54">
        <v>1918</v>
      </c>
      <c r="B86" s="10">
        <v>18.205541072077214</v>
      </c>
      <c r="C86" s="10">
        <v>12.743829814501639</v>
      </c>
      <c r="D86" s="10" t="s">
        <v>281</v>
      </c>
      <c r="E86" s="10" t="s">
        <v>281</v>
      </c>
      <c r="F86" s="10" t="s">
        <v>281</v>
      </c>
      <c r="G86" s="10" t="s">
        <v>281</v>
      </c>
      <c r="H86" s="10" t="s">
        <v>281</v>
      </c>
      <c r="I86" s="10" t="s">
        <v>281</v>
      </c>
      <c r="J86" s="10" t="s">
        <v>281</v>
      </c>
      <c r="K86" s="10" t="s">
        <v>281</v>
      </c>
      <c r="L86" s="10" t="s">
        <v>281</v>
      </c>
      <c r="M86" s="10">
        <v>1.7253850710900474</v>
      </c>
      <c r="N86" s="10" t="s">
        <v>281</v>
      </c>
      <c r="O86" s="10">
        <v>6.5934536082474224</v>
      </c>
      <c r="P86" s="10">
        <v>3.0123622557938812</v>
      </c>
      <c r="Q86" s="10" t="s">
        <v>281</v>
      </c>
      <c r="R86" s="10" t="s">
        <v>281</v>
      </c>
      <c r="S86" s="10" t="s">
        <v>281</v>
      </c>
      <c r="T86" s="10" t="s">
        <v>281</v>
      </c>
      <c r="U86" s="10" t="s">
        <v>281</v>
      </c>
      <c r="V86" s="10" t="s">
        <v>281</v>
      </c>
      <c r="W86" s="10" t="s">
        <v>281</v>
      </c>
      <c r="X86" s="10" t="s">
        <v>281</v>
      </c>
      <c r="Y86" s="10" t="s">
        <v>281</v>
      </c>
      <c r="Z86" s="10" t="s">
        <v>281</v>
      </c>
      <c r="AA86" s="10">
        <v>3.9752016187310306</v>
      </c>
      <c r="AB86" s="10">
        <v>3.4736814865000003</v>
      </c>
      <c r="AC86" s="10" t="s">
        <v>281</v>
      </c>
      <c r="AD86" s="10" t="s">
        <v>281</v>
      </c>
      <c r="AE86" s="10" t="s">
        <v>281</v>
      </c>
      <c r="AF86" s="10" t="s">
        <v>281</v>
      </c>
      <c r="AG86" s="10" t="s">
        <v>281</v>
      </c>
      <c r="AH86" s="10" t="s">
        <v>281</v>
      </c>
      <c r="AI86" s="10" t="s">
        <v>281</v>
      </c>
      <c r="AJ86" s="10" t="s">
        <v>281</v>
      </c>
      <c r="AK86" s="10" t="s">
        <v>281</v>
      </c>
      <c r="AL86" s="10" t="s">
        <v>281</v>
      </c>
      <c r="AM86" s="10" t="s">
        <v>281</v>
      </c>
      <c r="AN86" s="10" t="s">
        <v>281</v>
      </c>
      <c r="AO86" s="10" t="s">
        <v>281</v>
      </c>
      <c r="AP86" s="10" t="s">
        <v>281</v>
      </c>
      <c r="AQ86" s="10" t="s">
        <v>281</v>
      </c>
      <c r="AR86" s="10" t="s">
        <v>281</v>
      </c>
      <c r="AS86" s="10" t="s">
        <v>281</v>
      </c>
      <c r="AT86" s="10" t="s">
        <v>281</v>
      </c>
      <c r="AU86" s="10" t="s">
        <v>281</v>
      </c>
      <c r="AV86" s="10" t="s">
        <v>281</v>
      </c>
      <c r="AW86" s="10" t="s">
        <v>281</v>
      </c>
      <c r="AX86" s="10" t="s">
        <v>281</v>
      </c>
      <c r="AY86" s="10" t="s">
        <v>281</v>
      </c>
      <c r="AZ86" s="10" t="s">
        <v>281</v>
      </c>
      <c r="BA86" s="10" t="s">
        <v>281</v>
      </c>
      <c r="BB86" s="10" t="s">
        <v>281</v>
      </c>
      <c r="BC86" s="10" t="s">
        <v>281</v>
      </c>
      <c r="BE86" s="81">
        <v>0.4496328397243321</v>
      </c>
      <c r="BF86" s="10" t="s">
        <v>281</v>
      </c>
      <c r="BG86" s="81"/>
    </row>
    <row r="87" spans="1:59" x14ac:dyDescent="0.25">
      <c r="A87" s="54">
        <v>1919</v>
      </c>
      <c r="B87" s="10">
        <v>19.900520310077518</v>
      </c>
      <c r="C87" s="10">
        <v>13.104268100551147</v>
      </c>
      <c r="D87" s="10" t="s">
        <v>281</v>
      </c>
      <c r="E87" s="10" t="s">
        <v>281</v>
      </c>
      <c r="F87" s="10" t="s">
        <v>281</v>
      </c>
      <c r="G87" s="10">
        <v>8.542385946512848</v>
      </c>
      <c r="H87" s="10">
        <v>5.2044472204871957</v>
      </c>
      <c r="I87" s="10" t="s">
        <v>281</v>
      </c>
      <c r="J87" s="10">
        <v>3.3373805473433862</v>
      </c>
      <c r="K87" s="10" t="s">
        <v>281</v>
      </c>
      <c r="L87" s="10" t="s">
        <v>281</v>
      </c>
      <c r="M87" s="10">
        <v>1.746730345334313</v>
      </c>
      <c r="N87" s="10" t="s">
        <v>281</v>
      </c>
      <c r="O87" s="10">
        <v>8.1429180666838974</v>
      </c>
      <c r="P87" s="10">
        <v>4.4838876425667253</v>
      </c>
      <c r="Q87" s="10" t="s">
        <v>281</v>
      </c>
      <c r="R87" s="10" t="s">
        <v>281</v>
      </c>
      <c r="S87" s="10" t="s">
        <v>281</v>
      </c>
      <c r="T87" s="10" t="s">
        <v>281</v>
      </c>
      <c r="U87" s="10" t="s">
        <v>281</v>
      </c>
      <c r="V87" s="10" t="s">
        <v>281</v>
      </c>
      <c r="W87" s="10" t="s">
        <v>281</v>
      </c>
      <c r="X87" s="10" t="s">
        <v>281</v>
      </c>
      <c r="Y87" s="10" t="s">
        <v>281</v>
      </c>
      <c r="Z87" s="10" t="s">
        <v>281</v>
      </c>
      <c r="AA87" s="10">
        <v>4.4011124678325713</v>
      </c>
      <c r="AB87" s="10" t="s">
        <v>281</v>
      </c>
      <c r="AC87" s="10" t="s">
        <v>281</v>
      </c>
      <c r="AD87" s="10" t="s">
        <v>281</v>
      </c>
      <c r="AE87" s="10" t="s">
        <v>281</v>
      </c>
      <c r="AF87" s="10" t="s">
        <v>281</v>
      </c>
      <c r="AG87" s="10" t="s">
        <v>281</v>
      </c>
      <c r="AH87" s="10" t="s">
        <v>281</v>
      </c>
      <c r="AI87" s="10" t="s">
        <v>281</v>
      </c>
      <c r="AJ87" s="10" t="s">
        <v>281</v>
      </c>
      <c r="AK87" s="10" t="s">
        <v>281</v>
      </c>
      <c r="AL87" s="10" t="s">
        <v>281</v>
      </c>
      <c r="AM87" s="10" t="s">
        <v>281</v>
      </c>
      <c r="AN87" s="10" t="s">
        <v>281</v>
      </c>
      <c r="AO87" s="10" t="s">
        <v>281</v>
      </c>
      <c r="AP87" s="10" t="s">
        <v>281</v>
      </c>
      <c r="AQ87" s="10" t="s">
        <v>281</v>
      </c>
      <c r="AR87" s="10" t="s">
        <v>281</v>
      </c>
      <c r="AS87" s="10" t="s">
        <v>281</v>
      </c>
      <c r="AT87" s="10" t="s">
        <v>281</v>
      </c>
      <c r="AU87" s="10" t="s">
        <v>281</v>
      </c>
      <c r="AV87" s="10" t="s">
        <v>281</v>
      </c>
      <c r="AW87" s="10" t="s">
        <v>281</v>
      </c>
      <c r="AX87" s="10" t="s">
        <v>281</v>
      </c>
      <c r="AY87" s="10" t="s">
        <v>281</v>
      </c>
      <c r="AZ87" s="10" t="s">
        <v>281</v>
      </c>
      <c r="BA87" s="10" t="s">
        <v>281</v>
      </c>
      <c r="BB87" s="10" t="s">
        <v>281</v>
      </c>
      <c r="BC87" s="10" t="s">
        <v>281</v>
      </c>
      <c r="BE87" s="81">
        <v>0.47893214943458706</v>
      </c>
      <c r="BF87" s="10" t="s">
        <v>281</v>
      </c>
      <c r="BG87" s="81"/>
    </row>
    <row r="88" spans="1:59" x14ac:dyDescent="0.25">
      <c r="A88" s="54">
        <v>1920</v>
      </c>
      <c r="B88" s="10">
        <v>20.303520615384617</v>
      </c>
      <c r="C88" s="10">
        <v>15.682141084066052</v>
      </c>
      <c r="D88" s="10" t="s">
        <v>281</v>
      </c>
      <c r="E88" s="10" t="s">
        <v>281</v>
      </c>
      <c r="F88" s="10" t="s">
        <v>281</v>
      </c>
      <c r="G88" s="10">
        <v>9.3838479872881368</v>
      </c>
      <c r="H88" s="10">
        <v>5.8190438001233806</v>
      </c>
      <c r="I88" s="10" t="s">
        <v>281</v>
      </c>
      <c r="J88" s="10">
        <v>4.3294088087496307</v>
      </c>
      <c r="K88" s="10" t="s">
        <v>281</v>
      </c>
      <c r="L88" s="10" t="s">
        <v>281</v>
      </c>
      <c r="M88" s="10">
        <v>2.0079380841121495</v>
      </c>
      <c r="N88" s="10" t="s">
        <v>281</v>
      </c>
      <c r="O88" s="10">
        <v>8.5974671137477436</v>
      </c>
      <c r="P88" s="10">
        <v>5.1552340459209578</v>
      </c>
      <c r="Q88" s="10" t="s">
        <v>281</v>
      </c>
      <c r="R88" s="10" t="s">
        <v>281</v>
      </c>
      <c r="S88" s="10" t="s">
        <v>281</v>
      </c>
      <c r="T88" s="10" t="s">
        <v>281</v>
      </c>
      <c r="U88" s="10" t="s">
        <v>281</v>
      </c>
      <c r="V88" s="10" t="s">
        <v>281</v>
      </c>
      <c r="W88" s="10" t="s">
        <v>281</v>
      </c>
      <c r="X88" s="10" t="s">
        <v>281</v>
      </c>
      <c r="Y88" s="10" t="s">
        <v>281</v>
      </c>
      <c r="Z88" s="10" t="s">
        <v>281</v>
      </c>
      <c r="AA88" s="10">
        <v>3.8565621500559901</v>
      </c>
      <c r="AB88" s="10" t="s">
        <v>281</v>
      </c>
      <c r="AC88" s="10" t="s">
        <v>281</v>
      </c>
      <c r="AD88" s="10" t="s">
        <v>281</v>
      </c>
      <c r="AE88" s="10" t="s">
        <v>281</v>
      </c>
      <c r="AF88" s="10" t="s">
        <v>281</v>
      </c>
      <c r="AG88" s="10" t="s">
        <v>281</v>
      </c>
      <c r="AH88" s="10" t="s">
        <v>281</v>
      </c>
      <c r="AI88" s="10" t="s">
        <v>281</v>
      </c>
      <c r="AJ88" s="10" t="s">
        <v>281</v>
      </c>
      <c r="AK88" s="10" t="s">
        <v>281</v>
      </c>
      <c r="AL88" s="10" t="s">
        <v>281</v>
      </c>
      <c r="AM88" s="10" t="s">
        <v>281</v>
      </c>
      <c r="AN88" s="10" t="s">
        <v>281</v>
      </c>
      <c r="AO88" s="10" t="s">
        <v>281</v>
      </c>
      <c r="AP88" s="10" t="s">
        <v>281</v>
      </c>
      <c r="AQ88" s="10" t="s">
        <v>281</v>
      </c>
      <c r="AR88" s="10" t="s">
        <v>281</v>
      </c>
      <c r="AS88" s="10" t="s">
        <v>281</v>
      </c>
      <c r="AT88" s="10" t="s">
        <v>281</v>
      </c>
      <c r="AU88" s="10" t="s">
        <v>281</v>
      </c>
      <c r="AV88" s="10" t="s">
        <v>281</v>
      </c>
      <c r="AW88" s="10" t="s">
        <v>281</v>
      </c>
      <c r="AX88" s="10" t="s">
        <v>281</v>
      </c>
      <c r="AY88" s="10" t="s">
        <v>281</v>
      </c>
      <c r="AZ88" s="10" t="s">
        <v>281</v>
      </c>
      <c r="BA88" s="10" t="s">
        <v>281</v>
      </c>
      <c r="BB88" s="10" t="s">
        <v>281</v>
      </c>
      <c r="BC88" s="10" t="s">
        <v>281</v>
      </c>
      <c r="BE88" s="81">
        <v>0.47325720614931582</v>
      </c>
      <c r="BF88" s="10" t="s">
        <v>281</v>
      </c>
      <c r="BG88" s="81"/>
    </row>
    <row r="89" spans="1:59" x14ac:dyDescent="0.25">
      <c r="A89" s="54">
        <v>1921</v>
      </c>
      <c r="B89" s="10">
        <v>19.825062079510705</v>
      </c>
      <c r="C89" s="10">
        <v>11.881202635299138</v>
      </c>
      <c r="D89" s="10" t="s">
        <v>281</v>
      </c>
      <c r="E89" s="10" t="s">
        <v>281</v>
      </c>
      <c r="F89" s="10" t="s">
        <v>281</v>
      </c>
      <c r="G89" s="10">
        <v>11.42211620469083</v>
      </c>
      <c r="H89" s="10">
        <v>5.4084474885844749</v>
      </c>
      <c r="I89" s="10" t="s">
        <v>281</v>
      </c>
      <c r="J89" s="10">
        <v>4.1660127003719163</v>
      </c>
      <c r="K89" s="10" t="s">
        <v>281</v>
      </c>
      <c r="L89" s="10" t="s">
        <v>281</v>
      </c>
      <c r="M89" s="10">
        <v>2.3742306025140874</v>
      </c>
      <c r="N89" s="10" t="s">
        <v>281</v>
      </c>
      <c r="O89" s="10">
        <v>8.2952631578947358</v>
      </c>
      <c r="P89" s="10">
        <v>4.9562148066053187</v>
      </c>
      <c r="Q89" s="10" t="s">
        <v>281</v>
      </c>
      <c r="R89" s="10" t="s">
        <v>281</v>
      </c>
      <c r="S89" s="10" t="s">
        <v>281</v>
      </c>
      <c r="T89" s="10" t="s">
        <v>281</v>
      </c>
      <c r="U89" s="10" t="s">
        <v>281</v>
      </c>
      <c r="V89" s="10" t="s">
        <v>281</v>
      </c>
      <c r="W89" s="10" t="s">
        <v>281</v>
      </c>
      <c r="X89" s="10" t="s">
        <v>281</v>
      </c>
      <c r="Y89" s="10" t="s">
        <v>281</v>
      </c>
      <c r="Z89" s="10" t="s">
        <v>281</v>
      </c>
      <c r="AA89" s="10">
        <v>4.004633558622297</v>
      </c>
      <c r="AB89" s="10" t="s">
        <v>281</v>
      </c>
      <c r="AC89" s="10" t="s">
        <v>281</v>
      </c>
      <c r="AD89" s="10" t="s">
        <v>281</v>
      </c>
      <c r="AE89" s="10" t="s">
        <v>281</v>
      </c>
      <c r="AF89" s="10" t="s">
        <v>281</v>
      </c>
      <c r="AG89" s="10" t="s">
        <v>281</v>
      </c>
      <c r="AH89" s="10" t="s">
        <v>281</v>
      </c>
      <c r="AI89" s="10" t="s">
        <v>281</v>
      </c>
      <c r="AJ89" s="10" t="s">
        <v>281</v>
      </c>
      <c r="AK89" s="10" t="s">
        <v>281</v>
      </c>
      <c r="AL89" s="10" t="s">
        <v>281</v>
      </c>
      <c r="AM89" s="10" t="s">
        <v>281</v>
      </c>
      <c r="AN89" s="10" t="s">
        <v>281</v>
      </c>
      <c r="AO89" s="10" t="s">
        <v>281</v>
      </c>
      <c r="AP89" s="10" t="s">
        <v>281</v>
      </c>
      <c r="AQ89" s="10" t="s">
        <v>281</v>
      </c>
      <c r="AR89" s="10" t="s">
        <v>281</v>
      </c>
      <c r="AS89" s="10" t="s">
        <v>281</v>
      </c>
      <c r="AT89" s="10" t="s">
        <v>281</v>
      </c>
      <c r="AU89" s="10" t="s">
        <v>281</v>
      </c>
      <c r="AV89" s="10" t="s">
        <v>281</v>
      </c>
      <c r="AW89" s="10" t="s">
        <v>281</v>
      </c>
      <c r="AX89" s="10" t="s">
        <v>281</v>
      </c>
      <c r="AY89" s="10" t="s">
        <v>281</v>
      </c>
      <c r="AZ89" s="10" t="s">
        <v>281</v>
      </c>
      <c r="BA89" s="10" t="s">
        <v>281</v>
      </c>
      <c r="BB89" s="10" t="s">
        <v>281</v>
      </c>
      <c r="BC89" s="10" t="s">
        <v>281</v>
      </c>
      <c r="BE89" s="81">
        <v>0.46542444755710483</v>
      </c>
      <c r="BF89" s="10" t="s">
        <v>281</v>
      </c>
      <c r="BG89" s="81"/>
    </row>
    <row r="90" spans="1:59" x14ac:dyDescent="0.25">
      <c r="A90" s="54">
        <v>1922</v>
      </c>
      <c r="B90" s="10">
        <v>23.631110197869102</v>
      </c>
      <c r="C90" s="10">
        <v>12.58978308260755</v>
      </c>
      <c r="D90" s="10" t="s">
        <v>281</v>
      </c>
      <c r="E90" s="10" t="s">
        <v>281</v>
      </c>
      <c r="F90" s="10" t="s">
        <v>281</v>
      </c>
      <c r="G90" s="10">
        <v>10.798887861577072</v>
      </c>
      <c r="H90" s="10">
        <v>4.9214208308248049</v>
      </c>
      <c r="I90" s="10" t="s">
        <v>281</v>
      </c>
      <c r="J90" s="10">
        <v>3.9821728594507269</v>
      </c>
      <c r="K90" s="10" t="s">
        <v>281</v>
      </c>
      <c r="L90" s="10" t="s">
        <v>281</v>
      </c>
      <c r="M90" s="10">
        <v>2.3909726962457336</v>
      </c>
      <c r="N90" s="10" t="s">
        <v>281</v>
      </c>
      <c r="O90" s="10">
        <v>9.2864119772844607</v>
      </c>
      <c r="P90" s="10">
        <v>4.3547152710988906</v>
      </c>
      <c r="Q90" s="10" t="s">
        <v>281</v>
      </c>
      <c r="R90" s="10" t="s">
        <v>281</v>
      </c>
      <c r="S90" s="10" t="s">
        <v>281</v>
      </c>
      <c r="T90" s="10" t="s">
        <v>281</v>
      </c>
      <c r="U90" s="10" t="s">
        <v>281</v>
      </c>
      <c r="V90" s="10" t="s">
        <v>281</v>
      </c>
      <c r="W90" s="10" t="s">
        <v>281</v>
      </c>
      <c r="X90" s="10" t="s">
        <v>281</v>
      </c>
      <c r="Y90" s="10" t="s">
        <v>281</v>
      </c>
      <c r="Z90" s="10" t="s">
        <v>281</v>
      </c>
      <c r="AA90" s="10">
        <v>3.8017419512672475</v>
      </c>
      <c r="AB90" s="10" t="s">
        <v>281</v>
      </c>
      <c r="AC90" s="10" t="s">
        <v>281</v>
      </c>
      <c r="AD90" s="10" t="s">
        <v>281</v>
      </c>
      <c r="AE90" s="10" t="s">
        <v>281</v>
      </c>
      <c r="AF90" s="10" t="s">
        <v>281</v>
      </c>
      <c r="AG90" s="10" t="s">
        <v>281</v>
      </c>
      <c r="AH90" s="10" t="s">
        <v>281</v>
      </c>
      <c r="AI90" s="10" t="s">
        <v>281</v>
      </c>
      <c r="AJ90" s="10" t="s">
        <v>281</v>
      </c>
      <c r="AK90" s="10" t="s">
        <v>281</v>
      </c>
      <c r="AL90" s="10" t="s">
        <v>281</v>
      </c>
      <c r="AM90" s="10" t="s">
        <v>281</v>
      </c>
      <c r="AN90" s="10" t="s">
        <v>281</v>
      </c>
      <c r="AO90" s="10" t="s">
        <v>281</v>
      </c>
      <c r="AP90" s="10" t="s">
        <v>281</v>
      </c>
      <c r="AQ90" s="10" t="s">
        <v>281</v>
      </c>
      <c r="AR90" s="10" t="s">
        <v>281</v>
      </c>
      <c r="AS90" s="10" t="s">
        <v>281</v>
      </c>
      <c r="AT90" s="10" t="s">
        <v>281</v>
      </c>
      <c r="AU90" s="10" t="s">
        <v>281</v>
      </c>
      <c r="AV90" s="10" t="s">
        <v>281</v>
      </c>
      <c r="AW90" s="10" t="s">
        <v>281</v>
      </c>
      <c r="AX90" s="10" t="s">
        <v>281</v>
      </c>
      <c r="AY90" s="10" t="s">
        <v>281</v>
      </c>
      <c r="AZ90" s="10" t="s">
        <v>281</v>
      </c>
      <c r="BA90" s="10" t="s">
        <v>281</v>
      </c>
      <c r="BB90" s="10" t="s">
        <v>281</v>
      </c>
      <c r="BC90" s="10" t="s">
        <v>281</v>
      </c>
      <c r="BE90" s="81">
        <v>0.49168307383994386</v>
      </c>
      <c r="BF90" s="10" t="s">
        <v>281</v>
      </c>
      <c r="BG90" s="81"/>
    </row>
    <row r="91" spans="1:59" x14ac:dyDescent="0.25">
      <c r="A91" s="54">
        <v>1923</v>
      </c>
      <c r="B91" s="10">
        <v>22.643246840521563</v>
      </c>
      <c r="C91" s="10">
        <v>18.667396319322897</v>
      </c>
      <c r="D91" s="10" t="s">
        <v>281</v>
      </c>
      <c r="E91" s="10" t="s">
        <v>281</v>
      </c>
      <c r="F91" s="10" t="s">
        <v>281</v>
      </c>
      <c r="G91" s="10">
        <v>11.545304518664047</v>
      </c>
      <c r="H91" s="10">
        <v>5.1548092967818837</v>
      </c>
      <c r="I91" s="10" t="s">
        <v>281</v>
      </c>
      <c r="J91" s="10">
        <v>3.8592975107130822</v>
      </c>
      <c r="K91" s="10" t="s">
        <v>281</v>
      </c>
      <c r="L91" s="10" t="s">
        <v>281</v>
      </c>
      <c r="M91" s="10">
        <v>2.5497202797202796</v>
      </c>
      <c r="N91" s="10" t="s">
        <v>281</v>
      </c>
      <c r="O91" s="10">
        <v>8.4118001545197014</v>
      </c>
      <c r="P91" s="10">
        <v>4.3219340321732895</v>
      </c>
      <c r="Q91" s="10" t="s">
        <v>281</v>
      </c>
      <c r="R91" s="10" t="s">
        <v>281</v>
      </c>
      <c r="S91" s="10" t="s">
        <v>281</v>
      </c>
      <c r="T91" s="10" t="s">
        <v>281</v>
      </c>
      <c r="U91" s="10" t="s">
        <v>281</v>
      </c>
      <c r="V91" s="10" t="s">
        <v>281</v>
      </c>
      <c r="W91" s="10" t="s">
        <v>281</v>
      </c>
      <c r="X91" s="10" t="s">
        <v>281</v>
      </c>
      <c r="Y91" s="10" t="s">
        <v>281</v>
      </c>
      <c r="Z91" s="10" t="s">
        <v>281</v>
      </c>
      <c r="AA91" s="10">
        <v>3.7166494327157835</v>
      </c>
      <c r="AB91" s="10" t="s">
        <v>281</v>
      </c>
      <c r="AC91" s="10" t="s">
        <v>281</v>
      </c>
      <c r="AD91" s="10" t="s">
        <v>281</v>
      </c>
      <c r="AE91" s="10" t="s">
        <v>281</v>
      </c>
      <c r="AF91" s="10" t="s">
        <v>281</v>
      </c>
      <c r="AG91" s="10" t="s">
        <v>281</v>
      </c>
      <c r="AH91" s="10" t="s">
        <v>281</v>
      </c>
      <c r="AI91" s="10" t="s">
        <v>281</v>
      </c>
      <c r="AJ91" s="10" t="s">
        <v>281</v>
      </c>
      <c r="AK91" s="10" t="s">
        <v>281</v>
      </c>
      <c r="AL91" s="10" t="s">
        <v>281</v>
      </c>
      <c r="AM91" s="10" t="s">
        <v>281</v>
      </c>
      <c r="AN91" s="10" t="s">
        <v>281</v>
      </c>
      <c r="AO91" s="10" t="s">
        <v>281</v>
      </c>
      <c r="AP91" s="10" t="s">
        <v>281</v>
      </c>
      <c r="AQ91" s="10" t="s">
        <v>281</v>
      </c>
      <c r="AR91" s="10" t="s">
        <v>281</v>
      </c>
      <c r="AS91" s="10" t="s">
        <v>281</v>
      </c>
      <c r="AT91" s="10" t="s">
        <v>281</v>
      </c>
      <c r="AU91" s="10" t="s">
        <v>281</v>
      </c>
      <c r="AV91" s="10" t="s">
        <v>281</v>
      </c>
      <c r="AW91" s="10" t="s">
        <v>281</v>
      </c>
      <c r="AX91" s="10" t="s">
        <v>281</v>
      </c>
      <c r="AY91" s="10" t="s">
        <v>281</v>
      </c>
      <c r="AZ91" s="10" t="s">
        <v>281</v>
      </c>
      <c r="BA91" s="10" t="s">
        <v>281</v>
      </c>
      <c r="BB91" s="10" t="s">
        <v>281</v>
      </c>
      <c r="BC91" s="10" t="s">
        <v>281</v>
      </c>
      <c r="BE91" s="81">
        <v>0.49344952541641113</v>
      </c>
      <c r="BF91" s="10" t="s">
        <v>281</v>
      </c>
      <c r="BG91" s="81"/>
    </row>
    <row r="92" spans="1:59" x14ac:dyDescent="0.25">
      <c r="A92" s="54">
        <v>1924</v>
      </c>
      <c r="B92" s="10">
        <v>23.95411431406599</v>
      </c>
      <c r="C92" s="10">
        <v>15.131368414921431</v>
      </c>
      <c r="D92" s="10" t="s">
        <v>281</v>
      </c>
      <c r="E92" s="10" t="s">
        <v>281</v>
      </c>
      <c r="F92" s="10" t="s">
        <v>281</v>
      </c>
      <c r="G92" s="10">
        <v>10.508189957181783</v>
      </c>
      <c r="H92" s="10">
        <v>4.8037025671289468</v>
      </c>
      <c r="I92" s="10" t="s">
        <v>281</v>
      </c>
      <c r="J92" s="10">
        <v>4.9506020383750418</v>
      </c>
      <c r="K92" s="10" t="s">
        <v>281</v>
      </c>
      <c r="L92" s="10" t="s">
        <v>281</v>
      </c>
      <c r="M92" s="10" t="s">
        <v>281</v>
      </c>
      <c r="N92" s="10" t="s">
        <v>281</v>
      </c>
      <c r="O92" s="10">
        <v>7.8018593429158116</v>
      </c>
      <c r="P92" s="10">
        <v>4.7583332803562275</v>
      </c>
      <c r="Q92" s="10" t="s">
        <v>281</v>
      </c>
      <c r="R92" s="10" t="s">
        <v>281</v>
      </c>
      <c r="S92" s="10" t="s">
        <v>281</v>
      </c>
      <c r="T92" s="10" t="s">
        <v>281</v>
      </c>
      <c r="U92" s="10" t="s">
        <v>281</v>
      </c>
      <c r="V92" s="10" t="s">
        <v>281</v>
      </c>
      <c r="W92" s="10" t="s">
        <v>281</v>
      </c>
      <c r="X92" s="10" t="s">
        <v>281</v>
      </c>
      <c r="Y92" s="10" t="s">
        <v>281</v>
      </c>
      <c r="Z92" s="10" t="s">
        <v>281</v>
      </c>
      <c r="AA92" s="10">
        <v>3.954706908403506</v>
      </c>
      <c r="AB92" s="10" t="s">
        <v>281</v>
      </c>
      <c r="AC92" s="10" t="s">
        <v>281</v>
      </c>
      <c r="AD92" s="10" t="s">
        <v>281</v>
      </c>
      <c r="AE92" s="10" t="s">
        <v>281</v>
      </c>
      <c r="AF92" s="10" t="s">
        <v>281</v>
      </c>
      <c r="AG92" s="10" t="s">
        <v>281</v>
      </c>
      <c r="AH92" s="10" t="s">
        <v>281</v>
      </c>
      <c r="AI92" s="10" t="s">
        <v>281</v>
      </c>
      <c r="AJ92" s="10" t="s">
        <v>281</v>
      </c>
      <c r="AK92" s="10" t="s">
        <v>281</v>
      </c>
      <c r="AL92" s="10" t="s">
        <v>281</v>
      </c>
      <c r="AM92" s="10" t="s">
        <v>281</v>
      </c>
      <c r="AN92" s="10" t="s">
        <v>281</v>
      </c>
      <c r="AO92" s="10" t="s">
        <v>281</v>
      </c>
      <c r="AP92" s="10" t="s">
        <v>281</v>
      </c>
      <c r="AQ92" s="10" t="s">
        <v>281</v>
      </c>
      <c r="AR92" s="10" t="s">
        <v>281</v>
      </c>
      <c r="AS92" s="10" t="s">
        <v>281</v>
      </c>
      <c r="AT92" s="10" t="s">
        <v>281</v>
      </c>
      <c r="AU92" s="10" t="s">
        <v>281</v>
      </c>
      <c r="AV92" s="10" t="s">
        <v>281</v>
      </c>
      <c r="AW92" s="10" t="s">
        <v>281</v>
      </c>
      <c r="AX92" s="10" t="s">
        <v>281</v>
      </c>
      <c r="AY92" s="10" t="s">
        <v>281</v>
      </c>
      <c r="AZ92" s="10" t="s">
        <v>281</v>
      </c>
      <c r="BA92" s="10" t="s">
        <v>281</v>
      </c>
      <c r="BB92" s="10" t="s">
        <v>281</v>
      </c>
      <c r="BC92" s="10" t="s">
        <v>281</v>
      </c>
      <c r="BE92" s="81">
        <v>0.45104901274214243</v>
      </c>
      <c r="BF92" s="10" t="s">
        <v>281</v>
      </c>
      <c r="BG92" s="81"/>
    </row>
    <row r="93" spans="1:59" x14ac:dyDescent="0.25">
      <c r="A93" s="54">
        <v>1925</v>
      </c>
      <c r="B93" s="10">
        <v>22.653252203890666</v>
      </c>
      <c r="C93" s="10">
        <v>15.360062092844318</v>
      </c>
      <c r="D93" s="10" t="s">
        <v>281</v>
      </c>
      <c r="E93" s="10" t="s">
        <v>281</v>
      </c>
      <c r="F93" s="10" t="s">
        <v>281</v>
      </c>
      <c r="G93" s="10">
        <v>10.230922483609719</v>
      </c>
      <c r="H93" s="10">
        <v>5.18146802919708</v>
      </c>
      <c r="I93" s="10" t="s">
        <v>281</v>
      </c>
      <c r="J93" s="10">
        <v>4.836360700376785</v>
      </c>
      <c r="K93" s="10" t="s">
        <v>281</v>
      </c>
      <c r="L93" s="10" t="s">
        <v>281</v>
      </c>
      <c r="M93" s="10" t="s">
        <v>281</v>
      </c>
      <c r="N93" s="10" t="s">
        <v>281</v>
      </c>
      <c r="O93" s="10">
        <v>9.1793913043478259</v>
      </c>
      <c r="P93" s="10">
        <v>4.5687309413613271</v>
      </c>
      <c r="Q93" s="10" t="s">
        <v>281</v>
      </c>
      <c r="R93" s="10" t="s">
        <v>281</v>
      </c>
      <c r="S93" s="10" t="s">
        <v>281</v>
      </c>
      <c r="T93" s="10" t="s">
        <v>281</v>
      </c>
      <c r="U93" s="10" t="s">
        <v>281</v>
      </c>
      <c r="V93" s="10" t="s">
        <v>281</v>
      </c>
      <c r="W93" s="10" t="s">
        <v>281</v>
      </c>
      <c r="X93" s="10" t="s">
        <v>281</v>
      </c>
      <c r="Y93" s="10" t="s">
        <v>281</v>
      </c>
      <c r="Z93" s="10" t="s">
        <v>281</v>
      </c>
      <c r="AA93" s="10">
        <v>3.7989901794318754</v>
      </c>
      <c r="AB93" s="10" t="s">
        <v>281</v>
      </c>
      <c r="AC93" s="10" t="s">
        <v>281</v>
      </c>
      <c r="AD93" s="10" t="s">
        <v>281</v>
      </c>
      <c r="AE93" s="10" t="s">
        <v>281</v>
      </c>
      <c r="AF93" s="10" t="s">
        <v>281</v>
      </c>
      <c r="AG93" s="10" t="s">
        <v>281</v>
      </c>
      <c r="AH93" s="10" t="s">
        <v>281</v>
      </c>
      <c r="AI93" s="10" t="s">
        <v>281</v>
      </c>
      <c r="AJ93" s="10" t="s">
        <v>281</v>
      </c>
      <c r="AK93" s="10" t="s">
        <v>281</v>
      </c>
      <c r="AL93" s="10" t="s">
        <v>281</v>
      </c>
      <c r="AM93" s="10" t="s">
        <v>281</v>
      </c>
      <c r="AN93" s="10" t="s">
        <v>281</v>
      </c>
      <c r="AO93" s="10" t="s">
        <v>281</v>
      </c>
      <c r="AP93" s="10" t="s">
        <v>281</v>
      </c>
      <c r="AQ93" s="10" t="s">
        <v>281</v>
      </c>
      <c r="AR93" s="10" t="s">
        <v>281</v>
      </c>
      <c r="AS93" s="10" t="s">
        <v>281</v>
      </c>
      <c r="AT93" s="10" t="s">
        <v>281</v>
      </c>
      <c r="AU93" s="10" t="s">
        <v>281</v>
      </c>
      <c r="AV93" s="10" t="s">
        <v>281</v>
      </c>
      <c r="AW93" s="10" t="s">
        <v>281</v>
      </c>
      <c r="AX93" s="10" t="s">
        <v>281</v>
      </c>
      <c r="AY93" s="10" t="s">
        <v>281</v>
      </c>
      <c r="AZ93" s="10" t="s">
        <v>281</v>
      </c>
      <c r="BA93" s="10" t="s">
        <v>281</v>
      </c>
      <c r="BB93" s="10" t="s">
        <v>281</v>
      </c>
      <c r="BC93" s="10" t="s">
        <v>281</v>
      </c>
      <c r="BE93" s="81">
        <v>0.44270161526494284</v>
      </c>
      <c r="BF93" s="10" t="s">
        <v>281</v>
      </c>
      <c r="BG93" s="81"/>
    </row>
    <row r="94" spans="1:59" x14ac:dyDescent="0.25">
      <c r="A94" s="54">
        <v>1926</v>
      </c>
      <c r="B94" s="10">
        <v>22.511438903841448</v>
      </c>
      <c r="C94" s="10">
        <v>12.939977566791226</v>
      </c>
      <c r="D94" s="10" t="s">
        <v>281</v>
      </c>
      <c r="E94" s="10" t="s">
        <v>281</v>
      </c>
      <c r="F94" s="10" t="s">
        <v>281</v>
      </c>
      <c r="G94" s="10">
        <v>9.9716073431922485</v>
      </c>
      <c r="H94" s="10">
        <v>5.0054264194669749</v>
      </c>
      <c r="I94" s="10" t="s">
        <v>281</v>
      </c>
      <c r="J94" s="10" t="s">
        <v>281</v>
      </c>
      <c r="K94" s="10" t="s">
        <v>281</v>
      </c>
      <c r="L94" s="10" t="s">
        <v>281</v>
      </c>
      <c r="M94" s="10" t="s">
        <v>281</v>
      </c>
      <c r="N94" s="10" t="s">
        <v>281</v>
      </c>
      <c r="O94" s="10">
        <v>8.9041546286876905</v>
      </c>
      <c r="P94" s="10">
        <v>4.4216071809515389</v>
      </c>
      <c r="Q94" s="10" t="s">
        <v>281</v>
      </c>
      <c r="R94" s="10" t="s">
        <v>281</v>
      </c>
      <c r="S94" s="10" t="s">
        <v>281</v>
      </c>
      <c r="T94" s="10" t="s">
        <v>281</v>
      </c>
      <c r="U94" s="10" t="s">
        <v>281</v>
      </c>
      <c r="V94" s="10" t="s">
        <v>281</v>
      </c>
      <c r="W94" s="10" t="s">
        <v>281</v>
      </c>
      <c r="X94" s="10" t="s">
        <v>281</v>
      </c>
      <c r="Y94" s="10" t="s">
        <v>281</v>
      </c>
      <c r="Z94" s="10" t="s">
        <v>281</v>
      </c>
      <c r="AA94" s="10">
        <v>3.8362453825857519</v>
      </c>
      <c r="AB94" s="10" t="s">
        <v>281</v>
      </c>
      <c r="AC94" s="10" t="s">
        <v>281</v>
      </c>
      <c r="AD94" s="10" t="s">
        <v>281</v>
      </c>
      <c r="AE94" s="10" t="s">
        <v>281</v>
      </c>
      <c r="AF94" s="10" t="s">
        <v>281</v>
      </c>
      <c r="AG94" s="10" t="s">
        <v>281</v>
      </c>
      <c r="AH94" s="10" t="s">
        <v>281</v>
      </c>
      <c r="AI94" s="10" t="s">
        <v>281</v>
      </c>
      <c r="AJ94" s="10" t="s">
        <v>281</v>
      </c>
      <c r="AK94" s="10" t="s">
        <v>281</v>
      </c>
      <c r="AL94" s="10" t="s">
        <v>281</v>
      </c>
      <c r="AM94" s="10" t="s">
        <v>281</v>
      </c>
      <c r="AN94" s="10" t="s">
        <v>281</v>
      </c>
      <c r="AO94" s="10" t="s">
        <v>281</v>
      </c>
      <c r="AP94" s="10" t="s">
        <v>281</v>
      </c>
      <c r="AQ94" s="10" t="s">
        <v>281</v>
      </c>
      <c r="AR94" s="10" t="s">
        <v>281</v>
      </c>
      <c r="AS94" s="10" t="s">
        <v>281</v>
      </c>
      <c r="AT94" s="10" t="s">
        <v>281</v>
      </c>
      <c r="AU94" s="10" t="s">
        <v>281</v>
      </c>
      <c r="AV94" s="10" t="s">
        <v>281</v>
      </c>
      <c r="AW94" s="10" t="s">
        <v>281</v>
      </c>
      <c r="AX94" s="10" t="s">
        <v>281</v>
      </c>
      <c r="AY94" s="10" t="s">
        <v>281</v>
      </c>
      <c r="AZ94" s="10" t="s">
        <v>281</v>
      </c>
      <c r="BA94" s="10" t="s">
        <v>281</v>
      </c>
      <c r="BB94" s="10" t="s">
        <v>281</v>
      </c>
      <c r="BC94" s="10" t="s">
        <v>281</v>
      </c>
      <c r="BE94" s="81">
        <v>0.41277546659178982</v>
      </c>
      <c r="BF94" s="10" t="s">
        <v>281</v>
      </c>
      <c r="BG94" s="81"/>
    </row>
    <row r="95" spans="1:59" x14ac:dyDescent="0.25">
      <c r="A95" s="54">
        <v>1927</v>
      </c>
      <c r="B95" s="10">
        <v>20.647605080605764</v>
      </c>
      <c r="C95" s="10">
        <v>12.268116551115595</v>
      </c>
      <c r="D95" s="10" t="s">
        <v>281</v>
      </c>
      <c r="E95" s="10" t="s">
        <v>281</v>
      </c>
      <c r="F95" s="10" t="s">
        <v>281</v>
      </c>
      <c r="G95" s="10">
        <v>10.506241396761133</v>
      </c>
      <c r="H95" s="10">
        <v>4.7398054676258994</v>
      </c>
      <c r="I95" s="10" t="s">
        <v>281</v>
      </c>
      <c r="J95" s="10" t="s">
        <v>281</v>
      </c>
      <c r="K95" s="10" t="s">
        <v>281</v>
      </c>
      <c r="L95" s="10" t="s">
        <v>281</v>
      </c>
      <c r="M95" s="10" t="s">
        <v>281</v>
      </c>
      <c r="N95" s="10" t="s">
        <v>281</v>
      </c>
      <c r="O95" s="10">
        <v>8.1198068756319515</v>
      </c>
      <c r="P95" s="10">
        <v>4.3678808146731578</v>
      </c>
      <c r="Q95" s="10" t="s">
        <v>281</v>
      </c>
      <c r="R95" s="10" t="s">
        <v>281</v>
      </c>
      <c r="S95" s="10" t="s">
        <v>281</v>
      </c>
      <c r="T95" s="10" t="s">
        <v>281</v>
      </c>
      <c r="U95" s="10" t="s">
        <v>281</v>
      </c>
      <c r="V95" s="10" t="s">
        <v>281</v>
      </c>
      <c r="W95" s="10" t="s">
        <v>281</v>
      </c>
      <c r="X95" s="10" t="s">
        <v>281</v>
      </c>
      <c r="Y95" s="10" t="s">
        <v>281</v>
      </c>
      <c r="Z95" s="10" t="s">
        <v>281</v>
      </c>
      <c r="AA95" s="10">
        <v>3.8764097667038837</v>
      </c>
      <c r="AB95" s="10" t="s">
        <v>281</v>
      </c>
      <c r="AC95" s="10" t="s">
        <v>281</v>
      </c>
      <c r="AD95" s="10" t="s">
        <v>281</v>
      </c>
      <c r="AE95" s="10" t="s">
        <v>281</v>
      </c>
      <c r="AF95" s="10" t="s">
        <v>281</v>
      </c>
      <c r="AG95" s="10" t="s">
        <v>281</v>
      </c>
      <c r="AH95" s="10" t="s">
        <v>281</v>
      </c>
      <c r="AI95" s="10" t="s">
        <v>281</v>
      </c>
      <c r="AJ95" s="10" t="s">
        <v>281</v>
      </c>
      <c r="AK95" s="10" t="s">
        <v>281</v>
      </c>
      <c r="AL95" s="10" t="s">
        <v>281</v>
      </c>
      <c r="AM95" s="10" t="s">
        <v>281</v>
      </c>
      <c r="AN95" s="10" t="s">
        <v>281</v>
      </c>
      <c r="AO95" s="10" t="s">
        <v>281</v>
      </c>
      <c r="AP95" s="10" t="s">
        <v>281</v>
      </c>
      <c r="AQ95" s="10" t="s">
        <v>281</v>
      </c>
      <c r="AR95" s="10" t="s">
        <v>281</v>
      </c>
      <c r="AS95" s="10" t="s">
        <v>281</v>
      </c>
      <c r="AT95" s="10" t="s">
        <v>281</v>
      </c>
      <c r="AU95" s="10" t="s">
        <v>281</v>
      </c>
      <c r="AV95" s="10" t="s">
        <v>281</v>
      </c>
      <c r="AW95" s="10" t="s">
        <v>281</v>
      </c>
      <c r="AX95" s="10" t="s">
        <v>281</v>
      </c>
      <c r="AY95" s="10" t="s">
        <v>281</v>
      </c>
      <c r="AZ95" s="10" t="s">
        <v>281</v>
      </c>
      <c r="BA95" s="10" t="s">
        <v>281</v>
      </c>
      <c r="BB95" s="10" t="s">
        <v>281</v>
      </c>
      <c r="BC95" s="10" t="s">
        <v>281</v>
      </c>
      <c r="BE95" s="81">
        <v>0.40678720150820979</v>
      </c>
      <c r="BF95" s="10" t="s">
        <v>281</v>
      </c>
      <c r="BG95" s="81"/>
    </row>
    <row r="96" spans="1:59" x14ac:dyDescent="0.25">
      <c r="A96" s="54">
        <v>1928</v>
      </c>
      <c r="B96" s="10">
        <v>21.38423239951279</v>
      </c>
      <c r="C96" s="10">
        <v>16.20036342742943</v>
      </c>
      <c r="D96" s="10" t="s">
        <v>281</v>
      </c>
      <c r="E96" s="10" t="s">
        <v>281</v>
      </c>
      <c r="F96" s="10" t="s">
        <v>281</v>
      </c>
      <c r="G96" s="10">
        <v>10.69012951807229</v>
      </c>
      <c r="H96" s="10">
        <v>4.624674864169287</v>
      </c>
      <c r="I96" s="10" t="s">
        <v>281</v>
      </c>
      <c r="J96" s="10" t="s">
        <v>281</v>
      </c>
      <c r="K96" s="10" t="s">
        <v>281</v>
      </c>
      <c r="L96" s="10" t="s">
        <v>281</v>
      </c>
      <c r="M96" s="10" t="s">
        <v>281</v>
      </c>
      <c r="N96" s="10" t="s">
        <v>281</v>
      </c>
      <c r="O96" s="10">
        <v>8.7332467402206611</v>
      </c>
      <c r="P96" s="10">
        <v>4.2403305823774629</v>
      </c>
      <c r="Q96" s="10" t="s">
        <v>281</v>
      </c>
      <c r="R96" s="10" t="s">
        <v>281</v>
      </c>
      <c r="S96" s="10" t="s">
        <v>281</v>
      </c>
      <c r="T96" s="10" t="s">
        <v>281</v>
      </c>
      <c r="U96" s="10" t="s">
        <v>281</v>
      </c>
      <c r="V96" s="10" t="s">
        <v>281</v>
      </c>
      <c r="W96" s="10" t="s">
        <v>281</v>
      </c>
      <c r="X96" s="10" t="s">
        <v>281</v>
      </c>
      <c r="Y96" s="10" t="s">
        <v>281</v>
      </c>
      <c r="Z96" s="10" t="s">
        <v>281</v>
      </c>
      <c r="AA96" s="10">
        <v>3.473479349330872</v>
      </c>
      <c r="AB96" s="10" t="s">
        <v>281</v>
      </c>
      <c r="AC96" s="10" t="s">
        <v>281</v>
      </c>
      <c r="AD96" s="10" t="s">
        <v>281</v>
      </c>
      <c r="AE96" s="10" t="s">
        <v>281</v>
      </c>
      <c r="AF96" s="10" t="s">
        <v>281</v>
      </c>
      <c r="AG96" s="10" t="s">
        <v>281</v>
      </c>
      <c r="AH96" s="10" t="s">
        <v>281</v>
      </c>
      <c r="AI96" s="10" t="s">
        <v>281</v>
      </c>
      <c r="AJ96" s="10" t="s">
        <v>281</v>
      </c>
      <c r="AK96" s="10" t="s">
        <v>281</v>
      </c>
      <c r="AL96" s="10" t="s">
        <v>281</v>
      </c>
      <c r="AM96" s="10" t="s">
        <v>281</v>
      </c>
      <c r="AN96" s="10" t="s">
        <v>281</v>
      </c>
      <c r="AO96" s="10" t="s">
        <v>281</v>
      </c>
      <c r="AP96" s="10" t="s">
        <v>281</v>
      </c>
      <c r="AQ96" s="10" t="s">
        <v>281</v>
      </c>
      <c r="AR96" s="10" t="s">
        <v>281</v>
      </c>
      <c r="AS96" s="10" t="s">
        <v>281</v>
      </c>
      <c r="AT96" s="10" t="s">
        <v>281</v>
      </c>
      <c r="AU96" s="10" t="s">
        <v>281</v>
      </c>
      <c r="AV96" s="10" t="s">
        <v>281</v>
      </c>
      <c r="AW96" s="10" t="s">
        <v>281</v>
      </c>
      <c r="AX96" s="10" t="s">
        <v>281</v>
      </c>
      <c r="AY96" s="10" t="s">
        <v>281</v>
      </c>
      <c r="AZ96" s="10" t="s">
        <v>281</v>
      </c>
      <c r="BA96" s="10" t="s">
        <v>281</v>
      </c>
      <c r="BB96" s="10" t="s">
        <v>281</v>
      </c>
      <c r="BC96" s="10" t="s">
        <v>281</v>
      </c>
      <c r="BE96" s="81">
        <v>0.41312095296408258</v>
      </c>
      <c r="BF96" s="10" t="s">
        <v>281</v>
      </c>
      <c r="BG96" s="81"/>
    </row>
    <row r="97" spans="1:59" x14ac:dyDescent="0.25">
      <c r="A97" s="54">
        <v>1929</v>
      </c>
      <c r="B97" s="10">
        <v>23.064464225078826</v>
      </c>
      <c r="C97" s="10">
        <v>14.388047902929943</v>
      </c>
      <c r="D97" s="10" t="s">
        <v>281</v>
      </c>
      <c r="E97" s="10" t="s">
        <v>281</v>
      </c>
      <c r="F97" s="10" t="s">
        <v>281</v>
      </c>
      <c r="G97" s="10">
        <v>11.455768426294821</v>
      </c>
      <c r="H97" s="10">
        <v>4.7339260943718013</v>
      </c>
      <c r="I97" s="10" t="s">
        <v>281</v>
      </c>
      <c r="J97" s="10" t="s">
        <v>281</v>
      </c>
      <c r="K97" s="10" t="s">
        <v>281</v>
      </c>
      <c r="L97" s="10" t="s">
        <v>281</v>
      </c>
      <c r="M97" s="10" t="s">
        <v>281</v>
      </c>
      <c r="N97" s="10" t="s">
        <v>281</v>
      </c>
      <c r="O97" s="10">
        <v>8.9798667329686737</v>
      </c>
      <c r="P97" s="10">
        <v>4.224214923804519</v>
      </c>
      <c r="Q97" s="10" t="s">
        <v>281</v>
      </c>
      <c r="R97" s="10" t="s">
        <v>281</v>
      </c>
      <c r="S97" s="10" t="s">
        <v>281</v>
      </c>
      <c r="T97" s="10" t="s">
        <v>281</v>
      </c>
      <c r="U97" s="10" t="s">
        <v>281</v>
      </c>
      <c r="V97" s="10" t="s">
        <v>281</v>
      </c>
      <c r="W97" s="10" t="s">
        <v>281</v>
      </c>
      <c r="X97" s="10" t="s">
        <v>281</v>
      </c>
      <c r="Y97" s="10" t="s">
        <v>281</v>
      </c>
      <c r="Z97" s="10" t="s">
        <v>281</v>
      </c>
      <c r="AA97" s="10">
        <v>3.5575065666041286</v>
      </c>
      <c r="AB97" s="10" t="s">
        <v>281</v>
      </c>
      <c r="AC97" s="10" t="s">
        <v>281</v>
      </c>
      <c r="AD97" s="10" t="s">
        <v>281</v>
      </c>
      <c r="AE97" s="10" t="s">
        <v>281</v>
      </c>
      <c r="AF97" s="10" t="s">
        <v>281</v>
      </c>
      <c r="AG97" s="10" t="s">
        <v>281</v>
      </c>
      <c r="AH97" s="10" t="s">
        <v>281</v>
      </c>
      <c r="AI97" s="10" t="s">
        <v>281</v>
      </c>
      <c r="AJ97" s="10" t="s">
        <v>281</v>
      </c>
      <c r="AK97" s="10" t="s">
        <v>281</v>
      </c>
      <c r="AL97" s="10" t="s">
        <v>281</v>
      </c>
      <c r="AM97" s="10" t="s">
        <v>281</v>
      </c>
      <c r="AN97" s="10" t="s">
        <v>281</v>
      </c>
      <c r="AO97" s="10" t="s">
        <v>281</v>
      </c>
      <c r="AP97" s="10" t="s">
        <v>281</v>
      </c>
      <c r="AQ97" s="10" t="s">
        <v>281</v>
      </c>
      <c r="AR97" s="10" t="s">
        <v>281</v>
      </c>
      <c r="AS97" s="10" t="s">
        <v>281</v>
      </c>
      <c r="AT97" s="10" t="s">
        <v>281</v>
      </c>
      <c r="AU97" s="10" t="s">
        <v>281</v>
      </c>
      <c r="AV97" s="10" t="s">
        <v>281</v>
      </c>
      <c r="AW97" s="10" t="s">
        <v>281</v>
      </c>
      <c r="AX97" s="10" t="s">
        <v>281</v>
      </c>
      <c r="AY97" s="10" t="s">
        <v>281</v>
      </c>
      <c r="AZ97" s="10" t="s">
        <v>281</v>
      </c>
      <c r="BA97" s="10" t="s">
        <v>281</v>
      </c>
      <c r="BB97" s="10" t="s">
        <v>281</v>
      </c>
      <c r="BC97" s="10" t="s">
        <v>281</v>
      </c>
      <c r="BE97" s="81">
        <v>0.41598680412653144</v>
      </c>
      <c r="BF97" s="10" t="s">
        <v>281</v>
      </c>
      <c r="BG97" s="81"/>
    </row>
    <row r="98" spans="1:59" x14ac:dyDescent="0.25">
      <c r="A98" s="54">
        <v>1930</v>
      </c>
      <c r="B98" s="10" t="s">
        <v>281</v>
      </c>
      <c r="C98" s="10" t="s">
        <v>281</v>
      </c>
      <c r="D98" s="10" t="s">
        <v>281</v>
      </c>
      <c r="E98" s="10" t="s">
        <v>281</v>
      </c>
      <c r="F98" s="10" t="s">
        <v>281</v>
      </c>
      <c r="G98" s="10" t="s">
        <v>281</v>
      </c>
      <c r="H98" s="10" t="s">
        <v>281</v>
      </c>
      <c r="I98" s="10" t="s">
        <v>281</v>
      </c>
      <c r="J98" s="10" t="s">
        <v>281</v>
      </c>
      <c r="K98" s="10" t="s">
        <v>281</v>
      </c>
      <c r="L98" s="10" t="s">
        <v>281</v>
      </c>
      <c r="M98" s="10" t="s">
        <v>281</v>
      </c>
      <c r="N98" s="10" t="s">
        <v>281</v>
      </c>
      <c r="O98" s="10" t="s">
        <v>281</v>
      </c>
      <c r="P98" s="10" t="s">
        <v>281</v>
      </c>
      <c r="Q98" s="10" t="s">
        <v>281</v>
      </c>
      <c r="R98" s="10" t="s">
        <v>281</v>
      </c>
      <c r="S98" s="10" t="s">
        <v>281</v>
      </c>
      <c r="T98" s="10" t="s">
        <v>281</v>
      </c>
      <c r="U98" s="10" t="s">
        <v>281</v>
      </c>
      <c r="V98" s="10" t="s">
        <v>281</v>
      </c>
      <c r="W98" s="10" t="s">
        <v>281</v>
      </c>
      <c r="X98" s="10" t="s">
        <v>281</v>
      </c>
      <c r="Y98" s="10" t="s">
        <v>281</v>
      </c>
      <c r="Z98" s="10" t="s">
        <v>281</v>
      </c>
      <c r="AA98" s="10">
        <v>2.5328230301156562</v>
      </c>
      <c r="AB98" s="10" t="s">
        <v>281</v>
      </c>
      <c r="AC98" s="10" t="s">
        <v>281</v>
      </c>
      <c r="AD98" s="10" t="s">
        <v>281</v>
      </c>
      <c r="AE98" s="10" t="s">
        <v>281</v>
      </c>
      <c r="AF98" s="10" t="s">
        <v>281</v>
      </c>
      <c r="AG98" s="10" t="s">
        <v>281</v>
      </c>
      <c r="AH98" s="10" t="s">
        <v>281</v>
      </c>
      <c r="AI98" s="10" t="s">
        <v>281</v>
      </c>
      <c r="AJ98" s="10" t="s">
        <v>281</v>
      </c>
      <c r="AK98" s="10" t="s">
        <v>281</v>
      </c>
      <c r="AL98" s="10" t="s">
        <v>281</v>
      </c>
      <c r="AM98" s="10" t="s">
        <v>281</v>
      </c>
      <c r="AN98" s="10" t="s">
        <v>281</v>
      </c>
      <c r="AO98" s="10" t="s">
        <v>281</v>
      </c>
      <c r="AP98" s="10" t="s">
        <v>281</v>
      </c>
      <c r="AQ98" s="10" t="s">
        <v>281</v>
      </c>
      <c r="AR98" s="10" t="s">
        <v>281</v>
      </c>
      <c r="AS98" s="10" t="s">
        <v>281</v>
      </c>
      <c r="AT98" s="10" t="s">
        <v>281</v>
      </c>
      <c r="AU98" s="10" t="s">
        <v>281</v>
      </c>
      <c r="AV98" s="10" t="s">
        <v>281</v>
      </c>
      <c r="AW98" s="10" t="s">
        <v>281</v>
      </c>
      <c r="AX98" s="10" t="s">
        <v>281</v>
      </c>
      <c r="AY98" s="10" t="s">
        <v>281</v>
      </c>
      <c r="AZ98" s="10" t="s">
        <v>281</v>
      </c>
      <c r="BA98" s="10" t="s">
        <v>281</v>
      </c>
      <c r="BB98" s="10" t="s">
        <v>281</v>
      </c>
      <c r="BC98" s="10" t="s">
        <v>281</v>
      </c>
      <c r="BE98" s="81">
        <v>0.13736056394868904</v>
      </c>
      <c r="BF98" s="10" t="s">
        <v>281</v>
      </c>
      <c r="BG98" s="81"/>
    </row>
    <row r="99" spans="1:59" x14ac:dyDescent="0.25">
      <c r="A99" s="54">
        <v>1931</v>
      </c>
      <c r="B99" s="10" t="s">
        <v>281</v>
      </c>
      <c r="C99" s="10" t="s">
        <v>281</v>
      </c>
      <c r="D99" s="10" t="s">
        <v>281</v>
      </c>
      <c r="E99" s="10" t="s">
        <v>281</v>
      </c>
      <c r="F99" s="10" t="s">
        <v>281</v>
      </c>
      <c r="G99" s="10" t="s">
        <v>281</v>
      </c>
      <c r="H99" s="10" t="s">
        <v>281</v>
      </c>
      <c r="I99" s="10" t="s">
        <v>281</v>
      </c>
      <c r="J99" s="10" t="s">
        <v>281</v>
      </c>
      <c r="K99" s="10" t="s">
        <v>281</v>
      </c>
      <c r="L99" s="10" t="s">
        <v>281</v>
      </c>
      <c r="M99" s="10" t="s">
        <v>281</v>
      </c>
      <c r="N99" s="10" t="s">
        <v>281</v>
      </c>
      <c r="O99" s="10" t="s">
        <v>281</v>
      </c>
      <c r="P99" s="10" t="s">
        <v>281</v>
      </c>
      <c r="Q99" s="10" t="s">
        <v>281</v>
      </c>
      <c r="R99" s="10" t="s">
        <v>281</v>
      </c>
      <c r="S99" s="10" t="s">
        <v>281</v>
      </c>
      <c r="T99" s="10" t="s">
        <v>281</v>
      </c>
      <c r="U99" s="10" t="s">
        <v>281</v>
      </c>
      <c r="V99" s="10" t="s">
        <v>281</v>
      </c>
      <c r="W99" s="10" t="s">
        <v>281</v>
      </c>
      <c r="X99" s="10" t="s">
        <v>281</v>
      </c>
      <c r="Y99" s="10" t="s">
        <v>281</v>
      </c>
      <c r="Z99" s="10" t="s">
        <v>281</v>
      </c>
      <c r="AA99" s="10">
        <v>2.2528309260832624</v>
      </c>
      <c r="AB99" s="10" t="s">
        <v>281</v>
      </c>
      <c r="AC99" s="10" t="s">
        <v>281</v>
      </c>
      <c r="AD99" s="10" t="s">
        <v>281</v>
      </c>
      <c r="AE99" s="10" t="s">
        <v>281</v>
      </c>
      <c r="AF99" s="10" t="s">
        <v>281</v>
      </c>
      <c r="AG99" s="10" t="s">
        <v>281</v>
      </c>
      <c r="AH99" s="10" t="s">
        <v>281</v>
      </c>
      <c r="AI99" s="10" t="s">
        <v>281</v>
      </c>
      <c r="AJ99" s="10" t="s">
        <v>281</v>
      </c>
      <c r="AK99" s="10" t="s">
        <v>281</v>
      </c>
      <c r="AL99" s="10" t="s">
        <v>281</v>
      </c>
      <c r="AM99" s="10" t="s">
        <v>281</v>
      </c>
      <c r="AN99" s="10" t="s">
        <v>281</v>
      </c>
      <c r="AO99" s="10" t="s">
        <v>281</v>
      </c>
      <c r="AP99" s="10" t="s">
        <v>281</v>
      </c>
      <c r="AQ99" s="10" t="s">
        <v>281</v>
      </c>
      <c r="AR99" s="10" t="s">
        <v>281</v>
      </c>
      <c r="AS99" s="10" t="s">
        <v>281</v>
      </c>
      <c r="AT99" s="10" t="s">
        <v>281</v>
      </c>
      <c r="AU99" s="10" t="s">
        <v>281</v>
      </c>
      <c r="AV99" s="10" t="s">
        <v>281</v>
      </c>
      <c r="AW99" s="10" t="s">
        <v>281</v>
      </c>
      <c r="AX99" s="10" t="s">
        <v>281</v>
      </c>
      <c r="AY99" s="10" t="s">
        <v>281</v>
      </c>
      <c r="AZ99" s="10" t="s">
        <v>281</v>
      </c>
      <c r="BA99" s="10" t="s">
        <v>281</v>
      </c>
      <c r="BB99" s="10" t="s">
        <v>281</v>
      </c>
      <c r="BC99" s="10" t="s">
        <v>281</v>
      </c>
      <c r="BE99" s="81">
        <v>0.13736056394868901</v>
      </c>
      <c r="BF99" s="10" t="s">
        <v>281</v>
      </c>
      <c r="BG99" s="81"/>
    </row>
    <row r="100" spans="1:59" x14ac:dyDescent="0.25">
      <c r="A100" s="54">
        <v>1932</v>
      </c>
      <c r="B100" s="10" t="s">
        <v>281</v>
      </c>
      <c r="C100" s="10" t="s">
        <v>281</v>
      </c>
      <c r="D100" s="10" t="s">
        <v>281</v>
      </c>
      <c r="E100" s="10" t="s">
        <v>281</v>
      </c>
      <c r="F100" s="10" t="s">
        <v>281</v>
      </c>
      <c r="G100" s="10" t="s">
        <v>281</v>
      </c>
      <c r="H100" s="10" t="s">
        <v>281</v>
      </c>
      <c r="I100" s="10" t="s">
        <v>281</v>
      </c>
      <c r="J100" s="10" t="s">
        <v>281</v>
      </c>
      <c r="K100" s="10" t="s">
        <v>281</v>
      </c>
      <c r="L100" s="10" t="s">
        <v>281</v>
      </c>
      <c r="M100" s="10" t="s">
        <v>281</v>
      </c>
      <c r="N100" s="10" t="s">
        <v>281</v>
      </c>
      <c r="O100" s="10" t="s">
        <v>281</v>
      </c>
      <c r="P100" s="10" t="s">
        <v>281</v>
      </c>
      <c r="Q100" s="10" t="s">
        <v>281</v>
      </c>
      <c r="R100" s="10" t="s">
        <v>281</v>
      </c>
      <c r="S100" s="10" t="s">
        <v>281</v>
      </c>
      <c r="T100" s="10" t="s">
        <v>281</v>
      </c>
      <c r="U100" s="10" t="s">
        <v>281</v>
      </c>
      <c r="V100" s="10" t="s">
        <v>281</v>
      </c>
      <c r="W100" s="10" t="s">
        <v>281</v>
      </c>
      <c r="X100" s="10" t="s">
        <v>281</v>
      </c>
      <c r="Y100" s="10" t="s">
        <v>281</v>
      </c>
      <c r="Z100" s="10" t="s">
        <v>281</v>
      </c>
      <c r="AA100" s="10">
        <v>2.2875138871616301</v>
      </c>
      <c r="AB100" s="10" t="s">
        <v>281</v>
      </c>
      <c r="AC100" s="10" t="s">
        <v>281</v>
      </c>
      <c r="AD100" s="10" t="s">
        <v>281</v>
      </c>
      <c r="AE100" s="10" t="s">
        <v>281</v>
      </c>
      <c r="AF100" s="10" t="s">
        <v>281</v>
      </c>
      <c r="AG100" s="10" t="s">
        <v>281</v>
      </c>
      <c r="AH100" s="10" t="s">
        <v>281</v>
      </c>
      <c r="AI100" s="10" t="s">
        <v>281</v>
      </c>
      <c r="AJ100" s="10" t="s">
        <v>281</v>
      </c>
      <c r="AK100" s="10" t="s">
        <v>281</v>
      </c>
      <c r="AL100" s="10" t="s">
        <v>281</v>
      </c>
      <c r="AM100" s="10" t="s">
        <v>281</v>
      </c>
      <c r="AN100" s="10" t="s">
        <v>281</v>
      </c>
      <c r="AO100" s="10" t="s">
        <v>281</v>
      </c>
      <c r="AP100" s="10" t="s">
        <v>281</v>
      </c>
      <c r="AQ100" s="10" t="s">
        <v>281</v>
      </c>
      <c r="AR100" s="10" t="s">
        <v>281</v>
      </c>
      <c r="AS100" s="10" t="s">
        <v>281</v>
      </c>
      <c r="AT100" s="10" t="s">
        <v>281</v>
      </c>
      <c r="AU100" s="10" t="s">
        <v>281</v>
      </c>
      <c r="AV100" s="10" t="s">
        <v>281</v>
      </c>
      <c r="AW100" s="10" t="s">
        <v>281</v>
      </c>
      <c r="AX100" s="10" t="s">
        <v>281</v>
      </c>
      <c r="AY100" s="10" t="s">
        <v>281</v>
      </c>
      <c r="AZ100" s="10" t="s">
        <v>281</v>
      </c>
      <c r="BA100" s="10" t="s">
        <v>281</v>
      </c>
      <c r="BB100" s="10" t="s">
        <v>281</v>
      </c>
      <c r="BC100" s="10" t="s">
        <v>281</v>
      </c>
      <c r="BE100" s="81">
        <v>0.13736056394868904</v>
      </c>
      <c r="BF100" s="10" t="s">
        <v>281</v>
      </c>
      <c r="BG100" s="81"/>
    </row>
    <row r="101" spans="1:59" x14ac:dyDescent="0.25">
      <c r="A101" s="54">
        <v>1933</v>
      </c>
      <c r="B101" s="10" t="s">
        <v>281</v>
      </c>
      <c r="C101" s="10" t="s">
        <v>281</v>
      </c>
      <c r="D101" s="10" t="s">
        <v>281</v>
      </c>
      <c r="E101" s="10" t="s">
        <v>281</v>
      </c>
      <c r="F101" s="10" t="s">
        <v>281</v>
      </c>
      <c r="G101" s="10" t="s">
        <v>281</v>
      </c>
      <c r="H101" s="10" t="s">
        <v>281</v>
      </c>
      <c r="I101" s="10" t="s">
        <v>281</v>
      </c>
      <c r="J101" s="10" t="s">
        <v>281</v>
      </c>
      <c r="K101" s="10" t="s">
        <v>281</v>
      </c>
      <c r="L101" s="10" t="s">
        <v>281</v>
      </c>
      <c r="M101" s="10" t="s">
        <v>281</v>
      </c>
      <c r="N101" s="10" t="s">
        <v>281</v>
      </c>
      <c r="O101" s="10" t="s">
        <v>281</v>
      </c>
      <c r="P101" s="10" t="s">
        <v>281</v>
      </c>
      <c r="Q101" s="10" t="s">
        <v>281</v>
      </c>
      <c r="R101" s="10" t="s">
        <v>281</v>
      </c>
      <c r="S101" s="10" t="s">
        <v>281</v>
      </c>
      <c r="T101" s="10" t="s">
        <v>281</v>
      </c>
      <c r="U101" s="10" t="s">
        <v>281</v>
      </c>
      <c r="V101" s="10" t="s">
        <v>281</v>
      </c>
      <c r="W101" s="10" t="s">
        <v>281</v>
      </c>
      <c r="X101" s="10" t="s">
        <v>281</v>
      </c>
      <c r="Y101" s="10" t="s">
        <v>281</v>
      </c>
      <c r="Z101" s="10" t="s">
        <v>281</v>
      </c>
      <c r="AA101" s="10">
        <v>2.6221262527248048</v>
      </c>
      <c r="AB101" s="10" t="s">
        <v>281</v>
      </c>
      <c r="AC101" s="10" t="s">
        <v>281</v>
      </c>
      <c r="AD101" s="10" t="s">
        <v>281</v>
      </c>
      <c r="AE101" s="10" t="s">
        <v>281</v>
      </c>
      <c r="AF101" s="10" t="s">
        <v>281</v>
      </c>
      <c r="AG101" s="10" t="s">
        <v>281</v>
      </c>
      <c r="AH101" s="10" t="s">
        <v>281</v>
      </c>
      <c r="AI101" s="10" t="s">
        <v>281</v>
      </c>
      <c r="AJ101" s="10" t="s">
        <v>281</v>
      </c>
      <c r="AK101" s="10" t="s">
        <v>281</v>
      </c>
      <c r="AL101" s="10" t="s">
        <v>281</v>
      </c>
      <c r="AM101" s="10" t="s">
        <v>281</v>
      </c>
      <c r="AN101" s="10" t="s">
        <v>281</v>
      </c>
      <c r="AO101" s="10" t="s">
        <v>281</v>
      </c>
      <c r="AP101" s="10" t="s">
        <v>281</v>
      </c>
      <c r="AQ101" s="10" t="s">
        <v>281</v>
      </c>
      <c r="AR101" s="10" t="s">
        <v>281</v>
      </c>
      <c r="AS101" s="10" t="s">
        <v>281</v>
      </c>
      <c r="AT101" s="10" t="s">
        <v>281</v>
      </c>
      <c r="AU101" s="10" t="s">
        <v>281</v>
      </c>
      <c r="AV101" s="10" t="s">
        <v>281</v>
      </c>
      <c r="AW101" s="10" t="s">
        <v>281</v>
      </c>
      <c r="AX101" s="10" t="s">
        <v>281</v>
      </c>
      <c r="AY101" s="10" t="s">
        <v>281</v>
      </c>
      <c r="AZ101" s="10" t="s">
        <v>281</v>
      </c>
      <c r="BA101" s="10" t="s">
        <v>281</v>
      </c>
      <c r="BB101" s="10" t="s">
        <v>281</v>
      </c>
      <c r="BC101" s="10" t="s">
        <v>281</v>
      </c>
      <c r="BE101" s="81">
        <v>0.13736056394868904</v>
      </c>
      <c r="BF101" s="10" t="s">
        <v>281</v>
      </c>
      <c r="BG101" s="81"/>
    </row>
    <row r="102" spans="1:59" x14ac:dyDescent="0.25">
      <c r="A102" s="54">
        <v>1934</v>
      </c>
      <c r="B102" s="10" t="s">
        <v>281</v>
      </c>
      <c r="C102" s="10" t="s">
        <v>281</v>
      </c>
      <c r="D102" s="10" t="s">
        <v>281</v>
      </c>
      <c r="E102" s="10" t="s">
        <v>281</v>
      </c>
      <c r="F102" s="10" t="s">
        <v>281</v>
      </c>
      <c r="G102" s="10" t="s">
        <v>281</v>
      </c>
      <c r="H102" s="10" t="s">
        <v>281</v>
      </c>
      <c r="I102" s="10" t="s">
        <v>281</v>
      </c>
      <c r="J102" s="10" t="s">
        <v>281</v>
      </c>
      <c r="K102" s="10" t="s">
        <v>281</v>
      </c>
      <c r="L102" s="10" t="s">
        <v>281</v>
      </c>
      <c r="M102" s="10" t="s">
        <v>281</v>
      </c>
      <c r="N102" s="10" t="s">
        <v>281</v>
      </c>
      <c r="O102" s="10" t="s">
        <v>281</v>
      </c>
      <c r="P102" s="10" t="s">
        <v>281</v>
      </c>
      <c r="Q102" s="10" t="s">
        <v>281</v>
      </c>
      <c r="R102" s="10" t="s">
        <v>281</v>
      </c>
      <c r="S102" s="10" t="s">
        <v>281</v>
      </c>
      <c r="T102" s="10" t="s">
        <v>281</v>
      </c>
      <c r="U102" s="10" t="s">
        <v>281</v>
      </c>
      <c r="V102" s="10" t="s">
        <v>281</v>
      </c>
      <c r="W102" s="10" t="s">
        <v>281</v>
      </c>
      <c r="X102" s="10" t="s">
        <v>281</v>
      </c>
      <c r="Y102" s="10" t="s">
        <v>281</v>
      </c>
      <c r="Z102" s="10" t="s">
        <v>281</v>
      </c>
      <c r="AA102" s="10">
        <v>2.5105202579521646</v>
      </c>
      <c r="AB102" s="10" t="s">
        <v>281</v>
      </c>
      <c r="AC102" s="10" t="s">
        <v>281</v>
      </c>
      <c r="AD102" s="10" t="s">
        <v>281</v>
      </c>
      <c r="AE102" s="10" t="s">
        <v>281</v>
      </c>
      <c r="AF102" s="10" t="s">
        <v>281</v>
      </c>
      <c r="AG102" s="10" t="s">
        <v>281</v>
      </c>
      <c r="AH102" s="10" t="s">
        <v>281</v>
      </c>
      <c r="AI102" s="10" t="s">
        <v>281</v>
      </c>
      <c r="AJ102" s="10" t="s">
        <v>281</v>
      </c>
      <c r="AK102" s="10" t="s">
        <v>281</v>
      </c>
      <c r="AL102" s="10" t="s">
        <v>281</v>
      </c>
      <c r="AM102" s="10" t="s">
        <v>281</v>
      </c>
      <c r="AN102" s="10" t="s">
        <v>281</v>
      </c>
      <c r="AO102" s="10" t="s">
        <v>281</v>
      </c>
      <c r="AP102" s="10" t="s">
        <v>281</v>
      </c>
      <c r="AQ102" s="10" t="s">
        <v>281</v>
      </c>
      <c r="AR102" s="10" t="s">
        <v>281</v>
      </c>
      <c r="AS102" s="10" t="s">
        <v>281</v>
      </c>
      <c r="AT102" s="10" t="s">
        <v>281</v>
      </c>
      <c r="AU102" s="10" t="s">
        <v>281</v>
      </c>
      <c r="AV102" s="10" t="s">
        <v>281</v>
      </c>
      <c r="AW102" s="10" t="s">
        <v>281</v>
      </c>
      <c r="AX102" s="10" t="s">
        <v>281</v>
      </c>
      <c r="AY102" s="10" t="s">
        <v>281</v>
      </c>
      <c r="AZ102" s="10" t="s">
        <v>281</v>
      </c>
      <c r="BA102" s="10" t="s">
        <v>281</v>
      </c>
      <c r="BB102" s="10" t="s">
        <v>281</v>
      </c>
      <c r="BC102" s="10" t="s">
        <v>281</v>
      </c>
      <c r="BE102" s="81">
        <v>0.13736056394868904</v>
      </c>
      <c r="BF102" s="10" t="s">
        <v>281</v>
      </c>
      <c r="BG102" s="81"/>
    </row>
    <row r="103" spans="1:59" x14ac:dyDescent="0.25">
      <c r="A103" s="54">
        <v>1935</v>
      </c>
      <c r="B103" s="10" t="s">
        <v>281</v>
      </c>
      <c r="C103" s="10" t="s">
        <v>281</v>
      </c>
      <c r="D103" s="10" t="s">
        <v>281</v>
      </c>
      <c r="E103" s="10" t="s">
        <v>281</v>
      </c>
      <c r="F103" s="10" t="s">
        <v>281</v>
      </c>
      <c r="G103" s="10" t="s">
        <v>281</v>
      </c>
      <c r="H103" s="10" t="s">
        <v>281</v>
      </c>
      <c r="I103" s="10" t="s">
        <v>281</v>
      </c>
      <c r="J103" s="10" t="s">
        <v>281</v>
      </c>
      <c r="K103" s="10" t="s">
        <v>281</v>
      </c>
      <c r="L103" s="10" t="s">
        <v>281</v>
      </c>
      <c r="M103" s="10" t="s">
        <v>281</v>
      </c>
      <c r="N103" s="10" t="s">
        <v>281</v>
      </c>
      <c r="O103" s="10" t="s">
        <v>281</v>
      </c>
      <c r="P103" s="10" t="s">
        <v>281</v>
      </c>
      <c r="Q103" s="10" t="s">
        <v>281</v>
      </c>
      <c r="R103" s="10" t="s">
        <v>281</v>
      </c>
      <c r="S103" s="10" t="s">
        <v>281</v>
      </c>
      <c r="T103" s="10" t="s">
        <v>281</v>
      </c>
      <c r="U103" s="10" t="s">
        <v>281</v>
      </c>
      <c r="V103" s="10" t="s">
        <v>281</v>
      </c>
      <c r="W103" s="10" t="s">
        <v>281</v>
      </c>
      <c r="X103" s="10" t="s">
        <v>281</v>
      </c>
      <c r="Y103" s="10" t="s">
        <v>281</v>
      </c>
      <c r="Z103" s="10" t="s">
        <v>281</v>
      </c>
      <c r="AA103" s="10">
        <v>2.8632442067736186</v>
      </c>
      <c r="AB103" s="10" t="s">
        <v>281</v>
      </c>
      <c r="AC103" s="10" t="s">
        <v>281</v>
      </c>
      <c r="AD103" s="10" t="s">
        <v>281</v>
      </c>
      <c r="AE103" s="10" t="s">
        <v>281</v>
      </c>
      <c r="AF103" s="10" t="s">
        <v>281</v>
      </c>
      <c r="AG103" s="10" t="s">
        <v>281</v>
      </c>
      <c r="AH103" s="10" t="s">
        <v>281</v>
      </c>
      <c r="AI103" s="10" t="s">
        <v>281</v>
      </c>
      <c r="AJ103" s="10" t="s">
        <v>281</v>
      </c>
      <c r="AK103" s="10" t="s">
        <v>281</v>
      </c>
      <c r="AL103" s="10" t="s">
        <v>281</v>
      </c>
      <c r="AM103" s="10" t="s">
        <v>281</v>
      </c>
      <c r="AN103" s="10" t="s">
        <v>281</v>
      </c>
      <c r="AO103" s="10" t="s">
        <v>281</v>
      </c>
      <c r="AP103" s="10" t="s">
        <v>281</v>
      </c>
      <c r="AQ103" s="10" t="s">
        <v>281</v>
      </c>
      <c r="AR103" s="10" t="s">
        <v>281</v>
      </c>
      <c r="AS103" s="10" t="s">
        <v>281</v>
      </c>
      <c r="AT103" s="10" t="s">
        <v>281</v>
      </c>
      <c r="AU103" s="10" t="s">
        <v>281</v>
      </c>
      <c r="AV103" s="10" t="s">
        <v>281</v>
      </c>
      <c r="AW103" s="10" t="s">
        <v>281</v>
      </c>
      <c r="AX103" s="10" t="s">
        <v>281</v>
      </c>
      <c r="AY103" s="10" t="s">
        <v>281</v>
      </c>
      <c r="AZ103" s="10" t="s">
        <v>281</v>
      </c>
      <c r="BA103" s="10" t="s">
        <v>281</v>
      </c>
      <c r="BB103" s="10" t="s">
        <v>281</v>
      </c>
      <c r="BC103" s="10" t="s">
        <v>281</v>
      </c>
      <c r="BE103" s="81">
        <v>0.13736056394868904</v>
      </c>
      <c r="BF103" s="10" t="s">
        <v>281</v>
      </c>
      <c r="BG103" s="81"/>
    </row>
    <row r="104" spans="1:59" x14ac:dyDescent="0.25">
      <c r="A104" s="54">
        <v>1936</v>
      </c>
      <c r="B104" s="10" t="s">
        <v>281</v>
      </c>
      <c r="C104" s="10" t="s">
        <v>281</v>
      </c>
      <c r="D104" s="10" t="s">
        <v>281</v>
      </c>
      <c r="E104" s="10" t="s">
        <v>281</v>
      </c>
      <c r="F104" s="10" t="s">
        <v>281</v>
      </c>
      <c r="G104" s="10" t="s">
        <v>281</v>
      </c>
      <c r="H104" s="10" t="s">
        <v>281</v>
      </c>
      <c r="I104" s="10" t="s">
        <v>281</v>
      </c>
      <c r="J104" s="10" t="s">
        <v>281</v>
      </c>
      <c r="K104" s="10" t="s">
        <v>281</v>
      </c>
      <c r="L104" s="10" t="s">
        <v>281</v>
      </c>
      <c r="M104" s="10" t="s">
        <v>281</v>
      </c>
      <c r="N104" s="10" t="s">
        <v>281</v>
      </c>
      <c r="O104" s="10" t="s">
        <v>281</v>
      </c>
      <c r="P104" s="10" t="s">
        <v>281</v>
      </c>
      <c r="Q104" s="10" t="s">
        <v>281</v>
      </c>
      <c r="R104" s="10" t="s">
        <v>281</v>
      </c>
      <c r="S104" s="10" t="s">
        <v>281</v>
      </c>
      <c r="T104" s="10" t="s">
        <v>281</v>
      </c>
      <c r="U104" s="10" t="s">
        <v>281</v>
      </c>
      <c r="V104" s="10" t="s">
        <v>281</v>
      </c>
      <c r="W104" s="10" t="s">
        <v>281</v>
      </c>
      <c r="X104" s="10" t="s">
        <v>281</v>
      </c>
      <c r="Y104" s="10" t="s">
        <v>281</v>
      </c>
      <c r="Z104" s="10" t="s">
        <v>281</v>
      </c>
      <c r="AA104" s="10">
        <v>2.9071056652325997</v>
      </c>
      <c r="AB104" s="10" t="s">
        <v>281</v>
      </c>
      <c r="AC104" s="10" t="s">
        <v>281</v>
      </c>
      <c r="AD104" s="10" t="s">
        <v>281</v>
      </c>
      <c r="AE104" s="10" t="s">
        <v>281</v>
      </c>
      <c r="AF104" s="10" t="s">
        <v>281</v>
      </c>
      <c r="AG104" s="10" t="s">
        <v>281</v>
      </c>
      <c r="AH104" s="10" t="s">
        <v>281</v>
      </c>
      <c r="AI104" s="10" t="s">
        <v>281</v>
      </c>
      <c r="AJ104" s="10" t="s">
        <v>281</v>
      </c>
      <c r="AK104" s="10" t="s">
        <v>281</v>
      </c>
      <c r="AL104" s="10" t="s">
        <v>281</v>
      </c>
      <c r="AM104" s="10" t="s">
        <v>281</v>
      </c>
      <c r="AN104" s="10" t="s">
        <v>281</v>
      </c>
      <c r="AO104" s="10" t="s">
        <v>281</v>
      </c>
      <c r="AP104" s="10" t="s">
        <v>281</v>
      </c>
      <c r="AQ104" s="10" t="s">
        <v>281</v>
      </c>
      <c r="AR104" s="10" t="s">
        <v>281</v>
      </c>
      <c r="AS104" s="10" t="s">
        <v>281</v>
      </c>
      <c r="AT104" s="10" t="s">
        <v>281</v>
      </c>
      <c r="AU104" s="10" t="s">
        <v>281</v>
      </c>
      <c r="AV104" s="10" t="s">
        <v>281</v>
      </c>
      <c r="AW104" s="10" t="s">
        <v>281</v>
      </c>
      <c r="AX104" s="10" t="s">
        <v>281</v>
      </c>
      <c r="AY104" s="10" t="s">
        <v>281</v>
      </c>
      <c r="AZ104" s="10" t="s">
        <v>281</v>
      </c>
      <c r="BA104" s="10" t="s">
        <v>281</v>
      </c>
      <c r="BB104" s="10" t="s">
        <v>281</v>
      </c>
      <c r="BC104" s="10" t="s">
        <v>281</v>
      </c>
      <c r="BE104" s="81">
        <v>0.13736056394868904</v>
      </c>
      <c r="BF104" s="10" t="s">
        <v>281</v>
      </c>
      <c r="BG104" s="81"/>
    </row>
    <row r="105" spans="1:59" x14ac:dyDescent="0.25">
      <c r="A105" s="54">
        <v>1937</v>
      </c>
      <c r="B105" s="10" t="s">
        <v>281</v>
      </c>
      <c r="C105" s="10" t="s">
        <v>281</v>
      </c>
      <c r="D105" s="10" t="s">
        <v>281</v>
      </c>
      <c r="E105" s="10" t="s">
        <v>281</v>
      </c>
      <c r="F105" s="10" t="s">
        <v>281</v>
      </c>
      <c r="G105" s="10" t="s">
        <v>281</v>
      </c>
      <c r="H105" s="10" t="s">
        <v>281</v>
      </c>
      <c r="I105" s="10" t="s">
        <v>281</v>
      </c>
      <c r="J105" s="10" t="s">
        <v>281</v>
      </c>
      <c r="K105" s="10" t="s">
        <v>281</v>
      </c>
      <c r="L105" s="10" t="s">
        <v>281</v>
      </c>
      <c r="M105" s="10" t="s">
        <v>281</v>
      </c>
      <c r="N105" s="10" t="s">
        <v>281</v>
      </c>
      <c r="O105" s="10" t="s">
        <v>281</v>
      </c>
      <c r="P105" s="10" t="s">
        <v>281</v>
      </c>
      <c r="Q105" s="10" t="s">
        <v>281</v>
      </c>
      <c r="R105" s="10" t="s">
        <v>281</v>
      </c>
      <c r="S105" s="10" t="s">
        <v>281</v>
      </c>
      <c r="T105" s="10" t="s">
        <v>281</v>
      </c>
      <c r="U105" s="10" t="s">
        <v>281</v>
      </c>
      <c r="V105" s="10" t="s">
        <v>281</v>
      </c>
      <c r="W105" s="10" t="s">
        <v>281</v>
      </c>
      <c r="X105" s="10" t="s">
        <v>281</v>
      </c>
      <c r="Y105" s="10" t="s">
        <v>281</v>
      </c>
      <c r="Z105" s="10" t="s">
        <v>281</v>
      </c>
      <c r="AA105" s="10">
        <v>3.2519188980877325</v>
      </c>
      <c r="AB105" s="10" t="s">
        <v>281</v>
      </c>
      <c r="AC105" s="10" t="s">
        <v>281</v>
      </c>
      <c r="AD105" s="10" t="s">
        <v>281</v>
      </c>
      <c r="AE105" s="10" t="s">
        <v>281</v>
      </c>
      <c r="AF105" s="10" t="s">
        <v>281</v>
      </c>
      <c r="AG105" s="10" t="s">
        <v>281</v>
      </c>
      <c r="AH105" s="10" t="s">
        <v>281</v>
      </c>
      <c r="AI105" s="10" t="s">
        <v>281</v>
      </c>
      <c r="AJ105" s="10" t="s">
        <v>281</v>
      </c>
      <c r="AK105" s="10" t="s">
        <v>281</v>
      </c>
      <c r="AL105" s="10" t="s">
        <v>281</v>
      </c>
      <c r="AM105" s="10" t="s">
        <v>281</v>
      </c>
      <c r="AN105" s="10" t="s">
        <v>281</v>
      </c>
      <c r="AO105" s="10" t="s">
        <v>281</v>
      </c>
      <c r="AP105" s="10" t="s">
        <v>281</v>
      </c>
      <c r="AQ105" s="10" t="s">
        <v>281</v>
      </c>
      <c r="AR105" s="10" t="s">
        <v>281</v>
      </c>
      <c r="AS105" s="10" t="s">
        <v>281</v>
      </c>
      <c r="AT105" s="10" t="s">
        <v>281</v>
      </c>
      <c r="AU105" s="10" t="s">
        <v>281</v>
      </c>
      <c r="AV105" s="10" t="s">
        <v>281</v>
      </c>
      <c r="AW105" s="10" t="s">
        <v>281</v>
      </c>
      <c r="AX105" s="10" t="s">
        <v>281</v>
      </c>
      <c r="AY105" s="10" t="s">
        <v>281</v>
      </c>
      <c r="AZ105" s="10" t="s">
        <v>281</v>
      </c>
      <c r="BA105" s="10" t="s">
        <v>281</v>
      </c>
      <c r="BB105" s="10" t="s">
        <v>281</v>
      </c>
      <c r="BC105" s="10" t="s">
        <v>281</v>
      </c>
      <c r="BE105" s="81">
        <v>0.13736056394868904</v>
      </c>
      <c r="BF105" s="10" t="s">
        <v>281</v>
      </c>
      <c r="BG105" s="81"/>
    </row>
    <row r="106" spans="1:59" x14ac:dyDescent="0.25">
      <c r="A106" s="54">
        <v>1938</v>
      </c>
      <c r="B106" s="10" t="s">
        <v>281</v>
      </c>
      <c r="C106" s="10" t="s">
        <v>281</v>
      </c>
      <c r="D106" s="10" t="s">
        <v>281</v>
      </c>
      <c r="E106" s="10" t="s">
        <v>281</v>
      </c>
      <c r="F106" s="10" t="s">
        <v>281</v>
      </c>
      <c r="G106" s="10" t="s">
        <v>281</v>
      </c>
      <c r="H106" s="10" t="s">
        <v>281</v>
      </c>
      <c r="I106" s="10" t="s">
        <v>281</v>
      </c>
      <c r="J106" s="10" t="s">
        <v>281</v>
      </c>
      <c r="K106" s="10" t="s">
        <v>281</v>
      </c>
      <c r="L106" s="10" t="s">
        <v>281</v>
      </c>
      <c r="M106" s="10" t="s">
        <v>281</v>
      </c>
      <c r="N106" s="10" t="s">
        <v>281</v>
      </c>
      <c r="O106" s="10" t="s">
        <v>281</v>
      </c>
      <c r="P106" s="10" t="s">
        <v>281</v>
      </c>
      <c r="Q106" s="10" t="s">
        <v>281</v>
      </c>
      <c r="R106" s="10" t="s">
        <v>281</v>
      </c>
      <c r="S106" s="10" t="s">
        <v>281</v>
      </c>
      <c r="T106" s="10" t="s">
        <v>281</v>
      </c>
      <c r="U106" s="10" t="s">
        <v>281</v>
      </c>
      <c r="V106" s="10" t="s">
        <v>281</v>
      </c>
      <c r="W106" s="10" t="s">
        <v>281</v>
      </c>
      <c r="X106" s="10" t="s">
        <v>281</v>
      </c>
      <c r="Y106" s="10" t="s">
        <v>281</v>
      </c>
      <c r="Z106" s="10" t="s">
        <v>281</v>
      </c>
      <c r="AA106" s="10">
        <v>3.2746821342041508</v>
      </c>
      <c r="AB106" s="10" t="s">
        <v>281</v>
      </c>
      <c r="AC106" s="10" t="s">
        <v>281</v>
      </c>
      <c r="AD106" s="10" t="s">
        <v>281</v>
      </c>
      <c r="AE106" s="10" t="s">
        <v>281</v>
      </c>
      <c r="AF106" s="10" t="s">
        <v>281</v>
      </c>
      <c r="AG106" s="10" t="s">
        <v>281</v>
      </c>
      <c r="AH106" s="10" t="s">
        <v>281</v>
      </c>
      <c r="AI106" s="10" t="s">
        <v>281</v>
      </c>
      <c r="AJ106" s="10" t="s">
        <v>281</v>
      </c>
      <c r="AK106" s="10" t="s">
        <v>281</v>
      </c>
      <c r="AL106" s="10" t="s">
        <v>281</v>
      </c>
      <c r="AM106" s="10" t="s">
        <v>281</v>
      </c>
      <c r="AN106" s="10" t="s">
        <v>281</v>
      </c>
      <c r="AO106" s="10" t="s">
        <v>281</v>
      </c>
      <c r="AP106" s="10" t="s">
        <v>281</v>
      </c>
      <c r="AQ106" s="10" t="s">
        <v>281</v>
      </c>
      <c r="AR106" s="10" t="s">
        <v>281</v>
      </c>
      <c r="AS106" s="10" t="s">
        <v>281</v>
      </c>
      <c r="AT106" s="10" t="s">
        <v>281</v>
      </c>
      <c r="AU106" s="10" t="s">
        <v>281</v>
      </c>
      <c r="AV106" s="10" t="s">
        <v>281</v>
      </c>
      <c r="AW106" s="10" t="s">
        <v>281</v>
      </c>
      <c r="AX106" s="10" t="s">
        <v>281</v>
      </c>
      <c r="AY106" s="10" t="s">
        <v>281</v>
      </c>
      <c r="AZ106" s="10" t="s">
        <v>281</v>
      </c>
      <c r="BA106" s="10" t="s">
        <v>281</v>
      </c>
      <c r="BB106" s="10" t="s">
        <v>281</v>
      </c>
      <c r="BC106" s="10" t="s">
        <v>281</v>
      </c>
      <c r="BE106" s="81">
        <v>0.13736056394868904</v>
      </c>
      <c r="BF106" s="10" t="s">
        <v>281</v>
      </c>
      <c r="BG106" s="81"/>
    </row>
    <row r="107" spans="1:59" x14ac:dyDescent="0.25">
      <c r="A107" s="54">
        <v>1939</v>
      </c>
      <c r="B107" s="10" t="s">
        <v>281</v>
      </c>
      <c r="C107" s="10" t="s">
        <v>281</v>
      </c>
      <c r="D107" s="10" t="s">
        <v>281</v>
      </c>
      <c r="E107" s="10" t="s">
        <v>281</v>
      </c>
      <c r="F107" s="10" t="s">
        <v>281</v>
      </c>
      <c r="G107" s="10" t="s">
        <v>281</v>
      </c>
      <c r="H107" s="10" t="s">
        <v>281</v>
      </c>
      <c r="I107" s="10" t="s">
        <v>281</v>
      </c>
      <c r="J107" s="10" t="s">
        <v>281</v>
      </c>
      <c r="K107" s="10" t="s">
        <v>281</v>
      </c>
      <c r="L107" s="10" t="s">
        <v>281</v>
      </c>
      <c r="M107" s="10" t="s">
        <v>281</v>
      </c>
      <c r="N107" s="10" t="s">
        <v>281</v>
      </c>
      <c r="O107" s="10" t="s">
        <v>281</v>
      </c>
      <c r="P107" s="10" t="s">
        <v>281</v>
      </c>
      <c r="Q107" s="10" t="s">
        <v>281</v>
      </c>
      <c r="R107" s="10" t="s">
        <v>281</v>
      </c>
      <c r="S107" s="10" t="s">
        <v>281</v>
      </c>
      <c r="T107" s="10" t="s">
        <v>281</v>
      </c>
      <c r="U107" s="10" t="s">
        <v>281</v>
      </c>
      <c r="V107" s="10" t="s">
        <v>281</v>
      </c>
      <c r="W107" s="10" t="s">
        <v>281</v>
      </c>
      <c r="X107" s="10" t="s">
        <v>281</v>
      </c>
      <c r="Y107" s="10" t="s">
        <v>281</v>
      </c>
      <c r="Z107" s="10" t="s">
        <v>281</v>
      </c>
      <c r="AA107" s="10">
        <v>3.2607598688071362</v>
      </c>
      <c r="AB107" s="10" t="s">
        <v>281</v>
      </c>
      <c r="AC107" s="10" t="s">
        <v>281</v>
      </c>
      <c r="AD107" s="10" t="s">
        <v>281</v>
      </c>
      <c r="AE107" s="10" t="s">
        <v>281</v>
      </c>
      <c r="AF107" s="10" t="s">
        <v>281</v>
      </c>
      <c r="AG107" s="10" t="s">
        <v>281</v>
      </c>
      <c r="AH107" s="10" t="s">
        <v>281</v>
      </c>
      <c r="AI107" s="10" t="s">
        <v>281</v>
      </c>
      <c r="AJ107" s="10" t="s">
        <v>281</v>
      </c>
      <c r="AK107" s="10" t="s">
        <v>281</v>
      </c>
      <c r="AL107" s="10" t="s">
        <v>281</v>
      </c>
      <c r="AM107" s="10" t="s">
        <v>281</v>
      </c>
      <c r="AN107" s="10" t="s">
        <v>281</v>
      </c>
      <c r="AO107" s="10" t="s">
        <v>281</v>
      </c>
      <c r="AP107" s="10" t="s">
        <v>281</v>
      </c>
      <c r="AQ107" s="10" t="s">
        <v>281</v>
      </c>
      <c r="AR107" s="10" t="s">
        <v>281</v>
      </c>
      <c r="AS107" s="10" t="s">
        <v>281</v>
      </c>
      <c r="AT107" s="10" t="s">
        <v>281</v>
      </c>
      <c r="AU107" s="10" t="s">
        <v>281</v>
      </c>
      <c r="AV107" s="10" t="s">
        <v>281</v>
      </c>
      <c r="AW107" s="10" t="s">
        <v>281</v>
      </c>
      <c r="AX107" s="10" t="s">
        <v>281</v>
      </c>
      <c r="AY107" s="10" t="s">
        <v>281</v>
      </c>
      <c r="AZ107" s="10" t="s">
        <v>281</v>
      </c>
      <c r="BA107" s="10" t="s">
        <v>281</v>
      </c>
      <c r="BB107" s="10" t="s">
        <v>281</v>
      </c>
      <c r="BC107" s="10" t="s">
        <v>281</v>
      </c>
      <c r="BE107" s="81">
        <v>0.13736056394868904</v>
      </c>
      <c r="BF107" s="10" t="s">
        <v>281</v>
      </c>
      <c r="BG107" s="81"/>
    </row>
    <row r="108" spans="1:59" x14ac:dyDescent="0.25">
      <c r="A108" s="54">
        <v>1940</v>
      </c>
      <c r="B108" s="10" t="s">
        <v>281</v>
      </c>
      <c r="C108" s="10" t="s">
        <v>281</v>
      </c>
      <c r="D108" s="10" t="s">
        <v>281</v>
      </c>
      <c r="E108" s="10" t="s">
        <v>281</v>
      </c>
      <c r="F108" s="10" t="s">
        <v>281</v>
      </c>
      <c r="G108" s="10" t="s">
        <v>281</v>
      </c>
      <c r="H108" s="10" t="s">
        <v>281</v>
      </c>
      <c r="I108" s="10" t="s">
        <v>281</v>
      </c>
      <c r="J108" s="10" t="s">
        <v>281</v>
      </c>
      <c r="K108" s="10" t="s">
        <v>281</v>
      </c>
      <c r="L108" s="10" t="s">
        <v>281</v>
      </c>
      <c r="M108" s="10" t="s">
        <v>281</v>
      </c>
      <c r="N108" s="10" t="s">
        <v>281</v>
      </c>
      <c r="O108" s="10" t="s">
        <v>281</v>
      </c>
      <c r="P108" s="10" t="s">
        <v>281</v>
      </c>
      <c r="Q108" s="10" t="s">
        <v>281</v>
      </c>
      <c r="R108" s="10" t="s">
        <v>281</v>
      </c>
      <c r="S108" s="10" t="s">
        <v>281</v>
      </c>
      <c r="T108" s="10" t="s">
        <v>281</v>
      </c>
      <c r="U108" s="10" t="s">
        <v>281</v>
      </c>
      <c r="V108" s="10" t="s">
        <v>281</v>
      </c>
      <c r="W108" s="10" t="s">
        <v>281</v>
      </c>
      <c r="X108" s="10" t="s">
        <v>281</v>
      </c>
      <c r="Y108" s="10" t="s">
        <v>281</v>
      </c>
      <c r="Z108" s="10" t="s">
        <v>281</v>
      </c>
      <c r="AA108" s="10">
        <v>3.4599614649763755</v>
      </c>
      <c r="AB108" s="10" t="s">
        <v>281</v>
      </c>
      <c r="AC108" s="10" t="s">
        <v>281</v>
      </c>
      <c r="AD108" s="10" t="s">
        <v>281</v>
      </c>
      <c r="AE108" s="10" t="s">
        <v>281</v>
      </c>
      <c r="AF108" s="10" t="s">
        <v>281</v>
      </c>
      <c r="AG108" s="10" t="s">
        <v>281</v>
      </c>
      <c r="AH108" s="10" t="s">
        <v>281</v>
      </c>
      <c r="AI108" s="10" t="s">
        <v>281</v>
      </c>
      <c r="AJ108" s="10" t="s">
        <v>281</v>
      </c>
      <c r="AK108" s="10" t="s">
        <v>281</v>
      </c>
      <c r="AL108" s="10" t="s">
        <v>281</v>
      </c>
      <c r="AM108" s="10" t="s">
        <v>281</v>
      </c>
      <c r="AN108" s="10" t="s">
        <v>281</v>
      </c>
      <c r="AO108" s="10" t="s">
        <v>281</v>
      </c>
      <c r="AP108" s="10" t="s">
        <v>281</v>
      </c>
      <c r="AQ108" s="10" t="s">
        <v>281</v>
      </c>
      <c r="AR108" s="10" t="s">
        <v>281</v>
      </c>
      <c r="AS108" s="10" t="s">
        <v>281</v>
      </c>
      <c r="AT108" s="10" t="s">
        <v>281</v>
      </c>
      <c r="AU108" s="10" t="s">
        <v>281</v>
      </c>
      <c r="AV108" s="10" t="s">
        <v>281</v>
      </c>
      <c r="AW108" s="10" t="s">
        <v>281</v>
      </c>
      <c r="AX108" s="10" t="s">
        <v>281</v>
      </c>
      <c r="AY108" s="10" t="s">
        <v>281</v>
      </c>
      <c r="AZ108" s="10" t="s">
        <v>281</v>
      </c>
      <c r="BA108" s="10" t="s">
        <v>281</v>
      </c>
      <c r="BB108" s="10" t="s">
        <v>281</v>
      </c>
      <c r="BC108" s="10" t="s">
        <v>281</v>
      </c>
      <c r="BE108" s="81">
        <v>0.13736056394868901</v>
      </c>
      <c r="BF108" s="10" t="s">
        <v>281</v>
      </c>
      <c r="BG108" s="81"/>
    </row>
    <row r="109" spans="1:59" x14ac:dyDescent="0.25">
      <c r="A109" s="54">
        <v>1941</v>
      </c>
      <c r="B109" s="10" t="s">
        <v>281</v>
      </c>
      <c r="C109" s="10" t="s">
        <v>281</v>
      </c>
      <c r="D109" s="10" t="s">
        <v>281</v>
      </c>
      <c r="E109" s="10" t="s">
        <v>281</v>
      </c>
      <c r="F109" s="10" t="s">
        <v>281</v>
      </c>
      <c r="G109" s="10" t="s">
        <v>281</v>
      </c>
      <c r="H109" s="10" t="s">
        <v>281</v>
      </c>
      <c r="I109" s="10" t="s">
        <v>281</v>
      </c>
      <c r="J109" s="10" t="s">
        <v>281</v>
      </c>
      <c r="K109" s="10" t="s">
        <v>281</v>
      </c>
      <c r="L109" s="10" t="s">
        <v>281</v>
      </c>
      <c r="M109" s="10" t="s">
        <v>281</v>
      </c>
      <c r="N109" s="10" t="s">
        <v>281</v>
      </c>
      <c r="O109" s="10" t="s">
        <v>281</v>
      </c>
      <c r="P109" s="10" t="s">
        <v>281</v>
      </c>
      <c r="Q109" s="10" t="s">
        <v>281</v>
      </c>
      <c r="R109" s="10" t="s">
        <v>281</v>
      </c>
      <c r="S109" s="10" t="s">
        <v>281</v>
      </c>
      <c r="T109" s="10" t="s">
        <v>281</v>
      </c>
      <c r="U109" s="10" t="s">
        <v>281</v>
      </c>
      <c r="V109" s="10" t="s">
        <v>281</v>
      </c>
      <c r="W109" s="10" t="s">
        <v>281</v>
      </c>
      <c r="X109" s="10" t="s">
        <v>281</v>
      </c>
      <c r="Y109" s="10" t="s">
        <v>281</v>
      </c>
      <c r="Z109" s="10" t="s">
        <v>281</v>
      </c>
      <c r="AA109" s="10">
        <v>3.6891816775546205</v>
      </c>
      <c r="AB109" s="10" t="s">
        <v>281</v>
      </c>
      <c r="AC109" s="10" t="s">
        <v>281</v>
      </c>
      <c r="AD109" s="10" t="s">
        <v>281</v>
      </c>
      <c r="AE109" s="10" t="s">
        <v>281</v>
      </c>
      <c r="AF109" s="10" t="s">
        <v>281</v>
      </c>
      <c r="AG109" s="10" t="s">
        <v>281</v>
      </c>
      <c r="AH109" s="10" t="s">
        <v>281</v>
      </c>
      <c r="AI109" s="10" t="s">
        <v>281</v>
      </c>
      <c r="AJ109" s="10" t="s">
        <v>281</v>
      </c>
      <c r="AK109" s="10" t="s">
        <v>281</v>
      </c>
      <c r="AL109" s="10" t="s">
        <v>281</v>
      </c>
      <c r="AM109" s="10" t="s">
        <v>281</v>
      </c>
      <c r="AN109" s="10" t="s">
        <v>281</v>
      </c>
      <c r="AO109" s="10" t="s">
        <v>281</v>
      </c>
      <c r="AP109" s="10" t="s">
        <v>281</v>
      </c>
      <c r="AQ109" s="10" t="s">
        <v>281</v>
      </c>
      <c r="AR109" s="10" t="s">
        <v>281</v>
      </c>
      <c r="AS109" s="10" t="s">
        <v>281</v>
      </c>
      <c r="AT109" s="10" t="s">
        <v>281</v>
      </c>
      <c r="AU109" s="10" t="s">
        <v>281</v>
      </c>
      <c r="AV109" s="10" t="s">
        <v>281</v>
      </c>
      <c r="AW109" s="10" t="s">
        <v>281</v>
      </c>
      <c r="AX109" s="10" t="s">
        <v>281</v>
      </c>
      <c r="AY109" s="10" t="s">
        <v>281</v>
      </c>
      <c r="AZ109" s="10" t="s">
        <v>281</v>
      </c>
      <c r="BA109" s="10" t="s">
        <v>281</v>
      </c>
      <c r="BB109" s="10" t="s">
        <v>281</v>
      </c>
      <c r="BC109" s="10" t="s">
        <v>281</v>
      </c>
      <c r="BE109" s="81">
        <v>0.13736056394868904</v>
      </c>
      <c r="BF109" s="10" t="s">
        <v>281</v>
      </c>
      <c r="BG109" s="81"/>
    </row>
    <row r="110" spans="1:59" x14ac:dyDescent="0.25">
      <c r="A110" s="54">
        <v>1942</v>
      </c>
      <c r="B110" s="10" t="s">
        <v>281</v>
      </c>
      <c r="C110" s="10" t="s">
        <v>281</v>
      </c>
      <c r="D110" s="10" t="s">
        <v>281</v>
      </c>
      <c r="E110" s="10" t="s">
        <v>281</v>
      </c>
      <c r="F110" s="10" t="s">
        <v>281</v>
      </c>
      <c r="G110" s="10" t="s">
        <v>281</v>
      </c>
      <c r="H110" s="10" t="s">
        <v>281</v>
      </c>
      <c r="I110" s="10" t="s">
        <v>281</v>
      </c>
      <c r="J110" s="10" t="s">
        <v>281</v>
      </c>
      <c r="K110" s="10" t="s">
        <v>281</v>
      </c>
      <c r="L110" s="10" t="s">
        <v>281</v>
      </c>
      <c r="M110" s="10" t="s">
        <v>281</v>
      </c>
      <c r="N110" s="10" t="s">
        <v>281</v>
      </c>
      <c r="O110" s="10" t="s">
        <v>281</v>
      </c>
      <c r="P110" s="10" t="s">
        <v>281</v>
      </c>
      <c r="Q110" s="10" t="s">
        <v>281</v>
      </c>
      <c r="R110" s="10" t="s">
        <v>281</v>
      </c>
      <c r="S110" s="10" t="s">
        <v>281</v>
      </c>
      <c r="T110" s="10" t="s">
        <v>281</v>
      </c>
      <c r="U110" s="10" t="s">
        <v>281</v>
      </c>
      <c r="V110" s="10" t="s">
        <v>281</v>
      </c>
      <c r="W110" s="10" t="s">
        <v>281</v>
      </c>
      <c r="X110" s="10" t="s">
        <v>281</v>
      </c>
      <c r="Y110" s="10" t="s">
        <v>281</v>
      </c>
      <c r="Z110" s="10" t="s">
        <v>281</v>
      </c>
      <c r="AA110" s="10">
        <v>3.490329455153796</v>
      </c>
      <c r="AB110" s="10" t="s">
        <v>281</v>
      </c>
      <c r="AC110" s="10" t="s">
        <v>281</v>
      </c>
      <c r="AD110" s="10" t="s">
        <v>281</v>
      </c>
      <c r="AE110" s="10" t="s">
        <v>281</v>
      </c>
      <c r="AF110" s="10" t="s">
        <v>281</v>
      </c>
      <c r="AG110" s="10" t="s">
        <v>281</v>
      </c>
      <c r="AH110" s="10" t="s">
        <v>281</v>
      </c>
      <c r="AI110" s="10" t="s">
        <v>281</v>
      </c>
      <c r="AJ110" s="10" t="s">
        <v>281</v>
      </c>
      <c r="AK110" s="10" t="s">
        <v>281</v>
      </c>
      <c r="AL110" s="10" t="s">
        <v>281</v>
      </c>
      <c r="AM110" s="10" t="s">
        <v>281</v>
      </c>
      <c r="AN110" s="10" t="s">
        <v>281</v>
      </c>
      <c r="AO110" s="10" t="s">
        <v>281</v>
      </c>
      <c r="AP110" s="10" t="s">
        <v>281</v>
      </c>
      <c r="AQ110" s="10" t="s">
        <v>281</v>
      </c>
      <c r="AR110" s="10" t="s">
        <v>281</v>
      </c>
      <c r="AS110" s="10" t="s">
        <v>281</v>
      </c>
      <c r="AT110" s="10" t="s">
        <v>281</v>
      </c>
      <c r="AU110" s="10" t="s">
        <v>281</v>
      </c>
      <c r="AV110" s="10" t="s">
        <v>281</v>
      </c>
      <c r="AW110" s="10" t="s">
        <v>281</v>
      </c>
      <c r="AX110" s="10" t="s">
        <v>281</v>
      </c>
      <c r="AY110" s="10" t="s">
        <v>281</v>
      </c>
      <c r="AZ110" s="10" t="s">
        <v>281</v>
      </c>
      <c r="BA110" s="10" t="s">
        <v>281</v>
      </c>
      <c r="BB110" s="10" t="s">
        <v>281</v>
      </c>
      <c r="BC110" s="10" t="s">
        <v>281</v>
      </c>
      <c r="BE110" s="81">
        <v>0.13736056394868901</v>
      </c>
      <c r="BF110" s="10" t="s">
        <v>281</v>
      </c>
      <c r="BG110" s="81"/>
    </row>
    <row r="111" spans="1:59" x14ac:dyDescent="0.25">
      <c r="A111" s="54">
        <v>1943</v>
      </c>
      <c r="B111" s="10" t="s">
        <v>281</v>
      </c>
      <c r="C111" s="10" t="s">
        <v>281</v>
      </c>
      <c r="D111" s="10" t="s">
        <v>281</v>
      </c>
      <c r="E111" s="10" t="s">
        <v>281</v>
      </c>
      <c r="F111" s="10" t="s">
        <v>281</v>
      </c>
      <c r="G111" s="10" t="s">
        <v>281</v>
      </c>
      <c r="H111" s="10" t="s">
        <v>281</v>
      </c>
      <c r="I111" s="10" t="s">
        <v>281</v>
      </c>
      <c r="J111" s="10" t="s">
        <v>281</v>
      </c>
      <c r="K111" s="10" t="s">
        <v>281</v>
      </c>
      <c r="L111" s="10" t="s">
        <v>281</v>
      </c>
      <c r="M111" s="10" t="s">
        <v>281</v>
      </c>
      <c r="N111" s="10" t="s">
        <v>281</v>
      </c>
      <c r="O111" s="10" t="s">
        <v>281</v>
      </c>
      <c r="P111" s="10" t="s">
        <v>281</v>
      </c>
      <c r="Q111" s="10" t="s">
        <v>281</v>
      </c>
      <c r="R111" s="10" t="s">
        <v>281</v>
      </c>
      <c r="S111" s="10" t="s">
        <v>281</v>
      </c>
      <c r="T111" s="10" t="s">
        <v>281</v>
      </c>
      <c r="U111" s="10" t="s">
        <v>281</v>
      </c>
      <c r="V111" s="10" t="s">
        <v>281</v>
      </c>
      <c r="W111" s="10" t="s">
        <v>281</v>
      </c>
      <c r="X111" s="10" t="s">
        <v>281</v>
      </c>
      <c r="Y111" s="10" t="s">
        <v>281</v>
      </c>
      <c r="Z111" s="10" t="s">
        <v>281</v>
      </c>
      <c r="AA111" s="10">
        <v>3.848609377355646</v>
      </c>
      <c r="AB111" s="10" t="s">
        <v>281</v>
      </c>
      <c r="AC111" s="10" t="s">
        <v>281</v>
      </c>
      <c r="AD111" s="10" t="s">
        <v>281</v>
      </c>
      <c r="AE111" s="10" t="s">
        <v>281</v>
      </c>
      <c r="AF111" s="10" t="s">
        <v>281</v>
      </c>
      <c r="AG111" s="10" t="s">
        <v>281</v>
      </c>
      <c r="AH111" s="10" t="s">
        <v>281</v>
      </c>
      <c r="AI111" s="10" t="s">
        <v>281</v>
      </c>
      <c r="AJ111" s="10" t="s">
        <v>281</v>
      </c>
      <c r="AK111" s="10" t="s">
        <v>281</v>
      </c>
      <c r="AL111" s="10" t="s">
        <v>281</v>
      </c>
      <c r="AM111" s="10" t="s">
        <v>281</v>
      </c>
      <c r="AN111" s="10" t="s">
        <v>281</v>
      </c>
      <c r="AO111" s="10" t="s">
        <v>281</v>
      </c>
      <c r="AP111" s="10" t="s">
        <v>281</v>
      </c>
      <c r="AQ111" s="10" t="s">
        <v>281</v>
      </c>
      <c r="AR111" s="10" t="s">
        <v>281</v>
      </c>
      <c r="AS111" s="10" t="s">
        <v>281</v>
      </c>
      <c r="AT111" s="10" t="s">
        <v>281</v>
      </c>
      <c r="AU111" s="10" t="s">
        <v>281</v>
      </c>
      <c r="AV111" s="10" t="s">
        <v>281</v>
      </c>
      <c r="AW111" s="10" t="s">
        <v>281</v>
      </c>
      <c r="AX111" s="10" t="s">
        <v>281</v>
      </c>
      <c r="AY111" s="10" t="s">
        <v>281</v>
      </c>
      <c r="AZ111" s="10" t="s">
        <v>281</v>
      </c>
      <c r="BA111" s="10" t="s">
        <v>281</v>
      </c>
      <c r="BB111" s="10" t="s">
        <v>281</v>
      </c>
      <c r="BC111" s="10" t="s">
        <v>281</v>
      </c>
      <c r="BE111" s="81">
        <v>0.13736056394868904</v>
      </c>
      <c r="BF111" s="10" t="s">
        <v>281</v>
      </c>
      <c r="BG111" s="81"/>
    </row>
    <row r="112" spans="1:59" x14ac:dyDescent="0.25">
      <c r="A112" s="54">
        <v>1944</v>
      </c>
      <c r="B112" s="10" t="s">
        <v>281</v>
      </c>
      <c r="C112" s="10" t="s">
        <v>281</v>
      </c>
      <c r="D112" s="10" t="s">
        <v>281</v>
      </c>
      <c r="E112" s="10" t="s">
        <v>281</v>
      </c>
      <c r="F112" s="10" t="s">
        <v>281</v>
      </c>
      <c r="G112" s="10" t="s">
        <v>281</v>
      </c>
      <c r="H112" s="10" t="s">
        <v>281</v>
      </c>
      <c r="I112" s="10" t="s">
        <v>281</v>
      </c>
      <c r="J112" s="10" t="s">
        <v>281</v>
      </c>
      <c r="K112" s="10" t="s">
        <v>281</v>
      </c>
      <c r="L112" s="10" t="s">
        <v>281</v>
      </c>
      <c r="M112" s="10" t="s">
        <v>281</v>
      </c>
      <c r="N112" s="10" t="s">
        <v>281</v>
      </c>
      <c r="O112" s="10" t="s">
        <v>281</v>
      </c>
      <c r="P112" s="10" t="s">
        <v>281</v>
      </c>
      <c r="Q112" s="10" t="s">
        <v>281</v>
      </c>
      <c r="R112" s="10" t="s">
        <v>281</v>
      </c>
      <c r="S112" s="10" t="s">
        <v>281</v>
      </c>
      <c r="T112" s="10" t="s">
        <v>281</v>
      </c>
      <c r="U112" s="10" t="s">
        <v>281</v>
      </c>
      <c r="V112" s="10" t="s">
        <v>281</v>
      </c>
      <c r="W112" s="10" t="s">
        <v>281</v>
      </c>
      <c r="X112" s="10" t="s">
        <v>281</v>
      </c>
      <c r="Y112" s="10" t="s">
        <v>281</v>
      </c>
      <c r="Z112" s="10" t="s">
        <v>281</v>
      </c>
      <c r="AA112" s="10">
        <v>3.7270795034764115</v>
      </c>
      <c r="AB112" s="10" t="s">
        <v>281</v>
      </c>
      <c r="AC112" s="10" t="s">
        <v>281</v>
      </c>
      <c r="AD112" s="10" t="s">
        <v>281</v>
      </c>
      <c r="AE112" s="10" t="s">
        <v>281</v>
      </c>
      <c r="AF112" s="10" t="s">
        <v>281</v>
      </c>
      <c r="AG112" s="10" t="s">
        <v>281</v>
      </c>
      <c r="AH112" s="10" t="s">
        <v>281</v>
      </c>
      <c r="AI112" s="10" t="s">
        <v>281</v>
      </c>
      <c r="AJ112" s="10" t="s">
        <v>281</v>
      </c>
      <c r="AK112" s="10" t="s">
        <v>281</v>
      </c>
      <c r="AL112" s="10" t="s">
        <v>281</v>
      </c>
      <c r="AM112" s="10" t="s">
        <v>281</v>
      </c>
      <c r="AN112" s="10" t="s">
        <v>281</v>
      </c>
      <c r="AO112" s="10" t="s">
        <v>281</v>
      </c>
      <c r="AP112" s="10" t="s">
        <v>281</v>
      </c>
      <c r="AQ112" s="10" t="s">
        <v>281</v>
      </c>
      <c r="AR112" s="10" t="s">
        <v>281</v>
      </c>
      <c r="AS112" s="10" t="s">
        <v>281</v>
      </c>
      <c r="AT112" s="10" t="s">
        <v>281</v>
      </c>
      <c r="AU112" s="10" t="s">
        <v>281</v>
      </c>
      <c r="AV112" s="10" t="s">
        <v>281</v>
      </c>
      <c r="AW112" s="10" t="s">
        <v>281</v>
      </c>
      <c r="AX112" s="10" t="s">
        <v>281</v>
      </c>
      <c r="AY112" s="10" t="s">
        <v>281</v>
      </c>
      <c r="AZ112" s="10" t="s">
        <v>281</v>
      </c>
      <c r="BA112" s="10" t="s">
        <v>281</v>
      </c>
      <c r="BB112" s="10" t="s">
        <v>281</v>
      </c>
      <c r="BC112" s="10" t="s">
        <v>281</v>
      </c>
      <c r="BE112" s="81">
        <v>0.13736056394868901</v>
      </c>
      <c r="BF112" s="10" t="s">
        <v>281</v>
      </c>
      <c r="BG112" s="81"/>
    </row>
    <row r="113" spans="1:59" x14ac:dyDescent="0.25">
      <c r="A113" s="54">
        <v>1945</v>
      </c>
      <c r="B113" s="10" t="s">
        <v>281</v>
      </c>
      <c r="C113" s="10" t="s">
        <v>281</v>
      </c>
      <c r="D113" s="10" t="s">
        <v>281</v>
      </c>
      <c r="E113" s="10" t="s">
        <v>281</v>
      </c>
      <c r="F113" s="10" t="s">
        <v>281</v>
      </c>
      <c r="G113" s="10" t="s">
        <v>281</v>
      </c>
      <c r="H113" s="10" t="s">
        <v>281</v>
      </c>
      <c r="I113" s="10" t="s">
        <v>281</v>
      </c>
      <c r="J113" s="10" t="s">
        <v>281</v>
      </c>
      <c r="K113" s="10" t="s">
        <v>281</v>
      </c>
      <c r="L113" s="10" t="s">
        <v>281</v>
      </c>
      <c r="M113" s="10" t="s">
        <v>281</v>
      </c>
      <c r="N113" s="10" t="s">
        <v>281</v>
      </c>
      <c r="O113" s="10" t="s">
        <v>281</v>
      </c>
      <c r="P113" s="10" t="s">
        <v>281</v>
      </c>
      <c r="Q113" s="10" t="s">
        <v>281</v>
      </c>
      <c r="R113" s="10" t="s">
        <v>281</v>
      </c>
      <c r="S113" s="10" t="s">
        <v>281</v>
      </c>
      <c r="T113" s="10" t="s">
        <v>281</v>
      </c>
      <c r="U113" s="10" t="s">
        <v>281</v>
      </c>
      <c r="V113" s="10" t="s">
        <v>281</v>
      </c>
      <c r="W113" s="10" t="s">
        <v>281</v>
      </c>
      <c r="X113" s="10" t="s">
        <v>281</v>
      </c>
      <c r="Y113" s="10" t="s">
        <v>281</v>
      </c>
      <c r="Z113" s="10" t="s">
        <v>281</v>
      </c>
      <c r="AA113" s="10">
        <v>3.7233510111006543</v>
      </c>
      <c r="AB113" s="10" t="s">
        <v>281</v>
      </c>
      <c r="AC113" s="10" t="s">
        <v>281</v>
      </c>
      <c r="AD113" s="10" t="s">
        <v>281</v>
      </c>
      <c r="AE113" s="10" t="s">
        <v>281</v>
      </c>
      <c r="AF113" s="10" t="s">
        <v>281</v>
      </c>
      <c r="AG113" s="10" t="s">
        <v>281</v>
      </c>
      <c r="AH113" s="10" t="s">
        <v>281</v>
      </c>
      <c r="AI113" s="10" t="s">
        <v>281</v>
      </c>
      <c r="AJ113" s="10" t="s">
        <v>281</v>
      </c>
      <c r="AK113" s="10" t="s">
        <v>281</v>
      </c>
      <c r="AL113" s="10" t="s">
        <v>281</v>
      </c>
      <c r="AM113" s="10" t="s">
        <v>281</v>
      </c>
      <c r="AN113" s="10" t="s">
        <v>281</v>
      </c>
      <c r="AO113" s="10" t="s">
        <v>281</v>
      </c>
      <c r="AP113" s="10" t="s">
        <v>281</v>
      </c>
      <c r="AQ113" s="10" t="s">
        <v>281</v>
      </c>
      <c r="AR113" s="10" t="s">
        <v>281</v>
      </c>
      <c r="AS113" s="10" t="s">
        <v>281</v>
      </c>
      <c r="AT113" s="10" t="s">
        <v>281</v>
      </c>
      <c r="AU113" s="10" t="s">
        <v>281</v>
      </c>
      <c r="AV113" s="10" t="s">
        <v>281</v>
      </c>
      <c r="AW113" s="10" t="s">
        <v>281</v>
      </c>
      <c r="AX113" s="10" t="s">
        <v>281</v>
      </c>
      <c r="AY113" s="10" t="s">
        <v>281</v>
      </c>
      <c r="AZ113" s="10" t="s">
        <v>281</v>
      </c>
      <c r="BA113" s="10" t="s">
        <v>281</v>
      </c>
      <c r="BB113" s="10" t="s">
        <v>281</v>
      </c>
      <c r="BC113" s="10" t="s">
        <v>281</v>
      </c>
      <c r="BE113" s="81">
        <v>0.13736056394868901</v>
      </c>
      <c r="BF113" s="10" t="s">
        <v>281</v>
      </c>
      <c r="BG113" s="81"/>
    </row>
    <row r="114" spans="1:59" x14ac:dyDescent="0.25">
      <c r="A114" s="54">
        <v>1946</v>
      </c>
      <c r="B114" s="10" t="s">
        <v>281</v>
      </c>
      <c r="C114" s="10" t="s">
        <v>281</v>
      </c>
      <c r="D114" s="10" t="s">
        <v>281</v>
      </c>
      <c r="E114" s="10" t="s">
        <v>281</v>
      </c>
      <c r="F114" s="10" t="s">
        <v>281</v>
      </c>
      <c r="G114" s="10" t="s">
        <v>281</v>
      </c>
      <c r="H114" s="10" t="s">
        <v>281</v>
      </c>
      <c r="I114" s="10" t="s">
        <v>281</v>
      </c>
      <c r="J114" s="10" t="s">
        <v>281</v>
      </c>
      <c r="K114" s="10" t="s">
        <v>281</v>
      </c>
      <c r="L114" s="10" t="s">
        <v>281</v>
      </c>
      <c r="M114" s="10" t="s">
        <v>281</v>
      </c>
      <c r="N114" s="10" t="s">
        <v>281</v>
      </c>
      <c r="O114" s="10" t="s">
        <v>281</v>
      </c>
      <c r="P114" s="10" t="s">
        <v>281</v>
      </c>
      <c r="Q114" s="10" t="s">
        <v>281</v>
      </c>
      <c r="R114" s="10" t="s">
        <v>281</v>
      </c>
      <c r="S114" s="10" t="s">
        <v>281</v>
      </c>
      <c r="T114" s="10" t="s">
        <v>281</v>
      </c>
      <c r="U114" s="10" t="s">
        <v>281</v>
      </c>
      <c r="V114" s="10" t="s">
        <v>281</v>
      </c>
      <c r="W114" s="10" t="s">
        <v>281</v>
      </c>
      <c r="X114" s="10" t="s">
        <v>281</v>
      </c>
      <c r="Y114" s="10" t="s">
        <v>281</v>
      </c>
      <c r="Z114" s="10" t="s">
        <v>281</v>
      </c>
      <c r="AA114" s="10">
        <v>4.4309825157725307</v>
      </c>
      <c r="AB114" s="10" t="s">
        <v>281</v>
      </c>
      <c r="AC114" s="10" t="s">
        <v>281</v>
      </c>
      <c r="AD114" s="10" t="s">
        <v>281</v>
      </c>
      <c r="AE114" s="10" t="s">
        <v>281</v>
      </c>
      <c r="AF114" s="10" t="s">
        <v>281</v>
      </c>
      <c r="AG114" s="10" t="s">
        <v>281</v>
      </c>
      <c r="AH114" s="10" t="s">
        <v>281</v>
      </c>
      <c r="AI114" s="10" t="s">
        <v>281</v>
      </c>
      <c r="AJ114" s="10" t="s">
        <v>281</v>
      </c>
      <c r="AK114" s="10" t="s">
        <v>281</v>
      </c>
      <c r="AL114" s="10" t="s">
        <v>281</v>
      </c>
      <c r="AM114" s="10" t="s">
        <v>281</v>
      </c>
      <c r="AN114" s="10" t="s">
        <v>281</v>
      </c>
      <c r="AO114" s="10" t="s">
        <v>281</v>
      </c>
      <c r="AP114" s="10" t="s">
        <v>281</v>
      </c>
      <c r="AQ114" s="10" t="s">
        <v>281</v>
      </c>
      <c r="AR114" s="10" t="s">
        <v>281</v>
      </c>
      <c r="AS114" s="10" t="s">
        <v>281</v>
      </c>
      <c r="AT114" s="10" t="s">
        <v>281</v>
      </c>
      <c r="AU114" s="10" t="s">
        <v>281</v>
      </c>
      <c r="AV114" s="10" t="s">
        <v>281</v>
      </c>
      <c r="AW114" s="10" t="s">
        <v>281</v>
      </c>
      <c r="AX114" s="10" t="s">
        <v>281</v>
      </c>
      <c r="AY114" s="10" t="s">
        <v>281</v>
      </c>
      <c r="AZ114" s="10" t="s">
        <v>281</v>
      </c>
      <c r="BA114" s="10" t="s">
        <v>281</v>
      </c>
      <c r="BB114" s="10" t="s">
        <v>281</v>
      </c>
      <c r="BC114" s="10" t="s">
        <v>281</v>
      </c>
      <c r="BE114" s="81">
        <v>0.13736056394868904</v>
      </c>
      <c r="BF114" s="10" t="s">
        <v>281</v>
      </c>
      <c r="BG114" s="81"/>
    </row>
    <row r="115" spans="1:59" x14ac:dyDescent="0.25">
      <c r="A115" s="54">
        <v>1947</v>
      </c>
      <c r="B115" s="10" t="s">
        <v>281</v>
      </c>
      <c r="C115" s="10" t="s">
        <v>281</v>
      </c>
      <c r="D115" s="10" t="s">
        <v>281</v>
      </c>
      <c r="E115" s="10" t="s">
        <v>281</v>
      </c>
      <c r="F115" s="10" t="s">
        <v>281</v>
      </c>
      <c r="G115" s="10" t="s">
        <v>281</v>
      </c>
      <c r="H115" s="10" t="s">
        <v>281</v>
      </c>
      <c r="I115" s="10" t="s">
        <v>281</v>
      </c>
      <c r="J115" s="10" t="s">
        <v>281</v>
      </c>
      <c r="K115" s="10" t="s">
        <v>281</v>
      </c>
      <c r="L115" s="10" t="s">
        <v>281</v>
      </c>
      <c r="M115" s="10" t="s">
        <v>281</v>
      </c>
      <c r="N115" s="10" t="s">
        <v>281</v>
      </c>
      <c r="O115" s="10" t="s">
        <v>281</v>
      </c>
      <c r="P115" s="10" t="s">
        <v>281</v>
      </c>
      <c r="Q115" s="10" t="s">
        <v>281</v>
      </c>
      <c r="R115" s="10" t="s">
        <v>281</v>
      </c>
      <c r="S115" s="10" t="s">
        <v>281</v>
      </c>
      <c r="T115" s="10" t="s">
        <v>281</v>
      </c>
      <c r="U115" s="10" t="s">
        <v>281</v>
      </c>
      <c r="V115" s="10" t="s">
        <v>281</v>
      </c>
      <c r="W115" s="10" t="s">
        <v>281</v>
      </c>
      <c r="X115" s="10" t="s">
        <v>281</v>
      </c>
      <c r="Y115" s="10" t="s">
        <v>281</v>
      </c>
      <c r="Z115" s="10" t="s">
        <v>281</v>
      </c>
      <c r="AA115" s="10">
        <v>5.2318112284347125</v>
      </c>
      <c r="AB115" s="10" t="s">
        <v>281</v>
      </c>
      <c r="AC115" s="10" t="s">
        <v>281</v>
      </c>
      <c r="AD115" s="10" t="s">
        <v>281</v>
      </c>
      <c r="AE115" s="10" t="s">
        <v>281</v>
      </c>
      <c r="AF115" s="10" t="s">
        <v>281</v>
      </c>
      <c r="AG115" s="10" t="s">
        <v>281</v>
      </c>
      <c r="AH115" s="10" t="s">
        <v>281</v>
      </c>
      <c r="AI115" s="10" t="s">
        <v>281</v>
      </c>
      <c r="AJ115" s="10" t="s">
        <v>281</v>
      </c>
      <c r="AK115" s="10" t="s">
        <v>281</v>
      </c>
      <c r="AL115" s="10" t="s">
        <v>281</v>
      </c>
      <c r="AM115" s="10" t="s">
        <v>281</v>
      </c>
      <c r="AN115" s="10" t="s">
        <v>281</v>
      </c>
      <c r="AO115" s="10" t="s">
        <v>281</v>
      </c>
      <c r="AP115" s="10" t="s">
        <v>281</v>
      </c>
      <c r="AQ115" s="10" t="s">
        <v>281</v>
      </c>
      <c r="AR115" s="10" t="s">
        <v>281</v>
      </c>
      <c r="AS115" s="10" t="s">
        <v>281</v>
      </c>
      <c r="AT115" s="10" t="s">
        <v>281</v>
      </c>
      <c r="AU115" s="10" t="s">
        <v>281</v>
      </c>
      <c r="AV115" s="10" t="s">
        <v>281</v>
      </c>
      <c r="AW115" s="10" t="s">
        <v>281</v>
      </c>
      <c r="AX115" s="10" t="s">
        <v>281</v>
      </c>
      <c r="AY115" s="10" t="s">
        <v>281</v>
      </c>
      <c r="AZ115" s="10" t="s">
        <v>281</v>
      </c>
      <c r="BA115" s="10" t="s">
        <v>281</v>
      </c>
      <c r="BB115" s="10" t="s">
        <v>281</v>
      </c>
      <c r="BC115" s="10" t="s">
        <v>281</v>
      </c>
      <c r="BE115" s="81">
        <v>0.13736056394868904</v>
      </c>
      <c r="BF115" s="10" t="s">
        <v>281</v>
      </c>
      <c r="BG115" s="81"/>
    </row>
    <row r="116" spans="1:59" x14ac:dyDescent="0.25">
      <c r="A116" s="54">
        <v>1948</v>
      </c>
      <c r="B116" s="10" t="s">
        <v>281</v>
      </c>
      <c r="C116" s="10" t="s">
        <v>281</v>
      </c>
      <c r="D116" s="10" t="s">
        <v>281</v>
      </c>
      <c r="E116" s="10" t="s">
        <v>281</v>
      </c>
      <c r="F116" s="10" t="s">
        <v>281</v>
      </c>
      <c r="G116" s="10" t="s">
        <v>281</v>
      </c>
      <c r="H116" s="10" t="s">
        <v>281</v>
      </c>
      <c r="I116" s="10" t="s">
        <v>281</v>
      </c>
      <c r="J116" s="10" t="s">
        <v>281</v>
      </c>
      <c r="K116" s="10" t="s">
        <v>281</v>
      </c>
      <c r="L116" s="10" t="s">
        <v>281</v>
      </c>
      <c r="M116" s="10" t="s">
        <v>281</v>
      </c>
      <c r="N116" s="10" t="s">
        <v>281</v>
      </c>
      <c r="O116" s="10" t="s">
        <v>281</v>
      </c>
      <c r="P116" s="10" t="s">
        <v>281</v>
      </c>
      <c r="Q116" s="10" t="s">
        <v>281</v>
      </c>
      <c r="R116" s="10" t="s">
        <v>281</v>
      </c>
      <c r="S116" s="10" t="s">
        <v>281</v>
      </c>
      <c r="T116" s="10" t="s">
        <v>281</v>
      </c>
      <c r="U116" s="10" t="s">
        <v>281</v>
      </c>
      <c r="V116" s="10" t="s">
        <v>281</v>
      </c>
      <c r="W116" s="10" t="s">
        <v>281</v>
      </c>
      <c r="X116" s="10" t="s">
        <v>281</v>
      </c>
      <c r="Y116" s="10" t="s">
        <v>281</v>
      </c>
      <c r="Z116" s="10" t="s">
        <v>281</v>
      </c>
      <c r="AA116" s="10">
        <v>5.0785073291452809</v>
      </c>
      <c r="AB116" s="10" t="s">
        <v>281</v>
      </c>
      <c r="AC116" s="10" t="s">
        <v>281</v>
      </c>
      <c r="AD116" s="10" t="s">
        <v>281</v>
      </c>
      <c r="AE116" s="10" t="s">
        <v>281</v>
      </c>
      <c r="AF116" s="10" t="s">
        <v>281</v>
      </c>
      <c r="AG116" s="10" t="s">
        <v>281</v>
      </c>
      <c r="AH116" s="10" t="s">
        <v>281</v>
      </c>
      <c r="AI116" s="10" t="s">
        <v>281</v>
      </c>
      <c r="AJ116" s="10" t="s">
        <v>281</v>
      </c>
      <c r="AK116" s="10" t="s">
        <v>281</v>
      </c>
      <c r="AL116" s="10" t="s">
        <v>281</v>
      </c>
      <c r="AM116" s="10" t="s">
        <v>281</v>
      </c>
      <c r="AN116" s="10" t="s">
        <v>281</v>
      </c>
      <c r="AO116" s="10" t="s">
        <v>281</v>
      </c>
      <c r="AP116" s="10" t="s">
        <v>281</v>
      </c>
      <c r="AQ116" s="10" t="s">
        <v>281</v>
      </c>
      <c r="AR116" s="10" t="s">
        <v>281</v>
      </c>
      <c r="AS116" s="10" t="s">
        <v>281</v>
      </c>
      <c r="AT116" s="10" t="s">
        <v>281</v>
      </c>
      <c r="AU116" s="10" t="s">
        <v>281</v>
      </c>
      <c r="AV116" s="10" t="s">
        <v>281</v>
      </c>
      <c r="AW116" s="10" t="s">
        <v>281</v>
      </c>
      <c r="AX116" s="10" t="s">
        <v>281</v>
      </c>
      <c r="AY116" s="10" t="s">
        <v>281</v>
      </c>
      <c r="AZ116" s="10" t="s">
        <v>281</v>
      </c>
      <c r="BA116" s="10" t="s">
        <v>281</v>
      </c>
      <c r="BB116" s="10" t="s">
        <v>281</v>
      </c>
      <c r="BC116" s="10" t="s">
        <v>281</v>
      </c>
      <c r="BE116" s="81">
        <v>0.13736056394868901</v>
      </c>
      <c r="BF116" s="10" t="s">
        <v>281</v>
      </c>
      <c r="BG116" s="81"/>
    </row>
    <row r="117" spans="1:59" x14ac:dyDescent="0.25">
      <c r="A117" s="54">
        <v>1949</v>
      </c>
      <c r="B117" s="10" t="s">
        <v>281</v>
      </c>
      <c r="C117" s="10" t="s">
        <v>281</v>
      </c>
      <c r="D117" s="10" t="s">
        <v>281</v>
      </c>
      <c r="E117" s="10" t="s">
        <v>281</v>
      </c>
      <c r="F117" s="10" t="s">
        <v>281</v>
      </c>
      <c r="G117" s="10" t="s">
        <v>281</v>
      </c>
      <c r="H117" s="10" t="s">
        <v>281</v>
      </c>
      <c r="I117" s="10" t="s">
        <v>281</v>
      </c>
      <c r="J117" s="10" t="s">
        <v>281</v>
      </c>
      <c r="K117" s="10" t="s">
        <v>281</v>
      </c>
      <c r="L117" s="10" t="s">
        <v>281</v>
      </c>
      <c r="M117" s="10" t="s">
        <v>281</v>
      </c>
      <c r="N117" s="10" t="s">
        <v>281</v>
      </c>
      <c r="O117" s="10" t="s">
        <v>281</v>
      </c>
      <c r="P117" s="10" t="s">
        <v>281</v>
      </c>
      <c r="Q117" s="10" t="s">
        <v>281</v>
      </c>
      <c r="R117" s="10" t="s">
        <v>281</v>
      </c>
      <c r="S117" s="10" t="s">
        <v>281</v>
      </c>
      <c r="T117" s="10" t="s">
        <v>281</v>
      </c>
      <c r="U117" s="10" t="s">
        <v>281</v>
      </c>
      <c r="V117" s="10" t="s">
        <v>281</v>
      </c>
      <c r="W117" s="10" t="s">
        <v>281</v>
      </c>
      <c r="X117" s="10" t="s">
        <v>281</v>
      </c>
      <c r="Y117" s="10" t="s">
        <v>281</v>
      </c>
      <c r="Z117" s="10" t="s">
        <v>281</v>
      </c>
      <c r="AA117" s="10">
        <v>5.5627290741578879</v>
      </c>
      <c r="AB117" s="10" t="s">
        <v>281</v>
      </c>
      <c r="AC117" s="10" t="s">
        <v>281</v>
      </c>
      <c r="AD117" s="10" t="s">
        <v>281</v>
      </c>
      <c r="AE117" s="10" t="s">
        <v>281</v>
      </c>
      <c r="AF117" s="10" t="s">
        <v>281</v>
      </c>
      <c r="AG117" s="10" t="s">
        <v>281</v>
      </c>
      <c r="AH117" s="10" t="s">
        <v>281</v>
      </c>
      <c r="AI117" s="10" t="s">
        <v>281</v>
      </c>
      <c r="AJ117" s="10" t="s">
        <v>281</v>
      </c>
      <c r="AK117" s="10" t="s">
        <v>281</v>
      </c>
      <c r="AL117" s="10" t="s">
        <v>281</v>
      </c>
      <c r="AM117" s="10" t="s">
        <v>281</v>
      </c>
      <c r="AN117" s="10" t="s">
        <v>281</v>
      </c>
      <c r="AO117" s="10" t="s">
        <v>281</v>
      </c>
      <c r="AP117" s="10" t="s">
        <v>281</v>
      </c>
      <c r="AQ117" s="10" t="s">
        <v>281</v>
      </c>
      <c r="AR117" s="10" t="s">
        <v>281</v>
      </c>
      <c r="AS117" s="10" t="s">
        <v>281</v>
      </c>
      <c r="AT117" s="10" t="s">
        <v>281</v>
      </c>
      <c r="AU117" s="10" t="s">
        <v>281</v>
      </c>
      <c r="AV117" s="10" t="s">
        <v>281</v>
      </c>
      <c r="AW117" s="10" t="s">
        <v>281</v>
      </c>
      <c r="AX117" s="10" t="s">
        <v>281</v>
      </c>
      <c r="AY117" s="10" t="s">
        <v>281</v>
      </c>
      <c r="AZ117" s="10" t="s">
        <v>281</v>
      </c>
      <c r="BA117" s="10" t="s">
        <v>281</v>
      </c>
      <c r="BB117" s="10" t="s">
        <v>281</v>
      </c>
      <c r="BC117" s="10" t="s">
        <v>281</v>
      </c>
      <c r="BE117" s="81">
        <v>0.13736056394868904</v>
      </c>
      <c r="BF117" s="10" t="s">
        <v>281</v>
      </c>
      <c r="BG117" s="81"/>
    </row>
    <row r="118" spans="1:59" x14ac:dyDescent="0.25">
      <c r="A118" s="54">
        <v>1950</v>
      </c>
      <c r="B118" s="10">
        <v>18.907293334587706</v>
      </c>
      <c r="C118" s="10" t="s">
        <v>281</v>
      </c>
      <c r="D118" s="10" t="s">
        <v>281</v>
      </c>
      <c r="E118" s="10" t="s">
        <v>281</v>
      </c>
      <c r="F118" s="10" t="s">
        <v>281</v>
      </c>
      <c r="G118" s="10" t="s">
        <v>281</v>
      </c>
      <c r="H118" s="10" t="s">
        <v>281</v>
      </c>
      <c r="I118" s="10">
        <v>2.4449999999999998</v>
      </c>
      <c r="J118" s="10" t="s">
        <v>281</v>
      </c>
      <c r="K118" s="10" t="s">
        <v>281</v>
      </c>
      <c r="L118" s="10" t="s">
        <v>281</v>
      </c>
      <c r="M118" s="10" t="s">
        <v>281</v>
      </c>
      <c r="N118" s="10">
        <v>4.4652365269461081</v>
      </c>
      <c r="O118" s="10" t="s">
        <v>281</v>
      </c>
      <c r="P118" s="10">
        <v>4.3715464819358827</v>
      </c>
      <c r="Q118" s="10" t="s">
        <v>281</v>
      </c>
      <c r="R118" s="10" t="s">
        <v>281</v>
      </c>
      <c r="S118" s="10" t="s">
        <v>281</v>
      </c>
      <c r="T118" s="10" t="s">
        <v>281</v>
      </c>
      <c r="U118" s="10" t="s">
        <v>281</v>
      </c>
      <c r="V118" s="10" t="s">
        <v>281</v>
      </c>
      <c r="W118" s="10" t="s">
        <v>281</v>
      </c>
      <c r="X118" s="10" t="s">
        <v>281</v>
      </c>
      <c r="Y118" s="10" t="s">
        <v>281</v>
      </c>
      <c r="Z118" s="10" t="s">
        <v>281</v>
      </c>
      <c r="AA118" s="10">
        <v>5.6337271055972256</v>
      </c>
      <c r="AB118" s="10" t="s">
        <v>281</v>
      </c>
      <c r="AC118" s="10">
        <v>3.9295999999999998</v>
      </c>
      <c r="AD118" s="10">
        <v>5.2121176323791127</v>
      </c>
      <c r="AE118" s="10" t="s">
        <v>281</v>
      </c>
      <c r="AF118" s="10" t="s">
        <v>281</v>
      </c>
      <c r="AG118" s="10" t="s">
        <v>281</v>
      </c>
      <c r="AH118" s="10" t="s">
        <v>281</v>
      </c>
      <c r="AI118" s="10" t="s">
        <v>281</v>
      </c>
      <c r="AJ118" s="10" t="s">
        <v>281</v>
      </c>
      <c r="AK118" s="10" t="s">
        <v>281</v>
      </c>
      <c r="AL118" s="10" t="s">
        <v>281</v>
      </c>
      <c r="AM118" s="10" t="s">
        <v>281</v>
      </c>
      <c r="AN118" s="10" t="s">
        <v>281</v>
      </c>
      <c r="AO118" s="10" t="s">
        <v>281</v>
      </c>
      <c r="AP118" s="10" t="s">
        <v>281</v>
      </c>
      <c r="AQ118" s="10" t="s">
        <v>281</v>
      </c>
      <c r="AR118" s="10" t="s">
        <v>281</v>
      </c>
      <c r="AS118" s="10" t="s">
        <v>281</v>
      </c>
      <c r="AT118" s="10" t="s">
        <v>281</v>
      </c>
      <c r="AU118" s="10" t="s">
        <v>281</v>
      </c>
      <c r="AV118" s="10" t="s">
        <v>281</v>
      </c>
      <c r="AW118" s="10" t="s">
        <v>281</v>
      </c>
      <c r="AX118" s="10" t="s">
        <v>281</v>
      </c>
      <c r="AY118" s="10" t="s">
        <v>281</v>
      </c>
      <c r="AZ118" s="10" t="s">
        <v>281</v>
      </c>
      <c r="BA118" s="10" t="s">
        <v>281</v>
      </c>
      <c r="BB118" s="10" t="s">
        <v>281</v>
      </c>
      <c r="BC118" s="10" t="s">
        <v>281</v>
      </c>
      <c r="BE118" s="81">
        <v>0.45218500435021808</v>
      </c>
      <c r="BF118" s="10" t="s">
        <v>281</v>
      </c>
      <c r="BG118" s="81"/>
    </row>
    <row r="119" spans="1:59" x14ac:dyDescent="0.25">
      <c r="A119" s="54">
        <v>1951</v>
      </c>
      <c r="B119" s="10">
        <v>19.809893495403855</v>
      </c>
      <c r="C119" s="10" t="s">
        <v>281</v>
      </c>
      <c r="D119" s="10" t="s">
        <v>281</v>
      </c>
      <c r="E119" s="10" t="s">
        <v>281</v>
      </c>
      <c r="F119" s="10" t="s">
        <v>281</v>
      </c>
      <c r="G119" s="10" t="s">
        <v>281</v>
      </c>
      <c r="H119" s="10" t="s">
        <v>281</v>
      </c>
      <c r="I119" s="10">
        <v>2.625</v>
      </c>
      <c r="J119" s="10" t="s">
        <v>281</v>
      </c>
      <c r="K119" s="10" t="s">
        <v>281</v>
      </c>
      <c r="L119" s="10" t="s">
        <v>281</v>
      </c>
      <c r="M119" s="10" t="s">
        <v>281</v>
      </c>
      <c r="N119" s="10">
        <v>4.3528635077793494</v>
      </c>
      <c r="O119" s="10" t="s">
        <v>281</v>
      </c>
      <c r="P119" s="10">
        <v>4.5085058858620002</v>
      </c>
      <c r="Q119" s="10" t="s">
        <v>281</v>
      </c>
      <c r="R119" s="10" t="s">
        <v>281</v>
      </c>
      <c r="S119" s="10" t="s">
        <v>281</v>
      </c>
      <c r="T119" s="10" t="s">
        <v>281</v>
      </c>
      <c r="U119" s="10" t="s">
        <v>281</v>
      </c>
      <c r="V119" s="10" t="s">
        <v>281</v>
      </c>
      <c r="W119" s="10" t="s">
        <v>281</v>
      </c>
      <c r="X119" s="10" t="s">
        <v>281</v>
      </c>
      <c r="Y119" s="10" t="s">
        <v>281</v>
      </c>
      <c r="Z119" s="10" t="s">
        <v>281</v>
      </c>
      <c r="AA119" s="10">
        <v>5.6176712563745559</v>
      </c>
      <c r="AB119" s="10" t="s">
        <v>281</v>
      </c>
      <c r="AC119" s="10">
        <v>4.1183999999999994</v>
      </c>
      <c r="AD119" s="10">
        <v>5.1356864309327346</v>
      </c>
      <c r="AE119" s="10" t="s">
        <v>281</v>
      </c>
      <c r="AF119" s="10" t="s">
        <v>281</v>
      </c>
      <c r="AG119" s="10" t="s">
        <v>281</v>
      </c>
      <c r="AH119" s="10" t="s">
        <v>281</v>
      </c>
      <c r="AI119" s="10" t="s">
        <v>281</v>
      </c>
      <c r="AJ119" s="10" t="s">
        <v>281</v>
      </c>
      <c r="AK119" s="10" t="s">
        <v>281</v>
      </c>
      <c r="AL119" s="10" t="s">
        <v>281</v>
      </c>
      <c r="AM119" s="10" t="s">
        <v>281</v>
      </c>
      <c r="AN119" s="10" t="s">
        <v>281</v>
      </c>
      <c r="AO119" s="10" t="s">
        <v>281</v>
      </c>
      <c r="AP119" s="10" t="s">
        <v>281</v>
      </c>
      <c r="AQ119" s="10" t="s">
        <v>281</v>
      </c>
      <c r="AR119" s="10" t="s">
        <v>281</v>
      </c>
      <c r="AS119" s="10" t="s">
        <v>281</v>
      </c>
      <c r="AT119" s="10" t="s">
        <v>281</v>
      </c>
      <c r="AU119" s="10" t="s">
        <v>281</v>
      </c>
      <c r="AV119" s="10" t="s">
        <v>281</v>
      </c>
      <c r="AW119" s="10" t="s">
        <v>281</v>
      </c>
      <c r="AX119" s="10" t="s">
        <v>281</v>
      </c>
      <c r="AY119" s="10" t="s">
        <v>281</v>
      </c>
      <c r="AZ119" s="10" t="s">
        <v>281</v>
      </c>
      <c r="BA119" s="10" t="s">
        <v>281</v>
      </c>
      <c r="BB119" s="10" t="s">
        <v>281</v>
      </c>
      <c r="BC119" s="10" t="s">
        <v>281</v>
      </c>
      <c r="BE119" s="81">
        <v>0.45741635805306241</v>
      </c>
      <c r="BF119" s="10" t="s">
        <v>281</v>
      </c>
      <c r="BG119" s="81"/>
    </row>
    <row r="120" spans="1:59" x14ac:dyDescent="0.25">
      <c r="A120" s="54">
        <v>1952</v>
      </c>
      <c r="B120" s="10">
        <v>19.711440996665431</v>
      </c>
      <c r="C120" s="10" t="s">
        <v>281</v>
      </c>
      <c r="D120" s="10" t="s">
        <v>281</v>
      </c>
      <c r="E120" s="10" t="s">
        <v>281</v>
      </c>
      <c r="F120" s="10" t="s">
        <v>281</v>
      </c>
      <c r="G120" s="10" t="s">
        <v>281</v>
      </c>
      <c r="H120" s="10" t="s">
        <v>281</v>
      </c>
      <c r="I120" s="10">
        <v>2.5800000000000005</v>
      </c>
      <c r="J120" s="10" t="s">
        <v>281</v>
      </c>
      <c r="K120" s="10" t="s">
        <v>281</v>
      </c>
      <c r="L120" s="10" t="s">
        <v>281</v>
      </c>
      <c r="M120" s="10" t="s">
        <v>281</v>
      </c>
      <c r="N120" s="10">
        <v>4.5454999999999997</v>
      </c>
      <c r="O120" s="10" t="s">
        <v>281</v>
      </c>
      <c r="P120" s="10">
        <v>4.3089135831846122</v>
      </c>
      <c r="Q120" s="10" t="s">
        <v>281</v>
      </c>
      <c r="R120" s="10" t="s">
        <v>281</v>
      </c>
      <c r="S120" s="10" t="s">
        <v>281</v>
      </c>
      <c r="T120" s="10" t="s">
        <v>281</v>
      </c>
      <c r="U120" s="10" t="s">
        <v>281</v>
      </c>
      <c r="V120" s="10" t="s">
        <v>281</v>
      </c>
      <c r="W120" s="10" t="s">
        <v>281</v>
      </c>
      <c r="X120" s="10" t="s">
        <v>281</v>
      </c>
      <c r="Y120" s="10" t="s">
        <v>281</v>
      </c>
      <c r="Z120" s="10" t="s">
        <v>281</v>
      </c>
      <c r="AA120" s="10">
        <v>6.0889268140960917</v>
      </c>
      <c r="AB120" s="10" t="s">
        <v>281</v>
      </c>
      <c r="AC120" s="10">
        <v>4.3572000000000006</v>
      </c>
      <c r="AD120" s="10">
        <v>5.1618581245676065</v>
      </c>
      <c r="AE120" s="10" t="s">
        <v>281</v>
      </c>
      <c r="AF120" s="10" t="s">
        <v>281</v>
      </c>
      <c r="AG120" s="10" t="s">
        <v>281</v>
      </c>
      <c r="AH120" s="10" t="s">
        <v>281</v>
      </c>
      <c r="AI120" s="10" t="s">
        <v>281</v>
      </c>
      <c r="AJ120" s="10" t="s">
        <v>281</v>
      </c>
      <c r="AK120" s="10" t="s">
        <v>281</v>
      </c>
      <c r="AL120" s="10" t="s">
        <v>281</v>
      </c>
      <c r="AM120" s="10" t="s">
        <v>281</v>
      </c>
      <c r="AN120" s="10" t="s">
        <v>281</v>
      </c>
      <c r="AO120" s="10" t="s">
        <v>281</v>
      </c>
      <c r="AP120" s="10" t="s">
        <v>281</v>
      </c>
      <c r="AQ120" s="10" t="s">
        <v>281</v>
      </c>
      <c r="AR120" s="10" t="s">
        <v>281</v>
      </c>
      <c r="AS120" s="10" t="s">
        <v>281</v>
      </c>
      <c r="AT120" s="10" t="s">
        <v>281</v>
      </c>
      <c r="AU120" s="10" t="s">
        <v>281</v>
      </c>
      <c r="AV120" s="10" t="s">
        <v>281</v>
      </c>
      <c r="AW120" s="10" t="s">
        <v>281</v>
      </c>
      <c r="AX120" s="10" t="s">
        <v>281</v>
      </c>
      <c r="AY120" s="10" t="s">
        <v>281</v>
      </c>
      <c r="AZ120" s="10" t="s">
        <v>281</v>
      </c>
      <c r="BA120" s="10" t="s">
        <v>281</v>
      </c>
      <c r="BB120" s="10" t="s">
        <v>281</v>
      </c>
      <c r="BC120" s="10" t="s">
        <v>281</v>
      </c>
      <c r="BE120" s="81">
        <v>0.45292982651944325</v>
      </c>
      <c r="BF120" s="10" t="s">
        <v>281</v>
      </c>
      <c r="BG120" s="81"/>
    </row>
    <row r="121" spans="1:59" x14ac:dyDescent="0.25">
      <c r="A121" s="54">
        <v>1953</v>
      </c>
      <c r="B121" s="10">
        <v>19.718579894240715</v>
      </c>
      <c r="C121" s="10" t="s">
        <v>281</v>
      </c>
      <c r="D121" s="10" t="s">
        <v>281</v>
      </c>
      <c r="E121" s="10" t="s">
        <v>281</v>
      </c>
      <c r="F121" s="10" t="s">
        <v>281</v>
      </c>
      <c r="G121" s="10" t="s">
        <v>281</v>
      </c>
      <c r="H121" s="10" t="s">
        <v>281</v>
      </c>
      <c r="I121" s="10">
        <v>2.5799999999999996</v>
      </c>
      <c r="J121" s="10" t="s">
        <v>281</v>
      </c>
      <c r="K121" s="10" t="s">
        <v>281</v>
      </c>
      <c r="L121" s="10" t="s">
        <v>281</v>
      </c>
      <c r="M121" s="10" t="s">
        <v>281</v>
      </c>
      <c r="N121" s="10">
        <v>4.5943492539394786</v>
      </c>
      <c r="O121" s="10" t="s">
        <v>281</v>
      </c>
      <c r="P121" s="10">
        <v>4.3654255134109459</v>
      </c>
      <c r="Q121" s="10" t="s">
        <v>281</v>
      </c>
      <c r="R121" s="10" t="s">
        <v>281</v>
      </c>
      <c r="S121" s="10" t="s">
        <v>281</v>
      </c>
      <c r="T121" s="10" t="s">
        <v>281</v>
      </c>
      <c r="U121" s="10" t="s">
        <v>281</v>
      </c>
      <c r="V121" s="10" t="s">
        <v>281</v>
      </c>
      <c r="W121" s="10" t="s">
        <v>281</v>
      </c>
      <c r="X121" s="10" t="s">
        <v>281</v>
      </c>
      <c r="Y121" s="10" t="s">
        <v>281</v>
      </c>
      <c r="Z121" s="10" t="s">
        <v>281</v>
      </c>
      <c r="AA121" s="10">
        <v>6.0891186353104736</v>
      </c>
      <c r="AB121" s="10" t="s">
        <v>281</v>
      </c>
      <c r="AC121" s="10">
        <v>4.3716999999999997</v>
      </c>
      <c r="AD121" s="10">
        <v>5.1480020170553864</v>
      </c>
      <c r="AE121" s="10" t="s">
        <v>281</v>
      </c>
      <c r="AF121" s="10" t="s">
        <v>281</v>
      </c>
      <c r="AG121" s="10" t="s">
        <v>281</v>
      </c>
      <c r="AH121" s="10" t="s">
        <v>281</v>
      </c>
      <c r="AI121" s="10" t="s">
        <v>281</v>
      </c>
      <c r="AJ121" s="10" t="s">
        <v>281</v>
      </c>
      <c r="AK121" s="10" t="s">
        <v>281</v>
      </c>
      <c r="AL121" s="10" t="s">
        <v>281</v>
      </c>
      <c r="AM121" s="10" t="s">
        <v>281</v>
      </c>
      <c r="AN121" s="10" t="s">
        <v>281</v>
      </c>
      <c r="AO121" s="10" t="s">
        <v>281</v>
      </c>
      <c r="AP121" s="10" t="s">
        <v>281</v>
      </c>
      <c r="AQ121" s="10" t="s">
        <v>281</v>
      </c>
      <c r="AR121" s="10" t="s">
        <v>281</v>
      </c>
      <c r="AS121" s="10" t="s">
        <v>281</v>
      </c>
      <c r="AT121" s="10" t="s">
        <v>281</v>
      </c>
      <c r="AU121" s="10" t="s">
        <v>281</v>
      </c>
      <c r="AV121" s="10" t="s">
        <v>281</v>
      </c>
      <c r="AW121" s="10" t="s">
        <v>281</v>
      </c>
      <c r="AX121" s="10" t="s">
        <v>281</v>
      </c>
      <c r="AY121" s="10" t="s">
        <v>281</v>
      </c>
      <c r="AZ121" s="10" t="s">
        <v>281</v>
      </c>
      <c r="BA121" s="10" t="s">
        <v>281</v>
      </c>
      <c r="BB121" s="10" t="s">
        <v>281</v>
      </c>
      <c r="BC121" s="10" t="s">
        <v>281</v>
      </c>
      <c r="BE121" s="81">
        <v>0.45231092042957594</v>
      </c>
      <c r="BF121" s="10" t="s">
        <v>281</v>
      </c>
      <c r="BG121" s="81"/>
    </row>
    <row r="122" spans="1:59" x14ac:dyDescent="0.25">
      <c r="A122" s="54">
        <v>1954</v>
      </c>
      <c r="B122" s="10">
        <v>20.593445986034411</v>
      </c>
      <c r="C122" s="10" t="s">
        <v>281</v>
      </c>
      <c r="D122" s="10" t="s">
        <v>281</v>
      </c>
      <c r="E122" s="10" t="s">
        <v>281</v>
      </c>
      <c r="F122" s="10" t="s">
        <v>281</v>
      </c>
      <c r="G122" s="10" t="s">
        <v>281</v>
      </c>
      <c r="H122" s="10" t="s">
        <v>281</v>
      </c>
      <c r="I122" s="10">
        <v>2.58</v>
      </c>
      <c r="J122" s="10" t="s">
        <v>281</v>
      </c>
      <c r="K122" s="10" t="s">
        <v>281</v>
      </c>
      <c r="L122" s="10" t="s">
        <v>281</v>
      </c>
      <c r="M122" s="10" t="s">
        <v>281</v>
      </c>
      <c r="N122" s="10">
        <v>4.5063767503119365</v>
      </c>
      <c r="O122" s="10" t="s">
        <v>281</v>
      </c>
      <c r="P122" s="10">
        <v>4.2780141830000984</v>
      </c>
      <c r="Q122" s="10" t="s">
        <v>281</v>
      </c>
      <c r="R122" s="10" t="s">
        <v>281</v>
      </c>
      <c r="S122" s="10" t="s">
        <v>281</v>
      </c>
      <c r="T122" s="10" t="s">
        <v>281</v>
      </c>
      <c r="U122" s="10" t="s">
        <v>281</v>
      </c>
      <c r="V122" s="10" t="s">
        <v>281</v>
      </c>
      <c r="W122" s="10" t="s">
        <v>281</v>
      </c>
      <c r="X122" s="10" t="s">
        <v>281</v>
      </c>
      <c r="Y122" s="10" t="s">
        <v>281</v>
      </c>
      <c r="Z122" s="10" t="s">
        <v>281</v>
      </c>
      <c r="AA122" s="10">
        <v>6.4834446338609766</v>
      </c>
      <c r="AB122" s="10">
        <v>5.2791700124571204</v>
      </c>
      <c r="AC122" s="10">
        <v>4.1821999999999999</v>
      </c>
      <c r="AD122" s="10">
        <v>5.0113840326082961</v>
      </c>
      <c r="AE122" s="10" t="s">
        <v>281</v>
      </c>
      <c r="AF122" s="10" t="s">
        <v>281</v>
      </c>
      <c r="AG122" s="10" t="s">
        <v>281</v>
      </c>
      <c r="AH122" s="10" t="s">
        <v>281</v>
      </c>
      <c r="AI122" s="10" t="s">
        <v>281</v>
      </c>
      <c r="AJ122" s="10" t="s">
        <v>281</v>
      </c>
      <c r="AK122" s="10" t="s">
        <v>281</v>
      </c>
      <c r="AL122" s="10" t="s">
        <v>281</v>
      </c>
      <c r="AM122" s="10" t="s">
        <v>281</v>
      </c>
      <c r="AN122" s="10" t="s">
        <v>281</v>
      </c>
      <c r="AO122" s="10" t="s">
        <v>281</v>
      </c>
      <c r="AP122" s="10" t="s">
        <v>281</v>
      </c>
      <c r="AQ122" s="10" t="s">
        <v>281</v>
      </c>
      <c r="AR122" s="10" t="s">
        <v>281</v>
      </c>
      <c r="AS122" s="10" t="s">
        <v>281</v>
      </c>
      <c r="AT122" s="10" t="s">
        <v>281</v>
      </c>
      <c r="AU122" s="10" t="s">
        <v>281</v>
      </c>
      <c r="AV122" s="10" t="s">
        <v>281</v>
      </c>
      <c r="AW122" s="10" t="s">
        <v>281</v>
      </c>
      <c r="AX122" s="10" t="s">
        <v>281</v>
      </c>
      <c r="AY122" s="10" t="s">
        <v>281</v>
      </c>
      <c r="AZ122" s="10" t="s">
        <v>281</v>
      </c>
      <c r="BA122" s="10" t="s">
        <v>281</v>
      </c>
      <c r="BB122" s="10" t="s">
        <v>281</v>
      </c>
      <c r="BC122" s="10" t="s">
        <v>281</v>
      </c>
      <c r="BE122" s="81">
        <v>0.48223668876401476</v>
      </c>
      <c r="BF122" s="10" t="s">
        <v>281</v>
      </c>
      <c r="BG122" s="81"/>
    </row>
    <row r="123" spans="1:59" x14ac:dyDescent="0.25">
      <c r="A123" s="54">
        <v>1955</v>
      </c>
      <c r="B123" s="10">
        <v>20.385688022977067</v>
      </c>
      <c r="C123" s="10" t="s">
        <v>281</v>
      </c>
      <c r="D123" s="10" t="s">
        <v>281</v>
      </c>
      <c r="E123" s="10" t="s">
        <v>281</v>
      </c>
      <c r="F123" s="10" t="s">
        <v>281</v>
      </c>
      <c r="G123" s="10" t="s">
        <v>281</v>
      </c>
      <c r="H123" s="10" t="s">
        <v>281</v>
      </c>
      <c r="I123" s="10">
        <v>2.625</v>
      </c>
      <c r="J123" s="10" t="s">
        <v>281</v>
      </c>
      <c r="K123" s="10" t="s">
        <v>281</v>
      </c>
      <c r="L123" s="10" t="s">
        <v>281</v>
      </c>
      <c r="M123" s="10" t="s">
        <v>281</v>
      </c>
      <c r="N123" s="10">
        <v>4.7592862847700355</v>
      </c>
      <c r="O123" s="10" t="s">
        <v>281</v>
      </c>
      <c r="P123" s="10">
        <v>4.3182325403368269</v>
      </c>
      <c r="Q123" s="10" t="s">
        <v>281</v>
      </c>
      <c r="R123" s="10" t="s">
        <v>281</v>
      </c>
      <c r="S123" s="10" t="s">
        <v>281</v>
      </c>
      <c r="T123" s="10" t="s">
        <v>281</v>
      </c>
      <c r="U123" s="10" t="s">
        <v>281</v>
      </c>
      <c r="V123" s="10" t="s">
        <v>281</v>
      </c>
      <c r="W123" s="10" t="s">
        <v>281</v>
      </c>
      <c r="X123" s="10" t="s">
        <v>281</v>
      </c>
      <c r="Y123" s="10" t="s">
        <v>281</v>
      </c>
      <c r="Z123" s="10" t="s">
        <v>281</v>
      </c>
      <c r="AA123" s="10">
        <v>6.4089646606452115</v>
      </c>
      <c r="AB123" s="10">
        <v>5.7877928926938331</v>
      </c>
      <c r="AC123" s="10">
        <v>4.3436000000000003</v>
      </c>
      <c r="AD123" s="10">
        <v>5.0101865362711013</v>
      </c>
      <c r="AE123" s="10" t="s">
        <v>281</v>
      </c>
      <c r="AF123" s="10" t="s">
        <v>281</v>
      </c>
      <c r="AG123" s="10" t="s">
        <v>281</v>
      </c>
      <c r="AH123" s="10" t="s">
        <v>281</v>
      </c>
      <c r="AI123" s="10" t="s">
        <v>281</v>
      </c>
      <c r="AJ123" s="10" t="s">
        <v>281</v>
      </c>
      <c r="AK123" s="10" t="s">
        <v>281</v>
      </c>
      <c r="AL123" s="10" t="s">
        <v>281</v>
      </c>
      <c r="AM123" s="10" t="s">
        <v>281</v>
      </c>
      <c r="AN123" s="10" t="s">
        <v>281</v>
      </c>
      <c r="AO123" s="10" t="s">
        <v>281</v>
      </c>
      <c r="AP123" s="10" t="s">
        <v>281</v>
      </c>
      <c r="AQ123" s="10" t="s">
        <v>281</v>
      </c>
      <c r="AR123" s="10" t="s">
        <v>281</v>
      </c>
      <c r="AS123" s="10" t="s">
        <v>281</v>
      </c>
      <c r="AT123" s="10" t="s">
        <v>281</v>
      </c>
      <c r="AU123" s="10" t="s">
        <v>281</v>
      </c>
      <c r="AV123" s="10" t="s">
        <v>281</v>
      </c>
      <c r="AW123" s="10" t="s">
        <v>281</v>
      </c>
      <c r="AX123" s="10" t="s">
        <v>281</v>
      </c>
      <c r="AY123" s="10" t="s">
        <v>281</v>
      </c>
      <c r="AZ123" s="10" t="s">
        <v>281</v>
      </c>
      <c r="BA123" s="10" t="s">
        <v>281</v>
      </c>
      <c r="BB123" s="10" t="s">
        <v>281</v>
      </c>
      <c r="BC123" s="10" t="s">
        <v>281</v>
      </c>
      <c r="BE123" s="81">
        <v>0.47526474958165055</v>
      </c>
      <c r="BF123" s="10" t="s">
        <v>281</v>
      </c>
      <c r="BG123" s="81"/>
    </row>
    <row r="124" spans="1:59" x14ac:dyDescent="0.25">
      <c r="A124" s="54">
        <v>1956</v>
      </c>
      <c r="B124" s="10">
        <v>20.163837897753989</v>
      </c>
      <c r="C124" s="10" t="s">
        <v>281</v>
      </c>
      <c r="D124" s="10" t="s">
        <v>281</v>
      </c>
      <c r="E124" s="10" t="s">
        <v>281</v>
      </c>
      <c r="F124" s="10" t="s">
        <v>281</v>
      </c>
      <c r="G124" s="10" t="s">
        <v>281</v>
      </c>
      <c r="H124" s="10" t="s">
        <v>281</v>
      </c>
      <c r="I124" s="10">
        <v>2.5349999999999997</v>
      </c>
      <c r="J124" s="10" t="s">
        <v>281</v>
      </c>
      <c r="K124" s="10" t="s">
        <v>281</v>
      </c>
      <c r="L124" s="10" t="s">
        <v>281</v>
      </c>
      <c r="M124" s="10" t="s">
        <v>281</v>
      </c>
      <c r="N124" s="10">
        <v>5.1197269309637736</v>
      </c>
      <c r="O124" s="10" t="s">
        <v>281</v>
      </c>
      <c r="P124" s="10">
        <v>4.4319953110346981</v>
      </c>
      <c r="Q124" s="10" t="s">
        <v>281</v>
      </c>
      <c r="R124" s="10" t="s">
        <v>281</v>
      </c>
      <c r="S124" s="10" t="s">
        <v>281</v>
      </c>
      <c r="T124" s="10" t="s">
        <v>281</v>
      </c>
      <c r="U124" s="10" t="s">
        <v>281</v>
      </c>
      <c r="V124" s="10" t="s">
        <v>281</v>
      </c>
      <c r="W124" s="10" t="s">
        <v>281</v>
      </c>
      <c r="X124" s="10" t="s">
        <v>281</v>
      </c>
      <c r="Y124" s="10" t="s">
        <v>281</v>
      </c>
      <c r="Z124" s="10" t="s">
        <v>281</v>
      </c>
      <c r="AA124" s="10">
        <v>6.356235600267504</v>
      </c>
      <c r="AB124" s="10">
        <v>5.9125980198219796</v>
      </c>
      <c r="AC124" s="10">
        <v>4.4387999999999996</v>
      </c>
      <c r="AD124" s="10">
        <v>4.9787218723172471</v>
      </c>
      <c r="AE124" s="10" t="s">
        <v>281</v>
      </c>
      <c r="AF124" s="10" t="s">
        <v>281</v>
      </c>
      <c r="AG124" s="10" t="s">
        <v>281</v>
      </c>
      <c r="AH124" s="10" t="s">
        <v>281</v>
      </c>
      <c r="AI124" s="10" t="s">
        <v>281</v>
      </c>
      <c r="AJ124" s="10" t="s">
        <v>281</v>
      </c>
      <c r="AK124" s="10" t="s">
        <v>281</v>
      </c>
      <c r="AL124" s="10" t="s">
        <v>281</v>
      </c>
      <c r="AM124" s="10" t="s">
        <v>281</v>
      </c>
      <c r="AN124" s="10" t="s">
        <v>281</v>
      </c>
      <c r="AO124" s="10" t="s">
        <v>281</v>
      </c>
      <c r="AP124" s="10" t="s">
        <v>281</v>
      </c>
      <c r="AQ124" s="10" t="s">
        <v>281</v>
      </c>
      <c r="AR124" s="10" t="s">
        <v>281</v>
      </c>
      <c r="AS124" s="10" t="s">
        <v>281</v>
      </c>
      <c r="AT124" s="10" t="s">
        <v>281</v>
      </c>
      <c r="AU124" s="10" t="s">
        <v>281</v>
      </c>
      <c r="AV124" s="10" t="s">
        <v>281</v>
      </c>
      <c r="AW124" s="10" t="s">
        <v>281</v>
      </c>
      <c r="AX124" s="10" t="s">
        <v>281</v>
      </c>
      <c r="AY124" s="10" t="s">
        <v>281</v>
      </c>
      <c r="AZ124" s="10" t="s">
        <v>281</v>
      </c>
      <c r="BA124" s="10" t="s">
        <v>281</v>
      </c>
      <c r="BB124" s="10" t="s">
        <v>281</v>
      </c>
      <c r="BC124" s="10" t="s">
        <v>281</v>
      </c>
      <c r="BE124" s="81">
        <v>0.47075385344361664</v>
      </c>
      <c r="BF124" s="10" t="s">
        <v>281</v>
      </c>
      <c r="BG124" s="81"/>
    </row>
    <row r="125" spans="1:59" x14ac:dyDescent="0.25">
      <c r="A125" s="54">
        <v>1957</v>
      </c>
      <c r="B125" s="10">
        <v>18.605491406803687</v>
      </c>
      <c r="C125" s="10" t="s">
        <v>281</v>
      </c>
      <c r="D125" s="10" t="s">
        <v>281</v>
      </c>
      <c r="E125" s="10" t="s">
        <v>281</v>
      </c>
      <c r="F125" s="10" t="s">
        <v>281</v>
      </c>
      <c r="G125" s="10" t="s">
        <v>281</v>
      </c>
      <c r="H125" s="10" t="s">
        <v>281</v>
      </c>
      <c r="I125" s="10">
        <v>2.5350000000000001</v>
      </c>
      <c r="J125" s="10" t="s">
        <v>281</v>
      </c>
      <c r="K125" s="10" t="s">
        <v>281</v>
      </c>
      <c r="L125" s="10" t="s">
        <v>281</v>
      </c>
      <c r="M125" s="10" t="s">
        <v>281</v>
      </c>
      <c r="N125" s="10">
        <v>4.8040757740358497</v>
      </c>
      <c r="O125" s="10" t="s">
        <v>281</v>
      </c>
      <c r="P125" s="10">
        <v>4.452613746840365</v>
      </c>
      <c r="Q125" s="10" t="s">
        <v>281</v>
      </c>
      <c r="R125" s="10" t="s">
        <v>281</v>
      </c>
      <c r="S125" s="10" t="s">
        <v>281</v>
      </c>
      <c r="T125" s="10" t="s">
        <v>281</v>
      </c>
      <c r="U125" s="10" t="s">
        <v>281</v>
      </c>
      <c r="V125" s="10" t="s">
        <v>281</v>
      </c>
      <c r="W125" s="10" t="s">
        <v>281</v>
      </c>
      <c r="X125" s="10" t="s">
        <v>281</v>
      </c>
      <c r="Y125" s="10" t="s">
        <v>281</v>
      </c>
      <c r="Z125" s="10" t="s">
        <v>281</v>
      </c>
      <c r="AA125" s="10">
        <v>6.2537426662493765</v>
      </c>
      <c r="AB125" s="10">
        <v>5.7929737643238761</v>
      </c>
      <c r="AC125" s="10">
        <v>4.4583999999999993</v>
      </c>
      <c r="AD125" s="10">
        <v>4.8777052260675413</v>
      </c>
      <c r="AE125" s="10" t="s">
        <v>281</v>
      </c>
      <c r="AF125" s="10" t="s">
        <v>281</v>
      </c>
      <c r="AG125" s="10" t="s">
        <v>281</v>
      </c>
      <c r="AH125" s="10" t="s">
        <v>281</v>
      </c>
      <c r="AI125" s="10" t="s">
        <v>281</v>
      </c>
      <c r="AJ125" s="10" t="s">
        <v>281</v>
      </c>
      <c r="AK125" s="10" t="s">
        <v>281</v>
      </c>
      <c r="AL125" s="10" t="s">
        <v>281</v>
      </c>
      <c r="AM125" s="10" t="s">
        <v>281</v>
      </c>
      <c r="AN125" s="10" t="s">
        <v>281</v>
      </c>
      <c r="AO125" s="10" t="s">
        <v>281</v>
      </c>
      <c r="AP125" s="10" t="s">
        <v>281</v>
      </c>
      <c r="AQ125" s="10" t="s">
        <v>281</v>
      </c>
      <c r="AR125" s="10" t="s">
        <v>281</v>
      </c>
      <c r="AS125" s="10" t="s">
        <v>281</v>
      </c>
      <c r="AT125" s="10" t="s">
        <v>281</v>
      </c>
      <c r="AU125" s="10" t="s">
        <v>281</v>
      </c>
      <c r="AV125" s="10" t="s">
        <v>281</v>
      </c>
      <c r="AW125" s="10" t="s">
        <v>281</v>
      </c>
      <c r="AX125" s="10" t="s">
        <v>281</v>
      </c>
      <c r="AY125" s="10" t="s">
        <v>281</v>
      </c>
      <c r="AZ125" s="10" t="s">
        <v>281</v>
      </c>
      <c r="BA125" s="10" t="s">
        <v>281</v>
      </c>
      <c r="BB125" s="10" t="s">
        <v>281</v>
      </c>
      <c r="BC125" s="10" t="s">
        <v>281</v>
      </c>
      <c r="BE125" s="81">
        <v>0.46014199106461201</v>
      </c>
      <c r="BF125" s="10" t="s">
        <v>281</v>
      </c>
      <c r="BG125" s="81"/>
    </row>
    <row r="126" spans="1:59" x14ac:dyDescent="0.25">
      <c r="A126" s="54">
        <v>1958</v>
      </c>
      <c r="B126" s="10">
        <v>18.470265737941908</v>
      </c>
      <c r="C126" s="10" t="s">
        <v>281</v>
      </c>
      <c r="D126" s="10" t="s">
        <v>281</v>
      </c>
      <c r="E126" s="10" t="s">
        <v>281</v>
      </c>
      <c r="F126" s="10" t="s">
        <v>281</v>
      </c>
      <c r="G126" s="10" t="s">
        <v>281</v>
      </c>
      <c r="H126" s="10" t="s">
        <v>281</v>
      </c>
      <c r="I126" s="10">
        <v>2.4449999999999998</v>
      </c>
      <c r="J126" s="10" t="s">
        <v>281</v>
      </c>
      <c r="K126" s="10" t="s">
        <v>281</v>
      </c>
      <c r="L126" s="10" t="s">
        <v>281</v>
      </c>
      <c r="M126" s="10" t="s">
        <v>281</v>
      </c>
      <c r="N126" s="10">
        <v>4.5001054798218378</v>
      </c>
      <c r="O126" s="10" t="s">
        <v>281</v>
      </c>
      <c r="P126" s="10">
        <v>4.326331758692791</v>
      </c>
      <c r="Q126" s="10" t="s">
        <v>281</v>
      </c>
      <c r="R126" s="10" t="s">
        <v>281</v>
      </c>
      <c r="S126" s="10" t="s">
        <v>281</v>
      </c>
      <c r="T126" s="10" t="s">
        <v>281</v>
      </c>
      <c r="U126" s="10" t="s">
        <v>281</v>
      </c>
      <c r="V126" s="10" t="s">
        <v>281</v>
      </c>
      <c r="W126" s="10" t="s">
        <v>281</v>
      </c>
      <c r="X126" s="10" t="s">
        <v>281</v>
      </c>
      <c r="Y126" s="10" t="s">
        <v>281</v>
      </c>
      <c r="Z126" s="10" t="s">
        <v>281</v>
      </c>
      <c r="AA126" s="10">
        <v>6.2732257289645643</v>
      </c>
      <c r="AB126" s="10">
        <v>5.7013173504393757</v>
      </c>
      <c r="AC126" s="10">
        <v>4.3901999999999992</v>
      </c>
      <c r="AD126" s="10">
        <v>4.866884951567342</v>
      </c>
      <c r="AE126" s="10" t="s">
        <v>281</v>
      </c>
      <c r="AF126" s="10" t="s">
        <v>281</v>
      </c>
      <c r="AG126" s="10" t="s">
        <v>281</v>
      </c>
      <c r="AH126" s="10" t="s">
        <v>281</v>
      </c>
      <c r="AI126" s="10" t="s">
        <v>281</v>
      </c>
      <c r="AJ126" s="10" t="s">
        <v>281</v>
      </c>
      <c r="AK126" s="10" t="s">
        <v>281</v>
      </c>
      <c r="AL126" s="10" t="s">
        <v>281</v>
      </c>
      <c r="AM126" s="10" t="s">
        <v>281</v>
      </c>
      <c r="AN126" s="10" t="s">
        <v>281</v>
      </c>
      <c r="AO126" s="10" t="s">
        <v>281</v>
      </c>
      <c r="AP126" s="10" t="s">
        <v>281</v>
      </c>
      <c r="AQ126" s="10" t="s">
        <v>281</v>
      </c>
      <c r="AR126" s="10" t="s">
        <v>281</v>
      </c>
      <c r="AS126" s="10" t="s">
        <v>281</v>
      </c>
      <c r="AT126" s="10" t="s">
        <v>281</v>
      </c>
      <c r="AU126" s="10" t="s">
        <v>281</v>
      </c>
      <c r="AV126" s="10" t="s">
        <v>281</v>
      </c>
      <c r="AW126" s="10" t="s">
        <v>281</v>
      </c>
      <c r="AX126" s="10" t="s">
        <v>281</v>
      </c>
      <c r="AY126" s="10" t="s">
        <v>281</v>
      </c>
      <c r="AZ126" s="10" t="s">
        <v>281</v>
      </c>
      <c r="BA126" s="10" t="s">
        <v>281</v>
      </c>
      <c r="BB126" s="10" t="s">
        <v>281</v>
      </c>
      <c r="BC126" s="10" t="s">
        <v>281</v>
      </c>
      <c r="BE126" s="81">
        <v>0.46266045269566219</v>
      </c>
      <c r="BF126" s="10" t="s">
        <v>281</v>
      </c>
      <c r="BG126" s="81"/>
    </row>
    <row r="127" spans="1:59" x14ac:dyDescent="0.25">
      <c r="A127" s="54">
        <v>1959</v>
      </c>
      <c r="B127" s="10">
        <v>19.012123685750833</v>
      </c>
      <c r="C127" s="10" t="s">
        <v>281</v>
      </c>
      <c r="D127" s="10" t="s">
        <v>281</v>
      </c>
      <c r="E127" s="10" t="s">
        <v>281</v>
      </c>
      <c r="F127" s="10" t="s">
        <v>281</v>
      </c>
      <c r="G127" s="10" t="s">
        <v>281</v>
      </c>
      <c r="H127" s="10" t="s">
        <v>281</v>
      </c>
      <c r="I127" s="10">
        <v>2.5350000000000001</v>
      </c>
      <c r="J127" s="10" t="s">
        <v>281</v>
      </c>
      <c r="K127" s="10" t="s">
        <v>281</v>
      </c>
      <c r="L127" s="10" t="s">
        <v>281</v>
      </c>
      <c r="M127" s="10" t="s">
        <v>281</v>
      </c>
      <c r="N127" s="10">
        <v>4.4851196615632558</v>
      </c>
      <c r="O127" s="10" t="s">
        <v>281</v>
      </c>
      <c r="P127" s="10">
        <v>4.5088938332435138</v>
      </c>
      <c r="Q127" s="10" t="s">
        <v>281</v>
      </c>
      <c r="R127" s="10" t="s">
        <v>281</v>
      </c>
      <c r="S127" s="10" t="s">
        <v>281</v>
      </c>
      <c r="T127" s="10" t="s">
        <v>281</v>
      </c>
      <c r="U127" s="10" t="s">
        <v>281</v>
      </c>
      <c r="V127" s="10" t="s">
        <v>281</v>
      </c>
      <c r="W127" s="10" t="s">
        <v>281</v>
      </c>
      <c r="X127" s="10" t="s">
        <v>281</v>
      </c>
      <c r="Y127" s="10" t="s">
        <v>281</v>
      </c>
      <c r="Z127" s="10" t="s">
        <v>281</v>
      </c>
      <c r="AA127" s="10">
        <v>6.0551320184230137</v>
      </c>
      <c r="AB127" s="10">
        <v>5.0758864143532598</v>
      </c>
      <c r="AC127" s="10">
        <v>4.4874000000000001</v>
      </c>
      <c r="AD127" s="10">
        <v>4.9161171028510378</v>
      </c>
      <c r="AE127" s="10" t="s">
        <v>281</v>
      </c>
      <c r="AF127" s="10" t="s">
        <v>281</v>
      </c>
      <c r="AG127" s="10" t="s">
        <v>281</v>
      </c>
      <c r="AH127" s="10" t="s">
        <v>281</v>
      </c>
      <c r="AI127" s="10" t="s">
        <v>281</v>
      </c>
      <c r="AJ127" s="10" t="s">
        <v>281</v>
      </c>
      <c r="AK127" s="10" t="s">
        <v>281</v>
      </c>
      <c r="AL127" s="10" t="s">
        <v>281</v>
      </c>
      <c r="AM127" s="10" t="s">
        <v>281</v>
      </c>
      <c r="AN127" s="10" t="s">
        <v>281</v>
      </c>
      <c r="AO127" s="10" t="s">
        <v>281</v>
      </c>
      <c r="AP127" s="10" t="s">
        <v>281</v>
      </c>
      <c r="AQ127" s="10" t="s">
        <v>281</v>
      </c>
      <c r="AR127" s="10" t="s">
        <v>281</v>
      </c>
      <c r="AS127" s="10" t="s">
        <v>281</v>
      </c>
      <c r="AT127" s="10" t="s">
        <v>281</v>
      </c>
      <c r="AU127" s="10" t="s">
        <v>281</v>
      </c>
      <c r="AV127" s="10" t="s">
        <v>281</v>
      </c>
      <c r="AW127" s="10" t="s">
        <v>281</v>
      </c>
      <c r="AX127" s="10" t="s">
        <v>281</v>
      </c>
      <c r="AY127" s="10" t="s">
        <v>281</v>
      </c>
      <c r="AZ127" s="10" t="s">
        <v>281</v>
      </c>
      <c r="BA127" s="10" t="s">
        <v>281</v>
      </c>
      <c r="BB127" s="10" t="s">
        <v>281</v>
      </c>
      <c r="BC127" s="10" t="s">
        <v>281</v>
      </c>
      <c r="BE127" s="81">
        <v>0.46880867004502857</v>
      </c>
      <c r="BF127" s="10" t="s">
        <v>281</v>
      </c>
      <c r="BG127" s="81"/>
    </row>
    <row r="128" spans="1:59" x14ac:dyDescent="0.25">
      <c r="A128" s="54">
        <v>1960</v>
      </c>
      <c r="B128" s="10">
        <v>18.855441009788766</v>
      </c>
      <c r="C128" s="10" t="s">
        <v>281</v>
      </c>
      <c r="D128" s="10" t="s">
        <v>281</v>
      </c>
      <c r="E128" s="10" t="s">
        <v>281</v>
      </c>
      <c r="F128" s="10" t="s">
        <v>281</v>
      </c>
      <c r="G128" s="10" t="s">
        <v>281</v>
      </c>
      <c r="H128" s="10" t="s">
        <v>281</v>
      </c>
      <c r="I128" s="10">
        <v>2.5349999999999997</v>
      </c>
      <c r="J128" s="10" t="s">
        <v>281</v>
      </c>
      <c r="K128" s="10" t="s">
        <v>281</v>
      </c>
      <c r="L128" s="10" t="s">
        <v>281</v>
      </c>
      <c r="M128" s="10" t="s">
        <v>281</v>
      </c>
      <c r="N128" s="10">
        <v>4.4702379679144393</v>
      </c>
      <c r="O128" s="10" t="s">
        <v>281</v>
      </c>
      <c r="P128" s="10">
        <v>4.7057690177957685</v>
      </c>
      <c r="Q128" s="10" t="s">
        <v>281</v>
      </c>
      <c r="R128" s="10" t="s">
        <v>281</v>
      </c>
      <c r="S128" s="10" t="s">
        <v>281</v>
      </c>
      <c r="T128" s="10" t="s">
        <v>281</v>
      </c>
      <c r="U128" s="10" t="s">
        <v>281</v>
      </c>
      <c r="V128" s="10" t="s">
        <v>281</v>
      </c>
      <c r="W128" s="10" t="s">
        <v>281</v>
      </c>
      <c r="X128" s="10" t="s">
        <v>281</v>
      </c>
      <c r="Y128" s="10" t="s">
        <v>281</v>
      </c>
      <c r="Z128" s="10" t="s">
        <v>281</v>
      </c>
      <c r="AA128" s="10">
        <v>6.0903552507913012</v>
      </c>
      <c r="AB128" s="10">
        <v>5.5105956371382092</v>
      </c>
      <c r="AC128" s="10">
        <v>4.4644000000000004</v>
      </c>
      <c r="AD128" s="10">
        <v>4.9049679494772267</v>
      </c>
      <c r="AE128" s="10" t="s">
        <v>281</v>
      </c>
      <c r="AF128" s="10" t="s">
        <v>281</v>
      </c>
      <c r="AG128" s="10" t="s">
        <v>281</v>
      </c>
      <c r="AH128" s="10" t="s">
        <v>281</v>
      </c>
      <c r="AI128" s="10" t="s">
        <v>281</v>
      </c>
      <c r="AJ128" s="10" t="s">
        <v>281</v>
      </c>
      <c r="AK128" s="10" t="s">
        <v>281</v>
      </c>
      <c r="AL128" s="10" t="s">
        <v>281</v>
      </c>
      <c r="AM128" s="10" t="s">
        <v>281</v>
      </c>
      <c r="AN128" s="10" t="s">
        <v>281</v>
      </c>
      <c r="AO128" s="10" t="s">
        <v>281</v>
      </c>
      <c r="AP128" s="10" t="s">
        <v>281</v>
      </c>
      <c r="AQ128" s="10" t="s">
        <v>281</v>
      </c>
      <c r="AR128" s="10" t="s">
        <v>281</v>
      </c>
      <c r="AS128" s="10" t="s">
        <v>281</v>
      </c>
      <c r="AT128" s="10" t="s">
        <v>281</v>
      </c>
      <c r="AU128" s="10" t="s">
        <v>281</v>
      </c>
      <c r="AV128" s="10" t="s">
        <v>281</v>
      </c>
      <c r="AW128" s="10" t="s">
        <v>281</v>
      </c>
      <c r="AX128" s="10" t="s">
        <v>281</v>
      </c>
      <c r="AY128" s="10" t="s">
        <v>281</v>
      </c>
      <c r="AZ128" s="10" t="s">
        <v>281</v>
      </c>
      <c r="BA128" s="10" t="s">
        <v>281</v>
      </c>
      <c r="BB128" s="10" t="s">
        <v>281</v>
      </c>
      <c r="BC128" s="10" t="s">
        <v>281</v>
      </c>
      <c r="BE128" s="81">
        <v>0.46439951518103995</v>
      </c>
      <c r="BF128" s="10" t="s">
        <v>281</v>
      </c>
      <c r="BG128" s="81"/>
    </row>
    <row r="129" spans="1:61" x14ac:dyDescent="0.25">
      <c r="A129" s="54">
        <v>1961</v>
      </c>
      <c r="B129" s="10">
        <v>19.168735920294775</v>
      </c>
      <c r="C129" s="10">
        <v>14.464879586540619</v>
      </c>
      <c r="D129" s="10">
        <v>10.645352685459377</v>
      </c>
      <c r="E129" s="10">
        <v>10.082572140585262</v>
      </c>
      <c r="F129" s="10">
        <v>7.2199355583464442</v>
      </c>
      <c r="G129" s="10">
        <v>8.1393880048070777</v>
      </c>
      <c r="H129" s="10">
        <v>4.9152204304062996</v>
      </c>
      <c r="I129" s="10">
        <v>1.2801093194640858</v>
      </c>
      <c r="J129" s="10">
        <v>8.6435875166424214</v>
      </c>
      <c r="K129" s="10">
        <v>7.0373479557754486</v>
      </c>
      <c r="L129" s="10">
        <v>4.8592193875740692</v>
      </c>
      <c r="M129" s="10">
        <v>2.7806942426839982</v>
      </c>
      <c r="N129" s="10">
        <v>4.7002321617069551</v>
      </c>
      <c r="O129" s="10">
        <v>10.085322206095791</v>
      </c>
      <c r="P129" s="10">
        <v>5.4696140300046912</v>
      </c>
      <c r="Q129" s="10">
        <v>2.5250665154048249</v>
      </c>
      <c r="R129" s="10">
        <v>5.0861638968475598</v>
      </c>
      <c r="S129" s="10" t="s">
        <v>281</v>
      </c>
      <c r="T129" s="10" t="s">
        <v>281</v>
      </c>
      <c r="U129" s="10">
        <v>6.7722338063884928</v>
      </c>
      <c r="V129" s="10" t="s">
        <v>281</v>
      </c>
      <c r="W129" s="10">
        <v>4.0626380203833286</v>
      </c>
      <c r="X129" s="10">
        <v>3.8769190449864346</v>
      </c>
      <c r="Y129" s="10" t="s">
        <v>281</v>
      </c>
      <c r="Z129" s="10">
        <v>4.932413938409355</v>
      </c>
      <c r="AA129" s="10">
        <v>5.9772981321754948</v>
      </c>
      <c r="AB129" s="10">
        <v>5.7990371854688529</v>
      </c>
      <c r="AC129" s="10">
        <v>4.5062999999999995</v>
      </c>
      <c r="AD129" s="10">
        <v>5.2131951000274359</v>
      </c>
      <c r="AE129" s="10">
        <v>11.364780647712832</v>
      </c>
      <c r="AF129" s="10">
        <v>1.0777484023264501</v>
      </c>
      <c r="AG129" s="10">
        <v>8.7578674747990295</v>
      </c>
      <c r="AH129" s="10">
        <v>1.51349954491803</v>
      </c>
      <c r="AI129" s="10">
        <v>6.2718685546234711</v>
      </c>
      <c r="AJ129" s="10">
        <v>1.7410446351510063</v>
      </c>
      <c r="AK129" s="10">
        <v>1.4070102295833458</v>
      </c>
      <c r="AL129" s="10">
        <v>1.0426641662394773</v>
      </c>
      <c r="AM129" s="10">
        <v>2.7040900215499213</v>
      </c>
      <c r="AN129" s="10">
        <v>0.95900190654145823</v>
      </c>
      <c r="AO129" s="10">
        <v>0.42845956527862189</v>
      </c>
      <c r="AP129" s="10">
        <v>0.35333461650009229</v>
      </c>
      <c r="AQ129" s="10">
        <v>0.34414854484354629</v>
      </c>
      <c r="AR129" s="10">
        <v>0.81256431299517062</v>
      </c>
      <c r="AS129" s="10">
        <v>0.29795950761835993</v>
      </c>
      <c r="AT129" s="10">
        <v>3.8000595448090335</v>
      </c>
      <c r="AU129" s="10">
        <v>2.0734588058909704</v>
      </c>
      <c r="AV129" s="10">
        <v>0.31849059854118977</v>
      </c>
      <c r="AW129" s="10">
        <v>0.37029781166055675</v>
      </c>
      <c r="AX129" s="10">
        <v>1.1251826078393661</v>
      </c>
      <c r="AY129" s="10">
        <v>0.93268357810413904</v>
      </c>
      <c r="AZ129" s="10">
        <v>0.14812649269023523</v>
      </c>
      <c r="BA129" s="10">
        <v>0.21560000000000001</v>
      </c>
      <c r="BB129" s="10" t="s">
        <v>281</v>
      </c>
      <c r="BC129" s="10">
        <v>2.4335655099626696</v>
      </c>
      <c r="BE129" s="81">
        <v>0.92243638958096086</v>
      </c>
      <c r="BF129" s="10">
        <v>6.4099999999999993</v>
      </c>
      <c r="BG129" s="81"/>
      <c r="BH129" s="95"/>
      <c r="BI129" s="95"/>
    </row>
    <row r="130" spans="1:61" x14ac:dyDescent="0.25">
      <c r="A130" s="54">
        <v>1962</v>
      </c>
      <c r="B130" s="10">
        <v>18.137152308622916</v>
      </c>
      <c r="C130" s="10">
        <v>14.645100502553253</v>
      </c>
      <c r="D130" s="10">
        <v>10.756533425923859</v>
      </c>
      <c r="E130" s="10">
        <v>10.605921923060222</v>
      </c>
      <c r="F130" s="10">
        <v>7.5033866926488226</v>
      </c>
      <c r="G130" s="10">
        <v>8.2611005301397125</v>
      </c>
      <c r="H130" s="10">
        <v>4.9434956494414299</v>
      </c>
      <c r="I130" s="10">
        <v>1.3620012356972699</v>
      </c>
      <c r="J130" s="10">
        <v>9.4053860581964948</v>
      </c>
      <c r="K130" s="10">
        <v>7.0488112721322906</v>
      </c>
      <c r="L130" s="10">
        <v>4.9906713780918732</v>
      </c>
      <c r="M130" s="10">
        <v>3.0191350903220289</v>
      </c>
      <c r="N130" s="10">
        <v>4.7678665482570448</v>
      </c>
      <c r="O130" s="10">
        <v>10.010331803741616</v>
      </c>
      <c r="P130" s="10">
        <v>5.4388496001405731</v>
      </c>
      <c r="Q130" s="10">
        <v>2.4803943548387095</v>
      </c>
      <c r="R130" s="10">
        <v>5.3163967409739188</v>
      </c>
      <c r="S130" s="10" t="s">
        <v>281</v>
      </c>
      <c r="T130" s="10" t="s">
        <v>281</v>
      </c>
      <c r="U130" s="10">
        <v>6.9833585075234819</v>
      </c>
      <c r="V130" s="10" t="s">
        <v>281</v>
      </c>
      <c r="W130" s="10">
        <v>4.9574019518290227</v>
      </c>
      <c r="X130" s="10">
        <v>4.1511470254242724</v>
      </c>
      <c r="Y130" s="10" t="s">
        <v>281</v>
      </c>
      <c r="Z130" s="10">
        <v>4.8959401318798301</v>
      </c>
      <c r="AA130" s="10">
        <v>6.1362733933777562</v>
      </c>
      <c r="AB130" s="10">
        <v>5.9263155948610748</v>
      </c>
      <c r="AC130" s="10">
        <v>4.6231999999999998</v>
      </c>
      <c r="AD130" s="10">
        <v>5.3598400206055397</v>
      </c>
      <c r="AE130" s="10">
        <v>11.622740365022441</v>
      </c>
      <c r="AF130" s="10">
        <v>1.111703612559211</v>
      </c>
      <c r="AG130" s="10">
        <v>9.5052302288557211</v>
      </c>
      <c r="AH130" s="10">
        <v>1.4844985176958652</v>
      </c>
      <c r="AI130" s="10">
        <v>5.191058331531873</v>
      </c>
      <c r="AJ130" s="10">
        <v>1.6921929531311248</v>
      </c>
      <c r="AK130" s="10">
        <v>0.95614227085907877</v>
      </c>
      <c r="AL130" s="10">
        <v>0.85526361547635366</v>
      </c>
      <c r="AM130" s="10">
        <v>2.7795348346525981</v>
      </c>
      <c r="AN130" s="10">
        <v>1.0651926853210001</v>
      </c>
      <c r="AO130" s="10">
        <v>0.46032993514113812</v>
      </c>
      <c r="AP130" s="10">
        <v>0.34263520445004209</v>
      </c>
      <c r="AQ130" s="10">
        <v>0.41836997025129691</v>
      </c>
      <c r="AR130" s="10">
        <v>0.8096030497398039</v>
      </c>
      <c r="AS130" s="10">
        <v>0.29803749309282124</v>
      </c>
      <c r="AT130" s="10">
        <v>3.8940000305653908</v>
      </c>
      <c r="AU130" s="10">
        <v>2.1820046837934504</v>
      </c>
      <c r="AV130" s="10">
        <v>0.27494430884701526</v>
      </c>
      <c r="AW130" s="10">
        <v>0.46948443333709361</v>
      </c>
      <c r="AX130" s="10">
        <v>0.82320816208689396</v>
      </c>
      <c r="AY130" s="10">
        <v>0.93812311665949233</v>
      </c>
      <c r="AZ130" s="10">
        <v>0.26674165470782568</v>
      </c>
      <c r="BA130" s="10">
        <v>0.21560000000000004</v>
      </c>
      <c r="BB130" s="10" t="s">
        <v>281</v>
      </c>
      <c r="BC130" s="10">
        <v>2.4832376026149641</v>
      </c>
      <c r="BE130" s="81">
        <v>0.91188268879246392</v>
      </c>
      <c r="BF130" s="10">
        <v>6.28</v>
      </c>
      <c r="BG130" s="81"/>
    </row>
    <row r="131" spans="1:61" x14ac:dyDescent="0.25">
      <c r="A131" s="54">
        <v>1963</v>
      </c>
      <c r="B131" s="10">
        <v>18.227193364282535</v>
      </c>
      <c r="C131" s="10">
        <v>13.721825495381992</v>
      </c>
      <c r="D131" s="10">
        <v>13.11072422226508</v>
      </c>
      <c r="E131" s="10">
        <v>9.821712240963846</v>
      </c>
      <c r="F131" s="10">
        <v>7.5606854591597541</v>
      </c>
      <c r="G131" s="10">
        <v>8.4883395724040298</v>
      </c>
      <c r="H131" s="10">
        <v>5.0340112096110365</v>
      </c>
      <c r="I131" s="10">
        <v>1.4201577256359961</v>
      </c>
      <c r="J131" s="10">
        <v>9.9752157717200465</v>
      </c>
      <c r="K131" s="10">
        <v>7.1661207244896339</v>
      </c>
      <c r="L131" s="10">
        <v>5.1050821477038175</v>
      </c>
      <c r="M131" s="10">
        <v>3.2802038414550538</v>
      </c>
      <c r="N131" s="10">
        <v>4.7355518226768361</v>
      </c>
      <c r="O131" s="10">
        <v>10.058931421661773</v>
      </c>
      <c r="P131" s="10">
        <v>5.5127350718982875</v>
      </c>
      <c r="Q131" s="10">
        <v>2.5766024039594626</v>
      </c>
      <c r="R131" s="10" t="s">
        <v>281</v>
      </c>
      <c r="S131" s="10" t="s">
        <v>281</v>
      </c>
      <c r="T131" s="10" t="s">
        <v>281</v>
      </c>
      <c r="U131" s="10">
        <v>6.9219869308748692</v>
      </c>
      <c r="V131" s="10" t="s">
        <v>281</v>
      </c>
      <c r="W131" s="10">
        <v>5.0578731155169798</v>
      </c>
      <c r="X131" s="10">
        <v>4.3149125448257264</v>
      </c>
      <c r="Y131" s="10" t="s">
        <v>281</v>
      </c>
      <c r="Z131" s="10">
        <v>5.0379087478173963</v>
      </c>
      <c r="AA131" s="10">
        <v>6.8101962363932573</v>
      </c>
      <c r="AB131" s="10">
        <v>6.4224649842616088</v>
      </c>
      <c r="AC131" s="10">
        <v>4.8033999999999999</v>
      </c>
      <c r="AD131" s="10">
        <v>5.455304884451686</v>
      </c>
      <c r="AE131" s="10">
        <v>12.240889378270042</v>
      </c>
      <c r="AF131" s="10">
        <v>1.0551836060089259</v>
      </c>
      <c r="AG131" s="10">
        <v>7.7440031766645259</v>
      </c>
      <c r="AH131" s="10">
        <v>1.3810793965065591</v>
      </c>
      <c r="AI131" s="10">
        <v>5.1455408592028027</v>
      </c>
      <c r="AJ131" s="10">
        <v>1.7343299377865753</v>
      </c>
      <c r="AK131" s="10">
        <v>0.60655601816409932</v>
      </c>
      <c r="AL131" s="10">
        <v>0.56733091932803537</v>
      </c>
      <c r="AM131" s="10">
        <v>2.3126521314035289</v>
      </c>
      <c r="AN131" s="10">
        <v>0.58773170267998598</v>
      </c>
      <c r="AO131" s="10">
        <v>0.17534911574079046</v>
      </c>
      <c r="AP131" s="10">
        <v>0.33781948777556786</v>
      </c>
      <c r="AQ131" s="10">
        <v>0.42861948763580338</v>
      </c>
      <c r="AR131" s="10">
        <v>0.82365751702768275</v>
      </c>
      <c r="AS131" s="10">
        <v>0.29811211712441776</v>
      </c>
      <c r="AT131" s="10">
        <v>3.8339437081966725</v>
      </c>
      <c r="AU131" s="10">
        <v>2.2517329077725279</v>
      </c>
      <c r="AV131" s="10">
        <v>0.2625809439288721</v>
      </c>
      <c r="AW131" s="10">
        <v>0.69306829004670356</v>
      </c>
      <c r="AX131" s="10">
        <v>0.95889705569515382</v>
      </c>
      <c r="AY131" s="10">
        <v>0.9469272439369949</v>
      </c>
      <c r="AZ131" s="10">
        <v>0.46405897038287997</v>
      </c>
      <c r="BA131" s="10">
        <v>0.21559999999999999</v>
      </c>
      <c r="BB131" s="10" t="s">
        <v>281</v>
      </c>
      <c r="BC131" s="10">
        <v>2.4944227653609787</v>
      </c>
      <c r="BE131" s="81">
        <v>0.92952888486273744</v>
      </c>
      <c r="BF131" s="10">
        <v>6.4649999999999999</v>
      </c>
      <c r="BG131" s="81"/>
    </row>
    <row r="132" spans="1:61" x14ac:dyDescent="0.25">
      <c r="A132" s="54">
        <v>1964</v>
      </c>
      <c r="B132" s="10">
        <v>17.801395562607293</v>
      </c>
      <c r="C132" s="10">
        <v>13.421913687706615</v>
      </c>
      <c r="D132" s="10">
        <v>13.726109382677421</v>
      </c>
      <c r="E132" s="10">
        <v>10.047339953489931</v>
      </c>
      <c r="F132" s="10">
        <v>8.2283287872512503</v>
      </c>
      <c r="G132" s="10">
        <v>8.9478589649036842</v>
      </c>
      <c r="H132" s="10">
        <v>5.4945138304282093</v>
      </c>
      <c r="I132" s="10">
        <v>1.4936527600296121</v>
      </c>
      <c r="J132" s="10">
        <v>10.59888271389387</v>
      </c>
      <c r="K132" s="10">
        <v>7.3089852067011618</v>
      </c>
      <c r="L132" s="10">
        <v>5.2997738447051139</v>
      </c>
      <c r="M132" s="10">
        <v>3.5430878861422874</v>
      </c>
      <c r="N132" s="10">
        <v>5.0146923900624074</v>
      </c>
      <c r="O132" s="10">
        <v>10.270710378800747</v>
      </c>
      <c r="P132" s="10">
        <v>5.7829053427281254</v>
      </c>
      <c r="Q132" s="10">
        <v>2.544974561198222</v>
      </c>
      <c r="R132" s="10" t="s">
        <v>281</v>
      </c>
      <c r="S132" s="10" t="s">
        <v>281</v>
      </c>
      <c r="T132" s="10" t="s">
        <v>281</v>
      </c>
      <c r="U132" s="10">
        <v>7.7717888346431039</v>
      </c>
      <c r="V132" s="10" t="s">
        <v>281</v>
      </c>
      <c r="W132" s="10">
        <v>5.1075593704858777</v>
      </c>
      <c r="X132" s="10">
        <v>4.4808240770610377</v>
      </c>
      <c r="Y132" s="10" t="s">
        <v>281</v>
      </c>
      <c r="Z132" s="10">
        <v>5.2012890263309437</v>
      </c>
      <c r="AA132" s="10">
        <v>7.2180208911012693</v>
      </c>
      <c r="AB132" s="10">
        <v>6.6013968200780875</v>
      </c>
      <c r="AC132" s="10">
        <v>4.8089999999999993</v>
      </c>
      <c r="AD132" s="10">
        <v>5.6855912513378843</v>
      </c>
      <c r="AE132" s="10">
        <v>12.378928372040455</v>
      </c>
      <c r="AF132" s="10">
        <v>1.1275700978418119</v>
      </c>
      <c r="AG132" s="10">
        <v>8.0710668221165136</v>
      </c>
      <c r="AH132" s="10">
        <v>1.5572407596770197</v>
      </c>
      <c r="AI132" s="10">
        <v>5.0006908375307759</v>
      </c>
      <c r="AJ132" s="10">
        <v>1.7280190244056526</v>
      </c>
      <c r="AK132" s="10">
        <v>0.47866007838366181</v>
      </c>
      <c r="AL132" s="10">
        <v>0.49311844992848458</v>
      </c>
      <c r="AM132" s="10">
        <v>2.4873710465254901</v>
      </c>
      <c r="AN132" s="10">
        <v>0.77104321549374355</v>
      </c>
      <c r="AO132" s="10">
        <v>0.18629581735573697</v>
      </c>
      <c r="AP132" s="10">
        <v>0.38457018927192643</v>
      </c>
      <c r="AQ132" s="10">
        <v>0.43997632097021444</v>
      </c>
      <c r="AR132" s="10">
        <v>0.84393796724305203</v>
      </c>
      <c r="AS132" s="10">
        <v>0.29818359246269799</v>
      </c>
      <c r="AT132" s="10">
        <v>4.4469403790820463</v>
      </c>
      <c r="AU132" s="10">
        <v>2.2817107892361808</v>
      </c>
      <c r="AV132" s="10">
        <v>0.25188950172183788</v>
      </c>
      <c r="AW132" s="10">
        <v>0.77593311382113328</v>
      </c>
      <c r="AX132" s="10">
        <v>0.85960735264884802</v>
      </c>
      <c r="AY132" s="10">
        <v>0.98059749697214393</v>
      </c>
      <c r="AZ132" s="10">
        <v>0.53070853549967656</v>
      </c>
      <c r="BA132" s="10">
        <v>0.21559999999999999</v>
      </c>
      <c r="BB132" s="10" t="s">
        <v>281</v>
      </c>
      <c r="BC132" s="10">
        <v>2.5464054696268374</v>
      </c>
      <c r="BE132" s="81">
        <v>0.91325701508487467</v>
      </c>
      <c r="BF132" s="10">
        <v>6.2800000000000011</v>
      </c>
      <c r="BG132" s="81"/>
    </row>
    <row r="133" spans="1:61" x14ac:dyDescent="0.25">
      <c r="A133" s="54">
        <v>1965</v>
      </c>
      <c r="B133" s="10">
        <v>17.419449105925583</v>
      </c>
      <c r="C133" s="10">
        <v>13.916946096828886</v>
      </c>
      <c r="D133" s="10">
        <v>13.851508861543339</v>
      </c>
      <c r="E133" s="10">
        <v>10.547191669213849</v>
      </c>
      <c r="F133" s="10">
        <v>8.8862671833013742</v>
      </c>
      <c r="G133" s="10">
        <v>9.1077353369514089</v>
      </c>
      <c r="H133" s="10">
        <v>5.3353857413673351</v>
      </c>
      <c r="I133" s="10">
        <v>1.6173698630115856</v>
      </c>
      <c r="J133" s="10">
        <v>10.797706541508195</v>
      </c>
      <c r="K133" s="10">
        <v>7.4535642643170625</v>
      </c>
      <c r="L133" s="10">
        <v>5.3228429206585917</v>
      </c>
      <c r="M133" s="10">
        <v>4.1112588446611076</v>
      </c>
      <c r="N133" s="10">
        <v>5.1865473203161283</v>
      </c>
      <c r="O133" s="10">
        <v>10.276756183745583</v>
      </c>
      <c r="P133" s="10">
        <v>5.677589158058165</v>
      </c>
      <c r="Q133" s="10">
        <v>2.6693732752613242</v>
      </c>
      <c r="R133" s="10" t="s">
        <v>281</v>
      </c>
      <c r="S133" s="10" t="s">
        <v>281</v>
      </c>
      <c r="T133" s="10" t="s">
        <v>281</v>
      </c>
      <c r="U133" s="10">
        <v>7.2992898313697872</v>
      </c>
      <c r="V133" s="10" t="s">
        <v>281</v>
      </c>
      <c r="W133" s="10">
        <v>5.2435324053244363</v>
      </c>
      <c r="X133" s="10">
        <v>4.7351638765389321</v>
      </c>
      <c r="Y133" s="10" t="s">
        <v>281</v>
      </c>
      <c r="Z133" s="10">
        <v>5.5161178471704169</v>
      </c>
      <c r="AA133" s="10">
        <v>7.10935783483015</v>
      </c>
      <c r="AB133" s="10">
        <v>6.7659284102730695</v>
      </c>
      <c r="AC133" s="10">
        <v>5.1295999999999999</v>
      </c>
      <c r="AD133" s="10">
        <v>5.8152466868654953</v>
      </c>
      <c r="AE133" s="10">
        <v>12.417904683577083</v>
      </c>
      <c r="AF133" s="10">
        <v>1.0453148424544456</v>
      </c>
      <c r="AG133" s="10">
        <v>6.6602124228224966</v>
      </c>
      <c r="AH133" s="10">
        <v>1.6621080853710442</v>
      </c>
      <c r="AI133" s="10">
        <v>5.1326879692139302</v>
      </c>
      <c r="AJ133" s="10">
        <v>1.6120958731819086</v>
      </c>
      <c r="AK133" s="10">
        <v>0.48682337852866764</v>
      </c>
      <c r="AL133" s="10">
        <v>0.48005266265803304</v>
      </c>
      <c r="AM133" s="10">
        <v>2.6285544722567304</v>
      </c>
      <c r="AN133" s="10">
        <v>0.9496722005363889</v>
      </c>
      <c r="AO133" s="10">
        <v>0.19790108227437944</v>
      </c>
      <c r="AP133" s="10">
        <v>0.34574199373334741</v>
      </c>
      <c r="AQ133" s="10">
        <v>0.45327163999822073</v>
      </c>
      <c r="AR133" s="10">
        <v>0.85531560076711421</v>
      </c>
      <c r="AS133" s="10">
        <v>0.31974021382888546</v>
      </c>
      <c r="AT133" s="10">
        <v>4.0969900904209284</v>
      </c>
      <c r="AU133" s="10">
        <v>2.2258285734462473</v>
      </c>
      <c r="AV133" s="10">
        <v>0.27831584618805821</v>
      </c>
      <c r="AW133" s="10">
        <v>0.86737182745502439</v>
      </c>
      <c r="AX133" s="10">
        <v>1.0083960047131728</v>
      </c>
      <c r="AY133" s="10">
        <v>0.97705780980730084</v>
      </c>
      <c r="AZ133" s="10">
        <v>0.68168014453032333</v>
      </c>
      <c r="BA133" s="10">
        <v>0.21560000000000001</v>
      </c>
      <c r="BB133" s="10" t="s">
        <v>281</v>
      </c>
      <c r="BC133" s="10">
        <v>2.5692500389926654</v>
      </c>
      <c r="BE133" s="81">
        <v>0.9052320664097232</v>
      </c>
      <c r="BF133" s="10">
        <v>6.4950000000000001</v>
      </c>
      <c r="BG133" s="81"/>
    </row>
    <row r="134" spans="1:61" x14ac:dyDescent="0.25">
      <c r="A134" s="54">
        <v>1966</v>
      </c>
      <c r="B134" s="10">
        <v>17.415898358667466</v>
      </c>
      <c r="C134" s="10">
        <v>14.128367106761267</v>
      </c>
      <c r="D134" s="10">
        <v>11.974643718821698</v>
      </c>
      <c r="E134" s="10">
        <v>11.577089555660281</v>
      </c>
      <c r="F134" s="10">
        <v>9.4639970649961764</v>
      </c>
      <c r="G134" s="10">
        <v>8.7615852548773354</v>
      </c>
      <c r="H134" s="10">
        <v>5.8561523548895362</v>
      </c>
      <c r="I134" s="10">
        <v>1.7547199179007986</v>
      </c>
      <c r="J134" s="10">
        <v>10.44474020276275</v>
      </c>
      <c r="K134" s="10">
        <v>7.570083362454608</v>
      </c>
      <c r="L134" s="10">
        <v>5.4408966333676014</v>
      </c>
      <c r="M134" s="10">
        <v>3.7645644470734125</v>
      </c>
      <c r="N134" s="10">
        <v>5.3435804758933969</v>
      </c>
      <c r="O134" s="10">
        <v>10.38008723806503</v>
      </c>
      <c r="P134" s="10">
        <v>5.7839775750159657</v>
      </c>
      <c r="Q134" s="10">
        <v>2.7562232204561163</v>
      </c>
      <c r="R134" s="10" t="s">
        <v>281</v>
      </c>
      <c r="S134" s="10" t="s">
        <v>281</v>
      </c>
      <c r="T134" s="10" t="s">
        <v>281</v>
      </c>
      <c r="U134" s="10">
        <v>7.3910304466222589</v>
      </c>
      <c r="V134" s="10" t="s">
        <v>281</v>
      </c>
      <c r="W134" s="10">
        <v>5.3483567113541692</v>
      </c>
      <c r="X134" s="10">
        <v>4.944789022322496</v>
      </c>
      <c r="Y134" s="10" t="s">
        <v>281</v>
      </c>
      <c r="Z134" s="10">
        <v>5.7191860942788137</v>
      </c>
      <c r="AA134" s="10">
        <v>7.1433895240179375</v>
      </c>
      <c r="AB134" s="10">
        <v>7.0167803783951364</v>
      </c>
      <c r="AC134" s="10">
        <v>5.2861000000000002</v>
      </c>
      <c r="AD134" s="10">
        <v>5.9632291141569942</v>
      </c>
      <c r="AE134" s="10">
        <v>11.61703223177817</v>
      </c>
      <c r="AF134" s="10">
        <v>0.98372057966664406</v>
      </c>
      <c r="AG134" s="10">
        <v>7.9004579298766915</v>
      </c>
      <c r="AH134" s="10">
        <v>1.6608682146777869</v>
      </c>
      <c r="AI134" s="10">
        <v>4.8873158207250844</v>
      </c>
      <c r="AJ134" s="10">
        <v>1.6373740559411998</v>
      </c>
      <c r="AK134" s="10">
        <v>0.44226371271537973</v>
      </c>
      <c r="AL134" s="10">
        <v>0.40462517642832124</v>
      </c>
      <c r="AM134" s="10">
        <v>2.6233567423299999</v>
      </c>
      <c r="AN134" s="10">
        <v>1.2014227197987633</v>
      </c>
      <c r="AO134" s="10">
        <v>0.19802066575730964</v>
      </c>
      <c r="AP134" s="10">
        <v>0.35466850663756544</v>
      </c>
      <c r="AQ134" s="10">
        <v>0.54725573386169257</v>
      </c>
      <c r="AR134" s="10">
        <v>0.7727320311854321</v>
      </c>
      <c r="AS134" s="10">
        <v>0.31980606824937907</v>
      </c>
      <c r="AT134" s="10">
        <v>4.4034119343682283</v>
      </c>
      <c r="AU134" s="10">
        <v>2.170908071944027</v>
      </c>
      <c r="AV134" s="10">
        <v>0.26786116113585029</v>
      </c>
      <c r="AW134" s="10">
        <v>0.92659760826308091</v>
      </c>
      <c r="AX134" s="10">
        <v>1.0660489484443683</v>
      </c>
      <c r="AY134" s="10">
        <v>0.97150608828006102</v>
      </c>
      <c r="AZ134" s="10">
        <v>0.90983978241298769</v>
      </c>
      <c r="BA134" s="10">
        <v>0.21560000000000001</v>
      </c>
      <c r="BB134" s="10" t="s">
        <v>281</v>
      </c>
      <c r="BC134" s="10">
        <v>2.6166192932896712</v>
      </c>
      <c r="BE134" s="81">
        <v>0.88817087644036175</v>
      </c>
      <c r="BF134" s="10">
        <v>6.6599999999999993</v>
      </c>
      <c r="BG134" s="81"/>
    </row>
    <row r="135" spans="1:61" x14ac:dyDescent="0.25">
      <c r="A135" s="54">
        <v>1967</v>
      </c>
      <c r="B135" s="10">
        <v>17.249695340167129</v>
      </c>
      <c r="C135" s="10">
        <v>14.318372729848093</v>
      </c>
      <c r="D135" s="10">
        <v>12.066082962292864</v>
      </c>
      <c r="E135" s="10">
        <v>10.485447713271439</v>
      </c>
      <c r="F135" s="10">
        <v>9.9580289717378516</v>
      </c>
      <c r="G135" s="10">
        <v>9.1062039233738972</v>
      </c>
      <c r="H135" s="10">
        <v>6.0330979797676454</v>
      </c>
      <c r="I135" s="10">
        <v>1.8928691366789017</v>
      </c>
      <c r="J135" s="10">
        <v>10.360111811156015</v>
      </c>
      <c r="K135" s="10">
        <v>7.5720255328746484</v>
      </c>
      <c r="L135" s="10">
        <v>5.5464003164310238</v>
      </c>
      <c r="M135" s="10">
        <v>4.3065414263447721</v>
      </c>
      <c r="N135" s="10">
        <v>5.512815681359271</v>
      </c>
      <c r="O135" s="10">
        <v>10.440009222764273</v>
      </c>
      <c r="P135" s="10">
        <v>5.8601697166740214</v>
      </c>
      <c r="Q135" s="10">
        <v>2.8793152397260275</v>
      </c>
      <c r="R135" s="10" t="s">
        <v>281</v>
      </c>
      <c r="S135" s="10" t="s">
        <v>281</v>
      </c>
      <c r="T135" s="10" t="s">
        <v>281</v>
      </c>
      <c r="U135" s="10">
        <v>8.0925261155043469</v>
      </c>
      <c r="V135" s="10" t="s">
        <v>281</v>
      </c>
      <c r="W135" s="10">
        <v>5.2502116626898427</v>
      </c>
      <c r="X135" s="10">
        <v>5.3468973093503243</v>
      </c>
      <c r="Y135" s="10" t="s">
        <v>281</v>
      </c>
      <c r="Z135" s="10">
        <v>5.9226590914602584</v>
      </c>
      <c r="AA135" s="10">
        <v>7.7046430913024224</v>
      </c>
      <c r="AB135" s="10">
        <v>7.1044393823620355</v>
      </c>
      <c r="AC135" s="10">
        <v>5.4817</v>
      </c>
      <c r="AD135" s="10">
        <v>6.1192117645595543</v>
      </c>
      <c r="AE135" s="10">
        <v>11.90535045454545</v>
      </c>
      <c r="AF135" s="10">
        <v>1.4783082445002154</v>
      </c>
      <c r="AG135" s="10">
        <v>7.9867428589325726</v>
      </c>
      <c r="AH135" s="10">
        <v>1.8436190104920402</v>
      </c>
      <c r="AI135" s="10">
        <v>4.1225821175627537</v>
      </c>
      <c r="AJ135" s="10">
        <v>1.7363672377212704</v>
      </c>
      <c r="AK135" s="10">
        <v>0.46325939328164922</v>
      </c>
      <c r="AL135" s="10">
        <v>0.49730616223168556</v>
      </c>
      <c r="AM135" s="10">
        <v>2.642899914765894</v>
      </c>
      <c r="AN135" s="10">
        <v>1.132613976216255</v>
      </c>
      <c r="AO135" s="10">
        <v>0.18743918160003445</v>
      </c>
      <c r="AP135" s="10">
        <v>0.35368439786709183</v>
      </c>
      <c r="AQ135" s="10">
        <v>0.48001046553229537</v>
      </c>
      <c r="AR135" s="10">
        <v>0.84244654561083054</v>
      </c>
      <c r="AS135" s="10">
        <v>0.31985771515319988</v>
      </c>
      <c r="AT135" s="10">
        <v>4.6735549073065554</v>
      </c>
      <c r="AU135" s="10">
        <v>2.0968894277188479</v>
      </c>
      <c r="AV135" s="10">
        <v>0.26309062421323581</v>
      </c>
      <c r="AW135" s="10">
        <v>1.1217167654560607</v>
      </c>
      <c r="AX135" s="10">
        <v>1.1758810713822525</v>
      </c>
      <c r="AY135" s="10">
        <v>0.98468350668647864</v>
      </c>
      <c r="AZ135" s="10">
        <v>0.92434037035387862</v>
      </c>
      <c r="BA135" s="10">
        <v>0.21560000000000001</v>
      </c>
      <c r="BB135" s="10" t="s">
        <v>281</v>
      </c>
      <c r="BC135" s="10">
        <v>2.6377525464862983</v>
      </c>
      <c r="BE135" s="81">
        <v>0.87296305568220944</v>
      </c>
      <c r="BF135" s="10">
        <v>6.9699999999999989</v>
      </c>
      <c r="BG135" s="81"/>
    </row>
    <row r="136" spans="1:61" x14ac:dyDescent="0.25">
      <c r="A136" s="54">
        <v>1968</v>
      </c>
      <c r="B136" s="10">
        <v>16.856151636708255</v>
      </c>
      <c r="C136" s="10">
        <v>14.838677614473477</v>
      </c>
      <c r="D136" s="10">
        <v>13.001284500579095</v>
      </c>
      <c r="E136" s="10">
        <v>10.734927957036666</v>
      </c>
      <c r="F136" s="10">
        <v>9.9953579338688048</v>
      </c>
      <c r="G136" s="10">
        <v>9.4382559457968913</v>
      </c>
      <c r="H136" s="10">
        <v>6.1703688927928981</v>
      </c>
      <c r="I136" s="10">
        <v>2.1284923993690326</v>
      </c>
      <c r="J136" s="10">
        <v>10.762473065660032</v>
      </c>
      <c r="K136" s="10">
        <v>7.6120309234073904</v>
      </c>
      <c r="L136" s="10">
        <v>6.0837817135229066</v>
      </c>
      <c r="M136" s="10">
        <v>4.4883151949880222</v>
      </c>
      <c r="N136" s="10">
        <v>5.7178515675054058</v>
      </c>
      <c r="O136" s="10">
        <v>10.411102007157215</v>
      </c>
      <c r="P136" s="10">
        <v>6.0201599170982893</v>
      </c>
      <c r="Q136" s="10">
        <v>3.0346765610859725</v>
      </c>
      <c r="R136" s="10" t="s">
        <v>281</v>
      </c>
      <c r="S136" s="10" t="s">
        <v>281</v>
      </c>
      <c r="T136" s="10" t="s">
        <v>281</v>
      </c>
      <c r="U136" s="10">
        <v>8.3157068289527754</v>
      </c>
      <c r="V136" s="10" t="s">
        <v>281</v>
      </c>
      <c r="W136" s="10">
        <v>5.6472836429770625</v>
      </c>
      <c r="X136" s="10">
        <v>5.6711167763516599</v>
      </c>
      <c r="Y136" s="10" t="s">
        <v>281</v>
      </c>
      <c r="Z136" s="10">
        <v>6.2764674087462868</v>
      </c>
      <c r="AA136" s="10">
        <v>7.9182426398724264</v>
      </c>
      <c r="AB136" s="10">
        <v>7.0246025848969413</v>
      </c>
      <c r="AC136" s="10">
        <v>5.4483000000000006</v>
      </c>
      <c r="AD136" s="10">
        <v>6.3619292735166768</v>
      </c>
      <c r="AE136" s="10">
        <v>12.422565525498548</v>
      </c>
      <c r="AF136" s="10">
        <v>1.5098898712996334</v>
      </c>
      <c r="AG136" s="10">
        <v>8.4214342670568794</v>
      </c>
      <c r="AH136" s="10">
        <v>1.8163536729850644</v>
      </c>
      <c r="AI136" s="10">
        <v>4.4987046142473694</v>
      </c>
      <c r="AJ136" s="10">
        <v>1.8145484186087728</v>
      </c>
      <c r="AK136" s="10">
        <v>0.69168350517980537</v>
      </c>
      <c r="AL136" s="10">
        <v>0.49825735386113534</v>
      </c>
      <c r="AM136" s="10">
        <v>2.7045987572964041</v>
      </c>
      <c r="AN136" s="10">
        <v>0.68479285913723287</v>
      </c>
      <c r="AO136" s="10">
        <v>0.20002865681719401</v>
      </c>
      <c r="AP136" s="10">
        <v>0.35588628919676646</v>
      </c>
      <c r="AQ136" s="10">
        <v>0.51679515085756078</v>
      </c>
      <c r="AR136" s="10">
        <v>0.78927078128698036</v>
      </c>
      <c r="AS136" s="10">
        <v>0.31989576053907137</v>
      </c>
      <c r="AT136" s="10">
        <v>4.7839123960526813</v>
      </c>
      <c r="AU136" s="10">
        <v>2.0996326163679226</v>
      </c>
      <c r="AV136" s="10">
        <v>0.24913310739682115</v>
      </c>
      <c r="AW136" s="10">
        <v>1.2893501771191851</v>
      </c>
      <c r="AX136" s="10">
        <v>1.2012701150458585</v>
      </c>
      <c r="AY136" s="10">
        <v>1.0088694496335682</v>
      </c>
      <c r="AZ136" s="10">
        <v>0.95638960453641753</v>
      </c>
      <c r="BA136" s="10">
        <v>0.21559999999999999</v>
      </c>
      <c r="BB136" s="10" t="s">
        <v>281</v>
      </c>
      <c r="BC136" s="10">
        <v>2.7073585510650942</v>
      </c>
      <c r="BE136" s="81">
        <v>0.86712724645044481</v>
      </c>
      <c r="BF136" s="10">
        <v>7.3149999999999995</v>
      </c>
      <c r="BG136" s="81"/>
    </row>
    <row r="137" spans="1:61" x14ac:dyDescent="0.25">
      <c r="A137" s="54">
        <v>1969</v>
      </c>
      <c r="B137" s="10">
        <v>16.638993680132263</v>
      </c>
      <c r="C137" s="10">
        <v>14.848622522329272</v>
      </c>
      <c r="D137" s="10">
        <v>9.9519791418906518</v>
      </c>
      <c r="E137" s="10">
        <v>10.945473609484273</v>
      </c>
      <c r="F137" s="10">
        <v>9.8163815936998002</v>
      </c>
      <c r="G137" s="10">
        <v>9.7325092866223777</v>
      </c>
      <c r="H137" s="10">
        <v>6.7898166443729009</v>
      </c>
      <c r="I137" s="10">
        <v>3.4004160966683772</v>
      </c>
      <c r="J137" s="10">
        <v>11.465856828617868</v>
      </c>
      <c r="K137" s="10">
        <v>7.6332128504707937</v>
      </c>
      <c r="L137" s="10">
        <v>6.3634790445854019</v>
      </c>
      <c r="M137" s="10">
        <v>4.9908266055867276</v>
      </c>
      <c r="N137" s="10">
        <v>6.1353496395014604</v>
      </c>
      <c r="O137" s="10">
        <v>10.781449365025027</v>
      </c>
      <c r="P137" s="10">
        <v>6.1591984793761325</v>
      </c>
      <c r="Q137" s="10">
        <v>3.1517802669957371</v>
      </c>
      <c r="R137" s="10" t="s">
        <v>281</v>
      </c>
      <c r="S137" s="10" t="s">
        <v>281</v>
      </c>
      <c r="T137" s="10" t="s">
        <v>281</v>
      </c>
      <c r="U137" s="10">
        <v>9.2560975073454159</v>
      </c>
      <c r="V137" s="10" t="s">
        <v>281</v>
      </c>
      <c r="W137" s="10">
        <v>5.910771891549353</v>
      </c>
      <c r="X137" s="10">
        <v>6.1776556517453294</v>
      </c>
      <c r="Y137" s="10" t="s">
        <v>281</v>
      </c>
      <c r="Z137" s="10">
        <v>6.6453338754760427</v>
      </c>
      <c r="AA137" s="10">
        <v>8.228488735150929</v>
      </c>
      <c r="AB137" s="10">
        <v>7.2010812686090846</v>
      </c>
      <c r="AC137" s="10">
        <v>5.7</v>
      </c>
      <c r="AD137" s="10">
        <v>6.6062229214749335</v>
      </c>
      <c r="AE137" s="10">
        <v>12.587613829530348</v>
      </c>
      <c r="AF137" s="10">
        <v>1.5312476397831909</v>
      </c>
      <c r="AG137" s="10">
        <v>6.4001296097785856</v>
      </c>
      <c r="AH137" s="10">
        <v>1.8475027052553286</v>
      </c>
      <c r="AI137" s="10">
        <v>4.5352423037946625</v>
      </c>
      <c r="AJ137" s="10">
        <v>1.8251816306522661</v>
      </c>
      <c r="AK137" s="10">
        <v>0.98557492249138157</v>
      </c>
      <c r="AL137" s="10">
        <v>0.39576482043902045</v>
      </c>
      <c r="AM137" s="10">
        <v>2.8143087119835082</v>
      </c>
      <c r="AN137" s="10">
        <v>0.72159404971743757</v>
      </c>
      <c r="AO137" s="10">
        <v>0.2013668042997229</v>
      </c>
      <c r="AP137" s="10">
        <v>0.3707939549373489</v>
      </c>
      <c r="AQ137" s="10">
        <v>0.56049348104663221</v>
      </c>
      <c r="AR137" s="10">
        <v>0.84565853153549519</v>
      </c>
      <c r="AS137" s="10">
        <v>0.31994329686827122</v>
      </c>
      <c r="AT137" s="10">
        <v>4.8613395380840405</v>
      </c>
      <c r="AU137" s="10">
        <v>2.2927485945914827</v>
      </c>
      <c r="AV137" s="10">
        <v>0.24551119946557362</v>
      </c>
      <c r="AW137" s="10">
        <v>1.1754983571436388</v>
      </c>
      <c r="AX137" s="10">
        <v>1.2496549830865789</v>
      </c>
      <c r="AY137" s="10">
        <v>1.0581971830985917</v>
      </c>
      <c r="AZ137" s="10">
        <v>1.0289388243767716</v>
      </c>
      <c r="BA137" s="10">
        <v>0.21559999999999999</v>
      </c>
      <c r="BB137" s="10" t="s">
        <v>281</v>
      </c>
      <c r="BC137" s="10">
        <v>2.7770538114737962</v>
      </c>
      <c r="BE137" s="81">
        <v>0.84277083539263176</v>
      </c>
      <c r="BF137" s="10">
        <v>7.5200000000000014</v>
      </c>
      <c r="BG137" s="81"/>
    </row>
    <row r="138" spans="1:61" x14ac:dyDescent="0.25">
      <c r="A138" s="54">
        <v>1970</v>
      </c>
      <c r="B138" s="10">
        <v>16.381083177987424</v>
      </c>
      <c r="C138" s="10">
        <v>14.851638827992698</v>
      </c>
      <c r="D138" s="10">
        <v>14.177732617953636</v>
      </c>
      <c r="E138" s="10">
        <v>10.962350530168077</v>
      </c>
      <c r="F138" s="10">
        <v>10.106491564407818</v>
      </c>
      <c r="G138" s="10">
        <v>10.515804168804092</v>
      </c>
      <c r="H138" s="10">
        <v>7.3493785665901719</v>
      </c>
      <c r="I138" s="10">
        <v>3.414861882802358</v>
      </c>
      <c r="J138" s="10">
        <v>11.906083670701983</v>
      </c>
      <c r="K138" s="10">
        <v>7.7581645683090779</v>
      </c>
      <c r="L138" s="10">
        <v>6.9195587273742314</v>
      </c>
      <c r="M138" s="10">
        <v>5.471282841023835</v>
      </c>
      <c r="N138" s="10">
        <v>6.2215666571236161</v>
      </c>
      <c r="O138" s="10">
        <v>10.921786046722787</v>
      </c>
      <c r="P138" s="10">
        <v>6.4163941890196643</v>
      </c>
      <c r="Q138" s="10">
        <v>3.3198235752448797</v>
      </c>
      <c r="R138" s="10" t="s">
        <v>281</v>
      </c>
      <c r="S138" s="10" t="s">
        <v>281</v>
      </c>
      <c r="T138" s="10" t="s">
        <v>281</v>
      </c>
      <c r="U138" s="10">
        <v>9.8104107146131039</v>
      </c>
      <c r="V138" s="10" t="s">
        <v>281</v>
      </c>
      <c r="W138" s="10">
        <v>6.3245597375419145</v>
      </c>
      <c r="X138" s="10">
        <v>6.367932288404651</v>
      </c>
      <c r="Y138" s="10" t="s">
        <v>281</v>
      </c>
      <c r="Z138" s="10">
        <v>6.7031018642095272</v>
      </c>
      <c r="AA138" s="10">
        <v>8.588599759647904</v>
      </c>
      <c r="AB138" s="10">
        <v>7.6091216216130784</v>
      </c>
      <c r="AC138" s="10">
        <v>5.9992000000000001</v>
      </c>
      <c r="AD138" s="10">
        <v>6.7019119912896201</v>
      </c>
      <c r="AE138" s="10">
        <v>13.023995857472297</v>
      </c>
      <c r="AF138" s="10">
        <v>1.7595659781674067</v>
      </c>
      <c r="AG138" s="10">
        <v>6.48321685138764</v>
      </c>
      <c r="AH138" s="10">
        <v>1.8076449444140836</v>
      </c>
      <c r="AI138" s="10">
        <v>4.5887532512582911</v>
      </c>
      <c r="AJ138" s="10">
        <v>1.9277935664335666</v>
      </c>
      <c r="AK138" s="10">
        <v>0.8821376295133404</v>
      </c>
      <c r="AL138" s="10">
        <v>0.41301634018225752</v>
      </c>
      <c r="AM138" s="10">
        <v>3.0762428937851243</v>
      </c>
      <c r="AN138" s="10">
        <v>0.57232424438031648</v>
      </c>
      <c r="AO138" s="10">
        <v>0.22577026259938915</v>
      </c>
      <c r="AP138" s="10">
        <v>0.38715670728081397</v>
      </c>
      <c r="AQ138" s="10">
        <v>0.52034742773905973</v>
      </c>
      <c r="AR138" s="10">
        <v>0.97077671129072995</v>
      </c>
      <c r="AS138" s="10">
        <v>0.4099889065570016</v>
      </c>
      <c r="AT138" s="10">
        <v>5.1562223196464654</v>
      </c>
      <c r="AU138" s="10">
        <v>2.3159876096045586</v>
      </c>
      <c r="AV138" s="10">
        <v>0.22444455717658096</v>
      </c>
      <c r="AW138" s="10">
        <v>1.1830311549358465</v>
      </c>
      <c r="AX138" s="10">
        <v>1.4555404375420773</v>
      </c>
      <c r="AY138" s="10">
        <v>1.0968744838976054</v>
      </c>
      <c r="AZ138" s="10">
        <v>1.0697721857233651</v>
      </c>
      <c r="BA138" s="10">
        <v>0.21560000000000001</v>
      </c>
      <c r="BB138" s="10" t="s">
        <v>281</v>
      </c>
      <c r="BC138" s="10">
        <v>2.8302014939652871</v>
      </c>
      <c r="BE138" s="81">
        <v>0.84260129382708737</v>
      </c>
      <c r="BF138" s="10">
        <v>7.9449999999999994</v>
      </c>
      <c r="BG138" s="81"/>
    </row>
    <row r="139" spans="1:61" x14ac:dyDescent="0.25">
      <c r="A139" s="54">
        <v>1971</v>
      </c>
      <c r="B139" s="10">
        <v>16.174679824559195</v>
      </c>
      <c r="C139" s="10">
        <v>14.763014887504859</v>
      </c>
      <c r="D139" s="10">
        <v>11.431677590737284</v>
      </c>
      <c r="E139" s="10">
        <v>10.876203809724021</v>
      </c>
      <c r="F139" s="10">
        <v>10.263654128573176</v>
      </c>
      <c r="G139" s="10">
        <v>10.675565423768584</v>
      </c>
      <c r="H139" s="10">
        <v>7.2221152969917002</v>
      </c>
      <c r="I139" s="10">
        <v>3.6905372487540125</v>
      </c>
      <c r="J139" s="10">
        <v>12.701548448189257</v>
      </c>
      <c r="K139" s="10">
        <v>7.7987481095057243</v>
      </c>
      <c r="L139" s="10">
        <v>7.3155704942618565</v>
      </c>
      <c r="M139" s="10">
        <v>5.8905403405990686</v>
      </c>
      <c r="N139" s="10">
        <v>6.1491205449503035</v>
      </c>
      <c r="O139" s="10">
        <v>10.927555945889971</v>
      </c>
      <c r="P139" s="10">
        <v>6.6974055766389657</v>
      </c>
      <c r="Q139" s="10">
        <v>3.4960271943400403</v>
      </c>
      <c r="R139" s="10" t="s">
        <v>281</v>
      </c>
      <c r="S139" s="10" t="s">
        <v>281</v>
      </c>
      <c r="T139" s="10" t="s">
        <v>281</v>
      </c>
      <c r="U139" s="10">
        <v>10.140129167587919</v>
      </c>
      <c r="V139" s="10" t="s">
        <v>281</v>
      </c>
      <c r="W139" s="10">
        <v>6.5122741661370336</v>
      </c>
      <c r="X139" s="10">
        <v>6.3393299993012686</v>
      </c>
      <c r="Y139" s="10" t="s">
        <v>281</v>
      </c>
      <c r="Z139" s="10">
        <v>7.2944809937493362</v>
      </c>
      <c r="AA139" s="10">
        <v>8.380021425025765</v>
      </c>
      <c r="AB139" s="10">
        <v>8.0402869827645862</v>
      </c>
      <c r="AC139" s="10">
        <v>6.5593000000000004</v>
      </c>
      <c r="AD139" s="10">
        <v>6.8891643082494856</v>
      </c>
      <c r="AE139" s="10">
        <v>12.056768977965325</v>
      </c>
      <c r="AF139" s="10">
        <v>1.6792506610609101</v>
      </c>
      <c r="AG139" s="10">
        <v>8.2765631052911797</v>
      </c>
      <c r="AH139" s="10">
        <v>1.6638796619028968</v>
      </c>
      <c r="AI139" s="10">
        <v>4.9203427430749498</v>
      </c>
      <c r="AJ139" s="10">
        <v>1.8637601581672389</v>
      </c>
      <c r="AK139" s="10">
        <v>1.1215932074264534</v>
      </c>
      <c r="AL139" s="10">
        <v>0.36222700448846074</v>
      </c>
      <c r="AM139" s="10">
        <v>3.1032245789340025</v>
      </c>
      <c r="AN139" s="10">
        <v>0.67591799202256531</v>
      </c>
      <c r="AO139" s="10">
        <v>0.31981763323941137</v>
      </c>
      <c r="AP139" s="10">
        <v>0.40785866803956283</v>
      </c>
      <c r="AQ139" s="10">
        <v>0.58226632294374492</v>
      </c>
      <c r="AR139" s="10">
        <v>0.92624280028675254</v>
      </c>
      <c r="AS139" s="10">
        <v>0.4100880812831299</v>
      </c>
      <c r="AT139" s="10">
        <v>5.3213065074816814</v>
      </c>
      <c r="AU139" s="10">
        <v>2.4315752641864812</v>
      </c>
      <c r="AV139" s="10">
        <v>0.22671811118003871</v>
      </c>
      <c r="AW139" s="10">
        <v>1.2011081959300047</v>
      </c>
      <c r="AX139" s="10">
        <v>1.6037810108611374</v>
      </c>
      <c r="AY139" s="10">
        <v>1.1209534382990176</v>
      </c>
      <c r="AZ139" s="10">
        <v>1.1385958570970052</v>
      </c>
      <c r="BA139" s="10">
        <v>0.21560000000000004</v>
      </c>
      <c r="BB139" s="10" t="s">
        <v>281</v>
      </c>
      <c r="BC139" s="10">
        <v>2.8539872480405304</v>
      </c>
      <c r="BE139" s="81">
        <v>0.8186111174152082</v>
      </c>
      <c r="BF139" s="10">
        <v>8.2199999999999989</v>
      </c>
      <c r="BG139" s="81"/>
    </row>
    <row r="140" spans="1:61" x14ac:dyDescent="0.25">
      <c r="A140" s="54">
        <v>1972</v>
      </c>
      <c r="B140" s="10">
        <v>16.025427797658242</v>
      </c>
      <c r="C140" s="10">
        <v>14.760398019448102</v>
      </c>
      <c r="D140" s="10">
        <v>11.639473241888437</v>
      </c>
      <c r="E140" s="10">
        <v>11.770854674146223</v>
      </c>
      <c r="F140" s="10">
        <v>10.740543594488816</v>
      </c>
      <c r="G140" s="10">
        <v>10.989787510317528</v>
      </c>
      <c r="H140" s="10">
        <v>7.7698894760659609</v>
      </c>
      <c r="I140" s="10">
        <v>3.969950032795138</v>
      </c>
      <c r="J140" s="10">
        <v>12.522883657799175</v>
      </c>
      <c r="K140" s="10">
        <v>7.8503156785503929</v>
      </c>
      <c r="L140" s="10">
        <v>7.8584295952611658</v>
      </c>
      <c r="M140" s="10">
        <v>6.405762112639434</v>
      </c>
      <c r="N140" s="10">
        <v>6.3702956328523568</v>
      </c>
      <c r="O140" s="10">
        <v>11.147819096348453</v>
      </c>
      <c r="P140" s="10">
        <v>6.9363808621991998</v>
      </c>
      <c r="Q140" s="10">
        <v>3.6905413096022848</v>
      </c>
      <c r="R140" s="10" t="s">
        <v>281</v>
      </c>
      <c r="S140" s="10" t="s">
        <v>281</v>
      </c>
      <c r="T140" s="10" t="s">
        <v>281</v>
      </c>
      <c r="U140" s="10">
        <v>10.127872452840231</v>
      </c>
      <c r="V140" s="10" t="s">
        <v>281</v>
      </c>
      <c r="W140" s="10">
        <v>6.6445940500222953</v>
      </c>
      <c r="X140" s="10">
        <v>6.1405128001660687</v>
      </c>
      <c r="Y140" s="10" t="s">
        <v>281</v>
      </c>
      <c r="Z140" s="10">
        <v>7.52791262912082</v>
      </c>
      <c r="AA140" s="10">
        <v>8.8911588158448183</v>
      </c>
      <c r="AB140" s="10">
        <v>8.2797776772153018</v>
      </c>
      <c r="AC140" s="10">
        <v>6.9257999999999997</v>
      </c>
      <c r="AD140" s="10">
        <v>6.9821424614418071</v>
      </c>
      <c r="AE140" s="10">
        <v>11.429867454804567</v>
      </c>
      <c r="AF140" s="10">
        <v>1.6955496360707816</v>
      </c>
      <c r="AG140" s="10">
        <v>9.579791248078946</v>
      </c>
      <c r="AH140" s="10">
        <v>1.7588806205812164</v>
      </c>
      <c r="AI140" s="10">
        <v>4.8435264449692212</v>
      </c>
      <c r="AJ140" s="10">
        <v>1.8815810038813729</v>
      </c>
      <c r="AK140" s="10">
        <v>1.3181283877045828</v>
      </c>
      <c r="AL140" s="10">
        <v>0.43810820568550801</v>
      </c>
      <c r="AM140" s="10">
        <v>2.8842004417700333</v>
      </c>
      <c r="AN140" s="10">
        <v>0.68043749957281774</v>
      </c>
      <c r="AO140" s="10">
        <v>0.23939928811070285</v>
      </c>
      <c r="AP140" s="10">
        <v>0.42111489393945967</v>
      </c>
      <c r="AQ140" s="10">
        <v>0.61594748031029167</v>
      </c>
      <c r="AR140" s="10">
        <v>0.90834001506426609</v>
      </c>
      <c r="AS140" s="10">
        <v>0.41010766296775897</v>
      </c>
      <c r="AT140" s="10">
        <v>5.4093558284245935</v>
      </c>
      <c r="AU140" s="10">
        <v>2.4384369916078401</v>
      </c>
      <c r="AV140" s="10">
        <v>0.21198342795045089</v>
      </c>
      <c r="AW140" s="10">
        <v>1.2404592600665987</v>
      </c>
      <c r="AX140" s="10">
        <v>1.3662196974303873</v>
      </c>
      <c r="AY140" s="10">
        <v>1.1501170226793251</v>
      </c>
      <c r="AZ140" s="10">
        <v>1.0532859286079665</v>
      </c>
      <c r="BA140" s="10">
        <v>0.21560000000000001</v>
      </c>
      <c r="BB140" s="10" t="s">
        <v>281</v>
      </c>
      <c r="BC140" s="10">
        <v>2.8631722448743084</v>
      </c>
      <c r="BE140" s="81">
        <v>0.81327768181258397</v>
      </c>
      <c r="BF140" s="10">
        <v>8.5849999999999991</v>
      </c>
      <c r="BG140" s="81"/>
    </row>
    <row r="141" spans="1:61" x14ac:dyDescent="0.25">
      <c r="A141" s="54">
        <v>1973</v>
      </c>
      <c r="B141" s="10">
        <v>16.206436072841623</v>
      </c>
      <c r="C141" s="10">
        <v>15.078329980662218</v>
      </c>
      <c r="D141" s="10">
        <v>13.742655784489301</v>
      </c>
      <c r="E141" s="10">
        <v>12.982932637374851</v>
      </c>
      <c r="F141" s="10">
        <v>11.08417616963356</v>
      </c>
      <c r="G141" s="10">
        <v>11.683551840150262</v>
      </c>
      <c r="H141" s="10">
        <v>8.3895580236294656</v>
      </c>
      <c r="I141" s="10">
        <v>4.2907467872402787</v>
      </c>
      <c r="J141" s="10">
        <v>12.963748483271701</v>
      </c>
      <c r="K141" s="10">
        <v>8.0683113928987957</v>
      </c>
      <c r="L141" s="10">
        <v>8.5587405864093888</v>
      </c>
      <c r="M141" s="10">
        <v>7.1801961228186668</v>
      </c>
      <c r="N141" s="10">
        <v>6.2847277496259641</v>
      </c>
      <c r="O141" s="10">
        <v>11.661167259318365</v>
      </c>
      <c r="P141" s="10">
        <v>7.6302206317552059</v>
      </c>
      <c r="Q141" s="10">
        <v>3.7370196502732234</v>
      </c>
      <c r="R141" s="10" t="s">
        <v>281</v>
      </c>
      <c r="S141" s="10" t="s">
        <v>281</v>
      </c>
      <c r="T141" s="10" t="s">
        <v>281</v>
      </c>
      <c r="U141" s="10">
        <v>10.235049736447559</v>
      </c>
      <c r="V141" s="10" t="s">
        <v>281</v>
      </c>
      <c r="W141" s="10">
        <v>7.6074223655711357</v>
      </c>
      <c r="X141" s="10">
        <v>6.1051131133877439</v>
      </c>
      <c r="Y141" s="10" t="s">
        <v>281</v>
      </c>
      <c r="Z141" s="10">
        <v>7.848859420320097</v>
      </c>
      <c r="AA141" s="10">
        <v>9.5592575693815025</v>
      </c>
      <c r="AB141" s="10">
        <v>8.841510422282596</v>
      </c>
      <c r="AC141" s="10">
        <v>7.3549000000000007</v>
      </c>
      <c r="AD141" s="10">
        <v>7.1525959204382046</v>
      </c>
      <c r="AE141" s="10">
        <v>10.648334625204447</v>
      </c>
      <c r="AF141" s="10">
        <v>1.7645885419922156</v>
      </c>
      <c r="AG141" s="10">
        <v>7.8364237630638236</v>
      </c>
      <c r="AH141" s="10">
        <v>1.8371911550356699</v>
      </c>
      <c r="AI141" s="10">
        <v>4.8675335672507751</v>
      </c>
      <c r="AJ141" s="10">
        <v>1.8724504002205711</v>
      </c>
      <c r="AK141" s="10">
        <v>0.81942494326163007</v>
      </c>
      <c r="AL141" s="10">
        <v>0.43572582282311079</v>
      </c>
      <c r="AM141" s="10">
        <v>3.2232032134402191</v>
      </c>
      <c r="AN141" s="10">
        <v>0.68433491682332304</v>
      </c>
      <c r="AO141" s="10">
        <v>0.40448293627134924</v>
      </c>
      <c r="AP141" s="10">
        <v>0.4574313701500472</v>
      </c>
      <c r="AQ141" s="10">
        <v>0.69963748420761662</v>
      </c>
      <c r="AR141" s="10">
        <v>0.95963775340644741</v>
      </c>
      <c r="AS141" s="10">
        <v>0.41011859738533368</v>
      </c>
      <c r="AT141" s="10">
        <v>5.6525721673450144</v>
      </c>
      <c r="AU141" s="10">
        <v>2.674223440552006</v>
      </c>
      <c r="AV141" s="10">
        <v>0.29410497883003711</v>
      </c>
      <c r="AW141" s="10">
        <v>1.2526150304476753</v>
      </c>
      <c r="AX141" s="10">
        <v>1.683173075598817</v>
      </c>
      <c r="AY141" s="10">
        <v>1.2506098744661578</v>
      </c>
      <c r="AZ141" s="10">
        <v>1.0145241613406435</v>
      </c>
      <c r="BA141" s="10">
        <v>0.21560000000000001</v>
      </c>
      <c r="BB141" s="10" t="s">
        <v>281</v>
      </c>
      <c r="BC141" s="10">
        <v>2.9403824032154766</v>
      </c>
      <c r="BE141" s="81">
        <v>0.812471262310972</v>
      </c>
      <c r="BF141" s="10">
        <v>8.6849999999999987</v>
      </c>
      <c r="BG141" s="81"/>
    </row>
    <row r="142" spans="1:61" x14ac:dyDescent="0.25">
      <c r="A142" s="54">
        <v>1974</v>
      </c>
      <c r="B142" s="10">
        <v>16.057288469576118</v>
      </c>
      <c r="C142" s="10">
        <v>14.941215979542406</v>
      </c>
      <c r="D142" s="10">
        <v>13.271093367495869</v>
      </c>
      <c r="E142" s="10">
        <v>13.30221508836118</v>
      </c>
      <c r="F142" s="10">
        <v>11.060493155677079</v>
      </c>
      <c r="G142" s="10">
        <v>11.298887484255918</v>
      </c>
      <c r="H142" s="10">
        <v>8.2446140811660324</v>
      </c>
      <c r="I142" s="10">
        <v>4.861531248648463</v>
      </c>
      <c r="J142" s="10">
        <v>12.396747713551635</v>
      </c>
      <c r="K142" s="10">
        <v>8.2614329853229052</v>
      </c>
      <c r="L142" s="10">
        <v>8.8861921003752489</v>
      </c>
      <c r="M142" s="10">
        <v>7.6415359129450646</v>
      </c>
      <c r="N142" s="10">
        <v>6.7010318000324016</v>
      </c>
      <c r="O142" s="10">
        <v>11.417915971632551</v>
      </c>
      <c r="P142" s="10">
        <v>7.9173442834380419</v>
      </c>
      <c r="Q142" s="10">
        <v>3.8897303633594431</v>
      </c>
      <c r="R142" s="10" t="s">
        <v>281</v>
      </c>
      <c r="S142" s="10" t="s">
        <v>281</v>
      </c>
      <c r="T142" s="10" t="s">
        <v>281</v>
      </c>
      <c r="U142" s="10">
        <v>10.282574889157095</v>
      </c>
      <c r="V142" s="10" t="s">
        <v>281</v>
      </c>
      <c r="W142" s="10">
        <v>7.7295650893182639</v>
      </c>
      <c r="X142" s="10">
        <v>5.7610139834999678</v>
      </c>
      <c r="Y142" s="10" t="s">
        <v>281</v>
      </c>
      <c r="Z142" s="10">
        <v>7.6683069743886545</v>
      </c>
      <c r="AA142" s="10">
        <v>9.7945376537281437</v>
      </c>
      <c r="AB142" s="10">
        <v>9.008442788379325</v>
      </c>
      <c r="AC142" s="10">
        <v>7.7035</v>
      </c>
      <c r="AD142" s="10">
        <v>7.3760682031080478</v>
      </c>
      <c r="AE142" s="10">
        <v>11.413515640057671</v>
      </c>
      <c r="AF142" s="10">
        <v>1.7710432301077565</v>
      </c>
      <c r="AG142" s="10">
        <v>6.931808917001927</v>
      </c>
      <c r="AH142" s="10">
        <v>2.0030093249329477</v>
      </c>
      <c r="AI142" s="10">
        <v>5.0016224092787365</v>
      </c>
      <c r="AJ142" s="10">
        <v>1.9725558194946153</v>
      </c>
      <c r="AK142" s="10">
        <v>0.82425845132967746</v>
      </c>
      <c r="AL142" s="10">
        <v>0.43915204018356557</v>
      </c>
      <c r="AM142" s="10">
        <v>3.5812881365412355</v>
      </c>
      <c r="AN142" s="10">
        <v>0.68840472767999938</v>
      </c>
      <c r="AO142" s="10">
        <v>0.34726435272976114</v>
      </c>
      <c r="AP142" s="10">
        <v>0.46459557940006641</v>
      </c>
      <c r="AQ142" s="10">
        <v>0.72939437233457538</v>
      </c>
      <c r="AR142" s="10">
        <v>1.0227879896286691</v>
      </c>
      <c r="AS142" s="10">
        <v>0.41014320151425326</v>
      </c>
      <c r="AT142" s="10">
        <v>5.5690149059169407</v>
      </c>
      <c r="AU142" s="10">
        <v>2.7107380538889152</v>
      </c>
      <c r="AV142" s="10">
        <v>0.3193591356936864</v>
      </c>
      <c r="AW142" s="10">
        <v>1.4528294377574025</v>
      </c>
      <c r="AX142" s="10">
        <v>1.4799582138257064</v>
      </c>
      <c r="AY142" s="10">
        <v>1.14145124428644</v>
      </c>
      <c r="AZ142" s="10">
        <v>1.2960835250727809</v>
      </c>
      <c r="BA142" s="10">
        <v>0.21559999999999999</v>
      </c>
      <c r="BB142" s="10" t="s">
        <v>281</v>
      </c>
      <c r="BC142" s="10">
        <v>2.9199677954413836</v>
      </c>
      <c r="BE142" s="81">
        <v>0.80148208612272009</v>
      </c>
      <c r="BF142" s="10">
        <v>9.3250000000000011</v>
      </c>
      <c r="BG142" s="81"/>
    </row>
    <row r="143" spans="1:61" x14ac:dyDescent="0.25">
      <c r="A143" s="54">
        <v>1975</v>
      </c>
      <c r="B143" s="10">
        <v>16.092300956322649</v>
      </c>
      <c r="C143" s="10">
        <v>13.967648751901242</v>
      </c>
      <c r="D143" s="10">
        <v>14.203424218826248</v>
      </c>
      <c r="E143" s="10">
        <v>13.449467375061447</v>
      </c>
      <c r="F143" s="10">
        <v>10.814195666077245</v>
      </c>
      <c r="G143" s="10">
        <v>11.420577024005912</v>
      </c>
      <c r="H143" s="10">
        <v>8.8802033019542481</v>
      </c>
      <c r="I143" s="10">
        <v>4.6091677631014125</v>
      </c>
      <c r="J143" s="10">
        <v>13.18783967273408</v>
      </c>
      <c r="K143" s="10">
        <v>8.2821260143691777</v>
      </c>
      <c r="L143" s="10">
        <v>8.9858766381381692</v>
      </c>
      <c r="M143" s="10">
        <v>8.4839904712728504</v>
      </c>
      <c r="N143" s="10">
        <v>6.8918896338414513</v>
      </c>
      <c r="O143" s="10">
        <v>10.751128036351989</v>
      </c>
      <c r="P143" s="10">
        <v>7.956876054917104</v>
      </c>
      <c r="Q143" s="10">
        <v>4.0440845320623922</v>
      </c>
      <c r="R143" s="10" t="s">
        <v>281</v>
      </c>
      <c r="S143" s="10" t="s">
        <v>281</v>
      </c>
      <c r="T143" s="10" t="s">
        <v>281</v>
      </c>
      <c r="U143" s="10">
        <v>11.011938762249182</v>
      </c>
      <c r="V143" s="10" t="s">
        <v>281</v>
      </c>
      <c r="W143" s="10">
        <v>7.2263542194026096</v>
      </c>
      <c r="X143" s="10">
        <v>5.9114213377017935</v>
      </c>
      <c r="Y143" s="10" t="s">
        <v>281</v>
      </c>
      <c r="Z143" s="10">
        <v>8.3310395411429017</v>
      </c>
      <c r="AA143" s="10">
        <v>10.04039591245904</v>
      </c>
      <c r="AB143" s="10">
        <v>9.2552645883633442</v>
      </c>
      <c r="AC143" s="10">
        <v>7.8438000000000008</v>
      </c>
      <c r="AD143" s="10">
        <v>7.4961859870885927</v>
      </c>
      <c r="AE143" s="10">
        <v>12.41918603976662</v>
      </c>
      <c r="AF143" s="10">
        <v>1.7674853986772885</v>
      </c>
      <c r="AG143" s="10">
        <v>6.3344677084261853</v>
      </c>
      <c r="AH143" s="10">
        <v>2.0713948311763466</v>
      </c>
      <c r="AI143" s="10">
        <v>6.8612840943443922</v>
      </c>
      <c r="AJ143" s="10">
        <v>2.0313693595615279</v>
      </c>
      <c r="AK143" s="10">
        <v>0.71914059633626026</v>
      </c>
      <c r="AL143" s="10">
        <v>0.47543842280667947</v>
      </c>
      <c r="AM143" s="10">
        <v>3.6271772408797376</v>
      </c>
      <c r="AN143" s="10">
        <v>0.68737905746646621</v>
      </c>
      <c r="AO143" s="10">
        <v>0.4551395520246912</v>
      </c>
      <c r="AP143" s="10">
        <v>0.46036061510964238</v>
      </c>
      <c r="AQ143" s="10">
        <v>0.82421025768567813</v>
      </c>
      <c r="AR143" s="10">
        <v>1.0530506392465535</v>
      </c>
      <c r="AS143" s="10">
        <v>0.45816116447493277</v>
      </c>
      <c r="AT143" s="10">
        <v>5.6687157101900025</v>
      </c>
      <c r="AU143" s="10">
        <v>2.3500560033113809</v>
      </c>
      <c r="AV143" s="10">
        <v>0.28621150447870725</v>
      </c>
      <c r="AW143" s="10">
        <v>1.4834754915133597</v>
      </c>
      <c r="AX143" s="10">
        <v>1.5041527475829366</v>
      </c>
      <c r="AY143" s="10">
        <v>1.1776140962580164</v>
      </c>
      <c r="AZ143" s="10">
        <v>1.3239009424693617</v>
      </c>
      <c r="BA143" s="10">
        <v>0.21560000000000001</v>
      </c>
      <c r="BB143" s="10" t="s">
        <v>281</v>
      </c>
      <c r="BC143" s="10">
        <v>2.9739436965949131</v>
      </c>
      <c r="BE143" s="81">
        <v>0.79804256620879688</v>
      </c>
      <c r="BF143" s="10">
        <v>9.4849999999999994</v>
      </c>
      <c r="BG143" s="81"/>
    </row>
    <row r="144" spans="1:61" x14ac:dyDescent="0.25">
      <c r="A144" s="54">
        <v>1976</v>
      </c>
      <c r="B144" s="10">
        <v>15.92869717855211</v>
      </c>
      <c r="C144" s="10">
        <v>13.463737258844969</v>
      </c>
      <c r="D144" s="10">
        <v>12.288370897569024</v>
      </c>
      <c r="E144" s="10">
        <v>13.04598682447082</v>
      </c>
      <c r="F144" s="10">
        <v>11.042557639441402</v>
      </c>
      <c r="G144" s="10">
        <v>11.628527489984517</v>
      </c>
      <c r="H144" s="10">
        <v>9.1952714921768894</v>
      </c>
      <c r="I144" s="10">
        <v>4.6371965110402913</v>
      </c>
      <c r="J144" s="10">
        <v>13.616762652661293</v>
      </c>
      <c r="K144" s="10">
        <v>8.4218010122108851</v>
      </c>
      <c r="L144" s="10">
        <v>8.7672855242075851</v>
      </c>
      <c r="M144" s="10">
        <v>7.8919166476130185</v>
      </c>
      <c r="N144" s="10">
        <v>6.9761367502789247</v>
      </c>
      <c r="O144" s="10">
        <v>10.548349421595258</v>
      </c>
      <c r="P144" s="10">
        <v>8.3132091932905556</v>
      </c>
      <c r="Q144" s="10">
        <v>4.0582344768069047</v>
      </c>
      <c r="R144" s="10" t="s">
        <v>281</v>
      </c>
      <c r="S144" s="10" t="s">
        <v>281</v>
      </c>
      <c r="T144" s="10" t="s">
        <v>281</v>
      </c>
      <c r="U144" s="10">
        <v>11.733650151967703</v>
      </c>
      <c r="V144" s="10" t="s">
        <v>281</v>
      </c>
      <c r="W144" s="10">
        <v>7.0518757440126434</v>
      </c>
      <c r="X144" s="10">
        <v>5.9333949278946285</v>
      </c>
      <c r="Y144" s="10" t="s">
        <v>281</v>
      </c>
      <c r="Z144" s="10">
        <v>8.8340660917207803</v>
      </c>
      <c r="AA144" s="10">
        <v>10.03273167574012</v>
      </c>
      <c r="AB144" s="10">
        <v>9.2821048525904875</v>
      </c>
      <c r="AC144" s="10">
        <v>7.8813999999999993</v>
      </c>
      <c r="AD144" s="10">
        <v>7.5475825333911324</v>
      </c>
      <c r="AE144" s="10">
        <v>12.212824120437878</v>
      </c>
      <c r="AF144" s="10">
        <v>1.8390221823923936</v>
      </c>
      <c r="AG144" s="10">
        <v>7.193175639519013</v>
      </c>
      <c r="AH144" s="10">
        <v>2.1632798331932168</v>
      </c>
      <c r="AI144" s="10">
        <v>5.9572371655188592</v>
      </c>
      <c r="AJ144" s="10">
        <v>2.306300819213905</v>
      </c>
      <c r="AK144" s="10">
        <v>0.73504397845156211</v>
      </c>
      <c r="AL144" s="10">
        <v>0.47437759652729433</v>
      </c>
      <c r="AM144" s="10">
        <v>3.3132894034807783</v>
      </c>
      <c r="AN144" s="10">
        <v>0.76596381985908746</v>
      </c>
      <c r="AO144" s="10">
        <v>0.45594261306549505</v>
      </c>
      <c r="AP144" s="10">
        <v>0.47383282100987839</v>
      </c>
      <c r="AQ144" s="10">
        <v>0.94471983375260837</v>
      </c>
      <c r="AR144" s="10">
        <v>1.1195639663567951</v>
      </c>
      <c r="AS144" s="10">
        <v>0.45817654775402145</v>
      </c>
      <c r="AT144" s="10">
        <v>5.572352607598118</v>
      </c>
      <c r="AU144" s="10">
        <v>2.2996139709109551</v>
      </c>
      <c r="AV144" s="10">
        <v>0.32974527982100149</v>
      </c>
      <c r="AW144" s="10">
        <v>1.6526798481005129</v>
      </c>
      <c r="AX144" s="10">
        <v>1.6472526351858399</v>
      </c>
      <c r="AY144" s="10">
        <v>1.1968655308792213</v>
      </c>
      <c r="AZ144" s="10">
        <v>1.6900167857326267</v>
      </c>
      <c r="BA144" s="10">
        <v>0.21560000000000004</v>
      </c>
      <c r="BB144" s="10" t="s">
        <v>281</v>
      </c>
      <c r="BC144" s="10">
        <v>3.0036366653557289</v>
      </c>
      <c r="BE144" s="81">
        <v>0.78587480050433256</v>
      </c>
      <c r="BF144" s="10">
        <v>9.5150000000000006</v>
      </c>
      <c r="BG144" s="81"/>
    </row>
    <row r="145" spans="1:59" x14ac:dyDescent="0.25">
      <c r="A145" s="54">
        <v>1977</v>
      </c>
      <c r="B145" s="10">
        <v>15.925113470666322</v>
      </c>
      <c r="C145" s="10">
        <v>13.045969422558926</v>
      </c>
      <c r="D145" s="10">
        <v>10.042797444393337</v>
      </c>
      <c r="E145" s="10">
        <v>12.4628913580042</v>
      </c>
      <c r="F145" s="10">
        <v>11.04115470214159</v>
      </c>
      <c r="G145" s="10">
        <v>11.543828700807701</v>
      </c>
      <c r="H145" s="10">
        <v>8.9122605807318838</v>
      </c>
      <c r="I145" s="10">
        <v>4.6973316741697326</v>
      </c>
      <c r="J145" s="10">
        <v>13.08634509673039</v>
      </c>
      <c r="K145" s="10">
        <v>8.3739322490075399</v>
      </c>
      <c r="L145" s="10">
        <v>8.7551705184821831</v>
      </c>
      <c r="M145" s="10">
        <v>8.3627580915931912</v>
      </c>
      <c r="N145" s="10">
        <v>6.698669959579485</v>
      </c>
      <c r="O145" s="10">
        <v>10.723852538668197</v>
      </c>
      <c r="P145" s="10">
        <v>7.9534385044390943</v>
      </c>
      <c r="Q145" s="10">
        <v>4.1606131075268813</v>
      </c>
      <c r="R145" s="10" t="s">
        <v>281</v>
      </c>
      <c r="S145" s="10" t="s">
        <v>281</v>
      </c>
      <c r="T145" s="10" t="s">
        <v>281</v>
      </c>
      <c r="U145" s="10">
        <v>12.425606496099851</v>
      </c>
      <c r="V145" s="10" t="s">
        <v>281</v>
      </c>
      <c r="W145" s="10">
        <v>7.14142615401295</v>
      </c>
      <c r="X145" s="10">
        <v>5.9561130289219584</v>
      </c>
      <c r="Y145" s="10" t="s">
        <v>281</v>
      </c>
      <c r="Z145" s="10">
        <v>9.3622799372599488</v>
      </c>
      <c r="AA145" s="10">
        <v>10.283182729981819</v>
      </c>
      <c r="AB145" s="10">
        <v>9.3742557927689134</v>
      </c>
      <c r="AC145" s="10">
        <v>8.0433000000000003</v>
      </c>
      <c r="AD145" s="10">
        <v>7.5755705260409583</v>
      </c>
      <c r="AE145" s="10">
        <v>11.931127664613202</v>
      </c>
      <c r="AF145" s="10">
        <v>1.9189737666910553</v>
      </c>
      <c r="AG145" s="10">
        <v>7.8525085179832219</v>
      </c>
      <c r="AH145" s="10">
        <v>2.3061358815548396</v>
      </c>
      <c r="AI145" s="10">
        <v>5.9081987996096679</v>
      </c>
      <c r="AJ145" s="10">
        <v>2.3523158002857887</v>
      </c>
      <c r="AK145" s="10">
        <v>0.55999027765747322</v>
      </c>
      <c r="AL145" s="10">
        <v>0.49000955225336545</v>
      </c>
      <c r="AM145" s="10">
        <v>3.0479301985470801</v>
      </c>
      <c r="AN145" s="10">
        <v>0.79957670372397527</v>
      </c>
      <c r="AO145" s="10">
        <v>0.50461546626329357</v>
      </c>
      <c r="AP145" s="10">
        <v>0.49177396144887309</v>
      </c>
      <c r="AQ145" s="10">
        <v>0.86264340684561114</v>
      </c>
      <c r="AR145" s="10">
        <v>1.2306924536946136</v>
      </c>
      <c r="AS145" s="10">
        <v>0.45818805443436267</v>
      </c>
      <c r="AT145" s="10">
        <v>5.9208840978600215</v>
      </c>
      <c r="AU145" s="10">
        <v>2.386512981082753</v>
      </c>
      <c r="AV145" s="10">
        <v>0.32847006130556605</v>
      </c>
      <c r="AW145" s="10">
        <v>1.7672939115072346</v>
      </c>
      <c r="AX145" s="10">
        <v>1.6141333680445238</v>
      </c>
      <c r="AY145" s="10">
        <v>1.3195615710618995</v>
      </c>
      <c r="AZ145" s="10">
        <v>2.4556396938156846</v>
      </c>
      <c r="BA145" s="10">
        <v>0.21559999999999999</v>
      </c>
      <c r="BB145" s="10" t="s">
        <v>281</v>
      </c>
      <c r="BC145" s="10">
        <v>2.9724766803960936</v>
      </c>
      <c r="BE145" s="81">
        <v>0.77268761625897597</v>
      </c>
      <c r="BF145" s="10">
        <v>9.65</v>
      </c>
      <c r="BG145" s="81"/>
    </row>
    <row r="146" spans="1:59" x14ac:dyDescent="0.25">
      <c r="A146" s="54">
        <v>1978</v>
      </c>
      <c r="B146" s="10">
        <v>15.347154039317047</v>
      </c>
      <c r="C146" s="10">
        <v>12.718581886302285</v>
      </c>
      <c r="D146" s="10">
        <v>10.30791664000494</v>
      </c>
      <c r="E146" s="10">
        <v>13.402985660448801</v>
      </c>
      <c r="F146" s="10">
        <v>10.96328680990206</v>
      </c>
      <c r="G146" s="10">
        <v>11.521435364459665</v>
      </c>
      <c r="H146" s="10">
        <v>8.5469001451490492</v>
      </c>
      <c r="I146" s="10">
        <v>4.6193692551851893</v>
      </c>
      <c r="J146" s="10">
        <v>13.038883445246228</v>
      </c>
      <c r="K146" s="10">
        <v>8.7463196529320459</v>
      </c>
      <c r="L146" s="10">
        <v>8.9556335066942641</v>
      </c>
      <c r="M146" s="10">
        <v>8.5685406474282555</v>
      </c>
      <c r="N146" s="10">
        <v>6.4387321436904053</v>
      </c>
      <c r="O146" s="10">
        <v>10.900714726017366</v>
      </c>
      <c r="P146" s="10">
        <v>8.4826088927740777</v>
      </c>
      <c r="Q146" s="10">
        <v>3.8722894105037513</v>
      </c>
      <c r="R146" s="10" t="s">
        <v>281</v>
      </c>
      <c r="S146" s="10" t="s">
        <v>281</v>
      </c>
      <c r="T146" s="10" t="s">
        <v>281</v>
      </c>
      <c r="U146" s="10">
        <v>12.644617996658171</v>
      </c>
      <c r="V146" s="10" t="s">
        <v>281</v>
      </c>
      <c r="W146" s="10">
        <v>7.7181567616860791</v>
      </c>
      <c r="X146" s="10">
        <v>6.0654581626690698</v>
      </c>
      <c r="Y146" s="10" t="s">
        <v>281</v>
      </c>
      <c r="Z146" s="10">
        <v>8.9862082735104103</v>
      </c>
      <c r="AA146" s="10">
        <v>9.5950496596837986</v>
      </c>
      <c r="AB146" s="10">
        <v>9.8550550509962722</v>
      </c>
      <c r="AC146" s="10">
        <v>8.0964000000000009</v>
      </c>
      <c r="AD146" s="10">
        <v>7.8265041561753739</v>
      </c>
      <c r="AE146" s="10">
        <v>11.02010540237988</v>
      </c>
      <c r="AF146" s="10">
        <v>2.110055835660718</v>
      </c>
      <c r="AG146" s="10">
        <v>7.6409500271033099</v>
      </c>
      <c r="AH146" s="10">
        <v>2.1793459026255628</v>
      </c>
      <c r="AI146" s="10">
        <v>5.3590140729878932</v>
      </c>
      <c r="AJ146" s="10">
        <v>2.3955865118562372</v>
      </c>
      <c r="AK146" s="10">
        <v>0.50243784938757119</v>
      </c>
      <c r="AL146" s="10">
        <v>0.43927303642077359</v>
      </c>
      <c r="AM146" s="10">
        <v>3.0458050939793369</v>
      </c>
      <c r="AN146" s="10">
        <v>0.70161352910857044</v>
      </c>
      <c r="AO146" s="10">
        <v>0.54189840537382772</v>
      </c>
      <c r="AP146" s="10">
        <v>0.45112010250725376</v>
      </c>
      <c r="AQ146" s="10">
        <v>0.88117576311399926</v>
      </c>
      <c r="AR146" s="10">
        <v>1.2627498660953402</v>
      </c>
      <c r="AS146" s="10">
        <v>0.45821276692324947</v>
      </c>
      <c r="AT146" s="10">
        <v>5.9576426174580224</v>
      </c>
      <c r="AU146" s="10">
        <v>2.608103779018772</v>
      </c>
      <c r="AV146" s="10">
        <v>0.38749666084854056</v>
      </c>
      <c r="AW146" s="10">
        <v>2.9927599734275159</v>
      </c>
      <c r="AX146" s="10">
        <v>1.5541643644831098</v>
      </c>
      <c r="AY146" s="10">
        <v>1.4487530719719135</v>
      </c>
      <c r="AZ146" s="10">
        <v>2.6037714094848847</v>
      </c>
      <c r="BA146" s="10">
        <v>0.21559999999999999</v>
      </c>
      <c r="BB146" s="10" t="s">
        <v>281</v>
      </c>
      <c r="BC146" s="10">
        <v>2.9860634584112646</v>
      </c>
      <c r="BE146" s="81">
        <v>0.76427134033124378</v>
      </c>
      <c r="BF146" s="10">
        <v>8.44</v>
      </c>
      <c r="BG146" s="81"/>
    </row>
    <row r="147" spans="1:59" x14ac:dyDescent="0.25">
      <c r="A147" s="54">
        <v>1979</v>
      </c>
      <c r="B147" s="10">
        <v>15.051868681095808</v>
      </c>
      <c r="C147" s="10">
        <v>12.808101663915382</v>
      </c>
      <c r="D147" s="10">
        <v>10.495306340977539</v>
      </c>
      <c r="E147" s="10">
        <v>13.048284962609523</v>
      </c>
      <c r="F147" s="10">
        <v>10.570914612447119</v>
      </c>
      <c r="G147" s="10">
        <v>11.71498966233505</v>
      </c>
      <c r="H147" s="10">
        <v>8.9848417653816242</v>
      </c>
      <c r="I147" s="10">
        <v>4.6440158202398898</v>
      </c>
      <c r="J147" s="10">
        <v>13.451798921243174</v>
      </c>
      <c r="K147" s="10">
        <v>8.9191158546186706</v>
      </c>
      <c r="L147" s="10">
        <v>8.9870844631067932</v>
      </c>
      <c r="M147" s="10">
        <v>8.9491396469949187</v>
      </c>
      <c r="N147" s="10">
        <v>6.4752863180285853</v>
      </c>
      <c r="O147" s="10">
        <v>10.910344472048131</v>
      </c>
      <c r="P147" s="10">
        <v>8.8169905180953929</v>
      </c>
      <c r="Q147" s="10">
        <v>4.1921343589743589</v>
      </c>
      <c r="R147" s="10" t="s">
        <v>281</v>
      </c>
      <c r="S147" s="10" t="s">
        <v>281</v>
      </c>
      <c r="T147" s="10" t="s">
        <v>281</v>
      </c>
      <c r="U147" s="10">
        <v>12.200714663360328</v>
      </c>
      <c r="V147" s="10" t="s">
        <v>281</v>
      </c>
      <c r="W147" s="10">
        <v>8.3622828558687292</v>
      </c>
      <c r="X147" s="10">
        <v>6.0481400039510715</v>
      </c>
      <c r="Y147" s="10" t="s">
        <v>281</v>
      </c>
      <c r="Z147" s="10">
        <v>8.9454936890703021</v>
      </c>
      <c r="AA147" s="10">
        <v>9.9626511036379579</v>
      </c>
      <c r="AB147" s="10">
        <v>9.469425327046574</v>
      </c>
      <c r="AC147" s="10">
        <v>8.1252000000000013</v>
      </c>
      <c r="AD147" s="10">
        <v>7.9698482670159985</v>
      </c>
      <c r="AE147" s="10">
        <v>11.229980366254161</v>
      </c>
      <c r="AF147" s="10">
        <v>2.1682061747111434</v>
      </c>
      <c r="AG147" s="10">
        <v>7.2296341517073222</v>
      </c>
      <c r="AH147" s="10">
        <v>2.3562089543272879</v>
      </c>
      <c r="AI147" s="10">
        <v>5.3538520129744933</v>
      </c>
      <c r="AJ147" s="10">
        <v>2.4213943744163653</v>
      </c>
      <c r="AK147" s="10">
        <v>0.29473360115758795</v>
      </c>
      <c r="AL147" s="10">
        <v>0.3424615133210811</v>
      </c>
      <c r="AM147" s="10">
        <v>3.3133352025736063</v>
      </c>
      <c r="AN147" s="10">
        <v>0.60794059346764096</v>
      </c>
      <c r="AO147" s="10">
        <v>0.48391129220328749</v>
      </c>
      <c r="AP147" s="10">
        <v>0.46070889106384555</v>
      </c>
      <c r="AQ147" s="10">
        <v>0.96735796311863653</v>
      </c>
      <c r="AR147" s="10">
        <v>1.3216717041604966</v>
      </c>
      <c r="AS147" s="10">
        <v>0.46428501571452147</v>
      </c>
      <c r="AT147" s="10">
        <v>6.0863168190020929</v>
      </c>
      <c r="AU147" s="10">
        <v>2.6761107408999183</v>
      </c>
      <c r="AV147" s="10">
        <v>0.4531740431222388</v>
      </c>
      <c r="AW147" s="10">
        <v>1.914982680392449</v>
      </c>
      <c r="AX147" s="10">
        <v>1.447142100214972</v>
      </c>
      <c r="AY147" s="10">
        <v>1.5297334938101788</v>
      </c>
      <c r="AZ147" s="10">
        <v>2.853579791438797</v>
      </c>
      <c r="BA147" s="10">
        <v>0.21559999999999999</v>
      </c>
      <c r="BB147" s="10" t="s">
        <v>281</v>
      </c>
      <c r="BC147" s="10">
        <v>3.0036884342805843</v>
      </c>
      <c r="BE147" s="81">
        <v>0.76346267654657063</v>
      </c>
      <c r="BF147" s="10">
        <v>9.34</v>
      </c>
      <c r="BG147" s="81"/>
    </row>
    <row r="148" spans="1:59" x14ac:dyDescent="0.25">
      <c r="A148" s="54">
        <v>1980</v>
      </c>
      <c r="B148" s="10">
        <v>14.567059389421631</v>
      </c>
      <c r="C148" s="10">
        <v>13.015587862739407</v>
      </c>
      <c r="D148" s="10">
        <v>11.075794983068162</v>
      </c>
      <c r="E148" s="10">
        <v>13.104479189883252</v>
      </c>
      <c r="F148" s="10">
        <v>10.808368112256863</v>
      </c>
      <c r="G148" s="10">
        <v>12.123195641550458</v>
      </c>
      <c r="H148" s="10">
        <v>9.1054826498115418</v>
      </c>
      <c r="I148" s="10">
        <v>4.7258156496481414</v>
      </c>
      <c r="J148" s="10">
        <v>13.379457778940713</v>
      </c>
      <c r="K148" s="10">
        <v>10.127221985548138</v>
      </c>
      <c r="L148" s="10">
        <v>8.5878764982822045</v>
      </c>
      <c r="M148" s="10">
        <v>8.7795471903973219</v>
      </c>
      <c r="N148" s="10">
        <v>6.1511525987145355</v>
      </c>
      <c r="O148" s="10">
        <v>11.159614049578417</v>
      </c>
      <c r="P148" s="10">
        <v>8.458647327749647</v>
      </c>
      <c r="Q148" s="10">
        <v>4.4550516925697252</v>
      </c>
      <c r="R148" s="10" t="s">
        <v>281</v>
      </c>
      <c r="S148" s="10" t="s">
        <v>281</v>
      </c>
      <c r="T148" s="10" t="s">
        <v>281</v>
      </c>
      <c r="U148" s="10">
        <v>13.168031421422331</v>
      </c>
      <c r="V148" s="10" t="s">
        <v>281</v>
      </c>
      <c r="W148" s="10">
        <v>7.664488640140446</v>
      </c>
      <c r="X148" s="10">
        <v>6.0397972442402139</v>
      </c>
      <c r="Y148" s="10" t="s">
        <v>281</v>
      </c>
      <c r="Z148" s="10">
        <v>9.3858290684190955</v>
      </c>
      <c r="AA148" s="10">
        <v>10.282741070793394</v>
      </c>
      <c r="AB148" s="10">
        <v>9.6913283775528747</v>
      </c>
      <c r="AC148" s="10">
        <v>8.2920999999999996</v>
      </c>
      <c r="AD148" s="10">
        <v>8.0377590304303332</v>
      </c>
      <c r="AE148" s="10">
        <v>11.565787668162965</v>
      </c>
      <c r="AF148" s="10">
        <v>2.1328553028345962</v>
      </c>
      <c r="AG148" s="10">
        <v>7.8791613371929774</v>
      </c>
      <c r="AH148" s="10">
        <v>2.4521468929582477</v>
      </c>
      <c r="AI148" s="10">
        <v>5.6117761585268084</v>
      </c>
      <c r="AJ148" s="10">
        <v>2.8982601705497681</v>
      </c>
      <c r="AK148" s="10">
        <v>0.2578943053424283</v>
      </c>
      <c r="AL148" s="10">
        <v>0.35689027676525081</v>
      </c>
      <c r="AM148" s="10">
        <v>3.5655592813863999</v>
      </c>
      <c r="AN148" s="10">
        <v>0.63519348025933486</v>
      </c>
      <c r="AO148" s="10">
        <v>0.6893178963407488</v>
      </c>
      <c r="AP148" s="10">
        <v>0.38994722724351932</v>
      </c>
      <c r="AQ148" s="10">
        <v>1.0004651413702674</v>
      </c>
      <c r="AR148" s="10">
        <v>1.4478047046275997</v>
      </c>
      <c r="AS148" s="10">
        <v>0.49025214988464516</v>
      </c>
      <c r="AT148" s="10">
        <v>6.1190869382236031</v>
      </c>
      <c r="AU148" s="10">
        <v>2.8296206098406493</v>
      </c>
      <c r="AV148" s="10">
        <v>0.49944363892753407</v>
      </c>
      <c r="AW148" s="10">
        <v>1.7364166032534061</v>
      </c>
      <c r="AX148" s="10">
        <v>1.6962200609330642</v>
      </c>
      <c r="AY148" s="10">
        <v>1.4990701596581968</v>
      </c>
      <c r="AZ148" s="10">
        <v>3.3370757915028388</v>
      </c>
      <c r="BA148" s="10">
        <v>0.21560000000000001</v>
      </c>
      <c r="BB148" s="10" t="s">
        <v>281</v>
      </c>
      <c r="BC148" s="10">
        <v>3.0192610989593449</v>
      </c>
      <c r="BE148" s="81">
        <v>0.75706662148673676</v>
      </c>
      <c r="BF148" s="10">
        <v>9.67</v>
      </c>
      <c r="BG148" s="81"/>
    </row>
    <row r="149" spans="1:59" x14ac:dyDescent="0.25">
      <c r="A149" s="54">
        <v>1981</v>
      </c>
      <c r="B149" s="10">
        <v>14.147151577700182</v>
      </c>
      <c r="C149" s="10">
        <v>11.851540119406451</v>
      </c>
      <c r="D149" s="10">
        <v>11.492898195943251</v>
      </c>
      <c r="E149" s="10">
        <v>12.542705348314467</v>
      </c>
      <c r="F149" s="10">
        <v>10.802430193384204</v>
      </c>
      <c r="G149" s="10">
        <v>11.545969619071622</v>
      </c>
      <c r="H149" s="10">
        <v>9.6294354636051018</v>
      </c>
      <c r="I149" s="10">
        <v>4.8137469003141149</v>
      </c>
      <c r="J149" s="10">
        <v>13.110791166772165</v>
      </c>
      <c r="K149" s="10">
        <v>9.257337026136657</v>
      </c>
      <c r="L149" s="10">
        <v>8.1754176501646416</v>
      </c>
      <c r="M149" s="10">
        <v>8.7931242189348033</v>
      </c>
      <c r="N149" s="10">
        <v>5.7644098266602075</v>
      </c>
      <c r="O149" s="10">
        <v>11.480945517713444</v>
      </c>
      <c r="P149" s="10">
        <v>8.159747976641599</v>
      </c>
      <c r="Q149" s="10">
        <v>4.067684612937434</v>
      </c>
      <c r="R149" s="10" t="s">
        <v>281</v>
      </c>
      <c r="S149" s="10" t="s">
        <v>281</v>
      </c>
      <c r="T149" s="10" t="s">
        <v>281</v>
      </c>
      <c r="U149" s="10">
        <v>12.999656967666738</v>
      </c>
      <c r="V149" s="10" t="s">
        <v>281</v>
      </c>
      <c r="W149" s="10">
        <v>7.3862652866731207</v>
      </c>
      <c r="X149" s="10">
        <v>5.8923537571013105</v>
      </c>
      <c r="Y149" s="10" t="s">
        <v>281</v>
      </c>
      <c r="Z149" s="10">
        <v>7.9712479930028435</v>
      </c>
      <c r="AA149" s="10">
        <v>9.9986987497387112</v>
      </c>
      <c r="AB149" s="10">
        <v>9.5242230103521592</v>
      </c>
      <c r="AC149" s="10">
        <v>8.1913</v>
      </c>
      <c r="AD149" s="10">
        <v>8.0778831116716976</v>
      </c>
      <c r="AE149" s="10">
        <v>10.607516692984484</v>
      </c>
      <c r="AF149" s="10">
        <v>2.0918795490402431</v>
      </c>
      <c r="AG149" s="10">
        <v>7.9722886294193271</v>
      </c>
      <c r="AH149" s="10">
        <v>2.6354704202435384</v>
      </c>
      <c r="AI149" s="10">
        <v>5.8760507841224454</v>
      </c>
      <c r="AJ149" s="10">
        <v>2.9614985307890631</v>
      </c>
      <c r="AK149" s="10">
        <v>0.24755577196459427</v>
      </c>
      <c r="AL149" s="10">
        <v>0.41617707996554792</v>
      </c>
      <c r="AM149" s="10">
        <v>3.9625551886347772</v>
      </c>
      <c r="AN149" s="10">
        <v>0.61094928132276671</v>
      </c>
      <c r="AO149" s="10">
        <v>0.92662984995135456</v>
      </c>
      <c r="AP149" s="10">
        <v>0.37831059085220647</v>
      </c>
      <c r="AQ149" s="10">
        <v>1.0344100323671301</v>
      </c>
      <c r="AR149" s="10">
        <v>1.706917274375892</v>
      </c>
      <c r="AS149" s="10">
        <v>0.49635718414025837</v>
      </c>
      <c r="AT149" s="10">
        <v>6.3137693616963269</v>
      </c>
      <c r="AU149" s="10">
        <v>2.9993813705546386</v>
      </c>
      <c r="AV149" s="10">
        <v>0.50484315089232701</v>
      </c>
      <c r="AW149" s="10">
        <v>1.8006970235925721</v>
      </c>
      <c r="AX149" s="10">
        <v>1.6275513964004782</v>
      </c>
      <c r="AY149" s="10">
        <v>1.4960827761507431</v>
      </c>
      <c r="AZ149" s="10">
        <v>3.3531433939465627</v>
      </c>
      <c r="BA149" s="10">
        <v>0.21560000000000001</v>
      </c>
      <c r="BB149" s="10" t="s">
        <v>281</v>
      </c>
      <c r="BC149" s="10">
        <v>2.9442539383631878</v>
      </c>
      <c r="BE149" s="81">
        <v>0.74535666960994218</v>
      </c>
      <c r="BF149" s="10">
        <v>8.41</v>
      </c>
      <c r="BG149" s="81"/>
    </row>
    <row r="150" spans="1:59" x14ac:dyDescent="0.25">
      <c r="A150" s="54">
        <v>1982</v>
      </c>
      <c r="B150" s="10">
        <v>14.115028259357279</v>
      </c>
      <c r="C150" s="10">
        <v>11.536874591172475</v>
      </c>
      <c r="D150" s="10">
        <v>12.764320121287064</v>
      </c>
      <c r="E150" s="10">
        <v>12.165363270097096</v>
      </c>
      <c r="F150" s="10">
        <v>10.872633222172349</v>
      </c>
      <c r="G150" s="10">
        <v>12.001218151479044</v>
      </c>
      <c r="H150" s="10">
        <v>9.9940131607316669</v>
      </c>
      <c r="I150" s="10">
        <v>4.7155356097524743</v>
      </c>
      <c r="J150" s="10">
        <v>12.953999313817038</v>
      </c>
      <c r="K150" s="10">
        <v>8.4920851027078434</v>
      </c>
      <c r="L150" s="10">
        <v>7.8359879076120276</v>
      </c>
      <c r="M150" s="10">
        <v>8.7010742002835091</v>
      </c>
      <c r="N150" s="10">
        <v>5.9079098490872193</v>
      </c>
      <c r="O150" s="10">
        <v>11.672493371672227</v>
      </c>
      <c r="P150" s="10">
        <v>7.9162626747187153</v>
      </c>
      <c r="Q150" s="10">
        <v>3.7601566631467787</v>
      </c>
      <c r="R150" s="10" t="s">
        <v>281</v>
      </c>
      <c r="S150" s="10" t="s">
        <v>281</v>
      </c>
      <c r="T150" s="10" t="s">
        <v>281</v>
      </c>
      <c r="U150" s="10">
        <v>13.074906362060192</v>
      </c>
      <c r="V150" s="10" t="s">
        <v>281</v>
      </c>
      <c r="W150" s="10">
        <v>7.2832839033677637</v>
      </c>
      <c r="X150" s="10">
        <v>5.9341516070000733</v>
      </c>
      <c r="Y150" s="10" t="s">
        <v>281</v>
      </c>
      <c r="Z150" s="10">
        <v>7.8146912173618173</v>
      </c>
      <c r="AA150" s="10">
        <v>9.7867930840000437</v>
      </c>
      <c r="AB150" s="10">
        <v>9.3628591786287725</v>
      </c>
      <c r="AC150" s="10">
        <v>7.9604999999999997</v>
      </c>
      <c r="AD150" s="10">
        <v>7.959763202415564</v>
      </c>
      <c r="AE150" s="10">
        <v>10.089863502706178</v>
      </c>
      <c r="AF150" s="10">
        <v>2.2120184751881964</v>
      </c>
      <c r="AG150" s="10">
        <v>8.8482049511670215</v>
      </c>
      <c r="AH150" s="10">
        <v>2.4998243207116255</v>
      </c>
      <c r="AI150" s="10">
        <v>5.8362038338323448</v>
      </c>
      <c r="AJ150" s="10">
        <v>2.8714518939778841</v>
      </c>
      <c r="AK150" s="10">
        <v>0.22661750187715254</v>
      </c>
      <c r="AL150" s="10">
        <v>0.33266636093255264</v>
      </c>
      <c r="AM150" s="10">
        <v>3.9272509942871006</v>
      </c>
      <c r="AN150" s="10">
        <v>0.61032209288938621</v>
      </c>
      <c r="AO150" s="10">
        <v>0.76137882479035968</v>
      </c>
      <c r="AP150" s="10">
        <v>0.37752558812593112</v>
      </c>
      <c r="AQ150" s="10">
        <v>1.0804384206687456</v>
      </c>
      <c r="AR150" s="10">
        <v>1.48799031247032</v>
      </c>
      <c r="AS150" s="10">
        <v>0.49638490578131284</v>
      </c>
      <c r="AT150" s="10">
        <v>6.4943911867800246</v>
      </c>
      <c r="AU150" s="10">
        <v>3.0106257506117009</v>
      </c>
      <c r="AV150" s="10">
        <v>0.48575809757713256</v>
      </c>
      <c r="AW150" s="10">
        <v>2.0329095959773853</v>
      </c>
      <c r="AX150" s="10">
        <v>1.6023740467623313</v>
      </c>
      <c r="AY150" s="10">
        <v>1.5740151638676017</v>
      </c>
      <c r="AZ150" s="10">
        <v>3.271669665344652</v>
      </c>
      <c r="BA150" s="10">
        <v>0.21559999999999999</v>
      </c>
      <c r="BB150" s="10" t="s">
        <v>281</v>
      </c>
      <c r="BC150" s="10">
        <v>2.9112323794705097</v>
      </c>
      <c r="BE150" s="81">
        <v>0.75055013406284987</v>
      </c>
      <c r="BF150" s="10">
        <v>7.1849999999999987</v>
      </c>
      <c r="BG150" s="81"/>
    </row>
    <row r="151" spans="1:59" x14ac:dyDescent="0.25">
      <c r="A151" s="54">
        <v>1983</v>
      </c>
      <c r="B151" s="10">
        <v>13.724472360055522</v>
      </c>
      <c r="C151" s="10">
        <v>11.53268122922983</v>
      </c>
      <c r="D151" s="10">
        <v>11.999206939792785</v>
      </c>
      <c r="E151" s="10">
        <v>12.2130887111808</v>
      </c>
      <c r="F151" s="10">
        <v>11.343292435533305</v>
      </c>
      <c r="G151" s="10">
        <v>11.876738225566836</v>
      </c>
      <c r="H151" s="10">
        <v>10.331750279240591</v>
      </c>
      <c r="I151" s="10">
        <v>4.6662196540121004</v>
      </c>
      <c r="J151" s="10">
        <v>13.104767649384074</v>
      </c>
      <c r="K151" s="10">
        <v>9.1419715852353498</v>
      </c>
      <c r="L151" s="10">
        <v>7.1702279592794982</v>
      </c>
      <c r="M151" s="10">
        <v>8.9129484090440414</v>
      </c>
      <c r="N151" s="10">
        <v>5.6607893448511302</v>
      </c>
      <c r="O151" s="10">
        <v>11.468497230006493</v>
      </c>
      <c r="P151" s="10">
        <v>8.1060298601148197</v>
      </c>
      <c r="Q151" s="10">
        <v>3.8356563814129516</v>
      </c>
      <c r="R151" s="10" t="s">
        <v>281</v>
      </c>
      <c r="S151" s="10" t="s">
        <v>281</v>
      </c>
      <c r="T151" s="10" t="s">
        <v>281</v>
      </c>
      <c r="U151" s="10">
        <v>12.781765998233347</v>
      </c>
      <c r="V151" s="10" t="s">
        <v>281</v>
      </c>
      <c r="W151" s="10">
        <v>7.2837847958832569</v>
      </c>
      <c r="X151" s="10">
        <v>5.9429189912198686</v>
      </c>
      <c r="Y151" s="10" t="s">
        <v>281</v>
      </c>
      <c r="Z151" s="10">
        <v>7.7670362578283179</v>
      </c>
      <c r="AA151" s="10">
        <v>9.2493342015008793</v>
      </c>
      <c r="AB151" s="10">
        <v>8.9120876315955275</v>
      </c>
      <c r="AC151" s="10">
        <v>7.7398000000000016</v>
      </c>
      <c r="AD151" s="10">
        <v>7.9102393000217814</v>
      </c>
      <c r="AE151" s="10">
        <v>10.030997628903741</v>
      </c>
      <c r="AF151" s="10">
        <v>2.2580023348111085</v>
      </c>
      <c r="AG151" s="10">
        <v>7.7671506469608307</v>
      </c>
      <c r="AH151" s="10">
        <v>2.4228403872641691</v>
      </c>
      <c r="AI151" s="10" t="s">
        <v>281</v>
      </c>
      <c r="AJ151" s="10">
        <v>2.9275661836876914</v>
      </c>
      <c r="AK151" s="10">
        <v>0.17865733449592544</v>
      </c>
      <c r="AL151" s="10">
        <v>0.31729604304944614</v>
      </c>
      <c r="AM151" s="10">
        <v>3.9226263154507621</v>
      </c>
      <c r="AN151" s="10">
        <v>0.7113663502325781</v>
      </c>
      <c r="AO151" s="10">
        <v>0.7650330392814324</v>
      </c>
      <c r="AP151" s="10">
        <v>0.36425817175102854</v>
      </c>
      <c r="AQ151" s="10">
        <v>1.1077334660737612</v>
      </c>
      <c r="AR151" s="10">
        <v>1.7435679407307627</v>
      </c>
      <c r="AS151" s="10">
        <v>0.49641419887025201</v>
      </c>
      <c r="AT151" s="10">
        <v>6.4741772322958182</v>
      </c>
      <c r="AU151" s="10">
        <v>3.2233962723342873</v>
      </c>
      <c r="AV151" s="10">
        <v>0.40741808023554749</v>
      </c>
      <c r="AW151" s="10">
        <v>2.4806919549127082</v>
      </c>
      <c r="AX151" s="10">
        <v>1.6544690707659275</v>
      </c>
      <c r="AY151" s="10">
        <v>1.6069309106501584</v>
      </c>
      <c r="AZ151" s="10">
        <v>3.8228036178930016</v>
      </c>
      <c r="BA151" s="10">
        <v>0.21560000000000001</v>
      </c>
      <c r="BB151" s="10" t="s">
        <v>281</v>
      </c>
      <c r="BC151" s="10">
        <v>2.8977425982378655</v>
      </c>
      <c r="BE151" s="81">
        <v>0.75140932674937144</v>
      </c>
      <c r="BF151" s="10">
        <v>7.294999999999999</v>
      </c>
      <c r="BG151" s="81"/>
    </row>
    <row r="152" spans="1:59" x14ac:dyDescent="0.25">
      <c r="A152" s="54">
        <v>1984</v>
      </c>
      <c r="B152" s="10">
        <v>13.117628513967661</v>
      </c>
      <c r="C152" s="10">
        <v>11.282324763302817</v>
      </c>
      <c r="D152" s="10">
        <v>12.430031588680858</v>
      </c>
      <c r="E152" s="10">
        <v>11.017808039565628</v>
      </c>
      <c r="F152" s="10">
        <v>11.324332680068103</v>
      </c>
      <c r="G152" s="10">
        <v>11.656602376082663</v>
      </c>
      <c r="H152" s="10">
        <v>10.06231288515262</v>
      </c>
      <c r="I152" s="10">
        <v>4.8219650878712805</v>
      </c>
      <c r="J152" s="10">
        <v>12.678365099878283</v>
      </c>
      <c r="K152" s="10">
        <v>9.0369020318083138</v>
      </c>
      <c r="L152" s="10">
        <v>7.2959748891789067</v>
      </c>
      <c r="M152" s="10">
        <v>8.6097415876922785</v>
      </c>
      <c r="N152" s="10">
        <v>5.5654566143237707</v>
      </c>
      <c r="O152" s="10">
        <v>11.475852708904302</v>
      </c>
      <c r="P152" s="10">
        <v>8.1869822972196502</v>
      </c>
      <c r="Q152" s="10">
        <v>3.9455066136458763</v>
      </c>
      <c r="R152" s="10" t="s">
        <v>281</v>
      </c>
      <c r="S152" s="10" t="s">
        <v>281</v>
      </c>
      <c r="T152" s="10" t="s">
        <v>281</v>
      </c>
      <c r="U152" s="10">
        <v>13.158504661616533</v>
      </c>
      <c r="V152" s="10" t="s">
        <v>281</v>
      </c>
      <c r="W152" s="10">
        <v>7.2376098732799719</v>
      </c>
      <c r="X152" s="10">
        <v>6.5111925019930235</v>
      </c>
      <c r="Y152" s="10" t="s">
        <v>281</v>
      </c>
      <c r="Z152" s="10">
        <v>7.7553620342838814</v>
      </c>
      <c r="AA152" s="10">
        <v>9.7074680979242469</v>
      </c>
      <c r="AB152" s="10">
        <v>9.032417814175739</v>
      </c>
      <c r="AC152" s="10">
        <v>7.6170000000000009</v>
      </c>
      <c r="AD152" s="10">
        <v>7.9365175393464078</v>
      </c>
      <c r="AE152" s="10">
        <v>9.5779439279373175</v>
      </c>
      <c r="AF152" s="10">
        <v>2.3296587878890835</v>
      </c>
      <c r="AG152" s="10">
        <v>6.9729225162233588</v>
      </c>
      <c r="AH152" s="10">
        <v>2.4555320156646743</v>
      </c>
      <c r="AI152" s="10" t="s">
        <v>281</v>
      </c>
      <c r="AJ152" s="10">
        <v>2.8728195758965089</v>
      </c>
      <c r="AK152" s="10">
        <v>0.17940037974998685</v>
      </c>
      <c r="AL152" s="10">
        <v>0.31337945940900974</v>
      </c>
      <c r="AM152" s="10">
        <v>4.1043902319682264</v>
      </c>
      <c r="AN152" s="10">
        <v>0.69933880223057865</v>
      </c>
      <c r="AO152" s="10">
        <v>0.61057325565015164</v>
      </c>
      <c r="AP152" s="10">
        <v>0.35371235499065218</v>
      </c>
      <c r="AQ152" s="10">
        <v>1.1693880583276846</v>
      </c>
      <c r="AR152" s="10">
        <v>1.6368735989922008</v>
      </c>
      <c r="AS152" s="10">
        <v>0.49644930737969839</v>
      </c>
      <c r="AT152" s="10">
        <v>6.4330747419146537</v>
      </c>
      <c r="AU152" s="10">
        <v>3.4907842439053343</v>
      </c>
      <c r="AV152" s="10">
        <v>0.41402448915307782</v>
      </c>
      <c r="AW152" s="10">
        <v>2.4034024684291242</v>
      </c>
      <c r="AX152" s="10">
        <v>1.6247613984302263</v>
      </c>
      <c r="AY152" s="10">
        <v>1.6148004545935088</v>
      </c>
      <c r="AZ152" s="10">
        <v>3.8744368835019238</v>
      </c>
      <c r="BA152" s="10">
        <v>0.21559999999999999</v>
      </c>
      <c r="BB152" s="10" t="s">
        <v>281</v>
      </c>
      <c r="BC152" s="10">
        <v>2.8945073027349419</v>
      </c>
      <c r="BE152" s="81">
        <v>0.74574936817381443</v>
      </c>
      <c r="BF152" s="10">
        <v>7.410000000000001</v>
      </c>
      <c r="BG152" s="81"/>
    </row>
    <row r="153" spans="1:59" x14ac:dyDescent="0.25">
      <c r="A153" s="54">
        <v>1985</v>
      </c>
      <c r="B153" s="10">
        <v>12.915045082636635</v>
      </c>
      <c r="C153" s="10">
        <v>10.767855852836217</v>
      </c>
      <c r="D153" s="10">
        <v>10.644528060857837</v>
      </c>
      <c r="E153" s="10">
        <v>11.085361947116885</v>
      </c>
      <c r="F153" s="10">
        <v>10.889606268712722</v>
      </c>
      <c r="G153" s="10">
        <v>11.561751307947906</v>
      </c>
      <c r="H153" s="10">
        <v>9.955016458675388</v>
      </c>
      <c r="I153" s="10">
        <v>4.8757600486581953</v>
      </c>
      <c r="J153" s="10">
        <v>12.7239301158065</v>
      </c>
      <c r="K153" s="10">
        <v>8.5186446003995044</v>
      </c>
      <c r="L153" s="10">
        <v>7.6219790378346195</v>
      </c>
      <c r="M153" s="10">
        <v>8.4963558844235241</v>
      </c>
      <c r="N153" s="10">
        <v>5.6469020145746454</v>
      </c>
      <c r="O153" s="10">
        <v>11.566438031287907</v>
      </c>
      <c r="P153" s="10">
        <v>8.2788790055687116</v>
      </c>
      <c r="Q153" s="10">
        <v>4.1799455000000005</v>
      </c>
      <c r="R153" s="10" t="s">
        <v>281</v>
      </c>
      <c r="S153" s="10" t="s">
        <v>281</v>
      </c>
      <c r="T153" s="10" t="s">
        <v>281</v>
      </c>
      <c r="U153" s="10">
        <v>13.116735357817898</v>
      </c>
      <c r="V153" s="10" t="s">
        <v>281</v>
      </c>
      <c r="W153" s="10">
        <v>7.250580924538685</v>
      </c>
      <c r="X153" s="10">
        <v>5.5863445389869506</v>
      </c>
      <c r="Y153" s="10" t="s">
        <v>281</v>
      </c>
      <c r="Z153" s="10">
        <v>8.0366126684973498</v>
      </c>
      <c r="AA153" s="10">
        <v>9.5544886550016823</v>
      </c>
      <c r="AB153" s="10">
        <v>8.998877287491263</v>
      </c>
      <c r="AC153" s="10">
        <v>7.3998999999999997</v>
      </c>
      <c r="AD153" s="10">
        <v>7.7199376683990719</v>
      </c>
      <c r="AE153" s="10">
        <v>8.8159171718373219</v>
      </c>
      <c r="AF153" s="10">
        <v>2.3839498505451062</v>
      </c>
      <c r="AG153" s="10">
        <v>5.6727146217066196</v>
      </c>
      <c r="AH153" s="10">
        <v>2.5165818969724758</v>
      </c>
      <c r="AI153" s="10" t="s">
        <v>281</v>
      </c>
      <c r="AJ153" s="10">
        <v>2.8427644203312394</v>
      </c>
      <c r="AK153" s="10">
        <v>0.16937498637290521</v>
      </c>
      <c r="AL153" s="10">
        <v>0.32706818640088725</v>
      </c>
      <c r="AM153" s="10">
        <v>3.9401087250519629</v>
      </c>
      <c r="AN153" s="10">
        <v>0.70493189655979493</v>
      </c>
      <c r="AO153" s="10">
        <v>0.60226730084289304</v>
      </c>
      <c r="AP153" s="10">
        <v>0.34689622845280099</v>
      </c>
      <c r="AQ153" s="10">
        <v>1.0744706523271963</v>
      </c>
      <c r="AR153" s="10">
        <v>1.73656574172501</v>
      </c>
      <c r="AS153" s="10">
        <v>0.51249288779949131</v>
      </c>
      <c r="AT153" s="10">
        <v>6.3486181925259677</v>
      </c>
      <c r="AU153" s="10">
        <v>3.6034395967510502</v>
      </c>
      <c r="AV153" s="10">
        <v>0.42486690570155083</v>
      </c>
      <c r="AW153" s="10">
        <v>2.588076689009156</v>
      </c>
      <c r="AX153" s="10">
        <v>1.3258186355814472</v>
      </c>
      <c r="AY153" s="10">
        <v>1.6714207750156675</v>
      </c>
      <c r="AZ153" s="10">
        <v>1.6050481709612343</v>
      </c>
      <c r="BA153" s="10">
        <v>0.21560000000000001</v>
      </c>
      <c r="BB153" s="10" t="s">
        <v>281</v>
      </c>
      <c r="BC153" s="10">
        <v>2.7820276304568075</v>
      </c>
      <c r="BE153" s="81">
        <v>0.75325567280349903</v>
      </c>
      <c r="BF153" s="10">
        <v>7.875</v>
      </c>
      <c r="BG153" s="81"/>
    </row>
    <row r="154" spans="1:59" x14ac:dyDescent="0.25">
      <c r="A154" s="54">
        <v>1986</v>
      </c>
      <c r="B154" s="10">
        <v>12.57121156339046</v>
      </c>
      <c r="C154" s="10">
        <v>10.039689012704672</v>
      </c>
      <c r="D154" s="10">
        <v>10.385010140606438</v>
      </c>
      <c r="E154" s="10">
        <v>11.108329440481873</v>
      </c>
      <c r="F154" s="10">
        <v>11.1733411296253</v>
      </c>
      <c r="G154" s="10">
        <v>11.239827941194154</v>
      </c>
      <c r="H154" s="10">
        <v>10.056614112438677</v>
      </c>
      <c r="I154" s="10">
        <v>5.1652168647490244</v>
      </c>
      <c r="J154" s="10">
        <v>12.400019941304667</v>
      </c>
      <c r="K154" s="10">
        <v>6.9980999290417047</v>
      </c>
      <c r="L154" s="10">
        <v>7.4207741185749958</v>
      </c>
      <c r="M154" s="10">
        <v>8.5911876470770707</v>
      </c>
      <c r="N154" s="10">
        <v>5.9111649892025158</v>
      </c>
      <c r="O154" s="10">
        <v>11.347603477451081</v>
      </c>
      <c r="P154" s="10">
        <v>8.3054996043385358</v>
      </c>
      <c r="Q154" s="10">
        <v>4.2552386976358347</v>
      </c>
      <c r="R154" s="10" t="s">
        <v>281</v>
      </c>
      <c r="S154" s="10" t="s">
        <v>281</v>
      </c>
      <c r="T154" s="10" t="s">
        <v>281</v>
      </c>
      <c r="U154" s="10">
        <v>13.138553850571775</v>
      </c>
      <c r="V154" s="10" t="s">
        <v>281</v>
      </c>
      <c r="W154" s="10">
        <v>7.4505894243604249</v>
      </c>
      <c r="X154" s="10">
        <v>3.4061488125304056</v>
      </c>
      <c r="Y154" s="10" t="s">
        <v>281</v>
      </c>
      <c r="Z154" s="10">
        <v>8.0076445184478402</v>
      </c>
      <c r="AA154" s="10">
        <v>9.5529958365938246</v>
      </c>
      <c r="AB154" s="10">
        <v>9.234287864424914</v>
      </c>
      <c r="AC154" s="10">
        <v>7.313299999999999</v>
      </c>
      <c r="AD154" s="10">
        <v>7.5749361196032696</v>
      </c>
      <c r="AE154" s="10">
        <v>8.9250863946005108</v>
      </c>
      <c r="AF154" s="10">
        <v>2.6079594020908452</v>
      </c>
      <c r="AG154" s="10">
        <v>5.4606064808382522</v>
      </c>
      <c r="AH154" s="10">
        <v>2.5423786164111966</v>
      </c>
      <c r="AI154" s="10" t="s">
        <v>281</v>
      </c>
      <c r="AJ154" s="10">
        <v>3.0381996308871484</v>
      </c>
      <c r="AK154" s="10">
        <v>0.15924118796199477</v>
      </c>
      <c r="AL154" s="10">
        <v>0.41665410742620318</v>
      </c>
      <c r="AM154" s="10">
        <v>4.2464799699183091</v>
      </c>
      <c r="AN154" s="10">
        <v>0.70337658377277512</v>
      </c>
      <c r="AO154" s="10">
        <v>0.52526622433609493</v>
      </c>
      <c r="AP154" s="10">
        <v>0.3522778729167908</v>
      </c>
      <c r="AQ154" s="10">
        <v>1.1291752493170297</v>
      </c>
      <c r="AR154" s="10">
        <v>1.6575381023060494</v>
      </c>
      <c r="AS154" s="10">
        <v>0.51251273705732614</v>
      </c>
      <c r="AT154" s="10">
        <v>6.6873759679859432</v>
      </c>
      <c r="AU154" s="10">
        <v>3.6462531421893978</v>
      </c>
      <c r="AV154" s="10">
        <v>0.39762272131041992</v>
      </c>
      <c r="AW154" s="10">
        <v>2.345920756724059</v>
      </c>
      <c r="AX154" s="10">
        <v>1.2144711191824653</v>
      </c>
      <c r="AY154" s="10">
        <v>1.7070838506103869</v>
      </c>
      <c r="AZ154" s="10">
        <v>1.616011240164497</v>
      </c>
      <c r="BA154" s="10">
        <v>0.21560000000000001</v>
      </c>
      <c r="BB154" s="10" t="s">
        <v>281</v>
      </c>
      <c r="BC154" s="10">
        <v>2.6243904258718991</v>
      </c>
      <c r="BE154" s="81">
        <v>0.75463837639670062</v>
      </c>
      <c r="BF154" s="10">
        <v>7.6850000000000005</v>
      </c>
      <c r="BG154" s="81"/>
    </row>
    <row r="155" spans="1:59" x14ac:dyDescent="0.25">
      <c r="A155" s="54">
        <v>1987</v>
      </c>
      <c r="B155" s="10">
        <v>12.420120187925971</v>
      </c>
      <c r="C155" s="10">
        <v>9.689685216830858</v>
      </c>
      <c r="D155" s="10">
        <v>9.5801070396950827</v>
      </c>
      <c r="E155" s="10">
        <v>11.232676678975407</v>
      </c>
      <c r="F155" s="10">
        <v>11.133707845250788</v>
      </c>
      <c r="G155" s="10">
        <v>11.616676903658126</v>
      </c>
      <c r="H155" s="10">
        <v>9.6690371907485311</v>
      </c>
      <c r="I155" s="10">
        <v>5.3446073175359734</v>
      </c>
      <c r="J155" s="10">
        <v>12.502082692322176</v>
      </c>
      <c r="K155" s="10">
        <v>7.7499568917114985</v>
      </c>
      <c r="L155" s="10">
        <v>7.3108115205784001</v>
      </c>
      <c r="M155" s="10">
        <v>8.2856826956087914</v>
      </c>
      <c r="N155" s="10">
        <v>5.8035782581054534</v>
      </c>
      <c r="O155" s="10">
        <v>11.351900921095634</v>
      </c>
      <c r="P155" s="10">
        <v>7.4153191778275565</v>
      </c>
      <c r="Q155" s="10">
        <v>4.408326677679125</v>
      </c>
      <c r="R155" s="10" t="s">
        <v>281</v>
      </c>
      <c r="S155" s="10" t="s">
        <v>281</v>
      </c>
      <c r="T155" s="10" t="s">
        <v>281</v>
      </c>
      <c r="U155" s="10">
        <v>12.401191372464924</v>
      </c>
      <c r="V155" s="10" t="s">
        <v>281</v>
      </c>
      <c r="W155" s="10">
        <v>5.3437466339700173</v>
      </c>
      <c r="X155" s="10">
        <v>3.1368297083894521</v>
      </c>
      <c r="Y155" s="10" t="s">
        <v>281</v>
      </c>
      <c r="Z155" s="10">
        <v>8.0340513648285565</v>
      </c>
      <c r="AA155" s="10">
        <v>9.2366754145337708</v>
      </c>
      <c r="AB155" s="10">
        <v>9.3125049087477354</v>
      </c>
      <c r="AC155" s="10">
        <v>7.1674999999999995</v>
      </c>
      <c r="AD155" s="10">
        <v>7.4917209262530493</v>
      </c>
      <c r="AE155" s="10">
        <v>8.8319426383907853</v>
      </c>
      <c r="AF155" s="10">
        <v>2.4998431318748673</v>
      </c>
      <c r="AG155" s="10">
        <v>5.4699131566215851</v>
      </c>
      <c r="AH155" s="10">
        <v>2.7119785140718617</v>
      </c>
      <c r="AI155" s="10" t="s">
        <v>281</v>
      </c>
      <c r="AJ155" s="10">
        <v>3.3291481280673922</v>
      </c>
      <c r="AK155" s="10">
        <v>0.15469130574159234</v>
      </c>
      <c r="AL155" s="10">
        <v>0.4488014456190621</v>
      </c>
      <c r="AM155" s="10">
        <v>4.3680743144259191</v>
      </c>
      <c r="AN155" s="10">
        <v>0.60298126450816025</v>
      </c>
      <c r="AO155" s="10">
        <v>0.55366435620416621</v>
      </c>
      <c r="AP155" s="10">
        <v>0.33005770165118825</v>
      </c>
      <c r="AQ155" s="10">
        <v>1.1962809762055671</v>
      </c>
      <c r="AR155" s="10">
        <v>1.867790549215598</v>
      </c>
      <c r="AS155" s="10">
        <v>0.50640360347397595</v>
      </c>
      <c r="AT155" s="10">
        <v>6.3855536348911048</v>
      </c>
      <c r="AU155" s="10">
        <v>3.7258873007712685</v>
      </c>
      <c r="AV155" s="10">
        <v>0.38609879163945032</v>
      </c>
      <c r="AW155" s="10">
        <v>2.5646364497878058</v>
      </c>
      <c r="AX155" s="10">
        <v>1.3284211600312619</v>
      </c>
      <c r="AY155" s="10">
        <v>1.774309223996724</v>
      </c>
      <c r="AZ155" s="10">
        <v>1.7334447536411097</v>
      </c>
      <c r="BA155" s="10">
        <v>0.21560000000000001</v>
      </c>
      <c r="BB155" s="10" t="s">
        <v>281</v>
      </c>
      <c r="BC155" s="10">
        <v>2.5910116019464464</v>
      </c>
      <c r="BE155" s="81">
        <v>0.74975170672861913</v>
      </c>
      <c r="BF155" s="10">
        <v>7.8249999999999993</v>
      </c>
      <c r="BG155" s="81"/>
    </row>
    <row r="156" spans="1:59" x14ac:dyDescent="0.25">
      <c r="A156" s="54">
        <v>1988</v>
      </c>
      <c r="B156" s="10">
        <v>12.435652870835828</v>
      </c>
      <c r="C156" s="10">
        <v>9.4143226748822286</v>
      </c>
      <c r="D156" s="10">
        <v>10.098367635285486</v>
      </c>
      <c r="E156" s="10">
        <v>10.625679743526725</v>
      </c>
      <c r="F156" s="10">
        <v>11.339312767471689</v>
      </c>
      <c r="G156" s="10">
        <v>11.109165625611624</v>
      </c>
      <c r="H156" s="10">
        <v>9.8309124201667224</v>
      </c>
      <c r="I156" s="10">
        <v>5.6173482668963359</v>
      </c>
      <c r="J156" s="10">
        <v>12.308985524019857</v>
      </c>
      <c r="K156" s="10">
        <v>8.0051137891336648</v>
      </c>
      <c r="L156" s="10">
        <v>7.6322399603904678</v>
      </c>
      <c r="M156" s="10">
        <v>8.2902783852318596</v>
      </c>
      <c r="N156" s="10">
        <v>6.0041076937803268</v>
      </c>
      <c r="O156" s="10">
        <v>11.377983489488988</v>
      </c>
      <c r="P156" s="10">
        <v>7.7609968827159443</v>
      </c>
      <c r="Q156" s="10">
        <v>4.4753171757801891</v>
      </c>
      <c r="R156" s="10">
        <v>8.828448800591028</v>
      </c>
      <c r="S156" s="10" t="s">
        <v>281</v>
      </c>
      <c r="T156" s="10" t="s">
        <v>281</v>
      </c>
      <c r="U156" s="10">
        <v>12.124400079236279</v>
      </c>
      <c r="V156" s="10" t="s">
        <v>281</v>
      </c>
      <c r="W156" s="10">
        <v>7.597048610362048</v>
      </c>
      <c r="X156" s="10">
        <v>3.5031553131568387</v>
      </c>
      <c r="Y156" s="10" t="s">
        <v>281</v>
      </c>
      <c r="Z156" s="10">
        <v>7.8814248987740729</v>
      </c>
      <c r="AA156" s="10">
        <v>9.7653313705485925</v>
      </c>
      <c r="AB156" s="10">
        <v>8.5960444041930373</v>
      </c>
      <c r="AC156" s="10">
        <v>7.2449000000000003</v>
      </c>
      <c r="AD156" s="10">
        <v>7.3090351628174446</v>
      </c>
      <c r="AE156" s="10">
        <v>7.946719190084595</v>
      </c>
      <c r="AF156" s="10">
        <v>2.6220756693644089</v>
      </c>
      <c r="AG156" s="10">
        <v>5.9072879504594464</v>
      </c>
      <c r="AH156" s="10">
        <v>2.6964090694726521</v>
      </c>
      <c r="AI156" s="10">
        <v>5.1900974359087986</v>
      </c>
      <c r="AJ156" s="10">
        <v>3.9268691445637542</v>
      </c>
      <c r="AK156" s="10">
        <v>0.23928131122351903</v>
      </c>
      <c r="AL156" s="10">
        <v>0.44609188786175069</v>
      </c>
      <c r="AM156" s="10">
        <v>4.5607537624384955</v>
      </c>
      <c r="AN156" s="10">
        <v>0.60039454179876817</v>
      </c>
      <c r="AO156" s="10">
        <v>0.44505560482954371</v>
      </c>
      <c r="AP156" s="10">
        <v>0.35044768541815091</v>
      </c>
      <c r="AQ156" s="10">
        <v>1.4146368313296105</v>
      </c>
      <c r="AR156" s="10">
        <v>1.8418743527253802</v>
      </c>
      <c r="AS156" s="10">
        <v>0.50643161273872606</v>
      </c>
      <c r="AT156" s="10">
        <v>6.7285190330275215</v>
      </c>
      <c r="AU156" s="10">
        <v>3.8140370780421882</v>
      </c>
      <c r="AV156" s="10">
        <v>0.40674470590852041</v>
      </c>
      <c r="AW156" s="10">
        <v>2.2431129343890293</v>
      </c>
      <c r="AX156" s="10">
        <v>1.354856818700741</v>
      </c>
      <c r="AY156" s="10">
        <v>1.8025417679222362</v>
      </c>
      <c r="AZ156" s="10">
        <v>2.3634228586462527</v>
      </c>
      <c r="BA156" s="10">
        <v>0.21559999999999999</v>
      </c>
      <c r="BB156" s="10" t="s">
        <v>281</v>
      </c>
      <c r="BC156" s="10">
        <v>2.6366488359083657</v>
      </c>
      <c r="BE156" s="81">
        <v>0.70970016382398926</v>
      </c>
      <c r="BF156" s="10">
        <v>7.4349999999999987</v>
      </c>
      <c r="BG156" s="81"/>
    </row>
    <row r="157" spans="1:59" x14ac:dyDescent="0.25">
      <c r="A157" s="54">
        <v>1989</v>
      </c>
      <c r="B157" s="10">
        <v>12.619576846666122</v>
      </c>
      <c r="C157" s="10">
        <v>9.0681448929218096</v>
      </c>
      <c r="D157" s="10">
        <v>11.534776705168563</v>
      </c>
      <c r="E157" s="10">
        <v>10.527398601251578</v>
      </c>
      <c r="F157" s="10">
        <v>11.533814197091878</v>
      </c>
      <c r="G157" s="10">
        <v>10.348043125039867</v>
      </c>
      <c r="H157" s="10">
        <v>9.64806052161412</v>
      </c>
      <c r="I157" s="10">
        <v>5.9142148297278396</v>
      </c>
      <c r="J157" s="10">
        <v>12.320504468501436</v>
      </c>
      <c r="K157" s="10">
        <v>8.0940509577818833</v>
      </c>
      <c r="L157" s="10">
        <v>7.9902862469038576</v>
      </c>
      <c r="M157" s="10">
        <v>8.1973723807478436</v>
      </c>
      <c r="N157" s="10">
        <v>6.1348961738104295</v>
      </c>
      <c r="O157" s="10">
        <v>11.270645623571054</v>
      </c>
      <c r="P157" s="10">
        <v>7.8173602067015073</v>
      </c>
      <c r="Q157" s="10">
        <v>4.32391018964704</v>
      </c>
      <c r="R157" s="10">
        <v>9.0644612353428524</v>
      </c>
      <c r="S157" s="10" t="s">
        <v>281</v>
      </c>
      <c r="T157" s="10" t="s">
        <v>281</v>
      </c>
      <c r="U157" s="10">
        <v>12.903729395228069</v>
      </c>
      <c r="V157" s="10" t="s">
        <v>281</v>
      </c>
      <c r="W157" s="10">
        <v>6.3760082218450149</v>
      </c>
      <c r="X157" s="10">
        <v>3.7190053429466565</v>
      </c>
      <c r="Y157" s="10" t="s">
        <v>281</v>
      </c>
      <c r="Z157" s="10">
        <v>7.7821709279773232</v>
      </c>
      <c r="AA157" s="10">
        <v>9.6285410246307315</v>
      </c>
      <c r="AB157" s="10">
        <v>8.8010524379779209</v>
      </c>
      <c r="AC157" s="10">
        <v>7.0623999999999985</v>
      </c>
      <c r="AD157" s="10">
        <v>7.1323830743011536</v>
      </c>
      <c r="AE157" s="10">
        <v>7.4878227066995491</v>
      </c>
      <c r="AF157" s="10">
        <v>3.5432839780507712</v>
      </c>
      <c r="AG157" s="10">
        <v>5.7651452810425869</v>
      </c>
      <c r="AH157" s="10">
        <v>3.0698889944242356</v>
      </c>
      <c r="AI157" s="10">
        <v>5.3116492310460517</v>
      </c>
      <c r="AJ157" s="10">
        <v>3.608136799611827</v>
      </c>
      <c r="AK157" s="10">
        <v>0.22446741031604578</v>
      </c>
      <c r="AL157" s="10">
        <v>0.4193939823801619</v>
      </c>
      <c r="AM157" s="10">
        <v>4.6059231770841667</v>
      </c>
      <c r="AN157" s="10">
        <v>0.59198391342188206</v>
      </c>
      <c r="AO157" s="10">
        <v>0.45504425205969512</v>
      </c>
      <c r="AP157" s="10">
        <v>0.33261012132358131</v>
      </c>
      <c r="AQ157" s="10">
        <v>1.4161682513893314</v>
      </c>
      <c r="AR157" s="10">
        <v>1.9059304459626256</v>
      </c>
      <c r="AS157" s="10">
        <v>0.5126463112555677</v>
      </c>
      <c r="AT157" s="10">
        <v>7.1716323365398296</v>
      </c>
      <c r="AU157" s="10">
        <v>3.844307395337339</v>
      </c>
      <c r="AV157" s="10">
        <v>0.43054606594229472</v>
      </c>
      <c r="AW157" s="10">
        <v>2.2147168469077836</v>
      </c>
      <c r="AX157" s="10">
        <v>1.267953985359118</v>
      </c>
      <c r="AY157" s="10">
        <v>1.8713754199468484</v>
      </c>
      <c r="AZ157" s="10">
        <v>2.7051017941084434</v>
      </c>
      <c r="BA157" s="10">
        <v>0.2165</v>
      </c>
      <c r="BB157" s="10" t="s">
        <v>281</v>
      </c>
      <c r="BC157" s="10">
        <v>2.636689153718367</v>
      </c>
      <c r="BE157" s="81">
        <v>0.70783011157252074</v>
      </c>
      <c r="BF157" s="10">
        <v>7.0750000000000002</v>
      </c>
      <c r="BG157" s="81"/>
    </row>
    <row r="158" spans="1:59" x14ac:dyDescent="0.25">
      <c r="A158" s="54">
        <v>1990</v>
      </c>
      <c r="B158" s="10">
        <v>12.3977457998711</v>
      </c>
      <c r="C158" s="10">
        <v>9.1209664058922133</v>
      </c>
      <c r="D158" s="10">
        <v>11.410223815801517</v>
      </c>
      <c r="E158" s="10">
        <v>10.327839580476722</v>
      </c>
      <c r="F158" s="10">
        <v>11.545325800518851</v>
      </c>
      <c r="G158" s="10">
        <v>10.828178335372822</v>
      </c>
      <c r="H158" s="10">
        <v>9.8328314785737767</v>
      </c>
      <c r="I158" s="10">
        <v>6.0755247362666029</v>
      </c>
      <c r="J158" s="10">
        <v>12.526931424500328</v>
      </c>
      <c r="K158" s="10">
        <v>8.2938627936979206</v>
      </c>
      <c r="L158" s="10">
        <v>8.2992741866144168</v>
      </c>
      <c r="M158" s="10">
        <v>8.1124683296498041</v>
      </c>
      <c r="N158" s="10">
        <v>6.0810518573874504</v>
      </c>
      <c r="O158" s="10">
        <v>10.586646162949718</v>
      </c>
      <c r="P158" s="10">
        <v>7.7625629847581434</v>
      </c>
      <c r="Q158" s="10">
        <v>4.330417307776143</v>
      </c>
      <c r="R158" s="10">
        <v>9.1313887422887419</v>
      </c>
      <c r="S158" s="10" t="s">
        <v>281</v>
      </c>
      <c r="T158" s="10" t="s">
        <v>281</v>
      </c>
      <c r="U158" s="10">
        <v>12.857268387716509</v>
      </c>
      <c r="V158" s="10" t="s">
        <v>281</v>
      </c>
      <c r="W158" s="10">
        <v>6.8015851533688432</v>
      </c>
      <c r="X158" s="10">
        <v>5.4045087952034754</v>
      </c>
      <c r="Y158" s="10" t="s">
        <v>281</v>
      </c>
      <c r="Z158" s="10">
        <v>7.5772124661488558</v>
      </c>
      <c r="AA158" s="10">
        <v>8.780248876686521</v>
      </c>
      <c r="AB158" s="10">
        <v>8.6575748174879461</v>
      </c>
      <c r="AC158" s="10">
        <v>6.7810999999999986</v>
      </c>
      <c r="AD158" s="10">
        <v>7.1807457457479726</v>
      </c>
      <c r="AE158" s="10">
        <v>8.0904993714925002</v>
      </c>
      <c r="AF158" s="10">
        <v>3.3928180970963266</v>
      </c>
      <c r="AG158" s="10">
        <v>5.5885751634247542</v>
      </c>
      <c r="AH158" s="10">
        <v>2.9599016750520573</v>
      </c>
      <c r="AI158" s="10">
        <v>5.1271429365984131</v>
      </c>
      <c r="AJ158" s="10">
        <v>3.6765110598229902</v>
      </c>
      <c r="AK158" s="10">
        <v>0.23201543032102931</v>
      </c>
      <c r="AL158" s="10">
        <v>0.42839461424705155</v>
      </c>
      <c r="AM158" s="10">
        <v>4.6836476292344846</v>
      </c>
      <c r="AN158" s="10">
        <v>0.59041025546846604</v>
      </c>
      <c r="AO158" s="10">
        <v>0.65021968620705428</v>
      </c>
      <c r="AP158" s="10">
        <v>0.35105721259474915</v>
      </c>
      <c r="AQ158" s="10">
        <v>1.4444185501956532</v>
      </c>
      <c r="AR158" s="10">
        <v>1.9188349458918392</v>
      </c>
      <c r="AS158" s="10">
        <v>0.60070014083385637</v>
      </c>
      <c r="AT158" s="10">
        <v>7.2290185811723804</v>
      </c>
      <c r="AU158" s="10">
        <v>3.8840934541679464</v>
      </c>
      <c r="AV158" s="10">
        <v>0.48399508326280266</v>
      </c>
      <c r="AW158" s="10">
        <v>2.4406613224794449</v>
      </c>
      <c r="AX158" s="10">
        <v>1.2532814005061739</v>
      </c>
      <c r="AY158" s="10">
        <v>1.9117804382312114</v>
      </c>
      <c r="AZ158" s="10">
        <v>3.5062815193698813</v>
      </c>
      <c r="BA158" s="10">
        <v>0.21785000000000004</v>
      </c>
      <c r="BB158" s="10" t="s">
        <v>281</v>
      </c>
      <c r="BC158" s="10">
        <v>2.7582974891049714</v>
      </c>
      <c r="BE158" s="81">
        <v>0.69413161162955983</v>
      </c>
      <c r="BF158" s="10">
        <v>6.86</v>
      </c>
      <c r="BG158" s="81"/>
    </row>
    <row r="159" spans="1:59" x14ac:dyDescent="0.25">
      <c r="A159" s="54">
        <v>1991</v>
      </c>
      <c r="B159" s="10">
        <v>11.716276902091604</v>
      </c>
      <c r="C159" s="10">
        <v>9.0535298680604637</v>
      </c>
      <c r="D159" s="10">
        <v>11.21017479355617</v>
      </c>
      <c r="E159" s="10">
        <v>10.324797374015098</v>
      </c>
      <c r="F159" s="10">
        <v>11.708202285867831</v>
      </c>
      <c r="G159" s="10">
        <v>10.168633755464366</v>
      </c>
      <c r="H159" s="10">
        <v>9.7572419348391897</v>
      </c>
      <c r="I159" s="10">
        <v>6.0473568929897521</v>
      </c>
      <c r="J159" s="10">
        <v>11.690392702822637</v>
      </c>
      <c r="K159" s="10">
        <v>8.2189186850760478</v>
      </c>
      <c r="L159" s="10">
        <v>8.4506401093430856</v>
      </c>
      <c r="M159" s="10">
        <v>8.2156968028234125</v>
      </c>
      <c r="N159" s="10">
        <v>6.115825798877017</v>
      </c>
      <c r="O159" s="10">
        <v>10.499434156825666</v>
      </c>
      <c r="P159" s="10">
        <v>7.7573046489350075</v>
      </c>
      <c r="Q159" s="10">
        <v>4.2769232974029112</v>
      </c>
      <c r="R159" s="10">
        <v>7.5762551203899582</v>
      </c>
      <c r="S159" s="10" t="s">
        <v>281</v>
      </c>
      <c r="T159" s="10" t="s">
        <v>281</v>
      </c>
      <c r="U159" s="10">
        <v>12.318920614320968</v>
      </c>
      <c r="V159" s="10" t="s">
        <v>281</v>
      </c>
      <c r="W159" s="10">
        <v>6.8180280272749156</v>
      </c>
      <c r="X159" s="10">
        <v>5.810042397828088</v>
      </c>
      <c r="Y159" s="10" t="s">
        <v>281</v>
      </c>
      <c r="Z159" s="10">
        <v>7.7167295157179892</v>
      </c>
      <c r="AA159" s="10">
        <v>8.0061719879208386</v>
      </c>
      <c r="AB159" s="10">
        <v>8.573617765970198</v>
      </c>
      <c r="AC159" s="10">
        <v>6.4793000000000003</v>
      </c>
      <c r="AD159" s="10">
        <v>6.7633168976943248</v>
      </c>
      <c r="AE159" s="10">
        <v>8.5661191687845015</v>
      </c>
      <c r="AF159" s="10">
        <v>3.5831741062754778</v>
      </c>
      <c r="AG159" s="10">
        <v>4.5137103025032594</v>
      </c>
      <c r="AH159" s="10">
        <v>3.0028987328341841</v>
      </c>
      <c r="AI159" s="10">
        <v>5.1656811421668936</v>
      </c>
      <c r="AJ159" s="10">
        <v>3.8355722989045886</v>
      </c>
      <c r="AK159" s="10">
        <v>0.22214566590407742</v>
      </c>
      <c r="AL159" s="10">
        <v>0.48075789433558774</v>
      </c>
      <c r="AM159" s="10">
        <v>4.6082453659584202</v>
      </c>
      <c r="AN159" s="10">
        <v>0.50029316240952482</v>
      </c>
      <c r="AO159" s="10">
        <v>0.77814900362921369</v>
      </c>
      <c r="AP159" s="10">
        <v>0.33178804621437724</v>
      </c>
      <c r="AQ159" s="10">
        <v>1.5061052354414972</v>
      </c>
      <c r="AR159" s="10">
        <v>1.8054346314325453</v>
      </c>
      <c r="AS159" s="10">
        <v>0.60074905951855639</v>
      </c>
      <c r="AT159" s="10">
        <v>7.4235188378553083</v>
      </c>
      <c r="AU159" s="10">
        <v>3.9237013937177934</v>
      </c>
      <c r="AV159" s="10">
        <v>0.46845968057648607</v>
      </c>
      <c r="AW159" s="10">
        <v>2.3708281024324172</v>
      </c>
      <c r="AX159" s="10">
        <v>1.387141025353255</v>
      </c>
      <c r="AY159" s="10">
        <v>1.8889666928284119</v>
      </c>
      <c r="AZ159" s="10">
        <v>3.6232113472028957</v>
      </c>
      <c r="BA159" s="10">
        <v>0.21965000000000001</v>
      </c>
      <c r="BB159" s="10" t="s">
        <v>281</v>
      </c>
      <c r="BC159" s="10">
        <v>2.7533694967837907</v>
      </c>
      <c r="BE159" s="81">
        <v>0.68600234921564773</v>
      </c>
      <c r="BF159" s="10">
        <v>6.580000000000001</v>
      </c>
      <c r="BG159" s="81"/>
    </row>
    <row r="160" spans="1:59" x14ac:dyDescent="0.25">
      <c r="A160" s="54">
        <v>1992</v>
      </c>
      <c r="B160" s="10">
        <v>11.671792820705294</v>
      </c>
      <c r="C160" s="10">
        <v>8.922398281934619</v>
      </c>
      <c r="D160" s="10">
        <v>10.98460047806407</v>
      </c>
      <c r="E160" s="10">
        <v>9.8610368596956981</v>
      </c>
      <c r="F160" s="10">
        <v>11.26945878696135</v>
      </c>
      <c r="G160" s="10">
        <v>10.336621050051475</v>
      </c>
      <c r="H160" s="10">
        <v>9.9049765397496401</v>
      </c>
      <c r="I160" s="10">
        <v>5.9684698438698449</v>
      </c>
      <c r="J160" s="10">
        <v>11.615717137490151</v>
      </c>
      <c r="K160" s="10">
        <v>8.1123561065950476</v>
      </c>
      <c r="L160" s="10">
        <v>8.7781369617886771</v>
      </c>
      <c r="M160" s="10">
        <v>8.2146178205892717</v>
      </c>
      <c r="N160" s="10">
        <v>6.1251552383026526</v>
      </c>
      <c r="O160" s="10">
        <v>10.003135235791694</v>
      </c>
      <c r="P160" s="10">
        <v>7.4475191567760719</v>
      </c>
      <c r="Q160" s="10">
        <v>4.1779577540946331</v>
      </c>
      <c r="R160" s="10">
        <v>8.1678162210493319</v>
      </c>
      <c r="S160" s="10">
        <v>9.2607122494731229</v>
      </c>
      <c r="T160" s="10">
        <v>5.1072976924517812</v>
      </c>
      <c r="U160" s="10">
        <v>11.905546317414954</v>
      </c>
      <c r="V160" s="10" t="s">
        <v>281</v>
      </c>
      <c r="W160" s="10">
        <v>6.7937630957277682</v>
      </c>
      <c r="X160" s="10">
        <v>5.1318284310809394</v>
      </c>
      <c r="Y160" s="10">
        <v>4.3972835556995609</v>
      </c>
      <c r="Z160" s="10">
        <v>7.6392311897564715</v>
      </c>
      <c r="AA160" s="10">
        <v>8.1433699388923966</v>
      </c>
      <c r="AB160" s="10">
        <v>8.0711597837587998</v>
      </c>
      <c r="AC160" s="10">
        <v>6.2067000000000005</v>
      </c>
      <c r="AD160" s="10">
        <v>6.7640785164265091</v>
      </c>
      <c r="AE160" s="10">
        <v>8.441135248253973</v>
      </c>
      <c r="AF160" s="10">
        <v>3.4615786049940986</v>
      </c>
      <c r="AG160" s="10">
        <v>4.2736746814314968</v>
      </c>
      <c r="AH160" s="10">
        <v>3.262514923932657</v>
      </c>
      <c r="AI160" s="10">
        <v>5.3518735738117504</v>
      </c>
      <c r="AJ160" s="10">
        <v>3.6325982720424728</v>
      </c>
      <c r="AK160" s="10">
        <v>0.22982193370703408</v>
      </c>
      <c r="AL160" s="10">
        <v>0.46588508934939504</v>
      </c>
      <c r="AM160" s="10">
        <v>4.7451494258654385</v>
      </c>
      <c r="AN160" s="10">
        <v>0.50525228791947119</v>
      </c>
      <c r="AO160" s="10">
        <v>0.85001663646475611</v>
      </c>
      <c r="AP160" s="10">
        <v>0.32515621773079845</v>
      </c>
      <c r="AQ160" s="10">
        <v>1.5787073687961977</v>
      </c>
      <c r="AR160" s="10">
        <v>1.8071702195105883</v>
      </c>
      <c r="AS160" s="10">
        <v>0.60080179956399016</v>
      </c>
      <c r="AT160" s="10">
        <v>7.2559274385989783</v>
      </c>
      <c r="AU160" s="10">
        <v>3.9257069108497702</v>
      </c>
      <c r="AV160" s="10">
        <v>0.55035693331350621</v>
      </c>
      <c r="AW160" s="10">
        <v>2.410155417574281</v>
      </c>
      <c r="AX160" s="10">
        <v>1.4590914026729227</v>
      </c>
      <c r="AY160" s="10">
        <v>1.8634041571560391</v>
      </c>
      <c r="AZ160" s="10">
        <v>3.5566629233195797</v>
      </c>
      <c r="BA160" s="10">
        <v>0.22145000000000004</v>
      </c>
      <c r="BB160" s="10" t="s">
        <v>281</v>
      </c>
      <c r="BC160" s="10">
        <v>2.7011813021522406</v>
      </c>
      <c r="BE160" s="81">
        <v>0.64758704061669969</v>
      </c>
      <c r="BF160" s="10">
        <v>6.169999999999999</v>
      </c>
      <c r="BG160" s="81"/>
    </row>
    <row r="161" spans="1:59" x14ac:dyDescent="0.25">
      <c r="A161" s="54">
        <v>1993</v>
      </c>
      <c r="B161" s="10">
        <v>11.24223249669153</v>
      </c>
      <c r="C161" s="10">
        <v>8.6351342000314464</v>
      </c>
      <c r="D161" s="10">
        <v>10.854552184105824</v>
      </c>
      <c r="E161" s="10">
        <v>9.5194322385169521</v>
      </c>
      <c r="F161" s="10">
        <v>11.151569937786142</v>
      </c>
      <c r="G161" s="10">
        <v>10.311276176585894</v>
      </c>
      <c r="H161" s="10">
        <v>9.8579642686816502</v>
      </c>
      <c r="I161" s="10">
        <v>5.7037564618071945</v>
      </c>
      <c r="J161" s="10">
        <v>11.327472864620646</v>
      </c>
      <c r="K161" s="10">
        <v>8.7205764475686109</v>
      </c>
      <c r="L161" s="10">
        <v>8.7021321862606058</v>
      </c>
      <c r="M161" s="10">
        <v>7.914026341289782</v>
      </c>
      <c r="N161" s="10">
        <v>6.1175260978452712</v>
      </c>
      <c r="O161" s="10">
        <v>9.9814184229767946</v>
      </c>
      <c r="P161" s="10">
        <v>7.2490097074946105</v>
      </c>
      <c r="Q161" s="10">
        <v>4.0399496239799033</v>
      </c>
      <c r="R161" s="10">
        <v>7.9901595558282823</v>
      </c>
      <c r="S161" s="10">
        <v>9.1222751203814401</v>
      </c>
      <c r="T161" s="10">
        <v>4.9249042005620485</v>
      </c>
      <c r="U161" s="10">
        <v>11.457096033413425</v>
      </c>
      <c r="V161" s="10" t="s">
        <v>281</v>
      </c>
      <c r="W161" s="10">
        <v>7.0185156759175635</v>
      </c>
      <c r="X161" s="10">
        <v>6.0975065484679138</v>
      </c>
      <c r="Y161" s="10">
        <v>4.3626128978900622</v>
      </c>
      <c r="Z161" s="10">
        <v>7.5299181108240649</v>
      </c>
      <c r="AA161" s="10">
        <v>7.7154889595059206</v>
      </c>
      <c r="AB161" s="10">
        <v>7.9969535049132467</v>
      </c>
      <c r="AC161" s="10">
        <v>5.8978000000000002</v>
      </c>
      <c r="AD161" s="10">
        <v>6.5228113915615369</v>
      </c>
      <c r="AE161" s="10">
        <v>8.1143180997091893</v>
      </c>
      <c r="AF161" s="10">
        <v>3.2592029912485785</v>
      </c>
      <c r="AG161" s="10">
        <v>4.378181678048497</v>
      </c>
      <c r="AH161" s="10">
        <v>3.323236999414398</v>
      </c>
      <c r="AI161" s="10">
        <v>5.437630358597322</v>
      </c>
      <c r="AJ161" s="10">
        <v>3.7596139494384544</v>
      </c>
      <c r="AK161" s="10">
        <v>0.24984299627241718</v>
      </c>
      <c r="AL161" s="10">
        <v>0.38276232057274578</v>
      </c>
      <c r="AM161" s="10">
        <v>4.6031314932702081</v>
      </c>
      <c r="AN161" s="10">
        <v>0.60789050241592968</v>
      </c>
      <c r="AO161" s="10">
        <v>0.91668682215845787</v>
      </c>
      <c r="AP161" s="10">
        <v>0.32221517315517167</v>
      </c>
      <c r="AQ161" s="10">
        <v>1.675874194063721</v>
      </c>
      <c r="AR161" s="10">
        <v>1.5608093910349143</v>
      </c>
      <c r="AS161" s="10">
        <v>0.5945859039541318</v>
      </c>
      <c r="AT161" s="10">
        <v>7.1305674483980725</v>
      </c>
      <c r="AU161" s="10">
        <v>4.0065647504584243</v>
      </c>
      <c r="AV161" s="10">
        <v>0.55290323219999782</v>
      </c>
      <c r="AW161" s="10">
        <v>2.2653945604347214</v>
      </c>
      <c r="AX161" s="10">
        <v>1.4284110485422685</v>
      </c>
      <c r="AY161" s="10">
        <v>1.8990941227395151</v>
      </c>
      <c r="AZ161" s="10">
        <v>3.6378684534471533</v>
      </c>
      <c r="BA161" s="10">
        <v>0.22370000000000001</v>
      </c>
      <c r="BB161" s="10" t="s">
        <v>281</v>
      </c>
      <c r="BC161" s="10">
        <v>2.6905385372503789</v>
      </c>
      <c r="BE161" s="81">
        <v>0.64241849008781993</v>
      </c>
      <c r="BF161" s="10">
        <v>5.9899999999999984</v>
      </c>
      <c r="BG161" s="81"/>
    </row>
    <row r="162" spans="1:59" x14ac:dyDescent="0.25">
      <c r="A162" s="54">
        <v>1994</v>
      </c>
      <c r="B162" s="10">
        <v>11.143730664212582</v>
      </c>
      <c r="C162" s="10">
        <v>8.6722761056247304</v>
      </c>
      <c r="D162" s="10">
        <v>10.840316955000217</v>
      </c>
      <c r="E162" s="10">
        <v>9.3308671253912951</v>
      </c>
      <c r="F162" s="10">
        <v>10.297522569905583</v>
      </c>
      <c r="G162" s="10">
        <v>9.8591087659962735</v>
      </c>
      <c r="H162" s="10">
        <v>10.052409698022489</v>
      </c>
      <c r="I162" s="10">
        <v>5.6030692525369341</v>
      </c>
      <c r="J162" s="10">
        <v>11.217723645517541</v>
      </c>
      <c r="K162" s="10">
        <v>8.5745324931988574</v>
      </c>
      <c r="L162" s="10">
        <v>9.0596094366167748</v>
      </c>
      <c r="M162" s="10">
        <v>7.9147566816002266</v>
      </c>
      <c r="N162" s="10">
        <v>6.2660518886896881</v>
      </c>
      <c r="O162" s="10">
        <v>9.6318691237814473</v>
      </c>
      <c r="P162" s="10">
        <v>7.1655959676265741</v>
      </c>
      <c r="Q162" s="10">
        <v>4.1855059894786404</v>
      </c>
      <c r="R162" s="10">
        <v>7.9152816984442831</v>
      </c>
      <c r="S162" s="10">
        <v>9.4381309068734485</v>
      </c>
      <c r="T162" s="10">
        <v>4.083469801359449</v>
      </c>
      <c r="U162" s="10">
        <v>11.177729191593528</v>
      </c>
      <c r="V162" s="10" t="s">
        <v>281</v>
      </c>
      <c r="W162" s="10">
        <v>6.1647793241599276</v>
      </c>
      <c r="X162" s="10">
        <v>6.7713599207799984</v>
      </c>
      <c r="Y162" s="10">
        <v>3.3640411970334738</v>
      </c>
      <c r="Z162" s="10">
        <v>7.7136691918586537</v>
      </c>
      <c r="AA162" s="10">
        <v>7.957048731603674</v>
      </c>
      <c r="AB162" s="10">
        <v>7.9230277206565001</v>
      </c>
      <c r="AC162" s="10">
        <v>5.7789999999999999</v>
      </c>
      <c r="AD162" s="10">
        <v>6.4137040064917006</v>
      </c>
      <c r="AE162" s="10">
        <v>7.7188887911893964</v>
      </c>
      <c r="AF162" s="10">
        <v>3.4751639748925021</v>
      </c>
      <c r="AG162" s="10">
        <v>4.5699106417680966</v>
      </c>
      <c r="AH162" s="10">
        <v>3.2935286090107918</v>
      </c>
      <c r="AI162" s="10">
        <v>5.9106908911758271</v>
      </c>
      <c r="AJ162" s="10">
        <v>3.6729601065952973</v>
      </c>
      <c r="AK162" s="10">
        <v>0.25313904587407954</v>
      </c>
      <c r="AL162" s="10">
        <v>0.37348760975656137</v>
      </c>
      <c r="AM162" s="10">
        <v>4.9393559529201143</v>
      </c>
      <c r="AN162" s="10">
        <v>0.68701794991017073</v>
      </c>
      <c r="AO162" s="10">
        <v>0.95812122456489568</v>
      </c>
      <c r="AP162" s="10">
        <v>0.31824993597961915</v>
      </c>
      <c r="AQ162" s="10">
        <v>1.7416240127775844</v>
      </c>
      <c r="AR162" s="10">
        <v>1.5850309067247179</v>
      </c>
      <c r="AS162" s="10">
        <v>0.60092618757610727</v>
      </c>
      <c r="AT162" s="10">
        <v>7.6128057423069198</v>
      </c>
      <c r="AU162" s="10">
        <v>3.9143398931058053</v>
      </c>
      <c r="AV162" s="10">
        <v>0.56784269020377709</v>
      </c>
      <c r="AW162" s="10">
        <v>2.185556188471073</v>
      </c>
      <c r="AX162" s="10">
        <v>1.492449122580656</v>
      </c>
      <c r="AY162" s="10">
        <v>1.8799468642775452</v>
      </c>
      <c r="AZ162" s="10">
        <v>3.6535920186894653</v>
      </c>
      <c r="BA162" s="10">
        <v>0.2258260950057846</v>
      </c>
      <c r="BB162" s="10" t="s">
        <v>281</v>
      </c>
      <c r="BC162" s="10">
        <v>2.6889644738254259</v>
      </c>
      <c r="BE162" s="81">
        <v>0.63962895326431279</v>
      </c>
      <c r="BF162" s="10">
        <v>6.2399999999999993</v>
      </c>
      <c r="BG162" s="81"/>
    </row>
    <row r="163" spans="1:59" x14ac:dyDescent="0.25">
      <c r="A163" s="54">
        <v>1995</v>
      </c>
      <c r="B163" s="10">
        <v>11.163309457087946</v>
      </c>
      <c r="C163" s="10">
        <v>8.2383188737051043</v>
      </c>
      <c r="D163" s="10">
        <v>10.526397849000208</v>
      </c>
      <c r="E163" s="10">
        <v>9.1720193217527139</v>
      </c>
      <c r="F163" s="10">
        <v>11.024220825876657</v>
      </c>
      <c r="G163" s="10">
        <v>9.7823509653850103</v>
      </c>
      <c r="H163" s="10">
        <v>10.04908264407608</v>
      </c>
      <c r="I163" s="10">
        <v>5.7489907747810527</v>
      </c>
      <c r="J163" s="10">
        <v>11.202204129477821</v>
      </c>
      <c r="K163" s="10">
        <v>8.3512048666661656</v>
      </c>
      <c r="L163" s="10">
        <v>9.2791977440645308</v>
      </c>
      <c r="M163" s="10">
        <v>8.0060494202018884</v>
      </c>
      <c r="N163" s="10">
        <v>5.9481286808602176</v>
      </c>
      <c r="O163" s="10">
        <v>9.3319050220653743</v>
      </c>
      <c r="P163" s="10">
        <v>7.368531489033419</v>
      </c>
      <c r="Q163" s="10">
        <v>4.2240892289584133</v>
      </c>
      <c r="R163" s="10">
        <v>7.8085847121405854</v>
      </c>
      <c r="S163" s="10">
        <v>8.8978933135192637</v>
      </c>
      <c r="T163" s="10">
        <v>2.5423389176034634</v>
      </c>
      <c r="U163" s="10">
        <v>10.29007715420147</v>
      </c>
      <c r="V163" s="10" t="s">
        <v>281</v>
      </c>
      <c r="W163" s="10">
        <v>6.4940300825570914</v>
      </c>
      <c r="X163" s="10">
        <v>8.8208354847365626</v>
      </c>
      <c r="Y163" s="10">
        <v>2.9625906702563483</v>
      </c>
      <c r="Z163" s="10">
        <v>7.5488508348294765</v>
      </c>
      <c r="AA163" s="10">
        <v>7.9993651861106345</v>
      </c>
      <c r="AB163" s="10">
        <v>7.7969403894312581</v>
      </c>
      <c r="AC163" s="10">
        <v>5.8997000000000002</v>
      </c>
      <c r="AD163" s="10">
        <v>6.2996866543442014</v>
      </c>
      <c r="AE163" s="10">
        <v>7.1787224062509107</v>
      </c>
      <c r="AF163" s="10">
        <v>3.9717842097210263</v>
      </c>
      <c r="AG163" s="10">
        <v>4.9095164931613162</v>
      </c>
      <c r="AH163" s="10">
        <v>3.2416643524588222</v>
      </c>
      <c r="AI163" s="10">
        <v>5.639157592982655</v>
      </c>
      <c r="AJ163" s="10">
        <v>3.7441780428513551</v>
      </c>
      <c r="AK163" s="10">
        <v>0.27527528606936147</v>
      </c>
      <c r="AL163" s="10">
        <v>0.35209208902901101</v>
      </c>
      <c r="AM163" s="10">
        <v>4.8888607643146473</v>
      </c>
      <c r="AN163" s="10">
        <v>0.63574009663261677</v>
      </c>
      <c r="AO163" s="10">
        <v>0.99344742125663377</v>
      </c>
      <c r="AP163" s="10">
        <v>0.33594211333838153</v>
      </c>
      <c r="AQ163" s="10">
        <v>1.8165637175780718</v>
      </c>
      <c r="AR163" s="10">
        <v>1.3868083979897023</v>
      </c>
      <c r="AS163" s="10">
        <v>0.51300117032410797</v>
      </c>
      <c r="AT163" s="10">
        <v>7.2857522888406674</v>
      </c>
      <c r="AU163" s="10">
        <v>4.0603107875546547</v>
      </c>
      <c r="AV163" s="10">
        <v>0.58623044159185789</v>
      </c>
      <c r="AW163" s="10">
        <v>2.3158532961200096</v>
      </c>
      <c r="AX163" s="10">
        <v>1.6120848222925435</v>
      </c>
      <c r="AY163" s="10">
        <v>1.7881880874781542</v>
      </c>
      <c r="AZ163" s="10">
        <v>4.1900158108286583</v>
      </c>
      <c r="BA163" s="10">
        <v>0.22784421968676155</v>
      </c>
      <c r="BB163" s="10" t="s">
        <v>281</v>
      </c>
      <c r="BC163" s="10">
        <v>2.7223695684370659</v>
      </c>
      <c r="BE163" s="81">
        <v>0.6401345333784203</v>
      </c>
      <c r="BF163" s="10">
        <v>6.29</v>
      </c>
      <c r="BG163" s="81"/>
    </row>
    <row r="164" spans="1:59" x14ac:dyDescent="0.25">
      <c r="A164" s="54">
        <v>1996</v>
      </c>
      <c r="B164" s="10">
        <v>10.890469257723215</v>
      </c>
      <c r="C164" s="10">
        <v>7.8131532751199853</v>
      </c>
      <c r="D164" s="10">
        <v>9.993426334101871</v>
      </c>
      <c r="E164" s="10">
        <v>9.0156865243871316</v>
      </c>
      <c r="F164" s="10">
        <v>11.109376494035946</v>
      </c>
      <c r="G164" s="10">
        <v>9.6846234543867098</v>
      </c>
      <c r="H164" s="10">
        <v>10.11283015720468</v>
      </c>
      <c r="I164" s="10">
        <v>5.6637899786124573</v>
      </c>
      <c r="J164" s="10">
        <v>11.02723614623612</v>
      </c>
      <c r="K164" s="10">
        <v>8.0330335306816174</v>
      </c>
      <c r="L164" s="10">
        <v>9.9131279091280575</v>
      </c>
      <c r="M164" s="10">
        <v>8.0000627787975063</v>
      </c>
      <c r="N164" s="10">
        <v>5.5945139681382354</v>
      </c>
      <c r="O164" s="10">
        <v>9.2247185342132614</v>
      </c>
      <c r="P164" s="10">
        <v>7.3532309557498188</v>
      </c>
      <c r="Q164" s="10">
        <v>4.2280355450409663</v>
      </c>
      <c r="R164" s="10">
        <v>7.5851042713163253</v>
      </c>
      <c r="S164" s="10">
        <v>9.089265622284195</v>
      </c>
      <c r="T164" s="10">
        <v>2.6683208667020395</v>
      </c>
      <c r="U164" s="10">
        <v>10.325942096432977</v>
      </c>
      <c r="V164" s="10" t="s">
        <v>281</v>
      </c>
      <c r="W164" s="10">
        <v>6.4344862089956223</v>
      </c>
      <c r="X164" s="10">
        <v>7.3037485275241725</v>
      </c>
      <c r="Y164" s="10">
        <v>2.5916901943643547</v>
      </c>
      <c r="Z164" s="10">
        <v>7.5791736771316982</v>
      </c>
      <c r="AA164" s="10">
        <v>7.8692432710219347</v>
      </c>
      <c r="AB164" s="10">
        <v>7.6488155321614011</v>
      </c>
      <c r="AC164" s="10">
        <v>5.876250679254599</v>
      </c>
      <c r="AD164" s="10">
        <v>6.3517682666147444</v>
      </c>
      <c r="AE164" s="10">
        <v>7.0634457527272358</v>
      </c>
      <c r="AF164" s="10">
        <v>4.0011922032551803</v>
      </c>
      <c r="AG164" s="10">
        <v>4.8478772307934355</v>
      </c>
      <c r="AH164" s="10">
        <v>3.3652076957223724</v>
      </c>
      <c r="AI164" s="10">
        <v>5.5651511665818028</v>
      </c>
      <c r="AJ164" s="10">
        <v>3.679952263773774</v>
      </c>
      <c r="AK164" s="10">
        <v>0.27411140802101736</v>
      </c>
      <c r="AL164" s="10">
        <v>0.31727772493292555</v>
      </c>
      <c r="AM164" s="10">
        <v>4.9710108346686459</v>
      </c>
      <c r="AN164" s="10">
        <v>0.70406604943914097</v>
      </c>
      <c r="AO164" s="10">
        <v>0.92776442769524026</v>
      </c>
      <c r="AP164" s="10">
        <v>0.32623840205690918</v>
      </c>
      <c r="AQ164" s="10">
        <v>1.9656479719431446</v>
      </c>
      <c r="AR164" s="10">
        <v>1.3769903579155272</v>
      </c>
      <c r="AS164" s="10">
        <v>0.51944087227387126</v>
      </c>
      <c r="AT164" s="10">
        <v>7.114313969081544</v>
      </c>
      <c r="AU164" s="10">
        <v>4.0810768317731538</v>
      </c>
      <c r="AV164" s="10">
        <v>0.58716988384671309</v>
      </c>
      <c r="AW164" s="10">
        <v>2.3084837393859003</v>
      </c>
      <c r="AX164" s="10">
        <v>1.5964842872332667</v>
      </c>
      <c r="AY164" s="10">
        <v>1.7326497868552959</v>
      </c>
      <c r="AZ164" s="10">
        <v>4.4795821575295109</v>
      </c>
      <c r="BA164" s="10">
        <v>0.22727074723457491</v>
      </c>
      <c r="BB164" s="10" t="s">
        <v>281</v>
      </c>
      <c r="BC164" s="10">
        <v>2.6931550634939065</v>
      </c>
      <c r="BE164" s="81">
        <v>0.63841487940989072</v>
      </c>
      <c r="BF164" s="10">
        <v>6.5499999999999989</v>
      </c>
      <c r="BG164" s="81"/>
    </row>
    <row r="165" spans="1:59" x14ac:dyDescent="0.25">
      <c r="A165" s="54">
        <v>1997</v>
      </c>
      <c r="B165" s="10">
        <v>10.552439280483554</v>
      </c>
      <c r="C165" s="10">
        <v>7.821323132108347</v>
      </c>
      <c r="D165" s="10">
        <v>9.7981321169664763</v>
      </c>
      <c r="E165" s="10">
        <v>9.7718668070978794</v>
      </c>
      <c r="F165" s="10">
        <v>10.636214850760188</v>
      </c>
      <c r="G165" s="10">
        <v>9.657677932671934</v>
      </c>
      <c r="H165" s="10">
        <v>10.027531993091456</v>
      </c>
      <c r="I165" s="10">
        <v>5.9036443732396542</v>
      </c>
      <c r="J165" s="10">
        <v>10.939142506936255</v>
      </c>
      <c r="K165" s="10">
        <v>7.9317833081112328</v>
      </c>
      <c r="L165" s="10">
        <v>10.404985979602401</v>
      </c>
      <c r="M165" s="10">
        <v>8.1996032810029735</v>
      </c>
      <c r="N165" s="10">
        <v>5.7687003835280954</v>
      </c>
      <c r="O165" s="10">
        <v>9.1256515663142341</v>
      </c>
      <c r="P165" s="10">
        <v>7.527400935573513</v>
      </c>
      <c r="Q165" s="10">
        <v>4.2611632173794032</v>
      </c>
      <c r="R165" s="10">
        <v>6.7530139270705778</v>
      </c>
      <c r="S165" s="10">
        <v>10.846961583259127</v>
      </c>
      <c r="T165" s="10">
        <v>2.0072251384581228</v>
      </c>
      <c r="U165" s="10">
        <v>10.326619324723268</v>
      </c>
      <c r="V165" s="10" t="s">
        <v>281</v>
      </c>
      <c r="W165" s="10">
        <v>7.0234235955033384</v>
      </c>
      <c r="X165" s="10">
        <v>7.3875761155744017</v>
      </c>
      <c r="Y165" s="10">
        <v>3.2261729290155037</v>
      </c>
      <c r="Z165" s="10">
        <v>7.9056117315145746</v>
      </c>
      <c r="AA165" s="10">
        <v>8.1117998474925361</v>
      </c>
      <c r="AB165" s="10">
        <v>6.3640372303202373</v>
      </c>
      <c r="AC165" s="10">
        <v>5.8523399867599757</v>
      </c>
      <c r="AD165" s="10">
        <v>6.3242961915148728</v>
      </c>
      <c r="AE165" s="10">
        <v>7.3158941593340936</v>
      </c>
      <c r="AF165" s="10">
        <v>3.9948294424239847</v>
      </c>
      <c r="AG165" s="10">
        <v>4.6325278771686911</v>
      </c>
      <c r="AH165" s="10">
        <v>3.1005911423238861</v>
      </c>
      <c r="AI165" s="10">
        <v>5.609259691322575</v>
      </c>
      <c r="AJ165" s="10">
        <v>3.5272308865695612</v>
      </c>
      <c r="AK165" s="10">
        <v>0.26728144205811843</v>
      </c>
      <c r="AL165" s="10">
        <v>0.30156843194748917</v>
      </c>
      <c r="AM165" s="10">
        <v>5.1365004983675853</v>
      </c>
      <c r="AN165" s="10">
        <v>0.71939361589395157</v>
      </c>
      <c r="AO165" s="10">
        <v>1.1112941455335297</v>
      </c>
      <c r="AP165" s="10">
        <v>0.33829095100892842</v>
      </c>
      <c r="AQ165" s="10">
        <v>1.9609770256675529</v>
      </c>
      <c r="AR165" s="10">
        <v>1.4628238841684886</v>
      </c>
      <c r="AS165" s="10">
        <v>0.51955422242544747</v>
      </c>
      <c r="AT165" s="10">
        <v>7.1735210132019018</v>
      </c>
      <c r="AU165" s="10">
        <v>3.9717086456159856</v>
      </c>
      <c r="AV165" s="10">
        <v>0.63651574255330534</v>
      </c>
      <c r="AW165" s="10">
        <v>2.3054645495151149</v>
      </c>
      <c r="AX165" s="10">
        <v>1.7066664287889552</v>
      </c>
      <c r="AY165" s="10">
        <v>1.7888452088452091</v>
      </c>
      <c r="AZ165" s="10">
        <v>4.3801447779737339</v>
      </c>
      <c r="BA165" s="10">
        <v>0.23283670171127638</v>
      </c>
      <c r="BB165" s="10" t="s">
        <v>281</v>
      </c>
      <c r="BC165" s="10">
        <v>2.6883798322594932</v>
      </c>
      <c r="BE165" s="81">
        <v>0.64117433199141316</v>
      </c>
      <c r="BF165" s="10">
        <v>6.7549999999999999</v>
      </c>
      <c r="BG165" s="81"/>
    </row>
    <row r="166" spans="1:59" x14ac:dyDescent="0.25">
      <c r="A166" s="54">
        <v>1998</v>
      </c>
      <c r="B166" s="10">
        <v>10.538103752529226</v>
      </c>
      <c r="C166" s="10">
        <v>7.7274364391665831</v>
      </c>
      <c r="D166" s="10">
        <v>9.7259364247335363</v>
      </c>
      <c r="E166" s="10">
        <v>9.7422525244866343</v>
      </c>
      <c r="F166" s="10">
        <v>10.669134017648487</v>
      </c>
      <c r="G166" s="10">
        <v>8.858813991135456</v>
      </c>
      <c r="H166" s="10">
        <v>9.581245059128733</v>
      </c>
      <c r="I166" s="10">
        <v>5.9215109031546165</v>
      </c>
      <c r="J166" s="10">
        <v>10.733232667038914</v>
      </c>
      <c r="K166" s="10">
        <v>7.5675217644862141</v>
      </c>
      <c r="L166" s="10">
        <v>10.663909795209609</v>
      </c>
      <c r="M166" s="10">
        <v>8.0990254920682858</v>
      </c>
      <c r="N166" s="10">
        <v>5.5268929594576006</v>
      </c>
      <c r="O166" s="10">
        <v>9.0172505466496879</v>
      </c>
      <c r="P166" s="10">
        <v>7.6814415316412195</v>
      </c>
      <c r="Q166" s="10">
        <v>4.1865431021120987</v>
      </c>
      <c r="R166" s="10">
        <v>6.5595039218415412</v>
      </c>
      <c r="S166" s="10">
        <v>11.387150464092459</v>
      </c>
      <c r="T166" s="10">
        <v>1.61003985839602</v>
      </c>
      <c r="U166" s="10">
        <v>10.501271960511003</v>
      </c>
      <c r="V166" s="10" t="s">
        <v>281</v>
      </c>
      <c r="W166" s="10">
        <v>5.8693117640455892</v>
      </c>
      <c r="X166" s="10">
        <v>7.935381507219577</v>
      </c>
      <c r="Y166" s="10">
        <v>3.0530127568757375</v>
      </c>
      <c r="Z166" s="10">
        <v>7.8873104301589638</v>
      </c>
      <c r="AA166" s="10">
        <v>8.2215506318750418</v>
      </c>
      <c r="AB166" s="10">
        <v>6.2453552277719906</v>
      </c>
      <c r="AC166" s="10">
        <v>5.8571970155788353</v>
      </c>
      <c r="AD166" s="10">
        <v>6.3347203321357197</v>
      </c>
      <c r="AE166" s="10">
        <v>6.5937712240158932</v>
      </c>
      <c r="AF166" s="10">
        <v>3.9728911790443151</v>
      </c>
      <c r="AG166" s="10">
        <v>4.9604375553162603</v>
      </c>
      <c r="AH166" s="10">
        <v>3.1372166087400108</v>
      </c>
      <c r="AI166" s="10">
        <v>5.6293751833770687</v>
      </c>
      <c r="AJ166" s="10">
        <v>3.5099856382320165</v>
      </c>
      <c r="AK166" s="10">
        <v>0.26065072155474556</v>
      </c>
      <c r="AL166" s="10">
        <v>0.4156470366715535</v>
      </c>
      <c r="AM166" s="10">
        <v>4.8716139746530418</v>
      </c>
      <c r="AN166" s="10">
        <v>0.72813409328251022</v>
      </c>
      <c r="AO166" s="10">
        <v>1.0514365131786816</v>
      </c>
      <c r="AP166" s="10">
        <v>0.33216260858720453</v>
      </c>
      <c r="AQ166" s="10">
        <v>1.9135913705312289</v>
      </c>
      <c r="AR166" s="10">
        <v>1.4037179558485484</v>
      </c>
      <c r="AS166" s="10">
        <v>0.51967682677253813</v>
      </c>
      <c r="AT166" s="10">
        <v>6.9102525487198312</v>
      </c>
      <c r="AU166" s="10">
        <v>3.8494384828691737</v>
      </c>
      <c r="AV166" s="10">
        <v>0.6709127984830302</v>
      </c>
      <c r="AW166" s="10">
        <v>2.3091778096747548</v>
      </c>
      <c r="AX166" s="10">
        <v>1.6548090161096638</v>
      </c>
      <c r="AY166" s="10">
        <v>1.8459070237493684</v>
      </c>
      <c r="AZ166" s="10">
        <v>4.2624084317377635</v>
      </c>
      <c r="BA166" s="10">
        <v>0.2331858401823772</v>
      </c>
      <c r="BB166" s="10" t="s">
        <v>281</v>
      </c>
      <c r="BC166" s="10">
        <v>2.6490925727581836</v>
      </c>
      <c r="BE166" s="81">
        <v>0.64752257914458056</v>
      </c>
      <c r="BF166" s="10">
        <v>6.9750000000000005</v>
      </c>
      <c r="BG166" s="81"/>
    </row>
    <row r="167" spans="1:59" x14ac:dyDescent="0.25">
      <c r="A167" s="54">
        <v>1999</v>
      </c>
      <c r="B167" s="10">
        <v>10.458976051467072</v>
      </c>
      <c r="C167" s="10">
        <v>7.5882463718598885</v>
      </c>
      <c r="D167" s="10">
        <v>10.393422594523575</v>
      </c>
      <c r="E167" s="10">
        <v>9.5767734288176367</v>
      </c>
      <c r="F167" s="10">
        <v>10.619033274543337</v>
      </c>
      <c r="G167" s="10">
        <v>9.0254581443679882</v>
      </c>
      <c r="H167" s="10">
        <v>9.4976730501884834</v>
      </c>
      <c r="I167" s="10">
        <v>6.0034027199511808</v>
      </c>
      <c r="J167" s="10">
        <v>10.921422750414973</v>
      </c>
      <c r="K167" s="10">
        <v>7.9667645249582844</v>
      </c>
      <c r="L167" s="10">
        <v>11.079537098120444</v>
      </c>
      <c r="M167" s="10">
        <v>8.2033261808995626</v>
      </c>
      <c r="N167" s="10">
        <v>5.6029068476070831</v>
      </c>
      <c r="O167" s="10">
        <v>9.0114337996305611</v>
      </c>
      <c r="P167" s="10">
        <v>7.7091822181257079</v>
      </c>
      <c r="Q167" s="10">
        <v>4.3655269130964474</v>
      </c>
      <c r="R167" s="10">
        <v>6.4158531091097952</v>
      </c>
      <c r="S167" s="10">
        <v>10.017945736547846</v>
      </c>
      <c r="T167" s="10">
        <v>1.597025704458847</v>
      </c>
      <c r="U167" s="10">
        <v>10.029302656444379</v>
      </c>
      <c r="V167" s="10" t="s">
        <v>281</v>
      </c>
      <c r="W167" s="10">
        <v>6.2013690773155457</v>
      </c>
      <c r="X167" s="10">
        <v>8.6691006899880971</v>
      </c>
      <c r="Y167" s="10">
        <v>3.2322451813249145</v>
      </c>
      <c r="Z167" s="10">
        <v>8.0133885435250409</v>
      </c>
      <c r="AA167" s="10">
        <v>8.1133975789658628</v>
      </c>
      <c r="AB167" s="10">
        <v>6.3851184377888623</v>
      </c>
      <c r="AC167" s="10">
        <v>6.0404193875473151</v>
      </c>
      <c r="AD167" s="10">
        <v>6.4171363738016423</v>
      </c>
      <c r="AE167" s="10">
        <v>6.6132113041891003</v>
      </c>
      <c r="AF167" s="10">
        <v>4.1585651552911411</v>
      </c>
      <c r="AG167" s="10">
        <v>4.6223947531545759</v>
      </c>
      <c r="AH167" s="10">
        <v>3.1874200356518574</v>
      </c>
      <c r="AI167" s="10">
        <v>5.6500712533367574</v>
      </c>
      <c r="AJ167" s="10">
        <v>3.4785545061673822</v>
      </c>
      <c r="AK167" s="10">
        <v>0.23460676407177861</v>
      </c>
      <c r="AL167" s="10">
        <v>0.33514211968906005</v>
      </c>
      <c r="AM167" s="10">
        <v>4.7298162705178362</v>
      </c>
      <c r="AN167" s="10">
        <v>0.79295934820179126</v>
      </c>
      <c r="AO167" s="10">
        <v>1.0041634062304532</v>
      </c>
      <c r="AP167" s="10">
        <v>0.3379746538131489</v>
      </c>
      <c r="AQ167" s="10">
        <v>2.0616981189934247</v>
      </c>
      <c r="AR167" s="10">
        <v>1.4753690804201107</v>
      </c>
      <c r="AS167" s="10">
        <v>0.51980584322689272</v>
      </c>
      <c r="AT167" s="10">
        <v>6.8735556612729676</v>
      </c>
      <c r="AU167" s="10">
        <v>3.770462868324266</v>
      </c>
      <c r="AV167" s="10">
        <v>0.67407955384946494</v>
      </c>
      <c r="AW167" s="10">
        <v>2.307305305043073</v>
      </c>
      <c r="AX167" s="10">
        <v>1.6948337689262047</v>
      </c>
      <c r="AY167" s="10">
        <v>1.7689831821703661</v>
      </c>
      <c r="AZ167" s="10">
        <v>3.8950240633984223</v>
      </c>
      <c r="BA167" s="10">
        <v>0.23532370081565829</v>
      </c>
      <c r="BB167" s="10" t="s">
        <v>281</v>
      </c>
      <c r="BC167" s="10">
        <v>2.6891769170325865</v>
      </c>
      <c r="BE167" s="81">
        <v>0.64470769128965921</v>
      </c>
      <c r="BF167" s="10">
        <v>6.9550000000000001</v>
      </c>
      <c r="BG167" s="81"/>
    </row>
    <row r="168" spans="1:59" x14ac:dyDescent="0.25">
      <c r="A168" s="54">
        <v>2000</v>
      </c>
      <c r="B168" s="10">
        <v>10.865801725571705</v>
      </c>
      <c r="C168" s="10">
        <v>8.4861324310197492</v>
      </c>
      <c r="D168" s="10">
        <v>9.9664794461842465</v>
      </c>
      <c r="E168" s="10">
        <v>9.4776140564930902</v>
      </c>
      <c r="F168" s="10">
        <v>10.976870564752804</v>
      </c>
      <c r="G168" s="10">
        <v>9.9201366766504151</v>
      </c>
      <c r="H168" s="10">
        <v>9.5392880632023562</v>
      </c>
      <c r="I168" s="10">
        <v>6.1876839907805685</v>
      </c>
      <c r="J168" s="10">
        <v>10.924218982429494</v>
      </c>
      <c r="K168" s="10">
        <v>7.1850466065682985</v>
      </c>
      <c r="L168" s="10">
        <v>10.079439479742986</v>
      </c>
      <c r="M168" s="10">
        <v>8.2018779696572164</v>
      </c>
      <c r="N168" s="10">
        <v>5.0572721747767293</v>
      </c>
      <c r="O168" s="10">
        <v>9.1974301427675531</v>
      </c>
      <c r="P168" s="10">
        <v>8.0626982123837472</v>
      </c>
      <c r="Q168" s="10">
        <v>4.390299486088959</v>
      </c>
      <c r="R168" s="10">
        <v>8.1712220258364177</v>
      </c>
      <c r="S168" s="10">
        <v>10.491852850508016</v>
      </c>
      <c r="T168" s="10">
        <v>2.5612266993455424</v>
      </c>
      <c r="U168" s="10">
        <v>10.16484437327958</v>
      </c>
      <c r="V168" s="10">
        <v>7.5702868232999618</v>
      </c>
      <c r="W168" s="10">
        <v>8.2854108296089617</v>
      </c>
      <c r="X168" s="10">
        <v>8.3228093702710932</v>
      </c>
      <c r="Y168" s="10">
        <v>3.7285641815969521</v>
      </c>
      <c r="Z168" s="10">
        <v>8.0233382604693961</v>
      </c>
      <c r="AA168" s="10">
        <v>8.4183717299272036</v>
      </c>
      <c r="AB168" s="10">
        <v>6.3039494649512644</v>
      </c>
      <c r="AC168" s="10">
        <v>6.2240554144075109</v>
      </c>
      <c r="AD168" s="10">
        <v>6.4578298187722529</v>
      </c>
      <c r="AE168" s="10">
        <v>5.480354688418184</v>
      </c>
      <c r="AF168" s="10">
        <v>5.0981560631256828</v>
      </c>
      <c r="AG168" s="10">
        <v>5.1436385057127882</v>
      </c>
      <c r="AH168" s="10">
        <v>3.2585668882311869</v>
      </c>
      <c r="AI168" s="10">
        <v>5.0241817488614426</v>
      </c>
      <c r="AJ168" s="10">
        <v>3.4381538586779543</v>
      </c>
      <c r="AK168" s="10">
        <v>0.1708916845023247</v>
      </c>
      <c r="AL168" s="10">
        <v>0.29894152280895447</v>
      </c>
      <c r="AM168" s="10">
        <v>4.2402168479171767</v>
      </c>
      <c r="AN168" s="10">
        <v>0.85264675449093241</v>
      </c>
      <c r="AO168" s="10">
        <v>1.066859625284579</v>
      </c>
      <c r="AP168" s="10">
        <v>0.283493608523053</v>
      </c>
      <c r="AQ168" s="10">
        <v>2.0193769278197626</v>
      </c>
      <c r="AR168" s="10">
        <v>1.5107408030372205</v>
      </c>
      <c r="AS168" s="10">
        <v>0.43604564787801459</v>
      </c>
      <c r="AT168" s="10">
        <v>6.7780250755311791</v>
      </c>
      <c r="AU168" s="10">
        <v>3.8275335417612029</v>
      </c>
      <c r="AV168" s="10">
        <v>0.36525684091107102</v>
      </c>
      <c r="AW168" s="10">
        <v>2.9110138542683153</v>
      </c>
      <c r="AX168" s="10">
        <v>1.6961051809865395</v>
      </c>
      <c r="AY168" s="10">
        <v>1.8211973071883616</v>
      </c>
      <c r="AZ168" s="10">
        <v>4.4734953677136717</v>
      </c>
      <c r="BA168" s="10">
        <v>0.23757264255432917</v>
      </c>
      <c r="BB168" s="10" t="s">
        <v>281</v>
      </c>
      <c r="BC168" s="10">
        <v>2.6994637642951567</v>
      </c>
      <c r="BE168" s="81">
        <v>0.62019468276682044</v>
      </c>
      <c r="BF168" s="10">
        <v>7.1749999999999998</v>
      </c>
      <c r="BG168" s="81"/>
    </row>
    <row r="169" spans="1:59" x14ac:dyDescent="0.25">
      <c r="A169" s="54">
        <v>2001</v>
      </c>
      <c r="B169" s="10">
        <v>10.824322908796146</v>
      </c>
      <c r="C169" s="10">
        <v>8.4383052660063758</v>
      </c>
      <c r="D169" s="10">
        <v>10.015611150365757</v>
      </c>
      <c r="E169" s="10">
        <v>8.4334999933617141</v>
      </c>
      <c r="F169" s="10">
        <v>10.339151245877325</v>
      </c>
      <c r="G169" s="10">
        <v>9.7747319859817807</v>
      </c>
      <c r="H169" s="10">
        <v>9.4145850302641332</v>
      </c>
      <c r="I169" s="10">
        <v>6.4696650364986183</v>
      </c>
      <c r="J169" s="10">
        <v>10.557411791517806</v>
      </c>
      <c r="K169" s="10">
        <v>7.3249086857310086</v>
      </c>
      <c r="L169" s="10">
        <v>10.200096073789449</v>
      </c>
      <c r="M169" s="10">
        <v>8.1148227971383982</v>
      </c>
      <c r="N169" s="10">
        <v>5.4056028373078702</v>
      </c>
      <c r="O169" s="10">
        <v>9.0951575202760822</v>
      </c>
      <c r="P169" s="10">
        <v>8.3653508848441849</v>
      </c>
      <c r="Q169" s="10">
        <v>4.6732657528208739</v>
      </c>
      <c r="R169" s="10">
        <v>9.0880971527744467</v>
      </c>
      <c r="S169" s="10">
        <v>10.864952445932799</v>
      </c>
      <c r="T169" s="10">
        <v>2.1734675524935265</v>
      </c>
      <c r="U169" s="10">
        <v>11.007562644779957</v>
      </c>
      <c r="V169" s="10">
        <v>8.5077775842318832</v>
      </c>
      <c r="W169" s="10">
        <v>8.005073080042111</v>
      </c>
      <c r="X169" s="10">
        <v>8.6221619188833483</v>
      </c>
      <c r="Y169" s="10">
        <v>3.6035510983681802</v>
      </c>
      <c r="Z169" s="10">
        <v>8.1700946692191589</v>
      </c>
      <c r="AA169" s="10">
        <v>7.9355557011064732</v>
      </c>
      <c r="AB169" s="10">
        <v>6.1836175740775623</v>
      </c>
      <c r="AC169" s="10">
        <v>6.2493364501956901</v>
      </c>
      <c r="AD169" s="10">
        <v>6.5023922178934885</v>
      </c>
      <c r="AE169" s="10">
        <v>5.5716980070171225</v>
      </c>
      <c r="AF169" s="10">
        <v>5.0364989761507326</v>
      </c>
      <c r="AG169" s="10">
        <v>4.2310857952672762</v>
      </c>
      <c r="AH169" s="10">
        <v>3.191248729906246</v>
      </c>
      <c r="AI169" s="10">
        <v>4.8979404978060952</v>
      </c>
      <c r="AJ169" s="10">
        <v>3.2273862620660232</v>
      </c>
      <c r="AK169" s="10">
        <v>0.15394443740955252</v>
      </c>
      <c r="AL169" s="10">
        <v>0.3089661123518937</v>
      </c>
      <c r="AM169" s="10">
        <v>4.2522758810697878</v>
      </c>
      <c r="AN169" s="10">
        <v>0.84133009458058117</v>
      </c>
      <c r="AO169" s="10">
        <v>1.0312944800970487</v>
      </c>
      <c r="AP169" s="10">
        <v>0.30164344020462736</v>
      </c>
      <c r="AQ169" s="10">
        <v>2.040417178154974</v>
      </c>
      <c r="AR169" s="10">
        <v>1.5410440291144127</v>
      </c>
      <c r="AS169" s="10">
        <v>0.45630152239523636</v>
      </c>
      <c r="AT169" s="10">
        <v>6.4295837149067667</v>
      </c>
      <c r="AU169" s="10">
        <v>3.0514928216464892</v>
      </c>
      <c r="AV169" s="10">
        <v>0.34130259295140741</v>
      </c>
      <c r="AW169" s="10">
        <v>2.80631701399468</v>
      </c>
      <c r="AX169" s="10">
        <v>1.7574498394432685</v>
      </c>
      <c r="AY169" s="10">
        <v>1.8219349873443107</v>
      </c>
      <c r="AZ169" s="10">
        <v>4.5202860044160911</v>
      </c>
      <c r="BA169" s="10">
        <v>0.23749999999999999</v>
      </c>
      <c r="BB169" s="10" t="s">
        <v>281</v>
      </c>
      <c r="BC169" s="10">
        <v>2.6736278214395068</v>
      </c>
      <c r="BE169" s="81">
        <v>0.62830568617464089</v>
      </c>
      <c r="BF169" s="10">
        <v>6.92</v>
      </c>
      <c r="BG169" s="81"/>
    </row>
    <row r="170" spans="1:59" x14ac:dyDescent="0.25">
      <c r="A170" s="54">
        <v>2002</v>
      </c>
      <c r="B170" s="10">
        <v>11.045591811898833</v>
      </c>
      <c r="C170" s="10">
        <v>8.0669079362364879</v>
      </c>
      <c r="D170" s="10">
        <v>9.8210887337635366</v>
      </c>
      <c r="E170" s="10">
        <v>10.011860854595449</v>
      </c>
      <c r="F170" s="10">
        <v>10.441699432294007</v>
      </c>
      <c r="G170" s="10">
        <v>10.055304592522582</v>
      </c>
      <c r="H170" s="10">
        <v>9.2164070065733448</v>
      </c>
      <c r="I170" s="10">
        <v>6.6709119199279296</v>
      </c>
      <c r="J170" s="10">
        <v>10.405895234476752</v>
      </c>
      <c r="K170" s="10">
        <v>6.8746234560318396</v>
      </c>
      <c r="L170" s="10">
        <v>10.306717109174459</v>
      </c>
      <c r="M170" s="10">
        <v>7.8957812105754401</v>
      </c>
      <c r="N170" s="10">
        <v>5.6634946827716872</v>
      </c>
      <c r="O170" s="10">
        <v>8.9111832338604042</v>
      </c>
      <c r="P170" s="10">
        <v>8.8115815186496089</v>
      </c>
      <c r="Q170" s="10">
        <v>4.95051127676654</v>
      </c>
      <c r="R170" s="10">
        <v>8.6954815809125936</v>
      </c>
      <c r="S170" s="10">
        <v>11.121076136633535</v>
      </c>
      <c r="T170" s="10">
        <v>2.16057458411351</v>
      </c>
      <c r="U170" s="10">
        <v>11.134138474804328</v>
      </c>
      <c r="V170" s="10">
        <v>5.2688779994983888</v>
      </c>
      <c r="W170" s="10">
        <v>7.9304533344818182</v>
      </c>
      <c r="X170" s="10">
        <v>9.0277681139989312</v>
      </c>
      <c r="Y170" s="10">
        <v>4.1144455521725787</v>
      </c>
      <c r="Z170" s="10">
        <v>4.8032960716782176</v>
      </c>
      <c r="AA170" s="10">
        <v>9.0320842209171595</v>
      </c>
      <c r="AB170" s="10">
        <v>6.4652826025105936</v>
      </c>
      <c r="AC170" s="10">
        <v>6.2717610154835528</v>
      </c>
      <c r="AD170" s="10">
        <v>6.571745942187702</v>
      </c>
      <c r="AE170" s="10">
        <v>5.6310575573613724</v>
      </c>
      <c r="AF170" s="10">
        <v>4.9757096627319015</v>
      </c>
      <c r="AG170" s="10">
        <v>4.0253170365231625</v>
      </c>
      <c r="AH170" s="10">
        <v>3.1495717270352239</v>
      </c>
      <c r="AI170" s="10">
        <v>4.429504953754603</v>
      </c>
      <c r="AJ170" s="10">
        <v>2.22971757141487</v>
      </c>
      <c r="AK170" s="10">
        <v>0.24499569448724157</v>
      </c>
      <c r="AL170" s="10">
        <v>0.31877696539001943</v>
      </c>
      <c r="AM170" s="10">
        <v>4.1370155654658856</v>
      </c>
      <c r="AN170" s="10">
        <v>0.8514813284011995</v>
      </c>
      <c r="AO170" s="10">
        <v>1.0307812195246584</v>
      </c>
      <c r="AP170" s="10">
        <v>0.30252234567294117</v>
      </c>
      <c r="AQ170" s="10">
        <v>2.0943853071803598</v>
      </c>
      <c r="AR170" s="10">
        <v>1.5623327905341196</v>
      </c>
      <c r="AS170" s="10">
        <v>0.4965751537165935</v>
      </c>
      <c r="AT170" s="10">
        <v>6.0502028349944723</v>
      </c>
      <c r="AU170" s="10">
        <v>3.5013650337295754</v>
      </c>
      <c r="AV170" s="10">
        <v>0.34621663965535976</v>
      </c>
      <c r="AW170" s="10">
        <v>2.736000370176189</v>
      </c>
      <c r="AX170" s="10">
        <v>1.7755951643733725</v>
      </c>
      <c r="AY170" s="10">
        <v>1.8230029184932308</v>
      </c>
      <c r="AZ170" s="10">
        <v>4.5500724592416857</v>
      </c>
      <c r="BA170" s="10">
        <v>0.2375366853647719</v>
      </c>
      <c r="BB170" s="10" t="s">
        <v>281</v>
      </c>
      <c r="BC170" s="10">
        <v>2.5808300858332762</v>
      </c>
      <c r="BE170" s="81">
        <v>0.64101732998613437</v>
      </c>
      <c r="BF170" s="10">
        <v>7.5000000000000018</v>
      </c>
      <c r="BG170" s="81"/>
    </row>
    <row r="171" spans="1:59" x14ac:dyDescent="0.25">
      <c r="A171" s="54">
        <v>2003</v>
      </c>
      <c r="B171" s="10">
        <v>10.828746814008689</v>
      </c>
      <c r="C171" s="10">
        <v>8.0683388595373096</v>
      </c>
      <c r="D171" s="10">
        <v>11.704172622702288</v>
      </c>
      <c r="E171" s="10">
        <v>9.7961820442860894</v>
      </c>
      <c r="F171" s="10">
        <v>10.205488024822181</v>
      </c>
      <c r="G171" s="10">
        <v>10.073772125196102</v>
      </c>
      <c r="H171" s="10">
        <v>9.3786396722947156</v>
      </c>
      <c r="I171" s="10">
        <v>6.7365903793694946</v>
      </c>
      <c r="J171" s="10">
        <v>10.158134755309771</v>
      </c>
      <c r="K171" s="10">
        <v>8.0469737352637765</v>
      </c>
      <c r="L171" s="10">
        <v>9.6003513449309192</v>
      </c>
      <c r="M171" s="10">
        <v>7.7992395546439619</v>
      </c>
      <c r="N171" s="10">
        <v>5.6708554783852803</v>
      </c>
      <c r="O171" s="10">
        <v>8.902854085377605</v>
      </c>
      <c r="P171" s="10">
        <v>9.1883442612028237</v>
      </c>
      <c r="Q171" s="10">
        <v>5.4327661699648315</v>
      </c>
      <c r="R171" s="10">
        <v>9.5903989780322121</v>
      </c>
      <c r="S171" s="10">
        <v>11.506355444293126</v>
      </c>
      <c r="T171" s="10">
        <v>2.6931351686900116</v>
      </c>
      <c r="U171" s="10">
        <v>11.122365510861805</v>
      </c>
      <c r="V171" s="10">
        <v>6.4873549567149027</v>
      </c>
      <c r="W171" s="10">
        <v>7.306600723543565</v>
      </c>
      <c r="X171" s="10">
        <v>9.4834419292255987</v>
      </c>
      <c r="Y171" s="10">
        <v>5.0092958354436066</v>
      </c>
      <c r="Z171" s="10">
        <v>4.8171728794607382</v>
      </c>
      <c r="AA171" s="10">
        <v>8.8107546811022335</v>
      </c>
      <c r="AB171" s="10">
        <v>6.3591570856519946</v>
      </c>
      <c r="AC171" s="10">
        <v>6.3748137401946039</v>
      </c>
      <c r="AD171" s="10">
        <v>6.638842455956965</v>
      </c>
      <c r="AE171" s="10">
        <v>5.5002178429586372</v>
      </c>
      <c r="AF171" s="10">
        <v>4.9712772225020991</v>
      </c>
      <c r="AG171" s="10">
        <v>4.6077470898675603</v>
      </c>
      <c r="AH171" s="10">
        <v>3.2409821749790111</v>
      </c>
      <c r="AI171" s="10">
        <v>3.8764425762527304</v>
      </c>
      <c r="AJ171" s="10">
        <v>2.2587496617514997</v>
      </c>
      <c r="AK171" s="10">
        <v>0.23493717434241865</v>
      </c>
      <c r="AL171" s="10">
        <v>0.396894927108076</v>
      </c>
      <c r="AM171" s="10">
        <v>4.0926501653612268</v>
      </c>
      <c r="AN171" s="10">
        <v>0.97107503130244566</v>
      </c>
      <c r="AO171" s="10">
        <v>1.0020511294545722</v>
      </c>
      <c r="AP171" s="10">
        <v>0.30428181464549836</v>
      </c>
      <c r="AQ171" s="10">
        <v>2.1493410136975384</v>
      </c>
      <c r="AR171" s="10">
        <v>1.5869199373015541</v>
      </c>
      <c r="AS171" s="10">
        <v>0.54350009379631392</v>
      </c>
      <c r="AT171" s="10">
        <v>5.5983670122430826</v>
      </c>
      <c r="AU171" s="10">
        <v>3.5549273449410639</v>
      </c>
      <c r="AV171" s="10">
        <v>0.35238434087596499</v>
      </c>
      <c r="AW171" s="10">
        <v>2.7722927128895871</v>
      </c>
      <c r="AX171" s="10">
        <v>1.2004021207294593</v>
      </c>
      <c r="AY171" s="10">
        <v>1.8337642125974489</v>
      </c>
      <c r="AZ171" s="10">
        <v>4.7321535844829707</v>
      </c>
      <c r="BA171" s="10">
        <v>0.23759585328323615</v>
      </c>
      <c r="BB171" s="10" t="s">
        <v>281</v>
      </c>
      <c r="BC171" s="10">
        <v>2.6064508332150318</v>
      </c>
      <c r="BE171" s="81">
        <v>0.6381039830442331</v>
      </c>
      <c r="BF171" s="10">
        <v>7.6499999999999986</v>
      </c>
      <c r="BG171" s="81"/>
    </row>
    <row r="172" spans="1:59" x14ac:dyDescent="0.25">
      <c r="A172" s="54">
        <v>2004</v>
      </c>
      <c r="B172" s="10">
        <v>10.602255994821737</v>
      </c>
      <c r="C172" s="10">
        <v>7.732969116785152</v>
      </c>
      <c r="D172" s="10">
        <v>10.962740329199057</v>
      </c>
      <c r="E172" s="10">
        <v>9.6969677790016551</v>
      </c>
      <c r="F172" s="10">
        <v>10.139928560813521</v>
      </c>
      <c r="G172" s="10">
        <v>10.730736802220077</v>
      </c>
      <c r="H172" s="10">
        <v>9.1560377576043326</v>
      </c>
      <c r="I172" s="10">
        <v>7.2411665718634843</v>
      </c>
      <c r="J172" s="10">
        <v>10.112236523694316</v>
      </c>
      <c r="K172" s="10">
        <v>7.9923121934537207</v>
      </c>
      <c r="L172" s="10">
        <v>9.6922705207162831</v>
      </c>
      <c r="M172" s="10">
        <v>7.8034521669391212</v>
      </c>
      <c r="N172" s="10">
        <v>5.4346450044540937</v>
      </c>
      <c r="O172" s="10">
        <v>8.7044909975551601</v>
      </c>
      <c r="P172" s="10">
        <v>9.4752751276073983</v>
      </c>
      <c r="Q172" s="10">
        <v>5.818240965889494</v>
      </c>
      <c r="R172" s="10">
        <v>9.3828191182863971</v>
      </c>
      <c r="S172" s="10">
        <v>10.716397323148561</v>
      </c>
      <c r="T172" s="10">
        <v>3.0176704165151</v>
      </c>
      <c r="U172" s="10">
        <v>11.178770989580247</v>
      </c>
      <c r="V172" s="10">
        <v>9.3426359558265091</v>
      </c>
      <c r="W172" s="10">
        <v>8.2206997227315597</v>
      </c>
      <c r="X172" s="10">
        <v>9.7133358230540452</v>
      </c>
      <c r="Y172" s="10">
        <v>5.7730595769573929</v>
      </c>
      <c r="Z172" s="10">
        <v>5.2427832923506337</v>
      </c>
      <c r="AA172" s="10">
        <v>7.9960862689578205</v>
      </c>
      <c r="AB172" s="10">
        <v>6.5744216565669635</v>
      </c>
      <c r="AC172" s="10">
        <v>6.3975372840727385</v>
      </c>
      <c r="AD172" s="10">
        <v>6.7053984801192374</v>
      </c>
      <c r="AE172" s="10">
        <v>5.5298388944617543</v>
      </c>
      <c r="AF172" s="10">
        <v>4.9075822262299065</v>
      </c>
      <c r="AG172" s="10">
        <v>3.8897632142139478</v>
      </c>
      <c r="AH172" s="10">
        <v>3.2592391383940651</v>
      </c>
      <c r="AI172" s="10">
        <v>4.3031972181182478</v>
      </c>
      <c r="AJ172" s="10">
        <v>2.2617937471854983</v>
      </c>
      <c r="AK172" s="10">
        <v>0.32229894818885529</v>
      </c>
      <c r="AL172" s="10">
        <v>0.39338265547677254</v>
      </c>
      <c r="AM172" s="10">
        <v>4.1536902415965837</v>
      </c>
      <c r="AN172" s="10">
        <v>0.99640821870540308</v>
      </c>
      <c r="AO172" s="10">
        <v>0.95834234422667441</v>
      </c>
      <c r="AP172" s="10">
        <v>0.3036156781149692</v>
      </c>
      <c r="AQ172" s="10">
        <v>2.2103333335910005</v>
      </c>
      <c r="AR172" s="10">
        <v>1.6380854796439064</v>
      </c>
      <c r="AS172" s="10">
        <v>0.61059649950735229</v>
      </c>
      <c r="AT172" s="10">
        <v>5.5016627184486682</v>
      </c>
      <c r="AU172" s="10">
        <v>3.563744586467136</v>
      </c>
      <c r="AV172" s="10">
        <v>0.387891118603229</v>
      </c>
      <c r="AW172" s="10">
        <v>2.7838273993675982</v>
      </c>
      <c r="AX172" s="10">
        <v>1.2561224081214217</v>
      </c>
      <c r="AY172" s="10">
        <v>1.861329500305785</v>
      </c>
      <c r="AZ172" s="10">
        <v>4.7760766668002272</v>
      </c>
      <c r="BA172" s="10">
        <v>0.2376536253682569</v>
      </c>
      <c r="BB172" s="10" t="s">
        <v>281</v>
      </c>
      <c r="BC172" s="10">
        <v>2.6353544932841788</v>
      </c>
      <c r="BE172" s="81">
        <v>0.62664640053408638</v>
      </c>
      <c r="BF172" s="10">
        <v>7.9850000000000003</v>
      </c>
      <c r="BG172" s="81"/>
    </row>
    <row r="173" spans="1:59" x14ac:dyDescent="0.25">
      <c r="A173" s="54">
        <v>2005</v>
      </c>
      <c r="B173" s="10">
        <v>9.7860479378996121</v>
      </c>
      <c r="C173" s="10">
        <v>7.3842448676982544</v>
      </c>
      <c r="D173" s="10">
        <v>10.874527817253728</v>
      </c>
      <c r="E173" s="10">
        <v>10.016472017697138</v>
      </c>
      <c r="F173" s="10">
        <v>9.8883583262570571</v>
      </c>
      <c r="G173" s="10">
        <v>10.965773356799374</v>
      </c>
      <c r="H173" s="10">
        <v>9.1668327398271288</v>
      </c>
      <c r="I173" s="10">
        <v>7.3384920615470772</v>
      </c>
      <c r="J173" s="10">
        <v>10.000320646701022</v>
      </c>
      <c r="K173" s="10">
        <v>8.3373812154136875</v>
      </c>
      <c r="L173" s="10">
        <v>9.6681023455387827</v>
      </c>
      <c r="M173" s="10">
        <v>7.9102434377869519</v>
      </c>
      <c r="N173" s="10">
        <v>5.3683279581879182</v>
      </c>
      <c r="O173" s="10">
        <v>8.4053272517392159</v>
      </c>
      <c r="P173" s="10">
        <v>9.3491373793273898</v>
      </c>
      <c r="Q173" s="10">
        <v>5.3042208496613421</v>
      </c>
      <c r="R173" s="10">
        <v>9.014517121376219</v>
      </c>
      <c r="S173" s="10">
        <v>9.4549920238358887</v>
      </c>
      <c r="T173" s="10">
        <v>3.8375716297011979</v>
      </c>
      <c r="U173" s="10">
        <v>10.933568687428933</v>
      </c>
      <c r="V173" s="10">
        <v>8.2217696436854038</v>
      </c>
      <c r="W173" s="10">
        <v>6.4590964777427571</v>
      </c>
      <c r="X173" s="10">
        <v>9.8144830895101336</v>
      </c>
      <c r="Y173" s="10">
        <v>6.0855656714977577</v>
      </c>
      <c r="Z173" s="10">
        <v>5.0109317983032797</v>
      </c>
      <c r="AA173" s="10">
        <v>8.0425890712098269</v>
      </c>
      <c r="AB173" s="10">
        <v>6.6748552167757005</v>
      </c>
      <c r="AC173" s="10">
        <v>6.4214636176938802</v>
      </c>
      <c r="AD173" s="10">
        <v>6.7513065659120404</v>
      </c>
      <c r="AE173" s="10">
        <v>5.3422290779136699</v>
      </c>
      <c r="AF173" s="10">
        <v>5.0302442555438356</v>
      </c>
      <c r="AG173" s="10">
        <v>6.1414853436749848</v>
      </c>
      <c r="AH173" s="10">
        <v>3.2976681603354754</v>
      </c>
      <c r="AI173" s="10">
        <v>4.8401219566327995</v>
      </c>
      <c r="AJ173" s="10">
        <v>2.3181846243968738</v>
      </c>
      <c r="AK173" s="10">
        <v>0.3546348014220207</v>
      </c>
      <c r="AL173" s="10">
        <v>0.32009335314347886</v>
      </c>
      <c r="AM173" s="10">
        <v>4.5004628077340598</v>
      </c>
      <c r="AN173" s="10">
        <v>1.0208054955215418</v>
      </c>
      <c r="AO173" s="10">
        <v>0.92075233916530819</v>
      </c>
      <c r="AP173" s="10">
        <v>0.31633182588919795</v>
      </c>
      <c r="AQ173" s="10">
        <v>2.2893020017155883</v>
      </c>
      <c r="AR173" s="10">
        <v>1.7098318184306063</v>
      </c>
      <c r="AS173" s="10">
        <v>0.65643535066252456</v>
      </c>
      <c r="AT173" s="10">
        <v>5.4832974987640357</v>
      </c>
      <c r="AU173" s="10">
        <v>3.6604974671560013</v>
      </c>
      <c r="AV173" s="10">
        <v>0.34304762314037912</v>
      </c>
      <c r="AW173" s="10">
        <v>2.6544151440438002</v>
      </c>
      <c r="AX173" s="10">
        <v>1.2706716808367853</v>
      </c>
      <c r="AY173" s="10">
        <v>1.908620694523389</v>
      </c>
      <c r="AZ173" s="10">
        <v>4.8663194139808494</v>
      </c>
      <c r="BA173" s="10">
        <v>0.23770953719005478</v>
      </c>
      <c r="BB173" s="10" t="s">
        <v>281</v>
      </c>
      <c r="BC173" s="10">
        <v>2.6291081520579369</v>
      </c>
      <c r="BE173" s="81">
        <v>0.60826130772427833</v>
      </c>
      <c r="BF173" s="10">
        <v>8.18</v>
      </c>
      <c r="BG173" s="81"/>
    </row>
    <row r="174" spans="1:59" x14ac:dyDescent="0.25">
      <c r="A174" s="54">
        <v>2006</v>
      </c>
      <c r="B174" s="10">
        <v>9.9503091762901281</v>
      </c>
      <c r="C174" s="10">
        <v>7.1723655276958747</v>
      </c>
      <c r="D174" s="10">
        <v>10.676611791907359</v>
      </c>
      <c r="E174" s="10">
        <v>9.9573403720980522</v>
      </c>
      <c r="F174" s="10">
        <v>10.443597748394476</v>
      </c>
      <c r="G174" s="10">
        <v>9.9300233231645532</v>
      </c>
      <c r="H174" s="10">
        <v>8.908623611740369</v>
      </c>
      <c r="I174" s="10">
        <v>7.4335238256091296</v>
      </c>
      <c r="J174" s="10">
        <v>10.103898534013041</v>
      </c>
      <c r="K174" s="10">
        <v>7.9165500460613831</v>
      </c>
      <c r="L174" s="10">
        <v>9.7548335585199979</v>
      </c>
      <c r="M174" s="10">
        <v>8.0100818310566186</v>
      </c>
      <c r="N174" s="10">
        <v>5.2894563603331868</v>
      </c>
      <c r="O174" s="10">
        <v>8.4911967447173939</v>
      </c>
      <c r="P174" s="10">
        <v>8.908757758786674</v>
      </c>
      <c r="Q174" s="10">
        <v>5.2614193167750107</v>
      </c>
      <c r="R174" s="10">
        <v>8.949348899233307</v>
      </c>
      <c r="S174" s="10">
        <v>9.6817011054789948</v>
      </c>
      <c r="T174" s="10">
        <v>5.0697075579909274</v>
      </c>
      <c r="U174" s="10">
        <v>11.140430655018465</v>
      </c>
      <c r="V174" s="10">
        <v>6.3121532355722145</v>
      </c>
      <c r="W174" s="10">
        <v>7.1816187002232104</v>
      </c>
      <c r="X174" s="10">
        <v>10.03943541662921</v>
      </c>
      <c r="Y174" s="10">
        <v>6.6730925332099966</v>
      </c>
      <c r="Z174" s="10">
        <v>5.3684782178365005</v>
      </c>
      <c r="AA174" s="10">
        <v>8.4537677381204972</v>
      </c>
      <c r="AB174" s="10">
        <v>6.631739413453114</v>
      </c>
      <c r="AC174" s="10">
        <v>6.6081074135988285</v>
      </c>
      <c r="AD174" s="10">
        <v>6.848729554573179</v>
      </c>
      <c r="AE174" s="10">
        <v>5.4868435567198146</v>
      </c>
      <c r="AF174" s="10">
        <v>5.1459350826381103</v>
      </c>
      <c r="AG174" s="10">
        <v>6.3173870788823718</v>
      </c>
      <c r="AH174" s="10">
        <v>3.4437610207796512</v>
      </c>
      <c r="AI174" s="10">
        <v>5.0303391942499447</v>
      </c>
      <c r="AJ174" s="10">
        <v>2.1267333503744661</v>
      </c>
      <c r="AK174" s="10">
        <v>0.25776208166217296</v>
      </c>
      <c r="AL174" s="10">
        <v>0.40692119501390145</v>
      </c>
      <c r="AM174" s="10">
        <v>4.4635986734402628</v>
      </c>
      <c r="AN174" s="10">
        <v>1.0892784698089888</v>
      </c>
      <c r="AO174" s="10">
        <v>0.91872958540873273</v>
      </c>
      <c r="AP174" s="10">
        <v>0.334798905316743</v>
      </c>
      <c r="AQ174" s="10">
        <v>2.4144500923783636</v>
      </c>
      <c r="AR174" s="10">
        <v>1.7717171578329096</v>
      </c>
      <c r="AS174" s="10">
        <v>0.71663281345822716</v>
      </c>
      <c r="AT174" s="10">
        <v>5.5514273763135833</v>
      </c>
      <c r="AU174" s="10">
        <v>3.7405147359394908</v>
      </c>
      <c r="AV174" s="10">
        <v>0.31459384553894332</v>
      </c>
      <c r="AW174" s="10">
        <v>2.5891404388834514</v>
      </c>
      <c r="AX174" s="10">
        <v>1.3665214480989269</v>
      </c>
      <c r="AY174" s="10">
        <v>1.9712245817452188</v>
      </c>
      <c r="AZ174" s="10">
        <v>4.8386014412832505</v>
      </c>
      <c r="BA174" s="10">
        <v>0.23776585791577978</v>
      </c>
      <c r="BB174" s="10" t="s">
        <v>281</v>
      </c>
      <c r="BC174" s="10">
        <v>2.6712001398153871</v>
      </c>
      <c r="BE174" s="81">
        <v>0.59870012945725271</v>
      </c>
      <c r="BF174" s="10">
        <v>8.3099999999999987</v>
      </c>
      <c r="BG174" s="81"/>
    </row>
    <row r="175" spans="1:59" x14ac:dyDescent="0.25">
      <c r="A175" s="54">
        <v>2007</v>
      </c>
      <c r="B175" s="10">
        <v>9.7875683277568548</v>
      </c>
      <c r="C175" s="10">
        <v>7.069481939269453</v>
      </c>
      <c r="D175" s="10">
        <v>10.208036280994389</v>
      </c>
      <c r="E175" s="10">
        <v>9.266539735031289</v>
      </c>
      <c r="F175" s="10">
        <v>10.56128174052848</v>
      </c>
      <c r="G175" s="10">
        <v>9.3558010370571552</v>
      </c>
      <c r="H175" s="10">
        <v>8.8981476747159789</v>
      </c>
      <c r="I175" s="10">
        <v>7.6321814489559632</v>
      </c>
      <c r="J175" s="10">
        <v>9.9001929824041266</v>
      </c>
      <c r="K175" s="10">
        <v>8.1422320838830746</v>
      </c>
      <c r="L175" s="10">
        <v>9.8876379137493569</v>
      </c>
      <c r="M175" s="10">
        <v>7.8139363686895846</v>
      </c>
      <c r="N175" s="10">
        <v>5.6353702636166192</v>
      </c>
      <c r="O175" s="10">
        <v>8.6951258289824107</v>
      </c>
      <c r="P175" s="10">
        <v>9.0700207319900592</v>
      </c>
      <c r="Q175" s="10">
        <v>5.3806284785315306</v>
      </c>
      <c r="R175" s="10">
        <v>9.3918451800275431</v>
      </c>
      <c r="S175" s="10">
        <v>10.287983908590805</v>
      </c>
      <c r="T175" s="10">
        <v>7.1211324874948092</v>
      </c>
      <c r="U175" s="10">
        <v>10.649985483091484</v>
      </c>
      <c r="V175" s="10">
        <v>7.6380261375856984</v>
      </c>
      <c r="W175" s="10">
        <v>8.9856557774621919</v>
      </c>
      <c r="X175" s="10">
        <v>10.39974001301572</v>
      </c>
      <c r="Y175" s="10">
        <v>7.4178723314398098</v>
      </c>
      <c r="Z175" s="10">
        <v>5.0574119503966228</v>
      </c>
      <c r="AA175" s="10">
        <v>7.5331164890399815</v>
      </c>
      <c r="AB175" s="10">
        <v>6.3820105539698924</v>
      </c>
      <c r="AC175" s="10">
        <v>6.7124468430297304</v>
      </c>
      <c r="AD175" s="10">
        <v>6.9410356377400859</v>
      </c>
      <c r="AE175" s="10">
        <v>5.7608624569184697</v>
      </c>
      <c r="AF175" s="10">
        <v>5.2490638046571005</v>
      </c>
      <c r="AG175" s="10">
        <v>4.8418545145077223</v>
      </c>
      <c r="AH175" s="10">
        <v>3.6258829875587395</v>
      </c>
      <c r="AI175" s="10">
        <v>5.1161271621987723</v>
      </c>
      <c r="AJ175" s="10">
        <v>2.1822087789407183</v>
      </c>
      <c r="AK175" s="10">
        <v>0.31732104612345091</v>
      </c>
      <c r="AL175" s="10">
        <v>0.39582621340594193</v>
      </c>
      <c r="AM175" s="10">
        <v>4.5861985970758274</v>
      </c>
      <c r="AN175" s="10">
        <v>0.93046186820989851</v>
      </c>
      <c r="AO175" s="10">
        <v>0.90890576419930069</v>
      </c>
      <c r="AP175" s="10">
        <v>0.34753631859524931</v>
      </c>
      <c r="AQ175" s="10">
        <v>2.591692718992749</v>
      </c>
      <c r="AR175" s="10">
        <v>1.8403174562492257</v>
      </c>
      <c r="AS175" s="10">
        <v>0.79468280718727125</v>
      </c>
      <c r="AT175" s="10">
        <v>5.6568087085226733</v>
      </c>
      <c r="AU175" s="10">
        <v>3.6410859054061229</v>
      </c>
      <c r="AV175" s="10">
        <v>0.31545478184020287</v>
      </c>
      <c r="AW175" s="10">
        <v>2.6787481699079296</v>
      </c>
      <c r="AX175" s="10">
        <v>1.4130406037835916</v>
      </c>
      <c r="AY175" s="10">
        <v>1.9976703825773603</v>
      </c>
      <c r="AZ175" s="10">
        <v>4.8977910385088155</v>
      </c>
      <c r="BA175" s="10">
        <v>0.23782216754687135</v>
      </c>
      <c r="BB175" s="10" t="s">
        <v>281</v>
      </c>
      <c r="BC175" s="10">
        <v>2.7204419775759643</v>
      </c>
      <c r="BE175" s="81">
        <v>0.59085704911855652</v>
      </c>
      <c r="BF175" s="10">
        <v>8.504999999999999</v>
      </c>
      <c r="BG175" s="81"/>
    </row>
    <row r="176" spans="1:59" x14ac:dyDescent="0.25">
      <c r="A176" s="54">
        <v>2008</v>
      </c>
      <c r="B176" s="10">
        <v>9.5421350945940606</v>
      </c>
      <c r="C176" s="10">
        <v>6.6694133113835399</v>
      </c>
      <c r="D176" s="10">
        <v>10.043993849912418</v>
      </c>
      <c r="E176" s="10">
        <v>8.5765395188429068</v>
      </c>
      <c r="F176" s="10">
        <v>10.174226501563002</v>
      </c>
      <c r="G176" s="10">
        <v>9.5664908699823172</v>
      </c>
      <c r="H176" s="10">
        <v>8.6867156563733072</v>
      </c>
      <c r="I176" s="10">
        <v>7.4679559554831805</v>
      </c>
      <c r="J176" s="10">
        <v>9.7945349431605226</v>
      </c>
      <c r="K176" s="10">
        <v>7.999153685042991</v>
      </c>
      <c r="L176" s="10">
        <v>9.2398407908533233</v>
      </c>
      <c r="M176" s="10">
        <v>7.9088014185443427</v>
      </c>
      <c r="N176" s="10">
        <v>5.6558045758683217</v>
      </c>
      <c r="O176" s="10">
        <v>8.5945211717728291</v>
      </c>
      <c r="P176" s="10">
        <v>8.7357881555916297</v>
      </c>
      <c r="Q176" s="10">
        <v>5.3794444035367164</v>
      </c>
      <c r="R176" s="10">
        <v>9.4768538469773862</v>
      </c>
      <c r="S176" s="10">
        <v>9.8462811835735664</v>
      </c>
      <c r="T176" s="10">
        <v>5.9332716143611526</v>
      </c>
      <c r="U176" s="10">
        <v>9.9026637848623498</v>
      </c>
      <c r="V176" s="10">
        <v>7.2750395556578846</v>
      </c>
      <c r="W176" s="10">
        <v>10.038459638887247</v>
      </c>
      <c r="X176" s="10">
        <v>10.27002434846146</v>
      </c>
      <c r="Y176" s="10">
        <v>7.8998881257708238</v>
      </c>
      <c r="Z176" s="10">
        <v>5.0401071333053302</v>
      </c>
      <c r="AA176" s="10">
        <v>7.3629234309416995</v>
      </c>
      <c r="AB176" s="10">
        <v>6.6121814261383074</v>
      </c>
      <c r="AC176" s="10">
        <v>6.7326011855582646</v>
      </c>
      <c r="AD176" s="10">
        <v>6.948224209049064</v>
      </c>
      <c r="AE176" s="10">
        <v>5.9349567342706848</v>
      </c>
      <c r="AF176" s="10">
        <v>5.2874899096173351</v>
      </c>
      <c r="AG176" s="10">
        <v>5.6913100286923264</v>
      </c>
      <c r="AH176" s="10">
        <v>3.6655065166195873</v>
      </c>
      <c r="AI176" s="10">
        <v>5.2034738238008478</v>
      </c>
      <c r="AJ176" s="10">
        <v>2.1685056635772515</v>
      </c>
      <c r="AK176" s="10">
        <v>0.32618738487593102</v>
      </c>
      <c r="AL176" s="10">
        <v>0.36290927965969194</v>
      </c>
      <c r="AM176" s="10">
        <v>4.5322878786487042</v>
      </c>
      <c r="AN176" s="10">
        <v>1.042289861798914</v>
      </c>
      <c r="AO176" s="10">
        <v>1.0073657122196789</v>
      </c>
      <c r="AP176" s="10">
        <v>0.36905113491342983</v>
      </c>
      <c r="AQ176" s="10">
        <v>2.7721969187017099</v>
      </c>
      <c r="AR176" s="10">
        <v>1.968440244690602</v>
      </c>
      <c r="AS176" s="10">
        <v>0.87806469617310012</v>
      </c>
      <c r="AT176" s="10">
        <v>5.5206690205248883</v>
      </c>
      <c r="AU176" s="10">
        <v>3.655531720541616</v>
      </c>
      <c r="AV176" s="10">
        <v>0.35653189216741776</v>
      </c>
      <c r="AW176" s="10">
        <v>2.728461452172894</v>
      </c>
      <c r="AX176" s="10">
        <v>1.4671346114188839</v>
      </c>
      <c r="AY176" s="10">
        <v>1.9674316431032977</v>
      </c>
      <c r="AZ176" s="10">
        <v>4.699936235826164</v>
      </c>
      <c r="BA176" s="10">
        <v>0.23787649083329021</v>
      </c>
      <c r="BB176" s="10" t="s">
        <v>281</v>
      </c>
      <c r="BC176" s="10">
        <v>2.7487320070085843</v>
      </c>
      <c r="BE176" s="81">
        <v>0.5804922297253079</v>
      </c>
      <c r="BF176" s="10">
        <v>8.6150000000000002</v>
      </c>
      <c r="BG176" s="81"/>
    </row>
    <row r="177" spans="1:61" x14ac:dyDescent="0.25">
      <c r="A177" s="54">
        <v>2009</v>
      </c>
      <c r="B177" s="10">
        <v>9.4594831961072643</v>
      </c>
      <c r="C177" s="10">
        <v>6.0397765985712617</v>
      </c>
      <c r="D177" s="10">
        <v>9.8182892874877563</v>
      </c>
      <c r="E177" s="10">
        <v>8.3740568777321212</v>
      </c>
      <c r="F177" s="10">
        <v>9.611164389229792</v>
      </c>
      <c r="G177" s="10">
        <v>9.278673987025492</v>
      </c>
      <c r="H177" s="10">
        <v>8.2071809086214262</v>
      </c>
      <c r="I177" s="10">
        <v>7.2596785853625434</v>
      </c>
      <c r="J177" s="10">
        <v>9.6878267847016133</v>
      </c>
      <c r="K177" s="10">
        <v>7.6411665000487243</v>
      </c>
      <c r="L177" s="10">
        <v>8.283159364818891</v>
      </c>
      <c r="M177" s="10">
        <v>7.6084760460576204</v>
      </c>
      <c r="N177" s="10">
        <v>6.0051108880977058</v>
      </c>
      <c r="O177" s="10">
        <v>8.4994925475257084</v>
      </c>
      <c r="P177" s="10">
        <v>8.1155873385623494</v>
      </c>
      <c r="Q177" s="10">
        <v>5.2855735053802269</v>
      </c>
      <c r="R177" s="10">
        <v>9.4258550665124687</v>
      </c>
      <c r="S177" s="10">
        <v>9.9664135336945279</v>
      </c>
      <c r="T177" s="10">
        <v>5.5259399649659224</v>
      </c>
      <c r="U177" s="10">
        <v>9.7690450466428516</v>
      </c>
      <c r="V177" s="10">
        <v>6.8265433993095854</v>
      </c>
      <c r="W177" s="10">
        <v>8.7606255658301944</v>
      </c>
      <c r="X177" s="10">
        <v>9.5482195252713904</v>
      </c>
      <c r="Y177" s="10">
        <v>7.3048204999423509</v>
      </c>
      <c r="Z177" s="10">
        <v>5.0127084037126606</v>
      </c>
      <c r="AA177" s="10">
        <v>7.3654147385909594</v>
      </c>
      <c r="AB177" s="10">
        <v>6.4067413361097696</v>
      </c>
      <c r="AC177" s="10">
        <v>6.8337127586746877</v>
      </c>
      <c r="AD177" s="10">
        <v>6.9187403329782473</v>
      </c>
      <c r="AE177" s="10">
        <v>5.8715175091097382</v>
      </c>
      <c r="AF177" s="10">
        <v>5.4153194794838972</v>
      </c>
      <c r="AG177" s="10">
        <v>5.8179139245764615</v>
      </c>
      <c r="AH177" s="10">
        <v>3.6292544116417678</v>
      </c>
      <c r="AI177" s="10">
        <v>5.1520496282534252</v>
      </c>
      <c r="AJ177" s="10">
        <v>2.1290469630167599</v>
      </c>
      <c r="AK177" s="10">
        <v>0.37811133730712554</v>
      </c>
      <c r="AL177" s="10">
        <v>0.44376417525031714</v>
      </c>
      <c r="AM177" s="10">
        <v>4.2877432910342348</v>
      </c>
      <c r="AN177" s="10">
        <v>1.0622316672118679</v>
      </c>
      <c r="AO177" s="10">
        <v>1.0265258746929193</v>
      </c>
      <c r="AP177" s="10">
        <v>0.39243808879462394</v>
      </c>
      <c r="AQ177" s="10">
        <v>2.7908362672071241</v>
      </c>
      <c r="AR177" s="10">
        <v>1.7053520907158044</v>
      </c>
      <c r="AS177" s="10">
        <v>0.95466353056288455</v>
      </c>
      <c r="AT177" s="10">
        <v>5.7832445848750353</v>
      </c>
      <c r="AU177" s="10">
        <v>3.8248768400146109</v>
      </c>
      <c r="AV177" s="10">
        <v>0.35011741086105752</v>
      </c>
      <c r="AW177" s="10">
        <v>2.8733458642116223</v>
      </c>
      <c r="AX177" s="10">
        <v>1.4643967507325855</v>
      </c>
      <c r="AY177" s="10">
        <v>2.086385457473666</v>
      </c>
      <c r="AZ177" s="10">
        <v>4.7050429963723479</v>
      </c>
      <c r="BA177" s="10">
        <v>0.23785084913205062</v>
      </c>
      <c r="BB177" s="10" t="s">
        <v>281</v>
      </c>
      <c r="BC177" s="10">
        <v>2.7169129410583772</v>
      </c>
      <c r="BE177" s="81">
        <v>0.56919180689313031</v>
      </c>
      <c r="BF177" s="10">
        <v>8.5150000000000006</v>
      </c>
      <c r="BG177" s="81"/>
    </row>
    <row r="178" spans="1:61" x14ac:dyDescent="0.25">
      <c r="A178" s="54">
        <v>2010</v>
      </c>
      <c r="B178" s="10">
        <v>9.3776049799757697</v>
      </c>
      <c r="C178" s="10">
        <v>5.788146404684019</v>
      </c>
      <c r="D178" s="10">
        <v>10.029466921380074</v>
      </c>
      <c r="E178" s="10">
        <v>8.198604731356939</v>
      </c>
      <c r="F178" s="10">
        <v>10.317830820956239</v>
      </c>
      <c r="G178" s="10">
        <v>9.0530232599121803</v>
      </c>
      <c r="H178" s="10">
        <v>8.3842454069455048</v>
      </c>
      <c r="I178" s="10">
        <v>7.0969431373868614</v>
      </c>
      <c r="J178" s="10">
        <v>9.6942473808014906</v>
      </c>
      <c r="K178" s="10">
        <v>7.5987752637725716</v>
      </c>
      <c r="L178" s="10">
        <v>8.6655161094985509</v>
      </c>
      <c r="M178" s="10">
        <v>7.7092998358215077</v>
      </c>
      <c r="N178" s="10">
        <v>6.0114804721991133</v>
      </c>
      <c r="O178" s="10">
        <v>8.4011020448729834</v>
      </c>
      <c r="P178" s="10">
        <v>8.2057584619586752</v>
      </c>
      <c r="Q178" s="10">
        <v>5.3783823517942766</v>
      </c>
      <c r="R178" s="10">
        <v>9.3042145387082478</v>
      </c>
      <c r="S178" s="10">
        <v>9.8886084896402568</v>
      </c>
      <c r="T178" s="10">
        <v>6.006405584565865</v>
      </c>
      <c r="U178" s="10">
        <v>9.2013626520171226</v>
      </c>
      <c r="V178" s="10">
        <v>6.6954113262212696</v>
      </c>
      <c r="W178" s="10">
        <v>7.5748517722908781</v>
      </c>
      <c r="X178" s="10">
        <v>9.2939225961562624</v>
      </c>
      <c r="Y178" s="10">
        <v>7.0354779025397605</v>
      </c>
      <c r="Z178" s="10">
        <v>4.7642033532241355</v>
      </c>
      <c r="AA178" s="10">
        <v>7.849871654121408</v>
      </c>
      <c r="AB178" s="10">
        <v>6.6692828929512151</v>
      </c>
      <c r="AC178" s="10">
        <v>6.8492715429785722</v>
      </c>
      <c r="AD178" s="10">
        <v>6.8568424670528634</v>
      </c>
      <c r="AE178" s="10">
        <v>5.6930337944507894</v>
      </c>
      <c r="AF178" s="10">
        <v>5.5814622635612636</v>
      </c>
      <c r="AG178" s="10">
        <v>4.4676907793116527</v>
      </c>
      <c r="AH178" s="10">
        <v>3.6134159016685277</v>
      </c>
      <c r="AI178" s="10">
        <v>4.812498152258768</v>
      </c>
      <c r="AJ178" s="10" t="s">
        <v>281</v>
      </c>
      <c r="AK178" s="10">
        <v>0.32035824461678614</v>
      </c>
      <c r="AL178" s="10">
        <v>0.40276201323208843</v>
      </c>
      <c r="AM178" s="10">
        <v>4.143654998326693</v>
      </c>
      <c r="AN178" s="10">
        <v>0.98134194751796833</v>
      </c>
      <c r="AO178" s="10">
        <v>1.0895308353630138</v>
      </c>
      <c r="AP178" s="10">
        <v>0.40775117583615933</v>
      </c>
      <c r="AQ178" s="10">
        <v>2.9408220385900155</v>
      </c>
      <c r="AR178" s="10">
        <v>1.7604373451780988</v>
      </c>
      <c r="AS178" s="10">
        <v>0.79910209897819695</v>
      </c>
      <c r="AT178" s="10">
        <v>5.7153355511929593</v>
      </c>
      <c r="AU178" s="10">
        <v>3.6612381638217086</v>
      </c>
      <c r="AV178" s="10">
        <v>0.36987652419379008</v>
      </c>
      <c r="AW178" s="10">
        <v>3.1269724911404642</v>
      </c>
      <c r="AX178" s="10">
        <v>1.5667273562579958</v>
      </c>
      <c r="AY178" s="10">
        <v>2.1025867867392831</v>
      </c>
      <c r="AZ178" s="10">
        <v>4.7779837146510848</v>
      </c>
      <c r="BA178" s="10">
        <v>0.23823559074792008</v>
      </c>
      <c r="BB178" s="10" t="s">
        <v>281</v>
      </c>
      <c r="BC178" s="10">
        <v>2.6927767869985559</v>
      </c>
      <c r="BE178" s="81">
        <v>0.57509965060905499</v>
      </c>
      <c r="BF178" s="10">
        <v>8.3249999999999993</v>
      </c>
      <c r="BG178" s="81"/>
    </row>
    <row r="179" spans="1:61" x14ac:dyDescent="0.25">
      <c r="A179" s="54">
        <v>2011</v>
      </c>
      <c r="B179" s="10">
        <v>9.4572464913327288</v>
      </c>
      <c r="C179" s="10">
        <v>5.8151950457856767</v>
      </c>
      <c r="D179" s="10">
        <v>9.7847626340660625</v>
      </c>
      <c r="E179" s="10">
        <v>8.1261737306221029</v>
      </c>
      <c r="F179" s="10">
        <v>10.286064363036315</v>
      </c>
      <c r="G179" s="10">
        <v>8.9122166330871853</v>
      </c>
      <c r="H179" s="10">
        <v>8.5212534104505266</v>
      </c>
      <c r="I179" s="10">
        <v>7.1861682088395575</v>
      </c>
      <c r="J179" s="10">
        <v>9.7021751821868865</v>
      </c>
      <c r="K179" s="10">
        <v>6.7889071434756367</v>
      </c>
      <c r="L179" s="10">
        <v>8.5221958989818418</v>
      </c>
      <c r="M179" s="10">
        <v>7.4305305957134795</v>
      </c>
      <c r="N179" s="10">
        <v>6.1785488216740303</v>
      </c>
      <c r="O179" s="10">
        <v>8.3936978376664548</v>
      </c>
      <c r="P179" s="10">
        <v>8.033355073855752</v>
      </c>
      <c r="Q179" s="10">
        <v>5.4055783535100383</v>
      </c>
      <c r="R179" s="10">
        <v>9.1670130468967237</v>
      </c>
      <c r="S179" s="10">
        <v>9.9609832747834091</v>
      </c>
      <c r="T179" s="10">
        <v>6.7474121109816139</v>
      </c>
      <c r="U179" s="10">
        <v>9.831727631984803</v>
      </c>
      <c r="V179" s="10">
        <v>7.7221644161398721</v>
      </c>
      <c r="W179" s="10">
        <v>7.6583299521967607</v>
      </c>
      <c r="X179" s="10">
        <v>9.2728481720200335</v>
      </c>
      <c r="Y179" s="10">
        <v>7.0677068074424341</v>
      </c>
      <c r="Z179" s="10">
        <v>4.7847432740069396</v>
      </c>
      <c r="AA179" s="10">
        <v>7.3004943836343514</v>
      </c>
      <c r="AB179" s="10">
        <v>6.5088335407231863</v>
      </c>
      <c r="AC179" s="10">
        <v>6.6886857804294078</v>
      </c>
      <c r="AD179" s="10">
        <v>6.9464234213943552</v>
      </c>
      <c r="AE179" s="10">
        <v>5.5280357932865787</v>
      </c>
      <c r="AF179" s="10">
        <v>5.6658182931182255</v>
      </c>
      <c r="AG179" s="10">
        <v>5.4351278877308804</v>
      </c>
      <c r="AH179" s="10">
        <v>3.7019672829849704</v>
      </c>
      <c r="AI179" s="10">
        <v>4.6403458342687909</v>
      </c>
      <c r="AJ179" s="10" t="s">
        <v>281</v>
      </c>
      <c r="AK179" s="10">
        <v>0.40658745568588195</v>
      </c>
      <c r="AL179" s="10">
        <v>0.39693379256076211</v>
      </c>
      <c r="AM179" s="10">
        <v>4.4739430294071942</v>
      </c>
      <c r="AN179" s="10">
        <v>0.99051626890002564</v>
      </c>
      <c r="AO179" s="10">
        <v>1.0932306657434909</v>
      </c>
      <c r="AP179" s="10">
        <v>0.41972705614792505</v>
      </c>
      <c r="AQ179" s="10">
        <v>3.2377730264963147</v>
      </c>
      <c r="AR179" s="10">
        <v>1.8166775552915886</v>
      </c>
      <c r="AS179" s="10">
        <v>0.88686586352770058</v>
      </c>
      <c r="AT179" s="10">
        <v>5.8977215907926812</v>
      </c>
      <c r="AU179" s="10">
        <v>4.165211472842425</v>
      </c>
      <c r="AV179" s="10">
        <v>0.38128330489532314</v>
      </c>
      <c r="AW179" s="10">
        <v>3.2313094721199547</v>
      </c>
      <c r="AX179" s="10">
        <v>1.5460151625685092</v>
      </c>
      <c r="AY179" s="10">
        <v>2.1576380193756726</v>
      </c>
      <c r="AZ179" s="10">
        <v>4.905316629660283</v>
      </c>
      <c r="BA179" s="10">
        <v>0.23829002639007724</v>
      </c>
      <c r="BB179" s="10" t="s">
        <v>281</v>
      </c>
      <c r="BC179" s="10">
        <v>2.7755951082180808</v>
      </c>
      <c r="BE179" s="81">
        <v>0.56486985764010023</v>
      </c>
      <c r="BF179" s="10">
        <v>8.17</v>
      </c>
      <c r="BG179" s="81"/>
    </row>
    <row r="180" spans="1:61" x14ac:dyDescent="0.25">
      <c r="A180" s="54">
        <v>2012</v>
      </c>
      <c r="B180" s="10">
        <v>9.2099728283095903</v>
      </c>
      <c r="C180" s="10">
        <v>6.2361963246569445</v>
      </c>
      <c r="D180" s="10">
        <v>9.8565651407179686</v>
      </c>
      <c r="E180" s="10">
        <v>7.8882403435850188</v>
      </c>
      <c r="F180" s="10">
        <v>10.497573326712404</v>
      </c>
      <c r="G180" s="10">
        <v>8.8764743845456895</v>
      </c>
      <c r="H180" s="10">
        <v>7.5732574524399849</v>
      </c>
      <c r="I180" s="10">
        <v>6.7987011921795757</v>
      </c>
      <c r="J180" s="10">
        <v>9.6922514783762725</v>
      </c>
      <c r="K180" s="10">
        <v>6.9505896560856399</v>
      </c>
      <c r="L180" s="10">
        <v>8.3447090191790352</v>
      </c>
      <c r="M180" s="10">
        <v>7.5118917647729608</v>
      </c>
      <c r="N180" s="10">
        <v>6.1703328887911297</v>
      </c>
      <c r="O180" s="10">
        <v>8.2924654489588967</v>
      </c>
      <c r="P180" s="10">
        <v>7.8787969159950473</v>
      </c>
      <c r="Q180" s="10">
        <v>5.429651565512561</v>
      </c>
      <c r="R180" s="10">
        <v>9.4320209027033339</v>
      </c>
      <c r="S180" s="10">
        <v>9.4180525820193726</v>
      </c>
      <c r="T180" s="10">
        <v>6.3936415441555861</v>
      </c>
      <c r="U180" s="10">
        <v>9.63924094932465</v>
      </c>
      <c r="V180" s="10">
        <v>8.7827256614571745</v>
      </c>
      <c r="W180" s="10">
        <v>8.0679132325755472</v>
      </c>
      <c r="X180" s="10">
        <v>9.2003507487134435</v>
      </c>
      <c r="Y180" s="10">
        <v>7.0222181748209715</v>
      </c>
      <c r="Z180" s="10">
        <v>4.7347551452961509</v>
      </c>
      <c r="AA180" s="10">
        <v>7.2946200658741933</v>
      </c>
      <c r="AB180" s="10">
        <v>6.2821171117330525</v>
      </c>
      <c r="AC180" s="10">
        <v>6.782111686956088</v>
      </c>
      <c r="AD180" s="10">
        <v>7.0692455630154711</v>
      </c>
      <c r="AE180" s="10">
        <v>5.5822080908606901</v>
      </c>
      <c r="AF180" s="10">
        <v>5.6772534985155669</v>
      </c>
      <c r="AG180" s="10">
        <v>6.4626152698572961</v>
      </c>
      <c r="AH180" s="10">
        <v>3.7271848076566068</v>
      </c>
      <c r="AI180" s="10">
        <v>4.4902320775048992</v>
      </c>
      <c r="AJ180" s="10" t="s">
        <v>281</v>
      </c>
      <c r="AK180" s="10">
        <v>0.47047032530586053</v>
      </c>
      <c r="AL180" s="10">
        <v>0.39085261029508273</v>
      </c>
      <c r="AM180" s="10">
        <v>4.4768797088139483</v>
      </c>
      <c r="AN180" s="10">
        <v>0.9985171277706425</v>
      </c>
      <c r="AO180" s="10">
        <v>1.1261080731568127</v>
      </c>
      <c r="AP180" s="10">
        <v>0.32971342113007951</v>
      </c>
      <c r="AQ180" s="10">
        <v>3.4222885524948672</v>
      </c>
      <c r="AR180" s="10">
        <v>1.8639885528191653</v>
      </c>
      <c r="AS180" s="10">
        <v>0.93485063774229094</v>
      </c>
      <c r="AT180" s="10">
        <v>5.9502812835096464</v>
      </c>
      <c r="AU180" s="10">
        <v>4.5879322311390727</v>
      </c>
      <c r="AV180" s="10">
        <v>0.4062656296028534</v>
      </c>
      <c r="AW180" s="10">
        <v>3.3567088030211076</v>
      </c>
      <c r="AX180" s="10">
        <v>1.6117503057950213</v>
      </c>
      <c r="AY180" s="10">
        <v>2.2230501571101717</v>
      </c>
      <c r="AZ180" s="10">
        <v>5.3184019779074543</v>
      </c>
      <c r="BA180" s="10">
        <v>0.23835354503736805</v>
      </c>
      <c r="BB180" s="10" t="s">
        <v>281</v>
      </c>
      <c r="BC180" s="10">
        <v>2.8031787920779236</v>
      </c>
      <c r="BE180" s="81">
        <v>0.55716326254734383</v>
      </c>
      <c r="BF180" s="10">
        <v>7.7349999999999994</v>
      </c>
      <c r="BG180" s="81"/>
    </row>
    <row r="181" spans="1:61" x14ac:dyDescent="0.25">
      <c r="A181" s="54">
        <v>2013</v>
      </c>
      <c r="B181" s="10">
        <v>8.800803501871771</v>
      </c>
      <c r="C181" s="10">
        <v>6.1341279635097727</v>
      </c>
      <c r="D181" s="10">
        <v>8.2253359651217863</v>
      </c>
      <c r="E181" s="10">
        <v>7.7992939221739128</v>
      </c>
      <c r="F181" s="10">
        <v>10.123164343122694</v>
      </c>
      <c r="G181" s="10">
        <v>10.294062732784194</v>
      </c>
      <c r="H181" s="10">
        <v>7.7888890354579905</v>
      </c>
      <c r="I181" s="10">
        <v>6.7100572980843722</v>
      </c>
      <c r="J181" s="10">
        <v>9.5075076876386948</v>
      </c>
      <c r="K181" s="10">
        <v>6.3086294205890585</v>
      </c>
      <c r="L181" s="10">
        <v>7.5689984143352591</v>
      </c>
      <c r="M181" s="10">
        <v>7.2255555843624544</v>
      </c>
      <c r="N181" s="10">
        <v>6.0717685965316486</v>
      </c>
      <c r="O181" s="10">
        <v>8.1970758539430033</v>
      </c>
      <c r="P181" s="10">
        <v>7.817863171236958</v>
      </c>
      <c r="Q181" s="10" t="s">
        <v>281</v>
      </c>
      <c r="R181" s="10">
        <v>10.344662032138245</v>
      </c>
      <c r="S181" s="10">
        <v>10.22343142226101</v>
      </c>
      <c r="T181" s="10">
        <v>4.8888981065747723</v>
      </c>
      <c r="U181" s="10">
        <v>9.3070080246660307</v>
      </c>
      <c r="V181" s="10">
        <v>8.6303311474310114</v>
      </c>
      <c r="W181" s="10">
        <v>8.0866493096833505</v>
      </c>
      <c r="X181" s="10">
        <v>8.4528309955122296</v>
      </c>
      <c r="Y181" s="10">
        <v>7.0633917773519208</v>
      </c>
      <c r="Z181" s="10">
        <v>4.7633572568446985</v>
      </c>
      <c r="AA181" s="10">
        <v>7.1637984373795547</v>
      </c>
      <c r="AB181" s="10">
        <v>6.352879387510411</v>
      </c>
      <c r="AC181" s="10">
        <v>6.7087229707973401</v>
      </c>
      <c r="AD181" s="10">
        <v>7.1156738216469702</v>
      </c>
      <c r="AE181" s="10">
        <v>5.5080744996191733</v>
      </c>
      <c r="AF181" s="10">
        <v>5.4810715306800404</v>
      </c>
      <c r="AG181" s="10">
        <v>5.7142701074568167</v>
      </c>
      <c r="AH181" s="10">
        <v>3.7020614429843586</v>
      </c>
      <c r="AI181" s="10">
        <v>4.5498178475097975</v>
      </c>
      <c r="AJ181" s="10" t="s">
        <v>281</v>
      </c>
      <c r="AK181" s="10">
        <v>0.41102916516607091</v>
      </c>
      <c r="AL181" s="10">
        <v>0.32645490708806513</v>
      </c>
      <c r="AM181" s="10">
        <v>4.4498059189725048</v>
      </c>
      <c r="AN181" s="10">
        <v>0.99029602008085427</v>
      </c>
      <c r="AO181" s="10">
        <v>1.0335061672918404</v>
      </c>
      <c r="AP181" s="10">
        <v>0.33429812022680455</v>
      </c>
      <c r="AQ181" s="10">
        <v>3.5702157237608447</v>
      </c>
      <c r="AR181" s="10">
        <v>1.8713596521739129</v>
      </c>
      <c r="AS181" s="10">
        <v>0.95001991598726687</v>
      </c>
      <c r="AT181" s="10">
        <v>5.2788798043812033</v>
      </c>
      <c r="AU181" s="10">
        <v>4.3677281297039166</v>
      </c>
      <c r="AV181" s="10">
        <v>0.40296561065319259</v>
      </c>
      <c r="AW181" s="10">
        <v>3.1037235867499122</v>
      </c>
      <c r="AX181" s="10">
        <v>1.566371868980315</v>
      </c>
      <c r="AY181" s="10">
        <v>2.0654512492513049</v>
      </c>
      <c r="AZ181" s="10">
        <v>5.2866013691805138</v>
      </c>
      <c r="BA181" s="10">
        <v>0.2384096916492453</v>
      </c>
      <c r="BB181" s="10" t="s">
        <v>281</v>
      </c>
      <c r="BC181" s="10">
        <v>2.7837278989039738</v>
      </c>
      <c r="BE181" s="81">
        <v>0.58135940994834301</v>
      </c>
      <c r="BF181" s="10">
        <v>7.7050000000000001</v>
      </c>
      <c r="BG181" s="81"/>
    </row>
    <row r="182" spans="1:61" x14ac:dyDescent="0.25">
      <c r="A182" s="54">
        <v>2014</v>
      </c>
      <c r="B182" s="10">
        <v>9.1272325153638576</v>
      </c>
      <c r="C182" s="10">
        <v>6.3150623782797366</v>
      </c>
      <c r="D182" s="10">
        <v>8.1136568520921113</v>
      </c>
      <c r="E182" s="10">
        <v>8.0199368279736092</v>
      </c>
      <c r="F182" s="10">
        <v>10.560804685619388</v>
      </c>
      <c r="G182" s="10">
        <v>11.001547470866026</v>
      </c>
      <c r="H182" s="10">
        <v>7.9283241226559218</v>
      </c>
      <c r="I182" s="10">
        <v>6.5518803812554083</v>
      </c>
      <c r="J182" s="10">
        <v>9.5986013971573581</v>
      </c>
      <c r="K182" s="10">
        <v>6.3765133808124039</v>
      </c>
      <c r="L182" s="10">
        <v>7.7567431858946945</v>
      </c>
      <c r="M182" s="10">
        <v>7.2029793656872592</v>
      </c>
      <c r="N182" s="10">
        <v>6.0543235372512312</v>
      </c>
      <c r="O182" s="10">
        <v>8.088962952994633</v>
      </c>
      <c r="P182" s="10">
        <v>7.9088006369609394</v>
      </c>
      <c r="Q182" s="10" t="s">
        <v>281</v>
      </c>
      <c r="R182" s="10">
        <v>10.288141237661574</v>
      </c>
      <c r="S182" s="10">
        <v>10.024569356576515</v>
      </c>
      <c r="T182" s="10">
        <v>5.0666169554878548</v>
      </c>
      <c r="U182" s="10">
        <v>9.524204361375757</v>
      </c>
      <c r="V182" s="10">
        <v>8.2192374899753435</v>
      </c>
      <c r="W182" s="10">
        <v>8.3148640560436071</v>
      </c>
      <c r="X182" s="10">
        <v>8.2645558429408847</v>
      </c>
      <c r="Y182" s="10">
        <v>6.7296486228258914</v>
      </c>
      <c r="Z182" s="10">
        <v>4.804378913133438</v>
      </c>
      <c r="AA182" s="10">
        <v>7.0717248835403979</v>
      </c>
      <c r="AB182" s="10">
        <v>6.3526375503100398</v>
      </c>
      <c r="AC182" s="10">
        <v>6.5491173672851071</v>
      </c>
      <c r="AD182" s="10">
        <v>7.089603425253415</v>
      </c>
      <c r="AE182" s="10">
        <v>5.3302607787970846</v>
      </c>
      <c r="AF182" s="10">
        <v>5.582524007494964</v>
      </c>
      <c r="AG182" s="10">
        <v>4.9295696210121474</v>
      </c>
      <c r="AH182" s="10">
        <v>3.7550449276001379</v>
      </c>
      <c r="AI182" s="10">
        <v>4.7266867123772025</v>
      </c>
      <c r="AJ182" s="10" t="s">
        <v>281</v>
      </c>
      <c r="AK182" s="10">
        <v>0.39939041977705347</v>
      </c>
      <c r="AL182" s="10">
        <v>0.31249160738713622</v>
      </c>
      <c r="AM182" s="10">
        <v>4.4962206167190741</v>
      </c>
      <c r="AN182" s="10">
        <v>1.0584861467306663</v>
      </c>
      <c r="AO182" s="10">
        <v>1.0663927763684935</v>
      </c>
      <c r="AP182" s="10">
        <v>0.16497445336277694</v>
      </c>
      <c r="AQ182" s="10">
        <v>3.5567495390760167</v>
      </c>
      <c r="AR182" s="10">
        <v>2.1585974631567031</v>
      </c>
      <c r="AS182" s="10">
        <v>0.99114526550244575</v>
      </c>
      <c r="AT182" s="10">
        <v>5.2841382064297333</v>
      </c>
      <c r="AU182" s="10">
        <v>4.3317537909816251</v>
      </c>
      <c r="AV182" s="10">
        <v>0.41827683371800933</v>
      </c>
      <c r="AW182" s="10">
        <v>3.0565508190588355</v>
      </c>
      <c r="AX182" s="10">
        <v>1.2786140232794181</v>
      </c>
      <c r="AY182" s="10">
        <v>2.0872599231754161</v>
      </c>
      <c r="AZ182" s="10">
        <v>5.2340778811576936</v>
      </c>
      <c r="BA182" s="10">
        <v>0.23953488372093024</v>
      </c>
      <c r="BB182" s="10" t="s">
        <v>281</v>
      </c>
      <c r="BC182" s="10">
        <v>2.7166769010908083</v>
      </c>
      <c r="BE182" s="81">
        <v>0.5869560916521277</v>
      </c>
      <c r="BF182" s="10">
        <v>7.47</v>
      </c>
      <c r="BG182" s="81"/>
      <c r="BH182" s="95"/>
      <c r="BI182" s="95"/>
    </row>
    <row r="183" spans="1:61" x14ac:dyDescent="0.25">
      <c r="A183" s="22">
        <v>2015</v>
      </c>
      <c r="B183" s="77" t="s">
        <v>281</v>
      </c>
      <c r="C183" s="77" t="s">
        <v>281</v>
      </c>
      <c r="D183" s="77" t="s">
        <v>281</v>
      </c>
      <c r="E183" s="77" t="s">
        <v>281</v>
      </c>
      <c r="F183" s="77" t="s">
        <v>281</v>
      </c>
      <c r="G183" s="77" t="s">
        <v>281</v>
      </c>
      <c r="H183" s="77" t="s">
        <v>281</v>
      </c>
      <c r="I183" s="77" t="s">
        <v>281</v>
      </c>
      <c r="J183" s="77" t="s">
        <v>281</v>
      </c>
      <c r="K183" s="77" t="s">
        <v>281</v>
      </c>
      <c r="L183" s="77" t="s">
        <v>281</v>
      </c>
      <c r="M183" s="77" t="s">
        <v>281</v>
      </c>
      <c r="N183" s="77" t="s">
        <v>281</v>
      </c>
      <c r="O183" s="77" t="s">
        <v>281</v>
      </c>
      <c r="P183" s="77" t="s">
        <v>281</v>
      </c>
      <c r="Q183" s="77" t="s">
        <v>281</v>
      </c>
      <c r="R183" s="77" t="s">
        <v>281</v>
      </c>
      <c r="S183" s="77" t="s">
        <v>281</v>
      </c>
      <c r="T183" s="77" t="s">
        <v>281</v>
      </c>
      <c r="U183" s="77" t="s">
        <v>281</v>
      </c>
      <c r="V183" s="77" t="s">
        <v>281</v>
      </c>
      <c r="W183" s="77" t="s">
        <v>281</v>
      </c>
      <c r="X183" s="77" t="s">
        <v>281</v>
      </c>
      <c r="Y183" s="77" t="s">
        <v>281</v>
      </c>
      <c r="Z183" s="77" t="s">
        <v>281</v>
      </c>
      <c r="AA183" s="77" t="s">
        <v>281</v>
      </c>
      <c r="AB183" s="77" t="s">
        <v>281</v>
      </c>
      <c r="AC183" s="77" t="s">
        <v>281</v>
      </c>
      <c r="AD183" s="77" t="s">
        <v>281</v>
      </c>
      <c r="AE183" s="77" t="s">
        <v>281</v>
      </c>
      <c r="AF183" s="77" t="s">
        <v>281</v>
      </c>
      <c r="AG183" s="77" t="s">
        <v>281</v>
      </c>
      <c r="AH183" s="77" t="s">
        <v>281</v>
      </c>
      <c r="AI183" s="77" t="s">
        <v>281</v>
      </c>
      <c r="AJ183" s="77" t="s">
        <v>281</v>
      </c>
      <c r="AK183" s="77" t="s">
        <v>281</v>
      </c>
      <c r="AL183" s="77" t="s">
        <v>281</v>
      </c>
      <c r="AM183" s="77" t="s">
        <v>281</v>
      </c>
      <c r="AN183" s="77" t="s">
        <v>281</v>
      </c>
      <c r="AO183" s="77" t="s">
        <v>281</v>
      </c>
      <c r="AP183" s="77" t="s">
        <v>281</v>
      </c>
      <c r="AQ183" s="77" t="s">
        <v>281</v>
      </c>
      <c r="AR183" s="77" t="s">
        <v>281</v>
      </c>
      <c r="AS183" s="77" t="s">
        <v>281</v>
      </c>
      <c r="AT183" s="77" t="s">
        <v>281</v>
      </c>
      <c r="AU183" s="77" t="s">
        <v>281</v>
      </c>
      <c r="AV183" s="77" t="s">
        <v>281</v>
      </c>
      <c r="AW183" s="77" t="s">
        <v>281</v>
      </c>
      <c r="AX183" s="77" t="s">
        <v>281</v>
      </c>
      <c r="AY183" s="77" t="s">
        <v>281</v>
      </c>
      <c r="AZ183" s="77" t="s">
        <v>281</v>
      </c>
      <c r="BA183" s="77" t="s">
        <v>281</v>
      </c>
      <c r="BB183" s="77" t="s">
        <v>281</v>
      </c>
      <c r="BC183" s="77" t="s">
        <v>281</v>
      </c>
      <c r="BE183" s="81" t="s">
        <v>281</v>
      </c>
      <c r="BG183" s="81"/>
      <c r="BH183" s="58"/>
      <c r="BI183" s="58"/>
    </row>
    <row r="185" spans="1:61" x14ac:dyDescent="0.25">
      <c r="P185" s="81"/>
      <c r="BF185" s="10"/>
    </row>
    <row r="186" spans="1:61" x14ac:dyDescent="0.25">
      <c r="P186" s="81"/>
      <c r="BF186" s="10"/>
    </row>
    <row r="187" spans="1:61" x14ac:dyDescent="0.25">
      <c r="P187" s="81"/>
    </row>
    <row r="188" spans="1:61" x14ac:dyDescent="0.25">
      <c r="P188" s="81"/>
    </row>
    <row r="189" spans="1:61" x14ac:dyDescent="0.25">
      <c r="P189" s="81"/>
    </row>
    <row r="190" spans="1:61" x14ac:dyDescent="0.25">
      <c r="P190" s="81"/>
    </row>
    <row r="191" spans="1:61" x14ac:dyDescent="0.25">
      <c r="P191" s="81"/>
    </row>
    <row r="192" spans="1:61" x14ac:dyDescent="0.25">
      <c r="P192" s="81"/>
    </row>
    <row r="193" spans="16:16" x14ac:dyDescent="0.25">
      <c r="P193" s="81"/>
    </row>
    <row r="194" spans="16:16" x14ac:dyDescent="0.25">
      <c r="P194" s="81"/>
    </row>
    <row r="195" spans="16:16" x14ac:dyDescent="0.25">
      <c r="P195" s="81"/>
    </row>
    <row r="196" spans="16:16" x14ac:dyDescent="0.25">
      <c r="P196" s="81"/>
    </row>
    <row r="197" spans="16:16" x14ac:dyDescent="0.25">
      <c r="P197" s="81"/>
    </row>
    <row r="198" spans="16:16" x14ac:dyDescent="0.25">
      <c r="P198" s="81"/>
    </row>
    <row r="199" spans="16:16" x14ac:dyDescent="0.25">
      <c r="P199" s="81"/>
    </row>
    <row r="200" spans="16:16" x14ac:dyDescent="0.25">
      <c r="P200" s="81"/>
    </row>
    <row r="201" spans="16:16" x14ac:dyDescent="0.25">
      <c r="P201" s="81"/>
    </row>
    <row r="202" spans="16:16" x14ac:dyDescent="0.25">
      <c r="P202" s="81"/>
    </row>
    <row r="203" spans="16:16" x14ac:dyDescent="0.25">
      <c r="P203" s="81"/>
    </row>
    <row r="204" spans="16:16" x14ac:dyDescent="0.25">
      <c r="P204" s="81"/>
    </row>
    <row r="205" spans="16:16" x14ac:dyDescent="0.25">
      <c r="P205" s="81"/>
    </row>
    <row r="206" spans="16:16" x14ac:dyDescent="0.25">
      <c r="P206" s="81"/>
    </row>
    <row r="207" spans="16:16" x14ac:dyDescent="0.25">
      <c r="P207" s="81"/>
    </row>
    <row r="208" spans="16:16" x14ac:dyDescent="0.25">
      <c r="P208" s="81"/>
    </row>
    <row r="209" spans="16:16" x14ac:dyDescent="0.25">
      <c r="P209" s="81"/>
    </row>
    <row r="210" spans="16:16" x14ac:dyDescent="0.25">
      <c r="P210" s="81"/>
    </row>
    <row r="211" spans="16:16" x14ac:dyDescent="0.25">
      <c r="P211" s="81"/>
    </row>
    <row r="212" spans="16:16" x14ac:dyDescent="0.25">
      <c r="P212" s="81"/>
    </row>
    <row r="213" spans="16:16" x14ac:dyDescent="0.25">
      <c r="P213" s="81"/>
    </row>
    <row r="214" spans="16:16" x14ac:dyDescent="0.25">
      <c r="P214" s="81"/>
    </row>
    <row r="215" spans="16:16" x14ac:dyDescent="0.25">
      <c r="P215" s="81"/>
    </row>
    <row r="216" spans="16:16" x14ac:dyDescent="0.25">
      <c r="P216" s="81"/>
    </row>
    <row r="217" spans="16:16" x14ac:dyDescent="0.25">
      <c r="P217" s="81"/>
    </row>
    <row r="218" spans="16:16" x14ac:dyDescent="0.25">
      <c r="P218" s="81"/>
    </row>
    <row r="219" spans="16:16" x14ac:dyDescent="0.25">
      <c r="P219" s="81"/>
    </row>
    <row r="220" spans="16:16" x14ac:dyDescent="0.25">
      <c r="P220" s="81"/>
    </row>
    <row r="221" spans="16:16" x14ac:dyDescent="0.25">
      <c r="P221" s="81"/>
    </row>
    <row r="222" spans="16:16" x14ac:dyDescent="0.25">
      <c r="P222" s="81"/>
    </row>
    <row r="223" spans="16:16" x14ac:dyDescent="0.25">
      <c r="P223" s="81"/>
    </row>
    <row r="224" spans="16:16" x14ac:dyDescent="0.25">
      <c r="P224" s="81"/>
    </row>
    <row r="225" spans="16:16" x14ac:dyDescent="0.25">
      <c r="P225" s="81"/>
    </row>
    <row r="226" spans="16:16" x14ac:dyDescent="0.25">
      <c r="P226" s="81"/>
    </row>
    <row r="227" spans="16:16" x14ac:dyDescent="0.25">
      <c r="P227" s="81"/>
    </row>
  </sheetData>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36">
    <tabColor theme="7" tint="0.59999389629810485"/>
  </sheetPr>
  <dimension ref="A1:CR17"/>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2" max="94" width="8.7109375" customWidth="1"/>
    <col min="96" max="96" width="9.140625" style="77" bestFit="1" customWidth="1"/>
  </cols>
  <sheetData>
    <row r="1" spans="1:96" x14ac:dyDescent="0.25">
      <c r="A1" s="7" t="s">
        <v>427</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96" x14ac:dyDescent="0.25">
      <c r="A2" s="1" t="s">
        <v>39</v>
      </c>
      <c r="B2" s="4" t="s">
        <v>254</v>
      </c>
      <c r="C2" s="4" t="s">
        <v>255</v>
      </c>
      <c r="D2" s="4" t="s">
        <v>42</v>
      </c>
      <c r="E2" s="4" t="s">
        <v>47</v>
      </c>
      <c r="F2" s="4" t="s">
        <v>274</v>
      </c>
      <c r="G2" s="4" t="s">
        <v>52</v>
      </c>
      <c r="H2" s="4" t="s">
        <v>53</v>
      </c>
      <c r="I2" s="4" t="s">
        <v>54</v>
      </c>
      <c r="J2" s="4" t="s">
        <v>55</v>
      </c>
      <c r="K2" s="4" t="s">
        <v>60</v>
      </c>
      <c r="L2" s="4" t="s">
        <v>67</v>
      </c>
      <c r="M2" s="4" t="s">
        <v>69</v>
      </c>
      <c r="N2" s="4" t="s">
        <v>71</v>
      </c>
      <c r="O2" s="4" t="s">
        <v>73</v>
      </c>
      <c r="P2" s="4" t="s">
        <v>75</v>
      </c>
      <c r="Q2" s="4" t="s">
        <v>77</v>
      </c>
      <c r="R2" s="4" t="s">
        <v>81</v>
      </c>
      <c r="S2" s="4" t="s">
        <v>83</v>
      </c>
      <c r="T2" s="4" t="s">
        <v>256</v>
      </c>
      <c r="U2" s="4" t="s">
        <v>84</v>
      </c>
      <c r="V2" s="4" t="s">
        <v>85</v>
      </c>
      <c r="W2" s="4" t="s">
        <v>257</v>
      </c>
      <c r="X2" s="4" t="s">
        <v>87</v>
      </c>
      <c r="Y2" s="4" t="s">
        <v>88</v>
      </c>
      <c r="Z2" s="4" t="s">
        <v>89</v>
      </c>
      <c r="AA2" s="4" t="s">
        <v>90</v>
      </c>
      <c r="AB2" s="4" t="s">
        <v>91</v>
      </c>
      <c r="AC2" s="4" t="s">
        <v>92</v>
      </c>
      <c r="AD2" s="4" t="s">
        <v>93</v>
      </c>
      <c r="AE2" s="4" t="s">
        <v>94</v>
      </c>
      <c r="AF2" s="4" t="s">
        <v>96</v>
      </c>
      <c r="AG2" s="4" t="s">
        <v>97</v>
      </c>
      <c r="AH2" s="4" t="s">
        <v>98</v>
      </c>
      <c r="AI2" s="4" t="s">
        <v>101</v>
      </c>
      <c r="AJ2" s="4" t="s">
        <v>102</v>
      </c>
      <c r="AK2" s="4" t="s">
        <v>103</v>
      </c>
      <c r="AL2" s="4" t="s">
        <v>104</v>
      </c>
      <c r="AM2" s="4" t="s">
        <v>105</v>
      </c>
      <c r="AN2" s="4" t="s">
        <v>106</v>
      </c>
      <c r="AO2" s="4" t="s">
        <v>107</v>
      </c>
      <c r="AP2" s="4" t="s">
        <v>258</v>
      </c>
      <c r="AQ2" s="4" t="s">
        <v>110</v>
      </c>
      <c r="AR2" s="4" t="s">
        <v>116</v>
      </c>
      <c r="AS2" s="4" t="s">
        <v>117</v>
      </c>
      <c r="AT2" s="4" t="s">
        <v>120</v>
      </c>
      <c r="AU2" s="4" t="s">
        <v>121</v>
      </c>
      <c r="AV2" s="4" t="s">
        <v>122</v>
      </c>
      <c r="AW2" s="4" t="s">
        <v>126</v>
      </c>
      <c r="AX2" s="4" t="s">
        <v>127</v>
      </c>
      <c r="AY2" s="4" t="s">
        <v>132</v>
      </c>
      <c r="AZ2" s="4" t="s">
        <v>138</v>
      </c>
      <c r="BA2" s="4" t="s">
        <v>142</v>
      </c>
      <c r="BB2" s="4" t="s">
        <v>150</v>
      </c>
      <c r="BC2" s="4" t="s">
        <v>152</v>
      </c>
      <c r="BD2" s="4" t="s">
        <v>259</v>
      </c>
      <c r="BE2" s="4" t="s">
        <v>153</v>
      </c>
      <c r="BF2" s="4" t="s">
        <v>160</v>
      </c>
      <c r="BG2" s="4" t="s">
        <v>169</v>
      </c>
      <c r="BH2" s="4" t="s">
        <v>178</v>
      </c>
      <c r="BI2" s="4" t="s">
        <v>180</v>
      </c>
      <c r="BJ2" s="4" t="s">
        <v>182</v>
      </c>
      <c r="BK2" s="4" t="s">
        <v>193</v>
      </c>
      <c r="BL2" s="4" t="s">
        <v>197</v>
      </c>
      <c r="BM2" s="4" t="s">
        <v>203</v>
      </c>
      <c r="BN2" s="4" t="s">
        <v>208</v>
      </c>
      <c r="BO2" s="4" t="s">
        <v>215</v>
      </c>
      <c r="BP2" s="4" t="s">
        <v>217</v>
      </c>
      <c r="BQ2" s="4" t="s">
        <v>260</v>
      </c>
      <c r="BR2" s="4" t="s">
        <v>221</v>
      </c>
      <c r="BS2" s="4" t="s">
        <v>271</v>
      </c>
      <c r="BT2" s="4" t="s">
        <v>261</v>
      </c>
      <c r="BU2" s="4" t="s">
        <v>223</v>
      </c>
      <c r="BV2" s="4" t="s">
        <v>224</v>
      </c>
      <c r="BW2" s="4" t="s">
        <v>226</v>
      </c>
      <c r="BX2" s="4" t="s">
        <v>227</v>
      </c>
      <c r="BY2" s="4" t="s">
        <v>228</v>
      </c>
      <c r="BZ2" s="4" t="s">
        <v>229</v>
      </c>
      <c r="CA2" s="4" t="s">
        <v>230</v>
      </c>
      <c r="CB2" s="4" t="s">
        <v>232</v>
      </c>
      <c r="CC2" s="4" t="s">
        <v>233</v>
      </c>
      <c r="CD2" s="4" t="s">
        <v>238</v>
      </c>
      <c r="CE2" s="4" t="s">
        <v>239</v>
      </c>
      <c r="CF2" s="4" t="s">
        <v>240</v>
      </c>
      <c r="CG2" s="4" t="s">
        <v>241</v>
      </c>
      <c r="CH2" s="4" t="s">
        <v>242</v>
      </c>
      <c r="CI2" s="4" t="s">
        <v>243</v>
      </c>
      <c r="CJ2" s="4" t="s">
        <v>244</v>
      </c>
      <c r="CK2" s="4" t="s">
        <v>245</v>
      </c>
      <c r="CL2" s="4" t="s">
        <v>248</v>
      </c>
      <c r="CM2" s="4" t="s">
        <v>249</v>
      </c>
      <c r="CN2" s="4" t="s">
        <v>250</v>
      </c>
      <c r="CO2" s="4" t="s">
        <v>251</v>
      </c>
      <c r="CP2" s="4" t="s">
        <v>252</v>
      </c>
      <c r="CQ2" s="18"/>
      <c r="CR2" s="79" t="s">
        <v>428</v>
      </c>
    </row>
    <row r="3" spans="1:96" x14ac:dyDescent="0.25">
      <c r="A3" s="1" t="s">
        <v>24</v>
      </c>
      <c r="B3" s="84">
        <f>IFERROR('1.32 Spirits consump (value)'!B3/'1.40 Alcohol consump (value)'!B3,"")</f>
        <v>0.32828124425046068</v>
      </c>
      <c r="C3" s="84"/>
      <c r="D3" s="84">
        <f>IFERROR('1.32 Spirits consump (value)'!D3/'1.40 Alcohol consump (value)'!D3,"")</f>
        <v>0.60413153456998314</v>
      </c>
      <c r="E3" s="84">
        <f>IFERROR('1.32 Spirits consump (value)'!E3/'1.40 Alcohol consump (value)'!E3,"")</f>
        <v>0.66476664620636172</v>
      </c>
      <c r="F3" s="84">
        <f>IFERROR('1.32 Spirits consump (value)'!F3/'1.40 Alcohol consump (value)'!F3,"")</f>
        <v>0.22403480152256661</v>
      </c>
      <c r="G3" s="84">
        <f>IFERROR('1.32 Spirits consump (value)'!G3/'1.40 Alcohol consump (value)'!G3,"")</f>
        <v>0.87421110950522718</v>
      </c>
      <c r="H3" s="84">
        <f>IFERROR('1.32 Spirits consump (value)'!H3/'1.40 Alcohol consump (value)'!H3,"")</f>
        <v>0.13290615957007026</v>
      </c>
      <c r="I3" s="84">
        <f>IFERROR('1.32 Spirits consump (value)'!I3/'1.40 Alcohol consump (value)'!I3,"")</f>
        <v>0.23749235243525063</v>
      </c>
      <c r="J3" s="84">
        <f>IFERROR('1.32 Spirits consump (value)'!J3/'1.40 Alcohol consump (value)'!J3,"")</f>
        <v>0.47256438969764836</v>
      </c>
      <c r="K3" s="84">
        <f>IFERROR('1.32 Spirits consump (value)'!K3/'1.40 Alcohol consump (value)'!K3,"")</f>
        <v>0.26204225352112676</v>
      </c>
      <c r="L3" s="84">
        <f>IFERROR('1.32 Spirits consump (value)'!L3/'1.40 Alcohol consump (value)'!L3,"")</f>
        <v>0.75311438278595699</v>
      </c>
      <c r="M3" s="84">
        <f>IFERROR('1.32 Spirits consump (value)'!M3/'1.40 Alcohol consump (value)'!M3,"")</f>
        <v>0.42782491721854299</v>
      </c>
      <c r="N3" s="84">
        <f>IFERROR('1.32 Spirits consump (value)'!N3/'1.40 Alcohol consump (value)'!N3,"")</f>
        <v>0.24588260135135137</v>
      </c>
      <c r="O3" s="84">
        <f>IFERROR('1.32 Spirits consump (value)'!O3/'1.40 Alcohol consump (value)'!O3,"")</f>
        <v>0.50939007810625647</v>
      </c>
      <c r="P3" s="84">
        <f>IFERROR('1.32 Spirits consump (value)'!P3/'1.40 Alcohol consump (value)'!P3,"")</f>
        <v>0.40892941733775462</v>
      </c>
      <c r="Q3" s="84">
        <f>IFERROR('1.32 Spirits consump (value)'!Q3/'1.40 Alcohol consump (value)'!Q3,"")</f>
        <v>0.53046492581376303</v>
      </c>
      <c r="R3" s="84">
        <f>IFERROR('1.32 Spirits consump (value)'!R3/'1.40 Alcohol consump (value)'!R3,"")</f>
        <v>0.80218462768083121</v>
      </c>
      <c r="S3" s="84">
        <f>IFERROR('1.32 Spirits consump (value)'!S3/'1.40 Alcohol consump (value)'!S3,"")</f>
        <v>8.8982547785824526E-2</v>
      </c>
      <c r="T3" s="84">
        <f>IFERROR('1.32 Spirits consump (value)'!T3/'1.40 Alcohol consump (value)'!T3,"")</f>
        <v>0.18233010149633297</v>
      </c>
      <c r="U3" s="84">
        <f>IFERROR('1.32 Spirits consump (value)'!U3/'1.40 Alcohol consump (value)'!U3,"")</f>
        <v>0.17427091277250373</v>
      </c>
      <c r="V3" s="84">
        <f>IFERROR('1.32 Spirits consump (value)'!V3/'1.40 Alcohol consump (value)'!V3,"")</f>
        <v>0.23328899235118059</v>
      </c>
      <c r="W3" s="84">
        <f>IFERROR('1.32 Spirits consump (value)'!W3/'1.40 Alcohol consump (value)'!W3,"")</f>
        <v>0.42132649146364859</v>
      </c>
      <c r="X3" s="84">
        <f>IFERROR('1.32 Spirits consump (value)'!X3/'1.40 Alcohol consump (value)'!X3,"")</f>
        <v>0.44808008366950547</v>
      </c>
      <c r="Y3" s="84">
        <f>IFERROR('1.32 Spirits consump (value)'!Y3/'1.40 Alcohol consump (value)'!Y3,"")</f>
        <v>0.24312668463611864</v>
      </c>
      <c r="Z3" s="84">
        <f>IFERROR('1.32 Spirits consump (value)'!Z3/'1.40 Alcohol consump (value)'!Z3,"")</f>
        <v>0.32247442079266142</v>
      </c>
      <c r="AA3" s="84">
        <f>IFERROR('1.32 Spirits consump (value)'!AA3/'1.40 Alcohol consump (value)'!AA3,"")</f>
        <v>0.21191586251761899</v>
      </c>
      <c r="AB3" s="84">
        <f>IFERROR('1.32 Spirits consump (value)'!AB3/'1.40 Alcohol consump (value)'!AB3,"")</f>
        <v>0.32742705155284363</v>
      </c>
      <c r="AC3" s="84">
        <f>IFERROR('1.32 Spirits consump (value)'!AC3/'1.40 Alcohol consump (value)'!AC3,"")</f>
        <v>0.60880538418395957</v>
      </c>
      <c r="AD3" s="84">
        <f>IFERROR('1.32 Spirits consump (value)'!AD3/'1.40 Alcohol consump (value)'!AD3,"")</f>
        <v>0.27383939774153071</v>
      </c>
      <c r="AE3" s="84">
        <f>IFERROR('1.32 Spirits consump (value)'!AE3/'1.40 Alcohol consump (value)'!AE3,"")</f>
        <v>0.37364247543526979</v>
      </c>
      <c r="AF3" s="84">
        <f>IFERROR('1.32 Spirits consump (value)'!AF3/'1.40 Alcohol consump (value)'!AF3,"")</f>
        <v>0.66301886792452824</v>
      </c>
      <c r="AG3" s="84">
        <f>IFERROR('1.32 Spirits consump (value)'!AG3/'1.40 Alcohol consump (value)'!AG3,"")</f>
        <v>0.30318998776700856</v>
      </c>
      <c r="AH3" s="84">
        <f>IFERROR('1.32 Spirits consump (value)'!AH3/'1.40 Alcohol consump (value)'!AH3,"")</f>
        <v>0.14586846543001689</v>
      </c>
      <c r="AI3" s="84">
        <f>IFERROR('1.32 Spirits consump (value)'!AI3/'1.40 Alcohol consump (value)'!AI3,"")</f>
        <v>0.37124208860759494</v>
      </c>
      <c r="AJ3" s="84">
        <f>IFERROR('1.32 Spirits consump (value)'!AJ3/'1.40 Alcohol consump (value)'!AJ3,"")</f>
        <v>0.22110389610389611</v>
      </c>
      <c r="AK3" s="84">
        <f>IFERROR('1.32 Spirits consump (value)'!AK3/'1.40 Alcohol consump (value)'!AK3,"")</f>
        <v>0.54202219373093419</v>
      </c>
      <c r="AL3" s="84">
        <f>IFERROR('1.32 Spirits consump (value)'!AL3/'1.40 Alcohol consump (value)'!AL3,"")</f>
        <v>0.27711888921029793</v>
      </c>
      <c r="AM3" s="84">
        <f>IFERROR('1.32 Spirits consump (value)'!AM3/'1.40 Alcohol consump (value)'!AM3,"")</f>
        <v>0.44540727902946275</v>
      </c>
      <c r="AN3" s="84">
        <f>IFERROR('1.32 Spirits consump (value)'!AN3/'1.40 Alcohol consump (value)'!AN3,"")</f>
        <v>0.27794458265419919</v>
      </c>
      <c r="AO3" s="84">
        <f>IFERROR('1.32 Spirits consump (value)'!AO3/'1.40 Alcohol consump (value)'!AO3,"")</f>
        <v>0.30504257965744902</v>
      </c>
      <c r="AP3" s="84">
        <f>IFERROR('1.32 Spirits consump (value)'!AP3/'1.40 Alcohol consump (value)'!AP3,"")</f>
        <v>0.31678552173699942</v>
      </c>
      <c r="AQ3" s="84">
        <f>IFERROR('1.32 Spirits consump (value)'!AQ3/'1.40 Alcohol consump (value)'!AQ3,"")</f>
        <v>0.10047156886780209</v>
      </c>
      <c r="AR3" s="84">
        <f>IFERROR('1.32 Spirits consump (value)'!AR3/'1.40 Alcohol consump (value)'!AR3,"")</f>
        <v>0.14050785973397822</v>
      </c>
      <c r="AS3" s="84">
        <f>IFERROR('1.32 Spirits consump (value)'!AS3/'1.40 Alcohol consump (value)'!AS3,"")</f>
        <v>0.41383695296057932</v>
      </c>
      <c r="AT3" s="84">
        <f>IFERROR('1.32 Spirits consump (value)'!AT3/'1.40 Alcohol consump (value)'!AT3,"")</f>
        <v>0.29666457876605073</v>
      </c>
      <c r="AU3" s="84">
        <f>IFERROR('1.32 Spirits consump (value)'!AU3/'1.40 Alcohol consump (value)'!AU3,"")</f>
        <v>0.31258576749656924</v>
      </c>
      <c r="AV3" s="84">
        <f>IFERROR('1.32 Spirits consump (value)'!AV3/'1.40 Alcohol consump (value)'!AV3,"")</f>
        <v>0.27659865808571821</v>
      </c>
      <c r="AW3" s="84">
        <f>IFERROR('1.32 Spirits consump (value)'!AW3/'1.40 Alcohol consump (value)'!AW3,"")</f>
        <v>0.32151546750086896</v>
      </c>
      <c r="AX3" s="84">
        <f>IFERROR('1.32 Spirits consump (value)'!AX3/'1.40 Alcohol consump (value)'!AX3,"")</f>
        <v>0.23256814921090385</v>
      </c>
      <c r="AY3" s="84">
        <f>IFERROR('1.32 Spirits consump (value)'!AY3/'1.40 Alcohol consump (value)'!AY3,"")</f>
        <v>0.52565618349491616</v>
      </c>
      <c r="AZ3" s="84">
        <f>IFERROR('1.32 Spirits consump (value)'!AZ3/'1.40 Alcohol consump (value)'!AZ3,"")</f>
        <v>0.30434947685865688</v>
      </c>
      <c r="BA3" s="84">
        <f>IFERROR('1.32 Spirits consump (value)'!BA3/'1.40 Alcohol consump (value)'!BA3,"")</f>
        <v>0.13980506822612088</v>
      </c>
      <c r="BB3" s="84">
        <f>IFERROR('1.32 Spirits consump (value)'!BB3/'1.40 Alcohol consump (value)'!BB3,"")</f>
        <v>0.16211523283346488</v>
      </c>
      <c r="BC3" s="84">
        <f>IFERROR('1.32 Spirits consump (value)'!BC3/'1.40 Alcohol consump (value)'!BC3,"")</f>
        <v>0.305544323668625</v>
      </c>
      <c r="BD3" s="84">
        <f>IFERROR('1.32 Spirits consump (value)'!BD3/'1.40 Alcohol consump (value)'!BD3,"")</f>
        <v>0.24022881504566859</v>
      </c>
      <c r="BE3" s="84">
        <f>IFERROR('1.32 Spirits consump (value)'!BE3/'1.40 Alcohol consump (value)'!BE3,"")</f>
        <v>0.20082749840865691</v>
      </c>
      <c r="BF3" s="84">
        <f>IFERROR('1.32 Spirits consump (value)'!BF3/'1.40 Alcohol consump (value)'!BF3,"")</f>
        <v>4.1512345679012345E-2</v>
      </c>
      <c r="BG3" s="84">
        <f>IFERROR('1.32 Spirits consump (value)'!BG3/'1.40 Alcohol consump (value)'!BG3,"")</f>
        <v>0.36904285142170606</v>
      </c>
      <c r="BH3" s="84" t="str">
        <f>IFERROR('1.32 Spirits consump (value)'!BH3/'1.40 Alcohol consump (value)'!BH3,"")</f>
        <v/>
      </c>
      <c r="BI3" s="84">
        <f>IFERROR('1.32 Spirits consump (value)'!BI3/'1.40 Alcohol consump (value)'!BI3,"")</f>
        <v>0.39251153115673326</v>
      </c>
      <c r="BJ3" s="84">
        <f>IFERROR('1.32 Spirits consump (value)'!BJ3/'1.40 Alcohol consump (value)'!BJ3,"")</f>
        <v>5.0526050526050532E-2</v>
      </c>
      <c r="BK3" s="84">
        <f>IFERROR('1.32 Spirits consump (value)'!BK3/'1.40 Alcohol consump (value)'!BK3,"")</f>
        <v>0.20004906169508155</v>
      </c>
      <c r="BL3" s="84">
        <f>IFERROR('1.32 Spirits consump (value)'!BL3/'1.40 Alcohol consump (value)'!BL3,"")</f>
        <v>0.11828901154039137</v>
      </c>
      <c r="BM3" s="84" t="str">
        <f>IFERROR('1.32 Spirits consump (value)'!BM3/'1.40 Alcohol consump (value)'!BM3,"")</f>
        <v/>
      </c>
      <c r="BN3" s="84">
        <f>IFERROR('1.32 Spirits consump (value)'!BN3/'1.40 Alcohol consump (value)'!BN3,"")</f>
        <v>0.31847294925118214</v>
      </c>
      <c r="BO3" s="84">
        <f>IFERROR('1.32 Spirits consump (value)'!BO3/'1.40 Alcohol consump (value)'!BO3,"")</f>
        <v>0.16203083109919572</v>
      </c>
      <c r="BP3" s="84">
        <f>IFERROR('1.32 Spirits consump (value)'!BP3/'1.40 Alcohol consump (value)'!BP3,"")</f>
        <v>0.70847153123272522</v>
      </c>
      <c r="BQ3" s="84">
        <f>IFERROR('1.32 Spirits consump (value)'!BQ3/'1.40 Alcohol consump (value)'!BQ3,"")</f>
        <v>0.29214092255996627</v>
      </c>
      <c r="BR3" s="84">
        <f>IFERROR('1.32 Spirits consump (value)'!BR3/'1.40 Alcohol consump (value)'!BR3,"")</f>
        <v>0.24894106489461915</v>
      </c>
      <c r="BS3" s="84">
        <f>IFERROR('1.32 Spirits consump (value)'!BS3/'1.40 Alcohol consump (value)'!BS3,"")</f>
        <v>0.29750427622419351</v>
      </c>
      <c r="BT3" s="84">
        <f>IFERROR('1.32 Spirits consump (value)'!BT3/'1.40 Alcohol consump (value)'!BT3,"")</f>
        <v>0.25023273640090599</v>
      </c>
      <c r="BU3" s="84">
        <f>IFERROR('1.32 Spirits consump (value)'!BU3/'1.40 Alcohol consump (value)'!BU3,"")</f>
        <v>0.15255490772749947</v>
      </c>
      <c r="BV3" s="84">
        <f>IFERROR('1.32 Spirits consump (value)'!BV3/'1.40 Alcohol consump (value)'!BV3,"")</f>
        <v>0.11841073878110915</v>
      </c>
      <c r="BW3" s="84">
        <f>IFERROR('1.32 Spirits consump (value)'!BW3/'1.40 Alcohol consump (value)'!BW3,"")</f>
        <v>0.17581042090970808</v>
      </c>
      <c r="BX3" s="84">
        <f>IFERROR('1.32 Spirits consump (value)'!BX3/'1.40 Alcohol consump (value)'!BX3,"")</f>
        <v>0.27570030826966896</v>
      </c>
      <c r="BY3" s="84">
        <f>IFERROR('1.32 Spirits consump (value)'!BY3/'1.40 Alcohol consump (value)'!BY3,"")</f>
        <v>0.27837285981825594</v>
      </c>
      <c r="BZ3" s="84">
        <f>IFERROR('1.32 Spirits consump (value)'!BZ3/'1.40 Alcohol consump (value)'!BZ3,"")</f>
        <v>0.26342763143569209</v>
      </c>
      <c r="CA3" s="84">
        <f>IFERROR('1.32 Spirits consump (value)'!CA3/'1.40 Alcohol consump (value)'!CA3,"")</f>
        <v>0.28226176452352908</v>
      </c>
      <c r="CB3" s="84">
        <f>IFERROR('1.32 Spirits consump (value)'!CB3/'1.40 Alcohol consump (value)'!CB3,"")</f>
        <v>0.20642326684552276</v>
      </c>
      <c r="CC3" s="84">
        <f>IFERROR('1.32 Spirits consump (value)'!CC3/'1.40 Alcohol consump (value)'!CC3,"")</f>
        <v>0.29501160187925851</v>
      </c>
      <c r="CD3" s="84">
        <f>IFERROR('1.32 Spirits consump (value)'!CD3/'1.40 Alcohol consump (value)'!CD3,"")</f>
        <v>0.28138367831649919</v>
      </c>
      <c r="CE3" s="84">
        <f>IFERROR('1.32 Spirits consump (value)'!CE3/'1.40 Alcohol consump (value)'!CE3,"")</f>
        <v>0.19260002432202361</v>
      </c>
      <c r="CF3" s="84">
        <f>IFERROR('1.32 Spirits consump (value)'!CF3/'1.40 Alcohol consump (value)'!CF3,"")</f>
        <v>0.13215138941280019</v>
      </c>
      <c r="CG3" s="84">
        <f>IFERROR('1.32 Spirits consump (value)'!CG3/'1.40 Alcohol consump (value)'!CG3,"")</f>
        <v>0.34457891766476456</v>
      </c>
      <c r="CH3" s="84">
        <f>IFERROR('1.32 Spirits consump (value)'!CH3/'1.40 Alcohol consump (value)'!CH3,"")</f>
        <v>0.24265700867627157</v>
      </c>
      <c r="CI3" s="84">
        <f>IFERROR('1.32 Spirits consump (value)'!CI3/'1.40 Alcohol consump (value)'!CI3,"")</f>
        <v>0.12496206252096544</v>
      </c>
      <c r="CJ3" s="84">
        <f>IFERROR('1.32 Spirits consump (value)'!CJ3/'1.40 Alcohol consump (value)'!CJ3,"")</f>
        <v>0.33342947793481398</v>
      </c>
      <c r="CK3" s="84">
        <f>IFERROR('1.32 Spirits consump (value)'!CK3/'1.40 Alcohol consump (value)'!CK3,"")</f>
        <v>0.20994398365708758</v>
      </c>
      <c r="CL3" s="84">
        <f>IFERROR('1.32 Spirits consump (value)'!CL3/'1.40 Alcohol consump (value)'!CL3,"")</f>
        <v>0.13154482896178979</v>
      </c>
      <c r="CM3" s="84">
        <f>IFERROR('1.32 Spirits consump (value)'!CM3/'1.40 Alcohol consump (value)'!CM3,"")</f>
        <v>0.22447992259312857</v>
      </c>
      <c r="CN3" s="84">
        <f>IFERROR('1.32 Spirits consump (value)'!CN3/'1.40 Alcohol consump (value)'!CN3,"")</f>
        <v>0.40630158089718571</v>
      </c>
      <c r="CO3" s="84">
        <f>IFERROR('1.32 Spirits consump (value)'!CO3/'1.40 Alcohol consump (value)'!CO3,"")</f>
        <v>0.14086315600241411</v>
      </c>
      <c r="CP3" s="84">
        <f>IFERROR('1.32 Spirits consump (value)'!CP3/'1.40 Alcohol consump (value)'!CP3,"")</f>
        <v>0.49231549581536971</v>
      </c>
      <c r="CQ3" s="18"/>
      <c r="CR3" s="89">
        <f t="shared" ref="CR3:CR17" si="0">STDEVA(D3:S3,U3:V3,X3:AO3,AQ3:BC3,BE3:BP3,BR3:BS3,BU3:CP3)/AVERAGE(D3:S3,U3:V3,X3:AO3,AQ3:BC3,BE3:BP3,BR3:BS3,BU3:CP3)</f>
        <v>0.57053438627613573</v>
      </c>
    </row>
    <row r="4" spans="1:96" x14ac:dyDescent="0.25">
      <c r="A4" s="1" t="s">
        <v>25</v>
      </c>
      <c r="B4" s="84">
        <f>IFERROR('1.32 Spirits consump (value)'!B4/'1.40 Alcohol consump (value)'!B4,"")</f>
        <v>0.32739566274017246</v>
      </c>
      <c r="C4" s="84">
        <f>IFERROR('1.32 Spirits consump (value)'!C4/'1.40 Alcohol consump (value)'!C4,"")</f>
        <v>0.45339173306763209</v>
      </c>
      <c r="D4" s="84">
        <f>IFERROR('1.32 Spirits consump (value)'!D4/'1.40 Alcohol consump (value)'!D4,"")</f>
        <v>0.59836734693877547</v>
      </c>
      <c r="E4" s="84">
        <f>IFERROR('1.32 Spirits consump (value)'!E4/'1.40 Alcohol consump (value)'!E4,"")</f>
        <v>0.63708935573263414</v>
      </c>
      <c r="F4" s="84">
        <f>IFERROR('1.32 Spirits consump (value)'!F4/'1.40 Alcohol consump (value)'!F4,"")</f>
        <v>0.2208504801097394</v>
      </c>
      <c r="G4" s="84">
        <f>IFERROR('1.32 Spirits consump (value)'!G4/'1.40 Alcohol consump (value)'!G4,"")</f>
        <v>0.87296483122344237</v>
      </c>
      <c r="H4" s="84">
        <f>IFERROR('1.32 Spirits consump (value)'!H4/'1.40 Alcohol consump (value)'!H4,"")</f>
        <v>0.14570189274447951</v>
      </c>
      <c r="I4" s="84">
        <f>IFERROR('1.32 Spirits consump (value)'!I4/'1.40 Alcohol consump (value)'!I4,"")</f>
        <v>0.24898735047272783</v>
      </c>
      <c r="J4" s="84">
        <f>IFERROR('1.32 Spirits consump (value)'!J4/'1.40 Alcohol consump (value)'!J4,"")</f>
        <v>0.43967993434550678</v>
      </c>
      <c r="K4" s="84">
        <f>IFERROR('1.32 Spirits consump (value)'!K4/'1.40 Alcohol consump (value)'!K4,"")</f>
        <v>0.26844064525024131</v>
      </c>
      <c r="L4" s="84">
        <f>IFERROR('1.32 Spirits consump (value)'!L4/'1.40 Alcohol consump (value)'!L4,"")</f>
        <v>0.75278622087132729</v>
      </c>
      <c r="M4" s="84">
        <f>IFERROR('1.32 Spirits consump (value)'!M4/'1.40 Alcohol consump (value)'!M4,"")</f>
        <v>0.41122479687029789</v>
      </c>
      <c r="N4" s="84">
        <f>IFERROR('1.32 Spirits consump (value)'!N4/'1.40 Alcohol consump (value)'!N4,"")</f>
        <v>0.24497126436781605</v>
      </c>
      <c r="O4" s="84">
        <f>IFERROR('1.32 Spirits consump (value)'!O4/'1.40 Alcohol consump (value)'!O4,"")</f>
        <v>0.50764455616727744</v>
      </c>
      <c r="P4" s="84">
        <f>IFERROR('1.32 Spirits consump (value)'!P4/'1.40 Alcohol consump (value)'!P4,"")</f>
        <v>0.41726286637433646</v>
      </c>
      <c r="Q4" s="84">
        <f>IFERROR('1.32 Spirits consump (value)'!Q4/'1.40 Alcohol consump (value)'!Q4,"")</f>
        <v>0.50168321972298047</v>
      </c>
      <c r="R4" s="84">
        <f>IFERROR('1.32 Spirits consump (value)'!R4/'1.40 Alcohol consump (value)'!R4,"")</f>
        <v>0.7990685941593092</v>
      </c>
      <c r="S4" s="84">
        <f>IFERROR('1.32 Spirits consump (value)'!S4/'1.40 Alcohol consump (value)'!S4,"")</f>
        <v>8.2425031180521663E-2</v>
      </c>
      <c r="T4" s="84">
        <f>IFERROR('1.32 Spirits consump (value)'!T4/'1.40 Alcohol consump (value)'!T4,"")</f>
        <v>0.17673904990879294</v>
      </c>
      <c r="U4" s="84">
        <f>IFERROR('1.32 Spirits consump (value)'!U4/'1.40 Alcohol consump (value)'!U4,"")</f>
        <v>0.16869038705687037</v>
      </c>
      <c r="V4" s="84">
        <f>IFERROR('1.32 Spirits consump (value)'!V4/'1.40 Alcohol consump (value)'!V4,"")</f>
        <v>0.22568671121009651</v>
      </c>
      <c r="W4" s="84">
        <f>IFERROR('1.32 Spirits consump (value)'!W4/'1.40 Alcohol consump (value)'!W4,"")</f>
        <v>0.39984839158513924</v>
      </c>
      <c r="X4" s="84">
        <f>IFERROR('1.32 Spirits consump (value)'!X4/'1.40 Alcohol consump (value)'!X4,"")</f>
        <v>0.42293287237107463</v>
      </c>
      <c r="Y4" s="84">
        <f>IFERROR('1.32 Spirits consump (value)'!Y4/'1.40 Alcohol consump (value)'!Y4,"")</f>
        <v>0.24512987012987014</v>
      </c>
      <c r="Z4" s="84">
        <f>IFERROR('1.32 Spirits consump (value)'!Z4/'1.40 Alcohol consump (value)'!Z4,"")</f>
        <v>0.36242481424696305</v>
      </c>
      <c r="AA4" s="84">
        <f>IFERROR('1.32 Spirits consump (value)'!AA4/'1.40 Alcohol consump (value)'!AA4,"")</f>
        <v>0.20623742454728369</v>
      </c>
      <c r="AB4" s="84">
        <f>IFERROR('1.32 Spirits consump (value)'!AB4/'1.40 Alcohol consump (value)'!AB4,"")</f>
        <v>0.31422583006188037</v>
      </c>
      <c r="AC4" s="84">
        <f>IFERROR('1.32 Spirits consump (value)'!AC4/'1.40 Alcohol consump (value)'!AC4,"")</f>
        <v>0.6109931587638594</v>
      </c>
      <c r="AD4" s="84">
        <f>IFERROR('1.32 Spirits consump (value)'!AD4/'1.40 Alcohol consump (value)'!AD4,"")</f>
        <v>0.26981132075471698</v>
      </c>
      <c r="AE4" s="84">
        <f>IFERROR('1.32 Spirits consump (value)'!AE4/'1.40 Alcohol consump (value)'!AE4,"")</f>
        <v>0.36398332037599829</v>
      </c>
      <c r="AF4" s="84">
        <f>IFERROR('1.32 Spirits consump (value)'!AF4/'1.40 Alcohol consump (value)'!AF4,"")</f>
        <v>0.58974587605884976</v>
      </c>
      <c r="AG4" s="84">
        <f>IFERROR('1.32 Spirits consump (value)'!AG4/'1.40 Alcohol consump (value)'!AG4,"")</f>
        <v>0.38394235717961916</v>
      </c>
      <c r="AH4" s="84">
        <f>IFERROR('1.32 Spirits consump (value)'!AH4/'1.40 Alcohol consump (value)'!AH4,"")</f>
        <v>0.14048964218455742</v>
      </c>
      <c r="AI4" s="84">
        <f>IFERROR('1.32 Spirits consump (value)'!AI4/'1.40 Alcohol consump (value)'!AI4,"")</f>
        <v>0.3582307041459058</v>
      </c>
      <c r="AJ4" s="84">
        <f>IFERROR('1.32 Spirits consump (value)'!AJ4/'1.40 Alcohol consump (value)'!AJ4,"")</f>
        <v>0.25841022408160924</v>
      </c>
      <c r="AK4" s="84">
        <f>IFERROR('1.32 Spirits consump (value)'!AK4/'1.40 Alcohol consump (value)'!AK4,"")</f>
        <v>0.51377275722876681</v>
      </c>
      <c r="AL4" s="84">
        <f>IFERROR('1.32 Spirits consump (value)'!AL4/'1.40 Alcohol consump (value)'!AL4,"")</f>
        <v>0.28093031389350354</v>
      </c>
      <c r="AM4" s="84">
        <f>IFERROR('1.32 Spirits consump (value)'!AM4/'1.40 Alcohol consump (value)'!AM4,"")</f>
        <v>0.4102627460670456</v>
      </c>
      <c r="AN4" s="84">
        <f>IFERROR('1.32 Spirits consump (value)'!AN4/'1.40 Alcohol consump (value)'!AN4,"")</f>
        <v>0.26460389437183257</v>
      </c>
      <c r="AO4" s="84">
        <f>IFERROR('1.32 Spirits consump (value)'!AO4/'1.40 Alcohol consump (value)'!AO4,"")</f>
        <v>0.25046158580367217</v>
      </c>
      <c r="AP4" s="84">
        <f>IFERROR('1.32 Spirits consump (value)'!AP4/'1.40 Alcohol consump (value)'!AP4,"")</f>
        <v>0.32827237544142995</v>
      </c>
      <c r="AQ4" s="84">
        <f>IFERROR('1.32 Spirits consump (value)'!AQ4/'1.40 Alcohol consump (value)'!AQ4,"")</f>
        <v>0.1005952380952381</v>
      </c>
      <c r="AR4" s="84">
        <f>IFERROR('1.32 Spirits consump (value)'!AR4/'1.40 Alcohol consump (value)'!AR4,"")</f>
        <v>0.13827879874495744</v>
      </c>
      <c r="AS4" s="84">
        <f>IFERROR('1.32 Spirits consump (value)'!AS4/'1.40 Alcohol consump (value)'!AS4,"")</f>
        <v>0.40125342937757613</v>
      </c>
      <c r="AT4" s="84">
        <f>IFERROR('1.32 Spirits consump (value)'!AT4/'1.40 Alcohol consump (value)'!AT4,"")</f>
        <v>0.29855015287503694</v>
      </c>
      <c r="AU4" s="84">
        <f>IFERROR('1.32 Spirits consump (value)'!AU4/'1.40 Alcohol consump (value)'!AU4,"")</f>
        <v>0.31331805072838864</v>
      </c>
      <c r="AV4" s="84">
        <f>IFERROR('1.32 Spirits consump (value)'!AV4/'1.40 Alcohol consump (value)'!AV4,"")</f>
        <v>0.28216171158655179</v>
      </c>
      <c r="AW4" s="84">
        <f>IFERROR('1.32 Spirits consump (value)'!AW4/'1.40 Alcohol consump (value)'!AW4,"")</f>
        <v>0.3362479105053362</v>
      </c>
      <c r="AX4" s="84">
        <f>IFERROR('1.32 Spirits consump (value)'!AX4/'1.40 Alcohol consump (value)'!AX4,"")</f>
        <v>0.25533830717777206</v>
      </c>
      <c r="AY4" s="84">
        <f>IFERROR('1.32 Spirits consump (value)'!AY4/'1.40 Alcohol consump (value)'!AY4,"")</f>
        <v>0.54984520123839009</v>
      </c>
      <c r="AZ4" s="84">
        <f>IFERROR('1.32 Spirits consump (value)'!AZ4/'1.40 Alcohol consump (value)'!AZ4,"")</f>
        <v>0.29788457366022997</v>
      </c>
      <c r="BA4" s="84">
        <f>IFERROR('1.32 Spirits consump (value)'!BA4/'1.40 Alcohol consump (value)'!BA4,"")</f>
        <v>0.1308397062164004</v>
      </c>
      <c r="BB4" s="84">
        <f>IFERROR('1.32 Spirits consump (value)'!BB4/'1.40 Alcohol consump (value)'!BB4,"")</f>
        <v>0.14569676464368791</v>
      </c>
      <c r="BC4" s="84">
        <f>IFERROR('1.32 Spirits consump (value)'!BC4/'1.40 Alcohol consump (value)'!BC4,"")</f>
        <v>0.28941527955612462</v>
      </c>
      <c r="BD4" s="84">
        <f>IFERROR('1.32 Spirits consump (value)'!BD4/'1.40 Alcohol consump (value)'!BD4,"")</f>
        <v>0.22616280635000405</v>
      </c>
      <c r="BE4" s="84">
        <f>IFERROR('1.32 Spirits consump (value)'!BE4/'1.40 Alcohol consump (value)'!BE4,"")</f>
        <v>0.1931818181818182</v>
      </c>
      <c r="BF4" s="84">
        <f>IFERROR('1.32 Spirits consump (value)'!BF4/'1.40 Alcohol consump (value)'!BF4,"")</f>
        <v>4.0827218145430291E-2</v>
      </c>
      <c r="BG4" s="84">
        <f>IFERROR('1.32 Spirits consump (value)'!BG4/'1.40 Alcohol consump (value)'!BG4,"")</f>
        <v>0.40696117804551535</v>
      </c>
      <c r="BH4" s="84" t="str">
        <f>IFERROR('1.32 Spirits consump (value)'!BH4/'1.40 Alcohol consump (value)'!BH4,"")</f>
        <v/>
      </c>
      <c r="BI4" s="84">
        <f>IFERROR('1.32 Spirits consump (value)'!BI4/'1.40 Alcohol consump (value)'!BI4,"")</f>
        <v>0.36726078799249529</v>
      </c>
      <c r="BJ4" s="84">
        <f>IFERROR('1.32 Spirits consump (value)'!BJ4/'1.40 Alcohol consump (value)'!BJ4,"")</f>
        <v>5.0348567002323784E-2</v>
      </c>
      <c r="BK4" s="84">
        <f>IFERROR('1.32 Spirits consump (value)'!BK4/'1.40 Alcohol consump (value)'!BK4,"")</f>
        <v>0.19921875</v>
      </c>
      <c r="BL4" s="84">
        <f>IFERROR('1.32 Spirits consump (value)'!BL4/'1.40 Alcohol consump (value)'!BL4,"")</f>
        <v>0.1270440251572327</v>
      </c>
      <c r="BM4" s="84" t="str">
        <f>IFERROR('1.32 Spirits consump (value)'!BM4/'1.40 Alcohol consump (value)'!BM4,"")</f>
        <v/>
      </c>
      <c r="BN4" s="84">
        <f>IFERROR('1.32 Spirits consump (value)'!BN4/'1.40 Alcohol consump (value)'!BN4,"")</f>
        <v>0.286784007538534</v>
      </c>
      <c r="BO4" s="84">
        <f>IFERROR('1.32 Spirits consump (value)'!BO4/'1.40 Alcohol consump (value)'!BO4,"")</f>
        <v>0.14991005396761942</v>
      </c>
      <c r="BP4" s="84">
        <f>IFERROR('1.32 Spirits consump (value)'!BP4/'1.40 Alcohol consump (value)'!BP4,"")</f>
        <v>0.68340288060304211</v>
      </c>
      <c r="BQ4" s="84">
        <f>IFERROR('1.32 Spirits consump (value)'!BQ4/'1.40 Alcohol consump (value)'!BQ4,"")</f>
        <v>0.29371433111498346</v>
      </c>
      <c r="BR4" s="84">
        <f>IFERROR('1.32 Spirits consump (value)'!BR4/'1.40 Alcohol consump (value)'!BR4,"")</f>
        <v>0.24652507851612301</v>
      </c>
      <c r="BS4" s="84">
        <f>IFERROR('1.32 Spirits consump (value)'!BS4/'1.40 Alcohol consump (value)'!BS4,"")</f>
        <v>0.29944359415973959</v>
      </c>
      <c r="BT4" s="84">
        <f>IFERROR('1.32 Spirits consump (value)'!BT4/'1.40 Alcohol consump (value)'!BT4,"")</f>
        <v>0.25448927219837786</v>
      </c>
      <c r="BU4" s="84">
        <f>IFERROR('1.32 Spirits consump (value)'!BU4/'1.40 Alcohol consump (value)'!BU4,"")</f>
        <v>0.15193138582575613</v>
      </c>
      <c r="BV4" s="84">
        <f>IFERROR('1.32 Spirits consump (value)'!BV4/'1.40 Alcohol consump (value)'!BV4,"")</f>
        <v>0.1184616085391962</v>
      </c>
      <c r="BW4" s="84">
        <f>IFERROR('1.32 Spirits consump (value)'!BW4/'1.40 Alcohol consump (value)'!BW4,"")</f>
        <v>0.17406476012242431</v>
      </c>
      <c r="BX4" s="84">
        <f>IFERROR('1.32 Spirits consump (value)'!BX4/'1.40 Alcohol consump (value)'!BX4,"")</f>
        <v>0.27038412643019172</v>
      </c>
      <c r="BY4" s="84">
        <f>IFERROR('1.32 Spirits consump (value)'!BY4/'1.40 Alcohol consump (value)'!BY4,"")</f>
        <v>0.28369412270137073</v>
      </c>
      <c r="BZ4" s="84">
        <f>IFERROR('1.32 Spirits consump (value)'!BZ4/'1.40 Alcohol consump (value)'!BZ4,"")</f>
        <v>0.26706806132134264</v>
      </c>
      <c r="CA4" s="84">
        <f>IFERROR('1.32 Spirits consump (value)'!CA4/'1.40 Alcohol consump (value)'!CA4,"")</f>
        <v>0.28432410515171308</v>
      </c>
      <c r="CB4" s="84">
        <f>IFERROR('1.32 Spirits consump (value)'!CB4/'1.40 Alcohol consump (value)'!CB4,"")</f>
        <v>0.20895333718578443</v>
      </c>
      <c r="CC4" s="84">
        <f>IFERROR('1.32 Spirits consump (value)'!CC4/'1.40 Alcohol consump (value)'!CC4,"")</f>
        <v>0.30003775437006835</v>
      </c>
      <c r="CD4" s="84">
        <f>IFERROR('1.32 Spirits consump (value)'!CD4/'1.40 Alcohol consump (value)'!CD4,"")</f>
        <v>0.27513561847988077</v>
      </c>
      <c r="CE4" s="84">
        <f>IFERROR('1.32 Spirits consump (value)'!CE4/'1.40 Alcohol consump (value)'!CE4,"")</f>
        <v>0.19823209545653686</v>
      </c>
      <c r="CF4" s="84">
        <f>IFERROR('1.32 Spirits consump (value)'!CF4/'1.40 Alcohol consump (value)'!CF4,"")</f>
        <v>0.13331533164889001</v>
      </c>
      <c r="CG4" s="84">
        <f>IFERROR('1.32 Spirits consump (value)'!CG4/'1.40 Alcohol consump (value)'!CG4,"")</f>
        <v>0.36634840612106578</v>
      </c>
      <c r="CH4" s="84">
        <f>IFERROR('1.32 Spirits consump (value)'!CH4/'1.40 Alcohol consump (value)'!CH4,"")</f>
        <v>0.24116270698344133</v>
      </c>
      <c r="CI4" s="84">
        <f>IFERROR('1.32 Spirits consump (value)'!CI4/'1.40 Alcohol consump (value)'!CI4,"")</f>
        <v>0.12552263767769681</v>
      </c>
      <c r="CJ4" s="84">
        <f>IFERROR('1.32 Spirits consump (value)'!CJ4/'1.40 Alcohol consump (value)'!CJ4,"")</f>
        <v>0.37836852775689656</v>
      </c>
      <c r="CK4" s="84">
        <f>IFERROR('1.32 Spirits consump (value)'!CK4/'1.40 Alcohol consump (value)'!CK4,"")</f>
        <v>0.20721197775635899</v>
      </c>
      <c r="CL4" s="84">
        <f>IFERROR('1.32 Spirits consump (value)'!CL4/'1.40 Alcohol consump (value)'!CL4,"")</f>
        <v>0.128320312500006</v>
      </c>
      <c r="CM4" s="84">
        <f>IFERROR('1.32 Spirits consump (value)'!CM4/'1.40 Alcohol consump (value)'!CM4,"")</f>
        <v>0.2184569479965851</v>
      </c>
      <c r="CN4" s="84">
        <f>IFERROR('1.32 Spirits consump (value)'!CN4/'1.40 Alcohol consump (value)'!CN4,"")</f>
        <v>0.4308859255116485</v>
      </c>
      <c r="CO4" s="84">
        <f>IFERROR('1.32 Spirits consump (value)'!CO4/'1.40 Alcohol consump (value)'!CO4,"")</f>
        <v>0.14046746969754179</v>
      </c>
      <c r="CP4" s="84">
        <f>IFERROR('1.32 Spirits consump (value)'!CP4/'1.40 Alcohol consump (value)'!CP4,"")</f>
        <v>0.48834795735447278</v>
      </c>
      <c r="CR4" s="89">
        <f t="shared" si="0"/>
        <v>0.56318231132424534</v>
      </c>
    </row>
    <row r="5" spans="1:96" x14ac:dyDescent="0.25">
      <c r="A5" s="1" t="s">
        <v>26</v>
      </c>
      <c r="B5" s="84">
        <f>IFERROR('1.32 Spirits consump (value)'!B5/'1.40 Alcohol consump (value)'!B5,"")</f>
        <v>0.32129437357856222</v>
      </c>
      <c r="C5" s="84"/>
      <c r="D5" s="84"/>
      <c r="E5" s="84">
        <f>IFERROR('1.32 Spirits consump (value)'!E5/'1.40 Alcohol consump (value)'!E5,"")</f>
        <v>0.61210909494814858</v>
      </c>
      <c r="F5" s="84">
        <f>IFERROR('1.32 Spirits consump (value)'!F5/'1.40 Alcohol consump (value)'!F5,"")</f>
        <v>0.22446483180428134</v>
      </c>
      <c r="G5" s="84">
        <f>IFERROR('1.32 Spirits consump (value)'!G5/'1.40 Alcohol consump (value)'!G5,"")</f>
        <v>0.87776712036783289</v>
      </c>
      <c r="H5" s="84">
        <f>IFERROR('1.32 Spirits consump (value)'!H5/'1.40 Alcohol consump (value)'!H5,"")</f>
        <v>0.13153456998313659</v>
      </c>
      <c r="I5" s="84">
        <f>IFERROR('1.32 Spirits consump (value)'!I5/'1.40 Alcohol consump (value)'!I5,"")</f>
        <v>0.26170185226815995</v>
      </c>
      <c r="J5" s="84">
        <f>IFERROR('1.32 Spirits consump (value)'!J5/'1.40 Alcohol consump (value)'!J5,"")</f>
        <v>0.41999644823299592</v>
      </c>
      <c r="K5" s="84">
        <f>IFERROR('1.32 Spirits consump (value)'!K5/'1.40 Alcohol consump (value)'!K5,"")</f>
        <v>0.25927812082245844</v>
      </c>
      <c r="L5" s="84">
        <f>IFERROR('1.32 Spirits consump (value)'!L5/'1.40 Alcohol consump (value)'!L5,"")</f>
        <v>0.75182481751824815</v>
      </c>
      <c r="M5" s="84">
        <f>IFERROR('1.32 Spirits consump (value)'!M5/'1.40 Alcohol consump (value)'!M5,"")</f>
        <v>0.38578507578701904</v>
      </c>
      <c r="N5" s="84">
        <f>IFERROR('1.32 Spirits consump (value)'!N5/'1.40 Alcohol consump (value)'!N5,"")</f>
        <v>0.251268520397808</v>
      </c>
      <c r="O5" s="84">
        <f>IFERROR('1.32 Spirits consump (value)'!O5/'1.40 Alcohol consump (value)'!O5,"")</f>
        <v>0.46728481266170852</v>
      </c>
      <c r="P5" s="84">
        <f>IFERROR('1.32 Spirits consump (value)'!P5/'1.40 Alcohol consump (value)'!P5,"")</f>
        <v>0.44957946572536722</v>
      </c>
      <c r="Q5" s="84">
        <f>IFERROR('1.32 Spirits consump (value)'!Q5/'1.40 Alcohol consump (value)'!Q5,"")</f>
        <v>0.48464341488807916</v>
      </c>
      <c r="R5" s="84">
        <f>IFERROR('1.32 Spirits consump (value)'!R5/'1.40 Alcohol consump (value)'!R5,"")</f>
        <v>0.82949267595569853</v>
      </c>
      <c r="S5" s="84">
        <f>IFERROR('1.32 Spirits consump (value)'!S5/'1.40 Alcohol consump (value)'!S5,"")</f>
        <v>8.0631882268189764E-2</v>
      </c>
      <c r="T5" s="84">
        <f>IFERROR('1.32 Spirits consump (value)'!T5/'1.40 Alcohol consump (value)'!T5,"")</f>
        <v>0.17040918871963162</v>
      </c>
      <c r="U5" s="84">
        <f>IFERROR('1.32 Spirits consump (value)'!U5/'1.40 Alcohol consump (value)'!U5,"")</f>
        <v>0.16117077195363758</v>
      </c>
      <c r="V5" s="84">
        <f>IFERROR('1.32 Spirits consump (value)'!V5/'1.40 Alcohol consump (value)'!V5,"")</f>
        <v>0.22415328043352042</v>
      </c>
      <c r="W5" s="84">
        <f>IFERROR('1.32 Spirits consump (value)'!W5/'1.40 Alcohol consump (value)'!W5,"")</f>
        <v>0.39164557004218215</v>
      </c>
      <c r="X5" s="84">
        <f>IFERROR('1.32 Spirits consump (value)'!X5/'1.40 Alcohol consump (value)'!X5,"")</f>
        <v>0.40490639122014205</v>
      </c>
      <c r="Y5" s="84">
        <f>IFERROR('1.32 Spirits consump (value)'!Y5/'1.40 Alcohol consump (value)'!Y5,"")</f>
        <v>0.24700914848698102</v>
      </c>
      <c r="Z5" s="84">
        <f>IFERROR('1.32 Spirits consump (value)'!Z5/'1.40 Alcohol consump (value)'!Z5,"")</f>
        <v>0.34022159690467818</v>
      </c>
      <c r="AA5" s="84">
        <f>IFERROR('1.32 Spirits consump (value)'!AA5/'1.40 Alcohol consump (value)'!AA5,"")</f>
        <v>0.21204950149357957</v>
      </c>
      <c r="AB5" s="84">
        <f>IFERROR('1.32 Spirits consump (value)'!AB5/'1.40 Alcohol consump (value)'!AB5,"")</f>
        <v>0.29711269791990064</v>
      </c>
      <c r="AC5" s="84">
        <f>IFERROR('1.32 Spirits consump (value)'!AC5/'1.40 Alcohol consump (value)'!AC5,"")</f>
        <v>0.65454545454545454</v>
      </c>
      <c r="AD5" s="84">
        <f>IFERROR('1.32 Spirits consump (value)'!AD5/'1.40 Alcohol consump (value)'!AD5,"")</f>
        <v>0.26610317691635088</v>
      </c>
      <c r="AE5" s="84">
        <f>IFERROR('1.32 Spirits consump (value)'!AE5/'1.40 Alcohol consump (value)'!AE5,"")</f>
        <v>0.35184231217634138</v>
      </c>
      <c r="AF5" s="84">
        <f>IFERROR('1.32 Spirits consump (value)'!AF5/'1.40 Alcohol consump (value)'!AF5,"")</f>
        <v>0.55980281234847262</v>
      </c>
      <c r="AG5" s="84">
        <f>IFERROR('1.32 Spirits consump (value)'!AG5/'1.40 Alcohol consump (value)'!AG5,"")</f>
        <v>0.39636270927169204</v>
      </c>
      <c r="AH5" s="84">
        <f>IFERROR('1.32 Spirits consump (value)'!AH5/'1.40 Alcohol consump (value)'!AH5,"")</f>
        <v>0.12813370473537605</v>
      </c>
      <c r="AI5" s="84">
        <f>IFERROR('1.32 Spirits consump (value)'!AI5/'1.40 Alcohol consump (value)'!AI5,"")</f>
        <v>0.37347492574944979</v>
      </c>
      <c r="AJ5" s="84">
        <f>IFERROR('1.32 Spirits consump (value)'!AJ5/'1.40 Alcohol consump (value)'!AJ5,"")</f>
        <v>0.28029159297761286</v>
      </c>
      <c r="AK5" s="84">
        <f>IFERROR('1.32 Spirits consump (value)'!AK5/'1.40 Alcohol consump (value)'!AK5,"")</f>
        <v>0.49035559808280971</v>
      </c>
      <c r="AL5" s="84">
        <f>IFERROR('1.32 Spirits consump (value)'!AL5/'1.40 Alcohol consump (value)'!AL5,"")</f>
        <v>0.25076868495742671</v>
      </c>
      <c r="AM5" s="84">
        <f>IFERROR('1.32 Spirits consump (value)'!AM5/'1.40 Alcohol consump (value)'!AM5,"")</f>
        <v>0.40860144451739983</v>
      </c>
      <c r="AN5" s="84">
        <f>IFERROR('1.32 Spirits consump (value)'!AN5/'1.40 Alcohol consump (value)'!AN5,"")</f>
        <v>0.21014777036746435</v>
      </c>
      <c r="AO5" s="84">
        <f>IFERROR('1.32 Spirits consump (value)'!AO5/'1.40 Alcohol consump (value)'!AO5,"")</f>
        <v>0.28425781052844096</v>
      </c>
      <c r="AP5" s="84">
        <f>IFERROR('1.32 Spirits consump (value)'!AP5/'1.40 Alcohol consump (value)'!AP5,"")</f>
        <v>0.31369729919865585</v>
      </c>
      <c r="AQ5" s="84">
        <f>IFERROR('1.32 Spirits consump (value)'!AQ5/'1.40 Alcohol consump (value)'!AQ5,"")</f>
        <v>0.11611756022277395</v>
      </c>
      <c r="AR5" s="84">
        <f>IFERROR('1.32 Spirits consump (value)'!AR5/'1.40 Alcohol consump (value)'!AR5,"")</f>
        <v>0.11975008677542519</v>
      </c>
      <c r="AS5" s="84">
        <f>IFERROR('1.32 Spirits consump (value)'!AS5/'1.40 Alcohol consump (value)'!AS5,"")</f>
        <v>0.38746034548897595</v>
      </c>
      <c r="AT5" s="84">
        <f>IFERROR('1.32 Spirits consump (value)'!AT5/'1.40 Alcohol consump (value)'!AT5,"")</f>
        <v>0.30879800390540246</v>
      </c>
      <c r="AU5" s="84">
        <f>IFERROR('1.32 Spirits consump (value)'!AU5/'1.40 Alcohol consump (value)'!AU5,"")</f>
        <v>0.31971358469781186</v>
      </c>
      <c r="AV5" s="84">
        <f>IFERROR('1.32 Spirits consump (value)'!AV5/'1.40 Alcohol consump (value)'!AV5,"")</f>
        <v>0.28408599047756455</v>
      </c>
      <c r="AW5" s="84">
        <f>IFERROR('1.32 Spirits consump (value)'!AW5/'1.40 Alcohol consump (value)'!AW5,"")</f>
        <v>0.37570492303002589</v>
      </c>
      <c r="AX5" s="84">
        <f>IFERROR('1.32 Spirits consump (value)'!AX5/'1.40 Alcohol consump (value)'!AX5,"")</f>
        <v>0.25207693183111418</v>
      </c>
      <c r="AY5" s="84">
        <f>IFERROR('1.32 Spirits consump (value)'!AY5/'1.40 Alcohol consump (value)'!AY5,"")</f>
        <v>0.48536075287556646</v>
      </c>
      <c r="AZ5" s="84">
        <f>IFERROR('1.32 Spirits consump (value)'!AZ5/'1.40 Alcohol consump (value)'!AZ5,"")</f>
        <v>0.29698842767440653</v>
      </c>
      <c r="BA5" s="84">
        <f>IFERROR('1.32 Spirits consump (value)'!BA5/'1.40 Alcohol consump (value)'!BA5,"")</f>
        <v>0.13268224625043598</v>
      </c>
      <c r="BB5" s="84">
        <f>IFERROR('1.32 Spirits consump (value)'!BB5/'1.40 Alcohol consump (value)'!BB5,"")</f>
        <v>0.13600650230289896</v>
      </c>
      <c r="BC5" s="84">
        <f>IFERROR('1.32 Spirits consump (value)'!BC5/'1.40 Alcohol consump (value)'!BC5,"")</f>
        <v>0.15175024047509517</v>
      </c>
      <c r="BD5" s="84">
        <f>IFERROR('1.32 Spirits consump (value)'!BD5/'1.40 Alcohol consump (value)'!BD5,"")</f>
        <v>0.2276673410621193</v>
      </c>
      <c r="BE5" s="84">
        <f>IFERROR('1.32 Spirits consump (value)'!BE5/'1.40 Alcohol consump (value)'!BE5,"")</f>
        <v>0.19130925507900676</v>
      </c>
      <c r="BF5" s="84">
        <f>IFERROR('1.32 Spirits consump (value)'!BF5/'1.40 Alcohol consump (value)'!BF5,"")</f>
        <v>4.5428340827856566E-2</v>
      </c>
      <c r="BG5" s="84">
        <f>IFERROR('1.32 Spirits consump (value)'!BG5/'1.40 Alcohol consump (value)'!BG5,"")</f>
        <v>0.37954830614805524</v>
      </c>
      <c r="BH5" s="84" t="str">
        <f>IFERROR('1.32 Spirits consump (value)'!BH5/'1.40 Alcohol consump (value)'!BH5,"")</f>
        <v/>
      </c>
      <c r="BI5" s="84">
        <f>IFERROR('1.32 Spirits consump (value)'!BI5/'1.40 Alcohol consump (value)'!BI5,"")</f>
        <v>0.36920206148924822</v>
      </c>
      <c r="BJ5" s="84">
        <f>IFERROR('1.32 Spirits consump (value)'!BJ5/'1.40 Alcohol consump (value)'!BJ5,"")</f>
        <v>5.8849418421879914E-2</v>
      </c>
      <c r="BK5" s="84">
        <f>IFERROR('1.32 Spirits consump (value)'!BK5/'1.40 Alcohol consump (value)'!BK5,"")</f>
        <v>0.19694364851957974</v>
      </c>
      <c r="BL5" s="84">
        <f>IFERROR('1.32 Spirits consump (value)'!BL5/'1.40 Alcohol consump (value)'!BL5,"")</f>
        <v>0.12115866679045587</v>
      </c>
      <c r="BM5" s="84" t="str">
        <f>IFERROR('1.32 Spirits consump (value)'!BM5/'1.40 Alcohol consump (value)'!BM5,"")</f>
        <v/>
      </c>
      <c r="BN5" s="84">
        <f>IFERROR('1.32 Spirits consump (value)'!BN5/'1.40 Alcohol consump (value)'!BN5,"")</f>
        <v>0.28185445691870692</v>
      </c>
      <c r="BO5" s="84">
        <f>IFERROR('1.32 Spirits consump (value)'!BO5/'1.40 Alcohol consump (value)'!BO5,"")</f>
        <v>0.16863905325443787</v>
      </c>
      <c r="BP5" s="84">
        <f>IFERROR('1.32 Spirits consump (value)'!BP5/'1.40 Alcohol consump (value)'!BP5,"")</f>
        <v>0.67956939990838294</v>
      </c>
      <c r="BQ5" s="84">
        <f>IFERROR('1.32 Spirits consump (value)'!BQ5/'1.40 Alcohol consump (value)'!BQ5,"")</f>
        <v>0.29827435289032628</v>
      </c>
      <c r="BR5" s="84">
        <f>IFERROR('1.32 Spirits consump (value)'!BR5/'1.40 Alcohol consump (value)'!BR5,"")</f>
        <v>0.2452890878387434</v>
      </c>
      <c r="BS5" s="84">
        <f>IFERROR('1.32 Spirits consump (value)'!BS5/'1.40 Alcohol consump (value)'!BS5,"")</f>
        <v>0.30544938179648179</v>
      </c>
      <c r="BT5" s="84">
        <f>IFERROR('1.32 Spirits consump (value)'!BT5/'1.40 Alcohol consump (value)'!BT5,"")</f>
        <v>0.2553622142375222</v>
      </c>
      <c r="BU5" s="84">
        <f>IFERROR('1.32 Spirits consump (value)'!BU5/'1.40 Alcohol consump (value)'!BU5,"")</f>
        <v>0.15257698930759683</v>
      </c>
      <c r="BV5" s="84">
        <f>IFERROR('1.32 Spirits consump (value)'!BV5/'1.40 Alcohol consump (value)'!BV5,"")</f>
        <v>0.11678286547486307</v>
      </c>
      <c r="BW5" s="84">
        <f>IFERROR('1.32 Spirits consump (value)'!BW5/'1.40 Alcohol consump (value)'!BW5,"")</f>
        <v>0.17674485907680434</v>
      </c>
      <c r="BX5" s="84">
        <f>IFERROR('1.32 Spirits consump (value)'!BX5/'1.40 Alcohol consump (value)'!BX5,"")</f>
        <v>0.26708601460820625</v>
      </c>
      <c r="BY5" s="84">
        <f>IFERROR('1.32 Spirits consump (value)'!BY5/'1.40 Alcohol consump (value)'!BY5,"")</f>
        <v>0.2826504538543424</v>
      </c>
      <c r="BZ5" s="84">
        <f>IFERROR('1.32 Spirits consump (value)'!BZ5/'1.40 Alcohol consump (value)'!BZ5,"")</f>
        <v>0.27229804896137605</v>
      </c>
      <c r="CA5" s="84">
        <f>IFERROR('1.32 Spirits consump (value)'!CA5/'1.40 Alcohol consump (value)'!CA5,"")</f>
        <v>0.28290595190598816</v>
      </c>
      <c r="CB5" s="84">
        <f>IFERROR('1.32 Spirits consump (value)'!CB5/'1.40 Alcohol consump (value)'!CB5,"")</f>
        <v>0.20597446398458202</v>
      </c>
      <c r="CC5" s="84">
        <f>IFERROR('1.32 Spirits consump (value)'!CC5/'1.40 Alcohol consump (value)'!CC5,"")</f>
        <v>0.29788692040950149</v>
      </c>
      <c r="CD5" s="84">
        <f>IFERROR('1.32 Spirits consump (value)'!CD5/'1.40 Alcohol consump (value)'!CD5,"")</f>
        <v>0.27067262279596976</v>
      </c>
      <c r="CE5" s="84">
        <f>IFERROR('1.32 Spirits consump (value)'!CE5/'1.40 Alcohol consump (value)'!CE5,"")</f>
        <v>0.21242222222222221</v>
      </c>
      <c r="CF5" s="84">
        <f>IFERROR('1.32 Spirits consump (value)'!CF5/'1.40 Alcohol consump (value)'!CF5,"")</f>
        <v>0.13551085686165959</v>
      </c>
      <c r="CG5" s="84">
        <f>IFERROR('1.32 Spirits consump (value)'!CG5/'1.40 Alcohol consump (value)'!CG5,"")</f>
        <v>0.36544801145432648</v>
      </c>
      <c r="CH5" s="84">
        <f>IFERROR('1.32 Spirits consump (value)'!CH5/'1.40 Alcohol consump (value)'!CH5,"")</f>
        <v>0.24312282662692497</v>
      </c>
      <c r="CI5" s="84">
        <f>IFERROR('1.32 Spirits consump (value)'!CI5/'1.40 Alcohol consump (value)'!CI5,"")</f>
        <v>0.12474385571917677</v>
      </c>
      <c r="CJ5" s="84">
        <f>IFERROR('1.32 Spirits consump (value)'!CJ5/'1.40 Alcohol consump (value)'!CJ5,"")</f>
        <v>0.3844919889449373</v>
      </c>
      <c r="CK5" s="84">
        <f>IFERROR('1.32 Spirits consump (value)'!CK5/'1.40 Alcohol consump (value)'!CK5,"")</f>
        <v>0.2026375642723762</v>
      </c>
      <c r="CL5" s="84">
        <f>IFERROR('1.32 Spirits consump (value)'!CL5/'1.40 Alcohol consump (value)'!CL5,"")</f>
        <v>0.12391489361701556</v>
      </c>
      <c r="CM5" s="84">
        <f>IFERROR('1.32 Spirits consump (value)'!CM5/'1.40 Alcohol consump (value)'!CM5,"")</f>
        <v>0.21629707849349195</v>
      </c>
      <c r="CN5" s="84">
        <f>IFERROR('1.32 Spirits consump (value)'!CN5/'1.40 Alcohol consump (value)'!CN5,"")</f>
        <v>0.4551644374801801</v>
      </c>
      <c r="CO5" s="84">
        <f>IFERROR('1.32 Spirits consump (value)'!CO5/'1.40 Alcohol consump (value)'!CO5,"")</f>
        <v>0.14025678694330959</v>
      </c>
      <c r="CP5" s="84">
        <f>IFERROR('1.32 Spirits consump (value)'!CP5/'1.40 Alcohol consump (value)'!CP5,"")</f>
        <v>0.49160890981212524</v>
      </c>
      <c r="CR5" s="89">
        <f t="shared" si="0"/>
        <v>0.57023564930546633</v>
      </c>
    </row>
    <row r="6" spans="1:96" x14ac:dyDescent="0.25">
      <c r="A6" s="1" t="s">
        <v>27</v>
      </c>
      <c r="B6" s="84">
        <f>IFERROR('1.32 Spirits consump (value)'!B6/'1.40 Alcohol consump (value)'!B6,"")</f>
        <v>0.31993358595071525</v>
      </c>
      <c r="C6" s="84">
        <f>IFERROR('1.32 Spirits consump (value)'!C6/'1.40 Alcohol consump (value)'!C6,"")</f>
        <v>0.44798148879254029</v>
      </c>
      <c r="D6" s="84">
        <f>IFERROR('1.32 Spirits consump (value)'!D6/'1.40 Alcohol consump (value)'!D6,"")</f>
        <v>0.59246213455442054</v>
      </c>
      <c r="E6" s="84">
        <f>IFERROR('1.32 Spirits consump (value)'!E6/'1.40 Alcohol consump (value)'!E6,"")</f>
        <v>0.60320094171351513</v>
      </c>
      <c r="F6" s="84">
        <f>IFERROR('1.32 Spirits consump (value)'!F6/'1.40 Alcohol consump (value)'!F6,"")</f>
        <v>0.22638496499201577</v>
      </c>
      <c r="G6" s="84">
        <f>IFERROR('1.32 Spirits consump (value)'!G6/'1.40 Alcohol consump (value)'!G6,"")</f>
        <v>0.88160240732271522</v>
      </c>
      <c r="H6" s="84">
        <f>IFERROR('1.32 Spirits consump (value)'!H6/'1.40 Alcohol consump (value)'!H6,"")</f>
        <v>0.11389961389961392</v>
      </c>
      <c r="I6" s="84">
        <f>IFERROR('1.32 Spirits consump (value)'!I6/'1.40 Alcohol consump (value)'!I6,"")</f>
        <v>0.27145725660764797</v>
      </c>
      <c r="J6" s="84">
        <f>IFERROR('1.32 Spirits consump (value)'!J6/'1.40 Alcohol consump (value)'!J6,"")</f>
        <v>0.39688960178534066</v>
      </c>
      <c r="K6" s="84">
        <f>IFERROR('1.32 Spirits consump (value)'!K6/'1.40 Alcohol consump (value)'!K6,"")</f>
        <v>0.25755859025582917</v>
      </c>
      <c r="L6" s="84">
        <f>IFERROR('1.32 Spirits consump (value)'!L6/'1.40 Alcohol consump (value)'!L6,"")</f>
        <v>0.75493421052631582</v>
      </c>
      <c r="M6" s="84">
        <f>IFERROR('1.32 Spirits consump (value)'!M6/'1.40 Alcohol consump (value)'!M6,"")</f>
        <v>0.36928327645051195</v>
      </c>
      <c r="N6" s="84">
        <f>IFERROR('1.32 Spirits consump (value)'!N6/'1.40 Alcohol consump (value)'!N6,"")</f>
        <v>0.23642586254740544</v>
      </c>
      <c r="O6" s="84">
        <f>IFERROR('1.32 Spirits consump (value)'!O6/'1.40 Alcohol consump (value)'!O6,"")</f>
        <v>0.44262986590287723</v>
      </c>
      <c r="P6" s="84">
        <f>IFERROR('1.32 Spirits consump (value)'!P6/'1.40 Alcohol consump (value)'!P6,"")</f>
        <v>0.48250291618063668</v>
      </c>
      <c r="Q6" s="84">
        <f>IFERROR('1.32 Spirits consump (value)'!Q6/'1.40 Alcohol consump (value)'!Q6,"")</f>
        <v>0.45610335195530721</v>
      </c>
      <c r="R6" s="84">
        <f>IFERROR('1.32 Spirits consump (value)'!R6/'1.40 Alcohol consump (value)'!R6,"")</f>
        <v>0.84062368310155922</v>
      </c>
      <c r="S6" s="84">
        <f>IFERROR('1.32 Spirits consump (value)'!S6/'1.40 Alcohol consump (value)'!S6,"")</f>
        <v>7.8269609280120611E-2</v>
      </c>
      <c r="T6" s="84">
        <f>IFERROR('1.32 Spirits consump (value)'!T6/'1.40 Alcohol consump (value)'!T6,"")</f>
        <v>0.16752184972447703</v>
      </c>
      <c r="U6" s="84">
        <f>IFERROR('1.32 Spirits consump (value)'!U6/'1.40 Alcohol consump (value)'!U6,"")</f>
        <v>0.15822107822107823</v>
      </c>
      <c r="V6" s="84">
        <f>IFERROR('1.32 Spirits consump (value)'!V6/'1.40 Alcohol consump (value)'!V6,"")</f>
        <v>0.22034173596673598</v>
      </c>
      <c r="W6" s="84">
        <f>IFERROR('1.32 Spirits consump (value)'!W6/'1.40 Alcohol consump (value)'!W6,"")</f>
        <v>0.38408289712637539</v>
      </c>
      <c r="X6" s="84">
        <f>IFERROR('1.32 Spirits consump (value)'!X6/'1.40 Alcohol consump (value)'!X6,"")</f>
        <v>0.39142119974199097</v>
      </c>
      <c r="Y6" s="84">
        <f>IFERROR('1.32 Spirits consump (value)'!Y6/'1.40 Alcohol consump (value)'!Y6,"")</f>
        <v>0.21023995535714285</v>
      </c>
      <c r="Z6" s="84">
        <f>IFERROR('1.32 Spirits consump (value)'!Z6/'1.40 Alcohol consump (value)'!Z6,"")</f>
        <v>0.35828576023156716</v>
      </c>
      <c r="AA6" s="84">
        <f>IFERROR('1.32 Spirits consump (value)'!AA6/'1.40 Alcohol consump (value)'!AA6,"")</f>
        <v>0.21074033000638503</v>
      </c>
      <c r="AB6" s="84">
        <f>IFERROR('1.32 Spirits consump (value)'!AB6/'1.40 Alcohol consump (value)'!AB6,"")</f>
        <v>0.28715571311698934</v>
      </c>
      <c r="AC6" s="84">
        <f>IFERROR('1.32 Spirits consump (value)'!AC6/'1.40 Alcohol consump (value)'!AC6,"")</f>
        <v>0.56241032998565277</v>
      </c>
      <c r="AD6" s="84">
        <f>IFERROR('1.32 Spirits consump (value)'!AD6/'1.40 Alcohol consump (value)'!AD6,"")</f>
        <v>0.26484472049689439</v>
      </c>
      <c r="AE6" s="84">
        <f>IFERROR('1.32 Spirits consump (value)'!AE6/'1.40 Alcohol consump (value)'!AE6,"")</f>
        <v>0.36147804355587287</v>
      </c>
      <c r="AF6" s="84">
        <f>IFERROR('1.32 Spirits consump (value)'!AF6/'1.40 Alcohol consump (value)'!AF6,"")</f>
        <v>0.56189338509780495</v>
      </c>
      <c r="AG6" s="84">
        <f>IFERROR('1.32 Spirits consump (value)'!AG6/'1.40 Alcohol consump (value)'!AG6,"")</f>
        <v>0.38580064877617215</v>
      </c>
      <c r="AH6" s="84">
        <f>IFERROR('1.32 Spirits consump (value)'!AH6/'1.40 Alcohol consump (value)'!AH6,"")</f>
        <v>0.13596607474158492</v>
      </c>
      <c r="AI6" s="84">
        <f>IFERROR('1.32 Spirits consump (value)'!AI6/'1.40 Alcohol consump (value)'!AI6,"")</f>
        <v>0.3744182037579728</v>
      </c>
      <c r="AJ6" s="84">
        <f>IFERROR('1.32 Spirits consump (value)'!AJ6/'1.40 Alcohol consump (value)'!AJ6,"")</f>
        <v>0.25569835972449051</v>
      </c>
      <c r="AK6" s="84">
        <f>IFERROR('1.32 Spirits consump (value)'!AK6/'1.40 Alcohol consump (value)'!AK6,"")</f>
        <v>0.46599522926053538</v>
      </c>
      <c r="AL6" s="84">
        <f>IFERROR('1.32 Spirits consump (value)'!AL6/'1.40 Alcohol consump (value)'!AL6,"")</f>
        <v>0.22407958158137625</v>
      </c>
      <c r="AM6" s="84">
        <f>IFERROR('1.32 Spirits consump (value)'!AM6/'1.40 Alcohol consump (value)'!AM6,"")</f>
        <v>0.41067878443623973</v>
      </c>
      <c r="AN6" s="84">
        <f>IFERROR('1.32 Spirits consump (value)'!AN6/'1.40 Alcohol consump (value)'!AN6,"")</f>
        <v>0.16471328111600253</v>
      </c>
      <c r="AO6" s="84">
        <f>IFERROR('1.32 Spirits consump (value)'!AO6/'1.40 Alcohol consump (value)'!AO6,"")</f>
        <v>0.35137947879277021</v>
      </c>
      <c r="AP6" s="84">
        <f>IFERROR('1.32 Spirits consump (value)'!AP6/'1.40 Alcohol consump (value)'!AP6,"")</f>
        <v>0.30876667371116723</v>
      </c>
      <c r="AQ6" s="84">
        <f>IFERROR('1.32 Spirits consump (value)'!AQ6/'1.40 Alcohol consump (value)'!AQ6,"")</f>
        <v>0.12541199279878135</v>
      </c>
      <c r="AR6" s="84">
        <f>IFERROR('1.32 Spirits consump (value)'!AR6/'1.40 Alcohol consump (value)'!AR6,"")</f>
        <v>0.12193349082318736</v>
      </c>
      <c r="AS6" s="84">
        <f>IFERROR('1.32 Spirits consump (value)'!AS6/'1.40 Alcohol consump (value)'!AS6,"")</f>
        <v>0.3455173725589652</v>
      </c>
      <c r="AT6" s="84">
        <f>IFERROR('1.32 Spirits consump (value)'!AT6/'1.40 Alcohol consump (value)'!AT6,"")</f>
        <v>0.30676956631155106</v>
      </c>
      <c r="AU6" s="84">
        <f>IFERROR('1.32 Spirits consump (value)'!AU6/'1.40 Alcohol consump (value)'!AU6,"")</f>
        <v>0.33914581753853934</v>
      </c>
      <c r="AV6" s="84">
        <f>IFERROR('1.32 Spirits consump (value)'!AV6/'1.40 Alcohol consump (value)'!AV6,"")</f>
        <v>0.28278270994032895</v>
      </c>
      <c r="AW6" s="84">
        <f>IFERROR('1.32 Spirits consump (value)'!AW6/'1.40 Alcohol consump (value)'!AW6,"")</f>
        <v>0.30898649195179168</v>
      </c>
      <c r="AX6" s="84">
        <f>IFERROR('1.32 Spirits consump (value)'!AX6/'1.40 Alcohol consump (value)'!AX6,"")</f>
        <v>0.28229713362939041</v>
      </c>
      <c r="AY6" s="84">
        <f>IFERROR('1.32 Spirits consump (value)'!AY6/'1.40 Alcohol consump (value)'!AY6,"")</f>
        <v>0.52195030823837096</v>
      </c>
      <c r="AZ6" s="84">
        <f>IFERROR('1.32 Spirits consump (value)'!AZ6/'1.40 Alcohol consump (value)'!AZ6,"")</f>
        <v>0.3030550680122861</v>
      </c>
      <c r="BA6" s="84">
        <f>IFERROR('1.32 Spirits consump (value)'!BA6/'1.40 Alcohol consump (value)'!BA6,"")</f>
        <v>0.12267777065983344</v>
      </c>
      <c r="BB6" s="84">
        <f>IFERROR('1.32 Spirits consump (value)'!BB6/'1.40 Alcohol consump (value)'!BB6,"")</f>
        <v>0.13756983240223464</v>
      </c>
      <c r="BC6" s="84">
        <f>IFERROR('1.32 Spirits consump (value)'!BC6/'1.40 Alcohol consump (value)'!BC6,"")</f>
        <v>0.20814020857473928</v>
      </c>
      <c r="BD6" s="84">
        <f>IFERROR('1.32 Spirits consump (value)'!BD6/'1.40 Alcohol consump (value)'!BD6,"")</f>
        <v>0.23833389158274668</v>
      </c>
      <c r="BE6" s="84">
        <f>IFERROR('1.32 Spirits consump (value)'!BE6/'1.40 Alcohol consump (value)'!BE6,"")</f>
        <v>0.18981654810932233</v>
      </c>
      <c r="BF6" s="84">
        <f>IFERROR('1.32 Spirits consump (value)'!BF6/'1.40 Alcohol consump (value)'!BF6,"")</f>
        <v>4.5740704308479242E-2</v>
      </c>
      <c r="BG6" s="84">
        <f>IFERROR('1.32 Spirits consump (value)'!BG6/'1.40 Alcohol consump (value)'!BG6,"")</f>
        <v>0.35862477771191464</v>
      </c>
      <c r="BH6" s="84" t="str">
        <f>IFERROR('1.32 Spirits consump (value)'!BH6/'1.40 Alcohol consump (value)'!BH6,"")</f>
        <v/>
      </c>
      <c r="BI6" s="84">
        <f>IFERROR('1.32 Spirits consump (value)'!BI6/'1.40 Alcohol consump (value)'!BI6,"")</f>
        <v>0.36012233455101522</v>
      </c>
      <c r="BJ6" s="84">
        <f>IFERROR('1.32 Spirits consump (value)'!BJ6/'1.40 Alcohol consump (value)'!BJ6,"")</f>
        <v>5.8315725928161789E-2</v>
      </c>
      <c r="BK6" s="84">
        <f>IFERROR('1.32 Spirits consump (value)'!BK6/'1.40 Alcohol consump (value)'!BK6,"")</f>
        <v>0.19477113122937639</v>
      </c>
      <c r="BL6" s="84">
        <f>IFERROR('1.32 Spirits consump (value)'!BL6/'1.40 Alcohol consump (value)'!BL6,"")</f>
        <v>0.14104248795444591</v>
      </c>
      <c r="BM6" s="84" t="str">
        <f>IFERROR('1.32 Spirits consump (value)'!BM6/'1.40 Alcohol consump (value)'!BM6,"")</f>
        <v/>
      </c>
      <c r="BN6" s="84">
        <f>IFERROR('1.32 Spirits consump (value)'!BN6/'1.40 Alcohol consump (value)'!BN6,"")</f>
        <v>0.28853340908485647</v>
      </c>
      <c r="BO6" s="84">
        <f>IFERROR('1.32 Spirits consump (value)'!BO6/'1.40 Alcohol consump (value)'!BO6,"")</f>
        <v>0.17807200238024395</v>
      </c>
      <c r="BP6" s="84">
        <f>IFERROR('1.32 Spirits consump (value)'!BP6/'1.40 Alcohol consump (value)'!BP6,"")</f>
        <v>0.69405684754521957</v>
      </c>
      <c r="BQ6" s="84">
        <f>IFERROR('1.32 Spirits consump (value)'!BQ6/'1.40 Alcohol consump (value)'!BQ6,"")</f>
        <v>0.30029645567818758</v>
      </c>
      <c r="BR6" s="84">
        <f>IFERROR('1.32 Spirits consump (value)'!BR6/'1.40 Alcohol consump (value)'!BR6,"")</f>
        <v>0.24735640705478379</v>
      </c>
      <c r="BS6" s="84">
        <f>IFERROR('1.32 Spirits consump (value)'!BS6/'1.40 Alcohol consump (value)'!BS6,"")</f>
        <v>0.30776508961042087</v>
      </c>
      <c r="BT6" s="84">
        <f>IFERROR('1.32 Spirits consump (value)'!BT6/'1.40 Alcohol consump (value)'!BT6,"")</f>
        <v>0.25579674855884033</v>
      </c>
      <c r="BU6" s="84">
        <f>IFERROR('1.32 Spirits consump (value)'!BU6/'1.40 Alcohol consump (value)'!BU6,"")</f>
        <v>0.15568658440216399</v>
      </c>
      <c r="BV6" s="84">
        <f>IFERROR('1.32 Spirits consump (value)'!BV6/'1.40 Alcohol consump (value)'!BV6,"")</f>
        <v>0.11831029253390184</v>
      </c>
      <c r="BW6" s="84">
        <f>IFERROR('1.32 Spirits consump (value)'!BW6/'1.40 Alcohol consump (value)'!BW6,"")</f>
        <v>0.17858697860729733</v>
      </c>
      <c r="BX6" s="84">
        <f>IFERROR('1.32 Spirits consump (value)'!BX6/'1.40 Alcohol consump (value)'!BX6,"")</f>
        <v>0.2639657020364416</v>
      </c>
      <c r="BY6" s="84">
        <f>IFERROR('1.32 Spirits consump (value)'!BY6/'1.40 Alcohol consump (value)'!BY6,"")</f>
        <v>0.28673785578100375</v>
      </c>
      <c r="BZ6" s="84">
        <f>IFERROR('1.32 Spirits consump (value)'!BZ6/'1.40 Alcohol consump (value)'!BZ6,"")</f>
        <v>0.27709442038185966</v>
      </c>
      <c r="CA6" s="84">
        <f>IFERROR('1.32 Spirits consump (value)'!CA6/'1.40 Alcohol consump (value)'!CA6,"")</f>
        <v>0.27975954131791686</v>
      </c>
      <c r="CB6" s="84">
        <f>IFERROR('1.32 Spirits consump (value)'!CB6/'1.40 Alcohol consump (value)'!CB6,"")</f>
        <v>0.20038657199232227</v>
      </c>
      <c r="CC6" s="84">
        <f>IFERROR('1.32 Spirits consump (value)'!CC6/'1.40 Alcohol consump (value)'!CC6,"")</f>
        <v>0.30298083653604868</v>
      </c>
      <c r="CD6" s="84">
        <f>IFERROR('1.32 Spirits consump (value)'!CD6/'1.40 Alcohol consump (value)'!CD6,"")</f>
        <v>0.26963699465340962</v>
      </c>
      <c r="CE6" s="84">
        <f>IFERROR('1.32 Spirits consump (value)'!CE6/'1.40 Alcohol consump (value)'!CE6,"")</f>
        <v>0.21708992885952288</v>
      </c>
      <c r="CF6" s="84">
        <f>IFERROR('1.32 Spirits consump (value)'!CF6/'1.40 Alcohol consump (value)'!CF6,"")</f>
        <v>0.13672836944190808</v>
      </c>
      <c r="CG6" s="84">
        <f>IFERROR('1.32 Spirits consump (value)'!CG6/'1.40 Alcohol consump (value)'!CG6,"")</f>
        <v>0.36240483994333883</v>
      </c>
      <c r="CH6" s="84">
        <f>IFERROR('1.32 Spirits consump (value)'!CH6/'1.40 Alcohol consump (value)'!CH6,"")</f>
        <v>0.22468740253480396</v>
      </c>
      <c r="CI6" s="84">
        <f>IFERROR('1.32 Spirits consump (value)'!CI6/'1.40 Alcohol consump (value)'!CI6,"")</f>
        <v>0.12614943204534232</v>
      </c>
      <c r="CJ6" s="84">
        <f>IFERROR('1.32 Spirits consump (value)'!CJ6/'1.40 Alcohol consump (value)'!CJ6,"")</f>
        <v>0.35507950386994397</v>
      </c>
      <c r="CK6" s="84">
        <f>IFERROR('1.32 Spirits consump (value)'!CK6/'1.40 Alcohol consump (value)'!CK6,"")</f>
        <v>0.20071478829413511</v>
      </c>
      <c r="CL6" s="84">
        <f>IFERROR('1.32 Spirits consump (value)'!CL6/'1.40 Alcohol consump (value)'!CL6,"")</f>
        <v>0.1221666666666674</v>
      </c>
      <c r="CM6" s="84">
        <f>IFERROR('1.32 Spirits consump (value)'!CM6/'1.40 Alcohol consump (value)'!CM6,"")</f>
        <v>0.21628498727734885</v>
      </c>
      <c r="CN6" s="84">
        <f>IFERROR('1.32 Spirits consump (value)'!CN6/'1.40 Alcohol consump (value)'!CN6,"")</f>
        <v>0.45338568966436277</v>
      </c>
      <c r="CO6" s="84">
        <f>IFERROR('1.32 Spirits consump (value)'!CO6/'1.40 Alcohol consump (value)'!CO6,"")</f>
        <v>0.14179929797566954</v>
      </c>
      <c r="CP6" s="84">
        <f>IFERROR('1.32 Spirits consump (value)'!CP6/'1.40 Alcohol consump (value)'!CP6,"")</f>
        <v>0.4963261436359287</v>
      </c>
      <c r="CR6" s="89">
        <f t="shared" si="0"/>
        <v>0.56951591043819305</v>
      </c>
    </row>
    <row r="7" spans="1:96" x14ac:dyDescent="0.25">
      <c r="A7" s="1" t="s">
        <v>28</v>
      </c>
      <c r="B7" s="84">
        <f>IFERROR('1.32 Spirits consump (value)'!B7/'1.40 Alcohol consump (value)'!B7,"")</f>
        <v>0.32676664683618117</v>
      </c>
      <c r="C7" s="84">
        <f>IFERROR('1.32 Spirits consump (value)'!C7/'1.40 Alcohol consump (value)'!C7,"")</f>
        <v>0.46834037961843505</v>
      </c>
      <c r="D7" s="84">
        <f>IFERROR('1.32 Spirits consump (value)'!D7/'1.40 Alcohol consump (value)'!D7,"")</f>
        <v>0.55971428571428572</v>
      </c>
      <c r="E7" s="84">
        <f>IFERROR('1.32 Spirits consump (value)'!E7/'1.40 Alcohol consump (value)'!E7,"")</f>
        <v>0.61488401703132978</v>
      </c>
      <c r="F7" s="84">
        <f>IFERROR('1.32 Spirits consump (value)'!F7/'1.40 Alcohol consump (value)'!F7,"")</f>
        <v>0.24075585410258019</v>
      </c>
      <c r="G7" s="84">
        <f>IFERROR('1.32 Spirits consump (value)'!G7/'1.40 Alcohol consump (value)'!G7,"")</f>
        <v>0.88094662429768811</v>
      </c>
      <c r="H7" s="84">
        <f>IFERROR('1.32 Spirits consump (value)'!H7/'1.40 Alcohol consump (value)'!H7,"")</f>
        <v>9.7884052984689496E-2</v>
      </c>
      <c r="I7" s="84">
        <f>IFERROR('1.32 Spirits consump (value)'!I7/'1.40 Alcohol consump (value)'!I7,"")</f>
        <v>0.28058229872020002</v>
      </c>
      <c r="J7" s="84">
        <f>IFERROR('1.32 Spirits consump (value)'!J7/'1.40 Alcohol consump (value)'!J7,"")</f>
        <v>0.36952260147601473</v>
      </c>
      <c r="K7" s="84">
        <f>IFERROR('1.32 Spirits consump (value)'!K7/'1.40 Alcohol consump (value)'!K7,"")</f>
        <v>0.27925644275454159</v>
      </c>
      <c r="L7" s="84">
        <f>IFERROR('1.32 Spirits consump (value)'!L7/'1.40 Alcohol consump (value)'!L7,"")</f>
        <v>0.75900073475385743</v>
      </c>
      <c r="M7" s="84">
        <f>IFERROR('1.32 Spirits consump (value)'!M7/'1.40 Alcohol consump (value)'!M7,"")</f>
        <v>0.3444644759485373</v>
      </c>
      <c r="N7" s="84">
        <f>IFERROR('1.32 Spirits consump (value)'!N7/'1.40 Alcohol consump (value)'!N7,"")</f>
        <v>0.23938836898395718</v>
      </c>
      <c r="O7" s="84">
        <f>IFERROR('1.32 Spirits consump (value)'!O7/'1.40 Alcohol consump (value)'!O7,"")</f>
        <v>0.43717321793704739</v>
      </c>
      <c r="P7" s="84">
        <f>IFERROR('1.32 Spirits consump (value)'!P7/'1.40 Alcohol consump (value)'!P7,"")</f>
        <v>0.48546488664191478</v>
      </c>
      <c r="Q7" s="84">
        <f>IFERROR('1.32 Spirits consump (value)'!Q7/'1.40 Alcohol consump (value)'!Q7,"")</f>
        <v>0.45840774118526512</v>
      </c>
      <c r="R7" s="84">
        <f>IFERROR('1.32 Spirits consump (value)'!R7/'1.40 Alcohol consump (value)'!R7,"")</f>
        <v>0.84158415841584155</v>
      </c>
      <c r="S7" s="84">
        <f>IFERROR('1.32 Spirits consump (value)'!S7/'1.40 Alcohol consump (value)'!S7,"")</f>
        <v>7.9320315567772096E-2</v>
      </c>
      <c r="T7" s="84">
        <f>IFERROR('1.32 Spirits consump (value)'!T7/'1.40 Alcohol consump (value)'!T7,"")</f>
        <v>0.1657864723368587</v>
      </c>
      <c r="U7" s="84">
        <f>IFERROR('1.32 Spirits consump (value)'!U7/'1.40 Alcohol consump (value)'!U7,"")</f>
        <v>0.15602181849791377</v>
      </c>
      <c r="V7" s="84">
        <f>IFERROR('1.32 Spirits consump (value)'!V7/'1.40 Alcohol consump (value)'!V7,"")</f>
        <v>0.21824921918328033</v>
      </c>
      <c r="W7" s="84">
        <f>IFERROR('1.32 Spirits consump (value)'!W7/'1.40 Alcohol consump (value)'!W7,"")</f>
        <v>0.37597617774308578</v>
      </c>
      <c r="X7" s="84">
        <f>IFERROR('1.32 Spirits consump (value)'!X7/'1.40 Alcohol consump (value)'!X7,"")</f>
        <v>0.40549828178694153</v>
      </c>
      <c r="Y7" s="84">
        <f>IFERROR('1.32 Spirits consump (value)'!Y7/'1.40 Alcohol consump (value)'!Y7,"")</f>
        <v>0.2056847545219638</v>
      </c>
      <c r="Z7" s="84">
        <f>IFERROR('1.32 Spirits consump (value)'!Z7/'1.40 Alcohol consump (value)'!Z7,"")</f>
        <v>0.37448964161500081</v>
      </c>
      <c r="AA7" s="84">
        <f>IFERROR('1.32 Spirits consump (value)'!AA7/'1.40 Alcohol consump (value)'!AA7,"")</f>
        <v>0.21183037900303592</v>
      </c>
      <c r="AB7" s="84">
        <f>IFERROR('1.32 Spirits consump (value)'!AB7/'1.40 Alcohol consump (value)'!AB7,"")</f>
        <v>0.28533220406980636</v>
      </c>
      <c r="AC7" s="84">
        <f>IFERROR('1.32 Spirits consump (value)'!AC7/'1.40 Alcohol consump (value)'!AC7,"")</f>
        <v>0.60204363435515051</v>
      </c>
      <c r="AD7" s="84">
        <f>IFERROR('1.32 Spirits consump (value)'!AD7/'1.40 Alcohol consump (value)'!AD7,"")</f>
        <v>0.26666666666666666</v>
      </c>
      <c r="AE7" s="84">
        <f>IFERROR('1.32 Spirits consump (value)'!AE7/'1.40 Alcohol consump (value)'!AE7,"")</f>
        <v>0.33195111837451519</v>
      </c>
      <c r="AF7" s="84">
        <f>IFERROR('1.32 Spirits consump (value)'!AF7/'1.40 Alcohol consump (value)'!AF7,"")</f>
        <v>0.59901212393354286</v>
      </c>
      <c r="AG7" s="84">
        <f>IFERROR('1.32 Spirits consump (value)'!AG7/'1.40 Alcohol consump (value)'!AG7,"")</f>
        <v>0.3869439139967466</v>
      </c>
      <c r="AH7" s="84">
        <f>IFERROR('1.32 Spirits consump (value)'!AH7/'1.40 Alcohol consump (value)'!AH7,"")</f>
        <v>0.13244707040866568</v>
      </c>
      <c r="AI7" s="84">
        <f>IFERROR('1.32 Spirits consump (value)'!AI7/'1.40 Alcohol consump (value)'!AI7,"")</f>
        <v>0.35432369970519306</v>
      </c>
      <c r="AJ7" s="84">
        <f>IFERROR('1.32 Spirits consump (value)'!AJ7/'1.40 Alcohol consump (value)'!AJ7,"")</f>
        <v>0.26255549018559121</v>
      </c>
      <c r="AK7" s="84">
        <f>IFERROR('1.32 Spirits consump (value)'!AK7/'1.40 Alcohol consump (value)'!AK7,"")</f>
        <v>0.44484057090798668</v>
      </c>
      <c r="AL7" s="84">
        <f>IFERROR('1.32 Spirits consump (value)'!AL7/'1.40 Alcohol consump (value)'!AL7,"")</f>
        <v>0.21219159698565088</v>
      </c>
      <c r="AM7" s="84">
        <f>IFERROR('1.32 Spirits consump (value)'!AM7/'1.40 Alcohol consump (value)'!AM7,"")</f>
        <v>0.39906849315068493</v>
      </c>
      <c r="AN7" s="84">
        <f>IFERROR('1.32 Spirits consump (value)'!AN7/'1.40 Alcohol consump (value)'!AN7,"")</f>
        <v>0.14985139151580656</v>
      </c>
      <c r="AO7" s="84">
        <f>IFERROR('1.32 Spirits consump (value)'!AO7/'1.40 Alcohol consump (value)'!AO7,"")</f>
        <v>0.38390019448792756</v>
      </c>
      <c r="AP7" s="84">
        <f>IFERROR('1.32 Spirits consump (value)'!AP7/'1.40 Alcohol consump (value)'!AP7,"")</f>
        <v>0.30600334196867901</v>
      </c>
      <c r="AQ7" s="84">
        <f>IFERROR('1.32 Spirits consump (value)'!AQ7/'1.40 Alcohol consump (value)'!AQ7,"")</f>
        <v>0.12569988801791712</v>
      </c>
      <c r="AR7" s="84">
        <f>IFERROR('1.32 Spirits consump (value)'!AR7/'1.40 Alcohol consump (value)'!AR7,"")</f>
        <v>0.11379363370751962</v>
      </c>
      <c r="AS7" s="84">
        <f>IFERROR('1.32 Spirits consump (value)'!AS7/'1.40 Alcohol consump (value)'!AS7,"")</f>
        <v>0.32597548506983998</v>
      </c>
      <c r="AT7" s="84">
        <f>IFERROR('1.32 Spirits consump (value)'!AT7/'1.40 Alcohol consump (value)'!AT7,"")</f>
        <v>0.31108361322255612</v>
      </c>
      <c r="AU7" s="84">
        <f>IFERROR('1.32 Spirits consump (value)'!AU7/'1.40 Alcohol consump (value)'!AU7,"")</f>
        <v>0.32141453831041261</v>
      </c>
      <c r="AV7" s="84">
        <f>IFERROR('1.32 Spirits consump (value)'!AV7/'1.40 Alcohol consump (value)'!AV7,"")</f>
        <v>0.27857041955078399</v>
      </c>
      <c r="AW7" s="84">
        <f>IFERROR('1.32 Spirits consump (value)'!AW7/'1.40 Alcohol consump (value)'!AW7,"")</f>
        <v>0.26490524961654544</v>
      </c>
      <c r="AX7" s="84">
        <f>IFERROR('1.32 Spirits consump (value)'!AX7/'1.40 Alcohol consump (value)'!AX7,"")</f>
        <v>0.25535951432365772</v>
      </c>
      <c r="AY7" s="84">
        <f>IFERROR('1.32 Spirits consump (value)'!AY7/'1.40 Alcohol consump (value)'!AY7,"")</f>
        <v>0.48654949784791968</v>
      </c>
      <c r="AZ7" s="84">
        <f>IFERROR('1.32 Spirits consump (value)'!AZ7/'1.40 Alcohol consump (value)'!AZ7,"")</f>
        <v>0.31430038190646165</v>
      </c>
      <c r="BA7" s="84">
        <f>IFERROR('1.32 Spirits consump (value)'!BA7/'1.40 Alcohol consump (value)'!BA7,"")</f>
        <v>0.11242949877620517</v>
      </c>
      <c r="BB7" s="84">
        <f>IFERROR('1.32 Spirits consump (value)'!BB7/'1.40 Alcohol consump (value)'!BB7,"")</f>
        <v>0.13885714285714287</v>
      </c>
      <c r="BC7" s="84">
        <f>IFERROR('1.32 Spirits consump (value)'!BC7/'1.40 Alcohol consump (value)'!BC7,"")</f>
        <v>0.25331613111317175</v>
      </c>
      <c r="BD7" s="84">
        <f>IFERROR('1.32 Spirits consump (value)'!BD7/'1.40 Alcohol consump (value)'!BD7,"")</f>
        <v>0.24840756835319766</v>
      </c>
      <c r="BE7" s="84">
        <f>IFERROR('1.32 Spirits consump (value)'!BE7/'1.40 Alcohol consump (value)'!BE7,"")</f>
        <v>0.1841383422778772</v>
      </c>
      <c r="BF7" s="84">
        <f>IFERROR('1.32 Spirits consump (value)'!BF7/'1.40 Alcohol consump (value)'!BF7,"")</f>
        <v>5.6188842933521638E-2</v>
      </c>
      <c r="BG7" s="84">
        <f>IFERROR('1.32 Spirits consump (value)'!BG7/'1.40 Alcohol consump (value)'!BG7,"")</f>
        <v>0.37485506046049361</v>
      </c>
      <c r="BH7" s="84" t="str">
        <f>IFERROR('1.32 Spirits consump (value)'!BH7/'1.40 Alcohol consump (value)'!BH7,"")</f>
        <v/>
      </c>
      <c r="BI7" s="84">
        <f>IFERROR('1.32 Spirits consump (value)'!BI7/'1.40 Alcohol consump (value)'!BI7,"")</f>
        <v>0.34310599580060652</v>
      </c>
      <c r="BJ7" s="84">
        <f>IFERROR('1.32 Spirits consump (value)'!BJ7/'1.40 Alcohol consump (value)'!BJ7,"")</f>
        <v>5.191328539184295E-2</v>
      </c>
      <c r="BK7" s="84">
        <f>IFERROR('1.32 Spirits consump (value)'!BK7/'1.40 Alcohol consump (value)'!BK7,"")</f>
        <v>0.19198211148378852</v>
      </c>
      <c r="BL7" s="84">
        <f>IFERROR('1.32 Spirits consump (value)'!BL7/'1.40 Alcohol consump (value)'!BL7,"")</f>
        <v>0.15260350139003684</v>
      </c>
      <c r="BM7" s="84" t="str">
        <f>IFERROR('1.32 Spirits consump (value)'!BM7/'1.40 Alcohol consump (value)'!BM7,"")</f>
        <v/>
      </c>
      <c r="BN7" s="84">
        <f>IFERROR('1.32 Spirits consump (value)'!BN7/'1.40 Alcohol consump (value)'!BN7,"")</f>
        <v>0.29825261852377272</v>
      </c>
      <c r="BO7" s="84">
        <f>IFERROR('1.32 Spirits consump (value)'!BO7/'1.40 Alcohol consump (value)'!BO7,"")</f>
        <v>0.16982612106157668</v>
      </c>
      <c r="BP7" s="84">
        <f>IFERROR('1.32 Spirits consump (value)'!BP7/'1.40 Alcohol consump (value)'!BP7,"")</f>
        <v>0.69817591590663164</v>
      </c>
      <c r="BQ7" s="84">
        <f>IFERROR('1.32 Spirits consump (value)'!BQ7/'1.40 Alcohol consump (value)'!BQ7,"")</f>
        <v>0.30238056702548066</v>
      </c>
      <c r="BR7" s="84">
        <f>IFERROR('1.32 Spirits consump (value)'!BR7/'1.40 Alcohol consump (value)'!BR7,"")</f>
        <v>0.25310716522444804</v>
      </c>
      <c r="BS7" s="84">
        <f>IFERROR('1.32 Spirits consump (value)'!BS7/'1.40 Alcohol consump (value)'!BS7,"")</f>
        <v>0.30978191379768383</v>
      </c>
      <c r="BT7" s="84">
        <f>IFERROR('1.32 Spirits consump (value)'!BT7/'1.40 Alcohol consump (value)'!BT7,"")</f>
        <v>0.25797961308209627</v>
      </c>
      <c r="BU7" s="84">
        <f>IFERROR('1.32 Spirits consump (value)'!BU7/'1.40 Alcohol consump (value)'!BU7,"")</f>
        <v>0.1550539282135911</v>
      </c>
      <c r="BV7" s="84">
        <f>IFERROR('1.32 Spirits consump (value)'!BV7/'1.40 Alcohol consump (value)'!BV7,"")</f>
        <v>0.12033860020866721</v>
      </c>
      <c r="BW7" s="84">
        <f>IFERROR('1.32 Spirits consump (value)'!BW7/'1.40 Alcohol consump (value)'!BW7,"")</f>
        <v>0.18153668065402978</v>
      </c>
      <c r="BX7" s="84">
        <f>IFERROR('1.32 Spirits consump (value)'!BX7/'1.40 Alcohol consump (value)'!BX7,"")</f>
        <v>0.26705837755875661</v>
      </c>
      <c r="BY7" s="84">
        <f>IFERROR('1.32 Spirits consump (value)'!BY7/'1.40 Alcohol consump (value)'!BY7,"")</f>
        <v>0.29350042251748504</v>
      </c>
      <c r="BZ7" s="84">
        <f>IFERROR('1.32 Spirits consump (value)'!BZ7/'1.40 Alcohol consump (value)'!BZ7,"")</f>
        <v>0.27825681413070869</v>
      </c>
      <c r="CA7" s="84">
        <f>IFERROR('1.32 Spirits consump (value)'!CA7/'1.40 Alcohol consump (value)'!CA7,"")</f>
        <v>0.2830283991349235</v>
      </c>
      <c r="CB7" s="84">
        <f>IFERROR('1.32 Spirits consump (value)'!CB7/'1.40 Alcohol consump (value)'!CB7,"")</f>
        <v>0.20529241657973618</v>
      </c>
      <c r="CC7" s="84">
        <f>IFERROR('1.32 Spirits consump (value)'!CC7/'1.40 Alcohol consump (value)'!CC7,"")</f>
        <v>0.3047576076602998</v>
      </c>
      <c r="CD7" s="84">
        <f>IFERROR('1.32 Spirits consump (value)'!CD7/'1.40 Alcohol consump (value)'!CD7,"")</f>
        <v>0.26563604071577257</v>
      </c>
      <c r="CE7" s="84">
        <f>IFERROR('1.32 Spirits consump (value)'!CE7/'1.40 Alcohol consump (value)'!CE7,"")</f>
        <v>0.21630685775024738</v>
      </c>
      <c r="CF7" s="84">
        <f>IFERROR('1.32 Spirits consump (value)'!CF7/'1.40 Alcohol consump (value)'!CF7,"")</f>
        <v>0.13818511746834747</v>
      </c>
      <c r="CG7" s="84">
        <f>IFERROR('1.32 Spirits consump (value)'!CG7/'1.40 Alcohol consump (value)'!CG7,"")</f>
        <v>0.36220660731366344</v>
      </c>
      <c r="CH7" s="84">
        <f>IFERROR('1.32 Spirits consump (value)'!CH7/'1.40 Alcohol consump (value)'!CH7,"")</f>
        <v>0.2221136856621608</v>
      </c>
      <c r="CI7" s="84">
        <f>IFERROR('1.32 Spirits consump (value)'!CI7/'1.40 Alcohol consump (value)'!CI7,"")</f>
        <v>0.13170672345603893</v>
      </c>
      <c r="CJ7" s="84">
        <f>IFERROR('1.32 Spirits consump (value)'!CJ7/'1.40 Alcohol consump (value)'!CJ7,"")</f>
        <v>0.33605407473536536</v>
      </c>
      <c r="CK7" s="84">
        <f>IFERROR('1.32 Spirits consump (value)'!CK7/'1.40 Alcohol consump (value)'!CK7,"")</f>
        <v>0.20244346760537155</v>
      </c>
      <c r="CL7" s="84">
        <f>IFERROR('1.32 Spirits consump (value)'!CL7/'1.40 Alcohol consump (value)'!CL7,"")</f>
        <v>0.12088090033195199</v>
      </c>
      <c r="CM7" s="84">
        <f>IFERROR('1.32 Spirits consump (value)'!CM7/'1.40 Alcohol consump (value)'!CM7,"")</f>
        <v>0.19425202652910542</v>
      </c>
      <c r="CN7" s="84">
        <f>IFERROR('1.32 Spirits consump (value)'!CN7/'1.40 Alcohol consump (value)'!CN7,"")</f>
        <v>0.45257125622078154</v>
      </c>
      <c r="CO7" s="84">
        <f>IFERROR('1.32 Spirits consump (value)'!CO7/'1.40 Alcohol consump (value)'!CO7,"")</f>
        <v>0.14784787320890688</v>
      </c>
      <c r="CP7" s="84">
        <f>IFERROR('1.32 Spirits consump (value)'!CP7/'1.40 Alcohol consump (value)'!CP7,"")</f>
        <v>0.49905619282706398</v>
      </c>
      <c r="CR7" s="89">
        <f t="shared" si="0"/>
        <v>0.57389150551427481</v>
      </c>
    </row>
    <row r="8" spans="1:96" x14ac:dyDescent="0.25">
      <c r="A8" s="1" t="s">
        <v>29</v>
      </c>
      <c r="B8" s="84">
        <f>IFERROR('1.32 Spirits consump (value)'!B8/'1.40 Alcohol consump (value)'!B8,"")</f>
        <v>0.33023347975217576</v>
      </c>
      <c r="C8" s="84">
        <f>IFERROR('1.32 Spirits consump (value)'!C8/'1.40 Alcohol consump (value)'!C8,"")</f>
        <v>0.48307779661697686</v>
      </c>
      <c r="D8" s="84">
        <f>IFERROR('1.32 Spirits consump (value)'!D8/'1.40 Alcohol consump (value)'!D8,"")</f>
        <v>0.53848015488867373</v>
      </c>
      <c r="E8" s="84">
        <f>IFERROR('1.32 Spirits consump (value)'!E8/'1.40 Alcohol consump (value)'!E8,"")</f>
        <v>0.61729119620067763</v>
      </c>
      <c r="F8" s="84">
        <f>IFERROR('1.32 Spirits consump (value)'!F8/'1.40 Alcohol consump (value)'!F8,"")</f>
        <v>0.24580797416470004</v>
      </c>
      <c r="G8" s="84">
        <f>IFERROR('1.32 Spirits consump (value)'!G8/'1.40 Alcohol consump (value)'!G8,"")</f>
        <v>0.87219928247478506</v>
      </c>
      <c r="H8" s="84">
        <f>IFERROR('1.32 Spirits consump (value)'!H8/'1.40 Alcohol consump (value)'!H8,"")</f>
        <v>8.9077102803738303E-2</v>
      </c>
      <c r="I8" s="84">
        <f>IFERROR('1.32 Spirits consump (value)'!I8/'1.40 Alcohol consump (value)'!I8,"")</f>
        <v>0.28455586280502598</v>
      </c>
      <c r="J8" s="84">
        <f>IFERROR('1.32 Spirits consump (value)'!J8/'1.40 Alcohol consump (value)'!J8,"")</f>
        <v>0.35211866408427417</v>
      </c>
      <c r="K8" s="84">
        <f>IFERROR('1.32 Spirits consump (value)'!K8/'1.40 Alcohol consump (value)'!K8,"")</f>
        <v>0.28720787207872084</v>
      </c>
      <c r="L8" s="84">
        <f>IFERROR('1.32 Spirits consump (value)'!L8/'1.40 Alcohol consump (value)'!L8,"")</f>
        <v>0.77197620621282215</v>
      </c>
      <c r="M8" s="84">
        <f>IFERROR('1.32 Spirits consump (value)'!M8/'1.40 Alcohol consump (value)'!M8,"")</f>
        <v>0.33190140124782652</v>
      </c>
      <c r="N8" s="84">
        <f>IFERROR('1.32 Spirits consump (value)'!N8/'1.40 Alcohol consump (value)'!N8,"")</f>
        <v>0.24979408461250469</v>
      </c>
      <c r="O8" s="84">
        <f>IFERROR('1.32 Spirits consump (value)'!O8/'1.40 Alcohol consump (value)'!O8,"")</f>
        <v>0.44083494210480817</v>
      </c>
      <c r="P8" s="84">
        <f>IFERROR('1.32 Spirits consump (value)'!P8/'1.40 Alcohol consump (value)'!P8,"")</f>
        <v>0.49246970459560957</v>
      </c>
      <c r="Q8" s="84">
        <f>IFERROR('1.32 Spirits consump (value)'!Q8/'1.40 Alcohol consump (value)'!Q8,"")</f>
        <v>0.43440424243173414</v>
      </c>
      <c r="R8" s="84">
        <f>IFERROR('1.32 Spirits consump (value)'!R8/'1.40 Alcohol consump (value)'!R8,"")</f>
        <v>0.8493906954823941</v>
      </c>
      <c r="S8" s="84">
        <f>IFERROR('1.32 Spirits consump (value)'!S8/'1.40 Alcohol consump (value)'!S8,"")</f>
        <v>8.5172798216276463E-2</v>
      </c>
      <c r="T8" s="84">
        <f>IFERROR('1.32 Spirits consump (value)'!T8/'1.40 Alcohol consump (value)'!T8,"")</f>
        <v>0.16953666142340704</v>
      </c>
      <c r="U8" s="84">
        <f>IFERROR('1.32 Spirits consump (value)'!U8/'1.40 Alcohol consump (value)'!U8,"")</f>
        <v>0.16125952127775003</v>
      </c>
      <c r="V8" s="84">
        <f>IFERROR('1.32 Spirits consump (value)'!V8/'1.40 Alcohol consump (value)'!V8,"")</f>
        <v>0.21563887965676651</v>
      </c>
      <c r="W8" s="84">
        <f>IFERROR('1.32 Spirits consump (value)'!W8/'1.40 Alcohol consump (value)'!W8,"")</f>
        <v>0.37267771514180575</v>
      </c>
      <c r="X8" s="84">
        <f>IFERROR('1.32 Spirits consump (value)'!X8/'1.40 Alcohol consump (value)'!X8,"")</f>
        <v>0.42340949033391911</v>
      </c>
      <c r="Y8" s="84">
        <f>IFERROR('1.32 Spirits consump (value)'!Y8/'1.40 Alcohol consump (value)'!Y8,"")</f>
        <v>0.19928867812685239</v>
      </c>
      <c r="Z8" s="84">
        <f>IFERROR('1.32 Spirits consump (value)'!Z8/'1.40 Alcohol consump (value)'!Z8,"")</f>
        <v>0.37861946902654864</v>
      </c>
      <c r="AA8" s="84">
        <f>IFERROR('1.32 Spirits consump (value)'!AA8/'1.40 Alcohol consump (value)'!AA8,"")</f>
        <v>0.20952916901144256</v>
      </c>
      <c r="AB8" s="84">
        <f>IFERROR('1.32 Spirits consump (value)'!AB8/'1.40 Alcohol consump (value)'!AB8,"")</f>
        <v>0.29729188366316806</v>
      </c>
      <c r="AC8" s="84">
        <f>IFERROR('1.32 Spirits consump (value)'!AC8/'1.40 Alcohol consump (value)'!AC8,"")</f>
        <v>0.6033562166285279</v>
      </c>
      <c r="AD8" s="84">
        <f>IFERROR('1.32 Spirits consump (value)'!AD8/'1.40 Alcohol consump (value)'!AD8,"")</f>
        <v>0.24821763602251409</v>
      </c>
      <c r="AE8" s="84">
        <f>IFERROR('1.32 Spirits consump (value)'!AE8/'1.40 Alcohol consump (value)'!AE8,"")</f>
        <v>0.3218604882167424</v>
      </c>
      <c r="AF8" s="84">
        <f>IFERROR('1.32 Spirits consump (value)'!AF8/'1.40 Alcohol consump (value)'!AF8,"")</f>
        <v>0.62553191489361704</v>
      </c>
      <c r="AG8" s="84">
        <f>IFERROR('1.32 Spirits consump (value)'!AG8/'1.40 Alcohol consump (value)'!AG8,"")</f>
        <v>0.42202531645569619</v>
      </c>
      <c r="AH8" s="84">
        <f>IFERROR('1.32 Spirits consump (value)'!AH8/'1.40 Alcohol consump (value)'!AH8,"")</f>
        <v>0.12467362924281983</v>
      </c>
      <c r="AI8" s="84">
        <f>IFERROR('1.32 Spirits consump (value)'!AI8/'1.40 Alcohol consump (value)'!AI8,"")</f>
        <v>0.34417882691702034</v>
      </c>
      <c r="AJ8" s="84">
        <f>IFERROR('1.32 Spirits consump (value)'!AJ8/'1.40 Alcohol consump (value)'!AJ8,"")</f>
        <v>0.26589186681102106</v>
      </c>
      <c r="AK8" s="84">
        <f>IFERROR('1.32 Spirits consump (value)'!AK8/'1.40 Alcohol consump (value)'!AK8,"")</f>
        <v>0.43928624965754659</v>
      </c>
      <c r="AL8" s="84">
        <f>IFERROR('1.32 Spirits consump (value)'!AL8/'1.40 Alcohol consump (value)'!AL8,"")</f>
        <v>0.21832299702516006</v>
      </c>
      <c r="AM8" s="84">
        <f>IFERROR('1.32 Spirits consump (value)'!AM8/'1.40 Alcohol consump (value)'!AM8,"")</f>
        <v>0.40521090507958191</v>
      </c>
      <c r="AN8" s="84">
        <f>IFERROR('1.32 Spirits consump (value)'!AN8/'1.40 Alcohol consump (value)'!AN8,"")</f>
        <v>0.15479497721969113</v>
      </c>
      <c r="AO8" s="84">
        <f>IFERROR('1.32 Spirits consump (value)'!AO8/'1.40 Alcohol consump (value)'!AO8,"")</f>
        <v>0.32978418052840919</v>
      </c>
      <c r="AP8" s="84">
        <f>IFERROR('1.32 Spirits consump (value)'!AP8/'1.40 Alcohol consump (value)'!AP8,"")</f>
        <v>0.29631026783438519</v>
      </c>
      <c r="AQ8" s="84">
        <f>IFERROR('1.32 Spirits consump (value)'!AQ8/'1.40 Alcohol consump (value)'!AQ8,"")</f>
        <v>0.13114482644422826</v>
      </c>
      <c r="AR8" s="84">
        <f>IFERROR('1.32 Spirits consump (value)'!AR8/'1.40 Alcohol consump (value)'!AR8,"")</f>
        <v>0.10204597120484971</v>
      </c>
      <c r="AS8" s="84">
        <f>IFERROR('1.32 Spirits consump (value)'!AS8/'1.40 Alcohol consump (value)'!AS8,"")</f>
        <v>0.30885606957237693</v>
      </c>
      <c r="AT8" s="84">
        <f>IFERROR('1.32 Spirits consump (value)'!AT8/'1.40 Alcohol consump (value)'!AT8,"")</f>
        <v>0.30575663564288175</v>
      </c>
      <c r="AU8" s="84">
        <f>IFERROR('1.32 Spirits consump (value)'!AU8/'1.40 Alcohol consump (value)'!AU8,"")</f>
        <v>0.29934833849424591</v>
      </c>
      <c r="AV8" s="84">
        <f>IFERROR('1.32 Spirits consump (value)'!AV8/'1.40 Alcohol consump (value)'!AV8,"")</f>
        <v>0.27428263505321293</v>
      </c>
      <c r="AW8" s="84">
        <f>IFERROR('1.32 Spirits consump (value)'!AW8/'1.40 Alcohol consump (value)'!AW8,"")</f>
        <v>0.26889708556288638</v>
      </c>
      <c r="AX8" s="84">
        <f>IFERROR('1.32 Spirits consump (value)'!AX8/'1.40 Alcohol consump (value)'!AX8,"")</f>
        <v>0.25261033605334737</v>
      </c>
      <c r="AY8" s="84">
        <f>IFERROR('1.32 Spirits consump (value)'!AY8/'1.40 Alcohol consump (value)'!AY8,"")</f>
        <v>0.34857142857142859</v>
      </c>
      <c r="AZ8" s="84">
        <f>IFERROR('1.32 Spirits consump (value)'!AZ8/'1.40 Alcohol consump (value)'!AZ8,"")</f>
        <v>0.30741946477256421</v>
      </c>
      <c r="BA8" s="84">
        <f>IFERROR('1.32 Spirits consump (value)'!BA8/'1.40 Alcohol consump (value)'!BA8,"")</f>
        <v>0.10785612872692854</v>
      </c>
      <c r="BB8" s="84">
        <f>IFERROR('1.32 Spirits consump (value)'!BB8/'1.40 Alcohol consump (value)'!BB8,"")</f>
        <v>0.15364308342133054</v>
      </c>
      <c r="BC8" s="84">
        <f>IFERROR('1.32 Spirits consump (value)'!BC8/'1.40 Alcohol consump (value)'!BC8,"")</f>
        <v>0.27374310869744095</v>
      </c>
      <c r="BD8" s="84">
        <f>IFERROR('1.32 Spirits consump (value)'!BD8/'1.40 Alcohol consump (value)'!BD8,"")</f>
        <v>0.2536580229913083</v>
      </c>
      <c r="BE8" s="84">
        <f>IFERROR('1.32 Spirits consump (value)'!BE8/'1.40 Alcohol consump (value)'!BE8,"")</f>
        <v>0.18078409718387631</v>
      </c>
      <c r="BF8" s="84">
        <f>IFERROR('1.32 Spirits consump (value)'!BF8/'1.40 Alcohol consump (value)'!BF8,"")</f>
        <v>5.7888988183894353E-2</v>
      </c>
      <c r="BG8" s="84">
        <f>IFERROR('1.32 Spirits consump (value)'!BG8/'1.40 Alcohol consump (value)'!BG8,"")</f>
        <v>0.39050171207384249</v>
      </c>
      <c r="BH8" s="84" t="str">
        <f>IFERROR('1.32 Spirits consump (value)'!BH8/'1.40 Alcohol consump (value)'!BH8,"")</f>
        <v/>
      </c>
      <c r="BI8" s="84">
        <f>IFERROR('1.32 Spirits consump (value)'!BI8/'1.40 Alcohol consump (value)'!BI8,"")</f>
        <v>0.33715874260460471</v>
      </c>
      <c r="BJ8" s="84">
        <f>IFERROR('1.32 Spirits consump (value)'!BJ8/'1.40 Alcohol consump (value)'!BJ8,"")</f>
        <v>5.32053671263511E-2</v>
      </c>
      <c r="BK8" s="84">
        <f>IFERROR('1.32 Spirits consump (value)'!BK8/'1.40 Alcohol consump (value)'!BK8,"")</f>
        <v>0.18907374100719426</v>
      </c>
      <c r="BL8" s="84">
        <f>IFERROR('1.32 Spirits consump (value)'!BL8/'1.40 Alcohol consump (value)'!BL8,"")</f>
        <v>0.14442013129102846</v>
      </c>
      <c r="BM8" s="84" t="str">
        <f>IFERROR('1.32 Spirits consump (value)'!BM8/'1.40 Alcohol consump (value)'!BM8,"")</f>
        <v/>
      </c>
      <c r="BN8" s="84">
        <f>IFERROR('1.32 Spirits consump (value)'!BN8/'1.40 Alcohol consump (value)'!BN8,"")</f>
        <v>0.30262360377521863</v>
      </c>
      <c r="BO8" s="84">
        <f>IFERROR('1.32 Spirits consump (value)'!BO8/'1.40 Alcohol consump (value)'!BO8,"")</f>
        <v>0.17934071165060098</v>
      </c>
      <c r="BP8" s="84">
        <f>IFERROR('1.32 Spirits consump (value)'!BP8/'1.40 Alcohol consump (value)'!BP8,"")</f>
        <v>0.70278225306729458</v>
      </c>
      <c r="BQ8" s="84">
        <f>IFERROR('1.32 Spirits consump (value)'!BQ8/'1.40 Alcohol consump (value)'!BQ8,"")</f>
        <v>0.3020287031660186</v>
      </c>
      <c r="BR8" s="84">
        <f>IFERROR('1.32 Spirits consump (value)'!BR8/'1.40 Alcohol consump (value)'!BR8,"")</f>
        <v>0.25820164858047634</v>
      </c>
      <c r="BS8" s="84">
        <f>IFERROR('1.32 Spirits consump (value)'!BS8/'1.40 Alcohol consump (value)'!BS8,"")</f>
        <v>0.30894044474516286</v>
      </c>
      <c r="BT8" s="84">
        <f>IFERROR('1.32 Spirits consump (value)'!BT8/'1.40 Alcohol consump (value)'!BT8,"")</f>
        <v>0.25733452968817677</v>
      </c>
      <c r="BU8" s="84">
        <f>IFERROR('1.32 Spirits consump (value)'!BU8/'1.40 Alcohol consump (value)'!BU8,"")</f>
        <v>0.15408075167905635</v>
      </c>
      <c r="BV8" s="84">
        <f>IFERROR('1.32 Spirits consump (value)'!BV8/'1.40 Alcohol consump (value)'!BV8,"")</f>
        <v>0.12211642187370343</v>
      </c>
      <c r="BW8" s="84">
        <f>IFERROR('1.32 Spirits consump (value)'!BW8/'1.40 Alcohol consump (value)'!BW8,"")</f>
        <v>0.17947022662371459</v>
      </c>
      <c r="BX8" s="84">
        <f>IFERROR('1.32 Spirits consump (value)'!BX8/'1.40 Alcohol consump (value)'!BX8,"")</f>
        <v>0.27158782765893341</v>
      </c>
      <c r="BY8" s="84">
        <f>IFERROR('1.32 Spirits consump (value)'!BY8/'1.40 Alcohol consump (value)'!BY8,"")</f>
        <v>0.30072366182807891</v>
      </c>
      <c r="BZ8" s="84">
        <f>IFERROR('1.32 Spirits consump (value)'!BZ8/'1.40 Alcohol consump (value)'!BZ8,"")</f>
        <v>0.27350827183379389</v>
      </c>
      <c r="CA8" s="84">
        <f>IFERROR('1.32 Spirits consump (value)'!CA8/'1.40 Alcohol consump (value)'!CA8,"")</f>
        <v>0.28107027525757339</v>
      </c>
      <c r="CB8" s="84">
        <f>IFERROR('1.32 Spirits consump (value)'!CB8/'1.40 Alcohol consump (value)'!CB8,"")</f>
        <v>0.21423653610771115</v>
      </c>
      <c r="CC8" s="84">
        <f>IFERROR('1.32 Spirits consump (value)'!CC8/'1.40 Alcohol consump (value)'!CC8,"")</f>
        <v>0.30772096895629308</v>
      </c>
      <c r="CD8" s="84">
        <f>IFERROR('1.32 Spirits consump (value)'!CD8/'1.40 Alcohol consump (value)'!CD8,"")</f>
        <v>0.25768112883576821</v>
      </c>
      <c r="CE8" s="84">
        <f>IFERROR('1.32 Spirits consump (value)'!CE8/'1.40 Alcohol consump (value)'!CE8,"")</f>
        <v>0.21957639244643079</v>
      </c>
      <c r="CF8" s="84">
        <f>IFERROR('1.32 Spirits consump (value)'!CF8/'1.40 Alcohol consump (value)'!CF8,"")</f>
        <v>0.14050370288949038</v>
      </c>
      <c r="CG8" s="84">
        <f>IFERROR('1.32 Spirits consump (value)'!CG8/'1.40 Alcohol consump (value)'!CG8,"")</f>
        <v>0.36006814479525473</v>
      </c>
      <c r="CH8" s="84">
        <f>IFERROR('1.32 Spirits consump (value)'!CH8/'1.40 Alcohol consump (value)'!CH8,"")</f>
        <v>0.21590302034107256</v>
      </c>
      <c r="CI8" s="84">
        <f>IFERROR('1.32 Spirits consump (value)'!CI8/'1.40 Alcohol consump (value)'!CI8,"")</f>
        <v>0.13117749594277814</v>
      </c>
      <c r="CJ8" s="84">
        <f>IFERROR('1.32 Spirits consump (value)'!CJ8/'1.40 Alcohol consump (value)'!CJ8,"")</f>
        <v>0.32818938463637604</v>
      </c>
      <c r="CK8" s="84">
        <f>IFERROR('1.32 Spirits consump (value)'!CK8/'1.40 Alcohol consump (value)'!CK8,"")</f>
        <v>0.19917407801682602</v>
      </c>
      <c r="CL8" s="84">
        <f>IFERROR('1.32 Spirits consump (value)'!CL8/'1.40 Alcohol consump (value)'!CL8,"")</f>
        <v>0.11807918342096331</v>
      </c>
      <c r="CM8" s="84">
        <f>IFERROR('1.32 Spirits consump (value)'!CM8/'1.40 Alcohol consump (value)'!CM8,"")</f>
        <v>0.18785383427689004</v>
      </c>
      <c r="CN8" s="84">
        <f>IFERROR('1.32 Spirits consump (value)'!CN8/'1.40 Alcohol consump (value)'!CN8,"")</f>
        <v>0.44749714785815825</v>
      </c>
      <c r="CO8" s="84">
        <f>IFERROR('1.32 Spirits consump (value)'!CO8/'1.40 Alcohol consump (value)'!CO8,"")</f>
        <v>0.14787032170124809</v>
      </c>
      <c r="CP8" s="84">
        <f>IFERROR('1.32 Spirits consump (value)'!CP8/'1.40 Alcohol consump (value)'!CP8,"")</f>
        <v>0.50419603893924225</v>
      </c>
      <c r="CR8" s="89">
        <f t="shared" si="0"/>
        <v>0.57665907694663932</v>
      </c>
    </row>
    <row r="9" spans="1:96" x14ac:dyDescent="0.25">
      <c r="A9" s="1" t="s">
        <v>30</v>
      </c>
      <c r="B9" s="84">
        <f>IFERROR('1.32 Spirits consump (value)'!B9/'1.40 Alcohol consump (value)'!B9,"")</f>
        <v>0.33101918625188054</v>
      </c>
      <c r="C9" s="84">
        <f>IFERROR('1.32 Spirits consump (value)'!C9/'1.40 Alcohol consump (value)'!C9,"")</f>
        <v>0.49196852230494764</v>
      </c>
      <c r="D9" s="84">
        <f>IFERROR('1.32 Spirits consump (value)'!D9/'1.40 Alcohol consump (value)'!D9,"")</f>
        <v>0.54473050564919423</v>
      </c>
      <c r="E9" s="84">
        <f>IFERROR('1.32 Spirits consump (value)'!E9/'1.40 Alcohol consump (value)'!E9,"")</f>
        <v>0.60578843520284786</v>
      </c>
      <c r="F9" s="84">
        <f>IFERROR('1.32 Spirits consump (value)'!F9/'1.40 Alcohol consump (value)'!F9,"")</f>
        <v>0.24897247477892639</v>
      </c>
      <c r="G9" s="84">
        <f>IFERROR('1.32 Spirits consump (value)'!G9/'1.40 Alcohol consump (value)'!G9,"")</f>
        <v>0.86498758629791228</v>
      </c>
      <c r="H9" s="84">
        <f>IFERROR('1.32 Spirits consump (value)'!H9/'1.40 Alcohol consump (value)'!H9,"")</f>
        <v>8.6001339584728734E-2</v>
      </c>
      <c r="I9" s="84">
        <f>IFERROR('1.32 Spirits consump (value)'!I9/'1.40 Alcohol consump (value)'!I9,"")</f>
        <v>0.27909298398619437</v>
      </c>
      <c r="J9" s="84">
        <f>IFERROR('1.32 Spirits consump (value)'!J9/'1.40 Alcohol consump (value)'!J9,"")</f>
        <v>0.32622601279317698</v>
      </c>
      <c r="K9" s="84">
        <f>IFERROR('1.32 Spirits consump (value)'!K9/'1.40 Alcohol consump (value)'!K9,"")</f>
        <v>0.28692517537022599</v>
      </c>
      <c r="L9" s="84">
        <f>IFERROR('1.32 Spirits consump (value)'!L9/'1.40 Alcohol consump (value)'!L9,"")</f>
        <v>0.77207637231503567</v>
      </c>
      <c r="M9" s="84">
        <f>IFERROR('1.32 Spirits consump (value)'!M9/'1.40 Alcohol consump (value)'!M9,"")</f>
        <v>0.32933526406382341</v>
      </c>
      <c r="N9" s="84">
        <f>IFERROR('1.32 Spirits consump (value)'!N9/'1.40 Alcohol consump (value)'!N9,"")</f>
        <v>0.26188215935700276</v>
      </c>
      <c r="O9" s="84">
        <f>IFERROR('1.32 Spirits consump (value)'!O9/'1.40 Alcohol consump (value)'!O9,"")</f>
        <v>0.44881738374753416</v>
      </c>
      <c r="P9" s="84">
        <f>IFERROR('1.32 Spirits consump (value)'!P9/'1.40 Alcohol consump (value)'!P9,"")</f>
        <v>0.48445635823658734</v>
      </c>
      <c r="Q9" s="84">
        <f>IFERROR('1.32 Spirits consump (value)'!Q9/'1.40 Alcohol consump (value)'!Q9,"")</f>
        <v>0.41836435982782738</v>
      </c>
      <c r="R9" s="84">
        <f>IFERROR('1.32 Spirits consump (value)'!R9/'1.40 Alcohol consump (value)'!R9,"")</f>
        <v>0.86268129928858983</v>
      </c>
      <c r="S9" s="84">
        <f>IFERROR('1.32 Spirits consump (value)'!S9/'1.40 Alcohol consump (value)'!S9,"")</f>
        <v>8.9338875470426335E-2</v>
      </c>
      <c r="T9" s="84">
        <f>IFERROR('1.32 Spirits consump (value)'!T9/'1.40 Alcohol consump (value)'!T9,"")</f>
        <v>0.17188642407783838</v>
      </c>
      <c r="U9" s="84">
        <f>IFERROR('1.32 Spirits consump (value)'!U9/'1.40 Alcohol consump (value)'!U9,"")</f>
        <v>0.16476722958641368</v>
      </c>
      <c r="V9" s="84">
        <f>IFERROR('1.32 Spirits consump (value)'!V9/'1.40 Alcohol consump (value)'!V9,"")</f>
        <v>0.21005954967158227</v>
      </c>
      <c r="W9" s="84">
        <f>IFERROR('1.32 Spirits consump (value)'!W9/'1.40 Alcohol consump (value)'!W9,"")</f>
        <v>0.35980155058602487</v>
      </c>
      <c r="X9" s="84">
        <f>IFERROR('1.32 Spirits consump (value)'!X9/'1.40 Alcohol consump (value)'!X9,"")</f>
        <v>0.39568970197057707</v>
      </c>
      <c r="Y9" s="84">
        <f>IFERROR('1.32 Spirits consump (value)'!Y9/'1.40 Alcohol consump (value)'!Y9,"")</f>
        <v>0.19441674975074777</v>
      </c>
      <c r="Z9" s="84">
        <f>IFERROR('1.32 Spirits consump (value)'!Z9/'1.40 Alcohol consump (value)'!Z9,"")</f>
        <v>0.36179057717797325</v>
      </c>
      <c r="AA9" s="84">
        <f>IFERROR('1.32 Spirits consump (value)'!AA9/'1.40 Alcohol consump (value)'!AA9,"")</f>
        <v>0.19918575345500875</v>
      </c>
      <c r="AB9" s="84">
        <f>IFERROR('1.32 Spirits consump (value)'!AB9/'1.40 Alcohol consump (value)'!AB9,"")</f>
        <v>0.29416158563065642</v>
      </c>
      <c r="AC9" s="84">
        <f>IFERROR('1.32 Spirits consump (value)'!AC9/'1.40 Alcohol consump (value)'!AC9,"")</f>
        <v>0.59358115409552625</v>
      </c>
      <c r="AD9" s="84">
        <f>IFERROR('1.32 Spirits consump (value)'!AD9/'1.40 Alcohol consump (value)'!AD9,"")</f>
        <v>0.25008358408559006</v>
      </c>
      <c r="AE9" s="84">
        <f>IFERROR('1.32 Spirits consump (value)'!AE9/'1.40 Alcohol consump (value)'!AE9,"")</f>
        <v>0.31855898784094644</v>
      </c>
      <c r="AF9" s="84">
        <f>IFERROR('1.32 Spirits consump (value)'!AF9/'1.40 Alcohol consump (value)'!AF9,"")</f>
        <v>0.65612966019212049</v>
      </c>
      <c r="AG9" s="84">
        <f>IFERROR('1.32 Spirits consump (value)'!AG9/'1.40 Alcohol consump (value)'!AG9,"")</f>
        <v>0.46436172974095413</v>
      </c>
      <c r="AH9" s="84">
        <f>IFERROR('1.32 Spirits consump (value)'!AH9/'1.40 Alcohol consump (value)'!AH9,"")</f>
        <v>0.1181060471714843</v>
      </c>
      <c r="AI9" s="84">
        <f>IFERROR('1.32 Spirits consump (value)'!AI9/'1.40 Alcohol consump (value)'!AI9,"")</f>
        <v>0.34909327606869317</v>
      </c>
      <c r="AJ9" s="84">
        <f>IFERROR('1.32 Spirits consump (value)'!AJ9/'1.40 Alcohol consump (value)'!AJ9,"")</f>
        <v>0.24930263266485106</v>
      </c>
      <c r="AK9" s="84">
        <f>IFERROR('1.32 Spirits consump (value)'!AK9/'1.40 Alcohol consump (value)'!AK9,"")</f>
        <v>0.40789027296473207</v>
      </c>
      <c r="AL9" s="84">
        <f>IFERROR('1.32 Spirits consump (value)'!AL9/'1.40 Alcohol consump (value)'!AL9,"")</f>
        <v>0.22730633049297691</v>
      </c>
      <c r="AM9" s="84">
        <f>IFERROR('1.32 Spirits consump (value)'!AM9/'1.40 Alcohol consump (value)'!AM9,"")</f>
        <v>0.40077390823659481</v>
      </c>
      <c r="AN9" s="84">
        <f>IFERROR('1.32 Spirits consump (value)'!AN9/'1.40 Alcohol consump (value)'!AN9,"")</f>
        <v>0.15229552915067732</v>
      </c>
      <c r="AO9" s="84">
        <f>IFERROR('1.32 Spirits consump (value)'!AO9/'1.40 Alcohol consump (value)'!AO9,"")</f>
        <v>0.32902237343126872</v>
      </c>
      <c r="AP9" s="84">
        <f>IFERROR('1.32 Spirits consump (value)'!AP9/'1.40 Alcohol consump (value)'!AP9,"")</f>
        <v>0.28468806751210374</v>
      </c>
      <c r="AQ9" s="84">
        <f>IFERROR('1.32 Spirits consump (value)'!AQ9/'1.40 Alcohol consump (value)'!AQ9,"")</f>
        <v>0.14668490505310589</v>
      </c>
      <c r="AR9" s="84">
        <f>IFERROR('1.32 Spirits consump (value)'!AR9/'1.40 Alcohol consump (value)'!AR9,"")</f>
        <v>0.10861906998590888</v>
      </c>
      <c r="AS9" s="84">
        <f>IFERROR('1.32 Spirits consump (value)'!AS9/'1.40 Alcohol consump (value)'!AS9,"")</f>
        <v>0.2927791633209787</v>
      </c>
      <c r="AT9" s="84">
        <f>IFERROR('1.32 Spirits consump (value)'!AT9/'1.40 Alcohol consump (value)'!AT9,"")</f>
        <v>0.33061403268635881</v>
      </c>
      <c r="AU9" s="84">
        <f>IFERROR('1.32 Spirits consump (value)'!AU9/'1.40 Alcohol consump (value)'!AU9,"")</f>
        <v>0.30255600229753016</v>
      </c>
      <c r="AV9" s="84">
        <f>IFERROR('1.32 Spirits consump (value)'!AV9/'1.40 Alcohol consump (value)'!AV9,"")</f>
        <v>0.26957055214723924</v>
      </c>
      <c r="AW9" s="84">
        <f>IFERROR('1.32 Spirits consump (value)'!AW9/'1.40 Alcohol consump (value)'!AW9,"")</f>
        <v>0.30248554913294801</v>
      </c>
      <c r="AX9" s="84">
        <f>IFERROR('1.32 Spirits consump (value)'!AX9/'1.40 Alcohol consump (value)'!AX9,"")</f>
        <v>0.24277411247251021</v>
      </c>
      <c r="AY9" s="84">
        <f>IFERROR('1.32 Spirits consump (value)'!AY9/'1.40 Alcohol consump (value)'!AY9,"")</f>
        <v>0.349312028406569</v>
      </c>
      <c r="AZ9" s="84">
        <f>IFERROR('1.32 Spirits consump (value)'!AZ9/'1.40 Alcohol consump (value)'!AZ9,"")</f>
        <v>0.28270122191869868</v>
      </c>
      <c r="BA9" s="84">
        <f>IFERROR('1.32 Spirits consump (value)'!BA9/'1.40 Alcohol consump (value)'!BA9,"")</f>
        <v>0.10744107605610628</v>
      </c>
      <c r="BB9" s="84">
        <f>IFERROR('1.32 Spirits consump (value)'!BB9/'1.40 Alcohol consump (value)'!BB9,"")</f>
        <v>0.15644171779141106</v>
      </c>
      <c r="BC9" s="84">
        <f>IFERROR('1.32 Spirits consump (value)'!BC9/'1.40 Alcohol consump (value)'!BC9,"")</f>
        <v>0.26277490499034328</v>
      </c>
      <c r="BD9" s="84">
        <f>IFERROR('1.32 Spirits consump (value)'!BD9/'1.40 Alcohol consump (value)'!BD9,"")</f>
        <v>0.25353113036469876</v>
      </c>
      <c r="BE9" s="84">
        <f>IFERROR('1.32 Spirits consump (value)'!BE9/'1.40 Alcohol consump (value)'!BE9,"")</f>
        <v>0.17502420135527591</v>
      </c>
      <c r="BF9" s="84">
        <f>IFERROR('1.32 Spirits consump (value)'!BF9/'1.40 Alcohol consump (value)'!BF9,"")</f>
        <v>6.1656565656565653E-2</v>
      </c>
      <c r="BG9" s="84">
        <f>IFERROR('1.32 Spirits consump (value)'!BG9/'1.40 Alcohol consump (value)'!BG9,"")</f>
        <v>0.39517648536616007</v>
      </c>
      <c r="BH9" s="84" t="str">
        <f>IFERROR('1.32 Spirits consump (value)'!BH9/'1.40 Alcohol consump (value)'!BH9,"")</f>
        <v/>
      </c>
      <c r="BI9" s="84">
        <f>IFERROR('1.32 Spirits consump (value)'!BI9/'1.40 Alcohol consump (value)'!BI9,"")</f>
        <v>0.33094219060823438</v>
      </c>
      <c r="BJ9" s="84">
        <f>IFERROR('1.32 Spirits consump (value)'!BJ9/'1.40 Alcohol consump (value)'!BJ9,"")</f>
        <v>5.3731461654373855E-2</v>
      </c>
      <c r="BK9" s="84">
        <f>IFERROR('1.32 Spirits consump (value)'!BK9/'1.40 Alcohol consump (value)'!BK9,"")</f>
        <v>0.18573226468834869</v>
      </c>
      <c r="BL9" s="84">
        <f>IFERROR('1.32 Spirits consump (value)'!BL9/'1.40 Alcohol consump (value)'!BL9,"")</f>
        <v>0.13807931199235546</v>
      </c>
      <c r="BM9" s="84" t="str">
        <f>IFERROR('1.32 Spirits consump (value)'!BM9/'1.40 Alcohol consump (value)'!BM9,"")</f>
        <v/>
      </c>
      <c r="BN9" s="84">
        <f>IFERROR('1.32 Spirits consump (value)'!BN9/'1.40 Alcohol consump (value)'!BN9,"")</f>
        <v>0.30825147859618046</v>
      </c>
      <c r="BO9" s="84">
        <f>IFERROR('1.32 Spirits consump (value)'!BO9/'1.40 Alcohol consump (value)'!BO9,"")</f>
        <v>0.19362355682660737</v>
      </c>
      <c r="BP9" s="84">
        <f>IFERROR('1.32 Spirits consump (value)'!BP9/'1.40 Alcohol consump (value)'!BP9,"")</f>
        <v>0.71801003301016297</v>
      </c>
      <c r="BQ9" s="84">
        <f>IFERROR('1.32 Spirits consump (value)'!BQ9/'1.40 Alcohol consump (value)'!BQ9,"")</f>
        <v>0.29893589309632956</v>
      </c>
      <c r="BR9" s="84">
        <f>IFERROR('1.32 Spirits consump (value)'!BR9/'1.40 Alcohol consump (value)'!BR9,"")</f>
        <v>0.26097637374046662</v>
      </c>
      <c r="BS9" s="84">
        <f>IFERROR('1.32 Spirits consump (value)'!BS9/'1.40 Alcohol consump (value)'!BS9,"")</f>
        <v>0.30522159736589061</v>
      </c>
      <c r="BT9" s="84">
        <f>IFERROR('1.32 Spirits consump (value)'!BT9/'1.40 Alcohol consump (value)'!BT9,"")</f>
        <v>0.25970656617695553</v>
      </c>
      <c r="BU9" s="84">
        <f>IFERROR('1.32 Spirits consump (value)'!BU9/'1.40 Alcohol consump (value)'!BU9,"")</f>
        <v>0.15312252180808883</v>
      </c>
      <c r="BV9" s="84">
        <f>IFERROR('1.32 Spirits consump (value)'!BV9/'1.40 Alcohol consump (value)'!BV9,"")</f>
        <v>0.12408277758169087</v>
      </c>
      <c r="BW9" s="84">
        <f>IFERROR('1.32 Spirits consump (value)'!BW9/'1.40 Alcohol consump (value)'!BW9,"")</f>
        <v>0.17747247222082557</v>
      </c>
      <c r="BX9" s="84">
        <f>IFERROR('1.32 Spirits consump (value)'!BX9/'1.40 Alcohol consump (value)'!BX9,"")</f>
        <v>0.27042753237537698</v>
      </c>
      <c r="BY9" s="84">
        <f>IFERROR('1.32 Spirits consump (value)'!BY9/'1.40 Alcohol consump (value)'!BY9,"")</f>
        <v>0.30648135084524025</v>
      </c>
      <c r="BZ9" s="84">
        <f>IFERROR('1.32 Spirits consump (value)'!BZ9/'1.40 Alcohol consump (value)'!BZ9,"")</f>
        <v>0.27664879173586682</v>
      </c>
      <c r="CA9" s="84">
        <f>IFERROR('1.32 Spirits consump (value)'!CA9/'1.40 Alcohol consump (value)'!CA9,"")</f>
        <v>0.28034147956087602</v>
      </c>
      <c r="CB9" s="84">
        <f>IFERROR('1.32 Spirits consump (value)'!CB9/'1.40 Alcohol consump (value)'!CB9,"")</f>
        <v>0.21891855295524815</v>
      </c>
      <c r="CC9" s="84">
        <f>IFERROR('1.32 Spirits consump (value)'!CC9/'1.40 Alcohol consump (value)'!CC9,"")</f>
        <v>0.30397722062248961</v>
      </c>
      <c r="CD9" s="84">
        <f>IFERROR('1.32 Spirits consump (value)'!CD9/'1.40 Alcohol consump (value)'!CD9,"")</f>
        <v>0.24966738216458817</v>
      </c>
      <c r="CE9" s="84">
        <f>IFERROR('1.32 Spirits consump (value)'!CE9/'1.40 Alcohol consump (value)'!CE9,"")</f>
        <v>0.22556566363424305</v>
      </c>
      <c r="CF9" s="84">
        <f>IFERROR('1.32 Spirits consump (value)'!CF9/'1.40 Alcohol consump (value)'!CF9,"")</f>
        <v>0.14182143712725853</v>
      </c>
      <c r="CG9" s="84">
        <f>IFERROR('1.32 Spirits consump (value)'!CG9/'1.40 Alcohol consump (value)'!CG9,"")</f>
        <v>0.35669485368138165</v>
      </c>
      <c r="CH9" s="84">
        <f>IFERROR('1.32 Spirits consump (value)'!CH9/'1.40 Alcohol consump (value)'!CH9,"")</f>
        <v>0.21312863693003783</v>
      </c>
      <c r="CI9" s="84">
        <f>IFERROR('1.32 Spirits consump (value)'!CI9/'1.40 Alcohol consump (value)'!CI9,"")</f>
        <v>0.12945680519336403</v>
      </c>
      <c r="CJ9" s="84">
        <f>IFERROR('1.32 Spirits consump (value)'!CJ9/'1.40 Alcohol consump (value)'!CJ9,"")</f>
        <v>0.33152711119579842</v>
      </c>
      <c r="CK9" s="84">
        <f>IFERROR('1.32 Spirits consump (value)'!CK9/'1.40 Alcohol consump (value)'!CK9,"")</f>
        <v>0.20529783805352073</v>
      </c>
      <c r="CL9" s="84">
        <f>IFERROR('1.32 Spirits consump (value)'!CL9/'1.40 Alcohol consump (value)'!CL9,"")</f>
        <v>0.11595055915244717</v>
      </c>
      <c r="CM9" s="84">
        <f>IFERROR('1.32 Spirits consump (value)'!CM9/'1.40 Alcohol consump (value)'!CM9,"")</f>
        <v>0.18017309205350124</v>
      </c>
      <c r="CN9" s="84">
        <f>IFERROR('1.32 Spirits consump (value)'!CN9/'1.40 Alcohol consump (value)'!CN9,"")</f>
        <v>0.45241624666469021</v>
      </c>
      <c r="CO9" s="84">
        <f>IFERROR('1.32 Spirits consump (value)'!CO9/'1.40 Alcohol consump (value)'!CO9,"")</f>
        <v>0.13916849015317284</v>
      </c>
      <c r="CP9" s="84">
        <f>IFERROR('1.32 Spirits consump (value)'!CP9/'1.40 Alcohol consump (value)'!CP9,"")</f>
        <v>0.50600723910332379</v>
      </c>
      <c r="CR9" s="89">
        <f t="shared" si="0"/>
        <v>0.5801269392052365</v>
      </c>
    </row>
    <row r="10" spans="1:96" x14ac:dyDescent="0.25">
      <c r="A10" s="1" t="s">
        <v>31</v>
      </c>
      <c r="B10" s="84">
        <f>IFERROR('1.32 Spirits consump (value)'!B10/'1.40 Alcohol consump (value)'!B10,"")</f>
        <v>0.3344497258903717</v>
      </c>
      <c r="C10" s="84">
        <f>IFERROR('1.32 Spirits consump (value)'!C10/'1.40 Alcohol consump (value)'!C10,"")</f>
        <v>0.49346054696636893</v>
      </c>
      <c r="D10" s="84">
        <f>IFERROR('1.32 Spirits consump (value)'!D10/'1.40 Alcohol consump (value)'!D10,"")</f>
        <v>0.48620281022515655</v>
      </c>
      <c r="E10" s="84">
        <f>IFERROR('1.32 Spirits consump (value)'!E10/'1.40 Alcohol consump (value)'!E10,"")</f>
        <v>0.60079695757368856</v>
      </c>
      <c r="F10" s="84">
        <f>IFERROR('1.32 Spirits consump (value)'!F10/'1.40 Alcohol consump (value)'!F10,"")</f>
        <v>0.23576852887502206</v>
      </c>
      <c r="G10" s="84">
        <f>IFERROR('1.32 Spirits consump (value)'!G10/'1.40 Alcohol consump (value)'!G10,"")</f>
        <v>0.85813027528408237</v>
      </c>
      <c r="H10" s="84">
        <f>IFERROR('1.32 Spirits consump (value)'!H10/'1.40 Alcohol consump (value)'!H10,"")</f>
        <v>8.0423940149625936E-2</v>
      </c>
      <c r="I10" s="84">
        <f>IFERROR('1.32 Spirits consump (value)'!I10/'1.40 Alcohol consump (value)'!I10,"")</f>
        <v>0.27256618880434758</v>
      </c>
      <c r="J10" s="84">
        <f>IFERROR('1.32 Spirits consump (value)'!J10/'1.40 Alcohol consump (value)'!J10,"")</f>
        <v>0.36219783715012727</v>
      </c>
      <c r="K10" s="84">
        <f>IFERROR('1.32 Spirits consump (value)'!K10/'1.40 Alcohol consump (value)'!K10,"")</f>
        <v>0.28435814455231934</v>
      </c>
      <c r="L10" s="84">
        <f>IFERROR('1.32 Spirits consump (value)'!L10/'1.40 Alcohol consump (value)'!L10,"")</f>
        <v>0.77194066749072932</v>
      </c>
      <c r="M10" s="84">
        <f>IFERROR('1.32 Spirits consump (value)'!M10/'1.40 Alcohol consump (value)'!M10,"")</f>
        <v>0.32688730983833281</v>
      </c>
      <c r="N10" s="84">
        <f>IFERROR('1.32 Spirits consump (value)'!N10/'1.40 Alcohol consump (value)'!N10,"")</f>
        <v>0.27052981939215365</v>
      </c>
      <c r="O10" s="84">
        <f>IFERROR('1.32 Spirits consump (value)'!O10/'1.40 Alcohol consump (value)'!O10,"")</f>
        <v>0.44859360479574872</v>
      </c>
      <c r="P10" s="84">
        <f>IFERROR('1.32 Spirits consump (value)'!P10/'1.40 Alcohol consump (value)'!P10,"")</f>
        <v>0.49222109439881884</v>
      </c>
      <c r="Q10" s="84">
        <f>IFERROR('1.32 Spirits consump (value)'!Q10/'1.40 Alcohol consump (value)'!Q10,"")</f>
        <v>0.42372251931075466</v>
      </c>
      <c r="R10" s="84">
        <f>IFERROR('1.32 Spirits consump (value)'!R10/'1.40 Alcohol consump (value)'!R10,"")</f>
        <v>0.85664964055996973</v>
      </c>
      <c r="S10" s="84">
        <f>IFERROR('1.32 Spirits consump (value)'!S10/'1.40 Alcohol consump (value)'!S10,"")</f>
        <v>9.5601173020527855E-2</v>
      </c>
      <c r="T10" s="84">
        <f>IFERROR('1.32 Spirits consump (value)'!T10/'1.40 Alcohol consump (value)'!T10,"")</f>
        <v>0.17380280586252841</v>
      </c>
      <c r="U10" s="84">
        <f>IFERROR('1.32 Spirits consump (value)'!U10/'1.40 Alcohol consump (value)'!U10,"")</f>
        <v>0.16724926675397983</v>
      </c>
      <c r="V10" s="84">
        <f>IFERROR('1.32 Spirits consump (value)'!V10/'1.40 Alcohol consump (value)'!V10,"")</f>
        <v>0.21085170209990869</v>
      </c>
      <c r="W10" s="84">
        <f>IFERROR('1.32 Spirits consump (value)'!W10/'1.40 Alcohol consump (value)'!W10,"")</f>
        <v>0.35689528670732867</v>
      </c>
      <c r="X10" s="84">
        <f>IFERROR('1.32 Spirits consump (value)'!X10/'1.40 Alcohol consump (value)'!X10,"")</f>
        <v>0.41057692307692306</v>
      </c>
      <c r="Y10" s="84">
        <f>IFERROR('1.32 Spirits consump (value)'!Y10/'1.40 Alcohol consump (value)'!Y10,"")</f>
        <v>0.18578409595735229</v>
      </c>
      <c r="Z10" s="84">
        <f>IFERROR('1.32 Spirits consump (value)'!Z10/'1.40 Alcohol consump (value)'!Z10,"")</f>
        <v>0.35071090047393366</v>
      </c>
      <c r="AA10" s="84">
        <f>IFERROR('1.32 Spirits consump (value)'!AA10/'1.40 Alcohol consump (value)'!AA10,"")</f>
        <v>0.19352052901697589</v>
      </c>
      <c r="AB10" s="84">
        <f>IFERROR('1.32 Spirits consump (value)'!AB10/'1.40 Alcohol consump (value)'!AB10,"")</f>
        <v>0.29135938679519191</v>
      </c>
      <c r="AC10" s="84">
        <f>IFERROR('1.32 Spirits consump (value)'!AC10/'1.40 Alcohol consump (value)'!AC10,"")</f>
        <v>0.58532883642495792</v>
      </c>
      <c r="AD10" s="84">
        <f>IFERROR('1.32 Spirits consump (value)'!AD10/'1.40 Alcohol consump (value)'!AD10,"")</f>
        <v>0.24912143693869584</v>
      </c>
      <c r="AE10" s="84">
        <f>IFERROR('1.32 Spirits consump (value)'!AE10/'1.40 Alcohol consump (value)'!AE10,"")</f>
        <v>0.32217406937794513</v>
      </c>
      <c r="AF10" s="84">
        <f>IFERROR('1.32 Spirits consump (value)'!AF10/'1.40 Alcohol consump (value)'!AF10,"")</f>
        <v>0.66272540335336916</v>
      </c>
      <c r="AG10" s="84">
        <f>IFERROR('1.32 Spirits consump (value)'!AG10/'1.40 Alcohol consump (value)'!AG10,"")</f>
        <v>0.43550872309756944</v>
      </c>
      <c r="AH10" s="84">
        <f>IFERROR('1.32 Spirits consump (value)'!AH10/'1.40 Alcohol consump (value)'!AH10,"")</f>
        <v>0.11125711782742005</v>
      </c>
      <c r="AI10" s="84">
        <f>IFERROR('1.32 Spirits consump (value)'!AI10/'1.40 Alcohol consump (value)'!AI10,"")</f>
        <v>0.35880316762162107</v>
      </c>
      <c r="AJ10" s="84">
        <f>IFERROR('1.32 Spirits consump (value)'!AJ10/'1.40 Alcohol consump (value)'!AJ10,"")</f>
        <v>0.25004339113558549</v>
      </c>
      <c r="AK10" s="84">
        <f>IFERROR('1.32 Spirits consump (value)'!AK10/'1.40 Alcohol consump (value)'!AK10,"")</f>
        <v>0.39610967105191802</v>
      </c>
      <c r="AL10" s="84">
        <f>IFERROR('1.32 Spirits consump (value)'!AL10/'1.40 Alcohol consump (value)'!AL10,"")</f>
        <v>0.21854190387468514</v>
      </c>
      <c r="AM10" s="84">
        <f>IFERROR('1.32 Spirits consump (value)'!AM10/'1.40 Alcohol consump (value)'!AM10,"")</f>
        <v>0.40446293200637562</v>
      </c>
      <c r="AN10" s="84">
        <f>IFERROR('1.32 Spirits consump (value)'!AN10/'1.40 Alcohol consump (value)'!AN10,"")</f>
        <v>0.15211502396332569</v>
      </c>
      <c r="AO10" s="84">
        <f>IFERROR('1.32 Spirits consump (value)'!AO10/'1.40 Alcohol consump (value)'!AO10,"")</f>
        <v>0.34047585356485882</v>
      </c>
      <c r="AP10" s="84">
        <f>IFERROR('1.32 Spirits consump (value)'!AP10/'1.40 Alcohol consump (value)'!AP10,"")</f>
        <v>0.27324460426147884</v>
      </c>
      <c r="AQ10" s="84">
        <f>IFERROR('1.32 Spirits consump (value)'!AQ10/'1.40 Alcohol consump (value)'!AQ10,"")</f>
        <v>0.15793162526282997</v>
      </c>
      <c r="AR10" s="84">
        <f>IFERROR('1.32 Spirits consump (value)'!AR10/'1.40 Alcohol consump (value)'!AR10,"")</f>
        <v>0.11241564204492926</v>
      </c>
      <c r="AS10" s="84">
        <f>IFERROR('1.32 Spirits consump (value)'!AS10/'1.40 Alcohol consump (value)'!AS10,"")</f>
        <v>0.27747267570477796</v>
      </c>
      <c r="AT10" s="84">
        <f>IFERROR('1.32 Spirits consump (value)'!AT10/'1.40 Alcohol consump (value)'!AT10,"")</f>
        <v>0.34248156138678443</v>
      </c>
      <c r="AU10" s="84">
        <f>IFERROR('1.32 Spirits consump (value)'!AU10/'1.40 Alcohol consump (value)'!AU10,"")</f>
        <v>0.29769530962373908</v>
      </c>
      <c r="AV10" s="84">
        <f>IFERROR('1.32 Spirits consump (value)'!AV10/'1.40 Alcohol consump (value)'!AV10,"")</f>
        <v>0.26483663036230276</v>
      </c>
      <c r="AW10" s="84">
        <f>IFERROR('1.32 Spirits consump (value)'!AW10/'1.40 Alcohol consump (value)'!AW10,"")</f>
        <v>0.28732947608684112</v>
      </c>
      <c r="AX10" s="84">
        <f>IFERROR('1.32 Spirits consump (value)'!AX10/'1.40 Alcohol consump (value)'!AX10,"")</f>
        <v>0.23878216745197534</v>
      </c>
      <c r="AY10" s="84">
        <f>IFERROR('1.32 Spirits consump (value)'!AY10/'1.40 Alcohol consump (value)'!AY10,"")</f>
        <v>0.33162060824885431</v>
      </c>
      <c r="AZ10" s="84">
        <f>IFERROR('1.32 Spirits consump (value)'!AZ10/'1.40 Alcohol consump (value)'!AZ10,"")</f>
        <v>0.25162499330727633</v>
      </c>
      <c r="BA10" s="84">
        <f>IFERROR('1.32 Spirits consump (value)'!BA10/'1.40 Alcohol consump (value)'!BA10,"")</f>
        <v>0.11137335385667865</v>
      </c>
      <c r="BB10" s="84">
        <f>IFERROR('1.32 Spirits consump (value)'!BB10/'1.40 Alcohol consump (value)'!BB10,"")</f>
        <v>0.17739193783389995</v>
      </c>
      <c r="BC10" s="84">
        <f>IFERROR('1.32 Spirits consump (value)'!BC10/'1.40 Alcohol consump (value)'!BC10,"")</f>
        <v>0.27617113582867958</v>
      </c>
      <c r="BD10" s="84">
        <f>IFERROR('1.32 Spirits consump (value)'!BD10/'1.40 Alcohol consump (value)'!BD10,"")</f>
        <v>0.25094604620345012</v>
      </c>
      <c r="BE10" s="84">
        <f>IFERROR('1.32 Spirits consump (value)'!BE10/'1.40 Alcohol consump (value)'!BE10,"")</f>
        <v>0.16650763358778625</v>
      </c>
      <c r="BF10" s="84">
        <f>IFERROR('1.32 Spirits consump (value)'!BF10/'1.40 Alcohol consump (value)'!BF10,"")</f>
        <v>6.0815341290063024E-2</v>
      </c>
      <c r="BG10" s="84">
        <f>IFERROR('1.32 Spirits consump (value)'!BG10/'1.40 Alcohol consump (value)'!BG10,"")</f>
        <v>0.39715954875100729</v>
      </c>
      <c r="BH10" s="84" t="str">
        <f>IFERROR('1.32 Spirits consump (value)'!BH10/'1.40 Alcohol consump (value)'!BH10,"")</f>
        <v/>
      </c>
      <c r="BI10" s="84">
        <f>IFERROR('1.32 Spirits consump (value)'!BI10/'1.40 Alcohol consump (value)'!BI10,"")</f>
        <v>0.33262529712233857</v>
      </c>
      <c r="BJ10" s="84">
        <f>IFERROR('1.32 Spirits consump (value)'!BJ10/'1.40 Alcohol consump (value)'!BJ10,"")</f>
        <v>5.3575357535753571E-2</v>
      </c>
      <c r="BK10" s="84">
        <f>IFERROR('1.32 Spirits consump (value)'!BK10/'1.40 Alcohol consump (value)'!BK10,"")</f>
        <v>0.18231486430310587</v>
      </c>
      <c r="BL10" s="84">
        <f>IFERROR('1.32 Spirits consump (value)'!BL10/'1.40 Alcohol consump (value)'!BL10,"")</f>
        <v>0.13050524308865585</v>
      </c>
      <c r="BM10" s="84" t="str">
        <f>IFERROR('1.32 Spirits consump (value)'!BM10/'1.40 Alcohol consump (value)'!BM10,"")</f>
        <v/>
      </c>
      <c r="BN10" s="84">
        <f>IFERROR('1.32 Spirits consump (value)'!BN10/'1.40 Alcohol consump (value)'!BN10,"")</f>
        <v>0.29021799179474173</v>
      </c>
      <c r="BO10" s="84">
        <f>IFERROR('1.32 Spirits consump (value)'!BO10/'1.40 Alcohol consump (value)'!BO10,"")</f>
        <v>0.18026519157243961</v>
      </c>
      <c r="BP10" s="84">
        <f>IFERROR('1.32 Spirits consump (value)'!BP10/'1.40 Alcohol consump (value)'!BP10,"")</f>
        <v>0.69448818897637798</v>
      </c>
      <c r="BQ10" s="84">
        <f>IFERROR('1.32 Spirits consump (value)'!BQ10/'1.40 Alcohol consump (value)'!BQ10,"")</f>
        <v>0.29248630184533114</v>
      </c>
      <c r="BR10" s="84">
        <f>IFERROR('1.32 Spirits consump (value)'!BR10/'1.40 Alcohol consump (value)'!BR10,"")</f>
        <v>0.25843912604996966</v>
      </c>
      <c r="BS10" s="84">
        <f>IFERROR('1.32 Spirits consump (value)'!BS10/'1.40 Alcohol consump (value)'!BS10,"")</f>
        <v>0.29816223208759973</v>
      </c>
      <c r="BT10" s="84">
        <f>IFERROR('1.32 Spirits consump (value)'!BT10/'1.40 Alcohol consump (value)'!BT10,"")</f>
        <v>0.26468631162555178</v>
      </c>
      <c r="BU10" s="84">
        <f>IFERROR('1.32 Spirits consump (value)'!BU10/'1.40 Alcohol consump (value)'!BU10,"")</f>
        <v>0.15426436833340834</v>
      </c>
      <c r="BV10" s="84">
        <f>IFERROR('1.32 Spirits consump (value)'!BV10/'1.40 Alcohol consump (value)'!BV10,"")</f>
        <v>0.12641723840363633</v>
      </c>
      <c r="BW10" s="84">
        <f>IFERROR('1.32 Spirits consump (value)'!BW10/'1.40 Alcohol consump (value)'!BW10,"")</f>
        <v>0.17207743252490806</v>
      </c>
      <c r="BX10" s="84">
        <f>IFERROR('1.32 Spirits consump (value)'!BX10/'1.40 Alcohol consump (value)'!BX10,"")</f>
        <v>0.27938141004966782</v>
      </c>
      <c r="BY10" s="84">
        <f>IFERROR('1.32 Spirits consump (value)'!BY10/'1.40 Alcohol consump (value)'!BY10,"")</f>
        <v>0.31445715609424391</v>
      </c>
      <c r="BZ10" s="84">
        <f>IFERROR('1.32 Spirits consump (value)'!BZ10/'1.40 Alcohol consump (value)'!BZ10,"")</f>
        <v>0.27349402839236481</v>
      </c>
      <c r="CA10" s="84">
        <f>IFERROR('1.32 Spirits consump (value)'!CA10/'1.40 Alcohol consump (value)'!CA10,"")</f>
        <v>0.26423468912881615</v>
      </c>
      <c r="CB10" s="84">
        <f>IFERROR('1.32 Spirits consump (value)'!CB10/'1.40 Alcohol consump (value)'!CB10,"")</f>
        <v>0.22256920724764973</v>
      </c>
      <c r="CC10" s="84">
        <f>IFERROR('1.32 Spirits consump (value)'!CC10/'1.40 Alcohol consump (value)'!CC10,"")</f>
        <v>0.3028580172027498</v>
      </c>
      <c r="CD10" s="84">
        <f>IFERROR('1.32 Spirits consump (value)'!CD10/'1.40 Alcohol consump (value)'!CD10,"")</f>
        <v>0.24255232841148791</v>
      </c>
      <c r="CE10" s="84">
        <f>IFERROR('1.32 Spirits consump (value)'!CE10/'1.40 Alcohol consump (value)'!CE10,"")</f>
        <v>0.22560557586837293</v>
      </c>
      <c r="CF10" s="84">
        <f>IFERROR('1.32 Spirits consump (value)'!CF10/'1.40 Alcohol consump (value)'!CF10,"")</f>
        <v>0.14007023478148523</v>
      </c>
      <c r="CG10" s="84">
        <f>IFERROR('1.32 Spirits consump (value)'!CG10/'1.40 Alcohol consump (value)'!CG10,"")</f>
        <v>0.35887682181181629</v>
      </c>
      <c r="CH10" s="84">
        <f>IFERROR('1.32 Spirits consump (value)'!CH10/'1.40 Alcohol consump (value)'!CH10,"")</f>
        <v>0.2144589606889683</v>
      </c>
      <c r="CI10" s="84">
        <f>IFERROR('1.32 Spirits consump (value)'!CI10/'1.40 Alcohol consump (value)'!CI10,"")</f>
        <v>0.13260234062029391</v>
      </c>
      <c r="CJ10" s="84">
        <f>IFERROR('1.32 Spirits consump (value)'!CJ10/'1.40 Alcohol consump (value)'!CJ10,"")</f>
        <v>0.35275248344370858</v>
      </c>
      <c r="CK10" s="84">
        <f>IFERROR('1.32 Spirits consump (value)'!CK10/'1.40 Alcohol consump (value)'!CK10,"")</f>
        <v>0.22060896620599693</v>
      </c>
      <c r="CL10" s="84">
        <f>IFERROR('1.32 Spirits consump (value)'!CL10/'1.40 Alcohol consump (value)'!CL10,"")</f>
        <v>0.11422971932525719</v>
      </c>
      <c r="CM10" s="84">
        <f>IFERROR('1.32 Spirits consump (value)'!CM10/'1.40 Alcohol consump (value)'!CM10,"")</f>
        <v>0.17496021220159053</v>
      </c>
      <c r="CN10" s="84">
        <f>IFERROR('1.32 Spirits consump (value)'!CN10/'1.40 Alcohol consump (value)'!CN10,"")</f>
        <v>0.50519728306494682</v>
      </c>
      <c r="CO10" s="84">
        <f>IFERROR('1.32 Spirits consump (value)'!CO10/'1.40 Alcohol consump (value)'!CO10,"")</f>
        <v>0.14945067078893615</v>
      </c>
      <c r="CP10" s="84">
        <f>IFERROR('1.32 Spirits consump (value)'!CP10/'1.40 Alcohol consump (value)'!CP10,"")</f>
        <v>0.50174206468959059</v>
      </c>
      <c r="CR10" s="89">
        <f t="shared" si="0"/>
        <v>0.57803945724127903</v>
      </c>
    </row>
    <row r="11" spans="1:96" x14ac:dyDescent="0.25">
      <c r="A11" s="1" t="s">
        <v>32</v>
      </c>
      <c r="B11" s="84">
        <f>IFERROR('1.32 Spirits consump (value)'!B11/'1.40 Alcohol consump (value)'!B11,"")</f>
        <v>0.33789968535276604</v>
      </c>
      <c r="C11" s="84">
        <f>IFERROR('1.32 Spirits consump (value)'!C11/'1.40 Alcohol consump (value)'!C11,"")</f>
        <v>0.49400181572611229</v>
      </c>
      <c r="D11" s="84">
        <f>IFERROR('1.32 Spirits consump (value)'!D11/'1.40 Alcohol consump (value)'!D11,"")</f>
        <v>0.4240355069989758</v>
      </c>
      <c r="E11" s="84">
        <f>IFERROR('1.32 Spirits consump (value)'!E11/'1.40 Alcohol consump (value)'!E11,"")</f>
        <v>0.59853396260156666</v>
      </c>
      <c r="F11" s="84">
        <f>IFERROR('1.32 Spirits consump (value)'!F11/'1.40 Alcohol consump (value)'!F11,"")</f>
        <v>0.22831078955646428</v>
      </c>
      <c r="G11" s="84">
        <f>IFERROR('1.32 Spirits consump (value)'!G11/'1.40 Alcohol consump (value)'!G11,"")</f>
        <v>0.85511377201520633</v>
      </c>
      <c r="H11" s="84">
        <f>IFERROR('1.32 Spirits consump (value)'!H11/'1.40 Alcohol consump (value)'!H11,"")</f>
        <v>7.8305042745632519E-2</v>
      </c>
      <c r="I11" s="84">
        <f>IFERROR('1.32 Spirits consump (value)'!I11/'1.40 Alcohol consump (value)'!I11,"")</f>
        <v>0.27256961729536427</v>
      </c>
      <c r="J11" s="84">
        <f>IFERROR('1.32 Spirits consump (value)'!J11/'1.40 Alcohol consump (value)'!J11,"")</f>
        <v>0.37953187250996018</v>
      </c>
      <c r="K11" s="84">
        <f>IFERROR('1.32 Spirits consump (value)'!K11/'1.40 Alcohol consump (value)'!K11,"")</f>
        <v>0.28744555138655281</v>
      </c>
      <c r="L11" s="84">
        <f>IFERROR('1.32 Spirits consump (value)'!L11/'1.40 Alcohol consump (value)'!L11,"")</f>
        <v>0.77656149388280737</v>
      </c>
      <c r="M11" s="84">
        <f>IFERROR('1.32 Spirits consump (value)'!M11/'1.40 Alcohol consump (value)'!M11,"")</f>
        <v>0.32187897720698833</v>
      </c>
      <c r="N11" s="84">
        <f>IFERROR('1.32 Spirits consump (value)'!N11/'1.40 Alcohol consump (value)'!N11,"")</f>
        <v>0.27283742492888002</v>
      </c>
      <c r="O11" s="84">
        <f>IFERROR('1.32 Spirits consump (value)'!O11/'1.40 Alcohol consump (value)'!O11,"")</f>
        <v>0.45211864406779662</v>
      </c>
      <c r="P11" s="84">
        <f>IFERROR('1.32 Spirits consump (value)'!P11/'1.40 Alcohol consump (value)'!P11,"")</f>
        <v>0.49310950614874094</v>
      </c>
      <c r="Q11" s="84">
        <f>IFERROR('1.32 Spirits consump (value)'!Q11/'1.40 Alcohol consump (value)'!Q11,"")</f>
        <v>0.45228215767634855</v>
      </c>
      <c r="R11" s="84">
        <f>IFERROR('1.32 Spirits consump (value)'!R11/'1.40 Alcohol consump (value)'!R11,"")</f>
        <v>0.82308697022924826</v>
      </c>
      <c r="S11" s="84">
        <f>IFERROR('1.32 Spirits consump (value)'!S11/'1.40 Alcohol consump (value)'!S11,"")</f>
        <v>0.10227518959913326</v>
      </c>
      <c r="T11" s="84">
        <f>IFERROR('1.32 Spirits consump (value)'!T11/'1.40 Alcohol consump (value)'!T11,"")</f>
        <v>0.17944613547204549</v>
      </c>
      <c r="U11" s="84">
        <f>IFERROR('1.32 Spirits consump (value)'!U11/'1.40 Alcohol consump (value)'!U11,"")</f>
        <v>0.17405383918053527</v>
      </c>
      <c r="V11" s="84">
        <f>IFERROR('1.32 Spirits consump (value)'!V11/'1.40 Alcohol consump (value)'!V11,"")</f>
        <v>0.21135366168497743</v>
      </c>
      <c r="W11" s="84">
        <f>IFERROR('1.32 Spirits consump (value)'!W11/'1.40 Alcohol consump (value)'!W11,"")</f>
        <v>0.34189541307004995</v>
      </c>
      <c r="X11" s="84">
        <f>IFERROR('1.32 Spirits consump (value)'!X11/'1.40 Alcohol consump (value)'!X11,"")</f>
        <v>0.42962206332992847</v>
      </c>
      <c r="Y11" s="84">
        <f>IFERROR('1.32 Spirits consump (value)'!Y11/'1.40 Alcohol consump (value)'!Y11,"")</f>
        <v>0.18083508561129466</v>
      </c>
      <c r="Z11" s="84">
        <f>IFERROR('1.32 Spirits consump (value)'!Z11/'1.40 Alcohol consump (value)'!Z11,"")</f>
        <v>0.3593362368377529</v>
      </c>
      <c r="AA11" s="84">
        <f>IFERROR('1.32 Spirits consump (value)'!AA11/'1.40 Alcohol consump (value)'!AA11,"")</f>
        <v>0.19516859304254899</v>
      </c>
      <c r="AB11" s="84">
        <f>IFERROR('1.32 Spirits consump (value)'!AB11/'1.40 Alcohol consump (value)'!AB11,"")</f>
        <v>0.27349304221840365</v>
      </c>
      <c r="AC11" s="84">
        <f>IFERROR('1.32 Spirits consump (value)'!AC11/'1.40 Alcohol consump (value)'!AC11,"")</f>
        <v>0.56180904522613062</v>
      </c>
      <c r="AD11" s="84">
        <f>IFERROR('1.32 Spirits consump (value)'!AD11/'1.40 Alcohol consump (value)'!AD11,"")</f>
        <v>0.25178784266984505</v>
      </c>
      <c r="AE11" s="84">
        <f>IFERROR('1.32 Spirits consump (value)'!AE11/'1.40 Alcohol consump (value)'!AE11,"")</f>
        <v>0.32330568666086235</v>
      </c>
      <c r="AF11" s="84">
        <f>IFERROR('1.32 Spirits consump (value)'!AF11/'1.40 Alcohol consump (value)'!AF11,"")</f>
        <v>0.57088192419825068</v>
      </c>
      <c r="AG11" s="84">
        <f>IFERROR('1.32 Spirits consump (value)'!AG11/'1.40 Alcohol consump (value)'!AG11,"")</f>
        <v>0.39831290365098193</v>
      </c>
      <c r="AH11" s="84">
        <f>IFERROR('1.32 Spirits consump (value)'!AH11/'1.40 Alcohol consump (value)'!AH11,"")</f>
        <v>0.11813896913486392</v>
      </c>
      <c r="AI11" s="84">
        <f>IFERROR('1.32 Spirits consump (value)'!AI11/'1.40 Alcohol consump (value)'!AI11,"")</f>
        <v>0.36226519195237117</v>
      </c>
      <c r="AJ11" s="84">
        <f>IFERROR('1.32 Spirits consump (value)'!AJ11/'1.40 Alcohol consump (value)'!AJ11,"")</f>
        <v>0.25917837327352145</v>
      </c>
      <c r="AK11" s="84">
        <f>IFERROR('1.32 Spirits consump (value)'!AK11/'1.40 Alcohol consump (value)'!AK11,"")</f>
        <v>0.37180700094607383</v>
      </c>
      <c r="AL11" s="84">
        <f>IFERROR('1.32 Spirits consump (value)'!AL11/'1.40 Alcohol consump (value)'!AL11,"")</f>
        <v>0.23867134062927498</v>
      </c>
      <c r="AM11" s="84">
        <f>IFERROR('1.32 Spirits consump (value)'!AM11/'1.40 Alcohol consump (value)'!AM11,"")</f>
        <v>0.39718219403524263</v>
      </c>
      <c r="AN11" s="84">
        <f>IFERROR('1.32 Spirits consump (value)'!AN11/'1.40 Alcohol consump (value)'!AN11,"")</f>
        <v>0.15126741067566396</v>
      </c>
      <c r="AO11" s="84">
        <f>IFERROR('1.32 Spirits consump (value)'!AO11/'1.40 Alcohol consump (value)'!AO11,"")</f>
        <v>0.33464188539791268</v>
      </c>
      <c r="AP11" s="84">
        <f>IFERROR('1.32 Spirits consump (value)'!AP11/'1.40 Alcohol consump (value)'!AP11,"")</f>
        <v>0.26692866061020526</v>
      </c>
      <c r="AQ11" s="84">
        <f>IFERROR('1.32 Spirits consump (value)'!AQ11/'1.40 Alcohol consump (value)'!AQ11,"")</f>
        <v>0.16345898397142605</v>
      </c>
      <c r="AR11" s="84">
        <f>IFERROR('1.32 Spirits consump (value)'!AR11/'1.40 Alcohol consump (value)'!AR11,"")</f>
        <v>0.11612101724641917</v>
      </c>
      <c r="AS11" s="84">
        <f>IFERROR('1.32 Spirits consump (value)'!AS11/'1.40 Alcohol consump (value)'!AS11,"")</f>
        <v>0.25482470432192539</v>
      </c>
      <c r="AT11" s="84">
        <f>IFERROR('1.32 Spirits consump (value)'!AT11/'1.40 Alcohol consump (value)'!AT11,"")</f>
        <v>0.34222072224097205</v>
      </c>
      <c r="AU11" s="84">
        <f>IFERROR('1.32 Spirits consump (value)'!AU11/'1.40 Alcohol consump (value)'!AU11,"")</f>
        <v>0.2955487686009487</v>
      </c>
      <c r="AV11" s="84">
        <f>IFERROR('1.32 Spirits consump (value)'!AV11/'1.40 Alcohol consump (value)'!AV11,"")</f>
        <v>0.2663960421159457</v>
      </c>
      <c r="AW11" s="84">
        <f>IFERROR('1.32 Spirits consump (value)'!AW11/'1.40 Alcohol consump (value)'!AW11,"")</f>
        <v>0.28043535970268119</v>
      </c>
      <c r="AX11" s="84">
        <f>IFERROR('1.32 Spirits consump (value)'!AX11/'1.40 Alcohol consump (value)'!AX11,"")</f>
        <v>0.22476696092351381</v>
      </c>
      <c r="AY11" s="84">
        <f>IFERROR('1.32 Spirits consump (value)'!AY11/'1.40 Alcohol consump (value)'!AY11,"")</f>
        <v>0.33684362377380261</v>
      </c>
      <c r="AZ11" s="84">
        <f>IFERROR('1.32 Spirits consump (value)'!AZ11/'1.40 Alcohol consump (value)'!AZ11,"")</f>
        <v>0.24349011757782224</v>
      </c>
      <c r="BA11" s="84">
        <f>IFERROR('1.32 Spirits consump (value)'!BA11/'1.40 Alcohol consump (value)'!BA11,"")</f>
        <v>0.10189440275068602</v>
      </c>
      <c r="BB11" s="84">
        <f>IFERROR('1.32 Spirits consump (value)'!BB11/'1.40 Alcohol consump (value)'!BB11,"")</f>
        <v>0.18231046931407943</v>
      </c>
      <c r="BC11" s="84">
        <f>IFERROR('1.32 Spirits consump (value)'!BC11/'1.40 Alcohol consump (value)'!BC11,"")</f>
        <v>0.28517875041764112</v>
      </c>
      <c r="BD11" s="84">
        <f>IFERROR('1.32 Spirits consump (value)'!BD11/'1.40 Alcohol consump (value)'!BD11,"")</f>
        <v>0.24724290946916461</v>
      </c>
      <c r="BE11" s="84">
        <f>IFERROR('1.32 Spirits consump (value)'!BE11/'1.40 Alcohol consump (value)'!BE11,"")</f>
        <v>0.1178747361013371</v>
      </c>
      <c r="BF11" s="84">
        <f>IFERROR('1.32 Spirits consump (value)'!BF11/'1.40 Alcohol consump (value)'!BF11,"")</f>
        <v>5.711086226203807E-2</v>
      </c>
      <c r="BG11" s="84">
        <f>IFERROR('1.32 Spirits consump (value)'!BG11/'1.40 Alcohol consump (value)'!BG11,"")</f>
        <v>0.40842816500711238</v>
      </c>
      <c r="BH11" s="84" t="str">
        <f>IFERROR('1.32 Spirits consump (value)'!BH11/'1.40 Alcohol consump (value)'!BH11,"")</f>
        <v/>
      </c>
      <c r="BI11" s="84">
        <f>IFERROR('1.32 Spirits consump (value)'!BI11/'1.40 Alcohol consump (value)'!BI11,"")</f>
        <v>0.33812719718759987</v>
      </c>
      <c r="BJ11" s="84">
        <f>IFERROR('1.32 Spirits consump (value)'!BJ11/'1.40 Alcohol consump (value)'!BJ11,"")</f>
        <v>5.3851763712432353E-2</v>
      </c>
      <c r="BK11" s="84">
        <f>IFERROR('1.32 Spirits consump (value)'!BK11/'1.40 Alcohol consump (value)'!BK11,"")</f>
        <v>0.17772582868788586</v>
      </c>
      <c r="BL11" s="84">
        <f>IFERROR('1.32 Spirits consump (value)'!BL11/'1.40 Alcohol consump (value)'!BL11,"")</f>
        <v>0.12993516962233731</v>
      </c>
      <c r="BM11" s="84" t="str">
        <f>IFERROR('1.32 Spirits consump (value)'!BM11/'1.40 Alcohol consump (value)'!BM11,"")</f>
        <v/>
      </c>
      <c r="BN11" s="84">
        <f>IFERROR('1.32 Spirits consump (value)'!BN11/'1.40 Alcohol consump (value)'!BN11,"")</f>
        <v>0.27688550198065093</v>
      </c>
      <c r="BO11" s="84">
        <f>IFERROR('1.32 Spirits consump (value)'!BO11/'1.40 Alcohol consump (value)'!BO11,"")</f>
        <v>0.17502542837023705</v>
      </c>
      <c r="BP11" s="84">
        <f>IFERROR('1.32 Spirits consump (value)'!BP11/'1.40 Alcohol consump (value)'!BP11,"")</f>
        <v>0.70174663722144148</v>
      </c>
      <c r="BQ11" s="84">
        <f>IFERROR('1.32 Spirits consump (value)'!BQ11/'1.40 Alcohol consump (value)'!BQ11,"")</f>
        <v>0.29648295364897503</v>
      </c>
      <c r="BR11" s="84">
        <f>IFERROR('1.32 Spirits consump (value)'!BR11/'1.40 Alcohol consump (value)'!BR11,"")</f>
        <v>0.2613381372270156</v>
      </c>
      <c r="BS11" s="84">
        <f>IFERROR('1.32 Spirits consump (value)'!BS11/'1.40 Alcohol consump (value)'!BS11,"")</f>
        <v>0.30212100231147504</v>
      </c>
      <c r="BT11" s="84">
        <f>IFERROR('1.32 Spirits consump (value)'!BT11/'1.40 Alcohol consump (value)'!BT11,"")</f>
        <v>0.26552880054656891</v>
      </c>
      <c r="BU11" s="84">
        <f>IFERROR('1.32 Spirits consump (value)'!BU11/'1.40 Alcohol consump (value)'!BU11,"")</f>
        <v>0.15524701143208819</v>
      </c>
      <c r="BV11" s="84">
        <f>IFERROR('1.32 Spirits consump (value)'!BV11/'1.40 Alcohol consump (value)'!BV11,"")</f>
        <v>0.12985947642485202</v>
      </c>
      <c r="BW11" s="84">
        <f>IFERROR('1.32 Spirits consump (value)'!BW11/'1.40 Alcohol consump (value)'!BW11,"")</f>
        <v>0.15754371906060569</v>
      </c>
      <c r="BX11" s="84">
        <f>IFERROR('1.32 Spirits consump (value)'!BX11/'1.40 Alcohol consump (value)'!BX11,"")</f>
        <v>0.27137183629509964</v>
      </c>
      <c r="BY11" s="84">
        <f>IFERROR('1.32 Spirits consump (value)'!BY11/'1.40 Alcohol consump (value)'!BY11,"")</f>
        <v>0.3240172221316307</v>
      </c>
      <c r="BZ11" s="84">
        <f>IFERROR('1.32 Spirits consump (value)'!BZ11/'1.40 Alcohol consump (value)'!BZ11,"")</f>
        <v>0.27038995895168927</v>
      </c>
      <c r="CA11" s="84">
        <f>IFERROR('1.32 Spirits consump (value)'!CA11/'1.40 Alcohol consump (value)'!CA11,"")</f>
        <v>0.26732247078633192</v>
      </c>
      <c r="CB11" s="84">
        <f>IFERROR('1.32 Spirits consump (value)'!CB11/'1.40 Alcohol consump (value)'!CB11,"")</f>
        <v>0.21678558471399201</v>
      </c>
      <c r="CC11" s="84">
        <f>IFERROR('1.32 Spirits consump (value)'!CC11/'1.40 Alcohol consump (value)'!CC11,"")</f>
        <v>0.30176008510719138</v>
      </c>
      <c r="CD11" s="84">
        <f>IFERROR('1.32 Spirits consump (value)'!CD11/'1.40 Alcohol consump (value)'!CD11,"")</f>
        <v>0.24216632425806675</v>
      </c>
      <c r="CE11" s="84">
        <f>IFERROR('1.32 Spirits consump (value)'!CE11/'1.40 Alcohol consump (value)'!CE11,"")</f>
        <v>0.2195472900840128</v>
      </c>
      <c r="CF11" s="84">
        <f>IFERROR('1.32 Spirits consump (value)'!CF11/'1.40 Alcohol consump (value)'!CF11,"")</f>
        <v>0.13303087065463304</v>
      </c>
      <c r="CG11" s="84">
        <f>IFERROR('1.32 Spirits consump (value)'!CG11/'1.40 Alcohol consump (value)'!CG11,"")</f>
        <v>0.35303322479688937</v>
      </c>
      <c r="CH11" s="84">
        <f>IFERROR('1.32 Spirits consump (value)'!CH11/'1.40 Alcohol consump (value)'!CH11,"")</f>
        <v>0.21457306513920341</v>
      </c>
      <c r="CI11" s="84">
        <f>IFERROR('1.32 Spirits consump (value)'!CI11/'1.40 Alcohol consump (value)'!CI11,"")</f>
        <v>0.13372760444426221</v>
      </c>
      <c r="CJ11" s="84">
        <f>IFERROR('1.32 Spirits consump (value)'!CJ11/'1.40 Alcohol consump (value)'!CJ11,"")</f>
        <v>0.36560480953925212</v>
      </c>
      <c r="CK11" s="84">
        <f>IFERROR('1.32 Spirits consump (value)'!CK11/'1.40 Alcohol consump (value)'!CK11,"")</f>
        <v>0.22317228202961387</v>
      </c>
      <c r="CL11" s="84">
        <f>IFERROR('1.32 Spirits consump (value)'!CL11/'1.40 Alcohol consump (value)'!CL11,"")</f>
        <v>0.11568641066592553</v>
      </c>
      <c r="CM11" s="84">
        <f>IFERROR('1.32 Spirits consump (value)'!CM11/'1.40 Alcohol consump (value)'!CM11,"")</f>
        <v>0.17982545159326349</v>
      </c>
      <c r="CN11" s="84">
        <f>IFERROR('1.32 Spirits consump (value)'!CN11/'1.40 Alcohol consump (value)'!CN11,"")</f>
        <v>0.51798297536501536</v>
      </c>
      <c r="CO11" s="84">
        <f>IFERROR('1.32 Spirits consump (value)'!CO11/'1.40 Alcohol consump (value)'!CO11,"")</f>
        <v>0.14756101087207954</v>
      </c>
      <c r="CP11" s="84">
        <f>IFERROR('1.32 Spirits consump (value)'!CP11/'1.40 Alcohol consump (value)'!CP11,"")</f>
        <v>0.49783783783783903</v>
      </c>
      <c r="CR11" s="89">
        <f t="shared" si="0"/>
        <v>0.57313738572862227</v>
      </c>
    </row>
    <row r="12" spans="1:96" x14ac:dyDescent="0.25">
      <c r="A12" s="1" t="s">
        <v>33</v>
      </c>
      <c r="B12" s="84">
        <f>IFERROR('1.32 Spirits consump (value)'!B12/'1.40 Alcohol consump (value)'!B12,"")</f>
        <v>0.34360273153053167</v>
      </c>
      <c r="C12" s="84">
        <f>IFERROR('1.32 Spirits consump (value)'!C12/'1.40 Alcohol consump (value)'!C12,"")</f>
        <v>0.50457853744063741</v>
      </c>
      <c r="D12" s="84">
        <f>IFERROR('1.32 Spirits consump (value)'!D12/'1.40 Alcohol consump (value)'!D12,"")</f>
        <v>0.47624974071769338</v>
      </c>
      <c r="E12" s="84">
        <f>IFERROR('1.32 Spirits consump (value)'!E12/'1.40 Alcohol consump (value)'!E12,"")</f>
        <v>0.5993797270370449</v>
      </c>
      <c r="F12" s="84">
        <f>IFERROR('1.32 Spirits consump (value)'!F12/'1.40 Alcohol consump (value)'!F12,"")</f>
        <v>0.22189940076266573</v>
      </c>
      <c r="G12" s="84">
        <f>IFERROR('1.32 Spirits consump (value)'!G12/'1.40 Alcohol consump (value)'!G12,"")</f>
        <v>0.84989395962610959</v>
      </c>
      <c r="H12" s="84">
        <f>IFERROR('1.32 Spirits consump (value)'!H12/'1.40 Alcohol consump (value)'!H12,"")</f>
        <v>7.0227835139517011E-2</v>
      </c>
      <c r="I12" s="84">
        <f>IFERROR('1.32 Spirits consump (value)'!I12/'1.40 Alcohol consump (value)'!I12,"")</f>
        <v>0.28438621919508533</v>
      </c>
      <c r="J12" s="84">
        <f>IFERROR('1.32 Spirits consump (value)'!J12/'1.40 Alcohol consump (value)'!J12,"")</f>
        <v>0.39492290655081352</v>
      </c>
      <c r="K12" s="84">
        <f>IFERROR('1.32 Spirits consump (value)'!K12/'1.40 Alcohol consump (value)'!K12,"")</f>
        <v>0.28545359749739313</v>
      </c>
      <c r="L12" s="84">
        <f>IFERROR('1.32 Spirits consump (value)'!L12/'1.40 Alcohol consump (value)'!L12,"")</f>
        <v>0.77737881508078988</v>
      </c>
      <c r="M12" s="84">
        <f>IFERROR('1.32 Spirits consump (value)'!M12/'1.40 Alcohol consump (value)'!M12,"")</f>
        <v>0.33009861313008287</v>
      </c>
      <c r="N12" s="84">
        <f>IFERROR('1.32 Spirits consump (value)'!N12/'1.40 Alcohol consump (value)'!N12,"")</f>
        <v>0.27681879801174875</v>
      </c>
      <c r="O12" s="84">
        <f>IFERROR('1.32 Spirits consump (value)'!O12/'1.40 Alcohol consump (value)'!O12,"")</f>
        <v>0.43945300976249579</v>
      </c>
      <c r="P12" s="84">
        <f>IFERROR('1.32 Spirits consump (value)'!P12/'1.40 Alcohol consump (value)'!P12,"")</f>
        <v>0.50643206463959167</v>
      </c>
      <c r="Q12" s="84">
        <f>IFERROR('1.32 Spirits consump (value)'!Q12/'1.40 Alcohol consump (value)'!Q12,"")</f>
        <v>0.45001944390433596</v>
      </c>
      <c r="R12" s="84">
        <f>IFERROR('1.32 Spirits consump (value)'!R12/'1.40 Alcohol consump (value)'!R12,"")</f>
        <v>0.78518284709383601</v>
      </c>
      <c r="S12" s="84">
        <f>IFERROR('1.32 Spirits consump (value)'!S12/'1.40 Alcohol consump (value)'!S12,"")</f>
        <v>0.1032881042325187</v>
      </c>
      <c r="T12" s="84">
        <f>IFERROR('1.32 Spirits consump (value)'!T12/'1.40 Alcohol consump (value)'!T12,"")</f>
        <v>0.18371512574824969</v>
      </c>
      <c r="U12" s="84">
        <f>IFERROR('1.32 Spirits consump (value)'!U12/'1.40 Alcohol consump (value)'!U12,"")</f>
        <v>0.17849010767298704</v>
      </c>
      <c r="V12" s="84">
        <f>IFERROR('1.32 Spirits consump (value)'!V12/'1.40 Alcohol consump (value)'!V12,"")</f>
        <v>0.21480047063437588</v>
      </c>
      <c r="W12" s="84">
        <f>IFERROR('1.32 Spirits consump (value)'!W12/'1.40 Alcohol consump (value)'!W12,"")</f>
        <v>0.32709702518443101</v>
      </c>
      <c r="X12" s="84">
        <f>IFERROR('1.32 Spirits consump (value)'!X12/'1.40 Alcohol consump (value)'!X12,"")</f>
        <v>0.43593505940266014</v>
      </c>
      <c r="Y12" s="84">
        <f>IFERROR('1.32 Spirits consump (value)'!Y12/'1.40 Alcohol consump (value)'!Y12,"")</f>
        <v>0.17453551912568305</v>
      </c>
      <c r="Z12" s="84">
        <f>IFERROR('1.32 Spirits consump (value)'!Z12/'1.40 Alcohol consump (value)'!Z12,"")</f>
        <v>0.35141382647027203</v>
      </c>
      <c r="AA12" s="84">
        <f>IFERROR('1.32 Spirits consump (value)'!AA12/'1.40 Alcohol consump (value)'!AA12,"")</f>
        <v>0.19186346136356744</v>
      </c>
      <c r="AB12" s="84">
        <f>IFERROR('1.32 Spirits consump (value)'!AB12/'1.40 Alcohol consump (value)'!AB12,"")</f>
        <v>0.26150769498304494</v>
      </c>
      <c r="AC12" s="84">
        <f>IFERROR('1.32 Spirits consump (value)'!AC12/'1.40 Alcohol consump (value)'!AC12,"")</f>
        <v>0.51058581706063721</v>
      </c>
      <c r="AD12" s="84">
        <f>IFERROR('1.32 Spirits consump (value)'!AD12/'1.40 Alcohol consump (value)'!AD12,"")</f>
        <v>0.24928366762177651</v>
      </c>
      <c r="AE12" s="84">
        <f>IFERROR('1.32 Spirits consump (value)'!AE12/'1.40 Alcohol consump (value)'!AE12,"")</f>
        <v>0.31914841967276791</v>
      </c>
      <c r="AF12" s="84">
        <f>IFERROR('1.32 Spirits consump (value)'!AF12/'1.40 Alcohol consump (value)'!AF12,"")</f>
        <v>0.54170980624168019</v>
      </c>
      <c r="AG12" s="84">
        <f>IFERROR('1.32 Spirits consump (value)'!AG12/'1.40 Alcohol consump (value)'!AG12,"")</f>
        <v>0.38137941090697003</v>
      </c>
      <c r="AH12" s="84">
        <f>IFERROR('1.32 Spirits consump (value)'!AH12/'1.40 Alcohol consump (value)'!AH12,"")</f>
        <v>0.1139935907218068</v>
      </c>
      <c r="AI12" s="84">
        <f>IFERROR('1.32 Spirits consump (value)'!AI12/'1.40 Alcohol consump (value)'!AI12,"")</f>
        <v>0.37507126961063803</v>
      </c>
      <c r="AJ12" s="84">
        <f>IFERROR('1.32 Spirits consump (value)'!AJ12/'1.40 Alcohol consump (value)'!AJ12,"")</f>
        <v>0.26386917748734356</v>
      </c>
      <c r="AK12" s="84">
        <f>IFERROR('1.32 Spirits consump (value)'!AK12/'1.40 Alcohol consump (value)'!AK12,"")</f>
        <v>0.33293978748524206</v>
      </c>
      <c r="AL12" s="84">
        <f>IFERROR('1.32 Spirits consump (value)'!AL12/'1.40 Alcohol consump (value)'!AL12,"")</f>
        <v>0.234771691620943</v>
      </c>
      <c r="AM12" s="84">
        <f>IFERROR('1.32 Spirits consump (value)'!AM12/'1.40 Alcohol consump (value)'!AM12,"")</f>
        <v>0.4002386940028132</v>
      </c>
      <c r="AN12" s="84">
        <f>IFERROR('1.32 Spirits consump (value)'!AN12/'1.40 Alcohol consump (value)'!AN12,"")</f>
        <v>0.15216312536653584</v>
      </c>
      <c r="AO12" s="84">
        <f>IFERROR('1.32 Spirits consump (value)'!AO12/'1.40 Alcohol consump (value)'!AO12,"")</f>
        <v>0.34547334703708843</v>
      </c>
      <c r="AP12" s="84">
        <f>IFERROR('1.32 Spirits consump (value)'!AP12/'1.40 Alcohol consump (value)'!AP12,"")</f>
        <v>0.26574579227464751</v>
      </c>
      <c r="AQ12" s="84">
        <f>IFERROR('1.32 Spirits consump (value)'!AQ12/'1.40 Alcohol consump (value)'!AQ12,"")</f>
        <v>0.18063225584763026</v>
      </c>
      <c r="AR12" s="84">
        <f>IFERROR('1.32 Spirits consump (value)'!AR12/'1.40 Alcohol consump (value)'!AR12,"")</f>
        <v>0.10432776253429785</v>
      </c>
      <c r="AS12" s="84">
        <f>IFERROR('1.32 Spirits consump (value)'!AS12/'1.40 Alcohol consump (value)'!AS12,"")</f>
        <v>0.24265148108213544</v>
      </c>
      <c r="AT12" s="84">
        <f>IFERROR('1.32 Spirits consump (value)'!AT12/'1.40 Alcohol consump (value)'!AT12,"")</f>
        <v>0.35874780192345262</v>
      </c>
      <c r="AU12" s="84">
        <f>IFERROR('1.32 Spirits consump (value)'!AU12/'1.40 Alcohol consump (value)'!AU12,"")</f>
        <v>0.29218563293251376</v>
      </c>
      <c r="AV12" s="84">
        <f>IFERROR('1.32 Spirits consump (value)'!AV12/'1.40 Alcohol consump (value)'!AV12,"")</f>
        <v>0.25969421670729009</v>
      </c>
      <c r="AW12" s="84">
        <f>IFERROR('1.32 Spirits consump (value)'!AW12/'1.40 Alcohol consump (value)'!AW12,"")</f>
        <v>0.26628923823484807</v>
      </c>
      <c r="AX12" s="84">
        <f>IFERROR('1.32 Spirits consump (value)'!AX12/'1.40 Alcohol consump (value)'!AX12,"")</f>
        <v>0.217007303402593</v>
      </c>
      <c r="AY12" s="84">
        <f>IFERROR('1.32 Spirits consump (value)'!AY12/'1.40 Alcohol consump (value)'!AY12,"")</f>
        <v>0.32309644670050763</v>
      </c>
      <c r="AZ12" s="84">
        <f>IFERROR('1.32 Spirits consump (value)'!AZ12/'1.40 Alcohol consump (value)'!AZ12,"")</f>
        <v>0.25571136430032132</v>
      </c>
      <c r="BA12" s="84">
        <f>IFERROR('1.32 Spirits consump (value)'!BA12/'1.40 Alcohol consump (value)'!BA12,"")</f>
        <v>0.10721601892726276</v>
      </c>
      <c r="BB12" s="84">
        <f>IFERROR('1.32 Spirits consump (value)'!BB12/'1.40 Alcohol consump (value)'!BB12,"")</f>
        <v>0.19543223479915856</v>
      </c>
      <c r="BC12" s="84">
        <f>IFERROR('1.32 Spirits consump (value)'!BC12/'1.40 Alcohol consump (value)'!BC12,"")</f>
        <v>0.30381568769521494</v>
      </c>
      <c r="BD12" s="84">
        <f>IFERROR('1.32 Spirits consump (value)'!BD12/'1.40 Alcohol consump (value)'!BD12,"")</f>
        <v>0.24628210289341312</v>
      </c>
      <c r="BE12" s="84">
        <f>IFERROR('1.32 Spirits consump (value)'!BE12/'1.40 Alcohol consump (value)'!BE12,"")</f>
        <v>0.11456055968517709</v>
      </c>
      <c r="BF12" s="84">
        <f>IFERROR('1.32 Spirits consump (value)'!BF12/'1.40 Alcohol consump (value)'!BF12,"")</f>
        <v>5.1637488264207214E-2</v>
      </c>
      <c r="BG12" s="84">
        <f>IFERROR('1.32 Spirits consump (value)'!BG12/'1.40 Alcohol consump (value)'!BG12,"")</f>
        <v>0.41931206614148669</v>
      </c>
      <c r="BH12" s="84" t="str">
        <f>IFERROR('1.32 Spirits consump (value)'!BH12/'1.40 Alcohol consump (value)'!BH12,"")</f>
        <v/>
      </c>
      <c r="BI12" s="84">
        <f>IFERROR('1.32 Spirits consump (value)'!BI12/'1.40 Alcohol consump (value)'!BI12,"")</f>
        <v>0.33669449394991086</v>
      </c>
      <c r="BJ12" s="84">
        <f>IFERROR('1.32 Spirits consump (value)'!BJ12/'1.40 Alcohol consump (value)'!BJ12,"")</f>
        <v>5.4614347651838091E-2</v>
      </c>
      <c r="BK12" s="84">
        <f>IFERROR('1.32 Spirits consump (value)'!BK12/'1.40 Alcohol consump (value)'!BK12,"")</f>
        <v>0.15243720095693777</v>
      </c>
      <c r="BL12" s="84">
        <f>IFERROR('1.32 Spirits consump (value)'!BL12/'1.40 Alcohol consump (value)'!BL12,"")</f>
        <v>0.12549212598425197</v>
      </c>
      <c r="BM12" s="84" t="str">
        <f>IFERROR('1.32 Spirits consump (value)'!BM12/'1.40 Alcohol consump (value)'!BM12,"")</f>
        <v/>
      </c>
      <c r="BN12" s="84">
        <f>IFERROR('1.32 Spirits consump (value)'!BN12/'1.40 Alcohol consump (value)'!BN12,"")</f>
        <v>0.26987141822554417</v>
      </c>
      <c r="BO12" s="84">
        <f>IFERROR('1.32 Spirits consump (value)'!BO12/'1.40 Alcohol consump (value)'!BO12,"")</f>
        <v>0.19130170316301706</v>
      </c>
      <c r="BP12" s="84">
        <f>IFERROR('1.32 Spirits consump (value)'!BP12/'1.40 Alcohol consump (value)'!BP12,"")</f>
        <v>0.70829884884508321</v>
      </c>
      <c r="BQ12" s="84">
        <f>IFERROR('1.32 Spirits consump (value)'!BQ12/'1.40 Alcohol consump (value)'!BQ12,"")</f>
        <v>0.29636665897324138</v>
      </c>
      <c r="BR12" s="84">
        <f>IFERROR('1.32 Spirits consump (value)'!BR12/'1.40 Alcohol consump (value)'!BR12,"")</f>
        <v>0.25528275183065657</v>
      </c>
      <c r="BS12" s="84">
        <f>IFERROR('1.32 Spirits consump (value)'!BS12/'1.40 Alcohol consump (value)'!BS12,"")</f>
        <v>0.3037398039982242</v>
      </c>
      <c r="BT12" s="84">
        <f>IFERROR('1.32 Spirits consump (value)'!BT12/'1.40 Alcohol consump (value)'!BT12,"")</f>
        <v>0.26588573345607919</v>
      </c>
      <c r="BU12" s="84">
        <f>IFERROR('1.32 Spirits consump (value)'!BU12/'1.40 Alcohol consump (value)'!BU12,"")</f>
        <v>0.15790441710308509</v>
      </c>
      <c r="BV12" s="84">
        <f>IFERROR('1.32 Spirits consump (value)'!BV12/'1.40 Alcohol consump (value)'!BV12,"")</f>
        <v>0.13374663725134278</v>
      </c>
      <c r="BW12" s="84">
        <f>IFERROR('1.32 Spirits consump (value)'!BW12/'1.40 Alcohol consump (value)'!BW12,"")</f>
        <v>0.15033481845103114</v>
      </c>
      <c r="BX12" s="84">
        <f>IFERROR('1.32 Spirits consump (value)'!BX12/'1.40 Alcohol consump (value)'!BX12,"")</f>
        <v>0.26530682207747686</v>
      </c>
      <c r="BY12" s="84">
        <f>IFERROR('1.32 Spirits consump (value)'!BY12/'1.40 Alcohol consump (value)'!BY12,"")</f>
        <v>0.32639011245690125</v>
      </c>
      <c r="BZ12" s="84">
        <f>IFERROR('1.32 Spirits consump (value)'!BZ12/'1.40 Alcohol consump (value)'!BZ12,"")</f>
        <v>0.27172647697508345</v>
      </c>
      <c r="CA12" s="84">
        <f>IFERROR('1.32 Spirits consump (value)'!CA12/'1.40 Alcohol consump (value)'!CA12,"")</f>
        <v>0.27311133575750257</v>
      </c>
      <c r="CB12" s="84">
        <f>IFERROR('1.32 Spirits consump (value)'!CB12/'1.40 Alcohol consump (value)'!CB12,"")</f>
        <v>0.22757020959323998</v>
      </c>
      <c r="CC12" s="84">
        <f>IFERROR('1.32 Spirits consump (value)'!CC12/'1.40 Alcohol consump (value)'!CC12,"")</f>
        <v>0.30574313542770337</v>
      </c>
      <c r="CD12" s="84">
        <f>IFERROR('1.32 Spirits consump (value)'!CD12/'1.40 Alcohol consump (value)'!CD12,"")</f>
        <v>0.2411192302127044</v>
      </c>
      <c r="CE12" s="84">
        <f>IFERROR('1.32 Spirits consump (value)'!CE12/'1.40 Alcohol consump (value)'!CE12,"")</f>
        <v>0.21752835469141257</v>
      </c>
      <c r="CF12" s="84">
        <f>IFERROR('1.32 Spirits consump (value)'!CF12/'1.40 Alcohol consump (value)'!CF12,"")</f>
        <v>0.12938043534194413</v>
      </c>
      <c r="CG12" s="84">
        <f>IFERROR('1.32 Spirits consump (value)'!CG12/'1.40 Alcohol consump (value)'!CG12,"")</f>
        <v>0.34981078175847802</v>
      </c>
      <c r="CH12" s="84">
        <f>IFERROR('1.32 Spirits consump (value)'!CH12/'1.40 Alcohol consump (value)'!CH12,"")</f>
        <v>0.213748099810908</v>
      </c>
      <c r="CI12" s="84">
        <f>IFERROR('1.32 Spirits consump (value)'!CI12/'1.40 Alcohol consump (value)'!CI12,"")</f>
        <v>0.13338554924613277</v>
      </c>
      <c r="CJ12" s="84">
        <f>IFERROR('1.32 Spirits consump (value)'!CJ12/'1.40 Alcohol consump (value)'!CJ12,"")</f>
        <v>0.3594566680229101</v>
      </c>
      <c r="CK12" s="84">
        <f>IFERROR('1.32 Spirits consump (value)'!CK12/'1.40 Alcohol consump (value)'!CK12,"")</f>
        <v>0.22496149951865244</v>
      </c>
      <c r="CL12" s="84">
        <f>IFERROR('1.32 Spirits consump (value)'!CL12/'1.40 Alcohol consump (value)'!CL12,"")</f>
        <v>0.11599129725319976</v>
      </c>
      <c r="CM12" s="84">
        <f>IFERROR('1.32 Spirits consump (value)'!CM12/'1.40 Alcohol consump (value)'!CM12,"")</f>
        <v>0.18751231041953803</v>
      </c>
      <c r="CN12" s="84">
        <f>IFERROR('1.32 Spirits consump (value)'!CN12/'1.40 Alcohol consump (value)'!CN12,"")</f>
        <v>0.52957446808510689</v>
      </c>
      <c r="CO12" s="84">
        <f>IFERROR('1.32 Spirits consump (value)'!CO12/'1.40 Alcohol consump (value)'!CO12,"")</f>
        <v>0.1495242262553961</v>
      </c>
      <c r="CP12" s="84">
        <f>IFERROR('1.32 Spirits consump (value)'!CP12/'1.40 Alcohol consump (value)'!CP12,"")</f>
        <v>0.49739785184364854</v>
      </c>
      <c r="CR12" s="89">
        <f t="shared" si="0"/>
        <v>0.56972015606148552</v>
      </c>
    </row>
    <row r="13" spans="1:96" x14ac:dyDescent="0.25">
      <c r="A13" s="1" t="s">
        <v>34</v>
      </c>
      <c r="B13" s="84">
        <f>IFERROR('1.32 Spirits consump (value)'!B13/'1.40 Alcohol consump (value)'!B13,"")</f>
        <v>0.35190670014029973</v>
      </c>
      <c r="C13" s="84">
        <f>IFERROR('1.32 Spirits consump (value)'!C13/'1.40 Alcohol consump (value)'!C13,"")</f>
        <v>0.51765397855650763</v>
      </c>
      <c r="D13" s="84">
        <f>IFERROR('1.32 Spirits consump (value)'!D13/'1.40 Alcohol consump (value)'!D13,"")</f>
        <v>0.45727355901189387</v>
      </c>
      <c r="E13" s="84">
        <f>IFERROR('1.32 Spirits consump (value)'!E13/'1.40 Alcohol consump (value)'!E13,"")</f>
        <v>0.60780398621751031</v>
      </c>
      <c r="F13" s="84">
        <f>IFERROR('1.32 Spirits consump (value)'!F13/'1.40 Alcohol consump (value)'!F13,"")</f>
        <v>0.22423270728355474</v>
      </c>
      <c r="G13" s="84">
        <f>IFERROR('1.32 Spirits consump (value)'!G13/'1.40 Alcohol consump (value)'!G13,"")</f>
        <v>0.84836904599426777</v>
      </c>
      <c r="H13" s="84">
        <f>IFERROR('1.32 Spirits consump (value)'!H13/'1.40 Alcohol consump (value)'!H13,"")</f>
        <v>7.1561131319129986E-2</v>
      </c>
      <c r="I13" s="84">
        <f>IFERROR('1.32 Spirits consump (value)'!I13/'1.40 Alcohol consump (value)'!I13,"")</f>
        <v>0.28677191561268045</v>
      </c>
      <c r="J13" s="84">
        <f>IFERROR('1.32 Spirits consump (value)'!J13/'1.40 Alcohol consump (value)'!J13,"")</f>
        <v>0.40494068995538146</v>
      </c>
      <c r="K13" s="84">
        <f>IFERROR('1.32 Spirits consump (value)'!K13/'1.40 Alcohol consump (value)'!K13,"")</f>
        <v>0.2830022672667592</v>
      </c>
      <c r="L13" s="84">
        <f>IFERROR('1.32 Spirits consump (value)'!L13/'1.40 Alcohol consump (value)'!L13,"")</f>
        <v>0.77910124526258806</v>
      </c>
      <c r="M13" s="84">
        <f>IFERROR('1.32 Spirits consump (value)'!M13/'1.40 Alcohol consump (value)'!M13,"")</f>
        <v>0.33694827981449155</v>
      </c>
      <c r="N13" s="84">
        <f>IFERROR('1.32 Spirits consump (value)'!N13/'1.40 Alcohol consump (value)'!N13,"")</f>
        <v>0.28085758039816233</v>
      </c>
      <c r="O13" s="84">
        <f>IFERROR('1.32 Spirits consump (value)'!O13/'1.40 Alcohol consump (value)'!O13,"")</f>
        <v>0.43579125943816049</v>
      </c>
      <c r="P13" s="84">
        <f>IFERROR('1.32 Spirits consump (value)'!P13/'1.40 Alcohol consump (value)'!P13,"")</f>
        <v>0.51250312969454181</v>
      </c>
      <c r="Q13" s="84">
        <f>IFERROR('1.32 Spirits consump (value)'!Q13/'1.40 Alcohol consump (value)'!Q13,"")</f>
        <v>0.45587579191576694</v>
      </c>
      <c r="R13" s="84">
        <f>IFERROR('1.32 Spirits consump (value)'!R13/'1.40 Alcohol consump (value)'!R13,"")</f>
        <v>0.80665188470066518</v>
      </c>
      <c r="S13" s="84">
        <f>IFERROR('1.32 Spirits consump (value)'!S13/'1.40 Alcohol consump (value)'!S13,"")</f>
        <v>0.10661541212229572</v>
      </c>
      <c r="T13" s="84">
        <f>IFERROR('1.32 Spirits consump (value)'!T13/'1.40 Alcohol consump (value)'!T13,"")</f>
        <v>0.19071963469186431</v>
      </c>
      <c r="U13" s="84">
        <f>IFERROR('1.32 Spirits consump (value)'!U13/'1.40 Alcohol consump (value)'!U13,"")</f>
        <v>0.18629335260115609</v>
      </c>
      <c r="V13" s="84">
        <f>IFERROR('1.32 Spirits consump (value)'!V13/'1.40 Alcohol consump (value)'!V13,"")</f>
        <v>0.21761271346415556</v>
      </c>
      <c r="W13" s="84">
        <f>IFERROR('1.32 Spirits consump (value)'!W13/'1.40 Alcohol consump (value)'!W13,"")</f>
        <v>0.3353623316832281</v>
      </c>
      <c r="X13" s="84">
        <f>IFERROR('1.32 Spirits consump (value)'!X13/'1.40 Alcohol consump (value)'!X13,"")</f>
        <v>0.47189836356982279</v>
      </c>
      <c r="Y13" s="84">
        <f>IFERROR('1.32 Spirits consump (value)'!Y13/'1.40 Alcohol consump (value)'!Y13,"")</f>
        <v>0.17652552926525528</v>
      </c>
      <c r="Z13" s="84">
        <f>IFERROR('1.32 Spirits consump (value)'!Z13/'1.40 Alcohol consump (value)'!Z13,"")</f>
        <v>0.33530301597806567</v>
      </c>
      <c r="AA13" s="84">
        <f>IFERROR('1.32 Spirits consump (value)'!AA13/'1.40 Alcohol consump (value)'!AA13,"")</f>
        <v>0.18937380319528996</v>
      </c>
      <c r="AB13" s="84">
        <f>IFERROR('1.32 Spirits consump (value)'!AB13/'1.40 Alcohol consump (value)'!AB13,"")</f>
        <v>0.25624187151779837</v>
      </c>
      <c r="AC13" s="84">
        <f>IFERROR('1.32 Spirits consump (value)'!AC13/'1.40 Alcohol consump (value)'!AC13,"")</f>
        <v>0.50725689404934693</v>
      </c>
      <c r="AD13" s="84">
        <f>IFERROR('1.32 Spirits consump (value)'!AD13/'1.40 Alcohol consump (value)'!AD13,"")</f>
        <v>0.2455610124669437</v>
      </c>
      <c r="AE13" s="84">
        <f>IFERROR('1.32 Spirits consump (value)'!AE13/'1.40 Alcohol consump (value)'!AE13,"")</f>
        <v>0.31044755438547872</v>
      </c>
      <c r="AF13" s="84">
        <f>IFERROR('1.32 Spirits consump (value)'!AF13/'1.40 Alcohol consump (value)'!AF13,"")</f>
        <v>0.51434514416869903</v>
      </c>
      <c r="AG13" s="84">
        <f>IFERROR('1.32 Spirits consump (value)'!AG13/'1.40 Alcohol consump (value)'!AG13,"")</f>
        <v>0.38660529045643155</v>
      </c>
      <c r="AH13" s="84">
        <f>IFERROR('1.32 Spirits consump (value)'!AH13/'1.40 Alcohol consump (value)'!AH13,"")</f>
        <v>0.11022184779556304</v>
      </c>
      <c r="AI13" s="84">
        <f>IFERROR('1.32 Spirits consump (value)'!AI13/'1.40 Alcohol consump (value)'!AI13,"")</f>
        <v>0.38137403170131962</v>
      </c>
      <c r="AJ13" s="84">
        <f>IFERROR('1.32 Spirits consump (value)'!AJ13/'1.40 Alcohol consump (value)'!AJ13,"")</f>
        <v>0.24090333561658051</v>
      </c>
      <c r="AK13" s="84">
        <f>IFERROR('1.32 Spirits consump (value)'!AK13/'1.40 Alcohol consump (value)'!AK13,"")</f>
        <v>0.34591806358405808</v>
      </c>
      <c r="AL13" s="84">
        <f>IFERROR('1.32 Spirits consump (value)'!AL13/'1.40 Alcohol consump (value)'!AL13,"")</f>
        <v>0.23736344366541659</v>
      </c>
      <c r="AM13" s="84">
        <f>IFERROR('1.32 Spirits consump (value)'!AM13/'1.40 Alcohol consump (value)'!AM13,"")</f>
        <v>0.39657860026379954</v>
      </c>
      <c r="AN13" s="84">
        <f>IFERROR('1.32 Spirits consump (value)'!AN13/'1.40 Alcohol consump (value)'!AN13,"")</f>
        <v>0.14874706826317738</v>
      </c>
      <c r="AO13" s="84">
        <f>IFERROR('1.32 Spirits consump (value)'!AO13/'1.40 Alcohol consump (value)'!AO13,"")</f>
        <v>0.38252185296229047</v>
      </c>
      <c r="AP13" s="84">
        <f>IFERROR('1.32 Spirits consump (value)'!AP13/'1.40 Alcohol consump (value)'!AP13,"")</f>
        <v>0.26186028691304675</v>
      </c>
      <c r="AQ13" s="84">
        <f>IFERROR('1.32 Spirits consump (value)'!AQ13/'1.40 Alcohol consump (value)'!AQ13,"")</f>
        <v>0.18497134011129243</v>
      </c>
      <c r="AR13" s="84">
        <f>IFERROR('1.32 Spirits consump (value)'!AR13/'1.40 Alcohol consump (value)'!AR13,"")</f>
        <v>0.11231370771235903</v>
      </c>
      <c r="AS13" s="84">
        <f>IFERROR('1.32 Spirits consump (value)'!AS13/'1.40 Alcohol consump (value)'!AS13,"")</f>
        <v>0.23196617236615411</v>
      </c>
      <c r="AT13" s="84">
        <f>IFERROR('1.32 Spirits consump (value)'!AT13/'1.40 Alcohol consump (value)'!AT13,"")</f>
        <v>0.35739853411867195</v>
      </c>
      <c r="AU13" s="84">
        <f>IFERROR('1.32 Spirits consump (value)'!AU13/'1.40 Alcohol consump (value)'!AU13,"")</f>
        <v>0.26189727510399163</v>
      </c>
      <c r="AV13" s="84">
        <f>IFERROR('1.32 Spirits consump (value)'!AV13/'1.40 Alcohol consump (value)'!AV13,"")</f>
        <v>0.25935698231212739</v>
      </c>
      <c r="AW13" s="84">
        <f>IFERROR('1.32 Spirits consump (value)'!AW13/'1.40 Alcohol consump (value)'!AW13,"")</f>
        <v>0.25422904919307798</v>
      </c>
      <c r="AX13" s="84">
        <f>IFERROR('1.32 Spirits consump (value)'!AX13/'1.40 Alcohol consump (value)'!AX13,"")</f>
        <v>0.20870393900889453</v>
      </c>
      <c r="AY13" s="84">
        <f>IFERROR('1.32 Spirits consump (value)'!AY13/'1.40 Alcohol consump (value)'!AY13,"")</f>
        <v>0.31106494642466653</v>
      </c>
      <c r="AZ13" s="84">
        <f>IFERROR('1.32 Spirits consump (value)'!AZ13/'1.40 Alcohol consump (value)'!AZ13,"")</f>
        <v>0.26368632281380916</v>
      </c>
      <c r="BA13" s="84">
        <f>IFERROR('1.32 Spirits consump (value)'!BA13/'1.40 Alcohol consump (value)'!BA13,"")</f>
        <v>0.11551277304701962</v>
      </c>
      <c r="BB13" s="84">
        <f>IFERROR('1.32 Spirits consump (value)'!BB13/'1.40 Alcohol consump (value)'!BB13,"")</f>
        <v>0.20465860597439545</v>
      </c>
      <c r="BC13" s="84">
        <f>IFERROR('1.32 Spirits consump (value)'!BC13/'1.40 Alcohol consump (value)'!BC13,"")</f>
        <v>0.30639058153638327</v>
      </c>
      <c r="BD13" s="84">
        <f>IFERROR('1.32 Spirits consump (value)'!BD13/'1.40 Alcohol consump (value)'!BD13,"")</f>
        <v>0.24496970590506681</v>
      </c>
      <c r="BE13" s="84">
        <f>IFERROR('1.32 Spirits consump (value)'!BE13/'1.40 Alcohol consump (value)'!BE13,"")</f>
        <v>0.11237945286360952</v>
      </c>
      <c r="BF13" s="84">
        <f>IFERROR('1.32 Spirits consump (value)'!BF13/'1.40 Alcohol consump (value)'!BF13,"")</f>
        <v>4.7401096660171296E-2</v>
      </c>
      <c r="BG13" s="84">
        <f>IFERROR('1.32 Spirits consump (value)'!BG13/'1.40 Alcohol consump (value)'!BG13,"")</f>
        <v>0.40006310143555768</v>
      </c>
      <c r="BH13" s="84" t="str">
        <f>IFERROR('1.32 Spirits consump (value)'!BH13/'1.40 Alcohol consump (value)'!BH13,"")</f>
        <v/>
      </c>
      <c r="BI13" s="84">
        <f>IFERROR('1.32 Spirits consump (value)'!BI13/'1.40 Alcohol consump (value)'!BI13,"")</f>
        <v>0.34084424303457539</v>
      </c>
      <c r="BJ13" s="84">
        <f>IFERROR('1.32 Spirits consump (value)'!BJ13/'1.40 Alcohol consump (value)'!BJ13,"")</f>
        <v>6.8491590417251988E-2</v>
      </c>
      <c r="BK13" s="84">
        <f>IFERROR('1.32 Spirits consump (value)'!BK13/'1.40 Alcohol consump (value)'!BK13,"")</f>
        <v>0.18065903679238035</v>
      </c>
      <c r="BL13" s="84">
        <f>IFERROR('1.32 Spirits consump (value)'!BL13/'1.40 Alcohol consump (value)'!BL13,"")</f>
        <v>0.12993056225286914</v>
      </c>
      <c r="BM13" s="84" t="str">
        <f>IFERROR('1.32 Spirits consump (value)'!BM13/'1.40 Alcohol consump (value)'!BM13,"")</f>
        <v/>
      </c>
      <c r="BN13" s="84">
        <f>IFERROR('1.32 Spirits consump (value)'!BN13/'1.40 Alcohol consump (value)'!BN13,"")</f>
        <v>0.26811993828346231</v>
      </c>
      <c r="BO13" s="84">
        <f>IFERROR('1.32 Spirits consump (value)'!BO13/'1.40 Alcohol consump (value)'!BO13,"")</f>
        <v>0.19950245318222651</v>
      </c>
      <c r="BP13" s="84">
        <f>IFERROR('1.32 Spirits consump (value)'!BP13/'1.40 Alcohol consump (value)'!BP13,"")</f>
        <v>0.71551272651094577</v>
      </c>
      <c r="BQ13" s="84">
        <f>IFERROR('1.32 Spirits consump (value)'!BQ13/'1.40 Alcohol consump (value)'!BQ13,"")</f>
        <v>0.30269197843798601</v>
      </c>
      <c r="BR13" s="84">
        <f>IFERROR('1.32 Spirits consump (value)'!BR13/'1.40 Alcohol consump (value)'!BR13,"")</f>
        <v>0.25416497301046326</v>
      </c>
      <c r="BS13" s="84">
        <f>IFERROR('1.32 Spirits consump (value)'!BS13/'1.40 Alcohol consump (value)'!BS13,"")</f>
        <v>0.31193118321467905</v>
      </c>
      <c r="BT13" s="84">
        <f>IFERROR('1.32 Spirits consump (value)'!BT13/'1.40 Alcohol consump (value)'!BT13,"")</f>
        <v>0.26419194262649953</v>
      </c>
      <c r="BU13" s="84">
        <f>IFERROR('1.32 Spirits consump (value)'!BU13/'1.40 Alcohol consump (value)'!BU13,"")</f>
        <v>0.15893980872471289</v>
      </c>
      <c r="BV13" s="84">
        <f>IFERROR('1.32 Spirits consump (value)'!BV13/'1.40 Alcohol consump (value)'!BV13,"")</f>
        <v>0.13730051440509838</v>
      </c>
      <c r="BW13" s="84">
        <f>IFERROR('1.32 Spirits consump (value)'!BW13/'1.40 Alcohol consump (value)'!BW13,"")</f>
        <v>0.1483544366467392</v>
      </c>
      <c r="BX13" s="84">
        <f>IFERROR('1.32 Spirits consump (value)'!BX13/'1.40 Alcohol consump (value)'!BX13,"")</f>
        <v>0.25975997570992537</v>
      </c>
      <c r="BY13" s="84">
        <f>IFERROR('1.32 Spirits consump (value)'!BY13/'1.40 Alcohol consump (value)'!BY13,"")</f>
        <v>0.32969851794013083</v>
      </c>
      <c r="BZ13" s="84">
        <f>IFERROR('1.32 Spirits consump (value)'!BZ13/'1.40 Alcohol consump (value)'!BZ13,"")</f>
        <v>0.27527185228524592</v>
      </c>
      <c r="CA13" s="84">
        <f>IFERROR('1.32 Spirits consump (value)'!CA13/'1.40 Alcohol consump (value)'!CA13,"")</f>
        <v>0.26395806690448953</v>
      </c>
      <c r="CB13" s="84">
        <f>IFERROR('1.32 Spirits consump (value)'!CB13/'1.40 Alcohol consump (value)'!CB13,"")</f>
        <v>0.23874774535438137</v>
      </c>
      <c r="CC13" s="84">
        <f>IFERROR('1.32 Spirits consump (value)'!CC13/'1.40 Alcohol consump (value)'!CC13,"")</f>
        <v>0.30082366473659505</v>
      </c>
      <c r="CD13" s="84">
        <f>IFERROR('1.32 Spirits consump (value)'!CD13/'1.40 Alcohol consump (value)'!CD13,"")</f>
        <v>0.23425070783335583</v>
      </c>
      <c r="CE13" s="84">
        <f>IFERROR('1.32 Spirits consump (value)'!CE13/'1.40 Alcohol consump (value)'!CE13,"")</f>
        <v>0.21237085556080762</v>
      </c>
      <c r="CF13" s="84">
        <f>IFERROR('1.32 Spirits consump (value)'!CF13/'1.40 Alcohol consump (value)'!CF13,"")</f>
        <v>0.13308891623428518</v>
      </c>
      <c r="CG13" s="84">
        <f>IFERROR('1.32 Spirits consump (value)'!CG13/'1.40 Alcohol consump (value)'!CG13,"")</f>
        <v>0.33727770942847557</v>
      </c>
      <c r="CH13" s="84">
        <f>IFERROR('1.32 Spirits consump (value)'!CH13/'1.40 Alcohol consump (value)'!CH13,"")</f>
        <v>0.20598742028096168</v>
      </c>
      <c r="CI13" s="84">
        <f>IFERROR('1.32 Spirits consump (value)'!CI13/'1.40 Alcohol consump (value)'!CI13,"")</f>
        <v>0.13496845478519212</v>
      </c>
      <c r="CJ13" s="84">
        <f>IFERROR('1.32 Spirits consump (value)'!CJ13/'1.40 Alcohol consump (value)'!CJ13,"")</f>
        <v>0.37972406724479241</v>
      </c>
      <c r="CK13" s="84">
        <f>IFERROR('1.32 Spirits consump (value)'!CK13/'1.40 Alcohol consump (value)'!CK13,"")</f>
        <v>0.22378746271287747</v>
      </c>
      <c r="CL13" s="84">
        <f>IFERROR('1.32 Spirits consump (value)'!CL13/'1.40 Alcohol consump (value)'!CL13,"")</f>
        <v>0.11350241705847458</v>
      </c>
      <c r="CM13" s="84">
        <f>IFERROR('1.32 Spirits consump (value)'!CM13/'1.40 Alcohol consump (value)'!CM13,"")</f>
        <v>0.18875427725885185</v>
      </c>
      <c r="CN13" s="84">
        <f>IFERROR('1.32 Spirits consump (value)'!CN13/'1.40 Alcohol consump (value)'!CN13,"")</f>
        <v>0.5455919892196287</v>
      </c>
      <c r="CO13" s="84">
        <f>IFERROR('1.32 Spirits consump (value)'!CO13/'1.40 Alcohol consump (value)'!CO13,"")</f>
        <v>0.14901880968130388</v>
      </c>
      <c r="CP13" s="84">
        <f>IFERROR('1.32 Spirits consump (value)'!CP13/'1.40 Alcohol consump (value)'!CP13,"")</f>
        <v>0.49878018326065898</v>
      </c>
      <c r="CR13" s="89">
        <f t="shared" si="0"/>
        <v>0.57079793934856016</v>
      </c>
    </row>
    <row r="14" spans="1:96" x14ac:dyDescent="0.25">
      <c r="A14" s="1" t="s">
        <v>35</v>
      </c>
      <c r="B14" s="84">
        <f>IFERROR('1.32 Spirits consump (value)'!B14/'1.40 Alcohol consump (value)'!B14,"")</f>
        <v>0.3533071832214999</v>
      </c>
      <c r="C14" s="84">
        <f>IFERROR('1.32 Spirits consump (value)'!C14/'1.40 Alcohol consump (value)'!C14,"")</f>
        <v>0.51139118583034571</v>
      </c>
      <c r="D14" s="84">
        <f>IFERROR('1.32 Spirits consump (value)'!D14/'1.40 Alcohol consump (value)'!D14,"")</f>
        <v>0.42119473506581168</v>
      </c>
      <c r="E14" s="84">
        <f>IFERROR('1.32 Spirits consump (value)'!E14/'1.40 Alcohol consump (value)'!E14,"")</f>
        <v>0.59215858191024917</v>
      </c>
      <c r="F14" s="84">
        <f>IFERROR('1.32 Spirits consump (value)'!F14/'1.40 Alcohol consump (value)'!F14,"")</f>
        <v>0.22375972110485381</v>
      </c>
      <c r="G14" s="84">
        <f>IFERROR('1.32 Spirits consump (value)'!G14/'1.40 Alcohol consump (value)'!G14,"")</f>
        <v>0.84066156029575134</v>
      </c>
      <c r="H14" s="84">
        <f>IFERROR('1.32 Spirits consump (value)'!H14/'1.40 Alcohol consump (value)'!H14,"")</f>
        <v>6.5665034542893561E-2</v>
      </c>
      <c r="I14" s="84">
        <f>IFERROR('1.32 Spirits consump (value)'!I14/'1.40 Alcohol consump (value)'!I14,"")</f>
        <v>0.28656605162655868</v>
      </c>
      <c r="J14" s="84">
        <f>IFERROR('1.32 Spirits consump (value)'!J14/'1.40 Alcohol consump (value)'!J14,"")</f>
        <v>0.40725899162424045</v>
      </c>
      <c r="K14" s="84">
        <f>IFERROR('1.32 Spirits consump (value)'!K14/'1.40 Alcohol consump (value)'!K14,"")</f>
        <v>0.28225940587472143</v>
      </c>
      <c r="L14" s="84">
        <f>IFERROR('1.32 Spirits consump (value)'!L14/'1.40 Alcohol consump (value)'!L14,"")</f>
        <v>0.78423236514522821</v>
      </c>
      <c r="M14" s="84">
        <f>IFERROR('1.32 Spirits consump (value)'!M14/'1.40 Alcohol consump (value)'!M14,"")</f>
        <v>0.35578144853875476</v>
      </c>
      <c r="N14" s="84">
        <f>IFERROR('1.32 Spirits consump (value)'!N14/'1.40 Alcohol consump (value)'!N14,"")</f>
        <v>0.28344504957408184</v>
      </c>
      <c r="O14" s="84">
        <f>IFERROR('1.32 Spirits consump (value)'!O14/'1.40 Alcohol consump (value)'!O14,"")</f>
        <v>0.42680857125414623</v>
      </c>
      <c r="P14" s="84">
        <f>IFERROR('1.32 Spirits consump (value)'!P14/'1.40 Alcohol consump (value)'!P14,"")</f>
        <v>0.51609898282675004</v>
      </c>
      <c r="Q14" s="84">
        <f>IFERROR('1.32 Spirits consump (value)'!Q14/'1.40 Alcohol consump (value)'!Q14,"")</f>
        <v>0.44474460567390484</v>
      </c>
      <c r="R14" s="84">
        <f>IFERROR('1.32 Spirits consump (value)'!R14/'1.40 Alcohol consump (value)'!R14,"")</f>
        <v>0.87774193548387103</v>
      </c>
      <c r="S14" s="84">
        <f>IFERROR('1.32 Spirits consump (value)'!S14/'1.40 Alcohol consump (value)'!S14,"")</f>
        <v>0.10628995343698208</v>
      </c>
      <c r="T14" s="84">
        <f>IFERROR('1.32 Spirits consump (value)'!T14/'1.40 Alcohol consump (value)'!T14,"")</f>
        <v>0.19134334071582862</v>
      </c>
      <c r="U14" s="84">
        <f>IFERROR('1.32 Spirits consump (value)'!U14/'1.40 Alcohol consump (value)'!U14,"")</f>
        <v>0.18658185190691612</v>
      </c>
      <c r="V14" s="84">
        <f>IFERROR('1.32 Spirits consump (value)'!V14/'1.40 Alcohol consump (value)'!V14,"")</f>
        <v>0.22017188538116977</v>
      </c>
      <c r="W14" s="84">
        <f>IFERROR('1.32 Spirits consump (value)'!W14/'1.40 Alcohol consump (value)'!W14,"")</f>
        <v>0.34148483197034796</v>
      </c>
      <c r="X14" s="84">
        <f>IFERROR('1.32 Spirits consump (value)'!X14/'1.40 Alcohol consump (value)'!X14,"")</f>
        <v>0.50317059110460727</v>
      </c>
      <c r="Y14" s="84">
        <f>IFERROR('1.32 Spirits consump (value)'!Y14/'1.40 Alcohol consump (value)'!Y14,"")</f>
        <v>0.17134767836919593</v>
      </c>
      <c r="Z14" s="84">
        <f>IFERROR('1.32 Spirits consump (value)'!Z14/'1.40 Alcohol consump (value)'!Z14,"")</f>
        <v>0.32342673837154456</v>
      </c>
      <c r="AA14" s="84">
        <f>IFERROR('1.32 Spirits consump (value)'!AA14/'1.40 Alcohol consump (value)'!AA14,"")</f>
        <v>0.1910190639052505</v>
      </c>
      <c r="AB14" s="84">
        <f>IFERROR('1.32 Spirits consump (value)'!AB14/'1.40 Alcohol consump (value)'!AB14,"")</f>
        <v>0.23357403940447535</v>
      </c>
      <c r="AC14" s="84">
        <f>IFERROR('1.32 Spirits consump (value)'!AC14/'1.40 Alcohol consump (value)'!AC14,"")</f>
        <v>0.49002552708707564</v>
      </c>
      <c r="AD14" s="84">
        <f>IFERROR('1.32 Spirits consump (value)'!AD14/'1.40 Alcohol consump (value)'!AD14,"")</f>
        <v>0.27130492676431422</v>
      </c>
      <c r="AE14" s="84">
        <f>IFERROR('1.32 Spirits consump (value)'!AE14/'1.40 Alcohol consump (value)'!AE14,"")</f>
        <v>0.31115406537308254</v>
      </c>
      <c r="AF14" s="84">
        <f>IFERROR('1.32 Spirits consump (value)'!AF14/'1.40 Alcohol consump (value)'!AF14,"")</f>
        <v>0.52424729947138582</v>
      </c>
      <c r="AG14" s="84">
        <f>IFERROR('1.32 Spirits consump (value)'!AG14/'1.40 Alcohol consump (value)'!AG14,"")</f>
        <v>0.40443640262699371</v>
      </c>
      <c r="AH14" s="84">
        <f>IFERROR('1.32 Spirits consump (value)'!AH14/'1.40 Alcohol consump (value)'!AH14,"")</f>
        <v>0.10704884469143024</v>
      </c>
      <c r="AI14" s="84">
        <f>IFERROR('1.32 Spirits consump (value)'!AI14/'1.40 Alcohol consump (value)'!AI14,"")</f>
        <v>0.37210741834111039</v>
      </c>
      <c r="AJ14" s="84">
        <f>IFERROR('1.32 Spirits consump (value)'!AJ14/'1.40 Alcohol consump (value)'!AJ14,"")</f>
        <v>0.23618697845238371</v>
      </c>
      <c r="AK14" s="84">
        <f>IFERROR('1.32 Spirits consump (value)'!AK14/'1.40 Alcohol consump (value)'!AK14,"")</f>
        <v>0.35571228968209923</v>
      </c>
      <c r="AL14" s="84">
        <f>IFERROR('1.32 Spirits consump (value)'!AL14/'1.40 Alcohol consump (value)'!AL14,"")</f>
        <v>0.24185082872928174</v>
      </c>
      <c r="AM14" s="84">
        <f>IFERROR('1.32 Spirits consump (value)'!AM14/'1.40 Alcohol consump (value)'!AM14,"")</f>
        <v>0.38670505758637963</v>
      </c>
      <c r="AN14" s="84">
        <f>IFERROR('1.32 Spirits consump (value)'!AN14/'1.40 Alcohol consump (value)'!AN14,"")</f>
        <v>0.14923588039867108</v>
      </c>
      <c r="AO14" s="84">
        <f>IFERROR('1.32 Spirits consump (value)'!AO14/'1.40 Alcohol consump (value)'!AO14,"")</f>
        <v>0.39764842532120187</v>
      </c>
      <c r="AP14" s="84">
        <f>IFERROR('1.32 Spirits consump (value)'!AP14/'1.40 Alcohol consump (value)'!AP14,"")</f>
        <v>0.26066563131802778</v>
      </c>
      <c r="AQ14" s="84">
        <f>IFERROR('1.32 Spirits consump (value)'!AQ14/'1.40 Alcohol consump (value)'!AQ14,"")</f>
        <v>0.20082106794061061</v>
      </c>
      <c r="AR14" s="84">
        <f>IFERROR('1.32 Spirits consump (value)'!AR14/'1.40 Alcohol consump (value)'!AR14,"")</f>
        <v>0.11818851251840942</v>
      </c>
      <c r="AS14" s="84">
        <f>IFERROR('1.32 Spirits consump (value)'!AS14/'1.40 Alcohol consump (value)'!AS14,"")</f>
        <v>0.22732015257154889</v>
      </c>
      <c r="AT14" s="84">
        <f>IFERROR('1.32 Spirits consump (value)'!AT14/'1.40 Alcohol consump (value)'!AT14,"")</f>
        <v>0.31474581031738602</v>
      </c>
      <c r="AU14" s="84">
        <f>IFERROR('1.32 Spirits consump (value)'!AU14/'1.40 Alcohol consump (value)'!AU14,"")</f>
        <v>0.24428277901207751</v>
      </c>
      <c r="AV14" s="84">
        <f>IFERROR('1.32 Spirits consump (value)'!AV14/'1.40 Alcohol consump (value)'!AV14,"")</f>
        <v>0.25487540628385696</v>
      </c>
      <c r="AW14" s="84">
        <f>IFERROR('1.32 Spirits consump (value)'!AW14/'1.40 Alcohol consump (value)'!AW14,"")</f>
        <v>0.24871029052402932</v>
      </c>
      <c r="AX14" s="84">
        <f>IFERROR('1.32 Spirits consump (value)'!AX14/'1.40 Alcohol consump (value)'!AX14,"")</f>
        <v>0.21333141789972704</v>
      </c>
      <c r="AY14" s="84">
        <f>IFERROR('1.32 Spirits consump (value)'!AY14/'1.40 Alcohol consump (value)'!AY14,"")</f>
        <v>0.29603706624605675</v>
      </c>
      <c r="AZ14" s="84">
        <f>IFERROR('1.32 Spirits consump (value)'!AZ14/'1.40 Alcohol consump (value)'!AZ14,"")</f>
        <v>0.27172132663803333</v>
      </c>
      <c r="BA14" s="84">
        <f>IFERROR('1.32 Spirits consump (value)'!BA14/'1.40 Alcohol consump (value)'!BA14,"")</f>
        <v>0.12021369431496497</v>
      </c>
      <c r="BB14" s="84">
        <f>IFERROR('1.32 Spirits consump (value)'!BB14/'1.40 Alcohol consump (value)'!BB14,"")</f>
        <v>0.21528720036182722</v>
      </c>
      <c r="BC14" s="84">
        <f>IFERROR('1.32 Spirits consump (value)'!BC14/'1.40 Alcohol consump (value)'!BC14,"")</f>
        <v>0.28168991198375082</v>
      </c>
      <c r="BD14" s="84">
        <f>IFERROR('1.32 Spirits consump (value)'!BD14/'1.40 Alcohol consump (value)'!BD14,"")</f>
        <v>0.24530470627974016</v>
      </c>
      <c r="BE14" s="84">
        <f>IFERROR('1.32 Spirits consump (value)'!BE14/'1.40 Alcohol consump (value)'!BE14,"")</f>
        <v>0.11165206101914962</v>
      </c>
      <c r="BF14" s="84">
        <f>IFERROR('1.32 Spirits consump (value)'!BF14/'1.40 Alcohol consump (value)'!BF14,"")</f>
        <v>4.715572249626647E-2</v>
      </c>
      <c r="BG14" s="84">
        <f>IFERROR('1.32 Spirits consump (value)'!BG14/'1.40 Alcohol consump (value)'!BG14,"")</f>
        <v>0.4057635675220867</v>
      </c>
      <c r="BH14" s="84" t="str">
        <f>IFERROR('1.32 Spirits consump (value)'!BH14/'1.40 Alcohol consump (value)'!BH14,"")</f>
        <v/>
      </c>
      <c r="BI14" s="84">
        <f>IFERROR('1.32 Spirits consump (value)'!BI14/'1.40 Alcohol consump (value)'!BI14,"")</f>
        <v>0.34605380801430546</v>
      </c>
      <c r="BJ14" s="84">
        <f>IFERROR('1.32 Spirits consump (value)'!BJ14/'1.40 Alcohol consump (value)'!BJ14,"")</f>
        <v>6.9816643159379396E-2</v>
      </c>
      <c r="BK14" s="84">
        <f>IFERROR('1.32 Spirits consump (value)'!BK14/'1.40 Alcohol consump (value)'!BK14,"")</f>
        <v>0.18509179733669531</v>
      </c>
      <c r="BL14" s="84">
        <f>IFERROR('1.32 Spirits consump (value)'!BL14/'1.40 Alcohol consump (value)'!BL14,"")</f>
        <v>0.14867316090023514</v>
      </c>
      <c r="BM14" s="84" t="str">
        <f>IFERROR('1.32 Spirits consump (value)'!BM14/'1.40 Alcohol consump (value)'!BM14,"")</f>
        <v/>
      </c>
      <c r="BN14" s="84">
        <f>IFERROR('1.32 Spirits consump (value)'!BN14/'1.40 Alcohol consump (value)'!BN14,"")</f>
        <v>0.26605822842293819</v>
      </c>
      <c r="BO14" s="84">
        <f>IFERROR('1.32 Spirits consump (value)'!BO14/'1.40 Alcohol consump (value)'!BO14,"")</f>
        <v>0.20176383465733133</v>
      </c>
      <c r="BP14" s="84">
        <f>IFERROR('1.32 Spirits consump (value)'!BP14/'1.40 Alcohol consump (value)'!BP14,"")</f>
        <v>0.72041246400591996</v>
      </c>
      <c r="BQ14" s="84">
        <f>IFERROR('1.32 Spirits consump (value)'!BQ14/'1.40 Alcohol consump (value)'!BQ14,"")</f>
        <v>0.30172964486319676</v>
      </c>
      <c r="BR14" s="84">
        <f>IFERROR('1.32 Spirits consump (value)'!BR14/'1.40 Alcohol consump (value)'!BR14,"")</f>
        <v>0.25553355176422815</v>
      </c>
      <c r="BS14" s="84">
        <f>IFERROR('1.32 Spirits consump (value)'!BS14/'1.40 Alcohol consump (value)'!BS14,"")</f>
        <v>0.31029759970286458</v>
      </c>
      <c r="BT14" s="84">
        <f>IFERROR('1.32 Spirits consump (value)'!BT14/'1.40 Alcohol consump (value)'!BT14,"")</f>
        <v>0.26330768185260212</v>
      </c>
      <c r="BU14" s="84">
        <f>IFERROR('1.32 Spirits consump (value)'!BU14/'1.40 Alcohol consump (value)'!BU14,"")</f>
        <v>0.1607983307289961</v>
      </c>
      <c r="BV14" s="84">
        <f>IFERROR('1.32 Spirits consump (value)'!BV14/'1.40 Alcohol consump (value)'!BV14,"")</f>
        <v>0.14197247060810492</v>
      </c>
      <c r="BW14" s="84">
        <f>IFERROR('1.32 Spirits consump (value)'!BW14/'1.40 Alcohol consump (value)'!BW14,"")</f>
        <v>0.16288734961720744</v>
      </c>
      <c r="BX14" s="84">
        <f>IFERROR('1.32 Spirits consump (value)'!BX14/'1.40 Alcohol consump (value)'!BX14,"")</f>
        <v>0.25415087155887367</v>
      </c>
      <c r="BY14" s="84">
        <f>IFERROR('1.32 Spirits consump (value)'!BY14/'1.40 Alcohol consump (value)'!BY14,"")</f>
        <v>0.33453867431880463</v>
      </c>
      <c r="BZ14" s="84">
        <f>IFERROR('1.32 Spirits consump (value)'!BZ14/'1.40 Alcohol consump (value)'!BZ14,"")</f>
        <v>0.27457704747472461</v>
      </c>
      <c r="CA14" s="84">
        <f>IFERROR('1.32 Spirits consump (value)'!CA14/'1.40 Alcohol consump (value)'!CA14,"")</f>
        <v>0.26948620450283367</v>
      </c>
      <c r="CB14" s="84">
        <f>IFERROR('1.32 Spirits consump (value)'!CB14/'1.40 Alcohol consump (value)'!CB14,"")</f>
        <v>0.24049696334432902</v>
      </c>
      <c r="CC14" s="84">
        <f>IFERROR('1.32 Spirits consump (value)'!CC14/'1.40 Alcohol consump (value)'!CC14,"")</f>
        <v>0.2901836258603348</v>
      </c>
      <c r="CD14" s="84">
        <f>IFERROR('1.32 Spirits consump (value)'!CD14/'1.40 Alcohol consump (value)'!CD14,"")</f>
        <v>0.2359155888359428</v>
      </c>
      <c r="CE14" s="84">
        <f>IFERROR('1.32 Spirits consump (value)'!CE14/'1.40 Alcohol consump (value)'!CE14,"")</f>
        <v>0.20805664398157692</v>
      </c>
      <c r="CF14" s="84">
        <f>IFERROR('1.32 Spirits consump (value)'!CF14/'1.40 Alcohol consump (value)'!CF14,"")</f>
        <v>0.13298409117891488</v>
      </c>
      <c r="CG14" s="84">
        <f>IFERROR('1.32 Spirits consump (value)'!CG14/'1.40 Alcohol consump (value)'!CG14,"")</f>
        <v>0.32997957747291423</v>
      </c>
      <c r="CH14" s="84">
        <f>IFERROR('1.32 Spirits consump (value)'!CH14/'1.40 Alcohol consump (value)'!CH14,"")</f>
        <v>0.20606468247295556</v>
      </c>
      <c r="CI14" s="84">
        <f>IFERROR('1.32 Spirits consump (value)'!CI14/'1.40 Alcohol consump (value)'!CI14,"")</f>
        <v>0.13692509157833266</v>
      </c>
      <c r="CJ14" s="84">
        <f>IFERROR('1.32 Spirits consump (value)'!CJ14/'1.40 Alcohol consump (value)'!CJ14,"")</f>
        <v>0.37144695816111961</v>
      </c>
      <c r="CK14" s="84">
        <f>IFERROR('1.32 Spirits consump (value)'!CK14/'1.40 Alcohol consump (value)'!CK14,"")</f>
        <v>0.22552306489014981</v>
      </c>
      <c r="CL14" s="84">
        <f>IFERROR('1.32 Spirits consump (value)'!CL14/'1.40 Alcohol consump (value)'!CL14,"")</f>
        <v>0.11046807428136313</v>
      </c>
      <c r="CM14" s="84">
        <f>IFERROR('1.32 Spirits consump (value)'!CM14/'1.40 Alcohol consump (value)'!CM14,"")</f>
        <v>0.18564568684616772</v>
      </c>
      <c r="CN14" s="84">
        <f>IFERROR('1.32 Spirits consump (value)'!CN14/'1.40 Alcohol consump (value)'!CN14,"")</f>
        <v>0.5545254496747033</v>
      </c>
      <c r="CO14" s="84">
        <f>IFERROR('1.32 Spirits consump (value)'!CO14/'1.40 Alcohol consump (value)'!CO14,"")</f>
        <v>0.15117085820289627</v>
      </c>
      <c r="CP14" s="84">
        <f>IFERROR('1.32 Spirits consump (value)'!CP14/'1.40 Alcohol consump (value)'!CP14,"")</f>
        <v>0.49125348976923711</v>
      </c>
      <c r="CR14" s="89">
        <f t="shared" si="0"/>
        <v>0.57645771453892147</v>
      </c>
    </row>
    <row r="15" spans="1:96" x14ac:dyDescent="0.25">
      <c r="A15" s="1" t="s">
        <v>36</v>
      </c>
      <c r="B15" s="84">
        <f>IFERROR('1.32 Spirits consump (value)'!B15/'1.40 Alcohol consump (value)'!B15,"")</f>
        <v>0.34824038615888192</v>
      </c>
      <c r="C15" s="84">
        <f>IFERROR('1.32 Spirits consump (value)'!C15/'1.40 Alcohol consump (value)'!C15,"")</f>
        <v>0.49965966332313771</v>
      </c>
      <c r="D15" s="84">
        <f>IFERROR('1.32 Spirits consump (value)'!D15/'1.40 Alcohol consump (value)'!D15,"")</f>
        <v>0.43413348946135832</v>
      </c>
      <c r="E15" s="84">
        <f>IFERROR('1.32 Spirits consump (value)'!E15/'1.40 Alcohol consump (value)'!E15,"")</f>
        <v>0.55904463156880924</v>
      </c>
      <c r="F15" s="84">
        <f>IFERROR('1.32 Spirits consump (value)'!F15/'1.40 Alcohol consump (value)'!F15,"")</f>
        <v>0.21955462769659012</v>
      </c>
      <c r="G15" s="84">
        <f>IFERROR('1.32 Spirits consump (value)'!G15/'1.40 Alcohol consump (value)'!G15,"")</f>
        <v>0.83254074371399789</v>
      </c>
      <c r="H15" s="84">
        <f>IFERROR('1.32 Spirits consump (value)'!H15/'1.40 Alcohol consump (value)'!H15,"")</f>
        <v>5.8354946276398666E-2</v>
      </c>
      <c r="I15" s="84">
        <f>IFERROR('1.32 Spirits consump (value)'!I15/'1.40 Alcohol consump (value)'!I15,"")</f>
        <v>0.28844885384598851</v>
      </c>
      <c r="J15" s="84">
        <f>IFERROR('1.32 Spirits consump (value)'!J15/'1.40 Alcohol consump (value)'!J15,"")</f>
        <v>0.41450994488377668</v>
      </c>
      <c r="K15" s="84">
        <f>IFERROR('1.32 Spirits consump (value)'!K15/'1.40 Alcohol consump (value)'!K15,"")</f>
        <v>0.27916215240158904</v>
      </c>
      <c r="L15" s="84">
        <f>IFERROR('1.32 Spirits consump (value)'!L15/'1.40 Alcohol consump (value)'!L15,"")</f>
        <v>0.79060265577119515</v>
      </c>
      <c r="M15" s="84">
        <f>IFERROR('1.32 Spirits consump (value)'!M15/'1.40 Alcohol consump (value)'!M15,"")</f>
        <v>0.3354528686535288</v>
      </c>
      <c r="N15" s="84">
        <f>IFERROR('1.32 Spirits consump (value)'!N15/'1.40 Alcohol consump (value)'!N15,"")</f>
        <v>0.28611693759832196</v>
      </c>
      <c r="O15" s="84">
        <f>IFERROR('1.32 Spirits consump (value)'!O15/'1.40 Alcohol consump (value)'!O15,"")</f>
        <v>0.40396442981940689</v>
      </c>
      <c r="P15" s="84">
        <f>IFERROR('1.32 Spirits consump (value)'!P15/'1.40 Alcohol consump (value)'!P15,"")</f>
        <v>0.50606767239328032</v>
      </c>
      <c r="Q15" s="84">
        <f>IFERROR('1.32 Spirits consump (value)'!Q15/'1.40 Alcohol consump (value)'!Q15,"")</f>
        <v>0.43923001714990945</v>
      </c>
      <c r="R15" s="84">
        <f>IFERROR('1.32 Spirits consump (value)'!R15/'1.40 Alcohol consump (value)'!R15,"")</f>
        <v>0.87512176115332163</v>
      </c>
      <c r="S15" s="84">
        <f>IFERROR('1.32 Spirits consump (value)'!S15/'1.40 Alcohol consump (value)'!S15,"")</f>
        <v>0.10606903098935377</v>
      </c>
      <c r="T15" s="84">
        <f>IFERROR('1.32 Spirits consump (value)'!T15/'1.40 Alcohol consump (value)'!T15,"")</f>
        <v>0.19098069754771749</v>
      </c>
      <c r="U15" s="84">
        <f>IFERROR('1.32 Spirits consump (value)'!U15/'1.40 Alcohol consump (value)'!U15,"")</f>
        <v>0.18589856928933551</v>
      </c>
      <c r="V15" s="84">
        <f>IFERROR('1.32 Spirits consump (value)'!V15/'1.40 Alcohol consump (value)'!V15,"")</f>
        <v>0.2204745847906675</v>
      </c>
      <c r="W15" s="84">
        <f>IFERROR('1.32 Spirits consump (value)'!W15/'1.40 Alcohol consump (value)'!W15,"")</f>
        <v>0.356049342261408</v>
      </c>
      <c r="X15" s="84">
        <f>IFERROR('1.32 Spirits consump (value)'!X15/'1.40 Alcohol consump (value)'!X15,"")</f>
        <v>0.50500425894378187</v>
      </c>
      <c r="Y15" s="84">
        <f>IFERROR('1.32 Spirits consump (value)'!Y15/'1.40 Alcohol consump (value)'!Y15,"")</f>
        <v>0.17733008634049144</v>
      </c>
      <c r="Z15" s="84">
        <f>IFERROR('1.32 Spirits consump (value)'!Z15/'1.40 Alcohol consump (value)'!Z15,"")</f>
        <v>0.33093032805584705</v>
      </c>
      <c r="AA15" s="84">
        <f>IFERROR('1.32 Spirits consump (value)'!AA15/'1.40 Alcohol consump (value)'!AA15,"")</f>
        <v>0.19069739382239384</v>
      </c>
      <c r="AB15" s="84">
        <f>IFERROR('1.32 Spirits consump (value)'!AB15/'1.40 Alcohol consump (value)'!AB15,"")</f>
        <v>0.24106143296949345</v>
      </c>
      <c r="AC15" s="84">
        <f>IFERROR('1.32 Spirits consump (value)'!AC15/'1.40 Alcohol consump (value)'!AC15,"")</f>
        <v>0.48188920454545447</v>
      </c>
      <c r="AD15" s="84">
        <f>IFERROR('1.32 Spirits consump (value)'!AD15/'1.40 Alcohol consump (value)'!AD15,"")</f>
        <v>0.28672640133361116</v>
      </c>
      <c r="AE15" s="84">
        <f>IFERROR('1.32 Spirits consump (value)'!AE15/'1.40 Alcohol consump (value)'!AE15,"")</f>
        <v>0.30454033954694459</v>
      </c>
      <c r="AF15" s="84">
        <f>IFERROR('1.32 Spirits consump (value)'!AF15/'1.40 Alcohol consump (value)'!AF15,"")</f>
        <v>0.5350359712230216</v>
      </c>
      <c r="AG15" s="84">
        <f>IFERROR('1.32 Spirits consump (value)'!AG15/'1.40 Alcohol consump (value)'!AG15,"")</f>
        <v>0.41175734051211416</v>
      </c>
      <c r="AH15" s="84">
        <f>IFERROR('1.32 Spirits consump (value)'!AH15/'1.40 Alcohol consump (value)'!AH15,"")</f>
        <v>0.10604241696678671</v>
      </c>
      <c r="AI15" s="84">
        <f>IFERROR('1.32 Spirits consump (value)'!AI15/'1.40 Alcohol consump (value)'!AI15,"")</f>
        <v>0.38312076014579699</v>
      </c>
      <c r="AJ15" s="84">
        <f>IFERROR('1.32 Spirits consump (value)'!AJ15/'1.40 Alcohol consump (value)'!AJ15,"")</f>
        <v>0.23095905028678138</v>
      </c>
      <c r="AK15" s="84">
        <f>IFERROR('1.32 Spirits consump (value)'!AK15/'1.40 Alcohol consump (value)'!AK15,"")</f>
        <v>0.37989640985264261</v>
      </c>
      <c r="AL15" s="84">
        <f>IFERROR('1.32 Spirits consump (value)'!AL15/'1.40 Alcohol consump (value)'!AL15,"")</f>
        <v>0.250916562588131</v>
      </c>
      <c r="AM15" s="84">
        <f>IFERROR('1.32 Spirits consump (value)'!AM15/'1.40 Alcohol consump (value)'!AM15,"")</f>
        <v>0.38483168007498242</v>
      </c>
      <c r="AN15" s="84">
        <f>IFERROR('1.32 Spirits consump (value)'!AN15/'1.40 Alcohol consump (value)'!AN15,"")</f>
        <v>0.14619784656796772</v>
      </c>
      <c r="AO15" s="84">
        <f>IFERROR('1.32 Spirits consump (value)'!AO15/'1.40 Alcohol consump (value)'!AO15,"")</f>
        <v>0.39613545466102112</v>
      </c>
      <c r="AP15" s="84">
        <f>IFERROR('1.32 Spirits consump (value)'!AP15/'1.40 Alcohol consump (value)'!AP15,"")</f>
        <v>0.2609006595783529</v>
      </c>
      <c r="AQ15" s="84">
        <f>IFERROR('1.32 Spirits consump (value)'!AQ15/'1.40 Alcohol consump (value)'!AQ15,"")</f>
        <v>0.22496600580839027</v>
      </c>
      <c r="AR15" s="84">
        <f>IFERROR('1.32 Spirits consump (value)'!AR15/'1.40 Alcohol consump (value)'!AR15,"")</f>
        <v>0.12309197651663406</v>
      </c>
      <c r="AS15" s="84">
        <f>IFERROR('1.32 Spirits consump (value)'!AS15/'1.40 Alcohol consump (value)'!AS15,"")</f>
        <v>0.22693338884004435</v>
      </c>
      <c r="AT15" s="84">
        <f>IFERROR('1.32 Spirits consump (value)'!AT15/'1.40 Alcohol consump (value)'!AT15,"")</f>
        <v>0.29192513177238338</v>
      </c>
      <c r="AU15" s="84">
        <f>IFERROR('1.32 Spirits consump (value)'!AU15/'1.40 Alcohol consump (value)'!AU15,"")</f>
        <v>0.24107721439091098</v>
      </c>
      <c r="AV15" s="84">
        <f>IFERROR('1.32 Spirits consump (value)'!AV15/'1.40 Alcohol consump (value)'!AV15,"")</f>
        <v>0.25020760670984887</v>
      </c>
      <c r="AW15" s="84">
        <f>IFERROR('1.32 Spirits consump (value)'!AW15/'1.40 Alcohol consump (value)'!AW15,"")</f>
        <v>0.24848802323920188</v>
      </c>
      <c r="AX15" s="84">
        <f>IFERROR('1.32 Spirits consump (value)'!AX15/'1.40 Alcohol consump (value)'!AX15,"")</f>
        <v>0.19710493456042175</v>
      </c>
      <c r="AY15" s="84">
        <f>IFERROR('1.32 Spirits consump (value)'!AY15/'1.40 Alcohol consump (value)'!AY15,"")</f>
        <v>0.24991234221598876</v>
      </c>
      <c r="AZ15" s="84">
        <f>IFERROR('1.32 Spirits consump (value)'!AZ15/'1.40 Alcohol consump (value)'!AZ15,"")</f>
        <v>0.28624459416819797</v>
      </c>
      <c r="BA15" s="84">
        <f>IFERROR('1.32 Spirits consump (value)'!BA15/'1.40 Alcohol consump (value)'!BA15,"")</f>
        <v>0.13860100958071495</v>
      </c>
      <c r="BB15" s="84">
        <f>IFERROR('1.32 Spirits consump (value)'!BB15/'1.40 Alcohol consump (value)'!BB15,"")</f>
        <v>0.21421014079921866</v>
      </c>
      <c r="BC15" s="84">
        <f>IFERROR('1.32 Spirits consump (value)'!BC15/'1.40 Alcohol consump (value)'!BC15,"")</f>
        <v>0.25069486158764415</v>
      </c>
      <c r="BD15" s="84">
        <f>IFERROR('1.32 Spirits consump (value)'!BD15/'1.40 Alcohol consump (value)'!BD15,"")</f>
        <v>0.24675776279705688</v>
      </c>
      <c r="BE15" s="84">
        <f>IFERROR('1.32 Spirits consump (value)'!BE15/'1.40 Alcohol consump (value)'!BE15,"")</f>
        <v>0.11278065630397237</v>
      </c>
      <c r="BF15" s="84">
        <f>IFERROR('1.32 Spirits consump (value)'!BF15/'1.40 Alcohol consump (value)'!BF15,"")</f>
        <v>4.7119996775363777E-2</v>
      </c>
      <c r="BG15" s="84">
        <f>IFERROR('1.32 Spirits consump (value)'!BG15/'1.40 Alcohol consump (value)'!BG15,"")</f>
        <v>0.41492164748301208</v>
      </c>
      <c r="BH15" s="84" t="str">
        <f>IFERROR('1.32 Spirits consump (value)'!BH15/'1.40 Alcohol consump (value)'!BH15,"")</f>
        <v/>
      </c>
      <c r="BI15" s="84">
        <f>IFERROR('1.32 Spirits consump (value)'!BI15/'1.40 Alcohol consump (value)'!BI15,"")</f>
        <v>0.36011831402514172</v>
      </c>
      <c r="BJ15" s="84">
        <f>IFERROR('1.32 Spirits consump (value)'!BJ15/'1.40 Alcohol consump (value)'!BJ15,"")</f>
        <v>7.8124041469848471E-2</v>
      </c>
      <c r="BK15" s="84">
        <f>IFERROR('1.32 Spirits consump (value)'!BK15/'1.40 Alcohol consump (value)'!BK15,"")</f>
        <v>0.19336273264070555</v>
      </c>
      <c r="BL15" s="84">
        <f>IFERROR('1.32 Spirits consump (value)'!BL15/'1.40 Alcohol consump (value)'!BL15,"")</f>
        <v>0.16049132889491469</v>
      </c>
      <c r="BM15" s="84" t="str">
        <f>IFERROR('1.32 Spirits consump (value)'!BM15/'1.40 Alcohol consump (value)'!BM15,"")</f>
        <v/>
      </c>
      <c r="BN15" s="84">
        <f>IFERROR('1.32 Spirits consump (value)'!BN15/'1.40 Alcohol consump (value)'!BN15,"")</f>
        <v>0.2595130249292894</v>
      </c>
      <c r="BO15" s="84">
        <f>IFERROR('1.32 Spirits consump (value)'!BO15/'1.40 Alcohol consump (value)'!BO15,"")</f>
        <v>0.21499718098101861</v>
      </c>
      <c r="BP15" s="84">
        <f>IFERROR('1.32 Spirits consump (value)'!BP15/'1.40 Alcohol consump (value)'!BP15,"")</f>
        <v>0.72555794468747681</v>
      </c>
      <c r="BQ15" s="84">
        <f>IFERROR('1.32 Spirits consump (value)'!BQ15/'1.40 Alcohol consump (value)'!BQ15,"")</f>
        <v>0.30584929250465448</v>
      </c>
      <c r="BR15" s="84">
        <f>IFERROR('1.32 Spirits consump (value)'!BR15/'1.40 Alcohol consump (value)'!BR15,"")</f>
        <v>0.25792976177161392</v>
      </c>
      <c r="BS15" s="84">
        <f>IFERROR('1.32 Spirits consump (value)'!BS15/'1.40 Alcohol consump (value)'!BS15,"")</f>
        <v>0.31445853703625559</v>
      </c>
      <c r="BT15" s="84">
        <f>IFERROR('1.32 Spirits consump (value)'!BT15/'1.40 Alcohol consump (value)'!BT15,"")</f>
        <v>0.26208189898911605</v>
      </c>
      <c r="BU15" s="84">
        <f>IFERROR('1.32 Spirits consump (value)'!BU15/'1.40 Alcohol consump (value)'!BU15,"")</f>
        <v>0.16048257182814352</v>
      </c>
      <c r="BV15" s="84">
        <f>IFERROR('1.32 Spirits consump (value)'!BV15/'1.40 Alcohol consump (value)'!BV15,"")</f>
        <v>0.146764329141785</v>
      </c>
      <c r="BW15" s="84">
        <f>IFERROR('1.32 Spirits consump (value)'!BW15/'1.40 Alcohol consump (value)'!BW15,"")</f>
        <v>0.16024006001500374</v>
      </c>
      <c r="BX15" s="84">
        <f>IFERROR('1.32 Spirits consump (value)'!BX15/'1.40 Alcohol consump (value)'!BX15,"")</f>
        <v>0.24123916756278069</v>
      </c>
      <c r="BY15" s="84">
        <f>IFERROR('1.32 Spirits consump (value)'!BY15/'1.40 Alcohol consump (value)'!BY15,"")</f>
        <v>0.33187802185251453</v>
      </c>
      <c r="BZ15" s="84">
        <f>IFERROR('1.32 Spirits consump (value)'!BZ15/'1.40 Alcohol consump (value)'!BZ15,"")</f>
        <v>0.27829761052382257</v>
      </c>
      <c r="CA15" s="84">
        <f>IFERROR('1.32 Spirits consump (value)'!CA15/'1.40 Alcohol consump (value)'!CA15,"")</f>
        <v>0.2650615110530144</v>
      </c>
      <c r="CB15" s="84">
        <f>IFERROR('1.32 Spirits consump (value)'!CB15/'1.40 Alcohol consump (value)'!CB15,"")</f>
        <v>0.23750134064688122</v>
      </c>
      <c r="CC15" s="84">
        <f>IFERROR('1.32 Spirits consump (value)'!CC15/'1.40 Alcohol consump (value)'!CC15,"")</f>
        <v>0.28257976322509093</v>
      </c>
      <c r="CD15" s="84">
        <f>IFERROR('1.32 Spirits consump (value)'!CD15/'1.40 Alcohol consump (value)'!CD15,"")</f>
        <v>0.23545933092676033</v>
      </c>
      <c r="CE15" s="84">
        <f>IFERROR('1.32 Spirits consump (value)'!CE15/'1.40 Alcohol consump (value)'!CE15,"")</f>
        <v>0.20091914014167811</v>
      </c>
      <c r="CF15" s="84">
        <f>IFERROR('1.32 Spirits consump (value)'!CF15/'1.40 Alcohol consump (value)'!CF15,"")</f>
        <v>0.13297170942220091</v>
      </c>
      <c r="CG15" s="84">
        <f>IFERROR('1.32 Spirits consump (value)'!CG15/'1.40 Alcohol consump (value)'!CG15,"")</f>
        <v>0.32294280847207796</v>
      </c>
      <c r="CH15" s="84">
        <f>IFERROR('1.32 Spirits consump (value)'!CH15/'1.40 Alcohol consump (value)'!CH15,"")</f>
        <v>0.20252937198884288</v>
      </c>
      <c r="CI15" s="84">
        <f>IFERROR('1.32 Spirits consump (value)'!CI15/'1.40 Alcohol consump (value)'!CI15,"")</f>
        <v>0.13769236819337755</v>
      </c>
      <c r="CJ15" s="84">
        <f>IFERROR('1.32 Spirits consump (value)'!CJ15/'1.40 Alcohol consump (value)'!CJ15,"")</f>
        <v>0.38791349493106958</v>
      </c>
      <c r="CK15" s="84">
        <f>IFERROR('1.32 Spirits consump (value)'!CK15/'1.40 Alcohol consump (value)'!CK15,"")</f>
        <v>0.22457208589580482</v>
      </c>
      <c r="CL15" s="84">
        <f>IFERROR('1.32 Spirits consump (value)'!CL15/'1.40 Alcohol consump (value)'!CL15,"")</f>
        <v>0.10644157088122536</v>
      </c>
      <c r="CM15" s="84">
        <f>IFERROR('1.32 Spirits consump (value)'!CM15/'1.40 Alcohol consump (value)'!CM15,"")</f>
        <v>0.20086186258079985</v>
      </c>
      <c r="CN15" s="84">
        <f>IFERROR('1.32 Spirits consump (value)'!CN15/'1.40 Alcohol consump (value)'!CN15,"")</f>
        <v>0.55075092042430673</v>
      </c>
      <c r="CO15" s="84">
        <f>IFERROR('1.32 Spirits consump (value)'!CO15/'1.40 Alcohol consump (value)'!CO15,"")</f>
        <v>0.15006048199497549</v>
      </c>
      <c r="CP15" s="84">
        <f>IFERROR('1.32 Spirits consump (value)'!CP15/'1.40 Alcohol consump (value)'!CP15,"")</f>
        <v>0.49116642585051823</v>
      </c>
      <c r="CR15" s="89">
        <f t="shared" si="0"/>
        <v>0.57390807653210429</v>
      </c>
    </row>
    <row r="16" spans="1:96" x14ac:dyDescent="0.25">
      <c r="A16" s="1" t="s">
        <v>37</v>
      </c>
      <c r="B16" s="84">
        <f>IFERROR('1.32 Spirits consump (value)'!B16/'1.40 Alcohol consump (value)'!B16,"")</f>
        <v>0.34447565959884296</v>
      </c>
      <c r="C16" s="84">
        <f>IFERROR('1.32 Spirits consump (value)'!C16/'1.40 Alcohol consump (value)'!C16,"")</f>
        <v>0.48570670347983758</v>
      </c>
      <c r="D16" s="84">
        <f>IFERROR('1.32 Spirits consump (value)'!D16/'1.40 Alcohol consump (value)'!D16,"")</f>
        <v>0.43064985451018428</v>
      </c>
      <c r="E16" s="84">
        <f>IFERROR('1.32 Spirits consump (value)'!E16/'1.40 Alcohol consump (value)'!E16,"")</f>
        <v>0.52950049914303399</v>
      </c>
      <c r="F16" s="84">
        <f>IFERROR('1.32 Spirits consump (value)'!F16/'1.40 Alcohol consump (value)'!F16,"")</f>
        <v>0.21653636579009714</v>
      </c>
      <c r="G16" s="84">
        <f>IFERROR('1.32 Spirits consump (value)'!G16/'1.40 Alcohol consump (value)'!G16,"")</f>
        <v>0.82332467664731646</v>
      </c>
      <c r="H16" s="84">
        <f>IFERROR('1.32 Spirits consump (value)'!H16/'1.40 Alcohol consump (value)'!H16,"")</f>
        <v>5.8046389287422284E-2</v>
      </c>
      <c r="I16" s="84">
        <f>IFERROR('1.32 Spirits consump (value)'!I16/'1.40 Alcohol consump (value)'!I16,"")</f>
        <v>0.2920034267942675</v>
      </c>
      <c r="J16" s="84">
        <f>IFERROR('1.32 Spirits consump (value)'!J16/'1.40 Alcohol consump (value)'!J16,"")</f>
        <v>0.40795923632610936</v>
      </c>
      <c r="K16" s="84">
        <f>IFERROR('1.32 Spirits consump (value)'!K16/'1.40 Alcohol consump (value)'!K16,"")</f>
        <v>0.2775678904711163</v>
      </c>
      <c r="L16" s="84">
        <f>IFERROR('1.32 Spirits consump (value)'!L16/'1.40 Alcohol consump (value)'!L16,"")</f>
        <v>0.79625399725902246</v>
      </c>
      <c r="M16" s="84">
        <f>IFERROR('1.32 Spirits consump (value)'!M16/'1.40 Alcohol consump (value)'!M16,"")</f>
        <v>0.34998050483988541</v>
      </c>
      <c r="N16" s="84">
        <f>IFERROR('1.32 Spirits consump (value)'!N16/'1.40 Alcohol consump (value)'!N16,"")</f>
        <v>0.2889745662583173</v>
      </c>
      <c r="O16" s="84">
        <f>IFERROR('1.32 Spirits consump (value)'!O16/'1.40 Alcohol consump (value)'!O16,"")</f>
        <v>0.40860932707492226</v>
      </c>
      <c r="P16" s="84">
        <f>IFERROR('1.32 Spirits consump (value)'!P16/'1.40 Alcohol consump (value)'!P16,"")</f>
        <v>0.50514076462027202</v>
      </c>
      <c r="Q16" s="84">
        <f>IFERROR('1.32 Spirits consump (value)'!Q16/'1.40 Alcohol consump (value)'!Q16,"")</f>
        <v>0.43689250772809846</v>
      </c>
      <c r="R16" s="84">
        <f>IFERROR('1.32 Spirits consump (value)'!R16/'1.40 Alcohol consump (value)'!R16,"")</f>
        <v>0.86797284788645479</v>
      </c>
      <c r="S16" s="84">
        <f>IFERROR('1.32 Spirits consump (value)'!S16/'1.40 Alcohol consump (value)'!S16,"")</f>
        <v>0.10974209558142693</v>
      </c>
      <c r="T16" s="84">
        <f>IFERROR('1.32 Spirits consump (value)'!T16/'1.40 Alcohol consump (value)'!T16,"")</f>
        <v>0.18888012742175156</v>
      </c>
      <c r="U16" s="84">
        <f>IFERROR('1.32 Spirits consump (value)'!U16/'1.40 Alcohol consump (value)'!U16,"")</f>
        <v>0.18299882374331633</v>
      </c>
      <c r="V16" s="84">
        <f>IFERROR('1.32 Spirits consump (value)'!V16/'1.40 Alcohol consump (value)'!V16,"")</f>
        <v>0.22134589777732255</v>
      </c>
      <c r="W16" s="84">
        <f>IFERROR('1.32 Spirits consump (value)'!W16/'1.40 Alcohol consump (value)'!W16,"")</f>
        <v>0.35836587436692063</v>
      </c>
      <c r="X16" s="84">
        <f>IFERROR('1.32 Spirits consump (value)'!X16/'1.40 Alcohol consump (value)'!X16,"")</f>
        <v>0.50969538378958668</v>
      </c>
      <c r="Y16" s="84">
        <f>IFERROR('1.32 Spirits consump (value)'!Y16/'1.40 Alcohol consump (value)'!Y16,"")</f>
        <v>0.16399865666629351</v>
      </c>
      <c r="Z16" s="84">
        <f>IFERROR('1.32 Spirits consump (value)'!Z16/'1.40 Alcohol consump (value)'!Z16,"")</f>
        <v>0.34641350210970462</v>
      </c>
      <c r="AA16" s="84">
        <f>IFERROR('1.32 Spirits consump (value)'!AA16/'1.40 Alcohol consump (value)'!AA16,"")</f>
        <v>0.19006219063332908</v>
      </c>
      <c r="AB16" s="84">
        <f>IFERROR('1.32 Spirits consump (value)'!AB16/'1.40 Alcohol consump (value)'!AB16,"")</f>
        <v>0.24347318070617446</v>
      </c>
      <c r="AC16" s="84">
        <f>IFERROR('1.32 Spirits consump (value)'!AC16/'1.40 Alcohol consump (value)'!AC16,"")</f>
        <v>0.46656773743016766</v>
      </c>
      <c r="AD16" s="84">
        <f>IFERROR('1.32 Spirits consump (value)'!AD16/'1.40 Alcohol consump (value)'!AD16,"")</f>
        <v>0.28575857792476228</v>
      </c>
      <c r="AE16" s="84">
        <f>IFERROR('1.32 Spirits consump (value)'!AE16/'1.40 Alcohol consump (value)'!AE16,"")</f>
        <v>0.30991653908835004</v>
      </c>
      <c r="AF16" s="84">
        <f>IFERROR('1.32 Spirits consump (value)'!AF16/'1.40 Alcohol consump (value)'!AF16,"")</f>
        <v>0.52554795476755556</v>
      </c>
      <c r="AG16" s="84">
        <f>IFERROR('1.32 Spirits consump (value)'!AG16/'1.40 Alcohol consump (value)'!AG16,"")</f>
        <v>0.41435649404270375</v>
      </c>
      <c r="AH16" s="84">
        <f>IFERROR('1.32 Spirits consump (value)'!AH16/'1.40 Alcohol consump (value)'!AH16,"")</f>
        <v>0.10101934134866701</v>
      </c>
      <c r="AI16" s="84">
        <f>IFERROR('1.32 Spirits consump (value)'!AI16/'1.40 Alcohol consump (value)'!AI16,"")</f>
        <v>0.39040561406615792</v>
      </c>
      <c r="AJ16" s="84">
        <f>IFERROR('1.32 Spirits consump (value)'!AJ16/'1.40 Alcohol consump (value)'!AJ16,"")</f>
        <v>0.21792060153068071</v>
      </c>
      <c r="AK16" s="84">
        <f>IFERROR('1.32 Spirits consump (value)'!AK16/'1.40 Alcohol consump (value)'!AK16,"")</f>
        <v>0.38469955088487129</v>
      </c>
      <c r="AL16" s="84">
        <f>IFERROR('1.32 Spirits consump (value)'!AL16/'1.40 Alcohol consump (value)'!AL16,"")</f>
        <v>0.25314161906637778</v>
      </c>
      <c r="AM16" s="84">
        <f>IFERROR('1.32 Spirits consump (value)'!AM16/'1.40 Alcohol consump (value)'!AM16,"")</f>
        <v>0.38267704400092473</v>
      </c>
      <c r="AN16" s="84">
        <f>IFERROR('1.32 Spirits consump (value)'!AN16/'1.40 Alcohol consump (value)'!AN16,"")</f>
        <v>0.14482729886254742</v>
      </c>
      <c r="AO16" s="84">
        <f>IFERROR('1.32 Spirits consump (value)'!AO16/'1.40 Alcohol consump (value)'!AO16,"")</f>
        <v>0.41806761239325291</v>
      </c>
      <c r="AP16" s="84">
        <f>IFERROR('1.32 Spirits consump (value)'!AP16/'1.40 Alcohol consump (value)'!AP16,"")</f>
        <v>0.26828541142175694</v>
      </c>
      <c r="AQ16" s="84">
        <f>IFERROR('1.32 Spirits consump (value)'!AQ16/'1.40 Alcohol consump (value)'!AQ16,"")</f>
        <v>0.21833997045096526</v>
      </c>
      <c r="AR16" s="84">
        <f>IFERROR('1.32 Spirits consump (value)'!AR16/'1.40 Alcohol consump (value)'!AR16,"")</f>
        <v>0.1239407259709068</v>
      </c>
      <c r="AS16" s="84">
        <f>IFERROR('1.32 Spirits consump (value)'!AS16/'1.40 Alcohol consump (value)'!AS16,"")</f>
        <v>0.22539806504430313</v>
      </c>
      <c r="AT16" s="84">
        <f>IFERROR('1.32 Spirits consump (value)'!AT16/'1.40 Alcohol consump (value)'!AT16,"")</f>
        <v>0.27625288100725726</v>
      </c>
      <c r="AU16" s="84">
        <f>IFERROR('1.32 Spirits consump (value)'!AU16/'1.40 Alcohol consump (value)'!AU16,"")</f>
        <v>0.23352722418232097</v>
      </c>
      <c r="AV16" s="84">
        <f>IFERROR('1.32 Spirits consump (value)'!AV16/'1.40 Alcohol consump (value)'!AV16,"")</f>
        <v>0.24528933925131899</v>
      </c>
      <c r="AW16" s="84">
        <f>IFERROR('1.32 Spirits consump (value)'!AW16/'1.40 Alcohol consump (value)'!AW16,"")</f>
        <v>0.24568965517241384</v>
      </c>
      <c r="AX16" s="84">
        <f>IFERROR('1.32 Spirits consump (value)'!AX16/'1.40 Alcohol consump (value)'!AX16,"")</f>
        <v>0.20945485519591142</v>
      </c>
      <c r="AY16" s="84">
        <f>IFERROR('1.32 Spirits consump (value)'!AY16/'1.40 Alcohol consump (value)'!AY16,"")</f>
        <v>0.22419576154901663</v>
      </c>
      <c r="AZ16" s="84">
        <f>IFERROR('1.32 Spirits consump (value)'!AZ16/'1.40 Alcohol consump (value)'!AZ16,"")</f>
        <v>0.2900605096309154</v>
      </c>
      <c r="BA16" s="84">
        <f>IFERROR('1.32 Spirits consump (value)'!BA16/'1.40 Alcohol consump (value)'!BA16,"")</f>
        <v>0.14079919069296915</v>
      </c>
      <c r="BB16" s="84">
        <f>IFERROR('1.32 Spirits consump (value)'!BB16/'1.40 Alcohol consump (value)'!BB16,"")</f>
        <v>0.20534338071587602</v>
      </c>
      <c r="BC16" s="84">
        <f>IFERROR('1.32 Spirits consump (value)'!BC16/'1.40 Alcohol consump (value)'!BC16,"")</f>
        <v>0.31261513390959333</v>
      </c>
      <c r="BD16" s="84">
        <f>IFERROR('1.32 Spirits consump (value)'!BD16/'1.40 Alcohol consump (value)'!BD16,"")</f>
        <v>0.25268374977338887</v>
      </c>
      <c r="BE16" s="84">
        <f>IFERROR('1.32 Spirits consump (value)'!BE16/'1.40 Alcohol consump (value)'!BE16,"")</f>
        <v>0.11178478217225456</v>
      </c>
      <c r="BF16" s="84">
        <f>IFERROR('1.32 Spirits consump (value)'!BF16/'1.40 Alcohol consump (value)'!BF16,"")</f>
        <v>4.5613389736987309E-2</v>
      </c>
      <c r="BG16" s="84">
        <f>IFERROR('1.32 Spirits consump (value)'!BG16/'1.40 Alcohol consump (value)'!BG16,"")</f>
        <v>0.41717122790021799</v>
      </c>
      <c r="BH16" s="84" t="str">
        <f>IFERROR('1.32 Spirits consump (value)'!BH16/'1.40 Alcohol consump (value)'!BH16,"")</f>
        <v/>
      </c>
      <c r="BI16" s="84">
        <f>IFERROR('1.32 Spirits consump (value)'!BI16/'1.40 Alcohol consump (value)'!BI16,"")</f>
        <v>0.35431292138736364</v>
      </c>
      <c r="BJ16" s="84">
        <f>IFERROR('1.32 Spirits consump (value)'!BJ16/'1.40 Alcohol consump (value)'!BJ16,"")</f>
        <v>9.3134204521883424E-2</v>
      </c>
      <c r="BK16" s="84">
        <f>IFERROR('1.32 Spirits consump (value)'!BK16/'1.40 Alcohol consump (value)'!BK16,"")</f>
        <v>0.20159286862487213</v>
      </c>
      <c r="BL16" s="84">
        <f>IFERROR('1.32 Spirits consump (value)'!BL16/'1.40 Alcohol consump (value)'!BL16,"")</f>
        <v>0.1730516397633482</v>
      </c>
      <c r="BM16" s="84" t="str">
        <f>IFERROR('1.32 Spirits consump (value)'!BM16/'1.40 Alcohol consump (value)'!BM16,"")</f>
        <v/>
      </c>
      <c r="BN16" s="84">
        <f>IFERROR('1.32 Spirits consump (value)'!BN16/'1.40 Alcohol consump (value)'!BN16,"")</f>
        <v>0.26206256989335297</v>
      </c>
      <c r="BO16" s="84">
        <f>IFERROR('1.32 Spirits consump (value)'!BO16/'1.40 Alcohol consump (value)'!BO16,"")</f>
        <v>0.21983616149795202</v>
      </c>
      <c r="BP16" s="84">
        <f>IFERROR('1.32 Spirits consump (value)'!BP16/'1.40 Alcohol consump (value)'!BP16,"")</f>
        <v>0.7266608175910948</v>
      </c>
      <c r="BQ16" s="84">
        <f>IFERROR('1.32 Spirits consump (value)'!BQ16/'1.40 Alcohol consump (value)'!BQ16,"")</f>
        <v>0.30859127750546805</v>
      </c>
      <c r="BR16" s="84">
        <f>IFERROR('1.32 Spirits consump (value)'!BR16/'1.40 Alcohol consump (value)'!BR16,"")</f>
        <v>0.25838692906670402</v>
      </c>
      <c r="BS16" s="84">
        <f>IFERROR('1.32 Spirits consump (value)'!BS16/'1.40 Alcohol consump (value)'!BS16,"")</f>
        <v>0.31694552128251091</v>
      </c>
      <c r="BT16" s="84">
        <f>IFERROR('1.32 Spirits consump (value)'!BT16/'1.40 Alcohol consump (value)'!BT16,"")</f>
        <v>0.26019796167005038</v>
      </c>
      <c r="BU16" s="84">
        <f>IFERROR('1.32 Spirits consump (value)'!BU16/'1.40 Alcohol consump (value)'!BU16,"")</f>
        <v>0.16221463363899527</v>
      </c>
      <c r="BV16" s="84">
        <f>IFERROR('1.32 Spirits consump (value)'!BV16/'1.40 Alcohol consump (value)'!BV16,"")</f>
        <v>0.14846543303911466</v>
      </c>
      <c r="BW16" s="84">
        <f>IFERROR('1.32 Spirits consump (value)'!BW16/'1.40 Alcohol consump (value)'!BW16,"")</f>
        <v>0.15696046074344849</v>
      </c>
      <c r="BX16" s="84">
        <f>IFERROR('1.32 Spirits consump (value)'!BX16/'1.40 Alcohol consump (value)'!BX16,"")</f>
        <v>0.23151191131378249</v>
      </c>
      <c r="BY16" s="84">
        <f>IFERROR('1.32 Spirits consump (value)'!BY16/'1.40 Alcohol consump (value)'!BY16,"")</f>
        <v>0.33007606471060241</v>
      </c>
      <c r="BZ16" s="84">
        <f>IFERROR('1.32 Spirits consump (value)'!BZ16/'1.40 Alcohol consump (value)'!BZ16,"")</f>
        <v>0.27874521294645505</v>
      </c>
      <c r="CA16" s="84">
        <f>IFERROR('1.32 Spirits consump (value)'!CA16/'1.40 Alcohol consump (value)'!CA16,"")</f>
        <v>0.26480018510560938</v>
      </c>
      <c r="CB16" s="84">
        <f>IFERROR('1.32 Spirits consump (value)'!CB16/'1.40 Alcohol consump (value)'!CB16,"")</f>
        <v>0.23483769049684053</v>
      </c>
      <c r="CC16" s="84">
        <f>IFERROR('1.32 Spirits consump (value)'!CC16/'1.40 Alcohol consump (value)'!CC16,"")</f>
        <v>0.27510482534305297</v>
      </c>
      <c r="CD16" s="84">
        <f>IFERROR('1.32 Spirits consump (value)'!CD16/'1.40 Alcohol consump (value)'!CD16,"")</f>
        <v>0.23245732406720193</v>
      </c>
      <c r="CE16" s="84">
        <f>IFERROR('1.32 Spirits consump (value)'!CE16/'1.40 Alcohol consump (value)'!CE16,"")</f>
        <v>0.19505325112107624</v>
      </c>
      <c r="CF16" s="84">
        <f>IFERROR('1.32 Spirits consump (value)'!CF16/'1.40 Alcohol consump (value)'!CF16,"")</f>
        <v>0.1326867119301649</v>
      </c>
      <c r="CG16" s="84">
        <f>IFERROR('1.32 Spirits consump (value)'!CG16/'1.40 Alcohol consump (value)'!CG16,"")</f>
        <v>0.31297329967646748</v>
      </c>
      <c r="CH16" s="84">
        <f>IFERROR('1.32 Spirits consump (value)'!CH16/'1.40 Alcohol consump (value)'!CH16,"")</f>
        <v>0.20090106046182118</v>
      </c>
      <c r="CI16" s="84">
        <f>IFERROR('1.32 Spirits consump (value)'!CI16/'1.40 Alcohol consump (value)'!CI16,"")</f>
        <v>0.13787713527486969</v>
      </c>
      <c r="CJ16" s="84">
        <f>IFERROR('1.32 Spirits consump (value)'!CJ16/'1.40 Alcohol consump (value)'!CJ16,"")</f>
        <v>0.39461419404205006</v>
      </c>
      <c r="CK16" s="84">
        <f>IFERROR('1.32 Spirits consump (value)'!CK16/'1.40 Alcohol consump (value)'!CK16,"")</f>
        <v>0.22754410077868001</v>
      </c>
      <c r="CL16" s="84">
        <f>IFERROR('1.32 Spirits consump (value)'!CL16/'1.40 Alcohol consump (value)'!CL16,"")</f>
        <v>0.10353476434905205</v>
      </c>
      <c r="CM16" s="84">
        <f>IFERROR('1.32 Spirits consump (value)'!CM16/'1.40 Alcohol consump (value)'!CM16,"")</f>
        <v>0.20516873468742941</v>
      </c>
      <c r="CN16" s="84">
        <f>IFERROR('1.32 Spirits consump (value)'!CN16/'1.40 Alcohol consump (value)'!CN16,"")</f>
        <v>0.58974256826203675</v>
      </c>
      <c r="CO16" s="84">
        <f>IFERROR('1.32 Spirits consump (value)'!CO16/'1.40 Alcohol consump (value)'!CO16,"")</f>
        <v>0.15991141025530115</v>
      </c>
      <c r="CP16" s="84">
        <f>IFERROR('1.32 Spirits consump (value)'!CP16/'1.40 Alcohol consump (value)'!CP16,"")</f>
        <v>0.49232760798181019</v>
      </c>
      <c r="CR16" s="89">
        <f t="shared" si="0"/>
        <v>0.57243261783307364</v>
      </c>
    </row>
    <row r="17" spans="1:96" x14ac:dyDescent="0.25">
      <c r="A17" s="1" t="s">
        <v>38</v>
      </c>
      <c r="B17" s="84">
        <f>IFERROR('1.32 Spirits consump (value)'!B17/'1.40 Alcohol consump (value)'!B17,"")</f>
        <v>0.34892937464200746</v>
      </c>
      <c r="C17" s="84">
        <f>IFERROR('1.32 Spirits consump (value)'!C17/'1.40 Alcohol consump (value)'!C17,"")</f>
        <v>0.48463435607254568</v>
      </c>
      <c r="D17" s="84">
        <f>IFERROR('1.32 Spirits consump (value)'!D17/'1.40 Alcohol consump (value)'!D17,"")</f>
        <v>0.4097813386746787</v>
      </c>
      <c r="E17" s="84">
        <f>IFERROR('1.32 Spirits consump (value)'!E17/'1.40 Alcohol consump (value)'!E17,"")</f>
        <v>0.52033715184231077</v>
      </c>
      <c r="F17" s="84">
        <f>IFERROR('1.32 Spirits consump (value)'!F17/'1.40 Alcohol consump (value)'!F17,"")</f>
        <v>0.21613559322033898</v>
      </c>
      <c r="G17" s="84">
        <f>IFERROR('1.32 Spirits consump (value)'!G17/'1.40 Alcohol consump (value)'!G17,"")</f>
        <v>0.81696059048372216</v>
      </c>
      <c r="H17" s="84">
        <f>IFERROR('1.32 Spirits consump (value)'!H17/'1.40 Alcohol consump (value)'!H17,"")</f>
        <v>6.252067482633146E-2</v>
      </c>
      <c r="I17" s="84">
        <f>IFERROR('1.32 Spirits consump (value)'!I17/'1.40 Alcohol consump (value)'!I17,"")</f>
        <v>0.29881811736650449</v>
      </c>
      <c r="J17" s="84">
        <f>IFERROR('1.32 Spirits consump (value)'!J17/'1.40 Alcohol consump (value)'!J17,"")</f>
        <v>0.38895615483397539</v>
      </c>
      <c r="K17" s="84">
        <f>IFERROR('1.32 Spirits consump (value)'!K17/'1.40 Alcohol consump (value)'!K17,"")</f>
        <v>0.27458108295249967</v>
      </c>
      <c r="L17" s="84">
        <f>IFERROR('1.32 Spirits consump (value)'!L17/'1.40 Alcohol consump (value)'!L17,"")</f>
        <v>0.78975095785440608</v>
      </c>
      <c r="M17" s="84">
        <f>IFERROR('1.32 Spirits consump (value)'!M17/'1.40 Alcohol consump (value)'!M17,"")</f>
        <v>0.34302654351663042</v>
      </c>
      <c r="N17" s="84">
        <f>IFERROR('1.32 Spirits consump (value)'!N17/'1.40 Alcohol consump (value)'!N17,"")</f>
        <v>0.29197776012708498</v>
      </c>
      <c r="O17" s="84">
        <f>IFERROR('1.32 Spirits consump (value)'!O17/'1.40 Alcohol consump (value)'!O17,"")</f>
        <v>0.40871877970955361</v>
      </c>
      <c r="P17" s="84">
        <f>IFERROR('1.32 Spirits consump (value)'!P17/'1.40 Alcohol consump (value)'!P17,"")</f>
        <v>0.50741048327850002</v>
      </c>
      <c r="Q17" s="84">
        <f>IFERROR('1.32 Spirits consump (value)'!Q17/'1.40 Alcohol consump (value)'!Q17,"")</f>
        <v>0.44184255856227722</v>
      </c>
      <c r="R17" s="84">
        <f>IFERROR('1.32 Spirits consump (value)'!R17/'1.40 Alcohol consump (value)'!R17,"")</f>
        <v>0.85595075673446075</v>
      </c>
      <c r="S17" s="84">
        <f>IFERROR('1.32 Spirits consump (value)'!S17/'1.40 Alcohol consump (value)'!S17,"")</f>
        <v>0.11286182803365177</v>
      </c>
      <c r="T17" s="84">
        <f>IFERROR('1.32 Spirits consump (value)'!T17/'1.40 Alcohol consump (value)'!T17,"")</f>
        <v>0.18771706287087261</v>
      </c>
      <c r="U17" s="84">
        <f>IFERROR('1.32 Spirits consump (value)'!U17/'1.40 Alcohol consump (value)'!U17,"")</f>
        <v>0.18198293373186122</v>
      </c>
      <c r="V17" s="84">
        <f>IFERROR('1.32 Spirits consump (value)'!V17/'1.40 Alcohol consump (value)'!V17,"")</f>
        <v>0.21962996605631785</v>
      </c>
      <c r="W17" s="84">
        <f>IFERROR('1.32 Spirits consump (value)'!W17/'1.40 Alcohol consump (value)'!W17,"")</f>
        <v>0.35053341302831886</v>
      </c>
      <c r="X17" s="84">
        <f>IFERROR('1.32 Spirits consump (value)'!X17/'1.40 Alcohol consump (value)'!X17,"")</f>
        <v>0.48509674045668466</v>
      </c>
      <c r="Y17" s="84">
        <f>IFERROR('1.32 Spirits consump (value)'!Y17/'1.40 Alcohol consump (value)'!Y17,"")</f>
        <v>0.16700793447658049</v>
      </c>
      <c r="Z17" s="84">
        <f>IFERROR('1.32 Spirits consump (value)'!Z17/'1.40 Alcohol consump (value)'!Z17,"")</f>
        <v>0.34666739331843699</v>
      </c>
      <c r="AA17" s="84">
        <f>IFERROR('1.32 Spirits consump (value)'!AA17/'1.40 Alcohol consump (value)'!AA17,"")</f>
        <v>0.17683898059658271</v>
      </c>
      <c r="AB17" s="84">
        <f>IFERROR('1.32 Spirits consump (value)'!AB17/'1.40 Alcohol consump (value)'!AB17,"")</f>
        <v>0.24195300683808021</v>
      </c>
      <c r="AC17" s="84">
        <f>IFERROR('1.32 Spirits consump (value)'!AC17/'1.40 Alcohol consump (value)'!AC17,"")</f>
        <v>0.4643566322478157</v>
      </c>
      <c r="AD17" s="84">
        <f>IFERROR('1.32 Spirits consump (value)'!AD17/'1.40 Alcohol consump (value)'!AD17,"")</f>
        <v>0.27893061744112024</v>
      </c>
      <c r="AE17" s="84">
        <f>IFERROR('1.32 Spirits consump (value)'!AE17/'1.40 Alcohol consump (value)'!AE17,"")</f>
        <v>0.30995443095298747</v>
      </c>
      <c r="AF17" s="84">
        <f>IFERROR('1.32 Spirits consump (value)'!AF17/'1.40 Alcohol consump (value)'!AF17,"")</f>
        <v>0.52993772952259299</v>
      </c>
      <c r="AG17" s="84">
        <f>IFERROR('1.32 Spirits consump (value)'!AG17/'1.40 Alcohol consump (value)'!AG17,"")</f>
        <v>0.42838514858280152</v>
      </c>
      <c r="AH17" s="84">
        <f>IFERROR('1.32 Spirits consump (value)'!AH17/'1.40 Alcohol consump (value)'!AH17,"")</f>
        <v>0.1007656967840735</v>
      </c>
      <c r="AI17" s="84">
        <f>IFERROR('1.32 Spirits consump (value)'!AI17/'1.40 Alcohol consump (value)'!AI17,"")</f>
        <v>0.38871939191499433</v>
      </c>
      <c r="AJ17" s="84">
        <f>IFERROR('1.32 Spirits consump (value)'!AJ17/'1.40 Alcohol consump (value)'!AJ17,"")</f>
        <v>0.22364861280568674</v>
      </c>
      <c r="AK17" s="84">
        <f>IFERROR('1.32 Spirits consump (value)'!AK17/'1.40 Alcohol consump (value)'!AK17,"")</f>
        <v>0.38222214973796936</v>
      </c>
      <c r="AL17" s="84">
        <f>IFERROR('1.32 Spirits consump (value)'!AL17/'1.40 Alcohol consump (value)'!AL17,"")</f>
        <v>0.25646501694600488</v>
      </c>
      <c r="AM17" s="84">
        <f>IFERROR('1.32 Spirits consump (value)'!AM17/'1.40 Alcohol consump (value)'!AM17,"")</f>
        <v>0.3863883354464771</v>
      </c>
      <c r="AN17" s="84">
        <f>IFERROR('1.32 Spirits consump (value)'!AN17/'1.40 Alcohol consump (value)'!AN17,"")</f>
        <v>0.14387071344107213</v>
      </c>
      <c r="AO17" s="84">
        <f>IFERROR('1.32 Spirits consump (value)'!AO17/'1.40 Alcohol consump (value)'!AO17,"")</f>
        <v>0.390868953950127</v>
      </c>
      <c r="AP17" s="84">
        <f>IFERROR('1.32 Spirits consump (value)'!AP17/'1.40 Alcohol consump (value)'!AP17,"")</f>
        <v>0.27252318557992755</v>
      </c>
      <c r="AQ17" s="84">
        <f>IFERROR('1.32 Spirits consump (value)'!AQ17/'1.40 Alcohol consump (value)'!AQ17,"")</f>
        <v>0.2233902200280887</v>
      </c>
      <c r="AR17" s="84">
        <f>IFERROR('1.32 Spirits consump (value)'!AR17/'1.40 Alcohol consump (value)'!AR17,"")</f>
        <v>0.12579235908857289</v>
      </c>
      <c r="AS17" s="84">
        <f>IFERROR('1.32 Spirits consump (value)'!AS17/'1.40 Alcohol consump (value)'!AS17,"")</f>
        <v>0.22699404340772128</v>
      </c>
      <c r="AT17" s="84">
        <f>IFERROR('1.32 Spirits consump (value)'!AT17/'1.40 Alcohol consump (value)'!AT17,"")</f>
        <v>0.25947574936288986</v>
      </c>
      <c r="AU17" s="84">
        <f>IFERROR('1.32 Spirits consump (value)'!AU17/'1.40 Alcohol consump (value)'!AU17,"")</f>
        <v>0.21681734454066182</v>
      </c>
      <c r="AV17" s="84">
        <f>IFERROR('1.32 Spirits consump (value)'!AV17/'1.40 Alcohol consump (value)'!AV17,"")</f>
        <v>0.24088389162176937</v>
      </c>
      <c r="AW17" s="84">
        <f>IFERROR('1.32 Spirits consump (value)'!AW17/'1.40 Alcohol consump (value)'!AW17,"")</f>
        <v>0.24731285075620663</v>
      </c>
      <c r="AX17" s="84">
        <f>IFERROR('1.32 Spirits consump (value)'!AX17/'1.40 Alcohol consump (value)'!AX17,"")</f>
        <v>0.20786516853932585</v>
      </c>
      <c r="AY17" s="84">
        <f>IFERROR('1.32 Spirits consump (value)'!AY17/'1.40 Alcohol consump (value)'!AY17,"")</f>
        <v>0.21187538346172199</v>
      </c>
      <c r="AZ17" s="84">
        <f>IFERROR('1.32 Spirits consump (value)'!AZ17/'1.40 Alcohol consump (value)'!AZ17,"")</f>
        <v>0.28908109902880386</v>
      </c>
      <c r="BA17" s="84">
        <f>IFERROR('1.32 Spirits consump (value)'!BA17/'1.40 Alcohol consump (value)'!BA17,"")</f>
        <v>0.15284263127713604</v>
      </c>
      <c r="BB17" s="84">
        <f>IFERROR('1.32 Spirits consump (value)'!BB17/'1.40 Alcohol consump (value)'!BB17,"")</f>
        <v>0.19688126143392279</v>
      </c>
      <c r="BC17" s="84">
        <f>IFERROR('1.32 Spirits consump (value)'!BC17/'1.40 Alcohol consump (value)'!BC17,"")</f>
        <v>0.40636531365313655</v>
      </c>
      <c r="BD17" s="84">
        <f>IFERROR('1.32 Spirits consump (value)'!BD17/'1.40 Alcohol consump (value)'!BD17,"")</f>
        <v>0.26544100166415724</v>
      </c>
      <c r="BE17" s="84">
        <f>IFERROR('1.32 Spirits consump (value)'!BE17/'1.40 Alcohol consump (value)'!BE17,"")</f>
        <v>0.11096118382584447</v>
      </c>
      <c r="BF17" s="84">
        <f>IFERROR('1.32 Spirits consump (value)'!BF17/'1.40 Alcohol consump (value)'!BF17,"")</f>
        <v>4.5074460460301037E-2</v>
      </c>
      <c r="BG17" s="84">
        <f>IFERROR('1.32 Spirits consump (value)'!BG17/'1.40 Alcohol consump (value)'!BG17,"")</f>
        <v>0.42087034243896992</v>
      </c>
      <c r="BH17" s="84" t="str">
        <f>IFERROR('1.32 Spirits consump (value)'!BH17/'1.40 Alcohol consump (value)'!BH17,"")</f>
        <v/>
      </c>
      <c r="BI17" s="84">
        <f>IFERROR('1.32 Spirits consump (value)'!BI17/'1.40 Alcohol consump (value)'!BI17,"")</f>
        <v>0.34669882423876991</v>
      </c>
      <c r="BJ17" s="84">
        <f>IFERROR('1.32 Spirits consump (value)'!BJ17/'1.40 Alcohol consump (value)'!BJ17,"")</f>
        <v>9.3212725751990327E-2</v>
      </c>
      <c r="BK17" s="84">
        <f>IFERROR('1.32 Spirits consump (value)'!BK17/'1.40 Alcohol consump (value)'!BK17,"")</f>
        <v>0.21089328192929213</v>
      </c>
      <c r="BL17" s="84">
        <f>IFERROR('1.32 Spirits consump (value)'!BL17/'1.40 Alcohol consump (value)'!BL17,"")</f>
        <v>0.18313831383138315</v>
      </c>
      <c r="BM17" s="84" t="str">
        <f>IFERROR('1.32 Spirits consump (value)'!BM17/'1.40 Alcohol consump (value)'!BM17,"")</f>
        <v/>
      </c>
      <c r="BN17" s="84">
        <f>IFERROR('1.32 Spirits consump (value)'!BN17/'1.40 Alcohol consump (value)'!BN17,"")</f>
        <v>0.26634967081199706</v>
      </c>
      <c r="BO17" s="84">
        <f>IFERROR('1.32 Spirits consump (value)'!BO17/'1.40 Alcohol consump (value)'!BO17,"")</f>
        <v>0.22620234238724152</v>
      </c>
      <c r="BP17" s="84">
        <f>IFERROR('1.32 Spirits consump (value)'!BP17/'1.40 Alcohol consump (value)'!BP17,"")</f>
        <v>0.71796200121741161</v>
      </c>
      <c r="BQ17" s="84">
        <f>IFERROR('1.32 Spirits consump (value)'!BQ17/'1.40 Alcohol consump (value)'!BQ17,"")</f>
        <v>0.31089482537248747</v>
      </c>
      <c r="BR17" s="84">
        <f>IFERROR('1.32 Spirits consump (value)'!BR17/'1.40 Alcohol consump (value)'!BR17,"")</f>
        <v>0.25650236821202449</v>
      </c>
      <c r="BS17" s="84">
        <f>IFERROR('1.32 Spirits consump (value)'!BS17/'1.40 Alcohol consump (value)'!BS17,"")</f>
        <v>0.31859635806568809</v>
      </c>
      <c r="BT17" s="84">
        <f>IFERROR('1.32 Spirits consump (value)'!BT17/'1.40 Alcohol consump (value)'!BT17,"")</f>
        <v>0.26001477064346046</v>
      </c>
      <c r="BU17" s="84">
        <f>IFERROR('1.32 Spirits consump (value)'!BU17/'1.40 Alcohol consump (value)'!BU17,"")</f>
        <v>0.16247627599436748</v>
      </c>
      <c r="BV17" s="84">
        <f>IFERROR('1.32 Spirits consump (value)'!BV17/'1.40 Alcohol consump (value)'!BV17,"")</f>
        <v>0.15141339001062698</v>
      </c>
      <c r="BW17" s="84">
        <f>IFERROR('1.32 Spirits consump (value)'!BW17/'1.40 Alcohol consump (value)'!BW17,"")</f>
        <v>0.15602749247046105</v>
      </c>
      <c r="BX17" s="84">
        <f>IFERROR('1.32 Spirits consump (value)'!BX17/'1.40 Alcohol consump (value)'!BX17,"")</f>
        <v>0.22863533820211832</v>
      </c>
      <c r="BY17" s="84">
        <f>IFERROR('1.32 Spirits consump (value)'!BY17/'1.40 Alcohol consump (value)'!BY17,"")</f>
        <v>0.32845443734969437</v>
      </c>
      <c r="BZ17" s="84">
        <f>IFERROR('1.32 Spirits consump (value)'!BZ17/'1.40 Alcohol consump (value)'!BZ17,"")</f>
        <v>0.28297094876512818</v>
      </c>
      <c r="CA17" s="84">
        <f>IFERROR('1.32 Spirits consump (value)'!CA17/'1.40 Alcohol consump (value)'!CA17,"")</f>
        <v>0.26977582737030409</v>
      </c>
      <c r="CB17" s="84">
        <f>IFERROR('1.32 Spirits consump (value)'!CB17/'1.40 Alcohol consump (value)'!CB17,"")</f>
        <v>0.23698630136986301</v>
      </c>
      <c r="CC17" s="84">
        <f>IFERROR('1.32 Spirits consump (value)'!CC17/'1.40 Alcohol consump (value)'!CC17,"")</f>
        <v>0.26697903822441427</v>
      </c>
      <c r="CD17" s="84">
        <f>IFERROR('1.32 Spirits consump (value)'!CD17/'1.40 Alcohol consump (value)'!CD17,"")</f>
        <v>0.22996021312272413</v>
      </c>
      <c r="CE17" s="84">
        <f>IFERROR('1.32 Spirits consump (value)'!CE17/'1.40 Alcohol consump (value)'!CE17,"")</f>
        <v>0.19391561389309217</v>
      </c>
      <c r="CF17" s="84">
        <f>IFERROR('1.32 Spirits consump (value)'!CF17/'1.40 Alcohol consump (value)'!CF17,"")</f>
        <v>0.13174089913424428</v>
      </c>
      <c r="CG17" s="84">
        <f>IFERROR('1.32 Spirits consump (value)'!CG17/'1.40 Alcohol consump (value)'!CG17,"")</f>
        <v>0.30846849851978486</v>
      </c>
      <c r="CH17" s="84">
        <f>IFERROR('1.32 Spirits consump (value)'!CH17/'1.40 Alcohol consump (value)'!CH17,"")</f>
        <v>0.20094334705790379</v>
      </c>
      <c r="CI17" s="84">
        <f>IFERROR('1.32 Spirits consump (value)'!CI17/'1.40 Alcohol consump (value)'!CI17,"")</f>
        <v>0.13574721389249431</v>
      </c>
      <c r="CJ17" s="84">
        <f>IFERROR('1.32 Spirits consump (value)'!CJ17/'1.40 Alcohol consump (value)'!CJ17,"")</f>
        <v>0.41873462786268667</v>
      </c>
      <c r="CK17" s="84">
        <f>IFERROR('1.32 Spirits consump (value)'!CK17/'1.40 Alcohol consump (value)'!CK17,"")</f>
        <v>0.23063787875138173</v>
      </c>
      <c r="CL17" s="84">
        <f>IFERROR('1.32 Spirits consump (value)'!CL17/'1.40 Alcohol consump (value)'!CL17,"")</f>
        <v>0.10230247700879978</v>
      </c>
      <c r="CM17" s="84">
        <f>IFERROR('1.32 Spirits consump (value)'!CM17/'1.40 Alcohol consump (value)'!CM17,"")</f>
        <v>0.21198761842228658</v>
      </c>
      <c r="CN17" s="84">
        <f>IFERROR('1.32 Spirits consump (value)'!CN17/'1.40 Alcohol consump (value)'!CN17,"")</f>
        <v>0.58635597882142643</v>
      </c>
      <c r="CO17" s="84">
        <f>IFERROR('1.32 Spirits consump (value)'!CO17/'1.40 Alcohol consump (value)'!CO17,"")</f>
        <v>0.17199884508275357</v>
      </c>
      <c r="CP17" s="84">
        <f>IFERROR('1.32 Spirits consump (value)'!CP17/'1.40 Alcohol consump (value)'!CP17,"")</f>
        <v>0.49522277469045706</v>
      </c>
      <c r="CR17" s="89">
        <f t="shared" si="0"/>
        <v>0.56690815237114844</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37">
    <tabColor theme="7" tint="0.59999389629810485"/>
  </sheetPr>
  <dimension ref="A1:CU17"/>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2" max="94" width="8.7109375" customWidth="1"/>
    <col min="96" max="96" width="9.140625" style="77" bestFit="1" customWidth="1"/>
  </cols>
  <sheetData>
    <row r="1" spans="1:99" x14ac:dyDescent="0.25">
      <c r="A1" s="7" t="s">
        <v>421</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99" x14ac:dyDescent="0.25">
      <c r="A2" s="1" t="s">
        <v>39</v>
      </c>
      <c r="B2" s="4" t="s">
        <v>254</v>
      </c>
      <c r="C2" s="4" t="s">
        <v>255</v>
      </c>
      <c r="D2" s="4" t="s">
        <v>42</v>
      </c>
      <c r="E2" s="4" t="s">
        <v>47</v>
      </c>
      <c r="F2" s="4" t="s">
        <v>274</v>
      </c>
      <c r="G2" s="4" t="s">
        <v>52</v>
      </c>
      <c r="H2" s="4" t="s">
        <v>53</v>
      </c>
      <c r="I2" s="4" t="s">
        <v>54</v>
      </c>
      <c r="J2" s="4" t="s">
        <v>55</v>
      </c>
      <c r="K2" s="4" t="s">
        <v>60</v>
      </c>
      <c r="L2" s="4" t="s">
        <v>67</v>
      </c>
      <c r="M2" s="4" t="s">
        <v>69</v>
      </c>
      <c r="N2" s="4" t="s">
        <v>71</v>
      </c>
      <c r="O2" s="4" t="s">
        <v>73</v>
      </c>
      <c r="P2" s="4" t="s">
        <v>75</v>
      </c>
      <c r="Q2" s="4" t="s">
        <v>77</v>
      </c>
      <c r="R2" s="4" t="s">
        <v>81</v>
      </c>
      <c r="S2" s="4" t="s">
        <v>83</v>
      </c>
      <c r="T2" s="4" t="s">
        <v>256</v>
      </c>
      <c r="U2" s="4" t="s">
        <v>84</v>
      </c>
      <c r="V2" s="4" t="s">
        <v>85</v>
      </c>
      <c r="W2" s="4" t="s">
        <v>257</v>
      </c>
      <c r="X2" s="4" t="s">
        <v>87</v>
      </c>
      <c r="Y2" s="4" t="s">
        <v>88</v>
      </c>
      <c r="Z2" s="4" t="s">
        <v>89</v>
      </c>
      <c r="AA2" s="4" t="s">
        <v>90</v>
      </c>
      <c r="AB2" s="4" t="s">
        <v>91</v>
      </c>
      <c r="AC2" s="4" t="s">
        <v>92</v>
      </c>
      <c r="AD2" s="4" t="s">
        <v>93</v>
      </c>
      <c r="AE2" s="4" t="s">
        <v>94</v>
      </c>
      <c r="AF2" s="4" t="s">
        <v>96</v>
      </c>
      <c r="AG2" s="4" t="s">
        <v>97</v>
      </c>
      <c r="AH2" s="4" t="s">
        <v>98</v>
      </c>
      <c r="AI2" s="4" t="s">
        <v>101</v>
      </c>
      <c r="AJ2" s="4" t="s">
        <v>102</v>
      </c>
      <c r="AK2" s="4" t="s">
        <v>103</v>
      </c>
      <c r="AL2" s="4" t="s">
        <v>104</v>
      </c>
      <c r="AM2" s="4" t="s">
        <v>105</v>
      </c>
      <c r="AN2" s="4" t="s">
        <v>106</v>
      </c>
      <c r="AO2" s="4" t="s">
        <v>107</v>
      </c>
      <c r="AP2" s="4" t="s">
        <v>258</v>
      </c>
      <c r="AQ2" s="4" t="s">
        <v>110</v>
      </c>
      <c r="AR2" s="4" t="s">
        <v>116</v>
      </c>
      <c r="AS2" s="4" t="s">
        <v>117</v>
      </c>
      <c r="AT2" s="4" t="s">
        <v>120</v>
      </c>
      <c r="AU2" s="4" t="s">
        <v>121</v>
      </c>
      <c r="AV2" s="4" t="s">
        <v>122</v>
      </c>
      <c r="AW2" s="4" t="s">
        <v>126</v>
      </c>
      <c r="AX2" s="4" t="s">
        <v>127</v>
      </c>
      <c r="AY2" s="4" t="s">
        <v>132</v>
      </c>
      <c r="AZ2" s="4" t="s">
        <v>138</v>
      </c>
      <c r="BA2" s="4" t="s">
        <v>142</v>
      </c>
      <c r="BB2" s="4" t="s">
        <v>150</v>
      </c>
      <c r="BC2" s="4" t="s">
        <v>152</v>
      </c>
      <c r="BD2" s="4" t="s">
        <v>259</v>
      </c>
      <c r="BE2" s="4" t="s">
        <v>153</v>
      </c>
      <c r="BF2" s="4" t="s">
        <v>160</v>
      </c>
      <c r="BG2" s="4" t="s">
        <v>169</v>
      </c>
      <c r="BH2" s="4" t="s">
        <v>178</v>
      </c>
      <c r="BI2" s="4" t="s">
        <v>180</v>
      </c>
      <c r="BJ2" s="4" t="s">
        <v>182</v>
      </c>
      <c r="BK2" s="4" t="s">
        <v>193</v>
      </c>
      <c r="BL2" s="4" t="s">
        <v>197</v>
      </c>
      <c r="BM2" s="4" t="s">
        <v>203</v>
      </c>
      <c r="BN2" s="4" t="s">
        <v>208</v>
      </c>
      <c r="BO2" s="4" t="s">
        <v>215</v>
      </c>
      <c r="BP2" s="4" t="s">
        <v>217</v>
      </c>
      <c r="BQ2" s="4" t="s">
        <v>260</v>
      </c>
      <c r="BR2" s="4" t="s">
        <v>221</v>
      </c>
      <c r="BS2" s="4" t="s">
        <v>271</v>
      </c>
      <c r="BT2" s="4" t="s">
        <v>261</v>
      </c>
      <c r="BU2" s="4" t="s">
        <v>223</v>
      </c>
      <c r="BV2" s="4" t="s">
        <v>224</v>
      </c>
      <c r="BW2" s="4" t="s">
        <v>226</v>
      </c>
      <c r="BX2" s="4" t="s">
        <v>227</v>
      </c>
      <c r="BY2" s="4" t="s">
        <v>228</v>
      </c>
      <c r="BZ2" s="4" t="s">
        <v>229</v>
      </c>
      <c r="CA2" s="4" t="s">
        <v>230</v>
      </c>
      <c r="CB2" s="4" t="s">
        <v>232</v>
      </c>
      <c r="CC2" s="4" t="s">
        <v>233</v>
      </c>
      <c r="CD2" s="4" t="s">
        <v>238</v>
      </c>
      <c r="CE2" s="4" t="s">
        <v>239</v>
      </c>
      <c r="CF2" s="4" t="s">
        <v>240</v>
      </c>
      <c r="CG2" s="4" t="s">
        <v>241</v>
      </c>
      <c r="CH2" s="4" t="s">
        <v>242</v>
      </c>
      <c r="CI2" s="4" t="s">
        <v>243</v>
      </c>
      <c r="CJ2" s="4" t="s">
        <v>244</v>
      </c>
      <c r="CK2" s="4" t="s">
        <v>245</v>
      </c>
      <c r="CL2" s="4" t="s">
        <v>248</v>
      </c>
      <c r="CM2" s="4" t="s">
        <v>249</v>
      </c>
      <c r="CN2" s="4" t="s">
        <v>250</v>
      </c>
      <c r="CO2" s="4" t="s">
        <v>251</v>
      </c>
      <c r="CP2" s="4" t="s">
        <v>252</v>
      </c>
      <c r="CQ2" s="18"/>
      <c r="CR2" s="79" t="s">
        <v>428</v>
      </c>
    </row>
    <row r="3" spans="1:99" x14ac:dyDescent="0.25">
      <c r="A3" s="1" t="s">
        <v>24</v>
      </c>
      <c r="B3" s="84">
        <f>IFERROR('1.33 Spirits consumption pc'!B3/'1.41 Alcohol consumption pc'!B3,"")</f>
        <v>0.41427153311632847</v>
      </c>
      <c r="C3" s="84"/>
      <c r="D3" s="84">
        <f>IFERROR('1.33 Spirits consumption pc'!D3/'1.41 Alcohol consumption pc'!D3,"")</f>
        <v>0.73913043478260876</v>
      </c>
      <c r="E3" s="84">
        <f>IFERROR('1.33 Spirits consumption pc'!E3/'1.41 Alcohol consumption pc'!E3,"")</f>
        <v>0.56351477349451817</v>
      </c>
      <c r="F3" s="84">
        <f>IFERROR('1.33 Spirits consumption pc'!F3/'1.41 Alcohol consumption pc'!F3,"")</f>
        <v>0.13207547169811321</v>
      </c>
      <c r="G3" s="84">
        <f>IFERROR('1.33 Spirits consumption pc'!G3/'1.41 Alcohol consumption pc'!G3,"")</f>
        <v>0.91456736035049291</v>
      </c>
      <c r="H3" s="84">
        <f>IFERROR('1.33 Spirits consumption pc'!H3/'1.41 Alcohol consumption pc'!H3,"")</f>
        <v>0.19130434782608696</v>
      </c>
      <c r="I3" s="84">
        <f>IFERROR('1.33 Spirits consumption pc'!I3/'1.41 Alcohol consumption pc'!I3,"")</f>
        <v>0.42881177707676127</v>
      </c>
      <c r="J3" s="84">
        <f>IFERROR('1.33 Spirits consumption pc'!J3/'1.41 Alcohol consumption pc'!J3,"")</f>
        <v>0.69626168224299068</v>
      </c>
      <c r="K3" s="84">
        <f>IFERROR('1.33 Spirits consumption pc'!K3/'1.41 Alcohol consumption pc'!K3,"")</f>
        <v>0.32989690721649484</v>
      </c>
      <c r="L3" s="84">
        <f>IFERROR('1.33 Spirits consumption pc'!L3/'1.41 Alcohol consumption pc'!L3,"")</f>
        <v>0.91304347826086951</v>
      </c>
      <c r="M3" s="84">
        <f>IFERROR('1.33 Spirits consumption pc'!M3/'1.41 Alcohol consumption pc'!M3,"")</f>
        <v>0.76858032932799292</v>
      </c>
      <c r="N3" s="84">
        <f>IFERROR('1.33 Spirits consumption pc'!N3/'1.41 Alcohol consumption pc'!N3,"")</f>
        <v>0.22641509433962262</v>
      </c>
      <c r="O3" s="84">
        <f>IFERROR('1.33 Spirits consumption pc'!O3/'1.41 Alcohol consumption pc'!O3,"")</f>
        <v>0.79242304656669293</v>
      </c>
      <c r="P3" s="84">
        <f>IFERROR('1.33 Spirits consumption pc'!P3/'1.41 Alcohol consumption pc'!P3,"")</f>
        <v>0.39467849223946788</v>
      </c>
      <c r="Q3" s="84">
        <f>IFERROR('1.33 Spirits consumption pc'!Q3/'1.41 Alcohol consumption pc'!Q3,"")</f>
        <v>0.82274441543371057</v>
      </c>
      <c r="R3" s="84">
        <f>IFERROR('1.33 Spirits consumption pc'!R3/'1.41 Alcohol consumption pc'!R3,"")</f>
        <v>0.76679841897233203</v>
      </c>
      <c r="S3" s="84">
        <f>IFERROR('1.33 Spirits consumption pc'!S3/'1.41 Alcohol consumption pc'!S3,"")</f>
        <v>9.7447795823665889E-2</v>
      </c>
      <c r="T3" s="84">
        <f>IFERROR('1.33 Spirits consumption pc'!T3/'1.41 Alcohol consumption pc'!T3,"")</f>
        <v>0.12881873727087575</v>
      </c>
      <c r="U3" s="84">
        <f>IFERROR('1.33 Spirits consumption pc'!U3/'1.41 Alcohol consumption pc'!U3,"")</f>
        <v>0.12657468506298741</v>
      </c>
      <c r="V3" s="84">
        <f>IFERROR('1.33 Spirits consumption pc'!V3/'1.41 Alcohol consumption pc'!V3,"")</f>
        <v>0.13851351351351351</v>
      </c>
      <c r="W3" s="84">
        <f>IFERROR('1.33 Spirits consumption pc'!W3/'1.41 Alcohol consumption pc'!W3,"")</f>
        <v>0.52259516987310684</v>
      </c>
      <c r="X3" s="84">
        <f>IFERROR('1.33 Spirits consumption pc'!X3/'1.41 Alcohol consumption pc'!X3,"")</f>
        <v>0.46733111849390913</v>
      </c>
      <c r="Y3" s="84">
        <f>IFERROR('1.33 Spirits consumption pc'!Y3/'1.41 Alcohol consumption pc'!Y3,"")</f>
        <v>0.21153846153846154</v>
      </c>
      <c r="Z3" s="84">
        <f>IFERROR('1.33 Spirits consumption pc'!Z3/'1.41 Alcohol consumption pc'!Z3,"")</f>
        <v>0.41127348643006267</v>
      </c>
      <c r="AA3" s="84">
        <f>IFERROR('1.33 Spirits consumption pc'!AA3/'1.41 Alcohol consumption pc'!AA3,"")</f>
        <v>0.16853932584269665</v>
      </c>
      <c r="AB3" s="84">
        <f>IFERROR('1.33 Spirits consumption pc'!AB3/'1.41 Alcohol consumption pc'!AB3,"")</f>
        <v>0.23574144486692017</v>
      </c>
      <c r="AC3" s="84">
        <f>IFERROR('1.33 Spirits consumption pc'!AC3/'1.41 Alcohol consumption pc'!AC3,"")</f>
        <v>0.45528455284552843</v>
      </c>
      <c r="AD3" s="84">
        <f>IFERROR('1.33 Spirits consumption pc'!AD3/'1.41 Alcohol consumption pc'!AD3,"")</f>
        <v>0.42682926829268286</v>
      </c>
      <c r="AE3" s="84">
        <f>IFERROR('1.33 Spirits consumption pc'!AE3/'1.41 Alcohol consumption pc'!AE3,"")</f>
        <v>0.29620563035495723</v>
      </c>
      <c r="AF3" s="84">
        <f>IFERROR('1.33 Spirits consumption pc'!AF3/'1.41 Alcohol consumption pc'!AF3,"")</f>
        <v>0.53409090909090906</v>
      </c>
      <c r="AG3" s="84">
        <f>IFERROR('1.33 Spirits consumption pc'!AG3/'1.41 Alcohol consumption pc'!AG3,"")</f>
        <v>0.38194444444444448</v>
      </c>
      <c r="AH3" s="84">
        <f>IFERROR('1.33 Spirits consumption pc'!AH3/'1.41 Alcohol consumption pc'!AH3,"")</f>
        <v>0.18965517241379309</v>
      </c>
      <c r="AI3" s="84">
        <f>IFERROR('1.33 Spirits consumption pc'!AI3/'1.41 Alcohol consumption pc'!AI3,"")</f>
        <v>0.34240362811791381</v>
      </c>
      <c r="AJ3" s="84">
        <f>IFERROR('1.33 Spirits consumption pc'!AJ3/'1.41 Alcohol consumption pc'!AJ3,"")</f>
        <v>0.3519009725906278</v>
      </c>
      <c r="AK3" s="84">
        <f>IFERROR('1.33 Spirits consumption pc'!AK3/'1.41 Alcohol consumption pc'!AK3,"")</f>
        <v>0.66947178600946722</v>
      </c>
      <c r="AL3" s="84">
        <f>IFERROR('1.33 Spirits consumption pc'!AL3/'1.41 Alcohol consumption pc'!AL3,"")</f>
        <v>0.21448467966573814</v>
      </c>
      <c r="AM3" s="84">
        <f>IFERROR('1.33 Spirits consumption pc'!AM3/'1.41 Alcohol consumption pc'!AM3,"")</f>
        <v>0.3234042553191489</v>
      </c>
      <c r="AN3" s="84">
        <f>IFERROR('1.33 Spirits consumption pc'!AN3/'1.41 Alcohol consumption pc'!AN3,"")</f>
        <v>0.18407960199004977</v>
      </c>
      <c r="AO3" s="84">
        <f>IFERROR('1.33 Spirits consumption pc'!AO3/'1.41 Alcohol consumption pc'!AO3,"")</f>
        <v>0.46226942425936279</v>
      </c>
      <c r="AP3" s="84">
        <f>IFERROR('1.33 Spirits consumption pc'!AP3/'1.41 Alcohol consumption pc'!AP3,"")</f>
        <v>0.40636931231190765</v>
      </c>
      <c r="AQ3" s="84">
        <f>IFERROR('1.33 Spirits consumption pc'!AQ3/'1.41 Alcohol consumption pc'!AQ3,"")</f>
        <v>5.3304904051172698E-2</v>
      </c>
      <c r="AR3" s="84">
        <f>IFERROR('1.33 Spirits consumption pc'!AR3/'1.41 Alcohol consumption pc'!AR3,"")</f>
        <v>0.13793103448275862</v>
      </c>
      <c r="AS3" s="84">
        <f>IFERROR('1.33 Spirits consumption pc'!AS3/'1.41 Alcohol consumption pc'!AS3,"")</f>
        <v>0.56437357630979501</v>
      </c>
      <c r="AT3" s="84">
        <f>IFERROR('1.33 Spirits consumption pc'!AT3/'1.41 Alcohol consumption pc'!AT3,"")</f>
        <v>0.25107604017216645</v>
      </c>
      <c r="AU3" s="84">
        <f>IFERROR('1.33 Spirits consumption pc'!AU3/'1.41 Alcohol consumption pc'!AU3,"")</f>
        <v>0.39604891815616183</v>
      </c>
      <c r="AV3" s="84">
        <f>IFERROR('1.33 Spirits consumption pc'!AV3/'1.41 Alcohol consumption pc'!AV3,"")</f>
        <v>0.47286821705426357</v>
      </c>
      <c r="AW3" s="84">
        <f>IFERROR('1.33 Spirits consumption pc'!AW3/'1.41 Alcohol consumption pc'!AW3,"")</f>
        <v>0.44372990353697744</v>
      </c>
      <c r="AX3" s="84">
        <f>IFERROR('1.33 Spirits consumption pc'!AX3/'1.41 Alcohol consumption pc'!AX3,"")</f>
        <v>0.36538461538461536</v>
      </c>
      <c r="AY3" s="84">
        <f>IFERROR('1.33 Spirits consumption pc'!AY3/'1.41 Alcohol consumption pc'!AY3,"")</f>
        <v>0.62318840579710144</v>
      </c>
      <c r="AZ3" s="84">
        <f>IFERROR('1.33 Spirits consumption pc'!AZ3/'1.41 Alcohol consumption pc'!AZ3,"")</f>
        <v>0.23909862452443664</v>
      </c>
      <c r="BA3" s="84">
        <f>IFERROR('1.33 Spirits consumption pc'!BA3/'1.41 Alcohol consumption pc'!BA3,"")</f>
        <v>0.11538461538461536</v>
      </c>
      <c r="BB3" s="84">
        <f>IFERROR('1.33 Spirits consumption pc'!BB3/'1.41 Alcohol consumption pc'!BB3,"")</f>
        <v>0.15476190476190477</v>
      </c>
      <c r="BC3" s="84">
        <f>IFERROR('1.33 Spirits consumption pc'!BC3/'1.41 Alcohol consumption pc'!BC3,"")</f>
        <v>0.25437928408225441</v>
      </c>
      <c r="BD3" s="84">
        <f>IFERROR('1.33 Spirits consumption pc'!BD3/'1.41 Alcohol consumption pc'!BD3,"")</f>
        <v>0.20056809215717217</v>
      </c>
      <c r="BE3" s="84">
        <f>IFERROR('1.33 Spirits consumption pc'!BE3/'1.41 Alcohol consumption pc'!BE3,"")</f>
        <v>0.10666666666666666</v>
      </c>
      <c r="BF3" s="84">
        <f>IFERROR('1.33 Spirits consumption pc'!BF3/'1.41 Alcohol consumption pc'!BF3,"")</f>
        <v>3.5353535353535352E-2</v>
      </c>
      <c r="BG3" s="84">
        <f>IFERROR('1.33 Spirits consumption pc'!BG3/'1.41 Alcohol consumption pc'!BG3,"")</f>
        <v>0.23529411764705885</v>
      </c>
      <c r="BH3" s="84" t="str">
        <f>IFERROR('1.33 Spirits consumption pc'!BH3/'1.41 Alcohol consumption pc'!BH3,"")</f>
        <v/>
      </c>
      <c r="BI3" s="84">
        <f>IFERROR('1.33 Spirits consumption pc'!BI3/'1.41 Alcohol consumption pc'!BI3,"")</f>
        <v>0.39240506329113922</v>
      </c>
      <c r="BJ3" s="84">
        <f>IFERROR('1.33 Spirits consumption pc'!BJ3/'1.41 Alcohol consumption pc'!BJ3,"")</f>
        <v>0.16666666666666663</v>
      </c>
      <c r="BK3" s="84">
        <f>IFERROR('1.33 Spirits consumption pc'!BK3/'1.41 Alcohol consumption pc'!BK3,"")</f>
        <v>0.2589285714285714</v>
      </c>
      <c r="BL3" s="84">
        <f>IFERROR('1.33 Spirits consumption pc'!BL3/'1.41 Alcohol consumption pc'!BL3,"")</f>
        <v>0.18271604938271602</v>
      </c>
      <c r="BM3" s="84" t="str">
        <f>IFERROR('1.33 Spirits consumption pc'!BM3/'1.41 Alcohol consumption pc'!BM3,"")</f>
        <v/>
      </c>
      <c r="BN3" s="84">
        <f>IFERROR('1.33 Spirits consumption pc'!BN3/'1.41 Alcohol consumption pc'!BN3,"")</f>
        <v>0.1878574571051474</v>
      </c>
      <c r="BO3" s="84">
        <f>IFERROR('1.33 Spirits consumption pc'!BO3/'1.41 Alcohol consumption pc'!BO3,"")</f>
        <v>6.5789473684210523E-2</v>
      </c>
      <c r="BP3" s="84">
        <f>IFERROR('1.33 Spirits consumption pc'!BP3/'1.41 Alcohol consumption pc'!BP3,"")</f>
        <v>0.59459459459459463</v>
      </c>
      <c r="BQ3" s="84">
        <f>IFERROR('1.33 Spirits consumption pc'!BQ3/'1.41 Alcohol consumption pc'!BQ3,"")</f>
        <v>0.26611461371977041</v>
      </c>
      <c r="BR3" s="84">
        <f>IFERROR('1.33 Spirits consumption pc'!BR3/'1.41 Alcohol consumption pc'!BR3,"")</f>
        <v>0.25778458397141396</v>
      </c>
      <c r="BS3" s="84">
        <f>IFERROR('1.33 Spirits consumption pc'!BS3/'1.41 Alcohol consumption pc'!BS3,"")</f>
        <v>0.2669741888670053</v>
      </c>
      <c r="BT3" s="84">
        <f>IFERROR('1.33 Spirits consumption pc'!BT3/'1.41 Alcohol consumption pc'!BT3,"")</f>
        <v>0.20071556350626116</v>
      </c>
      <c r="BU3" s="84">
        <f>IFERROR('1.33 Spirits consumption pc'!BU3/'1.41 Alcohol consumption pc'!BU3,"")</f>
        <v>0.12602100350058343</v>
      </c>
      <c r="BV3" s="84">
        <f>IFERROR('1.33 Spirits consumption pc'!BV3/'1.41 Alcohol consumption pc'!BV3,"")</f>
        <v>0.12993762993762992</v>
      </c>
      <c r="BW3" s="84">
        <f>IFERROR('1.33 Spirits consumption pc'!BW3/'1.41 Alcohol consumption pc'!BW3,"")</f>
        <v>0.11970534069981584</v>
      </c>
      <c r="BX3" s="84">
        <f>IFERROR('1.33 Spirits consumption pc'!BX3/'1.41 Alcohol consumption pc'!BX3,"")</f>
        <v>0.26912928759894461</v>
      </c>
      <c r="BY3" s="84">
        <f>IFERROR('1.33 Spirits consumption pc'!BY3/'1.41 Alcohol consumption pc'!BY3,"")</f>
        <v>0.23906991976420502</v>
      </c>
      <c r="BZ3" s="84">
        <f>IFERROR('1.33 Spirits consumption pc'!BZ3/'1.41 Alcohol consumption pc'!BZ3,"")</f>
        <v>0.20807517554729452</v>
      </c>
      <c r="CA3" s="84">
        <f>IFERROR('1.33 Spirits consumption pc'!CA3/'1.41 Alcohol consumption pc'!CA3,"")</f>
        <v>0.2384887839433294</v>
      </c>
      <c r="CB3" s="84">
        <f>IFERROR('1.33 Spirits consumption pc'!CB3/'1.41 Alcohol consumption pc'!CB3,"")</f>
        <v>0.18620689655172412</v>
      </c>
      <c r="CC3" s="84">
        <f>IFERROR('1.33 Spirits consumption pc'!CC3/'1.41 Alcohol consumption pc'!CC3,"")</f>
        <v>0.11899313501144164</v>
      </c>
      <c r="CD3" s="84">
        <f>IFERROR('1.33 Spirits consumption pc'!CD3/'1.41 Alcohol consumption pc'!CD3,"")</f>
        <v>0.23578468536770281</v>
      </c>
      <c r="CE3" s="84">
        <f>IFERROR('1.33 Spirits consumption pc'!CE3/'1.41 Alcohol consumption pc'!CE3,"")</f>
        <v>0.18099547511312214</v>
      </c>
      <c r="CF3" s="84">
        <f>IFERROR('1.33 Spirits consumption pc'!CF3/'1.41 Alcohol consumption pc'!CF3,"")</f>
        <v>7.8080903104421437E-2</v>
      </c>
      <c r="CG3" s="84">
        <f>IFERROR('1.33 Spirits consumption pc'!CG3/'1.41 Alcohol consumption pc'!CG3,"")</f>
        <v>0.26913875598086123</v>
      </c>
      <c r="CH3" s="84">
        <f>IFERROR('1.33 Spirits consumption pc'!CH3/'1.41 Alcohol consumption pc'!CH3,"")</f>
        <v>0.21782178217821785</v>
      </c>
      <c r="CI3" s="84">
        <f>IFERROR('1.33 Spirits consumption pc'!CI3/'1.41 Alcohol consumption pc'!CI3,"")</f>
        <v>0.12153846153846154</v>
      </c>
      <c r="CJ3" s="84">
        <f>IFERROR('1.33 Spirits consumption pc'!CJ3/'1.41 Alcohol consumption pc'!CJ3,"")</f>
        <v>0.45698924731182794</v>
      </c>
      <c r="CK3" s="84">
        <f>IFERROR('1.33 Spirits consumption pc'!CK3/'1.41 Alcohol consumption pc'!CK3,"")</f>
        <v>0.19347148358701632</v>
      </c>
      <c r="CL3" s="84">
        <f>IFERROR('1.33 Spirits consumption pc'!CL3/'1.41 Alcohol consumption pc'!CL3,"")</f>
        <v>0.11382113821137062</v>
      </c>
      <c r="CM3" s="84">
        <f>IFERROR('1.33 Spirits consumption pc'!CM3/'1.41 Alcohol consumption pc'!CM3,"")</f>
        <v>0.19622641509433852</v>
      </c>
      <c r="CN3" s="84">
        <f>IFERROR('1.33 Spirits consumption pc'!CN3/'1.41 Alcohol consumption pc'!CN3,"")</f>
        <v>0.50606909430438818</v>
      </c>
      <c r="CO3" s="84">
        <f>IFERROR('1.33 Spirits consumption pc'!CO3/'1.41 Alcohol consumption pc'!CO3,"")</f>
        <v>0.22068230277185497</v>
      </c>
      <c r="CP3" s="84">
        <f>IFERROR('1.33 Spirits consumption pc'!CP3/'1.41 Alcohol consumption pc'!CP3,"")</f>
        <v>0.65837104072398123</v>
      </c>
      <c r="CQ3" s="18"/>
      <c r="CR3" s="89">
        <f t="shared" ref="CR3:CR17" si="0">STDEVA(D3:S3,U3:V3,X3:AO3,AQ3:BC3,BE3:BP3,BR3:BS3,BU3:CP3)/AVERAGE(D3:S3,U3:V3,X3:AO3,AQ3:BC3,BE3:BP3,BR3:BS3,BU3:CP3)</f>
        <v>0.66645928613408356</v>
      </c>
      <c r="CU3">
        <v>0.66645928613408356</v>
      </c>
    </row>
    <row r="4" spans="1:99" x14ac:dyDescent="0.25">
      <c r="A4" s="1" t="s">
        <v>25</v>
      </c>
      <c r="B4" s="84">
        <f>IFERROR('1.33 Spirits consumption pc'!B4/'1.41 Alcohol consumption pc'!B4,"")</f>
        <v>0.40365422735499445</v>
      </c>
      <c r="C4" s="84">
        <f>IFERROR('1.33 Spirits consumption pc'!C4/'1.41 Alcohol consumption pc'!C4,"")</f>
        <v>0.58299054065781475</v>
      </c>
      <c r="D4" s="84">
        <f>IFERROR('1.33 Spirits consumption pc'!D4/'1.41 Alcohol consumption pc'!D4,"")</f>
        <v>0.75862068965517238</v>
      </c>
      <c r="E4" s="84">
        <f>IFERROR('1.33 Spirits consumption pc'!E4/'1.41 Alcohol consumption pc'!E4,"")</f>
        <v>0.5210011887465329</v>
      </c>
      <c r="F4" s="84">
        <f>IFERROR('1.33 Spirits consumption pc'!F4/'1.41 Alcohol consumption pc'!F4,"")</f>
        <v>0.12962962962962962</v>
      </c>
      <c r="G4" s="84">
        <f>IFERROR('1.33 Spirits consumption pc'!G4/'1.41 Alcohol consumption pc'!G4,"")</f>
        <v>0.91416309012875541</v>
      </c>
      <c r="H4" s="84">
        <f>IFERROR('1.33 Spirits consumption pc'!H4/'1.41 Alcohol consumption pc'!H4,"")</f>
        <v>0.21296296296296297</v>
      </c>
      <c r="I4" s="84">
        <f>IFERROR('1.33 Spirits consumption pc'!I4/'1.41 Alcohol consumption pc'!I4,"")</f>
        <v>0.4457512184784912</v>
      </c>
      <c r="J4" s="84">
        <f>IFERROR('1.33 Spirits consumption pc'!J4/'1.41 Alcohol consumption pc'!J4,"")</f>
        <v>0.66063348416289591</v>
      </c>
      <c r="K4" s="84">
        <f>IFERROR('1.33 Spirits consumption pc'!K4/'1.41 Alcohol consumption pc'!K4,"")</f>
        <v>0.33663366336633666</v>
      </c>
      <c r="L4" s="84">
        <f>IFERROR('1.33 Spirits consumption pc'!L4/'1.41 Alcohol consumption pc'!L4,"")</f>
        <v>0.91666666666666674</v>
      </c>
      <c r="M4" s="84">
        <f>IFERROR('1.33 Spirits consumption pc'!M4/'1.41 Alcohol consumption pc'!M4,"")</f>
        <v>0.75522252497729336</v>
      </c>
      <c r="N4" s="84">
        <f>IFERROR('1.33 Spirits consumption pc'!N4/'1.41 Alcohol consumption pc'!N4,"")</f>
        <v>0.22222222222222224</v>
      </c>
      <c r="O4" s="84">
        <f>IFERROR('1.33 Spirits consumption pc'!O4/'1.41 Alcohol consumption pc'!O4,"")</f>
        <v>0.78612385321100908</v>
      </c>
      <c r="P4" s="84">
        <f>IFERROR('1.33 Spirits consumption pc'!P4/'1.41 Alcohol consumption pc'!P4,"")</f>
        <v>0.40397350993377484</v>
      </c>
      <c r="Q4" s="84">
        <f>IFERROR('1.33 Spirits consumption pc'!Q4/'1.41 Alcohol consumption pc'!Q4,"")</f>
        <v>0.79040045441635898</v>
      </c>
      <c r="R4" s="84">
        <f>IFERROR('1.33 Spirits consumption pc'!R4/'1.41 Alcohol consumption pc'!R4,"")</f>
        <v>0.73684210526315796</v>
      </c>
      <c r="S4" s="84">
        <f>IFERROR('1.33 Spirits consumption pc'!S4/'1.41 Alcohol consumption pc'!S4,"")</f>
        <v>9.034907597535935E-2</v>
      </c>
      <c r="T4" s="84">
        <f>IFERROR('1.33 Spirits consumption pc'!T4/'1.41 Alcohol consumption pc'!T4,"")</f>
        <v>0.12448979591836734</v>
      </c>
      <c r="U4" s="84">
        <f>IFERROR('1.33 Spirits consumption pc'!U4/'1.41 Alcohol consumption pc'!U4,"")</f>
        <v>0.12259615384615385</v>
      </c>
      <c r="V4" s="84">
        <f>IFERROR('1.33 Spirits consumption pc'!V4/'1.41 Alcohol consumption pc'!V4,"")</f>
        <v>0.13513513513513511</v>
      </c>
      <c r="W4" s="84">
        <f>IFERROR('1.33 Spirits consumption pc'!W4/'1.41 Alcohol consumption pc'!W4,"")</f>
        <v>0.50226478067387159</v>
      </c>
      <c r="X4" s="84">
        <f>IFERROR('1.33 Spirits consumption pc'!X4/'1.41 Alcohol consumption pc'!X4,"")</f>
        <v>0.4186295503211992</v>
      </c>
      <c r="Y4" s="84">
        <f>IFERROR('1.33 Spirits consumption pc'!Y4/'1.41 Alcohol consumption pc'!Y4,"")</f>
        <v>0.20535714285714285</v>
      </c>
      <c r="Z4" s="84">
        <f>IFERROR('1.33 Spirits consumption pc'!Z4/'1.41 Alcohol consumption pc'!Z4,"")</f>
        <v>0.42584745762711862</v>
      </c>
      <c r="AA4" s="84">
        <f>IFERROR('1.33 Spirits consumption pc'!AA4/'1.41 Alcohol consumption pc'!AA4,"")</f>
        <v>0.16897506925207756</v>
      </c>
      <c r="AB4" s="84">
        <f>IFERROR('1.33 Spirits consumption pc'!AB4/'1.41 Alcohol consumption pc'!AB4,"")</f>
        <v>0.22713414634146339</v>
      </c>
      <c r="AC4" s="84">
        <f>IFERROR('1.33 Spirits consumption pc'!AC4/'1.41 Alcohol consumption pc'!AC4,"")</f>
        <v>0.46323529411764708</v>
      </c>
      <c r="AD4" s="84">
        <f>IFERROR('1.33 Spirits consumption pc'!AD4/'1.41 Alcohol consumption pc'!AD4,"")</f>
        <v>0.41860465116279072</v>
      </c>
      <c r="AE4" s="84">
        <f>IFERROR('1.33 Spirits consumption pc'!AE4/'1.41 Alcohol consumption pc'!AE4,"")</f>
        <v>0.28762135922330095</v>
      </c>
      <c r="AF4" s="84">
        <f>IFERROR('1.33 Spirits consumption pc'!AF4/'1.41 Alcohol consumption pc'!AF4,"")</f>
        <v>0.48044692737430172</v>
      </c>
      <c r="AG4" s="84">
        <f>IFERROR('1.33 Spirits consumption pc'!AG4/'1.41 Alcohol consumption pc'!AG4,"")</f>
        <v>0.36593059936908523</v>
      </c>
      <c r="AH4" s="84">
        <f>IFERROR('1.33 Spirits consumption pc'!AH4/'1.41 Alcohol consumption pc'!AH4,"")</f>
        <v>0.17241379310344829</v>
      </c>
      <c r="AI4" s="84">
        <f>IFERROR('1.33 Spirits consumption pc'!AI4/'1.41 Alcohol consumption pc'!AI4,"")</f>
        <v>0.34555651423641071</v>
      </c>
      <c r="AJ4" s="84">
        <f>IFERROR('1.33 Spirits consumption pc'!AJ4/'1.41 Alcohol consumption pc'!AJ4,"")</f>
        <v>0.36936170212765956</v>
      </c>
      <c r="AK4" s="84">
        <f>IFERROR('1.33 Spirits consumption pc'!AK4/'1.41 Alcohol consumption pc'!AK4,"")</f>
        <v>0.6450689756383915</v>
      </c>
      <c r="AL4" s="84">
        <f>IFERROR('1.33 Spirits consumption pc'!AL4/'1.41 Alcohol consumption pc'!AL4,"")</f>
        <v>0.20810810810810809</v>
      </c>
      <c r="AM4" s="84">
        <f>IFERROR('1.33 Spirits consumption pc'!AM4/'1.41 Alcohol consumption pc'!AM4,"")</f>
        <v>0.30042016806722688</v>
      </c>
      <c r="AN4" s="84">
        <f>IFERROR('1.33 Spirits consumption pc'!AN4/'1.41 Alcohol consumption pc'!AN4,"")</f>
        <v>0.17032967032967036</v>
      </c>
      <c r="AO4" s="84">
        <f>IFERROR('1.33 Spirits consumption pc'!AO4/'1.41 Alcohol consumption pc'!AO4,"")</f>
        <v>0.40223463687150846</v>
      </c>
      <c r="AP4" s="84">
        <f>IFERROR('1.33 Spirits consumption pc'!AP4/'1.41 Alcohol consumption pc'!AP4,"")</f>
        <v>0.40121261852662299</v>
      </c>
      <c r="AQ4" s="84">
        <f>IFERROR('1.33 Spirits consumption pc'!AQ4/'1.41 Alcohol consumption pc'!AQ4,"")</f>
        <v>4.622764936764065E-2</v>
      </c>
      <c r="AR4" s="84">
        <f>IFERROR('1.33 Spirits consumption pc'!AR4/'1.41 Alcohol consumption pc'!AR4,"")</f>
        <v>0.16346153846153846</v>
      </c>
      <c r="AS4" s="84">
        <f>IFERROR('1.33 Spirits consumption pc'!AS4/'1.41 Alcohol consumption pc'!AS4,"")</f>
        <v>0.55675825700804882</v>
      </c>
      <c r="AT4" s="84">
        <f>IFERROR('1.33 Spirits consumption pc'!AT4/'1.41 Alcohol consumption pc'!AT4,"")</f>
        <v>0.25035360678925039</v>
      </c>
      <c r="AU4" s="84">
        <f>IFERROR('1.33 Spirits consumption pc'!AU4/'1.41 Alcohol consumption pc'!AU4,"")</f>
        <v>0.37570093457943926</v>
      </c>
      <c r="AV4" s="84">
        <f>IFERROR('1.33 Spirits consumption pc'!AV4/'1.41 Alcohol consumption pc'!AV4,"")</f>
        <v>0.46456692913385828</v>
      </c>
      <c r="AW4" s="84">
        <f>IFERROR('1.33 Spirits consumption pc'!AW4/'1.41 Alcohol consumption pc'!AW4,"")</f>
        <v>0.44514106583072099</v>
      </c>
      <c r="AX4" s="84">
        <f>IFERROR('1.33 Spirits consumption pc'!AX4/'1.41 Alcohol consumption pc'!AX4,"")</f>
        <v>0.39823008849557523</v>
      </c>
      <c r="AY4" s="84">
        <f>IFERROR('1.33 Spirits consumption pc'!AY4/'1.41 Alcohol consumption pc'!AY4,"")</f>
        <v>0.62068965517241381</v>
      </c>
      <c r="AZ4" s="84">
        <f>IFERROR('1.33 Spirits consumption pc'!AZ4/'1.41 Alcohol consumption pc'!AZ4,"")</f>
        <v>0.22387173396674581</v>
      </c>
      <c r="BA4" s="84">
        <f>IFERROR('1.33 Spirits consumption pc'!BA4/'1.41 Alcohol consumption pc'!BA4,"")</f>
        <v>0.1101449275362319</v>
      </c>
      <c r="BB4" s="84">
        <f>IFERROR('1.33 Spirits consumption pc'!BB4/'1.41 Alcohol consumption pc'!BB4,"")</f>
        <v>0.13103448275862067</v>
      </c>
      <c r="BC4" s="84">
        <f>IFERROR('1.33 Spirits consumption pc'!BC4/'1.41 Alcohol consumption pc'!BC4,"")</f>
        <v>0.27118644067796616</v>
      </c>
      <c r="BD4" s="84">
        <f>IFERROR('1.33 Spirits consumption pc'!BD4/'1.41 Alcohol consumption pc'!BD4,"")</f>
        <v>0.1947174447174447</v>
      </c>
      <c r="BE4" s="84">
        <f>IFERROR('1.33 Spirits consumption pc'!BE4/'1.41 Alcohol consumption pc'!BE4,"")</f>
        <v>0.10126582278481014</v>
      </c>
      <c r="BF4" s="84">
        <f>IFERROR('1.33 Spirits consumption pc'!BF4/'1.41 Alcohol consumption pc'!BF4,"")</f>
        <v>3.3980582524271843E-2</v>
      </c>
      <c r="BG4" s="84">
        <f>IFERROR('1.33 Spirits consumption pc'!BG4/'1.41 Alcohol consumption pc'!BG4,"")</f>
        <v>0.25000000000000006</v>
      </c>
      <c r="BH4" s="84" t="str">
        <f>IFERROR('1.33 Spirits consumption pc'!BH4/'1.41 Alcohol consumption pc'!BH4,"")</f>
        <v/>
      </c>
      <c r="BI4" s="84">
        <f>IFERROR('1.33 Spirits consumption pc'!BI4/'1.41 Alcohol consumption pc'!BI4,"")</f>
        <v>0.41333333333333339</v>
      </c>
      <c r="BJ4" s="84">
        <f>IFERROR('1.33 Spirits consumption pc'!BJ4/'1.41 Alcohol consumption pc'!BJ4,"")</f>
        <v>0.16597510373443983</v>
      </c>
      <c r="BK4" s="84">
        <f>IFERROR('1.33 Spirits consumption pc'!BK4/'1.41 Alcohol consumption pc'!BK4,"")</f>
        <v>0.25862068965517243</v>
      </c>
      <c r="BL4" s="84">
        <f>IFERROR('1.33 Spirits consumption pc'!BL4/'1.41 Alcohol consumption pc'!BL4,"")</f>
        <v>0.18944844124700236</v>
      </c>
      <c r="BM4" s="84" t="str">
        <f>IFERROR('1.33 Spirits consumption pc'!BM4/'1.41 Alcohol consumption pc'!BM4,"")</f>
        <v/>
      </c>
      <c r="BN4" s="84">
        <f>IFERROR('1.33 Spirits consumption pc'!BN4/'1.41 Alcohol consumption pc'!BN4,"")</f>
        <v>0.18563392470791862</v>
      </c>
      <c r="BO4" s="84">
        <f>IFERROR('1.33 Spirits consumption pc'!BO4/'1.41 Alcohol consumption pc'!BO4,"")</f>
        <v>5.7971014492753631E-2</v>
      </c>
      <c r="BP4" s="84">
        <f>IFERROR('1.33 Spirits consumption pc'!BP4/'1.41 Alcohol consumption pc'!BP4,"")</f>
        <v>0.5641025641025641</v>
      </c>
      <c r="BQ4" s="84">
        <f>IFERROR('1.33 Spirits consumption pc'!BQ4/'1.41 Alcohol consumption pc'!BQ4,"")</f>
        <v>0.2677441699376587</v>
      </c>
      <c r="BR4" s="84">
        <f>IFERROR('1.33 Spirits consumption pc'!BR4/'1.41 Alcohol consumption pc'!BR4,"")</f>
        <v>0.25474525474525478</v>
      </c>
      <c r="BS4" s="84">
        <f>IFERROR('1.33 Spirits consumption pc'!BS4/'1.41 Alcohol consumption pc'!BS4,"")</f>
        <v>0.26908202727457764</v>
      </c>
      <c r="BT4" s="84">
        <f>IFERROR('1.33 Spirits consumption pc'!BT4/'1.41 Alcohol consumption pc'!BT4,"")</f>
        <v>0.20184703301188836</v>
      </c>
      <c r="BU4" s="84">
        <f>IFERROR('1.33 Spirits consumption pc'!BU4/'1.41 Alcohol consumption pc'!BU4,"")</f>
        <v>0.12383177570093458</v>
      </c>
      <c r="BV4" s="84">
        <f>IFERROR('1.33 Spirits consumption pc'!BV4/'1.41 Alcohol consumption pc'!BV4,"")</f>
        <v>0.13056994818652848</v>
      </c>
      <c r="BW4" s="84">
        <f>IFERROR('1.33 Spirits consumption pc'!BW4/'1.41 Alcohol consumption pc'!BW4,"")</f>
        <v>0.12195121951219512</v>
      </c>
      <c r="BX4" s="84">
        <f>IFERROR('1.33 Spirits consumption pc'!BX4/'1.41 Alcohol consumption pc'!BX4,"")</f>
        <v>0.26614987080103358</v>
      </c>
      <c r="BY4" s="84">
        <f>IFERROR('1.33 Spirits consumption pc'!BY4/'1.41 Alcohol consumption pc'!BY4,"")</f>
        <v>0.24337831084457773</v>
      </c>
      <c r="BZ4" s="84">
        <f>IFERROR('1.33 Spirits consumption pc'!BZ4/'1.41 Alcohol consumption pc'!BZ4,"")</f>
        <v>0.20721554116558744</v>
      </c>
      <c r="CA4" s="84">
        <f>IFERROR('1.33 Spirits consumption pc'!CA4/'1.41 Alcohol consumption pc'!CA4,"")</f>
        <v>0.24004683840749413</v>
      </c>
      <c r="CB4" s="84">
        <f>IFERROR('1.33 Spirits consumption pc'!CB4/'1.41 Alcohol consumption pc'!CB4,"")</f>
        <v>0.18949771689497719</v>
      </c>
      <c r="CC4" s="84">
        <f>IFERROR('1.33 Spirits consumption pc'!CC4/'1.41 Alcohol consumption pc'!CC4,"")</f>
        <v>0.12578740157480314</v>
      </c>
      <c r="CD4" s="84">
        <f>IFERROR('1.33 Spirits consumption pc'!CD4/'1.41 Alcohol consumption pc'!CD4,"")</f>
        <v>0.2303075768942236</v>
      </c>
      <c r="CE4" s="84">
        <f>IFERROR('1.33 Spirits consumption pc'!CE4/'1.41 Alcohol consumption pc'!CE4,"")</f>
        <v>0.18942731277533037</v>
      </c>
      <c r="CF4" s="84">
        <f>IFERROR('1.33 Spirits consumption pc'!CF4/'1.41 Alcohol consumption pc'!CF4,"")</f>
        <v>8.0223880597014935E-2</v>
      </c>
      <c r="CG4" s="84">
        <f>IFERROR('1.33 Spirits consumption pc'!CG4/'1.41 Alcohol consumption pc'!CG4,"")</f>
        <v>0.27361177028951117</v>
      </c>
      <c r="CH4" s="84">
        <f>IFERROR('1.33 Spirits consumption pc'!CH4/'1.41 Alcohol consumption pc'!CH4,"")</f>
        <v>0.2128060263653484</v>
      </c>
      <c r="CI4" s="84">
        <f>IFERROR('1.33 Spirits consumption pc'!CI4/'1.41 Alcohol consumption pc'!CI4,"")</f>
        <v>0.12125984251968505</v>
      </c>
      <c r="CJ4" s="84">
        <f>IFERROR('1.33 Spirits consumption pc'!CJ4/'1.41 Alcohol consumption pc'!CJ4,"")</f>
        <v>0.4204946996466431</v>
      </c>
      <c r="CK4" s="84">
        <f>IFERROR('1.33 Spirits consumption pc'!CK4/'1.41 Alcohol consumption pc'!CK4,"")</f>
        <v>0.19055201698513802</v>
      </c>
      <c r="CL4" s="84">
        <f>IFERROR('1.33 Spirits consumption pc'!CL4/'1.41 Alcohol consumption pc'!CL4,"")</f>
        <v>0.11382113821138075</v>
      </c>
      <c r="CM4" s="84">
        <f>IFERROR('1.33 Spirits consumption pc'!CM4/'1.41 Alcohol consumption pc'!CM4,"")</f>
        <v>0.19305019305018811</v>
      </c>
      <c r="CN4" s="84">
        <f>IFERROR('1.33 Spirits consumption pc'!CN4/'1.41 Alcohol consumption pc'!CN4,"")</f>
        <v>0.51821493624772452</v>
      </c>
      <c r="CO4" s="84">
        <f>IFERROR('1.33 Spirits consumption pc'!CO4/'1.41 Alcohol consumption pc'!CO4,"")</f>
        <v>0.20834758809442355</v>
      </c>
      <c r="CP4" s="84">
        <f>IFERROR('1.33 Spirits consumption pc'!CP4/'1.41 Alcohol consumption pc'!CP4,"")</f>
        <v>0.64853101196952878</v>
      </c>
      <c r="CR4" s="89">
        <f t="shared" si="0"/>
        <v>0.66337007070471943</v>
      </c>
      <c r="CU4">
        <v>0.66337007070471943</v>
      </c>
    </row>
    <row r="5" spans="1:99" x14ac:dyDescent="0.25">
      <c r="A5" s="1" t="s">
        <v>26</v>
      </c>
      <c r="B5" s="84">
        <f>IFERROR('1.33 Spirits consumption pc'!B5/'1.41 Alcohol consumption pc'!B5,"")</f>
        <v>0.39703004554762084</v>
      </c>
      <c r="C5" s="84"/>
      <c r="D5" s="84"/>
      <c r="E5" s="84">
        <f>IFERROR('1.33 Spirits consumption pc'!E5/'1.41 Alcohol consumption pc'!E5,"")</f>
        <v>0.48531808054271552</v>
      </c>
      <c r="F5" s="84">
        <f>IFERROR('1.33 Spirits consumption pc'!F5/'1.41 Alcohol consumption pc'!F5,"")</f>
        <v>0.13084112149532709</v>
      </c>
      <c r="G5" s="84">
        <f>IFERROR('1.33 Spirits consumption pc'!G5/'1.41 Alcohol consumption pc'!G5,"")</f>
        <v>0.91707544966129406</v>
      </c>
      <c r="H5" s="84">
        <f>IFERROR('1.33 Spirits consumption pc'!H5/'1.41 Alcohol consumption pc'!H5,"")</f>
        <v>0.22</v>
      </c>
      <c r="I5" s="84">
        <f>IFERROR('1.33 Spirits consumption pc'!I5/'1.41 Alcohol consumption pc'!I5,"")</f>
        <v>0.46677282377919321</v>
      </c>
      <c r="J5" s="84">
        <f>IFERROR('1.33 Spirits consumption pc'!J5/'1.41 Alcohol consumption pc'!J5,"")</f>
        <v>0.6361607142857143</v>
      </c>
      <c r="K5" s="84">
        <f>IFERROR('1.33 Spirits consumption pc'!K5/'1.41 Alcohol consumption pc'!K5,"")</f>
        <v>0.31818181818181812</v>
      </c>
      <c r="L5" s="84">
        <f>IFERROR('1.33 Spirits consumption pc'!L5/'1.41 Alcohol consumption pc'!L5,"")</f>
        <v>0.92</v>
      </c>
      <c r="M5" s="84">
        <f>IFERROR('1.33 Spirits consumption pc'!M5/'1.41 Alcohol consumption pc'!M5,"")</f>
        <v>0.74360125729681181</v>
      </c>
      <c r="N5" s="84">
        <f>IFERROR('1.33 Spirits consumption pc'!N5/'1.41 Alcohol consumption pc'!N5,"")</f>
        <v>0.21153846153846154</v>
      </c>
      <c r="O5" s="84">
        <f>IFERROR('1.33 Spirits consumption pc'!O5/'1.41 Alcohol consumption pc'!O5,"")</f>
        <v>0.78385274284672868</v>
      </c>
      <c r="P5" s="84">
        <f>IFERROR('1.33 Spirits consumption pc'!P5/'1.41 Alcohol consumption pc'!P5,"")</f>
        <v>0.42826086956521736</v>
      </c>
      <c r="Q5" s="84">
        <f>IFERROR('1.33 Spirits consumption pc'!Q5/'1.41 Alcohol consumption pc'!Q5,"")</f>
        <v>0.77073991031390132</v>
      </c>
      <c r="R5" s="84">
        <f>IFERROR('1.33 Spirits consumption pc'!R5/'1.41 Alcohol consumption pc'!R5,"")</f>
        <v>0.75600000000000001</v>
      </c>
      <c r="S5" s="84">
        <f>IFERROR('1.33 Spirits consumption pc'!S5/'1.41 Alcohol consumption pc'!S5,"")</f>
        <v>8.623853211009172E-2</v>
      </c>
      <c r="T5" s="84">
        <f>IFERROR('1.33 Spirits consumption pc'!T5/'1.41 Alcohol consumption pc'!T5,"")</f>
        <v>0.12115093387178195</v>
      </c>
      <c r="U5" s="84">
        <f>IFERROR('1.33 Spirits consumption pc'!U5/'1.41 Alcohol consumption pc'!U5,"")</f>
        <v>0.11911852293031566</v>
      </c>
      <c r="V5" s="84">
        <f>IFERROR('1.33 Spirits consumption pc'!V5/'1.41 Alcohol consumption pc'!V5,"")</f>
        <v>0.13289036544850497</v>
      </c>
      <c r="W5" s="84">
        <f>IFERROR('1.33 Spirits consumption pc'!W5/'1.41 Alcohol consumption pc'!W5,"")</f>
        <v>0.49107177143734881</v>
      </c>
      <c r="X5" s="84">
        <f>IFERROR('1.33 Spirits consumption pc'!X5/'1.41 Alcohol consumption pc'!X5,"")</f>
        <v>0.37659327925840097</v>
      </c>
      <c r="Y5" s="84">
        <f>IFERROR('1.33 Spirits consumption pc'!Y5/'1.41 Alcohol consumption pc'!Y5,"")</f>
        <v>0.20168067226890757</v>
      </c>
      <c r="Z5" s="84">
        <f>IFERROR('1.33 Spirits consumption pc'!Z5/'1.41 Alcohol consumption pc'!Z5,"")</f>
        <v>0.3784313725490196</v>
      </c>
      <c r="AA5" s="84">
        <f>IFERROR('1.33 Spirits consumption pc'!AA5/'1.41 Alcohol consumption pc'!AA5,"")</f>
        <v>0.16666666666666666</v>
      </c>
      <c r="AB5" s="84">
        <f>IFERROR('1.33 Spirits consumption pc'!AB5/'1.41 Alcohol consumption pc'!AB5,"")</f>
        <v>0.20858895705521474</v>
      </c>
      <c r="AC5" s="84">
        <f>IFERROR('1.33 Spirits consumption pc'!AC5/'1.41 Alcohol consumption pc'!AC5,"")</f>
        <v>0.51351351351351349</v>
      </c>
      <c r="AD5" s="84">
        <f>IFERROR('1.33 Spirits consumption pc'!AD5/'1.41 Alcohol consumption pc'!AD5,"")</f>
        <v>0.42222222222222222</v>
      </c>
      <c r="AE5" s="84">
        <f>IFERROR('1.33 Spirits consumption pc'!AE5/'1.41 Alcohol consumption pc'!AE5,"")</f>
        <v>0.27324263038548752</v>
      </c>
      <c r="AF5" s="84">
        <f>IFERROR('1.33 Spirits consumption pc'!AF5/'1.41 Alcohol consumption pc'!AF5,"")</f>
        <v>0.45555555555555555</v>
      </c>
      <c r="AG5" s="84">
        <f>IFERROR('1.33 Spirits consumption pc'!AG5/'1.41 Alcohol consumption pc'!AG5,"")</f>
        <v>0.37577639751552794</v>
      </c>
      <c r="AH5" s="84">
        <f>IFERROR('1.33 Spirits consumption pc'!AH5/'1.41 Alcohol consumption pc'!AH5,"")</f>
        <v>0.15254237288135594</v>
      </c>
      <c r="AI5" s="84">
        <f>IFERROR('1.33 Spirits consumption pc'!AI5/'1.41 Alcohol consumption pc'!AI5,"")</f>
        <v>0.39010356731875717</v>
      </c>
      <c r="AJ5" s="84">
        <f>IFERROR('1.33 Spirits consumption pc'!AJ5/'1.41 Alcohol consumption pc'!AJ5,"")</f>
        <v>0.37936267071320184</v>
      </c>
      <c r="AK5" s="84">
        <f>IFERROR('1.33 Spirits consumption pc'!AK5/'1.41 Alcohol consumption pc'!AK5,"")</f>
        <v>0.62478510028653289</v>
      </c>
      <c r="AL5" s="84">
        <f>IFERROR('1.33 Spirits consumption pc'!AL5/'1.41 Alcohol consumption pc'!AL5,"")</f>
        <v>0.19493670886075951</v>
      </c>
      <c r="AM5" s="84">
        <f>IFERROR('1.33 Spirits consumption pc'!AM5/'1.41 Alcohol consumption pc'!AM5,"")</f>
        <v>0.29936305732484075</v>
      </c>
      <c r="AN5" s="84">
        <f>IFERROR('1.33 Spirits consumption pc'!AN5/'1.41 Alcohol consumption pc'!AN5,"")</f>
        <v>0.12560386473429952</v>
      </c>
      <c r="AO5" s="84">
        <f>IFERROR('1.33 Spirits consumption pc'!AO5/'1.41 Alcohol consumption pc'!AO5,"")</f>
        <v>0.41143724696356276</v>
      </c>
      <c r="AP5" s="84">
        <f>IFERROR('1.33 Spirits consumption pc'!AP5/'1.41 Alcohol consumption pc'!AP5,"")</f>
        <v>0.3956553353935649</v>
      </c>
      <c r="AQ5" s="84">
        <f>IFERROR('1.33 Spirits consumption pc'!AQ5/'1.41 Alcohol consumption pc'!AQ5,"")</f>
        <v>5.1282051282051287E-2</v>
      </c>
      <c r="AR5" s="84">
        <f>IFERROR('1.33 Spirits consumption pc'!AR5/'1.41 Alcohol consumption pc'!AR5,"")</f>
        <v>0.15517241379310348</v>
      </c>
      <c r="AS5" s="84">
        <f>IFERROR('1.33 Spirits consumption pc'!AS5/'1.41 Alcohol consumption pc'!AS5,"")</f>
        <v>0.55538780902056983</v>
      </c>
      <c r="AT5" s="84">
        <f>IFERROR('1.33 Spirits consumption pc'!AT5/'1.41 Alcohol consumption pc'!AT5,"")</f>
        <v>0.25454545454545452</v>
      </c>
      <c r="AU5" s="84">
        <f>IFERROR('1.33 Spirits consumption pc'!AU5/'1.41 Alcohol consumption pc'!AU5,"")</f>
        <v>0.35426008968609868</v>
      </c>
      <c r="AV5" s="84">
        <f>IFERROR('1.33 Spirits consumption pc'!AV5/'1.41 Alcohol consumption pc'!AV5,"")</f>
        <v>0.45161290322580644</v>
      </c>
      <c r="AW5" s="84">
        <f>IFERROR('1.33 Spirits consumption pc'!AW5/'1.41 Alcohol consumption pc'!AW5,"")</f>
        <v>0.4633431085043988</v>
      </c>
      <c r="AX5" s="84">
        <f>IFERROR('1.33 Spirits consumption pc'!AX5/'1.41 Alcohol consumption pc'!AX5,"")</f>
        <v>0.38</v>
      </c>
      <c r="AY5" s="84">
        <f>IFERROR('1.33 Spirits consumption pc'!AY5/'1.41 Alcohol consumption pc'!AY5,"")</f>
        <v>0.5859872611464968</v>
      </c>
      <c r="AZ5" s="84">
        <f>IFERROR('1.33 Spirits consumption pc'!AZ5/'1.41 Alcohol consumption pc'!AZ5,"")</f>
        <v>0.21901677951133355</v>
      </c>
      <c r="BA5" s="84">
        <f>IFERROR('1.33 Spirits consumption pc'!BA5/'1.41 Alcohol consumption pc'!BA5,"")</f>
        <v>0.11634349030470914</v>
      </c>
      <c r="BB5" s="84">
        <f>IFERROR('1.33 Spirits consumption pc'!BB5/'1.41 Alcohol consumption pc'!BB5,"")</f>
        <v>0.125</v>
      </c>
      <c r="BC5" s="84">
        <f>IFERROR('1.33 Spirits consumption pc'!BC5/'1.41 Alcohol consumption pc'!BC5,"")</f>
        <v>0.25798525798525795</v>
      </c>
      <c r="BD5" s="84">
        <f>IFERROR('1.33 Spirits consumption pc'!BD5/'1.41 Alcohol consumption pc'!BD5,"")</f>
        <v>0.1909346763442453</v>
      </c>
      <c r="BE5" s="84">
        <f>IFERROR('1.33 Spirits consumption pc'!BE5/'1.41 Alcohol consumption pc'!BE5,"")</f>
        <v>9.876543209876544E-2</v>
      </c>
      <c r="BF5" s="84">
        <f>IFERROR('1.33 Spirits consumption pc'!BF5/'1.41 Alcohol consumption pc'!BF5,"")</f>
        <v>3.7558685446009391E-2</v>
      </c>
      <c r="BG5" s="84">
        <f>IFERROR('1.33 Spirits consumption pc'!BG5/'1.41 Alcohol consumption pc'!BG5,"")</f>
        <v>0.23076923076923078</v>
      </c>
      <c r="BH5" s="84" t="str">
        <f>IFERROR('1.33 Spirits consumption pc'!BH5/'1.41 Alcohol consumption pc'!BH5,"")</f>
        <v/>
      </c>
      <c r="BI5" s="84">
        <f>IFERROR('1.33 Spirits consumption pc'!BI5/'1.41 Alcohol consumption pc'!BI5,"")</f>
        <v>0.4210526315789474</v>
      </c>
      <c r="BJ5" s="84">
        <f>IFERROR('1.33 Spirits consumption pc'!BJ5/'1.41 Alcohol consumption pc'!BJ5,"")</f>
        <v>0.17982456140350878</v>
      </c>
      <c r="BK5" s="84">
        <f>IFERROR('1.33 Spirits consumption pc'!BK5/'1.41 Alcohol consumption pc'!BK5,"")</f>
        <v>0.25210084033613445</v>
      </c>
      <c r="BL5" s="84">
        <f>IFERROR('1.33 Spirits consumption pc'!BL5/'1.41 Alcohol consumption pc'!BL5,"")</f>
        <v>0.17283950617283952</v>
      </c>
      <c r="BM5" s="84" t="str">
        <f>IFERROR('1.33 Spirits consumption pc'!BM5/'1.41 Alcohol consumption pc'!BM5,"")</f>
        <v/>
      </c>
      <c r="BN5" s="84">
        <f>IFERROR('1.33 Spirits consumption pc'!BN5/'1.41 Alcohol consumption pc'!BN5,"")</f>
        <v>0.18733850129198965</v>
      </c>
      <c r="BO5" s="84">
        <f>IFERROR('1.33 Spirits consumption pc'!BO5/'1.41 Alcohol consumption pc'!BO5,"")</f>
        <v>6.7567567567567557E-2</v>
      </c>
      <c r="BP5" s="84">
        <f>IFERROR('1.33 Spirits consumption pc'!BP5/'1.41 Alcohol consumption pc'!BP5,"")</f>
        <v>0.55319148936170215</v>
      </c>
      <c r="BQ5" s="84">
        <f>IFERROR('1.33 Spirits consumption pc'!BQ5/'1.41 Alcohol consumption pc'!BQ5,"")</f>
        <v>0.271484375</v>
      </c>
      <c r="BR5" s="84">
        <f>IFERROR('1.33 Spirits consumption pc'!BR5/'1.41 Alcohol consumption pc'!BR5,"")</f>
        <v>0.25255972696245738</v>
      </c>
      <c r="BS5" s="84">
        <f>IFERROR('1.33 Spirits consumption pc'!BS5/'1.41 Alcohol consumption pc'!BS5,"")</f>
        <v>0.27341480516878697</v>
      </c>
      <c r="BT5" s="84">
        <f>IFERROR('1.33 Spirits consumption pc'!BT5/'1.41 Alcohol consumption pc'!BT5,"")</f>
        <v>0.20098064122757989</v>
      </c>
      <c r="BU5" s="84">
        <f>IFERROR('1.33 Spirits consumption pc'!BU5/'1.41 Alcohol consumption pc'!BU5,"")</f>
        <v>0.12296983758700696</v>
      </c>
      <c r="BV5" s="84">
        <f>IFERROR('1.33 Spirits consumption pc'!BV5/'1.41 Alcohol consumption pc'!BV5,"")</f>
        <v>0.12998976458546571</v>
      </c>
      <c r="BW5" s="84">
        <f>IFERROR('1.33 Spirits consumption pc'!BW5/'1.41 Alcohol consumption pc'!BW5,"")</f>
        <v>0.12849162011173185</v>
      </c>
      <c r="BX5" s="84">
        <f>IFERROR('1.33 Spirits consumption pc'!BX5/'1.41 Alcohol consumption pc'!BX5,"")</f>
        <v>0.26666666666666666</v>
      </c>
      <c r="BY5" s="84">
        <f>IFERROR('1.33 Spirits consumption pc'!BY5/'1.41 Alcohol consumption pc'!BY5,"")</f>
        <v>0.24145442359249331</v>
      </c>
      <c r="BZ5" s="84">
        <f>IFERROR('1.33 Spirits consumption pc'!BZ5/'1.41 Alcohol consumption pc'!BZ5,"")</f>
        <v>0.20945945945945943</v>
      </c>
      <c r="CA5" s="84">
        <f>IFERROR('1.33 Spirits consumption pc'!CA5/'1.41 Alcohol consumption pc'!CA5,"")</f>
        <v>0.23617511520737325</v>
      </c>
      <c r="CB5" s="84">
        <f>IFERROR('1.33 Spirits consumption pc'!CB5/'1.41 Alcohol consumption pc'!CB5,"")</f>
        <v>0.17564402810304447</v>
      </c>
      <c r="CC5" s="84">
        <f>IFERROR('1.33 Spirits consumption pc'!CC5/'1.41 Alcohol consumption pc'!CC5,"")</f>
        <v>0.1280499707202811</v>
      </c>
      <c r="CD5" s="84">
        <f>IFERROR('1.33 Spirits consumption pc'!CD5/'1.41 Alcohol consumption pc'!CD5,"")</f>
        <v>0.21262208865514651</v>
      </c>
      <c r="CE5" s="84">
        <f>IFERROR('1.33 Spirits consumption pc'!CE5/'1.41 Alcohol consumption pc'!CE5,"")</f>
        <v>0.2060085836909871</v>
      </c>
      <c r="CF5" s="84">
        <f>IFERROR('1.33 Spirits consumption pc'!CF5/'1.41 Alcohol consumption pc'!CF5,"")</f>
        <v>8.0909090909090903E-2</v>
      </c>
      <c r="CG5" s="84">
        <f>IFERROR('1.33 Spirits consumption pc'!CG5/'1.41 Alcohol consumption pc'!CG5,"")</f>
        <v>0.27304880924310304</v>
      </c>
      <c r="CH5" s="84">
        <f>IFERROR('1.33 Spirits consumption pc'!CH5/'1.41 Alcohol consumption pc'!CH5,"")</f>
        <v>0.20809248554913296</v>
      </c>
      <c r="CI5" s="84">
        <f>IFERROR('1.33 Spirits consumption pc'!CI5/'1.41 Alcohol consumption pc'!CI5,"")</f>
        <v>0.11846153846153848</v>
      </c>
      <c r="CJ5" s="84">
        <f>IFERROR('1.33 Spirits consumption pc'!CJ5/'1.41 Alcohol consumption pc'!CJ5,"")</f>
        <v>0.38860971524288113</v>
      </c>
      <c r="CK5" s="84">
        <f>IFERROR('1.33 Spirits consumption pc'!CK5/'1.41 Alcohol consumption pc'!CK5,"")</f>
        <v>0.1903939184519696</v>
      </c>
      <c r="CL5" s="84">
        <f>IFERROR('1.33 Spirits consumption pc'!CL5/'1.41 Alcohol consumption pc'!CL5,"")</f>
        <v>0.12213740458015421</v>
      </c>
      <c r="CM5" s="84">
        <f>IFERROR('1.33 Spirits consumption pc'!CM5/'1.41 Alcohol consumption pc'!CM5,"")</f>
        <v>0.18939393939393945</v>
      </c>
      <c r="CN5" s="84">
        <f>IFERROR('1.33 Spirits consumption pc'!CN5/'1.41 Alcohol consumption pc'!CN5,"")</f>
        <v>0.53683241252302016</v>
      </c>
      <c r="CO5" s="84">
        <f>IFERROR('1.33 Spirits consumption pc'!CO5/'1.41 Alcohol consumption pc'!CO5,"")</f>
        <v>0.19928245270711026</v>
      </c>
      <c r="CP5" s="84">
        <f>IFERROR('1.33 Spirits consumption pc'!CP5/'1.41 Alcohol consumption pc'!CP5,"")</f>
        <v>0.64300626304801745</v>
      </c>
      <c r="CR5" s="89">
        <f t="shared" si="0"/>
        <v>0.66625035030100799</v>
      </c>
      <c r="CU5">
        <v>0.66790781846076841</v>
      </c>
    </row>
    <row r="6" spans="1:99" x14ac:dyDescent="0.25">
      <c r="A6" s="1" t="s">
        <v>27</v>
      </c>
      <c r="B6" s="84">
        <f>IFERROR('1.33 Spirits consumption pc'!B6/'1.41 Alcohol consumption pc'!B6,"")</f>
        <v>0.39490930921582906</v>
      </c>
      <c r="C6" s="84">
        <f>IFERROR('1.33 Spirits consumption pc'!C6/'1.41 Alcohol consumption pc'!C6,"")</f>
        <v>0.56137271617939588</v>
      </c>
      <c r="D6" s="84">
        <f>IFERROR('1.33 Spirits consumption pc'!D6/'1.41 Alcohol consumption pc'!D6,"")</f>
        <v>0.73134328358208955</v>
      </c>
      <c r="E6" s="84">
        <f>IFERROR('1.33 Spirits consumption pc'!E6/'1.41 Alcohol consumption pc'!E6,"")</f>
        <v>0.46765816046714204</v>
      </c>
      <c r="F6" s="84">
        <f>IFERROR('1.33 Spirits consumption pc'!F6/'1.41 Alcohol consumption pc'!F6,"")</f>
        <v>0.13084112149532712</v>
      </c>
      <c r="G6" s="84">
        <f>IFERROR('1.33 Spirits consumption pc'!G6/'1.41 Alcohol consumption pc'!G6,"")</f>
        <v>0.91854908774978272</v>
      </c>
      <c r="H6" s="84">
        <f>IFERROR('1.33 Spirits consumption pc'!H6/'1.41 Alcohol consumption pc'!H6,"")</f>
        <v>0.1981132075471698</v>
      </c>
      <c r="I6" s="84">
        <f>IFERROR('1.33 Spirits consumption pc'!I6/'1.41 Alcohol consumption pc'!I6,"")</f>
        <v>0.48526293469041559</v>
      </c>
      <c r="J6" s="84">
        <f>IFERROR('1.33 Spirits consumption pc'!J6/'1.41 Alcohol consumption pc'!J6,"")</f>
        <v>0.6</v>
      </c>
      <c r="K6" s="84">
        <f>IFERROR('1.33 Spirits consumption pc'!K6/'1.41 Alcohol consumption pc'!K6,"")</f>
        <v>0.31858407079646017</v>
      </c>
      <c r="L6" s="84">
        <f>IFERROR('1.33 Spirits consumption pc'!L6/'1.41 Alcohol consumption pc'!L6,"")</f>
        <v>0.88888888888888895</v>
      </c>
      <c r="M6" s="84">
        <f>IFERROR('1.33 Spirits consumption pc'!M6/'1.41 Alcohol consumption pc'!M6,"")</f>
        <v>0.73832976445396148</v>
      </c>
      <c r="N6" s="84">
        <f>IFERROR('1.33 Spirits consumption pc'!N6/'1.41 Alcohol consumption pc'!N6,"")</f>
        <v>0.1730769230769231</v>
      </c>
      <c r="O6" s="84">
        <f>IFERROR('1.33 Spirits consumption pc'!O6/'1.41 Alcohol consumption pc'!O6,"")</f>
        <v>0.77963986450347655</v>
      </c>
      <c r="P6" s="84">
        <f>IFERROR('1.33 Spirits consumption pc'!P6/'1.41 Alcohol consumption pc'!P6,"")</f>
        <v>0.44276457883369336</v>
      </c>
      <c r="Q6" s="84">
        <f>IFERROR('1.33 Spirits consumption pc'!Q6/'1.41 Alcohol consumption pc'!Q6,"")</f>
        <v>0.74616884926163274</v>
      </c>
      <c r="R6" s="84">
        <f>IFERROR('1.33 Spirits consumption pc'!R6/'1.41 Alcohol consumption pc'!R6,"")</f>
        <v>0.75590551181102372</v>
      </c>
      <c r="S6" s="84">
        <f>IFERROR('1.33 Spirits consumption pc'!S6/'1.41 Alcohol consumption pc'!S6,"")</f>
        <v>8.3735909822866342E-2</v>
      </c>
      <c r="T6" s="84">
        <f>IFERROR('1.33 Spirits consumption pc'!T6/'1.41 Alcohol consumption pc'!T6,"")</f>
        <v>0.1193882585101135</v>
      </c>
      <c r="U6" s="84">
        <f>IFERROR('1.33 Spirits consumption pc'!U6/'1.41 Alcohol consumption pc'!U6,"")</f>
        <v>0.11730545876887338</v>
      </c>
      <c r="V6" s="84">
        <f>IFERROR('1.33 Spirits consumption pc'!V6/'1.41 Alcohol consumption pc'!V6,"")</f>
        <v>0.13157894736842105</v>
      </c>
      <c r="W6" s="84">
        <f>IFERROR('1.33 Spirits consumption pc'!W6/'1.41 Alcohol consumption pc'!W6,"")</f>
        <v>0.4830379370564411</v>
      </c>
      <c r="X6" s="84">
        <f>IFERROR('1.33 Spirits consumption pc'!X6/'1.41 Alcohol consumption pc'!X6,"")</f>
        <v>0.36309523809523803</v>
      </c>
      <c r="Y6" s="84">
        <f>IFERROR('1.33 Spirits consumption pc'!Y6/'1.41 Alcohol consumption pc'!Y6,"")</f>
        <v>0.17037037037037037</v>
      </c>
      <c r="Z6" s="84">
        <f>IFERROR('1.33 Spirits consumption pc'!Z6/'1.41 Alcohol consumption pc'!Z6,"")</f>
        <v>0.39534883720930236</v>
      </c>
      <c r="AA6" s="84">
        <f>IFERROR('1.33 Spirits consumption pc'!AA6/'1.41 Alcohol consumption pc'!AA6,"")</f>
        <v>0.16986301369863013</v>
      </c>
      <c r="AB6" s="84">
        <f>IFERROR('1.33 Spirits consumption pc'!AB6/'1.41 Alcohol consumption pc'!AB6,"")</f>
        <v>0.19197482297403617</v>
      </c>
      <c r="AC6" s="84">
        <f>IFERROR('1.33 Spirits consumption pc'!AC6/'1.41 Alcohol consumption pc'!AC6,"")</f>
        <v>0.4642857142857143</v>
      </c>
      <c r="AD6" s="84">
        <f>IFERROR('1.33 Spirits consumption pc'!AD6/'1.41 Alcohol consumption pc'!AD6,"")</f>
        <v>0.41935483870967738</v>
      </c>
      <c r="AE6" s="84">
        <f>IFERROR('1.33 Spirits consumption pc'!AE6/'1.41 Alcohol consumption pc'!AE6,"")</f>
        <v>0.29176755447941888</v>
      </c>
      <c r="AF6" s="84">
        <f>IFERROR('1.33 Spirits consumption pc'!AF6/'1.41 Alcohol consumption pc'!AF6,"")</f>
        <v>0.46666666666666667</v>
      </c>
      <c r="AG6" s="84">
        <f>IFERROR('1.33 Spirits consumption pc'!AG6/'1.41 Alcohol consumption pc'!AG6,"")</f>
        <v>0.36363636363636359</v>
      </c>
      <c r="AH6" s="84">
        <f>IFERROR('1.33 Spirits consumption pc'!AH6/'1.41 Alcohol consumption pc'!AH6,"")</f>
        <v>0.15</v>
      </c>
      <c r="AI6" s="84">
        <f>IFERROR('1.33 Spirits consumption pc'!AI6/'1.41 Alcohol consumption pc'!AI6,"")</f>
        <v>0.39757263699889661</v>
      </c>
      <c r="AJ6" s="84">
        <f>IFERROR('1.33 Spirits consumption pc'!AJ6/'1.41 Alcohol consumption pc'!AJ6,"")</f>
        <v>0.30916030534351147</v>
      </c>
      <c r="AK6" s="84">
        <f>IFERROR('1.33 Spirits consumption pc'!AK6/'1.41 Alcohol consumption pc'!AK6,"")</f>
        <v>0.60200083951308248</v>
      </c>
      <c r="AL6" s="84">
        <f>IFERROR('1.33 Spirits consumption pc'!AL6/'1.41 Alcohol consumption pc'!AL6,"")</f>
        <v>0.17718446601941748</v>
      </c>
      <c r="AM6" s="84">
        <f>IFERROR('1.33 Spirits consumption pc'!AM6/'1.41 Alcohol consumption pc'!AM6,"")</f>
        <v>0.30837004405286345</v>
      </c>
      <c r="AN6" s="84">
        <f>IFERROR('1.33 Spirits consumption pc'!AN6/'1.41 Alcohol consumption pc'!AN6,"")</f>
        <v>0.10476190476190478</v>
      </c>
      <c r="AO6" s="84">
        <f>IFERROR('1.33 Spirits consumption pc'!AO6/'1.41 Alcohol consumption pc'!AO6,"")</f>
        <v>0.49127676447264079</v>
      </c>
      <c r="AP6" s="84">
        <f>IFERROR('1.33 Spirits consumption pc'!AP6/'1.41 Alcohol consumption pc'!AP6,"")</f>
        <v>0.38711103253182455</v>
      </c>
      <c r="AQ6" s="84">
        <f>IFERROR('1.33 Spirits consumption pc'!AQ6/'1.41 Alcohol consumption pc'!AQ6,"")</f>
        <v>6.2308029837648098E-2</v>
      </c>
      <c r="AR6" s="84">
        <f>IFERROR('1.33 Spirits consumption pc'!AR6/'1.41 Alcohol consumption pc'!AR6,"")</f>
        <v>0.14925373134328357</v>
      </c>
      <c r="AS6" s="84">
        <f>IFERROR('1.33 Spirits consumption pc'!AS6/'1.41 Alcohol consumption pc'!AS6,"")</f>
        <v>0.53626557559977683</v>
      </c>
      <c r="AT6" s="84">
        <f>IFERROR('1.33 Spirits consumption pc'!AT6/'1.41 Alcohol consumption pc'!AT6,"")</f>
        <v>0.27114093959731539</v>
      </c>
      <c r="AU6" s="84">
        <f>IFERROR('1.33 Spirits consumption pc'!AU6/'1.41 Alcohol consumption pc'!AU6,"")</f>
        <v>0.36193712829226848</v>
      </c>
      <c r="AV6" s="84">
        <f>IFERROR('1.33 Spirits consumption pc'!AV6/'1.41 Alcohol consumption pc'!AV6,"")</f>
        <v>0.43902439024390244</v>
      </c>
      <c r="AW6" s="84">
        <f>IFERROR('1.33 Spirits consumption pc'!AW6/'1.41 Alcohol consumption pc'!AW6,"")</f>
        <v>0.47413793103448276</v>
      </c>
      <c r="AX6" s="84">
        <f>IFERROR('1.33 Spirits consumption pc'!AX6/'1.41 Alcohol consumption pc'!AX6,"")</f>
        <v>0.40145985401459855</v>
      </c>
      <c r="AY6" s="84">
        <f>IFERROR('1.33 Spirits consumption pc'!AY6/'1.41 Alcohol consumption pc'!AY6,"")</f>
        <v>0.62416107382550334</v>
      </c>
      <c r="AZ6" s="84">
        <f>IFERROR('1.33 Spirits consumption pc'!AZ6/'1.41 Alcohol consumption pc'!AZ6,"")</f>
        <v>0.21678321678321677</v>
      </c>
      <c r="BA6" s="84">
        <f>IFERROR('1.33 Spirits consumption pc'!BA6/'1.41 Alcohol consumption pc'!BA6,"")</f>
        <v>0.10741687979539642</v>
      </c>
      <c r="BB6" s="84">
        <f>IFERROR('1.33 Spirits consumption pc'!BB6/'1.41 Alcohol consumption pc'!BB6,"")</f>
        <v>0.13375796178343949</v>
      </c>
      <c r="BC6" s="84">
        <f>IFERROR('1.33 Spirits consumption pc'!BC6/'1.41 Alcohol consumption pc'!BC6,"")</f>
        <v>0.25297827610371409</v>
      </c>
      <c r="BD6" s="84">
        <f>IFERROR('1.33 Spirits consumption pc'!BD6/'1.41 Alcohol consumption pc'!BD6,"")</f>
        <v>0.19304119959237151</v>
      </c>
      <c r="BE6" s="84">
        <f>IFERROR('1.33 Spirits consumption pc'!BE6/'1.41 Alcohol consumption pc'!BE6,"")</f>
        <v>0.10588235294117647</v>
      </c>
      <c r="BF6" s="84">
        <f>IFERROR('1.33 Spirits consumption pc'!BF6/'1.41 Alcohol consumption pc'!BF6,"")</f>
        <v>3.6529680365296809E-2</v>
      </c>
      <c r="BG6" s="84">
        <f>IFERROR('1.33 Spirits consumption pc'!BG6/'1.41 Alcohol consumption pc'!BG6,"")</f>
        <v>0.21428571428571427</v>
      </c>
      <c r="BH6" s="84" t="str">
        <f>IFERROR('1.33 Spirits consumption pc'!BH6/'1.41 Alcohol consumption pc'!BH6,"")</f>
        <v/>
      </c>
      <c r="BI6" s="84">
        <f>IFERROR('1.33 Spirits consumption pc'!BI6/'1.41 Alcohol consumption pc'!BI6,"")</f>
        <v>0.4102564102564103</v>
      </c>
      <c r="BJ6" s="84">
        <f>IFERROR('1.33 Spirits consumption pc'!BJ6/'1.41 Alcohol consumption pc'!BJ6,"")</f>
        <v>0.17622950819672131</v>
      </c>
      <c r="BK6" s="84">
        <f>IFERROR('1.33 Spirits consumption pc'!BK6/'1.41 Alcohol consumption pc'!BK6,"")</f>
        <v>0.25</v>
      </c>
      <c r="BL6" s="84">
        <f>IFERROR('1.33 Spirits consumption pc'!BL6/'1.41 Alcohol consumption pc'!BL6,"")</f>
        <v>0.18471337579617836</v>
      </c>
      <c r="BM6" s="84" t="str">
        <f>IFERROR('1.33 Spirits consumption pc'!BM6/'1.41 Alcohol consumption pc'!BM6,"")</f>
        <v/>
      </c>
      <c r="BN6" s="84">
        <f>IFERROR('1.33 Spirits consumption pc'!BN6/'1.41 Alcohol consumption pc'!BN6,"")</f>
        <v>0.19579831932773109</v>
      </c>
      <c r="BO6" s="84">
        <f>IFERROR('1.33 Spirits consumption pc'!BO6/'1.41 Alcohol consumption pc'!BO6,"")</f>
        <v>7.4074074074074084E-2</v>
      </c>
      <c r="BP6" s="84">
        <f>IFERROR('1.33 Spirits consumption pc'!BP6/'1.41 Alcohol consumption pc'!BP6,"")</f>
        <v>0.5535714285714286</v>
      </c>
      <c r="BQ6" s="84">
        <f>IFERROR('1.33 Spirits consumption pc'!BQ6/'1.41 Alcohol consumption pc'!BQ6,"")</f>
        <v>0.27576391051016319</v>
      </c>
      <c r="BR6" s="84">
        <f>IFERROR('1.33 Spirits consumption pc'!BR6/'1.41 Alcohol consumption pc'!BR6,"")</f>
        <v>0.25373134328358204</v>
      </c>
      <c r="BS6" s="84">
        <f>IFERROR('1.33 Spirits consumption pc'!BS6/'1.41 Alcohol consumption pc'!BS6,"")</f>
        <v>0.27799284559219878</v>
      </c>
      <c r="BT6" s="84">
        <f>IFERROR('1.33 Spirits consumption pc'!BT6/'1.41 Alcohol consumption pc'!BT6,"")</f>
        <v>0.20262539585248748</v>
      </c>
      <c r="BU6" s="84">
        <f>IFERROR('1.33 Spirits consumption pc'!BU6/'1.41 Alcohol consumption pc'!BU6,"")</f>
        <v>0.12441314553990611</v>
      </c>
      <c r="BV6" s="84">
        <f>IFERROR('1.33 Spirits consumption pc'!BV6/'1.41 Alcohol consumption pc'!BV6,"")</f>
        <v>0.13141683778234087</v>
      </c>
      <c r="BW6" s="84">
        <f>IFERROR('1.33 Spirits consumption pc'!BW6/'1.41 Alcohol consumption pc'!BW6,"")</f>
        <v>0.1431297709923664</v>
      </c>
      <c r="BX6" s="84">
        <f>IFERROR('1.33 Spirits consumption pc'!BX6/'1.41 Alcohol consumption pc'!BX6,"")</f>
        <v>0.28770301624129929</v>
      </c>
      <c r="BY6" s="84">
        <f>IFERROR('1.33 Spirits consumption pc'!BY6/'1.41 Alcohol consumption pc'!BY6,"")</f>
        <v>0.24542813194325755</v>
      </c>
      <c r="BZ6" s="84">
        <f>IFERROR('1.33 Spirits consumption pc'!BZ6/'1.41 Alcohol consumption pc'!BZ6,"")</f>
        <v>0.21130920983226079</v>
      </c>
      <c r="CA6" s="84">
        <f>IFERROR('1.33 Spirits consumption pc'!CA6/'1.41 Alcohol consumption pc'!CA6,"")</f>
        <v>0.23615819209039549</v>
      </c>
      <c r="CB6" s="84">
        <f>IFERROR('1.33 Spirits consumption pc'!CB6/'1.41 Alcohol consumption pc'!CB6,"")</f>
        <v>0.17289719626168226</v>
      </c>
      <c r="CC6" s="84">
        <f>IFERROR('1.33 Spirits consumption pc'!CC6/'1.41 Alcohol consumption pc'!CC6,"")</f>
        <v>0.13188548864758143</v>
      </c>
      <c r="CD6" s="84">
        <f>IFERROR('1.33 Spirits consumption pc'!CD6/'1.41 Alcohol consumption pc'!CD6,"")</f>
        <v>0.20106626047220105</v>
      </c>
      <c r="CE6" s="84">
        <f>IFERROR('1.33 Spirits consumption pc'!CE6/'1.41 Alcohol consumption pc'!CE6,"")</f>
        <v>0.20746887966804983</v>
      </c>
      <c r="CF6" s="84">
        <f>IFERROR('1.33 Spirits consumption pc'!CF6/'1.41 Alcohol consumption pc'!CF6,"")</f>
        <v>8.4181313598519894E-2</v>
      </c>
      <c r="CG6" s="84">
        <f>IFERROR('1.33 Spirits consumption pc'!CG6/'1.41 Alcohol consumption pc'!CG6,"")</f>
        <v>0.27138849929873771</v>
      </c>
      <c r="CH6" s="84">
        <f>IFERROR('1.33 Spirits consumption pc'!CH6/'1.41 Alcohol consumption pc'!CH6,"")</f>
        <v>0.18269230769230768</v>
      </c>
      <c r="CI6" s="84">
        <f>IFERROR('1.33 Spirits consumption pc'!CI6/'1.41 Alcohol consumption pc'!CI6,"")</f>
        <v>0.11999999999999998</v>
      </c>
      <c r="CJ6" s="84">
        <f>IFERROR('1.33 Spirits consumption pc'!CJ6/'1.41 Alcohol consumption pc'!CJ6,"")</f>
        <v>0.35648148148148145</v>
      </c>
      <c r="CK6" s="84">
        <f>IFERROR('1.33 Spirits consumption pc'!CK6/'1.41 Alcohol consumption pc'!CK6,"")</f>
        <v>0.19393730623492939</v>
      </c>
      <c r="CL6" s="84">
        <f>IFERROR('1.33 Spirits consumption pc'!CL6/'1.41 Alcohol consumption pc'!CL6,"")</f>
        <v>0.11538461538461521</v>
      </c>
      <c r="CM6" s="84">
        <f>IFERROR('1.33 Spirits consumption pc'!CM6/'1.41 Alcohol consumption pc'!CM6,"")</f>
        <v>0.19402985074627052</v>
      </c>
      <c r="CN6" s="84">
        <f>IFERROR('1.33 Spirits consumption pc'!CN6/'1.41 Alcohol consumption pc'!CN6,"")</f>
        <v>0.53162236480293246</v>
      </c>
      <c r="CO6" s="84">
        <f>IFERROR('1.33 Spirits consumption pc'!CO6/'1.41 Alcohol consumption pc'!CO6,"")</f>
        <v>0.19553253480090643</v>
      </c>
      <c r="CP6" s="84">
        <f>IFERROR('1.33 Spirits consumption pc'!CP6/'1.41 Alcohol consumption pc'!CP6,"")</f>
        <v>0.64342629482071645</v>
      </c>
      <c r="CR6" s="89">
        <f t="shared" si="0"/>
        <v>0.66808094507921723</v>
      </c>
      <c r="CU6">
        <v>0.66808094507921723</v>
      </c>
    </row>
    <row r="7" spans="1:99" x14ac:dyDescent="0.25">
      <c r="A7" s="1" t="s">
        <v>28</v>
      </c>
      <c r="B7" s="84">
        <f>IFERROR('1.33 Spirits consumption pc'!B7/'1.41 Alcohol consumption pc'!B7,"")</f>
        <v>0.39074999050919523</v>
      </c>
      <c r="C7" s="84">
        <f>IFERROR('1.33 Spirits consumption pc'!C7/'1.41 Alcohol consumption pc'!C7,"")</f>
        <v>0.54924279117827501</v>
      </c>
      <c r="D7" s="84">
        <f>IFERROR('1.33 Spirits consumption pc'!D7/'1.41 Alcohol consumption pc'!D7,"")</f>
        <v>0.68831168831168832</v>
      </c>
      <c r="E7" s="84">
        <f>IFERROR('1.33 Spirits consumption pc'!E7/'1.41 Alcohol consumption pc'!E7,"")</f>
        <v>0.44483287335173261</v>
      </c>
      <c r="F7" s="84">
        <f>IFERROR('1.33 Spirits consumption pc'!F7/'1.41 Alcohol consumption pc'!F7,"")</f>
        <v>0.14285714285714285</v>
      </c>
      <c r="G7" s="84">
        <f>IFERROR('1.33 Spirits consumption pc'!G7/'1.41 Alcohol consumption pc'!G7,"")</f>
        <v>0.91775923718712749</v>
      </c>
      <c r="H7" s="84">
        <f>IFERROR('1.33 Spirits consumption pc'!H7/'1.41 Alcohol consumption pc'!H7,"")</f>
        <v>0.17117117117117117</v>
      </c>
      <c r="I7" s="84">
        <f>IFERROR('1.33 Spirits consumption pc'!I7/'1.41 Alcohol consumption pc'!I7,"")</f>
        <v>0.49498720136518776</v>
      </c>
      <c r="J7" s="84">
        <f>IFERROR('1.33 Spirits consumption pc'!J7/'1.41 Alcohol consumption pc'!J7,"")</f>
        <v>0.55600000000000005</v>
      </c>
      <c r="K7" s="84">
        <f>IFERROR('1.33 Spirits consumption pc'!K7/'1.41 Alcohol consumption pc'!K7,"")</f>
        <v>0.3454545454545454</v>
      </c>
      <c r="L7" s="84">
        <f>IFERROR('1.33 Spirits consumption pc'!L7/'1.41 Alcohol consumption pc'!L7,"")</f>
        <v>0.89655172413793105</v>
      </c>
      <c r="M7" s="84">
        <f>IFERROR('1.33 Spirits consumption pc'!M7/'1.41 Alcohol consumption pc'!M7,"")</f>
        <v>0.72274275979557079</v>
      </c>
      <c r="N7" s="84">
        <f>IFERROR('1.33 Spirits consumption pc'!N7/'1.41 Alcohol consumption pc'!N7,"")</f>
        <v>0.16363636363636364</v>
      </c>
      <c r="O7" s="84">
        <f>IFERROR('1.33 Spirits consumption pc'!O7/'1.41 Alcohol consumption pc'!O7,"")</f>
        <v>0.78192922579486257</v>
      </c>
      <c r="P7" s="84">
        <f>IFERROR('1.33 Spirits consumption pc'!P7/'1.41 Alcohol consumption pc'!P7,"")</f>
        <v>0.43697478991596639</v>
      </c>
      <c r="Q7" s="84">
        <f>IFERROR('1.33 Spirits consumption pc'!Q7/'1.41 Alcohol consumption pc'!Q7,"")</f>
        <v>0.74583451002541656</v>
      </c>
      <c r="R7" s="84">
        <f>IFERROR('1.33 Spirits consumption pc'!R7/'1.41 Alcohol consumption pc'!R7,"")</f>
        <v>0.76865671641791056</v>
      </c>
      <c r="S7" s="84">
        <f>IFERROR('1.33 Spirits consumption pc'!S7/'1.41 Alcohol consumption pc'!S7,"")</f>
        <v>7.9320113314447591E-2</v>
      </c>
      <c r="T7" s="84">
        <f>IFERROR('1.33 Spirits consumption pc'!T7/'1.41 Alcohol consumption pc'!T7,"")</f>
        <v>0.11827435773145904</v>
      </c>
      <c r="U7" s="84">
        <f>IFERROR('1.33 Spirits consumption pc'!U7/'1.41 Alcohol consumption pc'!U7,"")</f>
        <v>0.11643835616438356</v>
      </c>
      <c r="V7" s="84">
        <f>IFERROR('1.33 Spirits consumption pc'!V7/'1.41 Alcohol consumption pc'!V7,"")</f>
        <v>0.12903225806451613</v>
      </c>
      <c r="W7" s="84">
        <f>IFERROR('1.33 Spirits consumption pc'!W7/'1.41 Alcohol consumption pc'!W7,"")</f>
        <v>0.47282201363360582</v>
      </c>
      <c r="X7" s="84">
        <f>IFERROR('1.33 Spirits consumption pc'!X7/'1.41 Alcohol consumption pc'!X7,"")</f>
        <v>0.39976958525345624</v>
      </c>
      <c r="Y7" s="84">
        <f>IFERROR('1.33 Spirits consumption pc'!Y7/'1.41 Alcohol consumption pc'!Y7,"")</f>
        <v>0.16428571428571428</v>
      </c>
      <c r="Z7" s="84">
        <f>IFERROR('1.33 Spirits consumption pc'!Z7/'1.41 Alcohol consumption pc'!Z7,"")</f>
        <v>0.39085239085239082</v>
      </c>
      <c r="AA7" s="84">
        <f>IFERROR('1.33 Spirits consumption pc'!AA7/'1.41 Alcohol consumption pc'!AA7,"")</f>
        <v>0.16713091922005571</v>
      </c>
      <c r="AB7" s="84">
        <f>IFERROR('1.33 Spirits consumption pc'!AB7/'1.41 Alcohol consumption pc'!AB7,"")</f>
        <v>0.19859813084112149</v>
      </c>
      <c r="AC7" s="84">
        <f>IFERROR('1.33 Spirits consumption pc'!AC7/'1.41 Alcohol consumption pc'!AC7,"")</f>
        <v>0.47468354430379744</v>
      </c>
      <c r="AD7" s="84">
        <f>IFERROR('1.33 Spirits consumption pc'!AD7/'1.41 Alcohol consumption pc'!AD7,"")</f>
        <v>0.41414141414141414</v>
      </c>
      <c r="AE7" s="84">
        <f>IFERROR('1.33 Spirits consumption pc'!AE7/'1.41 Alcohol consumption pc'!AE7,"")</f>
        <v>0.26092089728453366</v>
      </c>
      <c r="AF7" s="84">
        <f>IFERROR('1.33 Spirits consumption pc'!AF7/'1.41 Alcohol consumption pc'!AF7,"")</f>
        <v>0.49756097560975615</v>
      </c>
      <c r="AG7" s="84">
        <f>IFERROR('1.33 Spirits consumption pc'!AG7/'1.41 Alcohol consumption pc'!AG7,"")</f>
        <v>0.36740331491712708</v>
      </c>
      <c r="AH7" s="84">
        <f>IFERROR('1.33 Spirits consumption pc'!AH7/'1.41 Alcohol consumption pc'!AH7,"")</f>
        <v>0.14285714285714288</v>
      </c>
      <c r="AI7" s="84">
        <f>IFERROR('1.33 Spirits consumption pc'!AI7/'1.41 Alcohol consumption pc'!AI7,"")</f>
        <v>0.37785016286644951</v>
      </c>
      <c r="AJ7" s="84">
        <f>IFERROR('1.33 Spirits consumption pc'!AJ7/'1.41 Alcohol consumption pc'!AJ7,"")</f>
        <v>0.26374442793462111</v>
      </c>
      <c r="AK7" s="84">
        <f>IFERROR('1.33 Spirits consumption pc'!AK7/'1.41 Alcohol consumption pc'!AK7,"")</f>
        <v>0.58100289296046281</v>
      </c>
      <c r="AL7" s="84">
        <f>IFERROR('1.33 Spirits consumption pc'!AL7/'1.41 Alcohol consumption pc'!AL7,"")</f>
        <v>0.16904761904761906</v>
      </c>
      <c r="AM7" s="84">
        <f>IFERROR('1.33 Spirits consumption pc'!AM7/'1.41 Alcohol consumption pc'!AM7,"")</f>
        <v>0.3066666666666667</v>
      </c>
      <c r="AN7" s="84">
        <f>IFERROR('1.33 Spirits consumption pc'!AN7/'1.41 Alcohol consumption pc'!AN7,"")</f>
        <v>0.10096153846153845</v>
      </c>
      <c r="AO7" s="84">
        <f>IFERROR('1.33 Spirits consumption pc'!AO7/'1.41 Alcohol consumption pc'!AO7,"")</f>
        <v>0.53133858267716527</v>
      </c>
      <c r="AP7" s="84">
        <f>IFERROR('1.33 Spirits consumption pc'!AP7/'1.41 Alcohol consumption pc'!AP7,"")</f>
        <v>0.37733520575343632</v>
      </c>
      <c r="AQ7" s="84">
        <f>IFERROR('1.33 Spirits consumption pc'!AQ7/'1.41 Alcohol consumption pc'!AQ7,"")</f>
        <v>6.6295979469632157E-2</v>
      </c>
      <c r="AR7" s="84">
        <f>IFERROR('1.33 Spirits consumption pc'!AR7/'1.41 Alcohol consumption pc'!AR7,"")</f>
        <v>0.13907284768211919</v>
      </c>
      <c r="AS7" s="84">
        <f>IFERROR('1.33 Spirits consumption pc'!AS7/'1.41 Alcohol consumption pc'!AS7,"")</f>
        <v>0.52009799473731966</v>
      </c>
      <c r="AT7" s="84">
        <f>IFERROR('1.33 Spirits consumption pc'!AT7/'1.41 Alcohol consumption pc'!AT7,"")</f>
        <v>0.27163781624500666</v>
      </c>
      <c r="AU7" s="84">
        <f>IFERROR('1.33 Spirits consumption pc'!AU7/'1.41 Alcohol consumption pc'!AU7,"")</f>
        <v>0.34016393442622944</v>
      </c>
      <c r="AV7" s="84">
        <f>IFERROR('1.33 Spirits consumption pc'!AV7/'1.41 Alcohol consumption pc'!AV7,"")</f>
        <v>0.42063492063492064</v>
      </c>
      <c r="AW7" s="84">
        <f>IFERROR('1.33 Spirits consumption pc'!AW7/'1.41 Alcohol consumption pc'!AW7,"")</f>
        <v>0.42676767676767674</v>
      </c>
      <c r="AX7" s="84">
        <f>IFERROR('1.33 Spirits consumption pc'!AX7/'1.41 Alcohol consumption pc'!AX7,"")</f>
        <v>0.38225255972696243</v>
      </c>
      <c r="AY7" s="84">
        <f>IFERROR('1.33 Spirits consumption pc'!AY7/'1.41 Alcohol consumption pc'!AY7,"")</f>
        <v>0.61333333333333329</v>
      </c>
      <c r="AZ7" s="84">
        <f>IFERROR('1.33 Spirits consumption pc'!AZ7/'1.41 Alcohol consumption pc'!AZ7,"")</f>
        <v>0.22872200263504611</v>
      </c>
      <c r="BA7" s="84">
        <f>IFERROR('1.33 Spirits consumption pc'!BA7/'1.41 Alcohol consumption pc'!BA7,"")</f>
        <v>9.5768374164810696E-2</v>
      </c>
      <c r="BB7" s="84">
        <f>IFERROR('1.33 Spirits consumption pc'!BB7/'1.41 Alcohol consumption pc'!BB7,"")</f>
        <v>0.13333333333333333</v>
      </c>
      <c r="BC7" s="84">
        <f>IFERROR('1.33 Spirits consumption pc'!BC7/'1.41 Alcohol consumption pc'!BC7,"")</f>
        <v>0.25636007827788648</v>
      </c>
      <c r="BD7" s="84">
        <f>IFERROR('1.33 Spirits consumption pc'!BD7/'1.41 Alcohol consumption pc'!BD7,"")</f>
        <v>0.19436539556061469</v>
      </c>
      <c r="BE7" s="84">
        <f>IFERROR('1.33 Spirits consumption pc'!BE7/'1.41 Alcohol consumption pc'!BE7,"")</f>
        <v>9.0909090909090912E-2</v>
      </c>
      <c r="BF7" s="84">
        <f>IFERROR('1.33 Spirits consumption pc'!BF7/'1.41 Alcohol consumption pc'!BF7,"")</f>
        <v>3.8461538461538457E-2</v>
      </c>
      <c r="BG7" s="84">
        <f>IFERROR('1.33 Spirits consumption pc'!BG7/'1.41 Alcohol consumption pc'!BG7,"")</f>
        <v>0.22222222222222218</v>
      </c>
      <c r="BH7" s="84" t="str">
        <f>IFERROR('1.33 Spirits consumption pc'!BH7/'1.41 Alcohol consumption pc'!BH7,"")</f>
        <v/>
      </c>
      <c r="BI7" s="84">
        <f>IFERROR('1.33 Spirits consumption pc'!BI7/'1.41 Alcohol consumption pc'!BI7,"")</f>
        <v>0.39759036144578319</v>
      </c>
      <c r="BJ7" s="84">
        <f>IFERROR('1.33 Spirits consumption pc'!BJ7/'1.41 Alcohol consumption pc'!BJ7,"")</f>
        <v>0.1640625</v>
      </c>
      <c r="BK7" s="84">
        <f>IFERROR('1.33 Spirits consumption pc'!BK7/'1.41 Alcohol consumption pc'!BK7,"")</f>
        <v>0.24409448818897639</v>
      </c>
      <c r="BL7" s="84">
        <f>IFERROR('1.33 Spirits consumption pc'!BL7/'1.41 Alcohol consumption pc'!BL7,"")</f>
        <v>0.20267260579064583</v>
      </c>
      <c r="BM7" s="84" t="str">
        <f>IFERROR('1.33 Spirits consumption pc'!BM7/'1.41 Alcohol consumption pc'!BM7,"")</f>
        <v/>
      </c>
      <c r="BN7" s="84">
        <f>IFERROR('1.33 Spirits consumption pc'!BN7/'1.41 Alcohol consumption pc'!BN7,"")</f>
        <v>0.19851729818780889</v>
      </c>
      <c r="BO7" s="84">
        <f>IFERROR('1.33 Spirits consumption pc'!BO7/'1.41 Alcohol consumption pc'!BO7,"")</f>
        <v>8.1395348837209308E-2</v>
      </c>
      <c r="BP7" s="84">
        <f>IFERROR('1.33 Spirits consumption pc'!BP7/'1.41 Alcohol consumption pc'!BP7,"")</f>
        <v>0.5625</v>
      </c>
      <c r="BQ7" s="84">
        <f>IFERROR('1.33 Spirits consumption pc'!BQ7/'1.41 Alcohol consumption pc'!BQ7,"")</f>
        <v>0.27981731951519406</v>
      </c>
      <c r="BR7" s="84">
        <f>IFERROR('1.33 Spirits consumption pc'!BR7/'1.41 Alcohol consumption pc'!BR7,"")</f>
        <v>0.25708884688090738</v>
      </c>
      <c r="BS7" s="84">
        <f>IFERROR('1.33 Spirits consumption pc'!BS7/'1.41 Alcohol consumption pc'!BS7,"")</f>
        <v>0.28213196495134824</v>
      </c>
      <c r="BT7" s="84">
        <f>IFERROR('1.33 Spirits consumption pc'!BT7/'1.41 Alcohol consumption pc'!BT7,"")</f>
        <v>0.20309180722274831</v>
      </c>
      <c r="BU7" s="84">
        <f>IFERROR('1.33 Spirits consumption pc'!BU7/'1.41 Alcohol consumption pc'!BU7,"")</f>
        <v>0.12356979405034323</v>
      </c>
      <c r="BV7" s="84">
        <f>IFERROR('1.33 Spirits consumption pc'!BV7/'1.41 Alcohol consumption pc'!BV7,"")</f>
        <v>0.1327885597548519</v>
      </c>
      <c r="BW7" s="84">
        <f>IFERROR('1.33 Spirits consumption pc'!BW7/'1.41 Alcohol consumption pc'!BW7,"")</f>
        <v>0.14872798434442272</v>
      </c>
      <c r="BX7" s="84">
        <f>IFERROR('1.33 Spirits consumption pc'!BX7/'1.41 Alcohol consumption pc'!BX7,"")</f>
        <v>0.28863636363636358</v>
      </c>
      <c r="BY7" s="84">
        <f>IFERROR('1.33 Spirits consumption pc'!BY7/'1.41 Alcohol consumption pc'!BY7,"")</f>
        <v>0.24913194444444442</v>
      </c>
      <c r="BZ7" s="84">
        <f>IFERROR('1.33 Spirits consumption pc'!BZ7/'1.41 Alcohol consumption pc'!BZ7,"")</f>
        <v>0.21058786010417774</v>
      </c>
      <c r="CA7" s="84">
        <f>IFERROR('1.33 Spirits consumption pc'!CA7/'1.41 Alcohol consumption pc'!CA7,"")</f>
        <v>0.24027459954233407</v>
      </c>
      <c r="CB7" s="84">
        <f>IFERROR('1.33 Spirits consumption pc'!CB7/'1.41 Alcohol consumption pc'!CB7,"")</f>
        <v>0.17889908256880735</v>
      </c>
      <c r="CC7" s="84">
        <f>IFERROR('1.33 Spirits consumption pc'!CC7/'1.41 Alcohol consumption pc'!CC7,"")</f>
        <v>0.13105356789879424</v>
      </c>
      <c r="CD7" s="84">
        <f>IFERROR('1.33 Spirits consumption pc'!CD7/'1.41 Alcohol consumption pc'!CD7,"")</f>
        <v>0.1916030534351145</v>
      </c>
      <c r="CE7" s="84">
        <f>IFERROR('1.33 Spirits consumption pc'!CE7/'1.41 Alcohol consumption pc'!CE7,"")</f>
        <v>0.20564516129032256</v>
      </c>
      <c r="CF7" s="84">
        <f>IFERROR('1.33 Spirits consumption pc'!CF7/'1.41 Alcohol consumption pc'!CF7,"")</f>
        <v>8.55813953488372E-2</v>
      </c>
      <c r="CG7" s="84">
        <f>IFERROR('1.33 Spirits consumption pc'!CG7/'1.41 Alcohol consumption pc'!CG7,"")</f>
        <v>0.27043437645959828</v>
      </c>
      <c r="CH7" s="84">
        <f>IFERROR('1.33 Spirits consumption pc'!CH7/'1.41 Alcohol consumption pc'!CH7,"")</f>
        <v>0.17904761904761907</v>
      </c>
      <c r="CI7" s="84">
        <f>IFERROR('1.33 Spirits consumption pc'!CI7/'1.41 Alcohol consumption pc'!CI7,"")</f>
        <v>0.12460567823343849</v>
      </c>
      <c r="CJ7" s="84">
        <f>IFERROR('1.33 Spirits consumption pc'!CJ7/'1.41 Alcohol consumption pc'!CJ7,"")</f>
        <v>0.33575581395348836</v>
      </c>
      <c r="CK7" s="84">
        <f>IFERROR('1.33 Spirits consumption pc'!CK7/'1.41 Alcohol consumption pc'!CK7,"")</f>
        <v>0.19773817683344755</v>
      </c>
      <c r="CL7" s="84">
        <f>IFERROR('1.33 Spirits consumption pc'!CL7/'1.41 Alcohol consumption pc'!CL7,"")</f>
        <v>0.12781954887218411</v>
      </c>
      <c r="CM7" s="84">
        <f>IFERROR('1.33 Spirits consumption pc'!CM7/'1.41 Alcohol consumption pc'!CM7,"")</f>
        <v>0.15750915750915387</v>
      </c>
      <c r="CN7" s="84">
        <f>IFERROR('1.33 Spirits consumption pc'!CN7/'1.41 Alcohol consumption pc'!CN7,"")</f>
        <v>0.52925292529252865</v>
      </c>
      <c r="CO7" s="84">
        <f>IFERROR('1.33 Spirits consumption pc'!CO7/'1.41 Alcohol consumption pc'!CO7,"")</f>
        <v>0.19348778960551039</v>
      </c>
      <c r="CP7" s="84">
        <f>IFERROR('1.33 Spirits consumption pc'!CP7/'1.41 Alcohol consumption pc'!CP7,"")</f>
        <v>0.64421252371916504</v>
      </c>
      <c r="CR7" s="89">
        <f t="shared" si="0"/>
        <v>0.67141312421194843</v>
      </c>
      <c r="CU7">
        <v>0.67141312421194843</v>
      </c>
    </row>
    <row r="8" spans="1:99" x14ac:dyDescent="0.25">
      <c r="A8" s="1" t="s">
        <v>29</v>
      </c>
      <c r="B8" s="84">
        <f>IFERROR('1.33 Spirits consumption pc'!B8/'1.41 Alcohol consumption pc'!B8,"")</f>
        <v>0.38188688380513325</v>
      </c>
      <c r="C8" s="84">
        <f>IFERROR('1.33 Spirits consumption pc'!C8/'1.41 Alcohol consumption pc'!C8,"")</f>
        <v>0.53168555175638998</v>
      </c>
      <c r="D8" s="84">
        <f>IFERROR('1.33 Spirits consumption pc'!D8/'1.41 Alcohol consumption pc'!D8,"")</f>
        <v>0.68181818181818177</v>
      </c>
      <c r="E8" s="84">
        <f>IFERROR('1.33 Spirits consumption pc'!E8/'1.41 Alcohol consumption pc'!E8,"")</f>
        <v>0.41489025964710952</v>
      </c>
      <c r="F8" s="84">
        <f>IFERROR('1.33 Spirits consumption pc'!F8/'1.41 Alcohol consumption pc'!F8,"")</f>
        <v>0.15238095238095237</v>
      </c>
      <c r="G8" s="84">
        <f>IFERROR('1.33 Spirits consumption pc'!G8/'1.41 Alcohol consumption pc'!G8,"")</f>
        <v>0.90811583839828391</v>
      </c>
      <c r="H8" s="84">
        <f>IFERROR('1.33 Spirits consumption pc'!H8/'1.41 Alcohol consumption pc'!H8,"")</f>
        <v>0.15652173913043479</v>
      </c>
      <c r="I8" s="84">
        <f>IFERROR('1.33 Spirits consumption pc'!I8/'1.41 Alcohol consumption pc'!I8,"")</f>
        <v>0.50208667736757628</v>
      </c>
      <c r="J8" s="84">
        <f>IFERROR('1.33 Spirits consumption pc'!J8/'1.41 Alcohol consumption pc'!J8,"")</f>
        <v>0.51115241635687736</v>
      </c>
      <c r="K8" s="84">
        <f>IFERROR('1.33 Spirits consumption pc'!K8/'1.41 Alcohol consumption pc'!K8,"")</f>
        <v>0.3571428571428571</v>
      </c>
      <c r="L8" s="84">
        <f>IFERROR('1.33 Spirits consumption pc'!L8/'1.41 Alcohol consumption pc'!L8,"")</f>
        <v>0.9</v>
      </c>
      <c r="M8" s="84">
        <f>IFERROR('1.33 Spirits consumption pc'!M8/'1.41 Alcohol consumption pc'!M8,"")</f>
        <v>0.72286744092911503</v>
      </c>
      <c r="N8" s="84">
        <f>IFERROR('1.33 Spirits consumption pc'!N8/'1.41 Alcohol consumption pc'!N8,"")</f>
        <v>0.17241379310344826</v>
      </c>
      <c r="O8" s="84">
        <f>IFERROR('1.33 Spirits consumption pc'!O8/'1.41 Alcohol consumption pc'!O8,"")</f>
        <v>0.78276103714085499</v>
      </c>
      <c r="P8" s="84">
        <f>IFERROR('1.33 Spirits consumption pc'!P8/'1.41 Alcohol consumption pc'!P8,"")</f>
        <v>0.44466800804828971</v>
      </c>
      <c r="Q8" s="84">
        <f>IFERROR('1.33 Spirits consumption pc'!Q8/'1.41 Alcohol consumption pc'!Q8,"")</f>
        <v>0.71509167842031018</v>
      </c>
      <c r="R8" s="84">
        <f>IFERROR('1.33 Spirits consumption pc'!R8/'1.41 Alcohol consumption pc'!R8,"")</f>
        <v>0.78350515463917525</v>
      </c>
      <c r="S8" s="84">
        <f>IFERROR('1.33 Spirits consumption pc'!S8/'1.41 Alcohol consumption pc'!S8,"")</f>
        <v>7.8913324708926258E-2</v>
      </c>
      <c r="T8" s="84">
        <f>IFERROR('1.33 Spirits consumption pc'!T8/'1.41 Alcohol consumption pc'!T8,"")</f>
        <v>0.12030798845043313</v>
      </c>
      <c r="U8" s="84">
        <f>IFERROR('1.33 Spirits consumption pc'!U8/'1.41 Alcohol consumption pc'!U8,"")</f>
        <v>0.11904761904761905</v>
      </c>
      <c r="V8" s="84">
        <f>IFERROR('1.33 Spirits consumption pc'!V8/'1.41 Alcohol consumption pc'!V8,"")</f>
        <v>0.12779552715654952</v>
      </c>
      <c r="W8" s="84">
        <f>IFERROR('1.33 Spirits consumption pc'!W8/'1.41 Alcohol consumption pc'!W8,"")</f>
        <v>0.45446924447238807</v>
      </c>
      <c r="X8" s="84">
        <f>IFERROR('1.33 Spirits consumption pc'!X8/'1.41 Alcohol consumption pc'!X8,"")</f>
        <v>0.43951612903225812</v>
      </c>
      <c r="Y8" s="84">
        <f>IFERROR('1.33 Spirits consumption pc'!Y8/'1.41 Alcohol consumption pc'!Y8,"")</f>
        <v>0.1586206896551724</v>
      </c>
      <c r="Z8" s="84">
        <f>IFERROR('1.33 Spirits consumption pc'!Z8/'1.41 Alcohol consumption pc'!Z8,"")</f>
        <v>0.37600000000000006</v>
      </c>
      <c r="AA8" s="84">
        <f>IFERROR('1.33 Spirits consumption pc'!AA8/'1.41 Alcohol consumption pc'!AA8,"")</f>
        <v>0.16997167138810199</v>
      </c>
      <c r="AB8" s="84">
        <f>IFERROR('1.33 Spirits consumption pc'!AB8/'1.41 Alcohol consumption pc'!AB8,"")</f>
        <v>0.20858895705521471</v>
      </c>
      <c r="AC8" s="84">
        <f>IFERROR('1.33 Spirits consumption pc'!AC8/'1.41 Alcohol consumption pc'!AC8,"")</f>
        <v>0.47590361445783136</v>
      </c>
      <c r="AD8" s="84">
        <f>IFERROR('1.33 Spirits consumption pc'!AD8/'1.41 Alcohol consumption pc'!AD8,"")</f>
        <v>0.39449541284403672</v>
      </c>
      <c r="AE8" s="84">
        <f>IFERROR('1.33 Spirits consumption pc'!AE8/'1.41 Alcohol consumption pc'!AE8,"")</f>
        <v>0.24885321100917432</v>
      </c>
      <c r="AF8" s="84">
        <f>IFERROR('1.33 Spirits consumption pc'!AF8/'1.41 Alcohol consumption pc'!AF8,"")</f>
        <v>0.51583710407239824</v>
      </c>
      <c r="AG8" s="84">
        <f>IFERROR('1.33 Spirits consumption pc'!AG8/'1.41 Alcohol consumption pc'!AG8,"")</f>
        <v>0.39348370927318294</v>
      </c>
      <c r="AH8" s="84">
        <f>IFERROR('1.33 Spirits consumption pc'!AH8/'1.41 Alcohol consumption pc'!AH8,"")</f>
        <v>0.13432835820895522</v>
      </c>
      <c r="AI8" s="84">
        <f>IFERROR('1.33 Spirits consumption pc'!AI8/'1.41 Alcohol consumption pc'!AI8,"")</f>
        <v>0.36872652782519633</v>
      </c>
      <c r="AJ8" s="84">
        <f>IFERROR('1.33 Spirits consumption pc'!AJ8/'1.41 Alcohol consumption pc'!AJ8,"")</f>
        <v>0.20867768595041322</v>
      </c>
      <c r="AK8" s="84">
        <f>IFERROR('1.33 Spirits consumption pc'!AK8/'1.41 Alcohol consumption pc'!AK8,"")</f>
        <v>0.56468398924805285</v>
      </c>
      <c r="AL8" s="84">
        <f>IFERROR('1.33 Spirits consumption pc'!AL8/'1.41 Alcohol consumption pc'!AL8,"")</f>
        <v>0.16550116550116553</v>
      </c>
      <c r="AM8" s="84">
        <f>IFERROR('1.33 Spirits consumption pc'!AM8/'1.41 Alcohol consumption pc'!AM8,"")</f>
        <v>0.32207207207207211</v>
      </c>
      <c r="AN8" s="84">
        <f>IFERROR('1.33 Spirits consumption pc'!AN8/'1.41 Alcohol consumption pc'!AN8,"")</f>
        <v>0.10294117647058824</v>
      </c>
      <c r="AO8" s="84">
        <f>IFERROR('1.33 Spirits consumption pc'!AO8/'1.41 Alcohol consumption pc'!AO8,"")</f>
        <v>0.48030769230769232</v>
      </c>
      <c r="AP8" s="84">
        <f>IFERROR('1.33 Spirits consumption pc'!AP8/'1.41 Alcohol consumption pc'!AP8,"")</f>
        <v>0.35829497864576854</v>
      </c>
      <c r="AQ8" s="84">
        <f>IFERROR('1.33 Spirits consumption pc'!AQ8/'1.41 Alcohol consumption pc'!AQ8,"")</f>
        <v>6.843177189409369E-2</v>
      </c>
      <c r="AR8" s="84">
        <f>IFERROR('1.33 Spirits consumption pc'!AR8/'1.41 Alcohol consumption pc'!AR8,"")</f>
        <v>0.13372093023255816</v>
      </c>
      <c r="AS8" s="84">
        <f>IFERROR('1.33 Spirits consumption pc'!AS8/'1.41 Alcohol consumption pc'!AS8,"")</f>
        <v>0.4935804701627487</v>
      </c>
      <c r="AT8" s="84">
        <f>IFERROR('1.33 Spirits consumption pc'!AT8/'1.41 Alcohol consumption pc'!AT8,"")</f>
        <v>0.26086956521739135</v>
      </c>
      <c r="AU8" s="84">
        <f>IFERROR('1.33 Spirits consumption pc'!AU8/'1.41 Alcohol consumption pc'!AU8,"")</f>
        <v>0.31697819314641745</v>
      </c>
      <c r="AV8" s="84">
        <f>IFERROR('1.33 Spirits consumption pc'!AV8/'1.41 Alcohol consumption pc'!AV8,"")</f>
        <v>0.39999999999999997</v>
      </c>
      <c r="AW8" s="84">
        <f>IFERROR('1.33 Spirits consumption pc'!AW8/'1.41 Alcohol consumption pc'!AW8,"")</f>
        <v>0.42647058823529416</v>
      </c>
      <c r="AX8" s="84">
        <f>IFERROR('1.33 Spirits consumption pc'!AX8/'1.41 Alcohol consumption pc'!AX8,"")</f>
        <v>0.37620578778135055</v>
      </c>
      <c r="AY8" s="84">
        <f>IFERROR('1.33 Spirits consumption pc'!AY8/'1.41 Alcohol consumption pc'!AY8,"")</f>
        <v>0.53333333333333333</v>
      </c>
      <c r="AZ8" s="84">
        <f>IFERROR('1.33 Spirits consumption pc'!AZ8/'1.41 Alcohol consumption pc'!AZ8,"")</f>
        <v>0.2200860106248419</v>
      </c>
      <c r="BA8" s="84">
        <f>IFERROR('1.33 Spirits consumption pc'!BA8/'1.41 Alcohol consumption pc'!BA8,"")</f>
        <v>9.0543259557344075E-2</v>
      </c>
      <c r="BB8" s="84">
        <f>IFERROR('1.33 Spirits consumption pc'!BB8/'1.41 Alcohol consumption pc'!BB8,"")</f>
        <v>0.14117647058823529</v>
      </c>
      <c r="BC8" s="84">
        <f>IFERROR('1.33 Spirits consumption pc'!BC8/'1.41 Alcohol consumption pc'!BC8,"")</f>
        <v>0.25992555831265507</v>
      </c>
      <c r="BD8" s="84">
        <f>IFERROR('1.33 Spirits consumption pc'!BD8/'1.41 Alcohol consumption pc'!BD8,"")</f>
        <v>0.18841761827079934</v>
      </c>
      <c r="BE8" s="84">
        <f>IFERROR('1.33 Spirits consumption pc'!BE8/'1.41 Alcohol consumption pc'!BE8,"")</f>
        <v>9.6774193548387094E-2</v>
      </c>
      <c r="BF8" s="84">
        <f>IFERROR('1.33 Spirits consumption pc'!BF8/'1.41 Alcohol consumption pc'!BF8,"")</f>
        <v>3.9603960396039604E-2</v>
      </c>
      <c r="BG8" s="84">
        <f>IFERROR('1.33 Spirits consumption pc'!BG8/'1.41 Alcohol consumption pc'!BG8,"")</f>
        <v>0.20833333333333334</v>
      </c>
      <c r="BH8" s="84" t="str">
        <f>IFERROR('1.33 Spirits consumption pc'!BH8/'1.41 Alcohol consumption pc'!BH8,"")</f>
        <v/>
      </c>
      <c r="BI8" s="84">
        <f>IFERROR('1.33 Spirits consumption pc'!BI8/'1.41 Alcohol consumption pc'!BI8,"")</f>
        <v>0.39560439560439559</v>
      </c>
      <c r="BJ8" s="84">
        <f>IFERROR('1.33 Spirits consumption pc'!BJ8/'1.41 Alcohol consumption pc'!BJ8,"")</f>
        <v>0.16541353383458646</v>
      </c>
      <c r="BK8" s="84">
        <f>IFERROR('1.33 Spirits consumption pc'!BK8/'1.41 Alcohol consumption pc'!BK8,"")</f>
        <v>0.24060150375939848</v>
      </c>
      <c r="BL8" s="84">
        <f>IFERROR('1.33 Spirits consumption pc'!BL8/'1.41 Alcohol consumption pc'!BL8,"")</f>
        <v>0.17938931297709923</v>
      </c>
      <c r="BM8" s="84" t="str">
        <f>IFERROR('1.33 Spirits consumption pc'!BM8/'1.41 Alcohol consumption pc'!BM8,"")</f>
        <v/>
      </c>
      <c r="BN8" s="84">
        <f>IFERROR('1.33 Spirits consumption pc'!BN8/'1.41 Alcohol consumption pc'!BN8,"")</f>
        <v>0.20122448979591837</v>
      </c>
      <c r="BO8" s="84">
        <f>IFERROR('1.33 Spirits consumption pc'!BO8/'1.41 Alcohol consumption pc'!BO8,"")</f>
        <v>8.7912087912087919E-2</v>
      </c>
      <c r="BP8" s="84">
        <f>IFERROR('1.33 Spirits consumption pc'!BP8/'1.41 Alcohol consumption pc'!BP8,"")</f>
        <v>0.58666666666666667</v>
      </c>
      <c r="BQ8" s="84">
        <f>IFERROR('1.33 Spirits consumption pc'!BQ8/'1.41 Alcohol consumption pc'!BQ8,"")</f>
        <v>0.28263002944062809</v>
      </c>
      <c r="BR8" s="84">
        <f>IFERROR('1.33 Spirits consumption pc'!BR8/'1.41 Alcohol consumption pc'!BR8,"")</f>
        <v>0.25854993160054718</v>
      </c>
      <c r="BS8" s="84">
        <f>IFERROR('1.33 Spirits consumption pc'!BS8/'1.41 Alcohol consumption pc'!BS8,"")</f>
        <v>0.28512921903685923</v>
      </c>
      <c r="BT8" s="84">
        <f>IFERROR('1.33 Spirits consumption pc'!BT8/'1.41 Alcohol consumption pc'!BT8,"")</f>
        <v>0.20359357852020113</v>
      </c>
      <c r="BU8" s="84">
        <f>IFERROR('1.33 Spirits consumption pc'!BU8/'1.41 Alcohol consumption pc'!BU8,"")</f>
        <v>0.12222222222222222</v>
      </c>
      <c r="BV8" s="84">
        <f>IFERROR('1.33 Spirits consumption pc'!BV8/'1.41 Alcohol consumption pc'!BV8,"")</f>
        <v>0.13475177304964539</v>
      </c>
      <c r="BW8" s="84">
        <f>IFERROR('1.33 Spirits consumption pc'!BW8/'1.41 Alcohol consumption pc'!BW8,"")</f>
        <v>0.14931237721021609</v>
      </c>
      <c r="BX8" s="84">
        <f>IFERROR('1.33 Spirits consumption pc'!BX8/'1.41 Alcohol consumption pc'!BX8,"")</f>
        <v>0.29333333333333333</v>
      </c>
      <c r="BY8" s="84">
        <f>IFERROR('1.33 Spirits consumption pc'!BY8/'1.41 Alcohol consumption pc'!BY8,"")</f>
        <v>0.25643269735690533</v>
      </c>
      <c r="BZ8" s="84">
        <f>IFERROR('1.33 Spirits consumption pc'!BZ8/'1.41 Alcohol consumption pc'!BZ8,"")</f>
        <v>0.20763246425567702</v>
      </c>
      <c r="CA8" s="84">
        <f>IFERROR('1.33 Spirits consumption pc'!CA8/'1.41 Alcohol consumption pc'!CA8,"")</f>
        <v>0.23684210526315788</v>
      </c>
      <c r="CB8" s="84">
        <f>IFERROR('1.33 Spirits consumption pc'!CB8/'1.41 Alcohol consumption pc'!CB8,"")</f>
        <v>0.18584070796460175</v>
      </c>
      <c r="CC8" s="84">
        <f>IFERROR('1.33 Spirits consumption pc'!CC8/'1.41 Alcohol consumption pc'!CC8,"")</f>
        <v>0.13188780584841855</v>
      </c>
      <c r="CD8" s="84">
        <f>IFERROR('1.33 Spirits consumption pc'!CD8/'1.41 Alcohol consumption pc'!CD8,"")</f>
        <v>0.18754745634016703</v>
      </c>
      <c r="CE8" s="84">
        <f>IFERROR('1.33 Spirits consumption pc'!CE8/'1.41 Alcohol consumption pc'!CE8,"")</f>
        <v>0.20542635658914729</v>
      </c>
      <c r="CF8" s="84">
        <f>IFERROR('1.33 Spirits consumption pc'!CF8/'1.41 Alcohol consumption pc'!CF8,"")</f>
        <v>8.8319088319088329E-2</v>
      </c>
      <c r="CG8" s="84">
        <f>IFERROR('1.33 Spirits consumption pc'!CG8/'1.41 Alcohol consumption pc'!CG8,"")</f>
        <v>0.26996019667525167</v>
      </c>
      <c r="CH8" s="84">
        <f>IFERROR('1.33 Spirits consumption pc'!CH8/'1.41 Alcohol consumption pc'!CH8,"")</f>
        <v>0.17375231053604437</v>
      </c>
      <c r="CI8" s="84">
        <f>IFERROR('1.33 Spirits consumption pc'!CI8/'1.41 Alcohol consumption pc'!CI8,"")</f>
        <v>0.12519561815336464</v>
      </c>
      <c r="CJ8" s="84">
        <f>IFERROR('1.33 Spirits consumption pc'!CJ8/'1.41 Alcohol consumption pc'!CJ8,"")</f>
        <v>0.30570652173913043</v>
      </c>
      <c r="CK8" s="84">
        <f>IFERROR('1.33 Spirits consumption pc'!CK8/'1.41 Alcohol consumption pc'!CK8,"")</f>
        <v>0.20192804269237394</v>
      </c>
      <c r="CL8" s="84">
        <f>IFERROR('1.33 Spirits consumption pc'!CL8/'1.41 Alcohol consumption pc'!CL8,"")</f>
        <v>0.10526315789473989</v>
      </c>
      <c r="CM8" s="84">
        <f>IFERROR('1.33 Spirits consumption pc'!CM8/'1.41 Alcohol consumption pc'!CM8,"")</f>
        <v>0.14436619718309537</v>
      </c>
      <c r="CN8" s="84">
        <f>IFERROR('1.33 Spirits consumption pc'!CN8/'1.41 Alcohol consumption pc'!CN8,"")</f>
        <v>0.52322524101665291</v>
      </c>
      <c r="CO8" s="84">
        <f>IFERROR('1.33 Spirits consumption pc'!CO8/'1.41 Alcohol consumption pc'!CO8,"")</f>
        <v>0.17972214011232635</v>
      </c>
      <c r="CP8" s="84">
        <f>IFERROR('1.33 Spirits consumption pc'!CP8/'1.41 Alcohol consumption pc'!CP8,"")</f>
        <v>0.6429872495446235</v>
      </c>
      <c r="CR8" s="89">
        <f t="shared" si="0"/>
        <v>0.67362327867662086</v>
      </c>
      <c r="CU8">
        <v>0.67362327867662086</v>
      </c>
    </row>
    <row r="9" spans="1:99" x14ac:dyDescent="0.25">
      <c r="A9" s="1" t="s">
        <v>30</v>
      </c>
      <c r="B9" s="84">
        <f>IFERROR('1.33 Spirits consumption pc'!B9/'1.41 Alcohol consumption pc'!B9,"")</f>
        <v>0.37695017103647083</v>
      </c>
      <c r="C9" s="84">
        <f>IFERROR('1.33 Spirits consumption pc'!C9/'1.41 Alcohol consumption pc'!C9,"")</f>
        <v>0.52026666281871836</v>
      </c>
      <c r="D9" s="84">
        <f>IFERROR('1.33 Spirits consumption pc'!D9/'1.41 Alcohol consumption pc'!D9,"")</f>
        <v>0.67368421052631577</v>
      </c>
      <c r="E9" s="84">
        <f>IFERROR('1.33 Spirits consumption pc'!E9/'1.41 Alcohol consumption pc'!E9,"")</f>
        <v>0.39485138004246284</v>
      </c>
      <c r="F9" s="84">
        <f>IFERROR('1.33 Spirits consumption pc'!F9/'1.41 Alcohol consumption pc'!F9,"")</f>
        <v>0.16037735849056606</v>
      </c>
      <c r="G9" s="84">
        <f>IFERROR('1.33 Spirits consumption pc'!G9/'1.41 Alcohol consumption pc'!G9,"")</f>
        <v>0.90377298668357642</v>
      </c>
      <c r="H9" s="84">
        <f>IFERROR('1.33 Spirits consumption pc'!H9/'1.41 Alcohol consumption pc'!H9,"")</f>
        <v>0.14035087719298245</v>
      </c>
      <c r="I9" s="84">
        <f>IFERROR('1.33 Spirits consumption pc'!I9/'1.41 Alcohol consumption pc'!I9,"")</f>
        <v>0.50158556588299619</v>
      </c>
      <c r="J9" s="84">
        <f>IFERROR('1.33 Spirits consumption pc'!J9/'1.41 Alcohol consumption pc'!J9,"")</f>
        <v>0.47442680776014107</v>
      </c>
      <c r="K9" s="84">
        <f>IFERROR('1.33 Spirits consumption pc'!K9/'1.41 Alcohol consumption pc'!K9,"")</f>
        <v>0.35593220338983056</v>
      </c>
      <c r="L9" s="84">
        <f>IFERROR('1.33 Spirits consumption pc'!L9/'1.41 Alcohol consumption pc'!L9,"")</f>
        <v>0.90322580645161288</v>
      </c>
      <c r="M9" s="84">
        <f>IFERROR('1.33 Spirits consumption pc'!M9/'1.41 Alcohol consumption pc'!M9,"")</f>
        <v>0.73633093525179849</v>
      </c>
      <c r="N9" s="84">
        <f>IFERROR('1.33 Spirits consumption pc'!N9/'1.41 Alcohol consumption pc'!N9,"")</f>
        <v>0.17460317460317462</v>
      </c>
      <c r="O9" s="84">
        <f>IFERROR('1.33 Spirits consumption pc'!O9/'1.41 Alcohol consumption pc'!O9,"")</f>
        <v>0.78813844086021512</v>
      </c>
      <c r="P9" s="84">
        <f>IFERROR('1.33 Spirits consumption pc'!P9/'1.41 Alcohol consumption pc'!P9,"")</f>
        <v>0.44950495049504957</v>
      </c>
      <c r="Q9" s="84">
        <f>IFERROR('1.33 Spirits consumption pc'!Q9/'1.41 Alcohol consumption pc'!Q9,"")</f>
        <v>0.68917378917378913</v>
      </c>
      <c r="R9" s="84">
        <f>IFERROR('1.33 Spirits consumption pc'!R9/'1.41 Alcohol consumption pc'!R9,"")</f>
        <v>0.80780780780780792</v>
      </c>
      <c r="S9" s="84">
        <f>IFERROR('1.33 Spirits consumption pc'!S9/'1.41 Alcohol consumption pc'!S9,"")</f>
        <v>8.2654249126891746E-2</v>
      </c>
      <c r="T9" s="84">
        <f>IFERROR('1.33 Spirits consumption pc'!T9/'1.41 Alcohol consumption pc'!T9,"")</f>
        <v>0.12096774193548387</v>
      </c>
      <c r="U9" s="84">
        <f>IFERROR('1.33 Spirits consumption pc'!U9/'1.41 Alcohol consumption pc'!U9,"")</f>
        <v>0.12080536912751677</v>
      </c>
      <c r="V9" s="84">
        <f>IFERROR('1.33 Spirits consumption pc'!V9/'1.41 Alcohol consumption pc'!V9,"")</f>
        <v>0.12149532710280374</v>
      </c>
      <c r="W9" s="84">
        <f>IFERROR('1.33 Spirits consumption pc'!W9/'1.41 Alcohol consumption pc'!W9,"")</f>
        <v>0.43614976805831673</v>
      </c>
      <c r="X9" s="84">
        <f>IFERROR('1.33 Spirits consumption pc'!X9/'1.41 Alcohol consumption pc'!X9,"")</f>
        <v>0.45123062898814953</v>
      </c>
      <c r="Y9" s="84">
        <f>IFERROR('1.33 Spirits consumption pc'!Y9/'1.41 Alcohol consumption pc'!Y9,"")</f>
        <v>0.15032679738562091</v>
      </c>
      <c r="Z9" s="84">
        <f>IFERROR('1.33 Spirits consumption pc'!Z9/'1.41 Alcohol consumption pc'!Z9,"")</f>
        <v>0.36153846153846153</v>
      </c>
      <c r="AA9" s="84">
        <f>IFERROR('1.33 Spirits consumption pc'!AA9/'1.41 Alcohol consumption pc'!AA9,"")</f>
        <v>0.17191977077363899</v>
      </c>
      <c r="AB9" s="84">
        <f>IFERROR('1.33 Spirits consumption pc'!AB9/'1.41 Alcohol consumption pc'!AB9,"")</f>
        <v>0.21020563594821018</v>
      </c>
      <c r="AC9" s="84">
        <f>IFERROR('1.33 Spirits consumption pc'!AC9/'1.41 Alcohol consumption pc'!AC9,"")</f>
        <v>0.5112359550561798</v>
      </c>
      <c r="AD9" s="84">
        <f>IFERROR('1.33 Spirits consumption pc'!AD9/'1.41 Alcohol consumption pc'!AD9,"")</f>
        <v>0.39130434782608703</v>
      </c>
      <c r="AE9" s="84">
        <f>IFERROR('1.33 Spirits consumption pc'!AE9/'1.41 Alcohol consumption pc'!AE9,"")</f>
        <v>0.24235560588901472</v>
      </c>
      <c r="AF9" s="84">
        <f>IFERROR('1.33 Spirits consumption pc'!AF9/'1.41 Alcohol consumption pc'!AF9,"")</f>
        <v>0.53879310344827591</v>
      </c>
      <c r="AG9" s="84">
        <f>IFERROR('1.33 Spirits consumption pc'!AG9/'1.41 Alcohol consumption pc'!AG9,"")</f>
        <v>0.43418013856812937</v>
      </c>
      <c r="AH9" s="84">
        <f>IFERROR('1.33 Spirits consumption pc'!AH9/'1.41 Alcohol consumption pc'!AH9,"")</f>
        <v>0.14084507042253522</v>
      </c>
      <c r="AI9" s="84">
        <f>IFERROR('1.33 Spirits consumption pc'!AI9/'1.41 Alcohol consumption pc'!AI9,"")</f>
        <v>0.37685643564356436</v>
      </c>
      <c r="AJ9" s="84">
        <f>IFERROR('1.33 Spirits consumption pc'!AJ9/'1.41 Alcohol consumption pc'!AJ9,"")</f>
        <v>0.17948717948717952</v>
      </c>
      <c r="AK9" s="84">
        <f>IFERROR('1.33 Spirits consumption pc'!AK9/'1.41 Alcohol consumption pc'!AK9,"")</f>
        <v>0.52958677685950417</v>
      </c>
      <c r="AL9" s="84">
        <f>IFERROR('1.33 Spirits consumption pc'!AL9/'1.41 Alcohol consumption pc'!AL9,"")</f>
        <v>0.19686800894854584</v>
      </c>
      <c r="AM9" s="84">
        <f>IFERROR('1.33 Spirits consumption pc'!AM9/'1.41 Alcohol consumption pc'!AM9,"")</f>
        <v>0.32181425485961129</v>
      </c>
      <c r="AN9" s="84">
        <f>IFERROR('1.33 Spirits consumption pc'!AN9/'1.41 Alcohol consumption pc'!AN9,"")</f>
        <v>0.10784313725490195</v>
      </c>
      <c r="AO9" s="84">
        <f>IFERROR('1.33 Spirits consumption pc'!AO9/'1.41 Alcohol consumption pc'!AO9,"")</f>
        <v>0.4669703872437358</v>
      </c>
      <c r="AP9" s="84">
        <f>IFERROR('1.33 Spirits consumption pc'!AP9/'1.41 Alcohol consumption pc'!AP9,"")</f>
        <v>0.34411300441170523</v>
      </c>
      <c r="AQ9" s="84">
        <f>IFERROR('1.33 Spirits consumption pc'!AQ9/'1.41 Alcohol consumption pc'!AQ9,"")</f>
        <v>7.9698651863600325E-2</v>
      </c>
      <c r="AR9" s="84">
        <f>IFERROR('1.33 Spirits consumption pc'!AR9/'1.41 Alcohol consumption pc'!AR9,"")</f>
        <v>0.12698412698412698</v>
      </c>
      <c r="AS9" s="84">
        <f>IFERROR('1.33 Spirits consumption pc'!AS9/'1.41 Alcohol consumption pc'!AS9,"")</f>
        <v>0.468596003942299</v>
      </c>
      <c r="AT9" s="84">
        <f>IFERROR('1.33 Spirits consumption pc'!AT9/'1.41 Alcohol consumption pc'!AT9,"")</f>
        <v>0.27284105131414266</v>
      </c>
      <c r="AU9" s="84">
        <f>IFERROR('1.33 Spirits consumption pc'!AU9/'1.41 Alcohol consumption pc'!AU9,"")</f>
        <v>0.30468150422102835</v>
      </c>
      <c r="AV9" s="84">
        <f>IFERROR('1.33 Spirits consumption pc'!AV9/'1.41 Alcohol consumption pc'!AV9,"")</f>
        <v>0.38805970149253727</v>
      </c>
      <c r="AW9" s="84">
        <f>IFERROR('1.33 Spirits consumption pc'!AW9/'1.41 Alcohol consumption pc'!AW9,"")</f>
        <v>0.45953757225433528</v>
      </c>
      <c r="AX9" s="84">
        <f>IFERROR('1.33 Spirits consumption pc'!AX9/'1.41 Alcohol consumption pc'!AX9,"")</f>
        <v>0.36615384615384616</v>
      </c>
      <c r="AY9" s="84">
        <f>IFERROR('1.33 Spirits consumption pc'!AY9/'1.41 Alcohol consumption pc'!AY9,"")</f>
        <v>0.53801169590643283</v>
      </c>
      <c r="AZ9" s="84">
        <f>IFERROR('1.33 Spirits consumption pc'!AZ9/'1.41 Alcohol consumption pc'!AZ9,"")</f>
        <v>0.21475370055811699</v>
      </c>
      <c r="BA9" s="84">
        <f>IFERROR('1.33 Spirits consumption pc'!BA9/'1.41 Alcohol consumption pc'!BA9,"")</f>
        <v>8.8235294117647051E-2</v>
      </c>
      <c r="BB9" s="84">
        <f>IFERROR('1.33 Spirits consumption pc'!BB9/'1.41 Alcohol consumption pc'!BB9,"")</f>
        <v>0.15517241379310345</v>
      </c>
      <c r="BC9" s="84">
        <f>IFERROR('1.33 Spirits consumption pc'!BC9/'1.41 Alcohol consumption pc'!BC9,"")</f>
        <v>0.25071880391029328</v>
      </c>
      <c r="BD9" s="84">
        <f>IFERROR('1.33 Spirits consumption pc'!BD9/'1.41 Alcohol consumption pc'!BD9,"")</f>
        <v>0.18731912654564592</v>
      </c>
      <c r="BE9" s="84">
        <f>IFERROR('1.33 Spirits consumption pc'!BE9/'1.41 Alcohol consumption pc'!BE9,"")</f>
        <v>9.1836734693877556E-2</v>
      </c>
      <c r="BF9" s="84">
        <f>IFERROR('1.33 Spirits consumption pc'!BF9/'1.41 Alcohol consumption pc'!BF9,"")</f>
        <v>3.6866359447004608E-2</v>
      </c>
      <c r="BG9" s="84">
        <f>IFERROR('1.33 Spirits consumption pc'!BG9/'1.41 Alcohol consumption pc'!BG9,"")</f>
        <v>0.21568627450980393</v>
      </c>
      <c r="BH9" s="84" t="str">
        <f>IFERROR('1.33 Spirits consumption pc'!BH9/'1.41 Alcohol consumption pc'!BH9,"")</f>
        <v/>
      </c>
      <c r="BI9" s="84">
        <f>IFERROR('1.33 Spirits consumption pc'!BI9/'1.41 Alcohol consumption pc'!BI9,"")</f>
        <v>0.40594059405940597</v>
      </c>
      <c r="BJ9" s="84">
        <f>IFERROR('1.33 Spirits consumption pc'!BJ9/'1.41 Alcohol consumption pc'!BJ9,"")</f>
        <v>0.16666666666666669</v>
      </c>
      <c r="BK9" s="84">
        <f>IFERROR('1.33 Spirits consumption pc'!BK9/'1.41 Alcohol consumption pc'!BK9,"")</f>
        <v>0.23741007194244601</v>
      </c>
      <c r="BL9" s="84">
        <f>IFERROR('1.33 Spirits consumption pc'!BL9/'1.41 Alcohol consumption pc'!BL9,"")</f>
        <v>0.17204301075268816</v>
      </c>
      <c r="BM9" s="84" t="str">
        <f>IFERROR('1.33 Spirits consumption pc'!BM9/'1.41 Alcohol consumption pc'!BM9,"")</f>
        <v/>
      </c>
      <c r="BN9" s="84">
        <f>IFERROR('1.33 Spirits consumption pc'!BN9/'1.41 Alcohol consumption pc'!BN9,"")</f>
        <v>0.20200803212851406</v>
      </c>
      <c r="BO9" s="84">
        <f>IFERROR('1.33 Spirits consumption pc'!BO9/'1.41 Alcohol consumption pc'!BO9,"")</f>
        <v>9.4736842105263161E-2</v>
      </c>
      <c r="BP9" s="84">
        <f>IFERROR('1.33 Spirits consumption pc'!BP9/'1.41 Alcohol consumption pc'!BP9,"")</f>
        <v>0.60465116279069764</v>
      </c>
      <c r="BQ9" s="84">
        <f>IFERROR('1.33 Spirits consumption pc'!BQ9/'1.41 Alcohol consumption pc'!BQ9,"")</f>
        <v>0.28454371516512772</v>
      </c>
      <c r="BR9" s="84">
        <f>IFERROR('1.33 Spirits consumption pc'!BR9/'1.41 Alcohol consumption pc'!BR9,"")</f>
        <v>0.26085031000885739</v>
      </c>
      <c r="BS9" s="84">
        <f>IFERROR('1.33 Spirits consumption pc'!BS9/'1.41 Alcohol consumption pc'!BS9,"")</f>
        <v>0.28697328559625451</v>
      </c>
      <c r="BT9" s="84">
        <f>IFERROR('1.33 Spirits consumption pc'!BT9/'1.41 Alcohol consumption pc'!BT9,"")</f>
        <v>0.20546928960630323</v>
      </c>
      <c r="BU9" s="84">
        <f>IFERROR('1.33 Spirits consumption pc'!BU9/'1.41 Alcohol consumption pc'!BU9,"")</f>
        <v>0.12144420131291028</v>
      </c>
      <c r="BV9" s="84">
        <f>IFERROR('1.33 Spirits consumption pc'!BV9/'1.41 Alcohol consumption pc'!BV9,"")</f>
        <v>0.13554216867469879</v>
      </c>
      <c r="BW9" s="84">
        <f>IFERROR('1.33 Spirits consumption pc'!BW9/'1.41 Alcohol consumption pc'!BW9,"")</f>
        <v>0.1478599221789883</v>
      </c>
      <c r="BX9" s="84">
        <f>IFERROR('1.33 Spirits consumption pc'!BX9/'1.41 Alcohol consumption pc'!BX9,"")</f>
        <v>0.29157667386609071</v>
      </c>
      <c r="BY9" s="84">
        <f>IFERROR('1.33 Spirits consumption pc'!BY9/'1.41 Alcohol consumption pc'!BY9,"")</f>
        <v>0.2640449438202247</v>
      </c>
      <c r="BZ9" s="84">
        <f>IFERROR('1.33 Spirits consumption pc'!BZ9/'1.41 Alcohol consumption pc'!BZ9,"")</f>
        <v>0.21031409168081494</v>
      </c>
      <c r="CA9" s="84">
        <f>IFERROR('1.33 Spirits consumption pc'!CA9/'1.41 Alcohol consumption pc'!CA9,"")</f>
        <v>0.23409090909090907</v>
      </c>
      <c r="CB9" s="84">
        <f>IFERROR('1.33 Spirits consumption pc'!CB9/'1.41 Alcohol consumption pc'!CB9,"")</f>
        <v>0.18831168831168829</v>
      </c>
      <c r="CC9" s="84">
        <f>IFERROR('1.33 Spirits consumption pc'!CC9/'1.41 Alcohol consumption pc'!CC9,"")</f>
        <v>0.13032232391563867</v>
      </c>
      <c r="CD9" s="84">
        <f>IFERROR('1.33 Spirits consumption pc'!CD9/'1.41 Alcohol consumption pc'!CD9,"")</f>
        <v>0.17732115677321159</v>
      </c>
      <c r="CE9" s="84">
        <f>IFERROR('1.33 Spirits consumption pc'!CE9/'1.41 Alcohol consumption pc'!CE9,"")</f>
        <v>0.20833333333333337</v>
      </c>
      <c r="CF9" s="84">
        <f>IFERROR('1.33 Spirits consumption pc'!CF9/'1.41 Alcohol consumption pc'!CF9,"")</f>
        <v>9.0384615384615383E-2</v>
      </c>
      <c r="CG9" s="84">
        <f>IFERROR('1.33 Spirits consumption pc'!CG9/'1.41 Alcohol consumption pc'!CG9,"")</f>
        <v>0.27055765595463138</v>
      </c>
      <c r="CH9" s="84">
        <f>IFERROR('1.33 Spirits consumption pc'!CH9/'1.41 Alcohol consumption pc'!CH9,"")</f>
        <v>0.17112299465240643</v>
      </c>
      <c r="CI9" s="84">
        <f>IFERROR('1.33 Spirits consumption pc'!CI9/'1.41 Alcohol consumption pc'!CI9,"")</f>
        <v>0.12310030395136778</v>
      </c>
      <c r="CJ9" s="84">
        <f>IFERROR('1.33 Spirits consumption pc'!CJ9/'1.41 Alcohol consumption pc'!CJ9,"")</f>
        <v>0.30604026845637583</v>
      </c>
      <c r="CK9" s="84">
        <f>IFERROR('1.33 Spirits consumption pc'!CK9/'1.41 Alcohol consumption pc'!CK9,"")</f>
        <v>0.20698037853794063</v>
      </c>
      <c r="CL9" s="84">
        <f>IFERROR('1.33 Spirits consumption pc'!CL9/'1.41 Alcohol consumption pc'!CL9,"")</f>
        <v>0.11888111888110954</v>
      </c>
      <c r="CM9" s="84">
        <f>IFERROR('1.33 Spirits consumption pc'!CM9/'1.41 Alcohol consumption pc'!CM9,"")</f>
        <v>0.13993174061433261</v>
      </c>
      <c r="CN9" s="84">
        <f>IFERROR('1.33 Spirits consumption pc'!CN9/'1.41 Alcohol consumption pc'!CN9,"")</f>
        <v>0.52078032230703963</v>
      </c>
      <c r="CO9" s="84">
        <f>IFERROR('1.33 Spirits consumption pc'!CO9/'1.41 Alcohol consumption pc'!CO9,"")</f>
        <v>0.17647058823529413</v>
      </c>
      <c r="CP9" s="84">
        <f>IFERROR('1.33 Spirits consumption pc'!CP9/'1.41 Alcohol consumption pc'!CP9,"")</f>
        <v>0.63979416809606038</v>
      </c>
      <c r="CR9" s="89">
        <f t="shared" si="0"/>
        <v>0.67380918380001265</v>
      </c>
      <c r="CU9">
        <v>0.67380918380001265</v>
      </c>
    </row>
    <row r="10" spans="1:99" x14ac:dyDescent="0.25">
      <c r="A10" s="1" t="s">
        <v>31</v>
      </c>
      <c r="B10" s="84">
        <f>IFERROR('1.33 Spirits consumption pc'!B10/'1.41 Alcohol consumption pc'!B10,"")</f>
        <v>0.37804543800985702</v>
      </c>
      <c r="C10" s="84">
        <f>IFERROR('1.33 Spirits consumption pc'!C10/'1.41 Alcohol consumption pc'!C10,"")</f>
        <v>0.51936850530615619</v>
      </c>
      <c r="D10" s="84">
        <f>IFERROR('1.33 Spirits consumption pc'!D10/'1.41 Alcohol consumption pc'!D10,"")</f>
        <v>0.6097560975609756</v>
      </c>
      <c r="E10" s="84">
        <f>IFERROR('1.33 Spirits consumption pc'!E10/'1.41 Alcohol consumption pc'!E10,"")</f>
        <v>0.38815357413488255</v>
      </c>
      <c r="F10" s="84">
        <f>IFERROR('1.33 Spirits consumption pc'!F10/'1.41 Alcohol consumption pc'!F10,"")</f>
        <v>0.15740740740740738</v>
      </c>
      <c r="G10" s="84">
        <f>IFERROR('1.33 Spirits consumption pc'!G10/'1.41 Alcohol consumption pc'!G10,"")</f>
        <v>0.90435393258426966</v>
      </c>
      <c r="H10" s="84">
        <f>IFERROR('1.33 Spirits consumption pc'!H10/'1.41 Alcohol consumption pc'!H10,"")</f>
        <v>0.1271186440677966</v>
      </c>
      <c r="I10" s="84">
        <f>IFERROR('1.33 Spirits consumption pc'!I10/'1.41 Alcohol consumption pc'!I10,"")</f>
        <v>0.49617547806524187</v>
      </c>
      <c r="J10" s="84">
        <f>IFERROR('1.33 Spirits consumption pc'!J10/'1.41 Alcohol consumption pc'!J10,"")</f>
        <v>0.46817248459958927</v>
      </c>
      <c r="K10" s="84">
        <f>IFERROR('1.33 Spirits consumption pc'!K10/'1.41 Alcohol consumption pc'!K10,"")</f>
        <v>0.3543307086614173</v>
      </c>
      <c r="L10" s="84">
        <f>IFERROR('1.33 Spirits consumption pc'!L10/'1.41 Alcohol consumption pc'!L10,"")</f>
        <v>0.90909090909090917</v>
      </c>
      <c r="M10" s="84">
        <f>IFERROR('1.33 Spirits consumption pc'!M10/'1.41 Alcohol consumption pc'!M10,"")</f>
        <v>0.74214046822742474</v>
      </c>
      <c r="N10" s="84">
        <f>IFERROR('1.33 Spirits consumption pc'!N10/'1.41 Alcohol consumption pc'!N10,"")</f>
        <v>0.18181818181818182</v>
      </c>
      <c r="O10" s="84">
        <f>IFERROR('1.33 Spirits consumption pc'!O10/'1.41 Alcohol consumption pc'!O10,"")</f>
        <v>0.79043600562587901</v>
      </c>
      <c r="P10" s="84">
        <f>IFERROR('1.33 Spirits consumption pc'!P10/'1.41 Alcohol consumption pc'!P10,"")</f>
        <v>0.46183953033268105</v>
      </c>
      <c r="Q10" s="84">
        <f>IFERROR('1.33 Spirits consumption pc'!Q10/'1.41 Alcohol consumption pc'!Q10,"")</f>
        <v>0.69949719018041989</v>
      </c>
      <c r="R10" s="84">
        <f>IFERROR('1.33 Spirits consumption pc'!R10/'1.41 Alcohol consumption pc'!R10,"")</f>
        <v>0.80913978494623651</v>
      </c>
      <c r="S10" s="84">
        <f>IFERROR('1.33 Spirits consumption pc'!S10/'1.41 Alcohol consumption pc'!S10,"")</f>
        <v>8.3247687564234341E-2</v>
      </c>
      <c r="T10" s="84">
        <f>IFERROR('1.33 Spirits consumption pc'!T10/'1.41 Alcohol consumption pc'!T10,"")</f>
        <v>0.12142197599261312</v>
      </c>
      <c r="U10" s="84">
        <f>IFERROR('1.33 Spirits consumption pc'!U10/'1.41 Alcohol consumption pc'!U10,"")</f>
        <v>0.1212777476989713</v>
      </c>
      <c r="V10" s="84">
        <f>IFERROR('1.33 Spirits consumption pc'!V10/'1.41 Alcohol consumption pc'!V10,"")</f>
        <v>0.12187500000000001</v>
      </c>
      <c r="W10" s="84">
        <f>IFERROR('1.33 Spirits consumption pc'!W10/'1.41 Alcohol consumption pc'!W10,"")</f>
        <v>0.43757427703684143</v>
      </c>
      <c r="X10" s="84">
        <f>IFERROR('1.33 Spirits consumption pc'!X10/'1.41 Alcohol consumption pc'!X10,"")</f>
        <v>0.49146757679180891</v>
      </c>
      <c r="Y10" s="84">
        <f>IFERROR('1.33 Spirits consumption pc'!Y10/'1.41 Alcohol consumption pc'!Y10,"")</f>
        <v>0.14024390243902438</v>
      </c>
      <c r="Z10" s="84">
        <f>IFERROR('1.33 Spirits consumption pc'!Z10/'1.41 Alcohol consumption pc'!Z10,"")</f>
        <v>0.3559322033898305</v>
      </c>
      <c r="AA10" s="84">
        <f>IFERROR('1.33 Spirits consumption pc'!AA10/'1.41 Alcohol consumption pc'!AA10,"")</f>
        <v>0.166189111747851</v>
      </c>
      <c r="AB10" s="84">
        <f>IFERROR('1.33 Spirits consumption pc'!AB10/'1.41 Alcohol consumption pc'!AB10,"")</f>
        <v>0.21325209444021326</v>
      </c>
      <c r="AC10" s="84">
        <f>IFERROR('1.33 Spirits consumption pc'!AC10/'1.41 Alcohol consumption pc'!AC10,"")</f>
        <v>0.5117647058823529</v>
      </c>
      <c r="AD10" s="84">
        <f>IFERROR('1.33 Spirits consumption pc'!AD10/'1.41 Alcohol consumption pc'!AD10,"")</f>
        <v>0.38211382113821135</v>
      </c>
      <c r="AE10" s="84">
        <f>IFERROR('1.33 Spirits consumption pc'!AE10/'1.41 Alcohol consumption pc'!AE10,"")</f>
        <v>0.24457142857142858</v>
      </c>
      <c r="AF10" s="84">
        <f>IFERROR('1.33 Spirits consumption pc'!AF10/'1.41 Alcohol consumption pc'!AF10,"")</f>
        <v>0.5446428571428571</v>
      </c>
      <c r="AG10" s="84">
        <f>IFERROR('1.33 Spirits consumption pc'!AG10/'1.41 Alcohol consumption pc'!AG10,"")</f>
        <v>0.39340101522842641</v>
      </c>
      <c r="AH10" s="84">
        <f>IFERROR('1.33 Spirits consumption pc'!AH10/'1.41 Alcohol consumption pc'!AH10,"")</f>
        <v>0.12162162162162163</v>
      </c>
      <c r="AI10" s="84">
        <f>IFERROR('1.33 Spirits consumption pc'!AI10/'1.41 Alcohol consumption pc'!AI10,"")</f>
        <v>0.39497516798130294</v>
      </c>
      <c r="AJ10" s="84">
        <f>IFERROR('1.33 Spirits consumption pc'!AJ10/'1.41 Alcohol consumption pc'!AJ10,"")</f>
        <v>0.17843137254901964</v>
      </c>
      <c r="AK10" s="84">
        <f>IFERROR('1.33 Spirits consumption pc'!AK10/'1.41 Alcohol consumption pc'!AK10,"")</f>
        <v>0.51955420466058766</v>
      </c>
      <c r="AL10" s="84">
        <f>IFERROR('1.33 Spirits consumption pc'!AL10/'1.41 Alcohol consumption pc'!AL10,"")</f>
        <v>0.18834080717488791</v>
      </c>
      <c r="AM10" s="84">
        <f>IFERROR('1.33 Spirits consumption pc'!AM10/'1.41 Alcohol consumption pc'!AM10,"")</f>
        <v>0.32974137931034481</v>
      </c>
      <c r="AN10" s="84">
        <f>IFERROR('1.33 Spirits consumption pc'!AN10/'1.41 Alcohol consumption pc'!AN10,"")</f>
        <v>0.11330049261083745</v>
      </c>
      <c r="AO10" s="84">
        <f>IFERROR('1.33 Spirits consumption pc'!AO10/'1.41 Alcohol consumption pc'!AO10,"")</f>
        <v>0.50335030822835714</v>
      </c>
      <c r="AP10" s="84">
        <f>IFERROR('1.33 Spirits consumption pc'!AP10/'1.41 Alcohol consumption pc'!AP10,"")</f>
        <v>0.3342218991073953</v>
      </c>
      <c r="AQ10" s="84">
        <f>IFERROR('1.33 Spirits consumption pc'!AQ10/'1.41 Alcohol consumption pc'!AQ10,"")</f>
        <v>8.4972462627852088E-2</v>
      </c>
      <c r="AR10" s="84">
        <f>IFERROR('1.33 Spirits consumption pc'!AR10/'1.41 Alcohol consumption pc'!AR10,"")</f>
        <v>0.12886597938144331</v>
      </c>
      <c r="AS10" s="84">
        <f>IFERROR('1.33 Spirits consumption pc'!AS10/'1.41 Alcohol consumption pc'!AS10,"")</f>
        <v>0.45060893098782145</v>
      </c>
      <c r="AT10" s="84">
        <f>IFERROR('1.33 Spirits consumption pc'!AT10/'1.41 Alcohol consumption pc'!AT10,"")</f>
        <v>0.2816728167281673</v>
      </c>
      <c r="AU10" s="84">
        <f>IFERROR('1.33 Spirits consumption pc'!AU10/'1.41 Alcohol consumption pc'!AU10,"")</f>
        <v>0.30396825396825394</v>
      </c>
      <c r="AV10" s="84">
        <f>IFERROR('1.33 Spirits consumption pc'!AV10/'1.41 Alcohol consumption pc'!AV10,"")</f>
        <v>0.38129496402877699</v>
      </c>
      <c r="AW10" s="84">
        <f>IFERROR('1.33 Spirits consumption pc'!AW10/'1.41 Alcohol consumption pc'!AW10,"")</f>
        <v>0.45580110497237569</v>
      </c>
      <c r="AX10" s="84">
        <f>IFERROR('1.33 Spirits consumption pc'!AX10/'1.41 Alcohol consumption pc'!AX10,"")</f>
        <v>0.36023054755043227</v>
      </c>
      <c r="AY10" s="84">
        <f>IFERROR('1.33 Spirits consumption pc'!AY10/'1.41 Alcohol consumption pc'!AY10,"")</f>
        <v>0.53801169590643283</v>
      </c>
      <c r="AZ10" s="84">
        <f>IFERROR('1.33 Spirits consumption pc'!AZ10/'1.41 Alcohol consumption pc'!AZ10,"")</f>
        <v>0.20394420394420393</v>
      </c>
      <c r="BA10" s="84">
        <f>IFERROR('1.33 Spirits consumption pc'!BA10/'1.41 Alcohol consumption pc'!BA10,"")</f>
        <v>8.4142394822006472E-2</v>
      </c>
      <c r="BB10" s="84">
        <f>IFERROR('1.33 Spirits consumption pc'!BB10/'1.41 Alcohol consumption pc'!BB10,"")</f>
        <v>0.17045454545454544</v>
      </c>
      <c r="BC10" s="84">
        <f>IFERROR('1.33 Spirits consumption pc'!BC10/'1.41 Alcohol consumption pc'!BC10,"")</f>
        <v>0.26032315978456017</v>
      </c>
      <c r="BD10" s="84">
        <f>IFERROR('1.33 Spirits consumption pc'!BD10/'1.41 Alcohol consumption pc'!BD10,"")</f>
        <v>0.18335843373493974</v>
      </c>
      <c r="BE10" s="84">
        <f>IFERROR('1.33 Spirits consumption pc'!BE10/'1.41 Alcohol consumption pc'!BE10,"")</f>
        <v>8.8235294117647065E-2</v>
      </c>
      <c r="BF10" s="84">
        <f>IFERROR('1.33 Spirits consumption pc'!BF10/'1.41 Alcohol consumption pc'!BF10,"")</f>
        <v>4.2372881355932202E-2</v>
      </c>
      <c r="BG10" s="84">
        <f>IFERROR('1.33 Spirits consumption pc'!BG10/'1.41 Alcohol consumption pc'!BG10,"")</f>
        <v>0.19642857142857142</v>
      </c>
      <c r="BH10" s="84" t="str">
        <f>IFERROR('1.33 Spirits consumption pc'!BH10/'1.41 Alcohol consumption pc'!BH10,"")</f>
        <v/>
      </c>
      <c r="BI10" s="84">
        <f>IFERROR('1.33 Spirits consumption pc'!BI10/'1.41 Alcohol consumption pc'!BI10,"")</f>
        <v>0.41509433962264158</v>
      </c>
      <c r="BJ10" s="84">
        <f>IFERROR('1.33 Spirits consumption pc'!BJ10/'1.41 Alcohol consumption pc'!BJ10,"")</f>
        <v>0.16666666666666669</v>
      </c>
      <c r="BK10" s="84">
        <f>IFERROR('1.33 Spirits consumption pc'!BK10/'1.41 Alcohol consumption pc'!BK10,"")</f>
        <v>0.23448275862068968</v>
      </c>
      <c r="BL10" s="84">
        <f>IFERROR('1.33 Spirits consumption pc'!BL10/'1.41 Alcohol consumption pc'!BL10,"")</f>
        <v>0.16585365853658537</v>
      </c>
      <c r="BM10" s="84" t="str">
        <f>IFERROR('1.33 Spirits consumption pc'!BM10/'1.41 Alcohol consumption pc'!BM10,"")</f>
        <v/>
      </c>
      <c r="BN10" s="84">
        <f>IFERROR('1.33 Spirits consumption pc'!BN10/'1.41 Alcohol consumption pc'!BN10,"")</f>
        <v>0.19753577106518283</v>
      </c>
      <c r="BO10" s="84">
        <f>IFERROR('1.33 Spirits consumption pc'!BO10/'1.41 Alcohol consumption pc'!BO10,"")</f>
        <v>9.2592592592592601E-2</v>
      </c>
      <c r="BP10" s="84">
        <f>IFERROR('1.33 Spirits consumption pc'!BP10/'1.41 Alcohol consumption pc'!BP10,"")</f>
        <v>0.6210526315789473</v>
      </c>
      <c r="BQ10" s="84">
        <f>IFERROR('1.33 Spirits consumption pc'!BQ10/'1.41 Alcohol consumption pc'!BQ10,"")</f>
        <v>0.28581351638473484</v>
      </c>
      <c r="BR10" s="84">
        <f>IFERROR('1.33 Spirits consumption pc'!BR10/'1.41 Alcohol consumption pc'!BR10,"")</f>
        <v>0.25643224699828471</v>
      </c>
      <c r="BS10" s="84">
        <f>IFERROR('1.33 Spirits consumption pc'!BS10/'1.41 Alcohol consumption pc'!BS10,"")</f>
        <v>0.28895312076596513</v>
      </c>
      <c r="BT10" s="84">
        <f>IFERROR('1.33 Spirits consumption pc'!BT10/'1.41 Alcohol consumption pc'!BT10,"")</f>
        <v>0.20696274774307358</v>
      </c>
      <c r="BU10" s="84">
        <f>IFERROR('1.33 Spirits consumption pc'!BU10/'1.41 Alcohol consumption pc'!BU10,"")</f>
        <v>0.12200435729847496</v>
      </c>
      <c r="BV10" s="84">
        <f>IFERROR('1.33 Spirits consumption pc'!BV10/'1.41 Alcohol consumption pc'!BV10,"")</f>
        <v>0.13717693836978131</v>
      </c>
      <c r="BW10" s="84">
        <f>IFERROR('1.33 Spirits consumption pc'!BW10/'1.41 Alcohol consumption pc'!BW10,"")</f>
        <v>0.1437007874015748</v>
      </c>
      <c r="BX10" s="84">
        <f>IFERROR('1.33 Spirits consumption pc'!BX10/'1.41 Alcohol consumption pc'!BX10,"")</f>
        <v>0.2882483370288248</v>
      </c>
      <c r="BY10" s="84">
        <f>IFERROR('1.33 Spirits consumption pc'!BY10/'1.41 Alcohol consumption pc'!BY10,"")</f>
        <v>0.27072216293134116</v>
      </c>
      <c r="BZ10" s="84">
        <f>IFERROR('1.33 Spirits consumption pc'!BZ10/'1.41 Alcohol consumption pc'!BZ10,"")</f>
        <v>0.20912791943432615</v>
      </c>
      <c r="CA10" s="84">
        <f>IFERROR('1.33 Spirits consumption pc'!CA10/'1.41 Alcohol consumption pc'!CA10,"")</f>
        <v>0.22998872604284104</v>
      </c>
      <c r="CB10" s="84">
        <f>IFERROR('1.33 Spirits consumption pc'!CB10/'1.41 Alcohol consumption pc'!CB10,"")</f>
        <v>0.19239373601789711</v>
      </c>
      <c r="CC10" s="84">
        <f>IFERROR('1.33 Spirits consumption pc'!CC10/'1.41 Alcohol consumption pc'!CC10,"")</f>
        <v>0.12976166225300467</v>
      </c>
      <c r="CD10" s="84">
        <f>IFERROR('1.33 Spirits consumption pc'!CD10/'1.41 Alcohol consumption pc'!CD10,"")</f>
        <v>0.17404351087771941</v>
      </c>
      <c r="CE10" s="84">
        <f>IFERROR('1.33 Spirits consumption pc'!CE10/'1.41 Alcohol consumption pc'!CE10,"")</f>
        <v>0.20437956204379562</v>
      </c>
      <c r="CF10" s="84">
        <f>IFERROR('1.33 Spirits consumption pc'!CF10/'1.41 Alcohol consumption pc'!CF10,"")</f>
        <v>8.8888888888888906E-2</v>
      </c>
      <c r="CG10" s="84">
        <f>IFERROR('1.33 Spirits consumption pc'!CG10/'1.41 Alcohol consumption pc'!CG10,"")</f>
        <v>0.27029702970297026</v>
      </c>
      <c r="CH10" s="84">
        <f>IFERROR('1.33 Spirits consumption pc'!CH10/'1.41 Alcohol consumption pc'!CH10,"")</f>
        <v>0.16843971631205673</v>
      </c>
      <c r="CI10" s="84">
        <f>IFERROR('1.33 Spirits consumption pc'!CI10/'1.41 Alcohol consumption pc'!CI10,"")</f>
        <v>0.12612612612612611</v>
      </c>
      <c r="CJ10" s="84">
        <f>IFERROR('1.33 Spirits consumption pc'!CJ10/'1.41 Alcohol consumption pc'!CJ10,"")</f>
        <v>0.3125</v>
      </c>
      <c r="CK10" s="84">
        <f>IFERROR('1.33 Spirits consumption pc'!CK10/'1.41 Alcohol consumption pc'!CK10,"")</f>
        <v>0.21564107111189929</v>
      </c>
      <c r="CL10" s="84">
        <f>IFERROR('1.33 Spirits consumption pc'!CL10/'1.41 Alcohol consumption pc'!CL10,"")</f>
        <v>0.11564625850339923</v>
      </c>
      <c r="CM10" s="84">
        <f>IFERROR('1.33 Spirits consumption pc'!CM10/'1.41 Alcohol consumption pc'!CM10,"")</f>
        <v>0.1328903654485008</v>
      </c>
      <c r="CN10" s="84">
        <f>IFERROR('1.33 Spirits consumption pc'!CN10/'1.41 Alcohol consumption pc'!CN10,"")</f>
        <v>0.51267375306623053</v>
      </c>
      <c r="CO10" s="84">
        <f>IFERROR('1.33 Spirits consumption pc'!CO10/'1.41 Alcohol consumption pc'!CO10,"")</f>
        <v>0.17212449255751017</v>
      </c>
      <c r="CP10" s="84">
        <f>IFERROR('1.33 Spirits consumption pc'!CP10/'1.41 Alcohol consumption pc'!CP10,"")</f>
        <v>0.63330664531625269</v>
      </c>
      <c r="CR10" s="89">
        <f t="shared" si="0"/>
        <v>0.67726079620208313</v>
      </c>
      <c r="CU10">
        <v>0.67726079620208313</v>
      </c>
    </row>
    <row r="11" spans="1:99" x14ac:dyDescent="0.25">
      <c r="A11" s="1" t="s">
        <v>32</v>
      </c>
      <c r="B11" s="84">
        <f>IFERROR('1.33 Spirits consumption pc'!B11/'1.41 Alcohol consumption pc'!B11,"")</f>
        <v>0.37713235330548833</v>
      </c>
      <c r="C11" s="84">
        <f>IFERROR('1.33 Spirits consumption pc'!C11/'1.41 Alcohol consumption pc'!C11,"")</f>
        <v>0.5164711490082885</v>
      </c>
      <c r="D11" s="84">
        <f>IFERROR('1.33 Spirits consumption pc'!D11/'1.41 Alcohol consumption pc'!D11,"")</f>
        <v>0.55844155844155852</v>
      </c>
      <c r="E11" s="84">
        <f>IFERROR('1.33 Spirits consumption pc'!E11/'1.41 Alcohol consumption pc'!E11,"")</f>
        <v>0.38050465317087206</v>
      </c>
      <c r="F11" s="84">
        <f>IFERROR('1.33 Spirits consumption pc'!F11/'1.41 Alcohol consumption pc'!F11,"")</f>
        <v>0.15887850467289721</v>
      </c>
      <c r="G11" s="84">
        <f>IFERROR('1.33 Spirits consumption pc'!G11/'1.41 Alcohol consumption pc'!G11,"")</f>
        <v>0.90461385399825889</v>
      </c>
      <c r="H11" s="84">
        <f>IFERROR('1.33 Spirits consumption pc'!H11/'1.41 Alcohol consumption pc'!H11,"")</f>
        <v>0.12820512820512819</v>
      </c>
      <c r="I11" s="84">
        <f>IFERROR('1.33 Spirits consumption pc'!I11/'1.41 Alcohol consumption pc'!I11,"")</f>
        <v>0.49960240826990798</v>
      </c>
      <c r="J11" s="84">
        <f>IFERROR('1.33 Spirits consumption pc'!J11/'1.41 Alcohol consumption pc'!J11,"")</f>
        <v>0.46933962264150941</v>
      </c>
      <c r="K11" s="84">
        <f>IFERROR('1.33 Spirits consumption pc'!K11/'1.41 Alcohol consumption pc'!K11,"")</f>
        <v>0.35074626865671643</v>
      </c>
      <c r="L11" s="84">
        <f>IFERROR('1.33 Spirits consumption pc'!L11/'1.41 Alcohol consumption pc'!L11,"")</f>
        <v>0.91428571428571437</v>
      </c>
      <c r="M11" s="84">
        <f>IFERROR('1.33 Spirits consumption pc'!M11/'1.41 Alcohol consumption pc'!M11,"")</f>
        <v>0.7512787723785167</v>
      </c>
      <c r="N11" s="84">
        <f>IFERROR('1.33 Spirits consumption pc'!N11/'1.41 Alcohol consumption pc'!N11,"")</f>
        <v>0.18309859154929578</v>
      </c>
      <c r="O11" s="84">
        <f>IFERROR('1.33 Spirits consumption pc'!O11/'1.41 Alcohol consumption pc'!O11,"")</f>
        <v>0.77817942819585928</v>
      </c>
      <c r="P11" s="84">
        <f>IFERROR('1.33 Spirits consumption pc'!P11/'1.41 Alcohol consumption pc'!P11,"")</f>
        <v>0.46365422396856582</v>
      </c>
      <c r="Q11" s="84">
        <f>IFERROR('1.33 Spirits consumption pc'!Q11/'1.41 Alcohol consumption pc'!Q11,"")</f>
        <v>0.73283539212869864</v>
      </c>
      <c r="R11" s="84">
        <f>IFERROR('1.33 Spirits consumption pc'!R11/'1.41 Alcohol consumption pc'!R11,"")</f>
        <v>0.77336448598130847</v>
      </c>
      <c r="S11" s="84">
        <f>IFERROR('1.33 Spirits consumption pc'!S11/'1.41 Alcohol consumption pc'!S11,"")</f>
        <v>8.5354896675651409E-2</v>
      </c>
      <c r="T11" s="84">
        <f>IFERROR('1.33 Spirits consumption pc'!T11/'1.41 Alcohol consumption pc'!T11,"")</f>
        <v>0.12505684402000908</v>
      </c>
      <c r="U11" s="84">
        <f>IFERROR('1.33 Spirits consumption pc'!U11/'1.41 Alcohol consumption pc'!U11,"")</f>
        <v>0.12559872272485365</v>
      </c>
      <c r="V11" s="84">
        <f>IFERROR('1.33 Spirits consumption pc'!V11/'1.41 Alcohol consumption pc'!V11,"")</f>
        <v>0.12225705329153605</v>
      </c>
      <c r="W11" s="84">
        <f>IFERROR('1.33 Spirits consumption pc'!W11/'1.41 Alcohol consumption pc'!W11,"")</f>
        <v>0.43178410794602701</v>
      </c>
      <c r="X11" s="84">
        <f>IFERROR('1.33 Spirits consumption pc'!X11/'1.41 Alcohol consumption pc'!X11,"")</f>
        <v>0.5013333333333333</v>
      </c>
      <c r="Y11" s="84">
        <f>IFERROR('1.33 Spirits consumption pc'!Y11/'1.41 Alcohol consumption pc'!Y11,"")</f>
        <v>0.13291139240506331</v>
      </c>
      <c r="Z11" s="84">
        <f>IFERROR('1.33 Spirits consumption pc'!Z11/'1.41 Alcohol consumption pc'!Z11,"")</f>
        <v>0.36</v>
      </c>
      <c r="AA11" s="84">
        <f>IFERROR('1.33 Spirits consumption pc'!AA11/'1.41 Alcohol consumption pc'!AA11,"")</f>
        <v>0.16878980891719744</v>
      </c>
      <c r="AB11" s="84">
        <f>IFERROR('1.33 Spirits consumption pc'!AB11/'1.41 Alcohol consumption pc'!AB11,"")</f>
        <v>0.20950155763239872</v>
      </c>
      <c r="AC11" s="84">
        <f>IFERROR('1.33 Spirits consumption pc'!AC11/'1.41 Alcohol consumption pc'!AC11,"")</f>
        <v>0.48387096774193544</v>
      </c>
      <c r="AD11" s="84">
        <f>IFERROR('1.33 Spirits consumption pc'!AD11/'1.41 Alcohol consumption pc'!AD11,"")</f>
        <v>0.37931034482758619</v>
      </c>
      <c r="AE11" s="84">
        <f>IFERROR('1.33 Spirits consumption pc'!AE11/'1.41 Alcohol consumption pc'!AE11,"")</f>
        <v>0.24330900243309003</v>
      </c>
      <c r="AF11" s="84">
        <f>IFERROR('1.33 Spirits consumption pc'!AF11/'1.41 Alcohol consumption pc'!AF11,"")</f>
        <v>0.45303867403314912</v>
      </c>
      <c r="AG11" s="84">
        <f>IFERROR('1.33 Spirits consumption pc'!AG11/'1.41 Alcohol consumption pc'!AG11,"")</f>
        <v>0.35825545171339568</v>
      </c>
      <c r="AH11" s="84">
        <f>IFERROR('1.33 Spirits consumption pc'!AH11/'1.41 Alcohol consumption pc'!AH11,"")</f>
        <v>0.14285714285714285</v>
      </c>
      <c r="AI11" s="84">
        <f>IFERROR('1.33 Spirits consumption pc'!AI11/'1.41 Alcohol consumption pc'!AI11,"")</f>
        <v>0.39258812895450435</v>
      </c>
      <c r="AJ11" s="84">
        <f>IFERROR('1.33 Spirits consumption pc'!AJ11/'1.41 Alcohol consumption pc'!AJ11,"")</f>
        <v>0.20400858983536149</v>
      </c>
      <c r="AK11" s="84">
        <f>IFERROR('1.33 Spirits consumption pc'!AK11/'1.41 Alcohol consumption pc'!AK11,"")</f>
        <v>0.51782164157909683</v>
      </c>
      <c r="AL11" s="84">
        <f>IFERROR('1.33 Spirits consumption pc'!AL11/'1.41 Alcohol consumption pc'!AL11,"")</f>
        <v>0.20398009950248755</v>
      </c>
      <c r="AM11" s="84">
        <f>IFERROR('1.33 Spirits consumption pc'!AM11/'1.41 Alcohol consumption pc'!AM11,"")</f>
        <v>0.33333333333333331</v>
      </c>
      <c r="AN11" s="84">
        <f>IFERROR('1.33 Spirits consumption pc'!AN11/'1.41 Alcohol consumption pc'!AN11,"")</f>
        <v>0.11224489795918366</v>
      </c>
      <c r="AO11" s="84">
        <f>IFERROR('1.33 Spirits consumption pc'!AO11/'1.41 Alcohol consumption pc'!AO11,"")</f>
        <v>0.4592871631411185</v>
      </c>
      <c r="AP11" s="84">
        <f>IFERROR('1.33 Spirits consumption pc'!AP11/'1.41 Alcohol consumption pc'!AP11,"")</f>
        <v>0.32320610067740235</v>
      </c>
      <c r="AQ11" s="84">
        <f>IFERROR('1.33 Spirits consumption pc'!AQ11/'1.41 Alcohol consumption pc'!AQ11,"")</f>
        <v>8.7804878048780483E-2</v>
      </c>
      <c r="AR11" s="84">
        <f>IFERROR('1.33 Spirits consumption pc'!AR11/'1.41 Alcohol consumption pc'!AR11,"")</f>
        <v>0.13471502590673576</v>
      </c>
      <c r="AS11" s="84">
        <f>IFERROR('1.33 Spirits consumption pc'!AS11/'1.41 Alcohol consumption pc'!AS11,"")</f>
        <v>0.42310123724374604</v>
      </c>
      <c r="AT11" s="84">
        <f>IFERROR('1.33 Spirits consumption pc'!AT11/'1.41 Alcohol consumption pc'!AT11,"")</f>
        <v>0.27966101694915257</v>
      </c>
      <c r="AU11" s="84">
        <f>IFERROR('1.33 Spirits consumption pc'!AU11/'1.41 Alcohol consumption pc'!AU11,"")</f>
        <v>0.31067193675889326</v>
      </c>
      <c r="AV11" s="84">
        <f>IFERROR('1.33 Spirits consumption pc'!AV11/'1.41 Alcohol consumption pc'!AV11,"")</f>
        <v>0.38461538461538458</v>
      </c>
      <c r="AW11" s="84">
        <f>IFERROR('1.33 Spirits consumption pc'!AW11/'1.41 Alcohol consumption pc'!AW11,"")</f>
        <v>0.43681318681318682</v>
      </c>
      <c r="AX11" s="84">
        <f>IFERROR('1.33 Spirits consumption pc'!AX11/'1.41 Alcohol consumption pc'!AX11,"")</f>
        <v>0.3408450704225352</v>
      </c>
      <c r="AY11" s="84">
        <f>IFERROR('1.33 Spirits consumption pc'!AY11/'1.41 Alcohol consumption pc'!AY11,"")</f>
        <v>0.56287425149700598</v>
      </c>
      <c r="AZ11" s="84">
        <f>IFERROR('1.33 Spirits consumption pc'!AZ11/'1.41 Alcohol consumption pc'!AZ11,"")</f>
        <v>0.2024773701762744</v>
      </c>
      <c r="BA11" s="84">
        <f>IFERROR('1.33 Spirits consumption pc'!BA11/'1.41 Alcohol consumption pc'!BA11,"")</f>
        <v>7.7625570776255703E-2</v>
      </c>
      <c r="BB11" s="84">
        <f>IFERROR('1.33 Spirits consumption pc'!BB11/'1.41 Alcohol consumption pc'!BB11,"")</f>
        <v>0.17714285714285716</v>
      </c>
      <c r="BC11" s="84">
        <f>IFERROR('1.33 Spirits consumption pc'!BC11/'1.41 Alcohol consumption pc'!BC11,"")</f>
        <v>0.28264984227129336</v>
      </c>
      <c r="BD11" s="84">
        <f>IFERROR('1.33 Spirits consumption pc'!BD11/'1.41 Alcohol consumption pc'!BD11,"")</f>
        <v>0.17900338655055639</v>
      </c>
      <c r="BE11" s="84">
        <f>IFERROR('1.33 Spirits consumption pc'!BE11/'1.41 Alcohol consumption pc'!BE11,"")</f>
        <v>6.9767441860465115E-2</v>
      </c>
      <c r="BF11" s="84">
        <f>IFERROR('1.33 Spirits consumption pc'!BF11/'1.41 Alcohol consumption pc'!BF11,"")</f>
        <v>4.3137254901960784E-2</v>
      </c>
      <c r="BG11" s="84">
        <f>IFERROR('1.33 Spirits consumption pc'!BG11/'1.41 Alcohol consumption pc'!BG11,"")</f>
        <v>0.1967213114754098</v>
      </c>
      <c r="BH11" s="84" t="str">
        <f>IFERROR('1.33 Spirits consumption pc'!BH11/'1.41 Alcohol consumption pc'!BH11,"")</f>
        <v/>
      </c>
      <c r="BI11" s="84">
        <f>IFERROR('1.33 Spirits consumption pc'!BI11/'1.41 Alcohol consumption pc'!BI11,"")</f>
        <v>0.42342342342342343</v>
      </c>
      <c r="BJ11" s="84">
        <f>IFERROR('1.33 Spirits consumption pc'!BJ11/'1.41 Alcohol consumption pc'!BJ11,"")</f>
        <v>0.16233766233766236</v>
      </c>
      <c r="BK11" s="84">
        <f>IFERROR('1.33 Spirits consumption pc'!BK11/'1.41 Alcohol consumption pc'!BK11,"")</f>
        <v>0.2312925170068027</v>
      </c>
      <c r="BL11" s="84">
        <f>IFERROR('1.33 Spirits consumption pc'!BL11/'1.41 Alcohol consumption pc'!BL11,"")</f>
        <v>0.16614906832298132</v>
      </c>
      <c r="BM11" s="84" t="str">
        <f>IFERROR('1.33 Spirits consumption pc'!BM11/'1.41 Alcohol consumption pc'!BM11,"")</f>
        <v/>
      </c>
      <c r="BN11" s="84">
        <f>IFERROR('1.33 Spirits consumption pc'!BN11/'1.41 Alcohol consumption pc'!BN11,"")</f>
        <v>0.18825831702544032</v>
      </c>
      <c r="BO11" s="84">
        <f>IFERROR('1.33 Spirits consumption pc'!BO11/'1.41 Alcohol consumption pc'!BO11,"")</f>
        <v>9.6491228070175419E-2</v>
      </c>
      <c r="BP11" s="84">
        <f>IFERROR('1.33 Spirits consumption pc'!BP11/'1.41 Alcohol consumption pc'!BP11,"")</f>
        <v>0.62376237623762376</v>
      </c>
      <c r="BQ11" s="84">
        <f>IFERROR('1.33 Spirits consumption pc'!BQ11/'1.41 Alcohol consumption pc'!BQ11,"")</f>
        <v>0.2908711826989902</v>
      </c>
      <c r="BR11" s="84">
        <f>IFERROR('1.33 Spirits consumption pc'!BR11/'1.41 Alcohol consumption pc'!BR11,"")</f>
        <v>0.25731242051716829</v>
      </c>
      <c r="BS11" s="84">
        <f>IFERROR('1.33 Spirits consumption pc'!BS11/'1.41 Alcohol consumption pc'!BS11,"")</f>
        <v>0.29445299067957653</v>
      </c>
      <c r="BT11" s="84">
        <f>IFERROR('1.33 Spirits consumption pc'!BT11/'1.41 Alcohol consumption pc'!BT11,"")</f>
        <v>0.20733887078120072</v>
      </c>
      <c r="BU11" s="84">
        <f>IFERROR('1.33 Spirits consumption pc'!BU11/'1.41 Alcohol consumption pc'!BU11,"")</f>
        <v>0.12376779846659365</v>
      </c>
      <c r="BV11" s="84">
        <f>IFERROR('1.33 Spirits consumption pc'!BV11/'1.41 Alcohol consumption pc'!BV11,"")</f>
        <v>0.1386138613861386</v>
      </c>
      <c r="BW11" s="84">
        <f>IFERROR('1.33 Spirits consumption pc'!BW11/'1.41 Alcohol consumption pc'!BW11,"")</f>
        <v>0.13223140495867769</v>
      </c>
      <c r="BX11" s="84">
        <f>IFERROR('1.33 Spirits consumption pc'!BX11/'1.41 Alcohol consumption pc'!BX11,"")</f>
        <v>0.27790432801822323</v>
      </c>
      <c r="BY11" s="84">
        <f>IFERROR('1.33 Spirits consumption pc'!BY11/'1.41 Alcohol consumption pc'!BY11,"")</f>
        <v>0.27535460992907801</v>
      </c>
      <c r="BZ11" s="84">
        <f>IFERROR('1.33 Spirits consumption pc'!BZ11/'1.41 Alcohol consumption pc'!BZ11,"")</f>
        <v>0.20931239848402816</v>
      </c>
      <c r="CA11" s="84">
        <f>IFERROR('1.33 Spirits consumption pc'!CA11/'1.41 Alcohol consumption pc'!CA11,"")</f>
        <v>0.22987164527421242</v>
      </c>
      <c r="CB11" s="84">
        <f>IFERROR('1.33 Spirits consumption pc'!CB11/'1.41 Alcohol consumption pc'!CB11,"")</f>
        <v>0.18660287081339713</v>
      </c>
      <c r="CC11" s="84">
        <f>IFERROR('1.33 Spirits consumption pc'!CC11/'1.41 Alcohol consumption pc'!CC11,"")</f>
        <v>0.12880218166561777</v>
      </c>
      <c r="CD11" s="84">
        <f>IFERROR('1.33 Spirits consumption pc'!CD11/'1.41 Alcohol consumption pc'!CD11,"")</f>
        <v>0.17183951551854657</v>
      </c>
      <c r="CE11" s="84">
        <f>IFERROR('1.33 Spirits consumption pc'!CE11/'1.41 Alcohol consumption pc'!CE11,"")</f>
        <v>0.20588235294117646</v>
      </c>
      <c r="CF11" s="84">
        <f>IFERROR('1.33 Spirits consumption pc'!CF11/'1.41 Alcohol consumption pc'!CF11,"")</f>
        <v>8.7804878048780496E-2</v>
      </c>
      <c r="CG11" s="84">
        <f>IFERROR('1.33 Spirits consumption pc'!CG11/'1.41 Alcohol consumption pc'!CG11,"")</f>
        <v>0.26291441788743253</v>
      </c>
      <c r="CH11" s="84">
        <f>IFERROR('1.33 Spirits consumption pc'!CH11/'1.41 Alcohol consumption pc'!CH11,"")</f>
        <v>0.1686541737649063</v>
      </c>
      <c r="CI11" s="84">
        <f>IFERROR('1.33 Spirits consumption pc'!CI11/'1.41 Alcohol consumption pc'!CI11,"")</f>
        <v>0.12613981762917933</v>
      </c>
      <c r="CJ11" s="84">
        <f>IFERROR('1.33 Spirits consumption pc'!CJ11/'1.41 Alcohol consumption pc'!CJ11,"")</f>
        <v>0.31914893617021273</v>
      </c>
      <c r="CK11" s="84">
        <f>IFERROR('1.33 Spirits consumption pc'!CK11/'1.41 Alcohol consumption pc'!CK11,"")</f>
        <v>0.21929352698583465</v>
      </c>
      <c r="CL11" s="84">
        <f>IFERROR('1.33 Spirits consumption pc'!CL11/'1.41 Alcohol consumption pc'!CL11,"")</f>
        <v>0.11920529801324392</v>
      </c>
      <c r="CM11" s="84">
        <f>IFERROR('1.33 Spirits consumption pc'!CM11/'1.41 Alcohol consumption pc'!CM11,"")</f>
        <v>0.12500000000000308</v>
      </c>
      <c r="CN11" s="84">
        <f>IFERROR('1.33 Spirits consumption pc'!CN11/'1.41 Alcohol consumption pc'!CN11,"")</f>
        <v>0.50871369294605751</v>
      </c>
      <c r="CO11" s="84">
        <f>IFERROR('1.33 Spirits consumption pc'!CO11/'1.41 Alcohol consumption pc'!CO11,"")</f>
        <v>0.17043976060369503</v>
      </c>
      <c r="CP11" s="84">
        <f>IFERROR('1.33 Spirits consumption pc'!CP11/'1.41 Alcohol consumption pc'!CP11,"")</f>
        <v>0.63726235741444925</v>
      </c>
      <c r="CR11" s="89">
        <f t="shared" si="0"/>
        <v>0.67383878006489484</v>
      </c>
      <c r="CU11">
        <v>0.67383878006489484</v>
      </c>
    </row>
    <row r="12" spans="1:99" x14ac:dyDescent="0.25">
      <c r="A12" s="1" t="s">
        <v>33</v>
      </c>
      <c r="B12" s="84">
        <f>IFERROR('1.33 Spirits consumption pc'!B12/'1.41 Alcohol consumption pc'!B12,"")</f>
        <v>0.37817107994581262</v>
      </c>
      <c r="C12" s="84">
        <f>IFERROR('1.33 Spirits consumption pc'!C12/'1.41 Alcohol consumption pc'!C12,"")</f>
        <v>0.51405909330125554</v>
      </c>
      <c r="D12" s="84">
        <f>IFERROR('1.33 Spirits consumption pc'!D12/'1.41 Alcohol consumption pc'!D12,"")</f>
        <v>0.59090909090909094</v>
      </c>
      <c r="E12" s="84">
        <f>IFERROR('1.33 Spirits consumption pc'!E12/'1.41 Alcohol consumption pc'!E12,"")</f>
        <v>0.37706403316043391</v>
      </c>
      <c r="F12" s="84">
        <f>IFERROR('1.33 Spirits consumption pc'!F12/'1.41 Alcohol consumption pc'!F12,"")</f>
        <v>0.15740740740740741</v>
      </c>
      <c r="G12" s="84">
        <f>IFERROR('1.33 Spirits consumption pc'!G12/'1.41 Alcohol consumption pc'!G12,"")</f>
        <v>0.90382052421146164</v>
      </c>
      <c r="H12" s="84">
        <f>IFERROR('1.33 Spirits consumption pc'!H12/'1.41 Alcohol consumption pc'!H12,"")</f>
        <v>0.11818181818181819</v>
      </c>
      <c r="I12" s="84">
        <f>IFERROR('1.33 Spirits consumption pc'!I12/'1.41 Alcohol consumption pc'!I12,"")</f>
        <v>0.50126903553299496</v>
      </c>
      <c r="J12" s="84">
        <f>IFERROR('1.33 Spirits consumption pc'!J12/'1.41 Alcohol consumption pc'!J12,"")</f>
        <v>0.4496919917864477</v>
      </c>
      <c r="K12" s="84">
        <f>IFERROR('1.33 Spirits consumption pc'!K12/'1.41 Alcohol consumption pc'!K12,"")</f>
        <v>0.34782608695652173</v>
      </c>
      <c r="L12" s="84">
        <f>IFERROR('1.33 Spirits consumption pc'!L12/'1.41 Alcohol consumption pc'!L12,"")</f>
        <v>0.89743589743589736</v>
      </c>
      <c r="M12" s="84">
        <f>IFERROR('1.33 Spirits consumption pc'!M12/'1.41 Alcohol consumption pc'!M12,"")</f>
        <v>0.75907198096371209</v>
      </c>
      <c r="N12" s="84">
        <f>IFERROR('1.33 Spirits consumption pc'!N12/'1.41 Alcohol consumption pc'!N12,"")</f>
        <v>0.18421052631578946</v>
      </c>
      <c r="O12" s="84">
        <f>IFERROR('1.33 Spirits consumption pc'!O12/'1.41 Alcohol consumption pc'!O12,"")</f>
        <v>0.75424940428911835</v>
      </c>
      <c r="P12" s="84">
        <f>IFERROR('1.33 Spirits consumption pc'!P12/'1.41 Alcohol consumption pc'!P12,"")</f>
        <v>0.47572815533980589</v>
      </c>
      <c r="Q12" s="84">
        <f>IFERROR('1.33 Spirits consumption pc'!Q12/'1.41 Alcohol consumption pc'!Q12,"")</f>
        <v>0.73246102449888639</v>
      </c>
      <c r="R12" s="84">
        <f>IFERROR('1.33 Spirits consumption pc'!R12/'1.41 Alcohol consumption pc'!R12,"")</f>
        <v>0.73684210526315785</v>
      </c>
      <c r="S12" s="84">
        <f>IFERROR('1.33 Spirits consumption pc'!S12/'1.41 Alcohol consumption pc'!S12,"")</f>
        <v>8.3963691376701968E-2</v>
      </c>
      <c r="T12" s="84">
        <f>IFERROR('1.33 Spirits consumption pc'!T12/'1.41 Alcohol consumption pc'!T12,"")</f>
        <v>0.12790168411470187</v>
      </c>
      <c r="U12" s="84">
        <f>IFERROR('1.33 Spirits consumption pc'!U12/'1.41 Alcohol consumption pc'!U12,"")</f>
        <v>0.12825971261309208</v>
      </c>
      <c r="V12" s="84">
        <f>IFERROR('1.33 Spirits consumption pc'!V12/'1.41 Alcohol consumption pc'!V12,"")</f>
        <v>0.12341772151898732</v>
      </c>
      <c r="W12" s="84">
        <f>IFERROR('1.33 Spirits consumption pc'!W12/'1.41 Alcohol consumption pc'!W12,"")</f>
        <v>0.42060376819868689</v>
      </c>
      <c r="X12" s="84">
        <f>IFERROR('1.33 Spirits consumption pc'!X12/'1.41 Alcohol consumption pc'!X12,"")</f>
        <v>0.49103330486763447</v>
      </c>
      <c r="Y12" s="84">
        <f>IFERROR('1.33 Spirits consumption pc'!Y12/'1.41 Alcohol consumption pc'!Y12,"")</f>
        <v>0.12582781456953643</v>
      </c>
      <c r="Z12" s="84">
        <f>IFERROR('1.33 Spirits consumption pc'!Z12/'1.41 Alcohol consumption pc'!Z12,"")</f>
        <v>0.34734917733089582</v>
      </c>
      <c r="AA12" s="84">
        <f>IFERROR('1.33 Spirits consumption pc'!AA12/'1.41 Alcohol consumption pc'!AA12,"")</f>
        <v>0.16442953020134229</v>
      </c>
      <c r="AB12" s="84">
        <f>IFERROR('1.33 Spirits consumption pc'!AB12/'1.41 Alcohol consumption pc'!AB12,"")</f>
        <v>0.20343137254901963</v>
      </c>
      <c r="AC12" s="84">
        <f>IFERROR('1.33 Spirits consumption pc'!AC12/'1.41 Alcohol consumption pc'!AC12,"")</f>
        <v>0.4423076923076924</v>
      </c>
      <c r="AD12" s="84">
        <f>IFERROR('1.33 Spirits consumption pc'!AD12/'1.41 Alcohol consumption pc'!AD12,"")</f>
        <v>0.38524590163934425</v>
      </c>
      <c r="AE12" s="84">
        <f>IFERROR('1.33 Spirits consumption pc'!AE12/'1.41 Alcohol consumption pc'!AE12,"")</f>
        <v>0.23766233766233769</v>
      </c>
      <c r="AF12" s="84">
        <f>IFERROR('1.33 Spirits consumption pc'!AF12/'1.41 Alcohol consumption pc'!AF12,"")</f>
        <v>0.42045454545454547</v>
      </c>
      <c r="AG12" s="84">
        <f>IFERROR('1.33 Spirits consumption pc'!AG12/'1.41 Alcohol consumption pc'!AG12,"")</f>
        <v>0.33860759493670883</v>
      </c>
      <c r="AH12" s="84">
        <f>IFERROR('1.33 Spirits consumption pc'!AH12/'1.41 Alcohol consumption pc'!AH12,"")</f>
        <v>0.12857142857142859</v>
      </c>
      <c r="AI12" s="84">
        <f>IFERROR('1.33 Spirits consumption pc'!AI12/'1.41 Alcohol consumption pc'!AI12,"")</f>
        <v>0.40567417373501019</v>
      </c>
      <c r="AJ12" s="84">
        <f>IFERROR('1.33 Spirits consumption pc'!AJ12/'1.41 Alcohol consumption pc'!AJ12,"")</f>
        <v>0.19071428571428573</v>
      </c>
      <c r="AK12" s="84">
        <f>IFERROR('1.33 Spirits consumption pc'!AK12/'1.41 Alcohol consumption pc'!AK12,"")</f>
        <v>0.49549348230912488</v>
      </c>
      <c r="AL12" s="84">
        <f>IFERROR('1.33 Spirits consumption pc'!AL12/'1.41 Alcohol consumption pc'!AL12,"")</f>
        <v>0.20256410256410257</v>
      </c>
      <c r="AM12" s="84">
        <f>IFERROR('1.33 Spirits consumption pc'!AM12/'1.41 Alcohol consumption pc'!AM12,"")</f>
        <v>0.34292035398230092</v>
      </c>
      <c r="AN12" s="84">
        <f>IFERROR('1.33 Spirits consumption pc'!AN12/'1.41 Alcohol consumption pc'!AN12,"")</f>
        <v>0.11224489795918367</v>
      </c>
      <c r="AO12" s="84">
        <f>IFERROR('1.33 Spirits consumption pc'!AO12/'1.41 Alcohol consumption pc'!AO12,"")</f>
        <v>0.46624350836699363</v>
      </c>
      <c r="AP12" s="84">
        <f>IFERROR('1.33 Spirits consumption pc'!AP12/'1.41 Alcohol consumption pc'!AP12,"")</f>
        <v>0.31841810620601407</v>
      </c>
      <c r="AQ12" s="84">
        <f>IFERROR('1.33 Spirits consumption pc'!AQ12/'1.41 Alcohol consumption pc'!AQ12,"")</f>
        <v>0.10095554632322393</v>
      </c>
      <c r="AR12" s="84">
        <f>IFERROR('1.33 Spirits consumption pc'!AR12/'1.41 Alcohol consumption pc'!AR12,"")</f>
        <v>0.12962962962962962</v>
      </c>
      <c r="AS12" s="84">
        <f>IFERROR('1.33 Spirits consumption pc'!AS12/'1.41 Alcohol consumption pc'!AS12,"")</f>
        <v>0.39901995099754989</v>
      </c>
      <c r="AT12" s="84">
        <f>IFERROR('1.33 Spirits consumption pc'!AT12/'1.41 Alcohol consumption pc'!AT12,"")</f>
        <v>0.29556074766355139</v>
      </c>
      <c r="AU12" s="84">
        <f>IFERROR('1.33 Spirits consumption pc'!AU12/'1.41 Alcohol consumption pc'!AU12,"")</f>
        <v>0.32131661442006271</v>
      </c>
      <c r="AV12" s="84">
        <f>IFERROR('1.33 Spirits consumption pc'!AV12/'1.41 Alcohol consumption pc'!AV12,"")</f>
        <v>0.37984496124031003</v>
      </c>
      <c r="AW12" s="84">
        <f>IFERROR('1.33 Spirits consumption pc'!AW12/'1.41 Alcohol consumption pc'!AW12,"")</f>
        <v>0.4285714285714286</v>
      </c>
      <c r="AX12" s="84">
        <f>IFERROR('1.33 Spirits consumption pc'!AX12/'1.41 Alcohol consumption pc'!AX12,"")</f>
        <v>0.32439678284182305</v>
      </c>
      <c r="AY12" s="84">
        <f>IFERROR('1.33 Spirits consumption pc'!AY12/'1.41 Alcohol consumption pc'!AY12,"")</f>
        <v>0.55747126436781602</v>
      </c>
      <c r="AZ12" s="84">
        <f>IFERROR('1.33 Spirits consumption pc'!AZ12/'1.41 Alcohol consumption pc'!AZ12,"")</f>
        <v>0.21253602305475505</v>
      </c>
      <c r="BA12" s="84">
        <f>IFERROR('1.33 Spirits consumption pc'!BA12/'1.41 Alcohol consumption pc'!BA12,"")</f>
        <v>8.213256484149857E-2</v>
      </c>
      <c r="BB12" s="84">
        <f>IFERROR('1.33 Spirits consumption pc'!BB12/'1.41 Alcohol consumption pc'!BB12,"")</f>
        <v>0.18023255813953487</v>
      </c>
      <c r="BC12" s="84">
        <f>IFERROR('1.33 Spirits consumption pc'!BC12/'1.41 Alcohol consumption pc'!BC12,"")</f>
        <v>0.29692609548724652</v>
      </c>
      <c r="BD12" s="84">
        <f>IFERROR('1.33 Spirits consumption pc'!BD12/'1.41 Alcohol consumption pc'!BD12,"")</f>
        <v>0.1826065713936729</v>
      </c>
      <c r="BE12" s="84">
        <f>IFERROR('1.33 Spirits consumption pc'!BE12/'1.41 Alcohol consumption pc'!BE12,"")</f>
        <v>7.3529411764705885E-2</v>
      </c>
      <c r="BF12" s="84">
        <f>IFERROR('1.33 Spirits consumption pc'!BF12/'1.41 Alcohol consumption pc'!BF12,"")</f>
        <v>3.9285714285714292E-2</v>
      </c>
      <c r="BG12" s="84">
        <f>IFERROR('1.33 Spirits consumption pc'!BG12/'1.41 Alcohol consumption pc'!BG12,"")</f>
        <v>0.19402985074626869</v>
      </c>
      <c r="BH12" s="84" t="str">
        <f>IFERROR('1.33 Spirits consumption pc'!BH12/'1.41 Alcohol consumption pc'!BH12,"")</f>
        <v/>
      </c>
      <c r="BI12" s="84">
        <f>IFERROR('1.33 Spirits consumption pc'!BI12/'1.41 Alcohol consumption pc'!BI12,"")</f>
        <v>0.41025641025641024</v>
      </c>
      <c r="BJ12" s="84">
        <f>IFERROR('1.33 Spirits consumption pc'!BJ12/'1.41 Alcohol consumption pc'!BJ12,"")</f>
        <v>0.16149068322981366</v>
      </c>
      <c r="BK12" s="84">
        <f>IFERROR('1.33 Spirits consumption pc'!BK12/'1.41 Alcohol consumption pc'!BK12,"")</f>
        <v>0.20168067226890757</v>
      </c>
      <c r="BL12" s="84">
        <f>IFERROR('1.33 Spirits consumption pc'!BL12/'1.41 Alcohol consumption pc'!BL12,"")</f>
        <v>0.16666666666666669</v>
      </c>
      <c r="BM12" s="84" t="str">
        <f>IFERROR('1.33 Spirits consumption pc'!BM12/'1.41 Alcohol consumption pc'!BM12,"")</f>
        <v/>
      </c>
      <c r="BN12" s="84">
        <f>IFERROR('1.33 Spirits consumption pc'!BN12/'1.41 Alcohol consumption pc'!BN12,"")</f>
        <v>0.18924224577934828</v>
      </c>
      <c r="BO12" s="84">
        <f>IFERROR('1.33 Spirits consumption pc'!BO12/'1.41 Alcohol consumption pc'!BO12,"")</f>
        <v>0.10256410256410256</v>
      </c>
      <c r="BP12" s="84">
        <f>IFERROR('1.33 Spirits consumption pc'!BP12/'1.41 Alcohol consumption pc'!BP12,"")</f>
        <v>0.62857142857142856</v>
      </c>
      <c r="BQ12" s="84">
        <f>IFERROR('1.33 Spirits consumption pc'!BQ12/'1.41 Alcohol consumption pc'!BQ12,"")</f>
        <v>0.29618146214099217</v>
      </c>
      <c r="BR12" s="84">
        <f>IFERROR('1.33 Spirits consumption pc'!BR12/'1.41 Alcohol consumption pc'!BR12,"")</f>
        <v>0.25251677852348992</v>
      </c>
      <c r="BS12" s="84">
        <f>IFERROR('1.33 Spirits consumption pc'!BS12/'1.41 Alcohol consumption pc'!BS12,"")</f>
        <v>0.30088575560375996</v>
      </c>
      <c r="BT12" s="84">
        <f>IFERROR('1.33 Spirits consumption pc'!BT12/'1.41 Alcohol consumption pc'!BT12,"")</f>
        <v>0.20798762105487822</v>
      </c>
      <c r="BU12" s="84">
        <f>IFERROR('1.33 Spirits consumption pc'!BU12/'1.41 Alcohol consumption pc'!BU12,"")</f>
        <v>0.12554585152838427</v>
      </c>
      <c r="BV12" s="84">
        <f>IFERROR('1.33 Spirits consumption pc'!BV12/'1.41 Alcohol consumption pc'!BV12,"")</f>
        <v>0.14186507936507936</v>
      </c>
      <c r="BW12" s="84">
        <f>IFERROR('1.33 Spirits consumption pc'!BW12/'1.41 Alcohol consumption pc'!BW12,"")</f>
        <v>0.12896405919661735</v>
      </c>
      <c r="BX12" s="84">
        <f>IFERROR('1.33 Spirits consumption pc'!BX12/'1.41 Alcohol consumption pc'!BX12,"")</f>
        <v>0.26914153132250579</v>
      </c>
      <c r="BY12" s="84">
        <f>IFERROR('1.33 Spirits consumption pc'!BY12/'1.41 Alcohol consumption pc'!BY12,"")</f>
        <v>0.27796489984045381</v>
      </c>
      <c r="BZ12" s="84">
        <f>IFERROR('1.33 Spirits consumption pc'!BZ12/'1.41 Alcohol consumption pc'!BZ12,"")</f>
        <v>0.20992408405765209</v>
      </c>
      <c r="CA12" s="84">
        <f>IFERROR('1.33 Spirits consumption pc'!CA12/'1.41 Alcohol consumption pc'!CA12,"")</f>
        <v>0.21265822784810126</v>
      </c>
      <c r="CB12" s="84">
        <f>IFERROR('1.33 Spirits consumption pc'!CB12/'1.41 Alcohol consumption pc'!CB12,"")</f>
        <v>0.19012345679012346</v>
      </c>
      <c r="CC12" s="84">
        <f>IFERROR('1.33 Spirits consumption pc'!CC12/'1.41 Alcohol consumption pc'!CC12,"")</f>
        <v>0.13159609120521171</v>
      </c>
      <c r="CD12" s="84">
        <f>IFERROR('1.33 Spirits consumption pc'!CD12/'1.41 Alcohol consumption pc'!CD12,"")</f>
        <v>0.16918429003021149</v>
      </c>
      <c r="CE12" s="84">
        <f>IFERROR('1.33 Spirits consumption pc'!CE12/'1.41 Alcohol consumption pc'!CE12,"")</f>
        <v>0.20446096654275092</v>
      </c>
      <c r="CF12" s="84">
        <f>IFERROR('1.33 Spirits consumption pc'!CF12/'1.41 Alcohol consumption pc'!CF12,"")</f>
        <v>8.562992125984252E-2</v>
      </c>
      <c r="CG12" s="84">
        <f>IFERROR('1.33 Spirits consumption pc'!CG12/'1.41 Alcohol consumption pc'!CG12,"")</f>
        <v>0.257293035479632</v>
      </c>
      <c r="CH12" s="84">
        <f>IFERROR('1.33 Spirits consumption pc'!CH12/'1.41 Alcohol consumption pc'!CH12,"")</f>
        <v>0.16526138279932545</v>
      </c>
      <c r="CI12" s="84">
        <f>IFERROR('1.33 Spirits consumption pc'!CI12/'1.41 Alcohol consumption pc'!CI12,"")</f>
        <v>0.12556053811659193</v>
      </c>
      <c r="CJ12" s="84">
        <f>IFERROR('1.33 Spirits consumption pc'!CJ12/'1.41 Alcohol consumption pc'!CJ12,"")</f>
        <v>0.32266009852216748</v>
      </c>
      <c r="CK12" s="84">
        <f>IFERROR('1.33 Spirits consumption pc'!CK12/'1.41 Alcohol consumption pc'!CK12,"")</f>
        <v>0.22406563354603462</v>
      </c>
      <c r="CL12" s="84">
        <f>IFERROR('1.33 Spirits consumption pc'!CL12/'1.41 Alcohol consumption pc'!CL12,"")</f>
        <v>0.10526315789474092</v>
      </c>
      <c r="CM12" s="84">
        <f>IFERROR('1.33 Spirits consumption pc'!CM12/'1.41 Alcohol consumption pc'!CM12,"")</f>
        <v>0.13818181818181666</v>
      </c>
      <c r="CN12" s="84">
        <f>IFERROR('1.33 Spirits consumption pc'!CN12/'1.41 Alcohol consumption pc'!CN12,"")</f>
        <v>0.50577557755775593</v>
      </c>
      <c r="CO12" s="84">
        <f>IFERROR('1.33 Spirits consumption pc'!CO12/'1.41 Alcohol consumption pc'!CO12,"")</f>
        <v>0.17952883834281072</v>
      </c>
      <c r="CP12" s="84">
        <f>IFERROR('1.33 Spirits consumption pc'!CP12/'1.41 Alcohol consumption pc'!CP12,"")</f>
        <v>0.63237311385459594</v>
      </c>
      <c r="CR12" s="89">
        <f t="shared" si="0"/>
        <v>0.67190488071706467</v>
      </c>
      <c r="CU12">
        <v>0.67190488071706467</v>
      </c>
    </row>
    <row r="13" spans="1:99" x14ac:dyDescent="0.25">
      <c r="A13" s="1" t="s">
        <v>34</v>
      </c>
      <c r="B13" s="84">
        <f>IFERROR('1.33 Spirits consumption pc'!B13/'1.41 Alcohol consumption pc'!B13,"")</f>
        <v>0.38328691335569071</v>
      </c>
      <c r="C13" s="84">
        <f>IFERROR('1.33 Spirits consumption pc'!C13/'1.41 Alcohol consumption pc'!C13,"")</f>
        <v>0.51808108521837426</v>
      </c>
      <c r="D13" s="84">
        <f>IFERROR('1.33 Spirits consumption pc'!D13/'1.41 Alcohol consumption pc'!D13,"")</f>
        <v>0.56338028169014087</v>
      </c>
      <c r="E13" s="84">
        <f>IFERROR('1.33 Spirits consumption pc'!E13/'1.41 Alcohol consumption pc'!E13,"")</f>
        <v>0.38592100281832331</v>
      </c>
      <c r="F13" s="84">
        <f>IFERROR('1.33 Spirits consumption pc'!F13/'1.41 Alcohol consumption pc'!F13,"")</f>
        <v>0.1607142857142857</v>
      </c>
      <c r="G13" s="84">
        <f>IFERROR('1.33 Spirits consumption pc'!G13/'1.41 Alcohol consumption pc'!G13,"")</f>
        <v>0.9034062531215663</v>
      </c>
      <c r="H13" s="84">
        <f>IFERROR('1.33 Spirits consumption pc'!H13/'1.41 Alcohol consumption pc'!H13,"")</f>
        <v>0.1081081081081081</v>
      </c>
      <c r="I13" s="84">
        <f>IFERROR('1.33 Spirits consumption pc'!I13/'1.41 Alcohol consumption pc'!I13,"")</f>
        <v>0.4978415587446039</v>
      </c>
      <c r="J13" s="84">
        <f>IFERROR('1.33 Spirits consumption pc'!J13/'1.41 Alcohol consumption pc'!J13,"")</f>
        <v>0.46168958742632615</v>
      </c>
      <c r="K13" s="84">
        <f>IFERROR('1.33 Spirits consumption pc'!K13/'1.41 Alcohol consumption pc'!K13,"")</f>
        <v>0.34027777777777779</v>
      </c>
      <c r="L13" s="84">
        <f>IFERROR('1.33 Spirits consumption pc'!L13/'1.41 Alcohol consumption pc'!L13,"")</f>
        <v>0.90243902439024393</v>
      </c>
      <c r="M13" s="84">
        <f>IFERROR('1.33 Spirits consumption pc'!M13/'1.41 Alcohol consumption pc'!M13,"")</f>
        <v>0.75556875556875558</v>
      </c>
      <c r="N13" s="84">
        <f>IFERROR('1.33 Spirits consumption pc'!N13/'1.41 Alcohol consumption pc'!N13,"")</f>
        <v>0.17499999999999999</v>
      </c>
      <c r="O13" s="84">
        <f>IFERROR('1.33 Spirits consumption pc'!O13/'1.41 Alcohol consumption pc'!O13,"")</f>
        <v>0.74684314620416858</v>
      </c>
      <c r="P13" s="84">
        <f>IFERROR('1.33 Spirits consumption pc'!P13/'1.41 Alcohol consumption pc'!P13,"")</f>
        <v>0.48490566037735844</v>
      </c>
      <c r="Q13" s="84">
        <f>IFERROR('1.33 Spirits consumption pc'!Q13/'1.41 Alcohol consumption pc'!Q13,"")</f>
        <v>0.74022866258973674</v>
      </c>
      <c r="R13" s="84">
        <f>IFERROR('1.33 Spirits consumption pc'!R13/'1.41 Alcohol consumption pc'!R13,"")</f>
        <v>0.75946547884187077</v>
      </c>
      <c r="S13" s="84">
        <f>IFERROR('1.33 Spirits consumption pc'!S13/'1.41 Alcohol consumption pc'!S13,"")</f>
        <v>8.5848423876592889E-2</v>
      </c>
      <c r="T13" s="84">
        <f>IFERROR('1.33 Spirits consumption pc'!T13/'1.41 Alcohol consumption pc'!T13,"")</f>
        <v>0.13336388634280477</v>
      </c>
      <c r="U13" s="84">
        <f>IFERROR('1.33 Spirits consumption pc'!U13/'1.41 Alcohol consumption pc'!U13,"")</f>
        <v>0.13533834586466167</v>
      </c>
      <c r="V13" s="84">
        <f>IFERROR('1.33 Spirits consumption pc'!V13/'1.41 Alcohol consumption pc'!V13,"")</f>
        <v>0.12461059190031153</v>
      </c>
      <c r="W13" s="84">
        <f>IFERROR('1.33 Spirits consumption pc'!W13/'1.41 Alcohol consumption pc'!W13,"")</f>
        <v>0.42192490595500032</v>
      </c>
      <c r="X13" s="84">
        <f>IFERROR('1.33 Spirits consumption pc'!X13/'1.41 Alcohol consumption pc'!X13,"")</f>
        <v>0.5286624203821656</v>
      </c>
      <c r="Y13" s="84">
        <f>IFERROR('1.33 Spirits consumption pc'!Y13/'1.41 Alcohol consumption pc'!Y13,"")</f>
        <v>0.13157894736842105</v>
      </c>
      <c r="Z13" s="84">
        <f>IFERROR('1.33 Spirits consumption pc'!Z13/'1.41 Alcohol consumption pc'!Z13,"")</f>
        <v>0.32695652173913042</v>
      </c>
      <c r="AA13" s="84">
        <f>IFERROR('1.33 Spirits consumption pc'!AA13/'1.41 Alcohol consumption pc'!AA13,"")</f>
        <v>0.16118421052631579</v>
      </c>
      <c r="AB13" s="84">
        <f>IFERROR('1.33 Spirits consumption pc'!AB13/'1.41 Alcohol consumption pc'!AB13,"")</f>
        <v>0.19769357495881384</v>
      </c>
      <c r="AC13" s="84">
        <f>IFERROR('1.33 Spirits consumption pc'!AC13/'1.41 Alcohol consumption pc'!AC13,"")</f>
        <v>0.44785276073619634</v>
      </c>
      <c r="AD13" s="84">
        <f>IFERROR('1.33 Spirits consumption pc'!AD13/'1.41 Alcohol consumption pc'!AD13,"")</f>
        <v>0.3828125</v>
      </c>
      <c r="AE13" s="84">
        <f>IFERROR('1.33 Spirits consumption pc'!AE13/'1.41 Alcohol consumption pc'!AE13,"")</f>
        <v>0.23046875</v>
      </c>
      <c r="AF13" s="84">
        <f>IFERROR('1.33 Spirits consumption pc'!AF13/'1.41 Alcohol consumption pc'!AF13,"")</f>
        <v>0.39887640449438205</v>
      </c>
      <c r="AG13" s="84">
        <f>IFERROR('1.33 Spirits consumption pc'!AG13/'1.41 Alcohol consumption pc'!AG13,"")</f>
        <v>0.33536585365853655</v>
      </c>
      <c r="AH13" s="84">
        <f>IFERROR('1.33 Spirits consumption pc'!AH13/'1.41 Alcohol consumption pc'!AH13,"")</f>
        <v>0.12676056338028169</v>
      </c>
      <c r="AI13" s="84">
        <f>IFERROR('1.33 Spirits consumption pc'!AI13/'1.41 Alcohol consumption pc'!AI13,"")</f>
        <v>0.40317100792751981</v>
      </c>
      <c r="AJ13" s="84">
        <f>IFERROR('1.33 Spirits consumption pc'!AJ13/'1.41 Alcohol consumption pc'!AJ13,"")</f>
        <v>0.16620689655172416</v>
      </c>
      <c r="AK13" s="84">
        <f>IFERROR('1.33 Spirits consumption pc'!AK13/'1.41 Alcohol consumption pc'!AK13,"")</f>
        <v>0.50278004299799839</v>
      </c>
      <c r="AL13" s="84">
        <f>IFERROR('1.33 Spirits consumption pc'!AL13/'1.41 Alcohol consumption pc'!AL13,"")</f>
        <v>0.20734908136482938</v>
      </c>
      <c r="AM13" s="84">
        <f>IFERROR('1.33 Spirits consumption pc'!AM13/'1.41 Alcohol consumption pc'!AM13,"")</f>
        <v>0.34537246049661396</v>
      </c>
      <c r="AN13" s="84">
        <f>IFERROR('1.33 Spirits consumption pc'!AN13/'1.41 Alcohol consumption pc'!AN13,"")</f>
        <v>0.10714285714285714</v>
      </c>
      <c r="AO13" s="84">
        <f>IFERROR('1.33 Spirits consumption pc'!AO13/'1.41 Alcohol consumption pc'!AO13,"")</f>
        <v>0.4579268292682927</v>
      </c>
      <c r="AP13" s="84">
        <f>IFERROR('1.33 Spirits consumption pc'!AP13/'1.41 Alcohol consumption pc'!AP13,"")</f>
        <v>0.31342465753424659</v>
      </c>
      <c r="AQ13" s="84">
        <f>IFERROR('1.33 Spirits consumption pc'!AQ13/'1.41 Alcohol consumption pc'!AQ13,"")</f>
        <v>0.10929853181076672</v>
      </c>
      <c r="AR13" s="84">
        <f>IFERROR('1.33 Spirits consumption pc'!AR13/'1.41 Alcohol consumption pc'!AR13,"")</f>
        <v>0.13698630136986303</v>
      </c>
      <c r="AS13" s="84">
        <f>IFERROR('1.33 Spirits consumption pc'!AS13/'1.41 Alcohol consumption pc'!AS13,"")</f>
        <v>0.38558775475105339</v>
      </c>
      <c r="AT13" s="84">
        <f>IFERROR('1.33 Spirits consumption pc'!AT13/'1.41 Alcohol consumption pc'!AT13,"")</f>
        <v>0.30344827586206896</v>
      </c>
      <c r="AU13" s="84">
        <f>IFERROR('1.33 Spirits consumption pc'!AU13/'1.41 Alcohol consumption pc'!AU13,"")</f>
        <v>0.27994428969359336</v>
      </c>
      <c r="AV13" s="84">
        <f>IFERROR('1.33 Spirits consumption pc'!AV13/'1.41 Alcohol consumption pc'!AV13,"")</f>
        <v>0.37593984962406013</v>
      </c>
      <c r="AW13" s="84">
        <f>IFERROR('1.33 Spirits consumption pc'!AW13/'1.41 Alcohol consumption pc'!AW13,"")</f>
        <v>0.40826873385012924</v>
      </c>
      <c r="AX13" s="84">
        <f>IFERROR('1.33 Spirits consumption pc'!AX13/'1.41 Alcohol consumption pc'!AX13,"")</f>
        <v>0.31134564643799467</v>
      </c>
      <c r="AY13" s="84">
        <f>IFERROR('1.33 Spirits consumption pc'!AY13/'1.41 Alcohol consumption pc'!AY13,"")</f>
        <v>0.53475935828877008</v>
      </c>
      <c r="AZ13" s="84">
        <f>IFERROR('1.33 Spirits consumption pc'!AZ13/'1.41 Alcohol consumption pc'!AZ13,"")</f>
        <v>0.21829472175782186</v>
      </c>
      <c r="BA13" s="84">
        <f>IFERROR('1.33 Spirits consumption pc'!BA13/'1.41 Alcohol consumption pc'!BA13,"")</f>
        <v>8.650065530799475E-2</v>
      </c>
      <c r="BB13" s="84">
        <f>IFERROR('1.33 Spirits consumption pc'!BB13/'1.41 Alcohol consumption pc'!BB13,"")</f>
        <v>0.1871345029239766</v>
      </c>
      <c r="BC13" s="84">
        <f>IFERROR('1.33 Spirits consumption pc'!BC13/'1.41 Alcohol consumption pc'!BC13,"")</f>
        <v>0.32216142270861836</v>
      </c>
      <c r="BD13" s="84">
        <f>IFERROR('1.33 Spirits consumption pc'!BD13/'1.41 Alcohol consumption pc'!BD13,"")</f>
        <v>0.18492426910884113</v>
      </c>
      <c r="BE13" s="84">
        <f>IFERROR('1.33 Spirits consumption pc'!BE13/'1.41 Alcohol consumption pc'!BE13,"")</f>
        <v>6.9930069930069921E-2</v>
      </c>
      <c r="BF13" s="84">
        <f>IFERROR('1.33 Spirits consumption pc'!BF13/'1.41 Alcohol consumption pc'!BF13,"")</f>
        <v>3.4920634920634921E-2</v>
      </c>
      <c r="BG13" s="84">
        <f>IFERROR('1.33 Spirits consumption pc'!BG13/'1.41 Alcohol consumption pc'!BG13,"")</f>
        <v>0.18571428571428572</v>
      </c>
      <c r="BH13" s="84" t="str">
        <f>IFERROR('1.33 Spirits consumption pc'!BH13/'1.41 Alcohol consumption pc'!BH13,"")</f>
        <v/>
      </c>
      <c r="BI13" s="84">
        <f>IFERROR('1.33 Spirits consumption pc'!BI13/'1.41 Alcohol consumption pc'!BI13,"")</f>
        <v>0.41463414634146345</v>
      </c>
      <c r="BJ13" s="84">
        <f>IFERROR('1.33 Spirits consumption pc'!BJ13/'1.41 Alcohol consumption pc'!BJ13,"")</f>
        <v>0.19174041297935104</v>
      </c>
      <c r="BK13" s="84">
        <f>IFERROR('1.33 Spirits consumption pc'!BK13/'1.41 Alcohol consumption pc'!BK13,"")</f>
        <v>0.23636363636363639</v>
      </c>
      <c r="BL13" s="84">
        <f>IFERROR('1.33 Spirits consumption pc'!BL13/'1.41 Alcohol consumption pc'!BL13,"")</f>
        <v>0.1834862385321101</v>
      </c>
      <c r="BM13" s="84" t="str">
        <f>IFERROR('1.33 Spirits consumption pc'!BM13/'1.41 Alcohol consumption pc'!BM13,"")</f>
        <v/>
      </c>
      <c r="BN13" s="84">
        <f>IFERROR('1.33 Spirits consumption pc'!BN13/'1.41 Alcohol consumption pc'!BN13,"")</f>
        <v>0.19090202177293936</v>
      </c>
      <c r="BO13" s="84">
        <f>IFERROR('1.33 Spirits consumption pc'!BO13/'1.41 Alcohol consumption pc'!BO13,"")</f>
        <v>9.836065573770493E-2</v>
      </c>
      <c r="BP13" s="84">
        <f>IFERROR('1.33 Spirits consumption pc'!BP13/'1.41 Alcohol consumption pc'!BP13,"")</f>
        <v>0.63636363636363635</v>
      </c>
      <c r="BQ13" s="84">
        <f>IFERROR('1.33 Spirits consumption pc'!BQ13/'1.41 Alcohol consumption pc'!BQ13,"")</f>
        <v>0.30135211723747063</v>
      </c>
      <c r="BR13" s="84">
        <f>IFERROR('1.33 Spirits consumption pc'!BR13/'1.41 Alcohol consumption pc'!BR13,"")</f>
        <v>0.25124584717607973</v>
      </c>
      <c r="BS13" s="84">
        <f>IFERROR('1.33 Spirits consumption pc'!BS13/'1.41 Alcohol consumption pc'!BS13,"")</f>
        <v>0.30675039246467822</v>
      </c>
      <c r="BT13" s="84">
        <f>IFERROR('1.33 Spirits consumption pc'!BT13/'1.41 Alcohol consumption pc'!BT13,"")</f>
        <v>0.20810511831206321</v>
      </c>
      <c r="BU13" s="84">
        <f>IFERROR('1.33 Spirits consumption pc'!BU13/'1.41 Alcohol consumption pc'!BU13,"")</f>
        <v>0.12595005428881653</v>
      </c>
      <c r="BV13" s="84">
        <f>IFERROR('1.33 Spirits consumption pc'!BV13/'1.41 Alcohol consumption pc'!BV13,"")</f>
        <v>0.14412635735439289</v>
      </c>
      <c r="BW13" s="84">
        <f>IFERROR('1.33 Spirits consumption pc'!BW13/'1.41 Alcohol consumption pc'!BW13,"")</f>
        <v>0.13052631578947368</v>
      </c>
      <c r="BX13" s="84">
        <f>IFERROR('1.33 Spirits consumption pc'!BX13/'1.41 Alcohol consumption pc'!BX13,"")</f>
        <v>0.26463700234192039</v>
      </c>
      <c r="BY13" s="84">
        <f>IFERROR('1.33 Spirits consumption pc'!BY13/'1.41 Alcohol consumption pc'!BY13,"")</f>
        <v>0.27898743140378829</v>
      </c>
      <c r="BZ13" s="84">
        <f>IFERROR('1.33 Spirits consumption pc'!BZ13/'1.41 Alcohol consumption pc'!BZ13,"")</f>
        <v>0.21197035070251133</v>
      </c>
      <c r="CA13" s="84">
        <f>IFERROR('1.33 Spirits consumption pc'!CA13/'1.41 Alcohol consumption pc'!CA13,"")</f>
        <v>0.19267299864314791</v>
      </c>
      <c r="CB13" s="84">
        <f>IFERROR('1.33 Spirits consumption pc'!CB13/'1.41 Alcohol consumption pc'!CB13,"")</f>
        <v>0.19948849104859337</v>
      </c>
      <c r="CC13" s="84">
        <f>IFERROR('1.33 Spirits consumption pc'!CC13/'1.41 Alcohol consumption pc'!CC13,"")</f>
        <v>0.13076074972436602</v>
      </c>
      <c r="CD13" s="84">
        <f>IFERROR('1.33 Spirits consumption pc'!CD13/'1.41 Alcohol consumption pc'!CD13,"")</f>
        <v>0.16666666666666666</v>
      </c>
      <c r="CE13" s="84">
        <f>IFERROR('1.33 Spirits consumption pc'!CE13/'1.41 Alcohol consumption pc'!CE13,"")</f>
        <v>0.2</v>
      </c>
      <c r="CF13" s="84">
        <f>IFERROR('1.33 Spirits consumption pc'!CF13/'1.41 Alcohol consumption pc'!CF13,"")</f>
        <v>8.7991718426501025E-2</v>
      </c>
      <c r="CG13" s="84">
        <f>IFERROR('1.33 Spirits consumption pc'!CG13/'1.41 Alcohol consumption pc'!CG13,"")</f>
        <v>0.25047386948280531</v>
      </c>
      <c r="CH13" s="84">
        <f>IFERROR('1.33 Spirits consumption pc'!CH13/'1.41 Alcohol consumption pc'!CH13,"")</f>
        <v>0.15859766277128545</v>
      </c>
      <c r="CI13" s="84">
        <f>IFERROR('1.33 Spirits consumption pc'!CI13/'1.41 Alcohol consumption pc'!CI13,"")</f>
        <v>0.12781954887218047</v>
      </c>
      <c r="CJ13" s="84">
        <f>IFERROR('1.33 Spirits consumption pc'!CJ13/'1.41 Alcohol consumption pc'!CJ13,"")</f>
        <v>0.32709113607990015</v>
      </c>
      <c r="CK13" s="84">
        <f>IFERROR('1.33 Spirits consumption pc'!CK13/'1.41 Alcohol consumption pc'!CK13,"")</f>
        <v>0.22749077490774908</v>
      </c>
      <c r="CL13" s="84">
        <f>IFERROR('1.33 Spirits consumption pc'!CL13/'1.41 Alcohol consumption pc'!CL13,"")</f>
        <v>9.1503267973856259E-2</v>
      </c>
      <c r="CM13" s="84">
        <f>IFERROR('1.33 Spirits consumption pc'!CM13/'1.41 Alcohol consumption pc'!CM13,"")</f>
        <v>0.1370370370370412</v>
      </c>
      <c r="CN13" s="84">
        <f>IFERROR('1.33 Spirits consumption pc'!CN13/'1.41 Alcohol consumption pc'!CN13,"")</f>
        <v>0.51058823529411657</v>
      </c>
      <c r="CO13" s="84">
        <f>IFERROR('1.33 Spirits consumption pc'!CO13/'1.41 Alcohol consumption pc'!CO13,"")</f>
        <v>0.17818181818181819</v>
      </c>
      <c r="CP13" s="84">
        <f>IFERROR('1.33 Spirits consumption pc'!CP13/'1.41 Alcohol consumption pc'!CP13,"")</f>
        <v>0.62993112085159675</v>
      </c>
      <c r="CR13" s="89">
        <f t="shared" si="0"/>
        <v>0.67376309355518404</v>
      </c>
      <c r="CU13">
        <v>0.67376309355518404</v>
      </c>
    </row>
    <row r="14" spans="1:99" x14ac:dyDescent="0.25">
      <c r="A14" s="1" t="s">
        <v>35</v>
      </c>
      <c r="B14" s="84">
        <f>IFERROR('1.33 Spirits consumption pc'!B14/'1.41 Alcohol consumption pc'!B14,"")</f>
        <v>0.38915352251033303</v>
      </c>
      <c r="C14" s="84">
        <f>IFERROR('1.33 Spirits consumption pc'!C14/'1.41 Alcohol consumption pc'!C14,"")</f>
        <v>0.52579662762836732</v>
      </c>
      <c r="D14" s="84">
        <f>IFERROR('1.33 Spirits consumption pc'!D14/'1.41 Alcohol consumption pc'!D14,"")</f>
        <v>0.50666666666666671</v>
      </c>
      <c r="E14" s="84">
        <f>IFERROR('1.33 Spirits consumption pc'!E14/'1.41 Alcohol consumption pc'!E14,"")</f>
        <v>0.39487722523026514</v>
      </c>
      <c r="F14" s="84">
        <f>IFERROR('1.33 Spirits consumption pc'!F14/'1.41 Alcohol consumption pc'!F14,"")</f>
        <v>0.15517241379310345</v>
      </c>
      <c r="G14" s="84">
        <f>IFERROR('1.33 Spirits consumption pc'!G14/'1.41 Alcohol consumption pc'!G14,"")</f>
        <v>0.89988824734587447</v>
      </c>
      <c r="H14" s="84">
        <f>IFERROR('1.33 Spirits consumption pc'!H14/'1.41 Alcohol consumption pc'!H14,"")</f>
        <v>9.3220338983050863E-2</v>
      </c>
      <c r="I14" s="84">
        <f>IFERROR('1.33 Spirits consumption pc'!I14/'1.41 Alcohol consumption pc'!I14,"")</f>
        <v>0.496413874191652</v>
      </c>
      <c r="J14" s="84">
        <f>IFERROR('1.33 Spirits consumption pc'!J14/'1.41 Alcohol consumption pc'!J14,"")</f>
        <v>0.46138996138996136</v>
      </c>
      <c r="K14" s="84">
        <f>IFERROR('1.33 Spirits consumption pc'!K14/'1.41 Alcohol consumption pc'!K14,"")</f>
        <v>0.3401360544217687</v>
      </c>
      <c r="L14" s="84">
        <f>IFERROR('1.33 Spirits consumption pc'!L14/'1.41 Alcohol consumption pc'!L14,"")</f>
        <v>0.90909090909090906</v>
      </c>
      <c r="M14" s="84">
        <f>IFERROR('1.33 Spirits consumption pc'!M14/'1.41 Alcohol consumption pc'!M14,"")</f>
        <v>0.79347826086956519</v>
      </c>
      <c r="N14" s="84">
        <f>IFERROR('1.33 Spirits consumption pc'!N14/'1.41 Alcohol consumption pc'!N14,"")</f>
        <v>0.17857142857142858</v>
      </c>
      <c r="O14" s="84">
        <f>IFERROR('1.33 Spirits consumption pc'!O14/'1.41 Alcohol consumption pc'!O14,"")</f>
        <v>0.74685251798561159</v>
      </c>
      <c r="P14" s="84">
        <f>IFERROR('1.33 Spirits consumption pc'!P14/'1.41 Alcohol consumption pc'!P14,"")</f>
        <v>0.48909090909090908</v>
      </c>
      <c r="Q14" s="84">
        <f>IFERROR('1.33 Spirits consumption pc'!Q14/'1.41 Alcohol consumption pc'!Q14,"")</f>
        <v>0.73715012722646311</v>
      </c>
      <c r="R14" s="84">
        <f>IFERROR('1.33 Spirits consumption pc'!R14/'1.41 Alcohol consumption pc'!R14,"")</f>
        <v>0.85864978902953593</v>
      </c>
      <c r="S14" s="84">
        <f>IFERROR('1.33 Spirits consumption pc'!S14/'1.41 Alcohol consumption pc'!S14,"")</f>
        <v>8.7248322147651006E-2</v>
      </c>
      <c r="T14" s="84">
        <f>IFERROR('1.33 Spirits consumption pc'!T14/'1.41 Alcohol consumption pc'!T14,"")</f>
        <v>0.13503480278422272</v>
      </c>
      <c r="U14" s="84">
        <f>IFERROR('1.33 Spirits consumption pc'!U14/'1.41 Alcohol consumption pc'!U14,"")</f>
        <v>0.1363389462248778</v>
      </c>
      <c r="V14" s="84">
        <f>IFERROR('1.33 Spirits consumption pc'!V14/'1.41 Alcohol consumption pc'!V14,"")</f>
        <v>0.12738853503184713</v>
      </c>
      <c r="W14" s="84">
        <f>IFERROR('1.33 Spirits consumption pc'!W14/'1.41 Alcohol consumption pc'!W14,"")</f>
        <v>0.42230236377919017</v>
      </c>
      <c r="X14" s="84">
        <f>IFERROR('1.33 Spirits consumption pc'!X14/'1.41 Alcohol consumption pc'!X14,"")</f>
        <v>0.55163511187607572</v>
      </c>
      <c r="Y14" s="84">
        <f>IFERROR('1.33 Spirits consumption pc'!Y14/'1.41 Alcohol consumption pc'!Y14,"")</f>
        <v>0.12337662337662338</v>
      </c>
      <c r="Z14" s="84">
        <f>IFERROR('1.33 Spirits consumption pc'!Z14/'1.41 Alcohol consumption pc'!Z14,"")</f>
        <v>0.30971993410214171</v>
      </c>
      <c r="AA14" s="84">
        <f>IFERROR('1.33 Spirits consumption pc'!AA14/'1.41 Alcohol consumption pc'!AA14,"")</f>
        <v>0.16095890410958902</v>
      </c>
      <c r="AB14" s="84">
        <f>IFERROR('1.33 Spirits consumption pc'!AB14/'1.41 Alcohol consumption pc'!AB14,"")</f>
        <v>0.17777777777777778</v>
      </c>
      <c r="AC14" s="84">
        <f>IFERROR('1.33 Spirits consumption pc'!AC14/'1.41 Alcohol consumption pc'!AC14,"")</f>
        <v>0.43292682926829262</v>
      </c>
      <c r="AD14" s="84">
        <f>IFERROR('1.33 Spirits consumption pc'!AD14/'1.41 Alcohol consumption pc'!AD14,"")</f>
        <v>0.37226277372262773</v>
      </c>
      <c r="AE14" s="84">
        <f>IFERROR('1.33 Spirits consumption pc'!AE14/'1.41 Alcohol consumption pc'!AE14,"")</f>
        <v>0.22745098039215686</v>
      </c>
      <c r="AF14" s="84">
        <f>IFERROR('1.33 Spirits consumption pc'!AF14/'1.41 Alcohol consumption pc'!AF14,"")</f>
        <v>0.42134831460674155</v>
      </c>
      <c r="AG14" s="84">
        <f>IFERROR('1.33 Spirits consumption pc'!AG14/'1.41 Alcohol consumption pc'!AG14,"")</f>
        <v>0.35185185185185186</v>
      </c>
      <c r="AH14" s="84">
        <f>IFERROR('1.33 Spirits consumption pc'!AH14/'1.41 Alcohol consumption pc'!AH14,"")</f>
        <v>0.12328767123287671</v>
      </c>
      <c r="AI14" s="84">
        <f>IFERROR('1.33 Spirits consumption pc'!AI14/'1.41 Alcohol consumption pc'!AI14,"")</f>
        <v>0.38899534629071997</v>
      </c>
      <c r="AJ14" s="84">
        <f>IFERROR('1.33 Spirits consumption pc'!AJ14/'1.41 Alcohol consumption pc'!AJ14,"")</f>
        <v>0.15679676985195154</v>
      </c>
      <c r="AK14" s="84">
        <f>IFERROR('1.33 Spirits consumption pc'!AK14/'1.41 Alcohol consumption pc'!AK14,"")</f>
        <v>0.51329350261389095</v>
      </c>
      <c r="AL14" s="84">
        <f>IFERROR('1.33 Spirits consumption pc'!AL14/'1.41 Alcohol consumption pc'!AL14,"")</f>
        <v>0.21315789473684213</v>
      </c>
      <c r="AM14" s="84">
        <f>IFERROR('1.33 Spirits consumption pc'!AM14/'1.41 Alcohol consumption pc'!AM14,"")</f>
        <v>0.34080717488789236</v>
      </c>
      <c r="AN14" s="84">
        <f>IFERROR('1.33 Spirits consumption pc'!AN14/'1.41 Alcohol consumption pc'!AN14,"")</f>
        <v>0.10880829015544041</v>
      </c>
      <c r="AO14" s="84">
        <f>IFERROR('1.33 Spirits consumption pc'!AO14/'1.41 Alcohol consumption pc'!AO14,"")</f>
        <v>0.45060936497754966</v>
      </c>
      <c r="AP14" s="84">
        <f>IFERROR('1.33 Spirits consumption pc'!AP14/'1.41 Alcohol consumption pc'!AP14,"")</f>
        <v>0.30857231197340962</v>
      </c>
      <c r="AQ14" s="84">
        <f>IFERROR('1.33 Spirits consumption pc'!AQ14/'1.41 Alcohol consumption pc'!AQ14,"")</f>
        <v>0.11977715877437325</v>
      </c>
      <c r="AR14" s="84">
        <f>IFERROR('1.33 Spirits consumption pc'!AR14/'1.41 Alcohol consumption pc'!AR14,"")</f>
        <v>0.13839285714285715</v>
      </c>
      <c r="AS14" s="84">
        <f>IFERROR('1.33 Spirits consumption pc'!AS14/'1.41 Alcohol consumption pc'!AS14,"")</f>
        <v>0.37645657905928381</v>
      </c>
      <c r="AT14" s="84">
        <f>IFERROR('1.33 Spirits consumption pc'!AT14/'1.41 Alcohol consumption pc'!AT14,"")</f>
        <v>0.28255813953488373</v>
      </c>
      <c r="AU14" s="84">
        <f>IFERROR('1.33 Spirits consumption pc'!AU14/'1.41 Alcohol consumption pc'!AU14,"")</f>
        <v>0.25963488843813387</v>
      </c>
      <c r="AV14" s="84">
        <f>IFERROR('1.33 Spirits consumption pc'!AV14/'1.41 Alcohol consumption pc'!AV14,"")</f>
        <v>0.36764705882352944</v>
      </c>
      <c r="AW14" s="84">
        <f>IFERROR('1.33 Spirits consumption pc'!AW14/'1.41 Alcohol consumption pc'!AW14,"")</f>
        <v>0.41075794621026901</v>
      </c>
      <c r="AX14" s="84">
        <f>IFERROR('1.33 Spirits consumption pc'!AX14/'1.41 Alcohol consumption pc'!AX14,"")</f>
        <v>0.28232189973614774</v>
      </c>
      <c r="AY14" s="84">
        <f>IFERROR('1.33 Spirits consumption pc'!AY14/'1.41 Alcohol consumption pc'!AY14,"")</f>
        <v>0.495</v>
      </c>
      <c r="AZ14" s="84">
        <f>IFERROR('1.33 Spirits consumption pc'!AZ14/'1.41 Alcohol consumption pc'!AZ14,"")</f>
        <v>0.22490439770554493</v>
      </c>
      <c r="BA14" s="84">
        <f>IFERROR('1.33 Spirits consumption pc'!BA14/'1.41 Alcohol consumption pc'!BA14,"")</f>
        <v>9.1020910209102093E-2</v>
      </c>
      <c r="BB14" s="84">
        <f>IFERROR('1.33 Spirits consumption pc'!BB14/'1.41 Alcohol consumption pc'!BB14,"")</f>
        <v>0.19760479041916165</v>
      </c>
      <c r="BC14" s="84">
        <f>IFERROR('1.33 Spirits consumption pc'!BC14/'1.41 Alcohol consumption pc'!BC14,"")</f>
        <v>0.31438356164383563</v>
      </c>
      <c r="BD14" s="84">
        <f>IFERROR('1.33 Spirits consumption pc'!BD14/'1.41 Alcohol consumption pc'!BD14,"")</f>
        <v>0.19264920759806681</v>
      </c>
      <c r="BE14" s="84">
        <f>IFERROR('1.33 Spirits consumption pc'!BE14/'1.41 Alcohol consumption pc'!BE14,"")</f>
        <v>6.7114093959731544E-2</v>
      </c>
      <c r="BF14" s="84">
        <f>IFERROR('1.33 Spirits consumption pc'!BF14/'1.41 Alcohol consumption pc'!BF14,"")</f>
        <v>3.3639143730886854E-2</v>
      </c>
      <c r="BG14" s="84">
        <f>IFERROR('1.33 Spirits consumption pc'!BG14/'1.41 Alcohol consumption pc'!BG14,"")</f>
        <v>0.18666666666666665</v>
      </c>
      <c r="BH14" s="84" t="str">
        <f>IFERROR('1.33 Spirits consumption pc'!BH14/'1.41 Alcohol consumption pc'!BH14,"")</f>
        <v/>
      </c>
      <c r="BI14" s="84">
        <f>IFERROR('1.33 Spirits consumption pc'!BI14/'1.41 Alcohol consumption pc'!BI14,"")</f>
        <v>0.42748091603053434</v>
      </c>
      <c r="BJ14" s="84">
        <f>IFERROR('1.33 Spirits consumption pc'!BJ14/'1.41 Alcohol consumption pc'!BJ14,"")</f>
        <v>0.19942196531791909</v>
      </c>
      <c r="BK14" s="84">
        <f>IFERROR('1.33 Spirits consumption pc'!BK14/'1.41 Alcohol consumption pc'!BK14,"")</f>
        <v>0.23423423423423423</v>
      </c>
      <c r="BL14" s="84">
        <f>IFERROR('1.33 Spirits consumption pc'!BL14/'1.41 Alcohol consumption pc'!BL14,"")</f>
        <v>0.21755725190839692</v>
      </c>
      <c r="BM14" s="84" t="str">
        <f>IFERROR('1.33 Spirits consumption pc'!BM14/'1.41 Alcohol consumption pc'!BM14,"")</f>
        <v/>
      </c>
      <c r="BN14" s="84">
        <f>IFERROR('1.33 Spirits consumption pc'!BN14/'1.41 Alcohol consumption pc'!BN14,"")</f>
        <v>0.19220582671206959</v>
      </c>
      <c r="BO14" s="84">
        <f>IFERROR('1.33 Spirits consumption pc'!BO14/'1.41 Alcohol consumption pc'!BO14,"")</f>
        <v>0.10236220472440946</v>
      </c>
      <c r="BP14" s="84">
        <f>IFERROR('1.33 Spirits consumption pc'!BP14/'1.41 Alcohol consumption pc'!BP14,"")</f>
        <v>0.63478260869565217</v>
      </c>
      <c r="BQ14" s="84">
        <f>IFERROR('1.33 Spirits consumption pc'!BQ14/'1.41 Alcohol consumption pc'!BQ14,"")</f>
        <v>0.3037272006344171</v>
      </c>
      <c r="BR14" s="84">
        <f>IFERROR('1.33 Spirits consumption pc'!BR14/'1.41 Alcohol consumption pc'!BR14,"")</f>
        <v>0.25102375102375102</v>
      </c>
      <c r="BS14" s="84">
        <f>IFERROR('1.33 Spirits consumption pc'!BS14/'1.41 Alcohol consumption pc'!BS14,"")</f>
        <v>0.30937746948810257</v>
      </c>
      <c r="BT14" s="84">
        <f>IFERROR('1.33 Spirits consumption pc'!BT14/'1.41 Alcohol consumption pc'!BT14,"")</f>
        <v>0.2076868053262903</v>
      </c>
      <c r="BU14" s="84">
        <f>IFERROR('1.33 Spirits consumption pc'!BU14/'1.41 Alcohol consumption pc'!BU14,"")</f>
        <v>0.12636165577342051</v>
      </c>
      <c r="BV14" s="84">
        <f>IFERROR('1.33 Spirits consumption pc'!BV14/'1.41 Alcohol consumption pc'!BV14,"")</f>
        <v>0.14799999999999999</v>
      </c>
      <c r="BW14" s="84">
        <f>IFERROR('1.33 Spirits consumption pc'!BW14/'1.41 Alcohol consumption pc'!BW14,"")</f>
        <v>0.14726840855106887</v>
      </c>
      <c r="BX14" s="84">
        <f>IFERROR('1.33 Spirits consumption pc'!BX14/'1.41 Alcohol consumption pc'!BX14,"")</f>
        <v>0.26392251815980627</v>
      </c>
      <c r="BY14" s="84">
        <f>IFERROR('1.33 Spirits consumption pc'!BY14/'1.41 Alcohol consumption pc'!BY14,"")</f>
        <v>0.27607801037752727</v>
      </c>
      <c r="BZ14" s="84">
        <f>IFERROR('1.33 Spirits consumption pc'!BZ14/'1.41 Alcohol consumption pc'!BZ14,"")</f>
        <v>0.2126727334007415</v>
      </c>
      <c r="CA14" s="84">
        <f>IFERROR('1.33 Spirits consumption pc'!CA14/'1.41 Alcohol consumption pc'!CA14,"")</f>
        <v>0.18155619596541789</v>
      </c>
      <c r="CB14" s="84">
        <f>IFERROR('1.33 Spirits consumption pc'!CB14/'1.41 Alcohol consumption pc'!CB14,"")</f>
        <v>0.20259740259740261</v>
      </c>
      <c r="CC14" s="84">
        <f>IFERROR('1.33 Spirits consumption pc'!CC14/'1.41 Alcohol consumption pc'!CC14,"")</f>
        <v>0.12892938496583142</v>
      </c>
      <c r="CD14" s="84">
        <f>IFERROR('1.33 Spirits consumption pc'!CD14/'1.41 Alcohol consumption pc'!CD14,"")</f>
        <v>0.16704805491990848</v>
      </c>
      <c r="CE14" s="84">
        <f>IFERROR('1.33 Spirits consumption pc'!CE14/'1.41 Alcohol consumption pc'!CE14,"")</f>
        <v>0.19696969696969693</v>
      </c>
      <c r="CF14" s="84">
        <f>IFERROR('1.33 Spirits consumption pc'!CF14/'1.41 Alcohol consumption pc'!CF14,"")</f>
        <v>8.6187845303867403E-2</v>
      </c>
      <c r="CG14" s="84">
        <f>IFERROR('1.33 Spirits consumption pc'!CG14/'1.41 Alcohol consumption pc'!CG14,"")</f>
        <v>0.24456824512534819</v>
      </c>
      <c r="CH14" s="84">
        <f>IFERROR('1.33 Spirits consumption pc'!CH14/'1.41 Alcohol consumption pc'!CH14,"")</f>
        <v>0.15798319327731092</v>
      </c>
      <c r="CI14" s="84">
        <f>IFERROR('1.33 Spirits consumption pc'!CI14/'1.41 Alcohol consumption pc'!CI14,"")</f>
        <v>0.13050075872534145</v>
      </c>
      <c r="CJ14" s="84">
        <f>IFERROR('1.33 Spirits consumption pc'!CJ14/'1.41 Alcohol consumption pc'!CJ14,"")</f>
        <v>0.31063321385902032</v>
      </c>
      <c r="CK14" s="84">
        <f>IFERROR('1.33 Spirits consumption pc'!CK14/'1.41 Alcohol consumption pc'!CK14,"")</f>
        <v>0.23026315789473684</v>
      </c>
      <c r="CL14" s="84">
        <f>IFERROR('1.33 Spirits consumption pc'!CL14/'1.41 Alcohol consumption pc'!CL14,"")</f>
        <v>0.10256410256410742</v>
      </c>
      <c r="CM14" s="84">
        <f>IFERROR('1.33 Spirits consumption pc'!CM14/'1.41 Alcohol consumption pc'!CM14,"")</f>
        <v>0.13382899628253261</v>
      </c>
      <c r="CN14" s="84">
        <f>IFERROR('1.33 Spirits consumption pc'!CN14/'1.41 Alcohol consumption pc'!CN14,"")</f>
        <v>0.51662799690641836</v>
      </c>
      <c r="CO14" s="84">
        <f>IFERROR('1.33 Spirits consumption pc'!CO14/'1.41 Alcohol consumption pc'!CO14,"")</f>
        <v>0.18668950330315634</v>
      </c>
      <c r="CP14" s="84">
        <f>IFERROR('1.33 Spirits consumption pc'!CP14/'1.41 Alcohol consumption pc'!CP14,"")</f>
        <v>0.6246209824135851</v>
      </c>
      <c r="CR14" s="89">
        <f t="shared" si="0"/>
        <v>0.68274335066063319</v>
      </c>
      <c r="CU14">
        <v>0.68274335066063319</v>
      </c>
    </row>
    <row r="15" spans="1:99" x14ac:dyDescent="0.25">
      <c r="A15" s="1" t="s">
        <v>36</v>
      </c>
      <c r="B15" s="84">
        <f>IFERROR('1.33 Spirits consumption pc'!B15/'1.41 Alcohol consumption pc'!B15,"")</f>
        <v>0.38994374120956399</v>
      </c>
      <c r="C15" s="84">
        <f>IFERROR('1.33 Spirits consumption pc'!C15/'1.41 Alcohol consumption pc'!C15,"")</f>
        <v>0.52565419845659445</v>
      </c>
      <c r="D15" s="84">
        <f>IFERROR('1.33 Spirits consumption pc'!D15/'1.41 Alcohol consumption pc'!D15,"")</f>
        <v>0.50574712643678155</v>
      </c>
      <c r="E15" s="84">
        <f>IFERROR('1.33 Spirits consumption pc'!E15/'1.41 Alcohol consumption pc'!E15,"")</f>
        <v>0.40474868358066063</v>
      </c>
      <c r="F15" s="84">
        <f>IFERROR('1.33 Spirits consumption pc'!F15/'1.41 Alcohol consumption pc'!F15,"")</f>
        <v>0.15833333333333333</v>
      </c>
      <c r="G15" s="84">
        <f>IFERROR('1.33 Spirits consumption pc'!G15/'1.41 Alcohol consumption pc'!G15,"")</f>
        <v>0.89643781805195966</v>
      </c>
      <c r="H15" s="84">
        <f>IFERROR('1.33 Spirits consumption pc'!H15/'1.41 Alcohol consumption pc'!H15,"")</f>
        <v>8.7999999999999995E-2</v>
      </c>
      <c r="I15" s="84">
        <f>IFERROR('1.33 Spirits consumption pc'!I15/'1.41 Alcohol consumption pc'!I15,"")</f>
        <v>0.49602279472871896</v>
      </c>
      <c r="J15" s="84">
        <f>IFERROR('1.33 Spirits consumption pc'!J15/'1.41 Alcohol consumption pc'!J15,"")</f>
        <v>0.46927374301675978</v>
      </c>
      <c r="K15" s="84">
        <f>IFERROR('1.33 Spirits consumption pc'!K15/'1.41 Alcohol consumption pc'!K15,"")</f>
        <v>0.33552631578947362</v>
      </c>
      <c r="L15" s="84">
        <f>IFERROR('1.33 Spirits consumption pc'!L15/'1.41 Alcohol consumption pc'!L15,"")</f>
        <v>0.91304347826086962</v>
      </c>
      <c r="M15" s="84">
        <f>IFERROR('1.33 Spirits consumption pc'!M15/'1.41 Alcohol consumption pc'!M15,"")</f>
        <v>0.75428233904311881</v>
      </c>
      <c r="N15" s="84">
        <f>IFERROR('1.33 Spirits consumption pc'!N15/'1.41 Alcohol consumption pc'!N15,"")</f>
        <v>0.17241379310344832</v>
      </c>
      <c r="O15" s="84">
        <f>IFERROR('1.33 Spirits consumption pc'!O15/'1.41 Alcohol consumption pc'!O15,"")</f>
        <v>0.74442435201928869</v>
      </c>
      <c r="P15" s="84">
        <f>IFERROR('1.33 Spirits consumption pc'!P15/'1.41 Alcohol consumption pc'!P15,"")</f>
        <v>0.47398843930635842</v>
      </c>
      <c r="Q15" s="84">
        <f>IFERROR('1.33 Spirits consumption pc'!Q15/'1.41 Alcohol consumption pc'!Q15,"")</f>
        <v>0.74284984678243093</v>
      </c>
      <c r="R15" s="84">
        <f>IFERROR('1.33 Spirits consumption pc'!R15/'1.41 Alcohol consumption pc'!R15,"")</f>
        <v>0.85612788632326819</v>
      </c>
      <c r="S15" s="84">
        <f>IFERROR('1.33 Spirits consumption pc'!S15/'1.41 Alcohol consumption pc'!S15,"")</f>
        <v>8.905992303463442E-2</v>
      </c>
      <c r="T15" s="84">
        <f>IFERROR('1.33 Spirits consumption pc'!T15/'1.41 Alcohol consumption pc'!T15,"")</f>
        <v>0.13430790315212426</v>
      </c>
      <c r="U15" s="84">
        <f>IFERROR('1.33 Spirits consumption pc'!U15/'1.41 Alcohol consumption pc'!U15,"")</f>
        <v>0.13539445628997868</v>
      </c>
      <c r="V15" s="84">
        <f>IFERROR('1.33 Spirits consumption pc'!V15/'1.41 Alcohol consumption pc'!V15,"")</f>
        <v>0.12779552715654952</v>
      </c>
      <c r="W15" s="84">
        <f>IFERROR('1.33 Spirits consumption pc'!W15/'1.41 Alcohol consumption pc'!W15,"")</f>
        <v>0.41302297506319086</v>
      </c>
      <c r="X15" s="84">
        <f>IFERROR('1.33 Spirits consumption pc'!X15/'1.41 Alcohol consumption pc'!X15,"")</f>
        <v>0.49857278782112269</v>
      </c>
      <c r="Y15" s="84">
        <f>IFERROR('1.33 Spirits consumption pc'!Y15/'1.41 Alcohol consumption pc'!Y15,"")</f>
        <v>0.12080536912751677</v>
      </c>
      <c r="Z15" s="84">
        <f>IFERROR('1.33 Spirits consumption pc'!Z15/'1.41 Alcohol consumption pc'!Z15,"")</f>
        <v>0.31051752921535891</v>
      </c>
      <c r="AA15" s="84">
        <f>IFERROR('1.33 Spirits consumption pc'!AA15/'1.41 Alcohol consumption pc'!AA15,"")</f>
        <v>0.15646258503401361</v>
      </c>
      <c r="AB15" s="84">
        <f>IFERROR('1.33 Spirits consumption pc'!AB15/'1.41 Alcohol consumption pc'!AB15,"")</f>
        <v>0.18907905460472696</v>
      </c>
      <c r="AC15" s="84">
        <f>IFERROR('1.33 Spirits consumption pc'!AC15/'1.41 Alcohol consumption pc'!AC15,"")</f>
        <v>0.42857142857142855</v>
      </c>
      <c r="AD15" s="84">
        <f>IFERROR('1.33 Spirits consumption pc'!AD15/'1.41 Alcohol consumption pc'!AD15,"")</f>
        <v>0.36879432624113473</v>
      </c>
      <c r="AE15" s="84">
        <f>IFERROR('1.33 Spirits consumption pc'!AE15/'1.41 Alcohol consumption pc'!AE15,"")</f>
        <v>0.21875</v>
      </c>
      <c r="AF15" s="84">
        <f>IFERROR('1.33 Spirits consumption pc'!AF15/'1.41 Alcohol consumption pc'!AF15,"")</f>
        <v>0.43646408839779005</v>
      </c>
      <c r="AG15" s="84">
        <f>IFERROR('1.33 Spirits consumption pc'!AG15/'1.41 Alcohol consumption pc'!AG15,"")</f>
        <v>0.36419753086419748</v>
      </c>
      <c r="AH15" s="84">
        <f>IFERROR('1.33 Spirits consumption pc'!AH15/'1.41 Alcohol consumption pc'!AH15,"")</f>
        <v>0.12328767123287671</v>
      </c>
      <c r="AI15" s="84">
        <f>IFERROR('1.33 Spirits consumption pc'!AI15/'1.41 Alcohol consumption pc'!AI15,"")</f>
        <v>0.38904109589041092</v>
      </c>
      <c r="AJ15" s="84">
        <f>IFERROR('1.33 Spirits consumption pc'!AJ15/'1.41 Alcohol consumption pc'!AJ15,"")</f>
        <v>0.15508771929824564</v>
      </c>
      <c r="AK15" s="84">
        <f>IFERROR('1.33 Spirits consumption pc'!AK15/'1.41 Alcohol consumption pc'!AK15,"")</f>
        <v>0.50065146579804565</v>
      </c>
      <c r="AL15" s="84">
        <f>IFERROR('1.33 Spirits consumption pc'!AL15/'1.41 Alcohol consumption pc'!AL15,"")</f>
        <v>0.21727748691099472</v>
      </c>
      <c r="AM15" s="84">
        <f>IFERROR('1.33 Spirits consumption pc'!AM15/'1.41 Alcohol consumption pc'!AM15,"")</f>
        <v>0.34368070953436808</v>
      </c>
      <c r="AN15" s="84">
        <f>IFERROR('1.33 Spirits consumption pc'!AN15/'1.41 Alcohol consumption pc'!AN15,"")</f>
        <v>0.11052631578947368</v>
      </c>
      <c r="AO15" s="84">
        <f>IFERROR('1.33 Spirits consumption pc'!AO15/'1.41 Alcohol consumption pc'!AO15,"")</f>
        <v>0.46623465211459753</v>
      </c>
      <c r="AP15" s="84">
        <f>IFERROR('1.33 Spirits consumption pc'!AP15/'1.41 Alcohol consumption pc'!AP15,"")</f>
        <v>0.30714397008413835</v>
      </c>
      <c r="AQ15" s="84">
        <f>IFERROR('1.33 Spirits consumption pc'!AQ15/'1.41 Alcohol consumption pc'!AQ15,"")</f>
        <v>0.13514563106796115</v>
      </c>
      <c r="AR15" s="84">
        <f>IFERROR('1.33 Spirits consumption pc'!AR15/'1.41 Alcohol consumption pc'!AR15,"")</f>
        <v>0.14222222222222222</v>
      </c>
      <c r="AS15" s="84">
        <f>IFERROR('1.33 Spirits consumption pc'!AS15/'1.41 Alcohol consumption pc'!AS15,"")</f>
        <v>0.37420312636450964</v>
      </c>
      <c r="AT15" s="84">
        <f>IFERROR('1.33 Spirits consumption pc'!AT15/'1.41 Alcohol consumption pc'!AT15,"")</f>
        <v>0.26993166287015946</v>
      </c>
      <c r="AU15" s="84">
        <f>IFERROR('1.33 Spirits consumption pc'!AU15/'1.41 Alcohol consumption pc'!AU15,"")</f>
        <v>0.24899328859060402</v>
      </c>
      <c r="AV15" s="84">
        <f>IFERROR('1.33 Spirits consumption pc'!AV15/'1.41 Alcohol consumption pc'!AV15,"")</f>
        <v>0.36690647482014388</v>
      </c>
      <c r="AW15" s="84">
        <f>IFERROR('1.33 Spirits consumption pc'!AW15/'1.41 Alcohol consumption pc'!AW15,"")</f>
        <v>0.41081081081081083</v>
      </c>
      <c r="AX15" s="84">
        <f>IFERROR('1.33 Spirits consumption pc'!AX15/'1.41 Alcohol consumption pc'!AX15,"")</f>
        <v>0.25600000000000001</v>
      </c>
      <c r="AY15" s="84">
        <f>IFERROR('1.33 Spirits consumption pc'!AY15/'1.41 Alcohol consumption pc'!AY15,"")</f>
        <v>0.40090090090090097</v>
      </c>
      <c r="AZ15" s="84">
        <f>IFERROR('1.33 Spirits consumption pc'!AZ15/'1.41 Alcohol consumption pc'!AZ15,"")</f>
        <v>0.23378183565593463</v>
      </c>
      <c r="BA15" s="84">
        <f>IFERROR('1.33 Spirits consumption pc'!BA15/'1.41 Alcohol consumption pc'!BA15,"")</f>
        <v>0.10353227771010962</v>
      </c>
      <c r="BB15" s="84">
        <f>IFERROR('1.33 Spirits consumption pc'!BB15/'1.41 Alcohol consumption pc'!BB15,"")</f>
        <v>0.19298245614035089</v>
      </c>
      <c r="BC15" s="84">
        <f>IFERROR('1.33 Spirits consumption pc'!BC15/'1.41 Alcohol consumption pc'!BC15,"")</f>
        <v>0.30449826989619377</v>
      </c>
      <c r="BD15" s="84">
        <f>IFERROR('1.33 Spirits consumption pc'!BD15/'1.41 Alcohol consumption pc'!BD15,"")</f>
        <v>0.19305313588850176</v>
      </c>
      <c r="BE15" s="84">
        <f>IFERROR('1.33 Spirits consumption pc'!BE15/'1.41 Alcohol consumption pc'!BE15,"")</f>
        <v>7.0512820512820512E-2</v>
      </c>
      <c r="BF15" s="84">
        <f>IFERROR('1.33 Spirits consumption pc'!BF15/'1.41 Alcohol consumption pc'!BF15,"")</f>
        <v>3.5398230088495582E-2</v>
      </c>
      <c r="BG15" s="84">
        <f>IFERROR('1.33 Spirits consumption pc'!BG15/'1.41 Alcohol consumption pc'!BG15,"")</f>
        <v>0.17499999999999999</v>
      </c>
      <c r="BH15" s="84" t="str">
        <f>IFERROR('1.33 Spirits consumption pc'!BH15/'1.41 Alcohol consumption pc'!BH15,"")</f>
        <v/>
      </c>
      <c r="BI15" s="84">
        <f>IFERROR('1.33 Spirits consumption pc'!BI15/'1.41 Alcohol consumption pc'!BI15,"")</f>
        <v>0.4135338345864662</v>
      </c>
      <c r="BJ15" s="84">
        <f>IFERROR('1.33 Spirits consumption pc'!BJ15/'1.41 Alcohol consumption pc'!BJ15,"")</f>
        <v>0.22408963585434175</v>
      </c>
      <c r="BK15" s="84">
        <f>IFERROR('1.33 Spirits consumption pc'!BK15/'1.41 Alcohol consumption pc'!BK15,"")</f>
        <v>0.24545454545454545</v>
      </c>
      <c r="BL15" s="84">
        <f>IFERROR('1.33 Spirits consumption pc'!BL15/'1.41 Alcohol consumption pc'!BL15,"")</f>
        <v>0.2316043425814234</v>
      </c>
      <c r="BM15" s="84" t="str">
        <f>IFERROR('1.33 Spirits consumption pc'!BM15/'1.41 Alcohol consumption pc'!BM15,"")</f>
        <v/>
      </c>
      <c r="BN15" s="84">
        <f>IFERROR('1.33 Spirits consumption pc'!BN15/'1.41 Alcohol consumption pc'!BN15,"")</f>
        <v>0.18820435762584523</v>
      </c>
      <c r="BO15" s="84">
        <f>IFERROR('1.33 Spirits consumption pc'!BO15/'1.41 Alcohol consumption pc'!BO15,"")</f>
        <v>0.10769230769230771</v>
      </c>
      <c r="BP15" s="84">
        <f>IFERROR('1.33 Spirits consumption pc'!BP15/'1.41 Alcohol consumption pc'!BP15,"")</f>
        <v>0.63636363636363635</v>
      </c>
      <c r="BQ15" s="84">
        <f>IFERROR('1.33 Spirits consumption pc'!BQ15/'1.41 Alcohol consumption pc'!BQ15,"")</f>
        <v>0.30945152005047122</v>
      </c>
      <c r="BR15" s="84">
        <f>IFERROR('1.33 Spirits consumption pc'!BR15/'1.41 Alcohol consumption pc'!BR15,"")</f>
        <v>0.25296766270978305</v>
      </c>
      <c r="BS15" s="84">
        <f>IFERROR('1.33 Spirits consumption pc'!BS15/'1.41 Alcohol consumption pc'!BS15,"")</f>
        <v>0.31548632019897893</v>
      </c>
      <c r="BT15" s="84">
        <f>IFERROR('1.33 Spirits consumption pc'!BT15/'1.41 Alcohol consumption pc'!BT15,"")</f>
        <v>0.20830302691210204</v>
      </c>
      <c r="BU15" s="84">
        <f>IFERROR('1.33 Spirits consumption pc'!BU15/'1.41 Alcohol consumption pc'!BU15,"")</f>
        <v>0.1256890848952591</v>
      </c>
      <c r="BV15" s="84">
        <f>IFERROR('1.33 Spirits consumption pc'!BV15/'1.41 Alcohol consumption pc'!BV15,"")</f>
        <v>0.150253807106599</v>
      </c>
      <c r="BW15" s="84">
        <f>IFERROR('1.33 Spirits consumption pc'!BW15/'1.41 Alcohol consumption pc'!BW15,"")</f>
        <v>0.14849187935034802</v>
      </c>
      <c r="BX15" s="84">
        <f>IFERROR('1.33 Spirits consumption pc'!BX15/'1.41 Alcohol consumption pc'!BX15,"")</f>
        <v>0.25307125307125306</v>
      </c>
      <c r="BY15" s="84">
        <f>IFERROR('1.33 Spirits consumption pc'!BY15/'1.41 Alcohol consumption pc'!BY15,"")</f>
        <v>0.2774972953479985</v>
      </c>
      <c r="BZ15" s="84">
        <f>IFERROR('1.33 Spirits consumption pc'!BZ15/'1.41 Alcohol consumption pc'!BZ15,"")</f>
        <v>0.21411578112609042</v>
      </c>
      <c r="CA15" s="84">
        <f>IFERROR('1.33 Spirits consumption pc'!CA15/'1.41 Alcohol consumption pc'!CA15,"")</f>
        <v>0.17372262773722627</v>
      </c>
      <c r="CB15" s="84">
        <f>IFERROR('1.33 Spirits consumption pc'!CB15/'1.41 Alcohol consumption pc'!CB15,"")</f>
        <v>0.19892473118279566</v>
      </c>
      <c r="CC15" s="84">
        <f>IFERROR('1.33 Spirits consumption pc'!CC15/'1.41 Alcohol consumption pc'!CC15,"")</f>
        <v>0.12951879339238689</v>
      </c>
      <c r="CD15" s="84">
        <f>IFERROR('1.33 Spirits consumption pc'!CD15/'1.41 Alcohol consumption pc'!CD15,"")</f>
        <v>0.16929133858267717</v>
      </c>
      <c r="CE15" s="84">
        <f>IFERROR('1.33 Spirits consumption pc'!CE15/'1.41 Alcohol consumption pc'!CE15,"")</f>
        <v>0.19172932330827069</v>
      </c>
      <c r="CF15" s="84">
        <f>IFERROR('1.33 Spirits consumption pc'!CF15/'1.41 Alcohol consumption pc'!CF15,"")</f>
        <v>8.4959816303099886E-2</v>
      </c>
      <c r="CG15" s="84">
        <f>IFERROR('1.33 Spirits consumption pc'!CG15/'1.41 Alcohol consumption pc'!CG15,"")</f>
        <v>0.24045911047345767</v>
      </c>
      <c r="CH15" s="84">
        <f>IFERROR('1.33 Spirits consumption pc'!CH15/'1.41 Alcohol consumption pc'!CH15,"")</f>
        <v>0.15422885572139305</v>
      </c>
      <c r="CI15" s="84">
        <f>IFERROR('1.33 Spirits consumption pc'!CI15/'1.41 Alcohol consumption pc'!CI15,"")</f>
        <v>0.13141993957703926</v>
      </c>
      <c r="CJ15" s="84">
        <f>IFERROR('1.33 Spirits consumption pc'!CJ15/'1.41 Alcohol consumption pc'!CJ15,"")</f>
        <v>0.32412060301507534</v>
      </c>
      <c r="CK15" s="84">
        <f>IFERROR('1.33 Spirits consumption pc'!CK15/'1.41 Alcohol consumption pc'!CK15,"")</f>
        <v>0.23079826382336291</v>
      </c>
      <c r="CL15" s="84">
        <f>IFERROR('1.33 Spirits consumption pc'!CL15/'1.41 Alcohol consumption pc'!CL15,"")</f>
        <v>9.5541401273897056E-2</v>
      </c>
      <c r="CM15" s="84">
        <f>IFERROR('1.33 Spirits consumption pc'!CM15/'1.41 Alcohol consumption pc'!CM15,"")</f>
        <v>0.14942528735632365</v>
      </c>
      <c r="CN15" s="84">
        <f>IFERROR('1.33 Spirits consumption pc'!CN15/'1.41 Alcohol consumption pc'!CN15,"")</f>
        <v>0.51409495548961515</v>
      </c>
      <c r="CO15" s="84">
        <f>IFERROR('1.33 Spirits consumption pc'!CO15/'1.41 Alcohol consumption pc'!CO15,"")</f>
        <v>0.18514178579798457</v>
      </c>
      <c r="CP15" s="84">
        <f>IFERROR('1.33 Spirits consumption pc'!CP15/'1.41 Alcohol consumption pc'!CP15,"")</f>
        <v>0.6201183431952656</v>
      </c>
      <c r="CR15" s="89">
        <f t="shared" si="0"/>
        <v>0.67692191474663832</v>
      </c>
      <c r="CU15">
        <v>0.67692191474663832</v>
      </c>
    </row>
    <row r="16" spans="1:99" x14ac:dyDescent="0.25">
      <c r="A16" s="1" t="s">
        <v>37</v>
      </c>
      <c r="B16" s="84">
        <f>IFERROR('1.33 Spirits consumption pc'!B16/'1.41 Alcohol consumption pc'!B16,"")</f>
        <v>0.39221186103897304</v>
      </c>
      <c r="C16" s="84">
        <f>IFERROR('1.33 Spirits consumption pc'!C16/'1.41 Alcohol consumption pc'!C16,"")</f>
        <v>0.53406356229428587</v>
      </c>
      <c r="D16" s="84">
        <f>IFERROR('1.33 Spirits consumption pc'!D16/'1.41 Alcohol consumption pc'!D16,"")</f>
        <v>0.50000000000000011</v>
      </c>
      <c r="E16" s="84">
        <f>IFERROR('1.33 Spirits consumption pc'!E16/'1.41 Alcohol consumption pc'!E16,"")</f>
        <v>0.41184250881766604</v>
      </c>
      <c r="F16" s="84">
        <f>IFERROR('1.33 Spirits consumption pc'!F16/'1.41 Alcohol consumption pc'!F16,"")</f>
        <v>0.15447154471544713</v>
      </c>
      <c r="G16" s="84">
        <f>IFERROR('1.33 Spirits consumption pc'!G16/'1.41 Alcohol consumption pc'!G16,"")</f>
        <v>0.89232345657928436</v>
      </c>
      <c r="H16" s="84">
        <f>IFERROR('1.33 Spirits consumption pc'!H16/'1.41 Alcohol consumption pc'!H16,"")</f>
        <v>8.5271317829457349E-2</v>
      </c>
      <c r="I16" s="84">
        <f>IFERROR('1.33 Spirits consumption pc'!I16/'1.41 Alcohol consumption pc'!I16,"")</f>
        <v>0.49898386132695755</v>
      </c>
      <c r="J16" s="84">
        <f>IFERROR('1.33 Spirits consumption pc'!J16/'1.41 Alcohol consumption pc'!J16,"")</f>
        <v>0.45294117647058818</v>
      </c>
      <c r="K16" s="84">
        <f>IFERROR('1.33 Spirits consumption pc'!K16/'1.41 Alcohol consumption pc'!K16,"")</f>
        <v>0.32692307692307687</v>
      </c>
      <c r="L16" s="84">
        <f>IFERROR('1.33 Spirits consumption pc'!L16/'1.41 Alcohol consumption pc'!L16,"")</f>
        <v>0.92</v>
      </c>
      <c r="M16" s="84">
        <f>IFERROR('1.33 Spirits consumption pc'!M16/'1.41 Alcohol consumption pc'!M16,"")</f>
        <v>0.76435810810810811</v>
      </c>
      <c r="N16" s="84">
        <f>IFERROR('1.33 Spirits consumption pc'!N16/'1.41 Alcohol consumption pc'!N16,"")</f>
        <v>0.16666666666666669</v>
      </c>
      <c r="O16" s="84">
        <f>IFERROR('1.33 Spirits consumption pc'!O16/'1.41 Alcohol consumption pc'!O16,"")</f>
        <v>0.75659113581302551</v>
      </c>
      <c r="P16" s="84">
        <f>IFERROR('1.33 Spirits consumption pc'!P16/'1.41 Alcohol consumption pc'!P16,"")</f>
        <v>0.47080979284369118</v>
      </c>
      <c r="Q16" s="84">
        <f>IFERROR('1.33 Spirits consumption pc'!Q16/'1.41 Alcohol consumption pc'!Q16,"")</f>
        <v>0.74866310160427807</v>
      </c>
      <c r="R16" s="84">
        <f>IFERROR('1.33 Spirits consumption pc'!R16/'1.41 Alcohol consumption pc'!R16,"")</f>
        <v>0.85666104553119737</v>
      </c>
      <c r="S16" s="84">
        <f>IFERROR('1.33 Spirits consumption pc'!S16/'1.41 Alcohol consumption pc'!S16,"")</f>
        <v>9.2879256965944276E-2</v>
      </c>
      <c r="T16" s="84">
        <f>IFERROR('1.33 Spirits consumption pc'!T16/'1.41 Alcohol consumption pc'!T16,"")</f>
        <v>0.13378995433789953</v>
      </c>
      <c r="U16" s="84">
        <f>IFERROR('1.33 Spirits consumption pc'!U16/'1.41 Alcohol consumption pc'!U16,"")</f>
        <v>0.13450292397660818</v>
      </c>
      <c r="V16" s="84">
        <f>IFERROR('1.33 Spirits consumption pc'!V16/'1.41 Alcohol consumption pc'!V16,"")</f>
        <v>0.12944983818770228</v>
      </c>
      <c r="W16" s="84">
        <f>IFERROR('1.33 Spirits consumption pc'!W16/'1.41 Alcohol consumption pc'!W16,"")</f>
        <v>0.40093559704803</v>
      </c>
      <c r="X16" s="84">
        <f>IFERROR('1.33 Spirits consumption pc'!X16/'1.41 Alcohol consumption pc'!X16,"")</f>
        <v>0.48987854251012147</v>
      </c>
      <c r="Y16" s="84">
        <f>IFERROR('1.33 Spirits consumption pc'!Y16/'1.41 Alcohol consumption pc'!Y16,"")</f>
        <v>0.1081081081081081</v>
      </c>
      <c r="Z16" s="84">
        <f>IFERROR('1.33 Spirits consumption pc'!Z16/'1.41 Alcohol consumption pc'!Z16,"")</f>
        <v>0.31778929188255617</v>
      </c>
      <c r="AA16" s="84">
        <f>IFERROR('1.33 Spirits consumption pc'!AA16/'1.41 Alcohol consumption pc'!AA16,"")</f>
        <v>0.15884476534296027</v>
      </c>
      <c r="AB16" s="84">
        <f>IFERROR('1.33 Spirits consumption pc'!AB16/'1.41 Alcohol consumption pc'!AB16,"")</f>
        <v>0.19404186795491146</v>
      </c>
      <c r="AC16" s="84">
        <f>IFERROR('1.33 Spirits consumption pc'!AC16/'1.41 Alcohol consumption pc'!AC16,"")</f>
        <v>0.41509433962264153</v>
      </c>
      <c r="AD16" s="84">
        <f>IFERROR('1.33 Spirits consumption pc'!AD16/'1.41 Alcohol consumption pc'!AD16,"")</f>
        <v>0.35570469798657717</v>
      </c>
      <c r="AE16" s="84">
        <f>IFERROR('1.33 Spirits consumption pc'!AE16/'1.41 Alcohol consumption pc'!AE16,"")</f>
        <v>0.22015915119363397</v>
      </c>
      <c r="AF16" s="84">
        <f>IFERROR('1.33 Spirits consumption pc'!AF16/'1.41 Alcohol consumption pc'!AF16,"")</f>
        <v>0.4285714285714286</v>
      </c>
      <c r="AG16" s="84">
        <f>IFERROR('1.33 Spirits consumption pc'!AG16/'1.41 Alcohol consumption pc'!AG16,"")</f>
        <v>0.37003058103975534</v>
      </c>
      <c r="AH16" s="84">
        <f>IFERROR('1.33 Spirits consumption pc'!AH16/'1.41 Alcohol consumption pc'!AH16,"")</f>
        <v>0.11999999999999998</v>
      </c>
      <c r="AI16" s="84">
        <f>IFERROR('1.33 Spirits consumption pc'!AI16/'1.41 Alcohol consumption pc'!AI16,"")</f>
        <v>0.3747917823431427</v>
      </c>
      <c r="AJ16" s="84">
        <f>IFERROR('1.33 Spirits consumption pc'!AJ16/'1.41 Alcohol consumption pc'!AJ16,"")</f>
        <v>0.14565217391304347</v>
      </c>
      <c r="AK16" s="84">
        <f>IFERROR('1.33 Spirits consumption pc'!AK16/'1.41 Alcohol consumption pc'!AK16,"")</f>
        <v>0.49296902812388749</v>
      </c>
      <c r="AL16" s="84">
        <f>IFERROR('1.33 Spirits consumption pc'!AL16/'1.41 Alcohol consumption pc'!AL16,"")</f>
        <v>0.22077922077922082</v>
      </c>
      <c r="AM16" s="84">
        <f>IFERROR('1.33 Spirits consumption pc'!AM16/'1.41 Alcohol consumption pc'!AM16,"")</f>
        <v>0.34361233480176206</v>
      </c>
      <c r="AN16" s="84">
        <f>IFERROR('1.33 Spirits consumption pc'!AN16/'1.41 Alcohol consumption pc'!AN16,"")</f>
        <v>0.10752688172043011</v>
      </c>
      <c r="AO16" s="84">
        <f>IFERROR('1.33 Spirits consumption pc'!AO16/'1.41 Alcohol consumption pc'!AO16,"")</f>
        <v>0.45190713101160856</v>
      </c>
      <c r="AP16" s="84">
        <f>IFERROR('1.33 Spirits consumption pc'!AP16/'1.41 Alcohol consumption pc'!AP16,"")</f>
        <v>0.30316550636562944</v>
      </c>
      <c r="AQ16" s="84">
        <f>IFERROR('1.33 Spirits consumption pc'!AQ16/'1.41 Alcohol consumption pc'!AQ16,"")</f>
        <v>0.12883683360258483</v>
      </c>
      <c r="AR16" s="84">
        <f>IFERROR('1.33 Spirits consumption pc'!AR16/'1.41 Alcohol consumption pc'!AR16,"")</f>
        <v>0.14537444933920707</v>
      </c>
      <c r="AS16" s="84">
        <f>IFERROR('1.33 Spirits consumption pc'!AS16/'1.41 Alcohol consumption pc'!AS16,"")</f>
        <v>0.36784857828023299</v>
      </c>
      <c r="AT16" s="84">
        <f>IFERROR('1.33 Spirits consumption pc'!AT16/'1.41 Alcohol consumption pc'!AT16,"")</f>
        <v>0.25884955752212391</v>
      </c>
      <c r="AU16" s="84">
        <f>IFERROR('1.33 Spirits consumption pc'!AU16/'1.41 Alcohol consumption pc'!AU16,"")</f>
        <v>0.24413145539906103</v>
      </c>
      <c r="AV16" s="84">
        <f>IFERROR('1.33 Spirits consumption pc'!AV16/'1.41 Alcohol consumption pc'!AV16,"")</f>
        <v>0.36363636363636365</v>
      </c>
      <c r="AW16" s="84">
        <f>IFERROR('1.33 Spirits consumption pc'!AW16/'1.41 Alcohol consumption pc'!AW16,"")</f>
        <v>0.40700808625336926</v>
      </c>
      <c r="AX16" s="84">
        <f>IFERROR('1.33 Spirits consumption pc'!AX16/'1.41 Alcohol consumption pc'!AX16,"")</f>
        <v>0.26030927835051548</v>
      </c>
      <c r="AY16" s="84">
        <f>IFERROR('1.33 Spirits consumption pc'!AY16/'1.41 Alcohol consumption pc'!AY16,"")</f>
        <v>0.34412955465587047</v>
      </c>
      <c r="AZ16" s="84">
        <f>IFERROR('1.33 Spirits consumption pc'!AZ16/'1.41 Alcohol consumption pc'!AZ16,"")</f>
        <v>0.23587338804220398</v>
      </c>
      <c r="BA16" s="84">
        <f>IFERROR('1.33 Spirits consumption pc'!BA16/'1.41 Alcohol consumption pc'!BA16,"")</f>
        <v>0.1061320754716981</v>
      </c>
      <c r="BB16" s="84">
        <f>IFERROR('1.33 Spirits consumption pc'!BB16/'1.41 Alcohol consumption pc'!BB16,"")</f>
        <v>0.19047619047619047</v>
      </c>
      <c r="BC16" s="84">
        <f>IFERROR('1.33 Spirits consumption pc'!BC16/'1.41 Alcohol consumption pc'!BC16,"")</f>
        <v>0.29551820728291317</v>
      </c>
      <c r="BD16" s="84">
        <f>IFERROR('1.33 Spirits consumption pc'!BD16/'1.41 Alcohol consumption pc'!BD16,"")</f>
        <v>0.1980468339808884</v>
      </c>
      <c r="BE16" s="84">
        <f>IFERROR('1.33 Spirits consumption pc'!BE16/'1.41 Alcohol consumption pc'!BE16,"")</f>
        <v>6.7073170731707321E-2</v>
      </c>
      <c r="BF16" s="84">
        <f>IFERROR('1.33 Spirits consumption pc'!BF16/'1.41 Alcohol consumption pc'!BF16,"")</f>
        <v>3.3802816901408447E-2</v>
      </c>
      <c r="BG16" s="84">
        <f>IFERROR('1.33 Spirits consumption pc'!BG16/'1.41 Alcohol consumption pc'!BG16,"")</f>
        <v>0.17241379310344829</v>
      </c>
      <c r="BH16" s="84" t="str">
        <f>IFERROR('1.33 Spirits consumption pc'!BH16/'1.41 Alcohol consumption pc'!BH16,"")</f>
        <v/>
      </c>
      <c r="BI16" s="84">
        <f>IFERROR('1.33 Spirits consumption pc'!BI16/'1.41 Alcohol consumption pc'!BI16,"")</f>
        <v>0.40740740740740738</v>
      </c>
      <c r="BJ16" s="84">
        <f>IFERROR('1.33 Spirits consumption pc'!BJ16/'1.41 Alcohol consumption pc'!BJ16,"")</f>
        <v>0.25882352941176467</v>
      </c>
      <c r="BK16" s="84">
        <f>IFERROR('1.33 Spirits consumption pc'!BK16/'1.41 Alcohol consumption pc'!BK16,"")</f>
        <v>0.25233644859813087</v>
      </c>
      <c r="BL16" s="84">
        <f>IFERROR('1.33 Spirits consumption pc'!BL16/'1.41 Alcohol consumption pc'!BL16,"")</f>
        <v>0.24439461883408076</v>
      </c>
      <c r="BM16" s="84" t="str">
        <f>IFERROR('1.33 Spirits consumption pc'!BM16/'1.41 Alcohol consumption pc'!BM16,"")</f>
        <v/>
      </c>
      <c r="BN16" s="84">
        <f>IFERROR('1.33 Spirits consumption pc'!BN16/'1.41 Alcohol consumption pc'!BN16,"")</f>
        <v>0.18816611539875047</v>
      </c>
      <c r="BO16" s="84">
        <f>IFERROR('1.33 Spirits consumption pc'!BO16/'1.41 Alcohol consumption pc'!BO16,"")</f>
        <v>0.10526315789473685</v>
      </c>
      <c r="BP16" s="84">
        <f>IFERROR('1.33 Spirits consumption pc'!BP16/'1.41 Alcohol consumption pc'!BP16,"")</f>
        <v>0.63779527559055127</v>
      </c>
      <c r="BQ16" s="84">
        <f>IFERROR('1.33 Spirits consumption pc'!BQ16/'1.41 Alcohol consumption pc'!BQ16,"")</f>
        <v>0.31133322962041071</v>
      </c>
      <c r="BR16" s="84">
        <f>IFERROR('1.33 Spirits consumption pc'!BR16/'1.41 Alcohol consumption pc'!BR16,"")</f>
        <v>0.25161812297734626</v>
      </c>
      <c r="BS16" s="84">
        <f>IFERROR('1.33 Spirits consumption pc'!BS16/'1.41 Alcohol consumption pc'!BS16,"")</f>
        <v>0.31768502581755592</v>
      </c>
      <c r="BT16" s="84">
        <f>IFERROR('1.33 Spirits consumption pc'!BT16/'1.41 Alcohol consumption pc'!BT16,"")</f>
        <v>0.20777611982319322</v>
      </c>
      <c r="BU16" s="84">
        <f>IFERROR('1.33 Spirits consumption pc'!BU16/'1.41 Alcohol consumption pc'!BU16,"")</f>
        <v>0.12668161434977576</v>
      </c>
      <c r="BV16" s="84">
        <f>IFERROR('1.33 Spirits consumption pc'!BV16/'1.41 Alcohol consumption pc'!BV16,"")</f>
        <v>0.15005138746145941</v>
      </c>
      <c r="BW16" s="84">
        <f>IFERROR('1.33 Spirits consumption pc'!BW16/'1.41 Alcohol consumption pc'!BW16,"")</f>
        <v>0.14606741573033707</v>
      </c>
      <c r="BX16" s="84">
        <f>IFERROR('1.33 Spirits consumption pc'!BX16/'1.41 Alcohol consumption pc'!BX16,"")</f>
        <v>0.24494949494949494</v>
      </c>
      <c r="BY16" s="84">
        <f>IFERROR('1.33 Spirits consumption pc'!BY16/'1.41 Alcohol consumption pc'!BY16,"")</f>
        <v>0.27586206896551729</v>
      </c>
      <c r="BZ16" s="84">
        <f>IFERROR('1.33 Spirits consumption pc'!BZ16/'1.41 Alcohol consumption pc'!BZ16,"")</f>
        <v>0.21499373362196647</v>
      </c>
      <c r="CA16" s="84">
        <f>IFERROR('1.33 Spirits consumption pc'!CA16/'1.41 Alcohol consumption pc'!CA16,"")</f>
        <v>0.16838995568685378</v>
      </c>
      <c r="CB16" s="84">
        <f>IFERROR('1.33 Spirits consumption pc'!CB16/'1.41 Alcohol consumption pc'!CB16,"")</f>
        <v>0.19398907103825136</v>
      </c>
      <c r="CC16" s="84">
        <f>IFERROR('1.33 Spirits consumption pc'!CC16/'1.41 Alcohol consumption pc'!CC16,"")</f>
        <v>0.12962050271069495</v>
      </c>
      <c r="CD16" s="84">
        <f>IFERROR('1.33 Spirits consumption pc'!CD16/'1.41 Alcohol consumption pc'!CD16,"")</f>
        <v>0.16945107398568021</v>
      </c>
      <c r="CE16" s="84">
        <f>IFERROR('1.33 Spirits consumption pc'!CE16/'1.41 Alcohol consumption pc'!CE16,"")</f>
        <v>0.18587360594795538</v>
      </c>
      <c r="CF16" s="84">
        <f>IFERROR('1.33 Spirits consumption pc'!CF16/'1.41 Alcohol consumption pc'!CF16,"")</f>
        <v>8.5580304806565061E-2</v>
      </c>
      <c r="CG16" s="84">
        <f>IFERROR('1.33 Spirits consumption pc'!CG16/'1.41 Alcohol consumption pc'!CG16,"")</f>
        <v>0.23297080709788209</v>
      </c>
      <c r="CH16" s="84">
        <f>IFERROR('1.33 Spirits consumption pc'!CH16/'1.41 Alcohol consumption pc'!CH16,"")</f>
        <v>0.15166666666666667</v>
      </c>
      <c r="CI16" s="84">
        <f>IFERROR('1.33 Spirits consumption pc'!CI16/'1.41 Alcohol consumption pc'!CI16,"")</f>
        <v>0.13394216133942161</v>
      </c>
      <c r="CJ16" s="84">
        <f>IFERROR('1.33 Spirits consumption pc'!CJ16/'1.41 Alcohol consumption pc'!CJ16,"")</f>
        <v>0.32422360248447202</v>
      </c>
      <c r="CK16" s="84">
        <f>IFERROR('1.33 Spirits consumption pc'!CK16/'1.41 Alcohol consumption pc'!CK16,"")</f>
        <v>0.23127711752499527</v>
      </c>
      <c r="CL16" s="84">
        <f>IFERROR('1.33 Spirits consumption pc'!CL16/'1.41 Alcohol consumption pc'!CL16,"")</f>
        <v>0.10624999999999951</v>
      </c>
      <c r="CM16" s="84">
        <f>IFERROR('1.33 Spirits consumption pc'!CM16/'1.41 Alcohol consumption pc'!CM16,"")</f>
        <v>0.14885496183206073</v>
      </c>
      <c r="CN16" s="84">
        <f>IFERROR('1.33 Spirits consumption pc'!CN16/'1.41 Alcohol consumption pc'!CN16,"")</f>
        <v>0.51060716898317549</v>
      </c>
      <c r="CO16" s="84">
        <f>IFERROR('1.33 Spirits consumption pc'!CO16/'1.41 Alcohol consumption pc'!CO16,"")</f>
        <v>0.19116987897803669</v>
      </c>
      <c r="CP16" s="84">
        <f>IFERROR('1.33 Spirits consumption pc'!CP16/'1.41 Alcohol consumption pc'!CP16,"")</f>
        <v>0.62648556876061146</v>
      </c>
      <c r="CR16" s="89">
        <f t="shared" si="0"/>
        <v>0.68112135646564065</v>
      </c>
      <c r="CU16">
        <v>0.68112135646564065</v>
      </c>
    </row>
    <row r="17" spans="1:99" x14ac:dyDescent="0.25">
      <c r="A17" s="1" t="s">
        <v>38</v>
      </c>
      <c r="B17" s="84">
        <f>IFERROR('1.33 Spirits consumption pc'!B17/'1.41 Alcohol consumption pc'!B17,"")</f>
        <v>0.39515669911270951</v>
      </c>
      <c r="C17" s="84">
        <f>IFERROR('1.33 Spirits consumption pc'!C17/'1.41 Alcohol consumption pc'!C17,"")</f>
        <v>0.5433847218318234</v>
      </c>
      <c r="D17" s="84">
        <f>IFERROR('1.33 Spirits consumption pc'!D17/'1.41 Alcohol consumption pc'!D17,"")</f>
        <v>0.49999999999999994</v>
      </c>
      <c r="E17" s="84">
        <f>IFERROR('1.33 Spirits consumption pc'!E17/'1.41 Alcohol consumption pc'!E17,"")</f>
        <v>0.42936745830451156</v>
      </c>
      <c r="F17" s="84">
        <f>IFERROR('1.33 Spirits consumption pc'!F17/'1.41 Alcohol consumption pc'!F17,"")</f>
        <v>0.15748031496062995</v>
      </c>
      <c r="G17" s="84">
        <f>IFERROR('1.33 Spirits consumption pc'!G17/'1.41 Alcohol consumption pc'!G17,"")</f>
        <v>0.8884083044982698</v>
      </c>
      <c r="H17" s="84">
        <f>IFERROR('1.33 Spirits consumption pc'!H17/'1.41 Alcohol consumption pc'!H17,"")</f>
        <v>8.9285714285714288E-2</v>
      </c>
      <c r="I17" s="84">
        <f>IFERROR('1.33 Spirits consumption pc'!I17/'1.41 Alcohol consumption pc'!I17,"")</f>
        <v>0.49575345789856828</v>
      </c>
      <c r="J17" s="84">
        <f>IFERROR('1.33 Spirits consumption pc'!J17/'1.41 Alcohol consumption pc'!J17,"")</f>
        <v>0.42025862068965514</v>
      </c>
      <c r="K17" s="84">
        <f>IFERROR('1.33 Spirits consumption pc'!K17/'1.41 Alcohol consumption pc'!K17,"")</f>
        <v>0.32075471698113206</v>
      </c>
      <c r="L17" s="84">
        <f>IFERROR('1.33 Spirits consumption pc'!L17/'1.41 Alcohol consumption pc'!L17,"")</f>
        <v>0.91836734693877542</v>
      </c>
      <c r="M17" s="84">
        <f>IFERROR('1.33 Spirits consumption pc'!M17/'1.41 Alcohol consumption pc'!M17,"")</f>
        <v>0.75690607734806625</v>
      </c>
      <c r="N17" s="84">
        <f>IFERROR('1.33 Spirits consumption pc'!N17/'1.41 Alcohol consumption pc'!N17,"")</f>
        <v>0.17021276595744683</v>
      </c>
      <c r="O17" s="84">
        <f>IFERROR('1.33 Spirits consumption pc'!O17/'1.41 Alcohol consumption pc'!O17,"")</f>
        <v>0.76798111635656763</v>
      </c>
      <c r="P17" s="84">
        <f>IFERROR('1.33 Spirits consumption pc'!P17/'1.41 Alcohol consumption pc'!P17,"")</f>
        <v>0.47319778188539746</v>
      </c>
      <c r="Q17" s="84">
        <f>IFERROR('1.33 Spirits consumption pc'!Q17/'1.41 Alcohol consumption pc'!Q17,"")</f>
        <v>0.75666163901458017</v>
      </c>
      <c r="R17" s="84">
        <f>IFERROR('1.33 Spirits consumption pc'!R17/'1.41 Alcohol consumption pc'!R17,"")</f>
        <v>0.85135135135135132</v>
      </c>
      <c r="S17" s="84">
        <f>IFERROR('1.33 Spirits consumption pc'!S17/'1.41 Alcohol consumption pc'!S17,"")</f>
        <v>9.6618357487922704E-2</v>
      </c>
      <c r="T17" s="84">
        <f>IFERROR('1.33 Spirits consumption pc'!T17/'1.41 Alcohol consumption pc'!T17,"")</f>
        <v>0.13333333333333333</v>
      </c>
      <c r="U17" s="84">
        <f>IFERROR('1.33 Spirits consumption pc'!U17/'1.41 Alcohol consumption pc'!U17,"")</f>
        <v>0.13432046536224218</v>
      </c>
      <c r="V17" s="84">
        <f>IFERROR('1.33 Spirits consumption pc'!V17/'1.41 Alcohol consumption pc'!V17,"")</f>
        <v>0.12738853503184713</v>
      </c>
      <c r="W17" s="84">
        <f>IFERROR('1.33 Spirits consumption pc'!W17/'1.41 Alcohol consumption pc'!W17,"")</f>
        <v>0.39669737233094193</v>
      </c>
      <c r="X17" s="84">
        <f>IFERROR('1.33 Spirits consumption pc'!X17/'1.41 Alcohol consumption pc'!X17,"")</f>
        <v>0.48170011806375446</v>
      </c>
      <c r="Y17" s="84">
        <f>IFERROR('1.33 Spirits consumption pc'!Y17/'1.41 Alcohol consumption pc'!Y17,"")</f>
        <v>0.10897435897435898</v>
      </c>
      <c r="Z17" s="84">
        <f>IFERROR('1.33 Spirits consumption pc'!Z17/'1.41 Alcohol consumption pc'!Z17,"")</f>
        <v>0.30948419301164726</v>
      </c>
      <c r="AA17" s="84">
        <f>IFERROR('1.33 Spirits consumption pc'!AA17/'1.41 Alcohol consumption pc'!AA17,"")</f>
        <v>0.14827586206896554</v>
      </c>
      <c r="AB17" s="84">
        <f>IFERROR('1.33 Spirits consumption pc'!AB17/'1.41 Alcohol consumption pc'!AB17,"")</f>
        <v>0.19488817891373802</v>
      </c>
      <c r="AC17" s="84">
        <f>IFERROR('1.33 Spirits consumption pc'!AC17/'1.41 Alcohol consumption pc'!AC17,"")</f>
        <v>0.41666666666666669</v>
      </c>
      <c r="AD17" s="84">
        <f>IFERROR('1.33 Spirits consumption pc'!AD17/'1.41 Alcohol consumption pc'!AD17,"")</f>
        <v>0.3546099290780142</v>
      </c>
      <c r="AE17" s="84">
        <f>IFERROR('1.33 Spirits consumption pc'!AE17/'1.41 Alcohol consumption pc'!AE17,"")</f>
        <v>0.21259842519685038</v>
      </c>
      <c r="AF17" s="84">
        <f>IFERROR('1.33 Spirits consumption pc'!AF17/'1.41 Alcohol consumption pc'!AF17,"")</f>
        <v>0.43715846994535523</v>
      </c>
      <c r="AG17" s="84">
        <f>IFERROR('1.33 Spirits consumption pc'!AG17/'1.41 Alcohol consumption pc'!AG17,"")</f>
        <v>0.38006230529595014</v>
      </c>
      <c r="AH17" s="84">
        <f>IFERROR('1.33 Spirits consumption pc'!AH17/'1.41 Alcohol consumption pc'!AH17,"")</f>
        <v>0.12000000000000001</v>
      </c>
      <c r="AI17" s="84">
        <f>IFERROR('1.33 Spirits consumption pc'!AI17/'1.41 Alcohol consumption pc'!AI17,"")</f>
        <v>0.37131034482758624</v>
      </c>
      <c r="AJ17" s="84">
        <f>IFERROR('1.33 Spirits consumption pc'!AJ17/'1.41 Alcohol consumption pc'!AJ17,"")</f>
        <v>0.15166908563134979</v>
      </c>
      <c r="AK17" s="84">
        <f>IFERROR('1.33 Spirits consumption pc'!AK17/'1.41 Alcohol consumption pc'!AK17,"")</f>
        <v>0.49566129493658811</v>
      </c>
      <c r="AL17" s="84">
        <f>IFERROR('1.33 Spirits consumption pc'!AL17/'1.41 Alcohol consumption pc'!AL17,"")</f>
        <v>0.22715404699738906</v>
      </c>
      <c r="AM17" s="84">
        <f>IFERROR('1.33 Spirits consumption pc'!AM17/'1.41 Alcohol consumption pc'!AM17,"")</f>
        <v>0.34773218142548595</v>
      </c>
      <c r="AN17" s="84">
        <f>IFERROR('1.33 Spirits consumption pc'!AN17/'1.41 Alcohol consumption pc'!AN17,"")</f>
        <v>0.10810810810810809</v>
      </c>
      <c r="AO17" s="84">
        <f>IFERROR('1.33 Spirits consumption pc'!AO17/'1.41 Alcohol consumption pc'!AO17,"")</f>
        <v>0.45171026156941652</v>
      </c>
      <c r="AP17" s="84">
        <f>IFERROR('1.33 Spirits consumption pc'!AP17/'1.41 Alcohol consumption pc'!AP17,"")</f>
        <v>0.30087648792436944</v>
      </c>
      <c r="AQ17" s="84">
        <f>IFERROR('1.33 Spirits consumption pc'!AQ17/'1.41 Alcohol consumption pc'!AQ17,"")</f>
        <v>0.1335683509596553</v>
      </c>
      <c r="AR17" s="84">
        <f>IFERROR('1.33 Spirits consumption pc'!AR17/'1.41 Alcohol consumption pc'!AR17,"")</f>
        <v>0.14782608695652172</v>
      </c>
      <c r="AS17" s="84">
        <f>IFERROR('1.33 Spirits consumption pc'!AS17/'1.41 Alcohol consumption pc'!AS17,"")</f>
        <v>0.36979212349793877</v>
      </c>
      <c r="AT17" s="84">
        <f>IFERROR('1.33 Spirits consumption pc'!AT17/'1.41 Alcohol consumption pc'!AT17,"")</f>
        <v>0.24509803921568629</v>
      </c>
      <c r="AU17" s="84">
        <f>IFERROR('1.33 Spirits consumption pc'!AU17/'1.41 Alcohol consumption pc'!AU17,"")</f>
        <v>0.22677770659833441</v>
      </c>
      <c r="AV17" s="84">
        <f>IFERROR('1.33 Spirits consumption pc'!AV17/'1.41 Alcohol consumption pc'!AV17,"")</f>
        <v>0.3537414965986394</v>
      </c>
      <c r="AW17" s="84">
        <f>IFERROR('1.33 Spirits consumption pc'!AW17/'1.41 Alcohol consumption pc'!AW17,"")</f>
        <v>0.40214477211796251</v>
      </c>
      <c r="AX17" s="84">
        <f>IFERROR('1.33 Spirits consumption pc'!AX17/'1.41 Alcohol consumption pc'!AX17,"")</f>
        <v>0.26616915422885573</v>
      </c>
      <c r="AY17" s="84">
        <f>IFERROR('1.33 Spirits consumption pc'!AY17/'1.41 Alcohol consumption pc'!AY17,"")</f>
        <v>0.31481481481481477</v>
      </c>
      <c r="AZ17" s="84">
        <f>IFERROR('1.33 Spirits consumption pc'!AZ17/'1.41 Alcohol consumption pc'!AZ17,"")</f>
        <v>0.23328847016599369</v>
      </c>
      <c r="BA17" s="84">
        <f>IFERROR('1.33 Spirits consumption pc'!BA17/'1.41 Alcohol consumption pc'!BA17,"")</f>
        <v>0.11235955056179775</v>
      </c>
      <c r="BB17" s="84">
        <f>IFERROR('1.33 Spirits consumption pc'!BB17/'1.41 Alcohol consumption pc'!BB17,"")</f>
        <v>0.1893491124260355</v>
      </c>
      <c r="BC17" s="84">
        <f>IFERROR('1.33 Spirits consumption pc'!BC17/'1.41 Alcohol consumption pc'!BC17,"")</f>
        <v>0.30674401740391588</v>
      </c>
      <c r="BD17" s="84">
        <f>IFERROR('1.33 Spirits consumption pc'!BD17/'1.41 Alcohol consumption pc'!BD17,"")</f>
        <v>0.20384772820302907</v>
      </c>
      <c r="BE17" s="84">
        <f>IFERROR('1.33 Spirits consumption pc'!BE17/'1.41 Alcohol consumption pc'!BE17,"")</f>
        <v>6.8965517241379309E-2</v>
      </c>
      <c r="BF17" s="84">
        <f>IFERROR('1.33 Spirits consumption pc'!BF17/'1.41 Alcohol consumption pc'!BF17,"")</f>
        <v>3.2171581769436998E-2</v>
      </c>
      <c r="BG17" s="84">
        <f>IFERROR('1.33 Spirits consumption pc'!BG17/'1.41 Alcohol consumption pc'!BG17,"")</f>
        <v>0.17204301075268819</v>
      </c>
      <c r="BH17" s="84" t="str">
        <f>IFERROR('1.33 Spirits consumption pc'!BH17/'1.41 Alcohol consumption pc'!BH17,"")</f>
        <v/>
      </c>
      <c r="BI17" s="84">
        <f>IFERROR('1.33 Spirits consumption pc'!BI17/'1.41 Alcohol consumption pc'!BI17,"")</f>
        <v>0.3970588235294118</v>
      </c>
      <c r="BJ17" s="84">
        <f>IFERROR('1.33 Spirits consumption pc'!BJ17/'1.41 Alcohol consumption pc'!BJ17,"")</f>
        <v>0.27616279069767441</v>
      </c>
      <c r="BK17" s="84">
        <f>IFERROR('1.33 Spirits consumption pc'!BK17/'1.41 Alcohol consumption pc'!BK17,"")</f>
        <v>0.26666666666666672</v>
      </c>
      <c r="BL17" s="84">
        <f>IFERROR('1.33 Spirits consumption pc'!BL17/'1.41 Alcohol consumption pc'!BL17,"")</f>
        <v>0.25554382259767688</v>
      </c>
      <c r="BM17" s="84" t="str">
        <f>IFERROR('1.33 Spirits consumption pc'!BM17/'1.41 Alcohol consumption pc'!BM17,"")</f>
        <v/>
      </c>
      <c r="BN17" s="84">
        <f>IFERROR('1.33 Spirits consumption pc'!BN17/'1.41 Alcohol consumption pc'!BN17,"")</f>
        <v>0.19028776978417269</v>
      </c>
      <c r="BO17" s="84">
        <f>IFERROR('1.33 Spirits consumption pc'!BO17/'1.41 Alcohol consumption pc'!BO17,"")</f>
        <v>0.10948905109489049</v>
      </c>
      <c r="BP17" s="84">
        <f>IFERROR('1.33 Spirits consumption pc'!BP17/'1.41 Alcohol consumption pc'!BP17,"")</f>
        <v>0.63358778625954204</v>
      </c>
      <c r="BQ17" s="84">
        <f>IFERROR('1.33 Spirits consumption pc'!BQ17/'1.41 Alcohol consumption pc'!BQ17,"")</f>
        <v>0.31315619906758135</v>
      </c>
      <c r="BR17" s="84">
        <f>IFERROR('1.33 Spirits consumption pc'!BR17/'1.41 Alcohol consumption pc'!BR17,"")</f>
        <v>0.2498011137629276</v>
      </c>
      <c r="BS17" s="84">
        <f>IFERROR('1.33 Spirits consumption pc'!BS17/'1.41 Alcohol consumption pc'!BS17,"")</f>
        <v>0.31982906699065733</v>
      </c>
      <c r="BT17" s="84">
        <f>IFERROR('1.33 Spirits consumption pc'!BT17/'1.41 Alcohol consumption pc'!BT17,"")</f>
        <v>0.20723739791607998</v>
      </c>
      <c r="BU17" s="84">
        <f>IFERROR('1.33 Spirits consumption pc'!BU17/'1.41 Alcohol consumption pc'!BU17,"")</f>
        <v>0.12684031710079274</v>
      </c>
      <c r="BV17" s="84">
        <f>IFERROR('1.33 Spirits consumption pc'!BV17/'1.41 Alcohol consumption pc'!BV17,"")</f>
        <v>0.15041493775933609</v>
      </c>
      <c r="BW17" s="84">
        <f>IFERROR('1.33 Spirits consumption pc'!BW17/'1.41 Alcohol consumption pc'!BW17,"")</f>
        <v>0.14922048997772824</v>
      </c>
      <c r="BX17" s="84">
        <f>IFERROR('1.33 Spirits consumption pc'!BX17/'1.41 Alcohol consumption pc'!BX17,"")</f>
        <v>0.24031007751937986</v>
      </c>
      <c r="BY17" s="84">
        <f>IFERROR('1.33 Spirits consumption pc'!BY17/'1.41 Alcohol consumption pc'!BY17,"")</f>
        <v>0.27502710516805201</v>
      </c>
      <c r="BZ17" s="84">
        <f>IFERROR('1.33 Spirits consumption pc'!BZ17/'1.41 Alcohol consumption pc'!BZ17,"")</f>
        <v>0.21630673287908533</v>
      </c>
      <c r="CA17" s="84">
        <f>IFERROR('1.33 Spirits consumption pc'!CA17/'1.41 Alcohol consumption pc'!CA17,"")</f>
        <v>0.16490166414523452</v>
      </c>
      <c r="CB17" s="84">
        <f>IFERROR('1.33 Spirits consumption pc'!CB17/'1.41 Alcohol consumption pc'!CB17,"")</f>
        <v>0.19178082191780821</v>
      </c>
      <c r="CC17" s="84">
        <f>IFERROR('1.33 Spirits consumption pc'!CC17/'1.41 Alcohol consumption pc'!CC17,"")</f>
        <v>0.12530295685894327</v>
      </c>
      <c r="CD17" s="84">
        <f>IFERROR('1.33 Spirits consumption pc'!CD17/'1.41 Alcohol consumption pc'!CD17,"")</f>
        <v>0.16894609814963799</v>
      </c>
      <c r="CE17" s="84">
        <f>IFERROR('1.33 Spirits consumption pc'!CE17/'1.41 Alcohol consumption pc'!CE17,"")</f>
        <v>0.18587360594795538</v>
      </c>
      <c r="CF17" s="84">
        <f>IFERROR('1.33 Spirits consumption pc'!CF17/'1.41 Alcohol consumption pc'!CF17,"")</f>
        <v>8.6046511627906982E-2</v>
      </c>
      <c r="CG17" s="84">
        <f>IFERROR('1.33 Spirits consumption pc'!CG17/'1.41 Alcohol consumption pc'!CG17,"")</f>
        <v>0.22654718566227947</v>
      </c>
      <c r="CH17" s="84">
        <f>IFERROR('1.33 Spirits consumption pc'!CH17/'1.41 Alcohol consumption pc'!CH17,"")</f>
        <v>0.15460526315789472</v>
      </c>
      <c r="CI17" s="84">
        <f>IFERROR('1.33 Spirits consumption pc'!CI17/'1.41 Alcohol consumption pc'!CI17,"")</f>
        <v>0.13505311077389984</v>
      </c>
      <c r="CJ17" s="84">
        <f>IFERROR('1.33 Spirits consumption pc'!CJ17/'1.41 Alcohol consumption pc'!CJ17,"")</f>
        <v>0.33415841584158412</v>
      </c>
      <c r="CK17" s="84">
        <f>IFERROR('1.33 Spirits consumption pc'!CK17/'1.41 Alcohol consumption pc'!CK17,"")</f>
        <v>0.23397435897435898</v>
      </c>
      <c r="CL17" s="84">
        <f>IFERROR('1.33 Spirits consumption pc'!CL17/'1.41 Alcohol consumption pc'!CL17,"")</f>
        <v>8.7499999999998954E-2</v>
      </c>
      <c r="CM17" s="84">
        <f>IFERROR('1.33 Spirits consumption pc'!CM17/'1.41 Alcohol consumption pc'!CM17,"")</f>
        <v>0.15151515151515438</v>
      </c>
      <c r="CN17" s="84">
        <f>IFERROR('1.33 Spirits consumption pc'!CN17/'1.41 Alcohol consumption pc'!CN17,"")</f>
        <v>0.51017441860465118</v>
      </c>
      <c r="CO17" s="84">
        <f>IFERROR('1.33 Spirits consumption pc'!CO17/'1.41 Alcohol consumption pc'!CO17,"")</f>
        <v>0.19903339191564146</v>
      </c>
      <c r="CP17" s="84">
        <f>IFERROR('1.33 Spirits consumption pc'!CP17/'1.41 Alcohol consumption pc'!CP17,"")</f>
        <v>0.62639198218262515</v>
      </c>
      <c r="CR17" s="89">
        <f t="shared" si="0"/>
        <v>0.68017181332841592</v>
      </c>
      <c r="CU17">
        <v>0.68017181332841592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38">
    <tabColor theme="7" tint="0.59999389629810485"/>
  </sheetPr>
  <dimension ref="A1:CP17"/>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8.85546875" defaultRowHeight="15" x14ac:dyDescent="0.25"/>
  <sheetData>
    <row r="1" spans="1:94" x14ac:dyDescent="0.25">
      <c r="A1" s="7" t="s">
        <v>416</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94" x14ac:dyDescent="0.25">
      <c r="A2" s="1" t="s">
        <v>39</v>
      </c>
      <c r="B2" s="4" t="s">
        <v>254</v>
      </c>
      <c r="C2" s="4" t="s">
        <v>255</v>
      </c>
      <c r="D2" s="4" t="s">
        <v>42</v>
      </c>
      <c r="E2" s="4" t="s">
        <v>47</v>
      </c>
      <c r="F2" s="4" t="s">
        <v>274</v>
      </c>
      <c r="G2" s="4" t="s">
        <v>52</v>
      </c>
      <c r="H2" s="4" t="s">
        <v>53</v>
      </c>
      <c r="I2" s="4" t="s">
        <v>54</v>
      </c>
      <c r="J2" s="4" t="s">
        <v>55</v>
      </c>
      <c r="K2" s="4" t="s">
        <v>60</v>
      </c>
      <c r="L2" s="4" t="s">
        <v>67</v>
      </c>
      <c r="M2" s="4" t="s">
        <v>69</v>
      </c>
      <c r="N2" s="4" t="s">
        <v>71</v>
      </c>
      <c r="O2" s="4" t="s">
        <v>73</v>
      </c>
      <c r="P2" s="4" t="s">
        <v>75</v>
      </c>
      <c r="Q2" s="4" t="s">
        <v>77</v>
      </c>
      <c r="R2" s="4" t="s">
        <v>81</v>
      </c>
      <c r="S2" s="4" t="s">
        <v>83</v>
      </c>
      <c r="T2" s="4" t="s">
        <v>256</v>
      </c>
      <c r="U2" s="4" t="s">
        <v>84</v>
      </c>
      <c r="V2" s="4" t="s">
        <v>85</v>
      </c>
      <c r="W2" s="4" t="s">
        <v>257</v>
      </c>
      <c r="X2" s="4" t="s">
        <v>87</v>
      </c>
      <c r="Y2" s="4" t="s">
        <v>88</v>
      </c>
      <c r="Z2" s="4" t="s">
        <v>89</v>
      </c>
      <c r="AA2" s="4" t="s">
        <v>90</v>
      </c>
      <c r="AB2" s="4" t="s">
        <v>91</v>
      </c>
      <c r="AC2" s="4" t="s">
        <v>92</v>
      </c>
      <c r="AD2" s="4" t="s">
        <v>93</v>
      </c>
      <c r="AE2" s="4" t="s">
        <v>94</v>
      </c>
      <c r="AF2" s="4" t="s">
        <v>96</v>
      </c>
      <c r="AG2" s="4" t="s">
        <v>97</v>
      </c>
      <c r="AH2" s="4" t="s">
        <v>98</v>
      </c>
      <c r="AI2" s="4" t="s">
        <v>101</v>
      </c>
      <c r="AJ2" s="4" t="s">
        <v>102</v>
      </c>
      <c r="AK2" s="4" t="s">
        <v>103</v>
      </c>
      <c r="AL2" s="4" t="s">
        <v>104</v>
      </c>
      <c r="AM2" s="4" t="s">
        <v>105</v>
      </c>
      <c r="AN2" s="4" t="s">
        <v>106</v>
      </c>
      <c r="AO2" s="4" t="s">
        <v>107</v>
      </c>
      <c r="AP2" s="4" t="s">
        <v>258</v>
      </c>
      <c r="AQ2" s="4" t="s">
        <v>110</v>
      </c>
      <c r="AR2" s="4" t="s">
        <v>116</v>
      </c>
      <c r="AS2" s="4" t="s">
        <v>117</v>
      </c>
      <c r="AT2" s="4" t="s">
        <v>120</v>
      </c>
      <c r="AU2" s="4" t="s">
        <v>121</v>
      </c>
      <c r="AV2" s="4" t="s">
        <v>122</v>
      </c>
      <c r="AW2" s="4" t="s">
        <v>126</v>
      </c>
      <c r="AX2" s="4" t="s">
        <v>127</v>
      </c>
      <c r="AY2" s="4" t="s">
        <v>132</v>
      </c>
      <c r="AZ2" s="4" t="s">
        <v>138</v>
      </c>
      <c r="BA2" s="4" t="s">
        <v>142</v>
      </c>
      <c r="BB2" s="4" t="s">
        <v>150</v>
      </c>
      <c r="BC2" s="4" t="s">
        <v>152</v>
      </c>
      <c r="BD2" s="4" t="s">
        <v>259</v>
      </c>
      <c r="BE2" s="4" t="s">
        <v>153</v>
      </c>
      <c r="BF2" s="4" t="s">
        <v>160</v>
      </c>
      <c r="BG2" s="4" t="s">
        <v>169</v>
      </c>
      <c r="BH2" s="4" t="s">
        <v>178</v>
      </c>
      <c r="BI2" s="4" t="s">
        <v>180</v>
      </c>
      <c r="BJ2" s="4" t="s">
        <v>182</v>
      </c>
      <c r="BK2" s="4" t="s">
        <v>193</v>
      </c>
      <c r="BL2" s="4" t="s">
        <v>197</v>
      </c>
      <c r="BM2" s="4" t="s">
        <v>203</v>
      </c>
      <c r="BN2" s="4" t="s">
        <v>208</v>
      </c>
      <c r="BO2" s="4" t="s">
        <v>215</v>
      </c>
      <c r="BP2" s="4" t="s">
        <v>217</v>
      </c>
      <c r="BQ2" s="4" t="s">
        <v>260</v>
      </c>
      <c r="BR2" s="4" t="s">
        <v>221</v>
      </c>
      <c r="BS2" s="4" t="s">
        <v>271</v>
      </c>
      <c r="BT2" s="4" t="s">
        <v>261</v>
      </c>
      <c r="BU2" s="4" t="s">
        <v>223</v>
      </c>
      <c r="BV2" s="4" t="s">
        <v>224</v>
      </c>
      <c r="BW2" s="4" t="s">
        <v>226</v>
      </c>
      <c r="BX2" s="4" t="s">
        <v>227</v>
      </c>
      <c r="BY2" s="4" t="s">
        <v>228</v>
      </c>
      <c r="BZ2" s="4" t="s">
        <v>229</v>
      </c>
      <c r="CA2" s="4" t="s">
        <v>230</v>
      </c>
      <c r="CB2" s="4" t="s">
        <v>232</v>
      </c>
      <c r="CC2" s="4" t="s">
        <v>233</v>
      </c>
      <c r="CD2" s="4" t="s">
        <v>238</v>
      </c>
      <c r="CE2" s="4" t="s">
        <v>239</v>
      </c>
      <c r="CF2" s="4" t="s">
        <v>240</v>
      </c>
      <c r="CG2" s="4" t="s">
        <v>241</v>
      </c>
      <c r="CH2" s="4" t="s">
        <v>242</v>
      </c>
      <c r="CI2" s="4" t="s">
        <v>243</v>
      </c>
      <c r="CJ2" s="4" t="s">
        <v>244</v>
      </c>
      <c r="CK2" s="4" t="s">
        <v>245</v>
      </c>
      <c r="CL2" s="61" t="s">
        <v>248</v>
      </c>
      <c r="CM2" s="61" t="s">
        <v>249</v>
      </c>
      <c r="CN2" s="61" t="s">
        <v>250</v>
      </c>
      <c r="CO2" s="61" t="s">
        <v>251</v>
      </c>
      <c r="CP2" s="61" t="s">
        <v>252</v>
      </c>
    </row>
    <row r="3" spans="1:94" x14ac:dyDescent="0.25">
      <c r="A3" s="1" t="s">
        <v>24</v>
      </c>
      <c r="B3" s="6">
        <f>SUM('1.15 Wine consumption (vol)'!B3,'1.23 Beer consumption (vol)'!B3,'1.31 Spirits consumption (vol)'!B3)</f>
        <v>17326.8</v>
      </c>
      <c r="C3" s="6"/>
      <c r="D3" s="6">
        <f>SUM('1.15 Wine consumption (vol)'!D3,'1.23 Beer consumption (vol)'!D3,'1.31 Spirits consumption (vol)'!D3)</f>
        <v>4.5999999999999996</v>
      </c>
      <c r="E3" s="6">
        <f>SUM('1.15 Wine consumption (vol)'!E3,'1.23 Beer consumption (vol)'!E3,'1.31 Spirits consumption (vol)'!E3)</f>
        <v>3110.3</v>
      </c>
      <c r="F3" s="6">
        <f>SUM('1.15 Wine consumption (vol)'!F3,'1.23 Beer consumption (vol)'!F3,'1.31 Spirits consumption (vol)'!F3)</f>
        <v>10.6</v>
      </c>
      <c r="G3" s="6">
        <f>SUM('1.15 Wine consumption (vol)'!G3,'1.23 Beer consumption (vol)'!G3,'1.31 Spirits consumption (vol)'!G3)</f>
        <v>365.2</v>
      </c>
      <c r="H3" s="6">
        <f>SUM('1.15 Wine consumption (vol)'!H3,'1.23 Beer consumption (vol)'!H3,'1.31 Spirits consumption (vol)'!H3)</f>
        <v>11.5</v>
      </c>
      <c r="I3" s="6">
        <f>SUM('1.15 Wine consumption (vol)'!I3,'1.23 Beer consumption (vol)'!I3,'1.31 Spirits consumption (vol)'!I3)</f>
        <v>951</v>
      </c>
      <c r="J3" s="6">
        <f>SUM('1.15 Wine consumption (vol)'!J3,'1.23 Beer consumption (vol)'!J3,'1.31 Spirits consumption (vol)'!J3)</f>
        <v>42.8</v>
      </c>
      <c r="K3" s="6">
        <f>SUM('1.15 Wine consumption (vol)'!K3,'1.23 Beer consumption (vol)'!K3,'1.31 Spirits consumption (vol)'!K3)</f>
        <v>9.6999999999999993</v>
      </c>
      <c r="L3" s="6">
        <f>SUM('1.15 Wine consumption (vol)'!L3,'1.23 Beer consumption (vol)'!L3,'1.31 Spirits consumption (vol)'!L3)</f>
        <v>2.3000000000000003</v>
      </c>
      <c r="M3" s="6">
        <f>SUM('1.15 Wine consumption (vol)'!M3,'1.23 Beer consumption (vol)'!M3,'1.31 Spirits consumption (vol)'!M3)</f>
        <v>224.7</v>
      </c>
      <c r="N3" s="6">
        <f>SUM('1.15 Wine consumption (vol)'!N3,'1.23 Beer consumption (vol)'!N3,'1.31 Spirits consumption (vol)'!N3)</f>
        <v>5.3</v>
      </c>
      <c r="O3" s="6">
        <f>SUM('1.15 Wine consumption (vol)'!O3,'1.23 Beer consumption (vol)'!O3,'1.31 Spirits consumption (vol)'!O3)</f>
        <v>506.8</v>
      </c>
      <c r="P3" s="6">
        <f>SUM('1.15 Wine consumption (vol)'!P3,'1.23 Beer consumption (vol)'!P3,'1.31 Spirits consumption (vol)'!P3)</f>
        <v>45.099999999999994</v>
      </c>
      <c r="Q3" s="6">
        <f>SUM('1.15 Wine consumption (vol)'!Q3,'1.23 Beer consumption (vol)'!Q3,'1.31 Spirits consumption (vol)'!Q3)</f>
        <v>344.70000000000005</v>
      </c>
      <c r="R3" s="6">
        <f>SUM('1.15 Wine consumption (vol)'!R3,'1.23 Beer consumption (vol)'!R3,'1.31 Spirits consumption (vol)'!R3)</f>
        <v>25.299999999999997</v>
      </c>
      <c r="S3" s="6">
        <f>SUM('1.15 Wine consumption (vol)'!S3,'1.23 Beer consumption (vol)'!S3,'1.31 Spirits consumption (vol)'!S3)</f>
        <v>43.1</v>
      </c>
      <c r="T3" s="6">
        <f>SUM('1.15 Wine consumption (vol)'!T3,'1.23 Beer consumption (vol)'!T3,'1.31 Spirits consumption (vol)'!T3)</f>
        <v>196.4</v>
      </c>
      <c r="U3" s="6">
        <f>SUM('1.15 Wine consumption (vol)'!U3,'1.23 Beer consumption (vol)'!U3,'1.31 Spirits consumption (vol)'!U3)</f>
        <v>166.7</v>
      </c>
      <c r="V3" s="6">
        <f>SUM('1.15 Wine consumption (vol)'!V3,'1.23 Beer consumption (vol)'!V3,'1.31 Spirits consumption (vol)'!V3)</f>
        <v>29.6</v>
      </c>
      <c r="W3" s="6">
        <f>SUM('1.15 Wine consumption (vol)'!W3,'1.23 Beer consumption (vol)'!W3,'1.31 Spirits consumption (vol)'!W3)</f>
        <v>2443</v>
      </c>
      <c r="X3" s="6">
        <f>SUM('1.15 Wine consumption (vol)'!X3,'1.23 Beer consumption (vol)'!X3,'1.31 Spirits consumption (vol)'!X3)</f>
        <v>90.3</v>
      </c>
      <c r="Y3" s="6">
        <f>SUM('1.15 Wine consumption (vol)'!Y3,'1.23 Beer consumption (vol)'!Y3,'1.31 Spirits consumption (vol)'!Y3)</f>
        <v>10.399999999999999</v>
      </c>
      <c r="Z3" s="6">
        <f>SUM('1.15 Wine consumption (vol)'!Z3,'1.23 Beer consumption (vol)'!Z3,'1.31 Spirits consumption (vol)'!Z3)</f>
        <v>47.9</v>
      </c>
      <c r="AA3" s="6">
        <f>SUM('1.15 Wine consumption (vol)'!AA3,'1.23 Beer consumption (vol)'!AA3,'1.31 Spirits consumption (vol)'!AA3)</f>
        <v>35.6</v>
      </c>
      <c r="AB3" s="6">
        <f>SUM('1.15 Wine consumption (vol)'!AB3,'1.23 Beer consumption (vol)'!AB3,'1.31 Spirits consumption (vol)'!AB3)</f>
        <v>131.5</v>
      </c>
      <c r="AC3" s="6">
        <f>SUM('1.15 Wine consumption (vol)'!AC3,'1.23 Beer consumption (vol)'!AC3,'1.31 Spirits consumption (vol)'!AC3)</f>
        <v>12.3</v>
      </c>
      <c r="AD3" s="6">
        <f>SUM('1.15 Wine consumption (vol)'!AD3,'1.23 Beer consumption (vol)'!AD3,'1.31 Spirits consumption (vol)'!AD3)</f>
        <v>8.1999999999999993</v>
      </c>
      <c r="AE3" s="6">
        <f>SUM('1.15 Wine consumption (vol)'!AE3,'1.23 Beer consumption (vol)'!AE3,'1.31 Spirits consumption (vol)'!AE3)</f>
        <v>81.7</v>
      </c>
      <c r="AF3" s="6">
        <f>SUM('1.15 Wine consumption (vol)'!AF3,'1.23 Beer consumption (vol)'!AF3,'1.31 Spirits consumption (vol)'!AF3)</f>
        <v>17.600000000000001</v>
      </c>
      <c r="AG3" s="6">
        <f>SUM('1.15 Wine consumption (vol)'!AG3,'1.23 Beer consumption (vol)'!AG3,'1.31 Spirits consumption (vol)'!AG3)</f>
        <v>28.8</v>
      </c>
      <c r="AH3" s="6">
        <f>SUM('1.15 Wine consumption (vol)'!AH3,'1.23 Beer consumption (vol)'!AH3,'1.31 Spirits consumption (vol)'!AH3)</f>
        <v>5.8000000000000007</v>
      </c>
      <c r="AI3" s="6">
        <f>SUM('1.15 Wine consumption (vol)'!AI3,'1.23 Beer consumption (vol)'!AI3,'1.31 Spirits consumption (vol)'!AI3)</f>
        <v>220.5</v>
      </c>
      <c r="AJ3" s="6">
        <f>SUM('1.15 Wine consumption (vol)'!AJ3,'1.23 Beer consumption (vol)'!AJ3,'1.31 Spirits consumption (vol)'!AJ3)</f>
        <v>113.1</v>
      </c>
      <c r="AK3" s="6">
        <f>SUM('1.15 Wine consumption (vol)'!AK3,'1.23 Beer consumption (vol)'!AK3,'1.31 Spirits consumption (vol)'!AK3)</f>
        <v>1330.9</v>
      </c>
      <c r="AL3" s="6">
        <f>SUM('1.15 Wine consumption (vol)'!AL3,'1.23 Beer consumption (vol)'!AL3,'1.31 Spirits consumption (vol)'!AL3)</f>
        <v>35.9</v>
      </c>
      <c r="AM3" s="6">
        <f>SUM('1.15 Wine consumption (vol)'!AM3,'1.23 Beer consumption (vol)'!AM3,'1.31 Spirits consumption (vol)'!AM3)</f>
        <v>47</v>
      </c>
      <c r="AN3" s="6">
        <f>SUM('1.15 Wine consumption (vol)'!AN3,'1.23 Beer consumption (vol)'!AN3,'1.31 Spirits consumption (vol)'!AN3)</f>
        <v>20.099999999999998</v>
      </c>
      <c r="AO3" s="6">
        <f>SUM('1.15 Wine consumption (vol)'!AO3,'1.23 Beer consumption (vol)'!AO3,'1.31 Spirits consumption (vol)'!AO3)</f>
        <v>178.9</v>
      </c>
      <c r="AP3" s="6">
        <f>SUM('1.15 Wine consumption (vol)'!AP3,'1.23 Beer consumption (vol)'!AP3,'1.31 Spirits consumption (vol)'!AP3)</f>
        <v>2226.3000000000002</v>
      </c>
      <c r="AQ3" s="6">
        <f>SUM('1.15 Wine consumption (vol)'!AQ3,'1.23 Beer consumption (vol)'!AQ3,'1.31 Spirits consumption (vol)'!AQ3)</f>
        <v>234.5</v>
      </c>
      <c r="AR3" s="6">
        <f>SUM('1.15 Wine consumption (vol)'!AR3,'1.23 Beer consumption (vol)'!AR3,'1.31 Spirits consumption (vol)'!AR3)</f>
        <v>11.6</v>
      </c>
      <c r="AS3" s="6">
        <f>SUM('1.15 Wine consumption (vol)'!AS3,'1.23 Beer consumption (vol)'!AS3,'1.31 Spirits consumption (vol)'!AS3)</f>
        <v>1097.5</v>
      </c>
      <c r="AT3" s="6">
        <f>SUM('1.15 Wine consumption (vol)'!AT3,'1.23 Beer consumption (vol)'!AT3,'1.31 Spirits consumption (vol)'!AT3)</f>
        <v>69.7</v>
      </c>
      <c r="AU3" s="6">
        <f>SUM('1.15 Wine consumption (vol)'!AU3,'1.23 Beer consumption (vol)'!AU3,'1.31 Spirits consumption (vol)'!AU3)</f>
        <v>106.30000000000001</v>
      </c>
      <c r="AV3" s="6">
        <f>SUM('1.15 Wine consumption (vol)'!AV3,'1.23 Beer consumption (vol)'!AV3,'1.31 Spirits consumption (vol)'!AV3)</f>
        <v>12.9</v>
      </c>
      <c r="AW3" s="6">
        <f>SUM('1.15 Wine consumption (vol)'!AW3,'1.23 Beer consumption (vol)'!AW3,'1.31 Spirits consumption (vol)'!AW3)</f>
        <v>31.099999999999998</v>
      </c>
      <c r="AX3" s="6">
        <f>SUM('1.15 Wine consumption (vol)'!AX3,'1.23 Beer consumption (vol)'!AX3,'1.31 Spirits consumption (vol)'!AX3)</f>
        <v>20.799999999999997</v>
      </c>
      <c r="AY3" s="6">
        <f>SUM('1.15 Wine consumption (vol)'!AY3,'1.23 Beer consumption (vol)'!AY3,'1.31 Spirits consumption (vol)'!AY3)</f>
        <v>13.8</v>
      </c>
      <c r="AZ3" s="6">
        <f>SUM('1.15 Wine consumption (vol)'!AZ3,'1.23 Beer consumption (vol)'!AZ3,'1.31 Spirits consumption (vol)'!AZ3)</f>
        <v>341.7</v>
      </c>
      <c r="BA3" s="6">
        <f>SUM('1.15 Wine consumption (vol)'!BA3,'1.23 Beer consumption (vol)'!BA3,'1.31 Spirits consumption (vol)'!BA3)</f>
        <v>31.200000000000003</v>
      </c>
      <c r="BB3" s="6">
        <f>SUM('1.15 Wine consumption (vol)'!BB3,'1.23 Beer consumption (vol)'!BB3,'1.31 Spirits consumption (vol)'!BB3)</f>
        <v>16.8</v>
      </c>
      <c r="BC3" s="6">
        <f>SUM('1.15 Wine consumption (vol)'!BC3,'1.23 Beer consumption (vol)'!BC3,'1.31 Spirits consumption (vol)'!BC3)</f>
        <v>131.30000000000001</v>
      </c>
      <c r="BD3" s="6">
        <f>SUM('1.15 Wine consumption (vol)'!BD3,'1.23 Beer consumption (vol)'!BD3,'1.31 Spirits consumption (vol)'!BD3)</f>
        <v>633.70000000000005</v>
      </c>
      <c r="BE3" s="6">
        <f>SUM('1.15 Wine consumption (vol)'!BE3,'1.23 Beer consumption (vol)'!BE3,'1.31 Spirits consumption (vol)'!BE3)</f>
        <v>7.5</v>
      </c>
      <c r="BF3" s="6">
        <f>SUM('1.15 Wine consumption (vol)'!BF3,'1.23 Beer consumption (vol)'!BF3,'1.31 Spirits consumption (vol)'!BF3)</f>
        <v>19.8</v>
      </c>
      <c r="BG3" s="6">
        <f>SUM('1.15 Wine consumption (vol)'!BG3,'1.23 Beer consumption (vol)'!BG3,'1.31 Spirits consumption (vol)'!BG3)</f>
        <v>3.4000000000000004</v>
      </c>
      <c r="BH3" s="6">
        <f>SUM('1.15 Wine consumption (vol)'!BH3,'1.23 Beer consumption (vol)'!BH3,'1.31 Spirits consumption (vol)'!BH3)</f>
        <v>0</v>
      </c>
      <c r="BI3" s="6">
        <f>SUM('1.15 Wine consumption (vol)'!BI3,'1.23 Beer consumption (vol)'!BI3,'1.31 Spirits consumption (vol)'!BI3)</f>
        <v>7.9</v>
      </c>
      <c r="BJ3" s="6">
        <f>SUM('1.15 Wine consumption (vol)'!BJ3,'1.23 Beer consumption (vol)'!BJ3,'1.31 Spirits consumption (vol)'!BJ3)</f>
        <v>23.4</v>
      </c>
      <c r="BK3" s="6">
        <f>SUM('1.15 Wine consumption (vol)'!BK3,'1.23 Beer consumption (vol)'!BK3,'1.31 Spirits consumption (vol)'!BK3)</f>
        <v>11.200000000000001</v>
      </c>
      <c r="BL3" s="6">
        <f>SUM('1.15 Wine consumption (vol)'!BL3,'1.23 Beer consumption (vol)'!BL3,'1.31 Spirits consumption (vol)'!BL3)</f>
        <v>40.5</v>
      </c>
      <c r="BM3" s="6">
        <f>SUM('1.15 Wine consumption (vol)'!BM3,'1.23 Beer consumption (vol)'!BM3,'1.31 Spirits consumption (vol)'!BM3)</f>
        <v>0</v>
      </c>
      <c r="BN3" s="6">
        <f>SUM('1.15 Wine consumption (vol)'!BN3,'1.23 Beer consumption (vol)'!BN3,'1.31 Spirits consumption (vol)'!BN3)</f>
        <v>227.3</v>
      </c>
      <c r="BO3" s="6">
        <f>SUM('1.15 Wine consumption (vol)'!BO3,'1.23 Beer consumption (vol)'!BO3,'1.31 Spirits consumption (vol)'!BO3)</f>
        <v>7.6000000000000005</v>
      </c>
      <c r="BP3" s="6">
        <f>SUM('1.15 Wine consumption (vol)'!BP3,'1.23 Beer consumption (vol)'!BP3,'1.31 Spirits consumption (vol)'!BP3)</f>
        <v>3.7</v>
      </c>
      <c r="BQ3" s="6">
        <f>SUM('1.15 Wine consumption (vol)'!BQ3,'1.23 Beer consumption (vol)'!BQ3,'1.31 Spirits consumption (vol)'!BQ3)</f>
        <v>2125.4</v>
      </c>
      <c r="BR3" s="6">
        <f>SUM('1.15 Wine consumption (vol)'!BR3,'1.23 Beer consumption (vol)'!BR3,'1.31 Spirits consumption (vol)'!BR3)</f>
        <v>195.9</v>
      </c>
      <c r="BS3" s="6">
        <f>SUM('1.15 Wine consumption (vol)'!BS3,'1.23 Beer consumption (vol)'!BS3,'1.31 Spirits consumption (vol)'!BS3)</f>
        <v>1929.4</v>
      </c>
      <c r="BT3" s="6">
        <f>SUM('1.15 Wine consumption (vol)'!BT3,'1.23 Beer consumption (vol)'!BT3,'1.31 Spirits consumption (vol)'!BT3)</f>
        <v>3913.0000000000005</v>
      </c>
      <c r="BU3" s="6">
        <f>SUM('1.15 Wine consumption (vol)'!BU3,'1.23 Beer consumption (vol)'!BU3,'1.31 Spirits consumption (vol)'!BU3)</f>
        <v>85.7</v>
      </c>
      <c r="BV3" s="6">
        <f>SUM('1.15 Wine consumption (vol)'!BV3,'1.23 Beer consumption (vol)'!BV3,'1.31 Spirits consumption (vol)'!BV3)</f>
        <v>96.199999999999989</v>
      </c>
      <c r="BW3" s="6">
        <f>SUM('1.15 Wine consumption (vol)'!BW3,'1.23 Beer consumption (vol)'!BW3,'1.31 Spirits consumption (vol)'!BW3)</f>
        <v>54.3</v>
      </c>
      <c r="BX3" s="6">
        <f>SUM('1.15 Wine consumption (vol)'!BX3,'1.23 Beer consumption (vol)'!BX3,'1.31 Spirits consumption (vol)'!BX3)</f>
        <v>37.9</v>
      </c>
      <c r="BY3" s="6">
        <f>SUM('1.15 Wine consumption (vol)'!BY3,'1.23 Beer consumption (vol)'!BY3,'1.31 Spirits consumption (vol)'!BY3)</f>
        <v>610.70000000000005</v>
      </c>
      <c r="BZ3" s="6">
        <f>SUM('1.15 Wine consumption (vol)'!BZ3,'1.23 Beer consumption (vol)'!BZ3,'1.31 Spirits consumption (vol)'!BZ3)</f>
        <v>968.4</v>
      </c>
      <c r="CA3" s="6">
        <f>SUM('1.15 Wine consumption (vol)'!CA3,'1.23 Beer consumption (vol)'!CA3,'1.31 Spirits consumption (vol)'!CA3)</f>
        <v>84.7</v>
      </c>
      <c r="CB3" s="6">
        <f>SUM('1.15 Wine consumption (vol)'!CB3,'1.23 Beer consumption (vol)'!CB3,'1.31 Spirits consumption (vol)'!CB3)</f>
        <v>43.5</v>
      </c>
      <c r="CC3" s="6">
        <f>SUM('1.15 Wine consumption (vol)'!CC3,'1.23 Beer consumption (vol)'!CC3,'1.31 Spirits consumption (vol)'!CC3)</f>
        <v>524.4</v>
      </c>
      <c r="CD3" s="6">
        <f>SUM('1.15 Wine consumption (vol)'!CD3,'1.23 Beer consumption (vol)'!CD3,'1.31 Spirits consumption (vol)'!CD3)</f>
        <v>131.9</v>
      </c>
      <c r="CE3" s="6">
        <f>SUM('1.15 Wine consumption (vol)'!CE3,'1.23 Beer consumption (vol)'!CE3,'1.31 Spirits consumption (vol)'!CE3)</f>
        <v>22.1</v>
      </c>
      <c r="CF3" s="6">
        <f>SUM('1.15 Wine consumption (vol)'!CF3,'1.23 Beer consumption (vol)'!CF3,'1.31 Spirits consumption (vol)'!CF3)</f>
        <v>106.3</v>
      </c>
      <c r="CG3" s="6">
        <f>SUM('1.15 Wine consumption (vol)'!CG3,'1.23 Beer consumption (vol)'!CG3,'1.31 Spirits consumption (vol)'!CG3)</f>
        <v>418</v>
      </c>
      <c r="CH3" s="6">
        <f>SUM('1.15 Wine consumption (vol)'!CH3,'1.23 Beer consumption (vol)'!CH3,'1.31 Spirits consumption (vol)'!CH3)</f>
        <v>50.5</v>
      </c>
      <c r="CI3" s="6">
        <f>SUM('1.15 Wine consumption (vol)'!CI3,'1.23 Beer consumption (vol)'!CI3,'1.31 Spirits consumption (vol)'!CI3)</f>
        <v>65</v>
      </c>
      <c r="CJ3" s="6">
        <f>SUM('1.15 Wine consumption (vol)'!CJ3,'1.23 Beer consumption (vol)'!CJ3,'1.31 Spirits consumption (vol)'!CJ3)</f>
        <v>55.8</v>
      </c>
      <c r="CK3" s="6">
        <f>SUM('1.15 Wine consumption (vol)'!CK3,'1.23 Beer consumption (vol)'!CK3,'1.31 Spirits consumption (vol)'!CK3)</f>
        <v>545.29999999999995</v>
      </c>
      <c r="CL3" s="6">
        <f>SUM('1.15 Wine consumption (vol)'!CL3,'1.23 Beer consumption (vol)'!CL3,'1.31 Spirits consumption (vol)'!CL3)</f>
        <v>12.300000000000045</v>
      </c>
      <c r="CM3" s="6">
        <f>SUM('1.15 Wine consumption (vol)'!CM3,'1.23 Beer consumption (vol)'!CM3,'1.31 Spirits consumption (vol)'!CM3)</f>
        <v>26.499999999999915</v>
      </c>
      <c r="CN3" s="6">
        <f>SUM('1.15 Wine consumption (vol)'!CN3,'1.23 Beer consumption (vol)'!CN3,'1.31 Spirits consumption (vol)'!CN3)</f>
        <v>107.10000000000012</v>
      </c>
      <c r="CO3" s="6">
        <f>SUM('1.15 Wine consumption (vol)'!CO3,'1.23 Beer consumption (vol)'!CO3,'1.31 Spirits consumption (vol)'!CO3)</f>
        <v>281.39999999999998</v>
      </c>
      <c r="CP3" s="6">
        <f>SUM('1.15 Wine consumption (vol)'!CP3,'1.23 Beer consumption (vol)'!CP3,'1.31 Spirits consumption (vol)'!CP3)</f>
        <v>88.399999999999807</v>
      </c>
    </row>
    <row r="4" spans="1:94" x14ac:dyDescent="0.25">
      <c r="A4" s="1" t="s">
        <v>25</v>
      </c>
      <c r="B4" s="6">
        <f>SUM('1.15 Wine consumption (vol)'!B4,'1.23 Beer consumption (vol)'!B4,'1.31 Spirits consumption (vol)'!B4)</f>
        <v>17404.5</v>
      </c>
      <c r="C4" s="6">
        <f>SUM('1.15 Wine consumption (vol)'!C4,'1.23 Beer consumption (vol)'!C4,'1.31 Spirits consumption (vol)'!C4)</f>
        <v>5761.5</v>
      </c>
      <c r="D4" s="6">
        <f>SUM('1.15 Wine consumption (vol)'!D4,'1.23 Beer consumption (vol)'!D4,'1.31 Spirits consumption (vol)'!D4)</f>
        <v>5.8000000000000007</v>
      </c>
      <c r="E4" s="6">
        <f>SUM('1.15 Wine consumption (vol)'!E4,'1.23 Beer consumption (vol)'!E4,'1.31 Spirits consumption (vol)'!E4)</f>
        <v>3028.4</v>
      </c>
      <c r="F4" s="6">
        <f>SUM('1.15 Wine consumption (vol)'!F4,'1.23 Beer consumption (vol)'!F4,'1.31 Spirits consumption (vol)'!F4)</f>
        <v>10.8</v>
      </c>
      <c r="G4" s="6">
        <f>SUM('1.15 Wine consumption (vol)'!G4,'1.23 Beer consumption (vol)'!G4,'1.31 Spirits consumption (vol)'!G4)</f>
        <v>396.1</v>
      </c>
      <c r="H4" s="6">
        <f>SUM('1.15 Wine consumption (vol)'!H4,'1.23 Beer consumption (vol)'!H4,'1.31 Spirits consumption (vol)'!H4)</f>
        <v>10.8</v>
      </c>
      <c r="I4" s="6">
        <f>SUM('1.15 Wine consumption (vol)'!I4,'1.23 Beer consumption (vol)'!I4,'1.31 Spirits consumption (vol)'!I4)</f>
        <v>943.8</v>
      </c>
      <c r="J4" s="6">
        <f>SUM('1.15 Wine consumption (vol)'!J4,'1.23 Beer consumption (vol)'!J4,'1.31 Spirits consumption (vol)'!J4)</f>
        <v>44.2</v>
      </c>
      <c r="K4" s="6">
        <f>SUM('1.15 Wine consumption (vol)'!K4,'1.23 Beer consumption (vol)'!K4,'1.31 Spirits consumption (vol)'!K4)</f>
        <v>10.1</v>
      </c>
      <c r="L4" s="6">
        <f>SUM('1.15 Wine consumption (vol)'!L4,'1.23 Beer consumption (vol)'!L4,'1.31 Spirits consumption (vol)'!L4)</f>
        <v>2.4000000000000004</v>
      </c>
      <c r="M4" s="6">
        <f>SUM('1.15 Wine consumption (vol)'!M4,'1.23 Beer consumption (vol)'!M4,'1.31 Spirits consumption (vol)'!M4)</f>
        <v>220.20000000000002</v>
      </c>
      <c r="N4" s="6">
        <f>SUM('1.15 Wine consumption (vol)'!N4,'1.23 Beer consumption (vol)'!N4,'1.31 Spirits consumption (vol)'!N4)</f>
        <v>5.4</v>
      </c>
      <c r="O4" s="6">
        <f>SUM('1.15 Wine consumption (vol)'!O4,'1.23 Beer consumption (vol)'!O4,'1.31 Spirits consumption (vol)'!O4)</f>
        <v>523.20000000000005</v>
      </c>
      <c r="P4" s="6">
        <f>SUM('1.15 Wine consumption (vol)'!P4,'1.23 Beer consumption (vol)'!P4,'1.31 Spirits consumption (vol)'!P4)</f>
        <v>45.3</v>
      </c>
      <c r="Q4" s="6">
        <f>SUM('1.15 Wine consumption (vol)'!Q4,'1.23 Beer consumption (vol)'!Q4,'1.31 Spirits consumption (vol)'!Q4)</f>
        <v>352.1</v>
      </c>
      <c r="R4" s="6">
        <f>SUM('1.15 Wine consumption (vol)'!R4,'1.23 Beer consumption (vol)'!R4,'1.31 Spirits consumption (vol)'!R4)</f>
        <v>24.7</v>
      </c>
      <c r="S4" s="6">
        <f>SUM('1.15 Wine consumption (vol)'!S4,'1.23 Beer consumption (vol)'!S4,'1.31 Spirits consumption (vol)'!S4)</f>
        <v>48.7</v>
      </c>
      <c r="T4" s="6">
        <f>SUM('1.15 Wine consumption (vol)'!T4,'1.23 Beer consumption (vol)'!T4,'1.31 Spirits consumption (vol)'!T4)</f>
        <v>196</v>
      </c>
      <c r="U4" s="6">
        <f>SUM('1.15 Wine consumption (vol)'!U4,'1.23 Beer consumption (vol)'!U4,'1.31 Spirits consumption (vol)'!U4)</f>
        <v>166.4</v>
      </c>
      <c r="V4" s="6">
        <f>SUM('1.15 Wine consumption (vol)'!V4,'1.23 Beer consumption (vol)'!V4,'1.31 Spirits consumption (vol)'!V4)</f>
        <v>29.6</v>
      </c>
      <c r="W4" s="6">
        <f>SUM('1.15 Wine consumption (vol)'!W4,'1.23 Beer consumption (vol)'!W4,'1.31 Spirits consumption (vol)'!W4)</f>
        <v>2516.8000000000002</v>
      </c>
      <c r="X4" s="6">
        <f>SUM('1.15 Wine consumption (vol)'!X4,'1.23 Beer consumption (vol)'!X4,'1.31 Spirits consumption (vol)'!X4)</f>
        <v>93.4</v>
      </c>
      <c r="Y4" s="6">
        <f>SUM('1.15 Wine consumption (vol)'!Y4,'1.23 Beer consumption (vol)'!Y4,'1.31 Spirits consumption (vol)'!Y4)</f>
        <v>11.2</v>
      </c>
      <c r="Z4" s="6">
        <f>SUM('1.15 Wine consumption (vol)'!Z4,'1.23 Beer consumption (vol)'!Z4,'1.31 Spirits consumption (vol)'!Z4)</f>
        <v>47.2</v>
      </c>
      <c r="AA4" s="6">
        <f>SUM('1.15 Wine consumption (vol)'!AA4,'1.23 Beer consumption (vol)'!AA4,'1.31 Spirits consumption (vol)'!AA4)</f>
        <v>36.1</v>
      </c>
      <c r="AB4" s="6">
        <f>SUM('1.15 Wine consumption (vol)'!AB4,'1.23 Beer consumption (vol)'!AB4,'1.31 Spirits consumption (vol)'!AB4)</f>
        <v>131.20000000000002</v>
      </c>
      <c r="AC4" s="6">
        <f>SUM('1.15 Wine consumption (vol)'!AC4,'1.23 Beer consumption (vol)'!AC4,'1.31 Spirits consumption (vol)'!AC4)</f>
        <v>13.6</v>
      </c>
      <c r="AD4" s="6">
        <f>SUM('1.15 Wine consumption (vol)'!AD4,'1.23 Beer consumption (vol)'!AD4,'1.31 Spirits consumption (vol)'!AD4)</f>
        <v>8.6</v>
      </c>
      <c r="AE4" s="6">
        <f>SUM('1.15 Wine consumption (vol)'!AE4,'1.23 Beer consumption (vol)'!AE4,'1.31 Spirits consumption (vol)'!AE4)</f>
        <v>82.399999999999991</v>
      </c>
      <c r="AF4" s="6">
        <f>SUM('1.15 Wine consumption (vol)'!AF4,'1.23 Beer consumption (vol)'!AF4,'1.31 Spirits consumption (vol)'!AF4)</f>
        <v>17.899999999999999</v>
      </c>
      <c r="AG4" s="6">
        <f>SUM('1.15 Wine consumption (vol)'!AG4,'1.23 Beer consumption (vol)'!AG4,'1.31 Spirits consumption (vol)'!AG4)</f>
        <v>31.700000000000003</v>
      </c>
      <c r="AH4" s="6">
        <f>SUM('1.15 Wine consumption (vol)'!AH4,'1.23 Beer consumption (vol)'!AH4,'1.31 Spirits consumption (vol)'!AH4)</f>
        <v>5.8000000000000007</v>
      </c>
      <c r="AI4" s="6">
        <f>SUM('1.15 Wine consumption (vol)'!AI4,'1.23 Beer consumption (vol)'!AI4,'1.31 Spirits consumption (vol)'!AI4)</f>
        <v>231.79999999999998</v>
      </c>
      <c r="AJ4" s="6">
        <f>SUM('1.15 Wine consumption (vol)'!AJ4,'1.23 Beer consumption (vol)'!AJ4,'1.31 Spirits consumption (vol)'!AJ4)</f>
        <v>117.5</v>
      </c>
      <c r="AK4" s="6">
        <f>SUM('1.15 Wine consumption (vol)'!AK4,'1.23 Beer consumption (vol)'!AK4,'1.31 Spirits consumption (vol)'!AK4)</f>
        <v>1362.8000000000002</v>
      </c>
      <c r="AL4" s="6">
        <f>SUM('1.15 Wine consumption (vol)'!AL4,'1.23 Beer consumption (vol)'!AL4,'1.31 Spirits consumption (vol)'!AL4)</f>
        <v>37</v>
      </c>
      <c r="AM4" s="6">
        <f>SUM('1.15 Wine consumption (vol)'!AM4,'1.23 Beer consumption (vol)'!AM4,'1.31 Spirits consumption (vol)'!AM4)</f>
        <v>47.599999999999994</v>
      </c>
      <c r="AN4" s="6">
        <f>SUM('1.15 Wine consumption (vol)'!AN4,'1.23 Beer consumption (vol)'!AN4,'1.31 Spirits consumption (vol)'!AN4)</f>
        <v>18.2</v>
      </c>
      <c r="AO4" s="6">
        <f>SUM('1.15 Wine consumption (vol)'!AO4,'1.23 Beer consumption (vol)'!AO4,'1.31 Spirits consumption (vol)'!AO4)</f>
        <v>196.9</v>
      </c>
      <c r="AP4" s="6">
        <f>SUM('1.15 Wine consumption (vol)'!AP4,'1.23 Beer consumption (vol)'!AP4,'1.31 Spirits consumption (vol)'!AP4)</f>
        <v>2193.6</v>
      </c>
      <c r="AQ4" s="6">
        <f>SUM('1.15 Wine consumption (vol)'!AQ4,'1.23 Beer consumption (vol)'!AQ4,'1.31 Spirits consumption (vol)'!AQ4)</f>
        <v>229.3</v>
      </c>
      <c r="AR4" s="6">
        <f>SUM('1.15 Wine consumption (vol)'!AR4,'1.23 Beer consumption (vol)'!AR4,'1.31 Spirits consumption (vol)'!AR4)</f>
        <v>10.4</v>
      </c>
      <c r="AS4" s="6">
        <f>SUM('1.15 Wine consumption (vol)'!AS4,'1.23 Beer consumption (vol)'!AS4,'1.31 Spirits consumption (vol)'!AS4)</f>
        <v>1080.9000000000001</v>
      </c>
      <c r="AT4" s="6">
        <f>SUM('1.15 Wine consumption (vol)'!AT4,'1.23 Beer consumption (vol)'!AT4,'1.31 Spirits consumption (vol)'!AT4)</f>
        <v>70.7</v>
      </c>
      <c r="AU4" s="6">
        <f>SUM('1.15 Wine consumption (vol)'!AU4,'1.23 Beer consumption (vol)'!AU4,'1.31 Spirits consumption (vol)'!AU4)</f>
        <v>107</v>
      </c>
      <c r="AV4" s="6">
        <f>SUM('1.15 Wine consumption (vol)'!AV4,'1.23 Beer consumption (vol)'!AV4,'1.31 Spirits consumption (vol)'!AV4)</f>
        <v>12.700000000000001</v>
      </c>
      <c r="AW4" s="6">
        <f>SUM('1.15 Wine consumption (vol)'!AW4,'1.23 Beer consumption (vol)'!AW4,'1.31 Spirits consumption (vol)'!AW4)</f>
        <v>31.9</v>
      </c>
      <c r="AX4" s="6">
        <f>SUM('1.15 Wine consumption (vol)'!AX4,'1.23 Beer consumption (vol)'!AX4,'1.31 Spirits consumption (vol)'!AX4)</f>
        <v>22.6</v>
      </c>
      <c r="AY4" s="6">
        <f>SUM('1.15 Wine consumption (vol)'!AY4,'1.23 Beer consumption (vol)'!AY4,'1.31 Spirits consumption (vol)'!AY4)</f>
        <v>14.5</v>
      </c>
      <c r="AZ4" s="6">
        <f>SUM('1.15 Wine consumption (vol)'!AZ4,'1.23 Beer consumption (vol)'!AZ4,'1.31 Spirits consumption (vol)'!AZ4)</f>
        <v>336.80000000000007</v>
      </c>
      <c r="BA4" s="6">
        <f>SUM('1.15 Wine consumption (vol)'!BA4,'1.23 Beer consumption (vol)'!BA4,'1.31 Spirits consumption (vol)'!BA4)</f>
        <v>34.5</v>
      </c>
      <c r="BB4" s="6">
        <f>SUM('1.15 Wine consumption (vol)'!BB4,'1.23 Beer consumption (vol)'!BB4,'1.31 Spirits consumption (vol)'!BB4)</f>
        <v>14.500000000000002</v>
      </c>
      <c r="BC4" s="6">
        <f>SUM('1.15 Wine consumption (vol)'!BC4,'1.23 Beer consumption (vol)'!BC4,'1.31 Spirits consumption (vol)'!BC4)</f>
        <v>118</v>
      </c>
      <c r="BD4" s="6">
        <f>SUM('1.15 Wine consumption (vol)'!BD4,'1.23 Beer consumption (vol)'!BD4,'1.31 Spirits consumption (vol)'!BD4)</f>
        <v>651.19999999999993</v>
      </c>
      <c r="BE4" s="6">
        <f>SUM('1.15 Wine consumption (vol)'!BE4,'1.23 Beer consumption (vol)'!BE4,'1.31 Spirits consumption (vol)'!BE4)</f>
        <v>7.8999999999999995</v>
      </c>
      <c r="BF4" s="6">
        <f>SUM('1.15 Wine consumption (vol)'!BF4,'1.23 Beer consumption (vol)'!BF4,'1.31 Spirits consumption (vol)'!BF4)</f>
        <v>20.599999999999998</v>
      </c>
      <c r="BG4" s="6">
        <f>SUM('1.15 Wine consumption (vol)'!BG4,'1.23 Beer consumption (vol)'!BG4,'1.31 Spirits consumption (vol)'!BG4)</f>
        <v>3.6</v>
      </c>
      <c r="BH4" s="6">
        <f>SUM('1.15 Wine consumption (vol)'!BH4,'1.23 Beer consumption (vol)'!BH4,'1.31 Spirits consumption (vol)'!BH4)</f>
        <v>0</v>
      </c>
      <c r="BI4" s="6">
        <f>SUM('1.15 Wine consumption (vol)'!BI4,'1.23 Beer consumption (vol)'!BI4,'1.31 Spirits consumption (vol)'!BI4)</f>
        <v>7.5</v>
      </c>
      <c r="BJ4" s="6">
        <f>SUM('1.15 Wine consumption (vol)'!BJ4,'1.23 Beer consumption (vol)'!BJ4,'1.31 Spirits consumption (vol)'!BJ4)</f>
        <v>24.099999999999998</v>
      </c>
      <c r="BK4" s="6">
        <f>SUM('1.15 Wine consumption (vol)'!BK4,'1.23 Beer consumption (vol)'!BK4,'1.31 Spirits consumption (vol)'!BK4)</f>
        <v>11.600000000000001</v>
      </c>
      <c r="BL4" s="6">
        <f>SUM('1.15 Wine consumption (vol)'!BL4,'1.23 Beer consumption (vol)'!BL4,'1.31 Spirits consumption (vol)'!BL4)</f>
        <v>41.7</v>
      </c>
      <c r="BM4" s="6">
        <f>SUM('1.15 Wine consumption (vol)'!BM4,'1.23 Beer consumption (vol)'!BM4,'1.31 Spirits consumption (vol)'!BM4)</f>
        <v>0</v>
      </c>
      <c r="BN4" s="6">
        <f>SUM('1.15 Wine consumption (vol)'!BN4,'1.23 Beer consumption (vol)'!BN4,'1.31 Spirits consumption (vol)'!BN4)</f>
        <v>231.1</v>
      </c>
      <c r="BO4" s="6">
        <f>SUM('1.15 Wine consumption (vol)'!BO4,'1.23 Beer consumption (vol)'!BO4,'1.31 Spirits consumption (vol)'!BO4)</f>
        <v>6.9</v>
      </c>
      <c r="BP4" s="6">
        <f>SUM('1.15 Wine consumption (vol)'!BP4,'1.23 Beer consumption (vol)'!BP4,'1.31 Spirits consumption (vol)'!BP4)</f>
        <v>3.9000000000000004</v>
      </c>
      <c r="BQ4" s="6">
        <f>SUM('1.15 Wine consumption (vol)'!BQ4,'1.23 Beer consumption (vol)'!BQ4,'1.31 Spirits consumption (vol)'!BQ4)</f>
        <v>2165.5</v>
      </c>
      <c r="BR4" s="6">
        <f>SUM('1.15 Wine consumption (vol)'!BR4,'1.23 Beer consumption (vol)'!BR4,'1.31 Spirits consumption (vol)'!BR4)</f>
        <v>200.2</v>
      </c>
      <c r="BS4" s="6">
        <f>SUM('1.15 Wine consumption (vol)'!BS4,'1.23 Beer consumption (vol)'!BS4,'1.31 Spirits consumption (vol)'!BS4)</f>
        <v>1965.2</v>
      </c>
      <c r="BT4" s="6">
        <f>SUM('1.15 Wine consumption (vol)'!BT4,'1.23 Beer consumption (vol)'!BT4,'1.31 Spirits consumption (vol)'!BT4)</f>
        <v>3919.8</v>
      </c>
      <c r="BU4" s="6">
        <f>SUM('1.15 Wine consumption (vol)'!BU4,'1.23 Beer consumption (vol)'!BU4,'1.31 Spirits consumption (vol)'!BU4)</f>
        <v>85.6</v>
      </c>
      <c r="BV4" s="6">
        <f>SUM('1.15 Wine consumption (vol)'!BV4,'1.23 Beer consumption (vol)'!BV4,'1.31 Spirits consumption (vol)'!BV4)</f>
        <v>96.5</v>
      </c>
      <c r="BW4" s="6">
        <f>SUM('1.15 Wine consumption (vol)'!BW4,'1.23 Beer consumption (vol)'!BW4,'1.31 Spirits consumption (vol)'!BW4)</f>
        <v>53.3</v>
      </c>
      <c r="BX4" s="6">
        <f>SUM('1.15 Wine consumption (vol)'!BX4,'1.23 Beer consumption (vol)'!BX4,'1.31 Spirits consumption (vol)'!BX4)</f>
        <v>38.700000000000003</v>
      </c>
      <c r="BY4" s="6">
        <f>SUM('1.15 Wine consumption (vol)'!BY4,'1.23 Beer consumption (vol)'!BY4,'1.31 Spirits consumption (vol)'!BY4)</f>
        <v>600.29999999999995</v>
      </c>
      <c r="BZ4" s="6">
        <f>SUM('1.15 Wine consumption (vol)'!BZ4,'1.23 Beer consumption (vol)'!BZ4,'1.31 Spirits consumption (vol)'!BZ4)</f>
        <v>972.9</v>
      </c>
      <c r="CA4" s="6">
        <f>SUM('1.15 Wine consumption (vol)'!CA4,'1.23 Beer consumption (vol)'!CA4,'1.31 Spirits consumption (vol)'!CA4)</f>
        <v>85.4</v>
      </c>
      <c r="CB4" s="6">
        <f>SUM('1.15 Wine consumption (vol)'!CB4,'1.23 Beer consumption (vol)'!CB4,'1.31 Spirits consumption (vol)'!CB4)</f>
        <v>43.8</v>
      </c>
      <c r="CC4" s="6">
        <f>SUM('1.15 Wine consumption (vol)'!CC4,'1.23 Beer consumption (vol)'!CC4,'1.31 Spirits consumption (vol)'!CC4)</f>
        <v>508</v>
      </c>
      <c r="CD4" s="6">
        <f>SUM('1.15 Wine consumption (vol)'!CD4,'1.23 Beer consumption (vol)'!CD4,'1.31 Spirits consumption (vol)'!CD4)</f>
        <v>133.29999999999998</v>
      </c>
      <c r="CE4" s="6">
        <f>SUM('1.15 Wine consumption (vol)'!CE4,'1.23 Beer consumption (vol)'!CE4,'1.31 Spirits consumption (vol)'!CE4)</f>
        <v>22.7</v>
      </c>
      <c r="CF4" s="6">
        <f>SUM('1.15 Wine consumption (vol)'!CF4,'1.23 Beer consumption (vol)'!CF4,'1.31 Spirits consumption (vol)'!CF4)</f>
        <v>107.19999999999999</v>
      </c>
      <c r="CG4" s="6">
        <f>SUM('1.15 Wine consumption (vol)'!CG4,'1.23 Beer consumption (vol)'!CG4,'1.31 Spirits consumption (vol)'!CG4)</f>
        <v>421.40000000000003</v>
      </c>
      <c r="CH4" s="6">
        <f>SUM('1.15 Wine consumption (vol)'!CH4,'1.23 Beer consumption (vol)'!CH4,'1.31 Spirits consumption (vol)'!CH4)</f>
        <v>53.099999999999994</v>
      </c>
      <c r="CI4" s="6">
        <f>SUM('1.15 Wine consumption (vol)'!CI4,'1.23 Beer consumption (vol)'!CI4,'1.31 Spirits consumption (vol)'!CI4)</f>
        <v>63.5</v>
      </c>
      <c r="CJ4" s="6">
        <f>SUM('1.15 Wine consumption (vol)'!CJ4,'1.23 Beer consumption (vol)'!CJ4,'1.31 Spirits consumption (vol)'!CJ4)</f>
        <v>56.599999999999994</v>
      </c>
      <c r="CK4" s="6">
        <f>SUM('1.15 Wine consumption (vol)'!CK4,'1.23 Beer consumption (vol)'!CK4,'1.31 Spirits consumption (vol)'!CK4)</f>
        <v>565.20000000000005</v>
      </c>
      <c r="CL4" s="6">
        <f>SUM('1.15 Wine consumption (vol)'!CL4,'1.23 Beer consumption (vol)'!CL4,'1.31 Spirits consumption (vol)'!CL4)</f>
        <v>12.300000000000136</v>
      </c>
      <c r="CM4" s="6">
        <f>SUM('1.15 Wine consumption (vol)'!CM4,'1.23 Beer consumption (vol)'!CM4,'1.31 Spirits consumption (vol)'!CM4)</f>
        <v>25.899999999999924</v>
      </c>
      <c r="CN4" s="6">
        <f>SUM('1.15 Wine consumption (vol)'!CN4,'1.23 Beer consumption (vol)'!CN4,'1.31 Spirits consumption (vol)'!CN4)</f>
        <v>109.79999999999981</v>
      </c>
      <c r="CO4" s="6">
        <f>SUM('1.15 Wine consumption (vol)'!CO4,'1.23 Beer consumption (vol)'!CO4,'1.31 Spirits consumption (vol)'!CO4)</f>
        <v>292.29999999999995</v>
      </c>
      <c r="CP4" s="6">
        <f>SUM('1.15 Wine consumption (vol)'!CP4,'1.23 Beer consumption (vol)'!CP4,'1.31 Spirits consumption (vol)'!CP4)</f>
        <v>91.899999999999622</v>
      </c>
    </row>
    <row r="5" spans="1:94" x14ac:dyDescent="0.25">
      <c r="A5" s="1" t="s">
        <v>26</v>
      </c>
      <c r="B5" s="6">
        <f>SUM('1.15 Wine consumption (vol)'!B5,'1.23 Beer consumption (vol)'!B5,'1.31 Spirits consumption (vol)'!B5)</f>
        <v>17629.900000000001</v>
      </c>
      <c r="C5" s="6"/>
      <c r="D5" s="6"/>
      <c r="E5" s="6">
        <f>SUM('1.15 Wine consumption (vol)'!E5,'1.23 Beer consumption (vol)'!E5,'1.31 Spirits consumption (vol)'!E5)</f>
        <v>3007.1000000000004</v>
      </c>
      <c r="F5" s="6">
        <f>SUM('1.15 Wine consumption (vol)'!F5,'1.23 Beer consumption (vol)'!F5,'1.31 Spirits consumption (vol)'!F5)</f>
        <v>10.7</v>
      </c>
      <c r="G5" s="6">
        <f>SUM('1.15 Wine consumption (vol)'!G5,'1.23 Beer consumption (vol)'!G5,'1.31 Spirits consumption (vol)'!G5)</f>
        <v>428.1</v>
      </c>
      <c r="H5" s="6">
        <f>SUM('1.15 Wine consumption (vol)'!H5,'1.23 Beer consumption (vol)'!H5,'1.31 Spirits consumption (vol)'!H5)</f>
        <v>10</v>
      </c>
      <c r="I5" s="6">
        <f>SUM('1.15 Wine consumption (vol)'!I5,'1.23 Beer consumption (vol)'!I5,'1.31 Spirits consumption (vol)'!I5)</f>
        <v>942</v>
      </c>
      <c r="J5" s="6">
        <f>SUM('1.15 Wine consumption (vol)'!J5,'1.23 Beer consumption (vol)'!J5,'1.31 Spirits consumption (vol)'!J5)</f>
        <v>44.8</v>
      </c>
      <c r="K5" s="6">
        <f>SUM('1.15 Wine consumption (vol)'!K5,'1.23 Beer consumption (vol)'!K5,'1.31 Spirits consumption (vol)'!K5)</f>
        <v>11</v>
      </c>
      <c r="L5" s="6">
        <f>SUM('1.15 Wine consumption (vol)'!L5,'1.23 Beer consumption (vol)'!L5,'1.31 Spirits consumption (vol)'!L5)</f>
        <v>2.5</v>
      </c>
      <c r="M5" s="6">
        <f>SUM('1.15 Wine consumption (vol)'!M5,'1.23 Beer consumption (vol)'!M5,'1.31 Spirits consumption (vol)'!M5)</f>
        <v>222.7</v>
      </c>
      <c r="N5" s="6">
        <f>SUM('1.15 Wine consumption (vol)'!N5,'1.23 Beer consumption (vol)'!N5,'1.31 Spirits consumption (vol)'!N5)</f>
        <v>5.1999999999999993</v>
      </c>
      <c r="O5" s="6">
        <f>SUM('1.15 Wine consumption (vol)'!O5,'1.23 Beer consumption (vol)'!O5,'1.31 Spirits consumption (vol)'!O5)</f>
        <v>548.70000000000005</v>
      </c>
      <c r="P5" s="6">
        <f>SUM('1.15 Wine consumption (vol)'!P5,'1.23 Beer consumption (vol)'!P5,'1.31 Spirits consumption (vol)'!P5)</f>
        <v>46</v>
      </c>
      <c r="Q5" s="6">
        <f>SUM('1.15 Wine consumption (vol)'!Q5,'1.23 Beer consumption (vol)'!Q5,'1.31 Spirits consumption (vol)'!Q5)</f>
        <v>356.8</v>
      </c>
      <c r="R5" s="6">
        <f>SUM('1.15 Wine consumption (vol)'!R5,'1.23 Beer consumption (vol)'!R5,'1.31 Spirits consumption (vol)'!R5)</f>
        <v>25</v>
      </c>
      <c r="S5" s="6">
        <f>SUM('1.15 Wine consumption (vol)'!S5,'1.23 Beer consumption (vol)'!S5,'1.31 Spirits consumption (vol)'!S5)</f>
        <v>54.5</v>
      </c>
      <c r="T5" s="6">
        <f>SUM('1.15 Wine consumption (vol)'!T5,'1.23 Beer consumption (vol)'!T5,'1.31 Spirits consumption (vol)'!T5)</f>
        <v>198.1</v>
      </c>
      <c r="U5" s="6">
        <f>SUM('1.15 Wine consumption (vol)'!U5,'1.23 Beer consumption (vol)'!U5,'1.31 Spirits consumption (vol)'!U5)</f>
        <v>167.9</v>
      </c>
      <c r="V5" s="6">
        <f>SUM('1.15 Wine consumption (vol)'!V5,'1.23 Beer consumption (vol)'!V5,'1.31 Spirits consumption (vol)'!V5)</f>
        <v>30.1</v>
      </c>
      <c r="W5" s="6">
        <f>SUM('1.15 Wine consumption (vol)'!W5,'1.23 Beer consumption (vol)'!W5,'1.31 Spirits consumption (vol)'!W5)</f>
        <v>2604.1</v>
      </c>
      <c r="X5" s="6">
        <f>SUM('1.15 Wine consumption (vol)'!X5,'1.23 Beer consumption (vol)'!X5,'1.31 Spirits consumption (vol)'!X5)</f>
        <v>86.3</v>
      </c>
      <c r="Y5" s="6">
        <f>SUM('1.15 Wine consumption (vol)'!Y5,'1.23 Beer consumption (vol)'!Y5,'1.31 Spirits consumption (vol)'!Y5)</f>
        <v>11.9</v>
      </c>
      <c r="Z5" s="6">
        <f>SUM('1.15 Wine consumption (vol)'!Z5,'1.23 Beer consumption (vol)'!Z5,'1.31 Spirits consumption (vol)'!Z5)</f>
        <v>51</v>
      </c>
      <c r="AA5" s="6">
        <f>SUM('1.15 Wine consumption (vol)'!AA5,'1.23 Beer consumption (vol)'!AA5,'1.31 Spirits consumption (vol)'!AA5)</f>
        <v>36.6</v>
      </c>
      <c r="AB5" s="6">
        <f>SUM('1.15 Wine consumption (vol)'!AB5,'1.23 Beer consumption (vol)'!AB5,'1.31 Spirits consumption (vol)'!AB5)</f>
        <v>130.4</v>
      </c>
      <c r="AC5" s="6">
        <f>SUM('1.15 Wine consumption (vol)'!AC5,'1.23 Beer consumption (vol)'!AC5,'1.31 Spirits consumption (vol)'!AC5)</f>
        <v>14.8</v>
      </c>
      <c r="AD5" s="6">
        <f>SUM('1.15 Wine consumption (vol)'!AD5,'1.23 Beer consumption (vol)'!AD5,'1.31 Spirits consumption (vol)'!AD5)</f>
        <v>9</v>
      </c>
      <c r="AE5" s="6">
        <f>SUM('1.15 Wine consumption (vol)'!AE5,'1.23 Beer consumption (vol)'!AE5,'1.31 Spirits consumption (vol)'!AE5)</f>
        <v>88.199999999999989</v>
      </c>
      <c r="AF5" s="6">
        <f>SUM('1.15 Wine consumption (vol)'!AF5,'1.23 Beer consumption (vol)'!AF5,'1.31 Spirits consumption (vol)'!AF5)</f>
        <v>18</v>
      </c>
      <c r="AG5" s="6">
        <f>SUM('1.15 Wine consumption (vol)'!AG5,'1.23 Beer consumption (vol)'!AG5,'1.31 Spirits consumption (vol)'!AG5)</f>
        <v>32.200000000000003</v>
      </c>
      <c r="AH5" s="6">
        <f>SUM('1.15 Wine consumption (vol)'!AH5,'1.23 Beer consumption (vol)'!AH5,'1.31 Spirits consumption (vol)'!AH5)</f>
        <v>5.9</v>
      </c>
      <c r="AI5" s="6">
        <f>SUM('1.15 Wine consumption (vol)'!AI5,'1.23 Beer consumption (vol)'!AI5,'1.31 Spirits consumption (vol)'!AI5)</f>
        <v>260.7</v>
      </c>
      <c r="AJ5" s="6">
        <f>SUM('1.15 Wine consumption (vol)'!AJ5,'1.23 Beer consumption (vol)'!AJ5,'1.31 Spirits consumption (vol)'!AJ5)</f>
        <v>131.80000000000001</v>
      </c>
      <c r="AK5" s="6">
        <f>SUM('1.15 Wine consumption (vol)'!AK5,'1.23 Beer consumption (vol)'!AK5,'1.31 Spirits consumption (vol)'!AK5)</f>
        <v>1396</v>
      </c>
      <c r="AL5" s="6">
        <f>SUM('1.15 Wine consumption (vol)'!AL5,'1.23 Beer consumption (vol)'!AL5,'1.31 Spirits consumption (vol)'!AL5)</f>
        <v>39.5</v>
      </c>
      <c r="AM5" s="6">
        <f>SUM('1.15 Wine consumption (vol)'!AM5,'1.23 Beer consumption (vol)'!AM5,'1.31 Spirits consumption (vol)'!AM5)</f>
        <v>47.1</v>
      </c>
      <c r="AN5" s="6">
        <f>SUM('1.15 Wine consumption (vol)'!AN5,'1.23 Beer consumption (vol)'!AN5,'1.31 Spirits consumption (vol)'!AN5)</f>
        <v>20.700000000000003</v>
      </c>
      <c r="AO5" s="6">
        <f>SUM('1.15 Wine consumption (vol)'!AO5,'1.23 Beer consumption (vol)'!AO5,'1.31 Spirits consumption (vol)'!AO5)</f>
        <v>197.6</v>
      </c>
      <c r="AP5" s="6">
        <f>SUM('1.15 Wine consumption (vol)'!AP5,'1.23 Beer consumption (vol)'!AP5,'1.31 Spirits consumption (vol)'!AP5)</f>
        <v>2200.4</v>
      </c>
      <c r="AQ5" s="6">
        <f>SUM('1.15 Wine consumption (vol)'!AQ5,'1.23 Beer consumption (vol)'!AQ5,'1.31 Spirits consumption (vol)'!AQ5)</f>
        <v>237.89999999999998</v>
      </c>
      <c r="AR5" s="6">
        <f>SUM('1.15 Wine consumption (vol)'!AR5,'1.23 Beer consumption (vol)'!AR5,'1.31 Spirits consumption (vol)'!AR5)</f>
        <v>11.600000000000001</v>
      </c>
      <c r="AS5" s="6">
        <f>SUM('1.15 Wine consumption (vol)'!AS5,'1.23 Beer consumption (vol)'!AS5,'1.31 Spirits consumption (vol)'!AS5)</f>
        <v>1059.8000000000002</v>
      </c>
      <c r="AT5" s="6">
        <f>SUM('1.15 Wine consumption (vol)'!AT5,'1.23 Beer consumption (vol)'!AT5,'1.31 Spirits consumption (vol)'!AT5)</f>
        <v>71.5</v>
      </c>
      <c r="AU5" s="6">
        <f>SUM('1.15 Wine consumption (vol)'!AU5,'1.23 Beer consumption (vol)'!AU5,'1.31 Spirits consumption (vol)'!AU5)</f>
        <v>111.5</v>
      </c>
      <c r="AV5" s="6">
        <f>SUM('1.15 Wine consumption (vol)'!AV5,'1.23 Beer consumption (vol)'!AV5,'1.31 Spirits consumption (vol)'!AV5)</f>
        <v>12.4</v>
      </c>
      <c r="AW5" s="6">
        <f>SUM('1.15 Wine consumption (vol)'!AW5,'1.23 Beer consumption (vol)'!AW5,'1.31 Spirits consumption (vol)'!AW5)</f>
        <v>34.1</v>
      </c>
      <c r="AX5" s="6">
        <f>SUM('1.15 Wine consumption (vol)'!AX5,'1.23 Beer consumption (vol)'!AX5,'1.31 Spirits consumption (vol)'!AX5)</f>
        <v>25</v>
      </c>
      <c r="AY5" s="6">
        <f>SUM('1.15 Wine consumption (vol)'!AY5,'1.23 Beer consumption (vol)'!AY5,'1.31 Spirits consumption (vol)'!AY5)</f>
        <v>15.7</v>
      </c>
      <c r="AZ5" s="6">
        <f>SUM('1.15 Wine consumption (vol)'!AZ5,'1.23 Beer consumption (vol)'!AZ5,'1.31 Spirits consumption (vol)'!AZ5)</f>
        <v>339.70000000000005</v>
      </c>
      <c r="BA5" s="6">
        <f>SUM('1.15 Wine consumption (vol)'!BA5,'1.23 Beer consumption (vol)'!BA5,'1.31 Spirits consumption (vol)'!BA5)</f>
        <v>36.1</v>
      </c>
      <c r="BB5" s="6">
        <f>SUM('1.15 Wine consumption (vol)'!BB5,'1.23 Beer consumption (vol)'!BB5,'1.31 Spirits consumption (vol)'!BB5)</f>
        <v>14.4</v>
      </c>
      <c r="BC5" s="6">
        <f>SUM('1.15 Wine consumption (vol)'!BC5,'1.23 Beer consumption (vol)'!BC5,'1.31 Spirits consumption (vol)'!BC5)</f>
        <v>122.1</v>
      </c>
      <c r="BD5" s="6">
        <f>SUM('1.15 Wine consumption (vol)'!BD5,'1.23 Beer consumption (vol)'!BD5,'1.31 Spirits consumption (vol)'!BD5)</f>
        <v>675.1</v>
      </c>
      <c r="BE5" s="6">
        <f>SUM('1.15 Wine consumption (vol)'!BE5,'1.23 Beer consumption (vol)'!BE5,'1.31 Spirits consumption (vol)'!BE5)</f>
        <v>8.1</v>
      </c>
      <c r="BF5" s="6">
        <f>SUM('1.15 Wine consumption (vol)'!BF5,'1.23 Beer consumption (vol)'!BF5,'1.31 Spirits consumption (vol)'!BF5)</f>
        <v>21.3</v>
      </c>
      <c r="BG5" s="6">
        <f>SUM('1.15 Wine consumption (vol)'!BG5,'1.23 Beer consumption (vol)'!BG5,'1.31 Spirits consumption (vol)'!BG5)</f>
        <v>3.9</v>
      </c>
      <c r="BH5" s="6">
        <f>SUM('1.15 Wine consumption (vol)'!BH5,'1.23 Beer consumption (vol)'!BH5,'1.31 Spirits consumption (vol)'!BH5)</f>
        <v>0</v>
      </c>
      <c r="BI5" s="6">
        <f>SUM('1.15 Wine consumption (vol)'!BI5,'1.23 Beer consumption (vol)'!BI5,'1.31 Spirits consumption (vol)'!BI5)</f>
        <v>7.6000000000000005</v>
      </c>
      <c r="BJ5" s="6">
        <f>SUM('1.15 Wine consumption (vol)'!BJ5,'1.23 Beer consumption (vol)'!BJ5,'1.31 Spirits consumption (vol)'!BJ5)</f>
        <v>22.799999999999997</v>
      </c>
      <c r="BK5" s="6">
        <f>SUM('1.15 Wine consumption (vol)'!BK5,'1.23 Beer consumption (vol)'!BK5,'1.31 Spirits consumption (vol)'!BK5)</f>
        <v>11.9</v>
      </c>
      <c r="BL5" s="6">
        <f>SUM('1.15 Wine consumption (vol)'!BL5,'1.23 Beer consumption (vol)'!BL5,'1.31 Spirits consumption (vol)'!BL5)</f>
        <v>48.6</v>
      </c>
      <c r="BM5" s="6">
        <f>SUM('1.15 Wine consumption (vol)'!BM5,'1.23 Beer consumption (vol)'!BM5,'1.31 Spirits consumption (vol)'!BM5)</f>
        <v>0</v>
      </c>
      <c r="BN5" s="6">
        <f>SUM('1.15 Wine consumption (vol)'!BN5,'1.23 Beer consumption (vol)'!BN5,'1.31 Spirits consumption (vol)'!BN5)</f>
        <v>232.2</v>
      </c>
      <c r="BO5" s="6">
        <f>SUM('1.15 Wine consumption (vol)'!BO5,'1.23 Beer consumption (vol)'!BO5,'1.31 Spirits consumption (vol)'!BO5)</f>
        <v>7.3999999999999995</v>
      </c>
      <c r="BP5" s="6">
        <f>SUM('1.15 Wine consumption (vol)'!BP5,'1.23 Beer consumption (vol)'!BP5,'1.31 Spirits consumption (vol)'!BP5)</f>
        <v>4.6999999999999993</v>
      </c>
      <c r="BQ5" s="6">
        <f>SUM('1.15 Wine consumption (vol)'!BQ5,'1.23 Beer consumption (vol)'!BQ5,'1.31 Spirits consumption (vol)'!BQ5)</f>
        <v>2201.6000000000004</v>
      </c>
      <c r="BR5" s="6">
        <f>SUM('1.15 Wine consumption (vol)'!BR5,'1.23 Beer consumption (vol)'!BR5,'1.31 Spirits consumption (vol)'!BR5)</f>
        <v>205.10000000000002</v>
      </c>
      <c r="BS5" s="6">
        <f>SUM('1.15 Wine consumption (vol)'!BS5,'1.23 Beer consumption (vol)'!BS5,'1.31 Spirits consumption (vol)'!BS5)</f>
        <v>1996.6</v>
      </c>
      <c r="BT5" s="6">
        <f>SUM('1.15 Wine consumption (vol)'!BT5,'1.23 Beer consumption (vol)'!BT5,'1.31 Spirits consumption (vol)'!BT5)</f>
        <v>3936.2000000000003</v>
      </c>
      <c r="BU5" s="6">
        <f>SUM('1.15 Wine consumption (vol)'!BU5,'1.23 Beer consumption (vol)'!BU5,'1.31 Spirits consumption (vol)'!BU5)</f>
        <v>86.199999999999989</v>
      </c>
      <c r="BV5" s="6">
        <f>SUM('1.15 Wine consumption (vol)'!BV5,'1.23 Beer consumption (vol)'!BV5,'1.31 Spirits consumption (vol)'!BV5)</f>
        <v>97.7</v>
      </c>
      <c r="BW5" s="6">
        <f>SUM('1.15 Wine consumption (vol)'!BW5,'1.23 Beer consumption (vol)'!BW5,'1.31 Spirits consumption (vol)'!BW5)</f>
        <v>53.699999999999996</v>
      </c>
      <c r="BX5" s="6">
        <f>SUM('1.15 Wine consumption (vol)'!BX5,'1.23 Beer consumption (vol)'!BX5,'1.31 Spirits consumption (vol)'!BX5)</f>
        <v>39</v>
      </c>
      <c r="BY5" s="6">
        <f>SUM('1.15 Wine consumption (vol)'!BY5,'1.23 Beer consumption (vol)'!BY5,'1.31 Spirits consumption (vol)'!BY5)</f>
        <v>596.79999999999995</v>
      </c>
      <c r="BZ5" s="6">
        <f>SUM('1.15 Wine consumption (vol)'!BZ5,'1.23 Beer consumption (vol)'!BZ5,'1.31 Spirits consumption (vol)'!BZ5)</f>
        <v>962</v>
      </c>
      <c r="CA5" s="6">
        <f>SUM('1.15 Wine consumption (vol)'!CA5,'1.23 Beer consumption (vol)'!CA5,'1.31 Spirits consumption (vol)'!CA5)</f>
        <v>86.8</v>
      </c>
      <c r="CB5" s="6">
        <f>SUM('1.15 Wine consumption (vol)'!CB5,'1.23 Beer consumption (vol)'!CB5,'1.31 Spirits consumption (vol)'!CB5)</f>
        <v>42.7</v>
      </c>
      <c r="CC5" s="6">
        <f>SUM('1.15 Wine consumption (vol)'!CC5,'1.23 Beer consumption (vol)'!CC5,'1.31 Spirits consumption (vol)'!CC5)</f>
        <v>512.30000000000007</v>
      </c>
      <c r="CD5" s="6">
        <f>SUM('1.15 Wine consumption (vol)'!CD5,'1.23 Beer consumption (vol)'!CD5,'1.31 Spirits consumption (vol)'!CD5)</f>
        <v>133.1</v>
      </c>
      <c r="CE5" s="6">
        <f>SUM('1.15 Wine consumption (vol)'!CE5,'1.23 Beer consumption (vol)'!CE5,'1.31 Spirits consumption (vol)'!CE5)</f>
        <v>23.3</v>
      </c>
      <c r="CF5" s="6">
        <f>SUM('1.15 Wine consumption (vol)'!CF5,'1.23 Beer consumption (vol)'!CF5,'1.31 Spirits consumption (vol)'!CF5)</f>
        <v>110</v>
      </c>
      <c r="CG5" s="6">
        <f>SUM('1.15 Wine consumption (vol)'!CG5,'1.23 Beer consumption (vol)'!CG5,'1.31 Spirits consumption (vol)'!CG5)</f>
        <v>424.09999999999997</v>
      </c>
      <c r="CH5" s="6">
        <f>SUM('1.15 Wine consumption (vol)'!CH5,'1.23 Beer consumption (vol)'!CH5,'1.31 Spirits consumption (vol)'!CH5)</f>
        <v>51.899999999999991</v>
      </c>
      <c r="CI5" s="6">
        <f>SUM('1.15 Wine consumption (vol)'!CI5,'1.23 Beer consumption (vol)'!CI5,'1.31 Spirits consumption (vol)'!CI5)</f>
        <v>65</v>
      </c>
      <c r="CJ5" s="6">
        <f>SUM('1.15 Wine consumption (vol)'!CJ5,'1.23 Beer consumption (vol)'!CJ5,'1.31 Spirits consumption (vol)'!CJ5)</f>
        <v>59.7</v>
      </c>
      <c r="CK5" s="6">
        <f>SUM('1.15 Wine consumption (vol)'!CK5,'1.23 Beer consumption (vol)'!CK5,'1.31 Spirits consumption (vol)'!CK5)</f>
        <v>578.80000000000007</v>
      </c>
      <c r="CL5" s="6">
        <f>SUM('1.15 Wine consumption (vol)'!CL5,'1.23 Beer consumption (vol)'!CL5,'1.31 Spirits consumption (vol)'!CL5)</f>
        <v>13.100000000000021</v>
      </c>
      <c r="CM5" s="6">
        <f>SUM('1.15 Wine consumption (vol)'!CM5,'1.23 Beer consumption (vol)'!CM5,'1.31 Spirits consumption (vol)'!CM5)</f>
        <v>26.400000000000027</v>
      </c>
      <c r="CN5" s="6">
        <f>SUM('1.15 Wine consumption (vol)'!CN5,'1.23 Beer consumption (vol)'!CN5,'1.31 Spirits consumption (vol)'!CN5)</f>
        <v>108.59999999999997</v>
      </c>
      <c r="CO5" s="6">
        <f>SUM('1.15 Wine consumption (vol)'!CO5,'1.23 Beer consumption (vol)'!CO5,'1.31 Spirits consumption (vol)'!CO5)</f>
        <v>306.59999999999997</v>
      </c>
      <c r="CP5" s="6">
        <f>SUM('1.15 Wine consumption (vol)'!CP5,'1.23 Beer consumption (vol)'!CP5,'1.31 Spirits consumption (vol)'!CP5)</f>
        <v>95.800000000000722</v>
      </c>
    </row>
    <row r="6" spans="1:94" x14ac:dyDescent="0.25">
      <c r="A6" s="1" t="s">
        <v>27</v>
      </c>
      <c r="B6" s="6">
        <f>SUM('1.15 Wine consumption (vol)'!B6,'1.23 Beer consumption (vol)'!B6,'1.31 Spirits consumption (vol)'!B6)</f>
        <v>17989.7</v>
      </c>
      <c r="C6" s="6">
        <f>SUM('1.15 Wine consumption (vol)'!C6,'1.23 Beer consumption (vol)'!C6,'1.31 Spirits consumption (vol)'!C6)</f>
        <v>5982.3</v>
      </c>
      <c r="D6" s="6">
        <f>SUM('1.15 Wine consumption (vol)'!D6,'1.23 Beer consumption (vol)'!D6,'1.31 Spirits consumption (vol)'!D6)</f>
        <v>6.7</v>
      </c>
      <c r="E6" s="6">
        <f>SUM('1.15 Wine consumption (vol)'!E6,'1.23 Beer consumption (vol)'!E6,'1.31 Spirits consumption (vol)'!E6)</f>
        <v>3099.7</v>
      </c>
      <c r="F6" s="6">
        <f>SUM('1.15 Wine consumption (vol)'!F6,'1.23 Beer consumption (vol)'!F6,'1.31 Spirits consumption (vol)'!F6)</f>
        <v>10.7</v>
      </c>
      <c r="G6" s="6">
        <f>SUM('1.15 Wine consumption (vol)'!G6,'1.23 Beer consumption (vol)'!G6,'1.31 Spirits consumption (vol)'!G6)</f>
        <v>460.4</v>
      </c>
      <c r="H6" s="6">
        <f>SUM('1.15 Wine consumption (vol)'!H6,'1.23 Beer consumption (vol)'!H6,'1.31 Spirits consumption (vol)'!H6)</f>
        <v>10.6</v>
      </c>
      <c r="I6" s="6">
        <f>SUM('1.15 Wine consumption (vol)'!I6,'1.23 Beer consumption (vol)'!I6,'1.31 Spirits consumption (vol)'!I6)</f>
        <v>943.2</v>
      </c>
      <c r="J6" s="6">
        <f>SUM('1.15 Wine consumption (vol)'!J6,'1.23 Beer consumption (vol)'!J6,'1.31 Spirits consumption (vol)'!J6)</f>
        <v>47</v>
      </c>
      <c r="K6" s="6">
        <f>SUM('1.15 Wine consumption (vol)'!K6,'1.23 Beer consumption (vol)'!K6,'1.31 Spirits consumption (vol)'!K6)</f>
        <v>11.3</v>
      </c>
      <c r="L6" s="6">
        <f>SUM('1.15 Wine consumption (vol)'!L6,'1.23 Beer consumption (vol)'!L6,'1.31 Spirits consumption (vol)'!L6)</f>
        <v>2.6999999999999997</v>
      </c>
      <c r="M6" s="6">
        <f>SUM('1.15 Wine consumption (vol)'!M6,'1.23 Beer consumption (vol)'!M6,'1.31 Spirits consumption (vol)'!M6)</f>
        <v>233.5</v>
      </c>
      <c r="N6" s="6">
        <f>SUM('1.15 Wine consumption (vol)'!N6,'1.23 Beer consumption (vol)'!N6,'1.31 Spirits consumption (vol)'!N6)</f>
        <v>5.2</v>
      </c>
      <c r="O6" s="6">
        <f>SUM('1.15 Wine consumption (vol)'!O6,'1.23 Beer consumption (vol)'!O6,'1.31 Spirits consumption (vol)'!O6)</f>
        <v>560.9</v>
      </c>
      <c r="P6" s="6">
        <f>SUM('1.15 Wine consumption (vol)'!P6,'1.23 Beer consumption (vol)'!P6,'1.31 Spirits consumption (vol)'!P6)</f>
        <v>46.3</v>
      </c>
      <c r="Q6" s="6">
        <f>SUM('1.15 Wine consumption (vol)'!Q6,'1.23 Beer consumption (vol)'!Q6,'1.31 Spirits consumption (vol)'!Q6)</f>
        <v>358.90000000000003</v>
      </c>
      <c r="R6" s="6">
        <f>SUM('1.15 Wine consumption (vol)'!R6,'1.23 Beer consumption (vol)'!R6,'1.31 Spirits consumption (vol)'!R6)</f>
        <v>25.4</v>
      </c>
      <c r="S6" s="6">
        <f>SUM('1.15 Wine consumption (vol)'!S6,'1.23 Beer consumption (vol)'!S6,'1.31 Spirits consumption (vol)'!S6)</f>
        <v>62.1</v>
      </c>
      <c r="T6" s="6">
        <f>SUM('1.15 Wine consumption (vol)'!T6,'1.23 Beer consumption (vol)'!T6,'1.31 Spirits consumption (vol)'!T6)</f>
        <v>202.7</v>
      </c>
      <c r="U6" s="6">
        <f>SUM('1.15 Wine consumption (vol)'!U6,'1.23 Beer consumption (vol)'!U6,'1.31 Spirits consumption (vol)'!U6)</f>
        <v>172.2</v>
      </c>
      <c r="V6" s="6">
        <f>SUM('1.15 Wine consumption (vol)'!V6,'1.23 Beer consumption (vol)'!V6,'1.31 Spirits consumption (vol)'!V6)</f>
        <v>30.4</v>
      </c>
      <c r="W6" s="6">
        <f>SUM('1.15 Wine consumption (vol)'!W6,'1.23 Beer consumption (vol)'!W6,'1.31 Spirits consumption (vol)'!W6)</f>
        <v>2691.3</v>
      </c>
      <c r="X6" s="6">
        <f>SUM('1.15 Wine consumption (vol)'!X6,'1.23 Beer consumption (vol)'!X6,'1.31 Spirits consumption (vol)'!X6)</f>
        <v>84</v>
      </c>
      <c r="Y6" s="6">
        <f>SUM('1.15 Wine consumption (vol)'!Y6,'1.23 Beer consumption (vol)'!Y6,'1.31 Spirits consumption (vol)'!Y6)</f>
        <v>13.5</v>
      </c>
      <c r="Z6" s="6">
        <f>SUM('1.15 Wine consumption (vol)'!Z6,'1.23 Beer consumption (vol)'!Z6,'1.31 Spirits consumption (vol)'!Z6)</f>
        <v>47.3</v>
      </c>
      <c r="AA6" s="6">
        <f>SUM('1.15 Wine consumption (vol)'!AA6,'1.23 Beer consumption (vol)'!AA6,'1.31 Spirits consumption (vol)'!AA6)</f>
        <v>36.5</v>
      </c>
      <c r="AB6" s="6">
        <f>SUM('1.15 Wine consumption (vol)'!AB6,'1.23 Beer consumption (vol)'!AB6,'1.31 Spirits consumption (vol)'!AB6)</f>
        <v>127.1</v>
      </c>
      <c r="AC6" s="6">
        <f>SUM('1.15 Wine consumption (vol)'!AC6,'1.23 Beer consumption (vol)'!AC6,'1.31 Spirits consumption (vol)'!AC6)</f>
        <v>14</v>
      </c>
      <c r="AD6" s="6">
        <f>SUM('1.15 Wine consumption (vol)'!AD6,'1.23 Beer consumption (vol)'!AD6,'1.31 Spirits consumption (vol)'!AD6)</f>
        <v>9.3000000000000007</v>
      </c>
      <c r="AE6" s="6">
        <f>SUM('1.15 Wine consumption (vol)'!AE6,'1.23 Beer consumption (vol)'!AE6,'1.31 Spirits consumption (vol)'!AE6)</f>
        <v>82.6</v>
      </c>
      <c r="AF6" s="6">
        <f>SUM('1.15 Wine consumption (vol)'!AF6,'1.23 Beer consumption (vol)'!AF6,'1.31 Spirits consumption (vol)'!AF6)</f>
        <v>18</v>
      </c>
      <c r="AG6" s="6">
        <f>SUM('1.15 Wine consumption (vol)'!AG6,'1.23 Beer consumption (vol)'!AG6,'1.31 Spirits consumption (vol)'!AG6)</f>
        <v>34.1</v>
      </c>
      <c r="AH6" s="6">
        <f>SUM('1.15 Wine consumption (vol)'!AH6,'1.23 Beer consumption (vol)'!AH6,'1.31 Spirits consumption (vol)'!AH6)</f>
        <v>6</v>
      </c>
      <c r="AI6" s="6">
        <f>SUM('1.15 Wine consumption (vol)'!AI6,'1.23 Beer consumption (vol)'!AI6,'1.31 Spirits consumption (vol)'!AI6)</f>
        <v>271.89999999999998</v>
      </c>
      <c r="AJ6" s="6">
        <f>SUM('1.15 Wine consumption (vol)'!AJ6,'1.23 Beer consumption (vol)'!AJ6,'1.31 Spirits consumption (vol)'!AJ6)</f>
        <v>131</v>
      </c>
      <c r="AK6" s="6">
        <f>SUM('1.15 Wine consumption (vol)'!AK6,'1.23 Beer consumption (vol)'!AK6,'1.31 Spirits consumption (vol)'!AK6)</f>
        <v>1429.4</v>
      </c>
      <c r="AL6" s="6">
        <f>SUM('1.15 Wine consumption (vol)'!AL6,'1.23 Beer consumption (vol)'!AL6,'1.31 Spirits consumption (vol)'!AL6)</f>
        <v>41.199999999999996</v>
      </c>
      <c r="AM6" s="6">
        <f>SUM('1.15 Wine consumption (vol)'!AM6,'1.23 Beer consumption (vol)'!AM6,'1.31 Spirits consumption (vol)'!AM6)</f>
        <v>45.4</v>
      </c>
      <c r="AN6" s="6">
        <f>SUM('1.15 Wine consumption (vol)'!AN6,'1.23 Beer consumption (vol)'!AN6,'1.31 Spirits consumption (vol)'!AN6)</f>
        <v>21</v>
      </c>
      <c r="AO6" s="6">
        <f>SUM('1.15 Wine consumption (vol)'!AO6,'1.23 Beer consumption (vol)'!AO6,'1.31 Spirits consumption (vol)'!AO6)</f>
        <v>252.20000000000002</v>
      </c>
      <c r="AP6" s="6">
        <f>SUM('1.15 Wine consumption (vol)'!AP6,'1.23 Beer consumption (vol)'!AP6,'1.31 Spirits consumption (vol)'!AP6)</f>
        <v>2262.4</v>
      </c>
      <c r="AQ6" s="6">
        <f>SUM('1.15 Wine consumption (vol)'!AQ6,'1.23 Beer consumption (vol)'!AQ6,'1.31 Spirits consumption (vol)'!AQ6)</f>
        <v>227.9</v>
      </c>
      <c r="AR6" s="6">
        <f>SUM('1.15 Wine consumption (vol)'!AR6,'1.23 Beer consumption (vol)'!AR6,'1.31 Spirits consumption (vol)'!AR6)</f>
        <v>13.4</v>
      </c>
      <c r="AS6" s="6">
        <f>SUM('1.15 Wine consumption (vol)'!AS6,'1.23 Beer consumption (vol)'!AS6,'1.31 Spirits consumption (vol)'!AS6)</f>
        <v>1075.4000000000001</v>
      </c>
      <c r="AT6" s="6">
        <f>SUM('1.15 Wine consumption (vol)'!AT6,'1.23 Beer consumption (vol)'!AT6,'1.31 Spirits consumption (vol)'!AT6)</f>
        <v>74.5</v>
      </c>
      <c r="AU6" s="6">
        <f>SUM('1.15 Wine consumption (vol)'!AU6,'1.23 Beer consumption (vol)'!AU6,'1.31 Spirits consumption (vol)'!AU6)</f>
        <v>117.69999999999999</v>
      </c>
      <c r="AV6" s="6">
        <f>SUM('1.15 Wine consumption (vol)'!AV6,'1.23 Beer consumption (vol)'!AV6,'1.31 Spirits consumption (vol)'!AV6)</f>
        <v>12.3</v>
      </c>
      <c r="AW6" s="6">
        <f>SUM('1.15 Wine consumption (vol)'!AW6,'1.23 Beer consumption (vol)'!AW6,'1.31 Spirits consumption (vol)'!AW6)</f>
        <v>34.799999999999997</v>
      </c>
      <c r="AX6" s="6">
        <f>SUM('1.15 Wine consumption (vol)'!AX6,'1.23 Beer consumption (vol)'!AX6,'1.31 Spirits consumption (vol)'!AX6)</f>
        <v>27.400000000000002</v>
      </c>
      <c r="AY6" s="6">
        <f>SUM('1.15 Wine consumption (vol)'!AY6,'1.23 Beer consumption (vol)'!AY6,'1.31 Spirits consumption (vol)'!AY6)</f>
        <v>14.900000000000002</v>
      </c>
      <c r="AZ6" s="6">
        <f>SUM('1.15 Wine consumption (vol)'!AZ6,'1.23 Beer consumption (vol)'!AZ6,'1.31 Spirits consumption (vol)'!AZ6)</f>
        <v>357.5</v>
      </c>
      <c r="BA6" s="6">
        <f>SUM('1.15 Wine consumption (vol)'!BA6,'1.23 Beer consumption (vol)'!BA6,'1.31 Spirits consumption (vol)'!BA6)</f>
        <v>39.1</v>
      </c>
      <c r="BB6" s="6">
        <f>SUM('1.15 Wine consumption (vol)'!BB6,'1.23 Beer consumption (vol)'!BB6,'1.31 Spirits consumption (vol)'!BB6)</f>
        <v>15.7</v>
      </c>
      <c r="BC6" s="6">
        <f>SUM('1.15 Wine consumption (vol)'!BC6,'1.23 Beer consumption (vol)'!BC6,'1.31 Spirits consumption (vol)'!BC6)</f>
        <v>142.69999999999999</v>
      </c>
      <c r="BD6" s="6">
        <f>SUM('1.15 Wine consumption (vol)'!BD6,'1.23 Beer consumption (vol)'!BD6,'1.31 Spirits consumption (vol)'!BD6)</f>
        <v>686.9</v>
      </c>
      <c r="BE6" s="6">
        <f>SUM('1.15 Wine consumption (vol)'!BE6,'1.23 Beer consumption (vol)'!BE6,'1.31 Spirits consumption (vol)'!BE6)</f>
        <v>8.5</v>
      </c>
      <c r="BF6" s="6">
        <f>SUM('1.15 Wine consumption (vol)'!BF6,'1.23 Beer consumption (vol)'!BF6,'1.31 Spirits consumption (vol)'!BF6)</f>
        <v>21.900000000000002</v>
      </c>
      <c r="BG6" s="6">
        <f>SUM('1.15 Wine consumption (vol)'!BG6,'1.23 Beer consumption (vol)'!BG6,'1.31 Spirits consumption (vol)'!BG6)</f>
        <v>4.2</v>
      </c>
      <c r="BH6" s="6">
        <f>SUM('1.15 Wine consumption (vol)'!BH6,'1.23 Beer consumption (vol)'!BH6,'1.31 Spirits consumption (vol)'!BH6)</f>
        <v>0</v>
      </c>
      <c r="BI6" s="6">
        <f>SUM('1.15 Wine consumption (vol)'!BI6,'1.23 Beer consumption (vol)'!BI6,'1.31 Spirits consumption (vol)'!BI6)</f>
        <v>7.8</v>
      </c>
      <c r="BJ6" s="6">
        <f>SUM('1.15 Wine consumption (vol)'!BJ6,'1.23 Beer consumption (vol)'!BJ6,'1.31 Spirits consumption (vol)'!BJ6)</f>
        <v>24.400000000000002</v>
      </c>
      <c r="BK6" s="6">
        <f>SUM('1.15 Wine consumption (vol)'!BK6,'1.23 Beer consumption (vol)'!BK6,'1.31 Spirits consumption (vol)'!BK6)</f>
        <v>12.4</v>
      </c>
      <c r="BL6" s="6">
        <f>SUM('1.15 Wine consumption (vol)'!BL6,'1.23 Beer consumption (vol)'!BL6,'1.31 Spirits consumption (vol)'!BL6)</f>
        <v>47.099999999999994</v>
      </c>
      <c r="BM6" s="6">
        <f>SUM('1.15 Wine consumption (vol)'!BM6,'1.23 Beer consumption (vol)'!BM6,'1.31 Spirits consumption (vol)'!BM6)</f>
        <v>0</v>
      </c>
      <c r="BN6" s="6">
        <f>SUM('1.15 Wine consumption (vol)'!BN6,'1.23 Beer consumption (vol)'!BN6,'1.31 Spirits consumption (vol)'!BN6)</f>
        <v>237.99999999999997</v>
      </c>
      <c r="BO6" s="6">
        <f>SUM('1.15 Wine consumption (vol)'!BO6,'1.23 Beer consumption (vol)'!BO6,'1.31 Spirits consumption (vol)'!BO6)</f>
        <v>8.1</v>
      </c>
      <c r="BP6" s="6">
        <f>SUM('1.15 Wine consumption (vol)'!BP6,'1.23 Beer consumption (vol)'!BP6,'1.31 Spirits consumption (vol)'!BP6)</f>
        <v>5.6</v>
      </c>
      <c r="BQ6" s="6">
        <f>SUM('1.15 Wine consumption (vol)'!BQ6,'1.23 Beer consumption (vol)'!BQ6,'1.31 Spirits consumption (vol)'!BQ6)</f>
        <v>2248.3000000000002</v>
      </c>
      <c r="BR6" s="6">
        <f>SUM('1.15 Wine consumption (vol)'!BR6,'1.23 Beer consumption (vol)'!BR6,'1.31 Spirits consumption (vol)'!BR6)</f>
        <v>207.7</v>
      </c>
      <c r="BS6" s="6">
        <f>SUM('1.15 Wine consumption (vol)'!BS6,'1.23 Beer consumption (vol)'!BS6,'1.31 Spirits consumption (vol)'!BS6)</f>
        <v>2040.7</v>
      </c>
      <c r="BT6" s="6">
        <f>SUM('1.15 Wine consumption (vol)'!BT6,'1.23 Beer consumption (vol)'!BT6,'1.31 Spirits consumption (vol)'!BT6)</f>
        <v>3915.6</v>
      </c>
      <c r="BU6" s="6">
        <f>SUM('1.15 Wine consumption (vol)'!BU6,'1.23 Beer consumption (vol)'!BU6,'1.31 Spirits consumption (vol)'!BU6)</f>
        <v>85.199999999999989</v>
      </c>
      <c r="BV6" s="6">
        <f>SUM('1.15 Wine consumption (vol)'!BV6,'1.23 Beer consumption (vol)'!BV6,'1.31 Spirits consumption (vol)'!BV6)</f>
        <v>97.399999999999991</v>
      </c>
      <c r="BW6" s="6">
        <f>SUM('1.15 Wine consumption (vol)'!BW6,'1.23 Beer consumption (vol)'!BW6,'1.31 Spirits consumption (vol)'!BW6)</f>
        <v>52.4</v>
      </c>
      <c r="BX6" s="6">
        <f>SUM('1.15 Wine consumption (vol)'!BX6,'1.23 Beer consumption (vol)'!BX6,'1.31 Spirits consumption (vol)'!BX6)</f>
        <v>43.1</v>
      </c>
      <c r="BY6" s="6">
        <f>SUM('1.15 Wine consumption (vol)'!BY6,'1.23 Beer consumption (vol)'!BY6,'1.31 Spirits consumption (vol)'!BY6)</f>
        <v>585.1</v>
      </c>
      <c r="BZ6" s="6">
        <f>SUM('1.15 Wine consumption (vol)'!BZ6,'1.23 Beer consumption (vol)'!BZ6,'1.31 Spirits consumption (vol)'!BZ6)</f>
        <v>947.90000000000009</v>
      </c>
      <c r="CA6" s="6">
        <f>SUM('1.15 Wine consumption (vol)'!CA6,'1.23 Beer consumption (vol)'!CA6,'1.31 Spirits consumption (vol)'!CA6)</f>
        <v>88.5</v>
      </c>
      <c r="CB6" s="6">
        <f>SUM('1.15 Wine consumption (vol)'!CB6,'1.23 Beer consumption (vol)'!CB6,'1.31 Spirits consumption (vol)'!CB6)</f>
        <v>42.800000000000004</v>
      </c>
      <c r="CC6" s="6">
        <f>SUM('1.15 Wine consumption (vol)'!CC6,'1.23 Beer consumption (vol)'!CC6,'1.31 Spirits consumption (vol)'!CC6)</f>
        <v>506.5</v>
      </c>
      <c r="CD6" s="6">
        <f>SUM('1.15 Wine consumption (vol)'!CD6,'1.23 Beer consumption (vol)'!CD6,'1.31 Spirits consumption (vol)'!CD6)</f>
        <v>131.30000000000001</v>
      </c>
      <c r="CE6" s="6">
        <f>SUM('1.15 Wine consumption (vol)'!CE6,'1.23 Beer consumption (vol)'!CE6,'1.31 Spirits consumption (vol)'!CE6)</f>
        <v>24.1</v>
      </c>
      <c r="CF6" s="6">
        <f>SUM('1.15 Wine consumption (vol)'!CF6,'1.23 Beer consumption (vol)'!CF6,'1.31 Spirits consumption (vol)'!CF6)</f>
        <v>108.1</v>
      </c>
      <c r="CG6" s="6">
        <f>SUM('1.15 Wine consumption (vol)'!CG6,'1.23 Beer consumption (vol)'!CG6,'1.31 Spirits consumption (vol)'!CG6)</f>
        <v>427.80000000000007</v>
      </c>
      <c r="CH6" s="6">
        <f>SUM('1.15 Wine consumption (vol)'!CH6,'1.23 Beer consumption (vol)'!CH6,'1.31 Spirits consumption (vol)'!CH6)</f>
        <v>52</v>
      </c>
      <c r="CI6" s="6">
        <f>SUM('1.15 Wine consumption (vol)'!CI6,'1.23 Beer consumption (vol)'!CI6,'1.31 Spirits consumption (vol)'!CI6)</f>
        <v>65</v>
      </c>
      <c r="CJ6" s="6">
        <f>SUM('1.15 Wine consumption (vol)'!CJ6,'1.23 Beer consumption (vol)'!CJ6,'1.31 Spirits consumption (vol)'!CJ6)</f>
        <v>64.800000000000011</v>
      </c>
      <c r="CK6" s="6">
        <f>SUM('1.15 Wine consumption (vol)'!CK6,'1.23 Beer consumption (vol)'!CK6,'1.31 Spirits consumption (vol)'!CK6)</f>
        <v>580.6</v>
      </c>
      <c r="CL6" s="6">
        <f>SUM('1.15 Wine consumption (vol)'!CL6,'1.23 Beer consumption (vol)'!CL6,'1.31 Spirits consumption (vol)'!CL6)</f>
        <v>13.000000000000203</v>
      </c>
      <c r="CM6" s="6">
        <f>SUM('1.15 Wine consumption (vol)'!CM6,'1.23 Beer consumption (vol)'!CM6,'1.31 Spirits consumption (vol)'!CM6)</f>
        <v>26.799999999999756</v>
      </c>
      <c r="CN6" s="6">
        <f>SUM('1.15 Wine consumption (vol)'!CN6,'1.23 Beer consumption (vol)'!CN6,'1.31 Spirits consumption (vol)'!CN6)</f>
        <v>109.09999999999975</v>
      </c>
      <c r="CO6" s="6">
        <f>SUM('1.15 Wine consumption (vol)'!CO6,'1.23 Beer consumption (vol)'!CO6,'1.31 Spirits consumption (vol)'!CO6)</f>
        <v>308.89999999999998</v>
      </c>
      <c r="CP6" s="6">
        <f>SUM('1.15 Wine consumption (vol)'!CP6,'1.23 Beer consumption (vol)'!CP6,'1.31 Spirits consumption (vol)'!CP6)</f>
        <v>100.39999999999984</v>
      </c>
    </row>
    <row r="7" spans="1:94" x14ac:dyDescent="0.25">
      <c r="A7" s="1" t="s">
        <v>28</v>
      </c>
      <c r="B7" s="6">
        <f>SUM('1.15 Wine consumption (vol)'!B7,'1.23 Beer consumption (vol)'!B7,'1.31 Spirits consumption (vol)'!B7)</f>
        <v>18438.900000000001</v>
      </c>
      <c r="C7" s="6">
        <f>SUM('1.15 Wine consumption (vol)'!C7,'1.23 Beer consumption (vol)'!C7,'1.31 Spirits consumption (vol)'!C7)</f>
        <v>6193.7999999999993</v>
      </c>
      <c r="D7" s="6">
        <f>SUM('1.15 Wine consumption (vol)'!D7,'1.23 Beer consumption (vol)'!D7,'1.31 Spirits consumption (vol)'!D7)</f>
        <v>7.6999999999999993</v>
      </c>
      <c r="E7" s="6">
        <f>SUM('1.15 Wine consumption (vol)'!E7,'1.23 Beer consumption (vol)'!E7,'1.31 Spirits consumption (vol)'!E7)</f>
        <v>3261</v>
      </c>
      <c r="F7" s="6">
        <f>SUM('1.15 Wine consumption (vol)'!F7,'1.23 Beer consumption (vol)'!F7,'1.31 Spirits consumption (vol)'!F7)</f>
        <v>10.5</v>
      </c>
      <c r="G7" s="6">
        <f>SUM('1.15 Wine consumption (vol)'!G7,'1.23 Beer consumption (vol)'!G7,'1.31 Spirits consumption (vol)'!G7)</f>
        <v>503.4</v>
      </c>
      <c r="H7" s="6">
        <f>SUM('1.15 Wine consumption (vol)'!H7,'1.23 Beer consumption (vol)'!H7,'1.31 Spirits consumption (vol)'!H7)</f>
        <v>11.1</v>
      </c>
      <c r="I7" s="6">
        <f>SUM('1.15 Wine consumption (vol)'!I7,'1.23 Beer consumption (vol)'!I7,'1.31 Spirits consumption (vol)'!I7)</f>
        <v>937.6</v>
      </c>
      <c r="J7" s="6">
        <f>SUM('1.15 Wine consumption (vol)'!J7,'1.23 Beer consumption (vol)'!J7,'1.31 Spirits consumption (vol)'!J7)</f>
        <v>50</v>
      </c>
      <c r="K7" s="6">
        <f>SUM('1.15 Wine consumption (vol)'!K7,'1.23 Beer consumption (vol)'!K7,'1.31 Spirits consumption (vol)'!K7)</f>
        <v>11</v>
      </c>
      <c r="L7" s="6">
        <f>SUM('1.15 Wine consumption (vol)'!L7,'1.23 Beer consumption (vol)'!L7,'1.31 Spirits consumption (vol)'!L7)</f>
        <v>2.9</v>
      </c>
      <c r="M7" s="6">
        <f>SUM('1.15 Wine consumption (vol)'!M7,'1.23 Beer consumption (vol)'!M7,'1.31 Spirits consumption (vol)'!M7)</f>
        <v>234.79999999999998</v>
      </c>
      <c r="N7" s="6">
        <f>SUM('1.15 Wine consumption (vol)'!N7,'1.23 Beer consumption (vol)'!N7,'1.31 Spirits consumption (vol)'!N7)</f>
        <v>5.5</v>
      </c>
      <c r="O7" s="6">
        <f>SUM('1.15 Wine consumption (vol)'!O7,'1.23 Beer consumption (vol)'!O7,'1.31 Spirits consumption (vol)'!O7)</f>
        <v>556.70000000000005</v>
      </c>
      <c r="P7" s="6">
        <f>SUM('1.15 Wine consumption (vol)'!P7,'1.23 Beer consumption (vol)'!P7,'1.31 Spirits consumption (vol)'!P7)</f>
        <v>47.599999999999994</v>
      </c>
      <c r="Q7" s="6">
        <f>SUM('1.15 Wine consumption (vol)'!Q7,'1.23 Beer consumption (vol)'!Q7,'1.31 Spirits consumption (vol)'!Q7)</f>
        <v>354.1</v>
      </c>
      <c r="R7" s="6">
        <f>SUM('1.15 Wine consumption (vol)'!R7,'1.23 Beer consumption (vol)'!R7,'1.31 Spirits consumption (vol)'!R7)</f>
        <v>26.8</v>
      </c>
      <c r="S7" s="6">
        <f>SUM('1.15 Wine consumption (vol)'!S7,'1.23 Beer consumption (vol)'!S7,'1.31 Spirits consumption (vol)'!S7)</f>
        <v>70.599999999999994</v>
      </c>
      <c r="T7" s="6">
        <f>SUM('1.15 Wine consumption (vol)'!T7,'1.23 Beer consumption (vol)'!T7,'1.31 Spirits consumption (vol)'!T7)</f>
        <v>206.3</v>
      </c>
      <c r="U7" s="6">
        <f>SUM('1.15 Wine consumption (vol)'!U7,'1.23 Beer consumption (vol)'!U7,'1.31 Spirits consumption (vol)'!U7)</f>
        <v>175.20000000000002</v>
      </c>
      <c r="V7" s="6">
        <f>SUM('1.15 Wine consumption (vol)'!V7,'1.23 Beer consumption (vol)'!V7,'1.31 Spirits consumption (vol)'!V7)</f>
        <v>31</v>
      </c>
      <c r="W7" s="6">
        <f>SUM('1.15 Wine consumption (vol)'!W7,'1.23 Beer consumption (vol)'!W7,'1.31 Spirits consumption (vol)'!W7)</f>
        <v>2801.8999999999996</v>
      </c>
      <c r="X7" s="6">
        <f>SUM('1.15 Wine consumption (vol)'!X7,'1.23 Beer consumption (vol)'!X7,'1.31 Spirits consumption (vol)'!X7)</f>
        <v>86.800000000000011</v>
      </c>
      <c r="Y7" s="6">
        <f>SUM('1.15 Wine consumption (vol)'!Y7,'1.23 Beer consumption (vol)'!Y7,'1.31 Spirits consumption (vol)'!Y7)</f>
        <v>14</v>
      </c>
      <c r="Z7" s="6">
        <f>SUM('1.15 Wine consumption (vol)'!Z7,'1.23 Beer consumption (vol)'!Z7,'1.31 Spirits consumption (vol)'!Z7)</f>
        <v>48.1</v>
      </c>
      <c r="AA7" s="6">
        <f>SUM('1.15 Wine consumption (vol)'!AA7,'1.23 Beer consumption (vol)'!AA7,'1.31 Spirits consumption (vol)'!AA7)</f>
        <v>35.9</v>
      </c>
      <c r="AB7" s="6">
        <f>SUM('1.15 Wine consumption (vol)'!AB7,'1.23 Beer consumption (vol)'!AB7,'1.31 Spirits consumption (vol)'!AB7)</f>
        <v>128.4</v>
      </c>
      <c r="AC7" s="6">
        <f>SUM('1.15 Wine consumption (vol)'!AC7,'1.23 Beer consumption (vol)'!AC7,'1.31 Spirits consumption (vol)'!AC7)</f>
        <v>15.8</v>
      </c>
      <c r="AD7" s="6">
        <f>SUM('1.15 Wine consumption (vol)'!AD7,'1.23 Beer consumption (vol)'!AD7,'1.31 Spirits consumption (vol)'!AD7)</f>
        <v>9.8999999999999986</v>
      </c>
      <c r="AE7" s="6">
        <f>SUM('1.15 Wine consumption (vol)'!AE7,'1.23 Beer consumption (vol)'!AE7,'1.31 Spirits consumption (vol)'!AE7)</f>
        <v>84.7</v>
      </c>
      <c r="AF7" s="6">
        <f>SUM('1.15 Wine consumption (vol)'!AF7,'1.23 Beer consumption (vol)'!AF7,'1.31 Spirits consumption (vol)'!AF7)</f>
        <v>20.5</v>
      </c>
      <c r="AG7" s="6">
        <f>SUM('1.15 Wine consumption (vol)'!AG7,'1.23 Beer consumption (vol)'!AG7,'1.31 Spirits consumption (vol)'!AG7)</f>
        <v>36.200000000000003</v>
      </c>
      <c r="AH7" s="6">
        <f>SUM('1.15 Wine consumption (vol)'!AH7,'1.23 Beer consumption (vol)'!AH7,'1.31 Spirits consumption (vol)'!AH7)</f>
        <v>6.3000000000000007</v>
      </c>
      <c r="AI7" s="6">
        <f>SUM('1.15 Wine consumption (vol)'!AI7,'1.23 Beer consumption (vol)'!AI7,'1.31 Spirits consumption (vol)'!AI7)</f>
        <v>276.3</v>
      </c>
      <c r="AJ7" s="6">
        <f>SUM('1.15 Wine consumption (vol)'!AJ7,'1.23 Beer consumption (vol)'!AJ7,'1.31 Spirits consumption (vol)'!AJ7)</f>
        <v>134.6</v>
      </c>
      <c r="AK7" s="6">
        <f>SUM('1.15 Wine consumption (vol)'!AK7,'1.23 Beer consumption (vol)'!AK7,'1.31 Spirits consumption (vol)'!AK7)</f>
        <v>1451.8</v>
      </c>
      <c r="AL7" s="6">
        <f>SUM('1.15 Wine consumption (vol)'!AL7,'1.23 Beer consumption (vol)'!AL7,'1.31 Spirits consumption (vol)'!AL7)</f>
        <v>42</v>
      </c>
      <c r="AM7" s="6">
        <f>SUM('1.15 Wine consumption (vol)'!AM7,'1.23 Beer consumption (vol)'!AM7,'1.31 Spirits consumption (vol)'!AM7)</f>
        <v>45</v>
      </c>
      <c r="AN7" s="6">
        <f>SUM('1.15 Wine consumption (vol)'!AN7,'1.23 Beer consumption (vol)'!AN7,'1.31 Spirits consumption (vol)'!AN7)</f>
        <v>20.8</v>
      </c>
      <c r="AO7" s="6">
        <f>SUM('1.15 Wine consumption (vol)'!AO7,'1.23 Beer consumption (vol)'!AO7,'1.31 Spirits consumption (vol)'!AO7)</f>
        <v>317.5</v>
      </c>
      <c r="AP7" s="6">
        <f>SUM('1.15 Wine consumption (vol)'!AP7,'1.23 Beer consumption (vol)'!AP7,'1.31 Spirits consumption (vol)'!AP7)</f>
        <v>2349.9</v>
      </c>
      <c r="AQ7" s="6">
        <f>SUM('1.15 Wine consumption (vol)'!AQ7,'1.23 Beer consumption (vol)'!AQ7,'1.31 Spirits consumption (vol)'!AQ7)</f>
        <v>233.8</v>
      </c>
      <c r="AR7" s="6">
        <f>SUM('1.15 Wine consumption (vol)'!AR7,'1.23 Beer consumption (vol)'!AR7,'1.31 Spirits consumption (vol)'!AR7)</f>
        <v>15.1</v>
      </c>
      <c r="AS7" s="6">
        <f>SUM('1.15 Wine consumption (vol)'!AS7,'1.23 Beer consumption (vol)'!AS7,'1.31 Spirits consumption (vol)'!AS7)</f>
        <v>1102.0999999999999</v>
      </c>
      <c r="AT7" s="6">
        <f>SUM('1.15 Wine consumption (vol)'!AT7,'1.23 Beer consumption (vol)'!AT7,'1.31 Spirits consumption (vol)'!AT7)</f>
        <v>75.099999999999994</v>
      </c>
      <c r="AU7" s="6">
        <f>SUM('1.15 Wine consumption (vol)'!AU7,'1.23 Beer consumption (vol)'!AU7,'1.31 Spirits consumption (vol)'!AU7)</f>
        <v>122</v>
      </c>
      <c r="AV7" s="6">
        <f>SUM('1.15 Wine consumption (vol)'!AV7,'1.23 Beer consumption (vol)'!AV7,'1.31 Spirits consumption (vol)'!AV7)</f>
        <v>12.6</v>
      </c>
      <c r="AW7" s="6">
        <f>SUM('1.15 Wine consumption (vol)'!AW7,'1.23 Beer consumption (vol)'!AW7,'1.31 Spirits consumption (vol)'!AW7)</f>
        <v>39.599999999999994</v>
      </c>
      <c r="AX7" s="6">
        <f>SUM('1.15 Wine consumption (vol)'!AX7,'1.23 Beer consumption (vol)'!AX7,'1.31 Spirits consumption (vol)'!AX7)</f>
        <v>29.299999999999997</v>
      </c>
      <c r="AY7" s="6">
        <f>SUM('1.15 Wine consumption (vol)'!AY7,'1.23 Beer consumption (vol)'!AY7,'1.31 Spirits consumption (vol)'!AY7)</f>
        <v>15</v>
      </c>
      <c r="AZ7" s="6">
        <f>SUM('1.15 Wine consumption (vol)'!AZ7,'1.23 Beer consumption (vol)'!AZ7,'1.31 Spirits consumption (vol)'!AZ7)</f>
        <v>379.5</v>
      </c>
      <c r="BA7" s="6">
        <f>SUM('1.15 Wine consumption (vol)'!BA7,'1.23 Beer consumption (vol)'!BA7,'1.31 Spirits consumption (vol)'!BA7)</f>
        <v>44.9</v>
      </c>
      <c r="BB7" s="6">
        <f>SUM('1.15 Wine consumption (vol)'!BB7,'1.23 Beer consumption (vol)'!BB7,'1.31 Spirits consumption (vol)'!BB7)</f>
        <v>16.5</v>
      </c>
      <c r="BC7" s="6">
        <f>SUM('1.15 Wine consumption (vol)'!BC7,'1.23 Beer consumption (vol)'!BC7,'1.31 Spirits consumption (vol)'!BC7)</f>
        <v>153.30000000000001</v>
      </c>
      <c r="BD7" s="6">
        <f>SUM('1.15 Wine consumption (vol)'!BD7,'1.23 Beer consumption (vol)'!BD7,'1.31 Spirits consumption (vol)'!BD7)</f>
        <v>702.80000000000007</v>
      </c>
      <c r="BE7" s="6">
        <f>SUM('1.15 Wine consumption (vol)'!BE7,'1.23 Beer consumption (vol)'!BE7,'1.31 Spirits consumption (vol)'!BE7)</f>
        <v>8.8000000000000007</v>
      </c>
      <c r="BF7" s="6">
        <f>SUM('1.15 Wine consumption (vol)'!BF7,'1.23 Beer consumption (vol)'!BF7,'1.31 Spirits consumption (vol)'!BF7)</f>
        <v>20.8</v>
      </c>
      <c r="BG7" s="6">
        <f>SUM('1.15 Wine consumption (vol)'!BG7,'1.23 Beer consumption (vol)'!BG7,'1.31 Spirits consumption (vol)'!BG7)</f>
        <v>4.5</v>
      </c>
      <c r="BH7" s="6">
        <f>SUM('1.15 Wine consumption (vol)'!BH7,'1.23 Beer consumption (vol)'!BH7,'1.31 Spirits consumption (vol)'!BH7)</f>
        <v>0</v>
      </c>
      <c r="BI7" s="6">
        <f>SUM('1.15 Wine consumption (vol)'!BI7,'1.23 Beer consumption (vol)'!BI7,'1.31 Spirits consumption (vol)'!BI7)</f>
        <v>8.3000000000000007</v>
      </c>
      <c r="BJ7" s="6">
        <f>SUM('1.15 Wine consumption (vol)'!BJ7,'1.23 Beer consumption (vol)'!BJ7,'1.31 Spirits consumption (vol)'!BJ7)</f>
        <v>25.6</v>
      </c>
      <c r="BK7" s="6">
        <f>SUM('1.15 Wine consumption (vol)'!BK7,'1.23 Beer consumption (vol)'!BK7,'1.31 Spirits consumption (vol)'!BK7)</f>
        <v>12.700000000000001</v>
      </c>
      <c r="BL7" s="6">
        <f>SUM('1.15 Wine consumption (vol)'!BL7,'1.23 Beer consumption (vol)'!BL7,'1.31 Spirits consumption (vol)'!BL7)</f>
        <v>44.9</v>
      </c>
      <c r="BM7" s="6">
        <f>SUM('1.15 Wine consumption (vol)'!BM7,'1.23 Beer consumption (vol)'!BM7,'1.31 Spirits consumption (vol)'!BM7)</f>
        <v>0</v>
      </c>
      <c r="BN7" s="6">
        <f>SUM('1.15 Wine consumption (vol)'!BN7,'1.23 Beer consumption (vol)'!BN7,'1.31 Spirits consumption (vol)'!BN7)</f>
        <v>242.8</v>
      </c>
      <c r="BO7" s="6">
        <f>SUM('1.15 Wine consumption (vol)'!BO7,'1.23 Beer consumption (vol)'!BO7,'1.31 Spirits consumption (vol)'!BO7)</f>
        <v>8.6</v>
      </c>
      <c r="BP7" s="6">
        <f>SUM('1.15 Wine consumption (vol)'!BP7,'1.23 Beer consumption (vol)'!BP7,'1.31 Spirits consumption (vol)'!BP7)</f>
        <v>6.4</v>
      </c>
      <c r="BQ7" s="6">
        <f>SUM('1.15 Wine consumption (vol)'!BQ7,'1.23 Beer consumption (vol)'!BQ7,'1.31 Spirits consumption (vol)'!BQ7)</f>
        <v>2277.1999999999998</v>
      </c>
      <c r="BR7" s="6">
        <f>SUM('1.15 Wine consumption (vol)'!BR7,'1.23 Beer consumption (vol)'!BR7,'1.31 Spirits consumption (vol)'!BR7)</f>
        <v>211.6</v>
      </c>
      <c r="BS7" s="6">
        <f>SUM('1.15 Wine consumption (vol)'!BS7,'1.23 Beer consumption (vol)'!BS7,'1.31 Spirits consumption (vol)'!BS7)</f>
        <v>2065.6999999999998</v>
      </c>
      <c r="BT7" s="6">
        <f>SUM('1.15 Wine consumption (vol)'!BT7,'1.23 Beer consumption (vol)'!BT7,'1.31 Spirits consumption (vol)'!BT7)</f>
        <v>3907.1000000000004</v>
      </c>
      <c r="BU7" s="6">
        <f>SUM('1.15 Wine consumption (vol)'!BU7,'1.23 Beer consumption (vol)'!BU7,'1.31 Spirits consumption (vol)'!BU7)</f>
        <v>87.399999999999991</v>
      </c>
      <c r="BV7" s="6">
        <f>SUM('1.15 Wine consumption (vol)'!BV7,'1.23 Beer consumption (vol)'!BV7,'1.31 Spirits consumption (vol)'!BV7)</f>
        <v>97.9</v>
      </c>
      <c r="BW7" s="6">
        <f>SUM('1.15 Wine consumption (vol)'!BW7,'1.23 Beer consumption (vol)'!BW7,'1.31 Spirits consumption (vol)'!BW7)</f>
        <v>51.1</v>
      </c>
      <c r="BX7" s="6">
        <f>SUM('1.15 Wine consumption (vol)'!BX7,'1.23 Beer consumption (vol)'!BX7,'1.31 Spirits consumption (vol)'!BX7)</f>
        <v>44</v>
      </c>
      <c r="BY7" s="6">
        <f>SUM('1.15 Wine consumption (vol)'!BY7,'1.23 Beer consumption (vol)'!BY7,'1.31 Spirits consumption (vol)'!BY7)</f>
        <v>576</v>
      </c>
      <c r="BZ7" s="6">
        <f>SUM('1.15 Wine consumption (vol)'!BZ7,'1.23 Beer consumption (vol)'!BZ7,'1.31 Spirits consumption (vol)'!BZ7)</f>
        <v>940.69999999999993</v>
      </c>
      <c r="CA7" s="6">
        <f>SUM('1.15 Wine consumption (vol)'!CA7,'1.23 Beer consumption (vol)'!CA7,'1.31 Spirits consumption (vol)'!CA7)</f>
        <v>87.4</v>
      </c>
      <c r="CB7" s="6">
        <f>SUM('1.15 Wine consumption (vol)'!CB7,'1.23 Beer consumption (vol)'!CB7,'1.31 Spirits consumption (vol)'!CB7)</f>
        <v>43.599999999999994</v>
      </c>
      <c r="CC7" s="6">
        <f>SUM('1.15 Wine consumption (vol)'!CC7,'1.23 Beer consumption (vol)'!CC7,'1.31 Spirits consumption (vol)'!CC7)</f>
        <v>505.90000000000003</v>
      </c>
      <c r="CD7" s="6">
        <f>SUM('1.15 Wine consumption (vol)'!CD7,'1.23 Beer consumption (vol)'!CD7,'1.31 Spirits consumption (vol)'!CD7)</f>
        <v>131</v>
      </c>
      <c r="CE7" s="6">
        <f>SUM('1.15 Wine consumption (vol)'!CE7,'1.23 Beer consumption (vol)'!CE7,'1.31 Spirits consumption (vol)'!CE7)</f>
        <v>24.799999999999997</v>
      </c>
      <c r="CF7" s="6">
        <f>SUM('1.15 Wine consumption (vol)'!CF7,'1.23 Beer consumption (vol)'!CF7,'1.31 Spirits consumption (vol)'!CF7)</f>
        <v>107.50000000000001</v>
      </c>
      <c r="CG7" s="6">
        <f>SUM('1.15 Wine consumption (vol)'!CG7,'1.23 Beer consumption (vol)'!CG7,'1.31 Spirits consumption (vol)'!CG7)</f>
        <v>428.2</v>
      </c>
      <c r="CH7" s="6">
        <f>SUM('1.15 Wine consumption (vol)'!CH7,'1.23 Beer consumption (vol)'!CH7,'1.31 Spirits consumption (vol)'!CH7)</f>
        <v>52.5</v>
      </c>
      <c r="CI7" s="6">
        <f>SUM('1.15 Wine consumption (vol)'!CI7,'1.23 Beer consumption (vol)'!CI7,'1.31 Spirits consumption (vol)'!CI7)</f>
        <v>63.4</v>
      </c>
      <c r="CJ7" s="6">
        <f>SUM('1.15 Wine consumption (vol)'!CJ7,'1.23 Beer consumption (vol)'!CJ7,'1.31 Spirits consumption (vol)'!CJ7)</f>
        <v>68.800000000000011</v>
      </c>
      <c r="CK7" s="6">
        <f>SUM('1.15 Wine consumption (vol)'!CK7,'1.23 Beer consumption (vol)'!CK7,'1.31 Spirits consumption (vol)'!CK7)</f>
        <v>583.6</v>
      </c>
      <c r="CL7" s="6">
        <f>SUM('1.15 Wine consumption (vol)'!CL7,'1.23 Beer consumption (vol)'!CL7,'1.31 Spirits consumption (vol)'!CL7)</f>
        <v>13.30000000000031</v>
      </c>
      <c r="CM7" s="6">
        <f>SUM('1.15 Wine consumption (vol)'!CM7,'1.23 Beer consumption (vol)'!CM7,'1.31 Spirits consumption (vol)'!CM7)</f>
        <v>27.299999999999933</v>
      </c>
      <c r="CN7" s="6">
        <f>SUM('1.15 Wine consumption (vol)'!CN7,'1.23 Beer consumption (vol)'!CN7,'1.31 Spirits consumption (vol)'!CN7)</f>
        <v>111.10000000000014</v>
      </c>
      <c r="CO7" s="6">
        <f>SUM('1.15 Wine consumption (vol)'!CO7,'1.23 Beer consumption (vol)'!CO7,'1.31 Spirits consumption (vol)'!CO7)</f>
        <v>319.39999999999992</v>
      </c>
      <c r="CP7" s="6">
        <f>SUM('1.15 Wine consumption (vol)'!CP7,'1.23 Beer consumption (vol)'!CP7,'1.31 Spirits consumption (vol)'!CP7)</f>
        <v>105.39999999999986</v>
      </c>
    </row>
    <row r="8" spans="1:94" x14ac:dyDescent="0.25">
      <c r="A8" s="1" t="s">
        <v>29</v>
      </c>
      <c r="B8" s="6">
        <f>SUM('1.15 Wine consumption (vol)'!B8,'1.23 Beer consumption (vol)'!B8,'1.31 Spirits consumption (vol)'!B8)</f>
        <v>19001.7</v>
      </c>
      <c r="C8" s="6">
        <f>SUM('1.15 Wine consumption (vol)'!C8,'1.23 Beer consumption (vol)'!C8,'1.31 Spirits consumption (vol)'!C8)</f>
        <v>6521.9</v>
      </c>
      <c r="D8" s="6">
        <f>SUM('1.15 Wine consumption (vol)'!D8,'1.23 Beer consumption (vol)'!D8,'1.31 Spirits consumption (vol)'!D8)</f>
        <v>8.8000000000000007</v>
      </c>
      <c r="E8" s="6">
        <f>SUM('1.15 Wine consumption (vol)'!E8,'1.23 Beer consumption (vol)'!E8,'1.31 Spirits consumption (vol)'!E8)</f>
        <v>3485.5</v>
      </c>
      <c r="F8" s="6">
        <f>SUM('1.15 Wine consumption (vol)'!F8,'1.23 Beer consumption (vol)'!F8,'1.31 Spirits consumption (vol)'!F8)</f>
        <v>10.5</v>
      </c>
      <c r="G8" s="6">
        <f>SUM('1.15 Wine consumption (vol)'!G8,'1.23 Beer consumption (vol)'!G8,'1.31 Spirits consumption (vol)'!G8)</f>
        <v>559.4</v>
      </c>
      <c r="H8" s="6">
        <f>SUM('1.15 Wine consumption (vol)'!H8,'1.23 Beer consumption (vol)'!H8,'1.31 Spirits consumption (vol)'!H8)</f>
        <v>11.5</v>
      </c>
      <c r="I8" s="6">
        <f>SUM('1.15 Wine consumption (vol)'!I8,'1.23 Beer consumption (vol)'!I8,'1.31 Spirits consumption (vol)'!I8)</f>
        <v>934.5</v>
      </c>
      <c r="J8" s="6">
        <f>SUM('1.15 Wine consumption (vol)'!J8,'1.23 Beer consumption (vol)'!J8,'1.31 Spirits consumption (vol)'!J8)</f>
        <v>53.8</v>
      </c>
      <c r="K8" s="6">
        <f>SUM('1.15 Wine consumption (vol)'!K8,'1.23 Beer consumption (vol)'!K8,'1.31 Spirits consumption (vol)'!K8)</f>
        <v>11.2</v>
      </c>
      <c r="L8" s="6">
        <f>SUM('1.15 Wine consumption (vol)'!L8,'1.23 Beer consumption (vol)'!L8,'1.31 Spirits consumption (vol)'!L8)</f>
        <v>3</v>
      </c>
      <c r="M8" s="6">
        <f>SUM('1.15 Wine consumption (vol)'!M8,'1.23 Beer consumption (vol)'!M8,'1.31 Spirits consumption (vol)'!M8)</f>
        <v>249.7</v>
      </c>
      <c r="N8" s="6">
        <f>SUM('1.15 Wine consumption (vol)'!N8,'1.23 Beer consumption (vol)'!N8,'1.31 Spirits consumption (vol)'!N8)</f>
        <v>5.8</v>
      </c>
      <c r="O8" s="6">
        <f>SUM('1.15 Wine consumption (vol)'!O8,'1.23 Beer consumption (vol)'!O8,'1.31 Spirits consumption (vol)'!O8)</f>
        <v>570.79999999999995</v>
      </c>
      <c r="P8" s="6">
        <f>SUM('1.15 Wine consumption (vol)'!P8,'1.23 Beer consumption (vol)'!P8,'1.31 Spirits consumption (vol)'!P8)</f>
        <v>49.7</v>
      </c>
      <c r="Q8" s="6">
        <f>SUM('1.15 Wine consumption (vol)'!Q8,'1.23 Beer consumption (vol)'!Q8,'1.31 Spirits consumption (vol)'!Q8)</f>
        <v>354.5</v>
      </c>
      <c r="R8" s="6">
        <f>SUM('1.15 Wine consumption (vol)'!R8,'1.23 Beer consumption (vol)'!R8,'1.31 Spirits consumption (vol)'!R8)</f>
        <v>29.1</v>
      </c>
      <c r="S8" s="6">
        <f>SUM('1.15 Wine consumption (vol)'!S8,'1.23 Beer consumption (vol)'!S8,'1.31 Spirits consumption (vol)'!S8)</f>
        <v>77.3</v>
      </c>
      <c r="T8" s="6">
        <f>SUM('1.15 Wine consumption (vol)'!T8,'1.23 Beer consumption (vol)'!T8,'1.31 Spirits consumption (vol)'!T8)</f>
        <v>207.8</v>
      </c>
      <c r="U8" s="6">
        <f>SUM('1.15 Wine consumption (vol)'!U8,'1.23 Beer consumption (vol)'!U8,'1.31 Spirits consumption (vol)'!U8)</f>
        <v>176.4</v>
      </c>
      <c r="V8" s="6">
        <f>SUM('1.15 Wine consumption (vol)'!V8,'1.23 Beer consumption (vol)'!V8,'1.31 Spirits consumption (vol)'!V8)</f>
        <v>31.299999999999997</v>
      </c>
      <c r="W8" s="6">
        <f>SUM('1.15 Wine consumption (vol)'!W8,'1.23 Beer consumption (vol)'!W8,'1.31 Spirits consumption (vol)'!W8)</f>
        <v>2862.9</v>
      </c>
      <c r="X8" s="6">
        <f>SUM('1.15 Wine consumption (vol)'!X8,'1.23 Beer consumption (vol)'!X8,'1.31 Spirits consumption (vol)'!X8)</f>
        <v>99.199999999999989</v>
      </c>
      <c r="Y8" s="6">
        <f>SUM('1.15 Wine consumption (vol)'!Y8,'1.23 Beer consumption (vol)'!Y8,'1.31 Spirits consumption (vol)'!Y8)</f>
        <v>14.5</v>
      </c>
      <c r="Z8" s="6">
        <f>SUM('1.15 Wine consumption (vol)'!Z8,'1.23 Beer consumption (vol)'!Z8,'1.31 Spirits consumption (vol)'!Z8)</f>
        <v>50</v>
      </c>
      <c r="AA8" s="6">
        <f>SUM('1.15 Wine consumption (vol)'!AA8,'1.23 Beer consumption (vol)'!AA8,'1.31 Spirits consumption (vol)'!AA8)</f>
        <v>35.299999999999997</v>
      </c>
      <c r="AB8" s="6">
        <f>SUM('1.15 Wine consumption (vol)'!AB8,'1.23 Beer consumption (vol)'!AB8,'1.31 Spirits consumption (vol)'!AB8)</f>
        <v>130.4</v>
      </c>
      <c r="AC8" s="6">
        <f>SUM('1.15 Wine consumption (vol)'!AC8,'1.23 Beer consumption (vol)'!AC8,'1.31 Spirits consumption (vol)'!AC8)</f>
        <v>16.600000000000001</v>
      </c>
      <c r="AD8" s="6">
        <f>SUM('1.15 Wine consumption (vol)'!AD8,'1.23 Beer consumption (vol)'!AD8,'1.31 Spirits consumption (vol)'!AD8)</f>
        <v>10.899999999999999</v>
      </c>
      <c r="AE8" s="6">
        <f>SUM('1.15 Wine consumption (vol)'!AE8,'1.23 Beer consumption (vol)'!AE8,'1.31 Spirits consumption (vol)'!AE8)</f>
        <v>87.2</v>
      </c>
      <c r="AF8" s="6">
        <f>SUM('1.15 Wine consumption (vol)'!AF8,'1.23 Beer consumption (vol)'!AF8,'1.31 Spirits consumption (vol)'!AF8)</f>
        <v>22.1</v>
      </c>
      <c r="AG8" s="6">
        <f>SUM('1.15 Wine consumption (vol)'!AG8,'1.23 Beer consumption (vol)'!AG8,'1.31 Spirits consumption (vol)'!AG8)</f>
        <v>39.900000000000006</v>
      </c>
      <c r="AH8" s="6">
        <f>SUM('1.15 Wine consumption (vol)'!AH8,'1.23 Beer consumption (vol)'!AH8,'1.31 Spirits consumption (vol)'!AH8)</f>
        <v>6.7</v>
      </c>
      <c r="AI8" s="6">
        <f>SUM('1.15 Wine consumption (vol)'!AI8,'1.23 Beer consumption (vol)'!AI8,'1.31 Spirits consumption (vol)'!AI8)</f>
        <v>292.89999999999998</v>
      </c>
      <c r="AJ8" s="6">
        <f>SUM('1.15 Wine consumption (vol)'!AJ8,'1.23 Beer consumption (vol)'!AJ8,'1.31 Spirits consumption (vol)'!AJ8)</f>
        <v>145.20000000000002</v>
      </c>
      <c r="AK8" s="6">
        <f>SUM('1.15 Wine consumption (vol)'!AK8,'1.23 Beer consumption (vol)'!AK8,'1.31 Spirits consumption (vol)'!AK8)</f>
        <v>1450.9</v>
      </c>
      <c r="AL8" s="6">
        <f>SUM('1.15 Wine consumption (vol)'!AL8,'1.23 Beer consumption (vol)'!AL8,'1.31 Spirits consumption (vol)'!AL8)</f>
        <v>42.9</v>
      </c>
      <c r="AM8" s="6">
        <f>SUM('1.15 Wine consumption (vol)'!AM8,'1.23 Beer consumption (vol)'!AM8,'1.31 Spirits consumption (vol)'!AM8)</f>
        <v>44.4</v>
      </c>
      <c r="AN8" s="6">
        <f>SUM('1.15 Wine consumption (vol)'!AN8,'1.23 Beer consumption (vol)'!AN8,'1.31 Spirits consumption (vol)'!AN8)</f>
        <v>20.400000000000002</v>
      </c>
      <c r="AO8" s="6">
        <f>SUM('1.15 Wine consumption (vol)'!AO8,'1.23 Beer consumption (vol)'!AO8,'1.31 Spirits consumption (vol)'!AO8)</f>
        <v>325</v>
      </c>
      <c r="AP8" s="6">
        <f>SUM('1.15 Wine consumption (vol)'!AP8,'1.23 Beer consumption (vol)'!AP8,'1.31 Spirits consumption (vol)'!AP8)</f>
        <v>2411.6999999999998</v>
      </c>
      <c r="AQ8" s="6">
        <f>SUM('1.15 Wine consumption (vol)'!AQ8,'1.23 Beer consumption (vol)'!AQ8,'1.31 Spirits consumption (vol)'!AQ8)</f>
        <v>245.50000000000003</v>
      </c>
      <c r="AR8" s="6">
        <f>SUM('1.15 Wine consumption (vol)'!AR8,'1.23 Beer consumption (vol)'!AR8,'1.31 Spirits consumption (vol)'!AR8)</f>
        <v>17.2</v>
      </c>
      <c r="AS8" s="6">
        <f>SUM('1.15 Wine consumption (vol)'!AS8,'1.23 Beer consumption (vol)'!AS8,'1.31 Spirits consumption (vol)'!AS8)</f>
        <v>1106</v>
      </c>
      <c r="AT8" s="6">
        <f>SUM('1.15 Wine consumption (vol)'!AT8,'1.23 Beer consumption (vol)'!AT8,'1.31 Spirits consumption (vol)'!AT8)</f>
        <v>75.900000000000006</v>
      </c>
      <c r="AU8" s="6">
        <f>SUM('1.15 Wine consumption (vol)'!AU8,'1.23 Beer consumption (vol)'!AU8,'1.31 Spirits consumption (vol)'!AU8)</f>
        <v>128.39999999999998</v>
      </c>
      <c r="AV8" s="6">
        <f>SUM('1.15 Wine consumption (vol)'!AV8,'1.23 Beer consumption (vol)'!AV8,'1.31 Spirits consumption (vol)'!AV8)</f>
        <v>13</v>
      </c>
      <c r="AW8" s="6">
        <f>SUM('1.15 Wine consumption (vol)'!AW8,'1.23 Beer consumption (vol)'!AW8,'1.31 Spirits consumption (vol)'!AW8)</f>
        <v>40.799999999999997</v>
      </c>
      <c r="AX8" s="6">
        <f>SUM('1.15 Wine consumption (vol)'!AX8,'1.23 Beer consumption (vol)'!AX8,'1.31 Spirits consumption (vol)'!AX8)</f>
        <v>31.099999999999998</v>
      </c>
      <c r="AY8" s="6">
        <f>SUM('1.15 Wine consumption (vol)'!AY8,'1.23 Beer consumption (vol)'!AY8,'1.31 Spirits consumption (vol)'!AY8)</f>
        <v>16.5</v>
      </c>
      <c r="AZ8" s="6">
        <f>SUM('1.15 Wine consumption (vol)'!AZ8,'1.23 Beer consumption (vol)'!AZ8,'1.31 Spirits consumption (vol)'!AZ8)</f>
        <v>395.3</v>
      </c>
      <c r="BA8" s="6">
        <f>SUM('1.15 Wine consumption (vol)'!BA8,'1.23 Beer consumption (vol)'!BA8,'1.31 Spirits consumption (vol)'!BA8)</f>
        <v>49.7</v>
      </c>
      <c r="BB8" s="6">
        <f>SUM('1.15 Wine consumption (vol)'!BB8,'1.23 Beer consumption (vol)'!BB8,'1.31 Spirits consumption (vol)'!BB8)</f>
        <v>17</v>
      </c>
      <c r="BC8" s="6">
        <f>SUM('1.15 Wine consumption (vol)'!BC8,'1.23 Beer consumption (vol)'!BC8,'1.31 Spirits consumption (vol)'!BC8)</f>
        <v>161.19999999999999</v>
      </c>
      <c r="BD8" s="6">
        <f>SUM('1.15 Wine consumption (vol)'!BD8,'1.23 Beer consumption (vol)'!BD8,'1.31 Spirits consumption (vol)'!BD8)</f>
        <v>735.6</v>
      </c>
      <c r="BE8" s="6">
        <f>SUM('1.15 Wine consumption (vol)'!BE8,'1.23 Beer consumption (vol)'!BE8,'1.31 Spirits consumption (vol)'!BE8)</f>
        <v>9.3000000000000007</v>
      </c>
      <c r="BF8" s="6">
        <f>SUM('1.15 Wine consumption (vol)'!BF8,'1.23 Beer consumption (vol)'!BF8,'1.31 Spirits consumption (vol)'!BF8)</f>
        <v>20.2</v>
      </c>
      <c r="BG8" s="6">
        <f>SUM('1.15 Wine consumption (vol)'!BG8,'1.23 Beer consumption (vol)'!BG8,'1.31 Spirits consumption (vol)'!BG8)</f>
        <v>4.8</v>
      </c>
      <c r="BH8" s="6">
        <f>SUM('1.15 Wine consumption (vol)'!BH8,'1.23 Beer consumption (vol)'!BH8,'1.31 Spirits consumption (vol)'!BH8)</f>
        <v>0</v>
      </c>
      <c r="BI8" s="6">
        <f>SUM('1.15 Wine consumption (vol)'!BI8,'1.23 Beer consumption (vol)'!BI8,'1.31 Spirits consumption (vol)'!BI8)</f>
        <v>9.1</v>
      </c>
      <c r="BJ8" s="6">
        <f>SUM('1.15 Wine consumption (vol)'!BJ8,'1.23 Beer consumption (vol)'!BJ8,'1.31 Spirits consumption (vol)'!BJ8)</f>
        <v>26.6</v>
      </c>
      <c r="BK8" s="6">
        <f>SUM('1.15 Wine consumption (vol)'!BK8,'1.23 Beer consumption (vol)'!BK8,'1.31 Spirits consumption (vol)'!BK8)</f>
        <v>13.3</v>
      </c>
      <c r="BL8" s="6">
        <f>SUM('1.15 Wine consumption (vol)'!BL8,'1.23 Beer consumption (vol)'!BL8,'1.31 Spirits consumption (vol)'!BL8)</f>
        <v>52.4</v>
      </c>
      <c r="BM8" s="6">
        <f>SUM('1.15 Wine consumption (vol)'!BM8,'1.23 Beer consumption (vol)'!BM8,'1.31 Spirits consumption (vol)'!BM8)</f>
        <v>0</v>
      </c>
      <c r="BN8" s="6">
        <f>SUM('1.15 Wine consumption (vol)'!BN8,'1.23 Beer consumption (vol)'!BN8,'1.31 Spirits consumption (vol)'!BN8)</f>
        <v>245</v>
      </c>
      <c r="BO8" s="6">
        <f>SUM('1.15 Wine consumption (vol)'!BO8,'1.23 Beer consumption (vol)'!BO8,'1.31 Spirits consumption (vol)'!BO8)</f>
        <v>9.1000000000000014</v>
      </c>
      <c r="BP8" s="6">
        <f>SUM('1.15 Wine consumption (vol)'!BP8,'1.23 Beer consumption (vol)'!BP8,'1.31 Spirits consumption (vol)'!BP8)</f>
        <v>7.5</v>
      </c>
      <c r="BQ8" s="6">
        <f>SUM('1.15 Wine consumption (vol)'!BQ8,'1.23 Beer consumption (vol)'!BQ8,'1.31 Spirits consumption (vol)'!BQ8)</f>
        <v>2343.6999999999998</v>
      </c>
      <c r="BR8" s="6">
        <f>SUM('1.15 Wine consumption (vol)'!BR8,'1.23 Beer consumption (vol)'!BR8,'1.31 Spirits consumption (vol)'!BR8)</f>
        <v>219.3</v>
      </c>
      <c r="BS8" s="6">
        <f>SUM('1.15 Wine consumption (vol)'!BS8,'1.23 Beer consumption (vol)'!BS8,'1.31 Spirits consumption (vol)'!BS8)</f>
        <v>2124.3000000000002</v>
      </c>
      <c r="BT8" s="6">
        <f>SUM('1.15 Wine consumption (vol)'!BT8,'1.23 Beer consumption (vol)'!BT8,'1.31 Spirits consumption (vol)'!BT8)</f>
        <v>3918.0999999999995</v>
      </c>
      <c r="BU8" s="6">
        <f>SUM('1.15 Wine consumption (vol)'!BU8,'1.23 Beer consumption (vol)'!BU8,'1.31 Spirits consumption (vol)'!BU8)</f>
        <v>90</v>
      </c>
      <c r="BV8" s="6">
        <f>SUM('1.15 Wine consumption (vol)'!BV8,'1.23 Beer consumption (vol)'!BV8,'1.31 Spirits consumption (vol)'!BV8)</f>
        <v>98.7</v>
      </c>
      <c r="BW8" s="6">
        <f>SUM('1.15 Wine consumption (vol)'!BW8,'1.23 Beer consumption (vol)'!BW8,'1.31 Spirits consumption (vol)'!BW8)</f>
        <v>50.9</v>
      </c>
      <c r="BX8" s="6">
        <f>SUM('1.15 Wine consumption (vol)'!BX8,'1.23 Beer consumption (vol)'!BX8,'1.31 Spirits consumption (vol)'!BX8)</f>
        <v>45</v>
      </c>
      <c r="BY8" s="6">
        <f>SUM('1.15 Wine consumption (vol)'!BY8,'1.23 Beer consumption (vol)'!BY8,'1.31 Spirits consumption (vol)'!BY8)</f>
        <v>571.29999999999995</v>
      </c>
      <c r="BZ8" s="6">
        <f>SUM('1.15 Wine consumption (vol)'!BZ8,'1.23 Beer consumption (vol)'!BZ8,'1.31 Spirits consumption (vol)'!BZ8)</f>
        <v>951.2</v>
      </c>
      <c r="CA8" s="6">
        <f>SUM('1.15 Wine consumption (vol)'!CA8,'1.23 Beer consumption (vol)'!CA8,'1.31 Spirits consumption (vol)'!CA8)</f>
        <v>87.4</v>
      </c>
      <c r="CB8" s="6">
        <f>SUM('1.15 Wine consumption (vol)'!CB8,'1.23 Beer consumption (vol)'!CB8,'1.31 Spirits consumption (vol)'!CB8)</f>
        <v>45.199999999999996</v>
      </c>
      <c r="CC8" s="6">
        <f>SUM('1.15 Wine consumption (vol)'!CC8,'1.23 Beer consumption (vol)'!CC8,'1.31 Spirits consumption (vol)'!CC8)</f>
        <v>502.7</v>
      </c>
      <c r="CD8" s="6">
        <f>SUM('1.15 Wine consumption (vol)'!CD8,'1.23 Beer consumption (vol)'!CD8,'1.31 Spirits consumption (vol)'!CD8)</f>
        <v>131.69999999999999</v>
      </c>
      <c r="CE8" s="6">
        <f>SUM('1.15 Wine consumption (vol)'!CE8,'1.23 Beer consumption (vol)'!CE8,'1.31 Spirits consumption (vol)'!CE8)</f>
        <v>25.8</v>
      </c>
      <c r="CF8" s="6">
        <f>SUM('1.15 Wine consumption (vol)'!CF8,'1.23 Beer consumption (vol)'!CF8,'1.31 Spirits consumption (vol)'!CF8)</f>
        <v>105.3</v>
      </c>
      <c r="CG8" s="6">
        <f>SUM('1.15 Wine consumption (vol)'!CG8,'1.23 Beer consumption (vol)'!CG8,'1.31 Spirits consumption (vol)'!CG8)</f>
        <v>427.1</v>
      </c>
      <c r="CH8" s="6">
        <f>SUM('1.15 Wine consumption (vol)'!CH8,'1.23 Beer consumption (vol)'!CH8,'1.31 Spirits consumption (vol)'!CH8)</f>
        <v>54.1</v>
      </c>
      <c r="CI8" s="6">
        <f>SUM('1.15 Wine consumption (vol)'!CI8,'1.23 Beer consumption (vol)'!CI8,'1.31 Spirits consumption (vol)'!CI8)</f>
        <v>63.900000000000006</v>
      </c>
      <c r="CJ8" s="6">
        <f>SUM('1.15 Wine consumption (vol)'!CJ8,'1.23 Beer consumption (vol)'!CJ8,'1.31 Spirits consumption (vol)'!CJ8)</f>
        <v>73.599999999999994</v>
      </c>
      <c r="CK8" s="6">
        <f>SUM('1.15 Wine consumption (vol)'!CK8,'1.23 Beer consumption (vol)'!CK8,'1.31 Spirits consumption (vol)'!CK8)</f>
        <v>580.9</v>
      </c>
      <c r="CL8" s="6">
        <f>SUM('1.15 Wine consumption (vol)'!CL8,'1.23 Beer consumption (vol)'!CL8,'1.31 Spirits consumption (vol)'!CL8)</f>
        <v>13.30000000000004</v>
      </c>
      <c r="CM8" s="6">
        <f>SUM('1.15 Wine consumption (vol)'!CM8,'1.23 Beer consumption (vol)'!CM8,'1.31 Spirits consumption (vol)'!CM8)</f>
        <v>28.399999999999899</v>
      </c>
      <c r="CN8" s="6">
        <f>SUM('1.15 Wine consumption (vol)'!CN8,'1.23 Beer consumption (vol)'!CN8,'1.31 Spirits consumption (vol)'!CN8)</f>
        <v>114.10000000000014</v>
      </c>
      <c r="CO8" s="6">
        <f>SUM('1.15 Wine consumption (vol)'!CO8,'1.23 Beer consumption (vol)'!CO8,'1.31 Spirits consumption (vol)'!CO8)</f>
        <v>338.30000000000007</v>
      </c>
      <c r="CP8" s="6">
        <f>SUM('1.15 Wine consumption (vol)'!CP8,'1.23 Beer consumption (vol)'!CP8,'1.31 Spirits consumption (vol)'!CP8)</f>
        <v>109.80000000000082</v>
      </c>
    </row>
    <row r="9" spans="1:94" x14ac:dyDescent="0.25">
      <c r="A9" s="1" t="s">
        <v>30</v>
      </c>
      <c r="B9" s="6">
        <f>SUM('1.15 Wine consumption (vol)'!B9,'1.23 Beer consumption (vol)'!B9,'1.31 Spirits consumption (vol)'!B9)</f>
        <v>19703.399999999998</v>
      </c>
      <c r="C9" s="6">
        <f>SUM('1.15 Wine consumption (vol)'!C9,'1.23 Beer consumption (vol)'!C9,'1.31 Spirits consumption (vol)'!C9)</f>
        <v>6930.1</v>
      </c>
      <c r="D9" s="6">
        <f>SUM('1.15 Wine consumption (vol)'!D9,'1.23 Beer consumption (vol)'!D9,'1.31 Spirits consumption (vol)'!D9)</f>
        <v>9.5</v>
      </c>
      <c r="E9" s="6">
        <f>SUM('1.15 Wine consumption (vol)'!E9,'1.23 Beer consumption (vol)'!E9,'1.31 Spirits consumption (vol)'!E9)</f>
        <v>3768</v>
      </c>
      <c r="F9" s="6">
        <f>SUM('1.15 Wine consumption (vol)'!F9,'1.23 Beer consumption (vol)'!F9,'1.31 Spirits consumption (vol)'!F9)</f>
        <v>10.6</v>
      </c>
      <c r="G9" s="6">
        <f>SUM('1.15 Wine consumption (vol)'!G9,'1.23 Beer consumption (vol)'!G9,'1.31 Spirits consumption (vol)'!G9)</f>
        <v>630.80000000000007</v>
      </c>
      <c r="H9" s="6">
        <f>SUM('1.15 Wine consumption (vol)'!H9,'1.23 Beer consumption (vol)'!H9,'1.31 Spirits consumption (vol)'!H9)</f>
        <v>11.4</v>
      </c>
      <c r="I9" s="6">
        <f>SUM('1.15 Wine consumption (vol)'!I9,'1.23 Beer consumption (vol)'!I9,'1.31 Spirits consumption (vol)'!I9)</f>
        <v>914.5</v>
      </c>
      <c r="J9" s="6">
        <f>SUM('1.15 Wine consumption (vol)'!J9,'1.23 Beer consumption (vol)'!J9,'1.31 Spirits consumption (vol)'!J9)</f>
        <v>56.7</v>
      </c>
      <c r="K9" s="6">
        <f>SUM('1.15 Wine consumption (vol)'!K9,'1.23 Beer consumption (vol)'!K9,'1.31 Spirits consumption (vol)'!K9)</f>
        <v>11.8</v>
      </c>
      <c r="L9" s="6">
        <f>SUM('1.15 Wine consumption (vol)'!L9,'1.23 Beer consumption (vol)'!L9,'1.31 Spirits consumption (vol)'!L9)</f>
        <v>3.0999999999999996</v>
      </c>
      <c r="M9" s="6">
        <f>SUM('1.15 Wine consumption (vol)'!M9,'1.23 Beer consumption (vol)'!M9,'1.31 Spirits consumption (vol)'!M9)</f>
        <v>278</v>
      </c>
      <c r="N9" s="6">
        <f>SUM('1.15 Wine consumption (vol)'!N9,'1.23 Beer consumption (vol)'!N9,'1.31 Spirits consumption (vol)'!N9)</f>
        <v>6.3000000000000007</v>
      </c>
      <c r="O9" s="6">
        <f>SUM('1.15 Wine consumption (vol)'!O9,'1.23 Beer consumption (vol)'!O9,'1.31 Spirits consumption (vol)'!O9)</f>
        <v>595.20000000000005</v>
      </c>
      <c r="P9" s="6">
        <f>SUM('1.15 Wine consumption (vol)'!P9,'1.23 Beer consumption (vol)'!P9,'1.31 Spirits consumption (vol)'!P9)</f>
        <v>50.5</v>
      </c>
      <c r="Q9" s="6">
        <f>SUM('1.15 Wine consumption (vol)'!Q9,'1.23 Beer consumption (vol)'!Q9,'1.31 Spirits consumption (vol)'!Q9)</f>
        <v>351</v>
      </c>
      <c r="R9" s="6">
        <f>SUM('1.15 Wine consumption (vol)'!R9,'1.23 Beer consumption (vol)'!R9,'1.31 Spirits consumption (vol)'!R9)</f>
        <v>33.299999999999997</v>
      </c>
      <c r="S9" s="6">
        <f>SUM('1.15 Wine consumption (vol)'!S9,'1.23 Beer consumption (vol)'!S9,'1.31 Spirits consumption (vol)'!S9)</f>
        <v>85.899999999999991</v>
      </c>
      <c r="T9" s="6">
        <f>SUM('1.15 Wine consumption (vol)'!T9,'1.23 Beer consumption (vol)'!T9,'1.31 Spirits consumption (vol)'!T9)</f>
        <v>210.8</v>
      </c>
      <c r="U9" s="6">
        <f>SUM('1.15 Wine consumption (vol)'!U9,'1.23 Beer consumption (vol)'!U9,'1.31 Spirits consumption (vol)'!U9)</f>
        <v>178.79999999999998</v>
      </c>
      <c r="V9" s="6">
        <f>SUM('1.15 Wine consumption (vol)'!V9,'1.23 Beer consumption (vol)'!V9,'1.31 Spirits consumption (vol)'!V9)</f>
        <v>32.1</v>
      </c>
      <c r="W9" s="6">
        <f>SUM('1.15 Wine consumption (vol)'!W9,'1.23 Beer consumption (vol)'!W9,'1.31 Spirits consumption (vol)'!W9)</f>
        <v>3018</v>
      </c>
      <c r="X9" s="6">
        <f>SUM('1.15 Wine consumption (vol)'!X9,'1.23 Beer consumption (vol)'!X9,'1.31 Spirits consumption (vol)'!X9)</f>
        <v>109.7</v>
      </c>
      <c r="Y9" s="6">
        <f>SUM('1.15 Wine consumption (vol)'!Y9,'1.23 Beer consumption (vol)'!Y9,'1.31 Spirits consumption (vol)'!Y9)</f>
        <v>15.3</v>
      </c>
      <c r="Z9" s="6">
        <f>SUM('1.15 Wine consumption (vol)'!Z9,'1.23 Beer consumption (vol)'!Z9,'1.31 Spirits consumption (vol)'!Z9)</f>
        <v>52</v>
      </c>
      <c r="AA9" s="6">
        <f>SUM('1.15 Wine consumption (vol)'!AA9,'1.23 Beer consumption (vol)'!AA9,'1.31 Spirits consumption (vol)'!AA9)</f>
        <v>34.900000000000006</v>
      </c>
      <c r="AB9" s="6">
        <f>SUM('1.15 Wine consumption (vol)'!AB9,'1.23 Beer consumption (vol)'!AB9,'1.31 Spirits consumption (vol)'!AB9)</f>
        <v>131.29999999999998</v>
      </c>
      <c r="AC9" s="6">
        <f>SUM('1.15 Wine consumption (vol)'!AC9,'1.23 Beer consumption (vol)'!AC9,'1.31 Spirits consumption (vol)'!AC9)</f>
        <v>17.799999999999997</v>
      </c>
      <c r="AD9" s="6">
        <f>SUM('1.15 Wine consumption (vol)'!AD9,'1.23 Beer consumption (vol)'!AD9,'1.31 Spirits consumption (vol)'!AD9)</f>
        <v>11.5</v>
      </c>
      <c r="AE9" s="6">
        <f>SUM('1.15 Wine consumption (vol)'!AE9,'1.23 Beer consumption (vol)'!AE9,'1.31 Spirits consumption (vol)'!AE9)</f>
        <v>88.300000000000011</v>
      </c>
      <c r="AF9" s="6">
        <f>SUM('1.15 Wine consumption (vol)'!AF9,'1.23 Beer consumption (vol)'!AF9,'1.31 Spirits consumption (vol)'!AF9)</f>
        <v>23.2</v>
      </c>
      <c r="AG9" s="6">
        <f>SUM('1.15 Wine consumption (vol)'!AG9,'1.23 Beer consumption (vol)'!AG9,'1.31 Spirits consumption (vol)'!AG9)</f>
        <v>43.3</v>
      </c>
      <c r="AH9" s="6">
        <f>SUM('1.15 Wine consumption (vol)'!AH9,'1.23 Beer consumption (vol)'!AH9,'1.31 Spirits consumption (vol)'!AH9)</f>
        <v>7.1</v>
      </c>
      <c r="AI9" s="6">
        <f>SUM('1.15 Wine consumption (vol)'!AI9,'1.23 Beer consumption (vol)'!AI9,'1.31 Spirits consumption (vol)'!AI9)</f>
        <v>323.2</v>
      </c>
      <c r="AJ9" s="6">
        <f>SUM('1.15 Wine consumption (vol)'!AJ9,'1.23 Beer consumption (vol)'!AJ9,'1.31 Spirits consumption (vol)'!AJ9)</f>
        <v>156</v>
      </c>
      <c r="AK9" s="6">
        <f>SUM('1.15 Wine consumption (vol)'!AK9,'1.23 Beer consumption (vol)'!AK9,'1.31 Spirits consumption (vol)'!AK9)</f>
        <v>1512.5</v>
      </c>
      <c r="AL9" s="6">
        <f>SUM('1.15 Wine consumption (vol)'!AL9,'1.23 Beer consumption (vol)'!AL9,'1.31 Spirits consumption (vol)'!AL9)</f>
        <v>44.7</v>
      </c>
      <c r="AM9" s="6">
        <f>SUM('1.15 Wine consumption (vol)'!AM9,'1.23 Beer consumption (vol)'!AM9,'1.31 Spirits consumption (vol)'!AM9)</f>
        <v>46.3</v>
      </c>
      <c r="AN9" s="6">
        <f>SUM('1.15 Wine consumption (vol)'!AN9,'1.23 Beer consumption (vol)'!AN9,'1.31 Spirits consumption (vol)'!AN9)</f>
        <v>20.399999999999999</v>
      </c>
      <c r="AO9" s="6">
        <f>SUM('1.15 Wine consumption (vol)'!AO9,'1.23 Beer consumption (vol)'!AO9,'1.31 Spirits consumption (vol)'!AO9)</f>
        <v>351.2</v>
      </c>
      <c r="AP9" s="6">
        <f>SUM('1.15 Wine consumption (vol)'!AP9,'1.23 Beer consumption (vol)'!AP9,'1.31 Spirits consumption (vol)'!AP9)</f>
        <v>2470.6999999999998</v>
      </c>
      <c r="AQ9" s="6">
        <f>SUM('1.15 Wine consumption (vol)'!AQ9,'1.23 Beer consumption (vol)'!AQ9,'1.31 Spirits consumption (vol)'!AQ9)</f>
        <v>252.20000000000002</v>
      </c>
      <c r="AR9" s="6">
        <f>SUM('1.15 Wine consumption (vol)'!AR9,'1.23 Beer consumption (vol)'!AR9,'1.31 Spirits consumption (vol)'!AR9)</f>
        <v>18.899999999999999</v>
      </c>
      <c r="AS9" s="6">
        <f>SUM('1.15 Wine consumption (vol)'!AS9,'1.23 Beer consumption (vol)'!AS9,'1.31 Spirits consumption (vol)'!AS9)</f>
        <v>1116.0999999999999</v>
      </c>
      <c r="AT9" s="6">
        <f>SUM('1.15 Wine consumption (vol)'!AT9,'1.23 Beer consumption (vol)'!AT9,'1.31 Spirits consumption (vol)'!AT9)</f>
        <v>79.899999999999991</v>
      </c>
      <c r="AU9" s="6">
        <f>SUM('1.15 Wine consumption (vol)'!AU9,'1.23 Beer consumption (vol)'!AU9,'1.31 Spirits consumption (vol)'!AU9)</f>
        <v>130.30000000000001</v>
      </c>
      <c r="AV9" s="6">
        <f>SUM('1.15 Wine consumption (vol)'!AV9,'1.23 Beer consumption (vol)'!AV9,'1.31 Spirits consumption (vol)'!AV9)</f>
        <v>13.399999999999999</v>
      </c>
      <c r="AW9" s="6">
        <f>SUM('1.15 Wine consumption (vol)'!AW9,'1.23 Beer consumption (vol)'!AW9,'1.31 Spirits consumption (vol)'!AW9)</f>
        <v>34.6</v>
      </c>
      <c r="AX9" s="6">
        <f>SUM('1.15 Wine consumption (vol)'!AX9,'1.23 Beer consumption (vol)'!AX9,'1.31 Spirits consumption (vol)'!AX9)</f>
        <v>32.5</v>
      </c>
      <c r="AY9" s="6">
        <f>SUM('1.15 Wine consumption (vol)'!AY9,'1.23 Beer consumption (vol)'!AY9,'1.31 Spirits consumption (vol)'!AY9)</f>
        <v>17.099999999999998</v>
      </c>
      <c r="AZ9" s="6">
        <f>SUM('1.15 Wine consumption (vol)'!AZ9,'1.23 Beer consumption (vol)'!AZ9,'1.31 Spirits consumption (vol)'!AZ9)</f>
        <v>412.09999999999997</v>
      </c>
      <c r="BA9" s="6">
        <f>SUM('1.15 Wine consumption (vol)'!BA9,'1.23 Beer consumption (vol)'!BA9,'1.31 Spirits consumption (vol)'!BA9)</f>
        <v>54.399999999999991</v>
      </c>
      <c r="BB9" s="6">
        <f>SUM('1.15 Wine consumption (vol)'!BB9,'1.23 Beer consumption (vol)'!BB9,'1.31 Spirits consumption (vol)'!BB9)</f>
        <v>17.399999999999999</v>
      </c>
      <c r="BC9" s="6">
        <f>SUM('1.15 Wine consumption (vol)'!BC9,'1.23 Beer consumption (vol)'!BC9,'1.31 Spirits consumption (vol)'!BC9)</f>
        <v>173.9</v>
      </c>
      <c r="BD9" s="6">
        <f>SUM('1.15 Wine consumption (vol)'!BD9,'1.23 Beer consumption (vol)'!BD9,'1.31 Spirits consumption (vol)'!BD9)</f>
        <v>760.19999999999993</v>
      </c>
      <c r="BE9" s="6">
        <f>SUM('1.15 Wine consumption (vol)'!BE9,'1.23 Beer consumption (vol)'!BE9,'1.31 Spirits consumption (vol)'!BE9)</f>
        <v>9.8000000000000007</v>
      </c>
      <c r="BF9" s="6">
        <f>SUM('1.15 Wine consumption (vol)'!BF9,'1.23 Beer consumption (vol)'!BF9,'1.31 Spirits consumption (vol)'!BF9)</f>
        <v>21.7</v>
      </c>
      <c r="BG9" s="6">
        <f>SUM('1.15 Wine consumption (vol)'!BG9,'1.23 Beer consumption (vol)'!BG9,'1.31 Spirits consumption (vol)'!BG9)</f>
        <v>5.0999999999999996</v>
      </c>
      <c r="BH9" s="6">
        <f>SUM('1.15 Wine consumption (vol)'!BH9,'1.23 Beer consumption (vol)'!BH9,'1.31 Spirits consumption (vol)'!BH9)</f>
        <v>0</v>
      </c>
      <c r="BI9" s="6">
        <f>SUM('1.15 Wine consumption (vol)'!BI9,'1.23 Beer consumption (vol)'!BI9,'1.31 Spirits consumption (vol)'!BI9)</f>
        <v>10.1</v>
      </c>
      <c r="BJ9" s="6">
        <f>SUM('1.15 Wine consumption (vol)'!BJ9,'1.23 Beer consumption (vol)'!BJ9,'1.31 Spirits consumption (vol)'!BJ9)</f>
        <v>28.2</v>
      </c>
      <c r="BK9" s="6">
        <f>SUM('1.15 Wine consumption (vol)'!BK9,'1.23 Beer consumption (vol)'!BK9,'1.31 Spirits consumption (vol)'!BK9)</f>
        <v>13.899999999999999</v>
      </c>
      <c r="BL9" s="6">
        <f>SUM('1.15 Wine consumption (vol)'!BL9,'1.23 Beer consumption (vol)'!BL9,'1.31 Spirits consumption (vol)'!BL9)</f>
        <v>55.8</v>
      </c>
      <c r="BM9" s="6">
        <f>SUM('1.15 Wine consumption (vol)'!BM9,'1.23 Beer consumption (vol)'!BM9,'1.31 Spirits consumption (vol)'!BM9)</f>
        <v>0</v>
      </c>
      <c r="BN9" s="6">
        <f>SUM('1.15 Wine consumption (vol)'!BN9,'1.23 Beer consumption (vol)'!BN9,'1.31 Spirits consumption (vol)'!BN9)</f>
        <v>249</v>
      </c>
      <c r="BO9" s="6">
        <f>SUM('1.15 Wine consumption (vol)'!BO9,'1.23 Beer consumption (vol)'!BO9,'1.31 Spirits consumption (vol)'!BO9)</f>
        <v>9.5</v>
      </c>
      <c r="BP9" s="6">
        <f>SUM('1.15 Wine consumption (vol)'!BP9,'1.23 Beer consumption (vol)'!BP9,'1.31 Spirits consumption (vol)'!BP9)</f>
        <v>8.6000000000000014</v>
      </c>
      <c r="BQ9" s="6">
        <f>SUM('1.15 Wine consumption (vol)'!BQ9,'1.23 Beer consumption (vol)'!BQ9,'1.31 Spirits consumption (vol)'!BQ9)</f>
        <v>2404.1999999999998</v>
      </c>
      <c r="BR9" s="6">
        <f>SUM('1.15 Wine consumption (vol)'!BR9,'1.23 Beer consumption (vol)'!BR9,'1.31 Spirits consumption (vol)'!BR9)</f>
        <v>225.8</v>
      </c>
      <c r="BS9" s="6">
        <f>SUM('1.15 Wine consumption (vol)'!BS9,'1.23 Beer consumption (vol)'!BS9,'1.31 Spirits consumption (vol)'!BS9)</f>
        <v>2178.6000000000004</v>
      </c>
      <c r="BT9" s="6">
        <f>SUM('1.15 Wine consumption (vol)'!BT9,'1.23 Beer consumption (vol)'!BT9,'1.31 Spirits consumption (vol)'!BT9)</f>
        <v>3909.0999999999995</v>
      </c>
      <c r="BU9" s="6">
        <f>SUM('1.15 Wine consumption (vol)'!BU9,'1.23 Beer consumption (vol)'!BU9,'1.31 Spirits consumption (vol)'!BU9)</f>
        <v>91.399999999999991</v>
      </c>
      <c r="BV9" s="6">
        <f>SUM('1.15 Wine consumption (vol)'!BV9,'1.23 Beer consumption (vol)'!BV9,'1.31 Spirits consumption (vol)'!BV9)</f>
        <v>99.6</v>
      </c>
      <c r="BW9" s="6">
        <f>SUM('1.15 Wine consumption (vol)'!BW9,'1.23 Beer consumption (vol)'!BW9,'1.31 Spirits consumption (vol)'!BW9)</f>
        <v>51.4</v>
      </c>
      <c r="BX9" s="6">
        <f>SUM('1.15 Wine consumption (vol)'!BX9,'1.23 Beer consumption (vol)'!BX9,'1.31 Spirits consumption (vol)'!BX9)</f>
        <v>46.3</v>
      </c>
      <c r="BY9" s="6">
        <f>SUM('1.15 Wine consumption (vol)'!BY9,'1.23 Beer consumption (vol)'!BY9,'1.31 Spirits consumption (vol)'!BY9)</f>
        <v>569.6</v>
      </c>
      <c r="BZ9" s="6">
        <f>SUM('1.15 Wine consumption (vol)'!BZ9,'1.23 Beer consumption (vol)'!BZ9,'1.31 Spirits consumption (vol)'!BZ9)</f>
        <v>942.40000000000009</v>
      </c>
      <c r="CA9" s="6">
        <f>SUM('1.15 Wine consumption (vol)'!CA9,'1.23 Beer consumption (vol)'!CA9,'1.31 Spirits consumption (vol)'!CA9)</f>
        <v>88</v>
      </c>
      <c r="CB9" s="6">
        <f>SUM('1.15 Wine consumption (vol)'!CB9,'1.23 Beer consumption (vol)'!CB9,'1.31 Spirits consumption (vol)'!CB9)</f>
        <v>46.2</v>
      </c>
      <c r="CC9" s="6">
        <f>SUM('1.15 Wine consumption (vol)'!CC9,'1.23 Beer consumption (vol)'!CC9,'1.31 Spirits consumption (vol)'!CC9)</f>
        <v>502.59999999999997</v>
      </c>
      <c r="CD9" s="6">
        <f>SUM('1.15 Wine consumption (vol)'!CD9,'1.23 Beer consumption (vol)'!CD9,'1.31 Spirits consumption (vol)'!CD9)</f>
        <v>131.4</v>
      </c>
      <c r="CE9" s="6">
        <f>SUM('1.15 Wine consumption (vol)'!CE9,'1.23 Beer consumption (vol)'!CE9,'1.31 Spirits consumption (vol)'!CE9)</f>
        <v>26.4</v>
      </c>
      <c r="CF9" s="6">
        <f>SUM('1.15 Wine consumption (vol)'!CF9,'1.23 Beer consumption (vol)'!CF9,'1.31 Spirits consumption (vol)'!CF9)</f>
        <v>104</v>
      </c>
      <c r="CG9" s="6">
        <f>SUM('1.15 Wine consumption (vol)'!CG9,'1.23 Beer consumption (vol)'!CG9,'1.31 Spirits consumption (vol)'!CG9)</f>
        <v>423.2</v>
      </c>
      <c r="CH9" s="6">
        <f>SUM('1.15 Wine consumption (vol)'!CH9,'1.23 Beer consumption (vol)'!CH9,'1.31 Spirits consumption (vol)'!CH9)</f>
        <v>56.1</v>
      </c>
      <c r="CI9" s="6">
        <f>SUM('1.15 Wine consumption (vol)'!CI9,'1.23 Beer consumption (vol)'!CI9,'1.31 Spirits consumption (vol)'!CI9)</f>
        <v>65.8</v>
      </c>
      <c r="CJ9" s="6">
        <f>SUM('1.15 Wine consumption (vol)'!CJ9,'1.23 Beer consumption (vol)'!CJ9,'1.31 Spirits consumption (vol)'!CJ9)</f>
        <v>74.5</v>
      </c>
      <c r="CK9" s="6">
        <f>SUM('1.15 Wine consumption (vol)'!CK9,'1.23 Beer consumption (vol)'!CK9,'1.31 Spirits consumption (vol)'!CK9)</f>
        <v>575.9</v>
      </c>
      <c r="CL9" s="6">
        <f>SUM('1.15 Wine consumption (vol)'!CL9,'1.23 Beer consumption (vol)'!CL9,'1.31 Spirits consumption (vol)'!CL9)</f>
        <v>14.300000000000162</v>
      </c>
      <c r="CM9" s="6">
        <f>SUM('1.15 Wine consumption (vol)'!CM9,'1.23 Beer consumption (vol)'!CM9,'1.31 Spirits consumption (vol)'!CM9)</f>
        <v>29.299999999999891</v>
      </c>
      <c r="CN9" s="6">
        <f>SUM('1.15 Wine consumption (vol)'!CN9,'1.23 Beer consumption (vol)'!CN9,'1.31 Spirits consumption (vol)'!CN9)</f>
        <v>117.90000000000009</v>
      </c>
      <c r="CO9" s="6">
        <f>SUM('1.15 Wine consumption (vol)'!CO9,'1.23 Beer consumption (vol)'!CO9,'1.31 Spirits consumption (vol)'!CO9)</f>
        <v>348.5</v>
      </c>
      <c r="CP9" s="6">
        <f>SUM('1.15 Wine consumption (vol)'!CP9,'1.23 Beer consumption (vol)'!CP9,'1.31 Spirits consumption (vol)'!CP9)</f>
        <v>116.60000000000045</v>
      </c>
    </row>
    <row r="10" spans="1:94" x14ac:dyDescent="0.25">
      <c r="A10" s="1" t="s">
        <v>31</v>
      </c>
      <c r="B10" s="6">
        <f>SUM('1.15 Wine consumption (vol)'!B10,'1.23 Beer consumption (vol)'!B10,'1.31 Spirits consumption (vol)'!B10)</f>
        <v>20066.900000000001</v>
      </c>
      <c r="C10" s="6">
        <f>SUM('1.15 Wine consumption (vol)'!C10,'1.23 Beer consumption (vol)'!C10,'1.31 Spirits consumption (vol)'!C10)</f>
        <v>7246.3</v>
      </c>
      <c r="D10" s="6">
        <f>SUM('1.15 Wine consumption (vol)'!D10,'1.23 Beer consumption (vol)'!D10,'1.31 Spirits consumption (vol)'!D10)</f>
        <v>8.1999999999999993</v>
      </c>
      <c r="E10" s="6">
        <f>SUM('1.15 Wine consumption (vol)'!E10,'1.23 Beer consumption (vol)'!E10,'1.31 Spirits consumption (vol)'!E10)</f>
        <v>3959</v>
      </c>
      <c r="F10" s="6">
        <f>SUM('1.15 Wine consumption (vol)'!F10,'1.23 Beer consumption (vol)'!F10,'1.31 Spirits consumption (vol)'!F10)</f>
        <v>10.799999999999999</v>
      </c>
      <c r="G10" s="6">
        <f>SUM('1.15 Wine consumption (vol)'!G10,'1.23 Beer consumption (vol)'!G10,'1.31 Spirits consumption (vol)'!G10)</f>
        <v>712</v>
      </c>
      <c r="H10" s="6">
        <f>SUM('1.15 Wine consumption (vol)'!H10,'1.23 Beer consumption (vol)'!H10,'1.31 Spirits consumption (vol)'!H10)</f>
        <v>11.8</v>
      </c>
      <c r="I10" s="6">
        <f>SUM('1.15 Wine consumption (vol)'!I10,'1.23 Beer consumption (vol)'!I10,'1.31 Spirits consumption (vol)'!I10)</f>
        <v>889</v>
      </c>
      <c r="J10" s="6">
        <f>SUM('1.15 Wine consumption (vol)'!J10,'1.23 Beer consumption (vol)'!J10,'1.31 Spirits consumption (vol)'!J10)</f>
        <v>48.7</v>
      </c>
      <c r="K10" s="6">
        <f>SUM('1.15 Wine consumption (vol)'!K10,'1.23 Beer consumption (vol)'!K10,'1.31 Spirits consumption (vol)'!K10)</f>
        <v>12.700000000000001</v>
      </c>
      <c r="L10" s="6">
        <f>SUM('1.15 Wine consumption (vol)'!L10,'1.23 Beer consumption (vol)'!L10,'1.31 Spirits consumption (vol)'!L10)</f>
        <v>3.3</v>
      </c>
      <c r="M10" s="6">
        <f>SUM('1.15 Wine consumption (vol)'!M10,'1.23 Beer consumption (vol)'!M10,'1.31 Spirits consumption (vol)'!M10)</f>
        <v>299</v>
      </c>
      <c r="N10" s="6">
        <f>SUM('1.15 Wine consumption (vol)'!N10,'1.23 Beer consumption (vol)'!N10,'1.31 Spirits consumption (vol)'!N10)</f>
        <v>6.6000000000000005</v>
      </c>
      <c r="O10" s="6">
        <f>SUM('1.15 Wine consumption (vol)'!O10,'1.23 Beer consumption (vol)'!O10,'1.31 Spirits consumption (vol)'!O10)</f>
        <v>639.90000000000009</v>
      </c>
      <c r="P10" s="6">
        <f>SUM('1.15 Wine consumption (vol)'!P10,'1.23 Beer consumption (vol)'!P10,'1.31 Spirits consumption (vol)'!P10)</f>
        <v>51.1</v>
      </c>
      <c r="Q10" s="6">
        <f>SUM('1.15 Wine consumption (vol)'!Q10,'1.23 Beer consumption (vol)'!Q10,'1.31 Spirits consumption (vol)'!Q10)</f>
        <v>338.1</v>
      </c>
      <c r="R10" s="6">
        <f>SUM('1.15 Wine consumption (vol)'!R10,'1.23 Beer consumption (vol)'!R10,'1.31 Spirits consumption (vol)'!R10)</f>
        <v>37.200000000000003</v>
      </c>
      <c r="S10" s="6">
        <f>SUM('1.15 Wine consumption (vol)'!S10,'1.23 Beer consumption (vol)'!S10,'1.31 Spirits consumption (vol)'!S10)</f>
        <v>97.3</v>
      </c>
      <c r="T10" s="6">
        <f>SUM('1.15 Wine consumption (vol)'!T10,'1.23 Beer consumption (vol)'!T10,'1.31 Spirits consumption (vol)'!T10)</f>
        <v>216.60000000000002</v>
      </c>
      <c r="U10" s="6">
        <f>SUM('1.15 Wine consumption (vol)'!U10,'1.23 Beer consumption (vol)'!U10,'1.31 Spirits consumption (vol)'!U10)</f>
        <v>184.70000000000002</v>
      </c>
      <c r="V10" s="6">
        <f>SUM('1.15 Wine consumption (vol)'!V10,'1.23 Beer consumption (vol)'!V10,'1.31 Spirits consumption (vol)'!V10)</f>
        <v>32</v>
      </c>
      <c r="W10" s="6">
        <f>SUM('1.15 Wine consumption (vol)'!W10,'1.23 Beer consumption (vol)'!W10,'1.31 Spirits consumption (vol)'!W10)</f>
        <v>3029.2</v>
      </c>
      <c r="X10" s="6">
        <f>SUM('1.15 Wine consumption (vol)'!X10,'1.23 Beer consumption (vol)'!X10,'1.31 Spirits consumption (vol)'!X10)</f>
        <v>117.2</v>
      </c>
      <c r="Y10" s="6">
        <f>SUM('1.15 Wine consumption (vol)'!Y10,'1.23 Beer consumption (vol)'!Y10,'1.31 Spirits consumption (vol)'!Y10)</f>
        <v>16.399999999999999</v>
      </c>
      <c r="Z10" s="6">
        <f>SUM('1.15 Wine consumption (vol)'!Z10,'1.23 Beer consumption (vol)'!Z10,'1.31 Spirits consumption (vol)'!Z10)</f>
        <v>53.1</v>
      </c>
      <c r="AA10" s="6">
        <f>SUM('1.15 Wine consumption (vol)'!AA10,'1.23 Beer consumption (vol)'!AA10,'1.31 Spirits consumption (vol)'!AA10)</f>
        <v>34.9</v>
      </c>
      <c r="AB10" s="6">
        <f>SUM('1.15 Wine consumption (vol)'!AB10,'1.23 Beer consumption (vol)'!AB10,'1.31 Spirits consumption (vol)'!AB10)</f>
        <v>131.30000000000001</v>
      </c>
      <c r="AC10" s="6">
        <f>SUM('1.15 Wine consumption (vol)'!AC10,'1.23 Beer consumption (vol)'!AC10,'1.31 Spirits consumption (vol)'!AC10)</f>
        <v>17</v>
      </c>
      <c r="AD10" s="6">
        <f>SUM('1.15 Wine consumption (vol)'!AD10,'1.23 Beer consumption (vol)'!AD10,'1.31 Spirits consumption (vol)'!AD10)</f>
        <v>12.3</v>
      </c>
      <c r="AE10" s="6">
        <f>SUM('1.15 Wine consumption (vol)'!AE10,'1.23 Beer consumption (vol)'!AE10,'1.31 Spirits consumption (vol)'!AE10)</f>
        <v>87.5</v>
      </c>
      <c r="AF10" s="6">
        <f>SUM('1.15 Wine consumption (vol)'!AF10,'1.23 Beer consumption (vol)'!AF10,'1.31 Spirits consumption (vol)'!AF10)</f>
        <v>22.4</v>
      </c>
      <c r="AG10" s="6">
        <f>SUM('1.15 Wine consumption (vol)'!AG10,'1.23 Beer consumption (vol)'!AG10,'1.31 Spirits consumption (vol)'!AG10)</f>
        <v>39.4</v>
      </c>
      <c r="AH10" s="6">
        <f>SUM('1.15 Wine consumption (vol)'!AH10,'1.23 Beer consumption (vol)'!AH10,'1.31 Spirits consumption (vol)'!AH10)</f>
        <v>7.4</v>
      </c>
      <c r="AI10" s="6">
        <f>SUM('1.15 Wine consumption (vol)'!AI10,'1.23 Beer consumption (vol)'!AI10,'1.31 Spirits consumption (vol)'!AI10)</f>
        <v>342.29999999999995</v>
      </c>
      <c r="AJ10" s="6">
        <f>SUM('1.15 Wine consumption (vol)'!AJ10,'1.23 Beer consumption (vol)'!AJ10,'1.31 Spirits consumption (vol)'!AJ10)</f>
        <v>153</v>
      </c>
      <c r="AK10" s="6">
        <f>SUM('1.15 Wine consumption (vol)'!AK10,'1.23 Beer consumption (vol)'!AK10,'1.31 Spirits consumption (vol)'!AK10)</f>
        <v>1480.5</v>
      </c>
      <c r="AL10" s="6">
        <f>SUM('1.15 Wine consumption (vol)'!AL10,'1.23 Beer consumption (vol)'!AL10,'1.31 Spirits consumption (vol)'!AL10)</f>
        <v>44.6</v>
      </c>
      <c r="AM10" s="6">
        <f>SUM('1.15 Wine consumption (vol)'!AM10,'1.23 Beer consumption (vol)'!AM10,'1.31 Spirits consumption (vol)'!AM10)</f>
        <v>46.400000000000006</v>
      </c>
      <c r="AN10" s="6">
        <f>SUM('1.15 Wine consumption (vol)'!AN10,'1.23 Beer consumption (vol)'!AN10,'1.31 Spirits consumption (vol)'!AN10)</f>
        <v>20.3</v>
      </c>
      <c r="AO10" s="6">
        <f>SUM('1.15 Wine consumption (vol)'!AO10,'1.23 Beer consumption (vol)'!AO10,'1.31 Spirits consumption (vol)'!AO10)</f>
        <v>373.1</v>
      </c>
      <c r="AP10" s="6">
        <f>SUM('1.15 Wine consumption (vol)'!AP10,'1.23 Beer consumption (vol)'!AP10,'1.31 Spirits consumption (vol)'!AP10)</f>
        <v>2475.8999999999996</v>
      </c>
      <c r="AQ10" s="6">
        <f>SUM('1.15 Wine consumption (vol)'!AQ10,'1.23 Beer consumption (vol)'!AQ10,'1.31 Spirits consumption (vol)'!AQ10)</f>
        <v>254.2</v>
      </c>
      <c r="AR10" s="6">
        <f>SUM('1.15 Wine consumption (vol)'!AR10,'1.23 Beer consumption (vol)'!AR10,'1.31 Spirits consumption (vol)'!AR10)</f>
        <v>19.399999999999999</v>
      </c>
      <c r="AS10" s="6">
        <f>SUM('1.15 Wine consumption (vol)'!AS10,'1.23 Beer consumption (vol)'!AS10,'1.31 Spirits consumption (vol)'!AS10)</f>
        <v>1108.5</v>
      </c>
      <c r="AT10" s="6">
        <f>SUM('1.15 Wine consumption (vol)'!AT10,'1.23 Beer consumption (vol)'!AT10,'1.31 Spirits consumption (vol)'!AT10)</f>
        <v>81.3</v>
      </c>
      <c r="AU10" s="6">
        <f>SUM('1.15 Wine consumption (vol)'!AU10,'1.23 Beer consumption (vol)'!AU10,'1.31 Spirits consumption (vol)'!AU10)</f>
        <v>126</v>
      </c>
      <c r="AV10" s="6">
        <f>SUM('1.15 Wine consumption (vol)'!AV10,'1.23 Beer consumption (vol)'!AV10,'1.31 Spirits consumption (vol)'!AV10)</f>
        <v>13.899999999999999</v>
      </c>
      <c r="AW10" s="6">
        <f>SUM('1.15 Wine consumption (vol)'!AW10,'1.23 Beer consumption (vol)'!AW10,'1.31 Spirits consumption (vol)'!AW10)</f>
        <v>36.200000000000003</v>
      </c>
      <c r="AX10" s="6">
        <f>SUM('1.15 Wine consumption (vol)'!AX10,'1.23 Beer consumption (vol)'!AX10,'1.31 Spirits consumption (vol)'!AX10)</f>
        <v>34.700000000000003</v>
      </c>
      <c r="AY10" s="6">
        <f>SUM('1.15 Wine consumption (vol)'!AY10,'1.23 Beer consumption (vol)'!AY10,'1.31 Spirits consumption (vol)'!AY10)</f>
        <v>17.100000000000001</v>
      </c>
      <c r="AZ10" s="6">
        <f>SUM('1.15 Wine consumption (vol)'!AZ10,'1.23 Beer consumption (vol)'!AZ10,'1.31 Spirits consumption (vol)'!AZ10)</f>
        <v>415.8</v>
      </c>
      <c r="BA10" s="6">
        <f>SUM('1.15 Wine consumption (vol)'!BA10,'1.23 Beer consumption (vol)'!BA10,'1.31 Spirits consumption (vol)'!BA10)</f>
        <v>61.8</v>
      </c>
      <c r="BB10" s="6">
        <f>SUM('1.15 Wine consumption (vol)'!BB10,'1.23 Beer consumption (vol)'!BB10,'1.31 Spirits consumption (vol)'!BB10)</f>
        <v>17.600000000000001</v>
      </c>
      <c r="BC10" s="6">
        <f>SUM('1.15 Wine consumption (vol)'!BC10,'1.23 Beer consumption (vol)'!BC10,'1.31 Spirits consumption (vol)'!BC10)</f>
        <v>167.1</v>
      </c>
      <c r="BD10" s="6">
        <f>SUM('1.15 Wine consumption (vol)'!BD10,'1.23 Beer consumption (vol)'!BD10,'1.31 Spirits consumption (vol)'!BD10)</f>
        <v>796.80000000000007</v>
      </c>
      <c r="BE10" s="6">
        <f>SUM('1.15 Wine consumption (vol)'!BE10,'1.23 Beer consumption (vol)'!BE10,'1.31 Spirits consumption (vol)'!BE10)</f>
        <v>10.200000000000001</v>
      </c>
      <c r="BF10" s="6">
        <f>SUM('1.15 Wine consumption (vol)'!BF10,'1.23 Beer consumption (vol)'!BF10,'1.31 Spirits consumption (vol)'!BF10)</f>
        <v>23.6</v>
      </c>
      <c r="BG10" s="6">
        <f>SUM('1.15 Wine consumption (vol)'!BG10,'1.23 Beer consumption (vol)'!BG10,'1.31 Spirits consumption (vol)'!BG10)</f>
        <v>5.6</v>
      </c>
      <c r="BH10" s="6">
        <f>SUM('1.15 Wine consumption (vol)'!BH10,'1.23 Beer consumption (vol)'!BH10,'1.31 Spirits consumption (vol)'!BH10)</f>
        <v>0</v>
      </c>
      <c r="BI10" s="6">
        <f>SUM('1.15 Wine consumption (vol)'!BI10,'1.23 Beer consumption (vol)'!BI10,'1.31 Spirits consumption (vol)'!BI10)</f>
        <v>10.600000000000001</v>
      </c>
      <c r="BJ10" s="6">
        <f>SUM('1.15 Wine consumption (vol)'!BJ10,'1.23 Beer consumption (vol)'!BJ10,'1.31 Spirits consumption (vol)'!BJ10)</f>
        <v>29.4</v>
      </c>
      <c r="BK10" s="6">
        <f>SUM('1.15 Wine consumption (vol)'!BK10,'1.23 Beer consumption (vol)'!BK10,'1.31 Spirits consumption (vol)'!BK10)</f>
        <v>14.5</v>
      </c>
      <c r="BL10" s="6">
        <f>SUM('1.15 Wine consumption (vol)'!BL10,'1.23 Beer consumption (vol)'!BL10,'1.31 Spirits consumption (vol)'!BL10)</f>
        <v>61.5</v>
      </c>
      <c r="BM10" s="6">
        <f>SUM('1.15 Wine consumption (vol)'!BM10,'1.23 Beer consumption (vol)'!BM10,'1.31 Spirits consumption (vol)'!BM10)</f>
        <v>0</v>
      </c>
      <c r="BN10" s="6">
        <f>SUM('1.15 Wine consumption (vol)'!BN10,'1.23 Beer consumption (vol)'!BN10,'1.31 Spirits consumption (vol)'!BN10)</f>
        <v>251.60000000000002</v>
      </c>
      <c r="BO10" s="6">
        <f>SUM('1.15 Wine consumption (vol)'!BO10,'1.23 Beer consumption (vol)'!BO10,'1.31 Spirits consumption (vol)'!BO10)</f>
        <v>10.8</v>
      </c>
      <c r="BP10" s="6">
        <f>SUM('1.15 Wine consumption (vol)'!BP10,'1.23 Beer consumption (vol)'!BP10,'1.31 Spirits consumption (vol)'!BP10)</f>
        <v>9.5</v>
      </c>
      <c r="BQ10" s="6">
        <f>SUM('1.15 Wine consumption (vol)'!BQ10,'1.23 Beer consumption (vol)'!BQ10,'1.31 Spirits consumption (vol)'!BQ10)</f>
        <v>2447.4</v>
      </c>
      <c r="BR10" s="6">
        <f>SUM('1.15 Wine consumption (vol)'!BR10,'1.23 Beer consumption (vol)'!BR10,'1.31 Spirits consumption (vol)'!BR10)</f>
        <v>233.2</v>
      </c>
      <c r="BS10" s="6">
        <f>SUM('1.15 Wine consumption (vol)'!BS10,'1.23 Beer consumption (vol)'!BS10,'1.31 Spirits consumption (vol)'!BS10)</f>
        <v>2214.1999999999998</v>
      </c>
      <c r="BT10" s="6">
        <f>SUM('1.15 Wine consumption (vol)'!BT10,'1.23 Beer consumption (vol)'!BT10,'1.31 Spirits consumption (vol)'!BT10)</f>
        <v>3854.8</v>
      </c>
      <c r="BU10" s="6">
        <f>SUM('1.15 Wine consumption (vol)'!BU10,'1.23 Beer consumption (vol)'!BU10,'1.31 Spirits consumption (vol)'!BU10)</f>
        <v>91.8</v>
      </c>
      <c r="BV10" s="6">
        <f>SUM('1.15 Wine consumption (vol)'!BV10,'1.23 Beer consumption (vol)'!BV10,'1.31 Spirits consumption (vol)'!BV10)</f>
        <v>100.6</v>
      </c>
      <c r="BW10" s="6">
        <f>SUM('1.15 Wine consumption (vol)'!BW10,'1.23 Beer consumption (vol)'!BW10,'1.31 Spirits consumption (vol)'!BW10)</f>
        <v>50.8</v>
      </c>
      <c r="BX10" s="6">
        <f>SUM('1.15 Wine consumption (vol)'!BX10,'1.23 Beer consumption (vol)'!BX10,'1.31 Spirits consumption (vol)'!BX10)</f>
        <v>45.1</v>
      </c>
      <c r="BY10" s="6">
        <f>SUM('1.15 Wine consumption (vol)'!BY10,'1.23 Beer consumption (vol)'!BY10,'1.31 Spirits consumption (vol)'!BY10)</f>
        <v>562.20000000000005</v>
      </c>
      <c r="BZ10" s="6">
        <f>SUM('1.15 Wine consumption (vol)'!BZ10,'1.23 Beer consumption (vol)'!BZ10,'1.31 Spirits consumption (vol)'!BZ10)</f>
        <v>933.40000000000009</v>
      </c>
      <c r="CA10" s="6">
        <f>SUM('1.15 Wine consumption (vol)'!CA10,'1.23 Beer consumption (vol)'!CA10,'1.31 Spirits consumption (vol)'!CA10)</f>
        <v>88.699999999999989</v>
      </c>
      <c r="CB10" s="6">
        <f>SUM('1.15 Wine consumption (vol)'!CB10,'1.23 Beer consumption (vol)'!CB10,'1.31 Spirits consumption (vol)'!CB10)</f>
        <v>44.7</v>
      </c>
      <c r="CC10" s="6">
        <f>SUM('1.15 Wine consumption (vol)'!CC10,'1.23 Beer consumption (vol)'!CC10,'1.31 Spirits consumption (vol)'!CC10)</f>
        <v>490.9</v>
      </c>
      <c r="CD10" s="6">
        <f>SUM('1.15 Wine consumption (vol)'!CD10,'1.23 Beer consumption (vol)'!CD10,'1.31 Spirits consumption (vol)'!CD10)</f>
        <v>133.29999999999998</v>
      </c>
      <c r="CE10" s="6">
        <f>SUM('1.15 Wine consumption (vol)'!CE10,'1.23 Beer consumption (vol)'!CE10,'1.31 Spirits consumption (vol)'!CE10)</f>
        <v>27.4</v>
      </c>
      <c r="CF10" s="6">
        <f>SUM('1.15 Wine consumption (vol)'!CF10,'1.23 Beer consumption (vol)'!CF10,'1.31 Spirits consumption (vol)'!CF10)</f>
        <v>103.5</v>
      </c>
      <c r="CG10" s="6">
        <f>SUM('1.15 Wine consumption (vol)'!CG10,'1.23 Beer consumption (vol)'!CG10,'1.31 Spirits consumption (vol)'!CG10)</f>
        <v>403.99999999999994</v>
      </c>
      <c r="CH10" s="6">
        <f>SUM('1.15 Wine consumption (vol)'!CH10,'1.23 Beer consumption (vol)'!CH10,'1.31 Spirits consumption (vol)'!CH10)</f>
        <v>56.4</v>
      </c>
      <c r="CI10" s="6">
        <f>SUM('1.15 Wine consumption (vol)'!CI10,'1.23 Beer consumption (vol)'!CI10,'1.31 Spirits consumption (vol)'!CI10)</f>
        <v>66.600000000000009</v>
      </c>
      <c r="CJ10" s="6">
        <f>SUM('1.15 Wine consumption (vol)'!CJ10,'1.23 Beer consumption (vol)'!CJ10,'1.31 Spirits consumption (vol)'!CJ10)</f>
        <v>76.8</v>
      </c>
      <c r="CK10" s="6">
        <f>SUM('1.15 Wine consumption (vol)'!CK10,'1.23 Beer consumption (vol)'!CK10,'1.31 Spirits consumption (vol)'!CK10)</f>
        <v>563.9</v>
      </c>
      <c r="CL10" s="6">
        <f>SUM('1.15 Wine consumption (vol)'!CL10,'1.23 Beer consumption (vol)'!CL10,'1.31 Spirits consumption (vol)'!CL10)</f>
        <v>14.699999999999864</v>
      </c>
      <c r="CM10" s="6">
        <f>SUM('1.15 Wine consumption (vol)'!CM10,'1.23 Beer consumption (vol)'!CM10,'1.31 Spirits consumption (vol)'!CM10)</f>
        <v>30.099999999999987</v>
      </c>
      <c r="CN10" s="6">
        <f>SUM('1.15 Wine consumption (vol)'!CN10,'1.23 Beer consumption (vol)'!CN10,'1.31 Spirits consumption (vol)'!CN10)</f>
        <v>122.30000000000004</v>
      </c>
      <c r="CO10" s="6">
        <f>SUM('1.15 Wine consumption (vol)'!CO10,'1.23 Beer consumption (vol)'!CO10,'1.31 Spirits consumption (vol)'!CO10)</f>
        <v>369.5</v>
      </c>
      <c r="CP10" s="6">
        <f>SUM('1.15 Wine consumption (vol)'!CP10,'1.23 Beer consumption (vol)'!CP10,'1.31 Spirits consumption (vol)'!CP10)</f>
        <v>124.89999999999992</v>
      </c>
    </row>
    <row r="11" spans="1:94" x14ac:dyDescent="0.25">
      <c r="A11" s="1" t="s">
        <v>32</v>
      </c>
      <c r="B11" s="6">
        <f>SUM('1.15 Wine consumption (vol)'!B11,'1.23 Beer consumption (vol)'!B11,'1.31 Spirits consumption (vol)'!B11)</f>
        <v>20183.100000000002</v>
      </c>
      <c r="C11" s="6">
        <f>SUM('1.15 Wine consumption (vol)'!C11,'1.23 Beer consumption (vol)'!C11,'1.31 Spirits consumption (vol)'!C11)</f>
        <v>7552.6</v>
      </c>
      <c r="D11" s="6">
        <f>SUM('1.15 Wine consumption (vol)'!D11,'1.23 Beer consumption (vol)'!D11,'1.31 Spirits consumption (vol)'!D11)</f>
        <v>7.6999999999999993</v>
      </c>
      <c r="E11" s="6">
        <f>SUM('1.15 Wine consumption (vol)'!E11,'1.23 Beer consumption (vol)'!E11,'1.31 Spirits consumption (vol)'!E11)</f>
        <v>4169.2000000000007</v>
      </c>
      <c r="F11" s="6">
        <f>SUM('1.15 Wine consumption (vol)'!F11,'1.23 Beer consumption (vol)'!F11,'1.31 Spirits consumption (vol)'!F11)</f>
        <v>10.7</v>
      </c>
      <c r="G11" s="6">
        <f>SUM('1.15 Wine consumption (vol)'!G11,'1.23 Beer consumption (vol)'!G11,'1.31 Spirits consumption (vol)'!G11)</f>
        <v>804.1</v>
      </c>
      <c r="H11" s="6">
        <f>SUM('1.15 Wine consumption (vol)'!H11,'1.23 Beer consumption (vol)'!H11,'1.31 Spirits consumption (vol)'!H11)</f>
        <v>11.7</v>
      </c>
      <c r="I11" s="6">
        <f>SUM('1.15 Wine consumption (vol)'!I11,'1.23 Beer consumption (vol)'!I11,'1.31 Spirits consumption (vol)'!I11)</f>
        <v>880.3</v>
      </c>
      <c r="J11" s="6">
        <f>SUM('1.15 Wine consumption (vol)'!J11,'1.23 Beer consumption (vol)'!J11,'1.31 Spirits consumption (vol)'!J11)</f>
        <v>42.4</v>
      </c>
      <c r="K11" s="6">
        <f>SUM('1.15 Wine consumption (vol)'!K11,'1.23 Beer consumption (vol)'!K11,'1.31 Spirits consumption (vol)'!K11)</f>
        <v>13.399999999999999</v>
      </c>
      <c r="L11" s="6">
        <f>SUM('1.15 Wine consumption (vol)'!L11,'1.23 Beer consumption (vol)'!L11,'1.31 Spirits consumption (vol)'!L11)</f>
        <v>3.5</v>
      </c>
      <c r="M11" s="6">
        <f>SUM('1.15 Wine consumption (vol)'!M11,'1.23 Beer consumption (vol)'!M11,'1.31 Spirits consumption (vol)'!M11)</f>
        <v>312.8</v>
      </c>
      <c r="N11" s="6">
        <f>SUM('1.15 Wine consumption (vol)'!N11,'1.23 Beer consumption (vol)'!N11,'1.31 Spirits consumption (vol)'!N11)</f>
        <v>7.1000000000000005</v>
      </c>
      <c r="O11" s="6">
        <f>SUM('1.15 Wine consumption (vol)'!O11,'1.23 Beer consumption (vol)'!O11,'1.31 Spirits consumption (vol)'!O11)</f>
        <v>608.6</v>
      </c>
      <c r="P11" s="6">
        <f>SUM('1.15 Wine consumption (vol)'!P11,'1.23 Beer consumption (vol)'!P11,'1.31 Spirits consumption (vol)'!P11)</f>
        <v>50.900000000000006</v>
      </c>
      <c r="Q11" s="6">
        <f>SUM('1.15 Wine consumption (vol)'!Q11,'1.23 Beer consumption (vol)'!Q11,'1.31 Spirits consumption (vol)'!Q11)</f>
        <v>348.1</v>
      </c>
      <c r="R11" s="6">
        <f>SUM('1.15 Wine consumption (vol)'!R11,'1.23 Beer consumption (vol)'!R11,'1.31 Spirits consumption (vol)'!R11)</f>
        <v>42.8</v>
      </c>
      <c r="S11" s="6">
        <f>SUM('1.15 Wine consumption (vol)'!S11,'1.23 Beer consumption (vol)'!S11,'1.31 Spirits consumption (vol)'!S11)</f>
        <v>111.3</v>
      </c>
      <c r="T11" s="6">
        <f>SUM('1.15 Wine consumption (vol)'!T11,'1.23 Beer consumption (vol)'!T11,'1.31 Spirits consumption (vol)'!T11)</f>
        <v>219.89999999999998</v>
      </c>
      <c r="U11" s="6">
        <f>SUM('1.15 Wine consumption (vol)'!U11,'1.23 Beer consumption (vol)'!U11,'1.31 Spirits consumption (vol)'!U11)</f>
        <v>187.9</v>
      </c>
      <c r="V11" s="6">
        <f>SUM('1.15 Wine consumption (vol)'!V11,'1.23 Beer consumption (vol)'!V11,'1.31 Spirits consumption (vol)'!V11)</f>
        <v>31.9</v>
      </c>
      <c r="W11" s="6">
        <f>SUM('1.15 Wine consumption (vol)'!W11,'1.23 Beer consumption (vol)'!W11,'1.31 Spirits consumption (vol)'!W11)</f>
        <v>2868.1</v>
      </c>
      <c r="X11" s="6">
        <f>SUM('1.15 Wine consumption (vol)'!X11,'1.23 Beer consumption (vol)'!X11,'1.31 Spirits consumption (vol)'!X11)</f>
        <v>112.5</v>
      </c>
      <c r="Y11" s="6">
        <f>SUM('1.15 Wine consumption (vol)'!Y11,'1.23 Beer consumption (vol)'!Y11,'1.31 Spirits consumption (vol)'!Y11)</f>
        <v>15.8</v>
      </c>
      <c r="Z11" s="6">
        <f>SUM('1.15 Wine consumption (vol)'!Z11,'1.23 Beer consumption (vol)'!Z11,'1.31 Spirits consumption (vol)'!Z11)</f>
        <v>52.5</v>
      </c>
      <c r="AA11" s="6">
        <f>SUM('1.15 Wine consumption (vol)'!AA11,'1.23 Beer consumption (vol)'!AA11,'1.31 Spirits consumption (vol)'!AA11)</f>
        <v>31.400000000000002</v>
      </c>
      <c r="AB11" s="6">
        <f>SUM('1.15 Wine consumption (vol)'!AB11,'1.23 Beer consumption (vol)'!AB11,'1.31 Spirits consumption (vol)'!AB11)</f>
        <v>128.4</v>
      </c>
      <c r="AC11" s="6">
        <f>SUM('1.15 Wine consumption (vol)'!AC11,'1.23 Beer consumption (vol)'!AC11,'1.31 Spirits consumption (vol)'!AC11)</f>
        <v>15.5</v>
      </c>
      <c r="AD11" s="6">
        <f>SUM('1.15 Wine consumption (vol)'!AD11,'1.23 Beer consumption (vol)'!AD11,'1.31 Spirits consumption (vol)'!AD11)</f>
        <v>11.600000000000001</v>
      </c>
      <c r="AE11" s="6">
        <f>SUM('1.15 Wine consumption (vol)'!AE11,'1.23 Beer consumption (vol)'!AE11,'1.31 Spirits consumption (vol)'!AE11)</f>
        <v>82.2</v>
      </c>
      <c r="AF11" s="6">
        <f>SUM('1.15 Wine consumption (vol)'!AF11,'1.23 Beer consumption (vol)'!AF11,'1.31 Spirits consumption (vol)'!AF11)</f>
        <v>18.100000000000001</v>
      </c>
      <c r="AG11" s="6">
        <f>SUM('1.15 Wine consumption (vol)'!AG11,'1.23 Beer consumption (vol)'!AG11,'1.31 Spirits consumption (vol)'!AG11)</f>
        <v>32.1</v>
      </c>
      <c r="AH11" s="6">
        <f>SUM('1.15 Wine consumption (vol)'!AH11,'1.23 Beer consumption (vol)'!AH11,'1.31 Spirits consumption (vol)'!AH11)</f>
        <v>7</v>
      </c>
      <c r="AI11" s="6">
        <f>SUM('1.15 Wine consumption (vol)'!AI11,'1.23 Beer consumption (vol)'!AI11,'1.31 Spirits consumption (vol)'!AI11)</f>
        <v>331.90000000000003</v>
      </c>
      <c r="AJ11" s="6">
        <f>SUM('1.15 Wine consumption (vol)'!AJ11,'1.23 Beer consumption (vol)'!AJ11,'1.31 Spirits consumption (vol)'!AJ11)</f>
        <v>139.69999999999999</v>
      </c>
      <c r="AK11" s="6">
        <f>SUM('1.15 Wine consumption (vol)'!AK11,'1.23 Beer consumption (vol)'!AK11,'1.31 Spirits consumption (vol)'!AK11)</f>
        <v>1408.3999999999999</v>
      </c>
      <c r="AL11" s="6">
        <f>SUM('1.15 Wine consumption (vol)'!AL11,'1.23 Beer consumption (vol)'!AL11,'1.31 Spirits consumption (vol)'!AL11)</f>
        <v>40.200000000000003</v>
      </c>
      <c r="AM11" s="6">
        <f>SUM('1.15 Wine consumption (vol)'!AM11,'1.23 Beer consumption (vol)'!AM11,'1.31 Spirits consumption (vol)'!AM11)</f>
        <v>46.5</v>
      </c>
      <c r="AN11" s="6">
        <f>SUM('1.15 Wine consumption (vol)'!AN11,'1.23 Beer consumption (vol)'!AN11,'1.31 Spirits consumption (vol)'!AN11)</f>
        <v>19.599999999999998</v>
      </c>
      <c r="AO11" s="6">
        <f>SUM('1.15 Wine consumption (vol)'!AO11,'1.23 Beer consumption (vol)'!AO11,'1.31 Spirits consumption (vol)'!AO11)</f>
        <v>345.1</v>
      </c>
      <c r="AP11" s="6">
        <f>SUM('1.15 Wine consumption (vol)'!AP11,'1.23 Beer consumption (vol)'!AP11,'1.31 Spirits consumption (vol)'!AP11)</f>
        <v>2465.3000000000002</v>
      </c>
      <c r="AQ11" s="6">
        <f>SUM('1.15 Wine consumption (vol)'!AQ11,'1.23 Beer consumption (vol)'!AQ11,'1.31 Spirits consumption (vol)'!AQ11)</f>
        <v>245.99999999999997</v>
      </c>
      <c r="AR11" s="6">
        <f>SUM('1.15 Wine consumption (vol)'!AR11,'1.23 Beer consumption (vol)'!AR11,'1.31 Spirits consumption (vol)'!AR11)</f>
        <v>19.3</v>
      </c>
      <c r="AS11" s="6">
        <f>SUM('1.15 Wine consumption (vol)'!AS11,'1.23 Beer consumption (vol)'!AS11,'1.31 Spirits consumption (vol)'!AS11)</f>
        <v>1107.3</v>
      </c>
      <c r="AT11" s="6">
        <f>SUM('1.15 Wine consumption (vol)'!AT11,'1.23 Beer consumption (vol)'!AT11,'1.31 Spirits consumption (vol)'!AT11)</f>
        <v>82.6</v>
      </c>
      <c r="AU11" s="6">
        <f>SUM('1.15 Wine consumption (vol)'!AU11,'1.23 Beer consumption (vol)'!AU11,'1.31 Spirits consumption (vol)'!AU11)</f>
        <v>126.5</v>
      </c>
      <c r="AV11" s="6">
        <f>SUM('1.15 Wine consumption (vol)'!AV11,'1.23 Beer consumption (vol)'!AV11,'1.31 Spirits consumption (vol)'!AV11)</f>
        <v>13</v>
      </c>
      <c r="AW11" s="6">
        <f>SUM('1.15 Wine consumption (vol)'!AW11,'1.23 Beer consumption (vol)'!AW11,'1.31 Spirits consumption (vol)'!AW11)</f>
        <v>36.4</v>
      </c>
      <c r="AX11" s="6">
        <f>SUM('1.15 Wine consumption (vol)'!AX11,'1.23 Beer consumption (vol)'!AX11,'1.31 Spirits consumption (vol)'!AX11)</f>
        <v>35.5</v>
      </c>
      <c r="AY11" s="6">
        <f>SUM('1.15 Wine consumption (vol)'!AY11,'1.23 Beer consumption (vol)'!AY11,'1.31 Spirits consumption (vol)'!AY11)</f>
        <v>16.7</v>
      </c>
      <c r="AZ11" s="6">
        <f>SUM('1.15 Wine consumption (vol)'!AZ11,'1.23 Beer consumption (vol)'!AZ11,'1.31 Spirits consumption (vol)'!AZ11)</f>
        <v>419.8</v>
      </c>
      <c r="BA11" s="6">
        <f>SUM('1.15 Wine consumption (vol)'!BA11,'1.23 Beer consumption (vol)'!BA11,'1.31 Spirits consumption (vol)'!BA11)</f>
        <v>65.699999999999989</v>
      </c>
      <c r="BB11" s="6">
        <f>SUM('1.15 Wine consumption (vol)'!BB11,'1.23 Beer consumption (vol)'!BB11,'1.31 Spirits consumption (vol)'!BB11)</f>
        <v>17.5</v>
      </c>
      <c r="BC11" s="6">
        <f>SUM('1.15 Wine consumption (vol)'!BC11,'1.23 Beer consumption (vol)'!BC11,'1.31 Spirits consumption (vol)'!BC11)</f>
        <v>158.5</v>
      </c>
      <c r="BD11" s="6">
        <f>SUM('1.15 Wine consumption (vol)'!BD11,'1.23 Beer consumption (vol)'!BD11,'1.31 Spirits consumption (vol)'!BD11)</f>
        <v>826.80000000000007</v>
      </c>
      <c r="BE11" s="6">
        <f>SUM('1.15 Wine consumption (vol)'!BE11,'1.23 Beer consumption (vol)'!BE11,'1.31 Spirits consumption (vol)'!BE11)</f>
        <v>12.9</v>
      </c>
      <c r="BF11" s="6">
        <f>SUM('1.15 Wine consumption (vol)'!BF11,'1.23 Beer consumption (vol)'!BF11,'1.31 Spirits consumption (vol)'!BF11)</f>
        <v>25.5</v>
      </c>
      <c r="BG11" s="6">
        <f>SUM('1.15 Wine consumption (vol)'!BG11,'1.23 Beer consumption (vol)'!BG11,'1.31 Spirits consumption (vol)'!BG11)</f>
        <v>6.1</v>
      </c>
      <c r="BH11" s="6">
        <f>SUM('1.15 Wine consumption (vol)'!BH11,'1.23 Beer consumption (vol)'!BH11,'1.31 Spirits consumption (vol)'!BH11)</f>
        <v>0</v>
      </c>
      <c r="BI11" s="6">
        <f>SUM('1.15 Wine consumption (vol)'!BI11,'1.23 Beer consumption (vol)'!BI11,'1.31 Spirits consumption (vol)'!BI11)</f>
        <v>11.100000000000001</v>
      </c>
      <c r="BJ11" s="6">
        <f>SUM('1.15 Wine consumption (vol)'!BJ11,'1.23 Beer consumption (vol)'!BJ11,'1.31 Spirits consumption (vol)'!BJ11)</f>
        <v>30.8</v>
      </c>
      <c r="BK11" s="6">
        <f>SUM('1.15 Wine consumption (vol)'!BK11,'1.23 Beer consumption (vol)'!BK11,'1.31 Spirits consumption (vol)'!BK11)</f>
        <v>14.700000000000001</v>
      </c>
      <c r="BL11" s="6">
        <f>SUM('1.15 Wine consumption (vol)'!BL11,'1.23 Beer consumption (vol)'!BL11,'1.31 Spirits consumption (vol)'!BL11)</f>
        <v>64.399999999999991</v>
      </c>
      <c r="BM11" s="6">
        <f>SUM('1.15 Wine consumption (vol)'!BM11,'1.23 Beer consumption (vol)'!BM11,'1.31 Spirits consumption (vol)'!BM11)</f>
        <v>0</v>
      </c>
      <c r="BN11" s="6">
        <f>SUM('1.15 Wine consumption (vol)'!BN11,'1.23 Beer consumption (vol)'!BN11,'1.31 Spirits consumption (vol)'!BN11)</f>
        <v>255.49999999999997</v>
      </c>
      <c r="BO11" s="6">
        <f>SUM('1.15 Wine consumption (vol)'!BO11,'1.23 Beer consumption (vol)'!BO11,'1.31 Spirits consumption (vol)'!BO11)</f>
        <v>11.4</v>
      </c>
      <c r="BP11" s="6">
        <f>SUM('1.15 Wine consumption (vol)'!BP11,'1.23 Beer consumption (vol)'!BP11,'1.31 Spirits consumption (vol)'!BP11)</f>
        <v>10.1</v>
      </c>
      <c r="BQ11" s="6">
        <f>SUM('1.15 Wine consumption (vol)'!BQ11,'1.23 Beer consumption (vol)'!BQ11,'1.31 Spirits consumption (vol)'!BQ11)</f>
        <v>2446.1</v>
      </c>
      <c r="BR11" s="6">
        <f>SUM('1.15 Wine consumption (vol)'!BR11,'1.23 Beer consumption (vol)'!BR11,'1.31 Spirits consumption (vol)'!BR11)</f>
        <v>235.89999999999998</v>
      </c>
      <c r="BS11" s="6">
        <f>SUM('1.15 Wine consumption (vol)'!BS11,'1.23 Beer consumption (vol)'!BS11,'1.31 Spirits consumption (vol)'!BS11)</f>
        <v>2210.1999999999998</v>
      </c>
      <c r="BT11" s="6">
        <f>SUM('1.15 Wine consumption (vol)'!BT11,'1.23 Beer consumption (vol)'!BT11,'1.31 Spirits consumption (vol)'!BT11)</f>
        <v>3804.4000000000005</v>
      </c>
      <c r="BU11" s="6">
        <f>SUM('1.15 Wine consumption (vol)'!BU11,'1.23 Beer consumption (vol)'!BU11,'1.31 Spirits consumption (vol)'!BU11)</f>
        <v>91.3</v>
      </c>
      <c r="BV11" s="6">
        <f>SUM('1.15 Wine consumption (vol)'!BV11,'1.23 Beer consumption (vol)'!BV11,'1.31 Spirits consumption (vol)'!BV11)</f>
        <v>101</v>
      </c>
      <c r="BW11" s="6">
        <f>SUM('1.15 Wine consumption (vol)'!BW11,'1.23 Beer consumption (vol)'!BW11,'1.31 Spirits consumption (vol)'!BW11)</f>
        <v>48.4</v>
      </c>
      <c r="BX11" s="6">
        <f>SUM('1.15 Wine consumption (vol)'!BX11,'1.23 Beer consumption (vol)'!BX11,'1.31 Spirits consumption (vol)'!BX11)</f>
        <v>43.900000000000006</v>
      </c>
      <c r="BY11" s="6">
        <f>SUM('1.15 Wine consumption (vol)'!BY11,'1.23 Beer consumption (vol)'!BY11,'1.31 Spirits consumption (vol)'!BY11)</f>
        <v>564</v>
      </c>
      <c r="BZ11" s="6">
        <f>SUM('1.15 Wine consumption (vol)'!BZ11,'1.23 Beer consumption (vol)'!BZ11,'1.31 Spirits consumption (vol)'!BZ11)</f>
        <v>923.5</v>
      </c>
      <c r="CA11" s="6">
        <f>SUM('1.15 Wine consumption (vol)'!CA11,'1.23 Beer consumption (vol)'!CA11,'1.31 Spirits consumption (vol)'!CA11)</f>
        <v>85.7</v>
      </c>
      <c r="CB11" s="6">
        <f>SUM('1.15 Wine consumption (vol)'!CB11,'1.23 Beer consumption (vol)'!CB11,'1.31 Spirits consumption (vol)'!CB11)</f>
        <v>41.8</v>
      </c>
      <c r="CC11" s="6">
        <f>SUM('1.15 Wine consumption (vol)'!CC11,'1.23 Beer consumption (vol)'!CC11,'1.31 Spirits consumption (vol)'!CC11)</f>
        <v>476.7</v>
      </c>
      <c r="CD11" s="6">
        <f>SUM('1.15 Wine consumption (vol)'!CD11,'1.23 Beer consumption (vol)'!CD11,'1.31 Spirits consumption (vol)'!CD11)</f>
        <v>132.1</v>
      </c>
      <c r="CE11" s="6">
        <f>SUM('1.15 Wine consumption (vol)'!CE11,'1.23 Beer consumption (vol)'!CE11,'1.31 Spirits consumption (vol)'!CE11)</f>
        <v>27.200000000000003</v>
      </c>
      <c r="CF11" s="6">
        <f>SUM('1.15 Wine consumption (vol)'!CF11,'1.23 Beer consumption (vol)'!CF11,'1.31 Spirits consumption (vol)'!CF11)</f>
        <v>102.5</v>
      </c>
      <c r="CG11" s="6">
        <f>SUM('1.15 Wine consumption (vol)'!CG11,'1.23 Beer consumption (vol)'!CG11,'1.31 Spirits consumption (vol)'!CG11)</f>
        <v>389.1</v>
      </c>
      <c r="CH11" s="6">
        <f>SUM('1.15 Wine consumption (vol)'!CH11,'1.23 Beer consumption (vol)'!CH11,'1.31 Spirits consumption (vol)'!CH11)</f>
        <v>58.699999999999996</v>
      </c>
      <c r="CI11" s="6">
        <f>SUM('1.15 Wine consumption (vol)'!CI11,'1.23 Beer consumption (vol)'!CI11,'1.31 Spirits consumption (vol)'!CI11)</f>
        <v>65.8</v>
      </c>
      <c r="CJ11" s="6">
        <f>SUM('1.15 Wine consumption (vol)'!CJ11,'1.23 Beer consumption (vol)'!CJ11,'1.31 Spirits consumption (vol)'!CJ11)</f>
        <v>79.900000000000006</v>
      </c>
      <c r="CK11" s="6">
        <f>SUM('1.15 Wine consumption (vol)'!CK11,'1.23 Beer consumption (vol)'!CK11,'1.31 Spirits consumption (vol)'!CK11)</f>
        <v>557.69999999999993</v>
      </c>
      <c r="CL11" s="6">
        <f>SUM('1.15 Wine consumption (vol)'!CL11,'1.23 Beer consumption (vol)'!CL11,'1.31 Spirits consumption (vol)'!CL11)</f>
        <v>15.099999999999936</v>
      </c>
      <c r="CM11" s="6">
        <f>SUM('1.15 Wine consumption (vol)'!CM11,'1.23 Beer consumption (vol)'!CM11,'1.31 Spirits consumption (vol)'!CM11)</f>
        <v>29.59999999999998</v>
      </c>
      <c r="CN11" s="6">
        <f>SUM('1.15 Wine consumption (vol)'!CN11,'1.23 Beer consumption (vol)'!CN11,'1.31 Spirits consumption (vol)'!CN11)</f>
        <v>120.49999999999991</v>
      </c>
      <c r="CO11" s="6">
        <f>SUM('1.15 Wine consumption (vol)'!CO11,'1.23 Beer consumption (vol)'!CO11,'1.31 Spirits consumption (vol)'!CO11)</f>
        <v>384.3</v>
      </c>
      <c r="CP11" s="6">
        <f>SUM('1.15 Wine consumption (vol)'!CP11,'1.23 Beer consumption (vol)'!CP11,'1.31 Spirits consumption (vol)'!CP11)</f>
        <v>131.49999999999974</v>
      </c>
    </row>
    <row r="12" spans="1:94" x14ac:dyDescent="0.25">
      <c r="A12" s="1" t="s">
        <v>33</v>
      </c>
      <c r="B12" s="6">
        <f>SUM('1.15 Wine consumption (vol)'!B12,'1.23 Beer consumption (vol)'!B12,'1.31 Spirits consumption (vol)'!B12)</f>
        <v>20521.400000000001</v>
      </c>
      <c r="C12" s="6">
        <f>SUM('1.15 Wine consumption (vol)'!C12,'1.23 Beer consumption (vol)'!C12,'1.31 Spirits consumption (vol)'!C12)</f>
        <v>7980.6</v>
      </c>
      <c r="D12" s="6">
        <f>SUM('1.15 Wine consumption (vol)'!D12,'1.23 Beer consumption (vol)'!D12,'1.31 Spirits consumption (vol)'!D12)</f>
        <v>6.6</v>
      </c>
      <c r="E12" s="6">
        <f>SUM('1.15 Wine consumption (vol)'!E12,'1.23 Beer consumption (vol)'!E12,'1.31 Spirits consumption (vol)'!E12)</f>
        <v>4414.8999999999996</v>
      </c>
      <c r="F12" s="6">
        <f>SUM('1.15 Wine consumption (vol)'!F12,'1.23 Beer consumption (vol)'!F12,'1.31 Spirits consumption (vol)'!F12)</f>
        <v>10.799999999999999</v>
      </c>
      <c r="G12" s="6">
        <f>SUM('1.15 Wine consumption (vol)'!G12,'1.23 Beer consumption (vol)'!G12,'1.31 Spirits consumption (vol)'!G12)</f>
        <v>900.4</v>
      </c>
      <c r="H12" s="6">
        <f>SUM('1.15 Wine consumption (vol)'!H12,'1.23 Beer consumption (vol)'!H12,'1.31 Spirits consumption (vol)'!H12)</f>
        <v>11</v>
      </c>
      <c r="I12" s="6">
        <f>SUM('1.15 Wine consumption (vol)'!I12,'1.23 Beer consumption (vol)'!I12,'1.31 Spirits consumption (vol)'!I12)</f>
        <v>866.8</v>
      </c>
      <c r="J12" s="6">
        <f>SUM('1.15 Wine consumption (vol)'!J12,'1.23 Beer consumption (vol)'!J12,'1.31 Spirits consumption (vol)'!J12)</f>
        <v>48.7</v>
      </c>
      <c r="K12" s="6">
        <f>SUM('1.15 Wine consumption (vol)'!K12,'1.23 Beer consumption (vol)'!K12,'1.31 Spirits consumption (vol)'!K12)</f>
        <v>13.8</v>
      </c>
      <c r="L12" s="6">
        <f>SUM('1.15 Wine consumption (vol)'!L12,'1.23 Beer consumption (vol)'!L12,'1.31 Spirits consumption (vol)'!L12)</f>
        <v>3.9</v>
      </c>
      <c r="M12" s="6">
        <f>SUM('1.15 Wine consumption (vol)'!M12,'1.23 Beer consumption (vol)'!M12,'1.31 Spirits consumption (vol)'!M12)</f>
        <v>336.2</v>
      </c>
      <c r="N12" s="6">
        <f>SUM('1.15 Wine consumption (vol)'!N12,'1.23 Beer consumption (vol)'!N12,'1.31 Spirits consumption (vol)'!N12)</f>
        <v>7.6</v>
      </c>
      <c r="O12" s="6">
        <f>SUM('1.15 Wine consumption (vol)'!O12,'1.23 Beer consumption (vol)'!O12,'1.31 Spirits consumption (vol)'!O12)</f>
        <v>629.5</v>
      </c>
      <c r="P12" s="6">
        <f>SUM('1.15 Wine consumption (vol)'!P12,'1.23 Beer consumption (vol)'!P12,'1.31 Spirits consumption (vol)'!P12)</f>
        <v>51.5</v>
      </c>
      <c r="Q12" s="6">
        <f>SUM('1.15 Wine consumption (vol)'!Q12,'1.23 Beer consumption (vol)'!Q12,'1.31 Spirits consumption (vol)'!Q12)</f>
        <v>359.20000000000005</v>
      </c>
      <c r="R12" s="6">
        <f>SUM('1.15 Wine consumption (vol)'!R12,'1.23 Beer consumption (vol)'!R12,'1.31 Spirits consumption (vol)'!R12)</f>
        <v>45.6</v>
      </c>
      <c r="S12" s="6">
        <f>SUM('1.15 Wine consumption (vol)'!S12,'1.23 Beer consumption (vol)'!S12,'1.31 Spirits consumption (vol)'!S12)</f>
        <v>132.19999999999999</v>
      </c>
      <c r="T12" s="6">
        <f>SUM('1.15 Wine consumption (vol)'!T12,'1.23 Beer consumption (vol)'!T12,'1.31 Spirits consumption (vol)'!T12)</f>
        <v>219.7</v>
      </c>
      <c r="U12" s="6">
        <f>SUM('1.15 Wine consumption (vol)'!U12,'1.23 Beer consumption (vol)'!U12,'1.31 Spirits consumption (vol)'!U12)</f>
        <v>187.9</v>
      </c>
      <c r="V12" s="6">
        <f>SUM('1.15 Wine consumption (vol)'!V12,'1.23 Beer consumption (vol)'!V12,'1.31 Spirits consumption (vol)'!V12)</f>
        <v>31.599999999999998</v>
      </c>
      <c r="W12" s="6">
        <f>SUM('1.15 Wine consumption (vol)'!W12,'1.23 Beer consumption (vol)'!W12,'1.31 Spirits consumption (vol)'!W12)</f>
        <v>2802.4</v>
      </c>
      <c r="X12" s="6">
        <f>SUM('1.15 Wine consumption (vol)'!X12,'1.23 Beer consumption (vol)'!X12,'1.31 Spirits consumption (vol)'!X12)</f>
        <v>117.1</v>
      </c>
      <c r="Y12" s="6">
        <f>SUM('1.15 Wine consumption (vol)'!Y12,'1.23 Beer consumption (vol)'!Y12,'1.31 Spirits consumption (vol)'!Y12)</f>
        <v>15.1</v>
      </c>
      <c r="Z12" s="6">
        <f>SUM('1.15 Wine consumption (vol)'!Z12,'1.23 Beer consumption (vol)'!Z12,'1.31 Spirits consumption (vol)'!Z12)</f>
        <v>54.7</v>
      </c>
      <c r="AA12" s="6">
        <f>SUM('1.15 Wine consumption (vol)'!AA12,'1.23 Beer consumption (vol)'!AA12,'1.31 Spirits consumption (vol)'!AA12)</f>
        <v>29.800000000000004</v>
      </c>
      <c r="AB12" s="6">
        <f>SUM('1.15 Wine consumption (vol)'!AB12,'1.23 Beer consumption (vol)'!AB12,'1.31 Spirits consumption (vol)'!AB12)</f>
        <v>122.4</v>
      </c>
      <c r="AC12" s="6">
        <f>SUM('1.15 Wine consumption (vol)'!AC12,'1.23 Beer consumption (vol)'!AC12,'1.31 Spirits consumption (vol)'!AC12)</f>
        <v>15.6</v>
      </c>
      <c r="AD12" s="6">
        <f>SUM('1.15 Wine consumption (vol)'!AD12,'1.23 Beer consumption (vol)'!AD12,'1.31 Spirits consumption (vol)'!AD12)</f>
        <v>12.2</v>
      </c>
      <c r="AE12" s="6">
        <f>SUM('1.15 Wine consumption (vol)'!AE12,'1.23 Beer consumption (vol)'!AE12,'1.31 Spirits consumption (vol)'!AE12)</f>
        <v>77</v>
      </c>
      <c r="AF12" s="6">
        <f>SUM('1.15 Wine consumption (vol)'!AF12,'1.23 Beer consumption (vol)'!AF12,'1.31 Spirits consumption (vol)'!AF12)</f>
        <v>17.600000000000001</v>
      </c>
      <c r="AG12" s="6">
        <f>SUM('1.15 Wine consumption (vol)'!AG12,'1.23 Beer consumption (vol)'!AG12,'1.31 Spirits consumption (vol)'!AG12)</f>
        <v>31.599999999999998</v>
      </c>
      <c r="AH12" s="6">
        <f>SUM('1.15 Wine consumption (vol)'!AH12,'1.23 Beer consumption (vol)'!AH12,'1.31 Spirits consumption (vol)'!AH12)</f>
        <v>7</v>
      </c>
      <c r="AI12" s="6">
        <f>SUM('1.15 Wine consumption (vol)'!AI12,'1.23 Beer consumption (vol)'!AI12,'1.31 Spirits consumption (vol)'!AI12)</f>
        <v>341.9</v>
      </c>
      <c r="AJ12" s="6">
        <f>SUM('1.15 Wine consumption (vol)'!AJ12,'1.23 Beer consumption (vol)'!AJ12,'1.31 Spirits consumption (vol)'!AJ12)</f>
        <v>140</v>
      </c>
      <c r="AK12" s="6">
        <f>SUM('1.15 Wine consumption (vol)'!AK12,'1.23 Beer consumption (vol)'!AK12,'1.31 Spirits consumption (vol)'!AK12)</f>
        <v>1342.5</v>
      </c>
      <c r="AL12" s="6">
        <f>SUM('1.15 Wine consumption (vol)'!AL12,'1.23 Beer consumption (vol)'!AL12,'1.31 Spirits consumption (vol)'!AL12)</f>
        <v>39</v>
      </c>
      <c r="AM12" s="6">
        <f>SUM('1.15 Wine consumption (vol)'!AM12,'1.23 Beer consumption (vol)'!AM12,'1.31 Spirits consumption (vol)'!AM12)</f>
        <v>45.2</v>
      </c>
      <c r="AN12" s="6">
        <f>SUM('1.15 Wine consumption (vol)'!AN12,'1.23 Beer consumption (vol)'!AN12,'1.31 Spirits consumption (vol)'!AN12)</f>
        <v>19.599999999999998</v>
      </c>
      <c r="AO12" s="6">
        <f>SUM('1.15 Wine consumption (vol)'!AO12,'1.23 Beer consumption (vol)'!AO12,'1.31 Spirits consumption (vol)'!AO12)</f>
        <v>346.6</v>
      </c>
      <c r="AP12" s="6">
        <f>SUM('1.15 Wine consumption (vol)'!AP12,'1.23 Beer consumption (vol)'!AP12,'1.31 Spirits consumption (vol)'!AP12)</f>
        <v>2500.8000000000002</v>
      </c>
      <c r="AQ12" s="6">
        <f>SUM('1.15 Wine consumption (vol)'!AQ12,'1.23 Beer consumption (vol)'!AQ12,'1.31 Spirits consumption (vol)'!AQ12)</f>
        <v>240.70000000000002</v>
      </c>
      <c r="AR12" s="6">
        <f>SUM('1.15 Wine consumption (vol)'!AR12,'1.23 Beer consumption (vol)'!AR12,'1.31 Spirits consumption (vol)'!AR12)</f>
        <v>21.6</v>
      </c>
      <c r="AS12" s="6">
        <f>SUM('1.15 Wine consumption (vol)'!AS12,'1.23 Beer consumption (vol)'!AS12,'1.31 Spirits consumption (vol)'!AS12)</f>
        <v>1142.8</v>
      </c>
      <c r="AT12" s="6">
        <f>SUM('1.15 Wine consumption (vol)'!AT12,'1.23 Beer consumption (vol)'!AT12,'1.31 Spirits consumption (vol)'!AT12)</f>
        <v>85.6</v>
      </c>
      <c r="AU12" s="6">
        <f>SUM('1.15 Wine consumption (vol)'!AU12,'1.23 Beer consumption (vol)'!AU12,'1.31 Spirits consumption (vol)'!AU12)</f>
        <v>127.6</v>
      </c>
      <c r="AV12" s="6">
        <f>SUM('1.15 Wine consumption (vol)'!AV12,'1.23 Beer consumption (vol)'!AV12,'1.31 Spirits consumption (vol)'!AV12)</f>
        <v>12.9</v>
      </c>
      <c r="AW12" s="6">
        <f>SUM('1.15 Wine consumption (vol)'!AW12,'1.23 Beer consumption (vol)'!AW12,'1.31 Spirits consumption (vol)'!AW12)</f>
        <v>37.799999999999997</v>
      </c>
      <c r="AX12" s="6">
        <f>SUM('1.15 Wine consumption (vol)'!AX12,'1.23 Beer consumption (vol)'!AX12,'1.31 Spirits consumption (vol)'!AX12)</f>
        <v>37.299999999999997</v>
      </c>
      <c r="AY12" s="6">
        <f>SUM('1.15 Wine consumption (vol)'!AY12,'1.23 Beer consumption (vol)'!AY12,'1.31 Spirits consumption (vol)'!AY12)</f>
        <v>17.399999999999999</v>
      </c>
      <c r="AZ12" s="6">
        <f>SUM('1.15 Wine consumption (vol)'!AZ12,'1.23 Beer consumption (vol)'!AZ12,'1.31 Spirits consumption (vol)'!AZ12)</f>
        <v>416.4</v>
      </c>
      <c r="BA12" s="6">
        <f>SUM('1.15 Wine consumption (vol)'!BA12,'1.23 Beer consumption (vol)'!BA12,'1.31 Spirits consumption (vol)'!BA12)</f>
        <v>69.399999999999991</v>
      </c>
      <c r="BB12" s="6">
        <f>SUM('1.15 Wine consumption (vol)'!BB12,'1.23 Beer consumption (vol)'!BB12,'1.31 Spirits consumption (vol)'!BB12)</f>
        <v>17.2</v>
      </c>
      <c r="BC12" s="6">
        <f>SUM('1.15 Wine consumption (vol)'!BC12,'1.23 Beer consumption (vol)'!BC12,'1.31 Spirits consumption (vol)'!BC12)</f>
        <v>152.9</v>
      </c>
      <c r="BD12" s="6">
        <f>SUM('1.15 Wine consumption (vol)'!BD12,'1.23 Beer consumption (vol)'!BD12,'1.31 Spirits consumption (vol)'!BD12)</f>
        <v>818.7</v>
      </c>
      <c r="BE12" s="6">
        <f>SUM('1.15 Wine consumption (vol)'!BE12,'1.23 Beer consumption (vol)'!BE12,'1.31 Spirits consumption (vol)'!BE12)</f>
        <v>13.600000000000001</v>
      </c>
      <c r="BF12" s="6">
        <f>SUM('1.15 Wine consumption (vol)'!BF12,'1.23 Beer consumption (vol)'!BF12,'1.31 Spirits consumption (vol)'!BF12)</f>
        <v>28.000000000000004</v>
      </c>
      <c r="BG12" s="6">
        <f>SUM('1.15 Wine consumption (vol)'!BG12,'1.23 Beer consumption (vol)'!BG12,'1.31 Spirits consumption (vol)'!BG12)</f>
        <v>6.7</v>
      </c>
      <c r="BH12" s="6">
        <f>SUM('1.15 Wine consumption (vol)'!BH12,'1.23 Beer consumption (vol)'!BH12,'1.31 Spirits consumption (vol)'!BH12)</f>
        <v>0</v>
      </c>
      <c r="BI12" s="6">
        <f>SUM('1.15 Wine consumption (vol)'!BI12,'1.23 Beer consumption (vol)'!BI12,'1.31 Spirits consumption (vol)'!BI12)</f>
        <v>11.7</v>
      </c>
      <c r="BJ12" s="6">
        <f>SUM('1.15 Wine consumption (vol)'!BJ12,'1.23 Beer consumption (vol)'!BJ12,'1.31 Spirits consumption (vol)'!BJ12)</f>
        <v>32.200000000000003</v>
      </c>
      <c r="BK12" s="6">
        <f>SUM('1.15 Wine consumption (vol)'!BK12,'1.23 Beer consumption (vol)'!BK12,'1.31 Spirits consumption (vol)'!BK12)</f>
        <v>11.9</v>
      </c>
      <c r="BL12" s="6">
        <f>SUM('1.15 Wine consumption (vol)'!BL12,'1.23 Beer consumption (vol)'!BL12,'1.31 Spirits consumption (vol)'!BL12)</f>
        <v>68.400000000000006</v>
      </c>
      <c r="BM12" s="6">
        <f>SUM('1.15 Wine consumption (vol)'!BM12,'1.23 Beer consumption (vol)'!BM12,'1.31 Spirits consumption (vol)'!BM12)</f>
        <v>0</v>
      </c>
      <c r="BN12" s="6">
        <f>SUM('1.15 Wine consumption (vol)'!BN12,'1.23 Beer consumption (vol)'!BN12,'1.31 Spirits consumption (vol)'!BN12)</f>
        <v>254.7</v>
      </c>
      <c r="BO12" s="6">
        <f>SUM('1.15 Wine consumption (vol)'!BO12,'1.23 Beer consumption (vol)'!BO12,'1.31 Spirits consumption (vol)'!BO12)</f>
        <v>11.7</v>
      </c>
      <c r="BP12" s="6">
        <f>SUM('1.15 Wine consumption (vol)'!BP12,'1.23 Beer consumption (vol)'!BP12,'1.31 Spirits consumption (vol)'!BP12)</f>
        <v>10.5</v>
      </c>
      <c r="BQ12" s="6">
        <f>SUM('1.15 Wine consumption (vol)'!BQ12,'1.23 Beer consumption (vol)'!BQ12,'1.31 Spirits consumption (vol)'!BQ12)</f>
        <v>2451.1999999999998</v>
      </c>
      <c r="BR12" s="6">
        <f>SUM('1.15 Wine consumption (vol)'!BR12,'1.23 Beer consumption (vol)'!BR12,'1.31 Spirits consumption (vol)'!BR12)</f>
        <v>238.39999999999998</v>
      </c>
      <c r="BS12" s="6">
        <f>SUM('1.15 Wine consumption (vol)'!BS12,'1.23 Beer consumption (vol)'!BS12,'1.31 Spirits consumption (vol)'!BS12)</f>
        <v>2212.8000000000002</v>
      </c>
      <c r="BT12" s="6">
        <f>SUM('1.15 Wine consumption (vol)'!BT12,'1.23 Beer consumption (vol)'!BT12,'1.31 Spirits consumption (vol)'!BT12)</f>
        <v>3748.2999999999997</v>
      </c>
      <c r="BU12" s="6">
        <f>SUM('1.15 Wine consumption (vol)'!BU12,'1.23 Beer consumption (vol)'!BU12,'1.31 Spirits consumption (vol)'!BU12)</f>
        <v>91.6</v>
      </c>
      <c r="BV12" s="6">
        <f>SUM('1.15 Wine consumption (vol)'!BV12,'1.23 Beer consumption (vol)'!BV12,'1.31 Spirits consumption (vol)'!BV12)</f>
        <v>100.8</v>
      </c>
      <c r="BW12" s="6">
        <f>SUM('1.15 Wine consumption (vol)'!BW12,'1.23 Beer consumption (vol)'!BW12,'1.31 Spirits consumption (vol)'!BW12)</f>
        <v>47.300000000000004</v>
      </c>
      <c r="BX12" s="6">
        <f>SUM('1.15 Wine consumption (vol)'!BX12,'1.23 Beer consumption (vol)'!BX12,'1.31 Spirits consumption (vol)'!BX12)</f>
        <v>43.1</v>
      </c>
      <c r="BY12" s="6">
        <f>SUM('1.15 Wine consumption (vol)'!BY12,'1.23 Beer consumption (vol)'!BY12,'1.31 Spirits consumption (vol)'!BY12)</f>
        <v>564.1</v>
      </c>
      <c r="BZ12" s="6">
        <f>SUM('1.15 Wine consumption (vol)'!BZ12,'1.23 Beer consumption (vol)'!BZ12,'1.31 Spirits consumption (vol)'!BZ12)</f>
        <v>908.89999999999986</v>
      </c>
      <c r="CA12" s="6">
        <f>SUM('1.15 Wine consumption (vol)'!CA12,'1.23 Beer consumption (vol)'!CA12,'1.31 Spirits consumption (vol)'!CA12)</f>
        <v>79</v>
      </c>
      <c r="CB12" s="6">
        <f>SUM('1.15 Wine consumption (vol)'!CB12,'1.23 Beer consumption (vol)'!CB12,'1.31 Spirits consumption (vol)'!CB12)</f>
        <v>40.5</v>
      </c>
      <c r="CC12" s="6">
        <f>SUM('1.15 Wine consumption (vol)'!CC12,'1.23 Beer consumption (vol)'!CC12,'1.31 Spirits consumption (vol)'!CC12)</f>
        <v>460.5</v>
      </c>
      <c r="CD12" s="6">
        <f>SUM('1.15 Wine consumption (vol)'!CD12,'1.23 Beer consumption (vol)'!CD12,'1.31 Spirits consumption (vol)'!CD12)</f>
        <v>132.4</v>
      </c>
      <c r="CE12" s="6">
        <f>SUM('1.15 Wine consumption (vol)'!CE12,'1.23 Beer consumption (vol)'!CE12,'1.31 Spirits consumption (vol)'!CE12)</f>
        <v>26.9</v>
      </c>
      <c r="CF12" s="6">
        <f>SUM('1.15 Wine consumption (vol)'!CF12,'1.23 Beer consumption (vol)'!CF12,'1.31 Spirits consumption (vol)'!CF12)</f>
        <v>101.60000000000001</v>
      </c>
      <c r="CG12" s="6">
        <f>SUM('1.15 Wine consumption (vol)'!CG12,'1.23 Beer consumption (vol)'!CG12,'1.31 Spirits consumption (vol)'!CG12)</f>
        <v>380.5</v>
      </c>
      <c r="CH12" s="6">
        <f>SUM('1.15 Wine consumption (vol)'!CH12,'1.23 Beer consumption (vol)'!CH12,'1.31 Spirits consumption (vol)'!CH12)</f>
        <v>59.3</v>
      </c>
      <c r="CI12" s="6">
        <f>SUM('1.15 Wine consumption (vol)'!CI12,'1.23 Beer consumption (vol)'!CI12,'1.31 Spirits consumption (vol)'!CI12)</f>
        <v>66.900000000000006</v>
      </c>
      <c r="CJ12" s="6">
        <f>SUM('1.15 Wine consumption (vol)'!CJ12,'1.23 Beer consumption (vol)'!CJ12,'1.31 Spirits consumption (vol)'!CJ12)</f>
        <v>81.2</v>
      </c>
      <c r="CK12" s="6">
        <f>SUM('1.15 Wine consumption (vol)'!CK12,'1.23 Beer consumption (vol)'!CK12,'1.31 Spirits consumption (vol)'!CK12)</f>
        <v>548.5</v>
      </c>
      <c r="CL12" s="6">
        <f>SUM('1.15 Wine consumption (vol)'!CL12,'1.23 Beer consumption (vol)'!CL12,'1.31 Spirits consumption (vol)'!CL12)</f>
        <v>15.200000000000067</v>
      </c>
      <c r="CM12" s="6">
        <f>SUM('1.15 Wine consumption (vol)'!CM12,'1.23 Beer consumption (vol)'!CM12,'1.31 Spirits consumption (vol)'!CM12)</f>
        <v>27.500000000000025</v>
      </c>
      <c r="CN12" s="6">
        <f>SUM('1.15 Wine consumption (vol)'!CN12,'1.23 Beer consumption (vol)'!CN12,'1.31 Spirits consumption (vol)'!CN12)</f>
        <v>121.19999999999976</v>
      </c>
      <c r="CO12" s="6">
        <f>SUM('1.15 Wine consumption (vol)'!CO12,'1.23 Beer consumption (vol)'!CO12,'1.31 Spirits consumption (vol)'!CO12)</f>
        <v>369.30000000000007</v>
      </c>
      <c r="CP12" s="6">
        <f>SUM('1.15 Wine consumption (vol)'!CP12,'1.23 Beer consumption (vol)'!CP12,'1.31 Spirits consumption (vol)'!CP12)</f>
        <v>145.79999999999987</v>
      </c>
    </row>
    <row r="13" spans="1:94" x14ac:dyDescent="0.25">
      <c r="A13" s="1" t="s">
        <v>34</v>
      </c>
      <c r="B13" s="6">
        <f>SUM('1.15 Wine consumption (vol)'!B13,'1.23 Beer consumption (vol)'!B13,'1.31 Spirits consumption (vol)'!B13)</f>
        <v>21111.599999999999</v>
      </c>
      <c r="C13" s="6">
        <f>SUM('1.15 Wine consumption (vol)'!C13,'1.23 Beer consumption (vol)'!C13,'1.31 Spirits consumption (vol)'!C13)</f>
        <v>8492.2999999999993</v>
      </c>
      <c r="D13" s="6">
        <f>SUM('1.15 Wine consumption (vol)'!D13,'1.23 Beer consumption (vol)'!D13,'1.31 Spirits consumption (vol)'!D13)</f>
        <v>7.1</v>
      </c>
      <c r="E13" s="6">
        <f>SUM('1.15 Wine consumption (vol)'!E13,'1.23 Beer consumption (vol)'!E13,'1.31 Spirits consumption (vol)'!E13)</f>
        <v>4754.6000000000004</v>
      </c>
      <c r="F13" s="6">
        <f>SUM('1.15 Wine consumption (vol)'!F13,'1.23 Beer consumption (vol)'!F13,'1.31 Spirits consumption (vol)'!F13)</f>
        <v>11.200000000000001</v>
      </c>
      <c r="G13" s="6">
        <f>SUM('1.15 Wine consumption (vol)'!G13,'1.23 Beer consumption (vol)'!G13,'1.31 Spirits consumption (vol)'!G13)</f>
        <v>1001.1</v>
      </c>
      <c r="H13" s="6">
        <f>SUM('1.15 Wine consumption (vol)'!H13,'1.23 Beer consumption (vol)'!H13,'1.31 Spirits consumption (vol)'!H13)</f>
        <v>11.1</v>
      </c>
      <c r="I13" s="6">
        <f>SUM('1.15 Wine consumption (vol)'!I13,'1.23 Beer consumption (vol)'!I13,'1.31 Spirits consumption (vol)'!I13)</f>
        <v>857.1</v>
      </c>
      <c r="J13" s="6">
        <f>SUM('1.15 Wine consumption (vol)'!J13,'1.23 Beer consumption (vol)'!J13,'1.31 Spirits consumption (vol)'!J13)</f>
        <v>50.9</v>
      </c>
      <c r="K13" s="6">
        <f>SUM('1.15 Wine consumption (vol)'!K13,'1.23 Beer consumption (vol)'!K13,'1.31 Spirits consumption (vol)'!K13)</f>
        <v>14.4</v>
      </c>
      <c r="L13" s="6">
        <f>SUM('1.15 Wine consumption (vol)'!L13,'1.23 Beer consumption (vol)'!L13,'1.31 Spirits consumption (vol)'!L13)</f>
        <v>4.1000000000000005</v>
      </c>
      <c r="M13" s="6">
        <f>SUM('1.15 Wine consumption (vol)'!M13,'1.23 Beer consumption (vol)'!M13,'1.31 Spirits consumption (vol)'!M13)</f>
        <v>336.7</v>
      </c>
      <c r="N13" s="6">
        <f>SUM('1.15 Wine consumption (vol)'!N13,'1.23 Beer consumption (vol)'!N13,'1.31 Spirits consumption (vol)'!N13)</f>
        <v>8</v>
      </c>
      <c r="O13" s="6">
        <f>SUM('1.15 Wine consumption (vol)'!O13,'1.23 Beer consumption (vol)'!O13,'1.31 Spirits consumption (vol)'!O13)</f>
        <v>657.3</v>
      </c>
      <c r="P13" s="6">
        <f>SUM('1.15 Wine consumption (vol)'!P13,'1.23 Beer consumption (vol)'!P13,'1.31 Spirits consumption (vol)'!P13)</f>
        <v>53</v>
      </c>
      <c r="Q13" s="6">
        <f>SUM('1.15 Wine consumption (vol)'!Q13,'1.23 Beer consumption (vol)'!Q13,'1.31 Spirits consumption (vol)'!Q13)</f>
        <v>376.09999999999997</v>
      </c>
      <c r="R13" s="6">
        <f>SUM('1.15 Wine consumption (vol)'!R13,'1.23 Beer consumption (vol)'!R13,'1.31 Spirits consumption (vol)'!R13)</f>
        <v>44.900000000000006</v>
      </c>
      <c r="S13" s="6">
        <f>SUM('1.15 Wine consumption (vol)'!S13,'1.23 Beer consumption (vol)'!S13,'1.31 Spirits consumption (vol)'!S13)</f>
        <v>149.10000000000002</v>
      </c>
      <c r="T13" s="6">
        <f>SUM('1.15 Wine consumption (vol)'!T13,'1.23 Beer consumption (vol)'!T13,'1.31 Spirits consumption (vol)'!T13)</f>
        <v>218.2</v>
      </c>
      <c r="U13" s="6">
        <f>SUM('1.15 Wine consumption (vol)'!U13,'1.23 Beer consumption (vol)'!U13,'1.31 Spirits consumption (vol)'!U13)</f>
        <v>186.2</v>
      </c>
      <c r="V13" s="6">
        <f>SUM('1.15 Wine consumption (vol)'!V13,'1.23 Beer consumption (vol)'!V13,'1.31 Spirits consumption (vol)'!V13)</f>
        <v>32.1</v>
      </c>
      <c r="W13" s="6">
        <f>SUM('1.15 Wine consumption (vol)'!W13,'1.23 Beer consumption (vol)'!W13,'1.31 Spirits consumption (vol)'!W13)</f>
        <v>2817.8</v>
      </c>
      <c r="X13" s="6">
        <f>SUM('1.15 Wine consumption (vol)'!X13,'1.23 Beer consumption (vol)'!X13,'1.31 Spirits consumption (vol)'!X13)</f>
        <v>125.60000000000001</v>
      </c>
      <c r="Y13" s="6">
        <f>SUM('1.15 Wine consumption (vol)'!Y13,'1.23 Beer consumption (vol)'!Y13,'1.31 Spirits consumption (vol)'!Y13)</f>
        <v>15.200000000000001</v>
      </c>
      <c r="Z13" s="6">
        <f>SUM('1.15 Wine consumption (vol)'!Z13,'1.23 Beer consumption (vol)'!Z13,'1.31 Spirits consumption (vol)'!Z13)</f>
        <v>57.5</v>
      </c>
      <c r="AA13" s="6">
        <f>SUM('1.15 Wine consumption (vol)'!AA13,'1.23 Beer consumption (vol)'!AA13,'1.31 Spirits consumption (vol)'!AA13)</f>
        <v>30.4</v>
      </c>
      <c r="AB13" s="6">
        <f>SUM('1.15 Wine consumption (vol)'!AB13,'1.23 Beer consumption (vol)'!AB13,'1.31 Spirits consumption (vol)'!AB13)</f>
        <v>121.4</v>
      </c>
      <c r="AC13" s="6">
        <f>SUM('1.15 Wine consumption (vol)'!AC13,'1.23 Beer consumption (vol)'!AC13,'1.31 Spirits consumption (vol)'!AC13)</f>
        <v>16.3</v>
      </c>
      <c r="AD13" s="6">
        <f>SUM('1.15 Wine consumption (vol)'!AD13,'1.23 Beer consumption (vol)'!AD13,'1.31 Spirits consumption (vol)'!AD13)</f>
        <v>12.8</v>
      </c>
      <c r="AE13" s="6">
        <f>SUM('1.15 Wine consumption (vol)'!AE13,'1.23 Beer consumption (vol)'!AE13,'1.31 Spirits consumption (vol)'!AE13)</f>
        <v>76.8</v>
      </c>
      <c r="AF13" s="6">
        <f>SUM('1.15 Wine consumption (vol)'!AF13,'1.23 Beer consumption (vol)'!AF13,'1.31 Spirits consumption (vol)'!AF13)</f>
        <v>17.799999999999997</v>
      </c>
      <c r="AG13" s="6">
        <f>SUM('1.15 Wine consumption (vol)'!AG13,'1.23 Beer consumption (vol)'!AG13,'1.31 Spirits consumption (vol)'!AG13)</f>
        <v>32.799999999999997</v>
      </c>
      <c r="AH13" s="6">
        <f>SUM('1.15 Wine consumption (vol)'!AH13,'1.23 Beer consumption (vol)'!AH13,'1.31 Spirits consumption (vol)'!AH13)</f>
        <v>7.1</v>
      </c>
      <c r="AI13" s="6">
        <f>SUM('1.15 Wine consumption (vol)'!AI13,'1.23 Beer consumption (vol)'!AI13,'1.31 Spirits consumption (vol)'!AI13)</f>
        <v>353.20000000000005</v>
      </c>
      <c r="AJ13" s="6">
        <f>SUM('1.15 Wine consumption (vol)'!AJ13,'1.23 Beer consumption (vol)'!AJ13,'1.31 Spirits consumption (vol)'!AJ13)</f>
        <v>145</v>
      </c>
      <c r="AK13" s="6">
        <f>SUM('1.15 Wine consumption (vol)'!AK13,'1.23 Beer consumption (vol)'!AK13,'1.31 Spirits consumption (vol)'!AK13)</f>
        <v>1348.9</v>
      </c>
      <c r="AL13" s="6">
        <f>SUM('1.15 Wine consumption (vol)'!AL13,'1.23 Beer consumption (vol)'!AL13,'1.31 Spirits consumption (vol)'!AL13)</f>
        <v>38.1</v>
      </c>
      <c r="AM13" s="6">
        <f>SUM('1.15 Wine consumption (vol)'!AM13,'1.23 Beer consumption (vol)'!AM13,'1.31 Spirits consumption (vol)'!AM13)</f>
        <v>44.3</v>
      </c>
      <c r="AN13" s="6">
        <f>SUM('1.15 Wine consumption (vol)'!AN13,'1.23 Beer consumption (vol)'!AN13,'1.31 Spirits consumption (vol)'!AN13)</f>
        <v>19.600000000000001</v>
      </c>
      <c r="AO13" s="6">
        <f>SUM('1.15 Wine consumption (vol)'!AO13,'1.23 Beer consumption (vol)'!AO13,'1.31 Spirits consumption (vol)'!AO13)</f>
        <v>328</v>
      </c>
      <c r="AP13" s="6">
        <f>SUM('1.15 Wine consumption (vol)'!AP13,'1.23 Beer consumption (vol)'!AP13,'1.31 Spirits consumption (vol)'!AP13)</f>
        <v>2555</v>
      </c>
      <c r="AQ13" s="6">
        <f>SUM('1.15 Wine consumption (vol)'!AQ13,'1.23 Beer consumption (vol)'!AQ13,'1.31 Spirits consumption (vol)'!AQ13)</f>
        <v>245.20000000000002</v>
      </c>
      <c r="AR13" s="6">
        <f>SUM('1.15 Wine consumption (vol)'!AR13,'1.23 Beer consumption (vol)'!AR13,'1.31 Spirits consumption (vol)'!AR13)</f>
        <v>21.900000000000002</v>
      </c>
      <c r="AS13" s="6">
        <f>SUM('1.15 Wine consumption (vol)'!AS13,'1.23 Beer consumption (vol)'!AS13,'1.31 Spirits consumption (vol)'!AS13)</f>
        <v>1162.9000000000001</v>
      </c>
      <c r="AT13" s="6">
        <f>SUM('1.15 Wine consumption (vol)'!AT13,'1.23 Beer consumption (vol)'!AT13,'1.31 Spirits consumption (vol)'!AT13)</f>
        <v>87</v>
      </c>
      <c r="AU13" s="6">
        <f>SUM('1.15 Wine consumption (vol)'!AU13,'1.23 Beer consumption (vol)'!AU13,'1.31 Spirits consumption (vol)'!AU13)</f>
        <v>143.6</v>
      </c>
      <c r="AV13" s="6">
        <f>SUM('1.15 Wine consumption (vol)'!AV13,'1.23 Beer consumption (vol)'!AV13,'1.31 Spirits consumption (vol)'!AV13)</f>
        <v>13.3</v>
      </c>
      <c r="AW13" s="6">
        <f>SUM('1.15 Wine consumption (vol)'!AW13,'1.23 Beer consumption (vol)'!AW13,'1.31 Spirits consumption (vol)'!AW13)</f>
        <v>38.700000000000003</v>
      </c>
      <c r="AX13" s="6">
        <f>SUM('1.15 Wine consumption (vol)'!AX13,'1.23 Beer consumption (vol)'!AX13,'1.31 Spirits consumption (vol)'!AX13)</f>
        <v>37.900000000000006</v>
      </c>
      <c r="AY13" s="6">
        <f>SUM('1.15 Wine consumption (vol)'!AY13,'1.23 Beer consumption (vol)'!AY13,'1.31 Spirits consumption (vol)'!AY13)</f>
        <v>18.7</v>
      </c>
      <c r="AZ13" s="6">
        <f>SUM('1.15 Wine consumption (vol)'!AZ13,'1.23 Beer consumption (vol)'!AZ13,'1.31 Spirits consumption (vol)'!AZ13)</f>
        <v>418.70000000000005</v>
      </c>
      <c r="BA13" s="6">
        <f>SUM('1.15 Wine consumption (vol)'!BA13,'1.23 Beer consumption (vol)'!BA13,'1.31 Spirits consumption (vol)'!BA13)</f>
        <v>76.3</v>
      </c>
      <c r="BB13" s="6">
        <f>SUM('1.15 Wine consumption (vol)'!BB13,'1.23 Beer consumption (vol)'!BB13,'1.31 Spirits consumption (vol)'!BB13)</f>
        <v>17.100000000000001</v>
      </c>
      <c r="BC13" s="6">
        <f>SUM('1.15 Wine consumption (vol)'!BC13,'1.23 Beer consumption (vol)'!BC13,'1.31 Spirits consumption (vol)'!BC13)</f>
        <v>146.20000000000002</v>
      </c>
      <c r="BD13" s="6">
        <f>SUM('1.15 Wine consumption (vol)'!BD13,'1.23 Beer consumption (vol)'!BD13,'1.31 Spirits consumption (vol)'!BD13)</f>
        <v>851.7</v>
      </c>
      <c r="BE13" s="6">
        <f>SUM('1.15 Wine consumption (vol)'!BE13,'1.23 Beer consumption (vol)'!BE13,'1.31 Spirits consumption (vol)'!BE13)</f>
        <v>14.3</v>
      </c>
      <c r="BF13" s="6">
        <f>SUM('1.15 Wine consumption (vol)'!BF13,'1.23 Beer consumption (vol)'!BF13,'1.31 Spirits consumption (vol)'!BF13)</f>
        <v>31.500000000000004</v>
      </c>
      <c r="BG13" s="6">
        <f>SUM('1.15 Wine consumption (vol)'!BG13,'1.23 Beer consumption (vol)'!BG13,'1.31 Spirits consumption (vol)'!BG13)</f>
        <v>7</v>
      </c>
      <c r="BH13" s="6">
        <f>SUM('1.15 Wine consumption (vol)'!BH13,'1.23 Beer consumption (vol)'!BH13,'1.31 Spirits consumption (vol)'!BH13)</f>
        <v>0</v>
      </c>
      <c r="BI13" s="6">
        <f>SUM('1.15 Wine consumption (vol)'!BI13,'1.23 Beer consumption (vol)'!BI13,'1.31 Spirits consumption (vol)'!BI13)</f>
        <v>12.299999999999999</v>
      </c>
      <c r="BJ13" s="6">
        <f>SUM('1.15 Wine consumption (vol)'!BJ13,'1.23 Beer consumption (vol)'!BJ13,'1.31 Spirits consumption (vol)'!BJ13)</f>
        <v>33.9</v>
      </c>
      <c r="BK13" s="6">
        <f>SUM('1.15 Wine consumption (vol)'!BK13,'1.23 Beer consumption (vol)'!BK13,'1.31 Spirits consumption (vol)'!BK13)</f>
        <v>11</v>
      </c>
      <c r="BL13" s="6">
        <f>SUM('1.15 Wine consumption (vol)'!BL13,'1.23 Beer consumption (vol)'!BL13,'1.31 Spirits consumption (vol)'!BL13)</f>
        <v>76.3</v>
      </c>
      <c r="BM13" s="6">
        <f>SUM('1.15 Wine consumption (vol)'!BM13,'1.23 Beer consumption (vol)'!BM13,'1.31 Spirits consumption (vol)'!BM13)</f>
        <v>0</v>
      </c>
      <c r="BN13" s="6">
        <f>SUM('1.15 Wine consumption (vol)'!BN13,'1.23 Beer consumption (vol)'!BN13,'1.31 Spirits consumption (vol)'!BN13)</f>
        <v>257.20000000000005</v>
      </c>
      <c r="BO13" s="6">
        <f>SUM('1.15 Wine consumption (vol)'!BO13,'1.23 Beer consumption (vol)'!BO13,'1.31 Spirits consumption (vol)'!BO13)</f>
        <v>12.2</v>
      </c>
      <c r="BP13" s="6">
        <f>SUM('1.15 Wine consumption (vol)'!BP13,'1.23 Beer consumption (vol)'!BP13,'1.31 Spirits consumption (vol)'!BP13)</f>
        <v>11</v>
      </c>
      <c r="BQ13" s="6">
        <f>SUM('1.15 Wine consumption (vol)'!BQ13,'1.23 Beer consumption (vol)'!BQ13,'1.31 Spirits consumption (vol)'!BQ13)</f>
        <v>2470.1999999999998</v>
      </c>
      <c r="BR13" s="6">
        <f>SUM('1.15 Wine consumption (vol)'!BR13,'1.23 Beer consumption (vol)'!BR13,'1.31 Spirits consumption (vol)'!BR13)</f>
        <v>240.8</v>
      </c>
      <c r="BS13" s="6">
        <f>SUM('1.15 Wine consumption (vol)'!BS13,'1.23 Beer consumption (vol)'!BS13,'1.31 Spirits consumption (vol)'!BS13)</f>
        <v>2229.5</v>
      </c>
      <c r="BT13" s="6">
        <f>SUM('1.15 Wine consumption (vol)'!BT13,'1.23 Beer consumption (vol)'!BT13,'1.31 Spirits consumption (vol)'!BT13)</f>
        <v>3706.3</v>
      </c>
      <c r="BU13" s="6">
        <f>SUM('1.15 Wine consumption (vol)'!BU13,'1.23 Beer consumption (vol)'!BU13,'1.31 Spirits consumption (vol)'!BU13)</f>
        <v>92.1</v>
      </c>
      <c r="BV13" s="6">
        <f>SUM('1.15 Wine consumption (vol)'!BV13,'1.23 Beer consumption (vol)'!BV13,'1.31 Spirits consumption (vol)'!BV13)</f>
        <v>101.3</v>
      </c>
      <c r="BW13" s="6">
        <f>SUM('1.15 Wine consumption (vol)'!BW13,'1.23 Beer consumption (vol)'!BW13,'1.31 Spirits consumption (vol)'!BW13)</f>
        <v>47.5</v>
      </c>
      <c r="BX13" s="6">
        <f>SUM('1.15 Wine consumption (vol)'!BX13,'1.23 Beer consumption (vol)'!BX13,'1.31 Spirits consumption (vol)'!BX13)</f>
        <v>42.7</v>
      </c>
      <c r="BY13" s="6">
        <f>SUM('1.15 Wine consumption (vol)'!BY13,'1.23 Beer consumption (vol)'!BY13,'1.31 Spirits consumption (vol)'!BY13)</f>
        <v>564.9</v>
      </c>
      <c r="BZ13" s="6">
        <f>SUM('1.15 Wine consumption (vol)'!BZ13,'1.23 Beer consumption (vol)'!BZ13,'1.31 Spirits consumption (vol)'!BZ13)</f>
        <v>903.9</v>
      </c>
      <c r="CA13" s="6">
        <f>SUM('1.15 Wine consumption (vol)'!CA13,'1.23 Beer consumption (vol)'!CA13,'1.31 Spirits consumption (vol)'!CA13)</f>
        <v>73.7</v>
      </c>
      <c r="CB13" s="6">
        <f>SUM('1.15 Wine consumption (vol)'!CB13,'1.23 Beer consumption (vol)'!CB13,'1.31 Spirits consumption (vol)'!CB13)</f>
        <v>39.1</v>
      </c>
      <c r="CC13" s="6">
        <f>SUM('1.15 Wine consumption (vol)'!CC13,'1.23 Beer consumption (vol)'!CC13,'1.31 Spirits consumption (vol)'!CC13)</f>
        <v>453.50000000000006</v>
      </c>
      <c r="CD13" s="6">
        <f>SUM('1.15 Wine consumption (vol)'!CD13,'1.23 Beer consumption (vol)'!CD13,'1.31 Spirits consumption (vol)'!CD13)</f>
        <v>131.4</v>
      </c>
      <c r="CE13" s="6">
        <f>SUM('1.15 Wine consumption (vol)'!CE13,'1.23 Beer consumption (vol)'!CE13,'1.31 Spirits consumption (vol)'!CE13)</f>
        <v>26.5</v>
      </c>
      <c r="CF13" s="6">
        <f>SUM('1.15 Wine consumption (vol)'!CF13,'1.23 Beer consumption (vol)'!CF13,'1.31 Spirits consumption (vol)'!CF13)</f>
        <v>96.6</v>
      </c>
      <c r="CG13" s="6">
        <f>SUM('1.15 Wine consumption (vol)'!CG13,'1.23 Beer consumption (vol)'!CG13,'1.31 Spirits consumption (vol)'!CG13)</f>
        <v>369.29999999999995</v>
      </c>
      <c r="CH13" s="6">
        <f>SUM('1.15 Wine consumption (vol)'!CH13,'1.23 Beer consumption (vol)'!CH13,'1.31 Spirits consumption (vol)'!CH13)</f>
        <v>59.9</v>
      </c>
      <c r="CI13" s="6">
        <f>SUM('1.15 Wine consumption (vol)'!CI13,'1.23 Beer consumption (vol)'!CI13,'1.31 Spirits consumption (vol)'!CI13)</f>
        <v>66.5</v>
      </c>
      <c r="CJ13" s="6">
        <f>SUM('1.15 Wine consumption (vol)'!CJ13,'1.23 Beer consumption (vol)'!CJ13,'1.31 Spirits consumption (vol)'!CJ13)</f>
        <v>80.099999999999994</v>
      </c>
      <c r="CK13" s="6">
        <f>SUM('1.15 Wine consumption (vol)'!CK13,'1.23 Beer consumption (vol)'!CK13,'1.31 Spirits consumption (vol)'!CK13)</f>
        <v>542</v>
      </c>
      <c r="CL13" s="6">
        <f>SUM('1.15 Wine consumption (vol)'!CL13,'1.23 Beer consumption (vol)'!CL13,'1.31 Spirits consumption (vol)'!CL13)</f>
        <v>15.299999999999745</v>
      </c>
      <c r="CM13" s="6">
        <f>SUM('1.15 Wine consumption (vol)'!CM13,'1.23 Beer consumption (vol)'!CM13,'1.31 Spirits consumption (vol)'!CM13)</f>
        <v>26.999999999999975</v>
      </c>
      <c r="CN13" s="6">
        <f>SUM('1.15 Wine consumption (vol)'!CN13,'1.23 Beer consumption (vol)'!CN13,'1.31 Spirits consumption (vol)'!CN13)</f>
        <v>127.50000000000009</v>
      </c>
      <c r="CO13" s="6">
        <f>SUM('1.15 Wine consumption (vol)'!CO13,'1.23 Beer consumption (vol)'!CO13,'1.31 Spirits consumption (vol)'!CO13)</f>
        <v>385.00000000000006</v>
      </c>
      <c r="CP13" s="6">
        <f>SUM('1.15 Wine consumption (vol)'!CP13,'1.23 Beer consumption (vol)'!CP13,'1.31 Spirits consumption (vol)'!CP13)</f>
        <v>159.6999999999997</v>
      </c>
    </row>
    <row r="14" spans="1:94" x14ac:dyDescent="0.25">
      <c r="A14" s="1" t="s">
        <v>35</v>
      </c>
      <c r="B14" s="6">
        <f>SUM('1.15 Wine consumption (vol)'!B14,'1.23 Beer consumption (vol)'!B14,'1.31 Spirits consumption (vol)'!B14)</f>
        <v>21581.200000000001</v>
      </c>
      <c r="C14" s="6">
        <f>SUM('1.15 Wine consumption (vol)'!C14,'1.23 Beer consumption (vol)'!C14,'1.31 Spirits consumption (vol)'!C14)</f>
        <v>8931.4000000000015</v>
      </c>
      <c r="D14" s="6">
        <f>SUM('1.15 Wine consumption (vol)'!D14,'1.23 Beer consumption (vol)'!D14,'1.31 Spirits consumption (vol)'!D14)</f>
        <v>7.5</v>
      </c>
      <c r="E14" s="6">
        <f>SUM('1.15 Wine consumption (vol)'!E14,'1.23 Beer consumption (vol)'!E14,'1.31 Spirits consumption (vol)'!E14)</f>
        <v>5005.1000000000004</v>
      </c>
      <c r="F14" s="6">
        <f>SUM('1.15 Wine consumption (vol)'!F14,'1.23 Beer consumption (vol)'!F14,'1.31 Spirits consumption (vol)'!F14)</f>
        <v>11.6</v>
      </c>
      <c r="G14" s="6">
        <f>SUM('1.15 Wine consumption (vol)'!G14,'1.23 Beer consumption (vol)'!G14,'1.31 Spirits consumption (vol)'!G14)</f>
        <v>1073.8</v>
      </c>
      <c r="H14" s="6">
        <f>SUM('1.15 Wine consumption (vol)'!H14,'1.23 Beer consumption (vol)'!H14,'1.31 Spirits consumption (vol)'!H14)</f>
        <v>11.8</v>
      </c>
      <c r="I14" s="6">
        <f>SUM('1.15 Wine consumption (vol)'!I14,'1.23 Beer consumption (vol)'!I14,'1.31 Spirits consumption (vol)'!I14)</f>
        <v>850.5</v>
      </c>
      <c r="J14" s="6">
        <f>SUM('1.15 Wine consumption (vol)'!J14,'1.23 Beer consumption (vol)'!J14,'1.31 Spirits consumption (vol)'!J14)</f>
        <v>51.8</v>
      </c>
      <c r="K14" s="6">
        <f>SUM('1.15 Wine consumption (vol)'!K14,'1.23 Beer consumption (vol)'!K14,'1.31 Spirits consumption (vol)'!K14)</f>
        <v>14.7</v>
      </c>
      <c r="L14" s="6">
        <f>SUM('1.15 Wine consumption (vol)'!L14,'1.23 Beer consumption (vol)'!L14,'1.31 Spirits consumption (vol)'!L14)</f>
        <v>4.4000000000000004</v>
      </c>
      <c r="M14" s="6">
        <f>SUM('1.15 Wine consumption (vol)'!M14,'1.23 Beer consumption (vol)'!M14,'1.31 Spirits consumption (vol)'!M14)</f>
        <v>404.8</v>
      </c>
      <c r="N14" s="6">
        <f>SUM('1.15 Wine consumption (vol)'!N14,'1.23 Beer consumption (vol)'!N14,'1.31 Spirits consumption (vol)'!N14)</f>
        <v>8.4</v>
      </c>
      <c r="O14" s="6">
        <f>SUM('1.15 Wine consumption (vol)'!O14,'1.23 Beer consumption (vol)'!O14,'1.31 Spirits consumption (vol)'!O14)</f>
        <v>667.2</v>
      </c>
      <c r="P14" s="6">
        <f>SUM('1.15 Wine consumption (vol)'!P14,'1.23 Beer consumption (vol)'!P14,'1.31 Spirits consumption (vol)'!P14)</f>
        <v>55</v>
      </c>
      <c r="Q14" s="6">
        <f>SUM('1.15 Wine consumption (vol)'!Q14,'1.23 Beer consumption (vol)'!Q14,'1.31 Spirits consumption (vol)'!Q14)</f>
        <v>393</v>
      </c>
      <c r="R14" s="6">
        <f>SUM('1.15 Wine consumption (vol)'!R14,'1.23 Beer consumption (vol)'!R14,'1.31 Spirits consumption (vol)'!R14)</f>
        <v>47.400000000000006</v>
      </c>
      <c r="S14" s="6">
        <f>SUM('1.15 Wine consumption (vol)'!S14,'1.23 Beer consumption (vol)'!S14,'1.31 Spirits consumption (vol)'!S14)</f>
        <v>163.9</v>
      </c>
      <c r="T14" s="6">
        <f>SUM('1.15 Wine consumption (vol)'!T14,'1.23 Beer consumption (vol)'!T14,'1.31 Spirits consumption (vol)'!T14)</f>
        <v>215.5</v>
      </c>
      <c r="U14" s="6">
        <f>SUM('1.15 Wine consumption (vol)'!U14,'1.23 Beer consumption (vol)'!U14,'1.31 Spirits consumption (vol)'!U14)</f>
        <v>184.1</v>
      </c>
      <c r="V14" s="6">
        <f>SUM('1.15 Wine consumption (vol)'!V14,'1.23 Beer consumption (vol)'!V14,'1.31 Spirits consumption (vol)'!V14)</f>
        <v>31.4</v>
      </c>
      <c r="W14" s="6">
        <f>SUM('1.15 Wine consumption (vol)'!W14,'1.23 Beer consumption (vol)'!W14,'1.31 Spirits consumption (vol)'!W14)</f>
        <v>2800.6000000000004</v>
      </c>
      <c r="X14" s="6">
        <f>SUM('1.15 Wine consumption (vol)'!X14,'1.23 Beer consumption (vol)'!X14,'1.31 Spirits consumption (vol)'!X14)</f>
        <v>116.19999999999999</v>
      </c>
      <c r="Y14" s="6">
        <f>SUM('1.15 Wine consumption (vol)'!Y14,'1.23 Beer consumption (vol)'!Y14,'1.31 Spirits consumption (vol)'!Y14)</f>
        <v>15.4</v>
      </c>
      <c r="Z14" s="6">
        <f>SUM('1.15 Wine consumption (vol)'!Z14,'1.23 Beer consumption (vol)'!Z14,'1.31 Spirits consumption (vol)'!Z14)</f>
        <v>60.7</v>
      </c>
      <c r="AA14" s="6">
        <f>SUM('1.15 Wine consumption (vol)'!AA14,'1.23 Beer consumption (vol)'!AA14,'1.31 Spirits consumption (vol)'!AA14)</f>
        <v>29.2</v>
      </c>
      <c r="AB14" s="6">
        <f>SUM('1.15 Wine consumption (vol)'!AB14,'1.23 Beer consumption (vol)'!AB14,'1.31 Spirits consumption (vol)'!AB14)</f>
        <v>121.5</v>
      </c>
      <c r="AC14" s="6">
        <f>SUM('1.15 Wine consumption (vol)'!AC14,'1.23 Beer consumption (vol)'!AC14,'1.31 Spirits consumption (vol)'!AC14)</f>
        <v>16.399999999999999</v>
      </c>
      <c r="AD14" s="6">
        <f>SUM('1.15 Wine consumption (vol)'!AD14,'1.23 Beer consumption (vol)'!AD14,'1.31 Spirits consumption (vol)'!AD14)</f>
        <v>13.700000000000001</v>
      </c>
      <c r="AE14" s="6">
        <f>SUM('1.15 Wine consumption (vol)'!AE14,'1.23 Beer consumption (vol)'!AE14,'1.31 Spirits consumption (vol)'!AE14)</f>
        <v>76.5</v>
      </c>
      <c r="AF14" s="6">
        <f>SUM('1.15 Wine consumption (vol)'!AF14,'1.23 Beer consumption (vol)'!AF14,'1.31 Spirits consumption (vol)'!AF14)</f>
        <v>17.8</v>
      </c>
      <c r="AG14" s="6">
        <f>SUM('1.15 Wine consumption (vol)'!AG14,'1.23 Beer consumption (vol)'!AG14,'1.31 Spirits consumption (vol)'!AG14)</f>
        <v>32.4</v>
      </c>
      <c r="AH14" s="6">
        <f>SUM('1.15 Wine consumption (vol)'!AH14,'1.23 Beer consumption (vol)'!AH14,'1.31 Spirits consumption (vol)'!AH14)</f>
        <v>7.3000000000000007</v>
      </c>
      <c r="AI14" s="6">
        <f>SUM('1.15 Wine consumption (vol)'!AI14,'1.23 Beer consumption (vol)'!AI14,'1.31 Spirits consumption (vol)'!AI14)</f>
        <v>365.29999999999995</v>
      </c>
      <c r="AJ14" s="6">
        <f>SUM('1.15 Wine consumption (vol)'!AJ14,'1.23 Beer consumption (vol)'!AJ14,'1.31 Spirits consumption (vol)'!AJ14)</f>
        <v>148.60000000000002</v>
      </c>
      <c r="AK14" s="6">
        <f>SUM('1.15 Wine consumption (vol)'!AK14,'1.23 Beer consumption (vol)'!AK14,'1.31 Spirits consumption (vol)'!AK14)</f>
        <v>1339</v>
      </c>
      <c r="AL14" s="6">
        <f>SUM('1.15 Wine consumption (vol)'!AL14,'1.23 Beer consumption (vol)'!AL14,'1.31 Spirits consumption (vol)'!AL14)</f>
        <v>38</v>
      </c>
      <c r="AM14" s="6">
        <f>SUM('1.15 Wine consumption (vol)'!AM14,'1.23 Beer consumption (vol)'!AM14,'1.31 Spirits consumption (vol)'!AM14)</f>
        <v>44.599999999999994</v>
      </c>
      <c r="AN14" s="6">
        <f>SUM('1.15 Wine consumption (vol)'!AN14,'1.23 Beer consumption (vol)'!AN14,'1.31 Spirits consumption (vol)'!AN14)</f>
        <v>19.3</v>
      </c>
      <c r="AO14" s="6">
        <f>SUM('1.15 Wine consumption (vol)'!AO14,'1.23 Beer consumption (vol)'!AO14,'1.31 Spirits consumption (vol)'!AO14)</f>
        <v>311.79999999999995</v>
      </c>
      <c r="AP14" s="6">
        <f>SUM('1.15 Wine consumption (vol)'!AP14,'1.23 Beer consumption (vol)'!AP14,'1.31 Spirits consumption (vol)'!AP14)</f>
        <v>2587.4</v>
      </c>
      <c r="AQ14" s="6">
        <f>SUM('1.15 Wine consumption (vol)'!AQ14,'1.23 Beer consumption (vol)'!AQ14,'1.31 Spirits consumption (vol)'!AQ14)</f>
        <v>251.29999999999998</v>
      </c>
      <c r="AR14" s="6">
        <f>SUM('1.15 Wine consumption (vol)'!AR14,'1.23 Beer consumption (vol)'!AR14,'1.31 Spirits consumption (vol)'!AR14)</f>
        <v>22.4</v>
      </c>
      <c r="AS14" s="6">
        <f>SUM('1.15 Wine consumption (vol)'!AS14,'1.23 Beer consumption (vol)'!AS14,'1.31 Spirits consumption (vol)'!AS14)</f>
        <v>1175.7</v>
      </c>
      <c r="AT14" s="6">
        <f>SUM('1.15 Wine consumption (vol)'!AT14,'1.23 Beer consumption (vol)'!AT14,'1.31 Spirits consumption (vol)'!AT14)</f>
        <v>86</v>
      </c>
      <c r="AU14" s="6">
        <f>SUM('1.15 Wine consumption (vol)'!AU14,'1.23 Beer consumption (vol)'!AU14,'1.31 Spirits consumption (vol)'!AU14)</f>
        <v>147.9</v>
      </c>
      <c r="AV14" s="6">
        <f>SUM('1.15 Wine consumption (vol)'!AV14,'1.23 Beer consumption (vol)'!AV14,'1.31 Spirits consumption (vol)'!AV14)</f>
        <v>13.6</v>
      </c>
      <c r="AW14" s="6">
        <f>SUM('1.15 Wine consumption (vol)'!AW14,'1.23 Beer consumption (vol)'!AW14,'1.31 Spirits consumption (vol)'!AW14)</f>
        <v>40.9</v>
      </c>
      <c r="AX14" s="6">
        <f>SUM('1.15 Wine consumption (vol)'!AX14,'1.23 Beer consumption (vol)'!AX14,'1.31 Spirits consumption (vol)'!AX14)</f>
        <v>37.900000000000006</v>
      </c>
      <c r="AY14" s="6">
        <f>SUM('1.15 Wine consumption (vol)'!AY14,'1.23 Beer consumption (vol)'!AY14,'1.31 Spirits consumption (vol)'!AY14)</f>
        <v>20</v>
      </c>
      <c r="AZ14" s="6">
        <f>SUM('1.15 Wine consumption (vol)'!AZ14,'1.23 Beer consumption (vol)'!AZ14,'1.31 Spirits consumption (vol)'!AZ14)</f>
        <v>418.4</v>
      </c>
      <c r="BA14" s="6">
        <f>SUM('1.15 Wine consumption (vol)'!BA14,'1.23 Beer consumption (vol)'!BA14,'1.31 Spirits consumption (vol)'!BA14)</f>
        <v>81.300000000000011</v>
      </c>
      <c r="BB14" s="6">
        <f>SUM('1.15 Wine consumption (vol)'!BB14,'1.23 Beer consumption (vol)'!BB14,'1.31 Spirits consumption (vol)'!BB14)</f>
        <v>16.7</v>
      </c>
      <c r="BC14" s="6">
        <f>SUM('1.15 Wine consumption (vol)'!BC14,'1.23 Beer consumption (vol)'!BC14,'1.31 Spirits consumption (vol)'!BC14)</f>
        <v>146</v>
      </c>
      <c r="BD14" s="6">
        <f>SUM('1.15 Wine consumption (vol)'!BD14,'1.23 Beer consumption (vol)'!BD14,'1.31 Spirits consumption (vol)'!BD14)</f>
        <v>889.69999999999993</v>
      </c>
      <c r="BE14" s="6">
        <f>SUM('1.15 Wine consumption (vol)'!BE14,'1.23 Beer consumption (vol)'!BE14,'1.31 Spirits consumption (vol)'!BE14)</f>
        <v>14.9</v>
      </c>
      <c r="BF14" s="6">
        <f>SUM('1.15 Wine consumption (vol)'!BF14,'1.23 Beer consumption (vol)'!BF14,'1.31 Spirits consumption (vol)'!BF14)</f>
        <v>32.699999999999996</v>
      </c>
      <c r="BG14" s="6">
        <f>SUM('1.15 Wine consumption (vol)'!BG14,'1.23 Beer consumption (vol)'!BG14,'1.31 Spirits consumption (vol)'!BG14)</f>
        <v>7.5</v>
      </c>
      <c r="BH14" s="6">
        <f>SUM('1.15 Wine consumption (vol)'!BH14,'1.23 Beer consumption (vol)'!BH14,'1.31 Spirits consumption (vol)'!BH14)</f>
        <v>0</v>
      </c>
      <c r="BI14" s="6">
        <f>SUM('1.15 Wine consumption (vol)'!BI14,'1.23 Beer consumption (vol)'!BI14,'1.31 Spirits consumption (vol)'!BI14)</f>
        <v>13.1</v>
      </c>
      <c r="BJ14" s="6">
        <f>SUM('1.15 Wine consumption (vol)'!BJ14,'1.23 Beer consumption (vol)'!BJ14,'1.31 Spirits consumption (vol)'!BJ14)</f>
        <v>34.6</v>
      </c>
      <c r="BK14" s="6">
        <f>SUM('1.15 Wine consumption (vol)'!BK14,'1.23 Beer consumption (vol)'!BK14,'1.31 Spirits consumption (vol)'!BK14)</f>
        <v>11.1</v>
      </c>
      <c r="BL14" s="6">
        <f>SUM('1.15 Wine consumption (vol)'!BL14,'1.23 Beer consumption (vol)'!BL14,'1.31 Spirits consumption (vol)'!BL14)</f>
        <v>78.599999999999994</v>
      </c>
      <c r="BM14" s="6">
        <f>SUM('1.15 Wine consumption (vol)'!BM14,'1.23 Beer consumption (vol)'!BM14,'1.31 Spirits consumption (vol)'!BM14)</f>
        <v>0</v>
      </c>
      <c r="BN14" s="6">
        <f>SUM('1.15 Wine consumption (vol)'!BN14,'1.23 Beer consumption (vol)'!BN14,'1.31 Spirits consumption (vol)'!BN14)</f>
        <v>264.3</v>
      </c>
      <c r="BO14" s="6">
        <f>SUM('1.15 Wine consumption (vol)'!BO14,'1.23 Beer consumption (vol)'!BO14,'1.31 Spirits consumption (vol)'!BO14)</f>
        <v>12.700000000000001</v>
      </c>
      <c r="BP14" s="6">
        <f>SUM('1.15 Wine consumption (vol)'!BP14,'1.23 Beer consumption (vol)'!BP14,'1.31 Spirits consumption (vol)'!BP14)</f>
        <v>11.5</v>
      </c>
      <c r="BQ14" s="6">
        <f>SUM('1.15 Wine consumption (vol)'!BQ14,'1.23 Beer consumption (vol)'!BQ14,'1.31 Spirits consumption (vol)'!BQ14)</f>
        <v>2522</v>
      </c>
      <c r="BR14" s="6">
        <f>SUM('1.15 Wine consumption (vol)'!BR14,'1.23 Beer consumption (vol)'!BR14,'1.31 Spirits consumption (vol)'!BR14)</f>
        <v>244.2</v>
      </c>
      <c r="BS14" s="6">
        <f>SUM('1.15 Wine consumption (vol)'!BS14,'1.23 Beer consumption (vol)'!BS14,'1.31 Spirits consumption (vol)'!BS14)</f>
        <v>2277.8000000000002</v>
      </c>
      <c r="BT14" s="6">
        <f>SUM('1.15 Wine consumption (vol)'!BT14,'1.23 Beer consumption (vol)'!BT14,'1.31 Spirits consumption (vol)'!BT14)</f>
        <v>3634.7999999999997</v>
      </c>
      <c r="BU14" s="6">
        <f>SUM('1.15 Wine consumption (vol)'!BU14,'1.23 Beer consumption (vol)'!BU14,'1.31 Spirits consumption (vol)'!BU14)</f>
        <v>91.799999999999983</v>
      </c>
      <c r="BV14" s="6">
        <f>SUM('1.15 Wine consumption (vol)'!BV14,'1.23 Beer consumption (vol)'!BV14,'1.31 Spirits consumption (vol)'!BV14)</f>
        <v>100</v>
      </c>
      <c r="BW14" s="6">
        <f>SUM('1.15 Wine consumption (vol)'!BW14,'1.23 Beer consumption (vol)'!BW14,'1.31 Spirits consumption (vol)'!BW14)</f>
        <v>42.100000000000009</v>
      </c>
      <c r="BX14" s="6">
        <f>SUM('1.15 Wine consumption (vol)'!BX14,'1.23 Beer consumption (vol)'!BX14,'1.31 Spirits consumption (vol)'!BX14)</f>
        <v>41.3</v>
      </c>
      <c r="BY14" s="6">
        <f>SUM('1.15 Wine consumption (vol)'!BY14,'1.23 Beer consumption (vol)'!BY14,'1.31 Spirits consumption (vol)'!BY14)</f>
        <v>558.90000000000009</v>
      </c>
      <c r="BZ14" s="6">
        <f>SUM('1.15 Wine consumption (vol)'!BZ14,'1.23 Beer consumption (vol)'!BZ14,'1.31 Spirits consumption (vol)'!BZ14)</f>
        <v>890.09999999999991</v>
      </c>
      <c r="CA14" s="6">
        <f>SUM('1.15 Wine consumption (vol)'!CA14,'1.23 Beer consumption (vol)'!CA14,'1.31 Spirits consumption (vol)'!CA14)</f>
        <v>69.400000000000006</v>
      </c>
      <c r="CB14" s="6">
        <f>SUM('1.15 Wine consumption (vol)'!CB14,'1.23 Beer consumption (vol)'!CB14,'1.31 Spirits consumption (vol)'!CB14)</f>
        <v>38.5</v>
      </c>
      <c r="CC14" s="6">
        <f>SUM('1.15 Wine consumption (vol)'!CC14,'1.23 Beer consumption (vol)'!CC14,'1.31 Spirits consumption (vol)'!CC14)</f>
        <v>439</v>
      </c>
      <c r="CD14" s="6">
        <f>SUM('1.15 Wine consumption (vol)'!CD14,'1.23 Beer consumption (vol)'!CD14,'1.31 Spirits consumption (vol)'!CD14)</f>
        <v>131.1</v>
      </c>
      <c r="CE14" s="6">
        <f>SUM('1.15 Wine consumption (vol)'!CE14,'1.23 Beer consumption (vol)'!CE14,'1.31 Spirits consumption (vol)'!CE14)</f>
        <v>26.4</v>
      </c>
      <c r="CF14" s="6">
        <f>SUM('1.15 Wine consumption (vol)'!CF14,'1.23 Beer consumption (vol)'!CF14,'1.31 Spirits consumption (vol)'!CF14)</f>
        <v>90.499999999999986</v>
      </c>
      <c r="CG14" s="6">
        <f>SUM('1.15 Wine consumption (vol)'!CG14,'1.23 Beer consumption (vol)'!CG14,'1.31 Spirits consumption (vol)'!CG14)</f>
        <v>359</v>
      </c>
      <c r="CH14" s="6">
        <f>SUM('1.15 Wine consumption (vol)'!CH14,'1.23 Beer consumption (vol)'!CH14,'1.31 Spirits consumption (vol)'!CH14)</f>
        <v>59.499999999999993</v>
      </c>
      <c r="CI14" s="6">
        <f>SUM('1.15 Wine consumption (vol)'!CI14,'1.23 Beer consumption (vol)'!CI14,'1.31 Spirits consumption (vol)'!CI14)</f>
        <v>65.899999999999991</v>
      </c>
      <c r="CJ14" s="6">
        <f>SUM('1.15 Wine consumption (vol)'!CJ14,'1.23 Beer consumption (vol)'!CJ14,'1.31 Spirits consumption (vol)'!CJ14)</f>
        <v>83.7</v>
      </c>
      <c r="CK14" s="6">
        <f>SUM('1.15 Wine consumption (vol)'!CK14,'1.23 Beer consumption (vol)'!CK14,'1.31 Spirits consumption (vol)'!CK14)</f>
        <v>532</v>
      </c>
      <c r="CL14" s="6">
        <f>SUM('1.15 Wine consumption (vol)'!CL14,'1.23 Beer consumption (vol)'!CL14,'1.31 Spirits consumption (vol)'!CL14)</f>
        <v>15.599999999999932</v>
      </c>
      <c r="CM14" s="6">
        <f>SUM('1.15 Wine consumption (vol)'!CM14,'1.23 Beer consumption (vol)'!CM14,'1.31 Spirits consumption (vol)'!CM14)</f>
        <v>26.90000000000007</v>
      </c>
      <c r="CN14" s="6">
        <f>SUM('1.15 Wine consumption (vol)'!CN14,'1.23 Beer consumption (vol)'!CN14,'1.31 Spirits consumption (vol)'!CN14)</f>
        <v>129.30000000000018</v>
      </c>
      <c r="CO14" s="6">
        <f>SUM('1.15 Wine consumption (vol)'!CO14,'1.23 Beer consumption (vol)'!CO14,'1.31 Spirits consumption (vol)'!CO14)</f>
        <v>408.7000000000001</v>
      </c>
      <c r="CP14" s="6">
        <f>SUM('1.15 Wine consumption (vol)'!CP14,'1.23 Beer consumption (vol)'!CP14,'1.31 Spirits consumption (vol)'!CP14)</f>
        <v>164.9000000000014</v>
      </c>
    </row>
    <row r="15" spans="1:94" x14ac:dyDescent="0.25">
      <c r="A15" s="1" t="s">
        <v>36</v>
      </c>
      <c r="B15" s="6">
        <f>SUM('1.15 Wine consumption (vol)'!B15,'1.23 Beer consumption (vol)'!B15,'1.31 Spirits consumption (vol)'!B15)</f>
        <v>21614.400000000001</v>
      </c>
      <c r="C15" s="6">
        <f>SUM('1.15 Wine consumption (vol)'!C15,'1.23 Beer consumption (vol)'!C15,'1.31 Spirits consumption (vol)'!C15)</f>
        <v>9148.6</v>
      </c>
      <c r="D15" s="6">
        <f>SUM('1.15 Wine consumption (vol)'!D15,'1.23 Beer consumption (vol)'!D15,'1.31 Spirits consumption (vol)'!D15)</f>
        <v>8.6999999999999993</v>
      </c>
      <c r="E15" s="6">
        <f>SUM('1.15 Wine consumption (vol)'!E15,'1.23 Beer consumption (vol)'!E15,'1.31 Spirits consumption (vol)'!E15)</f>
        <v>5222.5</v>
      </c>
      <c r="F15" s="6">
        <f>SUM('1.15 Wine consumption (vol)'!F15,'1.23 Beer consumption (vol)'!F15,'1.31 Spirits consumption (vol)'!F15)</f>
        <v>12.000000000000002</v>
      </c>
      <c r="G15" s="6">
        <f>SUM('1.15 Wine consumption (vol)'!G15,'1.23 Beer consumption (vol)'!G15,'1.31 Spirits consumption (vol)'!G15)</f>
        <v>1120.0999999999999</v>
      </c>
      <c r="H15" s="6">
        <f>SUM('1.15 Wine consumption (vol)'!H15,'1.23 Beer consumption (vol)'!H15,'1.31 Spirits consumption (vol)'!H15)</f>
        <v>12.499999999999998</v>
      </c>
      <c r="I15" s="6">
        <f>SUM('1.15 Wine consumption (vol)'!I15,'1.23 Beer consumption (vol)'!I15,'1.31 Spirits consumption (vol)'!I15)</f>
        <v>842.3</v>
      </c>
      <c r="J15" s="6">
        <f>SUM('1.15 Wine consumption (vol)'!J15,'1.23 Beer consumption (vol)'!J15,'1.31 Spirits consumption (vol)'!J15)</f>
        <v>53.7</v>
      </c>
      <c r="K15" s="6">
        <f>SUM('1.15 Wine consumption (vol)'!K15,'1.23 Beer consumption (vol)'!K15,'1.31 Spirits consumption (vol)'!K15)</f>
        <v>15.2</v>
      </c>
      <c r="L15" s="6">
        <f>SUM('1.15 Wine consumption (vol)'!L15,'1.23 Beer consumption (vol)'!L15,'1.31 Spirits consumption (vol)'!L15)</f>
        <v>4.6000000000000005</v>
      </c>
      <c r="M15" s="6">
        <f>SUM('1.15 Wine consumption (vol)'!M15,'1.23 Beer consumption (vol)'!M15,'1.31 Spirits consumption (vol)'!M15)</f>
        <v>338.6</v>
      </c>
      <c r="N15" s="6">
        <f>SUM('1.15 Wine consumption (vol)'!N15,'1.23 Beer consumption (vol)'!N15,'1.31 Spirits consumption (vol)'!N15)</f>
        <v>8.6999999999999993</v>
      </c>
      <c r="O15" s="6">
        <f>SUM('1.15 Wine consumption (vol)'!O15,'1.23 Beer consumption (vol)'!O15,'1.31 Spirits consumption (vol)'!O15)</f>
        <v>663.6</v>
      </c>
      <c r="P15" s="6">
        <f>SUM('1.15 Wine consumption (vol)'!P15,'1.23 Beer consumption (vol)'!P15,'1.31 Spirits consumption (vol)'!P15)</f>
        <v>51.900000000000006</v>
      </c>
      <c r="Q15" s="6">
        <f>SUM('1.15 Wine consumption (vol)'!Q15,'1.23 Beer consumption (vol)'!Q15,'1.31 Spirits consumption (vol)'!Q15)</f>
        <v>391.59999999999997</v>
      </c>
      <c r="R15" s="6">
        <f>SUM('1.15 Wine consumption (vol)'!R15,'1.23 Beer consumption (vol)'!R15,'1.31 Spirits consumption (vol)'!R15)</f>
        <v>56.300000000000004</v>
      </c>
      <c r="S15" s="6">
        <f>SUM('1.15 Wine consumption (vol)'!S15,'1.23 Beer consumption (vol)'!S15,'1.31 Spirits consumption (vol)'!S15)</f>
        <v>181.89999999999998</v>
      </c>
      <c r="T15" s="6">
        <f>SUM('1.15 Wine consumption (vol)'!T15,'1.23 Beer consumption (vol)'!T15,'1.31 Spirits consumption (vol)'!T15)</f>
        <v>218.9</v>
      </c>
      <c r="U15" s="6">
        <f>SUM('1.15 Wine consumption (vol)'!U15,'1.23 Beer consumption (vol)'!U15,'1.31 Spirits consumption (vol)'!U15)</f>
        <v>187.6</v>
      </c>
      <c r="V15" s="6">
        <f>SUM('1.15 Wine consumption (vol)'!V15,'1.23 Beer consumption (vol)'!V15,'1.31 Spirits consumption (vol)'!V15)</f>
        <v>31.299999999999997</v>
      </c>
      <c r="W15" s="6">
        <f>SUM('1.15 Wine consumption (vol)'!W15,'1.23 Beer consumption (vol)'!W15,'1.31 Spirits consumption (vol)'!W15)</f>
        <v>2650.7</v>
      </c>
      <c r="X15" s="6">
        <f>SUM('1.15 Wine consumption (vol)'!X15,'1.23 Beer consumption (vol)'!X15,'1.31 Spirits consumption (vol)'!X15)</f>
        <v>105.1</v>
      </c>
      <c r="Y15" s="6">
        <f>SUM('1.15 Wine consumption (vol)'!Y15,'1.23 Beer consumption (vol)'!Y15,'1.31 Spirits consumption (vol)'!Y15)</f>
        <v>14.9</v>
      </c>
      <c r="Z15" s="6">
        <f>SUM('1.15 Wine consumption (vol)'!Z15,'1.23 Beer consumption (vol)'!Z15,'1.31 Spirits consumption (vol)'!Z15)</f>
        <v>59.9</v>
      </c>
      <c r="AA15" s="6">
        <f>SUM('1.15 Wine consumption (vol)'!AA15,'1.23 Beer consumption (vol)'!AA15,'1.31 Spirits consumption (vol)'!AA15)</f>
        <v>29.4</v>
      </c>
      <c r="AB15" s="6">
        <f>SUM('1.15 Wine consumption (vol)'!AB15,'1.23 Beer consumption (vol)'!AB15,'1.31 Spirits consumption (vol)'!AB15)</f>
        <v>122.7</v>
      </c>
      <c r="AC15" s="6">
        <f>SUM('1.15 Wine consumption (vol)'!AC15,'1.23 Beer consumption (vol)'!AC15,'1.31 Spirits consumption (vol)'!AC15)</f>
        <v>16.100000000000001</v>
      </c>
      <c r="AD15" s="6">
        <f>SUM('1.15 Wine consumption (vol)'!AD15,'1.23 Beer consumption (vol)'!AD15,'1.31 Spirits consumption (vol)'!AD15)</f>
        <v>14.099999999999998</v>
      </c>
      <c r="AE15" s="6">
        <f>SUM('1.15 Wine consumption (vol)'!AE15,'1.23 Beer consumption (vol)'!AE15,'1.31 Spirits consumption (vol)'!AE15)</f>
        <v>73.599999999999994</v>
      </c>
      <c r="AF15" s="6">
        <f>SUM('1.15 Wine consumption (vol)'!AF15,'1.23 Beer consumption (vol)'!AF15,'1.31 Spirits consumption (vol)'!AF15)</f>
        <v>18.100000000000001</v>
      </c>
      <c r="AG15" s="6">
        <f>SUM('1.15 Wine consumption (vol)'!AG15,'1.23 Beer consumption (vol)'!AG15,'1.31 Spirits consumption (vol)'!AG15)</f>
        <v>32.400000000000006</v>
      </c>
      <c r="AH15" s="6">
        <f>SUM('1.15 Wine consumption (vol)'!AH15,'1.23 Beer consumption (vol)'!AH15,'1.31 Spirits consumption (vol)'!AH15)</f>
        <v>7.3000000000000007</v>
      </c>
      <c r="AI15" s="6">
        <f>SUM('1.15 Wine consumption (vol)'!AI15,'1.23 Beer consumption (vol)'!AI15,'1.31 Spirits consumption (vol)'!AI15)</f>
        <v>365</v>
      </c>
      <c r="AJ15" s="6">
        <f>SUM('1.15 Wine consumption (vol)'!AJ15,'1.23 Beer consumption (vol)'!AJ15,'1.31 Spirits consumption (vol)'!AJ15)</f>
        <v>142.5</v>
      </c>
      <c r="AK15" s="6">
        <f>SUM('1.15 Wine consumption (vol)'!AK15,'1.23 Beer consumption (vol)'!AK15,'1.31 Spirits consumption (vol)'!AK15)</f>
        <v>1228</v>
      </c>
      <c r="AL15" s="6">
        <f>SUM('1.15 Wine consumption (vol)'!AL15,'1.23 Beer consumption (vol)'!AL15,'1.31 Spirits consumption (vol)'!AL15)</f>
        <v>38.200000000000003</v>
      </c>
      <c r="AM15" s="6">
        <f>SUM('1.15 Wine consumption (vol)'!AM15,'1.23 Beer consumption (vol)'!AM15,'1.31 Spirits consumption (vol)'!AM15)</f>
        <v>45.099999999999994</v>
      </c>
      <c r="AN15" s="6">
        <f>SUM('1.15 Wine consumption (vol)'!AN15,'1.23 Beer consumption (vol)'!AN15,'1.31 Spirits consumption (vol)'!AN15)</f>
        <v>19</v>
      </c>
      <c r="AO15" s="6">
        <f>SUM('1.15 Wine consumption (vol)'!AO15,'1.23 Beer consumption (vol)'!AO15,'1.31 Spirits consumption (vol)'!AO15)</f>
        <v>293.2</v>
      </c>
      <c r="AP15" s="6">
        <f>SUM('1.15 Wine consumption (vol)'!AP15,'1.23 Beer consumption (vol)'!AP15,'1.31 Spirits consumption (vol)'!AP15)</f>
        <v>2567.1999999999998</v>
      </c>
      <c r="AQ15" s="6">
        <f>SUM('1.15 Wine consumption (vol)'!AQ15,'1.23 Beer consumption (vol)'!AQ15,'1.31 Spirits consumption (vol)'!AQ15)</f>
        <v>257.5</v>
      </c>
      <c r="AR15" s="6">
        <f>SUM('1.15 Wine consumption (vol)'!AR15,'1.23 Beer consumption (vol)'!AR15,'1.31 Spirits consumption (vol)'!AR15)</f>
        <v>22.499999999999996</v>
      </c>
      <c r="AS15" s="6">
        <f>SUM('1.15 Wine consumption (vol)'!AS15,'1.23 Beer consumption (vol)'!AS15,'1.31 Spirits consumption (vol)'!AS15)</f>
        <v>1145.0999999999999</v>
      </c>
      <c r="AT15" s="6">
        <f>SUM('1.15 Wine consumption (vol)'!AT15,'1.23 Beer consumption (vol)'!AT15,'1.31 Spirits consumption (vol)'!AT15)</f>
        <v>87.8</v>
      </c>
      <c r="AU15" s="6">
        <f>SUM('1.15 Wine consumption (vol)'!AU15,'1.23 Beer consumption (vol)'!AU15,'1.31 Spirits consumption (vol)'!AU15)</f>
        <v>149</v>
      </c>
      <c r="AV15" s="6">
        <f>SUM('1.15 Wine consumption (vol)'!AV15,'1.23 Beer consumption (vol)'!AV15,'1.31 Spirits consumption (vol)'!AV15)</f>
        <v>13.9</v>
      </c>
      <c r="AW15" s="6">
        <f>SUM('1.15 Wine consumption (vol)'!AW15,'1.23 Beer consumption (vol)'!AW15,'1.31 Spirits consumption (vol)'!AW15)</f>
        <v>37</v>
      </c>
      <c r="AX15" s="6">
        <f>SUM('1.15 Wine consumption (vol)'!AX15,'1.23 Beer consumption (vol)'!AX15,'1.31 Spirits consumption (vol)'!AX15)</f>
        <v>37.5</v>
      </c>
      <c r="AY15" s="6">
        <f>SUM('1.15 Wine consumption (vol)'!AY15,'1.23 Beer consumption (vol)'!AY15,'1.31 Spirits consumption (vol)'!AY15)</f>
        <v>22.200000000000003</v>
      </c>
      <c r="AZ15" s="6">
        <f>SUM('1.15 Wine consumption (vol)'!AZ15,'1.23 Beer consumption (vol)'!AZ15,'1.31 Spirits consumption (vol)'!AZ15)</f>
        <v>416.20000000000005</v>
      </c>
      <c r="BA15" s="6">
        <f>SUM('1.15 Wine consumption (vol)'!BA15,'1.23 Beer consumption (vol)'!BA15,'1.31 Spirits consumption (vol)'!BA15)</f>
        <v>82.100000000000009</v>
      </c>
      <c r="BB15" s="6">
        <f>SUM('1.15 Wine consumption (vol)'!BB15,'1.23 Beer consumption (vol)'!BB15,'1.31 Spirits consumption (vol)'!BB15)</f>
        <v>17.100000000000001</v>
      </c>
      <c r="BC15" s="6">
        <f>SUM('1.15 Wine consumption (vol)'!BC15,'1.23 Beer consumption (vol)'!BC15,'1.31 Spirits consumption (vol)'!BC15)</f>
        <v>144.5</v>
      </c>
      <c r="BD15" s="6">
        <f>SUM('1.15 Wine consumption (vol)'!BD15,'1.23 Beer consumption (vol)'!BD15,'1.31 Spirits consumption (vol)'!BD15)</f>
        <v>918.40000000000009</v>
      </c>
      <c r="BE15" s="6">
        <f>SUM('1.15 Wine consumption (vol)'!BE15,'1.23 Beer consumption (vol)'!BE15,'1.31 Spirits consumption (vol)'!BE15)</f>
        <v>15.6</v>
      </c>
      <c r="BF15" s="6">
        <f>SUM('1.15 Wine consumption (vol)'!BF15,'1.23 Beer consumption (vol)'!BF15,'1.31 Spirits consumption (vol)'!BF15)</f>
        <v>33.900000000000006</v>
      </c>
      <c r="BG15" s="6">
        <f>SUM('1.15 Wine consumption (vol)'!BG15,'1.23 Beer consumption (vol)'!BG15,'1.31 Spirits consumption (vol)'!BG15)</f>
        <v>8</v>
      </c>
      <c r="BH15" s="6">
        <f>SUM('1.15 Wine consumption (vol)'!BH15,'1.23 Beer consumption (vol)'!BH15,'1.31 Spirits consumption (vol)'!BH15)</f>
        <v>0</v>
      </c>
      <c r="BI15" s="6">
        <f>SUM('1.15 Wine consumption (vol)'!BI15,'1.23 Beer consumption (vol)'!BI15,'1.31 Spirits consumption (vol)'!BI15)</f>
        <v>13.3</v>
      </c>
      <c r="BJ15" s="6">
        <f>SUM('1.15 Wine consumption (vol)'!BJ15,'1.23 Beer consumption (vol)'!BJ15,'1.31 Spirits consumption (vol)'!BJ15)</f>
        <v>35.700000000000003</v>
      </c>
      <c r="BK15" s="6">
        <f>SUM('1.15 Wine consumption (vol)'!BK15,'1.23 Beer consumption (vol)'!BK15,'1.31 Spirits consumption (vol)'!BK15)</f>
        <v>11</v>
      </c>
      <c r="BL15" s="6">
        <f>SUM('1.15 Wine consumption (vol)'!BL15,'1.23 Beer consumption (vol)'!BL15,'1.31 Spirits consumption (vol)'!BL15)</f>
        <v>82.9</v>
      </c>
      <c r="BM15" s="6">
        <f>SUM('1.15 Wine consumption (vol)'!BM15,'1.23 Beer consumption (vol)'!BM15,'1.31 Spirits consumption (vol)'!BM15)</f>
        <v>0</v>
      </c>
      <c r="BN15" s="6">
        <f>SUM('1.15 Wine consumption (vol)'!BN15,'1.23 Beer consumption (vol)'!BN15,'1.31 Spirits consumption (vol)'!BN15)</f>
        <v>266.2</v>
      </c>
      <c r="BO15" s="6">
        <f>SUM('1.15 Wine consumption (vol)'!BO15,'1.23 Beer consumption (vol)'!BO15,'1.31 Spirits consumption (vol)'!BO15)</f>
        <v>13</v>
      </c>
      <c r="BP15" s="6">
        <f>SUM('1.15 Wine consumption (vol)'!BP15,'1.23 Beer consumption (vol)'!BP15,'1.31 Spirits consumption (vol)'!BP15)</f>
        <v>12.100000000000001</v>
      </c>
      <c r="BQ15" s="6">
        <f>SUM('1.15 Wine consumption (vol)'!BQ15,'1.23 Beer consumption (vol)'!BQ15,'1.31 Spirits consumption (vol)'!BQ15)</f>
        <v>2536.1</v>
      </c>
      <c r="BR15" s="6">
        <f>SUM('1.15 Wine consumption (vol)'!BR15,'1.23 Beer consumption (vol)'!BR15,'1.31 Spirits consumption (vol)'!BR15)</f>
        <v>244.3</v>
      </c>
      <c r="BS15" s="6">
        <f>SUM('1.15 Wine consumption (vol)'!BS15,'1.23 Beer consumption (vol)'!BS15,'1.31 Spirits consumption (vol)'!BS15)</f>
        <v>2291.6999999999998</v>
      </c>
      <c r="BT15" s="6">
        <f>SUM('1.15 Wine consumption (vol)'!BT15,'1.23 Beer consumption (vol)'!BT15,'1.31 Spirits consumption (vol)'!BT15)</f>
        <v>3574.6</v>
      </c>
      <c r="BU15" s="6">
        <f>SUM('1.15 Wine consumption (vol)'!BU15,'1.23 Beer consumption (vol)'!BU15,'1.31 Spirits consumption (vol)'!BU15)</f>
        <v>90.700000000000017</v>
      </c>
      <c r="BV15" s="6">
        <f>SUM('1.15 Wine consumption (vol)'!BV15,'1.23 Beer consumption (vol)'!BV15,'1.31 Spirits consumption (vol)'!BV15)</f>
        <v>98.499999999999986</v>
      </c>
      <c r="BW15" s="6">
        <f>SUM('1.15 Wine consumption (vol)'!BW15,'1.23 Beer consumption (vol)'!BW15,'1.31 Spirits consumption (vol)'!BW15)</f>
        <v>43.1</v>
      </c>
      <c r="BX15" s="6">
        <f>SUM('1.15 Wine consumption (vol)'!BX15,'1.23 Beer consumption (vol)'!BX15,'1.31 Spirits consumption (vol)'!BX15)</f>
        <v>40.700000000000003</v>
      </c>
      <c r="BY15" s="6">
        <f>SUM('1.15 Wine consumption (vol)'!BY15,'1.23 Beer consumption (vol)'!BY15,'1.31 Spirits consumption (vol)'!BY15)</f>
        <v>554.6</v>
      </c>
      <c r="BZ15" s="6">
        <f>SUM('1.15 Wine consumption (vol)'!BZ15,'1.23 Beer consumption (vol)'!BZ15,'1.31 Spirits consumption (vol)'!BZ15)</f>
        <v>882.7</v>
      </c>
      <c r="CA15" s="6">
        <f>SUM('1.15 Wine consumption (vol)'!CA15,'1.23 Beer consumption (vol)'!CA15,'1.31 Spirits consumption (vol)'!CA15)</f>
        <v>68.5</v>
      </c>
      <c r="CB15" s="6">
        <f>SUM('1.15 Wine consumption (vol)'!CB15,'1.23 Beer consumption (vol)'!CB15,'1.31 Spirits consumption (vol)'!CB15)</f>
        <v>37.200000000000003</v>
      </c>
      <c r="CC15" s="6">
        <f>SUM('1.15 Wine consumption (vol)'!CC15,'1.23 Beer consumption (vol)'!CC15,'1.31 Spirits consumption (vol)'!CC15)</f>
        <v>417.70000000000005</v>
      </c>
      <c r="CD15" s="6">
        <f>SUM('1.15 Wine consumption (vol)'!CD15,'1.23 Beer consumption (vol)'!CD15,'1.31 Spirits consumption (vol)'!CD15)</f>
        <v>127</v>
      </c>
      <c r="CE15" s="6">
        <f>SUM('1.15 Wine consumption (vol)'!CE15,'1.23 Beer consumption (vol)'!CE15,'1.31 Spirits consumption (vol)'!CE15)</f>
        <v>26.6</v>
      </c>
      <c r="CF15" s="6">
        <f>SUM('1.15 Wine consumption (vol)'!CF15,'1.23 Beer consumption (vol)'!CF15,'1.31 Spirits consumption (vol)'!CF15)</f>
        <v>87.100000000000009</v>
      </c>
      <c r="CG15" s="6">
        <f>SUM('1.15 Wine consumption (vol)'!CG15,'1.23 Beer consumption (vol)'!CG15,'1.31 Spirits consumption (vol)'!CG15)</f>
        <v>348.5</v>
      </c>
      <c r="CH15" s="6">
        <f>SUM('1.15 Wine consumption (vol)'!CH15,'1.23 Beer consumption (vol)'!CH15,'1.31 Spirits consumption (vol)'!CH15)</f>
        <v>60.3</v>
      </c>
      <c r="CI15" s="6">
        <f>SUM('1.15 Wine consumption (vol)'!CI15,'1.23 Beer consumption (vol)'!CI15,'1.31 Spirits consumption (vol)'!CI15)</f>
        <v>66.2</v>
      </c>
      <c r="CJ15" s="6">
        <f>SUM('1.15 Wine consumption (vol)'!CJ15,'1.23 Beer consumption (vol)'!CJ15,'1.31 Spirits consumption (vol)'!CJ15)</f>
        <v>79.599999999999994</v>
      </c>
      <c r="CK15" s="6">
        <f>SUM('1.15 Wine consumption (vol)'!CK15,'1.23 Beer consumption (vol)'!CK15,'1.31 Spirits consumption (vol)'!CK15)</f>
        <v>529.9</v>
      </c>
      <c r="CL15" s="6">
        <f>SUM('1.15 Wine consumption (vol)'!CL15,'1.23 Beer consumption (vol)'!CL15,'1.31 Spirits consumption (vol)'!CL15)</f>
        <v>15.700000000000198</v>
      </c>
      <c r="CM15" s="6">
        <f>SUM('1.15 Wine consumption (vol)'!CM15,'1.23 Beer consumption (vol)'!CM15,'1.31 Spirits consumption (vol)'!CM15)</f>
        <v>26.100000000000009</v>
      </c>
      <c r="CN15" s="6">
        <f>SUM('1.15 Wine consumption (vol)'!CN15,'1.23 Beer consumption (vol)'!CN15,'1.31 Spirits consumption (vol)'!CN15)</f>
        <v>134.80000000000001</v>
      </c>
      <c r="CO15" s="6">
        <f>SUM('1.15 Wine consumption (vol)'!CO15,'1.23 Beer consumption (vol)'!CO15,'1.31 Spirits consumption (vol)'!CO15)</f>
        <v>426.69999999999993</v>
      </c>
      <c r="CP15" s="6">
        <f>SUM('1.15 Wine consumption (vol)'!CP15,'1.23 Beer consumption (vol)'!CP15,'1.31 Spirits consumption (vol)'!CP15)</f>
        <v>168.9999999999996</v>
      </c>
    </row>
    <row r="16" spans="1:94" x14ac:dyDescent="0.25">
      <c r="A16" s="1" t="s">
        <v>37</v>
      </c>
      <c r="B16" s="6">
        <f>SUM('1.15 Wine consumption (vol)'!B16,'1.23 Beer consumption (vol)'!B16,'1.31 Spirits consumption (vol)'!B16)</f>
        <v>21640.600000000002</v>
      </c>
      <c r="C16" s="6">
        <f>SUM('1.15 Wine consumption (vol)'!C16,'1.23 Beer consumption (vol)'!C16,'1.31 Spirits consumption (vol)'!C16)</f>
        <v>9266.5</v>
      </c>
      <c r="D16" s="6">
        <f>SUM('1.15 Wine consumption (vol)'!D16,'1.23 Beer consumption (vol)'!D16,'1.31 Spirits consumption (vol)'!D16)</f>
        <v>8.8000000000000007</v>
      </c>
      <c r="E16" s="6">
        <f>SUM('1.15 Wine consumption (vol)'!E16,'1.23 Beer consumption (vol)'!E16,'1.31 Spirits consumption (vol)'!E16)</f>
        <v>5216.8</v>
      </c>
      <c r="F16" s="6">
        <f>SUM('1.15 Wine consumption (vol)'!F16,'1.23 Beer consumption (vol)'!F16,'1.31 Spirits consumption (vol)'!F16)</f>
        <v>12.3</v>
      </c>
      <c r="G16" s="6">
        <f>SUM('1.15 Wine consumption (vol)'!G16,'1.23 Beer consumption (vol)'!G16,'1.31 Spirits consumption (vol)'!G16)</f>
        <v>1171.0999999999999</v>
      </c>
      <c r="H16" s="6">
        <f>SUM('1.15 Wine consumption (vol)'!H16,'1.23 Beer consumption (vol)'!H16,'1.31 Spirits consumption (vol)'!H16)</f>
        <v>12.899999999999999</v>
      </c>
      <c r="I16" s="6">
        <f>SUM('1.15 Wine consumption (vol)'!I16,'1.23 Beer consumption (vol)'!I16,'1.31 Spirits consumption (vol)'!I16)</f>
        <v>836.5</v>
      </c>
      <c r="J16" s="6">
        <f>SUM('1.15 Wine consumption (vol)'!J16,'1.23 Beer consumption (vol)'!J16,'1.31 Spirits consumption (vol)'!J16)</f>
        <v>51</v>
      </c>
      <c r="K16" s="6">
        <f>SUM('1.15 Wine consumption (vol)'!K16,'1.23 Beer consumption (vol)'!K16,'1.31 Spirits consumption (vol)'!K16)</f>
        <v>15.6</v>
      </c>
      <c r="L16" s="6">
        <f>SUM('1.15 Wine consumption (vol)'!L16,'1.23 Beer consumption (vol)'!L16,'1.31 Spirits consumption (vol)'!L16)</f>
        <v>5</v>
      </c>
      <c r="M16" s="6">
        <f>SUM('1.15 Wine consumption (vol)'!M16,'1.23 Beer consumption (vol)'!M16,'1.31 Spirits consumption (vol)'!M16)</f>
        <v>355.2</v>
      </c>
      <c r="N16" s="6">
        <f>SUM('1.15 Wine consumption (vol)'!N16,'1.23 Beer consumption (vol)'!N16,'1.31 Spirits consumption (vol)'!N16)</f>
        <v>9</v>
      </c>
      <c r="O16" s="6">
        <f>SUM('1.15 Wine consumption (vol)'!O16,'1.23 Beer consumption (vol)'!O16,'1.31 Spirits consumption (vol)'!O16)</f>
        <v>701.7</v>
      </c>
      <c r="P16" s="6">
        <f>SUM('1.15 Wine consumption (vol)'!P16,'1.23 Beer consumption (vol)'!P16,'1.31 Spirits consumption (vol)'!P16)</f>
        <v>53.1</v>
      </c>
      <c r="Q16" s="6">
        <f>SUM('1.15 Wine consumption (vol)'!Q16,'1.23 Beer consumption (vol)'!Q16,'1.31 Spirits consumption (vol)'!Q16)</f>
        <v>392.7</v>
      </c>
      <c r="R16" s="6">
        <f>SUM('1.15 Wine consumption (vol)'!R16,'1.23 Beer consumption (vol)'!R16,'1.31 Spirits consumption (vol)'!R16)</f>
        <v>59.3</v>
      </c>
      <c r="S16" s="6">
        <f>SUM('1.15 Wine consumption (vol)'!S16,'1.23 Beer consumption (vol)'!S16,'1.31 Spirits consumption (vol)'!S16)</f>
        <v>193.8</v>
      </c>
      <c r="T16" s="6">
        <f>SUM('1.15 Wine consumption (vol)'!T16,'1.23 Beer consumption (vol)'!T16,'1.31 Spirits consumption (vol)'!T16)</f>
        <v>219</v>
      </c>
      <c r="U16" s="6">
        <f>SUM('1.15 Wine consumption (vol)'!U16,'1.23 Beer consumption (vol)'!U16,'1.31 Spirits consumption (vol)'!U16)</f>
        <v>188.10000000000002</v>
      </c>
      <c r="V16" s="6">
        <f>SUM('1.15 Wine consumption (vol)'!V16,'1.23 Beer consumption (vol)'!V16,'1.31 Spirits consumption (vol)'!V16)</f>
        <v>30.9</v>
      </c>
      <c r="W16" s="6">
        <f>SUM('1.15 Wine consumption (vol)'!W16,'1.23 Beer consumption (vol)'!W16,'1.31 Spirits consumption (vol)'!W16)</f>
        <v>2479.6999999999998</v>
      </c>
      <c r="X16" s="6">
        <f>SUM('1.15 Wine consumption (vol)'!X16,'1.23 Beer consumption (vol)'!X16,'1.31 Spirits consumption (vol)'!X16)</f>
        <v>98.800000000000011</v>
      </c>
      <c r="Y16" s="6">
        <f>SUM('1.15 Wine consumption (vol)'!Y16,'1.23 Beer consumption (vol)'!Y16,'1.31 Spirits consumption (vol)'!Y16)</f>
        <v>14.799999999999999</v>
      </c>
      <c r="Z16" s="6">
        <f>SUM('1.15 Wine consumption (vol)'!Z16,'1.23 Beer consumption (vol)'!Z16,'1.31 Spirits consumption (vol)'!Z16)</f>
        <v>57.9</v>
      </c>
      <c r="AA16" s="6">
        <f>SUM('1.15 Wine consumption (vol)'!AA16,'1.23 Beer consumption (vol)'!AA16,'1.31 Spirits consumption (vol)'!AA16)</f>
        <v>27.700000000000003</v>
      </c>
      <c r="AB16" s="6">
        <f>SUM('1.15 Wine consumption (vol)'!AB16,'1.23 Beer consumption (vol)'!AB16,'1.31 Spirits consumption (vol)'!AB16)</f>
        <v>124.19999999999999</v>
      </c>
      <c r="AC16" s="6">
        <f>SUM('1.15 Wine consumption (vol)'!AC16,'1.23 Beer consumption (vol)'!AC16,'1.31 Spirits consumption (vol)'!AC16)</f>
        <v>15.9</v>
      </c>
      <c r="AD16" s="6">
        <f>SUM('1.15 Wine consumption (vol)'!AD16,'1.23 Beer consumption (vol)'!AD16,'1.31 Spirits consumption (vol)'!AD16)</f>
        <v>14.899999999999999</v>
      </c>
      <c r="AE16" s="6">
        <f>SUM('1.15 Wine consumption (vol)'!AE16,'1.23 Beer consumption (vol)'!AE16,'1.31 Spirits consumption (vol)'!AE16)</f>
        <v>75.400000000000006</v>
      </c>
      <c r="AF16" s="6">
        <f>SUM('1.15 Wine consumption (vol)'!AF16,'1.23 Beer consumption (vol)'!AF16,'1.31 Spirits consumption (vol)'!AF16)</f>
        <v>18.2</v>
      </c>
      <c r="AG16" s="6">
        <f>SUM('1.15 Wine consumption (vol)'!AG16,'1.23 Beer consumption (vol)'!AG16,'1.31 Spirits consumption (vol)'!AG16)</f>
        <v>32.700000000000003</v>
      </c>
      <c r="AH16" s="6">
        <f>SUM('1.15 Wine consumption (vol)'!AH16,'1.23 Beer consumption (vol)'!AH16,'1.31 Spirits consumption (vol)'!AH16)</f>
        <v>7.5</v>
      </c>
      <c r="AI16" s="6">
        <f>SUM('1.15 Wine consumption (vol)'!AI16,'1.23 Beer consumption (vol)'!AI16,'1.31 Spirits consumption (vol)'!AI16)</f>
        <v>360.2</v>
      </c>
      <c r="AJ16" s="6">
        <f>SUM('1.15 Wine consumption (vol)'!AJ16,'1.23 Beer consumption (vol)'!AJ16,'1.31 Spirits consumption (vol)'!AJ16)</f>
        <v>138</v>
      </c>
      <c r="AK16" s="6">
        <f>SUM('1.15 Wine consumption (vol)'!AK16,'1.23 Beer consumption (vol)'!AK16,'1.31 Spirits consumption (vol)'!AK16)</f>
        <v>1123.5999999999999</v>
      </c>
      <c r="AL16" s="6">
        <f>SUM('1.15 Wine consumption (vol)'!AL16,'1.23 Beer consumption (vol)'!AL16,'1.31 Spirits consumption (vol)'!AL16)</f>
        <v>38.5</v>
      </c>
      <c r="AM16" s="6">
        <f>SUM('1.15 Wine consumption (vol)'!AM16,'1.23 Beer consumption (vol)'!AM16,'1.31 Spirits consumption (vol)'!AM16)</f>
        <v>45.4</v>
      </c>
      <c r="AN16" s="6">
        <f>SUM('1.15 Wine consumption (vol)'!AN16,'1.23 Beer consumption (vol)'!AN16,'1.31 Spirits consumption (vol)'!AN16)</f>
        <v>18.600000000000001</v>
      </c>
      <c r="AO16" s="6">
        <f>SUM('1.15 Wine consumption (vol)'!AO16,'1.23 Beer consumption (vol)'!AO16,'1.31 Spirits consumption (vol)'!AO16)</f>
        <v>241.2</v>
      </c>
      <c r="AP16" s="6">
        <f>SUM('1.15 Wine consumption (vol)'!AP16,'1.23 Beer consumption (vol)'!AP16,'1.31 Spirits consumption (vol)'!AP16)</f>
        <v>2599.8999999999996</v>
      </c>
      <c r="AQ16" s="6">
        <f>SUM('1.15 Wine consumption (vol)'!AQ16,'1.23 Beer consumption (vol)'!AQ16,'1.31 Spirits consumption (vol)'!AQ16)</f>
        <v>247.6</v>
      </c>
      <c r="AR16" s="6">
        <f>SUM('1.15 Wine consumption (vol)'!AR16,'1.23 Beer consumption (vol)'!AR16,'1.31 Spirits consumption (vol)'!AR16)</f>
        <v>22.7</v>
      </c>
      <c r="AS16" s="6">
        <f>SUM('1.15 Wine consumption (vol)'!AS16,'1.23 Beer consumption (vol)'!AS16,'1.31 Spirits consumption (vol)'!AS16)</f>
        <v>1167.5999999999999</v>
      </c>
      <c r="AT16" s="6">
        <f>SUM('1.15 Wine consumption (vol)'!AT16,'1.23 Beer consumption (vol)'!AT16,'1.31 Spirits consumption (vol)'!AT16)</f>
        <v>90.4</v>
      </c>
      <c r="AU16" s="6">
        <f>SUM('1.15 Wine consumption (vol)'!AU16,'1.23 Beer consumption (vol)'!AU16,'1.31 Spirits consumption (vol)'!AU16)</f>
        <v>149.1</v>
      </c>
      <c r="AV16" s="6">
        <f>SUM('1.15 Wine consumption (vol)'!AV16,'1.23 Beer consumption (vol)'!AV16,'1.31 Spirits consumption (vol)'!AV16)</f>
        <v>14.3</v>
      </c>
      <c r="AW16" s="6">
        <f>SUM('1.15 Wine consumption (vol)'!AW16,'1.23 Beer consumption (vol)'!AW16,'1.31 Spirits consumption (vol)'!AW16)</f>
        <v>37.1</v>
      </c>
      <c r="AX16" s="6">
        <f>SUM('1.15 Wine consumption (vol)'!AX16,'1.23 Beer consumption (vol)'!AX16,'1.31 Spirits consumption (vol)'!AX16)</f>
        <v>38.800000000000004</v>
      </c>
      <c r="AY16" s="6">
        <f>SUM('1.15 Wine consumption (vol)'!AY16,'1.23 Beer consumption (vol)'!AY16,'1.31 Spirits consumption (vol)'!AY16)</f>
        <v>24.7</v>
      </c>
      <c r="AZ16" s="6">
        <f>SUM('1.15 Wine consumption (vol)'!AZ16,'1.23 Beer consumption (vol)'!AZ16,'1.31 Spirits consumption (vol)'!AZ16)</f>
        <v>426.5</v>
      </c>
      <c r="BA16" s="6">
        <f>SUM('1.15 Wine consumption (vol)'!BA16,'1.23 Beer consumption (vol)'!BA16,'1.31 Spirits consumption (vol)'!BA16)</f>
        <v>84.8</v>
      </c>
      <c r="BB16" s="6">
        <f>SUM('1.15 Wine consumption (vol)'!BB16,'1.23 Beer consumption (vol)'!BB16,'1.31 Spirits consumption (vol)'!BB16)</f>
        <v>16.8</v>
      </c>
      <c r="BC16" s="6">
        <f>SUM('1.15 Wine consumption (vol)'!BC16,'1.23 Beer consumption (vol)'!BC16,'1.31 Spirits consumption (vol)'!BC16)</f>
        <v>142.80000000000001</v>
      </c>
      <c r="BD16" s="6">
        <f>SUM('1.15 Wine consumption (vol)'!BD16,'1.23 Beer consumption (vol)'!BD16,'1.31 Spirits consumption (vol)'!BD16)</f>
        <v>952.30000000000007</v>
      </c>
      <c r="BE16" s="6">
        <f>SUM('1.15 Wine consumption (vol)'!BE16,'1.23 Beer consumption (vol)'!BE16,'1.31 Spirits consumption (vol)'!BE16)</f>
        <v>16.400000000000002</v>
      </c>
      <c r="BF16" s="6">
        <f>SUM('1.15 Wine consumption (vol)'!BF16,'1.23 Beer consumption (vol)'!BF16,'1.31 Spirits consumption (vol)'!BF16)</f>
        <v>35.5</v>
      </c>
      <c r="BG16" s="6">
        <f>SUM('1.15 Wine consumption (vol)'!BG16,'1.23 Beer consumption (vol)'!BG16,'1.31 Spirits consumption (vol)'!BG16)</f>
        <v>8.6999999999999993</v>
      </c>
      <c r="BH16" s="6">
        <f>SUM('1.15 Wine consumption (vol)'!BH16,'1.23 Beer consumption (vol)'!BH16,'1.31 Spirits consumption (vol)'!BH16)</f>
        <v>0</v>
      </c>
      <c r="BI16" s="6">
        <f>SUM('1.15 Wine consumption (vol)'!BI16,'1.23 Beer consumption (vol)'!BI16,'1.31 Spirits consumption (vol)'!BI16)</f>
        <v>13.5</v>
      </c>
      <c r="BJ16" s="6">
        <f>SUM('1.15 Wine consumption (vol)'!BJ16,'1.23 Beer consumption (vol)'!BJ16,'1.31 Spirits consumption (vol)'!BJ16)</f>
        <v>34</v>
      </c>
      <c r="BK16" s="6">
        <f>SUM('1.15 Wine consumption (vol)'!BK16,'1.23 Beer consumption (vol)'!BK16,'1.31 Spirits consumption (vol)'!BK16)</f>
        <v>10.7</v>
      </c>
      <c r="BL16" s="6">
        <f>SUM('1.15 Wine consumption (vol)'!BL16,'1.23 Beer consumption (vol)'!BL16,'1.31 Spirits consumption (vol)'!BL16)</f>
        <v>89.199999999999989</v>
      </c>
      <c r="BM16" s="6">
        <f>SUM('1.15 Wine consumption (vol)'!BM16,'1.23 Beer consumption (vol)'!BM16,'1.31 Spirits consumption (vol)'!BM16)</f>
        <v>0</v>
      </c>
      <c r="BN16" s="6">
        <f>SUM('1.15 Wine consumption (vol)'!BN16,'1.23 Beer consumption (vol)'!BN16,'1.31 Spirits consumption (vol)'!BN16)</f>
        <v>272.09999999999997</v>
      </c>
      <c r="BO16" s="6">
        <f>SUM('1.15 Wine consumption (vol)'!BO16,'1.23 Beer consumption (vol)'!BO16,'1.31 Spirits consumption (vol)'!BO16)</f>
        <v>13.299999999999999</v>
      </c>
      <c r="BP16" s="6">
        <f>SUM('1.15 Wine consumption (vol)'!BP16,'1.23 Beer consumption (vol)'!BP16,'1.31 Spirits consumption (vol)'!BP16)</f>
        <v>12.7</v>
      </c>
      <c r="BQ16" s="6">
        <f>SUM('1.15 Wine consumption (vol)'!BQ16,'1.23 Beer consumption (vol)'!BQ16,'1.31 Spirits consumption (vol)'!BQ16)</f>
        <v>2571.1999999999998</v>
      </c>
      <c r="BR16" s="6">
        <f>SUM('1.15 Wine consumption (vol)'!BR16,'1.23 Beer consumption (vol)'!BR16,'1.31 Spirits consumption (vol)'!BR16)</f>
        <v>247.2</v>
      </c>
      <c r="BS16" s="6">
        <f>SUM('1.15 Wine consumption (vol)'!BS16,'1.23 Beer consumption (vol)'!BS16,'1.31 Spirits consumption (vol)'!BS16)</f>
        <v>2324</v>
      </c>
      <c r="BT16" s="6">
        <f>SUM('1.15 Wine consumption (vol)'!BT16,'1.23 Beer consumption (vol)'!BT16,'1.31 Spirits consumption (vol)'!BT16)</f>
        <v>3551.9</v>
      </c>
      <c r="BU16" s="6">
        <f>SUM('1.15 Wine consumption (vol)'!BU16,'1.23 Beer consumption (vol)'!BU16,'1.31 Spirits consumption (vol)'!BU16)</f>
        <v>89.2</v>
      </c>
      <c r="BV16" s="6">
        <f>SUM('1.15 Wine consumption (vol)'!BV16,'1.23 Beer consumption (vol)'!BV16,'1.31 Spirits consumption (vol)'!BV16)</f>
        <v>97.3</v>
      </c>
      <c r="BW16" s="6">
        <f>SUM('1.15 Wine consumption (vol)'!BW16,'1.23 Beer consumption (vol)'!BW16,'1.31 Spirits consumption (vol)'!BW16)</f>
        <v>44.5</v>
      </c>
      <c r="BX16" s="6">
        <f>SUM('1.15 Wine consumption (vol)'!BX16,'1.23 Beer consumption (vol)'!BX16,'1.31 Spirits consumption (vol)'!BX16)</f>
        <v>39.6</v>
      </c>
      <c r="BY16" s="6">
        <f>SUM('1.15 Wine consumption (vol)'!BY16,'1.23 Beer consumption (vol)'!BY16,'1.31 Spirits consumption (vol)'!BY16)</f>
        <v>553.90000000000009</v>
      </c>
      <c r="BZ16" s="6">
        <f>SUM('1.15 Wine consumption (vol)'!BZ16,'1.23 Beer consumption (vol)'!BZ16,'1.31 Spirits consumption (vol)'!BZ16)</f>
        <v>877.7</v>
      </c>
      <c r="CA16" s="6">
        <f>SUM('1.15 Wine consumption (vol)'!CA16,'1.23 Beer consumption (vol)'!CA16,'1.31 Spirits consumption (vol)'!CA16)</f>
        <v>67.7</v>
      </c>
      <c r="CB16" s="6">
        <f>SUM('1.15 Wine consumption (vol)'!CB16,'1.23 Beer consumption (vol)'!CB16,'1.31 Spirits consumption (vol)'!CB16)</f>
        <v>36.6</v>
      </c>
      <c r="CC16" s="6">
        <f>SUM('1.15 Wine consumption (vol)'!CC16,'1.23 Beer consumption (vol)'!CC16,'1.31 Spirits consumption (vol)'!CC16)</f>
        <v>405.80000000000007</v>
      </c>
      <c r="CD16" s="6">
        <f>SUM('1.15 Wine consumption (vol)'!CD16,'1.23 Beer consumption (vol)'!CD16,'1.31 Spirits consumption (vol)'!CD16)</f>
        <v>125.7</v>
      </c>
      <c r="CE16" s="6">
        <f>SUM('1.15 Wine consumption (vol)'!CE16,'1.23 Beer consumption (vol)'!CE16,'1.31 Spirits consumption (vol)'!CE16)</f>
        <v>26.9</v>
      </c>
      <c r="CF16" s="6">
        <f>SUM('1.15 Wine consumption (vol)'!CF16,'1.23 Beer consumption (vol)'!CF16,'1.31 Spirits consumption (vol)'!CF16)</f>
        <v>85.3</v>
      </c>
      <c r="CG16" s="6">
        <f>SUM('1.15 Wine consumption (vol)'!CG16,'1.23 Beer consumption (vol)'!CG16,'1.31 Spirits consumption (vol)'!CG16)</f>
        <v>349.4</v>
      </c>
      <c r="CH16" s="6">
        <f>SUM('1.15 Wine consumption (vol)'!CH16,'1.23 Beer consumption (vol)'!CH16,'1.31 Spirits consumption (vol)'!CH16)</f>
        <v>60</v>
      </c>
      <c r="CI16" s="6">
        <f>SUM('1.15 Wine consumption (vol)'!CI16,'1.23 Beer consumption (vol)'!CI16,'1.31 Spirits consumption (vol)'!CI16)</f>
        <v>65.7</v>
      </c>
      <c r="CJ16" s="6">
        <f>SUM('1.15 Wine consumption (vol)'!CJ16,'1.23 Beer consumption (vol)'!CJ16,'1.31 Spirits consumption (vol)'!CJ16)</f>
        <v>80.5</v>
      </c>
      <c r="CK16" s="6">
        <f>SUM('1.15 Wine consumption (vol)'!CK16,'1.23 Beer consumption (vol)'!CK16,'1.31 Spirits consumption (vol)'!CK16)</f>
        <v>530.1</v>
      </c>
      <c r="CL16" s="6">
        <f>SUM('1.15 Wine consumption (vol)'!CL16,'1.23 Beer consumption (vol)'!CL16,'1.31 Spirits consumption (vol)'!CL16)</f>
        <v>15.999999999999632</v>
      </c>
      <c r="CM16" s="6">
        <f>SUM('1.15 Wine consumption (vol)'!CM16,'1.23 Beer consumption (vol)'!CM16,'1.31 Spirits consumption (vol)'!CM16)</f>
        <v>26.200000000000195</v>
      </c>
      <c r="CN16" s="6">
        <f>SUM('1.15 Wine consumption (vol)'!CN16,'1.23 Beer consumption (vol)'!CN16,'1.31 Spirits consumption (vol)'!CN16)</f>
        <v>136.69999999999987</v>
      </c>
      <c r="CO16" s="6">
        <f>SUM('1.15 Wine consumption (vol)'!CO16,'1.23 Beer consumption (vol)'!CO16,'1.31 Spirits consumption (vol)'!CO16)</f>
        <v>446.2000000000001</v>
      </c>
      <c r="CP16" s="6">
        <f>SUM('1.15 Wine consumption (vol)'!CP16,'1.23 Beer consumption (vol)'!CP16,'1.31 Spirits consumption (vol)'!CP16)</f>
        <v>176.69999999999911</v>
      </c>
    </row>
    <row r="17" spans="1:94" x14ac:dyDescent="0.25">
      <c r="A17" s="1" t="s">
        <v>38</v>
      </c>
      <c r="B17" s="6">
        <f>SUM('1.15 Wine consumption (vol)'!B17,'1.23 Beer consumption (vol)'!B17,'1.31 Spirits consumption (vol)'!B17)</f>
        <v>21605.1</v>
      </c>
      <c r="C17" s="6">
        <f>SUM('1.15 Wine consumption (vol)'!C17,'1.23 Beer consumption (vol)'!C17,'1.31 Spirits consumption (vol)'!C17)</f>
        <v>9249.7999999999993</v>
      </c>
      <c r="D17" s="6">
        <f>SUM('1.15 Wine consumption (vol)'!D17,'1.23 Beer consumption (vol)'!D17,'1.31 Spirits consumption (vol)'!D17)</f>
        <v>7.8</v>
      </c>
      <c r="E17" s="6">
        <f>SUM('1.15 Wine consumption (vol)'!E17,'1.23 Beer consumption (vol)'!E17,'1.31 Spirits consumption (vol)'!E17)</f>
        <v>5204.3999999999996</v>
      </c>
      <c r="F17" s="6">
        <f>SUM('1.15 Wine consumption (vol)'!F17,'1.23 Beer consumption (vol)'!F17,'1.31 Spirits consumption (vol)'!F17)</f>
        <v>12.7</v>
      </c>
      <c r="G17" s="6">
        <f>SUM('1.15 Wine consumption (vol)'!G17,'1.23 Beer consumption (vol)'!G17,'1.31 Spirits consumption (vol)'!G17)</f>
        <v>1156</v>
      </c>
      <c r="H17" s="6">
        <f>SUM('1.15 Wine consumption (vol)'!H17,'1.23 Beer consumption (vol)'!H17,'1.31 Spirits consumption (vol)'!H17)</f>
        <v>11.2</v>
      </c>
      <c r="I17" s="6">
        <f>SUM('1.15 Wine consumption (vol)'!I17,'1.23 Beer consumption (vol)'!I17,'1.31 Spirits consumption (vol)'!I17)</f>
        <v>824.2</v>
      </c>
      <c r="J17" s="6">
        <f>SUM('1.15 Wine consumption (vol)'!J17,'1.23 Beer consumption (vol)'!J17,'1.31 Spirits consumption (vol)'!J17)</f>
        <v>46.4</v>
      </c>
      <c r="K17" s="6">
        <f>SUM('1.15 Wine consumption (vol)'!K17,'1.23 Beer consumption (vol)'!K17,'1.31 Spirits consumption (vol)'!K17)</f>
        <v>15.899999999999999</v>
      </c>
      <c r="L17" s="6">
        <f>SUM('1.15 Wine consumption (vol)'!L17,'1.23 Beer consumption (vol)'!L17,'1.31 Spirits consumption (vol)'!L17)</f>
        <v>4.9000000000000004</v>
      </c>
      <c r="M17" s="6">
        <f>SUM('1.15 Wine consumption (vol)'!M17,'1.23 Beer consumption (vol)'!M17,'1.31 Spirits consumption (vol)'!M17)</f>
        <v>343.9</v>
      </c>
      <c r="N17" s="6">
        <f>SUM('1.15 Wine consumption (vol)'!N17,'1.23 Beer consumption (vol)'!N17,'1.31 Spirits consumption (vol)'!N17)</f>
        <v>9.4</v>
      </c>
      <c r="O17" s="6">
        <f>SUM('1.15 Wine consumption (vol)'!O17,'1.23 Beer consumption (vol)'!O17,'1.31 Spirits consumption (vol)'!O17)</f>
        <v>720.2</v>
      </c>
      <c r="P17" s="6">
        <f>SUM('1.15 Wine consumption (vol)'!P17,'1.23 Beer consumption (vol)'!P17,'1.31 Spirits consumption (vol)'!P17)</f>
        <v>54.1</v>
      </c>
      <c r="Q17" s="6">
        <f>SUM('1.15 Wine consumption (vol)'!Q17,'1.23 Beer consumption (vol)'!Q17,'1.31 Spirits consumption (vol)'!Q17)</f>
        <v>397.8</v>
      </c>
      <c r="R17" s="6">
        <f>SUM('1.15 Wine consumption (vol)'!R17,'1.23 Beer consumption (vol)'!R17,'1.31 Spirits consumption (vol)'!R17)</f>
        <v>59.2</v>
      </c>
      <c r="S17" s="6">
        <f>SUM('1.15 Wine consumption (vol)'!S17,'1.23 Beer consumption (vol)'!S17,'1.31 Spirits consumption (vol)'!S17)</f>
        <v>207</v>
      </c>
      <c r="T17" s="6">
        <f>SUM('1.15 Wine consumption (vol)'!T17,'1.23 Beer consumption (vol)'!T17,'1.31 Spirits consumption (vol)'!T17)</f>
        <v>220.50000000000003</v>
      </c>
      <c r="U17" s="6">
        <f>SUM('1.15 Wine consumption (vol)'!U17,'1.23 Beer consumption (vol)'!U17,'1.31 Spirits consumption (vol)'!U17)</f>
        <v>189.1</v>
      </c>
      <c r="V17" s="6">
        <f>SUM('1.15 Wine consumption (vol)'!V17,'1.23 Beer consumption (vol)'!V17,'1.31 Spirits consumption (vol)'!V17)</f>
        <v>31.4</v>
      </c>
      <c r="W17" s="6">
        <f>SUM('1.15 Wine consumption (vol)'!W17,'1.23 Beer consumption (vol)'!W17,'1.31 Spirits consumption (vol)'!W17)</f>
        <v>2355.6999999999998</v>
      </c>
      <c r="X17" s="6">
        <f>SUM('1.15 Wine consumption (vol)'!X17,'1.23 Beer consumption (vol)'!X17,'1.31 Spirits consumption (vol)'!X17)</f>
        <v>84.699999999999989</v>
      </c>
      <c r="Y17" s="6">
        <f>SUM('1.15 Wine consumption (vol)'!Y17,'1.23 Beer consumption (vol)'!Y17,'1.31 Spirits consumption (vol)'!Y17)</f>
        <v>15.599999999999998</v>
      </c>
      <c r="Z17" s="6">
        <f>SUM('1.15 Wine consumption (vol)'!Z17,'1.23 Beer consumption (vol)'!Z17,'1.31 Spirits consumption (vol)'!Z17)</f>
        <v>60.1</v>
      </c>
      <c r="AA17" s="6">
        <f>SUM('1.15 Wine consumption (vol)'!AA17,'1.23 Beer consumption (vol)'!AA17,'1.31 Spirits consumption (vol)'!AA17)</f>
        <v>29</v>
      </c>
      <c r="AB17" s="6">
        <f>SUM('1.15 Wine consumption (vol)'!AB17,'1.23 Beer consumption (vol)'!AB17,'1.31 Spirits consumption (vol)'!AB17)</f>
        <v>125.19999999999999</v>
      </c>
      <c r="AC17" s="6">
        <f>SUM('1.15 Wine consumption (vol)'!AC17,'1.23 Beer consumption (vol)'!AC17,'1.31 Spirits consumption (vol)'!AC17)</f>
        <v>15.6</v>
      </c>
      <c r="AD17" s="6">
        <f>SUM('1.15 Wine consumption (vol)'!AD17,'1.23 Beer consumption (vol)'!AD17,'1.31 Spirits consumption (vol)'!AD17)</f>
        <v>14.1</v>
      </c>
      <c r="AE17" s="6">
        <f>SUM('1.15 Wine consumption (vol)'!AE17,'1.23 Beer consumption (vol)'!AE17,'1.31 Spirits consumption (vol)'!AE17)</f>
        <v>76.2</v>
      </c>
      <c r="AF17" s="6">
        <f>SUM('1.15 Wine consumption (vol)'!AF17,'1.23 Beer consumption (vol)'!AF17,'1.31 Spirits consumption (vol)'!AF17)</f>
        <v>18.3</v>
      </c>
      <c r="AG17" s="6">
        <f>SUM('1.15 Wine consumption (vol)'!AG17,'1.23 Beer consumption (vol)'!AG17,'1.31 Spirits consumption (vol)'!AG17)</f>
        <v>32.099999999999994</v>
      </c>
      <c r="AH17" s="6">
        <f>SUM('1.15 Wine consumption (vol)'!AH17,'1.23 Beer consumption (vol)'!AH17,'1.31 Spirits consumption (vol)'!AH17)</f>
        <v>7.5</v>
      </c>
      <c r="AI17" s="6">
        <f>SUM('1.15 Wine consumption (vol)'!AI17,'1.23 Beer consumption (vol)'!AI17,'1.31 Spirits consumption (vol)'!AI17)</f>
        <v>362.5</v>
      </c>
      <c r="AJ17" s="6">
        <f>SUM('1.15 Wine consumption (vol)'!AJ17,'1.23 Beer consumption (vol)'!AJ17,'1.31 Spirits consumption (vol)'!AJ17)</f>
        <v>137.80000000000001</v>
      </c>
      <c r="AK17" s="6">
        <f>SUM('1.15 Wine consumption (vol)'!AK17,'1.23 Beer consumption (vol)'!AK17,'1.31 Spirits consumption (vol)'!AK17)</f>
        <v>1048.6999999999998</v>
      </c>
      <c r="AL17" s="6">
        <f>SUM('1.15 Wine consumption (vol)'!AL17,'1.23 Beer consumption (vol)'!AL17,'1.31 Spirits consumption (vol)'!AL17)</f>
        <v>38.299999999999997</v>
      </c>
      <c r="AM17" s="6">
        <f>SUM('1.15 Wine consumption (vol)'!AM17,'1.23 Beer consumption (vol)'!AM17,'1.31 Spirits consumption (vol)'!AM17)</f>
        <v>46.3</v>
      </c>
      <c r="AN17" s="6">
        <f>SUM('1.15 Wine consumption (vol)'!AN17,'1.23 Beer consumption (vol)'!AN17,'1.31 Spirits consumption (vol)'!AN17)</f>
        <v>18.5</v>
      </c>
      <c r="AO17" s="6">
        <f>SUM('1.15 Wine consumption (vol)'!AO17,'1.23 Beer consumption (vol)'!AO17,'1.31 Spirits consumption (vol)'!AO17)</f>
        <v>198.8</v>
      </c>
      <c r="AP17" s="6">
        <f>SUM('1.15 Wine consumption (vol)'!AP17,'1.23 Beer consumption (vol)'!AP17,'1.31 Spirits consumption (vol)'!AP17)</f>
        <v>2612.6999999999998</v>
      </c>
      <c r="AQ17" s="6">
        <f>SUM('1.15 Wine consumption (vol)'!AQ17,'1.23 Beer consumption (vol)'!AQ17,'1.31 Spirits consumption (vol)'!AQ17)</f>
        <v>255.29999999999998</v>
      </c>
      <c r="AR17" s="6">
        <f>SUM('1.15 Wine consumption (vol)'!AR17,'1.23 Beer consumption (vol)'!AR17,'1.31 Spirits consumption (vol)'!AR17)</f>
        <v>22.999999999999996</v>
      </c>
      <c r="AS17" s="6">
        <f>SUM('1.15 Wine consumption (vol)'!AS17,'1.23 Beer consumption (vol)'!AS17,'1.31 Spirits consumption (vol)'!AS17)</f>
        <v>1140.0999999999999</v>
      </c>
      <c r="AT17" s="6">
        <f>SUM('1.15 Wine consumption (vol)'!AT17,'1.23 Beer consumption (vol)'!AT17,'1.31 Spirits consumption (vol)'!AT17)</f>
        <v>91.800000000000011</v>
      </c>
      <c r="AU17" s="6">
        <f>SUM('1.15 Wine consumption (vol)'!AU17,'1.23 Beer consumption (vol)'!AU17,'1.31 Spirits consumption (vol)'!AU17)</f>
        <v>156.1</v>
      </c>
      <c r="AV17" s="6">
        <f>SUM('1.15 Wine consumption (vol)'!AV17,'1.23 Beer consumption (vol)'!AV17,'1.31 Spirits consumption (vol)'!AV17)</f>
        <v>14.7</v>
      </c>
      <c r="AW17" s="6">
        <f>SUM('1.15 Wine consumption (vol)'!AW17,'1.23 Beer consumption (vol)'!AW17,'1.31 Spirits consumption (vol)'!AW17)</f>
        <v>37.299999999999997</v>
      </c>
      <c r="AX17" s="6">
        <f>SUM('1.15 Wine consumption (vol)'!AX17,'1.23 Beer consumption (vol)'!AX17,'1.31 Spirits consumption (vol)'!AX17)</f>
        <v>40.200000000000003</v>
      </c>
      <c r="AY17" s="6">
        <f>SUM('1.15 Wine consumption (vol)'!AY17,'1.23 Beer consumption (vol)'!AY17,'1.31 Spirits consumption (vol)'!AY17)</f>
        <v>27</v>
      </c>
      <c r="AZ17" s="6">
        <f>SUM('1.15 Wine consumption (vol)'!AZ17,'1.23 Beer consumption (vol)'!AZ17,'1.31 Spirits consumption (vol)'!AZ17)</f>
        <v>445.8</v>
      </c>
      <c r="BA17" s="6">
        <f>SUM('1.15 Wine consumption (vol)'!BA17,'1.23 Beer consumption (vol)'!BA17,'1.31 Spirits consumption (vol)'!BA17)</f>
        <v>89</v>
      </c>
      <c r="BB17" s="6">
        <f>SUM('1.15 Wine consumption (vol)'!BB17,'1.23 Beer consumption (vol)'!BB17,'1.31 Spirits consumption (vol)'!BB17)</f>
        <v>16.899999999999999</v>
      </c>
      <c r="BC17" s="6">
        <f>SUM('1.15 Wine consumption (vol)'!BC17,'1.23 Beer consumption (vol)'!BC17,'1.31 Spirits consumption (vol)'!BC17)</f>
        <v>137.89999999999998</v>
      </c>
      <c r="BD17" s="6">
        <f>SUM('1.15 Wine consumption (vol)'!BD17,'1.23 Beer consumption (vol)'!BD17,'1.31 Spirits consumption (vol)'!BD17)</f>
        <v>977.2</v>
      </c>
      <c r="BE17" s="6">
        <f>SUM('1.15 Wine consumption (vol)'!BE17,'1.23 Beer consumption (vol)'!BE17,'1.31 Spirits consumption (vol)'!BE17)</f>
        <v>17.400000000000002</v>
      </c>
      <c r="BF17" s="6">
        <f>SUM('1.15 Wine consumption (vol)'!BF17,'1.23 Beer consumption (vol)'!BF17,'1.31 Spirits consumption (vol)'!BF17)</f>
        <v>37.300000000000004</v>
      </c>
      <c r="BG17" s="6">
        <f>SUM('1.15 Wine consumption (vol)'!BG17,'1.23 Beer consumption (vol)'!BG17,'1.31 Spirits consumption (vol)'!BG17)</f>
        <v>9.3000000000000007</v>
      </c>
      <c r="BH17" s="6">
        <f>SUM('1.15 Wine consumption (vol)'!BH17,'1.23 Beer consumption (vol)'!BH17,'1.31 Spirits consumption (vol)'!BH17)</f>
        <v>0</v>
      </c>
      <c r="BI17" s="6">
        <f>SUM('1.15 Wine consumption (vol)'!BI17,'1.23 Beer consumption (vol)'!BI17,'1.31 Spirits consumption (vol)'!BI17)</f>
        <v>13.6</v>
      </c>
      <c r="BJ17" s="6">
        <f>SUM('1.15 Wine consumption (vol)'!BJ17,'1.23 Beer consumption (vol)'!BJ17,'1.31 Spirits consumption (vol)'!BJ17)</f>
        <v>34.4</v>
      </c>
      <c r="BK17" s="6">
        <f>SUM('1.15 Wine consumption (vol)'!BK17,'1.23 Beer consumption (vol)'!BK17,'1.31 Spirits consumption (vol)'!BK17)</f>
        <v>10.5</v>
      </c>
      <c r="BL17" s="6">
        <f>SUM('1.15 Wine consumption (vol)'!BL17,'1.23 Beer consumption (vol)'!BL17,'1.31 Spirits consumption (vol)'!BL17)</f>
        <v>94.7</v>
      </c>
      <c r="BM17" s="6">
        <f>SUM('1.15 Wine consumption (vol)'!BM17,'1.23 Beer consumption (vol)'!BM17,'1.31 Spirits consumption (vol)'!BM17)</f>
        <v>0</v>
      </c>
      <c r="BN17" s="6">
        <f>SUM('1.15 Wine consumption (vol)'!BN17,'1.23 Beer consumption (vol)'!BN17,'1.31 Spirits consumption (vol)'!BN17)</f>
        <v>278</v>
      </c>
      <c r="BO17" s="6">
        <f>SUM('1.15 Wine consumption (vol)'!BO17,'1.23 Beer consumption (vol)'!BO17,'1.31 Spirits consumption (vol)'!BO17)</f>
        <v>13.7</v>
      </c>
      <c r="BP17" s="6">
        <f>SUM('1.15 Wine consumption (vol)'!BP17,'1.23 Beer consumption (vol)'!BP17,'1.31 Spirits consumption (vol)'!BP17)</f>
        <v>13.100000000000001</v>
      </c>
      <c r="BQ17" s="6">
        <f>SUM('1.15 Wine consumption (vol)'!BQ17,'1.23 Beer consumption (vol)'!BQ17,'1.31 Spirits consumption (vol)'!BQ17)</f>
        <v>2638.3</v>
      </c>
      <c r="BR17" s="6">
        <f>SUM('1.15 Wine consumption (vol)'!BR17,'1.23 Beer consumption (vol)'!BR17,'1.31 Spirits consumption (vol)'!BR17)</f>
        <v>251.39999999999998</v>
      </c>
      <c r="BS17" s="6">
        <f>SUM('1.15 Wine consumption (vol)'!BS17,'1.23 Beer consumption (vol)'!BS17,'1.31 Spirits consumption (vol)'!BS17)</f>
        <v>2386.9</v>
      </c>
      <c r="BT17" s="6">
        <f>SUM('1.15 Wine consumption (vol)'!BT17,'1.23 Beer consumption (vol)'!BT17,'1.31 Spirits consumption (vol)'!BT17)</f>
        <v>3551.0000000000005</v>
      </c>
      <c r="BU17" s="6">
        <f>SUM('1.15 Wine consumption (vol)'!BU17,'1.23 Beer consumption (vol)'!BU17,'1.31 Spirits consumption (vol)'!BU17)</f>
        <v>88.3</v>
      </c>
      <c r="BV17" s="6">
        <f>SUM('1.15 Wine consumption (vol)'!BV17,'1.23 Beer consumption (vol)'!BV17,'1.31 Spirits consumption (vol)'!BV17)</f>
        <v>96.4</v>
      </c>
      <c r="BW17" s="6">
        <f>SUM('1.15 Wine consumption (vol)'!BW17,'1.23 Beer consumption (vol)'!BW17,'1.31 Spirits consumption (vol)'!BW17)</f>
        <v>44.900000000000006</v>
      </c>
      <c r="BX17" s="6">
        <f>SUM('1.15 Wine consumption (vol)'!BX17,'1.23 Beer consumption (vol)'!BX17,'1.31 Spirits consumption (vol)'!BX17)</f>
        <v>38.700000000000003</v>
      </c>
      <c r="BY17" s="6">
        <f>SUM('1.15 Wine consumption (vol)'!BY17,'1.23 Beer consumption (vol)'!BY17,'1.31 Spirits consumption (vol)'!BY17)</f>
        <v>553.4</v>
      </c>
      <c r="BZ17" s="6">
        <f>SUM('1.15 Wine consumption (vol)'!BZ17,'1.23 Beer consumption (vol)'!BZ17,'1.31 Spirits consumption (vol)'!BZ17)</f>
        <v>865.89999999999986</v>
      </c>
      <c r="CA17" s="6">
        <f>SUM('1.15 Wine consumption (vol)'!CA17,'1.23 Beer consumption (vol)'!CA17,'1.31 Spirits consumption (vol)'!CA17)</f>
        <v>66.100000000000009</v>
      </c>
      <c r="CB17" s="6">
        <f>SUM('1.15 Wine consumption (vol)'!CB17,'1.23 Beer consumption (vol)'!CB17,'1.31 Spirits consumption (vol)'!CB17)</f>
        <v>36.5</v>
      </c>
      <c r="CC17" s="6">
        <f>SUM('1.15 Wine consumption (vol)'!CC17,'1.23 Beer consumption (vol)'!CC17,'1.31 Spirits consumption (vol)'!CC17)</f>
        <v>412.59999999999997</v>
      </c>
      <c r="CD17" s="6">
        <f>SUM('1.15 Wine consumption (vol)'!CD17,'1.23 Beer consumption (vol)'!CD17,'1.31 Spirits consumption (vol)'!CD17)</f>
        <v>124.30000000000001</v>
      </c>
      <c r="CE17" s="6">
        <f>SUM('1.15 Wine consumption (vol)'!CE17,'1.23 Beer consumption (vol)'!CE17,'1.31 Spirits consumption (vol)'!CE17)</f>
        <v>26.9</v>
      </c>
      <c r="CF17" s="6">
        <f>SUM('1.15 Wine consumption (vol)'!CF17,'1.23 Beer consumption (vol)'!CF17,'1.31 Spirits consumption (vol)'!CF17)</f>
        <v>86</v>
      </c>
      <c r="CG17" s="6">
        <f>SUM('1.15 Wine consumption (vol)'!CG17,'1.23 Beer consumption (vol)'!CG17,'1.31 Spirits consumption (vol)'!CG17)</f>
        <v>357.1</v>
      </c>
      <c r="CH17" s="6">
        <f>SUM('1.15 Wine consumption (vol)'!CH17,'1.23 Beer consumption (vol)'!CH17,'1.31 Spirits consumption (vol)'!CH17)</f>
        <v>60.8</v>
      </c>
      <c r="CI17" s="6">
        <f>SUM('1.15 Wine consumption (vol)'!CI17,'1.23 Beer consumption (vol)'!CI17,'1.31 Spirits consumption (vol)'!CI17)</f>
        <v>65.900000000000006</v>
      </c>
      <c r="CJ17" s="6">
        <f>SUM('1.15 Wine consumption (vol)'!CJ17,'1.23 Beer consumption (vol)'!CJ17,'1.31 Spirits consumption (vol)'!CJ17)</f>
        <v>80.8</v>
      </c>
      <c r="CK17" s="6">
        <f>SUM('1.15 Wine consumption (vol)'!CK17,'1.23 Beer consumption (vol)'!CK17,'1.31 Spirits consumption (vol)'!CK17)</f>
        <v>530.4</v>
      </c>
      <c r="CL17" s="6">
        <f>SUM('1.15 Wine consumption (vol)'!CL17,'1.23 Beer consumption (vol)'!CL17,'1.31 Spirits consumption (vol)'!CL17)</f>
        <v>15.999999999999931</v>
      </c>
      <c r="CM17" s="6">
        <f>SUM('1.15 Wine consumption (vol)'!CM17,'1.23 Beer consumption (vol)'!CM17,'1.31 Spirits consumption (vol)'!CM17)</f>
        <v>26.400000000000254</v>
      </c>
      <c r="CN17" s="6">
        <f>SUM('1.15 Wine consumption (vol)'!CN17,'1.23 Beer consumption (vol)'!CN17,'1.31 Spirits consumption (vol)'!CN17)</f>
        <v>137.59999999999988</v>
      </c>
      <c r="CO17" s="6">
        <f>SUM('1.15 Wine consumption (vol)'!CO17,'1.23 Beer consumption (vol)'!CO17,'1.31 Spirits consumption (vol)'!CO17)</f>
        <v>455.2</v>
      </c>
      <c r="CP17" s="6">
        <f>SUM('1.15 Wine consumption (vol)'!CP17,'1.23 Beer consumption (vol)'!CP17,'1.31 Spirits consumption (vol)'!CP17)</f>
        <v>179.59999999999823</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39">
    <tabColor theme="7" tint="0.59999389629810485"/>
  </sheetPr>
  <dimension ref="A1:CP17"/>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8.85546875" defaultRowHeight="15" x14ac:dyDescent="0.25"/>
  <sheetData>
    <row r="1" spans="1:94" x14ac:dyDescent="0.25">
      <c r="A1" s="7" t="s">
        <v>416</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94" x14ac:dyDescent="0.25">
      <c r="A2" s="1" t="s">
        <v>39</v>
      </c>
      <c r="B2" s="4" t="s">
        <v>254</v>
      </c>
      <c r="C2" s="4" t="s">
        <v>255</v>
      </c>
      <c r="D2" s="4" t="s">
        <v>42</v>
      </c>
      <c r="E2" s="4" t="s">
        <v>47</v>
      </c>
      <c r="F2" s="4" t="s">
        <v>274</v>
      </c>
      <c r="G2" s="4" t="s">
        <v>52</v>
      </c>
      <c r="H2" s="4" t="s">
        <v>53</v>
      </c>
      <c r="I2" s="4" t="s">
        <v>54</v>
      </c>
      <c r="J2" s="4" t="s">
        <v>55</v>
      </c>
      <c r="K2" s="4" t="s">
        <v>60</v>
      </c>
      <c r="L2" s="4" t="s">
        <v>67</v>
      </c>
      <c r="M2" s="4" t="s">
        <v>69</v>
      </c>
      <c r="N2" s="4" t="s">
        <v>71</v>
      </c>
      <c r="O2" s="4" t="s">
        <v>73</v>
      </c>
      <c r="P2" s="4" t="s">
        <v>75</v>
      </c>
      <c r="Q2" s="4" t="s">
        <v>77</v>
      </c>
      <c r="R2" s="4" t="s">
        <v>81</v>
      </c>
      <c r="S2" s="4" t="s">
        <v>83</v>
      </c>
      <c r="T2" s="4" t="s">
        <v>256</v>
      </c>
      <c r="U2" s="4" t="s">
        <v>84</v>
      </c>
      <c r="V2" s="4" t="s">
        <v>85</v>
      </c>
      <c r="W2" s="4" t="s">
        <v>257</v>
      </c>
      <c r="X2" s="4" t="s">
        <v>87</v>
      </c>
      <c r="Y2" s="4" t="s">
        <v>88</v>
      </c>
      <c r="Z2" s="4" t="s">
        <v>89</v>
      </c>
      <c r="AA2" s="4" t="s">
        <v>90</v>
      </c>
      <c r="AB2" s="4" t="s">
        <v>91</v>
      </c>
      <c r="AC2" s="4" t="s">
        <v>92</v>
      </c>
      <c r="AD2" s="4" t="s">
        <v>93</v>
      </c>
      <c r="AE2" s="4" t="s">
        <v>94</v>
      </c>
      <c r="AF2" s="4" t="s">
        <v>96</v>
      </c>
      <c r="AG2" s="4" t="s">
        <v>97</v>
      </c>
      <c r="AH2" s="4" t="s">
        <v>98</v>
      </c>
      <c r="AI2" s="4" t="s">
        <v>101</v>
      </c>
      <c r="AJ2" s="4" t="s">
        <v>102</v>
      </c>
      <c r="AK2" s="4" t="s">
        <v>103</v>
      </c>
      <c r="AL2" s="4" t="s">
        <v>104</v>
      </c>
      <c r="AM2" s="4" t="s">
        <v>105</v>
      </c>
      <c r="AN2" s="4" t="s">
        <v>106</v>
      </c>
      <c r="AO2" s="4" t="s">
        <v>107</v>
      </c>
      <c r="AP2" s="4" t="s">
        <v>258</v>
      </c>
      <c r="AQ2" s="4" t="s">
        <v>110</v>
      </c>
      <c r="AR2" s="4" t="s">
        <v>116</v>
      </c>
      <c r="AS2" s="4" t="s">
        <v>117</v>
      </c>
      <c r="AT2" s="4" t="s">
        <v>120</v>
      </c>
      <c r="AU2" s="4" t="s">
        <v>121</v>
      </c>
      <c r="AV2" s="4" t="s">
        <v>122</v>
      </c>
      <c r="AW2" s="4" t="s">
        <v>126</v>
      </c>
      <c r="AX2" s="4" t="s">
        <v>127</v>
      </c>
      <c r="AY2" s="4" t="s">
        <v>132</v>
      </c>
      <c r="AZ2" s="4" t="s">
        <v>138</v>
      </c>
      <c r="BA2" s="4" t="s">
        <v>142</v>
      </c>
      <c r="BB2" s="4" t="s">
        <v>150</v>
      </c>
      <c r="BC2" s="4" t="s">
        <v>152</v>
      </c>
      <c r="BD2" s="4" t="s">
        <v>259</v>
      </c>
      <c r="BE2" s="4" t="s">
        <v>153</v>
      </c>
      <c r="BF2" s="4" t="s">
        <v>160</v>
      </c>
      <c r="BG2" s="4" t="s">
        <v>169</v>
      </c>
      <c r="BH2" s="4" t="s">
        <v>178</v>
      </c>
      <c r="BI2" s="4" t="s">
        <v>180</v>
      </c>
      <c r="BJ2" s="4" t="s">
        <v>182</v>
      </c>
      <c r="BK2" s="4" t="s">
        <v>193</v>
      </c>
      <c r="BL2" s="4" t="s">
        <v>197</v>
      </c>
      <c r="BM2" s="4" t="s">
        <v>203</v>
      </c>
      <c r="BN2" s="4" t="s">
        <v>208</v>
      </c>
      <c r="BO2" s="4" t="s">
        <v>215</v>
      </c>
      <c r="BP2" s="4" t="s">
        <v>217</v>
      </c>
      <c r="BQ2" s="4" t="s">
        <v>260</v>
      </c>
      <c r="BR2" s="4" t="s">
        <v>221</v>
      </c>
      <c r="BS2" s="4" t="s">
        <v>271</v>
      </c>
      <c r="BT2" s="4" t="s">
        <v>261</v>
      </c>
      <c r="BU2" s="4" t="s">
        <v>223</v>
      </c>
      <c r="BV2" s="4" t="s">
        <v>224</v>
      </c>
      <c r="BW2" s="4" t="s">
        <v>226</v>
      </c>
      <c r="BX2" s="4" t="s">
        <v>227</v>
      </c>
      <c r="BY2" s="4" t="s">
        <v>228</v>
      </c>
      <c r="BZ2" s="4" t="s">
        <v>229</v>
      </c>
      <c r="CA2" s="4" t="s">
        <v>230</v>
      </c>
      <c r="CB2" s="4" t="s">
        <v>232</v>
      </c>
      <c r="CC2" s="4" t="s">
        <v>233</v>
      </c>
      <c r="CD2" s="4" t="s">
        <v>238</v>
      </c>
      <c r="CE2" s="4" t="s">
        <v>239</v>
      </c>
      <c r="CF2" s="4" t="s">
        <v>240</v>
      </c>
      <c r="CG2" s="4" t="s">
        <v>241</v>
      </c>
      <c r="CH2" s="4" t="s">
        <v>242</v>
      </c>
      <c r="CI2" s="4" t="s">
        <v>243</v>
      </c>
      <c r="CJ2" s="4" t="s">
        <v>244</v>
      </c>
      <c r="CK2" s="4" t="s">
        <v>245</v>
      </c>
      <c r="CL2" s="61" t="s">
        <v>248</v>
      </c>
      <c r="CM2" s="61" t="s">
        <v>249</v>
      </c>
      <c r="CN2" s="61" t="s">
        <v>250</v>
      </c>
      <c r="CO2" s="61" t="s">
        <v>251</v>
      </c>
      <c r="CP2" s="61" t="s">
        <v>252</v>
      </c>
    </row>
    <row r="3" spans="1:94" x14ac:dyDescent="0.25">
      <c r="A3" s="1" t="s">
        <v>24</v>
      </c>
      <c r="B3" s="6">
        <f>SUM('1.16 Wine consumption (value)'!B3,'1.24 Beer consumption (value)'!B3,'1.32 Spirits consump (value)'!B3)</f>
        <v>752777.7</v>
      </c>
      <c r="C3" s="6"/>
      <c r="D3" s="6">
        <f>SUM('1.16 Wine consumption (value)'!D3,'1.24 Beer consumption (value)'!D3,'1.32 Spirits consump (value)'!D3)</f>
        <v>237.20000000000002</v>
      </c>
      <c r="E3" s="6">
        <f>SUM('1.16 Wine consumption (value)'!E3,'1.24 Beer consumption (value)'!E3,'1.32 Spirits consump (value)'!E3)</f>
        <v>70543.100000000006</v>
      </c>
      <c r="F3" s="6">
        <f>SUM('1.16 Wine consumption (value)'!F3,'1.24 Beer consumption (value)'!F3,'1.32 Spirits consump (value)'!F3)</f>
        <v>1655.1000000000001</v>
      </c>
      <c r="G3" s="6">
        <f>SUM('1.16 Wine consumption (value)'!G3,'1.24 Beer consumption (value)'!G3,'1.32 Spirits consump (value)'!G3)</f>
        <v>10378.5</v>
      </c>
      <c r="H3" s="6">
        <f>SUM('1.16 Wine consumption (value)'!H3,'1.24 Beer consumption (value)'!H3,'1.32 Spirits consump (value)'!H3)</f>
        <v>483.8</v>
      </c>
      <c r="I3" s="6">
        <f>SUM('1.16 Wine consumption (value)'!I3,'1.24 Beer consumption (value)'!I3,'1.32 Spirits consump (value)'!I3)</f>
        <v>90224.8</v>
      </c>
      <c r="J3" s="6">
        <f>SUM('1.16 Wine consumption (value)'!J3,'1.24 Beer consumption (value)'!J3,'1.32 Spirits consump (value)'!J3)</f>
        <v>893</v>
      </c>
      <c r="K3" s="6">
        <f>SUM('1.16 Wine consumption (value)'!K3,'1.24 Beer consumption (value)'!K3,'1.32 Spirits consump (value)'!K3)</f>
        <v>1420</v>
      </c>
      <c r="L3" s="6">
        <f>SUM('1.16 Wine consumption (value)'!L3,'1.24 Beer consumption (value)'!L3,'1.32 Spirits consump (value)'!L3)</f>
        <v>88.3</v>
      </c>
      <c r="M3" s="6">
        <f>SUM('1.16 Wine consumption (value)'!M3,'1.24 Beer consumption (value)'!M3,'1.32 Spirits consump (value)'!M3)</f>
        <v>1932.8000000000002</v>
      </c>
      <c r="N3" s="6">
        <f>SUM('1.16 Wine consumption (value)'!N3,'1.24 Beer consumption (value)'!N3,'1.32 Spirits consump (value)'!N3)</f>
        <v>947.19999999999993</v>
      </c>
      <c r="O3" s="6">
        <f>SUM('1.16 Wine consumption (value)'!O3,'1.24 Beer consumption (value)'!O3,'1.32 Spirits consump (value)'!O3)</f>
        <v>15005.2</v>
      </c>
      <c r="P3" s="6">
        <f>SUM('1.16 Wine consumption (value)'!P3,'1.24 Beer consumption (value)'!P3,'1.32 Spirits consump (value)'!P3)</f>
        <v>4222</v>
      </c>
      <c r="Q3" s="6">
        <f>SUM('1.16 Wine consumption (value)'!Q3,'1.24 Beer consumption (value)'!Q3,'1.32 Spirits consump (value)'!Q3)</f>
        <v>5250.2999999999993</v>
      </c>
      <c r="R3" s="6">
        <f>SUM('1.16 Wine consumption (value)'!R3,'1.24 Beer consumption (value)'!R3,'1.32 Spirits consump (value)'!R3)</f>
        <v>750.7</v>
      </c>
      <c r="S3" s="6">
        <f>SUM('1.16 Wine consumption (value)'!S3,'1.24 Beer consumption (value)'!S3,'1.32 Spirits consump (value)'!S3)</f>
        <v>1684.6000000000001</v>
      </c>
      <c r="T3" s="6">
        <f>SUM('1.16 Wine consumption (value)'!T3,'1.24 Beer consumption (value)'!T3,'1.32 Spirits consump (value)'!T3)</f>
        <v>13212.3</v>
      </c>
      <c r="U3" s="6">
        <f>SUM('1.16 Wine consumption (value)'!U3,'1.24 Beer consumption (value)'!U3,'1.32 Spirits consump (value)'!U3)</f>
        <v>11408.1</v>
      </c>
      <c r="V3" s="6">
        <f>SUM('1.16 Wine consumption (value)'!V3,'1.24 Beer consumption (value)'!V3,'1.32 Spirits consump (value)'!V3)</f>
        <v>1804.1999999999998</v>
      </c>
      <c r="W3" s="6">
        <f>SUM('1.16 Wine consumption (value)'!W3,'1.24 Beer consumption (value)'!W3,'1.32 Spirits consump (value)'!W3)</f>
        <v>45874.399999999994</v>
      </c>
      <c r="X3" s="6">
        <f>SUM('1.16 Wine consumption (value)'!X3,'1.24 Beer consumption (value)'!X3,'1.32 Spirits consump (value)'!X3)</f>
        <v>669.3</v>
      </c>
      <c r="Y3" s="6">
        <f>SUM('1.16 Wine consumption (value)'!Y3,'1.24 Beer consumption (value)'!Y3,'1.32 Spirits consump (value)'!Y3)</f>
        <v>370.99999999999994</v>
      </c>
      <c r="Z3" s="6">
        <f>SUM('1.16 Wine consumption (value)'!Z3,'1.24 Beer consumption (value)'!Z3,'1.32 Spirits consump (value)'!Z3)</f>
        <v>850.3</v>
      </c>
      <c r="AA3" s="6">
        <f>SUM('1.16 Wine consumption (value)'!AA3,'1.24 Beer consumption (value)'!AA3,'1.32 Spirits consump (value)'!AA3)</f>
        <v>1844.6</v>
      </c>
      <c r="AB3" s="6">
        <f>SUM('1.16 Wine consumption (value)'!AB3,'1.24 Beer consumption (value)'!AB3,'1.32 Spirits consump (value)'!AB3)</f>
        <v>2556.6</v>
      </c>
      <c r="AC3" s="6">
        <f>SUM('1.16 Wine consumption (value)'!AC3,'1.24 Beer consumption (value)'!AC3,'1.32 Spirits consump (value)'!AC3)</f>
        <v>356.6</v>
      </c>
      <c r="AD3" s="6">
        <f>SUM('1.16 Wine consumption (value)'!AD3,'1.24 Beer consumption (value)'!AD3,'1.32 Spirits consump (value)'!AD3)</f>
        <v>318.8</v>
      </c>
      <c r="AE3" s="6">
        <f>SUM('1.16 Wine consumption (value)'!AE3,'1.24 Beer consumption (value)'!AE3,'1.32 Spirits consump (value)'!AE3)</f>
        <v>2320.4</v>
      </c>
      <c r="AF3" s="6">
        <f>SUM('1.16 Wine consumption (value)'!AF3,'1.24 Beer consumption (value)'!AF3,'1.32 Spirits consump (value)'!AF3)</f>
        <v>1060</v>
      </c>
      <c r="AG3" s="6">
        <f>SUM('1.16 Wine consumption (value)'!AG3,'1.24 Beer consumption (value)'!AG3,'1.32 Spirits consump (value)'!AG3)</f>
        <v>1062.7</v>
      </c>
      <c r="AH3" s="6">
        <f>SUM('1.16 Wine consumption (value)'!AH3,'1.24 Beer consumption (value)'!AH3,'1.32 Spirits consump (value)'!AH3)</f>
        <v>237.2</v>
      </c>
      <c r="AI3" s="6">
        <f>SUM('1.16 Wine consumption (value)'!AI3,'1.24 Beer consumption (value)'!AI3,'1.32 Spirits consump (value)'!AI3)</f>
        <v>8089.5999999999995</v>
      </c>
      <c r="AJ3" s="6">
        <f>SUM('1.16 Wine consumption (value)'!AJ3,'1.24 Beer consumption (value)'!AJ3,'1.32 Spirits consump (value)'!AJ3)</f>
        <v>1540</v>
      </c>
      <c r="AK3" s="6">
        <f>SUM('1.16 Wine consumption (value)'!AK3,'1.24 Beer consumption (value)'!AK3,'1.32 Spirits consump (value)'!AK3)</f>
        <v>18095.2</v>
      </c>
      <c r="AL3" s="6">
        <f>SUM('1.16 Wine consumption (value)'!AL3,'1.24 Beer consumption (value)'!AL3,'1.32 Spirits consump (value)'!AL3)</f>
        <v>691.4</v>
      </c>
      <c r="AM3" s="6">
        <f>SUM('1.16 Wine consumption (value)'!AM3,'1.24 Beer consumption (value)'!AM3,'1.32 Spirits consump (value)'!AM3)</f>
        <v>1096.3</v>
      </c>
      <c r="AN3" s="6">
        <f>SUM('1.16 Wine consumption (value)'!AN3,'1.24 Beer consumption (value)'!AN3,'1.32 Spirits consump (value)'!AN3)</f>
        <v>1165.7</v>
      </c>
      <c r="AO3" s="6">
        <f>SUM('1.16 Wine consumption (value)'!AO3,'1.24 Beer consumption (value)'!AO3,'1.32 Spirits consump (value)'!AO3)</f>
        <v>3135.3</v>
      </c>
      <c r="AP3" s="6">
        <f>SUM('1.16 Wine consumption (value)'!AP3,'1.24 Beer consumption (value)'!AP3,'1.32 Spirits consump (value)'!AP3)</f>
        <v>65289.600000000006</v>
      </c>
      <c r="AQ3" s="6">
        <f>SUM('1.16 Wine consumption (value)'!AQ3,'1.24 Beer consumption (value)'!AQ3,'1.32 Spirits consump (value)'!AQ3)</f>
        <v>6934.3</v>
      </c>
      <c r="AR3" s="6">
        <f>SUM('1.16 Wine consumption (value)'!AR3,'1.24 Beer consumption (value)'!AR3,'1.32 Spirits consump (value)'!AR3)</f>
        <v>413.5</v>
      </c>
      <c r="AS3" s="6">
        <f>SUM('1.16 Wine consumption (value)'!AS3,'1.24 Beer consumption (value)'!AS3,'1.32 Spirits consump (value)'!AS3)</f>
        <v>18008.3</v>
      </c>
      <c r="AT3" s="6">
        <f>SUM('1.16 Wine consumption (value)'!AT3,'1.24 Beer consumption (value)'!AT3,'1.32 Spirits consump (value)'!AT3)</f>
        <v>2554.3999999999996</v>
      </c>
      <c r="AU3" s="6">
        <f>SUM('1.16 Wine consumption (value)'!AU3,'1.24 Beer consumption (value)'!AU3,'1.32 Spirits consump (value)'!AU3)</f>
        <v>4080.8</v>
      </c>
      <c r="AV3" s="6">
        <f>SUM('1.16 Wine consumption (value)'!AV3,'1.24 Beer consumption (value)'!AV3,'1.32 Spirits consump (value)'!AV3)</f>
        <v>730.3</v>
      </c>
      <c r="AW3" s="6">
        <f>SUM('1.16 Wine consumption (value)'!AW3,'1.24 Beer consumption (value)'!AW3,'1.32 Spirits consump (value)'!AW3)</f>
        <v>1438.5</v>
      </c>
      <c r="AX3" s="6">
        <f>SUM('1.16 Wine consumption (value)'!AX3,'1.24 Beer consumption (value)'!AX3,'1.32 Spirits consump (value)'!AX3)</f>
        <v>697</v>
      </c>
      <c r="AY3" s="6">
        <f>SUM('1.16 Wine consumption (value)'!AY3,'1.24 Beer consumption (value)'!AY3,'1.32 Spirits consump (value)'!AY3)</f>
        <v>422.9</v>
      </c>
      <c r="AZ3" s="6">
        <f>SUM('1.16 Wine consumption (value)'!AZ3,'1.24 Beer consumption (value)'!AZ3,'1.32 Spirits consump (value)'!AZ3)</f>
        <v>18436.7</v>
      </c>
      <c r="BA3" s="6">
        <f>SUM('1.16 Wine consumption (value)'!BA3,'1.24 Beer consumption (value)'!BA3,'1.32 Spirits consump (value)'!BA3)</f>
        <v>1282.5</v>
      </c>
      <c r="BB3" s="6">
        <f>SUM('1.16 Wine consumption (value)'!BB3,'1.24 Beer consumption (value)'!BB3,'1.32 Spirits consump (value)'!BB3)</f>
        <v>633.5</v>
      </c>
      <c r="BC3" s="6">
        <f>SUM('1.16 Wine consumption (value)'!BC3,'1.24 Beer consumption (value)'!BC3,'1.32 Spirits consump (value)'!BC3)</f>
        <v>4204.2999999999993</v>
      </c>
      <c r="BD3" s="6">
        <f>SUM('1.16 Wine consumption (value)'!BD3,'1.24 Beer consumption (value)'!BD3,'1.32 Spirits consump (value)'!BD3)</f>
        <v>22236.3</v>
      </c>
      <c r="BE3" s="6">
        <f>SUM('1.16 Wine consumption (value)'!BE3,'1.24 Beer consumption (value)'!BE3,'1.32 Spirits consump (value)'!BE3)</f>
        <v>628.4</v>
      </c>
      <c r="BF3" s="6">
        <f>SUM('1.16 Wine consumption (value)'!BF3,'1.24 Beer consumption (value)'!BF3,'1.32 Spirits consump (value)'!BF3)</f>
        <v>648</v>
      </c>
      <c r="BG3" s="6">
        <f>SUM('1.16 Wine consumption (value)'!BG3,'1.24 Beer consumption (value)'!BG3,'1.32 Spirits consump (value)'!BG3)</f>
        <v>499.40000000000003</v>
      </c>
      <c r="BH3" s="6">
        <f>SUM('1.16 Wine consumption (value)'!BH3,'1.24 Beer consumption (value)'!BH3,'1.32 Spirits consump (value)'!BH3)</f>
        <v>21.2</v>
      </c>
      <c r="BI3" s="6">
        <f>SUM('1.16 Wine consumption (value)'!BI3,'1.24 Beer consumption (value)'!BI3,'1.32 Spirits consump (value)'!BI3)</f>
        <v>1105.7</v>
      </c>
      <c r="BJ3" s="6">
        <f>SUM('1.16 Wine consumption (value)'!BJ3,'1.24 Beer consumption (value)'!BJ3,'1.32 Spirits consump (value)'!BJ3)</f>
        <v>1587.3</v>
      </c>
      <c r="BK3" s="6">
        <f>SUM('1.16 Wine consumption (value)'!BK3,'1.24 Beer consumption (value)'!BK3,'1.32 Spirits consump (value)'!BK3)</f>
        <v>815.30000000000007</v>
      </c>
      <c r="BL3" s="6">
        <f>SUM('1.16 Wine consumption (value)'!BL3,'1.24 Beer consumption (value)'!BL3,'1.32 Spirits consump (value)'!BL3)</f>
        <v>797.19999999999993</v>
      </c>
      <c r="BM3" s="6">
        <f>SUM('1.16 Wine consumption (value)'!BM3,'1.24 Beer consumption (value)'!BM3,'1.32 Spirits consump (value)'!BM3)</f>
        <v>79.8</v>
      </c>
      <c r="BN3" s="6">
        <f>SUM('1.16 Wine consumption (value)'!BN3,'1.24 Beer consumption (value)'!BN3,'1.32 Spirits consump (value)'!BN3)</f>
        <v>6323.3</v>
      </c>
      <c r="BO3" s="6">
        <f>SUM('1.16 Wine consumption (value)'!BO3,'1.24 Beer consumption (value)'!BO3,'1.32 Spirits consump (value)'!BO3)</f>
        <v>596.79999999999995</v>
      </c>
      <c r="BP3" s="6">
        <f>SUM('1.16 Wine consumption (value)'!BP3,'1.24 Beer consumption (value)'!BP3,'1.32 Spirits consump (value)'!BP3)</f>
        <v>1447.2</v>
      </c>
      <c r="BQ3" s="6">
        <f>SUM('1.16 Wine consumption (value)'!BQ3,'1.24 Beer consumption (value)'!BQ3,'1.32 Spirits consump (value)'!BQ3)</f>
        <v>141300.29999999999</v>
      </c>
      <c r="BR3" s="6">
        <f>SUM('1.16 Wine consumption (value)'!BR3,'1.24 Beer consumption (value)'!BR3,'1.32 Spirits consump (value)'!BR3)</f>
        <v>15605.3</v>
      </c>
      <c r="BS3" s="6">
        <f>SUM('1.16 Wine consumption (value)'!BS3,'1.24 Beer consumption (value)'!BS3,'1.32 Spirits consump (value)'!BS3)</f>
        <v>125695</v>
      </c>
      <c r="BT3" s="6">
        <f>SUM('1.16 Wine consumption (value)'!BT3,'1.24 Beer consumption (value)'!BT3,'1.32 Spirits consump (value)'!BT3)</f>
        <v>257265.3</v>
      </c>
      <c r="BU3" s="6">
        <f>SUM('1.16 Wine consumption (value)'!BU3,'1.24 Beer consumption (value)'!BU3,'1.32 Spirits consump (value)'!BU3)</f>
        <v>5814.2999999999993</v>
      </c>
      <c r="BV3" s="6">
        <f>SUM('1.16 Wine consumption (value)'!BV3,'1.24 Beer consumption (value)'!BV3,'1.32 Spirits consump (value)'!BV3)</f>
        <v>6123.6</v>
      </c>
      <c r="BW3" s="6">
        <f>SUM('1.16 Wine consumption (value)'!BW3,'1.24 Beer consumption (value)'!BW3,'1.32 Spirits consump (value)'!BW3)</f>
        <v>4713.6000000000004</v>
      </c>
      <c r="BX3" s="6">
        <f>SUM('1.16 Wine consumption (value)'!BX3,'1.24 Beer consumption (value)'!BX3,'1.32 Spirits consump (value)'!BX3)</f>
        <v>3730.5</v>
      </c>
      <c r="BY3" s="6">
        <f>SUM('1.16 Wine consumption (value)'!BY3,'1.24 Beer consumption (value)'!BY3,'1.32 Spirits consump (value)'!BY3)</f>
        <v>39032.899999999994</v>
      </c>
      <c r="BZ3" s="6">
        <f>SUM('1.16 Wine consumption (value)'!BZ3,'1.24 Beer consumption (value)'!BZ3,'1.32 Spirits consump (value)'!BZ3)</f>
        <v>50517.1</v>
      </c>
      <c r="CA3" s="6">
        <f>SUM('1.16 Wine consumption (value)'!CA3,'1.24 Beer consumption (value)'!CA3,'1.32 Spirits consump (value)'!CA3)</f>
        <v>8064.5</v>
      </c>
      <c r="CB3" s="6">
        <f>SUM('1.16 Wine consumption (value)'!CB3,'1.24 Beer consumption (value)'!CB3,'1.32 Spirits consump (value)'!CB3)</f>
        <v>5143.8</v>
      </c>
      <c r="CC3" s="6">
        <f>SUM('1.16 Wine consumption (value)'!CC3,'1.24 Beer consumption (value)'!CC3,'1.32 Spirits consump (value)'!CC3)</f>
        <v>24392.6</v>
      </c>
      <c r="CD3" s="6">
        <f>SUM('1.16 Wine consumption (value)'!CD3,'1.24 Beer consumption (value)'!CD3,'1.32 Spirits consump (value)'!CD3)</f>
        <v>7831.2999999999993</v>
      </c>
      <c r="CE3" s="6">
        <f>SUM('1.16 Wine consumption (value)'!CE3,'1.24 Beer consumption (value)'!CE3,'1.32 Spirits consump (value)'!CE3)</f>
        <v>3289.2</v>
      </c>
      <c r="CF3" s="6">
        <f>SUM('1.16 Wine consumption (value)'!CF3,'1.24 Beer consumption (value)'!CF3,'1.32 Spirits consump (value)'!CF3)</f>
        <v>4771.8</v>
      </c>
      <c r="CG3" s="6">
        <f>SUM('1.16 Wine consumption (value)'!CG3,'1.24 Beer consumption (value)'!CG3,'1.32 Spirits consump (value)'!CG3)</f>
        <v>22325.8</v>
      </c>
      <c r="CH3" s="6">
        <f>SUM('1.16 Wine consumption (value)'!CH3,'1.24 Beer consumption (value)'!CH3,'1.32 Spirits consump (value)'!CH3)</f>
        <v>5025.2000000000007</v>
      </c>
      <c r="CI3" s="6">
        <f>SUM('1.16 Wine consumption (value)'!CI3,'1.24 Beer consumption (value)'!CI3,'1.32 Spirits consump (value)'!CI3)</f>
        <v>6260.3</v>
      </c>
      <c r="CJ3" s="6">
        <f>SUM('1.16 Wine consumption (value)'!CJ3,'1.24 Beer consumption (value)'!CJ3,'1.32 Spirits consump (value)'!CJ3)</f>
        <v>3813.7</v>
      </c>
      <c r="CK3" s="6">
        <f>SUM('1.16 Wine consumption (value)'!CK3,'1.24 Beer consumption (value)'!CK3,'1.32 Spirits consump (value)'!CK3)</f>
        <v>55412.4</v>
      </c>
      <c r="CL3" s="6">
        <f>SUM('1.16 Wine consumption (value)'!CL3,'1.24 Beer consumption (value)'!CL3,'1.32 Spirits consump (value)'!CL3)</f>
        <v>1002.6999999999917</v>
      </c>
      <c r="CM3" s="6">
        <f>SUM('1.16 Wine consumption (value)'!CM3,'1.24 Beer consumption (value)'!CM3,'1.32 Spirits consump (value)'!CM3)</f>
        <v>413.39999999999861</v>
      </c>
      <c r="CN3" s="6">
        <f>SUM('1.16 Wine consumption (value)'!CN3,'1.24 Beer consumption (value)'!CN3,'1.32 Spirits consump (value)'!CN3)</f>
        <v>5452.6000000000049</v>
      </c>
      <c r="CO3" s="6">
        <f>SUM('1.16 Wine consumption (value)'!CO3,'1.24 Beer consumption (value)'!CO3,'1.32 Spirits consump (value)'!CO3)</f>
        <v>7787.7000000000007</v>
      </c>
      <c r="CP3" s="6">
        <f>SUM('1.16 Wine consumption (value)'!CP3,'1.24 Beer consumption (value)'!CP3,'1.32 Spirits consump (value)'!CP3)</f>
        <v>1971.5000000000025</v>
      </c>
    </row>
    <row r="4" spans="1:94" x14ac:dyDescent="0.25">
      <c r="A4" s="1" t="s">
        <v>25</v>
      </c>
      <c r="B4" s="6">
        <f>SUM('1.16 Wine consumption (value)'!B4,'1.24 Beer consumption (value)'!B4,'1.32 Spirits consump (value)'!B4)</f>
        <v>773709.7</v>
      </c>
      <c r="C4" s="6">
        <f>SUM('1.16 Wine consumption (value)'!C4,'1.24 Beer consumption (value)'!C4,'1.32 Spirits consump (value)'!C4)</f>
        <v>205343.4</v>
      </c>
      <c r="D4" s="6">
        <f>SUM('1.16 Wine consumption (value)'!D4,'1.24 Beer consumption (value)'!D4,'1.32 Spirits consump (value)'!D4)</f>
        <v>245</v>
      </c>
      <c r="E4" s="6">
        <f>SUM('1.16 Wine consumption (value)'!E4,'1.24 Beer consumption (value)'!E4,'1.32 Spirits consump (value)'!E4)</f>
        <v>69573.600000000006</v>
      </c>
      <c r="F4" s="6">
        <f>SUM('1.16 Wine consumption (value)'!F4,'1.24 Beer consumption (value)'!F4,'1.32 Spirits consump (value)'!F4)</f>
        <v>1676.6999999999998</v>
      </c>
      <c r="G4" s="6">
        <f>SUM('1.16 Wine consumption (value)'!G4,'1.24 Beer consumption (value)'!G4,'1.32 Spirits consump (value)'!G4)</f>
        <v>11319.7</v>
      </c>
      <c r="H4" s="6">
        <f>SUM('1.16 Wine consumption (value)'!H4,'1.24 Beer consumption (value)'!H4,'1.32 Spirits consump (value)'!H4)</f>
        <v>507.20000000000005</v>
      </c>
      <c r="I4" s="6">
        <f>SUM('1.16 Wine consumption (value)'!I4,'1.24 Beer consumption (value)'!I4,'1.32 Spirits consump (value)'!I4)</f>
        <v>84382.599999999991</v>
      </c>
      <c r="J4" s="6">
        <f>SUM('1.16 Wine consumption (value)'!J4,'1.24 Beer consumption (value)'!J4,'1.32 Spirits consump (value)'!J4)</f>
        <v>974.80000000000007</v>
      </c>
      <c r="K4" s="6">
        <f>SUM('1.16 Wine consumption (value)'!K4,'1.24 Beer consumption (value)'!K4,'1.32 Spirits consump (value)'!K4)</f>
        <v>1450.6</v>
      </c>
      <c r="L4" s="6">
        <f>SUM('1.16 Wine consumption (value)'!L4,'1.24 Beer consumption (value)'!L4,'1.32 Spirits consump (value)'!L4)</f>
        <v>98.699999999999989</v>
      </c>
      <c r="M4" s="6">
        <f>SUM('1.16 Wine consumption (value)'!M4,'1.24 Beer consumption (value)'!M4,'1.32 Spirits consump (value)'!M4)</f>
        <v>1993.8000000000002</v>
      </c>
      <c r="N4" s="6">
        <f>SUM('1.16 Wine consumption (value)'!N4,'1.24 Beer consumption (value)'!N4,'1.32 Spirits consump (value)'!N4)</f>
        <v>974.40000000000009</v>
      </c>
      <c r="O4" s="6">
        <f>SUM('1.16 Wine consumption (value)'!O4,'1.24 Beer consumption (value)'!O4,'1.32 Spirits consump (value)'!O4)</f>
        <v>16946.699999999997</v>
      </c>
      <c r="P4" s="6">
        <f>SUM('1.16 Wine consumption (value)'!P4,'1.24 Beer consumption (value)'!P4,'1.32 Spirits consump (value)'!P4)</f>
        <v>4333</v>
      </c>
      <c r="Q4" s="6">
        <f>SUM('1.16 Wine consumption (value)'!Q4,'1.24 Beer consumption (value)'!Q4,'1.32 Spirits consump (value)'!Q4)</f>
        <v>5970.7000000000007</v>
      </c>
      <c r="R4" s="6">
        <f>SUM('1.16 Wine consumption (value)'!R4,'1.24 Beer consumption (value)'!R4,'1.32 Spirits consump (value)'!R4)</f>
        <v>1030.7</v>
      </c>
      <c r="S4" s="6">
        <f>SUM('1.16 Wine consumption (value)'!S4,'1.24 Beer consumption (value)'!S4,'1.32 Spirits consump (value)'!S4)</f>
        <v>1844.1000000000001</v>
      </c>
      <c r="T4" s="6">
        <f>SUM('1.16 Wine consumption (value)'!T4,'1.24 Beer consumption (value)'!T4,'1.32 Spirits consump (value)'!T4)</f>
        <v>14308.099999999999</v>
      </c>
      <c r="U4" s="6">
        <f>SUM('1.16 Wine consumption (value)'!U4,'1.24 Beer consumption (value)'!U4,'1.32 Spirits consump (value)'!U4)</f>
        <v>12287.599999999999</v>
      </c>
      <c r="V4" s="6">
        <f>SUM('1.16 Wine consumption (value)'!V4,'1.24 Beer consumption (value)'!V4,'1.32 Spirits consump (value)'!V4)</f>
        <v>2020.5</v>
      </c>
      <c r="W4" s="6">
        <f>SUM('1.16 Wine consumption (value)'!W4,'1.24 Beer consumption (value)'!W4,'1.32 Spirits consump (value)'!W4)</f>
        <v>50524.899999999994</v>
      </c>
      <c r="X4" s="6">
        <f>SUM('1.16 Wine consumption (value)'!X4,'1.24 Beer consumption (value)'!X4,'1.32 Spirits consump (value)'!X4)</f>
        <v>694.2</v>
      </c>
      <c r="Y4" s="6">
        <f>SUM('1.16 Wine consumption (value)'!Y4,'1.24 Beer consumption (value)'!Y4,'1.32 Spirits consump (value)'!Y4)</f>
        <v>431.2</v>
      </c>
      <c r="Z4" s="6">
        <f>SUM('1.16 Wine consumption (value)'!Z4,'1.24 Beer consumption (value)'!Z4,'1.32 Spirits consump (value)'!Z4)</f>
        <v>847.90000000000009</v>
      </c>
      <c r="AA4" s="6">
        <f>SUM('1.16 Wine consumption (value)'!AA4,'1.24 Beer consumption (value)'!AA4,'1.32 Spirits consump (value)'!AA4)</f>
        <v>2087.4</v>
      </c>
      <c r="AB4" s="6">
        <f>SUM('1.16 Wine consumption (value)'!AB4,'1.24 Beer consumption (value)'!AB4,'1.32 Spirits consump (value)'!AB4)</f>
        <v>3005.7999999999997</v>
      </c>
      <c r="AC4" s="6">
        <f>SUM('1.16 Wine consumption (value)'!AC4,'1.24 Beer consumption (value)'!AC4,'1.32 Spirits consump (value)'!AC4)</f>
        <v>423.9</v>
      </c>
      <c r="AD4" s="6">
        <f>SUM('1.16 Wine consumption (value)'!AD4,'1.24 Beer consumption (value)'!AD4,'1.32 Spirits consump (value)'!AD4)</f>
        <v>318</v>
      </c>
      <c r="AE4" s="6">
        <f>SUM('1.16 Wine consumption (value)'!AE4,'1.24 Beer consumption (value)'!AE4,'1.32 Spirits consump (value)'!AE4)</f>
        <v>2829.8</v>
      </c>
      <c r="AF4" s="6">
        <f>SUM('1.16 Wine consumption (value)'!AF4,'1.24 Beer consumption (value)'!AF4,'1.32 Spirits consump (value)'!AF4)</f>
        <v>1121.5</v>
      </c>
      <c r="AG4" s="6">
        <f>SUM('1.16 Wine consumption (value)'!AG4,'1.24 Beer consumption (value)'!AG4,'1.32 Spirits consump (value)'!AG4)</f>
        <v>971.5</v>
      </c>
      <c r="AH4" s="6">
        <f>SUM('1.16 Wine consumption (value)'!AH4,'1.24 Beer consumption (value)'!AH4,'1.32 Spirits consump (value)'!AH4)</f>
        <v>265.5</v>
      </c>
      <c r="AI4" s="6">
        <f>SUM('1.16 Wine consumption (value)'!AI4,'1.24 Beer consumption (value)'!AI4,'1.32 Spirits consump (value)'!AI4)</f>
        <v>8509.6</v>
      </c>
      <c r="AJ4" s="6">
        <f>SUM('1.16 Wine consumption (value)'!AJ4,'1.24 Beer consumption (value)'!AJ4,'1.32 Spirits consump (value)'!AJ4)</f>
        <v>1744.9</v>
      </c>
      <c r="AK4" s="6">
        <f>SUM('1.16 Wine consumption (value)'!AK4,'1.24 Beer consumption (value)'!AK4,'1.32 Spirits consump (value)'!AK4)</f>
        <v>19422.400000000001</v>
      </c>
      <c r="AL4" s="6">
        <f>SUM('1.16 Wine consumption (value)'!AL4,'1.24 Beer consumption (value)'!AL4,'1.32 Spirits consump (value)'!AL4)</f>
        <v>1143.7</v>
      </c>
      <c r="AM4" s="6">
        <f>SUM('1.16 Wine consumption (value)'!AM4,'1.24 Beer consumption (value)'!AM4,'1.32 Spirits consump (value)'!AM4)</f>
        <v>1214.0999999999999</v>
      </c>
      <c r="AN4" s="6">
        <f>SUM('1.16 Wine consumption (value)'!AN4,'1.24 Beer consumption (value)'!AN4,'1.32 Spirits consump (value)'!AN4)</f>
        <v>1124.6999999999998</v>
      </c>
      <c r="AO4" s="6">
        <f>SUM('1.16 Wine consumption (value)'!AO4,'1.24 Beer consumption (value)'!AO4,'1.32 Spirits consump (value)'!AO4)</f>
        <v>3899.6000000000004</v>
      </c>
      <c r="AP4" s="6">
        <f>SUM('1.16 Wine consumption (value)'!AP4,'1.24 Beer consumption (value)'!AP4,'1.32 Spirits consump (value)'!AP4)</f>
        <v>56096.100000000006</v>
      </c>
      <c r="AQ4" s="6">
        <f>SUM('1.16 Wine consumption (value)'!AQ4,'1.24 Beer consumption (value)'!AQ4,'1.32 Spirits consump (value)'!AQ4)</f>
        <v>2352</v>
      </c>
      <c r="AR4" s="6">
        <f>SUM('1.16 Wine consumption (value)'!AR4,'1.24 Beer consumption (value)'!AR4,'1.32 Spirits consump (value)'!AR4)</f>
        <v>446.2</v>
      </c>
      <c r="AS4" s="6">
        <f>SUM('1.16 Wine consumption (value)'!AS4,'1.24 Beer consumption (value)'!AS4,'1.32 Spirits consump (value)'!AS4)</f>
        <v>15381.8</v>
      </c>
      <c r="AT4" s="6">
        <f>SUM('1.16 Wine consumption (value)'!AT4,'1.24 Beer consumption (value)'!AT4,'1.32 Spirits consump (value)'!AT4)</f>
        <v>2027.8000000000002</v>
      </c>
      <c r="AU4" s="6">
        <f>SUM('1.16 Wine consumption (value)'!AU4,'1.24 Beer consumption (value)'!AU4,'1.32 Spirits consump (value)'!AU4)</f>
        <v>4056.9</v>
      </c>
      <c r="AV4" s="6">
        <f>SUM('1.16 Wine consumption (value)'!AV4,'1.24 Beer consumption (value)'!AV4,'1.32 Spirits consump (value)'!AV4)</f>
        <v>719.80000000000007</v>
      </c>
      <c r="AW4" s="6">
        <f>SUM('1.16 Wine consumption (value)'!AW4,'1.24 Beer consumption (value)'!AW4,'1.32 Spirits consump (value)'!AW4)</f>
        <v>1555.4</v>
      </c>
      <c r="AX4" s="6">
        <f>SUM('1.16 Wine consumption (value)'!AX4,'1.24 Beer consumption (value)'!AX4,'1.32 Spirits consump (value)'!AX4)</f>
        <v>777.4</v>
      </c>
      <c r="AY4" s="6">
        <f>SUM('1.16 Wine consumption (value)'!AY4,'1.24 Beer consumption (value)'!AY4,'1.32 Spirits consump (value)'!AY4)</f>
        <v>484.5</v>
      </c>
      <c r="AZ4" s="6">
        <f>SUM('1.16 Wine consumption (value)'!AZ4,'1.24 Beer consumption (value)'!AZ4,'1.32 Spirits consump (value)'!AZ4)</f>
        <v>18436</v>
      </c>
      <c r="BA4" s="6">
        <f>SUM('1.16 Wine consumption (value)'!BA4,'1.24 Beer consumption (value)'!BA4,'1.32 Spirits consump (value)'!BA4)</f>
        <v>1320.7</v>
      </c>
      <c r="BB4" s="6">
        <f>SUM('1.16 Wine consumption (value)'!BB4,'1.24 Beer consumption (value)'!BB4,'1.32 Spirits consump (value)'!BB4)</f>
        <v>472.9</v>
      </c>
      <c r="BC4" s="6">
        <f>SUM('1.16 Wine consumption (value)'!BC4,'1.24 Beer consumption (value)'!BC4,'1.32 Spirits consump (value)'!BC4)</f>
        <v>2343</v>
      </c>
      <c r="BD4" s="6">
        <f>SUM('1.16 Wine consumption (value)'!BD4,'1.24 Beer consumption (value)'!BD4,'1.32 Spirits consump (value)'!BD4)</f>
        <v>22286.6</v>
      </c>
      <c r="BE4" s="6">
        <f>SUM('1.16 Wine consumption (value)'!BE4,'1.24 Beer consumption (value)'!BE4,'1.32 Spirits consump (value)'!BE4)</f>
        <v>651.19999999999993</v>
      </c>
      <c r="BF4" s="6">
        <f>SUM('1.16 Wine consumption (value)'!BF4,'1.24 Beer consumption (value)'!BF4,'1.32 Spirits consump (value)'!BF4)</f>
        <v>749.5</v>
      </c>
      <c r="BG4" s="6">
        <f>SUM('1.16 Wine consumption (value)'!BG4,'1.24 Beer consumption (value)'!BG4,'1.32 Spirits consump (value)'!BG4)</f>
        <v>522.90000000000009</v>
      </c>
      <c r="BH4" s="6">
        <f>SUM('1.16 Wine consumption (value)'!BH4,'1.24 Beer consumption (value)'!BH4,'1.32 Spirits consump (value)'!BH4)</f>
        <v>31.1</v>
      </c>
      <c r="BI4" s="6">
        <f>SUM('1.16 Wine consumption (value)'!BI4,'1.24 Beer consumption (value)'!BI4,'1.32 Spirits consump (value)'!BI4)</f>
        <v>1066</v>
      </c>
      <c r="BJ4" s="6">
        <f>SUM('1.16 Wine consumption (value)'!BJ4,'1.24 Beer consumption (value)'!BJ4,'1.32 Spirits consump (value)'!BJ4)</f>
        <v>1678.3</v>
      </c>
      <c r="BK4" s="6">
        <f>SUM('1.16 Wine consumption (value)'!BK4,'1.24 Beer consumption (value)'!BK4,'1.32 Spirits consump (value)'!BK4)</f>
        <v>870.4</v>
      </c>
      <c r="BL4" s="6">
        <f>SUM('1.16 Wine consumption (value)'!BL4,'1.24 Beer consumption (value)'!BL4,'1.32 Spirits consump (value)'!BL4)</f>
        <v>874.5</v>
      </c>
      <c r="BM4" s="6">
        <f>SUM('1.16 Wine consumption (value)'!BM4,'1.24 Beer consumption (value)'!BM4,'1.32 Spirits consump (value)'!BM4)</f>
        <v>89.2</v>
      </c>
      <c r="BN4" s="6">
        <f>SUM('1.16 Wine consumption (value)'!BN4,'1.24 Beer consumption (value)'!BN4,'1.32 Spirits consump (value)'!BN4)</f>
        <v>5942.8</v>
      </c>
      <c r="BO4" s="6">
        <f>SUM('1.16 Wine consumption (value)'!BO4,'1.24 Beer consumption (value)'!BO4,'1.32 Spirits consump (value)'!BO4)</f>
        <v>500.3</v>
      </c>
      <c r="BP4" s="6">
        <f>SUM('1.16 Wine consumption (value)'!BP4,'1.24 Beer consumption (value)'!BP4,'1.32 Spirits consump (value)'!BP4)</f>
        <v>1485.8</v>
      </c>
      <c r="BQ4" s="6">
        <f>SUM('1.16 Wine consumption (value)'!BQ4,'1.24 Beer consumption (value)'!BQ4,'1.32 Spirits consump (value)'!BQ4)</f>
        <v>148518.79999999999</v>
      </c>
      <c r="BR4" s="6">
        <f>SUM('1.16 Wine consumption (value)'!BR4,'1.24 Beer consumption (value)'!BR4,'1.32 Spirits consump (value)'!BR4)</f>
        <v>16079.5</v>
      </c>
      <c r="BS4" s="6">
        <f>SUM('1.16 Wine consumption (value)'!BS4,'1.24 Beer consumption (value)'!BS4,'1.32 Spirits consump (value)'!BS4)</f>
        <v>132439.29999999999</v>
      </c>
      <c r="BT4" s="6">
        <f>SUM('1.16 Wine consumption (value)'!BT4,'1.24 Beer consumption (value)'!BT4,'1.32 Spirits consump (value)'!BT4)</f>
        <v>276631.7</v>
      </c>
      <c r="BU4" s="6">
        <f>SUM('1.16 Wine consumption (value)'!BU4,'1.24 Beer consumption (value)'!BU4,'1.32 Spirits consump (value)'!BU4)</f>
        <v>6202.7999999999993</v>
      </c>
      <c r="BV4" s="6">
        <f>SUM('1.16 Wine consumption (value)'!BV4,'1.24 Beer consumption (value)'!BV4,'1.32 Spirits consump (value)'!BV4)</f>
        <v>6586.0999999999995</v>
      </c>
      <c r="BW4" s="6">
        <f>SUM('1.16 Wine consumption (value)'!BW4,'1.24 Beer consumption (value)'!BW4,'1.32 Spirits consump (value)'!BW4)</f>
        <v>5129.7</v>
      </c>
      <c r="BX4" s="6">
        <f>SUM('1.16 Wine consumption (value)'!BX4,'1.24 Beer consumption (value)'!BX4,'1.32 Spirits consump (value)'!BX4)</f>
        <v>4011.7</v>
      </c>
      <c r="BY4" s="6">
        <f>SUM('1.16 Wine consumption (value)'!BY4,'1.24 Beer consumption (value)'!BY4,'1.32 Spirits consump (value)'!BY4)</f>
        <v>41432.299999999996</v>
      </c>
      <c r="BZ4" s="6">
        <f>SUM('1.16 Wine consumption (value)'!BZ4,'1.24 Beer consumption (value)'!BZ4,'1.32 Spirits consump (value)'!BZ4)</f>
        <v>52151.5</v>
      </c>
      <c r="CA4" s="6">
        <f>SUM('1.16 Wine consumption (value)'!CA4,'1.24 Beer consumption (value)'!CA4,'1.32 Spirits consump (value)'!CA4)</f>
        <v>8878.6</v>
      </c>
      <c r="CB4" s="6">
        <f>SUM('1.16 Wine consumption (value)'!CB4,'1.24 Beer consumption (value)'!CB4,'1.32 Spirits consump (value)'!CB4)</f>
        <v>5537.6</v>
      </c>
      <c r="CC4" s="6">
        <f>SUM('1.16 Wine consumption (value)'!CC4,'1.24 Beer consumption (value)'!CC4,'1.32 Spirits consump (value)'!CC4)</f>
        <v>26487</v>
      </c>
      <c r="CD4" s="6">
        <f>SUM('1.16 Wine consumption (value)'!CD4,'1.24 Beer consumption (value)'!CD4,'1.32 Spirits consump (value)'!CD4)</f>
        <v>8387.5</v>
      </c>
      <c r="CE4" s="6">
        <f>SUM('1.16 Wine consumption (value)'!CE4,'1.24 Beer consumption (value)'!CE4,'1.32 Spirits consump (value)'!CE4)</f>
        <v>3880.3</v>
      </c>
      <c r="CF4" s="6">
        <f>SUM('1.16 Wine consumption (value)'!CF4,'1.24 Beer consumption (value)'!CF4,'1.32 Spirits consump (value)'!CF4)</f>
        <v>5184.7</v>
      </c>
      <c r="CG4" s="6">
        <f>SUM('1.16 Wine consumption (value)'!CG4,'1.24 Beer consumption (value)'!CG4,'1.32 Spirits consump (value)'!CG4)</f>
        <v>25230.9</v>
      </c>
      <c r="CH4" s="6">
        <f>SUM('1.16 Wine consumption (value)'!CH4,'1.24 Beer consumption (value)'!CH4,'1.32 Spirits consump (value)'!CH4)</f>
        <v>5556</v>
      </c>
      <c r="CI4" s="6">
        <f>SUM('1.16 Wine consumption (value)'!CI4,'1.24 Beer consumption (value)'!CI4,'1.32 Spirits consump (value)'!CI4)</f>
        <v>6696.8</v>
      </c>
      <c r="CJ4" s="6">
        <f>SUM('1.16 Wine consumption (value)'!CJ4,'1.24 Beer consumption (value)'!CJ4,'1.32 Spirits consump (value)'!CJ4)</f>
        <v>4389.8999999999996</v>
      </c>
      <c r="CK4" s="6">
        <f>SUM('1.16 Wine consumption (value)'!CK4,'1.24 Beer consumption (value)'!CK4,'1.32 Spirits consump (value)'!CK4)</f>
        <v>59864.299999999996</v>
      </c>
      <c r="CL4" s="6">
        <f>SUM('1.16 Wine consumption (value)'!CL4,'1.24 Beer consumption (value)'!CL4,'1.32 Spirits consump (value)'!CL4)</f>
        <v>1023.9999999999972</v>
      </c>
      <c r="CM4" s="6">
        <f>SUM('1.16 Wine consumption (value)'!CM4,'1.24 Beer consumption (value)'!CM4,'1.32 Spirits consump (value)'!CM4)</f>
        <v>469.19999999999686</v>
      </c>
      <c r="CN4" s="6">
        <f>SUM('1.16 Wine consumption (value)'!CN4,'1.24 Beer consumption (value)'!CN4,'1.32 Spirits consump (value)'!CN4)</f>
        <v>5721.7000000000007</v>
      </c>
      <c r="CO4" s="6">
        <f>SUM('1.16 Wine consumption (value)'!CO4,'1.24 Beer consumption (value)'!CO4,'1.32 Spirits consump (value)'!CO4)</f>
        <v>7944.9</v>
      </c>
      <c r="CP4" s="6">
        <f>SUM('1.16 Wine consumption (value)'!CP4,'1.24 Beer consumption (value)'!CP4,'1.32 Spirits consump (value)'!CP4)</f>
        <v>2119.8000000000238</v>
      </c>
    </row>
    <row r="5" spans="1:94" x14ac:dyDescent="0.25">
      <c r="A5" s="1" t="s">
        <v>26</v>
      </c>
      <c r="B5" s="6">
        <f>SUM('1.16 Wine consumption (value)'!B5,'1.24 Beer consumption (value)'!B5,'1.32 Spirits consump (value)'!B5)</f>
        <v>865672.8</v>
      </c>
      <c r="C5" s="6"/>
      <c r="D5" s="6"/>
      <c r="E5" s="6">
        <f>SUM('1.16 Wine consumption (value)'!E5,'1.24 Beer consumption (value)'!E5,'1.32 Spirits consump (value)'!E5)</f>
        <v>69323.100000000006</v>
      </c>
      <c r="F5" s="6">
        <f>SUM('1.16 Wine consumption (value)'!F5,'1.24 Beer consumption (value)'!F5,'1.32 Spirits consump (value)'!F5)</f>
        <v>1635</v>
      </c>
      <c r="G5" s="6">
        <f>SUM('1.16 Wine consumption (value)'!G5,'1.24 Beer consumption (value)'!G5,'1.32 Spirits consump (value)'!G5)</f>
        <v>13136.400000000001</v>
      </c>
      <c r="H5" s="6">
        <f>SUM('1.16 Wine consumption (value)'!H5,'1.24 Beer consumption (value)'!H5,'1.32 Spirits consump (value)'!H5)</f>
        <v>533.70000000000005</v>
      </c>
      <c r="I5" s="6">
        <f>SUM('1.16 Wine consumption (value)'!I5,'1.24 Beer consumption (value)'!I5,'1.32 Spirits consump (value)'!I5)</f>
        <v>88075.799999999988</v>
      </c>
      <c r="J5" s="6">
        <f>SUM('1.16 Wine consumption (value)'!J5,'1.24 Beer consumption (value)'!J5,'1.32 Spirits consump (value)'!J5)</f>
        <v>1126.2</v>
      </c>
      <c r="K5" s="6">
        <f>SUM('1.16 Wine consumption (value)'!K5,'1.24 Beer consumption (value)'!K5,'1.32 Spirits consump (value)'!K5)</f>
        <v>1570.9</v>
      </c>
      <c r="L5" s="6">
        <f>SUM('1.16 Wine consumption (value)'!L5,'1.24 Beer consumption (value)'!L5,'1.32 Spirits consump (value)'!L5)</f>
        <v>109.60000000000001</v>
      </c>
      <c r="M5" s="6">
        <f>SUM('1.16 Wine consumption (value)'!M5,'1.24 Beer consumption (value)'!M5,'1.32 Spirits consump (value)'!M5)</f>
        <v>2058.4</v>
      </c>
      <c r="N5" s="6">
        <f>SUM('1.16 Wine consumption (value)'!N5,'1.24 Beer consumption (value)'!N5,'1.32 Spirits consump (value)'!N5)</f>
        <v>985.4</v>
      </c>
      <c r="O5" s="6">
        <f>SUM('1.16 Wine consumption (value)'!O5,'1.24 Beer consumption (value)'!O5,'1.32 Spirits consump (value)'!O5)</f>
        <v>18474.599999999999</v>
      </c>
      <c r="P5" s="6">
        <f>SUM('1.16 Wine consumption (value)'!P5,'1.24 Beer consumption (value)'!P5,'1.32 Spirits consump (value)'!P5)</f>
        <v>4589.3999999999996</v>
      </c>
      <c r="Q5" s="6">
        <f>SUM('1.16 Wine consumption (value)'!Q5,'1.24 Beer consumption (value)'!Q5,'1.32 Spirits consump (value)'!Q5)</f>
        <v>6531.4</v>
      </c>
      <c r="R5" s="6">
        <f>SUM('1.16 Wine consumption (value)'!R5,'1.24 Beer consumption (value)'!R5,'1.32 Spirits consump (value)'!R5)</f>
        <v>1119.5999999999999</v>
      </c>
      <c r="S5" s="6">
        <f>SUM('1.16 Wine consumption (value)'!S5,'1.24 Beer consumption (value)'!S5,'1.32 Spirits consump (value)'!S5)</f>
        <v>1943.3999999999999</v>
      </c>
      <c r="T5" s="6">
        <f>SUM('1.16 Wine consumption (value)'!T5,'1.24 Beer consumption (value)'!T5,'1.32 Spirits consump (value)'!T5)</f>
        <v>17612.900000000001</v>
      </c>
      <c r="U5" s="6">
        <f>SUM('1.16 Wine consumption (value)'!U5,'1.24 Beer consumption (value)'!U5,'1.32 Spirits consump (value)'!U5)</f>
        <v>15029.399999999998</v>
      </c>
      <c r="V5" s="6">
        <f>SUM('1.16 Wine consumption (value)'!V5,'1.24 Beer consumption (value)'!V5,'1.32 Spirits consump (value)'!V5)</f>
        <v>2583.5</v>
      </c>
      <c r="W5" s="6">
        <f>SUM('1.16 Wine consumption (value)'!W5,'1.24 Beer consumption (value)'!W5,'1.32 Spirits consump (value)'!W5)</f>
        <v>60001.700000000004</v>
      </c>
      <c r="X5" s="6">
        <f>SUM('1.16 Wine consumption (value)'!X5,'1.24 Beer consumption (value)'!X5,'1.32 Spirits consump (value)'!X5)</f>
        <v>774.5</v>
      </c>
      <c r="Y5" s="6">
        <f>SUM('1.16 Wine consumption (value)'!Y5,'1.24 Beer consumption (value)'!Y5,'1.32 Spirits consump (value)'!Y5)</f>
        <v>568.4</v>
      </c>
      <c r="Z5" s="6">
        <f>SUM('1.16 Wine consumption (value)'!Z5,'1.24 Beer consumption (value)'!Z5,'1.32 Spirits consump (value)'!Z5)</f>
        <v>1137.1999999999998</v>
      </c>
      <c r="AA5" s="6">
        <f>SUM('1.16 Wine consumption (value)'!AA5,'1.24 Beer consumption (value)'!AA5,'1.32 Spirits consump (value)'!AA5)</f>
        <v>2577.6999999999998</v>
      </c>
      <c r="AB5" s="6">
        <f>SUM('1.16 Wine consumption (value)'!AB5,'1.24 Beer consumption (value)'!AB5,'1.32 Spirits consump (value)'!AB5)</f>
        <v>3543.1000000000004</v>
      </c>
      <c r="AC5" s="6">
        <f>SUM('1.16 Wine consumption (value)'!AC5,'1.24 Beer consumption (value)'!AC5,'1.32 Spirits consump (value)'!AC5)</f>
        <v>583</v>
      </c>
      <c r="AD5" s="6">
        <f>SUM('1.16 Wine consumption (value)'!AD5,'1.24 Beer consumption (value)'!AD5,'1.32 Spirits consump (value)'!AD5)</f>
        <v>343.1</v>
      </c>
      <c r="AE5" s="6">
        <f>SUM('1.16 Wine consumption (value)'!AE5,'1.24 Beer consumption (value)'!AE5,'1.32 Spirits consump (value)'!AE5)</f>
        <v>3688.3</v>
      </c>
      <c r="AF5" s="6">
        <f>SUM('1.16 Wine consumption (value)'!AF5,'1.24 Beer consumption (value)'!AF5,'1.32 Spirits consump (value)'!AF5)</f>
        <v>1237.4000000000001</v>
      </c>
      <c r="AG5" s="6">
        <f>SUM('1.16 Wine consumption (value)'!AG5,'1.24 Beer consumption (value)'!AG5,'1.32 Spirits consump (value)'!AG5)</f>
        <v>1176.6999999999998</v>
      </c>
      <c r="AH5" s="6">
        <f>SUM('1.16 Wine consumption (value)'!AH5,'1.24 Beer consumption (value)'!AH5,'1.32 Spirits consump (value)'!AH5)</f>
        <v>323.09999999999997</v>
      </c>
      <c r="AI5" s="6">
        <f>SUM('1.16 Wine consumption (value)'!AI5,'1.24 Beer consumption (value)'!AI5,'1.32 Spirits consump (value)'!AI5)</f>
        <v>9360.2000000000007</v>
      </c>
      <c r="AJ5" s="6">
        <f>SUM('1.16 Wine consumption (value)'!AJ5,'1.24 Beer consumption (value)'!AJ5,'1.32 Spirits consump (value)'!AJ5)</f>
        <v>2318.3000000000002</v>
      </c>
      <c r="AK5" s="6">
        <f>SUM('1.16 Wine consumption (value)'!AK5,'1.24 Beer consumption (value)'!AK5,'1.32 Spirits consump (value)'!AK5)</f>
        <v>23096.300000000003</v>
      </c>
      <c r="AL5" s="6">
        <f>SUM('1.16 Wine consumption (value)'!AL5,'1.24 Beer consumption (value)'!AL5,'1.32 Spirits consump (value)'!AL5)</f>
        <v>1691.1999999999998</v>
      </c>
      <c r="AM5" s="6">
        <f>SUM('1.16 Wine consumption (value)'!AM5,'1.24 Beer consumption (value)'!AM5,'1.32 Spirits consump (value)'!AM5)</f>
        <v>1523</v>
      </c>
      <c r="AN5" s="6">
        <f>SUM('1.16 Wine consumption (value)'!AN5,'1.24 Beer consumption (value)'!AN5,'1.32 Spirits consump (value)'!AN5)</f>
        <v>1529.4</v>
      </c>
      <c r="AO5" s="6">
        <f>SUM('1.16 Wine consumption (value)'!AO5,'1.24 Beer consumption (value)'!AO5,'1.32 Spirits consump (value)'!AO5)</f>
        <v>3962.6</v>
      </c>
      <c r="AP5" s="6">
        <f>SUM('1.16 Wine consumption (value)'!AP5,'1.24 Beer consumption (value)'!AP5,'1.32 Spirits consump (value)'!AP5)</f>
        <v>58564.1</v>
      </c>
      <c r="AQ5" s="6">
        <f>SUM('1.16 Wine consumption (value)'!AQ5,'1.24 Beer consumption (value)'!AQ5,'1.32 Spirits consump (value)'!AQ5)</f>
        <v>2980.6</v>
      </c>
      <c r="AR5" s="6">
        <f>SUM('1.16 Wine consumption (value)'!AR5,'1.24 Beer consumption (value)'!AR5,'1.32 Spirits consump (value)'!AR5)</f>
        <v>576.20000000000005</v>
      </c>
      <c r="AS5" s="6">
        <f>SUM('1.16 Wine consumption (value)'!AS5,'1.24 Beer consumption (value)'!AS5,'1.32 Spirits consump (value)'!AS5)</f>
        <v>16423.099999999999</v>
      </c>
      <c r="AT5" s="6">
        <f>SUM('1.16 Wine consumption (value)'!AT5,'1.24 Beer consumption (value)'!AT5,'1.32 Spirits consump (value)'!AT5)</f>
        <v>1843.6</v>
      </c>
      <c r="AU5" s="6">
        <f>SUM('1.16 Wine consumption (value)'!AU5,'1.24 Beer consumption (value)'!AU5,'1.32 Spirits consump (value)'!AU5)</f>
        <v>3994.2</v>
      </c>
      <c r="AV5" s="6">
        <f>SUM('1.16 Wine consumption (value)'!AV5,'1.24 Beer consumption (value)'!AV5,'1.32 Spirits consump (value)'!AV5)</f>
        <v>693.1</v>
      </c>
      <c r="AW5" s="6">
        <f>SUM('1.16 Wine consumption (value)'!AW5,'1.24 Beer consumption (value)'!AW5,'1.32 Spirits consump (value)'!AW5)</f>
        <v>1312.2</v>
      </c>
      <c r="AX5" s="6">
        <f>SUM('1.16 Wine consumption (value)'!AX5,'1.24 Beer consumption (value)'!AX5,'1.32 Spirits consump (value)'!AX5)</f>
        <v>878.69999999999993</v>
      </c>
      <c r="AY5" s="6">
        <f>SUM('1.16 Wine consumption (value)'!AY5,'1.24 Beer consumption (value)'!AY5,'1.32 Spirits consump (value)'!AY5)</f>
        <v>573.79999999999995</v>
      </c>
      <c r="AZ5" s="6">
        <f>SUM('1.16 Wine consumption (value)'!AZ5,'1.24 Beer consumption (value)'!AZ5,'1.32 Spirits consump (value)'!AZ5)</f>
        <v>17343.099999999999</v>
      </c>
      <c r="BA5" s="6">
        <f>SUM('1.16 Wine consumption (value)'!BA5,'1.24 Beer consumption (value)'!BA5,'1.32 Spirits consump (value)'!BA5)</f>
        <v>1433.5</v>
      </c>
      <c r="BB5" s="6">
        <f>SUM('1.16 Wine consumption (value)'!BB5,'1.24 Beer consumption (value)'!BB5,'1.32 Spirits consump (value)'!BB5)</f>
        <v>369.09999999999997</v>
      </c>
      <c r="BC5" s="6">
        <f>SUM('1.16 Wine consumption (value)'!BC5,'1.24 Beer consumption (value)'!BC5,'1.32 Spirits consump (value)'!BC5)</f>
        <v>4782.2</v>
      </c>
      <c r="BD5" s="6">
        <f>SUM('1.16 Wine consumption (value)'!BD5,'1.24 Beer consumption (value)'!BD5,'1.32 Spirits consump (value)'!BD5)</f>
        <v>28025.1</v>
      </c>
      <c r="BE5" s="6">
        <f>SUM('1.16 Wine consumption (value)'!BE5,'1.24 Beer consumption (value)'!BE5,'1.32 Spirits consump (value)'!BE5)</f>
        <v>708.80000000000007</v>
      </c>
      <c r="BF5" s="6">
        <f>SUM('1.16 Wine consumption (value)'!BF5,'1.24 Beer consumption (value)'!BF5,'1.32 Spirits consump (value)'!BF5)</f>
        <v>867.3</v>
      </c>
      <c r="BG5" s="6">
        <f>SUM('1.16 Wine consumption (value)'!BG5,'1.24 Beer consumption (value)'!BG5,'1.32 Spirits consump (value)'!BG5)</f>
        <v>478.2</v>
      </c>
      <c r="BH5" s="6">
        <f>SUM('1.16 Wine consumption (value)'!BH5,'1.24 Beer consumption (value)'!BH5,'1.32 Spirits consump (value)'!BH5)</f>
        <v>31.1</v>
      </c>
      <c r="BI5" s="6">
        <f>SUM('1.16 Wine consumption (value)'!BI5,'1.24 Beer consumption (value)'!BI5,'1.32 Spirits consump (value)'!BI5)</f>
        <v>1125.4000000000001</v>
      </c>
      <c r="BJ5" s="6">
        <f>SUM('1.16 Wine consumption (value)'!BJ5,'1.24 Beer consumption (value)'!BJ5,'1.32 Spirits consump (value)'!BJ5)</f>
        <v>1590.4999999999998</v>
      </c>
      <c r="BK5" s="6">
        <f>SUM('1.16 Wine consumption (value)'!BK5,'1.24 Beer consumption (value)'!BK5,'1.32 Spirits consump (value)'!BK5)</f>
        <v>1047</v>
      </c>
      <c r="BL5" s="6">
        <f>SUM('1.16 Wine consumption (value)'!BL5,'1.24 Beer consumption (value)'!BL5,'1.32 Spirits consump (value)'!BL5)</f>
        <v>1077.0999999999999</v>
      </c>
      <c r="BM5" s="6">
        <f>SUM('1.16 Wine consumption (value)'!BM5,'1.24 Beer consumption (value)'!BM5,'1.32 Spirits consump (value)'!BM5)</f>
        <v>100.3</v>
      </c>
      <c r="BN5" s="6">
        <f>SUM('1.16 Wine consumption (value)'!BN5,'1.24 Beer consumption (value)'!BN5,'1.32 Spirits consump (value)'!BN5)</f>
        <v>8871.5999999999985</v>
      </c>
      <c r="BO5" s="6">
        <f>SUM('1.16 Wine consumption (value)'!BO5,'1.24 Beer consumption (value)'!BO5,'1.32 Spirits consump (value)'!BO5)</f>
        <v>574.6</v>
      </c>
      <c r="BP5" s="6">
        <f>SUM('1.16 Wine consumption (value)'!BP5,'1.24 Beer consumption (value)'!BP5,'1.32 Spirits consump (value)'!BP5)</f>
        <v>1746.4</v>
      </c>
      <c r="BQ5" s="6">
        <f>SUM('1.16 Wine consumption (value)'!BQ5,'1.24 Beer consumption (value)'!BQ5,'1.32 Spirits consump (value)'!BQ5)</f>
        <v>156399.29999999999</v>
      </c>
      <c r="BR5" s="6">
        <f>SUM('1.16 Wine consumption (value)'!BR5,'1.24 Beer consumption (value)'!BR5,'1.32 Spirits consump (value)'!BR5)</f>
        <v>18653.5</v>
      </c>
      <c r="BS5" s="6">
        <f>SUM('1.16 Wine consumption (value)'!BS5,'1.24 Beer consumption (value)'!BS5,'1.32 Spirits consump (value)'!BS5)</f>
        <v>137745.9</v>
      </c>
      <c r="BT5" s="6">
        <f>SUM('1.16 Wine consumption (value)'!BT5,'1.24 Beer consumption (value)'!BT5,'1.32 Spirits consump (value)'!BT5)</f>
        <v>331411.59999999998</v>
      </c>
      <c r="BU5" s="6">
        <f>SUM('1.16 Wine consumption (value)'!BU5,'1.24 Beer consumption (value)'!BU5,'1.32 Spirits consump (value)'!BU5)</f>
        <v>7491.2999999999993</v>
      </c>
      <c r="BV5" s="6">
        <f>SUM('1.16 Wine consumption (value)'!BV5,'1.24 Beer consumption (value)'!BV5,'1.32 Spirits consump (value)'!BV5)</f>
        <v>8161.3000000000011</v>
      </c>
      <c r="BW5" s="6">
        <f>SUM('1.16 Wine consumption (value)'!BW5,'1.24 Beer consumption (value)'!BW5,'1.32 Spirits consump (value)'!BW5)</f>
        <v>6219.7</v>
      </c>
      <c r="BX5" s="6">
        <f>SUM('1.16 Wine consumption (value)'!BX5,'1.24 Beer consumption (value)'!BX5,'1.32 Spirits consump (value)'!BX5)</f>
        <v>4832.8999999999996</v>
      </c>
      <c r="BY5" s="6">
        <f>SUM('1.16 Wine consumption (value)'!BY5,'1.24 Beer consumption (value)'!BY5,'1.32 Spirits consump (value)'!BY5)</f>
        <v>50445.7</v>
      </c>
      <c r="BZ5" s="6">
        <f>SUM('1.16 Wine consumption (value)'!BZ5,'1.24 Beer consumption (value)'!BZ5,'1.32 Spirits consump (value)'!BZ5)</f>
        <v>61485.2</v>
      </c>
      <c r="CA5" s="6">
        <f>SUM('1.16 Wine consumption (value)'!CA5,'1.24 Beer consumption (value)'!CA5,'1.32 Spirits consump (value)'!CA5)</f>
        <v>11028.4</v>
      </c>
      <c r="CB5" s="6">
        <f>SUM('1.16 Wine consumption (value)'!CB5,'1.24 Beer consumption (value)'!CB5,'1.32 Spirits consump (value)'!CB5)</f>
        <v>6641.6</v>
      </c>
      <c r="CC5" s="6">
        <f>SUM('1.16 Wine consumption (value)'!CC5,'1.24 Beer consumption (value)'!CC5,'1.32 Spirits consump (value)'!CC5)</f>
        <v>33855.800000000003</v>
      </c>
      <c r="CD5" s="6">
        <f>SUM('1.16 Wine consumption (value)'!CD5,'1.24 Beer consumption (value)'!CD5,'1.32 Spirits consump (value)'!CD5)</f>
        <v>10163.200000000001</v>
      </c>
      <c r="CE5" s="6">
        <f>SUM('1.16 Wine consumption (value)'!CE5,'1.24 Beer consumption (value)'!CE5,'1.32 Spirits consump (value)'!CE5)</f>
        <v>4500</v>
      </c>
      <c r="CF5" s="6">
        <f>SUM('1.16 Wine consumption (value)'!CF5,'1.24 Beer consumption (value)'!CF5,'1.32 Spirits consump (value)'!CF5)</f>
        <v>6502.8</v>
      </c>
      <c r="CG5" s="6">
        <f>SUM('1.16 Wine consumption (value)'!CG5,'1.24 Beer consumption (value)'!CG5,'1.32 Spirits consump (value)'!CG5)</f>
        <v>31638.7</v>
      </c>
      <c r="CH5" s="6">
        <f>SUM('1.16 Wine consumption (value)'!CH5,'1.24 Beer consumption (value)'!CH5,'1.32 Spirits consump (value)'!CH5)</f>
        <v>6441.6</v>
      </c>
      <c r="CI5" s="6">
        <f>SUM('1.16 Wine consumption (value)'!CI5,'1.24 Beer consumption (value)'!CI5,'1.32 Spirits consump (value)'!CI5)</f>
        <v>7856.9000000000005</v>
      </c>
      <c r="CJ5" s="6">
        <f>SUM('1.16 Wine consumption (value)'!CJ5,'1.24 Beer consumption (value)'!CJ5,'1.32 Spirits consump (value)'!CJ5)</f>
        <v>5174.1000000000004</v>
      </c>
      <c r="CK5" s="6">
        <f>SUM('1.16 Wine consumption (value)'!CK5,'1.24 Beer consumption (value)'!CK5,'1.32 Spirits consump (value)'!CK5)</f>
        <v>67797.400000000009</v>
      </c>
      <c r="CL5" s="6">
        <f>SUM('1.16 Wine consumption (value)'!CL5,'1.24 Beer consumption (value)'!CL5,'1.32 Spirits consump (value)'!CL5)</f>
        <v>1175.0000000000057</v>
      </c>
      <c r="CM5" s="6">
        <f>SUM('1.16 Wine consumption (value)'!CM5,'1.24 Beer consumption (value)'!CM5,'1.32 Spirits consump (value)'!CM5)</f>
        <v>568.19999999999902</v>
      </c>
      <c r="CN5" s="6">
        <f>SUM('1.16 Wine consumption (value)'!CN5,'1.24 Beer consumption (value)'!CN5,'1.32 Spirits consump (value)'!CN5)</f>
        <v>5360.6999999999971</v>
      </c>
      <c r="CO5" s="6">
        <f>SUM('1.16 Wine consumption (value)'!CO5,'1.24 Beer consumption (value)'!CO5,'1.32 Spirits consump (value)'!CO5)</f>
        <v>9938.1999999999989</v>
      </c>
      <c r="CP5" s="6">
        <f>SUM('1.16 Wine consumption (value)'!CP5,'1.24 Beer consumption (value)'!CP5,'1.32 Spirits consump (value)'!CP5)</f>
        <v>2294.0999999999899</v>
      </c>
    </row>
    <row r="6" spans="1:94" x14ac:dyDescent="0.25">
      <c r="A6" s="1" t="s">
        <v>27</v>
      </c>
      <c r="B6" s="6">
        <f>SUM('1.16 Wine consumption (value)'!B6,'1.24 Beer consumption (value)'!B6,'1.32 Spirits consump (value)'!B6)</f>
        <v>948654.7</v>
      </c>
      <c r="C6" s="6">
        <f>SUM('1.16 Wine consumption (value)'!C6,'1.24 Beer consumption (value)'!C6,'1.32 Spirits consump (value)'!C6)</f>
        <v>225938.8</v>
      </c>
      <c r="D6" s="6">
        <f>SUM('1.16 Wine consumption (value)'!D6,'1.24 Beer consumption (value)'!D6,'1.32 Spirits consump (value)'!D6)</f>
        <v>283.89999999999998</v>
      </c>
      <c r="E6" s="6">
        <f>SUM('1.16 Wine consumption (value)'!E6,'1.24 Beer consumption (value)'!E6,'1.32 Spirits consump (value)'!E6)</f>
        <v>72378.700000000012</v>
      </c>
      <c r="F6" s="6">
        <f>SUM('1.16 Wine consumption (value)'!F6,'1.24 Beer consumption (value)'!F6,'1.32 Spirits consump (value)'!F6)</f>
        <v>1628.1999999999998</v>
      </c>
      <c r="G6" s="6">
        <f>SUM('1.16 Wine consumption (value)'!G6,'1.24 Beer consumption (value)'!G6,'1.32 Spirits consump (value)'!G6)</f>
        <v>15087.3</v>
      </c>
      <c r="H6" s="6">
        <f>SUM('1.16 Wine consumption (value)'!H6,'1.24 Beer consumption (value)'!H6,'1.32 Spirits consump (value)'!H6)</f>
        <v>569.79999999999995</v>
      </c>
      <c r="I6" s="6">
        <f>SUM('1.16 Wine consumption (value)'!I6,'1.24 Beer consumption (value)'!I6,'1.32 Spirits consump (value)'!I6)</f>
        <v>92332.400000000009</v>
      </c>
      <c r="J6" s="6">
        <f>SUM('1.16 Wine consumption (value)'!J6,'1.24 Beer consumption (value)'!J6,'1.32 Spirits consump (value)'!J6)</f>
        <v>1433.9</v>
      </c>
      <c r="K6" s="6">
        <f>SUM('1.16 Wine consumption (value)'!K6,'1.24 Beer consumption (value)'!K6,'1.32 Spirits consump (value)'!K6)</f>
        <v>1676.9</v>
      </c>
      <c r="L6" s="6">
        <f>SUM('1.16 Wine consumption (value)'!L6,'1.24 Beer consumption (value)'!L6,'1.32 Spirits consump (value)'!L6)</f>
        <v>121.6</v>
      </c>
      <c r="M6" s="6">
        <f>SUM('1.16 Wine consumption (value)'!M6,'1.24 Beer consumption (value)'!M6,'1.32 Spirits consump (value)'!M6)</f>
        <v>2197.5</v>
      </c>
      <c r="N6" s="6">
        <f>SUM('1.16 Wine consumption (value)'!N6,'1.24 Beer consumption (value)'!N6,'1.32 Spirits consump (value)'!N6)</f>
        <v>1081.0999999999999</v>
      </c>
      <c r="O6" s="6">
        <f>SUM('1.16 Wine consumption (value)'!O6,'1.24 Beer consumption (value)'!O6,'1.32 Spirits consump (value)'!O6)</f>
        <v>19202.5</v>
      </c>
      <c r="P6" s="6">
        <f>SUM('1.16 Wine consumption (value)'!P6,'1.24 Beer consumption (value)'!P6,'1.32 Spirits consump (value)'!P6)</f>
        <v>4800.7999999999993</v>
      </c>
      <c r="Q6" s="6">
        <f>SUM('1.16 Wine consumption (value)'!Q6,'1.24 Beer consumption (value)'!Q6,'1.32 Spirits consump (value)'!Q6)</f>
        <v>7160</v>
      </c>
      <c r="R6" s="6">
        <f>SUM('1.16 Wine consumption (value)'!R6,'1.24 Beer consumption (value)'!R6,'1.32 Spirits consump (value)'!R6)</f>
        <v>1186.5</v>
      </c>
      <c r="S6" s="6">
        <f>SUM('1.16 Wine consumption (value)'!S6,'1.24 Beer consumption (value)'!S6,'1.32 Spirits consump (value)'!S6)</f>
        <v>2387.9</v>
      </c>
      <c r="T6" s="6">
        <f>SUM('1.16 Wine consumption (value)'!T6,'1.24 Beer consumption (value)'!T6,'1.32 Spirits consump (value)'!T6)</f>
        <v>20560.900000000001</v>
      </c>
      <c r="U6" s="6">
        <f>SUM('1.16 Wine consumption (value)'!U6,'1.24 Beer consumption (value)'!U6,'1.32 Spirits consump (value)'!U6)</f>
        <v>17482.5</v>
      </c>
      <c r="V6" s="6">
        <f>SUM('1.16 Wine consumption (value)'!V6,'1.24 Beer consumption (value)'!V6,'1.32 Spirits consump (value)'!V6)</f>
        <v>3078.3999999999996</v>
      </c>
      <c r="W6" s="6">
        <f>SUM('1.16 Wine consumption (value)'!W6,'1.24 Beer consumption (value)'!W6,'1.32 Spirits consump (value)'!W6)</f>
        <v>70207.5</v>
      </c>
      <c r="X6" s="6">
        <f>SUM('1.16 Wine consumption (value)'!X6,'1.24 Beer consumption (value)'!X6,'1.32 Spirits consump (value)'!X6)</f>
        <v>930.2</v>
      </c>
      <c r="Y6" s="6">
        <f>SUM('1.16 Wine consumption (value)'!Y6,'1.24 Beer consumption (value)'!Y6,'1.32 Spirits consump (value)'!Y6)</f>
        <v>716.8</v>
      </c>
      <c r="Z6" s="6">
        <f>SUM('1.16 Wine consumption (value)'!Z6,'1.24 Beer consumption (value)'!Z6,'1.32 Spirits consump (value)'!Z6)</f>
        <v>1243.6999999999998</v>
      </c>
      <c r="AA6" s="6">
        <f>SUM('1.16 Wine consumption (value)'!AA6,'1.24 Beer consumption (value)'!AA6,'1.32 Spirits consump (value)'!AA6)</f>
        <v>2975.7000000000003</v>
      </c>
      <c r="AB6" s="6">
        <f>SUM('1.16 Wine consumption (value)'!AB6,'1.24 Beer consumption (value)'!AB6,'1.32 Spirits consump (value)'!AB6)</f>
        <v>4033.7</v>
      </c>
      <c r="AC6" s="6">
        <f>SUM('1.16 Wine consumption (value)'!AC6,'1.24 Beer consumption (value)'!AC6,'1.32 Spirits consump (value)'!AC6)</f>
        <v>557.6</v>
      </c>
      <c r="AD6" s="6">
        <f>SUM('1.16 Wine consumption (value)'!AD6,'1.24 Beer consumption (value)'!AD6,'1.32 Spirits consump (value)'!AD6)</f>
        <v>402.5</v>
      </c>
      <c r="AE6" s="6">
        <f>SUM('1.16 Wine consumption (value)'!AE6,'1.24 Beer consumption (value)'!AE6,'1.32 Spirits consump (value)'!AE6)</f>
        <v>3921.4</v>
      </c>
      <c r="AF6" s="6">
        <f>SUM('1.16 Wine consumption (value)'!AF6,'1.24 Beer consumption (value)'!AF6,'1.32 Spirits consump (value)'!AF6)</f>
        <v>1339.4</v>
      </c>
      <c r="AG6" s="6">
        <f>SUM('1.16 Wine consumption (value)'!AG6,'1.24 Beer consumption (value)'!AG6,'1.32 Spirits consump (value)'!AG6)</f>
        <v>1356.4</v>
      </c>
      <c r="AH6" s="6">
        <f>SUM('1.16 Wine consumption (value)'!AH6,'1.24 Beer consumption (value)'!AH6,'1.32 Spirits consump (value)'!AH6)</f>
        <v>377.3</v>
      </c>
      <c r="AI6" s="6">
        <f>SUM('1.16 Wine consumption (value)'!AI6,'1.24 Beer consumption (value)'!AI6,'1.32 Spirits consump (value)'!AI6)</f>
        <v>10441.799999999999</v>
      </c>
      <c r="AJ6" s="6">
        <f>SUM('1.16 Wine consumption (value)'!AJ6,'1.24 Beer consumption (value)'!AJ6,'1.32 Spirits consump (value)'!AJ6)</f>
        <v>2816.6000000000004</v>
      </c>
      <c r="AK6" s="6">
        <f>SUM('1.16 Wine consumption (value)'!AK6,'1.24 Beer consumption (value)'!AK6,'1.32 Spirits consump (value)'!AK6)</f>
        <v>28297.5</v>
      </c>
      <c r="AL6" s="6">
        <f>SUM('1.16 Wine consumption (value)'!AL6,'1.24 Beer consumption (value)'!AL6,'1.32 Spirits consump (value)'!AL6)</f>
        <v>1950.2</v>
      </c>
      <c r="AM6" s="6">
        <f>SUM('1.16 Wine consumption (value)'!AM6,'1.24 Beer consumption (value)'!AM6,'1.32 Spirits consump (value)'!AM6)</f>
        <v>1760.5</v>
      </c>
      <c r="AN6" s="6">
        <f>SUM('1.16 Wine consumption (value)'!AN6,'1.24 Beer consumption (value)'!AN6,'1.32 Spirits consump (value)'!AN6)</f>
        <v>1749.1</v>
      </c>
      <c r="AO6" s="6">
        <f>SUM('1.16 Wine consumption (value)'!AO6,'1.24 Beer consumption (value)'!AO6,'1.32 Spirits consump (value)'!AO6)</f>
        <v>4708.3</v>
      </c>
      <c r="AP6" s="6">
        <f>SUM('1.16 Wine consumption (value)'!AP6,'1.24 Beer consumption (value)'!AP6,'1.32 Spirits consump (value)'!AP6)</f>
        <v>64352.799999999996</v>
      </c>
      <c r="AQ6" s="6">
        <f>SUM('1.16 Wine consumption (value)'!AQ6,'1.24 Beer consumption (value)'!AQ6,'1.32 Spirits consump (value)'!AQ6)</f>
        <v>3610.5</v>
      </c>
      <c r="AR6" s="6">
        <f>SUM('1.16 Wine consumption (value)'!AR6,'1.24 Beer consumption (value)'!AR6,'1.32 Spirits consump (value)'!AR6)</f>
        <v>550.29999999999995</v>
      </c>
      <c r="AS6" s="6">
        <f>SUM('1.16 Wine consumption (value)'!AS6,'1.24 Beer consumption (value)'!AS6,'1.32 Spirits consump (value)'!AS6)</f>
        <v>18926.400000000001</v>
      </c>
      <c r="AT6" s="6">
        <f>SUM('1.16 Wine consumption (value)'!AT6,'1.24 Beer consumption (value)'!AT6,'1.32 Spirits consump (value)'!AT6)</f>
        <v>2384.1999999999998</v>
      </c>
      <c r="AU6" s="6">
        <f>SUM('1.16 Wine consumption (value)'!AU6,'1.24 Beer consumption (value)'!AU6,'1.32 Spirits consump (value)'!AU6)</f>
        <v>4748.3999999999996</v>
      </c>
      <c r="AV6" s="6">
        <f>SUM('1.16 Wine consumption (value)'!AV6,'1.24 Beer consumption (value)'!AV6,'1.32 Spirits consump (value)'!AV6)</f>
        <v>687.1</v>
      </c>
      <c r="AW6" s="6">
        <f>SUM('1.16 Wine consumption (value)'!AW6,'1.24 Beer consumption (value)'!AW6,'1.32 Spirits consump (value)'!AW6)</f>
        <v>1236.3</v>
      </c>
      <c r="AX6" s="6">
        <f>SUM('1.16 Wine consumption (value)'!AX6,'1.24 Beer consumption (value)'!AX6,'1.32 Spirits consump (value)'!AX6)</f>
        <v>990.8</v>
      </c>
      <c r="AY6" s="6">
        <f>SUM('1.16 Wine consumption (value)'!AY6,'1.24 Beer consumption (value)'!AY6,'1.32 Spirits consump (value)'!AY6)</f>
        <v>535.29999999999995</v>
      </c>
      <c r="AZ6" s="6">
        <f>SUM('1.16 Wine consumption (value)'!AZ6,'1.24 Beer consumption (value)'!AZ6,'1.32 Spirits consump (value)'!AZ6)</f>
        <v>18232</v>
      </c>
      <c r="BA6" s="6">
        <f>SUM('1.16 Wine consumption (value)'!BA6,'1.24 Beer consumption (value)'!BA6,'1.32 Spirits consump (value)'!BA6)</f>
        <v>1561</v>
      </c>
      <c r="BB6" s="6">
        <f>SUM('1.16 Wine consumption (value)'!BB6,'1.24 Beer consumption (value)'!BB6,'1.32 Spirits consump (value)'!BB6)</f>
        <v>429.6</v>
      </c>
      <c r="BC6" s="6">
        <f>SUM('1.16 Wine consumption (value)'!BC6,'1.24 Beer consumption (value)'!BC6,'1.32 Spirits consump (value)'!BC6)</f>
        <v>4832.8</v>
      </c>
      <c r="BD6" s="6">
        <f>SUM('1.16 Wine consumption (value)'!BD6,'1.24 Beer consumption (value)'!BD6,'1.32 Spirits consump (value)'!BD6)</f>
        <v>31945.1</v>
      </c>
      <c r="BE6" s="6">
        <f>SUM('1.16 Wine consumption (value)'!BE6,'1.24 Beer consumption (value)'!BE6,'1.32 Spirits consump (value)'!BE6)</f>
        <v>801.30000000000007</v>
      </c>
      <c r="BF6" s="6">
        <f>SUM('1.16 Wine consumption (value)'!BF6,'1.24 Beer consumption (value)'!BF6,'1.32 Spirits consump (value)'!BF6)</f>
        <v>1016.6</v>
      </c>
      <c r="BG6" s="6">
        <f>SUM('1.16 Wine consumption (value)'!BG6,'1.24 Beer consumption (value)'!BG6,'1.32 Spirits consump (value)'!BG6)</f>
        <v>506.1</v>
      </c>
      <c r="BH6" s="6">
        <f>SUM('1.16 Wine consumption (value)'!BH6,'1.24 Beer consumption (value)'!BH6,'1.32 Spirits consump (value)'!BH6)</f>
        <v>40.200000000000003</v>
      </c>
      <c r="BI6" s="6">
        <f>SUM('1.16 Wine consumption (value)'!BI6,'1.24 Beer consumption (value)'!BI6,'1.32 Spirits consump (value)'!BI6)</f>
        <v>1177.0999999999999</v>
      </c>
      <c r="BJ6" s="6">
        <f>SUM('1.16 Wine consumption (value)'!BJ6,'1.24 Beer consumption (value)'!BJ6,'1.32 Spirits consump (value)'!BJ6)</f>
        <v>1656.4999999999998</v>
      </c>
      <c r="BK6" s="6">
        <f>SUM('1.16 Wine consumption (value)'!BK6,'1.24 Beer consumption (value)'!BK6,'1.32 Spirits consump (value)'!BK6)</f>
        <v>1181.9000000000001</v>
      </c>
      <c r="BL6" s="6">
        <f>SUM('1.16 Wine consumption (value)'!BL6,'1.24 Beer consumption (value)'!BL6,'1.32 Spirits consump (value)'!BL6)</f>
        <v>1141.5</v>
      </c>
      <c r="BM6" s="6">
        <f>SUM('1.16 Wine consumption (value)'!BM6,'1.24 Beer consumption (value)'!BM6,'1.32 Spirits consump (value)'!BM6)</f>
        <v>113.3</v>
      </c>
      <c r="BN6" s="6">
        <f>SUM('1.16 Wine consumption (value)'!BN6,'1.24 Beer consumption (value)'!BN6,'1.32 Spirits consump (value)'!BN6)</f>
        <v>11264.900000000001</v>
      </c>
      <c r="BO6" s="6">
        <f>SUM('1.16 Wine consumption (value)'!BO6,'1.24 Beer consumption (value)'!BO6,'1.32 Spirits consump (value)'!BO6)</f>
        <v>672.2</v>
      </c>
      <c r="BP6" s="6">
        <f>SUM('1.16 Wine consumption (value)'!BP6,'1.24 Beer consumption (value)'!BP6,'1.32 Spirits consump (value)'!BP6)</f>
        <v>2128.5</v>
      </c>
      <c r="BQ6" s="6">
        <f>SUM('1.16 Wine consumption (value)'!BQ6,'1.24 Beer consumption (value)'!BQ6,'1.32 Spirits consump (value)'!BQ6)</f>
        <v>165825.80000000002</v>
      </c>
      <c r="BR6" s="6">
        <f>SUM('1.16 Wine consumption (value)'!BR6,'1.24 Beer consumption (value)'!BR6,'1.32 Spirits consump (value)'!BR6)</f>
        <v>20502.400000000001</v>
      </c>
      <c r="BS6" s="6">
        <f>SUM('1.16 Wine consumption (value)'!BS6,'1.24 Beer consumption (value)'!BS6,'1.32 Spirits consump (value)'!BS6)</f>
        <v>145323.5</v>
      </c>
      <c r="BT6" s="6">
        <f>SUM('1.16 Wine consumption (value)'!BT6,'1.24 Beer consumption (value)'!BT6,'1.32 Spirits consump (value)'!BT6)</f>
        <v>369823.7</v>
      </c>
      <c r="BU6" s="6">
        <f>SUM('1.16 Wine consumption (value)'!BU6,'1.24 Beer consumption (value)'!BU6,'1.32 Spirits consump (value)'!BU6)</f>
        <v>8225.5</v>
      </c>
      <c r="BV6" s="6">
        <f>SUM('1.16 Wine consumption (value)'!BV6,'1.24 Beer consumption (value)'!BV6,'1.32 Spirits consump (value)'!BV6)</f>
        <v>9099.7999999999993</v>
      </c>
      <c r="BW6" s="6">
        <f>SUM('1.16 Wine consumption (value)'!BW6,'1.24 Beer consumption (value)'!BW6,'1.32 Spirits consump (value)'!BW6)</f>
        <v>6890.2</v>
      </c>
      <c r="BX6" s="6">
        <f>SUM('1.16 Wine consumption (value)'!BX6,'1.24 Beer consumption (value)'!BX6,'1.32 Spirits consump (value)'!BX6)</f>
        <v>4665</v>
      </c>
      <c r="BY6" s="6">
        <f>SUM('1.16 Wine consumption (value)'!BY6,'1.24 Beer consumption (value)'!BY6,'1.32 Spirits consump (value)'!BY6)</f>
        <v>55701.399999999994</v>
      </c>
      <c r="BZ6" s="6">
        <f>SUM('1.16 Wine consumption (value)'!BZ6,'1.24 Beer consumption (value)'!BZ6,'1.32 Spirits consump (value)'!BZ6)</f>
        <v>66631.8</v>
      </c>
      <c r="CA6" s="6">
        <f>SUM('1.16 Wine consumption (value)'!CA6,'1.24 Beer consumption (value)'!CA6,'1.32 Spirits consump (value)'!CA6)</f>
        <v>12592.6</v>
      </c>
      <c r="CB6" s="6">
        <f>SUM('1.16 Wine consumption (value)'!CB6,'1.24 Beer consumption (value)'!CB6,'1.32 Spirits consump (value)'!CB6)</f>
        <v>7450.1</v>
      </c>
      <c r="CC6" s="6">
        <f>SUM('1.16 Wine consumption (value)'!CC6,'1.24 Beer consumption (value)'!CC6,'1.32 Spirits consump (value)'!CC6)</f>
        <v>37858.5</v>
      </c>
      <c r="CD6" s="6">
        <f>SUM('1.16 Wine consumption (value)'!CD6,'1.24 Beer consumption (value)'!CD6,'1.32 Spirits consump (value)'!CD6)</f>
        <v>10661</v>
      </c>
      <c r="CE6" s="6">
        <f>SUM('1.16 Wine consumption (value)'!CE6,'1.24 Beer consumption (value)'!CE6,'1.32 Spirits consump (value)'!CE6)</f>
        <v>4933.8999999999996</v>
      </c>
      <c r="CF6" s="6">
        <f>SUM('1.16 Wine consumption (value)'!CF6,'1.24 Beer consumption (value)'!CF6,'1.32 Spirits consump (value)'!CF6)</f>
        <v>7228.2</v>
      </c>
      <c r="CG6" s="6">
        <f>SUM('1.16 Wine consumption (value)'!CG6,'1.24 Beer consumption (value)'!CG6,'1.32 Spirits consump (value)'!CG6)</f>
        <v>36215.300000000003</v>
      </c>
      <c r="CH6" s="6">
        <f>SUM('1.16 Wine consumption (value)'!CH6,'1.24 Beer consumption (value)'!CH6,'1.32 Spirits consump (value)'!CH6)</f>
        <v>7053.7999999999993</v>
      </c>
      <c r="CI6" s="6">
        <f>SUM('1.16 Wine consumption (value)'!CI6,'1.24 Beer consumption (value)'!CI6,'1.32 Spirits consump (value)'!CI6)</f>
        <v>8504.1999999999989</v>
      </c>
      <c r="CJ6" s="6">
        <f>SUM('1.16 Wine consumption (value)'!CJ6,'1.24 Beer consumption (value)'!CJ6,'1.32 Spirits consump (value)'!CJ6)</f>
        <v>6175.8</v>
      </c>
      <c r="CK6" s="6">
        <f>SUM('1.16 Wine consumption (value)'!CK6,'1.24 Beer consumption (value)'!CK6,'1.32 Spirits consump (value)'!CK6)</f>
        <v>78736.600000000006</v>
      </c>
      <c r="CL6" s="6">
        <f>SUM('1.16 Wine consumption (value)'!CL6,'1.24 Beer consumption (value)'!CL6,'1.32 Spirits consump (value)'!CL6)</f>
        <v>1200.0000000000405</v>
      </c>
      <c r="CM6" s="6">
        <f>SUM('1.16 Wine consumption (value)'!CM6,'1.24 Beer consumption (value)'!CM6,'1.32 Spirits consump (value)'!CM6)</f>
        <v>628.79999999999518</v>
      </c>
      <c r="CN6" s="6">
        <f>SUM('1.16 Wine consumption (value)'!CN6,'1.24 Beer consumption (value)'!CN6,'1.32 Spirits consump (value)'!CN6)</f>
        <v>5628.0999999999995</v>
      </c>
      <c r="CO6" s="6">
        <f>SUM('1.16 Wine consumption (value)'!CO6,'1.24 Beer consumption (value)'!CO6,'1.32 Spirits consump (value)'!CO6)</f>
        <v>10398.5</v>
      </c>
      <c r="CP6" s="6">
        <f>SUM('1.16 Wine consumption (value)'!CP6,'1.24 Beer consumption (value)'!CP6,'1.32 Spirits consump (value)'!CP6)</f>
        <v>2531.4000000000087</v>
      </c>
    </row>
    <row r="7" spans="1:94" x14ac:dyDescent="0.25">
      <c r="A7" s="1" t="s">
        <v>28</v>
      </c>
      <c r="B7" s="6">
        <f>SUM('1.16 Wine consumption (value)'!B7,'1.24 Beer consumption (value)'!B7,'1.32 Spirits consump (value)'!B7)</f>
        <v>1000311.7</v>
      </c>
      <c r="C7" s="6">
        <f>SUM('1.16 Wine consumption (value)'!C7,'1.24 Beer consumption (value)'!C7,'1.32 Spirits consump (value)'!C7)</f>
        <v>238376.2</v>
      </c>
      <c r="D7" s="6">
        <f>SUM('1.16 Wine consumption (value)'!D7,'1.24 Beer consumption (value)'!D7,'1.32 Spirits consump (value)'!D7)</f>
        <v>350</v>
      </c>
      <c r="E7" s="6">
        <f>SUM('1.16 Wine consumption (value)'!E7,'1.24 Beer consumption (value)'!E7,'1.32 Spirits consump (value)'!E7)</f>
        <v>82624.200000000012</v>
      </c>
      <c r="F7" s="6">
        <f>SUM('1.16 Wine consumption (value)'!F7,'1.24 Beer consumption (value)'!F7,'1.32 Spirits consump (value)'!F7)</f>
        <v>1592.9</v>
      </c>
      <c r="G7" s="6">
        <f>SUM('1.16 Wine consumption (value)'!G7,'1.24 Beer consumption (value)'!G7,'1.32 Spirits consump (value)'!G7)</f>
        <v>17371.2</v>
      </c>
      <c r="H7" s="6">
        <f>SUM('1.16 Wine consumption (value)'!H7,'1.24 Beer consumption (value)'!H7,'1.32 Spirits consump (value)'!H7)</f>
        <v>581.29999999999995</v>
      </c>
      <c r="I7" s="6">
        <f>SUM('1.16 Wine consumption (value)'!I7,'1.24 Beer consumption (value)'!I7,'1.32 Spirits consump (value)'!I7)</f>
        <v>87810.6</v>
      </c>
      <c r="J7" s="6">
        <f>SUM('1.16 Wine consumption (value)'!J7,'1.24 Beer consumption (value)'!J7,'1.32 Spirits consump (value)'!J7)</f>
        <v>1734.4</v>
      </c>
      <c r="K7" s="6">
        <f>SUM('1.16 Wine consumption (value)'!K7,'1.24 Beer consumption (value)'!K7,'1.32 Spirits consump (value)'!K7)</f>
        <v>1656.9</v>
      </c>
      <c r="L7" s="6">
        <f>SUM('1.16 Wine consumption (value)'!L7,'1.24 Beer consumption (value)'!L7,'1.32 Spirits consump (value)'!L7)</f>
        <v>136.1</v>
      </c>
      <c r="M7" s="6">
        <f>SUM('1.16 Wine consumption (value)'!M7,'1.24 Beer consumption (value)'!M7,'1.32 Spirits consump (value)'!M7)</f>
        <v>2440.6</v>
      </c>
      <c r="N7" s="6">
        <f>SUM('1.16 Wine consumption (value)'!N7,'1.24 Beer consumption (value)'!N7,'1.32 Spirits consump (value)'!N7)</f>
        <v>1196.8000000000002</v>
      </c>
      <c r="O7" s="6">
        <f>SUM('1.16 Wine consumption (value)'!O7,'1.24 Beer consumption (value)'!O7,'1.32 Spirits consump (value)'!O7)</f>
        <v>21860.9</v>
      </c>
      <c r="P7" s="6">
        <f>SUM('1.16 Wine consumption (value)'!P7,'1.24 Beer consumption (value)'!P7,'1.32 Spirits consump (value)'!P7)</f>
        <v>5063.6000000000004</v>
      </c>
      <c r="Q7" s="6">
        <f>SUM('1.16 Wine consumption (value)'!Q7,'1.24 Beer consumption (value)'!Q7,'1.32 Spirits consump (value)'!Q7)</f>
        <v>7223.7000000000007</v>
      </c>
      <c r="R7" s="6">
        <f>SUM('1.16 Wine consumption (value)'!R7,'1.24 Beer consumption (value)'!R7,'1.32 Spirits consump (value)'!R7)</f>
        <v>1313</v>
      </c>
      <c r="S7" s="6">
        <f>SUM('1.16 Wine consumption (value)'!S7,'1.24 Beer consumption (value)'!S7,'1.32 Spirits consump (value)'!S7)</f>
        <v>2801.3</v>
      </c>
      <c r="T7" s="6">
        <f>SUM('1.16 Wine consumption (value)'!T7,'1.24 Beer consumption (value)'!T7,'1.32 Spirits consump (value)'!T7)</f>
        <v>21832.3</v>
      </c>
      <c r="U7" s="6">
        <f>SUM('1.16 Wine consumption (value)'!U7,'1.24 Beer consumption (value)'!U7,'1.32 Spirits consump (value)'!U7)</f>
        <v>18406.400000000001</v>
      </c>
      <c r="V7" s="6">
        <f>SUM('1.16 Wine consumption (value)'!V7,'1.24 Beer consumption (value)'!V7,'1.32 Spirits consump (value)'!V7)</f>
        <v>3425.8999999999996</v>
      </c>
      <c r="W7" s="6">
        <f>SUM('1.16 Wine consumption (value)'!W7,'1.24 Beer consumption (value)'!W7,'1.32 Spirits consump (value)'!W7)</f>
        <v>80966.299999999988</v>
      </c>
      <c r="X7" s="6">
        <f>SUM('1.16 Wine consumption (value)'!X7,'1.24 Beer consumption (value)'!X7,'1.32 Spirits consump (value)'!X7)</f>
        <v>1134.9000000000001</v>
      </c>
      <c r="Y7" s="6">
        <f>SUM('1.16 Wine consumption (value)'!Y7,'1.24 Beer consumption (value)'!Y7,'1.32 Spirits consump (value)'!Y7)</f>
        <v>774</v>
      </c>
      <c r="Z7" s="6">
        <f>SUM('1.16 Wine consumption (value)'!Z7,'1.24 Beer consumption (value)'!Z7,'1.32 Spirits consump (value)'!Z7)</f>
        <v>1322.6</v>
      </c>
      <c r="AA7" s="6">
        <f>SUM('1.16 Wine consumption (value)'!AA7,'1.24 Beer consumption (value)'!AA7,'1.32 Spirits consump (value)'!AA7)</f>
        <v>3063.3</v>
      </c>
      <c r="AB7" s="6">
        <f>SUM('1.16 Wine consumption (value)'!AB7,'1.24 Beer consumption (value)'!AB7,'1.32 Spirits consump (value)'!AB7)</f>
        <v>4486.7</v>
      </c>
      <c r="AC7" s="6">
        <f>SUM('1.16 Wine consumption (value)'!AC7,'1.24 Beer consumption (value)'!AC7,'1.32 Spirits consump (value)'!AC7)</f>
        <v>724.2</v>
      </c>
      <c r="AD7" s="6">
        <f>SUM('1.16 Wine consumption (value)'!AD7,'1.24 Beer consumption (value)'!AD7,'1.32 Spirits consump (value)'!AD7)</f>
        <v>451.5</v>
      </c>
      <c r="AE7" s="6">
        <f>SUM('1.16 Wine consumption (value)'!AE7,'1.24 Beer consumption (value)'!AE7,'1.32 Spirits consump (value)'!AE7)</f>
        <v>4099.7000000000007</v>
      </c>
      <c r="AF7" s="6">
        <f>SUM('1.16 Wine consumption (value)'!AF7,'1.24 Beer consumption (value)'!AF7,'1.32 Spirits consump (value)'!AF7)</f>
        <v>1558.9</v>
      </c>
      <c r="AG7" s="6">
        <f>SUM('1.16 Wine consumption (value)'!AG7,'1.24 Beer consumption (value)'!AG7,'1.32 Spirits consump (value)'!AG7)</f>
        <v>1413.9</v>
      </c>
      <c r="AH7" s="6">
        <f>SUM('1.16 Wine consumption (value)'!AH7,'1.24 Beer consumption (value)'!AH7,'1.32 Spirits consump (value)'!AH7)</f>
        <v>406.2</v>
      </c>
      <c r="AI7" s="6">
        <f>SUM('1.16 Wine consumption (value)'!AI7,'1.24 Beer consumption (value)'!AI7,'1.32 Spirits consump (value)'!AI7)</f>
        <v>12245.3</v>
      </c>
      <c r="AJ7" s="6">
        <f>SUM('1.16 Wine consumption (value)'!AJ7,'1.24 Beer consumption (value)'!AJ7,'1.32 Spirits consump (value)'!AJ7)</f>
        <v>3739.4000000000005</v>
      </c>
      <c r="AK7" s="6">
        <f>SUM('1.16 Wine consumption (value)'!AK7,'1.24 Beer consumption (value)'!AK7,'1.32 Spirits consump (value)'!AK7)</f>
        <v>32930</v>
      </c>
      <c r="AL7" s="6">
        <f>SUM('1.16 Wine consumption (value)'!AL7,'1.24 Beer consumption (value)'!AL7,'1.32 Spirits consump (value)'!AL7)</f>
        <v>1937.4</v>
      </c>
      <c r="AM7" s="6">
        <f>SUM('1.16 Wine consumption (value)'!AM7,'1.24 Beer consumption (value)'!AM7,'1.32 Spirits consump (value)'!AM7)</f>
        <v>1825</v>
      </c>
      <c r="AN7" s="6">
        <f>SUM('1.16 Wine consumption (value)'!AN7,'1.24 Beer consumption (value)'!AN7,'1.32 Spirits consump (value)'!AN7)</f>
        <v>1850.4999999999998</v>
      </c>
      <c r="AO7" s="6">
        <f>SUM('1.16 Wine consumption (value)'!AO7,'1.24 Beer consumption (value)'!AO7,'1.32 Spirits consump (value)'!AO7)</f>
        <v>6324.2999999999993</v>
      </c>
      <c r="AP7" s="6">
        <f>SUM('1.16 Wine consumption (value)'!AP7,'1.24 Beer consumption (value)'!AP7,'1.32 Spirits consump (value)'!AP7)</f>
        <v>77858.3</v>
      </c>
      <c r="AQ7" s="6">
        <f>SUM('1.16 Wine consumption (value)'!AQ7,'1.24 Beer consumption (value)'!AQ7,'1.32 Spirits consump (value)'!AQ7)</f>
        <v>4286.3999999999996</v>
      </c>
      <c r="AR7" s="6">
        <f>SUM('1.16 Wine consumption (value)'!AR7,'1.24 Beer consumption (value)'!AR7,'1.32 Spirits consump (value)'!AR7)</f>
        <v>650.29999999999995</v>
      </c>
      <c r="AS7" s="6">
        <f>SUM('1.16 Wine consumption (value)'!AS7,'1.24 Beer consumption (value)'!AS7,'1.32 Spirits consump (value)'!AS7)</f>
        <v>25723.1</v>
      </c>
      <c r="AT7" s="6">
        <f>SUM('1.16 Wine consumption (value)'!AT7,'1.24 Beer consumption (value)'!AT7,'1.32 Spirits consump (value)'!AT7)</f>
        <v>2828.5</v>
      </c>
      <c r="AU7" s="6">
        <f>SUM('1.16 Wine consumption (value)'!AU7,'1.24 Beer consumption (value)'!AU7,'1.32 Spirits consump (value)'!AU7)</f>
        <v>5853.5</v>
      </c>
      <c r="AV7" s="6">
        <f>SUM('1.16 Wine consumption (value)'!AV7,'1.24 Beer consumption (value)'!AV7,'1.32 Spirits consump (value)'!AV7)</f>
        <v>707.9</v>
      </c>
      <c r="AW7" s="6">
        <f>SUM('1.16 Wine consumption (value)'!AW7,'1.24 Beer consumption (value)'!AW7,'1.32 Spirits consump (value)'!AW7)</f>
        <v>2021.1</v>
      </c>
      <c r="AX7" s="6">
        <f>SUM('1.16 Wine consumption (value)'!AX7,'1.24 Beer consumption (value)'!AX7,'1.32 Spirits consump (value)'!AX7)</f>
        <v>1054.2</v>
      </c>
      <c r="AY7" s="6">
        <f>SUM('1.16 Wine consumption (value)'!AY7,'1.24 Beer consumption (value)'!AY7,'1.32 Spirits consump (value)'!AY7)</f>
        <v>557.6</v>
      </c>
      <c r="AZ7" s="6">
        <f>SUM('1.16 Wine consumption (value)'!AZ7,'1.24 Beer consumption (value)'!AZ7,'1.32 Spirits consump (value)'!AZ7)</f>
        <v>20842.800000000003</v>
      </c>
      <c r="BA7" s="6">
        <f>SUM('1.16 Wine consumption (value)'!BA7,'1.24 Beer consumption (value)'!BA7,'1.32 Spirits consump (value)'!BA7)</f>
        <v>1879.4</v>
      </c>
      <c r="BB7" s="6">
        <f>SUM('1.16 Wine consumption (value)'!BB7,'1.24 Beer consumption (value)'!BB7,'1.32 Spirits consump (value)'!BB7)</f>
        <v>525</v>
      </c>
      <c r="BC7" s="6">
        <f>SUM('1.16 Wine consumption (value)'!BC7,'1.24 Beer consumption (value)'!BC7,'1.32 Spirits consump (value)'!BC7)</f>
        <v>4960.6000000000004</v>
      </c>
      <c r="BD7" s="6">
        <f>SUM('1.16 Wine consumption (value)'!BD7,'1.24 Beer consumption (value)'!BD7,'1.32 Spirits consump (value)'!BD7)</f>
        <v>33988.9</v>
      </c>
      <c r="BE7" s="6">
        <f>SUM('1.16 Wine consumption (value)'!BE7,'1.24 Beer consumption (value)'!BE7,'1.32 Spirits consump (value)'!BE7)</f>
        <v>838.49999999999989</v>
      </c>
      <c r="BF7" s="6">
        <f>SUM('1.16 Wine consumption (value)'!BF7,'1.24 Beer consumption (value)'!BF7,'1.32 Spirits consump (value)'!BF7)</f>
        <v>991.30000000000007</v>
      </c>
      <c r="BG7" s="6">
        <f>SUM('1.16 Wine consumption (value)'!BG7,'1.24 Beer consumption (value)'!BG7,'1.32 Spirits consump (value)'!BG7)</f>
        <v>603.70000000000005</v>
      </c>
      <c r="BH7" s="6">
        <f>SUM('1.16 Wine consumption (value)'!BH7,'1.24 Beer consumption (value)'!BH7,'1.32 Spirits consump (value)'!BH7)</f>
        <v>57.1</v>
      </c>
      <c r="BI7" s="6">
        <f>SUM('1.16 Wine consumption (value)'!BI7,'1.24 Beer consumption (value)'!BI7,'1.32 Spirits consump (value)'!BI7)</f>
        <v>1285.9000000000001</v>
      </c>
      <c r="BJ7" s="6">
        <f>SUM('1.16 Wine consumption (value)'!BJ7,'1.24 Beer consumption (value)'!BJ7,'1.32 Spirits consump (value)'!BJ7)</f>
        <v>1905.1</v>
      </c>
      <c r="BK7" s="6">
        <f>SUM('1.16 Wine consumption (value)'!BK7,'1.24 Beer consumption (value)'!BK7,'1.32 Spirits consump (value)'!BK7)</f>
        <v>1252.2</v>
      </c>
      <c r="BL7" s="6">
        <f>SUM('1.16 Wine consumption (value)'!BL7,'1.24 Beer consumption (value)'!BL7,'1.32 Spirits consump (value)'!BL7)</f>
        <v>1330.8999999999999</v>
      </c>
      <c r="BM7" s="6">
        <f>SUM('1.16 Wine consumption (value)'!BM7,'1.24 Beer consumption (value)'!BM7,'1.32 Spirits consump (value)'!BM7)</f>
        <v>128.6</v>
      </c>
      <c r="BN7" s="6">
        <f>SUM('1.16 Wine consumption (value)'!BN7,'1.24 Beer consumption (value)'!BN7,'1.32 Spirits consump (value)'!BN7)</f>
        <v>11771.9</v>
      </c>
      <c r="BO7" s="6">
        <f>SUM('1.16 Wine consumption (value)'!BO7,'1.24 Beer consumption (value)'!BO7,'1.32 Spirits consump (value)'!BO7)</f>
        <v>764.9</v>
      </c>
      <c r="BP7" s="6">
        <f>SUM('1.16 Wine consumption (value)'!BP7,'1.24 Beer consumption (value)'!BP7,'1.32 Spirits consump (value)'!BP7)</f>
        <v>2587.6</v>
      </c>
      <c r="BQ7" s="6">
        <f>SUM('1.16 Wine consumption (value)'!BQ7,'1.24 Beer consumption (value)'!BQ7,'1.32 Spirits consump (value)'!BQ7)</f>
        <v>173618.3</v>
      </c>
      <c r="BR7" s="6">
        <f>SUM('1.16 Wine consumption (value)'!BR7,'1.24 Beer consumption (value)'!BR7,'1.32 Spirits consump (value)'!BR7)</f>
        <v>22673.399999999998</v>
      </c>
      <c r="BS7" s="6">
        <f>SUM('1.16 Wine consumption (value)'!BS7,'1.24 Beer consumption (value)'!BS7,'1.32 Spirits consump (value)'!BS7)</f>
        <v>150944.9</v>
      </c>
      <c r="BT7" s="6">
        <f>SUM('1.16 Wine consumption (value)'!BT7,'1.24 Beer consumption (value)'!BT7,'1.32 Spirits consump (value)'!BT7)</f>
        <v>373671</v>
      </c>
      <c r="BU7" s="6">
        <f>SUM('1.16 Wine consumption (value)'!BU7,'1.24 Beer consumption (value)'!BU7,'1.32 Spirits consump (value)'!BU7)</f>
        <v>8483.5</v>
      </c>
      <c r="BV7" s="6">
        <f>SUM('1.16 Wine consumption (value)'!BV7,'1.24 Beer consumption (value)'!BV7,'1.32 Spirits consump (value)'!BV7)</f>
        <v>9297.1</v>
      </c>
      <c r="BW7" s="6">
        <f>SUM('1.16 Wine consumption (value)'!BW7,'1.24 Beer consumption (value)'!BW7,'1.32 Spirits consump (value)'!BW7)</f>
        <v>6911</v>
      </c>
      <c r="BX7" s="6">
        <f>SUM('1.16 Wine consumption (value)'!BX7,'1.24 Beer consumption (value)'!BX7,'1.32 Spirits consump (value)'!BX7)</f>
        <v>4748.3999999999996</v>
      </c>
      <c r="BY7" s="6">
        <f>SUM('1.16 Wine consumption (value)'!BY7,'1.24 Beer consumption (value)'!BY7,'1.32 Spirits consump (value)'!BY7)</f>
        <v>55619</v>
      </c>
      <c r="BZ7" s="6">
        <f>SUM('1.16 Wine consumption (value)'!BZ7,'1.24 Beer consumption (value)'!BZ7,'1.32 Spirits consump (value)'!BZ7)</f>
        <v>66255.700000000012</v>
      </c>
      <c r="CA7" s="6">
        <f>SUM('1.16 Wine consumption (value)'!CA7,'1.24 Beer consumption (value)'!CA7,'1.32 Spirits consump (value)'!CA7)</f>
        <v>12669.400000000001</v>
      </c>
      <c r="CB7" s="6">
        <f>SUM('1.16 Wine consumption (value)'!CB7,'1.24 Beer consumption (value)'!CB7,'1.32 Spirits consump (value)'!CB7)</f>
        <v>7573.1</v>
      </c>
      <c r="CC7" s="6">
        <f>SUM('1.16 Wine consumption (value)'!CC7,'1.24 Beer consumption (value)'!CC7,'1.32 Spirits consump (value)'!CC7)</f>
        <v>37899.300000000003</v>
      </c>
      <c r="CD7" s="6">
        <f>SUM('1.16 Wine consumption (value)'!CD7,'1.24 Beer consumption (value)'!CD7,'1.32 Spirits consump (value)'!CD7)</f>
        <v>10472.6</v>
      </c>
      <c r="CE7" s="6">
        <f>SUM('1.16 Wine consumption (value)'!CE7,'1.24 Beer consumption (value)'!CE7,'1.32 Spirits consump (value)'!CE7)</f>
        <v>5456.6</v>
      </c>
      <c r="CF7" s="6">
        <f>SUM('1.16 Wine consumption (value)'!CF7,'1.24 Beer consumption (value)'!CF7,'1.32 Spirits consump (value)'!CF7)</f>
        <v>7274.3</v>
      </c>
      <c r="CG7" s="6">
        <f>SUM('1.16 Wine consumption (value)'!CG7,'1.24 Beer consumption (value)'!CG7,'1.32 Spirits consump (value)'!CG7)</f>
        <v>38054.800000000003</v>
      </c>
      <c r="CH7" s="6">
        <f>SUM('1.16 Wine consumption (value)'!CH7,'1.24 Beer consumption (value)'!CH7,'1.32 Spirits consump (value)'!CH7)</f>
        <v>6961.3</v>
      </c>
      <c r="CI7" s="6">
        <f>SUM('1.16 Wine consumption (value)'!CI7,'1.24 Beer consumption (value)'!CI7,'1.32 Spirits consump (value)'!CI7)</f>
        <v>8217.5</v>
      </c>
      <c r="CJ7" s="6">
        <f>SUM('1.16 Wine consumption (value)'!CJ7,'1.24 Beer consumption (value)'!CJ7,'1.32 Spirits consump (value)'!CJ7)</f>
        <v>7056.9000000000005</v>
      </c>
      <c r="CK7" s="6">
        <f>SUM('1.16 Wine consumption (value)'!CK7,'1.24 Beer consumption (value)'!CK7,'1.32 Spirits consump (value)'!CK7)</f>
        <v>79485.399999999994</v>
      </c>
      <c r="CL7" s="6">
        <f>SUM('1.16 Wine consumption (value)'!CL7,'1.24 Beer consumption (value)'!CL7,'1.32 Spirits consump (value)'!CL7)</f>
        <v>1235.0999999999767</v>
      </c>
      <c r="CM7" s="6">
        <f>SUM('1.16 Wine consumption (value)'!CM7,'1.24 Beer consumption (value)'!CM7,'1.32 Spirits consump (value)'!CM7)</f>
        <v>678.49999999999466</v>
      </c>
      <c r="CN7" s="6">
        <f>SUM('1.16 Wine consumption (value)'!CN7,'1.24 Beer consumption (value)'!CN7,'1.32 Spirits consump (value)'!CN7)</f>
        <v>5967.9000000000033</v>
      </c>
      <c r="CO7" s="6">
        <f>SUM('1.16 Wine consumption (value)'!CO7,'1.24 Beer consumption (value)'!CO7,'1.32 Spirits consump (value)'!CO7)</f>
        <v>10656.899999999998</v>
      </c>
      <c r="CP7" s="6">
        <f>SUM('1.16 Wine consumption (value)'!CP7,'1.24 Beer consumption (value)'!CP7,'1.32 Spirits consump (value)'!CP7)</f>
        <v>2754.800000000032</v>
      </c>
    </row>
    <row r="8" spans="1:94" x14ac:dyDescent="0.25">
      <c r="A8" s="1" t="s">
        <v>29</v>
      </c>
      <c r="B8" s="6">
        <f>SUM('1.16 Wine consumption (value)'!B8,'1.24 Beer consumption (value)'!B8,'1.32 Spirits consump (value)'!B8)</f>
        <v>1064867.5</v>
      </c>
      <c r="C8" s="6">
        <f>SUM('1.16 Wine consumption (value)'!C8,'1.24 Beer consumption (value)'!C8,'1.32 Spirits consump (value)'!C8)</f>
        <v>253962.2</v>
      </c>
      <c r="D8" s="6">
        <f>SUM('1.16 Wine consumption (value)'!D8,'1.24 Beer consumption (value)'!D8,'1.32 Spirits consump (value)'!D8)</f>
        <v>413.2</v>
      </c>
      <c r="E8" s="6">
        <f>SUM('1.16 Wine consumption (value)'!E8,'1.24 Beer consumption (value)'!E8,'1.32 Spirits consump (value)'!E8)</f>
        <v>96269.8</v>
      </c>
      <c r="F8" s="6">
        <f>SUM('1.16 Wine consumption (value)'!F8,'1.24 Beer consumption (value)'!F8,'1.32 Spirits consump (value)'!F8)</f>
        <v>1610.2</v>
      </c>
      <c r="G8" s="6">
        <f>SUM('1.16 Wine consumption (value)'!G8,'1.24 Beer consumption (value)'!G8,'1.32 Spirits consump (value)'!G8)</f>
        <v>19204.900000000001</v>
      </c>
      <c r="H8" s="6">
        <f>SUM('1.16 Wine consumption (value)'!H8,'1.24 Beer consumption (value)'!H8,'1.32 Spirits consump (value)'!H8)</f>
        <v>684.80000000000007</v>
      </c>
      <c r="I8" s="6">
        <f>SUM('1.16 Wine consumption (value)'!I8,'1.24 Beer consumption (value)'!I8,'1.32 Spirits consump (value)'!I8)</f>
        <v>82452</v>
      </c>
      <c r="J8" s="6">
        <f>SUM('1.16 Wine consumption (value)'!J8,'1.24 Beer consumption (value)'!J8,'1.32 Spirits consump (value)'!J8)</f>
        <v>2116.9</v>
      </c>
      <c r="K8" s="6">
        <f>SUM('1.16 Wine consumption (value)'!K8,'1.24 Beer consumption (value)'!K8,'1.32 Spirits consump (value)'!K8)</f>
        <v>1788.6</v>
      </c>
      <c r="L8" s="6">
        <f>SUM('1.16 Wine consumption (value)'!L8,'1.24 Beer consumption (value)'!L8,'1.32 Spirits consump (value)'!L8)</f>
        <v>151.30000000000001</v>
      </c>
      <c r="M8" s="6">
        <f>SUM('1.16 Wine consumption (value)'!M8,'1.24 Beer consumption (value)'!M8,'1.32 Spirits consump (value)'!M8)</f>
        <v>2933.1</v>
      </c>
      <c r="N8" s="6">
        <f>SUM('1.16 Wine consumption (value)'!N8,'1.24 Beer consumption (value)'!N8,'1.32 Spirits consump (value)'!N8)</f>
        <v>1335.5</v>
      </c>
      <c r="O8" s="6">
        <f>SUM('1.16 Wine consumption (value)'!O8,'1.24 Beer consumption (value)'!O8,'1.32 Spirits consump (value)'!O8)</f>
        <v>24293.9</v>
      </c>
      <c r="P8" s="6">
        <f>SUM('1.16 Wine consumption (value)'!P8,'1.24 Beer consumption (value)'!P8,'1.32 Spirits consump (value)'!P8)</f>
        <v>5165.8</v>
      </c>
      <c r="Q8" s="6">
        <f>SUM('1.16 Wine consumption (value)'!Q8,'1.24 Beer consumption (value)'!Q8,'1.32 Spirits consump (value)'!Q8)</f>
        <v>8089.7</v>
      </c>
      <c r="R8" s="6">
        <f>SUM('1.16 Wine consumption (value)'!R8,'1.24 Beer consumption (value)'!R8,'1.32 Spirits consump (value)'!R8)</f>
        <v>1485.3</v>
      </c>
      <c r="S8" s="6">
        <f>SUM('1.16 Wine consumption (value)'!S8,'1.24 Beer consumption (value)'!S8,'1.32 Spirits consump (value)'!S8)</f>
        <v>3139.5</v>
      </c>
      <c r="T8" s="6">
        <f>SUM('1.16 Wine consumption (value)'!T8,'1.24 Beer consumption (value)'!T8,'1.32 Spirits consump (value)'!T8)</f>
        <v>21742.199999999997</v>
      </c>
      <c r="U8" s="6">
        <f>SUM('1.16 Wine consumption (value)'!U8,'1.24 Beer consumption (value)'!U8,'1.32 Spirits consump (value)'!U8)</f>
        <v>18432.400000000001</v>
      </c>
      <c r="V8" s="6">
        <f>SUM('1.16 Wine consumption (value)'!V8,'1.24 Beer consumption (value)'!V8,'1.32 Spirits consump (value)'!V8)</f>
        <v>3309.7</v>
      </c>
      <c r="W8" s="6">
        <f>SUM('1.16 Wine consumption (value)'!W8,'1.24 Beer consumption (value)'!W8,'1.32 Spirits consump (value)'!W8)</f>
        <v>91445.5</v>
      </c>
      <c r="X8" s="6">
        <f>SUM('1.16 Wine consumption (value)'!X8,'1.24 Beer consumption (value)'!X8,'1.32 Spirits consump (value)'!X8)</f>
        <v>1422.5</v>
      </c>
      <c r="Y8" s="6">
        <f>SUM('1.16 Wine consumption (value)'!Y8,'1.24 Beer consumption (value)'!Y8,'1.32 Spirits consump (value)'!Y8)</f>
        <v>843.5</v>
      </c>
      <c r="Z8" s="6">
        <f>SUM('1.16 Wine consumption (value)'!Z8,'1.24 Beer consumption (value)'!Z8,'1.32 Spirits consump (value)'!Z8)</f>
        <v>1412.5</v>
      </c>
      <c r="AA8" s="6">
        <f>SUM('1.16 Wine consumption (value)'!AA8,'1.24 Beer consumption (value)'!AA8,'1.32 Spirits consump (value)'!AA8)</f>
        <v>3198.5999999999995</v>
      </c>
      <c r="AB8" s="6">
        <f>SUM('1.16 Wine consumption (value)'!AB8,'1.24 Beer consumption (value)'!AB8,'1.32 Spirits consump (value)'!AB8)</f>
        <v>4992.3999999999996</v>
      </c>
      <c r="AC8" s="6">
        <f>SUM('1.16 Wine consumption (value)'!AC8,'1.24 Beer consumption (value)'!AC8,'1.32 Spirits consump (value)'!AC8)</f>
        <v>786.6</v>
      </c>
      <c r="AD8" s="6">
        <f>SUM('1.16 Wine consumption (value)'!AD8,'1.24 Beer consumption (value)'!AD8,'1.32 Spirits consump (value)'!AD8)</f>
        <v>533</v>
      </c>
      <c r="AE8" s="6">
        <f>SUM('1.16 Wine consumption (value)'!AE8,'1.24 Beer consumption (value)'!AE8,'1.32 Spirits consump (value)'!AE8)</f>
        <v>4026.9</v>
      </c>
      <c r="AF8" s="6">
        <f>SUM('1.16 Wine consumption (value)'!AF8,'1.24 Beer consumption (value)'!AF8,'1.32 Spirits consump (value)'!AF8)</f>
        <v>1856.5</v>
      </c>
      <c r="AG8" s="6">
        <f>SUM('1.16 Wine consumption (value)'!AG8,'1.24 Beer consumption (value)'!AG8,'1.32 Spirits consump (value)'!AG8)</f>
        <v>1580</v>
      </c>
      <c r="AH8" s="6">
        <f>SUM('1.16 Wine consumption (value)'!AH8,'1.24 Beer consumption (value)'!AH8,'1.32 Spirits consump (value)'!AH8)</f>
        <v>459.6</v>
      </c>
      <c r="AI8" s="6">
        <f>SUM('1.16 Wine consumption (value)'!AI8,'1.24 Beer consumption (value)'!AI8,'1.32 Spirits consump (value)'!AI8)</f>
        <v>13335.8</v>
      </c>
      <c r="AJ8" s="6">
        <f>SUM('1.16 Wine consumption (value)'!AJ8,'1.24 Beer consumption (value)'!AJ8,'1.32 Spirits consump (value)'!AJ8)</f>
        <v>4525.8999999999996</v>
      </c>
      <c r="AK8" s="6">
        <f>SUM('1.16 Wine consumption (value)'!AK8,'1.24 Beer consumption (value)'!AK8,'1.32 Spirits consump (value)'!AK8)</f>
        <v>38691.4</v>
      </c>
      <c r="AL8" s="6">
        <f>SUM('1.16 Wine consumption (value)'!AL8,'1.24 Beer consumption (value)'!AL8,'1.32 Spirits consump (value)'!AL8)</f>
        <v>1983.3000000000002</v>
      </c>
      <c r="AM8" s="6">
        <f>SUM('1.16 Wine consumption (value)'!AM8,'1.24 Beer consumption (value)'!AM8,'1.32 Spirits consump (value)'!AM8)</f>
        <v>1903.6999999999998</v>
      </c>
      <c r="AN8" s="6">
        <f>SUM('1.16 Wine consumption (value)'!AN8,'1.24 Beer consumption (value)'!AN8,'1.32 Spirits consump (value)'!AN8)</f>
        <v>1799.7999999999997</v>
      </c>
      <c r="AO8" s="6">
        <f>SUM('1.16 Wine consumption (value)'!AO8,'1.24 Beer consumption (value)'!AO8,'1.32 Spirits consump (value)'!AO8)</f>
        <v>7316.3</v>
      </c>
      <c r="AP8" s="6">
        <f>SUM('1.16 Wine consumption (value)'!AP8,'1.24 Beer consumption (value)'!AP8,'1.32 Spirits consump (value)'!AP8)</f>
        <v>88274.7</v>
      </c>
      <c r="AQ8" s="6">
        <f>SUM('1.16 Wine consumption (value)'!AQ8,'1.24 Beer consumption (value)'!AQ8,'1.32 Spirits consump (value)'!AQ8)</f>
        <v>4831.3</v>
      </c>
      <c r="AR8" s="6">
        <f>SUM('1.16 Wine consumption (value)'!AR8,'1.24 Beer consumption (value)'!AR8,'1.32 Spirits consump (value)'!AR8)</f>
        <v>791.8</v>
      </c>
      <c r="AS8" s="6">
        <f>SUM('1.16 Wine consumption (value)'!AS8,'1.24 Beer consumption (value)'!AS8,'1.32 Spirits consump (value)'!AS8)</f>
        <v>31092.799999999999</v>
      </c>
      <c r="AT8" s="6">
        <f>SUM('1.16 Wine consumption (value)'!AT8,'1.24 Beer consumption (value)'!AT8,'1.32 Spirits consump (value)'!AT8)</f>
        <v>3191.1000000000004</v>
      </c>
      <c r="AU8" s="6">
        <f>SUM('1.16 Wine consumption (value)'!AU8,'1.24 Beer consumption (value)'!AU8,'1.32 Spirits consump (value)'!AU8)</f>
        <v>6491.1</v>
      </c>
      <c r="AV8" s="6">
        <f>SUM('1.16 Wine consumption (value)'!AV8,'1.24 Beer consumption (value)'!AV8,'1.32 Spirits consump (value)'!AV8)</f>
        <v>742.30000000000007</v>
      </c>
      <c r="AW8" s="6">
        <f>SUM('1.16 Wine consumption (value)'!AW8,'1.24 Beer consumption (value)'!AW8,'1.32 Spirits consump (value)'!AW8)</f>
        <v>1924.9</v>
      </c>
      <c r="AX8" s="6">
        <f>SUM('1.16 Wine consumption (value)'!AX8,'1.24 Beer consumption (value)'!AX8,'1.32 Spirits consump (value)'!AX8)</f>
        <v>1139.6999999999998</v>
      </c>
      <c r="AY8" s="6">
        <f>SUM('1.16 Wine consumption (value)'!AY8,'1.24 Beer consumption (value)'!AY8,'1.32 Spirits consump (value)'!AY8)</f>
        <v>612.5</v>
      </c>
      <c r="AZ8" s="6">
        <f>SUM('1.16 Wine consumption (value)'!AZ8,'1.24 Beer consumption (value)'!AZ8,'1.32 Spirits consump (value)'!AZ8)</f>
        <v>22300.799999999999</v>
      </c>
      <c r="BA8" s="6">
        <f>SUM('1.16 Wine consumption (value)'!BA8,'1.24 Beer consumption (value)'!BA8,'1.32 Spirits consump (value)'!BA8)</f>
        <v>2113</v>
      </c>
      <c r="BB8" s="6">
        <f>SUM('1.16 Wine consumption (value)'!BB8,'1.24 Beer consumption (value)'!BB8,'1.32 Spirits consump (value)'!BB8)</f>
        <v>568.19999999999993</v>
      </c>
      <c r="BC8" s="6">
        <f>SUM('1.16 Wine consumption (value)'!BC8,'1.24 Beer consumption (value)'!BC8,'1.32 Spirits consump (value)'!BC8)</f>
        <v>6076.5</v>
      </c>
      <c r="BD8" s="6">
        <f>SUM('1.16 Wine consumption (value)'!BD8,'1.24 Beer consumption (value)'!BD8,'1.32 Spirits consump (value)'!BD8)</f>
        <v>36091.9</v>
      </c>
      <c r="BE8" s="6">
        <f>SUM('1.16 Wine consumption (value)'!BE8,'1.24 Beer consumption (value)'!BE8,'1.32 Spirits consump (value)'!BE8)</f>
        <v>905.5</v>
      </c>
      <c r="BF8" s="6">
        <f>SUM('1.16 Wine consumption (value)'!BF8,'1.24 Beer consumption (value)'!BF8,'1.32 Spirits consump (value)'!BF8)</f>
        <v>1007.0999999999999</v>
      </c>
      <c r="BG8" s="6">
        <f>SUM('1.16 Wine consumption (value)'!BG8,'1.24 Beer consumption (value)'!BG8,'1.32 Spirits consump (value)'!BG8)</f>
        <v>671.7</v>
      </c>
      <c r="BH8" s="6">
        <f>SUM('1.16 Wine consumption (value)'!BH8,'1.24 Beer consumption (value)'!BH8,'1.32 Spirits consump (value)'!BH8)</f>
        <v>89.9</v>
      </c>
      <c r="BI8" s="6">
        <f>SUM('1.16 Wine consumption (value)'!BI8,'1.24 Beer consumption (value)'!BI8,'1.32 Spirits consump (value)'!BI8)</f>
        <v>1402.9</v>
      </c>
      <c r="BJ8" s="6">
        <f>SUM('1.16 Wine consumption (value)'!BJ8,'1.24 Beer consumption (value)'!BJ8,'1.32 Spirits consump (value)'!BJ8)</f>
        <v>2146.4</v>
      </c>
      <c r="BK8" s="6">
        <f>SUM('1.16 Wine consumption (value)'!BK8,'1.24 Beer consumption (value)'!BK8,'1.32 Spirits consump (value)'!BK8)</f>
        <v>1334.3999999999999</v>
      </c>
      <c r="BL8" s="6">
        <f>SUM('1.16 Wine consumption (value)'!BL8,'1.24 Beer consumption (value)'!BL8,'1.32 Spirits consump (value)'!BL8)</f>
        <v>1782.2999999999997</v>
      </c>
      <c r="BM8" s="6">
        <f>SUM('1.16 Wine consumption (value)'!BM8,'1.24 Beer consumption (value)'!BM8,'1.32 Spirits consump (value)'!BM8)</f>
        <v>147.80000000000001</v>
      </c>
      <c r="BN8" s="6">
        <f>SUM('1.16 Wine consumption (value)'!BN8,'1.24 Beer consumption (value)'!BN8,'1.32 Spirits consump (value)'!BN8)</f>
        <v>11549</v>
      </c>
      <c r="BO8" s="6">
        <f>SUM('1.16 Wine consumption (value)'!BO8,'1.24 Beer consumption (value)'!BO8,'1.32 Spirits consump (value)'!BO8)</f>
        <v>840.3</v>
      </c>
      <c r="BP8" s="6">
        <f>SUM('1.16 Wine consumption (value)'!BP8,'1.24 Beer consumption (value)'!BP8,'1.32 Spirits consump (value)'!BP8)</f>
        <v>3227.6000000000004</v>
      </c>
      <c r="BQ8" s="6">
        <f>SUM('1.16 Wine consumption (value)'!BQ8,'1.24 Beer consumption (value)'!BQ8,'1.32 Spirits consump (value)'!BQ8)</f>
        <v>186843.5</v>
      </c>
      <c r="BR8" s="6">
        <f>SUM('1.16 Wine consumption (value)'!BR8,'1.24 Beer consumption (value)'!BR8,'1.32 Spirits consump (value)'!BR8)</f>
        <v>25452.2</v>
      </c>
      <c r="BS8" s="6">
        <f>SUM('1.16 Wine consumption (value)'!BS8,'1.24 Beer consumption (value)'!BS8,'1.32 Spirits consump (value)'!BS8)</f>
        <v>161391.29999999999</v>
      </c>
      <c r="BT8" s="6">
        <f>SUM('1.16 Wine consumption (value)'!BT8,'1.24 Beer consumption (value)'!BT8,'1.32 Spirits consump (value)'!BT8)</f>
        <v>386507.39999999997</v>
      </c>
      <c r="BU8" s="6">
        <f>SUM('1.16 Wine consumption (value)'!BU8,'1.24 Beer consumption (value)'!BU8,'1.32 Spirits consump (value)'!BU8)</f>
        <v>8918.7000000000007</v>
      </c>
      <c r="BV8" s="6">
        <f>SUM('1.16 Wine consumption (value)'!BV8,'1.24 Beer consumption (value)'!BV8,'1.32 Spirits consump (value)'!BV8)</f>
        <v>9640.7999999999993</v>
      </c>
      <c r="BW8" s="6">
        <f>SUM('1.16 Wine consumption (value)'!BW8,'1.24 Beer consumption (value)'!BW8,'1.32 Spirits consump (value)'!BW8)</f>
        <v>7108.7</v>
      </c>
      <c r="BX8" s="6">
        <f>SUM('1.16 Wine consumption (value)'!BX8,'1.24 Beer consumption (value)'!BX8,'1.32 Spirits consump (value)'!BX8)</f>
        <v>4978.5</v>
      </c>
      <c r="BY8" s="6">
        <f>SUM('1.16 Wine consumption (value)'!BY8,'1.24 Beer consumption (value)'!BY8,'1.32 Spirits consump (value)'!BY8)</f>
        <v>56435.200000000004</v>
      </c>
      <c r="BZ8" s="6">
        <f>SUM('1.16 Wine consumption (value)'!BZ8,'1.24 Beer consumption (value)'!BZ8,'1.32 Spirits consump (value)'!BZ8)</f>
        <v>68618.399999999994</v>
      </c>
      <c r="CA8" s="6">
        <f>SUM('1.16 Wine consumption (value)'!CA8,'1.24 Beer consumption (value)'!CA8,'1.32 Spirits consump (value)'!CA8)</f>
        <v>13006.000000000002</v>
      </c>
      <c r="CB8" s="6">
        <f>SUM('1.16 Wine consumption (value)'!CB8,'1.24 Beer consumption (value)'!CB8,'1.32 Spirits consump (value)'!CB8)</f>
        <v>7843.2</v>
      </c>
      <c r="CC8" s="6">
        <f>SUM('1.16 Wine consumption (value)'!CC8,'1.24 Beer consumption (value)'!CC8,'1.32 Spirits consump (value)'!CC8)</f>
        <v>38916.100000000006</v>
      </c>
      <c r="CD8" s="6">
        <f>SUM('1.16 Wine consumption (value)'!CD8,'1.24 Beer consumption (value)'!CD8,'1.32 Spirits consump (value)'!CD8)</f>
        <v>10424.900000000001</v>
      </c>
      <c r="CE8" s="6">
        <f>SUM('1.16 Wine consumption (value)'!CE8,'1.24 Beer consumption (value)'!CE8,'1.32 Spirits consump (value)'!CE8)</f>
        <v>5660.9</v>
      </c>
      <c r="CF8" s="6">
        <f>SUM('1.16 Wine consumption (value)'!CF8,'1.24 Beer consumption (value)'!CF8,'1.32 Spirits consump (value)'!CF8)</f>
        <v>7278.1</v>
      </c>
      <c r="CG8" s="6">
        <f>SUM('1.16 Wine consumption (value)'!CG8,'1.24 Beer consumption (value)'!CG8,'1.32 Spirits consump (value)'!CG8)</f>
        <v>40208.5</v>
      </c>
      <c r="CH8" s="6">
        <f>SUM('1.16 Wine consumption (value)'!CH8,'1.24 Beer consumption (value)'!CH8,'1.32 Spirits consump (value)'!CH8)</f>
        <v>7300.4999999999991</v>
      </c>
      <c r="CI8" s="6">
        <f>SUM('1.16 Wine consumption (value)'!CI8,'1.24 Beer consumption (value)'!CI8,'1.32 Spirits consump (value)'!CI8)</f>
        <v>8318.5</v>
      </c>
      <c r="CJ8" s="6">
        <f>SUM('1.16 Wine consumption (value)'!CJ8,'1.24 Beer consumption (value)'!CJ8,'1.32 Spirits consump (value)'!CJ8)</f>
        <v>7329.0000000000009</v>
      </c>
      <c r="CK8" s="6">
        <f>SUM('1.16 Wine consumption (value)'!CK8,'1.24 Beer consumption (value)'!CK8,'1.32 Spirits consump (value)'!CK8)</f>
        <v>83228.200000000012</v>
      </c>
      <c r="CL8" s="6">
        <f>SUM('1.16 Wine consumption (value)'!CL8,'1.24 Beer consumption (value)'!CL8,'1.32 Spirits consump (value)'!CL8)</f>
        <v>1293.1999999999621</v>
      </c>
      <c r="CM8" s="6">
        <f>SUM('1.16 Wine consumption (value)'!CM8,'1.24 Beer consumption (value)'!CM8,'1.32 Spirits consump (value)'!CM8)</f>
        <v>777.20000000000323</v>
      </c>
      <c r="CN8" s="6">
        <f>SUM('1.16 Wine consumption (value)'!CN8,'1.24 Beer consumption (value)'!CN8,'1.32 Spirits consump (value)'!CN8)</f>
        <v>6398.7000000000062</v>
      </c>
      <c r="CO8" s="6">
        <f>SUM('1.16 Wine consumption (value)'!CO8,'1.24 Beer consumption (value)'!CO8,'1.32 Spirits consump (value)'!CO8)</f>
        <v>11224.700000000003</v>
      </c>
      <c r="CP8" s="6">
        <f>SUM('1.16 Wine consumption (value)'!CP8,'1.24 Beer consumption (value)'!CP8,'1.32 Spirits consump (value)'!CP8)</f>
        <v>2978.9999999999827</v>
      </c>
    </row>
    <row r="9" spans="1:94" x14ac:dyDescent="0.25">
      <c r="A9" s="1" t="s">
        <v>30</v>
      </c>
      <c r="B9" s="6">
        <f>SUM('1.16 Wine consumption (value)'!B9,'1.24 Beer consumption (value)'!B9,'1.32 Spirits consump (value)'!B9)</f>
        <v>1191843</v>
      </c>
      <c r="C9" s="6">
        <f>SUM('1.16 Wine consumption (value)'!C9,'1.24 Beer consumption (value)'!C9,'1.32 Spirits consump (value)'!C9)</f>
        <v>282930.5</v>
      </c>
      <c r="D9" s="6">
        <f>SUM('1.16 Wine consumption (value)'!D9,'1.24 Beer consumption (value)'!D9,'1.32 Spirits consump (value)'!D9)</f>
        <v>539.90000000000009</v>
      </c>
      <c r="E9" s="6">
        <f>SUM('1.16 Wine consumption (value)'!E9,'1.24 Beer consumption (value)'!E9,'1.32 Spirits consump (value)'!E9)</f>
        <v>115958.8</v>
      </c>
      <c r="F9" s="6">
        <f>SUM('1.16 Wine consumption (value)'!F9,'1.24 Beer consumption (value)'!F9,'1.32 Spirits consump (value)'!F9)</f>
        <v>1605.8</v>
      </c>
      <c r="G9" s="6">
        <f>SUM('1.16 Wine consumption (value)'!G9,'1.24 Beer consumption (value)'!G9,'1.32 Spirits consump (value)'!G9)</f>
        <v>24247.4</v>
      </c>
      <c r="H9" s="6">
        <f>SUM('1.16 Wine consumption (value)'!H9,'1.24 Beer consumption (value)'!H9,'1.32 Spirits consump (value)'!H9)</f>
        <v>746.5</v>
      </c>
      <c r="I9" s="6">
        <f>SUM('1.16 Wine consumption (value)'!I9,'1.24 Beer consumption (value)'!I9,'1.32 Spirits consump (value)'!I9)</f>
        <v>80836.5</v>
      </c>
      <c r="J9" s="6">
        <f>SUM('1.16 Wine consumption (value)'!J9,'1.24 Beer consumption (value)'!J9,'1.32 Spirits consump (value)'!J9)</f>
        <v>2626.3999999999996</v>
      </c>
      <c r="K9" s="6">
        <f>SUM('1.16 Wine consumption (value)'!K9,'1.24 Beer consumption (value)'!K9,'1.32 Spirits consump (value)'!K9)</f>
        <v>2052.8000000000002</v>
      </c>
      <c r="L9" s="6">
        <f>SUM('1.16 Wine consumption (value)'!L9,'1.24 Beer consumption (value)'!L9,'1.32 Spirits consump (value)'!L9)</f>
        <v>167.60000000000002</v>
      </c>
      <c r="M9" s="6">
        <f>SUM('1.16 Wine consumption (value)'!M9,'1.24 Beer consumption (value)'!M9,'1.32 Spirits consump (value)'!M9)</f>
        <v>3660.1</v>
      </c>
      <c r="N9" s="6">
        <f>SUM('1.16 Wine consumption (value)'!N9,'1.24 Beer consumption (value)'!N9,'1.32 Spirits consump (value)'!N9)</f>
        <v>1580.1</v>
      </c>
      <c r="O9" s="6">
        <f>SUM('1.16 Wine consumption (value)'!O9,'1.24 Beer consumption (value)'!O9,'1.32 Spirits consump (value)'!O9)</f>
        <v>26005.9</v>
      </c>
      <c r="P9" s="6">
        <f>SUM('1.16 Wine consumption (value)'!P9,'1.24 Beer consumption (value)'!P9,'1.32 Spirits consump (value)'!P9)</f>
        <v>5185.3999999999996</v>
      </c>
      <c r="Q9" s="6">
        <f>SUM('1.16 Wine consumption (value)'!Q9,'1.24 Beer consumption (value)'!Q9,'1.32 Spirits consump (value)'!Q9)</f>
        <v>9223.2999999999993</v>
      </c>
      <c r="R9" s="6">
        <f>SUM('1.16 Wine consumption (value)'!R9,'1.24 Beer consumption (value)'!R9,'1.32 Spirits consump (value)'!R9)</f>
        <v>1813.3</v>
      </c>
      <c r="S9" s="6">
        <f>SUM('1.16 Wine consumption (value)'!S9,'1.24 Beer consumption (value)'!S9,'1.32 Spirits consump (value)'!S9)</f>
        <v>3560.6</v>
      </c>
      <c r="T9" s="6">
        <f>SUM('1.16 Wine consumption (value)'!T9,'1.24 Beer consumption (value)'!T9,'1.32 Spirits consump (value)'!T9)</f>
        <v>24892.600000000002</v>
      </c>
      <c r="U9" s="6">
        <f>SUM('1.16 Wine consumption (value)'!U9,'1.24 Beer consumption (value)'!U9,'1.32 Spirits consump (value)'!U9)</f>
        <v>20979.899999999998</v>
      </c>
      <c r="V9" s="6">
        <f>SUM('1.16 Wine consumption (value)'!V9,'1.24 Beer consumption (value)'!V9,'1.32 Spirits consump (value)'!V9)</f>
        <v>3912.7000000000003</v>
      </c>
      <c r="W9" s="6">
        <f>SUM('1.16 Wine consumption (value)'!W9,'1.24 Beer consumption (value)'!W9,'1.32 Spirits consump (value)'!W9)</f>
        <v>112512.29999999999</v>
      </c>
      <c r="X9" s="6">
        <f>SUM('1.16 Wine consumption (value)'!X9,'1.24 Beer consumption (value)'!X9,'1.32 Spirits consump (value)'!X9)</f>
        <v>1842.1</v>
      </c>
      <c r="Y9" s="6">
        <f>SUM('1.16 Wine consumption (value)'!Y9,'1.24 Beer consumption (value)'!Y9,'1.32 Spirits consump (value)'!Y9)</f>
        <v>1003</v>
      </c>
      <c r="Z9" s="6">
        <f>SUM('1.16 Wine consumption (value)'!Z9,'1.24 Beer consumption (value)'!Z9,'1.32 Spirits consump (value)'!Z9)</f>
        <v>1659.8</v>
      </c>
      <c r="AA9" s="6">
        <f>SUM('1.16 Wine consumption (value)'!AA9,'1.24 Beer consumption (value)'!AA9,'1.32 Spirits consump (value)'!AA9)</f>
        <v>3610.7</v>
      </c>
      <c r="AB9" s="6">
        <f>SUM('1.16 Wine consumption (value)'!AB9,'1.24 Beer consumption (value)'!AB9,'1.32 Spirits consump (value)'!AB9)</f>
        <v>5756.7000000000007</v>
      </c>
      <c r="AC9" s="6">
        <f>SUM('1.16 Wine consumption (value)'!AC9,'1.24 Beer consumption (value)'!AC9,'1.32 Spirits consump (value)'!AC9)</f>
        <v>925.4</v>
      </c>
      <c r="AD9" s="6">
        <f>SUM('1.16 Wine consumption (value)'!AD9,'1.24 Beer consumption (value)'!AD9,'1.32 Spirits consump (value)'!AD9)</f>
        <v>598.20000000000005</v>
      </c>
      <c r="AE9" s="6">
        <f>SUM('1.16 Wine consumption (value)'!AE9,'1.24 Beer consumption (value)'!AE9,'1.32 Spirits consump (value)'!AE9)</f>
        <v>4868.8</v>
      </c>
      <c r="AF9" s="6">
        <f>SUM('1.16 Wine consumption (value)'!AF9,'1.24 Beer consumption (value)'!AF9,'1.32 Spirits consump (value)'!AF9)</f>
        <v>2363.1</v>
      </c>
      <c r="AG9" s="6">
        <f>SUM('1.16 Wine consumption (value)'!AG9,'1.24 Beer consumption (value)'!AG9,'1.32 Spirits consump (value)'!AG9)</f>
        <v>1926.3000000000002</v>
      </c>
      <c r="AH9" s="6">
        <f>SUM('1.16 Wine consumption (value)'!AH9,'1.24 Beer consumption (value)'!AH9,'1.32 Spirits consump (value)'!AH9)</f>
        <v>563.9</v>
      </c>
      <c r="AI9" s="6">
        <f>SUM('1.16 Wine consumption (value)'!AI9,'1.24 Beer consumption (value)'!AI9,'1.32 Spirits consump (value)'!AI9)</f>
        <v>16438.300000000003</v>
      </c>
      <c r="AJ9" s="6">
        <f>SUM('1.16 Wine consumption (value)'!AJ9,'1.24 Beer consumption (value)'!AJ9,'1.32 Spirits consump (value)'!AJ9)</f>
        <v>6058.5</v>
      </c>
      <c r="AK9" s="6">
        <f>SUM('1.16 Wine consumption (value)'!AK9,'1.24 Beer consumption (value)'!AK9,'1.32 Spirits consump (value)'!AK9)</f>
        <v>48046.5</v>
      </c>
      <c r="AL9" s="6">
        <f>SUM('1.16 Wine consumption (value)'!AL9,'1.24 Beer consumption (value)'!AL9,'1.32 Spirits consump (value)'!AL9)</f>
        <v>2570.1000000000004</v>
      </c>
      <c r="AM9" s="6">
        <f>SUM('1.16 Wine consumption (value)'!AM9,'1.24 Beer consumption (value)'!AM9,'1.32 Spirits consump (value)'!AM9)</f>
        <v>2351.6999999999998</v>
      </c>
      <c r="AN9" s="6">
        <f>SUM('1.16 Wine consumption (value)'!AN9,'1.24 Beer consumption (value)'!AN9,'1.32 Spirits consump (value)'!AN9)</f>
        <v>2162.9</v>
      </c>
      <c r="AO9" s="6">
        <f>SUM('1.16 Wine consumption (value)'!AO9,'1.24 Beer consumption (value)'!AO9,'1.32 Spirits consump (value)'!AO9)</f>
        <v>8876.6</v>
      </c>
      <c r="AP9" s="6">
        <f>SUM('1.16 Wine consumption (value)'!AP9,'1.24 Beer consumption (value)'!AP9,'1.32 Spirits consump (value)'!AP9)</f>
        <v>104182.79999999999</v>
      </c>
      <c r="AQ9" s="6">
        <f>SUM('1.16 Wine consumption (value)'!AQ9,'1.24 Beer consumption (value)'!AQ9,'1.32 Spirits consump (value)'!AQ9)</f>
        <v>6214</v>
      </c>
      <c r="AR9" s="6">
        <f>SUM('1.16 Wine consumption (value)'!AR9,'1.24 Beer consumption (value)'!AR9,'1.32 Spirits consump (value)'!AR9)</f>
        <v>851.6</v>
      </c>
      <c r="AS9" s="6">
        <f>SUM('1.16 Wine consumption (value)'!AS9,'1.24 Beer consumption (value)'!AS9,'1.32 Spirits consump (value)'!AS9)</f>
        <v>37610.6</v>
      </c>
      <c r="AT9" s="6">
        <f>SUM('1.16 Wine consumption (value)'!AT9,'1.24 Beer consumption (value)'!AT9,'1.32 Spirits consump (value)'!AT9)</f>
        <v>3652.8999999999996</v>
      </c>
      <c r="AU9" s="6">
        <f>SUM('1.16 Wine consumption (value)'!AU9,'1.24 Beer consumption (value)'!AU9,'1.32 Spirits consump (value)'!AU9)</f>
        <v>7660.4</v>
      </c>
      <c r="AV9" s="6">
        <f>SUM('1.16 Wine consumption (value)'!AV9,'1.24 Beer consumption (value)'!AV9,'1.32 Spirits consump (value)'!AV9)</f>
        <v>815</v>
      </c>
      <c r="AW9" s="6">
        <f>SUM('1.16 Wine consumption (value)'!AW9,'1.24 Beer consumption (value)'!AW9,'1.32 Spirits consump (value)'!AW9)</f>
        <v>1729.9999999999998</v>
      </c>
      <c r="AX9" s="6">
        <f>SUM('1.16 Wine consumption (value)'!AX9,'1.24 Beer consumption (value)'!AX9,'1.32 Spirits consump (value)'!AX9)</f>
        <v>1273.2</v>
      </c>
      <c r="AY9" s="6">
        <f>SUM('1.16 Wine consumption (value)'!AY9,'1.24 Beer consumption (value)'!AY9,'1.32 Spirits consump (value)'!AY9)</f>
        <v>675.9</v>
      </c>
      <c r="AZ9" s="6">
        <f>SUM('1.16 Wine consumption (value)'!AZ9,'1.24 Beer consumption (value)'!AZ9,'1.32 Spirits consump (value)'!AZ9)</f>
        <v>25844.600000000002</v>
      </c>
      <c r="BA9" s="6">
        <f>SUM('1.16 Wine consumption (value)'!BA9,'1.24 Beer consumption (value)'!BA9,'1.32 Spirits consump (value)'!BA9)</f>
        <v>2431.1</v>
      </c>
      <c r="BB9" s="6">
        <f>SUM('1.16 Wine consumption (value)'!BB9,'1.24 Beer consumption (value)'!BB9,'1.32 Spirits consump (value)'!BB9)</f>
        <v>652</v>
      </c>
      <c r="BC9" s="6">
        <f>SUM('1.16 Wine consumption (value)'!BC9,'1.24 Beer consumption (value)'!BC9,'1.32 Spirits consump (value)'!BC9)</f>
        <v>8025.5</v>
      </c>
      <c r="BD9" s="6">
        <f>SUM('1.16 Wine consumption (value)'!BD9,'1.24 Beer consumption (value)'!BD9,'1.32 Spirits consump (value)'!BD9)</f>
        <v>39704</v>
      </c>
      <c r="BE9" s="6">
        <f>SUM('1.16 Wine consumption (value)'!BE9,'1.24 Beer consumption (value)'!BE9,'1.32 Spirits consump (value)'!BE9)</f>
        <v>1033</v>
      </c>
      <c r="BF9" s="6">
        <f>SUM('1.16 Wine consumption (value)'!BF9,'1.24 Beer consumption (value)'!BF9,'1.32 Spirits consump (value)'!BF9)</f>
        <v>1237.5</v>
      </c>
      <c r="BG9" s="6">
        <f>SUM('1.16 Wine consumption (value)'!BG9,'1.24 Beer consumption (value)'!BG9,'1.32 Spirits consump (value)'!BG9)</f>
        <v>796.1</v>
      </c>
      <c r="BH9" s="6">
        <f>SUM('1.16 Wine consumption (value)'!BH9,'1.24 Beer consumption (value)'!BH9,'1.32 Spirits consump (value)'!BH9)</f>
        <v>137.1</v>
      </c>
      <c r="BI9" s="6">
        <f>SUM('1.16 Wine consumption (value)'!BI9,'1.24 Beer consumption (value)'!BI9,'1.32 Spirits consump (value)'!BI9)</f>
        <v>1658.9</v>
      </c>
      <c r="BJ9" s="6">
        <f>SUM('1.16 Wine consumption (value)'!BJ9,'1.24 Beer consumption (value)'!BJ9,'1.32 Spirits consump (value)'!BJ9)</f>
        <v>2521.8000000000002</v>
      </c>
      <c r="BK9" s="6">
        <f>SUM('1.16 Wine consumption (value)'!BK9,'1.24 Beer consumption (value)'!BK9,'1.32 Spirits consump (value)'!BK9)</f>
        <v>1509.6999999999998</v>
      </c>
      <c r="BL9" s="6">
        <f>SUM('1.16 Wine consumption (value)'!BL9,'1.24 Beer consumption (value)'!BL9,'1.32 Spirits consump (value)'!BL9)</f>
        <v>2302.3000000000002</v>
      </c>
      <c r="BM9" s="6">
        <f>SUM('1.16 Wine consumption (value)'!BM9,'1.24 Beer consumption (value)'!BM9,'1.32 Spirits consump (value)'!BM9)</f>
        <v>166.7</v>
      </c>
      <c r="BN9" s="6">
        <f>SUM('1.16 Wine consumption (value)'!BN9,'1.24 Beer consumption (value)'!BN9,'1.32 Spirits consump (value)'!BN9)</f>
        <v>11514.3</v>
      </c>
      <c r="BO9" s="6">
        <f>SUM('1.16 Wine consumption (value)'!BO9,'1.24 Beer consumption (value)'!BO9,'1.32 Spirits consump (value)'!BO9)</f>
        <v>944.09999999999991</v>
      </c>
      <c r="BP9" s="6">
        <f>SUM('1.16 Wine consumption (value)'!BP9,'1.24 Beer consumption (value)'!BP9,'1.32 Spirits consump (value)'!BP9)</f>
        <v>3847.3</v>
      </c>
      <c r="BQ9" s="6">
        <f>SUM('1.16 Wine consumption (value)'!BQ9,'1.24 Beer consumption (value)'!BQ9,'1.32 Spirits consump (value)'!BQ9)</f>
        <v>200008.1</v>
      </c>
      <c r="BR9" s="6">
        <f>SUM('1.16 Wine consumption (value)'!BR9,'1.24 Beer consumption (value)'!BR9,'1.32 Spirits consump (value)'!BR9)</f>
        <v>28413.3</v>
      </c>
      <c r="BS9" s="6">
        <f>SUM('1.16 Wine consumption (value)'!BS9,'1.24 Beer consumption (value)'!BS9,'1.32 Spirits consump (value)'!BS9)</f>
        <v>171595</v>
      </c>
      <c r="BT9" s="6">
        <f>SUM('1.16 Wine consumption (value)'!BT9,'1.24 Beer consumption (value)'!BT9,'1.32 Spirits consump (value)'!BT9)</f>
        <v>427612.6</v>
      </c>
      <c r="BU9" s="6">
        <f>SUM('1.16 Wine consumption (value)'!BU9,'1.24 Beer consumption (value)'!BU9,'1.32 Spirits consump (value)'!BU9)</f>
        <v>10088</v>
      </c>
      <c r="BV9" s="6">
        <f>SUM('1.16 Wine consumption (value)'!BV9,'1.24 Beer consumption (value)'!BV9,'1.32 Spirits consump (value)'!BV9)</f>
        <v>10766.199999999999</v>
      </c>
      <c r="BW9" s="6">
        <f>SUM('1.16 Wine consumption (value)'!BW9,'1.24 Beer consumption (value)'!BW9,'1.32 Spirits consump (value)'!BW9)</f>
        <v>7955.6</v>
      </c>
      <c r="BX9" s="6">
        <f>SUM('1.16 Wine consumption (value)'!BX9,'1.24 Beer consumption (value)'!BX9,'1.32 Spirits consump (value)'!BX9)</f>
        <v>5637</v>
      </c>
      <c r="BY9" s="6">
        <f>SUM('1.16 Wine consumption (value)'!BY9,'1.24 Beer consumption (value)'!BY9,'1.32 Spirits consump (value)'!BY9)</f>
        <v>62372.799999999996</v>
      </c>
      <c r="BZ9" s="6">
        <f>SUM('1.16 Wine consumption (value)'!BZ9,'1.24 Beer consumption (value)'!BZ9,'1.32 Spirits consump (value)'!BZ9)</f>
        <v>74722.899999999994</v>
      </c>
      <c r="CA9" s="6">
        <f>SUM('1.16 Wine consumption (value)'!CA9,'1.24 Beer consumption (value)'!CA9,'1.32 Spirits consump (value)'!CA9)</f>
        <v>14501.6</v>
      </c>
      <c r="CB9" s="6">
        <f>SUM('1.16 Wine consumption (value)'!CB9,'1.24 Beer consumption (value)'!CB9,'1.32 Spirits consump (value)'!CB9)</f>
        <v>8862.1999999999989</v>
      </c>
      <c r="CC9" s="6">
        <f>SUM('1.16 Wine consumption (value)'!CC9,'1.24 Beer consumption (value)'!CC9,'1.32 Spirits consump (value)'!CC9)</f>
        <v>43618.400000000001</v>
      </c>
      <c r="CD9" s="6">
        <f>SUM('1.16 Wine consumption (value)'!CD9,'1.24 Beer consumption (value)'!CD9,'1.32 Spirits consump (value)'!CD9)</f>
        <v>11274.2</v>
      </c>
      <c r="CE9" s="6">
        <f>SUM('1.16 Wine consumption (value)'!CE9,'1.24 Beer consumption (value)'!CE9,'1.32 Spirits consump (value)'!CE9)</f>
        <v>6430.5</v>
      </c>
      <c r="CF9" s="6">
        <f>SUM('1.16 Wine consumption (value)'!CF9,'1.24 Beer consumption (value)'!CF9,'1.32 Spirits consump (value)'!CF9)</f>
        <v>7931.0999999999995</v>
      </c>
      <c r="CG9" s="6">
        <f>SUM('1.16 Wine consumption (value)'!CG9,'1.24 Beer consumption (value)'!CG9,'1.32 Spirits consump (value)'!CG9)</f>
        <v>45694.8</v>
      </c>
      <c r="CH9" s="6">
        <f>SUM('1.16 Wine consumption (value)'!CH9,'1.24 Beer consumption (value)'!CH9,'1.32 Spirits consump (value)'!CH9)</f>
        <v>8265.9000000000015</v>
      </c>
      <c r="CI9" s="6">
        <f>SUM('1.16 Wine consumption (value)'!CI9,'1.24 Beer consumption (value)'!CI9,'1.32 Spirits consump (value)'!CI9)</f>
        <v>9011.5</v>
      </c>
      <c r="CJ9" s="6">
        <f>SUM('1.16 Wine consumption (value)'!CJ9,'1.24 Beer consumption (value)'!CJ9,'1.32 Spirits consump (value)'!CJ9)</f>
        <v>8396.9000000000015</v>
      </c>
      <c r="CK9" s="6">
        <f>SUM('1.16 Wine consumption (value)'!CK9,'1.24 Beer consumption (value)'!CK9,'1.32 Spirits consump (value)'!CK9)</f>
        <v>90723.799999999988</v>
      </c>
      <c r="CL9" s="6">
        <f>SUM('1.16 Wine consumption (value)'!CL9,'1.24 Beer consumption (value)'!CL9,'1.32 Spirits consump (value)'!CL9)</f>
        <v>1359.2000000000203</v>
      </c>
      <c r="CM9" s="6">
        <f>SUM('1.16 Wine consumption (value)'!CM9,'1.24 Beer consumption (value)'!CM9,'1.32 Spirits consump (value)'!CM9)</f>
        <v>889.69999999999823</v>
      </c>
      <c r="CN9" s="6">
        <f>SUM('1.16 Wine consumption (value)'!CN9,'1.24 Beer consumption (value)'!CN9,'1.32 Spirits consump (value)'!CN9)</f>
        <v>6745.9999999999909</v>
      </c>
      <c r="CO9" s="6">
        <f>SUM('1.16 Wine consumption (value)'!CO9,'1.24 Beer consumption (value)'!CO9,'1.32 Spirits consump (value)'!CO9)</f>
        <v>12339.000000000004</v>
      </c>
      <c r="CP9" s="6">
        <f>SUM('1.16 Wine consumption (value)'!CP9,'1.24 Beer consumption (value)'!CP9,'1.32 Spirits consump (value)'!CP9)</f>
        <v>3287.7000000000162</v>
      </c>
    </row>
    <row r="10" spans="1:94" x14ac:dyDescent="0.25">
      <c r="A10" s="1" t="s">
        <v>31</v>
      </c>
      <c r="B10" s="6">
        <f>SUM('1.16 Wine consumption (value)'!B10,'1.24 Beer consumption (value)'!B10,'1.32 Spirits consump (value)'!B10)</f>
        <v>1289630</v>
      </c>
      <c r="C10" s="6">
        <f>SUM('1.16 Wine consumption (value)'!C10,'1.24 Beer consumption (value)'!C10,'1.32 Spirits consump (value)'!C10)</f>
        <v>324063.80000000005</v>
      </c>
      <c r="D10" s="6">
        <f>SUM('1.16 Wine consumption (value)'!D10,'1.24 Beer consumption (value)'!D10,'1.32 Spirits consump (value)'!D10)</f>
        <v>590.70000000000005</v>
      </c>
      <c r="E10" s="6">
        <f>SUM('1.16 Wine consumption (value)'!E10,'1.24 Beer consumption (value)'!E10,'1.32 Spirits consump (value)'!E10)</f>
        <v>144700.29999999999</v>
      </c>
      <c r="F10" s="6">
        <f>SUM('1.16 Wine consumption (value)'!F10,'1.24 Beer consumption (value)'!F10,'1.32 Spirits consump (value)'!F10)</f>
        <v>1698.7</v>
      </c>
      <c r="G10" s="6">
        <f>SUM('1.16 Wine consumption (value)'!G10,'1.24 Beer consumption (value)'!G10,'1.32 Spirits consump (value)'!G10)</f>
        <v>26823.200000000001</v>
      </c>
      <c r="H10" s="6">
        <f>SUM('1.16 Wine consumption (value)'!H10,'1.24 Beer consumption (value)'!H10,'1.32 Spirits consump (value)'!H10)</f>
        <v>802</v>
      </c>
      <c r="I10" s="6">
        <f>SUM('1.16 Wine consumption (value)'!I10,'1.24 Beer consumption (value)'!I10,'1.32 Spirits consump (value)'!I10)</f>
        <v>90974.6</v>
      </c>
      <c r="J10" s="6">
        <f>SUM('1.16 Wine consumption (value)'!J10,'1.24 Beer consumption (value)'!J10,'1.32 Spirits consump (value)'!J10)</f>
        <v>2515.1999999999998</v>
      </c>
      <c r="K10" s="6">
        <f>SUM('1.16 Wine consumption (value)'!K10,'1.24 Beer consumption (value)'!K10,'1.32 Spirits consump (value)'!K10)</f>
        <v>2317.5</v>
      </c>
      <c r="L10" s="6">
        <f>SUM('1.16 Wine consumption (value)'!L10,'1.24 Beer consumption (value)'!L10,'1.32 Spirits consump (value)'!L10)</f>
        <v>161.80000000000001</v>
      </c>
      <c r="M10" s="6">
        <f>SUM('1.16 Wine consumption (value)'!M10,'1.24 Beer consumption (value)'!M10,'1.32 Spirits consump (value)'!M10)</f>
        <v>4193.8</v>
      </c>
      <c r="N10" s="6">
        <f>SUM('1.16 Wine consumption (value)'!N10,'1.24 Beer consumption (value)'!N10,'1.32 Spirits consump (value)'!N10)</f>
        <v>1832.7</v>
      </c>
      <c r="O10" s="6">
        <f>SUM('1.16 Wine consumption (value)'!O10,'1.24 Beer consumption (value)'!O10,'1.32 Spirits consump (value)'!O10)</f>
        <v>22920.3</v>
      </c>
      <c r="P10" s="6">
        <f>SUM('1.16 Wine consumption (value)'!P10,'1.24 Beer consumption (value)'!P10,'1.32 Spirits consump (value)'!P10)</f>
        <v>5418.5</v>
      </c>
      <c r="Q10" s="6">
        <f>SUM('1.16 Wine consumption (value)'!Q10,'1.24 Beer consumption (value)'!Q10,'1.32 Spirits consump (value)'!Q10)</f>
        <v>9424.7999999999993</v>
      </c>
      <c r="R10" s="6">
        <f>SUM('1.16 Wine consumption (value)'!R10,'1.24 Beer consumption (value)'!R10,'1.32 Spirits consump (value)'!R10)</f>
        <v>2114.4</v>
      </c>
      <c r="S10" s="6">
        <f>SUM('1.16 Wine consumption (value)'!S10,'1.24 Beer consumption (value)'!S10,'1.32 Spirits consump (value)'!S10)</f>
        <v>4092</v>
      </c>
      <c r="T10" s="6">
        <f>SUM('1.16 Wine consumption (value)'!T10,'1.24 Beer consumption (value)'!T10,'1.32 Spirits consump (value)'!T10)</f>
        <v>25518</v>
      </c>
      <c r="U10" s="6">
        <f>SUM('1.16 Wine consumption (value)'!U10,'1.24 Beer consumption (value)'!U10,'1.32 Spirits consump (value)'!U10)</f>
        <v>21684.399999999998</v>
      </c>
      <c r="V10" s="6">
        <f>SUM('1.16 Wine consumption (value)'!V10,'1.24 Beer consumption (value)'!V10,'1.32 Spirits consump (value)'!V10)</f>
        <v>3833.5</v>
      </c>
      <c r="W10" s="6">
        <f>SUM('1.16 Wine consumption (value)'!W10,'1.24 Beer consumption (value)'!W10,'1.32 Spirits consump (value)'!W10)</f>
        <v>129342.7</v>
      </c>
      <c r="X10" s="6">
        <f>SUM('1.16 Wine consumption (value)'!X10,'1.24 Beer consumption (value)'!X10,'1.32 Spirits consump (value)'!X10)</f>
        <v>2288</v>
      </c>
      <c r="Y10" s="6">
        <f>SUM('1.16 Wine consumption (value)'!Y10,'1.24 Beer consumption (value)'!Y10,'1.32 Spirits consump (value)'!Y10)</f>
        <v>1125.5</v>
      </c>
      <c r="Z10" s="6">
        <f>SUM('1.16 Wine consumption (value)'!Z10,'1.24 Beer consumption (value)'!Z10,'1.32 Spirits consump (value)'!Z10)</f>
        <v>1877.9</v>
      </c>
      <c r="AA10" s="6">
        <f>SUM('1.16 Wine consumption (value)'!AA10,'1.24 Beer consumption (value)'!AA10,'1.32 Spirits consump (value)'!AA10)</f>
        <v>4052.8</v>
      </c>
      <c r="AB10" s="6">
        <f>SUM('1.16 Wine consumption (value)'!AB10,'1.24 Beer consumption (value)'!AB10,'1.32 Spirits consump (value)'!AB10)</f>
        <v>6888.4</v>
      </c>
      <c r="AC10" s="6">
        <f>SUM('1.16 Wine consumption (value)'!AC10,'1.24 Beer consumption (value)'!AC10,'1.32 Spirits consump (value)'!AC10)</f>
        <v>1186</v>
      </c>
      <c r="AD10" s="6">
        <f>SUM('1.16 Wine consumption (value)'!AD10,'1.24 Beer consumption (value)'!AD10,'1.32 Spirits consump (value)'!AD10)</f>
        <v>768.3</v>
      </c>
      <c r="AE10" s="6">
        <f>SUM('1.16 Wine consumption (value)'!AE10,'1.24 Beer consumption (value)'!AE10,'1.32 Spirits consump (value)'!AE10)</f>
        <v>5284.1</v>
      </c>
      <c r="AF10" s="6">
        <f>SUM('1.16 Wine consumption (value)'!AF10,'1.24 Beer consumption (value)'!AF10,'1.32 Spirits consump (value)'!AF10)</f>
        <v>2528.8000000000002</v>
      </c>
      <c r="AG10" s="6">
        <f>SUM('1.16 Wine consumption (value)'!AG10,'1.24 Beer consumption (value)'!AG10,'1.32 Spirits consump (value)'!AG10)</f>
        <v>2011.9</v>
      </c>
      <c r="AH10" s="6">
        <f>SUM('1.16 Wine consumption (value)'!AH10,'1.24 Beer consumption (value)'!AH10,'1.32 Spirits consump (value)'!AH10)</f>
        <v>684.90000000000009</v>
      </c>
      <c r="AI10" s="6">
        <f>SUM('1.16 Wine consumption (value)'!AI10,'1.24 Beer consumption (value)'!AI10,'1.32 Spirits consump (value)'!AI10)</f>
        <v>20280.2</v>
      </c>
      <c r="AJ10" s="6">
        <f>SUM('1.16 Wine consumption (value)'!AJ10,'1.24 Beer consumption (value)'!AJ10,'1.32 Spirits consump (value)'!AJ10)</f>
        <v>6337.7</v>
      </c>
      <c r="AK10" s="6">
        <f>SUM('1.16 Wine consumption (value)'!AK10,'1.24 Beer consumption (value)'!AK10,'1.32 Spirits consump (value)'!AK10)</f>
        <v>55321.8</v>
      </c>
      <c r="AL10" s="6">
        <f>SUM('1.16 Wine consumption (value)'!AL10,'1.24 Beer consumption (value)'!AL10,'1.32 Spirits consump (value)'!AL10)</f>
        <v>2898.3</v>
      </c>
      <c r="AM10" s="6">
        <f>SUM('1.16 Wine consumption (value)'!AM10,'1.24 Beer consumption (value)'!AM10,'1.32 Spirits consump (value)'!AM10)</f>
        <v>2572.3000000000002</v>
      </c>
      <c r="AN10" s="6">
        <f>SUM('1.16 Wine consumption (value)'!AN10,'1.24 Beer consumption (value)'!AN10,'1.32 Spirits consump (value)'!AN10)</f>
        <v>2399.5</v>
      </c>
      <c r="AO10" s="6">
        <f>SUM('1.16 Wine consumption (value)'!AO10,'1.24 Beer consumption (value)'!AO10,'1.32 Spirits consump (value)'!AO10)</f>
        <v>9893.7999999999993</v>
      </c>
      <c r="AP10" s="6">
        <f>SUM('1.16 Wine consumption (value)'!AP10,'1.24 Beer consumption (value)'!AP10,'1.32 Spirits consump (value)'!AP10)</f>
        <v>117578.90000000001</v>
      </c>
      <c r="AQ10" s="6">
        <f>SUM('1.16 Wine consumption (value)'!AQ10,'1.24 Beer consumption (value)'!AQ10,'1.32 Spirits consump (value)'!AQ10)</f>
        <v>7704.6</v>
      </c>
      <c r="AR10" s="6">
        <f>SUM('1.16 Wine consumption (value)'!AR10,'1.24 Beer consumption (value)'!AR10,'1.32 Spirits consump (value)'!AR10)</f>
        <v>1081.7</v>
      </c>
      <c r="AS10" s="6">
        <f>SUM('1.16 Wine consumption (value)'!AS10,'1.24 Beer consumption (value)'!AS10,'1.32 Spirits consump (value)'!AS10)</f>
        <v>42626.9</v>
      </c>
      <c r="AT10" s="6">
        <f>SUM('1.16 Wine consumption (value)'!AT10,'1.24 Beer consumption (value)'!AT10,'1.32 Spirits consump (value)'!AT10)</f>
        <v>3986.2</v>
      </c>
      <c r="AU10" s="6">
        <f>SUM('1.16 Wine consumption (value)'!AU10,'1.24 Beer consumption (value)'!AU10,'1.32 Spirits consump (value)'!AU10)</f>
        <v>8148.6</v>
      </c>
      <c r="AV10" s="6">
        <f>SUM('1.16 Wine consumption (value)'!AV10,'1.24 Beer consumption (value)'!AV10,'1.32 Spirits consump (value)'!AV10)</f>
        <v>899.8</v>
      </c>
      <c r="AW10" s="6">
        <f>SUM('1.16 Wine consumption (value)'!AW10,'1.24 Beer consumption (value)'!AW10,'1.32 Spirits consump (value)'!AW10)</f>
        <v>1883.8999999999999</v>
      </c>
      <c r="AX10" s="6">
        <f>SUM('1.16 Wine consumption (value)'!AX10,'1.24 Beer consumption (value)'!AX10,'1.32 Spirits consump (value)'!AX10)</f>
        <v>1379.5</v>
      </c>
      <c r="AY10" s="6">
        <f>SUM('1.16 Wine consumption (value)'!AY10,'1.24 Beer consumption (value)'!AY10,'1.32 Spirits consump (value)'!AY10)</f>
        <v>720.1</v>
      </c>
      <c r="AZ10" s="6">
        <f>SUM('1.16 Wine consumption (value)'!AZ10,'1.24 Beer consumption (value)'!AZ10,'1.32 Spirits consump (value)'!AZ10)</f>
        <v>28015.5</v>
      </c>
      <c r="BA10" s="6">
        <f>SUM('1.16 Wine consumption (value)'!BA10,'1.24 Beer consumption (value)'!BA10,'1.32 Spirits consump (value)'!BA10)</f>
        <v>2923.5</v>
      </c>
      <c r="BB10" s="6">
        <f>SUM('1.16 Wine consumption (value)'!BB10,'1.24 Beer consumption (value)'!BB10,'1.32 Spirits consump (value)'!BB10)</f>
        <v>823.6</v>
      </c>
      <c r="BC10" s="6">
        <f>SUM('1.16 Wine consumption (value)'!BC10,'1.24 Beer consumption (value)'!BC10,'1.32 Spirits consump (value)'!BC10)</f>
        <v>10833.5</v>
      </c>
      <c r="BD10" s="6">
        <f>SUM('1.16 Wine consumption (value)'!BD10,'1.24 Beer consumption (value)'!BD10,'1.32 Spirits consump (value)'!BD10)</f>
        <v>42862.6</v>
      </c>
      <c r="BE10" s="6">
        <f>SUM('1.16 Wine consumption (value)'!BE10,'1.24 Beer consumption (value)'!BE10,'1.32 Spirits consump (value)'!BE10)</f>
        <v>1257.6000000000001</v>
      </c>
      <c r="BF10" s="6">
        <f>SUM('1.16 Wine consumption (value)'!BF10,'1.24 Beer consumption (value)'!BF10,'1.32 Spirits consump (value)'!BF10)</f>
        <v>1491.4</v>
      </c>
      <c r="BG10" s="6">
        <f>SUM('1.16 Wine consumption (value)'!BG10,'1.24 Beer consumption (value)'!BG10,'1.32 Spirits consump (value)'!BG10)</f>
        <v>992.8</v>
      </c>
      <c r="BH10" s="6">
        <f>SUM('1.16 Wine consumption (value)'!BH10,'1.24 Beer consumption (value)'!BH10,'1.32 Spirits consump (value)'!BH10)</f>
        <v>238.2</v>
      </c>
      <c r="BI10" s="6">
        <f>SUM('1.16 Wine consumption (value)'!BI10,'1.24 Beer consumption (value)'!BI10,'1.32 Spirits consump (value)'!BI10)</f>
        <v>1977.3</v>
      </c>
      <c r="BJ10" s="6">
        <f>SUM('1.16 Wine consumption (value)'!BJ10,'1.24 Beer consumption (value)'!BJ10,'1.32 Spirits consump (value)'!BJ10)</f>
        <v>2727</v>
      </c>
      <c r="BK10" s="6">
        <f>SUM('1.16 Wine consumption (value)'!BK10,'1.24 Beer consumption (value)'!BK10,'1.32 Spirits consump (value)'!BK10)</f>
        <v>1683.9</v>
      </c>
      <c r="BL10" s="6">
        <f>SUM('1.16 Wine consumption (value)'!BL10,'1.24 Beer consumption (value)'!BL10,'1.32 Spirits consump (value)'!BL10)</f>
        <v>3147</v>
      </c>
      <c r="BM10" s="6">
        <f>SUM('1.16 Wine consumption (value)'!BM10,'1.24 Beer consumption (value)'!BM10,'1.32 Spirits consump (value)'!BM10)</f>
        <v>186</v>
      </c>
      <c r="BN10" s="6">
        <f>SUM('1.16 Wine consumption (value)'!BN10,'1.24 Beer consumption (value)'!BN10,'1.32 Spirits consump (value)'!BN10)</f>
        <v>11041.7</v>
      </c>
      <c r="BO10" s="6">
        <f>SUM('1.16 Wine consumption (value)'!BO10,'1.24 Beer consumption (value)'!BO10,'1.32 Spirits consump (value)'!BO10)</f>
        <v>1229.3</v>
      </c>
      <c r="BP10" s="6">
        <f>SUM('1.16 Wine consumption (value)'!BP10,'1.24 Beer consumption (value)'!BP10,'1.32 Spirits consump (value)'!BP10)</f>
        <v>4635.5</v>
      </c>
      <c r="BQ10" s="6">
        <f>SUM('1.16 Wine consumption (value)'!BQ10,'1.24 Beer consumption (value)'!BQ10,'1.32 Spirits consump (value)'!BQ10)</f>
        <v>208878.5</v>
      </c>
      <c r="BR10" s="6">
        <f>SUM('1.16 Wine consumption (value)'!BR10,'1.24 Beer consumption (value)'!BR10,'1.32 Spirits consump (value)'!BR10)</f>
        <v>29846.1</v>
      </c>
      <c r="BS10" s="6">
        <f>SUM('1.16 Wine consumption (value)'!BS10,'1.24 Beer consumption (value)'!BS10,'1.32 Spirits consump (value)'!BS10)</f>
        <v>179032.40000000002</v>
      </c>
      <c r="BT10" s="6">
        <f>SUM('1.16 Wine consumption (value)'!BT10,'1.24 Beer consumption (value)'!BT10,'1.32 Spirits consump (value)'!BT10)</f>
        <v>441385.5</v>
      </c>
      <c r="BU10" s="6">
        <f>SUM('1.16 Wine consumption (value)'!BU10,'1.24 Beer consumption (value)'!BU10,'1.32 Spirits consump (value)'!BU10)</f>
        <v>11109.5</v>
      </c>
      <c r="BV10" s="6">
        <f>SUM('1.16 Wine consumption (value)'!BV10,'1.24 Beer consumption (value)'!BV10,'1.32 Spirits consump (value)'!BV10)</f>
        <v>11704.1</v>
      </c>
      <c r="BW10" s="6">
        <f>SUM('1.16 Wine consumption (value)'!BW10,'1.24 Beer consumption (value)'!BW10,'1.32 Spirits consump (value)'!BW10)</f>
        <v>8621.7000000000007</v>
      </c>
      <c r="BX10" s="6">
        <f>SUM('1.16 Wine consumption (value)'!BX10,'1.24 Beer consumption (value)'!BX10,'1.32 Spirits consump (value)'!BX10)</f>
        <v>6201.2</v>
      </c>
      <c r="BY10" s="6">
        <f>SUM('1.16 Wine consumption (value)'!BY10,'1.24 Beer consumption (value)'!BY10,'1.32 Spirits consump (value)'!BY10)</f>
        <v>66911.5</v>
      </c>
      <c r="BZ10" s="6">
        <f>SUM('1.16 Wine consumption (value)'!BZ10,'1.24 Beer consumption (value)'!BZ10,'1.32 Spirits consump (value)'!BZ10)</f>
        <v>80338.5</v>
      </c>
      <c r="CA10" s="6">
        <f>SUM('1.16 Wine consumption (value)'!CA10,'1.24 Beer consumption (value)'!CA10,'1.32 Spirits consump (value)'!CA10)</f>
        <v>17190.399999999998</v>
      </c>
      <c r="CB10" s="6">
        <f>SUM('1.16 Wine consumption (value)'!CB10,'1.24 Beer consumption (value)'!CB10,'1.32 Spirits consump (value)'!CB10)</f>
        <v>9222.2999999999993</v>
      </c>
      <c r="CC10" s="6">
        <f>SUM('1.16 Wine consumption (value)'!CC10,'1.24 Beer consumption (value)'!CC10,'1.32 Spirits consump (value)'!CC10)</f>
        <v>45748.5</v>
      </c>
      <c r="CD10" s="6">
        <f>SUM('1.16 Wine consumption (value)'!CD10,'1.24 Beer consumption (value)'!CD10,'1.32 Spirits consump (value)'!CD10)</f>
        <v>12326</v>
      </c>
      <c r="CE10" s="6">
        <f>SUM('1.16 Wine consumption (value)'!CE10,'1.24 Beer consumption (value)'!CE10,'1.32 Spirits consump (value)'!CE10)</f>
        <v>7001.6</v>
      </c>
      <c r="CF10" s="6">
        <f>SUM('1.16 Wine consumption (value)'!CF10,'1.24 Beer consumption (value)'!CF10,'1.32 Spirits consump (value)'!CF10)</f>
        <v>8514.3000000000011</v>
      </c>
      <c r="CG10" s="6">
        <f>SUM('1.16 Wine consumption (value)'!CG10,'1.24 Beer consumption (value)'!CG10,'1.32 Spirits consump (value)'!CG10)</f>
        <v>47871.3</v>
      </c>
      <c r="CH10" s="6">
        <f>SUM('1.16 Wine consumption (value)'!CH10,'1.24 Beer consumption (value)'!CH10,'1.32 Spirits consump (value)'!CH10)</f>
        <v>8534.5</v>
      </c>
      <c r="CI10" s="6">
        <f>SUM('1.16 Wine consumption (value)'!CI10,'1.24 Beer consumption (value)'!CI10,'1.32 Spirits consump (value)'!CI10)</f>
        <v>10159.700000000001</v>
      </c>
      <c r="CJ10" s="6">
        <f>SUM('1.16 Wine consumption (value)'!CJ10,'1.24 Beer consumption (value)'!CJ10,'1.32 Spirits consump (value)'!CJ10)</f>
        <v>8697.6</v>
      </c>
      <c r="CK10" s="6">
        <f>SUM('1.16 Wine consumption (value)'!CK10,'1.24 Beer consumption (value)'!CK10,'1.32 Spirits consump (value)'!CK10)</f>
        <v>79804.100000000006</v>
      </c>
      <c r="CL10" s="6">
        <f>SUM('1.16 Wine consumption (value)'!CL10,'1.24 Beer consumption (value)'!CL10,'1.32 Spirits consump (value)'!CL10)</f>
        <v>1428.6999999999948</v>
      </c>
      <c r="CM10" s="6">
        <f>SUM('1.16 Wine consumption (value)'!CM10,'1.24 Beer consumption (value)'!CM10,'1.32 Spirits consump (value)'!CM10)</f>
        <v>942.50000000000318</v>
      </c>
      <c r="CN10" s="6">
        <f>SUM('1.16 Wine consumption (value)'!CN10,'1.24 Beer consumption (value)'!CN10,'1.32 Spirits consump (value)'!CN10)</f>
        <v>6551.5000000000064</v>
      </c>
      <c r="CO10" s="6">
        <f>SUM('1.16 Wine consumption (value)'!CO10,'1.24 Beer consumption (value)'!CO10,'1.32 Spirits consump (value)'!CO10)</f>
        <v>12679.1</v>
      </c>
      <c r="CP10" s="6">
        <f>SUM('1.16 Wine consumption (value)'!CP10,'1.24 Beer consumption (value)'!CP10,'1.32 Spirits consump (value)'!CP10)</f>
        <v>3645.1000000000167</v>
      </c>
    </row>
    <row r="11" spans="1:94" x14ac:dyDescent="0.25">
      <c r="A11" s="1" t="s">
        <v>32</v>
      </c>
      <c r="B11" s="6">
        <f>SUM('1.16 Wine consumption (value)'!B11,'1.24 Beer consumption (value)'!B11,'1.32 Spirits consump (value)'!B11)</f>
        <v>1251115.3999999999</v>
      </c>
      <c r="C11" s="6">
        <f>SUM('1.16 Wine consumption (value)'!C11,'1.24 Beer consumption (value)'!C11,'1.32 Spirits consump (value)'!C11)</f>
        <v>345096.1</v>
      </c>
      <c r="D11" s="6">
        <f>SUM('1.16 Wine consumption (value)'!D11,'1.24 Beer consumption (value)'!D11,'1.32 Spirits consump (value)'!D11)</f>
        <v>585.79999999999995</v>
      </c>
      <c r="E11" s="6">
        <f>SUM('1.16 Wine consumption (value)'!E11,'1.24 Beer consumption (value)'!E11,'1.32 Spirits consump (value)'!E11)</f>
        <v>161605.70000000001</v>
      </c>
      <c r="F11" s="6">
        <f>SUM('1.16 Wine consumption (value)'!F11,'1.24 Beer consumption (value)'!F11,'1.32 Spirits consump (value)'!F11)</f>
        <v>1589.5</v>
      </c>
      <c r="G11" s="6">
        <f>SUM('1.16 Wine consumption (value)'!G11,'1.24 Beer consumption (value)'!G11,'1.32 Spirits consump (value)'!G11)</f>
        <v>27225.5</v>
      </c>
      <c r="H11" s="6">
        <f>SUM('1.16 Wine consumption (value)'!H11,'1.24 Beer consumption (value)'!H11,'1.32 Spirits consump (value)'!H11)</f>
        <v>807.1</v>
      </c>
      <c r="I11" s="6">
        <f>SUM('1.16 Wine consumption (value)'!I11,'1.24 Beer consumption (value)'!I11,'1.32 Spirits consump (value)'!I11)</f>
        <v>98431</v>
      </c>
      <c r="J11" s="6">
        <f>SUM('1.16 Wine consumption (value)'!J11,'1.24 Beer consumption (value)'!J11,'1.32 Spirits consump (value)'!J11)</f>
        <v>2008</v>
      </c>
      <c r="K11" s="6">
        <f>SUM('1.16 Wine consumption (value)'!K11,'1.24 Beer consumption (value)'!K11,'1.32 Spirits consump (value)'!K11)</f>
        <v>2318.6999999999998</v>
      </c>
      <c r="L11" s="6">
        <f>SUM('1.16 Wine consumption (value)'!L11,'1.24 Beer consumption (value)'!L11,'1.32 Spirits consump (value)'!L11)</f>
        <v>155.30000000000001</v>
      </c>
      <c r="M11" s="6">
        <f>SUM('1.16 Wine consumption (value)'!M11,'1.24 Beer consumption (value)'!M11,'1.32 Spirits consump (value)'!M11)</f>
        <v>4321.5</v>
      </c>
      <c r="N11" s="6">
        <f>SUM('1.16 Wine consumption (value)'!N11,'1.24 Beer consumption (value)'!N11,'1.32 Spirits consump (value)'!N11)</f>
        <v>1898.1999999999998</v>
      </c>
      <c r="O11" s="6">
        <f>SUM('1.16 Wine consumption (value)'!O11,'1.24 Beer consumption (value)'!O11,'1.32 Spirits consump (value)'!O11)</f>
        <v>19352</v>
      </c>
      <c r="P11" s="6">
        <f>SUM('1.16 Wine consumption (value)'!P11,'1.24 Beer consumption (value)'!P11,'1.32 Spirits consump (value)'!P11)</f>
        <v>5123</v>
      </c>
      <c r="Q11" s="6">
        <f>SUM('1.16 Wine consumption (value)'!Q11,'1.24 Beer consumption (value)'!Q11,'1.32 Spirits consump (value)'!Q11)</f>
        <v>9109.7999999999993</v>
      </c>
      <c r="R11" s="6">
        <f>SUM('1.16 Wine consumption (value)'!R11,'1.24 Beer consumption (value)'!R11,'1.32 Spirits consump (value)'!R11)</f>
        <v>2220.3000000000002</v>
      </c>
      <c r="S11" s="6">
        <f>SUM('1.16 Wine consumption (value)'!S11,'1.24 Beer consumption (value)'!S11,'1.32 Spirits consump (value)'!S11)</f>
        <v>4615</v>
      </c>
      <c r="T11" s="6">
        <f>SUM('1.16 Wine consumption (value)'!T11,'1.24 Beer consumption (value)'!T11,'1.32 Spirits consump (value)'!T11)</f>
        <v>24114.2</v>
      </c>
      <c r="U11" s="6">
        <f>SUM('1.16 Wine consumption (value)'!U11,'1.24 Beer consumption (value)'!U11,'1.32 Spirits consump (value)'!U11)</f>
        <v>20628.100000000002</v>
      </c>
      <c r="V11" s="6">
        <f>SUM('1.16 Wine consumption (value)'!V11,'1.24 Beer consumption (value)'!V11,'1.32 Spirits consump (value)'!V11)</f>
        <v>3486.1000000000004</v>
      </c>
      <c r="W11" s="6">
        <f>SUM('1.16 Wine consumption (value)'!W11,'1.24 Beer consumption (value)'!W11,'1.32 Spirits consump (value)'!W11)</f>
        <v>105539</v>
      </c>
      <c r="X11" s="6">
        <f>SUM('1.16 Wine consumption (value)'!X11,'1.24 Beer consumption (value)'!X11,'1.32 Spirits consump (value)'!X11)</f>
        <v>1958.0000000000002</v>
      </c>
      <c r="Y11" s="6">
        <f>SUM('1.16 Wine consumption (value)'!Y11,'1.24 Beer consumption (value)'!Y11,'1.32 Spirits consump (value)'!Y11)</f>
        <v>998.7</v>
      </c>
      <c r="Z11" s="6">
        <f>SUM('1.16 Wine consumption (value)'!Z11,'1.24 Beer consumption (value)'!Z11,'1.32 Spirits consump (value)'!Z11)</f>
        <v>1813.8999999999999</v>
      </c>
      <c r="AA11" s="6">
        <f>SUM('1.16 Wine consumption (value)'!AA11,'1.24 Beer consumption (value)'!AA11,'1.32 Spirits consump (value)'!AA11)</f>
        <v>3555.9</v>
      </c>
      <c r="AB11" s="6">
        <f>SUM('1.16 Wine consumption (value)'!AB11,'1.24 Beer consumption (value)'!AB11,'1.32 Spirits consump (value)'!AB11)</f>
        <v>5935.7999999999993</v>
      </c>
      <c r="AC11" s="6">
        <f>SUM('1.16 Wine consumption (value)'!AC11,'1.24 Beer consumption (value)'!AC11,'1.32 Spirits consump (value)'!AC11)</f>
        <v>995</v>
      </c>
      <c r="AD11" s="6">
        <f>SUM('1.16 Wine consumption (value)'!AD11,'1.24 Beer consumption (value)'!AD11,'1.32 Spirits consump (value)'!AD11)</f>
        <v>671.2</v>
      </c>
      <c r="AE11" s="6">
        <f>SUM('1.16 Wine consumption (value)'!AE11,'1.24 Beer consumption (value)'!AE11,'1.32 Spirits consump (value)'!AE11)</f>
        <v>4364.6000000000004</v>
      </c>
      <c r="AF11" s="6">
        <f>SUM('1.16 Wine consumption (value)'!AF11,'1.24 Beer consumption (value)'!AF11,'1.32 Spirits consump (value)'!AF11)</f>
        <v>1646.4</v>
      </c>
      <c r="AG11" s="6">
        <f>SUM('1.16 Wine consumption (value)'!AG11,'1.24 Beer consumption (value)'!AG11,'1.32 Spirits consump (value)'!AG11)</f>
        <v>1517.4</v>
      </c>
      <c r="AH11" s="6">
        <f>SUM('1.16 Wine consumption (value)'!AH11,'1.24 Beer consumption (value)'!AH11,'1.32 Spirits consump (value)'!AH11)</f>
        <v>657.7</v>
      </c>
      <c r="AI11" s="6">
        <f>SUM('1.16 Wine consumption (value)'!AI11,'1.24 Beer consumption (value)'!AI11,'1.32 Spirits consump (value)'!AI11)</f>
        <v>15587.2</v>
      </c>
      <c r="AJ11" s="6">
        <f>SUM('1.16 Wine consumption (value)'!AJ11,'1.24 Beer consumption (value)'!AJ11,'1.32 Spirits consump (value)'!AJ11)</f>
        <v>5082.5999999999995</v>
      </c>
      <c r="AK11" s="6">
        <f>SUM('1.16 Wine consumption (value)'!AK11,'1.24 Beer consumption (value)'!AK11,'1.32 Spirits consump (value)'!AK11)</f>
        <v>45239.6</v>
      </c>
      <c r="AL11" s="6">
        <f>SUM('1.16 Wine consumption (value)'!AL11,'1.24 Beer consumption (value)'!AL11,'1.32 Spirits consump (value)'!AL11)</f>
        <v>2339.1999999999998</v>
      </c>
      <c r="AM11" s="6">
        <f>SUM('1.16 Wine consumption (value)'!AM11,'1.24 Beer consumption (value)'!AM11,'1.32 Spirits consump (value)'!AM11)</f>
        <v>2491.3000000000002</v>
      </c>
      <c r="AN11" s="6">
        <f>SUM('1.16 Wine consumption (value)'!AN11,'1.24 Beer consumption (value)'!AN11,'1.32 Spirits consump (value)'!AN11)</f>
        <v>2311.8000000000002</v>
      </c>
      <c r="AO11" s="6">
        <f>SUM('1.16 Wine consumption (value)'!AO11,'1.24 Beer consumption (value)'!AO11,'1.32 Spirits consump (value)'!AO11)</f>
        <v>7387.2999999999993</v>
      </c>
      <c r="AP11" s="6">
        <f>SUM('1.16 Wine consumption (value)'!AP11,'1.24 Beer consumption (value)'!AP11,'1.32 Spirits consump (value)'!AP11)</f>
        <v>118297.9</v>
      </c>
      <c r="AQ11" s="6">
        <f>SUM('1.16 Wine consumption (value)'!AQ11,'1.24 Beer consumption (value)'!AQ11,'1.32 Spirits consump (value)'!AQ11)</f>
        <v>6775.4</v>
      </c>
      <c r="AR11" s="6">
        <f>SUM('1.16 Wine consumption (value)'!AR11,'1.24 Beer consumption (value)'!AR11,'1.32 Spirits consump (value)'!AR11)</f>
        <v>1368.4</v>
      </c>
      <c r="AS11" s="6">
        <f>SUM('1.16 Wine consumption (value)'!AS11,'1.24 Beer consumption (value)'!AS11,'1.32 Spirits consump (value)'!AS11)</f>
        <v>43577.8</v>
      </c>
      <c r="AT11" s="6">
        <f>SUM('1.16 Wine consumption (value)'!AT11,'1.24 Beer consumption (value)'!AT11,'1.32 Spirits consump (value)'!AT11)</f>
        <v>3851.8999999999996</v>
      </c>
      <c r="AU11" s="6">
        <f>SUM('1.16 Wine consumption (value)'!AU11,'1.24 Beer consumption (value)'!AU11,'1.32 Spirits consump (value)'!AU11)</f>
        <v>7694.5</v>
      </c>
      <c r="AV11" s="6">
        <f>SUM('1.16 Wine consumption (value)'!AV11,'1.24 Beer consumption (value)'!AV11,'1.32 Spirits consump (value)'!AV11)</f>
        <v>788.3</v>
      </c>
      <c r="AW11" s="6">
        <f>SUM('1.16 Wine consumption (value)'!AW11,'1.24 Beer consumption (value)'!AW11,'1.32 Spirits consump (value)'!AW11)</f>
        <v>1883.5</v>
      </c>
      <c r="AX11" s="6">
        <f>SUM('1.16 Wine consumption (value)'!AX11,'1.24 Beer consumption (value)'!AX11,'1.32 Spirits consump (value)'!AX11)</f>
        <v>1619.9</v>
      </c>
      <c r="AY11" s="6">
        <f>SUM('1.16 Wine consumption (value)'!AY11,'1.24 Beer consumption (value)'!AY11,'1.32 Spirits consump (value)'!AY11)</f>
        <v>693.2</v>
      </c>
      <c r="AZ11" s="6">
        <f>SUM('1.16 Wine consumption (value)'!AZ11,'1.24 Beer consumption (value)'!AZ11,'1.32 Spirits consump (value)'!AZ11)</f>
        <v>24128.700000000004</v>
      </c>
      <c r="BA11" s="6">
        <f>SUM('1.16 Wine consumption (value)'!BA11,'1.24 Beer consumption (value)'!BA11,'1.32 Spirits consump (value)'!BA11)</f>
        <v>3024.7</v>
      </c>
      <c r="BB11" s="6">
        <f>SUM('1.16 Wine consumption (value)'!BB11,'1.24 Beer consumption (value)'!BB11,'1.32 Spirits consump (value)'!BB11)</f>
        <v>831</v>
      </c>
      <c r="BC11" s="6">
        <f>SUM('1.16 Wine consumption (value)'!BC11,'1.24 Beer consumption (value)'!BC11,'1.32 Spirits consump (value)'!BC11)</f>
        <v>14965</v>
      </c>
      <c r="BD11" s="6">
        <f>SUM('1.16 Wine consumption (value)'!BD11,'1.24 Beer consumption (value)'!BD11,'1.32 Spirits consump (value)'!BD11)</f>
        <v>45183.5</v>
      </c>
      <c r="BE11" s="6">
        <f>SUM('1.16 Wine consumption (value)'!BE11,'1.24 Beer consumption (value)'!BE11,'1.32 Spirits consump (value)'!BE11)</f>
        <v>1705.1999999999998</v>
      </c>
      <c r="BF11" s="6">
        <f>SUM('1.16 Wine consumption (value)'!BF11,'1.24 Beer consumption (value)'!BF11,'1.32 Spirits consump (value)'!BF11)</f>
        <v>1607.4</v>
      </c>
      <c r="BG11" s="6">
        <f>SUM('1.16 Wine consumption (value)'!BG11,'1.24 Beer consumption (value)'!BG11,'1.32 Spirits consump (value)'!BG11)</f>
        <v>1124.8</v>
      </c>
      <c r="BH11" s="6">
        <f>SUM('1.16 Wine consumption (value)'!BH11,'1.24 Beer consumption (value)'!BH11,'1.32 Spirits consump (value)'!BH11)</f>
        <v>335.9</v>
      </c>
      <c r="BI11" s="6">
        <f>SUM('1.16 Wine consumption (value)'!BI11,'1.24 Beer consumption (value)'!BI11,'1.32 Spirits consump (value)'!BI11)</f>
        <v>1877.3999999999999</v>
      </c>
      <c r="BJ11" s="6">
        <f>SUM('1.16 Wine consumption (value)'!BJ11,'1.24 Beer consumption (value)'!BJ11,'1.32 Spirits consump (value)'!BJ11)</f>
        <v>2605.3000000000002</v>
      </c>
      <c r="BK11" s="6">
        <f>SUM('1.16 Wine consumption (value)'!BK11,'1.24 Beer consumption (value)'!BK11,'1.32 Spirits consump (value)'!BK11)</f>
        <v>1668.3000000000002</v>
      </c>
      <c r="BL11" s="6">
        <f>SUM('1.16 Wine consumption (value)'!BL11,'1.24 Beer consumption (value)'!BL11,'1.32 Spirits consump (value)'!BL11)</f>
        <v>2915.3</v>
      </c>
      <c r="BM11" s="6">
        <f>SUM('1.16 Wine consumption (value)'!BM11,'1.24 Beer consumption (value)'!BM11,'1.32 Spirits consump (value)'!BM11)</f>
        <v>204.5</v>
      </c>
      <c r="BN11" s="6">
        <f>SUM('1.16 Wine consumption (value)'!BN11,'1.24 Beer consumption (value)'!BN11,'1.32 Spirits consump (value)'!BN11)</f>
        <v>11587.099999999999</v>
      </c>
      <c r="BO11" s="6">
        <f>SUM('1.16 Wine consumption (value)'!BO11,'1.24 Beer consumption (value)'!BO11,'1.32 Spirits consump (value)'!BO11)</f>
        <v>1278.1000000000001</v>
      </c>
      <c r="BP11" s="6">
        <f>SUM('1.16 Wine consumption (value)'!BP11,'1.24 Beer consumption (value)'!BP11,'1.32 Spirits consump (value)'!BP11)</f>
        <v>4981</v>
      </c>
      <c r="BQ11" s="6">
        <f>SUM('1.16 Wine consumption (value)'!BQ11,'1.24 Beer consumption (value)'!BQ11,'1.32 Spirits consump (value)'!BQ11)</f>
        <v>205982.5</v>
      </c>
      <c r="BR11" s="6">
        <f>SUM('1.16 Wine consumption (value)'!BR11,'1.24 Beer consumption (value)'!BR11,'1.32 Spirits consump (value)'!BR11)</f>
        <v>28476.9</v>
      </c>
      <c r="BS11" s="6">
        <f>SUM('1.16 Wine consumption (value)'!BS11,'1.24 Beer consumption (value)'!BS11,'1.32 Spirits consump (value)'!BS11)</f>
        <v>177505.7</v>
      </c>
      <c r="BT11" s="6">
        <f>SUM('1.16 Wine consumption (value)'!BT11,'1.24 Beer consumption (value)'!BT11,'1.32 Spirits consump (value)'!BT11)</f>
        <v>406902.00000000006</v>
      </c>
      <c r="BU11" s="6">
        <f>SUM('1.16 Wine consumption (value)'!BU11,'1.24 Beer consumption (value)'!BU11,'1.32 Spirits consump (value)'!BU11)</f>
        <v>10724.199999999999</v>
      </c>
      <c r="BV11" s="6">
        <f>SUM('1.16 Wine consumption (value)'!BV11,'1.24 Beer consumption (value)'!BV11,'1.32 Spirits consump (value)'!BV11)</f>
        <v>11215.199999999999</v>
      </c>
      <c r="BW11" s="6">
        <f>SUM('1.16 Wine consumption (value)'!BW11,'1.24 Beer consumption (value)'!BW11,'1.32 Spirits consump (value)'!BW11)</f>
        <v>7736.9</v>
      </c>
      <c r="BX11" s="6">
        <f>SUM('1.16 Wine consumption (value)'!BX11,'1.24 Beer consumption (value)'!BX11,'1.32 Spirits consump (value)'!BX11)</f>
        <v>5942.4</v>
      </c>
      <c r="BY11" s="6">
        <f>SUM('1.16 Wine consumption (value)'!BY11,'1.24 Beer consumption (value)'!BY11,'1.32 Spirits consump (value)'!BY11)</f>
        <v>63778.400000000009</v>
      </c>
      <c r="BZ11" s="6">
        <f>SUM('1.16 Wine consumption (value)'!BZ11,'1.24 Beer consumption (value)'!BZ11,'1.32 Spirits consump (value)'!BZ11)</f>
        <v>76008</v>
      </c>
      <c r="CA11" s="6">
        <f>SUM('1.16 Wine consumption (value)'!CA11,'1.24 Beer consumption (value)'!CA11,'1.32 Spirits consump (value)'!CA11)</f>
        <v>15797.400000000001</v>
      </c>
      <c r="CB11" s="6">
        <f>SUM('1.16 Wine consumption (value)'!CB11,'1.24 Beer consumption (value)'!CB11,'1.32 Spirits consump (value)'!CB11)</f>
        <v>8269</v>
      </c>
      <c r="CC11" s="6">
        <f>SUM('1.16 Wine consumption (value)'!CC11,'1.24 Beer consumption (value)'!CC11,'1.32 Spirits consump (value)'!CC11)</f>
        <v>42111.6</v>
      </c>
      <c r="CD11" s="6">
        <f>SUM('1.16 Wine consumption (value)'!CD11,'1.24 Beer consumption (value)'!CD11,'1.32 Spirits consump (value)'!CD11)</f>
        <v>11584.6</v>
      </c>
      <c r="CE11" s="6">
        <f>SUM('1.16 Wine consumption (value)'!CE11,'1.24 Beer consumption (value)'!CE11,'1.32 Spirits consump (value)'!CE11)</f>
        <v>6463.3</v>
      </c>
      <c r="CF11" s="6">
        <f>SUM('1.16 Wine consumption (value)'!CF11,'1.24 Beer consumption (value)'!CF11,'1.32 Spirits consump (value)'!CF11)</f>
        <v>8221.4</v>
      </c>
      <c r="CG11" s="6">
        <f>SUM('1.16 Wine consumption (value)'!CG11,'1.24 Beer consumption (value)'!CG11,'1.32 Spirits consump (value)'!CG11)</f>
        <v>44286.2</v>
      </c>
      <c r="CH11" s="6">
        <f>SUM('1.16 Wine consumption (value)'!CH11,'1.24 Beer consumption (value)'!CH11,'1.32 Spirits consump (value)'!CH11)</f>
        <v>7507</v>
      </c>
      <c r="CI11" s="6">
        <f>SUM('1.16 Wine consumption (value)'!CI11,'1.24 Beer consumption (value)'!CI11,'1.32 Spirits consump (value)'!CI11)</f>
        <v>9756.4000000000015</v>
      </c>
      <c r="CJ11" s="6">
        <f>SUM('1.16 Wine consumption (value)'!CJ11,'1.24 Beer consumption (value)'!CJ11,'1.32 Spirits consump (value)'!CJ11)</f>
        <v>8017.4</v>
      </c>
      <c r="CK11" s="6">
        <f>SUM('1.16 Wine consumption (value)'!CK11,'1.24 Beer consumption (value)'!CK11,'1.32 Spirits consump (value)'!CK11)</f>
        <v>68042.5</v>
      </c>
      <c r="CL11" s="6">
        <f>SUM('1.16 Wine consumption (value)'!CL11,'1.24 Beer consumption (value)'!CL11,'1.32 Spirits consump (value)'!CL11)</f>
        <v>1440.1000000000324</v>
      </c>
      <c r="CM11" s="6">
        <f>SUM('1.16 Wine consumption (value)'!CM11,'1.24 Beer consumption (value)'!CM11,'1.32 Spirits consump (value)'!CM11)</f>
        <v>985.40000000000396</v>
      </c>
      <c r="CN11" s="6">
        <f>SUM('1.16 Wine consumption (value)'!CN11,'1.24 Beer consumption (value)'!CN11,'1.32 Spirits consump (value)'!CN11)</f>
        <v>7095.5999999999904</v>
      </c>
      <c r="CO11" s="6">
        <f>SUM('1.16 Wine consumption (value)'!CO11,'1.24 Beer consumption (value)'!CO11,'1.32 Spirits consump (value)'!CO11)</f>
        <v>13833.599999999995</v>
      </c>
      <c r="CP11" s="6">
        <f>SUM('1.16 Wine consumption (value)'!CP11,'1.24 Beer consumption (value)'!CP11,'1.32 Spirits consump (value)'!CP11)</f>
        <v>3885.0000000000264</v>
      </c>
    </row>
    <row r="12" spans="1:94" x14ac:dyDescent="0.25">
      <c r="A12" s="1" t="s">
        <v>33</v>
      </c>
      <c r="B12" s="6">
        <f>SUM('1.16 Wine consumption (value)'!B12,'1.24 Beer consumption (value)'!B12,'1.32 Spirits consump (value)'!B12)</f>
        <v>1316961.3</v>
      </c>
      <c r="C12" s="6">
        <f>SUM('1.16 Wine consumption (value)'!C12,'1.24 Beer consumption (value)'!C12,'1.32 Spirits consump (value)'!C12)</f>
        <v>387154.2</v>
      </c>
      <c r="D12" s="6">
        <f>SUM('1.16 Wine consumption (value)'!D12,'1.24 Beer consumption (value)'!D12,'1.32 Spirits consump (value)'!D12)</f>
        <v>482.1</v>
      </c>
      <c r="E12" s="6">
        <f>SUM('1.16 Wine consumption (value)'!E12,'1.24 Beer consumption (value)'!E12,'1.32 Spirits consump (value)'!E12)</f>
        <v>186692</v>
      </c>
      <c r="F12" s="6">
        <f>SUM('1.16 Wine consumption (value)'!F12,'1.24 Beer consumption (value)'!F12,'1.32 Spirits consump (value)'!F12)</f>
        <v>1652.1</v>
      </c>
      <c r="G12" s="6">
        <f>SUM('1.16 Wine consumption (value)'!G12,'1.24 Beer consumption (value)'!G12,'1.32 Spirits consump (value)'!G12)</f>
        <v>33100.6</v>
      </c>
      <c r="H12" s="6">
        <f>SUM('1.16 Wine consumption (value)'!H12,'1.24 Beer consumption (value)'!H12,'1.32 Spirits consump (value)'!H12)</f>
        <v>1171.9000000000001</v>
      </c>
      <c r="I12" s="6">
        <f>SUM('1.16 Wine consumption (value)'!I12,'1.24 Beer consumption (value)'!I12,'1.32 Spirits consump (value)'!I12)</f>
        <v>101834.40000000001</v>
      </c>
      <c r="J12" s="6">
        <f>SUM('1.16 Wine consumption (value)'!J12,'1.24 Beer consumption (value)'!J12,'1.32 Spirits consump (value)'!J12)</f>
        <v>2347.8000000000002</v>
      </c>
      <c r="K12" s="6">
        <f>SUM('1.16 Wine consumption (value)'!K12,'1.24 Beer consumption (value)'!K12,'1.32 Spirits consump (value)'!K12)</f>
        <v>2685.2</v>
      </c>
      <c r="L12" s="6">
        <f>SUM('1.16 Wine consumption (value)'!L12,'1.24 Beer consumption (value)'!L12,'1.32 Spirits consump (value)'!L12)</f>
        <v>167.10000000000002</v>
      </c>
      <c r="M12" s="6">
        <f>SUM('1.16 Wine consumption (value)'!M12,'1.24 Beer consumption (value)'!M12,'1.32 Spirits consump (value)'!M12)</f>
        <v>5090.6000000000004</v>
      </c>
      <c r="N12" s="6">
        <f>SUM('1.16 Wine consumption (value)'!N12,'1.24 Beer consumption (value)'!N12,'1.32 Spirits consump (value)'!N12)</f>
        <v>2213</v>
      </c>
      <c r="O12" s="6">
        <f>SUM('1.16 Wine consumption (value)'!O12,'1.24 Beer consumption (value)'!O12,'1.32 Spirits consump (value)'!O12)</f>
        <v>22033.300000000003</v>
      </c>
      <c r="P12" s="6">
        <f>SUM('1.16 Wine consumption (value)'!P12,'1.24 Beer consumption (value)'!P12,'1.32 Spirits consump (value)'!P12)</f>
        <v>5643.6</v>
      </c>
      <c r="Q12" s="6">
        <f>SUM('1.16 Wine consumption (value)'!Q12,'1.24 Beer consumption (value)'!Q12,'1.32 Spirits consump (value)'!Q12)</f>
        <v>10286</v>
      </c>
      <c r="R12" s="6">
        <f>SUM('1.16 Wine consumption (value)'!R12,'1.24 Beer consumption (value)'!R12,'1.32 Spirits consump (value)'!R12)</f>
        <v>2217.6999999999998</v>
      </c>
      <c r="S12" s="6">
        <f>SUM('1.16 Wine consumption (value)'!S12,'1.24 Beer consumption (value)'!S12,'1.32 Spirits consump (value)'!S12)</f>
        <v>5188.3999999999996</v>
      </c>
      <c r="T12" s="6">
        <f>SUM('1.16 Wine consumption (value)'!T12,'1.24 Beer consumption (value)'!T12,'1.32 Spirits consump (value)'!T12)</f>
        <v>28366.2</v>
      </c>
      <c r="U12" s="6">
        <f>SUM('1.16 Wine consumption (value)'!U12,'1.24 Beer consumption (value)'!U12,'1.32 Spirits consump (value)'!U12)</f>
        <v>24286.5</v>
      </c>
      <c r="V12" s="6">
        <f>SUM('1.16 Wine consumption (value)'!V12,'1.24 Beer consumption (value)'!V12,'1.32 Spirits consump (value)'!V12)</f>
        <v>4079.6000000000004</v>
      </c>
      <c r="W12" s="6">
        <f>SUM('1.16 Wine consumption (value)'!W12,'1.24 Beer consumption (value)'!W12,'1.32 Spirits consump (value)'!W12)</f>
        <v>110786.7</v>
      </c>
      <c r="X12" s="6">
        <f>SUM('1.16 Wine consumption (value)'!X12,'1.24 Beer consumption (value)'!X12,'1.32 Spirits consump (value)'!X12)</f>
        <v>2112.6999999999998</v>
      </c>
      <c r="Y12" s="6">
        <f>SUM('1.16 Wine consumption (value)'!Y12,'1.24 Beer consumption (value)'!Y12,'1.32 Spirits consump (value)'!Y12)</f>
        <v>915</v>
      </c>
      <c r="Z12" s="6">
        <f>SUM('1.16 Wine consumption (value)'!Z12,'1.24 Beer consumption (value)'!Z12,'1.32 Spirits consump (value)'!Z12)</f>
        <v>1860.2</v>
      </c>
      <c r="AA12" s="6">
        <f>SUM('1.16 Wine consumption (value)'!AA12,'1.24 Beer consumption (value)'!AA12,'1.32 Spirits consump (value)'!AA12)</f>
        <v>3298.7000000000003</v>
      </c>
      <c r="AB12" s="6">
        <f>SUM('1.16 Wine consumption (value)'!AB12,'1.24 Beer consumption (value)'!AB12,'1.32 Spirits consump (value)'!AB12)</f>
        <v>5750.5</v>
      </c>
      <c r="AC12" s="6">
        <f>SUM('1.16 Wine consumption (value)'!AC12,'1.24 Beer consumption (value)'!AC12,'1.32 Spirits consump (value)'!AC12)</f>
        <v>973</v>
      </c>
      <c r="AD12" s="6">
        <f>SUM('1.16 Wine consumption (value)'!AD12,'1.24 Beer consumption (value)'!AD12,'1.32 Spirits consump (value)'!AD12)</f>
        <v>698</v>
      </c>
      <c r="AE12" s="6">
        <f>SUM('1.16 Wine consumption (value)'!AE12,'1.24 Beer consumption (value)'!AE12,'1.32 Spirits consump (value)'!AE12)</f>
        <v>4119.3999999999996</v>
      </c>
      <c r="AF12" s="6">
        <f>SUM('1.16 Wine consumption (value)'!AF12,'1.24 Beer consumption (value)'!AF12,'1.32 Spirits consump (value)'!AF12)</f>
        <v>1352.2</v>
      </c>
      <c r="AG12" s="6">
        <f>SUM('1.16 Wine consumption (value)'!AG12,'1.24 Beer consumption (value)'!AG12,'1.32 Spirits consump (value)'!AG12)</f>
        <v>1371.6</v>
      </c>
      <c r="AH12" s="6">
        <f>SUM('1.16 Wine consumption (value)'!AH12,'1.24 Beer consumption (value)'!AH12,'1.32 Spirits consump (value)'!AH12)</f>
        <v>655.30000000000007</v>
      </c>
      <c r="AI12" s="6">
        <f>SUM('1.16 Wine consumption (value)'!AI12,'1.24 Beer consumption (value)'!AI12,'1.32 Spirits consump (value)'!AI12)</f>
        <v>16311.3</v>
      </c>
      <c r="AJ12" s="6">
        <f>SUM('1.16 Wine consumption (value)'!AJ12,'1.24 Beer consumption (value)'!AJ12,'1.32 Spirits consump (value)'!AJ12)</f>
        <v>4720.8999999999996</v>
      </c>
      <c r="AK12" s="6">
        <f>SUM('1.16 Wine consumption (value)'!AK12,'1.24 Beer consumption (value)'!AK12,'1.32 Spirits consump (value)'!AK12)</f>
        <v>50989.4</v>
      </c>
      <c r="AL12" s="6">
        <f>SUM('1.16 Wine consumption (value)'!AL12,'1.24 Beer consumption (value)'!AL12,'1.32 Spirits consump (value)'!AL12)</f>
        <v>2150.6</v>
      </c>
      <c r="AM12" s="6">
        <f>SUM('1.16 Wine consumption (value)'!AM12,'1.24 Beer consumption (value)'!AM12,'1.32 Spirits consump (value)'!AM12)</f>
        <v>2346.1</v>
      </c>
      <c r="AN12" s="6">
        <f>SUM('1.16 Wine consumption (value)'!AN12,'1.24 Beer consumption (value)'!AN12,'1.32 Spirits consump (value)'!AN12)</f>
        <v>2216.7000000000003</v>
      </c>
      <c r="AO12" s="6">
        <f>SUM('1.16 Wine consumption (value)'!AO12,'1.24 Beer consumption (value)'!AO12,'1.32 Spirits consump (value)'!AO12)</f>
        <v>7929.7</v>
      </c>
      <c r="AP12" s="6">
        <f>SUM('1.16 Wine consumption (value)'!AP12,'1.24 Beer consumption (value)'!AP12,'1.32 Spirits consump (value)'!AP12)</f>
        <v>134502.59999999998</v>
      </c>
      <c r="AQ12" s="6">
        <f>SUM('1.16 Wine consumption (value)'!AQ12,'1.24 Beer consumption (value)'!AQ12,'1.32 Spirits consump (value)'!AQ12)</f>
        <v>8148.6</v>
      </c>
      <c r="AR12" s="6">
        <f>SUM('1.16 Wine consumption (value)'!AR12,'1.24 Beer consumption (value)'!AR12,'1.32 Spirits consump (value)'!AR12)</f>
        <v>1603.6</v>
      </c>
      <c r="AS12" s="6">
        <f>SUM('1.16 Wine consumption (value)'!AS12,'1.24 Beer consumption (value)'!AS12,'1.32 Spirits consump (value)'!AS12)</f>
        <v>55368.3</v>
      </c>
      <c r="AT12" s="6">
        <f>SUM('1.16 Wine consumption (value)'!AT12,'1.24 Beer consumption (value)'!AT12,'1.32 Spirits consump (value)'!AT12)</f>
        <v>4606.3</v>
      </c>
      <c r="AU12" s="6">
        <f>SUM('1.16 Wine consumption (value)'!AU12,'1.24 Beer consumption (value)'!AU12,'1.32 Spirits consump (value)'!AU12)</f>
        <v>9289.2999999999993</v>
      </c>
      <c r="AV12" s="6">
        <f>SUM('1.16 Wine consumption (value)'!AV12,'1.24 Beer consumption (value)'!AV12,'1.32 Spirits consump (value)'!AV12)</f>
        <v>902.59999999999991</v>
      </c>
      <c r="AW12" s="6">
        <f>SUM('1.16 Wine consumption (value)'!AW12,'1.24 Beer consumption (value)'!AW12,'1.32 Spirits consump (value)'!AW12)</f>
        <v>1978.3</v>
      </c>
      <c r="AX12" s="6">
        <f>SUM('1.16 Wine consumption (value)'!AX12,'1.24 Beer consumption (value)'!AX12,'1.32 Spirits consump (value)'!AX12)</f>
        <v>1766.3</v>
      </c>
      <c r="AY12" s="6">
        <f>SUM('1.16 Wine consumption (value)'!AY12,'1.24 Beer consumption (value)'!AY12,'1.32 Spirits consump (value)'!AY12)</f>
        <v>788</v>
      </c>
      <c r="AZ12" s="6">
        <f>SUM('1.16 Wine consumption (value)'!AZ12,'1.24 Beer consumption (value)'!AZ12,'1.32 Spirits consump (value)'!AZ12)</f>
        <v>27384</v>
      </c>
      <c r="BA12" s="6">
        <f>SUM('1.16 Wine consumption (value)'!BA12,'1.24 Beer consumption (value)'!BA12,'1.32 Spirits consump (value)'!BA12)</f>
        <v>3465.9</v>
      </c>
      <c r="BB12" s="6">
        <f>SUM('1.16 Wine consumption (value)'!BB12,'1.24 Beer consumption (value)'!BB12,'1.32 Spirits consump (value)'!BB12)</f>
        <v>998.30000000000007</v>
      </c>
      <c r="BC12" s="6">
        <f>SUM('1.16 Wine consumption (value)'!BC12,'1.24 Beer consumption (value)'!BC12,'1.32 Spirits consump (value)'!BC12)</f>
        <v>10213.1</v>
      </c>
      <c r="BD12" s="6">
        <f>SUM('1.16 Wine consumption (value)'!BD12,'1.24 Beer consumption (value)'!BD12,'1.32 Spirits consump (value)'!BD12)</f>
        <v>51171.4</v>
      </c>
      <c r="BE12" s="6">
        <f>SUM('1.16 Wine consumption (value)'!BE12,'1.24 Beer consumption (value)'!BE12,'1.32 Spirits consump (value)'!BE12)</f>
        <v>1829.6</v>
      </c>
      <c r="BF12" s="6">
        <f>SUM('1.16 Wine consumption (value)'!BF12,'1.24 Beer consumption (value)'!BF12,'1.32 Spirits consump (value)'!BF12)</f>
        <v>1810.7</v>
      </c>
      <c r="BG12" s="6">
        <f>SUM('1.16 Wine consumption (value)'!BG12,'1.24 Beer consumption (value)'!BG12,'1.32 Spirits consump (value)'!BG12)</f>
        <v>1282.0999999999999</v>
      </c>
      <c r="BH12" s="6">
        <f>SUM('1.16 Wine consumption (value)'!BH12,'1.24 Beer consumption (value)'!BH12,'1.32 Spirits consump (value)'!BH12)</f>
        <v>452</v>
      </c>
      <c r="BI12" s="6">
        <f>SUM('1.16 Wine consumption (value)'!BI12,'1.24 Beer consumption (value)'!BI12,'1.32 Spirits consump (value)'!BI12)</f>
        <v>2132.2000000000003</v>
      </c>
      <c r="BJ12" s="6">
        <f>SUM('1.16 Wine consumption (value)'!BJ12,'1.24 Beer consumption (value)'!BJ12,'1.32 Spirits consump (value)'!BJ12)</f>
        <v>2744.7</v>
      </c>
      <c r="BK12" s="6">
        <f>SUM('1.16 Wine consumption (value)'!BK12,'1.24 Beer consumption (value)'!BK12,'1.32 Spirits consump (value)'!BK12)</f>
        <v>1337.6000000000001</v>
      </c>
      <c r="BL12" s="6">
        <f>SUM('1.16 Wine consumption (value)'!BL12,'1.24 Beer consumption (value)'!BL12,'1.32 Spirits consump (value)'!BL12)</f>
        <v>3454.4</v>
      </c>
      <c r="BM12" s="6">
        <f>SUM('1.16 Wine consumption (value)'!BM12,'1.24 Beer consumption (value)'!BM12,'1.32 Spirits consump (value)'!BM12)</f>
        <v>225.6</v>
      </c>
      <c r="BN12" s="6">
        <f>SUM('1.16 Wine consumption (value)'!BN12,'1.24 Beer consumption (value)'!BN12,'1.32 Spirits consump (value)'!BN12)</f>
        <v>14636.6</v>
      </c>
      <c r="BO12" s="6">
        <f>SUM('1.16 Wine consumption (value)'!BO12,'1.24 Beer consumption (value)'!BO12,'1.32 Spirits consump (value)'!BO12)</f>
        <v>1315.1999999999998</v>
      </c>
      <c r="BP12" s="6">
        <f>SUM('1.16 Wine consumption (value)'!BP12,'1.24 Beer consumption (value)'!BP12,'1.32 Spirits consump (value)'!BP12)</f>
        <v>5316.4</v>
      </c>
      <c r="BQ12" s="6">
        <f>SUM('1.16 Wine consumption (value)'!BQ12,'1.24 Beer consumption (value)'!BQ12,'1.32 Spirits consump (value)'!BQ12)</f>
        <v>213602.30000000002</v>
      </c>
      <c r="BR12" s="6">
        <f>SUM('1.16 Wine consumption (value)'!BR12,'1.24 Beer consumption (value)'!BR12,'1.32 Spirits consump (value)'!BR12)</f>
        <v>32502</v>
      </c>
      <c r="BS12" s="6">
        <f>SUM('1.16 Wine consumption (value)'!BS12,'1.24 Beer consumption (value)'!BS12,'1.32 Spirits consump (value)'!BS12)</f>
        <v>181100.4</v>
      </c>
      <c r="BT12" s="6">
        <f>SUM('1.16 Wine consumption (value)'!BT12,'1.24 Beer consumption (value)'!BT12,'1.32 Spirits consump (value)'!BT12)</f>
        <v>391377.89999999997</v>
      </c>
      <c r="BU12" s="6">
        <f>SUM('1.16 Wine consumption (value)'!BU12,'1.24 Beer consumption (value)'!BU12,'1.32 Spirits consump (value)'!BU12)</f>
        <v>10330.300000000001</v>
      </c>
      <c r="BV12" s="6">
        <f>SUM('1.16 Wine consumption (value)'!BV12,'1.24 Beer consumption (value)'!BV12,'1.32 Spirits consump (value)'!BV12)</f>
        <v>10742.699999999999</v>
      </c>
      <c r="BW12" s="6">
        <f>SUM('1.16 Wine consumption (value)'!BW12,'1.24 Beer consumption (value)'!BW12,'1.32 Spirits consump (value)'!BW12)</f>
        <v>7496.6</v>
      </c>
      <c r="BX12" s="6">
        <f>SUM('1.16 Wine consumption (value)'!BX12,'1.24 Beer consumption (value)'!BX12,'1.32 Spirits consump (value)'!BX12)</f>
        <v>5834</v>
      </c>
      <c r="BY12" s="6">
        <f>SUM('1.16 Wine consumption (value)'!BY12,'1.24 Beer consumption (value)'!BY12,'1.32 Spirits consump (value)'!BY12)</f>
        <v>61863.7</v>
      </c>
      <c r="BZ12" s="6">
        <f>SUM('1.16 Wine consumption (value)'!BZ12,'1.24 Beer consumption (value)'!BZ12,'1.32 Spirits consump (value)'!BZ12)</f>
        <v>71470.399999999994</v>
      </c>
      <c r="CA12" s="6">
        <f>SUM('1.16 Wine consumption (value)'!CA12,'1.24 Beer consumption (value)'!CA12,'1.32 Spirits consump (value)'!CA12)</f>
        <v>13255.400000000001</v>
      </c>
      <c r="CB12" s="6">
        <f>SUM('1.16 Wine consumption (value)'!CB12,'1.24 Beer consumption (value)'!CB12,'1.32 Spirits consump (value)'!CB12)</f>
        <v>7242.6</v>
      </c>
      <c r="CC12" s="6">
        <f>SUM('1.16 Wine consumption (value)'!CC12,'1.24 Beer consumption (value)'!CC12,'1.32 Spirits consump (value)'!CC12)</f>
        <v>39168.5</v>
      </c>
      <c r="CD12" s="6">
        <f>SUM('1.16 Wine consumption (value)'!CD12,'1.24 Beer consumption (value)'!CD12,'1.32 Spirits consump (value)'!CD12)</f>
        <v>11057.599999999999</v>
      </c>
      <c r="CE12" s="6">
        <f>SUM('1.16 Wine consumption (value)'!CE12,'1.24 Beer consumption (value)'!CE12,'1.32 Spirits consump (value)'!CE12)</f>
        <v>6789</v>
      </c>
      <c r="CF12" s="6">
        <f>SUM('1.16 Wine consumption (value)'!CF12,'1.24 Beer consumption (value)'!CF12,'1.32 Spirits consump (value)'!CF12)</f>
        <v>7773.2</v>
      </c>
      <c r="CG12" s="6">
        <f>SUM('1.16 Wine consumption (value)'!CG12,'1.24 Beer consumption (value)'!CG12,'1.32 Spirits consump (value)'!CG12)</f>
        <v>40746.6</v>
      </c>
      <c r="CH12" s="6">
        <f>SUM('1.16 Wine consumption (value)'!CH12,'1.24 Beer consumption (value)'!CH12,'1.32 Spirits consump (value)'!CH12)</f>
        <v>8091.3</v>
      </c>
      <c r="CI12" s="6">
        <f>SUM('1.16 Wine consumption (value)'!CI12,'1.24 Beer consumption (value)'!CI12,'1.32 Spirits consump (value)'!CI12)</f>
        <v>10214</v>
      </c>
      <c r="CJ12" s="6">
        <f>SUM('1.16 Wine consumption (value)'!CJ12,'1.24 Beer consumption (value)'!CJ12,'1.32 Spirits consump (value)'!CJ12)</f>
        <v>9585.2999999999993</v>
      </c>
      <c r="CK12" s="6">
        <f>SUM('1.16 Wine consumption (value)'!CK12,'1.24 Beer consumption (value)'!CK12,'1.32 Spirits consump (value)'!CK12)</f>
        <v>68245.899999999994</v>
      </c>
      <c r="CL12" s="6">
        <f>SUM('1.16 Wine consumption (value)'!CL12,'1.24 Beer consumption (value)'!CL12,'1.32 Spirits consump (value)'!CL12)</f>
        <v>1470.8000000000202</v>
      </c>
      <c r="CM12" s="6">
        <f>SUM('1.16 Wine consumption (value)'!CM12,'1.24 Beer consumption (value)'!CM12,'1.32 Spirits consump (value)'!CM12)</f>
        <v>1015.3999999999966</v>
      </c>
      <c r="CN12" s="6">
        <f>SUM('1.16 Wine consumption (value)'!CN12,'1.24 Beer consumption (value)'!CN12,'1.32 Spirits consump (value)'!CN12)</f>
        <v>7989.9999999999945</v>
      </c>
      <c r="CO12" s="6">
        <f>SUM('1.16 Wine consumption (value)'!CO12,'1.24 Beer consumption (value)'!CO12,'1.32 Spirits consump (value)'!CO12)</f>
        <v>15311.900000000001</v>
      </c>
      <c r="CP12" s="6">
        <f>SUM('1.16 Wine consumption (value)'!CP12,'1.24 Beer consumption (value)'!CP12,'1.32 Spirits consump (value)'!CP12)</f>
        <v>4515.5000000000455</v>
      </c>
    </row>
    <row r="13" spans="1:94" x14ac:dyDescent="0.25">
      <c r="A13" s="1" t="s">
        <v>34</v>
      </c>
      <c r="B13" s="6">
        <f>SUM('1.16 Wine consumption (value)'!B13,'1.24 Beer consumption (value)'!B13,'1.32 Spirits consump (value)'!B13)</f>
        <v>1454956.1</v>
      </c>
      <c r="C13" s="6">
        <f>SUM('1.16 Wine consumption (value)'!C13,'1.24 Beer consumption (value)'!C13,'1.32 Spirits consump (value)'!C13)</f>
        <v>450374.40000000002</v>
      </c>
      <c r="D13" s="6">
        <f>SUM('1.16 Wine consumption (value)'!D13,'1.24 Beer consumption (value)'!D13,'1.32 Spirits consump (value)'!D13)</f>
        <v>546.5</v>
      </c>
      <c r="E13" s="6">
        <f>SUM('1.16 Wine consumption (value)'!E13,'1.24 Beer consumption (value)'!E13,'1.32 Spirits consump (value)'!E13)</f>
        <v>230930.7</v>
      </c>
      <c r="F13" s="6">
        <f>SUM('1.16 Wine consumption (value)'!F13,'1.24 Beer consumption (value)'!F13,'1.32 Spirits consump (value)'!F13)</f>
        <v>1746.4</v>
      </c>
      <c r="G13" s="6">
        <f>SUM('1.16 Wine consumption (value)'!G13,'1.24 Beer consumption (value)'!G13,'1.32 Spirits consump (value)'!G13)</f>
        <v>38100.400000000001</v>
      </c>
      <c r="H13" s="6">
        <f>SUM('1.16 Wine consumption (value)'!H13,'1.24 Beer consumption (value)'!H13,'1.32 Spirits consump (value)'!H13)</f>
        <v>1347.1000000000001</v>
      </c>
      <c r="I13" s="6">
        <f>SUM('1.16 Wine consumption (value)'!I13,'1.24 Beer consumption (value)'!I13,'1.32 Spirits consump (value)'!I13)</f>
        <v>109125.4</v>
      </c>
      <c r="J13" s="6">
        <f>SUM('1.16 Wine consumption (value)'!J13,'1.24 Beer consumption (value)'!J13,'1.32 Spirits consump (value)'!J13)</f>
        <v>2756.7</v>
      </c>
      <c r="K13" s="6">
        <f>SUM('1.16 Wine consumption (value)'!K13,'1.24 Beer consumption (value)'!K13,'1.32 Spirits consump (value)'!K13)</f>
        <v>2955.0999999999995</v>
      </c>
      <c r="L13" s="6">
        <f>SUM('1.16 Wine consumption (value)'!L13,'1.24 Beer consumption (value)'!L13,'1.32 Spirits consump (value)'!L13)</f>
        <v>184.7</v>
      </c>
      <c r="M13" s="6">
        <f>SUM('1.16 Wine consumption (value)'!M13,'1.24 Beer consumption (value)'!M13,'1.32 Spirits consump (value)'!M13)</f>
        <v>5670.9</v>
      </c>
      <c r="N13" s="6">
        <f>SUM('1.16 Wine consumption (value)'!N13,'1.24 Beer consumption (value)'!N13,'1.32 Spirits consump (value)'!N13)</f>
        <v>2612</v>
      </c>
      <c r="O13" s="6">
        <f>SUM('1.16 Wine consumption (value)'!O13,'1.24 Beer consumption (value)'!O13,'1.32 Spirits consump (value)'!O13)</f>
        <v>23932.1</v>
      </c>
      <c r="P13" s="6">
        <f>SUM('1.16 Wine consumption (value)'!P13,'1.24 Beer consumption (value)'!P13,'1.32 Spirits consump (value)'!P13)</f>
        <v>6390.4</v>
      </c>
      <c r="Q13" s="6">
        <f>SUM('1.16 Wine consumption (value)'!Q13,'1.24 Beer consumption (value)'!Q13,'1.32 Spirits consump (value)'!Q13)</f>
        <v>11207</v>
      </c>
      <c r="R13" s="6">
        <f>SUM('1.16 Wine consumption (value)'!R13,'1.24 Beer consumption (value)'!R13,'1.32 Spirits consump (value)'!R13)</f>
        <v>2255</v>
      </c>
      <c r="S13" s="6">
        <f>SUM('1.16 Wine consumption (value)'!S13,'1.24 Beer consumption (value)'!S13,'1.32 Spirits consump (value)'!S13)</f>
        <v>5593</v>
      </c>
      <c r="T13" s="6">
        <f>SUM('1.16 Wine consumption (value)'!T13,'1.24 Beer consumption (value)'!T13,'1.32 Spirits consump (value)'!T13)</f>
        <v>32235.800000000003</v>
      </c>
      <c r="U13" s="6">
        <f>SUM('1.16 Wine consumption (value)'!U13,'1.24 Beer consumption (value)'!U13,'1.32 Spirits consump (value)'!U13)</f>
        <v>27680</v>
      </c>
      <c r="V13" s="6">
        <f>SUM('1.16 Wine consumption (value)'!V13,'1.24 Beer consumption (value)'!V13,'1.32 Spirits consump (value)'!V13)</f>
        <v>4555.8</v>
      </c>
      <c r="W13" s="6">
        <f>SUM('1.16 Wine consumption (value)'!W13,'1.24 Beer consumption (value)'!W13,'1.32 Spirits consump (value)'!W13)</f>
        <v>124133.5</v>
      </c>
      <c r="X13" s="6">
        <f>SUM('1.16 Wine consumption (value)'!X13,'1.24 Beer consumption (value)'!X13,'1.32 Spirits consump (value)'!X13)</f>
        <v>1912.7</v>
      </c>
      <c r="Y13" s="6">
        <f>SUM('1.16 Wine consumption (value)'!Y13,'1.24 Beer consumption (value)'!Y13,'1.32 Spirits consump (value)'!Y13)</f>
        <v>963.6</v>
      </c>
      <c r="Z13" s="6">
        <f>SUM('1.16 Wine consumption (value)'!Z13,'1.24 Beer consumption (value)'!Z13,'1.32 Spirits consump (value)'!Z13)</f>
        <v>2115.3999999999996</v>
      </c>
      <c r="AA13" s="6">
        <f>SUM('1.16 Wine consumption (value)'!AA13,'1.24 Beer consumption (value)'!AA13,'1.32 Spirits consump (value)'!AA13)</f>
        <v>3498.9</v>
      </c>
      <c r="AB13" s="6">
        <f>SUM('1.16 Wine consumption (value)'!AB13,'1.24 Beer consumption (value)'!AB13,'1.32 Spirits consump (value)'!AB13)</f>
        <v>6228.1</v>
      </c>
      <c r="AC13" s="6">
        <f>SUM('1.16 Wine consumption (value)'!AC13,'1.24 Beer consumption (value)'!AC13,'1.32 Spirits consump (value)'!AC13)</f>
        <v>1102.4000000000001</v>
      </c>
      <c r="AD13" s="6">
        <f>SUM('1.16 Wine consumption (value)'!AD13,'1.24 Beer consumption (value)'!AD13,'1.32 Spirits consump (value)'!AD13)</f>
        <v>794.1</v>
      </c>
      <c r="AE13" s="6">
        <f>SUM('1.16 Wine consumption (value)'!AE13,'1.24 Beer consumption (value)'!AE13,'1.32 Spirits consump (value)'!AE13)</f>
        <v>4330.2</v>
      </c>
      <c r="AF13" s="6">
        <f>SUM('1.16 Wine consumption (value)'!AF13,'1.24 Beer consumption (value)'!AF13,'1.32 Spirits consump (value)'!AF13)</f>
        <v>1394.1999999999998</v>
      </c>
      <c r="AG13" s="6">
        <f>SUM('1.16 Wine consumption (value)'!AG13,'1.24 Beer consumption (value)'!AG13,'1.32 Spirits consump (value)'!AG13)</f>
        <v>1542.3999999999999</v>
      </c>
      <c r="AH13" s="6">
        <f>SUM('1.16 Wine consumption (value)'!AH13,'1.24 Beer consumption (value)'!AH13,'1.32 Spirits consump (value)'!AH13)</f>
        <v>712.2</v>
      </c>
      <c r="AI13" s="6">
        <f>SUM('1.16 Wine consumption (value)'!AI13,'1.24 Beer consumption (value)'!AI13,'1.32 Spirits consump (value)'!AI13)</f>
        <v>17324.199999999997</v>
      </c>
      <c r="AJ13" s="6">
        <f>SUM('1.16 Wine consumption (value)'!AJ13,'1.24 Beer consumption (value)'!AJ13,'1.32 Spirits consump (value)'!AJ13)</f>
        <v>4817.7</v>
      </c>
      <c r="AK13" s="6">
        <f>SUM('1.16 Wine consumption (value)'!AK13,'1.24 Beer consumption (value)'!AK13,'1.32 Spirits consump (value)'!AK13)</f>
        <v>59458.3</v>
      </c>
      <c r="AL13" s="6">
        <f>SUM('1.16 Wine consumption (value)'!AL13,'1.24 Beer consumption (value)'!AL13,'1.32 Spirits consump (value)'!AL13)</f>
        <v>2453.1999999999998</v>
      </c>
      <c r="AM13" s="6">
        <f>SUM('1.16 Wine consumption (value)'!AM13,'1.24 Beer consumption (value)'!AM13,'1.32 Spirits consump (value)'!AM13)</f>
        <v>2501.9</v>
      </c>
      <c r="AN13" s="6">
        <f>SUM('1.16 Wine consumption (value)'!AN13,'1.24 Beer consumption (value)'!AN13,'1.32 Spirits consump (value)'!AN13)</f>
        <v>2430.3000000000002</v>
      </c>
      <c r="AO13" s="6">
        <f>SUM('1.16 Wine consumption (value)'!AO13,'1.24 Beer consumption (value)'!AO13,'1.32 Spirits consump (value)'!AO13)</f>
        <v>9472.4</v>
      </c>
      <c r="AP13" s="6">
        <f>SUM('1.16 Wine consumption (value)'!AP13,'1.24 Beer consumption (value)'!AP13,'1.32 Spirits consump (value)'!AP13)</f>
        <v>159212</v>
      </c>
      <c r="AQ13" s="6">
        <f>SUM('1.16 Wine consumption (value)'!AQ13,'1.24 Beer consumption (value)'!AQ13,'1.32 Spirits consump (value)'!AQ13)</f>
        <v>9560.4</v>
      </c>
      <c r="AR13" s="6">
        <f>SUM('1.16 Wine consumption (value)'!AR13,'1.24 Beer consumption (value)'!AR13,'1.32 Spirits consump (value)'!AR13)</f>
        <v>1764.7</v>
      </c>
      <c r="AS13" s="6">
        <f>SUM('1.16 Wine consumption (value)'!AS13,'1.24 Beer consumption (value)'!AS13,'1.32 Spirits consump (value)'!AS13)</f>
        <v>67968.100000000006</v>
      </c>
      <c r="AT13" s="6">
        <f>SUM('1.16 Wine consumption (value)'!AT13,'1.24 Beer consumption (value)'!AT13,'1.32 Spirits consump (value)'!AT13)</f>
        <v>5280.1</v>
      </c>
      <c r="AU13" s="6">
        <f>SUM('1.16 Wine consumption (value)'!AU13,'1.24 Beer consumption (value)'!AU13,'1.32 Spirits consump (value)'!AU13)</f>
        <v>11130.7</v>
      </c>
      <c r="AV13" s="6">
        <f>SUM('1.16 Wine consumption (value)'!AV13,'1.24 Beer consumption (value)'!AV13,'1.32 Spirits consump (value)'!AV13)</f>
        <v>1023.3</v>
      </c>
      <c r="AW13" s="6">
        <f>SUM('1.16 Wine consumption (value)'!AW13,'1.24 Beer consumption (value)'!AW13,'1.32 Spirits consump (value)'!AW13)</f>
        <v>2057.1999999999998</v>
      </c>
      <c r="AX13" s="6">
        <f>SUM('1.16 Wine consumption (value)'!AX13,'1.24 Beer consumption (value)'!AX13,'1.32 Spirits consump (value)'!AX13)</f>
        <v>1888.8</v>
      </c>
      <c r="AY13" s="6">
        <f>SUM('1.16 Wine consumption (value)'!AY13,'1.24 Beer consumption (value)'!AY13,'1.32 Spirits consump (value)'!AY13)</f>
        <v>914.6</v>
      </c>
      <c r="AZ13" s="6">
        <f>SUM('1.16 Wine consumption (value)'!AZ13,'1.24 Beer consumption (value)'!AZ13,'1.32 Spirits consump (value)'!AZ13)</f>
        <v>29551.399999999998</v>
      </c>
      <c r="BA13" s="6">
        <f>SUM('1.16 Wine consumption (value)'!BA13,'1.24 Beer consumption (value)'!BA13,'1.32 Spirits consump (value)'!BA13)</f>
        <v>4051.5</v>
      </c>
      <c r="BB13" s="6">
        <f>SUM('1.16 Wine consumption (value)'!BB13,'1.24 Beer consumption (value)'!BB13,'1.32 Spirits consump (value)'!BB13)</f>
        <v>1124.8</v>
      </c>
      <c r="BC13" s="6">
        <f>SUM('1.16 Wine consumption (value)'!BC13,'1.24 Beer consumption (value)'!BC13,'1.32 Spirits consump (value)'!BC13)</f>
        <v>13768.7</v>
      </c>
      <c r="BD13" s="6">
        <f>SUM('1.16 Wine consumption (value)'!BD13,'1.24 Beer consumption (value)'!BD13,'1.32 Spirits consump (value)'!BD13)</f>
        <v>56974.8</v>
      </c>
      <c r="BE13" s="6">
        <f>SUM('1.16 Wine consumption (value)'!BE13,'1.24 Beer consumption (value)'!BE13,'1.32 Spirits consump (value)'!BE13)</f>
        <v>2032.4</v>
      </c>
      <c r="BF13" s="6">
        <f>SUM('1.16 Wine consumption (value)'!BF13,'1.24 Beer consumption (value)'!BF13,'1.32 Spirits consump (value)'!BF13)</f>
        <v>2206.6999999999998</v>
      </c>
      <c r="BG13" s="6">
        <f>SUM('1.16 Wine consumption (value)'!BG13,'1.24 Beer consumption (value)'!BG13,'1.32 Spirits consump (value)'!BG13)</f>
        <v>1267.8</v>
      </c>
      <c r="BH13" s="6">
        <f>SUM('1.16 Wine consumption (value)'!BH13,'1.24 Beer consumption (value)'!BH13,'1.32 Spirits consump (value)'!BH13)</f>
        <v>604.29999999999995</v>
      </c>
      <c r="BI13" s="6">
        <f>SUM('1.16 Wine consumption (value)'!BI13,'1.24 Beer consumption (value)'!BI13,'1.32 Spirits consump (value)'!BI13)</f>
        <v>2383.1999999999998</v>
      </c>
      <c r="BJ13" s="6">
        <f>SUM('1.16 Wine consumption (value)'!BJ13,'1.24 Beer consumption (value)'!BJ13,'1.32 Spirits consump (value)'!BJ13)</f>
        <v>2633.9</v>
      </c>
      <c r="BK13" s="6">
        <f>SUM('1.16 Wine consumption (value)'!BK13,'1.24 Beer consumption (value)'!BK13,'1.32 Spirits consump (value)'!BK13)</f>
        <v>1301.9000000000001</v>
      </c>
      <c r="BL13" s="6">
        <f>SUM('1.16 Wine consumption (value)'!BL13,'1.24 Beer consumption (value)'!BL13,'1.32 Spirits consump (value)'!BL13)</f>
        <v>4147.5999999999995</v>
      </c>
      <c r="BM13" s="6">
        <f>SUM('1.16 Wine consumption (value)'!BM13,'1.24 Beer consumption (value)'!BM13,'1.32 Spirits consump (value)'!BM13)</f>
        <v>252</v>
      </c>
      <c r="BN13" s="6">
        <f>SUM('1.16 Wine consumption (value)'!BN13,'1.24 Beer consumption (value)'!BN13,'1.32 Spirits consump (value)'!BN13)</f>
        <v>16138.3</v>
      </c>
      <c r="BO13" s="6">
        <f>SUM('1.16 Wine consumption (value)'!BO13,'1.24 Beer consumption (value)'!BO13,'1.32 Spirits consump (value)'!BO13)</f>
        <v>1447.1000000000001</v>
      </c>
      <c r="BP13" s="6">
        <f>SUM('1.16 Wine consumption (value)'!BP13,'1.24 Beer consumption (value)'!BP13,'1.32 Spirits consump (value)'!BP13)</f>
        <v>5728.2000000000007</v>
      </c>
      <c r="BQ13" s="6">
        <f>SUM('1.16 Wine consumption (value)'!BQ13,'1.24 Beer consumption (value)'!BQ13,'1.32 Spirits consump (value)'!BQ13)</f>
        <v>219960.9</v>
      </c>
      <c r="BR13" s="6">
        <f>SUM('1.16 Wine consumption (value)'!BR13,'1.24 Beer consumption (value)'!BR13,'1.32 Spirits consump (value)'!BR13)</f>
        <v>35180.300000000003</v>
      </c>
      <c r="BS13" s="6">
        <f>SUM('1.16 Wine consumption (value)'!BS13,'1.24 Beer consumption (value)'!BS13,'1.32 Spirits consump (value)'!BS13)</f>
        <v>184780.5</v>
      </c>
      <c r="BT13" s="6">
        <f>SUM('1.16 Wine consumption (value)'!BT13,'1.24 Beer consumption (value)'!BT13,'1.32 Spirits consump (value)'!BT13)</f>
        <v>412064.8</v>
      </c>
      <c r="BU13" s="6">
        <f>SUM('1.16 Wine consumption (value)'!BU13,'1.24 Beer consumption (value)'!BU13,'1.32 Spirits consump (value)'!BU13)</f>
        <v>11250.800000000001</v>
      </c>
      <c r="BV13" s="6">
        <f>SUM('1.16 Wine consumption (value)'!BV13,'1.24 Beer consumption (value)'!BV13,'1.32 Spirits consump (value)'!BV13)</f>
        <v>11391.800000000001</v>
      </c>
      <c r="BW13" s="6">
        <f>SUM('1.16 Wine consumption (value)'!BW13,'1.24 Beer consumption (value)'!BW13,'1.32 Spirits consump (value)'!BW13)</f>
        <v>8079.2999999999993</v>
      </c>
      <c r="BX13" s="6">
        <f>SUM('1.16 Wine consumption (value)'!BX13,'1.24 Beer consumption (value)'!BX13,'1.32 Spirits consump (value)'!BX13)</f>
        <v>6257.7</v>
      </c>
      <c r="BY13" s="6">
        <f>SUM('1.16 Wine consumption (value)'!BY13,'1.24 Beer consumption (value)'!BY13,'1.32 Spirits consump (value)'!BY13)</f>
        <v>66468.3</v>
      </c>
      <c r="BZ13" s="6">
        <f>SUM('1.16 Wine consumption (value)'!BZ13,'1.24 Beer consumption (value)'!BZ13,'1.32 Spirits consump (value)'!BZ13)</f>
        <v>75886.8</v>
      </c>
      <c r="CA13" s="6">
        <f>SUM('1.16 Wine consumption (value)'!CA13,'1.24 Beer consumption (value)'!CA13,'1.32 Spirits consump (value)'!CA13)</f>
        <v>11885.599999999999</v>
      </c>
      <c r="CB13" s="6">
        <f>SUM('1.16 Wine consumption (value)'!CB13,'1.24 Beer consumption (value)'!CB13,'1.32 Spirits consump (value)'!CB13)</f>
        <v>7151.9</v>
      </c>
      <c r="CC13" s="6">
        <f>SUM('1.16 Wine consumption (value)'!CC13,'1.24 Beer consumption (value)'!CC13,'1.32 Spirits consump (value)'!CC13)</f>
        <v>41121.100000000006</v>
      </c>
      <c r="CD13" s="6">
        <f>SUM('1.16 Wine consumption (value)'!CD13,'1.24 Beer consumption (value)'!CD13,'1.32 Spirits consump (value)'!CD13)</f>
        <v>11867.199999999999</v>
      </c>
      <c r="CE13" s="6">
        <f>SUM('1.16 Wine consumption (value)'!CE13,'1.24 Beer consumption (value)'!CE13,'1.32 Spirits consump (value)'!CE13)</f>
        <v>7404.5</v>
      </c>
      <c r="CF13" s="6">
        <f>SUM('1.16 Wine consumption (value)'!CF13,'1.24 Beer consumption (value)'!CF13,'1.32 Spirits consump (value)'!CF13)</f>
        <v>7882.7000000000007</v>
      </c>
      <c r="CG13" s="6">
        <f>SUM('1.16 Wine consumption (value)'!CG13,'1.24 Beer consumption (value)'!CG13,'1.32 Spirits consump (value)'!CG13)</f>
        <v>40234.5</v>
      </c>
      <c r="CH13" s="6">
        <f>SUM('1.16 Wine consumption (value)'!CH13,'1.24 Beer consumption (value)'!CH13,'1.32 Spirits consump (value)'!CH13)</f>
        <v>9125.7999999999993</v>
      </c>
      <c r="CI13" s="6">
        <f>SUM('1.16 Wine consumption (value)'!CI13,'1.24 Beer consumption (value)'!CI13,'1.32 Spirits consump (value)'!CI13)</f>
        <v>11982.8</v>
      </c>
      <c r="CJ13" s="6">
        <f>SUM('1.16 Wine consumption (value)'!CJ13,'1.24 Beer consumption (value)'!CJ13,'1.32 Spirits consump (value)'!CJ13)</f>
        <v>9951.6999999999989</v>
      </c>
      <c r="CK13" s="6">
        <f>SUM('1.16 Wine consumption (value)'!CK13,'1.24 Beer consumption (value)'!CK13,'1.32 Spirits consump (value)'!CK13)</f>
        <v>72612.2</v>
      </c>
      <c r="CL13" s="6">
        <f>SUM('1.16 Wine consumption (value)'!CL13,'1.24 Beer consumption (value)'!CL13,'1.32 Spirits consump (value)'!CL13)</f>
        <v>1510.1000000000031</v>
      </c>
      <c r="CM13" s="6">
        <f>SUM('1.16 Wine consumption (value)'!CM13,'1.24 Beer consumption (value)'!CM13,'1.32 Spirits consump (value)'!CM13)</f>
        <v>1081.2999999999915</v>
      </c>
      <c r="CN13" s="6">
        <f>SUM('1.16 Wine consumption (value)'!CN13,'1.24 Beer consumption (value)'!CN13,'1.32 Spirits consump (value)'!CN13)</f>
        <v>9127.6999999999935</v>
      </c>
      <c r="CO13" s="6">
        <f>SUM('1.16 Wine consumption (value)'!CO13,'1.24 Beer consumption (value)'!CO13,'1.32 Spirits consump (value)'!CO13)</f>
        <v>17687.7</v>
      </c>
      <c r="CP13" s="6">
        <f>SUM('1.16 Wine consumption (value)'!CP13,'1.24 Beer consumption (value)'!CP13,'1.32 Spirits consump (value)'!CP13)</f>
        <v>5205.6999999999643</v>
      </c>
    </row>
    <row r="14" spans="1:94" x14ac:dyDescent="0.25">
      <c r="A14" s="1" t="s">
        <v>35</v>
      </c>
      <c r="B14" s="6">
        <f>SUM('1.16 Wine consumption (value)'!B14,'1.24 Beer consumption (value)'!B14,'1.32 Spirits consump (value)'!B14)</f>
        <v>1475736.2</v>
      </c>
      <c r="C14" s="6">
        <f>SUM('1.16 Wine consumption (value)'!C14,'1.24 Beer consumption (value)'!C14,'1.32 Spirits consump (value)'!C14)</f>
        <v>476539.5</v>
      </c>
      <c r="D14" s="6">
        <f>SUM('1.16 Wine consumption (value)'!D14,'1.24 Beer consumption (value)'!D14,'1.32 Spirits consump (value)'!D14)</f>
        <v>592.6</v>
      </c>
      <c r="E14" s="6">
        <f>SUM('1.16 Wine consumption (value)'!E14,'1.24 Beer consumption (value)'!E14,'1.32 Spirits consump (value)'!E14)</f>
        <v>253885.19999999998</v>
      </c>
      <c r="F14" s="6">
        <f>SUM('1.16 Wine consumption (value)'!F14,'1.24 Beer consumption (value)'!F14,'1.32 Spirits consump (value)'!F14)</f>
        <v>1864.5000000000002</v>
      </c>
      <c r="G14" s="6">
        <f>SUM('1.16 Wine consumption (value)'!G14,'1.24 Beer consumption (value)'!G14,'1.32 Spirits consump (value)'!G14)</f>
        <v>37626.200000000004</v>
      </c>
      <c r="H14" s="6">
        <f>SUM('1.16 Wine consumption (value)'!H14,'1.24 Beer consumption (value)'!H14,'1.32 Spirits consump (value)'!H14)</f>
        <v>1490.9</v>
      </c>
      <c r="I14" s="6">
        <f>SUM('1.16 Wine consumption (value)'!I14,'1.24 Beer consumption (value)'!I14,'1.32 Spirits consump (value)'!I14)</f>
        <v>108665</v>
      </c>
      <c r="J14" s="6">
        <f>SUM('1.16 Wine consumption (value)'!J14,'1.24 Beer consumption (value)'!J14,'1.32 Spirits consump (value)'!J14)</f>
        <v>3044.5</v>
      </c>
      <c r="K14" s="6">
        <f>SUM('1.16 Wine consumption (value)'!K14,'1.24 Beer consumption (value)'!K14,'1.32 Spirits consump (value)'!K14)</f>
        <v>3006.1</v>
      </c>
      <c r="L14" s="6">
        <f>SUM('1.16 Wine consumption (value)'!L14,'1.24 Beer consumption (value)'!L14,'1.32 Spirits consump (value)'!L14)</f>
        <v>192.79999999999998</v>
      </c>
      <c r="M14" s="6">
        <f>SUM('1.16 Wine consumption (value)'!M14,'1.24 Beer consumption (value)'!M14,'1.32 Spirits consump (value)'!M14)</f>
        <v>6138.6</v>
      </c>
      <c r="N14" s="6">
        <f>SUM('1.16 Wine consumption (value)'!N14,'1.24 Beer consumption (value)'!N14,'1.32 Spirits consump (value)'!N14)</f>
        <v>2864.4</v>
      </c>
      <c r="O14" s="6">
        <f>SUM('1.16 Wine consumption (value)'!O14,'1.24 Beer consumption (value)'!O14,'1.32 Spirits consump (value)'!O14)</f>
        <v>24570.5</v>
      </c>
      <c r="P14" s="6">
        <f>SUM('1.16 Wine consumption (value)'!P14,'1.24 Beer consumption (value)'!P14,'1.32 Spirits consump (value)'!P14)</f>
        <v>6655.7</v>
      </c>
      <c r="Q14" s="6">
        <f>SUM('1.16 Wine consumption (value)'!Q14,'1.24 Beer consumption (value)'!Q14,'1.32 Spirits consump (value)'!Q14)</f>
        <v>11660.4</v>
      </c>
      <c r="R14" s="6">
        <f>SUM('1.16 Wine consumption (value)'!R14,'1.24 Beer consumption (value)'!R14,'1.32 Spirits consump (value)'!R14)</f>
        <v>2480</v>
      </c>
      <c r="S14" s="6">
        <f>SUM('1.16 Wine consumption (value)'!S14,'1.24 Beer consumption (value)'!S14,'1.32 Spirits consump (value)'!S14)</f>
        <v>6335.5</v>
      </c>
      <c r="T14" s="6">
        <f>SUM('1.16 Wine consumption (value)'!T14,'1.24 Beer consumption (value)'!T14,'1.32 Spirits consump (value)'!T14)</f>
        <v>32915.699999999997</v>
      </c>
      <c r="U14" s="6">
        <f>SUM('1.16 Wine consumption (value)'!U14,'1.24 Beer consumption (value)'!U14,'1.32 Spirits consump (value)'!U14)</f>
        <v>28249.800000000003</v>
      </c>
      <c r="V14" s="6">
        <f>SUM('1.16 Wine consumption (value)'!V14,'1.24 Beer consumption (value)'!V14,'1.32 Spirits consump (value)'!V14)</f>
        <v>4665.8999999999996</v>
      </c>
      <c r="W14" s="6">
        <f>SUM('1.16 Wine consumption (value)'!W14,'1.24 Beer consumption (value)'!W14,'1.32 Spirits consump (value)'!W14)</f>
        <v>123674.6</v>
      </c>
      <c r="X14" s="6">
        <f>SUM('1.16 Wine consumption (value)'!X14,'1.24 Beer consumption (value)'!X14,'1.32 Spirits consump (value)'!X14)</f>
        <v>2255.1000000000004</v>
      </c>
      <c r="Y14" s="6">
        <f>SUM('1.16 Wine consumption (value)'!Y14,'1.24 Beer consumption (value)'!Y14,'1.32 Spirits consump (value)'!Y14)</f>
        <v>883</v>
      </c>
      <c r="Z14" s="6">
        <f>SUM('1.16 Wine consumption (value)'!Z14,'1.24 Beer consumption (value)'!Z14,'1.32 Spirits consump (value)'!Z14)</f>
        <v>2119.7999999999997</v>
      </c>
      <c r="AA14" s="6">
        <f>SUM('1.16 Wine consumption (value)'!AA14,'1.24 Beer consumption (value)'!AA14,'1.32 Spirits consump (value)'!AA14)</f>
        <v>3157.8</v>
      </c>
      <c r="AB14" s="6">
        <f>SUM('1.16 Wine consumption (value)'!AB14,'1.24 Beer consumption (value)'!AB14,'1.32 Spirits consump (value)'!AB14)</f>
        <v>5608.5</v>
      </c>
      <c r="AC14" s="6">
        <f>SUM('1.16 Wine consumption (value)'!AC14,'1.24 Beer consumption (value)'!AC14,'1.32 Spirits consump (value)'!AC14)</f>
        <v>1057.7</v>
      </c>
      <c r="AD14" s="6">
        <f>SUM('1.16 Wine consumption (value)'!AD14,'1.24 Beer consumption (value)'!AD14,'1.32 Spirits consump (value)'!AD14)</f>
        <v>901.2</v>
      </c>
      <c r="AE14" s="6">
        <f>SUM('1.16 Wine consumption (value)'!AE14,'1.24 Beer consumption (value)'!AE14,'1.32 Spirits consump (value)'!AE14)</f>
        <v>4035.2999999999997</v>
      </c>
      <c r="AF14" s="6">
        <f>SUM('1.16 Wine consumption (value)'!AF14,'1.24 Beer consumption (value)'!AF14,'1.32 Spirits consump (value)'!AF14)</f>
        <v>1305.3</v>
      </c>
      <c r="AG14" s="6">
        <f>SUM('1.16 Wine consumption (value)'!AG14,'1.24 Beer consumption (value)'!AG14,'1.32 Spirits consump (value)'!AG14)</f>
        <v>1492.2</v>
      </c>
      <c r="AH14" s="6">
        <f>SUM('1.16 Wine consumption (value)'!AH14,'1.24 Beer consumption (value)'!AH14,'1.32 Spirits consump (value)'!AH14)</f>
        <v>683.80000000000007</v>
      </c>
      <c r="AI14" s="6">
        <f>SUM('1.16 Wine consumption (value)'!AI14,'1.24 Beer consumption (value)'!AI14,'1.32 Spirits consump (value)'!AI14)</f>
        <v>16801.599999999999</v>
      </c>
      <c r="AJ14" s="6">
        <f>SUM('1.16 Wine consumption (value)'!AJ14,'1.24 Beer consumption (value)'!AJ14,'1.32 Spirits consump (value)'!AJ14)</f>
        <v>4302.1000000000004</v>
      </c>
      <c r="AK14" s="6">
        <f>SUM('1.16 Wine consumption (value)'!AK14,'1.24 Beer consumption (value)'!AK14,'1.32 Spirits consump (value)'!AK14)</f>
        <v>61264.4</v>
      </c>
      <c r="AL14" s="6">
        <f>SUM('1.16 Wine consumption (value)'!AL14,'1.24 Beer consumption (value)'!AL14,'1.32 Spirits consump (value)'!AL14)</f>
        <v>2172</v>
      </c>
      <c r="AM14" s="6">
        <f>SUM('1.16 Wine consumption (value)'!AM14,'1.24 Beer consumption (value)'!AM14,'1.32 Spirits consump (value)'!AM14)</f>
        <v>2396.3999999999996</v>
      </c>
      <c r="AN14" s="6">
        <f>SUM('1.16 Wine consumption (value)'!AN14,'1.24 Beer consumption (value)'!AN14,'1.32 Spirits consump (value)'!AN14)</f>
        <v>2257.5</v>
      </c>
      <c r="AO14" s="6">
        <f>SUM('1.16 Wine consumption (value)'!AO14,'1.24 Beer consumption (value)'!AO14,'1.32 Spirits consump (value)'!AO14)</f>
        <v>9814.7000000000007</v>
      </c>
      <c r="AP14" s="6">
        <f>SUM('1.16 Wine consumption (value)'!AP14,'1.24 Beer consumption (value)'!AP14,'1.32 Spirits consump (value)'!AP14)</f>
        <v>165548.1</v>
      </c>
      <c r="AQ14" s="6">
        <f>SUM('1.16 Wine consumption (value)'!AQ14,'1.24 Beer consumption (value)'!AQ14,'1.32 Spirits consump (value)'!AQ14)</f>
        <v>10863.900000000001</v>
      </c>
      <c r="AR14" s="6">
        <f>SUM('1.16 Wine consumption (value)'!AR14,'1.24 Beer consumption (value)'!AR14,'1.32 Spirits consump (value)'!AR14)</f>
        <v>1901.2</v>
      </c>
      <c r="AS14" s="6">
        <f>SUM('1.16 Wine consumption (value)'!AS14,'1.24 Beer consumption (value)'!AS14,'1.32 Spirits consump (value)'!AS14)</f>
        <v>64599.199999999997</v>
      </c>
      <c r="AT14" s="6">
        <f>SUM('1.16 Wine consumption (value)'!AT14,'1.24 Beer consumption (value)'!AT14,'1.32 Spirits consump (value)'!AT14)</f>
        <v>5340.5</v>
      </c>
      <c r="AU14" s="6">
        <f>SUM('1.16 Wine consumption (value)'!AU14,'1.24 Beer consumption (value)'!AU14,'1.32 Spirits consump (value)'!AU14)</f>
        <v>11972.600000000002</v>
      </c>
      <c r="AV14" s="6">
        <f>SUM('1.16 Wine consumption (value)'!AV14,'1.24 Beer consumption (value)'!AV14,'1.32 Spirits consump (value)'!AV14)</f>
        <v>1107.6000000000001</v>
      </c>
      <c r="AW14" s="6">
        <f>SUM('1.16 Wine consumption (value)'!AW14,'1.24 Beer consumption (value)'!AW14,'1.32 Spirits consump (value)'!AW14)</f>
        <v>2209.8000000000002</v>
      </c>
      <c r="AX14" s="6">
        <f>SUM('1.16 Wine consumption (value)'!AX14,'1.24 Beer consumption (value)'!AX14,'1.32 Spirits consump (value)'!AX14)</f>
        <v>2088.3000000000002</v>
      </c>
      <c r="AY14" s="6">
        <f>SUM('1.16 Wine consumption (value)'!AY14,'1.24 Beer consumption (value)'!AY14,'1.32 Spirits consump (value)'!AY14)</f>
        <v>1014.4000000000001</v>
      </c>
      <c r="AZ14" s="6">
        <f>SUM('1.16 Wine consumption (value)'!AZ14,'1.24 Beer consumption (value)'!AZ14,'1.32 Spirits consump (value)'!AZ14)</f>
        <v>29732.300000000003</v>
      </c>
      <c r="BA14" s="6">
        <f>SUM('1.16 Wine consumption (value)'!BA14,'1.24 Beer consumption (value)'!BA14,'1.32 Spirits consump (value)'!BA14)</f>
        <v>4698.3</v>
      </c>
      <c r="BB14" s="6">
        <f>SUM('1.16 Wine consumption (value)'!BB14,'1.24 Beer consumption (value)'!BB14,'1.32 Spirits consump (value)'!BB14)</f>
        <v>1105.5</v>
      </c>
      <c r="BC14" s="6">
        <f>SUM('1.16 Wine consumption (value)'!BC14,'1.24 Beer consumption (value)'!BC14,'1.32 Spirits consump (value)'!BC14)</f>
        <v>18462.5</v>
      </c>
      <c r="BD14" s="6">
        <f>SUM('1.16 Wine consumption (value)'!BD14,'1.24 Beer consumption (value)'!BD14,'1.32 Spirits consump (value)'!BD14)</f>
        <v>60986.599999999991</v>
      </c>
      <c r="BE14" s="6">
        <f>SUM('1.16 Wine consumption (value)'!BE14,'1.24 Beer consumption (value)'!BE14,'1.32 Spirits consump (value)'!BE14)</f>
        <v>2156.7000000000003</v>
      </c>
      <c r="BF14" s="6">
        <f>SUM('1.16 Wine consumption (value)'!BF14,'1.24 Beer consumption (value)'!BF14,'1.32 Spirits consump (value)'!BF14)</f>
        <v>2209.6999999999998</v>
      </c>
      <c r="BG14" s="6">
        <f>SUM('1.16 Wine consumption (value)'!BG14,'1.24 Beer consumption (value)'!BG14,'1.32 Spirits consump (value)'!BG14)</f>
        <v>1426.2</v>
      </c>
      <c r="BH14" s="6">
        <f>SUM('1.16 Wine consumption (value)'!BH14,'1.24 Beer consumption (value)'!BH14,'1.32 Spirits consump (value)'!BH14)</f>
        <v>744.5</v>
      </c>
      <c r="BI14" s="6">
        <f>SUM('1.16 Wine consumption (value)'!BI14,'1.24 Beer consumption (value)'!BI14,'1.32 Spirits consump (value)'!BI14)</f>
        <v>2460.6</v>
      </c>
      <c r="BJ14" s="6">
        <f>SUM('1.16 Wine consumption (value)'!BJ14,'1.24 Beer consumption (value)'!BJ14,'1.32 Spirits consump (value)'!BJ14)</f>
        <v>3119.6000000000004</v>
      </c>
      <c r="BK14" s="6">
        <f>SUM('1.16 Wine consumption (value)'!BK14,'1.24 Beer consumption (value)'!BK14,'1.32 Spirits consump (value)'!BK14)</f>
        <v>1269.0999999999999</v>
      </c>
      <c r="BL14" s="6">
        <f>SUM('1.16 Wine consumption (value)'!BL14,'1.24 Beer consumption (value)'!BL14,'1.32 Spirits consump (value)'!BL14)</f>
        <v>4465.5</v>
      </c>
      <c r="BM14" s="6">
        <f>SUM('1.16 Wine consumption (value)'!BM14,'1.24 Beer consumption (value)'!BM14,'1.32 Spirits consump (value)'!BM14)</f>
        <v>283.10000000000002</v>
      </c>
      <c r="BN14" s="6">
        <f>SUM('1.16 Wine consumption (value)'!BN14,'1.24 Beer consumption (value)'!BN14,'1.32 Spirits consump (value)'!BN14)</f>
        <v>15854.8</v>
      </c>
      <c r="BO14" s="6">
        <f>SUM('1.16 Wine consumption (value)'!BO14,'1.24 Beer consumption (value)'!BO14,'1.32 Spirits consump (value)'!BO14)</f>
        <v>1485.4</v>
      </c>
      <c r="BP14" s="6">
        <f>SUM('1.16 Wine consumption (value)'!BP14,'1.24 Beer consumption (value)'!BP14,'1.32 Spirits consump (value)'!BP14)</f>
        <v>6216.3</v>
      </c>
      <c r="BQ14" s="6">
        <f>SUM('1.16 Wine consumption (value)'!BQ14,'1.24 Beer consumption (value)'!BQ14,'1.32 Spirits consump (value)'!BQ14)</f>
        <v>229804.39999999997</v>
      </c>
      <c r="BR14" s="6">
        <f>SUM('1.16 Wine consumption (value)'!BR14,'1.24 Beer consumption (value)'!BR14,'1.32 Spirits consump (value)'!BR14)</f>
        <v>35953.399999999994</v>
      </c>
      <c r="BS14" s="6">
        <f>SUM('1.16 Wine consumption (value)'!BS14,'1.24 Beer consumption (value)'!BS14,'1.32 Spirits consump (value)'!BS14)</f>
        <v>193851</v>
      </c>
      <c r="BT14" s="6">
        <f>SUM('1.16 Wine consumption (value)'!BT14,'1.24 Beer consumption (value)'!BT14,'1.32 Spirits consump (value)'!BT14)</f>
        <v>386267.5</v>
      </c>
      <c r="BU14" s="6">
        <f>SUM('1.16 Wine consumption (value)'!BU14,'1.24 Beer consumption (value)'!BU14,'1.32 Spirits consump (value)'!BU14)</f>
        <v>10687.3</v>
      </c>
      <c r="BV14" s="6">
        <f>SUM('1.16 Wine consumption (value)'!BV14,'1.24 Beer consumption (value)'!BV14,'1.32 Spirits consump (value)'!BV14)</f>
        <v>10657.7</v>
      </c>
      <c r="BW14" s="6">
        <f>SUM('1.16 Wine consumption (value)'!BW14,'1.24 Beer consumption (value)'!BW14,'1.32 Spirits consump (value)'!BW14)</f>
        <v>6857.5</v>
      </c>
      <c r="BX14" s="6">
        <f>SUM('1.16 Wine consumption (value)'!BX14,'1.24 Beer consumption (value)'!BX14,'1.32 Spirits consump (value)'!BX14)</f>
        <v>6040.9000000000005</v>
      </c>
      <c r="BY14" s="6">
        <f>SUM('1.16 Wine consumption (value)'!BY14,'1.24 Beer consumption (value)'!BY14,'1.32 Spirits consump (value)'!BY14)</f>
        <v>61891.199999999997</v>
      </c>
      <c r="BZ14" s="6">
        <f>SUM('1.16 Wine consumption (value)'!BZ14,'1.24 Beer consumption (value)'!BZ14,'1.32 Spirits consump (value)'!BZ14)</f>
        <v>70740.800000000003</v>
      </c>
      <c r="CA14" s="6">
        <f>SUM('1.16 Wine consumption (value)'!CA14,'1.24 Beer consumption (value)'!CA14,'1.32 Spirits consump (value)'!CA14)</f>
        <v>9651.7000000000007</v>
      </c>
      <c r="CB14" s="6">
        <f>SUM('1.16 Wine consumption (value)'!CB14,'1.24 Beer consumption (value)'!CB14,'1.32 Spirits consump (value)'!CB14)</f>
        <v>6487.4</v>
      </c>
      <c r="CC14" s="6">
        <f>SUM('1.16 Wine consumption (value)'!CC14,'1.24 Beer consumption (value)'!CC14,'1.32 Spirits consump (value)'!CC14)</f>
        <v>37979.4</v>
      </c>
      <c r="CD14" s="6">
        <f>SUM('1.16 Wine consumption (value)'!CD14,'1.24 Beer consumption (value)'!CD14,'1.32 Spirits consump (value)'!CD14)</f>
        <v>11017.5</v>
      </c>
      <c r="CE14" s="6">
        <f>SUM('1.16 Wine consumption (value)'!CE14,'1.24 Beer consumption (value)'!CE14,'1.32 Spirits consump (value)'!CE14)</f>
        <v>7273.5000000000009</v>
      </c>
      <c r="CF14" s="6">
        <f>SUM('1.16 Wine consumption (value)'!CF14,'1.24 Beer consumption (value)'!CF14,'1.32 Spirits consump (value)'!CF14)</f>
        <v>6738.4</v>
      </c>
      <c r="CG14" s="6">
        <f>SUM('1.16 Wine consumption (value)'!CG14,'1.24 Beer consumption (value)'!CG14,'1.32 Spirits consump (value)'!CG14)</f>
        <v>34667.599999999999</v>
      </c>
      <c r="CH14" s="6">
        <f>SUM('1.16 Wine consumption (value)'!CH14,'1.24 Beer consumption (value)'!CH14,'1.32 Spirits consump (value)'!CH14)</f>
        <v>8920.5</v>
      </c>
      <c r="CI14" s="6">
        <f>SUM('1.16 Wine consumption (value)'!CI14,'1.24 Beer consumption (value)'!CI14,'1.32 Spirits consump (value)'!CI14)</f>
        <v>11301.8</v>
      </c>
      <c r="CJ14" s="6">
        <f>SUM('1.16 Wine consumption (value)'!CJ14,'1.24 Beer consumption (value)'!CJ14,'1.32 Spirits consump (value)'!CJ14)</f>
        <v>11032.8</v>
      </c>
      <c r="CK14" s="6">
        <f>SUM('1.16 Wine consumption (value)'!CK14,'1.24 Beer consumption (value)'!CK14,'1.32 Spirits consump (value)'!CK14)</f>
        <v>72749.100000000006</v>
      </c>
      <c r="CL14" s="6">
        <f>SUM('1.16 Wine consumption (value)'!CL14,'1.24 Beer consumption (value)'!CL14,'1.32 Spirits consump (value)'!CL14)</f>
        <v>1572.4000000000403</v>
      </c>
      <c r="CM14" s="6">
        <f>SUM('1.16 Wine consumption (value)'!CM14,'1.24 Beer consumption (value)'!CM14,'1.32 Spirits consump (value)'!CM14)</f>
        <v>1166.200000000003</v>
      </c>
      <c r="CN14" s="6">
        <f>SUM('1.16 Wine consumption (value)'!CN14,'1.24 Beer consumption (value)'!CN14,'1.32 Spirits consump (value)'!CN14)</f>
        <v>10451.999999999991</v>
      </c>
      <c r="CO14" s="6">
        <f>SUM('1.16 Wine consumption (value)'!CO14,'1.24 Beer consumption (value)'!CO14,'1.32 Spirits consump (value)'!CO14)</f>
        <v>20322.7</v>
      </c>
      <c r="CP14" s="6">
        <f>SUM('1.16 Wine consumption (value)'!CP14,'1.24 Beer consumption (value)'!CP14,'1.32 Spirits consump (value)'!CP14)</f>
        <v>5659.3999999999951</v>
      </c>
    </row>
    <row r="15" spans="1:94" x14ac:dyDescent="0.25">
      <c r="A15" s="1" t="s">
        <v>36</v>
      </c>
      <c r="B15" s="6">
        <f>SUM('1.16 Wine consumption (value)'!B15,'1.24 Beer consumption (value)'!B15,'1.32 Spirits consump (value)'!B15)</f>
        <v>1490122.4000000001</v>
      </c>
      <c r="C15" s="6">
        <f>SUM('1.16 Wine consumption (value)'!C15,'1.24 Beer consumption (value)'!C15,'1.32 Spirits consump (value)'!C15)</f>
        <v>460132.60000000003</v>
      </c>
      <c r="D15" s="6">
        <f>SUM('1.16 Wine consumption (value)'!D15,'1.24 Beer consumption (value)'!D15,'1.32 Spirits consump (value)'!D15)</f>
        <v>683.2</v>
      </c>
      <c r="E15" s="6">
        <f>SUM('1.16 Wine consumption (value)'!E15,'1.24 Beer consumption (value)'!E15,'1.32 Spirits consump (value)'!E15)</f>
        <v>253343.1</v>
      </c>
      <c r="F15" s="6">
        <f>SUM('1.16 Wine consumption (value)'!F15,'1.24 Beer consumption (value)'!F15,'1.32 Spirits consump (value)'!F15)</f>
        <v>2011.8</v>
      </c>
      <c r="G15" s="6">
        <f>SUM('1.16 Wine consumption (value)'!G15,'1.24 Beer consumption (value)'!G15,'1.32 Spirits consump (value)'!G15)</f>
        <v>37619.299999999996</v>
      </c>
      <c r="H15" s="6">
        <f>SUM('1.16 Wine consumption (value)'!H15,'1.24 Beer consumption (value)'!H15,'1.32 Spirits consump (value)'!H15)</f>
        <v>1619.4</v>
      </c>
      <c r="I15" s="6">
        <f>SUM('1.16 Wine consumption (value)'!I15,'1.24 Beer consumption (value)'!I15,'1.32 Spirits consump (value)'!I15)</f>
        <v>88386.9</v>
      </c>
      <c r="J15" s="6">
        <f>SUM('1.16 Wine consumption (value)'!J15,'1.24 Beer consumption (value)'!J15,'1.32 Spirits consump (value)'!J15)</f>
        <v>3338.3999999999996</v>
      </c>
      <c r="K15" s="6">
        <f>SUM('1.16 Wine consumption (value)'!K15,'1.24 Beer consumption (value)'!K15,'1.32 Spirits consump (value)'!K15)</f>
        <v>3045.8999999999996</v>
      </c>
      <c r="L15" s="6">
        <f>SUM('1.16 Wine consumption (value)'!L15,'1.24 Beer consumption (value)'!L15,'1.32 Spirits consump (value)'!L15)</f>
        <v>195.8</v>
      </c>
      <c r="M15" s="6">
        <f>SUM('1.16 Wine consumption (value)'!M15,'1.24 Beer consumption (value)'!M15,'1.32 Spirits consump (value)'!M15)</f>
        <v>6180.6</v>
      </c>
      <c r="N15" s="6">
        <f>SUM('1.16 Wine consumption (value)'!N15,'1.24 Beer consumption (value)'!N15,'1.32 Spirits consump (value)'!N15)</f>
        <v>3051.2000000000003</v>
      </c>
      <c r="O15" s="6">
        <f>SUM('1.16 Wine consumption (value)'!O15,'1.24 Beer consumption (value)'!O15,'1.32 Spirits consump (value)'!O15)</f>
        <v>25527</v>
      </c>
      <c r="P15" s="6">
        <f>SUM('1.16 Wine consumption (value)'!P15,'1.24 Beer consumption (value)'!P15,'1.32 Spirits consump (value)'!P15)</f>
        <v>6303.9</v>
      </c>
      <c r="Q15" s="6">
        <f>SUM('1.16 Wine consumption (value)'!Q15,'1.24 Beer consumption (value)'!Q15,'1.32 Spirits consump (value)'!Q15)</f>
        <v>12478.2</v>
      </c>
      <c r="R15" s="6">
        <f>SUM('1.16 Wine consumption (value)'!R15,'1.24 Beer consumption (value)'!R15,'1.32 Spirits consump (value)'!R15)</f>
        <v>3079.7999999999997</v>
      </c>
      <c r="S15" s="6">
        <f>SUM('1.16 Wine consumption (value)'!S15,'1.24 Beer consumption (value)'!S15,'1.32 Spirits consump (value)'!S15)</f>
        <v>7373.5</v>
      </c>
      <c r="T15" s="6">
        <f>SUM('1.16 Wine consumption (value)'!T15,'1.24 Beer consumption (value)'!T15,'1.32 Spirits consump (value)'!T15)</f>
        <v>32488.1</v>
      </c>
      <c r="U15" s="6">
        <f>SUM('1.16 Wine consumption (value)'!U15,'1.24 Beer consumption (value)'!U15,'1.32 Spirits consump (value)'!U15)</f>
        <v>27713.5</v>
      </c>
      <c r="V15" s="6">
        <f>SUM('1.16 Wine consumption (value)'!V15,'1.24 Beer consumption (value)'!V15,'1.32 Spirits consump (value)'!V15)</f>
        <v>4774.7</v>
      </c>
      <c r="W15" s="6">
        <f>SUM('1.16 Wine consumption (value)'!W15,'1.24 Beer consumption (value)'!W15,'1.32 Spirits consump (value)'!W15)</f>
        <v>130614.20000000001</v>
      </c>
      <c r="X15" s="6">
        <f>SUM('1.16 Wine consumption (value)'!X15,'1.24 Beer consumption (value)'!X15,'1.32 Spirits consump (value)'!X15)</f>
        <v>2817.6000000000004</v>
      </c>
      <c r="Y15" s="6">
        <f>SUM('1.16 Wine consumption (value)'!Y15,'1.24 Beer consumption (value)'!Y15,'1.32 Spirits consump (value)'!Y15)</f>
        <v>903.40000000000009</v>
      </c>
      <c r="Z15" s="6">
        <f>SUM('1.16 Wine consumption (value)'!Z15,'1.24 Beer consumption (value)'!Z15,'1.32 Spirits consump (value)'!Z15)</f>
        <v>2191.6999999999998</v>
      </c>
      <c r="AA15" s="6">
        <f>SUM('1.16 Wine consumption (value)'!AA15,'1.24 Beer consumption (value)'!AA15,'1.32 Spirits consump (value)'!AA15)</f>
        <v>3315.2</v>
      </c>
      <c r="AB15" s="6">
        <f>SUM('1.16 Wine consumption (value)'!AB15,'1.24 Beer consumption (value)'!AB15,'1.32 Spirits consump (value)'!AB15)</f>
        <v>5716.7999999999993</v>
      </c>
      <c r="AC15" s="6">
        <f>SUM('1.16 Wine consumption (value)'!AC15,'1.24 Beer consumption (value)'!AC15,'1.32 Spirits consump (value)'!AC15)</f>
        <v>1126.4000000000001</v>
      </c>
      <c r="AD15" s="6">
        <f>SUM('1.16 Wine consumption (value)'!AD15,'1.24 Beer consumption (value)'!AD15,'1.32 Spirits consump (value)'!AD15)</f>
        <v>959.8</v>
      </c>
      <c r="AE15" s="6">
        <f>SUM('1.16 Wine consumption (value)'!AE15,'1.24 Beer consumption (value)'!AE15,'1.32 Spirits consump (value)'!AE15)</f>
        <v>4087.8</v>
      </c>
      <c r="AF15" s="6">
        <f>SUM('1.16 Wine consumption (value)'!AF15,'1.24 Beer consumption (value)'!AF15,'1.32 Spirits consump (value)'!AF15)</f>
        <v>1390</v>
      </c>
      <c r="AG15" s="6">
        <f>SUM('1.16 Wine consumption (value)'!AG15,'1.24 Beer consumption (value)'!AG15,'1.32 Spirits consump (value)'!AG15)</f>
        <v>1597.3000000000002</v>
      </c>
      <c r="AH15" s="6">
        <f>SUM('1.16 Wine consumption (value)'!AH15,'1.24 Beer consumption (value)'!AH15,'1.32 Spirits consump (value)'!AH15)</f>
        <v>749.7</v>
      </c>
      <c r="AI15" s="6">
        <f>SUM('1.16 Wine consumption (value)'!AI15,'1.24 Beer consumption (value)'!AI15,'1.32 Spirits consump (value)'!AI15)</f>
        <v>17586.099999999999</v>
      </c>
      <c r="AJ15" s="6">
        <f>SUM('1.16 Wine consumption (value)'!AJ15,'1.24 Beer consumption (value)'!AJ15,'1.32 Spirits consump (value)'!AJ15)</f>
        <v>4498.2000000000007</v>
      </c>
      <c r="AK15" s="6">
        <f>SUM('1.16 Wine consumption (value)'!AK15,'1.24 Beer consumption (value)'!AK15,'1.32 Spirits consump (value)'!AK15)</f>
        <v>64774.5</v>
      </c>
      <c r="AL15" s="6">
        <f>SUM('1.16 Wine consumption (value)'!AL15,'1.24 Beer consumption (value)'!AL15,'1.32 Spirits consump (value)'!AL15)</f>
        <v>2482.1</v>
      </c>
      <c r="AM15" s="6">
        <f>SUM('1.16 Wine consumption (value)'!AM15,'1.24 Beer consumption (value)'!AM15,'1.32 Spirits consump (value)'!AM15)</f>
        <v>2560.6</v>
      </c>
      <c r="AN15" s="6">
        <f>SUM('1.16 Wine consumption (value)'!AN15,'1.24 Beer consumption (value)'!AN15,'1.32 Spirits consump (value)'!AN15)</f>
        <v>2377.6</v>
      </c>
      <c r="AO15" s="6">
        <f>SUM('1.16 Wine consumption (value)'!AO15,'1.24 Beer consumption (value)'!AO15,'1.32 Spirits consump (value)'!AO15)</f>
        <v>10226.299999999999</v>
      </c>
      <c r="AP15" s="6">
        <f>SUM('1.16 Wine consumption (value)'!AP15,'1.24 Beer consumption (value)'!AP15,'1.32 Spirits consump (value)'!AP15)</f>
        <v>171427.69999999998</v>
      </c>
      <c r="AQ15" s="6">
        <f>SUM('1.16 Wine consumption (value)'!AQ15,'1.24 Beer consumption (value)'!AQ15,'1.32 Spirits consump (value)'!AQ15)</f>
        <v>11913.8</v>
      </c>
      <c r="AR15" s="6">
        <f>SUM('1.16 Wine consumption (value)'!AR15,'1.24 Beer consumption (value)'!AR15,'1.32 Spirits consump (value)'!AR15)</f>
        <v>2043.9999999999998</v>
      </c>
      <c r="AS15" s="6">
        <f>SUM('1.16 Wine consumption (value)'!AS15,'1.24 Beer consumption (value)'!AS15,'1.32 Spirits consump (value)'!AS15)</f>
        <v>64376.600000000006</v>
      </c>
      <c r="AT15" s="6">
        <f>SUM('1.16 Wine consumption (value)'!AT15,'1.24 Beer consumption (value)'!AT15,'1.32 Spirits consump (value)'!AT15)</f>
        <v>5577.8</v>
      </c>
      <c r="AU15" s="6">
        <f>SUM('1.16 Wine consumption (value)'!AU15,'1.24 Beer consumption (value)'!AU15,'1.32 Spirits consump (value)'!AU15)</f>
        <v>11882.5</v>
      </c>
      <c r="AV15" s="6">
        <f>SUM('1.16 Wine consumption (value)'!AV15,'1.24 Beer consumption (value)'!AV15,'1.32 Spirits consump (value)'!AV15)</f>
        <v>1204.2</v>
      </c>
      <c r="AW15" s="6">
        <f>SUM('1.16 Wine consumption (value)'!AW15,'1.24 Beer consumption (value)'!AW15,'1.32 Spirits consump (value)'!AW15)</f>
        <v>2099.8999999999996</v>
      </c>
      <c r="AX15" s="6">
        <f>SUM('1.16 Wine consumption (value)'!AX15,'1.24 Beer consumption (value)'!AX15,'1.32 Spirits consump (value)'!AX15)</f>
        <v>2162.3000000000002</v>
      </c>
      <c r="AY15" s="6">
        <f>SUM('1.16 Wine consumption (value)'!AY15,'1.24 Beer consumption (value)'!AY15,'1.32 Spirits consump (value)'!AY15)</f>
        <v>1140.8000000000002</v>
      </c>
      <c r="AZ15" s="6">
        <f>SUM('1.16 Wine consumption (value)'!AZ15,'1.24 Beer consumption (value)'!AZ15,'1.32 Spirits consump (value)'!AZ15)</f>
        <v>32326.2</v>
      </c>
      <c r="BA15" s="6">
        <f>SUM('1.16 Wine consumption (value)'!BA15,'1.24 Beer consumption (value)'!BA15,'1.32 Spirits consump (value)'!BA15)</f>
        <v>4853.5</v>
      </c>
      <c r="BB15" s="6">
        <f>SUM('1.16 Wine consumption (value)'!BB15,'1.24 Beer consumption (value)'!BB15,'1.32 Spirits consump (value)'!BB15)</f>
        <v>1228.7</v>
      </c>
      <c r="BC15" s="6">
        <f>SUM('1.16 Wine consumption (value)'!BC15,'1.24 Beer consumption (value)'!BC15,'1.32 Spirits consump (value)'!BC15)</f>
        <v>19644.2</v>
      </c>
      <c r="BD15" s="6">
        <f>SUM('1.16 Wine consumption (value)'!BD15,'1.24 Beer consumption (value)'!BD15,'1.32 Spirits consump (value)'!BD15)</f>
        <v>63266.5</v>
      </c>
      <c r="BE15" s="6">
        <f>SUM('1.16 Wine consumption (value)'!BE15,'1.24 Beer consumption (value)'!BE15,'1.32 Spirits consump (value)'!BE15)</f>
        <v>2316</v>
      </c>
      <c r="BF15" s="6">
        <f>SUM('1.16 Wine consumption (value)'!BF15,'1.24 Beer consumption (value)'!BF15,'1.32 Spirits consump (value)'!BF15)</f>
        <v>2480.9</v>
      </c>
      <c r="BG15" s="6">
        <f>SUM('1.16 Wine consumption (value)'!BG15,'1.24 Beer consumption (value)'!BG15,'1.32 Spirits consump (value)'!BG15)</f>
        <v>1442.1999999999998</v>
      </c>
      <c r="BH15" s="6">
        <f>SUM('1.16 Wine consumption (value)'!BH15,'1.24 Beer consumption (value)'!BH15,'1.32 Spirits consump (value)'!BH15)</f>
        <v>656.9</v>
      </c>
      <c r="BI15" s="6">
        <f>SUM('1.16 Wine consumption (value)'!BI15,'1.24 Beer consumption (value)'!BI15,'1.32 Spirits consump (value)'!BI15)</f>
        <v>2839.9</v>
      </c>
      <c r="BJ15" s="6">
        <f>SUM('1.16 Wine consumption (value)'!BJ15,'1.24 Beer consumption (value)'!BJ15,'1.32 Spirits consump (value)'!BJ15)</f>
        <v>3260.2</v>
      </c>
      <c r="BK15" s="6">
        <f>SUM('1.16 Wine consumption (value)'!BK15,'1.24 Beer consumption (value)'!BK15,'1.32 Spirits consump (value)'!BK15)</f>
        <v>1337.9</v>
      </c>
      <c r="BL15" s="6">
        <f>SUM('1.16 Wine consumption (value)'!BL15,'1.24 Beer consumption (value)'!BL15,'1.32 Spirits consump (value)'!BL15)</f>
        <v>4941.7000000000007</v>
      </c>
      <c r="BM15" s="6">
        <f>SUM('1.16 Wine consumption (value)'!BM15,'1.24 Beer consumption (value)'!BM15,'1.32 Spirits consump (value)'!BM15)</f>
        <v>310</v>
      </c>
      <c r="BN15" s="6">
        <f>SUM('1.16 Wine consumption (value)'!BN15,'1.24 Beer consumption (value)'!BN15,'1.32 Spirits consump (value)'!BN15)</f>
        <v>14813.9</v>
      </c>
      <c r="BO15" s="6">
        <f>SUM('1.16 Wine consumption (value)'!BO15,'1.24 Beer consumption (value)'!BO15,'1.32 Spirits consump (value)'!BO15)</f>
        <v>1596.3</v>
      </c>
      <c r="BP15" s="6">
        <f>SUM('1.16 Wine consumption (value)'!BP15,'1.24 Beer consumption (value)'!BP15,'1.32 Spirits consump (value)'!BP15)</f>
        <v>6743.5</v>
      </c>
      <c r="BQ15" s="6">
        <f>SUM('1.16 Wine consumption (value)'!BQ15,'1.24 Beer consumption (value)'!BQ15,'1.32 Spirits consump (value)'!BQ15)</f>
        <v>234828.4</v>
      </c>
      <c r="BR15" s="6">
        <f>SUM('1.16 Wine consumption (value)'!BR15,'1.24 Beer consumption (value)'!BR15,'1.32 Spirits consump (value)'!BR15)</f>
        <v>35764</v>
      </c>
      <c r="BS15" s="6">
        <f>SUM('1.16 Wine consumption (value)'!BS15,'1.24 Beer consumption (value)'!BS15,'1.32 Spirits consump (value)'!BS15)</f>
        <v>199064.40000000002</v>
      </c>
      <c r="BT15" s="6">
        <f>SUM('1.16 Wine consumption (value)'!BT15,'1.24 Beer consumption (value)'!BT15,'1.32 Spirits consump (value)'!BT15)</f>
        <v>397365.10000000003</v>
      </c>
      <c r="BU15" s="6">
        <f>SUM('1.16 Wine consumption (value)'!BU15,'1.24 Beer consumption (value)'!BU15,'1.32 Spirits consump (value)'!BU15)</f>
        <v>11297.800000000001</v>
      </c>
      <c r="BV15" s="6">
        <f>SUM('1.16 Wine consumption (value)'!BV15,'1.24 Beer consumption (value)'!BV15,'1.32 Spirits consump (value)'!BV15)</f>
        <v>11085.8</v>
      </c>
      <c r="BW15" s="6">
        <f>SUM('1.16 Wine consumption (value)'!BW15,'1.24 Beer consumption (value)'!BW15,'1.32 Spirits consump (value)'!BW15)</f>
        <v>7331.5</v>
      </c>
      <c r="BX15" s="6">
        <f>SUM('1.16 Wine consumption (value)'!BX15,'1.24 Beer consumption (value)'!BX15,'1.32 Spirits consump (value)'!BX15)</f>
        <v>6323.6</v>
      </c>
      <c r="BY15" s="6">
        <f>SUM('1.16 Wine consumption (value)'!BY15,'1.24 Beer consumption (value)'!BY15,'1.32 Spirits consump (value)'!BY15)</f>
        <v>65667.5</v>
      </c>
      <c r="BZ15" s="6">
        <f>SUM('1.16 Wine consumption (value)'!BZ15,'1.24 Beer consumption (value)'!BZ15,'1.32 Spirits consump (value)'!BZ15)</f>
        <v>73463.8</v>
      </c>
      <c r="CA15" s="6">
        <f>SUM('1.16 Wine consumption (value)'!CA15,'1.24 Beer consumption (value)'!CA15,'1.32 Spirits consump (value)'!CA15)</f>
        <v>9486.1</v>
      </c>
      <c r="CB15" s="6">
        <f>SUM('1.16 Wine consumption (value)'!CB15,'1.24 Beer consumption (value)'!CB15,'1.32 Spirits consump (value)'!CB15)</f>
        <v>6526.7000000000007</v>
      </c>
      <c r="CC15" s="6">
        <f>SUM('1.16 Wine consumption (value)'!CC15,'1.24 Beer consumption (value)'!CC15,'1.32 Spirits consump (value)'!CC15)</f>
        <v>38771</v>
      </c>
      <c r="CD15" s="6">
        <f>SUM('1.16 Wine consumption (value)'!CD15,'1.24 Beer consumption (value)'!CD15,'1.32 Spirits consump (value)'!CD15)</f>
        <v>11607.1</v>
      </c>
      <c r="CE15" s="6">
        <f>SUM('1.16 Wine consumption (value)'!CE15,'1.24 Beer consumption (value)'!CE15,'1.32 Spirits consump (value)'!CE15)</f>
        <v>7354.7</v>
      </c>
      <c r="CF15" s="6">
        <f>SUM('1.16 Wine consumption (value)'!CF15,'1.24 Beer consumption (value)'!CF15,'1.32 Spirits consump (value)'!CF15)</f>
        <v>6673.5999999999995</v>
      </c>
      <c r="CG15" s="6">
        <f>SUM('1.16 Wine consumption (value)'!CG15,'1.24 Beer consumption (value)'!CG15,'1.32 Spirits consump (value)'!CG15)</f>
        <v>33989.300000000003</v>
      </c>
      <c r="CH15" s="6">
        <f>SUM('1.16 Wine consumption (value)'!CH15,'1.24 Beer consumption (value)'!CH15,'1.32 Spirits consump (value)'!CH15)</f>
        <v>9464.7999999999993</v>
      </c>
      <c r="CI15" s="6">
        <f>SUM('1.16 Wine consumption (value)'!CI15,'1.24 Beer consumption (value)'!CI15,'1.32 Spirits consump (value)'!CI15)</f>
        <v>11442.9</v>
      </c>
      <c r="CJ15" s="6">
        <f>SUM('1.16 Wine consumption (value)'!CJ15,'1.24 Beer consumption (value)'!CJ15,'1.32 Spirits consump (value)'!CJ15)</f>
        <v>11402.8</v>
      </c>
      <c r="CK15" s="6">
        <f>SUM('1.16 Wine consumption (value)'!CK15,'1.24 Beer consumption (value)'!CK15,'1.32 Spirits consump (value)'!CK15)</f>
        <v>73805.7</v>
      </c>
      <c r="CL15" s="6">
        <f>SUM('1.16 Wine consumption (value)'!CL15,'1.24 Beer consumption (value)'!CL15,'1.32 Spirits consump (value)'!CL15)</f>
        <v>1670.4000000000383</v>
      </c>
      <c r="CM15" s="6">
        <f>SUM('1.16 Wine consumption (value)'!CM15,'1.24 Beer consumption (value)'!CM15,'1.32 Spirits consump (value)'!CM15)</f>
        <v>1253.1000000000022</v>
      </c>
      <c r="CN15" s="6">
        <f>SUM('1.16 Wine consumption (value)'!CN15,'1.24 Beer consumption (value)'!CN15,'1.32 Spirits consump (value)'!CN15)</f>
        <v>10973.199999999986</v>
      </c>
      <c r="CO15" s="6">
        <f>SUM('1.16 Wine consumption (value)'!CO15,'1.24 Beer consumption (value)'!CO15,'1.32 Spirits consump (value)'!CO15)</f>
        <v>21493.999999999993</v>
      </c>
      <c r="CP15" s="6">
        <f>SUM('1.16 Wine consumption (value)'!CP15,'1.24 Beer consumption (value)'!CP15,'1.32 Spirits consump (value)'!CP15)</f>
        <v>6090.4000000000178</v>
      </c>
    </row>
    <row r="16" spans="1:94" x14ac:dyDescent="0.25">
      <c r="A16" s="1" t="s">
        <v>37</v>
      </c>
      <c r="B16" s="6">
        <f>SUM('1.16 Wine consumption (value)'!B16,'1.24 Beer consumption (value)'!B16,'1.32 Spirits consump (value)'!B16)</f>
        <v>1475885.7</v>
      </c>
      <c r="C16" s="6">
        <f>SUM('1.16 Wine consumption (value)'!C16,'1.24 Beer consumption (value)'!C16,'1.32 Spirits consump (value)'!C16)</f>
        <v>455199.4</v>
      </c>
      <c r="D16" s="6">
        <f>SUM('1.16 Wine consumption (value)'!D16,'1.24 Beer consumption (value)'!D16,'1.32 Spirits consump (value)'!D16)</f>
        <v>721.7</v>
      </c>
      <c r="E16" s="6">
        <f>SUM('1.16 Wine consumption (value)'!E16,'1.24 Beer consumption (value)'!E16,'1.32 Spirits consump (value)'!E16)</f>
        <v>248726.30000000002</v>
      </c>
      <c r="F16" s="6">
        <f>SUM('1.16 Wine consumption (value)'!F16,'1.24 Beer consumption (value)'!F16,'1.32 Spirits consump (value)'!F16)</f>
        <v>2110.5</v>
      </c>
      <c r="G16" s="6">
        <f>SUM('1.16 Wine consumption (value)'!G16,'1.24 Beer consumption (value)'!G16,'1.32 Spirits consump (value)'!G16)</f>
        <v>39276</v>
      </c>
      <c r="H16" s="6">
        <f>SUM('1.16 Wine consumption (value)'!H16,'1.24 Beer consumption (value)'!H16,'1.32 Spirits consump (value)'!H16)</f>
        <v>1672.8</v>
      </c>
      <c r="I16" s="6">
        <f>SUM('1.16 Wine consumption (value)'!I16,'1.24 Beer consumption (value)'!I16,'1.32 Spirits consump (value)'!I16)</f>
        <v>83343.200000000012</v>
      </c>
      <c r="J16" s="6">
        <f>SUM('1.16 Wine consumption (value)'!J16,'1.24 Beer consumption (value)'!J16,'1.32 Spirits consump (value)'!J16)</f>
        <v>3100.8</v>
      </c>
      <c r="K16" s="6">
        <f>SUM('1.16 Wine consumption (value)'!K16,'1.24 Beer consumption (value)'!K16,'1.32 Spirits consump (value)'!K16)</f>
        <v>3096.9</v>
      </c>
      <c r="L16" s="6">
        <f>SUM('1.16 Wine consumption (value)'!L16,'1.24 Beer consumption (value)'!L16,'1.32 Spirits consump (value)'!L16)</f>
        <v>218.9</v>
      </c>
      <c r="M16" s="6">
        <f>SUM('1.16 Wine consumption (value)'!M16,'1.24 Beer consumption (value)'!M16,'1.32 Spirits consump (value)'!M16)</f>
        <v>5898.9</v>
      </c>
      <c r="N16" s="6">
        <f>SUM('1.16 Wine consumption (value)'!N16,'1.24 Beer consumption (value)'!N16,'1.32 Spirits consump (value)'!N16)</f>
        <v>3216.2</v>
      </c>
      <c r="O16" s="6">
        <f>SUM('1.16 Wine consumption (value)'!O16,'1.24 Beer consumption (value)'!O16,'1.32 Spirits consump (value)'!O16)</f>
        <v>27419.1</v>
      </c>
      <c r="P16" s="6">
        <f>SUM('1.16 Wine consumption (value)'!P16,'1.24 Beer consumption (value)'!P16,'1.32 Spirits consump (value)'!P16)</f>
        <v>6390.1</v>
      </c>
      <c r="Q16" s="6">
        <f>SUM('1.16 Wine consumption (value)'!Q16,'1.24 Beer consumption (value)'!Q16,'1.32 Spirits consump (value)'!Q16)</f>
        <v>12551.599999999999</v>
      </c>
      <c r="R16" s="6">
        <f>SUM('1.16 Wine consumption (value)'!R16,'1.24 Beer consumption (value)'!R16,'1.32 Spirits consump (value)'!R16)</f>
        <v>3241</v>
      </c>
      <c r="S16" s="6">
        <f>SUM('1.16 Wine consumption (value)'!S16,'1.24 Beer consumption (value)'!S16,'1.32 Spirits consump (value)'!S16)</f>
        <v>8099.9</v>
      </c>
      <c r="T16" s="6">
        <f>SUM('1.16 Wine consumption (value)'!T16,'1.24 Beer consumption (value)'!T16,'1.32 Spirits consump (value)'!T16)</f>
        <v>31831.3</v>
      </c>
      <c r="U16" s="6">
        <f>SUM('1.16 Wine consumption (value)'!U16,'1.24 Beer consumption (value)'!U16,'1.32 Spirits consump (value)'!U16)</f>
        <v>26949.899999999998</v>
      </c>
      <c r="V16" s="6">
        <f>SUM('1.16 Wine consumption (value)'!V16,'1.24 Beer consumption (value)'!V16,'1.32 Spirits consump (value)'!V16)</f>
        <v>4881.5</v>
      </c>
      <c r="W16" s="6">
        <f>SUM('1.16 Wine consumption (value)'!W16,'1.24 Beer consumption (value)'!W16,'1.32 Spirits consump (value)'!W16)</f>
        <v>118132.90000000001</v>
      </c>
      <c r="X16" s="6">
        <f>SUM('1.16 Wine consumption (value)'!X16,'1.24 Beer consumption (value)'!X16,'1.32 Spirits consump (value)'!X16)</f>
        <v>2980.8</v>
      </c>
      <c r="Y16" s="6">
        <f>SUM('1.16 Wine consumption (value)'!Y16,'1.24 Beer consumption (value)'!Y16,'1.32 Spirits consump (value)'!Y16)</f>
        <v>893.3</v>
      </c>
      <c r="Z16" s="6">
        <f>SUM('1.16 Wine consumption (value)'!Z16,'1.24 Beer consumption (value)'!Z16,'1.32 Spirits consump (value)'!Z16)</f>
        <v>2133</v>
      </c>
      <c r="AA16" s="6">
        <f>SUM('1.16 Wine consumption (value)'!AA16,'1.24 Beer consumption (value)'!AA16,'1.32 Spirits consump (value)'!AA16)</f>
        <v>3151.6000000000004</v>
      </c>
      <c r="AB16" s="6">
        <f>SUM('1.16 Wine consumption (value)'!AB16,'1.24 Beer consumption (value)'!AB16,'1.32 Spirits consump (value)'!AB16)</f>
        <v>5477.4</v>
      </c>
      <c r="AC16" s="6">
        <f>SUM('1.16 Wine consumption (value)'!AC16,'1.24 Beer consumption (value)'!AC16,'1.32 Spirits consump (value)'!AC16)</f>
        <v>1145.5999999999999</v>
      </c>
      <c r="AD16" s="6">
        <f>SUM('1.16 Wine consumption (value)'!AD16,'1.24 Beer consumption (value)'!AD16,'1.32 Spirits consump (value)'!AD16)</f>
        <v>967.6</v>
      </c>
      <c r="AE16" s="6">
        <f>SUM('1.16 Wine consumption (value)'!AE16,'1.24 Beer consumption (value)'!AE16,'1.32 Spirits consump (value)'!AE16)</f>
        <v>4049.7999999999997</v>
      </c>
      <c r="AF16" s="6">
        <f>SUM('1.16 Wine consumption (value)'!AF16,'1.24 Beer consumption (value)'!AF16,'1.32 Spirits consump (value)'!AF16)</f>
        <v>1432.6</v>
      </c>
      <c r="AG16" s="6">
        <f>SUM('1.16 Wine consumption (value)'!AG16,'1.24 Beer consumption (value)'!AG16,'1.32 Spirits consump (value)'!AG16)</f>
        <v>1695.4</v>
      </c>
      <c r="AH16" s="6">
        <f>SUM('1.16 Wine consumption (value)'!AH16,'1.24 Beer consumption (value)'!AH16,'1.32 Spirits consump (value)'!AH16)</f>
        <v>765.2</v>
      </c>
      <c r="AI16" s="6">
        <f>SUM('1.16 Wine consumption (value)'!AI16,'1.24 Beer consumption (value)'!AI16,'1.32 Spirits consump (value)'!AI16)</f>
        <v>18068.899999999998</v>
      </c>
      <c r="AJ16" s="6">
        <f>SUM('1.16 Wine consumption (value)'!AJ16,'1.24 Beer consumption (value)'!AJ16,'1.32 Spirits consump (value)'!AJ16)</f>
        <v>4468.6000000000004</v>
      </c>
      <c r="AK16" s="6">
        <f>SUM('1.16 Wine consumption (value)'!AK16,'1.24 Beer consumption (value)'!AK16,'1.32 Spirits consump (value)'!AK16)</f>
        <v>55019.3</v>
      </c>
      <c r="AL16" s="6">
        <f>SUM('1.16 Wine consumption (value)'!AL16,'1.24 Beer consumption (value)'!AL16,'1.32 Spirits consump (value)'!AL16)</f>
        <v>2538.5</v>
      </c>
      <c r="AM16" s="6">
        <f>SUM('1.16 Wine consumption (value)'!AM16,'1.24 Beer consumption (value)'!AM16,'1.32 Spirits consump (value)'!AM16)</f>
        <v>2595.4</v>
      </c>
      <c r="AN16" s="6">
        <f>SUM('1.16 Wine consumption (value)'!AN16,'1.24 Beer consumption (value)'!AN16,'1.32 Spirits consump (value)'!AN16)</f>
        <v>2400.1</v>
      </c>
      <c r="AO16" s="6">
        <f>SUM('1.16 Wine consumption (value)'!AO16,'1.24 Beer consumption (value)'!AO16,'1.32 Spirits consump (value)'!AO16)</f>
        <v>7084.5</v>
      </c>
      <c r="AP16" s="6">
        <f>SUM('1.16 Wine consumption (value)'!AP16,'1.24 Beer consumption (value)'!AP16,'1.32 Spirits consump (value)'!AP16)</f>
        <v>159996.40000000002</v>
      </c>
      <c r="AQ16" s="6">
        <f>SUM('1.16 Wine consumption (value)'!AQ16,'1.24 Beer consumption (value)'!AQ16,'1.32 Spirits consump (value)'!AQ16)</f>
        <v>10220.299999999999</v>
      </c>
      <c r="AR16" s="6">
        <f>SUM('1.16 Wine consumption (value)'!AR16,'1.24 Beer consumption (value)'!AR16,'1.32 Spirits consump (value)'!AR16)</f>
        <v>2206.6999999999998</v>
      </c>
      <c r="AS16" s="6">
        <f>SUM('1.16 Wine consumption (value)'!AS16,'1.24 Beer consumption (value)'!AS16,'1.32 Spirits consump (value)'!AS16)</f>
        <v>66327.100000000006</v>
      </c>
      <c r="AT16" s="6">
        <f>SUM('1.16 Wine consumption (value)'!AT16,'1.24 Beer consumption (value)'!AT16,'1.32 Spirits consump (value)'!AT16)</f>
        <v>5249.9000000000005</v>
      </c>
      <c r="AU16" s="6">
        <f>SUM('1.16 Wine consumption (value)'!AU16,'1.24 Beer consumption (value)'!AU16,'1.32 Spirits consump (value)'!AU16)</f>
        <v>11535.7</v>
      </c>
      <c r="AV16" s="6">
        <f>SUM('1.16 Wine consumption (value)'!AV16,'1.24 Beer consumption (value)'!AV16,'1.32 Spirits consump (value)'!AV16)</f>
        <v>1194.0999999999999</v>
      </c>
      <c r="AW16" s="6">
        <f>SUM('1.16 Wine consumption (value)'!AW16,'1.24 Beer consumption (value)'!AW16,'1.32 Spirits consump (value)'!AW16)</f>
        <v>2111.1999999999998</v>
      </c>
      <c r="AX16" s="6">
        <f>SUM('1.16 Wine consumption (value)'!AX16,'1.24 Beer consumption (value)'!AX16,'1.32 Spirits consump (value)'!AX16)</f>
        <v>2348</v>
      </c>
      <c r="AY16" s="6">
        <f>SUM('1.16 Wine consumption (value)'!AY16,'1.24 Beer consumption (value)'!AY16,'1.32 Spirits consump (value)'!AY16)</f>
        <v>1311.8</v>
      </c>
      <c r="AZ16" s="6">
        <f>SUM('1.16 Wine consumption (value)'!AZ16,'1.24 Beer consumption (value)'!AZ16,'1.32 Spirits consump (value)'!AZ16)</f>
        <v>33184.799999999996</v>
      </c>
      <c r="BA16" s="6">
        <f>SUM('1.16 Wine consumption (value)'!BA16,'1.24 Beer consumption (value)'!BA16,'1.32 Spirits consump (value)'!BA16)</f>
        <v>4942.5</v>
      </c>
      <c r="BB16" s="6">
        <f>SUM('1.16 Wine consumption (value)'!BB16,'1.24 Beer consumption (value)'!BB16,'1.32 Spirits consump (value)'!BB16)</f>
        <v>1167.8</v>
      </c>
      <c r="BC16" s="6">
        <f>SUM('1.16 Wine consumption (value)'!BC16,'1.24 Beer consumption (value)'!BC16,'1.32 Spirits consump (value)'!BC16)</f>
        <v>5645.6</v>
      </c>
      <c r="BD16" s="6">
        <f>SUM('1.16 Wine consumption (value)'!BD16,'1.24 Beer consumption (value)'!BD16,'1.32 Spirits consump (value)'!BD16)</f>
        <v>66744.3</v>
      </c>
      <c r="BE16" s="6">
        <f>SUM('1.16 Wine consumption (value)'!BE16,'1.24 Beer consumption (value)'!BE16,'1.32 Spirits consump (value)'!BE16)</f>
        <v>2490.5</v>
      </c>
      <c r="BF16" s="6">
        <f>SUM('1.16 Wine consumption (value)'!BF16,'1.24 Beer consumption (value)'!BF16,'1.32 Spirits consump (value)'!BF16)</f>
        <v>2718.5</v>
      </c>
      <c r="BG16" s="6">
        <f>SUM('1.16 Wine consumption (value)'!BG16,'1.24 Beer consumption (value)'!BG16,'1.32 Spirits consump (value)'!BG16)</f>
        <v>1651.6</v>
      </c>
      <c r="BH16" s="6">
        <f>SUM('1.16 Wine consumption (value)'!BH16,'1.24 Beer consumption (value)'!BH16,'1.32 Spirits consump (value)'!BH16)</f>
        <v>573.1</v>
      </c>
      <c r="BI16" s="6">
        <f>SUM('1.16 Wine consumption (value)'!BI16,'1.24 Beer consumption (value)'!BI16,'1.32 Spirits consump (value)'!BI16)</f>
        <v>2877.3999999999996</v>
      </c>
      <c r="BJ16" s="6">
        <f>SUM('1.16 Wine consumption (value)'!BJ16,'1.24 Beer consumption (value)'!BJ16,'1.32 Spirits consump (value)'!BJ16)</f>
        <v>3374.7000000000003</v>
      </c>
      <c r="BK16" s="6">
        <f>SUM('1.16 Wine consumption (value)'!BK16,'1.24 Beer consumption (value)'!BK16,'1.32 Spirits consump (value)'!BK16)</f>
        <v>1368.6</v>
      </c>
      <c r="BL16" s="6">
        <f>SUM('1.16 Wine consumption (value)'!BL16,'1.24 Beer consumption (value)'!BL16,'1.32 Spirits consump (value)'!BL16)</f>
        <v>5476.4</v>
      </c>
      <c r="BM16" s="6">
        <f>SUM('1.16 Wine consumption (value)'!BM16,'1.24 Beer consumption (value)'!BM16,'1.32 Spirits consump (value)'!BM16)</f>
        <v>349.1</v>
      </c>
      <c r="BN16" s="6">
        <f>SUM('1.16 Wine consumption (value)'!BN16,'1.24 Beer consumption (value)'!BN16,'1.32 Spirits consump (value)'!BN16)</f>
        <v>14665.2</v>
      </c>
      <c r="BO16" s="6">
        <f>SUM('1.16 Wine consumption (value)'!BO16,'1.24 Beer consumption (value)'!BO16,'1.32 Spirits consump (value)'!BO16)</f>
        <v>1709</v>
      </c>
      <c r="BP16" s="6">
        <f>SUM('1.16 Wine consumption (value)'!BP16,'1.24 Beer consumption (value)'!BP16,'1.32 Spirits consump (value)'!BP16)</f>
        <v>7294.5999999999995</v>
      </c>
      <c r="BQ16" s="6">
        <f>SUM('1.16 Wine consumption (value)'!BQ16,'1.24 Beer consumption (value)'!BQ16,'1.32 Spirits consump (value)'!BQ16)</f>
        <v>239984.1</v>
      </c>
      <c r="BR16" s="6">
        <f>SUM('1.16 Wine consumption (value)'!BR16,'1.24 Beer consumption (value)'!BR16,'1.32 Spirits consump (value)'!BR16)</f>
        <v>34237.800000000003</v>
      </c>
      <c r="BS16" s="6">
        <f>SUM('1.16 Wine consumption (value)'!BS16,'1.24 Beer consumption (value)'!BS16,'1.32 Spirits consump (value)'!BS16)</f>
        <v>205746.4</v>
      </c>
      <c r="BT16" s="6">
        <f>SUM('1.16 Wine consumption (value)'!BT16,'1.24 Beer consumption (value)'!BT16,'1.32 Spirits consump (value)'!BT16)</f>
        <v>403997.39999999997</v>
      </c>
      <c r="BU16" s="6">
        <f>SUM('1.16 Wine consumption (value)'!BU16,'1.24 Beer consumption (value)'!BU16,'1.32 Spirits consump (value)'!BU16)</f>
        <v>11537.800000000001</v>
      </c>
      <c r="BV16" s="6">
        <f>SUM('1.16 Wine consumption (value)'!BV16,'1.24 Beer consumption (value)'!BV16,'1.32 Spirits consump (value)'!BV16)</f>
        <v>11159.5</v>
      </c>
      <c r="BW16" s="6">
        <f>SUM('1.16 Wine consumption (value)'!BW16,'1.24 Beer consumption (value)'!BW16,'1.32 Spirits consump (value)'!BW16)</f>
        <v>7605.0999999999995</v>
      </c>
      <c r="BX16" s="6">
        <f>SUM('1.16 Wine consumption (value)'!BX16,'1.24 Beer consumption (value)'!BX16,'1.32 Spirits consump (value)'!BX16)</f>
        <v>6359.5000000000009</v>
      </c>
      <c r="BY16" s="6">
        <f>SUM('1.16 Wine consumption (value)'!BY16,'1.24 Beer consumption (value)'!BY16,'1.32 Spirits consump (value)'!BY16)</f>
        <v>66548.600000000006</v>
      </c>
      <c r="BZ16" s="6">
        <f>SUM('1.16 Wine consumption (value)'!BZ16,'1.24 Beer consumption (value)'!BZ16,'1.32 Spirits consump (value)'!BZ16)</f>
        <v>74262.8</v>
      </c>
      <c r="CA16" s="6">
        <f>SUM('1.16 Wine consumption (value)'!CA16,'1.24 Beer consumption (value)'!CA16,'1.32 Spirits consump (value)'!CA16)</f>
        <v>9075.9</v>
      </c>
      <c r="CB16" s="6">
        <f>SUM('1.16 Wine consumption (value)'!CB16,'1.24 Beer consumption (value)'!CB16,'1.32 Spirits consump (value)'!CB16)</f>
        <v>6456.8</v>
      </c>
      <c r="CC16" s="6">
        <f>SUM('1.16 Wine consumption (value)'!CC16,'1.24 Beer consumption (value)'!CC16,'1.32 Spirits consump (value)'!CC16)</f>
        <v>38492.6</v>
      </c>
      <c r="CD16" s="6">
        <f>SUM('1.16 Wine consumption (value)'!CD16,'1.24 Beer consumption (value)'!CD16,'1.32 Spirits consump (value)'!CD16)</f>
        <v>11856.8</v>
      </c>
      <c r="CE16" s="6">
        <f>SUM('1.16 Wine consumption (value)'!CE16,'1.24 Beer consumption (value)'!CE16,'1.32 Spirits consump (value)'!CE16)</f>
        <v>7136</v>
      </c>
      <c r="CF16" s="6">
        <f>SUM('1.16 Wine consumption (value)'!CF16,'1.24 Beer consumption (value)'!CF16,'1.32 Spirits consump (value)'!CF16)</f>
        <v>6701.5</v>
      </c>
      <c r="CG16" s="6">
        <f>SUM('1.16 Wine consumption (value)'!CG16,'1.24 Beer consumption (value)'!CG16,'1.32 Spirits consump (value)'!CG16)</f>
        <v>33752.400000000001</v>
      </c>
      <c r="CH16" s="6">
        <f>SUM('1.16 Wine consumption (value)'!CH16,'1.24 Beer consumption (value)'!CH16,'1.32 Spirits consump (value)'!CH16)</f>
        <v>9033.7999999999993</v>
      </c>
      <c r="CI16" s="6">
        <f>SUM('1.16 Wine consumption (value)'!CI16,'1.24 Beer consumption (value)'!CI16,'1.32 Spirits consump (value)'!CI16)</f>
        <v>11643.699999999999</v>
      </c>
      <c r="CJ16" s="6">
        <f>SUM('1.16 Wine consumption (value)'!CJ16,'1.24 Beer consumption (value)'!CJ16,'1.32 Spirits consump (value)'!CJ16)</f>
        <v>11500.599999999999</v>
      </c>
      <c r="CK16" s="6">
        <f>SUM('1.16 Wine consumption (value)'!CK16,'1.24 Beer consumption (value)'!CK16,'1.32 Spirits consump (value)'!CK16)</f>
        <v>79159.600000000006</v>
      </c>
      <c r="CL16" s="6">
        <f>SUM('1.16 Wine consumption (value)'!CL16,'1.24 Beer consumption (value)'!CL16,'1.32 Spirits consump (value)'!CL16)</f>
        <v>1714.399999999971</v>
      </c>
      <c r="CM16" s="6">
        <f>SUM('1.16 Wine consumption (value)'!CM16,'1.24 Beer consumption (value)'!CM16,'1.32 Spirits consump (value)'!CM16)</f>
        <v>1265.2999999999979</v>
      </c>
      <c r="CN16" s="6">
        <f>SUM('1.16 Wine consumption (value)'!CN16,'1.24 Beer consumption (value)'!CN16,'1.32 Spirits consump (value)'!CN16)</f>
        <v>12550.900000000001</v>
      </c>
      <c r="CO16" s="6">
        <f>SUM('1.16 Wine consumption (value)'!CO16,'1.24 Beer consumption (value)'!CO16,'1.32 Spirits consump (value)'!CO16)</f>
        <v>23117.800000000003</v>
      </c>
      <c r="CP16" s="6">
        <f>SUM('1.16 Wine consumption (value)'!CP16,'1.24 Beer consumption (value)'!CP16,'1.32 Spirits consump (value)'!CP16)</f>
        <v>6334.3999999999851</v>
      </c>
    </row>
    <row r="17" spans="1:94" x14ac:dyDescent="0.25">
      <c r="A17" s="1" t="s">
        <v>38</v>
      </c>
      <c r="B17" s="6">
        <f>SUM('1.16 Wine consumption (value)'!B17,'1.24 Beer consumption (value)'!B17,'1.32 Spirits consump (value)'!B17)</f>
        <v>1364029.9</v>
      </c>
      <c r="C17" s="6">
        <f>SUM('1.16 Wine consumption (value)'!C17,'1.24 Beer consumption (value)'!C17,'1.32 Spirits consump (value)'!C17)</f>
        <v>447960.4</v>
      </c>
      <c r="D17" s="6">
        <f>SUM('1.16 Wine consumption (value)'!D17,'1.24 Beer consumption (value)'!D17,'1.32 Spirits consump (value)'!D17)</f>
        <v>599.1</v>
      </c>
      <c r="E17" s="6">
        <f>SUM('1.16 Wine consumption (value)'!E17,'1.24 Beer consumption (value)'!E17,'1.32 Spirits consump (value)'!E17)</f>
        <v>254069.5</v>
      </c>
      <c r="F17" s="6">
        <f>SUM('1.16 Wine consumption (value)'!F17,'1.24 Beer consumption (value)'!F17,'1.32 Spirits consump (value)'!F17)</f>
        <v>2212.5</v>
      </c>
      <c r="G17" s="6">
        <f>SUM('1.16 Wine consumption (value)'!G17,'1.24 Beer consumption (value)'!G17,'1.32 Spirits consump (value)'!G17)</f>
        <v>37935</v>
      </c>
      <c r="H17" s="6">
        <f>SUM('1.16 Wine consumption (value)'!H17,'1.24 Beer consumption (value)'!H17,'1.32 Spirits consump (value)'!H17)</f>
        <v>1511.5</v>
      </c>
      <c r="I17" s="6">
        <f>SUM('1.16 Wine consumption (value)'!I17,'1.24 Beer consumption (value)'!I17,'1.32 Spirits consump (value)'!I17)</f>
        <v>74474.399999999994</v>
      </c>
      <c r="J17" s="6">
        <f>SUM('1.16 Wine consumption (value)'!J17,'1.24 Beer consumption (value)'!J17,'1.32 Spirits consump (value)'!J17)</f>
        <v>2725.5</v>
      </c>
      <c r="K17" s="6">
        <f>SUM('1.16 Wine consumption (value)'!K17,'1.24 Beer consumption (value)'!K17,'1.32 Spirits consump (value)'!K17)</f>
        <v>2888.4</v>
      </c>
      <c r="L17" s="6">
        <f>SUM('1.16 Wine consumption (value)'!L17,'1.24 Beer consumption (value)'!L17,'1.32 Spirits consump (value)'!L17)</f>
        <v>208.8</v>
      </c>
      <c r="M17" s="6">
        <f>SUM('1.16 Wine consumption (value)'!M17,'1.24 Beer consumption (value)'!M17,'1.32 Spirits consump (value)'!M17)</f>
        <v>5835.7</v>
      </c>
      <c r="N17" s="6">
        <f>SUM('1.16 Wine consumption (value)'!N17,'1.24 Beer consumption (value)'!N17,'1.32 Spirits consump (value)'!N17)</f>
        <v>3147.5</v>
      </c>
      <c r="O17" s="6">
        <f>SUM('1.16 Wine consumption (value)'!O17,'1.24 Beer consumption (value)'!O17,'1.32 Spirits consump (value)'!O17)</f>
        <v>25980.7</v>
      </c>
      <c r="P17" s="6">
        <f>SUM('1.16 Wine consumption (value)'!P17,'1.24 Beer consumption (value)'!P17,'1.32 Spirits consump (value)'!P17)</f>
        <v>6261.4</v>
      </c>
      <c r="Q17" s="6">
        <f>SUM('1.16 Wine consumption (value)'!Q17,'1.24 Beer consumption (value)'!Q17,'1.32 Spirits consump (value)'!Q17)</f>
        <v>12597.7</v>
      </c>
      <c r="R17" s="6">
        <f>SUM('1.16 Wine consumption (value)'!R17,'1.24 Beer consumption (value)'!R17,'1.32 Spirits consump (value)'!R17)</f>
        <v>3151.7</v>
      </c>
      <c r="S17" s="6">
        <f>SUM('1.16 Wine consumption (value)'!S17,'1.24 Beer consumption (value)'!S17,'1.32 Spirits consump (value)'!S17)</f>
        <v>8415.6</v>
      </c>
      <c r="T17" s="6">
        <f>SUM('1.16 Wine consumption (value)'!T17,'1.24 Beer consumption (value)'!T17,'1.32 Spirits consump (value)'!T17)</f>
        <v>27469</v>
      </c>
      <c r="U17" s="6">
        <f>SUM('1.16 Wine consumption (value)'!U17,'1.24 Beer consumption (value)'!U17,'1.32 Spirits consump (value)'!U17)</f>
        <v>23285.699999999997</v>
      </c>
      <c r="V17" s="6">
        <f>SUM('1.16 Wine consumption (value)'!V17,'1.24 Beer consumption (value)'!V17,'1.32 Spirits consump (value)'!V17)</f>
        <v>4183.3999999999996</v>
      </c>
      <c r="W17" s="6">
        <f>SUM('1.16 Wine consumption (value)'!W17,'1.24 Beer consumption (value)'!W17,'1.32 Spirits consump (value)'!W17)</f>
        <v>88336.8</v>
      </c>
      <c r="X17" s="6">
        <f>SUM('1.16 Wine consumption (value)'!X17,'1.24 Beer consumption (value)'!X17,'1.32 Spirits consump (value)'!X17)</f>
        <v>2294.8000000000002</v>
      </c>
      <c r="Y17" s="6">
        <f>SUM('1.16 Wine consumption (value)'!Y17,'1.24 Beer consumption (value)'!Y17,'1.32 Spirits consump (value)'!Y17)</f>
        <v>781.4</v>
      </c>
      <c r="Z17" s="6">
        <f>SUM('1.16 Wine consumption (value)'!Z17,'1.24 Beer consumption (value)'!Z17,'1.32 Spirits consump (value)'!Z17)</f>
        <v>1834.9</v>
      </c>
      <c r="AA17" s="6">
        <f>SUM('1.16 Wine consumption (value)'!AA17,'1.24 Beer consumption (value)'!AA17,'1.32 Spirits consump (value)'!AA17)</f>
        <v>2762.3999999999996</v>
      </c>
      <c r="AB17" s="6">
        <f>SUM('1.16 Wine consumption (value)'!AB17,'1.24 Beer consumption (value)'!AB17,'1.32 Spirits consump (value)'!AB17)</f>
        <v>4694.3</v>
      </c>
      <c r="AC17" s="6">
        <f>SUM('1.16 Wine consumption (value)'!AC17,'1.24 Beer consumption (value)'!AC17,'1.32 Spirits consump (value)'!AC17)</f>
        <v>1007.2</v>
      </c>
      <c r="AD17" s="6">
        <f>SUM('1.16 Wine consumption (value)'!AD17,'1.24 Beer consumption (value)'!AD17,'1.32 Spirits consump (value)'!AD17)</f>
        <v>785.50000000000011</v>
      </c>
      <c r="AE17" s="6">
        <f>SUM('1.16 Wine consumption (value)'!AE17,'1.24 Beer consumption (value)'!AE17,'1.32 Spirits consump (value)'!AE17)</f>
        <v>3533.1</v>
      </c>
      <c r="AF17" s="6">
        <f>SUM('1.16 Wine consumption (value)'!AF17,'1.24 Beer consumption (value)'!AF17,'1.32 Spirits consump (value)'!AF17)</f>
        <v>1252.5999999999999</v>
      </c>
      <c r="AG17" s="6">
        <f>SUM('1.16 Wine consumption (value)'!AG17,'1.24 Beer consumption (value)'!AG17,'1.32 Spirits consump (value)'!AG17)</f>
        <v>1457.1</v>
      </c>
      <c r="AH17" s="6">
        <f>SUM('1.16 Wine consumption (value)'!AH17,'1.24 Beer consumption (value)'!AH17,'1.32 Spirits consump (value)'!AH17)</f>
        <v>653</v>
      </c>
      <c r="AI17" s="6">
        <f>SUM('1.16 Wine consumption (value)'!AI17,'1.24 Beer consumption (value)'!AI17,'1.32 Spirits consump (value)'!AI17)</f>
        <v>15208.400000000001</v>
      </c>
      <c r="AJ17" s="6">
        <f>SUM('1.16 Wine consumption (value)'!AJ17,'1.24 Beer consumption (value)'!AJ17,'1.32 Spirits consump (value)'!AJ17)</f>
        <v>3770.2</v>
      </c>
      <c r="AK17" s="6">
        <f>SUM('1.16 Wine consumption (value)'!AK17,'1.24 Beer consumption (value)'!AK17,'1.32 Spirits consump (value)'!AK17)</f>
        <v>36789.600000000006</v>
      </c>
      <c r="AL17" s="6">
        <f>SUM('1.16 Wine consumption (value)'!AL17,'1.24 Beer consumption (value)'!AL17,'1.32 Spirits consump (value)'!AL17)</f>
        <v>2153.9</v>
      </c>
      <c r="AM17" s="6">
        <f>SUM('1.16 Wine consumption (value)'!AM17,'1.24 Beer consumption (value)'!AM17,'1.32 Spirits consump (value)'!AM17)</f>
        <v>2208.3999999999996</v>
      </c>
      <c r="AN17" s="6">
        <f>SUM('1.16 Wine consumption (value)'!AN17,'1.24 Beer consumption (value)'!AN17,'1.32 Spirits consump (value)'!AN17)</f>
        <v>2029.6</v>
      </c>
      <c r="AO17" s="6">
        <f>SUM('1.16 Wine consumption (value)'!AO17,'1.24 Beer consumption (value)'!AO17,'1.32 Spirits consump (value)'!AO17)</f>
        <v>4054.3</v>
      </c>
      <c r="AP17" s="6">
        <f>SUM('1.16 Wine consumption (value)'!AP17,'1.24 Beer consumption (value)'!AP17,'1.32 Spirits consump (value)'!AP17)</f>
        <v>140626.19999999998</v>
      </c>
      <c r="AQ17" s="6">
        <f>SUM('1.16 Wine consumption (value)'!AQ17,'1.24 Beer consumption (value)'!AQ17,'1.32 Spirits consump (value)'!AQ17)</f>
        <v>11748.5</v>
      </c>
      <c r="AR17" s="6">
        <f>SUM('1.16 Wine consumption (value)'!AR17,'1.24 Beer consumption (value)'!AR17,'1.32 Spirits consump (value)'!AR17)</f>
        <v>2334.8000000000002</v>
      </c>
      <c r="AS17" s="6">
        <f>SUM('1.16 Wine consumption (value)'!AS17,'1.24 Beer consumption (value)'!AS17,'1.32 Spirits consump (value)'!AS17)</f>
        <v>51589.9</v>
      </c>
      <c r="AT17" s="6">
        <f>SUM('1.16 Wine consumption (value)'!AT17,'1.24 Beer consumption (value)'!AT17,'1.32 Spirits consump (value)'!AT17)</f>
        <v>4944.2</v>
      </c>
      <c r="AU17" s="6">
        <f>SUM('1.16 Wine consumption (value)'!AU17,'1.24 Beer consumption (value)'!AU17,'1.32 Spirits consump (value)'!AU17)</f>
        <v>9446.2000000000007</v>
      </c>
      <c r="AV17" s="6">
        <f>SUM('1.16 Wine consumption (value)'!AV17,'1.24 Beer consumption (value)'!AV17,'1.32 Spirits consump (value)'!AV17)</f>
        <v>1280.6999999999998</v>
      </c>
      <c r="AW17" s="6">
        <f>SUM('1.16 Wine consumption (value)'!AW17,'1.24 Beer consumption (value)'!AW17,'1.32 Spirits consump (value)'!AW17)</f>
        <v>2102.6</v>
      </c>
      <c r="AX17" s="6">
        <f>SUM('1.16 Wine consumption (value)'!AX17,'1.24 Beer consumption (value)'!AX17,'1.32 Spirits consump (value)'!AX17)</f>
        <v>2509.8000000000002</v>
      </c>
      <c r="AY17" s="6">
        <f>SUM('1.16 Wine consumption (value)'!AY17,'1.24 Beer consumption (value)'!AY17,'1.32 Spirits consump (value)'!AY17)</f>
        <v>1466.9</v>
      </c>
      <c r="AZ17" s="6">
        <f>SUM('1.16 Wine consumption (value)'!AZ17,'1.24 Beer consumption (value)'!AZ17,'1.32 Spirits consump (value)'!AZ17)</f>
        <v>30117.5</v>
      </c>
      <c r="BA17" s="6">
        <f>SUM('1.16 Wine consumption (value)'!BA17,'1.24 Beer consumption (value)'!BA17,'1.32 Spirits consump (value)'!BA17)</f>
        <v>4882.8</v>
      </c>
      <c r="BB17" s="6">
        <f>SUM('1.16 Wine consumption (value)'!BB17,'1.24 Beer consumption (value)'!BB17,'1.32 Spirits consump (value)'!BB17)</f>
        <v>1147.9000000000001</v>
      </c>
      <c r="BC17" s="6">
        <f>SUM('1.16 Wine consumption (value)'!BC17,'1.24 Beer consumption (value)'!BC17,'1.32 Spirits consump (value)'!BC17)</f>
        <v>5420</v>
      </c>
      <c r="BD17" s="6">
        <f>SUM('1.16 Wine consumption (value)'!BD17,'1.24 Beer consumption (value)'!BD17,'1.32 Spirits consump (value)'!BD17)</f>
        <v>63095</v>
      </c>
      <c r="BE17" s="6">
        <f>SUM('1.16 Wine consumption (value)'!BE17,'1.24 Beer consumption (value)'!BE17,'1.32 Spirits consump (value)'!BE17)</f>
        <v>2223.2999999999997</v>
      </c>
      <c r="BF17" s="6">
        <f>SUM('1.16 Wine consumption (value)'!BF17,'1.24 Beer consumption (value)'!BF17,'1.32 Spirits consump (value)'!BF17)</f>
        <v>2511.3999999999996</v>
      </c>
      <c r="BG17" s="6">
        <f>SUM('1.16 Wine consumption (value)'!BG17,'1.24 Beer consumption (value)'!BG17,'1.32 Spirits consump (value)'!BG17)</f>
        <v>1790.1</v>
      </c>
      <c r="BH17" s="6">
        <f>SUM('1.16 Wine consumption (value)'!BH17,'1.24 Beer consumption (value)'!BH17,'1.32 Spirits consump (value)'!BH17)</f>
        <v>558.5</v>
      </c>
      <c r="BI17" s="6">
        <f>SUM('1.16 Wine consumption (value)'!BI17,'1.24 Beer consumption (value)'!BI17,'1.32 Spirits consump (value)'!BI17)</f>
        <v>2653.6000000000004</v>
      </c>
      <c r="BJ17" s="6">
        <f>SUM('1.16 Wine consumption (value)'!BJ17,'1.24 Beer consumption (value)'!BJ17,'1.32 Spirits consump (value)'!BJ17)</f>
        <v>3228.1</v>
      </c>
      <c r="BK17" s="6">
        <f>SUM('1.16 Wine consumption (value)'!BK17,'1.24 Beer consumption (value)'!BK17,'1.32 Spirits consump (value)'!BK17)</f>
        <v>1219.0999999999999</v>
      </c>
      <c r="BL17" s="6">
        <f>SUM('1.16 Wine consumption (value)'!BL17,'1.24 Beer consumption (value)'!BL17,'1.32 Spirits consump (value)'!BL17)</f>
        <v>4999.5</v>
      </c>
      <c r="BM17" s="6">
        <f>SUM('1.16 Wine consumption (value)'!BM17,'1.24 Beer consumption (value)'!BM17,'1.32 Spirits consump (value)'!BM17)</f>
        <v>395.6</v>
      </c>
      <c r="BN17" s="6">
        <f>SUM('1.16 Wine consumption (value)'!BN17,'1.24 Beer consumption (value)'!BN17,'1.32 Spirits consump (value)'!BN17)</f>
        <v>13670</v>
      </c>
      <c r="BO17" s="6">
        <f>SUM('1.16 Wine consumption (value)'!BO17,'1.24 Beer consumption (value)'!BO17,'1.32 Spirits consump (value)'!BO17)</f>
        <v>1605.1999999999998</v>
      </c>
      <c r="BP17" s="6">
        <f>SUM('1.16 Wine consumption (value)'!BP17,'1.24 Beer consumption (value)'!BP17,'1.32 Spirits consump (value)'!BP17)</f>
        <v>7721.3</v>
      </c>
      <c r="BQ17" s="6">
        <f>SUM('1.16 Wine consumption (value)'!BQ17,'1.24 Beer consumption (value)'!BQ17,'1.32 Spirits consump (value)'!BQ17)</f>
        <v>246659.30000000002</v>
      </c>
      <c r="BR17" s="6">
        <f>SUM('1.16 Wine consumption (value)'!BR17,'1.24 Beer consumption (value)'!BR17,'1.32 Spirits consump (value)'!BR17)</f>
        <v>30592.699999999997</v>
      </c>
      <c r="BS17" s="6">
        <f>SUM('1.16 Wine consumption (value)'!BS17,'1.24 Beer consumption (value)'!BS17,'1.32 Spirits consump (value)'!BS17)</f>
        <v>216066.5</v>
      </c>
      <c r="BT17" s="6">
        <f>SUM('1.16 Wine consumption (value)'!BT17,'1.24 Beer consumption (value)'!BT17,'1.32 Spirits consump (value)'!BT17)</f>
        <v>349883.2</v>
      </c>
      <c r="BU17" s="6">
        <f>SUM('1.16 Wine consumption (value)'!BU17,'1.24 Beer consumption (value)'!BU17,'1.32 Spirits consump (value)'!BU17)</f>
        <v>9800.1999999999989</v>
      </c>
      <c r="BV17" s="6">
        <f>SUM('1.16 Wine consumption (value)'!BV17,'1.24 Beer consumption (value)'!BV17,'1.32 Spirits consump (value)'!BV17)</f>
        <v>9410</v>
      </c>
      <c r="BW17" s="6">
        <f>SUM('1.16 Wine consumption (value)'!BW17,'1.24 Beer consumption (value)'!BW17,'1.32 Spirits consump (value)'!BW17)</f>
        <v>6474.5</v>
      </c>
      <c r="BX17" s="6">
        <f>SUM('1.16 Wine consumption (value)'!BX17,'1.24 Beer consumption (value)'!BX17,'1.32 Spirits consump (value)'!BX17)</f>
        <v>5230.6000000000004</v>
      </c>
      <c r="BY17" s="6">
        <f>SUM('1.16 Wine consumption (value)'!BY17,'1.24 Beer consumption (value)'!BY17,'1.32 Spirits consump (value)'!BY17)</f>
        <v>56426.7</v>
      </c>
      <c r="BZ17" s="6">
        <f>SUM('1.16 Wine consumption (value)'!BZ17,'1.24 Beer consumption (value)'!BZ17,'1.32 Spirits consump (value)'!BZ17)</f>
        <v>61739.200000000004</v>
      </c>
      <c r="CA17" s="6">
        <f>SUM('1.16 Wine consumption (value)'!CA17,'1.24 Beer consumption (value)'!CA17,'1.32 Spirits consump (value)'!CA17)</f>
        <v>7155.2</v>
      </c>
      <c r="CB17" s="6">
        <f>SUM('1.16 Wine consumption (value)'!CB17,'1.24 Beer consumption (value)'!CB17,'1.32 Spirits consump (value)'!CB17)</f>
        <v>5402</v>
      </c>
      <c r="CC17" s="6">
        <f>SUM('1.16 Wine consumption (value)'!CC17,'1.24 Beer consumption (value)'!CC17,'1.32 Spirits consump (value)'!CC17)</f>
        <v>32440</v>
      </c>
      <c r="CD17" s="6">
        <f>SUM('1.16 Wine consumption (value)'!CD17,'1.24 Beer consumption (value)'!CD17,'1.32 Spirits consump (value)'!CD17)</f>
        <v>10078.700000000001</v>
      </c>
      <c r="CE17" s="6">
        <f>SUM('1.16 Wine consumption (value)'!CE17,'1.24 Beer consumption (value)'!CE17,'1.32 Spirits consump (value)'!CE17)</f>
        <v>5683.4</v>
      </c>
      <c r="CF17" s="6">
        <f>SUM('1.16 Wine consumption (value)'!CF17,'1.24 Beer consumption (value)'!CF17,'1.32 Spirits consump (value)'!CF17)</f>
        <v>5752.2</v>
      </c>
      <c r="CG17" s="6">
        <f>SUM('1.16 Wine consumption (value)'!CG17,'1.24 Beer consumption (value)'!CG17,'1.32 Spirits consump (value)'!CG17)</f>
        <v>28779.599999999999</v>
      </c>
      <c r="CH17" s="6">
        <f>SUM('1.16 Wine consumption (value)'!CH17,'1.24 Beer consumption (value)'!CH17,'1.32 Spirits consump (value)'!CH17)</f>
        <v>7674.8</v>
      </c>
      <c r="CI17" s="6">
        <f>SUM('1.16 Wine consumption (value)'!CI17,'1.24 Beer consumption (value)'!CI17,'1.32 Spirits consump (value)'!CI17)</f>
        <v>11171.5</v>
      </c>
      <c r="CJ17" s="6">
        <f>SUM('1.16 Wine consumption (value)'!CJ17,'1.24 Beer consumption (value)'!CJ17,'1.32 Spirits consump (value)'!CJ17)</f>
        <v>10449.1</v>
      </c>
      <c r="CK17" s="6">
        <f>SUM('1.16 Wine consumption (value)'!CK17,'1.24 Beer consumption (value)'!CK17,'1.32 Spirits consump (value)'!CK17)</f>
        <v>74725.799999999988</v>
      </c>
      <c r="CL17" s="6">
        <f>SUM('1.16 Wine consumption (value)'!CL17,'1.24 Beer consumption (value)'!CL17,'1.32 Spirits consump (value)'!CL17)</f>
        <v>1489.6999999999971</v>
      </c>
      <c r="CM17" s="6">
        <f>SUM('1.16 Wine consumption (value)'!CM17,'1.24 Beer consumption (value)'!CM17,'1.32 Spirits consump (value)'!CM17)</f>
        <v>1066.0999999999949</v>
      </c>
      <c r="CN17" s="6">
        <f>SUM('1.16 Wine consumption (value)'!CN17,'1.24 Beer consumption (value)'!CN17,'1.32 Spirits consump (value)'!CN17)</f>
        <v>11634.399999999994</v>
      </c>
      <c r="CO17" s="6">
        <f>SUM('1.16 Wine consumption (value)'!CO17,'1.24 Beer consumption (value)'!CO17,'1.32 Spirits consump (value)'!CO17)</f>
        <v>21473.4</v>
      </c>
      <c r="CP17" s="6">
        <f>SUM('1.16 Wine consumption (value)'!CP17,'1.24 Beer consumption (value)'!CP17,'1.32 Spirits consump (value)'!CP17)</f>
        <v>6154.2000000000135</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40">
    <tabColor theme="7" tint="0.59999389629810485"/>
  </sheetPr>
  <dimension ref="A1:CR22"/>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60" max="60" width="8.42578125" bestFit="1" customWidth="1"/>
  </cols>
  <sheetData>
    <row r="1" spans="1:96" x14ac:dyDescent="0.25">
      <c r="A1" s="7" t="s">
        <v>414</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96" x14ac:dyDescent="0.25">
      <c r="A2" s="1" t="s">
        <v>39</v>
      </c>
      <c r="B2" s="4" t="s">
        <v>254</v>
      </c>
      <c r="C2" s="4" t="s">
        <v>255</v>
      </c>
      <c r="D2" s="4" t="s">
        <v>42</v>
      </c>
      <c r="E2" s="4" t="s">
        <v>47</v>
      </c>
      <c r="F2" s="4" t="s">
        <v>274</v>
      </c>
      <c r="G2" s="4" t="s">
        <v>52</v>
      </c>
      <c r="H2" s="4" t="s">
        <v>53</v>
      </c>
      <c r="I2" s="4" t="s">
        <v>54</v>
      </c>
      <c r="J2" s="4" t="s">
        <v>55</v>
      </c>
      <c r="K2" s="4" t="s">
        <v>60</v>
      </c>
      <c r="L2" s="4" t="s">
        <v>67</v>
      </c>
      <c r="M2" s="4" t="s">
        <v>69</v>
      </c>
      <c r="N2" s="4" t="s">
        <v>71</v>
      </c>
      <c r="O2" s="4" t="s">
        <v>73</v>
      </c>
      <c r="P2" s="4" t="s">
        <v>75</v>
      </c>
      <c r="Q2" s="4" t="s">
        <v>77</v>
      </c>
      <c r="R2" s="4" t="s">
        <v>81</v>
      </c>
      <c r="S2" s="4" t="s">
        <v>83</v>
      </c>
      <c r="T2" s="4" t="s">
        <v>256</v>
      </c>
      <c r="U2" s="4" t="s">
        <v>84</v>
      </c>
      <c r="V2" s="4" t="s">
        <v>85</v>
      </c>
      <c r="W2" s="4" t="s">
        <v>257</v>
      </c>
      <c r="X2" s="4" t="s">
        <v>87</v>
      </c>
      <c r="Y2" s="4" t="s">
        <v>88</v>
      </c>
      <c r="Z2" s="4" t="s">
        <v>89</v>
      </c>
      <c r="AA2" s="4" t="s">
        <v>90</v>
      </c>
      <c r="AB2" s="4" t="s">
        <v>91</v>
      </c>
      <c r="AC2" s="4" t="s">
        <v>92</v>
      </c>
      <c r="AD2" s="4" t="s">
        <v>93</v>
      </c>
      <c r="AE2" s="4" t="s">
        <v>94</v>
      </c>
      <c r="AF2" s="4" t="s">
        <v>96</v>
      </c>
      <c r="AG2" s="4" t="s">
        <v>97</v>
      </c>
      <c r="AH2" s="4" t="s">
        <v>98</v>
      </c>
      <c r="AI2" s="4" t="s">
        <v>101</v>
      </c>
      <c r="AJ2" s="4" t="s">
        <v>102</v>
      </c>
      <c r="AK2" s="4" t="s">
        <v>103</v>
      </c>
      <c r="AL2" s="4" t="s">
        <v>104</v>
      </c>
      <c r="AM2" s="4" t="s">
        <v>105</v>
      </c>
      <c r="AN2" s="4" t="s">
        <v>106</v>
      </c>
      <c r="AO2" s="4" t="s">
        <v>107</v>
      </c>
      <c r="AP2" s="4" t="s">
        <v>258</v>
      </c>
      <c r="AQ2" s="4" t="s">
        <v>110</v>
      </c>
      <c r="AR2" s="4" t="s">
        <v>116</v>
      </c>
      <c r="AS2" s="4" t="s">
        <v>117</v>
      </c>
      <c r="AT2" s="4" t="s">
        <v>120</v>
      </c>
      <c r="AU2" s="4" t="s">
        <v>121</v>
      </c>
      <c r="AV2" s="4" t="s">
        <v>122</v>
      </c>
      <c r="AW2" s="4" t="s">
        <v>126</v>
      </c>
      <c r="AX2" s="4" t="s">
        <v>127</v>
      </c>
      <c r="AY2" s="4" t="s">
        <v>132</v>
      </c>
      <c r="AZ2" s="4" t="s">
        <v>138</v>
      </c>
      <c r="BA2" s="4" t="s">
        <v>142</v>
      </c>
      <c r="BB2" s="4" t="s">
        <v>150</v>
      </c>
      <c r="BC2" s="4" t="s">
        <v>152</v>
      </c>
      <c r="BD2" s="4" t="s">
        <v>259</v>
      </c>
      <c r="BE2" s="4" t="s">
        <v>153</v>
      </c>
      <c r="BF2" s="4" t="s">
        <v>160</v>
      </c>
      <c r="BG2" s="4" t="s">
        <v>169</v>
      </c>
      <c r="BH2" s="4" t="s">
        <v>178</v>
      </c>
      <c r="BI2" s="4" t="s">
        <v>180</v>
      </c>
      <c r="BJ2" s="4" t="s">
        <v>182</v>
      </c>
      <c r="BK2" s="4" t="s">
        <v>193</v>
      </c>
      <c r="BL2" s="4" t="s">
        <v>197</v>
      </c>
      <c r="BM2" s="4" t="s">
        <v>203</v>
      </c>
      <c r="BN2" s="4" t="s">
        <v>208</v>
      </c>
      <c r="BO2" s="4" t="s">
        <v>215</v>
      </c>
      <c r="BP2" s="4" t="s">
        <v>217</v>
      </c>
      <c r="BQ2" s="4" t="s">
        <v>260</v>
      </c>
      <c r="BR2" s="4" t="s">
        <v>221</v>
      </c>
      <c r="BS2" s="4" t="s">
        <v>271</v>
      </c>
      <c r="BT2" s="4" t="s">
        <v>261</v>
      </c>
      <c r="BU2" s="4" t="s">
        <v>223</v>
      </c>
      <c r="BV2" s="4" t="s">
        <v>224</v>
      </c>
      <c r="BW2" s="4" t="s">
        <v>226</v>
      </c>
      <c r="BX2" s="4" t="s">
        <v>227</v>
      </c>
      <c r="BY2" s="4" t="s">
        <v>228</v>
      </c>
      <c r="BZ2" s="4" t="s">
        <v>229</v>
      </c>
      <c r="CA2" s="4" t="s">
        <v>230</v>
      </c>
      <c r="CB2" s="4" t="s">
        <v>232</v>
      </c>
      <c r="CC2" s="4" t="s">
        <v>233</v>
      </c>
      <c r="CD2" s="4" t="s">
        <v>238</v>
      </c>
      <c r="CE2" s="4" t="s">
        <v>239</v>
      </c>
      <c r="CF2" s="4" t="s">
        <v>240</v>
      </c>
      <c r="CG2" s="4" t="s">
        <v>241</v>
      </c>
      <c r="CH2" s="4" t="s">
        <v>242</v>
      </c>
      <c r="CI2" s="4" t="s">
        <v>243</v>
      </c>
      <c r="CJ2" s="4" t="s">
        <v>244</v>
      </c>
      <c r="CK2" s="4" t="s">
        <v>245</v>
      </c>
      <c r="CL2" s="61" t="s">
        <v>248</v>
      </c>
      <c r="CM2" s="61" t="s">
        <v>249</v>
      </c>
      <c r="CN2" s="61" t="s">
        <v>250</v>
      </c>
      <c r="CO2" s="61" t="s">
        <v>251</v>
      </c>
      <c r="CP2" s="61" t="s">
        <v>252</v>
      </c>
      <c r="CR2" s="65"/>
    </row>
    <row r="3" spans="1:96" x14ac:dyDescent="0.25">
      <c r="A3" s="1" t="s">
        <v>24</v>
      </c>
      <c r="B3" s="84">
        <f>IFERROR(SUM('1.17 Wine consumption pc'!B3,'1.25 Beer consumption pc'!B3,'1.33 Spirits consumption pc'!B3),"")</f>
        <v>2.7999784124090374</v>
      </c>
      <c r="C3" s="84"/>
      <c r="D3" s="84">
        <f>IFERROR(SUM('1.17 Wine consumption pc'!D3,'1.25 Beer consumption pc'!D3,'1.33 Spirits consumption pc'!D3),"")</f>
        <v>0.56690041038660144</v>
      </c>
      <c r="E3" s="84">
        <f>IFERROR(SUM('1.17 Wine consumption pc'!E3,'1.25 Beer consumption pc'!E3,'1.33 Spirits consumption pc'!E3),"")</f>
        <v>2.4540211293720366</v>
      </c>
      <c r="F3" s="84">
        <f>IFERROR(SUM('1.17 Wine consumption pc'!F3,'1.25 Beer consumption pc'!F3,'1.33 Spirits consumption pc'!F3),"")</f>
        <v>1.5787200452764993</v>
      </c>
      <c r="G3" s="84">
        <f>IFERROR(SUM('1.17 Wine consumption pc'!G3,'1.25 Beer consumption pc'!G3,'1.33 Spirits consumption pc'!G3),"")</f>
        <v>0.35499827263983985</v>
      </c>
      <c r="H3" s="84">
        <f>IFERROR(SUM('1.17 Wine consumption pc'!H3,'1.25 Beer consumption pc'!H3,'1.33 Spirits consumption pc'!H3),"")</f>
        <v>5.3625978848981321E-2</v>
      </c>
      <c r="I3" s="84">
        <f>IFERROR(SUM('1.17 Wine consumption pc'!I3,'1.25 Beer consumption pc'!I3,'1.33 Spirits consumption pc'!I3),"")</f>
        <v>7.4696031920575585</v>
      </c>
      <c r="J3" s="84">
        <f>IFERROR(SUM('1.17 Wine consumption pc'!J3,'1.25 Beer consumption pc'!J3,'1.33 Spirits consumption pc'!J3),"")</f>
        <v>2.874296536069735</v>
      </c>
      <c r="K3" s="84">
        <f>IFERROR(SUM('1.17 Wine consumption pc'!K3,'1.25 Beer consumption pc'!K3,'1.33 Spirits consumption pc'!K3),"")</f>
        <v>0.4036536901021619</v>
      </c>
      <c r="L3" s="84">
        <f>IFERROR(SUM('1.17 Wine consumption pc'!L3,'1.25 Beer consumption pc'!L3,'1.33 Spirits consumption pc'!L3),"")</f>
        <v>1.6279486219414916E-2</v>
      </c>
      <c r="M3" s="84">
        <f>IFERROR(SUM('1.17 Wine consumption pc'!M3,'1.25 Beer consumption pc'!M3,'1.33 Spirits consumption pc'!M3),"")</f>
        <v>2.8227047465909587</v>
      </c>
      <c r="N3" s="84">
        <f>IFERROR(SUM('1.17 Wine consumption pc'!N3,'1.25 Beer consumption pc'!N3,'1.33 Spirits consumption pc'!N3),"")</f>
        <v>1.2808119864668923</v>
      </c>
      <c r="O3" s="84">
        <f>IFERROR(SUM('1.17 Wine consumption pc'!O3,'1.25 Beer consumption pc'!O3,'1.33 Spirits consumption pc'!O3),"")</f>
        <v>10.70160101694772</v>
      </c>
      <c r="P3" s="84">
        <f>IFERROR(SUM('1.17 Wine consumption pc'!P3,'1.25 Beer consumption pc'!P3,'1.33 Spirits consumption pc'!P3),"")</f>
        <v>2.0245368479173305</v>
      </c>
      <c r="Q3" s="84">
        <f>IFERROR(SUM('1.17 Wine consumption pc'!Q3,'1.25 Beer consumption pc'!Q3,'1.33 Spirits consumption pc'!Q3),"")</f>
        <v>5.4356053438292395</v>
      </c>
      <c r="R3" s="84">
        <f>IFERROR(SUM('1.17 Wine consumption pc'!R3,'1.25 Beer consumption pc'!R3,'1.33 Spirits consumption pc'!R3),"")</f>
        <v>1.008024351955886</v>
      </c>
      <c r="S3" s="84">
        <f>IFERROR(SUM('1.17 Wine consumption pc'!S3,'1.25 Beer consumption pc'!S3,'1.33 Spirits consumption pc'!S3),"")</f>
        <v>0.53128740429738786</v>
      </c>
      <c r="T3" s="84">
        <f>IFERROR(SUM('1.17 Wine consumption pc'!T3,'1.25 Beer consumption pc'!T3,'1.33 Spirits consumption pc'!T3),"")</f>
        <v>8.4846076084984325</v>
      </c>
      <c r="U3" s="84">
        <f>IFERROR(SUM('1.17 Wine consumption pc'!U3,'1.25 Beer consumption pc'!U3,'1.33 Spirits consumption pc'!U3),"")</f>
        <v>8.6486430398397882</v>
      </c>
      <c r="V3" s="84">
        <f>IFERROR(SUM('1.17 Wine consumption pc'!V3,'1.25 Beer consumption pc'!V3,'1.33 Spirits consumption pc'!V3),"")</f>
        <v>7.6424569466318975</v>
      </c>
      <c r="W3" s="84">
        <f>IFERROR(SUM('1.17 Wine consumption pc'!W3,'1.25 Beer consumption pc'!W3,'1.33 Spirits consumption pc'!W3),"")</f>
        <v>7.3990124150764203</v>
      </c>
      <c r="X3" s="84">
        <f>IFERROR(SUM('1.17 Wine consumption pc'!X3,'1.25 Beer consumption pc'!X3,'1.33 Spirits consumption pc'!X3),"")</f>
        <v>9.0692699388351556</v>
      </c>
      <c r="Y3" s="84">
        <f>IFERROR(SUM('1.17 Wine consumption pc'!Y3,'1.25 Beer consumption pc'!Y3,'1.33 Spirits consumption pc'!Y3),"")</f>
        <v>2.7442805499116028</v>
      </c>
      <c r="Z3" s="84">
        <f>IFERROR(SUM('1.17 Wine consumption pc'!Z3,'1.25 Beer consumption pc'!Z3,'1.33 Spirits consumption pc'!Z3),"")</f>
        <v>6.0331255116820959</v>
      </c>
      <c r="AA3" s="84">
        <f>IFERROR(SUM('1.17 Wine consumption pc'!AA3,'1.25 Beer consumption pc'!AA3,'1.33 Spirits consumption pc'!AA3),"")</f>
        <v>8.0169346484709259</v>
      </c>
      <c r="AB3" s="84">
        <f>IFERROR(SUM('1.17 Wine consumption pc'!AB3,'1.25 Beer consumption pc'!AB3,'1.33 Spirits consumption pc'!AB3),"")</f>
        <v>12.867431210614896</v>
      </c>
      <c r="AC3" s="84">
        <f>IFERROR(SUM('1.17 Wine consumption pc'!AC3,'1.25 Beer consumption pc'!AC3,'1.33 Spirits consumption pc'!AC3),"")</f>
        <v>9.022887323943662</v>
      </c>
      <c r="AD3" s="84">
        <f>IFERROR(SUM('1.17 Wine consumption pc'!AD3,'1.25 Beer consumption pc'!AD3,'1.33 Spirits consumption pc'!AD3),"")</f>
        <v>1.8630435770436682</v>
      </c>
      <c r="AE3" s="84">
        <f>IFERROR(SUM('1.17 Wine consumption pc'!AE3,'1.25 Beer consumption pc'!AE3,'1.33 Spirits consumption pc'!AE3),"")</f>
        <v>8.0095683460290381</v>
      </c>
      <c r="AF3" s="84">
        <f>IFERROR(SUM('1.17 Wine consumption pc'!AF3,'1.25 Beer consumption pc'!AF3,'1.33 Spirits consumption pc'!AF3),"")</f>
        <v>7.4785416843715478</v>
      </c>
      <c r="AG3" s="84">
        <f>IFERROR(SUM('1.17 Wine consumption pc'!AG3,'1.25 Beer consumption pc'!AG3,'1.33 Spirits consumption pc'!AG3),"")</f>
        <v>8.2592486377975334</v>
      </c>
      <c r="AH3" s="84">
        <f>IFERROR(SUM('1.17 Wine consumption pc'!AH3,'1.25 Beer consumption pc'!AH3,'1.33 Spirits consumption pc'!AH3),"")</f>
        <v>2.8877271595718197</v>
      </c>
      <c r="AI3" s="84">
        <f>IFERROR(SUM('1.17 Wine consumption pc'!AI3,'1.25 Beer consumption pc'!AI3,'1.33 Spirits consumption pc'!AI3),"")</f>
        <v>5.7641031003293772</v>
      </c>
      <c r="AJ3" s="84">
        <f>IFERROR(SUM('1.17 Wine consumption pc'!AJ3,'1.25 Beer consumption pc'!AJ3,'1.33 Spirits consumption pc'!AJ3),"")</f>
        <v>5.158612511117699</v>
      </c>
      <c r="AK3" s="84">
        <f>IFERROR(SUM('1.17 Wine consumption pc'!AK3,'1.25 Beer consumption pc'!AK3,'1.33 Spirits consumption pc'!AK3),"")</f>
        <v>9.0968369882901037</v>
      </c>
      <c r="AL3" s="84">
        <f>IFERROR(SUM('1.17 Wine consumption pc'!AL3,'1.25 Beer consumption pc'!AL3,'1.33 Spirits consumption pc'!AL3),"")</f>
        <v>4.7836689008221516</v>
      </c>
      <c r="AM3" s="84">
        <f>IFERROR(SUM('1.17 Wine consumption pc'!AM3,'1.25 Beer consumption pc'!AM3,'1.33 Spirits consumption pc'!AM3),"")</f>
        <v>8.7380084777273748</v>
      </c>
      <c r="AN3" s="84">
        <f>IFERROR(SUM('1.17 Wine consumption pc'!AN3,'1.25 Beer consumption pc'!AN3,'1.33 Spirits consumption pc'!AN3),"")</f>
        <v>10.099994975126878</v>
      </c>
      <c r="AO3" s="84">
        <f>IFERROR(SUM('1.17 Wine consumption pc'!AO3,'1.25 Beer consumption pc'!AO3,'1.33 Spirits consumption pc'!AO3),"")</f>
        <v>3.6762590519402591</v>
      </c>
      <c r="AP3" s="84">
        <f>IFERROR(SUM('1.17 Wine consumption pc'!AP3,'1.25 Beer consumption pc'!AP3,'1.33 Spirits consumption pc'!AP3),"")</f>
        <v>4.6741441495726122</v>
      </c>
      <c r="AQ3" s="84">
        <f>IFERROR(SUM('1.17 Wine consumption pc'!AQ3,'1.25 Beer consumption pc'!AQ3,'1.33 Spirits consumption pc'!AQ3),"")</f>
        <v>6.2580894813391517</v>
      </c>
      <c r="AR3" s="84">
        <f>IFERROR(SUM('1.17 Wine consumption pc'!AR3,'1.25 Beer consumption pc'!AR3,'1.33 Spirits consumption pc'!AR3),"")</f>
        <v>1.3652841203333177</v>
      </c>
      <c r="AS3" s="84">
        <f>IFERROR(SUM('1.17 Wine consumption pc'!AS3,'1.25 Beer consumption pc'!AS3,'1.33 Spirits consumption pc'!AS3),"")</f>
        <v>6.1512369170617092</v>
      </c>
      <c r="AT3" s="84">
        <f>IFERROR(SUM('1.17 Wine consumption pc'!AT3,'1.25 Beer consumption pc'!AT3,'1.33 Spirits consumption pc'!AT3),"")</f>
        <v>4.5382331492863841</v>
      </c>
      <c r="AU3" s="84">
        <f>IFERROR(SUM('1.17 Wine consumption pc'!AU3,'1.25 Beer consumption pc'!AU3,'1.33 Spirits consumption pc'!AU3),"")</f>
        <v>2.5933850383884414</v>
      </c>
      <c r="AV3" s="84">
        <f>IFERROR(SUM('1.17 Wine consumption pc'!AV3,'1.25 Beer consumption pc'!AV3,'1.33 Spirits consumption pc'!AV3),"")</f>
        <v>3.2630141144331462</v>
      </c>
      <c r="AW3" s="84">
        <f>IFERROR(SUM('1.17 Wine consumption pc'!AW3,'1.25 Beer consumption pc'!AW3,'1.33 Spirits consumption pc'!AW3),"")</f>
        <v>3.6532362269470227</v>
      </c>
      <c r="AX3" s="84">
        <f>IFERROR(SUM('1.17 Wine consumption pc'!AX3,'1.25 Beer consumption pc'!AX3,'1.33 Spirits consumption pc'!AX3),"")</f>
        <v>1.6183244118013196</v>
      </c>
      <c r="AY3" s="84">
        <f>IFERROR(SUM('1.17 Wine consumption pc'!AY3,'1.25 Beer consumption pc'!AY3,'1.33 Spirits consumption pc'!AY3),"")</f>
        <v>1.2021953131805905</v>
      </c>
      <c r="AZ3" s="84">
        <f>IFERROR(SUM('1.17 Wine consumption pc'!AZ3,'1.25 Beer consumption pc'!AZ3,'1.33 Spirits consumption pc'!AZ3),"")</f>
        <v>3.2780248581153417</v>
      </c>
      <c r="BA3" s="84">
        <f>IFERROR(SUM('1.17 Wine consumption pc'!BA3,'1.25 Beer consumption pc'!BA3,'1.33 Spirits consumption pc'!BA3),"")</f>
        <v>1.1880554730517034</v>
      </c>
      <c r="BB3" s="84">
        <f>IFERROR(SUM('1.17 Wine consumption pc'!BB3,'1.25 Beer consumption pc'!BB3,'1.33 Spirits consumption pc'!BB3),"")</f>
        <v>5.0494424573953296</v>
      </c>
      <c r="BC3" s="84">
        <f>IFERROR(SUM('1.17 Wine consumption pc'!BC3,'1.25 Beer consumption pc'!BC3,'1.33 Spirits consumption pc'!BC3),"")</f>
        <v>5.2645929062317061</v>
      </c>
      <c r="BD3" s="84">
        <f>IFERROR(SUM('1.17 Wine consumption pc'!BD3,'1.25 Beer consumption pc'!BD3,'1.33 Spirits consumption pc'!BD3),"")</f>
        <v>1.3979685886142661</v>
      </c>
      <c r="BE3" s="84">
        <f>IFERROR(SUM('1.17 Wine consumption pc'!BE3,'1.25 Beer consumption pc'!BE3,'1.33 Spirits consumption pc'!BE3),"")</f>
        <v>0.23741464943352866</v>
      </c>
      <c r="BF3" s="84">
        <f>IFERROR(SUM('1.17 Wine consumption pc'!BF3,'1.25 Beer consumption pc'!BF3,'1.33 Spirits consumption pc'!BF3),"")</f>
        <v>1.2110536166464825</v>
      </c>
      <c r="BG3" s="84">
        <f>IFERROR(SUM('1.17 Wine consumption pc'!BG3,'1.25 Beer consumption pc'!BG3,'1.33 Spirits consumption pc'!BG3),"")</f>
        <v>5.2589247045721703E-2</v>
      </c>
      <c r="BH3" s="84" t="str">
        <f>IFERROR(SUM('1.17 Wine consumption pc'!BH3,'1.25 Beer consumption pc'!BH3,'1.33 Spirits consumption pc'!BH3),"")</f>
        <v/>
      </c>
      <c r="BI3" s="84">
        <f>IFERROR(SUM('1.17 Wine consumption pc'!BI3,'1.25 Beer consumption pc'!BI3,'1.33 Spirits consumption pc'!BI3),"")</f>
        <v>1.226898586737071</v>
      </c>
      <c r="BJ3" s="84">
        <f>IFERROR(SUM('1.17 Wine consumption pc'!BJ3,'1.25 Beer consumption pc'!BJ3,'1.33 Spirits consumption pc'!BJ3),"")</f>
        <v>0.73438721036427501</v>
      </c>
      <c r="BK3" s="84">
        <f>IFERROR(SUM('1.17 Wine consumption pc'!BK3,'1.25 Beer consumption pc'!BK3,'1.33 Spirits consumption pc'!BK3),"")</f>
        <v>0.38289289255068204</v>
      </c>
      <c r="BL3" s="84">
        <f>IFERROR(SUM('1.17 Wine consumption pc'!BL3,'1.25 Beer consumption pc'!BL3,'1.33 Spirits consumption pc'!BL3),"")</f>
        <v>0.32139056571881586</v>
      </c>
      <c r="BM3" s="84" t="str">
        <f>IFERROR(SUM('1.17 Wine consumption pc'!BM3,'1.25 Beer consumption pc'!BM3,'1.33 Spirits consumption pc'!BM3),"")</f>
        <v/>
      </c>
      <c r="BN3" s="84">
        <f>IFERROR(SUM('1.17 Wine consumption pc'!BN3,'1.25 Beer consumption pc'!BN3,'1.33 Spirits consumption pc'!BN3),"")</f>
        <v>4.9869238600063186</v>
      </c>
      <c r="BO3" s="84">
        <f>IFERROR(SUM('1.17 Wine consumption pc'!BO3,'1.25 Beer consumption pc'!BO3,'1.33 Spirits consumption pc'!BO3),"")</f>
        <v>0.78739341697661647</v>
      </c>
      <c r="BP3" s="84">
        <f>IFERROR(SUM('1.17 Wine consumption pc'!BP3,'1.25 Beer consumption pc'!BP3,'1.33 Spirits consumption pc'!BP3),"")</f>
        <v>1.1978761978761978</v>
      </c>
      <c r="BQ3" s="84">
        <f>IFERROR(SUM('1.17 Wine consumption pc'!BQ3,'1.25 Beer consumption pc'!BQ3,'1.33 Spirits consumption pc'!BQ3),"")</f>
        <v>6.7261707347330422</v>
      </c>
      <c r="BR3" s="84">
        <f>IFERROR(SUM('1.17 Wine consumption pc'!BR3,'1.25 Beer consumption pc'!BR3,'1.33 Spirits consumption pc'!BR3),"")</f>
        <v>6.3151583141525309</v>
      </c>
      <c r="BS3" s="84">
        <f>IFERROR(SUM('1.17 Wine consumption pc'!BS3,'1.25 Beer consumption pc'!BS3,'1.33 Spirits consumption pc'!BS3),"")</f>
        <v>6.770561008390386</v>
      </c>
      <c r="BT3" s="84">
        <f>IFERROR(SUM('1.17 Wine consumption pc'!BT3,'1.25 Beer consumption pc'!BT3,'1.33 Spirits consumption pc'!BT3),"")</f>
        <v>8.6386460749131579</v>
      </c>
      <c r="BU3" s="84">
        <f>IFERROR(SUM('1.17 Wine consumption pc'!BU3,'1.25 Beer consumption pc'!BU3,'1.33 Spirits consumption pc'!BU3),"")</f>
        <v>10.684586517722451</v>
      </c>
      <c r="BV3" s="84">
        <f>IFERROR(SUM('1.17 Wine consumption pc'!BV3,'1.25 Beer consumption pc'!BV3,'1.33 Spirits consumption pc'!BV3),"")</f>
        <v>9.3731122240193319</v>
      </c>
      <c r="BW3" s="84">
        <f>IFERROR(SUM('1.17 Wine consumption pc'!BW3,'1.25 Beer consumption pc'!BW3,'1.33 Spirits consumption pc'!BW3),"")</f>
        <v>10.151050624392433</v>
      </c>
      <c r="BX3" s="84">
        <f>IFERROR(SUM('1.17 Wine consumption pc'!BX3,'1.25 Beer consumption pc'!BX3,'1.33 Spirits consumption pc'!BX3),"")</f>
        <v>7.3150489278338569</v>
      </c>
      <c r="BY3" s="84">
        <f>IFERROR(SUM('1.17 Wine consumption pc'!BY3,'1.25 Beer consumption pc'!BY3,'1.33 Spirits consumption pc'!BY3),"")</f>
        <v>10.304286056564743</v>
      </c>
      <c r="BZ3" s="84">
        <f>IFERROR(SUM('1.17 Wine consumption pc'!BZ3,'1.25 Beer consumption pc'!BZ3,'1.33 Spirits consumption pc'!BZ3),"")</f>
        <v>11.772500440678584</v>
      </c>
      <c r="CA3" s="84">
        <f>IFERROR(SUM('1.17 Wine consumption pc'!CA3,'1.25 Beer consumption pc'!CA3,'1.33 Spirits consumption pc'!CA3),"")</f>
        <v>7.8165374677002584</v>
      </c>
      <c r="CB3" s="84">
        <f>IFERROR(SUM('1.17 Wine consumption pc'!CB3,'1.25 Beer consumption pc'!CB3,'1.33 Spirits consumption pc'!CB3),"")</f>
        <v>11.349405134627427</v>
      </c>
      <c r="CC3" s="84">
        <f>IFERROR(SUM('1.17 Wine consumption pc'!CC3,'1.25 Beer consumption pc'!CC3,'1.33 Spirits consumption pc'!CC3),"")</f>
        <v>9.2063475343526342</v>
      </c>
      <c r="CD3" s="84">
        <f>IFERROR(SUM('1.17 Wine consumption pc'!CD3,'1.25 Beer consumption pc'!CD3,'1.33 Spirits consumption pc'!CD3),"")</f>
        <v>8.2504018865210078</v>
      </c>
      <c r="CE3" s="84">
        <f>IFERROR(SUM('1.17 Wine consumption pc'!CE3,'1.25 Beer consumption pc'!CE3,'1.33 Spirits consumption pc'!CE3),"")</f>
        <v>4.907403295288006</v>
      </c>
      <c r="CF3" s="84">
        <f>IFERROR(SUM('1.17 Wine consumption pc'!CF3,'1.25 Beer consumption pc'!CF3,'1.33 Spirits consumption pc'!CF3),"")</f>
        <v>10.289619390560269</v>
      </c>
      <c r="CG3" s="84">
        <f>IFERROR(SUM('1.17 Wine consumption pc'!CG3,'1.25 Beer consumption pc'!CG3,'1.33 Spirits consumption pc'!CG3),"")</f>
        <v>10.326928825719488</v>
      </c>
      <c r="CH3" s="84">
        <f>IFERROR(SUM('1.17 Wine consumption pc'!CH3,'1.25 Beer consumption pc'!CH3,'1.33 Spirits consumption pc'!CH3),"")</f>
        <v>5.6851443238618451</v>
      </c>
      <c r="CI3" s="84">
        <f>IFERROR(SUM('1.17 Wine consumption pc'!CI3,'1.25 Beer consumption pc'!CI3,'1.33 Spirits consumption pc'!CI3),"")</f>
        <v>9.0226398856206877</v>
      </c>
      <c r="CJ3" s="84">
        <f>IFERROR(SUM('1.17 Wine consumption pc'!CJ3,'1.25 Beer consumption pc'!CJ3,'1.33 Spirits consumption pc'!CJ3),"")</f>
        <v>0.86364874569723393</v>
      </c>
      <c r="CK3" s="84">
        <f>IFERROR(SUM('1.17 Wine consumption pc'!CK3,'1.25 Beer consumption pc'!CK3,'1.33 Spirits consumption pc'!CK3),"")</f>
        <v>9.2424042115397</v>
      </c>
      <c r="CL3" s="84">
        <f>IFERROR(SUM('1.17 Wine consumption pc'!CL3,'1.25 Beer consumption pc'!CL3,'1.33 Spirits consumption pc'!CL3),"")</f>
        <v>6.2541471860150386</v>
      </c>
      <c r="CM3" s="84">
        <f>IFERROR(SUM('1.17 Wine consumption pc'!CM3,'1.25 Beer consumption pc'!CM3,'1.33 Spirits consumption pc'!CM3),"")</f>
        <v>1.0235313724918398</v>
      </c>
      <c r="CN3" s="84">
        <f>IFERROR(SUM('1.17 Wine consumption pc'!CN3,'1.25 Beer consumption pc'!CN3,'1.33 Spirits consumption pc'!CN3),"")</f>
        <v>1.6230631238345805</v>
      </c>
      <c r="CO3" s="84">
        <f>IFERROR(SUM('1.17 Wine consumption pc'!CO3,'1.25 Beer consumption pc'!CO3,'1.33 Spirits consumption pc'!CO3),"")</f>
        <v>0.42467429873287066</v>
      </c>
      <c r="CP3" s="84">
        <f>IFERROR(SUM('1.17 Wine consumption pc'!CP3,'1.25 Beer consumption pc'!CP3,'1.33 Spirits consumption pc'!CP3),"")</f>
        <v>0.19752908755546927</v>
      </c>
      <c r="CR3" s="65"/>
    </row>
    <row r="4" spans="1:96" x14ac:dyDescent="0.25">
      <c r="A4" s="1" t="s">
        <v>25</v>
      </c>
      <c r="B4" s="84">
        <f>IFERROR(SUM('1.17 Wine consumption pc'!B4,'1.25 Beer consumption pc'!B4,'1.33 Spirits consumption pc'!B4),"")</f>
        <v>2.7774981815870579</v>
      </c>
      <c r="C4" s="84">
        <f>IFERROR(SUM('1.17 Wine consumption pc'!C4,'1.25 Beer consumption pc'!C4,'1.33 Spirits consumption pc'!C4),"")</f>
        <v>1.8039472112100154</v>
      </c>
      <c r="D4" s="84">
        <f>IFERROR(SUM('1.17 Wine consumption pc'!D4,'1.25 Beer consumption pc'!D4,'1.33 Spirits consumption pc'!D4),"")</f>
        <v>0.70805967233928269</v>
      </c>
      <c r="E4" s="84">
        <f>IFERROR(SUM('1.17 Wine consumption pc'!E4,'1.25 Beer consumption pc'!E4,'1.33 Spirits consumption pc'!E4),"")</f>
        <v>2.3728521394375797</v>
      </c>
      <c r="F4" s="84">
        <f>IFERROR(SUM('1.17 Wine consumption pc'!F4,'1.25 Beer consumption pc'!F4,'1.33 Spirits consumption pc'!F4),"")</f>
        <v>1.6013997419967083</v>
      </c>
      <c r="G4" s="84">
        <f>IFERROR(SUM('1.17 Wine consumption pc'!G4,'1.25 Beer consumption pc'!G4,'1.33 Spirits consumption pc'!G4),"")</f>
        <v>0.37825852867459392</v>
      </c>
      <c r="H4" s="84">
        <f>IFERROR(SUM('1.17 Wine consumption pc'!H4,'1.25 Beer consumption pc'!H4,'1.33 Spirits consumption pc'!H4),"")</f>
        <v>4.9685074833543494E-2</v>
      </c>
      <c r="I4" s="84">
        <f>IFERROR(SUM('1.17 Wine consumption pc'!I4,'1.25 Beer consumption pc'!I4,'1.33 Spirits consumption pc'!I4),"")</f>
        <v>7.4031658378174861</v>
      </c>
      <c r="J4" s="84">
        <f>IFERROR(SUM('1.17 Wine consumption pc'!J4,'1.25 Beer consumption pc'!J4,'1.33 Spirits consumption pc'!J4),"")</f>
        <v>2.9662239700424804</v>
      </c>
      <c r="K4" s="84">
        <f>IFERROR(SUM('1.17 Wine consumption pc'!K4,'1.25 Beer consumption pc'!K4,'1.33 Spirits consumption pc'!K4),"")</f>
        <v>0.41153101762249161</v>
      </c>
      <c r="L4" s="84">
        <f>IFERROR(SUM('1.17 Wine consumption pc'!L4,'1.25 Beer consumption pc'!L4,'1.33 Spirits consumption pc'!L4),"")</f>
        <v>1.6635290660116056E-2</v>
      </c>
      <c r="M4" s="84">
        <f>IFERROR(SUM('1.17 Wine consumption pc'!M4,'1.25 Beer consumption pc'!M4,'1.33 Spirits consumption pc'!M4),"")</f>
        <v>2.7086736601783152</v>
      </c>
      <c r="N4" s="84">
        <f>IFERROR(SUM('1.17 Wine consumption pc'!N4,'1.25 Beer consumption pc'!N4,'1.33 Spirits consumption pc'!N4),"")</f>
        <v>1.2931034482758619</v>
      </c>
      <c r="O4" s="84">
        <f>IFERROR(SUM('1.17 Wine consumption pc'!O4,'1.25 Beer consumption pc'!O4,'1.33 Spirits consumption pc'!O4),"")</f>
        <v>10.986472695507558</v>
      </c>
      <c r="P4" s="84">
        <f>IFERROR(SUM('1.17 Wine consumption pc'!P4,'1.25 Beer consumption pc'!P4,'1.33 Spirits consumption pc'!P4),"")</f>
        <v>2.0218159745777844</v>
      </c>
      <c r="Q4" s="84">
        <f>IFERROR(SUM('1.17 Wine consumption pc'!Q4,'1.25 Beer consumption pc'!Q4,'1.33 Spirits consumption pc'!Q4),"")</f>
        <v>5.4898365522392023</v>
      </c>
      <c r="R4" s="84">
        <f>IFERROR(SUM('1.17 Wine consumption pc'!R4,'1.25 Beer consumption pc'!R4,'1.33 Spirits consumption pc'!R4),"")</f>
        <v>0.97497434278045314</v>
      </c>
      <c r="S4" s="84">
        <f>IFERROR(SUM('1.17 Wine consumption pc'!S4,'1.25 Beer consumption pc'!S4,'1.33 Spirits consumption pc'!S4),"")</f>
        <v>0.59450056459242528</v>
      </c>
      <c r="T4" s="84">
        <f>IFERROR(SUM('1.17 Wine consumption pc'!T4,'1.25 Beer consumption pc'!T4,'1.33 Spirits consumption pc'!T4),"")</f>
        <v>8.3719897144126367</v>
      </c>
      <c r="U4" s="84">
        <f>IFERROR(SUM('1.17 Wine consumption pc'!U4,'1.25 Beer consumption pc'!U4,'1.33 Spirits consumption pc'!U4),"")</f>
        <v>8.5354343633304595</v>
      </c>
      <c r="V4" s="84">
        <f>IFERROR(SUM('1.17 Wine consumption pc'!V4,'1.25 Beer consumption pc'!V4,'1.33 Spirits consumption pc'!V4),"")</f>
        <v>7.5583473775598797</v>
      </c>
      <c r="W4" s="84">
        <f>IFERROR(SUM('1.17 Wine consumption pc'!W4,'1.25 Beer consumption pc'!W4,'1.33 Spirits consumption pc'!W4),"")</f>
        <v>7.6564199787294633</v>
      </c>
      <c r="X4" s="84">
        <f>IFERROR(SUM('1.17 Wine consumption pc'!X4,'1.25 Beer consumption pc'!X4,'1.33 Spirits consumption pc'!X4),"")</f>
        <v>9.4339622641509422</v>
      </c>
      <c r="Y4" s="84">
        <f>IFERROR(SUM('1.17 Wine consumption pc'!Y4,'1.25 Beer consumption pc'!Y4,'1.33 Spirits consumption pc'!Y4),"")</f>
        <v>2.937165635162069</v>
      </c>
      <c r="Z4" s="84">
        <f>IFERROR(SUM('1.17 Wine consumption pc'!Z4,'1.25 Beer consumption pc'!Z4,'1.33 Spirits consumption pc'!Z4),"")</f>
        <v>5.9983733224888169</v>
      </c>
      <c r="AA4" s="84">
        <f>IFERROR(SUM('1.17 Wine consumption pc'!AA4,'1.25 Beer consumption pc'!AA4,'1.33 Spirits consumption pc'!AA4),"")</f>
        <v>8.1785228817399176</v>
      </c>
      <c r="AB4" s="84">
        <f>IFERROR(SUM('1.17 Wine consumption pc'!AB4,'1.25 Beer consumption pc'!AB4,'1.33 Spirits consumption pc'!AB4),"")</f>
        <v>12.861232011920166</v>
      </c>
      <c r="AC4" s="84">
        <f>IFERROR(SUM('1.17 Wine consumption pc'!AC4,'1.25 Beer consumption pc'!AC4,'1.33 Spirits consumption pc'!AC4),"")</f>
        <v>10.04802364240857</v>
      </c>
      <c r="AD4" s="84">
        <f>IFERROR(SUM('1.17 Wine consumption pc'!AD4,'1.25 Beer consumption pc'!AD4,'1.33 Spirits consumption pc'!AD4),"")</f>
        <v>1.9672881162072513</v>
      </c>
      <c r="AE4" s="84">
        <f>IFERROR(SUM('1.17 Wine consumption pc'!AE4,'1.25 Beer consumption pc'!AE4,'1.33 Spirits consumption pc'!AE4),"")</f>
        <v>8.0983596890387126</v>
      </c>
      <c r="AF4" s="84">
        <f>IFERROR(SUM('1.17 Wine consumption pc'!AF4,'1.25 Beer consumption pc'!AF4,'1.33 Spirits consumption pc'!AF4),"")</f>
        <v>7.7121930202498916</v>
      </c>
      <c r="AG4" s="84">
        <f>IFERROR(SUM('1.17 Wine consumption pc'!AG4,'1.25 Beer consumption pc'!AG4,'1.33 Spirits consumption pc'!AG4),"")</f>
        <v>9.1761709025646958</v>
      </c>
      <c r="AH4" s="84">
        <f>IFERROR(SUM('1.17 Wine consumption pc'!AH4,'1.25 Beer consumption pc'!AH4,'1.33 Spirits consumption pc'!AH4),"")</f>
        <v>2.8762707661790232</v>
      </c>
      <c r="AI4" s="84">
        <f>IFERROR(SUM('1.17 Wine consumption pc'!AI4,'1.25 Beer consumption pc'!AI4,'1.33 Spirits consumption pc'!AI4),"")</f>
        <v>6.0613667623724581</v>
      </c>
      <c r="AJ4" s="84">
        <f>IFERROR(SUM('1.17 Wine consumption pc'!AJ4,'1.25 Beer consumption pc'!AJ4,'1.33 Spirits consumption pc'!AJ4),"")</f>
        <v>5.3816383081045185</v>
      </c>
      <c r="AK4" s="84">
        <f>IFERROR(SUM('1.17 Wine consumption pc'!AK4,'1.25 Beer consumption pc'!AK4,'1.33 Spirits consumption pc'!AK4),"")</f>
        <v>9.3567219341253285</v>
      </c>
      <c r="AL4" s="84">
        <f>IFERROR(SUM('1.17 Wine consumption pc'!AL4,'1.25 Beer consumption pc'!AL4,'1.33 Spirits consumption pc'!AL4),"")</f>
        <v>4.9385352571375183</v>
      </c>
      <c r="AM4" s="84">
        <f>IFERROR(SUM('1.17 Wine consumption pc'!AM4,'1.25 Beer consumption pc'!AM4,'1.33 Spirits consumption pc'!AM4),"")</f>
        <v>8.8541666666666679</v>
      </c>
      <c r="AN4" s="84">
        <f>IFERROR(SUM('1.17 Wine consumption pc'!AN4,'1.25 Beer consumption pc'!AN4,'1.33 Spirits consumption pc'!AN4),"")</f>
        <v>9.1273821464393166</v>
      </c>
      <c r="AO4" s="84">
        <f>IFERROR(SUM('1.17 Wine consumption pc'!AO4,'1.25 Beer consumption pc'!AO4,'1.33 Spirits consumption pc'!AO4),"")</f>
        <v>4.0815988093091127</v>
      </c>
      <c r="AP4" s="84">
        <f>IFERROR(SUM('1.17 Wine consumption pc'!AP4,'1.25 Beer consumption pc'!AP4,'1.33 Spirits consumption pc'!AP4),"")</f>
        <v>4.5406766883364469</v>
      </c>
      <c r="AQ4" s="84">
        <f>IFERROR(SUM('1.17 Wine consumption pc'!AQ4,'1.25 Beer consumption pc'!AQ4,'1.33 Spirits consumption pc'!AQ4),"")</f>
        <v>6.0518245208422403</v>
      </c>
      <c r="AR4" s="84">
        <f>IFERROR(SUM('1.17 Wine consumption pc'!AR4,'1.25 Beer consumption pc'!AR4,'1.33 Spirits consumption pc'!AR4),"")</f>
        <v>1.20185362809564</v>
      </c>
      <c r="AS4" s="84">
        <f>IFERROR(SUM('1.17 Wine consumption pc'!AS4,'1.25 Beer consumption pc'!AS4,'1.33 Spirits consumption pc'!AS4),"")</f>
        <v>5.9703190798340309</v>
      </c>
      <c r="AT4" s="84">
        <f>IFERROR(SUM('1.17 Wine consumption pc'!AT4,'1.25 Beer consumption pc'!AT4,'1.33 Spirits consumption pc'!AT4),"")</f>
        <v>4.5482032345637711</v>
      </c>
      <c r="AU4" s="84">
        <f>IFERROR(SUM('1.17 Wine consumption pc'!AU4,'1.25 Beer consumption pc'!AU4,'1.33 Spirits consumption pc'!AU4),"")</f>
        <v>2.5738168260268206</v>
      </c>
      <c r="AV4" s="84">
        <f>IFERROR(SUM('1.17 Wine consumption pc'!AV4,'1.25 Beer consumption pc'!AV4,'1.33 Spirits consumption pc'!AV4),"")</f>
        <v>3.1573190135242637</v>
      </c>
      <c r="AW4" s="84">
        <f>IFERROR(SUM('1.17 Wine consumption pc'!AW4,'1.25 Beer consumption pc'!AW4,'1.33 Spirits consumption pc'!AW4),"")</f>
        <v>3.6974789915966388</v>
      </c>
      <c r="AX4" s="84">
        <f>IFERROR(SUM('1.17 Wine consumption pc'!AX4,'1.25 Beer consumption pc'!AX4,'1.33 Spirits consumption pc'!AX4),"")</f>
        <v>1.72887294313844</v>
      </c>
      <c r="AY4" s="84">
        <f>IFERROR(SUM('1.17 Wine consumption pc'!AY4,'1.25 Beer consumption pc'!AY4,'1.33 Spirits consumption pc'!AY4),"")</f>
        <v>1.2323958625496143</v>
      </c>
      <c r="AZ4" s="84">
        <f>IFERROR(SUM('1.17 Wine consumption pc'!AZ4,'1.25 Beer consumption pc'!AZ4,'1.33 Spirits consumption pc'!AZ4),"")</f>
        <v>3.1900494703930637</v>
      </c>
      <c r="BA4" s="84">
        <f>IFERROR(SUM('1.17 Wine consumption pc'!BA4,'1.25 Beer consumption pc'!BA4,'1.33 Spirits consumption pc'!BA4),"")</f>
        <v>1.2969193466533842</v>
      </c>
      <c r="BB4" s="84">
        <f>IFERROR(SUM('1.17 Wine consumption pc'!BB4,'1.25 Beer consumption pc'!BB4,'1.33 Spirits consumption pc'!BB4),"")</f>
        <v>4.3572330067912732</v>
      </c>
      <c r="BC4" s="84">
        <f>IFERROR(SUM('1.17 Wine consumption pc'!BC4,'1.25 Beer consumption pc'!BC4,'1.33 Spirits consumption pc'!BC4),"")</f>
        <v>4.6458339075006592</v>
      </c>
      <c r="BD4" s="84">
        <f>IFERROR(SUM('1.17 Wine consumption pc'!BD4,'1.25 Beer consumption pc'!BD4,'1.33 Spirits consumption pc'!BD4),"")</f>
        <v>1.4083440927188697</v>
      </c>
      <c r="BE4" s="84">
        <f>IFERROR(SUM('1.17 Wine consumption pc'!BE4,'1.25 Beer consumption pc'!BE4,'1.33 Spirits consumption pc'!BE4),"")</f>
        <v>0.24694908472541757</v>
      </c>
      <c r="BF4" s="84">
        <f>IFERROR(SUM('1.17 Wine consumption pc'!BF4,'1.25 Beer consumption pc'!BF4,'1.33 Spirits consumption pc'!BF4),"")</f>
        <v>1.2276958651680037</v>
      </c>
      <c r="BG4" s="84">
        <f>IFERROR(SUM('1.17 Wine consumption pc'!BG4,'1.25 Beer consumption pc'!BG4,'1.33 Spirits consumption pc'!BG4),"")</f>
        <v>5.455702724820416E-2</v>
      </c>
      <c r="BH4" s="84" t="str">
        <f>IFERROR(SUM('1.17 Wine consumption pc'!BH4,'1.25 Beer consumption pc'!BH4,'1.33 Spirits consumption pc'!BH4),"")</f>
        <v/>
      </c>
      <c r="BI4" s="84">
        <f>IFERROR(SUM('1.17 Wine consumption pc'!BI4,'1.25 Beer consumption pc'!BI4,'1.33 Spirits consumption pc'!BI4),"")</f>
        <v>1.1415525114155249</v>
      </c>
      <c r="BJ4" s="84">
        <f>IFERROR(SUM('1.17 Wine consumption pc'!BJ4,'1.25 Beer consumption pc'!BJ4,'1.33 Spirits consumption pc'!BJ4),"")</f>
        <v>0.73718340878502386</v>
      </c>
      <c r="BK4" s="84">
        <f>IFERROR(SUM('1.17 Wine consumption pc'!BK4,'1.25 Beer consumption pc'!BK4,'1.33 Spirits consumption pc'!BK4),"")</f>
        <v>0.39274638063895773</v>
      </c>
      <c r="BL4" s="84">
        <f>IFERROR(SUM('1.17 Wine consumption pc'!BL4,'1.25 Beer consumption pc'!BL4,'1.33 Spirits consumption pc'!BL4),"")</f>
        <v>0.32263979703867735</v>
      </c>
      <c r="BM4" s="84" t="str">
        <f>IFERROR(SUM('1.17 Wine consumption pc'!BM4,'1.25 Beer consumption pc'!BM4,'1.33 Spirits consumption pc'!BM4),"")</f>
        <v/>
      </c>
      <c r="BN4" s="84">
        <f>IFERROR(SUM('1.17 Wine consumption pc'!BN4,'1.25 Beer consumption pc'!BN4,'1.33 Spirits consumption pc'!BN4),"")</f>
        <v>4.9943594642139351</v>
      </c>
      <c r="BO4" s="84">
        <f>IFERROR(SUM('1.17 Wine consumption pc'!BO4,'1.25 Beer consumption pc'!BO4,'1.33 Spirits consumption pc'!BO4),"")</f>
        <v>0.70772134241404772</v>
      </c>
      <c r="BP4" s="84">
        <f>IFERROR(SUM('1.17 Wine consumption pc'!BP4,'1.25 Beer consumption pc'!BP4,'1.33 Spirits consumption pc'!BP4),"")</f>
        <v>1.2184834567438374</v>
      </c>
      <c r="BQ4" s="84">
        <f>IFERROR(SUM('1.17 Wine consumption pc'!BQ4,'1.25 Beer consumption pc'!BQ4,'1.33 Spirits consumption pc'!BQ4),"")</f>
        <v>6.7887502680388581</v>
      </c>
      <c r="BR4" s="84">
        <f>IFERROR(SUM('1.17 Wine consumption pc'!BR4,'1.25 Beer consumption pc'!BR4,'1.33 Spirits consumption pc'!BR4),"")</f>
        <v>6.3842542986887079</v>
      </c>
      <c r="BS4" s="84">
        <f>IFERROR(SUM('1.17 Wine consumption pc'!BS4,'1.25 Beer consumption pc'!BS4,'1.33 Spirits consumption pc'!BS4),"")</f>
        <v>6.8325028544091406</v>
      </c>
      <c r="BT4" s="84">
        <f>IFERROR(SUM('1.17 Wine consumption pc'!BT4,'1.25 Beer consumption pc'!BT4,'1.33 Spirits consumption pc'!BT4),"")</f>
        <v>8.6030595972245827</v>
      </c>
      <c r="BU4" s="84">
        <f>IFERROR(SUM('1.17 Wine consumption pc'!BU4,'1.25 Beer consumption pc'!BU4,'1.33 Spirits consumption pc'!BU4),"")</f>
        <v>10.61560593283397</v>
      </c>
      <c r="BV4" s="84">
        <f>IFERROR(SUM('1.17 Wine consumption pc'!BV4,'1.25 Beer consumption pc'!BV4,'1.33 Spirits consumption pc'!BV4),"")</f>
        <v>9.3601171712076976</v>
      </c>
      <c r="BW4" s="84">
        <f>IFERROR(SUM('1.17 Wine consumption pc'!BW4,'1.25 Beer consumption pc'!BW4,'1.33 Spirits consumption pc'!BW4),"")</f>
        <v>9.9284703077266983</v>
      </c>
      <c r="BX4" s="84">
        <f>IFERROR(SUM('1.17 Wine consumption pc'!BX4,'1.25 Beer consumption pc'!BX4,'1.33 Spirits consumption pc'!BX4),"")</f>
        <v>7.4496140445436883</v>
      </c>
      <c r="BY4" s="84">
        <f>IFERROR(SUM('1.17 Wine consumption pc'!BY4,'1.25 Beer consumption pc'!BY4,'1.33 Spirits consumption pc'!BY4),"")</f>
        <v>10.057651807210748</v>
      </c>
      <c r="BZ4" s="84">
        <f>IFERROR(SUM('1.17 Wine consumption pc'!BZ4,'1.25 Beer consumption pc'!BZ4,'1.33 Spirits consumption pc'!BZ4),"")</f>
        <v>11.822778626399465</v>
      </c>
      <c r="CA4" s="84">
        <f>IFERROR(SUM('1.17 Wine consumption pc'!CA4,'1.25 Beer consumption pc'!CA4,'1.33 Spirits consumption pc'!CA4),"")</f>
        <v>7.8432813203163034</v>
      </c>
      <c r="CB4" s="84">
        <f>IFERROR(SUM('1.17 Wine consumption pc'!CB4,'1.25 Beer consumption pc'!CB4,'1.33 Spirits consumption pc'!CB4),"")</f>
        <v>11.231633202554043</v>
      </c>
      <c r="CC4" s="84">
        <f>IFERROR(SUM('1.17 Wine consumption pc'!CC4,'1.25 Beer consumption pc'!CC4,'1.33 Spirits consumption pc'!CC4),"")</f>
        <v>8.9142355779776263</v>
      </c>
      <c r="CD4" s="84">
        <f>IFERROR(SUM('1.17 Wine consumption pc'!CD4,'1.25 Beer consumption pc'!CD4,'1.33 Spirits consumption pc'!CD4),"")</f>
        <v>8.276778451813998</v>
      </c>
      <c r="CE4" s="84">
        <f>IFERROR(SUM('1.17 Wine consumption pc'!CE4,'1.25 Beer consumption pc'!CE4,'1.33 Spirits consumption pc'!CE4),"")</f>
        <v>5.0175725558674653</v>
      </c>
      <c r="CF4" s="84">
        <f>IFERROR(SUM('1.17 Wine consumption pc'!CF4,'1.25 Beer consumption pc'!CF4,'1.33 Spirits consumption pc'!CF4),"")</f>
        <v>10.312947944625625</v>
      </c>
      <c r="CG4" s="84">
        <f>IFERROR(SUM('1.17 Wine consumption pc'!CG4,'1.25 Beer consumption pc'!CG4,'1.33 Spirits consumption pc'!CG4),"")</f>
        <v>10.269207243519602</v>
      </c>
      <c r="CH4" s="84">
        <f>IFERROR(SUM('1.17 Wine consumption pc'!CH4,'1.25 Beer consumption pc'!CH4,'1.33 Spirits consumption pc'!CH4),"")</f>
        <v>5.9601979997979591</v>
      </c>
      <c r="CI4" s="84">
        <f>IFERROR(SUM('1.17 Wine consumption pc'!CI4,'1.25 Beer consumption pc'!CI4,'1.33 Spirits consumption pc'!CI4),"")</f>
        <v>8.7517400113014592</v>
      </c>
      <c r="CJ4" s="84">
        <f>IFERROR(SUM('1.17 Wine consumption pc'!CJ4,'1.25 Beer consumption pc'!CJ4,'1.33 Spirits consumption pc'!CJ4),"")</f>
        <v>0.86443227722923499</v>
      </c>
      <c r="CK4" s="84">
        <f>IFERROR(SUM('1.17 Wine consumption pc'!CK4,'1.25 Beer consumption pc'!CK4,'1.33 Spirits consumption pc'!CK4),"")</f>
        <v>9.5409151986171405</v>
      </c>
      <c r="CL4" s="84">
        <f>IFERROR(SUM('1.17 Wine consumption pc'!CL4,'1.25 Beer consumption pc'!CL4,'1.33 Spirits consumption pc'!CL4),"")</f>
        <v>6.2142648196322439</v>
      </c>
      <c r="CM4" s="84">
        <f>IFERROR(SUM('1.17 Wine consumption pc'!CM4,'1.25 Beer consumption pc'!CM4,'1.33 Spirits consumption pc'!CM4),"")</f>
        <v>0.98511375211190788</v>
      </c>
      <c r="CN4" s="84">
        <f>IFERROR(SUM('1.17 Wine consumption pc'!CN4,'1.25 Beer consumption pc'!CN4,'1.33 Spirits consumption pc'!CN4),"")</f>
        <v>1.6399019386433793</v>
      </c>
      <c r="CO4" s="84">
        <f>IFERROR(SUM('1.17 Wine consumption pc'!CO4,'1.25 Beer consumption pc'!CO4,'1.33 Spirits consumption pc'!CO4),"")</f>
        <v>0.43019442888147769</v>
      </c>
      <c r="CP4" s="84">
        <f>IFERROR(SUM('1.17 Wine consumption pc'!CP4,'1.25 Beer consumption pc'!CP4,'1.33 Spirits consumption pc'!CP4),"")</f>
        <v>0.20149318679573347</v>
      </c>
      <c r="CR4" s="65"/>
    </row>
    <row r="5" spans="1:96" x14ac:dyDescent="0.25">
      <c r="A5" s="1" t="s">
        <v>26</v>
      </c>
      <c r="B5" s="84">
        <f>IFERROR(SUM('1.17 Wine consumption pc'!B5,'1.25 Beer consumption pc'!B5,'1.33 Spirits consumption pc'!B5),"")</f>
        <v>2.7788179340671526</v>
      </c>
      <c r="C5" s="84"/>
      <c r="D5" s="84"/>
      <c r="E5" s="84">
        <f>IFERROR(SUM('1.17 Wine consumption pc'!E5,'1.25 Beer consumption pc'!E5,'1.33 Spirits consumption pc'!E5),"")</f>
        <v>2.3410118876164825</v>
      </c>
      <c r="F5" s="84">
        <f>IFERROR(SUM('1.17 Wine consumption pc'!F5,'1.25 Beer consumption pc'!F5,'1.33 Spirits consumption pc'!F5),"")</f>
        <v>1.5897070184822011</v>
      </c>
      <c r="G5" s="84">
        <f>IFERROR(SUM('1.17 Wine consumption pc'!G5,'1.25 Beer consumption pc'!G5,'1.33 Spirits consumption pc'!G5),"")</f>
        <v>0.40178044767971088</v>
      </c>
      <c r="H5" s="84">
        <f>IFERROR(SUM('1.17 Wine consumption pc'!H5,'1.25 Beer consumption pc'!H5,'1.33 Spirits consumption pc'!H5),"")</f>
        <v>4.5391039264156788E-2</v>
      </c>
      <c r="I5" s="84">
        <f>IFERROR(SUM('1.17 Wine consumption pc'!I5,'1.25 Beer consumption pc'!I5,'1.33 Spirits consumption pc'!I5),"")</f>
        <v>7.3770106661237014</v>
      </c>
      <c r="J5" s="84">
        <f>IFERROR(SUM('1.17 Wine consumption pc'!J5,'1.25 Beer consumption pc'!J5,'1.33 Spirits consumption pc'!J5),"")</f>
        <v>2.9983000709419212</v>
      </c>
      <c r="K5" s="84">
        <f>IFERROR(SUM('1.17 Wine consumption pc'!K5,'1.25 Beer consumption pc'!K5,'1.33 Spirits consumption pc'!K5),"")</f>
        <v>0.43933046037838341</v>
      </c>
      <c r="L5" s="84">
        <f>IFERROR(SUM('1.17 Wine consumption pc'!L5,'1.25 Beer consumption pc'!L5,'1.33 Spirits consumption pc'!L5),"")</f>
        <v>1.6977755744423655E-2</v>
      </c>
      <c r="M5" s="84">
        <f>IFERROR(SUM('1.17 Wine consumption pc'!M5,'1.25 Beer consumption pc'!M5,'1.33 Spirits consumption pc'!M5),"")</f>
        <v>2.6840476933701494</v>
      </c>
      <c r="N5" s="84">
        <f>IFERROR(SUM('1.17 Wine consumption pc'!N5,'1.25 Beer consumption pc'!N5,'1.33 Spirits consumption pc'!N5),"")</f>
        <v>1.2637309225235733</v>
      </c>
      <c r="O5" s="84">
        <f>IFERROR(SUM('1.17 Wine consumption pc'!O5,'1.25 Beer consumption pc'!O5,'1.33 Spirits consumption pc'!O5),"")</f>
        <v>11.464856360205852</v>
      </c>
      <c r="P5" s="84">
        <f>IFERROR(SUM('1.17 Wine consumption pc'!P5,'1.25 Beer consumption pc'!P5,'1.33 Spirits consumption pc'!P5),"")</f>
        <v>2.0425562146993004</v>
      </c>
      <c r="Q5" s="84">
        <f>IFERROR(SUM('1.17 Wine consumption pc'!Q5,'1.25 Beer consumption pc'!Q5,'1.33 Spirits consumption pc'!Q5),"")</f>
        <v>5.5047032196651209</v>
      </c>
      <c r="R5" s="84">
        <f>IFERROR(SUM('1.17 Wine consumption pc'!R5,'1.25 Beer consumption pc'!R5,'1.33 Spirits consumption pc'!R5),"")</f>
        <v>0.97832424796215056</v>
      </c>
      <c r="S5" s="84">
        <f>IFERROR(SUM('1.17 Wine consumption pc'!S5,'1.25 Beer consumption pc'!S5,'1.33 Spirits consumption pc'!S5),"")</f>
        <v>0.65914395945962301</v>
      </c>
      <c r="T5" s="84">
        <f>IFERROR(SUM('1.17 Wine consumption pc'!T5,'1.25 Beer consumption pc'!T5,'1.33 Spirits consumption pc'!T5),"")</f>
        <v>8.3550539430287376</v>
      </c>
      <c r="U5" s="84">
        <f>IFERROR(SUM('1.17 Wine consumption pc'!U5,'1.25 Beer consumption pc'!U5,'1.33 Spirits consumption pc'!U5),"")</f>
        <v>8.5138965655377348</v>
      </c>
      <c r="V5" s="84">
        <f>IFERROR(SUM('1.17 Wine consumption pc'!V5,'1.25 Beer consumption pc'!V5,'1.33 Spirits consumption pc'!V5),"")</f>
        <v>7.5448051134227354</v>
      </c>
      <c r="W5" s="84">
        <f>IFERROR(SUM('1.17 Wine consumption pc'!W5,'1.25 Beer consumption pc'!W5,'1.33 Spirits consumption pc'!W5),"")</f>
        <v>7.9599864037404391</v>
      </c>
      <c r="X5" s="84">
        <f>IFERROR(SUM('1.17 Wine consumption pc'!X5,'1.25 Beer consumption pc'!X5,'1.33 Spirits consumption pc'!X5),"")</f>
        <v>8.7786220716734302</v>
      </c>
      <c r="Y5" s="84">
        <f>IFERROR(SUM('1.17 Wine consumption pc'!Y5,'1.25 Beer consumption pc'!Y5,'1.33 Spirits consumption pc'!Y5),"")</f>
        <v>3.1068062553846953</v>
      </c>
      <c r="Z5" s="84">
        <f>IFERROR(SUM('1.17 Wine consumption pc'!Z5,'1.25 Beer consumption pc'!Z5,'1.33 Spirits consumption pc'!Z5),"")</f>
        <v>6.5338543334828003</v>
      </c>
      <c r="AA5" s="84">
        <f>IFERROR(SUM('1.17 Wine consumption pc'!AA5,'1.25 Beer consumption pc'!AA5,'1.33 Spirits consumption pc'!AA5),"")</f>
        <v>8.3295402822030038</v>
      </c>
      <c r="AB5" s="84">
        <f>IFERROR(SUM('1.17 Wine consumption pc'!AB5,'1.25 Beer consumption pc'!AB5,'1.33 Spirits consumption pc'!AB5),"")</f>
        <v>12.793595353491748</v>
      </c>
      <c r="AC5" s="84">
        <f>IFERROR(SUM('1.17 Wine consumption pc'!AC5,'1.25 Beer consumption pc'!AC5,'1.33 Spirits consumption pc'!AC5),"")</f>
        <v>11.002081474873624</v>
      </c>
      <c r="AD5" s="84">
        <f>IFERROR(SUM('1.17 Wine consumption pc'!AD5,'1.25 Beer consumption pc'!AD5,'1.33 Spirits consumption pc'!AD5),"")</f>
        <v>2.0677296328631161</v>
      </c>
      <c r="AE5" s="84">
        <f>IFERROR(SUM('1.17 Wine consumption pc'!AE5,'1.25 Beer consumption pc'!AE5,'1.33 Spirits consumption pc'!AE5),"")</f>
        <v>8.6961665877898717</v>
      </c>
      <c r="AF5" s="84">
        <f>IFERROR(SUM('1.17 Wine consumption pc'!AF5,'1.25 Beer consumption pc'!AF5,'1.33 Spirits consumption pc'!AF5),"")</f>
        <v>7.8281290771505612</v>
      </c>
      <c r="AG5" s="84">
        <f>IFERROR(SUM('1.17 Wine consumption pc'!AG5,'1.25 Beer consumption pc'!AG5,'1.33 Spirits consumption pc'!AG5),"")</f>
        <v>9.3836514643741804</v>
      </c>
      <c r="AH5" s="84">
        <f>IFERROR(SUM('1.17 Wine consumption pc'!AH5,'1.25 Beer consumption pc'!AH5,'1.33 Spirits consumption pc'!AH5),"")</f>
        <v>2.9154518950437316</v>
      </c>
      <c r="AI5" s="84">
        <f>IFERROR(SUM('1.17 Wine consumption pc'!AI5,'1.25 Beer consumption pc'!AI5,'1.33 Spirits consumption pc'!AI5),"")</f>
        <v>6.8159535668065416</v>
      </c>
      <c r="AJ5" s="84">
        <f>IFERROR(SUM('1.17 Wine consumption pc'!AJ5,'1.25 Beer consumption pc'!AJ5,'1.33 Spirits consumption pc'!AJ5),"")</f>
        <v>6.0940931684198354</v>
      </c>
      <c r="AK5" s="84">
        <f>IFERROR(SUM('1.17 Wine consumption pc'!AK5,'1.25 Beer consumption pc'!AK5,'1.33 Spirits consumption pc'!AK5),"")</f>
        <v>9.6299970268418917</v>
      </c>
      <c r="AL5" s="84">
        <f>IFERROR(SUM('1.17 Wine consumption pc'!AL5,'1.25 Beer consumption pc'!AL5,'1.33 Spirits consumption pc'!AL5),"")</f>
        <v>5.2871809286699065</v>
      </c>
      <c r="AM5" s="84">
        <f>IFERROR(SUM('1.17 Wine consumption pc'!AM5,'1.25 Beer consumption pc'!AM5,'1.33 Spirits consumption pc'!AM5),"")</f>
        <v>8.767357879453483</v>
      </c>
      <c r="AN5" s="84">
        <f>IFERROR(SUM('1.17 Wine consumption pc'!AN5,'1.25 Beer consumption pc'!AN5,'1.33 Spirits consumption pc'!AN5),"")</f>
        <v>10.375939849624059</v>
      </c>
      <c r="AO5" s="84">
        <f>IFERROR(SUM('1.17 Wine consumption pc'!AO5,'1.25 Beer consumption pc'!AO5,'1.33 Spirits consumption pc'!AO5),"")</f>
        <v>4.1318944192241824</v>
      </c>
      <c r="AP5" s="84">
        <f>IFERROR(SUM('1.17 Wine consumption pc'!AP5,'1.25 Beer consumption pc'!AP5,'1.33 Spirits consumption pc'!AP5),"")</f>
        <v>4.492245955569965</v>
      </c>
      <c r="AQ5" s="84">
        <f>IFERROR(SUM('1.17 Wine consumption pc'!AQ5,'1.25 Beer consumption pc'!AQ5,'1.33 Spirits consumption pc'!AQ5),"")</f>
        <v>6.2099479241441413</v>
      </c>
      <c r="AR5" s="84">
        <f>IFERROR(SUM('1.17 Wine consumption pc'!AR5,'1.25 Beer consumption pc'!AR5,'1.33 Spirits consumption pc'!AR5),"")</f>
        <v>1.3166258058657949</v>
      </c>
      <c r="AS5" s="84">
        <f>IFERROR(SUM('1.17 Wine consumption pc'!AS5,'1.25 Beer consumption pc'!AS5,'1.33 Spirits consumption pc'!AS5),"")</f>
        <v>5.7714729781464964</v>
      </c>
      <c r="AT5" s="84">
        <f>IFERROR(SUM('1.17 Wine consumption pc'!AT5,'1.25 Beer consumption pc'!AT5,'1.33 Spirits consumption pc'!AT5),"")</f>
        <v>4.54565683151825</v>
      </c>
      <c r="AU5" s="84">
        <f>IFERROR(SUM('1.17 Wine consumption pc'!AU5,'1.25 Beer consumption pc'!AU5,'1.33 Spirits consumption pc'!AU5),"")</f>
        <v>2.6451825650442089</v>
      </c>
      <c r="AV5" s="84">
        <f>IFERROR(SUM('1.17 Wine consumption pc'!AV5,'1.25 Beer consumption pc'!AV5,'1.33 Spirits consumption pc'!AV5),"")</f>
        <v>3.034455755677369</v>
      </c>
      <c r="AW5" s="84">
        <f>IFERROR(SUM('1.17 Wine consumption pc'!AW5,'1.25 Beer consumption pc'!AW5,'1.33 Spirits consumption pc'!AW5),"")</f>
        <v>3.8993264799716414</v>
      </c>
      <c r="AX5" s="84">
        <f>IFERROR(SUM('1.17 Wine consumption pc'!AX5,'1.25 Beer consumption pc'!AX5,'1.33 Spirits consumption pc'!AX5),"")</f>
        <v>1.8811702383818925</v>
      </c>
      <c r="AY5" s="84">
        <f>IFERROR(SUM('1.17 Wine consumption pc'!AY5,'1.25 Beer consumption pc'!AY5,'1.33 Spirits consumption pc'!AY5),"")</f>
        <v>1.3015220346851479</v>
      </c>
      <c r="AZ5" s="84">
        <f>IFERROR(SUM('1.17 Wine consumption pc'!AZ5,'1.25 Beer consumption pc'!AZ5,'1.33 Spirits consumption pc'!AZ5),"")</f>
        <v>3.1780810639882344</v>
      </c>
      <c r="BA5" s="84">
        <f>IFERROR(SUM('1.17 Wine consumption pc'!BA5,'1.25 Beer consumption pc'!BA5,'1.33 Spirits consumption pc'!BA5),"")</f>
        <v>1.3401292612212623</v>
      </c>
      <c r="BB5" s="84">
        <f>IFERROR(SUM('1.17 Wine consumption pc'!BB5,'1.25 Beer consumption pc'!BB5,'1.33 Spirits consumption pc'!BB5),"")</f>
        <v>4.3300457060380086</v>
      </c>
      <c r="BC5" s="84">
        <f>IFERROR(SUM('1.17 Wine consumption pc'!BC5,'1.25 Beer consumption pc'!BC5,'1.33 Spirits consumption pc'!BC5),"")</f>
        <v>4.7220159643586417</v>
      </c>
      <c r="BD5" s="84">
        <f>IFERROR(SUM('1.17 Wine consumption pc'!BD5,'1.25 Beer consumption pc'!BD5,'1.33 Spirits consumption pc'!BD5),"")</f>
        <v>1.4316266277039154</v>
      </c>
      <c r="BE5" s="84">
        <f>IFERROR(SUM('1.17 Wine consumption pc'!BE5,'1.25 Beer consumption pc'!BE5,'1.33 Spirits consumption pc'!BE5),"")</f>
        <v>0.25003935804709998</v>
      </c>
      <c r="BF5" s="84">
        <f>IFERROR(SUM('1.17 Wine consumption pc'!BF5,'1.25 Beer consumption pc'!BF5,'1.33 Spirits consumption pc'!BF5),"")</f>
        <v>1.2370343698093922</v>
      </c>
      <c r="BG5" s="84">
        <f>IFERROR(SUM('1.17 Wine consumption pc'!BG5,'1.25 Beer consumption pc'!BG5,'1.33 Spirits consumption pc'!BG5),"")</f>
        <v>5.7938288294980163E-2</v>
      </c>
      <c r="BH5" s="84" t="str">
        <f>IFERROR(SUM('1.17 Wine consumption pc'!BH5,'1.25 Beer consumption pc'!BH5,'1.33 Spirits consumption pc'!BH5),"")</f>
        <v/>
      </c>
      <c r="BI5" s="84">
        <f>IFERROR(SUM('1.17 Wine consumption pc'!BI5,'1.25 Beer consumption pc'!BI5,'1.33 Spirits consumption pc'!BI5),"")</f>
        <v>1.1360748613540219</v>
      </c>
      <c r="BJ5" s="84">
        <f>IFERROR(SUM('1.17 Wine consumption pc'!BJ5,'1.25 Beer consumption pc'!BJ5,'1.33 Spirits consumption pc'!BJ5),"")</f>
        <v>0.67956043169970581</v>
      </c>
      <c r="BK5" s="84">
        <f>IFERROR(SUM('1.17 Wine consumption pc'!BK5,'1.25 Beer consumption pc'!BK5,'1.33 Spirits consumption pc'!BK5),"")</f>
        <v>0.39915874778198551</v>
      </c>
      <c r="BL5" s="84">
        <f>IFERROR(SUM('1.17 Wine consumption pc'!BL5,'1.25 Beer consumption pc'!BL5,'1.33 Spirits consumption pc'!BL5),"")</f>
        <v>0.36656697955597123</v>
      </c>
      <c r="BM5" s="84" t="str">
        <f>IFERROR(SUM('1.17 Wine consumption pc'!BM5,'1.25 Beer consumption pc'!BM5,'1.33 Spirits consumption pc'!BM5),"")</f>
        <v/>
      </c>
      <c r="BN5" s="84">
        <f>IFERROR(SUM('1.17 Wine consumption pc'!BN5,'1.25 Beer consumption pc'!BN5,'1.33 Spirits consumption pc'!BN5),"")</f>
        <v>4.9434441882596394</v>
      </c>
      <c r="BO5" s="84">
        <f>IFERROR(SUM('1.17 Wine consumption pc'!BO5,'1.25 Beer consumption pc'!BO5,'1.33 Spirits consumption pc'!BO5),"")</f>
        <v>0.75147502361053298</v>
      </c>
      <c r="BP5" s="84">
        <f>IFERROR(SUM('1.17 Wine consumption pc'!BP5,'1.25 Beer consumption pc'!BP5,'1.33 Spirits consumption pc'!BP5),"")</f>
        <v>1.4236384564124309</v>
      </c>
      <c r="BQ5" s="84">
        <f>IFERROR(SUM('1.17 Wine consumption pc'!BQ5,'1.25 Beer consumption pc'!BQ5,'1.33 Spirits consumption pc'!BQ5),"")</f>
        <v>6.8425902759755655</v>
      </c>
      <c r="BR5" s="84">
        <f>IFERROR(SUM('1.17 Wine consumption pc'!BR5,'1.25 Beer consumption pc'!BR5,'1.33 Spirits consumption pc'!BR5),"")</f>
        <v>6.4819730987055015</v>
      </c>
      <c r="BS5" s="84">
        <f>IFERROR(SUM('1.17 Wine consumption pc'!BS5,'1.25 Beer consumption pc'!BS5,'1.33 Spirits consumption pc'!BS5),"")</f>
        <v>6.8822669082779191</v>
      </c>
      <c r="BT5" s="84">
        <f>IFERROR(SUM('1.17 Wine consumption pc'!BT5,'1.25 Beer consumption pc'!BT5,'1.33 Spirits consumption pc'!BT5),"")</f>
        <v>8.5849172238800371</v>
      </c>
      <c r="BU5" s="84">
        <f>IFERROR(SUM('1.17 Wine consumption pc'!BU5,'1.25 Beer consumption pc'!BU5,'1.33 Spirits consumption pc'!BU5),"")</f>
        <v>10.641581176005827</v>
      </c>
      <c r="BV5" s="84">
        <f>IFERROR(SUM('1.17 Wine consumption pc'!BV5,'1.25 Beer consumption pc'!BV5,'1.33 Spirits consumption pc'!BV5),"")</f>
        <v>9.4343266575252525</v>
      </c>
      <c r="BW5" s="84">
        <f>IFERROR(SUM('1.17 Wine consumption pc'!BW5,'1.25 Beer consumption pc'!BW5,'1.33 Spirits consumption pc'!BW5),"")</f>
        <v>9.9749233769852328</v>
      </c>
      <c r="BX5" s="84">
        <f>IFERROR(SUM('1.17 Wine consumption pc'!BX5,'1.25 Beer consumption pc'!BX5,'1.33 Spirits consumption pc'!BX5),"")</f>
        <v>7.490924456907976</v>
      </c>
      <c r="BY5" s="84">
        <f>IFERROR(SUM('1.17 Wine consumption pc'!BY5,'1.25 Beer consumption pc'!BY5,'1.33 Spirits consumption pc'!BY5),"")</f>
        <v>9.9298190736383933</v>
      </c>
      <c r="BZ5" s="84">
        <f>IFERROR(SUM('1.17 Wine consumption pc'!BZ5,'1.25 Beer consumption pc'!BZ5,'1.33 Spirits consumption pc'!BZ5),"")</f>
        <v>11.697940214040692</v>
      </c>
      <c r="CA5" s="84">
        <f>IFERROR(SUM('1.17 Wine consumption pc'!CA5,'1.25 Beer consumption pc'!CA5,'1.33 Spirits consumption pc'!CA5),"")</f>
        <v>7.9517763242272679</v>
      </c>
      <c r="CB5" s="84">
        <f>IFERROR(SUM('1.17 Wine consumption pc'!CB5,'1.25 Beer consumption pc'!CB5,'1.33 Spirits consumption pc'!CB5),"")</f>
        <v>10.771404066394229</v>
      </c>
      <c r="CC5" s="84">
        <f>IFERROR(SUM('1.17 Wine consumption pc'!CC5,'1.25 Beer consumption pc'!CC5,'1.33 Spirits consumption pc'!CC5),"")</f>
        <v>8.9671891546546938</v>
      </c>
      <c r="CD5" s="84">
        <f>IFERROR(SUM('1.17 Wine consumption pc'!CD5,'1.25 Beer consumption pc'!CD5,'1.33 Spirits consumption pc'!CD5),"")</f>
        <v>8.219804108049356</v>
      </c>
      <c r="CE5" s="84">
        <f>IFERROR(SUM('1.17 Wine consumption pc'!CE5,'1.25 Beer consumption pc'!CE5,'1.33 Spirits consumption pc'!CE5),"")</f>
        <v>5.1182918524701799</v>
      </c>
      <c r="CF5" s="84">
        <f>IFERROR(SUM('1.17 Wine consumption pc'!CF5,'1.25 Beer consumption pc'!CF5,'1.33 Spirits consumption pc'!CF5),"")</f>
        <v>10.531758037646249</v>
      </c>
      <c r="CG5" s="84">
        <f>IFERROR(SUM('1.17 Wine consumption pc'!CG5,'1.25 Beer consumption pc'!CG5,'1.33 Spirits consumption pc'!CG5),"")</f>
        <v>10.139189725493571</v>
      </c>
      <c r="CH5" s="84">
        <f>IFERROR(SUM('1.17 Wine consumption pc'!CH5,'1.25 Beer consumption pc'!CH5,'1.33 Spirits consumption pc'!CH5),"")</f>
        <v>5.8048496778811742</v>
      </c>
      <c r="CI5" s="84">
        <f>IFERROR(SUM('1.17 Wine consumption pc'!CI5,'1.25 Beer consumption pc'!CI5,'1.33 Spirits consumption pc'!CI5),"")</f>
        <v>8.8871874102735884</v>
      </c>
      <c r="CJ5" s="84">
        <f>IFERROR(SUM('1.17 Wine consumption pc'!CJ5,'1.25 Beer consumption pc'!CJ5,'1.33 Spirits consumption pc'!CJ5),"")</f>
        <v>0.8999977386991489</v>
      </c>
      <c r="CK5" s="84">
        <f>IFERROR(SUM('1.17 Wine consumption pc'!CK5,'1.25 Beer consumption pc'!CK5,'1.33 Spirits consumption pc'!CK5),"")</f>
        <v>9.7275022100320321</v>
      </c>
      <c r="CL5" s="84">
        <f>IFERROR(SUM('1.17 Wine consumption pc'!CL5,'1.25 Beer consumption pc'!CL5,'1.33 Spirits consumption pc'!CL5),"")</f>
        <v>6.598010422842103</v>
      </c>
      <c r="CM5" s="84">
        <f>IFERROR(SUM('1.17 Wine consumption pc'!CM5,'1.25 Beer consumption pc'!CM5,'1.33 Spirits consumption pc'!CM5),"")</f>
        <v>0.99078602771025914</v>
      </c>
      <c r="CN5" s="84">
        <f>IFERROR(SUM('1.17 Wine consumption pc'!CN5,'1.25 Beer consumption pc'!CN5,'1.33 Spirits consumption pc'!CN5),"")</f>
        <v>1.599009615260029</v>
      </c>
      <c r="CO5" s="84">
        <f>IFERROR(SUM('1.17 Wine consumption pc'!CO5,'1.25 Beer consumption pc'!CO5,'1.33 Spirits consumption pc'!CO5),"")</f>
        <v>0.44005123534043245</v>
      </c>
      <c r="CP5" s="84">
        <f>IFERROR(SUM('1.17 Wine consumption pc'!CP5,'1.25 Beer consumption pc'!CP5,'1.33 Spirits consumption pc'!CP5),"")</f>
        <v>0.20613489594589607</v>
      </c>
      <c r="CR5" s="65"/>
    </row>
    <row r="6" spans="1:96" x14ac:dyDescent="0.25">
      <c r="A6" s="1" t="s">
        <v>27</v>
      </c>
      <c r="B6" s="84">
        <f>IFERROR(SUM('1.17 Wine consumption pc'!B6,'1.25 Beer consumption pc'!B6,'1.33 Spirits consumption pc'!B6),"")</f>
        <v>2.8055746884595485</v>
      </c>
      <c r="C6" s="84">
        <f>IFERROR(SUM('1.17 Wine consumption pc'!C6,'1.25 Beer consumption pc'!C6,'1.33 Spirits consumption pc'!C6),"")</f>
        <v>1.8310612111247271</v>
      </c>
      <c r="D6" s="84">
        <f>IFERROR(SUM('1.17 Wine consumption pc'!D6,'1.25 Beer consumption pc'!D6,'1.33 Spirits consumption pc'!D6),"")</f>
        <v>0.80248170461486856</v>
      </c>
      <c r="E6" s="84">
        <f>IFERROR(SUM('1.17 Wine consumption pc'!E6,'1.25 Beer consumption pc'!E6,'1.33 Spirits consumption pc'!E6),"")</f>
        <v>2.3986473414998413</v>
      </c>
      <c r="F6" s="84">
        <f>IFERROR(SUM('1.17 Wine consumption pc'!F6,'1.25 Beer consumption pc'!F6,'1.33 Spirits consumption pc'!F6),"")</f>
        <v>1.5773568216997125</v>
      </c>
      <c r="G6" s="84">
        <f>IFERROR(SUM('1.17 Wine consumption pc'!G6,'1.25 Beer consumption pc'!G6,'1.33 Spirits consumption pc'!G6),"")</f>
        <v>0.42481444125505541</v>
      </c>
      <c r="H6" s="84">
        <f>IFERROR(SUM('1.17 Wine consumption pc'!H6,'1.25 Beer consumption pc'!H6,'1.33 Spirits consumption pc'!H6),"")</f>
        <v>4.747644765094599E-2</v>
      </c>
      <c r="I6" s="84">
        <f>IFERROR(SUM('1.17 Wine consumption pc'!I6,'1.25 Beer consumption pc'!I6,'1.33 Spirits consumption pc'!I6),"")</f>
        <v>7.3810324993935224</v>
      </c>
      <c r="J6" s="84">
        <f>IFERROR(SUM('1.17 Wine consumption pc'!J6,'1.25 Beer consumption pc'!J6,'1.33 Spirits consumption pc'!J6),"")</f>
        <v>3.1226746040182842</v>
      </c>
      <c r="K6" s="84">
        <f>IFERROR(SUM('1.17 Wine consumption pc'!K6,'1.25 Beer consumption pc'!K6,'1.33 Spirits consumption pc'!K6),"")</f>
        <v>0.44241724252686804</v>
      </c>
      <c r="L6" s="84">
        <f>IFERROR(SUM('1.17 Wine consumption pc'!L6,'1.25 Beer consumption pc'!L6,'1.33 Spirits consumption pc'!L6),"")</f>
        <v>1.7967897356722655E-2</v>
      </c>
      <c r="M6" s="84">
        <f>IFERROR(SUM('1.17 Wine consumption pc'!M6,'1.25 Beer consumption pc'!M6,'1.33 Spirits consumption pc'!M6),"")</f>
        <v>2.7601712606476414</v>
      </c>
      <c r="N6" s="84">
        <f>IFERROR(SUM('1.17 Wine consumption pc'!N6,'1.25 Beer consumption pc'!N6,'1.33 Spirits consumption pc'!N6),"")</f>
        <v>1.2479900160798714</v>
      </c>
      <c r="O6" s="84">
        <f>IFERROR(SUM('1.17 Wine consumption pc'!O6,'1.25 Beer consumption pc'!O6,'1.33 Spirits consumption pc'!O6),"")</f>
        <v>11.675832753947802</v>
      </c>
      <c r="P6" s="84">
        <f>IFERROR(SUM('1.17 Wine consumption pc'!P6,'1.25 Beer consumption pc'!P6,'1.33 Spirits consumption pc'!P6),"")</f>
        <v>2.048255664776196</v>
      </c>
      <c r="Q6" s="84">
        <f>IFERROR(SUM('1.17 Wine consumption pc'!Q6,'1.25 Beer consumption pc'!Q6,'1.33 Spirits consumption pc'!Q6),"")</f>
        <v>5.4873900113906533</v>
      </c>
      <c r="R6" s="84">
        <f>IFERROR(SUM('1.17 Wine consumption pc'!R6,'1.25 Beer consumption pc'!R6,'1.33 Spirits consumption pc'!R6),"")</f>
        <v>0.98509176090969719</v>
      </c>
      <c r="S6" s="84">
        <f>IFERROR(SUM('1.17 Wine consumption pc'!S6,'1.25 Beer consumption pc'!S6,'1.33 Spirits consumption pc'!S6),"")</f>
        <v>0.74424914728942304</v>
      </c>
      <c r="T6" s="84">
        <f>IFERROR(SUM('1.17 Wine consumption pc'!T6,'1.25 Beer consumption pc'!T6,'1.33 Spirits consumption pc'!T6),"")</f>
        <v>8.4478396952609565</v>
      </c>
      <c r="U6" s="84">
        <f>IFERROR(SUM('1.17 Wine consumption pc'!U6,'1.25 Beer consumption pc'!U6,'1.33 Spirits consumption pc'!U6),"")</f>
        <v>8.6390704721387479</v>
      </c>
      <c r="V6" s="84">
        <f>IFERROR(SUM('1.17 Wine consumption pc'!V6,'1.25 Beer consumption pc'!V6,'1.33 Spirits consumption pc'!V6),"")</f>
        <v>7.4847350797715189</v>
      </c>
      <c r="W6" s="84">
        <f>IFERROR(SUM('1.17 Wine consumption pc'!W6,'1.25 Beer consumption pc'!W6,'1.33 Spirits consumption pc'!W6),"")</f>
        <v>8.2632625778873834</v>
      </c>
      <c r="X6" s="84">
        <f>IFERROR(SUM('1.17 Wine consumption pc'!X6,'1.25 Beer consumption pc'!X6,'1.33 Spirits consumption pc'!X6),"")</f>
        <v>8.6040889908632785</v>
      </c>
      <c r="Y6" s="84">
        <f>IFERROR(SUM('1.17 Wine consumption pc'!Y6,'1.25 Beer consumption pc'!Y6,'1.33 Spirits consumption pc'!Y6),"")</f>
        <v>3.5180069838953458</v>
      </c>
      <c r="Z6" s="84">
        <f>IFERROR(SUM('1.17 Wine consumption pc'!Z6,'1.25 Beer consumption pc'!Z6,'1.33 Spirits consumption pc'!Z6),"")</f>
        <v>6.1070870614969461</v>
      </c>
      <c r="AA6" s="84">
        <f>IFERROR(SUM('1.17 Wine consumption pc'!AA6,'1.25 Beer consumption pc'!AA6,'1.33 Spirits consumption pc'!AA6),"")</f>
        <v>8.3375211293343678</v>
      </c>
      <c r="AB6" s="84">
        <f>IFERROR(SUM('1.17 Wine consumption pc'!AB6,'1.25 Beer consumption pc'!AB6,'1.33 Spirits consumption pc'!AB6),"")</f>
        <v>12.466528694594569</v>
      </c>
      <c r="AC6" s="84">
        <f>IFERROR(SUM('1.17 Wine consumption pc'!AC6,'1.25 Beer consumption pc'!AC6,'1.33 Spirits consumption pc'!AC6),"")</f>
        <v>10.479826334306459</v>
      </c>
      <c r="AD6" s="84">
        <f>IFERROR(SUM('1.17 Wine consumption pc'!AD6,'1.25 Beer consumption pc'!AD6,'1.33 Spirits consumption pc'!AD6),"")</f>
        <v>2.1677311081068487</v>
      </c>
      <c r="AE6" s="84">
        <f>IFERROR(SUM('1.17 Wine consumption pc'!AE6,'1.25 Beer consumption pc'!AE6,'1.33 Spirits consumption pc'!AE6),"")</f>
        <v>8.1671396224922628</v>
      </c>
      <c r="AF6" s="84">
        <f>IFERROR(SUM('1.17 Wine consumption pc'!AF6,'1.25 Beer consumption pc'!AF6,'1.33 Spirits consumption pc'!AF6),"")</f>
        <v>7.9068745881836149</v>
      </c>
      <c r="AG6" s="84">
        <f>IFERROR(SUM('1.17 Wine consumption pc'!AG6,'1.25 Beer consumption pc'!AG6,'1.33 Spirits consumption pc'!AG6),"")</f>
        <v>10.032657624525582</v>
      </c>
      <c r="AH6" s="84">
        <f>IFERROR(SUM('1.17 Wine consumption pc'!AH6,'1.25 Beer consumption pc'!AH6,'1.33 Spirits consumption pc'!AH6),"")</f>
        <v>2.9558106310655696</v>
      </c>
      <c r="AI6" s="84">
        <f>IFERROR(SUM('1.17 Wine consumption pc'!AI6,'1.25 Beer consumption pc'!AI6,'1.33 Spirits consumption pc'!AI6),"")</f>
        <v>7.1046704258621505</v>
      </c>
      <c r="AJ6" s="84">
        <f>IFERROR(SUM('1.17 Wine consumption pc'!AJ6,'1.25 Beer consumption pc'!AJ6,'1.33 Spirits consumption pc'!AJ6),"")</f>
        <v>6.1018496522877275</v>
      </c>
      <c r="AK6" s="84">
        <f>IFERROR(SUM('1.17 Wine consumption pc'!AK6,'1.25 Beer consumption pc'!AK6,'1.33 Spirits consumption pc'!AK6),"")</f>
        <v>9.903445905873614</v>
      </c>
      <c r="AL6" s="84">
        <f>IFERROR(SUM('1.17 Wine consumption pc'!AL6,'1.25 Beer consumption pc'!AL6,'1.33 Spirits consumption pc'!AL6),"")</f>
        <v>5.5299786585775061</v>
      </c>
      <c r="AM6" s="84">
        <f>IFERROR(SUM('1.17 Wine consumption pc'!AM6,'1.25 Beer consumption pc'!AM6,'1.33 Spirits consumption pc'!AM6),"")</f>
        <v>8.4556358489160406</v>
      </c>
      <c r="AN6" s="84">
        <f>IFERROR(SUM('1.17 Wine consumption pc'!AN6,'1.25 Beer consumption pc'!AN6,'1.33 Spirits consumption pc'!AN6),"")</f>
        <v>10.518934081346423</v>
      </c>
      <c r="AO6" s="84">
        <f>IFERROR(SUM('1.17 Wine consumption pc'!AO6,'1.25 Beer consumption pc'!AO6,'1.33 Spirits consumption pc'!AO6),"")</f>
        <v>5.3159535518031458</v>
      </c>
      <c r="AP6" s="84">
        <f>IFERROR(SUM('1.17 Wine consumption pc'!AP6,'1.25 Beer consumption pc'!AP6,'1.33 Spirits consumption pc'!AP6),"")</f>
        <v>4.5566363065465811</v>
      </c>
      <c r="AQ6" s="84">
        <f>IFERROR(SUM('1.17 Wine consumption pc'!AQ6,'1.25 Beer consumption pc'!AQ6,'1.33 Spirits consumption pc'!AQ6),"")</f>
        <v>5.8845097188655462</v>
      </c>
      <c r="AR6" s="84">
        <f>IFERROR(SUM('1.17 Wine consumption pc'!AR6,'1.25 Beer consumption pc'!AR6,'1.33 Spirits consumption pc'!AR6),"")</f>
        <v>1.4942515918239905</v>
      </c>
      <c r="AS6" s="84">
        <f>IFERROR(SUM('1.17 Wine consumption pc'!AS6,'1.25 Beer consumption pc'!AS6,'1.33 Spirits consumption pc'!AS6),"")</f>
        <v>5.778104455061456</v>
      </c>
      <c r="AT6" s="84">
        <f>IFERROR(SUM('1.17 Wine consumption pc'!AT6,'1.25 Beer consumption pc'!AT6,'1.33 Spirits consumption pc'!AT6),"")</f>
        <v>4.6816773601623822</v>
      </c>
      <c r="AU6" s="84">
        <f>IFERROR(SUM('1.17 Wine consumption pc'!AU6,'1.25 Beer consumption pc'!AU6,'1.33 Spirits consumption pc'!AU6),"")</f>
        <v>2.7548789678917336</v>
      </c>
      <c r="AV6" s="84">
        <f>IFERROR(SUM('1.17 Wine consumption pc'!AV6,'1.25 Beer consumption pc'!AV6,'1.33 Spirits consumption pc'!AV6),"")</f>
        <v>2.9625704513704898</v>
      </c>
      <c r="AW6" s="84">
        <f>IFERROR(SUM('1.17 Wine consumption pc'!AW6,'1.25 Beer consumption pc'!AW6,'1.33 Spirits consumption pc'!AW6),"")</f>
        <v>3.9288294797687859</v>
      </c>
      <c r="AX6" s="84">
        <f>IFERROR(SUM('1.17 Wine consumption pc'!AX6,'1.25 Beer consumption pc'!AX6,'1.33 Spirits consumption pc'!AX6),"")</f>
        <v>2.0281873630603422</v>
      </c>
      <c r="AY6" s="84">
        <f>IFERROR(SUM('1.17 Wine consumption pc'!AY6,'1.25 Beer consumption pc'!AY6,'1.33 Spirits consumption pc'!AY6),"")</f>
        <v>1.2047413444589985</v>
      </c>
      <c r="AZ6" s="84">
        <f>IFERROR(SUM('1.17 Wine consumption pc'!AZ6,'1.25 Beer consumption pc'!AZ6,'1.33 Spirits consumption pc'!AZ6),"")</f>
        <v>3.3023024668892216</v>
      </c>
      <c r="BA6" s="84">
        <f>IFERROR(SUM('1.17 Wine consumption pc'!BA6,'1.25 Beer consumption pc'!BA6,'1.33 Spirits consumption pc'!BA6),"")</f>
        <v>1.4336418168751741</v>
      </c>
      <c r="BB6" s="84">
        <f>IFERROR(SUM('1.17 Wine consumption pc'!BB6,'1.25 Beer consumption pc'!BB6,'1.33 Spirits consumption pc'!BB6),"")</f>
        <v>4.7230829397430885</v>
      </c>
      <c r="BC6" s="84">
        <f>IFERROR(SUM('1.17 Wine consumption pc'!BC6,'1.25 Beer consumption pc'!BC6,'1.33 Spirits consumption pc'!BC6),"")</f>
        <v>5.422865720420301</v>
      </c>
      <c r="BD6" s="84">
        <f>IFERROR(SUM('1.17 Wine consumption pc'!BD6,'1.25 Beer consumption pc'!BD6,'1.33 Spirits consumption pc'!BD6),"")</f>
        <v>1.4282405299273468</v>
      </c>
      <c r="BE6" s="84">
        <f>IFERROR(SUM('1.17 Wine consumption pc'!BE6,'1.25 Beer consumption pc'!BE6,'1.33 Spirits consumption pc'!BE6),"")</f>
        <v>0.25901051887424892</v>
      </c>
      <c r="BF6" s="84">
        <f>IFERROR(SUM('1.17 Wine consumption pc'!BF6,'1.25 Beer consumption pc'!BF6,'1.33 Spirits consumption pc'!BF6),"")</f>
        <v>1.2395571554710316</v>
      </c>
      <c r="BG6" s="84">
        <f>IFERROR(SUM('1.17 Wine consumption pc'!BG6,'1.25 Beer consumption pc'!BG6,'1.33 Spirits consumption pc'!BG6),"")</f>
        <v>6.1181680456823213E-2</v>
      </c>
      <c r="BH6" s="84" t="str">
        <f>IFERROR(SUM('1.17 Wine consumption pc'!BH6,'1.25 Beer consumption pc'!BH6,'1.33 Spirits consumption pc'!BH6),"")</f>
        <v/>
      </c>
      <c r="BI6" s="84">
        <f>IFERROR(SUM('1.17 Wine consumption pc'!BI6,'1.25 Beer consumption pc'!BI6,'1.33 Spirits consumption pc'!BI6),"")</f>
        <v>1.1455426641210162</v>
      </c>
      <c r="BJ6" s="84">
        <f>IFERROR(SUM('1.17 Wine consumption pc'!BJ6,'1.25 Beer consumption pc'!BJ6,'1.33 Spirits consumption pc'!BJ6),"")</f>
        <v>0.70852994555353899</v>
      </c>
      <c r="BK6" s="84">
        <f>IFERROR(SUM('1.17 Wine consumption pc'!BK6,'1.25 Beer consumption pc'!BK6,'1.33 Spirits consumption pc'!BK6),"")</f>
        <v>0.41205459058721106</v>
      </c>
      <c r="BL6" s="84">
        <f>IFERROR(SUM('1.17 Wine consumption pc'!BL6,'1.25 Beer consumption pc'!BL6,'1.33 Spirits consumption pc'!BL6),"")</f>
        <v>0.34623875183502861</v>
      </c>
      <c r="BM6" s="84" t="str">
        <f>IFERROR(SUM('1.17 Wine consumption pc'!BM6,'1.25 Beer consumption pc'!BM6,'1.33 Spirits consumption pc'!BM6),"")</f>
        <v/>
      </c>
      <c r="BN6" s="84">
        <f>IFERROR(SUM('1.17 Wine consumption pc'!BN6,'1.25 Beer consumption pc'!BN6,'1.33 Spirits consumption pc'!BN6),"")</f>
        <v>4.9929511278195493</v>
      </c>
      <c r="BO6" s="84">
        <f>IFERROR(SUM('1.17 Wine consumption pc'!BO6,'1.25 Beer consumption pc'!BO6,'1.33 Spirits consumption pc'!BO6),"")</f>
        <v>0.81428312925990709</v>
      </c>
      <c r="BP6" s="84">
        <f>IFERROR(SUM('1.17 Wine consumption pc'!BP6,'1.25 Beer consumption pc'!BP6,'1.33 Spirits consumption pc'!BP6),"")</f>
        <v>1.6262523595179323</v>
      </c>
      <c r="BQ6" s="84">
        <f>IFERROR(SUM('1.17 Wine consumption pc'!BQ6,'1.25 Beer consumption pc'!BQ6,'1.33 Spirits consumption pc'!BQ6),"")</f>
        <v>6.9233145071815194</v>
      </c>
      <c r="BR6" s="84">
        <f>IFERROR(SUM('1.17 Wine consumption pc'!BR6,'1.25 Beer consumption pc'!BR6,'1.33 Spirits consumption pc'!BR6),"")</f>
        <v>6.503224998434467</v>
      </c>
      <c r="BS6" s="84">
        <f>IFERROR(SUM('1.17 Wine consumption pc'!BS6,'1.25 Beer consumption pc'!BS6,'1.33 Spirits consumption pc'!BS6),"")</f>
        <v>6.9694776699738696</v>
      </c>
      <c r="BT6" s="84">
        <f>IFERROR(SUM('1.17 Wine consumption pc'!BT6,'1.25 Beer consumption pc'!BT6,'1.33 Spirits consumption pc'!BT6),"")</f>
        <v>8.4866052473645173</v>
      </c>
      <c r="BU6" s="84">
        <f>IFERROR(SUM('1.17 Wine consumption pc'!BU6,'1.25 Beer consumption pc'!BU6,'1.33 Spirits consumption pc'!BU6),"")</f>
        <v>10.46348832068381</v>
      </c>
      <c r="BV6" s="84">
        <f>IFERROR(SUM('1.17 Wine consumption pc'!BV6,'1.25 Beer consumption pc'!BV6,'1.33 Spirits consumption pc'!BV6),"")</f>
        <v>9.3686276018621832</v>
      </c>
      <c r="BW6" s="84">
        <f>IFERROR(SUM('1.17 Wine consumption pc'!BW6,'1.25 Beer consumption pc'!BW6,'1.33 Spirits consumption pc'!BW6),"")</f>
        <v>9.7080183785386094</v>
      </c>
      <c r="BX6" s="84">
        <f>IFERROR(SUM('1.17 Wine consumption pc'!BX6,'1.25 Beer consumption pc'!BX6,'1.33 Spirits consumption pc'!BX6),"")</f>
        <v>8.2571795313906939</v>
      </c>
      <c r="BY6" s="84">
        <f>IFERROR(SUM('1.17 Wine consumption pc'!BY6,'1.25 Beer consumption pc'!BY6,'1.33 Spirits consumption pc'!BY6),"")</f>
        <v>9.670211253871555</v>
      </c>
      <c r="BZ6" s="84">
        <f>IFERROR(SUM('1.17 Wine consumption pc'!BZ6,'1.25 Beer consumption pc'!BZ6,'1.33 Spirits consumption pc'!BZ6),"")</f>
        <v>11.548250097159293</v>
      </c>
      <c r="CA6" s="84">
        <f>IFERROR(SUM('1.17 Wine consumption pc'!CA6,'1.25 Beer consumption pc'!CA6,'1.33 Spirits consumption pc'!CA6),"")</f>
        <v>8.0892837556213664</v>
      </c>
      <c r="CB6" s="84">
        <f>IFERROR(SUM('1.17 Wine consumption pc'!CB6,'1.25 Beer consumption pc'!CB6,'1.33 Spirits consumption pc'!CB6),"")</f>
        <v>10.623247040135023</v>
      </c>
      <c r="CC6" s="84">
        <f>IFERROR(SUM('1.17 Wine consumption pc'!CC6,'1.25 Beer consumption pc'!CC6,'1.33 Spirits consumption pc'!CC6),"")</f>
        <v>8.809323795261923</v>
      </c>
      <c r="CD6" s="84">
        <f>IFERROR(SUM('1.17 Wine consumption pc'!CD6,'1.25 Beer consumption pc'!CD6,'1.33 Spirits consumption pc'!CD6),"")</f>
        <v>8.0760241112067916</v>
      </c>
      <c r="CE6" s="84">
        <f>IFERROR(SUM('1.17 Wine consumption pc'!CE6,'1.25 Beer consumption pc'!CE6,'1.33 Spirits consumption pc'!CE6),"")</f>
        <v>5.2648825778263237</v>
      </c>
      <c r="CF6" s="84">
        <f>IFERROR(SUM('1.17 Wine consumption pc'!CF6,'1.25 Beer consumption pc'!CF6,'1.33 Spirits consumption pc'!CF6),"")</f>
        <v>10.321681259607947</v>
      </c>
      <c r="CG6" s="84">
        <f>IFERROR(SUM('1.17 Wine consumption pc'!CG6,'1.25 Beer consumption pc'!CG6,'1.33 Spirits consumption pc'!CG6),"")</f>
        <v>10.05464480874317</v>
      </c>
      <c r="CH6" s="84">
        <f>IFERROR(SUM('1.17 Wine consumption pc'!CH6,'1.25 Beer consumption pc'!CH6,'1.33 Spirits consumption pc'!CH6),"")</f>
        <v>5.7934200118096637</v>
      </c>
      <c r="CI6" s="84">
        <f>IFERROR(SUM('1.17 Wine consumption pc'!CI6,'1.25 Beer consumption pc'!CI6,'1.33 Spirits consumption pc'!CI6),"")</f>
        <v>8.8266047446395355</v>
      </c>
      <c r="CJ6" s="84">
        <f>IFERROR(SUM('1.17 Wine consumption pc'!CJ6,'1.25 Beer consumption pc'!CJ6,'1.33 Spirits consumption pc'!CJ6),"")</f>
        <v>0.96446368079824241</v>
      </c>
      <c r="CK6" s="84">
        <f>IFERROR(SUM('1.17 Wine consumption pc'!CK6,'1.25 Beer consumption pc'!CK6,'1.33 Spirits consumption pc'!CK6),"")</f>
        <v>9.7100368265606125</v>
      </c>
      <c r="CL6" s="84">
        <f>IFERROR(SUM('1.17 Wine consumption pc'!CL6,'1.25 Beer consumption pc'!CL6,'1.33 Spirits consumption pc'!CL6),"")</f>
        <v>6.5161600769913015</v>
      </c>
      <c r="CM6" s="84">
        <f>IFERROR(SUM('1.17 Wine consumption pc'!CM6,'1.25 Beer consumption pc'!CM6,'1.33 Spirits consumption pc'!CM6),"")</f>
        <v>0.99511387945850593</v>
      </c>
      <c r="CN6" s="84">
        <f>IFERROR(SUM('1.17 Wine consumption pc'!CN6,'1.25 Beer consumption pc'!CN6,'1.33 Spirits consumption pc'!CN6),"")</f>
        <v>1.5837646672612746</v>
      </c>
      <c r="CO6" s="84">
        <f>IFERROR(SUM('1.17 Wine consumption pc'!CO6,'1.25 Beer consumption pc'!CO6,'1.33 Spirits consumption pc'!CO6),"")</f>
        <v>0.43266999863372091</v>
      </c>
      <c r="CP6" s="84">
        <f>IFERROR(SUM('1.17 Wine consumption pc'!CP6,'1.25 Beer consumption pc'!CP6,'1.33 Spirits consumption pc'!CP6),"")</f>
        <v>0.21211883695347641</v>
      </c>
      <c r="CR6" s="65"/>
    </row>
    <row r="7" spans="1:96" x14ac:dyDescent="0.25">
      <c r="A7" s="1" t="s">
        <v>28</v>
      </c>
      <c r="B7" s="84">
        <f>IFERROR(SUM('1.17 Wine consumption pc'!B7,'1.25 Beer consumption pc'!B7,'1.33 Spirits consumption pc'!B7),"")</f>
        <v>2.8362490431312684</v>
      </c>
      <c r="C7" s="84">
        <f>IFERROR(SUM('1.17 Wine consumption pc'!C7,'1.25 Beer consumption pc'!C7,'1.33 Spirits consumption pc'!C7),"")</f>
        <v>1.8751595670330494</v>
      </c>
      <c r="D7" s="84">
        <f>IFERROR(SUM('1.17 Wine consumption pc'!D7,'1.25 Beer consumption pc'!D7,'1.33 Spirits consumption pc'!D7),"")</f>
        <v>0.91152307218789219</v>
      </c>
      <c r="E7" s="84">
        <f>IFERROR(SUM('1.17 Wine consumption pc'!E7,'1.25 Beer consumption pc'!E7,'1.33 Spirits consumption pc'!E7),"")</f>
        <v>2.508693110133243</v>
      </c>
      <c r="F7" s="84">
        <f>IFERROR(SUM('1.17 Wine consumption pc'!F7,'1.25 Beer consumption pc'!F7,'1.33 Spirits consumption pc'!F7),"")</f>
        <v>1.5411260494334527</v>
      </c>
      <c r="G7" s="84">
        <f>IFERROR(SUM('1.17 Wine consumption pc'!G7,'1.25 Beer consumption pc'!G7,'1.33 Spirits consumption pc'!G7),"")</f>
        <v>0.45681936297020792</v>
      </c>
      <c r="H7" s="84">
        <f>IFERROR(SUM('1.17 Wine consumption pc'!H7,'1.25 Beer consumption pc'!H7,'1.33 Spirits consumption pc'!H7),"")</f>
        <v>4.9059754338804891E-2</v>
      </c>
      <c r="I7" s="84">
        <f>IFERROR(SUM('1.17 Wine consumption pc'!I7,'1.25 Beer consumption pc'!I7,'1.33 Spirits consumption pc'!I7),"")</f>
        <v>7.3383006699643101</v>
      </c>
      <c r="J7" s="84">
        <f>IFERROR(SUM('1.17 Wine consumption pc'!J7,'1.25 Beer consumption pc'!J7,'1.33 Spirits consumption pc'!J7),"")</f>
        <v>3.2895169673285176</v>
      </c>
      <c r="K7" s="84">
        <f>IFERROR(SUM('1.17 Wine consumption pc'!K7,'1.25 Beer consumption pc'!K7,'1.33 Spirits consumption pc'!K7),"")</f>
        <v>0.42233783187114859</v>
      </c>
      <c r="L7" s="84">
        <f>IFERROR(SUM('1.17 Wine consumption pc'!L7,'1.25 Beer consumption pc'!L7,'1.33 Spirits consumption pc'!L7),"")</f>
        <v>1.8910198726626345E-2</v>
      </c>
      <c r="M7" s="84">
        <f>IFERROR(SUM('1.17 Wine consumption pc'!M7,'1.25 Beer consumption pc'!M7,'1.33 Spirits consumption pc'!M7),"")</f>
        <v>2.7257509165163323</v>
      </c>
      <c r="N7" s="84">
        <f>IFERROR(SUM('1.17 Wine consumption pc'!N7,'1.25 Beer consumption pc'!N7,'1.33 Spirits consumption pc'!N7),"")</f>
        <v>1.2893243940175347</v>
      </c>
      <c r="O7" s="84">
        <f>IFERROR(SUM('1.17 Wine consumption pc'!O7,'1.25 Beer consumption pc'!O7,'1.33 Spirits consumption pc'!O7),"")</f>
        <v>11.564644221520998</v>
      </c>
      <c r="P7" s="84">
        <f>IFERROR(SUM('1.17 Wine consumption pc'!P7,'1.25 Beer consumption pc'!P7,'1.33 Spirits consumption pc'!P7),"")</f>
        <v>2.0979236726004999</v>
      </c>
      <c r="Q7" s="84">
        <f>IFERROR(SUM('1.17 Wine consumption pc'!Q7,'1.25 Beer consumption pc'!Q7,'1.33 Spirits consumption pc'!Q7),"")</f>
        <v>5.3762298068747718</v>
      </c>
      <c r="R7" s="84">
        <f>IFERROR(SUM('1.17 Wine consumption pc'!R7,'1.25 Beer consumption pc'!R7,'1.33 Spirits consumption pc'!R7),"")</f>
        <v>1.029011994901015</v>
      </c>
      <c r="S7" s="84">
        <f>IFERROR(SUM('1.17 Wine consumption pc'!S7,'1.25 Beer consumption pc'!S7,'1.33 Spirits consumption pc'!S7),"")</f>
        <v>0.83844197055239778</v>
      </c>
      <c r="T7" s="84">
        <f>IFERROR(SUM('1.17 Wine consumption pc'!T7,'1.25 Beer consumption pc'!T7,'1.33 Spirits consumption pc'!T7),"")</f>
        <v>8.4928224740748668</v>
      </c>
      <c r="U7" s="84">
        <f>IFERROR(SUM('1.17 Wine consumption pc'!U7,'1.25 Beer consumption pc'!U7,'1.33 Spirits consumption pc'!U7),"")</f>
        <v>8.6832401570120137</v>
      </c>
      <c r="V7" s="84">
        <f>IFERROR(SUM('1.17 Wine consumption pc'!V7,'1.25 Beer consumption pc'!V7,'1.33 Spirits consumption pc'!V7),"")</f>
        <v>7.5346960600831236</v>
      </c>
      <c r="W7" s="84">
        <f>IFERROR(SUM('1.17 Wine consumption pc'!W7,'1.25 Beer consumption pc'!W7,'1.33 Spirits consumption pc'!W7),"")</f>
        <v>8.6393041936037882</v>
      </c>
      <c r="X7" s="84">
        <f>IFERROR(SUM('1.17 Wine consumption pc'!X7,'1.25 Beer consumption pc'!X7,'1.33 Spirits consumption pc'!X7),"")</f>
        <v>8.9507605052848671</v>
      </c>
      <c r="Y7" s="84">
        <f>IFERROR(SUM('1.17 Wine consumption pc'!Y7,'1.25 Beer consumption pc'!Y7,'1.33 Spirits consumption pc'!Y7),"")</f>
        <v>3.6434612882238127</v>
      </c>
      <c r="Z7" s="84">
        <f>IFERROR(SUM('1.17 Wine consumption pc'!Z7,'1.25 Beer consumption pc'!Z7,'1.33 Spirits consumption pc'!Z7),"")</f>
        <v>6.2560153994225214</v>
      </c>
      <c r="AA7" s="84">
        <f>IFERROR(SUM('1.17 Wine consumption pc'!AA7,'1.25 Beer consumption pc'!AA7,'1.33 Spirits consumption pc'!AA7),"")</f>
        <v>8.2280947033072813</v>
      </c>
      <c r="AB7" s="84">
        <f>IFERROR(SUM('1.17 Wine consumption pc'!AB7,'1.25 Beer consumption pc'!AB7,'1.33 Spirits consumption pc'!AB7),"")</f>
        <v>12.589592995323027</v>
      </c>
      <c r="AC7" s="84">
        <f>IFERROR(SUM('1.17 Wine consumption pc'!AC7,'1.25 Beer consumption pc'!AC7,'1.33 Spirits consumption pc'!AC7),"")</f>
        <v>11.893112532931879</v>
      </c>
      <c r="AD7" s="84">
        <f>IFERROR(SUM('1.17 Wine consumption pc'!AD7,'1.25 Beer consumption pc'!AD7,'1.33 Spirits consumption pc'!AD7),"")</f>
        <v>2.3368346512451317</v>
      </c>
      <c r="AE7" s="84">
        <f>IFERROR(SUM('1.17 Wine consumption pc'!AE7,'1.25 Beer consumption pc'!AE7,'1.33 Spirits consumption pc'!AE7),"")</f>
        <v>8.3932021998711797</v>
      </c>
      <c r="AF7" s="84">
        <f>IFERROR(SUM('1.17 Wine consumption pc'!AF7,'1.25 Beer consumption pc'!AF7,'1.33 Spirits consumption pc'!AF7),"")</f>
        <v>9.1123260879228347</v>
      </c>
      <c r="AG7" s="84">
        <f>IFERROR(SUM('1.17 Wine consumption pc'!AG7,'1.25 Beer consumption pc'!AG7,'1.33 Spirits consumption pc'!AG7),"")</f>
        <v>10.789222699093944</v>
      </c>
      <c r="AH7" s="84">
        <f>IFERROR(SUM('1.17 Wine consumption pc'!AH7,'1.25 Beer consumption pc'!AH7,'1.33 Spirits consumption pc'!AH7),"")</f>
        <v>3.095518867924528</v>
      </c>
      <c r="AI7" s="84">
        <f>IFERROR(SUM('1.17 Wine consumption pc'!AI7,'1.25 Beer consumption pc'!AI7,'1.33 Spirits consumption pc'!AI7),"")</f>
        <v>7.2152672234147559</v>
      </c>
      <c r="AJ7" s="84">
        <f>IFERROR(SUM('1.17 Wine consumption pc'!AJ7,'1.25 Beer consumption pc'!AJ7,'1.33 Spirits consumption pc'!AJ7),"")</f>
        <v>6.338920311388863</v>
      </c>
      <c r="AK7" s="84">
        <f>IFERROR(SUM('1.17 Wine consumption pc'!AK7,'1.25 Beer consumption pc'!AK7,'1.33 Spirits consumption pc'!AK7),"")</f>
        <v>10.095896412403253</v>
      </c>
      <c r="AL7" s="84">
        <f>IFERROR(SUM('1.17 Wine consumption pc'!AL7,'1.25 Beer consumption pc'!AL7,'1.33 Spirits consumption pc'!AL7),"")</f>
        <v>5.6481219994351868</v>
      </c>
      <c r="AM7" s="84">
        <f>IFERROR(SUM('1.17 Wine consumption pc'!AM7,'1.25 Beer consumption pc'!AM7,'1.33 Spirits consumption pc'!AM7),"")</f>
        <v>8.3798882681564244</v>
      </c>
      <c r="AN7" s="84">
        <f>IFERROR(SUM('1.17 Wine consumption pc'!AN7,'1.25 Beer consumption pc'!AN7,'1.33 Spirits consumption pc'!AN7),"")</f>
        <v>10.412494993992793</v>
      </c>
      <c r="AO7" s="84">
        <f>IFERROR(SUM('1.17 Wine consumption pc'!AO7,'1.25 Beer consumption pc'!AO7,'1.33 Spirits consumption pc'!AO7),"")</f>
        <v>6.7409050859332709</v>
      </c>
      <c r="AP7" s="84">
        <f>IFERROR(SUM('1.17 Wine consumption pc'!AP7,'1.25 Beer consumption pc'!AP7,'1.33 Spirits consumption pc'!AP7),"")</f>
        <v>4.6700731165836986</v>
      </c>
      <c r="AQ7" s="84">
        <f>IFERROR(SUM('1.17 Wine consumption pc'!AQ7,'1.25 Beer consumption pc'!AQ7,'1.33 Spirits consumption pc'!AQ7),"")</f>
        <v>5.9725894419537378</v>
      </c>
      <c r="AR7" s="84">
        <f>IFERROR(SUM('1.17 Wine consumption pc'!AR7,'1.25 Beer consumption pc'!AR7,'1.33 Spirits consumption pc'!AR7),"")</f>
        <v>1.6547219847897079</v>
      </c>
      <c r="AS7" s="84">
        <f>IFERROR(SUM('1.17 Wine consumption pc'!AS7,'1.25 Beer consumption pc'!AS7,'1.33 Spirits consumption pc'!AS7),"")</f>
        <v>5.8473295727061654</v>
      </c>
      <c r="AT7" s="84">
        <f>IFERROR(SUM('1.17 Wine consumption pc'!AT7,'1.25 Beer consumption pc'!AT7,'1.33 Spirits consumption pc'!AT7),"")</f>
        <v>4.6655815513835215</v>
      </c>
      <c r="AU7" s="84">
        <f>IFERROR(SUM('1.17 Wine consumption pc'!AU7,'1.25 Beer consumption pc'!AU7,'1.33 Spirits consumption pc'!AU7),"")</f>
        <v>2.8184892897406995</v>
      </c>
      <c r="AV7" s="84">
        <f>IFERROR(SUM('1.17 Wine consumption pc'!AV7,'1.25 Beer consumption pc'!AV7,'1.33 Spirits consumption pc'!AV7),"")</f>
        <v>2.9891820079711522</v>
      </c>
      <c r="AW7" s="84">
        <f>IFERROR(SUM('1.17 Wine consumption pc'!AW7,'1.25 Beer consumption pc'!AW7,'1.33 Spirits consumption pc'!AW7),"")</f>
        <v>4.4156510297610421</v>
      </c>
      <c r="AX7" s="84">
        <f>IFERROR(SUM('1.17 Wine consumption pc'!AX7,'1.25 Beer consumption pc'!AX7,'1.33 Spirits consumption pc'!AX7),"")</f>
        <v>2.1332051954103326</v>
      </c>
      <c r="AY7" s="84">
        <f>IFERROR(SUM('1.17 Wine consumption pc'!AY7,'1.25 Beer consumption pc'!AY7,'1.33 Spirits consumption pc'!AY7),"")</f>
        <v>1.1830679317606418</v>
      </c>
      <c r="AZ7" s="84">
        <f>IFERROR(SUM('1.17 Wine consumption pc'!AZ7,'1.25 Beer consumption pc'!AZ7,'1.33 Spirits consumption pc'!AZ7),"")</f>
        <v>3.4579249352379411</v>
      </c>
      <c r="BA7" s="84">
        <f>IFERROR(SUM('1.17 Wine consumption pc'!BA7,'1.25 Beer consumption pc'!BA7,'1.33 Spirits consumption pc'!BA7),"")</f>
        <v>1.6261988236316749</v>
      </c>
      <c r="BB7" s="84">
        <f>IFERROR(SUM('1.17 Wine consumption pc'!BB7,'1.25 Beer consumption pc'!BB7,'1.33 Spirits consumption pc'!BB7),"")</f>
        <v>4.9615107048352183</v>
      </c>
      <c r="BC7" s="84">
        <f>IFERROR(SUM('1.17 Wine consumption pc'!BC7,'1.25 Beer consumption pc'!BC7,'1.33 Spirits consumption pc'!BC7),"")</f>
        <v>5.7267521134442321</v>
      </c>
      <c r="BD7" s="84">
        <f>IFERROR(SUM('1.17 Wine consumption pc'!BD7,'1.25 Beer consumption pc'!BD7,'1.33 Spirits consumption pc'!BD7),"")</f>
        <v>1.432423855604827</v>
      </c>
      <c r="BE7" s="84">
        <f>IFERROR(SUM('1.17 Wine consumption pc'!BE7,'1.25 Beer consumption pc'!BE7,'1.33 Spirits consumption pc'!BE7),"")</f>
        <v>0.26451925129028281</v>
      </c>
      <c r="BF7" s="84">
        <f>IFERROR(SUM('1.17 Wine consumption pc'!BF7,'1.25 Beer consumption pc'!BF7,'1.33 Spirits consumption pc'!BF7),"")</f>
        <v>1.1474595906658578</v>
      </c>
      <c r="BG7" s="84">
        <f>IFERROR(SUM('1.17 Wine consumption pc'!BG7,'1.25 Beer consumption pc'!BG7,'1.33 Spirits consumption pc'!BG7),"")</f>
        <v>6.4288469505835971E-2</v>
      </c>
      <c r="BH7" s="84" t="str">
        <f>IFERROR(SUM('1.17 Wine consumption pc'!BH7,'1.25 Beer consumption pc'!BH7,'1.33 Spirits consumption pc'!BH7),"")</f>
        <v/>
      </c>
      <c r="BI7" s="84">
        <f>IFERROR(SUM('1.17 Wine consumption pc'!BI7,'1.25 Beer consumption pc'!BI7,'1.33 Spirits consumption pc'!BI7),"")</f>
        <v>1.1976739152393181</v>
      </c>
      <c r="BJ7" s="84">
        <f>IFERROR(SUM('1.17 Wine consumption pc'!BJ7,'1.25 Beer consumption pc'!BJ7,'1.33 Spirits consumption pc'!BJ7),"")</f>
        <v>0.72420719115109344</v>
      </c>
      <c r="BK7" s="84">
        <f>IFERROR(SUM('1.17 Wine consumption pc'!BK7,'1.25 Beer consumption pc'!BK7,'1.33 Spirits consumption pc'!BK7),"")</f>
        <v>0.41796251501538562</v>
      </c>
      <c r="BL7" s="84">
        <f>IFERROR(SUM('1.17 Wine consumption pc'!BL7,'1.25 Beer consumption pc'!BL7,'1.33 Spirits consumption pc'!BL7),"")</f>
        <v>0.32160720514743441</v>
      </c>
      <c r="BM7" s="84" t="str">
        <f>IFERROR(SUM('1.17 Wine consumption pc'!BM7,'1.25 Beer consumption pc'!BM7,'1.33 Spirits consumption pc'!BM7),"")</f>
        <v/>
      </c>
      <c r="BN7" s="84">
        <f>IFERROR(SUM('1.17 Wine consumption pc'!BN7,'1.25 Beer consumption pc'!BN7,'1.33 Spirits consumption pc'!BN7),"")</f>
        <v>5.021405083448804</v>
      </c>
      <c r="BO7" s="84">
        <f>IFERROR(SUM('1.17 Wine consumption pc'!BO7,'1.25 Beer consumption pc'!BO7,'1.33 Spirits consumption pc'!BO7),"")</f>
        <v>0.85560220466800641</v>
      </c>
      <c r="BP7" s="84">
        <f>IFERROR(SUM('1.17 Wine consumption pc'!BP7,'1.25 Beer consumption pc'!BP7,'1.33 Spirits consumption pc'!BP7),"")</f>
        <v>1.7309460702114998</v>
      </c>
      <c r="BQ7" s="84">
        <f>IFERROR(SUM('1.17 Wine consumption pc'!BQ7,'1.25 Beer consumption pc'!BQ7,'1.33 Spirits consumption pc'!BQ7),"")</f>
        <v>6.9477878563212609</v>
      </c>
      <c r="BR7" s="84">
        <f>IFERROR(SUM('1.17 Wine consumption pc'!BR7,'1.25 Beer consumption pc'!BR7,'1.33 Spirits consumption pc'!BR7),"")</f>
        <v>6.5627868893134504</v>
      </c>
      <c r="BS7" s="84">
        <f>IFERROR(SUM('1.17 Wine consumption pc'!BS7,'1.25 Beer consumption pc'!BS7,'1.33 Spirits consumption pc'!BS7),"")</f>
        <v>6.9901318572290023</v>
      </c>
      <c r="BT7" s="84">
        <f>IFERROR(SUM('1.17 Wine consumption pc'!BT7,'1.25 Beer consumption pc'!BT7,'1.33 Spirits consumption pc'!BT7),"")</f>
        <v>8.4122051578179295</v>
      </c>
      <c r="BU7" s="84">
        <f>IFERROR(SUM('1.17 Wine consumption pc'!BU7,'1.25 Beer consumption pc'!BU7,'1.33 Spirits consumption pc'!BU7),"")</f>
        <v>10.656717145853149</v>
      </c>
      <c r="BV7" s="84">
        <f>IFERROR(SUM('1.17 Wine consumption pc'!BV7,'1.25 Beer consumption pc'!BV7,'1.33 Spirits consumption pc'!BV7),"")</f>
        <v>9.3720981437693247</v>
      </c>
      <c r="BW7" s="84">
        <f>IFERROR(SUM('1.17 Wine consumption pc'!BW7,'1.25 Beer consumption pc'!BW7,'1.33 Spirits consumption pc'!BW7),"")</f>
        <v>9.443027682300329</v>
      </c>
      <c r="BX7" s="84">
        <f>IFERROR(SUM('1.17 Wine consumption pc'!BX7,'1.25 Beer consumption pc'!BX7,'1.33 Spirits consumption pc'!BX7),"")</f>
        <v>8.4023985028453581</v>
      </c>
      <c r="BY7" s="84">
        <f>IFERROR(SUM('1.17 Wine consumption pc'!BY7,'1.25 Beer consumption pc'!BY7,'1.33 Spirits consumption pc'!BY7),"")</f>
        <v>9.4483074243028184</v>
      </c>
      <c r="BZ7" s="84">
        <f>IFERROR(SUM('1.17 Wine consumption pc'!BZ7,'1.25 Beer consumption pc'!BZ7,'1.33 Spirits consumption pc'!BZ7),"")</f>
        <v>11.48584629209971</v>
      </c>
      <c r="CA7" s="84">
        <f>IFERROR(SUM('1.17 Wine consumption pc'!CA7,'1.25 Beer consumption pc'!CA7,'1.33 Spirits consumption pc'!CA7),"")</f>
        <v>7.9672558546568339</v>
      </c>
      <c r="CB7" s="84">
        <f>IFERROR(SUM('1.17 Wine consumption pc'!CB7,'1.25 Beer consumption pc'!CB7,'1.33 Spirits consumption pc'!CB7),"")</f>
        <v>10.603886470316414</v>
      </c>
      <c r="CC7" s="84">
        <f>IFERROR(SUM('1.17 Wine consumption pc'!CC7,'1.25 Beer consumption pc'!CC7,'1.33 Spirits consumption pc'!CC7),"")</f>
        <v>8.7412829072411462</v>
      </c>
      <c r="CD7" s="84">
        <f>IFERROR(SUM('1.17 Wine consumption pc'!CD7,'1.25 Beer consumption pc'!CD7,'1.33 Spirits consumption pc'!CD7),"")</f>
        <v>8.0340989236760603</v>
      </c>
      <c r="CE7" s="84">
        <f>IFERROR(SUM('1.17 Wine consumption pc'!CE7,'1.25 Beer consumption pc'!CE7,'1.33 Spirits consumption pc'!CE7),"")</f>
        <v>5.3838138242445304</v>
      </c>
      <c r="CF7" s="84">
        <f>IFERROR(SUM('1.17 Wine consumption pc'!CF7,'1.25 Beer consumption pc'!CF7,'1.33 Spirits consumption pc'!CF7),"")</f>
        <v>10.243265648374894</v>
      </c>
      <c r="CG7" s="84">
        <f>IFERROR(SUM('1.17 Wine consumption pc'!CG7,'1.25 Beer consumption pc'!CG7,'1.33 Spirits consumption pc'!CG7),"")</f>
        <v>9.8899905996586313</v>
      </c>
      <c r="CH7" s="84">
        <f>IFERROR(SUM('1.17 Wine consumption pc'!CH7,'1.25 Beer consumption pc'!CH7,'1.33 Spirits consumption pc'!CH7),"")</f>
        <v>5.8259537918636397</v>
      </c>
      <c r="CI7" s="84">
        <f>IFERROR(SUM('1.17 Wine consumption pc'!CI7,'1.25 Beer consumption pc'!CI7,'1.33 Spirits consumption pc'!CI7),"")</f>
        <v>8.5501206996534105</v>
      </c>
      <c r="CJ7" s="84">
        <f>IFERROR(SUM('1.17 Wine consumption pc'!CJ7,'1.25 Beer consumption pc'!CJ7,'1.33 Spirits consumption pc'!CJ7),"")</f>
        <v>1.0113363751822757</v>
      </c>
      <c r="CK7" s="84">
        <f>IFERROR(SUM('1.17 Wine consumption pc'!CK7,'1.25 Beer consumption pc'!CK7,'1.33 Spirits consumption pc'!CK7),"")</f>
        <v>9.6972355567519255</v>
      </c>
      <c r="CL7" s="84">
        <f>IFERROR(SUM('1.17 Wine consumption pc'!CL7,'1.25 Beer consumption pc'!CL7,'1.33 Spirits consumption pc'!CL7),"")</f>
        <v>6.6566399983984663</v>
      </c>
      <c r="CM7" s="84">
        <f>IFERROR(SUM('1.17 Wine consumption pc'!CM7,'1.25 Beer consumption pc'!CM7,'1.33 Spirits consumption pc'!CM7),"")</f>
        <v>1.006233895420007</v>
      </c>
      <c r="CN7" s="84">
        <f>IFERROR(SUM('1.17 Wine consumption pc'!CN7,'1.25 Beer consumption pc'!CN7,'1.33 Spirits consumption pc'!CN7),"")</f>
        <v>1.5903538724887789</v>
      </c>
      <c r="CO7" s="84">
        <f>IFERROR(SUM('1.17 Wine consumption pc'!CO7,'1.25 Beer consumption pc'!CO7,'1.33 Spirits consumption pc'!CO7),"")</f>
        <v>0.43673486084618884</v>
      </c>
      <c r="CP7" s="84">
        <f>IFERROR(SUM('1.17 Wine consumption pc'!CP7,'1.25 Beer consumption pc'!CP7,'1.33 Spirits consumption pc'!CP7),"")</f>
        <v>0.21873070237223863</v>
      </c>
      <c r="CR7" s="65"/>
    </row>
    <row r="8" spans="1:96" x14ac:dyDescent="0.25">
      <c r="A8" s="1" t="s">
        <v>29</v>
      </c>
      <c r="B8" s="84">
        <f>IFERROR(SUM('1.17 Wine consumption pc'!B8,'1.25 Beer consumption pc'!B8,'1.33 Spirits consumption pc'!B8),"")</f>
        <v>2.8880573094036048</v>
      </c>
      <c r="C8" s="84">
        <f>IFERROR(SUM('1.17 Wine consumption pc'!C8,'1.25 Beer consumption pc'!C8,'1.33 Spirits consumption pc'!C8),"")</f>
        <v>1.9530697279642395</v>
      </c>
      <c r="D8" s="84">
        <f>IFERROR(SUM('1.17 Wine consumption pc'!D8,'1.25 Beer consumption pc'!D8,'1.33 Spirits consumption pc'!D8),"")</f>
        <v>1.0288667266838925</v>
      </c>
      <c r="E8" s="84">
        <f>IFERROR(SUM('1.17 Wine consumption pc'!E8,'1.25 Beer consumption pc'!E8,'1.33 Spirits consumption pc'!E8),"")</f>
        <v>2.6656520542078375</v>
      </c>
      <c r="F8" s="84">
        <f>IFERROR(SUM('1.17 Wine consumption pc'!F8,'1.25 Beer consumption pc'!F8,'1.33 Spirits consumption pc'!F8),"")</f>
        <v>1.5312595703723149</v>
      </c>
      <c r="G8" s="84">
        <f>IFERROR(SUM('1.17 Wine consumption pc'!G8,'1.25 Beer consumption pc'!G8,'1.33 Spirits consumption pc'!G8),"")</f>
        <v>0.4994209431110086</v>
      </c>
      <c r="H8" s="84">
        <f>IFERROR(SUM('1.17 Wine consumption pc'!H8,'1.25 Beer consumption pc'!H8,'1.33 Spirits consumption pc'!H8),"")</f>
        <v>5.0160513643659713E-2</v>
      </c>
      <c r="I8" s="84">
        <f>IFERROR(SUM('1.17 Wine consumption pc'!I8,'1.25 Beer consumption pc'!I8,'1.33 Spirits consumption pc'!I8),"")</f>
        <v>7.3064323187465305</v>
      </c>
      <c r="J8" s="84">
        <f>IFERROR(SUM('1.17 Wine consumption pc'!J8,'1.25 Beer consumption pc'!J8,'1.33 Spirits consumption pc'!J8),"")</f>
        <v>3.5004847325512549</v>
      </c>
      <c r="K8" s="84">
        <f>IFERROR(SUM('1.17 Wine consumption pc'!K8,'1.25 Beer consumption pc'!K8,'1.33 Spirits consumption pc'!K8),"")</f>
        <v>0.42184716326615168</v>
      </c>
      <c r="L8" s="84">
        <f>IFERROR(SUM('1.17 Wine consumption pc'!L8,'1.25 Beer consumption pc'!L8,'1.33 Spirits consumption pc'!L8),"")</f>
        <v>1.9166365328811771E-2</v>
      </c>
      <c r="M8" s="84">
        <f>IFERROR(SUM('1.17 Wine consumption pc'!M8,'1.25 Beer consumption pc'!M8,'1.33 Spirits consumption pc'!M8),"")</f>
        <v>2.8506876698910526</v>
      </c>
      <c r="N8" s="84">
        <f>IFERROR(SUM('1.17 Wine consumption pc'!N8,'1.25 Beer consumption pc'!N8,'1.33 Spirits consumption pc'!N8),"")</f>
        <v>1.3177625301040581</v>
      </c>
      <c r="O8" s="84">
        <f>IFERROR(SUM('1.17 Wine consumption pc'!O8,'1.25 Beer consumption pc'!O8,'1.33 Spirits consumption pc'!O8),"")</f>
        <v>11.800239395186047</v>
      </c>
      <c r="P8" s="84">
        <f>IFERROR(SUM('1.17 Wine consumption pc'!P8,'1.25 Beer consumption pc'!P8,'1.33 Spirits consumption pc'!P8),"")</f>
        <v>2.1826581878227875</v>
      </c>
      <c r="Q8" s="84">
        <f>IFERROR(SUM('1.17 Wine consumption pc'!Q8,'1.25 Beer consumption pc'!Q8,'1.33 Spirits consumption pc'!Q8),"")</f>
        <v>5.3570484098859836</v>
      </c>
      <c r="R8" s="84">
        <f>IFERROR(SUM('1.17 Wine consumption pc'!R8,'1.25 Beer consumption pc'!R8,'1.33 Spirits consumption pc'!R8),"")</f>
        <v>1.1047542396367598</v>
      </c>
      <c r="S8" s="84">
        <f>IFERROR(SUM('1.17 Wine consumption pc'!S8,'1.25 Beer consumption pc'!S8,'1.33 Spirits consumption pc'!S8),"")</f>
        <v>0.90962900551543491</v>
      </c>
      <c r="T8" s="84">
        <f>IFERROR(SUM('1.17 Wine consumption pc'!T8,'1.25 Beer consumption pc'!T8,'1.33 Spirits consumption pc'!T8),"")</f>
        <v>8.4430359174386478</v>
      </c>
      <c r="U8" s="84">
        <f>IFERROR(SUM('1.17 Wine consumption pc'!U8,'1.25 Beer consumption pc'!U8,'1.33 Spirits consumption pc'!U8),"")</f>
        <v>8.6254950858148742</v>
      </c>
      <c r="V8" s="84">
        <f>IFERROR(SUM('1.17 Wine consumption pc'!V8,'1.25 Beer consumption pc'!V8,'1.33 Spirits consumption pc'!V8),"")</f>
        <v>7.522230233117039</v>
      </c>
      <c r="W8" s="84">
        <f>IFERROR(SUM('1.17 Wine consumption pc'!W8,'1.25 Beer consumption pc'!W8,'1.33 Spirits consumption pc'!W8),"")</f>
        <v>8.8647985843075503</v>
      </c>
      <c r="X8" s="84">
        <f>IFERROR(SUM('1.17 Wine consumption pc'!X8,'1.25 Beer consumption pc'!X8,'1.33 Spirits consumption pc'!X8),"")</f>
        <v>10.30071440438611</v>
      </c>
      <c r="Y8" s="84">
        <f>IFERROR(SUM('1.17 Wine consumption pc'!Y8,'1.25 Beer consumption pc'!Y8,'1.33 Spirits consumption pc'!Y8),"")</f>
        <v>3.7733885028755827</v>
      </c>
      <c r="Z8" s="84">
        <f>IFERROR(SUM('1.17 Wine consumption pc'!Z8,'1.25 Beer consumption pc'!Z8,'1.33 Spirits consumption pc'!Z8),"")</f>
        <v>6.5535953023828872</v>
      </c>
      <c r="AA8" s="84">
        <f>IFERROR(SUM('1.17 Wine consumption pc'!AA8,'1.25 Beer consumption pc'!AA8,'1.33 Spirits consumption pc'!AA8),"")</f>
        <v>8.1156887989700195</v>
      </c>
      <c r="AB8" s="84">
        <f>IFERROR(SUM('1.17 Wine consumption pc'!AB8,'1.25 Beer consumption pc'!AB8,'1.33 Spirits consumption pc'!AB8),"")</f>
        <v>12.754802613560781</v>
      </c>
      <c r="AC8" s="84">
        <f>IFERROR(SUM('1.17 Wine consumption pc'!AC8,'1.25 Beer consumption pc'!AC8,'1.33 Spirits consumption pc'!AC8),"")</f>
        <v>12.583383869011522</v>
      </c>
      <c r="AD8" s="84">
        <f>IFERROR(SUM('1.17 Wine consumption pc'!AD8,'1.25 Beer consumption pc'!AD8,'1.33 Spirits consumption pc'!AD8),"")</f>
        <v>2.5790880912381988</v>
      </c>
      <c r="AE8" s="84">
        <f>IFERROR(SUM('1.17 Wine consumption pc'!AE8,'1.25 Beer consumption pc'!AE8,'1.33 Spirits consumption pc'!AE8),"")</f>
        <v>8.661448607413881</v>
      </c>
      <c r="AF8" s="84">
        <f>IFERROR(SUM('1.17 Wine consumption pc'!AF8,'1.25 Beer consumption pc'!AF8,'1.33 Spirits consumption pc'!AF8),"")</f>
        <v>9.919655280757663</v>
      </c>
      <c r="AG8" s="84">
        <f>IFERROR(SUM('1.17 Wine consumption pc'!AG8,'1.25 Beer consumption pc'!AG8,'1.33 Spirits consumption pc'!AG8),"")</f>
        <v>12.128396863031186</v>
      </c>
      <c r="AH8" s="84">
        <f>IFERROR(SUM('1.17 Wine consumption pc'!AH8,'1.25 Beer consumption pc'!AH8,'1.33 Spirits consumption pc'!AH8),"")</f>
        <v>3.2867304390483199</v>
      </c>
      <c r="AI8" s="84">
        <f>IFERROR(SUM('1.17 Wine consumption pc'!AI8,'1.25 Beer consumption pc'!AI8,'1.33 Spirits consumption pc'!AI8),"")</f>
        <v>7.6441066782193854</v>
      </c>
      <c r="AJ8" s="84">
        <f>IFERROR(SUM('1.17 Wine consumption pc'!AJ8,'1.25 Beer consumption pc'!AJ8,'1.33 Spirits consumption pc'!AJ8),"")</f>
        <v>6.9062941453460995</v>
      </c>
      <c r="AK8" s="84">
        <f>IFERROR(SUM('1.17 Wine consumption pc'!AK8,'1.25 Beer consumption pc'!AK8,'1.33 Spirits consumption pc'!AK8),"")</f>
        <v>10.129394302852763</v>
      </c>
      <c r="AL8" s="84">
        <f>IFERROR(SUM('1.17 Wine consumption pc'!AL8,'1.25 Beer consumption pc'!AL8,'1.33 Spirits consumption pc'!AL8),"")</f>
        <v>5.7929916953615548</v>
      </c>
      <c r="AM8" s="84">
        <f>IFERROR(SUM('1.17 Wine consumption pc'!AM8,'1.25 Beer consumption pc'!AM8,'1.33 Spirits consumption pc'!AM8),"")</f>
        <v>8.2675405928794881</v>
      </c>
      <c r="AN8" s="84">
        <f>IFERROR(SUM('1.17 Wine consumption pc'!AN8,'1.25 Beer consumption pc'!AN8,'1.33 Spirits consumption pc'!AN8),"")</f>
        <v>10.182689427972447</v>
      </c>
      <c r="AO8" s="84">
        <f>IFERROR(SUM('1.17 Wine consumption pc'!AO8,'1.25 Beer consumption pc'!AO8,'1.33 Spirits consumption pc'!AO8),"")</f>
        <v>6.9519906222994194</v>
      </c>
      <c r="AP8" s="84">
        <f>IFERROR(SUM('1.17 Wine consumption pc'!AP8,'1.25 Beer consumption pc'!AP8,'1.33 Spirits consumption pc'!AP8),"")</f>
        <v>4.7301785864538832</v>
      </c>
      <c r="AQ8" s="84">
        <f>IFERROR(SUM('1.17 Wine consumption pc'!AQ8,'1.25 Beer consumption pc'!AQ8,'1.33 Spirits consumption pc'!AQ8),"")</f>
        <v>6.2059516466626885</v>
      </c>
      <c r="AR8" s="84">
        <f>IFERROR(SUM('1.17 Wine consumption pc'!AR8,'1.25 Beer consumption pc'!AR8,'1.33 Spirits consumption pc'!AR8),"")</f>
        <v>1.8527894175562569</v>
      </c>
      <c r="AS8" s="84">
        <f>IFERROR(SUM('1.17 Wine consumption pc'!AS8,'1.25 Beer consumption pc'!AS8,'1.33 Spirits consumption pc'!AS8),"")</f>
        <v>5.7997401129113957</v>
      </c>
      <c r="AT8" s="84">
        <f>IFERROR(SUM('1.17 Wine consumption pc'!AT8,'1.25 Beer consumption pc'!AT8,'1.33 Spirits consumption pc'!AT8),"")</f>
        <v>4.6622480758244924</v>
      </c>
      <c r="AU8" s="84">
        <f>IFERROR(SUM('1.17 Wine consumption pc'!AU8,'1.25 Beer consumption pc'!AU8,'1.33 Spirits consumption pc'!AU8),"")</f>
        <v>2.9291194163661127</v>
      </c>
      <c r="AV8" s="84">
        <f>IFERROR(SUM('1.17 Wine consumption pc'!AV8,'1.25 Beer consumption pc'!AV8,'1.33 Spirits consumption pc'!AV8),"")</f>
        <v>3.0383060275317271</v>
      </c>
      <c r="AW8" s="84">
        <f>IFERROR(SUM('1.17 Wine consumption pc'!AW8,'1.25 Beer consumption pc'!AW8,'1.33 Spirits consumption pc'!AW8),"")</f>
        <v>4.4976023810836132</v>
      </c>
      <c r="AX8" s="84">
        <f>IFERROR(SUM('1.17 Wine consumption pc'!AX8,'1.25 Beer consumption pc'!AX8,'1.33 Spirits consumption pc'!AX8),"")</f>
        <v>2.2265974583855375</v>
      </c>
      <c r="AY8" s="84">
        <f>IFERROR(SUM('1.17 Wine consumption pc'!AY8,'1.25 Beer consumption pc'!AY8,'1.33 Spirits consumption pc'!AY8),"")</f>
        <v>1.2696800406297613</v>
      </c>
      <c r="AZ8" s="84">
        <f>IFERROR(SUM('1.17 Wine consumption pc'!AZ8,'1.25 Beer consumption pc'!AZ8,'1.33 Spirits consumption pc'!AZ8),"")</f>
        <v>3.5490187452472508</v>
      </c>
      <c r="BA8" s="84">
        <f>IFERROR(SUM('1.17 Wine consumption pc'!BA8,'1.25 Beer consumption pc'!BA8,'1.33 Spirits consumption pc'!BA8),"")</f>
        <v>1.7781753130590339</v>
      </c>
      <c r="BB8" s="84">
        <f>IFERROR(SUM('1.17 Wine consumption pc'!BB8,'1.25 Beer consumption pc'!BB8,'1.33 Spirits consumption pc'!BB8),"")</f>
        <v>5.1035725007505253</v>
      </c>
      <c r="BC8" s="84">
        <f>IFERROR(SUM('1.17 Wine consumption pc'!BC8,'1.25 Beer consumption pc'!BC8,'1.33 Spirits consumption pc'!BC8),"")</f>
        <v>5.9218550247601138</v>
      </c>
      <c r="BD8" s="84">
        <f>IFERROR(SUM('1.17 Wine consumption pc'!BD8,'1.25 Beer consumption pc'!BD8,'1.33 Spirits consumption pc'!BD8),"")</f>
        <v>1.4691986575886327</v>
      </c>
      <c r="BE8" s="84">
        <f>IFERROR(SUM('1.17 Wine consumption pc'!BE8,'1.25 Beer consumption pc'!BE8,'1.33 Spirits consumption pc'!BE8),"")</f>
        <v>0.27556127090043347</v>
      </c>
      <c r="BF8" s="84">
        <f>IFERROR(SUM('1.17 Wine consumption pc'!BF8,'1.25 Beer consumption pc'!BF8,'1.33 Spirits consumption pc'!BF8),"")</f>
        <v>1.0861908577143748</v>
      </c>
      <c r="BG8" s="84">
        <f>IFERROR(SUM('1.17 Wine consumption pc'!BG8,'1.25 Beer consumption pc'!BG8,'1.33 Spirits consumption pc'!BG8),"")</f>
        <v>6.7275887200762455E-2</v>
      </c>
      <c r="BH8" s="84" t="str">
        <f>IFERROR(SUM('1.17 Wine consumption pc'!BH8,'1.25 Beer consumption pc'!BH8,'1.33 Spirits consumption pc'!BH8),"")</f>
        <v/>
      </c>
      <c r="BI8" s="84">
        <f>IFERROR(SUM('1.17 Wine consumption pc'!BI8,'1.25 Beer consumption pc'!BI8,'1.33 Spirits consumption pc'!BI8),"")</f>
        <v>1.2901030664757505</v>
      </c>
      <c r="BJ8" s="84">
        <f>IFERROR(SUM('1.17 Wine consumption pc'!BJ8,'1.25 Beer consumption pc'!BJ8,'1.33 Spirits consumption pc'!BJ8),"")</f>
        <v>0.73306509397563802</v>
      </c>
      <c r="BK8" s="84">
        <f>IFERROR(SUM('1.17 Wine consumption pc'!BK8,'1.25 Beer consumption pc'!BK8,'1.33 Spirits consumption pc'!BK8),"")</f>
        <v>0.43334614908410823</v>
      </c>
      <c r="BL8" s="84">
        <f>IFERROR(SUM('1.17 Wine consumption pc'!BL8,'1.25 Beer consumption pc'!BL8,'1.33 Spirits consumption pc'!BL8),"")</f>
        <v>0.36562050824041642</v>
      </c>
      <c r="BM8" s="84" t="str">
        <f>IFERROR(SUM('1.17 Wine consumption pc'!BM8,'1.25 Beer consumption pc'!BM8,'1.33 Spirits consumption pc'!BM8),"")</f>
        <v/>
      </c>
      <c r="BN8" s="84">
        <f>IFERROR(SUM('1.17 Wine consumption pc'!BN8,'1.25 Beer consumption pc'!BN8,'1.33 Spirits consumption pc'!BN8),"")</f>
        <v>4.9971648738062893</v>
      </c>
      <c r="BO8" s="84">
        <f>IFERROR(SUM('1.17 Wine consumption pc'!BO8,'1.25 Beer consumption pc'!BO8,'1.33 Spirits consumption pc'!BO8),"")</f>
        <v>0.8956516604003858</v>
      </c>
      <c r="BP8" s="84">
        <f>IFERROR(SUM('1.17 Wine consumption pc'!BP8,'1.25 Beer consumption pc'!BP8,'1.33 Spirits consumption pc'!BP8),"")</f>
        <v>1.8264172998246642</v>
      </c>
      <c r="BQ8" s="84">
        <f>IFERROR(SUM('1.17 Wine consumption pc'!BQ8,'1.25 Beer consumption pc'!BQ8,'1.33 Spirits consumption pc'!BQ8),"")</f>
        <v>7.0817258416971232</v>
      </c>
      <c r="BR8" s="84">
        <f>IFERROR(SUM('1.17 Wine consumption pc'!BR8,'1.25 Beer consumption pc'!BR8,'1.33 Spirits consumption pc'!BR8),"")</f>
        <v>6.7330866888749021</v>
      </c>
      <c r="BS8" s="84">
        <f>IFERROR(SUM('1.17 Wine consumption pc'!BS8,'1.25 Beer consumption pc'!BS8,'1.33 Spirits consumption pc'!BS8),"")</f>
        <v>7.1194473890499985</v>
      </c>
      <c r="BT8" s="84">
        <f>IFERROR(SUM('1.17 Wine consumption pc'!BT8,'1.25 Beer consumption pc'!BT8,'1.33 Spirits consumption pc'!BT8),"")</f>
        <v>8.3845800423412609</v>
      </c>
      <c r="BU8" s="84">
        <f>IFERROR(SUM('1.17 Wine consumption pc'!BU8,'1.25 Beer consumption pc'!BU8,'1.33 Spirits consumption pc'!BU8),"")</f>
        <v>10.903407920720111</v>
      </c>
      <c r="BV8" s="84">
        <f>IFERROR(SUM('1.17 Wine consumption pc'!BV8,'1.25 Beer consumption pc'!BV8,'1.33 Spirits consumption pc'!BV8),"")</f>
        <v>9.3898053541868833</v>
      </c>
      <c r="BW8" s="84">
        <f>IFERROR(SUM('1.17 Wine consumption pc'!BW8,'1.25 Beer consumption pc'!BW8,'1.33 Spirits consumption pc'!BW8),"")</f>
        <v>9.3781667434362053</v>
      </c>
      <c r="BX8" s="84">
        <f>IFERROR(SUM('1.17 Wine consumption pc'!BX8,'1.25 Beer consumption pc'!BX8,'1.33 Spirits consumption pc'!BX8),"")</f>
        <v>8.5622954562752103</v>
      </c>
      <c r="BY8" s="84">
        <f>IFERROR(SUM('1.17 Wine consumption pc'!BY8,'1.25 Beer consumption pc'!BY8,'1.33 Spirits consumption pc'!BY8),"")</f>
        <v>9.3046057228292653</v>
      </c>
      <c r="BZ8" s="84">
        <f>IFERROR(SUM('1.17 Wine consumption pc'!BZ8,'1.25 Beer consumption pc'!BZ8,'1.33 Spirits consumption pc'!BZ8),"")</f>
        <v>11.644305161100775</v>
      </c>
      <c r="CA8" s="84">
        <f>IFERROR(SUM('1.17 Wine consumption pc'!CA8,'1.25 Beer consumption pc'!CA8,'1.33 Spirits consumption pc'!CA8),"")</f>
        <v>7.9420611193399182</v>
      </c>
      <c r="CB8" s="84">
        <f>IFERROR(SUM('1.17 Wine consumption pc'!CB8,'1.25 Beer consumption pc'!CB8,'1.33 Spirits consumption pc'!CB8),"")</f>
        <v>10.740934366237347</v>
      </c>
      <c r="CC8" s="84">
        <f>IFERROR(SUM('1.17 Wine consumption pc'!CC8,'1.25 Beer consumption pc'!CC8,'1.33 Spirits consumption pc'!CC8),"")</f>
        <v>8.657658247250458</v>
      </c>
      <c r="CD8" s="84">
        <f>IFERROR(SUM('1.17 Wine consumption pc'!CD8,'1.25 Beer consumption pc'!CD8,'1.33 Spirits consumption pc'!CD8),"")</f>
        <v>8.0628374820927871</v>
      </c>
      <c r="CE8" s="84">
        <f>IFERROR(SUM('1.17 Wine consumption pc'!CE8,'1.25 Beer consumption pc'!CE8,'1.33 Spirits consumption pc'!CE8),"")</f>
        <v>5.5601051678806952</v>
      </c>
      <c r="CF8" s="84">
        <f>IFERROR(SUM('1.17 Wine consumption pc'!CF8,'1.25 Beer consumption pc'!CF8,'1.33 Spirits consumption pc'!CF8),"")</f>
        <v>10.017123287671232</v>
      </c>
      <c r="CG8" s="84">
        <f>IFERROR(SUM('1.17 Wine consumption pc'!CG8,'1.25 Beer consumption pc'!CG8,'1.33 Spirits consumption pc'!CG8),"")</f>
        <v>9.7046125880481711</v>
      </c>
      <c r="CH8" s="84">
        <f>IFERROR(SUM('1.17 Wine consumption pc'!CH8,'1.25 Beer consumption pc'!CH8,'1.33 Spirits consumption pc'!CH8),"")</f>
        <v>5.9793540971285841</v>
      </c>
      <c r="CI8" s="84">
        <f>IFERROR(SUM('1.17 Wine consumption pc'!CI8,'1.25 Beer consumption pc'!CI8,'1.33 Spirits consumption pc'!CI8),"")</f>
        <v>8.5667171642691482</v>
      </c>
      <c r="CJ8" s="84">
        <f>IFERROR(SUM('1.17 Wine consumption pc'!CJ8,'1.25 Beer consumption pc'!CJ8,'1.33 Spirits consumption pc'!CJ8),"")</f>
        <v>1.0688197964014463</v>
      </c>
      <c r="CK8" s="84">
        <f>IFERROR(SUM('1.17 Wine consumption pc'!CK8,'1.25 Beer consumption pc'!CK8,'1.33 Spirits consumption pc'!CK8),"")</f>
        <v>9.5825827609187648</v>
      </c>
      <c r="CL8" s="84">
        <f>IFERROR(SUM('1.17 Wine consumption pc'!CL8,'1.25 Beer consumption pc'!CL8,'1.33 Spirits consumption pc'!CL8),"")</f>
        <v>6.6693176786562285</v>
      </c>
      <c r="CM8" s="84">
        <f>IFERROR(SUM('1.17 Wine consumption pc'!CM8,'1.25 Beer consumption pc'!CM8,'1.33 Spirits consumption pc'!CM8),"")</f>
        <v>1.0409959604225034</v>
      </c>
      <c r="CN8" s="84">
        <f>IFERROR(SUM('1.17 Wine consumption pc'!CN8,'1.25 Beer consumption pc'!CN8,'1.33 Spirits consumption pc'!CN8),"")</f>
        <v>1.6108845080234495</v>
      </c>
      <c r="CO8" s="84">
        <f>IFERROR(SUM('1.17 Wine consumption pc'!CO8,'1.25 Beer consumption pc'!CO8,'1.33 Spirits consumption pc'!CO8),"")</f>
        <v>0.45199845424812385</v>
      </c>
      <c r="CP8" s="84">
        <f>IFERROR(SUM('1.17 Wine consumption pc'!CP8,'1.25 Beer consumption pc'!CP8,'1.33 Spirits consumption pc'!CP8),"")</f>
        <v>0.22402885944821999</v>
      </c>
      <c r="CR8" s="65"/>
    </row>
    <row r="9" spans="1:96" x14ac:dyDescent="0.25">
      <c r="A9" s="1" t="s">
        <v>30</v>
      </c>
      <c r="B9" s="84">
        <f>IFERROR(SUM('1.17 Wine consumption pc'!B9,'1.25 Beer consumption pc'!B9,'1.33 Spirits consumption pc'!B9),"")</f>
        <v>2.9599112414551376</v>
      </c>
      <c r="C9" s="84">
        <f>IFERROR(SUM('1.17 Wine consumption pc'!C9,'1.25 Beer consumption pc'!C9,'1.33 Spirits consumption pc'!C9),"")</f>
        <v>2.0534913441995926</v>
      </c>
      <c r="D9" s="84">
        <f>IFERROR(SUM('1.17 Wine consumption pc'!D9,'1.25 Beer consumption pc'!D9,'1.33 Spirits consumption pc'!D9),"")</f>
        <v>1.0962255224380055</v>
      </c>
      <c r="E9" s="84">
        <f>IFERROR(SUM('1.17 Wine consumption pc'!E9,'1.25 Beer consumption pc'!E9,'1.33 Spirits consumption pc'!E9),"")</f>
        <v>2.8665327734161039</v>
      </c>
      <c r="F9" s="84">
        <f>IFERROR(SUM('1.17 Wine consumption pc'!F9,'1.25 Beer consumption pc'!F9,'1.33 Spirits consumption pc'!F9),"")</f>
        <v>1.5326113673495942</v>
      </c>
      <c r="G9" s="84">
        <f>IFERROR(SUM('1.17 Wine consumption pc'!G9,'1.25 Beer consumption pc'!G9,'1.33 Spirits consumption pc'!G9),"")</f>
        <v>0.55421950114621876</v>
      </c>
      <c r="H9" s="84">
        <f>IFERROR(SUM('1.17 Wine consumption pc'!H9,'1.25 Beer consumption pc'!H9,'1.33 Spirits consumption pc'!H9),"")</f>
        <v>4.9075148689090853E-2</v>
      </c>
      <c r="I9" s="84">
        <f>IFERROR(SUM('1.17 Wine consumption pc'!I9,'1.25 Beer consumption pc'!I9,'1.33 Spirits consumption pc'!I9),"")</f>
        <v>7.1426897752923075</v>
      </c>
      <c r="J9" s="84">
        <f>IFERROR(SUM('1.17 Wine consumption pc'!J9,'1.25 Beer consumption pc'!J9,'1.33 Spirits consumption pc'!J9),"")</f>
        <v>3.6411741662867092</v>
      </c>
      <c r="K9" s="84">
        <f>IFERROR(SUM('1.17 Wine consumption pc'!K9,'1.25 Beer consumption pc'!K9,'1.33 Spirits consumption pc'!K9),"")</f>
        <v>0.43609378233746265</v>
      </c>
      <c r="L9" s="84">
        <f>IFERROR(SUM('1.17 Wine consumption pc'!L9,'1.25 Beer consumption pc'!L9,'1.33 Spirits consumption pc'!L9),"")</f>
        <v>1.9403170978864938E-2</v>
      </c>
      <c r="M9" s="84">
        <f>IFERROR(SUM('1.17 Wine consumption pc'!M9,'1.25 Beer consumption pc'!M9,'1.33 Spirits consumption pc'!M9),"")</f>
        <v>3.1248068071331021</v>
      </c>
      <c r="N9" s="84">
        <f>IFERROR(SUM('1.17 Wine consumption pc'!N9,'1.25 Beer consumption pc'!N9,'1.33 Spirits consumption pc'!N9),"")</f>
        <v>1.3729677897397896</v>
      </c>
      <c r="O9" s="84">
        <f>IFERROR(SUM('1.17 Wine consumption pc'!O9,'1.25 Beer consumption pc'!O9,'1.33 Spirits consumption pc'!O9),"")</f>
        <v>12.247493194122356</v>
      </c>
      <c r="P9" s="84">
        <f>IFERROR(SUM('1.17 Wine consumption pc'!P9,'1.25 Beer consumption pc'!P9,'1.33 Spirits consumption pc'!P9),"")</f>
        <v>2.2075055187637966</v>
      </c>
      <c r="Q9" s="84">
        <f>IFERROR(SUM('1.17 Wine consumption pc'!Q9,'1.25 Beer consumption pc'!Q9,'1.33 Spirits consumption pc'!Q9),"")</f>
        <v>5.2898410937763733</v>
      </c>
      <c r="R9" s="84">
        <f>IFERROR(SUM('1.17 Wine consumption pc'!R9,'1.25 Beer consumption pc'!R9,'1.33 Spirits consumption pc'!R9),"")</f>
        <v>1.2486407439349057</v>
      </c>
      <c r="S9" s="84">
        <f>IFERROR(SUM('1.17 Wine consumption pc'!S9,'1.25 Beer consumption pc'!S9,'1.33 Spirits consumption pc'!S9),"")</f>
        <v>1.0015075078086106</v>
      </c>
      <c r="T9" s="84">
        <f>IFERROR(SUM('1.17 Wine consumption pc'!T9,'1.25 Beer consumption pc'!T9,'1.33 Spirits consumption pc'!T9),"")</f>
        <v>8.4196399685262051</v>
      </c>
      <c r="U9" s="84">
        <f>IFERROR(SUM('1.17 Wine consumption pc'!U9,'1.25 Beer consumption pc'!U9,'1.33 Spirits consumption pc'!U9),"")</f>
        <v>8.5847625266473333</v>
      </c>
      <c r="V9" s="84">
        <f>IFERROR(SUM('1.17 Wine consumption pc'!V9,'1.25 Beer consumption pc'!V9,'1.33 Spirits consumption pc'!V9),"")</f>
        <v>7.6263334204461755</v>
      </c>
      <c r="W9" s="84">
        <f>IFERROR(SUM('1.17 Wine consumption pc'!W9,'1.25 Beer consumption pc'!W9,'1.33 Spirits consumption pc'!W9),"")</f>
        <v>9.3774556396322701</v>
      </c>
      <c r="X9" s="84">
        <f>IFERROR(SUM('1.17 Wine consumption pc'!X9,'1.25 Beer consumption pc'!X9,'1.33 Spirits consumption pc'!X9),"")</f>
        <v>11.451537136593767</v>
      </c>
      <c r="Y9" s="84">
        <f>IFERROR(SUM('1.17 Wine consumption pc'!Y9,'1.25 Beer consumption pc'!Y9,'1.33 Spirits consumption pc'!Y9),"")</f>
        <v>3.980228928199792</v>
      </c>
      <c r="Z9" s="84">
        <f>IFERROR(SUM('1.17 Wine consumption pc'!Z9,'1.25 Beer consumption pc'!Z9,'1.33 Spirits consumption pc'!Z9),"")</f>
        <v>6.8667714289487236</v>
      </c>
      <c r="AA9" s="84">
        <f>IFERROR(SUM('1.17 Wine consumption pc'!AA9,'1.25 Beer consumption pc'!AA9,'1.33 Spirits consumption pc'!AA9),"")</f>
        <v>8.0455530453225119</v>
      </c>
      <c r="AB9" s="84">
        <f>IFERROR(SUM('1.17 Wine consumption pc'!AB9,'1.25 Beer consumption pc'!AB9,'1.33 Spirits consumption pc'!AB9),"")</f>
        <v>12.804509371769615</v>
      </c>
      <c r="AC9" s="84">
        <f>IFERROR(SUM('1.17 Wine consumption pc'!AC9,'1.25 Beer consumption pc'!AC9,'1.33 Spirits consumption pc'!AC9),"")</f>
        <v>13.5867491031219</v>
      </c>
      <c r="AD9" s="84">
        <f>IFERROR(SUM('1.17 Wine consumption pc'!AD9,'1.25 Beer consumption pc'!AD9,'1.33 Spirits consumption pc'!AD9),"")</f>
        <v>2.7646224487342836</v>
      </c>
      <c r="AE9" s="84">
        <f>IFERROR(SUM('1.17 Wine consumption pc'!AE9,'1.25 Beer consumption pc'!AE9,'1.33 Spirits consumption pc'!AE9),"")</f>
        <v>8.7823993952775936</v>
      </c>
      <c r="AF9" s="84">
        <f>IFERROR(SUM('1.17 Wine consumption pc'!AF9,'1.25 Beer consumption pc'!AF9,'1.33 Spirits consumption pc'!AF9),"")</f>
        <v>10.503440782325242</v>
      </c>
      <c r="AG9" s="84">
        <f>IFERROR(SUM('1.17 Wine consumption pc'!AG9,'1.25 Beer consumption pc'!AG9,'1.33 Spirits consumption pc'!AG9),"")</f>
        <v>13.323076923076922</v>
      </c>
      <c r="AH9" s="84">
        <f>IFERROR(SUM('1.17 Wine consumption pc'!AH9,'1.25 Beer consumption pc'!AH9,'1.33 Spirits consumption pc'!AH9),"")</f>
        <v>3.4771536314217149</v>
      </c>
      <c r="AI9" s="84">
        <f>IFERROR(SUM('1.17 Wine consumption pc'!AI9,'1.25 Beer consumption pc'!AI9,'1.33 Spirits consumption pc'!AI9),"")</f>
        <v>8.4330276186872961</v>
      </c>
      <c r="AJ9" s="84">
        <f>IFERROR(SUM('1.17 Wine consumption pc'!AJ9,'1.25 Beer consumption pc'!AJ9,'1.33 Spirits consumption pc'!AJ9),"")</f>
        <v>7.4964319866986378</v>
      </c>
      <c r="AK9" s="84">
        <f>IFERROR(SUM('1.17 Wine consumption pc'!AK9,'1.25 Beer consumption pc'!AK9,'1.33 Spirits consumption pc'!AK9),"")</f>
        <v>10.587088162270486</v>
      </c>
      <c r="AL9" s="84">
        <f>IFERROR(SUM('1.17 Wine consumption pc'!AL9,'1.25 Beer consumption pc'!AL9,'1.33 Spirits consumption pc'!AL9),"")</f>
        <v>6.0587988126380861</v>
      </c>
      <c r="AM9" s="84">
        <f>IFERROR(SUM('1.17 Wine consumption pc'!AM9,'1.25 Beer consumption pc'!AM9,'1.33 Spirits consumption pc'!AM9),"")</f>
        <v>8.620529147815077</v>
      </c>
      <c r="AN9" s="84">
        <f>IFERROR(SUM('1.17 Wine consumption pc'!AN9,'1.25 Beer consumption pc'!AN9,'1.33 Spirits consumption pc'!AN9),"")</f>
        <v>10.147234381217668</v>
      </c>
      <c r="AO9" s="84">
        <f>IFERROR(SUM('1.17 Wine consumption pc'!AO9,'1.25 Beer consumption pc'!AO9,'1.33 Spirits consumption pc'!AO9),"")</f>
        <v>7.5582634072014407</v>
      </c>
      <c r="AP9" s="84">
        <f>IFERROR(SUM('1.17 Wine consumption pc'!AP9,'1.25 Beer consumption pc'!AP9,'1.33 Spirits consumption pc'!AP9),"")</f>
        <v>4.7834152737061428</v>
      </c>
      <c r="AQ9" s="84">
        <f>IFERROR(SUM('1.17 Wine consumption pc'!AQ9,'1.25 Beer consumption pc'!AQ9,'1.33 Spirits consumption pc'!AQ9),"")</f>
        <v>6.3097480854342889</v>
      </c>
      <c r="AR9" s="84">
        <f>IFERROR(SUM('1.17 Wine consumption pc'!AR9,'1.25 Beer consumption pc'!AR9,'1.33 Spirits consumption pc'!AR9),"")</f>
        <v>2.0018005613514802</v>
      </c>
      <c r="AS9" s="84">
        <f>IFERROR(SUM('1.17 Wine consumption pc'!AS9,'1.25 Beer consumption pc'!AS9,'1.33 Spirits consumption pc'!AS9),"")</f>
        <v>5.7893658463206332</v>
      </c>
      <c r="AT9" s="84">
        <f>IFERROR(SUM('1.17 Wine consumption pc'!AT9,'1.25 Beer consumption pc'!AT9,'1.33 Spirits consumption pc'!AT9),"")</f>
        <v>4.8533958585165253</v>
      </c>
      <c r="AU9" s="84">
        <f>IFERROR(SUM('1.17 Wine consumption pc'!AU9,'1.25 Beer consumption pc'!AU9,'1.33 Spirits consumption pc'!AU9),"")</f>
        <v>2.9363644968067319</v>
      </c>
      <c r="AV9" s="84">
        <f>IFERROR(SUM('1.17 Wine consumption pc'!AV9,'1.25 Beer consumption pc'!AV9,'1.33 Spirits consumption pc'!AV9),"")</f>
        <v>3.0872730623905635</v>
      </c>
      <c r="AW9" s="84">
        <f>IFERROR(SUM('1.17 Wine consumption pc'!AW9,'1.25 Beer consumption pc'!AW9,'1.33 Spirits consumption pc'!AW9),"")</f>
        <v>3.7714871213525027</v>
      </c>
      <c r="AX9" s="84">
        <f>IFERROR(SUM('1.17 Wine consumption pc'!AX9,'1.25 Beer consumption pc'!AX9,'1.33 Spirits consumption pc'!AX9),"")</f>
        <v>2.2878462567315476</v>
      </c>
      <c r="AY9" s="84">
        <f>IFERROR(SUM('1.17 Wine consumption pc'!AY9,'1.25 Beer consumption pc'!AY9,'1.33 Spirits consumption pc'!AY9),"")</f>
        <v>1.2839862140427545</v>
      </c>
      <c r="AZ9" s="84">
        <f>IFERROR(SUM('1.17 Wine consumption pc'!AZ9,'1.25 Beer consumption pc'!AZ9,'1.33 Spirits consumption pc'!AZ9),"")</f>
        <v>3.6424092756369575</v>
      </c>
      <c r="BA9" s="84">
        <f>IFERROR(SUM('1.17 Wine consumption pc'!BA9,'1.25 Beer consumption pc'!BA9,'1.33 Spirits consumption pc'!BA9),"")</f>
        <v>1.9227506644800092</v>
      </c>
      <c r="BB9" s="84">
        <f>IFERROR(SUM('1.17 Wine consumption pc'!BB9,'1.25 Beer consumption pc'!BB9,'1.33 Spirits consumption pc'!BB9),"")</f>
        <v>5.2098928079525715</v>
      </c>
      <c r="BC9" s="84">
        <f>IFERROR(SUM('1.17 Wine consumption pc'!BC9,'1.25 Beer consumption pc'!BC9,'1.33 Spirits consumption pc'!BC9),"")</f>
        <v>6.284625976213106</v>
      </c>
      <c r="BD9" s="84">
        <f>IFERROR(SUM('1.17 Wine consumption pc'!BD9,'1.25 Beer consumption pc'!BD9,'1.33 Spirits consumption pc'!BD9),"")</f>
        <v>1.4857557419123835</v>
      </c>
      <c r="BE9" s="84">
        <f>IFERROR(SUM('1.17 Wine consumption pc'!BE9,'1.25 Beer consumption pc'!BE9,'1.33 Spirits consumption pc'!BE9),"")</f>
        <v>0.2860311715603292</v>
      </c>
      <c r="BF9" s="84">
        <f>IFERROR(SUM('1.17 Wine consumption pc'!BF9,'1.25 Beer consumption pc'!BF9,'1.33 Spirits consumption pc'!BF9),"")</f>
        <v>1.1374298279178745</v>
      </c>
      <c r="BG9" s="84">
        <f>IFERROR(SUM('1.17 Wine consumption pc'!BG9,'1.25 Beer consumption pc'!BG9,'1.33 Spirits consumption pc'!BG9),"")</f>
        <v>6.9920482588428839E-2</v>
      </c>
      <c r="BH9" s="84" t="str">
        <f>IFERROR(SUM('1.17 Wine consumption pc'!BH9,'1.25 Beer consumption pc'!BH9,'1.33 Spirits consumption pc'!BH9),"")</f>
        <v/>
      </c>
      <c r="BI9" s="84">
        <f>IFERROR(SUM('1.17 Wine consumption pc'!BI9,'1.25 Beer consumption pc'!BI9,'1.33 Spirits consumption pc'!BI9),"")</f>
        <v>1.4066656453252739</v>
      </c>
      <c r="BJ9" s="84">
        <f>IFERROR(SUM('1.17 Wine consumption pc'!BJ9,'1.25 Beer consumption pc'!BJ9,'1.33 Spirits consumption pc'!BJ9),"")</f>
        <v>0.75703681829774094</v>
      </c>
      <c r="BK9" s="84">
        <f>IFERROR(SUM('1.17 Wine consumption pc'!BK9,'1.25 Beer consumption pc'!BK9,'1.33 Spirits consumption pc'!BK9),"")</f>
        <v>0.44822371200175426</v>
      </c>
      <c r="BL9" s="84">
        <f>IFERROR(SUM('1.17 Wine consumption pc'!BL9,'1.25 Beer consumption pc'!BL9,'1.33 Spirits consumption pc'!BL9),"")</f>
        <v>0.3791984505869761</v>
      </c>
      <c r="BM9" s="84" t="str">
        <f>IFERROR(SUM('1.17 Wine consumption pc'!BM9,'1.25 Beer consumption pc'!BM9,'1.33 Spirits consumption pc'!BM9),"")</f>
        <v/>
      </c>
      <c r="BN9" s="84">
        <f>IFERROR(SUM('1.17 Wine consumption pc'!BN9,'1.25 Beer consumption pc'!BN9,'1.33 Spirits consumption pc'!BN9),"")</f>
        <v>5.0107056039409503</v>
      </c>
      <c r="BO9" s="84">
        <f>IFERROR(SUM('1.17 Wine consumption pc'!BO9,'1.25 Beer consumption pc'!BO9,'1.33 Spirits consumption pc'!BO9),"")</f>
        <v>0.92467320102395389</v>
      </c>
      <c r="BP9" s="84">
        <f>IFERROR(SUM('1.17 Wine consumption pc'!BP9,'1.25 Beer consumption pc'!BP9,'1.33 Spirits consumption pc'!BP9),"")</f>
        <v>1.7157449525177562</v>
      </c>
      <c r="BQ9" s="84">
        <f>IFERROR(SUM('1.17 Wine consumption pc'!BQ9,'1.25 Beer consumption pc'!BQ9,'1.33 Spirits consumption pc'!BQ9),"")</f>
        <v>7.1956377231951114</v>
      </c>
      <c r="BR9" s="84">
        <f>IFERROR(SUM('1.17 Wine consumption pc'!BR9,'1.25 Beer consumption pc'!BR9,'1.33 Spirits consumption pc'!BR9),"")</f>
        <v>6.8657469768516686</v>
      </c>
      <c r="BS9" s="84">
        <f>IFERROR(SUM('1.17 Wine consumption pc'!BS9,'1.25 Beer consumption pc'!BS9,'1.33 Spirits consumption pc'!BS9),"")</f>
        <v>7.2323185646108366</v>
      </c>
      <c r="BT9" s="84">
        <f>IFERROR(SUM('1.17 Wine consumption pc'!BT9,'1.25 Beer consumption pc'!BT9,'1.33 Spirits consumption pc'!BT9),"")</f>
        <v>8.3147130923071213</v>
      </c>
      <c r="BU9" s="84">
        <f>IFERROR(SUM('1.17 Wine consumption pc'!BU9,'1.25 Beer consumption pc'!BU9,'1.33 Spirits consumption pc'!BU9),"")</f>
        <v>11.034649281661233</v>
      </c>
      <c r="BV9" s="84">
        <f>IFERROR(SUM('1.17 Wine consumption pc'!BV9,'1.25 Beer consumption pc'!BV9,'1.33 Spirits consumption pc'!BV9),"")</f>
        <v>9.4099863007227551</v>
      </c>
      <c r="BW9" s="84">
        <f>IFERROR(SUM('1.17 Wine consumption pc'!BW9,'1.25 Beer consumption pc'!BW9,'1.33 Spirits consumption pc'!BW9),"")</f>
        <v>9.4362137651227265</v>
      </c>
      <c r="BX9" s="84">
        <f>IFERROR(SUM('1.17 Wine consumption pc'!BX9,'1.25 Beer consumption pc'!BX9,'1.33 Spirits consumption pc'!BX9),"")</f>
        <v>8.7739245783589155</v>
      </c>
      <c r="BY9" s="84">
        <f>IFERROR(SUM('1.17 Wine consumption pc'!BY9,'1.25 Beer consumption pc'!BY9,'1.33 Spirits consumption pc'!BY9),"")</f>
        <v>9.2175444047434105</v>
      </c>
      <c r="BZ9" s="84">
        <f>IFERROR(SUM('1.17 Wine consumption pc'!BZ9,'1.25 Beer consumption pc'!BZ9,'1.33 Spirits consumption pc'!BZ9),"")</f>
        <v>11.57527676137906</v>
      </c>
      <c r="CA9" s="84">
        <f>IFERROR(SUM('1.17 Wine consumption pc'!CA9,'1.25 Beer consumption pc'!CA9,'1.33 Spirits consumption pc'!CA9),"")</f>
        <v>7.9739035882566149</v>
      </c>
      <c r="CB9" s="84">
        <f>IFERROR(SUM('1.17 Wine consumption pc'!CB9,'1.25 Beer consumption pc'!CB9,'1.33 Spirits consumption pc'!CB9),"")</f>
        <v>10.644916015760005</v>
      </c>
      <c r="CC9" s="84">
        <f>IFERROR(SUM('1.17 Wine consumption pc'!CC9,'1.25 Beer consumption pc'!CC9,'1.33 Spirits consumption pc'!CC9),"")</f>
        <v>8.6322236477585594</v>
      </c>
      <c r="CD9" s="84">
        <f>IFERROR(SUM('1.17 Wine consumption pc'!CD9,'1.25 Beer consumption pc'!CD9,'1.33 Spirits consumption pc'!CD9),"")</f>
        <v>8.0327668419122134</v>
      </c>
      <c r="CE9" s="84">
        <f>IFERROR(SUM('1.17 Wine consumption pc'!CE9,'1.25 Beer consumption pc'!CE9,'1.33 Spirits consumption pc'!CE9),"")</f>
        <v>5.6397000704962501</v>
      </c>
      <c r="CF9" s="84">
        <f>IFERROR(SUM('1.17 Wine consumption pc'!CF9,'1.25 Beer consumption pc'!CF9,'1.33 Spirits consumption pc'!CF9),"")</f>
        <v>9.8741051592199458</v>
      </c>
      <c r="CG9" s="84">
        <f>IFERROR(SUM('1.17 Wine consumption pc'!CG9,'1.25 Beer consumption pc'!CG9,'1.33 Spirits consumption pc'!CG9),"")</f>
        <v>9.4496557976273152</v>
      </c>
      <c r="CH9" s="84">
        <f>IFERROR(SUM('1.17 Wine consumption pc'!CH9,'1.25 Beer consumption pc'!CH9,'1.33 Spirits consumption pc'!CH9),"")</f>
        <v>6.1558381705858469</v>
      </c>
      <c r="CI9" s="84">
        <f>IFERROR(SUM('1.17 Wine consumption pc'!CI9,'1.25 Beer consumption pc'!CI9,'1.33 Spirits consumption pc'!CI9),"")</f>
        <v>8.763168058385606</v>
      </c>
      <c r="CJ9" s="84">
        <f>IFERROR(SUM('1.17 Wine consumption pc'!CJ9,'1.25 Beer consumption pc'!CJ9,'1.33 Spirits consumption pc'!CJ9),"")</f>
        <v>1.0690306833330223</v>
      </c>
      <c r="CK9" s="84">
        <f>IFERROR(SUM('1.17 Wine consumption pc'!CK9,'1.25 Beer consumption pc'!CK9,'1.33 Spirits consumption pc'!CK9),"")</f>
        <v>9.4296525650325087</v>
      </c>
      <c r="CL9" s="84">
        <f>IFERROR(SUM('1.17 Wine consumption pc'!CL9,'1.25 Beer consumption pc'!CL9,'1.33 Spirits consumption pc'!CL9),"")</f>
        <v>7.2116487795923367</v>
      </c>
      <c r="CM9" s="84">
        <f>IFERROR(SUM('1.17 Wine consumption pc'!CM9,'1.25 Beer consumption pc'!CM9,'1.33 Spirits consumption pc'!CM9),"")</f>
        <v>1.0726083752703039</v>
      </c>
      <c r="CN9" s="84">
        <f>IFERROR(SUM('1.17 Wine consumption pc'!CN9,'1.25 Beer consumption pc'!CN9,'1.33 Spirits consumption pc'!CN9),"")</f>
        <v>1.6420198877994874</v>
      </c>
      <c r="CO9" s="84">
        <f>IFERROR(SUM('1.17 Wine consumption pc'!CO9,'1.25 Beer consumption pc'!CO9,'1.33 Spirits consumption pc'!CO9),"")</f>
        <v>0.45560993096300229</v>
      </c>
      <c r="CP9" s="84">
        <f>IFERROR(SUM('1.17 Wine consumption pc'!CP9,'1.25 Beer consumption pc'!CP9,'1.33 Spirits consumption pc'!CP9),"")</f>
        <v>0.23408565115303109</v>
      </c>
      <c r="CR9" s="65"/>
    </row>
    <row r="10" spans="1:96" x14ac:dyDescent="0.25">
      <c r="A10" s="1" t="s">
        <v>31</v>
      </c>
      <c r="B10" s="84">
        <f>IFERROR(SUM('1.17 Wine consumption pc'!B10,'1.25 Beer consumption pc'!B10,'1.33 Spirits consumption pc'!B10),"")</f>
        <v>2.9791287953895056</v>
      </c>
      <c r="C10" s="84">
        <f>IFERROR(SUM('1.17 Wine consumption pc'!C10,'1.25 Beer consumption pc'!C10,'1.33 Spirits consumption pc'!C10),"")</f>
        <v>2.1248681652476105</v>
      </c>
      <c r="D10" s="84">
        <f>IFERROR(SUM('1.17 Wine consumption pc'!D10,'1.25 Beer consumption pc'!D10,'1.33 Spirits consumption pc'!D10),"")</f>
        <v>0.93395141174728646</v>
      </c>
      <c r="E10" s="84">
        <f>IFERROR(SUM('1.17 Wine consumption pc'!E10,'1.25 Beer consumption pc'!E10,'1.33 Spirits consumption pc'!E10),"")</f>
        <v>2.9963142080845233</v>
      </c>
      <c r="F10" s="84">
        <f>IFERROR(SUM('1.17 Wine consumption pc'!F10,'1.25 Beer consumption pc'!F10,'1.33 Spirits consumption pc'!F10),"")</f>
        <v>1.5522147805340771</v>
      </c>
      <c r="G10" s="84">
        <f>IFERROR(SUM('1.17 Wine consumption pc'!G10,'1.25 Beer consumption pc'!G10,'1.33 Spirits consumption pc'!G10),"")</f>
        <v>0.61580130582742632</v>
      </c>
      <c r="H10" s="84">
        <f>IFERROR(SUM('1.17 Wine consumption pc'!H10,'1.25 Beer consumption pc'!H10,'1.33 Spirits consumption pc'!H10),"")</f>
        <v>5.0135791516684174E-2</v>
      </c>
      <c r="I10" s="84">
        <f>IFERROR(SUM('1.17 Wine consumption pc'!I10,'1.25 Beer consumption pc'!I10,'1.33 Spirits consumption pc'!I10),"")</f>
        <v>6.940757627806752</v>
      </c>
      <c r="J10" s="84">
        <f>IFERROR(SUM('1.17 Wine consumption pc'!J10,'1.25 Beer consumption pc'!J10,'1.33 Spirits consumption pc'!J10),"")</f>
        <v>3.0878483340202267</v>
      </c>
      <c r="K10" s="84">
        <f>IFERROR(SUM('1.17 Wine consumption pc'!K10,'1.25 Beer consumption pc'!K10,'1.33 Spirits consumption pc'!K10),"")</f>
        <v>0.46068573252658923</v>
      </c>
      <c r="L10" s="84">
        <f>IFERROR(SUM('1.17 Wine consumption pc'!L10,'1.25 Beer consumption pc'!L10,'1.33 Spirits consumption pc'!L10),"")</f>
        <v>2.0233358062993187E-2</v>
      </c>
      <c r="M10" s="84">
        <f>IFERROR(SUM('1.17 Wine consumption pc'!M10,'1.25 Beer consumption pc'!M10,'1.33 Spirits consumption pc'!M10),"")</f>
        <v>3.3112912817798135</v>
      </c>
      <c r="N10" s="84">
        <f>IFERROR(SUM('1.17 Wine consumption pc'!N10,'1.25 Beer consumption pc'!N10,'1.33 Spirits consumption pc'!N10),"")</f>
        <v>1.3638054304252594</v>
      </c>
      <c r="O10" s="84">
        <f>IFERROR(SUM('1.17 Wine consumption pc'!O10,'1.25 Beer consumption pc'!O10,'1.33 Spirits consumption pc'!O10),"")</f>
        <v>13.072870168155641</v>
      </c>
      <c r="P10" s="84">
        <f>IFERROR(SUM('1.17 Wine consumption pc'!P10,'1.25 Beer consumption pc'!P10,'1.33 Spirits consumption pc'!P10),"")</f>
        <v>2.2257648616628334</v>
      </c>
      <c r="Q10" s="84">
        <f>IFERROR(SUM('1.17 Wine consumption pc'!Q10,'1.25 Beer consumption pc'!Q10,'1.33 Spirits consumption pc'!Q10),"")</f>
        <v>5.0877834509347171</v>
      </c>
      <c r="R10" s="84">
        <f>IFERROR(SUM('1.17 Wine consumption pc'!R10,'1.25 Beer consumption pc'!R10,'1.33 Spirits consumption pc'!R10),"")</f>
        <v>1.3765949258414993</v>
      </c>
      <c r="S10" s="84">
        <f>IFERROR(SUM('1.17 Wine consumption pc'!S10,'1.25 Beer consumption pc'!S10,'1.33 Spirits consumption pc'!S10),"")</f>
        <v>1.1236954219516728</v>
      </c>
      <c r="T10" s="84">
        <f>IFERROR(SUM('1.17 Wine consumption pc'!T10,'1.25 Beer consumption pc'!T10,'1.33 Spirits consumption pc'!T10),"")</f>
        <v>8.4958168104209069</v>
      </c>
      <c r="U10" s="84">
        <f>IFERROR(SUM('1.17 Wine consumption pc'!U10,'1.25 Beer consumption pc'!U10,'1.33 Spirits consumption pc'!U10),"")</f>
        <v>8.6920919375788266</v>
      </c>
      <c r="V10" s="84">
        <f>IFERROR(SUM('1.17 Wine consumption pc'!V10,'1.25 Beer consumption pc'!V10,'1.33 Spirits consumption pc'!V10),"")</f>
        <v>7.5370374732081871</v>
      </c>
      <c r="W10" s="84">
        <f>IFERROR(SUM('1.17 Wine consumption pc'!W10,'1.25 Beer consumption pc'!W10,'1.33 Spirits consumption pc'!W10),"")</f>
        <v>9.4333746892081098</v>
      </c>
      <c r="X10" s="84">
        <f>IFERROR(SUM('1.17 Wine consumption pc'!X10,'1.25 Beer consumption pc'!X10,'1.33 Spirits consumption pc'!X10),"")</f>
        <v>12.282025486250838</v>
      </c>
      <c r="Y10" s="84">
        <f>IFERROR(SUM('1.17 Wine consumption pc'!Y10,'1.25 Beer consumption pc'!Y10,'1.33 Spirits consumption pc'!Y10),"")</f>
        <v>4.2666111660336128</v>
      </c>
      <c r="Z10" s="84">
        <f>IFERROR(SUM('1.17 Wine consumption pc'!Z10,'1.25 Beer consumption pc'!Z10,'1.33 Spirits consumption pc'!Z10),"")</f>
        <v>7.0630486831604156</v>
      </c>
      <c r="AA10" s="84">
        <f>IFERROR(SUM('1.17 Wine consumption pc'!AA10,'1.25 Beer consumption pc'!AA10,'1.33 Spirits consumption pc'!AA10),"")</f>
        <v>8.0661936348718424</v>
      </c>
      <c r="AB10" s="84">
        <f>IFERROR(SUM('1.17 Wine consumption pc'!AB10,'1.25 Beer consumption pc'!AB10,'1.33 Spirits consumption pc'!AB10),"")</f>
        <v>12.69408511707949</v>
      </c>
      <c r="AC10" s="84">
        <f>IFERROR(SUM('1.17 Wine consumption pc'!AC10,'1.25 Beer consumption pc'!AC10,'1.33 Spirits consumption pc'!AC10),"")</f>
        <v>13.004895960832313</v>
      </c>
      <c r="AD10" s="84">
        <f>IFERROR(SUM('1.17 Wine consumption pc'!AD10,'1.25 Beer consumption pc'!AD10,'1.33 Spirits consumption pc'!AD10),"")</f>
        <v>3.0168502121606044</v>
      </c>
      <c r="AE10" s="84">
        <f>IFERROR(SUM('1.17 Wine consumption pc'!AE10,'1.25 Beer consumption pc'!AE10,'1.33 Spirits consumption pc'!AE10),"")</f>
        <v>8.7234806189184884</v>
      </c>
      <c r="AF10" s="84">
        <f>IFERROR(SUM('1.17 Wine consumption pc'!AF10,'1.25 Beer consumption pc'!AF10,'1.33 Spirits consumption pc'!AF10),"")</f>
        <v>10.21991057578246</v>
      </c>
      <c r="AG10" s="84">
        <f>IFERROR(SUM('1.17 Wine consumption pc'!AG10,'1.25 Beer consumption pc'!AG10,'1.33 Spirits consumption pc'!AG10),"")</f>
        <v>12.264209674407022</v>
      </c>
      <c r="AH10" s="84">
        <f>IFERROR(SUM('1.17 Wine consumption pc'!AH10,'1.25 Beer consumption pc'!AH10,'1.33 Spirits consumption pc'!AH10),"")</f>
        <v>3.6182280461568546</v>
      </c>
      <c r="AI10" s="84">
        <f>IFERROR(SUM('1.17 Wine consumption pc'!AI10,'1.25 Beer consumption pc'!AI10,'1.33 Spirits consumption pc'!AI10),"")</f>
        <v>8.9243813158965057</v>
      </c>
      <c r="AJ10" s="84">
        <f>IFERROR(SUM('1.17 Wine consumption pc'!AJ10,'1.25 Beer consumption pc'!AJ10,'1.33 Spirits consumption pc'!AJ10),"")</f>
        <v>7.4144072108744634</v>
      </c>
      <c r="AK10" s="84">
        <f>IFERROR(SUM('1.17 Wine consumption pc'!AK10,'1.25 Beer consumption pc'!AK10,'1.33 Spirits consumption pc'!AK10),"")</f>
        <v>10.371460095623391</v>
      </c>
      <c r="AL10" s="84">
        <f>IFERROR(SUM('1.17 Wine consumption pc'!AL10,'1.25 Beer consumption pc'!AL10,'1.33 Spirits consumption pc'!AL10),"")</f>
        <v>6.0717446055408075</v>
      </c>
      <c r="AM10" s="84">
        <f>IFERROR(SUM('1.17 Wine consumption pc'!AM10,'1.25 Beer consumption pc'!AM10,'1.33 Spirits consumption pc'!AM10),"")</f>
        <v>8.6336825260964218</v>
      </c>
      <c r="AN10" s="84">
        <f>IFERROR(SUM('1.17 Wine consumption pc'!AN10,'1.25 Beer consumption pc'!AN10,'1.33 Spirits consumption pc'!AN10),"")</f>
        <v>10.020237918949601</v>
      </c>
      <c r="AO10" s="84">
        <f>IFERROR(SUM('1.17 Wine consumption pc'!AO10,'1.25 Beer consumption pc'!AO10,'1.33 Spirits consumption pc'!AO10),"")</f>
        <v>8.0771037597175273</v>
      </c>
      <c r="AP10" s="84">
        <f>IFERROR(SUM('1.17 Wine consumption pc'!AP10,'1.25 Beer consumption pc'!AP10,'1.33 Spirits consumption pc'!AP10),"")</f>
        <v>4.7325775430508017</v>
      </c>
      <c r="AQ10" s="84">
        <f>IFERROR(SUM('1.17 Wine consumption pc'!AQ10,'1.25 Beer consumption pc'!AQ10,'1.33 Spirits consumption pc'!AQ10),"")</f>
        <v>6.2948994475247568</v>
      </c>
      <c r="AR10" s="84">
        <f>IFERROR(SUM('1.17 Wine consumption pc'!AR10,'1.25 Beer consumption pc'!AR10,'1.33 Spirits consumption pc'!AR10),"")</f>
        <v>2.0208543838998323</v>
      </c>
      <c r="AS10" s="84">
        <f>IFERROR(SUM('1.17 Wine consumption pc'!AS10,'1.25 Beer consumption pc'!AS10,'1.33 Spirits consumption pc'!AS10),"")</f>
        <v>5.6913369995435623</v>
      </c>
      <c r="AT10" s="84">
        <f>IFERROR(SUM('1.17 Wine consumption pc'!AT10,'1.25 Beer consumption pc'!AT10,'1.33 Spirits consumption pc'!AT10),"")</f>
        <v>4.8840855706209929</v>
      </c>
      <c r="AU10" s="84">
        <f>IFERROR(SUM('1.17 Wine consumption pc'!AU10,'1.25 Beer consumption pc'!AU10,'1.33 Spirits consumption pc'!AU10),"")</f>
        <v>2.8061298347278614</v>
      </c>
      <c r="AV10" s="84">
        <f>IFERROR(SUM('1.17 Wine consumption pc'!AV10,'1.25 Beer consumption pc'!AV10,'1.33 Spirits consumption pc'!AV10),"")</f>
        <v>3.1561499511818529</v>
      </c>
      <c r="AW10" s="84">
        <f>IFERROR(SUM('1.17 Wine consumption pc'!AW10,'1.25 Beer consumption pc'!AW10,'1.33 Spirits consumption pc'!AW10),"")</f>
        <v>3.9010302168196906</v>
      </c>
      <c r="AX10" s="84">
        <f>IFERROR(SUM('1.17 Wine consumption pc'!AX10,'1.25 Beer consumption pc'!AX10,'1.33 Spirits consumption pc'!AX10),"")</f>
        <v>2.401782995099532</v>
      </c>
      <c r="AY10" s="84">
        <f>IFERROR(SUM('1.17 Wine consumption pc'!AY10,'1.25 Beer consumption pc'!AY10,'1.33 Spirits consumption pc'!AY10),"")</f>
        <v>1.2529032919850824</v>
      </c>
      <c r="AZ10" s="84">
        <f>IFERROR(SUM('1.17 Wine consumption pc'!AZ10,'1.25 Beer consumption pc'!AZ10,'1.33 Spirits consumption pc'!AZ10),"")</f>
        <v>3.6165075565699016</v>
      </c>
      <c r="BA10" s="84">
        <f>IFERROR(SUM('1.17 Wine consumption pc'!BA10,'1.25 Beer consumption pc'!BA10,'1.33 Spirits consumption pc'!BA10),"")</f>
        <v>2.1576705537322813</v>
      </c>
      <c r="BB10" s="84">
        <f>IFERROR(SUM('1.17 Wine consumption pc'!BB10,'1.25 Beer consumption pc'!BB10,'1.33 Spirits consumption pc'!BB10),"")</f>
        <v>5.2524770204130355</v>
      </c>
      <c r="BC10" s="84">
        <f>IFERROR(SUM('1.17 Wine consumption pc'!BC10,'1.25 Beer consumption pc'!BC10,'1.33 Spirits consumption pc'!BC10),"")</f>
        <v>5.9430872044016541</v>
      </c>
      <c r="BD10" s="84">
        <f>IFERROR(SUM('1.17 Wine consumption pc'!BD10,'1.25 Beer consumption pc'!BD10,'1.33 Spirits consumption pc'!BD10),"")</f>
        <v>1.5233064161062124</v>
      </c>
      <c r="BE10" s="84">
        <f>IFERROR(SUM('1.17 Wine consumption pc'!BE10,'1.25 Beer consumption pc'!BE10,'1.33 Spirits consumption pc'!BE10),"")</f>
        <v>0.29300998819342106</v>
      </c>
      <c r="BF10" s="84">
        <f>IFERROR(SUM('1.17 Wine consumption pc'!BF10,'1.25 Beer consumption pc'!BF10,'1.33 Spirits consumption pc'!BF10),"")</f>
        <v>1.2059027919715488</v>
      </c>
      <c r="BG10" s="84">
        <f>IFERROR(SUM('1.17 Wine consumption pc'!BG10,'1.25 Beer consumption pc'!BG10,'1.33 Spirits consumption pc'!BG10),"")</f>
        <v>7.5229382447373011E-2</v>
      </c>
      <c r="BH10" s="84" t="str">
        <f>IFERROR(SUM('1.17 Wine consumption pc'!BH10,'1.25 Beer consumption pc'!BH10,'1.33 Spirits consumption pc'!BH10),"")</f>
        <v/>
      </c>
      <c r="BI10" s="84">
        <f>IFERROR(SUM('1.17 Wine consumption pc'!BI10,'1.25 Beer consumption pc'!BI10,'1.33 Spirits consumption pc'!BI10),"")</f>
        <v>1.4503064798598948</v>
      </c>
      <c r="BJ10" s="84">
        <f>IFERROR(SUM('1.17 Wine consumption pc'!BJ10,'1.25 Beer consumption pc'!BJ10,'1.33 Spirits consumption pc'!BJ10),"")</f>
        <v>0.76873999853573327</v>
      </c>
      <c r="BK10" s="84">
        <f>IFERROR(SUM('1.17 Wine consumption pc'!BK10,'1.25 Beer consumption pc'!BK10,'1.33 Spirits consumption pc'!BK10),"")</f>
        <v>0.46251255960829968</v>
      </c>
      <c r="BL10" s="84">
        <f>IFERROR(SUM('1.17 Wine consumption pc'!BL10,'1.25 Beer consumption pc'!BL10,'1.33 Spirits consumption pc'!BL10),"")</f>
        <v>0.40697293530718515</v>
      </c>
      <c r="BM10" s="84" t="str">
        <f>IFERROR(SUM('1.17 Wine consumption pc'!BM10,'1.25 Beer consumption pc'!BM10,'1.33 Spirits consumption pc'!BM10),"")</f>
        <v/>
      </c>
      <c r="BN10" s="84">
        <f>IFERROR(SUM('1.17 Wine consumption pc'!BN10,'1.25 Beer consumption pc'!BN10,'1.33 Spirits consumption pc'!BN10),"")</f>
        <v>4.9971399516969619</v>
      </c>
      <c r="BO10" s="84">
        <f>IFERROR(SUM('1.17 Wine consumption pc'!BO10,'1.25 Beer consumption pc'!BO10,'1.33 Spirits consumption pc'!BO10),"")</f>
        <v>1.0393109753163643</v>
      </c>
      <c r="BP10" s="84">
        <f>IFERROR(SUM('1.17 Wine consumption pc'!BP10,'1.25 Beer consumption pc'!BP10,'1.33 Spirits consumption pc'!BP10),"")</f>
        <v>1.5275767808329315</v>
      </c>
      <c r="BQ10" s="84">
        <f>IFERROR(SUM('1.17 Wine consumption pc'!BQ10,'1.25 Beer consumption pc'!BQ10,'1.33 Spirits consumption pc'!BQ10),"")</f>
        <v>7.2549992618718573</v>
      </c>
      <c r="BR10" s="84">
        <f>IFERROR(SUM('1.17 Wine consumption pc'!BR10,'1.25 Beer consumption pc'!BR10,'1.33 Spirits consumption pc'!BR10),"")</f>
        <v>7.0144198665696118</v>
      </c>
      <c r="BS10" s="84">
        <f>IFERROR(SUM('1.17 Wine consumption pc'!BS10,'1.25 Beer consumption pc'!BS10,'1.33 Spirits consumption pc'!BS10),"")</f>
        <v>7.2813011766098645</v>
      </c>
      <c r="BT10" s="84">
        <f>IFERROR(SUM('1.17 Wine consumption pc'!BT10,'1.25 Beer consumption pc'!BT10,'1.33 Spirits consumption pc'!BT10),"")</f>
        <v>8.1406541497527254</v>
      </c>
      <c r="BU10" s="84">
        <f>IFERROR(SUM('1.17 Wine consumption pc'!BU10,'1.25 Beer consumption pc'!BU10,'1.33 Spirits consumption pc'!BU10),"")</f>
        <v>11.049590755897929</v>
      </c>
      <c r="BV10" s="84">
        <f>IFERROR(SUM('1.17 Wine consumption pc'!BV10,'1.25 Beer consumption pc'!BV10,'1.33 Spirits consumption pc'!BV10),"")</f>
        <v>9.4310436959191524</v>
      </c>
      <c r="BW10" s="84">
        <f>IFERROR(SUM('1.17 Wine consumption pc'!BW10,'1.25 Beer consumption pc'!BW10,'1.33 Spirits consumption pc'!BW10),"")</f>
        <v>9.2771832426312137</v>
      </c>
      <c r="BX10" s="84">
        <f>IFERROR(SUM('1.17 Wine consumption pc'!BX10,'1.25 Beer consumption pc'!BX10,'1.33 Spirits consumption pc'!BX10),"")</f>
        <v>8.5086312612017743</v>
      </c>
      <c r="BY10" s="84">
        <f>IFERROR(SUM('1.17 Wine consumption pc'!BY10,'1.25 Beer consumption pc'!BY10,'1.33 Spirits consumption pc'!BY10),"")</f>
        <v>9.0480551187818747</v>
      </c>
      <c r="BZ10" s="84">
        <f>IFERROR(SUM('1.17 Wine consumption pc'!BZ10,'1.25 Beer consumption pc'!BZ10,'1.33 Spirits consumption pc'!BZ10),"")</f>
        <v>11.499634091351496</v>
      </c>
      <c r="CA10" s="84">
        <f>IFERROR(SUM('1.17 Wine consumption pc'!CA10,'1.25 Beer consumption pc'!CA10,'1.33 Spirits consumption pc'!CA10),"")</f>
        <v>8.0192389407733558</v>
      </c>
      <c r="CB10" s="84">
        <f>IFERROR(SUM('1.17 Wine consumption pc'!CB10,'1.25 Beer consumption pc'!CB10,'1.33 Spirits consumption pc'!CB10),"")</f>
        <v>10.027367759881555</v>
      </c>
      <c r="CC10" s="84">
        <f>IFERROR(SUM('1.17 Wine consumption pc'!CC10,'1.25 Beer consumption pc'!CC10,'1.33 Spirits consumption pc'!CC10),"")</f>
        <v>8.3695776338424874</v>
      </c>
      <c r="CD10" s="84">
        <f>IFERROR(SUM('1.17 Wine consumption pc'!CD10,'1.25 Beer consumption pc'!CD10,'1.33 Spirits consumption pc'!CD10),"")</f>
        <v>8.1253733526765579</v>
      </c>
      <c r="CE10" s="84">
        <f>IFERROR(SUM('1.17 Wine consumption pc'!CE10,'1.25 Beer consumption pc'!CE10,'1.33 Spirits consumption pc'!CE10),"")</f>
        <v>5.7840074305496918</v>
      </c>
      <c r="CF10" s="84">
        <f>IFERROR(SUM('1.17 Wine consumption pc'!CF10,'1.25 Beer consumption pc'!CF10,'1.33 Spirits consumption pc'!CF10),"")</f>
        <v>9.8073588356248749</v>
      </c>
      <c r="CG10" s="84">
        <f>IFERROR(SUM('1.17 Wine consumption pc'!CG10,'1.25 Beer consumption pc'!CG10,'1.33 Spirits consumption pc'!CG10),"")</f>
        <v>8.8462827000431368</v>
      </c>
      <c r="CH10" s="84">
        <f>IFERROR(SUM('1.17 Wine consumption pc'!CH10,'1.25 Beer consumption pc'!CH10,'1.33 Spirits consumption pc'!CH10),"")</f>
        <v>6.1418506136405711</v>
      </c>
      <c r="CI10" s="84">
        <f>IFERROR(SUM('1.17 Wine consumption pc'!CI10,'1.25 Beer consumption pc'!CI10,'1.33 Spirits consumption pc'!CI10),"")</f>
        <v>8.7706591163495098</v>
      </c>
      <c r="CJ10" s="84">
        <f>IFERROR(SUM('1.17 Wine consumption pc'!CJ10,'1.25 Beer consumption pc'!CJ10,'1.33 Spirits consumption pc'!CJ10),"")</f>
        <v>1.0880298301511766</v>
      </c>
      <c r="CK10" s="84">
        <f>IFERROR(SUM('1.17 Wine consumption pc'!CK10,'1.25 Beer consumption pc'!CK10,'1.33 Spirits consumption pc'!CK10),"")</f>
        <v>9.1584431783484597</v>
      </c>
      <c r="CL10" s="84">
        <f>IFERROR(SUM('1.17 Wine consumption pc'!CL10,'1.25 Beer consumption pc'!CL10,'1.33 Spirits consumption pc'!CL10),"")</f>
        <v>7.5183816760164497</v>
      </c>
      <c r="CM10" s="84">
        <f>IFERROR(SUM('1.17 Wine consumption pc'!CM10,'1.25 Beer consumption pc'!CM10,'1.33 Spirits consumption pc'!CM10),"")</f>
        <v>1.1060324257841174</v>
      </c>
      <c r="CN10" s="84">
        <f>IFERROR(SUM('1.17 Wine consumption pc'!CN10,'1.25 Beer consumption pc'!CN10,'1.33 Spirits consumption pc'!CN10),"")</f>
        <v>1.6808080621504833</v>
      </c>
      <c r="CO10" s="84">
        <f>IFERROR(SUM('1.17 Wine consumption pc'!CO10,'1.25 Beer consumption pc'!CO10,'1.33 Spirits consumption pc'!CO10),"")</f>
        <v>0.47275941143431327</v>
      </c>
      <c r="CP10" s="84">
        <f>IFERROR(SUM('1.17 Wine consumption pc'!CP10,'1.25 Beer consumption pc'!CP10,'1.33 Spirits consumption pc'!CP10),"")</f>
        <v>0.24679329193348035</v>
      </c>
      <c r="CR10" s="65"/>
    </row>
    <row r="11" spans="1:96" x14ac:dyDescent="0.25">
      <c r="A11" s="1" t="s">
        <v>32</v>
      </c>
      <c r="B11" s="84">
        <f>IFERROR(SUM('1.17 Wine consumption pc'!B11,'1.25 Beer consumption pc'!B11,'1.33 Spirits consumption pc'!B11),"")</f>
        <v>2.9618746435694847</v>
      </c>
      <c r="C11" s="84">
        <f>IFERROR(SUM('1.17 Wine consumption pc'!C11,'1.25 Beer consumption pc'!C11,'1.33 Spirits consumption pc'!C11),"")</f>
        <v>2.1920421781351935</v>
      </c>
      <c r="D11" s="84">
        <f>IFERROR(SUM('1.17 Wine consumption pc'!D11,'1.25 Beer consumption pc'!D11,'1.33 Spirits consumption pc'!D11),"")</f>
        <v>0.86299650318300003</v>
      </c>
      <c r="E11" s="84">
        <f>IFERROR(SUM('1.17 Wine consumption pc'!E11,'1.25 Beer consumption pc'!E11,'1.33 Spirits consumption pc'!E11),"")</f>
        <v>3.139410551045918</v>
      </c>
      <c r="F11" s="84">
        <f>IFERROR(SUM('1.17 Wine consumption pc'!F11,'1.25 Beer consumption pc'!F11,'1.33 Spirits consumption pc'!F11),"")</f>
        <v>1.5345341899954106</v>
      </c>
      <c r="G11" s="84">
        <f>IFERROR(SUM('1.17 Wine consumption pc'!G11,'1.25 Beer consumption pc'!G11,'1.33 Spirits consumption pc'!G11),"")</f>
        <v>0.68479087222565382</v>
      </c>
      <c r="H11" s="84">
        <f>IFERROR(SUM('1.17 Wine consumption pc'!H11,'1.25 Beer consumption pc'!H11,'1.33 Spirits consumption pc'!H11),"")</f>
        <v>4.9063762762868543E-2</v>
      </c>
      <c r="I11" s="84">
        <f>IFERROR(SUM('1.17 Wine consumption pc'!I11,'1.25 Beer consumption pc'!I11,'1.33 Spirits consumption pc'!I11),"")</f>
        <v>6.875624843789053</v>
      </c>
      <c r="J11" s="84">
        <f>IFERROR(SUM('1.17 Wine consumption pc'!J11,'1.25 Beer consumption pc'!J11,'1.33 Spirits consumption pc'!J11),"")</f>
        <v>2.6529182100310345</v>
      </c>
      <c r="K11" s="84">
        <f>IFERROR(SUM('1.17 Wine consumption pc'!K11,'1.25 Beer consumption pc'!K11,'1.33 Spirits consumption pc'!K11),"")</f>
        <v>0.47718248669052576</v>
      </c>
      <c r="L11" s="84">
        <f>IFERROR(SUM('1.17 Wine consumption pc'!L11,'1.25 Beer consumption pc'!L11,'1.33 Spirits consumption pc'!L11),"")</f>
        <v>2.1018370055428445E-2</v>
      </c>
      <c r="M11" s="84">
        <f>IFERROR(SUM('1.17 Wine consumption pc'!M11,'1.25 Beer consumption pc'!M11,'1.33 Spirits consumption pc'!M11),"")</f>
        <v>3.4132858441389802</v>
      </c>
      <c r="N11" s="84">
        <f>IFERROR(SUM('1.17 Wine consumption pc'!N11,'1.25 Beer consumption pc'!N11,'1.33 Spirits consumption pc'!N11),"")</f>
        <v>1.4235303552810969</v>
      </c>
      <c r="O11" s="84">
        <f>IFERROR(SUM('1.17 Wine consumption pc'!O11,'1.25 Beer consumption pc'!O11,'1.33 Spirits consumption pc'!O11),"")</f>
        <v>12.374445935504859</v>
      </c>
      <c r="P11" s="84">
        <f>IFERROR(SUM('1.17 Wine consumption pc'!P11,'1.25 Beer consumption pc'!P11,'1.33 Spirits consumption pc'!P11),"")</f>
        <v>2.2094890827798759</v>
      </c>
      <c r="Q11" s="84">
        <f>IFERROR(SUM('1.17 Wine consumption pc'!Q11,'1.25 Beer consumption pc'!Q11,'1.33 Spirits consumption pc'!Q11),"")</f>
        <v>5.2307951229334533</v>
      </c>
      <c r="R11" s="84">
        <f>IFERROR(SUM('1.17 Wine consumption pc'!R11,'1.25 Beer consumption pc'!R11,'1.33 Spirits consumption pc'!R11),"")</f>
        <v>1.5624543675710405</v>
      </c>
      <c r="S11" s="84">
        <f>IFERROR(SUM('1.17 Wine consumption pc'!S11,'1.25 Beer consumption pc'!S11,'1.33 Spirits consumption pc'!S11),"")</f>
        <v>1.2727418266646844</v>
      </c>
      <c r="T11" s="84">
        <f>IFERROR(SUM('1.17 Wine consumption pc'!T11,'1.25 Beer consumption pc'!T11,'1.33 Spirits consumption pc'!T11),"")</f>
        <v>8.4668104112120748</v>
      </c>
      <c r="U11" s="84">
        <f>IFERROR(SUM('1.17 Wine consumption pc'!U11,'1.25 Beer consumption pc'!U11,'1.33 Spirits consumption pc'!U11),"")</f>
        <v>8.6622994048414821</v>
      </c>
      <c r="V11" s="84">
        <f>IFERROR(SUM('1.17 Wine consumption pc'!V11,'1.25 Beer consumption pc'!V11,'1.33 Spirits consumption pc'!V11),"")</f>
        <v>7.4527486391140805</v>
      </c>
      <c r="W11" s="84">
        <f>IFERROR(SUM('1.17 Wine consumption pc'!W11,'1.25 Beer consumption pc'!W11,'1.33 Spirits consumption pc'!W11),"")</f>
        <v>8.9467279606382633</v>
      </c>
      <c r="X11" s="84">
        <f>IFERROR(SUM('1.17 Wine consumption pc'!X11,'1.25 Beer consumption pc'!X11,'1.33 Spirits consumption pc'!X11),"")</f>
        <v>11.825176589303734</v>
      </c>
      <c r="Y11" s="84">
        <f>IFERROR(SUM('1.17 Wine consumption pc'!Y11,'1.25 Beer consumption pc'!Y11,'1.33 Spirits consumption pc'!Y11),"")</f>
        <v>4.1103017689906345</v>
      </c>
      <c r="Z11" s="84">
        <f>IFERROR(SUM('1.17 Wine consumption pc'!Z11,'1.25 Beer consumption pc'!Z11,'1.33 Spirits consumption pc'!Z11),"")</f>
        <v>7.0308419600648175</v>
      </c>
      <c r="AA11" s="84">
        <f>IFERROR(SUM('1.17 Wine consumption pc'!AA11,'1.25 Beer consumption pc'!AA11,'1.33 Spirits consumption pc'!AA11),"")</f>
        <v>7.2764350103121451</v>
      </c>
      <c r="AB11" s="84">
        <f>IFERROR(SUM('1.17 Wine consumption pc'!AB11,'1.25 Beer consumption pc'!AB11,'1.33 Spirits consumption pc'!AB11),"")</f>
        <v>12.315601680446587</v>
      </c>
      <c r="AC11" s="84">
        <f>IFERROR(SUM('1.17 Wine consumption pc'!AC11,'1.25 Beer consumption pc'!AC11,'1.33 Spirits consumption pc'!AC11),"")</f>
        <v>11.876484560570074</v>
      </c>
      <c r="AD11" s="84">
        <f>IFERROR(SUM('1.17 Wine consumption pc'!AD11,'1.25 Beer consumption pc'!AD11,'1.33 Spirits consumption pc'!AD11),"")</f>
        <v>2.8924795531617793</v>
      </c>
      <c r="AE11" s="84">
        <f>IFERROR(SUM('1.17 Wine consumption pc'!AE11,'1.25 Beer consumption pc'!AE11,'1.33 Spirits consumption pc'!AE11),"")</f>
        <v>8.2093278737641064</v>
      </c>
      <c r="AF11" s="84">
        <f>IFERROR(SUM('1.17 Wine consumption pc'!AF11,'1.25 Beer consumption pc'!AF11,'1.33 Spirits consumption pc'!AF11),"")</f>
        <v>8.3687812095431848</v>
      </c>
      <c r="AG11" s="84">
        <f>IFERROR(SUM('1.17 Wine consumption pc'!AG11,'1.25 Beer consumption pc'!AG11,'1.33 Spirits consumption pc'!AG11),"")</f>
        <v>10.081974936398755</v>
      </c>
      <c r="AH11" s="84">
        <f>IFERROR(SUM('1.17 Wine consumption pc'!AH11,'1.25 Beer consumption pc'!AH11,'1.33 Spirits consumption pc'!AH11),"")</f>
        <v>3.4169676852484625</v>
      </c>
      <c r="AI11" s="84">
        <f>IFERROR(SUM('1.17 Wine consumption pc'!AI11,'1.25 Beer consumption pc'!AI11,'1.33 Spirits consumption pc'!AI11),"")</f>
        <v>8.6396518108387426</v>
      </c>
      <c r="AJ11" s="84">
        <f>IFERROR(SUM('1.17 Wine consumption pc'!AJ11,'1.25 Beer consumption pc'!AJ11,'1.33 Spirits consumption pc'!AJ11),"")</f>
        <v>6.8345376535569438</v>
      </c>
      <c r="AK11" s="84">
        <f>IFERROR(SUM('1.17 Wine consumption pc'!AK11,'1.25 Beer consumption pc'!AK11,'1.33 Spirits consumption pc'!AK11),"")</f>
        <v>9.8670844040656522</v>
      </c>
      <c r="AL11" s="84">
        <f>IFERROR(SUM('1.17 Wine consumption pc'!AL11,'1.25 Beer consumption pc'!AL11,'1.33 Spirits consumption pc'!AL11),"")</f>
        <v>5.495632202764221</v>
      </c>
      <c r="AM11" s="84">
        <f>IFERROR(SUM('1.17 Wine consumption pc'!AM11,'1.25 Beer consumption pc'!AM11,'1.33 Spirits consumption pc'!AM11),"")</f>
        <v>8.6405529953917046</v>
      </c>
      <c r="AN11" s="84">
        <f>IFERROR(SUM('1.17 Wine consumption pc'!AN11,'1.25 Beer consumption pc'!AN11,'1.33 Spirits consumption pc'!AN11),"")</f>
        <v>9.6437709112379455</v>
      </c>
      <c r="AO11" s="84">
        <f>IFERROR(SUM('1.17 Wine consumption pc'!AO11,'1.25 Beer consumption pc'!AO11,'1.33 Spirits consumption pc'!AO11),"")</f>
        <v>7.508147787152387</v>
      </c>
      <c r="AP11" s="84">
        <f>IFERROR(SUM('1.17 Wine consumption pc'!AP11,'1.25 Beer consumption pc'!AP11,'1.33 Spirits consumption pc'!AP11),"")</f>
        <v>4.6534990242998244</v>
      </c>
      <c r="AQ11" s="84">
        <f>IFERROR(SUM('1.17 Wine consumption pc'!AQ11,'1.25 Beer consumption pc'!AQ11,'1.33 Spirits consumption pc'!AQ11),"")</f>
        <v>6.0296186633855084</v>
      </c>
      <c r="AR11" s="84">
        <f>IFERROR(SUM('1.17 Wine consumption pc'!AR11,'1.25 Beer consumption pc'!AR11,'1.33 Spirits consumption pc'!AR11),"")</f>
        <v>1.9777021764971103</v>
      </c>
      <c r="AS11" s="84">
        <f>IFERROR(SUM('1.17 Wine consumption pc'!AS11,'1.25 Beer consumption pc'!AS11,'1.33 Spirits consumption pc'!AS11),"")</f>
        <v>5.6293476453892275</v>
      </c>
      <c r="AT11" s="84">
        <f>IFERROR(SUM('1.17 Wine consumption pc'!AT11,'1.25 Beer consumption pc'!AT11,'1.33 Spirits consumption pc'!AT11),"")</f>
        <v>4.9079025549613782</v>
      </c>
      <c r="AU11" s="84">
        <f>IFERROR(SUM('1.17 Wine consumption pc'!AU11,'1.25 Beer consumption pc'!AU11,'1.33 Spirits consumption pc'!AU11),"")</f>
        <v>2.785343588095023</v>
      </c>
      <c r="AV11" s="84">
        <f>IFERROR(SUM('1.17 Wine consumption pc'!AV11,'1.25 Beer consumption pc'!AV11,'1.33 Spirits consumption pc'!AV11),"")</f>
        <v>2.9087329111941465</v>
      </c>
      <c r="AW11" s="84">
        <f>IFERROR(SUM('1.17 Wine consumption pc'!AW11,'1.25 Beer consumption pc'!AW11,'1.33 Spirits consumption pc'!AW11),"")</f>
        <v>3.880514274748939</v>
      </c>
      <c r="AX11" s="84">
        <f>IFERROR(SUM('1.17 Wine consumption pc'!AX11,'1.25 Beer consumption pc'!AX11,'1.33 Spirits consumption pc'!AX11),"")</f>
        <v>2.4163960983711448</v>
      </c>
      <c r="AY11" s="84">
        <f>IFERROR(SUM('1.17 Wine consumption pc'!AY11,'1.25 Beer consumption pc'!AY11,'1.33 Spirits consumption pc'!AY11),"")</f>
        <v>1.1937951247408678</v>
      </c>
      <c r="AZ11" s="84">
        <f>IFERROR(SUM('1.17 Wine consumption pc'!AZ11,'1.25 Beer consumption pc'!AZ11,'1.33 Spirits consumption pc'!AZ11),"")</f>
        <v>3.5936981019658334</v>
      </c>
      <c r="BA11" s="84">
        <f>IFERROR(SUM('1.17 Wine consumption pc'!BA11,'1.25 Beer consumption pc'!BA11,'1.33 Spirits consumption pc'!BA11),"")</f>
        <v>2.265392254220457</v>
      </c>
      <c r="BB11" s="84">
        <f>IFERROR(SUM('1.17 Wine consumption pc'!BB11,'1.25 Beer consumption pc'!BB11,'1.33 Spirits consumption pc'!BB11),"")</f>
        <v>5.2039966694421311</v>
      </c>
      <c r="BC11" s="84">
        <f>IFERROR(SUM('1.17 Wine consumption pc'!BC11,'1.25 Beer consumption pc'!BC11,'1.33 Spirits consumption pc'!BC11),"")</f>
        <v>5.5499919463839271</v>
      </c>
      <c r="BD11" s="84">
        <f>IFERROR(SUM('1.17 Wine consumption pc'!BD11,'1.25 Beer consumption pc'!BD11,'1.33 Spirits consumption pc'!BD11),"")</f>
        <v>1.5436596346261453</v>
      </c>
      <c r="BE11" s="84">
        <f>IFERROR(SUM('1.17 Wine consumption pc'!BE11,'1.25 Beer consumption pc'!BE11,'1.33 Spirits consumption pc'!BE11),"")</f>
        <v>0.36438825144484177</v>
      </c>
      <c r="BF11" s="84">
        <f>IFERROR(SUM('1.17 Wine consumption pc'!BF11,'1.25 Beer consumption pc'!BF11,'1.33 Spirits consumption pc'!BF11),"")</f>
        <v>1.2702682507658969</v>
      </c>
      <c r="BG11" s="84">
        <f>IFERROR(SUM('1.17 Wine consumption pc'!BG11,'1.25 Beer consumption pc'!BG11,'1.33 Spirits consumption pc'!BG11),"")</f>
        <v>8.0158740587918373E-2</v>
      </c>
      <c r="BH11" s="84" t="str">
        <f>IFERROR(SUM('1.17 Wine consumption pc'!BH11,'1.25 Beer consumption pc'!BH11,'1.33 Spirits consumption pc'!BH11),"")</f>
        <v/>
      </c>
      <c r="BI11" s="84">
        <f>IFERROR(SUM('1.17 Wine consumption pc'!BI11,'1.25 Beer consumption pc'!BI11,'1.33 Spirits consumption pc'!BI11),"")</f>
        <v>1.4828470663674254</v>
      </c>
      <c r="BJ11" s="84">
        <f>IFERROR(SUM('1.17 Wine consumption pc'!BJ11,'1.25 Beer consumption pc'!BJ11,'1.33 Spirits consumption pc'!BJ11),"")</f>
        <v>0.78431372549019607</v>
      </c>
      <c r="BK11" s="84">
        <f>IFERROR(SUM('1.17 Wine consumption pc'!BK11,'1.25 Beer consumption pc'!BK11,'1.33 Spirits consumption pc'!BK11),"")</f>
        <v>0.46350307425508436</v>
      </c>
      <c r="BL11" s="84">
        <f>IFERROR(SUM('1.17 Wine consumption pc'!BL11,'1.25 Beer consumption pc'!BL11,'1.33 Spirits consumption pc'!BL11),"")</f>
        <v>0.41492947165432514</v>
      </c>
      <c r="BM11" s="84" t="str">
        <f>IFERROR(SUM('1.17 Wine consumption pc'!BM11,'1.25 Beer consumption pc'!BM11,'1.33 Spirits consumption pc'!BM11),"")</f>
        <v/>
      </c>
      <c r="BN11" s="84">
        <f>IFERROR(SUM('1.17 Wine consumption pc'!BN11,'1.25 Beer consumption pc'!BN11,'1.33 Spirits consumption pc'!BN11),"")</f>
        <v>5.0105898964543458</v>
      </c>
      <c r="BO11" s="84">
        <f>IFERROR(SUM('1.17 Wine consumption pc'!BO11,'1.25 Beer consumption pc'!BO11,'1.33 Spirits consumption pc'!BO11),"")</f>
        <v>1.0845574244615268</v>
      </c>
      <c r="BP11" s="84">
        <f>IFERROR(SUM('1.17 Wine consumption pc'!BP11,'1.25 Beer consumption pc'!BP11,'1.33 Spirits consumption pc'!BP11),"")</f>
        <v>1.2509908838684105</v>
      </c>
      <c r="BQ11" s="84">
        <f>IFERROR(SUM('1.17 Wine consumption pc'!BQ11,'1.25 Beer consumption pc'!BQ11,'1.33 Spirits consumption pc'!BQ11),"")</f>
        <v>7.1859555857944812</v>
      </c>
      <c r="BR11" s="84">
        <f>IFERROR(SUM('1.17 Wine consumption pc'!BR11,'1.25 Beer consumption pc'!BR11,'1.33 Spirits consumption pc'!BR11),"")</f>
        <v>7.0148623493098139</v>
      </c>
      <c r="BS11" s="84">
        <f>IFERROR(SUM('1.17 Wine consumption pc'!BS11,'1.25 Beer consumption pc'!BS11,'1.33 Spirits consumption pc'!BS11),"")</f>
        <v>7.2047109982511408</v>
      </c>
      <c r="BT11" s="84">
        <f>IFERROR(SUM('1.17 Wine consumption pc'!BT11,'1.25 Beer consumption pc'!BT11,'1.33 Spirits consumption pc'!BT11),"")</f>
        <v>7.9854647916650912</v>
      </c>
      <c r="BU11" s="84">
        <f>IFERROR(SUM('1.17 Wine consumption pc'!BU11,'1.25 Beer consumption pc'!BU11,'1.33 Spirits consumption pc'!BU11),"")</f>
        <v>10.953809238152369</v>
      </c>
      <c r="BV11" s="84">
        <f>IFERROR(SUM('1.17 Wine consumption pc'!BV11,'1.25 Beer consumption pc'!BV11,'1.33 Spirits consumption pc'!BV11),"")</f>
        <v>9.3926402618779701</v>
      </c>
      <c r="BW11" s="84">
        <f>IFERROR(SUM('1.17 Wine consumption pc'!BW11,'1.25 Beer consumption pc'!BW11,'1.33 Spirits consumption pc'!BW11),"")</f>
        <v>8.7816383924521464</v>
      </c>
      <c r="BX11" s="84">
        <f>IFERROR(SUM('1.17 Wine consumption pc'!BX11,'1.25 Beer consumption pc'!BX11,'1.33 Spirits consumption pc'!BX11),"")</f>
        <v>8.2421192948200446</v>
      </c>
      <c r="BY11" s="84">
        <f>IFERROR(SUM('1.17 Wine consumption pc'!BY11,'1.25 Beer consumption pc'!BY11,'1.33 Spirits consumption pc'!BY11),"")</f>
        <v>9.0289550905536977</v>
      </c>
      <c r="BZ11" s="84">
        <f>IFERROR(SUM('1.17 Wine consumption pc'!BZ11,'1.25 Beer consumption pc'!BZ11,'1.33 Spirits consumption pc'!BZ11),"")</f>
        <v>11.429115966852471</v>
      </c>
      <c r="CA11" s="84">
        <f>IFERROR(SUM('1.17 Wine consumption pc'!CA11,'1.25 Beer consumption pc'!CA11,'1.33 Spirits consumption pc'!CA11),"")</f>
        <v>7.7244089520221353</v>
      </c>
      <c r="CB11" s="84">
        <f>IFERROR(SUM('1.17 Wine consumption pc'!CB11,'1.25 Beer consumption pc'!CB11,'1.33 Spirits consumption pc'!CB11),"")</f>
        <v>9.2451286134518824</v>
      </c>
      <c r="CC11" s="84">
        <f>IFERROR(SUM('1.17 Wine consumption pc'!CC11,'1.25 Beer consumption pc'!CC11,'1.33 Spirits consumption pc'!CC11),"")</f>
        <v>8.0795788517404912</v>
      </c>
      <c r="CD11" s="84">
        <f>IFERROR(SUM('1.17 Wine consumption pc'!CD11,'1.25 Beer consumption pc'!CD11,'1.33 Spirits consumption pc'!CD11),"")</f>
        <v>8.0129566050783101</v>
      </c>
      <c r="CE11" s="84">
        <f>IFERROR(SUM('1.17 Wine consumption pc'!CE11,'1.25 Beer consumption pc'!CE11,'1.33 Spirits consumption pc'!CE11),"")</f>
        <v>5.667493176088179</v>
      </c>
      <c r="CF11" s="84">
        <f>IFERROR(SUM('1.17 Wine consumption pc'!CF11,'1.25 Beer consumption pc'!CF11,'1.33 Spirits consumption pc'!CF11),"")</f>
        <v>9.7036826659093052</v>
      </c>
      <c r="CG11" s="84">
        <f>IFERROR(SUM('1.17 Wine consumption pc'!CG11,'1.25 Beer consumption pc'!CG11,'1.33 Spirits consumption pc'!CG11),"")</f>
        <v>8.4149197760346706</v>
      </c>
      <c r="CH11" s="84">
        <f>IFERROR(SUM('1.17 Wine consumption pc'!CH11,'1.25 Beer consumption pc'!CH11,'1.33 Spirits consumption pc'!CH11),"")</f>
        <v>6.341626783920141</v>
      </c>
      <c r="CI11" s="84">
        <f>IFERROR(SUM('1.17 Wine consumption pc'!CI11,'1.25 Beer consumption pc'!CI11,'1.33 Spirits consumption pc'!CI11),"")</f>
        <v>8.5433464469806157</v>
      </c>
      <c r="CJ11" s="84">
        <f>IFERROR(SUM('1.17 Wine consumption pc'!CJ11,'1.25 Beer consumption pc'!CJ11,'1.33 Spirits consumption pc'!CJ11),"")</f>
        <v>1.1172153233282669</v>
      </c>
      <c r="CK11" s="84">
        <f>IFERROR(SUM('1.17 Wine consumption pc'!CK11,'1.25 Beer consumption pc'!CK11,'1.33 Spirits consumption pc'!CK11),"")</f>
        <v>8.9890284531682418</v>
      </c>
      <c r="CL11" s="84">
        <f>IFERROR(SUM('1.17 Wine consumption pc'!CL11,'1.25 Beer consumption pc'!CL11,'1.33 Spirits consumption pc'!CL11),"")</f>
        <v>6.8335068108792774</v>
      </c>
      <c r="CM11" s="84">
        <f>IFERROR(SUM('1.17 Wine consumption pc'!CM11,'1.25 Beer consumption pc'!CM11,'1.33 Spirits consumption pc'!CM11),"")</f>
        <v>1.0952902519167571</v>
      </c>
      <c r="CN11" s="84">
        <f>IFERROR(SUM('1.17 Wine consumption pc'!CN11,'1.25 Beer consumption pc'!CN11,'1.33 Spirits consumption pc'!CN11),"")</f>
        <v>1.7205628281148222</v>
      </c>
      <c r="CO11" s="84">
        <f>IFERROR(SUM('1.17 Wine consumption pc'!CO11,'1.25 Beer consumption pc'!CO11,'1.33 Spirits consumption pc'!CO11),"")</f>
        <v>0.48043913862500642</v>
      </c>
      <c r="CP11" s="84">
        <f>IFERROR(SUM('1.17 Wine consumption pc'!CP11,'1.25 Beer consumption pc'!CP11,'1.33 Spirits consumption pc'!CP11),"")</f>
        <v>0.25077913166724397</v>
      </c>
      <c r="CR11" s="65"/>
    </row>
    <row r="12" spans="1:96" x14ac:dyDescent="0.25">
      <c r="A12" s="1" t="s">
        <v>33</v>
      </c>
      <c r="B12" s="84">
        <f>IFERROR(SUM('1.17 Wine consumption pc'!B12,'1.25 Beer consumption pc'!B12,'1.33 Spirits consumption pc'!B12),"")</f>
        <v>2.9657341693115296</v>
      </c>
      <c r="C12" s="84">
        <f>IFERROR(SUM('1.17 Wine consumption pc'!C12,'1.25 Beer consumption pc'!C12,'1.33 Spirits consumption pc'!C12),"")</f>
        <v>2.2928151248227624</v>
      </c>
      <c r="D12" s="84">
        <f>IFERROR(SUM('1.17 Wine consumption pc'!D12,'1.25 Beer consumption pc'!D12,'1.33 Spirits consumption pc'!D12),"")</f>
        <v>0.7335289410509469</v>
      </c>
      <c r="E12" s="84">
        <f>IFERROR(SUM('1.17 Wine consumption pc'!E12,'1.25 Beer consumption pc'!E12,'1.33 Spirits consumption pc'!E12),"")</f>
        <v>3.3082802547770704</v>
      </c>
      <c r="F12" s="84">
        <f>IFERROR(SUM('1.17 Wine consumption pc'!F12,'1.25 Beer consumption pc'!F12,'1.33 Spirits consumption pc'!F12),"")</f>
        <v>1.5375416417527974</v>
      </c>
      <c r="G12" s="84">
        <f>IFERROR(SUM('1.17 Wine consumption pc'!G12,'1.25 Beer consumption pc'!G12,'1.33 Spirits consumption pc'!G12),"")</f>
        <v>0.75523797461346898</v>
      </c>
      <c r="H12" s="84">
        <f>IFERROR(SUM('1.17 Wine consumption pc'!H12,'1.25 Beer consumption pc'!H12,'1.33 Spirits consumption pc'!H12),"")</f>
        <v>4.5527332748100162E-2</v>
      </c>
      <c r="I12" s="84">
        <f>IFERROR(SUM('1.17 Wine consumption pc'!I12,'1.25 Beer consumption pc'!I12,'1.33 Spirits consumption pc'!I12),"")</f>
        <v>6.7688607417009612</v>
      </c>
      <c r="J12" s="84">
        <f>IFERROR(SUM('1.17 Wine consumption pc'!J12,'1.25 Beer consumption pc'!J12,'1.33 Spirits consumption pc'!J12),"")</f>
        <v>3.0056162439054495</v>
      </c>
      <c r="K12" s="84">
        <f>IFERROR(SUM('1.17 Wine consumption pc'!K12,'1.25 Beer consumption pc'!K12,'1.33 Spirits consumption pc'!K12),"")</f>
        <v>0.48270989135529546</v>
      </c>
      <c r="L12" s="84">
        <f>IFERROR(SUM('1.17 Wine consumption pc'!L12,'1.25 Beer consumption pc'!L12,'1.33 Spirits consumption pc'!L12),"")</f>
        <v>2.2935253778583062E-2</v>
      </c>
      <c r="M12" s="84">
        <f>IFERROR(SUM('1.17 Wine consumption pc'!M12,'1.25 Beer consumption pc'!M12,'1.33 Spirits consumption pc'!M12),"")</f>
        <v>3.6135422925249552</v>
      </c>
      <c r="N12" s="84">
        <f>IFERROR(SUM('1.17 Wine consumption pc'!N12,'1.25 Beer consumption pc'!N12,'1.33 Spirits consumption pc'!N12),"")</f>
        <v>1.4970354758012094</v>
      </c>
      <c r="O12" s="84">
        <f>IFERROR(SUM('1.17 Wine consumption pc'!O12,'1.25 Beer consumption pc'!O12,'1.33 Spirits consumption pc'!O12),"")</f>
        <v>12.740232825478035</v>
      </c>
      <c r="P12" s="84">
        <f>IFERROR(SUM('1.17 Wine consumption pc'!P12,'1.25 Beer consumption pc'!P12,'1.33 Spirits consumption pc'!P12),"")</f>
        <v>2.2275279197916937</v>
      </c>
      <c r="Q12" s="84">
        <f>IFERROR(SUM('1.17 Wine consumption pc'!Q12,'1.25 Beer consumption pc'!Q12,'1.33 Spirits consumption pc'!Q12),"")</f>
        <v>5.385953337731662</v>
      </c>
      <c r="R12" s="84">
        <f>IFERROR(SUM('1.17 Wine consumption pc'!R12,'1.25 Beer consumption pc'!R12,'1.33 Spirits consumption pc'!R12),"")</f>
        <v>1.6421011692768634</v>
      </c>
      <c r="S12" s="84">
        <f>IFERROR(SUM('1.17 Wine consumption pc'!S12,'1.25 Beer consumption pc'!S12,'1.33 Spirits consumption pc'!S12),"")</f>
        <v>1.4961893573629041</v>
      </c>
      <c r="T12" s="84">
        <f>IFERROR(SUM('1.17 Wine consumption pc'!T12,'1.25 Beer consumption pc'!T12,'1.33 Spirits consumption pc'!T12),"")</f>
        <v>8.333364942212647</v>
      </c>
      <c r="U12" s="84">
        <f>IFERROR(SUM('1.17 Wine consumption pc'!U12,'1.25 Beer consumption pc'!U12,'1.33 Spirits consumption pc'!U12),"")</f>
        <v>8.5285814141377472</v>
      </c>
      <c r="V12" s="84">
        <f>IFERROR(SUM('1.17 Wine consumption pc'!V12,'1.25 Beer consumption pc'!V12,'1.33 Spirits consumption pc'!V12),"")</f>
        <v>7.2943837861545209</v>
      </c>
      <c r="W12" s="84">
        <f>IFERROR(SUM('1.17 Wine consumption pc'!W12,'1.25 Beer consumption pc'!W12,'1.33 Spirits consumption pc'!W12),"")</f>
        <v>8.750502332665846</v>
      </c>
      <c r="X12" s="84">
        <f>IFERROR(SUM('1.17 Wine consumption pc'!X12,'1.25 Beer consumption pc'!X12,'1.33 Spirits consumption pc'!X12),"")</f>
        <v>12.326315789473684</v>
      </c>
      <c r="Y12" s="84">
        <f>IFERROR(SUM('1.17 Wine consumption pc'!Y12,'1.25 Beer consumption pc'!Y12,'1.33 Spirits consumption pc'!Y12),"")</f>
        <v>3.928199791883455</v>
      </c>
      <c r="Z12" s="84">
        <f>IFERROR(SUM('1.17 Wine consumption pc'!Z12,'1.25 Beer consumption pc'!Z12,'1.33 Spirits consumption pc'!Z12),"")</f>
        <v>7.370179740763696</v>
      </c>
      <c r="AA12" s="84">
        <f>IFERROR(SUM('1.17 Wine consumption pc'!AA12,'1.25 Beer consumption pc'!AA12,'1.33 Spirits consumption pc'!AA12),"")</f>
        <v>6.9257227851631491</v>
      </c>
      <c r="AB12" s="84">
        <f>IFERROR(SUM('1.17 Wine consumption pc'!AB12,'1.25 Beer consumption pc'!AB12,'1.33 Spirits consumption pc'!AB12),"")</f>
        <v>11.69937201900192</v>
      </c>
      <c r="AC12" s="84">
        <f>IFERROR(SUM('1.17 Wine consumption pc'!AC12,'1.25 Beer consumption pc'!AC12,'1.33 Spirits consumption pc'!AC12),"")</f>
        <v>11.970534069981582</v>
      </c>
      <c r="AD12" s="84">
        <f>IFERROR(SUM('1.17 Wine consumption pc'!AD12,'1.25 Beer consumption pc'!AD12,'1.33 Spirits consumption pc'!AD12),"")</f>
        <v>3.056571629002355</v>
      </c>
      <c r="AE12" s="84">
        <f>IFERROR(SUM('1.17 Wine consumption pc'!AE12,'1.25 Beer consumption pc'!AE12,'1.33 Spirits consumption pc'!AE12),"")</f>
        <v>7.7051624588474281</v>
      </c>
      <c r="AF12" s="84">
        <f>IFERROR(SUM('1.17 Wine consumption pc'!AF12,'1.25 Beer consumption pc'!AF12,'1.33 Spirits consumption pc'!AF12),"")</f>
        <v>8.2999292619665166</v>
      </c>
      <c r="AG12" s="84">
        <f>IFERROR(SUM('1.17 Wine consumption pc'!AG12,'1.25 Beer consumption pc'!AG12,'1.33 Spirits consumption pc'!AG12),"")</f>
        <v>10.057288351368555</v>
      </c>
      <c r="AH12" s="84">
        <f>IFERROR(SUM('1.17 Wine consumption pc'!AH12,'1.25 Beer consumption pc'!AH12,'1.33 Spirits consumption pc'!AH12),"")</f>
        <v>3.4101427388317829</v>
      </c>
      <c r="AI12" s="84">
        <f>IFERROR(SUM('1.17 Wine consumption pc'!AI12,'1.25 Beer consumption pc'!AI12,'1.33 Spirits consumption pc'!AI12),"")</f>
        <v>8.8834498652802356</v>
      </c>
      <c r="AJ12" s="84">
        <f>IFERROR(SUM('1.17 Wine consumption pc'!AJ12,'1.25 Beer consumption pc'!AJ12,'1.33 Spirits consumption pc'!AJ12),"")</f>
        <v>6.898352771905965</v>
      </c>
      <c r="AK12" s="84">
        <f>IFERROR(SUM('1.17 Wine consumption pc'!AK12,'1.25 Beer consumption pc'!AK12,'1.33 Spirits consumption pc'!AK12),"")</f>
        <v>9.3990555436924801</v>
      </c>
      <c r="AL12" s="84">
        <f>IFERROR(SUM('1.17 Wine consumption pc'!AL12,'1.25 Beer consumption pc'!AL12,'1.33 Spirits consumption pc'!AL12),"")</f>
        <v>5.3522170529869495</v>
      </c>
      <c r="AM12" s="84">
        <f>IFERROR(SUM('1.17 Wine consumption pc'!AM12,'1.25 Beer consumption pc'!AM12,'1.33 Spirits consumption pc'!AM12),"")</f>
        <v>8.3854330927777667</v>
      </c>
      <c r="AN12" s="84">
        <f>IFERROR(SUM('1.17 Wine consumption pc'!AN12,'1.25 Beer consumption pc'!AN12,'1.33 Spirits consumption pc'!AN12),"")</f>
        <v>9.574987787005373</v>
      </c>
      <c r="AO12" s="84">
        <f>IFERROR(SUM('1.17 Wine consumption pc'!AO12,'1.25 Beer consumption pc'!AO12,'1.33 Spirits consumption pc'!AO12),"")</f>
        <v>7.5705617417971025</v>
      </c>
      <c r="AP12" s="84">
        <f>IFERROR(SUM('1.17 Wine consumption pc'!AP12,'1.25 Beer consumption pc'!AP12,'1.33 Spirits consumption pc'!AP12),"")</f>
        <v>4.6627278598735424</v>
      </c>
      <c r="AQ12" s="84">
        <f>IFERROR(SUM('1.17 Wine consumption pc'!AQ12,'1.25 Beer consumption pc'!AQ12,'1.33 Spirits consumption pc'!AQ12),"")</f>
        <v>5.8389875530348423</v>
      </c>
      <c r="AR12" s="84">
        <f>IFERROR(SUM('1.17 Wine consumption pc'!AR12,'1.25 Beer consumption pc'!AR12,'1.33 Spirits consumption pc'!AR12),"")</f>
        <v>2.1778145227964751</v>
      </c>
      <c r="AS12" s="84">
        <f>IFERROR(SUM('1.17 Wine consumption pc'!AS12,'1.25 Beer consumption pc'!AS12,'1.33 Spirits consumption pc'!AS12),"")</f>
        <v>5.7538685552191131</v>
      </c>
      <c r="AT12" s="84">
        <f>IFERROR(SUM('1.17 Wine consumption pc'!AT12,'1.25 Beer consumption pc'!AT12,'1.33 Spirits consumption pc'!AT12),"")</f>
        <v>5.0308551278283868</v>
      </c>
      <c r="AU12" s="84">
        <f>IFERROR(SUM('1.17 Wine consumption pc'!AU12,'1.25 Beer consumption pc'!AU12,'1.33 Spirits consumption pc'!AU12),"")</f>
        <v>2.7788606235885194</v>
      </c>
      <c r="AV12" s="84">
        <f>IFERROR(SUM('1.17 Wine consumption pc'!AV12,'1.25 Beer consumption pc'!AV12,'1.33 Spirits consumption pc'!AV12),"")</f>
        <v>2.8452325812214654</v>
      </c>
      <c r="AW12" s="84">
        <f>IFERROR(SUM('1.17 Wine consumption pc'!AW12,'1.25 Beer consumption pc'!AW12,'1.33 Spirits consumption pc'!AW12),"")</f>
        <v>3.987930707066444</v>
      </c>
      <c r="AX12" s="84">
        <f>IFERROR(SUM('1.17 Wine consumption pc'!AX12,'1.25 Beer consumption pc'!AX12,'1.33 Spirits consumption pc'!AX12),"")</f>
        <v>2.4975392876991167</v>
      </c>
      <c r="AY12" s="84">
        <f>IFERROR(SUM('1.17 Wine consumption pc'!AY12,'1.25 Beer consumption pc'!AY12,'1.33 Spirits consumption pc'!AY12),"")</f>
        <v>1.2132537513248174</v>
      </c>
      <c r="AZ12" s="84">
        <f>IFERROR(SUM('1.17 Wine consumption pc'!AZ12,'1.25 Beer consumption pc'!AZ12,'1.33 Spirits consumption pc'!AZ12),"")</f>
        <v>3.5104432313950302</v>
      </c>
      <c r="BA12" s="84">
        <f>IFERROR(SUM('1.17 Wine consumption pc'!BA12,'1.25 Beer consumption pc'!BA12,'1.33 Spirits consumption pc'!BA12),"")</f>
        <v>2.3626657951357681</v>
      </c>
      <c r="BB12" s="84">
        <f>IFERROR(SUM('1.17 Wine consumption pc'!BB12,'1.25 Beer consumption pc'!BB12,'1.33 Spirits consumption pc'!BB12),"")</f>
        <v>5.0972024656235186</v>
      </c>
      <c r="BC12" s="84">
        <f>IFERROR(SUM('1.17 Wine consumption pc'!BC12,'1.25 Beer consumption pc'!BC12,'1.33 Spirits consumption pc'!BC12),"")</f>
        <v>5.2731956807388682</v>
      </c>
      <c r="BD12" s="84">
        <f>IFERROR(SUM('1.17 Wine consumption pc'!BD12,'1.25 Beer consumption pc'!BD12,'1.33 Spirits consumption pc'!BD12),"")</f>
        <v>1.4973975242003361</v>
      </c>
      <c r="BE12" s="84">
        <f>IFERROR(SUM('1.17 Wine consumption pc'!BE12,'1.25 Beer consumption pc'!BE12,'1.33 Spirits consumption pc'!BE12),"")</f>
        <v>0.37739828283781313</v>
      </c>
      <c r="BF12" s="84">
        <f>IFERROR(SUM('1.17 Wine consumption pc'!BF12,'1.25 Beer consumption pc'!BF12,'1.33 Spirits consumption pc'!BF12),"")</f>
        <v>1.3598372080599492</v>
      </c>
      <c r="BG12" s="84">
        <f>IFERROR(SUM('1.17 Wine consumption pc'!BG12,'1.25 Beer consumption pc'!BG12,'1.33 Spirits consumption pc'!BG12),"")</f>
        <v>8.6073997944501532E-2</v>
      </c>
      <c r="BH12" s="84" t="str">
        <f>IFERROR(SUM('1.17 Wine consumption pc'!BH12,'1.25 Beer consumption pc'!BH12,'1.33 Spirits consumption pc'!BH12),"")</f>
        <v/>
      </c>
      <c r="BI12" s="84">
        <f>IFERROR(SUM('1.17 Wine consumption pc'!BI12,'1.25 Beer consumption pc'!BI12,'1.33 Spirits consumption pc'!BI12),"")</f>
        <v>1.5347080119628522</v>
      </c>
      <c r="BJ12" s="84">
        <f>IFERROR(SUM('1.17 Wine consumption pc'!BJ12,'1.25 Beer consumption pc'!BJ12,'1.33 Spirits consumption pc'!BJ12),"")</f>
        <v>0.79844674831321916</v>
      </c>
      <c r="BK12" s="84">
        <f>IFERROR(SUM('1.17 Wine consumption pc'!BK12,'1.25 Beer consumption pc'!BK12,'1.33 Spirits consumption pc'!BK12),"")</f>
        <v>0.37062760646200132</v>
      </c>
      <c r="BL12" s="84">
        <f>IFERROR(SUM('1.17 Wine consumption pc'!BL12,'1.25 Beer consumption pc'!BL12,'1.33 Spirits consumption pc'!BL12),"")</f>
        <v>0.42904267657395617</v>
      </c>
      <c r="BM12" s="84" t="str">
        <f>IFERROR(SUM('1.17 Wine consumption pc'!BM12,'1.25 Beer consumption pc'!BM12,'1.33 Spirits consumption pc'!BM12),"")</f>
        <v/>
      </c>
      <c r="BN12" s="84">
        <f>IFERROR(SUM('1.17 Wine consumption pc'!BN12,'1.25 Beer consumption pc'!BN12,'1.33 Spirits consumption pc'!BN12),"")</f>
        <v>4.9339811241805753</v>
      </c>
      <c r="BO12" s="84">
        <f>IFERROR(SUM('1.17 Wine consumption pc'!BO12,'1.25 Beer consumption pc'!BO12,'1.33 Spirits consumption pc'!BO12),"")</f>
        <v>1.100472168400459</v>
      </c>
      <c r="BP12" s="84">
        <f>IFERROR(SUM('1.17 Wine consumption pc'!BP12,'1.25 Beer consumption pc'!BP12,'1.33 Spirits consumption pc'!BP12),"")</f>
        <v>1.2804878048780488</v>
      </c>
      <c r="BQ12" s="84">
        <f>IFERROR(SUM('1.17 Wine consumption pc'!BQ12,'1.25 Beer consumption pc'!BQ12,'1.33 Spirits consumption pc'!BQ12),"")</f>
        <v>7.1390210174735937</v>
      </c>
      <c r="BR12" s="84">
        <f>IFERROR(SUM('1.17 Wine consumption pc'!BR12,'1.25 Beer consumption pc'!BR12,'1.33 Spirits consumption pc'!BR12),"")</f>
        <v>7.0106718658562039</v>
      </c>
      <c r="BS12" s="84">
        <f>IFERROR(SUM('1.17 Wine consumption pc'!BS12,'1.25 Beer consumption pc'!BS12,'1.33 Spirits consumption pc'!BS12),"")</f>
        <v>7.1531299307476939</v>
      </c>
      <c r="BT12" s="84">
        <f>IFERROR(SUM('1.17 Wine consumption pc'!BT12,'1.25 Beer consumption pc'!BT12,'1.33 Spirits consumption pc'!BT12),"")</f>
        <v>7.8269734171484702</v>
      </c>
      <c r="BU12" s="84">
        <f>IFERROR(SUM('1.17 Wine consumption pc'!BU12,'1.25 Beer consumption pc'!BU12,'1.33 Spirits consumption pc'!BU12),"")</f>
        <v>10.967958235547679</v>
      </c>
      <c r="BV12" s="84">
        <f>IFERROR(SUM('1.17 Wine consumption pc'!BV12,'1.25 Beer consumption pc'!BV12,'1.33 Spirits consumption pc'!BV12),"")</f>
        <v>9.2989787728669082</v>
      </c>
      <c r="BW12" s="84">
        <f>IFERROR(SUM('1.17 Wine consumption pc'!BW12,'1.25 Beer consumption pc'!BW12,'1.33 Spirits consumption pc'!BW12),"")</f>
        <v>8.5460819917972071</v>
      </c>
      <c r="BX12" s="84">
        <f>IFERROR(SUM('1.17 Wine consumption pc'!BX12,'1.25 Beer consumption pc'!BX12,'1.33 Spirits consumption pc'!BX12),"")</f>
        <v>8.0539671861568944</v>
      </c>
      <c r="BY12" s="84">
        <f>IFERROR(SUM('1.17 Wine consumption pc'!BY12,'1.25 Beer consumption pc'!BY12,'1.33 Spirits consumption pc'!BY12),"")</f>
        <v>8.9874643910957026</v>
      </c>
      <c r="BZ12" s="84">
        <f>IFERROR(SUM('1.17 Wine consumption pc'!BZ12,'1.25 Beer consumption pc'!BZ12,'1.33 Spirits consumption pc'!BZ12),"")</f>
        <v>11.290360648080863</v>
      </c>
      <c r="CA12" s="84">
        <f>IFERROR(SUM('1.17 Wine consumption pc'!CA12,'1.25 Beer consumption pc'!CA12,'1.33 Spirits consumption pc'!CA12),"")</f>
        <v>7.1047637890874427</v>
      </c>
      <c r="CB12" s="84">
        <f>IFERROR(SUM('1.17 Wine consumption pc'!CB12,'1.25 Beer consumption pc'!CB12,'1.33 Spirits consumption pc'!CB12),"")</f>
        <v>8.9022728271860032</v>
      </c>
      <c r="CC12" s="84">
        <f>IFERROR(SUM('1.17 Wine consumption pc'!CC12,'1.25 Beer consumption pc'!CC12,'1.33 Spirits consumption pc'!CC12),"")</f>
        <v>7.7800172664009697</v>
      </c>
      <c r="CD12" s="84">
        <f>IFERROR(SUM('1.17 Wine consumption pc'!CD12,'1.25 Beer consumption pc'!CD12,'1.33 Spirits consumption pc'!CD12),"")</f>
        <v>7.9879336349924586</v>
      </c>
      <c r="CE12" s="84">
        <f>IFERROR(SUM('1.17 Wine consumption pc'!CE12,'1.25 Beer consumption pc'!CE12,'1.33 Spirits consumption pc'!CE12),"")</f>
        <v>5.5370301757852705</v>
      </c>
      <c r="CF12" s="84">
        <f>IFERROR(SUM('1.17 Wine consumption pc'!CF12,'1.25 Beer consumption pc'!CF12,'1.33 Spirits consumption pc'!CF12),"")</f>
        <v>9.6089279803281791</v>
      </c>
      <c r="CG12" s="84">
        <f>IFERROR(SUM('1.17 Wine consumption pc'!CG12,'1.25 Beer consumption pc'!CG12,'1.33 Spirits consumption pc'!CG12),"")</f>
        <v>8.1851544315996456</v>
      </c>
      <c r="CH12" s="84">
        <f>IFERROR(SUM('1.17 Wine consumption pc'!CH12,'1.25 Beer consumption pc'!CH12,'1.33 Spirits consumption pc'!CH12),"")</f>
        <v>6.3485606003832684</v>
      </c>
      <c r="CI12" s="84">
        <f>IFERROR(SUM('1.17 Wine consumption pc'!CI12,'1.25 Beer consumption pc'!CI12,'1.33 Spirits consumption pc'!CI12),"")</f>
        <v>8.5925659534023477</v>
      </c>
      <c r="CJ12" s="84">
        <f>IFERROR(SUM('1.17 Wine consumption pc'!CJ12,'1.25 Beer consumption pc'!CJ12,'1.33 Spirits consumption pc'!CJ12),"")</f>
        <v>1.1190538207005662</v>
      </c>
      <c r="CK12" s="84">
        <f>IFERROR(SUM('1.17 Wine consumption pc'!CK12,'1.25 Beer consumption pc'!CK12,'1.33 Spirits consumption pc'!CK12),"")</f>
        <v>8.7745679905039502</v>
      </c>
      <c r="CL12" s="84">
        <f>IFERROR(SUM('1.17 Wine consumption pc'!CL12,'1.25 Beer consumption pc'!CL12,'1.33 Spirits consumption pc'!CL12),"")</f>
        <v>7.1176425203251474</v>
      </c>
      <c r="CM12" s="84">
        <f>IFERROR(SUM('1.17 Wine consumption pc'!CM12,'1.25 Beer consumption pc'!CM12,'1.33 Spirits consumption pc'!CM12),"")</f>
        <v>0.87195809587261053</v>
      </c>
      <c r="CN12" s="84">
        <f>IFERROR(SUM('1.17 Wine consumption pc'!CN12,'1.25 Beer consumption pc'!CN12,'1.33 Spirits consumption pc'!CN12),"")</f>
        <v>1.5469237932948323</v>
      </c>
      <c r="CO12" s="84">
        <f>IFERROR(SUM('1.17 Wine consumption pc'!CO12,'1.25 Beer consumption pc'!CO12,'1.33 Spirits consumption pc'!CO12),"")</f>
        <v>0.44025609800301713</v>
      </c>
      <c r="CP12" s="84">
        <f>IFERROR(SUM('1.17 Wine consumption pc'!CP12,'1.25 Beer consumption pc'!CP12,'1.33 Spirits consumption pc'!CP12),"")</f>
        <v>0.29782068437466147</v>
      </c>
      <c r="CR12" s="65"/>
    </row>
    <row r="13" spans="1:96" x14ac:dyDescent="0.25">
      <c r="A13" s="1" t="s">
        <v>34</v>
      </c>
      <c r="B13" s="84">
        <f>IFERROR(SUM('1.17 Wine consumption pc'!B13,'1.25 Beer consumption pc'!B13,'1.33 Spirits consumption pc'!B13),"")</f>
        <v>3.0155870366651478</v>
      </c>
      <c r="C13" s="84">
        <f>IFERROR(SUM('1.17 Wine consumption pc'!C13,'1.25 Beer consumption pc'!C13,'1.33 Spirits consumption pc'!C13),"")</f>
        <v>2.4152831397093815</v>
      </c>
      <c r="D13" s="84">
        <f>IFERROR(SUM('1.17 Wine consumption pc'!D13,'1.25 Beer consumption pc'!D13,'1.33 Spirits consumption pc'!D13),"")</f>
        <v>0.77926924301127198</v>
      </c>
      <c r="E13" s="84">
        <f>IFERROR(SUM('1.17 Wine consumption pc'!E13,'1.25 Beer consumption pc'!E13,'1.33 Spirits consumption pc'!E13),"")</f>
        <v>3.5458009858976367</v>
      </c>
      <c r="F13" s="84">
        <f>IFERROR(SUM('1.17 Wine consumption pc'!F13,'1.25 Beer consumption pc'!F13,'1.33 Spirits consumption pc'!F13),"")</f>
        <v>1.5837999886871428</v>
      </c>
      <c r="G13" s="84">
        <f>IFERROR(SUM('1.17 Wine consumption pc'!G13,'1.25 Beer consumption pc'!G13,'1.33 Spirits consumption pc'!G13),"")</f>
        <v>0.82722315292745785</v>
      </c>
      <c r="H13" s="84">
        <f>IFERROR(SUM('1.17 Wine consumption pc'!H13,'1.25 Beer consumption pc'!H13,'1.33 Spirits consumption pc'!H13),"")</f>
        <v>4.5341599937583819E-2</v>
      </c>
      <c r="I13" s="84">
        <f>IFERROR(SUM('1.17 Wine consumption pc'!I13,'1.25 Beer consumption pc'!I13,'1.33 Spirits consumption pc'!I13),"")</f>
        <v>6.7066252474589003</v>
      </c>
      <c r="J13" s="84">
        <f>IFERROR(SUM('1.17 Wine consumption pc'!J13,'1.25 Beer consumption pc'!J13,'1.33 Spirits consumption pc'!J13),"")</f>
        <v>3.0960882233076443</v>
      </c>
      <c r="K13" s="84">
        <f>IFERROR(SUM('1.17 Wine consumption pc'!K13,'1.25 Beer consumption pc'!K13,'1.33 Spirits consumption pc'!K13),"")</f>
        <v>0.49549239556809582</v>
      </c>
      <c r="L13" s="84">
        <f>IFERROR(SUM('1.17 Wine consumption pc'!L13,'1.25 Beer consumption pc'!L13,'1.33 Spirits consumption pc'!L13),"")</f>
        <v>2.3608046543551663E-2</v>
      </c>
      <c r="M13" s="84">
        <f>IFERROR(SUM('1.17 Wine consumption pc'!M13,'1.25 Beer consumption pc'!M13,'1.33 Spirits consumption pc'!M13),"")</f>
        <v>3.5629177195633495</v>
      </c>
      <c r="N13" s="84">
        <f>IFERROR(SUM('1.17 Wine consumption pc'!N13,'1.25 Beer consumption pc'!N13,'1.33 Spirits consumption pc'!N13),"")</f>
        <v>1.5432991878388025</v>
      </c>
      <c r="O13" s="84">
        <f>IFERROR(SUM('1.17 Wine consumption pc'!O13,'1.25 Beer consumption pc'!O13,'1.33 Spirits consumption pc'!O13),"")</f>
        <v>13.204257182690029</v>
      </c>
      <c r="P13" s="84">
        <f>IFERROR(SUM('1.17 Wine consumption pc'!P13,'1.25 Beer consumption pc'!P13,'1.33 Spirits consumption pc'!P13),"")</f>
        <v>2.2882208435331859</v>
      </c>
      <c r="Q13" s="84">
        <f>IFERROR(SUM('1.17 Wine consumption pc'!Q13,'1.25 Beer consumption pc'!Q13,'1.33 Spirits consumption pc'!Q13),"")</f>
        <v>5.6215715289299437</v>
      </c>
      <c r="R13" s="84">
        <f>IFERROR(SUM('1.17 Wine consumption pc'!R13,'1.25 Beer consumption pc'!R13,'1.33 Spirits consumption pc'!R13),"")</f>
        <v>1.5949303239235997</v>
      </c>
      <c r="S13" s="84">
        <f>IFERROR(SUM('1.17 Wine consumption pc'!S13,'1.25 Beer consumption pc'!S13,'1.33 Spirits consumption pc'!S13),"")</f>
        <v>1.6692434889987786</v>
      </c>
      <c r="T13" s="84">
        <f>IFERROR(SUM('1.17 Wine consumption pc'!T13,'1.25 Beer consumption pc'!T13,'1.33 Spirits consumption pc'!T13),"")</f>
        <v>8.1680323726599262</v>
      </c>
      <c r="U13" s="84">
        <f>IFERROR(SUM('1.17 Wine consumption pc'!U13,'1.25 Beer consumption pc'!U13,'1.33 Spirits consumption pc'!U13),"")</f>
        <v>8.3348254252461942</v>
      </c>
      <c r="V13" s="84">
        <f>IFERROR(SUM('1.17 Wine consumption pc'!V13,'1.25 Beer consumption pc'!V13,'1.33 Spirits consumption pc'!V13),"")</f>
        <v>7.3389880884336645</v>
      </c>
      <c r="W13" s="84">
        <f>IFERROR(SUM('1.17 Wine consumption pc'!W13,'1.25 Beer consumption pc'!W13,'1.33 Spirits consumption pc'!W13),"")</f>
        <v>8.8122314197424885</v>
      </c>
      <c r="X13" s="84">
        <f>IFERROR(SUM('1.17 Wine consumption pc'!X13,'1.25 Beer consumption pc'!X13,'1.33 Spirits consumption pc'!X13),"")</f>
        <v>13.24726827827701</v>
      </c>
      <c r="Y13" s="84">
        <f>IFERROR(SUM('1.17 Wine consumption pc'!Y13,'1.25 Beer consumption pc'!Y13,'1.33 Spirits consumption pc'!Y13),"")</f>
        <v>3.9550374687760201</v>
      </c>
      <c r="Z13" s="84">
        <f>IFERROR(SUM('1.17 Wine consumption pc'!Z13,'1.25 Beer consumption pc'!Z13,'1.33 Spirits consumption pc'!Z13),"")</f>
        <v>7.8025348060900477</v>
      </c>
      <c r="AA13" s="84">
        <f>IFERROR(SUM('1.17 Wine consumption pc'!AA13,'1.25 Beer consumption pc'!AA13,'1.33 Spirits consumption pc'!AA13),"")</f>
        <v>7.0864122706823007</v>
      </c>
      <c r="AB13" s="84">
        <f>IFERROR(SUM('1.17 Wine consumption pc'!AB13,'1.25 Beer consumption pc'!AB13,'1.33 Spirits consumption pc'!AB13),"")</f>
        <v>11.576568415230719</v>
      </c>
      <c r="AC13" s="84">
        <f>IFERROR(SUM('1.17 Wine consumption pc'!AC13,'1.25 Beer consumption pc'!AC13,'1.33 Spirits consumption pc'!AC13),"")</f>
        <v>12.554879457752445</v>
      </c>
      <c r="AD13" s="84">
        <f>IFERROR(SUM('1.17 Wine consumption pc'!AD13,'1.25 Beer consumption pc'!AD13,'1.33 Spirits consumption pc'!AD13),"")</f>
        <v>3.2370643872338274</v>
      </c>
      <c r="AE13" s="84">
        <f>IFERROR(SUM('1.17 Wine consumption pc'!AE13,'1.25 Beer consumption pc'!AE13,'1.33 Spirits consumption pc'!AE13),"")</f>
        <v>7.7095274902878019</v>
      </c>
      <c r="AF13" s="84">
        <f>IFERROR(SUM('1.17 Wine consumption pc'!AF13,'1.25 Beer consumption pc'!AF13,'1.33 Spirits consumption pc'!AF13),"")</f>
        <v>8.5799672225971264</v>
      </c>
      <c r="AG13" s="84">
        <f>IFERROR(SUM('1.17 Wine consumption pc'!AG13,'1.25 Beer consumption pc'!AG13,'1.33 Spirits consumption pc'!AG13),"")</f>
        <v>10.744938740745596</v>
      </c>
      <c r="AH13" s="84">
        <f>IFERROR(SUM('1.17 Wine consumption pc'!AH13,'1.25 Beer consumption pc'!AH13,'1.33 Spirits consumption pc'!AH13),"")</f>
        <v>3.4511252612647643</v>
      </c>
      <c r="AI13" s="84">
        <f>IFERROR(SUM('1.17 Wine consumption pc'!AI13,'1.25 Beer consumption pc'!AI13,'1.33 Spirits consumption pc'!AI13),"")</f>
        <v>9.1669067399603943</v>
      </c>
      <c r="AJ13" s="84">
        <f>IFERROR(SUM('1.17 Wine consumption pc'!AJ13,'1.25 Beer consumption pc'!AJ13,'1.33 Spirits consumption pc'!AJ13),"")</f>
        <v>7.178537657618409</v>
      </c>
      <c r="AK13" s="84">
        <f>IFERROR(SUM('1.17 Wine consumption pc'!AK13,'1.25 Beer consumption pc'!AK13,'1.33 Spirits consumption pc'!AK13),"")</f>
        <v>9.4417542666033896</v>
      </c>
      <c r="AL13" s="84">
        <f>IFERROR(SUM('1.17 Wine consumption pc'!AL13,'1.25 Beer consumption pc'!AL13,'1.33 Spirits consumption pc'!AL13),"")</f>
        <v>5.2540853616493139</v>
      </c>
      <c r="AM13" s="84">
        <f>IFERROR(SUM('1.17 Wine consumption pc'!AM13,'1.25 Beer consumption pc'!AM13,'1.33 Spirits consumption pc'!AM13),"")</f>
        <v>8.2087201437915773</v>
      </c>
      <c r="AN13" s="84">
        <f>IFERROR(SUM('1.17 Wine consumption pc'!AN13,'1.25 Beer consumption pc'!AN13,'1.33 Spirits consumption pc'!AN13),"")</f>
        <v>9.5600429226416939</v>
      </c>
      <c r="AO13" s="84">
        <f>IFERROR(SUM('1.17 Wine consumption pc'!AO13,'1.25 Beer consumption pc'!AO13,'1.33 Spirits consumption pc'!AO13),"")</f>
        <v>7.1932664008667011</v>
      </c>
      <c r="AP13" s="84">
        <f>IFERROR(SUM('1.17 Wine consumption pc'!AP13,'1.25 Beer consumption pc'!AP13,'1.33 Spirits consumption pc'!AP13),"")</f>
        <v>4.7066096641893873</v>
      </c>
      <c r="AQ13" s="84">
        <f>IFERROR(SUM('1.17 Wine consumption pc'!AQ13,'1.25 Beer consumption pc'!AQ13,'1.33 Spirits consumption pc'!AQ13),"")</f>
        <v>5.886363418123854</v>
      </c>
      <c r="AR13" s="84">
        <f>IFERROR(SUM('1.17 Wine consumption pc'!AR13,'1.25 Beer consumption pc'!AR13,'1.33 Spirits consumption pc'!AR13),"")</f>
        <v>2.1730070845984399</v>
      </c>
      <c r="AS13" s="84">
        <f>IFERROR(SUM('1.17 Wine consumption pc'!AS13,'1.25 Beer consumption pc'!AS13,'1.33 Spirits consumption pc'!AS13),"")</f>
        <v>5.7994909175054961</v>
      </c>
      <c r="AT13" s="84">
        <f>IFERROR(SUM('1.17 Wine consumption pc'!AT13,'1.25 Beer consumption pc'!AT13,'1.33 Spirits consumption pc'!AT13),"")</f>
        <v>5.0577572625324834</v>
      </c>
      <c r="AU13" s="84">
        <f>IFERROR(SUM('1.17 Wine consumption pc'!AU13,'1.25 Beer consumption pc'!AU13,'1.33 Spirits consumption pc'!AU13),"")</f>
        <v>3.0944007723072673</v>
      </c>
      <c r="AV13" s="84">
        <f>IFERROR(SUM('1.17 Wine consumption pc'!AV13,'1.25 Beer consumption pc'!AV13,'1.33 Spirits consumption pc'!AV13),"")</f>
        <v>2.8962783911500187</v>
      </c>
      <c r="AW13" s="84">
        <f>IFERROR(SUM('1.17 Wine consumption pc'!AW13,'1.25 Beer consumption pc'!AW13,'1.33 Spirits consumption pc'!AW13),"")</f>
        <v>4.0396238035093575</v>
      </c>
      <c r="AX13" s="84">
        <f>IFERROR(SUM('1.17 Wine consumption pc'!AX13,'1.25 Beer consumption pc'!AX13,'1.33 Spirits consumption pc'!AX13),"")</f>
        <v>2.4971503495351612</v>
      </c>
      <c r="AY13" s="84">
        <f>IFERROR(SUM('1.17 Wine consumption pc'!AY13,'1.25 Beer consumption pc'!AY13,'1.33 Spirits consumption pc'!AY13),"")</f>
        <v>1.2715379489480911</v>
      </c>
      <c r="AZ13" s="84">
        <f>IFERROR(SUM('1.17 Wine consumption pc'!AZ13,'1.25 Beer consumption pc'!AZ13,'1.33 Spirits consumption pc'!AZ13),"")</f>
        <v>3.478577297609859</v>
      </c>
      <c r="BA13" s="84">
        <f>IFERROR(SUM('1.17 Wine consumption pc'!BA13,'1.25 Beer consumption pc'!BA13,'1.33 Spirits consumption pc'!BA13),"")</f>
        <v>2.5638527011179475</v>
      </c>
      <c r="BB13" s="84">
        <f>IFERROR(SUM('1.17 Wine consumption pc'!BB13,'1.25 Beer consumption pc'!BB13,'1.33 Spirits consumption pc'!BB13),"")</f>
        <v>5.050803402646503</v>
      </c>
      <c r="BC13" s="84">
        <f>IFERROR(SUM('1.17 Wine consumption pc'!BC13,'1.25 Beer consumption pc'!BC13,'1.33 Spirits consumption pc'!BC13),"")</f>
        <v>4.968125161413095</v>
      </c>
      <c r="BD13" s="84">
        <f>IFERROR(SUM('1.17 Wine consumption pc'!BD13,'1.25 Beer consumption pc'!BD13,'1.33 Spirits consumption pc'!BD13),"")</f>
        <v>1.5258794857981413</v>
      </c>
      <c r="BE13" s="84">
        <f>IFERROR(SUM('1.17 Wine consumption pc'!BE13,'1.25 Beer consumption pc'!BE13,'1.33 Spirits consumption pc'!BE13),"")</f>
        <v>0.38946430954514388</v>
      </c>
      <c r="BF13" s="84">
        <f>IFERROR(SUM('1.17 Wine consumption pc'!BF13,'1.25 Beer consumption pc'!BF13,'1.33 Spirits consumption pc'!BF13),"")</f>
        <v>1.4915408327059392</v>
      </c>
      <c r="BG13" s="84">
        <f>IFERROR(SUM('1.17 Wine consumption pc'!BG13,'1.25 Beer consumption pc'!BG13,'1.33 Spirits consumption pc'!BG13),"")</f>
        <v>8.7919817126780375E-2</v>
      </c>
      <c r="BH13" s="84" t="str">
        <f>IFERROR(SUM('1.17 Wine consumption pc'!BH13,'1.25 Beer consumption pc'!BH13,'1.33 Spirits consumption pc'!BH13),"")</f>
        <v/>
      </c>
      <c r="BI13" s="84">
        <f>IFERROR(SUM('1.17 Wine consumption pc'!BI13,'1.25 Beer consumption pc'!BI13,'1.33 Spirits consumption pc'!BI13),"")</f>
        <v>1.5838677277292743</v>
      </c>
      <c r="BJ13" s="84">
        <f>IFERROR(SUM('1.17 Wine consumption pc'!BJ13,'1.25 Beer consumption pc'!BJ13,'1.33 Spirits consumption pc'!BJ13),"")</f>
        <v>0.81844519555770157</v>
      </c>
      <c r="BK13" s="84">
        <f>IFERROR(SUM('1.17 Wine consumption pc'!BK13,'1.25 Beer consumption pc'!BK13,'1.33 Spirits consumption pc'!BK13),"")</f>
        <v>0.33812861182835358</v>
      </c>
      <c r="BL13" s="84">
        <f>IFERROR(SUM('1.17 Wine consumption pc'!BL13,'1.25 Beer consumption pc'!BL13,'1.33 Spirits consumption pc'!BL13),"")</f>
        <v>0.46589530361658094</v>
      </c>
      <c r="BM13" s="84" t="str">
        <f>IFERROR(SUM('1.17 Wine consumption pc'!BM13,'1.25 Beer consumption pc'!BM13,'1.33 Spirits consumption pc'!BM13),"")</f>
        <v/>
      </c>
      <c r="BN13" s="84">
        <f>IFERROR(SUM('1.17 Wine consumption pc'!BN13,'1.25 Beer consumption pc'!BN13,'1.33 Spirits consumption pc'!BN13),"")</f>
        <v>4.9236847999418032</v>
      </c>
      <c r="BO13" s="84">
        <f>IFERROR(SUM('1.17 Wine consumption pc'!BO13,'1.25 Beer consumption pc'!BO13,'1.33 Spirits consumption pc'!BO13),"")</f>
        <v>1.1345565464842695</v>
      </c>
      <c r="BP13" s="84">
        <f>IFERROR(SUM('1.17 Wine consumption pc'!BP13,'1.25 Beer consumption pc'!BP13,'1.33 Spirits consumption pc'!BP13),"")</f>
        <v>1.3310584334652291</v>
      </c>
      <c r="BQ13" s="84">
        <f>IFERROR(SUM('1.17 Wine consumption pc'!BQ13,'1.25 Beer consumption pc'!BQ13,'1.33 Spirits consumption pc'!BQ13),"")</f>
        <v>7.1379777867934422</v>
      </c>
      <c r="BR13" s="84">
        <f>IFERROR(SUM('1.17 Wine consumption pc'!BR13,'1.25 Beer consumption pc'!BR13,'1.33 Spirits consumption pc'!BR13),"")</f>
        <v>7.0116589212294862</v>
      </c>
      <c r="BS13" s="84">
        <f>IFERROR(SUM('1.17 Wine consumption pc'!BS13,'1.25 Beer consumption pc'!BS13,'1.33 Spirits consumption pc'!BS13),"")</f>
        <v>7.1522153100715506</v>
      </c>
      <c r="BT13" s="84">
        <f>IFERROR(SUM('1.17 Wine consumption pc'!BT13,'1.25 Beer consumption pc'!BT13,'1.33 Spirits consumption pc'!BT13),"")</f>
        <v>7.6959574576325753</v>
      </c>
      <c r="BU13" s="84">
        <f>IFERROR(SUM('1.17 Wine consumption pc'!BU13,'1.25 Beer consumption pc'!BU13,'1.33 Spirits consumption pc'!BU13),"")</f>
        <v>10.996752316362592</v>
      </c>
      <c r="BV13" s="84">
        <f>IFERROR(SUM('1.17 Wine consumption pc'!BV13,'1.25 Beer consumption pc'!BV13,'1.33 Spirits consumption pc'!BV13),"")</f>
        <v>9.2500433738460277</v>
      </c>
      <c r="BW13" s="84">
        <f>IFERROR(SUM('1.17 Wine consumption pc'!BW13,'1.25 Beer consumption pc'!BW13,'1.33 Spirits consumption pc'!BW13),"")</f>
        <v>8.5422436427723625</v>
      </c>
      <c r="BX13" s="84">
        <f>IFERROR(SUM('1.17 Wine consumption pc'!BX13,'1.25 Beer consumption pc'!BX13,'1.33 Spirits consumption pc'!BX13),"")</f>
        <v>7.9437426748274511</v>
      </c>
      <c r="BY13" s="84">
        <f>IFERROR(SUM('1.17 Wine consumption pc'!BY13,'1.25 Beer consumption pc'!BY13,'1.33 Spirits consumption pc'!BY13),"")</f>
        <v>8.9566721578936512</v>
      </c>
      <c r="BZ13" s="84">
        <f>IFERROR(SUM('1.17 Wine consumption pc'!BZ13,'1.25 Beer consumption pc'!BZ13,'1.33 Spirits consumption pc'!BZ13),"")</f>
        <v>11.249309285689396</v>
      </c>
      <c r="CA13" s="84">
        <f>IFERROR(SUM('1.17 Wine consumption pc'!CA13,'1.25 Beer consumption pc'!CA13,'1.33 Spirits consumption pc'!CA13),"")</f>
        <v>6.6256720067605226</v>
      </c>
      <c r="CB13" s="84">
        <f>IFERROR(SUM('1.17 Wine consumption pc'!CB13,'1.25 Beer consumption pc'!CB13,'1.33 Spirits consumption pc'!CB13),"")</f>
        <v>8.5541140694392794</v>
      </c>
      <c r="CC13" s="84">
        <f>IFERROR(SUM('1.17 Wine consumption pc'!CC13,'1.25 Beer consumption pc'!CC13,'1.33 Spirits consumption pc'!CC13),"")</f>
        <v>7.6392199404696743</v>
      </c>
      <c r="CD13" s="84">
        <f>IFERROR(SUM('1.17 Wine consumption pc'!CD13,'1.25 Beer consumption pc'!CD13,'1.33 Spirits consumption pc'!CD13),"")</f>
        <v>7.889143721706553</v>
      </c>
      <c r="CE13" s="84">
        <f>IFERROR(SUM('1.17 Wine consumption pc'!CE13,'1.25 Beer consumption pc'!CE13,'1.33 Spirits consumption pc'!CE13),"")</f>
        <v>5.3858504562729914</v>
      </c>
      <c r="CF13" s="84">
        <f>IFERROR(SUM('1.17 Wine consumption pc'!CF13,'1.25 Beer consumption pc'!CF13,'1.33 Spirits consumption pc'!CF13),"")</f>
        <v>9.1367389597737567</v>
      </c>
      <c r="CG13" s="84">
        <f>IFERROR(SUM('1.17 Wine consumption pc'!CG13,'1.25 Beer consumption pc'!CG13,'1.33 Spirits consumption pc'!CG13),"")</f>
        <v>7.9134809887887005</v>
      </c>
      <c r="CH13" s="84">
        <f>IFERROR(SUM('1.17 Wine consumption pc'!CH13,'1.25 Beer consumption pc'!CH13,'1.33 Spirits consumption pc'!CH13),"")</f>
        <v>6.3617825736012579</v>
      </c>
      <c r="CI13" s="84">
        <f>IFERROR(SUM('1.17 Wine consumption pc'!CI13,'1.25 Beer consumption pc'!CI13,'1.33 Spirits consumption pc'!CI13),"")</f>
        <v>8.4497020368229112</v>
      </c>
      <c r="CJ13" s="84">
        <f>IFERROR(SUM('1.17 Wine consumption pc'!CJ13,'1.25 Beer consumption pc'!CJ13,'1.33 Spirits consumption pc'!CJ13),"")</f>
        <v>1.0864994642106263</v>
      </c>
      <c r="CK13" s="84">
        <f>IFERROR(SUM('1.17 Wine consumption pc'!CK13,'1.25 Beer consumption pc'!CK13,'1.33 Spirits consumption pc'!CK13),"")</f>
        <v>8.600103137768258</v>
      </c>
      <c r="CL13" s="84">
        <f>IFERROR(SUM('1.17 Wine consumption pc'!CL13,'1.25 Beer consumption pc'!CL13,'1.33 Spirits consumption pc'!CL13),"")</f>
        <v>7.1868119192566375</v>
      </c>
      <c r="CM13" s="84">
        <f>IFERROR(SUM('1.17 Wine consumption pc'!CM13,'1.25 Beer consumption pc'!CM13,'1.33 Spirits consumption pc'!CM13),"")</f>
        <v>0.85649192716030054</v>
      </c>
      <c r="CN13" s="84">
        <f>IFERROR(SUM('1.17 Wine consumption pc'!CN13,'1.25 Beer consumption pc'!CN13,'1.33 Spirits consumption pc'!CN13),"")</f>
        <v>1.606043814316567</v>
      </c>
      <c r="CO13" s="84">
        <f>IFERROR(SUM('1.17 Wine consumption pc'!CO13,'1.25 Beer consumption pc'!CO13,'1.33 Spirits consumption pc'!CO13),"")</f>
        <v>0.44721147273171158</v>
      </c>
      <c r="CP13" s="84">
        <f>IFERROR(SUM('1.17 Wine consumption pc'!CP13,'1.25 Beer consumption pc'!CP13,'1.33 Spirits consumption pc'!CP13),"")</f>
        <v>0.32165165427541809</v>
      </c>
      <c r="CR13" s="65"/>
    </row>
    <row r="14" spans="1:96" x14ac:dyDescent="0.25">
      <c r="A14" s="1" t="s">
        <v>35</v>
      </c>
      <c r="B14" s="84">
        <f>IFERROR(SUM('1.17 Wine consumption pc'!B14,'1.25 Beer consumption pc'!B14,'1.33 Spirits consumption pc'!B14),"")</f>
        <v>3.0484029501282981</v>
      </c>
      <c r="C14" s="84">
        <f>IFERROR(SUM('1.17 Wine consumption pc'!C14,'1.25 Beer consumption pc'!C14,'1.33 Spirits consumption pc'!C14),"")</f>
        <v>2.5147571708196272</v>
      </c>
      <c r="D14" s="84">
        <f>IFERROR(SUM('1.17 Wine consumption pc'!D14,'1.25 Beer consumption pc'!D14,'1.33 Spirits consumption pc'!D14),"")</f>
        <v>0.81211898084482026</v>
      </c>
      <c r="E14" s="84">
        <f>IFERROR(SUM('1.17 Wine consumption pc'!E14,'1.25 Beer consumption pc'!E14,'1.33 Spirits consumption pc'!E14),"")</f>
        <v>3.7147734441681823</v>
      </c>
      <c r="F14" s="84">
        <f>IFERROR(SUM('1.17 Wine consumption pc'!F14,'1.25 Beer consumption pc'!F14,'1.33 Spirits consumption pc'!F14),"")</f>
        <v>1.6213345260391914</v>
      </c>
      <c r="G14" s="84">
        <f>IFERROR(SUM('1.17 Wine consumption pc'!G14,'1.25 Beer consumption pc'!G14,'1.33 Spirits consumption pc'!G14),"")</f>
        <v>0.87433925828867598</v>
      </c>
      <c r="H14" s="84">
        <f>IFERROR(SUM('1.17 Wine consumption pc'!H14,'1.25 Beer consumption pc'!H14,'1.33 Spirits consumption pc'!H14),"")</f>
        <v>4.7573374875371867E-2</v>
      </c>
      <c r="I14" s="84">
        <f>IFERROR(SUM('1.17 Wine consumption pc'!I14,'1.25 Beer consumption pc'!I14,'1.33 Spirits consumption pc'!I14),"")</f>
        <v>6.6698035525232324</v>
      </c>
      <c r="J14" s="84">
        <f>IFERROR(SUM('1.17 Wine consumption pc'!J14,'1.25 Beer consumption pc'!J14,'1.33 Spirits consumption pc'!J14),"")</f>
        <v>3.1068007749008886</v>
      </c>
      <c r="K14" s="84">
        <f>IFERROR(SUM('1.17 Wine consumption pc'!K14,'1.25 Beer consumption pc'!K14,'1.33 Spirits consumption pc'!K14),"")</f>
        <v>0.49813622500847171</v>
      </c>
      <c r="L14" s="84">
        <f>IFERROR(SUM('1.17 Wine consumption pc'!L14,'1.25 Beer consumption pc'!L14,'1.33 Spirits consumption pc'!L14),"")</f>
        <v>2.480378235131965E-2</v>
      </c>
      <c r="M14" s="84">
        <f>IFERROR(SUM('1.17 Wine consumption pc'!M14,'1.25 Beer consumption pc'!M14,'1.33 Spirits consumption pc'!M14),"")</f>
        <v>4.2159069251062045</v>
      </c>
      <c r="N14" s="84">
        <f>IFERROR(SUM('1.17 Wine consumption pc'!N14,'1.25 Beer consumption pc'!N14,'1.33 Spirits consumption pc'!N14),"")</f>
        <v>1.581206234470296</v>
      </c>
      <c r="O14" s="84">
        <f>IFERROR(SUM('1.17 Wine consumption pc'!O14,'1.25 Beer consumption pc'!O14,'1.33 Spirits consumption pc'!O14),"")</f>
        <v>13.342825831326842</v>
      </c>
      <c r="P14" s="84">
        <f>IFERROR(SUM('1.17 Wine consumption pc'!P14,'1.25 Beer consumption pc'!P14,'1.33 Spirits consumption pc'!P14),"")</f>
        <v>2.3681479791086288</v>
      </c>
      <c r="Q14" s="84">
        <f>IFERROR(SUM('1.17 Wine consumption pc'!Q14,'1.25 Beer consumption pc'!Q14,'1.33 Spirits consumption pc'!Q14),"")</f>
        <v>5.8513402249118203</v>
      </c>
      <c r="R14" s="84">
        <f>IFERROR(SUM('1.17 Wine consumption pc'!R14,'1.25 Beer consumption pc'!R14,'1.33 Spirits consumption pc'!R14),"")</f>
        <v>1.6607454434610773</v>
      </c>
      <c r="S14" s="84">
        <f>IFERROR(SUM('1.17 Wine consumption pc'!S14,'1.25 Beer consumption pc'!S14,'1.33 Spirits consumption pc'!S14),"")</f>
        <v>1.8143476263484455</v>
      </c>
      <c r="T14" s="84">
        <f>IFERROR(SUM('1.17 Wine consumption pc'!T14,'1.25 Beer consumption pc'!T14,'1.33 Spirits consumption pc'!T14),"")</f>
        <v>7.9439097306443243</v>
      </c>
      <c r="U14" s="84">
        <f>IFERROR(SUM('1.17 Wine consumption pc'!U14,'1.25 Beer consumption pc'!U14,'1.33 Spirits consumption pc'!U14),"")</f>
        <v>8.1000338784686932</v>
      </c>
      <c r="V14" s="84">
        <f>IFERROR(SUM('1.17 Wine consumption pc'!V14,'1.25 Beer consumption pc'!V14,'1.33 Spirits consumption pc'!V14),"")</f>
        <v>7.137336909578579</v>
      </c>
      <c r="W14" s="84">
        <f>IFERROR(SUM('1.17 Wine consumption pc'!W14,'1.25 Beer consumption pc'!W14,'1.33 Spirits consumption pc'!W14),"")</f>
        <v>8.7660952501385854</v>
      </c>
      <c r="X14" s="84">
        <f>IFERROR(SUM('1.17 Wine consumption pc'!X14,'1.25 Beer consumption pc'!X14,'1.33 Spirits consumption pc'!X14),"")</f>
        <v>12.276549888010816</v>
      </c>
      <c r="Y14" s="84">
        <f>IFERROR(SUM('1.17 Wine consumption pc'!Y14,'1.25 Beer consumption pc'!Y14,'1.33 Spirits consumption pc'!Y14),"")</f>
        <v>4.0107300049483037</v>
      </c>
      <c r="Z14" s="84">
        <f>IFERROR(SUM('1.17 Wine consumption pc'!Z14,'1.25 Beer consumption pc'!Z14,'1.33 Spirits consumption pc'!Z14),"")</f>
        <v>8.2842013320231462</v>
      </c>
      <c r="AA14" s="84">
        <f>IFERROR(SUM('1.17 Wine consumption pc'!AA14,'1.25 Beer consumption pc'!AA14,'1.33 Spirits consumption pc'!AA14),"")</f>
        <v>6.828811973807297</v>
      </c>
      <c r="AB14" s="84">
        <f>IFERROR(SUM('1.17 Wine consumption pc'!AB14,'1.25 Beer consumption pc'!AB14,'1.33 Spirits consumption pc'!AB14),"")</f>
        <v>11.565480609972015</v>
      </c>
      <c r="AC14" s="84">
        <f>IFERROR(SUM('1.17 Wine consumption pc'!AC14,'1.25 Beer consumption pc'!AC14,'1.33 Spirits consumption pc'!AC14),"")</f>
        <v>12.671920877762325</v>
      </c>
      <c r="AD14" s="84">
        <f>IFERROR(SUM('1.17 Wine consumption pc'!AD14,'1.25 Beer consumption pc'!AD14,'1.33 Spirits consumption pc'!AD14),"")</f>
        <v>3.5015079486786282</v>
      </c>
      <c r="AE14" s="84">
        <f>IFERROR(SUM('1.17 Wine consumption pc'!AE14,'1.25 Beer consumption pc'!AE14,'1.33 Spirits consumption pc'!AE14),"")</f>
        <v>7.70245370976349</v>
      </c>
      <c r="AF14" s="84">
        <f>IFERROR(SUM('1.17 Wine consumption pc'!AF14,'1.25 Beer consumption pc'!AF14,'1.33 Spirits consumption pc'!AF14),"")</f>
        <v>8.7050078247261347</v>
      </c>
      <c r="AG14" s="84">
        <f>IFERROR(SUM('1.17 Wine consumption pc'!AG14,'1.25 Beer consumption pc'!AG14,'1.33 Spirits consumption pc'!AG14),"")</f>
        <v>10.787055533359968</v>
      </c>
      <c r="AH14" s="84">
        <f>IFERROR(SUM('1.17 Wine consumption pc'!AH14,'1.25 Beer consumption pc'!AH14,'1.33 Spirits consumption pc'!AH14),"")</f>
        <v>3.544033401301097</v>
      </c>
      <c r="AI14" s="84">
        <f>IFERROR(SUM('1.17 Wine consumption pc'!AI14,'1.25 Beer consumption pc'!AI14,'1.33 Spirits consumption pc'!AI14),"")</f>
        <v>9.4788574512693824</v>
      </c>
      <c r="AJ14" s="84">
        <f>IFERROR(SUM('1.17 Wine consumption pc'!AJ14,'1.25 Beer consumption pc'!AJ14,'1.33 Spirits consumption pc'!AJ14),"")</f>
        <v>7.3945063694267521</v>
      </c>
      <c r="AK14" s="84">
        <f>IFERROR(SUM('1.17 Wine consumption pc'!AK14,'1.25 Beer consumption pc'!AK14,'1.33 Spirits consumption pc'!AK14),"")</f>
        <v>9.359944749064006</v>
      </c>
      <c r="AL14" s="84">
        <f>IFERROR(SUM('1.17 Wine consumption pc'!AL14,'1.25 Beer consumption pc'!AL14,'1.33 Spirits consumption pc'!AL14),"")</f>
        <v>5.2656375578527275</v>
      </c>
      <c r="AM14" s="84">
        <f>IFERROR(SUM('1.17 Wine consumption pc'!AM14,'1.25 Beer consumption pc'!AM14,'1.33 Spirits consumption pc'!AM14),"")</f>
        <v>8.2526876746294615</v>
      </c>
      <c r="AN14" s="84">
        <f>IFERROR(SUM('1.17 Wine consumption pc'!AN14,'1.25 Beer consumption pc'!AN14,'1.33 Spirits consumption pc'!AN14),"")</f>
        <v>9.3894429579177814</v>
      </c>
      <c r="AO14" s="84">
        <f>IFERROR(SUM('1.17 Wine consumption pc'!AO14,'1.25 Beer consumption pc'!AO14,'1.33 Spirits consumption pc'!AO14),"")</f>
        <v>6.8597879581900543</v>
      </c>
      <c r="AP14" s="84">
        <f>IFERROR(SUM('1.17 Wine consumption pc'!AP14,'1.25 Beer consumption pc'!AP14,'1.33 Spirits consumption pc'!AP14),"")</f>
        <v>4.7101734211798698</v>
      </c>
      <c r="AQ14" s="84">
        <f>IFERROR(SUM('1.17 Wine consumption pc'!AQ14,'1.25 Beer consumption pc'!AQ14,'1.33 Spirits consumption pc'!AQ14),"")</f>
        <v>5.9698017826260488</v>
      </c>
      <c r="AR14" s="84">
        <f>IFERROR(SUM('1.17 Wine consumption pc'!AR14,'1.25 Beer consumption pc'!AR14,'1.33 Spirits consumption pc'!AR14),"")</f>
        <v>2.187756377700512</v>
      </c>
      <c r="AS14" s="84">
        <f>IFERROR(SUM('1.17 Wine consumption pc'!AS14,'1.25 Beer consumption pc'!AS14,'1.33 Spirits consumption pc'!AS14),"")</f>
        <v>5.8087485474423124</v>
      </c>
      <c r="AT14" s="84">
        <f>IFERROR(SUM('1.17 Wine consumption pc'!AT14,'1.25 Beer consumption pc'!AT14,'1.33 Spirits consumption pc'!AT14),"")</f>
        <v>4.9458259529341397</v>
      </c>
      <c r="AU14" s="84">
        <f>IFERROR(SUM('1.17 Wine consumption pc'!AU14,'1.25 Beer consumption pc'!AU14,'1.33 Spirits consumption pc'!AU14),"")</f>
        <v>3.1547961860881806</v>
      </c>
      <c r="AV14" s="84">
        <f>IFERROR(SUM('1.17 Wine consumption pc'!AV14,'1.25 Beer consumption pc'!AV14,'1.33 Spirits consumption pc'!AV14),"")</f>
        <v>2.9231595916174098</v>
      </c>
      <c r="AW14" s="84">
        <f>IFERROR(SUM('1.17 Wine consumption pc'!AW14,'1.25 Beer consumption pc'!AW14,'1.33 Spirits consumption pc'!AW14),"")</f>
        <v>4.2247701683710357</v>
      </c>
      <c r="AX14" s="84">
        <f>IFERROR(SUM('1.17 Wine consumption pc'!AX14,'1.25 Beer consumption pc'!AX14,'1.33 Spirits consumption pc'!AX14),"")</f>
        <v>2.4579266513181364</v>
      </c>
      <c r="AY14" s="84">
        <f>IFERROR(SUM('1.17 Wine consumption pc'!AY14,'1.25 Beer consumption pc'!AY14,'1.33 Spirits consumption pc'!AY14),"")</f>
        <v>1.3260137375023207</v>
      </c>
      <c r="AZ14" s="84">
        <f>IFERROR(SUM('1.17 Wine consumption pc'!AZ14,'1.25 Beer consumption pc'!AZ14,'1.33 Spirits consumption pc'!AZ14),"")</f>
        <v>3.4275134962439893</v>
      </c>
      <c r="BA14" s="84">
        <f>IFERROR(SUM('1.17 Wine consumption pc'!BA14,'1.25 Beer consumption pc'!BA14,'1.33 Spirits consumption pc'!BA14),"")</f>
        <v>2.6957305993607172</v>
      </c>
      <c r="BB14" s="84">
        <f>IFERROR(SUM('1.17 Wine consumption pc'!BB14,'1.25 Beer consumption pc'!BB14,'1.33 Spirits consumption pc'!BB14),"")</f>
        <v>4.9163918982571833</v>
      </c>
      <c r="BC14" s="84">
        <f>IFERROR(SUM('1.17 Wine consumption pc'!BC14,'1.25 Beer consumption pc'!BC14,'1.33 Spirits consumption pc'!BC14),"")</f>
        <v>4.8904341767657478</v>
      </c>
      <c r="BD14" s="84">
        <f>IFERROR(SUM('1.17 Wine consumption pc'!BD14,'1.25 Beer consumption pc'!BD14,'1.33 Spirits consumption pc'!BD14),"")</f>
        <v>1.5607509638255568</v>
      </c>
      <c r="BE14" s="84">
        <f>IFERROR(SUM('1.17 Wine consumption pc'!BE14,'1.25 Beer consumption pc'!BE14,'1.33 Spirits consumption pc'!BE14),"")</f>
        <v>0.39797646329802294</v>
      </c>
      <c r="BF14" s="84">
        <f>IFERROR(SUM('1.17 Wine consumption pc'!BF14,'1.25 Beer consumption pc'!BF14,'1.33 Spirits consumption pc'!BF14),"")</f>
        <v>1.5097301415083448</v>
      </c>
      <c r="BG14" s="84">
        <f>IFERROR(SUM('1.17 Wine consumption pc'!BG14,'1.25 Beer consumption pc'!BG14,'1.33 Spirits consumption pc'!BG14),"")</f>
        <v>9.1948949942991659E-2</v>
      </c>
      <c r="BH14" s="84" t="str">
        <f>IFERROR(SUM('1.17 Wine consumption pc'!BH14,'1.25 Beer consumption pc'!BH14,'1.33 Spirits consumption pc'!BH14),"")</f>
        <v/>
      </c>
      <c r="BI14" s="84">
        <f>IFERROR(SUM('1.17 Wine consumption pc'!BI14,'1.25 Beer consumption pc'!BI14,'1.33 Spirits consumption pc'!BI14),"")</f>
        <v>1.6563408774813504</v>
      </c>
      <c r="BJ14" s="84">
        <f>IFERROR(SUM('1.17 Wine consumption pc'!BJ14,'1.25 Beer consumption pc'!BJ14,'1.33 Spirits consumption pc'!BJ14),"")</f>
        <v>0.81329478410079215</v>
      </c>
      <c r="BK14" s="84">
        <f>IFERROR(SUM('1.17 Wine consumption pc'!BK14,'1.25 Beer consumption pc'!BK14,'1.33 Spirits consumption pc'!BK14),"")</f>
        <v>0.33652476033979911</v>
      </c>
      <c r="BL14" s="84">
        <f>IFERROR(SUM('1.17 Wine consumption pc'!BL14,'1.25 Beer consumption pc'!BL14,'1.33 Spirits consumption pc'!BL14),"")</f>
        <v>0.4671886181915878</v>
      </c>
      <c r="BM14" s="84" t="str">
        <f>IFERROR(SUM('1.17 Wine consumption pc'!BM14,'1.25 Beer consumption pc'!BM14,'1.33 Spirits consumption pc'!BM14),"")</f>
        <v/>
      </c>
      <c r="BN14" s="84">
        <f>IFERROR(SUM('1.17 Wine consumption pc'!BN14,'1.25 Beer consumption pc'!BN14,'1.33 Spirits consumption pc'!BN14),"")</f>
        <v>5.0021481037070403</v>
      </c>
      <c r="BO14" s="84">
        <f>IFERROR(SUM('1.17 Wine consumption pc'!BO14,'1.25 Beer consumption pc'!BO14,'1.33 Spirits consumption pc'!BO14),"")</f>
        <v>1.1678268305915456</v>
      </c>
      <c r="BP14" s="84">
        <f>IFERROR(SUM('1.17 Wine consumption pc'!BP14,'1.25 Beer consumption pc'!BP14,'1.33 Spirits consumption pc'!BP14),"")</f>
        <v>1.3791614698263457</v>
      </c>
      <c r="BQ14" s="84">
        <f>IFERROR(SUM('1.17 Wine consumption pc'!BQ14,'1.25 Beer consumption pc'!BQ14,'1.33 Spirits consumption pc'!BQ14),"")</f>
        <v>7.2291739880446331</v>
      </c>
      <c r="BR14" s="84">
        <f>IFERROR(SUM('1.17 Wine consumption pc'!BR14,'1.25 Beer consumption pc'!BR14,'1.33 Spirits consumption pc'!BR14),"")</f>
        <v>7.0269134814874494</v>
      </c>
      <c r="BS14" s="84">
        <f>IFERROR(SUM('1.17 Wine consumption pc'!BS14,'1.25 Beer consumption pc'!BS14,'1.33 Spirits consumption pc'!BS14),"")</f>
        <v>7.251551277394281</v>
      </c>
      <c r="BT14" s="84">
        <f>IFERROR(SUM('1.17 Wine consumption pc'!BT14,'1.25 Beer consumption pc'!BT14,'1.33 Spirits consumption pc'!BT14),"")</f>
        <v>7.5110114179854701</v>
      </c>
      <c r="BU14" s="84">
        <f>IFERROR(SUM('1.17 Wine consumption pc'!BU14,'1.25 Beer consumption pc'!BU14,'1.33 Spirits consumption pc'!BU14),"")</f>
        <v>10.918043315374458</v>
      </c>
      <c r="BV14" s="84">
        <f>IFERROR(SUM('1.17 Wine consumption pc'!BV14,'1.25 Beer consumption pc'!BV14,'1.33 Spirits consumption pc'!BV14),"")</f>
        <v>9.0613361846337863</v>
      </c>
      <c r="BW14" s="84">
        <f>IFERROR(SUM('1.17 Wine consumption pc'!BW14,'1.25 Beer consumption pc'!BW14,'1.33 Spirits consumption pc'!BW14),"")</f>
        <v>7.5441268703521187</v>
      </c>
      <c r="BX14" s="84">
        <f>IFERROR(SUM('1.17 Wine consumption pc'!BX14,'1.25 Beer consumption pc'!BX14,'1.33 Spirits consumption pc'!BX14),"")</f>
        <v>7.6463073704478557</v>
      </c>
      <c r="BY14" s="84">
        <f>IFERROR(SUM('1.17 Wine consumption pc'!BY14,'1.25 Beer consumption pc'!BY14,'1.33 Spirits consumption pc'!BY14),"")</f>
        <v>8.8184478963686423</v>
      </c>
      <c r="BZ14" s="84">
        <f>IFERROR(SUM('1.17 Wine consumption pc'!BZ14,'1.25 Beer consumption pc'!BZ14,'1.33 Spirits consumption pc'!BZ14),"")</f>
        <v>11.080832438044565</v>
      </c>
      <c r="CA14" s="84">
        <f>IFERROR(SUM('1.17 Wine consumption pc'!CA14,'1.25 Beer consumption pc'!CA14,'1.33 Spirits consumption pc'!CA14),"")</f>
        <v>6.259922066676288</v>
      </c>
      <c r="CB14" s="84">
        <f>IFERROR(SUM('1.17 Wine consumption pc'!CB14,'1.25 Beer consumption pc'!CB14,'1.33 Spirits consumption pc'!CB14),"")</f>
        <v>8.4011608876862987</v>
      </c>
      <c r="CC14" s="84">
        <f>IFERROR(SUM('1.17 Wine consumption pc'!CC14,'1.25 Beer consumption pc'!CC14,'1.33 Spirits consumption pc'!CC14),"")</f>
        <v>7.3912940994238507</v>
      </c>
      <c r="CD14" s="84">
        <f>IFERROR(SUM('1.17 Wine consumption pc'!CD14,'1.25 Beer consumption pc'!CD14,'1.33 Spirits consumption pc'!CD14),"")</f>
        <v>7.8360818395366492</v>
      </c>
      <c r="CE14" s="84">
        <f>IFERROR(SUM('1.17 Wine consumption pc'!CE14,'1.25 Beer consumption pc'!CE14,'1.33 Spirits consumption pc'!CE14),"")</f>
        <v>5.2949317074149107</v>
      </c>
      <c r="CF14" s="84">
        <f>IFERROR(SUM('1.17 Wine consumption pc'!CF14,'1.25 Beer consumption pc'!CF14,'1.33 Spirits consumption pc'!CF14),"")</f>
        <v>8.5843830626802244</v>
      </c>
      <c r="CG14" s="84">
        <f>IFERROR(SUM('1.17 Wine consumption pc'!CG14,'1.25 Beer consumption pc'!CG14,'1.33 Spirits consumption pc'!CG14),"")</f>
        <v>7.6679581872007043</v>
      </c>
      <c r="CH14" s="84">
        <f>IFERROR(SUM('1.17 Wine consumption pc'!CH14,'1.25 Beer consumption pc'!CH14,'1.33 Spirits consumption pc'!CH14),"")</f>
        <v>6.2744519081715513</v>
      </c>
      <c r="CI14" s="84">
        <f>IFERROR(SUM('1.17 Wine consumption pc'!CI14,'1.25 Beer consumption pc'!CI14,'1.33 Spirits consumption pc'!CI14),"")</f>
        <v>8.2844104743107838</v>
      </c>
      <c r="CJ14" s="84">
        <f>IFERROR(SUM('1.17 Wine consumption pc'!CJ14,'1.25 Beer consumption pc'!CJ14,'1.33 Spirits consumption pc'!CJ14),"")</f>
        <v>1.1201175521215989</v>
      </c>
      <c r="CK14" s="84">
        <f>IFERROR(SUM('1.17 Wine consumption pc'!CK14,'1.25 Beer consumption pc'!CK14,'1.33 Spirits consumption pc'!CK14),"")</f>
        <v>8.378572902246308</v>
      </c>
      <c r="CL14" s="84">
        <f>IFERROR(SUM('1.17 Wine consumption pc'!CL14,'1.25 Beer consumption pc'!CL14,'1.33 Spirits consumption pc'!CL14),"")</f>
        <v>7.3505473704970132</v>
      </c>
      <c r="CM14" s="84">
        <f>IFERROR(SUM('1.17 Wine consumption pc'!CM14,'1.25 Beer consumption pc'!CM14,'1.33 Spirits consumption pc'!CM14),"")</f>
        <v>0.84163478946773318</v>
      </c>
      <c r="CN14" s="84">
        <f>IFERROR(SUM('1.17 Wine consumption pc'!CN14,'1.25 Beer consumption pc'!CN14,'1.33 Spirits consumption pc'!CN14),"")</f>
        <v>1.608667323233798</v>
      </c>
      <c r="CO14" s="84">
        <f>IFERROR(SUM('1.17 Wine consumption pc'!CO14,'1.25 Beer consumption pc'!CO14,'1.33 Spirits consumption pc'!CO14),"")</f>
        <v>0.46294427481325173</v>
      </c>
      <c r="CP14" s="84">
        <f>IFERROR(SUM('1.17 Wine consumption pc'!CP14,'1.25 Beer consumption pc'!CP14,'1.33 Spirits consumption pc'!CP14),"")</f>
        <v>0.32844185071724541</v>
      </c>
      <c r="CR14" s="65"/>
    </row>
    <row r="15" spans="1:96" x14ac:dyDescent="0.25">
      <c r="A15" s="1" t="s">
        <v>36</v>
      </c>
      <c r="B15" s="84">
        <f>IFERROR(SUM('1.17 Wine consumption pc'!B15,'1.25 Beer consumption pc'!B15,'1.33 Spirits consumption pc'!B15),"")</f>
        <v>3.0182522680470041</v>
      </c>
      <c r="C15" s="84">
        <f>IFERROR(SUM('1.17 Wine consumption pc'!C15,'1.25 Beer consumption pc'!C15,'1.33 Spirits consumption pc'!C15),"")</f>
        <v>2.5499915238132349</v>
      </c>
      <c r="D15" s="84">
        <f>IFERROR(SUM('1.17 Wine consumption pc'!D15,'1.25 Beer consumption pc'!D15,'1.33 Spirits consumption pc'!D15),"")</f>
        <v>0.92983487415165933</v>
      </c>
      <c r="E15" s="84">
        <f>IFERROR(SUM('1.17 Wine consumption pc'!E15,'1.25 Beer consumption pc'!E15,'1.33 Spirits consumption pc'!E15),"")</f>
        <v>3.8569761602316031</v>
      </c>
      <c r="F15" s="84">
        <f>IFERROR(SUM('1.17 Wine consumption pc'!F15,'1.25 Beer consumption pc'!F15,'1.33 Spirits consumption pc'!F15),"")</f>
        <v>1.6695652173913043</v>
      </c>
      <c r="G15" s="84">
        <f>IFERROR(SUM('1.17 Wine consumption pc'!G15,'1.25 Beer consumption pc'!G15,'1.33 Spirits consumption pc'!G15),"")</f>
        <v>0.89898472753282577</v>
      </c>
      <c r="H15" s="84">
        <f>IFERROR(SUM('1.17 Wine consumption pc'!H15,'1.25 Beer consumption pc'!H15,'1.33 Spirits consumption pc'!H15),"")</f>
        <v>4.9747620372327113E-2</v>
      </c>
      <c r="I15" s="84">
        <f>IFERROR(SUM('1.17 Wine consumption pc'!I15,'1.25 Beer consumption pc'!I15,'1.33 Spirits consumption pc'!I15),"")</f>
        <v>6.6167575295762697</v>
      </c>
      <c r="J15" s="84">
        <f>IFERROR(SUM('1.17 Wine consumption pc'!J15,'1.25 Beer consumption pc'!J15,'1.33 Spirits consumption pc'!J15),"")</f>
        <v>3.1756732782173653</v>
      </c>
      <c r="K15" s="84">
        <f>IFERROR(SUM('1.17 Wine consumption pc'!K15,'1.25 Beer consumption pc'!K15,'1.33 Spirits consumption pc'!K15),"")</f>
        <v>0.50308303848916225</v>
      </c>
      <c r="L15" s="84">
        <f>IFERROR(SUM('1.17 Wine consumption pc'!L15,'1.25 Beer consumption pc'!L15,'1.33 Spirits consumption pc'!L15),"")</f>
        <v>2.5387350256025905E-2</v>
      </c>
      <c r="M15" s="84">
        <f>IFERROR(SUM('1.17 Wine consumption pc'!M15,'1.25 Beer consumption pc'!M15,'1.33 Spirits consumption pc'!M15),"")</f>
        <v>3.4702685307317593</v>
      </c>
      <c r="N15" s="84">
        <f>IFERROR(SUM('1.17 Wine consumption pc'!N15,'1.25 Beer consumption pc'!N15,'1.33 Spirits consumption pc'!N15),"")</f>
        <v>1.6113498296043858</v>
      </c>
      <c r="O15" s="84">
        <f>IFERROR(SUM('1.17 Wine consumption pc'!O15,'1.25 Beer consumption pc'!O15,'1.33 Spirits consumption pc'!O15),"")</f>
        <v>13.213937956618619</v>
      </c>
      <c r="P15" s="84">
        <f>IFERROR(SUM('1.17 Wine consumption pc'!P15,'1.25 Beer consumption pc'!P15,'1.33 Spirits consumption pc'!P15),"")</f>
        <v>2.2259583629984818</v>
      </c>
      <c r="Q15" s="84">
        <f>IFERROR(SUM('1.17 Wine consumption pc'!Q15,'1.25 Beer consumption pc'!Q15,'1.33 Spirits consumption pc'!Q15),"")</f>
        <v>5.8056615578031003</v>
      </c>
      <c r="R15" s="84">
        <f>IFERROR(SUM('1.17 Wine consumption pc'!R15,'1.25 Beer consumption pc'!R15,'1.33 Spirits consumption pc'!R15),"")</f>
        <v>1.9458009753197785</v>
      </c>
      <c r="S15" s="84">
        <f>IFERROR(SUM('1.17 Wine consumption pc'!S15,'1.25 Beer consumption pc'!S15,'1.33 Spirits consumption pc'!S15),"")</f>
        <v>1.9906148909812778</v>
      </c>
      <c r="T15" s="84">
        <f>IFERROR(SUM('1.17 Wine consumption pc'!T15,'1.25 Beer consumption pc'!T15,'1.33 Spirits consumption pc'!T15),"")</f>
        <v>7.9440541168273144</v>
      </c>
      <c r="U15" s="84">
        <f>IFERROR(SUM('1.17 Wine consumption pc'!U15,'1.25 Beer consumption pc'!U15,'1.33 Spirits consumption pc'!U15),"")</f>
        <v>8.1109242389523253</v>
      </c>
      <c r="V15" s="84">
        <f>IFERROR(SUM('1.17 Wine consumption pc'!V15,'1.25 Beer consumption pc'!V15,'1.33 Spirits consumption pc'!V15),"")</f>
        <v>7.0720079531846638</v>
      </c>
      <c r="W15" s="84">
        <f>IFERROR(SUM('1.17 Wine consumption pc'!W15,'1.25 Beer consumption pc'!W15,'1.33 Spirits consumption pc'!W15),"")</f>
        <v>8.2998218671045318</v>
      </c>
      <c r="X15" s="84">
        <f>IFERROR(SUM('1.17 Wine consumption pc'!X15,'1.25 Beer consumption pc'!X15,'1.33 Spirits consumption pc'!X15),"")</f>
        <v>11.105475601766734</v>
      </c>
      <c r="Y15" s="84">
        <f>IFERROR(SUM('1.17 Wine consumption pc'!Y15,'1.25 Beer consumption pc'!Y15,'1.33 Spirits consumption pc'!Y15),"")</f>
        <v>3.8849633666206032</v>
      </c>
      <c r="Z15" s="84">
        <f>IFERROR(SUM('1.17 Wine consumption pc'!Z15,'1.25 Beer consumption pc'!Z15,'1.33 Spirits consumption pc'!Z15),"")</f>
        <v>8.2228262361694533</v>
      </c>
      <c r="AA15" s="84">
        <f>IFERROR(SUM('1.17 Wine consumption pc'!AA15,'1.25 Beer consumption pc'!AA15,'1.33 Spirits consumption pc'!AA15),"")</f>
        <v>6.8980080242134152</v>
      </c>
      <c r="AB15" s="84">
        <f>IFERROR(SUM('1.17 Wine consumption pc'!AB15,'1.25 Beer consumption pc'!AB15,'1.33 Spirits consumption pc'!AB15),"")</f>
        <v>11.667823622825953</v>
      </c>
      <c r="AC15" s="84">
        <f>IFERROR(SUM('1.17 Wine consumption pc'!AC15,'1.25 Beer consumption pc'!AC15,'1.33 Spirits consumption pc'!AC15),"")</f>
        <v>12.514574426739216</v>
      </c>
      <c r="AD15" s="84">
        <f>IFERROR(SUM('1.17 Wine consumption pc'!AD15,'1.25 Beer consumption pc'!AD15,'1.33 Spirits consumption pc'!AD15),"")</f>
        <v>3.682615963226076</v>
      </c>
      <c r="AE15" s="84">
        <f>IFERROR(SUM('1.17 Wine consumption pc'!AE15,'1.25 Beer consumption pc'!AE15,'1.33 Spirits consumption pc'!AE15),"")</f>
        <v>7.4277409979008571</v>
      </c>
      <c r="AF15" s="84">
        <f>IFERROR(SUM('1.17 Wine consumption pc'!AF15,'1.25 Beer consumption pc'!AF15,'1.33 Spirits consumption pc'!AF15),"")</f>
        <v>8.9435714991599955</v>
      </c>
      <c r="AG15" s="84">
        <f>IFERROR(SUM('1.17 Wine consumption pc'!AG15,'1.25 Beer consumption pc'!AG15,'1.33 Spirits consumption pc'!AG15),"")</f>
        <v>10.902116491133619</v>
      </c>
      <c r="AH15" s="84">
        <f>IFERROR(SUM('1.17 Wine consumption pc'!AH15,'1.25 Beer consumption pc'!AH15,'1.33 Spirits consumption pc'!AH15),"")</f>
        <v>3.5397371866362799</v>
      </c>
      <c r="AI15" s="84">
        <f>IFERROR(SUM('1.17 Wine consumption pc'!AI15,'1.25 Beer consumption pc'!AI15,'1.33 Spirits consumption pc'!AI15),"")</f>
        <v>9.4723265331544404</v>
      </c>
      <c r="AJ15" s="84">
        <f>IFERROR(SUM('1.17 Wine consumption pc'!AJ15,'1.25 Beer consumption pc'!AJ15,'1.33 Spirits consumption pc'!AJ15),"")</f>
        <v>7.117846564202976</v>
      </c>
      <c r="AK15" s="84">
        <f>IFERROR(SUM('1.17 Wine consumption pc'!AK15,'1.25 Beer consumption pc'!AK15,'1.33 Spirits consumption pc'!AK15),"")</f>
        <v>8.5666190665873252</v>
      </c>
      <c r="AL15" s="84">
        <f>IFERROR(SUM('1.17 Wine consumption pc'!AL15,'1.25 Beer consumption pc'!AL15,'1.33 Spirits consumption pc'!AL15),"")</f>
        <v>5.3192230035507908</v>
      </c>
      <c r="AM15" s="84">
        <f>IFERROR(SUM('1.17 Wine consumption pc'!AM15,'1.25 Beer consumption pc'!AM15,'1.33 Spirits consumption pc'!AM15),"")</f>
        <v>8.3351814888741025</v>
      </c>
      <c r="AN15" s="84">
        <f>IFERROR(SUM('1.17 Wine consumption pc'!AN15,'1.25 Beer consumption pc'!AN15,'1.33 Spirits consumption pc'!AN15),"")</f>
        <v>9.2286768991645616</v>
      </c>
      <c r="AO15" s="84">
        <f>IFERROR(SUM('1.17 Wine consumption pc'!AO15,'1.25 Beer consumption pc'!AO15,'1.33 Spirits consumption pc'!AO15),"")</f>
        <v>6.4620355411954771</v>
      </c>
      <c r="AP15" s="84">
        <f>IFERROR(SUM('1.17 Wine consumption pc'!AP15,'1.25 Beer consumption pc'!AP15,'1.33 Spirits consumption pc'!AP15),"")</f>
        <v>4.619486199123032</v>
      </c>
      <c r="AQ15" s="84">
        <f>IFERROR(SUM('1.17 Wine consumption pc'!AQ15,'1.25 Beer consumption pc'!AQ15,'1.33 Spirits consumption pc'!AQ15),"")</f>
        <v>6.0533683762632728</v>
      </c>
      <c r="AR15" s="84">
        <f>IFERROR(SUM('1.17 Wine consumption pc'!AR15,'1.25 Beer consumption pc'!AR15,'1.33 Spirits consumption pc'!AR15),"")</f>
        <v>2.1634823411763575</v>
      </c>
      <c r="AS15" s="84">
        <f>IFERROR(SUM('1.17 Wine consumption pc'!AS15,'1.25 Beer consumption pc'!AS15,'1.33 Spirits consumption pc'!AS15),"")</f>
        <v>5.6061067446589972</v>
      </c>
      <c r="AT15" s="84">
        <f>IFERROR(SUM('1.17 Wine consumption pc'!AT15,'1.25 Beer consumption pc'!AT15,'1.33 Spirits consumption pc'!AT15),"")</f>
        <v>4.9955051832633508</v>
      </c>
      <c r="AU15" s="84">
        <f>IFERROR(SUM('1.17 Wine consumption pc'!AU15,'1.25 Beer consumption pc'!AU15,'1.33 Spirits consumption pc'!AU15),"")</f>
        <v>3.1472844638210145</v>
      </c>
      <c r="AV15" s="84">
        <f>IFERROR(SUM('1.17 Wine consumption pc'!AV15,'1.25 Beer consumption pc'!AV15,'1.33 Spirits consumption pc'!AV15),"")</f>
        <v>2.9491640499024019</v>
      </c>
      <c r="AW15" s="84">
        <f>IFERROR(SUM('1.17 Wine consumption pc'!AW15,'1.25 Beer consumption pc'!AW15,'1.33 Spirits consumption pc'!AW15),"")</f>
        <v>3.781413839974654</v>
      </c>
      <c r="AX15" s="84">
        <f>IFERROR(SUM('1.17 Wine consumption pc'!AX15,'1.25 Beer consumption pc'!AX15,'1.33 Spirits consumption pc'!AX15),"")</f>
        <v>2.3944372433961423</v>
      </c>
      <c r="AY15" s="84">
        <f>IFERROR(SUM('1.17 Wine consumption pc'!AY15,'1.25 Beer consumption pc'!AY15,'1.33 Spirits consumption pc'!AY15),"")</f>
        <v>1.435202544575322</v>
      </c>
      <c r="AZ15" s="84">
        <f>IFERROR(SUM('1.17 Wine consumption pc'!AZ15,'1.25 Beer consumption pc'!AZ15,'1.33 Spirits consumption pc'!AZ15),"")</f>
        <v>3.3635014033445909</v>
      </c>
      <c r="BA15" s="84">
        <f>IFERROR(SUM('1.17 Wine consumption pc'!BA15,'1.25 Beer consumption pc'!BA15,'1.33 Spirits consumption pc'!BA15),"")</f>
        <v>2.6860349086388249</v>
      </c>
      <c r="BB15" s="84">
        <f>IFERROR(SUM('1.17 Wine consumption pc'!BB15,'1.25 Beer consumption pc'!BB15,'1.33 Spirits consumption pc'!BB15),"")</f>
        <v>5.017605633802817</v>
      </c>
      <c r="BC15" s="84">
        <f>IFERROR(SUM('1.17 Wine consumption pc'!BC15,'1.25 Beer consumption pc'!BC15,'1.33 Spirits consumption pc'!BC15),"")</f>
        <v>4.7727572995111638</v>
      </c>
      <c r="BD15" s="84">
        <f>IFERROR(SUM('1.17 Wine consumption pc'!BD15,'1.25 Beer consumption pc'!BD15,'1.33 Spirits consumption pc'!BD15),"")</f>
        <v>1.5772697296109033</v>
      </c>
      <c r="BE15" s="84">
        <f>IFERROR(SUM('1.17 Wine consumption pc'!BE15,'1.25 Beer consumption pc'!BE15,'1.33 Spirits consumption pc'!BE15),"")</f>
        <v>0.40852561534170811</v>
      </c>
      <c r="BF15" s="84">
        <f>IFERROR(SUM('1.17 Wine consumption pc'!BF15,'1.25 Beer consumption pc'!BF15,'1.33 Spirits consumption pc'!BF15),"")</f>
        <v>1.5262570234836477</v>
      </c>
      <c r="BG15" s="84">
        <f>IFERROR(SUM('1.17 Wine consumption pc'!BG15,'1.25 Beer consumption pc'!BG15,'1.33 Spirits consumption pc'!BG15),"")</f>
        <v>9.5617148935661617E-2</v>
      </c>
      <c r="BH15" s="84" t="str">
        <f>IFERROR(SUM('1.17 Wine consumption pc'!BH15,'1.25 Beer consumption pc'!BH15,'1.33 Spirits consumption pc'!BH15),"")</f>
        <v/>
      </c>
      <c r="BI15" s="84">
        <f>IFERROR(SUM('1.17 Wine consumption pc'!BI15,'1.25 Beer consumption pc'!BI15,'1.33 Spirits consumption pc'!BI15),"")</f>
        <v>1.6502264408462062</v>
      </c>
      <c r="BJ15" s="84">
        <f>IFERROR(SUM('1.17 Wine consumption pc'!BJ15,'1.25 Beer consumption pc'!BJ15,'1.33 Spirits consumption pc'!BJ15),"")</f>
        <v>0.81706638836058032</v>
      </c>
      <c r="BK15" s="84">
        <f>IFERROR(SUM('1.17 Wine consumption pc'!BK15,'1.25 Beer consumption pc'!BK15,'1.33 Spirits consumption pc'!BK15),"")</f>
        <v>0.32882248667521607</v>
      </c>
      <c r="BL15" s="84">
        <f>IFERROR(SUM('1.17 Wine consumption pc'!BL15,'1.25 Beer consumption pc'!BL15,'1.33 Spirits consumption pc'!BL15),"")</f>
        <v>0.4796995657243377</v>
      </c>
      <c r="BM15" s="84" t="str">
        <f>IFERROR(SUM('1.17 Wine consumption pc'!BM15,'1.25 Beer consumption pc'!BM15,'1.33 Spirits consumption pc'!BM15),"")</f>
        <v/>
      </c>
      <c r="BN15" s="84">
        <f>IFERROR(SUM('1.17 Wine consumption pc'!BN15,'1.25 Beer consumption pc'!BN15,'1.33 Spirits consumption pc'!BN15),"")</f>
        <v>4.9834695581523345</v>
      </c>
      <c r="BO15" s="84">
        <f>IFERROR(SUM('1.17 Wine consumption pc'!BO15,'1.25 Beer consumption pc'!BO15,'1.33 Spirits consumption pc'!BO15),"")</f>
        <v>1.1821943345609967</v>
      </c>
      <c r="BP15" s="84">
        <f>IFERROR(SUM('1.17 Wine consumption pc'!BP15,'1.25 Beer consumption pc'!BP15,'1.33 Spirits consumption pc'!BP15),"")</f>
        <v>1.4371399726824632</v>
      </c>
      <c r="BQ15" s="84">
        <f>IFERROR(SUM('1.17 Wine consumption pc'!BQ15,'1.25 Beer consumption pc'!BQ15,'1.33 Spirits consumption pc'!BQ15),"")</f>
        <v>7.2119636526814315</v>
      </c>
      <c r="BR15" s="84">
        <f>IFERROR(SUM('1.17 Wine consumption pc'!BR15,'1.25 Beer consumption pc'!BR15,'1.33 Spirits consumption pc'!BR15),"")</f>
        <v>6.9493632357919228</v>
      </c>
      <c r="BS15" s="84">
        <f>IFERROR(SUM('1.17 Wine consumption pc'!BS15,'1.25 Beer consumption pc'!BS15,'1.33 Spirits consumption pc'!BS15),"")</f>
        <v>7.2408154882739986</v>
      </c>
      <c r="BT15" s="84">
        <f>IFERROR(SUM('1.17 Wine consumption pc'!BT15,'1.25 Beer consumption pc'!BT15,'1.33 Spirits consumption pc'!BT15),"")</f>
        <v>7.3518493152657109</v>
      </c>
      <c r="BU15" s="84">
        <f>IFERROR(SUM('1.17 Wine consumption pc'!BU15,'1.25 Beer consumption pc'!BU15,'1.33 Spirits consumption pc'!BU15),"")</f>
        <v>10.731314852281736</v>
      </c>
      <c r="BV15" s="84">
        <f>IFERROR(SUM('1.17 Wine consumption pc'!BV15,'1.25 Beer consumption pc'!BV15,'1.33 Spirits consumption pc'!BV15),"")</f>
        <v>8.8741936646365627</v>
      </c>
      <c r="BW15" s="84">
        <f>IFERROR(SUM('1.17 Wine consumption pc'!BW15,'1.25 Beer consumption pc'!BW15,'1.33 Spirits consumption pc'!BW15),"")</f>
        <v>7.6928568878734866</v>
      </c>
      <c r="BX15" s="84">
        <f>IFERROR(SUM('1.17 Wine consumption pc'!BX15,'1.25 Beer consumption pc'!BX15,'1.33 Spirits consumption pc'!BX15),"")</f>
        <v>7.4999539314869077</v>
      </c>
      <c r="BY15" s="84">
        <f>IFERROR(SUM('1.17 Wine consumption pc'!BY15,'1.25 Beer consumption pc'!BY15,'1.33 Spirits consumption pc'!BY15),"")</f>
        <v>8.7119617465394086</v>
      </c>
      <c r="BZ15" s="84">
        <f>IFERROR(SUM('1.17 Wine consumption pc'!BZ15,'1.25 Beer consumption pc'!BZ15,'1.33 Spirits consumption pc'!BZ15),"")</f>
        <v>10.961990072487977</v>
      </c>
      <c r="CA15" s="84">
        <f>IFERROR(SUM('1.17 Wine consumption pc'!CA15,'1.25 Beer consumption pc'!CA15,'1.33 Spirits consumption pc'!CA15),"")</f>
        <v>6.2252353775128135</v>
      </c>
      <c r="CB15" s="84">
        <f>IFERROR(SUM('1.17 Wine consumption pc'!CB15,'1.25 Beer consumption pc'!CB15,'1.33 Spirits consumption pc'!CB15),"")</f>
        <v>8.1026333558406485</v>
      </c>
      <c r="CC15" s="84">
        <f>IFERROR(SUM('1.17 Wine consumption pc'!CC15,'1.25 Beer consumption pc'!CC15,'1.33 Spirits consumption pc'!CC15),"")</f>
        <v>6.998384859228084</v>
      </c>
      <c r="CD15" s="84">
        <f>IFERROR(SUM('1.17 Wine consumption pc'!CD15,'1.25 Beer consumption pc'!CD15,'1.33 Spirits consumption pc'!CD15),"")</f>
        <v>7.5687143912846553</v>
      </c>
      <c r="CE15" s="84">
        <f>IFERROR(SUM('1.17 Wine consumption pc'!CE15,'1.25 Beer consumption pc'!CE15,'1.33 Spirits consumption pc'!CE15),"")</f>
        <v>5.2659711361431709</v>
      </c>
      <c r="CF15" s="84">
        <f>IFERROR(SUM('1.17 Wine consumption pc'!CF15,'1.25 Beer consumption pc'!CF15,'1.33 Spirits consumption pc'!CF15),"")</f>
        <v>8.3052835334166097</v>
      </c>
      <c r="CG15" s="84">
        <f>IFERROR(SUM('1.17 Wine consumption pc'!CG15,'1.25 Beer consumption pc'!CG15,'1.33 Spirits consumption pc'!CG15),"")</f>
        <v>7.4580710881507626</v>
      </c>
      <c r="CH15" s="84">
        <f>IFERROR(SUM('1.17 Wine consumption pc'!CH15,'1.25 Beer consumption pc'!CH15,'1.33 Spirits consumption pc'!CH15),"")</f>
        <v>6.3102376542240917</v>
      </c>
      <c r="CI15" s="84">
        <f>IFERROR(SUM('1.17 Wine consumption pc'!CI15,'1.25 Beer consumption pc'!CI15,'1.33 Spirits consumption pc'!CI15),"")</f>
        <v>8.2347526464405227</v>
      </c>
      <c r="CJ15" s="84">
        <f>IFERROR(SUM('1.17 Wine consumption pc'!CJ15,'1.25 Beer consumption pc'!CJ15,'1.33 Spirits consumption pc'!CJ15),"")</f>
        <v>1.0525285809111513</v>
      </c>
      <c r="CK15" s="84">
        <f>IFERROR(SUM('1.17 Wine consumption pc'!CK15,'1.25 Beer consumption pc'!CK15,'1.33 Spirits consumption pc'!CK15),"")</f>
        <v>8.2919570051310298</v>
      </c>
      <c r="CL15" s="84">
        <f>IFERROR(SUM('1.17 Wine consumption pc'!CL15,'1.25 Beer consumption pc'!CL15,'1.33 Spirits consumption pc'!CL15),"")</f>
        <v>7.4182901589890911</v>
      </c>
      <c r="CM15" s="84">
        <f>IFERROR(SUM('1.17 Wine consumption pc'!CM15,'1.25 Beer consumption pc'!CM15,'1.33 Spirits consumption pc'!CM15),"")</f>
        <v>0.80398376563579366</v>
      </c>
      <c r="CN15" s="84">
        <f>IFERROR(SUM('1.17 Wine consumption pc'!CN15,'1.25 Beer consumption pc'!CN15,'1.33 Spirits consumption pc'!CN15),"")</f>
        <v>1.6563356199928856</v>
      </c>
      <c r="CO15" s="84">
        <f>IFERROR(SUM('1.17 Wine consumption pc'!CO15,'1.25 Beer consumption pc'!CO15,'1.33 Spirits consumption pc'!CO15),"")</f>
        <v>0.47150065988451068</v>
      </c>
      <c r="CP15" s="84">
        <f>IFERROR(SUM('1.17 Wine consumption pc'!CP15,'1.25 Beer consumption pc'!CP15,'1.33 Spirits consumption pc'!CP15),"")</f>
        <v>0.33246018950546419</v>
      </c>
      <c r="CR15" s="65"/>
    </row>
    <row r="16" spans="1:96" x14ac:dyDescent="0.25">
      <c r="A16" s="1" t="s">
        <v>37</v>
      </c>
      <c r="B16" s="84">
        <f>IFERROR(SUM('1.17 Wine consumption pc'!B16,'1.25 Beer consumption pc'!B16,'1.33 Spirits consumption pc'!B16),"")</f>
        <v>2.9784252055916554</v>
      </c>
      <c r="C16" s="84">
        <f>IFERROR(SUM('1.17 Wine consumption pc'!C16,'1.25 Beer consumption pc'!C16,'1.33 Spirits consumption pc'!C16),"")</f>
        <v>2.557482711703901</v>
      </c>
      <c r="D16" s="84">
        <f>IFERROR(SUM('1.17 Wine consumption pc'!D16,'1.25 Beer consumption pc'!D16,'1.33 Spirits consumption pc'!D16),"")</f>
        <v>0.92855409355182483</v>
      </c>
      <c r="E16" s="84">
        <f>IFERROR(SUM('1.17 Wine consumption pc'!E16,'1.25 Beer consumption pc'!E16,'1.33 Spirits consumption pc'!E16),"")</f>
        <v>3.8338526662355221</v>
      </c>
      <c r="F16" s="84">
        <f>IFERROR(SUM('1.17 Wine consumption pc'!F16,'1.25 Beer consumption pc'!F16,'1.33 Spirits consumption pc'!F16),"")</f>
        <v>1.6984962094535816</v>
      </c>
      <c r="G16" s="84">
        <f>IFERROR(SUM('1.17 Wine consumption pc'!G16,'1.25 Beer consumption pc'!G16,'1.33 Spirits consumption pc'!G16),"")</f>
        <v>0.92677987873911083</v>
      </c>
      <c r="H16" s="84">
        <f>IFERROR(SUM('1.17 Wine consumption pc'!H16,'1.25 Beer consumption pc'!H16,'1.33 Spirits consumption pc'!H16),"")</f>
        <v>5.0696626670041212E-2</v>
      </c>
      <c r="I16" s="84">
        <f>IFERROR(SUM('1.17 Wine consumption pc'!I16,'1.25 Beer consumption pc'!I16,'1.33 Spirits consumption pc'!I16),"")</f>
        <v>6.5819497993547884</v>
      </c>
      <c r="J16" s="84">
        <f>IFERROR(SUM('1.17 Wine consumption pc'!J16,'1.25 Beer consumption pc'!J16,'1.33 Spirits consumption pc'!J16),"")</f>
        <v>2.97188942240455</v>
      </c>
      <c r="K16" s="84">
        <f>IFERROR(SUM('1.17 Wine consumption pc'!K16,'1.25 Beer consumption pc'!K16,'1.33 Spirits consumption pc'!K16),"")</f>
        <v>0.50983724426433108</v>
      </c>
      <c r="L16" s="84">
        <f>IFERROR(SUM('1.17 Wine consumption pc'!L16,'1.25 Beer consumption pc'!L16,'1.33 Spirits consumption pc'!L16),"")</f>
        <v>2.7020556699125561E-2</v>
      </c>
      <c r="M16" s="84">
        <f>IFERROR(SUM('1.17 Wine consumption pc'!M16,'1.25 Beer consumption pc'!M16,'1.33 Spirits consumption pc'!M16),"")</f>
        <v>3.5828591659967302</v>
      </c>
      <c r="N16" s="84">
        <f>IFERROR(SUM('1.17 Wine consumption pc'!N16,'1.25 Beer consumption pc'!N16,'1.33 Spirits consumption pc'!N16),"")</f>
        <v>1.6454284512861765</v>
      </c>
      <c r="O16" s="84">
        <f>IFERROR(SUM('1.17 Wine consumption pc'!O16,'1.25 Beer consumption pc'!O16,'1.33 Spirits consumption pc'!O16),"")</f>
        <v>13.915992384578772</v>
      </c>
      <c r="P16" s="84">
        <f>IFERROR(SUM('1.17 Wine consumption pc'!P16,'1.25 Beer consumption pc'!P16,'1.33 Spirits consumption pc'!P16),"")</f>
        <v>2.2718035381949644</v>
      </c>
      <c r="Q16" s="84">
        <f>IFERROR(SUM('1.17 Wine consumption pc'!Q16,'1.25 Beer consumption pc'!Q16,'1.33 Spirits consumption pc'!Q16),"")</f>
        <v>5.7983639961019406</v>
      </c>
      <c r="R16" s="84">
        <f>IFERROR(SUM('1.17 Wine consumption pc'!R16,'1.25 Beer consumption pc'!R16,'1.33 Spirits consumption pc'!R16),"")</f>
        <v>2.0221722836224503</v>
      </c>
      <c r="S16" s="84">
        <f>IFERROR(SUM('1.17 Wine consumption pc'!S16,'1.25 Beer consumption pc'!S16,'1.33 Spirits consumption pc'!S16),"")</f>
        <v>2.0968738402545677</v>
      </c>
      <c r="T16" s="84">
        <f>IFERROR(SUM('1.17 Wine consumption pc'!T16,'1.25 Beer consumption pc'!T16,'1.33 Spirits consumption pc'!T16),"")</f>
        <v>7.8207302919382196</v>
      </c>
      <c r="U16" s="84">
        <f>IFERROR(SUM('1.17 Wine consumption pc'!U16,'1.25 Beer consumption pc'!U16,'1.33 Spirits consumption pc'!U16),"")</f>
        <v>7.9951714435088643</v>
      </c>
      <c r="V16" s="84">
        <f>IFERROR(SUM('1.17 Wine consumption pc'!V16,'1.25 Beer consumption pc'!V16,'1.33 Spirits consumption pc'!V16),"")</f>
        <v>6.9037937351981764</v>
      </c>
      <c r="W16" s="84">
        <f>IFERROR(SUM('1.17 Wine consumption pc'!W16,'1.25 Beer consumption pc'!W16,'1.33 Spirits consumption pc'!W16),"")</f>
        <v>7.7682865817001501</v>
      </c>
      <c r="X16" s="84">
        <f>IFERROR(SUM('1.17 Wine consumption pc'!X16,'1.25 Beer consumption pc'!X16,'1.33 Spirits consumption pc'!X16),"")</f>
        <v>10.434929553663842</v>
      </c>
      <c r="Y16" s="84">
        <f>IFERROR(SUM('1.17 Wine consumption pc'!Y16,'1.25 Beer consumption pc'!Y16,'1.33 Spirits consumption pc'!Y16),"")</f>
        <v>3.8643306613749706</v>
      </c>
      <c r="Z16" s="84">
        <f>IFERROR(SUM('1.17 Wine consumption pc'!Z16,'1.25 Beer consumption pc'!Z16,'1.33 Spirits consumption pc'!Z16),"")</f>
        <v>7.9909463543895001</v>
      </c>
      <c r="AA16" s="84">
        <f>IFERROR(SUM('1.17 Wine consumption pc'!AA16,'1.25 Beer consumption pc'!AA16,'1.33 Spirits consumption pc'!AA16),"")</f>
        <v>6.5211761659250893</v>
      </c>
      <c r="AB16" s="84">
        <f>IFERROR(SUM('1.17 Wine consumption pc'!AB16,'1.25 Beer consumption pc'!AB16,'1.33 Spirits consumption pc'!AB16),"")</f>
        <v>11.814618926220463</v>
      </c>
      <c r="AC16" s="84">
        <f>IFERROR(SUM('1.17 Wine consumption pc'!AC16,'1.25 Beer consumption pc'!AC16,'1.33 Spirits consumption pc'!AC16),"")</f>
        <v>12.425758049390435</v>
      </c>
      <c r="AD16" s="84">
        <f>IFERROR(SUM('1.17 Wine consumption pc'!AD16,'1.25 Beer consumption pc'!AD16,'1.33 Spirits consumption pc'!AD16),"")</f>
        <v>3.9569778249900409</v>
      </c>
      <c r="AE16" s="84">
        <f>IFERROR(SUM('1.17 Wine consumption pc'!AE16,'1.25 Beer consumption pc'!AE16,'1.33 Spirits consumption pc'!AE16),"")</f>
        <v>7.6335877862595414</v>
      </c>
      <c r="AF16" s="84">
        <f>IFERROR(SUM('1.17 Wine consumption pc'!AF16,'1.25 Beer consumption pc'!AF16,'1.33 Spirits consumption pc'!AF16),"")</f>
        <v>9.0931801149138138</v>
      </c>
      <c r="AG16" s="84">
        <f>IFERROR(SUM('1.17 Wine consumption pc'!AG16,'1.25 Beer consumption pc'!AG16,'1.33 Spirits consumption pc'!AG16),"")</f>
        <v>11.10922371326652</v>
      </c>
      <c r="AH16" s="84">
        <f>IFERROR(SUM('1.17 Wine consumption pc'!AH16,'1.25 Beer consumption pc'!AH16,'1.33 Spirits consumption pc'!AH16),"")</f>
        <v>3.6326649229875043</v>
      </c>
      <c r="AI16" s="84">
        <f>IFERROR(SUM('1.17 Wine consumption pc'!AI16,'1.25 Beer consumption pc'!AI16,'1.33 Spirits consumption pc'!AI16),"")</f>
        <v>9.3568892110027875</v>
      </c>
      <c r="AJ16" s="84">
        <f>IFERROR(SUM('1.17 Wine consumption pc'!AJ16,'1.25 Beer consumption pc'!AJ16,'1.33 Spirits consumption pc'!AJ16),"")</f>
        <v>6.9182295348242624</v>
      </c>
      <c r="AK16" s="84">
        <f>IFERROR(SUM('1.17 Wine consumption pc'!AK16,'1.25 Beer consumption pc'!AK16,'1.33 Spirits consumption pc'!AK16),"")</f>
        <v>7.8208689684262698</v>
      </c>
      <c r="AL16" s="84">
        <f>IFERROR(SUM('1.17 Wine consumption pc'!AL16,'1.25 Beer consumption pc'!AL16,'1.33 Spirits consumption pc'!AL16),"")</f>
        <v>5.3870263614484797</v>
      </c>
      <c r="AM16" s="84">
        <f>IFERROR(SUM('1.17 Wine consumption pc'!AM16,'1.25 Beer consumption pc'!AM16,'1.33 Spirits consumption pc'!AM16),"")</f>
        <v>8.3827249395299042</v>
      </c>
      <c r="AN16" s="84">
        <f>IFERROR(SUM('1.17 Wine consumption pc'!AN16,'1.25 Beer consumption pc'!AN16,'1.33 Spirits consumption pc'!AN16),"")</f>
        <v>9.0243074086652761</v>
      </c>
      <c r="AO16" s="84">
        <f>IFERROR(SUM('1.17 Wine consumption pc'!AO16,'1.25 Beer consumption pc'!AO16,'1.33 Spirits consumption pc'!AO16),"")</f>
        <v>5.3317535545023702</v>
      </c>
      <c r="AP16" s="84">
        <f>IFERROR(SUM('1.17 Wine consumption pc'!AP16,'1.25 Beer consumption pc'!AP16,'1.33 Spirits consumption pc'!AP16),"")</f>
        <v>4.6256199458710476</v>
      </c>
      <c r="AQ16" s="84">
        <f>IFERROR(SUM('1.17 Wine consumption pc'!AQ16,'1.25 Beer consumption pc'!AQ16,'1.33 Spirits consumption pc'!AQ16),"")</f>
        <v>5.7608189855746854</v>
      </c>
      <c r="AR16" s="84">
        <f>IFERROR(SUM('1.17 Wine consumption pc'!AR16,'1.25 Beer consumption pc'!AR16,'1.33 Spirits consumption pc'!AR16),"")</f>
        <v>2.1492345127297172</v>
      </c>
      <c r="AS16" s="84">
        <f>IFERROR(SUM('1.17 Wine consumption pc'!AS16,'1.25 Beer consumption pc'!AS16,'1.33 Spirits consumption pc'!AS16),"")</f>
        <v>5.6658186054885071</v>
      </c>
      <c r="AT16" s="84">
        <f>IFERROR(SUM('1.17 Wine consumption pc'!AT16,'1.25 Beer consumption pc'!AT16,'1.33 Spirits consumption pc'!AT16),"")</f>
        <v>5.0893450283179265</v>
      </c>
      <c r="AU16" s="84">
        <f>IFERROR(SUM('1.17 Wine consumption pc'!AU16,'1.25 Beer consumption pc'!AU16,'1.33 Spirits consumption pc'!AU16),"")</f>
        <v>3.119808166322811</v>
      </c>
      <c r="AV16" s="84">
        <f>IFERROR(SUM('1.17 Wine consumption pc'!AV16,'1.25 Beer consumption pc'!AV16,'1.33 Spirits consumption pc'!AV16),"")</f>
        <v>2.9959565062537972</v>
      </c>
      <c r="AW16" s="84">
        <f>IFERROR(SUM('1.17 Wine consumption pc'!AW16,'1.25 Beer consumption pc'!AW16,'1.33 Spirits consumption pc'!AW16),"")</f>
        <v>3.7537309657509992</v>
      </c>
      <c r="AX16" s="84">
        <f>IFERROR(SUM('1.17 Wine consumption pc'!AX16,'1.25 Beer consumption pc'!AX16,'1.33 Spirits consumption pc'!AX16),"")</f>
        <v>2.4398065761590653</v>
      </c>
      <c r="AY16" s="84">
        <f>IFERROR(SUM('1.17 Wine consumption pc'!AY16,'1.25 Beer consumption pc'!AY16,'1.33 Spirits consumption pc'!AY16),"")</f>
        <v>1.5574065083198294</v>
      </c>
      <c r="AZ16" s="84">
        <f>IFERROR(SUM('1.17 Wine consumption pc'!AZ16,'1.25 Beer consumption pc'!AZ16,'1.33 Spirits consumption pc'!AZ16),"")</f>
        <v>3.4015016054449547</v>
      </c>
      <c r="BA16" s="84">
        <f>IFERROR(SUM('1.17 Wine consumption pc'!BA16,'1.25 Beer consumption pc'!BA16,'1.33 Spirits consumption pc'!BA16),"")</f>
        <v>2.7378596265791932</v>
      </c>
      <c r="BB16" s="84">
        <f>IFERROR(SUM('1.17 Wine consumption pc'!BB16,'1.25 Beer consumption pc'!BB16,'1.33 Spirits consumption pc'!BB16),"")</f>
        <v>4.9129989764585469</v>
      </c>
      <c r="BC16" s="84">
        <f>IFERROR(SUM('1.17 Wine consumption pc'!BC16,'1.25 Beer consumption pc'!BC16,'1.33 Spirits consumption pc'!BC16),"")</f>
        <v>4.6524053717688911</v>
      </c>
      <c r="BD16" s="84">
        <f>IFERROR(SUM('1.17 Wine consumption pc'!BD16,'1.25 Beer consumption pc'!BD16,'1.33 Spirits consumption pc'!BD16),"")</f>
        <v>1.6016194133158601</v>
      </c>
      <c r="BE16" s="84">
        <f>IFERROR(SUM('1.17 Wine consumption pc'!BE16,'1.25 Beer consumption pc'!BE16,'1.33 Spirits consumption pc'!BE16),"")</f>
        <v>0.42122241827899815</v>
      </c>
      <c r="BF16" s="84">
        <f>IFERROR(SUM('1.17 Wine consumption pc'!BF16,'1.25 Beer consumption pc'!BF16,'1.33 Spirits consumption pc'!BF16),"")</f>
        <v>1.5588635665041937</v>
      </c>
      <c r="BG16" s="84">
        <f>IFERROR(SUM('1.17 Wine consumption pc'!BG16,'1.25 Beer consumption pc'!BG16,'1.33 Spirits consumption pc'!BG16),"")</f>
        <v>0.10141869601203035</v>
      </c>
      <c r="BH16" s="84" t="str">
        <f>IFERROR(SUM('1.17 Wine consumption pc'!BH16,'1.25 Beer consumption pc'!BH16,'1.33 Spirits consumption pc'!BH16),"")</f>
        <v/>
      </c>
      <c r="BI16" s="84">
        <f>IFERROR(SUM('1.17 Wine consumption pc'!BI16,'1.25 Beer consumption pc'!BI16,'1.33 Spirits consumption pc'!BI16),"")</f>
        <v>1.6442560654779306</v>
      </c>
      <c r="BJ16" s="84">
        <f>IFERROR(SUM('1.17 Wine consumption pc'!BJ16,'1.25 Beer consumption pc'!BJ16,'1.33 Spirits consumption pc'!BJ16),"")</f>
        <v>0.75785269126864541</v>
      </c>
      <c r="BK16" s="84">
        <f>IFERROR(SUM('1.17 Wine consumption pc'!BK16,'1.25 Beer consumption pc'!BK16,'1.33 Spirits consumption pc'!BK16),"")</f>
        <v>0.31543695388134857</v>
      </c>
      <c r="BL16" s="84">
        <f>IFERROR(SUM('1.17 Wine consumption pc'!BL16,'1.25 Beer consumption pc'!BL16,'1.33 Spirits consumption pc'!BL16),"")</f>
        <v>0.50260316887917234</v>
      </c>
      <c r="BM16" s="84" t="str">
        <f>IFERROR(SUM('1.17 Wine consumption pc'!BM16,'1.25 Beer consumption pc'!BM16,'1.33 Spirits consumption pc'!BM16),"")</f>
        <v/>
      </c>
      <c r="BN16" s="84">
        <f>IFERROR(SUM('1.17 Wine consumption pc'!BN16,'1.25 Beer consumption pc'!BN16,'1.33 Spirits consumption pc'!BN16),"")</f>
        <v>5.0417739039561527</v>
      </c>
      <c r="BO16" s="84">
        <f>IFERROR(SUM('1.17 Wine consumption pc'!BO16,'1.25 Beer consumption pc'!BO16,'1.33 Spirits consumption pc'!BO16),"")</f>
        <v>1.1963766877456845</v>
      </c>
      <c r="BP16" s="84">
        <f>IFERROR(SUM('1.17 Wine consumption pc'!BP16,'1.25 Beer consumption pc'!BP16,'1.33 Spirits consumption pc'!BP16),"")</f>
        <v>1.492695196342309</v>
      </c>
      <c r="BQ16" s="84">
        <f>IFERROR(SUM('1.17 Wine consumption pc'!BQ16,'1.25 Beer consumption pc'!BQ16,'1.33 Spirits consumption pc'!BQ16),"")</f>
        <v>7.2551301857377659</v>
      </c>
      <c r="BR16" s="84">
        <f>IFERROR(SUM('1.17 Wine consumption pc'!BR16,'1.25 Beer consumption pc'!BR16,'1.33 Spirits consumption pc'!BR16),"")</f>
        <v>6.9554647668568723</v>
      </c>
      <c r="BS16" s="84">
        <f>IFERROR(SUM('1.17 Wine consumption pc'!BS16,'1.25 Beer consumption pc'!BS16,'1.33 Spirits consumption pc'!BS16),"")</f>
        <v>7.2885314455911452</v>
      </c>
      <c r="BT16" s="84">
        <f>IFERROR(SUM('1.17 Wine consumption pc'!BT16,'1.25 Beer consumption pc'!BT16,'1.33 Spirits consumption pc'!BT16),"")</f>
        <v>7.2578759979860479</v>
      </c>
      <c r="BU16" s="84">
        <f>IFERROR(SUM('1.17 Wine consumption pc'!BU16,'1.25 Beer consumption pc'!BU16,'1.33 Spirits consumption pc'!BU16),"")</f>
        <v>10.485605802348683</v>
      </c>
      <c r="BV16" s="84">
        <f>IFERROR(SUM('1.17 Wine consumption pc'!BV16,'1.25 Beer consumption pc'!BV16,'1.33 Spirits consumption pc'!BV16),"")</f>
        <v>8.7260660956907756</v>
      </c>
      <c r="BW16" s="84">
        <f>IFERROR(SUM('1.17 Wine consumption pc'!BW16,'1.25 Beer consumption pc'!BW16,'1.33 Spirits consumption pc'!BW16),"")</f>
        <v>7.9080181973272676</v>
      </c>
      <c r="BX16" s="84">
        <f>IFERROR(SUM('1.17 Wine consumption pc'!BX16,'1.25 Beer consumption pc'!BX16,'1.33 Spirits consumption pc'!BX16),"")</f>
        <v>7.2643222717516922</v>
      </c>
      <c r="BY16" s="84">
        <f>IFERROR(SUM('1.17 Wine consumption pc'!BY16,'1.25 Beer consumption pc'!BY16,'1.33 Spirits consumption pc'!BY16),"")</f>
        <v>8.6643536695626047</v>
      </c>
      <c r="BZ16" s="84">
        <f>IFERROR(SUM('1.17 Wine consumption pc'!BZ16,'1.25 Beer consumption pc'!BZ16,'1.33 Spirits consumption pc'!BZ16),"")</f>
        <v>10.866994768935527</v>
      </c>
      <c r="CA16" s="84">
        <f>IFERROR(SUM('1.17 Wine consumption pc'!CA16,'1.25 Beer consumption pc'!CA16,'1.33 Spirits consumption pc'!CA16),"")</f>
        <v>6.1957755243987265</v>
      </c>
      <c r="CB16" s="84">
        <f>IFERROR(SUM('1.17 Wine consumption pc'!CB16,'1.25 Beer consumption pc'!CB16,'1.33 Spirits consumption pc'!CB16),"")</f>
        <v>7.9470198675496686</v>
      </c>
      <c r="CC16" s="84">
        <f>IFERROR(SUM('1.17 Wine consumption pc'!CC16,'1.25 Beer consumption pc'!CC16,'1.33 Spirits consumption pc'!CC16),"")</f>
        <v>6.6762417595796171</v>
      </c>
      <c r="CD16" s="84">
        <f>IFERROR(SUM('1.17 Wine consumption pc'!CD16,'1.25 Beer consumption pc'!CD16,'1.33 Spirits consumption pc'!CD16),"")</f>
        <v>7.4691163625343897</v>
      </c>
      <c r="CE16" s="84">
        <f>IFERROR(SUM('1.17 Wine consumption pc'!CE16,'1.25 Beer consumption pc'!CE16,'1.33 Spirits consumption pc'!CE16),"")</f>
        <v>5.2651151866277814</v>
      </c>
      <c r="CF16" s="84">
        <f>IFERROR(SUM('1.17 Wine consumption pc'!CF16,'1.25 Beer consumption pc'!CF16,'1.33 Spirits consumption pc'!CF16),"")</f>
        <v>8.1804493972552823</v>
      </c>
      <c r="CG16" s="84">
        <f>IFERROR(SUM('1.17 Wine consumption pc'!CG16,'1.25 Beer consumption pc'!CG16,'1.33 Spirits consumption pc'!CG16),"")</f>
        <v>7.5120076023064914</v>
      </c>
      <c r="CH16" s="84">
        <f>IFERROR(SUM('1.17 Wine consumption pc'!CH16,'1.25 Beer consumption pc'!CH16,'1.33 Spirits consumption pc'!CH16),"")</f>
        <v>6.2209043121235057</v>
      </c>
      <c r="CI16" s="84">
        <f>IFERROR(SUM('1.17 Wine consumption pc'!CI16,'1.25 Beer consumption pc'!CI16,'1.33 Spirits consumption pc'!CI16),"")</f>
        <v>8.0716497125165851</v>
      </c>
      <c r="CJ16" s="84">
        <f>IFERROR(SUM('1.17 Wine consumption pc'!CJ16,'1.25 Beer consumption pc'!CJ16,'1.33 Spirits consumption pc'!CJ16),"")</f>
        <v>1.0499831089673777</v>
      </c>
      <c r="CK16" s="84">
        <f>IFERROR(SUM('1.17 Wine consumption pc'!CK16,'1.25 Beer consumption pc'!CK16,'1.33 Spirits consumption pc'!CK16),"")</f>
        <v>8.2431039228217813</v>
      </c>
      <c r="CL16" s="84">
        <f>IFERROR(SUM('1.17 Wine consumption pc'!CL16,'1.25 Beer consumption pc'!CL16,'1.33 Spirits consumption pc'!CL16),"")</f>
        <v>7.6172847617168724</v>
      </c>
      <c r="CM16" s="84">
        <f>IFERROR(SUM('1.17 Wine consumption pc'!CM16,'1.25 Beer consumption pc'!CM16,'1.33 Spirits consumption pc'!CM16),"")</f>
        <v>0.83633149128662976</v>
      </c>
      <c r="CN16" s="84">
        <f>IFERROR(SUM('1.17 Wine consumption pc'!CN16,'1.25 Beer consumption pc'!CN16,'1.33 Spirits consumption pc'!CN16),"")</f>
        <v>2.4972175753332611</v>
      </c>
      <c r="CO16" s="84">
        <f>IFERROR(SUM('1.17 Wine consumption pc'!CO16,'1.25 Beer consumption pc'!CO16,'1.33 Spirits consumption pc'!CO16),"")</f>
        <v>0.52842810380895033</v>
      </c>
      <c r="CP16" s="84">
        <f>IFERROR(SUM('1.17 Wine consumption pc'!CP16,'1.25 Beer consumption pc'!CP16,'1.33 Spirits consumption pc'!CP16),"")</f>
        <v>0.34436261636854537</v>
      </c>
      <c r="CR16" s="65"/>
    </row>
    <row r="17" spans="1:96" x14ac:dyDescent="0.25">
      <c r="A17" s="1" t="s">
        <v>38</v>
      </c>
      <c r="B17" s="84">
        <f>IFERROR(SUM('1.17 Wine consumption pc'!B17,'1.25 Beer consumption pc'!B17,'1.33 Spirits consumption pc'!B17),"")</f>
        <v>2.9396805252093805</v>
      </c>
      <c r="C17" s="84">
        <f>IFERROR(SUM('1.17 Wine consumption pc'!C17,'1.25 Beer consumption pc'!C17,'1.33 Spirits consumption pc'!C17),"")</f>
        <v>2.5280424042503733</v>
      </c>
      <c r="D17" s="84">
        <f>IFERROR(SUM('1.17 Wine consumption pc'!D17,'1.25 Beer consumption pc'!D17,'1.33 Spirits consumption pc'!D17),"")</f>
        <v>0.81309288022516424</v>
      </c>
      <c r="E17" s="84">
        <f>IFERROR(SUM('1.17 Wine consumption pc'!E17,'1.25 Beer consumption pc'!E17,'1.33 Spirits consumption pc'!E17),"")</f>
        <v>3.8048866078870027</v>
      </c>
      <c r="F17" s="84">
        <f>IFERROR(SUM('1.17 Wine consumption pc'!F17,'1.25 Beer consumption pc'!F17,'1.33 Spirits consumption pc'!F17),"")</f>
        <v>1.7400597374839006</v>
      </c>
      <c r="G17" s="84">
        <f>IFERROR(SUM('1.17 Wine consumption pc'!G17,'1.25 Beer consumption pc'!G17,'1.33 Spirits consumption pc'!G17),"")</f>
        <v>0.90238138134293711</v>
      </c>
      <c r="H17" s="84">
        <f>IFERROR(SUM('1.17 Wine consumption pc'!H17,'1.25 Beer consumption pc'!H17,'1.33 Spirits consumption pc'!H17),"")</f>
        <v>4.3484371639182215E-2</v>
      </c>
      <c r="I17" s="84">
        <f>IFERROR(SUM('1.17 Wine consumption pc'!I17,'1.25 Beer consumption pc'!I17,'1.33 Spirits consumption pc'!I17),"")</f>
        <v>6.4995950567748544</v>
      </c>
      <c r="J17" s="84">
        <f>IFERROR(SUM('1.17 Wine consumption pc'!J17,'1.25 Beer consumption pc'!J17,'1.33 Spirits consumption pc'!J17),"")</f>
        <v>2.6639567795977657</v>
      </c>
      <c r="K17" s="84">
        <f>IFERROR(SUM('1.17 Wine consumption pc'!K17,'1.25 Beer consumption pc'!K17,'1.33 Spirits consumption pc'!K17),"")</f>
        <v>0.51297438031726983</v>
      </c>
      <c r="L17" s="84">
        <f>IFERROR(SUM('1.17 Wine consumption pc'!L17,'1.25 Beer consumption pc'!L17,'1.33 Spirits consumption pc'!L17),"")</f>
        <v>2.5936231804277787E-2</v>
      </c>
      <c r="M17" s="84">
        <f>IFERROR(SUM('1.17 Wine consumption pc'!M17,'1.25 Beer consumption pc'!M17,'1.33 Spirits consumption pc'!M17),"")</f>
        <v>3.4151146878730163</v>
      </c>
      <c r="N17" s="84">
        <f>IFERROR(SUM('1.17 Wine consumption pc'!N17,'1.25 Beer consumption pc'!N17,'1.33 Spirits consumption pc'!N17),"")</f>
        <v>1.6982836495031615</v>
      </c>
      <c r="O17" s="84">
        <f>IFERROR(SUM('1.17 Wine consumption pc'!O17,'1.25 Beer consumption pc'!O17,'1.33 Spirits consumption pc'!O17),"")</f>
        <v>14.228421281387675</v>
      </c>
      <c r="P17" s="84">
        <f>IFERROR(SUM('1.17 Wine consumption pc'!P17,'1.25 Beer consumption pc'!P17,'1.33 Spirits consumption pc'!P17),"")</f>
        <v>2.308631122566549</v>
      </c>
      <c r="Q17" s="84">
        <f>IFERROR(SUM('1.17 Wine consumption pc'!Q17,'1.25 Beer consumption pc'!Q17,'1.33 Spirits consumption pc'!Q17),"")</f>
        <v>5.8534948807670464</v>
      </c>
      <c r="R17" s="84">
        <f>IFERROR(SUM('1.17 Wine consumption pc'!R17,'1.25 Beer consumption pc'!R17,'1.33 Spirits consumption pc'!R17),"")</f>
        <v>1.9926017926684372</v>
      </c>
      <c r="S17" s="84">
        <f>IFERROR(SUM('1.17 Wine consumption pc'!S17,'1.25 Beer consumption pc'!S17,'1.33 Spirits consumption pc'!S17),"")</f>
        <v>2.2151451722676665</v>
      </c>
      <c r="T17" s="84">
        <f>IFERROR(SUM('1.17 Wine consumption pc'!T17,'1.25 Beer consumption pc'!T17,'1.33 Spirits consumption pc'!T17),"")</f>
        <v>7.7405901805084572</v>
      </c>
      <c r="U17" s="84">
        <f>IFERROR(SUM('1.17 Wine consumption pc'!U17,'1.25 Beer consumption pc'!U17,'1.33 Spirits consumption pc'!U17),"")</f>
        <v>7.9016864731150456</v>
      </c>
      <c r="V17" s="84">
        <f>IFERROR(SUM('1.17 Wine consumption pc'!V17,'1.25 Beer consumption pc'!V17,'1.33 Spirits consumption pc'!V17),"")</f>
        <v>6.8941290124269967</v>
      </c>
      <c r="W17" s="84">
        <f>IFERROR(SUM('1.17 Wine consumption pc'!W17,'1.25 Beer consumption pc'!W17,'1.33 Spirits consumption pc'!W17),"")</f>
        <v>7.3819528378543104</v>
      </c>
      <c r="X17" s="84">
        <f>IFERROR(SUM('1.17 Wine consumption pc'!X17,'1.25 Beer consumption pc'!X17,'1.33 Spirits consumption pc'!X17),"")</f>
        <v>8.9336567872587267</v>
      </c>
      <c r="Y17" s="84">
        <f>IFERROR(SUM('1.17 Wine consumption pc'!Y17,'1.25 Beer consumption pc'!Y17,'1.33 Spirits consumption pc'!Y17),"")</f>
        <v>4.0799246783136311</v>
      </c>
      <c r="Z17" s="84">
        <f>IFERROR(SUM('1.17 Wine consumption pc'!Z17,'1.25 Beer consumption pc'!Z17,'1.33 Spirits consumption pc'!Z17),"")</f>
        <v>8.3446724611924132</v>
      </c>
      <c r="AA17" s="84">
        <f>IFERROR(SUM('1.17 Wine consumption pc'!AA17,'1.25 Beer consumption pc'!AA17,'1.33 Spirits consumption pc'!AA17),"")</f>
        <v>6.8501240108657138</v>
      </c>
      <c r="AB17" s="84">
        <f>IFERROR(SUM('1.17 Wine consumption pc'!AB17,'1.25 Beer consumption pc'!AB17,'1.33 Spirits consumption pc'!AB17),"")</f>
        <v>11.880474080259624</v>
      </c>
      <c r="AC17" s="84">
        <f>IFERROR(SUM('1.17 Wine consumption pc'!AC17,'1.25 Beer consumption pc'!AC17,'1.33 Spirits consumption pc'!AC17),"")</f>
        <v>12.250667504319145</v>
      </c>
      <c r="AD17" s="84">
        <f>IFERROR(SUM('1.17 Wine consumption pc'!AD17,'1.25 Beer consumption pc'!AD17,'1.33 Spirits consumption pc'!AD17),"")</f>
        <v>3.7806676498190104</v>
      </c>
      <c r="AE17" s="84">
        <f>IFERROR(SUM('1.17 Wine consumption pc'!AE17,'1.25 Beer consumption pc'!AE17,'1.33 Spirits consumption pc'!AE17),"")</f>
        <v>7.731644953123098</v>
      </c>
      <c r="AF17" s="84">
        <f>IFERROR(SUM('1.17 Wine consumption pc'!AF17,'1.25 Beer consumption pc'!AF17,'1.33 Spirits consumption pc'!AF17),"")</f>
        <v>9.2140375610492935</v>
      </c>
      <c r="AG17" s="84">
        <f>IFERROR(SUM('1.17 Wine consumption pc'!AG17,'1.25 Beer consumption pc'!AG17,'1.33 Spirits consumption pc'!AG17),"")</f>
        <v>10.988258651970012</v>
      </c>
      <c r="AH17" s="84">
        <f>IFERROR(SUM('1.17 Wine consumption pc'!AH17,'1.25 Beer consumption pc'!AH17,'1.33 Spirits consumption pc'!AH17),"")</f>
        <v>3.6293249455601257</v>
      </c>
      <c r="AI17" s="84">
        <f>IFERROR(SUM('1.17 Wine consumption pc'!AI17,'1.25 Beer consumption pc'!AI17,'1.33 Spirits consumption pc'!AI17),"")</f>
        <v>9.4208209238381855</v>
      </c>
      <c r="AJ17" s="84">
        <f>IFERROR(SUM('1.17 Wine consumption pc'!AJ17,'1.25 Beer consumption pc'!AJ17,'1.33 Spirits consumption pc'!AJ17),"")</f>
        <v>6.9348685998409723</v>
      </c>
      <c r="AK17" s="84">
        <f>IFERROR(SUM('1.17 Wine consumption pc'!AK17,'1.25 Beer consumption pc'!AK17,'1.33 Spirits consumption pc'!AK17),"")</f>
        <v>7.2840349955963788</v>
      </c>
      <c r="AL17" s="84">
        <f>IFERROR(SUM('1.17 Wine consumption pc'!AL17,'1.25 Beer consumption pc'!AL17,'1.33 Spirits consumption pc'!AL17),"")</f>
        <v>5.3860973997665553</v>
      </c>
      <c r="AM17" s="84">
        <f>IFERROR(SUM('1.17 Wine consumption pc'!AM17,'1.25 Beer consumption pc'!AM17,'1.33 Spirits consumption pc'!AM17),"")</f>
        <v>8.5425930367718976</v>
      </c>
      <c r="AN17" s="84">
        <f>IFERROR(SUM('1.17 Wine consumption pc'!AN17,'1.25 Beer consumption pc'!AN17,'1.33 Spirits consumption pc'!AN17),"")</f>
        <v>8.9679577294100543</v>
      </c>
      <c r="AO17" s="84">
        <f>IFERROR(SUM('1.17 Wine consumption pc'!AO17,'1.25 Beer consumption pc'!AO17,'1.33 Spirits consumption pc'!AO17),"")</f>
        <v>4.4089794144130154</v>
      </c>
      <c r="AP17" s="84">
        <f>IFERROR(SUM('1.17 Wine consumption pc'!AP17,'1.25 Beer consumption pc'!AP17,'1.33 Spirits consumption pc'!AP17),"")</f>
        <v>4.5973043295109566</v>
      </c>
      <c r="AQ17" s="84">
        <f>IFERROR(SUM('1.17 Wine consumption pc'!AQ17,'1.25 Beer consumption pc'!AQ17,'1.33 Spirits consumption pc'!AQ17),"")</f>
        <v>5.8802122680621318</v>
      </c>
      <c r="AR17" s="84">
        <f>IFERROR(SUM('1.17 Wine consumption pc'!AR17,'1.25 Beer consumption pc'!AR17,'1.33 Spirits consumption pc'!AR17),"")</f>
        <v>2.1445821328335524</v>
      </c>
      <c r="AS17" s="84">
        <f>IFERROR(SUM('1.17 Wine consumption pc'!AS17,'1.25 Beer consumption pc'!AS17,'1.33 Spirits consumption pc'!AS17),"")</f>
        <v>5.4852716534959525</v>
      </c>
      <c r="AT17" s="84">
        <f>IFERROR(SUM('1.17 Wine consumption pc'!AT17,'1.25 Beer consumption pc'!AT17,'1.33 Spirits consumption pc'!AT17),"")</f>
        <v>5.1147475220218297</v>
      </c>
      <c r="AU17" s="84">
        <f>IFERROR(SUM('1.17 Wine consumption pc'!AU17,'1.25 Beer consumption pc'!AU17,'1.33 Spirits consumption pc'!AU17),"")</f>
        <v>3.2366619875717157</v>
      </c>
      <c r="AV17" s="84">
        <f>IFERROR(SUM('1.17 Wine consumption pc'!AV17,'1.25 Beer consumption pc'!AV17,'1.33 Spirits consumption pc'!AV17),"")</f>
        <v>3.0420926286163654</v>
      </c>
      <c r="AW17" s="84">
        <f>IFERROR(SUM('1.17 Wine consumption pc'!AW17,'1.25 Beer consumption pc'!AW17,'1.33 Spirits consumption pc'!AW17),"")</f>
        <v>3.7374000521031636</v>
      </c>
      <c r="AX17" s="84">
        <f>IFERROR(SUM('1.17 Wine consumption pc'!AX17,'1.25 Beer consumption pc'!AX17,'1.33 Spirits consumption pc'!AX17),"")</f>
        <v>2.4900275017962885</v>
      </c>
      <c r="AY17" s="84">
        <f>IFERROR(SUM('1.17 Wine consumption pc'!AY17,'1.25 Beer consumption pc'!AY17,'1.33 Spirits consumption pc'!AY17),"")</f>
        <v>1.6610171576920474</v>
      </c>
      <c r="AZ17" s="84">
        <f>IFERROR(SUM('1.17 Wine consumption pc'!AZ17,'1.25 Beer consumption pc'!AZ17,'1.33 Spirits consumption pc'!AZ17),"")</f>
        <v>3.5097608827780808</v>
      </c>
      <c r="BA17" s="84">
        <f>IFERROR(SUM('1.17 Wine consumption pc'!BA17,'1.25 Beer consumption pc'!BA17,'1.33 Spirits consumption pc'!BA17),"")</f>
        <v>2.8364996956340214</v>
      </c>
      <c r="BB17" s="84">
        <f>IFERROR(SUM('1.17 Wine consumption pc'!BB17,'1.25 Beer consumption pc'!BB17,'1.33 Spirits consumption pc'!BB17),"")</f>
        <v>4.9248164121692506</v>
      </c>
      <c r="BC17" s="84">
        <f>IFERROR(SUM('1.17 Wine consumption pc'!BC17,'1.25 Beer consumption pc'!BC17,'1.33 Spirits consumption pc'!BC17),"")</f>
        <v>4.4329290442039211</v>
      </c>
      <c r="BD17" s="84">
        <f>IFERROR(SUM('1.17 Wine consumption pc'!BD17,'1.25 Beer consumption pc'!BD17,'1.33 Spirits consumption pc'!BD17),"")</f>
        <v>1.6100353377383583</v>
      </c>
      <c r="BE17" s="84">
        <f>IFERROR(SUM('1.17 Wine consumption pc'!BE17,'1.25 Beer consumption pc'!BE17,'1.33 Spirits consumption pc'!BE17),"")</f>
        <v>0.43865730528279534</v>
      </c>
      <c r="BF17" s="84">
        <f>IFERROR(SUM('1.17 Wine consumption pc'!BF17,'1.25 Beer consumption pc'!BF17,'1.33 Spirits consumption pc'!BF17),"")</f>
        <v>1.5978272975728447</v>
      </c>
      <c r="BG17" s="84">
        <f>IFERROR(SUM('1.17 Wine consumption pc'!BG17,'1.25 Beer consumption pc'!BG17,'1.33 Spirits consumption pc'!BG17),"")</f>
        <v>0.10572591069230007</v>
      </c>
      <c r="BH17" s="84" t="str">
        <f>IFERROR(SUM('1.17 Wine consumption pc'!BH17,'1.25 Beer consumption pc'!BH17,'1.33 Spirits consumption pc'!BH17),"")</f>
        <v/>
      </c>
      <c r="BI17" s="84">
        <f>IFERROR(SUM('1.17 Wine consumption pc'!BI17,'1.25 Beer consumption pc'!BI17,'1.33 Spirits consumption pc'!BI17),"")</f>
        <v>1.6267553407813209</v>
      </c>
      <c r="BJ17" s="84">
        <f>IFERROR(SUM('1.17 Wine consumption pc'!BJ17,'1.25 Beer consumption pc'!BJ17,'1.33 Spirits consumption pc'!BJ17),"")</f>
        <v>0.74700924858252815</v>
      </c>
      <c r="BK17" s="84">
        <f>IFERROR(SUM('1.17 Wine consumption pc'!BK17,'1.25 Beer consumption pc'!BK17,'1.33 Spirits consumption pc'!BK17),"")</f>
        <v>0.30543233219402222</v>
      </c>
      <c r="BL17" s="84">
        <f>IFERROR(SUM('1.17 Wine consumption pc'!BL17,'1.25 Beer consumption pc'!BL17,'1.33 Spirits consumption pc'!BL17),"")</f>
        <v>0.51975280183532557</v>
      </c>
      <c r="BM17" s="84" t="str">
        <f>IFERROR(SUM('1.17 Wine consumption pc'!BM17,'1.25 Beer consumption pc'!BM17,'1.33 Spirits consumption pc'!BM17),"")</f>
        <v/>
      </c>
      <c r="BN17" s="84">
        <f>IFERROR(SUM('1.17 Wine consumption pc'!BN17,'1.25 Beer consumption pc'!BN17,'1.33 Spirits consumption pc'!BN17),"")</f>
        <v>5.1018160997166468</v>
      </c>
      <c r="BO17" s="84">
        <f>IFERROR(SUM('1.17 Wine consumption pc'!BO17,'1.25 Beer consumption pc'!BO17,'1.33 Spirits consumption pc'!BO17),"")</f>
        <v>1.2193819424665338</v>
      </c>
      <c r="BP17" s="84">
        <f>IFERROR(SUM('1.17 Wine consumption pc'!BP17,'1.25 Beer consumption pc'!BP17,'1.33 Spirits consumption pc'!BP17),"")</f>
        <v>1.5225653482722952</v>
      </c>
      <c r="BQ17" s="84">
        <f>IFERROR(SUM('1.17 Wine consumption pc'!BQ17,'1.25 Beer consumption pc'!BQ17,'1.33 Spirits consumption pc'!BQ17),"")</f>
        <v>7.3797651834409965</v>
      </c>
      <c r="BR17" s="84">
        <f>IFERROR(SUM('1.17 Wine consumption pc'!BR17,'1.25 Beer consumption pc'!BR17,'1.33 Spirits consumption pc'!BR17),"")</f>
        <v>7.0032341904913133</v>
      </c>
      <c r="BS17" s="84">
        <f>IFERROR(SUM('1.17 Wine consumption pc'!BS17,'1.25 Beer consumption pc'!BS17,'1.33 Spirits consumption pc'!BS17),"")</f>
        <v>7.4217935000772677</v>
      </c>
      <c r="BT17" s="84">
        <f>IFERROR(SUM('1.17 Wine consumption pc'!BT17,'1.25 Beer consumption pc'!BT17,'1.33 Spirits consumption pc'!BT17),"")</f>
        <v>7.2184993611902497</v>
      </c>
      <c r="BU17" s="84">
        <f>IFERROR(SUM('1.17 Wine consumption pc'!BU17,'1.25 Beer consumption pc'!BU17,'1.33 Spirits consumption pc'!BU17),"")</f>
        <v>10.295815211688026</v>
      </c>
      <c r="BV17" s="84">
        <f>IFERROR(SUM('1.17 Wine consumption pc'!BV17,'1.25 Beer consumption pc'!BV17,'1.33 Spirits consumption pc'!BV17),"")</f>
        <v>8.6002319564635563</v>
      </c>
      <c r="BW17" s="84">
        <f>IFERROR(SUM('1.17 Wine consumption pc'!BW17,'1.25 Beer consumption pc'!BW17,'1.33 Spirits consumption pc'!BW17),"")</f>
        <v>7.9332826828277128</v>
      </c>
      <c r="BX17" s="84">
        <f>IFERROR(SUM('1.17 Wine consumption pc'!BX17,'1.25 Beer consumption pc'!BX17,'1.33 Spirits consumption pc'!BX17),"")</f>
        <v>7.0726269234986656</v>
      </c>
      <c r="BY17" s="84">
        <f>IFERROR(SUM('1.17 Wine consumption pc'!BY17,'1.25 Beer consumption pc'!BY17,'1.33 Spirits consumption pc'!BY17),"")</f>
        <v>8.6177765389053533</v>
      </c>
      <c r="BZ17" s="84">
        <f>IFERROR(SUM('1.17 Wine consumption pc'!BZ17,'1.25 Beer consumption pc'!BZ17,'1.33 Spirits consumption pc'!BZ17),"")</f>
        <v>10.664121432310107</v>
      </c>
      <c r="CA17" s="84">
        <f>IFERROR(SUM('1.17 Wine consumption pc'!CA17,'1.25 Beer consumption pc'!CA17,'1.33 Spirits consumption pc'!CA17),"")</f>
        <v>6.0876772886351072</v>
      </c>
      <c r="CB17" s="84">
        <f>IFERROR(SUM('1.17 Wine consumption pc'!CB17,'1.25 Beer consumption pc'!CB17,'1.33 Spirits consumption pc'!CB17),"")</f>
        <v>7.8864353312302837</v>
      </c>
      <c r="CC17" s="84">
        <f>IFERROR(SUM('1.17 Wine consumption pc'!CC17,'1.25 Beer consumption pc'!CC17,'1.33 Spirits consumption pc'!CC17),"")</f>
        <v>6.781421600290586</v>
      </c>
      <c r="CD17" s="84">
        <f>IFERROR(SUM('1.17 Wine consumption pc'!CD17,'1.25 Beer consumption pc'!CD17,'1.33 Spirits consumption pc'!CD17),"")</f>
        <v>7.354115760763456</v>
      </c>
      <c r="CE17" s="84">
        <f>IFERROR(SUM('1.17 Wine consumption pc'!CE17,'1.25 Beer consumption pc'!CE17,'1.33 Spirits consumption pc'!CE17),"")</f>
        <v>5.2073250996941418</v>
      </c>
      <c r="CF17" s="84">
        <f>IFERROR(SUM('1.17 Wine consumption pc'!CF17,'1.25 Beer consumption pc'!CF17,'1.33 Spirits consumption pc'!CF17),"")</f>
        <v>8.2893164205575047</v>
      </c>
      <c r="CG17" s="84">
        <f>IFERROR(SUM('1.17 Wine consumption pc'!CG17,'1.25 Beer consumption pc'!CG17,'1.33 Spirits consumption pc'!CG17),"")</f>
        <v>7.689508375341032</v>
      </c>
      <c r="CH17" s="84">
        <f>IFERROR(SUM('1.17 Wine consumption pc'!CH17,'1.25 Beer consumption pc'!CH17,'1.33 Spirits consumption pc'!CH17),"")</f>
        <v>6.2375607854402206</v>
      </c>
      <c r="CI17" s="84">
        <f>IFERROR(SUM('1.17 Wine consumption pc'!CI17,'1.25 Beer consumption pc'!CI17,'1.33 Spirits consumption pc'!CI17),"")</f>
        <v>7.9998057710283206</v>
      </c>
      <c r="CJ17" s="84">
        <f>IFERROR(SUM('1.17 Wine consumption pc'!CJ17,'1.25 Beer consumption pc'!CJ17,'1.33 Spirits consumption pc'!CJ17),"")</f>
        <v>1.039951915094619</v>
      </c>
      <c r="CK17" s="84">
        <f>IFERROR(SUM('1.17 Wine consumption pc'!CK17,'1.25 Beer consumption pc'!CK17,'1.33 Spirits consumption pc'!CK17),"")</f>
        <v>8.1968733193627958</v>
      </c>
      <c r="CL17" s="84">
        <f>IFERROR(SUM('1.17 Wine consumption pc'!CL17,'1.25 Beer consumption pc'!CL17,'1.33 Spirits consumption pc'!CL17),"")</f>
        <v>7.5391541257549406</v>
      </c>
      <c r="CM17" s="84">
        <f>IFERROR(SUM('1.17 Wine consumption pc'!CM17,'1.25 Beer consumption pc'!CM17,'1.33 Spirits consumption pc'!CM17),"")</f>
        <v>0.83201736445453078</v>
      </c>
      <c r="CN17" s="84">
        <f>IFERROR(SUM('1.17 Wine consumption pc'!CN17,'1.25 Beer consumption pc'!CN17,'1.33 Spirits consumption pc'!CN17),"")</f>
        <v>2.4966278740409873</v>
      </c>
      <c r="CO17" s="84">
        <f>IFERROR(SUM('1.17 Wine consumption pc'!CO17,'1.25 Beer consumption pc'!CO17,'1.33 Spirits consumption pc'!CO17),"")</f>
        <v>0.52657348706657059</v>
      </c>
      <c r="CP17" s="84">
        <f>IFERROR(SUM('1.17 Wine consumption pc'!CP17,'1.25 Beer consumption pc'!CP17,'1.33 Spirits consumption pc'!CP17),"")</f>
        <v>0.34605769760645655</v>
      </c>
      <c r="CR17" s="65"/>
    </row>
    <row r="18" spans="1:96" x14ac:dyDescent="0.25">
      <c r="CR18" s="65"/>
    </row>
    <row r="19" spans="1:96" x14ac:dyDescent="0.25">
      <c r="CJ19" s="65"/>
    </row>
    <row r="20" spans="1:96" x14ac:dyDescent="0.25">
      <c r="CJ20" s="65"/>
    </row>
    <row r="21" spans="1:96" x14ac:dyDescent="0.25">
      <c r="CJ21" s="65"/>
    </row>
    <row r="22" spans="1:96" x14ac:dyDescent="0.25">
      <c r="CJ22" s="65"/>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41">
    <tabColor theme="7" tint="0.59999389629810485"/>
  </sheetPr>
  <dimension ref="A1:CP17"/>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8.85546875" defaultRowHeight="15" x14ac:dyDescent="0.25"/>
  <sheetData>
    <row r="1" spans="1:94" x14ac:dyDescent="0.25">
      <c r="A1" s="7" t="s">
        <v>417</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94" x14ac:dyDescent="0.25">
      <c r="A2" s="1" t="s">
        <v>39</v>
      </c>
      <c r="B2" s="4" t="s">
        <v>254</v>
      </c>
      <c r="C2" s="4" t="s">
        <v>255</v>
      </c>
      <c r="D2" s="4" t="s">
        <v>42</v>
      </c>
      <c r="E2" s="4" t="s">
        <v>47</v>
      </c>
      <c r="F2" s="4" t="s">
        <v>274</v>
      </c>
      <c r="G2" s="4" t="s">
        <v>52</v>
      </c>
      <c r="H2" s="4" t="s">
        <v>53</v>
      </c>
      <c r="I2" s="4" t="s">
        <v>54</v>
      </c>
      <c r="J2" s="4" t="s">
        <v>55</v>
      </c>
      <c r="K2" s="4" t="s">
        <v>60</v>
      </c>
      <c r="L2" s="4" t="s">
        <v>67</v>
      </c>
      <c r="M2" s="4" t="s">
        <v>69</v>
      </c>
      <c r="N2" s="4" t="s">
        <v>71</v>
      </c>
      <c r="O2" s="4" t="s">
        <v>73</v>
      </c>
      <c r="P2" s="4" t="s">
        <v>75</v>
      </c>
      <c r="Q2" s="4" t="s">
        <v>77</v>
      </c>
      <c r="R2" s="4" t="s">
        <v>81</v>
      </c>
      <c r="S2" s="4" t="s">
        <v>83</v>
      </c>
      <c r="T2" s="4" t="s">
        <v>256</v>
      </c>
      <c r="U2" s="4" t="s">
        <v>84</v>
      </c>
      <c r="V2" s="4" t="s">
        <v>85</v>
      </c>
      <c r="W2" s="4" t="s">
        <v>257</v>
      </c>
      <c r="X2" s="4" t="s">
        <v>87</v>
      </c>
      <c r="Y2" s="4" t="s">
        <v>88</v>
      </c>
      <c r="Z2" s="4" t="s">
        <v>89</v>
      </c>
      <c r="AA2" s="4" t="s">
        <v>90</v>
      </c>
      <c r="AB2" s="4" t="s">
        <v>91</v>
      </c>
      <c r="AC2" s="4" t="s">
        <v>92</v>
      </c>
      <c r="AD2" s="4" t="s">
        <v>93</v>
      </c>
      <c r="AE2" s="4" t="s">
        <v>94</v>
      </c>
      <c r="AF2" s="4" t="s">
        <v>96</v>
      </c>
      <c r="AG2" s="4" t="s">
        <v>97</v>
      </c>
      <c r="AH2" s="4" t="s">
        <v>98</v>
      </c>
      <c r="AI2" s="4" t="s">
        <v>101</v>
      </c>
      <c r="AJ2" s="4" t="s">
        <v>102</v>
      </c>
      <c r="AK2" s="4" t="s">
        <v>103</v>
      </c>
      <c r="AL2" s="4" t="s">
        <v>104</v>
      </c>
      <c r="AM2" s="4" t="s">
        <v>105</v>
      </c>
      <c r="AN2" s="4" t="s">
        <v>106</v>
      </c>
      <c r="AO2" s="4" t="s">
        <v>107</v>
      </c>
      <c r="AP2" s="4" t="s">
        <v>258</v>
      </c>
      <c r="AQ2" s="4" t="s">
        <v>110</v>
      </c>
      <c r="AR2" s="4" t="s">
        <v>116</v>
      </c>
      <c r="AS2" s="4" t="s">
        <v>117</v>
      </c>
      <c r="AT2" s="4" t="s">
        <v>120</v>
      </c>
      <c r="AU2" s="4" t="s">
        <v>121</v>
      </c>
      <c r="AV2" s="4" t="s">
        <v>122</v>
      </c>
      <c r="AW2" s="4" t="s">
        <v>126</v>
      </c>
      <c r="AX2" s="4" t="s">
        <v>127</v>
      </c>
      <c r="AY2" s="4" t="s">
        <v>132</v>
      </c>
      <c r="AZ2" s="4" t="s">
        <v>138</v>
      </c>
      <c r="BA2" s="4" t="s">
        <v>142</v>
      </c>
      <c r="BB2" s="4" t="s">
        <v>150</v>
      </c>
      <c r="BC2" s="4" t="s">
        <v>152</v>
      </c>
      <c r="BD2" s="4" t="s">
        <v>259</v>
      </c>
      <c r="BE2" s="4" t="s">
        <v>153</v>
      </c>
      <c r="BF2" s="4" t="s">
        <v>160</v>
      </c>
      <c r="BG2" s="4" t="s">
        <v>169</v>
      </c>
      <c r="BH2" s="4" t="s">
        <v>178</v>
      </c>
      <c r="BI2" s="4" t="s">
        <v>180</v>
      </c>
      <c r="BJ2" s="4" t="s">
        <v>182</v>
      </c>
      <c r="BK2" s="4" t="s">
        <v>193</v>
      </c>
      <c r="BL2" s="4" t="s">
        <v>197</v>
      </c>
      <c r="BM2" s="4" t="s">
        <v>203</v>
      </c>
      <c r="BN2" s="4" t="s">
        <v>208</v>
      </c>
      <c r="BO2" s="4" t="s">
        <v>215</v>
      </c>
      <c r="BP2" s="4" t="s">
        <v>217</v>
      </c>
      <c r="BQ2" s="4" t="s">
        <v>260</v>
      </c>
      <c r="BR2" s="4" t="s">
        <v>221</v>
      </c>
      <c r="BS2" s="4" t="s">
        <v>271</v>
      </c>
      <c r="BT2" s="4" t="s">
        <v>261</v>
      </c>
      <c r="BU2" s="4" t="s">
        <v>223</v>
      </c>
      <c r="BV2" s="4" t="s">
        <v>224</v>
      </c>
      <c r="BW2" s="4" t="s">
        <v>226</v>
      </c>
      <c r="BX2" s="4" t="s">
        <v>227</v>
      </c>
      <c r="BY2" s="4" t="s">
        <v>228</v>
      </c>
      <c r="BZ2" s="4" t="s">
        <v>229</v>
      </c>
      <c r="CA2" s="4" t="s">
        <v>230</v>
      </c>
      <c r="CB2" s="4" t="s">
        <v>232</v>
      </c>
      <c r="CC2" s="4" t="s">
        <v>233</v>
      </c>
      <c r="CD2" s="4" t="s">
        <v>238</v>
      </c>
      <c r="CE2" s="4" t="s">
        <v>239</v>
      </c>
      <c r="CF2" s="4" t="s">
        <v>240</v>
      </c>
      <c r="CG2" s="4" t="s">
        <v>241</v>
      </c>
      <c r="CH2" s="4" t="s">
        <v>242</v>
      </c>
      <c r="CI2" s="4" t="s">
        <v>243</v>
      </c>
      <c r="CJ2" s="4" t="s">
        <v>244</v>
      </c>
      <c r="CK2" s="4" t="s">
        <v>245</v>
      </c>
      <c r="CL2" s="61" t="s">
        <v>248</v>
      </c>
      <c r="CM2" s="61" t="s">
        <v>249</v>
      </c>
      <c r="CN2" s="61" t="s">
        <v>250</v>
      </c>
      <c r="CO2" s="61" t="s">
        <v>251</v>
      </c>
      <c r="CP2" s="61" t="s">
        <v>252</v>
      </c>
    </row>
    <row r="3" spans="1:94" x14ac:dyDescent="0.25">
      <c r="A3" s="1" t="s">
        <v>24</v>
      </c>
      <c r="B3" s="6">
        <f>'1.40 Alcohol consump (value)'!B3/'1.39 Alcohol consumption (vol)'!B3</f>
        <v>43.445858438950061</v>
      </c>
      <c r="C3" s="6"/>
      <c r="D3" s="6">
        <f>'1.40 Alcohol consump (value)'!D3/'1.39 Alcohol consumption (vol)'!D3</f>
        <v>51.565217391304358</v>
      </c>
      <c r="E3" s="6">
        <f>'1.40 Alcohol consump (value)'!E3/'1.39 Alcohol consumption (vol)'!E3</f>
        <v>22.680480982541877</v>
      </c>
      <c r="F3" s="6">
        <f>'1.40 Alcohol consump (value)'!F3/'1.39 Alcohol consumption (vol)'!F3</f>
        <v>156.14150943396228</v>
      </c>
      <c r="G3" s="6">
        <f>'1.40 Alcohol consump (value)'!G3/'1.39 Alcohol consumption (vol)'!G3</f>
        <v>28.418674698795183</v>
      </c>
      <c r="H3" s="6">
        <f>'1.40 Alcohol consump (value)'!H3/'1.39 Alcohol consumption (vol)'!H3</f>
        <v>42.069565217391307</v>
      </c>
      <c r="I3" s="6">
        <f>'1.40 Alcohol consump (value)'!I3/'1.39 Alcohol consumption (vol)'!I3</f>
        <v>94.873606729758151</v>
      </c>
      <c r="J3" s="6">
        <f>'1.40 Alcohol consump (value)'!J3/'1.39 Alcohol consumption (vol)'!J3</f>
        <v>20.864485981308412</v>
      </c>
      <c r="K3" s="6">
        <f>'1.40 Alcohol consump (value)'!K3/'1.39 Alcohol consumption (vol)'!K3</f>
        <v>146.39175257731961</v>
      </c>
      <c r="L3" s="6">
        <f>'1.40 Alcohol consump (value)'!L3/'1.39 Alcohol consumption (vol)'!L3</f>
        <v>38.391304347826079</v>
      </c>
      <c r="M3" s="6">
        <f>'1.40 Alcohol consump (value)'!M3/'1.39 Alcohol consumption (vol)'!M3</f>
        <v>8.6016911437472192</v>
      </c>
      <c r="N3" s="6">
        <f>'1.40 Alcohol consump (value)'!N3/'1.39 Alcohol consumption (vol)'!N3</f>
        <v>178.71698113207546</v>
      </c>
      <c r="O3" s="6">
        <f>'1.40 Alcohol consump (value)'!O3/'1.39 Alcohol consumption (vol)'!O3</f>
        <v>29.607734806629836</v>
      </c>
      <c r="P3" s="6">
        <f>'1.40 Alcohol consump (value)'!P3/'1.39 Alcohol consumption (vol)'!P3</f>
        <v>93.614190687361429</v>
      </c>
      <c r="Q3" s="6">
        <f>'1.40 Alcohol consump (value)'!Q3/'1.39 Alcohol consumption (vol)'!Q3</f>
        <v>15.23150565709312</v>
      </c>
      <c r="R3" s="6">
        <f>'1.40 Alcohol consump (value)'!R3/'1.39 Alcohol consumption (vol)'!R3</f>
        <v>29.671936758893285</v>
      </c>
      <c r="S3" s="6">
        <f>'1.40 Alcohol consump (value)'!S3/'1.39 Alcohol consumption (vol)'!S3</f>
        <v>39.085846867749424</v>
      </c>
      <c r="T3" s="6">
        <f>'1.40 Alcohol consump (value)'!T3/'1.39 Alcohol consumption (vol)'!T3</f>
        <v>67.2724032586558</v>
      </c>
      <c r="U3" s="6">
        <f>'1.40 Alcohol consump (value)'!U3/'1.39 Alcohol consumption (vol)'!U3</f>
        <v>68.434913017396525</v>
      </c>
      <c r="V3" s="6">
        <f>'1.40 Alcohol consump (value)'!V3/'1.39 Alcohol consumption (vol)'!V3</f>
        <v>60.952702702702695</v>
      </c>
      <c r="W3" s="6">
        <f>'1.40 Alcohol consump (value)'!W3/'1.39 Alcohol consumption (vol)'!W3</f>
        <v>18.777896029471957</v>
      </c>
      <c r="X3" s="6">
        <f>'1.40 Alcohol consump (value)'!X3/'1.39 Alcohol consumption (vol)'!X3</f>
        <v>7.411960132890365</v>
      </c>
      <c r="Y3" s="6">
        <f>'1.40 Alcohol consump (value)'!Y3/'1.39 Alcohol consumption (vol)'!Y3</f>
        <v>35.67307692307692</v>
      </c>
      <c r="Z3" s="6">
        <f>'1.40 Alcohol consump (value)'!Z3/'1.39 Alcohol consumption (vol)'!Z3</f>
        <v>17.751565762004176</v>
      </c>
      <c r="AA3" s="6">
        <f>'1.40 Alcohol consump (value)'!AA3/'1.39 Alcohol consumption (vol)'!AA3</f>
        <v>51.81460674157303</v>
      </c>
      <c r="AB3" s="6">
        <f>'1.40 Alcohol consump (value)'!AB3/'1.39 Alcohol consumption (vol)'!AB3</f>
        <v>19.441825095057034</v>
      </c>
      <c r="AC3" s="6">
        <f>'1.40 Alcohol consump (value)'!AC3/'1.39 Alcohol consumption (vol)'!AC3</f>
        <v>28.991869918699187</v>
      </c>
      <c r="AD3" s="6">
        <f>'1.40 Alcohol consump (value)'!AD3/'1.39 Alcohol consumption (vol)'!AD3</f>
        <v>38.878048780487809</v>
      </c>
      <c r="AE3" s="6">
        <f>'1.40 Alcohol consump (value)'!AE3/'1.39 Alcohol consumption (vol)'!AE3</f>
        <v>28.401468788249694</v>
      </c>
      <c r="AF3" s="6">
        <f>'1.40 Alcohol consump (value)'!AF3/'1.39 Alcohol consumption (vol)'!AF3</f>
        <v>60.22727272727272</v>
      </c>
      <c r="AG3" s="6">
        <f>'1.40 Alcohol consump (value)'!AG3/'1.39 Alcohol consumption (vol)'!AG3</f>
        <v>36.899305555555557</v>
      </c>
      <c r="AH3" s="6">
        <f>'1.40 Alcohol consump (value)'!AH3/'1.39 Alcohol consumption (vol)'!AH3</f>
        <v>40.896551724137922</v>
      </c>
      <c r="AI3" s="6">
        <f>'1.40 Alcohol consump (value)'!AI3/'1.39 Alcohol consumption (vol)'!AI3</f>
        <v>36.6875283446712</v>
      </c>
      <c r="AJ3" s="6">
        <f>'1.40 Alcohol consump (value)'!AJ3/'1.39 Alcohol consumption (vol)'!AJ3</f>
        <v>13.616268788682582</v>
      </c>
      <c r="AK3" s="6">
        <f>'1.40 Alcohol consump (value)'!AK3/'1.39 Alcohol consumption (vol)'!AK3</f>
        <v>13.596213088887218</v>
      </c>
      <c r="AL3" s="6">
        <f>'1.40 Alcohol consump (value)'!AL3/'1.39 Alcohol consumption (vol)'!AL3</f>
        <v>19.259052924791085</v>
      </c>
      <c r="AM3" s="6">
        <f>'1.40 Alcohol consump (value)'!AM3/'1.39 Alcohol consumption (vol)'!AM3</f>
        <v>23.325531914893617</v>
      </c>
      <c r="AN3" s="6">
        <f>'1.40 Alcohol consump (value)'!AN3/'1.39 Alcohol consumption (vol)'!AN3</f>
        <v>57.995024875621901</v>
      </c>
      <c r="AO3" s="6">
        <f>'1.40 Alcohol consump (value)'!AO3/'1.39 Alcohol consumption (vol)'!AO3</f>
        <v>17.525433202906651</v>
      </c>
      <c r="AP3" s="6">
        <f>'1.40 Alcohol consump (value)'!AP3/'1.39 Alcohol consumption (vol)'!AP3</f>
        <v>29.326505861743701</v>
      </c>
      <c r="AQ3" s="6">
        <f>'1.40 Alcohol consump (value)'!AQ3/'1.39 Alcohol consumption (vol)'!AQ3</f>
        <v>29.570575692963754</v>
      </c>
      <c r="AR3" s="6">
        <f>'1.40 Alcohol consump (value)'!AR3/'1.39 Alcohol consumption (vol)'!AR3</f>
        <v>35.646551724137929</v>
      </c>
      <c r="AS3" s="6">
        <f>'1.40 Alcohol consump (value)'!AS3/'1.39 Alcohol consumption (vol)'!AS3</f>
        <v>16.408473804100225</v>
      </c>
      <c r="AT3" s="6">
        <f>'1.40 Alcohol consump (value)'!AT3/'1.39 Alcohol consumption (vol)'!AT3</f>
        <v>36.64849354375896</v>
      </c>
      <c r="AU3" s="6">
        <f>'1.40 Alcohol consump (value)'!AU3/'1.39 Alcohol consumption (vol)'!AU3</f>
        <v>38.389463781749761</v>
      </c>
      <c r="AV3" s="6">
        <f>'1.40 Alcohol consump (value)'!AV3/'1.39 Alcohol consumption (vol)'!AV3</f>
        <v>56.61240310077519</v>
      </c>
      <c r="AW3" s="6">
        <f>'1.40 Alcohol consump (value)'!AW3/'1.39 Alcohol consumption (vol)'!AW3</f>
        <v>46.254019292604504</v>
      </c>
      <c r="AX3" s="6">
        <f>'1.40 Alcohol consump (value)'!AX3/'1.39 Alcohol consumption (vol)'!AX3</f>
        <v>33.509615384615387</v>
      </c>
      <c r="AY3" s="6">
        <f>'1.40 Alcohol consump (value)'!AY3/'1.39 Alcohol consumption (vol)'!AY3</f>
        <v>30.644927536231879</v>
      </c>
      <c r="AZ3" s="6">
        <f>'1.40 Alcohol consump (value)'!AZ3/'1.39 Alcohol consumption (vol)'!AZ3</f>
        <v>53.955809189347384</v>
      </c>
      <c r="BA3" s="6">
        <f>'1.40 Alcohol consump (value)'!BA3/'1.39 Alcohol consumption (vol)'!BA3</f>
        <v>41.105769230769226</v>
      </c>
      <c r="BB3" s="6">
        <f>'1.40 Alcohol consump (value)'!BB3/'1.39 Alcohol consumption (vol)'!BB3</f>
        <v>37.708333333333329</v>
      </c>
      <c r="BC3" s="6">
        <f>'1.40 Alcohol consump (value)'!BC3/'1.39 Alcohol consumption (vol)'!BC3</f>
        <v>32.020563594821013</v>
      </c>
      <c r="BD3" s="6">
        <f>'1.40 Alcohol consump (value)'!BD3/'1.39 Alcohol consumption (vol)'!BD3</f>
        <v>35.089632318131606</v>
      </c>
      <c r="BE3" s="6">
        <f>'1.40 Alcohol consump (value)'!BE3/'1.39 Alcohol consumption (vol)'!BE3</f>
        <v>83.786666666666662</v>
      </c>
      <c r="BF3" s="6">
        <f>'1.40 Alcohol consump (value)'!BF3/'1.39 Alcohol consumption (vol)'!BF3</f>
        <v>32.727272727272727</v>
      </c>
      <c r="BG3" s="6">
        <f>'1.40 Alcohol consump (value)'!BG3/'1.39 Alcohol consumption (vol)'!BG3</f>
        <v>146.88235294117646</v>
      </c>
      <c r="BH3" s="6" t="e">
        <f>'1.40 Alcohol consump (value)'!BH3/'1.39 Alcohol consumption (vol)'!BH3</f>
        <v>#DIV/0!</v>
      </c>
      <c r="BI3" s="6">
        <f>'1.40 Alcohol consump (value)'!BI3/'1.39 Alcohol consumption (vol)'!BI3</f>
        <v>139.96202531645571</v>
      </c>
      <c r="BJ3" s="6">
        <f>'1.40 Alcohol consump (value)'!BJ3/'1.39 Alcohol consumption (vol)'!BJ3</f>
        <v>67.833333333333329</v>
      </c>
      <c r="BK3" s="6">
        <f>'1.40 Alcohol consump (value)'!BK3/'1.39 Alcohol consumption (vol)'!BK3</f>
        <v>72.794642857142861</v>
      </c>
      <c r="BL3" s="6">
        <f>'1.40 Alcohol consump (value)'!BL3/'1.39 Alcohol consumption (vol)'!BL3</f>
        <v>19.683950617283948</v>
      </c>
      <c r="BM3" s="6" t="e">
        <f>'1.40 Alcohol consump (value)'!BM3/'1.39 Alcohol consumption (vol)'!BM3</f>
        <v>#DIV/0!</v>
      </c>
      <c r="BN3" s="6">
        <f>'1.40 Alcohol consump (value)'!BN3/'1.39 Alcohol consumption (vol)'!BN3</f>
        <v>27.819181698196214</v>
      </c>
      <c r="BO3" s="6">
        <f>'1.40 Alcohol consump (value)'!BO3/'1.39 Alcohol consumption (vol)'!BO3</f>
        <v>78.526315789473671</v>
      </c>
      <c r="BP3" s="6">
        <f>'1.40 Alcohol consump (value)'!BP3/'1.39 Alcohol consumption (vol)'!BP3</f>
        <v>391.1351351351351</v>
      </c>
      <c r="BQ3" s="6">
        <f>'1.40 Alcohol consump (value)'!BQ3/'1.39 Alcohol consumption (vol)'!BQ3</f>
        <v>66.481744612778769</v>
      </c>
      <c r="BR3" s="6">
        <f>'1.40 Alcohol consump (value)'!BR3/'1.39 Alcohol consumption (vol)'!BR3</f>
        <v>79.659520163348645</v>
      </c>
      <c r="BS3" s="6">
        <f>'1.40 Alcohol consump (value)'!BS3/'1.39 Alcohol consumption (vol)'!BS3</f>
        <v>65.147196019487922</v>
      </c>
      <c r="BT3" s="6">
        <f>'1.40 Alcohol consump (value)'!BT3/'1.39 Alcohol consumption (vol)'!BT3</f>
        <v>65.746307181190886</v>
      </c>
      <c r="BU3" s="6">
        <f>'1.40 Alcohol consump (value)'!BU3/'1.39 Alcohol consumption (vol)'!BU3</f>
        <v>67.844807467911309</v>
      </c>
      <c r="BV3" s="6">
        <f>'1.40 Alcohol consump (value)'!BV3/'1.39 Alcohol consumption (vol)'!BV3</f>
        <v>63.654885654885668</v>
      </c>
      <c r="BW3" s="6">
        <f>'1.40 Alcohol consump (value)'!BW3/'1.39 Alcohol consumption (vol)'!BW3</f>
        <v>86.806629834254153</v>
      </c>
      <c r="BX3" s="6">
        <f>'1.40 Alcohol consump (value)'!BX3/'1.39 Alcohol consumption (vol)'!BX3</f>
        <v>98.430079155672829</v>
      </c>
      <c r="BY3" s="6">
        <f>'1.40 Alcohol consump (value)'!BY3/'1.39 Alcohol consumption (vol)'!BY3</f>
        <v>63.915015555919425</v>
      </c>
      <c r="BZ3" s="6">
        <f>'1.40 Alcohol consump (value)'!BZ3/'1.39 Alcohol consumption (vol)'!BZ3</f>
        <v>52.165530772408097</v>
      </c>
      <c r="CA3" s="6">
        <f>'1.40 Alcohol consump (value)'!CA3/'1.39 Alcohol consumption (vol)'!CA3</f>
        <v>95.212514757969302</v>
      </c>
      <c r="CB3" s="6">
        <f>'1.40 Alcohol consump (value)'!CB3/'1.39 Alcohol consumption (vol)'!CB3</f>
        <v>118.24827586206897</v>
      </c>
      <c r="CC3" s="6">
        <f>'1.40 Alcohol consump (value)'!CC3/'1.39 Alcohol consumption (vol)'!CC3</f>
        <v>46.515255530129672</v>
      </c>
      <c r="CD3" s="6">
        <f>'1.40 Alcohol consump (value)'!CD3/'1.39 Alcohol consumption (vol)'!CD3</f>
        <v>59.373009855951473</v>
      </c>
      <c r="CE3" s="6">
        <f>'1.40 Alcohol consump (value)'!CE3/'1.39 Alcohol consumption (vol)'!CE3</f>
        <v>148.83257918552033</v>
      </c>
      <c r="CF3" s="6">
        <f>'1.40 Alcohol consump (value)'!CF3/'1.39 Alcohol consumption (vol)'!CF3</f>
        <v>44.889934148635938</v>
      </c>
      <c r="CG3" s="6">
        <f>'1.40 Alcohol consump (value)'!CG3/'1.39 Alcohol consumption (vol)'!CG3</f>
        <v>53.411004784688991</v>
      </c>
      <c r="CH3" s="6">
        <f>'1.40 Alcohol consump (value)'!CH3/'1.39 Alcohol consumption (vol)'!CH3</f>
        <v>99.50891089108913</v>
      </c>
      <c r="CI3" s="6">
        <f>'1.40 Alcohol consump (value)'!CI3/'1.39 Alcohol consumption (vol)'!CI3</f>
        <v>96.312307692307698</v>
      </c>
      <c r="CJ3" s="6">
        <f>'1.40 Alcohol consump (value)'!CJ3/'1.39 Alcohol consumption (vol)'!CJ3</f>
        <v>68.34587813620071</v>
      </c>
      <c r="CK3" s="6">
        <f>'1.40 Alcohol consump (value)'!CK3/'1.39 Alcohol consumption (vol)'!CK3</f>
        <v>101.61819182101597</v>
      </c>
      <c r="CL3" s="6">
        <f>'1.40 Alcohol consump (value)'!CL3/'1.39 Alcohol consumption (vol)'!CL3</f>
        <v>81.520325203251062</v>
      </c>
      <c r="CM3" s="6">
        <f>'1.40 Alcohol consump (value)'!CM3/'1.39 Alcohol consumption (vol)'!CM3</f>
        <v>15.599999999999998</v>
      </c>
      <c r="CN3" s="6">
        <f>'1.40 Alcohol consump (value)'!CN3/'1.39 Alcohol consumption (vol)'!CN3</f>
        <v>50.911297852474313</v>
      </c>
      <c r="CO3" s="6">
        <f>'1.40 Alcohol consump (value)'!CO3/'1.39 Alcohol consumption (vol)'!CO3</f>
        <v>27.674840085287851</v>
      </c>
      <c r="CP3" s="6">
        <f>'1.40 Alcohol consump (value)'!CP3/'1.39 Alcohol consumption (vol)'!CP3</f>
        <v>22.302036199095099</v>
      </c>
    </row>
    <row r="4" spans="1:94" x14ac:dyDescent="0.25">
      <c r="A4" s="1" t="s">
        <v>25</v>
      </c>
      <c r="B4" s="6">
        <f>'1.40 Alcohol consump (value)'!B4/'1.39 Alcohol consumption (vol)'!B4</f>
        <v>44.454577839064605</v>
      </c>
      <c r="C4" s="6">
        <f>'1.40 Alcohol consump (value)'!C4/'1.39 Alcohol consumption (vol)'!C4</f>
        <v>35.640614423327257</v>
      </c>
      <c r="D4" s="6">
        <f>'1.40 Alcohol consump (value)'!D4/'1.39 Alcohol consumption (vol)'!D4</f>
        <v>42.241379310344826</v>
      </c>
      <c r="E4" s="6">
        <f>'1.40 Alcohol consump (value)'!E4/'1.39 Alcohol consumption (vol)'!E4</f>
        <v>22.973715493329813</v>
      </c>
      <c r="F4" s="6">
        <f>'1.40 Alcohol consump (value)'!F4/'1.39 Alcohol consumption (vol)'!F4</f>
        <v>155.24999999999997</v>
      </c>
      <c r="G4" s="6">
        <f>'1.40 Alcohol consump (value)'!G4/'1.39 Alcohol consumption (vol)'!G4</f>
        <v>28.577884372633175</v>
      </c>
      <c r="H4" s="6">
        <f>'1.40 Alcohol consump (value)'!H4/'1.39 Alcohol consumption (vol)'!H4</f>
        <v>46.962962962962962</v>
      </c>
      <c r="I4" s="6">
        <f>'1.40 Alcohol consump (value)'!I4/'1.39 Alcohol consumption (vol)'!I4</f>
        <v>89.407289680016945</v>
      </c>
      <c r="J4" s="6">
        <f>'1.40 Alcohol consump (value)'!J4/'1.39 Alcohol consumption (vol)'!J4</f>
        <v>22.054298642533936</v>
      </c>
      <c r="K4" s="6">
        <f>'1.40 Alcohol consump (value)'!K4/'1.39 Alcohol consumption (vol)'!K4</f>
        <v>143.62376237623761</v>
      </c>
      <c r="L4" s="6">
        <f>'1.40 Alcohol consump (value)'!L4/'1.39 Alcohol consumption (vol)'!L4</f>
        <v>41.124999999999986</v>
      </c>
      <c r="M4" s="6">
        <f>'1.40 Alcohol consump (value)'!M4/'1.39 Alcohol consumption (vol)'!M4</f>
        <v>9.054495912806539</v>
      </c>
      <c r="N4" s="6">
        <f>'1.40 Alcohol consump (value)'!N4/'1.39 Alcohol consumption (vol)'!N4</f>
        <v>180.44444444444446</v>
      </c>
      <c r="O4" s="6">
        <f>'1.40 Alcohol consump (value)'!O4/'1.39 Alcohol consumption (vol)'!O4</f>
        <v>32.390481651376142</v>
      </c>
      <c r="P4" s="6">
        <f>'1.40 Alcohol consump (value)'!P4/'1.39 Alcohol consumption (vol)'!P4</f>
        <v>95.651214128035321</v>
      </c>
      <c r="Q4" s="6">
        <f>'1.40 Alcohol consump (value)'!Q4/'1.39 Alcohol consumption (vol)'!Q4</f>
        <v>16.957398466344788</v>
      </c>
      <c r="R4" s="6">
        <f>'1.40 Alcohol consump (value)'!R4/'1.39 Alcohol consumption (vol)'!R4</f>
        <v>41.728744939271259</v>
      </c>
      <c r="S4" s="6">
        <f>'1.40 Alcohol consump (value)'!S4/'1.39 Alcohol consumption (vol)'!S4</f>
        <v>37.866529774127308</v>
      </c>
      <c r="T4" s="6">
        <f>'1.40 Alcohol consump (value)'!T4/'1.39 Alcohol consumption (vol)'!T4</f>
        <v>73.000510204081621</v>
      </c>
      <c r="U4" s="6">
        <f>'1.40 Alcohol consump (value)'!U4/'1.39 Alcohol consumption (vol)'!U4</f>
        <v>73.843749999999986</v>
      </c>
      <c r="V4" s="6">
        <f>'1.40 Alcohol consump (value)'!V4/'1.39 Alcohol consumption (vol)'!V4</f>
        <v>68.26013513513513</v>
      </c>
      <c r="W4" s="6">
        <f>'1.40 Alcohol consump (value)'!W4/'1.39 Alcohol consumption (vol)'!W4</f>
        <v>20.075055626191986</v>
      </c>
      <c r="X4" s="6">
        <f>'1.40 Alcohol consump (value)'!X4/'1.39 Alcohol consumption (vol)'!X4</f>
        <v>7.4325481798715201</v>
      </c>
      <c r="Y4" s="6">
        <f>'1.40 Alcohol consump (value)'!Y4/'1.39 Alcohol consumption (vol)'!Y4</f>
        <v>38.5</v>
      </c>
      <c r="Z4" s="6">
        <f>'1.40 Alcohol consump (value)'!Z4/'1.39 Alcohol consumption (vol)'!Z4</f>
        <v>17.963983050847457</v>
      </c>
      <c r="AA4" s="6">
        <f>'1.40 Alcohol consump (value)'!AA4/'1.39 Alcohol consumption (vol)'!AA4</f>
        <v>57.822714681440445</v>
      </c>
      <c r="AB4" s="6">
        <f>'1.40 Alcohol consump (value)'!AB4/'1.39 Alcohol consumption (vol)'!AB4</f>
        <v>22.910060975609753</v>
      </c>
      <c r="AC4" s="6">
        <f>'1.40 Alcohol consump (value)'!AC4/'1.39 Alcohol consumption (vol)'!AC4</f>
        <v>31.169117647058822</v>
      </c>
      <c r="AD4" s="6">
        <f>'1.40 Alcohol consump (value)'!AD4/'1.39 Alcohol consumption (vol)'!AD4</f>
        <v>36.97674418604651</v>
      </c>
      <c r="AE4" s="6">
        <f>'1.40 Alcohol consump (value)'!AE4/'1.39 Alcohol consumption (vol)'!AE4</f>
        <v>34.342233009708742</v>
      </c>
      <c r="AF4" s="6">
        <f>'1.40 Alcohol consump (value)'!AF4/'1.39 Alcohol consumption (vol)'!AF4</f>
        <v>62.653631284916209</v>
      </c>
      <c r="AG4" s="6">
        <f>'1.40 Alcohol consump (value)'!AG4/'1.39 Alcohol consumption (vol)'!AG4</f>
        <v>30.646687697160882</v>
      </c>
      <c r="AH4" s="6">
        <f>'1.40 Alcohol consump (value)'!AH4/'1.39 Alcohol consumption (vol)'!AH4</f>
        <v>45.775862068965509</v>
      </c>
      <c r="AI4" s="6">
        <f>'1.40 Alcohol consump (value)'!AI4/'1.39 Alcohol consumption (vol)'!AI4</f>
        <v>36.710957722174292</v>
      </c>
      <c r="AJ4" s="6">
        <f>'1.40 Alcohol consump (value)'!AJ4/'1.39 Alcohol consumption (vol)'!AJ4</f>
        <v>14.850212765957448</v>
      </c>
      <c r="AK4" s="6">
        <f>'1.40 Alcohol consump (value)'!AK4/'1.39 Alcohol consumption (vol)'!AK4</f>
        <v>14.25183445846786</v>
      </c>
      <c r="AL4" s="6">
        <f>'1.40 Alcohol consump (value)'!AL4/'1.39 Alcohol consumption (vol)'!AL4</f>
        <v>30.910810810810812</v>
      </c>
      <c r="AM4" s="6">
        <f>'1.40 Alcohol consump (value)'!AM4/'1.39 Alcohol consumption (vol)'!AM4</f>
        <v>25.506302521008404</v>
      </c>
      <c r="AN4" s="6">
        <f>'1.40 Alcohol consump (value)'!AN4/'1.39 Alcohol consumption (vol)'!AN4</f>
        <v>61.796703296703292</v>
      </c>
      <c r="AO4" s="6">
        <f>'1.40 Alcohol consump (value)'!AO4/'1.39 Alcohol consumption (vol)'!AO4</f>
        <v>19.80497714575927</v>
      </c>
      <c r="AP4" s="6">
        <f>'1.40 Alcohol consump (value)'!AP4/'1.39 Alcohol consumption (vol)'!AP4</f>
        <v>25.572620350109414</v>
      </c>
      <c r="AQ4" s="6">
        <f>'1.40 Alcohol consump (value)'!AQ4/'1.39 Alcohol consumption (vol)'!AQ4</f>
        <v>10.257304840819886</v>
      </c>
      <c r="AR4" s="6">
        <f>'1.40 Alcohol consump (value)'!AR4/'1.39 Alcohol consumption (vol)'!AR4</f>
        <v>42.903846153846153</v>
      </c>
      <c r="AS4" s="6">
        <f>'1.40 Alcohol consump (value)'!AS4/'1.39 Alcohol consumption (vol)'!AS4</f>
        <v>14.230548616893328</v>
      </c>
      <c r="AT4" s="6">
        <f>'1.40 Alcohol consump (value)'!AT4/'1.39 Alcohol consumption (vol)'!AT4</f>
        <v>28.681753889674685</v>
      </c>
      <c r="AU4" s="6">
        <f>'1.40 Alcohol consump (value)'!AU4/'1.39 Alcohol consumption (vol)'!AU4</f>
        <v>37.91495327102804</v>
      </c>
      <c r="AV4" s="6">
        <f>'1.40 Alcohol consump (value)'!AV4/'1.39 Alcohol consumption (vol)'!AV4</f>
        <v>56.677165354330711</v>
      </c>
      <c r="AW4" s="6">
        <f>'1.40 Alcohol consump (value)'!AW4/'1.39 Alcohol consumption (vol)'!AW4</f>
        <v>48.758620689655174</v>
      </c>
      <c r="AX4" s="6">
        <f>'1.40 Alcohol consump (value)'!AX4/'1.39 Alcohol consumption (vol)'!AX4</f>
        <v>34.398230088495573</v>
      </c>
      <c r="AY4" s="6">
        <f>'1.40 Alcohol consump (value)'!AY4/'1.39 Alcohol consumption (vol)'!AY4</f>
        <v>33.413793103448278</v>
      </c>
      <c r="AZ4" s="6">
        <f>'1.40 Alcohol consump (value)'!AZ4/'1.39 Alcohol consumption (vol)'!AZ4</f>
        <v>54.738717339667446</v>
      </c>
      <c r="BA4" s="6">
        <f>'1.40 Alcohol consump (value)'!BA4/'1.39 Alcohol consumption (vol)'!BA4</f>
        <v>38.281159420289853</v>
      </c>
      <c r="BB4" s="6">
        <f>'1.40 Alcohol consump (value)'!BB4/'1.39 Alcohol consumption (vol)'!BB4</f>
        <v>32.613793103448273</v>
      </c>
      <c r="BC4" s="6">
        <f>'1.40 Alcohol consump (value)'!BC4/'1.39 Alcohol consumption (vol)'!BC4</f>
        <v>19.85593220338983</v>
      </c>
      <c r="BD4" s="6">
        <f>'1.40 Alcohol consump (value)'!BD4/'1.39 Alcohol consumption (vol)'!BD4</f>
        <v>34.223894348894348</v>
      </c>
      <c r="BE4" s="6">
        <f>'1.40 Alcohol consump (value)'!BE4/'1.39 Alcohol consumption (vol)'!BE4</f>
        <v>82.430379746835442</v>
      </c>
      <c r="BF4" s="6">
        <f>'1.40 Alcohol consump (value)'!BF4/'1.39 Alcohol consumption (vol)'!BF4</f>
        <v>36.383495145631073</v>
      </c>
      <c r="BG4" s="6">
        <f>'1.40 Alcohol consump (value)'!BG4/'1.39 Alcohol consumption (vol)'!BG4</f>
        <v>145.25000000000003</v>
      </c>
      <c r="BH4" s="6" t="e">
        <f>'1.40 Alcohol consump (value)'!BH4/'1.39 Alcohol consumption (vol)'!BH4</f>
        <v>#DIV/0!</v>
      </c>
      <c r="BI4" s="6">
        <f>'1.40 Alcohol consump (value)'!BI4/'1.39 Alcohol consumption (vol)'!BI4</f>
        <v>142.13333333333333</v>
      </c>
      <c r="BJ4" s="6">
        <f>'1.40 Alcohol consump (value)'!BJ4/'1.39 Alcohol consumption (vol)'!BJ4</f>
        <v>69.639004149377598</v>
      </c>
      <c r="BK4" s="6">
        <f>'1.40 Alcohol consump (value)'!BK4/'1.39 Alcohol consumption (vol)'!BK4</f>
        <v>75.034482758620683</v>
      </c>
      <c r="BL4" s="6">
        <f>'1.40 Alcohol consump (value)'!BL4/'1.39 Alcohol consumption (vol)'!BL4</f>
        <v>20.971223021582734</v>
      </c>
      <c r="BM4" s="6" t="e">
        <f>'1.40 Alcohol consump (value)'!BM4/'1.39 Alcohol consumption (vol)'!BM4</f>
        <v>#DIV/0!</v>
      </c>
      <c r="BN4" s="6">
        <f>'1.40 Alcohol consump (value)'!BN4/'1.39 Alcohol consumption (vol)'!BN4</f>
        <v>25.715274772825619</v>
      </c>
      <c r="BO4" s="6">
        <f>'1.40 Alcohol consump (value)'!BO4/'1.39 Alcohol consumption (vol)'!BO4</f>
        <v>72.507246376811594</v>
      </c>
      <c r="BP4" s="6">
        <f>'1.40 Alcohol consump (value)'!BP4/'1.39 Alcohol consumption (vol)'!BP4</f>
        <v>380.97435897435895</v>
      </c>
      <c r="BQ4" s="6">
        <f>'1.40 Alcohol consump (value)'!BQ4/'1.39 Alcohol consumption (vol)'!BQ4</f>
        <v>68.58406834449319</v>
      </c>
      <c r="BR4" s="6">
        <f>'1.40 Alcohol consump (value)'!BR4/'1.39 Alcohol consumption (vol)'!BR4</f>
        <v>80.317182817182825</v>
      </c>
      <c r="BS4" s="6">
        <f>'1.40 Alcohol consump (value)'!BS4/'1.39 Alcohol consumption (vol)'!BS4</f>
        <v>67.392275595359237</v>
      </c>
      <c r="BT4" s="6">
        <f>'1.40 Alcohol consump (value)'!BT4/'1.39 Alcohol consumption (vol)'!BT4</f>
        <v>70.572911883259351</v>
      </c>
      <c r="BU4" s="6">
        <f>'1.40 Alcohol consump (value)'!BU4/'1.39 Alcohol consumption (vol)'!BU4</f>
        <v>72.462616822429908</v>
      </c>
      <c r="BV4" s="6">
        <f>'1.40 Alcohol consump (value)'!BV4/'1.39 Alcohol consumption (vol)'!BV4</f>
        <v>68.249740932642482</v>
      </c>
      <c r="BW4" s="6">
        <f>'1.40 Alcohol consump (value)'!BW4/'1.39 Alcohol consumption (vol)'!BW4</f>
        <v>96.242026266416516</v>
      </c>
      <c r="BX4" s="6">
        <f>'1.40 Alcohol consump (value)'!BX4/'1.39 Alcohol consumption (vol)'!BX4</f>
        <v>103.66149870801033</v>
      </c>
      <c r="BY4" s="6">
        <f>'1.40 Alcohol consump (value)'!BY4/'1.39 Alcohol consumption (vol)'!BY4</f>
        <v>69.019323671497588</v>
      </c>
      <c r="BZ4" s="6">
        <f>'1.40 Alcohol consump (value)'!BZ4/'1.39 Alcohol consumption (vol)'!BZ4</f>
        <v>53.604173090759588</v>
      </c>
      <c r="CA4" s="6">
        <f>'1.40 Alcohol consump (value)'!CA4/'1.39 Alcohol consumption (vol)'!CA4</f>
        <v>103.96487119437938</v>
      </c>
      <c r="CB4" s="6">
        <f>'1.40 Alcohol consump (value)'!CB4/'1.39 Alcohol consumption (vol)'!CB4</f>
        <v>126.42922374429226</v>
      </c>
      <c r="CC4" s="6">
        <f>'1.40 Alcohol consump (value)'!CC4/'1.39 Alcohol consumption (vol)'!CC4</f>
        <v>52.139763779527556</v>
      </c>
      <c r="CD4" s="6">
        <f>'1.40 Alcohol consump (value)'!CD4/'1.39 Alcohol consumption (vol)'!CD4</f>
        <v>62.92198049512379</v>
      </c>
      <c r="CE4" s="6">
        <f>'1.40 Alcohol consump (value)'!CE4/'1.39 Alcohol consumption (vol)'!CE4</f>
        <v>170.93832599118943</v>
      </c>
      <c r="CF4" s="6">
        <f>'1.40 Alcohol consump (value)'!CF4/'1.39 Alcohol consumption (vol)'!CF4</f>
        <v>48.364738805970156</v>
      </c>
      <c r="CG4" s="6">
        <f>'1.40 Alcohol consump (value)'!CG4/'1.39 Alcohol consumption (vol)'!CG4</f>
        <v>59.873991457047936</v>
      </c>
      <c r="CH4" s="6">
        <f>'1.40 Alcohol consump (value)'!CH4/'1.39 Alcohol consumption (vol)'!CH4</f>
        <v>104.63276836158194</v>
      </c>
      <c r="CI4" s="6">
        <f>'1.40 Alcohol consump (value)'!CI4/'1.39 Alcohol consumption (vol)'!CI4</f>
        <v>105.46141732283465</v>
      </c>
      <c r="CJ4" s="6">
        <f>'1.40 Alcohol consump (value)'!CJ4/'1.39 Alcohol consumption (vol)'!CJ4</f>
        <v>77.560070671378099</v>
      </c>
      <c r="CK4" s="6">
        <f>'1.40 Alcohol consump (value)'!CK4/'1.39 Alcohol consumption (vol)'!CK4</f>
        <v>105.9170205237084</v>
      </c>
      <c r="CL4" s="6">
        <f>'1.40 Alcohol consump (value)'!CL4/'1.39 Alcohol consumption (vol)'!CL4</f>
        <v>83.25203252032405</v>
      </c>
      <c r="CM4" s="6">
        <f>'1.40 Alcohol consump (value)'!CM4/'1.39 Alcohol consumption (vol)'!CM4</f>
        <v>18.115830115830047</v>
      </c>
      <c r="CN4" s="6">
        <f>'1.40 Alcohol consump (value)'!CN4/'1.39 Alcohol consumption (vol)'!CN4</f>
        <v>52.110200364298819</v>
      </c>
      <c r="CO4" s="6">
        <f>'1.40 Alcohol consump (value)'!CO4/'1.39 Alcohol consumption (vol)'!CO4</f>
        <v>27.180636332535069</v>
      </c>
      <c r="CP4" s="6">
        <f>'1.40 Alcohol consump (value)'!CP4/'1.39 Alcohol consumption (vol)'!CP4</f>
        <v>23.066376496191868</v>
      </c>
    </row>
    <row r="5" spans="1:94" x14ac:dyDescent="0.25">
      <c r="A5" s="1" t="s">
        <v>26</v>
      </c>
      <c r="B5" s="6">
        <f>'1.40 Alcohol consump (value)'!B5/'1.39 Alcohol consumption (vol)'!B5</f>
        <v>49.102536032535632</v>
      </c>
      <c r="C5" s="6"/>
      <c r="D5" s="6"/>
      <c r="E5" s="6">
        <f>'1.40 Alcohol consump (value)'!E5/'1.39 Alcohol consumption (vol)'!E5</f>
        <v>23.053140899870307</v>
      </c>
      <c r="F5" s="6">
        <f>'1.40 Alcohol consump (value)'!F5/'1.39 Alcohol consumption (vol)'!F5</f>
        <v>152.80373831775702</v>
      </c>
      <c r="G5" s="6">
        <f>'1.40 Alcohol consump (value)'!G5/'1.39 Alcohol consumption (vol)'!G5</f>
        <v>30.685353889278208</v>
      </c>
      <c r="H5" s="6">
        <f>'1.40 Alcohol consump (value)'!H5/'1.39 Alcohol consumption (vol)'!H5</f>
        <v>53.370000000000005</v>
      </c>
      <c r="I5" s="6">
        <f>'1.40 Alcohol consump (value)'!I5/'1.39 Alcohol consumption (vol)'!I5</f>
        <v>93.498726114649671</v>
      </c>
      <c r="J5" s="6">
        <f>'1.40 Alcohol consump (value)'!J5/'1.39 Alcohol consumption (vol)'!J5</f>
        <v>25.138392857142861</v>
      </c>
      <c r="K5" s="6">
        <f>'1.40 Alcohol consump (value)'!K5/'1.39 Alcohol consumption (vol)'!K5</f>
        <v>142.80909090909091</v>
      </c>
      <c r="L5" s="6">
        <f>'1.40 Alcohol consump (value)'!L5/'1.39 Alcohol consumption (vol)'!L5</f>
        <v>43.84</v>
      </c>
      <c r="M5" s="6">
        <f>'1.40 Alcohol consump (value)'!M5/'1.39 Alcohol consumption (vol)'!M5</f>
        <v>9.2429277054333188</v>
      </c>
      <c r="N5" s="6">
        <f>'1.40 Alcohol consump (value)'!N5/'1.39 Alcohol consumption (vol)'!N5</f>
        <v>189.50000000000003</v>
      </c>
      <c r="O5" s="6">
        <f>'1.40 Alcohol consump (value)'!O5/'1.39 Alcohol consumption (vol)'!O5</f>
        <v>33.669764898851824</v>
      </c>
      <c r="P5" s="6">
        <f>'1.40 Alcohol consump (value)'!P5/'1.39 Alcohol consumption (vol)'!P5</f>
        <v>99.769565217391303</v>
      </c>
      <c r="Q5" s="6">
        <f>'1.40 Alcohol consump (value)'!Q5/'1.39 Alcohol consumption (vol)'!Q5</f>
        <v>18.305493273542599</v>
      </c>
      <c r="R5" s="6">
        <f>'1.40 Alcohol consump (value)'!R5/'1.39 Alcohol consumption (vol)'!R5</f>
        <v>44.783999999999999</v>
      </c>
      <c r="S5" s="6">
        <f>'1.40 Alcohol consump (value)'!S5/'1.39 Alcohol consumption (vol)'!S5</f>
        <v>35.658715596330275</v>
      </c>
      <c r="T5" s="6">
        <f>'1.40 Alcohol consump (value)'!T5/'1.39 Alcohol consumption (vol)'!T5</f>
        <v>88.909136799596169</v>
      </c>
      <c r="U5" s="6">
        <f>'1.40 Alcohol consump (value)'!U5/'1.39 Alcohol consumption (vol)'!U5</f>
        <v>89.513996426444294</v>
      </c>
      <c r="V5" s="6">
        <f>'1.40 Alcohol consump (value)'!V5/'1.39 Alcohol consumption (vol)'!V5</f>
        <v>85.830564784053152</v>
      </c>
      <c r="W5" s="6">
        <f>'1.40 Alcohol consump (value)'!W5/'1.39 Alcohol consumption (vol)'!W5</f>
        <v>23.041242655811992</v>
      </c>
      <c r="X5" s="6">
        <f>'1.40 Alcohol consump (value)'!X5/'1.39 Alcohol consumption (vol)'!X5</f>
        <v>8.9745075318655854</v>
      </c>
      <c r="Y5" s="6">
        <f>'1.40 Alcohol consump (value)'!Y5/'1.39 Alcohol consumption (vol)'!Y5</f>
        <v>47.764705882352935</v>
      </c>
      <c r="Z5" s="6">
        <f>'1.40 Alcohol consump (value)'!Z5/'1.39 Alcohol consumption (vol)'!Z5</f>
        <v>22.29803921568627</v>
      </c>
      <c r="AA5" s="6">
        <f>'1.40 Alcohol consump (value)'!AA5/'1.39 Alcohol consumption (vol)'!AA5</f>
        <v>70.428961748633867</v>
      </c>
      <c r="AB5" s="6">
        <f>'1.40 Alcohol consump (value)'!AB5/'1.39 Alcohol consumption (vol)'!AB5</f>
        <v>27.17101226993865</v>
      </c>
      <c r="AC5" s="6">
        <f>'1.40 Alcohol consump (value)'!AC5/'1.39 Alcohol consumption (vol)'!AC5</f>
        <v>39.391891891891888</v>
      </c>
      <c r="AD5" s="6">
        <f>'1.40 Alcohol consump (value)'!AD5/'1.39 Alcohol consumption (vol)'!AD5</f>
        <v>38.122222222222227</v>
      </c>
      <c r="AE5" s="6">
        <f>'1.40 Alcohol consump (value)'!AE5/'1.39 Alcohol consumption (vol)'!AE5</f>
        <v>41.817460317460323</v>
      </c>
      <c r="AF5" s="6">
        <f>'1.40 Alcohol consump (value)'!AF5/'1.39 Alcohol consumption (vol)'!AF5</f>
        <v>68.744444444444454</v>
      </c>
      <c r="AG5" s="6">
        <f>'1.40 Alcohol consump (value)'!AG5/'1.39 Alcohol consumption (vol)'!AG5</f>
        <v>36.543478260869556</v>
      </c>
      <c r="AH5" s="6">
        <f>'1.40 Alcohol consump (value)'!AH5/'1.39 Alcohol consumption (vol)'!AH5</f>
        <v>54.762711864406768</v>
      </c>
      <c r="AI5" s="6">
        <f>'1.40 Alcohol consump (value)'!AI5/'1.39 Alcohol consumption (vol)'!AI5</f>
        <v>35.904104334484089</v>
      </c>
      <c r="AJ5" s="6">
        <f>'1.40 Alcohol consump (value)'!AJ5/'1.39 Alcohol consumption (vol)'!AJ5</f>
        <v>17.589529590288315</v>
      </c>
      <c r="AK5" s="6">
        <f>'1.40 Alcohol consump (value)'!AK5/'1.39 Alcohol consumption (vol)'!AK5</f>
        <v>16.544627507163327</v>
      </c>
      <c r="AL5" s="6">
        <f>'1.40 Alcohol consump (value)'!AL5/'1.39 Alcohol consumption (vol)'!AL5</f>
        <v>42.815189873417715</v>
      </c>
      <c r="AM5" s="6">
        <f>'1.40 Alcohol consump (value)'!AM5/'1.39 Alcohol consumption (vol)'!AM5</f>
        <v>32.335456475583861</v>
      </c>
      <c r="AN5" s="6">
        <f>'1.40 Alcohol consump (value)'!AN5/'1.39 Alcohol consumption (vol)'!AN5</f>
        <v>73.884057971014485</v>
      </c>
      <c r="AO5" s="6">
        <f>'1.40 Alcohol consump (value)'!AO5/'1.39 Alcohol consumption (vol)'!AO5</f>
        <v>20.053643724696357</v>
      </c>
      <c r="AP5" s="6">
        <f>'1.40 Alcohol consump (value)'!AP5/'1.39 Alcohol consumption (vol)'!AP5</f>
        <v>26.615206326122522</v>
      </c>
      <c r="AQ5" s="6">
        <f>'1.40 Alcohol consump (value)'!AQ5/'1.39 Alcohol consumption (vol)'!AQ5</f>
        <v>12.528793610760825</v>
      </c>
      <c r="AR5" s="6">
        <f>'1.40 Alcohol consump (value)'!AR5/'1.39 Alcohol consumption (vol)'!AR5</f>
        <v>49.672413793103445</v>
      </c>
      <c r="AS5" s="6">
        <f>'1.40 Alcohol consump (value)'!AS5/'1.39 Alcohol consumption (vol)'!AS5</f>
        <v>15.496414417814679</v>
      </c>
      <c r="AT5" s="6">
        <f>'1.40 Alcohol consump (value)'!AT5/'1.39 Alcohol consumption (vol)'!AT5</f>
        <v>25.784615384615382</v>
      </c>
      <c r="AU5" s="6">
        <f>'1.40 Alcohol consump (value)'!AU5/'1.39 Alcohol consumption (vol)'!AU5</f>
        <v>35.822421524663675</v>
      </c>
      <c r="AV5" s="6">
        <f>'1.40 Alcohol consump (value)'!AV5/'1.39 Alcohol consumption (vol)'!AV5</f>
        <v>55.895161290322584</v>
      </c>
      <c r="AW5" s="6">
        <f>'1.40 Alcohol consump (value)'!AW5/'1.39 Alcohol consumption (vol)'!AW5</f>
        <v>38.480938416422291</v>
      </c>
      <c r="AX5" s="6">
        <f>'1.40 Alcohol consump (value)'!AX5/'1.39 Alcohol consumption (vol)'!AX5</f>
        <v>35.147999999999996</v>
      </c>
      <c r="AY5" s="6">
        <f>'1.40 Alcohol consump (value)'!AY5/'1.39 Alcohol consumption (vol)'!AY5</f>
        <v>36.547770700636939</v>
      </c>
      <c r="AZ5" s="6">
        <f>'1.40 Alcohol consump (value)'!AZ5/'1.39 Alcohol consumption (vol)'!AZ5</f>
        <v>51.054165440094188</v>
      </c>
      <c r="BA5" s="6">
        <f>'1.40 Alcohol consump (value)'!BA5/'1.39 Alcohol consumption (vol)'!BA5</f>
        <v>39.709141274238227</v>
      </c>
      <c r="BB5" s="6">
        <f>'1.40 Alcohol consump (value)'!BB5/'1.39 Alcohol consumption (vol)'!BB5</f>
        <v>25.631944444444443</v>
      </c>
      <c r="BC5" s="6">
        <f>'1.40 Alcohol consump (value)'!BC5/'1.39 Alcohol consumption (vol)'!BC5</f>
        <v>39.166257166257168</v>
      </c>
      <c r="BD5" s="6">
        <f>'1.40 Alcohol consump (value)'!BD5/'1.39 Alcohol consumption (vol)'!BD5</f>
        <v>41.512516664197896</v>
      </c>
      <c r="BE5" s="6">
        <f>'1.40 Alcohol consump (value)'!BE5/'1.39 Alcohol consumption (vol)'!BE5</f>
        <v>87.506172839506192</v>
      </c>
      <c r="BF5" s="6">
        <f>'1.40 Alcohol consump (value)'!BF5/'1.39 Alcohol consumption (vol)'!BF5</f>
        <v>40.718309859154928</v>
      </c>
      <c r="BG5" s="6">
        <f>'1.40 Alcohol consump (value)'!BG5/'1.39 Alcohol consumption (vol)'!BG5</f>
        <v>122.61538461538461</v>
      </c>
      <c r="BH5" s="6" t="e">
        <f>'1.40 Alcohol consump (value)'!BH5/'1.39 Alcohol consumption (vol)'!BH5</f>
        <v>#DIV/0!</v>
      </c>
      <c r="BI5" s="6">
        <f>'1.40 Alcohol consump (value)'!BI5/'1.39 Alcohol consumption (vol)'!BI5</f>
        <v>148.07894736842104</v>
      </c>
      <c r="BJ5" s="6">
        <f>'1.40 Alcohol consump (value)'!BJ5/'1.39 Alcohol consumption (vol)'!BJ5</f>
        <v>69.758771929824562</v>
      </c>
      <c r="BK5" s="6">
        <f>'1.40 Alcohol consump (value)'!BK5/'1.39 Alcohol consumption (vol)'!BK5</f>
        <v>87.983193277310917</v>
      </c>
      <c r="BL5" s="6">
        <f>'1.40 Alcohol consump (value)'!BL5/'1.39 Alcohol consumption (vol)'!BL5</f>
        <v>22.162551440329217</v>
      </c>
      <c r="BM5" s="6" t="e">
        <f>'1.40 Alcohol consump (value)'!BM5/'1.39 Alcohol consumption (vol)'!BM5</f>
        <v>#DIV/0!</v>
      </c>
      <c r="BN5" s="6">
        <f>'1.40 Alcohol consump (value)'!BN5/'1.39 Alcohol consumption (vol)'!BN5</f>
        <v>38.206718346253226</v>
      </c>
      <c r="BO5" s="6">
        <f>'1.40 Alcohol consump (value)'!BO5/'1.39 Alcohol consumption (vol)'!BO5</f>
        <v>77.64864864864866</v>
      </c>
      <c r="BP5" s="6">
        <f>'1.40 Alcohol consump (value)'!BP5/'1.39 Alcohol consumption (vol)'!BP5</f>
        <v>371.57446808510645</v>
      </c>
      <c r="BQ5" s="6">
        <f>'1.40 Alcohol consump (value)'!BQ5/'1.39 Alcohol consumption (vol)'!BQ5</f>
        <v>71.038926235465098</v>
      </c>
      <c r="BR5" s="6">
        <f>'1.40 Alcohol consump (value)'!BR5/'1.39 Alcohol consumption (vol)'!BR5</f>
        <v>90.948317893710382</v>
      </c>
      <c r="BS5" s="6">
        <f>'1.40 Alcohol consump (value)'!BS5/'1.39 Alcohol consumption (vol)'!BS5</f>
        <v>68.990233396774514</v>
      </c>
      <c r="BT5" s="6">
        <f>'1.40 Alcohol consump (value)'!BT5/'1.39 Alcohol consumption (vol)'!BT5</f>
        <v>84.195823382958167</v>
      </c>
      <c r="BU5" s="6">
        <f>'1.40 Alcohol consump (value)'!BU5/'1.39 Alcohol consumption (vol)'!BU5</f>
        <v>86.906032482598604</v>
      </c>
      <c r="BV5" s="6">
        <f>'1.40 Alcohol consump (value)'!BV5/'1.39 Alcohol consumption (vol)'!BV5</f>
        <v>83.534288638689873</v>
      </c>
      <c r="BW5" s="6">
        <f>'1.40 Alcohol consump (value)'!BW5/'1.39 Alcohol consumption (vol)'!BW5</f>
        <v>115.82309124767225</v>
      </c>
      <c r="BX5" s="6">
        <f>'1.40 Alcohol consump (value)'!BX5/'1.39 Alcohol consumption (vol)'!BX5</f>
        <v>123.92051282051281</v>
      </c>
      <c r="BY5" s="6">
        <f>'1.40 Alcohol consump (value)'!BY5/'1.39 Alcohol consumption (vol)'!BY5</f>
        <v>84.52697721179625</v>
      </c>
      <c r="BZ5" s="6">
        <f>'1.40 Alcohol consump (value)'!BZ5/'1.39 Alcohol consumption (vol)'!BZ5</f>
        <v>63.913929313929309</v>
      </c>
      <c r="CA5" s="6">
        <f>'1.40 Alcohol consump (value)'!CA5/'1.39 Alcohol consumption (vol)'!CA5</f>
        <v>127.05529953917051</v>
      </c>
      <c r="CB5" s="6">
        <f>'1.40 Alcohol consump (value)'!CB5/'1.39 Alcohol consumption (vol)'!CB5</f>
        <v>155.54098360655738</v>
      </c>
      <c r="CC5" s="6">
        <f>'1.40 Alcohol consump (value)'!CC5/'1.39 Alcohol consumption (vol)'!CC5</f>
        <v>66.085887175483109</v>
      </c>
      <c r="CD5" s="6">
        <f>'1.40 Alcohol consump (value)'!CD5/'1.39 Alcohol consumption (vol)'!CD5</f>
        <v>76.357625845229165</v>
      </c>
      <c r="CE5" s="6">
        <f>'1.40 Alcohol consump (value)'!CE5/'1.39 Alcohol consumption (vol)'!CE5</f>
        <v>193.13304721030042</v>
      </c>
      <c r="CF5" s="6">
        <f>'1.40 Alcohol consump (value)'!CF5/'1.39 Alcohol consumption (vol)'!CF5</f>
        <v>59.116363636363637</v>
      </c>
      <c r="CG5" s="6">
        <f>'1.40 Alcohol consump (value)'!CG5/'1.39 Alcohol consumption (vol)'!CG5</f>
        <v>74.601980664937528</v>
      </c>
      <c r="CH5" s="6">
        <f>'1.40 Alcohol consump (value)'!CH5/'1.39 Alcohol consumption (vol)'!CH5</f>
        <v>124.11560693641621</v>
      </c>
      <c r="CI5" s="6">
        <f>'1.40 Alcohol consump (value)'!CI5/'1.39 Alcohol consumption (vol)'!CI5</f>
        <v>120.87538461538462</v>
      </c>
      <c r="CJ5" s="6">
        <f>'1.40 Alcohol consump (value)'!CJ5/'1.39 Alcohol consumption (vol)'!CJ5</f>
        <v>86.668341708542712</v>
      </c>
      <c r="CK5" s="6">
        <f>'1.40 Alcohol consump (value)'!CK5/'1.39 Alcohol consumption (vol)'!CK5</f>
        <v>117.13441603317209</v>
      </c>
      <c r="CL5" s="6">
        <f>'1.40 Alcohol consump (value)'!CL5/'1.39 Alcohol consumption (vol)'!CL5</f>
        <v>89.69465648854991</v>
      </c>
      <c r="CM5" s="6">
        <f>'1.40 Alcohol consump (value)'!CM5/'1.39 Alcohol consumption (vol)'!CM5</f>
        <v>21.522727272727213</v>
      </c>
      <c r="CN5" s="6">
        <f>'1.40 Alcohol consump (value)'!CN5/'1.39 Alcohol consumption (vol)'!CN5</f>
        <v>49.361878453038663</v>
      </c>
      <c r="CO5" s="6">
        <f>'1.40 Alcohol consump (value)'!CO5/'1.39 Alcohol consumption (vol)'!CO5</f>
        <v>32.414220482713631</v>
      </c>
      <c r="CP5" s="6">
        <f>'1.40 Alcohol consump (value)'!CP5/'1.39 Alcohol consumption (vol)'!CP5</f>
        <v>23.946764091857752</v>
      </c>
    </row>
    <row r="6" spans="1:94" x14ac:dyDescent="0.25">
      <c r="A6" s="1" t="s">
        <v>27</v>
      </c>
      <c r="B6" s="6">
        <f>'1.40 Alcohol consump (value)'!B6/'1.39 Alcohol consumption (vol)'!B6</f>
        <v>52.733214005792199</v>
      </c>
      <c r="C6" s="6">
        <f>'1.40 Alcohol consump (value)'!C6/'1.39 Alcohol consumption (vol)'!C6</f>
        <v>37.767881918325727</v>
      </c>
      <c r="D6" s="6">
        <f>'1.40 Alcohol consump (value)'!D6/'1.39 Alcohol consumption (vol)'!D6</f>
        <v>42.373134328358205</v>
      </c>
      <c r="E6" s="6">
        <f>'1.40 Alcohol consump (value)'!E6/'1.39 Alcohol consumption (vol)'!E6</f>
        <v>23.350227441365298</v>
      </c>
      <c r="F6" s="6">
        <f>'1.40 Alcohol consump (value)'!F6/'1.39 Alcohol consumption (vol)'!F6</f>
        <v>152.1682242990654</v>
      </c>
      <c r="G6" s="6">
        <f>'1.40 Alcohol consump (value)'!G6/'1.39 Alcohol consumption (vol)'!G6</f>
        <v>32.76998262380539</v>
      </c>
      <c r="H6" s="6">
        <f>'1.40 Alcohol consump (value)'!H6/'1.39 Alcohol consumption (vol)'!H6</f>
        <v>53.75471698113207</v>
      </c>
      <c r="I6" s="6">
        <f>'1.40 Alcohol consump (value)'!I6/'1.39 Alcohol consumption (vol)'!I6</f>
        <v>97.892705682782022</v>
      </c>
      <c r="J6" s="6">
        <f>'1.40 Alcohol consump (value)'!J6/'1.39 Alcohol consumption (vol)'!J6</f>
        <v>30.508510638297874</v>
      </c>
      <c r="K6" s="6">
        <f>'1.40 Alcohol consump (value)'!K6/'1.39 Alcohol consumption (vol)'!K6</f>
        <v>148.39823008849558</v>
      </c>
      <c r="L6" s="6">
        <f>'1.40 Alcohol consump (value)'!L6/'1.39 Alcohol consumption (vol)'!L6</f>
        <v>45.037037037037038</v>
      </c>
      <c r="M6" s="6">
        <f>'1.40 Alcohol consump (value)'!M6/'1.39 Alcohol consumption (vol)'!M6</f>
        <v>9.4111349036402565</v>
      </c>
      <c r="N6" s="6">
        <f>'1.40 Alcohol consump (value)'!N6/'1.39 Alcohol consumption (vol)'!N6</f>
        <v>207.90384615384613</v>
      </c>
      <c r="O6" s="6">
        <f>'1.40 Alcohol consump (value)'!O6/'1.39 Alcohol consumption (vol)'!O6</f>
        <v>34.235157782135857</v>
      </c>
      <c r="P6" s="6">
        <f>'1.40 Alcohol consump (value)'!P6/'1.39 Alcohol consumption (vol)'!P6</f>
        <v>103.68898488120949</v>
      </c>
      <c r="Q6" s="6">
        <f>'1.40 Alcohol consump (value)'!Q6/'1.39 Alcohol consumption (vol)'!Q6</f>
        <v>19.949846753970462</v>
      </c>
      <c r="R6" s="6">
        <f>'1.40 Alcohol consump (value)'!R6/'1.39 Alcohol consumption (vol)'!R6</f>
        <v>46.712598425196852</v>
      </c>
      <c r="S6" s="6">
        <f>'1.40 Alcohol consump (value)'!S6/'1.39 Alcohol consumption (vol)'!S6</f>
        <v>38.452495974235106</v>
      </c>
      <c r="T6" s="6">
        <f>'1.40 Alcohol consump (value)'!T6/'1.39 Alcohol consumption (vol)'!T6</f>
        <v>101.43512580167737</v>
      </c>
      <c r="U6" s="6">
        <f>'1.40 Alcohol consump (value)'!U6/'1.39 Alcohol consumption (vol)'!U6</f>
        <v>101.52439024390245</v>
      </c>
      <c r="V6" s="6">
        <f>'1.40 Alcohol consump (value)'!V6/'1.39 Alcohol consumption (vol)'!V6</f>
        <v>101.26315789473684</v>
      </c>
      <c r="W6" s="6">
        <f>'1.40 Alcohol consump (value)'!W6/'1.39 Alcohol consumption (vol)'!W6</f>
        <v>26.086835358376991</v>
      </c>
      <c r="X6" s="6">
        <f>'1.40 Alcohol consump (value)'!X6/'1.39 Alcohol consumption (vol)'!X6</f>
        <v>11.073809523809524</v>
      </c>
      <c r="Y6" s="6">
        <f>'1.40 Alcohol consump (value)'!Y6/'1.39 Alcohol consumption (vol)'!Y6</f>
        <v>53.096296296296295</v>
      </c>
      <c r="Z6" s="6">
        <f>'1.40 Alcohol consump (value)'!Z6/'1.39 Alcohol consumption (vol)'!Z6</f>
        <v>26.293868921775896</v>
      </c>
      <c r="AA6" s="6">
        <f>'1.40 Alcohol consump (value)'!AA6/'1.39 Alcohol consumption (vol)'!AA6</f>
        <v>81.526027397260279</v>
      </c>
      <c r="AB6" s="6">
        <f>'1.40 Alcohol consump (value)'!AB6/'1.39 Alcohol consumption (vol)'!AB6</f>
        <v>31.736428009441386</v>
      </c>
      <c r="AC6" s="6">
        <f>'1.40 Alcohol consump (value)'!AC6/'1.39 Alcohol consumption (vol)'!AC6</f>
        <v>39.828571428571429</v>
      </c>
      <c r="AD6" s="6">
        <f>'1.40 Alcohol consump (value)'!AD6/'1.39 Alcohol consumption (vol)'!AD6</f>
        <v>43.279569892473113</v>
      </c>
      <c r="AE6" s="6">
        <f>'1.40 Alcohol consump (value)'!AE6/'1.39 Alcohol consumption (vol)'!AE6</f>
        <v>47.474576271186443</v>
      </c>
      <c r="AF6" s="6">
        <f>'1.40 Alcohol consump (value)'!AF6/'1.39 Alcohol consumption (vol)'!AF6</f>
        <v>74.411111111111111</v>
      </c>
      <c r="AG6" s="6">
        <f>'1.40 Alcohol consump (value)'!AG6/'1.39 Alcohol consumption (vol)'!AG6</f>
        <v>39.777126099706749</v>
      </c>
      <c r="AH6" s="6">
        <f>'1.40 Alcohol consump (value)'!AH6/'1.39 Alcohol consumption (vol)'!AH6</f>
        <v>62.883333333333333</v>
      </c>
      <c r="AI6" s="6">
        <f>'1.40 Alcohol consump (value)'!AI6/'1.39 Alcohol consumption (vol)'!AI6</f>
        <v>38.403089371092314</v>
      </c>
      <c r="AJ6" s="6">
        <f>'1.40 Alcohol consump (value)'!AJ6/'1.39 Alcohol consumption (vol)'!AJ6</f>
        <v>21.500763358778627</v>
      </c>
      <c r="AK6" s="6">
        <f>'1.40 Alcohol consump (value)'!AK6/'1.39 Alcohol consumption (vol)'!AK6</f>
        <v>19.79676787463271</v>
      </c>
      <c r="AL6" s="6">
        <f>'1.40 Alcohol consump (value)'!AL6/'1.39 Alcohol consumption (vol)'!AL6</f>
        <v>47.334951456310684</v>
      </c>
      <c r="AM6" s="6">
        <f>'1.40 Alcohol consump (value)'!AM6/'1.39 Alcohol consumption (vol)'!AM6</f>
        <v>38.777533039647579</v>
      </c>
      <c r="AN6" s="6">
        <f>'1.40 Alcohol consump (value)'!AN6/'1.39 Alcohol consumption (vol)'!AN6</f>
        <v>83.290476190476184</v>
      </c>
      <c r="AO6" s="6">
        <f>'1.40 Alcohol consump (value)'!AO6/'1.39 Alcohol consumption (vol)'!AO6</f>
        <v>18.668913560666137</v>
      </c>
      <c r="AP6" s="6">
        <f>'1.40 Alcohol consump (value)'!AP6/'1.39 Alcohol consumption (vol)'!AP6</f>
        <v>28.44448373408769</v>
      </c>
      <c r="AQ6" s="6">
        <f>'1.40 Alcohol consump (value)'!AQ6/'1.39 Alcohol consumption (vol)'!AQ6</f>
        <v>15.842474769635805</v>
      </c>
      <c r="AR6" s="6">
        <f>'1.40 Alcohol consump (value)'!AR6/'1.39 Alcohol consumption (vol)'!AR6</f>
        <v>41.067164179104473</v>
      </c>
      <c r="AS6" s="6">
        <f>'1.40 Alcohol consump (value)'!AS6/'1.39 Alcohol consumption (vol)'!AS6</f>
        <v>17.599404872605543</v>
      </c>
      <c r="AT6" s="6">
        <f>'1.40 Alcohol consump (value)'!AT6/'1.39 Alcohol consumption (vol)'!AT6</f>
        <v>32.002684563758386</v>
      </c>
      <c r="AU6" s="6">
        <f>'1.40 Alcohol consump (value)'!AU6/'1.39 Alcohol consumption (vol)'!AU6</f>
        <v>40.343245539507222</v>
      </c>
      <c r="AV6" s="6">
        <f>'1.40 Alcohol consump (value)'!AV6/'1.39 Alcohol consumption (vol)'!AV6</f>
        <v>55.861788617886177</v>
      </c>
      <c r="AW6" s="6">
        <f>'1.40 Alcohol consump (value)'!AW6/'1.39 Alcohol consumption (vol)'!AW6</f>
        <v>35.525862068965516</v>
      </c>
      <c r="AX6" s="6">
        <f>'1.40 Alcohol consump (value)'!AX6/'1.39 Alcohol consumption (vol)'!AX6</f>
        <v>36.160583941605836</v>
      </c>
      <c r="AY6" s="6">
        <f>'1.40 Alcohol consump (value)'!AY6/'1.39 Alcohol consumption (vol)'!AY6</f>
        <v>35.926174496644286</v>
      </c>
      <c r="AZ6" s="6">
        <f>'1.40 Alcohol consump (value)'!AZ6/'1.39 Alcohol consumption (vol)'!AZ6</f>
        <v>50.998601398601402</v>
      </c>
      <c r="BA6" s="6">
        <f>'1.40 Alcohol consump (value)'!BA6/'1.39 Alcohol consumption (vol)'!BA6</f>
        <v>39.923273657289002</v>
      </c>
      <c r="BB6" s="6">
        <f>'1.40 Alcohol consump (value)'!BB6/'1.39 Alcohol consumption (vol)'!BB6</f>
        <v>27.363057324840767</v>
      </c>
      <c r="BC6" s="6">
        <f>'1.40 Alcohol consump (value)'!BC6/'1.39 Alcohol consumption (vol)'!BC6</f>
        <v>33.866853538892784</v>
      </c>
      <c r="BD6" s="6">
        <f>'1.40 Alcohol consump (value)'!BD6/'1.39 Alcohol consumption (vol)'!BD6</f>
        <v>46.506187217935654</v>
      </c>
      <c r="BE6" s="6">
        <f>'1.40 Alcohol consump (value)'!BE6/'1.39 Alcohol consumption (vol)'!BE6</f>
        <v>94.270588235294127</v>
      </c>
      <c r="BF6" s="6">
        <f>'1.40 Alcohol consump (value)'!BF6/'1.39 Alcohol consumption (vol)'!BF6</f>
        <v>46.420091324200911</v>
      </c>
      <c r="BG6" s="6">
        <f>'1.40 Alcohol consump (value)'!BG6/'1.39 Alcohol consumption (vol)'!BG6</f>
        <v>120.5</v>
      </c>
      <c r="BH6" s="6" t="e">
        <f>'1.40 Alcohol consump (value)'!BH6/'1.39 Alcohol consumption (vol)'!BH6</f>
        <v>#DIV/0!</v>
      </c>
      <c r="BI6" s="6">
        <f>'1.40 Alcohol consump (value)'!BI6/'1.39 Alcohol consumption (vol)'!BI6</f>
        <v>150.91025641025641</v>
      </c>
      <c r="BJ6" s="6">
        <f>'1.40 Alcohol consump (value)'!BJ6/'1.39 Alcohol consumption (vol)'!BJ6</f>
        <v>67.889344262295069</v>
      </c>
      <c r="BK6" s="6">
        <f>'1.40 Alcohol consump (value)'!BK6/'1.39 Alcohol consumption (vol)'!BK6</f>
        <v>95.314516129032256</v>
      </c>
      <c r="BL6" s="6">
        <f>'1.40 Alcohol consump (value)'!BL6/'1.39 Alcohol consumption (vol)'!BL6</f>
        <v>24.235668789808919</v>
      </c>
      <c r="BM6" s="6" t="e">
        <f>'1.40 Alcohol consump (value)'!BM6/'1.39 Alcohol consumption (vol)'!BM6</f>
        <v>#DIV/0!</v>
      </c>
      <c r="BN6" s="6">
        <f>'1.40 Alcohol consump (value)'!BN6/'1.39 Alcohol consumption (vol)'!BN6</f>
        <v>47.331512605042029</v>
      </c>
      <c r="BO6" s="6">
        <f>'1.40 Alcohol consump (value)'!BO6/'1.39 Alcohol consumption (vol)'!BO6</f>
        <v>82.987654320987659</v>
      </c>
      <c r="BP6" s="6">
        <f>'1.40 Alcohol consump (value)'!BP6/'1.39 Alcohol consumption (vol)'!BP6</f>
        <v>380.08928571428572</v>
      </c>
      <c r="BQ6" s="6">
        <f>'1.40 Alcohol consump (value)'!BQ6/'1.39 Alcohol consumption (vol)'!BQ6</f>
        <v>73.756082373348761</v>
      </c>
      <c r="BR6" s="6">
        <f>'1.40 Alcohol consump (value)'!BR6/'1.39 Alcohol consumption (vol)'!BR6</f>
        <v>98.711603273952832</v>
      </c>
      <c r="BS6" s="6">
        <f>'1.40 Alcohol consump (value)'!BS6/'1.39 Alcohol consumption (vol)'!BS6</f>
        <v>71.212574116724653</v>
      </c>
      <c r="BT6" s="6">
        <f>'1.40 Alcohol consump (value)'!BT6/'1.39 Alcohol consumption (vol)'!BT6</f>
        <v>94.448794565328441</v>
      </c>
      <c r="BU6" s="6">
        <f>'1.40 Alcohol consump (value)'!BU6/'1.39 Alcohol consumption (vol)'!BU6</f>
        <v>96.543427230046959</v>
      </c>
      <c r="BV6" s="6">
        <f>'1.40 Alcohol consump (value)'!BV6/'1.39 Alcohol consumption (vol)'!BV6</f>
        <v>93.427104722792606</v>
      </c>
      <c r="BW6" s="6">
        <f>'1.40 Alcohol consump (value)'!BW6/'1.39 Alcohol consumption (vol)'!BW6</f>
        <v>131.49236641221373</v>
      </c>
      <c r="BX6" s="6">
        <f>'1.40 Alcohol consump (value)'!BX6/'1.39 Alcohol consumption (vol)'!BX6</f>
        <v>108.23665893271462</v>
      </c>
      <c r="BY6" s="6">
        <f>'1.40 Alcohol consump (value)'!BY6/'1.39 Alcohol consumption (vol)'!BY6</f>
        <v>95.199794906853512</v>
      </c>
      <c r="BZ6" s="6">
        <f>'1.40 Alcohol consump (value)'!BZ6/'1.39 Alcohol consumption (vol)'!BZ6</f>
        <v>70.294123852727083</v>
      </c>
      <c r="CA6" s="6">
        <f>'1.40 Alcohol consump (value)'!CA6/'1.39 Alcohol consumption (vol)'!CA6</f>
        <v>142.28926553672318</v>
      </c>
      <c r="CB6" s="6">
        <f>'1.40 Alcohol consump (value)'!CB6/'1.39 Alcohol consumption (vol)'!CB6</f>
        <v>174.0677570093458</v>
      </c>
      <c r="CC6" s="6">
        <f>'1.40 Alcohol consump (value)'!CC6/'1.39 Alcohol consumption (vol)'!CC6</f>
        <v>74.745310957551823</v>
      </c>
      <c r="CD6" s="6">
        <f>'1.40 Alcohol consump (value)'!CD6/'1.39 Alcohol consumption (vol)'!CD6</f>
        <v>81.195734958111188</v>
      </c>
      <c r="CE6" s="6">
        <f>'1.40 Alcohol consump (value)'!CE6/'1.39 Alcohol consumption (vol)'!CE6</f>
        <v>204.72614107883814</v>
      </c>
      <c r="CF6" s="6">
        <f>'1.40 Alcohol consump (value)'!CF6/'1.39 Alcohol consumption (vol)'!CF6</f>
        <v>66.865864939870491</v>
      </c>
      <c r="CG6" s="6">
        <f>'1.40 Alcohol consump (value)'!CG6/'1.39 Alcohol consumption (vol)'!CG6</f>
        <v>84.654745208041135</v>
      </c>
      <c r="CH6" s="6">
        <f>'1.40 Alcohol consump (value)'!CH6/'1.39 Alcohol consumption (vol)'!CH6</f>
        <v>135.64999999999998</v>
      </c>
      <c r="CI6" s="6">
        <f>'1.40 Alcohol consump (value)'!CI6/'1.39 Alcohol consumption (vol)'!CI6</f>
        <v>130.83384615384614</v>
      </c>
      <c r="CJ6" s="6">
        <f>'1.40 Alcohol consump (value)'!CJ6/'1.39 Alcohol consumption (vol)'!CJ6</f>
        <v>95.305555555555543</v>
      </c>
      <c r="CK6" s="6">
        <f>'1.40 Alcohol consump (value)'!CK6/'1.39 Alcohol consumption (vol)'!CK6</f>
        <v>135.61246985876679</v>
      </c>
      <c r="CL6" s="6">
        <f>'1.40 Alcohol consump (value)'!CL6/'1.39 Alcohol consumption (vol)'!CL6</f>
        <v>92.307692307693983</v>
      </c>
      <c r="CM6" s="6">
        <f>'1.40 Alcohol consump (value)'!CM6/'1.39 Alcohol consumption (vol)'!CM6</f>
        <v>23.462686567164212</v>
      </c>
      <c r="CN6" s="6">
        <f>'1.40 Alcohol consump (value)'!CN6/'1.39 Alcohol consumption (vol)'!CN6</f>
        <v>51.586617781851622</v>
      </c>
      <c r="CO6" s="6">
        <f>'1.40 Alcohol consump (value)'!CO6/'1.39 Alcohol consumption (vol)'!CO6</f>
        <v>33.662997733894464</v>
      </c>
      <c r="CP6" s="6">
        <f>'1.40 Alcohol consump (value)'!CP6/'1.39 Alcohol consumption (vol)'!CP6</f>
        <v>25.213147410358694</v>
      </c>
    </row>
    <row r="7" spans="1:94" x14ac:dyDescent="0.25">
      <c r="A7" s="1" t="s">
        <v>28</v>
      </c>
      <c r="B7" s="6">
        <f>'1.40 Alcohol consump (value)'!B7/'1.39 Alcohol consumption (vol)'!B7</f>
        <v>54.250074570608867</v>
      </c>
      <c r="C7" s="6">
        <f>'1.40 Alcohol consump (value)'!C7/'1.39 Alcohol consumption (vol)'!C7</f>
        <v>38.486260454002398</v>
      </c>
      <c r="D7" s="6">
        <f>'1.40 Alcohol consump (value)'!D7/'1.39 Alcohol consumption (vol)'!D7</f>
        <v>45.45454545454546</v>
      </c>
      <c r="E7" s="6">
        <f>'1.40 Alcohol consump (value)'!E7/'1.39 Alcohol consumption (vol)'!E7</f>
        <v>25.337074517019325</v>
      </c>
      <c r="F7" s="6">
        <f>'1.40 Alcohol consump (value)'!F7/'1.39 Alcohol consumption (vol)'!F7</f>
        <v>151.70476190476191</v>
      </c>
      <c r="G7" s="6">
        <f>'1.40 Alcohol consump (value)'!G7/'1.39 Alcohol consumption (vol)'!G7</f>
        <v>34.507747318236</v>
      </c>
      <c r="H7" s="6">
        <f>'1.40 Alcohol consump (value)'!H7/'1.39 Alcohol consumption (vol)'!H7</f>
        <v>52.369369369369366</v>
      </c>
      <c r="I7" s="6">
        <f>'1.40 Alcohol consump (value)'!I7/'1.39 Alcohol consumption (vol)'!I7</f>
        <v>93.654650170648466</v>
      </c>
      <c r="J7" s="6">
        <f>'1.40 Alcohol consump (value)'!J7/'1.39 Alcohol consumption (vol)'!J7</f>
        <v>34.688000000000002</v>
      </c>
      <c r="K7" s="6">
        <f>'1.40 Alcohol consump (value)'!K7/'1.39 Alcohol consumption (vol)'!K7</f>
        <v>150.62727272727273</v>
      </c>
      <c r="L7" s="6">
        <f>'1.40 Alcohol consump (value)'!L7/'1.39 Alcohol consumption (vol)'!L7</f>
        <v>46.931034482758619</v>
      </c>
      <c r="M7" s="6">
        <f>'1.40 Alcohol consump (value)'!M7/'1.39 Alcohol consumption (vol)'!M7</f>
        <v>10.394378194207837</v>
      </c>
      <c r="N7" s="6">
        <f>'1.40 Alcohol consump (value)'!N7/'1.39 Alcohol consumption (vol)'!N7</f>
        <v>217.60000000000002</v>
      </c>
      <c r="O7" s="6">
        <f>'1.40 Alcohol consump (value)'!O7/'1.39 Alcohol consumption (vol)'!O7</f>
        <v>39.26872642356745</v>
      </c>
      <c r="P7" s="6">
        <f>'1.40 Alcohol consump (value)'!P7/'1.39 Alcohol consumption (vol)'!P7</f>
        <v>106.37815126050423</v>
      </c>
      <c r="Q7" s="6">
        <f>'1.40 Alcohol consump (value)'!Q7/'1.39 Alcohol consumption (vol)'!Q7</f>
        <v>20.400169443659983</v>
      </c>
      <c r="R7" s="6">
        <f>'1.40 Alcohol consump (value)'!R7/'1.39 Alcohol consumption (vol)'!R7</f>
        <v>48.992537313432834</v>
      </c>
      <c r="S7" s="6">
        <f>'1.40 Alcohol consump (value)'!S7/'1.39 Alcohol consumption (vol)'!S7</f>
        <v>39.67847025495751</v>
      </c>
      <c r="T7" s="6">
        <f>'1.40 Alcohol consump (value)'!T7/'1.39 Alcohol consumption (vol)'!T7</f>
        <v>105.8279205041202</v>
      </c>
      <c r="U7" s="6">
        <f>'1.40 Alcohol consump (value)'!U7/'1.39 Alcohol consumption (vol)'!U7</f>
        <v>105.05936073059361</v>
      </c>
      <c r="V7" s="6">
        <f>'1.40 Alcohol consump (value)'!V7/'1.39 Alcohol consumption (vol)'!V7</f>
        <v>110.51290322580644</v>
      </c>
      <c r="W7" s="6">
        <f>'1.40 Alcohol consump (value)'!W7/'1.39 Alcohol consumption (vol)'!W7</f>
        <v>28.896927085192189</v>
      </c>
      <c r="X7" s="6">
        <f>'1.40 Alcohol consump (value)'!X7/'1.39 Alcohol consumption (vol)'!X7</f>
        <v>13.074884792626728</v>
      </c>
      <c r="Y7" s="6">
        <f>'1.40 Alcohol consump (value)'!Y7/'1.39 Alcohol consumption (vol)'!Y7</f>
        <v>55.285714285714285</v>
      </c>
      <c r="Z7" s="6">
        <f>'1.40 Alcohol consump (value)'!Z7/'1.39 Alcohol consumption (vol)'!Z7</f>
        <v>27.496881496881493</v>
      </c>
      <c r="AA7" s="6">
        <f>'1.40 Alcohol consump (value)'!AA7/'1.39 Alcohol consumption (vol)'!AA7</f>
        <v>85.328690807799447</v>
      </c>
      <c r="AB7" s="6">
        <f>'1.40 Alcohol consump (value)'!AB7/'1.39 Alcohol consumption (vol)'!AB7</f>
        <v>34.943146417445483</v>
      </c>
      <c r="AC7" s="6">
        <f>'1.40 Alcohol consump (value)'!AC7/'1.39 Alcohol consumption (vol)'!AC7</f>
        <v>45.835443037974684</v>
      </c>
      <c r="AD7" s="6">
        <f>'1.40 Alcohol consump (value)'!AD7/'1.39 Alcohol consumption (vol)'!AD7</f>
        <v>45.606060606060609</v>
      </c>
      <c r="AE7" s="6">
        <f>'1.40 Alcohol consump (value)'!AE7/'1.39 Alcohol consumption (vol)'!AE7</f>
        <v>48.402597402597408</v>
      </c>
      <c r="AF7" s="6">
        <f>'1.40 Alcohol consump (value)'!AF7/'1.39 Alcohol consumption (vol)'!AF7</f>
        <v>76.043902439024393</v>
      </c>
      <c r="AG7" s="6">
        <f>'1.40 Alcohol consump (value)'!AG7/'1.39 Alcohol consumption (vol)'!AG7</f>
        <v>39.05801104972376</v>
      </c>
      <c r="AH7" s="6">
        <f>'1.40 Alcohol consump (value)'!AH7/'1.39 Alcohol consumption (vol)'!AH7</f>
        <v>64.476190476190467</v>
      </c>
      <c r="AI7" s="6">
        <f>'1.40 Alcohol consump (value)'!AI7/'1.39 Alcohol consumption (vol)'!AI7</f>
        <v>44.318856315598985</v>
      </c>
      <c r="AJ7" s="6">
        <f>'1.40 Alcohol consump (value)'!AJ7/'1.39 Alcohol consumption (vol)'!AJ7</f>
        <v>27.781575037147107</v>
      </c>
      <c r="AK7" s="6">
        <f>'1.40 Alcohol consump (value)'!AK7/'1.39 Alcohol consumption (vol)'!AK7</f>
        <v>22.682187629150022</v>
      </c>
      <c r="AL7" s="6">
        <f>'1.40 Alcohol consump (value)'!AL7/'1.39 Alcohol consumption (vol)'!AL7</f>
        <v>46.128571428571433</v>
      </c>
      <c r="AM7" s="6">
        <f>'1.40 Alcohol consump (value)'!AM7/'1.39 Alcohol consumption (vol)'!AM7</f>
        <v>40.555555555555557</v>
      </c>
      <c r="AN7" s="6">
        <f>'1.40 Alcohol consump (value)'!AN7/'1.39 Alcohol consumption (vol)'!AN7</f>
        <v>88.966346153846146</v>
      </c>
      <c r="AO7" s="6">
        <f>'1.40 Alcohol consump (value)'!AO7/'1.39 Alcohol consumption (vol)'!AO7</f>
        <v>19.919055118110233</v>
      </c>
      <c r="AP7" s="6">
        <f>'1.40 Alcohol consump (value)'!AP7/'1.39 Alcohol consumption (vol)'!AP7</f>
        <v>33.132601387293079</v>
      </c>
      <c r="AQ7" s="6">
        <f>'1.40 Alcohol consump (value)'!AQ7/'1.39 Alcohol consumption (vol)'!AQ7</f>
        <v>18.333618477331051</v>
      </c>
      <c r="AR7" s="6">
        <f>'1.40 Alcohol consump (value)'!AR7/'1.39 Alcohol consumption (vol)'!AR7</f>
        <v>43.066225165562912</v>
      </c>
      <c r="AS7" s="6">
        <f>'1.40 Alcohol consump (value)'!AS7/'1.39 Alcohol consumption (vol)'!AS7</f>
        <v>23.340078032846385</v>
      </c>
      <c r="AT7" s="6">
        <f>'1.40 Alcohol consump (value)'!AT7/'1.39 Alcohol consumption (vol)'!AT7</f>
        <v>37.663115845539281</v>
      </c>
      <c r="AU7" s="6">
        <f>'1.40 Alcohol consump (value)'!AU7/'1.39 Alcohol consumption (vol)'!AU7</f>
        <v>47.979508196721312</v>
      </c>
      <c r="AV7" s="6">
        <f>'1.40 Alcohol consump (value)'!AV7/'1.39 Alcohol consumption (vol)'!AV7</f>
        <v>56.182539682539684</v>
      </c>
      <c r="AW7" s="6">
        <f>'1.40 Alcohol consump (value)'!AW7/'1.39 Alcohol consumption (vol)'!AW7</f>
        <v>51.037878787878796</v>
      </c>
      <c r="AX7" s="6">
        <f>'1.40 Alcohol consump (value)'!AX7/'1.39 Alcohol consumption (vol)'!AX7</f>
        <v>35.979522184300343</v>
      </c>
      <c r="AY7" s="6">
        <f>'1.40 Alcohol consump (value)'!AY7/'1.39 Alcohol consumption (vol)'!AY7</f>
        <v>37.173333333333332</v>
      </c>
      <c r="AZ7" s="6">
        <f>'1.40 Alcohol consump (value)'!AZ7/'1.39 Alcohol consumption (vol)'!AZ7</f>
        <v>54.921739130434787</v>
      </c>
      <c r="BA7" s="6">
        <f>'1.40 Alcohol consump (value)'!BA7/'1.39 Alcohol consumption (vol)'!BA7</f>
        <v>41.857461024498889</v>
      </c>
      <c r="BB7" s="6">
        <f>'1.40 Alcohol consump (value)'!BB7/'1.39 Alcohol consumption (vol)'!BB7</f>
        <v>31.818181818181817</v>
      </c>
      <c r="BC7" s="6">
        <f>'1.40 Alcohol consump (value)'!BC7/'1.39 Alcohol consumption (vol)'!BC7</f>
        <v>32.358773646444881</v>
      </c>
      <c r="BD7" s="6">
        <f>'1.40 Alcohol consump (value)'!BD7/'1.39 Alcohol consumption (vol)'!BD7</f>
        <v>48.362122936824129</v>
      </c>
      <c r="BE7" s="6">
        <f>'1.40 Alcohol consump (value)'!BE7/'1.39 Alcohol consumption (vol)'!BE7</f>
        <v>95.284090909090892</v>
      </c>
      <c r="BF7" s="6">
        <f>'1.40 Alcohol consump (value)'!BF7/'1.39 Alcohol consumption (vol)'!BF7</f>
        <v>47.658653846153847</v>
      </c>
      <c r="BG7" s="6">
        <f>'1.40 Alcohol consump (value)'!BG7/'1.39 Alcohol consumption (vol)'!BG7</f>
        <v>134.15555555555557</v>
      </c>
      <c r="BH7" s="6" t="e">
        <f>'1.40 Alcohol consump (value)'!BH7/'1.39 Alcohol consumption (vol)'!BH7</f>
        <v>#DIV/0!</v>
      </c>
      <c r="BI7" s="6">
        <f>'1.40 Alcohol consump (value)'!BI7/'1.39 Alcohol consumption (vol)'!BI7</f>
        <v>154.92771084337349</v>
      </c>
      <c r="BJ7" s="6">
        <f>'1.40 Alcohol consump (value)'!BJ7/'1.39 Alcohol consumption (vol)'!BJ7</f>
        <v>74.417968749999986</v>
      </c>
      <c r="BK7" s="6">
        <f>'1.40 Alcohol consump (value)'!BK7/'1.39 Alcohol consumption (vol)'!BK7</f>
        <v>98.598425196850386</v>
      </c>
      <c r="BL7" s="6">
        <f>'1.40 Alcohol consump (value)'!BL7/'1.39 Alcohol consumption (vol)'!BL7</f>
        <v>29.64142538975501</v>
      </c>
      <c r="BM7" s="6" t="e">
        <f>'1.40 Alcohol consump (value)'!BM7/'1.39 Alcohol consumption (vol)'!BM7</f>
        <v>#DIV/0!</v>
      </c>
      <c r="BN7" s="6">
        <f>'1.40 Alcohol consump (value)'!BN7/'1.39 Alcohol consumption (vol)'!BN7</f>
        <v>48.483937397034595</v>
      </c>
      <c r="BO7" s="6">
        <f>'1.40 Alcohol consump (value)'!BO7/'1.39 Alcohol consumption (vol)'!BO7</f>
        <v>88.941860465116278</v>
      </c>
      <c r="BP7" s="6">
        <f>'1.40 Alcohol consump (value)'!BP7/'1.39 Alcohol consumption (vol)'!BP7</f>
        <v>404.31249999999994</v>
      </c>
      <c r="BQ7" s="6">
        <f>'1.40 Alcohol consump (value)'!BQ7/'1.39 Alcohol consumption (vol)'!BQ7</f>
        <v>76.242007728789744</v>
      </c>
      <c r="BR7" s="6">
        <f>'1.40 Alcohol consump (value)'!BR7/'1.39 Alcohol consumption (vol)'!BR7</f>
        <v>107.15217391304347</v>
      </c>
      <c r="BS7" s="6">
        <f>'1.40 Alcohol consump (value)'!BS7/'1.39 Alcohol consumption (vol)'!BS7</f>
        <v>73.072033693179065</v>
      </c>
      <c r="BT7" s="6">
        <f>'1.40 Alcohol consump (value)'!BT7/'1.39 Alcohol consumption (vol)'!BT7</f>
        <v>95.638964961224431</v>
      </c>
      <c r="BU7" s="6">
        <f>'1.40 Alcohol consump (value)'!BU7/'1.39 Alcohol consumption (vol)'!BU7</f>
        <v>97.065217391304358</v>
      </c>
      <c r="BV7" s="6">
        <f>'1.40 Alcohol consump (value)'!BV7/'1.39 Alcohol consumption (vol)'!BV7</f>
        <v>94.965270684371802</v>
      </c>
      <c r="BW7" s="6">
        <f>'1.40 Alcohol consump (value)'!BW7/'1.39 Alcohol consumption (vol)'!BW7</f>
        <v>135.24461839530332</v>
      </c>
      <c r="BX7" s="6">
        <f>'1.40 Alcohol consump (value)'!BX7/'1.39 Alcohol consumption (vol)'!BX7</f>
        <v>107.91818181818181</v>
      </c>
      <c r="BY7" s="6">
        <f>'1.40 Alcohol consump (value)'!BY7/'1.39 Alcohol consumption (vol)'!BY7</f>
        <v>96.560763888888886</v>
      </c>
      <c r="BZ7" s="6">
        <f>'1.40 Alcohol consump (value)'!BZ7/'1.39 Alcohol consumption (vol)'!BZ7</f>
        <v>70.432337620920606</v>
      </c>
      <c r="CA7" s="6">
        <f>'1.40 Alcohol consump (value)'!CA7/'1.39 Alcohol consumption (vol)'!CA7</f>
        <v>144.95881006864988</v>
      </c>
      <c r="CB7" s="6">
        <f>'1.40 Alcohol consump (value)'!CB7/'1.39 Alcohol consumption (vol)'!CB7</f>
        <v>173.6949541284404</v>
      </c>
      <c r="CC7" s="6">
        <f>'1.40 Alcohol consump (value)'!CC7/'1.39 Alcohol consumption (vol)'!CC7</f>
        <v>74.914607629966397</v>
      </c>
      <c r="CD7" s="6">
        <f>'1.40 Alcohol consump (value)'!CD7/'1.39 Alcohol consumption (vol)'!CD7</f>
        <v>79.943511450381678</v>
      </c>
      <c r="CE7" s="6">
        <f>'1.40 Alcohol consump (value)'!CE7/'1.39 Alcohol consumption (vol)'!CE7</f>
        <v>220.02419354838713</v>
      </c>
      <c r="CF7" s="6">
        <f>'1.40 Alcohol consump (value)'!CF7/'1.39 Alcohol consumption (vol)'!CF7</f>
        <v>67.667906976744177</v>
      </c>
      <c r="CG7" s="6">
        <f>'1.40 Alcohol consump (value)'!CG7/'1.39 Alcohol consumption (vol)'!CG7</f>
        <v>88.871555347968254</v>
      </c>
      <c r="CH7" s="6">
        <f>'1.40 Alcohol consump (value)'!CH7/'1.39 Alcohol consumption (vol)'!CH7</f>
        <v>132.59619047619049</v>
      </c>
      <c r="CI7" s="6">
        <f>'1.40 Alcohol consump (value)'!CI7/'1.39 Alcohol consumption (vol)'!CI7</f>
        <v>129.61356466876973</v>
      </c>
      <c r="CJ7" s="6">
        <f>'1.40 Alcohol consump (value)'!CJ7/'1.39 Alcohol consumption (vol)'!CJ7</f>
        <v>102.57122093023256</v>
      </c>
      <c r="CK7" s="6">
        <f>'1.40 Alcohol consump (value)'!CK7/'1.39 Alcohol consumption (vol)'!CK7</f>
        <v>136.19842357779299</v>
      </c>
      <c r="CL7" s="6">
        <f>'1.40 Alcohol consump (value)'!CL7/'1.39 Alcohol consumption (vol)'!CL7</f>
        <v>92.864661654131424</v>
      </c>
      <c r="CM7" s="6">
        <f>'1.40 Alcohol consump (value)'!CM7/'1.39 Alcohol consumption (vol)'!CM7</f>
        <v>24.853479853479719</v>
      </c>
      <c r="CN7" s="6">
        <f>'1.40 Alcohol consump (value)'!CN7/'1.39 Alcohol consumption (vol)'!CN7</f>
        <v>53.716471647164681</v>
      </c>
      <c r="CO7" s="6">
        <f>'1.40 Alcohol consump (value)'!CO7/'1.39 Alcohol consumption (vol)'!CO7</f>
        <v>33.365372573575456</v>
      </c>
      <c r="CP7" s="6">
        <f>'1.40 Alcohol consump (value)'!CP7/'1.39 Alcohol consumption (vol)'!CP7</f>
        <v>26.136622390892178</v>
      </c>
    </row>
    <row r="8" spans="1:94" x14ac:dyDescent="0.25">
      <c r="A8" s="1" t="s">
        <v>29</v>
      </c>
      <c r="B8" s="6">
        <f>'1.40 Alcohol consump (value)'!B8/'1.39 Alcohol consumption (vol)'!B8</f>
        <v>56.040643731876621</v>
      </c>
      <c r="C8" s="6">
        <f>'1.40 Alcohol consump (value)'!C8/'1.39 Alcohol consumption (vol)'!C8</f>
        <v>38.939910148883001</v>
      </c>
      <c r="D8" s="6">
        <f>'1.40 Alcohol consump (value)'!D8/'1.39 Alcohol consumption (vol)'!D8</f>
        <v>46.954545454545446</v>
      </c>
      <c r="E8" s="6">
        <f>'1.40 Alcohol consump (value)'!E8/'1.39 Alcohol consumption (vol)'!E8</f>
        <v>27.620083201836181</v>
      </c>
      <c r="F8" s="6">
        <f>'1.40 Alcohol consump (value)'!F8/'1.39 Alcohol consumption (vol)'!F8</f>
        <v>153.35238095238097</v>
      </c>
      <c r="G8" s="6">
        <f>'1.40 Alcohol consump (value)'!G8/'1.39 Alcohol consumption (vol)'!G8</f>
        <v>34.331247765462997</v>
      </c>
      <c r="H8" s="6">
        <f>'1.40 Alcohol consump (value)'!H8/'1.39 Alcohol consumption (vol)'!H8</f>
        <v>59.547826086956526</v>
      </c>
      <c r="I8" s="6">
        <f>'1.40 Alcohol consump (value)'!I8/'1.39 Alcohol consumption (vol)'!I8</f>
        <v>88.231139646869977</v>
      </c>
      <c r="J8" s="6">
        <f>'1.40 Alcohol consump (value)'!J8/'1.39 Alcohol consumption (vol)'!J8</f>
        <v>39.347583643122682</v>
      </c>
      <c r="K8" s="6">
        <f>'1.40 Alcohol consump (value)'!K8/'1.39 Alcohol consumption (vol)'!K8</f>
        <v>159.69642857142858</v>
      </c>
      <c r="L8" s="6">
        <f>'1.40 Alcohol consump (value)'!L8/'1.39 Alcohol consumption (vol)'!L8</f>
        <v>50.433333333333337</v>
      </c>
      <c r="M8" s="6">
        <f>'1.40 Alcohol consump (value)'!M8/'1.39 Alcohol consumption (vol)'!M8</f>
        <v>11.746495794953946</v>
      </c>
      <c r="N8" s="6">
        <f>'1.40 Alcohol consump (value)'!N8/'1.39 Alcohol consumption (vol)'!N8</f>
        <v>230.25862068965517</v>
      </c>
      <c r="O8" s="6">
        <f>'1.40 Alcohol consump (value)'!O8/'1.39 Alcohol consumption (vol)'!O8</f>
        <v>42.561142256482135</v>
      </c>
      <c r="P8" s="6">
        <f>'1.40 Alcohol consump (value)'!P8/'1.39 Alcohol consumption (vol)'!P8</f>
        <v>103.93963782696177</v>
      </c>
      <c r="Q8" s="6">
        <f>'1.40 Alcohol consump (value)'!Q8/'1.39 Alcohol consumption (vol)'!Q8</f>
        <v>22.820028208744709</v>
      </c>
      <c r="R8" s="6">
        <f>'1.40 Alcohol consump (value)'!R8/'1.39 Alcohol consumption (vol)'!R8</f>
        <v>51.041237113402055</v>
      </c>
      <c r="S8" s="6">
        <f>'1.40 Alcohol consump (value)'!S8/'1.39 Alcohol consumption (vol)'!S8</f>
        <v>40.614489003880983</v>
      </c>
      <c r="T8" s="6">
        <f>'1.40 Alcohol consump (value)'!T8/'1.39 Alcohol consumption (vol)'!T8</f>
        <v>104.63041385948026</v>
      </c>
      <c r="U8" s="6">
        <f>'1.40 Alcohol consump (value)'!U8/'1.39 Alcohol consumption (vol)'!U8</f>
        <v>104.49206349206349</v>
      </c>
      <c r="V8" s="6">
        <f>'1.40 Alcohol consump (value)'!V8/'1.39 Alcohol consumption (vol)'!V8</f>
        <v>105.74121405750799</v>
      </c>
      <c r="W8" s="6">
        <f>'1.40 Alcohol consump (value)'!W8/'1.39 Alcohol consumption (vol)'!W8</f>
        <v>31.941562751056619</v>
      </c>
      <c r="X8" s="6">
        <f>'1.40 Alcohol consump (value)'!X8/'1.39 Alcohol consumption (vol)'!X8</f>
        <v>14.339717741935486</v>
      </c>
      <c r="Y8" s="6">
        <f>'1.40 Alcohol consump (value)'!Y8/'1.39 Alcohol consumption (vol)'!Y8</f>
        <v>58.172413793103445</v>
      </c>
      <c r="Z8" s="6">
        <f>'1.40 Alcohol consump (value)'!Z8/'1.39 Alcohol consumption (vol)'!Z8</f>
        <v>28.25</v>
      </c>
      <c r="AA8" s="6">
        <f>'1.40 Alcohol consump (value)'!AA8/'1.39 Alcohol consumption (vol)'!AA8</f>
        <v>90.611898016997159</v>
      </c>
      <c r="AB8" s="6">
        <f>'1.40 Alcohol consump (value)'!AB8/'1.39 Alcohol consumption (vol)'!AB8</f>
        <v>38.285276073619627</v>
      </c>
      <c r="AC8" s="6">
        <f>'1.40 Alcohol consump (value)'!AC8/'1.39 Alcohol consumption (vol)'!AC8</f>
        <v>47.385542168674696</v>
      </c>
      <c r="AD8" s="6">
        <f>'1.40 Alcohol consump (value)'!AD8/'1.39 Alcohol consumption (vol)'!AD8</f>
        <v>48.899082568807344</v>
      </c>
      <c r="AE8" s="6">
        <f>'1.40 Alcohol consump (value)'!AE8/'1.39 Alcohol consumption (vol)'!AE8</f>
        <v>46.180045871559635</v>
      </c>
      <c r="AF8" s="6">
        <f>'1.40 Alcohol consump (value)'!AF8/'1.39 Alcohol consumption (vol)'!AF8</f>
        <v>84.004524886877817</v>
      </c>
      <c r="AG8" s="6">
        <f>'1.40 Alcohol consump (value)'!AG8/'1.39 Alcohol consumption (vol)'!AG8</f>
        <v>39.598997493734331</v>
      </c>
      <c r="AH8" s="6">
        <f>'1.40 Alcohol consump (value)'!AH8/'1.39 Alcohol consumption (vol)'!AH8</f>
        <v>68.597014925373131</v>
      </c>
      <c r="AI8" s="6">
        <f>'1.40 Alcohol consump (value)'!AI8/'1.39 Alcohol consumption (vol)'!AI8</f>
        <v>45.530215090474563</v>
      </c>
      <c r="AJ8" s="6">
        <f>'1.40 Alcohol consump (value)'!AJ8/'1.39 Alcohol consumption (vol)'!AJ8</f>
        <v>31.170110192837459</v>
      </c>
      <c r="AK8" s="6">
        <f>'1.40 Alcohol consump (value)'!AK8/'1.39 Alcohol consumption (vol)'!AK8</f>
        <v>26.667172100075813</v>
      </c>
      <c r="AL8" s="6">
        <f>'1.40 Alcohol consump (value)'!AL8/'1.39 Alcohol consumption (vol)'!AL8</f>
        <v>46.230769230769234</v>
      </c>
      <c r="AM8" s="6">
        <f>'1.40 Alcohol consump (value)'!AM8/'1.39 Alcohol consumption (vol)'!AM8</f>
        <v>42.876126126126124</v>
      </c>
      <c r="AN8" s="6">
        <f>'1.40 Alcohol consump (value)'!AN8/'1.39 Alcohol consumption (vol)'!AN8</f>
        <v>88.225490196078411</v>
      </c>
      <c r="AO8" s="6">
        <f>'1.40 Alcohol consump (value)'!AO8/'1.39 Alcohol consumption (vol)'!AO8</f>
        <v>22.511692307692307</v>
      </c>
      <c r="AP8" s="6">
        <f>'1.40 Alcohol consump (value)'!AP8/'1.39 Alcohol consumption (vol)'!AP8</f>
        <v>36.602686901355895</v>
      </c>
      <c r="AQ8" s="6">
        <f>'1.40 Alcohol consump (value)'!AQ8/'1.39 Alcohol consumption (vol)'!AQ8</f>
        <v>19.679429735234216</v>
      </c>
      <c r="AR8" s="6">
        <f>'1.40 Alcohol consump (value)'!AR8/'1.39 Alcohol consumption (vol)'!AR8</f>
        <v>46.034883720930232</v>
      </c>
      <c r="AS8" s="6">
        <f>'1.40 Alcohol consump (value)'!AS8/'1.39 Alcohol consumption (vol)'!AS8</f>
        <v>28.112839059674503</v>
      </c>
      <c r="AT8" s="6">
        <f>'1.40 Alcohol consump (value)'!AT8/'1.39 Alcohol consumption (vol)'!AT8</f>
        <v>42.04347826086957</v>
      </c>
      <c r="AU8" s="6">
        <f>'1.40 Alcohol consump (value)'!AU8/'1.39 Alcohol consumption (vol)'!AU8</f>
        <v>50.553738317757023</v>
      </c>
      <c r="AV8" s="6">
        <f>'1.40 Alcohol consump (value)'!AV8/'1.39 Alcohol consumption (vol)'!AV8</f>
        <v>57.100000000000009</v>
      </c>
      <c r="AW8" s="6">
        <f>'1.40 Alcohol consump (value)'!AW8/'1.39 Alcohol consumption (vol)'!AW8</f>
        <v>47.178921568627459</v>
      </c>
      <c r="AX8" s="6">
        <f>'1.40 Alcohol consump (value)'!AX8/'1.39 Alcohol consumption (vol)'!AX8</f>
        <v>36.646302250803856</v>
      </c>
      <c r="AY8" s="6">
        <f>'1.40 Alcohol consump (value)'!AY8/'1.39 Alcohol consumption (vol)'!AY8</f>
        <v>37.121212121212125</v>
      </c>
      <c r="AZ8" s="6">
        <f>'1.40 Alcohol consump (value)'!AZ8/'1.39 Alcohol consumption (vol)'!AZ8</f>
        <v>56.414874778649121</v>
      </c>
      <c r="BA8" s="6">
        <f>'1.40 Alcohol consump (value)'!BA8/'1.39 Alcohol consumption (vol)'!BA8</f>
        <v>42.515090543259554</v>
      </c>
      <c r="BB8" s="6">
        <f>'1.40 Alcohol consump (value)'!BB8/'1.39 Alcohol consumption (vol)'!BB8</f>
        <v>33.423529411764704</v>
      </c>
      <c r="BC8" s="6">
        <f>'1.40 Alcohol consump (value)'!BC8/'1.39 Alcohol consumption (vol)'!BC8</f>
        <v>37.695409429280403</v>
      </c>
      <c r="BD8" s="6">
        <f>'1.40 Alcohol consump (value)'!BD8/'1.39 Alcohol consumption (vol)'!BD8</f>
        <v>49.064573137574769</v>
      </c>
      <c r="BE8" s="6">
        <f>'1.40 Alcohol consump (value)'!BE8/'1.39 Alcohol consumption (vol)'!BE8</f>
        <v>97.365591397849457</v>
      </c>
      <c r="BF8" s="6">
        <f>'1.40 Alcohol consump (value)'!BF8/'1.39 Alcohol consumption (vol)'!BF8</f>
        <v>49.856435643564353</v>
      </c>
      <c r="BG8" s="6">
        <f>'1.40 Alcohol consump (value)'!BG8/'1.39 Alcohol consumption (vol)'!BG8</f>
        <v>139.93750000000003</v>
      </c>
      <c r="BH8" s="6" t="e">
        <f>'1.40 Alcohol consump (value)'!BH8/'1.39 Alcohol consumption (vol)'!BH8</f>
        <v>#DIV/0!</v>
      </c>
      <c r="BI8" s="6">
        <f>'1.40 Alcohol consump (value)'!BI8/'1.39 Alcohol consumption (vol)'!BI8</f>
        <v>154.16483516483518</v>
      </c>
      <c r="BJ8" s="6">
        <f>'1.40 Alcohol consump (value)'!BJ8/'1.39 Alcohol consumption (vol)'!BJ8</f>
        <v>80.691729323308266</v>
      </c>
      <c r="BK8" s="6">
        <f>'1.40 Alcohol consump (value)'!BK8/'1.39 Alcohol consumption (vol)'!BK8</f>
        <v>100.33082706766916</v>
      </c>
      <c r="BL8" s="6">
        <f>'1.40 Alcohol consump (value)'!BL8/'1.39 Alcohol consumption (vol)'!BL8</f>
        <v>34.01335877862595</v>
      </c>
      <c r="BM8" s="6" t="e">
        <f>'1.40 Alcohol consump (value)'!BM8/'1.39 Alcohol consumption (vol)'!BM8</f>
        <v>#DIV/0!</v>
      </c>
      <c r="BN8" s="6">
        <f>'1.40 Alcohol consump (value)'!BN8/'1.39 Alcohol consumption (vol)'!BN8</f>
        <v>47.138775510204084</v>
      </c>
      <c r="BO8" s="6">
        <f>'1.40 Alcohol consump (value)'!BO8/'1.39 Alcohol consumption (vol)'!BO8</f>
        <v>92.340659340659315</v>
      </c>
      <c r="BP8" s="6">
        <f>'1.40 Alcohol consump (value)'!BP8/'1.39 Alcohol consumption (vol)'!BP8</f>
        <v>430.34666666666669</v>
      </c>
      <c r="BQ8" s="6">
        <f>'1.40 Alcohol consump (value)'!BQ8/'1.39 Alcohol consumption (vol)'!BQ8</f>
        <v>79.721594060673297</v>
      </c>
      <c r="BR8" s="6">
        <f>'1.40 Alcohol consump (value)'!BR8/'1.39 Alcohol consumption (vol)'!BR8</f>
        <v>116.06110351117191</v>
      </c>
      <c r="BS8" s="6">
        <f>'1.40 Alcohol consump (value)'!BS8/'1.39 Alcohol consumption (vol)'!BS8</f>
        <v>75.973873746645936</v>
      </c>
      <c r="BT8" s="6">
        <f>'1.40 Alcohol consump (value)'!BT8/'1.39 Alcohol consumption (vol)'!BT8</f>
        <v>98.646639953038473</v>
      </c>
      <c r="BU8" s="6">
        <f>'1.40 Alcohol consump (value)'!BU8/'1.39 Alcohol consumption (vol)'!BU8</f>
        <v>99.096666666666678</v>
      </c>
      <c r="BV8" s="6">
        <f>'1.40 Alcohol consump (value)'!BV8/'1.39 Alcohol consumption (vol)'!BV8</f>
        <v>97.677811550151972</v>
      </c>
      <c r="BW8" s="6">
        <f>'1.40 Alcohol consump (value)'!BW8/'1.39 Alcohol consumption (vol)'!BW8</f>
        <v>139.66011787819252</v>
      </c>
      <c r="BX8" s="6">
        <f>'1.40 Alcohol consump (value)'!BX8/'1.39 Alcohol consumption (vol)'!BX8</f>
        <v>110.63333333333334</v>
      </c>
      <c r="BY8" s="6">
        <f>'1.40 Alcohol consump (value)'!BY8/'1.39 Alcohol consumption (vol)'!BY8</f>
        <v>98.783826360931229</v>
      </c>
      <c r="BZ8" s="6">
        <f>'1.40 Alcohol consump (value)'!BZ8/'1.39 Alcohol consumption (vol)'!BZ8</f>
        <v>72.138772077375933</v>
      </c>
      <c r="CA8" s="6">
        <f>'1.40 Alcohol consump (value)'!CA8/'1.39 Alcohol consumption (vol)'!CA8</f>
        <v>148.81006864988561</v>
      </c>
      <c r="CB8" s="6">
        <f>'1.40 Alcohol consump (value)'!CB8/'1.39 Alcohol consumption (vol)'!CB8</f>
        <v>173.52212389380531</v>
      </c>
      <c r="CC8" s="6">
        <f>'1.40 Alcohol consump (value)'!CC8/'1.39 Alcohol consumption (vol)'!CC8</f>
        <v>77.414163517008163</v>
      </c>
      <c r="CD8" s="6">
        <f>'1.40 Alcohol consump (value)'!CD8/'1.39 Alcohol consumption (vol)'!CD8</f>
        <v>79.156416097190601</v>
      </c>
      <c r="CE8" s="6">
        <f>'1.40 Alcohol consump (value)'!CE8/'1.39 Alcohol consumption (vol)'!CE8</f>
        <v>219.41472868217053</v>
      </c>
      <c r="CF8" s="6">
        <f>'1.40 Alcohol consump (value)'!CF8/'1.39 Alcohol consumption (vol)'!CF8</f>
        <v>69.117758784425462</v>
      </c>
      <c r="CG8" s="6">
        <f>'1.40 Alcohol consump (value)'!CG8/'1.39 Alcohol consumption (vol)'!CG8</f>
        <v>94.143057831889479</v>
      </c>
      <c r="CH8" s="6">
        <f>'1.40 Alcohol consump (value)'!CH8/'1.39 Alcohol consumption (vol)'!CH8</f>
        <v>134.94454713493528</v>
      </c>
      <c r="CI8" s="6">
        <f>'1.40 Alcohol consump (value)'!CI8/'1.39 Alcohol consumption (vol)'!CI8</f>
        <v>130.17996870109545</v>
      </c>
      <c r="CJ8" s="6">
        <f>'1.40 Alcohol consump (value)'!CJ8/'1.39 Alcohol consumption (vol)'!CJ8</f>
        <v>99.578804347826107</v>
      </c>
      <c r="CK8" s="6">
        <f>'1.40 Alcohol consump (value)'!CK8/'1.39 Alcohol consumption (vol)'!CK8</f>
        <v>143.27457393699436</v>
      </c>
      <c r="CL8" s="6">
        <f>'1.40 Alcohol consump (value)'!CL8/'1.39 Alcohol consumption (vol)'!CL8</f>
        <v>97.233082706763781</v>
      </c>
      <c r="CM8" s="6">
        <f>'1.40 Alcohol consump (value)'!CM8/'1.39 Alcohol consumption (vol)'!CM8</f>
        <v>27.366197183098802</v>
      </c>
      <c r="CN8" s="6">
        <f>'1.40 Alcohol consump (value)'!CN8/'1.39 Alcohol consumption (vol)'!CN8</f>
        <v>56.079754601226981</v>
      </c>
      <c r="CO8" s="6">
        <f>'1.40 Alcohol consump (value)'!CO8/'1.39 Alcohol consumption (vol)'!CO8</f>
        <v>33.179722140112325</v>
      </c>
      <c r="CP8" s="6">
        <f>'1.40 Alcohol consump (value)'!CP8/'1.39 Alcohol consumption (vol)'!CP8</f>
        <v>27.131147540983246</v>
      </c>
    </row>
    <row r="9" spans="1:94" x14ac:dyDescent="0.25">
      <c r="A9" s="1" t="s">
        <v>30</v>
      </c>
      <c r="B9" s="6">
        <f>'1.40 Alcohol consump (value)'!B9/'1.39 Alcohol consumption (vol)'!B9</f>
        <v>60.489204908797475</v>
      </c>
      <c r="C9" s="6">
        <f>'1.40 Alcohol consump (value)'!C9/'1.39 Alcohol consumption (vol)'!C9</f>
        <v>40.82632285248409</v>
      </c>
      <c r="D9" s="6">
        <f>'1.40 Alcohol consump (value)'!D9/'1.39 Alcohol consumption (vol)'!D9</f>
        <v>56.831578947368428</v>
      </c>
      <c r="E9" s="6">
        <f>'1.40 Alcohol consump (value)'!E9/'1.39 Alcohol consumption (vol)'!E9</f>
        <v>30.774628450106157</v>
      </c>
      <c r="F9" s="6">
        <f>'1.40 Alcohol consump (value)'!F9/'1.39 Alcohol consumption (vol)'!F9</f>
        <v>151.49056603773585</v>
      </c>
      <c r="G9" s="6">
        <f>'1.40 Alcohol consump (value)'!G9/'1.39 Alcohol consumption (vol)'!G9</f>
        <v>38.439124920735573</v>
      </c>
      <c r="H9" s="6">
        <f>'1.40 Alcohol consump (value)'!H9/'1.39 Alcohol consumption (vol)'!H9</f>
        <v>65.482456140350877</v>
      </c>
      <c r="I9" s="6">
        <f>'1.40 Alcohol consump (value)'!I9/'1.39 Alcohol consumption (vol)'!I9</f>
        <v>88.394204483324216</v>
      </c>
      <c r="J9" s="6">
        <f>'1.40 Alcohol consump (value)'!J9/'1.39 Alcohol consumption (vol)'!J9</f>
        <v>46.32098765432098</v>
      </c>
      <c r="K9" s="6">
        <f>'1.40 Alcohol consump (value)'!K9/'1.39 Alcohol consumption (vol)'!K9</f>
        <v>173.96610169491527</v>
      </c>
      <c r="L9" s="6">
        <f>'1.40 Alcohol consump (value)'!L9/'1.39 Alcohol consumption (vol)'!L9</f>
        <v>54.06451612903227</v>
      </c>
      <c r="M9" s="6">
        <f>'1.40 Alcohol consump (value)'!M9/'1.39 Alcohol consumption (vol)'!M9</f>
        <v>13.165827338129496</v>
      </c>
      <c r="N9" s="6">
        <f>'1.40 Alcohol consump (value)'!N9/'1.39 Alcohol consumption (vol)'!N9</f>
        <v>250.80952380952377</v>
      </c>
      <c r="O9" s="6">
        <f>'1.40 Alcohol consump (value)'!O9/'1.39 Alcohol consumption (vol)'!O9</f>
        <v>43.692708333333336</v>
      </c>
      <c r="P9" s="6">
        <f>'1.40 Alcohol consump (value)'!P9/'1.39 Alcohol consumption (vol)'!P9</f>
        <v>102.68118811881187</v>
      </c>
      <c r="Q9" s="6">
        <f>'1.40 Alcohol consump (value)'!Q9/'1.39 Alcohol consumption (vol)'!Q9</f>
        <v>26.277207977207976</v>
      </c>
      <c r="R9" s="6">
        <f>'1.40 Alcohol consump (value)'!R9/'1.39 Alcohol consumption (vol)'!R9</f>
        <v>54.453453453453456</v>
      </c>
      <c r="S9" s="6">
        <f>'1.40 Alcohol consump (value)'!S9/'1.39 Alcohol consumption (vol)'!S9</f>
        <v>41.450523864959258</v>
      </c>
      <c r="T9" s="6">
        <f>'1.40 Alcohol consump (value)'!T9/'1.39 Alcohol consumption (vol)'!T9</f>
        <v>118.08633776091082</v>
      </c>
      <c r="U9" s="6">
        <f>'1.40 Alcohol consump (value)'!U9/'1.39 Alcohol consumption (vol)'!U9</f>
        <v>117.33724832214764</v>
      </c>
      <c r="V9" s="6">
        <f>'1.40 Alcohol consump (value)'!V9/'1.39 Alcohol consumption (vol)'!V9</f>
        <v>121.89096573208722</v>
      </c>
      <c r="W9" s="6">
        <f>'1.40 Alcohol consump (value)'!W9/'1.39 Alcohol consumption (vol)'!W9</f>
        <v>37.280417495029816</v>
      </c>
      <c r="X9" s="6">
        <f>'1.40 Alcohol consump (value)'!X9/'1.39 Alcohol consumption (vol)'!X9</f>
        <v>16.792160437556973</v>
      </c>
      <c r="Y9" s="6">
        <f>'1.40 Alcohol consump (value)'!Y9/'1.39 Alcohol consumption (vol)'!Y9</f>
        <v>65.555555555555557</v>
      </c>
      <c r="Z9" s="6">
        <f>'1.40 Alcohol consump (value)'!Z9/'1.39 Alcohol consumption (vol)'!Z9</f>
        <v>31.919230769230769</v>
      </c>
      <c r="AA9" s="6">
        <f>'1.40 Alcohol consump (value)'!AA9/'1.39 Alcohol consumption (vol)'!AA9</f>
        <v>103.45845272206302</v>
      </c>
      <c r="AB9" s="6">
        <f>'1.40 Alcohol consump (value)'!AB9/'1.39 Alcohol consumption (vol)'!AB9</f>
        <v>43.843869002284855</v>
      </c>
      <c r="AC9" s="6">
        <f>'1.40 Alcohol consump (value)'!AC9/'1.39 Alcohol consumption (vol)'!AC9</f>
        <v>51.988764044943828</v>
      </c>
      <c r="AD9" s="6">
        <f>'1.40 Alcohol consump (value)'!AD9/'1.39 Alcohol consumption (vol)'!AD9</f>
        <v>52.017391304347832</v>
      </c>
      <c r="AE9" s="6">
        <f>'1.40 Alcohol consump (value)'!AE9/'1.39 Alcohol consumption (vol)'!AE9</f>
        <v>55.139297848244617</v>
      </c>
      <c r="AF9" s="6">
        <f>'1.40 Alcohol consump (value)'!AF9/'1.39 Alcohol consumption (vol)'!AF9</f>
        <v>101.85775862068965</v>
      </c>
      <c r="AG9" s="6">
        <f>'1.40 Alcohol consump (value)'!AG9/'1.39 Alcohol consumption (vol)'!AG9</f>
        <v>44.487297921478067</v>
      </c>
      <c r="AH9" s="6">
        <f>'1.40 Alcohol consump (value)'!AH9/'1.39 Alcohol consumption (vol)'!AH9</f>
        <v>79.422535211267601</v>
      </c>
      <c r="AI9" s="6">
        <f>'1.40 Alcohol consump (value)'!AI9/'1.39 Alcohol consumption (vol)'!AI9</f>
        <v>50.861076732673276</v>
      </c>
      <c r="AJ9" s="6">
        <f>'1.40 Alcohol consump (value)'!AJ9/'1.39 Alcohol consumption (vol)'!AJ9</f>
        <v>38.83653846153846</v>
      </c>
      <c r="AK9" s="6">
        <f>'1.40 Alcohol consump (value)'!AK9/'1.39 Alcohol consumption (vol)'!AK9</f>
        <v>31.766280991735538</v>
      </c>
      <c r="AL9" s="6">
        <f>'1.40 Alcohol consump (value)'!AL9/'1.39 Alcohol consumption (vol)'!AL9</f>
        <v>57.496644295302019</v>
      </c>
      <c r="AM9" s="6">
        <f>'1.40 Alcohol consump (value)'!AM9/'1.39 Alcohol consumption (vol)'!AM9</f>
        <v>50.792656587473004</v>
      </c>
      <c r="AN9" s="6">
        <f>'1.40 Alcohol consump (value)'!AN9/'1.39 Alcohol consumption (vol)'!AN9</f>
        <v>106.02450980392157</v>
      </c>
      <c r="AO9" s="6">
        <f>'1.40 Alcohol consump (value)'!AO9/'1.39 Alcohol consumption (vol)'!AO9</f>
        <v>25.275056947608203</v>
      </c>
      <c r="AP9" s="6">
        <f>'1.40 Alcohol consump (value)'!AP9/'1.39 Alcohol consumption (vol)'!AP9</f>
        <v>42.167321002145137</v>
      </c>
      <c r="AQ9" s="6">
        <f>'1.40 Alcohol consump (value)'!AQ9/'1.39 Alcohol consumption (vol)'!AQ9</f>
        <v>24.639175257731956</v>
      </c>
      <c r="AR9" s="6">
        <f>'1.40 Alcohol consump (value)'!AR9/'1.39 Alcohol consumption (vol)'!AR9</f>
        <v>45.058201058201064</v>
      </c>
      <c r="AS9" s="6">
        <f>'1.40 Alcohol consump (value)'!AS9/'1.39 Alcohol consumption (vol)'!AS9</f>
        <v>33.698234925185915</v>
      </c>
      <c r="AT9" s="6">
        <f>'1.40 Alcohol consump (value)'!AT9/'1.39 Alcohol consumption (vol)'!AT9</f>
        <v>45.718397997496872</v>
      </c>
      <c r="AU9" s="6">
        <f>'1.40 Alcohol consump (value)'!AU9/'1.39 Alcohol consumption (vol)'!AU9</f>
        <v>58.790483499616265</v>
      </c>
      <c r="AV9" s="6">
        <f>'1.40 Alcohol consump (value)'!AV9/'1.39 Alcohol consumption (vol)'!AV9</f>
        <v>60.820895522388064</v>
      </c>
      <c r="AW9" s="6">
        <f>'1.40 Alcohol consump (value)'!AW9/'1.39 Alcohol consumption (vol)'!AW9</f>
        <v>49.999999999999993</v>
      </c>
      <c r="AX9" s="6">
        <f>'1.40 Alcohol consump (value)'!AX9/'1.39 Alcohol consumption (vol)'!AX9</f>
        <v>39.175384615384615</v>
      </c>
      <c r="AY9" s="6">
        <f>'1.40 Alcohol consump (value)'!AY9/'1.39 Alcohol consumption (vol)'!AY9</f>
        <v>39.526315789473685</v>
      </c>
      <c r="AZ9" s="6">
        <f>'1.40 Alcohol consump (value)'!AZ9/'1.39 Alcohol consumption (vol)'!AZ9</f>
        <v>62.71438971123515</v>
      </c>
      <c r="BA9" s="6">
        <f>'1.40 Alcohol consump (value)'!BA9/'1.39 Alcohol consumption (vol)'!BA9</f>
        <v>44.689338235294123</v>
      </c>
      <c r="BB9" s="6">
        <f>'1.40 Alcohol consump (value)'!BB9/'1.39 Alcohol consumption (vol)'!BB9</f>
        <v>37.471264367816097</v>
      </c>
      <c r="BC9" s="6">
        <f>'1.40 Alcohol consump (value)'!BC9/'1.39 Alcohol consumption (vol)'!BC9</f>
        <v>46.150086256469237</v>
      </c>
      <c r="BD9" s="6">
        <f>'1.40 Alcohol consump (value)'!BD9/'1.39 Alcohol consumption (vol)'!BD9</f>
        <v>52.228360957642728</v>
      </c>
      <c r="BE9" s="6">
        <f>'1.40 Alcohol consump (value)'!BE9/'1.39 Alcohol consumption (vol)'!BE9</f>
        <v>105.40816326530611</v>
      </c>
      <c r="BF9" s="6">
        <f>'1.40 Alcohol consump (value)'!BF9/'1.39 Alcohol consumption (vol)'!BF9</f>
        <v>57.027649769585253</v>
      </c>
      <c r="BG9" s="6">
        <f>'1.40 Alcohol consump (value)'!BG9/'1.39 Alcohol consumption (vol)'!BG9</f>
        <v>156.0980392156863</v>
      </c>
      <c r="BH9" s="6" t="e">
        <f>'1.40 Alcohol consump (value)'!BH9/'1.39 Alcohol consumption (vol)'!BH9</f>
        <v>#DIV/0!</v>
      </c>
      <c r="BI9" s="6">
        <f>'1.40 Alcohol consump (value)'!BI9/'1.39 Alcohol consumption (vol)'!BI9</f>
        <v>164.24752475247527</v>
      </c>
      <c r="BJ9" s="6">
        <f>'1.40 Alcohol consump (value)'!BJ9/'1.39 Alcohol consumption (vol)'!BJ9</f>
        <v>89.425531914893625</v>
      </c>
      <c r="BK9" s="6">
        <f>'1.40 Alcohol consump (value)'!BK9/'1.39 Alcohol consumption (vol)'!BK9</f>
        <v>108.61151079136691</v>
      </c>
      <c r="BL9" s="6">
        <f>'1.40 Alcohol consump (value)'!BL9/'1.39 Alcohol consumption (vol)'!BL9</f>
        <v>41.25985663082438</v>
      </c>
      <c r="BM9" s="6" t="e">
        <f>'1.40 Alcohol consump (value)'!BM9/'1.39 Alcohol consumption (vol)'!BM9</f>
        <v>#DIV/0!</v>
      </c>
      <c r="BN9" s="6">
        <f>'1.40 Alcohol consump (value)'!BN9/'1.39 Alcohol consumption (vol)'!BN9</f>
        <v>46.242168674698789</v>
      </c>
      <c r="BO9" s="6">
        <f>'1.40 Alcohol consump (value)'!BO9/'1.39 Alcohol consumption (vol)'!BO9</f>
        <v>99.378947368421038</v>
      </c>
      <c r="BP9" s="6">
        <f>'1.40 Alcohol consump (value)'!BP9/'1.39 Alcohol consumption (vol)'!BP9</f>
        <v>447.36046511627904</v>
      </c>
      <c r="BQ9" s="6">
        <f>'1.40 Alcohol consump (value)'!BQ9/'1.39 Alcohol consumption (vol)'!BQ9</f>
        <v>83.191123866566855</v>
      </c>
      <c r="BR9" s="6">
        <f>'1.40 Alcohol consump (value)'!BR9/'1.39 Alcohol consumption (vol)'!BR9</f>
        <v>125.83392382639504</v>
      </c>
      <c r="BS9" s="6">
        <f>'1.40 Alcohol consump (value)'!BS9/'1.39 Alcohol consumption (vol)'!BS9</f>
        <v>78.763885063802434</v>
      </c>
      <c r="BT9" s="6">
        <f>'1.40 Alcohol consump (value)'!BT9/'1.39 Alcohol consumption (vol)'!BT9</f>
        <v>109.38901537438286</v>
      </c>
      <c r="BU9" s="6">
        <f>'1.40 Alcohol consump (value)'!BU9/'1.39 Alcohol consumption (vol)'!BU9</f>
        <v>110.37199124726477</v>
      </c>
      <c r="BV9" s="6">
        <f>'1.40 Alcohol consump (value)'!BV9/'1.39 Alcohol consumption (vol)'!BV9</f>
        <v>108.09437751004016</v>
      </c>
      <c r="BW9" s="6">
        <f>'1.40 Alcohol consump (value)'!BW9/'1.39 Alcohol consumption (vol)'!BW9</f>
        <v>154.77821011673151</v>
      </c>
      <c r="BX9" s="6">
        <f>'1.40 Alcohol consump (value)'!BX9/'1.39 Alcohol consumption (vol)'!BX9</f>
        <v>121.74946004319655</v>
      </c>
      <c r="BY9" s="6">
        <f>'1.40 Alcohol consump (value)'!BY9/'1.39 Alcohol consumption (vol)'!BY9</f>
        <v>109.50280898876403</v>
      </c>
      <c r="BZ9" s="6">
        <f>'1.40 Alcohol consump (value)'!BZ9/'1.39 Alcohol consumption (vol)'!BZ9</f>
        <v>79.290004244482162</v>
      </c>
      <c r="CA9" s="6">
        <f>'1.40 Alcohol consump (value)'!CA9/'1.39 Alcohol consumption (vol)'!CA9</f>
        <v>164.79090909090908</v>
      </c>
      <c r="CB9" s="6">
        <f>'1.40 Alcohol consump (value)'!CB9/'1.39 Alcohol consumption (vol)'!CB9</f>
        <v>191.82251082251079</v>
      </c>
      <c r="CC9" s="6">
        <f>'1.40 Alcohol consump (value)'!CC9/'1.39 Alcohol consumption (vol)'!CC9</f>
        <v>86.78551532033427</v>
      </c>
      <c r="CD9" s="6">
        <f>'1.40 Alcohol consump (value)'!CD9/'1.39 Alcohol consumption (vol)'!CD9</f>
        <v>85.800608828006091</v>
      </c>
      <c r="CE9" s="6">
        <f>'1.40 Alcohol consump (value)'!CE9/'1.39 Alcohol consumption (vol)'!CE9</f>
        <v>243.57954545454547</v>
      </c>
      <c r="CF9" s="6">
        <f>'1.40 Alcohol consump (value)'!CF9/'1.39 Alcohol consumption (vol)'!CF9</f>
        <v>76.260576923076911</v>
      </c>
      <c r="CG9" s="6">
        <f>'1.40 Alcohol consump (value)'!CG9/'1.39 Alcohol consumption (vol)'!CG9</f>
        <v>107.97448015122875</v>
      </c>
      <c r="CH9" s="6">
        <f>'1.40 Alcohol consump (value)'!CH9/'1.39 Alcohol consumption (vol)'!CH9</f>
        <v>147.34224598930484</v>
      </c>
      <c r="CI9" s="6">
        <f>'1.40 Alcohol consump (value)'!CI9/'1.39 Alcohol consumption (vol)'!CI9</f>
        <v>136.95288753799392</v>
      </c>
      <c r="CJ9" s="6">
        <f>'1.40 Alcohol consump (value)'!CJ9/'1.39 Alcohol consumption (vol)'!CJ9</f>
        <v>112.71006711409397</v>
      </c>
      <c r="CK9" s="6">
        <f>'1.40 Alcohol consump (value)'!CK9/'1.39 Alcohol consumption (vol)'!CK9</f>
        <v>157.53394686577531</v>
      </c>
      <c r="CL9" s="6">
        <f>'1.40 Alcohol consump (value)'!CL9/'1.39 Alcohol consumption (vol)'!CL9</f>
        <v>95.048951048951395</v>
      </c>
      <c r="CM9" s="6">
        <f>'1.40 Alcohol consump (value)'!CM9/'1.39 Alcohol consumption (vol)'!CM9</f>
        <v>30.365187713310632</v>
      </c>
      <c r="CN9" s="6">
        <f>'1.40 Alcohol consump (value)'!CN9/'1.39 Alcohol consumption (vol)'!CN9</f>
        <v>57.217981340118627</v>
      </c>
      <c r="CO9" s="6">
        <f>'1.40 Alcohol consump (value)'!CO9/'1.39 Alcohol consumption (vol)'!CO9</f>
        <v>35.406025824964139</v>
      </c>
      <c r="CP9" s="6">
        <f>'1.40 Alcohol consump (value)'!CP9/'1.39 Alcohol consumption (vol)'!CP9</f>
        <v>28.196397941680992</v>
      </c>
    </row>
    <row r="10" spans="1:94" x14ac:dyDescent="0.25">
      <c r="A10" s="1" t="s">
        <v>31</v>
      </c>
      <c r="B10" s="6">
        <f>'1.40 Alcohol consump (value)'!B10/'1.39 Alcohol consumption (vol)'!B10</f>
        <v>64.266528462293621</v>
      </c>
      <c r="C10" s="6">
        <f>'1.40 Alcohol consump (value)'!C10/'1.39 Alcohol consumption (vol)'!C10</f>
        <v>44.721278445551526</v>
      </c>
      <c r="D10" s="6">
        <f>'1.40 Alcohol consump (value)'!D10/'1.39 Alcohol consumption (vol)'!D10</f>
        <v>72.036585365853668</v>
      </c>
      <c r="E10" s="6">
        <f>'1.40 Alcohol consump (value)'!E10/'1.39 Alcohol consumption (vol)'!E10</f>
        <v>36.549709522606719</v>
      </c>
      <c r="F10" s="6">
        <f>'1.40 Alcohol consump (value)'!F10/'1.39 Alcohol consumption (vol)'!F10</f>
        <v>157.28703703703707</v>
      </c>
      <c r="G10" s="6">
        <f>'1.40 Alcohol consump (value)'!G10/'1.39 Alcohol consumption (vol)'!G10</f>
        <v>37.673033707865173</v>
      </c>
      <c r="H10" s="6">
        <f>'1.40 Alcohol consump (value)'!H10/'1.39 Alcohol consumption (vol)'!H10</f>
        <v>67.966101694915253</v>
      </c>
      <c r="I10" s="6">
        <f>'1.40 Alcohol consump (value)'!I10/'1.39 Alcohol consumption (vol)'!I10</f>
        <v>102.33363329583803</v>
      </c>
      <c r="J10" s="6">
        <f>'1.40 Alcohol consump (value)'!J10/'1.39 Alcohol consumption (vol)'!J10</f>
        <v>51.646817248459953</v>
      </c>
      <c r="K10" s="6">
        <f>'1.40 Alcohol consump (value)'!K10/'1.39 Alcohol consumption (vol)'!K10</f>
        <v>182.4803149606299</v>
      </c>
      <c r="L10" s="6">
        <f>'1.40 Alcohol consump (value)'!L10/'1.39 Alcohol consumption (vol)'!L10</f>
        <v>49.030303030303038</v>
      </c>
      <c r="M10" s="6">
        <f>'1.40 Alcohol consump (value)'!M10/'1.39 Alcohol consumption (vol)'!M10</f>
        <v>14.026086956521739</v>
      </c>
      <c r="N10" s="6">
        <f>'1.40 Alcohol consump (value)'!N10/'1.39 Alcohol consumption (vol)'!N10</f>
        <v>277.68181818181819</v>
      </c>
      <c r="O10" s="6">
        <f>'1.40 Alcohol consump (value)'!O10/'1.39 Alcohol consumption (vol)'!O10</f>
        <v>35.818565400843873</v>
      </c>
      <c r="P10" s="6">
        <f>'1.40 Alcohol consump (value)'!P10/'1.39 Alcohol consumption (vol)'!P10</f>
        <v>106.0371819960861</v>
      </c>
      <c r="Q10" s="6">
        <f>'1.40 Alcohol consump (value)'!Q10/'1.39 Alcohol consumption (vol)'!Q10</f>
        <v>27.875776397515523</v>
      </c>
      <c r="R10" s="6">
        <f>'1.40 Alcohol consump (value)'!R10/'1.39 Alcohol consumption (vol)'!R10</f>
        <v>56.838709677419352</v>
      </c>
      <c r="S10" s="6">
        <f>'1.40 Alcohol consump (value)'!S10/'1.39 Alcohol consumption (vol)'!S10</f>
        <v>42.055498458376157</v>
      </c>
      <c r="T10" s="6">
        <f>'1.40 Alcohol consump (value)'!T10/'1.39 Alcohol consumption (vol)'!T10</f>
        <v>117.81163434903046</v>
      </c>
      <c r="U10" s="6">
        <f>'1.40 Alcohol consump (value)'!U10/'1.39 Alcohol consumption (vol)'!U10</f>
        <v>117.40335679480236</v>
      </c>
      <c r="V10" s="6">
        <f>'1.40 Alcohol consump (value)'!V10/'1.39 Alcohol consumption (vol)'!V10</f>
        <v>119.796875</v>
      </c>
      <c r="W10" s="6">
        <f>'1.40 Alcohol consump (value)'!W10/'1.39 Alcohol consumption (vol)'!W10</f>
        <v>42.698633302522119</v>
      </c>
      <c r="X10" s="6">
        <f>'1.40 Alcohol consump (value)'!X10/'1.39 Alcohol consumption (vol)'!X10</f>
        <v>19.522184300341298</v>
      </c>
      <c r="Y10" s="6">
        <f>'1.40 Alcohol consump (value)'!Y10/'1.39 Alcohol consumption (vol)'!Y10</f>
        <v>68.628048780487816</v>
      </c>
      <c r="Z10" s="6">
        <f>'1.40 Alcohol consump (value)'!Z10/'1.39 Alcohol consumption (vol)'!Z10</f>
        <v>35.365348399246706</v>
      </c>
      <c r="AA10" s="6">
        <f>'1.40 Alcohol consump (value)'!AA10/'1.39 Alcohol consumption (vol)'!AA10</f>
        <v>116.12607449856735</v>
      </c>
      <c r="AB10" s="6">
        <f>'1.40 Alcohol consump (value)'!AB10/'1.39 Alcohol consumption (vol)'!AB10</f>
        <v>52.463061690784457</v>
      </c>
      <c r="AC10" s="6">
        <f>'1.40 Alcohol consump (value)'!AC10/'1.39 Alcohol consumption (vol)'!AC10</f>
        <v>69.764705882352942</v>
      </c>
      <c r="AD10" s="6">
        <f>'1.40 Alcohol consump (value)'!AD10/'1.39 Alcohol consumption (vol)'!AD10</f>
        <v>62.463414634146332</v>
      </c>
      <c r="AE10" s="6">
        <f>'1.40 Alcohol consump (value)'!AE10/'1.39 Alcohol consumption (vol)'!AE10</f>
        <v>60.389714285714291</v>
      </c>
      <c r="AF10" s="6">
        <f>'1.40 Alcohol consump (value)'!AF10/'1.39 Alcohol consumption (vol)'!AF10</f>
        <v>112.89285714285715</v>
      </c>
      <c r="AG10" s="6">
        <f>'1.40 Alcohol consump (value)'!AG10/'1.39 Alcohol consumption (vol)'!AG10</f>
        <v>51.06345177664975</v>
      </c>
      <c r="AH10" s="6">
        <f>'1.40 Alcohol consump (value)'!AH10/'1.39 Alcohol consumption (vol)'!AH10</f>
        <v>92.554054054054063</v>
      </c>
      <c r="AI10" s="6">
        <f>'1.40 Alcohol consump (value)'!AI10/'1.39 Alcohol consumption (vol)'!AI10</f>
        <v>59.246859479988323</v>
      </c>
      <c r="AJ10" s="6">
        <f>'1.40 Alcohol consump (value)'!AJ10/'1.39 Alcohol consumption (vol)'!AJ10</f>
        <v>41.422875816993461</v>
      </c>
      <c r="AK10" s="6">
        <f>'1.40 Alcohol consump (value)'!AK10/'1.39 Alcohol consumption (vol)'!AK10</f>
        <v>37.366970618034451</v>
      </c>
      <c r="AL10" s="6">
        <f>'1.40 Alcohol consump (value)'!AL10/'1.39 Alcohol consumption (vol)'!AL10</f>
        <v>64.984304932735427</v>
      </c>
      <c r="AM10" s="6">
        <f>'1.40 Alcohol consump (value)'!AM10/'1.39 Alcohol consumption (vol)'!AM10</f>
        <v>55.4375</v>
      </c>
      <c r="AN10" s="6">
        <f>'1.40 Alcohol consump (value)'!AN10/'1.39 Alcohol consumption (vol)'!AN10</f>
        <v>118.20197044334975</v>
      </c>
      <c r="AO10" s="6">
        <f>'1.40 Alcohol consump (value)'!AO10/'1.39 Alcohol consumption (vol)'!AO10</f>
        <v>26.517823639774857</v>
      </c>
      <c r="AP10" s="6">
        <f>'1.40 Alcohol consump (value)'!AP10/'1.39 Alcohol consumption (vol)'!AP10</f>
        <v>47.489357405387949</v>
      </c>
      <c r="AQ10" s="6">
        <f>'1.40 Alcohol consump (value)'!AQ10/'1.39 Alcohol consumption (vol)'!AQ10</f>
        <v>30.30920535011802</v>
      </c>
      <c r="AR10" s="6">
        <f>'1.40 Alcohol consump (value)'!AR10/'1.39 Alcohol consumption (vol)'!AR10</f>
        <v>55.757731958762896</v>
      </c>
      <c r="AS10" s="6">
        <f>'1.40 Alcohol consump (value)'!AS10/'1.39 Alcohol consumption (vol)'!AS10</f>
        <v>38.454578258908434</v>
      </c>
      <c r="AT10" s="6">
        <f>'1.40 Alcohol consump (value)'!AT10/'1.39 Alcohol consumption (vol)'!AT10</f>
        <v>49.030750307503077</v>
      </c>
      <c r="AU10" s="6">
        <f>'1.40 Alcohol consump (value)'!AU10/'1.39 Alcohol consumption (vol)'!AU10</f>
        <v>64.671428571428578</v>
      </c>
      <c r="AV10" s="6">
        <f>'1.40 Alcohol consump (value)'!AV10/'1.39 Alcohol consumption (vol)'!AV10</f>
        <v>64.733812949640296</v>
      </c>
      <c r="AW10" s="6">
        <f>'1.40 Alcohol consump (value)'!AW10/'1.39 Alcohol consumption (vol)'!AW10</f>
        <v>52.041436464088392</v>
      </c>
      <c r="AX10" s="6">
        <f>'1.40 Alcohol consump (value)'!AX10/'1.39 Alcohol consumption (vol)'!AX10</f>
        <v>39.755043227665702</v>
      </c>
      <c r="AY10" s="6">
        <f>'1.40 Alcohol consump (value)'!AY10/'1.39 Alcohol consumption (vol)'!AY10</f>
        <v>42.111111111111107</v>
      </c>
      <c r="AZ10" s="6">
        <f>'1.40 Alcohol consump (value)'!AZ10/'1.39 Alcohol consumption (vol)'!AZ10</f>
        <v>67.377344877344882</v>
      </c>
      <c r="BA10" s="6">
        <f>'1.40 Alcohol consump (value)'!BA10/'1.39 Alcohol consumption (vol)'!BA10</f>
        <v>47.305825242718448</v>
      </c>
      <c r="BB10" s="6">
        <f>'1.40 Alcohol consump (value)'!BB10/'1.39 Alcohol consumption (vol)'!BB10</f>
        <v>46.79545454545454</v>
      </c>
      <c r="BC10" s="6">
        <f>'1.40 Alcohol consump (value)'!BC10/'1.39 Alcohol consumption (vol)'!BC10</f>
        <v>64.832435667265116</v>
      </c>
      <c r="BD10" s="6">
        <f>'1.40 Alcohol consump (value)'!BD10/'1.39 Alcohol consumption (vol)'!BD10</f>
        <v>53.793423694779108</v>
      </c>
      <c r="BE10" s="6">
        <f>'1.40 Alcohol consump (value)'!BE10/'1.39 Alcohol consumption (vol)'!BE10</f>
        <v>123.29411764705883</v>
      </c>
      <c r="BF10" s="6">
        <f>'1.40 Alcohol consump (value)'!BF10/'1.39 Alcohol consumption (vol)'!BF10</f>
        <v>63.194915254237287</v>
      </c>
      <c r="BG10" s="6">
        <f>'1.40 Alcohol consump (value)'!BG10/'1.39 Alcohol consumption (vol)'!BG10</f>
        <v>177.28571428571428</v>
      </c>
      <c r="BH10" s="6" t="e">
        <f>'1.40 Alcohol consump (value)'!BH10/'1.39 Alcohol consumption (vol)'!BH10</f>
        <v>#DIV/0!</v>
      </c>
      <c r="BI10" s="6">
        <f>'1.40 Alcohol consump (value)'!BI10/'1.39 Alcohol consumption (vol)'!BI10</f>
        <v>186.53773584905659</v>
      </c>
      <c r="BJ10" s="6">
        <f>'1.40 Alcohol consump (value)'!BJ10/'1.39 Alcohol consumption (vol)'!BJ10</f>
        <v>92.755102040816325</v>
      </c>
      <c r="BK10" s="6">
        <f>'1.40 Alcohol consump (value)'!BK10/'1.39 Alcohol consumption (vol)'!BK10</f>
        <v>116.13103448275862</v>
      </c>
      <c r="BL10" s="6">
        <f>'1.40 Alcohol consump (value)'!BL10/'1.39 Alcohol consumption (vol)'!BL10</f>
        <v>51.170731707317074</v>
      </c>
      <c r="BM10" s="6" t="e">
        <f>'1.40 Alcohol consump (value)'!BM10/'1.39 Alcohol consumption (vol)'!BM10</f>
        <v>#DIV/0!</v>
      </c>
      <c r="BN10" s="6">
        <f>'1.40 Alcohol consump (value)'!BN10/'1.39 Alcohol consumption (vol)'!BN10</f>
        <v>43.88593004769475</v>
      </c>
      <c r="BO10" s="6">
        <f>'1.40 Alcohol consump (value)'!BO10/'1.39 Alcohol consumption (vol)'!BO10</f>
        <v>113.82407407407406</v>
      </c>
      <c r="BP10" s="6">
        <f>'1.40 Alcohol consump (value)'!BP10/'1.39 Alcohol consumption (vol)'!BP10</f>
        <v>487.94736842105266</v>
      </c>
      <c r="BQ10" s="6">
        <f>'1.40 Alcohol consump (value)'!BQ10/'1.39 Alcohol consumption (vol)'!BQ10</f>
        <v>85.347103048132709</v>
      </c>
      <c r="BR10" s="6">
        <f>'1.40 Alcohol consump (value)'!BR10/'1.39 Alcohol consumption (vol)'!BR10</f>
        <v>127.98499142367066</v>
      </c>
      <c r="BS10" s="6">
        <f>'1.40 Alcohol consump (value)'!BS10/'1.39 Alcohol consumption (vol)'!BS10</f>
        <v>80.856471863426989</v>
      </c>
      <c r="BT10" s="6">
        <f>'1.40 Alcohol consump (value)'!BT10/'1.39 Alcohol consumption (vol)'!BT10</f>
        <v>114.50282764345751</v>
      </c>
      <c r="BU10" s="6">
        <f>'1.40 Alcohol consump (value)'!BU10/'1.39 Alcohol consumption (vol)'!BU10</f>
        <v>121.01851851851852</v>
      </c>
      <c r="BV10" s="6">
        <f>'1.40 Alcohol consump (value)'!BV10/'1.39 Alcohol consumption (vol)'!BV10</f>
        <v>116.34294234592447</v>
      </c>
      <c r="BW10" s="6">
        <f>'1.40 Alcohol consump (value)'!BW10/'1.39 Alcohol consumption (vol)'!BW10</f>
        <v>169.71850393700791</v>
      </c>
      <c r="BX10" s="6">
        <f>'1.40 Alcohol consump (value)'!BX10/'1.39 Alcohol consumption (vol)'!BX10</f>
        <v>137.49889135254989</v>
      </c>
      <c r="BY10" s="6">
        <f>'1.40 Alcohol consump (value)'!BY10/'1.39 Alcohol consumption (vol)'!BY10</f>
        <v>119.01725364638918</v>
      </c>
      <c r="BZ10" s="6">
        <f>'1.40 Alcohol consump (value)'!BZ10/'1.39 Alcohol consumption (vol)'!BZ10</f>
        <v>86.070816370259266</v>
      </c>
      <c r="CA10" s="6">
        <f>'1.40 Alcohol consump (value)'!CA10/'1.39 Alcohol consumption (vol)'!CA10</f>
        <v>193.80383314543406</v>
      </c>
      <c r="CB10" s="6">
        <f>'1.40 Alcohol consump (value)'!CB10/'1.39 Alcohol consumption (vol)'!CB10</f>
        <v>206.31543624161071</v>
      </c>
      <c r="CC10" s="6">
        <f>'1.40 Alcohol consump (value)'!CC10/'1.39 Alcohol consumption (vol)'!CC10</f>
        <v>93.193114687309034</v>
      </c>
      <c r="CD10" s="6">
        <f>'1.40 Alcohol consump (value)'!CD10/'1.39 Alcohol consumption (vol)'!CD10</f>
        <v>92.468117029257328</v>
      </c>
      <c r="CE10" s="6">
        <f>'1.40 Alcohol consump (value)'!CE10/'1.39 Alcohol consumption (vol)'!CE10</f>
        <v>255.5328467153285</v>
      </c>
      <c r="CF10" s="6">
        <f>'1.40 Alcohol consump (value)'!CF10/'1.39 Alcohol consumption (vol)'!CF10</f>
        <v>82.263768115942042</v>
      </c>
      <c r="CG10" s="6">
        <f>'1.40 Alcohol consump (value)'!CG10/'1.39 Alcohol consumption (vol)'!CG10</f>
        <v>118.49331683168319</v>
      </c>
      <c r="CH10" s="6">
        <f>'1.40 Alcohol consump (value)'!CH10/'1.39 Alcohol consumption (vol)'!CH10</f>
        <v>151.3209219858156</v>
      </c>
      <c r="CI10" s="6">
        <f>'1.40 Alcohol consump (value)'!CI10/'1.39 Alcohol consumption (vol)'!CI10</f>
        <v>152.54804804804803</v>
      </c>
      <c r="CJ10" s="6">
        <f>'1.40 Alcohol consump (value)'!CJ10/'1.39 Alcohol consumption (vol)'!CJ10</f>
        <v>113.25000000000001</v>
      </c>
      <c r="CK10" s="6">
        <f>'1.40 Alcohol consump (value)'!CK10/'1.39 Alcohol consumption (vol)'!CK10</f>
        <v>141.52172370987765</v>
      </c>
      <c r="CL10" s="6">
        <f>'1.40 Alcohol consump (value)'!CL10/'1.39 Alcohol consumption (vol)'!CL10</f>
        <v>97.19047619047673</v>
      </c>
      <c r="CM10" s="6">
        <f>'1.40 Alcohol consump (value)'!CM10/'1.39 Alcohol consumption (vol)'!CM10</f>
        <v>31.312292358804104</v>
      </c>
      <c r="CN10" s="6">
        <f>'1.40 Alcohol consump (value)'!CN10/'1.39 Alcohol consumption (vol)'!CN10</f>
        <v>53.569092395748193</v>
      </c>
      <c r="CO10" s="6">
        <f>'1.40 Alcohol consump (value)'!CO10/'1.39 Alcohol consumption (vol)'!CO10</f>
        <v>34.31420838971583</v>
      </c>
      <c r="CP10" s="6">
        <f>'1.40 Alcohol consump (value)'!CP10/'1.39 Alcohol consumption (vol)'!CP10</f>
        <v>29.184147317854435</v>
      </c>
    </row>
    <row r="11" spans="1:94" x14ac:dyDescent="0.25">
      <c r="A11" s="1" t="s">
        <v>32</v>
      </c>
      <c r="B11" s="6">
        <f>'1.40 Alcohol consump (value)'!B11/'1.39 Alcohol consumption (vol)'!B11</f>
        <v>61.988267411844554</v>
      </c>
      <c r="C11" s="6">
        <f>'1.40 Alcohol consump (value)'!C11/'1.39 Alcohol consumption (vol)'!C11</f>
        <v>45.692357598707723</v>
      </c>
      <c r="D11" s="6">
        <f>'1.40 Alcohol consump (value)'!D11/'1.39 Alcohol consumption (vol)'!D11</f>
        <v>76.077922077922082</v>
      </c>
      <c r="E11" s="6">
        <f>'1.40 Alcohol consump (value)'!E11/'1.39 Alcohol consumption (vol)'!E11</f>
        <v>38.761800825098334</v>
      </c>
      <c r="F11" s="6">
        <f>'1.40 Alcohol consump (value)'!F11/'1.39 Alcohol consumption (vol)'!F11</f>
        <v>148.55140186915889</v>
      </c>
      <c r="G11" s="6">
        <f>'1.40 Alcohol consump (value)'!G11/'1.39 Alcohol consumption (vol)'!G11</f>
        <v>33.858350951374206</v>
      </c>
      <c r="H11" s="6">
        <f>'1.40 Alcohol consump (value)'!H11/'1.39 Alcohol consumption (vol)'!H11</f>
        <v>68.98290598290599</v>
      </c>
      <c r="I11" s="6">
        <f>'1.40 Alcohol consump (value)'!I11/'1.39 Alcohol consumption (vol)'!I11</f>
        <v>111.81529024196297</v>
      </c>
      <c r="J11" s="6">
        <f>'1.40 Alcohol consump (value)'!J11/'1.39 Alcohol consumption (vol)'!J11</f>
        <v>47.358490566037737</v>
      </c>
      <c r="K11" s="6">
        <f>'1.40 Alcohol consump (value)'!K11/'1.39 Alcohol consumption (vol)'!K11</f>
        <v>173.03731343283582</v>
      </c>
      <c r="L11" s="6">
        <f>'1.40 Alcohol consump (value)'!L11/'1.39 Alcohol consumption (vol)'!L11</f>
        <v>44.371428571428574</v>
      </c>
      <c r="M11" s="6">
        <f>'1.40 Alcohol consump (value)'!M11/'1.39 Alcohol consumption (vol)'!M11</f>
        <v>13.815537084398976</v>
      </c>
      <c r="N11" s="6">
        <f>'1.40 Alcohol consump (value)'!N11/'1.39 Alcohol consumption (vol)'!N11</f>
        <v>267.35211267605627</v>
      </c>
      <c r="O11" s="6">
        <f>'1.40 Alcohol consump (value)'!O11/'1.39 Alcohol consumption (vol)'!O11</f>
        <v>31.797568189286888</v>
      </c>
      <c r="P11" s="6">
        <f>'1.40 Alcohol consump (value)'!P11/'1.39 Alcohol consumption (vol)'!P11</f>
        <v>100.64833005893908</v>
      </c>
      <c r="Q11" s="6">
        <f>'1.40 Alcohol consump (value)'!Q11/'1.39 Alcohol consumption (vol)'!Q11</f>
        <v>26.170066072967533</v>
      </c>
      <c r="R11" s="6">
        <f>'1.40 Alcohol consump (value)'!R11/'1.39 Alcohol consumption (vol)'!R11</f>
        <v>51.876168224299072</v>
      </c>
      <c r="S11" s="6">
        <f>'1.40 Alcohol consump (value)'!S11/'1.39 Alcohol consumption (vol)'!S11</f>
        <v>41.464510332434863</v>
      </c>
      <c r="T11" s="6">
        <f>'1.40 Alcohol consump (value)'!T11/'1.39 Alcohol consumption (vol)'!T11</f>
        <v>109.65984538426559</v>
      </c>
      <c r="U11" s="6">
        <f>'1.40 Alcohol consump (value)'!U11/'1.39 Alcohol consumption (vol)'!U11</f>
        <v>109.78233102714211</v>
      </c>
      <c r="V11" s="6">
        <f>'1.40 Alcohol consump (value)'!V11/'1.39 Alcohol consumption (vol)'!V11</f>
        <v>109.28213166144202</v>
      </c>
      <c r="W11" s="6">
        <f>'1.40 Alcohol consump (value)'!W11/'1.39 Alcohol consumption (vol)'!W11</f>
        <v>36.797531466824729</v>
      </c>
      <c r="X11" s="6">
        <f>'1.40 Alcohol consump (value)'!X11/'1.39 Alcohol consumption (vol)'!X11</f>
        <v>17.404444444444447</v>
      </c>
      <c r="Y11" s="6">
        <f>'1.40 Alcohol consump (value)'!Y11/'1.39 Alcohol consumption (vol)'!Y11</f>
        <v>63.208860759493668</v>
      </c>
      <c r="Z11" s="6">
        <f>'1.40 Alcohol consump (value)'!Z11/'1.39 Alcohol consumption (vol)'!Z11</f>
        <v>34.550476190476189</v>
      </c>
      <c r="AA11" s="6">
        <f>'1.40 Alcohol consump (value)'!AA11/'1.39 Alcohol consumption (vol)'!AA11</f>
        <v>113.2452229299363</v>
      </c>
      <c r="AB11" s="6">
        <f>'1.40 Alcohol consump (value)'!AB11/'1.39 Alcohol consumption (vol)'!AB11</f>
        <v>46.228971962616818</v>
      </c>
      <c r="AC11" s="6">
        <f>'1.40 Alcohol consump (value)'!AC11/'1.39 Alcohol consumption (vol)'!AC11</f>
        <v>64.193548387096769</v>
      </c>
      <c r="AD11" s="6">
        <f>'1.40 Alcohol consump (value)'!AD11/'1.39 Alcohol consumption (vol)'!AD11</f>
        <v>57.862068965517238</v>
      </c>
      <c r="AE11" s="6">
        <f>'1.40 Alcohol consump (value)'!AE11/'1.39 Alcohol consumption (vol)'!AE11</f>
        <v>53.09732360097324</v>
      </c>
      <c r="AF11" s="6">
        <f>'1.40 Alcohol consump (value)'!AF11/'1.39 Alcohol consumption (vol)'!AF11</f>
        <v>90.961325966850822</v>
      </c>
      <c r="AG11" s="6">
        <f>'1.40 Alcohol consump (value)'!AG11/'1.39 Alcohol consumption (vol)'!AG11</f>
        <v>47.271028037383175</v>
      </c>
      <c r="AH11" s="6">
        <f>'1.40 Alcohol consump (value)'!AH11/'1.39 Alcohol consumption (vol)'!AH11</f>
        <v>93.95714285714287</v>
      </c>
      <c r="AI11" s="6">
        <f>'1.40 Alcohol consump (value)'!AI11/'1.39 Alcohol consumption (vol)'!AI11</f>
        <v>46.963543235914429</v>
      </c>
      <c r="AJ11" s="6">
        <f>'1.40 Alcohol consump (value)'!AJ11/'1.39 Alcohol consumption (vol)'!AJ11</f>
        <v>36.382247673586257</v>
      </c>
      <c r="AK11" s="6">
        <f>'1.40 Alcohol consump (value)'!AK11/'1.39 Alcohol consumption (vol)'!AK11</f>
        <v>32.121272365805169</v>
      </c>
      <c r="AL11" s="6">
        <f>'1.40 Alcohol consump (value)'!AL11/'1.39 Alcohol consumption (vol)'!AL11</f>
        <v>58.189054726368148</v>
      </c>
      <c r="AM11" s="6">
        <f>'1.40 Alcohol consump (value)'!AM11/'1.39 Alcohol consumption (vol)'!AM11</f>
        <v>53.576344086021507</v>
      </c>
      <c r="AN11" s="6">
        <f>'1.40 Alcohol consump (value)'!AN11/'1.39 Alcohol consumption (vol)'!AN11</f>
        <v>117.94897959183676</v>
      </c>
      <c r="AO11" s="6">
        <f>'1.40 Alcohol consump (value)'!AO11/'1.39 Alcohol consumption (vol)'!AO11</f>
        <v>21.406259055346272</v>
      </c>
      <c r="AP11" s="6">
        <f>'1.40 Alcohol consump (value)'!AP11/'1.39 Alcohol consumption (vol)'!AP11</f>
        <v>47.985194499655208</v>
      </c>
      <c r="AQ11" s="6">
        <f>'1.40 Alcohol consump (value)'!AQ11/'1.39 Alcohol consumption (vol)'!AQ11</f>
        <v>27.542276422764228</v>
      </c>
      <c r="AR11" s="6">
        <f>'1.40 Alcohol consump (value)'!AR11/'1.39 Alcohol consumption (vol)'!AR11</f>
        <v>70.901554404145074</v>
      </c>
      <c r="AS11" s="6">
        <f>'1.40 Alcohol consump (value)'!AS11/'1.39 Alcohol consumption (vol)'!AS11</f>
        <v>39.355007676329812</v>
      </c>
      <c r="AT11" s="6">
        <f>'1.40 Alcohol consump (value)'!AT11/'1.39 Alcohol consumption (vol)'!AT11</f>
        <v>46.633171912832928</v>
      </c>
      <c r="AU11" s="6">
        <f>'1.40 Alcohol consump (value)'!AU11/'1.39 Alcohol consumption (vol)'!AU11</f>
        <v>60.826086956521742</v>
      </c>
      <c r="AV11" s="6">
        <f>'1.40 Alcohol consump (value)'!AV11/'1.39 Alcohol consumption (vol)'!AV11</f>
        <v>60.638461538461534</v>
      </c>
      <c r="AW11" s="6">
        <f>'1.40 Alcohol consump (value)'!AW11/'1.39 Alcohol consumption (vol)'!AW11</f>
        <v>51.744505494505496</v>
      </c>
      <c r="AX11" s="6">
        <f>'1.40 Alcohol consump (value)'!AX11/'1.39 Alcohol consumption (vol)'!AX11</f>
        <v>45.630985915492957</v>
      </c>
      <c r="AY11" s="6">
        <f>'1.40 Alcohol consump (value)'!AY11/'1.39 Alcohol consumption (vol)'!AY11</f>
        <v>41.508982035928149</v>
      </c>
      <c r="AZ11" s="6">
        <f>'1.40 Alcohol consump (value)'!AZ11/'1.39 Alcohol consumption (vol)'!AZ11</f>
        <v>57.476655550262038</v>
      </c>
      <c r="BA11" s="6">
        <f>'1.40 Alcohol consump (value)'!BA11/'1.39 Alcohol consumption (vol)'!BA11</f>
        <v>46.038051750380525</v>
      </c>
      <c r="BB11" s="6">
        <f>'1.40 Alcohol consump (value)'!BB11/'1.39 Alcohol consumption (vol)'!BB11</f>
        <v>47.485714285714288</v>
      </c>
      <c r="BC11" s="6">
        <f>'1.40 Alcohol consump (value)'!BC11/'1.39 Alcohol consumption (vol)'!BC11</f>
        <v>94.416403785488953</v>
      </c>
      <c r="BD11" s="6">
        <f>'1.40 Alcohol consump (value)'!BD11/'1.39 Alcohol consumption (vol)'!BD11</f>
        <v>54.648645379777449</v>
      </c>
      <c r="BE11" s="6">
        <f>'1.40 Alcohol consump (value)'!BE11/'1.39 Alcohol consumption (vol)'!BE11</f>
        <v>132.18604651162789</v>
      </c>
      <c r="BF11" s="6">
        <f>'1.40 Alcohol consump (value)'!BF11/'1.39 Alcohol consumption (vol)'!BF11</f>
        <v>63.035294117647062</v>
      </c>
      <c r="BG11" s="6">
        <f>'1.40 Alcohol consump (value)'!BG11/'1.39 Alcohol consumption (vol)'!BG11</f>
        <v>184.39344262295083</v>
      </c>
      <c r="BH11" s="6" t="e">
        <f>'1.40 Alcohol consump (value)'!BH11/'1.39 Alcohol consumption (vol)'!BH11</f>
        <v>#DIV/0!</v>
      </c>
      <c r="BI11" s="6">
        <f>'1.40 Alcohol consump (value)'!BI11/'1.39 Alcohol consumption (vol)'!BI11</f>
        <v>169.1351351351351</v>
      </c>
      <c r="BJ11" s="6">
        <f>'1.40 Alcohol consump (value)'!BJ11/'1.39 Alcohol consumption (vol)'!BJ11</f>
        <v>84.587662337662337</v>
      </c>
      <c r="BK11" s="6">
        <f>'1.40 Alcohol consump (value)'!BK11/'1.39 Alcohol consumption (vol)'!BK11</f>
        <v>113.48979591836735</v>
      </c>
      <c r="BL11" s="6">
        <f>'1.40 Alcohol consump (value)'!BL11/'1.39 Alcohol consumption (vol)'!BL11</f>
        <v>45.268633540372683</v>
      </c>
      <c r="BM11" s="6" t="e">
        <f>'1.40 Alcohol consump (value)'!BM11/'1.39 Alcohol consumption (vol)'!BM11</f>
        <v>#DIV/0!</v>
      </c>
      <c r="BN11" s="6">
        <f>'1.40 Alcohol consump (value)'!BN11/'1.39 Alcohol consumption (vol)'!BN11</f>
        <v>45.350684931506848</v>
      </c>
      <c r="BO11" s="6">
        <f>'1.40 Alcohol consump (value)'!BO11/'1.39 Alcohol consumption (vol)'!BO11</f>
        <v>112.1140350877193</v>
      </c>
      <c r="BP11" s="6">
        <f>'1.40 Alcohol consump (value)'!BP11/'1.39 Alcohol consumption (vol)'!BP11</f>
        <v>493.16831683168317</v>
      </c>
      <c r="BQ11" s="6">
        <f>'1.40 Alcohol consump (value)'!BQ11/'1.39 Alcohol consumption (vol)'!BQ11</f>
        <v>84.208536036956787</v>
      </c>
      <c r="BR11" s="6">
        <f>'1.40 Alcohol consump (value)'!BR11/'1.39 Alcohol consumption (vol)'!BR11</f>
        <v>120.71598134802885</v>
      </c>
      <c r="BS11" s="6">
        <f>'1.40 Alcohol consump (value)'!BS11/'1.39 Alcohol consumption (vol)'!BS11</f>
        <v>80.312053207854504</v>
      </c>
      <c r="BT11" s="6">
        <f>'1.40 Alcohol consump (value)'!BT11/'1.39 Alcohol consumption (vol)'!BT11</f>
        <v>106.95563032278415</v>
      </c>
      <c r="BU11" s="6">
        <f>'1.40 Alcohol consump (value)'!BU11/'1.39 Alcohol consumption (vol)'!BU11</f>
        <v>117.46111719605695</v>
      </c>
      <c r="BV11" s="6">
        <f>'1.40 Alcohol consump (value)'!BV11/'1.39 Alcohol consumption (vol)'!BV11</f>
        <v>111.04158415841583</v>
      </c>
      <c r="BW11" s="6">
        <f>'1.40 Alcohol consump (value)'!BW11/'1.39 Alcohol consumption (vol)'!BW11</f>
        <v>159.85330578512395</v>
      </c>
      <c r="BX11" s="6">
        <f>'1.40 Alcohol consump (value)'!BX11/'1.39 Alcohol consumption (vol)'!BX11</f>
        <v>135.36218678815487</v>
      </c>
      <c r="BY11" s="6">
        <f>'1.40 Alcohol consump (value)'!BY11/'1.39 Alcohol consumption (vol)'!BY11</f>
        <v>113.08226950354612</v>
      </c>
      <c r="BZ11" s="6">
        <f>'1.40 Alcohol consump (value)'!BZ11/'1.39 Alcohol consumption (vol)'!BZ11</f>
        <v>82.30427720628046</v>
      </c>
      <c r="CA11" s="6">
        <f>'1.40 Alcohol consump (value)'!CA11/'1.39 Alcohol consumption (vol)'!CA11</f>
        <v>184.33372228704786</v>
      </c>
      <c r="CB11" s="6">
        <f>'1.40 Alcohol consump (value)'!CB11/'1.39 Alcohol consumption (vol)'!CB11</f>
        <v>197.82296650717706</v>
      </c>
      <c r="CC11" s="6">
        <f>'1.40 Alcohol consump (value)'!CC11/'1.39 Alcohol consumption (vol)'!CC11</f>
        <v>88.339836375078661</v>
      </c>
      <c r="CD11" s="6">
        <f>'1.40 Alcohol consump (value)'!CD11/'1.39 Alcohol consumption (vol)'!CD11</f>
        <v>87.695685087055267</v>
      </c>
      <c r="CE11" s="6">
        <f>'1.40 Alcohol consump (value)'!CE11/'1.39 Alcohol consumption (vol)'!CE11</f>
        <v>237.62132352941174</v>
      </c>
      <c r="CF11" s="6">
        <f>'1.40 Alcohol consump (value)'!CF11/'1.39 Alcohol consumption (vol)'!CF11</f>
        <v>80.208780487804873</v>
      </c>
      <c r="CG11" s="6">
        <f>'1.40 Alcohol consump (value)'!CG11/'1.39 Alcohol consumption (vol)'!CG11</f>
        <v>113.81701362117707</v>
      </c>
      <c r="CH11" s="6">
        <f>'1.40 Alcohol consump (value)'!CH11/'1.39 Alcohol consumption (vol)'!CH11</f>
        <v>127.88756388415673</v>
      </c>
      <c r="CI11" s="6">
        <f>'1.40 Alcohol consump (value)'!CI11/'1.39 Alcohol consumption (vol)'!CI11</f>
        <v>148.27355623100306</v>
      </c>
      <c r="CJ11" s="6">
        <f>'1.40 Alcohol consump (value)'!CJ11/'1.39 Alcohol consumption (vol)'!CJ11</f>
        <v>100.34292866082602</v>
      </c>
      <c r="CK11" s="6">
        <f>'1.40 Alcohol consump (value)'!CK11/'1.39 Alcohol consumption (vol)'!CK11</f>
        <v>122.0055585440201</v>
      </c>
      <c r="CL11" s="6">
        <f>'1.40 Alcohol consump (value)'!CL11/'1.39 Alcohol consumption (vol)'!CL11</f>
        <v>95.370860927154865</v>
      </c>
      <c r="CM11" s="6">
        <f>'1.40 Alcohol consump (value)'!CM11/'1.39 Alcohol consumption (vol)'!CM11</f>
        <v>33.290540540540697</v>
      </c>
      <c r="CN11" s="6">
        <f>'1.40 Alcohol consump (value)'!CN11/'1.39 Alcohol consumption (vol)'!CN11</f>
        <v>58.884647302904526</v>
      </c>
      <c r="CO11" s="6">
        <f>'1.40 Alcohol consump (value)'!CO11/'1.39 Alcohol consumption (vol)'!CO11</f>
        <v>35.996877439500373</v>
      </c>
      <c r="CP11" s="6">
        <f>'1.40 Alcohol consump (value)'!CP11/'1.39 Alcohol consumption (vol)'!CP11</f>
        <v>29.543726235741701</v>
      </c>
    </row>
    <row r="12" spans="1:94" x14ac:dyDescent="0.25">
      <c r="A12" s="1" t="s">
        <v>33</v>
      </c>
      <c r="B12" s="6">
        <f>'1.40 Alcohol consump (value)'!B12/'1.39 Alcohol consumption (vol)'!B12</f>
        <v>64.175022171976565</v>
      </c>
      <c r="C12" s="6">
        <f>'1.40 Alcohol consump (value)'!C12/'1.39 Alcohol consumption (vol)'!C12</f>
        <v>48.511916397263363</v>
      </c>
      <c r="D12" s="6">
        <f>'1.40 Alcohol consump (value)'!D12/'1.39 Alcohol consumption (vol)'!D12</f>
        <v>73.045454545454547</v>
      </c>
      <c r="E12" s="6">
        <f>'1.40 Alcohol consump (value)'!E12/'1.39 Alcohol consumption (vol)'!E12</f>
        <v>42.286801513058059</v>
      </c>
      <c r="F12" s="6">
        <f>'1.40 Alcohol consump (value)'!F12/'1.39 Alcohol consumption (vol)'!F12</f>
        <v>152.97222222222223</v>
      </c>
      <c r="G12" s="6">
        <f>'1.40 Alcohol consump (value)'!G12/'1.39 Alcohol consumption (vol)'!G12</f>
        <v>36.762105730786317</v>
      </c>
      <c r="H12" s="6">
        <f>'1.40 Alcohol consump (value)'!H12/'1.39 Alcohol consumption (vol)'!H12</f>
        <v>106.53636363636365</v>
      </c>
      <c r="I12" s="6">
        <f>'1.40 Alcohol consump (value)'!I12/'1.39 Alcohol consumption (vol)'!I12</f>
        <v>117.48315643747118</v>
      </c>
      <c r="J12" s="6">
        <f>'1.40 Alcohol consump (value)'!J12/'1.39 Alcohol consumption (vol)'!J12</f>
        <v>48.209445585215605</v>
      </c>
      <c r="K12" s="6">
        <f>'1.40 Alcohol consump (value)'!K12/'1.39 Alcohol consumption (vol)'!K12</f>
        <v>194.5797101449275</v>
      </c>
      <c r="L12" s="6">
        <f>'1.40 Alcohol consump (value)'!L12/'1.39 Alcohol consumption (vol)'!L12</f>
        <v>42.846153846153854</v>
      </c>
      <c r="M12" s="6">
        <f>'1.40 Alcohol consump (value)'!M12/'1.39 Alcohol consumption (vol)'!M12</f>
        <v>15.141582391433673</v>
      </c>
      <c r="N12" s="6">
        <f>'1.40 Alcohol consump (value)'!N12/'1.39 Alcohol consumption (vol)'!N12</f>
        <v>291.18421052631578</v>
      </c>
      <c r="O12" s="6">
        <f>'1.40 Alcohol consump (value)'!O12/'1.39 Alcohol consumption (vol)'!O12</f>
        <v>35.001270849880861</v>
      </c>
      <c r="P12" s="6">
        <f>'1.40 Alcohol consump (value)'!P12/'1.39 Alcohol consumption (vol)'!P12</f>
        <v>109.58446601941748</v>
      </c>
      <c r="Q12" s="6">
        <f>'1.40 Alcohol consump (value)'!Q12/'1.39 Alcohol consumption (vol)'!Q12</f>
        <v>28.635857461024496</v>
      </c>
      <c r="R12" s="6">
        <f>'1.40 Alcohol consump (value)'!R12/'1.39 Alcohol consumption (vol)'!R12</f>
        <v>48.633771929824555</v>
      </c>
      <c r="S12" s="6">
        <f>'1.40 Alcohol consump (value)'!S12/'1.39 Alcohol consumption (vol)'!S12</f>
        <v>39.246596066565807</v>
      </c>
      <c r="T12" s="6">
        <f>'1.40 Alcohol consump (value)'!T12/'1.39 Alcohol consumption (vol)'!T12</f>
        <v>129.11333636777425</v>
      </c>
      <c r="U12" s="6">
        <f>'1.40 Alcohol consump (value)'!U12/'1.39 Alcohol consumption (vol)'!U12</f>
        <v>129.25226184140499</v>
      </c>
      <c r="V12" s="6">
        <f>'1.40 Alcohol consump (value)'!V12/'1.39 Alcohol consumption (vol)'!V12</f>
        <v>129.10126582278482</v>
      </c>
      <c r="W12" s="6">
        <f>'1.40 Alcohol consump (value)'!W12/'1.39 Alcohol consumption (vol)'!W12</f>
        <v>39.532793320011415</v>
      </c>
      <c r="X12" s="6">
        <f>'1.40 Alcohol consump (value)'!X12/'1.39 Alcohol consumption (vol)'!X12</f>
        <v>18.041844577284373</v>
      </c>
      <c r="Y12" s="6">
        <f>'1.40 Alcohol consump (value)'!Y12/'1.39 Alcohol consumption (vol)'!Y12</f>
        <v>60.59602649006623</v>
      </c>
      <c r="Z12" s="6">
        <f>'1.40 Alcohol consump (value)'!Z12/'1.39 Alcohol consumption (vol)'!Z12</f>
        <v>34.007312614259597</v>
      </c>
      <c r="AA12" s="6">
        <f>'1.40 Alcohol consump (value)'!AA12/'1.39 Alcohol consumption (vol)'!AA12</f>
        <v>110.69463087248322</v>
      </c>
      <c r="AB12" s="6">
        <f>'1.40 Alcohol consump (value)'!AB12/'1.39 Alcohol consumption (vol)'!AB12</f>
        <v>46.981209150326798</v>
      </c>
      <c r="AC12" s="6">
        <f>'1.40 Alcohol consump (value)'!AC12/'1.39 Alcohol consumption (vol)'!AC12</f>
        <v>62.371794871794876</v>
      </c>
      <c r="AD12" s="6">
        <f>'1.40 Alcohol consump (value)'!AD12/'1.39 Alcohol consumption (vol)'!AD12</f>
        <v>57.213114754098363</v>
      </c>
      <c r="AE12" s="6">
        <f>'1.40 Alcohol consump (value)'!AE12/'1.39 Alcohol consumption (vol)'!AE12</f>
        <v>53.498701298701292</v>
      </c>
      <c r="AF12" s="6">
        <f>'1.40 Alcohol consump (value)'!AF12/'1.39 Alcohol consumption (vol)'!AF12</f>
        <v>76.829545454545453</v>
      </c>
      <c r="AG12" s="6">
        <f>'1.40 Alcohol consump (value)'!AG12/'1.39 Alcohol consumption (vol)'!AG12</f>
        <v>43.405063291139243</v>
      </c>
      <c r="AH12" s="6">
        <f>'1.40 Alcohol consump (value)'!AH12/'1.39 Alcohol consumption (vol)'!AH12</f>
        <v>93.614285714285728</v>
      </c>
      <c r="AI12" s="6">
        <f>'1.40 Alcohol consump (value)'!AI12/'1.39 Alcohol consumption (vol)'!AI12</f>
        <v>47.707809300965195</v>
      </c>
      <c r="AJ12" s="6">
        <f>'1.40 Alcohol consump (value)'!AJ12/'1.39 Alcohol consumption (vol)'!AJ12</f>
        <v>33.72071428571428</v>
      </c>
      <c r="AK12" s="6">
        <f>'1.40 Alcohol consump (value)'!AK12/'1.39 Alcohol consumption (vol)'!AK12</f>
        <v>37.980931098696466</v>
      </c>
      <c r="AL12" s="6">
        <f>'1.40 Alcohol consump (value)'!AL12/'1.39 Alcohol consumption (vol)'!AL12</f>
        <v>55.143589743589743</v>
      </c>
      <c r="AM12" s="6">
        <f>'1.40 Alcohol consump (value)'!AM12/'1.39 Alcohol consumption (vol)'!AM12</f>
        <v>51.904867256637161</v>
      </c>
      <c r="AN12" s="6">
        <f>'1.40 Alcohol consump (value)'!AN12/'1.39 Alcohol consumption (vol)'!AN12</f>
        <v>113.09693877551022</v>
      </c>
      <c r="AO12" s="6">
        <f>'1.40 Alcohol consump (value)'!AO12/'1.39 Alcohol consumption (vol)'!AO12</f>
        <v>22.878534333525675</v>
      </c>
      <c r="AP12" s="6">
        <f>'1.40 Alcohol consump (value)'!AP12/'1.39 Alcohol consumption (vol)'!AP12</f>
        <v>53.783829174664092</v>
      </c>
      <c r="AQ12" s="6">
        <f>'1.40 Alcohol consump (value)'!AQ12/'1.39 Alcohol consumption (vol)'!AQ12</f>
        <v>33.853759867054421</v>
      </c>
      <c r="AR12" s="6">
        <f>'1.40 Alcohol consump (value)'!AR12/'1.39 Alcohol consumption (vol)'!AR12</f>
        <v>74.240740740740733</v>
      </c>
      <c r="AS12" s="6">
        <f>'1.40 Alcohol consump (value)'!AS12/'1.39 Alcohol consumption (vol)'!AS12</f>
        <v>48.449684984249217</v>
      </c>
      <c r="AT12" s="6">
        <f>'1.40 Alcohol consump (value)'!AT12/'1.39 Alcohol consumption (vol)'!AT12</f>
        <v>53.811915887850475</v>
      </c>
      <c r="AU12" s="6">
        <f>'1.40 Alcohol consump (value)'!AU12/'1.39 Alcohol consumption (vol)'!AU12</f>
        <v>72.800156739811911</v>
      </c>
      <c r="AV12" s="6">
        <f>'1.40 Alcohol consump (value)'!AV12/'1.39 Alcohol consumption (vol)'!AV12</f>
        <v>69.968992248062008</v>
      </c>
      <c r="AW12" s="6">
        <f>'1.40 Alcohol consump (value)'!AW12/'1.39 Alcohol consumption (vol)'!AW12</f>
        <v>52.335978835978835</v>
      </c>
      <c r="AX12" s="6">
        <f>'1.40 Alcohol consump (value)'!AX12/'1.39 Alcohol consumption (vol)'!AX12</f>
        <v>47.353887399463808</v>
      </c>
      <c r="AY12" s="6">
        <f>'1.40 Alcohol consump (value)'!AY12/'1.39 Alcohol consumption (vol)'!AY12</f>
        <v>45.287356321839084</v>
      </c>
      <c r="AZ12" s="6">
        <f>'1.40 Alcohol consump (value)'!AZ12/'1.39 Alcohol consumption (vol)'!AZ12</f>
        <v>65.763688760806915</v>
      </c>
      <c r="BA12" s="6">
        <f>'1.40 Alcohol consump (value)'!BA12/'1.39 Alcohol consumption (vol)'!BA12</f>
        <v>49.940922190201739</v>
      </c>
      <c r="BB12" s="6">
        <f>'1.40 Alcohol consump (value)'!BB12/'1.39 Alcohol consumption (vol)'!BB12</f>
        <v>58.04069767441861</v>
      </c>
      <c r="BC12" s="6">
        <f>'1.40 Alcohol consump (value)'!BC12/'1.39 Alcohol consumption (vol)'!BC12</f>
        <v>66.795945062132105</v>
      </c>
      <c r="BD12" s="6">
        <f>'1.40 Alcohol consump (value)'!BD12/'1.39 Alcohol consumption (vol)'!BD12</f>
        <v>62.503236838890921</v>
      </c>
      <c r="BE12" s="6">
        <f>'1.40 Alcohol consump (value)'!BE12/'1.39 Alcohol consumption (vol)'!BE12</f>
        <v>134.52941176470586</v>
      </c>
      <c r="BF12" s="6">
        <f>'1.40 Alcohol consump (value)'!BF12/'1.39 Alcohol consumption (vol)'!BF12</f>
        <v>64.66785714285713</v>
      </c>
      <c r="BG12" s="6">
        <f>'1.40 Alcohol consump (value)'!BG12/'1.39 Alcohol consumption (vol)'!BG12</f>
        <v>191.35820895522386</v>
      </c>
      <c r="BH12" s="6" t="e">
        <f>'1.40 Alcohol consump (value)'!BH12/'1.39 Alcohol consumption (vol)'!BH12</f>
        <v>#DIV/0!</v>
      </c>
      <c r="BI12" s="6">
        <f>'1.40 Alcohol consump (value)'!BI12/'1.39 Alcohol consumption (vol)'!BI12</f>
        <v>182.23931623931628</v>
      </c>
      <c r="BJ12" s="6">
        <f>'1.40 Alcohol consump (value)'!BJ12/'1.39 Alcohol consumption (vol)'!BJ12</f>
        <v>85.239130434782595</v>
      </c>
      <c r="BK12" s="6">
        <f>'1.40 Alcohol consump (value)'!BK12/'1.39 Alcohol consumption (vol)'!BK12</f>
        <v>112.40336134453783</v>
      </c>
      <c r="BL12" s="6">
        <f>'1.40 Alcohol consump (value)'!BL12/'1.39 Alcohol consumption (vol)'!BL12</f>
        <v>50.502923976608187</v>
      </c>
      <c r="BM12" s="6" t="e">
        <f>'1.40 Alcohol consump (value)'!BM12/'1.39 Alcohol consumption (vol)'!BM12</f>
        <v>#DIV/0!</v>
      </c>
      <c r="BN12" s="6">
        <f>'1.40 Alcohol consump (value)'!BN12/'1.39 Alcohol consumption (vol)'!BN12</f>
        <v>57.466038476639184</v>
      </c>
      <c r="BO12" s="6">
        <f>'1.40 Alcohol consump (value)'!BO12/'1.39 Alcohol consumption (vol)'!BO12</f>
        <v>112.41025641025639</v>
      </c>
      <c r="BP12" s="6">
        <f>'1.40 Alcohol consump (value)'!BP12/'1.39 Alcohol consumption (vol)'!BP12</f>
        <v>506.32380952380947</v>
      </c>
      <c r="BQ12" s="6">
        <f>'1.40 Alcohol consump (value)'!BQ12/'1.39 Alcohol consumption (vol)'!BQ12</f>
        <v>87.14193048302873</v>
      </c>
      <c r="BR12" s="6">
        <f>'1.40 Alcohol consump (value)'!BR12/'1.39 Alcohol consumption (vol)'!BR12</f>
        <v>136.33389261744966</v>
      </c>
      <c r="BS12" s="6">
        <f>'1.40 Alcohol consump (value)'!BS12/'1.39 Alcohol consumption (vol)'!BS12</f>
        <v>81.842190889370926</v>
      </c>
      <c r="BT12" s="6">
        <f>'1.40 Alcohol consump (value)'!BT12/'1.39 Alcohol consumption (vol)'!BT12</f>
        <v>104.41477469786302</v>
      </c>
      <c r="BU12" s="6">
        <f>'1.40 Alcohol consump (value)'!BU12/'1.39 Alcohol consumption (vol)'!BU12</f>
        <v>112.77620087336247</v>
      </c>
      <c r="BV12" s="6">
        <f>'1.40 Alcohol consump (value)'!BV12/'1.39 Alcohol consumption (vol)'!BV12</f>
        <v>106.57440476190476</v>
      </c>
      <c r="BW12" s="6">
        <f>'1.40 Alcohol consump (value)'!BW12/'1.39 Alcohol consumption (vol)'!BW12</f>
        <v>158.49048625792813</v>
      </c>
      <c r="BX12" s="6">
        <f>'1.40 Alcohol consump (value)'!BX12/'1.39 Alcohol consumption (vol)'!BX12</f>
        <v>135.35962877030161</v>
      </c>
      <c r="BY12" s="6">
        <f>'1.40 Alcohol consump (value)'!BY12/'1.39 Alcohol consumption (vol)'!BY12</f>
        <v>109.66796667257577</v>
      </c>
      <c r="BZ12" s="6">
        <f>'1.40 Alcohol consump (value)'!BZ12/'1.39 Alcohol consumption (vol)'!BZ12</f>
        <v>78.633953130157337</v>
      </c>
      <c r="CA12" s="6">
        <f>'1.40 Alcohol consump (value)'!CA12/'1.39 Alcohol consumption (vol)'!CA12</f>
        <v>167.78987341772154</v>
      </c>
      <c r="CB12" s="6">
        <f>'1.40 Alcohol consump (value)'!CB12/'1.39 Alcohol consumption (vol)'!CB12</f>
        <v>178.82962962962964</v>
      </c>
      <c r="CC12" s="6">
        <f>'1.40 Alcohol consump (value)'!CC12/'1.39 Alcohol consumption (vol)'!CC12</f>
        <v>85.056460369163958</v>
      </c>
      <c r="CD12" s="6">
        <f>'1.40 Alcohol consump (value)'!CD12/'1.39 Alcohol consumption (vol)'!CD12</f>
        <v>83.516616314199382</v>
      </c>
      <c r="CE12" s="6">
        <f>'1.40 Alcohol consump (value)'!CE12/'1.39 Alcohol consumption (vol)'!CE12</f>
        <v>252.37918215613385</v>
      </c>
      <c r="CF12" s="6">
        <f>'1.40 Alcohol consump (value)'!CF12/'1.39 Alcohol consumption (vol)'!CF12</f>
        <v>76.50787401574803</v>
      </c>
      <c r="CG12" s="6">
        <f>'1.40 Alcohol consump (value)'!CG12/'1.39 Alcohol consumption (vol)'!CG12</f>
        <v>107.08699080157687</v>
      </c>
      <c r="CH12" s="6">
        <f>'1.40 Alcohol consump (value)'!CH12/'1.39 Alcohol consumption (vol)'!CH12</f>
        <v>136.4468802698145</v>
      </c>
      <c r="CI12" s="6">
        <f>'1.40 Alcohol consump (value)'!CI12/'1.39 Alcohol consumption (vol)'!CI12</f>
        <v>152.67563527653212</v>
      </c>
      <c r="CJ12" s="6">
        <f>'1.40 Alcohol consump (value)'!CJ12/'1.39 Alcohol consumption (vol)'!CJ12</f>
        <v>118.04556650246305</v>
      </c>
      <c r="CK12" s="6">
        <f>'1.40 Alcohol consump (value)'!CK12/'1.39 Alcohol consumption (vol)'!CK12</f>
        <v>124.42278942570645</v>
      </c>
      <c r="CL12" s="6">
        <f>'1.40 Alcohol consump (value)'!CL12/'1.39 Alcohol consumption (vol)'!CL12</f>
        <v>96.763157894737745</v>
      </c>
      <c r="CM12" s="6">
        <f>'1.40 Alcohol consump (value)'!CM12/'1.39 Alcohol consumption (vol)'!CM12</f>
        <v>36.923636363636206</v>
      </c>
      <c r="CN12" s="6">
        <f>'1.40 Alcohol consump (value)'!CN12/'1.39 Alcohol consumption (vol)'!CN12</f>
        <v>65.924092409241013</v>
      </c>
      <c r="CO12" s="6">
        <f>'1.40 Alcohol consump (value)'!CO12/'1.39 Alcohol consumption (vol)'!CO12</f>
        <v>41.461955050094772</v>
      </c>
      <c r="CP12" s="6">
        <f>'1.40 Alcohol consump (value)'!CP12/'1.39 Alcohol consumption (vol)'!CP12</f>
        <v>30.97050754458196</v>
      </c>
    </row>
    <row r="13" spans="1:94" x14ac:dyDescent="0.25">
      <c r="A13" s="1" t="s">
        <v>34</v>
      </c>
      <c r="B13" s="6">
        <f>'1.40 Alcohol consump (value)'!B13/'1.39 Alcohol consumption (vol)'!B13</f>
        <v>68.917377176528547</v>
      </c>
      <c r="C13" s="6">
        <f>'1.40 Alcohol consump (value)'!C13/'1.39 Alcohol consumption (vol)'!C13</f>
        <v>53.033265428682462</v>
      </c>
      <c r="D13" s="6">
        <f>'1.40 Alcohol consump (value)'!D13/'1.39 Alcohol consumption (vol)'!D13</f>
        <v>76.971830985915503</v>
      </c>
      <c r="E13" s="6">
        <f>'1.40 Alcohol consump (value)'!E13/'1.39 Alcohol consumption (vol)'!E13</f>
        <v>48.569953308375048</v>
      </c>
      <c r="F13" s="6">
        <f>'1.40 Alcohol consump (value)'!F13/'1.39 Alcohol consumption (vol)'!F13</f>
        <v>155.92857142857142</v>
      </c>
      <c r="G13" s="6">
        <f>'1.40 Alcohol consump (value)'!G13/'1.39 Alcohol consumption (vol)'!G13</f>
        <v>38.058535610828088</v>
      </c>
      <c r="H13" s="6">
        <f>'1.40 Alcohol consump (value)'!H13/'1.39 Alcohol consumption (vol)'!H13</f>
        <v>121.36036036036037</v>
      </c>
      <c r="I13" s="6">
        <f>'1.40 Alcohol consump (value)'!I13/'1.39 Alcohol consumption (vol)'!I13</f>
        <v>127.31933263329832</v>
      </c>
      <c r="J13" s="6">
        <f>'1.40 Alcohol consump (value)'!J13/'1.39 Alcohol consumption (vol)'!J13</f>
        <v>54.15913555992141</v>
      </c>
      <c r="K13" s="6">
        <f>'1.40 Alcohol consump (value)'!K13/'1.39 Alcohol consumption (vol)'!K13</f>
        <v>205.21527777777774</v>
      </c>
      <c r="L13" s="6">
        <f>'1.40 Alcohol consump (value)'!L13/'1.39 Alcohol consumption (vol)'!L13</f>
        <v>45.048780487804869</v>
      </c>
      <c r="M13" s="6">
        <f>'1.40 Alcohol consump (value)'!M13/'1.39 Alcohol consumption (vol)'!M13</f>
        <v>16.842589842589842</v>
      </c>
      <c r="N13" s="6">
        <f>'1.40 Alcohol consump (value)'!N13/'1.39 Alcohol consumption (vol)'!N13</f>
        <v>326.5</v>
      </c>
      <c r="O13" s="6">
        <f>'1.40 Alcohol consump (value)'!O13/'1.39 Alcohol consumption (vol)'!O13</f>
        <v>36.409706374562603</v>
      </c>
      <c r="P13" s="6">
        <f>'1.40 Alcohol consump (value)'!P13/'1.39 Alcohol consumption (vol)'!P13</f>
        <v>120.57358490566037</v>
      </c>
      <c r="Q13" s="6">
        <f>'1.40 Alcohol consump (value)'!Q13/'1.39 Alcohol consumption (vol)'!Q13</f>
        <v>29.797926083488438</v>
      </c>
      <c r="R13" s="6">
        <f>'1.40 Alcohol consump (value)'!R13/'1.39 Alcohol consumption (vol)'!R13</f>
        <v>50.222717149220486</v>
      </c>
      <c r="S13" s="6">
        <f>'1.40 Alcohol consump (value)'!S13/'1.39 Alcohol consumption (vol)'!S13</f>
        <v>37.511737089201873</v>
      </c>
      <c r="T13" s="6">
        <f>'1.40 Alcohol consump (value)'!T13/'1.39 Alcohol consumption (vol)'!T13</f>
        <v>147.73510540788268</v>
      </c>
      <c r="U13" s="6">
        <f>'1.40 Alcohol consump (value)'!U13/'1.39 Alcohol consumption (vol)'!U13</f>
        <v>148.65735767991407</v>
      </c>
      <c r="V13" s="6">
        <f>'1.40 Alcohol consump (value)'!V13/'1.39 Alcohol consumption (vol)'!V13</f>
        <v>141.92523364485982</v>
      </c>
      <c r="W13" s="6">
        <f>'1.40 Alcohol consump (value)'!W13/'1.39 Alcohol consumption (vol)'!W13</f>
        <v>44.053339484704374</v>
      </c>
      <c r="X13" s="6">
        <f>'1.40 Alcohol consump (value)'!X13/'1.39 Alcohol consumption (vol)'!X13</f>
        <v>15.228503184713375</v>
      </c>
      <c r="Y13" s="6">
        <f>'1.40 Alcohol consump (value)'!Y13/'1.39 Alcohol consumption (vol)'!Y13</f>
        <v>63.39473684210526</v>
      </c>
      <c r="Z13" s="6">
        <f>'1.40 Alcohol consump (value)'!Z13/'1.39 Alcohol consumption (vol)'!Z13</f>
        <v>36.789565217391299</v>
      </c>
      <c r="AA13" s="6">
        <f>'1.40 Alcohol consump (value)'!AA13/'1.39 Alcohol consumption (vol)'!AA13</f>
        <v>115.09539473684211</v>
      </c>
      <c r="AB13" s="6">
        <f>'1.40 Alcohol consump (value)'!AB13/'1.39 Alcohol consumption (vol)'!AB13</f>
        <v>51.302306425041188</v>
      </c>
      <c r="AC13" s="6">
        <f>'1.40 Alcohol consump (value)'!AC13/'1.39 Alcohol consumption (vol)'!AC13</f>
        <v>67.631901840490798</v>
      </c>
      <c r="AD13" s="6">
        <f>'1.40 Alcohol consump (value)'!AD13/'1.39 Alcohol consumption (vol)'!AD13</f>
        <v>62.0390625</v>
      </c>
      <c r="AE13" s="6">
        <f>'1.40 Alcohol consump (value)'!AE13/'1.39 Alcohol consumption (vol)'!AE13</f>
        <v>56.3828125</v>
      </c>
      <c r="AF13" s="6">
        <f>'1.40 Alcohol consump (value)'!AF13/'1.39 Alcohol consumption (vol)'!AF13</f>
        <v>78.325842696629209</v>
      </c>
      <c r="AG13" s="6">
        <f>'1.40 Alcohol consump (value)'!AG13/'1.39 Alcohol consumption (vol)'!AG13</f>
        <v>47.024390243902438</v>
      </c>
      <c r="AH13" s="6">
        <f>'1.40 Alcohol consump (value)'!AH13/'1.39 Alcohol consumption (vol)'!AH13</f>
        <v>100.30985915492958</v>
      </c>
      <c r="AI13" s="6">
        <f>'1.40 Alcohol consump (value)'!AI13/'1.39 Alcohol consumption (vol)'!AI13</f>
        <v>49.049263873159667</v>
      </c>
      <c r="AJ13" s="6">
        <f>'1.40 Alcohol consump (value)'!AJ13/'1.39 Alcohol consumption (vol)'!AJ13</f>
        <v>33.225517241379308</v>
      </c>
      <c r="AK13" s="6">
        <f>'1.40 Alcohol consump (value)'!AK13/'1.39 Alcohol consumption (vol)'!AK13</f>
        <v>44.079101490103049</v>
      </c>
      <c r="AL13" s="6">
        <f>'1.40 Alcohol consump (value)'!AL13/'1.39 Alcohol consumption (vol)'!AL13</f>
        <v>64.388451443569551</v>
      </c>
      <c r="AM13" s="6">
        <f>'1.40 Alcohol consump (value)'!AM13/'1.39 Alcohol consumption (vol)'!AM13</f>
        <v>56.476297968397297</v>
      </c>
      <c r="AN13" s="6">
        <f>'1.40 Alcohol consump (value)'!AN13/'1.39 Alcohol consumption (vol)'!AN13</f>
        <v>123.99489795918367</v>
      </c>
      <c r="AO13" s="6">
        <f>'1.40 Alcohol consump (value)'!AO13/'1.39 Alcohol consumption (vol)'!AO13</f>
        <v>28.879268292682926</v>
      </c>
      <c r="AP13" s="6">
        <f>'1.40 Alcohol consump (value)'!AP13/'1.39 Alcohol consumption (vol)'!AP13</f>
        <v>62.31389432485323</v>
      </c>
      <c r="AQ13" s="6">
        <f>'1.40 Alcohol consump (value)'!AQ13/'1.39 Alcohol consumption (vol)'!AQ13</f>
        <v>38.990212071778139</v>
      </c>
      <c r="AR13" s="6">
        <f>'1.40 Alcohol consump (value)'!AR13/'1.39 Alcohol consumption (vol)'!AR13</f>
        <v>80.579908675799075</v>
      </c>
      <c r="AS13" s="6">
        <f>'1.40 Alcohol consump (value)'!AS13/'1.39 Alcohol consumption (vol)'!AS13</f>
        <v>58.44707197523433</v>
      </c>
      <c r="AT13" s="6">
        <f>'1.40 Alcohol consump (value)'!AT13/'1.39 Alcohol consumption (vol)'!AT13</f>
        <v>60.690804597701153</v>
      </c>
      <c r="AU13" s="6">
        <f>'1.40 Alcohol consump (value)'!AU13/'1.39 Alcohol consumption (vol)'!AU13</f>
        <v>77.511838440111433</v>
      </c>
      <c r="AV13" s="6">
        <f>'1.40 Alcohol consump (value)'!AV13/'1.39 Alcohol consumption (vol)'!AV13</f>
        <v>76.939849624060145</v>
      </c>
      <c r="AW13" s="6">
        <f>'1.40 Alcohol consump (value)'!AW13/'1.39 Alcohol consumption (vol)'!AW13</f>
        <v>53.15762273901808</v>
      </c>
      <c r="AX13" s="6">
        <f>'1.40 Alcohol consump (value)'!AX13/'1.39 Alcohol consumption (vol)'!AX13</f>
        <v>49.836411609498676</v>
      </c>
      <c r="AY13" s="6">
        <f>'1.40 Alcohol consump (value)'!AY13/'1.39 Alcohol consumption (vol)'!AY13</f>
        <v>48.909090909090914</v>
      </c>
      <c r="AZ13" s="6">
        <f>'1.40 Alcohol consump (value)'!AZ13/'1.39 Alcohol consumption (vol)'!AZ13</f>
        <v>70.578934798184846</v>
      </c>
      <c r="BA13" s="6">
        <f>'1.40 Alcohol consump (value)'!BA13/'1.39 Alcohol consumption (vol)'!BA13</f>
        <v>53.099606815203146</v>
      </c>
      <c r="BB13" s="6">
        <f>'1.40 Alcohol consump (value)'!BB13/'1.39 Alcohol consumption (vol)'!BB13</f>
        <v>65.777777777777771</v>
      </c>
      <c r="BC13" s="6">
        <f>'1.40 Alcohol consump (value)'!BC13/'1.39 Alcohol consumption (vol)'!BC13</f>
        <v>94.177154582763336</v>
      </c>
      <c r="BD13" s="6">
        <f>'1.40 Alcohol consump (value)'!BD13/'1.39 Alcohol consumption (vol)'!BD13</f>
        <v>66.895385699189859</v>
      </c>
      <c r="BE13" s="6">
        <f>'1.40 Alcohol consump (value)'!BE13/'1.39 Alcohol consumption (vol)'!BE13</f>
        <v>142.12587412587413</v>
      </c>
      <c r="BF13" s="6">
        <f>'1.40 Alcohol consump (value)'!BF13/'1.39 Alcohol consumption (vol)'!BF13</f>
        <v>70.053968253968236</v>
      </c>
      <c r="BG13" s="6">
        <f>'1.40 Alcohol consump (value)'!BG13/'1.39 Alcohol consumption (vol)'!BG13</f>
        <v>181.1142857142857</v>
      </c>
      <c r="BH13" s="6" t="e">
        <f>'1.40 Alcohol consump (value)'!BH13/'1.39 Alcohol consumption (vol)'!BH13</f>
        <v>#DIV/0!</v>
      </c>
      <c r="BI13" s="6">
        <f>'1.40 Alcohol consump (value)'!BI13/'1.39 Alcohol consumption (vol)'!BI13</f>
        <v>193.7560975609756</v>
      </c>
      <c r="BJ13" s="6">
        <f>'1.40 Alcohol consump (value)'!BJ13/'1.39 Alcohol consumption (vol)'!BJ13</f>
        <v>77.69616519174042</v>
      </c>
      <c r="BK13" s="6">
        <f>'1.40 Alcohol consump (value)'!BK13/'1.39 Alcohol consumption (vol)'!BK13</f>
        <v>118.35454545454546</v>
      </c>
      <c r="BL13" s="6">
        <f>'1.40 Alcohol consump (value)'!BL13/'1.39 Alcohol consumption (vol)'!BL13</f>
        <v>54.359108781127127</v>
      </c>
      <c r="BM13" s="6" t="e">
        <f>'1.40 Alcohol consump (value)'!BM13/'1.39 Alcohol consumption (vol)'!BM13</f>
        <v>#DIV/0!</v>
      </c>
      <c r="BN13" s="6">
        <f>'1.40 Alcohol consump (value)'!BN13/'1.39 Alcohol consumption (vol)'!BN13</f>
        <v>62.746111975116627</v>
      </c>
      <c r="BO13" s="6">
        <f>'1.40 Alcohol consump (value)'!BO13/'1.39 Alcohol consumption (vol)'!BO13</f>
        <v>118.61475409836068</v>
      </c>
      <c r="BP13" s="6">
        <f>'1.40 Alcohol consump (value)'!BP13/'1.39 Alcohol consumption (vol)'!BP13</f>
        <v>520.74545454545466</v>
      </c>
      <c r="BQ13" s="6">
        <f>'1.40 Alcohol consump (value)'!BQ13/'1.39 Alcohol consumption (vol)'!BQ13</f>
        <v>89.045785766334717</v>
      </c>
      <c r="BR13" s="6">
        <f>'1.40 Alcohol consump (value)'!BR13/'1.39 Alcohol consumption (vol)'!BR13</f>
        <v>146.09759136212625</v>
      </c>
      <c r="BS13" s="6">
        <f>'1.40 Alcohol consump (value)'!BS13/'1.39 Alcohol consumption (vol)'!BS13</f>
        <v>82.879793675712037</v>
      </c>
      <c r="BT13" s="6">
        <f>'1.40 Alcohol consump (value)'!BT13/'1.39 Alcohol consumption (vol)'!BT13</f>
        <v>111.17955912905053</v>
      </c>
      <c r="BU13" s="6">
        <f>'1.40 Alcohol consump (value)'!BU13/'1.39 Alcohol consumption (vol)'!BU13</f>
        <v>122.15852334419111</v>
      </c>
      <c r="BV13" s="6">
        <f>'1.40 Alcohol consump (value)'!BV13/'1.39 Alcohol consumption (vol)'!BV13</f>
        <v>112.45607107601187</v>
      </c>
      <c r="BW13" s="6">
        <f>'1.40 Alcohol consump (value)'!BW13/'1.39 Alcohol consumption (vol)'!BW13</f>
        <v>170.09052631578945</v>
      </c>
      <c r="BX13" s="6">
        <f>'1.40 Alcohol consump (value)'!BX13/'1.39 Alcohol consumption (vol)'!BX13</f>
        <v>146.55035128805619</v>
      </c>
      <c r="BY13" s="6">
        <f>'1.40 Alcohol consump (value)'!BY13/'1.39 Alcohol consumption (vol)'!BY13</f>
        <v>117.663834306957</v>
      </c>
      <c r="BZ13" s="6">
        <f>'1.40 Alcohol consump (value)'!BZ13/'1.39 Alcohol consumption (vol)'!BZ13</f>
        <v>83.954862263524731</v>
      </c>
      <c r="CA13" s="6">
        <f>'1.40 Alcohol consump (value)'!CA13/'1.39 Alcohol consumption (vol)'!CA13</f>
        <v>161.27001356852099</v>
      </c>
      <c r="CB13" s="6">
        <f>'1.40 Alcohol consump (value)'!CB13/'1.39 Alcohol consumption (vol)'!CB13</f>
        <v>182.91304347826085</v>
      </c>
      <c r="CC13" s="6">
        <f>'1.40 Alcohol consump (value)'!CC13/'1.39 Alcohol consumption (vol)'!CC13</f>
        <v>90.674972436604193</v>
      </c>
      <c r="CD13" s="6">
        <f>'1.40 Alcohol consump (value)'!CD13/'1.39 Alcohol consumption (vol)'!CD13</f>
        <v>90.313546423135449</v>
      </c>
      <c r="CE13" s="6">
        <f>'1.40 Alcohol consump (value)'!CE13/'1.39 Alcohol consumption (vol)'!CE13</f>
        <v>279.41509433962267</v>
      </c>
      <c r="CF13" s="6">
        <f>'1.40 Alcohol consump (value)'!CF13/'1.39 Alcohol consumption (vol)'!CF13</f>
        <v>81.601449275362327</v>
      </c>
      <c r="CG13" s="6">
        <f>'1.40 Alcohol consump (value)'!CG13/'1.39 Alcohol consumption (vol)'!CG13</f>
        <v>108.94800974817223</v>
      </c>
      <c r="CH13" s="6">
        <f>'1.40 Alcohol consump (value)'!CH13/'1.39 Alcohol consumption (vol)'!CH13</f>
        <v>152.35058430717862</v>
      </c>
      <c r="CI13" s="6">
        <f>'1.40 Alcohol consump (value)'!CI13/'1.39 Alcohol consumption (vol)'!CI13</f>
        <v>180.1924812030075</v>
      </c>
      <c r="CJ13" s="6">
        <f>'1.40 Alcohol consump (value)'!CJ13/'1.39 Alcohol consumption (vol)'!CJ13</f>
        <v>124.24094881398251</v>
      </c>
      <c r="CK13" s="6">
        <f>'1.40 Alcohol consump (value)'!CK13/'1.39 Alcohol consumption (vol)'!CK13</f>
        <v>133.97084870848707</v>
      </c>
      <c r="CL13" s="6">
        <f>'1.40 Alcohol consump (value)'!CL13/'1.39 Alcohol consumption (vol)'!CL13</f>
        <v>98.6993464052306</v>
      </c>
      <c r="CM13" s="6">
        <f>'1.40 Alcohol consump (value)'!CM13/'1.39 Alcohol consumption (vol)'!CM13</f>
        <v>40.048148148147874</v>
      </c>
      <c r="CN13" s="6">
        <f>'1.40 Alcohol consump (value)'!CN13/'1.39 Alcohol consumption (vol)'!CN13</f>
        <v>71.589803921568532</v>
      </c>
      <c r="CO13" s="6">
        <f>'1.40 Alcohol consump (value)'!CO13/'1.39 Alcohol consumption (vol)'!CO13</f>
        <v>45.942077922077914</v>
      </c>
      <c r="CP13" s="6">
        <f>'1.40 Alcohol consump (value)'!CP13/'1.39 Alcohol consumption (vol)'!CP13</f>
        <v>32.596743894802593</v>
      </c>
    </row>
    <row r="14" spans="1:94" x14ac:dyDescent="0.25">
      <c r="A14" s="1" t="s">
        <v>35</v>
      </c>
      <c r="B14" s="6">
        <f>'1.40 Alcohol consump (value)'!B14/'1.39 Alcohol consumption (vol)'!B14</f>
        <v>68.380636850592182</v>
      </c>
      <c r="C14" s="6">
        <f>'1.40 Alcohol consump (value)'!C14/'1.39 Alcohol consumption (vol)'!C14</f>
        <v>53.355520970956391</v>
      </c>
      <c r="D14" s="6">
        <f>'1.40 Alcohol consump (value)'!D14/'1.39 Alcohol consumption (vol)'!D14</f>
        <v>79.013333333333335</v>
      </c>
      <c r="E14" s="6">
        <f>'1.40 Alcohol consump (value)'!E14/'1.39 Alcohol consumption (vol)'!E14</f>
        <v>50.725300193802312</v>
      </c>
      <c r="F14" s="6">
        <f>'1.40 Alcohol consump (value)'!F14/'1.39 Alcohol consumption (vol)'!F14</f>
        <v>160.73275862068968</v>
      </c>
      <c r="G14" s="6">
        <f>'1.40 Alcohol consump (value)'!G14/'1.39 Alcohol consumption (vol)'!G14</f>
        <v>35.0402309554852</v>
      </c>
      <c r="H14" s="6">
        <f>'1.40 Alcohol consump (value)'!H14/'1.39 Alcohol consumption (vol)'!H14</f>
        <v>126.34745762711864</v>
      </c>
      <c r="I14" s="6">
        <f>'1.40 Alcohol consump (value)'!I14/'1.39 Alcohol consumption (vol)'!I14</f>
        <v>127.76601998824221</v>
      </c>
      <c r="J14" s="6">
        <f>'1.40 Alcohol consump (value)'!J14/'1.39 Alcohol consumption (vol)'!J14</f>
        <v>58.774131274131278</v>
      </c>
      <c r="K14" s="6">
        <f>'1.40 Alcohol consump (value)'!K14/'1.39 Alcohol consumption (vol)'!K14</f>
        <v>204.49659863945578</v>
      </c>
      <c r="L14" s="6">
        <f>'1.40 Alcohol consump (value)'!L14/'1.39 Alcohol consumption (vol)'!L14</f>
        <v>43.818181818181813</v>
      </c>
      <c r="M14" s="6">
        <f>'1.40 Alcohol consump (value)'!M14/'1.39 Alcohol consumption (vol)'!M14</f>
        <v>15.164525691699605</v>
      </c>
      <c r="N14" s="6">
        <f>'1.40 Alcohol consump (value)'!N14/'1.39 Alcohol consumption (vol)'!N14</f>
        <v>341</v>
      </c>
      <c r="O14" s="6">
        <f>'1.40 Alcohol consump (value)'!O14/'1.39 Alcohol consumption (vol)'!O14</f>
        <v>36.82628896882494</v>
      </c>
      <c r="P14" s="6">
        <f>'1.40 Alcohol consump (value)'!P14/'1.39 Alcohol consumption (vol)'!P14</f>
        <v>121.01272727272728</v>
      </c>
      <c r="Q14" s="6">
        <f>'1.40 Alcohol consump (value)'!Q14/'1.39 Alcohol consumption (vol)'!Q14</f>
        <v>29.670229007633587</v>
      </c>
      <c r="R14" s="6">
        <f>'1.40 Alcohol consump (value)'!R14/'1.39 Alcohol consumption (vol)'!R14</f>
        <v>52.320675105485229</v>
      </c>
      <c r="S14" s="6">
        <f>'1.40 Alcohol consump (value)'!S14/'1.39 Alcohol consumption (vol)'!S14</f>
        <v>38.654667480170836</v>
      </c>
      <c r="T14" s="6">
        <f>'1.40 Alcohol consump (value)'!T14/'1.39 Alcohol consumption (vol)'!T14</f>
        <v>152.74106728538283</v>
      </c>
      <c r="U14" s="6">
        <f>'1.40 Alcohol consump (value)'!U14/'1.39 Alcohol consumption (vol)'!U14</f>
        <v>153.44812601846826</v>
      </c>
      <c r="V14" s="6">
        <f>'1.40 Alcohol consump (value)'!V14/'1.39 Alcohol consumption (vol)'!V14</f>
        <v>148.59554140127389</v>
      </c>
      <c r="W14" s="6">
        <f>'1.40 Alcohol consump (value)'!W14/'1.39 Alcohol consumption (vol)'!W14</f>
        <v>44.16003713489966</v>
      </c>
      <c r="X14" s="6">
        <f>'1.40 Alcohol consump (value)'!X14/'1.39 Alcohol consumption (vol)'!X14</f>
        <v>19.407056798623067</v>
      </c>
      <c r="Y14" s="6">
        <f>'1.40 Alcohol consump (value)'!Y14/'1.39 Alcohol consumption (vol)'!Y14</f>
        <v>57.337662337662337</v>
      </c>
      <c r="Z14" s="6">
        <f>'1.40 Alcohol consump (value)'!Z14/'1.39 Alcohol consumption (vol)'!Z14</f>
        <v>34.922570016474459</v>
      </c>
      <c r="AA14" s="6">
        <f>'1.40 Alcohol consump (value)'!AA14/'1.39 Alcohol consumption (vol)'!AA14</f>
        <v>108.14383561643837</v>
      </c>
      <c r="AB14" s="6">
        <f>'1.40 Alcohol consump (value)'!AB14/'1.39 Alcohol consumption (vol)'!AB14</f>
        <v>46.160493827160494</v>
      </c>
      <c r="AC14" s="6">
        <f>'1.40 Alcohol consump (value)'!AC14/'1.39 Alcohol consumption (vol)'!AC14</f>
        <v>64.493902439024396</v>
      </c>
      <c r="AD14" s="6">
        <f>'1.40 Alcohol consump (value)'!AD14/'1.39 Alcohol consumption (vol)'!AD14</f>
        <v>65.78102189781022</v>
      </c>
      <c r="AE14" s="6">
        <f>'1.40 Alcohol consump (value)'!AE14/'1.39 Alcohol consumption (vol)'!AE14</f>
        <v>52.749019607843131</v>
      </c>
      <c r="AF14" s="6">
        <f>'1.40 Alcohol consump (value)'!AF14/'1.39 Alcohol consumption (vol)'!AF14</f>
        <v>73.331460674157299</v>
      </c>
      <c r="AG14" s="6">
        <f>'1.40 Alcohol consump (value)'!AG14/'1.39 Alcohol consumption (vol)'!AG14</f>
        <v>46.055555555555557</v>
      </c>
      <c r="AH14" s="6">
        <f>'1.40 Alcohol consump (value)'!AH14/'1.39 Alcohol consumption (vol)'!AH14</f>
        <v>93.671232876712324</v>
      </c>
      <c r="AI14" s="6">
        <f>'1.40 Alcohol consump (value)'!AI14/'1.39 Alcohol consumption (vol)'!AI14</f>
        <v>45.993977552696414</v>
      </c>
      <c r="AJ14" s="6">
        <f>'1.40 Alcohol consump (value)'!AJ14/'1.39 Alcohol consumption (vol)'!AJ14</f>
        <v>28.950874831763119</v>
      </c>
      <c r="AK14" s="6">
        <f>'1.40 Alcohol consump (value)'!AK14/'1.39 Alcohol consumption (vol)'!AK14</f>
        <v>45.753846153846155</v>
      </c>
      <c r="AL14" s="6">
        <f>'1.40 Alcohol consump (value)'!AL14/'1.39 Alcohol consumption (vol)'!AL14</f>
        <v>57.157894736842103</v>
      </c>
      <c r="AM14" s="6">
        <f>'1.40 Alcohol consump (value)'!AM14/'1.39 Alcohol consumption (vol)'!AM14</f>
        <v>53.730941704035871</v>
      </c>
      <c r="AN14" s="6">
        <f>'1.40 Alcohol consump (value)'!AN14/'1.39 Alcohol consumption (vol)'!AN14</f>
        <v>116.96891191709844</v>
      </c>
      <c r="AO14" s="6">
        <f>'1.40 Alcohol consump (value)'!AO14/'1.39 Alcohol consumption (vol)'!AO14</f>
        <v>31.47754971135344</v>
      </c>
      <c r="AP14" s="6">
        <f>'1.40 Alcohol consump (value)'!AP14/'1.39 Alcohol consumption (vol)'!AP14</f>
        <v>63.982414779315143</v>
      </c>
      <c r="AQ14" s="6">
        <f>'1.40 Alcohol consump (value)'!AQ14/'1.39 Alcohol consumption (vol)'!AQ14</f>
        <v>43.230799840827707</v>
      </c>
      <c r="AR14" s="6">
        <f>'1.40 Alcohol consump (value)'!AR14/'1.39 Alcohol consumption (vol)'!AR14</f>
        <v>84.875000000000014</v>
      </c>
      <c r="AS14" s="6">
        <f>'1.40 Alcohol consump (value)'!AS14/'1.39 Alcohol consumption (vol)'!AS14</f>
        <v>54.945309177511263</v>
      </c>
      <c r="AT14" s="6">
        <f>'1.40 Alcohol consump (value)'!AT14/'1.39 Alcohol consumption (vol)'!AT14</f>
        <v>62.098837209302324</v>
      </c>
      <c r="AU14" s="6">
        <f>'1.40 Alcohol consump (value)'!AU14/'1.39 Alcohol consumption (vol)'!AU14</f>
        <v>80.950642325895885</v>
      </c>
      <c r="AV14" s="6">
        <f>'1.40 Alcohol consump (value)'!AV14/'1.39 Alcohol consumption (vol)'!AV14</f>
        <v>81.441176470588246</v>
      </c>
      <c r="AW14" s="6">
        <f>'1.40 Alcohol consump (value)'!AW14/'1.39 Alcohol consumption (vol)'!AW14</f>
        <v>54.029339853300741</v>
      </c>
      <c r="AX14" s="6">
        <f>'1.40 Alcohol consump (value)'!AX14/'1.39 Alcohol consumption (vol)'!AX14</f>
        <v>55.10026385224274</v>
      </c>
      <c r="AY14" s="6">
        <f>'1.40 Alcohol consump (value)'!AY14/'1.39 Alcohol consumption (vol)'!AY14</f>
        <v>50.720000000000006</v>
      </c>
      <c r="AZ14" s="6">
        <f>'1.40 Alcohol consump (value)'!AZ14/'1.39 Alcohol consumption (vol)'!AZ14</f>
        <v>71.061902485659672</v>
      </c>
      <c r="BA14" s="6">
        <f>'1.40 Alcohol consump (value)'!BA14/'1.39 Alcohol consumption (vol)'!BA14</f>
        <v>57.789667896678964</v>
      </c>
      <c r="BB14" s="6">
        <f>'1.40 Alcohol consump (value)'!BB14/'1.39 Alcohol consumption (vol)'!BB14</f>
        <v>66.197604790419163</v>
      </c>
      <c r="BC14" s="6">
        <f>'1.40 Alcohol consump (value)'!BC14/'1.39 Alcohol consumption (vol)'!BC14</f>
        <v>126.45547945205479</v>
      </c>
      <c r="BD14" s="6">
        <f>'1.40 Alcohol consump (value)'!BD14/'1.39 Alcohol consumption (vol)'!BD14</f>
        <v>68.547375519838141</v>
      </c>
      <c r="BE14" s="6">
        <f>'1.40 Alcohol consump (value)'!BE14/'1.39 Alcohol consumption (vol)'!BE14</f>
        <v>144.74496644295303</v>
      </c>
      <c r="BF14" s="6">
        <f>'1.40 Alcohol consump (value)'!BF14/'1.39 Alcohol consumption (vol)'!BF14</f>
        <v>67.574923547400616</v>
      </c>
      <c r="BG14" s="6">
        <f>'1.40 Alcohol consump (value)'!BG14/'1.39 Alcohol consumption (vol)'!BG14</f>
        <v>190.16</v>
      </c>
      <c r="BH14" s="6" t="e">
        <f>'1.40 Alcohol consump (value)'!BH14/'1.39 Alcohol consumption (vol)'!BH14</f>
        <v>#DIV/0!</v>
      </c>
      <c r="BI14" s="6">
        <f>'1.40 Alcohol consump (value)'!BI14/'1.39 Alcohol consumption (vol)'!BI14</f>
        <v>187.8320610687023</v>
      </c>
      <c r="BJ14" s="6">
        <f>'1.40 Alcohol consump (value)'!BJ14/'1.39 Alcohol consumption (vol)'!BJ14</f>
        <v>90.161849710982665</v>
      </c>
      <c r="BK14" s="6">
        <f>'1.40 Alcohol consump (value)'!BK14/'1.39 Alcohol consumption (vol)'!BK14</f>
        <v>114.33333333333333</v>
      </c>
      <c r="BL14" s="6">
        <f>'1.40 Alcohol consump (value)'!BL14/'1.39 Alcohol consumption (vol)'!BL14</f>
        <v>56.812977099236647</v>
      </c>
      <c r="BM14" s="6" t="e">
        <f>'1.40 Alcohol consump (value)'!BM14/'1.39 Alcohol consumption (vol)'!BM14</f>
        <v>#DIV/0!</v>
      </c>
      <c r="BN14" s="6">
        <f>'1.40 Alcohol consump (value)'!BN14/'1.39 Alcohol consumption (vol)'!BN14</f>
        <v>59.987892546348839</v>
      </c>
      <c r="BO14" s="6">
        <f>'1.40 Alcohol consump (value)'!BO14/'1.39 Alcohol consumption (vol)'!BO14</f>
        <v>116.96062992125984</v>
      </c>
      <c r="BP14" s="6">
        <f>'1.40 Alcohol consump (value)'!BP14/'1.39 Alcohol consumption (vol)'!BP14</f>
        <v>540.54782608695655</v>
      </c>
      <c r="BQ14" s="6">
        <f>'1.40 Alcohol consump (value)'!BQ14/'1.39 Alcohol consumption (vol)'!BQ14</f>
        <v>91.119904837430596</v>
      </c>
      <c r="BR14" s="6">
        <f>'1.40 Alcohol consump (value)'!BR14/'1.39 Alcohol consumption (vol)'!BR14</f>
        <v>147.22932022932022</v>
      </c>
      <c r="BS14" s="6">
        <f>'1.40 Alcohol consump (value)'!BS14/'1.39 Alcohol consumption (vol)'!BS14</f>
        <v>85.104486785494771</v>
      </c>
      <c r="BT14" s="6">
        <f>'1.40 Alcohol consump (value)'!BT14/'1.39 Alcohol consumption (vol)'!BT14</f>
        <v>106.26925828106087</v>
      </c>
      <c r="BU14" s="6">
        <f>'1.40 Alcohol consump (value)'!BU14/'1.39 Alcohol consumption (vol)'!BU14</f>
        <v>116.41938997821352</v>
      </c>
      <c r="BV14" s="6">
        <f>'1.40 Alcohol consump (value)'!BV14/'1.39 Alcohol consumption (vol)'!BV14</f>
        <v>106.57700000000001</v>
      </c>
      <c r="BW14" s="6">
        <f>'1.40 Alcohol consump (value)'!BW14/'1.39 Alcohol consumption (vol)'!BW14</f>
        <v>162.8859857482185</v>
      </c>
      <c r="BX14" s="6">
        <f>'1.40 Alcohol consump (value)'!BX14/'1.39 Alcohol consumption (vol)'!BX14</f>
        <v>146.26876513317194</v>
      </c>
      <c r="BY14" s="6">
        <f>'1.40 Alcohol consump (value)'!BY14/'1.39 Alcohol consumption (vol)'!BY14</f>
        <v>110.73752012882446</v>
      </c>
      <c r="BZ14" s="6">
        <f>'1.40 Alcohol consump (value)'!BZ14/'1.39 Alcohol consumption (vol)'!BZ14</f>
        <v>79.475115155600506</v>
      </c>
      <c r="CA14" s="6">
        <f>'1.40 Alcohol consump (value)'!CA14/'1.39 Alcohol consumption (vol)'!CA14</f>
        <v>139.0734870317003</v>
      </c>
      <c r="CB14" s="6">
        <f>'1.40 Alcohol consump (value)'!CB14/'1.39 Alcohol consumption (vol)'!CB14</f>
        <v>168.5038961038961</v>
      </c>
      <c r="CC14" s="6">
        <f>'1.40 Alcohol consump (value)'!CC14/'1.39 Alcohol consumption (vol)'!CC14</f>
        <v>86.513439635535306</v>
      </c>
      <c r="CD14" s="6">
        <f>'1.40 Alcohol consump (value)'!CD14/'1.39 Alcohol consumption (vol)'!CD14</f>
        <v>84.038901601830673</v>
      </c>
      <c r="CE14" s="6">
        <f>'1.40 Alcohol consump (value)'!CE14/'1.39 Alcohol consumption (vol)'!CE14</f>
        <v>275.51136363636368</v>
      </c>
      <c r="CF14" s="6">
        <f>'1.40 Alcohol consump (value)'!CF14/'1.39 Alcohol consumption (vol)'!CF14</f>
        <v>74.457458563535923</v>
      </c>
      <c r="CG14" s="6">
        <f>'1.40 Alcohol consump (value)'!CG14/'1.39 Alcohol consumption (vol)'!CG14</f>
        <v>96.567130919220048</v>
      </c>
      <c r="CH14" s="6">
        <f>'1.40 Alcohol consump (value)'!CH14/'1.39 Alcohol consumption (vol)'!CH14</f>
        <v>149.92436974789916</v>
      </c>
      <c r="CI14" s="6">
        <f>'1.40 Alcohol consump (value)'!CI14/'1.39 Alcohol consumption (vol)'!CI14</f>
        <v>171.49924127465857</v>
      </c>
      <c r="CJ14" s="6">
        <f>'1.40 Alcohol consump (value)'!CJ14/'1.39 Alcohol consumption (vol)'!CJ14</f>
        <v>131.81362007168457</v>
      </c>
      <c r="CK14" s="6">
        <f>'1.40 Alcohol consump (value)'!CK14/'1.39 Alcohol consumption (vol)'!CK14</f>
        <v>136.74642857142859</v>
      </c>
      <c r="CL14" s="6">
        <f>'1.40 Alcohol consump (value)'!CL14/'1.39 Alcohol consumption (vol)'!CL14</f>
        <v>100.79487179487482</v>
      </c>
      <c r="CM14" s="6">
        <f>'1.40 Alcohol consump (value)'!CM14/'1.39 Alcohol consumption (vol)'!CM14</f>
        <v>43.353159851301115</v>
      </c>
      <c r="CN14" s="6">
        <f>'1.40 Alcohol consump (value)'!CN14/'1.39 Alcohol consumption (vol)'!CN14</f>
        <v>80.835266821345527</v>
      </c>
      <c r="CO14" s="6">
        <f>'1.40 Alcohol consump (value)'!CO14/'1.39 Alcohol consumption (vol)'!CO14</f>
        <v>49.725226327379488</v>
      </c>
      <c r="CP14" s="6">
        <f>'1.40 Alcohol consump (value)'!CP14/'1.39 Alcohol consumption (vol)'!CP14</f>
        <v>34.320194057003924</v>
      </c>
    </row>
    <row r="15" spans="1:94" x14ac:dyDescent="0.25">
      <c r="A15" s="1" t="s">
        <v>36</v>
      </c>
      <c r="B15" s="6">
        <f>'1.40 Alcohol consump (value)'!B15/'1.39 Alcohol consumption (vol)'!B15</f>
        <v>68.941187356577103</v>
      </c>
      <c r="C15" s="6">
        <f>'1.40 Alcohol consump (value)'!C15/'1.39 Alcohol consumption (vol)'!C15</f>
        <v>50.295411319764774</v>
      </c>
      <c r="D15" s="6">
        <f>'1.40 Alcohol consump (value)'!D15/'1.39 Alcohol consumption (vol)'!D15</f>
        <v>78.528735632183924</v>
      </c>
      <c r="E15" s="6">
        <f>'1.40 Alcohol consump (value)'!E15/'1.39 Alcohol consumption (vol)'!E15</f>
        <v>48.50992819530876</v>
      </c>
      <c r="F15" s="6">
        <f>'1.40 Alcohol consump (value)'!F15/'1.39 Alcohol consumption (vol)'!F15</f>
        <v>167.64999999999998</v>
      </c>
      <c r="G15" s="6">
        <f>'1.40 Alcohol consump (value)'!G15/'1.39 Alcohol consumption (vol)'!G15</f>
        <v>33.585661994464779</v>
      </c>
      <c r="H15" s="6">
        <f>'1.40 Alcohol consump (value)'!H15/'1.39 Alcohol consumption (vol)'!H15</f>
        <v>129.55200000000002</v>
      </c>
      <c r="I15" s="6">
        <f>'1.40 Alcohol consump (value)'!I15/'1.39 Alcohol consumption (vol)'!I15</f>
        <v>104.93517749020539</v>
      </c>
      <c r="J15" s="6">
        <f>'1.40 Alcohol consump (value)'!J15/'1.39 Alcohol consumption (vol)'!J15</f>
        <v>62.167597765363119</v>
      </c>
      <c r="K15" s="6">
        <f>'1.40 Alcohol consump (value)'!K15/'1.39 Alcohol consumption (vol)'!K15</f>
        <v>200.38815789473682</v>
      </c>
      <c r="L15" s="6">
        <f>'1.40 Alcohol consump (value)'!L15/'1.39 Alcohol consumption (vol)'!L15</f>
        <v>42.565217391304344</v>
      </c>
      <c r="M15" s="6">
        <f>'1.40 Alcohol consump (value)'!M15/'1.39 Alcohol consumption (vol)'!M15</f>
        <v>18.253396337861783</v>
      </c>
      <c r="N15" s="6">
        <f>'1.40 Alcohol consump (value)'!N15/'1.39 Alcohol consumption (vol)'!N15</f>
        <v>350.71264367816099</v>
      </c>
      <c r="O15" s="6">
        <f>'1.40 Alcohol consump (value)'!O15/'1.39 Alcohol consumption (vol)'!O15</f>
        <v>38.467450271247735</v>
      </c>
      <c r="P15" s="6">
        <f>'1.40 Alcohol consump (value)'!P15/'1.39 Alcohol consumption (vol)'!P15</f>
        <v>121.46242774566473</v>
      </c>
      <c r="Q15" s="6">
        <f>'1.40 Alcohol consump (value)'!Q15/'1.39 Alcohol consumption (vol)'!Q15</f>
        <v>31.86465781409602</v>
      </c>
      <c r="R15" s="6">
        <f>'1.40 Alcohol consump (value)'!R15/'1.39 Alcohol consumption (vol)'!R15</f>
        <v>54.703374777975121</v>
      </c>
      <c r="S15" s="6">
        <f>'1.40 Alcohol consump (value)'!S15/'1.39 Alcohol consumption (vol)'!S15</f>
        <v>40.536008796041784</v>
      </c>
      <c r="T15" s="6">
        <f>'1.40 Alcohol consump (value)'!T15/'1.39 Alcohol consumption (vol)'!T15</f>
        <v>148.41525810872542</v>
      </c>
      <c r="U15" s="6">
        <f>'1.40 Alcohol consump (value)'!U15/'1.39 Alcohol consumption (vol)'!U15</f>
        <v>147.72654584221749</v>
      </c>
      <c r="V15" s="6">
        <f>'1.40 Alcohol consump (value)'!V15/'1.39 Alcohol consumption (vol)'!V15</f>
        <v>152.54632587859425</v>
      </c>
      <c r="W15" s="6">
        <f>'1.40 Alcohol consump (value)'!W15/'1.39 Alcohol consumption (vol)'!W15</f>
        <v>49.275361225336709</v>
      </c>
      <c r="X15" s="6">
        <f>'1.40 Alcohol consump (value)'!X15/'1.39 Alcohol consumption (vol)'!X15</f>
        <v>26.808753568030451</v>
      </c>
      <c r="Y15" s="6">
        <f>'1.40 Alcohol consump (value)'!Y15/'1.39 Alcohol consumption (vol)'!Y15</f>
        <v>60.630872483221481</v>
      </c>
      <c r="Z15" s="6">
        <f>'1.40 Alcohol consump (value)'!Z15/'1.39 Alcohol consumption (vol)'!Z15</f>
        <v>36.589315525876458</v>
      </c>
      <c r="AA15" s="6">
        <f>'1.40 Alcohol consump (value)'!AA15/'1.39 Alcohol consumption (vol)'!AA15</f>
        <v>112.76190476190476</v>
      </c>
      <c r="AB15" s="6">
        <f>'1.40 Alcohol consump (value)'!AB15/'1.39 Alcohol consumption (vol)'!AB15</f>
        <v>46.591687041564782</v>
      </c>
      <c r="AC15" s="6">
        <f>'1.40 Alcohol consump (value)'!AC15/'1.39 Alcohol consumption (vol)'!AC15</f>
        <v>69.962732919254663</v>
      </c>
      <c r="AD15" s="6">
        <f>'1.40 Alcohol consump (value)'!AD15/'1.39 Alcohol consumption (vol)'!AD15</f>
        <v>68.070921985815616</v>
      </c>
      <c r="AE15" s="6">
        <f>'1.40 Alcohol consump (value)'!AE15/'1.39 Alcohol consumption (vol)'!AE15</f>
        <v>55.540760869565226</v>
      </c>
      <c r="AF15" s="6">
        <f>'1.40 Alcohol consump (value)'!AF15/'1.39 Alcohol consumption (vol)'!AF15</f>
        <v>76.795580110497227</v>
      </c>
      <c r="AG15" s="6">
        <f>'1.40 Alcohol consump (value)'!AG15/'1.39 Alcohol consumption (vol)'!AG15</f>
        <v>49.299382716049379</v>
      </c>
      <c r="AH15" s="6">
        <f>'1.40 Alcohol consump (value)'!AH15/'1.39 Alcohol consumption (vol)'!AH15</f>
        <v>102.6986301369863</v>
      </c>
      <c r="AI15" s="6">
        <f>'1.40 Alcohol consump (value)'!AI15/'1.39 Alcohol consumption (vol)'!AI15</f>
        <v>48.181095890410958</v>
      </c>
      <c r="AJ15" s="6">
        <f>'1.40 Alcohol consump (value)'!AJ15/'1.39 Alcohol consumption (vol)'!AJ15</f>
        <v>31.566315789473688</v>
      </c>
      <c r="AK15" s="6">
        <f>'1.40 Alcohol consump (value)'!AK15/'1.39 Alcohol consumption (vol)'!AK15</f>
        <v>52.747964169381106</v>
      </c>
      <c r="AL15" s="6">
        <f>'1.40 Alcohol consump (value)'!AL15/'1.39 Alcohol consumption (vol)'!AL15</f>
        <v>64.97643979057591</v>
      </c>
      <c r="AM15" s="6">
        <f>'1.40 Alcohol consump (value)'!AM15/'1.39 Alcohol consumption (vol)'!AM15</f>
        <v>56.77605321507761</v>
      </c>
      <c r="AN15" s="6">
        <f>'1.40 Alcohol consump (value)'!AN15/'1.39 Alcohol consumption (vol)'!AN15</f>
        <v>125.13684210526316</v>
      </c>
      <c r="AO15" s="6">
        <f>'1.40 Alcohol consump (value)'!AO15/'1.39 Alcohol consumption (vol)'!AO15</f>
        <v>34.878240109140521</v>
      </c>
      <c r="AP15" s="6">
        <f>'1.40 Alcohol consump (value)'!AP15/'1.39 Alcohol consumption (vol)'!AP15</f>
        <v>66.776137425989404</v>
      </c>
      <c r="AQ15" s="6">
        <f>'1.40 Alcohol consump (value)'!AQ15/'1.39 Alcohol consumption (vol)'!AQ15</f>
        <v>46.267184466019415</v>
      </c>
      <c r="AR15" s="6">
        <f>'1.40 Alcohol consump (value)'!AR15/'1.39 Alcohol consumption (vol)'!AR15</f>
        <v>90.844444444444449</v>
      </c>
      <c r="AS15" s="6">
        <f>'1.40 Alcohol consump (value)'!AS15/'1.39 Alcohol consumption (vol)'!AS15</f>
        <v>56.219194830145845</v>
      </c>
      <c r="AT15" s="6">
        <f>'1.40 Alcohol consump (value)'!AT15/'1.39 Alcohol consumption (vol)'!AT15</f>
        <v>63.52847380410023</v>
      </c>
      <c r="AU15" s="6">
        <f>'1.40 Alcohol consump (value)'!AU15/'1.39 Alcohol consumption (vol)'!AU15</f>
        <v>79.74832214765101</v>
      </c>
      <c r="AV15" s="6">
        <f>'1.40 Alcohol consump (value)'!AV15/'1.39 Alcohol consumption (vol)'!AV15</f>
        <v>86.633093525179859</v>
      </c>
      <c r="AW15" s="6">
        <f>'1.40 Alcohol consump (value)'!AW15/'1.39 Alcohol consumption (vol)'!AW15</f>
        <v>56.754054054054045</v>
      </c>
      <c r="AX15" s="6">
        <f>'1.40 Alcohol consump (value)'!AX15/'1.39 Alcohol consumption (vol)'!AX15</f>
        <v>57.661333333333339</v>
      </c>
      <c r="AY15" s="6">
        <f>'1.40 Alcohol consump (value)'!AY15/'1.39 Alcohol consumption (vol)'!AY15</f>
        <v>51.387387387387392</v>
      </c>
      <c r="AZ15" s="6">
        <f>'1.40 Alcohol consump (value)'!AZ15/'1.39 Alcohol consumption (vol)'!AZ15</f>
        <v>77.669870254685236</v>
      </c>
      <c r="BA15" s="6">
        <f>'1.40 Alcohol consump (value)'!BA15/'1.39 Alcohol consumption (vol)'!BA15</f>
        <v>59.11693057247259</v>
      </c>
      <c r="BB15" s="6">
        <f>'1.40 Alcohol consump (value)'!BB15/'1.39 Alcohol consumption (vol)'!BB15</f>
        <v>71.853801169590639</v>
      </c>
      <c r="BC15" s="6">
        <f>'1.40 Alcohol consump (value)'!BC15/'1.39 Alcohol consumption (vol)'!BC15</f>
        <v>135.94602076124568</v>
      </c>
      <c r="BD15" s="6">
        <f>'1.40 Alcohol consump (value)'!BD15/'1.39 Alcohol consumption (vol)'!BD15</f>
        <v>68.887739547038322</v>
      </c>
      <c r="BE15" s="6">
        <f>'1.40 Alcohol consump (value)'!BE15/'1.39 Alcohol consumption (vol)'!BE15</f>
        <v>148.46153846153845</v>
      </c>
      <c r="BF15" s="6">
        <f>'1.40 Alcohol consump (value)'!BF15/'1.39 Alcohol consumption (vol)'!BF15</f>
        <v>73.182890855457217</v>
      </c>
      <c r="BG15" s="6">
        <f>'1.40 Alcohol consump (value)'!BG15/'1.39 Alcohol consumption (vol)'!BG15</f>
        <v>180.27499999999998</v>
      </c>
      <c r="BH15" s="6" t="e">
        <f>'1.40 Alcohol consump (value)'!BH15/'1.39 Alcohol consumption (vol)'!BH15</f>
        <v>#DIV/0!</v>
      </c>
      <c r="BI15" s="6">
        <f>'1.40 Alcohol consump (value)'!BI15/'1.39 Alcohol consumption (vol)'!BI15</f>
        <v>213.52631578947367</v>
      </c>
      <c r="BJ15" s="6">
        <f>'1.40 Alcohol consump (value)'!BJ15/'1.39 Alcohol consumption (vol)'!BJ15</f>
        <v>91.322128851540597</v>
      </c>
      <c r="BK15" s="6">
        <f>'1.40 Alcohol consump (value)'!BK15/'1.39 Alcohol consumption (vol)'!BK15</f>
        <v>121.62727272727274</v>
      </c>
      <c r="BL15" s="6">
        <f>'1.40 Alcohol consump (value)'!BL15/'1.39 Alcohol consumption (vol)'!BL15</f>
        <v>59.610373944511466</v>
      </c>
      <c r="BM15" s="6" t="e">
        <f>'1.40 Alcohol consump (value)'!BM15/'1.39 Alcohol consumption (vol)'!BM15</f>
        <v>#DIV/0!</v>
      </c>
      <c r="BN15" s="6">
        <f>'1.40 Alcohol consump (value)'!BN15/'1.39 Alcohol consumption (vol)'!BN15</f>
        <v>55.649511645379413</v>
      </c>
      <c r="BO15" s="6">
        <f>'1.40 Alcohol consump (value)'!BO15/'1.39 Alcohol consumption (vol)'!BO15</f>
        <v>122.79230769230769</v>
      </c>
      <c r="BP15" s="6">
        <f>'1.40 Alcohol consump (value)'!BP15/'1.39 Alcohol consumption (vol)'!BP15</f>
        <v>557.31404958677683</v>
      </c>
      <c r="BQ15" s="6">
        <f>'1.40 Alcohol consump (value)'!BQ15/'1.39 Alcohol consumption (vol)'!BQ15</f>
        <v>92.594298332084705</v>
      </c>
      <c r="BR15" s="6">
        <f>'1.40 Alcohol consump (value)'!BR15/'1.39 Alcohol consumption (vol)'!BR15</f>
        <v>146.39377814162913</v>
      </c>
      <c r="BS15" s="6">
        <f>'1.40 Alcohol consump (value)'!BS15/'1.39 Alcohol consumption (vol)'!BS15</f>
        <v>86.86320198978926</v>
      </c>
      <c r="BT15" s="6">
        <f>'1.40 Alcohol consump (value)'!BT15/'1.39 Alcohol consumption (vol)'!BT15</f>
        <v>111.16351479885863</v>
      </c>
      <c r="BU15" s="6">
        <f>'1.40 Alcohol consump (value)'!BU15/'1.39 Alcohol consumption (vol)'!BU15</f>
        <v>124.56229327453141</v>
      </c>
      <c r="BV15" s="6">
        <f>'1.40 Alcohol consump (value)'!BV15/'1.39 Alcohol consumption (vol)'!BV15</f>
        <v>112.54619289340103</v>
      </c>
      <c r="BW15" s="6">
        <f>'1.40 Alcohol consump (value)'!BW15/'1.39 Alcohol consumption (vol)'!BW15</f>
        <v>170.1044083526682</v>
      </c>
      <c r="BX15" s="6">
        <f>'1.40 Alcohol consump (value)'!BX15/'1.39 Alcohol consumption (vol)'!BX15</f>
        <v>155.37100737100738</v>
      </c>
      <c r="BY15" s="6">
        <f>'1.40 Alcohol consump (value)'!BY15/'1.39 Alcohol consumption (vol)'!BY15</f>
        <v>118.40515686981608</v>
      </c>
      <c r="BZ15" s="6">
        <f>'1.40 Alcohol consump (value)'!BZ15/'1.39 Alcohol consumption (vol)'!BZ15</f>
        <v>83.226237679845923</v>
      </c>
      <c r="CA15" s="6">
        <f>'1.40 Alcohol consump (value)'!CA15/'1.39 Alcohol consumption (vol)'!CA15</f>
        <v>138.48321167883213</v>
      </c>
      <c r="CB15" s="6">
        <f>'1.40 Alcohol consump (value)'!CB15/'1.39 Alcohol consumption (vol)'!CB15</f>
        <v>175.44892473118281</v>
      </c>
      <c r="CC15" s="6">
        <f>'1.40 Alcohol consump (value)'!CC15/'1.39 Alcohol consumption (vol)'!CC15</f>
        <v>92.820205889394288</v>
      </c>
      <c r="CD15" s="6">
        <f>'1.40 Alcohol consump (value)'!CD15/'1.39 Alcohol consumption (vol)'!CD15</f>
        <v>91.394488188976382</v>
      </c>
      <c r="CE15" s="6">
        <f>'1.40 Alcohol consump (value)'!CE15/'1.39 Alcohol consumption (vol)'!CE15</f>
        <v>276.49248120300751</v>
      </c>
      <c r="CF15" s="6">
        <f>'1.40 Alcohol consump (value)'!CF15/'1.39 Alcohol consumption (vol)'!CF15</f>
        <v>76.619977037887466</v>
      </c>
      <c r="CG15" s="6">
        <f>'1.40 Alcohol consump (value)'!CG15/'1.39 Alcohol consumption (vol)'!CG15</f>
        <v>97.530272596843631</v>
      </c>
      <c r="CH15" s="6">
        <f>'1.40 Alcohol consump (value)'!CH15/'1.39 Alcohol consumption (vol)'!CH15</f>
        <v>156.96185737976782</v>
      </c>
      <c r="CI15" s="6">
        <f>'1.40 Alcohol consump (value)'!CI15/'1.39 Alcohol consumption (vol)'!CI15</f>
        <v>172.85347432024167</v>
      </c>
      <c r="CJ15" s="6">
        <f>'1.40 Alcohol consump (value)'!CJ15/'1.39 Alcohol consumption (vol)'!CJ15</f>
        <v>143.25125628140702</v>
      </c>
      <c r="CK15" s="6">
        <f>'1.40 Alcohol consump (value)'!CK15/'1.39 Alcohol consumption (vol)'!CK15</f>
        <v>139.28231741838081</v>
      </c>
      <c r="CL15" s="6">
        <f>'1.40 Alcohol consump (value)'!CL15/'1.39 Alcohol consumption (vol)'!CL15</f>
        <v>106.39490445859983</v>
      </c>
      <c r="CM15" s="6">
        <f>'1.40 Alcohol consump (value)'!CM15/'1.39 Alcohol consumption (vol)'!CM15</f>
        <v>48.011494252873632</v>
      </c>
      <c r="CN15" s="6">
        <f>'1.40 Alcohol consump (value)'!CN15/'1.39 Alcohol consumption (vol)'!CN15</f>
        <v>81.403560830860428</v>
      </c>
      <c r="CO15" s="6">
        <f>'1.40 Alcohol consump (value)'!CO15/'1.39 Alcohol consumption (vol)'!CO15</f>
        <v>50.372627138504797</v>
      </c>
      <c r="CP15" s="6">
        <f>'1.40 Alcohol consump (value)'!CP15/'1.39 Alcohol consumption (vol)'!CP15</f>
        <v>36.037869822485398</v>
      </c>
    </row>
    <row r="16" spans="1:94" x14ac:dyDescent="0.25">
      <c r="A16" s="1" t="s">
        <v>37</v>
      </c>
      <c r="B16" s="6">
        <f>'1.40 Alcohol consump (value)'!B16/'1.39 Alcohol consumption (vol)'!B16</f>
        <v>68.199851205604276</v>
      </c>
      <c r="C16" s="6">
        <f>'1.40 Alcohol consump (value)'!C16/'1.39 Alcohol consumption (vol)'!C16</f>
        <v>49.123120919441</v>
      </c>
      <c r="D16" s="6">
        <f>'1.40 Alcohol consump (value)'!D16/'1.39 Alcohol consumption (vol)'!D16</f>
        <v>82.01136363636364</v>
      </c>
      <c r="E16" s="6">
        <f>'1.40 Alcohol consump (value)'!E16/'1.39 Alcohol consumption (vol)'!E16</f>
        <v>47.677944333691151</v>
      </c>
      <c r="F16" s="6">
        <f>'1.40 Alcohol consump (value)'!F16/'1.39 Alcohol consumption (vol)'!F16</f>
        <v>171.58536585365852</v>
      </c>
      <c r="G16" s="6">
        <f>'1.40 Alcohol consump (value)'!G16/'1.39 Alcohol consumption (vol)'!G16</f>
        <v>33.53769959866792</v>
      </c>
      <c r="H16" s="6">
        <f>'1.40 Alcohol consump (value)'!H16/'1.39 Alcohol consumption (vol)'!H16</f>
        <v>129.67441860465118</v>
      </c>
      <c r="I16" s="6">
        <f>'1.40 Alcohol consump (value)'!I16/'1.39 Alcohol consumption (vol)'!I16</f>
        <v>99.633233711894817</v>
      </c>
      <c r="J16" s="6">
        <f>'1.40 Alcohol consump (value)'!J16/'1.39 Alcohol consumption (vol)'!J16</f>
        <v>60.800000000000004</v>
      </c>
      <c r="K16" s="6">
        <f>'1.40 Alcohol consump (value)'!K16/'1.39 Alcohol consumption (vol)'!K16</f>
        <v>198.51923076923077</v>
      </c>
      <c r="L16" s="6">
        <f>'1.40 Alcohol consump (value)'!L16/'1.39 Alcohol consumption (vol)'!L16</f>
        <v>43.78</v>
      </c>
      <c r="M16" s="6">
        <f>'1.40 Alcohol consump (value)'!M16/'1.39 Alcohol consumption (vol)'!M16</f>
        <v>16.607263513513512</v>
      </c>
      <c r="N16" s="6">
        <f>'1.40 Alcohol consump (value)'!N16/'1.39 Alcohol consumption (vol)'!N16</f>
        <v>357.35555555555555</v>
      </c>
      <c r="O16" s="6">
        <f>'1.40 Alcohol consump (value)'!O16/'1.39 Alcohol consumption (vol)'!O16</f>
        <v>39.075245831551939</v>
      </c>
      <c r="P16" s="6">
        <f>'1.40 Alcohol consump (value)'!P16/'1.39 Alcohol consumption (vol)'!P16</f>
        <v>120.34086629001884</v>
      </c>
      <c r="Q16" s="6">
        <f>'1.40 Alcohol consump (value)'!Q16/'1.39 Alcohol consumption (vol)'!Q16</f>
        <v>31.962312197606312</v>
      </c>
      <c r="R16" s="6">
        <f>'1.40 Alcohol consump (value)'!R16/'1.39 Alcohol consumption (vol)'!R16</f>
        <v>54.654300168634066</v>
      </c>
      <c r="S16" s="6">
        <f>'1.40 Alcohol consump (value)'!S16/'1.39 Alcohol consumption (vol)'!S16</f>
        <v>41.795149638802883</v>
      </c>
      <c r="T16" s="6">
        <f>'1.40 Alcohol consump (value)'!T16/'1.39 Alcohol consumption (vol)'!T16</f>
        <v>145.34840182648401</v>
      </c>
      <c r="U16" s="6">
        <f>'1.40 Alcohol consump (value)'!U16/'1.39 Alcohol consumption (vol)'!U16</f>
        <v>143.27432216905899</v>
      </c>
      <c r="V16" s="6">
        <f>'1.40 Alcohol consump (value)'!V16/'1.39 Alcohol consumption (vol)'!V16</f>
        <v>157.97734627831716</v>
      </c>
      <c r="W16" s="6">
        <f>'1.40 Alcohol consump (value)'!W16/'1.39 Alcohol consumption (vol)'!W16</f>
        <v>47.63999677380329</v>
      </c>
      <c r="X16" s="6">
        <f>'1.40 Alcohol consump (value)'!X16/'1.39 Alcohol consumption (vol)'!X16</f>
        <v>30.170040485829958</v>
      </c>
      <c r="Y16" s="6">
        <f>'1.40 Alcohol consump (value)'!Y16/'1.39 Alcohol consumption (vol)'!Y16</f>
        <v>60.358108108108112</v>
      </c>
      <c r="Z16" s="6">
        <f>'1.40 Alcohol consump (value)'!Z16/'1.39 Alcohol consumption (vol)'!Z16</f>
        <v>36.839378238341972</v>
      </c>
      <c r="AA16" s="6">
        <f>'1.40 Alcohol consump (value)'!AA16/'1.39 Alcohol consumption (vol)'!AA16</f>
        <v>113.77617328519855</v>
      </c>
      <c r="AB16" s="6">
        <f>'1.40 Alcohol consump (value)'!AB16/'1.39 Alcohol consumption (vol)'!AB16</f>
        <v>44.10144927536232</v>
      </c>
      <c r="AC16" s="6">
        <f>'1.40 Alcohol consump (value)'!AC16/'1.39 Alcohol consumption (vol)'!AC16</f>
        <v>72.050314465408803</v>
      </c>
      <c r="AD16" s="6">
        <f>'1.40 Alcohol consump (value)'!AD16/'1.39 Alcohol consumption (vol)'!AD16</f>
        <v>64.939597315436245</v>
      </c>
      <c r="AE16" s="6">
        <f>'1.40 Alcohol consump (value)'!AE16/'1.39 Alcohol consumption (vol)'!AE16</f>
        <v>53.710875331564978</v>
      </c>
      <c r="AF16" s="6">
        <f>'1.40 Alcohol consump (value)'!AF16/'1.39 Alcohol consumption (vol)'!AF16</f>
        <v>78.714285714285708</v>
      </c>
      <c r="AG16" s="6">
        <f>'1.40 Alcohol consump (value)'!AG16/'1.39 Alcohol consumption (vol)'!AG16</f>
        <v>51.847094801223243</v>
      </c>
      <c r="AH16" s="6">
        <f>'1.40 Alcohol consump (value)'!AH16/'1.39 Alcohol consumption (vol)'!AH16</f>
        <v>102.02666666666667</v>
      </c>
      <c r="AI16" s="6">
        <f>'1.40 Alcohol consump (value)'!AI16/'1.39 Alcohol consumption (vol)'!AI16</f>
        <v>50.163520266518596</v>
      </c>
      <c r="AJ16" s="6">
        <f>'1.40 Alcohol consump (value)'!AJ16/'1.39 Alcohol consumption (vol)'!AJ16</f>
        <v>32.381159420289855</v>
      </c>
      <c r="AK16" s="6">
        <f>'1.40 Alcohol consump (value)'!AK16/'1.39 Alcohol consumption (vol)'!AK16</f>
        <v>48.966981132075482</v>
      </c>
      <c r="AL16" s="6">
        <f>'1.40 Alcohol consump (value)'!AL16/'1.39 Alcohol consumption (vol)'!AL16</f>
        <v>65.935064935064929</v>
      </c>
      <c r="AM16" s="6">
        <f>'1.40 Alcohol consump (value)'!AM16/'1.39 Alcohol consumption (vol)'!AM16</f>
        <v>57.167400881057276</v>
      </c>
      <c r="AN16" s="6">
        <f>'1.40 Alcohol consump (value)'!AN16/'1.39 Alcohol consumption (vol)'!AN16</f>
        <v>129.03763440860214</v>
      </c>
      <c r="AO16" s="6">
        <f>'1.40 Alcohol consump (value)'!AO16/'1.39 Alcohol consumption (vol)'!AO16</f>
        <v>29.371890547263682</v>
      </c>
      <c r="AP16" s="6">
        <f>'1.40 Alcohol consump (value)'!AP16/'1.39 Alcohol consumption (vol)'!AP16</f>
        <v>61.539443824762508</v>
      </c>
      <c r="AQ16" s="6">
        <f>'1.40 Alcohol consump (value)'!AQ16/'1.39 Alcohol consumption (vol)'!AQ16</f>
        <v>41.277463651050077</v>
      </c>
      <c r="AR16" s="6">
        <f>'1.40 Alcohol consump (value)'!AR16/'1.39 Alcohol consumption (vol)'!AR16</f>
        <v>97.211453744493383</v>
      </c>
      <c r="AS16" s="6">
        <f>'1.40 Alcohol consump (value)'!AS16/'1.39 Alcohol consumption (vol)'!AS16</f>
        <v>56.806354916067157</v>
      </c>
      <c r="AT16" s="6">
        <f>'1.40 Alcohol consump (value)'!AT16/'1.39 Alcohol consumption (vol)'!AT16</f>
        <v>58.07411504424779</v>
      </c>
      <c r="AU16" s="6">
        <f>'1.40 Alcohol consump (value)'!AU16/'1.39 Alcohol consumption (vol)'!AU16</f>
        <v>77.368879946344748</v>
      </c>
      <c r="AV16" s="6">
        <f>'1.40 Alcohol consump (value)'!AV16/'1.39 Alcohol consumption (vol)'!AV16</f>
        <v>83.503496503496493</v>
      </c>
      <c r="AW16" s="6">
        <f>'1.40 Alcohol consump (value)'!AW16/'1.39 Alcohol consumption (vol)'!AW16</f>
        <v>56.905660377358487</v>
      </c>
      <c r="AX16" s="6">
        <f>'1.40 Alcohol consump (value)'!AX16/'1.39 Alcohol consumption (vol)'!AX16</f>
        <v>60.515463917525764</v>
      </c>
      <c r="AY16" s="6">
        <f>'1.40 Alcohol consump (value)'!AY16/'1.39 Alcohol consumption (vol)'!AY16</f>
        <v>53.109311740890689</v>
      </c>
      <c r="AZ16" s="6">
        <f>'1.40 Alcohol consump (value)'!AZ16/'1.39 Alcohol consumption (vol)'!AZ16</f>
        <v>77.807268464243833</v>
      </c>
      <c r="BA16" s="6">
        <f>'1.40 Alcohol consump (value)'!BA16/'1.39 Alcohol consumption (vol)'!BA16</f>
        <v>58.284198113207552</v>
      </c>
      <c r="BB16" s="6">
        <f>'1.40 Alcohol consump (value)'!BB16/'1.39 Alcohol consumption (vol)'!BB16</f>
        <v>69.511904761904759</v>
      </c>
      <c r="BC16" s="6">
        <f>'1.40 Alcohol consump (value)'!BC16/'1.39 Alcohol consumption (vol)'!BC16</f>
        <v>39.535014005602243</v>
      </c>
      <c r="BD16" s="6">
        <f>'1.40 Alcohol consump (value)'!BD16/'1.39 Alcohol consumption (vol)'!BD16</f>
        <v>70.087472435156982</v>
      </c>
      <c r="BE16" s="6">
        <f>'1.40 Alcohol consump (value)'!BE16/'1.39 Alcohol consumption (vol)'!BE16</f>
        <v>151.85975609756096</v>
      </c>
      <c r="BF16" s="6">
        <f>'1.40 Alcohol consump (value)'!BF16/'1.39 Alcohol consumption (vol)'!BF16</f>
        <v>76.577464788732399</v>
      </c>
      <c r="BG16" s="6">
        <f>'1.40 Alcohol consump (value)'!BG16/'1.39 Alcohol consumption (vol)'!BG16</f>
        <v>189.83908045977012</v>
      </c>
      <c r="BH16" s="6" t="e">
        <f>'1.40 Alcohol consump (value)'!BH16/'1.39 Alcohol consumption (vol)'!BH16</f>
        <v>#DIV/0!</v>
      </c>
      <c r="BI16" s="6">
        <f>'1.40 Alcohol consump (value)'!BI16/'1.39 Alcohol consumption (vol)'!BI16</f>
        <v>213.14074074074071</v>
      </c>
      <c r="BJ16" s="6">
        <f>'1.40 Alcohol consump (value)'!BJ16/'1.39 Alcohol consumption (vol)'!BJ16</f>
        <v>99.255882352941185</v>
      </c>
      <c r="BK16" s="6">
        <f>'1.40 Alcohol consump (value)'!BK16/'1.39 Alcohol consumption (vol)'!BK16</f>
        <v>127.90654205607477</v>
      </c>
      <c r="BL16" s="6">
        <f>'1.40 Alcohol consump (value)'!BL16/'1.39 Alcohol consumption (vol)'!BL16</f>
        <v>61.394618834080724</v>
      </c>
      <c r="BM16" s="6" t="e">
        <f>'1.40 Alcohol consump (value)'!BM16/'1.39 Alcohol consumption (vol)'!BM16</f>
        <v>#DIV/0!</v>
      </c>
      <c r="BN16" s="6">
        <f>'1.40 Alcohol consump (value)'!BN16/'1.39 Alcohol consumption (vol)'!BN16</f>
        <v>53.896361631753038</v>
      </c>
      <c r="BO16" s="6">
        <f>'1.40 Alcohol consump (value)'!BO16/'1.39 Alcohol consumption (vol)'!BO16</f>
        <v>128.49624060150376</v>
      </c>
      <c r="BP16" s="6">
        <f>'1.40 Alcohol consump (value)'!BP16/'1.39 Alcohol consumption (vol)'!BP16</f>
        <v>574.37795275590554</v>
      </c>
      <c r="BQ16" s="6">
        <f>'1.40 Alcohol consump (value)'!BQ16/'1.39 Alcohol consumption (vol)'!BQ16</f>
        <v>93.335446484131936</v>
      </c>
      <c r="BR16" s="6">
        <f>'1.40 Alcohol consump (value)'!BR16/'1.39 Alcohol consumption (vol)'!BR16</f>
        <v>138.50242718446603</v>
      </c>
      <c r="BS16" s="6">
        <f>'1.40 Alcohol consump (value)'!BS16/'1.39 Alcohol consumption (vol)'!BS16</f>
        <v>88.531153184165234</v>
      </c>
      <c r="BT16" s="6">
        <f>'1.40 Alcohol consump (value)'!BT16/'1.39 Alcohol consumption (vol)'!BT16</f>
        <v>113.74120893043158</v>
      </c>
      <c r="BU16" s="6">
        <f>'1.40 Alcohol consump (value)'!BU16/'1.39 Alcohol consumption (vol)'!BU16</f>
        <v>129.347533632287</v>
      </c>
      <c r="BV16" s="6">
        <f>'1.40 Alcohol consump (value)'!BV16/'1.39 Alcohol consumption (vol)'!BV16</f>
        <v>114.69167523124358</v>
      </c>
      <c r="BW16" s="6">
        <f>'1.40 Alcohol consump (value)'!BW16/'1.39 Alcohol consumption (vol)'!BW16</f>
        <v>170.9011235955056</v>
      </c>
      <c r="BX16" s="6">
        <f>'1.40 Alcohol consump (value)'!BX16/'1.39 Alcohol consumption (vol)'!BX16</f>
        <v>160.59343434343435</v>
      </c>
      <c r="BY16" s="6">
        <f>'1.40 Alcohol consump (value)'!BY16/'1.39 Alcohol consumption (vol)'!BY16</f>
        <v>120.14551363061923</v>
      </c>
      <c r="BZ16" s="6">
        <f>'1.40 Alcohol consump (value)'!BZ16/'1.39 Alcohol consumption (vol)'!BZ16</f>
        <v>84.610687022900763</v>
      </c>
      <c r="CA16" s="6">
        <f>'1.40 Alcohol consump (value)'!CA16/'1.39 Alcohol consumption (vol)'!CA16</f>
        <v>134.06056129985228</v>
      </c>
      <c r="CB16" s="6">
        <f>'1.40 Alcohol consump (value)'!CB16/'1.39 Alcohol consumption (vol)'!CB16</f>
        <v>176.41530054644809</v>
      </c>
      <c r="CC16" s="6">
        <f>'1.40 Alcohol consump (value)'!CC16/'1.39 Alcohol consumption (vol)'!CC16</f>
        <v>94.856086742237537</v>
      </c>
      <c r="CD16" s="6">
        <f>'1.40 Alcohol consump (value)'!CD16/'1.39 Alcohol consumption (vol)'!CD16</f>
        <v>94.326173428798725</v>
      </c>
      <c r="CE16" s="6">
        <f>'1.40 Alcohol consump (value)'!CE16/'1.39 Alcohol consumption (vol)'!CE16</f>
        <v>265.27881040892197</v>
      </c>
      <c r="CF16" s="6">
        <f>'1.40 Alcohol consump (value)'!CF16/'1.39 Alcohol consumption (vol)'!CF16</f>
        <v>78.563892145369294</v>
      </c>
      <c r="CG16" s="6">
        <f>'1.40 Alcohol consump (value)'!CG16/'1.39 Alcohol consumption (vol)'!CG16</f>
        <v>96.601030337721824</v>
      </c>
      <c r="CH16" s="6">
        <f>'1.40 Alcohol consump (value)'!CH16/'1.39 Alcohol consumption (vol)'!CH16</f>
        <v>150.56333333333333</v>
      </c>
      <c r="CI16" s="6">
        <f>'1.40 Alcohol consump (value)'!CI16/'1.39 Alcohol consumption (vol)'!CI16</f>
        <v>177.22526636225263</v>
      </c>
      <c r="CJ16" s="6">
        <f>'1.40 Alcohol consump (value)'!CJ16/'1.39 Alcohol consumption (vol)'!CJ16</f>
        <v>142.86459627329191</v>
      </c>
      <c r="CK16" s="6">
        <f>'1.40 Alcohol consump (value)'!CK16/'1.39 Alcohol consumption (vol)'!CK16</f>
        <v>149.32956046029051</v>
      </c>
      <c r="CL16" s="6">
        <f>'1.40 Alcohol consump (value)'!CL16/'1.39 Alcohol consumption (vol)'!CL16</f>
        <v>107.15000000000065</v>
      </c>
      <c r="CM16" s="6">
        <f>'1.40 Alcohol consump (value)'!CM16/'1.39 Alcohol consumption (vol)'!CM16</f>
        <v>48.293893129770552</v>
      </c>
      <c r="CN16" s="6">
        <f>'1.40 Alcohol consump (value)'!CN16/'1.39 Alcohol consumption (vol)'!CN16</f>
        <v>91.813460131675299</v>
      </c>
      <c r="CO16" s="6">
        <f>'1.40 Alcohol consump (value)'!CO16/'1.39 Alcohol consumption (vol)'!CO16</f>
        <v>51.810398924249213</v>
      </c>
      <c r="CP16" s="6">
        <f>'1.40 Alcohol consump (value)'!CP16/'1.39 Alcohol consumption (vol)'!CP16</f>
        <v>35.848330503678646</v>
      </c>
    </row>
    <row r="17" spans="1:94" x14ac:dyDescent="0.25">
      <c r="A17" s="1" t="s">
        <v>38</v>
      </c>
      <c r="B17" s="6">
        <f>'1.40 Alcohol consump (value)'!B17/'1.39 Alcohol consumption (vol)'!B17</f>
        <v>63.134625620802495</v>
      </c>
      <c r="C17" s="6">
        <f>'1.40 Alcohol consump (value)'!C17/'1.39 Alcohol consumption (vol)'!C17</f>
        <v>48.429198469156098</v>
      </c>
      <c r="D17" s="6">
        <f>'1.40 Alcohol consump (value)'!D17/'1.39 Alcohol consumption (vol)'!D17</f>
        <v>76.807692307692307</v>
      </c>
      <c r="E17" s="6">
        <f>'1.40 Alcohol consump (value)'!E17/'1.39 Alcohol consumption (vol)'!E17</f>
        <v>48.818211513334873</v>
      </c>
      <c r="F17" s="6">
        <f>'1.40 Alcohol consump (value)'!F17/'1.39 Alcohol consumption (vol)'!F17</f>
        <v>174.21259842519686</v>
      </c>
      <c r="G17" s="6">
        <f>'1.40 Alcohol consump (value)'!G17/'1.39 Alcohol consumption (vol)'!G17</f>
        <v>32.815743944636679</v>
      </c>
      <c r="H17" s="6">
        <f>'1.40 Alcohol consump (value)'!H17/'1.39 Alcohol consumption (vol)'!H17</f>
        <v>134.95535714285714</v>
      </c>
      <c r="I17" s="6">
        <f>'1.40 Alcohol consump (value)'!I17/'1.39 Alcohol consumption (vol)'!I17</f>
        <v>90.35962145110409</v>
      </c>
      <c r="J17" s="6">
        <f>'1.40 Alcohol consump (value)'!J17/'1.39 Alcohol consumption (vol)'!J17</f>
        <v>58.739224137931039</v>
      </c>
      <c r="K17" s="6">
        <f>'1.40 Alcohol consump (value)'!K17/'1.39 Alcohol consumption (vol)'!K17</f>
        <v>181.66037735849059</v>
      </c>
      <c r="L17" s="6">
        <f>'1.40 Alcohol consump (value)'!L17/'1.39 Alcohol consumption (vol)'!L17</f>
        <v>42.612244897959179</v>
      </c>
      <c r="M17" s="6">
        <f>'1.40 Alcohol consump (value)'!M17/'1.39 Alcohol consumption (vol)'!M17</f>
        <v>16.969177086362315</v>
      </c>
      <c r="N17" s="6">
        <f>'1.40 Alcohol consump (value)'!N17/'1.39 Alcohol consumption (vol)'!N17</f>
        <v>334.84042553191489</v>
      </c>
      <c r="O17" s="6">
        <f>'1.40 Alcohol consump (value)'!O17/'1.39 Alcohol consumption (vol)'!O17</f>
        <v>36.07428492085532</v>
      </c>
      <c r="P17" s="6">
        <f>'1.40 Alcohol consump (value)'!P17/'1.39 Alcohol consumption (vol)'!P17</f>
        <v>115.73752310536044</v>
      </c>
      <c r="Q17" s="6">
        <f>'1.40 Alcohol consump (value)'!Q17/'1.39 Alcohol consumption (vol)'!Q17</f>
        <v>31.668426344896933</v>
      </c>
      <c r="R17" s="6">
        <f>'1.40 Alcohol consump (value)'!R17/'1.39 Alcohol consumption (vol)'!R17</f>
        <v>53.23817567567567</v>
      </c>
      <c r="S17" s="6">
        <f>'1.40 Alcohol consump (value)'!S17/'1.39 Alcohol consumption (vol)'!S17</f>
        <v>40.655072463768114</v>
      </c>
      <c r="T17" s="6">
        <f>'1.40 Alcohol consump (value)'!T17/'1.39 Alcohol consumption (vol)'!T17</f>
        <v>124.57596371882084</v>
      </c>
      <c r="U17" s="6">
        <f>'1.40 Alcohol consump (value)'!U17/'1.39 Alcohol consumption (vol)'!U17</f>
        <v>123.13960867265996</v>
      </c>
      <c r="V17" s="6">
        <f>'1.40 Alcohol consump (value)'!V17/'1.39 Alcohol consumption (vol)'!V17</f>
        <v>133.22929936305732</v>
      </c>
      <c r="W17" s="6">
        <f>'1.40 Alcohol consump (value)'!W17/'1.39 Alcohol consumption (vol)'!W17</f>
        <v>37.499172220571381</v>
      </c>
      <c r="X17" s="6">
        <f>'1.40 Alcohol consump (value)'!X17/'1.39 Alcohol consumption (vol)'!X17</f>
        <v>27.093270365997643</v>
      </c>
      <c r="Y17" s="6">
        <f>'1.40 Alcohol consump (value)'!Y17/'1.39 Alcohol consumption (vol)'!Y17</f>
        <v>50.089743589743598</v>
      </c>
      <c r="Z17" s="6">
        <f>'1.40 Alcohol consump (value)'!Z17/'1.39 Alcohol consumption (vol)'!Z17</f>
        <v>30.530782029950085</v>
      </c>
      <c r="AA17" s="6">
        <f>'1.40 Alcohol consump (value)'!AA17/'1.39 Alcohol consumption (vol)'!AA17</f>
        <v>95.25517241379309</v>
      </c>
      <c r="AB17" s="6">
        <f>'1.40 Alcohol consump (value)'!AB17/'1.39 Alcohol consumption (vol)'!AB17</f>
        <v>37.494408945686907</v>
      </c>
      <c r="AC17" s="6">
        <f>'1.40 Alcohol consump (value)'!AC17/'1.39 Alcohol consumption (vol)'!AC17</f>
        <v>64.564102564102569</v>
      </c>
      <c r="AD17" s="6">
        <f>'1.40 Alcohol consump (value)'!AD17/'1.39 Alcohol consumption (vol)'!AD17</f>
        <v>55.70921985815604</v>
      </c>
      <c r="AE17" s="6">
        <f>'1.40 Alcohol consump (value)'!AE17/'1.39 Alcohol consumption (vol)'!AE17</f>
        <v>46.366141732283459</v>
      </c>
      <c r="AF17" s="6">
        <f>'1.40 Alcohol consump (value)'!AF17/'1.39 Alcohol consumption (vol)'!AF17</f>
        <v>68.448087431693978</v>
      </c>
      <c r="AG17" s="6">
        <f>'1.40 Alcohol consump (value)'!AG17/'1.39 Alcohol consumption (vol)'!AG17</f>
        <v>45.392523364485989</v>
      </c>
      <c r="AH17" s="6">
        <f>'1.40 Alcohol consump (value)'!AH17/'1.39 Alcohol consumption (vol)'!AH17</f>
        <v>87.066666666666663</v>
      </c>
      <c r="AI17" s="6">
        <f>'1.40 Alcohol consump (value)'!AI17/'1.39 Alcohol consumption (vol)'!AI17</f>
        <v>41.954206896551732</v>
      </c>
      <c r="AJ17" s="6">
        <f>'1.40 Alcohol consump (value)'!AJ17/'1.39 Alcohol consumption (vol)'!AJ17</f>
        <v>27.359941944847602</v>
      </c>
      <c r="AK17" s="6">
        <f>'1.40 Alcohol consump (value)'!AK17/'1.39 Alcohol consumption (vol)'!AK17</f>
        <v>35.081148088109096</v>
      </c>
      <c r="AL17" s="6">
        <f>'1.40 Alcohol consump (value)'!AL17/'1.39 Alcohol consumption (vol)'!AL17</f>
        <v>56.237597911227162</v>
      </c>
      <c r="AM17" s="6">
        <f>'1.40 Alcohol consump (value)'!AM17/'1.39 Alcohol consumption (vol)'!AM17</f>
        <v>47.697624190064786</v>
      </c>
      <c r="AN17" s="6">
        <f>'1.40 Alcohol consump (value)'!AN17/'1.39 Alcohol consumption (vol)'!AN17</f>
        <v>109.70810810810811</v>
      </c>
      <c r="AO17" s="6">
        <f>'1.40 Alcohol consump (value)'!AO17/'1.39 Alcohol consumption (vol)'!AO17</f>
        <v>20.393863179074447</v>
      </c>
      <c r="AP17" s="6">
        <f>'1.40 Alcohol consump (value)'!AP17/'1.39 Alcohol consumption (vol)'!AP17</f>
        <v>53.824090021816509</v>
      </c>
      <c r="AQ17" s="6">
        <f>'1.40 Alcohol consump (value)'!AQ17/'1.39 Alcohol consumption (vol)'!AQ17</f>
        <v>46.018409714061889</v>
      </c>
      <c r="AR17" s="6">
        <f>'1.40 Alcohol consump (value)'!AR17/'1.39 Alcohol consumption (vol)'!AR17</f>
        <v>101.5130434782609</v>
      </c>
      <c r="AS17" s="6">
        <f>'1.40 Alcohol consump (value)'!AS17/'1.39 Alcohol consumption (vol)'!AS17</f>
        <v>45.250328918515926</v>
      </c>
      <c r="AT17" s="6">
        <f>'1.40 Alcohol consump (value)'!AT17/'1.39 Alcohol consumption (vol)'!AT17</f>
        <v>53.858387799564262</v>
      </c>
      <c r="AU17" s="6">
        <f>'1.40 Alcohol consump (value)'!AU17/'1.39 Alcohol consumption (vol)'!AU17</f>
        <v>60.513773222293409</v>
      </c>
      <c r="AV17" s="6">
        <f>'1.40 Alcohol consump (value)'!AV17/'1.39 Alcohol consumption (vol)'!AV17</f>
        <v>87.122448979591823</v>
      </c>
      <c r="AW17" s="6">
        <f>'1.40 Alcohol consump (value)'!AW17/'1.39 Alcohol consumption (vol)'!AW17</f>
        <v>56.369973190348524</v>
      </c>
      <c r="AX17" s="6">
        <f>'1.40 Alcohol consump (value)'!AX17/'1.39 Alcohol consumption (vol)'!AX17</f>
        <v>62.432835820895519</v>
      </c>
      <c r="AY17" s="6">
        <f>'1.40 Alcohol consump (value)'!AY17/'1.39 Alcohol consumption (vol)'!AY17</f>
        <v>54.329629629629636</v>
      </c>
      <c r="AZ17" s="6">
        <f>'1.40 Alcohol consump (value)'!AZ17/'1.39 Alcohol consumption (vol)'!AZ17</f>
        <v>67.558322117541493</v>
      </c>
      <c r="BA17" s="6">
        <f>'1.40 Alcohol consump (value)'!BA17/'1.39 Alcohol consumption (vol)'!BA17</f>
        <v>54.862921348314607</v>
      </c>
      <c r="BB17" s="6">
        <f>'1.40 Alcohol consump (value)'!BB17/'1.39 Alcohol consumption (vol)'!BB17</f>
        <v>67.923076923076934</v>
      </c>
      <c r="BC17" s="6">
        <f>'1.40 Alcohol consump (value)'!BC17/'1.39 Alcohol consumption (vol)'!BC17</f>
        <v>39.303843364757078</v>
      </c>
      <c r="BD17" s="6">
        <f>'1.40 Alcohol consump (value)'!BD17/'1.39 Alcohol consumption (vol)'!BD17</f>
        <v>64.567130577159233</v>
      </c>
      <c r="BE17" s="6">
        <f>'1.40 Alcohol consump (value)'!BE17/'1.39 Alcohol consumption (vol)'!BE17</f>
        <v>127.77586206896548</v>
      </c>
      <c r="BF17" s="6">
        <f>'1.40 Alcohol consump (value)'!BF17/'1.39 Alcohol consumption (vol)'!BF17</f>
        <v>67.329758713136712</v>
      </c>
      <c r="BG17" s="6">
        <f>'1.40 Alcohol consump (value)'!BG17/'1.39 Alcohol consumption (vol)'!BG17</f>
        <v>192.48387096774192</v>
      </c>
      <c r="BH17" s="6" t="e">
        <f>'1.40 Alcohol consump (value)'!BH17/'1.39 Alcohol consumption (vol)'!BH17</f>
        <v>#DIV/0!</v>
      </c>
      <c r="BI17" s="6">
        <f>'1.40 Alcohol consump (value)'!BI17/'1.39 Alcohol consumption (vol)'!BI17</f>
        <v>195.11764705882356</v>
      </c>
      <c r="BJ17" s="6">
        <f>'1.40 Alcohol consump (value)'!BJ17/'1.39 Alcohol consumption (vol)'!BJ17</f>
        <v>93.840116279069775</v>
      </c>
      <c r="BK17" s="6">
        <f>'1.40 Alcohol consump (value)'!BK17/'1.39 Alcohol consumption (vol)'!BK17</f>
        <v>116.1047619047619</v>
      </c>
      <c r="BL17" s="6">
        <f>'1.40 Alcohol consump (value)'!BL17/'1.39 Alcohol consumption (vol)'!BL17</f>
        <v>52.793030623020059</v>
      </c>
      <c r="BM17" s="6" t="e">
        <f>'1.40 Alcohol consump (value)'!BM17/'1.39 Alcohol consumption (vol)'!BM17</f>
        <v>#DIV/0!</v>
      </c>
      <c r="BN17" s="6">
        <f>'1.40 Alcohol consump (value)'!BN17/'1.39 Alcohol consumption (vol)'!BN17</f>
        <v>49.172661870503596</v>
      </c>
      <c r="BO17" s="6">
        <f>'1.40 Alcohol consump (value)'!BO17/'1.39 Alcohol consumption (vol)'!BO17</f>
        <v>117.16788321167883</v>
      </c>
      <c r="BP17" s="6">
        <f>'1.40 Alcohol consump (value)'!BP17/'1.39 Alcohol consumption (vol)'!BP17</f>
        <v>589.41221374045801</v>
      </c>
      <c r="BQ17" s="6">
        <f>'1.40 Alcohol consump (value)'!BQ17/'1.39 Alcohol consumption (vol)'!BQ17</f>
        <v>93.491756055035438</v>
      </c>
      <c r="BR17" s="6">
        <f>'1.40 Alcohol consump (value)'!BR17/'1.39 Alcohol consumption (vol)'!BR17</f>
        <v>121.68933969769292</v>
      </c>
      <c r="BS17" s="6">
        <f>'1.40 Alcohol consump (value)'!BS17/'1.39 Alcohol consumption (vol)'!BS17</f>
        <v>90.521806527294814</v>
      </c>
      <c r="BT17" s="6">
        <f>'1.40 Alcohol consump (value)'!BT17/'1.39 Alcohol consumption (vol)'!BT17</f>
        <v>98.530892706279914</v>
      </c>
      <c r="BU17" s="6">
        <f>'1.40 Alcohol consump (value)'!BU17/'1.39 Alcohol consumption (vol)'!BU17</f>
        <v>110.98754246885616</v>
      </c>
      <c r="BV17" s="6">
        <f>'1.40 Alcohol consump (value)'!BV17/'1.39 Alcohol consumption (vol)'!BV17</f>
        <v>97.614107883817425</v>
      </c>
      <c r="BW17" s="6">
        <f>'1.40 Alcohol consump (value)'!BW17/'1.39 Alcohol consumption (vol)'!BW17</f>
        <v>144.19821826280622</v>
      </c>
      <c r="BX17" s="6">
        <f>'1.40 Alcohol consump (value)'!BX17/'1.39 Alcohol consumption (vol)'!BX17</f>
        <v>135.15762273901808</v>
      </c>
      <c r="BY17" s="6">
        <f>'1.40 Alcohol consump (value)'!BY17/'1.39 Alcohol consumption (vol)'!BY17</f>
        <v>101.96367907481026</v>
      </c>
      <c r="BZ17" s="6">
        <f>'1.40 Alcohol consump (value)'!BZ17/'1.39 Alcohol consumption (vol)'!BZ17</f>
        <v>71.30061207991686</v>
      </c>
      <c r="CA17" s="6">
        <f>'1.40 Alcohol consump (value)'!CA17/'1.39 Alcohol consumption (vol)'!CA17</f>
        <v>108.24810892586987</v>
      </c>
      <c r="CB17" s="6">
        <f>'1.40 Alcohol consump (value)'!CB17/'1.39 Alcohol consumption (vol)'!CB17</f>
        <v>148</v>
      </c>
      <c r="CC17" s="6">
        <f>'1.40 Alcohol consump (value)'!CC17/'1.39 Alcohol consumption (vol)'!CC17</f>
        <v>78.623364032961717</v>
      </c>
      <c r="CD17" s="6">
        <f>'1.40 Alcohol consump (value)'!CD17/'1.39 Alcohol consumption (vol)'!CD17</f>
        <v>81.083668543845533</v>
      </c>
      <c r="CE17" s="6">
        <f>'1.40 Alcohol consump (value)'!CE17/'1.39 Alcohol consumption (vol)'!CE17</f>
        <v>211.27881040892194</v>
      </c>
      <c r="CF17" s="6">
        <f>'1.40 Alcohol consump (value)'!CF17/'1.39 Alcohol consumption (vol)'!CF17</f>
        <v>66.88604651162791</v>
      </c>
      <c r="CG17" s="6">
        <f>'1.40 Alcohol consump (value)'!CG17/'1.39 Alcohol consumption (vol)'!CG17</f>
        <v>80.592551106132731</v>
      </c>
      <c r="CH17" s="6">
        <f>'1.40 Alcohol consump (value)'!CH17/'1.39 Alcohol consumption (vol)'!CH17</f>
        <v>126.23026315789474</v>
      </c>
      <c r="CI17" s="6">
        <f>'1.40 Alcohol consump (value)'!CI17/'1.39 Alcohol consumption (vol)'!CI17</f>
        <v>169.52200303490136</v>
      </c>
      <c r="CJ17" s="6">
        <f>'1.40 Alcohol consump (value)'!CJ17/'1.39 Alcohol consumption (vol)'!CJ17</f>
        <v>129.32054455445547</v>
      </c>
      <c r="CK17" s="6">
        <f>'1.40 Alcohol consump (value)'!CK17/'1.39 Alcohol consumption (vol)'!CK17</f>
        <v>140.88574660633483</v>
      </c>
      <c r="CL17" s="6">
        <f>'1.40 Alcohol consump (value)'!CL17/'1.39 Alcohol consumption (vol)'!CL17</f>
        <v>93.106250000000216</v>
      </c>
      <c r="CM17" s="6">
        <f>'1.40 Alcohol consump (value)'!CM17/'1.39 Alcohol consumption (vol)'!CM17</f>
        <v>40.382575757575175</v>
      </c>
      <c r="CN17" s="6">
        <f>'1.40 Alcohol consump (value)'!CN17/'1.39 Alcohol consumption (vol)'!CN17</f>
        <v>84.55232558139538</v>
      </c>
      <c r="CO17" s="6">
        <f>'1.40 Alcohol consump (value)'!CO17/'1.39 Alcohol consumption (vol)'!CO17</f>
        <v>47.173550087873465</v>
      </c>
      <c r="CP17" s="6">
        <f>'1.40 Alcohol consump (value)'!CP17/'1.39 Alcohol consumption (vol)'!CP17</f>
        <v>34.266146993318898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42">
    <tabColor theme="7" tint="0.59999389629810485"/>
  </sheetPr>
  <dimension ref="A1:CU1322"/>
  <sheetViews>
    <sheetView workbookViewId="0">
      <pane xSplit="1" ySplit="2" topLeftCell="B3" activePane="bottomRight" state="frozen"/>
      <selection activeCell="D28" sqref="D28"/>
      <selection pane="topRight" activeCell="D28" sqref="D28"/>
      <selection pane="bottomLeft" activeCell="D28" sqref="D28"/>
      <selection pane="bottomRight"/>
    </sheetView>
  </sheetViews>
  <sheetFormatPr defaultColWidth="8.85546875" defaultRowHeight="15" x14ac:dyDescent="0.25"/>
  <sheetData>
    <row r="1" spans="1:99" x14ac:dyDescent="0.25">
      <c r="A1" s="7" t="s">
        <v>601</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row>
    <row r="2" spans="1:99" x14ac:dyDescent="0.25">
      <c r="A2" s="1" t="s">
        <v>39</v>
      </c>
      <c r="B2" s="4" t="s">
        <v>254</v>
      </c>
      <c r="C2" s="4" t="s">
        <v>255</v>
      </c>
      <c r="D2" s="4" t="s">
        <v>42</v>
      </c>
      <c r="E2" s="4" t="s">
        <v>47</v>
      </c>
      <c r="F2" s="4" t="s">
        <v>274</v>
      </c>
      <c r="G2" s="4" t="s">
        <v>52</v>
      </c>
      <c r="H2" s="4" t="s">
        <v>53</v>
      </c>
      <c r="I2" s="4" t="s">
        <v>54</v>
      </c>
      <c r="J2" s="4" t="s">
        <v>55</v>
      </c>
      <c r="K2" s="4" t="s">
        <v>60</v>
      </c>
      <c r="L2" s="4" t="s">
        <v>67</v>
      </c>
      <c r="M2" s="4" t="s">
        <v>69</v>
      </c>
      <c r="N2" s="4" t="s">
        <v>71</v>
      </c>
      <c r="O2" s="4" t="s">
        <v>73</v>
      </c>
      <c r="P2" s="4" t="s">
        <v>75</v>
      </c>
      <c r="Q2" s="4" t="s">
        <v>77</v>
      </c>
      <c r="R2" s="4" t="s">
        <v>81</v>
      </c>
      <c r="S2" s="4" t="s">
        <v>83</v>
      </c>
      <c r="T2" s="4" t="s">
        <v>256</v>
      </c>
      <c r="U2" s="4" t="s">
        <v>84</v>
      </c>
      <c r="V2" s="4" t="s">
        <v>85</v>
      </c>
      <c r="W2" s="4" t="s">
        <v>257</v>
      </c>
      <c r="X2" s="4" t="s">
        <v>87</v>
      </c>
      <c r="Y2" s="4" t="s">
        <v>88</v>
      </c>
      <c r="Z2" s="4" t="s">
        <v>89</v>
      </c>
      <c r="AA2" s="4" t="s">
        <v>90</v>
      </c>
      <c r="AB2" s="4" t="s">
        <v>91</v>
      </c>
      <c r="AC2" s="4" t="s">
        <v>92</v>
      </c>
      <c r="AD2" s="4" t="s">
        <v>93</v>
      </c>
      <c r="AE2" s="4" t="s">
        <v>94</v>
      </c>
      <c r="AF2" s="4" t="s">
        <v>96</v>
      </c>
      <c r="AG2" s="4" t="s">
        <v>97</v>
      </c>
      <c r="AH2" s="4" t="s">
        <v>98</v>
      </c>
      <c r="AI2" s="4" t="s">
        <v>101</v>
      </c>
      <c r="AJ2" s="4" t="s">
        <v>102</v>
      </c>
      <c r="AK2" s="4" t="s">
        <v>103</v>
      </c>
      <c r="AL2" s="4" t="s">
        <v>104</v>
      </c>
      <c r="AM2" s="4" t="s">
        <v>105</v>
      </c>
      <c r="AN2" s="4" t="s">
        <v>106</v>
      </c>
      <c r="AO2" s="4" t="s">
        <v>107</v>
      </c>
      <c r="AP2" s="4" t="s">
        <v>258</v>
      </c>
      <c r="AQ2" s="4" t="s">
        <v>110</v>
      </c>
      <c r="AR2" s="4" t="s">
        <v>116</v>
      </c>
      <c r="AS2" s="4" t="s">
        <v>117</v>
      </c>
      <c r="AT2" s="4" t="s">
        <v>120</v>
      </c>
      <c r="AU2" s="4" t="s">
        <v>121</v>
      </c>
      <c r="AV2" s="4" t="s">
        <v>122</v>
      </c>
      <c r="AW2" s="4" t="s">
        <v>126</v>
      </c>
      <c r="AX2" s="4" t="s">
        <v>127</v>
      </c>
      <c r="AY2" s="4" t="s">
        <v>132</v>
      </c>
      <c r="AZ2" s="4" t="s">
        <v>138</v>
      </c>
      <c r="BA2" s="4" t="s">
        <v>142</v>
      </c>
      <c r="BB2" s="4" t="s">
        <v>150</v>
      </c>
      <c r="BC2" s="4" t="s">
        <v>152</v>
      </c>
      <c r="BD2" s="4" t="s">
        <v>259</v>
      </c>
      <c r="BE2" s="4" t="s">
        <v>153</v>
      </c>
      <c r="BF2" s="4" t="s">
        <v>160</v>
      </c>
      <c r="BG2" s="4" t="s">
        <v>169</v>
      </c>
      <c r="BH2" s="4" t="s">
        <v>178</v>
      </c>
      <c r="BI2" s="4" t="s">
        <v>180</v>
      </c>
      <c r="BJ2" s="4" t="s">
        <v>182</v>
      </c>
      <c r="BK2" s="4" t="s">
        <v>193</v>
      </c>
      <c r="BL2" s="4" t="s">
        <v>197</v>
      </c>
      <c r="BM2" s="4" t="s">
        <v>203</v>
      </c>
      <c r="BN2" s="4" t="s">
        <v>208</v>
      </c>
      <c r="BO2" s="4" t="s">
        <v>215</v>
      </c>
      <c r="BP2" s="4" t="s">
        <v>217</v>
      </c>
      <c r="BQ2" s="4" t="s">
        <v>260</v>
      </c>
      <c r="BR2" s="4" t="s">
        <v>221</v>
      </c>
      <c r="BS2" s="4" t="s">
        <v>271</v>
      </c>
      <c r="BT2" s="4" t="s">
        <v>261</v>
      </c>
      <c r="BU2" s="4" t="s">
        <v>223</v>
      </c>
      <c r="BV2" s="4" t="s">
        <v>224</v>
      </c>
      <c r="BW2" s="4" t="s">
        <v>226</v>
      </c>
      <c r="BX2" s="4" t="s">
        <v>227</v>
      </c>
      <c r="BY2" s="4" t="s">
        <v>228</v>
      </c>
      <c r="BZ2" s="4" t="s">
        <v>229</v>
      </c>
      <c r="CA2" s="4" t="s">
        <v>230</v>
      </c>
      <c r="CB2" s="4" t="s">
        <v>232</v>
      </c>
      <c r="CC2" s="4" t="s">
        <v>233</v>
      </c>
      <c r="CD2" s="4" t="s">
        <v>238</v>
      </c>
      <c r="CE2" s="4" t="s">
        <v>239</v>
      </c>
      <c r="CF2" s="4" t="s">
        <v>240</v>
      </c>
      <c r="CG2" s="4" t="s">
        <v>241</v>
      </c>
      <c r="CH2" s="4" t="s">
        <v>242</v>
      </c>
      <c r="CI2" s="4" t="s">
        <v>243</v>
      </c>
      <c r="CJ2" s="4" t="s">
        <v>244</v>
      </c>
      <c r="CK2" s="4" t="s">
        <v>245</v>
      </c>
      <c r="CL2" s="61" t="s">
        <v>248</v>
      </c>
      <c r="CM2" s="61" t="s">
        <v>249</v>
      </c>
      <c r="CN2" s="61" t="s">
        <v>250</v>
      </c>
      <c r="CO2" s="61" t="s">
        <v>251</v>
      </c>
      <c r="CP2" s="61" t="s">
        <v>252</v>
      </c>
    </row>
    <row r="3" spans="1:99" x14ac:dyDescent="0.25">
      <c r="A3" s="1" t="s">
        <v>24</v>
      </c>
      <c r="B3" s="6">
        <f>IFERROR('1.41 Alcohol consumption pc'!B3*'1.42 Alcohol price'!B3,"")</f>
        <v>121.64746573763918</v>
      </c>
      <c r="C3" s="6"/>
      <c r="D3" s="6">
        <f>IFERROR('1.41 Alcohol consumption pc'!D3*'1.42 Alcohol price'!D3,"")</f>
        <v>29.23234290080476</v>
      </c>
      <c r="E3" s="6">
        <f>IFERROR('1.41 Alcohol consumption pc'!E3*'1.42 Alcohol price'!E3,"")</f>
        <v>55.658379555478412</v>
      </c>
      <c r="F3" s="6">
        <f>IFERROR('1.41 Alcohol consumption pc'!F3*'1.42 Alcohol price'!F3,"")</f>
        <v>246.50373084312588</v>
      </c>
      <c r="G3" s="6">
        <f>IFERROR('1.41 Alcohol consumption pc'!G3*'1.42 Alcohol price'!G3,"")</f>
        <v>10.088580428785811</v>
      </c>
      <c r="H3" s="6">
        <f>IFERROR('1.41 Alcohol consumption pc'!H3*'1.42 Alcohol price'!H3,"")</f>
        <v>2.2560216145336667</v>
      </c>
      <c r="I3" s="6">
        <f>IFERROR('1.41 Alcohol consumption pc'!I3*'1.42 Alcohol price'!I3,"")</f>
        <v>708.66819567061498</v>
      </c>
      <c r="J3" s="6">
        <f>IFERROR('1.41 Alcohol consumption pc'!J3*'1.42 Alcohol price'!J3,"")</f>
        <v>59.970719782950319</v>
      </c>
      <c r="K3" s="6">
        <f>IFERROR('1.41 Alcohol consumption pc'!K3*'1.42 Alcohol price'!K3,"")</f>
        <v>59.091571128357728</v>
      </c>
      <c r="L3" s="6">
        <f>IFERROR('1.41 Alcohol consumption pc'!L3*'1.42 Alcohol price'!L3,"")</f>
        <v>0.62499071007579865</v>
      </c>
      <c r="M3" s="6">
        <f>IFERROR('1.41 Alcohol consumption pc'!M3*'1.42 Alcohol price'!M3,"")</f>
        <v>24.280034420164689</v>
      </c>
      <c r="N3" s="6">
        <f>IFERROR('1.41 Alcohol consumption pc'!N3*'1.42 Alcohol price'!N3,"")</f>
        <v>228.90285161913968</v>
      </c>
      <c r="O3" s="6">
        <f>IFERROR('1.41 Alcohol consumption pc'!O3*'1.42 Alcohol price'!O3,"")</f>
        <v>316.85016491614823</v>
      </c>
      <c r="P3" s="6">
        <f>IFERROR('1.41 Alcohol consumption pc'!P3*'1.42 Alcohol price'!P3,"")</f>
        <v>189.52537853452262</v>
      </c>
      <c r="Q3" s="6">
        <f>IFERROR('1.41 Alcohol consumption pc'!Q3*'1.42 Alcohol price'!Q3,"")</f>
        <v>82.792453544260653</v>
      </c>
      <c r="R3" s="6">
        <f>IFERROR('1.41 Alcohol consumption pc'!R3*'1.42 Alcohol price'!R3,"")</f>
        <v>29.910034822659437</v>
      </c>
      <c r="S3" s="6">
        <f>IFERROR('1.41 Alcohol consumption pc'!S3*'1.42 Alcohol price'!S3,"")</f>
        <v>20.76581812713178</v>
      </c>
      <c r="T3" s="6">
        <f>IFERROR('1.41 Alcohol consumption pc'!T3*'1.42 Alcohol price'!T3,"")</f>
        <v>570.7799445303657</v>
      </c>
      <c r="U3" s="6">
        <f>IFERROR('1.41 Alcohol consumption pc'!U3*'1.42 Alcohol price'!U3,"")</f>
        <v>591.86913414994774</v>
      </c>
      <c r="V3" s="6">
        <f>IFERROR('1.41 Alcohol consumption pc'!V3*'1.42 Alcohol price'!V3,"")</f>
        <v>465.82840618625903</v>
      </c>
      <c r="W3" s="6">
        <f>IFERROR('1.41 Alcohol consumption pc'!W3*'1.42 Alcohol price'!W3,"")</f>
        <v>138.93788585107723</v>
      </c>
      <c r="X3" s="6">
        <f>IFERROR('1.41 Alcohol consumption pc'!X3*'1.42 Alcohol price'!X3,"")</f>
        <v>67.221067221067216</v>
      </c>
      <c r="Y3" s="6">
        <f>IFERROR('1.41 Alcohol consumption pc'!Y3*'1.42 Alcohol price'!Y3,"")</f>
        <v>97.89693115550044</v>
      </c>
      <c r="Z3" s="6">
        <f>IFERROR('1.41 Alcohol consumption pc'!Z3*'1.42 Alcohol price'!Z3,"")</f>
        <v>107.09742427104982</v>
      </c>
      <c r="AA3" s="6">
        <f>IFERROR('1.41 Alcohol consumption pc'!AA3*'1.42 Alcohol price'!AA3,"")</f>
        <v>415.39431608341204</v>
      </c>
      <c r="AB3" s="6">
        <f>IFERROR('1.41 Alcohol consumption pc'!AB3*'1.42 Alcohol price'!AB3,"")</f>
        <v>250.16634701945279</v>
      </c>
      <c r="AC3" s="6">
        <f>IFERROR('1.41 Alcohol consumption pc'!AC3*'1.42 Alcohol price'!AC3,"")</f>
        <v>261.59037558685446</v>
      </c>
      <c r="AD3" s="6">
        <f>IFERROR('1.41 Alcohol consumption pc'!AD3*'1.42 Alcohol price'!AD3,"")</f>
        <v>72.431499068478232</v>
      </c>
      <c r="AE3" s="6">
        <f>IFERROR('1.41 Alcohol consumption pc'!AE3*'1.42 Alcohol price'!AE3,"")</f>
        <v>227.48350538709644</v>
      </c>
      <c r="AF3" s="6">
        <f>IFERROR('1.41 Alcohol consumption pc'!AF3*'1.42 Alcohol price'!AF3,"")</f>
        <v>450.41216962692272</v>
      </c>
      <c r="AG3" s="6">
        <f>IFERROR('1.41 Alcohol consumption pc'!AG3*'1.42 Alcohol price'!AG3,"")</f>
        <v>304.76053914539722</v>
      </c>
      <c r="AH3" s="6">
        <f>IFERROR('1.41 Alcohol consumption pc'!AH3*'1.42 Alcohol price'!AH3,"")</f>
        <v>118.09808314662681</v>
      </c>
      <c r="AI3" s="6">
        <f>IFERROR('1.41 Alcohol consumption pc'!AI3*'1.42 Alcohol price'!AI3,"")</f>
        <v>211.47069587494116</v>
      </c>
      <c r="AJ3" s="6">
        <f>IFERROR('1.41 Alcohol consumption pc'!AJ3*'1.42 Alcohol price'!AJ3,"")</f>
        <v>70.241054528039399</v>
      </c>
      <c r="AK3" s="6">
        <f>IFERROR('1.41 Alcohol consumption pc'!AK3*'1.42 Alcohol price'!AK3,"")</f>
        <v>123.68253412766329</v>
      </c>
      <c r="AL3" s="6">
        <f>IFERROR('1.41 Alcohol consumption pc'!AL3*'1.42 Alcohol price'!AL3,"")</f>
        <v>92.128932535611014</v>
      </c>
      <c r="AM3" s="6">
        <f>IFERROR('1.41 Alcohol consumption pc'!AM3*'1.42 Alcohol price'!AM3,"")</f>
        <v>203.81869561984087</v>
      </c>
      <c r="AN3" s="6">
        <f>IFERROR('1.41 Alcohol consumption pc'!AN3*'1.42 Alcohol price'!AN3,"")</f>
        <v>585.74945982613951</v>
      </c>
      <c r="AO3" s="6">
        <f>IFERROR('1.41 Alcohol consumption pc'!AO3*'1.42 Alcohol price'!AO3,"")</f>
        <v>64.42803245135994</v>
      </c>
      <c r="AP3" s="6">
        <f>IFERROR('1.41 Alcohol consumption pc'!AP3*'1.42 Alcohol price'!AP3,"")</f>
        <v>137.07631580107625</v>
      </c>
      <c r="AQ3" s="6">
        <f>IFERROR('1.41 Alcohol consumption pc'!AQ3*'1.42 Alcohol price'!AQ3,"")</f>
        <v>185.05530870127967</v>
      </c>
      <c r="AR3" s="6">
        <f>IFERROR('1.41 Alcohol consumption pc'!AR3*'1.42 Alcohol price'!AR3,"")</f>
        <v>48.667671013605762</v>
      </c>
      <c r="AS3" s="6">
        <f>IFERROR('1.41 Alcohol consumption pc'!AS3*'1.42 Alcohol price'!AS3,"")</f>
        <v>100.93240981642128</v>
      </c>
      <c r="AT3" s="6">
        <f>IFERROR('1.41 Alcohol consumption pc'!AT3*'1.42 Alcohol price'!AT3,"")</f>
        <v>166.31940827169495</v>
      </c>
      <c r="AU3" s="6">
        <f>IFERROR('1.41 Alcohol consumption pc'!AU3*'1.42 Alcohol price'!AU3,"")</f>
        <v>99.558661003344781</v>
      </c>
      <c r="AV3" s="6">
        <f>IFERROR('1.41 Alcohol consumption pc'!AV3*'1.42 Alcohol price'!AV3,"")</f>
        <v>184.72707036980825</v>
      </c>
      <c r="AW3" s="6">
        <f>IFERROR('1.41 Alcohol consumption pc'!AW3*'1.42 Alcohol price'!AW3,"")</f>
        <v>168.97685892164927</v>
      </c>
      <c r="AX3" s="6">
        <f>IFERROR('1.41 Alcohol consumption pc'!AX3*'1.42 Alcohol price'!AX3,"")</f>
        <v>54.229428606996144</v>
      </c>
      <c r="AY3" s="6">
        <f>IFERROR('1.41 Alcohol consumption pc'!AY3*'1.42 Alcohol price'!AY3,"")</f>
        <v>36.841188256816785</v>
      </c>
      <c r="AZ3" s="6">
        <f>IFERROR('1.41 Alcohol consumption pc'!AZ3*'1.42 Alcohol price'!AZ3,"")</f>
        <v>176.86848376240891</v>
      </c>
      <c r="BA3" s="6">
        <f>IFERROR('1.41 Alcohol consumption pc'!BA3*'1.42 Alcohol price'!BA3,"")</f>
        <v>48.835934108615689</v>
      </c>
      <c r="BB3" s="6">
        <f>IFERROR('1.41 Alcohol consumption pc'!BB3*'1.42 Alcohol price'!BB3,"")</f>
        <v>190.40605933094886</v>
      </c>
      <c r="BC3" s="6">
        <f>IFERROR('1.41 Alcohol consumption pc'!BC3*'1.42 Alcohol price'!BC3,"")</f>
        <v>168.57523195483591</v>
      </c>
      <c r="BD3" s="6">
        <f>IFERROR('1.41 Alcohol consumption pc'!BD3*'1.42 Alcohol price'!BD3,"")</f>
        <v>49.054203766771977</v>
      </c>
      <c r="BE3" s="6">
        <f>IFERROR('1.41 Alcohol consumption pc'!BE3*'1.42 Alcohol price'!BE3,"")</f>
        <v>19.892182093870588</v>
      </c>
      <c r="BF3" s="6">
        <f>IFERROR('1.41 Alcohol consumption pc'!BF3*'1.42 Alcohol price'!BF3,"")</f>
        <v>39.634481999339428</v>
      </c>
      <c r="BG3" s="6">
        <f>IFERROR('1.41 Alcohol consumption pc'!BG3*'1.42 Alcohol price'!BG3,"")</f>
        <v>7.7244323454804169</v>
      </c>
      <c r="BH3" s="6" t="str">
        <f>IFERROR('1.41 Alcohol consumption pc'!BH3*'1.42 Alcohol price'!BH3,"")</f>
        <v/>
      </c>
      <c r="BI3" s="6">
        <f>IFERROR('1.41 Alcohol consumption pc'!BI3*'1.42 Alcohol price'!BI3,"")</f>
        <v>171.71921105761766</v>
      </c>
      <c r="BJ3" s="6">
        <f>IFERROR('1.41 Alcohol consumption pc'!BJ3*'1.42 Alcohol price'!BJ3,"")</f>
        <v>49.815932436376649</v>
      </c>
      <c r="BK3" s="6">
        <f>IFERROR('1.41 Alcohol consumption pc'!BK3*'1.42 Alcohol price'!BK3,"")</f>
        <v>27.872551365765275</v>
      </c>
      <c r="BL3" s="6">
        <f>IFERROR('1.41 Alcohol consumption pc'!BL3*'1.42 Alcohol price'!BL3,"")</f>
        <v>6.3262360244701226</v>
      </c>
      <c r="BM3" s="6" t="str">
        <f>IFERROR('1.41 Alcohol consumption pc'!BM3*'1.42 Alcohol price'!BM3,"")</f>
        <v/>
      </c>
      <c r="BN3" s="6">
        <f>IFERROR('1.41 Alcohol consumption pc'!BN3*'1.42 Alcohol price'!BN3,"")</f>
        <v>138.73214097658581</v>
      </c>
      <c r="BO3" s="6">
        <f>IFERROR('1.41 Alcohol consumption pc'!BO3*'1.42 Alcohol price'!BO3,"")</f>
        <v>61.831104112058505</v>
      </c>
      <c r="BP3" s="6">
        <f>IFERROR('1.41 Alcohol consumption pc'!BP3*'1.42 Alcohol price'!BP3,"")</f>
        <v>468.53146853146848</v>
      </c>
      <c r="BQ3" s="6">
        <f>IFERROR('1.41 Alcohol consumption pc'!BQ3*'1.42 Alcohol price'!BQ3,"")</f>
        <v>447.16756500846861</v>
      </c>
      <c r="BR3" s="6">
        <f>IFERROR('1.41 Alcohol consumption pc'!BR3*'1.42 Alcohol price'!BR3,"")</f>
        <v>503.0624810609724</v>
      </c>
      <c r="BS3" s="6">
        <f>IFERROR('1.41 Alcohol consumption pc'!BS3*'1.42 Alcohol price'!BS3,"")</f>
        <v>441.08306517551028</v>
      </c>
      <c r="BT3" s="6">
        <f>IFERROR('1.41 Alcohol consumption pc'!BT3*'1.42 Alcohol price'!BT3,"")</f>
        <v>567.95907847082947</v>
      </c>
      <c r="BU3" s="6">
        <f>IFERROR('1.41 Alcohol consumption pc'!BU3*'1.42 Alcohol price'!BU3,"")</f>
        <v>724.89371516912058</v>
      </c>
      <c r="BV3" s="6">
        <f>IFERROR('1.41 Alcohol consumption pc'!BV3*'1.42 Alcohol price'!BV3,"")</f>
        <v>596.64438685036168</v>
      </c>
      <c r="BW3" s="6">
        <f>IFERROR('1.41 Alcohol consumption pc'!BW3*'1.42 Alcohol price'!BW3,"")</f>
        <v>881.17849398040835</v>
      </c>
      <c r="BX3" s="6">
        <f>IFERROR('1.41 Alcohol consumption pc'!BX3*'1.42 Alcohol price'!BX3,"")</f>
        <v>720.02084499430623</v>
      </c>
      <c r="BY3" s="6">
        <f>IFERROR('1.41 Alcohol consumption pc'!BY3*'1.42 Alcohol price'!BY3,"")</f>
        <v>658.59860359797915</v>
      </c>
      <c r="BZ3" s="6">
        <f>IFERROR('1.41 Alcohol consumption pc'!BZ3*'1.42 Alcohol price'!BZ3,"")</f>
        <v>614.11873400640661</v>
      </c>
      <c r="CA3" s="6">
        <f>IFERROR('1.41 Alcohol consumption pc'!CA3*'1.42 Alcohol price'!CA3,"")</f>
        <v>744.23218899963081</v>
      </c>
      <c r="CB3" s="6">
        <f>IFERROR('1.41 Alcohol consumption pc'!CB3*'1.42 Alcohol price'!CB3,"")</f>
        <v>1342.0475892298059</v>
      </c>
      <c r="CC3" s="6">
        <f>IFERROR('1.41 Alcohol consumption pc'!CC3*'1.42 Alcohol price'!CC3,"")</f>
        <v>428.23560805959204</v>
      </c>
      <c r="CD3" s="6">
        <f>IFERROR('1.41 Alcohol consumption pc'!CD3*'1.42 Alcohol price'!CD3,"")</f>
        <v>489.85119252397243</v>
      </c>
      <c r="CE3" s="6">
        <f>IFERROR('1.41 Alcohol consumption pc'!CE3*'1.42 Alcohol price'!CE3,"")</f>
        <v>730.38148954123551</v>
      </c>
      <c r="CF3" s="6">
        <f>IFERROR('1.41 Alcohol consumption pc'!CF3*'1.42 Alcohol price'!CF3,"")</f>
        <v>461.90033685677793</v>
      </c>
      <c r="CG3" s="6">
        <f>IFERROR('1.41 Alcohol consumption pc'!CG3*'1.42 Alcohol price'!CG3,"")</f>
        <v>551.57164492164623</v>
      </c>
      <c r="CH3" s="6">
        <f>IFERROR('1.41 Alcohol consumption pc'!CH3*'1.42 Alcohol price'!CH3,"")</f>
        <v>565.72251992614952</v>
      </c>
      <c r="CI3" s="6">
        <f>IFERROR('1.41 Alcohol consumption pc'!CI3*'1.42 Alcohol price'!CI3,"")</f>
        <v>868.99126886078761</v>
      </c>
      <c r="CJ3" s="6">
        <f>IFERROR('1.41 Alcohol consumption pc'!CJ3*'1.42 Alcohol price'!CJ3,"")</f>
        <v>59.026831925905746</v>
      </c>
      <c r="CK3" s="6">
        <f>IFERROR('1.41 Alcohol consumption pc'!CK3*'1.42 Alcohol price'!CK3,"")</f>
        <v>939.1964040556071</v>
      </c>
      <c r="CL3" s="6">
        <f>IFERROR('1.41 Alcohol consumption pc'!CL3*'1.42 Alcohol price'!CL3,"")</f>
        <v>509.84011247294347</v>
      </c>
      <c r="CM3" s="6">
        <f>IFERROR('1.41 Alcohol consumption pc'!CM3*'1.42 Alcohol price'!CM3,"")</f>
        <v>15.967089410872699</v>
      </c>
      <c r="CN3" s="6">
        <f>IFERROR('1.41 Alcohol consumption pc'!CN3*'1.42 Alcohol price'!CN3,"")</f>
        <v>82.632250130909725</v>
      </c>
      <c r="CO3" s="6">
        <f>IFERROR('1.41 Alcohol consumption pc'!CO3*'1.42 Alcohol price'!CO3,"")</f>
        <v>11.752793305763957</v>
      </c>
      <c r="CP3" s="6">
        <f>IFERROR('1.41 Alcohol consumption pc'!CP3*'1.42 Alcohol price'!CP3,"")</f>
        <v>4.4053008610363014</v>
      </c>
      <c r="CU3" s="91"/>
    </row>
    <row r="4" spans="1:99" x14ac:dyDescent="0.25">
      <c r="A4" s="1" t="s">
        <v>25</v>
      </c>
      <c r="B4" s="6">
        <f>IFERROR('1.41 Alcohol consumption pc'!B4*'1.42 Alcohol price'!B4,"")</f>
        <v>123.47250911122227</v>
      </c>
      <c r="C4" s="6">
        <f>IFERROR('1.41 Alcohol consumption pc'!C4*'1.42 Alcohol price'!C4,"")</f>
        <v>64.29378699477266</v>
      </c>
      <c r="D4" s="6">
        <f>IFERROR('1.41 Alcohol consumption pc'!D4*'1.42 Alcohol price'!D4,"")</f>
        <v>29.909417193642113</v>
      </c>
      <c r="E4" s="6">
        <f>IFERROR('1.41 Alcohol consumption pc'!E4*'1.42 Alcohol price'!E4,"")</f>
        <v>54.51322995917792</v>
      </c>
      <c r="F4" s="6">
        <f>IFERROR('1.41 Alcohol consumption pc'!F4*'1.42 Alcohol price'!F4,"")</f>
        <v>248.61730994498893</v>
      </c>
      <c r="G4" s="6">
        <f>IFERROR('1.41 Alcohol consumption pc'!G4*'1.42 Alcohol price'!G4,"")</f>
        <v>10.809828495424895</v>
      </c>
      <c r="H4" s="6">
        <f>IFERROR('1.41 Alcohol consumption pc'!H4*'1.42 Alcohol price'!H4,"")</f>
        <v>2.3333583292197462</v>
      </c>
      <c r="I4" s="6">
        <f>IFERROR('1.41 Alcohol consumption pc'!I4*'1.42 Alcohol price'!I4,"")</f>
        <v>661.89699261095336</v>
      </c>
      <c r="J4" s="6">
        <f>IFERROR('1.41 Alcohol consumption pc'!J4*'1.42 Alcohol price'!J4,"")</f>
        <v>65.417989275959499</v>
      </c>
      <c r="K4" s="6">
        <f>IFERROR('1.41 Alcohol consumption pc'!K4*'1.42 Alcohol price'!K4,"")</f>
        <v>59.105633085463985</v>
      </c>
      <c r="L4" s="6">
        <f>IFERROR('1.41 Alcohol consumption pc'!L4*'1.42 Alcohol price'!L4,"")</f>
        <v>0.68412632839727261</v>
      </c>
      <c r="M4" s="6">
        <f>IFERROR('1.41 Alcohol consumption pc'!M4*'1.42 Alcohol price'!M4,"")</f>
        <v>24.525674585211284</v>
      </c>
      <c r="N4" s="6">
        <f>IFERROR('1.41 Alcohol consumption pc'!N4*'1.42 Alcohol price'!N4,"")</f>
        <v>233.33333333333331</v>
      </c>
      <c r="O4" s="6">
        <f>IFERROR('1.41 Alcohol consumption pc'!O4*'1.42 Alcohol price'!O4,"")</f>
        <v>355.85714225718255</v>
      </c>
      <c r="P4" s="6">
        <f>IFERROR('1.41 Alcohol consumption pc'!P4*'1.42 Alcohol price'!P4,"")</f>
        <v>193.38915271182208</v>
      </c>
      <c r="Q4" s="6">
        <f>IFERROR('1.41 Alcohol consumption pc'!Q4*'1.42 Alcohol price'!Q4,"")</f>
        <v>93.093345931424608</v>
      </c>
      <c r="R4" s="6">
        <f>IFERROR('1.41 Alcohol consumption pc'!R4*'1.42 Alcohol price'!R4,"")</f>
        <v>40.684455672219158</v>
      </c>
      <c r="S4" s="6">
        <f>IFERROR('1.41 Alcohol consumption pc'!S4*'1.42 Alcohol price'!S4,"")</f>
        <v>22.511673329874569</v>
      </c>
      <c r="T4" s="6">
        <f>IFERROR('1.41 Alcohol consumption pc'!T4*'1.42 Alcohol price'!T4,"")</f>
        <v>611.15952057544609</v>
      </c>
      <c r="U4" s="6">
        <f>IFERROR('1.41 Alcohol consumption pc'!U4*'1.42 Alcohol price'!U4,"")</f>
        <v>630.28848126718344</v>
      </c>
      <c r="V4" s="6">
        <f>IFERROR('1.41 Alcohol consumption pc'!V4*'1.42 Alcohol price'!V4,"")</f>
        <v>515.93381339053167</v>
      </c>
      <c r="W4" s="6">
        <f>IFERROR('1.41 Alcohol consumption pc'!W4*'1.42 Alcohol price'!W4,"")</f>
        <v>153.70305697048164</v>
      </c>
      <c r="X4" s="6">
        <f>IFERROR('1.41 Alcohol consumption pc'!X4*'1.42 Alcohol price'!X4,"")</f>
        <v>70.118379055391685</v>
      </c>
      <c r="Y4" s="6">
        <f>IFERROR('1.41 Alcohol consumption pc'!Y4*'1.42 Alcohol price'!Y4,"")</f>
        <v>113.08087695373966</v>
      </c>
      <c r="Z4" s="6">
        <f>IFERROR('1.41 Alcohol consumption pc'!Z4*'1.42 Alcohol price'!Z4,"")</f>
        <v>107.75467669784466</v>
      </c>
      <c r="AA4" s="6">
        <f>IFERROR('1.41 Alcohol consumption pc'!AA4*'1.42 Alcohol price'!AA4,"")</f>
        <v>472.90439510647934</v>
      </c>
      <c r="AB4" s="6">
        <f>IFERROR('1.41 Alcohol consumption pc'!AB4*'1.42 Alcohol price'!AB4,"")</f>
        <v>294.65160961455507</v>
      </c>
      <c r="AC4" s="6">
        <f>IFERROR('1.41 Alcohol consumption pc'!AC4*'1.42 Alcohol price'!AC4,"")</f>
        <v>313.18803103066119</v>
      </c>
      <c r="AD4" s="6">
        <f>IFERROR('1.41 Alcohol consumption pc'!AD4*'1.42 Alcohol price'!AD4,"")</f>
        <v>72.743909413244864</v>
      </c>
      <c r="AE4" s="6">
        <f>IFERROR('1.41 Alcohol consumption pc'!AE4*'1.42 Alcohol price'!AE4,"")</f>
        <v>278.11575543739991</v>
      </c>
      <c r="AF4" s="6">
        <f>IFERROR('1.41 Alcohol consumption pc'!AF4*'1.42 Alcohol price'!AF4,"")</f>
        <v>483.19689788884102</v>
      </c>
      <c r="AG4" s="6">
        <f>IFERROR('1.41 Alcohol consumption pc'!AG4*'1.42 Alcohol price'!AG4,"")</f>
        <v>281.2192439066751</v>
      </c>
      <c r="AH4" s="6">
        <f>IFERROR('1.41 Alcohol consumption pc'!AH4*'1.42 Alcohol price'!AH4,"")</f>
        <v>131.6637738656087</v>
      </c>
      <c r="AI4" s="6">
        <f>IFERROR('1.41 Alcohol consumption pc'!AI4*'1.42 Alcohol price'!AI4,"")</f>
        <v>222.51857895204779</v>
      </c>
      <c r="AJ4" s="6">
        <f>IFERROR('1.41 Alcohol consumption pc'!AJ4*'1.42 Alcohol price'!AJ4,"")</f>
        <v>79.918473904779361</v>
      </c>
      <c r="AK4" s="6">
        <f>IFERROR('1.41 Alcohol consumption pc'!AK4*'1.42 Alcohol price'!AK4,"")</f>
        <v>133.35045207906938</v>
      </c>
      <c r="AL4" s="6">
        <f>IFERROR('1.41 Alcohol consumption pc'!AL4*'1.42 Alcohol price'!AL4,"")</f>
        <v>152.65412901589676</v>
      </c>
      <c r="AM4" s="6">
        <f>IFERROR('1.41 Alcohol consumption pc'!AM4*'1.42 Alcohol price'!AM4,"")</f>
        <v>225.83705357142861</v>
      </c>
      <c r="AN4" s="6">
        <f>IFERROR('1.41 Alcohol consumption pc'!AN4*'1.42 Alcohol price'!AN4,"")</f>
        <v>564.04212637913724</v>
      </c>
      <c r="AO4" s="6">
        <f>IFERROR('1.41 Alcohol consumption pc'!AO4*'1.42 Alcohol price'!AO4,"")</f>
        <v>80.835971136525231</v>
      </c>
      <c r="AP4" s="6">
        <f>IFERROR('1.41 Alcohol consumption pc'!AP4*'1.42 Alcohol price'!AP4,"")</f>
        <v>116.11700108342005</v>
      </c>
      <c r="AQ4" s="6">
        <f>IFERROR('1.41 Alcohol consumption pc'!AQ4*'1.42 Alcohol price'!AQ4,"")</f>
        <v>62.075408953427598</v>
      </c>
      <c r="AR4" s="6">
        <f>IFERROR('1.41 Alcohol consumption pc'!AR4*'1.42 Alcohol price'!AR4,"")</f>
        <v>51.564143159257171</v>
      </c>
      <c r="AS4" s="6">
        <f>IFERROR('1.41 Alcohol consumption pc'!AS4*'1.42 Alcohol price'!AS4,"")</f>
        <v>84.960915923944015</v>
      </c>
      <c r="AT4" s="6">
        <f>IFERROR('1.41 Alcohol consumption pc'!AT4*'1.42 Alcohol price'!AT4,"")</f>
        <v>130.45044581398042</v>
      </c>
      <c r="AU4" s="6">
        <f>IFERROR('1.41 Alcohol consumption pc'!AU4*'1.42 Alcohol price'!AU4,"")</f>
        <v>97.586144686992611</v>
      </c>
      <c r="AV4" s="6">
        <f>IFERROR('1.41 Alcohol consumption pc'!AV4*'1.42 Alcohol price'!AV4,"")</f>
        <v>178.94789180588702</v>
      </c>
      <c r="AW4" s="6">
        <f>IFERROR('1.41 Alcohol consumption pc'!AW4*'1.42 Alcohol price'!AW4,"")</f>
        <v>180.28397565922921</v>
      </c>
      <c r="AX4" s="6">
        <f>IFERROR('1.41 Alcohol consumption pc'!AX4*'1.42 Alcohol price'!AX4,"")</f>
        <v>59.470169291850581</v>
      </c>
      <c r="AY4" s="6">
        <f>IFERROR('1.41 Alcohol consumption pc'!AY4*'1.42 Alcohol price'!AY4,"")</f>
        <v>41.179020372778496</v>
      </c>
      <c r="AZ4" s="6">
        <f>IFERROR('1.41 Alcohol consumption pc'!AZ4*'1.42 Alcohol price'!AZ4,"")</f>
        <v>174.61921625940175</v>
      </c>
      <c r="BA4" s="6">
        <f>IFERROR('1.41 Alcohol consumption pc'!BA4*'1.42 Alcohol price'!BA4,"")</f>
        <v>49.647576264496358</v>
      </c>
      <c r="BB4" s="6">
        <f>IFERROR('1.41 Alcohol consumption pc'!BB4*'1.42 Alcohol price'!BB4,"")</f>
        <v>142.1058957870064</v>
      </c>
      <c r="BC4" s="6">
        <f>IFERROR('1.41 Alcohol consumption pc'!BC4*'1.42 Alcohol price'!BC4,"")</f>
        <v>92.247363095542752</v>
      </c>
      <c r="BD4" s="6">
        <f>IFERROR('1.41 Alcohol consumption pc'!BD4*'1.42 Alcohol price'!BD4,"")</f>
        <v>48.199019436100066</v>
      </c>
      <c r="BE4" s="6">
        <f>IFERROR('1.41 Alcohol consumption pc'!BE4*'1.42 Alcohol price'!BE4,"")</f>
        <v>20.356106832049612</v>
      </c>
      <c r="BF4" s="6">
        <f>IFERROR('1.41 Alcohol consumption pc'!BF4*'1.42 Alcohol price'!BF4,"")</f>
        <v>44.667866550651404</v>
      </c>
      <c r="BG4" s="6">
        <f>IFERROR('1.41 Alcohol consumption pc'!BG4*'1.42 Alcohol price'!BG4,"")</f>
        <v>7.9244082078016556</v>
      </c>
      <c r="BH4" s="6" t="str">
        <f>IFERROR('1.41 Alcohol consumption pc'!BH4*'1.42 Alcohol price'!BH4,"")</f>
        <v/>
      </c>
      <c r="BI4" s="6">
        <f>IFERROR('1.41 Alcohol consumption pc'!BI4*'1.42 Alcohol price'!BI4,"")</f>
        <v>162.2526636225266</v>
      </c>
      <c r="BJ4" s="6">
        <f>IFERROR('1.41 Alcohol consumption pc'!BJ4*'1.42 Alcohol price'!BJ4,"")</f>
        <v>51.3367184632326</v>
      </c>
      <c r="BK4" s="6">
        <f>IFERROR('1.41 Alcohol consumption pc'!BK4*'1.42 Alcohol price'!BK4,"")</f>
        <v>29.469521526564549</v>
      </c>
      <c r="BL4" s="6">
        <f>IFERROR('1.41 Alcohol consumption pc'!BL4*'1.42 Alcohol price'!BL4,"")</f>
        <v>6.7661511393362908</v>
      </c>
      <c r="BM4" s="6" t="str">
        <f>IFERROR('1.41 Alcohol consumption pc'!BM4*'1.42 Alcohol price'!BM4,"")</f>
        <v/>
      </c>
      <c r="BN4" s="6">
        <f>IFERROR('1.41 Alcohol consumption pc'!BN4*'1.42 Alcohol price'!BN4,"")</f>
        <v>128.43132593652348</v>
      </c>
      <c r="BO4" s="6">
        <f>IFERROR('1.41 Alcohol consumption pc'!BO4*'1.42 Alcohol price'!BO4,"")</f>
        <v>51.314925740543195</v>
      </c>
      <c r="BP4" s="6">
        <f>IFERROR('1.41 Alcohol consumption pc'!BP4*'1.42 Alcohol price'!BP4,"")</f>
        <v>464.2109538538445</v>
      </c>
      <c r="BQ4" s="6">
        <f>IFERROR('1.41 Alcohol consumption pc'!BQ4*'1.42 Alcohol price'!BQ4,"")</f>
        <v>465.60011235687352</v>
      </c>
      <c r="BR4" s="6">
        <f>IFERROR('1.41 Alcohol consumption pc'!BR4*'1.42 Alcohol price'!BR4,"")</f>
        <v>512.76531965916627</v>
      </c>
      <c r="BS4" s="6">
        <f>IFERROR('1.41 Alcohol consumption pc'!BS4*'1.42 Alcohol price'!BS4,"")</f>
        <v>460.45791537041947</v>
      </c>
      <c r="BT4" s="6">
        <f>IFERROR('1.41 Alcohol consumption pc'!BT4*'1.42 Alcohol price'!BT4,"")</f>
        <v>607.14296688135914</v>
      </c>
      <c r="BU4" s="6">
        <f>IFERROR('1.41 Alcohol consumption pc'!BU4*'1.42 Alcohol price'!BU4,"")</f>
        <v>769.23458504886162</v>
      </c>
      <c r="BV4" s="6">
        <f>IFERROR('1.41 Alcohol consumption pc'!BV4*'1.42 Alcohol price'!BV4,"")</f>
        <v>638.82557203410374</v>
      </c>
      <c r="BW4" s="6">
        <f>IFERROR('1.41 Alcohol consumption pc'!BW4*'1.42 Alcohol price'!BW4,"")</f>
        <v>955.53610014156936</v>
      </c>
      <c r="BX4" s="6">
        <f>IFERROR('1.41 Alcohol consumption pc'!BX4*'1.42 Alcohol price'!BX4,"")</f>
        <v>772.23815665364111</v>
      </c>
      <c r="BY4" s="6">
        <f>IFERROR('1.41 Alcohol consumption pc'!BY4*'1.42 Alcohol price'!BY4,"")</f>
        <v>694.17232545710124</v>
      </c>
      <c r="BZ4" s="6">
        <f>IFERROR('1.41 Alcohol consumption pc'!BZ4*'1.42 Alcohol price'!BZ4,"")</f>
        <v>633.75027190324977</v>
      </c>
      <c r="CA4" s="6">
        <f>IFERROR('1.41 Alcohol consumption pc'!CA4*'1.42 Alcohol price'!CA4,"")</f>
        <v>815.42573220796635</v>
      </c>
      <c r="CB4" s="6">
        <f>IFERROR('1.41 Alcohol consumption pc'!CB4*'1.42 Alcohol price'!CB4,"")</f>
        <v>1420.0066671795269</v>
      </c>
      <c r="CC4" s="6">
        <f>IFERROR('1.41 Alcohol consumption pc'!CC4*'1.42 Alcohol price'!CC4,"")</f>
        <v>464.78613731081373</v>
      </c>
      <c r="CD4" s="6">
        <f>IFERROR('1.41 Alcohol consumption pc'!CD4*'1.42 Alcohol price'!CD4,"")</f>
        <v>520.79129230750129</v>
      </c>
      <c r="CE4" s="6">
        <f>IFERROR('1.41 Alcohol consumption pc'!CE4*'1.42 Alcohol price'!CE4,"")</f>
        <v>857.69545323931834</v>
      </c>
      <c r="CF4" s="6">
        <f>IFERROR('1.41 Alcohol consumption pc'!CF4*'1.42 Alcohol price'!CF4,"")</f>
        <v>498.7830336613851</v>
      </c>
      <c r="CG4" s="6">
        <f>IFERROR('1.41 Alcohol consumption pc'!CG4*'1.42 Alcohol price'!CG4,"")</f>
        <v>614.85842676914751</v>
      </c>
      <c r="CH4" s="6">
        <f>IFERROR('1.41 Alcohol consumption pc'!CH4*'1.42 Alcohol price'!CH4,"")</f>
        <v>623.63201670202386</v>
      </c>
      <c r="CI4" s="6">
        <f>IFERROR('1.41 Alcohol consumption pc'!CI4*'1.42 Alcohol price'!CI4,"")</f>
        <v>922.97090563281279</v>
      </c>
      <c r="CJ4" s="6">
        <f>IFERROR('1.41 Alcohol consumption pc'!CJ4*'1.42 Alcohol price'!CJ4,"")</f>
        <v>67.045428512519777</v>
      </c>
      <c r="CK4" s="6">
        <f>IFERROR('1.41 Alcohol consumption pc'!CK4*'1.42 Alcohol price'!CK4,"")</f>
        <v>1010.5453109068931</v>
      </c>
      <c r="CL4" s="6">
        <f>IFERROR('1.41 Alcohol consumption pc'!CL4*'1.42 Alcohol price'!CL4,"")</f>
        <v>517.35017685392927</v>
      </c>
      <c r="CM4" s="6">
        <f>IFERROR('1.41 Alcohol consumption pc'!CM4*'1.42 Alcohol price'!CM4,"")</f>
        <v>17.846153378027235</v>
      </c>
      <c r="CN4" s="6">
        <f>IFERROR('1.41 Alcohol consumption pc'!CN4*'1.42 Alcohol price'!CN4,"")</f>
        <v>85.455618600508558</v>
      </c>
      <c r="CO4" s="6">
        <f>IFERROR('1.41 Alcohol consumption pc'!CO4*'1.42 Alcohol price'!CO4,"")</f>
        <v>11.692958323710066</v>
      </c>
      <c r="CP4" s="6">
        <f>IFERROR('1.41 Alcohol consumption pc'!CP4*'1.42 Alcohol price'!CP4,"")</f>
        <v>4.647717708047904</v>
      </c>
      <c r="CU4" s="91"/>
    </row>
    <row r="5" spans="1:99" x14ac:dyDescent="0.25">
      <c r="A5" s="1" t="s">
        <v>26</v>
      </c>
      <c r="B5" s="6">
        <f>IFERROR('1.41 Alcohol consumption pc'!B5*'1.42 Alcohol price'!B5,"")</f>
        <v>136.44700773538858</v>
      </c>
      <c r="C5" s="6"/>
      <c r="D5" s="6"/>
      <c r="E5" s="6">
        <f>IFERROR('1.41 Alcohol consumption pc'!E5*'1.42 Alcohol price'!E5,"")</f>
        <v>53.967676893494122</v>
      </c>
      <c r="F5" s="6">
        <f>IFERROR('1.41 Alcohol consumption pc'!F5*'1.42 Alcohol price'!F5,"")</f>
        <v>242.91317525405597</v>
      </c>
      <c r="G5" s="6">
        <f>IFERROR('1.41 Alcohol consumption pc'!G5*'1.42 Alcohol price'!G5,"")</f>
        <v>12.328775222844556</v>
      </c>
      <c r="H5" s="6">
        <f>IFERROR('1.41 Alcohol consumption pc'!H5*'1.42 Alcohol price'!H5,"")</f>
        <v>2.4225197655280479</v>
      </c>
      <c r="I5" s="6">
        <f>IFERROR('1.41 Alcohol consumption pc'!I5*'1.42 Alcohol price'!I5,"")</f>
        <v>689.74109981674928</v>
      </c>
      <c r="J5" s="6">
        <f>IFERROR('1.41 Alcohol consumption pc'!J5*'1.42 Alcohol price'!J5,"")</f>
        <v>75.372445086937319</v>
      </c>
      <c r="K5" s="6">
        <f>IFERROR('1.41 Alcohol consumption pc'!K5*'1.42 Alcohol price'!K5,"")</f>
        <v>62.740383655309323</v>
      </c>
      <c r="L5" s="6">
        <f>IFERROR('1.41 Alcohol consumption pc'!L5*'1.42 Alcohol price'!L5,"")</f>
        <v>0.7443048118355331</v>
      </c>
      <c r="M5" s="6">
        <f>IFERROR('1.41 Alcohol consumption pc'!M5*'1.42 Alcohol price'!M5,"")</f>
        <v>24.808458787755345</v>
      </c>
      <c r="N5" s="6">
        <f>IFERROR('1.41 Alcohol consumption pc'!N5*'1.42 Alcohol price'!N5,"")</f>
        <v>239.47700981821717</v>
      </c>
      <c r="O5" s="6">
        <f>IFERROR('1.41 Alcohol consumption pc'!O5*'1.42 Alcohol price'!O5,"")</f>
        <v>386.01901824723706</v>
      </c>
      <c r="P5" s="6">
        <f>IFERROR('1.41 Alcohol consumption pc'!P5*'1.42 Alcohol price'!P5,"")</f>
        <v>203.78494547262977</v>
      </c>
      <c r="Q5" s="6">
        <f>IFERROR('1.41 Alcohol consumption pc'!Q5*'1.42 Alcohol price'!Q5,"")</f>
        <v>100.76630776042816</v>
      </c>
      <c r="R5" s="6">
        <f>IFERROR('1.41 Alcohol consumption pc'!R5*'1.42 Alcohol price'!R5,"")</f>
        <v>43.813273120736952</v>
      </c>
      <c r="S5" s="6">
        <f>IFERROR('1.41 Alcohol consumption pc'!S5*'1.42 Alcohol price'!S5,"")</f>
        <v>23.504226987409748</v>
      </c>
      <c r="T5" s="6">
        <f>IFERROR('1.41 Alcohol consumption pc'!T5*'1.42 Alcohol price'!T5,"")</f>
        <v>742.84063398874741</v>
      </c>
      <c r="U5" s="6">
        <f>IFERROR('1.41 Alcohol consumption pc'!U5*'1.42 Alcohol price'!U5,"")</f>
        <v>762.11290674266115</v>
      </c>
      <c r="V5" s="6">
        <f>IFERROR('1.41 Alcohol consumption pc'!V5*'1.42 Alcohol price'!V5,"")</f>
        <v>647.57488407068558</v>
      </c>
      <c r="W5" s="6">
        <f>IFERROR('1.41 Alcohol consumption pc'!W5*'1.42 Alcohol price'!W5,"")</f>
        <v>183.40797826554771</v>
      </c>
      <c r="X5" s="6">
        <f>IFERROR('1.41 Alcohol consumption pc'!X5*'1.42 Alcohol price'!X5,"")</f>
        <v>78.783809901634669</v>
      </c>
      <c r="Y5" s="6">
        <f>IFERROR('1.41 Alcohol consumption pc'!Y5*'1.42 Alcohol price'!Y5,"")</f>
        <v>148.39568702190425</v>
      </c>
      <c r="Z5" s="6">
        <f>IFERROR('1.41 Alcohol consumption pc'!Z5*'1.42 Alcohol price'!Z5,"")</f>
        <v>145.69214015758115</v>
      </c>
      <c r="AA5" s="6">
        <f>IFERROR('1.41 Alcohol consumption pc'!AA5*'1.42 Alcohol price'!AA5,"")</f>
        <v>586.64087391898033</v>
      </c>
      <c r="AB5" s="6">
        <f>IFERROR('1.41 Alcohol consumption pc'!AB5*'1.42 Alcohol price'!AB5,"")</f>
        <v>347.61493632635438</v>
      </c>
      <c r="AC5" s="6">
        <f>IFERROR('1.41 Alcohol consumption pc'!AC5*'1.42 Alcohol price'!AC5,"")</f>
        <v>433.39280404400824</v>
      </c>
      <c r="AD5" s="6">
        <f>IFERROR('1.41 Alcohol consumption pc'!AD5*'1.42 Alcohol price'!AD5,"")</f>
        <v>78.82644855948169</v>
      </c>
      <c r="AE5" s="6">
        <f>IFERROR('1.41 Alcohol consumption pc'!AE5*'1.42 Alcohol price'!AE5,"")</f>
        <v>363.65160119892732</v>
      </c>
      <c r="AF5" s="6">
        <f>IFERROR('1.41 Alcohol consumption pc'!AF5*'1.42 Alcohol price'!AF5,"")</f>
        <v>538.14038444811695</v>
      </c>
      <c r="AG5" s="6">
        <f>IFERROR('1.41 Alcohol consumption pc'!AG5*'1.42 Alcohol price'!AG5,"")</f>
        <v>342.91126329593465</v>
      </c>
      <c r="AH5" s="6">
        <f>IFERROR('1.41 Alcohol consumption pc'!AH5*'1.42 Alcohol price'!AH5,"")</f>
        <v>159.65805208281856</v>
      </c>
      <c r="AI5" s="6">
        <f>IFERROR('1.41 Alcohol consumption pc'!AI5*'1.42 Alcohol price'!AI5,"")</f>
        <v>244.72070800162103</v>
      </c>
      <c r="AJ5" s="6">
        <f>IFERROR('1.41 Alcohol consumption pc'!AJ5*'1.42 Alcohol price'!AJ5,"")</f>
        <v>107.19223211189457</v>
      </c>
      <c r="AK5" s="6">
        <f>IFERROR('1.41 Alcohol consumption pc'!AK5*'1.42 Alcohol price'!AK5,"")</f>
        <v>159.32471370418941</v>
      </c>
      <c r="AL5" s="6">
        <f>IFERROR('1.41 Alcohol consumption pc'!AL5*'1.42 Alcohol price'!AL5,"")</f>
        <v>226.37165535611504</v>
      </c>
      <c r="AM5" s="6">
        <f>IFERROR('1.41 Alcohol consumption pc'!AM5*'1.42 Alcohol price'!AM5,"")</f>
        <v>283.4965191169353</v>
      </c>
      <c r="AN5" s="6">
        <f>IFERROR('1.41 Alcohol consumption pc'!AN5*'1.42 Alcohol price'!AN5,"")</f>
        <v>766.61654135338324</v>
      </c>
      <c r="AO5" s="6">
        <f>IFERROR('1.41 Alcohol consumption pc'!AO5*'1.42 Alcohol price'!AO5,"")</f>
        <v>82.859538591182925</v>
      </c>
      <c r="AP5" s="6">
        <f>IFERROR('1.41 Alcohol consumption pc'!AP5*'1.42 Alcohol price'!AP5,"")</f>
        <v>119.56205297518405</v>
      </c>
      <c r="AQ5" s="6">
        <f>IFERROR('1.41 Alcohol consumption pc'!AQ5*'1.42 Alcohol price'!AQ5,"")</f>
        <v>77.803155875174568</v>
      </c>
      <c r="AR5" s="6">
        <f>IFERROR('1.41 Alcohol consumption pc'!AR5*'1.42 Alcohol price'!AR5,"")</f>
        <v>65.399981839644056</v>
      </c>
      <c r="AS5" s="6">
        <f>IFERROR('1.41 Alcohol consumption pc'!AS5*'1.42 Alcohol price'!AS5,"")</f>
        <v>89.437137070577194</v>
      </c>
      <c r="AT5" s="6">
        <f>IFERROR('1.41 Alcohol consumption pc'!AT5*'1.42 Alcohol price'!AT5,"")</f>
        <v>117.20801307114748</v>
      </c>
      <c r="AU5" s="6">
        <f>IFERROR('1.41 Alcohol consumption pc'!AU5*'1.42 Alcohol price'!AU5,"")</f>
        <v>94.756844854704738</v>
      </c>
      <c r="AV5" s="6">
        <f>IFERROR('1.41 Alcohol consumption pc'!AV5*'1.42 Alcohol price'!AV5,"")</f>
        <v>169.61139389193423</v>
      </c>
      <c r="AW5" s="6">
        <f>IFERROR('1.41 Alcohol consumption pc'!AW5*'1.42 Alcohol price'!AW5,"")</f>
        <v>150.04974214131343</v>
      </c>
      <c r="AX5" s="6">
        <f>IFERROR('1.41 Alcohol consumption pc'!AX5*'1.42 Alcohol price'!AX5,"")</f>
        <v>66.119371538646746</v>
      </c>
      <c r="AY5" s="6">
        <f>IFERROR('1.41 Alcohol consumption pc'!AY5*'1.42 Alcohol price'!AY5,"")</f>
        <v>47.567728885499221</v>
      </c>
      <c r="AZ5" s="6">
        <f>IFERROR('1.41 Alcohol consumption pc'!AZ5*'1.42 Alcohol price'!AZ5,"")</f>
        <v>162.25427642288588</v>
      </c>
      <c r="BA5" s="6">
        <f>IFERROR('1.41 Alcohol consumption pc'!BA5*'1.42 Alcohol price'!BA5,"")</f>
        <v>53.215382159575611</v>
      </c>
      <c r="BB5" s="6">
        <f>IFERROR('1.41 Alcohol consumption pc'!BB5*'1.42 Alcohol price'!BB5,"")</f>
        <v>110.98749097907145</v>
      </c>
      <c r="BC5" s="6">
        <f>IFERROR('1.41 Alcohol consumption pc'!BC5*'1.42 Alcohol price'!BC5,"")</f>
        <v>184.9436916032424</v>
      </c>
      <c r="BD5" s="6">
        <f>IFERROR('1.41 Alcohol consumption pc'!BD5*'1.42 Alcohol price'!BD5,"")</f>
        <v>59.430424239468223</v>
      </c>
      <c r="BE5" s="6">
        <f>IFERROR('1.41 Alcohol consumption pc'!BE5*'1.42 Alcohol price'!BE5,"")</f>
        <v>21.879987281948704</v>
      </c>
      <c r="BF5" s="6">
        <f>IFERROR('1.41 Alcohol consumption pc'!BF5*'1.42 Alcohol price'!BF5,"")</f>
        <v>50.369948776323277</v>
      </c>
      <c r="BG5" s="6">
        <f>IFERROR('1.41 Alcohol consumption pc'!BG5*'1.42 Alcohol price'!BG5,"")</f>
        <v>7.1041255032460287</v>
      </c>
      <c r="BH5" s="6" t="str">
        <f>IFERROR('1.41 Alcohol consumption pc'!BH5*'1.42 Alcohol price'!BH5,"")</f>
        <v/>
      </c>
      <c r="BI5" s="6">
        <f>IFERROR('1.41 Alcohol consumption pc'!BI5*'1.42 Alcohol price'!BI5,"")</f>
        <v>168.22876960102843</v>
      </c>
      <c r="BJ5" s="6">
        <f>IFERROR('1.41 Alcohol consumption pc'!BJ5*'1.42 Alcohol price'!BJ5,"")</f>
        <v>47.405301167472899</v>
      </c>
      <c r="BK5" s="6">
        <f>IFERROR('1.41 Alcohol consumption pc'!BK5*'1.42 Alcohol price'!BK5,"")</f>
        <v>35.119261254431834</v>
      </c>
      <c r="BL5" s="6">
        <f>IFERROR('1.41 Alcohol consumption pc'!BL5*'1.42 Alcohol price'!BL5,"")</f>
        <v>8.1240595407353204</v>
      </c>
      <c r="BM5" s="6" t="str">
        <f>IFERROR('1.41 Alcohol consumption pc'!BM5*'1.42 Alcohol price'!BM5,"")</f>
        <v/>
      </c>
      <c r="BN5" s="6">
        <f>IFERROR('1.41 Alcohol consumption pc'!BN5*'1.42 Alcohol price'!BN5,"")</f>
        <v>188.87277976125844</v>
      </c>
      <c r="BO5" s="6">
        <f>IFERROR('1.41 Alcohol consumption pc'!BO5*'1.42 Alcohol price'!BO5,"")</f>
        <v>58.351020076569235</v>
      </c>
      <c r="BP5" s="6">
        <f>IFERROR('1.41 Alcohol consumption pc'!BP5*'1.42 Alcohol price'!BP5,"")</f>
        <v>528.98770218695097</v>
      </c>
      <c r="BQ5" s="6">
        <f>IFERROR('1.41 Alcohol consumption pc'!BQ5*'1.42 Alcohol price'!BQ5,"")</f>
        <v>486.09026587453894</v>
      </c>
      <c r="BR5" s="6">
        <f>IFERROR('1.41 Alcohol consumption pc'!BR5*'1.42 Alcohol price'!BR5,"")</f>
        <v>589.5245499595469</v>
      </c>
      <c r="BS5" s="6">
        <f>IFERROR('1.41 Alcohol consumption pc'!BS5*'1.42 Alcohol price'!BS5,"")</f>
        <v>474.80920030099139</v>
      </c>
      <c r="BT5" s="6">
        <f>IFERROR('1.41 Alcohol consumption pc'!BT5*'1.42 Alcohol price'!BT5,"")</f>
        <v>722.81417433911918</v>
      </c>
      <c r="BU5" s="6">
        <f>IFERROR('1.41 Alcohol consumption pc'!BU5*'1.42 Alcohol price'!BU5,"")</f>
        <v>924.81759934817228</v>
      </c>
      <c r="BV5" s="6">
        <f>IFERROR('1.41 Alcohol consumption pc'!BV5*'1.42 Alcohol price'!BV5,"")</f>
        <v>788.08976612140066</v>
      </c>
      <c r="BW5" s="6">
        <f>IFERROR('1.41 Alcohol consumption pc'!BW5*'1.42 Alcohol price'!BW5,"")</f>
        <v>1155.3264604810997</v>
      </c>
      <c r="BX5" s="6">
        <f>IFERROR('1.41 Alcohol consumption pc'!BX5*'1.42 Alcohol price'!BX5,"")</f>
        <v>928.27920019975784</v>
      </c>
      <c r="BY5" s="6">
        <f>IFERROR('1.41 Alcohol consumption pc'!BY5*'1.42 Alcohol price'!BY5,"")</f>
        <v>839.33759055469227</v>
      </c>
      <c r="BZ5" s="6">
        <f>IFERROR('1.41 Alcohol consumption pc'!BZ5*'1.42 Alcohol price'!BZ5,"")</f>
        <v>747.66132395876787</v>
      </c>
      <c r="CA5" s="6">
        <f>IFERROR('1.41 Alcohol consumption pc'!CA5*'1.42 Alcohol price'!CA5,"")</f>
        <v>1010.3153227431798</v>
      </c>
      <c r="CB5" s="6">
        <f>IFERROR('1.41 Alcohol consumption pc'!CB5*'1.42 Alcohol price'!CB5,"")</f>
        <v>1675.3947833106301</v>
      </c>
      <c r="CC5" s="6">
        <f>IFERROR('1.41 Alcohol consumption pc'!CC5*'1.42 Alcohol price'!CC5,"")</f>
        <v>592.60465075572586</v>
      </c>
      <c r="CD5" s="6">
        <f>IFERROR('1.41 Alcohol consumption pc'!CD5*'1.42 Alcohol price'!CD5,"")</f>
        <v>627.64472660351032</v>
      </c>
      <c r="CE5" s="6">
        <f>IFERROR('1.41 Alcohol consumption pc'!CE5*'1.42 Alcohol price'!CE5,"")</f>
        <v>988.5113019792193</v>
      </c>
      <c r="CF5" s="6">
        <f>IFERROR('1.41 Alcohol consumption pc'!CF5*'1.42 Alcohol price'!CF5,"")</f>
        <v>622.5992378836911</v>
      </c>
      <c r="CG5" s="6">
        <f>IFERROR('1.41 Alcohol consumption pc'!CG5*'1.42 Alcohol price'!CG5,"")</f>
        <v>756.40363585940463</v>
      </c>
      <c r="CH5" s="6">
        <f>IFERROR('1.41 Alcohol consumption pc'!CH5*'1.42 Alcohol price'!CH5,"")</f>
        <v>720.47244094488212</v>
      </c>
      <c r="CI5" s="6">
        <f>IFERROR('1.41 Alcohol consumption pc'!CI5*'1.42 Alcohol price'!CI5,"")</f>
        <v>1074.2421963658239</v>
      </c>
      <c r="CJ5" s="6">
        <f>IFERROR('1.41 Alcohol consumption pc'!CJ5*'1.42 Alcohol price'!CJ5,"")</f>
        <v>78.001311554493569</v>
      </c>
      <c r="CK5" s="6">
        <f>IFERROR('1.41 Alcohol consumption pc'!CK5*'1.42 Alcohol price'!CK5,"")</f>
        <v>1139.4252908334929</v>
      </c>
      <c r="CL5" s="6">
        <f>IFERROR('1.41 Alcohol consumption pc'!CL5*'1.42 Alcohol price'!CL5,"")</f>
        <v>591.80627838469434</v>
      </c>
      <c r="CM5" s="6">
        <f>IFERROR('1.41 Alcohol consumption pc'!CM5*'1.42 Alcohol price'!CM5,"")</f>
        <v>21.324417460036656</v>
      </c>
      <c r="CN5" s="6">
        <f>IFERROR('1.41 Alcohol consumption pc'!CN5*'1.42 Alcohol price'!CN5,"")</f>
        <v>78.930118273705673</v>
      </c>
      <c r="CO5" s="6">
        <f>IFERROR('1.41 Alcohol consumption pc'!CO5*'1.42 Alcohol price'!CO5,"")</f>
        <v>14.263917766015282</v>
      </c>
      <c r="CP5" s="6">
        <f>IFERROR('1.41 Alcohol consumption pc'!CP5*'1.42 Alcohol price'!CP5,"")</f>
        <v>4.9362637243160181</v>
      </c>
      <c r="CU5" s="91"/>
    </row>
    <row r="6" spans="1:99" x14ac:dyDescent="0.25">
      <c r="A6" s="1" t="s">
        <v>27</v>
      </c>
      <c r="B6" s="6">
        <f>IFERROR('1.41 Alcohol consumption pc'!B6*'1.42 Alcohol price'!B6,"")</f>
        <v>147.94697045577115</v>
      </c>
      <c r="C6" s="6">
        <f>IFERROR('1.41 Alcohol consumption pc'!C6*'1.42 Alcohol price'!C6,"")</f>
        <v>69.155303606985186</v>
      </c>
      <c r="D6" s="6">
        <f>IFERROR('1.41 Alcohol consumption pc'!D6*'1.42 Alcohol price'!D6,"")</f>
        <v>34.003665065695699</v>
      </c>
      <c r="E6" s="6">
        <f>IFERROR('1.41 Alcohol consumption pc'!E6*'1.42 Alcohol price'!E6,"")</f>
        <v>56.008960975647511</v>
      </c>
      <c r="F6" s="6">
        <f>IFERROR('1.41 Alcohol consumption pc'!F6*'1.42 Alcohol price'!F6,"")</f>
        <v>240.02358664406276</v>
      </c>
      <c r="G6" s="6">
        <f>IFERROR('1.41 Alcohol consumption pc'!G6*'1.42 Alcohol price'!G6,"")</f>
        <v>13.921161858269761</v>
      </c>
      <c r="H6" s="6">
        <f>IFERROR('1.41 Alcohol consumption pc'!H6*'1.42 Alcohol price'!H6,"")</f>
        <v>2.552083006746134</v>
      </c>
      <c r="I6" s="6">
        <f>IFERROR('1.41 Alcohol consumption pc'!I6*'1.42 Alcohol price'!I6,"")</f>
        <v>722.54924209817909</v>
      </c>
      <c r="J6" s="6">
        <f>IFERROR('1.41 Alcohol consumption pc'!J6*'1.42 Alcohol price'!J6,"")</f>
        <v>95.268151376634421</v>
      </c>
      <c r="K6" s="6">
        <f>IFERROR('1.41 Alcohol consumption pc'!K6*'1.42 Alcohol price'!K6,"")</f>
        <v>65.653935751619912</v>
      </c>
      <c r="L6" s="6">
        <f>IFERROR('1.41 Alcohol consumption pc'!L6*'1.42 Alcohol price'!L6,"")</f>
        <v>0.80922085873239813</v>
      </c>
      <c r="M6" s="6">
        <f>IFERROR('1.41 Alcohol consumption pc'!M6*'1.42 Alcohol price'!M6,"")</f>
        <v>25.976344091105744</v>
      </c>
      <c r="N6" s="6">
        <f>IFERROR('1.41 Alcohol consumption pc'!N6*'1.42 Alcohol price'!N6,"")</f>
        <v>259.46192430460553</v>
      </c>
      <c r="O6" s="6">
        <f>IFERROR('1.41 Alcohol consumption pc'!O6*'1.42 Alcohol price'!O6,"")</f>
        <v>399.72397656923283</v>
      </c>
      <c r="P6" s="6">
        <f>IFERROR('1.41 Alcohol consumption pc'!P6*'1.42 Alcohol price'!P6,"")</f>
        <v>212.3815506578307</v>
      </c>
      <c r="Q6" s="6">
        <f>IFERROR('1.41 Alcohol consumption pc'!Q6*'1.42 Alcohol price'!Q6,"")</f>
        <v>109.47258980651176</v>
      </c>
      <c r="R6" s="6">
        <f>IFERROR('1.41 Alcohol consumption pc'!R6*'1.42 Alcohol price'!R6,"")</f>
        <v>46.016195839344718</v>
      </c>
      <c r="S6" s="6">
        <f>IFERROR('1.41 Alcohol consumption pc'!S6*'1.42 Alcohol price'!S6,"")</f>
        <v>28.618237339974449</v>
      </c>
      <c r="T6" s="6">
        <f>IFERROR('1.41 Alcohol consumption pc'!T6*'1.42 Alcohol price'!T6,"")</f>
        <v>856.90768224119893</v>
      </c>
      <c r="U6" s="6">
        <f>IFERROR('1.41 Alcohol consumption pc'!U6*'1.42 Alcohol price'!U6,"")</f>
        <v>877.07636195798875</v>
      </c>
      <c r="V6" s="6">
        <f>IFERROR('1.41 Alcohol consumption pc'!V6*'1.42 Alcohol price'!V6,"")</f>
        <v>757.92791018317905</v>
      </c>
      <c r="W6" s="6">
        <f>IFERROR('1.41 Alcohol consumption pc'!W6*'1.42 Alcohol price'!W6,"")</f>
        <v>215.56237039238599</v>
      </c>
      <c r="X6" s="6">
        <f>IFERROR('1.41 Alcohol consumption pc'!X6*'1.42 Alcohol price'!X6,"")</f>
        <v>95.280042610726454</v>
      </c>
      <c r="Y6" s="6">
        <f>IFERROR('1.41 Alcohol consumption pc'!Y6*'1.42 Alcohol price'!Y6,"")</f>
        <v>186.79314118934695</v>
      </c>
      <c r="Z6" s="6">
        <f>IFERROR('1.41 Alcohol consumption pc'!Z6*'1.42 Alcohol price'!Z6,"")</f>
        <v>160.57894668887423</v>
      </c>
      <c r="AA6" s="6">
        <f>IFERROR('1.41 Alcohol consumption pc'!AA6*'1.42 Alcohol price'!AA6,"")</f>
        <v>679.72497601535008</v>
      </c>
      <c r="AB6" s="6">
        <f>IFERROR('1.41 Alcohol consumption pc'!AB6*'1.42 Alcohol price'!AB6,"")</f>
        <v>395.64309044363586</v>
      </c>
      <c r="AC6" s="6">
        <f>IFERROR('1.41 Alcohol consumption pc'!AC6*'1.42 Alcohol price'!AC6,"")</f>
        <v>417.3965117149487</v>
      </c>
      <c r="AD6" s="6">
        <f>IFERROR('1.41 Alcohol consumption pc'!AD6*'1.42 Alcohol price'!AD6,"")</f>
        <v>93.818470001398552</v>
      </c>
      <c r="AE6" s="6">
        <f>IFERROR('1.41 Alcohol consumption pc'!AE6*'1.42 Alcohol price'!AE6,"")</f>
        <v>387.73149292543781</v>
      </c>
      <c r="AF6" s="6">
        <f>IFERROR('1.41 Alcohol consumption pc'!AF6*'1.42 Alcohol price'!AF6,"")</f>
        <v>588.35932352295185</v>
      </c>
      <c r="AG6" s="6">
        <f>IFERROR('1.41 Alcohol consumption pc'!AG6*'1.42 Alcohol price'!AG6,"")</f>
        <v>399.07028744593845</v>
      </c>
      <c r="AH6" s="6">
        <f>IFERROR('1.41 Alcohol consumption pc'!AH6*'1.42 Alcohol price'!AH6,"")</f>
        <v>185.87122518350657</v>
      </c>
      <c r="AI6" s="6">
        <f>IFERROR('1.41 Alcohol consumption pc'!AI6*'1.42 Alcohol price'!AI6,"")</f>
        <v>272.84129331654066</v>
      </c>
      <c r="AJ6" s="6">
        <f>IFERROR('1.41 Alcohol consumption pc'!AJ6*'1.42 Alcohol price'!AJ6,"")</f>
        <v>131.19442542468408</v>
      </c>
      <c r="AK6" s="6">
        <f>IFERROR('1.41 Alcohol consumption pc'!AK6*'1.42 Alcohol price'!AK6,"")</f>
        <v>196.05621975756159</v>
      </c>
      <c r="AL6" s="6">
        <f>IFERROR('1.41 Alcohol consumption pc'!AL6*'1.42 Alcohol price'!AL6,"")</f>
        <v>261.7612713582003</v>
      </c>
      <c r="AM6" s="6">
        <f>IFERROR('1.41 Alcohol consumption pc'!AM6*'1.42 Alcohol price'!AM6,"")</f>
        <v>327.88869850257026</v>
      </c>
      <c r="AN6" s="6">
        <f>IFERROR('1.41 Alcohol consumption pc'!AN6*'1.42 Alcohol price'!AN6,"")</f>
        <v>876.12702865157269</v>
      </c>
      <c r="AO6" s="6">
        <f>IFERROR('1.41 Alcohol consumption pc'!AO6*'1.42 Alcohol price'!AO6,"")</f>
        <v>99.24307735112906</v>
      </c>
      <c r="AP6" s="6">
        <f>IFERROR('1.41 Alcohol consumption pc'!AP6*'1.42 Alcohol price'!AP6,"")</f>
        <v>129.61116730371765</v>
      </c>
      <c r="AQ6" s="6">
        <f>IFERROR('1.41 Alcohol consumption pc'!AQ6*'1.42 Alcohol price'!AQ6,"")</f>
        <v>93.225196752804095</v>
      </c>
      <c r="AR6" s="6">
        <f>IFERROR('1.41 Alcohol consumption pc'!AR6*'1.42 Alcohol price'!AR6,"")</f>
        <v>61.364675446324021</v>
      </c>
      <c r="AS6" s="6">
        <f>IFERROR('1.41 Alcohol consumption pc'!AS6*'1.42 Alcohol price'!AS6,"")</f>
        <v>101.69119970083239</v>
      </c>
      <c r="AT6" s="6">
        <f>IFERROR('1.41 Alcohol consumption pc'!AT6*'1.42 Alcohol price'!AT6,"")</f>
        <v>149.82624378656578</v>
      </c>
      <c r="AU6" s="6">
        <f>IFERROR('1.41 Alcohol consumption pc'!AU6*'1.42 Alcohol price'!AU6,"")</f>
        <v>111.14075863328044</v>
      </c>
      <c r="AV6" s="6">
        <f>IFERROR('1.41 Alcohol consumption pc'!AV6*'1.42 Alcohol price'!AV6,"")</f>
        <v>165.49448432005394</v>
      </c>
      <c r="AW6" s="6">
        <f>IFERROR('1.41 Alcohol consumption pc'!AW6*'1.42 Alcohol price'!AW6,"")</f>
        <v>139.57505419075144</v>
      </c>
      <c r="AX6" s="6">
        <f>IFERROR('1.41 Alcohol consumption pc'!AX6*'1.42 Alcohol price'!AX6,"")</f>
        <v>73.340439391247699</v>
      </c>
      <c r="AY6" s="6">
        <f>IFERROR('1.41 Alcohol consumption pc'!AY6*'1.42 Alcohol price'!AY6,"")</f>
        <v>43.281747764355821</v>
      </c>
      <c r="AZ6" s="6">
        <f>IFERROR('1.41 Alcohol consumption pc'!AZ6*'1.42 Alcohol price'!AZ6,"")</f>
        <v>168.41280720650153</v>
      </c>
      <c r="BA6" s="6">
        <f>IFERROR('1.41 Alcohol consumption pc'!BA6*'1.42 Alcohol price'!BA6,"")</f>
        <v>57.235674581640581</v>
      </c>
      <c r="BB6" s="6">
        <f>IFERROR('1.41 Alcohol consumption pc'!BB6*'1.42 Alcohol price'!BB6,"")</f>
        <v>129.23798923016759</v>
      </c>
      <c r="BC6" s="6">
        <f>IFERROR('1.41 Alcohol consumption pc'!BC6*'1.42 Alcohol price'!BC6,"")</f>
        <v>183.65539911455664</v>
      </c>
      <c r="BD6" s="6">
        <f>IFERROR('1.41 Alcohol consumption pc'!BD6*'1.42 Alcohol price'!BD6,"")</f>
        <v>66.422021477044822</v>
      </c>
      <c r="BE6" s="6">
        <f>IFERROR('1.41 Alcohol consumption pc'!BE6*'1.42 Alcohol price'!BE6,"")</f>
        <v>24.417073973404197</v>
      </c>
      <c r="BF6" s="6">
        <f>IFERROR('1.41 Alcohol consumption pc'!BF6*'1.42 Alcohol price'!BF6,"")</f>
        <v>57.540356358531994</v>
      </c>
      <c r="BG6" s="6">
        <f>IFERROR('1.41 Alcohol consumption pc'!BG6*'1.42 Alcohol price'!BG6,"")</f>
        <v>7.3723924950471975</v>
      </c>
      <c r="BH6" s="6" t="str">
        <f>IFERROR('1.41 Alcohol consumption pc'!BH6*'1.42 Alcohol price'!BH6,"")</f>
        <v/>
      </c>
      <c r="BI6" s="6">
        <f>IFERROR('1.41 Alcohol consumption pc'!BI6*'1.42 Alcohol price'!BI6,"")</f>
        <v>172.8741371713908</v>
      </c>
      <c r="BJ6" s="6">
        <f>IFERROR('1.41 Alcohol consumption pc'!BJ6*'1.42 Alcohol price'!BJ6,"")</f>
        <v>48.101633393829388</v>
      </c>
      <c r="BK6" s="6">
        <f>IFERROR('1.41 Alcohol consumption pc'!BK6*'1.42 Alcohol price'!BK6,"")</f>
        <v>39.274783920566513</v>
      </c>
      <c r="BL6" s="6">
        <f>IFERROR('1.41 Alcohol consumption pc'!BL6*'1.42 Alcohol price'!BL6,"")</f>
        <v>8.3913277116705984</v>
      </c>
      <c r="BM6" s="6" t="str">
        <f>IFERROR('1.41 Alcohol consumption pc'!BM6*'1.42 Alcohol price'!BM6,"")</f>
        <v/>
      </c>
      <c r="BN6" s="6">
        <f>IFERROR('1.41 Alcohol consumption pc'!BN6*'1.42 Alcohol price'!BN6,"")</f>
        <v>236.32392924274981</v>
      </c>
      <c r="BO6" s="6">
        <f>IFERROR('1.41 Alcohol consumption pc'!BO6*'1.42 Alcohol price'!BO6,"")</f>
        <v>67.575446850433281</v>
      </c>
      <c r="BP6" s="6">
        <f>IFERROR('1.41 Alcohol consumption pc'!BP6*'1.42 Alcohol price'!BP6,"")</f>
        <v>618.12109772034273</v>
      </c>
      <c r="BQ6" s="6">
        <f>IFERROR('1.41 Alcohol consumption pc'!BQ6*'1.42 Alcohol price'!BQ6,"")</f>
        <v>510.6365550882806</v>
      </c>
      <c r="BR6" s="6">
        <f>IFERROR('1.41 Alcohol consumption pc'!BR6*'1.42 Alcohol price'!BR6,"")</f>
        <v>641.94376604671561</v>
      </c>
      <c r="BS6" s="6">
        <f>IFERROR('1.41 Alcohol consumption pc'!BS6*'1.42 Alcohol price'!BS6,"")</f>
        <v>496.31444512787164</v>
      </c>
      <c r="BT6" s="6">
        <f>IFERROR('1.41 Alcohol consumption pc'!BT6*'1.42 Alcohol price'!BT6,"")</f>
        <v>801.54963556536961</v>
      </c>
      <c r="BU6" s="6">
        <f>IFERROR('1.41 Alcohol consumption pc'!BU6*'1.42 Alcohol price'!BU6,"")</f>
        <v>1010.1810232603837</v>
      </c>
      <c r="BV6" s="6">
        <f>IFERROR('1.41 Alcohol consumption pc'!BV6*'1.42 Alcohol price'!BV6,"")</f>
        <v>875.28375206802355</v>
      </c>
      <c r="BW6" s="6">
        <f>IFERROR('1.41 Alcohol consumption pc'!BW6*'1.42 Alcohol price'!BW6,"")</f>
        <v>1276.5303097673038</v>
      </c>
      <c r="BX6" s="6">
        <f>IFERROR('1.41 Alcohol consumption pc'!BX6*'1.42 Alcohol price'!BX6,"")</f>
        <v>893.72952468532685</v>
      </c>
      <c r="BY6" s="6">
        <f>IFERROR('1.41 Alcohol consumption pc'!BY6*'1.42 Alcohol price'!BY6,"")</f>
        <v>920.60212807451876</v>
      </c>
      <c r="BZ6" s="6">
        <f>IFERROR('1.41 Alcohol consumption pc'!BZ6*'1.42 Alcohol price'!BZ6,"")</f>
        <v>811.77412261198299</v>
      </c>
      <c r="CA6" s="6">
        <f>IFERROR('1.41 Alcohol consumption pc'!CA6*'1.42 Alcohol price'!CA6,"")</f>
        <v>1151.0182443055098</v>
      </c>
      <c r="CB6" s="6">
        <f>IFERROR('1.41 Alcohol consumption pc'!CB6*'1.42 Alcohol price'!CB6,"")</f>
        <v>1849.1647844324752</v>
      </c>
      <c r="CC6" s="6">
        <f>IFERROR('1.41 Alcohol consumption pc'!CC6*'1.42 Alcohol price'!CC6,"")</f>
        <v>658.45564640261307</v>
      </c>
      <c r="CD6" s="6">
        <f>IFERROR('1.41 Alcohol consumption pc'!CD6*'1.42 Alcohol price'!CD6,"")</f>
        <v>655.73871324886215</v>
      </c>
      <c r="CE6" s="6">
        <f>IFERROR('1.41 Alcohol consumption pc'!CE6*'1.42 Alcohol price'!CE6,"")</f>
        <v>1077.8590933915889</v>
      </c>
      <c r="CF6" s="6">
        <f>IFERROR('1.41 Alcohol consumption pc'!CF6*'1.42 Alcohol price'!CF6,"")</f>
        <v>690.16814505733737</v>
      </c>
      <c r="CG6" s="6">
        <f>IFERROR('1.41 Alcohol consumption pc'!CG6*'1.42 Alcohol price'!CG6,"")</f>
        <v>851.1733944415065</v>
      </c>
      <c r="CH6" s="6">
        <f>IFERROR('1.41 Alcohol consumption pc'!CH6*'1.42 Alcohol price'!CH6,"")</f>
        <v>785.87742460198081</v>
      </c>
      <c r="CI6" s="6">
        <f>IFERROR('1.41 Alcohol consumption pc'!CI6*'1.42 Alcohol price'!CI6,"")</f>
        <v>1154.8186472209775</v>
      </c>
      <c r="CJ6" s="6">
        <f>IFERROR('1.41 Alcohol consumption pc'!CJ6*'1.42 Alcohol price'!CJ6,"")</f>
        <v>91.918746911632482</v>
      </c>
      <c r="CK6" s="6">
        <f>IFERROR('1.41 Alcohol consumption pc'!CK6*'1.42 Alcohol price'!CK6,"")</f>
        <v>1316.8020764694666</v>
      </c>
      <c r="CL6" s="6">
        <f>IFERROR('1.41 Alcohol consumption pc'!CL6*'1.42 Alcohol price'!CL6,"")</f>
        <v>601.49169941459263</v>
      </c>
      <c r="CM6" s="6">
        <f>IFERROR('1.41 Alcohol consumption pc'!CM6*'1.42 Alcohol price'!CM6,"")</f>
        <v>23.348045052369756</v>
      </c>
      <c r="CN6" s="6">
        <f>IFERROR('1.41 Alcohol consumption pc'!CN6*'1.42 Alcohol price'!CN6,"")</f>
        <v>81.701062546408792</v>
      </c>
      <c r="CO6" s="6">
        <f>IFERROR('1.41 Alcohol consumption pc'!CO6*'1.42 Alcohol price'!CO6,"")</f>
        <v>14.564969183531067</v>
      </c>
      <c r="CP6" s="6">
        <f>IFERROR('1.41 Alcohol consumption pc'!CP6*'1.42 Alcohol price'!CP6,"")</f>
        <v>5.3481835046218418</v>
      </c>
      <c r="CU6" s="91"/>
    </row>
    <row r="7" spans="1:99" x14ac:dyDescent="0.25">
      <c r="A7" s="1" t="s">
        <v>28</v>
      </c>
      <c r="B7" s="6">
        <f>IFERROR('1.41 Alcohol consumption pc'!B7*'1.42 Alcohol price'!B7,"")</f>
        <v>153.86672209068936</v>
      </c>
      <c r="C7" s="6">
        <f>IFERROR('1.41 Alcohol consumption pc'!C7*'1.42 Alcohol price'!C7,"")</f>
        <v>72.167879489648314</v>
      </c>
      <c r="D7" s="6">
        <f>IFERROR('1.41 Alcohol consumption pc'!D7*'1.42 Alcohol price'!D7,"")</f>
        <v>41.432866917631472</v>
      </c>
      <c r="E7" s="6">
        <f>IFERROR('1.41 Alcohol consumption pc'!E7*'1.42 Alcohol price'!E7,"")</f>
        <v>63.562944271778946</v>
      </c>
      <c r="F7" s="6">
        <f>IFERROR('1.41 Alcohol consumption pc'!F7*'1.42 Alcohol price'!F7,"")</f>
        <v>233.79616039452827</v>
      </c>
      <c r="G7" s="6">
        <f>IFERROR('1.41 Alcohol consumption pc'!G7*'1.42 Alcohol price'!G7,"")</f>
        <v>15.76380714745347</v>
      </c>
      <c r="H7" s="6">
        <f>IFERROR('1.41 Alcohol consumption pc'!H7*'1.42 Alcohol price'!H7,"")</f>
        <v>2.5692283961393949</v>
      </c>
      <c r="I7" s="6">
        <f>IFERROR('1.41 Alcohol consumption pc'!I7*'1.42 Alcohol price'!I7,"")</f>
        <v>687.26598209254269</v>
      </c>
      <c r="J7" s="6">
        <f>IFERROR('1.41 Alcohol consumption pc'!J7*'1.42 Alcohol price'!J7,"")</f>
        <v>114.10676456269162</v>
      </c>
      <c r="K7" s="6">
        <f>IFERROR('1.41 Alcohol consumption pc'!K7*'1.42 Alcohol price'!K7,"")</f>
        <v>63.615595784300552</v>
      </c>
      <c r="L7" s="6">
        <f>IFERROR('1.41 Alcohol consumption pc'!L7*'1.42 Alcohol price'!L7,"")</f>
        <v>0.8874751885151192</v>
      </c>
      <c r="M7" s="6">
        <f>IFERROR('1.41 Alcohol consumption pc'!M7*'1.42 Alcohol price'!M7,"")</f>
        <v>28.33248588947939</v>
      </c>
      <c r="N7" s="6">
        <f>IFERROR('1.41 Alcohol consumption pc'!N7*'1.42 Alcohol price'!N7,"")</f>
        <v>280.55698813821562</v>
      </c>
      <c r="O7" s="6">
        <f>IFERROR('1.41 Alcohol consumption pc'!O7*'1.42 Alcohol price'!O7,"")</f>
        <v>454.12885012079823</v>
      </c>
      <c r="P7" s="6">
        <f>IFERROR('1.41 Alcohol consumption pc'!P7*'1.42 Alcohol price'!P7,"")</f>
        <v>223.17324177688852</v>
      </c>
      <c r="Q7" s="6">
        <f>IFERROR('1.41 Alcohol consumption pc'!Q7*'1.42 Alcohol price'!Q7,"")</f>
        <v>109.67599902830074</v>
      </c>
      <c r="R7" s="6">
        <f>IFERROR('1.41 Alcohol consumption pc'!R7*'1.42 Alcohol price'!R7,"")</f>
        <v>50.413908556157935</v>
      </c>
      <c r="S7" s="6">
        <f>IFERROR('1.41 Alcohol consumption pc'!S7*'1.42 Alcohol price'!S7,"")</f>
        <v>33.268094789071277</v>
      </c>
      <c r="T7" s="6">
        <f>IFERROR('1.41 Alcohol consumption pc'!T7*'1.42 Alcohol price'!T7,"")</f>
        <v>898.77774164200048</v>
      </c>
      <c r="U7" s="6">
        <f>IFERROR('1.41 Alcohol consumption pc'!U7*'1.42 Alcohol price'!U7,"")</f>
        <v>912.25565996590149</v>
      </c>
      <c r="V7" s="6">
        <f>IFERROR('1.41 Alcohol consumption pc'!V7*'1.42 Alcohol price'!V7,"")</f>
        <v>832.68113652383136</v>
      </c>
      <c r="W7" s="6">
        <f>IFERROR('1.41 Alcohol consumption pc'!W7*'1.42 Alcohol price'!W7,"")</f>
        <v>249.64934334936376</v>
      </c>
      <c r="X7" s="6">
        <f>IFERROR('1.41 Alcohol consumption pc'!X7*'1.42 Alcohol price'!X7,"")</f>
        <v>117.03016241299304</v>
      </c>
      <c r="Y7" s="6">
        <f>IFERROR('1.41 Alcohol consumption pc'!Y7*'1.42 Alcohol price'!Y7,"")</f>
        <v>201.43135979180221</v>
      </c>
      <c r="Z7" s="6">
        <f>IFERROR('1.41 Alcohol consumption pc'!Z7*'1.42 Alcohol price'!Z7,"")</f>
        <v>172.02091408058681</v>
      </c>
      <c r="AA7" s="6">
        <f>IFERROR('1.41 Alcohol consumption pc'!AA7*'1.42 Alcohol price'!AA7,"")</f>
        <v>702.09254887579937</v>
      </c>
      <c r="AB7" s="6">
        <f>IFERROR('1.41 Alcohol consumption pc'!AB7*'1.42 Alcohol price'!AB7,"")</f>
        <v>439.91999137161861</v>
      </c>
      <c r="AC7" s="6">
        <f>IFERROR('1.41 Alcohol consumption pc'!AC7*'1.42 Alcohol price'!AC7,"")</f>
        <v>545.12608204742196</v>
      </c>
      <c r="AD7" s="6">
        <f>IFERROR('1.41 Alcohol consumption pc'!AD7*'1.42 Alcohol price'!AD7,"")</f>
        <v>106.57382273102799</v>
      </c>
      <c r="AE7" s="6">
        <f>IFERROR('1.41 Alcohol consumption pc'!AE7*'1.42 Alcohol price'!AE7,"")</f>
        <v>406.25278699895961</v>
      </c>
      <c r="AF7" s="6">
        <f>IFERROR('1.41 Alcohol consumption pc'!AF7*'1.42 Alcohol price'!AF7,"")</f>
        <v>692.93683602258091</v>
      </c>
      <c r="AG7" s="6">
        <f>IFERROR('1.41 Alcohol consumption pc'!AG7*'1.42 Alcohol price'!AG7,"")</f>
        <v>421.40557939914169</v>
      </c>
      <c r="AH7" s="6">
        <f>IFERROR('1.41 Alcohol consumption pc'!AH7*'1.42 Alcohol price'!AH7,"")</f>
        <v>199.58726415094335</v>
      </c>
      <c r="AI7" s="6">
        <f>IFERROR('1.41 Alcohol consumption pc'!AI7*'1.42 Alcohol price'!AI7,"")</f>
        <v>319.77239135316938</v>
      </c>
      <c r="AJ7" s="6">
        <f>IFERROR('1.41 Alcohol consumption pc'!AJ7*'1.42 Alcohol price'!AJ7,"")</f>
        <v>176.1051902853456</v>
      </c>
      <c r="AK7" s="6">
        <f>IFERROR('1.41 Alcohol consumption pc'!AK7*'1.42 Alcohol price'!AK7,"")</f>
        <v>228.99701671059313</v>
      </c>
      <c r="AL7" s="6">
        <f>IFERROR('1.41 Alcohol consumption pc'!AL7*'1.42 Alcohol price'!AL7,"")</f>
        <v>260.53979908823169</v>
      </c>
      <c r="AM7" s="6">
        <f>IFERROR('1.41 Alcohol consumption pc'!AM7*'1.42 Alcohol price'!AM7,"")</f>
        <v>339.85102420856612</v>
      </c>
      <c r="AN7" s="6">
        <f>IFERROR('1.41 Alcohol consumption pc'!AN7*'1.42 Alcohol price'!AN7,"")</f>
        <v>926.3616339607529</v>
      </c>
      <c r="AO7" s="6">
        <f>IFERROR('1.41 Alcohol consumption pc'!AO7*'1.42 Alcohol price'!AO7,"")</f>
        <v>134.27245995265443</v>
      </c>
      <c r="AP7" s="6">
        <f>IFERROR('1.41 Alcohol consumption pc'!AP7*'1.42 Alcohol price'!AP7,"")</f>
        <v>154.73167102128116</v>
      </c>
      <c r="AQ7" s="6">
        <f>IFERROR('1.41 Alcohol consumption pc'!AQ7*'1.42 Alcohol price'!AQ7,"")</f>
        <v>109.4991761505154</v>
      </c>
      <c r="AR7" s="6">
        <f>IFERROR('1.41 Alcohol consumption pc'!AR7*'1.42 Alcohol price'!AR7,"")</f>
        <v>71.262629583360734</v>
      </c>
      <c r="AS7" s="6">
        <f>IFERROR('1.41 Alcohol consumption pc'!AS7*'1.42 Alcohol price'!AS7,"")</f>
        <v>136.4771285107322</v>
      </c>
      <c r="AT7" s="6">
        <f>IFERROR('1.41 Alcohol consumption pc'!AT7*'1.42 Alcohol price'!AT7,"")</f>
        <v>175.72033845656844</v>
      </c>
      <c r="AU7" s="6">
        <f>IFERROR('1.41 Alcohol consumption pc'!AU7*'1.42 Alcohol price'!AU7,"")</f>
        <v>135.22972997948511</v>
      </c>
      <c r="AV7" s="6">
        <f>IFERROR('1.41 Alcohol consumption pc'!AV7*'1.42 Alcohol price'!AV7,"")</f>
        <v>167.93983678117291</v>
      </c>
      <c r="AW7" s="6">
        <f>IFERROR('1.41 Alcohol consumption pc'!AW7*'1.42 Alcohol price'!AW7,"")</f>
        <v>225.36546202651624</v>
      </c>
      <c r="AX7" s="6">
        <f>IFERROR('1.41 Alcohol consumption pc'!AX7*'1.42 Alcohol price'!AX7,"")</f>
        <v>76.751703651930811</v>
      </c>
      <c r="AY7" s="6">
        <f>IFERROR('1.41 Alcohol consumption pc'!AY7*'1.42 Alcohol price'!AY7,"")</f>
        <v>43.978578583315588</v>
      </c>
      <c r="AZ7" s="6">
        <f>IFERROR('1.41 Alcohol consumption pc'!AZ7*'1.42 Alcohol price'!AZ7,"")</f>
        <v>189.9152512257638</v>
      </c>
      <c r="BA7" s="6">
        <f>IFERROR('1.41 Alcohol consumption pc'!BA7*'1.42 Alcohol price'!BA7,"")</f>
        <v>68.068553878248778</v>
      </c>
      <c r="BB7" s="6">
        <f>IFERROR('1.41 Alcohol consumption pc'!BB7*'1.42 Alcohol price'!BB7,"")</f>
        <v>157.86624969930239</v>
      </c>
      <c r="BC7" s="6">
        <f>IFERROR('1.41 Alcohol consumption pc'!BC7*'1.42 Alcohol price'!BC7,"")</f>
        <v>185.31067536824173</v>
      </c>
      <c r="BD7" s="6">
        <f>IFERROR('1.41 Alcohol consumption pc'!BD7*'1.42 Alcohol price'!BD7,"")</f>
        <v>69.27505860240025</v>
      </c>
      <c r="BE7" s="6">
        <f>IFERROR('1.41 Alcohol consumption pc'!BE7*'1.42 Alcohol price'!BE7,"")</f>
        <v>25.204476387147967</v>
      </c>
      <c r="BF7" s="6">
        <f>IFERROR('1.41 Alcohol consumption pc'!BF7*'1.42 Alcohol price'!BF7,"")</f>
        <v>54.686379433993501</v>
      </c>
      <c r="BG7" s="6">
        <f>IFERROR('1.41 Alcohol consumption pc'!BG7*'1.42 Alcohol price'!BG7,"")</f>
        <v>8.6246553423718169</v>
      </c>
      <c r="BH7" s="6" t="str">
        <f>IFERROR('1.41 Alcohol consumption pc'!BH7*'1.42 Alcohol price'!BH7,"")</f>
        <v/>
      </c>
      <c r="BI7" s="6">
        <f>IFERROR('1.41 Alcohol consumption pc'!BI7*'1.42 Alcohol price'!BI7,"")</f>
        <v>185.55287802484807</v>
      </c>
      <c r="BJ7" s="6">
        <f>IFERROR('1.41 Alcohol consumption pc'!BJ7*'1.42 Alcohol price'!BJ7,"")</f>
        <v>53.894028119607341</v>
      </c>
      <c r="BK7" s="6">
        <f>IFERROR('1.41 Alcohol consumption pc'!BK7*'1.42 Alcohol price'!BK7,"")</f>
        <v>41.210445771831957</v>
      </c>
      <c r="BL7" s="6">
        <f>IFERROR('1.41 Alcohol consumption pc'!BL7*'1.42 Alcohol price'!BL7,"")</f>
        <v>9.5328959761853103</v>
      </c>
      <c r="BM7" s="6" t="str">
        <f>IFERROR('1.41 Alcohol consumption pc'!BM7*'1.42 Alcohol price'!BM7,"")</f>
        <v/>
      </c>
      <c r="BN7" s="6">
        <f>IFERROR('1.41 Alcohol consumption pc'!BN7*'1.42 Alcohol price'!BN7,"")</f>
        <v>243.4574897110831</v>
      </c>
      <c r="BO7" s="6">
        <f>IFERROR('1.41 Alcohol consumption pc'!BO7*'1.42 Alcohol price'!BO7,"")</f>
        <v>76.09885190122769</v>
      </c>
      <c r="BP7" s="6">
        <f>IFERROR('1.41 Alcohol consumption pc'!BP7*'1.42 Alcohol price'!BP7,"")</f>
        <v>699.84313301238694</v>
      </c>
      <c r="BQ7" s="6">
        <f>IFERROR('1.41 Alcohol consumption pc'!BQ7*'1.42 Alcohol price'!BQ7,"")</f>
        <v>529.71329543963714</v>
      </c>
      <c r="BR7" s="6">
        <f>IFERROR('1.41 Alcohol consumption pc'!BR7*'1.42 Alcohol price'!BR7,"")</f>
        <v>703.2168821179564</v>
      </c>
      <c r="BS7" s="6">
        <f>IFERROR('1.41 Alcohol consumption pc'!BS7*'1.42 Alcohol price'!BS7,"")</f>
        <v>510.783150591202</v>
      </c>
      <c r="BT7" s="6">
        <f>IFERROR('1.41 Alcohol consumption pc'!BT7*'1.42 Alcohol price'!BT7,"")</f>
        <v>804.53459433518037</v>
      </c>
      <c r="BU7" s="6">
        <f>IFERROR('1.41 Alcohol consumption pc'!BU7*'1.42 Alcohol price'!BU7,"")</f>
        <v>1034.3965664398763</v>
      </c>
      <c r="BV7" s="6">
        <f>IFERROR('1.41 Alcohol consumption pc'!BV7*'1.42 Alcohol price'!BV7,"")</f>
        <v>890.02383710355241</v>
      </c>
      <c r="BW7" s="6">
        <f>IFERROR('1.41 Alcohol consumption pc'!BW7*'1.42 Alcohol price'!BW7,"")</f>
        <v>1277.1186753889936</v>
      </c>
      <c r="BX7" s="6">
        <f>IFERROR('1.41 Alcohol consumption pc'!BX7*'1.42 Alcohol price'!BX7,"")</f>
        <v>906.77156933888398</v>
      </c>
      <c r="BY7" s="6">
        <f>IFERROR('1.41 Alcohol consumption pc'!BY7*'1.42 Alcohol price'!BY7,"")</f>
        <v>912.33578234774041</v>
      </c>
      <c r="BZ7" s="6">
        <f>IFERROR('1.41 Alcohol consumption pc'!BZ7*'1.42 Alcohol price'!BZ7,"")</f>
        <v>808.97500390716584</v>
      </c>
      <c r="CA7" s="6">
        <f>IFERROR('1.41 Alcohol consumption pc'!CA7*'1.42 Alcohol price'!CA7,"")</f>
        <v>1154.9239282035387</v>
      </c>
      <c r="CB7" s="6">
        <f>IFERROR('1.41 Alcohol consumption pc'!CB7*'1.42 Alcohol price'!CB7,"")</f>
        <v>1841.8415740447995</v>
      </c>
      <c r="CC7" s="6">
        <f>IFERROR('1.41 Alcohol consumption pc'!CC7*'1.42 Alcohol price'!CC7,"")</f>
        <v>654.84977917850244</v>
      </c>
      <c r="CD7" s="6">
        <f>IFERROR('1.41 Alcohol consumption pc'!CD7*'1.42 Alcohol price'!CD7,"")</f>
        <v>642.27407929839626</v>
      </c>
      <c r="CE7" s="6">
        <f>IFERROR('1.41 Alcohol consumption pc'!CE7*'1.42 Alcohol price'!CE7,"")</f>
        <v>1184.5692948940609</v>
      </c>
      <c r="CF7" s="6">
        <f>IFERROR('1.41 Alcohol consumption pc'!CF7*'1.42 Alcohol price'!CF7,"")</f>
        <v>693.14034703231152</v>
      </c>
      <c r="CG7" s="6">
        <f>IFERROR('1.41 Alcohol consumption pc'!CG7*'1.42 Alcohol price'!CG7,"")</f>
        <v>878.93884696844782</v>
      </c>
      <c r="CH7" s="6">
        <f>IFERROR('1.41 Alcohol consumption pc'!CH7*'1.42 Alcohol price'!CH7,"")</f>
        <v>772.49927869143539</v>
      </c>
      <c r="CI7" s="6">
        <f>IFERROR('1.41 Alcohol consumption pc'!CI7*'1.42 Alcohol price'!CI7,"")</f>
        <v>1108.2116222303139</v>
      </c>
      <c r="CJ7" s="6">
        <f>IFERROR('1.41 Alcohol consumption pc'!CJ7*'1.42 Alcohol price'!CJ7,"")</f>
        <v>103.73400677360176</v>
      </c>
      <c r="CK7" s="6">
        <f>IFERROR('1.41 Alcohol consumption pc'!CK7*'1.42 Alcohol price'!CK7,"")</f>
        <v>1320.7481958921339</v>
      </c>
      <c r="CL7" s="6">
        <f>IFERROR('1.41 Alcohol consumption pc'!CL7*'1.42 Alcohol price'!CL7,"")</f>
        <v>618.1666212046315</v>
      </c>
      <c r="CM7" s="6">
        <f>IFERROR('1.41 Alcohol consumption pc'!CM7*'1.42 Alcohol price'!CM7,"")</f>
        <v>25.008413847709562</v>
      </c>
      <c r="CN7" s="6">
        <f>IFERROR('1.41 Alcohol consumption pc'!CN7*'1.42 Alcohol price'!CN7,"")</f>
        <v>85.428198700502051</v>
      </c>
      <c r="CO7" s="6">
        <f>IFERROR('1.41 Alcohol consumption pc'!CO7*'1.42 Alcohol price'!CO7,"")</f>
        <v>14.571821348001723</v>
      </c>
      <c r="CP7" s="6">
        <f>IFERROR('1.41 Alcohol consumption pc'!CP7*'1.42 Alcohol price'!CP7,"")</f>
        <v>5.7168817731978248</v>
      </c>
      <c r="CU7" s="91"/>
    </row>
    <row r="8" spans="1:99" x14ac:dyDescent="0.25">
      <c r="A8" s="1" t="s">
        <v>29</v>
      </c>
      <c r="B8" s="6">
        <f>IFERROR('1.41 Alcohol consumption pc'!B8*'1.42 Alcohol price'!B8,"")</f>
        <v>161.84859075352958</v>
      </c>
      <c r="C8" s="6">
        <f>IFERROR('1.41 Alcohol consumption pc'!C8*'1.42 Alcohol price'!C8,"")</f>
        <v>76.052359721430847</v>
      </c>
      <c r="D8" s="6">
        <f>IFERROR('1.41 Alcohol consumption pc'!D8*'1.42 Alcohol price'!D8,"")</f>
        <v>48.309969484748216</v>
      </c>
      <c r="E8" s="6">
        <f>IFERROR('1.41 Alcohol consumption pc'!E8*'1.42 Alcohol price'!E8,"")</f>
        <v>73.625531524365996</v>
      </c>
      <c r="F8" s="6">
        <f>IFERROR('1.41 Alcohol consumption pc'!F8*'1.42 Alcohol price'!F8,"")</f>
        <v>234.82230097271443</v>
      </c>
      <c r="G8" s="6">
        <f>IFERROR('1.41 Alcohol consumption pc'!G8*'1.42 Alcohol price'!G8,"")</f>
        <v>17.145744137205238</v>
      </c>
      <c r="H8" s="6">
        <f>IFERROR('1.41 Alcohol consumption pc'!H8*'1.42 Alcohol price'!H8,"")</f>
        <v>2.9869495428850588</v>
      </c>
      <c r="I8" s="6">
        <f>IFERROR('1.41 Alcohol consumption pc'!I8*'1.42 Alcohol price'!I8,"")</f>
        <v>644.6548502357291</v>
      </c>
      <c r="J8" s="6">
        <f>IFERROR('1.41 Alcohol consumption pc'!J8*'1.42 Alcohol price'!J8,"")</f>
        <v>137.73561580553442</v>
      </c>
      <c r="K8" s="6">
        <f>IFERROR('1.41 Alcohol consumption pc'!K8*'1.42 Alcohol price'!K8,"")</f>
        <v>67.367485376592768</v>
      </c>
      <c r="L8" s="6">
        <f>IFERROR('1.41 Alcohol consumption pc'!L8*'1.42 Alcohol price'!L8,"")</f>
        <v>0.96662369141640703</v>
      </c>
      <c r="M8" s="6">
        <f>IFERROR('1.41 Alcohol consumption pc'!M8*'1.42 Alcohol price'!M8,"")</f>
        <v>33.485590727102313</v>
      </c>
      <c r="N8" s="6">
        <f>IFERROR('1.41 Alcohol consumption pc'!N8*'1.42 Alcohol price'!N8,"")</f>
        <v>303.42618257827064</v>
      </c>
      <c r="O8" s="6">
        <f>IFERROR('1.41 Alcohol consumption pc'!O8*'1.42 Alcohol price'!O8,"")</f>
        <v>502.23166755905805</v>
      </c>
      <c r="P8" s="6">
        <f>IFERROR('1.41 Alcohol consumption pc'!P8*'1.42 Alcohol price'!P8,"")</f>
        <v>226.86470154235323</v>
      </c>
      <c r="Q8" s="6">
        <f>IFERROR('1.41 Alcohol consumption pc'!Q8*'1.42 Alcohol price'!Q8,"")</f>
        <v>122.24799582920913</v>
      </c>
      <c r="R8" s="6">
        <f>IFERROR('1.41 Alcohol consumption pc'!R8*'1.42 Alcohol price'!R8,"")</f>
        <v>56.388023097336053</v>
      </c>
      <c r="S8" s="6">
        <f>IFERROR('1.41 Alcohol consumption pc'!S8*'1.42 Alcohol price'!S8,"")</f>
        <v>36.944117242117827</v>
      </c>
      <c r="T8" s="6">
        <f>IFERROR('1.41 Alcohol consumption pc'!T8*'1.42 Alcohol price'!T8,"")</f>
        <v>883.39834227206234</v>
      </c>
      <c r="U8" s="6">
        <f>IFERROR('1.41 Alcohol consumption pc'!U8*'1.42 Alcohol price'!U8,"")</f>
        <v>901.29578015744949</v>
      </c>
      <c r="V8" s="6">
        <f>IFERROR('1.41 Alcohol consumption pc'!V8*'1.42 Alcohol price'!V8,"")</f>
        <v>795.409757269887</v>
      </c>
      <c r="W8" s="6">
        <f>IFERROR('1.41 Alcohol consumption pc'!W8*'1.42 Alcohol price'!W8,"")</f>
        <v>283.15552025613749</v>
      </c>
      <c r="X8" s="6">
        <f>IFERROR('1.41 Alcohol consumption pc'!X8*'1.42 Alcohol price'!X8,"")</f>
        <v>147.70933709918592</v>
      </c>
      <c r="Y8" s="6">
        <f>IFERROR('1.41 Alcohol consumption pc'!Y8*'1.42 Alcohol price'!Y8,"")</f>
        <v>219.50711739141749</v>
      </c>
      <c r="Z8" s="6">
        <f>IFERROR('1.41 Alcohol consumption pc'!Z8*'1.42 Alcohol price'!Z8,"")</f>
        <v>185.13906729231655</v>
      </c>
      <c r="AA8" s="6">
        <f>IFERROR('1.41 Alcohol consumption pc'!AA8*'1.42 Alcohol price'!AA8,"")</f>
        <v>735.37796578995756</v>
      </c>
      <c r="AB8" s="6">
        <f>IFERROR('1.41 Alcohol consumption pc'!AB8*'1.42 Alcohol price'!AB8,"")</f>
        <v>488.32113932469963</v>
      </c>
      <c r="AC8" s="6">
        <f>IFERROR('1.41 Alcohol consumption pc'!AC8*'1.42 Alcohol price'!AC8,"")</f>
        <v>596.27046694966646</v>
      </c>
      <c r="AD8" s="6">
        <f>IFERROR('1.41 Alcohol consumption pc'!AD8*'1.42 Alcohol price'!AD8,"")</f>
        <v>126.11504152568442</v>
      </c>
      <c r="AE8" s="6">
        <f>IFERROR('1.41 Alcohol consumption pc'!AE8*'1.42 Alcohol price'!AE8,"")</f>
        <v>399.98609400452932</v>
      </c>
      <c r="AF8" s="6">
        <f>IFERROR('1.41 Alcohol consumption pc'!AF8*'1.42 Alcohol price'!AF8,"")</f>
        <v>833.29592890165611</v>
      </c>
      <c r="AG8" s="6">
        <f>IFERROR('1.41 Alcohol consumption pc'!AG8*'1.42 Alcohol price'!AG8,"")</f>
        <v>480.27235698218726</v>
      </c>
      <c r="AH8" s="6">
        <f>IFERROR('1.41 Alcohol consumption pc'!AH8*'1.42 Alcohol price'!AH8,"")</f>
        <v>225.45989698307579</v>
      </c>
      <c r="AI8" s="6">
        <f>IFERROR('1.41 Alcohol consumption pc'!AI8*'1.42 Alcohol price'!AI8,"")</f>
        <v>348.03782123386162</v>
      </c>
      <c r="AJ8" s="6">
        <f>IFERROR('1.41 Alcohol consumption pc'!AJ8*'1.42 Alcohol price'!AJ8,"")</f>
        <v>215.26994953458612</v>
      </c>
      <c r="AK8" s="6">
        <f>IFERROR('1.41 Alcohol consumption pc'!AK8*'1.42 Alcohol price'!AK8,"")</f>
        <v>270.12230114370209</v>
      </c>
      <c r="AL8" s="6">
        <f>IFERROR('1.41 Alcohol consumption pc'!AL8*'1.42 Alcohol price'!AL8,"")</f>
        <v>267.81446222402269</v>
      </c>
      <c r="AM8" s="6">
        <f>IFERROR('1.41 Alcohol consumption pc'!AM8*'1.42 Alcohol price'!AM8,"")</f>
        <v>354.48011321316847</v>
      </c>
      <c r="AN8" s="6">
        <f>IFERROR('1.41 Alcohol consumption pc'!AN8*'1.42 Alcohol price'!AN8,"")</f>
        <v>898.37276629729433</v>
      </c>
      <c r="AO8" s="6">
        <f>IFERROR('1.41 Alcohol consumption pc'!AO8*'1.42 Alcohol price'!AO8,"")</f>
        <v>156.5010738151669</v>
      </c>
      <c r="AP8" s="6">
        <f>IFERROR('1.41 Alcohol consumption pc'!AP8*'1.42 Alcohol price'!AP8,"")</f>
        <v>173.13724578746971</v>
      </c>
      <c r="AQ8" s="6">
        <f>IFERROR('1.41 Alcohol consumption pc'!AQ8*'1.42 Alcohol price'!AQ8,"")</f>
        <v>122.12958937075946</v>
      </c>
      <c r="AR8" s="6">
        <f>IFERROR('1.41 Alcohol consumption pc'!AR8*'1.42 Alcohol price'!AR8,"")</f>
        <v>85.292945396572335</v>
      </c>
      <c r="AS8" s="6">
        <f>IFERROR('1.41 Alcohol consumption pc'!AS8*'1.42 Alcohol price'!AS8,"")</f>
        <v>163.0471603822165</v>
      </c>
      <c r="AT8" s="6">
        <f>IFERROR('1.41 Alcohol consumption pc'!AT8*'1.42 Alcohol price'!AT8,"")</f>
        <v>196.01712562270802</v>
      </c>
      <c r="AU8" s="6">
        <f>IFERROR('1.41 Alcohol consumption pc'!AU8*'1.42 Alcohol price'!AU8,"")</f>
        <v>148.07793647643365</v>
      </c>
      <c r="AV8" s="6">
        <f>IFERROR('1.41 Alcohol consumption pc'!AV8*'1.42 Alcohol price'!AV8,"")</f>
        <v>173.48727417206163</v>
      </c>
      <c r="AW8" s="6">
        <f>IFERROR('1.41 Alcohol consumption pc'!AW8*'1.42 Alcohol price'!AW8,"")</f>
        <v>212.1920299840159</v>
      </c>
      <c r="AX8" s="6">
        <f>IFERROR('1.41 Alcohol consumption pc'!AX8*'1.42 Alcohol price'!AX8,"")</f>
        <v>81.596563450868061</v>
      </c>
      <c r="AY8" s="6">
        <f>IFERROR('1.41 Alcohol consumption pc'!AY8*'1.42 Alcohol price'!AY8,"")</f>
        <v>47.132062114286597</v>
      </c>
      <c r="AZ8" s="6">
        <f>IFERROR('1.41 Alcohol consumption pc'!AZ8*'1.42 Alcohol price'!AZ8,"")</f>
        <v>200.21744810020209</v>
      </c>
      <c r="BA8" s="6">
        <f>IFERROR('1.41 Alcohol consumption pc'!BA8*'1.42 Alcohol price'!BA8,"")</f>
        <v>75.599284436493733</v>
      </c>
      <c r="BB8" s="6">
        <f>IFERROR('1.41 Alcohol consumption pc'!BB8*'1.42 Alcohol price'!BB8,"")</f>
        <v>170.57940558390874</v>
      </c>
      <c r="BC8" s="6">
        <f>IFERROR('1.41 Alcohol consumption pc'!BC8*'1.42 Alcohol price'!BC8,"")</f>
        <v>223.22674973917393</v>
      </c>
      <c r="BD8" s="6">
        <f>IFERROR('1.41 Alcohol consumption pc'!BD8*'1.42 Alcohol price'!BD8,"")</f>
        <v>72.085604988884143</v>
      </c>
      <c r="BE8" s="6">
        <f>IFERROR('1.41 Alcohol consumption pc'!BE8*'1.42 Alcohol price'!BE8,"")</f>
        <v>26.830186107563708</v>
      </c>
      <c r="BF8" s="6">
        <f>IFERROR('1.41 Alcohol consumption pc'!BF8*'1.42 Alcohol price'!BF8,"")</f>
        <v>54.153604594264692</v>
      </c>
      <c r="BG8" s="6">
        <f>IFERROR('1.41 Alcohol consumption pc'!BG8*'1.42 Alcohol price'!BG8,"")</f>
        <v>9.4144194651566977</v>
      </c>
      <c r="BH8" s="6" t="str">
        <f>IFERROR('1.41 Alcohol consumption pc'!BH8*'1.42 Alcohol price'!BH8,"")</f>
        <v/>
      </c>
      <c r="BI8" s="6">
        <f>IFERROR('1.41 Alcohol consumption pc'!BI8*'1.42 Alcohol price'!BI8,"")</f>
        <v>198.88852658888248</v>
      </c>
      <c r="BJ8" s="6">
        <f>IFERROR('1.41 Alcohol consumption pc'!BJ8*'1.42 Alcohol price'!BJ8,"")</f>
        <v>59.152290139447722</v>
      </c>
      <c r="BK8" s="6">
        <f>IFERROR('1.41 Alcohol consumption pc'!BK8*'1.42 Alcohol price'!BK8,"")</f>
        <v>43.477977544198041</v>
      </c>
      <c r="BL8" s="6">
        <f>IFERROR('1.41 Alcohol consumption pc'!BL8*'1.42 Alcohol price'!BL8,"")</f>
        <v>12.43598152360485</v>
      </c>
      <c r="BM8" s="6" t="str">
        <f>IFERROR('1.41 Alcohol consumption pc'!BM8*'1.42 Alcohol price'!BM8,"")</f>
        <v/>
      </c>
      <c r="BN8" s="6">
        <f>IFERROR('1.41 Alcohol consumption pc'!BN8*'1.42 Alcohol price'!BN8,"")</f>
        <v>235.56023317383199</v>
      </c>
      <c r="BO8" s="6">
        <f>IFERROR('1.41 Alcohol consumption pc'!BO8*'1.42 Alcohol price'!BO8,"")</f>
        <v>82.705064860927905</v>
      </c>
      <c r="BP8" s="6">
        <f>IFERROR('1.41 Alcohol consumption pc'!BP8*'1.42 Alcohol price'!BP8,"")</f>
        <v>785.9925969218782</v>
      </c>
      <c r="BQ8" s="6">
        <f>IFERROR('1.41 Alcohol consumption pc'!BQ8*'1.42 Alcohol price'!BQ8,"")</f>
        <v>564.56647280075799</v>
      </c>
      <c r="BR8" s="6">
        <f>IFERROR('1.41 Alcohol consumption pc'!BR8*'1.42 Alcohol price'!BR8,"")</f>
        <v>781.44947114720378</v>
      </c>
      <c r="BS8" s="6">
        <f>IFERROR('1.41 Alcohol consumption pc'!BS8*'1.42 Alcohol price'!BS8,"")</f>
        <v>540.89199708157264</v>
      </c>
      <c r="BT8" s="6">
        <f>IFERROR('1.41 Alcohol consumption pc'!BT8*'1.42 Alcohol price'!BT8,"")</f>
        <v>827.1106485942704</v>
      </c>
      <c r="BU8" s="6">
        <f>IFERROR('1.41 Alcohol consumption pc'!BU8*'1.42 Alcohol price'!BU8,"")</f>
        <v>1080.491380250294</v>
      </c>
      <c r="BV8" s="6">
        <f>IFERROR('1.41 Alcohol consumption pc'!BV8*'1.42 Alcohol price'!BV8,"")</f>
        <v>917.17563787887434</v>
      </c>
      <c r="BW8" s="6">
        <f>IFERROR('1.41 Alcohol consumption pc'!BW8*'1.42 Alcohol price'!BW8,"")</f>
        <v>1309.7558728696454</v>
      </c>
      <c r="BX8" s="6">
        <f>IFERROR('1.41 Alcohol consumption pc'!BX8*'1.42 Alcohol price'!BX8,"")</f>
        <v>947.27528731258087</v>
      </c>
      <c r="BY8" s="6">
        <f>IFERROR('1.41 Alcohol consumption pc'!BY8*'1.42 Alcohol price'!BY8,"")</f>
        <v>919.14455608089315</v>
      </c>
      <c r="BZ8" s="6">
        <f>IFERROR('1.41 Alcohol consumption pc'!BZ8*'1.42 Alcohol price'!BZ8,"")</f>
        <v>840.00587601606105</v>
      </c>
      <c r="CA8" s="6">
        <f>IFERROR('1.41 Alcohol consumption pc'!CA8*'1.42 Alcohol price'!CA8,"")</f>
        <v>1181.8586603905605</v>
      </c>
      <c r="CB8" s="6">
        <f>IFERROR('1.41 Alcohol consumption pc'!CB8*'1.42 Alcohol price'!CB8,"")</f>
        <v>1863.7897438334683</v>
      </c>
      <c r="CC8" s="6">
        <f>IFERROR('1.41 Alcohol consumption pc'!CC8*'1.42 Alcohol price'!CC8,"")</f>
        <v>670.22537122702124</v>
      </c>
      <c r="CD8" s="6">
        <f>IFERROR('1.41 Alcohol consumption pc'!CD8*'1.42 Alcohol price'!CD8,"")</f>
        <v>638.22531865656117</v>
      </c>
      <c r="CE8" s="6">
        <f>IFERROR('1.41 Alcohol consumption pc'!CE8*'1.42 Alcohol price'!CE8,"")</f>
        <v>1219.968966854877</v>
      </c>
      <c r="CF8" s="6">
        <f>IFERROR('1.41 Alcohol consumption pc'!CF8*'1.42 Alcohol price'!CF8,"")</f>
        <v>692.3611111111112</v>
      </c>
      <c r="CG8" s="6">
        <f>IFERROR('1.41 Alcohol consumption pc'!CG8*'1.42 Alcohol price'!CG8,"")</f>
        <v>913.6219041127016</v>
      </c>
      <c r="CH8" s="6">
        <f>IFERROR('1.41 Alcohol consumption pc'!CH8*'1.42 Alcohol price'!CH8,"")</f>
        <v>806.88123079643663</v>
      </c>
      <c r="CI8" s="6">
        <f>IFERROR('1.41 Alcohol consumption pc'!CI8*'1.42 Alcohol price'!CI8,"")</f>
        <v>1115.2149723156949</v>
      </c>
      <c r="CJ8" s="6">
        <f>IFERROR('1.41 Alcohol consumption pc'!CJ8*'1.42 Alcohol price'!CJ8,"")</f>
        <v>106.43179738894295</v>
      </c>
      <c r="CK8" s="6">
        <f>IFERROR('1.41 Alcohol consumption pc'!CK8*'1.42 Alcohol price'!CK8,"")</f>
        <v>1372.9404622866232</v>
      </c>
      <c r="CL8" s="6">
        <f>IFERROR('1.41 Alcohol consumption pc'!CL8*'1.42 Alcohol price'!CL8,"")</f>
        <v>648.47831744646294</v>
      </c>
      <c r="CM8" s="6">
        <f>IFERROR('1.41 Alcohol consumption pc'!CM8*'1.42 Alcohol price'!CM8,"")</f>
        <v>28.488100719731545</v>
      </c>
      <c r="CN8" s="6">
        <f>IFERROR('1.41 Alcohol consumption pc'!CN8*'1.42 Alcohol price'!CN8,"")</f>
        <v>90.338007900873308</v>
      </c>
      <c r="CO8" s="6">
        <f>IFERROR('1.41 Alcohol consumption pc'!CO8*'1.42 Alcohol price'!CO8,"")</f>
        <v>14.997183119713023</v>
      </c>
      <c r="CP8" s="6">
        <f>IFERROR('1.41 Alcohol consumption pc'!CP8*'1.42 Alcohol price'!CP8,"")</f>
        <v>6.0781600391278552</v>
      </c>
      <c r="CU8" s="91"/>
    </row>
    <row r="9" spans="1:99" x14ac:dyDescent="0.25">
      <c r="A9" s="1" t="s">
        <v>30</v>
      </c>
      <c r="B9" s="6">
        <f>IFERROR('1.41 Alcohol consumption pc'!B9*'1.42 Alcohol price'!B9,"")</f>
        <v>179.04267759623295</v>
      </c>
      <c r="C9" s="6">
        <f>IFERROR('1.41 Alcohol consumption pc'!C9*'1.42 Alcohol price'!C9,"")</f>
        <v>83.836500593074092</v>
      </c>
      <c r="D9" s="6">
        <f>IFERROR('1.41 Alcohol consumption pc'!D9*'1.42 Alcohol price'!D9,"")</f>
        <v>62.300227322555713</v>
      </c>
      <c r="E9" s="6">
        <f>IFERROR('1.41 Alcohol consumption pc'!E9*'1.42 Alcohol price'!E9,"")</f>
        <v>88.216481041932937</v>
      </c>
      <c r="F9" s="6">
        <f>IFERROR('1.41 Alcohol consumption pc'!F9*'1.42 Alcohol price'!F9,"")</f>
        <v>232.17616355565835</v>
      </c>
      <c r="G9" s="6">
        <f>IFERROR('1.41 Alcohol consumption pc'!G9*'1.42 Alcohol price'!G9,"")</f>
        <v>21.303712638067253</v>
      </c>
      <c r="H9" s="6">
        <f>IFERROR('1.41 Alcohol consumption pc'!H9*'1.42 Alcohol price'!H9,"")</f>
        <v>3.2135612716145894</v>
      </c>
      <c r="I9" s="6">
        <f>IFERROR('1.41 Alcohol consumption pc'!I9*'1.42 Alcohol price'!I9,"")</f>
        <v>631.37238055813737</v>
      </c>
      <c r="J9" s="6">
        <f>IFERROR('1.41 Alcohol consumption pc'!J9*'1.42 Alcohol price'!J9,"")</f>
        <v>168.66278360379914</v>
      </c>
      <c r="K9" s="6">
        <f>IFERROR('1.41 Alcohol consumption pc'!K9*'1.42 Alcohol price'!K9,"")</f>
        <v>75.865535286639272</v>
      </c>
      <c r="L9" s="6">
        <f>IFERROR('1.41 Alcohol consumption pc'!L9*'1.42 Alcohol price'!L9,"")</f>
        <v>1.0490230503412143</v>
      </c>
      <c r="M9" s="6">
        <f>IFERROR('1.41 Alcohol consumption pc'!M9*'1.42 Alcohol price'!M9,"")</f>
        <v>41.140666887726141</v>
      </c>
      <c r="N9" s="6">
        <f>IFERROR('1.41 Alcohol consumption pc'!N9*'1.42 Alcohol price'!N9,"")</f>
        <v>344.35339755045101</v>
      </c>
      <c r="O9" s="6">
        <f>IFERROR('1.41 Alcohol consumption pc'!O9*'1.42 Alcohol price'!O9,"")</f>
        <v>535.12614794527315</v>
      </c>
      <c r="P9" s="6">
        <f>IFERROR('1.41 Alcohol consumption pc'!P9*'1.42 Alcohol price'!P9,"")</f>
        <v>226.66928944550079</v>
      </c>
      <c r="Q9" s="6">
        <f>IFERROR('1.41 Alcohol consumption pc'!Q9*'1.42 Alcohol price'!Q9,"")</f>
        <v>139.00225458754309</v>
      </c>
      <c r="R9" s="6">
        <f>IFERROR('1.41 Alcohol consumption pc'!R9*'1.42 Alcohol price'!R9,"")</f>
        <v>67.992800629944881</v>
      </c>
      <c r="S9" s="6">
        <f>IFERROR('1.41 Alcohol consumption pc'!S9*'1.42 Alcohol price'!S9,"")</f>
        <v>41.51301085335669</v>
      </c>
      <c r="T9" s="6">
        <f>IFERROR('1.41 Alcohol consumption pc'!T9*'1.42 Alcohol price'!T9,"")</f>
        <v>994.24444914865001</v>
      </c>
      <c r="U9" s="6">
        <f>IFERROR('1.41 Alcohol consumption pc'!U9*'1.42 Alcohol price'!U9,"")</f>
        <v>1007.3124123758857</v>
      </c>
      <c r="V9" s="6">
        <f>IFERROR('1.41 Alcohol consumption pc'!V9*'1.42 Alcohol price'!V9,"")</f>
        <v>929.58114561307627</v>
      </c>
      <c r="W9" s="6">
        <f>IFERROR('1.41 Alcohol consumption pc'!W9*'1.42 Alcohol price'!W9,"")</f>
        <v>349.59546128661287</v>
      </c>
      <c r="X9" s="6">
        <f>IFERROR('1.41 Alcohol consumption pc'!X9*'1.42 Alcohol price'!X9,"")</f>
        <v>192.29604885432431</v>
      </c>
      <c r="Y9" s="6">
        <f>IFERROR('1.41 Alcohol consumption pc'!Y9*'1.42 Alcohol price'!Y9,"")</f>
        <v>260.92611862643082</v>
      </c>
      <c r="Z9" s="6">
        <f>IFERROR('1.41 Alcohol consumption pc'!Z9*'1.42 Alcohol price'!Z9,"")</f>
        <v>219.18206188017484</v>
      </c>
      <c r="AA9" s="6">
        <f>IFERROR('1.41 Alcohol consumption pc'!AA9*'1.42 Alcohol price'!AA9,"")</f>
        <v>832.38046936234923</v>
      </c>
      <c r="AB9" s="6">
        <f>IFERROR('1.41 Alcohol consumption pc'!AB9*'1.42 Alcohol price'!AB9,"")</f>
        <v>561.39923153439577</v>
      </c>
      <c r="AC9" s="6">
        <f>IFERROR('1.41 Alcohol consumption pc'!AC9*'1.42 Alcohol price'!AC9,"")</f>
        <v>706.3582932600566</v>
      </c>
      <c r="AD9" s="6">
        <f>IFERROR('1.41 Alcohol consumption pc'!AD9*'1.42 Alcohol price'!AD9,"")</f>
        <v>143.80844772459554</v>
      </c>
      <c r="AE9" s="6">
        <f>IFERROR('1.41 Alcohol consumption pc'!AE9*'1.42 Alcohol price'!AE9,"")</f>
        <v>484.25533607845466</v>
      </c>
      <c r="AF9" s="6">
        <f>IFERROR('1.41 Alcohol consumption pc'!AF9*'1.42 Alcohol price'!AF9,"")</f>
        <v>1069.8569358927923</v>
      </c>
      <c r="AG9" s="6">
        <f>IFERROR('1.41 Alcohol consumption pc'!AG9*'1.42 Alcohol price'!AG9,"")</f>
        <v>592.70769230769235</v>
      </c>
      <c r="AH9" s="6">
        <f>IFERROR('1.41 Alcohol consumption pc'!AH9*'1.42 Alcohol price'!AH9,"")</f>
        <v>276.16435672657815</v>
      </c>
      <c r="AI9" s="6">
        <f>IFERROR('1.41 Alcohol consumption pc'!AI9*'1.42 Alcohol price'!AI9,"")</f>
        <v>428.91286480280758</v>
      </c>
      <c r="AJ9" s="6">
        <f>IFERROR('1.41 Alcohol consumption pc'!AJ9*'1.42 Alcohol price'!AJ9,"")</f>
        <v>291.13546917572882</v>
      </c>
      <c r="AK9" s="6">
        <f>IFERROR('1.41 Alcohol consumption pc'!AK9*'1.42 Alcohol price'!AK9,"")</f>
        <v>336.31241744696126</v>
      </c>
      <c r="AL9" s="6">
        <f>IFERROR('1.41 Alcohol consumption pc'!AL9*'1.42 Alcohol price'!AL9,"")</f>
        <v>348.36060018705024</v>
      </c>
      <c r="AM9" s="6">
        <f>IFERROR('1.41 Alcohol consumption pc'!AM9*'1.42 Alcohol price'!AM9,"")</f>
        <v>437.85957660727252</v>
      </c>
      <c r="AN9" s="6">
        <f>IFERROR('1.41 Alcohol consumption pc'!AN9*'1.42 Alcohol price'!AN9,"")</f>
        <v>1075.8555511341028</v>
      </c>
      <c r="AO9" s="6">
        <f>IFERROR('1.41 Alcohol consumption pc'!AO9*'1.42 Alcohol price'!AO9,"")</f>
        <v>191.03553804203963</v>
      </c>
      <c r="AP9" s="6">
        <f>IFERROR('1.41 Alcohol consumption pc'!AP9*'1.42 Alcohol price'!AP9,"")</f>
        <v>201.70380733293086</v>
      </c>
      <c r="AQ9" s="6">
        <f>IFERROR('1.41 Alcohol consumption pc'!AQ9*'1.42 Alcohol price'!AQ9,"")</f>
        <v>155.46698890915411</v>
      </c>
      <c r="AR9" s="6">
        <f>IFERROR('1.41 Alcohol consumption pc'!AR9*'1.42 Alcohol price'!AR9,"")</f>
        <v>90.197532171794748</v>
      </c>
      <c r="AS9" s="6">
        <f>IFERROR('1.41 Alcohol consumption pc'!AS9*'1.42 Alcohol price'!AS9,"")</f>
        <v>195.09141035716047</v>
      </c>
      <c r="AT9" s="6">
        <f>IFERROR('1.41 Alcohol consumption pc'!AT9*'1.42 Alcohol price'!AT9,"")</f>
        <v>221.88948349906153</v>
      </c>
      <c r="AU9" s="6">
        <f>IFERROR('1.41 Alcohol consumption pc'!AU9*'1.42 Alcohol price'!AU9,"")</f>
        <v>172.63028849837519</v>
      </c>
      <c r="AV9" s="6">
        <f>IFERROR('1.41 Alcohol consumption pc'!AV9*'1.42 Alcohol price'!AV9,"")</f>
        <v>187.77071237673951</v>
      </c>
      <c r="AW9" s="6">
        <f>IFERROR('1.41 Alcohol consumption pc'!AW9*'1.42 Alcohol price'!AW9,"")</f>
        <v>188.5743560676251</v>
      </c>
      <c r="AX9" s="6">
        <f>IFERROR('1.41 Alcohol consumption pc'!AX9*'1.42 Alcohol price'!AX9,"")</f>
        <v>89.627257048326356</v>
      </c>
      <c r="AY9" s="6">
        <f>IFERROR('1.41 Alcohol consumption pc'!AY9*'1.42 Alcohol price'!AY9,"")</f>
        <v>50.751244565584663</v>
      </c>
      <c r="AZ9" s="6">
        <f>IFERROR('1.41 Alcohol consumption pc'!AZ9*'1.42 Alcohol price'!AZ9,"")</f>
        <v>228.43147480011388</v>
      </c>
      <c r="BA9" s="6">
        <f>IFERROR('1.41 Alcohol consumption pc'!BA9*'1.42 Alcohol price'!BA9,"")</f>
        <v>85.926454787083657</v>
      </c>
      <c r="BB9" s="6">
        <f>IFERROR('1.41 Alcohol consumption pc'!BB9*'1.42 Alcohol price'!BB9,"")</f>
        <v>195.22127073477455</v>
      </c>
      <c r="BC9" s="6">
        <f>IFERROR('1.41 Alcohol consumption pc'!BC9*'1.42 Alcohol price'!BC9,"")</f>
        <v>290.03603089188204</v>
      </c>
      <c r="BD9" s="6">
        <f>IFERROR('1.41 Alcohol consumption pc'!BD9*'1.42 Alcohol price'!BD9,"")</f>
        <v>77.598587183490238</v>
      </c>
      <c r="BE9" s="6">
        <f>IFERROR('1.41 Alcohol consumption pc'!BE9*'1.42 Alcohol price'!BE9,"")</f>
        <v>30.150020430797962</v>
      </c>
      <c r="BF9" s="6">
        <f>IFERROR('1.41 Alcohol consumption pc'!BF9*'1.42 Alcohol price'!BF9,"")</f>
        <v>64.864949863980172</v>
      </c>
      <c r="BG9" s="6">
        <f>IFERROR('1.41 Alcohol consumption pc'!BG9*'1.42 Alcohol price'!BG9,"")</f>
        <v>10.914450233068276</v>
      </c>
      <c r="BH9" s="6" t="str">
        <f>IFERROR('1.41 Alcohol consumption pc'!BH9*'1.42 Alcohol price'!BH9,"")</f>
        <v/>
      </c>
      <c r="BI9" s="6">
        <f>IFERROR('1.41 Alcohol consumption pc'!BI9*'1.42 Alcohol price'!BI9,"")</f>
        <v>231.04135039901954</v>
      </c>
      <c r="BJ9" s="6">
        <f>IFERROR('1.41 Alcohol consumption pc'!BJ9*'1.42 Alcohol price'!BJ9,"")</f>
        <v>67.698420155434164</v>
      </c>
      <c r="BK9" s="6">
        <f>IFERROR('1.41 Alcohol consumption pc'!BK9*'1.42 Alcohol price'!BK9,"")</f>
        <v>48.682254533025066</v>
      </c>
      <c r="BL9" s="6">
        <f>IFERROR('1.41 Alcohol consumption pc'!BL9*'1.42 Alcohol price'!BL9,"")</f>
        <v>15.645673705849378</v>
      </c>
      <c r="BM9" s="6" t="str">
        <f>IFERROR('1.41 Alcohol consumption pc'!BM9*'1.42 Alcohol price'!BM9,"")</f>
        <v/>
      </c>
      <c r="BN9" s="6">
        <f>IFERROR('1.41 Alcohol consumption pc'!BN9*'1.42 Alcohol price'!BN9,"")</f>
        <v>231.7058937166959</v>
      </c>
      <c r="BO9" s="6">
        <f>IFERROR('1.41 Alcohol consumption pc'!BO9*'1.42 Alcohol price'!BO9,"")</f>
        <v>91.89304937754892</v>
      </c>
      <c r="BP9" s="6">
        <f>IFERROR('1.41 Alcohol consumption pc'!BP9*'1.42 Alcohol price'!BP9,"")</f>
        <v>767.55645997925149</v>
      </c>
      <c r="BQ9" s="6">
        <f>IFERROR('1.41 Alcohol consumption pc'!BQ9*'1.42 Alcohol price'!BQ9,"")</f>
        <v>598.61318912926561</v>
      </c>
      <c r="BR9" s="6">
        <f>IFERROR('1.41 Alcohol consumption pc'!BR9*'1.42 Alcohol price'!BR9,"")</f>
        <v>863.9438820964549</v>
      </c>
      <c r="BS9" s="6">
        <f>IFERROR('1.41 Alcohol consumption pc'!BS9*'1.42 Alcohol price'!BS9,"")</f>
        <v>569.64550816781252</v>
      </c>
      <c r="BT9" s="6">
        <f>IFERROR('1.41 Alcohol consumption pc'!BT9*'1.42 Alcohol price'!BT9,"")</f>
        <v>909.53827828796614</v>
      </c>
      <c r="BU9" s="6">
        <f>IFERROR('1.41 Alcohol consumption pc'!BU9*'1.42 Alcohol price'!BU9,"")</f>
        <v>1217.9162139321502</v>
      </c>
      <c r="BV9" s="6">
        <f>IFERROR('1.41 Alcohol consumption pc'!BV9*'1.42 Alcohol price'!BV9,"")</f>
        <v>1017.1666115546318</v>
      </c>
      <c r="BW9" s="6">
        <f>IFERROR('1.41 Alcohol consumption pc'!BW9*'1.42 Alcohol price'!BW9,"")</f>
        <v>1460.5202768445595</v>
      </c>
      <c r="BX9" s="6">
        <f>IFERROR('1.41 Alcohol consumption pc'!BX9*'1.42 Alcohol price'!BX9,"")</f>
        <v>1068.2205798749289</v>
      </c>
      <c r="BY9" s="6">
        <f>IFERROR('1.41 Alcohol consumption pc'!BY9*'1.42 Alcohol price'!BY9,"")</f>
        <v>1009.3470042980683</v>
      </c>
      <c r="BZ9" s="6">
        <f>IFERROR('1.41 Alcohol consumption pc'!BZ9*'1.42 Alcohol price'!BZ9,"")</f>
        <v>917.80374354080141</v>
      </c>
      <c r="CA9" s="6">
        <f>IFERROR('1.41 Alcohol consumption pc'!CA9*'1.42 Alcohol price'!CA9,"")</f>
        <v>1314.0268213120696</v>
      </c>
      <c r="CB9" s="6">
        <f>IFERROR('1.41 Alcohol consumption pc'!CB9*'1.42 Alcohol price'!CB9,"")</f>
        <v>2041.934517637842</v>
      </c>
      <c r="CC9" s="6">
        <f>IFERROR('1.41 Alcohol consumption pc'!CC9*'1.42 Alcohol price'!CC9,"")</f>
        <v>749.15197763110223</v>
      </c>
      <c r="CD9" s="6">
        <f>IFERROR('1.41 Alcohol consumption pc'!CD9*'1.42 Alcohol price'!CD9,"")</f>
        <v>689.21628560948761</v>
      </c>
      <c r="CE9" s="6">
        <f>IFERROR('1.41 Alcohol consumption pc'!CE9*'1.42 Alcohol price'!CE9,"")</f>
        <v>1373.7155796714446</v>
      </c>
      <c r="CF9" s="6">
        <f>IFERROR('1.41 Alcohol consumption pc'!CF9*'1.42 Alcohol price'!CF9,"")</f>
        <v>753.0049560412433</v>
      </c>
      <c r="CG9" s="6">
        <f>IFERROR('1.41 Alcohol consumption pc'!CG9*'1.42 Alcohol price'!CG9,"")</f>
        <v>1020.3216723568542</v>
      </c>
      <c r="CH9" s="6">
        <f>IFERROR('1.41 Alcohol consumption pc'!CH9*'1.42 Alcohol price'!CH9,"")</f>
        <v>907.01502200081211</v>
      </c>
      <c r="CI9" s="6">
        <f>IFERROR('1.41 Alcohol consumption pc'!CI9*'1.42 Alcohol price'!CI9,"")</f>
        <v>1200.1411695766244</v>
      </c>
      <c r="CJ9" s="6">
        <f>IFERROR('1.41 Alcohol consumption pc'!CJ9*'1.42 Alcohol price'!CJ9,"")</f>
        <v>120.49052006549068</v>
      </c>
      <c r="CK9" s="6">
        <f>IFERROR('1.41 Alcohol consumption pc'!CK9*'1.42 Alcohol price'!CK9,"")</f>
        <v>1485.490386142553</v>
      </c>
      <c r="CL9" s="6">
        <f>IFERROR('1.41 Alcohol consumption pc'!CL9*'1.42 Alcohol price'!CL9,"")</f>
        <v>685.45965183370208</v>
      </c>
      <c r="CM9" s="6">
        <f>IFERROR('1.41 Alcohol consumption pc'!CM9*'1.42 Alcohol price'!CM9,"")</f>
        <v>32.569954657951911</v>
      </c>
      <c r="CN9" s="6">
        <f>IFERROR('1.41 Alcohol consumption pc'!CN9*'1.42 Alcohol price'!CN9,"")</f>
        <v>93.953063300214751</v>
      </c>
      <c r="CO9" s="6">
        <f>IFERROR('1.41 Alcohol consumption pc'!CO9*'1.42 Alcohol price'!CO9,"")</f>
        <v>16.131336981786188</v>
      </c>
      <c r="CP9" s="6">
        <f>IFERROR('1.41 Alcohol consumption pc'!CP9*'1.42 Alcohol price'!CP9,"")</f>
        <v>6.600372172348381</v>
      </c>
      <c r="CU9" s="91"/>
    </row>
    <row r="10" spans="1:99" x14ac:dyDescent="0.25">
      <c r="A10" s="1" t="s">
        <v>31</v>
      </c>
      <c r="B10" s="6">
        <f>IFERROR('1.41 Alcohol consumption pc'!B10*'1.42 Alcohol price'!B10,"")</f>
        <v>191.45826552173818</v>
      </c>
      <c r="C10" s="6">
        <f>IFERROR('1.41 Alcohol consumption pc'!C10*'1.42 Alcohol price'!C10,"")</f>
        <v>95.026820878126586</v>
      </c>
      <c r="D10" s="6">
        <f>IFERROR('1.41 Alcohol consumption pc'!D10*'1.42 Alcohol price'!D10,"")</f>
        <v>67.278670599892948</v>
      </c>
      <c r="E10" s="6">
        <f>IFERROR('1.41 Alcohol consumption pc'!E10*'1.42 Alcohol price'!E10,"")</f>
        <v>109.51441394394871</v>
      </c>
      <c r="F10" s="6">
        <f>IFERROR('1.41 Alcohol consumption pc'!F10*'1.42 Alcohol price'!F10,"")</f>
        <v>244.14326367529975</v>
      </c>
      <c r="G10" s="6">
        <f>IFERROR('1.41 Alcohol consumption pc'!G10*'1.42 Alcohol price'!G10,"")</f>
        <v>23.199103351784021</v>
      </c>
      <c r="H10" s="6">
        <f>IFERROR('1.41 Alcohol consumption pc'!H10*'1.42 Alcohol price'!H10,"")</f>
        <v>3.407534304778026</v>
      </c>
      <c r="I10" s="6">
        <f>IFERROR('1.41 Alcohol consumption pc'!I10*'1.42 Alcohol price'!I10,"")</f>
        <v>710.27294587926679</v>
      </c>
      <c r="J10" s="6">
        <f>IFERROR('1.41 Alcohol consumption pc'!J10*'1.42 Alcohol price'!J10,"")</f>
        <v>159.47753859810419</v>
      </c>
      <c r="K10" s="6">
        <f>IFERROR('1.41 Alcohol consumption pc'!K10*'1.42 Alcohol price'!K10,"")</f>
        <v>84.066077569320498</v>
      </c>
      <c r="L10" s="6">
        <f>IFERROR('1.41 Alcohol consumption pc'!L10*'1.42 Alcohol price'!L10,"")</f>
        <v>0.9920476771491813</v>
      </c>
      <c r="M10" s="6">
        <f>IFERROR('1.41 Alcohol consumption pc'!M10*'1.42 Alcohol price'!M10,"")</f>
        <v>46.444459456615995</v>
      </c>
      <c r="N10" s="6">
        <f>IFERROR('1.41 Alcohol consumption pc'!N10*'1.42 Alcohol price'!N10,"")</f>
        <v>378.70397156672317</v>
      </c>
      <c r="O10" s="6">
        <f>IFERROR('1.41 Alcohol consumption pc'!O10*'1.42 Alcohol price'!O10,"")</f>
        <v>468.25145509482365</v>
      </c>
      <c r="P10" s="6">
        <f>IFERROR('1.41 Alcohol consumption pc'!P10*'1.42 Alcohol price'!P10,"")</f>
        <v>236.01383371663528</v>
      </c>
      <c r="Q10" s="6">
        <f>IFERROR('1.41 Alcohol consumption pc'!Q10*'1.42 Alcohol price'!Q10,"")</f>
        <v>141.82591383723607</v>
      </c>
      <c r="R10" s="6">
        <f>IFERROR('1.41 Alcohol consumption pc'!R10*'1.42 Alcohol price'!R10,"")</f>
        <v>78.2438793333136</v>
      </c>
      <c r="S10" s="6">
        <f>IFERROR('1.41 Alcohol consumption pc'!S10*'1.42 Alcohol price'!S10,"")</f>
        <v>47.25757108557292</v>
      </c>
      <c r="T10" s="6">
        <f>IFERROR('1.41 Alcohol consumption pc'!T10*'1.42 Alcohol price'!T10,"")</f>
        <v>1000.9060635656541</v>
      </c>
      <c r="U10" s="6">
        <f>IFERROR('1.41 Alcohol consumption pc'!U10*'1.42 Alcohol price'!U10,"")</f>
        <v>1020.480771040792</v>
      </c>
      <c r="V10" s="6">
        <f>IFERROR('1.41 Alcohol consumption pc'!V10*'1.42 Alcohol price'!V10,"")</f>
        <v>902.91353604823701</v>
      </c>
      <c r="W10" s="6">
        <f>IFERROR('1.41 Alcohol consumption pc'!W10*'1.42 Alcohol price'!W10,"")</f>
        <v>402.79220665979062</v>
      </c>
      <c r="X10" s="6">
        <f>IFERROR('1.41 Alcohol consumption pc'!X10*'1.42 Alcohol price'!X10,"")</f>
        <v>239.77196512407781</v>
      </c>
      <c r="Y10" s="6">
        <f>IFERROR('1.41 Alcohol consumption pc'!Y10*'1.42 Alcohol price'!Y10,"")</f>
        <v>292.80919922992877</v>
      </c>
      <c r="Z10" s="6">
        <f>IFERROR('1.41 Alcohol consumption pc'!Z10*'1.42 Alcohol price'!Z10,"")</f>
        <v>249.78717744080876</v>
      </c>
      <c r="AA10" s="6">
        <f>IFERROR('1.41 Alcohol consumption pc'!AA10*'1.42 Alcohol price'!AA10,"")</f>
        <v>936.69540296299726</v>
      </c>
      <c r="AB10" s="6">
        <f>IFERROR('1.41 Alcohol consumption pc'!AB10*'1.42 Alcohol price'!AB10,"")</f>
        <v>665.9705706054101</v>
      </c>
      <c r="AC10" s="6">
        <f>IFERROR('1.41 Alcohol consumption pc'!AC10*'1.42 Alcohol price'!AC10,"")</f>
        <v>907.28274173806608</v>
      </c>
      <c r="AD10" s="6">
        <f>IFERROR('1.41 Alcohol consumption pc'!AD10*'1.42 Alcohol price'!AD10,"")</f>
        <v>188.44276569130017</v>
      </c>
      <c r="AE10" s="6">
        <f>IFERROR('1.41 Alcohol consumption pc'!AE10*'1.42 Alcohol price'!AE10,"")</f>
        <v>526.80850215345356</v>
      </c>
      <c r="AF10" s="6">
        <f>IFERROR('1.41 Alcohol consumption pc'!AF10*'1.42 Alcohol price'!AF10,"")</f>
        <v>1153.7549046445843</v>
      </c>
      <c r="AG10" s="6">
        <f>IFERROR('1.41 Alcohol consumption pc'!AG10*'1.42 Alcohol price'!AG10,"")</f>
        <v>626.25287928780426</v>
      </c>
      <c r="AH10" s="6">
        <f>IFERROR('1.41 Alcohol consumption pc'!AH10*'1.42 Alcohol price'!AH10,"")</f>
        <v>334.88167416389592</v>
      </c>
      <c r="AI10" s="6">
        <f>IFERROR('1.41 Alcohol consumption pc'!AI10*'1.42 Alcohol price'!AI10,"")</f>
        <v>528.74156576875362</v>
      </c>
      <c r="AJ10" s="6">
        <f>IFERROR('1.41 Alcohol consumption pc'!AJ10*'1.42 Alcohol price'!AJ10,"")</f>
        <v>307.12606915267372</v>
      </c>
      <c r="AK10" s="6">
        <f>IFERROR('1.41 Alcohol consumption pc'!AK10*'1.42 Alcohol price'!AK10,"")</f>
        <v>387.55004465927601</v>
      </c>
      <c r="AL10" s="6">
        <f>IFERROR('1.41 Alcohol consumption pc'!AL10*'1.42 Alcohol price'!AL10,"")</f>
        <v>394.56810292015524</v>
      </c>
      <c r="AM10" s="6">
        <f>IFERROR('1.41 Alcohol consumption pc'!AM10*'1.42 Alcohol price'!AM10,"")</f>
        <v>478.62977504047041</v>
      </c>
      <c r="AN10" s="6">
        <f>IFERROR('1.41 Alcohol consumption pc'!AN10*'1.42 Alcohol price'!AN10,"")</f>
        <v>1184.411866331013</v>
      </c>
      <c r="AO10" s="6">
        <f>IFERROR('1.41 Alcohol consumption pc'!AO10*'1.42 Alcohol price'!AO10,"")</f>
        <v>214.18721302035183</v>
      </c>
      <c r="AP10" s="6">
        <f>IFERROR('1.41 Alcohol consumption pc'!AP10*'1.42 Alcohol price'!AP10,"")</f>
        <v>224.74706639065229</v>
      </c>
      <c r="AQ10" s="6">
        <f>IFERROR('1.41 Alcohol consumption pc'!AQ10*'1.42 Alcohol price'!AQ10,"")</f>
        <v>190.79340001337232</v>
      </c>
      <c r="AR10" s="6">
        <f>IFERROR('1.41 Alcohol consumption pc'!AR10*'1.42 Alcohol price'!AR10,"")</f>
        <v>112.67825706517779</v>
      </c>
      <c r="AS10" s="6">
        <f>IFERROR('1.41 Alcohol consumption pc'!AS10*'1.42 Alcohol price'!AS10,"")</f>
        <v>218.85796404676904</v>
      </c>
      <c r="AT10" s="6">
        <f>IFERROR('1.41 Alcohol consumption pc'!AT10*'1.42 Alcohol price'!AT10,"")</f>
        <v>239.47038009359659</v>
      </c>
      <c r="AU10" s="6">
        <f>IFERROR('1.41 Alcohol consumption pc'!AU10*'1.42 Alcohol price'!AU10,"")</f>
        <v>181.47642516875757</v>
      </c>
      <c r="AV10" s="6">
        <f>IFERROR('1.41 Alcohol consumption pc'!AV10*'1.42 Alcohol price'!AV10,"")</f>
        <v>204.30962058082241</v>
      </c>
      <c r="AW10" s="6">
        <f>IFERROR('1.41 Alcohol consumption pc'!AW10*'1.42 Alcohol price'!AW10,"")</f>
        <v>203.0152161731109</v>
      </c>
      <c r="AX10" s="6">
        <f>IFERROR('1.41 Alcohol consumption pc'!AX10*'1.42 Alcohol price'!AX10,"")</f>
        <v>95.482986793654291</v>
      </c>
      <c r="AY10" s="6">
        <f>IFERROR('1.41 Alcohol consumption pc'!AY10*'1.42 Alcohol price'!AY10,"")</f>
        <v>52.761149740260691</v>
      </c>
      <c r="AZ10" s="6">
        <f>IFERROR('1.41 Alcohol consumption pc'!AZ10*'1.42 Alcohol price'!AZ10,"")</f>
        <v>243.67067689053411</v>
      </c>
      <c r="BA10" s="6">
        <f>IFERROR('1.41 Alcohol consumption pc'!BA10*'1.42 Alcohol price'!BA10,"")</f>
        <v>102.07038614621885</v>
      </c>
      <c r="BB10" s="6">
        <f>IFERROR('1.41 Alcohol consumption pc'!BB10*'1.42 Alcohol price'!BB10,"")</f>
        <v>245.79204965978269</v>
      </c>
      <c r="BC10" s="6">
        <f>IFERROR('1.41 Alcohol consumption pc'!BC10*'1.42 Alcohol price'!BC10,"")</f>
        <v>385.30481884431674</v>
      </c>
      <c r="BD10" s="6">
        <f>IFERROR('1.41 Alcohol consumption pc'!BD10*'1.42 Alcohol price'!BD10,"")</f>
        <v>81.943867458576975</v>
      </c>
      <c r="BE10" s="6">
        <f>IFERROR('1.41 Alcohol consumption pc'!BE10*'1.42 Alcohol price'!BE10,"")</f>
        <v>36.126407956082971</v>
      </c>
      <c r="BF10" s="6">
        <f>IFERROR('1.41 Alcohol consumption pc'!BF10*'1.42 Alcohol price'!BF10,"")</f>
        <v>76.206924743490163</v>
      </c>
      <c r="BG10" s="6">
        <f>IFERROR('1.41 Alcohol consumption pc'!BG10*'1.42 Alcohol price'!BG10,"")</f>
        <v>13.337094802455701</v>
      </c>
      <c r="BH10" s="6" t="str">
        <f>IFERROR('1.41 Alcohol consumption pc'!BH10*'1.42 Alcohol price'!BH10,"")</f>
        <v/>
      </c>
      <c r="BI10" s="6">
        <f>IFERROR('1.41 Alcohol consumption pc'!BI10*'1.42 Alcohol price'!BI10,"")</f>
        <v>270.53688704028019</v>
      </c>
      <c r="BJ10" s="6">
        <f>IFERROR('1.41 Alcohol consumption pc'!BJ10*'1.42 Alcohol price'!BJ10,"")</f>
        <v>71.304557007038937</v>
      </c>
      <c r="BK10" s="6">
        <f>IFERROR('1.41 Alcohol consumption pc'!BK10*'1.42 Alcohol price'!BK10,"")</f>
        <v>53.712062008580403</v>
      </c>
      <c r="BL10" s="6">
        <f>IFERROR('1.41 Alcohol consumption pc'!BL10*'1.42 Alcohol price'!BL10,"")</f>
        <v>20.825102884743281</v>
      </c>
      <c r="BM10" s="6" t="str">
        <f>IFERROR('1.41 Alcohol consumption pc'!BM10*'1.42 Alcohol price'!BM10,"")</f>
        <v/>
      </c>
      <c r="BN10" s="6">
        <f>IFERROR('1.41 Alcohol consumption pc'!BN10*'1.42 Alcohol price'!BN10,"")</f>
        <v>219.30413435871358</v>
      </c>
      <c r="BO10" s="6">
        <f>IFERROR('1.41 Alcohol consumption pc'!BO10*'1.42 Alcohol price'!BO10,"")</f>
        <v>118.29860944040801</v>
      </c>
      <c r="BP10" s="6">
        <f>IFERROR('1.41 Alcohol consumption pc'!BP10*'1.42 Alcohol price'!BP10,"")</f>
        <v>745.37707026853207</v>
      </c>
      <c r="BQ10" s="6">
        <f>IFERROR('1.41 Alcohol consumption pc'!BQ10*'1.42 Alcohol price'!BQ10,"")</f>
        <v>619.1931696171041</v>
      </c>
      <c r="BR10" s="6">
        <f>IFERROR('1.41 Alcohol consumption pc'!BR10*'1.42 Alcohol price'!BR10,"")</f>
        <v>897.74046646493684</v>
      </c>
      <c r="BS10" s="6">
        <f>IFERROR('1.41 Alcohol consumption pc'!BS10*'1.42 Alcohol price'!BS10,"")</f>
        <v>588.74032371569331</v>
      </c>
      <c r="BT10" s="6">
        <f>IFERROR('1.41 Alcohol consumption pc'!BT10*'1.42 Alcohol price'!BT10,"")</f>
        <v>932.12791901413345</v>
      </c>
      <c r="BU10" s="6">
        <f>IFERROR('1.41 Alcohol consumption pc'!BU10*'1.42 Alcohol price'!BU10,"")</f>
        <v>1337.2051035146847</v>
      </c>
      <c r="BV10" s="6">
        <f>IFERROR('1.41 Alcohol consumption pc'!BV10*'1.42 Alcohol price'!BV10,"")</f>
        <v>1097.2353729762165</v>
      </c>
      <c r="BW10" s="6">
        <f>IFERROR('1.41 Alcohol consumption pc'!BW10*'1.42 Alcohol price'!BW10,"")</f>
        <v>1574.5096606888494</v>
      </c>
      <c r="BX10" s="6">
        <f>IFERROR('1.41 Alcohol consumption pc'!BX10*'1.42 Alcohol price'!BX10,"")</f>
        <v>1169.9273653428922</v>
      </c>
      <c r="BY10" s="6">
        <f>IFERROR('1.41 Alcohol consumption pc'!BY10*'1.42 Alcohol price'!BY10,"")</f>
        <v>1076.8746710785724</v>
      </c>
      <c r="BZ10" s="6">
        <f>IFERROR('1.41 Alcohol consumption pc'!BZ10*'1.42 Alcohol price'!BZ10,"")</f>
        <v>989.78289420188787</v>
      </c>
      <c r="CA10" s="6">
        <f>IFERROR('1.41 Alcohol consumption pc'!CA10*'1.42 Alcohol price'!CA10,"")</f>
        <v>1554.1592456310068</v>
      </c>
      <c r="CB10" s="6">
        <f>IFERROR('1.41 Alcohol consumption pc'!CB10*'1.42 Alcohol price'!CB10,"")</f>
        <v>2068.8007537350259</v>
      </c>
      <c r="CC10" s="6">
        <f>IFERROR('1.41 Alcohol consumption pc'!CC10*'1.42 Alcohol price'!CC10,"")</f>
        <v>779.98700831501947</v>
      </c>
      <c r="CD10" s="6">
        <f>IFERROR('1.41 Alcohol consumption pc'!CD10*'1.42 Alcohol price'!CD10,"")</f>
        <v>751.33797408170494</v>
      </c>
      <c r="CE10" s="6">
        <f>IFERROR('1.41 Alcohol consumption pc'!CE10*'1.42 Alcohol price'!CE10,"")</f>
        <v>1478.0038841509754</v>
      </c>
      <c r="CF10" s="6">
        <f>IFERROR('1.41 Alcohol consumption pc'!CF10*'1.42 Alcohol price'!CF10,"")</f>
        <v>806.79029308368001</v>
      </c>
      <c r="CG10" s="6">
        <f>IFERROR('1.41 Alcohol consumption pc'!CG10*'1.42 Alcohol price'!CG10,"")</f>
        <v>1048.2253787588493</v>
      </c>
      <c r="CH10" s="6">
        <f>IFERROR('1.41 Alcohol consumption pc'!CH10*'1.42 Alcohol price'!CH10,"")</f>
        <v>929.39049755523854</v>
      </c>
      <c r="CI10" s="6">
        <f>IFERROR('1.41 Alcohol consumption pc'!CI10*'1.42 Alcohol price'!CI10,"")</f>
        <v>1337.9469282939356</v>
      </c>
      <c r="CJ10" s="6">
        <f>IFERROR('1.41 Alcohol consumption pc'!CJ10*'1.42 Alcohol price'!CJ10,"")</f>
        <v>123.21937826462077</v>
      </c>
      <c r="CK10" s="6">
        <f>IFERROR('1.41 Alcohol consumption pc'!CK10*'1.42 Alcohol price'!CK10,"")</f>
        <v>1296.1186650988443</v>
      </c>
      <c r="CL10" s="6">
        <f>IFERROR('1.41 Alcohol consumption pc'!CL10*'1.42 Alcohol price'!CL10,"")</f>
        <v>730.71509527379328</v>
      </c>
      <c r="CM10" s="6">
        <f>IFERROR('1.41 Alcohol consumption pc'!CM10*'1.42 Alcohol price'!CM10,"")</f>
        <v>34.63241067446959</v>
      </c>
      <c r="CN10" s="6">
        <f>IFERROR('1.41 Alcohol consumption pc'!CN10*'1.42 Alcohol price'!CN10,"")</f>
        <v>90.03936238085771</v>
      </c>
      <c r="CO10" s="6">
        <f>IFERROR('1.41 Alcohol consumption pc'!CO10*'1.42 Alcohol price'!CO10,"")</f>
        <v>16.22236496215643</v>
      </c>
      <c r="CP10" s="6">
        <f>IFERROR('1.41 Alcohol consumption pc'!CP10*'1.42 Alcohol price'!CP10,"")</f>
        <v>7.2024517888449475</v>
      </c>
      <c r="CU10" s="91"/>
    </row>
    <row r="11" spans="1:99" x14ac:dyDescent="0.25">
      <c r="A11" s="1" t="s">
        <v>32</v>
      </c>
      <c r="B11" s="6">
        <f>IFERROR('1.41 Alcohol consumption pc'!B11*'1.42 Alcohol price'!B11,"")</f>
        <v>183.60147744594698</v>
      </c>
      <c r="C11" s="6">
        <f>IFERROR('1.41 Alcohol consumption pc'!C11*'1.42 Alcohol price'!C11,"")</f>
        <v>100.15957507480344</v>
      </c>
      <c r="D11" s="6">
        <f>IFERROR('1.41 Alcohol consumption pc'!D11*'1.42 Alcohol price'!D11,"")</f>
        <v>65.654980722675518</v>
      </c>
      <c r="E11" s="6">
        <f>IFERROR('1.41 Alcohol consumption pc'!E11*'1.42 Alcohol price'!E11,"")</f>
        <v>121.68920648785408</v>
      </c>
      <c r="F11" s="6">
        <f>IFERROR('1.41 Alcohol consumption pc'!F11*'1.42 Alcohol price'!F11,"")</f>
        <v>227.95720513997247</v>
      </c>
      <c r="G11" s="6">
        <f>IFERROR('1.41 Alcohol consumption pc'!G11*'1.42 Alcohol price'!G11,"")</f>
        <v>23.185889680113839</v>
      </c>
      <c r="H11" s="6">
        <f>IFERROR('1.41 Alcohol consumption pc'!H11*'1.42 Alcohol price'!H11,"")</f>
        <v>3.3845609338385647</v>
      </c>
      <c r="I11" s="6">
        <f>IFERROR('1.41 Alcohol consumption pc'!I11*'1.42 Alcohol price'!I11,"")</f>
        <v>768.79998750312427</v>
      </c>
      <c r="J11" s="6">
        <f>IFERROR('1.41 Alcohol consumption pc'!J11*'1.42 Alcohol price'!J11,"")</f>
        <v>125.63820202222446</v>
      </c>
      <c r="K11" s="6">
        <f>IFERROR('1.41 Alcohol consumption pc'!K11*'1.42 Alcohol price'!K11,"")</f>
        <v>82.570375514128514</v>
      </c>
      <c r="L11" s="6">
        <f>IFERROR('1.41 Alcohol consumption pc'!L11*'1.42 Alcohol price'!L11,"")</f>
        <v>0.93261510560229643</v>
      </c>
      <c r="M11" s="6">
        <f>IFERROR('1.41 Alcohol consumption pc'!M11*'1.42 Alcohol price'!M11,"")</f>
        <v>47.15637715935614</v>
      </c>
      <c r="N11" s="6">
        <f>IFERROR('1.41 Alcohol consumption pc'!N11*'1.42 Alcohol price'!N11,"")</f>
        <v>380.58384794289822</v>
      </c>
      <c r="O11" s="6">
        <f>IFERROR('1.41 Alcohol consumption pc'!O11*'1.42 Alcohol price'!O11,"")</f>
        <v>393.47728843885972</v>
      </c>
      <c r="P11" s="6">
        <f>IFERROR('1.41 Alcohol consumption pc'!P11*'1.42 Alcohol price'!P11,"")</f>
        <v>222.38138646525152</v>
      </c>
      <c r="Q11" s="6">
        <f>IFERROR('1.41 Alcohol consumption pc'!Q11*'1.42 Alcohol price'!Q11,"")</f>
        <v>136.8902539813248</v>
      </c>
      <c r="R11" s="6">
        <f>IFERROR('1.41 Alcohol consumption pc'!R11*'1.42 Alcohol price'!R11,"")</f>
        <v>81.054145614906119</v>
      </c>
      <c r="S11" s="6">
        <f>IFERROR('1.41 Alcohol consumption pc'!S11*'1.42 Alcohol price'!S11,"")</f>
        <v>52.77361662225983</v>
      </c>
      <c r="T11" s="6">
        <f>IFERROR('1.41 Alcohol consumption pc'!T11*'1.42 Alcohol price'!T11,"")</f>
        <v>928.46912059140629</v>
      </c>
      <c r="U11" s="6">
        <f>IFERROR('1.41 Alcohol consumption pc'!U11*'1.42 Alcohol price'!U11,"")</f>
        <v>950.96742071852361</v>
      </c>
      <c r="V11" s="6">
        <f>IFERROR('1.41 Alcohol consumption pc'!V11*'1.42 Alcohol price'!V11,"")</f>
        <v>814.4522580192978</v>
      </c>
      <c r="W11" s="6">
        <f>IFERROR('1.41 Alcohol consumption pc'!W11*'1.42 Alcohol price'!W11,"")</f>
        <v>329.21750365670715</v>
      </c>
      <c r="X11" s="6">
        <f>IFERROR('1.41 Alcohol consumption pc'!X11*'1.42 Alcohol price'!X11,"")</f>
        <v>205.8106289942819</v>
      </c>
      <c r="Y11" s="6">
        <f>IFERROR('1.41 Alcohol consumption pc'!Y11*'1.42 Alcohol price'!Y11,"")</f>
        <v>259.80749219562955</v>
      </c>
      <c r="Z11" s="6">
        <f>IFERROR('1.41 Alcohol consumption pc'!Z11*'1.42 Alcohol price'!Z11,"")</f>
        <v>242.91893774022043</v>
      </c>
      <c r="AA11" s="6">
        <f>IFERROR('1.41 Alcohol consumption pc'!AA11*'1.42 Alcohol price'!AA11,"")</f>
        <v>824.02150487799224</v>
      </c>
      <c r="AB11" s="6">
        <f>IFERROR('1.41 Alcohol consumption pc'!AB11*'1.42 Alcohol price'!AB11,"")</f>
        <v>569.33760478812189</v>
      </c>
      <c r="AC11" s="6">
        <f>IFERROR('1.41 Alcohol consumption pc'!AC11*'1.42 Alcohol price'!AC11,"")</f>
        <v>762.39368630756269</v>
      </c>
      <c r="AD11" s="6">
        <f>IFERROR('1.41 Alcohol consumption pc'!AD11*'1.42 Alcohol price'!AD11,"")</f>
        <v>167.36485138639537</v>
      </c>
      <c r="AE11" s="6">
        <f>IFERROR('1.41 Alcohol consumption pc'!AE11*'1.42 Alcohol price'!AE11,"")</f>
        <v>435.89333865974237</v>
      </c>
      <c r="AF11" s="6">
        <f>IFERROR('1.41 Alcohol consumption pc'!AF11*'1.42 Alcohol price'!AF11,"")</f>
        <v>761.23543554651371</v>
      </c>
      <c r="AG11" s="6">
        <f>IFERROR('1.41 Alcohol consumption pc'!AG11*'1.42 Alcohol price'!AG11,"")</f>
        <v>476.58531989069996</v>
      </c>
      <c r="AH11" s="6">
        <f>IFERROR('1.41 Alcohol consumption pc'!AH11*'1.42 Alcohol price'!AH11,"")</f>
        <v>321.04852094113056</v>
      </c>
      <c r="AI11" s="6">
        <f>IFERROR('1.41 Alcohol consumption pc'!AI11*'1.42 Alcohol price'!AI11,"")</f>
        <v>405.74866136157169</v>
      </c>
      <c r="AJ11" s="6">
        <f>IFERROR('1.41 Alcohol consumption pc'!AJ11*'1.42 Alcohol price'!AJ11,"")</f>
        <v>248.65584164615979</v>
      </c>
      <c r="AK11" s="6">
        <f>IFERROR('1.41 Alcohol consumption pc'!AK11*'1.42 Alcohol price'!AK11,"")</f>
        <v>316.94330559938118</v>
      </c>
      <c r="AL11" s="6">
        <f>IFERROR('1.41 Alcohol consumption pc'!AL11*'1.42 Alcohol price'!AL11,"")</f>
        <v>319.78564300263838</v>
      </c>
      <c r="AM11" s="6">
        <f>IFERROR('1.41 Alcohol consumption pc'!AM11*'1.42 Alcohol price'!AM11,"")</f>
        <v>462.92924037460978</v>
      </c>
      <c r="AN11" s="6">
        <f>IFERROR('1.41 Alcohol consumption pc'!AN11*'1.42 Alcohol price'!AN11,"")</f>
        <v>1137.4729383979534</v>
      </c>
      <c r="AO11" s="6">
        <f>IFERROR('1.41 Alcohol consumption pc'!AO11*'1.42 Alcohol price'!AO11,"")</f>
        <v>160.72135655760886</v>
      </c>
      <c r="AP11" s="6">
        <f>IFERROR('1.41 Alcohol consumption pc'!AP11*'1.42 Alcohol price'!AP11,"")</f>
        <v>223.29905578498281</v>
      </c>
      <c r="AQ11" s="6">
        <f>IFERROR('1.41 Alcohol consumption pc'!AQ11*'1.42 Alcohol price'!AQ11,"")</f>
        <v>166.06942395082186</v>
      </c>
      <c r="AR11" s="6">
        <f>IFERROR('1.41 Alcohol consumption pc'!AR11*'1.42 Alcohol price'!AR11,"")</f>
        <v>140.22215846210599</v>
      </c>
      <c r="AS11" s="6">
        <f>IFERROR('1.41 Alcohol consumption pc'!AS11*'1.42 Alcohol price'!AS11,"")</f>
        <v>221.5430197970222</v>
      </c>
      <c r="AT11" s="6">
        <f>IFERROR('1.41 Alcohol consumption pc'!AT11*'1.42 Alcohol price'!AT11,"")</f>
        <v>228.87106357694591</v>
      </c>
      <c r="AU11" s="6">
        <f>IFERROR('1.41 Alcohol consumption pc'!AU11*'1.42 Alcohol price'!AU11,"")</f>
        <v>169.42155129325815</v>
      </c>
      <c r="AV11" s="6">
        <f>IFERROR('1.41 Alcohol consumption pc'!AV11*'1.42 Alcohol price'!AV11,"")</f>
        <v>176.38108876110351</v>
      </c>
      <c r="AW11" s="6">
        <f>IFERROR('1.41 Alcohol consumption pc'!AW11*'1.42 Alcohol price'!AW11,"")</f>
        <v>200.7952922112535</v>
      </c>
      <c r="AX11" s="6">
        <f>IFERROR('1.41 Alcohol consumption pc'!AX11*'1.42 Alcohol price'!AX11,"")</f>
        <v>110.26253633102584</v>
      </c>
      <c r="AY11" s="6">
        <f>IFERROR('1.41 Alcohol consumption pc'!AY11*'1.42 Alcohol price'!AY11,"")</f>
        <v>49.553220387447283</v>
      </c>
      <c r="AZ11" s="6">
        <f>IFERROR('1.41 Alcohol consumption pc'!AZ11*'1.42 Alcohol price'!AZ11,"")</f>
        <v>206.55374795832066</v>
      </c>
      <c r="BA11" s="6">
        <f>IFERROR('1.41 Alcohol consumption pc'!BA11*'1.42 Alcohol price'!BA11,"")</f>
        <v>104.2942458347126</v>
      </c>
      <c r="BB11" s="6">
        <f>IFERROR('1.41 Alcohol consumption pc'!BB11*'1.42 Alcohol price'!BB11,"")</f>
        <v>247.11549898893779</v>
      </c>
      <c r="BC11" s="6">
        <f>IFERROR('1.41 Alcohol consumption pc'!BC11*'1.42 Alcohol price'!BC11,"")</f>
        <v>524.01028061599663</v>
      </c>
      <c r="BD11" s="6">
        <f>IFERROR('1.41 Alcohol consumption pc'!BD11*'1.42 Alcohol price'!BD11,"")</f>
        <v>84.358907959761041</v>
      </c>
      <c r="BE11" s="6">
        <f>IFERROR('1.41 Alcohol consumption pc'!BE11*'1.42 Alcohol price'!BE11,"")</f>
        <v>48.167042353778612</v>
      </c>
      <c r="BF11" s="6">
        <f>IFERROR('1.41 Alcohol consumption pc'!BF11*'1.42 Alcohol price'!BF11,"")</f>
        <v>80.071732795337368</v>
      </c>
      <c r="BG11" s="6">
        <f>IFERROR('1.41 Alcohol consumption pc'!BG11*'1.42 Alcohol price'!BG11,"")</f>
        <v>14.780746133326327</v>
      </c>
      <c r="BH11" s="6" t="str">
        <f>IFERROR('1.41 Alcohol consumption pc'!BH11*'1.42 Alcohol price'!BH11,"")</f>
        <v/>
      </c>
      <c r="BI11" s="6">
        <f>IFERROR('1.41 Alcohol consumption pc'!BI11*'1.42 Alcohol price'!BI11,"")</f>
        <v>250.80153895479313</v>
      </c>
      <c r="BJ11" s="6">
        <f>IFERROR('1.41 Alcohol consumption pc'!BJ11*'1.42 Alcohol price'!BJ11,"")</f>
        <v>66.343264578558689</v>
      </c>
      <c r="BK11" s="6">
        <f>IFERROR('1.41 Alcohol consumption pc'!BK11*'1.42 Alcohol price'!BK11,"")</f>
        <v>52.60286930474539</v>
      </c>
      <c r="BL11" s="6">
        <f>IFERROR('1.41 Alcohol consumption pc'!BL11*'1.42 Alcohol price'!BL11,"")</f>
        <v>18.783290197420101</v>
      </c>
      <c r="BM11" s="6" t="str">
        <f>IFERROR('1.41 Alcohol consumption pc'!BM11*'1.42 Alcohol price'!BM11,"")</f>
        <v/>
      </c>
      <c r="BN11" s="6">
        <f>IFERROR('1.41 Alcohol consumption pc'!BN11*'1.42 Alcohol price'!BN11,"")</f>
        <v>227.23368371509255</v>
      </c>
      <c r="BO11" s="6">
        <f>IFERROR('1.41 Alcohol consumption pc'!BO11*'1.42 Alcohol price'!BO11,"")</f>
        <v>121.59410914072609</v>
      </c>
      <c r="BP11" s="6">
        <f>IFERROR('1.41 Alcohol consumption pc'!BP11*'1.42 Alcohol price'!BP11,"")</f>
        <v>616.94906856916361</v>
      </c>
      <c r="BQ11" s="6">
        <f>IFERROR('1.41 Alcohol consumption pc'!BQ11*'1.42 Alcohol price'!BQ11,"")</f>
        <v>605.11879990634554</v>
      </c>
      <c r="BR11" s="6">
        <f>IFERROR('1.41 Alcohol consumption pc'!BR11*'1.42 Alcohol price'!BR11,"")</f>
        <v>846.80599251827334</v>
      </c>
      <c r="BS11" s="6">
        <f>IFERROR('1.41 Alcohol consumption pc'!BS11*'1.42 Alcohol price'!BS11,"")</f>
        <v>578.62513303876017</v>
      </c>
      <c r="BT11" s="6">
        <f>IFERROR('1.41 Alcohol consumption pc'!BT11*'1.42 Alcohol price'!BT11,"")</f>
        <v>854.09042021293999</v>
      </c>
      <c r="BU11" s="6">
        <f>IFERROR('1.41 Alcohol consumption pc'!BU11*'1.42 Alcohol price'!BU11,"")</f>
        <v>1286.6466706658666</v>
      </c>
      <c r="BV11" s="6">
        <f>IFERROR('1.41 Alcohol consumption pc'!BV11*'1.42 Alcohol price'!BV11,"")</f>
        <v>1042.9736541090474</v>
      </c>
      <c r="BW11" s="6">
        <f>IFERROR('1.41 Alcohol consumption pc'!BW11*'1.42 Alcohol price'!BW11,"")</f>
        <v>1403.7739272430372</v>
      </c>
      <c r="BX11" s="6">
        <f>IFERROR('1.41 Alcohol consumption pc'!BX11*'1.42 Alcohol price'!BX11,"")</f>
        <v>1115.6712915156861</v>
      </c>
      <c r="BY11" s="6">
        <f>IFERROR('1.41 Alcohol consumption pc'!BY11*'1.42 Alcohol price'!BY11,"")</f>
        <v>1021.0147328854079</v>
      </c>
      <c r="BZ11" s="6">
        <f>IFERROR('1.41 Alcohol consumption pc'!BZ11*'1.42 Alcohol price'!BZ11,"")</f>
        <v>940.66512875855187</v>
      </c>
      <c r="CA11" s="6">
        <f>IFERROR('1.41 Alcohol consumption pc'!CA11*'1.42 Alcohol price'!CA11,"")</f>
        <v>1423.8690545936347</v>
      </c>
      <c r="CB11" s="6">
        <f>IFERROR('1.41 Alcohol consumption pc'!CB11*'1.42 Alcohol price'!CB11,"")</f>
        <v>1828.898768053436</v>
      </c>
      <c r="CC11" s="6">
        <f>IFERROR('1.41 Alcohol consumption pc'!CC11*'1.42 Alcohol price'!CC11,"")</f>
        <v>713.74867374230098</v>
      </c>
      <c r="CD11" s="6">
        <f>IFERROR('1.41 Alcohol consumption pc'!CD11*'1.42 Alcohol price'!CD11,"")</f>
        <v>702.70171905518691</v>
      </c>
      <c r="CE11" s="6">
        <f>IFERROR('1.41 Alcohol consumption pc'!CE11*'1.42 Alcohol price'!CE11,"")</f>
        <v>1346.7172295959824</v>
      </c>
      <c r="CF11" s="6">
        <f>IFERROR('1.41 Alcohol consumption pc'!CF11*'1.42 Alcohol price'!CF11,"")</f>
        <v>778.32055287323669</v>
      </c>
      <c r="CG11" s="6">
        <f>IFERROR('1.41 Alcohol consumption pc'!CG11*'1.42 Alcohol price'!CG11,"")</f>
        <v>957.76103877005039</v>
      </c>
      <c r="CH11" s="6">
        <f>IFERROR('1.41 Alcohol consumption pc'!CH11*'1.42 Alcohol price'!CH11,"")</f>
        <v>811.01520045806649</v>
      </c>
      <c r="CI11" s="6">
        <f>IFERROR('1.41 Alcohol consumption pc'!CI11*'1.42 Alcohol price'!CI11,"")</f>
        <v>1266.7523598073205</v>
      </c>
      <c r="CJ11" s="6">
        <f>IFERROR('1.41 Alcohol consumption pc'!CJ11*'1.42 Alcohol price'!CJ11,"")</f>
        <v>112.10465748750995</v>
      </c>
      <c r="CK11" s="6">
        <f>IFERROR('1.41 Alcohol consumption pc'!CK11*'1.42 Alcohol price'!CK11,"")</f>
        <v>1096.7114371968803</v>
      </c>
      <c r="CL11" s="6">
        <f>IFERROR('1.41 Alcohol consumption pc'!CL11*'1.42 Alcohol price'!CL11,"")</f>
        <v>651.7174277051331</v>
      </c>
      <c r="CM11" s="6">
        <f>IFERROR('1.41 Alcohol consumption pc'!CM11*'1.42 Alcohol price'!CM11,"")</f>
        <v>36.462804535093838</v>
      </c>
      <c r="CN11" s="6">
        <f>IFERROR('1.41 Alcohol consumption pc'!CN11*'1.42 Alcohol price'!CN11,"")</f>
        <v>101.31473529602924</v>
      </c>
      <c r="CO11" s="6">
        <f>IFERROR('1.41 Alcohol consumption pc'!CO11*'1.42 Alcohol price'!CO11,"")</f>
        <v>17.294308790223486</v>
      </c>
      <c r="CP11" s="6">
        <f>IFERROR('1.41 Alcohol consumption pc'!CP11*'1.42 Alcohol price'!CP11,"")</f>
        <v>7.4089500116140785</v>
      </c>
      <c r="CU11" s="91"/>
    </row>
    <row r="12" spans="1:99" x14ac:dyDescent="0.25">
      <c r="A12" s="1" t="s">
        <v>33</v>
      </c>
      <c r="B12" s="6">
        <f>IFERROR('1.41 Alcohol consumption pc'!B12*'1.42 Alcohol price'!B12,"")</f>
        <v>190.32605607175591</v>
      </c>
      <c r="C12" s="6">
        <f>IFERROR('1.41 Alcohol consumption pc'!C12*'1.42 Alcohol price'!C12,"")</f>
        <v>111.22885564978282</v>
      </c>
      <c r="D12" s="6">
        <f>IFERROR('1.41 Alcohol consumption pc'!D12*'1.42 Alcohol price'!D12,"")</f>
        <v>53.580954921312347</v>
      </c>
      <c r="E12" s="6">
        <f>IFERROR('1.41 Alcohol consumption pc'!E12*'1.42 Alcohol price'!E12,"")</f>
        <v>139.89659048332712</v>
      </c>
      <c r="F12" s="6">
        <f>IFERROR('1.41 Alcohol consumption pc'!F12*'1.42 Alcohol price'!F12,"")</f>
        <v>235.20116169812931</v>
      </c>
      <c r="G12" s="6">
        <f>IFERROR('1.41 Alcohol consumption pc'!G12*'1.42 Alcohol price'!G12,"")</f>
        <v>27.764138274645259</v>
      </c>
      <c r="H12" s="6">
        <f>IFERROR('1.41 Alcohol consumption pc'!H12*'1.42 Alcohol price'!H12,"")</f>
        <v>4.8503164770453262</v>
      </c>
      <c r="I12" s="6">
        <f>IFERROR('1.41 Alcohol consumption pc'!I12*'1.42 Alcohol price'!I12,"")</f>
        <v>795.22712542071122</v>
      </c>
      <c r="J12" s="6">
        <f>IFERROR('1.41 Alcohol consumption pc'!J12*'1.42 Alcohol price'!J12,"")</f>
        <v>144.89909276059987</v>
      </c>
      <c r="K12" s="6">
        <f>IFERROR('1.41 Alcohol consumption pc'!K12*'1.42 Alcohol price'!K12,"")</f>
        <v>93.925550744002834</v>
      </c>
      <c r="L12" s="6">
        <f>IFERROR('1.41 Alcohol consumption pc'!L12*'1.42 Alcohol price'!L12,"")</f>
        <v>0.98268741189775133</v>
      </c>
      <c r="M12" s="6">
        <f>IFERROR('1.41 Alcohol consumption pc'!M12*'1.42 Alcohol price'!M12,"")</f>
        <v>54.714748347196725</v>
      </c>
      <c r="N12" s="6">
        <f>IFERROR('1.41 Alcohol consumption pc'!N12*'1.42 Alcohol price'!N12,"")</f>
        <v>435.9130931510627</v>
      </c>
      <c r="O12" s="6">
        <f>IFERROR('1.41 Alcohol consumption pc'!O12*'1.42 Alcohol price'!O12,"")</f>
        <v>445.92433981509964</v>
      </c>
      <c r="P12" s="6">
        <f>IFERROR('1.41 Alcohol consumption pc'!P12*'1.42 Alcohol price'!P12,"")</f>
        <v>244.10245763371657</v>
      </c>
      <c r="Q12" s="6">
        <f>IFERROR('1.41 Alcohol consumption pc'!Q12*'1.42 Alcohol price'!Q12,"")</f>
        <v>154.231392071013</v>
      </c>
      <c r="R12" s="6">
        <f>IFERROR('1.41 Alcohol consumption pc'!R12*'1.42 Alcohol price'!R12,"")</f>
        <v>79.861573752309198</v>
      </c>
      <c r="S12" s="6">
        <f>IFERROR('1.41 Alcohol consumption pc'!S12*'1.42 Alcohol price'!S12,"")</f>
        <v>58.720339347516578</v>
      </c>
      <c r="T12" s="6">
        <f>IFERROR('1.41 Alcohol consumption pc'!T12*'1.42 Alcohol price'!T12,"")</f>
        <v>1075.9485508593191</v>
      </c>
      <c r="U12" s="6">
        <f>IFERROR('1.41 Alcohol consumption pc'!U12*'1.42 Alcohol price'!U12,"")</f>
        <v>1102.3384380758721</v>
      </c>
      <c r="V12" s="6">
        <f>IFERROR('1.41 Alcohol consumption pc'!V12*'1.42 Alcohol price'!V12,"")</f>
        <v>941.71418018974646</v>
      </c>
      <c r="W12" s="6">
        <f>IFERROR('1.41 Alcohol consumption pc'!W12*'1.42 Alcohol price'!W12,"")</f>
        <v>345.93180016355666</v>
      </c>
      <c r="X12" s="6">
        <f>IFERROR('1.41 Alcohol consumption pc'!X12*'1.42 Alcohol price'!X12,"")</f>
        <v>222.38947368421051</v>
      </c>
      <c r="Y12" s="6">
        <f>IFERROR('1.41 Alcohol consumption pc'!Y12*'1.42 Alcohol price'!Y12,"")</f>
        <v>238.0332986472425</v>
      </c>
      <c r="Z12" s="6">
        <f>IFERROR('1.41 Alcohol consumption pc'!Z12*'1.42 Alcohol price'!Z12,"")</f>
        <v>250.64000646743375</v>
      </c>
      <c r="AA12" s="6">
        <f>IFERROR('1.41 Alcohol consumption pc'!AA12*'1.42 Alcohol price'!AA12,"")</f>
        <v>766.64032722878119</v>
      </c>
      <c r="AB12" s="6">
        <f>IFERROR('1.41 Alcohol consumption pc'!AB12*'1.42 Alcohol price'!AB12,"")</f>
        <v>549.65064375221027</v>
      </c>
      <c r="AC12" s="6">
        <f>IFERROR('1.41 Alcohol consumption pc'!AC12*'1.42 Alcohol price'!AC12,"")</f>
        <v>746.62369551872314</v>
      </c>
      <c r="AD12" s="6">
        <f>IFERROR('1.41 Alcohol consumption pc'!AD12*'1.42 Alcohol price'!AD12,"")</f>
        <v>174.87598336423309</v>
      </c>
      <c r="AE12" s="6">
        <f>IFERROR('1.41 Alcohol consumption pc'!AE12*'1.42 Alcohol price'!AE12,"")</f>
        <v>412.21618484384533</v>
      </c>
      <c r="AF12" s="6">
        <f>IFERROR('1.41 Alcohol consumption pc'!AF12*'1.42 Alcohol price'!AF12,"")</f>
        <v>637.67979250176836</v>
      </c>
      <c r="AG12" s="6">
        <f>IFERROR('1.41 Alcohol consumption pc'!AG12*'1.42 Alcohol price'!AG12,"")</f>
        <v>436.53723742838957</v>
      </c>
      <c r="AH12" s="6">
        <f>IFERROR('1.41 Alcohol consumption pc'!AH12*'1.42 Alcohol price'!AH12,"")</f>
        <v>319.23807667949535</v>
      </c>
      <c r="AI12" s="6">
        <f>IFERROR('1.41 Alcohol consumption pc'!AI12*'1.42 Alcohol price'!AI12,"")</f>
        <v>423.80993210747442</v>
      </c>
      <c r="AJ12" s="6">
        <f>IFERROR('1.41 Alcohol consumption pc'!AJ12*'1.42 Alcohol price'!AJ12,"")</f>
        <v>232.61738286350618</v>
      </c>
      <c r="AK12" s="6">
        <f>IFERROR('1.41 Alcohol consumption pc'!AK12*'1.42 Alcohol price'!AK12,"")</f>
        <v>356.98488099780513</v>
      </c>
      <c r="AL12" s="6">
        <f>IFERROR('1.41 Alcohol consumption pc'!AL12*'1.42 Alcohol price'!AL12,"")</f>
        <v>295.14046138855724</v>
      </c>
      <c r="AM12" s="6">
        <f>IFERROR('1.41 Alcohol consumption pc'!AM12*'1.42 Alcohol price'!AM12,"")</f>
        <v>435.24479157004237</v>
      </c>
      <c r="AN12" s="6">
        <f>IFERROR('1.41 Alcohol consumption pc'!AN12*'1.42 Alcohol price'!AN12,"")</f>
        <v>1082.9018075232048</v>
      </c>
      <c r="AO12" s="6">
        <f>IFERROR('1.41 Alcohol consumption pc'!AO12*'1.42 Alcohol price'!AO12,"")</f>
        <v>173.20335673378094</v>
      </c>
      <c r="AP12" s="6">
        <f>IFERROR('1.41 Alcohol consumption pc'!AP12*'1.42 Alcohol price'!AP12,"")</f>
        <v>250.7793587033857</v>
      </c>
      <c r="AQ12" s="6">
        <f>IFERROR('1.41 Alcohol consumption pc'!AQ12*'1.42 Alcohol price'!AQ12,"")</f>
        <v>197.67168248716123</v>
      </c>
      <c r="AR12" s="6">
        <f>IFERROR('1.41 Alcohol consumption pc'!AR12*'1.42 Alcohol price'!AR12,"")</f>
        <v>161.6825633683531</v>
      </c>
      <c r="AS12" s="6">
        <f>IFERROR('1.41 Alcohol consumption pc'!AS12*'1.42 Alcohol price'!AS12,"")</f>
        <v>278.7731189411432</v>
      </c>
      <c r="AT12" s="6">
        <f>IFERROR('1.41 Alcohol consumption pc'!AT12*'1.42 Alcohol price'!AT12,"")</f>
        <v>270.71995298266239</v>
      </c>
      <c r="AU12" s="6">
        <f>IFERROR('1.41 Alcohol consumption pc'!AU12*'1.42 Alcohol price'!AU12,"")</f>
        <v>202.30148895533569</v>
      </c>
      <c r="AV12" s="6">
        <f>IFERROR('1.41 Alcohol consumption pc'!AV12*'1.42 Alcohol price'!AV12,"")</f>
        <v>199.07805641941817</v>
      </c>
      <c r="AW12" s="6">
        <f>IFERROR('1.41 Alcohol consumption pc'!AW12*'1.42 Alcohol price'!AW12,"")</f>
        <v>208.71225708437953</v>
      </c>
      <c r="AX12" s="6">
        <f>IFERROR('1.41 Alcohol consumption pc'!AX12*'1.42 Alcohol price'!AX12,"")</f>
        <v>118.26819420544102</v>
      </c>
      <c r="AY12" s="6">
        <f>IFERROR('1.41 Alcohol consumption pc'!AY12*'1.42 Alcohol price'!AY12,"")</f>
        <v>54.945054945054956</v>
      </c>
      <c r="AZ12" s="6">
        <f>IFERROR('1.41 Alcohol consumption pc'!AZ12*'1.42 Alcohol price'!AZ12,"")</f>
        <v>230.85969608194407</v>
      </c>
      <c r="BA12" s="6">
        <f>IFERROR('1.41 Alcohol consumption pc'!BA12*'1.42 Alcohol price'!BA12,"")</f>
        <v>117.99370863632652</v>
      </c>
      <c r="BB12" s="6">
        <f>IFERROR('1.41 Alcohol consumption pc'!BB12*'1.42 Alcohol price'!BB12,"")</f>
        <v>295.84518729255575</v>
      </c>
      <c r="BC12" s="6">
        <f>IFERROR('1.41 Alcohol consumption pc'!BC12*'1.42 Alcohol price'!BC12,"")</f>
        <v>352.22808899250577</v>
      </c>
      <c r="BD12" s="6">
        <f>IFERROR('1.41 Alcohol consumption pc'!BD12*'1.42 Alcohol price'!BD12,"")</f>
        <v>93.592192097062508</v>
      </c>
      <c r="BE12" s="6">
        <f>IFERROR('1.41 Alcohol consumption pc'!BE12*'1.42 Alcohol price'!BE12,"")</f>
        <v>50.771168991181085</v>
      </c>
      <c r="BF12" s="6">
        <f>IFERROR('1.41 Alcohol consumption pc'!BF12*'1.42 Alcohol price'!BF12,"")</f>
        <v>87.93775830836249</v>
      </c>
      <c r="BG12" s="6">
        <f>IFERROR('1.41 Alcohol consumption pc'!BG12*'1.42 Alcohol price'!BG12,"")</f>
        <v>16.470966084275432</v>
      </c>
      <c r="BH12" s="6" t="str">
        <f>IFERROR('1.41 Alcohol consumption pc'!BH12*'1.42 Alcohol price'!BH12,"")</f>
        <v/>
      </c>
      <c r="BI12" s="6">
        <f>IFERROR('1.41 Alcohol consumption pc'!BI12*'1.42 Alcohol price'!BI12,"")</f>
        <v>279.68413872711062</v>
      </c>
      <c r="BJ12" s="6">
        <f>IFERROR('1.41 Alcohol consumption pc'!BJ12*'1.42 Alcohol price'!BJ12,"")</f>
        <v>68.058906524698514</v>
      </c>
      <c r="BK12" s="6">
        <f>IFERROR('1.41 Alcohol consumption pc'!BK12*'1.42 Alcohol price'!BK12,"")</f>
        <v>41.659788773409495</v>
      </c>
      <c r="BL12" s="6">
        <f>IFERROR('1.41 Alcohol consumption pc'!BL12*'1.42 Alcohol price'!BL12,"")</f>
        <v>21.667909677735004</v>
      </c>
      <c r="BM12" s="6" t="str">
        <f>IFERROR('1.41 Alcohol consumption pc'!BM12*'1.42 Alcohol price'!BM12,"")</f>
        <v/>
      </c>
      <c r="BN12" s="6">
        <f>IFERROR('1.41 Alcohol consumption pc'!BN12*'1.42 Alcohol price'!BN12,"")</f>
        <v>283.53634912517242</v>
      </c>
      <c r="BO12" s="6">
        <f>IFERROR('1.41 Alcohol consumption pc'!BO12*'1.42 Alcohol price'!BO12,"")</f>
        <v>123.70435862224646</v>
      </c>
      <c r="BP12" s="6">
        <f>IFERROR('1.41 Alcohol consumption pc'!BP12*'1.42 Alcohol price'!BP12,"")</f>
        <v>648.34146341463406</v>
      </c>
      <c r="BQ12" s="6">
        <f>IFERROR('1.41 Alcohol consumption pc'!BQ12*'1.42 Alcohol price'!BQ12,"")</f>
        <v>622.10807322156495</v>
      </c>
      <c r="BR12" s="6">
        <f>IFERROR('1.41 Alcohol consumption pc'!BR12*'1.42 Alcohol price'!BR12,"")</f>
        <v>955.79218533581513</v>
      </c>
      <c r="BS12" s="6">
        <f>IFERROR('1.41 Alcohol consumption pc'!BS12*'1.42 Alcohol price'!BS12,"")</f>
        <v>585.42782524872541</v>
      </c>
      <c r="BT12" s="6">
        <f>IFERROR('1.41 Alcohol consumption pc'!BT12*'1.42 Alcohol price'!BT12,"")</f>
        <v>817.25166591772063</v>
      </c>
      <c r="BU12" s="6">
        <f>IFERROR('1.41 Alcohol consumption pc'!BU12*'1.42 Alcohol price'!BU12,"")</f>
        <v>1236.9246611427752</v>
      </c>
      <c r="BV12" s="6">
        <f>IFERROR('1.41 Alcohol consumption pc'!BV12*'1.42 Alcohol price'!BV12,"")</f>
        <v>991.03312761187829</v>
      </c>
      <c r="BW12" s="6">
        <f>IFERROR('1.41 Alcohol consumption pc'!BW12*'1.42 Alcohol price'!BW12,"")</f>
        <v>1354.4726904800623</v>
      </c>
      <c r="BX12" s="6">
        <f>IFERROR('1.41 Alcohol consumption pc'!BX12*'1.42 Alcohol price'!BX12,"")</f>
        <v>1090.182008446388</v>
      </c>
      <c r="BY12" s="6">
        <f>IFERROR('1.41 Alcohol consumption pc'!BY12*'1.42 Alcohol price'!BY12,"")</f>
        <v>985.63694531364501</v>
      </c>
      <c r="BZ12" s="6">
        <f>IFERROR('1.41 Alcohol consumption pc'!BZ12*'1.42 Alcohol price'!BZ12,"")</f>
        <v>887.80569002376342</v>
      </c>
      <c r="CA12" s="6">
        <f>IFERROR('1.41 Alcohol consumption pc'!CA12*'1.42 Alcohol price'!CA12,"")</f>
        <v>1192.1074168337936</v>
      </c>
      <c r="CB12" s="6">
        <f>IFERROR('1.41 Alcohol consumption pc'!CB12*'1.42 Alcohol price'!CB12,"")</f>
        <v>1591.9901525475889</v>
      </c>
      <c r="CC12" s="6">
        <f>IFERROR('1.41 Alcohol consumption pc'!CC12*'1.42 Alcohol price'!CC12,"")</f>
        <v>661.74073029104534</v>
      </c>
      <c r="CD12" s="6">
        <f>IFERROR('1.41 Alcohol consumption pc'!CD12*'1.42 Alcohol price'!CD12,"")</f>
        <v>667.12518853695315</v>
      </c>
      <c r="CE12" s="6">
        <f>IFERROR('1.41 Alcohol consumption pc'!CE12*'1.42 Alcohol price'!CE12,"")</f>
        <v>1397.4311473385205</v>
      </c>
      <c r="CF12" s="6">
        <f>IFERROR('1.41 Alcohol consumption pc'!CF12*'1.42 Alcohol price'!CF12,"")</f>
        <v>735.15865134534454</v>
      </c>
      <c r="CG12" s="6">
        <f>IFERROR('1.41 Alcohol consumption pc'!CG12*'1.42 Alcohol price'!CG12,"")</f>
        <v>876.52355732619742</v>
      </c>
      <c r="CH12" s="6">
        <f>IFERROR('1.41 Alcohol consumption pc'!CH12*'1.42 Alcohol price'!CH12,"")</f>
        <v>866.24128812615743</v>
      </c>
      <c r="CI12" s="6">
        <f>IFERROR('1.41 Alcohol consumption pc'!CI12*'1.42 Alcohol price'!CI12,"")</f>
        <v>1311.8754655912044</v>
      </c>
      <c r="CJ12" s="6">
        <f>IFERROR('1.41 Alcohol consumption pc'!CJ12*'1.42 Alcohol price'!CJ12,"")</f>
        <v>132.09934221134404</v>
      </c>
      <c r="CK12" s="6">
        <f>IFERROR('1.41 Alcohol consumption pc'!CK12*'1.42 Alcohol price'!CK12,"")</f>
        <v>1091.7562253840172</v>
      </c>
      <c r="CL12" s="6">
        <f>IFERROR('1.41 Alcohol consumption pc'!CL12*'1.42 Alcohol price'!CL12,"")</f>
        <v>688.72556703252133</v>
      </c>
      <c r="CM12" s="6">
        <f>IFERROR('1.41 Alcohol consumption pc'!CM12*'1.42 Alcohol price'!CM12,"")</f>
        <v>32.19586365632891</v>
      </c>
      <c r="CN12" s="6">
        <f>IFERROR('1.41 Alcohol consumption pc'!CN12*'1.42 Alcohol price'!CN12,"")</f>
        <v>101.97954709922217</v>
      </c>
      <c r="CO12" s="6">
        <f>IFERROR('1.41 Alcohol consumption pc'!CO12*'1.42 Alcohol price'!CO12,"")</f>
        <v>18.253878545931215</v>
      </c>
      <c r="CP12" s="6">
        <f>IFERROR('1.41 Alcohol consumption pc'!CP12*'1.42 Alcohol price'!CP12,"")</f>
        <v>9.2236577523580152</v>
      </c>
      <c r="CU12" s="91"/>
    </row>
    <row r="13" spans="1:99" x14ac:dyDescent="0.25">
      <c r="A13" s="1" t="s">
        <v>34</v>
      </c>
      <c r="B13" s="6">
        <f>IFERROR('1.41 Alcohol consumption pc'!B13*'1.42 Alcohol price'!B13,"")</f>
        <v>207.82634921450202</v>
      </c>
      <c r="C13" s="6">
        <f>IFERROR('1.41 Alcohol consumption pc'!C13*'1.42 Alcohol price'!C13,"")</f>
        <v>128.09035183362917</v>
      </c>
      <c r="D13" s="6">
        <f>IFERROR('1.41 Alcohol consumption pc'!D13*'1.42 Alcohol price'!D13,"")</f>
        <v>59.981780465585942</v>
      </c>
      <c r="E13" s="6">
        <f>IFERROR('1.41 Alcohol consumption pc'!E13*'1.42 Alcohol price'!E13,"")</f>
        <v>172.21938832583842</v>
      </c>
      <c r="F13" s="6">
        <f>IFERROR('1.41 Alcohol consumption pc'!F13*'1.42 Alcohol price'!F13,"")</f>
        <v>246.95966966457374</v>
      </c>
      <c r="G13" s="6">
        <f>IFERROR('1.41 Alcohol consumption pc'!G13*'1.42 Alcohol price'!G13,"")</f>
        <v>31.482901823791142</v>
      </c>
      <c r="H13" s="6">
        <f>IFERROR('1.41 Alcohol consumption pc'!H13*'1.42 Alcohol price'!H13,"")</f>
        <v>5.5026729077404655</v>
      </c>
      <c r="I13" s="6">
        <f>IFERROR('1.41 Alcohol consumption pc'!I13*'1.42 Alcohol price'!I13,"")</f>
        <v>853.88305072809635</v>
      </c>
      <c r="J13" s="6">
        <f>IFERROR('1.41 Alcohol consumption pc'!J13*'1.42 Alcohol price'!J13,"")</f>
        <v>167.68146179159493</v>
      </c>
      <c r="K13" s="6">
        <f>IFERROR('1.41 Alcohol consumption pc'!K13*'1.42 Alcohol price'!K13,"")</f>
        <v>101.68260959328332</v>
      </c>
      <c r="L13" s="6">
        <f>IFERROR('1.41 Alcohol consumption pc'!L13*'1.42 Alcohol price'!L13,"")</f>
        <v>1.0635137064863394</v>
      </c>
      <c r="M13" s="6">
        <f>IFERROR('1.41 Alcohol consumption pc'!M13*'1.42 Alcohol price'!M13,"")</f>
        <v>60.00876179350103</v>
      </c>
      <c r="N13" s="6">
        <f>IFERROR('1.41 Alcohol consumption pc'!N13*'1.42 Alcohol price'!N13,"")</f>
        <v>503.88718482936901</v>
      </c>
      <c r="O13" s="6">
        <f>IFERROR('1.41 Alcohol consumption pc'!O13*'1.42 Alcohol price'!O13,"")</f>
        <v>480.76312691595319</v>
      </c>
      <c r="P13" s="6">
        <f>IFERROR('1.41 Alcohol consumption pc'!P13*'1.42 Alcohol price'!P13,"")</f>
        <v>275.89899016065038</v>
      </c>
      <c r="Q13" s="6">
        <f>IFERROR('1.41 Alcohol consumption pc'!Q13*'1.42 Alcohol price'!Q13,"")</f>
        <v>167.51117289209753</v>
      </c>
      <c r="R13" s="6">
        <f>IFERROR('1.41 Alcohol consumption pc'!R13*'1.42 Alcohol price'!R13,"")</f>
        <v>80.101734531129551</v>
      </c>
      <c r="S13" s="6">
        <f>IFERROR('1.41 Alcohol consumption pc'!S13*'1.42 Alcohol price'!S13,"")</f>
        <v>62.616222897184223</v>
      </c>
      <c r="T13" s="6">
        <f>IFERROR('1.41 Alcohol consumption pc'!T13*'1.42 Alcohol price'!T13,"")</f>
        <v>1206.7051235499123</v>
      </c>
      <c r="U13" s="6">
        <f>IFERROR('1.41 Alcohol consumption pc'!U13*'1.42 Alcohol price'!U13,"")</f>
        <v>1239.0331244404654</v>
      </c>
      <c r="V13" s="6">
        <f>IFERROR('1.41 Alcohol consumption pc'!V13*'1.42 Alcohol price'!V13,"")</f>
        <v>1041.587599167791</v>
      </c>
      <c r="W13" s="6">
        <f>IFERROR('1.41 Alcohol consumption pc'!W13*'1.42 Alcohol price'!W13,"")</f>
        <v>388.20822235169425</v>
      </c>
      <c r="X13" s="6">
        <f>IFERROR('1.41 Alcohol consumption pc'!X13*'1.42 Alcohol price'!X13,"")</f>
        <v>201.73606716449393</v>
      </c>
      <c r="Y13" s="6">
        <f>IFERROR('1.41 Alcohol consumption pc'!Y13*'1.42 Alcohol price'!Y13,"")</f>
        <v>250.72855953372189</v>
      </c>
      <c r="Z13" s="6">
        <f>IFERROR('1.41 Alcohol consumption pc'!Z13*'1.42 Alcohol price'!Z13,"")</f>
        <v>287.0518631096154</v>
      </c>
      <c r="AA13" s="6">
        <f>IFERROR('1.41 Alcohol consumption pc'!AA13*'1.42 Alcohol price'!AA13,"")</f>
        <v>815.61341756218098</v>
      </c>
      <c r="AB13" s="6">
        <f>IFERROR('1.41 Alcohol consumption pc'!AB13*'1.42 Alcohol price'!AB13,"")</f>
        <v>593.9046601886198</v>
      </c>
      <c r="AC13" s="6">
        <f>IFERROR('1.41 Alcohol consumption pc'!AC13*'1.42 Alcohol price'!AC13,"")</f>
        <v>849.11037510590768</v>
      </c>
      <c r="AD13" s="6">
        <f>IFERROR('1.41 Alcohol consumption pc'!AD13*'1.42 Alcohol price'!AD13,"")</f>
        <v>200.82443983612362</v>
      </c>
      <c r="AE13" s="6">
        <f>IFERROR('1.41 Alcohol consumption pc'!AE13*'1.42 Alcohol price'!AE13,"")</f>
        <v>434.6848429484927</v>
      </c>
      <c r="AF13" s="6">
        <f>IFERROR('1.41 Alcohol consumption pc'!AF13*'1.42 Alcohol price'!AF13,"")</f>
        <v>672.03316301937718</v>
      </c>
      <c r="AG13" s="6">
        <f>IFERROR('1.41 Alcohol consumption pc'!AG13*'1.42 Alcohol price'!AG13,"")</f>
        <v>505.27419249164655</v>
      </c>
      <c r="AH13" s="6">
        <f>IFERROR('1.41 Alcohol consumption pc'!AH13*'1.42 Alcohol price'!AH13,"")</f>
        <v>346.18188888348806</v>
      </c>
      <c r="AI13" s="6">
        <f>IFERROR('1.41 Alcohol consumption pc'!AI13*'1.42 Alcohol price'!AI13,"")</f>
        <v>449.63002758896323</v>
      </c>
      <c r="AJ13" s="6">
        <f>IFERROR('1.41 Alcohol consumption pc'!AJ13*'1.42 Alcohol price'!AJ13,"")</f>
        <v>238.51062671109108</v>
      </c>
      <c r="AK13" s="6">
        <f>IFERROR('1.41 Alcohol consumption pc'!AK13*'1.42 Alcohol price'!AK13,"")</f>
        <v>416.1840445622243</v>
      </c>
      <c r="AL13" s="6">
        <f>IFERROR('1.41 Alcohol consumption pc'!AL13*'1.42 Alcohol price'!AL13,"")</f>
        <v>338.30242018892642</v>
      </c>
      <c r="AM13" s="6">
        <f>IFERROR('1.41 Alcohol consumption pc'!AM13*'1.42 Alcohol price'!AM13,"")</f>
        <v>463.59812477995825</v>
      </c>
      <c r="AN13" s="6">
        <f>IFERROR('1.41 Alcohol consumption pc'!AN13*'1.42 Alcohol price'!AN13,"")</f>
        <v>1185.3965466783729</v>
      </c>
      <c r="AO13" s="6">
        <f>IFERROR('1.41 Alcohol consumption pc'!AO13*'1.42 Alcohol price'!AO13,"")</f>
        <v>207.73627029137114</v>
      </c>
      <c r="AP13" s="6">
        <f>IFERROR('1.41 Alcohol consumption pc'!AP13*'1.42 Alcohol price'!AP13,"")</f>
        <v>293.28717724263043</v>
      </c>
      <c r="AQ13" s="6">
        <f>IFERROR('1.41 Alcohol consumption pc'!AQ13*'1.42 Alcohol price'!AQ13,"")</f>
        <v>229.51055800420593</v>
      </c>
      <c r="AR13" s="6">
        <f>IFERROR('1.41 Alcohol consumption pc'!AR13*'1.42 Alcohol price'!AR13,"")</f>
        <v>175.10071242880667</v>
      </c>
      <c r="AS13" s="6">
        <f>IFERROR('1.41 Alcohol consumption pc'!AS13*'1.42 Alcohol price'!AS13,"")</f>
        <v>338.96326307516154</v>
      </c>
      <c r="AT13" s="6">
        <f>IFERROR('1.41 Alcohol consumption pc'!AT13*'1.42 Alcohol price'!AT13,"")</f>
        <v>306.95935772296286</v>
      </c>
      <c r="AU13" s="6">
        <f>IFERROR('1.41 Alcohol consumption pc'!AU13*'1.42 Alcohol price'!AU13,"")</f>
        <v>239.85269273203696</v>
      </c>
      <c r="AV13" s="6">
        <f>IFERROR('1.41 Alcohol consumption pc'!AV13*'1.42 Alcohol price'!AV13,"")</f>
        <v>222.8392238844973</v>
      </c>
      <c r="AW13" s="6">
        <f>IFERROR('1.41 Alcohol consumption pc'!AW13*'1.42 Alcohol price'!AW13,"")</f>
        <v>214.73679815450774</v>
      </c>
      <c r="AX13" s="6">
        <f>IFERROR('1.41 Alcohol consumption pc'!AX13*'1.42 Alcohol price'!AX13,"")</f>
        <v>124.44901267023779</v>
      </c>
      <c r="AY13" s="6">
        <f>IFERROR('1.41 Alcohol consumption pc'!AY13*'1.42 Alcohol price'!AY13,"")</f>
        <v>62.189765139461187</v>
      </c>
      <c r="AZ13" s="6">
        <f>IFERROR('1.41 Alcohol consumption pc'!AZ13*'1.42 Alcohol price'!AZ13,"")</f>
        <v>245.51428027845228</v>
      </c>
      <c r="BA13" s="6">
        <f>IFERROR('1.41 Alcohol consumption pc'!BA13*'1.42 Alcohol price'!BA13,"")</f>
        <v>136.13957036145956</v>
      </c>
      <c r="BB13" s="6">
        <f>IFERROR('1.41 Alcohol consumption pc'!BB13*'1.42 Alcohol price'!BB13,"")</f>
        <v>332.23062381852549</v>
      </c>
      <c r="BC13" s="6">
        <f>IFERROR('1.41 Alcohol consumption pc'!BC13*'1.42 Alcohol price'!BC13,"")</f>
        <v>467.88389131291711</v>
      </c>
      <c r="BD13" s="6">
        <f>IFERROR('1.41 Alcohol consumption pc'!BD13*'1.42 Alcohol price'!BD13,"")</f>
        <v>102.07429673294816</v>
      </c>
      <c r="BE13" s="6">
        <f>IFERROR('1.41 Alcohol consumption pc'!BE13*'1.42 Alcohol price'!BE13,"")</f>
        <v>55.352955434933598</v>
      </c>
      <c r="BF13" s="6">
        <f>IFERROR('1.41 Alcohol consumption pc'!BF13*'1.42 Alcohol price'!BF13,"")</f>
        <v>104.48835414387921</v>
      </c>
      <c r="BG13" s="6">
        <f>IFERROR('1.41 Alcohol consumption pc'!BG13*'1.42 Alcohol price'!BG13,"")</f>
        <v>15.92353487904745</v>
      </c>
      <c r="BH13" s="6" t="str">
        <f>IFERROR('1.41 Alcohol consumption pc'!BH13*'1.42 Alcohol price'!BH13,"")</f>
        <v/>
      </c>
      <c r="BI13" s="6">
        <f>IFERROR('1.41 Alcohol consumption pc'!BI13*'1.42 Alcohol price'!BI13,"")</f>
        <v>306.88402997759403</v>
      </c>
      <c r="BJ13" s="6">
        <f>IFERROR('1.41 Alcohol consumption pc'!BJ13*'1.42 Alcohol price'!BJ13,"")</f>
        <v>63.590053114437474</v>
      </c>
      <c r="BK13" s="6">
        <f>IFERROR('1.41 Alcohol consumption pc'!BK13*'1.42 Alcohol price'!BK13,"")</f>
        <v>40.019058158121233</v>
      </c>
      <c r="BL13" s="6">
        <f>IFERROR('1.41 Alcohol consumption pc'!BL13*'1.42 Alcohol price'!BL13,"")</f>
        <v>25.325653489909975</v>
      </c>
      <c r="BM13" s="6" t="str">
        <f>IFERROR('1.41 Alcohol consumption pc'!BM13*'1.42 Alcohol price'!BM13,"")</f>
        <v/>
      </c>
      <c r="BN13" s="6">
        <f>IFERROR('1.41 Alcohol consumption pc'!BN13*'1.42 Alcohol price'!BN13,"")</f>
        <v>308.94207778732812</v>
      </c>
      <c r="BO13" s="6">
        <f>IFERROR('1.41 Alcohol consumption pc'!BO13*'1.42 Alcohol price'!BO13,"")</f>
        <v>134.57514577191694</v>
      </c>
      <c r="BP13" s="6">
        <f>IFERROR('1.41 Alcohol consumption pc'!BP13*'1.42 Alcohol price'!BP13,"")</f>
        <v>693.14262896141156</v>
      </c>
      <c r="BQ13" s="6">
        <f>IFERROR('1.41 Alcohol consumption pc'!BQ13*'1.42 Alcohol price'!BQ13,"")</f>
        <v>635.60684080766487</v>
      </c>
      <c r="BR13" s="6">
        <f>IFERROR('1.41 Alcohol consumption pc'!BR13*'1.42 Alcohol price'!BR13,"")</f>
        <v>1024.3864798443924</v>
      </c>
      <c r="BS13" s="6">
        <f>IFERROR('1.41 Alcohol consumption pc'!BS13*'1.42 Alcohol price'!BS13,"")</f>
        <v>592.77412922299891</v>
      </c>
      <c r="BT13" s="6">
        <f>IFERROR('1.41 Alcohol consumption pc'!BT13*'1.42 Alcohol price'!BT13,"")</f>
        <v>855.63315721551828</v>
      </c>
      <c r="BU13" s="6">
        <f>IFERROR('1.41 Alcohol consumption pc'!BU13*'1.42 Alcohol price'!BU13,"")</f>
        <v>1343.3470245486674</v>
      </c>
      <c r="BV13" s="6">
        <f>IFERROR('1.41 Alcohol consumption pc'!BV13*'1.42 Alcohol price'!BV13,"")</f>
        <v>1040.2235351054214</v>
      </c>
      <c r="BW13" s="6">
        <f>IFERROR('1.41 Alcohol consumption pc'!BW13*'1.42 Alcohol price'!BW13,"")</f>
        <v>1452.9547171168576</v>
      </c>
      <c r="BX13" s="6">
        <f>IFERROR('1.41 Alcohol consumption pc'!BX13*'1.42 Alcohol price'!BX13,"")</f>
        <v>1164.1582795378861</v>
      </c>
      <c r="BY13" s="6">
        <f>IFERROR('1.41 Alcohol consumption pc'!BY13*'1.42 Alcohol price'!BY13,"")</f>
        <v>1053.8763887281336</v>
      </c>
      <c r="BZ13" s="6">
        <f>IFERROR('1.41 Alcohol consumption pc'!BZ13*'1.42 Alcohol price'!BZ13,"")</f>
        <v>944.43421163984306</v>
      </c>
      <c r="CA13" s="6">
        <f>IFERROR('1.41 Alcohol consumption pc'!CA13*'1.42 Alcohol price'!CA13,"")</f>
        <v>1068.5222144308393</v>
      </c>
      <c r="CB13" s="6">
        <f>IFERROR('1.41 Alcohol consumption pc'!CB13*'1.42 Alcohol price'!CB13,"")</f>
        <v>1564.6590387013498</v>
      </c>
      <c r="CC13" s="6">
        <f>IFERROR('1.41 Alcohol consumption pc'!CC13*'1.42 Alcohol price'!CC13,"")</f>
        <v>692.68605753924487</v>
      </c>
      <c r="CD13" s="6">
        <f>IFERROR('1.41 Alcohol consumption pc'!CD13*'1.42 Alcohol price'!CD13,"")</f>
        <v>712.49654774913233</v>
      </c>
      <c r="CE13" s="6">
        <f>IFERROR('1.41 Alcohol consumption pc'!CE13*'1.42 Alcohol price'!CE13,"")</f>
        <v>1504.8879133386176</v>
      </c>
      <c r="CF13" s="6">
        <f>IFERROR('1.41 Alcohol consumption pc'!CF13*'1.42 Alcohol price'!CF13,"")</f>
        <v>745.57114076820494</v>
      </c>
      <c r="CG13" s="6">
        <f>IFERROR('1.41 Alcohol consumption pc'!CG13*'1.42 Alcohol price'!CG13,"")</f>
        <v>862.15800390852689</v>
      </c>
      <c r="CH13" s="6">
        <f>IFERROR('1.41 Alcohol consumption pc'!CH13*'1.42 Alcohol price'!CH13,"")</f>
        <v>969.22129232337818</v>
      </c>
      <c r="CI13" s="6">
        <f>IFERROR('1.41 Alcohol consumption pc'!CI13*'1.42 Alcohol price'!CI13,"")</f>
        <v>1522.5727754412267</v>
      </c>
      <c r="CJ13" s="6">
        <f>IFERROR('1.41 Alcohol consumption pc'!CJ13*'1.42 Alcohol price'!CJ13,"")</f>
        <v>134.98772431941185</v>
      </c>
      <c r="CK13" s="6">
        <f>IFERROR('1.41 Alcohol consumption pc'!CK13*'1.42 Alcohol price'!CK13,"")</f>
        <v>1152.1631163473362</v>
      </c>
      <c r="CL13" s="6">
        <f>IFERROR('1.41 Alcohol consumption pc'!CL13*'1.42 Alcohol price'!CL13,"")</f>
        <v>709.33363916795099</v>
      </c>
      <c r="CM13" s="6">
        <f>IFERROR('1.41 Alcohol consumption pc'!CM13*'1.42 Alcohol price'!CM13,"")</f>
        <v>34.30091558660839</v>
      </c>
      <c r="CN13" s="6">
        <f>IFERROR('1.41 Alcohol consumption pc'!CN13*'1.42 Alcohol price'!CN13,"")</f>
        <v>114.97636175637105</v>
      </c>
      <c r="CO13" s="6">
        <f>IFERROR('1.41 Alcohol consumption pc'!CO13*'1.42 Alcohol price'!CO13,"")</f>
        <v>20.545824327887516</v>
      </c>
      <c r="CP13" s="6">
        <f>IFERROR('1.41 Alcohol consumption pc'!CP13*'1.42 Alcohol price'!CP13,"")</f>
        <v>10.484796597755389</v>
      </c>
      <c r="CU13" s="91"/>
    </row>
    <row r="14" spans="1:99" x14ac:dyDescent="0.25">
      <c r="A14" s="1" t="s">
        <v>35</v>
      </c>
      <c r="B14" s="6">
        <f>IFERROR('1.41 Alcohol consumption pc'!B14*'1.42 Alcohol price'!B14,"")</f>
        <v>208.45173510699703</v>
      </c>
      <c r="C14" s="6">
        <f>IFERROR('1.41 Alcohol consumption pc'!C14*'1.42 Alcohol price'!C14,"")</f>
        <v>134.17617896452958</v>
      </c>
      <c r="D14" s="6">
        <f>IFERROR('1.41 Alcohol consumption pc'!D14*'1.42 Alcohol price'!D14,"")</f>
        <v>64.168227739818732</v>
      </c>
      <c r="E14" s="6">
        <f>IFERROR('1.41 Alcohol consumption pc'!E14*'1.42 Alcohol price'!E14,"")</f>
        <v>188.43299810739597</v>
      </c>
      <c r="F14" s="6">
        <f>IFERROR('1.41 Alcohol consumption pc'!F14*'1.42 Alcohol price'!F14,"")</f>
        <v>260.60157101724764</v>
      </c>
      <c r="G14" s="6">
        <f>IFERROR('1.41 Alcohol consumption pc'!G14*'1.42 Alcohol price'!G14,"")</f>
        <v>30.637049543882835</v>
      </c>
      <c r="H14" s="6">
        <f>IFERROR('1.41 Alcohol consumption pc'!H14*'1.42 Alcohol price'!H14,"")</f>
        <v>6.0107749662450773</v>
      </c>
      <c r="I14" s="6">
        <f>IFERROR('1.41 Alcohol consumption pc'!I14*'1.42 Alcohol price'!I14,"")</f>
        <v>852.17425400933223</v>
      </c>
      <c r="J14" s="6">
        <f>IFERROR('1.41 Alcohol consumption pc'!J14*'1.42 Alcohol price'!J14,"")</f>
        <v>182.59951658659762</v>
      </c>
      <c r="K14" s="6">
        <f>IFERROR('1.41 Alcohol consumption pc'!K14*'1.42 Alcohol price'!K14,"")</f>
        <v>101.86716367333108</v>
      </c>
      <c r="L14" s="6">
        <f>IFERROR('1.41 Alcohol consumption pc'!L14*'1.42 Alcohol price'!L14,"")</f>
        <v>1.0868566448487336</v>
      </c>
      <c r="M14" s="6">
        <f>IFERROR('1.41 Alcohol consumption pc'!M14*'1.42 Alcohol price'!M14,"")</f>
        <v>63.932228879587321</v>
      </c>
      <c r="N14" s="6">
        <f>IFERROR('1.41 Alcohol consumption pc'!N14*'1.42 Alcohol price'!N14,"")</f>
        <v>539.19132595437088</v>
      </c>
      <c r="O14" s="6">
        <f>IFERROR('1.41 Alcohol consumption pc'!O14*'1.42 Alcohol price'!O14,"")</f>
        <v>491.36675972514411</v>
      </c>
      <c r="P14" s="6">
        <f>IFERROR('1.41 Alcohol consumption pc'!P14*'1.42 Alcohol price'!P14,"")</f>
        <v>286.57604553733273</v>
      </c>
      <c r="Q14" s="6">
        <f>IFERROR('1.41 Alcohol consumption pc'!Q14*'1.42 Alcohol price'!Q14,"")</f>
        <v>173.61060447471192</v>
      </c>
      <c r="R14" s="6">
        <f>IFERROR('1.41 Alcohol consumption pc'!R14*'1.42 Alcohol price'!R14,"")</f>
        <v>86.891322780242021</v>
      </c>
      <c r="S14" s="6">
        <f>IFERROR('1.41 Alcohol consumption pc'!S14*'1.42 Alcohol price'!S14,"")</f>
        <v>70.133004189936401</v>
      </c>
      <c r="T14" s="6">
        <f>IFERROR('1.41 Alcohol consumption pc'!T14*'1.42 Alcohol price'!T14,"")</f>
        <v>1213.361250677352</v>
      </c>
      <c r="U14" s="6">
        <f>IFERROR('1.41 Alcohol consumption pc'!U14*'1.42 Alcohol price'!U14,"")</f>
        <v>1242.9350193371263</v>
      </c>
      <c r="V14" s="6">
        <f>IFERROR('1.41 Alcohol consumption pc'!V14*'1.42 Alcohol price'!V14,"")</f>
        <v>1060.5764422421239</v>
      </c>
      <c r="W14" s="6">
        <f>IFERROR('1.41 Alcohol consumption pc'!W14*'1.42 Alcohol price'!W14,"")</f>
        <v>387.11109177418746</v>
      </c>
      <c r="X14" s="6">
        <f>IFERROR('1.41 Alcohol consumption pc'!X14*'1.42 Alcohol price'!X14,"")</f>
        <v>238.25170096775557</v>
      </c>
      <c r="Y14" s="6">
        <f>IFERROR('1.41 Alcohol consumption pc'!Y14*'1.42 Alcohol price'!Y14,"")</f>
        <v>229.96588275125663</v>
      </c>
      <c r="Z14" s="6">
        <f>IFERROR('1.41 Alcohol consumption pc'!Z14*'1.42 Alcohol price'!Z14,"")</f>
        <v>289.3056010481493</v>
      </c>
      <c r="AA14" s="6">
        <f>IFERROR('1.41 Alcohol consumption pc'!AA14*'1.42 Alcohol price'!AA14,"")</f>
        <v>738.49391955098235</v>
      </c>
      <c r="AB14" s="6">
        <f>IFERROR('1.41 Alcohol consumption pc'!AB14*'1.42 Alcohol price'!AB14,"")</f>
        <v>533.86829630475756</v>
      </c>
      <c r="AC14" s="6">
        <f>IFERROR('1.41 Alcohol consumption pc'!AC14*'1.42 Alcohol price'!AC14,"")</f>
        <v>817.26162880543973</v>
      </c>
      <c r="AD14" s="6">
        <f>IFERROR('1.41 Alcohol consumption pc'!AD14*'1.42 Alcohol price'!AD14,"")</f>
        <v>230.33277104738539</v>
      </c>
      <c r="AE14" s="6">
        <f>IFERROR('1.41 Alcohol consumption pc'!AE14*'1.42 Alcohol price'!AE14,"")</f>
        <v>406.29688176481841</v>
      </c>
      <c r="AF14" s="6">
        <f>IFERROR('1.41 Alcohol consumption pc'!AF14*'1.42 Alcohol price'!AF14,"")</f>
        <v>638.35093896713613</v>
      </c>
      <c r="AG14" s="6">
        <f>IFERROR('1.41 Alcohol consumption pc'!AG14*'1.42 Alcohol price'!AG14,"")</f>
        <v>496.80383539752302</v>
      </c>
      <c r="AH14" s="6">
        <f>IFERROR('1.41 Alcohol consumption pc'!AH14*'1.42 Alcohol price'!AH14,"")</f>
        <v>331.97397805612189</v>
      </c>
      <c r="AI14" s="6">
        <f>IFERROR('1.41 Alcohol consumption pc'!AI14*'1.42 Alcohol price'!AI14,"")</f>
        <v>435.97035683889311</v>
      </c>
      <c r="AJ14" s="6">
        <f>IFERROR('1.41 Alcohol consumption pc'!AJ14*'1.42 Alcohol price'!AJ14,"")</f>
        <v>214.07742834394904</v>
      </c>
      <c r="AK14" s="6">
        <f>IFERROR('1.41 Alcohol consumption pc'!AK14*'1.42 Alcohol price'!AK14,"")</f>
        <v>428.25347205717469</v>
      </c>
      <c r="AL14" s="6">
        <f>IFERROR('1.41 Alcohol consumption pc'!AL14*'1.42 Alcohol price'!AL14,"")</f>
        <v>300.9727572541085</v>
      </c>
      <c r="AM14" s="6">
        <f>IFERROR('1.41 Alcohol consumption pc'!AM14*'1.42 Alcohol price'!AM14,"")</f>
        <v>443.42468034713096</v>
      </c>
      <c r="AN14" s="6">
        <f>IFERROR('1.41 Alcohol consumption pc'!AN14*'1.42 Alcohol price'!AN14,"")</f>
        <v>1098.2729262953053</v>
      </c>
      <c r="AO14" s="6">
        <f>IFERROR('1.41 Alcohol consumption pc'!AO14*'1.42 Alcohol price'!AO14,"")</f>
        <v>215.92931646327114</v>
      </c>
      <c r="AP14" s="6">
        <f>IFERROR('1.41 Alcohol consumption pc'!AP14*'1.42 Alcohol price'!AP14,"")</f>
        <v>301.36826951643627</v>
      </c>
      <c r="AQ14" s="6">
        <f>IFERROR('1.41 Alcohol consumption pc'!AQ14*'1.42 Alcohol price'!AQ14,"")</f>
        <v>258.07930595412313</v>
      </c>
      <c r="AR14" s="6">
        <f>IFERROR('1.41 Alcohol consumption pc'!AR14*'1.42 Alcohol price'!AR14,"")</f>
        <v>185.68582255733099</v>
      </c>
      <c r="AS14" s="6">
        <f>IFERROR('1.41 Alcohol consumption pc'!AS14*'1.42 Alcohol price'!AS14,"")</f>
        <v>319.16348487363729</v>
      </c>
      <c r="AT14" s="6">
        <f>IFERROR('1.41 Alcohol consumption pc'!AT14*'1.42 Alcohol price'!AT14,"")</f>
        <v>307.13004071679967</v>
      </c>
      <c r="AU14" s="6">
        <f>IFERROR('1.41 Alcohol consumption pc'!AU14*'1.42 Alcohol price'!AU14,"")</f>
        <v>255.38277767112479</v>
      </c>
      <c r="AV14" s="6">
        <f>IFERROR('1.41 Alcohol consumption pc'!AV14*'1.42 Alcohol price'!AV14,"")</f>
        <v>238.06555615260615</v>
      </c>
      <c r="AW14" s="6">
        <f>IFERROR('1.41 Alcohol consumption pc'!AW14*'1.42 Alcohol price'!AW14,"")</f>
        <v>228.26154322900527</v>
      </c>
      <c r="AX14" s="6">
        <f>IFERROR('1.41 Alcohol consumption pc'!AX14*'1.42 Alcohol price'!AX14,"")</f>
        <v>135.43240701708876</v>
      </c>
      <c r="AY14" s="6">
        <f>IFERROR('1.41 Alcohol consumption pc'!AY14*'1.42 Alcohol price'!AY14,"")</f>
        <v>67.255416766117705</v>
      </c>
      <c r="AZ14" s="6">
        <f>IFERROR('1.41 Alcohol consumption pc'!AZ14*'1.42 Alcohol price'!AZ14,"")</f>
        <v>243.56562983837281</v>
      </c>
      <c r="BA14" s="6">
        <f>IFERROR('1.41 Alcohol consumption pc'!BA14*'1.42 Alcohol price'!BA14,"")</f>
        <v>155.78537607597119</v>
      </c>
      <c r="BB14" s="6">
        <f>IFERROR('1.41 Alcohol consumption pc'!BB14*'1.42 Alcohol price'!BB14,"")</f>
        <v>325.4533678756477</v>
      </c>
      <c r="BC14" s="6">
        <f>IFERROR('1.41 Alcohol consumption pc'!BC14*'1.42 Alcohol price'!BC14,"")</f>
        <v>618.4221985516275</v>
      </c>
      <c r="BD14" s="6">
        <f>IFERROR('1.41 Alcohol consumption pc'!BD14*'1.42 Alcohol price'!BD14,"")</f>
        <v>106.98538241029975</v>
      </c>
      <c r="BE14" s="6">
        <f>IFERROR('1.41 Alcohol consumption pc'!BE14*'1.42 Alcohol price'!BE14,"")</f>
        <v>57.605089825157457</v>
      </c>
      <c r="BF14" s="6">
        <f>IFERROR('1.41 Alcohol consumption pc'!BF14*'1.42 Alcohol price'!BF14,"")</f>
        <v>102.01989888963271</v>
      </c>
      <c r="BG14" s="6">
        <f>IFERROR('1.41 Alcohol consumption pc'!BG14*'1.42 Alcohol price'!BG14,"")</f>
        <v>17.485012321159292</v>
      </c>
      <c r="BH14" s="6" t="str">
        <f>IFERROR('1.41 Alcohol consumption pc'!BH14*'1.42 Alcohol price'!BH14,"")</f>
        <v/>
      </c>
      <c r="BI14" s="6">
        <f>IFERROR('1.41 Alcohol consumption pc'!BI14*'1.42 Alcohol price'!BI14,"")</f>
        <v>311.11392084966496</v>
      </c>
      <c r="BJ14" s="6">
        <f>IFERROR('1.41 Alcohol consumption pc'!BJ14*'1.42 Alcohol price'!BJ14,"")</f>
        <v>73.328162094821721</v>
      </c>
      <c r="BK14" s="6">
        <f>IFERROR('1.41 Alcohol consumption pc'!BK14*'1.42 Alcohol price'!BK14,"")</f>
        <v>38.475997598850363</v>
      </c>
      <c r="BL14" s="6">
        <f>IFERROR('1.41 Alcohol consumption pc'!BL14*'1.42 Alcohol price'!BL14,"")</f>
        <v>26.542376266342693</v>
      </c>
      <c r="BM14" s="6" t="str">
        <f>IFERROR('1.41 Alcohol consumption pc'!BM14*'1.42 Alcohol price'!BM14,"")</f>
        <v/>
      </c>
      <c r="BN14" s="6">
        <f>IFERROR('1.41 Alcohol consumption pc'!BN14*'1.42 Alcohol price'!BN14,"")</f>
        <v>300.06832294610052</v>
      </c>
      <c r="BO14" s="6">
        <f>IFERROR('1.41 Alcohol consumption pc'!BO14*'1.42 Alcohol price'!BO14,"")</f>
        <v>136.58976174493557</v>
      </c>
      <c r="BP14" s="6">
        <f>IFERROR('1.41 Alcohol consumption pc'!BP14*'1.42 Alcohol price'!BP14,"")</f>
        <v>745.50273433752284</v>
      </c>
      <c r="BQ14" s="6">
        <f>IFERROR('1.41 Alcohol consumption pc'!BQ14*'1.42 Alcohol price'!BQ14,"")</f>
        <v>658.72164584385564</v>
      </c>
      <c r="BR14" s="6">
        <f>IFERROR('1.41 Alcohol consumption pc'!BR14*'1.42 Alcohol price'!BR14,"")</f>
        <v>1034.5676951896432</v>
      </c>
      <c r="BS14" s="6">
        <f>IFERROR('1.41 Alcohol consumption pc'!BS14*'1.42 Alcohol price'!BS14,"")</f>
        <v>617.13954986133933</v>
      </c>
      <c r="BT14" s="6">
        <f>IFERROR('1.41 Alcohol consumption pc'!BT14*'1.42 Alcohol price'!BT14,"")</f>
        <v>798.18961232989523</v>
      </c>
      <c r="BU14" s="6">
        <f>IFERROR('1.41 Alcohol consumption pc'!BU14*'1.42 Alcohol price'!BU14,"")</f>
        <v>1271.0719425316063</v>
      </c>
      <c r="BV14" s="6">
        <f>IFERROR('1.41 Alcohol consumption pc'!BV14*'1.42 Alcohol price'!BV14,"")</f>
        <v>965.73002654971515</v>
      </c>
      <c r="BW14" s="6">
        <f>IFERROR('1.41 Alcohol consumption pc'!BW14*'1.42 Alcohol price'!BW14,"")</f>
        <v>1228.8325418869274</v>
      </c>
      <c r="BX14" s="6">
        <f>IFERROR('1.41 Alcohol consumption pc'!BX14*'1.42 Alcohol price'!BX14,"")</f>
        <v>1118.415936904079</v>
      </c>
      <c r="BY14" s="6">
        <f>IFERROR('1.41 Alcohol consumption pc'!BY14*'1.42 Alcohol price'!BY14,"")</f>
        <v>976.53305142911222</v>
      </c>
      <c r="BZ14" s="6">
        <f>IFERROR('1.41 Alcohol consumption pc'!BZ14*'1.42 Alcohol price'!BZ14,"")</f>
        <v>880.65043403350535</v>
      </c>
      <c r="CA14" s="6">
        <f>IFERROR('1.41 Alcohol consumption pc'!CA14*'1.42 Alcohol price'!CA14,"")</f>
        <v>870.58919035935924</v>
      </c>
      <c r="CB14" s="6">
        <f>IFERROR('1.41 Alcohol consumption pc'!CB14*'1.42 Alcohol price'!CB14,"")</f>
        <v>1415.6283413708077</v>
      </c>
      <c r="CC14" s="6">
        <f>IFERROR('1.41 Alcohol consumption pc'!CC14*'1.42 Alcohol price'!CC14,"")</f>
        <v>639.44627589899358</v>
      </c>
      <c r="CD14" s="6">
        <f>IFERROR('1.41 Alcohol consumption pc'!CD14*'1.42 Alcohol price'!CD14,"")</f>
        <v>658.53571065671281</v>
      </c>
      <c r="CE14" s="6">
        <f>IFERROR('1.41 Alcohol consumption pc'!CE14*'1.42 Alcohol price'!CE14,"")</f>
        <v>1458.8138550713015</v>
      </c>
      <c r="CF14" s="6">
        <f>IFERROR('1.41 Alcohol consumption pc'!CF14*'1.42 Alcohol price'!CF14,"")</f>
        <v>639.17134618303237</v>
      </c>
      <c r="CG14" s="6">
        <f>IFERROR('1.41 Alcohol consumption pc'!CG14*'1.42 Alcohol price'!CG14,"")</f>
        <v>740.47272214651559</v>
      </c>
      <c r="CH14" s="6">
        <f>IFERROR('1.41 Alcohol consumption pc'!CH14*'1.42 Alcohol price'!CH14,"")</f>
        <v>940.69324784612309</v>
      </c>
      <c r="CI14" s="6">
        <f>IFERROR('1.41 Alcohol consumption pc'!CI14*'1.42 Alcohol price'!CI14,"")</f>
        <v>1420.7701107521339</v>
      </c>
      <c r="CJ14" s="6">
        <f>IFERROR('1.41 Alcohol consumption pc'!CJ14*'1.42 Alcohol price'!CJ14,"")</f>
        <v>147.64674945098179</v>
      </c>
      <c r="CK14" s="6">
        <f>IFERROR('1.41 Alcohol consumption pc'!CK14*'1.42 Alcohol price'!CK14,"")</f>
        <v>1145.739920907532</v>
      </c>
      <c r="CL14" s="6">
        <f>IFERROR('1.41 Alcohol consumption pc'!CL14*'1.42 Alcohol price'!CL14,"")</f>
        <v>740.89747983140069</v>
      </c>
      <c r="CM14" s="6">
        <f>IFERROR('1.41 Alcohol consumption pc'!CM14*'1.42 Alcohol price'!CM14,"")</f>
        <v>36.487527564210794</v>
      </c>
      <c r="CN14" s="6">
        <f>IFERROR('1.41 Alcohol consumption pc'!CN14*'1.42 Alcohol price'!CN14,"")</f>
        <v>130.03705230038375</v>
      </c>
      <c r="CO14" s="6">
        <f>IFERROR('1.41 Alcohol consumption pc'!CO14*'1.42 Alcohol price'!CO14,"")</f>
        <v>23.02000884205351</v>
      </c>
      <c r="CP14" s="6">
        <f>IFERROR('1.41 Alcohol consumption pc'!CP14*'1.42 Alcohol price'!CP14,"")</f>
        <v>11.272188053057375</v>
      </c>
      <c r="CU14" s="91"/>
    </row>
    <row r="15" spans="1:99" x14ac:dyDescent="0.25">
      <c r="A15" s="1" t="s">
        <v>36</v>
      </c>
      <c r="B15" s="6">
        <f>IFERROR('1.41 Alcohol consumption pc'!B15*'1.42 Alcohol price'!B15,"")</f>
        <v>208.08189510084227</v>
      </c>
      <c r="C15" s="6">
        <f>IFERROR('1.41 Alcohol consumption pc'!C15*'1.42 Alcohol price'!C15,"")</f>
        <v>128.2528725521004</v>
      </c>
      <c r="D15" s="6">
        <f>IFERROR('1.41 Alcohol consumption pc'!D15*'1.42 Alcohol price'!D15,"")</f>
        <v>73.01875701384067</v>
      </c>
      <c r="E15" s="6">
        <f>IFERROR('1.41 Alcohol consumption pc'!E15*'1.42 Alcohol price'!E15,"")</f>
        <v>187.10163658385275</v>
      </c>
      <c r="F15" s="6">
        <f>IFERROR('1.41 Alcohol consumption pc'!F15*'1.42 Alcohol price'!F15,"")</f>
        <v>279.90260869565213</v>
      </c>
      <c r="G15" s="6">
        <f>IFERROR('1.41 Alcohol consumption pc'!G15*'1.42 Alcohol price'!G15,"")</f>
        <v>30.192997197103502</v>
      </c>
      <c r="H15" s="6">
        <f>IFERROR('1.41 Alcohol consumption pc'!H15*'1.42 Alcohol price'!H15,"")</f>
        <v>6.4449037144757231</v>
      </c>
      <c r="I15" s="6">
        <f>IFERROR('1.41 Alcohol consumption pc'!I15*'1.42 Alcohol price'!I15,"")</f>
        <v>694.33062577573878</v>
      </c>
      <c r="J15" s="6">
        <f>IFERROR('1.41 Alcohol consumption pc'!J15*'1.42 Alcohol price'!J15,"")</f>
        <v>197.42397899442926</v>
      </c>
      <c r="K15" s="6">
        <f>IFERROR('1.41 Alcohol consumption pc'!K15*'1.42 Alcohol price'!K15,"")</f>
        <v>100.8118833509302</v>
      </c>
      <c r="L15" s="6">
        <f>IFERROR('1.41 Alcohol consumption pc'!L15*'1.42 Alcohol price'!L15,"")</f>
        <v>1.0806180826369287</v>
      </c>
      <c r="M15" s="6">
        <f>IFERROR('1.41 Alcohol consumption pc'!M15*'1.42 Alcohol price'!M15,"")</f>
        <v>63.34418689025609</v>
      </c>
      <c r="N15" s="6">
        <f>IFERROR('1.41 Alcohol consumption pc'!N15*'1.42 Alcohol price'!N15,"")</f>
        <v>565.12075863090843</v>
      </c>
      <c r="O15" s="6">
        <f>IFERROR('1.41 Alcohol consumption pc'!O15*'1.42 Alcohol price'!O15,"")</f>
        <v>508.30650123357964</v>
      </c>
      <c r="P15" s="6">
        <f>IFERROR('1.41 Alcohol consumption pc'!P15*'1.42 Alcohol price'!P15,"")</f>
        <v>270.37030683056122</v>
      </c>
      <c r="Q15" s="6">
        <f>IFERROR('1.41 Alcohol consumption pc'!Q15*'1.42 Alcohol price'!Q15,"")</f>
        <v>184.99541892384744</v>
      </c>
      <c r="R15" s="6">
        <f>IFERROR('1.41 Alcohol consumption pc'!R15*'1.42 Alcohol price'!R15,"")</f>
        <v>106.44187999626736</v>
      </c>
      <c r="S15" s="6">
        <f>IFERROR('1.41 Alcohol consumption pc'!S15*'1.42 Alcohol price'!S15,"")</f>
        <v>80.691582730348827</v>
      </c>
      <c r="T15" s="6">
        <f>IFERROR('1.41 Alcohol consumption pc'!T15*'1.42 Alcohol price'!T15,"")</f>
        <v>1179.0188421786086</v>
      </c>
      <c r="U15" s="6">
        <f>IFERROR('1.41 Alcohol consumption pc'!U15*'1.42 Alcohol price'!U15,"")</f>
        <v>1198.1988214083437</v>
      </c>
      <c r="V15" s="6">
        <f>IFERROR('1.41 Alcohol consumption pc'!V15*'1.42 Alcohol price'!V15,"")</f>
        <v>1078.808829842518</v>
      </c>
      <c r="W15" s="6">
        <f>IFERROR('1.41 Alcohol consumption pc'!W15*'1.42 Alcohol price'!W15,"")</f>
        <v>408.97672060752438</v>
      </c>
      <c r="X15" s="6">
        <f>IFERROR('1.41 Alcohol consumption pc'!X15*'1.42 Alcohol price'!X15,"")</f>
        <v>297.72395866353907</v>
      </c>
      <c r="Y15" s="6">
        <f>IFERROR('1.41 Alcohol consumption pc'!Y15*'1.42 Alcohol price'!Y15,"")</f>
        <v>235.54871848356061</v>
      </c>
      <c r="Z15" s="6">
        <f>IFERROR('1.41 Alcohol consumption pc'!Z15*'1.42 Alcohol price'!Z15,"")</f>
        <v>300.86758366965927</v>
      </c>
      <c r="AA15" s="6">
        <f>IFERROR('1.41 Alcohol consumption pc'!AA15*'1.42 Alcohol price'!AA15,"")</f>
        <v>777.83252387320795</v>
      </c>
      <c r="AB15" s="6">
        <f>IFERROR('1.41 Alcohol consumption pc'!AB15*'1.42 Alcohol price'!AB15,"")</f>
        <v>543.62358669088337</v>
      </c>
      <c r="AC15" s="6">
        <f>IFERROR('1.41 Alcohol consumption pc'!AC15*'1.42 Alcohol price'!AC15,"")</f>
        <v>875.55382821609032</v>
      </c>
      <c r="AD15" s="6">
        <f>IFERROR('1.41 Alcohol consumption pc'!AD15*'1.42 Alcohol price'!AD15,"")</f>
        <v>250.67906393648144</v>
      </c>
      <c r="AE15" s="6">
        <f>IFERROR('1.41 Alcohol consumption pc'!AE15*'1.42 Alcohol price'!AE15,"")</f>
        <v>412.54238656547727</v>
      </c>
      <c r="AF15" s="6">
        <f>IFERROR('1.41 Alcohol consumption pc'!AF15*'1.42 Alcohol price'!AF15,"")</f>
        <v>686.82676153770126</v>
      </c>
      <c r="AG15" s="6">
        <f>IFERROR('1.41 Alcohol consumption pc'!AG15*'1.42 Alcohol price'!AG15,"")</f>
        <v>537.46761331134962</v>
      </c>
      <c r="AH15" s="6">
        <f>IFERROR('1.41 Alcohol consumption pc'!AH15*'1.42 Alcohol price'!AH15,"")</f>
        <v>363.52616011249575</v>
      </c>
      <c r="AI15" s="6">
        <f>IFERROR('1.41 Alcohol consumption pc'!AI15*'1.42 Alcohol price'!AI15,"")</f>
        <v>456.3870729991981</v>
      </c>
      <c r="AJ15" s="6">
        <f>IFERROR('1.41 Alcohol consumption pc'!AJ15*'1.42 Alcohol price'!AJ15,"")</f>
        <v>224.68419238665143</v>
      </c>
      <c r="AK15" s="6">
        <f>IFERROR('1.41 Alcohol consumption pc'!AK15*'1.42 Alcohol price'!AK15,"")</f>
        <v>451.87171557708524</v>
      </c>
      <c r="AL15" s="6">
        <f>IFERROR('1.41 Alcohol consumption pc'!AL15*'1.42 Alcohol price'!AL15,"")</f>
        <v>345.62417322286433</v>
      </c>
      <c r="AM15" s="6">
        <f>IFERROR('1.41 Alcohol consumption pc'!AM15*'1.42 Alcohol price'!AM15,"")</f>
        <v>473.23870776964588</v>
      </c>
      <c r="AN15" s="6">
        <f>IFERROR('1.41 Alcohol consumption pc'!AN15*'1.42 Alcohol price'!AN15,"")</f>
        <v>1154.8474839712453</v>
      </c>
      <c r="AO15" s="6">
        <f>IFERROR('1.41 Alcohol consumption pc'!AO15*'1.42 Alcohol price'!AO15,"")</f>
        <v>225.38442719961566</v>
      </c>
      <c r="AP15" s="6">
        <f>IFERROR('1.41 Alcohol consumption pc'!AP15*'1.42 Alcohol price'!AP15,"")</f>
        <v>308.47144527010101</v>
      </c>
      <c r="AQ15" s="6">
        <f>IFERROR('1.41 Alcohol consumption pc'!AQ15*'1.42 Alcohol price'!AQ15,"")</f>
        <v>280.07231130534126</v>
      </c>
      <c r="AR15" s="6">
        <f>IFERROR('1.41 Alcohol consumption pc'!AR15*'1.42 Alcohol price'!AR15,"")</f>
        <v>196.54035134953222</v>
      </c>
      <c r="AS15" s="6">
        <f>IFERROR('1.41 Alcohol consumption pc'!AS15*'1.42 Alcohol price'!AS15,"")</f>
        <v>315.17080731657887</v>
      </c>
      <c r="AT15" s="6">
        <f>IFERROR('1.41 Alcohol consumption pc'!AT15*'1.42 Alcohol price'!AT15,"")</f>
        <v>317.35682017319272</v>
      </c>
      <c r="AU15" s="6">
        <f>IFERROR('1.41 Alcohol consumption pc'!AU15*'1.42 Alcohol price'!AU15,"")</f>
        <v>250.99065531109534</v>
      </c>
      <c r="AV15" s="6">
        <f>IFERROR('1.41 Alcohol consumption pc'!AV15*'1.42 Alcohol price'!AV15,"")</f>
        <v>255.49520495629298</v>
      </c>
      <c r="AW15" s="6">
        <f>IFERROR('1.41 Alcohol consumption pc'!AW15*'1.42 Alcohol price'!AW15,"")</f>
        <v>214.61056547466958</v>
      </c>
      <c r="AX15" s="6">
        <f>IFERROR('1.41 Alcohol consumption pc'!AX15*'1.42 Alcohol price'!AX15,"")</f>
        <v>138.06644403721276</v>
      </c>
      <c r="AY15" s="6">
        <f>IFERROR('1.41 Alcohol consumption pc'!AY15*'1.42 Alcohol price'!AY15,"")</f>
        <v>73.75130913745619</v>
      </c>
      <c r="AZ15" s="6">
        <f>IFERROR('1.41 Alcohol consumption pc'!AZ15*'1.42 Alcohol price'!AZ15,"")</f>
        <v>261.24271759922607</v>
      </c>
      <c r="BA15" s="6">
        <f>IFERROR('1.41 Alcohol consumption pc'!BA15*'1.42 Alcohol price'!BA15,"")</f>
        <v>158.79013920923916</v>
      </c>
      <c r="BB15" s="6">
        <f>IFERROR('1.41 Alcohol consumption pc'!BB15*'1.42 Alcohol price'!BB15,"")</f>
        <v>360.53403755868544</v>
      </c>
      <c r="BC15" s="6">
        <f>IFERROR('1.41 Alcohol consumption pc'!BC15*'1.42 Alcohol price'!BC15,"")</f>
        <v>648.83736292773153</v>
      </c>
      <c r="BD15" s="6">
        <f>IFERROR('1.41 Alcohol consumption pc'!BD15*'1.42 Alcohol price'!BD15,"")</f>
        <v>108.65454632886346</v>
      </c>
      <c r="BE15" s="6">
        <f>IFERROR('1.41 Alcohol consumption pc'!BE15*'1.42 Alcohol price'!BE15,"")</f>
        <v>60.650341354576661</v>
      </c>
      <c r="BF15" s="6">
        <f>IFERROR('1.41 Alcohol consumption pc'!BF15*'1.42 Alcohol price'!BF15,"")</f>
        <v>111.69590116697879</v>
      </c>
      <c r="BG15" s="6">
        <f>IFERROR('1.41 Alcohol consumption pc'!BG15*'1.42 Alcohol price'!BG15,"")</f>
        <v>17.237381524376396</v>
      </c>
      <c r="BH15" s="6" t="str">
        <f>IFERROR('1.41 Alcohol consumption pc'!BH15*'1.42 Alcohol price'!BH15,"")</f>
        <v/>
      </c>
      <c r="BI15" s="6">
        <f>IFERROR('1.41 Alcohol consumption pc'!BI15*'1.42 Alcohol price'!BI15,"")</f>
        <v>352.36677213226619</v>
      </c>
      <c r="BJ15" s="6">
        <f>IFERROR('1.41 Alcohol consumption pc'!BJ15*'1.42 Alcohol price'!BJ15,"")</f>
        <v>74.616241998127833</v>
      </c>
      <c r="BK15" s="6">
        <f>IFERROR('1.41 Alcohol consumption pc'!BK15*'1.42 Alcohol price'!BK15,"")</f>
        <v>39.993782265706514</v>
      </c>
      <c r="BL15" s="6">
        <f>IFERROR('1.41 Alcohol consumption pc'!BL15*'1.42 Alcohol price'!BL15,"")</f>
        <v>28.595070493847526</v>
      </c>
      <c r="BM15" s="6" t="str">
        <f>IFERROR('1.41 Alcohol consumption pc'!BM15*'1.42 Alcohol price'!BM15,"")</f>
        <v/>
      </c>
      <c r="BN15" s="6">
        <f>IFERROR('1.41 Alcohol consumption pc'!BN15*'1.42 Alcohol price'!BN15,"")</f>
        <v>277.32764721079212</v>
      </c>
      <c r="BO15" s="6">
        <f>IFERROR('1.41 Alcohol consumption pc'!BO15*'1.42 Alcohol price'!BO15,"")</f>
        <v>145.16437048151684</v>
      </c>
      <c r="BP15" s="6">
        <f>IFERROR('1.41 Alcohol consumption pc'!BP15*'1.42 Alcohol price'!BP15,"")</f>
        <v>800.93829799869343</v>
      </c>
      <c r="BQ15" s="6">
        <f>IFERROR('1.41 Alcohol consumption pc'!BQ15*'1.42 Alcohol price'!BQ15,"")</f>
        <v>667.78671401653583</v>
      </c>
      <c r="BR15" s="6">
        <f>IFERROR('1.41 Alcohol consumption pc'!BR15*'1.42 Alcohol price'!BR15,"")</f>
        <v>1017.3435397661167</v>
      </c>
      <c r="BS15" s="6">
        <f>IFERROR('1.41 Alcohol consumption pc'!BS15*'1.42 Alcohol price'!BS15,"")</f>
        <v>628.96041832873891</v>
      </c>
      <c r="BT15" s="6">
        <f>IFERROR('1.41 Alcohol consumption pc'!BT15*'1.42 Alcohol price'!BT15,"")</f>
        <v>817.25741015651852</v>
      </c>
      <c r="BU15" s="6">
        <f>IFERROR('1.41 Alcohol consumption pc'!BU15*'1.42 Alcohol price'!BU15,"")</f>
        <v>1336.7171878512524</v>
      </c>
      <c r="BV15" s="6">
        <f>IFERROR('1.41 Alcohol consumption pc'!BV15*'1.42 Alcohol price'!BV15,"")</f>
        <v>998.75671195358393</v>
      </c>
      <c r="BW15" s="6">
        <f>IFERROR('1.41 Alcohol consumption pc'!BW15*'1.42 Alcohol price'!BW15,"")</f>
        <v>1308.5888694534679</v>
      </c>
      <c r="BX15" s="6">
        <f>IFERROR('1.41 Alcohol consumption pc'!BX15*'1.42 Alcohol price'!BX15,"")</f>
        <v>1165.2753975712681</v>
      </c>
      <c r="BY15" s="6">
        <f>IFERROR('1.41 Alcohol consumption pc'!BY15*'1.42 Alcohol price'!BY15,"")</f>
        <v>1031.5411972428356</v>
      </c>
      <c r="BZ15" s="6">
        <f>IFERROR('1.41 Alcohol consumption pc'!BZ15*'1.42 Alcohol price'!BZ15,"")</f>
        <v>912.32519121699579</v>
      </c>
      <c r="CA15" s="6">
        <f>IFERROR('1.41 Alcohol consumption pc'!CA15*'1.42 Alcohol price'!CA15,"")</f>
        <v>862.09058853466138</v>
      </c>
      <c r="CB15" s="6">
        <f>IFERROR('1.41 Alcohol consumption pc'!CB15*'1.42 Alcohol price'!CB15,"")</f>
        <v>1421.5983097732571</v>
      </c>
      <c r="CC15" s="6">
        <f>IFERROR('1.41 Alcohol consumption pc'!CC15*'1.42 Alcohol price'!CC15,"")</f>
        <v>649.5915235267704</v>
      </c>
      <c r="CD15" s="6">
        <f>IFERROR('1.41 Alcohol consumption pc'!CD15*'1.42 Alcohol price'!CD15,"")</f>
        <v>691.73877804000097</v>
      </c>
      <c r="CE15" s="6">
        <f>IFERROR('1.41 Alcohol consumption pc'!CE15*'1.42 Alcohol price'!CE15,"")</f>
        <v>1456.0014253756458</v>
      </c>
      <c r="CF15" s="6">
        <f>IFERROR('1.41 Alcohol consumption pc'!CF15*'1.42 Alcohol price'!CF15,"")</f>
        <v>636.35063362352548</v>
      </c>
      <c r="CG15" s="6">
        <f>IFERROR('1.41 Alcohol consumption pc'!CG15*'1.42 Alcohol price'!CG15,"")</f>
        <v>727.38770627398208</v>
      </c>
      <c r="CH15" s="6">
        <f>IFERROR('1.41 Alcohol consumption pc'!CH15*'1.42 Alcohol price'!CH15,"")</f>
        <v>990.46662271476248</v>
      </c>
      <c r="CI15" s="6">
        <f>IFERROR('1.41 Alcohol consumption pc'!CI15*'1.42 Alcohol price'!CI15,"")</f>
        <v>1423.4056051050491</v>
      </c>
      <c r="CJ15" s="6">
        <f>IFERROR('1.41 Alcohol consumption pc'!CJ15*'1.42 Alcohol price'!CJ15,"")</f>
        <v>150.77604148760898</v>
      </c>
      <c r="CK15" s="6">
        <f>IFERROR('1.41 Alcohol consumption pc'!CK15*'1.42 Alcohol price'!CK15,"")</f>
        <v>1154.9229876082265</v>
      </c>
      <c r="CL15" s="6">
        <f>IFERROR('1.41 Alcohol consumption pc'!CL15*'1.42 Alcohol price'!CL15,"")</f>
        <v>789.2682727118156</v>
      </c>
      <c r="CM15" s="6">
        <f>IFERROR('1.41 Alcohol consumption pc'!CM15*'1.42 Alcohol price'!CM15,"")</f>
        <v>38.600461943226605</v>
      </c>
      <c r="CN15" s="6">
        <f>IFERROR('1.41 Alcohol consumption pc'!CN15*'1.42 Alcohol price'!CN15,"")</f>
        <v>134.83161739841179</v>
      </c>
      <c r="CO15" s="6">
        <f>IFERROR('1.41 Alcohol consumption pc'!CO15*'1.42 Alcohol price'!CO15,"")</f>
        <v>23.750726935921421</v>
      </c>
      <c r="CP15" s="6">
        <f>IFERROR('1.41 Alcohol consumption pc'!CP15*'1.42 Alcohol price'!CP15,"")</f>
        <v>11.981157030556744</v>
      </c>
      <c r="CU15" s="91"/>
    </row>
    <row r="16" spans="1:99" x14ac:dyDescent="0.25">
      <c r="A16" s="1" t="s">
        <v>37</v>
      </c>
      <c r="B16" s="6">
        <f>IFERROR('1.41 Alcohol consumption pc'!B16*'1.42 Alcohol price'!B16,"")</f>
        <v>203.12815584837222</v>
      </c>
      <c r="C16" s="6">
        <f>IFERROR('1.41 Alcohol consumption pc'!C16*'1.42 Alcohol price'!C16,"")</f>
        <v>125.6315324964106</v>
      </c>
      <c r="D16" s="6">
        <f>IFERROR('1.41 Alcohol consumption pc'!D16*'1.42 Alcohol price'!D16,"")</f>
        <v>76.151987422312729</v>
      </c>
      <c r="E16" s="6">
        <f>IFERROR('1.41 Alcohol consumption pc'!E16*'1.42 Alcohol price'!E16,"")</f>
        <v>182.79021400435062</v>
      </c>
      <c r="F16" s="6">
        <f>IFERROR('1.41 Alcohol consumption pc'!F16*'1.42 Alcohol price'!F16,"")</f>
        <v>291.43709350014501</v>
      </c>
      <c r="G16" s="6">
        <f>IFERROR('1.41 Alcohol consumption pc'!G16*'1.42 Alcohol price'!G16,"")</f>
        <v>31.082065167242181</v>
      </c>
      <c r="H16" s="6">
        <f>IFERROR('1.41 Alcohol consumption pc'!H16*'1.42 Alcohol price'!H16,"")</f>
        <v>6.5740555886546472</v>
      </c>
      <c r="I16" s="6">
        <f>IFERROR('1.41 Alcohol consumption pc'!I16*'1.42 Alcohol price'!I16,"")</f>
        <v>655.78094263907485</v>
      </c>
      <c r="J16" s="6">
        <f>IFERROR('1.41 Alcohol consumption pc'!J16*'1.42 Alcohol price'!J16,"")</f>
        <v>180.69087688219665</v>
      </c>
      <c r="K16" s="6">
        <f>IFERROR('1.41 Alcohol consumption pc'!K16*'1.42 Alcohol price'!K16,"")</f>
        <v>101.21249754885942</v>
      </c>
      <c r="L16" s="6">
        <f>IFERROR('1.41 Alcohol consumption pc'!L16*'1.42 Alcohol price'!L16,"")</f>
        <v>1.1829599722877171</v>
      </c>
      <c r="M16" s="6">
        <f>IFERROR('1.41 Alcohol consumption pc'!M16*'1.42 Alcohol price'!M16,"")</f>
        <v>59.501486301514952</v>
      </c>
      <c r="N16" s="6">
        <f>IFERROR('1.41 Alcohol consumption pc'!N16*'1.42 Alcohol price'!N16,"")</f>
        <v>588.00299833628901</v>
      </c>
      <c r="O16" s="6">
        <f>IFERROR('1.41 Alcohol consumption pc'!O16*'1.42 Alcohol price'!O16,"")</f>
        <v>543.77082341742016</v>
      </c>
      <c r="P16" s="6">
        <f>IFERROR('1.41 Alcohol consumption pc'!P16*'1.42 Alcohol price'!P16,"")</f>
        <v>273.39080582711193</v>
      </c>
      <c r="Q16" s="6">
        <f>IFERROR('1.41 Alcohol consumption pc'!Q16*'1.42 Alcohol price'!Q16,"")</f>
        <v>185.32912027877035</v>
      </c>
      <c r="R16" s="6">
        <f>IFERROR('1.41 Alcohol consumption pc'!R16*'1.42 Alcohol price'!R16,"")</f>
        <v>110.52041098179362</v>
      </c>
      <c r="S16" s="6">
        <f>IFERROR('1.41 Alcohol consumption pc'!S16*'1.42 Alcohol price'!S16,"")</f>
        <v>87.639155927130915</v>
      </c>
      <c r="T16" s="6">
        <f>IFERROR('1.41 Alcohol consumption pc'!T16*'1.42 Alcohol price'!T16,"")</f>
        <v>1136.7306490491919</v>
      </c>
      <c r="U16" s="6">
        <f>IFERROR('1.41 Alcohol consumption pc'!U16*'1.42 Alcohol price'!U16,"")</f>
        <v>1145.5027691941496</v>
      </c>
      <c r="V16" s="6">
        <f>IFERROR('1.41 Alcohol consumption pc'!V16*'1.42 Alcohol price'!V16,"")</f>
        <v>1090.6430135394789</v>
      </c>
      <c r="W16" s="6">
        <f>IFERROR('1.41 Alcohol consumption pc'!W16*'1.42 Alcohol price'!W16,"")</f>
        <v>370.08114769017453</v>
      </c>
      <c r="X16" s="6">
        <f>IFERROR('1.41 Alcohol consumption pc'!X16*'1.42 Alcohol price'!X16,"")</f>
        <v>314.82224710082164</v>
      </c>
      <c r="Y16" s="6">
        <f>IFERROR('1.41 Alcohol consumption pc'!Y16*'1.42 Alcohol price'!Y16,"")</f>
        <v>233.24368782474741</v>
      </c>
      <c r="Z16" s="6">
        <f>IFERROR('1.41 Alcohol consumption pc'!Z16*'1.42 Alcohol price'!Z16,"")</f>
        <v>294.38149523165464</v>
      </c>
      <c r="AA16" s="6">
        <f>IFERROR('1.41 Alcohol consumption pc'!AA16*'1.42 Alcohol price'!AA16,"")</f>
        <v>741.95446947759967</v>
      </c>
      <c r="AB16" s="6">
        <f>IFERROR('1.41 Alcohol consumption pc'!AB16*'1.42 Alcohol price'!AB16,"")</f>
        <v>521.04181728244737</v>
      </c>
      <c r="AC16" s="6">
        <f>IFERROR('1.41 Alcohol consumption pc'!AC16*'1.42 Alcohol price'!AC16,"")</f>
        <v>895.27977492966556</v>
      </c>
      <c r="AD16" s="6">
        <f>IFERROR('1.41 Alcohol consumption pc'!AD16*'1.42 Alcohol price'!AD16,"")</f>
        <v>256.96454654096402</v>
      </c>
      <c r="AE16" s="6">
        <f>IFERROR('1.41 Alcohol consumption pc'!AE16*'1.42 Alcohol price'!AE16,"")</f>
        <v>410.00668192034328</v>
      </c>
      <c r="AF16" s="6">
        <f>IFERROR('1.41 Alcohol consumption pc'!AF16*'1.42 Alcohol price'!AF16,"")</f>
        <v>715.76317761678729</v>
      </c>
      <c r="AG16" s="6">
        <f>IFERROR('1.41 Alcohol consumption pc'!AG16*'1.42 Alcohol price'!AG16,"")</f>
        <v>575.98097502972655</v>
      </c>
      <c r="AH16" s="6">
        <f>IFERROR('1.41 Alcohol consumption pc'!AH16*'1.42 Alcohol price'!AH16,"")</f>
        <v>370.62869320933845</v>
      </c>
      <c r="AI16" s="6">
        <f>IFERROR('1.41 Alcohol consumption pc'!AI16*'1.42 Alcohol price'!AI16,"")</f>
        <v>469.37450156770751</v>
      </c>
      <c r="AJ16" s="6">
        <f>IFERROR('1.41 Alcohol consumption pc'!AJ16*'1.42 Alcohol price'!AJ16,"")</f>
        <v>224.02029347330216</v>
      </c>
      <c r="AK16" s="6">
        <f>IFERROR('1.41 Alcohol consumption pc'!AK16*'1.42 Alcohol price'!AK16,"")</f>
        <v>382.9643432133638</v>
      </c>
      <c r="AL16" s="6">
        <f>IFERROR('1.41 Alcohol consumption pc'!AL16*'1.42 Alcohol price'!AL16,"")</f>
        <v>355.19393294901204</v>
      </c>
      <c r="AM16" s="6">
        <f>IFERROR('1.41 Alcohol consumption pc'!AM16*'1.42 Alcohol price'!AM16,"")</f>
        <v>479.21859709374263</v>
      </c>
      <c r="AN16" s="6">
        <f>IFERROR('1.41 Alcohol consumption pc'!AN16*'1.42 Alcohol price'!AN16,"")</f>
        <v>1164.4752801901898</v>
      </c>
      <c r="AO16" s="6">
        <f>IFERROR('1.41 Alcohol consumption pc'!AO16*'1.42 Alcohol price'!AO16,"")</f>
        <v>156.6036818278277</v>
      </c>
      <c r="AP16" s="6">
        <f>IFERROR('1.41 Alcohol consumption pc'!AP16*'1.42 Alcohol price'!AP16,"")</f>
        <v>284.6580788136323</v>
      </c>
      <c r="AQ16" s="6">
        <f>IFERROR('1.41 Alcohol consumption pc'!AQ16*'1.42 Alcohol price'!AQ16,"")</f>
        <v>237.79199627733826</v>
      </c>
      <c r="AR16" s="6">
        <f>IFERROR('1.41 Alcohol consumption pc'!AR16*'1.42 Alcohol price'!AR16,"")</f>
        <v>208.93021142029369</v>
      </c>
      <c r="AS16" s="6">
        <f>IFERROR('1.41 Alcohol consumption pc'!AS16*'1.42 Alcohol price'!AS16,"")</f>
        <v>321.85450259343685</v>
      </c>
      <c r="AT16" s="6">
        <f>IFERROR('1.41 Alcohol consumption pc'!AT16*'1.42 Alcohol price'!AT16,"")</f>
        <v>295.5592086744058</v>
      </c>
      <c r="AU16" s="6">
        <f>IFERROR('1.41 Alcohol consumption pc'!AU16*'1.42 Alcohol price'!AU16,"")</f>
        <v>241.37606347585552</v>
      </c>
      <c r="AV16" s="6">
        <f>IFERROR('1.41 Alcohol consumption pc'!AV16*'1.42 Alcohol price'!AV16,"")</f>
        <v>250.17284364459152</v>
      </c>
      <c r="AW16" s="6">
        <f>IFERROR('1.41 Alcohol consumption pc'!AW16*'1.42 Alcohol price'!AW16,"")</f>
        <v>213.60853948500025</v>
      </c>
      <c r="AX16" s="6">
        <f>IFERROR('1.41 Alcohol consumption pc'!AX16*'1.42 Alcohol price'!AX16,"")</f>
        <v>147.64602682529599</v>
      </c>
      <c r="AY16" s="6">
        <f>IFERROR('1.41 Alcohol consumption pc'!AY16*'1.42 Alcohol price'!AY16,"")</f>
        <v>82.712787757649892</v>
      </c>
      <c r="AZ16" s="6">
        <f>IFERROR('1.41 Alcohol consumption pc'!AZ16*'1.42 Alcohol price'!AZ16,"")</f>
        <v>264.66154859641199</v>
      </c>
      <c r="BA16" s="6">
        <f>IFERROR('1.41 Alcohol consumption pc'!BA16*'1.42 Alcohol price'!BA16,"")</f>
        <v>159.57395288169414</v>
      </c>
      <c r="BB16" s="6">
        <f>IFERROR('1.41 Alcohol consumption pc'!BB16*'1.42 Alcohol price'!BB16,"")</f>
        <v>341.5119169469221</v>
      </c>
      <c r="BC16" s="6">
        <f>IFERROR('1.41 Alcohol consumption pc'!BC16*'1.42 Alcohol price'!BC16,"")</f>
        <v>183.93291153262223</v>
      </c>
      <c r="BD16" s="6">
        <f>IFERROR('1.41 Alcohol consumption pc'!BD16*'1.42 Alcohol price'!BD16,"")</f>
        <v>112.25345648238765</v>
      </c>
      <c r="BE16" s="6">
        <f>IFERROR('1.41 Alcohol consumption pc'!BE16*'1.42 Alcohol price'!BE16,"")</f>
        <v>63.966733702673466</v>
      </c>
      <c r="BF16" s="6">
        <f>IFERROR('1.41 Alcohol consumption pc'!BF16*'1.42 Alcohol price'!BF16,"")</f>
        <v>119.3738198744127</v>
      </c>
      <c r="BG16" s="6">
        <f>IFERROR('1.41 Alcohol consumption pc'!BG16*'1.42 Alcohol price'!BG16,"")</f>
        <v>19.253231992352795</v>
      </c>
      <c r="BH16" s="6" t="str">
        <f>IFERROR('1.41 Alcohol consumption pc'!BH16*'1.42 Alcohol price'!BH16,"")</f>
        <v/>
      </c>
      <c r="BI16" s="6">
        <f>IFERROR('1.41 Alcohol consumption pc'!BI16*'1.42 Alcohol price'!BI16,"")</f>
        <v>350.45795576342198</v>
      </c>
      <c r="BJ16" s="6">
        <f>IFERROR('1.41 Alcohol consumption pc'!BJ16*'1.42 Alcohol price'!BJ16,"")</f>
        <v>75.221337565420527</v>
      </c>
      <c r="BK16" s="6">
        <f>IFERROR('1.41 Alcohol consumption pc'!BK16*'1.42 Alcohol price'!BK16,"")</f>
        <v>40.346450007664828</v>
      </c>
      <c r="BL16" s="6">
        <f>IFERROR('1.41 Alcohol consumption pc'!BL16*'1.42 Alcohol price'!BL16,"")</f>
        <v>30.857129978137888</v>
      </c>
      <c r="BM16" s="6" t="str">
        <f>IFERROR('1.41 Alcohol consumption pc'!BM16*'1.42 Alcohol price'!BM16,"")</f>
        <v/>
      </c>
      <c r="BN16" s="6">
        <f>IFERROR('1.41 Alcohol consumption pc'!BN16*'1.42 Alcohol price'!BN16,"")</f>
        <v>271.73326959315614</v>
      </c>
      <c r="BO16" s="6">
        <f>IFERROR('1.41 Alcohol consumption pc'!BO16*'1.42 Alcohol price'!BO16,"")</f>
        <v>153.72990671859961</v>
      </c>
      <c r="BP16" s="6">
        <f>IFERROR('1.41 Alcohol consumption pc'!BP16*'1.42 Alcohol price'!BP16,"")</f>
        <v>857.37121096366991</v>
      </c>
      <c r="BQ16" s="6">
        <f>IFERROR('1.41 Alcohol consumption pc'!BQ16*'1.42 Alcohol price'!BQ16,"")</f>
        <v>677.16081518633746</v>
      </c>
      <c r="BR16" s="6">
        <f>IFERROR('1.41 Alcohol consumption pc'!BR16*'1.42 Alcohol price'!BR16,"")</f>
        <v>963.34875240571296</v>
      </c>
      <c r="BS16" s="6">
        <f>IFERROR('1.41 Alcohol consumption pc'!BS16*'1.42 Alcohol price'!BS16,"")</f>
        <v>645.26209389723499</v>
      </c>
      <c r="BT16" s="6">
        <f>IFERROR('1.41 Alcohol consumption pc'!BT16*'1.42 Alcohol price'!BT16,"")</f>
        <v>825.51959027809573</v>
      </c>
      <c r="BU16" s="6">
        <f>IFERROR('1.41 Alcohol consumption pc'!BU16*'1.42 Alcohol price'!BU16,"")</f>
        <v>1356.2872491742</v>
      </c>
      <c r="BV16" s="6">
        <f>IFERROR('1.41 Alcohol consumption pc'!BV16*'1.42 Alcohol price'!BV16,"")</f>
        <v>1000.8071386933321</v>
      </c>
      <c r="BW16" s="6">
        <f>IFERROR('1.41 Alcohol consumption pc'!BW16*'1.42 Alcohol price'!BW16,"")</f>
        <v>1351.4891953369347</v>
      </c>
      <c r="BX16" s="6">
        <f>IFERROR('1.41 Alcohol consumption pc'!BX16*'1.42 Alcohol price'!BX16,"")</f>
        <v>1166.6024617981034</v>
      </c>
      <c r="BY16" s="6">
        <f>IFERROR('1.41 Alcohol consumption pc'!BY16*'1.42 Alcohol price'!BY16,"")</f>
        <v>1040.9832219069397</v>
      </c>
      <c r="BZ16" s="6">
        <f>IFERROR('1.41 Alcohol consumption pc'!BZ16*'1.42 Alcohol price'!BZ16,"")</f>
        <v>919.46389327390364</v>
      </c>
      <c r="CA16" s="6">
        <f>IFERROR('1.41 Alcohol consumption pc'!CA16*'1.42 Alcohol price'!CA16,"")</f>
        <v>830.60914448877986</v>
      </c>
      <c r="CB16" s="6">
        <f>IFERROR('1.41 Alcohol consumption pc'!CB16*'1.42 Alcohol price'!CB16,"")</f>
        <v>1401.975898382369</v>
      </c>
      <c r="CC16" s="6">
        <f>IFERROR('1.41 Alcohol consumption pc'!CC16*'1.42 Alcohol price'!CC16,"")</f>
        <v>633.28216745883276</v>
      </c>
      <c r="CD16" s="6">
        <f>IFERROR('1.41 Alcohol consumption pc'!CD16*'1.42 Alcohol price'!CD16,"")</f>
        <v>704.53316537229716</v>
      </c>
      <c r="CE16" s="6">
        <f>IFERROR('1.41 Alcohol consumption pc'!CE16*'1.42 Alcohol price'!CE16,"")</f>
        <v>1396.7234933745669</v>
      </c>
      <c r="CF16" s="6">
        <f>IFERROR('1.41 Alcohol consumption pc'!CF16*'1.42 Alcohol price'!CF16,"")</f>
        <v>642.68794414661522</v>
      </c>
      <c r="CG16" s="6">
        <f>IFERROR('1.41 Alcohol consumption pc'!CG16*'1.42 Alcohol price'!CG16,"")</f>
        <v>725.66767428760636</v>
      </c>
      <c r="CH16" s="6">
        <f>IFERROR('1.41 Alcohol consumption pc'!CH16*'1.42 Alcohol price'!CH16,"")</f>
        <v>936.64008958102204</v>
      </c>
      <c r="CI16" s="6">
        <f>IFERROR('1.41 Alcohol consumption pc'!CI16*'1.42 Alcohol price'!CI16,"")</f>
        <v>1430.5002702835516</v>
      </c>
      <c r="CJ16" s="6">
        <f>IFERROR('1.41 Alcohol consumption pc'!CJ16*'1.42 Alcohol price'!CJ16,"")</f>
        <v>150.00541295640028</v>
      </c>
      <c r="CK16" s="6">
        <f>IFERROR('1.41 Alcohol consumption pc'!CK16*'1.42 Alcohol price'!CK16,"")</f>
        <v>1230.9390856234731</v>
      </c>
      <c r="CL16" s="6">
        <f>IFERROR('1.41 Alcohol consumption pc'!CL16*'1.42 Alcohol price'!CL16,"")</f>
        <v>816.19206221796776</v>
      </c>
      <c r="CM16" s="6">
        <f>IFERROR('1.41 Alcohol consumption pc'!CM16*'1.42 Alcohol price'!CM16,"")</f>
        <v>40.389703661258132</v>
      </c>
      <c r="CN16" s="6">
        <f>IFERROR('1.41 Alcohol consumption pc'!CN16*'1.42 Alcohol price'!CN16,"")</f>
        <v>229.27818629297923</v>
      </c>
      <c r="CO16" s="6">
        <f>IFERROR('1.41 Alcohol consumption pc'!CO16*'1.42 Alcohol price'!CO16,"")</f>
        <v>27.378070861126293</v>
      </c>
      <c r="CP16" s="6">
        <f>IFERROR('1.41 Alcohol consumption pc'!CP16*'1.42 Alcohol price'!CP16,"")</f>
        <v>12.344824884691112</v>
      </c>
      <c r="CU16" s="91"/>
    </row>
    <row r="17" spans="1:99" x14ac:dyDescent="0.25">
      <c r="A17" s="1" t="s">
        <v>38</v>
      </c>
      <c r="B17" s="6">
        <f>IFERROR('1.41 Alcohol consumption pc'!B17*'1.42 Alcohol price'!B17,"")</f>
        <v>185.59562940385828</v>
      </c>
      <c r="C17" s="6">
        <f>IFERROR('1.41 Alcohol consumption pc'!C17*'1.42 Alcohol price'!C17,"")</f>
        <v>122.43106733388387</v>
      </c>
      <c r="D17" s="6">
        <f>IFERROR('1.41 Alcohol consumption pc'!D17*'1.42 Alcohol price'!D17,"")</f>
        <v>62.451787761909728</v>
      </c>
      <c r="E17" s="6">
        <f>IFERROR('1.41 Alcohol consumption pc'!E17*'1.42 Alcohol price'!E17,"")</f>
        <v>185.74775920808295</v>
      </c>
      <c r="F17" s="6">
        <f>IFERROR('1.41 Alcohol consumption pc'!F17*'1.42 Alcohol price'!F17,"")</f>
        <v>303.14032828213624</v>
      </c>
      <c r="G17" s="6">
        <f>IFERROR('1.41 Alcohol consumption pc'!G17*'1.42 Alcohol price'!G17,"")</f>
        <v>29.612316350557371</v>
      </c>
      <c r="H17" s="6">
        <f>IFERROR('1.41 Alcohol consumption pc'!H17*'1.42 Alcohol price'!H17,"")</f>
        <v>5.868448904698564</v>
      </c>
      <c r="I17" s="6">
        <f>IFERROR('1.41 Alcohol consumption pc'!I17*'1.42 Alcohol price'!I17,"")</f>
        <v>587.30094891564329</v>
      </c>
      <c r="J17" s="6">
        <f>IFERROR('1.41 Alcohol consumption pc'!J17*'1.42 Alcohol price'!J17,"")</f>
        <v>156.47875437055413</v>
      </c>
      <c r="K17" s="6">
        <f>IFERROR('1.41 Alcohol consumption pc'!K17*'1.42 Alcohol price'!K17,"")</f>
        <v>93.187119503673102</v>
      </c>
      <c r="L17" s="6">
        <f>IFERROR('1.41 Alcohol consumption pc'!L17*'1.42 Alcohol price'!L17,"")</f>
        <v>1.1052010613741228</v>
      </c>
      <c r="M17" s="6">
        <f>IFERROR('1.41 Alcohol consumption pc'!M17*'1.42 Alcohol price'!M17,"")</f>
        <v>57.951685908754179</v>
      </c>
      <c r="N17" s="6">
        <f>IFERROR('1.41 Alcohol consumption pc'!N17*'1.42 Alcohol price'!N17,"")</f>
        <v>568.65401987353198</v>
      </c>
      <c r="O17" s="6">
        <f>IFERROR('1.41 Alcohol consumption pc'!O17*'1.42 Alcohol price'!O17,"")</f>
        <v>513.28012327874035</v>
      </c>
      <c r="P17" s="6">
        <f>IFERROR('1.41 Alcohol consumption pc'!P17*'1.42 Alcohol price'!P17,"")</f>
        <v>267.19524788980016</v>
      </c>
      <c r="Q17" s="6">
        <f>IFERROR('1.41 Alcohol consumption pc'!Q17*'1.42 Alcohol price'!Q17,"")</f>
        <v>185.37097149180246</v>
      </c>
      <c r="R17" s="6">
        <f>IFERROR('1.41 Alcohol consumption pc'!R17*'1.42 Alcohol price'!R17,"")</f>
        <v>106.08248428974852</v>
      </c>
      <c r="S17" s="6">
        <f>IFERROR('1.41 Alcohol consumption pc'!S17*'1.42 Alcohol price'!S17,"")</f>
        <v>90.056887496308079</v>
      </c>
      <c r="T17" s="6">
        <f>IFERROR('1.41 Alcohol consumption pc'!T17*'1.42 Alcohol price'!T17,"")</f>
        <v>964.29148148928243</v>
      </c>
      <c r="U17" s="6">
        <f>IFERROR('1.41 Alcohol consumption pc'!U17*'1.42 Alcohol price'!U17,"")</f>
        <v>973.01058015343733</v>
      </c>
      <c r="V17" s="6">
        <f>IFERROR('1.41 Alcohol consumption pc'!V17*'1.42 Alcohol price'!V17,"")</f>
        <v>918.49997804417512</v>
      </c>
      <c r="W17" s="6">
        <f>IFERROR('1.41 Alcohol consumption pc'!W17*'1.42 Alcohol price'!W17,"")</f>
        <v>276.81712079083445</v>
      </c>
      <c r="X17" s="6">
        <f>IFERROR('1.41 Alcohol consumption pc'!X17*'1.42 Alcohol price'!X17,"")</f>
        <v>242.04197869423058</v>
      </c>
      <c r="Y17" s="6">
        <f>IFERROR('1.41 Alcohol consumption pc'!Y17*'1.42 Alcohol price'!Y17,"")</f>
        <v>204.36238100219691</v>
      </c>
      <c r="Z17" s="6">
        <f>IFERROR('1.41 Alcohol consumption pc'!Z17*'1.42 Alcohol price'!Z17,"")</f>
        <v>254.76937602399269</v>
      </c>
      <c r="AA17" s="6">
        <f>IFERROR('1.41 Alcohol consumption pc'!AA17*'1.42 Alcohol price'!AA17,"")</f>
        <v>652.50974371087739</v>
      </c>
      <c r="AB17" s="6">
        <f>IFERROR('1.41 Alcohol consumption pc'!AB17*'1.42 Alcohol price'!AB17,"")</f>
        <v>445.45135363388789</v>
      </c>
      <c r="AC17" s="6">
        <f>IFERROR('1.41 Alcohol consumption pc'!AC17*'1.42 Alcohol price'!AC17,"")</f>
        <v>790.95335322757967</v>
      </c>
      <c r="AD17" s="6">
        <f>IFERROR('1.41 Alcohol consumption pc'!AD17*'1.42 Alcohol price'!AD17,"")</f>
        <v>210.61804531438534</v>
      </c>
      <c r="AE17" s="6">
        <f>IFERROR('1.41 Alcohol consumption pc'!AE17*'1.42 Alcohol price'!AE17,"")</f>
        <v>358.48654572019967</v>
      </c>
      <c r="AF17" s="6">
        <f>IFERROR('1.41 Alcohol consumption pc'!AF17*'1.42 Alcohol price'!AF17,"")</f>
        <v>630.68324857761434</v>
      </c>
      <c r="AG17" s="6">
        <f>IFERROR('1.41 Alcohol consumption pc'!AG17*'1.42 Alcohol price'!AG17,"")</f>
        <v>498.78478759456408</v>
      </c>
      <c r="AH17" s="6">
        <f>IFERROR('1.41 Alcohol consumption pc'!AH17*'1.42 Alcohol price'!AH17,"")</f>
        <v>315.99322526010161</v>
      </c>
      <c r="AI17" s="6">
        <f>IFERROR('1.41 Alcohol consumption pc'!AI17*'1.42 Alcohol price'!AI17,"")</f>
        <v>395.24307017407085</v>
      </c>
      <c r="AJ17" s="6">
        <f>IFERROR('1.41 Alcohol consumption pc'!AJ17*'1.42 Alcohol price'!AJ17,"")</f>
        <v>189.73760228679558</v>
      </c>
      <c r="AK17" s="6">
        <f>IFERROR('1.41 Alcohol consumption pc'!AK17*'1.42 Alcohol price'!AK17,"")</f>
        <v>255.53231035948565</v>
      </c>
      <c r="AL17" s="6">
        <f>IFERROR('1.41 Alcohol consumption pc'!AL17*'1.42 Alcohol price'!AL17,"")</f>
        <v>302.90117987877767</v>
      </c>
      <c r="AM17" s="6">
        <f>IFERROR('1.41 Alcohol consumption pc'!AM17*'1.42 Alcohol price'!AM17,"")</f>
        <v>407.46139227661024</v>
      </c>
      <c r="AN17" s="6">
        <f>IFERROR('1.41 Alcohol consumption pc'!AN17*'1.42 Alcohol price'!AN17,"")</f>
        <v>983.85767608706192</v>
      </c>
      <c r="AO17" s="6">
        <f>IFERROR('1.41 Alcohol consumption pc'!AO17*'1.42 Alcohol price'!AO17,"")</f>
        <v>89.916122936894809</v>
      </c>
      <c r="AP17" s="6">
        <f>IFERROR('1.41 Alcohol consumption pc'!AP17*'1.42 Alcohol price'!AP17,"")</f>
        <v>247.44572208928452</v>
      </c>
      <c r="AQ17" s="6">
        <f>IFERROR('1.41 Alcohol consumption pc'!AQ17*'1.42 Alcohol price'!AQ17,"")</f>
        <v>270.59801735733629</v>
      </c>
      <c r="AR17" s="6">
        <f>IFERROR('1.41 Alcohol consumption pc'!AR17*'1.42 Alcohol price'!AR17,"")</f>
        <v>217.7030592930339</v>
      </c>
      <c r="AS17" s="6">
        <f>IFERROR('1.41 Alcohol consumption pc'!AS17*'1.42 Alcohol price'!AS17,"")</f>
        <v>248.21034652810357</v>
      </c>
      <c r="AT17" s="6">
        <f>IFERROR('1.41 Alcohol consumption pc'!AT17*'1.42 Alcohol price'!AT17,"")</f>
        <v>275.47205553791207</v>
      </c>
      <c r="AU17" s="6">
        <f>IFERROR('1.41 Alcohol consumption pc'!AU17*'1.42 Alcohol price'!AU17,"")</f>
        <v>195.86262951313225</v>
      </c>
      <c r="AV17" s="6">
        <f>IFERROR('1.41 Alcohol consumption pc'!AV17*'1.42 Alcohol price'!AV17,"")</f>
        <v>265.03455982782168</v>
      </c>
      <c r="AW17" s="6">
        <f>IFERROR('1.41 Alcohol consumption pc'!AW17*'1.42 Alcohol price'!AW17,"")</f>
        <v>210.6771407386625</v>
      </c>
      <c r="AX17" s="6">
        <f>IFERROR('1.41 Alcohol consumption pc'!AX17*'1.42 Alcohol price'!AX17,"")</f>
        <v>155.45947820916231</v>
      </c>
      <c r="AY17" s="6">
        <f>IFERROR('1.41 Alcohol consumption pc'!AY17*'1.42 Alcohol price'!AY17,"")</f>
        <v>90.242446985869066</v>
      </c>
      <c r="AZ17" s="6">
        <f>IFERROR('1.41 Alcohol consumption pc'!AZ17*'1.42 Alcohol price'!AZ17,"")</f>
        <v>237.11355627426838</v>
      </c>
      <c r="BA17" s="6">
        <f>IFERROR('1.41 Alcohol consumption pc'!BA17*'1.42 Alcohol price'!BA17,"")</f>
        <v>155.61865970608764</v>
      </c>
      <c r="BB17" s="6">
        <f>IFERROR('1.41 Alcohol consumption pc'!BB17*'1.42 Alcohol price'!BB17,"")</f>
        <v>334.50868399580378</v>
      </c>
      <c r="BC17" s="6">
        <f>IFERROR('1.41 Alcohol consumption pc'!BC17*'1.42 Alcohol price'!BC17,"")</f>
        <v>174.23114880047322</v>
      </c>
      <c r="BD17" s="6">
        <f>IFERROR('1.41 Alcohol consumption pc'!BD17*'1.42 Alcohol price'!BD17,"")</f>
        <v>103.95536188559325</v>
      </c>
      <c r="BE17" s="6">
        <f>IFERROR('1.41 Alcohol consumption pc'!BE17*'1.42 Alcohol price'!BE17,"")</f>
        <v>56.049815335358538</v>
      </c>
      <c r="BF17" s="6">
        <f>IFERROR('1.41 Alcohol consumption pc'!BF17*'1.42 Alcohol price'!BF17,"")</f>
        <v>107.58132641084293</v>
      </c>
      <c r="BG17" s="6">
        <f>IFERROR('1.41 Alcohol consumption pc'!BG17*'1.42 Alcohol price'!BG17,"")</f>
        <v>20.350532551643692</v>
      </c>
      <c r="BH17" s="6" t="str">
        <f>IFERROR('1.41 Alcohol consumption pc'!BH17*'1.42 Alcohol price'!BH17,"")</f>
        <v/>
      </c>
      <c r="BI17" s="6">
        <f>IFERROR('1.41 Alcohol consumption pc'!BI17*'1.42 Alcohol price'!BI17,"")</f>
        <v>317.408674433626</v>
      </c>
      <c r="BJ17" s="6">
        <f>IFERROR('1.41 Alcohol consumption pc'!BJ17*'1.42 Alcohol price'!BJ17,"")</f>
        <v>70.099434748524985</v>
      </c>
      <c r="BK17" s="6">
        <f>IFERROR('1.41 Alcohol consumption pc'!BK17*'1.42 Alcohol price'!BK17,"")</f>
        <v>35.462148207403089</v>
      </c>
      <c r="BL17" s="6">
        <f>IFERROR('1.41 Alcohol consumption pc'!BL17*'1.42 Alcohol price'!BL17,"")</f>
        <v>27.43932558369282</v>
      </c>
      <c r="BM17" s="6" t="str">
        <f>IFERROR('1.41 Alcohol consumption pc'!BM17*'1.42 Alcohol price'!BM17,"")</f>
        <v/>
      </c>
      <c r="BN17" s="6">
        <f>IFERROR('1.41 Alcohol consumption pc'!BN17*'1.42 Alcohol price'!BN17,"")</f>
        <v>250.86987799685812</v>
      </c>
      <c r="BO17" s="6">
        <f>IFERROR('1.41 Alcohol consumption pc'!BO17*'1.42 Alcohol price'!BO17,"")</f>
        <v>142.87240102534889</v>
      </c>
      <c r="BP17" s="6">
        <f>IFERROR('1.41 Alcohol consumption pc'!BP17*'1.42 Alcohol price'!BP17,"")</f>
        <v>897.41861248968496</v>
      </c>
      <c r="BQ17" s="6">
        <f>IFERROR('1.41 Alcohol consumption pc'!BQ17*'1.42 Alcohol price'!BQ17,"")</f>
        <v>689.94720627370953</v>
      </c>
      <c r="BR17" s="6">
        <f>IFERROR('1.41 Alcohol consumption pc'!BR17*'1.42 Alcohol price'!BR17,"")</f>
        <v>852.21894438919492</v>
      </c>
      <c r="BS17" s="6">
        <f>IFERROR('1.41 Alcohol consumption pc'!BS17*'1.42 Alcohol price'!BS17,"")</f>
        <v>671.83415529952867</v>
      </c>
      <c r="BT17" s="6">
        <f>IFERROR('1.41 Alcohol consumption pc'!BT17*'1.42 Alcohol price'!BT17,"")</f>
        <v>711.24518605778655</v>
      </c>
      <c r="BU17" s="6">
        <f>IFERROR('1.41 Alcohol consumption pc'!BU17*'1.42 Alcohol price'!BU17,"")</f>
        <v>1142.7072280587201</v>
      </c>
      <c r="BV17" s="6">
        <f>IFERROR('1.41 Alcohol consumption pc'!BV17*'1.42 Alcohol price'!BV17,"")</f>
        <v>839.50397002408783</v>
      </c>
      <c r="BW17" s="6">
        <f>IFERROR('1.41 Alcohol consumption pc'!BW17*'1.42 Alcohol price'!BW17,"")</f>
        <v>1143.9652278389315</v>
      </c>
      <c r="BX17" s="6">
        <f>IFERROR('1.41 Alcohol consumption pc'!BX17*'1.42 Alcohol price'!BX17,"")</f>
        <v>955.91944150005475</v>
      </c>
      <c r="BY17" s="6">
        <f>IFERROR('1.41 Alcohol consumption pc'!BY17*'1.42 Alcohol price'!BY17,"")</f>
        <v>878.70020135137452</v>
      </c>
      <c r="BZ17" s="6">
        <f>IFERROR('1.41 Alcohol consumption pc'!BZ17*'1.42 Alcohol price'!BZ17,"")</f>
        <v>760.35838541827036</v>
      </c>
      <c r="CA17" s="6">
        <f>IFERROR('1.41 Alcohol consumption pc'!CA17*'1.42 Alcohol price'!CA17,"")</f>
        <v>658.97955424571728</v>
      </c>
      <c r="CB17" s="6">
        <f>IFERROR('1.41 Alcohol consumption pc'!CB17*'1.42 Alcohol price'!CB17,"")</f>
        <v>1167.192429022082</v>
      </c>
      <c r="CC17" s="6">
        <f>IFERROR('1.41 Alcohol consumption pc'!CC17*'1.42 Alcohol price'!CC17,"")</f>
        <v>533.17817914063653</v>
      </c>
      <c r="CD17" s="6">
        <f>IFERROR('1.41 Alcohol consumption pc'!CD17*'1.42 Alcohol price'!CD17,"")</f>
        <v>596.2986847788145</v>
      </c>
      <c r="CE17" s="6">
        <f>IFERROR('1.41 Alcohol consumption pc'!CE17*'1.42 Alcohol price'!CE17,"")</f>
        <v>1100.1974524758991</v>
      </c>
      <c r="CF17" s="6">
        <f>IFERROR('1.41 Alcohol consumption pc'!CF17*'1.42 Alcohol price'!CF17,"")</f>
        <v>554.43960365501027</v>
      </c>
      <c r="CG17" s="6">
        <f>IFERROR('1.41 Alcohol consumption pc'!CG17*'1.42 Alcohol price'!CG17,"")</f>
        <v>619.71709672070779</v>
      </c>
      <c r="CH17" s="6">
        <f>IFERROR('1.41 Alcohol consumption pc'!CH17*'1.42 Alcohol price'!CH17,"")</f>
        <v>787.36893940948369</v>
      </c>
      <c r="CI17" s="6">
        <f>IFERROR('1.41 Alcohol consumption pc'!CI17*'1.42 Alcohol price'!CI17,"")</f>
        <v>1356.1430981948843</v>
      </c>
      <c r="CJ17" s="6">
        <f>IFERROR('1.41 Alcohol consumption pc'!CJ17*'1.42 Alcohol price'!CJ17,"")</f>
        <v>134.48714797048498</v>
      </c>
      <c r="CK17" s="6">
        <f>IFERROR('1.41 Alcohol consumption pc'!CK17*'1.42 Alcohol price'!CK17,"")</f>
        <v>1154.8226174359736</v>
      </c>
      <c r="CL17" s="6">
        <f>IFERROR('1.41 Alcohol consumption pc'!CL17*'1.42 Alcohol price'!CL17,"")</f>
        <v>701.94236882107259</v>
      </c>
      <c r="CM17" s="6">
        <f>IFERROR('1.41 Alcohol consumption pc'!CM17*'1.42 Alcohol price'!CM17,"")</f>
        <v>33.599004251703121</v>
      </c>
      <c r="CN17" s="6">
        <f>IFERROR('1.41 Alcohol consumption pc'!CN17*'1.42 Alcohol price'!CN17,"")</f>
        <v>211.09569286150054</v>
      </c>
      <c r="CO17" s="6">
        <f>IFERROR('1.41 Alcohol consumption pc'!CO17*'1.42 Alcohol price'!CO17,"")</f>
        <v>24.840340767081059</v>
      </c>
      <c r="CP17" s="6">
        <f>IFERROR('1.41 Alcohol consumption pc'!CP17*'1.42 Alcohol price'!CP17,"")</f>
        <v>11.858063934352341</v>
      </c>
      <c r="CU17" s="91"/>
    </row>
    <row r="18" spans="1:99" x14ac:dyDescent="0.25">
      <c r="CU18" s="91"/>
    </row>
    <row r="19" spans="1:99" x14ac:dyDescent="0.25">
      <c r="CU19" s="91"/>
    </row>
    <row r="20" spans="1:99" x14ac:dyDescent="0.25">
      <c r="CU20" s="91"/>
    </row>
    <row r="21" spans="1:99" x14ac:dyDescent="0.25">
      <c r="CU21" s="91"/>
    </row>
    <row r="22" spans="1:99" x14ac:dyDescent="0.25">
      <c r="CU22" s="91"/>
    </row>
    <row r="23" spans="1:99" x14ac:dyDescent="0.25">
      <c r="CU23" s="91"/>
    </row>
    <row r="24" spans="1:99" x14ac:dyDescent="0.25">
      <c r="CU24" s="91"/>
    </row>
    <row r="25" spans="1:99" x14ac:dyDescent="0.25">
      <c r="CU25" s="91"/>
    </row>
    <row r="26" spans="1:99" x14ac:dyDescent="0.25">
      <c r="CU26" s="91"/>
    </row>
    <row r="27" spans="1:99" x14ac:dyDescent="0.25">
      <c r="CU27" s="91"/>
    </row>
    <row r="28" spans="1:99" x14ac:dyDescent="0.25">
      <c r="CU28" s="91"/>
    </row>
    <row r="29" spans="1:99" x14ac:dyDescent="0.25">
      <c r="CU29" s="91"/>
    </row>
    <row r="30" spans="1:99" x14ac:dyDescent="0.25">
      <c r="CU30" s="91"/>
    </row>
    <row r="31" spans="1:99" x14ac:dyDescent="0.25">
      <c r="CU31" s="91"/>
    </row>
    <row r="32" spans="1:99" x14ac:dyDescent="0.25">
      <c r="CU32" s="91"/>
    </row>
    <row r="33" spans="99:99" x14ac:dyDescent="0.25">
      <c r="CU33" s="91"/>
    </row>
    <row r="34" spans="99:99" x14ac:dyDescent="0.25">
      <c r="CU34" s="91"/>
    </row>
    <row r="35" spans="99:99" x14ac:dyDescent="0.25">
      <c r="CU35" s="91"/>
    </row>
    <row r="36" spans="99:99" x14ac:dyDescent="0.25">
      <c r="CU36" s="91"/>
    </row>
    <row r="37" spans="99:99" x14ac:dyDescent="0.25">
      <c r="CU37" s="91"/>
    </row>
    <row r="38" spans="99:99" x14ac:dyDescent="0.25">
      <c r="CU38" s="91"/>
    </row>
    <row r="39" spans="99:99" x14ac:dyDescent="0.25">
      <c r="CU39" s="91"/>
    </row>
    <row r="40" spans="99:99" x14ac:dyDescent="0.25">
      <c r="CU40" s="91"/>
    </row>
    <row r="41" spans="99:99" x14ac:dyDescent="0.25">
      <c r="CU41" s="91"/>
    </row>
    <row r="42" spans="99:99" x14ac:dyDescent="0.25">
      <c r="CU42" s="91"/>
    </row>
    <row r="43" spans="99:99" x14ac:dyDescent="0.25">
      <c r="CU43" s="91"/>
    </row>
    <row r="44" spans="99:99" x14ac:dyDescent="0.25">
      <c r="CU44" s="91"/>
    </row>
    <row r="45" spans="99:99" x14ac:dyDescent="0.25">
      <c r="CU45" s="91"/>
    </row>
    <row r="46" spans="99:99" x14ac:dyDescent="0.25">
      <c r="CU46" s="91"/>
    </row>
    <row r="47" spans="99:99" x14ac:dyDescent="0.25">
      <c r="CU47" s="91"/>
    </row>
    <row r="48" spans="99:99" x14ac:dyDescent="0.25">
      <c r="CU48" s="91"/>
    </row>
    <row r="49" spans="99:99" x14ac:dyDescent="0.25">
      <c r="CU49" s="91"/>
    </row>
    <row r="50" spans="99:99" x14ac:dyDescent="0.25">
      <c r="CU50" s="91"/>
    </row>
    <row r="51" spans="99:99" x14ac:dyDescent="0.25">
      <c r="CU51" s="91"/>
    </row>
    <row r="52" spans="99:99" x14ac:dyDescent="0.25">
      <c r="CU52" s="91"/>
    </row>
    <row r="53" spans="99:99" x14ac:dyDescent="0.25">
      <c r="CU53" s="91"/>
    </row>
    <row r="54" spans="99:99" x14ac:dyDescent="0.25">
      <c r="CU54" s="91"/>
    </row>
    <row r="55" spans="99:99" x14ac:dyDescent="0.25">
      <c r="CU55" s="91"/>
    </row>
    <row r="56" spans="99:99" x14ac:dyDescent="0.25">
      <c r="CU56" s="91"/>
    </row>
    <row r="57" spans="99:99" x14ac:dyDescent="0.25">
      <c r="CU57" s="91"/>
    </row>
    <row r="58" spans="99:99" x14ac:dyDescent="0.25">
      <c r="CU58" s="91"/>
    </row>
    <row r="59" spans="99:99" x14ac:dyDescent="0.25">
      <c r="CU59" s="91"/>
    </row>
    <row r="60" spans="99:99" x14ac:dyDescent="0.25">
      <c r="CU60" s="91"/>
    </row>
    <row r="61" spans="99:99" x14ac:dyDescent="0.25">
      <c r="CU61" s="91"/>
    </row>
    <row r="62" spans="99:99" x14ac:dyDescent="0.25">
      <c r="CU62" s="91"/>
    </row>
    <row r="63" spans="99:99" x14ac:dyDescent="0.25">
      <c r="CU63" s="91"/>
    </row>
    <row r="64" spans="99:99" x14ac:dyDescent="0.25">
      <c r="CU64" s="91"/>
    </row>
    <row r="65" spans="99:99" x14ac:dyDescent="0.25">
      <c r="CU65" s="91"/>
    </row>
    <row r="66" spans="99:99" x14ac:dyDescent="0.25">
      <c r="CU66" s="91"/>
    </row>
    <row r="67" spans="99:99" x14ac:dyDescent="0.25">
      <c r="CU67" s="91"/>
    </row>
    <row r="68" spans="99:99" x14ac:dyDescent="0.25">
      <c r="CU68" s="91"/>
    </row>
    <row r="69" spans="99:99" x14ac:dyDescent="0.25">
      <c r="CU69" s="91"/>
    </row>
    <row r="70" spans="99:99" x14ac:dyDescent="0.25">
      <c r="CU70" s="91"/>
    </row>
    <row r="71" spans="99:99" x14ac:dyDescent="0.25">
      <c r="CU71" s="91"/>
    </row>
    <row r="72" spans="99:99" x14ac:dyDescent="0.25">
      <c r="CU72" s="91"/>
    </row>
    <row r="73" spans="99:99" x14ac:dyDescent="0.25">
      <c r="CU73" s="91"/>
    </row>
    <row r="74" spans="99:99" x14ac:dyDescent="0.25">
      <c r="CU74" s="91"/>
    </row>
    <row r="75" spans="99:99" x14ac:dyDescent="0.25">
      <c r="CU75" s="91"/>
    </row>
    <row r="76" spans="99:99" x14ac:dyDescent="0.25">
      <c r="CU76" s="91"/>
    </row>
    <row r="77" spans="99:99" x14ac:dyDescent="0.25">
      <c r="CU77" s="91"/>
    </row>
    <row r="78" spans="99:99" x14ac:dyDescent="0.25">
      <c r="CU78" s="91"/>
    </row>
    <row r="79" spans="99:99" x14ac:dyDescent="0.25">
      <c r="CU79" s="91"/>
    </row>
    <row r="80" spans="99:99" x14ac:dyDescent="0.25">
      <c r="CU80" s="91"/>
    </row>
    <row r="81" spans="99:99" x14ac:dyDescent="0.25">
      <c r="CU81" s="91"/>
    </row>
    <row r="82" spans="99:99" x14ac:dyDescent="0.25">
      <c r="CU82" s="91"/>
    </row>
    <row r="83" spans="99:99" x14ac:dyDescent="0.25">
      <c r="CU83" s="91"/>
    </row>
    <row r="84" spans="99:99" x14ac:dyDescent="0.25">
      <c r="CU84" s="91"/>
    </row>
    <row r="85" spans="99:99" x14ac:dyDescent="0.25">
      <c r="CU85" s="91"/>
    </row>
    <row r="86" spans="99:99" x14ac:dyDescent="0.25">
      <c r="CU86" s="91"/>
    </row>
    <row r="87" spans="99:99" x14ac:dyDescent="0.25">
      <c r="CU87" s="91"/>
    </row>
    <row r="88" spans="99:99" x14ac:dyDescent="0.25">
      <c r="CU88" s="91"/>
    </row>
    <row r="89" spans="99:99" x14ac:dyDescent="0.25">
      <c r="CU89" s="91"/>
    </row>
    <row r="90" spans="99:99" x14ac:dyDescent="0.25">
      <c r="CU90" s="91"/>
    </row>
    <row r="91" spans="99:99" x14ac:dyDescent="0.25">
      <c r="CU91" s="91"/>
    </row>
    <row r="92" spans="99:99" x14ac:dyDescent="0.25">
      <c r="CU92" s="91"/>
    </row>
    <row r="93" spans="99:99" x14ac:dyDescent="0.25">
      <c r="CU93" s="91"/>
    </row>
    <row r="94" spans="99:99" x14ac:dyDescent="0.25">
      <c r="CU94" s="91"/>
    </row>
    <row r="95" spans="99:99" x14ac:dyDescent="0.25">
      <c r="CU95" s="91"/>
    </row>
    <row r="96" spans="99:99" x14ac:dyDescent="0.25">
      <c r="CU96" s="91"/>
    </row>
    <row r="97" spans="99:99" x14ac:dyDescent="0.25">
      <c r="CU97" s="91"/>
    </row>
    <row r="98" spans="99:99" x14ac:dyDescent="0.25">
      <c r="CU98" s="91"/>
    </row>
    <row r="99" spans="99:99" x14ac:dyDescent="0.25">
      <c r="CU99" s="91"/>
    </row>
    <row r="100" spans="99:99" x14ac:dyDescent="0.25">
      <c r="CU100" s="91"/>
    </row>
    <row r="101" spans="99:99" x14ac:dyDescent="0.25">
      <c r="CU101" s="91"/>
    </row>
    <row r="102" spans="99:99" x14ac:dyDescent="0.25">
      <c r="CU102" s="91"/>
    </row>
    <row r="103" spans="99:99" x14ac:dyDescent="0.25">
      <c r="CU103" s="91"/>
    </row>
    <row r="104" spans="99:99" x14ac:dyDescent="0.25">
      <c r="CU104" s="91"/>
    </row>
    <row r="105" spans="99:99" x14ac:dyDescent="0.25">
      <c r="CU105" s="91"/>
    </row>
    <row r="106" spans="99:99" x14ac:dyDescent="0.25">
      <c r="CU106" s="91"/>
    </row>
    <row r="107" spans="99:99" x14ac:dyDescent="0.25">
      <c r="CU107" s="91"/>
    </row>
    <row r="108" spans="99:99" x14ac:dyDescent="0.25">
      <c r="CU108" s="91"/>
    </row>
    <row r="109" spans="99:99" x14ac:dyDescent="0.25">
      <c r="CU109" s="91"/>
    </row>
    <row r="110" spans="99:99" x14ac:dyDescent="0.25">
      <c r="CU110" s="91"/>
    </row>
    <row r="111" spans="99:99" x14ac:dyDescent="0.25">
      <c r="CU111" s="91"/>
    </row>
    <row r="112" spans="99:99" x14ac:dyDescent="0.25">
      <c r="CU112" s="91"/>
    </row>
    <row r="113" spans="99:99" x14ac:dyDescent="0.25">
      <c r="CU113" s="91"/>
    </row>
    <row r="114" spans="99:99" x14ac:dyDescent="0.25">
      <c r="CU114" s="91"/>
    </row>
    <row r="115" spans="99:99" x14ac:dyDescent="0.25">
      <c r="CU115" s="91"/>
    </row>
    <row r="116" spans="99:99" x14ac:dyDescent="0.25">
      <c r="CU116" s="91"/>
    </row>
    <row r="117" spans="99:99" x14ac:dyDescent="0.25">
      <c r="CU117" s="91"/>
    </row>
    <row r="118" spans="99:99" x14ac:dyDescent="0.25">
      <c r="CU118" s="91"/>
    </row>
    <row r="119" spans="99:99" x14ac:dyDescent="0.25">
      <c r="CU119" s="91"/>
    </row>
    <row r="120" spans="99:99" x14ac:dyDescent="0.25">
      <c r="CU120" s="91"/>
    </row>
    <row r="121" spans="99:99" x14ac:dyDescent="0.25">
      <c r="CU121" s="91"/>
    </row>
    <row r="122" spans="99:99" x14ac:dyDescent="0.25">
      <c r="CU122" s="91"/>
    </row>
    <row r="123" spans="99:99" x14ac:dyDescent="0.25">
      <c r="CU123" s="91"/>
    </row>
    <row r="124" spans="99:99" x14ac:dyDescent="0.25">
      <c r="CU124" s="91"/>
    </row>
    <row r="125" spans="99:99" x14ac:dyDescent="0.25">
      <c r="CU125" s="91"/>
    </row>
    <row r="126" spans="99:99" x14ac:dyDescent="0.25">
      <c r="CU126" s="91"/>
    </row>
    <row r="127" spans="99:99" x14ac:dyDescent="0.25">
      <c r="CU127" s="91"/>
    </row>
    <row r="128" spans="99:99" x14ac:dyDescent="0.25">
      <c r="CU128" s="91"/>
    </row>
    <row r="129" spans="99:99" x14ac:dyDescent="0.25">
      <c r="CU129" s="91"/>
    </row>
    <row r="130" spans="99:99" x14ac:dyDescent="0.25">
      <c r="CU130" s="91"/>
    </row>
    <row r="131" spans="99:99" x14ac:dyDescent="0.25">
      <c r="CU131" s="91"/>
    </row>
    <row r="132" spans="99:99" x14ac:dyDescent="0.25">
      <c r="CU132" s="91"/>
    </row>
    <row r="133" spans="99:99" x14ac:dyDescent="0.25">
      <c r="CU133" s="91"/>
    </row>
    <row r="134" spans="99:99" x14ac:dyDescent="0.25">
      <c r="CU134" s="91"/>
    </row>
    <row r="135" spans="99:99" x14ac:dyDescent="0.25">
      <c r="CU135" s="91"/>
    </row>
    <row r="136" spans="99:99" x14ac:dyDescent="0.25">
      <c r="CU136" s="91"/>
    </row>
    <row r="137" spans="99:99" x14ac:dyDescent="0.25">
      <c r="CU137" s="91"/>
    </row>
    <row r="138" spans="99:99" x14ac:dyDescent="0.25">
      <c r="CU138" s="91"/>
    </row>
    <row r="139" spans="99:99" x14ac:dyDescent="0.25">
      <c r="CU139" s="91"/>
    </row>
    <row r="140" spans="99:99" x14ac:dyDescent="0.25">
      <c r="CU140" s="91"/>
    </row>
    <row r="141" spans="99:99" x14ac:dyDescent="0.25">
      <c r="CU141" s="91"/>
    </row>
    <row r="142" spans="99:99" x14ac:dyDescent="0.25">
      <c r="CU142" s="91"/>
    </row>
    <row r="143" spans="99:99" x14ac:dyDescent="0.25">
      <c r="CU143" s="91"/>
    </row>
    <row r="144" spans="99:99" x14ac:dyDescent="0.25">
      <c r="CU144" s="91"/>
    </row>
    <row r="145" spans="99:99" x14ac:dyDescent="0.25">
      <c r="CU145" s="91"/>
    </row>
    <row r="146" spans="99:99" x14ac:dyDescent="0.25">
      <c r="CU146" s="91"/>
    </row>
    <row r="147" spans="99:99" x14ac:dyDescent="0.25">
      <c r="CU147" s="91"/>
    </row>
    <row r="148" spans="99:99" x14ac:dyDescent="0.25">
      <c r="CU148" s="91"/>
    </row>
    <row r="149" spans="99:99" x14ac:dyDescent="0.25">
      <c r="CU149" s="91"/>
    </row>
    <row r="150" spans="99:99" x14ac:dyDescent="0.25">
      <c r="CU150" s="91"/>
    </row>
    <row r="151" spans="99:99" x14ac:dyDescent="0.25">
      <c r="CU151" s="91"/>
    </row>
    <row r="152" spans="99:99" x14ac:dyDescent="0.25">
      <c r="CU152" s="91"/>
    </row>
    <row r="153" spans="99:99" x14ac:dyDescent="0.25">
      <c r="CU153" s="91"/>
    </row>
    <row r="154" spans="99:99" x14ac:dyDescent="0.25">
      <c r="CU154" s="91"/>
    </row>
    <row r="155" spans="99:99" x14ac:dyDescent="0.25">
      <c r="CU155" s="91"/>
    </row>
    <row r="156" spans="99:99" x14ac:dyDescent="0.25">
      <c r="CU156" s="91"/>
    </row>
    <row r="157" spans="99:99" x14ac:dyDescent="0.25">
      <c r="CU157" s="91"/>
    </row>
    <row r="158" spans="99:99" x14ac:dyDescent="0.25">
      <c r="CU158" s="91"/>
    </row>
    <row r="159" spans="99:99" x14ac:dyDescent="0.25">
      <c r="CU159" s="91"/>
    </row>
    <row r="160" spans="99:99" x14ac:dyDescent="0.25">
      <c r="CU160" s="91"/>
    </row>
    <row r="161" spans="99:99" x14ac:dyDescent="0.25">
      <c r="CU161" s="91"/>
    </row>
    <row r="162" spans="99:99" x14ac:dyDescent="0.25">
      <c r="CU162" s="91"/>
    </row>
    <row r="163" spans="99:99" x14ac:dyDescent="0.25">
      <c r="CU163" s="91"/>
    </row>
    <row r="164" spans="99:99" x14ac:dyDescent="0.25">
      <c r="CU164" s="91"/>
    </row>
    <row r="165" spans="99:99" x14ac:dyDescent="0.25">
      <c r="CU165" s="91"/>
    </row>
    <row r="166" spans="99:99" x14ac:dyDescent="0.25">
      <c r="CU166" s="91"/>
    </row>
    <row r="167" spans="99:99" x14ac:dyDescent="0.25">
      <c r="CU167" s="91"/>
    </row>
    <row r="168" spans="99:99" x14ac:dyDescent="0.25">
      <c r="CU168" s="91"/>
    </row>
    <row r="169" spans="99:99" x14ac:dyDescent="0.25">
      <c r="CU169" s="91"/>
    </row>
    <row r="170" spans="99:99" x14ac:dyDescent="0.25">
      <c r="CU170" s="91"/>
    </row>
    <row r="171" spans="99:99" x14ac:dyDescent="0.25">
      <c r="CU171" s="91"/>
    </row>
    <row r="172" spans="99:99" x14ac:dyDescent="0.25">
      <c r="CU172" s="91"/>
    </row>
    <row r="173" spans="99:99" x14ac:dyDescent="0.25">
      <c r="CU173" s="91"/>
    </row>
    <row r="174" spans="99:99" x14ac:dyDescent="0.25">
      <c r="CU174" s="91"/>
    </row>
    <row r="175" spans="99:99" x14ac:dyDescent="0.25">
      <c r="CU175" s="91"/>
    </row>
    <row r="176" spans="99:99" x14ac:dyDescent="0.25">
      <c r="CU176" s="91"/>
    </row>
    <row r="177" spans="99:99" x14ac:dyDescent="0.25">
      <c r="CU177" s="91"/>
    </row>
    <row r="178" spans="99:99" x14ac:dyDescent="0.25">
      <c r="CU178" s="91"/>
    </row>
    <row r="179" spans="99:99" x14ac:dyDescent="0.25">
      <c r="CU179" s="91"/>
    </row>
    <row r="180" spans="99:99" x14ac:dyDescent="0.25">
      <c r="CU180" s="91"/>
    </row>
    <row r="181" spans="99:99" x14ac:dyDescent="0.25">
      <c r="CU181" s="91"/>
    </row>
    <row r="182" spans="99:99" x14ac:dyDescent="0.25">
      <c r="CU182" s="91"/>
    </row>
    <row r="183" spans="99:99" x14ac:dyDescent="0.25">
      <c r="CU183" s="91"/>
    </row>
    <row r="184" spans="99:99" x14ac:dyDescent="0.25">
      <c r="CU184" s="91"/>
    </row>
    <row r="185" spans="99:99" x14ac:dyDescent="0.25">
      <c r="CU185" s="91"/>
    </row>
    <row r="186" spans="99:99" x14ac:dyDescent="0.25">
      <c r="CU186" s="91"/>
    </row>
    <row r="187" spans="99:99" x14ac:dyDescent="0.25">
      <c r="CU187" s="91"/>
    </row>
    <row r="188" spans="99:99" x14ac:dyDescent="0.25">
      <c r="CU188" s="91"/>
    </row>
    <row r="189" spans="99:99" x14ac:dyDescent="0.25">
      <c r="CU189" s="91"/>
    </row>
    <row r="190" spans="99:99" x14ac:dyDescent="0.25">
      <c r="CU190" s="91"/>
    </row>
    <row r="191" spans="99:99" x14ac:dyDescent="0.25">
      <c r="CU191" s="91"/>
    </row>
    <row r="192" spans="99:99" x14ac:dyDescent="0.25">
      <c r="CU192" s="91"/>
    </row>
    <row r="193" spans="99:99" x14ac:dyDescent="0.25">
      <c r="CU193" s="91"/>
    </row>
    <row r="194" spans="99:99" x14ac:dyDescent="0.25">
      <c r="CU194" s="91"/>
    </row>
    <row r="195" spans="99:99" x14ac:dyDescent="0.25">
      <c r="CU195" s="91"/>
    </row>
    <row r="196" spans="99:99" x14ac:dyDescent="0.25">
      <c r="CU196" s="91"/>
    </row>
    <row r="197" spans="99:99" x14ac:dyDescent="0.25">
      <c r="CU197" s="91"/>
    </row>
    <row r="198" spans="99:99" x14ac:dyDescent="0.25">
      <c r="CU198" s="91"/>
    </row>
    <row r="199" spans="99:99" x14ac:dyDescent="0.25">
      <c r="CU199" s="91"/>
    </row>
    <row r="200" spans="99:99" x14ac:dyDescent="0.25">
      <c r="CU200" s="91"/>
    </row>
    <row r="201" spans="99:99" x14ac:dyDescent="0.25">
      <c r="CU201" s="91"/>
    </row>
    <row r="202" spans="99:99" x14ac:dyDescent="0.25">
      <c r="CU202" s="91"/>
    </row>
    <row r="203" spans="99:99" x14ac:dyDescent="0.25">
      <c r="CU203" s="91"/>
    </row>
    <row r="204" spans="99:99" x14ac:dyDescent="0.25">
      <c r="CU204" s="91"/>
    </row>
    <row r="205" spans="99:99" x14ac:dyDescent="0.25">
      <c r="CU205" s="91"/>
    </row>
    <row r="206" spans="99:99" x14ac:dyDescent="0.25">
      <c r="CU206" s="91"/>
    </row>
    <row r="207" spans="99:99" x14ac:dyDescent="0.25">
      <c r="CU207" s="91"/>
    </row>
    <row r="208" spans="99:99" x14ac:dyDescent="0.25">
      <c r="CU208" s="91"/>
    </row>
    <row r="209" spans="99:99" x14ac:dyDescent="0.25">
      <c r="CU209" s="91"/>
    </row>
    <row r="210" spans="99:99" x14ac:dyDescent="0.25">
      <c r="CU210" s="91"/>
    </row>
    <row r="211" spans="99:99" x14ac:dyDescent="0.25">
      <c r="CU211" s="91"/>
    </row>
    <row r="212" spans="99:99" x14ac:dyDescent="0.25">
      <c r="CU212" s="91"/>
    </row>
    <row r="213" spans="99:99" x14ac:dyDescent="0.25">
      <c r="CU213" s="91"/>
    </row>
    <row r="214" spans="99:99" x14ac:dyDescent="0.25">
      <c r="CU214" s="91"/>
    </row>
    <row r="215" spans="99:99" x14ac:dyDescent="0.25">
      <c r="CU215" s="91"/>
    </row>
    <row r="216" spans="99:99" x14ac:dyDescent="0.25">
      <c r="CU216" s="91"/>
    </row>
    <row r="217" spans="99:99" x14ac:dyDescent="0.25">
      <c r="CU217" s="91"/>
    </row>
    <row r="218" spans="99:99" x14ac:dyDescent="0.25">
      <c r="CU218" s="91"/>
    </row>
    <row r="219" spans="99:99" x14ac:dyDescent="0.25">
      <c r="CU219" s="91"/>
    </row>
    <row r="220" spans="99:99" x14ac:dyDescent="0.25">
      <c r="CU220" s="91"/>
    </row>
    <row r="221" spans="99:99" x14ac:dyDescent="0.25">
      <c r="CU221" s="91"/>
    </row>
    <row r="222" spans="99:99" x14ac:dyDescent="0.25">
      <c r="CU222" s="91"/>
    </row>
    <row r="223" spans="99:99" x14ac:dyDescent="0.25">
      <c r="CU223" s="91"/>
    </row>
    <row r="224" spans="99:99" x14ac:dyDescent="0.25">
      <c r="CU224" s="91"/>
    </row>
    <row r="225" spans="99:99" x14ac:dyDescent="0.25">
      <c r="CU225" s="91"/>
    </row>
    <row r="226" spans="99:99" x14ac:dyDescent="0.25">
      <c r="CU226" s="91"/>
    </row>
    <row r="227" spans="99:99" x14ac:dyDescent="0.25">
      <c r="CU227" s="91"/>
    </row>
    <row r="228" spans="99:99" x14ac:dyDescent="0.25">
      <c r="CU228" s="91"/>
    </row>
    <row r="229" spans="99:99" x14ac:dyDescent="0.25">
      <c r="CU229" s="91"/>
    </row>
    <row r="230" spans="99:99" x14ac:dyDescent="0.25">
      <c r="CU230" s="91"/>
    </row>
    <row r="231" spans="99:99" x14ac:dyDescent="0.25">
      <c r="CU231" s="91"/>
    </row>
    <row r="232" spans="99:99" x14ac:dyDescent="0.25">
      <c r="CU232" s="91"/>
    </row>
    <row r="233" spans="99:99" x14ac:dyDescent="0.25">
      <c r="CU233" s="91"/>
    </row>
    <row r="234" spans="99:99" x14ac:dyDescent="0.25">
      <c r="CU234" s="91"/>
    </row>
    <row r="235" spans="99:99" x14ac:dyDescent="0.25">
      <c r="CU235" s="91"/>
    </row>
    <row r="236" spans="99:99" x14ac:dyDescent="0.25">
      <c r="CU236" s="91"/>
    </row>
    <row r="237" spans="99:99" x14ac:dyDescent="0.25">
      <c r="CU237" s="91"/>
    </row>
    <row r="238" spans="99:99" x14ac:dyDescent="0.25">
      <c r="CU238" s="91"/>
    </row>
    <row r="239" spans="99:99" x14ac:dyDescent="0.25">
      <c r="CU239" s="91"/>
    </row>
    <row r="240" spans="99:99" x14ac:dyDescent="0.25">
      <c r="CU240" s="91"/>
    </row>
    <row r="241" spans="99:99" x14ac:dyDescent="0.25">
      <c r="CU241" s="91"/>
    </row>
    <row r="242" spans="99:99" x14ac:dyDescent="0.25">
      <c r="CU242" s="91"/>
    </row>
    <row r="243" spans="99:99" x14ac:dyDescent="0.25">
      <c r="CU243" s="91"/>
    </row>
    <row r="244" spans="99:99" x14ac:dyDescent="0.25">
      <c r="CU244" s="91"/>
    </row>
    <row r="245" spans="99:99" x14ac:dyDescent="0.25">
      <c r="CU245" s="91"/>
    </row>
    <row r="246" spans="99:99" x14ac:dyDescent="0.25">
      <c r="CU246" s="91"/>
    </row>
    <row r="247" spans="99:99" x14ac:dyDescent="0.25">
      <c r="CU247" s="91"/>
    </row>
    <row r="248" spans="99:99" x14ac:dyDescent="0.25">
      <c r="CU248" s="91"/>
    </row>
    <row r="249" spans="99:99" x14ac:dyDescent="0.25">
      <c r="CU249" s="91"/>
    </row>
    <row r="250" spans="99:99" x14ac:dyDescent="0.25">
      <c r="CU250" s="91"/>
    </row>
    <row r="251" spans="99:99" x14ac:dyDescent="0.25">
      <c r="CU251" s="91"/>
    </row>
    <row r="252" spans="99:99" x14ac:dyDescent="0.25">
      <c r="CU252" s="91"/>
    </row>
    <row r="253" spans="99:99" x14ac:dyDescent="0.25">
      <c r="CU253" s="91"/>
    </row>
    <row r="254" spans="99:99" x14ac:dyDescent="0.25">
      <c r="CU254" s="91"/>
    </row>
    <row r="255" spans="99:99" x14ac:dyDescent="0.25">
      <c r="CU255" s="91"/>
    </row>
    <row r="256" spans="99:99" x14ac:dyDescent="0.25">
      <c r="CU256" s="91"/>
    </row>
    <row r="257" spans="99:99" x14ac:dyDescent="0.25">
      <c r="CU257" s="91"/>
    </row>
    <row r="258" spans="99:99" x14ac:dyDescent="0.25">
      <c r="CU258" s="91"/>
    </row>
    <row r="259" spans="99:99" x14ac:dyDescent="0.25">
      <c r="CU259" s="91"/>
    </row>
    <row r="260" spans="99:99" x14ac:dyDescent="0.25">
      <c r="CU260" s="91"/>
    </row>
    <row r="261" spans="99:99" x14ac:dyDescent="0.25">
      <c r="CU261" s="91"/>
    </row>
    <row r="262" spans="99:99" x14ac:dyDescent="0.25">
      <c r="CU262" s="91"/>
    </row>
    <row r="263" spans="99:99" x14ac:dyDescent="0.25">
      <c r="CU263" s="91"/>
    </row>
    <row r="264" spans="99:99" x14ac:dyDescent="0.25">
      <c r="CU264" s="91"/>
    </row>
    <row r="265" spans="99:99" x14ac:dyDescent="0.25">
      <c r="CU265" s="91"/>
    </row>
    <row r="266" spans="99:99" x14ac:dyDescent="0.25">
      <c r="CU266" s="91"/>
    </row>
    <row r="267" spans="99:99" x14ac:dyDescent="0.25">
      <c r="CU267" s="91"/>
    </row>
    <row r="268" spans="99:99" x14ac:dyDescent="0.25">
      <c r="CU268" s="91"/>
    </row>
    <row r="269" spans="99:99" x14ac:dyDescent="0.25">
      <c r="CU269" s="91"/>
    </row>
    <row r="270" spans="99:99" x14ac:dyDescent="0.25">
      <c r="CU270" s="91"/>
    </row>
    <row r="271" spans="99:99" x14ac:dyDescent="0.25">
      <c r="CU271" s="91"/>
    </row>
    <row r="272" spans="99:99" x14ac:dyDescent="0.25">
      <c r="CU272" s="91"/>
    </row>
    <row r="273" spans="99:99" x14ac:dyDescent="0.25">
      <c r="CU273" s="91"/>
    </row>
    <row r="274" spans="99:99" x14ac:dyDescent="0.25">
      <c r="CU274" s="91"/>
    </row>
    <row r="275" spans="99:99" x14ac:dyDescent="0.25">
      <c r="CU275" s="91"/>
    </row>
    <row r="276" spans="99:99" x14ac:dyDescent="0.25">
      <c r="CU276" s="91"/>
    </row>
    <row r="277" spans="99:99" x14ac:dyDescent="0.25">
      <c r="CU277" s="91"/>
    </row>
    <row r="278" spans="99:99" x14ac:dyDescent="0.25">
      <c r="CU278" s="91"/>
    </row>
    <row r="279" spans="99:99" x14ac:dyDescent="0.25">
      <c r="CU279" s="91"/>
    </row>
    <row r="280" spans="99:99" x14ac:dyDescent="0.25">
      <c r="CU280" s="91"/>
    </row>
    <row r="281" spans="99:99" x14ac:dyDescent="0.25">
      <c r="CU281" s="91"/>
    </row>
    <row r="282" spans="99:99" x14ac:dyDescent="0.25">
      <c r="CU282" s="91"/>
    </row>
    <row r="283" spans="99:99" x14ac:dyDescent="0.25">
      <c r="CU283" s="91"/>
    </row>
    <row r="284" spans="99:99" x14ac:dyDescent="0.25">
      <c r="CU284" s="91"/>
    </row>
    <row r="285" spans="99:99" x14ac:dyDescent="0.25">
      <c r="CU285" s="91"/>
    </row>
    <row r="286" spans="99:99" x14ac:dyDescent="0.25">
      <c r="CU286" s="91"/>
    </row>
    <row r="287" spans="99:99" x14ac:dyDescent="0.25">
      <c r="CU287" s="91"/>
    </row>
    <row r="288" spans="99:99" x14ac:dyDescent="0.25">
      <c r="CU288" s="91"/>
    </row>
    <row r="289" spans="99:99" x14ac:dyDescent="0.25">
      <c r="CU289" s="91"/>
    </row>
    <row r="290" spans="99:99" x14ac:dyDescent="0.25">
      <c r="CU290" s="91"/>
    </row>
    <row r="291" spans="99:99" x14ac:dyDescent="0.25">
      <c r="CU291" s="91"/>
    </row>
    <row r="292" spans="99:99" x14ac:dyDescent="0.25">
      <c r="CU292" s="91"/>
    </row>
    <row r="293" spans="99:99" x14ac:dyDescent="0.25">
      <c r="CU293" s="91"/>
    </row>
    <row r="294" spans="99:99" x14ac:dyDescent="0.25">
      <c r="CU294" s="91"/>
    </row>
    <row r="295" spans="99:99" x14ac:dyDescent="0.25">
      <c r="CU295" s="91"/>
    </row>
    <row r="296" spans="99:99" x14ac:dyDescent="0.25">
      <c r="CU296" s="91"/>
    </row>
    <row r="297" spans="99:99" x14ac:dyDescent="0.25">
      <c r="CU297" s="91"/>
    </row>
    <row r="298" spans="99:99" x14ac:dyDescent="0.25">
      <c r="CU298" s="91"/>
    </row>
    <row r="299" spans="99:99" x14ac:dyDescent="0.25">
      <c r="CU299" s="91"/>
    </row>
    <row r="300" spans="99:99" x14ac:dyDescent="0.25">
      <c r="CU300" s="91"/>
    </row>
    <row r="301" spans="99:99" x14ac:dyDescent="0.25">
      <c r="CU301" s="91"/>
    </row>
    <row r="302" spans="99:99" x14ac:dyDescent="0.25">
      <c r="CU302" s="91"/>
    </row>
    <row r="303" spans="99:99" x14ac:dyDescent="0.25">
      <c r="CU303" s="91"/>
    </row>
    <row r="304" spans="99:99" x14ac:dyDescent="0.25">
      <c r="CU304" s="91"/>
    </row>
    <row r="305" spans="99:99" x14ac:dyDescent="0.25">
      <c r="CU305" s="91"/>
    </row>
    <row r="306" spans="99:99" x14ac:dyDescent="0.25">
      <c r="CU306" s="91"/>
    </row>
    <row r="307" spans="99:99" x14ac:dyDescent="0.25">
      <c r="CU307" s="91"/>
    </row>
    <row r="308" spans="99:99" x14ac:dyDescent="0.25">
      <c r="CU308" s="91"/>
    </row>
    <row r="309" spans="99:99" x14ac:dyDescent="0.25">
      <c r="CU309" s="91"/>
    </row>
    <row r="310" spans="99:99" x14ac:dyDescent="0.25">
      <c r="CU310" s="91"/>
    </row>
    <row r="311" spans="99:99" x14ac:dyDescent="0.25">
      <c r="CU311" s="91"/>
    </row>
    <row r="312" spans="99:99" x14ac:dyDescent="0.25">
      <c r="CU312" s="91"/>
    </row>
    <row r="313" spans="99:99" x14ac:dyDescent="0.25">
      <c r="CU313" s="91"/>
    </row>
    <row r="314" spans="99:99" x14ac:dyDescent="0.25">
      <c r="CU314" s="91"/>
    </row>
    <row r="315" spans="99:99" x14ac:dyDescent="0.25">
      <c r="CU315" s="91"/>
    </row>
    <row r="316" spans="99:99" x14ac:dyDescent="0.25">
      <c r="CU316" s="91"/>
    </row>
    <row r="317" spans="99:99" x14ac:dyDescent="0.25">
      <c r="CU317" s="91"/>
    </row>
    <row r="318" spans="99:99" x14ac:dyDescent="0.25">
      <c r="CU318" s="91"/>
    </row>
    <row r="319" spans="99:99" x14ac:dyDescent="0.25">
      <c r="CU319" s="91"/>
    </row>
    <row r="320" spans="99:99" x14ac:dyDescent="0.25">
      <c r="CU320" s="91"/>
    </row>
    <row r="321" spans="99:99" x14ac:dyDescent="0.25">
      <c r="CU321" s="91"/>
    </row>
    <row r="322" spans="99:99" x14ac:dyDescent="0.25">
      <c r="CU322" s="91"/>
    </row>
    <row r="323" spans="99:99" x14ac:dyDescent="0.25">
      <c r="CU323" s="91"/>
    </row>
    <row r="324" spans="99:99" x14ac:dyDescent="0.25">
      <c r="CU324" s="91"/>
    </row>
    <row r="325" spans="99:99" x14ac:dyDescent="0.25">
      <c r="CU325" s="91"/>
    </row>
    <row r="326" spans="99:99" x14ac:dyDescent="0.25">
      <c r="CU326" s="91"/>
    </row>
    <row r="327" spans="99:99" x14ac:dyDescent="0.25">
      <c r="CU327" s="91"/>
    </row>
    <row r="328" spans="99:99" x14ac:dyDescent="0.25">
      <c r="CU328" s="91"/>
    </row>
    <row r="329" spans="99:99" x14ac:dyDescent="0.25">
      <c r="CU329" s="91"/>
    </row>
    <row r="330" spans="99:99" x14ac:dyDescent="0.25">
      <c r="CU330" s="91"/>
    </row>
    <row r="331" spans="99:99" x14ac:dyDescent="0.25">
      <c r="CU331" s="91"/>
    </row>
    <row r="332" spans="99:99" x14ac:dyDescent="0.25">
      <c r="CU332" s="91"/>
    </row>
    <row r="333" spans="99:99" x14ac:dyDescent="0.25">
      <c r="CU333" s="91"/>
    </row>
    <row r="334" spans="99:99" x14ac:dyDescent="0.25">
      <c r="CU334" s="91"/>
    </row>
    <row r="335" spans="99:99" x14ac:dyDescent="0.25">
      <c r="CU335" s="91"/>
    </row>
    <row r="336" spans="99:99" x14ac:dyDescent="0.25">
      <c r="CU336" s="91"/>
    </row>
    <row r="337" spans="99:99" x14ac:dyDescent="0.25">
      <c r="CU337" s="91"/>
    </row>
    <row r="338" spans="99:99" x14ac:dyDescent="0.25">
      <c r="CU338" s="91"/>
    </row>
    <row r="339" spans="99:99" x14ac:dyDescent="0.25">
      <c r="CU339" s="91"/>
    </row>
    <row r="340" spans="99:99" x14ac:dyDescent="0.25">
      <c r="CU340" s="91"/>
    </row>
    <row r="341" spans="99:99" x14ac:dyDescent="0.25">
      <c r="CU341" s="91"/>
    </row>
    <row r="342" spans="99:99" x14ac:dyDescent="0.25">
      <c r="CU342" s="91"/>
    </row>
    <row r="343" spans="99:99" x14ac:dyDescent="0.25">
      <c r="CU343" s="91"/>
    </row>
    <row r="344" spans="99:99" x14ac:dyDescent="0.25">
      <c r="CU344" s="91"/>
    </row>
    <row r="345" spans="99:99" x14ac:dyDescent="0.25">
      <c r="CU345" s="91"/>
    </row>
    <row r="346" spans="99:99" x14ac:dyDescent="0.25">
      <c r="CU346" s="91"/>
    </row>
    <row r="347" spans="99:99" x14ac:dyDescent="0.25">
      <c r="CU347" s="91"/>
    </row>
    <row r="348" spans="99:99" x14ac:dyDescent="0.25">
      <c r="CU348" s="91"/>
    </row>
    <row r="349" spans="99:99" x14ac:dyDescent="0.25">
      <c r="CU349" s="91"/>
    </row>
    <row r="350" spans="99:99" x14ac:dyDescent="0.25">
      <c r="CU350" s="91"/>
    </row>
    <row r="351" spans="99:99" x14ac:dyDescent="0.25">
      <c r="CU351" s="91"/>
    </row>
    <row r="352" spans="99:99" x14ac:dyDescent="0.25">
      <c r="CU352" s="91"/>
    </row>
    <row r="353" spans="99:99" x14ac:dyDescent="0.25">
      <c r="CU353" s="91"/>
    </row>
    <row r="354" spans="99:99" x14ac:dyDescent="0.25">
      <c r="CU354" s="91"/>
    </row>
    <row r="355" spans="99:99" x14ac:dyDescent="0.25">
      <c r="CU355" s="91"/>
    </row>
    <row r="356" spans="99:99" x14ac:dyDescent="0.25">
      <c r="CU356" s="91"/>
    </row>
    <row r="357" spans="99:99" x14ac:dyDescent="0.25">
      <c r="CU357" s="91"/>
    </row>
    <row r="358" spans="99:99" x14ac:dyDescent="0.25">
      <c r="CU358" s="91"/>
    </row>
    <row r="359" spans="99:99" x14ac:dyDescent="0.25">
      <c r="CU359" s="91"/>
    </row>
    <row r="360" spans="99:99" x14ac:dyDescent="0.25">
      <c r="CU360" s="91"/>
    </row>
    <row r="361" spans="99:99" x14ac:dyDescent="0.25">
      <c r="CU361" s="91"/>
    </row>
    <row r="362" spans="99:99" x14ac:dyDescent="0.25">
      <c r="CU362" s="91"/>
    </row>
    <row r="363" spans="99:99" x14ac:dyDescent="0.25">
      <c r="CU363" s="91"/>
    </row>
    <row r="364" spans="99:99" x14ac:dyDescent="0.25">
      <c r="CU364" s="91"/>
    </row>
    <row r="365" spans="99:99" x14ac:dyDescent="0.25">
      <c r="CU365" s="91"/>
    </row>
    <row r="366" spans="99:99" x14ac:dyDescent="0.25">
      <c r="CU366" s="91"/>
    </row>
    <row r="367" spans="99:99" x14ac:dyDescent="0.25">
      <c r="CU367" s="91"/>
    </row>
    <row r="368" spans="99:99" x14ac:dyDescent="0.25">
      <c r="CU368" s="91"/>
    </row>
    <row r="369" spans="99:99" x14ac:dyDescent="0.25">
      <c r="CU369" s="91"/>
    </row>
    <row r="370" spans="99:99" x14ac:dyDescent="0.25">
      <c r="CU370" s="91"/>
    </row>
    <row r="371" spans="99:99" x14ac:dyDescent="0.25">
      <c r="CU371" s="91"/>
    </row>
    <row r="372" spans="99:99" x14ac:dyDescent="0.25">
      <c r="CU372" s="91"/>
    </row>
    <row r="373" spans="99:99" x14ac:dyDescent="0.25">
      <c r="CU373" s="91"/>
    </row>
    <row r="374" spans="99:99" x14ac:dyDescent="0.25">
      <c r="CU374" s="91"/>
    </row>
    <row r="375" spans="99:99" x14ac:dyDescent="0.25">
      <c r="CU375" s="91"/>
    </row>
    <row r="376" spans="99:99" x14ac:dyDescent="0.25">
      <c r="CU376" s="91"/>
    </row>
    <row r="377" spans="99:99" x14ac:dyDescent="0.25">
      <c r="CU377" s="91"/>
    </row>
    <row r="378" spans="99:99" x14ac:dyDescent="0.25">
      <c r="CU378" s="91"/>
    </row>
    <row r="379" spans="99:99" x14ac:dyDescent="0.25">
      <c r="CU379" s="91"/>
    </row>
    <row r="380" spans="99:99" x14ac:dyDescent="0.25">
      <c r="CU380" s="91"/>
    </row>
    <row r="381" spans="99:99" x14ac:dyDescent="0.25">
      <c r="CU381" s="91"/>
    </row>
    <row r="382" spans="99:99" x14ac:dyDescent="0.25">
      <c r="CU382" s="91"/>
    </row>
    <row r="383" spans="99:99" x14ac:dyDescent="0.25">
      <c r="CU383" s="91"/>
    </row>
    <row r="384" spans="99:99" x14ac:dyDescent="0.25">
      <c r="CU384" s="91"/>
    </row>
    <row r="385" spans="99:99" x14ac:dyDescent="0.25">
      <c r="CU385" s="91"/>
    </row>
    <row r="386" spans="99:99" x14ac:dyDescent="0.25">
      <c r="CU386" s="91"/>
    </row>
    <row r="387" spans="99:99" x14ac:dyDescent="0.25">
      <c r="CU387" s="91"/>
    </row>
    <row r="388" spans="99:99" x14ac:dyDescent="0.25">
      <c r="CU388" s="91"/>
    </row>
    <row r="389" spans="99:99" x14ac:dyDescent="0.25">
      <c r="CU389" s="91"/>
    </row>
    <row r="390" spans="99:99" x14ac:dyDescent="0.25">
      <c r="CU390" s="91"/>
    </row>
    <row r="391" spans="99:99" x14ac:dyDescent="0.25">
      <c r="CU391" s="91"/>
    </row>
    <row r="392" spans="99:99" x14ac:dyDescent="0.25">
      <c r="CU392" s="91"/>
    </row>
    <row r="393" spans="99:99" x14ac:dyDescent="0.25">
      <c r="CU393" s="91"/>
    </row>
    <row r="394" spans="99:99" x14ac:dyDescent="0.25">
      <c r="CU394" s="91"/>
    </row>
    <row r="395" spans="99:99" x14ac:dyDescent="0.25">
      <c r="CU395" s="91"/>
    </row>
    <row r="396" spans="99:99" x14ac:dyDescent="0.25">
      <c r="CU396" s="91"/>
    </row>
    <row r="397" spans="99:99" x14ac:dyDescent="0.25">
      <c r="CU397" s="91"/>
    </row>
    <row r="398" spans="99:99" x14ac:dyDescent="0.25">
      <c r="CU398" s="91"/>
    </row>
    <row r="399" spans="99:99" x14ac:dyDescent="0.25">
      <c r="CU399" s="91"/>
    </row>
    <row r="400" spans="99:99" x14ac:dyDescent="0.25">
      <c r="CU400" s="91"/>
    </row>
    <row r="401" spans="99:99" x14ac:dyDescent="0.25">
      <c r="CU401" s="91"/>
    </row>
    <row r="402" spans="99:99" x14ac:dyDescent="0.25">
      <c r="CU402" s="91"/>
    </row>
    <row r="403" spans="99:99" x14ac:dyDescent="0.25">
      <c r="CU403" s="91"/>
    </row>
    <row r="404" spans="99:99" x14ac:dyDescent="0.25">
      <c r="CU404" s="91"/>
    </row>
    <row r="405" spans="99:99" x14ac:dyDescent="0.25">
      <c r="CU405" s="91"/>
    </row>
    <row r="406" spans="99:99" x14ac:dyDescent="0.25">
      <c r="CU406" s="91"/>
    </row>
    <row r="407" spans="99:99" x14ac:dyDescent="0.25">
      <c r="CU407" s="91"/>
    </row>
    <row r="408" spans="99:99" x14ac:dyDescent="0.25">
      <c r="CU408" s="91"/>
    </row>
    <row r="409" spans="99:99" x14ac:dyDescent="0.25">
      <c r="CU409" s="91"/>
    </row>
    <row r="410" spans="99:99" x14ac:dyDescent="0.25">
      <c r="CU410" s="91"/>
    </row>
    <row r="411" spans="99:99" x14ac:dyDescent="0.25">
      <c r="CU411" s="91"/>
    </row>
    <row r="412" spans="99:99" x14ac:dyDescent="0.25">
      <c r="CU412" s="91"/>
    </row>
    <row r="413" spans="99:99" x14ac:dyDescent="0.25">
      <c r="CU413" s="91"/>
    </row>
    <row r="414" spans="99:99" x14ac:dyDescent="0.25">
      <c r="CU414" s="91"/>
    </row>
    <row r="415" spans="99:99" x14ac:dyDescent="0.25">
      <c r="CU415" s="91"/>
    </row>
    <row r="416" spans="99:99" x14ac:dyDescent="0.25">
      <c r="CU416" s="91"/>
    </row>
    <row r="417" spans="99:99" x14ac:dyDescent="0.25">
      <c r="CU417" s="91"/>
    </row>
    <row r="418" spans="99:99" x14ac:dyDescent="0.25">
      <c r="CU418" s="91"/>
    </row>
    <row r="419" spans="99:99" x14ac:dyDescent="0.25">
      <c r="CU419" s="91"/>
    </row>
    <row r="420" spans="99:99" x14ac:dyDescent="0.25">
      <c r="CU420" s="91"/>
    </row>
    <row r="421" spans="99:99" x14ac:dyDescent="0.25">
      <c r="CU421" s="91"/>
    </row>
    <row r="422" spans="99:99" x14ac:dyDescent="0.25">
      <c r="CU422" s="91"/>
    </row>
    <row r="423" spans="99:99" x14ac:dyDescent="0.25">
      <c r="CU423" s="91"/>
    </row>
    <row r="424" spans="99:99" x14ac:dyDescent="0.25">
      <c r="CU424" s="91"/>
    </row>
    <row r="425" spans="99:99" x14ac:dyDescent="0.25">
      <c r="CU425" s="91"/>
    </row>
    <row r="426" spans="99:99" x14ac:dyDescent="0.25">
      <c r="CU426" s="91"/>
    </row>
    <row r="427" spans="99:99" x14ac:dyDescent="0.25">
      <c r="CU427" s="91"/>
    </row>
    <row r="428" spans="99:99" x14ac:dyDescent="0.25">
      <c r="CU428" s="91"/>
    </row>
    <row r="429" spans="99:99" x14ac:dyDescent="0.25">
      <c r="CU429" s="91"/>
    </row>
    <row r="430" spans="99:99" x14ac:dyDescent="0.25">
      <c r="CU430" s="91"/>
    </row>
    <row r="431" spans="99:99" x14ac:dyDescent="0.25">
      <c r="CU431" s="91"/>
    </row>
    <row r="432" spans="99:99" x14ac:dyDescent="0.25">
      <c r="CU432" s="91"/>
    </row>
    <row r="433" spans="99:99" x14ac:dyDescent="0.25">
      <c r="CU433" s="91"/>
    </row>
    <row r="434" spans="99:99" x14ac:dyDescent="0.25">
      <c r="CU434" s="91"/>
    </row>
    <row r="435" spans="99:99" x14ac:dyDescent="0.25">
      <c r="CU435" s="91"/>
    </row>
    <row r="436" spans="99:99" x14ac:dyDescent="0.25">
      <c r="CU436" s="91"/>
    </row>
    <row r="437" spans="99:99" x14ac:dyDescent="0.25">
      <c r="CU437" s="91"/>
    </row>
    <row r="438" spans="99:99" x14ac:dyDescent="0.25">
      <c r="CU438" s="91"/>
    </row>
    <row r="439" spans="99:99" x14ac:dyDescent="0.25">
      <c r="CU439" s="91"/>
    </row>
    <row r="440" spans="99:99" x14ac:dyDescent="0.25">
      <c r="CU440" s="91"/>
    </row>
    <row r="441" spans="99:99" x14ac:dyDescent="0.25">
      <c r="CU441" s="91"/>
    </row>
    <row r="442" spans="99:99" x14ac:dyDescent="0.25">
      <c r="CU442" s="91"/>
    </row>
    <row r="443" spans="99:99" x14ac:dyDescent="0.25">
      <c r="CU443" s="91"/>
    </row>
    <row r="444" spans="99:99" x14ac:dyDescent="0.25">
      <c r="CU444" s="91"/>
    </row>
    <row r="445" spans="99:99" x14ac:dyDescent="0.25">
      <c r="CU445" s="91"/>
    </row>
    <row r="446" spans="99:99" x14ac:dyDescent="0.25">
      <c r="CU446" s="91"/>
    </row>
    <row r="447" spans="99:99" x14ac:dyDescent="0.25">
      <c r="CU447" s="91"/>
    </row>
    <row r="448" spans="99:99" x14ac:dyDescent="0.25">
      <c r="CU448" s="91"/>
    </row>
    <row r="449" spans="99:99" x14ac:dyDescent="0.25">
      <c r="CU449" s="91"/>
    </row>
    <row r="450" spans="99:99" x14ac:dyDescent="0.25">
      <c r="CU450" s="91"/>
    </row>
    <row r="451" spans="99:99" x14ac:dyDescent="0.25">
      <c r="CU451" s="91"/>
    </row>
    <row r="452" spans="99:99" x14ac:dyDescent="0.25">
      <c r="CU452" s="91"/>
    </row>
    <row r="453" spans="99:99" x14ac:dyDescent="0.25">
      <c r="CU453" s="91"/>
    </row>
    <row r="454" spans="99:99" x14ac:dyDescent="0.25">
      <c r="CU454" s="91"/>
    </row>
    <row r="455" spans="99:99" x14ac:dyDescent="0.25">
      <c r="CU455" s="91"/>
    </row>
    <row r="456" spans="99:99" x14ac:dyDescent="0.25">
      <c r="CU456" s="91"/>
    </row>
    <row r="457" spans="99:99" x14ac:dyDescent="0.25">
      <c r="CU457" s="91"/>
    </row>
    <row r="458" spans="99:99" x14ac:dyDescent="0.25">
      <c r="CU458" s="91"/>
    </row>
    <row r="459" spans="99:99" x14ac:dyDescent="0.25">
      <c r="CU459" s="91"/>
    </row>
    <row r="460" spans="99:99" x14ac:dyDescent="0.25">
      <c r="CU460" s="91"/>
    </row>
    <row r="461" spans="99:99" x14ac:dyDescent="0.25">
      <c r="CU461" s="91"/>
    </row>
    <row r="462" spans="99:99" x14ac:dyDescent="0.25">
      <c r="CU462" s="91"/>
    </row>
    <row r="463" spans="99:99" x14ac:dyDescent="0.25">
      <c r="CU463" s="91"/>
    </row>
    <row r="464" spans="99:99" x14ac:dyDescent="0.25">
      <c r="CU464" s="91"/>
    </row>
    <row r="465" spans="99:99" x14ac:dyDescent="0.25">
      <c r="CU465" s="91"/>
    </row>
    <row r="466" spans="99:99" x14ac:dyDescent="0.25">
      <c r="CU466" s="91"/>
    </row>
    <row r="467" spans="99:99" x14ac:dyDescent="0.25">
      <c r="CU467" s="91"/>
    </row>
    <row r="468" spans="99:99" x14ac:dyDescent="0.25">
      <c r="CU468" s="91"/>
    </row>
    <row r="469" spans="99:99" x14ac:dyDescent="0.25">
      <c r="CU469" s="91"/>
    </row>
    <row r="470" spans="99:99" x14ac:dyDescent="0.25">
      <c r="CU470" s="91"/>
    </row>
    <row r="471" spans="99:99" x14ac:dyDescent="0.25">
      <c r="CU471" s="91"/>
    </row>
    <row r="472" spans="99:99" x14ac:dyDescent="0.25">
      <c r="CU472" s="91"/>
    </row>
    <row r="473" spans="99:99" x14ac:dyDescent="0.25">
      <c r="CU473" s="91"/>
    </row>
    <row r="474" spans="99:99" x14ac:dyDescent="0.25">
      <c r="CU474" s="91"/>
    </row>
    <row r="475" spans="99:99" x14ac:dyDescent="0.25">
      <c r="CU475" s="91"/>
    </row>
    <row r="476" spans="99:99" x14ac:dyDescent="0.25">
      <c r="CU476" s="91"/>
    </row>
    <row r="477" spans="99:99" x14ac:dyDescent="0.25">
      <c r="CU477" s="91"/>
    </row>
    <row r="478" spans="99:99" x14ac:dyDescent="0.25">
      <c r="CU478" s="91"/>
    </row>
    <row r="479" spans="99:99" x14ac:dyDescent="0.25">
      <c r="CU479" s="91"/>
    </row>
    <row r="480" spans="99:99" x14ac:dyDescent="0.25">
      <c r="CU480" s="91"/>
    </row>
    <row r="481" spans="99:99" x14ac:dyDescent="0.25">
      <c r="CU481" s="91"/>
    </row>
    <row r="482" spans="99:99" x14ac:dyDescent="0.25">
      <c r="CU482" s="91"/>
    </row>
    <row r="483" spans="99:99" x14ac:dyDescent="0.25">
      <c r="CU483" s="91"/>
    </row>
    <row r="484" spans="99:99" x14ac:dyDescent="0.25">
      <c r="CU484" s="91"/>
    </row>
    <row r="485" spans="99:99" x14ac:dyDescent="0.25">
      <c r="CU485" s="91"/>
    </row>
    <row r="486" spans="99:99" x14ac:dyDescent="0.25">
      <c r="CU486" s="91"/>
    </row>
    <row r="487" spans="99:99" x14ac:dyDescent="0.25">
      <c r="CU487" s="91"/>
    </row>
    <row r="488" spans="99:99" x14ac:dyDescent="0.25">
      <c r="CU488" s="91"/>
    </row>
    <row r="489" spans="99:99" x14ac:dyDescent="0.25">
      <c r="CU489" s="91"/>
    </row>
    <row r="490" spans="99:99" x14ac:dyDescent="0.25">
      <c r="CU490" s="91"/>
    </row>
    <row r="491" spans="99:99" x14ac:dyDescent="0.25">
      <c r="CU491" s="91"/>
    </row>
    <row r="492" spans="99:99" x14ac:dyDescent="0.25">
      <c r="CU492" s="91"/>
    </row>
    <row r="493" spans="99:99" x14ac:dyDescent="0.25">
      <c r="CU493" s="91"/>
    </row>
    <row r="494" spans="99:99" x14ac:dyDescent="0.25">
      <c r="CU494" s="91"/>
    </row>
    <row r="495" spans="99:99" x14ac:dyDescent="0.25">
      <c r="CU495" s="91"/>
    </row>
    <row r="496" spans="99:99" x14ac:dyDescent="0.25">
      <c r="CU496" s="91"/>
    </row>
    <row r="497" spans="99:99" x14ac:dyDescent="0.25">
      <c r="CU497" s="91"/>
    </row>
    <row r="498" spans="99:99" x14ac:dyDescent="0.25">
      <c r="CU498" s="91"/>
    </row>
    <row r="499" spans="99:99" x14ac:dyDescent="0.25">
      <c r="CU499" s="91"/>
    </row>
    <row r="500" spans="99:99" x14ac:dyDescent="0.25">
      <c r="CU500" s="91"/>
    </row>
    <row r="501" spans="99:99" x14ac:dyDescent="0.25">
      <c r="CU501" s="91"/>
    </row>
    <row r="502" spans="99:99" x14ac:dyDescent="0.25">
      <c r="CU502" s="91"/>
    </row>
    <row r="503" spans="99:99" x14ac:dyDescent="0.25">
      <c r="CU503" s="91"/>
    </row>
    <row r="504" spans="99:99" x14ac:dyDescent="0.25">
      <c r="CU504" s="91"/>
    </row>
    <row r="505" spans="99:99" x14ac:dyDescent="0.25">
      <c r="CU505" s="91"/>
    </row>
    <row r="506" spans="99:99" x14ac:dyDescent="0.25">
      <c r="CU506" s="91"/>
    </row>
    <row r="507" spans="99:99" x14ac:dyDescent="0.25">
      <c r="CU507" s="91"/>
    </row>
    <row r="508" spans="99:99" x14ac:dyDescent="0.25">
      <c r="CU508" s="91"/>
    </row>
    <row r="509" spans="99:99" x14ac:dyDescent="0.25">
      <c r="CU509" s="91"/>
    </row>
    <row r="510" spans="99:99" x14ac:dyDescent="0.25">
      <c r="CU510" s="91"/>
    </row>
    <row r="511" spans="99:99" x14ac:dyDescent="0.25">
      <c r="CU511" s="91"/>
    </row>
    <row r="512" spans="99:99" x14ac:dyDescent="0.25">
      <c r="CU512" s="91"/>
    </row>
    <row r="513" spans="99:99" x14ac:dyDescent="0.25">
      <c r="CU513" s="91"/>
    </row>
    <row r="514" spans="99:99" x14ac:dyDescent="0.25">
      <c r="CU514" s="91"/>
    </row>
    <row r="515" spans="99:99" x14ac:dyDescent="0.25">
      <c r="CU515" s="91"/>
    </row>
    <row r="516" spans="99:99" x14ac:dyDescent="0.25">
      <c r="CU516" s="91"/>
    </row>
    <row r="517" spans="99:99" x14ac:dyDescent="0.25">
      <c r="CU517" s="91"/>
    </row>
    <row r="518" spans="99:99" x14ac:dyDescent="0.25">
      <c r="CU518" s="91"/>
    </row>
    <row r="519" spans="99:99" x14ac:dyDescent="0.25">
      <c r="CU519" s="91"/>
    </row>
    <row r="520" spans="99:99" x14ac:dyDescent="0.25">
      <c r="CU520" s="91"/>
    </row>
    <row r="521" spans="99:99" x14ac:dyDescent="0.25">
      <c r="CU521" s="91"/>
    </row>
    <row r="522" spans="99:99" x14ac:dyDescent="0.25">
      <c r="CU522" s="91"/>
    </row>
    <row r="523" spans="99:99" x14ac:dyDescent="0.25">
      <c r="CU523" s="91"/>
    </row>
    <row r="524" spans="99:99" x14ac:dyDescent="0.25">
      <c r="CU524" s="91"/>
    </row>
    <row r="525" spans="99:99" x14ac:dyDescent="0.25">
      <c r="CU525" s="91"/>
    </row>
    <row r="526" spans="99:99" x14ac:dyDescent="0.25">
      <c r="CU526" s="91"/>
    </row>
    <row r="527" spans="99:99" x14ac:dyDescent="0.25">
      <c r="CU527" s="91"/>
    </row>
    <row r="528" spans="99:99" x14ac:dyDescent="0.25">
      <c r="CU528" s="91"/>
    </row>
    <row r="529" spans="99:99" x14ac:dyDescent="0.25">
      <c r="CU529" s="91"/>
    </row>
    <row r="530" spans="99:99" x14ac:dyDescent="0.25">
      <c r="CU530" s="91"/>
    </row>
    <row r="531" spans="99:99" x14ac:dyDescent="0.25">
      <c r="CU531" s="91"/>
    </row>
    <row r="532" spans="99:99" x14ac:dyDescent="0.25">
      <c r="CU532" s="91"/>
    </row>
    <row r="533" spans="99:99" x14ac:dyDescent="0.25">
      <c r="CU533" s="91"/>
    </row>
    <row r="534" spans="99:99" x14ac:dyDescent="0.25">
      <c r="CU534" s="91"/>
    </row>
    <row r="535" spans="99:99" x14ac:dyDescent="0.25">
      <c r="CU535" s="91"/>
    </row>
    <row r="536" spans="99:99" x14ac:dyDescent="0.25">
      <c r="CU536" s="91"/>
    </row>
    <row r="537" spans="99:99" x14ac:dyDescent="0.25">
      <c r="CU537" s="91"/>
    </row>
    <row r="538" spans="99:99" x14ac:dyDescent="0.25">
      <c r="CU538" s="91"/>
    </row>
    <row r="539" spans="99:99" x14ac:dyDescent="0.25">
      <c r="CU539" s="91"/>
    </row>
    <row r="540" spans="99:99" x14ac:dyDescent="0.25">
      <c r="CU540" s="91"/>
    </row>
    <row r="541" spans="99:99" x14ac:dyDescent="0.25">
      <c r="CU541" s="91"/>
    </row>
    <row r="542" spans="99:99" x14ac:dyDescent="0.25">
      <c r="CU542" s="91"/>
    </row>
    <row r="543" spans="99:99" x14ac:dyDescent="0.25">
      <c r="CU543" s="91"/>
    </row>
    <row r="544" spans="99:99" x14ac:dyDescent="0.25">
      <c r="CU544" s="91"/>
    </row>
    <row r="545" spans="99:99" x14ac:dyDescent="0.25">
      <c r="CU545" s="91"/>
    </row>
    <row r="546" spans="99:99" x14ac:dyDescent="0.25">
      <c r="CU546" s="91"/>
    </row>
    <row r="547" spans="99:99" x14ac:dyDescent="0.25">
      <c r="CU547" s="91"/>
    </row>
    <row r="548" spans="99:99" x14ac:dyDescent="0.25">
      <c r="CU548" s="91"/>
    </row>
    <row r="549" spans="99:99" x14ac:dyDescent="0.25">
      <c r="CU549" s="91"/>
    </row>
    <row r="550" spans="99:99" x14ac:dyDescent="0.25">
      <c r="CU550" s="91"/>
    </row>
    <row r="551" spans="99:99" x14ac:dyDescent="0.25">
      <c r="CU551" s="91"/>
    </row>
    <row r="552" spans="99:99" x14ac:dyDescent="0.25">
      <c r="CU552" s="91"/>
    </row>
    <row r="553" spans="99:99" x14ac:dyDescent="0.25">
      <c r="CU553" s="91"/>
    </row>
    <row r="554" spans="99:99" x14ac:dyDescent="0.25">
      <c r="CU554" s="91"/>
    </row>
    <row r="555" spans="99:99" x14ac:dyDescent="0.25">
      <c r="CU555" s="91"/>
    </row>
    <row r="556" spans="99:99" x14ac:dyDescent="0.25">
      <c r="CU556" s="91"/>
    </row>
    <row r="557" spans="99:99" x14ac:dyDescent="0.25">
      <c r="CU557" s="91"/>
    </row>
    <row r="558" spans="99:99" x14ac:dyDescent="0.25">
      <c r="CU558" s="91"/>
    </row>
    <row r="559" spans="99:99" x14ac:dyDescent="0.25">
      <c r="CU559" s="91"/>
    </row>
    <row r="560" spans="99:99" x14ac:dyDescent="0.25">
      <c r="CU560" s="91"/>
    </row>
    <row r="561" spans="99:99" x14ac:dyDescent="0.25">
      <c r="CU561" s="91"/>
    </row>
    <row r="562" spans="99:99" x14ac:dyDescent="0.25">
      <c r="CU562" s="91"/>
    </row>
    <row r="563" spans="99:99" x14ac:dyDescent="0.25">
      <c r="CU563" s="91"/>
    </row>
    <row r="564" spans="99:99" x14ac:dyDescent="0.25">
      <c r="CU564" s="91"/>
    </row>
    <row r="565" spans="99:99" x14ac:dyDescent="0.25">
      <c r="CU565" s="91"/>
    </row>
    <row r="566" spans="99:99" x14ac:dyDescent="0.25">
      <c r="CU566" s="91"/>
    </row>
    <row r="567" spans="99:99" x14ac:dyDescent="0.25">
      <c r="CU567" s="91"/>
    </row>
    <row r="568" spans="99:99" x14ac:dyDescent="0.25">
      <c r="CU568" s="91"/>
    </row>
    <row r="569" spans="99:99" x14ac:dyDescent="0.25">
      <c r="CU569" s="91"/>
    </row>
    <row r="570" spans="99:99" x14ac:dyDescent="0.25">
      <c r="CU570" s="91"/>
    </row>
    <row r="571" spans="99:99" x14ac:dyDescent="0.25">
      <c r="CU571" s="91"/>
    </row>
    <row r="572" spans="99:99" x14ac:dyDescent="0.25">
      <c r="CU572" s="91"/>
    </row>
    <row r="573" spans="99:99" x14ac:dyDescent="0.25">
      <c r="CU573" s="91"/>
    </row>
    <row r="574" spans="99:99" x14ac:dyDescent="0.25">
      <c r="CU574" s="91"/>
    </row>
    <row r="575" spans="99:99" x14ac:dyDescent="0.25">
      <c r="CU575" s="91"/>
    </row>
    <row r="576" spans="99:99" x14ac:dyDescent="0.25">
      <c r="CU576" s="91"/>
    </row>
    <row r="577" spans="99:99" x14ac:dyDescent="0.25">
      <c r="CU577" s="91"/>
    </row>
    <row r="578" spans="99:99" x14ac:dyDescent="0.25">
      <c r="CU578" s="91"/>
    </row>
    <row r="579" spans="99:99" x14ac:dyDescent="0.25">
      <c r="CU579" s="91"/>
    </row>
    <row r="580" spans="99:99" x14ac:dyDescent="0.25">
      <c r="CU580" s="91"/>
    </row>
    <row r="581" spans="99:99" x14ac:dyDescent="0.25">
      <c r="CU581" s="91"/>
    </row>
    <row r="582" spans="99:99" x14ac:dyDescent="0.25">
      <c r="CU582" s="91"/>
    </row>
    <row r="583" spans="99:99" x14ac:dyDescent="0.25">
      <c r="CU583" s="91"/>
    </row>
    <row r="584" spans="99:99" x14ac:dyDescent="0.25">
      <c r="CU584" s="91"/>
    </row>
    <row r="585" spans="99:99" x14ac:dyDescent="0.25">
      <c r="CU585" s="91"/>
    </row>
    <row r="586" spans="99:99" x14ac:dyDescent="0.25">
      <c r="CU586" s="91"/>
    </row>
    <row r="587" spans="99:99" x14ac:dyDescent="0.25">
      <c r="CU587" s="91"/>
    </row>
    <row r="588" spans="99:99" x14ac:dyDescent="0.25">
      <c r="CU588" s="91"/>
    </row>
    <row r="589" spans="99:99" x14ac:dyDescent="0.25">
      <c r="CU589" s="91"/>
    </row>
    <row r="590" spans="99:99" x14ac:dyDescent="0.25">
      <c r="CU590" s="91"/>
    </row>
    <row r="591" spans="99:99" x14ac:dyDescent="0.25">
      <c r="CU591" s="91"/>
    </row>
    <row r="592" spans="99:99" x14ac:dyDescent="0.25">
      <c r="CU592" s="91"/>
    </row>
    <row r="593" spans="99:99" x14ac:dyDescent="0.25">
      <c r="CU593" s="91"/>
    </row>
    <row r="594" spans="99:99" x14ac:dyDescent="0.25">
      <c r="CU594" s="91"/>
    </row>
    <row r="595" spans="99:99" x14ac:dyDescent="0.25">
      <c r="CU595" s="91"/>
    </row>
    <row r="596" spans="99:99" x14ac:dyDescent="0.25">
      <c r="CU596" s="91"/>
    </row>
    <row r="597" spans="99:99" x14ac:dyDescent="0.25">
      <c r="CU597" s="91"/>
    </row>
    <row r="598" spans="99:99" x14ac:dyDescent="0.25">
      <c r="CU598" s="91"/>
    </row>
    <row r="599" spans="99:99" x14ac:dyDescent="0.25">
      <c r="CU599" s="91"/>
    </row>
    <row r="600" spans="99:99" x14ac:dyDescent="0.25">
      <c r="CU600" s="91"/>
    </row>
    <row r="601" spans="99:99" x14ac:dyDescent="0.25">
      <c r="CU601" s="91"/>
    </row>
    <row r="602" spans="99:99" x14ac:dyDescent="0.25">
      <c r="CU602" s="91"/>
    </row>
    <row r="603" spans="99:99" x14ac:dyDescent="0.25">
      <c r="CU603" s="91"/>
    </row>
    <row r="604" spans="99:99" x14ac:dyDescent="0.25">
      <c r="CU604" s="91"/>
    </row>
    <row r="605" spans="99:99" x14ac:dyDescent="0.25">
      <c r="CU605" s="91"/>
    </row>
    <row r="606" spans="99:99" x14ac:dyDescent="0.25">
      <c r="CU606" s="91"/>
    </row>
    <row r="607" spans="99:99" x14ac:dyDescent="0.25">
      <c r="CU607" s="91"/>
    </row>
    <row r="608" spans="99:99" x14ac:dyDescent="0.25">
      <c r="CU608" s="91"/>
    </row>
    <row r="609" spans="99:99" x14ac:dyDescent="0.25">
      <c r="CU609" s="91"/>
    </row>
    <row r="610" spans="99:99" x14ac:dyDescent="0.25">
      <c r="CU610" s="91"/>
    </row>
    <row r="611" spans="99:99" x14ac:dyDescent="0.25">
      <c r="CU611" s="91"/>
    </row>
    <row r="612" spans="99:99" x14ac:dyDescent="0.25">
      <c r="CU612" s="91"/>
    </row>
    <row r="613" spans="99:99" x14ac:dyDescent="0.25">
      <c r="CU613" s="91"/>
    </row>
    <row r="614" spans="99:99" x14ac:dyDescent="0.25">
      <c r="CU614" s="91"/>
    </row>
    <row r="615" spans="99:99" x14ac:dyDescent="0.25">
      <c r="CU615" s="91"/>
    </row>
    <row r="616" spans="99:99" x14ac:dyDescent="0.25">
      <c r="CU616" s="91"/>
    </row>
    <row r="617" spans="99:99" x14ac:dyDescent="0.25">
      <c r="CU617" s="91"/>
    </row>
    <row r="618" spans="99:99" x14ac:dyDescent="0.25">
      <c r="CU618" s="91"/>
    </row>
    <row r="619" spans="99:99" x14ac:dyDescent="0.25">
      <c r="CU619" s="91"/>
    </row>
    <row r="620" spans="99:99" x14ac:dyDescent="0.25">
      <c r="CU620" s="91"/>
    </row>
    <row r="621" spans="99:99" x14ac:dyDescent="0.25">
      <c r="CU621" s="91"/>
    </row>
    <row r="622" spans="99:99" x14ac:dyDescent="0.25">
      <c r="CU622" s="91"/>
    </row>
    <row r="623" spans="99:99" x14ac:dyDescent="0.25">
      <c r="CU623" s="91"/>
    </row>
    <row r="624" spans="99:99" x14ac:dyDescent="0.25">
      <c r="CU624" s="91"/>
    </row>
    <row r="625" spans="99:99" x14ac:dyDescent="0.25">
      <c r="CU625" s="91"/>
    </row>
    <row r="626" spans="99:99" x14ac:dyDescent="0.25">
      <c r="CU626" s="91"/>
    </row>
    <row r="627" spans="99:99" x14ac:dyDescent="0.25">
      <c r="CU627" s="91"/>
    </row>
    <row r="628" spans="99:99" x14ac:dyDescent="0.25">
      <c r="CU628" s="91"/>
    </row>
    <row r="629" spans="99:99" x14ac:dyDescent="0.25">
      <c r="CU629" s="91"/>
    </row>
    <row r="630" spans="99:99" x14ac:dyDescent="0.25">
      <c r="CU630" s="91"/>
    </row>
    <row r="631" spans="99:99" x14ac:dyDescent="0.25">
      <c r="CU631" s="91"/>
    </row>
    <row r="632" spans="99:99" x14ac:dyDescent="0.25">
      <c r="CU632" s="91"/>
    </row>
    <row r="633" spans="99:99" x14ac:dyDescent="0.25">
      <c r="CU633" s="91"/>
    </row>
    <row r="634" spans="99:99" x14ac:dyDescent="0.25">
      <c r="CU634" s="91"/>
    </row>
    <row r="635" spans="99:99" x14ac:dyDescent="0.25">
      <c r="CU635" s="91"/>
    </row>
    <row r="636" spans="99:99" x14ac:dyDescent="0.25">
      <c r="CU636" s="91"/>
    </row>
    <row r="637" spans="99:99" x14ac:dyDescent="0.25">
      <c r="CU637" s="91"/>
    </row>
    <row r="638" spans="99:99" x14ac:dyDescent="0.25">
      <c r="CU638" s="91"/>
    </row>
    <row r="639" spans="99:99" x14ac:dyDescent="0.25">
      <c r="CU639" s="91"/>
    </row>
    <row r="640" spans="99:99" x14ac:dyDescent="0.25">
      <c r="CU640" s="91"/>
    </row>
    <row r="641" spans="99:99" x14ac:dyDescent="0.25">
      <c r="CU641" s="91"/>
    </row>
    <row r="642" spans="99:99" x14ac:dyDescent="0.25">
      <c r="CU642" s="91"/>
    </row>
    <row r="643" spans="99:99" x14ac:dyDescent="0.25">
      <c r="CU643" s="91"/>
    </row>
    <row r="644" spans="99:99" x14ac:dyDescent="0.25">
      <c r="CU644" s="91"/>
    </row>
    <row r="645" spans="99:99" x14ac:dyDescent="0.25">
      <c r="CU645" s="91"/>
    </row>
    <row r="646" spans="99:99" x14ac:dyDescent="0.25">
      <c r="CU646" s="91"/>
    </row>
    <row r="647" spans="99:99" x14ac:dyDescent="0.25">
      <c r="CU647" s="91"/>
    </row>
    <row r="648" spans="99:99" x14ac:dyDescent="0.25">
      <c r="CU648" s="91"/>
    </row>
    <row r="649" spans="99:99" x14ac:dyDescent="0.25">
      <c r="CU649" s="91"/>
    </row>
    <row r="650" spans="99:99" x14ac:dyDescent="0.25">
      <c r="CU650" s="91"/>
    </row>
    <row r="651" spans="99:99" x14ac:dyDescent="0.25">
      <c r="CU651" s="91"/>
    </row>
    <row r="652" spans="99:99" x14ac:dyDescent="0.25">
      <c r="CU652" s="91"/>
    </row>
    <row r="653" spans="99:99" x14ac:dyDescent="0.25">
      <c r="CU653" s="91"/>
    </row>
    <row r="654" spans="99:99" x14ac:dyDescent="0.25">
      <c r="CU654" s="91"/>
    </row>
    <row r="655" spans="99:99" x14ac:dyDescent="0.25">
      <c r="CU655" s="91"/>
    </row>
    <row r="656" spans="99:99" x14ac:dyDescent="0.25">
      <c r="CU656" s="91"/>
    </row>
    <row r="657" spans="99:99" x14ac:dyDescent="0.25">
      <c r="CU657" s="91"/>
    </row>
    <row r="658" spans="99:99" x14ac:dyDescent="0.25">
      <c r="CU658" s="91"/>
    </row>
    <row r="659" spans="99:99" x14ac:dyDescent="0.25">
      <c r="CU659" s="91"/>
    </row>
    <row r="660" spans="99:99" x14ac:dyDescent="0.25">
      <c r="CU660" s="91"/>
    </row>
    <row r="661" spans="99:99" x14ac:dyDescent="0.25">
      <c r="CU661" s="91"/>
    </row>
    <row r="662" spans="99:99" x14ac:dyDescent="0.25">
      <c r="CU662" s="91"/>
    </row>
    <row r="663" spans="99:99" x14ac:dyDescent="0.25">
      <c r="CU663" s="91"/>
    </row>
    <row r="664" spans="99:99" x14ac:dyDescent="0.25">
      <c r="CU664" s="91"/>
    </row>
    <row r="665" spans="99:99" x14ac:dyDescent="0.25">
      <c r="CU665" s="91"/>
    </row>
    <row r="666" spans="99:99" x14ac:dyDescent="0.25">
      <c r="CU666" s="91"/>
    </row>
    <row r="667" spans="99:99" x14ac:dyDescent="0.25">
      <c r="CU667" s="91"/>
    </row>
    <row r="668" spans="99:99" x14ac:dyDescent="0.25">
      <c r="CU668" s="91"/>
    </row>
    <row r="669" spans="99:99" x14ac:dyDescent="0.25">
      <c r="CU669" s="91"/>
    </row>
    <row r="670" spans="99:99" x14ac:dyDescent="0.25">
      <c r="CU670" s="91"/>
    </row>
    <row r="671" spans="99:99" x14ac:dyDescent="0.25">
      <c r="CU671" s="91"/>
    </row>
    <row r="672" spans="99:99" x14ac:dyDescent="0.25">
      <c r="CU672" s="91"/>
    </row>
    <row r="673" spans="99:99" x14ac:dyDescent="0.25">
      <c r="CU673" s="91"/>
    </row>
    <row r="674" spans="99:99" x14ac:dyDescent="0.25">
      <c r="CU674" s="91"/>
    </row>
    <row r="675" spans="99:99" x14ac:dyDescent="0.25">
      <c r="CU675" s="91"/>
    </row>
    <row r="676" spans="99:99" x14ac:dyDescent="0.25">
      <c r="CU676" s="91"/>
    </row>
    <row r="677" spans="99:99" x14ac:dyDescent="0.25">
      <c r="CU677" s="91"/>
    </row>
    <row r="678" spans="99:99" x14ac:dyDescent="0.25">
      <c r="CU678" s="91"/>
    </row>
    <row r="679" spans="99:99" x14ac:dyDescent="0.25">
      <c r="CU679" s="91"/>
    </row>
    <row r="680" spans="99:99" x14ac:dyDescent="0.25">
      <c r="CU680" s="91"/>
    </row>
    <row r="681" spans="99:99" x14ac:dyDescent="0.25">
      <c r="CU681" s="91"/>
    </row>
    <row r="682" spans="99:99" x14ac:dyDescent="0.25">
      <c r="CU682" s="91"/>
    </row>
    <row r="683" spans="99:99" x14ac:dyDescent="0.25">
      <c r="CU683" s="91"/>
    </row>
    <row r="684" spans="99:99" x14ac:dyDescent="0.25">
      <c r="CU684" s="91"/>
    </row>
    <row r="685" spans="99:99" x14ac:dyDescent="0.25">
      <c r="CU685" s="91"/>
    </row>
    <row r="686" spans="99:99" x14ac:dyDescent="0.25">
      <c r="CU686" s="91"/>
    </row>
    <row r="687" spans="99:99" x14ac:dyDescent="0.25">
      <c r="CU687" s="91"/>
    </row>
    <row r="688" spans="99:99" x14ac:dyDescent="0.25">
      <c r="CU688" s="91"/>
    </row>
    <row r="689" spans="99:99" x14ac:dyDescent="0.25">
      <c r="CU689" s="91"/>
    </row>
    <row r="690" spans="99:99" x14ac:dyDescent="0.25">
      <c r="CU690" s="91"/>
    </row>
    <row r="691" spans="99:99" x14ac:dyDescent="0.25">
      <c r="CU691" s="91"/>
    </row>
    <row r="692" spans="99:99" x14ac:dyDescent="0.25">
      <c r="CU692" s="91"/>
    </row>
    <row r="693" spans="99:99" x14ac:dyDescent="0.25">
      <c r="CU693" s="91"/>
    </row>
    <row r="694" spans="99:99" x14ac:dyDescent="0.25">
      <c r="CU694" s="91"/>
    </row>
    <row r="695" spans="99:99" x14ac:dyDescent="0.25">
      <c r="CU695" s="91"/>
    </row>
    <row r="696" spans="99:99" x14ac:dyDescent="0.25">
      <c r="CU696" s="91"/>
    </row>
    <row r="697" spans="99:99" x14ac:dyDescent="0.25">
      <c r="CU697" s="91"/>
    </row>
    <row r="698" spans="99:99" x14ac:dyDescent="0.25">
      <c r="CU698" s="91"/>
    </row>
    <row r="699" spans="99:99" x14ac:dyDescent="0.25">
      <c r="CU699" s="91"/>
    </row>
    <row r="700" spans="99:99" x14ac:dyDescent="0.25">
      <c r="CU700" s="91"/>
    </row>
    <row r="701" spans="99:99" x14ac:dyDescent="0.25">
      <c r="CU701" s="91"/>
    </row>
    <row r="702" spans="99:99" x14ac:dyDescent="0.25">
      <c r="CU702" s="91"/>
    </row>
    <row r="703" spans="99:99" x14ac:dyDescent="0.25">
      <c r="CU703" s="91"/>
    </row>
    <row r="704" spans="99:99" x14ac:dyDescent="0.25">
      <c r="CU704" s="91"/>
    </row>
    <row r="705" spans="99:99" x14ac:dyDescent="0.25">
      <c r="CU705" s="91"/>
    </row>
    <row r="706" spans="99:99" x14ac:dyDescent="0.25">
      <c r="CU706" s="91"/>
    </row>
    <row r="707" spans="99:99" x14ac:dyDescent="0.25">
      <c r="CU707" s="91"/>
    </row>
    <row r="708" spans="99:99" x14ac:dyDescent="0.25">
      <c r="CU708" s="91"/>
    </row>
    <row r="709" spans="99:99" x14ac:dyDescent="0.25">
      <c r="CU709" s="91"/>
    </row>
    <row r="710" spans="99:99" x14ac:dyDescent="0.25">
      <c r="CU710" s="91"/>
    </row>
    <row r="711" spans="99:99" x14ac:dyDescent="0.25">
      <c r="CU711" s="91"/>
    </row>
    <row r="712" spans="99:99" x14ac:dyDescent="0.25">
      <c r="CU712" s="91"/>
    </row>
    <row r="713" spans="99:99" x14ac:dyDescent="0.25">
      <c r="CU713" s="91"/>
    </row>
    <row r="714" spans="99:99" x14ac:dyDescent="0.25">
      <c r="CU714" s="91"/>
    </row>
    <row r="715" spans="99:99" x14ac:dyDescent="0.25">
      <c r="CU715" s="91"/>
    </row>
    <row r="716" spans="99:99" x14ac:dyDescent="0.25">
      <c r="CU716" s="91"/>
    </row>
    <row r="717" spans="99:99" x14ac:dyDescent="0.25">
      <c r="CU717" s="91"/>
    </row>
    <row r="718" spans="99:99" x14ac:dyDescent="0.25">
      <c r="CU718" s="91"/>
    </row>
    <row r="719" spans="99:99" x14ac:dyDescent="0.25">
      <c r="CU719" s="91"/>
    </row>
    <row r="720" spans="99:99" x14ac:dyDescent="0.25">
      <c r="CU720" s="91"/>
    </row>
    <row r="721" spans="99:99" x14ac:dyDescent="0.25">
      <c r="CU721" s="91"/>
    </row>
    <row r="722" spans="99:99" x14ac:dyDescent="0.25">
      <c r="CU722" s="91"/>
    </row>
    <row r="723" spans="99:99" x14ac:dyDescent="0.25">
      <c r="CU723" s="91"/>
    </row>
    <row r="724" spans="99:99" x14ac:dyDescent="0.25">
      <c r="CU724" s="91"/>
    </row>
    <row r="725" spans="99:99" x14ac:dyDescent="0.25">
      <c r="CU725" s="91"/>
    </row>
    <row r="726" spans="99:99" x14ac:dyDescent="0.25">
      <c r="CU726" s="91"/>
    </row>
    <row r="727" spans="99:99" x14ac:dyDescent="0.25">
      <c r="CU727" s="91"/>
    </row>
    <row r="728" spans="99:99" x14ac:dyDescent="0.25">
      <c r="CU728" s="91"/>
    </row>
    <row r="729" spans="99:99" x14ac:dyDescent="0.25">
      <c r="CU729" s="91"/>
    </row>
    <row r="730" spans="99:99" x14ac:dyDescent="0.25">
      <c r="CU730" s="91"/>
    </row>
    <row r="731" spans="99:99" x14ac:dyDescent="0.25">
      <c r="CU731" s="91"/>
    </row>
    <row r="732" spans="99:99" x14ac:dyDescent="0.25">
      <c r="CU732" s="91"/>
    </row>
    <row r="733" spans="99:99" x14ac:dyDescent="0.25">
      <c r="CU733" s="91"/>
    </row>
    <row r="734" spans="99:99" x14ac:dyDescent="0.25">
      <c r="CU734" s="91"/>
    </row>
    <row r="735" spans="99:99" x14ac:dyDescent="0.25">
      <c r="CU735" s="91"/>
    </row>
    <row r="736" spans="99:99" x14ac:dyDescent="0.25">
      <c r="CU736" s="91"/>
    </row>
    <row r="737" spans="99:99" x14ac:dyDescent="0.25">
      <c r="CU737" s="91"/>
    </row>
    <row r="738" spans="99:99" x14ac:dyDescent="0.25">
      <c r="CU738" s="91"/>
    </row>
    <row r="739" spans="99:99" x14ac:dyDescent="0.25">
      <c r="CU739" s="91"/>
    </row>
    <row r="740" spans="99:99" x14ac:dyDescent="0.25">
      <c r="CU740" s="91"/>
    </row>
    <row r="741" spans="99:99" x14ac:dyDescent="0.25">
      <c r="CU741" s="91"/>
    </row>
    <row r="742" spans="99:99" x14ac:dyDescent="0.25">
      <c r="CU742" s="91"/>
    </row>
    <row r="743" spans="99:99" x14ac:dyDescent="0.25">
      <c r="CU743" s="91"/>
    </row>
    <row r="744" spans="99:99" x14ac:dyDescent="0.25">
      <c r="CU744" s="91"/>
    </row>
    <row r="745" spans="99:99" x14ac:dyDescent="0.25">
      <c r="CU745" s="91"/>
    </row>
    <row r="746" spans="99:99" x14ac:dyDescent="0.25">
      <c r="CU746" s="91"/>
    </row>
    <row r="747" spans="99:99" x14ac:dyDescent="0.25">
      <c r="CU747" s="91"/>
    </row>
    <row r="748" spans="99:99" x14ac:dyDescent="0.25">
      <c r="CU748" s="91"/>
    </row>
    <row r="749" spans="99:99" x14ac:dyDescent="0.25">
      <c r="CU749" s="91"/>
    </row>
    <row r="750" spans="99:99" x14ac:dyDescent="0.25">
      <c r="CU750" s="91"/>
    </row>
    <row r="751" spans="99:99" x14ac:dyDescent="0.25">
      <c r="CU751" s="91"/>
    </row>
    <row r="752" spans="99:99" x14ac:dyDescent="0.25">
      <c r="CU752" s="91"/>
    </row>
    <row r="753" spans="99:99" x14ac:dyDescent="0.25">
      <c r="CU753" s="91"/>
    </row>
    <row r="754" spans="99:99" x14ac:dyDescent="0.25">
      <c r="CU754" s="91"/>
    </row>
    <row r="755" spans="99:99" x14ac:dyDescent="0.25">
      <c r="CU755" s="91"/>
    </row>
    <row r="756" spans="99:99" x14ac:dyDescent="0.25">
      <c r="CU756" s="91"/>
    </row>
    <row r="757" spans="99:99" x14ac:dyDescent="0.25">
      <c r="CU757" s="91"/>
    </row>
    <row r="758" spans="99:99" x14ac:dyDescent="0.25">
      <c r="CU758" s="91"/>
    </row>
    <row r="759" spans="99:99" x14ac:dyDescent="0.25">
      <c r="CU759" s="91"/>
    </row>
    <row r="760" spans="99:99" x14ac:dyDescent="0.25">
      <c r="CU760" s="91"/>
    </row>
    <row r="761" spans="99:99" x14ac:dyDescent="0.25">
      <c r="CU761" s="91"/>
    </row>
    <row r="762" spans="99:99" x14ac:dyDescent="0.25">
      <c r="CU762" s="91"/>
    </row>
    <row r="763" spans="99:99" x14ac:dyDescent="0.25">
      <c r="CU763" s="91"/>
    </row>
    <row r="764" spans="99:99" x14ac:dyDescent="0.25">
      <c r="CU764" s="91"/>
    </row>
    <row r="765" spans="99:99" x14ac:dyDescent="0.25">
      <c r="CU765" s="91"/>
    </row>
    <row r="766" spans="99:99" x14ac:dyDescent="0.25">
      <c r="CU766" s="91"/>
    </row>
    <row r="767" spans="99:99" x14ac:dyDescent="0.25">
      <c r="CU767" s="91"/>
    </row>
    <row r="768" spans="99:99" x14ac:dyDescent="0.25">
      <c r="CU768" s="91"/>
    </row>
    <row r="769" spans="99:99" x14ac:dyDescent="0.25">
      <c r="CU769" s="91"/>
    </row>
    <row r="770" spans="99:99" x14ac:dyDescent="0.25">
      <c r="CU770" s="91"/>
    </row>
    <row r="771" spans="99:99" x14ac:dyDescent="0.25">
      <c r="CU771" s="91"/>
    </row>
    <row r="772" spans="99:99" x14ac:dyDescent="0.25">
      <c r="CU772" s="91"/>
    </row>
    <row r="773" spans="99:99" x14ac:dyDescent="0.25">
      <c r="CU773" s="91"/>
    </row>
    <row r="774" spans="99:99" x14ac:dyDescent="0.25">
      <c r="CU774" s="91"/>
    </row>
    <row r="775" spans="99:99" x14ac:dyDescent="0.25">
      <c r="CU775" s="91"/>
    </row>
    <row r="776" spans="99:99" x14ac:dyDescent="0.25">
      <c r="CU776" s="91"/>
    </row>
    <row r="777" spans="99:99" x14ac:dyDescent="0.25">
      <c r="CU777" s="91"/>
    </row>
    <row r="778" spans="99:99" x14ac:dyDescent="0.25">
      <c r="CU778" s="91"/>
    </row>
    <row r="779" spans="99:99" x14ac:dyDescent="0.25">
      <c r="CU779" s="91"/>
    </row>
    <row r="780" spans="99:99" x14ac:dyDescent="0.25">
      <c r="CU780" s="91"/>
    </row>
    <row r="781" spans="99:99" x14ac:dyDescent="0.25">
      <c r="CU781" s="91"/>
    </row>
    <row r="782" spans="99:99" x14ac:dyDescent="0.25">
      <c r="CU782" s="91"/>
    </row>
    <row r="783" spans="99:99" x14ac:dyDescent="0.25">
      <c r="CU783" s="91"/>
    </row>
    <row r="784" spans="99:99" x14ac:dyDescent="0.25">
      <c r="CU784" s="91"/>
    </row>
    <row r="785" spans="99:99" x14ac:dyDescent="0.25">
      <c r="CU785" s="91"/>
    </row>
    <row r="786" spans="99:99" x14ac:dyDescent="0.25">
      <c r="CU786" s="91"/>
    </row>
    <row r="787" spans="99:99" x14ac:dyDescent="0.25">
      <c r="CU787" s="91"/>
    </row>
    <row r="788" spans="99:99" x14ac:dyDescent="0.25">
      <c r="CU788" s="91"/>
    </row>
    <row r="789" spans="99:99" x14ac:dyDescent="0.25">
      <c r="CU789" s="91"/>
    </row>
    <row r="790" spans="99:99" x14ac:dyDescent="0.25">
      <c r="CU790" s="91"/>
    </row>
    <row r="791" spans="99:99" x14ac:dyDescent="0.25">
      <c r="CU791" s="91"/>
    </row>
    <row r="792" spans="99:99" x14ac:dyDescent="0.25">
      <c r="CU792" s="91"/>
    </row>
    <row r="793" spans="99:99" x14ac:dyDescent="0.25">
      <c r="CU793" s="91"/>
    </row>
    <row r="794" spans="99:99" x14ac:dyDescent="0.25">
      <c r="CU794" s="91"/>
    </row>
    <row r="795" spans="99:99" x14ac:dyDescent="0.25">
      <c r="CU795" s="91"/>
    </row>
    <row r="796" spans="99:99" x14ac:dyDescent="0.25">
      <c r="CU796" s="91"/>
    </row>
    <row r="797" spans="99:99" x14ac:dyDescent="0.25">
      <c r="CU797" s="91"/>
    </row>
    <row r="798" spans="99:99" x14ac:dyDescent="0.25">
      <c r="CU798" s="91"/>
    </row>
    <row r="799" spans="99:99" x14ac:dyDescent="0.25">
      <c r="CU799" s="91"/>
    </row>
    <row r="800" spans="99:99" x14ac:dyDescent="0.25">
      <c r="CU800" s="91"/>
    </row>
    <row r="801" spans="99:99" x14ac:dyDescent="0.25">
      <c r="CU801" s="91"/>
    </row>
    <row r="802" spans="99:99" x14ac:dyDescent="0.25">
      <c r="CU802" s="91"/>
    </row>
    <row r="803" spans="99:99" x14ac:dyDescent="0.25">
      <c r="CU803" s="91"/>
    </row>
    <row r="804" spans="99:99" x14ac:dyDescent="0.25">
      <c r="CU804" s="91"/>
    </row>
    <row r="805" spans="99:99" x14ac:dyDescent="0.25">
      <c r="CU805" s="91"/>
    </row>
    <row r="806" spans="99:99" x14ac:dyDescent="0.25">
      <c r="CU806" s="91"/>
    </row>
    <row r="807" spans="99:99" x14ac:dyDescent="0.25">
      <c r="CU807" s="91"/>
    </row>
    <row r="808" spans="99:99" x14ac:dyDescent="0.25">
      <c r="CU808" s="91"/>
    </row>
    <row r="809" spans="99:99" x14ac:dyDescent="0.25">
      <c r="CU809" s="91"/>
    </row>
    <row r="810" spans="99:99" x14ac:dyDescent="0.25">
      <c r="CU810" s="91"/>
    </row>
    <row r="811" spans="99:99" x14ac:dyDescent="0.25">
      <c r="CU811" s="91"/>
    </row>
    <row r="812" spans="99:99" x14ac:dyDescent="0.25">
      <c r="CU812" s="91"/>
    </row>
    <row r="813" spans="99:99" x14ac:dyDescent="0.25">
      <c r="CU813" s="91"/>
    </row>
    <row r="814" spans="99:99" x14ac:dyDescent="0.25">
      <c r="CU814" s="91"/>
    </row>
    <row r="815" spans="99:99" x14ac:dyDescent="0.25">
      <c r="CU815" s="91"/>
    </row>
    <row r="816" spans="99:99" x14ac:dyDescent="0.25">
      <c r="CU816" s="91"/>
    </row>
    <row r="817" spans="99:99" x14ac:dyDescent="0.25">
      <c r="CU817" s="91"/>
    </row>
    <row r="818" spans="99:99" x14ac:dyDescent="0.25">
      <c r="CU818" s="91"/>
    </row>
    <row r="819" spans="99:99" x14ac:dyDescent="0.25">
      <c r="CU819" s="91"/>
    </row>
    <row r="820" spans="99:99" x14ac:dyDescent="0.25">
      <c r="CU820" s="91"/>
    </row>
    <row r="821" spans="99:99" x14ac:dyDescent="0.25">
      <c r="CU821" s="91"/>
    </row>
    <row r="822" spans="99:99" x14ac:dyDescent="0.25">
      <c r="CU822" s="91"/>
    </row>
    <row r="823" spans="99:99" x14ac:dyDescent="0.25">
      <c r="CU823" s="91"/>
    </row>
    <row r="824" spans="99:99" x14ac:dyDescent="0.25">
      <c r="CU824" s="91"/>
    </row>
    <row r="825" spans="99:99" x14ac:dyDescent="0.25">
      <c r="CU825" s="91"/>
    </row>
    <row r="826" spans="99:99" x14ac:dyDescent="0.25">
      <c r="CU826" s="91"/>
    </row>
    <row r="827" spans="99:99" x14ac:dyDescent="0.25">
      <c r="CU827" s="91"/>
    </row>
    <row r="828" spans="99:99" x14ac:dyDescent="0.25">
      <c r="CU828" s="91"/>
    </row>
    <row r="829" spans="99:99" x14ac:dyDescent="0.25">
      <c r="CU829" s="91"/>
    </row>
    <row r="830" spans="99:99" x14ac:dyDescent="0.25">
      <c r="CU830" s="91"/>
    </row>
    <row r="831" spans="99:99" x14ac:dyDescent="0.25">
      <c r="CU831" s="91"/>
    </row>
    <row r="832" spans="99:99" x14ac:dyDescent="0.25">
      <c r="CU832" s="91"/>
    </row>
    <row r="833" spans="99:99" x14ac:dyDescent="0.25">
      <c r="CU833" s="91"/>
    </row>
    <row r="834" spans="99:99" x14ac:dyDescent="0.25">
      <c r="CU834" s="91"/>
    </row>
    <row r="835" spans="99:99" x14ac:dyDescent="0.25">
      <c r="CU835" s="91"/>
    </row>
    <row r="836" spans="99:99" x14ac:dyDescent="0.25">
      <c r="CU836" s="91"/>
    </row>
    <row r="837" spans="99:99" x14ac:dyDescent="0.25">
      <c r="CU837" s="91"/>
    </row>
    <row r="838" spans="99:99" x14ac:dyDescent="0.25">
      <c r="CU838" s="91"/>
    </row>
    <row r="839" spans="99:99" x14ac:dyDescent="0.25">
      <c r="CU839" s="91"/>
    </row>
    <row r="840" spans="99:99" x14ac:dyDescent="0.25">
      <c r="CU840" s="91"/>
    </row>
    <row r="841" spans="99:99" x14ac:dyDescent="0.25">
      <c r="CU841" s="91"/>
    </row>
    <row r="842" spans="99:99" x14ac:dyDescent="0.25">
      <c r="CU842" s="91"/>
    </row>
    <row r="843" spans="99:99" x14ac:dyDescent="0.25">
      <c r="CU843" s="91"/>
    </row>
    <row r="844" spans="99:99" x14ac:dyDescent="0.25">
      <c r="CU844" s="91"/>
    </row>
    <row r="845" spans="99:99" x14ac:dyDescent="0.25">
      <c r="CU845" s="91"/>
    </row>
    <row r="846" spans="99:99" x14ac:dyDescent="0.25">
      <c r="CU846" s="91"/>
    </row>
    <row r="847" spans="99:99" x14ac:dyDescent="0.25">
      <c r="CU847" s="91"/>
    </row>
    <row r="848" spans="99:99" x14ac:dyDescent="0.25">
      <c r="CU848" s="91"/>
    </row>
    <row r="849" spans="99:99" x14ac:dyDescent="0.25">
      <c r="CU849" s="91"/>
    </row>
    <row r="850" spans="99:99" x14ac:dyDescent="0.25">
      <c r="CU850" s="91"/>
    </row>
    <row r="851" spans="99:99" x14ac:dyDescent="0.25">
      <c r="CU851" s="91"/>
    </row>
    <row r="852" spans="99:99" x14ac:dyDescent="0.25">
      <c r="CU852" s="91"/>
    </row>
    <row r="853" spans="99:99" x14ac:dyDescent="0.25">
      <c r="CU853" s="91"/>
    </row>
    <row r="854" spans="99:99" x14ac:dyDescent="0.25">
      <c r="CU854" s="91"/>
    </row>
    <row r="855" spans="99:99" x14ac:dyDescent="0.25">
      <c r="CU855" s="91"/>
    </row>
    <row r="856" spans="99:99" x14ac:dyDescent="0.25">
      <c r="CU856" s="91"/>
    </row>
    <row r="857" spans="99:99" x14ac:dyDescent="0.25">
      <c r="CU857" s="91"/>
    </row>
    <row r="858" spans="99:99" x14ac:dyDescent="0.25">
      <c r="CU858" s="91"/>
    </row>
    <row r="859" spans="99:99" x14ac:dyDescent="0.25">
      <c r="CU859" s="91"/>
    </row>
    <row r="860" spans="99:99" x14ac:dyDescent="0.25">
      <c r="CU860" s="91"/>
    </row>
    <row r="861" spans="99:99" x14ac:dyDescent="0.25">
      <c r="CU861" s="91"/>
    </row>
    <row r="862" spans="99:99" x14ac:dyDescent="0.25">
      <c r="CU862" s="91"/>
    </row>
    <row r="863" spans="99:99" x14ac:dyDescent="0.25">
      <c r="CU863" s="91"/>
    </row>
    <row r="864" spans="99:99" x14ac:dyDescent="0.25">
      <c r="CU864" s="91"/>
    </row>
    <row r="865" spans="99:99" x14ac:dyDescent="0.25">
      <c r="CU865" s="91"/>
    </row>
    <row r="866" spans="99:99" x14ac:dyDescent="0.25">
      <c r="CU866" s="91"/>
    </row>
    <row r="867" spans="99:99" x14ac:dyDescent="0.25">
      <c r="CU867" s="91"/>
    </row>
    <row r="868" spans="99:99" x14ac:dyDescent="0.25">
      <c r="CU868" s="91"/>
    </row>
    <row r="869" spans="99:99" x14ac:dyDescent="0.25">
      <c r="CU869" s="91"/>
    </row>
    <row r="870" spans="99:99" x14ac:dyDescent="0.25">
      <c r="CU870" s="91"/>
    </row>
    <row r="871" spans="99:99" x14ac:dyDescent="0.25">
      <c r="CU871" s="91"/>
    </row>
    <row r="872" spans="99:99" x14ac:dyDescent="0.25">
      <c r="CU872" s="91"/>
    </row>
    <row r="873" spans="99:99" x14ac:dyDescent="0.25">
      <c r="CU873" s="91"/>
    </row>
    <row r="874" spans="99:99" x14ac:dyDescent="0.25">
      <c r="CU874" s="91"/>
    </row>
    <row r="875" spans="99:99" x14ac:dyDescent="0.25">
      <c r="CU875" s="91"/>
    </row>
    <row r="876" spans="99:99" x14ac:dyDescent="0.25">
      <c r="CU876" s="91"/>
    </row>
    <row r="877" spans="99:99" x14ac:dyDescent="0.25">
      <c r="CU877" s="91"/>
    </row>
    <row r="878" spans="99:99" x14ac:dyDescent="0.25">
      <c r="CU878" s="91"/>
    </row>
    <row r="879" spans="99:99" x14ac:dyDescent="0.25">
      <c r="CU879" s="91"/>
    </row>
    <row r="880" spans="99:99" x14ac:dyDescent="0.25">
      <c r="CU880" s="91"/>
    </row>
    <row r="881" spans="99:99" x14ac:dyDescent="0.25">
      <c r="CU881" s="91"/>
    </row>
    <row r="882" spans="99:99" x14ac:dyDescent="0.25">
      <c r="CU882" s="91"/>
    </row>
    <row r="883" spans="99:99" x14ac:dyDescent="0.25">
      <c r="CU883" s="91"/>
    </row>
    <row r="884" spans="99:99" x14ac:dyDescent="0.25">
      <c r="CU884" s="91"/>
    </row>
    <row r="885" spans="99:99" x14ac:dyDescent="0.25">
      <c r="CU885" s="91"/>
    </row>
    <row r="886" spans="99:99" x14ac:dyDescent="0.25">
      <c r="CU886" s="91"/>
    </row>
    <row r="887" spans="99:99" x14ac:dyDescent="0.25">
      <c r="CU887" s="91"/>
    </row>
    <row r="888" spans="99:99" x14ac:dyDescent="0.25">
      <c r="CU888" s="91"/>
    </row>
    <row r="889" spans="99:99" x14ac:dyDescent="0.25">
      <c r="CU889" s="91"/>
    </row>
    <row r="890" spans="99:99" x14ac:dyDescent="0.25">
      <c r="CU890" s="91"/>
    </row>
    <row r="891" spans="99:99" x14ac:dyDescent="0.25">
      <c r="CU891" s="91"/>
    </row>
    <row r="892" spans="99:99" x14ac:dyDescent="0.25">
      <c r="CU892" s="91"/>
    </row>
    <row r="893" spans="99:99" x14ac:dyDescent="0.25">
      <c r="CU893" s="91"/>
    </row>
    <row r="894" spans="99:99" x14ac:dyDescent="0.25">
      <c r="CU894" s="91"/>
    </row>
    <row r="895" spans="99:99" x14ac:dyDescent="0.25">
      <c r="CU895" s="91"/>
    </row>
    <row r="896" spans="99:99" x14ac:dyDescent="0.25">
      <c r="CU896" s="91"/>
    </row>
    <row r="897" spans="99:99" x14ac:dyDescent="0.25">
      <c r="CU897" s="91"/>
    </row>
    <row r="898" spans="99:99" x14ac:dyDescent="0.25">
      <c r="CU898" s="91"/>
    </row>
    <row r="899" spans="99:99" x14ac:dyDescent="0.25">
      <c r="CU899" s="91"/>
    </row>
    <row r="900" spans="99:99" x14ac:dyDescent="0.25">
      <c r="CU900" s="91"/>
    </row>
    <row r="901" spans="99:99" x14ac:dyDescent="0.25">
      <c r="CU901" s="91"/>
    </row>
    <row r="902" spans="99:99" x14ac:dyDescent="0.25">
      <c r="CU902" s="91"/>
    </row>
    <row r="903" spans="99:99" x14ac:dyDescent="0.25">
      <c r="CU903" s="91"/>
    </row>
    <row r="904" spans="99:99" x14ac:dyDescent="0.25">
      <c r="CU904" s="91"/>
    </row>
    <row r="905" spans="99:99" x14ac:dyDescent="0.25">
      <c r="CU905" s="91"/>
    </row>
    <row r="906" spans="99:99" x14ac:dyDescent="0.25">
      <c r="CU906" s="91"/>
    </row>
    <row r="907" spans="99:99" x14ac:dyDescent="0.25">
      <c r="CU907" s="91"/>
    </row>
    <row r="908" spans="99:99" x14ac:dyDescent="0.25">
      <c r="CU908" s="91"/>
    </row>
    <row r="909" spans="99:99" x14ac:dyDescent="0.25">
      <c r="CU909" s="91"/>
    </row>
    <row r="910" spans="99:99" x14ac:dyDescent="0.25">
      <c r="CU910" s="91"/>
    </row>
    <row r="911" spans="99:99" x14ac:dyDescent="0.25">
      <c r="CU911" s="91"/>
    </row>
    <row r="912" spans="99:99" x14ac:dyDescent="0.25">
      <c r="CU912" s="91"/>
    </row>
    <row r="913" spans="99:99" x14ac:dyDescent="0.25">
      <c r="CU913" s="91"/>
    </row>
    <row r="914" spans="99:99" x14ac:dyDescent="0.25">
      <c r="CU914" s="91"/>
    </row>
    <row r="915" spans="99:99" x14ac:dyDescent="0.25">
      <c r="CU915" s="91"/>
    </row>
    <row r="916" spans="99:99" x14ac:dyDescent="0.25">
      <c r="CU916" s="91"/>
    </row>
    <row r="917" spans="99:99" x14ac:dyDescent="0.25">
      <c r="CU917" s="91"/>
    </row>
    <row r="918" spans="99:99" x14ac:dyDescent="0.25">
      <c r="CU918" s="91"/>
    </row>
    <row r="919" spans="99:99" x14ac:dyDescent="0.25">
      <c r="CU919" s="91"/>
    </row>
    <row r="920" spans="99:99" x14ac:dyDescent="0.25">
      <c r="CU920" s="91"/>
    </row>
    <row r="921" spans="99:99" x14ac:dyDescent="0.25">
      <c r="CU921" s="91"/>
    </row>
    <row r="922" spans="99:99" x14ac:dyDescent="0.25">
      <c r="CU922" s="91"/>
    </row>
    <row r="923" spans="99:99" x14ac:dyDescent="0.25">
      <c r="CU923" s="91"/>
    </row>
    <row r="924" spans="99:99" x14ac:dyDescent="0.25">
      <c r="CU924" s="91"/>
    </row>
    <row r="925" spans="99:99" x14ac:dyDescent="0.25">
      <c r="CU925" s="91"/>
    </row>
    <row r="926" spans="99:99" x14ac:dyDescent="0.25">
      <c r="CU926" s="91"/>
    </row>
    <row r="927" spans="99:99" x14ac:dyDescent="0.25">
      <c r="CU927" s="91"/>
    </row>
    <row r="928" spans="99:99" x14ac:dyDescent="0.25">
      <c r="CU928" s="91"/>
    </row>
    <row r="929" spans="99:99" x14ac:dyDescent="0.25">
      <c r="CU929" s="91"/>
    </row>
    <row r="930" spans="99:99" x14ac:dyDescent="0.25">
      <c r="CU930" s="91"/>
    </row>
    <row r="931" spans="99:99" x14ac:dyDescent="0.25">
      <c r="CU931" s="91"/>
    </row>
    <row r="932" spans="99:99" x14ac:dyDescent="0.25">
      <c r="CU932" s="91"/>
    </row>
    <row r="933" spans="99:99" x14ac:dyDescent="0.25">
      <c r="CU933" s="91"/>
    </row>
    <row r="934" spans="99:99" x14ac:dyDescent="0.25">
      <c r="CU934" s="91"/>
    </row>
    <row r="935" spans="99:99" x14ac:dyDescent="0.25">
      <c r="CU935" s="91"/>
    </row>
    <row r="936" spans="99:99" x14ac:dyDescent="0.25">
      <c r="CU936" s="91"/>
    </row>
    <row r="937" spans="99:99" x14ac:dyDescent="0.25">
      <c r="CU937" s="91"/>
    </row>
    <row r="938" spans="99:99" x14ac:dyDescent="0.25">
      <c r="CU938" s="91"/>
    </row>
    <row r="939" spans="99:99" x14ac:dyDescent="0.25">
      <c r="CU939" s="91"/>
    </row>
    <row r="940" spans="99:99" x14ac:dyDescent="0.25">
      <c r="CU940" s="91"/>
    </row>
    <row r="941" spans="99:99" x14ac:dyDescent="0.25">
      <c r="CU941" s="91"/>
    </row>
    <row r="942" spans="99:99" x14ac:dyDescent="0.25">
      <c r="CU942" s="91"/>
    </row>
    <row r="943" spans="99:99" x14ac:dyDescent="0.25">
      <c r="CU943" s="91"/>
    </row>
    <row r="944" spans="99:99" x14ac:dyDescent="0.25">
      <c r="CU944" s="91"/>
    </row>
    <row r="945" spans="99:99" x14ac:dyDescent="0.25">
      <c r="CU945" s="91"/>
    </row>
    <row r="946" spans="99:99" x14ac:dyDescent="0.25">
      <c r="CU946" s="91"/>
    </row>
    <row r="947" spans="99:99" x14ac:dyDescent="0.25">
      <c r="CU947" s="91"/>
    </row>
    <row r="948" spans="99:99" x14ac:dyDescent="0.25">
      <c r="CU948" s="91"/>
    </row>
    <row r="949" spans="99:99" x14ac:dyDescent="0.25">
      <c r="CU949" s="91"/>
    </row>
    <row r="950" spans="99:99" x14ac:dyDescent="0.25">
      <c r="CU950" s="91"/>
    </row>
    <row r="951" spans="99:99" x14ac:dyDescent="0.25">
      <c r="CU951" s="91"/>
    </row>
    <row r="952" spans="99:99" x14ac:dyDescent="0.25">
      <c r="CU952" s="91"/>
    </row>
    <row r="953" spans="99:99" x14ac:dyDescent="0.25">
      <c r="CU953" s="91"/>
    </row>
    <row r="954" spans="99:99" x14ac:dyDescent="0.25">
      <c r="CU954" s="91"/>
    </row>
    <row r="955" spans="99:99" x14ac:dyDescent="0.25">
      <c r="CU955" s="91"/>
    </row>
    <row r="956" spans="99:99" x14ac:dyDescent="0.25">
      <c r="CU956" s="91"/>
    </row>
    <row r="957" spans="99:99" x14ac:dyDescent="0.25">
      <c r="CU957" s="91"/>
    </row>
    <row r="958" spans="99:99" x14ac:dyDescent="0.25">
      <c r="CU958" s="91"/>
    </row>
    <row r="959" spans="99:99" x14ac:dyDescent="0.25">
      <c r="CU959" s="91"/>
    </row>
    <row r="960" spans="99:99" x14ac:dyDescent="0.25">
      <c r="CU960" s="91"/>
    </row>
    <row r="961" spans="99:99" x14ac:dyDescent="0.25">
      <c r="CU961" s="91"/>
    </row>
    <row r="962" spans="99:99" x14ac:dyDescent="0.25">
      <c r="CU962" s="91"/>
    </row>
    <row r="963" spans="99:99" x14ac:dyDescent="0.25">
      <c r="CU963" s="91"/>
    </row>
    <row r="964" spans="99:99" x14ac:dyDescent="0.25">
      <c r="CU964" s="91"/>
    </row>
    <row r="965" spans="99:99" x14ac:dyDescent="0.25">
      <c r="CU965" s="91"/>
    </row>
    <row r="966" spans="99:99" x14ac:dyDescent="0.25">
      <c r="CU966" s="91"/>
    </row>
    <row r="967" spans="99:99" x14ac:dyDescent="0.25">
      <c r="CU967" s="91"/>
    </row>
    <row r="968" spans="99:99" x14ac:dyDescent="0.25">
      <c r="CU968" s="91"/>
    </row>
    <row r="969" spans="99:99" x14ac:dyDescent="0.25">
      <c r="CU969" s="91"/>
    </row>
    <row r="970" spans="99:99" x14ac:dyDescent="0.25">
      <c r="CU970" s="91"/>
    </row>
    <row r="971" spans="99:99" x14ac:dyDescent="0.25">
      <c r="CU971" s="91"/>
    </row>
    <row r="972" spans="99:99" x14ac:dyDescent="0.25">
      <c r="CU972" s="91"/>
    </row>
    <row r="973" spans="99:99" x14ac:dyDescent="0.25">
      <c r="CU973" s="91"/>
    </row>
    <row r="974" spans="99:99" x14ac:dyDescent="0.25">
      <c r="CU974" s="91"/>
    </row>
    <row r="975" spans="99:99" x14ac:dyDescent="0.25">
      <c r="CU975" s="91"/>
    </row>
    <row r="976" spans="99:99" x14ac:dyDescent="0.25">
      <c r="CU976" s="91"/>
    </row>
    <row r="977" spans="99:99" x14ac:dyDescent="0.25">
      <c r="CU977" s="91"/>
    </row>
    <row r="978" spans="99:99" x14ac:dyDescent="0.25">
      <c r="CU978" s="91"/>
    </row>
    <row r="979" spans="99:99" x14ac:dyDescent="0.25">
      <c r="CU979" s="91"/>
    </row>
    <row r="980" spans="99:99" x14ac:dyDescent="0.25">
      <c r="CU980" s="91"/>
    </row>
    <row r="981" spans="99:99" x14ac:dyDescent="0.25">
      <c r="CU981" s="91"/>
    </row>
    <row r="982" spans="99:99" x14ac:dyDescent="0.25">
      <c r="CU982" s="91"/>
    </row>
    <row r="983" spans="99:99" x14ac:dyDescent="0.25">
      <c r="CU983" s="91"/>
    </row>
    <row r="984" spans="99:99" x14ac:dyDescent="0.25">
      <c r="CU984" s="91"/>
    </row>
    <row r="985" spans="99:99" x14ac:dyDescent="0.25">
      <c r="CU985" s="91"/>
    </row>
    <row r="986" spans="99:99" x14ac:dyDescent="0.25">
      <c r="CU986" s="91"/>
    </row>
    <row r="987" spans="99:99" x14ac:dyDescent="0.25">
      <c r="CU987" s="91"/>
    </row>
    <row r="988" spans="99:99" x14ac:dyDescent="0.25">
      <c r="CU988" s="91"/>
    </row>
    <row r="989" spans="99:99" x14ac:dyDescent="0.25">
      <c r="CU989" s="91"/>
    </row>
    <row r="990" spans="99:99" x14ac:dyDescent="0.25">
      <c r="CU990" s="91"/>
    </row>
    <row r="991" spans="99:99" x14ac:dyDescent="0.25">
      <c r="CU991" s="91"/>
    </row>
    <row r="992" spans="99:99" x14ac:dyDescent="0.25">
      <c r="CU992" s="91"/>
    </row>
    <row r="993" spans="99:99" x14ac:dyDescent="0.25">
      <c r="CU993" s="91"/>
    </row>
    <row r="994" spans="99:99" x14ac:dyDescent="0.25">
      <c r="CU994" s="91"/>
    </row>
    <row r="995" spans="99:99" x14ac:dyDescent="0.25">
      <c r="CU995" s="91"/>
    </row>
    <row r="996" spans="99:99" x14ac:dyDescent="0.25">
      <c r="CU996" s="91"/>
    </row>
    <row r="997" spans="99:99" x14ac:dyDescent="0.25">
      <c r="CU997" s="91"/>
    </row>
    <row r="998" spans="99:99" x14ac:dyDescent="0.25">
      <c r="CU998" s="91"/>
    </row>
    <row r="999" spans="99:99" x14ac:dyDescent="0.25">
      <c r="CU999" s="91"/>
    </row>
    <row r="1000" spans="99:99" x14ac:dyDescent="0.25">
      <c r="CU1000" s="91"/>
    </row>
    <row r="1001" spans="99:99" x14ac:dyDescent="0.25">
      <c r="CU1001" s="91"/>
    </row>
    <row r="1002" spans="99:99" x14ac:dyDescent="0.25">
      <c r="CU1002" s="91"/>
    </row>
    <row r="1003" spans="99:99" x14ac:dyDescent="0.25">
      <c r="CU1003" s="91"/>
    </row>
    <row r="1004" spans="99:99" x14ac:dyDescent="0.25">
      <c r="CU1004" s="91"/>
    </row>
    <row r="1005" spans="99:99" x14ac:dyDescent="0.25">
      <c r="CU1005" s="91"/>
    </row>
    <row r="1006" spans="99:99" x14ac:dyDescent="0.25">
      <c r="CU1006" s="91"/>
    </row>
    <row r="1007" spans="99:99" x14ac:dyDescent="0.25">
      <c r="CU1007" s="91"/>
    </row>
    <row r="1008" spans="99:99" x14ac:dyDescent="0.25">
      <c r="CU1008" s="91"/>
    </row>
    <row r="1009" spans="99:99" x14ac:dyDescent="0.25">
      <c r="CU1009" s="91"/>
    </row>
    <row r="1010" spans="99:99" x14ac:dyDescent="0.25">
      <c r="CU1010" s="91"/>
    </row>
    <row r="1011" spans="99:99" x14ac:dyDescent="0.25">
      <c r="CU1011" s="91"/>
    </row>
    <row r="1012" spans="99:99" x14ac:dyDescent="0.25">
      <c r="CU1012" s="91"/>
    </row>
    <row r="1013" spans="99:99" x14ac:dyDescent="0.25">
      <c r="CU1013" s="91"/>
    </row>
    <row r="1014" spans="99:99" x14ac:dyDescent="0.25">
      <c r="CU1014" s="91"/>
    </row>
    <row r="1015" spans="99:99" x14ac:dyDescent="0.25">
      <c r="CU1015" s="91"/>
    </row>
    <row r="1016" spans="99:99" x14ac:dyDescent="0.25">
      <c r="CU1016" s="91"/>
    </row>
    <row r="1017" spans="99:99" x14ac:dyDescent="0.25">
      <c r="CU1017" s="91"/>
    </row>
    <row r="1018" spans="99:99" x14ac:dyDescent="0.25">
      <c r="CU1018" s="91"/>
    </row>
    <row r="1019" spans="99:99" x14ac:dyDescent="0.25">
      <c r="CU1019" s="91"/>
    </row>
    <row r="1020" spans="99:99" x14ac:dyDescent="0.25">
      <c r="CU1020" s="91"/>
    </row>
    <row r="1021" spans="99:99" x14ac:dyDescent="0.25">
      <c r="CU1021" s="91"/>
    </row>
    <row r="1022" spans="99:99" x14ac:dyDescent="0.25">
      <c r="CU1022" s="91"/>
    </row>
    <row r="1023" spans="99:99" x14ac:dyDescent="0.25">
      <c r="CU1023" s="91"/>
    </row>
    <row r="1024" spans="99:99" x14ac:dyDescent="0.25">
      <c r="CU1024" s="91"/>
    </row>
    <row r="1025" spans="99:99" x14ac:dyDescent="0.25">
      <c r="CU1025" s="91"/>
    </row>
    <row r="1026" spans="99:99" x14ac:dyDescent="0.25">
      <c r="CU1026" s="91"/>
    </row>
    <row r="1027" spans="99:99" x14ac:dyDescent="0.25">
      <c r="CU1027" s="91"/>
    </row>
    <row r="1028" spans="99:99" x14ac:dyDescent="0.25">
      <c r="CU1028" s="91"/>
    </row>
    <row r="1029" spans="99:99" x14ac:dyDescent="0.25">
      <c r="CU1029" s="91"/>
    </row>
    <row r="1030" spans="99:99" x14ac:dyDescent="0.25">
      <c r="CU1030" s="91"/>
    </row>
    <row r="1031" spans="99:99" x14ac:dyDescent="0.25">
      <c r="CU1031" s="91"/>
    </row>
    <row r="1032" spans="99:99" x14ac:dyDescent="0.25">
      <c r="CU1032" s="91"/>
    </row>
    <row r="1033" spans="99:99" x14ac:dyDescent="0.25">
      <c r="CU1033" s="91"/>
    </row>
    <row r="1034" spans="99:99" x14ac:dyDescent="0.25">
      <c r="CU1034" s="91"/>
    </row>
    <row r="1035" spans="99:99" x14ac:dyDescent="0.25">
      <c r="CU1035" s="91"/>
    </row>
    <row r="1036" spans="99:99" x14ac:dyDescent="0.25">
      <c r="CU1036" s="91"/>
    </row>
    <row r="1037" spans="99:99" x14ac:dyDescent="0.25">
      <c r="CU1037" s="91"/>
    </row>
    <row r="1038" spans="99:99" x14ac:dyDescent="0.25">
      <c r="CU1038" s="91"/>
    </row>
    <row r="1039" spans="99:99" x14ac:dyDescent="0.25">
      <c r="CU1039" s="91"/>
    </row>
    <row r="1040" spans="99:99" x14ac:dyDescent="0.25">
      <c r="CU1040" s="91"/>
    </row>
    <row r="1041" spans="99:99" x14ac:dyDescent="0.25">
      <c r="CU1041" s="91"/>
    </row>
    <row r="1042" spans="99:99" x14ac:dyDescent="0.25">
      <c r="CU1042" s="91"/>
    </row>
    <row r="1043" spans="99:99" x14ac:dyDescent="0.25">
      <c r="CU1043" s="91"/>
    </row>
    <row r="1044" spans="99:99" x14ac:dyDescent="0.25">
      <c r="CU1044" s="91"/>
    </row>
    <row r="1045" spans="99:99" x14ac:dyDescent="0.25">
      <c r="CU1045" s="91"/>
    </row>
    <row r="1046" spans="99:99" x14ac:dyDescent="0.25">
      <c r="CU1046" s="91"/>
    </row>
    <row r="1047" spans="99:99" x14ac:dyDescent="0.25">
      <c r="CU1047" s="91"/>
    </row>
    <row r="1048" spans="99:99" x14ac:dyDescent="0.25">
      <c r="CU1048" s="91"/>
    </row>
    <row r="1049" spans="99:99" x14ac:dyDescent="0.25">
      <c r="CU1049" s="91"/>
    </row>
    <row r="1050" spans="99:99" x14ac:dyDescent="0.25">
      <c r="CU1050" s="91"/>
    </row>
    <row r="1051" spans="99:99" x14ac:dyDescent="0.25">
      <c r="CU1051" s="91"/>
    </row>
    <row r="1052" spans="99:99" x14ac:dyDescent="0.25">
      <c r="CU1052" s="91"/>
    </row>
    <row r="1053" spans="99:99" x14ac:dyDescent="0.25">
      <c r="CU1053" s="91"/>
    </row>
    <row r="1054" spans="99:99" x14ac:dyDescent="0.25">
      <c r="CU1054" s="91"/>
    </row>
    <row r="1055" spans="99:99" x14ac:dyDescent="0.25">
      <c r="CU1055" s="91"/>
    </row>
    <row r="1056" spans="99:99" x14ac:dyDescent="0.25">
      <c r="CU1056" s="91"/>
    </row>
    <row r="1057" spans="99:99" x14ac:dyDescent="0.25">
      <c r="CU1057" s="91"/>
    </row>
    <row r="1058" spans="99:99" x14ac:dyDescent="0.25">
      <c r="CU1058" s="91"/>
    </row>
    <row r="1059" spans="99:99" x14ac:dyDescent="0.25">
      <c r="CU1059" s="91"/>
    </row>
    <row r="1060" spans="99:99" x14ac:dyDescent="0.25">
      <c r="CU1060" s="91"/>
    </row>
    <row r="1061" spans="99:99" x14ac:dyDescent="0.25">
      <c r="CU1061" s="91"/>
    </row>
    <row r="1062" spans="99:99" x14ac:dyDescent="0.25">
      <c r="CU1062" s="91"/>
    </row>
    <row r="1063" spans="99:99" x14ac:dyDescent="0.25">
      <c r="CU1063" s="91"/>
    </row>
    <row r="1064" spans="99:99" x14ac:dyDescent="0.25">
      <c r="CU1064" s="91"/>
    </row>
    <row r="1065" spans="99:99" x14ac:dyDescent="0.25">
      <c r="CU1065" s="91"/>
    </row>
    <row r="1066" spans="99:99" x14ac:dyDescent="0.25">
      <c r="CU1066" s="91"/>
    </row>
    <row r="1067" spans="99:99" x14ac:dyDescent="0.25">
      <c r="CU1067" s="91"/>
    </row>
    <row r="1068" spans="99:99" x14ac:dyDescent="0.25">
      <c r="CU1068" s="91"/>
    </row>
    <row r="1069" spans="99:99" x14ac:dyDescent="0.25">
      <c r="CU1069" s="91"/>
    </row>
    <row r="1070" spans="99:99" x14ac:dyDescent="0.25">
      <c r="CU1070" s="91"/>
    </row>
    <row r="1071" spans="99:99" x14ac:dyDescent="0.25">
      <c r="CU1071" s="91"/>
    </row>
    <row r="1072" spans="99:99" x14ac:dyDescent="0.25">
      <c r="CU1072" s="91"/>
    </row>
    <row r="1073" spans="99:99" x14ac:dyDescent="0.25">
      <c r="CU1073" s="91"/>
    </row>
    <row r="1074" spans="99:99" x14ac:dyDescent="0.25">
      <c r="CU1074" s="91"/>
    </row>
    <row r="1075" spans="99:99" x14ac:dyDescent="0.25">
      <c r="CU1075" s="91"/>
    </row>
    <row r="1076" spans="99:99" x14ac:dyDescent="0.25">
      <c r="CU1076" s="91"/>
    </row>
    <row r="1077" spans="99:99" x14ac:dyDescent="0.25">
      <c r="CU1077" s="91"/>
    </row>
    <row r="1078" spans="99:99" x14ac:dyDescent="0.25">
      <c r="CU1078" s="91"/>
    </row>
    <row r="1079" spans="99:99" x14ac:dyDescent="0.25">
      <c r="CU1079" s="91"/>
    </row>
    <row r="1080" spans="99:99" x14ac:dyDescent="0.25">
      <c r="CU1080" s="91"/>
    </row>
    <row r="1081" spans="99:99" x14ac:dyDescent="0.25">
      <c r="CU1081" s="91"/>
    </row>
    <row r="1082" spans="99:99" x14ac:dyDescent="0.25">
      <c r="CU1082" s="91"/>
    </row>
    <row r="1083" spans="99:99" x14ac:dyDescent="0.25">
      <c r="CU1083" s="91"/>
    </row>
    <row r="1084" spans="99:99" x14ac:dyDescent="0.25">
      <c r="CU1084" s="91"/>
    </row>
    <row r="1085" spans="99:99" x14ac:dyDescent="0.25">
      <c r="CU1085" s="91"/>
    </row>
    <row r="1086" spans="99:99" x14ac:dyDescent="0.25">
      <c r="CU1086" s="91"/>
    </row>
    <row r="1087" spans="99:99" x14ac:dyDescent="0.25">
      <c r="CU1087" s="91"/>
    </row>
    <row r="1088" spans="99:99" x14ac:dyDescent="0.25">
      <c r="CU1088" s="91"/>
    </row>
    <row r="1089" spans="99:99" x14ac:dyDescent="0.25">
      <c r="CU1089" s="91"/>
    </row>
    <row r="1090" spans="99:99" x14ac:dyDescent="0.25">
      <c r="CU1090" s="91"/>
    </row>
    <row r="1091" spans="99:99" x14ac:dyDescent="0.25">
      <c r="CU1091" s="91"/>
    </row>
    <row r="1092" spans="99:99" x14ac:dyDescent="0.25">
      <c r="CU1092" s="91"/>
    </row>
    <row r="1093" spans="99:99" x14ac:dyDescent="0.25">
      <c r="CU1093" s="91"/>
    </row>
    <row r="1094" spans="99:99" x14ac:dyDescent="0.25">
      <c r="CU1094" s="91"/>
    </row>
    <row r="1095" spans="99:99" x14ac:dyDescent="0.25">
      <c r="CU1095" s="91"/>
    </row>
    <row r="1096" spans="99:99" x14ac:dyDescent="0.25">
      <c r="CU1096" s="91"/>
    </row>
    <row r="1097" spans="99:99" x14ac:dyDescent="0.25">
      <c r="CU1097" s="91"/>
    </row>
    <row r="1098" spans="99:99" x14ac:dyDescent="0.25">
      <c r="CU1098" s="91"/>
    </row>
    <row r="1099" spans="99:99" x14ac:dyDescent="0.25">
      <c r="CU1099" s="91"/>
    </row>
    <row r="1100" spans="99:99" x14ac:dyDescent="0.25">
      <c r="CU1100" s="91"/>
    </row>
    <row r="1101" spans="99:99" x14ac:dyDescent="0.25">
      <c r="CU1101" s="91"/>
    </row>
    <row r="1102" spans="99:99" x14ac:dyDescent="0.25">
      <c r="CU1102" s="91"/>
    </row>
    <row r="1103" spans="99:99" x14ac:dyDescent="0.25">
      <c r="CU1103" s="91"/>
    </row>
    <row r="1104" spans="99:99" x14ac:dyDescent="0.25">
      <c r="CU1104" s="91"/>
    </row>
    <row r="1105" spans="99:99" x14ac:dyDescent="0.25">
      <c r="CU1105" s="91"/>
    </row>
    <row r="1106" spans="99:99" x14ac:dyDescent="0.25">
      <c r="CU1106" s="91"/>
    </row>
    <row r="1107" spans="99:99" x14ac:dyDescent="0.25">
      <c r="CU1107" s="91"/>
    </row>
    <row r="1108" spans="99:99" x14ac:dyDescent="0.25">
      <c r="CU1108" s="91"/>
    </row>
    <row r="1109" spans="99:99" x14ac:dyDescent="0.25">
      <c r="CU1109" s="91"/>
    </row>
    <row r="1110" spans="99:99" x14ac:dyDescent="0.25">
      <c r="CU1110" s="91"/>
    </row>
    <row r="1111" spans="99:99" x14ac:dyDescent="0.25">
      <c r="CU1111" s="91"/>
    </row>
    <row r="1112" spans="99:99" x14ac:dyDescent="0.25">
      <c r="CU1112" s="91"/>
    </row>
    <row r="1113" spans="99:99" x14ac:dyDescent="0.25">
      <c r="CU1113" s="91"/>
    </row>
    <row r="1114" spans="99:99" x14ac:dyDescent="0.25">
      <c r="CU1114" s="91"/>
    </row>
    <row r="1115" spans="99:99" x14ac:dyDescent="0.25">
      <c r="CU1115" s="91"/>
    </row>
    <row r="1116" spans="99:99" x14ac:dyDescent="0.25">
      <c r="CU1116" s="91"/>
    </row>
    <row r="1117" spans="99:99" x14ac:dyDescent="0.25">
      <c r="CU1117" s="91"/>
    </row>
    <row r="1118" spans="99:99" x14ac:dyDescent="0.25">
      <c r="CU1118" s="91"/>
    </row>
    <row r="1119" spans="99:99" x14ac:dyDescent="0.25">
      <c r="CU1119" s="91"/>
    </row>
    <row r="1120" spans="99:99" x14ac:dyDescent="0.25">
      <c r="CU1120" s="91"/>
    </row>
    <row r="1121" spans="99:99" x14ac:dyDescent="0.25">
      <c r="CU1121" s="91"/>
    </row>
    <row r="1122" spans="99:99" x14ac:dyDescent="0.25">
      <c r="CU1122" s="91"/>
    </row>
    <row r="1123" spans="99:99" x14ac:dyDescent="0.25">
      <c r="CU1123" s="91"/>
    </row>
    <row r="1124" spans="99:99" x14ac:dyDescent="0.25">
      <c r="CU1124" s="91"/>
    </row>
    <row r="1125" spans="99:99" x14ac:dyDescent="0.25">
      <c r="CU1125" s="91"/>
    </row>
    <row r="1126" spans="99:99" x14ac:dyDescent="0.25">
      <c r="CU1126" s="91"/>
    </row>
    <row r="1127" spans="99:99" x14ac:dyDescent="0.25">
      <c r="CU1127" s="91"/>
    </row>
    <row r="1128" spans="99:99" x14ac:dyDescent="0.25">
      <c r="CU1128" s="91"/>
    </row>
    <row r="1129" spans="99:99" x14ac:dyDescent="0.25">
      <c r="CU1129" s="91"/>
    </row>
    <row r="1130" spans="99:99" x14ac:dyDescent="0.25">
      <c r="CU1130" s="91"/>
    </row>
    <row r="1131" spans="99:99" x14ac:dyDescent="0.25">
      <c r="CU1131" s="91"/>
    </row>
    <row r="1132" spans="99:99" x14ac:dyDescent="0.25">
      <c r="CU1132" s="91"/>
    </row>
    <row r="1133" spans="99:99" x14ac:dyDescent="0.25">
      <c r="CU1133" s="91"/>
    </row>
    <row r="1134" spans="99:99" x14ac:dyDescent="0.25">
      <c r="CU1134" s="91"/>
    </row>
    <row r="1135" spans="99:99" x14ac:dyDescent="0.25">
      <c r="CU1135" s="91"/>
    </row>
    <row r="1136" spans="99:99" x14ac:dyDescent="0.25">
      <c r="CU1136" s="91"/>
    </row>
    <row r="1137" spans="99:99" x14ac:dyDescent="0.25">
      <c r="CU1137" s="91"/>
    </row>
    <row r="1138" spans="99:99" x14ac:dyDescent="0.25">
      <c r="CU1138" s="91"/>
    </row>
    <row r="1139" spans="99:99" x14ac:dyDescent="0.25">
      <c r="CU1139" s="91"/>
    </row>
    <row r="1140" spans="99:99" x14ac:dyDescent="0.25">
      <c r="CU1140" s="91"/>
    </row>
    <row r="1141" spans="99:99" x14ac:dyDescent="0.25">
      <c r="CU1141" s="91"/>
    </row>
    <row r="1142" spans="99:99" x14ac:dyDescent="0.25">
      <c r="CU1142" s="91"/>
    </row>
    <row r="1143" spans="99:99" x14ac:dyDescent="0.25">
      <c r="CU1143" s="91"/>
    </row>
    <row r="1144" spans="99:99" x14ac:dyDescent="0.25">
      <c r="CU1144" s="91"/>
    </row>
    <row r="1145" spans="99:99" x14ac:dyDescent="0.25">
      <c r="CU1145" s="91"/>
    </row>
    <row r="1146" spans="99:99" x14ac:dyDescent="0.25">
      <c r="CU1146" s="91"/>
    </row>
    <row r="1147" spans="99:99" x14ac:dyDescent="0.25">
      <c r="CU1147" s="91"/>
    </row>
    <row r="1148" spans="99:99" x14ac:dyDescent="0.25">
      <c r="CU1148" s="91"/>
    </row>
    <row r="1149" spans="99:99" x14ac:dyDescent="0.25">
      <c r="CU1149" s="91"/>
    </row>
    <row r="1150" spans="99:99" x14ac:dyDescent="0.25">
      <c r="CU1150" s="91"/>
    </row>
    <row r="1151" spans="99:99" x14ac:dyDescent="0.25">
      <c r="CU1151" s="91"/>
    </row>
    <row r="1152" spans="99:99" x14ac:dyDescent="0.25">
      <c r="CU1152" s="91"/>
    </row>
    <row r="1153" spans="99:99" x14ac:dyDescent="0.25">
      <c r="CU1153" s="91"/>
    </row>
    <row r="1154" spans="99:99" x14ac:dyDescent="0.25">
      <c r="CU1154" s="91"/>
    </row>
    <row r="1155" spans="99:99" x14ac:dyDescent="0.25">
      <c r="CU1155" s="91"/>
    </row>
    <row r="1156" spans="99:99" x14ac:dyDescent="0.25">
      <c r="CU1156" s="91"/>
    </row>
    <row r="1157" spans="99:99" x14ac:dyDescent="0.25">
      <c r="CU1157" s="91"/>
    </row>
    <row r="1158" spans="99:99" x14ac:dyDescent="0.25">
      <c r="CU1158" s="91"/>
    </row>
    <row r="1159" spans="99:99" x14ac:dyDescent="0.25">
      <c r="CU1159" s="91"/>
    </row>
    <row r="1160" spans="99:99" x14ac:dyDescent="0.25">
      <c r="CU1160" s="91"/>
    </row>
    <row r="1161" spans="99:99" x14ac:dyDescent="0.25">
      <c r="CU1161" s="91"/>
    </row>
    <row r="1162" spans="99:99" x14ac:dyDescent="0.25">
      <c r="CU1162" s="91"/>
    </row>
    <row r="1163" spans="99:99" x14ac:dyDescent="0.25">
      <c r="CU1163" s="91"/>
    </row>
    <row r="1164" spans="99:99" x14ac:dyDescent="0.25">
      <c r="CU1164" s="91"/>
    </row>
    <row r="1165" spans="99:99" x14ac:dyDescent="0.25">
      <c r="CU1165" s="91"/>
    </row>
    <row r="1166" spans="99:99" x14ac:dyDescent="0.25">
      <c r="CU1166" s="91"/>
    </row>
    <row r="1167" spans="99:99" x14ac:dyDescent="0.25">
      <c r="CU1167" s="91"/>
    </row>
    <row r="1168" spans="99:99" x14ac:dyDescent="0.25">
      <c r="CU1168" s="91"/>
    </row>
    <row r="1169" spans="99:99" x14ac:dyDescent="0.25">
      <c r="CU1169" s="91"/>
    </row>
    <row r="1170" spans="99:99" x14ac:dyDescent="0.25">
      <c r="CU1170" s="91"/>
    </row>
    <row r="1171" spans="99:99" x14ac:dyDescent="0.25">
      <c r="CU1171" s="91"/>
    </row>
    <row r="1172" spans="99:99" x14ac:dyDescent="0.25">
      <c r="CU1172" s="91"/>
    </row>
    <row r="1173" spans="99:99" x14ac:dyDescent="0.25">
      <c r="CU1173" s="91"/>
    </row>
    <row r="1174" spans="99:99" x14ac:dyDescent="0.25">
      <c r="CU1174" s="91"/>
    </row>
    <row r="1175" spans="99:99" x14ac:dyDescent="0.25">
      <c r="CU1175" s="91"/>
    </row>
    <row r="1176" spans="99:99" x14ac:dyDescent="0.25">
      <c r="CU1176" s="91"/>
    </row>
    <row r="1177" spans="99:99" x14ac:dyDescent="0.25">
      <c r="CU1177" s="91"/>
    </row>
    <row r="1178" spans="99:99" x14ac:dyDescent="0.25">
      <c r="CU1178" s="91"/>
    </row>
    <row r="1179" spans="99:99" x14ac:dyDescent="0.25">
      <c r="CU1179" s="91"/>
    </row>
    <row r="1180" spans="99:99" x14ac:dyDescent="0.25">
      <c r="CU1180" s="91"/>
    </row>
    <row r="1181" spans="99:99" x14ac:dyDescent="0.25">
      <c r="CU1181" s="91"/>
    </row>
    <row r="1182" spans="99:99" x14ac:dyDescent="0.25">
      <c r="CU1182" s="91"/>
    </row>
    <row r="1183" spans="99:99" x14ac:dyDescent="0.25">
      <c r="CU1183" s="91"/>
    </row>
    <row r="1184" spans="99:99" x14ac:dyDescent="0.25">
      <c r="CU1184" s="91"/>
    </row>
    <row r="1185" spans="99:99" x14ac:dyDescent="0.25">
      <c r="CU1185" s="91"/>
    </row>
    <row r="1186" spans="99:99" x14ac:dyDescent="0.25">
      <c r="CU1186" s="91"/>
    </row>
    <row r="1187" spans="99:99" x14ac:dyDescent="0.25">
      <c r="CU1187" s="91"/>
    </row>
    <row r="1188" spans="99:99" x14ac:dyDescent="0.25">
      <c r="CU1188" s="91"/>
    </row>
    <row r="1189" spans="99:99" x14ac:dyDescent="0.25">
      <c r="CU1189" s="91"/>
    </row>
    <row r="1190" spans="99:99" x14ac:dyDescent="0.25">
      <c r="CU1190" s="91"/>
    </row>
    <row r="1191" spans="99:99" x14ac:dyDescent="0.25">
      <c r="CU1191" s="91"/>
    </row>
    <row r="1192" spans="99:99" x14ac:dyDescent="0.25">
      <c r="CU1192" s="91"/>
    </row>
    <row r="1193" spans="99:99" x14ac:dyDescent="0.25">
      <c r="CU1193" s="91"/>
    </row>
    <row r="1194" spans="99:99" x14ac:dyDescent="0.25">
      <c r="CU1194" s="91"/>
    </row>
    <row r="1195" spans="99:99" x14ac:dyDescent="0.25">
      <c r="CU1195" s="91"/>
    </row>
    <row r="1196" spans="99:99" x14ac:dyDescent="0.25">
      <c r="CU1196" s="91"/>
    </row>
    <row r="1197" spans="99:99" x14ac:dyDescent="0.25">
      <c r="CU1197" s="91"/>
    </row>
    <row r="1198" spans="99:99" x14ac:dyDescent="0.25">
      <c r="CU1198" s="91"/>
    </row>
    <row r="1199" spans="99:99" x14ac:dyDescent="0.25">
      <c r="CU1199" s="91"/>
    </row>
    <row r="1200" spans="99:99" x14ac:dyDescent="0.25">
      <c r="CU1200" s="91"/>
    </row>
    <row r="1201" spans="99:99" x14ac:dyDescent="0.25">
      <c r="CU1201" s="91"/>
    </row>
    <row r="1202" spans="99:99" x14ac:dyDescent="0.25">
      <c r="CU1202" s="91"/>
    </row>
    <row r="1203" spans="99:99" x14ac:dyDescent="0.25">
      <c r="CU1203" s="91"/>
    </row>
    <row r="1204" spans="99:99" x14ac:dyDescent="0.25">
      <c r="CU1204" s="91"/>
    </row>
    <row r="1205" spans="99:99" x14ac:dyDescent="0.25">
      <c r="CU1205" s="91"/>
    </row>
    <row r="1206" spans="99:99" x14ac:dyDescent="0.25">
      <c r="CU1206" s="91"/>
    </row>
    <row r="1207" spans="99:99" x14ac:dyDescent="0.25">
      <c r="CU1207" s="91"/>
    </row>
    <row r="1208" spans="99:99" x14ac:dyDescent="0.25">
      <c r="CU1208" s="91"/>
    </row>
    <row r="1209" spans="99:99" x14ac:dyDescent="0.25">
      <c r="CU1209" s="91"/>
    </row>
    <row r="1210" spans="99:99" x14ac:dyDescent="0.25">
      <c r="CU1210" s="91"/>
    </row>
    <row r="1211" spans="99:99" x14ac:dyDescent="0.25">
      <c r="CU1211" s="91"/>
    </row>
    <row r="1212" spans="99:99" x14ac:dyDescent="0.25">
      <c r="CU1212" s="91"/>
    </row>
    <row r="1213" spans="99:99" x14ac:dyDescent="0.25">
      <c r="CU1213" s="91"/>
    </row>
    <row r="1214" spans="99:99" x14ac:dyDescent="0.25">
      <c r="CU1214" s="91"/>
    </row>
    <row r="1215" spans="99:99" x14ac:dyDescent="0.25">
      <c r="CU1215" s="91"/>
    </row>
    <row r="1216" spans="99:99" x14ac:dyDescent="0.25">
      <c r="CU1216" s="91"/>
    </row>
    <row r="1217" spans="99:99" x14ac:dyDescent="0.25">
      <c r="CU1217" s="91"/>
    </row>
    <row r="1218" spans="99:99" x14ac:dyDescent="0.25">
      <c r="CU1218" s="91"/>
    </row>
    <row r="1219" spans="99:99" x14ac:dyDescent="0.25">
      <c r="CU1219" s="91"/>
    </row>
    <row r="1220" spans="99:99" x14ac:dyDescent="0.25">
      <c r="CU1220" s="91"/>
    </row>
    <row r="1221" spans="99:99" x14ac:dyDescent="0.25">
      <c r="CU1221" s="91"/>
    </row>
    <row r="1222" spans="99:99" x14ac:dyDescent="0.25">
      <c r="CU1222" s="91"/>
    </row>
    <row r="1223" spans="99:99" x14ac:dyDescent="0.25">
      <c r="CU1223" s="91"/>
    </row>
    <row r="1224" spans="99:99" x14ac:dyDescent="0.25">
      <c r="CU1224" s="91"/>
    </row>
    <row r="1225" spans="99:99" x14ac:dyDescent="0.25">
      <c r="CU1225" s="91"/>
    </row>
    <row r="1226" spans="99:99" x14ac:dyDescent="0.25">
      <c r="CU1226" s="91"/>
    </row>
    <row r="1227" spans="99:99" x14ac:dyDescent="0.25">
      <c r="CU1227" s="91"/>
    </row>
    <row r="1228" spans="99:99" x14ac:dyDescent="0.25">
      <c r="CU1228" s="91"/>
    </row>
    <row r="1229" spans="99:99" x14ac:dyDescent="0.25">
      <c r="CU1229" s="91"/>
    </row>
    <row r="1230" spans="99:99" x14ac:dyDescent="0.25">
      <c r="CU1230" s="91"/>
    </row>
    <row r="1231" spans="99:99" x14ac:dyDescent="0.25">
      <c r="CU1231" s="91"/>
    </row>
    <row r="1232" spans="99:99" x14ac:dyDescent="0.25">
      <c r="CU1232" s="91"/>
    </row>
    <row r="1233" spans="99:99" x14ac:dyDescent="0.25">
      <c r="CU1233" s="91"/>
    </row>
    <row r="1234" spans="99:99" x14ac:dyDescent="0.25">
      <c r="CU1234" s="91"/>
    </row>
    <row r="1235" spans="99:99" x14ac:dyDescent="0.25">
      <c r="CU1235" s="91"/>
    </row>
    <row r="1236" spans="99:99" x14ac:dyDescent="0.25">
      <c r="CU1236" s="91"/>
    </row>
    <row r="1237" spans="99:99" x14ac:dyDescent="0.25">
      <c r="CU1237" s="91"/>
    </row>
    <row r="1238" spans="99:99" x14ac:dyDescent="0.25">
      <c r="CU1238" s="91"/>
    </row>
    <row r="1239" spans="99:99" x14ac:dyDescent="0.25">
      <c r="CU1239" s="91"/>
    </row>
    <row r="1240" spans="99:99" x14ac:dyDescent="0.25">
      <c r="CU1240" s="91"/>
    </row>
    <row r="1241" spans="99:99" x14ac:dyDescent="0.25">
      <c r="CU1241" s="91"/>
    </row>
    <row r="1242" spans="99:99" x14ac:dyDescent="0.25">
      <c r="CU1242" s="91"/>
    </row>
    <row r="1243" spans="99:99" x14ac:dyDescent="0.25">
      <c r="CU1243" s="91"/>
    </row>
    <row r="1244" spans="99:99" x14ac:dyDescent="0.25">
      <c r="CU1244" s="91"/>
    </row>
    <row r="1245" spans="99:99" x14ac:dyDescent="0.25">
      <c r="CU1245" s="91"/>
    </row>
    <row r="1246" spans="99:99" x14ac:dyDescent="0.25">
      <c r="CU1246" s="91"/>
    </row>
    <row r="1247" spans="99:99" x14ac:dyDescent="0.25">
      <c r="CU1247" s="91"/>
    </row>
    <row r="1248" spans="99:99" x14ac:dyDescent="0.25">
      <c r="CU1248" s="91"/>
    </row>
    <row r="1249" spans="99:99" x14ac:dyDescent="0.25">
      <c r="CU1249" s="91"/>
    </row>
    <row r="1250" spans="99:99" x14ac:dyDescent="0.25">
      <c r="CU1250" s="91"/>
    </row>
    <row r="1251" spans="99:99" x14ac:dyDescent="0.25">
      <c r="CU1251" s="91"/>
    </row>
    <row r="1252" spans="99:99" x14ac:dyDescent="0.25">
      <c r="CU1252" s="91"/>
    </row>
    <row r="1253" spans="99:99" x14ac:dyDescent="0.25">
      <c r="CU1253" s="91"/>
    </row>
    <row r="1254" spans="99:99" x14ac:dyDescent="0.25">
      <c r="CU1254" s="91"/>
    </row>
    <row r="1255" spans="99:99" x14ac:dyDescent="0.25">
      <c r="CU1255" s="91"/>
    </row>
    <row r="1256" spans="99:99" x14ac:dyDescent="0.25">
      <c r="CU1256" s="91"/>
    </row>
    <row r="1257" spans="99:99" x14ac:dyDescent="0.25">
      <c r="CU1257" s="91"/>
    </row>
    <row r="1258" spans="99:99" x14ac:dyDescent="0.25">
      <c r="CU1258" s="91"/>
    </row>
    <row r="1259" spans="99:99" x14ac:dyDescent="0.25">
      <c r="CU1259" s="91"/>
    </row>
    <row r="1260" spans="99:99" x14ac:dyDescent="0.25">
      <c r="CU1260" s="91"/>
    </row>
    <row r="1261" spans="99:99" x14ac:dyDescent="0.25">
      <c r="CU1261" s="91"/>
    </row>
    <row r="1262" spans="99:99" x14ac:dyDescent="0.25">
      <c r="CU1262" s="91"/>
    </row>
    <row r="1263" spans="99:99" x14ac:dyDescent="0.25">
      <c r="CU1263" s="91"/>
    </row>
    <row r="1264" spans="99:99" x14ac:dyDescent="0.25">
      <c r="CU1264" s="91"/>
    </row>
    <row r="1265" spans="99:99" x14ac:dyDescent="0.25">
      <c r="CU1265" s="91"/>
    </row>
    <row r="1266" spans="99:99" x14ac:dyDescent="0.25">
      <c r="CU1266" s="91"/>
    </row>
    <row r="1267" spans="99:99" x14ac:dyDescent="0.25">
      <c r="CU1267" s="91"/>
    </row>
    <row r="1268" spans="99:99" x14ac:dyDescent="0.25">
      <c r="CU1268" s="91"/>
    </row>
    <row r="1269" spans="99:99" x14ac:dyDescent="0.25">
      <c r="CU1269" s="91"/>
    </row>
    <row r="1270" spans="99:99" x14ac:dyDescent="0.25">
      <c r="CU1270" s="91"/>
    </row>
    <row r="1271" spans="99:99" x14ac:dyDescent="0.25">
      <c r="CU1271" s="91"/>
    </row>
    <row r="1272" spans="99:99" x14ac:dyDescent="0.25">
      <c r="CU1272" s="91"/>
    </row>
    <row r="1273" spans="99:99" x14ac:dyDescent="0.25">
      <c r="CU1273" s="91"/>
    </row>
    <row r="1274" spans="99:99" x14ac:dyDescent="0.25">
      <c r="CU1274" s="91"/>
    </row>
    <row r="1275" spans="99:99" x14ac:dyDescent="0.25">
      <c r="CU1275" s="91"/>
    </row>
    <row r="1276" spans="99:99" x14ac:dyDescent="0.25">
      <c r="CU1276" s="91"/>
    </row>
    <row r="1277" spans="99:99" x14ac:dyDescent="0.25">
      <c r="CU1277" s="91"/>
    </row>
    <row r="1278" spans="99:99" x14ac:dyDescent="0.25">
      <c r="CU1278" s="91"/>
    </row>
    <row r="1279" spans="99:99" x14ac:dyDescent="0.25">
      <c r="CU1279" s="91"/>
    </row>
    <row r="1280" spans="99:99" x14ac:dyDescent="0.25">
      <c r="CU1280" s="91"/>
    </row>
    <row r="1281" spans="99:99" x14ac:dyDescent="0.25">
      <c r="CU1281" s="91"/>
    </row>
    <row r="1282" spans="99:99" x14ac:dyDescent="0.25">
      <c r="CU1282" s="91"/>
    </row>
    <row r="1283" spans="99:99" x14ac:dyDescent="0.25">
      <c r="CU1283" s="91"/>
    </row>
    <row r="1284" spans="99:99" x14ac:dyDescent="0.25">
      <c r="CU1284" s="91"/>
    </row>
    <row r="1285" spans="99:99" x14ac:dyDescent="0.25">
      <c r="CU1285" s="91"/>
    </row>
    <row r="1286" spans="99:99" x14ac:dyDescent="0.25">
      <c r="CU1286" s="91"/>
    </row>
    <row r="1287" spans="99:99" x14ac:dyDescent="0.25">
      <c r="CU1287" s="91"/>
    </row>
    <row r="1288" spans="99:99" x14ac:dyDescent="0.25">
      <c r="CU1288" s="91"/>
    </row>
    <row r="1289" spans="99:99" x14ac:dyDescent="0.25">
      <c r="CU1289" s="91"/>
    </row>
    <row r="1290" spans="99:99" x14ac:dyDescent="0.25">
      <c r="CU1290" s="91"/>
    </row>
    <row r="1291" spans="99:99" x14ac:dyDescent="0.25">
      <c r="CU1291" s="91"/>
    </row>
    <row r="1292" spans="99:99" x14ac:dyDescent="0.25">
      <c r="CU1292" s="91"/>
    </row>
    <row r="1293" spans="99:99" x14ac:dyDescent="0.25">
      <c r="CU1293" s="91"/>
    </row>
    <row r="1294" spans="99:99" x14ac:dyDescent="0.25">
      <c r="CU1294" s="91"/>
    </row>
    <row r="1295" spans="99:99" x14ac:dyDescent="0.25">
      <c r="CU1295" s="91"/>
    </row>
    <row r="1296" spans="99:99" x14ac:dyDescent="0.25">
      <c r="CU1296" s="91"/>
    </row>
    <row r="1297" spans="99:99" x14ac:dyDescent="0.25">
      <c r="CU1297" s="91"/>
    </row>
    <row r="1298" spans="99:99" x14ac:dyDescent="0.25">
      <c r="CU1298" s="91"/>
    </row>
    <row r="1299" spans="99:99" x14ac:dyDescent="0.25">
      <c r="CU1299" s="91"/>
    </row>
    <row r="1300" spans="99:99" x14ac:dyDescent="0.25">
      <c r="CU1300" s="91"/>
    </row>
    <row r="1301" spans="99:99" x14ac:dyDescent="0.25">
      <c r="CU1301" s="91"/>
    </row>
    <row r="1302" spans="99:99" x14ac:dyDescent="0.25">
      <c r="CU1302" s="91"/>
    </row>
    <row r="1303" spans="99:99" x14ac:dyDescent="0.25">
      <c r="CU1303" s="91"/>
    </row>
    <row r="1304" spans="99:99" x14ac:dyDescent="0.25">
      <c r="CU1304" s="91"/>
    </row>
    <row r="1305" spans="99:99" x14ac:dyDescent="0.25">
      <c r="CU1305" s="91"/>
    </row>
    <row r="1306" spans="99:99" x14ac:dyDescent="0.25">
      <c r="CU1306" s="91"/>
    </row>
    <row r="1307" spans="99:99" x14ac:dyDescent="0.25">
      <c r="CU1307" s="91"/>
    </row>
    <row r="1308" spans="99:99" x14ac:dyDescent="0.25">
      <c r="CU1308" s="91"/>
    </row>
    <row r="1309" spans="99:99" x14ac:dyDescent="0.25">
      <c r="CU1309" s="91"/>
    </row>
    <row r="1310" spans="99:99" x14ac:dyDescent="0.25">
      <c r="CU1310" s="91"/>
    </row>
    <row r="1311" spans="99:99" x14ac:dyDescent="0.25">
      <c r="CU1311" s="91"/>
    </row>
    <row r="1312" spans="99:99" x14ac:dyDescent="0.25">
      <c r="CU1312" s="91"/>
    </row>
    <row r="1313" spans="99:99" x14ac:dyDescent="0.25">
      <c r="CU1313" s="91"/>
    </row>
    <row r="1314" spans="99:99" x14ac:dyDescent="0.25">
      <c r="CU1314" s="91"/>
    </row>
    <row r="1315" spans="99:99" x14ac:dyDescent="0.25">
      <c r="CU1315" s="91"/>
    </row>
    <row r="1316" spans="99:99" x14ac:dyDescent="0.25">
      <c r="CU1316" s="91"/>
    </row>
    <row r="1317" spans="99:99" x14ac:dyDescent="0.25">
      <c r="CU1317" s="91"/>
    </row>
    <row r="1318" spans="99:99" x14ac:dyDescent="0.25">
      <c r="CU1318" s="91"/>
    </row>
    <row r="1319" spans="99:99" x14ac:dyDescent="0.25">
      <c r="CU1319" s="91"/>
    </row>
    <row r="1320" spans="99:99" x14ac:dyDescent="0.25">
      <c r="CU1320" s="91"/>
    </row>
    <row r="1321" spans="99:99" x14ac:dyDescent="0.25">
      <c r="CU1321" s="91"/>
    </row>
    <row r="1322" spans="99:99" x14ac:dyDescent="0.25">
      <c r="CU1322" s="91"/>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7" tint="0.59999389629810485"/>
  </sheetPr>
  <dimension ref="A1:CW1331"/>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90" max="90" width="8.42578125" bestFit="1" customWidth="1"/>
    <col min="99" max="99" width="11.140625" customWidth="1"/>
  </cols>
  <sheetData>
    <row r="1" spans="1:101" x14ac:dyDescent="0.25">
      <c r="A1" s="19" t="s">
        <v>326</v>
      </c>
    </row>
    <row r="2" spans="1:101" x14ac:dyDescent="0.25">
      <c r="A2" t="s">
        <v>39</v>
      </c>
      <c r="B2" t="s">
        <v>254</v>
      </c>
      <c r="C2" t="s">
        <v>255</v>
      </c>
      <c r="D2" t="s">
        <v>42</v>
      </c>
      <c r="E2" t="s">
        <v>47</v>
      </c>
      <c r="F2" t="s">
        <v>274</v>
      </c>
      <c r="G2" t="s">
        <v>52</v>
      </c>
      <c r="H2" t="s">
        <v>53</v>
      </c>
      <c r="I2" t="s">
        <v>54</v>
      </c>
      <c r="J2" t="s">
        <v>55</v>
      </c>
      <c r="K2" t="s">
        <v>60</v>
      </c>
      <c r="L2" t="s">
        <v>67</v>
      </c>
      <c r="M2" t="s">
        <v>69</v>
      </c>
      <c r="N2" t="s">
        <v>71</v>
      </c>
      <c r="O2" t="s">
        <v>73</v>
      </c>
      <c r="P2" t="s">
        <v>75</v>
      </c>
      <c r="Q2" t="s">
        <v>77</v>
      </c>
      <c r="R2" t="s">
        <v>81</v>
      </c>
      <c r="S2" t="s">
        <v>83</v>
      </c>
      <c r="T2" t="s">
        <v>256</v>
      </c>
      <c r="U2" t="s">
        <v>84</v>
      </c>
      <c r="V2" t="s">
        <v>85</v>
      </c>
      <c r="W2" t="s">
        <v>257</v>
      </c>
      <c r="X2" t="s">
        <v>87</v>
      </c>
      <c r="Y2" t="s">
        <v>88</v>
      </c>
      <c r="Z2" t="s">
        <v>89</v>
      </c>
      <c r="AA2" t="s">
        <v>90</v>
      </c>
      <c r="AB2" t="s">
        <v>91</v>
      </c>
      <c r="AC2" t="s">
        <v>92</v>
      </c>
      <c r="AD2" t="s">
        <v>93</v>
      </c>
      <c r="AE2" t="s">
        <v>94</v>
      </c>
      <c r="AF2" t="s">
        <v>96</v>
      </c>
      <c r="AG2" t="s">
        <v>97</v>
      </c>
      <c r="AH2" t="s">
        <v>98</v>
      </c>
      <c r="AI2" t="s">
        <v>101</v>
      </c>
      <c r="AJ2" t="s">
        <v>102</v>
      </c>
      <c r="AK2" t="s">
        <v>103</v>
      </c>
      <c r="AL2" t="s">
        <v>104</v>
      </c>
      <c r="AM2" t="s">
        <v>105</v>
      </c>
      <c r="AN2" t="s">
        <v>106</v>
      </c>
      <c r="AO2" t="s">
        <v>107</v>
      </c>
      <c r="AP2" t="s">
        <v>258</v>
      </c>
      <c r="AQ2" t="s">
        <v>110</v>
      </c>
      <c r="AR2" t="s">
        <v>116</v>
      </c>
      <c r="AS2" t="s">
        <v>117</v>
      </c>
      <c r="AT2" t="s">
        <v>120</v>
      </c>
      <c r="AU2" t="s">
        <v>121</v>
      </c>
      <c r="AV2" t="s">
        <v>122</v>
      </c>
      <c r="AW2" t="s">
        <v>126</v>
      </c>
      <c r="AX2" t="s">
        <v>127</v>
      </c>
      <c r="AY2" t="s">
        <v>132</v>
      </c>
      <c r="AZ2" t="s">
        <v>138</v>
      </c>
      <c r="BA2" t="s">
        <v>142</v>
      </c>
      <c r="BB2" t="s">
        <v>150</v>
      </c>
      <c r="BC2" t="s">
        <v>152</v>
      </c>
      <c r="BD2" t="s">
        <v>259</v>
      </c>
      <c r="BE2" t="s">
        <v>153</v>
      </c>
      <c r="BF2" t="s">
        <v>160</v>
      </c>
      <c r="BG2" t="s">
        <v>169</v>
      </c>
      <c r="BH2" t="s">
        <v>178</v>
      </c>
      <c r="BI2" t="s">
        <v>180</v>
      </c>
      <c r="BJ2" t="s">
        <v>182</v>
      </c>
      <c r="BK2" t="s">
        <v>193</v>
      </c>
      <c r="BL2" t="s">
        <v>197</v>
      </c>
      <c r="BM2" t="s">
        <v>203</v>
      </c>
      <c r="BN2" t="s">
        <v>208</v>
      </c>
      <c r="BO2" t="s">
        <v>215</v>
      </c>
      <c r="BP2" t="s">
        <v>217</v>
      </c>
      <c r="BQ2" t="s">
        <v>260</v>
      </c>
      <c r="BR2" t="s">
        <v>221</v>
      </c>
      <c r="BS2" t="s">
        <v>222</v>
      </c>
      <c r="BT2" t="s">
        <v>261</v>
      </c>
      <c r="BU2" t="s">
        <v>223</v>
      </c>
      <c r="BV2" t="s">
        <v>224</v>
      </c>
      <c r="BW2" t="s">
        <v>226</v>
      </c>
      <c r="BX2" t="s">
        <v>227</v>
      </c>
      <c r="BY2" t="s">
        <v>228</v>
      </c>
      <c r="BZ2" t="s">
        <v>229</v>
      </c>
      <c r="CA2" t="s">
        <v>230</v>
      </c>
      <c r="CB2" t="s">
        <v>232</v>
      </c>
      <c r="CC2" t="s">
        <v>233</v>
      </c>
      <c r="CD2" t="s">
        <v>238</v>
      </c>
      <c r="CE2" t="s">
        <v>239</v>
      </c>
      <c r="CF2" t="s">
        <v>240</v>
      </c>
      <c r="CG2" t="s">
        <v>241</v>
      </c>
      <c r="CH2" t="s">
        <v>242</v>
      </c>
      <c r="CI2" t="s">
        <v>243</v>
      </c>
      <c r="CJ2" t="s">
        <v>244</v>
      </c>
      <c r="CK2" t="s">
        <v>245</v>
      </c>
      <c r="CL2" s="61" t="s">
        <v>248</v>
      </c>
      <c r="CM2" s="61" t="s">
        <v>249</v>
      </c>
      <c r="CN2" s="61" t="s">
        <v>250</v>
      </c>
      <c r="CO2" s="61" t="s">
        <v>251</v>
      </c>
      <c r="CP2" s="61" t="s">
        <v>252</v>
      </c>
    </row>
    <row r="3" spans="1:101" x14ac:dyDescent="0.25">
      <c r="A3" t="s">
        <v>24</v>
      </c>
      <c r="B3" s="11">
        <v>6160.7820522985166</v>
      </c>
      <c r="C3" s="11"/>
      <c r="D3" s="11">
        <v>2636.6052827812282</v>
      </c>
      <c r="E3" s="11">
        <v>3758.9314777686045</v>
      </c>
      <c r="F3" s="11">
        <v>21962.002746753493</v>
      </c>
      <c r="G3" s="11">
        <v>1956.7832033715376</v>
      </c>
      <c r="H3" s="11">
        <v>3298.9813178174945</v>
      </c>
      <c r="I3" s="11">
        <v>20499.907952727041</v>
      </c>
      <c r="J3" s="11">
        <v>6264.1456325889576</v>
      </c>
      <c r="K3" s="11">
        <v>7718.8755262015347</v>
      </c>
      <c r="L3" s="11">
        <v>1887.4953311083104</v>
      </c>
      <c r="M3" s="11">
        <v>2349.0375145254943</v>
      </c>
      <c r="N3" s="11">
        <v>20482.758041770197</v>
      </c>
      <c r="O3" s="11">
        <v>15481.418912832114</v>
      </c>
      <c r="P3" s="11">
        <v>16238.340828865639</v>
      </c>
      <c r="Q3" s="11">
        <v>6611.3452581890333</v>
      </c>
      <c r="R3" s="11">
        <v>3532.0102316708835</v>
      </c>
      <c r="S3" s="11">
        <v>1905.0886852744557</v>
      </c>
      <c r="T3" s="11"/>
      <c r="U3" s="11">
        <v>21662.025668109953</v>
      </c>
      <c r="V3" s="11">
        <v>16933.891575305348</v>
      </c>
      <c r="W3" s="11"/>
      <c r="X3" s="11">
        <v>6804.2557829768675</v>
      </c>
      <c r="Y3" s="11">
        <v>3548.7463069071155</v>
      </c>
      <c r="Z3" s="11">
        <v>5770.035743730632</v>
      </c>
      <c r="AA3" s="11">
        <v>7827.5490271432991</v>
      </c>
      <c r="AB3" s="11">
        <v>9616.1945994615235</v>
      </c>
      <c r="AC3" s="11">
        <v>13498.817500985415</v>
      </c>
      <c r="AD3" s="11">
        <v>3424.5853489979268</v>
      </c>
      <c r="AE3" s="11">
        <v>7035.2983683006687</v>
      </c>
      <c r="AF3" s="11">
        <v>8373.7548924405182</v>
      </c>
      <c r="AG3" s="11">
        <v>7457.3489679764116</v>
      </c>
      <c r="AH3" s="11">
        <v>4747.1542880427851</v>
      </c>
      <c r="AI3" s="11">
        <v>7398.9463725466849</v>
      </c>
      <c r="AJ3" s="11">
        <v>3224.5633601748787</v>
      </c>
      <c r="AK3" s="11">
        <v>5555.9966460358246</v>
      </c>
      <c r="AL3" s="11">
        <v>4982.4026327883903</v>
      </c>
      <c r="AM3" s="11">
        <v>8465.9905859366318</v>
      </c>
      <c r="AN3" s="11">
        <v>14009.789722190433</v>
      </c>
      <c r="AO3" s="11">
        <v>3026.2060585920481</v>
      </c>
      <c r="AP3" s="11"/>
      <c r="AQ3" s="11">
        <v>7967.8063067305302</v>
      </c>
      <c r="AR3" s="11">
        <v>2541.382380534093</v>
      </c>
      <c r="AS3" s="11">
        <v>5412.2552804194711</v>
      </c>
      <c r="AT3" s="11">
        <v>10421.487256522798</v>
      </c>
      <c r="AU3" s="11">
        <v>5409.4944048900388</v>
      </c>
      <c r="AV3" s="11">
        <v>6086.3373824886648</v>
      </c>
      <c r="AW3" s="11"/>
      <c r="AX3" s="11">
        <v>4037.6146556529661</v>
      </c>
      <c r="AY3" s="11">
        <v>3942.9920132282846</v>
      </c>
      <c r="AZ3" s="11">
        <v>7177.7642508970148</v>
      </c>
      <c r="BA3" s="11">
        <v>3695.3813886042658</v>
      </c>
      <c r="BB3" s="11">
        <v>8030.0744493053953</v>
      </c>
      <c r="BC3" s="11">
        <v>8566.4353144015622</v>
      </c>
      <c r="BD3" s="11"/>
      <c r="BE3" s="11">
        <v>2884.6338995404517</v>
      </c>
      <c r="BF3" s="11">
        <v>1098.69827578523</v>
      </c>
      <c r="BG3" s="11">
        <v>3300.8660610069433</v>
      </c>
      <c r="BH3" s="11">
        <v>4401.2062779892167</v>
      </c>
      <c r="BI3" s="11">
        <v>16576.310039127609</v>
      </c>
      <c r="BJ3" s="11">
        <v>1033.6479448915147</v>
      </c>
      <c r="BK3" s="11">
        <v>2966.3856956579366</v>
      </c>
      <c r="BL3" s="11">
        <v>1097.7469872961124</v>
      </c>
      <c r="BM3" s="11">
        <v>8711.743253032997</v>
      </c>
      <c r="BN3" s="11">
        <v>3982.4074923282355</v>
      </c>
      <c r="BO3" s="11">
        <v>4734.2309592531919</v>
      </c>
      <c r="BP3" s="11"/>
      <c r="BQ3" s="11"/>
      <c r="BR3" s="11">
        <v>22686.64558523288</v>
      </c>
      <c r="BS3" s="11">
        <v>28726.094319273969</v>
      </c>
      <c r="BT3" s="11"/>
      <c r="BU3" s="11">
        <v>21093.922665522172</v>
      </c>
      <c r="BV3" s="11">
        <v>20920.25111546414</v>
      </c>
      <c r="BW3" s="11">
        <v>23048.491083548211</v>
      </c>
      <c r="BX3" s="11">
        <v>20360.391559578478</v>
      </c>
      <c r="BY3" s="11">
        <v>20648.034421101213</v>
      </c>
      <c r="BZ3" s="11">
        <v>19156.689896255069</v>
      </c>
      <c r="CA3" s="11">
        <v>12592.433790230514</v>
      </c>
      <c r="CB3" s="11">
        <v>21747.228032122293</v>
      </c>
      <c r="CC3" s="11">
        <v>19062.439916661428</v>
      </c>
      <c r="CD3" s="11">
        <v>22410.665063147906</v>
      </c>
      <c r="CE3" s="11">
        <v>25457.663004961025</v>
      </c>
      <c r="CF3" s="11">
        <v>14127.25924856187</v>
      </c>
      <c r="CG3" s="11">
        <v>16118.696934164805</v>
      </c>
      <c r="CH3" s="11">
        <v>21096.053432245481</v>
      </c>
      <c r="CI3" s="11">
        <v>22692.356869262381</v>
      </c>
      <c r="CJ3" s="11">
        <v>6035.1354946794754</v>
      </c>
      <c r="CK3" s="11">
        <v>21567.35402910252</v>
      </c>
      <c r="CL3" t="e">
        <v>#VALUE!</v>
      </c>
      <c r="CM3" t="e">
        <v>#VALUE!</v>
      </c>
      <c r="CN3" t="e">
        <v>#VALUE!</v>
      </c>
      <c r="CO3" t="e">
        <v>#VALUE!</v>
      </c>
      <c r="CP3" s="77">
        <v>0</v>
      </c>
      <c r="CU3" s="91">
        <v>6160.7820522985166</v>
      </c>
      <c r="CW3">
        <v>6160.7820522985166</v>
      </c>
    </row>
    <row r="4" spans="1:101" x14ac:dyDescent="0.25">
      <c r="A4" t="s">
        <v>25</v>
      </c>
      <c r="B4" s="11">
        <v>6303.4767193486896</v>
      </c>
      <c r="C4" s="11"/>
      <c r="D4" s="11">
        <v>2893.0677983755904</v>
      </c>
      <c r="E4" s="11">
        <v>4197.1454233052173</v>
      </c>
      <c r="F4" s="11">
        <v>22194.990595166269</v>
      </c>
      <c r="G4" s="11">
        <v>1996.5153492720433</v>
      </c>
      <c r="H4" s="11">
        <v>3399.2303221418642</v>
      </c>
      <c r="I4" s="11">
        <v>20516.849232535595</v>
      </c>
      <c r="J4" s="11">
        <v>6849.65527510018</v>
      </c>
      <c r="K4" s="11">
        <v>7952.3359642761607</v>
      </c>
      <c r="L4" s="11">
        <v>1903.9883926047487</v>
      </c>
      <c r="M4" s="11">
        <v>2381.9055926663254</v>
      </c>
      <c r="N4" s="11">
        <v>20786.41785850262</v>
      </c>
      <c r="O4" s="11">
        <v>16497.609053470183</v>
      </c>
      <c r="P4" s="11">
        <v>17001.340837728199</v>
      </c>
      <c r="Q4" s="11">
        <v>6967.3444225340245</v>
      </c>
      <c r="R4" s="11">
        <v>3626.9842968571534</v>
      </c>
      <c r="S4" s="11">
        <v>2013.6543446682206</v>
      </c>
      <c r="T4" s="11"/>
      <c r="U4" s="11">
        <v>22236.935272996816</v>
      </c>
      <c r="V4" s="11">
        <v>17485.54434418619</v>
      </c>
      <c r="W4" s="11"/>
      <c r="X4" s="11">
        <v>7177.0609837435613</v>
      </c>
      <c r="Y4" s="11">
        <v>3703.9101087606</v>
      </c>
      <c r="Z4" s="11">
        <v>6098.7418100185323</v>
      </c>
      <c r="AA4" s="11">
        <v>8259.4335263115245</v>
      </c>
      <c r="AB4" s="11">
        <v>9828.6311827852151</v>
      </c>
      <c r="AC4" s="11">
        <v>14488.677469635035</v>
      </c>
      <c r="AD4" s="11">
        <v>3625.6101481274691</v>
      </c>
      <c r="AE4" s="11">
        <v>7364.7859441221899</v>
      </c>
      <c r="AF4" s="11">
        <v>9047.944415244785</v>
      </c>
      <c r="AG4" s="11">
        <v>7994.7402173823293</v>
      </c>
      <c r="AH4" s="11">
        <v>4774.3258293811832</v>
      </c>
      <c r="AI4" s="11">
        <v>7509.1819029575427</v>
      </c>
      <c r="AJ4" s="11">
        <v>3395.812347003789</v>
      </c>
      <c r="AK4" s="11">
        <v>5851.7269850763323</v>
      </c>
      <c r="AL4" s="11">
        <v>5194.7696795648189</v>
      </c>
      <c r="AM4" s="11">
        <v>8845.189970517833</v>
      </c>
      <c r="AN4" s="11">
        <v>14478.85633055857</v>
      </c>
      <c r="AO4" s="11">
        <v>3214.9640680584439</v>
      </c>
      <c r="AP4" s="11"/>
      <c r="AQ4" s="11">
        <v>7038.0632179945542</v>
      </c>
      <c r="AR4" s="11">
        <v>2551.1812129718614</v>
      </c>
      <c r="AS4" s="11">
        <v>5481.2466250300649</v>
      </c>
      <c r="AT4" s="11">
        <v>10532.654077768482</v>
      </c>
      <c r="AU4" s="11">
        <v>5476.339362080872</v>
      </c>
      <c r="AV4" s="11">
        <v>6162.1404124049341</v>
      </c>
      <c r="AW4" s="11"/>
      <c r="AX4" s="11">
        <v>4111.5014250877812</v>
      </c>
      <c r="AY4" s="11">
        <v>4016.325374286102</v>
      </c>
      <c r="AZ4" s="11">
        <v>7146.1481287116421</v>
      </c>
      <c r="BA4" s="11">
        <v>3831.4030560691567</v>
      </c>
      <c r="BB4" s="11">
        <v>7121.2734183258162</v>
      </c>
      <c r="BC4" s="11">
        <v>7695.5381933608005</v>
      </c>
      <c r="BD4" s="11"/>
      <c r="BE4" s="11">
        <v>2977.4397390816898</v>
      </c>
      <c r="BF4" s="11">
        <v>1115.2267491133584</v>
      </c>
      <c r="BG4" s="11">
        <v>3333.4576512933909</v>
      </c>
      <c r="BH4" s="11">
        <v>4709.4197254909795</v>
      </c>
      <c r="BI4" s="11">
        <v>16175.05188757744</v>
      </c>
      <c r="BJ4" s="11">
        <v>1008.176869257386</v>
      </c>
      <c r="BK4" s="11">
        <v>3026.3432014776977</v>
      </c>
      <c r="BL4" s="11">
        <v>1295.5321874053984</v>
      </c>
      <c r="BM4" s="11">
        <v>8535.6994061247988</v>
      </c>
      <c r="BN4" s="11">
        <v>4083.6105688419052</v>
      </c>
      <c r="BO4" s="11">
        <v>4764.7810848228764</v>
      </c>
      <c r="BP4" s="11"/>
      <c r="BQ4" s="11"/>
      <c r="BR4" s="11">
        <v>23155.136569813305</v>
      </c>
      <c r="BS4" s="11">
        <v>28976.930192684358</v>
      </c>
      <c r="BT4" s="11"/>
      <c r="BU4" s="11">
        <v>21407.442770341335</v>
      </c>
      <c r="BV4" s="11">
        <v>21162.974678941075</v>
      </c>
      <c r="BW4" s="11">
        <v>23074.607093618426</v>
      </c>
      <c r="BX4" s="11">
        <v>20683.000708640793</v>
      </c>
      <c r="BY4" s="11">
        <v>20719.525661469477</v>
      </c>
      <c r="BZ4" s="11">
        <v>19140.378346158221</v>
      </c>
      <c r="CA4" s="11">
        <v>12998.09691942368</v>
      </c>
      <c r="CB4" s="11">
        <v>22670.70755352607</v>
      </c>
      <c r="CC4" s="11">
        <v>19100.471045688388</v>
      </c>
      <c r="CD4" s="11">
        <v>22290.725277232385</v>
      </c>
      <c r="CE4" s="11">
        <v>25723.892591702512</v>
      </c>
      <c r="CF4" s="11">
        <v>14170.938491662249</v>
      </c>
      <c r="CG4" s="11">
        <v>16319.883879796183</v>
      </c>
      <c r="CH4" s="11">
        <v>21585.525419413058</v>
      </c>
      <c r="CI4" s="11">
        <v>22621.667640612588</v>
      </c>
      <c r="CJ4" s="11">
        <v>6308.077946960696</v>
      </c>
      <c r="CK4" s="11">
        <v>22008.006231145475</v>
      </c>
      <c r="CL4" t="e">
        <v>#VALUE!</v>
      </c>
      <c r="CM4" t="e">
        <v>#VALUE!</v>
      </c>
      <c r="CN4" t="e">
        <v>#VALUE!</v>
      </c>
      <c r="CO4" t="e">
        <v>#VALUE!</v>
      </c>
      <c r="CP4">
        <v>0</v>
      </c>
      <c r="CU4" s="91">
        <v>6303.4767193486896</v>
      </c>
      <c r="CW4">
        <v>6303.4767193486896</v>
      </c>
    </row>
    <row r="5" spans="1:101" x14ac:dyDescent="0.25">
      <c r="A5" t="s">
        <v>26</v>
      </c>
      <c r="B5" s="11">
        <v>6525.7272028547422</v>
      </c>
      <c r="C5" s="11"/>
      <c r="D5" s="11"/>
      <c r="E5" s="11">
        <v>4802.8430611611293</v>
      </c>
      <c r="F5" s="11">
        <v>22702.183930664021</v>
      </c>
      <c r="G5" s="11">
        <v>2129.7305352982121</v>
      </c>
      <c r="H5" s="11">
        <v>3512.7432318417032</v>
      </c>
      <c r="I5" s="11">
        <v>20832.997849900727</v>
      </c>
      <c r="J5" s="11">
        <v>7448.7905828158036</v>
      </c>
      <c r="K5" s="11">
        <v>8210.5285412956509</v>
      </c>
      <c r="L5" s="11">
        <v>1958.5807151766151</v>
      </c>
      <c r="M5" s="11">
        <v>2447.9764025346362</v>
      </c>
      <c r="N5" s="11">
        <v>21196.787697409476</v>
      </c>
      <c r="O5" s="11">
        <v>16881.93814795549</v>
      </c>
      <c r="P5" s="11">
        <v>17547.42140617843</v>
      </c>
      <c r="Q5" s="11">
        <v>7412.2522266439273</v>
      </c>
      <c r="R5" s="11">
        <v>3736.3030721807822</v>
      </c>
      <c r="S5" s="11">
        <v>2134.1961075073114</v>
      </c>
      <c r="T5" s="11"/>
      <c r="U5" s="11">
        <v>22666.277788514366</v>
      </c>
      <c r="V5" s="11">
        <v>17880.949134740171</v>
      </c>
      <c r="W5" s="11"/>
      <c r="X5" s="11">
        <v>7717.8263301250017</v>
      </c>
      <c r="Y5" s="11">
        <v>3836.1926126449075</v>
      </c>
      <c r="Z5" s="11">
        <v>6496.7437140899274</v>
      </c>
      <c r="AA5" s="11">
        <v>8702.7586744643377</v>
      </c>
      <c r="AB5" s="11">
        <v>10203.978308648153</v>
      </c>
      <c r="AC5" s="11">
        <v>15722.362887941244</v>
      </c>
      <c r="AD5" s="11">
        <v>4041.7115977346248</v>
      </c>
      <c r="AE5" s="11">
        <v>7664.1167896519919</v>
      </c>
      <c r="AF5" s="11">
        <v>9807.8684770161944</v>
      </c>
      <c r="AG5" s="11">
        <v>8848.2744904132214</v>
      </c>
      <c r="AH5" s="11">
        <v>4897.3128059655119</v>
      </c>
      <c r="AI5" s="11">
        <v>7804.2470957455216</v>
      </c>
      <c r="AJ5" s="11">
        <v>3583.4255411868721</v>
      </c>
      <c r="AK5" s="11">
        <v>6313.0390192114792</v>
      </c>
      <c r="AL5" s="11">
        <v>5338.4928324337143</v>
      </c>
      <c r="AM5" s="11">
        <v>9256.6681621221451</v>
      </c>
      <c r="AN5" s="11">
        <v>14849.962381996167</v>
      </c>
      <c r="AO5" s="11">
        <v>3552.2465179302499</v>
      </c>
      <c r="AP5" s="11"/>
      <c r="AQ5" s="11">
        <v>7518.3433292372429</v>
      </c>
      <c r="AR5" s="11">
        <v>2567.2882168490642</v>
      </c>
      <c r="AS5" s="11">
        <v>5472.38803077579</v>
      </c>
      <c r="AT5" s="11">
        <v>10837.392351377746</v>
      </c>
      <c r="AU5" s="11">
        <v>5613.9029427643773</v>
      </c>
      <c r="AV5" s="11">
        <v>6455.8569266022514</v>
      </c>
      <c r="AW5" s="11"/>
      <c r="AX5" s="11">
        <v>4165.9063895403006</v>
      </c>
      <c r="AY5" s="11">
        <v>4041.220250405303</v>
      </c>
      <c r="AZ5" s="11">
        <v>7159.0055772350552</v>
      </c>
      <c r="BA5" s="11">
        <v>3936.9273887399704</v>
      </c>
      <c r="BB5" s="11">
        <v>7255.884426297046</v>
      </c>
      <c r="BC5" s="11">
        <v>6996.4449594079224</v>
      </c>
      <c r="BD5" s="11"/>
      <c r="BE5" s="11">
        <v>3137.9195570778493</v>
      </c>
      <c r="BF5" s="11">
        <v>1132.419108242399</v>
      </c>
      <c r="BG5" s="11">
        <v>3366.7215193701777</v>
      </c>
      <c r="BH5" s="11">
        <v>5050.9928795526803</v>
      </c>
      <c r="BI5" s="11">
        <v>16110.138449025864</v>
      </c>
      <c r="BJ5" s="11">
        <v>1007.222369487204</v>
      </c>
      <c r="BK5" s="11">
        <v>3178.0467468212291</v>
      </c>
      <c r="BL5" s="11">
        <v>1391.2872776583959</v>
      </c>
      <c r="BM5" s="11">
        <v>9000.026381871432</v>
      </c>
      <c r="BN5" s="11">
        <v>4159.8309776765036</v>
      </c>
      <c r="BO5" s="11">
        <v>4973.5188861938595</v>
      </c>
      <c r="BP5" s="11"/>
      <c r="BQ5" s="11"/>
      <c r="BR5" s="11">
        <v>23406.980270190852</v>
      </c>
      <c r="BS5" s="11">
        <v>29458.922506871182</v>
      </c>
      <c r="BT5" s="11"/>
      <c r="BU5" s="11">
        <v>21554.853442382755</v>
      </c>
      <c r="BV5" s="11">
        <v>21294.789764994453</v>
      </c>
      <c r="BW5" s="11">
        <v>23079.654958899842</v>
      </c>
      <c r="BX5" s="11">
        <v>21053.137627512053</v>
      </c>
      <c r="BY5" s="11">
        <v>20789.046927320785</v>
      </c>
      <c r="BZ5" s="11">
        <v>19087.572240241872</v>
      </c>
      <c r="CA5" s="11">
        <v>13742.048475665704</v>
      </c>
      <c r="CB5" s="11">
        <v>23206.340560246066</v>
      </c>
      <c r="CC5" s="11">
        <v>19006.708489859055</v>
      </c>
      <c r="CD5" s="11">
        <v>22267.407976643492</v>
      </c>
      <c r="CE5" s="11">
        <v>25863.90437722264</v>
      </c>
      <c r="CF5" s="11">
        <v>13980.069580418247</v>
      </c>
      <c r="CG5" s="11">
        <v>16553.187150690803</v>
      </c>
      <c r="CH5" s="11">
        <v>22049.978205881405</v>
      </c>
      <c r="CI5" s="11">
        <v>22516.4820417724</v>
      </c>
      <c r="CJ5" s="11">
        <v>6539.5415134862988</v>
      </c>
      <c r="CK5" s="11">
        <v>22762.765048987072</v>
      </c>
      <c r="CL5" t="e">
        <v>#VALUE!</v>
      </c>
      <c r="CM5" t="e">
        <v>#VALUE!</v>
      </c>
      <c r="CN5" t="e">
        <v>#VALUE!</v>
      </c>
      <c r="CO5" t="e">
        <v>#VALUE!</v>
      </c>
      <c r="CP5">
        <v>0</v>
      </c>
      <c r="CU5" s="91">
        <v>6525.7272028547422</v>
      </c>
      <c r="CW5">
        <v>6525.7272028547422</v>
      </c>
    </row>
    <row r="6" spans="1:101" x14ac:dyDescent="0.25">
      <c r="A6" t="s">
        <v>27</v>
      </c>
      <c r="B6" s="11">
        <v>6781.8290131161666</v>
      </c>
      <c r="C6" s="11"/>
      <c r="D6" s="11">
        <v>3485.4703890055466</v>
      </c>
      <c r="E6" s="11">
        <v>5168.7086009683089</v>
      </c>
      <c r="F6" s="11">
        <v>24468.774479842104</v>
      </c>
      <c r="G6" s="11">
        <v>2273.195248529109</v>
      </c>
      <c r="H6" s="11">
        <v>3639.6729962403488</v>
      </c>
      <c r="I6" s="11">
        <v>21301.178248739659</v>
      </c>
      <c r="J6" s="11">
        <v>8109.6914210983296</v>
      </c>
      <c r="K6" s="11">
        <v>8562.6901211763761</v>
      </c>
      <c r="L6" s="11">
        <v>2066.4621027048884</v>
      </c>
      <c r="M6" s="11">
        <v>2556.8154288014271</v>
      </c>
      <c r="N6" s="11">
        <v>22584.692201154678</v>
      </c>
      <c r="O6" s="11">
        <v>17588.931298108721</v>
      </c>
      <c r="P6" s="11">
        <v>18563.701212948472</v>
      </c>
      <c r="Q6" s="11">
        <v>7823.9409757470339</v>
      </c>
      <c r="R6" s="11">
        <v>3970.6345118435388</v>
      </c>
      <c r="S6" s="11">
        <v>2271.3040906574047</v>
      </c>
      <c r="T6" s="11"/>
      <c r="U6" s="11">
        <v>23322.007883053539</v>
      </c>
      <c r="V6" s="11">
        <v>18298.025470556684</v>
      </c>
      <c r="W6" s="11"/>
      <c r="X6" s="11">
        <v>8642.7331453634724</v>
      </c>
      <c r="Y6" s="11">
        <v>4061.4303895289977</v>
      </c>
      <c r="Z6" s="11">
        <v>7000.1130624357374</v>
      </c>
      <c r="AA6" s="11">
        <v>9071.7196042173236</v>
      </c>
      <c r="AB6" s="11">
        <v>10693.032915681748</v>
      </c>
      <c r="AC6" s="11">
        <v>16832.602894921216</v>
      </c>
      <c r="AD6" s="11">
        <v>4294.0801765699662</v>
      </c>
      <c r="AE6" s="11">
        <v>8047.2330408900971</v>
      </c>
      <c r="AF6" s="11">
        <v>10753.658441406402</v>
      </c>
      <c r="AG6" s="11">
        <v>9532.4232933285293</v>
      </c>
      <c r="AH6" s="11">
        <v>5086.7985547727621</v>
      </c>
      <c r="AI6" s="11">
        <v>8226.1419967885286</v>
      </c>
      <c r="AJ6" s="11">
        <v>3897.6362875506284</v>
      </c>
      <c r="AK6" s="11">
        <v>6800.6996241254701</v>
      </c>
      <c r="AL6" s="11">
        <v>5801.8391163095575</v>
      </c>
      <c r="AM6" s="11">
        <v>9712.0144111719783</v>
      </c>
      <c r="AN6" s="11">
        <v>15497.074090186967</v>
      </c>
      <c r="AO6" s="11">
        <v>4014.231997240101</v>
      </c>
      <c r="AP6" s="11"/>
      <c r="AQ6" s="11">
        <v>7966.8855745124265</v>
      </c>
      <c r="AR6" s="11">
        <v>2621.2431022136989</v>
      </c>
      <c r="AS6" s="11">
        <v>5713.4131651081998</v>
      </c>
      <c r="AT6" s="11">
        <v>11485.273001546058</v>
      </c>
      <c r="AU6" s="11">
        <v>5830.7635703345131</v>
      </c>
      <c r="AV6" s="11">
        <v>6628.7785551715415</v>
      </c>
      <c r="AW6" s="11"/>
      <c r="AX6" s="11">
        <v>4433.7287932736908</v>
      </c>
      <c r="AY6" s="11">
        <v>4093.6219178632864</v>
      </c>
      <c r="AZ6" s="11">
        <v>7362.2191169001326</v>
      </c>
      <c r="BA6" s="11">
        <v>4084.0595560930037</v>
      </c>
      <c r="BB6" s="11">
        <v>8094.0649973361742</v>
      </c>
      <c r="BC6" s="11">
        <v>8156.4978706762049</v>
      </c>
      <c r="BD6" s="11"/>
      <c r="BE6" s="11">
        <v>3252.7277058929085</v>
      </c>
      <c r="BF6" s="11">
        <v>1147.6315360566593</v>
      </c>
      <c r="BG6" s="11">
        <v>3430.0863679948011</v>
      </c>
      <c r="BH6" s="11">
        <v>5310.3404875178494</v>
      </c>
      <c r="BI6" s="11">
        <v>16569.446018498791</v>
      </c>
      <c r="BJ6" s="11">
        <v>1023.5868564799699</v>
      </c>
      <c r="BK6" s="11">
        <v>3290.7037715969054</v>
      </c>
      <c r="BL6" s="11">
        <v>1497.486134067633</v>
      </c>
      <c r="BM6" s="11">
        <v>9287.4184699681555</v>
      </c>
      <c r="BN6" s="11">
        <v>4306.1773606416109</v>
      </c>
      <c r="BO6" s="11">
        <v>5215.7602301152092</v>
      </c>
      <c r="BP6" s="11"/>
      <c r="BQ6" s="11"/>
      <c r="BR6" s="11">
        <v>23952.908626048553</v>
      </c>
      <c r="BS6" s="11">
        <v>30199.800860551808</v>
      </c>
      <c r="BT6" s="11"/>
      <c r="BU6" s="11">
        <v>22080.303274958529</v>
      </c>
      <c r="BV6" s="11">
        <v>21954.948068664551</v>
      </c>
      <c r="BW6" s="11">
        <v>23525.718634718723</v>
      </c>
      <c r="BX6" s="11">
        <v>21879.093145856466</v>
      </c>
      <c r="BY6" s="11">
        <v>21193.399751471257</v>
      </c>
      <c r="BZ6" s="11">
        <v>19283.670487293424</v>
      </c>
      <c r="CA6" s="11">
        <v>14313.178737228258</v>
      </c>
      <c r="CB6" s="11">
        <v>23724.889762316801</v>
      </c>
      <c r="CC6" s="11">
        <v>19210.519703975657</v>
      </c>
      <c r="CD6" s="11">
        <v>22695.82597212556</v>
      </c>
      <c r="CE6" s="11">
        <v>26775.762040502254</v>
      </c>
      <c r="CF6" s="11">
        <v>14138.59741641843</v>
      </c>
      <c r="CG6" s="11">
        <v>16822.750659532427</v>
      </c>
      <c r="CH6" s="11">
        <v>22942.612169500579</v>
      </c>
      <c r="CI6" s="11">
        <v>22959.647174249545</v>
      </c>
      <c r="CJ6" s="11">
        <v>7045.4778523726109</v>
      </c>
      <c r="CK6" s="11">
        <v>23306.559580957412</v>
      </c>
      <c r="CL6" t="e">
        <v>#VALUE!</v>
      </c>
      <c r="CM6" t="e">
        <v>#VALUE!</v>
      </c>
      <c r="CN6" t="e">
        <v>#VALUE!</v>
      </c>
      <c r="CO6" t="e">
        <v>#VALUE!</v>
      </c>
      <c r="CP6">
        <v>0</v>
      </c>
      <c r="CU6" s="91">
        <v>6781.8290131161666</v>
      </c>
      <c r="CW6">
        <v>6781.8290131161666</v>
      </c>
    </row>
    <row r="7" spans="1:101" x14ac:dyDescent="0.25">
      <c r="A7" t="s">
        <v>28</v>
      </c>
      <c r="B7" s="11">
        <v>7001.2683839146584</v>
      </c>
      <c r="C7" s="11"/>
      <c r="D7" s="11">
        <v>4363.8459568935095</v>
      </c>
      <c r="E7" s="11">
        <v>5575.3727794311662</v>
      </c>
      <c r="F7" s="11">
        <v>26040.585966321141</v>
      </c>
      <c r="G7" s="11">
        <v>2423.7881402351759</v>
      </c>
      <c r="H7" s="11">
        <v>3799.1793524288955</v>
      </c>
      <c r="I7" s="11">
        <v>21575.023474075475</v>
      </c>
      <c r="J7" s="11">
        <v>8822.3633492233384</v>
      </c>
      <c r="K7" s="11">
        <v>8848.1540423369406</v>
      </c>
      <c r="L7" s="11">
        <v>2210.9484287027794</v>
      </c>
      <c r="M7" s="11">
        <v>2625.2356506201809</v>
      </c>
      <c r="N7" s="11">
        <v>23683.232227611632</v>
      </c>
      <c r="O7" s="11">
        <v>18227.318896551955</v>
      </c>
      <c r="P7" s="11">
        <v>19367.413186296992</v>
      </c>
      <c r="Q7" s="11">
        <v>8093.3359362643087</v>
      </c>
      <c r="R7" s="11">
        <v>4205.0697634110402</v>
      </c>
      <c r="S7" s="11">
        <v>2431.7515197298467</v>
      </c>
      <c r="T7" s="11"/>
      <c r="U7" s="11">
        <v>23764.613687385267</v>
      </c>
      <c r="V7" s="11">
        <v>18705.723692822969</v>
      </c>
      <c r="W7" s="11"/>
      <c r="X7" s="11">
        <v>9506.1670235546026</v>
      </c>
      <c r="Y7" s="11">
        <v>4253.7763005823963</v>
      </c>
      <c r="Z7" s="11">
        <v>7512.7947009200907</v>
      </c>
      <c r="AA7" s="11">
        <v>9460.7016696933406</v>
      </c>
      <c r="AB7" s="11">
        <v>11420.692422913855</v>
      </c>
      <c r="AC7" s="11">
        <v>18443.374922161616</v>
      </c>
      <c r="AD7" s="11">
        <v>4722.5039551887812</v>
      </c>
      <c r="AE7" s="11">
        <v>8378.7287648568945</v>
      </c>
      <c r="AF7" s="11">
        <v>11925.256741651532</v>
      </c>
      <c r="AG7" s="11">
        <v>10307.313533261784</v>
      </c>
      <c r="AH7" s="11">
        <v>5287.0099120030654</v>
      </c>
      <c r="AI7" s="11">
        <v>8528.6529532926779</v>
      </c>
      <c r="AJ7" s="11">
        <v>4068.7614992188187</v>
      </c>
      <c r="AK7" s="11">
        <v>7268.6759282484991</v>
      </c>
      <c r="AL7" s="11">
        <v>6180.8106139240599</v>
      </c>
      <c r="AM7" s="11">
        <v>10343.51249042597</v>
      </c>
      <c r="AN7" s="11">
        <v>16092.702877947117</v>
      </c>
      <c r="AO7" s="11">
        <v>4154.0060604640967</v>
      </c>
      <c r="AP7" s="11"/>
      <c r="AQ7" s="11">
        <v>8540.5982273384343</v>
      </c>
      <c r="AR7" s="11">
        <v>2683.7508018349063</v>
      </c>
      <c r="AS7" s="11">
        <v>5824.471363156561</v>
      </c>
      <c r="AT7" s="11">
        <v>12079.853199131696</v>
      </c>
      <c r="AU7" s="11">
        <v>6021.9563021852782</v>
      </c>
      <c r="AV7" s="11">
        <v>6915.5885451766917</v>
      </c>
      <c r="AW7" s="11"/>
      <c r="AX7" s="11">
        <v>4587.5290580223564</v>
      </c>
      <c r="AY7" s="11">
        <v>4142.9070947110595</v>
      </c>
      <c r="AZ7" s="11">
        <v>7514.3462184177642</v>
      </c>
      <c r="BA7" s="11">
        <v>4313.1495587175432</v>
      </c>
      <c r="BB7" s="11">
        <v>8613.1439422711719</v>
      </c>
      <c r="BC7" s="11">
        <v>8868.2624446064328</v>
      </c>
      <c r="BD7" s="11"/>
      <c r="BE7" s="11">
        <v>3370.1465668487822</v>
      </c>
      <c r="BF7" s="11">
        <v>1147.5511645300196</v>
      </c>
      <c r="BG7" s="11">
        <v>3507.6931088700389</v>
      </c>
      <c r="BH7" s="11">
        <v>5492.7816170732322</v>
      </c>
      <c r="BI7" s="11">
        <v>17065.232866473278</v>
      </c>
      <c r="BJ7" s="11">
        <v>1053.3207554880498</v>
      </c>
      <c r="BK7" s="11">
        <v>3349.113850770756</v>
      </c>
      <c r="BL7" s="11">
        <v>1536.9207030920907</v>
      </c>
      <c r="BM7" s="11">
        <v>9619.8257269519236</v>
      </c>
      <c r="BN7" s="11">
        <v>4490.4009712857851</v>
      </c>
      <c r="BO7" s="11">
        <v>5370.5767439724723</v>
      </c>
      <c r="BP7" s="11"/>
      <c r="BQ7" s="11"/>
      <c r="BR7" s="11">
        <v>24484.344653524106</v>
      </c>
      <c r="BS7" s="11">
        <v>30841.645496424466</v>
      </c>
      <c r="BT7" s="11"/>
      <c r="BU7" s="11">
        <v>22582.946941179205</v>
      </c>
      <c r="BV7" s="11">
        <v>22304.690386988525</v>
      </c>
      <c r="BW7" s="11">
        <v>24016.885909203032</v>
      </c>
      <c r="BX7" s="11">
        <v>22478.604138269035</v>
      </c>
      <c r="BY7" s="11">
        <v>21450.000682918431</v>
      </c>
      <c r="BZ7" s="11">
        <v>19417.057021603057</v>
      </c>
      <c r="CA7" s="11">
        <v>14610.999826589867</v>
      </c>
      <c r="CB7" s="11">
        <v>24348.760118022768</v>
      </c>
      <c r="CC7" s="11">
        <v>19283.733171442167</v>
      </c>
      <c r="CD7" s="11">
        <v>23113.736269809979</v>
      </c>
      <c r="CE7" s="11">
        <v>27358.448870464876</v>
      </c>
      <c r="CF7" s="11">
        <v>14191.465057007197</v>
      </c>
      <c r="CG7" s="11">
        <v>17144.839063004456</v>
      </c>
      <c r="CH7" s="11">
        <v>23627.367728791112</v>
      </c>
      <c r="CI7" s="11">
        <v>23480.640366415169</v>
      </c>
      <c r="CJ7" s="11">
        <v>7525.9864592210042</v>
      </c>
      <c r="CK7" s="11">
        <v>23810.431674391606</v>
      </c>
      <c r="CL7" t="e">
        <v>#VALUE!</v>
      </c>
      <c r="CM7" t="e">
        <v>#VALUE!</v>
      </c>
      <c r="CN7" t="e">
        <v>#VALUE!</v>
      </c>
      <c r="CO7" t="e">
        <v>#VALUE!</v>
      </c>
      <c r="CP7">
        <v>0</v>
      </c>
      <c r="CU7" s="91">
        <v>7001.2683839146584</v>
      </c>
      <c r="CW7">
        <v>7001.2683839146584</v>
      </c>
    </row>
    <row r="8" spans="1:101" x14ac:dyDescent="0.25">
      <c r="A8" t="s">
        <v>29</v>
      </c>
      <c r="B8" s="11">
        <v>7275.7606620893503</v>
      </c>
      <c r="C8" s="11"/>
      <c r="D8" s="11">
        <v>5805.4744142061572</v>
      </c>
      <c r="E8" s="11">
        <v>6047.5622034751568</v>
      </c>
      <c r="F8" s="11">
        <v>27695.8560204483</v>
      </c>
      <c r="G8" s="11">
        <v>2612.3634765776087</v>
      </c>
      <c r="H8" s="11">
        <v>3957.1707189325075</v>
      </c>
      <c r="I8" s="11">
        <v>21938.170592300474</v>
      </c>
      <c r="J8" s="11">
        <v>9669.7592077331956</v>
      </c>
      <c r="K8" s="11">
        <v>9179.6149388843078</v>
      </c>
      <c r="L8" s="11">
        <v>2297.4811367772872</v>
      </c>
      <c r="M8" s="11">
        <v>2708.043097560188</v>
      </c>
      <c r="N8" s="11">
        <v>25169.527915206338</v>
      </c>
      <c r="O8" s="11">
        <v>19124.084544036228</v>
      </c>
      <c r="P8" s="11">
        <v>20340.180132709425</v>
      </c>
      <c r="Q8" s="11">
        <v>8434.9202481419725</v>
      </c>
      <c r="R8" s="11">
        <v>4474.8292352147137</v>
      </c>
      <c r="S8" s="11">
        <v>2599.6544633743929</v>
      </c>
      <c r="T8" s="11"/>
      <c r="U8" s="11">
        <v>24097.573450962896</v>
      </c>
      <c r="V8" s="11">
        <v>18926.940237388</v>
      </c>
      <c r="W8" s="11"/>
      <c r="X8" s="11">
        <v>10502.362698248511</v>
      </c>
      <c r="Y8" s="11">
        <v>4496.1750509433696</v>
      </c>
      <c r="Z8" s="11">
        <v>8072.3132354912468</v>
      </c>
      <c r="AA8" s="11">
        <v>9915.4674668307416</v>
      </c>
      <c r="AB8" s="11">
        <v>12229.251054666816</v>
      </c>
      <c r="AC8" s="11">
        <v>20436.832209494616</v>
      </c>
      <c r="AD8" s="11">
        <v>5183.1074746807335</v>
      </c>
      <c r="AE8" s="11">
        <v>8715.0962496528555</v>
      </c>
      <c r="AF8" s="11">
        <v>13345.736216007106</v>
      </c>
      <c r="AG8" s="11">
        <v>11145.374535334127</v>
      </c>
      <c r="AH8" s="11">
        <v>5440.0285921719396</v>
      </c>
      <c r="AI8" s="11">
        <v>9064.7364459023265</v>
      </c>
      <c r="AJ8" s="11">
        <v>4398.4170997648807</v>
      </c>
      <c r="AK8" s="11">
        <v>7893.4743667814992</v>
      </c>
      <c r="AL8" s="11">
        <v>6536.9008135693839</v>
      </c>
      <c r="AM8" s="11">
        <v>11190.054141503277</v>
      </c>
      <c r="AN8" s="11">
        <v>16877.81741451452</v>
      </c>
      <c r="AO8" s="11">
        <v>4491.6864735448671</v>
      </c>
      <c r="AP8" s="11"/>
      <c r="AQ8" s="11">
        <v>9101.1527469182074</v>
      </c>
      <c r="AR8" s="11">
        <v>2758.7416254131213</v>
      </c>
      <c r="AS8" s="11">
        <v>5987.8086349705882</v>
      </c>
      <c r="AT8" s="11">
        <v>12648.008491077122</v>
      </c>
      <c r="AU8" s="11">
        <v>6339.9360649416394</v>
      </c>
      <c r="AV8" s="11">
        <v>7415.1353829456793</v>
      </c>
      <c r="AW8" s="11"/>
      <c r="AX8" s="11">
        <v>4717.5445101192363</v>
      </c>
      <c r="AY8" s="11">
        <v>4270.3709323769581</v>
      </c>
      <c r="AZ8" s="11">
        <v>7802.8881094221633</v>
      </c>
      <c r="BA8" s="11">
        <v>4595.6367140038983</v>
      </c>
      <c r="BB8" s="11">
        <v>8968.1443677240732</v>
      </c>
      <c r="BC8" s="11">
        <v>9602.2839573097644</v>
      </c>
      <c r="BD8" s="11"/>
      <c r="BE8" s="11">
        <v>3385.7718510347013</v>
      </c>
      <c r="BF8" s="11">
        <v>1157.9358993671938</v>
      </c>
      <c r="BG8" s="11">
        <v>3669.002090142134</v>
      </c>
      <c r="BH8" s="11">
        <v>5762.0793705251817</v>
      </c>
      <c r="BI8" s="11">
        <v>17694.602206533389</v>
      </c>
      <c r="BJ8" s="11">
        <v>1086.9575636050142</v>
      </c>
      <c r="BK8" s="11">
        <v>3567.6208085543331</v>
      </c>
      <c r="BL8" s="11">
        <v>1590.0562313419887</v>
      </c>
      <c r="BM8" s="11">
        <v>9745.9203595699764</v>
      </c>
      <c r="BN8" s="11">
        <v>4698.2746407092482</v>
      </c>
      <c r="BO8" s="11">
        <v>5618.7191728691596</v>
      </c>
      <c r="BP8" s="11"/>
      <c r="BQ8" s="11"/>
      <c r="BR8" s="11">
        <v>24967.167207444239</v>
      </c>
      <c r="BS8" s="11">
        <v>31357.539587735886</v>
      </c>
      <c r="BT8" s="11"/>
      <c r="BU8" s="11">
        <v>23388.290808604546</v>
      </c>
      <c r="BV8" s="11">
        <v>22867.021804458396</v>
      </c>
      <c r="BW8" s="11">
        <v>24748.725842375054</v>
      </c>
      <c r="BX8" s="11">
        <v>23434.467453076344</v>
      </c>
      <c r="BY8" s="11">
        <v>21841.591885557165</v>
      </c>
      <c r="BZ8" s="11">
        <v>20040.620318052523</v>
      </c>
      <c r="CA8" s="11">
        <v>15392.443530444252</v>
      </c>
      <c r="CB8" s="11">
        <v>24988.521752045704</v>
      </c>
      <c r="CC8" s="11">
        <v>19629.60635333147</v>
      </c>
      <c r="CD8" s="11">
        <v>23867.010778434298</v>
      </c>
      <c r="CE8" s="11">
        <v>27921.174541621665</v>
      </c>
      <c r="CF8" s="11">
        <v>14343.162795697099</v>
      </c>
      <c r="CG8" s="11">
        <v>17551.585521614612</v>
      </c>
      <c r="CH8" s="11">
        <v>24602.147150810728</v>
      </c>
      <c r="CI8" s="11">
        <v>24262.435535186778</v>
      </c>
      <c r="CJ8" s="11">
        <v>7929.9644413675924</v>
      </c>
      <c r="CK8" s="11">
        <v>24285.282650144403</v>
      </c>
      <c r="CL8" t="e">
        <v>#VALUE!</v>
      </c>
      <c r="CM8" t="e">
        <v>#VALUE!</v>
      </c>
      <c r="CN8" t="e">
        <v>#VALUE!</v>
      </c>
      <c r="CO8" t="e">
        <v>#VALUE!</v>
      </c>
      <c r="CP8">
        <v>0</v>
      </c>
      <c r="CU8" s="91">
        <v>7275.7606620893503</v>
      </c>
      <c r="CW8">
        <v>7275.7606620893503</v>
      </c>
    </row>
    <row r="9" spans="1:101" x14ac:dyDescent="0.25">
      <c r="A9" t="s">
        <v>30</v>
      </c>
      <c r="B9" s="11">
        <v>7503.5295370697522</v>
      </c>
      <c r="C9" s="11"/>
      <c r="D9" s="11">
        <v>7182.653623444533</v>
      </c>
      <c r="E9" s="11">
        <v>6303.0241637168647</v>
      </c>
      <c r="F9" s="11">
        <v>29299.611340881122</v>
      </c>
      <c r="G9" s="11">
        <v>2810.0081779609268</v>
      </c>
      <c r="H9" s="11">
        <v>4156.3482285276941</v>
      </c>
      <c r="I9" s="11">
        <v>22410.065610134494</v>
      </c>
      <c r="J9" s="11">
        <v>10417.701780358258</v>
      </c>
      <c r="K9" s="11">
        <v>9589.8069433552391</v>
      </c>
      <c r="L9" s="11">
        <v>2410.4077729872224</v>
      </c>
      <c r="M9" s="11">
        <v>2829.254333193107</v>
      </c>
      <c r="N9" s="11">
        <v>26783.06566678833</v>
      </c>
      <c r="O9" s="11">
        <v>20047.792804789206</v>
      </c>
      <c r="P9" s="11">
        <v>21470.445598883336</v>
      </c>
      <c r="Q9" s="11">
        <v>8835.1714309454383</v>
      </c>
      <c r="R9" s="11">
        <v>4851.2970159990655</v>
      </c>
      <c r="S9" s="11">
        <v>2785.3273852060224</v>
      </c>
      <c r="T9" s="11"/>
      <c r="U9" s="11">
        <v>24911.577867815489</v>
      </c>
      <c r="V9" s="11">
        <v>19268.635986381887</v>
      </c>
      <c r="W9" s="11"/>
      <c r="X9" s="11">
        <v>11438.894293842017</v>
      </c>
      <c r="Y9" s="11">
        <v>5041.0359588344072</v>
      </c>
      <c r="Z9" s="11">
        <v>8666.2000912211897</v>
      </c>
      <c r="AA9" s="11">
        <v>10473.199104829442</v>
      </c>
      <c r="AB9" s="11">
        <v>12939.109802380353</v>
      </c>
      <c r="AC9" s="11">
        <v>22108.654847215996</v>
      </c>
      <c r="AD9" s="11">
        <v>5842.2793801119233</v>
      </c>
      <c r="AE9" s="11">
        <v>8735.5621706897291</v>
      </c>
      <c r="AF9" s="11">
        <v>14723.636057898675</v>
      </c>
      <c r="AG9" s="11">
        <v>12273.054505179782</v>
      </c>
      <c r="AH9" s="11">
        <v>5766.8021287942547</v>
      </c>
      <c r="AI9" s="11">
        <v>9684.4853243554226</v>
      </c>
      <c r="AJ9" s="11">
        <v>4685.6494685867956</v>
      </c>
      <c r="AK9" s="11">
        <v>8584.8999248182117</v>
      </c>
      <c r="AL9" s="11">
        <v>7001.02077133281</v>
      </c>
      <c r="AM9" s="11">
        <v>12346.059660394678</v>
      </c>
      <c r="AN9" s="11">
        <v>18287.87740186508</v>
      </c>
      <c r="AO9" s="11">
        <v>4881.9609879280015</v>
      </c>
      <c r="AP9" s="11"/>
      <c r="AQ9" s="11">
        <v>9715.2271960604594</v>
      </c>
      <c r="AR9" s="11">
        <v>2830.7288185581488</v>
      </c>
      <c r="AS9" s="11">
        <v>6284.5260900796375</v>
      </c>
      <c r="AT9" s="11">
        <v>13176.051890207911</v>
      </c>
      <c r="AU9" s="11">
        <v>6689.7531994910369</v>
      </c>
      <c r="AV9" s="11">
        <v>7890.1635337305615</v>
      </c>
      <c r="AW9" s="11"/>
      <c r="AX9" s="11">
        <v>4739.4679574615002</v>
      </c>
      <c r="AY9" s="11">
        <v>4442.0803299617</v>
      </c>
      <c r="AZ9" s="11">
        <v>7972.4865178196796</v>
      </c>
      <c r="BA9" s="11">
        <v>4949.5875816774796</v>
      </c>
      <c r="BB9" s="11">
        <v>9603.6462319949896</v>
      </c>
      <c r="BC9" s="11">
        <v>10289.508763799531</v>
      </c>
      <c r="BD9" s="11"/>
      <c r="BE9" s="11">
        <v>3427.7115566840716</v>
      </c>
      <c r="BF9" s="11">
        <v>1170.4349520884941</v>
      </c>
      <c r="BG9" s="11">
        <v>3847.2328196762819</v>
      </c>
      <c r="BH9" s="11">
        <v>6053.746138153474</v>
      </c>
      <c r="BI9" s="11">
        <v>18338.291802931588</v>
      </c>
      <c r="BJ9" s="11">
        <v>1128.9989550388625</v>
      </c>
      <c r="BK9" s="11">
        <v>3622.6328208250879</v>
      </c>
      <c r="BL9" s="11">
        <v>1656.9857578054944</v>
      </c>
      <c r="BM9" s="11">
        <v>9769.8999776313012</v>
      </c>
      <c r="BN9" s="11">
        <v>4913.6620262562619</v>
      </c>
      <c r="BO9" s="11">
        <v>5911.4245280802988</v>
      </c>
      <c r="BP9" s="11"/>
      <c r="BQ9" s="11"/>
      <c r="BR9" s="11">
        <v>25300.08385970836</v>
      </c>
      <c r="BS9" s="11">
        <v>31654.926754922406</v>
      </c>
      <c r="BT9" s="11"/>
      <c r="BU9" s="11">
        <v>24234.638002482992</v>
      </c>
      <c r="BV9" s="11">
        <v>23496.542128109177</v>
      </c>
      <c r="BW9" s="11">
        <v>25060.287630849358</v>
      </c>
      <c r="BX9" s="11">
        <v>24651.340279395088</v>
      </c>
      <c r="BY9" s="11">
        <v>22202.17253075663</v>
      </c>
      <c r="BZ9" s="11">
        <v>20546.936107422782</v>
      </c>
      <c r="CA9" s="11">
        <v>15826.62341483371</v>
      </c>
      <c r="CB9" s="11">
        <v>25623.679292666486</v>
      </c>
      <c r="CC9" s="11">
        <v>19841.538671196064</v>
      </c>
      <c r="CD9" s="11">
        <v>24756.362436510313</v>
      </c>
      <c r="CE9" s="11">
        <v>28555.954822134299</v>
      </c>
      <c r="CF9" s="11">
        <v>14631.417929800693</v>
      </c>
      <c r="CG9" s="11">
        <v>17848.9431040325</v>
      </c>
      <c r="CH9" s="11">
        <v>25376.74189937206</v>
      </c>
      <c r="CI9" s="11">
        <v>25025.240761716359</v>
      </c>
      <c r="CJ9" s="11">
        <v>8184.5369613459479</v>
      </c>
      <c r="CK9" s="11">
        <v>25002.119099661428</v>
      </c>
      <c r="CL9" t="e">
        <v>#VALUE!</v>
      </c>
      <c r="CM9" t="e">
        <v>#VALUE!</v>
      </c>
      <c r="CN9" t="e">
        <v>#VALUE!</v>
      </c>
      <c r="CO9" t="e">
        <v>#VALUE!</v>
      </c>
      <c r="CP9">
        <v>0</v>
      </c>
      <c r="CU9" s="91">
        <v>7503.5295370697522</v>
      </c>
      <c r="CW9">
        <v>7503.5295370697522</v>
      </c>
    </row>
    <row r="10" spans="1:101" x14ac:dyDescent="0.25">
      <c r="A10" t="s">
        <v>31</v>
      </c>
      <c r="B10" s="11">
        <v>7625.8604941139383</v>
      </c>
      <c r="C10" s="11"/>
      <c r="D10" s="11">
        <v>7870.7885265743271</v>
      </c>
      <c r="E10" s="11">
        <v>6724.779700268572</v>
      </c>
      <c r="F10" s="11">
        <v>29810.239590575951</v>
      </c>
      <c r="G10" s="11">
        <v>2951.6124707751596</v>
      </c>
      <c r="H10" s="11">
        <v>4353.7095857321638</v>
      </c>
      <c r="I10" s="11">
        <v>22175.1244681219</v>
      </c>
      <c r="J10" s="11">
        <v>10638.799132687825</v>
      </c>
      <c r="K10" s="11">
        <v>9880.32404226976</v>
      </c>
      <c r="L10" s="11">
        <v>2457.3235884570117</v>
      </c>
      <c r="M10" s="11">
        <v>2888.333724748516</v>
      </c>
      <c r="N10" s="11">
        <v>26638.215149849613</v>
      </c>
      <c r="O10" s="11">
        <v>20453.78021508746</v>
      </c>
      <c r="P10" s="11">
        <v>21554.069738456732</v>
      </c>
      <c r="Q10" s="11">
        <v>8922.890434822948</v>
      </c>
      <c r="R10" s="11">
        <v>5236.5233208617501</v>
      </c>
      <c r="S10" s="11">
        <v>2925.9473471858441</v>
      </c>
      <c r="T10" s="11"/>
      <c r="U10" s="11">
        <v>25218.301890654599</v>
      </c>
      <c r="V10" s="11">
        <v>18875.362075781351</v>
      </c>
      <c r="W10" s="11"/>
      <c r="X10" s="11">
        <v>12638.334368072779</v>
      </c>
      <c r="Y10" s="11">
        <v>5348.5391523233056</v>
      </c>
      <c r="Z10" s="11">
        <v>9278.9314688241811</v>
      </c>
      <c r="AA10" s="11">
        <v>10724.555883345349</v>
      </c>
      <c r="AB10" s="11">
        <v>13350.312252040179</v>
      </c>
      <c r="AC10" s="11">
        <v>21432.200732634348</v>
      </c>
      <c r="AD10" s="11">
        <v>5996.8580214388749</v>
      </c>
      <c r="AE10" s="11">
        <v>8825.7648336207458</v>
      </c>
      <c r="AF10" s="11">
        <v>14332.637101299535</v>
      </c>
      <c r="AG10" s="11">
        <v>12666.734918840686</v>
      </c>
      <c r="AH10" s="11">
        <v>6055.1422352339678</v>
      </c>
      <c r="AI10" s="11">
        <v>10185.603378639869</v>
      </c>
      <c r="AJ10" s="11">
        <v>5040.3253552340093</v>
      </c>
      <c r="AK10" s="11">
        <v>9038.4855240359666</v>
      </c>
      <c r="AL10" s="11">
        <v>7421.0820176127791</v>
      </c>
      <c r="AM10" s="11">
        <v>13037.086121849687</v>
      </c>
      <c r="AN10" s="11">
        <v>18745.074336911704</v>
      </c>
      <c r="AO10" s="11">
        <v>5027.617808559894</v>
      </c>
      <c r="AP10" s="11"/>
      <c r="AQ10" s="11">
        <v>9971.9236845927571</v>
      </c>
      <c r="AR10" s="11">
        <v>2949.908657821994</v>
      </c>
      <c r="AS10" s="11">
        <v>6542.0117794684884</v>
      </c>
      <c r="AT10" s="11">
        <v>13479.08481055986</v>
      </c>
      <c r="AU10" s="11">
        <v>6839.7109119097304</v>
      </c>
      <c r="AV10" s="11">
        <v>7990.3612485820349</v>
      </c>
      <c r="AW10" s="11"/>
      <c r="AX10" s="11">
        <v>5004.9601274028228</v>
      </c>
      <c r="AY10" s="11">
        <v>4491.1177165006138</v>
      </c>
      <c r="AZ10" s="11">
        <v>7977.5065162784194</v>
      </c>
      <c r="BA10" s="11">
        <v>5375.5917206131317</v>
      </c>
      <c r="BB10" s="11">
        <v>10405.441790828525</v>
      </c>
      <c r="BC10" s="11">
        <v>10672.108308896295</v>
      </c>
      <c r="BD10" s="11"/>
      <c r="BE10" s="11">
        <v>3447.4191445253541</v>
      </c>
      <c r="BF10" s="11">
        <v>1173.8945152317372</v>
      </c>
      <c r="BG10" s="11">
        <v>4037.7075704739182</v>
      </c>
      <c r="BH10" s="11">
        <v>6013.0018977271693</v>
      </c>
      <c r="BI10" s="11">
        <v>18748.953933715391</v>
      </c>
      <c r="BJ10" s="11">
        <v>1112.5768035101871</v>
      </c>
      <c r="BK10" s="11">
        <v>3782.2562233832377</v>
      </c>
      <c r="BL10" s="11">
        <v>1710.9757231187627</v>
      </c>
      <c r="BM10" s="11">
        <v>10011.946667009131</v>
      </c>
      <c r="BN10" s="11">
        <v>5048.086660123372</v>
      </c>
      <c r="BO10" s="11">
        <v>6116.9717281585754</v>
      </c>
      <c r="BP10" s="11"/>
      <c r="BQ10" s="11"/>
      <c r="BR10" s="11">
        <v>25262.071135439153</v>
      </c>
      <c r="BS10" s="11">
        <v>31251.266490333088</v>
      </c>
      <c r="BT10" s="11"/>
      <c r="BU10" s="11">
        <v>24565.484496431065</v>
      </c>
      <c r="BV10" s="11">
        <v>23701.296142330557</v>
      </c>
      <c r="BW10" s="11">
        <v>24788.599964993653</v>
      </c>
      <c r="BX10" s="11">
        <v>24694.057867391202</v>
      </c>
      <c r="BY10" s="11">
        <v>22057.350451049238</v>
      </c>
      <c r="BZ10" s="11">
        <v>20801.437443847575</v>
      </c>
      <c r="CA10" s="11">
        <v>15777.510020684858</v>
      </c>
      <c r="CB10" s="11">
        <v>24324.285976744857</v>
      </c>
      <c r="CC10" s="11">
        <v>19460.495847314502</v>
      </c>
      <c r="CD10" s="11">
        <v>25112.311527597074</v>
      </c>
      <c r="CE10" s="11">
        <v>28464.308014279377</v>
      </c>
      <c r="CF10" s="11">
        <v>14583.489043178224</v>
      </c>
      <c r="CG10" s="11">
        <v>17734.029152890726</v>
      </c>
      <c r="CH10" s="11">
        <v>25181.203906078124</v>
      </c>
      <c r="CI10" s="11">
        <v>25293.204039277472</v>
      </c>
      <c r="CJ10" s="11">
        <v>8126.9380202929415</v>
      </c>
      <c r="CK10" s="11">
        <v>24602.13363468245</v>
      </c>
      <c r="CL10" t="e">
        <v>#VALUE!</v>
      </c>
      <c r="CM10" t="e">
        <v>#VALUE!</v>
      </c>
      <c r="CN10" t="e">
        <v>#VALUE!</v>
      </c>
      <c r="CO10" t="e">
        <v>#VALUE!</v>
      </c>
      <c r="CP10">
        <v>0</v>
      </c>
      <c r="CU10" s="91">
        <v>7625.8604941139383</v>
      </c>
      <c r="CW10">
        <v>7625.8604941139383</v>
      </c>
    </row>
    <row r="11" spans="1:101" x14ac:dyDescent="0.25">
      <c r="A11" t="s">
        <v>32</v>
      </c>
      <c r="B11" s="11">
        <v>7478.1070148627568</v>
      </c>
      <c r="C11" s="11"/>
      <c r="D11" s="11">
        <v>8509.4961262229263</v>
      </c>
      <c r="E11" s="11">
        <v>7308.2031370235154</v>
      </c>
      <c r="F11" s="11">
        <v>28855.58895942918</v>
      </c>
      <c r="G11" s="11">
        <v>3154.1236851959156</v>
      </c>
      <c r="H11" s="11">
        <v>4500.4156885006951</v>
      </c>
      <c r="I11" s="11">
        <v>20963.200296560124</v>
      </c>
      <c r="J11" s="11">
        <v>10630.071461502997</v>
      </c>
      <c r="K11" s="11">
        <v>9571.1498820251581</v>
      </c>
      <c r="L11" s="11">
        <v>2458.5690021093137</v>
      </c>
      <c r="M11" s="11">
        <v>2864.4014999499882</v>
      </c>
      <c r="N11" s="11">
        <v>25825.737206854785</v>
      </c>
      <c r="O11" s="11">
        <v>20464.31804262181</v>
      </c>
      <c r="P11" s="11">
        <v>21092.211338352743</v>
      </c>
      <c r="Q11" s="11">
        <v>8768.2620434271139</v>
      </c>
      <c r="R11" s="11">
        <v>5607.1667522162907</v>
      </c>
      <c r="S11" s="11">
        <v>3046.268472274026</v>
      </c>
      <c r="T11" s="11"/>
      <c r="U11" s="11">
        <v>25255.63884313768</v>
      </c>
      <c r="V11" s="11">
        <v>18843.113849191472</v>
      </c>
      <c r="W11" s="11"/>
      <c r="X11" s="11">
        <v>12678.310630131165</v>
      </c>
      <c r="Y11" s="11">
        <v>5193.6115149607767</v>
      </c>
      <c r="Z11" s="11">
        <v>8841.3755484274843</v>
      </c>
      <c r="AA11" s="11">
        <v>9984.234094736843</v>
      </c>
      <c r="AB11" s="11">
        <v>12734.713422575622</v>
      </c>
      <c r="AC11" s="11">
        <v>18493.069718401999</v>
      </c>
      <c r="AD11" s="11">
        <v>5789.4844025209004</v>
      </c>
      <c r="AE11" s="11">
        <v>8236.6753038071693</v>
      </c>
      <c r="AF11" s="11">
        <v>11865.09970871611</v>
      </c>
      <c r="AG11" s="11">
        <v>10817.612610331968</v>
      </c>
      <c r="AH11" s="11">
        <v>5983.746784388296</v>
      </c>
      <c r="AI11" s="11">
        <v>10356.175414963314</v>
      </c>
      <c r="AJ11" s="11">
        <v>4719.3539652786549</v>
      </c>
      <c r="AK11" s="11">
        <v>8328.2126793167172</v>
      </c>
      <c r="AL11" s="11">
        <v>7226.7190218304049</v>
      </c>
      <c r="AM11" s="11">
        <v>12376.818810005398</v>
      </c>
      <c r="AN11" s="11">
        <v>17292.740534227749</v>
      </c>
      <c r="AO11" s="11">
        <v>4313.175886948793</v>
      </c>
      <c r="AP11" s="11"/>
      <c r="AQ11" s="11">
        <v>9580.6947774251948</v>
      </c>
      <c r="AR11" s="11">
        <v>2994.6691900462902</v>
      </c>
      <c r="AS11" s="11">
        <v>6456.9638545526195</v>
      </c>
      <c r="AT11" s="11">
        <v>13210.085828969872</v>
      </c>
      <c r="AU11" s="11">
        <v>6853.8228112303323</v>
      </c>
      <c r="AV11" s="11">
        <v>7777.7864956958392</v>
      </c>
      <c r="AW11" s="11"/>
      <c r="AX11" s="11">
        <v>4947.7139386952676</v>
      </c>
      <c r="AY11" s="11">
        <v>4422.3954183041888</v>
      </c>
      <c r="AZ11" s="11">
        <v>7391.7590931680897</v>
      </c>
      <c r="BA11" s="11">
        <v>5364.6249181445382</v>
      </c>
      <c r="BB11" s="11">
        <v>10650.095020675657</v>
      </c>
      <c r="BC11" s="11">
        <v>10176.248301313748</v>
      </c>
      <c r="BD11" s="11"/>
      <c r="BE11" s="11">
        <v>3466.5425805397344</v>
      </c>
      <c r="BF11" s="11">
        <v>1170.9819749672922</v>
      </c>
      <c r="BG11" s="11">
        <v>4140.6795453255809</v>
      </c>
      <c r="BH11" s="11">
        <v>6172.9684645807702</v>
      </c>
      <c r="BI11" s="11">
        <v>18588.762320804017</v>
      </c>
      <c r="BJ11" s="11">
        <v>1109.4166241988316</v>
      </c>
      <c r="BK11" s="11">
        <v>3925.6879305575026</v>
      </c>
      <c r="BL11" s="11">
        <v>1783.1057822097814</v>
      </c>
      <c r="BM11" s="11">
        <v>9858.6818124930178</v>
      </c>
      <c r="BN11" s="11">
        <v>4943.1500826971278</v>
      </c>
      <c r="BO11" s="11">
        <v>6243.8279509247886</v>
      </c>
      <c r="BP11" s="11"/>
      <c r="BQ11" s="11"/>
      <c r="BR11" s="11">
        <v>24361.021416833475</v>
      </c>
      <c r="BS11" s="11">
        <v>29898.64421649179</v>
      </c>
      <c r="BT11" s="11"/>
      <c r="BU11" s="11">
        <v>23622.581690271221</v>
      </c>
      <c r="BV11" s="11">
        <v>23020.27204796463</v>
      </c>
      <c r="BW11" s="11">
        <v>23275.489000110898</v>
      </c>
      <c r="BX11" s="11">
        <v>22561.739564366093</v>
      </c>
      <c r="BY11" s="11">
        <v>21244.207306860604</v>
      </c>
      <c r="BZ11" s="11">
        <v>19789.8454371839</v>
      </c>
      <c r="CA11" s="11">
        <v>15243.984826909233</v>
      </c>
      <c r="CB11" s="11">
        <v>22315.237991266375</v>
      </c>
      <c r="CC11" s="11">
        <v>18278.625580046355</v>
      </c>
      <c r="CD11" s="11">
        <v>24073.41548408792</v>
      </c>
      <c r="CE11" s="11">
        <v>27893.199071352246</v>
      </c>
      <c r="CF11" s="11">
        <v>14118.34417888815</v>
      </c>
      <c r="CG11" s="11">
        <v>16928.022621764139</v>
      </c>
      <c r="CH11" s="11">
        <v>23877.515135794431</v>
      </c>
      <c r="CI11" s="11">
        <v>24538.194701964352</v>
      </c>
      <c r="CJ11" s="11">
        <v>7632.8603725357243</v>
      </c>
      <c r="CK11" s="11">
        <v>23489.355012713811</v>
      </c>
      <c r="CL11" t="e">
        <v>#VALUE!</v>
      </c>
      <c r="CM11" t="e">
        <v>#VALUE!</v>
      </c>
      <c r="CN11" t="e">
        <v>#VALUE!</v>
      </c>
      <c r="CO11" t="e">
        <v>#VALUE!</v>
      </c>
      <c r="CP11">
        <v>0</v>
      </c>
      <c r="CU11" s="91">
        <v>7478.1070148627568</v>
      </c>
      <c r="CW11">
        <v>7478.1070148627568</v>
      </c>
    </row>
    <row r="12" spans="1:101" x14ac:dyDescent="0.25">
      <c r="A12" t="s">
        <v>33</v>
      </c>
      <c r="B12" s="11">
        <v>7813.8824409826502</v>
      </c>
      <c r="C12" s="11"/>
      <c r="D12" s="11">
        <v>8840.5934198550713</v>
      </c>
      <c r="E12" s="11">
        <v>8031.944674384381</v>
      </c>
      <c r="F12" s="11">
        <v>30724.623433116449</v>
      </c>
      <c r="G12" s="11">
        <v>3371.6009977016383</v>
      </c>
      <c r="H12" s="11">
        <v>4722.0369810548509</v>
      </c>
      <c r="I12" s="11">
        <v>21934.903391345688</v>
      </c>
      <c r="J12" s="11">
        <v>11258.165398875275</v>
      </c>
      <c r="K12" s="11">
        <v>10094.488817602836</v>
      </c>
      <c r="L12" s="11">
        <v>2493.5429819648534</v>
      </c>
      <c r="M12" s="11">
        <v>3023.6565139322074</v>
      </c>
      <c r="N12" s="11">
        <v>29037.561452965019</v>
      </c>
      <c r="O12" s="11">
        <v>21700.855764045082</v>
      </c>
      <c r="P12" s="11">
        <v>23291.909598655278</v>
      </c>
      <c r="Q12" s="11">
        <v>9372.2094070422409</v>
      </c>
      <c r="R12" s="11">
        <v>6027.0699939782253</v>
      </c>
      <c r="S12" s="11">
        <v>3216.8119282334701</v>
      </c>
      <c r="T12" s="11"/>
      <c r="U12" s="11">
        <v>25584.48835604182</v>
      </c>
      <c r="V12" s="11">
        <v>18886.161197174486</v>
      </c>
      <c r="W12" s="11"/>
      <c r="X12" s="11">
        <v>13658.554574556769</v>
      </c>
      <c r="Y12" s="11">
        <v>5233.0281145141744</v>
      </c>
      <c r="Z12" s="11">
        <v>8945.5096596766725</v>
      </c>
      <c r="AA12" s="11">
        <v>9849.4934706966433</v>
      </c>
      <c r="AB12" s="11">
        <v>13096.585768464309</v>
      </c>
      <c r="AC12" s="11">
        <v>19031.661206502631</v>
      </c>
      <c r="AD12" s="11">
        <v>6171.4842756633043</v>
      </c>
      <c r="AE12" s="11">
        <v>8352.6831552969579</v>
      </c>
      <c r="AF12" s="11">
        <v>11897.559480065105</v>
      </c>
      <c r="AG12" s="11">
        <v>11003.929123464171</v>
      </c>
      <c r="AH12" s="11">
        <v>6141.002557903118</v>
      </c>
      <c r="AI12" s="11">
        <v>10762.463507791374</v>
      </c>
      <c r="AJ12" s="11">
        <v>4652.6370627816577</v>
      </c>
      <c r="AK12" s="11">
        <v>8660.2197491942406</v>
      </c>
      <c r="AL12" s="11">
        <v>7337.1582477284273</v>
      </c>
      <c r="AM12" s="11">
        <v>12877.414625496544</v>
      </c>
      <c r="AN12" s="11">
        <v>17529.426728563511</v>
      </c>
      <c r="AO12" s="11">
        <v>4524.2126938677911</v>
      </c>
      <c r="AP12" s="11"/>
      <c r="AQ12" s="11">
        <v>10256.275135310721</v>
      </c>
      <c r="AR12" s="11">
        <v>3064.2799841566962</v>
      </c>
      <c r="AS12" s="11">
        <v>6879.0548624434205</v>
      </c>
      <c r="AT12" s="11">
        <v>13883.1845589974</v>
      </c>
      <c r="AU12" s="11">
        <v>7062.5047068853282</v>
      </c>
      <c r="AV12" s="11">
        <v>7996.7780099733527</v>
      </c>
      <c r="AW12" s="11"/>
      <c r="AX12" s="11">
        <v>5049.5544132392106</v>
      </c>
      <c r="AY12" s="11">
        <v>4453.5839104074057</v>
      </c>
      <c r="AZ12" s="11">
        <v>7715.6650294134761</v>
      </c>
      <c r="BA12" s="11">
        <v>5773.5954800420486</v>
      </c>
      <c r="BB12" s="11">
        <v>11526.327493463956</v>
      </c>
      <c r="BC12" s="11">
        <v>9874.3587737384587</v>
      </c>
      <c r="BD12" s="11"/>
      <c r="BE12" s="11">
        <v>3512.5807391287231</v>
      </c>
      <c r="BF12" s="11">
        <v>1179.3367419658289</v>
      </c>
      <c r="BG12" s="11">
        <v>4266.9581158027622</v>
      </c>
      <c r="BH12" s="11">
        <v>6455.8661943109391</v>
      </c>
      <c r="BI12" s="11">
        <v>19170.78347944449</v>
      </c>
      <c r="BJ12" s="11">
        <v>1140.7480044984502</v>
      </c>
      <c r="BK12" s="11">
        <v>4026.8878116543201</v>
      </c>
      <c r="BL12" s="11">
        <v>1876.1073325369343</v>
      </c>
      <c r="BM12" s="11">
        <v>10201.126389235415</v>
      </c>
      <c r="BN12" s="11">
        <v>5080.1215904747605</v>
      </c>
      <c r="BO12" s="11">
        <v>6374.3947153749659</v>
      </c>
      <c r="BP12" s="11"/>
      <c r="BQ12" s="11"/>
      <c r="BR12" s="11">
        <v>24941.235625629819</v>
      </c>
      <c r="BS12" s="11">
        <v>30491.34438076369</v>
      </c>
      <c r="BT12" s="11"/>
      <c r="BU12" s="11">
        <v>24095.676246871259</v>
      </c>
      <c r="BV12" s="11">
        <v>23556.823098597495</v>
      </c>
      <c r="BW12" s="11">
        <v>23512.631491157776</v>
      </c>
      <c r="BX12" s="11">
        <v>23290.483285665083</v>
      </c>
      <c r="BY12" s="11">
        <v>21477.477402452558</v>
      </c>
      <c r="BZ12" s="11">
        <v>20661.445435680802</v>
      </c>
      <c r="CA12" s="11">
        <v>14690.733157580415</v>
      </c>
      <c r="CB12" s="11">
        <v>22013.138881918785</v>
      </c>
      <c r="CC12" s="11">
        <v>18520.425122909404</v>
      </c>
      <c r="CD12" s="11">
        <v>24302.617958514162</v>
      </c>
      <c r="CE12" s="11">
        <v>27987.201447294981</v>
      </c>
      <c r="CF12" s="11">
        <v>14279.047520578404</v>
      </c>
      <c r="CG12" s="11">
        <v>16797.427469511433</v>
      </c>
      <c r="CH12" s="11">
        <v>25306.371128249099</v>
      </c>
      <c r="CI12" s="11">
        <v>25033.238641853633</v>
      </c>
      <c r="CJ12" s="11">
        <v>8224.8608428448279</v>
      </c>
      <c r="CK12" s="11">
        <v>23777.155757682725</v>
      </c>
      <c r="CL12" t="e">
        <v>#VALUE!</v>
      </c>
      <c r="CM12" t="e">
        <v>#VALUE!</v>
      </c>
      <c r="CN12" t="e">
        <v>#VALUE!</v>
      </c>
      <c r="CO12" t="e">
        <v>#VALUE!</v>
      </c>
      <c r="CP12">
        <v>0</v>
      </c>
      <c r="CU12" s="91">
        <v>7813.8824409826502</v>
      </c>
      <c r="CW12">
        <v>7813.8824409826502</v>
      </c>
    </row>
    <row r="13" spans="1:101" x14ac:dyDescent="0.25">
      <c r="A13" t="s">
        <v>34</v>
      </c>
      <c r="B13" s="11">
        <v>7960.309151121055</v>
      </c>
      <c r="C13" s="11"/>
      <c r="D13" s="11">
        <v>8731.9001640023034</v>
      </c>
      <c r="E13" s="11">
        <v>8755.8521240601822</v>
      </c>
      <c r="F13" s="11">
        <v>31988.046721372106</v>
      </c>
      <c r="G13" s="11">
        <v>3547.9743700236468</v>
      </c>
      <c r="H13" s="11">
        <v>4947.9441222393752</v>
      </c>
      <c r="I13" s="11">
        <v>21878.430136392461</v>
      </c>
      <c r="J13" s="11">
        <v>11919.635480464425</v>
      </c>
      <c r="K13" s="11">
        <v>10460.183490786938</v>
      </c>
      <c r="L13" s="11">
        <v>2508.5867046884246</v>
      </c>
      <c r="M13" s="11">
        <v>3085.813921686598</v>
      </c>
      <c r="N13" s="11">
        <v>30203.724630211735</v>
      </c>
      <c r="O13" s="11">
        <v>22332.997601058985</v>
      </c>
      <c r="P13" s="11">
        <v>24640.043057050592</v>
      </c>
      <c r="Q13" s="11">
        <v>9420.5484951943527</v>
      </c>
      <c r="R13" s="11">
        <v>6354.4528335988171</v>
      </c>
      <c r="S13" s="11">
        <v>3381.4615811569411</v>
      </c>
      <c r="T13" s="11"/>
      <c r="U13" s="11">
        <v>25831.841081991955</v>
      </c>
      <c r="V13" s="11">
        <v>19206.625986162464</v>
      </c>
      <c r="W13" s="11"/>
      <c r="X13" s="11">
        <v>14441.615552609781</v>
      </c>
      <c r="Y13" s="11">
        <v>5284.6190486345786</v>
      </c>
      <c r="Z13" s="11">
        <v>9175.4652844648645</v>
      </c>
      <c r="AA13" s="11">
        <v>10136.498751622994</v>
      </c>
      <c r="AB13" s="11">
        <v>13331.542382965694</v>
      </c>
      <c r="AC13" s="11">
        <v>20539.815780669865</v>
      </c>
      <c r="AD13" s="11">
        <v>6704.2497942859227</v>
      </c>
      <c r="AE13" s="11">
        <v>8522.0857142151835</v>
      </c>
      <c r="AF13" s="11">
        <v>12868.727581428991</v>
      </c>
      <c r="AG13" s="11">
        <v>11935.647839541649</v>
      </c>
      <c r="AH13" s="11">
        <v>6274.2152724945536</v>
      </c>
      <c r="AI13" s="11">
        <v>11296.299349475799</v>
      </c>
      <c r="AJ13" s="11">
        <v>4724.966059424205</v>
      </c>
      <c r="AK13" s="11">
        <v>9022.4695094821909</v>
      </c>
      <c r="AL13" s="11">
        <v>7498.9548536318507</v>
      </c>
      <c r="AM13" s="11">
        <v>13223.381002958515</v>
      </c>
      <c r="AN13" s="11">
        <v>17606.644255268526</v>
      </c>
      <c r="AO13" s="11">
        <v>4788.6683871379219</v>
      </c>
      <c r="AP13" s="11"/>
      <c r="AQ13" s="11">
        <v>10773.680525565613</v>
      </c>
      <c r="AR13" s="11">
        <v>3172.496087792174</v>
      </c>
      <c r="AS13" s="11">
        <v>7080.1919953311972</v>
      </c>
      <c r="AT13" s="11">
        <v>14534.805868314643</v>
      </c>
      <c r="AU13" s="11">
        <v>7448.6716719738706</v>
      </c>
      <c r="AV13" s="11">
        <v>8241.0980953334929</v>
      </c>
      <c r="AW13" s="11"/>
      <c r="AX13" s="11">
        <v>5359.7998778640422</v>
      </c>
      <c r="AY13" s="11">
        <v>4541.223068081852</v>
      </c>
      <c r="AZ13" s="11">
        <v>7911.1695069384587</v>
      </c>
      <c r="BA13" s="11">
        <v>6059.2265324989494</v>
      </c>
      <c r="BB13" s="11">
        <v>12081.247367211905</v>
      </c>
      <c r="BC13" s="11">
        <v>10135.783468024565</v>
      </c>
      <c r="BD13" s="11"/>
      <c r="BE13" s="11">
        <v>3547.4103924574511</v>
      </c>
      <c r="BF13" s="11">
        <v>1197.4394933748458</v>
      </c>
      <c r="BG13" s="11">
        <v>4253.9086145480951</v>
      </c>
      <c r="BH13" s="11">
        <v>6615.0057969128411</v>
      </c>
      <c r="BI13" s="11">
        <v>19772.435397654346</v>
      </c>
      <c r="BJ13" s="11">
        <v>1178.5637493614288</v>
      </c>
      <c r="BK13" s="11">
        <v>4182.0302049793245</v>
      </c>
      <c r="BL13" s="11">
        <v>1915.5811075999827</v>
      </c>
      <c r="BM13" s="11">
        <v>10945.164299867462</v>
      </c>
      <c r="BN13" s="11">
        <v>5167.7613824311165</v>
      </c>
      <c r="BO13" s="11">
        <v>6177.9716216638481</v>
      </c>
      <c r="BP13" s="11"/>
      <c r="BQ13" s="11"/>
      <c r="BR13" s="11">
        <v>25471.883278529491</v>
      </c>
      <c r="BS13" s="11">
        <v>30743.912842971811</v>
      </c>
      <c r="BT13" s="11"/>
      <c r="BU13" s="11">
        <v>24688.920777726227</v>
      </c>
      <c r="BV13" s="11">
        <v>23649.804822737122</v>
      </c>
      <c r="BW13" s="11">
        <v>23685.806041203377</v>
      </c>
      <c r="BX13" s="11">
        <v>23778.754792270211</v>
      </c>
      <c r="BY13" s="11">
        <v>21818.26486661749</v>
      </c>
      <c r="BZ13" s="11">
        <v>21412.223086512418</v>
      </c>
      <c r="CA13" s="11">
        <v>13368.867596549358</v>
      </c>
      <c r="CB13" s="11">
        <v>21924.212564573532</v>
      </c>
      <c r="CC13" s="11">
        <v>18595.211220054589</v>
      </c>
      <c r="CD13" s="11">
        <v>24591.950853880015</v>
      </c>
      <c r="CE13" s="11">
        <v>27894.139040151957</v>
      </c>
      <c r="CF13" s="11">
        <v>14038.824214524444</v>
      </c>
      <c r="CG13" s="11">
        <v>16570.453752582343</v>
      </c>
      <c r="CH13" s="11">
        <v>25785.182198428891</v>
      </c>
      <c r="CI13" s="11">
        <v>25203.184337178674</v>
      </c>
      <c r="CJ13" s="11">
        <v>8799.5755480204552</v>
      </c>
      <c r="CK13" s="11">
        <v>23948.037809524576</v>
      </c>
      <c r="CL13" t="e">
        <v>#VALUE!</v>
      </c>
      <c r="CM13" t="e">
        <v>#VALUE!</v>
      </c>
      <c r="CN13" t="e">
        <v>#VALUE!</v>
      </c>
      <c r="CO13" t="e">
        <v>#VALUE!</v>
      </c>
      <c r="CP13">
        <v>0</v>
      </c>
      <c r="CU13" s="91">
        <v>7960.309151121055</v>
      </c>
      <c r="CW13">
        <v>7960.309151121055</v>
      </c>
    </row>
    <row r="14" spans="1:101" x14ac:dyDescent="0.25">
      <c r="A14" t="s">
        <v>35</v>
      </c>
      <c r="B14" s="11">
        <v>8060.0078921546956</v>
      </c>
      <c r="C14" s="11"/>
      <c r="D14" s="11">
        <v>8806.2074127351916</v>
      </c>
      <c r="E14" s="11">
        <v>9397.8339147317001</v>
      </c>
      <c r="F14" s="11">
        <v>32154.523882298465</v>
      </c>
      <c r="G14" s="11">
        <v>3699.4437626941367</v>
      </c>
      <c r="H14" s="11">
        <v>5177.9976420371331</v>
      </c>
      <c r="I14" s="11">
        <v>22304.231478695481</v>
      </c>
      <c r="J14" s="11">
        <v>12317.082758732979</v>
      </c>
      <c r="K14" s="11">
        <v>10862.136395042427</v>
      </c>
      <c r="L14" s="11">
        <v>2542.0743861221808</v>
      </c>
      <c r="M14" s="11">
        <v>3240.0830204960689</v>
      </c>
      <c r="N14" s="11">
        <v>30553.377919914285</v>
      </c>
      <c r="O14" s="11">
        <v>22742.161687667733</v>
      </c>
      <c r="P14" s="11">
        <v>25553.60529089073</v>
      </c>
      <c r="Q14" s="11">
        <v>10062.463234950281</v>
      </c>
      <c r="R14" s="11">
        <v>6775.0448139204427</v>
      </c>
      <c r="S14" s="11">
        <v>3520.8735007090818</v>
      </c>
      <c r="T14" s="11"/>
      <c r="U14" s="11">
        <v>26312.96691529583</v>
      </c>
      <c r="V14" s="11">
        <v>19546.626785443539</v>
      </c>
      <c r="W14" s="11"/>
      <c r="X14" s="11">
        <v>14705.627772228816</v>
      </c>
      <c r="Y14" s="11">
        <v>5240.6245216112738</v>
      </c>
      <c r="Z14" s="11">
        <v>9231.6213966715841</v>
      </c>
      <c r="AA14" s="11">
        <v>9945.1214667389686</v>
      </c>
      <c r="AB14" s="11">
        <v>13206.418701074823</v>
      </c>
      <c r="AC14" s="11">
        <v>21501.348288223679</v>
      </c>
      <c r="AD14" s="11">
        <v>7223.2046070758197</v>
      </c>
      <c r="AE14" s="11">
        <v>8428.9362201698023</v>
      </c>
      <c r="AF14" s="11">
        <v>13550.402587980503</v>
      </c>
      <c r="AG14" s="11">
        <v>12560.793002236245</v>
      </c>
      <c r="AH14" s="11">
        <v>6235.3855277185885</v>
      </c>
      <c r="AI14" s="11">
        <v>11477.817334340511</v>
      </c>
      <c r="AJ14" s="11">
        <v>4776.4679915976258</v>
      </c>
      <c r="AK14" s="11">
        <v>9324.1688042720198</v>
      </c>
      <c r="AL14" s="11">
        <v>7458.9306493028416</v>
      </c>
      <c r="AM14" s="11">
        <v>13419.654557757849</v>
      </c>
      <c r="AN14" s="11">
        <v>17097.182798127233</v>
      </c>
      <c r="AO14" s="11">
        <v>4811.9737149921284</v>
      </c>
      <c r="AP14" s="11"/>
      <c r="AQ14" s="11">
        <v>10548.920315989619</v>
      </c>
      <c r="AR14" s="11">
        <v>3282.7167038814937</v>
      </c>
      <c r="AS14" s="11">
        <v>7148.6437406369296</v>
      </c>
      <c r="AT14" s="11">
        <v>15163.031468004003</v>
      </c>
      <c r="AU14" s="11">
        <v>7671.4403657033818</v>
      </c>
      <c r="AV14" s="11">
        <v>8536.8415354153658</v>
      </c>
      <c r="AW14" s="11"/>
      <c r="AX14" s="11">
        <v>5573.2546280977058</v>
      </c>
      <c r="AY14" s="11">
        <v>4578.8863980547221</v>
      </c>
      <c r="AZ14" s="11">
        <v>8114.0698557231981</v>
      </c>
      <c r="BA14" s="11">
        <v>6346.1873075861158</v>
      </c>
      <c r="BB14" s="11">
        <v>12467.668864844914</v>
      </c>
      <c r="BC14" s="11">
        <v>10553.03289170957</v>
      </c>
      <c r="BD14" s="11"/>
      <c r="BE14" s="11">
        <v>3597.257528800455</v>
      </c>
      <c r="BF14" s="11">
        <v>1221.1387250287455</v>
      </c>
      <c r="BG14" s="11">
        <v>4252.1670811791782</v>
      </c>
      <c r="BH14" s="11">
        <v>6098.9393073509145</v>
      </c>
      <c r="BI14" s="11">
        <v>19873.080592607595</v>
      </c>
      <c r="BJ14" s="11">
        <v>1199.7185463571045</v>
      </c>
      <c r="BK14" s="11">
        <v>4248.199770966613</v>
      </c>
      <c r="BL14" s="11">
        <v>1944.4840316551472</v>
      </c>
      <c r="BM14" s="11">
        <v>11257.790675653445</v>
      </c>
      <c r="BN14" s="11">
        <v>5200.778817454714</v>
      </c>
      <c r="BO14" s="11">
        <v>6363.1261303442179</v>
      </c>
      <c r="BP14" s="11"/>
      <c r="BQ14" s="11"/>
      <c r="BR14" s="11">
        <v>25611.696140213371</v>
      </c>
      <c r="BS14" s="11">
        <v>31189.158264108864</v>
      </c>
      <c r="BT14" s="11"/>
      <c r="BU14" s="11">
        <v>24759.892537658616</v>
      </c>
      <c r="BV14" s="11">
        <v>23510.917417566579</v>
      </c>
      <c r="BW14" s="11">
        <v>23579.548706844875</v>
      </c>
      <c r="BX14" s="11">
        <v>23328.361673490552</v>
      </c>
      <c r="BY14" s="11">
        <v>21752.591446615126</v>
      </c>
      <c r="BZ14" s="11">
        <v>21884.602028225258</v>
      </c>
      <c r="CA14" s="11">
        <v>12460.070580876174</v>
      </c>
      <c r="CB14" s="11">
        <v>21634.657508586843</v>
      </c>
      <c r="CC14" s="11">
        <v>18022.365424524662</v>
      </c>
      <c r="CD14" s="11">
        <v>24242.129323221117</v>
      </c>
      <c r="CE14" s="11">
        <v>28286.915469193744</v>
      </c>
      <c r="CF14" s="11">
        <v>13528.038920017794</v>
      </c>
      <c r="CG14" s="11">
        <v>16125.783522642907</v>
      </c>
      <c r="CH14" s="11">
        <v>25521.852547950104</v>
      </c>
      <c r="CI14" s="11">
        <v>25198.35304517614</v>
      </c>
      <c r="CJ14" s="11">
        <v>8826.8339938472145</v>
      </c>
      <c r="CK14" s="11">
        <v>24094.364277588506</v>
      </c>
      <c r="CL14" t="e">
        <v>#VALUE!</v>
      </c>
      <c r="CM14" t="e">
        <v>#VALUE!</v>
      </c>
      <c r="CN14" t="e">
        <v>#VALUE!</v>
      </c>
      <c r="CO14" t="e">
        <v>#VALUE!</v>
      </c>
      <c r="CP14">
        <v>0</v>
      </c>
      <c r="CU14" s="91">
        <v>8060.0078921546956</v>
      </c>
      <c r="CW14">
        <v>8060.0078921546956</v>
      </c>
    </row>
    <row r="15" spans="1:101" x14ac:dyDescent="0.25">
      <c r="A15" t="s">
        <v>36</v>
      </c>
      <c r="B15" s="11">
        <v>8160.0073162027993</v>
      </c>
      <c r="C15" s="11"/>
      <c r="D15" s="11">
        <v>9196.9446733938967</v>
      </c>
      <c r="E15" s="11">
        <v>10077.009399789775</v>
      </c>
      <c r="F15" s="11">
        <v>32995.742135440836</v>
      </c>
      <c r="G15" s="11">
        <v>3895.9904093594687</v>
      </c>
      <c r="H15" s="11">
        <v>5395.4823413010427</v>
      </c>
      <c r="I15" s="11">
        <v>22646.403143384148</v>
      </c>
      <c r="J15" s="11">
        <v>12869.217176933249</v>
      </c>
      <c r="K15" s="11">
        <v>11200.749200650012</v>
      </c>
      <c r="L15" s="11">
        <v>2598.1731659303082</v>
      </c>
      <c r="M15" s="11">
        <v>3413.7016403092871</v>
      </c>
      <c r="N15" s="11">
        <v>31468.179401272519</v>
      </c>
      <c r="O15" s="11">
        <v>23300.535091660167</v>
      </c>
      <c r="P15" s="11">
        <v>26455.292205014117</v>
      </c>
      <c r="Q15" s="11">
        <v>10290.346230941328</v>
      </c>
      <c r="R15" s="11">
        <v>7203.65098796646</v>
      </c>
      <c r="S15" s="11">
        <v>3672.473952293994</v>
      </c>
      <c r="T15" s="11"/>
      <c r="U15" s="11">
        <v>26501.323709955344</v>
      </c>
      <c r="V15" s="11">
        <v>19929.267409240725</v>
      </c>
      <c r="W15" s="11"/>
      <c r="X15" s="11">
        <v>14860.367111027012</v>
      </c>
      <c r="Y15" s="11">
        <v>5372.9523362730206</v>
      </c>
      <c r="Z15" s="11">
        <v>9363.4625307978513</v>
      </c>
      <c r="AA15" s="11">
        <v>9866.754796357025</v>
      </c>
      <c r="AB15" s="11">
        <v>13138.184426776224</v>
      </c>
      <c r="AC15" s="11">
        <v>21883.373722275388</v>
      </c>
      <c r="AD15" s="11">
        <v>7564.7658166308811</v>
      </c>
      <c r="AE15" s="11">
        <v>8631.1239010845165</v>
      </c>
      <c r="AF15" s="11">
        <v>14093.286248299639</v>
      </c>
      <c r="AG15" s="11">
        <v>13138.331441168149</v>
      </c>
      <c r="AH15" s="11">
        <v>6407.6520046223723</v>
      </c>
      <c r="AI15" s="11">
        <v>11644.480237913796</v>
      </c>
      <c r="AJ15" s="11">
        <v>4963.550519206221</v>
      </c>
      <c r="AK15" s="11">
        <v>9423.3812682297103</v>
      </c>
      <c r="AL15" s="11">
        <v>7688.0731463498314</v>
      </c>
      <c r="AM15" s="11">
        <v>13605.066568814063</v>
      </c>
      <c r="AN15" s="11">
        <v>16888.412057648347</v>
      </c>
      <c r="AO15" s="11">
        <v>4821.6541362589833</v>
      </c>
      <c r="AP15" s="11"/>
      <c r="AQ15" s="11">
        <v>10679.399807682921</v>
      </c>
      <c r="AR15" s="11">
        <v>3451.5631618228367</v>
      </c>
      <c r="AS15" s="11">
        <v>7297.2061822269789</v>
      </c>
      <c r="AT15" s="11">
        <v>15597.904652038947</v>
      </c>
      <c r="AU15" s="11">
        <v>7966.9505258977088</v>
      </c>
      <c r="AV15" s="11">
        <v>8614.8721688570695</v>
      </c>
      <c r="AW15" s="11"/>
      <c r="AX15" s="11">
        <v>5758.625604090832</v>
      </c>
      <c r="AY15" s="11">
        <v>4650.7438549945964</v>
      </c>
      <c r="AZ15" s="11">
        <v>8113.4871217062346</v>
      </c>
      <c r="BA15" s="11">
        <v>6628.2171250002793</v>
      </c>
      <c r="BB15" s="11">
        <v>13002.926463307533</v>
      </c>
      <c r="BC15" s="11">
        <v>10545.770107736596</v>
      </c>
      <c r="BD15" s="11"/>
      <c r="BE15" s="11">
        <v>3625.6688441476863</v>
      </c>
      <c r="BF15" s="11">
        <v>1257.0372837627692</v>
      </c>
      <c r="BG15" s="11">
        <v>4244.9663499542976</v>
      </c>
      <c r="BH15" s="11">
        <v>5905.1653684893381</v>
      </c>
      <c r="BI15" s="11">
        <v>20359.309490540109</v>
      </c>
      <c r="BJ15" s="11">
        <v>1234.6531881441813</v>
      </c>
      <c r="BK15" s="11">
        <v>4378.1509876299069</v>
      </c>
      <c r="BL15" s="11">
        <v>1995.110875616612</v>
      </c>
      <c r="BM15" s="11">
        <v>11288.548841661952</v>
      </c>
      <c r="BN15" s="11">
        <v>5238.3480022488875</v>
      </c>
      <c r="BO15" s="11">
        <v>6488.124860203242</v>
      </c>
      <c r="BP15" s="11"/>
      <c r="BQ15" s="11"/>
      <c r="BR15" s="11">
        <v>25878.911062001021</v>
      </c>
      <c r="BS15" s="11">
        <v>31479.315564726865</v>
      </c>
      <c r="BT15" s="11"/>
      <c r="BU15" s="11">
        <v>24646.269056695292</v>
      </c>
      <c r="BV15" s="11">
        <v>23380.466632149048</v>
      </c>
      <c r="BW15" s="11">
        <v>23424.206967055135</v>
      </c>
      <c r="BX15" s="11">
        <v>23045.104986760027</v>
      </c>
      <c r="BY15" s="11">
        <v>21774.370380560376</v>
      </c>
      <c r="BZ15" s="11">
        <v>21534.700567143744</v>
      </c>
      <c r="CA15" s="11">
        <v>12143.92637819011</v>
      </c>
      <c r="CB15" s="11">
        <v>21818.176404711794</v>
      </c>
      <c r="CC15" s="11">
        <v>17506.782132390435</v>
      </c>
      <c r="CD15" s="11">
        <v>24124.757298930916</v>
      </c>
      <c r="CE15" s="11">
        <v>28226.053781376162</v>
      </c>
      <c r="CF15" s="11">
        <v>13448.7577413811</v>
      </c>
      <c r="CG15" s="11">
        <v>15908.205919786367</v>
      </c>
      <c r="CH15" s="11">
        <v>25620.612736951494</v>
      </c>
      <c r="CI15" s="11">
        <v>25353.808829994199</v>
      </c>
      <c r="CJ15" s="11">
        <v>9031.0628636150886</v>
      </c>
      <c r="CK15" s="11">
        <v>24390.972747029467</v>
      </c>
      <c r="CL15" t="e">
        <v>#VALUE!</v>
      </c>
      <c r="CM15" t="e">
        <v>#VALUE!</v>
      </c>
      <c r="CN15" t="e">
        <v>#VALUE!</v>
      </c>
      <c r="CO15" t="e">
        <v>#VALUE!</v>
      </c>
      <c r="CP15">
        <v>0</v>
      </c>
      <c r="CU15" s="91">
        <v>8160.0073162027993</v>
      </c>
      <c r="CW15">
        <v>8160.0073162027993</v>
      </c>
    </row>
    <row r="16" spans="1:101" x14ac:dyDescent="0.25">
      <c r="A16" t="s">
        <v>37</v>
      </c>
      <c r="B16" s="11">
        <v>8281.7424489268396</v>
      </c>
      <c r="C16" s="11"/>
      <c r="D16" s="11">
        <v>9264.5182859321376</v>
      </c>
      <c r="E16" s="11">
        <v>10757.78982582485</v>
      </c>
      <c r="F16" s="11">
        <v>33627.089006845592</v>
      </c>
      <c r="G16" s="11">
        <v>4127.2532852735194</v>
      </c>
      <c r="H16" s="11">
        <v>5595.5840235995638</v>
      </c>
      <c r="I16" s="11">
        <v>22676.115666921349</v>
      </c>
      <c r="J16" s="11">
        <v>13212.758484523101</v>
      </c>
      <c r="K16" s="11">
        <v>11700.772027725179</v>
      </c>
      <c r="L16" s="11">
        <v>2663.0219072042905</v>
      </c>
      <c r="M16" s="11">
        <v>3568.6668808748373</v>
      </c>
      <c r="N16" s="11">
        <v>32074.858445527923</v>
      </c>
      <c r="O16" s="11">
        <v>23981.556905669466</v>
      </c>
      <c r="P16" s="11">
        <v>27843.619291506617</v>
      </c>
      <c r="Q16" s="11">
        <v>10332.42598281336</v>
      </c>
      <c r="R16" s="11">
        <v>7656.887076272641</v>
      </c>
      <c r="S16" s="11">
        <v>3850.6353598841456</v>
      </c>
      <c r="T16" s="11"/>
      <c r="U16" s="11">
        <v>26762.412781729836</v>
      </c>
      <c r="V16" s="11">
        <v>20332.551716029338</v>
      </c>
      <c r="W16" s="11"/>
      <c r="X16" s="11">
        <v>15089.32508087172</v>
      </c>
      <c r="Y16" s="11">
        <v>5439.5870839347017</v>
      </c>
      <c r="Z16" s="11">
        <v>9541.9705700698087</v>
      </c>
      <c r="AA16" s="11">
        <v>9871.3199944776643</v>
      </c>
      <c r="AB16" s="11">
        <v>13480.701761554574</v>
      </c>
      <c r="AC16" s="11">
        <v>22560.212485925244</v>
      </c>
      <c r="AD16" s="11">
        <v>8018.5645136435278</v>
      </c>
      <c r="AE16" s="11">
        <v>9004.6772535188793</v>
      </c>
      <c r="AF16" s="11">
        <v>14525.319687156983</v>
      </c>
      <c r="AG16" s="11">
        <v>13653.641879279776</v>
      </c>
      <c r="AH16" s="11">
        <v>6624.685030565015</v>
      </c>
      <c r="AI16" s="11">
        <v>12035.723378521598</v>
      </c>
      <c r="AJ16" s="11">
        <v>5135.4444732207339</v>
      </c>
      <c r="AK16" s="11">
        <v>9322.1097629453652</v>
      </c>
      <c r="AL16" s="11">
        <v>7582.7983645405502</v>
      </c>
      <c r="AM16" s="11">
        <v>13941.296818225263</v>
      </c>
      <c r="AN16" s="11">
        <v>17395.895842091795</v>
      </c>
      <c r="AO16" s="11">
        <v>4766.4687709620002</v>
      </c>
      <c r="AP16" s="11"/>
      <c r="AQ16" s="11">
        <v>10299.22162554735</v>
      </c>
      <c r="AR16" s="11">
        <v>3584.1680010516261</v>
      </c>
      <c r="AS16" s="11">
        <v>7240.2891176933754</v>
      </c>
      <c r="AT16" s="11">
        <v>15723.457960912974</v>
      </c>
      <c r="AU16" s="11">
        <v>8238.2205641862311</v>
      </c>
      <c r="AV16" s="11">
        <v>8775.767664441586</v>
      </c>
      <c r="AW16" s="11"/>
      <c r="AX16" s="11">
        <v>5897.5700773763938</v>
      </c>
      <c r="AY16" s="11">
        <v>4746.6479291928099</v>
      </c>
      <c r="AZ16" s="11">
        <v>8186.777094582023</v>
      </c>
      <c r="BA16" s="11">
        <v>6694.9688666721077</v>
      </c>
      <c r="BB16" s="11">
        <v>13378.73380869625</v>
      </c>
      <c r="BC16" s="11">
        <v>9997.1257816340021</v>
      </c>
      <c r="BD16" s="11"/>
      <c r="BE16" s="11">
        <v>3691.1223545248836</v>
      </c>
      <c r="BF16" s="11">
        <v>1298.6901087611157</v>
      </c>
      <c r="BG16" s="11">
        <v>4244.3488861294863</v>
      </c>
      <c r="BH16" s="11">
        <v>6083.4906758366033</v>
      </c>
      <c r="BI16" s="11">
        <v>20603.961634881573</v>
      </c>
      <c r="BJ16" s="11">
        <v>1266.5474347820968</v>
      </c>
      <c r="BK16" s="11">
        <v>4427.3383699587675</v>
      </c>
      <c r="BL16" s="11">
        <v>2065.3119291481535</v>
      </c>
      <c r="BM16" s="11">
        <v>11439.651532159398</v>
      </c>
      <c r="BN16" s="11">
        <v>5238.3481833872738</v>
      </c>
      <c r="BO16" s="11">
        <v>6607.3888528424404</v>
      </c>
      <c r="BP16" s="11"/>
      <c r="BQ16" s="11"/>
      <c r="BR16" s="11">
        <v>26229.266097785287</v>
      </c>
      <c r="BS16" s="11">
        <v>31974.915380387891</v>
      </c>
      <c r="BT16" s="11"/>
      <c r="BU16" s="11">
        <v>24624.567059508208</v>
      </c>
      <c r="BV16" s="11">
        <v>23664.563933566285</v>
      </c>
      <c r="BW16" s="11">
        <v>23599.830792739314</v>
      </c>
      <c r="BX16" s="11">
        <v>22787.411670783</v>
      </c>
      <c r="BY16" s="11">
        <v>21740.364155760384</v>
      </c>
      <c r="BZ16" s="11">
        <v>22189.004479212934</v>
      </c>
      <c r="CA16" s="11">
        <v>12268.224833805063</v>
      </c>
      <c r="CB16" s="11">
        <v>23567.484081380677</v>
      </c>
      <c r="CC16" s="11">
        <v>17362.832238748157</v>
      </c>
      <c r="CD16" s="11">
        <v>24379.372270400308</v>
      </c>
      <c r="CE16" s="11">
        <v>28445.059814363129</v>
      </c>
      <c r="CF16" s="11">
        <v>13643.944602536756</v>
      </c>
      <c r="CG16" s="11">
        <v>16172.941567075321</v>
      </c>
      <c r="CH16" s="11">
        <v>26028.313606019994</v>
      </c>
      <c r="CI16" s="11">
        <v>25546.492507955678</v>
      </c>
      <c r="CJ16" s="11">
        <v>9147.7777068713949</v>
      </c>
      <c r="CK16" s="11">
        <v>24951.213950759698</v>
      </c>
      <c r="CL16">
        <v>0</v>
      </c>
      <c r="CM16">
        <v>0</v>
      </c>
      <c r="CN16">
        <v>0</v>
      </c>
      <c r="CO16">
        <v>0</v>
      </c>
      <c r="CP16">
        <v>0</v>
      </c>
      <c r="CU16" s="91">
        <v>8281.7424489268396</v>
      </c>
      <c r="CW16">
        <v>8281.7424489268396</v>
      </c>
    </row>
    <row r="17" spans="1:101" x14ac:dyDescent="0.25">
      <c r="A17" t="s">
        <v>38</v>
      </c>
      <c r="B17" s="11">
        <v>8400.1839142068475</v>
      </c>
      <c r="D17" s="11">
        <v>9253.590436382925</v>
      </c>
      <c r="E17" s="11">
        <v>11443.323210824985</v>
      </c>
      <c r="F17" s="11">
        <v>34144.749996285376</v>
      </c>
      <c r="G17" s="11">
        <v>4386.0503356543149</v>
      </c>
      <c r="H17" s="11">
        <v>5793.0499630542163</v>
      </c>
      <c r="I17" s="11">
        <v>22814.429439043433</v>
      </c>
      <c r="J17" s="11">
        <v>13177.037214049949</v>
      </c>
      <c r="K17" s="11">
        <v>12108.436076525682</v>
      </c>
      <c r="L17" s="11">
        <v>2731.2385293400157</v>
      </c>
      <c r="M17" s="11">
        <v>3720.821613695764</v>
      </c>
      <c r="N17" s="11">
        <v>32333.163383030707</v>
      </c>
      <c r="O17" s="11">
        <v>24514.06721135708</v>
      </c>
      <c r="P17" s="11">
        <v>28661.21753937846</v>
      </c>
      <c r="Q17" s="11">
        <v>10588.175362795293</v>
      </c>
      <c r="R17" s="11">
        <v>8126.2925755765873</v>
      </c>
      <c r="S17" s="11">
        <v>4064.1602093932688</v>
      </c>
      <c r="T17" s="11"/>
      <c r="U17" s="11">
        <v>26997.072303416393</v>
      </c>
      <c r="V17" s="11">
        <v>20629.039306505143</v>
      </c>
      <c r="X17" s="11">
        <v>14456.962208511144</v>
      </c>
      <c r="Y17" s="11">
        <v>5615.1682761780512</v>
      </c>
      <c r="Z17" s="11">
        <v>9950.4344383507632</v>
      </c>
      <c r="AA17" s="11">
        <v>10066.881742610974</v>
      </c>
      <c r="AB17" s="11">
        <v>14057.581872173416</v>
      </c>
      <c r="AC17" s="11">
        <v>22930.458999727402</v>
      </c>
      <c r="AD17" s="11">
        <v>8348.5953993385356</v>
      </c>
      <c r="AE17" s="11">
        <v>9308.7026748700646</v>
      </c>
      <c r="AF17" s="11">
        <v>15038.799121991075</v>
      </c>
      <c r="AG17" s="11">
        <v>13980.078676504372</v>
      </c>
      <c r="AH17" s="11">
        <v>6858.1542039292635</v>
      </c>
      <c r="AI17" s="11">
        <v>12514.070429221829</v>
      </c>
      <c r="AJ17" s="11">
        <v>5344.1125776118797</v>
      </c>
      <c r="AK17" s="11">
        <v>8955.3759509271531</v>
      </c>
      <c r="AL17" s="11">
        <v>7675.0519519755508</v>
      </c>
      <c r="AM17" s="11">
        <v>14460.985833574689</v>
      </c>
      <c r="AN17" s="11">
        <v>17783.476423637621</v>
      </c>
      <c r="AO17" s="11">
        <v>4311.6806209410161</v>
      </c>
      <c r="AQ17" s="11">
        <v>10437.492117669617</v>
      </c>
      <c r="AR17" s="11">
        <v>3700.902709496952</v>
      </c>
      <c r="AS17" s="11">
        <v>6902.4562485720962</v>
      </c>
      <c r="AT17" s="11">
        <v>15919.724322362059</v>
      </c>
      <c r="AU17" s="11">
        <v>8415.225669579193</v>
      </c>
      <c r="AV17" s="11">
        <v>9009.635186390633</v>
      </c>
      <c r="AX17" s="11">
        <v>5818.5328906819586</v>
      </c>
      <c r="AY17" s="11">
        <v>4844.5397234808688</v>
      </c>
      <c r="AZ17" s="11">
        <v>8280.8358553609287</v>
      </c>
      <c r="BA17" s="11">
        <v>6823.7353888362213</v>
      </c>
      <c r="BB17" s="11">
        <v>13462.74962949447</v>
      </c>
      <c r="BC17" s="11">
        <v>9997.1257816340021</v>
      </c>
      <c r="BE17" s="11">
        <v>3764.286319623603</v>
      </c>
      <c r="BF17" s="11">
        <v>1340.0570258883367</v>
      </c>
      <c r="BG17" s="11">
        <v>4329.4107461903532</v>
      </c>
      <c r="BH17" s="11">
        <v>6083.4906758366033</v>
      </c>
      <c r="BI17" s="11">
        <v>20705.590587903615</v>
      </c>
      <c r="BJ17" s="11">
        <v>1303.6143517666035</v>
      </c>
      <c r="BK17" s="11">
        <v>4565.0117132342939</v>
      </c>
      <c r="BL17" s="11">
        <v>2065.106966297411</v>
      </c>
      <c r="BM17" s="11">
        <v>11592.985883847281</v>
      </c>
      <c r="BN17" s="11">
        <v>5217.8912133733847</v>
      </c>
      <c r="BO17" s="11">
        <v>6606.3043719601674</v>
      </c>
      <c r="BR17" s="11">
        <v>26284.238863565632</v>
      </c>
      <c r="BS17" s="11">
        <v>32548.708073795398</v>
      </c>
      <c r="BU17" s="11">
        <v>24661.019840949</v>
      </c>
      <c r="BV17" s="11">
        <v>23903.576466870705</v>
      </c>
      <c r="BW17" s="11">
        <v>23696.425180526639</v>
      </c>
      <c r="BX17" s="11">
        <v>22749.934442808128</v>
      </c>
      <c r="BY17" s="11">
        <v>21914.40620433215</v>
      </c>
      <c r="BZ17" s="11">
        <v>22451.426950874018</v>
      </c>
      <c r="CA17" s="11">
        <v>12319.015662948492</v>
      </c>
      <c r="CB17" s="11">
        <v>29609.529018474357</v>
      </c>
      <c r="CC17" s="11">
        <v>17486.157724885525</v>
      </c>
      <c r="CD17" s="11">
        <v>24750.239732513892</v>
      </c>
      <c r="CE17" s="11">
        <v>28576.848503500001</v>
      </c>
      <c r="CF17" s="11">
        <v>13911.92188446732</v>
      </c>
      <c r="CG17" s="11">
        <v>16715.302911150666</v>
      </c>
      <c r="CH17" s="11">
        <v>26817.475046368698</v>
      </c>
      <c r="CI17" s="11">
        <v>25455.986163523448</v>
      </c>
      <c r="CJ17" s="11">
        <v>9373.043392718977</v>
      </c>
      <c r="CK17" s="11">
        <v>25299.908672021222</v>
      </c>
      <c r="CL17">
        <v>0</v>
      </c>
      <c r="CM17">
        <v>0</v>
      </c>
      <c r="CN17">
        <v>0</v>
      </c>
      <c r="CO17">
        <v>0</v>
      </c>
      <c r="CP17">
        <v>0</v>
      </c>
      <c r="CU17" s="91">
        <v>8400.1839142068475</v>
      </c>
      <c r="CW17">
        <v>8400.1839142068475</v>
      </c>
    </row>
    <row r="18" spans="1:101" x14ac:dyDescent="0.25">
      <c r="CU18" s="91"/>
    </row>
    <row r="19" spans="1:101" s="77" customFormat="1" x14ac:dyDescent="0.25">
      <c r="CU19" s="91"/>
    </row>
    <row r="20" spans="1:101" s="77" customFormat="1" x14ac:dyDescent="0.25">
      <c r="CU20" s="91"/>
    </row>
    <row r="21" spans="1:101" s="77" customFormat="1" x14ac:dyDescent="0.25">
      <c r="CU21" s="91"/>
    </row>
    <row r="22" spans="1:101" s="77" customFormat="1" x14ac:dyDescent="0.25">
      <c r="CU22" s="91"/>
    </row>
    <row r="23" spans="1:101" s="77" customFormat="1" x14ac:dyDescent="0.25">
      <c r="CU23" s="91"/>
    </row>
    <row r="24" spans="1:101" x14ac:dyDescent="0.25">
      <c r="CU24" s="91"/>
    </row>
    <row r="25" spans="1:101" x14ac:dyDescent="0.25">
      <c r="CU25" s="91"/>
    </row>
    <row r="26" spans="1:101" x14ac:dyDescent="0.25">
      <c r="CU26" s="91"/>
    </row>
    <row r="27" spans="1:101" x14ac:dyDescent="0.25">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U27" s="91"/>
    </row>
    <row r="28" spans="1:101" x14ac:dyDescent="0.25">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U28" s="91"/>
    </row>
    <row r="29" spans="1:101" x14ac:dyDescent="0.25">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U29" s="91"/>
    </row>
    <row r="30" spans="1:101" x14ac:dyDescent="0.25">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U30" s="91"/>
    </row>
    <row r="31" spans="1:101" x14ac:dyDescent="0.25">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U31" s="91"/>
    </row>
    <row r="32" spans="1:101" x14ac:dyDescent="0.25">
      <c r="CU32" s="91"/>
    </row>
    <row r="33" spans="99:101" x14ac:dyDescent="0.25">
      <c r="CU33" s="91">
        <v>2636.6052827812282</v>
      </c>
      <c r="CW33">
        <v>2636.6052827812282</v>
      </c>
    </row>
    <row r="34" spans="99:101" x14ac:dyDescent="0.25">
      <c r="CU34" s="91">
        <v>2893.0677983755904</v>
      </c>
      <c r="CW34">
        <v>2893.0677983755904</v>
      </c>
    </row>
    <row r="35" spans="99:101" x14ac:dyDescent="0.25">
      <c r="CU35" s="91">
        <v>3191.8427350673924</v>
      </c>
      <c r="CW35">
        <v>3191.8427350673924</v>
      </c>
    </row>
    <row r="36" spans="99:101" x14ac:dyDescent="0.25">
      <c r="CU36" s="91">
        <v>3485.4703890055466</v>
      </c>
      <c r="CW36">
        <v>3485.4703890055466</v>
      </c>
    </row>
    <row r="37" spans="99:101" x14ac:dyDescent="0.25">
      <c r="CU37" s="91">
        <v>4363.8459568935095</v>
      </c>
      <c r="CW37">
        <v>4363.8459568935095</v>
      </c>
    </row>
    <row r="38" spans="99:101" x14ac:dyDescent="0.25">
      <c r="CU38" s="91">
        <v>5805.4744142061572</v>
      </c>
      <c r="CW38">
        <v>5805.4744142061572</v>
      </c>
    </row>
    <row r="39" spans="99:101" x14ac:dyDescent="0.25">
      <c r="CU39" s="91">
        <v>7182.653623444533</v>
      </c>
      <c r="CW39">
        <v>7182.653623444533</v>
      </c>
    </row>
    <row r="40" spans="99:101" x14ac:dyDescent="0.25">
      <c r="CU40" s="91">
        <v>7870.7885265743271</v>
      </c>
      <c r="CW40">
        <v>7870.7885265743271</v>
      </c>
    </row>
    <row r="41" spans="99:101" x14ac:dyDescent="0.25">
      <c r="CU41" s="91">
        <v>8509.4961262229263</v>
      </c>
      <c r="CW41">
        <v>8509.4961262229263</v>
      </c>
    </row>
    <row r="42" spans="99:101" x14ac:dyDescent="0.25">
      <c r="CU42" s="91">
        <v>8840.5934198550713</v>
      </c>
      <c r="CW42">
        <v>8840.5934198550713</v>
      </c>
    </row>
    <row r="43" spans="99:101" x14ac:dyDescent="0.25">
      <c r="CU43" s="91">
        <v>8731.9001640023034</v>
      </c>
      <c r="CW43">
        <v>8731.9001640023034</v>
      </c>
    </row>
    <row r="44" spans="99:101" x14ac:dyDescent="0.25">
      <c r="CU44" s="91">
        <v>8806.2074127351916</v>
      </c>
      <c r="CW44">
        <v>8806.2074127351916</v>
      </c>
    </row>
    <row r="45" spans="99:101" x14ac:dyDescent="0.25">
      <c r="CU45" s="91">
        <v>9196.9446733938967</v>
      </c>
      <c r="CW45">
        <v>9196.9446733938967</v>
      </c>
    </row>
    <row r="46" spans="99:101" x14ac:dyDescent="0.25">
      <c r="CU46" s="91">
        <v>9264.5182859321376</v>
      </c>
      <c r="CW46">
        <v>9264.5182859321376</v>
      </c>
    </row>
    <row r="47" spans="99:101" x14ac:dyDescent="0.25">
      <c r="CU47" s="91">
        <v>9253.590436382925</v>
      </c>
      <c r="CW47">
        <v>9253.590436382925</v>
      </c>
    </row>
    <row r="48" spans="99:101" x14ac:dyDescent="0.25">
      <c r="CU48" s="91">
        <v>3758.9314777686045</v>
      </c>
      <c r="CW48">
        <v>3758.9314777686045</v>
      </c>
    </row>
    <row r="49" spans="99:101" x14ac:dyDescent="0.25">
      <c r="CU49" s="91">
        <v>4197.1454233052173</v>
      </c>
      <c r="CW49">
        <v>4197.1454233052173</v>
      </c>
    </row>
    <row r="50" spans="99:101" x14ac:dyDescent="0.25">
      <c r="CU50" s="91">
        <v>4802.8430611611293</v>
      </c>
      <c r="CW50">
        <v>4802.8430611611293</v>
      </c>
    </row>
    <row r="51" spans="99:101" x14ac:dyDescent="0.25">
      <c r="CU51" s="91">
        <v>5168.7086009683089</v>
      </c>
      <c r="CW51">
        <v>5168.7086009683089</v>
      </c>
    </row>
    <row r="52" spans="99:101" x14ac:dyDescent="0.25">
      <c r="CU52" s="91">
        <v>5575.3727794311662</v>
      </c>
      <c r="CW52">
        <v>5575.3727794311662</v>
      </c>
    </row>
    <row r="53" spans="99:101" x14ac:dyDescent="0.25">
      <c r="CU53" s="91">
        <v>6047.5622034751568</v>
      </c>
      <c r="CW53">
        <v>6047.5622034751568</v>
      </c>
    </row>
    <row r="54" spans="99:101" x14ac:dyDescent="0.25">
      <c r="CU54" s="91">
        <v>6303.0241637168647</v>
      </c>
      <c r="CW54">
        <v>6303.0241637168647</v>
      </c>
    </row>
    <row r="55" spans="99:101" x14ac:dyDescent="0.25">
      <c r="CU55" s="91">
        <v>6724.779700268572</v>
      </c>
      <c r="CW55">
        <v>6724.779700268572</v>
      </c>
    </row>
    <row r="56" spans="99:101" x14ac:dyDescent="0.25">
      <c r="CU56" s="91">
        <v>7308.2031370235154</v>
      </c>
      <c r="CW56">
        <v>7308.2031370235154</v>
      </c>
    </row>
    <row r="57" spans="99:101" x14ac:dyDescent="0.25">
      <c r="CU57" s="91">
        <v>8031.944674384381</v>
      </c>
      <c r="CW57">
        <v>8031.944674384381</v>
      </c>
    </row>
    <row r="58" spans="99:101" x14ac:dyDescent="0.25">
      <c r="CU58" s="91">
        <v>8755.8521240601822</v>
      </c>
      <c r="CW58">
        <v>8755.8521240601822</v>
      </c>
    </row>
    <row r="59" spans="99:101" x14ac:dyDescent="0.25">
      <c r="CU59" s="91">
        <v>9397.8339147317001</v>
      </c>
      <c r="CW59">
        <v>9397.8339147317001</v>
      </c>
    </row>
    <row r="60" spans="99:101" x14ac:dyDescent="0.25">
      <c r="CU60" s="91">
        <v>10077.009399789775</v>
      </c>
      <c r="CW60">
        <v>10077.009399789775</v>
      </c>
    </row>
    <row r="61" spans="99:101" x14ac:dyDescent="0.25">
      <c r="CU61" s="91">
        <v>10757.78982582485</v>
      </c>
      <c r="CW61">
        <v>10757.78982582485</v>
      </c>
    </row>
    <row r="62" spans="99:101" x14ac:dyDescent="0.25">
      <c r="CU62" s="91">
        <v>11443.323210824985</v>
      </c>
      <c r="CW62">
        <v>11443.323210824985</v>
      </c>
    </row>
    <row r="63" spans="99:101" x14ac:dyDescent="0.25">
      <c r="CU63" s="91">
        <v>21962.002746753493</v>
      </c>
      <c r="CW63">
        <v>21962.002746753493</v>
      </c>
    </row>
    <row r="64" spans="99:101" x14ac:dyDescent="0.25">
      <c r="CU64" s="91">
        <v>22194.990595166269</v>
      </c>
      <c r="CW64">
        <v>22194.990595166269</v>
      </c>
    </row>
    <row r="65" spans="99:101" x14ac:dyDescent="0.25">
      <c r="CU65" s="91">
        <v>22702.183930664021</v>
      </c>
      <c r="CW65">
        <v>22702.183930664021</v>
      </c>
    </row>
    <row r="66" spans="99:101" x14ac:dyDescent="0.25">
      <c r="CU66" s="91">
        <v>24468.774479842104</v>
      </c>
      <c r="CW66">
        <v>24468.774479842104</v>
      </c>
    </row>
    <row r="67" spans="99:101" x14ac:dyDescent="0.25">
      <c r="CU67" s="91">
        <v>26040.585966321141</v>
      </c>
      <c r="CW67">
        <v>26040.585966321141</v>
      </c>
    </row>
    <row r="68" spans="99:101" x14ac:dyDescent="0.25">
      <c r="CU68" s="91">
        <v>27695.8560204483</v>
      </c>
      <c r="CW68">
        <v>27695.8560204483</v>
      </c>
    </row>
    <row r="69" spans="99:101" x14ac:dyDescent="0.25">
      <c r="CU69" s="91">
        <v>29299.611340881122</v>
      </c>
      <c r="CW69">
        <v>29299.611340881122</v>
      </c>
    </row>
    <row r="70" spans="99:101" x14ac:dyDescent="0.25">
      <c r="CU70" s="91">
        <v>29810.239590575951</v>
      </c>
      <c r="CW70">
        <v>29810.239590575951</v>
      </c>
    </row>
    <row r="71" spans="99:101" x14ac:dyDescent="0.25">
      <c r="CU71" s="91">
        <v>28855.58895942918</v>
      </c>
      <c r="CW71">
        <v>28855.58895942918</v>
      </c>
    </row>
    <row r="72" spans="99:101" x14ac:dyDescent="0.25">
      <c r="CU72" s="91">
        <v>30724.623433116449</v>
      </c>
      <c r="CW72">
        <v>30724.623433116449</v>
      </c>
    </row>
    <row r="73" spans="99:101" x14ac:dyDescent="0.25">
      <c r="CU73" s="91">
        <v>31988.046721372106</v>
      </c>
      <c r="CW73">
        <v>31988.046721372106</v>
      </c>
    </row>
    <row r="74" spans="99:101" x14ac:dyDescent="0.25">
      <c r="CU74" s="91">
        <v>32154.523882298465</v>
      </c>
      <c r="CW74">
        <v>32154.523882298465</v>
      </c>
    </row>
    <row r="75" spans="99:101" x14ac:dyDescent="0.25">
      <c r="CU75" s="91">
        <v>32995.742135440836</v>
      </c>
      <c r="CW75">
        <v>32995.742135440836</v>
      </c>
    </row>
    <row r="76" spans="99:101" x14ac:dyDescent="0.25">
      <c r="CU76" s="91">
        <v>33627.089006845592</v>
      </c>
      <c r="CW76">
        <v>33627.089006845592</v>
      </c>
    </row>
    <row r="77" spans="99:101" x14ac:dyDescent="0.25">
      <c r="CU77" s="91">
        <v>34144.749996285376</v>
      </c>
      <c r="CW77">
        <v>34144.749996285376</v>
      </c>
    </row>
    <row r="78" spans="99:101" x14ac:dyDescent="0.25">
      <c r="CU78" s="91">
        <v>1956.7832033715376</v>
      </c>
      <c r="CW78">
        <v>1956.7832033715376</v>
      </c>
    </row>
    <row r="79" spans="99:101" x14ac:dyDescent="0.25">
      <c r="CU79" s="91">
        <v>1996.5153492720433</v>
      </c>
      <c r="CW79">
        <v>1996.5153492720433</v>
      </c>
    </row>
    <row r="80" spans="99:101" x14ac:dyDescent="0.25">
      <c r="CU80" s="91">
        <v>2129.7305352982121</v>
      </c>
      <c r="CW80">
        <v>2129.7305352982121</v>
      </c>
    </row>
    <row r="81" spans="99:101" x14ac:dyDescent="0.25">
      <c r="CU81" s="91">
        <v>2273.195248529109</v>
      </c>
      <c r="CW81">
        <v>2273.195248529109</v>
      </c>
    </row>
    <row r="82" spans="99:101" x14ac:dyDescent="0.25">
      <c r="CU82" s="91">
        <v>2423.7881402351759</v>
      </c>
      <c r="CW82">
        <v>2423.7881402351759</v>
      </c>
    </row>
    <row r="83" spans="99:101" x14ac:dyDescent="0.25">
      <c r="CU83" s="91">
        <v>2612.3634765776087</v>
      </c>
      <c r="CW83">
        <v>2612.3634765776087</v>
      </c>
    </row>
    <row r="84" spans="99:101" x14ac:dyDescent="0.25">
      <c r="CU84" s="91">
        <v>2810.0081779609268</v>
      </c>
      <c r="CW84">
        <v>2810.0081779609268</v>
      </c>
    </row>
    <row r="85" spans="99:101" x14ac:dyDescent="0.25">
      <c r="CU85" s="91">
        <v>2951.6124707751596</v>
      </c>
      <c r="CW85">
        <v>2951.6124707751596</v>
      </c>
    </row>
    <row r="86" spans="99:101" x14ac:dyDescent="0.25">
      <c r="CU86" s="91">
        <v>3154.1236851959156</v>
      </c>
      <c r="CW86">
        <v>3154.1236851959156</v>
      </c>
    </row>
    <row r="87" spans="99:101" x14ac:dyDescent="0.25">
      <c r="CU87" s="91">
        <v>3371.6009977016383</v>
      </c>
      <c r="CW87">
        <v>3371.6009977016383</v>
      </c>
    </row>
    <row r="88" spans="99:101" x14ac:dyDescent="0.25">
      <c r="CU88" s="91">
        <v>3547.9743700236468</v>
      </c>
      <c r="CW88">
        <v>3547.9743700236468</v>
      </c>
    </row>
    <row r="89" spans="99:101" x14ac:dyDescent="0.25">
      <c r="CU89" s="91">
        <v>3699.4437626941367</v>
      </c>
      <c r="CW89">
        <v>3699.4437626941367</v>
      </c>
    </row>
    <row r="90" spans="99:101" x14ac:dyDescent="0.25">
      <c r="CU90" s="91">
        <v>3895.9904093594687</v>
      </c>
      <c r="CW90">
        <v>3895.9904093594687</v>
      </c>
    </row>
    <row r="91" spans="99:101" x14ac:dyDescent="0.25">
      <c r="CU91" s="91">
        <v>4127.2532852735194</v>
      </c>
      <c r="CW91">
        <v>4127.2532852735194</v>
      </c>
    </row>
    <row r="92" spans="99:101" x14ac:dyDescent="0.25">
      <c r="CU92" s="91">
        <v>4386.0503356543149</v>
      </c>
      <c r="CW92">
        <v>4386.0503356543149</v>
      </c>
    </row>
    <row r="93" spans="99:101" x14ac:dyDescent="0.25">
      <c r="CU93" s="91">
        <v>3298.9813178174945</v>
      </c>
      <c r="CW93">
        <v>3298.9813178174945</v>
      </c>
    </row>
    <row r="94" spans="99:101" x14ac:dyDescent="0.25">
      <c r="CU94" s="91">
        <v>3399.2303221418642</v>
      </c>
      <c r="CW94">
        <v>3399.2303221418642</v>
      </c>
    </row>
    <row r="95" spans="99:101" x14ac:dyDescent="0.25">
      <c r="CU95" s="91">
        <v>3512.7432318417032</v>
      </c>
      <c r="CW95">
        <v>3512.7432318417032</v>
      </c>
    </row>
    <row r="96" spans="99:101" x14ac:dyDescent="0.25">
      <c r="CU96" s="91">
        <v>3639.6729962403488</v>
      </c>
      <c r="CW96">
        <v>3639.6729962403488</v>
      </c>
    </row>
    <row r="97" spans="99:101" x14ac:dyDescent="0.25">
      <c r="CU97" s="91">
        <v>3799.1793524288955</v>
      </c>
      <c r="CW97">
        <v>3799.1793524288955</v>
      </c>
    </row>
    <row r="98" spans="99:101" x14ac:dyDescent="0.25">
      <c r="CU98" s="91">
        <v>3957.1707189325075</v>
      </c>
      <c r="CW98">
        <v>3957.1707189325075</v>
      </c>
    </row>
    <row r="99" spans="99:101" x14ac:dyDescent="0.25">
      <c r="CU99" s="91">
        <v>4156.3482285276941</v>
      </c>
      <c r="CW99">
        <v>4156.3482285276941</v>
      </c>
    </row>
    <row r="100" spans="99:101" x14ac:dyDescent="0.25">
      <c r="CU100" s="91">
        <v>4353.7095857321638</v>
      </c>
      <c r="CW100">
        <v>4353.7095857321638</v>
      </c>
    </row>
    <row r="101" spans="99:101" x14ac:dyDescent="0.25">
      <c r="CU101" s="91">
        <v>4500.4156885006951</v>
      </c>
      <c r="CW101">
        <v>4500.4156885006951</v>
      </c>
    </row>
    <row r="102" spans="99:101" x14ac:dyDescent="0.25">
      <c r="CU102" s="91">
        <v>4722.0369810548509</v>
      </c>
      <c r="CW102">
        <v>4722.0369810548509</v>
      </c>
    </row>
    <row r="103" spans="99:101" x14ac:dyDescent="0.25">
      <c r="CU103" s="91">
        <v>4947.9441222393752</v>
      </c>
      <c r="CW103">
        <v>4947.9441222393752</v>
      </c>
    </row>
    <row r="104" spans="99:101" x14ac:dyDescent="0.25">
      <c r="CU104" s="91">
        <v>5177.9976420371331</v>
      </c>
      <c r="CW104">
        <v>5177.9976420371331</v>
      </c>
    </row>
    <row r="105" spans="99:101" x14ac:dyDescent="0.25">
      <c r="CU105" s="91">
        <v>5395.4823413010427</v>
      </c>
      <c r="CW105">
        <v>5395.4823413010427</v>
      </c>
    </row>
    <row r="106" spans="99:101" x14ac:dyDescent="0.25">
      <c r="CU106" s="91">
        <v>5595.5840235995638</v>
      </c>
      <c r="CW106">
        <v>5595.5840235995638</v>
      </c>
    </row>
    <row r="107" spans="99:101" x14ac:dyDescent="0.25">
      <c r="CU107" s="91">
        <v>5793.0499630542163</v>
      </c>
      <c r="CW107">
        <v>5793.0499630542163</v>
      </c>
    </row>
    <row r="108" spans="99:101" x14ac:dyDescent="0.25">
      <c r="CU108" s="91">
        <v>20499.907952727041</v>
      </c>
      <c r="CW108">
        <v>20499.907952727041</v>
      </c>
    </row>
    <row r="109" spans="99:101" x14ac:dyDescent="0.25">
      <c r="CU109" s="91">
        <v>20516.849232535595</v>
      </c>
      <c r="CW109">
        <v>20516.849232535595</v>
      </c>
    </row>
    <row r="110" spans="99:101" x14ac:dyDescent="0.25">
      <c r="CU110" s="91">
        <v>20832.997849900727</v>
      </c>
      <c r="CW110">
        <v>20832.997849900727</v>
      </c>
    </row>
    <row r="111" spans="99:101" x14ac:dyDescent="0.25">
      <c r="CU111" s="91">
        <v>21301.178248739659</v>
      </c>
      <c r="CW111">
        <v>21301.178248739659</v>
      </c>
    </row>
    <row r="112" spans="99:101" x14ac:dyDescent="0.25">
      <c r="CU112" s="91">
        <v>21575.023474075475</v>
      </c>
      <c r="CW112">
        <v>21575.023474075475</v>
      </c>
    </row>
    <row r="113" spans="99:101" x14ac:dyDescent="0.25">
      <c r="CU113" s="91">
        <v>21938.170592300474</v>
      </c>
      <c r="CW113">
        <v>21938.170592300474</v>
      </c>
    </row>
    <row r="114" spans="99:101" x14ac:dyDescent="0.25">
      <c r="CU114" s="91">
        <v>22410.065610134494</v>
      </c>
      <c r="CW114">
        <v>22410.065610134494</v>
      </c>
    </row>
    <row r="115" spans="99:101" x14ac:dyDescent="0.25">
      <c r="CU115" s="91">
        <v>22175.1244681219</v>
      </c>
      <c r="CW115">
        <v>22175.1244681219</v>
      </c>
    </row>
    <row r="116" spans="99:101" x14ac:dyDescent="0.25">
      <c r="CU116" s="91">
        <v>20963.200296560124</v>
      </c>
      <c r="CW116">
        <v>20963.200296560124</v>
      </c>
    </row>
    <row r="117" spans="99:101" x14ac:dyDescent="0.25">
      <c r="CU117" s="91">
        <v>21934.903391345688</v>
      </c>
      <c r="CW117">
        <v>21934.903391345688</v>
      </c>
    </row>
    <row r="118" spans="99:101" x14ac:dyDescent="0.25">
      <c r="CU118" s="91">
        <v>21878.430136392461</v>
      </c>
      <c r="CW118">
        <v>21878.430136392461</v>
      </c>
    </row>
    <row r="119" spans="99:101" x14ac:dyDescent="0.25">
      <c r="CU119" s="91">
        <v>22304.231478695481</v>
      </c>
      <c r="CW119">
        <v>22304.231478695481</v>
      </c>
    </row>
    <row r="120" spans="99:101" x14ac:dyDescent="0.25">
      <c r="CU120" s="91">
        <v>22646.403143384148</v>
      </c>
      <c r="CW120">
        <v>22646.403143384148</v>
      </c>
    </row>
    <row r="121" spans="99:101" x14ac:dyDescent="0.25">
      <c r="CU121" s="91">
        <v>22676.115666921349</v>
      </c>
      <c r="CW121">
        <v>22676.115666921349</v>
      </c>
    </row>
    <row r="122" spans="99:101" x14ac:dyDescent="0.25">
      <c r="CU122" s="91">
        <v>22814.429439043433</v>
      </c>
      <c r="CW122">
        <v>22814.429439043433</v>
      </c>
    </row>
    <row r="123" spans="99:101" x14ac:dyDescent="0.25">
      <c r="CU123" s="91">
        <v>6264.1456325889576</v>
      </c>
      <c r="CW123">
        <v>6264.1456325889576</v>
      </c>
    </row>
    <row r="124" spans="99:101" x14ac:dyDescent="0.25">
      <c r="CU124" s="91">
        <v>6849.65527510018</v>
      </c>
      <c r="CW124">
        <v>6849.65527510018</v>
      </c>
    </row>
    <row r="125" spans="99:101" x14ac:dyDescent="0.25">
      <c r="CU125" s="91">
        <v>7448.7905828158036</v>
      </c>
      <c r="CW125">
        <v>7448.7905828158036</v>
      </c>
    </row>
    <row r="126" spans="99:101" x14ac:dyDescent="0.25">
      <c r="CU126" s="91">
        <v>8109.6914210983296</v>
      </c>
      <c r="CW126">
        <v>8109.6914210983296</v>
      </c>
    </row>
    <row r="127" spans="99:101" x14ac:dyDescent="0.25">
      <c r="CU127" s="91">
        <v>8822.3633492233384</v>
      </c>
      <c r="CW127">
        <v>8822.3633492233384</v>
      </c>
    </row>
    <row r="128" spans="99:101" x14ac:dyDescent="0.25">
      <c r="CU128" s="91">
        <v>9669.7592077331956</v>
      </c>
      <c r="CW128">
        <v>9669.7592077331956</v>
      </c>
    </row>
    <row r="129" spans="99:101" x14ac:dyDescent="0.25">
      <c r="CU129" s="91">
        <v>10417.701780358258</v>
      </c>
      <c r="CW129">
        <v>10417.701780358258</v>
      </c>
    </row>
    <row r="130" spans="99:101" x14ac:dyDescent="0.25">
      <c r="CU130" s="91">
        <v>10638.799132687825</v>
      </c>
      <c r="CW130">
        <v>10638.799132687825</v>
      </c>
    </row>
    <row r="131" spans="99:101" x14ac:dyDescent="0.25">
      <c r="CU131" s="91">
        <v>10630.071461502997</v>
      </c>
      <c r="CW131">
        <v>10630.071461502997</v>
      </c>
    </row>
    <row r="132" spans="99:101" x14ac:dyDescent="0.25">
      <c r="CU132" s="91">
        <v>11258.165398875275</v>
      </c>
      <c r="CW132">
        <v>11258.165398875275</v>
      </c>
    </row>
    <row r="133" spans="99:101" x14ac:dyDescent="0.25">
      <c r="CU133" s="91">
        <v>11919.635480464425</v>
      </c>
      <c r="CW133">
        <v>11919.635480464425</v>
      </c>
    </row>
    <row r="134" spans="99:101" x14ac:dyDescent="0.25">
      <c r="CU134" s="91">
        <v>12317.082758732979</v>
      </c>
      <c r="CW134">
        <v>12317.082758732979</v>
      </c>
    </row>
    <row r="135" spans="99:101" x14ac:dyDescent="0.25">
      <c r="CU135" s="91">
        <v>12869.217176933249</v>
      </c>
      <c r="CW135">
        <v>12869.217176933249</v>
      </c>
    </row>
    <row r="136" spans="99:101" x14ac:dyDescent="0.25">
      <c r="CU136" s="91">
        <v>13212.758484523101</v>
      </c>
      <c r="CW136">
        <v>13212.758484523101</v>
      </c>
    </row>
    <row r="137" spans="99:101" x14ac:dyDescent="0.25">
      <c r="CU137" s="91">
        <v>13177.037214049949</v>
      </c>
      <c r="CW137">
        <v>13177.037214049949</v>
      </c>
    </row>
    <row r="138" spans="99:101" x14ac:dyDescent="0.25">
      <c r="CU138" s="91">
        <v>7718.8755262015347</v>
      </c>
      <c r="CW138">
        <v>7718.8755262015347</v>
      </c>
    </row>
    <row r="139" spans="99:101" x14ac:dyDescent="0.25">
      <c r="CU139" s="91">
        <v>7952.3359642761607</v>
      </c>
      <c r="CW139">
        <v>7952.3359642761607</v>
      </c>
    </row>
    <row r="140" spans="99:101" x14ac:dyDescent="0.25">
      <c r="CU140" s="91">
        <v>8210.5285412956509</v>
      </c>
      <c r="CW140">
        <v>8210.5285412956509</v>
      </c>
    </row>
    <row r="141" spans="99:101" x14ac:dyDescent="0.25">
      <c r="CU141" s="91">
        <v>8562.6901211763761</v>
      </c>
      <c r="CW141">
        <v>8562.6901211763761</v>
      </c>
    </row>
    <row r="142" spans="99:101" x14ac:dyDescent="0.25">
      <c r="CU142" s="91">
        <v>8848.1540423369406</v>
      </c>
      <c r="CW142">
        <v>8848.1540423369406</v>
      </c>
    </row>
    <row r="143" spans="99:101" x14ac:dyDescent="0.25">
      <c r="CU143" s="91">
        <v>9179.6149388843078</v>
      </c>
      <c r="CW143">
        <v>9179.6149388843078</v>
      </c>
    </row>
    <row r="144" spans="99:101" x14ac:dyDescent="0.25">
      <c r="CU144" s="91">
        <v>9589.8069433552391</v>
      </c>
      <c r="CW144">
        <v>9589.8069433552391</v>
      </c>
    </row>
    <row r="145" spans="99:101" x14ac:dyDescent="0.25">
      <c r="CU145" s="91">
        <v>9880.32404226976</v>
      </c>
      <c r="CW145">
        <v>9880.32404226976</v>
      </c>
    </row>
    <row r="146" spans="99:101" x14ac:dyDescent="0.25">
      <c r="CU146" s="91">
        <v>9571.1498820251581</v>
      </c>
      <c r="CW146">
        <v>9571.1498820251581</v>
      </c>
    </row>
    <row r="147" spans="99:101" x14ac:dyDescent="0.25">
      <c r="CU147" s="91">
        <v>10094.488817602836</v>
      </c>
      <c r="CW147">
        <v>10094.488817602836</v>
      </c>
    </row>
    <row r="148" spans="99:101" x14ac:dyDescent="0.25">
      <c r="CU148" s="91">
        <v>10460.183490786938</v>
      </c>
      <c r="CW148">
        <v>10460.183490786938</v>
      </c>
    </row>
    <row r="149" spans="99:101" x14ac:dyDescent="0.25">
      <c r="CU149" s="91">
        <v>10862.136395042427</v>
      </c>
      <c r="CW149">
        <v>10862.136395042427</v>
      </c>
    </row>
    <row r="150" spans="99:101" x14ac:dyDescent="0.25">
      <c r="CU150" s="91">
        <v>11200.749200650012</v>
      </c>
      <c r="CW150">
        <v>11200.749200650012</v>
      </c>
    </row>
    <row r="151" spans="99:101" x14ac:dyDescent="0.25">
      <c r="CU151" s="91">
        <v>11700.772027725179</v>
      </c>
      <c r="CW151">
        <v>11700.772027725179</v>
      </c>
    </row>
    <row r="152" spans="99:101" x14ac:dyDescent="0.25">
      <c r="CU152" s="91">
        <v>12108.436076525682</v>
      </c>
      <c r="CW152">
        <v>12108.436076525682</v>
      </c>
    </row>
    <row r="153" spans="99:101" x14ac:dyDescent="0.25">
      <c r="CU153" s="91">
        <v>1887.4953311083104</v>
      </c>
      <c r="CW153">
        <v>1887.4953311083104</v>
      </c>
    </row>
    <row r="154" spans="99:101" x14ac:dyDescent="0.25">
      <c r="CU154" s="91">
        <v>1903.9883926047487</v>
      </c>
      <c r="CW154">
        <v>1903.9883926047487</v>
      </c>
    </row>
    <row r="155" spans="99:101" x14ac:dyDescent="0.25">
      <c r="CU155" s="91">
        <v>1958.5807151766151</v>
      </c>
      <c r="CW155">
        <v>1958.5807151766151</v>
      </c>
    </row>
    <row r="156" spans="99:101" x14ac:dyDescent="0.25">
      <c r="CU156" s="91">
        <v>2066.4621027048884</v>
      </c>
      <c r="CW156">
        <v>2066.4621027048884</v>
      </c>
    </row>
    <row r="157" spans="99:101" x14ac:dyDescent="0.25">
      <c r="CU157" s="91">
        <v>2210.9484287027794</v>
      </c>
      <c r="CW157">
        <v>2210.9484287027794</v>
      </c>
    </row>
    <row r="158" spans="99:101" x14ac:dyDescent="0.25">
      <c r="CU158" s="91">
        <v>2297.4811367772872</v>
      </c>
      <c r="CW158">
        <v>2297.4811367772872</v>
      </c>
    </row>
    <row r="159" spans="99:101" x14ac:dyDescent="0.25">
      <c r="CU159" s="91">
        <v>2410.4077729872224</v>
      </c>
      <c r="CW159">
        <v>2410.4077729872224</v>
      </c>
    </row>
    <row r="160" spans="99:101" x14ac:dyDescent="0.25">
      <c r="CU160" s="91">
        <v>2457.3235884570117</v>
      </c>
      <c r="CW160">
        <v>2457.3235884570117</v>
      </c>
    </row>
    <row r="161" spans="99:101" x14ac:dyDescent="0.25">
      <c r="CU161" s="91">
        <v>2458.5690021093137</v>
      </c>
      <c r="CW161">
        <v>2458.5690021093137</v>
      </c>
    </row>
    <row r="162" spans="99:101" x14ac:dyDescent="0.25">
      <c r="CU162" s="91">
        <v>2493.5429819648534</v>
      </c>
      <c r="CW162">
        <v>2493.5429819648534</v>
      </c>
    </row>
    <row r="163" spans="99:101" x14ac:dyDescent="0.25">
      <c r="CU163" s="91">
        <v>2508.5867046884246</v>
      </c>
      <c r="CW163">
        <v>2508.5867046884246</v>
      </c>
    </row>
    <row r="164" spans="99:101" x14ac:dyDescent="0.25">
      <c r="CU164" s="91">
        <v>2542.0743861221808</v>
      </c>
      <c r="CW164">
        <v>2542.0743861221808</v>
      </c>
    </row>
    <row r="165" spans="99:101" x14ac:dyDescent="0.25">
      <c r="CU165" s="91">
        <v>2598.1731659303082</v>
      </c>
      <c r="CW165">
        <v>2598.1731659303082</v>
      </c>
    </row>
    <row r="166" spans="99:101" x14ac:dyDescent="0.25">
      <c r="CU166" s="91">
        <v>2663.0219072042905</v>
      </c>
      <c r="CW166">
        <v>2663.0219072042905</v>
      </c>
    </row>
    <row r="167" spans="99:101" x14ac:dyDescent="0.25">
      <c r="CU167" s="91">
        <v>2731.2385293400157</v>
      </c>
      <c r="CW167">
        <v>2731.2385293400157</v>
      </c>
    </row>
    <row r="168" spans="99:101" x14ac:dyDescent="0.25">
      <c r="CU168" s="91">
        <v>2349.0375145254943</v>
      </c>
      <c r="CW168">
        <v>2349.0375145254943</v>
      </c>
    </row>
    <row r="169" spans="99:101" x14ac:dyDescent="0.25">
      <c r="CU169" s="91">
        <v>2381.9055926663254</v>
      </c>
      <c r="CW169">
        <v>2381.9055926663254</v>
      </c>
    </row>
    <row r="170" spans="99:101" x14ac:dyDescent="0.25">
      <c r="CU170" s="91">
        <v>2447.9764025346362</v>
      </c>
      <c r="CW170">
        <v>2447.9764025346362</v>
      </c>
    </row>
    <row r="171" spans="99:101" x14ac:dyDescent="0.25">
      <c r="CU171" s="91">
        <v>2556.8154288014271</v>
      </c>
      <c r="CW171">
        <v>2556.8154288014271</v>
      </c>
    </row>
    <row r="172" spans="99:101" x14ac:dyDescent="0.25">
      <c r="CU172" s="91">
        <v>2625.2356506201809</v>
      </c>
      <c r="CW172">
        <v>2625.2356506201809</v>
      </c>
    </row>
    <row r="173" spans="99:101" x14ac:dyDescent="0.25">
      <c r="CU173" s="91">
        <v>2708.043097560188</v>
      </c>
      <c r="CW173">
        <v>2708.043097560188</v>
      </c>
    </row>
    <row r="174" spans="99:101" x14ac:dyDescent="0.25">
      <c r="CU174" s="91">
        <v>2829.254333193107</v>
      </c>
      <c r="CW174">
        <v>2829.254333193107</v>
      </c>
    </row>
    <row r="175" spans="99:101" x14ac:dyDescent="0.25">
      <c r="CU175" s="91">
        <v>2888.333724748516</v>
      </c>
      <c r="CW175">
        <v>2888.333724748516</v>
      </c>
    </row>
    <row r="176" spans="99:101" x14ac:dyDescent="0.25">
      <c r="CU176" s="91">
        <v>2864.4014999499882</v>
      </c>
      <c r="CW176">
        <v>2864.4014999499882</v>
      </c>
    </row>
    <row r="177" spans="99:101" x14ac:dyDescent="0.25">
      <c r="CU177" s="91">
        <v>3023.6565139322074</v>
      </c>
      <c r="CW177">
        <v>3023.6565139322074</v>
      </c>
    </row>
    <row r="178" spans="99:101" x14ac:dyDescent="0.25">
      <c r="CU178" s="91">
        <v>3085.813921686598</v>
      </c>
      <c r="CW178">
        <v>3085.813921686598</v>
      </c>
    </row>
    <row r="179" spans="99:101" x14ac:dyDescent="0.25">
      <c r="CU179" s="91">
        <v>3240.0830204960689</v>
      </c>
      <c r="CW179">
        <v>3240.0830204960689</v>
      </c>
    </row>
    <row r="180" spans="99:101" x14ac:dyDescent="0.25">
      <c r="CU180" s="91">
        <v>3413.7016403092871</v>
      </c>
      <c r="CW180">
        <v>3413.7016403092871</v>
      </c>
    </row>
    <row r="181" spans="99:101" x14ac:dyDescent="0.25">
      <c r="CU181" s="91">
        <v>3568.6668808748373</v>
      </c>
      <c r="CW181">
        <v>3568.6668808748373</v>
      </c>
    </row>
    <row r="182" spans="99:101" x14ac:dyDescent="0.25">
      <c r="CU182" s="91">
        <v>3720.821613695764</v>
      </c>
      <c r="CW182">
        <v>3720.821613695764</v>
      </c>
    </row>
    <row r="183" spans="99:101" x14ac:dyDescent="0.25">
      <c r="CU183" s="91">
        <v>20482.758041770197</v>
      </c>
      <c r="CW183">
        <v>20482.758041770197</v>
      </c>
    </row>
    <row r="184" spans="99:101" x14ac:dyDescent="0.25">
      <c r="CU184" s="91">
        <v>20786.41785850262</v>
      </c>
      <c r="CW184">
        <v>20786.41785850262</v>
      </c>
    </row>
    <row r="185" spans="99:101" x14ac:dyDescent="0.25">
      <c r="CU185" s="91">
        <v>21196.787697409476</v>
      </c>
      <c r="CW185">
        <v>21196.787697409476</v>
      </c>
    </row>
    <row r="186" spans="99:101" x14ac:dyDescent="0.25">
      <c r="CU186" s="91">
        <v>22584.692201154678</v>
      </c>
      <c r="CW186">
        <v>22584.692201154678</v>
      </c>
    </row>
    <row r="187" spans="99:101" x14ac:dyDescent="0.25">
      <c r="CU187" s="91">
        <v>23683.232227611632</v>
      </c>
      <c r="CW187">
        <v>23683.232227611632</v>
      </c>
    </row>
    <row r="188" spans="99:101" x14ac:dyDescent="0.25">
      <c r="CU188" s="91">
        <v>25169.527915206338</v>
      </c>
      <c r="CW188">
        <v>25169.527915206338</v>
      </c>
    </row>
    <row r="189" spans="99:101" x14ac:dyDescent="0.25">
      <c r="CU189" s="91">
        <v>26783.06566678833</v>
      </c>
      <c r="CW189">
        <v>26783.06566678833</v>
      </c>
    </row>
    <row r="190" spans="99:101" x14ac:dyDescent="0.25">
      <c r="CU190" s="91">
        <v>26638.215149849613</v>
      </c>
      <c r="CW190">
        <v>26638.215149849613</v>
      </c>
    </row>
    <row r="191" spans="99:101" x14ac:dyDescent="0.25">
      <c r="CU191" s="91">
        <v>25825.737206854785</v>
      </c>
      <c r="CW191">
        <v>25825.737206854785</v>
      </c>
    </row>
    <row r="192" spans="99:101" x14ac:dyDescent="0.25">
      <c r="CU192" s="91">
        <v>29037.561452965019</v>
      </c>
      <c r="CW192">
        <v>29037.561452965019</v>
      </c>
    </row>
    <row r="193" spans="99:101" x14ac:dyDescent="0.25">
      <c r="CU193" s="91">
        <v>30203.724630211735</v>
      </c>
      <c r="CW193">
        <v>30203.724630211735</v>
      </c>
    </row>
    <row r="194" spans="99:101" x14ac:dyDescent="0.25">
      <c r="CU194" s="91">
        <v>30553.377919914285</v>
      </c>
      <c r="CW194">
        <v>30553.377919914285</v>
      </c>
    </row>
    <row r="195" spans="99:101" x14ac:dyDescent="0.25">
      <c r="CU195" s="91">
        <v>31468.179401272519</v>
      </c>
      <c r="CW195">
        <v>31468.179401272519</v>
      </c>
    </row>
    <row r="196" spans="99:101" x14ac:dyDescent="0.25">
      <c r="CU196" s="91">
        <v>32074.858445527923</v>
      </c>
      <c r="CW196">
        <v>32074.858445527923</v>
      </c>
    </row>
    <row r="197" spans="99:101" x14ac:dyDescent="0.25">
      <c r="CU197" s="91">
        <v>32333.163383030707</v>
      </c>
      <c r="CW197">
        <v>32333.163383030707</v>
      </c>
    </row>
    <row r="198" spans="99:101" x14ac:dyDescent="0.25">
      <c r="CU198" s="91">
        <v>15481.418912832114</v>
      </c>
      <c r="CW198">
        <v>15481.418912832114</v>
      </c>
    </row>
    <row r="199" spans="99:101" x14ac:dyDescent="0.25">
      <c r="CU199" s="91">
        <v>16497.609053470183</v>
      </c>
      <c r="CW199">
        <v>16497.609053470183</v>
      </c>
    </row>
    <row r="200" spans="99:101" x14ac:dyDescent="0.25">
      <c r="CU200" s="91">
        <v>16881.93814795549</v>
      </c>
      <c r="CW200">
        <v>16881.93814795549</v>
      </c>
    </row>
    <row r="201" spans="99:101" x14ac:dyDescent="0.25">
      <c r="CU201" s="91">
        <v>17588.931298108721</v>
      </c>
      <c r="CW201">
        <v>17588.931298108721</v>
      </c>
    </row>
    <row r="202" spans="99:101" x14ac:dyDescent="0.25">
      <c r="CU202" s="91">
        <v>18227.318896551955</v>
      </c>
      <c r="CW202">
        <v>18227.318896551955</v>
      </c>
    </row>
    <row r="203" spans="99:101" x14ac:dyDescent="0.25">
      <c r="CU203" s="91">
        <v>19124.084544036228</v>
      </c>
      <c r="CW203">
        <v>19124.084544036228</v>
      </c>
    </row>
    <row r="204" spans="99:101" x14ac:dyDescent="0.25">
      <c r="CU204" s="91">
        <v>20047.792804789206</v>
      </c>
      <c r="CW204">
        <v>20047.792804789206</v>
      </c>
    </row>
    <row r="205" spans="99:101" x14ac:dyDescent="0.25">
      <c r="CU205" s="91">
        <v>20453.78021508746</v>
      </c>
      <c r="CW205">
        <v>20453.78021508746</v>
      </c>
    </row>
    <row r="206" spans="99:101" x14ac:dyDescent="0.25">
      <c r="CU206" s="91">
        <v>20464.31804262181</v>
      </c>
      <c r="CW206">
        <v>20464.31804262181</v>
      </c>
    </row>
    <row r="207" spans="99:101" x14ac:dyDescent="0.25">
      <c r="CU207" s="91">
        <v>21700.855764045082</v>
      </c>
      <c r="CW207">
        <v>21700.855764045082</v>
      </c>
    </row>
    <row r="208" spans="99:101" x14ac:dyDescent="0.25">
      <c r="CU208" s="91">
        <v>22332.997601058985</v>
      </c>
      <c r="CW208">
        <v>22332.997601058985</v>
      </c>
    </row>
    <row r="209" spans="99:101" x14ac:dyDescent="0.25">
      <c r="CU209" s="91">
        <v>22742.161687667733</v>
      </c>
      <c r="CW209">
        <v>22742.161687667733</v>
      </c>
    </row>
    <row r="210" spans="99:101" x14ac:dyDescent="0.25">
      <c r="CU210" s="91">
        <v>23300.535091660167</v>
      </c>
      <c r="CW210">
        <v>23300.535091660167</v>
      </c>
    </row>
    <row r="211" spans="99:101" x14ac:dyDescent="0.25">
      <c r="CU211" s="91">
        <v>23981.556905669466</v>
      </c>
      <c r="CW211">
        <v>23981.556905669466</v>
      </c>
    </row>
    <row r="212" spans="99:101" x14ac:dyDescent="0.25">
      <c r="CU212" s="91">
        <v>24514.06721135708</v>
      </c>
      <c r="CW212">
        <v>24514.06721135708</v>
      </c>
    </row>
    <row r="213" spans="99:101" x14ac:dyDescent="0.25">
      <c r="CU213" s="91">
        <v>16238.340828865639</v>
      </c>
      <c r="CW213">
        <v>16238.340828865639</v>
      </c>
    </row>
    <row r="214" spans="99:101" x14ac:dyDescent="0.25">
      <c r="CU214" s="91">
        <v>17001.340837728199</v>
      </c>
      <c r="CW214">
        <v>17001.340837728199</v>
      </c>
    </row>
    <row r="215" spans="99:101" x14ac:dyDescent="0.25">
      <c r="CU215" s="91">
        <v>17547.42140617843</v>
      </c>
      <c r="CW215">
        <v>17547.42140617843</v>
      </c>
    </row>
    <row r="216" spans="99:101" x14ac:dyDescent="0.25">
      <c r="CU216" s="91">
        <v>18563.701212948472</v>
      </c>
      <c r="CW216">
        <v>18563.701212948472</v>
      </c>
    </row>
    <row r="217" spans="99:101" x14ac:dyDescent="0.25">
      <c r="CU217" s="91">
        <v>19367.413186296992</v>
      </c>
      <c r="CW217">
        <v>19367.413186296992</v>
      </c>
    </row>
    <row r="218" spans="99:101" x14ac:dyDescent="0.25">
      <c r="CU218" s="91">
        <v>20340.180132709425</v>
      </c>
      <c r="CW218">
        <v>20340.180132709425</v>
      </c>
    </row>
    <row r="219" spans="99:101" x14ac:dyDescent="0.25">
      <c r="CU219" s="91">
        <v>21470.445598883336</v>
      </c>
      <c r="CW219">
        <v>21470.445598883336</v>
      </c>
    </row>
    <row r="220" spans="99:101" x14ac:dyDescent="0.25">
      <c r="CU220" s="91">
        <v>21554.069738456732</v>
      </c>
      <c r="CW220">
        <v>21554.069738456732</v>
      </c>
    </row>
    <row r="221" spans="99:101" x14ac:dyDescent="0.25">
      <c r="CU221" s="91">
        <v>21092.211338352743</v>
      </c>
      <c r="CW221">
        <v>21092.211338352743</v>
      </c>
    </row>
    <row r="222" spans="99:101" x14ac:dyDescent="0.25">
      <c r="CU222" s="91">
        <v>23291.909598655278</v>
      </c>
      <c r="CW222">
        <v>23291.909598655278</v>
      </c>
    </row>
    <row r="223" spans="99:101" x14ac:dyDescent="0.25">
      <c r="CU223" s="91">
        <v>24640.043057050592</v>
      </c>
      <c r="CW223">
        <v>24640.043057050592</v>
      </c>
    </row>
    <row r="224" spans="99:101" x14ac:dyDescent="0.25">
      <c r="CU224" s="91">
        <v>25553.60529089073</v>
      </c>
      <c r="CW224">
        <v>25553.60529089073</v>
      </c>
    </row>
    <row r="225" spans="99:101" x14ac:dyDescent="0.25">
      <c r="CU225" s="91">
        <v>26455.292205014117</v>
      </c>
      <c r="CW225">
        <v>26455.292205014117</v>
      </c>
    </row>
    <row r="226" spans="99:101" x14ac:dyDescent="0.25">
      <c r="CU226" s="91">
        <v>27843.619291506617</v>
      </c>
      <c r="CW226">
        <v>27843.619291506617</v>
      </c>
    </row>
    <row r="227" spans="99:101" x14ac:dyDescent="0.25">
      <c r="CU227" s="91">
        <v>28661.21753937846</v>
      </c>
      <c r="CW227">
        <v>28661.21753937846</v>
      </c>
    </row>
    <row r="228" spans="99:101" x14ac:dyDescent="0.25">
      <c r="CU228" s="91">
        <v>6611.3452581890333</v>
      </c>
      <c r="CW228">
        <v>6611.3452581890333</v>
      </c>
    </row>
    <row r="229" spans="99:101" x14ac:dyDescent="0.25">
      <c r="CU229" s="91">
        <v>6967.3444225340245</v>
      </c>
      <c r="CW229">
        <v>6967.3444225340245</v>
      </c>
    </row>
    <row r="230" spans="99:101" x14ac:dyDescent="0.25">
      <c r="CU230" s="91">
        <v>7412.2522266439273</v>
      </c>
      <c r="CW230">
        <v>7412.2522266439273</v>
      </c>
    </row>
    <row r="231" spans="99:101" x14ac:dyDescent="0.25">
      <c r="CU231" s="91">
        <v>7823.9409757470339</v>
      </c>
      <c r="CW231">
        <v>7823.9409757470339</v>
      </c>
    </row>
    <row r="232" spans="99:101" x14ac:dyDescent="0.25">
      <c r="CU232" s="91">
        <v>8093.3359362643087</v>
      </c>
      <c r="CW232">
        <v>8093.3359362643087</v>
      </c>
    </row>
    <row r="233" spans="99:101" x14ac:dyDescent="0.25">
      <c r="CU233" s="91">
        <v>8434.9202481419725</v>
      </c>
      <c r="CW233">
        <v>8434.9202481419725</v>
      </c>
    </row>
    <row r="234" spans="99:101" x14ac:dyDescent="0.25">
      <c r="CU234" s="91">
        <v>8835.1714309454383</v>
      </c>
      <c r="CW234">
        <v>8835.1714309454383</v>
      </c>
    </row>
    <row r="235" spans="99:101" x14ac:dyDescent="0.25">
      <c r="CU235" s="91">
        <v>8922.890434822948</v>
      </c>
      <c r="CW235">
        <v>8922.890434822948</v>
      </c>
    </row>
    <row r="236" spans="99:101" x14ac:dyDescent="0.25">
      <c r="CU236" s="91">
        <v>8768.2620434271139</v>
      </c>
      <c r="CW236">
        <v>8768.2620434271139</v>
      </c>
    </row>
    <row r="237" spans="99:101" x14ac:dyDescent="0.25">
      <c r="CU237" s="91">
        <v>9372.2094070422409</v>
      </c>
      <c r="CW237">
        <v>9372.2094070422409</v>
      </c>
    </row>
    <row r="238" spans="99:101" x14ac:dyDescent="0.25">
      <c r="CU238" s="91">
        <v>9420.5484951943527</v>
      </c>
      <c r="CW238">
        <v>9420.5484951943527</v>
      </c>
    </row>
    <row r="239" spans="99:101" x14ac:dyDescent="0.25">
      <c r="CU239" s="91">
        <v>10062.463234950281</v>
      </c>
      <c r="CW239">
        <v>10062.463234950281</v>
      </c>
    </row>
    <row r="240" spans="99:101" x14ac:dyDescent="0.25">
      <c r="CU240" s="91">
        <v>10290.346230941328</v>
      </c>
      <c r="CW240">
        <v>10290.346230941328</v>
      </c>
    </row>
    <row r="241" spans="99:101" x14ac:dyDescent="0.25">
      <c r="CU241" s="91">
        <v>10332.42598281336</v>
      </c>
      <c r="CW241">
        <v>10332.42598281336</v>
      </c>
    </row>
    <row r="242" spans="99:101" x14ac:dyDescent="0.25">
      <c r="CU242" s="91">
        <v>10588.175362795293</v>
      </c>
      <c r="CW242">
        <v>10588.175362795293</v>
      </c>
    </row>
    <row r="243" spans="99:101" x14ac:dyDescent="0.25">
      <c r="CU243" s="91">
        <v>3532.0102316708835</v>
      </c>
      <c r="CW243">
        <v>3532.0102316708835</v>
      </c>
    </row>
    <row r="244" spans="99:101" x14ac:dyDescent="0.25">
      <c r="CU244" s="91">
        <v>3626.9842968571534</v>
      </c>
      <c r="CW244">
        <v>3626.9842968571534</v>
      </c>
    </row>
    <row r="245" spans="99:101" x14ac:dyDescent="0.25">
      <c r="CU245" s="91">
        <v>3736.3030721807822</v>
      </c>
      <c r="CW245">
        <v>3736.3030721807822</v>
      </c>
    </row>
    <row r="246" spans="99:101" x14ac:dyDescent="0.25">
      <c r="CU246" s="91">
        <v>3970.6345118435388</v>
      </c>
      <c r="CW246">
        <v>3970.6345118435388</v>
      </c>
    </row>
    <row r="247" spans="99:101" x14ac:dyDescent="0.25">
      <c r="CU247" s="91">
        <v>4205.0697634110402</v>
      </c>
      <c r="CW247">
        <v>4205.0697634110402</v>
      </c>
    </row>
    <row r="248" spans="99:101" x14ac:dyDescent="0.25">
      <c r="CU248" s="91">
        <v>4474.8292352147137</v>
      </c>
      <c r="CW248">
        <v>4474.8292352147137</v>
      </c>
    </row>
    <row r="249" spans="99:101" x14ac:dyDescent="0.25">
      <c r="CU249" s="91">
        <v>4851.2970159990655</v>
      </c>
      <c r="CW249">
        <v>4851.2970159990655</v>
      </c>
    </row>
    <row r="250" spans="99:101" x14ac:dyDescent="0.25">
      <c r="CU250" s="91">
        <v>5236.5233208617501</v>
      </c>
      <c r="CW250">
        <v>5236.5233208617501</v>
      </c>
    </row>
    <row r="251" spans="99:101" x14ac:dyDescent="0.25">
      <c r="CU251" s="91">
        <v>5607.1667522162907</v>
      </c>
      <c r="CW251">
        <v>5607.1667522162907</v>
      </c>
    </row>
    <row r="252" spans="99:101" x14ac:dyDescent="0.25">
      <c r="CU252" s="91">
        <v>6027.0699939782253</v>
      </c>
      <c r="CW252">
        <v>6027.0699939782253</v>
      </c>
    </row>
    <row r="253" spans="99:101" x14ac:dyDescent="0.25">
      <c r="CU253" s="91">
        <v>6354.4528335988171</v>
      </c>
      <c r="CW253">
        <v>6354.4528335988171</v>
      </c>
    </row>
    <row r="254" spans="99:101" x14ac:dyDescent="0.25">
      <c r="CU254" s="91">
        <v>6775.0448139204427</v>
      </c>
      <c r="CW254">
        <v>6775.0448139204427</v>
      </c>
    </row>
    <row r="255" spans="99:101" x14ac:dyDescent="0.25">
      <c r="CU255" s="91">
        <v>7203.65098796646</v>
      </c>
      <c r="CW255">
        <v>7203.65098796646</v>
      </c>
    </row>
    <row r="256" spans="99:101" x14ac:dyDescent="0.25">
      <c r="CU256" s="91">
        <v>7656.887076272641</v>
      </c>
      <c r="CW256">
        <v>7656.887076272641</v>
      </c>
    </row>
    <row r="257" spans="99:101" x14ac:dyDescent="0.25">
      <c r="CU257" s="91">
        <v>8126.2925755765873</v>
      </c>
      <c r="CW257">
        <v>8126.2925755765873</v>
      </c>
    </row>
    <row r="258" spans="99:101" x14ac:dyDescent="0.25">
      <c r="CU258" s="91">
        <v>1905.0886852744557</v>
      </c>
      <c r="CW258">
        <v>1905.0886852744557</v>
      </c>
    </row>
    <row r="259" spans="99:101" x14ac:dyDescent="0.25">
      <c r="CU259" s="91">
        <v>2013.6543446682206</v>
      </c>
      <c r="CW259">
        <v>2013.6543446682206</v>
      </c>
    </row>
    <row r="260" spans="99:101" x14ac:dyDescent="0.25">
      <c r="CU260" s="91">
        <v>2134.1961075073114</v>
      </c>
      <c r="CW260">
        <v>2134.1961075073114</v>
      </c>
    </row>
    <row r="261" spans="99:101" x14ac:dyDescent="0.25">
      <c r="CU261" s="91">
        <v>2271.3040906574047</v>
      </c>
      <c r="CW261">
        <v>2271.3040906574047</v>
      </c>
    </row>
    <row r="262" spans="99:101" x14ac:dyDescent="0.25">
      <c r="CU262" s="91">
        <v>2431.7515197298467</v>
      </c>
      <c r="CW262">
        <v>2431.7515197298467</v>
      </c>
    </row>
    <row r="263" spans="99:101" x14ac:dyDescent="0.25">
      <c r="CU263" s="91">
        <v>2599.6544633743929</v>
      </c>
      <c r="CW263">
        <v>2599.6544633743929</v>
      </c>
    </row>
    <row r="264" spans="99:101" x14ac:dyDescent="0.25">
      <c r="CU264" s="91">
        <v>2785.3273852060224</v>
      </c>
      <c r="CW264">
        <v>2785.3273852060224</v>
      </c>
    </row>
    <row r="265" spans="99:101" x14ac:dyDescent="0.25">
      <c r="CU265" s="91">
        <v>2925.9473471858441</v>
      </c>
      <c r="CW265">
        <v>2925.9473471858441</v>
      </c>
    </row>
    <row r="266" spans="99:101" x14ac:dyDescent="0.25">
      <c r="CU266" s="91">
        <v>3046.268472274026</v>
      </c>
      <c r="CW266">
        <v>3046.268472274026</v>
      </c>
    </row>
    <row r="267" spans="99:101" x14ac:dyDescent="0.25">
      <c r="CU267" s="91">
        <v>3216.8119282334701</v>
      </c>
      <c r="CW267">
        <v>3216.8119282334701</v>
      </c>
    </row>
    <row r="268" spans="99:101" x14ac:dyDescent="0.25">
      <c r="CU268" s="91">
        <v>3381.4615811569411</v>
      </c>
      <c r="CW268">
        <v>3381.4615811569411</v>
      </c>
    </row>
    <row r="269" spans="99:101" x14ac:dyDescent="0.25">
      <c r="CU269" s="91">
        <v>3520.8735007090818</v>
      </c>
      <c r="CW269">
        <v>3520.8735007090818</v>
      </c>
    </row>
    <row r="270" spans="99:101" x14ac:dyDescent="0.25">
      <c r="CU270" s="91">
        <v>3672.473952293994</v>
      </c>
      <c r="CW270">
        <v>3672.473952293994</v>
      </c>
    </row>
    <row r="271" spans="99:101" x14ac:dyDescent="0.25">
      <c r="CU271" s="91">
        <v>3850.6353598841456</v>
      </c>
      <c r="CW271">
        <v>3850.6353598841456</v>
      </c>
    </row>
    <row r="272" spans="99:101" x14ac:dyDescent="0.25">
      <c r="CU272" s="91">
        <v>4064.1602093932688</v>
      </c>
      <c r="CW272">
        <v>4064.1602093932688</v>
      </c>
    </row>
    <row r="273" spans="99:101" x14ac:dyDescent="0.25">
      <c r="CU273" s="91"/>
    </row>
    <row r="274" spans="99:101" x14ac:dyDescent="0.25">
      <c r="CU274" s="91"/>
    </row>
    <row r="275" spans="99:101" x14ac:dyDescent="0.25">
      <c r="CU275" s="91"/>
    </row>
    <row r="276" spans="99:101" x14ac:dyDescent="0.25">
      <c r="CU276" s="91"/>
    </row>
    <row r="277" spans="99:101" x14ac:dyDescent="0.25">
      <c r="CU277" s="91"/>
    </row>
    <row r="278" spans="99:101" x14ac:dyDescent="0.25">
      <c r="CU278" s="91"/>
    </row>
    <row r="279" spans="99:101" x14ac:dyDescent="0.25">
      <c r="CU279" s="91"/>
    </row>
    <row r="280" spans="99:101" x14ac:dyDescent="0.25">
      <c r="CU280" s="91"/>
    </row>
    <row r="281" spans="99:101" x14ac:dyDescent="0.25">
      <c r="CU281" s="91"/>
    </row>
    <row r="282" spans="99:101" x14ac:dyDescent="0.25">
      <c r="CU282" s="91"/>
    </row>
    <row r="283" spans="99:101" x14ac:dyDescent="0.25">
      <c r="CU283" s="91"/>
    </row>
    <row r="284" spans="99:101" x14ac:dyDescent="0.25">
      <c r="CU284" s="91"/>
    </row>
    <row r="285" spans="99:101" x14ac:dyDescent="0.25">
      <c r="CU285" s="91"/>
    </row>
    <row r="286" spans="99:101" x14ac:dyDescent="0.25">
      <c r="CU286" s="91"/>
    </row>
    <row r="287" spans="99:101" x14ac:dyDescent="0.25">
      <c r="CU287" s="91"/>
    </row>
    <row r="288" spans="99:101" x14ac:dyDescent="0.25">
      <c r="CU288" s="91">
        <v>21662.025668109953</v>
      </c>
      <c r="CW288">
        <v>21662.025668109953</v>
      </c>
    </row>
    <row r="289" spans="99:101" x14ac:dyDescent="0.25">
      <c r="CU289" s="91">
        <v>22236.935272996816</v>
      </c>
      <c r="CW289">
        <v>22236.935272996816</v>
      </c>
    </row>
    <row r="290" spans="99:101" x14ac:dyDescent="0.25">
      <c r="CU290" s="91">
        <v>22666.277788514366</v>
      </c>
      <c r="CW290">
        <v>22666.277788514366</v>
      </c>
    </row>
    <row r="291" spans="99:101" x14ac:dyDescent="0.25">
      <c r="CU291" s="91">
        <v>23322.007883053539</v>
      </c>
      <c r="CW291">
        <v>23322.007883053539</v>
      </c>
    </row>
    <row r="292" spans="99:101" x14ac:dyDescent="0.25">
      <c r="CU292" s="91">
        <v>23764.613687385267</v>
      </c>
      <c r="CW292">
        <v>23764.613687385267</v>
      </c>
    </row>
    <row r="293" spans="99:101" x14ac:dyDescent="0.25">
      <c r="CU293" s="91">
        <v>24097.573450962896</v>
      </c>
      <c r="CW293">
        <v>24097.573450962896</v>
      </c>
    </row>
    <row r="294" spans="99:101" x14ac:dyDescent="0.25">
      <c r="CU294" s="91">
        <v>24911.577867815489</v>
      </c>
      <c r="CW294">
        <v>24911.577867815489</v>
      </c>
    </row>
    <row r="295" spans="99:101" x14ac:dyDescent="0.25">
      <c r="CU295" s="91">
        <v>25218.301890654599</v>
      </c>
      <c r="CW295">
        <v>25218.301890654599</v>
      </c>
    </row>
    <row r="296" spans="99:101" x14ac:dyDescent="0.25">
      <c r="CU296" s="91">
        <v>25255.63884313768</v>
      </c>
      <c r="CW296">
        <v>25255.63884313768</v>
      </c>
    </row>
    <row r="297" spans="99:101" x14ac:dyDescent="0.25">
      <c r="CU297" s="91">
        <v>25584.48835604182</v>
      </c>
      <c r="CW297">
        <v>25584.48835604182</v>
      </c>
    </row>
    <row r="298" spans="99:101" x14ac:dyDescent="0.25">
      <c r="CU298" s="91">
        <v>25831.841081991955</v>
      </c>
      <c r="CW298">
        <v>25831.841081991955</v>
      </c>
    </row>
    <row r="299" spans="99:101" x14ac:dyDescent="0.25">
      <c r="CU299" s="91">
        <v>26312.96691529583</v>
      </c>
      <c r="CW299">
        <v>26312.96691529583</v>
      </c>
    </row>
    <row r="300" spans="99:101" x14ac:dyDescent="0.25">
      <c r="CU300" s="91">
        <v>26501.323709955344</v>
      </c>
      <c r="CW300">
        <v>26501.323709955344</v>
      </c>
    </row>
    <row r="301" spans="99:101" x14ac:dyDescent="0.25">
      <c r="CU301" s="91">
        <v>26762.412781729836</v>
      </c>
      <c r="CW301">
        <v>26762.412781729836</v>
      </c>
    </row>
    <row r="302" spans="99:101" x14ac:dyDescent="0.25">
      <c r="CU302" s="91">
        <v>26997.072303416393</v>
      </c>
      <c r="CW302">
        <v>26997.072303416393</v>
      </c>
    </row>
    <row r="303" spans="99:101" x14ac:dyDescent="0.25">
      <c r="CU303" s="91">
        <v>16933.891575305348</v>
      </c>
      <c r="CW303">
        <v>16933.891575305348</v>
      </c>
    </row>
    <row r="304" spans="99:101" x14ac:dyDescent="0.25">
      <c r="CU304" s="91">
        <v>17485.54434418619</v>
      </c>
      <c r="CW304">
        <v>17485.54434418619</v>
      </c>
    </row>
    <row r="305" spans="99:101" x14ac:dyDescent="0.25">
      <c r="CU305" s="91">
        <v>17880.949134740171</v>
      </c>
      <c r="CW305">
        <v>17880.949134740171</v>
      </c>
    </row>
    <row r="306" spans="99:101" x14ac:dyDescent="0.25">
      <c r="CU306" s="91">
        <v>18298.025470556684</v>
      </c>
      <c r="CW306">
        <v>18298.025470556684</v>
      </c>
    </row>
    <row r="307" spans="99:101" x14ac:dyDescent="0.25">
      <c r="CU307" s="91">
        <v>18705.723692822969</v>
      </c>
      <c r="CW307">
        <v>18705.723692822969</v>
      </c>
    </row>
    <row r="308" spans="99:101" x14ac:dyDescent="0.25">
      <c r="CU308" s="91">
        <v>18926.940237388</v>
      </c>
      <c r="CW308">
        <v>18926.940237388</v>
      </c>
    </row>
    <row r="309" spans="99:101" x14ac:dyDescent="0.25">
      <c r="CU309" s="91">
        <v>19268.635986381887</v>
      </c>
      <c r="CW309">
        <v>19268.635986381887</v>
      </c>
    </row>
    <row r="310" spans="99:101" x14ac:dyDescent="0.25">
      <c r="CU310" s="91">
        <v>18875.362075781351</v>
      </c>
      <c r="CW310">
        <v>18875.362075781351</v>
      </c>
    </row>
    <row r="311" spans="99:101" x14ac:dyDescent="0.25">
      <c r="CU311" s="91">
        <v>18843.113849191472</v>
      </c>
      <c r="CW311">
        <v>18843.113849191472</v>
      </c>
    </row>
    <row r="312" spans="99:101" x14ac:dyDescent="0.25">
      <c r="CU312" s="91">
        <v>18886.161197174486</v>
      </c>
      <c r="CW312">
        <v>18886.161197174486</v>
      </c>
    </row>
    <row r="313" spans="99:101" x14ac:dyDescent="0.25">
      <c r="CU313" s="91">
        <v>19206.625986162464</v>
      </c>
      <c r="CW313">
        <v>19206.625986162464</v>
      </c>
    </row>
    <row r="314" spans="99:101" x14ac:dyDescent="0.25">
      <c r="CU314" s="91">
        <v>19546.626785443539</v>
      </c>
      <c r="CW314">
        <v>19546.626785443539</v>
      </c>
    </row>
    <row r="315" spans="99:101" x14ac:dyDescent="0.25">
      <c r="CU315" s="91">
        <v>19929.267409240725</v>
      </c>
      <c r="CW315">
        <v>19929.267409240725</v>
      </c>
    </row>
    <row r="316" spans="99:101" x14ac:dyDescent="0.25">
      <c r="CU316" s="91">
        <v>20332.551716029338</v>
      </c>
      <c r="CW316">
        <v>20332.551716029338</v>
      </c>
    </row>
    <row r="317" spans="99:101" x14ac:dyDescent="0.25">
      <c r="CU317" s="91">
        <v>20629.039306505143</v>
      </c>
      <c r="CW317">
        <v>20629.039306505143</v>
      </c>
    </row>
    <row r="318" spans="99:101" x14ac:dyDescent="0.25">
      <c r="CU318" s="91"/>
    </row>
    <row r="319" spans="99:101" x14ac:dyDescent="0.25">
      <c r="CU319" s="91"/>
    </row>
    <row r="320" spans="99:101" x14ac:dyDescent="0.25">
      <c r="CU320" s="91"/>
    </row>
    <row r="321" spans="99:101" x14ac:dyDescent="0.25">
      <c r="CU321" s="91"/>
    </row>
    <row r="322" spans="99:101" x14ac:dyDescent="0.25">
      <c r="CU322" s="91"/>
    </row>
    <row r="323" spans="99:101" x14ac:dyDescent="0.25">
      <c r="CU323" s="91"/>
    </row>
    <row r="324" spans="99:101" x14ac:dyDescent="0.25">
      <c r="CU324" s="91"/>
    </row>
    <row r="325" spans="99:101" x14ac:dyDescent="0.25">
      <c r="CU325" s="91"/>
    </row>
    <row r="326" spans="99:101" x14ac:dyDescent="0.25">
      <c r="CU326" s="91"/>
    </row>
    <row r="327" spans="99:101" x14ac:dyDescent="0.25">
      <c r="CU327" s="91"/>
    </row>
    <row r="328" spans="99:101" x14ac:dyDescent="0.25">
      <c r="CU328" s="91"/>
    </row>
    <row r="329" spans="99:101" x14ac:dyDescent="0.25">
      <c r="CU329" s="91"/>
    </row>
    <row r="330" spans="99:101" x14ac:dyDescent="0.25">
      <c r="CU330" s="91"/>
    </row>
    <row r="331" spans="99:101" x14ac:dyDescent="0.25">
      <c r="CU331" s="91"/>
    </row>
    <row r="332" spans="99:101" x14ac:dyDescent="0.25">
      <c r="CU332" s="91"/>
    </row>
    <row r="333" spans="99:101" x14ac:dyDescent="0.25">
      <c r="CU333" s="91">
        <v>6804.2557829768675</v>
      </c>
      <c r="CW333">
        <v>6804.2557829768675</v>
      </c>
    </row>
    <row r="334" spans="99:101" x14ac:dyDescent="0.25">
      <c r="CU334" s="91">
        <v>7177.0609837435613</v>
      </c>
      <c r="CW334">
        <v>7177.0609837435613</v>
      </c>
    </row>
    <row r="335" spans="99:101" x14ac:dyDescent="0.25">
      <c r="CU335" s="91">
        <v>7717.8263301250017</v>
      </c>
      <c r="CW335">
        <v>7717.8263301250017</v>
      </c>
    </row>
    <row r="336" spans="99:101" x14ac:dyDescent="0.25">
      <c r="CU336" s="91">
        <v>8642.7331453634724</v>
      </c>
      <c r="CW336">
        <v>8642.7331453634724</v>
      </c>
    </row>
    <row r="337" spans="99:101" x14ac:dyDescent="0.25">
      <c r="CU337" s="91">
        <v>9506.1670235546026</v>
      </c>
      <c r="CW337">
        <v>9506.1670235546026</v>
      </c>
    </row>
    <row r="338" spans="99:101" x14ac:dyDescent="0.25">
      <c r="CU338" s="91">
        <v>10502.362698248511</v>
      </c>
      <c r="CW338">
        <v>10502.362698248511</v>
      </c>
    </row>
    <row r="339" spans="99:101" x14ac:dyDescent="0.25">
      <c r="CU339" s="91">
        <v>11438.894293842017</v>
      </c>
      <c r="CW339">
        <v>11438.894293842017</v>
      </c>
    </row>
    <row r="340" spans="99:101" x14ac:dyDescent="0.25">
      <c r="CU340" s="91">
        <v>12638.334368072779</v>
      </c>
      <c r="CW340">
        <v>12638.334368072779</v>
      </c>
    </row>
    <row r="341" spans="99:101" x14ac:dyDescent="0.25">
      <c r="CU341" s="91">
        <v>12678.310630131165</v>
      </c>
      <c r="CW341">
        <v>12678.310630131165</v>
      </c>
    </row>
    <row r="342" spans="99:101" x14ac:dyDescent="0.25">
      <c r="CU342" s="91">
        <v>13658.554574556769</v>
      </c>
      <c r="CW342">
        <v>13658.554574556769</v>
      </c>
    </row>
    <row r="343" spans="99:101" x14ac:dyDescent="0.25">
      <c r="CU343" s="91">
        <v>14441.615552609781</v>
      </c>
      <c r="CW343">
        <v>14441.615552609781</v>
      </c>
    </row>
    <row r="344" spans="99:101" x14ac:dyDescent="0.25">
      <c r="CU344" s="91">
        <v>14705.627772228816</v>
      </c>
      <c r="CW344">
        <v>14705.627772228816</v>
      </c>
    </row>
    <row r="345" spans="99:101" x14ac:dyDescent="0.25">
      <c r="CU345" s="91">
        <v>14860.367111027012</v>
      </c>
      <c r="CW345">
        <v>14860.367111027012</v>
      </c>
    </row>
    <row r="346" spans="99:101" x14ac:dyDescent="0.25">
      <c r="CU346" s="91">
        <v>15089.32508087172</v>
      </c>
      <c r="CW346">
        <v>15089.32508087172</v>
      </c>
    </row>
    <row r="347" spans="99:101" x14ac:dyDescent="0.25">
      <c r="CU347" s="91">
        <v>14456.962208511144</v>
      </c>
      <c r="CW347">
        <v>14456.962208511144</v>
      </c>
    </row>
    <row r="348" spans="99:101" x14ac:dyDescent="0.25">
      <c r="CU348" s="91">
        <v>3548.7463069071155</v>
      </c>
      <c r="CW348">
        <v>3548.7463069071155</v>
      </c>
    </row>
    <row r="349" spans="99:101" x14ac:dyDescent="0.25">
      <c r="CU349" s="91">
        <v>3703.9101087606</v>
      </c>
      <c r="CW349">
        <v>3703.9101087606</v>
      </c>
    </row>
    <row r="350" spans="99:101" x14ac:dyDescent="0.25">
      <c r="CU350" s="91">
        <v>3836.1926126449075</v>
      </c>
      <c r="CW350">
        <v>3836.1926126449075</v>
      </c>
    </row>
    <row r="351" spans="99:101" x14ac:dyDescent="0.25">
      <c r="CU351" s="91">
        <v>4061.4303895289977</v>
      </c>
      <c r="CW351">
        <v>4061.4303895289977</v>
      </c>
    </row>
    <row r="352" spans="99:101" x14ac:dyDescent="0.25">
      <c r="CU352" s="91">
        <v>4253.7763005823963</v>
      </c>
      <c r="CW352">
        <v>4253.7763005823963</v>
      </c>
    </row>
    <row r="353" spans="99:101" x14ac:dyDescent="0.25">
      <c r="CU353" s="91">
        <v>4496.1750509433696</v>
      </c>
      <c r="CW353">
        <v>4496.1750509433696</v>
      </c>
    </row>
    <row r="354" spans="99:101" x14ac:dyDescent="0.25">
      <c r="CU354" s="91">
        <v>5041.0359588344072</v>
      </c>
      <c r="CW354">
        <v>5041.0359588344072</v>
      </c>
    </row>
    <row r="355" spans="99:101" x14ac:dyDescent="0.25">
      <c r="CU355" s="91">
        <v>5348.5391523233056</v>
      </c>
      <c r="CW355">
        <v>5348.5391523233056</v>
      </c>
    </row>
    <row r="356" spans="99:101" x14ac:dyDescent="0.25">
      <c r="CU356" s="91">
        <v>5193.6115149607767</v>
      </c>
      <c r="CW356">
        <v>5193.6115149607767</v>
      </c>
    </row>
    <row r="357" spans="99:101" x14ac:dyDescent="0.25">
      <c r="CU357" s="91">
        <v>5233.0281145141744</v>
      </c>
      <c r="CW357">
        <v>5233.0281145141744</v>
      </c>
    </row>
    <row r="358" spans="99:101" x14ac:dyDescent="0.25">
      <c r="CU358" s="91">
        <v>5284.6190486345786</v>
      </c>
      <c r="CW358">
        <v>5284.6190486345786</v>
      </c>
    </row>
    <row r="359" spans="99:101" x14ac:dyDescent="0.25">
      <c r="CU359" s="91">
        <v>5240.6245216112738</v>
      </c>
      <c r="CW359">
        <v>5240.6245216112738</v>
      </c>
    </row>
    <row r="360" spans="99:101" x14ac:dyDescent="0.25">
      <c r="CU360" s="91">
        <v>5372.9523362730206</v>
      </c>
      <c r="CW360">
        <v>5372.9523362730206</v>
      </c>
    </row>
    <row r="361" spans="99:101" x14ac:dyDescent="0.25">
      <c r="CU361" s="91">
        <v>5439.5870839347017</v>
      </c>
      <c r="CW361">
        <v>5439.5870839347017</v>
      </c>
    </row>
    <row r="362" spans="99:101" x14ac:dyDescent="0.25">
      <c r="CU362" s="91">
        <v>5615.1682761780512</v>
      </c>
      <c r="CW362">
        <v>5615.1682761780512</v>
      </c>
    </row>
    <row r="363" spans="99:101" x14ac:dyDescent="0.25">
      <c r="CU363" s="91">
        <v>5770.035743730632</v>
      </c>
      <c r="CW363">
        <v>5770.035743730632</v>
      </c>
    </row>
    <row r="364" spans="99:101" x14ac:dyDescent="0.25">
      <c r="CU364" s="91">
        <v>6098.7418100185323</v>
      </c>
      <c r="CW364">
        <v>6098.7418100185323</v>
      </c>
    </row>
    <row r="365" spans="99:101" x14ac:dyDescent="0.25">
      <c r="CU365" s="91">
        <v>6496.7437140899274</v>
      </c>
      <c r="CW365">
        <v>6496.7437140899274</v>
      </c>
    </row>
    <row r="366" spans="99:101" x14ac:dyDescent="0.25">
      <c r="CU366" s="91">
        <v>7000.1130624357374</v>
      </c>
      <c r="CW366">
        <v>7000.1130624357374</v>
      </c>
    </row>
    <row r="367" spans="99:101" x14ac:dyDescent="0.25">
      <c r="CU367" s="91">
        <v>7512.7947009200907</v>
      </c>
      <c r="CW367">
        <v>7512.7947009200907</v>
      </c>
    </row>
    <row r="368" spans="99:101" x14ac:dyDescent="0.25">
      <c r="CU368" s="91">
        <v>8072.3132354912468</v>
      </c>
      <c r="CW368">
        <v>8072.3132354912468</v>
      </c>
    </row>
    <row r="369" spans="99:101" x14ac:dyDescent="0.25">
      <c r="CU369" s="91">
        <v>8666.2000912211897</v>
      </c>
      <c r="CW369">
        <v>8666.2000912211897</v>
      </c>
    </row>
    <row r="370" spans="99:101" x14ac:dyDescent="0.25">
      <c r="CU370" s="91">
        <v>9278.9314688241811</v>
      </c>
      <c r="CW370">
        <v>9278.9314688241811</v>
      </c>
    </row>
    <row r="371" spans="99:101" x14ac:dyDescent="0.25">
      <c r="CU371" s="91">
        <v>8841.3755484274843</v>
      </c>
      <c r="CW371">
        <v>8841.3755484274843</v>
      </c>
    </row>
    <row r="372" spans="99:101" x14ac:dyDescent="0.25">
      <c r="CU372" s="91">
        <v>8945.5096596766725</v>
      </c>
      <c r="CW372">
        <v>8945.5096596766725</v>
      </c>
    </row>
    <row r="373" spans="99:101" x14ac:dyDescent="0.25">
      <c r="CU373" s="91">
        <v>9175.4652844648645</v>
      </c>
      <c r="CW373">
        <v>9175.4652844648645</v>
      </c>
    </row>
    <row r="374" spans="99:101" x14ac:dyDescent="0.25">
      <c r="CU374" s="91">
        <v>9231.6213966715841</v>
      </c>
      <c r="CW374">
        <v>9231.6213966715841</v>
      </c>
    </row>
    <row r="375" spans="99:101" x14ac:dyDescent="0.25">
      <c r="CU375" s="91">
        <v>9363.4625307978513</v>
      </c>
      <c r="CW375">
        <v>9363.4625307978513</v>
      </c>
    </row>
    <row r="376" spans="99:101" x14ac:dyDescent="0.25">
      <c r="CU376" s="91">
        <v>9541.9705700698087</v>
      </c>
      <c r="CW376">
        <v>9541.9705700698087</v>
      </c>
    </row>
    <row r="377" spans="99:101" x14ac:dyDescent="0.25">
      <c r="CU377" s="91">
        <v>9950.4344383507632</v>
      </c>
      <c r="CW377">
        <v>9950.4344383507632</v>
      </c>
    </row>
    <row r="378" spans="99:101" x14ac:dyDescent="0.25">
      <c r="CU378" s="91">
        <v>7827.5490271432991</v>
      </c>
      <c r="CW378">
        <v>7827.5490271432991</v>
      </c>
    </row>
    <row r="379" spans="99:101" x14ac:dyDescent="0.25">
      <c r="CU379" s="91">
        <v>8259.4335263115245</v>
      </c>
      <c r="CW379">
        <v>8259.4335263115245</v>
      </c>
    </row>
    <row r="380" spans="99:101" x14ac:dyDescent="0.25">
      <c r="CU380" s="91">
        <v>8702.7586744643377</v>
      </c>
      <c r="CW380">
        <v>8702.7586744643377</v>
      </c>
    </row>
    <row r="381" spans="99:101" x14ac:dyDescent="0.25">
      <c r="CU381" s="91">
        <v>9071.7196042173236</v>
      </c>
      <c r="CW381">
        <v>9071.7196042173236</v>
      </c>
    </row>
    <row r="382" spans="99:101" x14ac:dyDescent="0.25">
      <c r="CU382" s="91">
        <v>9460.7016696933406</v>
      </c>
      <c r="CW382">
        <v>9460.7016696933406</v>
      </c>
    </row>
    <row r="383" spans="99:101" x14ac:dyDescent="0.25">
      <c r="CU383" s="91">
        <v>9915.4674668307416</v>
      </c>
      <c r="CW383">
        <v>9915.4674668307416</v>
      </c>
    </row>
    <row r="384" spans="99:101" x14ac:dyDescent="0.25">
      <c r="CU384" s="91">
        <v>10473.199104829442</v>
      </c>
      <c r="CW384">
        <v>10473.199104829442</v>
      </c>
    </row>
    <row r="385" spans="99:101" x14ac:dyDescent="0.25">
      <c r="CU385" s="91">
        <v>10724.555883345349</v>
      </c>
      <c r="CW385">
        <v>10724.555883345349</v>
      </c>
    </row>
    <row r="386" spans="99:101" x14ac:dyDescent="0.25">
      <c r="CU386" s="91">
        <v>9984.234094736843</v>
      </c>
      <c r="CW386">
        <v>9984.234094736843</v>
      </c>
    </row>
    <row r="387" spans="99:101" x14ac:dyDescent="0.25">
      <c r="CU387" s="91">
        <v>9849.4934706966433</v>
      </c>
      <c r="CW387">
        <v>9849.4934706966433</v>
      </c>
    </row>
    <row r="388" spans="99:101" x14ac:dyDescent="0.25">
      <c r="CU388" s="91">
        <v>10136.498751622994</v>
      </c>
      <c r="CW388">
        <v>10136.498751622994</v>
      </c>
    </row>
    <row r="389" spans="99:101" x14ac:dyDescent="0.25">
      <c r="CU389" s="91">
        <v>9945.1214667389686</v>
      </c>
      <c r="CW389">
        <v>9945.1214667389686</v>
      </c>
    </row>
    <row r="390" spans="99:101" x14ac:dyDescent="0.25">
      <c r="CU390" s="91">
        <v>9866.754796357025</v>
      </c>
      <c r="CW390">
        <v>9866.754796357025</v>
      </c>
    </row>
    <row r="391" spans="99:101" x14ac:dyDescent="0.25">
      <c r="CU391" s="91">
        <v>9871.3199944776643</v>
      </c>
      <c r="CW391">
        <v>9871.3199944776643</v>
      </c>
    </row>
    <row r="392" spans="99:101" x14ac:dyDescent="0.25">
      <c r="CU392" s="91">
        <v>10066.881742610974</v>
      </c>
      <c r="CW392">
        <v>10066.881742610974</v>
      </c>
    </row>
    <row r="393" spans="99:101" x14ac:dyDescent="0.25">
      <c r="CU393" s="91">
        <v>9616.1945994615235</v>
      </c>
      <c r="CW393">
        <v>9616.1945994615235</v>
      </c>
    </row>
    <row r="394" spans="99:101" x14ac:dyDescent="0.25">
      <c r="CU394" s="91">
        <v>9828.6311827852151</v>
      </c>
      <c r="CW394">
        <v>9828.6311827852151</v>
      </c>
    </row>
    <row r="395" spans="99:101" x14ac:dyDescent="0.25">
      <c r="CU395" s="91">
        <v>10203.978308648153</v>
      </c>
      <c r="CW395">
        <v>10203.978308648153</v>
      </c>
    </row>
    <row r="396" spans="99:101" x14ac:dyDescent="0.25">
      <c r="CU396" s="91">
        <v>10693.032915681748</v>
      </c>
      <c r="CW396">
        <v>10693.032915681748</v>
      </c>
    </row>
    <row r="397" spans="99:101" x14ac:dyDescent="0.25">
      <c r="CU397" s="91">
        <v>11420.692422913855</v>
      </c>
      <c r="CW397">
        <v>11420.692422913855</v>
      </c>
    </row>
    <row r="398" spans="99:101" x14ac:dyDescent="0.25">
      <c r="CU398" s="91">
        <v>12229.251054666816</v>
      </c>
      <c r="CW398">
        <v>12229.251054666816</v>
      </c>
    </row>
    <row r="399" spans="99:101" x14ac:dyDescent="0.25">
      <c r="CU399" s="91">
        <v>12939.109802380353</v>
      </c>
      <c r="CW399">
        <v>12939.109802380353</v>
      </c>
    </row>
    <row r="400" spans="99:101" x14ac:dyDescent="0.25">
      <c r="CU400" s="91">
        <v>13350.312252040179</v>
      </c>
      <c r="CW400">
        <v>13350.312252040179</v>
      </c>
    </row>
    <row r="401" spans="99:101" x14ac:dyDescent="0.25">
      <c r="CU401" s="91">
        <v>12734.713422575622</v>
      </c>
      <c r="CW401">
        <v>12734.713422575622</v>
      </c>
    </row>
    <row r="402" spans="99:101" x14ac:dyDescent="0.25">
      <c r="CU402" s="91">
        <v>13096.585768464309</v>
      </c>
      <c r="CW402">
        <v>13096.585768464309</v>
      </c>
    </row>
    <row r="403" spans="99:101" x14ac:dyDescent="0.25">
      <c r="CU403" s="91">
        <v>13331.542382965694</v>
      </c>
      <c r="CW403">
        <v>13331.542382965694</v>
      </c>
    </row>
    <row r="404" spans="99:101" x14ac:dyDescent="0.25">
      <c r="CU404" s="91">
        <v>13206.418701074823</v>
      </c>
      <c r="CW404">
        <v>13206.418701074823</v>
      </c>
    </row>
    <row r="405" spans="99:101" x14ac:dyDescent="0.25">
      <c r="CU405" s="91">
        <v>13138.184426776224</v>
      </c>
      <c r="CW405">
        <v>13138.184426776224</v>
      </c>
    </row>
    <row r="406" spans="99:101" x14ac:dyDescent="0.25">
      <c r="CU406" s="91">
        <v>13480.701761554574</v>
      </c>
      <c r="CW406">
        <v>13480.701761554574</v>
      </c>
    </row>
    <row r="407" spans="99:101" x14ac:dyDescent="0.25">
      <c r="CU407" s="91">
        <v>14057.581872173416</v>
      </c>
      <c r="CW407">
        <v>14057.581872173416</v>
      </c>
    </row>
    <row r="408" spans="99:101" x14ac:dyDescent="0.25">
      <c r="CU408" s="91">
        <v>13498.817500985415</v>
      </c>
      <c r="CW408">
        <v>13498.817500985415</v>
      </c>
    </row>
    <row r="409" spans="99:101" x14ac:dyDescent="0.25">
      <c r="CU409" s="91">
        <v>14488.677469635035</v>
      </c>
      <c r="CW409">
        <v>14488.677469635035</v>
      </c>
    </row>
    <row r="410" spans="99:101" x14ac:dyDescent="0.25">
      <c r="CU410" s="91">
        <v>15722.362887941244</v>
      </c>
      <c r="CW410">
        <v>15722.362887941244</v>
      </c>
    </row>
    <row r="411" spans="99:101" x14ac:dyDescent="0.25">
      <c r="CU411" s="91">
        <v>16832.602894921216</v>
      </c>
      <c r="CW411">
        <v>16832.602894921216</v>
      </c>
    </row>
    <row r="412" spans="99:101" x14ac:dyDescent="0.25">
      <c r="CU412" s="91">
        <v>18443.374922161616</v>
      </c>
      <c r="CW412">
        <v>18443.374922161616</v>
      </c>
    </row>
    <row r="413" spans="99:101" x14ac:dyDescent="0.25">
      <c r="CU413" s="91">
        <v>20436.832209494616</v>
      </c>
      <c r="CW413">
        <v>20436.832209494616</v>
      </c>
    </row>
    <row r="414" spans="99:101" x14ac:dyDescent="0.25">
      <c r="CU414" s="91">
        <v>22108.654847215996</v>
      </c>
      <c r="CW414">
        <v>22108.654847215996</v>
      </c>
    </row>
    <row r="415" spans="99:101" x14ac:dyDescent="0.25">
      <c r="CU415" s="91">
        <v>21432.200732634348</v>
      </c>
      <c r="CW415">
        <v>21432.200732634348</v>
      </c>
    </row>
    <row r="416" spans="99:101" x14ac:dyDescent="0.25">
      <c r="CU416" s="91">
        <v>18493.069718401999</v>
      </c>
      <c r="CW416">
        <v>18493.069718401999</v>
      </c>
    </row>
    <row r="417" spans="99:101" x14ac:dyDescent="0.25">
      <c r="CU417" s="91">
        <v>19031.661206502631</v>
      </c>
      <c r="CW417">
        <v>19031.661206502631</v>
      </c>
    </row>
    <row r="418" spans="99:101" x14ac:dyDescent="0.25">
      <c r="CU418" s="91">
        <v>20539.815780669865</v>
      </c>
      <c r="CW418">
        <v>20539.815780669865</v>
      </c>
    </row>
    <row r="419" spans="99:101" x14ac:dyDescent="0.25">
      <c r="CU419" s="91">
        <v>21501.348288223679</v>
      </c>
      <c r="CW419">
        <v>21501.348288223679</v>
      </c>
    </row>
    <row r="420" spans="99:101" x14ac:dyDescent="0.25">
      <c r="CU420" s="91">
        <v>21883.373722275388</v>
      </c>
      <c r="CW420">
        <v>21883.373722275388</v>
      </c>
    </row>
    <row r="421" spans="99:101" x14ac:dyDescent="0.25">
      <c r="CU421" s="91">
        <v>22560.212485925244</v>
      </c>
      <c r="CW421">
        <v>22560.212485925244</v>
      </c>
    </row>
    <row r="422" spans="99:101" x14ac:dyDescent="0.25">
      <c r="CU422" s="91">
        <v>22930.458999727402</v>
      </c>
      <c r="CW422">
        <v>22930.458999727402</v>
      </c>
    </row>
    <row r="423" spans="99:101" x14ac:dyDescent="0.25">
      <c r="CU423" s="91">
        <v>3424.5853489979268</v>
      </c>
      <c r="CW423">
        <v>3424.5853489979268</v>
      </c>
    </row>
    <row r="424" spans="99:101" x14ac:dyDescent="0.25">
      <c r="CU424" s="91">
        <v>3625.6101481274691</v>
      </c>
      <c r="CW424">
        <v>3625.6101481274691</v>
      </c>
    </row>
    <row r="425" spans="99:101" x14ac:dyDescent="0.25">
      <c r="CU425" s="91">
        <v>4041.7115977346248</v>
      </c>
      <c r="CW425">
        <v>4041.7115977346248</v>
      </c>
    </row>
    <row r="426" spans="99:101" x14ac:dyDescent="0.25">
      <c r="CU426" s="91">
        <v>4294.0801765699662</v>
      </c>
      <c r="CW426">
        <v>4294.0801765699662</v>
      </c>
    </row>
    <row r="427" spans="99:101" x14ac:dyDescent="0.25">
      <c r="CU427" s="91">
        <v>4722.5039551887812</v>
      </c>
      <c r="CW427">
        <v>4722.5039551887812</v>
      </c>
    </row>
    <row r="428" spans="99:101" x14ac:dyDescent="0.25">
      <c r="CU428" s="91">
        <v>5183.1074746807335</v>
      </c>
      <c r="CW428">
        <v>5183.1074746807335</v>
      </c>
    </row>
    <row r="429" spans="99:101" x14ac:dyDescent="0.25">
      <c r="CU429" s="91">
        <v>5842.2793801119233</v>
      </c>
      <c r="CW429">
        <v>5842.2793801119233</v>
      </c>
    </row>
    <row r="430" spans="99:101" x14ac:dyDescent="0.25">
      <c r="CU430" s="91">
        <v>5996.8580214388749</v>
      </c>
      <c r="CW430">
        <v>5996.8580214388749</v>
      </c>
    </row>
    <row r="431" spans="99:101" x14ac:dyDescent="0.25">
      <c r="CU431" s="91">
        <v>5789.4844025209004</v>
      </c>
      <c r="CW431">
        <v>5789.4844025209004</v>
      </c>
    </row>
    <row r="432" spans="99:101" x14ac:dyDescent="0.25">
      <c r="CU432" s="91">
        <v>6171.4842756633043</v>
      </c>
      <c r="CW432">
        <v>6171.4842756633043</v>
      </c>
    </row>
    <row r="433" spans="99:101" x14ac:dyDescent="0.25">
      <c r="CU433" s="91">
        <v>6704.2497942859227</v>
      </c>
      <c r="CW433">
        <v>6704.2497942859227</v>
      </c>
    </row>
    <row r="434" spans="99:101" x14ac:dyDescent="0.25">
      <c r="CU434" s="91">
        <v>7223.2046070758197</v>
      </c>
      <c r="CW434">
        <v>7223.2046070758197</v>
      </c>
    </row>
    <row r="435" spans="99:101" x14ac:dyDescent="0.25">
      <c r="CU435" s="91">
        <v>7564.7658166308811</v>
      </c>
      <c r="CW435">
        <v>7564.7658166308811</v>
      </c>
    </row>
    <row r="436" spans="99:101" x14ac:dyDescent="0.25">
      <c r="CU436" s="91">
        <v>8018.5645136435278</v>
      </c>
      <c r="CW436">
        <v>8018.5645136435278</v>
      </c>
    </row>
    <row r="437" spans="99:101" x14ac:dyDescent="0.25">
      <c r="CU437" s="91">
        <v>8348.5953993385356</v>
      </c>
      <c r="CW437">
        <v>8348.5953993385356</v>
      </c>
    </row>
    <row r="438" spans="99:101" x14ac:dyDescent="0.25">
      <c r="CU438" s="91">
        <v>7035.2983683006687</v>
      </c>
      <c r="CW438">
        <v>7035.2983683006687</v>
      </c>
    </row>
    <row r="439" spans="99:101" x14ac:dyDescent="0.25">
      <c r="CU439" s="91">
        <v>7364.7859441221899</v>
      </c>
      <c r="CW439">
        <v>7364.7859441221899</v>
      </c>
    </row>
    <row r="440" spans="99:101" x14ac:dyDescent="0.25">
      <c r="CU440" s="91">
        <v>7664.1167896519919</v>
      </c>
      <c r="CW440">
        <v>7664.1167896519919</v>
      </c>
    </row>
    <row r="441" spans="99:101" x14ac:dyDescent="0.25">
      <c r="CU441" s="91">
        <v>8047.2330408900971</v>
      </c>
      <c r="CW441">
        <v>8047.2330408900971</v>
      </c>
    </row>
    <row r="442" spans="99:101" x14ac:dyDescent="0.25">
      <c r="CU442" s="91">
        <v>8378.7287648568945</v>
      </c>
      <c r="CW442">
        <v>8378.7287648568945</v>
      </c>
    </row>
    <row r="443" spans="99:101" x14ac:dyDescent="0.25">
      <c r="CU443" s="91">
        <v>8715.0962496528555</v>
      </c>
      <c r="CW443">
        <v>8715.0962496528555</v>
      </c>
    </row>
    <row r="444" spans="99:101" x14ac:dyDescent="0.25">
      <c r="CU444" s="91">
        <v>8735.5621706897291</v>
      </c>
      <c r="CW444">
        <v>8735.5621706897291</v>
      </c>
    </row>
    <row r="445" spans="99:101" x14ac:dyDescent="0.25">
      <c r="CU445" s="91">
        <v>8825.7648336207458</v>
      </c>
      <c r="CW445">
        <v>8825.7648336207458</v>
      </c>
    </row>
    <row r="446" spans="99:101" x14ac:dyDescent="0.25">
      <c r="CU446" s="91">
        <v>8236.6753038071693</v>
      </c>
      <c r="CW446">
        <v>8236.6753038071693</v>
      </c>
    </row>
    <row r="447" spans="99:101" x14ac:dyDescent="0.25">
      <c r="CU447" s="91">
        <v>8352.6831552969579</v>
      </c>
      <c r="CW447">
        <v>8352.6831552969579</v>
      </c>
    </row>
    <row r="448" spans="99:101" x14ac:dyDescent="0.25">
      <c r="CU448" s="91">
        <v>8522.0857142151835</v>
      </c>
      <c r="CW448">
        <v>8522.0857142151835</v>
      </c>
    </row>
    <row r="449" spans="99:101" x14ac:dyDescent="0.25">
      <c r="CU449" s="91">
        <v>8428.9362201698023</v>
      </c>
      <c r="CW449">
        <v>8428.9362201698023</v>
      </c>
    </row>
    <row r="450" spans="99:101" x14ac:dyDescent="0.25">
      <c r="CU450" s="91">
        <v>8631.1239010845165</v>
      </c>
      <c r="CW450">
        <v>8631.1239010845165</v>
      </c>
    </row>
    <row r="451" spans="99:101" x14ac:dyDescent="0.25">
      <c r="CU451" s="91">
        <v>9004.6772535188793</v>
      </c>
      <c r="CW451">
        <v>9004.6772535188793</v>
      </c>
    </row>
    <row r="452" spans="99:101" x14ac:dyDescent="0.25">
      <c r="CU452" s="91">
        <v>9308.7026748700646</v>
      </c>
      <c r="CW452">
        <v>9308.7026748700646</v>
      </c>
    </row>
    <row r="453" spans="99:101" x14ac:dyDescent="0.25">
      <c r="CU453" s="91">
        <v>8373.7548924405182</v>
      </c>
      <c r="CW453">
        <v>8373.7548924405182</v>
      </c>
    </row>
    <row r="454" spans="99:101" x14ac:dyDescent="0.25">
      <c r="CU454" s="91">
        <v>9047.944415244785</v>
      </c>
      <c r="CW454">
        <v>9047.944415244785</v>
      </c>
    </row>
    <row r="455" spans="99:101" x14ac:dyDescent="0.25">
      <c r="CU455" s="91">
        <v>9807.8684770161944</v>
      </c>
      <c r="CW455">
        <v>9807.8684770161944</v>
      </c>
    </row>
    <row r="456" spans="99:101" x14ac:dyDescent="0.25">
      <c r="CU456" s="91">
        <v>10753.658441406402</v>
      </c>
      <c r="CW456">
        <v>10753.658441406402</v>
      </c>
    </row>
    <row r="457" spans="99:101" x14ac:dyDescent="0.25">
      <c r="CU457" s="91">
        <v>11925.256741651532</v>
      </c>
      <c r="CW457">
        <v>11925.256741651532</v>
      </c>
    </row>
    <row r="458" spans="99:101" x14ac:dyDescent="0.25">
      <c r="CU458" s="91">
        <v>13345.736216007106</v>
      </c>
      <c r="CW458">
        <v>13345.736216007106</v>
      </c>
    </row>
    <row r="459" spans="99:101" x14ac:dyDescent="0.25">
      <c r="CU459" s="91">
        <v>14723.636057898675</v>
      </c>
      <c r="CW459">
        <v>14723.636057898675</v>
      </c>
    </row>
    <row r="460" spans="99:101" x14ac:dyDescent="0.25">
      <c r="CU460" s="91">
        <v>14332.637101299535</v>
      </c>
      <c r="CW460">
        <v>14332.637101299535</v>
      </c>
    </row>
    <row r="461" spans="99:101" x14ac:dyDescent="0.25">
      <c r="CU461" s="91">
        <v>11865.09970871611</v>
      </c>
      <c r="CW461">
        <v>11865.09970871611</v>
      </c>
    </row>
    <row r="462" spans="99:101" x14ac:dyDescent="0.25">
      <c r="CU462" s="91">
        <v>11897.559480065105</v>
      </c>
      <c r="CW462">
        <v>11897.559480065105</v>
      </c>
    </row>
    <row r="463" spans="99:101" x14ac:dyDescent="0.25">
      <c r="CU463" s="91">
        <v>12868.727581428991</v>
      </c>
      <c r="CW463">
        <v>12868.727581428991</v>
      </c>
    </row>
    <row r="464" spans="99:101" x14ac:dyDescent="0.25">
      <c r="CU464" s="91">
        <v>13550.402587980503</v>
      </c>
      <c r="CW464">
        <v>13550.402587980503</v>
      </c>
    </row>
    <row r="465" spans="99:101" x14ac:dyDescent="0.25">
      <c r="CU465" s="91">
        <v>14093.286248299639</v>
      </c>
      <c r="CW465">
        <v>14093.286248299639</v>
      </c>
    </row>
    <row r="466" spans="99:101" x14ac:dyDescent="0.25">
      <c r="CU466" s="91">
        <v>14525.319687156983</v>
      </c>
      <c r="CW466">
        <v>14525.319687156983</v>
      </c>
    </row>
    <row r="467" spans="99:101" x14ac:dyDescent="0.25">
      <c r="CU467" s="91">
        <v>15038.799121991075</v>
      </c>
      <c r="CW467">
        <v>15038.799121991075</v>
      </c>
    </row>
    <row r="468" spans="99:101" x14ac:dyDescent="0.25">
      <c r="CU468" s="91">
        <v>7457.3489679764116</v>
      </c>
      <c r="CW468">
        <v>7457.3489679764116</v>
      </c>
    </row>
    <row r="469" spans="99:101" x14ac:dyDescent="0.25">
      <c r="CU469" s="91">
        <v>7994.7402173823293</v>
      </c>
      <c r="CW469">
        <v>7994.7402173823293</v>
      </c>
    </row>
    <row r="470" spans="99:101" x14ac:dyDescent="0.25">
      <c r="CU470" s="91">
        <v>8848.2744904132214</v>
      </c>
      <c r="CW470">
        <v>8848.2744904132214</v>
      </c>
    </row>
    <row r="471" spans="99:101" x14ac:dyDescent="0.25">
      <c r="CU471" s="91">
        <v>9532.4232933285293</v>
      </c>
      <c r="CW471">
        <v>9532.4232933285293</v>
      </c>
    </row>
    <row r="472" spans="99:101" x14ac:dyDescent="0.25">
      <c r="CU472" s="91">
        <v>10307.313533261784</v>
      </c>
      <c r="CW472">
        <v>10307.313533261784</v>
      </c>
    </row>
    <row r="473" spans="99:101" x14ac:dyDescent="0.25">
      <c r="CU473" s="91">
        <v>11145.374535334127</v>
      </c>
      <c r="CW473">
        <v>11145.374535334127</v>
      </c>
    </row>
    <row r="474" spans="99:101" x14ac:dyDescent="0.25">
      <c r="CU474" s="91">
        <v>12273.054505179782</v>
      </c>
      <c r="CW474">
        <v>12273.054505179782</v>
      </c>
    </row>
    <row r="475" spans="99:101" x14ac:dyDescent="0.25">
      <c r="CU475" s="91">
        <v>12666.734918840686</v>
      </c>
      <c r="CW475">
        <v>12666.734918840686</v>
      </c>
    </row>
    <row r="476" spans="99:101" x14ac:dyDescent="0.25">
      <c r="CU476" s="91">
        <v>10817.612610331968</v>
      </c>
      <c r="CW476">
        <v>10817.612610331968</v>
      </c>
    </row>
    <row r="477" spans="99:101" x14ac:dyDescent="0.25">
      <c r="CU477" s="91">
        <v>11003.929123464171</v>
      </c>
      <c r="CW477">
        <v>11003.929123464171</v>
      </c>
    </row>
    <row r="478" spans="99:101" x14ac:dyDescent="0.25">
      <c r="CU478" s="91">
        <v>11935.647839541649</v>
      </c>
      <c r="CW478">
        <v>11935.647839541649</v>
      </c>
    </row>
    <row r="479" spans="99:101" x14ac:dyDescent="0.25">
      <c r="CU479" s="91">
        <v>12560.793002236245</v>
      </c>
      <c r="CW479">
        <v>12560.793002236245</v>
      </c>
    </row>
    <row r="480" spans="99:101" x14ac:dyDescent="0.25">
      <c r="CU480" s="91">
        <v>13138.331441168149</v>
      </c>
      <c r="CW480">
        <v>13138.331441168149</v>
      </c>
    </row>
    <row r="481" spans="99:101" x14ac:dyDescent="0.25">
      <c r="CU481" s="91">
        <v>13653.641879279776</v>
      </c>
      <c r="CW481">
        <v>13653.641879279776</v>
      </c>
    </row>
    <row r="482" spans="99:101" x14ac:dyDescent="0.25">
      <c r="CU482" s="91">
        <v>13980.078676504372</v>
      </c>
      <c r="CW482">
        <v>13980.078676504372</v>
      </c>
    </row>
    <row r="483" spans="99:101" x14ac:dyDescent="0.25">
      <c r="CU483" s="91">
        <v>4747.1542880427851</v>
      </c>
      <c r="CW483">
        <v>4747.1542880427851</v>
      </c>
    </row>
    <row r="484" spans="99:101" x14ac:dyDescent="0.25">
      <c r="CU484" s="91">
        <v>4774.3258293811832</v>
      </c>
      <c r="CW484">
        <v>4774.3258293811832</v>
      </c>
    </row>
    <row r="485" spans="99:101" x14ac:dyDescent="0.25">
      <c r="CU485" s="91">
        <v>4897.3128059655119</v>
      </c>
      <c r="CW485">
        <v>4897.3128059655119</v>
      </c>
    </row>
    <row r="486" spans="99:101" x14ac:dyDescent="0.25">
      <c r="CU486" s="91">
        <v>5086.7985547727621</v>
      </c>
      <c r="CW486">
        <v>5086.7985547727621</v>
      </c>
    </row>
    <row r="487" spans="99:101" x14ac:dyDescent="0.25">
      <c r="CU487" s="91">
        <v>5287.0099120030654</v>
      </c>
      <c r="CW487">
        <v>5287.0099120030654</v>
      </c>
    </row>
    <row r="488" spans="99:101" x14ac:dyDescent="0.25">
      <c r="CU488" s="91">
        <v>5440.0285921719396</v>
      </c>
      <c r="CW488">
        <v>5440.0285921719396</v>
      </c>
    </row>
    <row r="489" spans="99:101" x14ac:dyDescent="0.25">
      <c r="CU489" s="91">
        <v>5766.8021287942547</v>
      </c>
      <c r="CW489">
        <v>5766.8021287942547</v>
      </c>
    </row>
    <row r="490" spans="99:101" x14ac:dyDescent="0.25">
      <c r="CU490" s="91">
        <v>6055.1422352339678</v>
      </c>
      <c r="CW490">
        <v>6055.1422352339678</v>
      </c>
    </row>
    <row r="491" spans="99:101" x14ac:dyDescent="0.25">
      <c r="CU491" s="91">
        <v>5983.746784388296</v>
      </c>
      <c r="CW491">
        <v>5983.746784388296</v>
      </c>
    </row>
    <row r="492" spans="99:101" x14ac:dyDescent="0.25">
      <c r="CU492" s="91">
        <v>6141.002557903118</v>
      </c>
      <c r="CW492">
        <v>6141.002557903118</v>
      </c>
    </row>
    <row r="493" spans="99:101" x14ac:dyDescent="0.25">
      <c r="CU493" s="91">
        <v>6274.2152724945536</v>
      </c>
      <c r="CW493">
        <v>6274.2152724945536</v>
      </c>
    </row>
    <row r="494" spans="99:101" x14ac:dyDescent="0.25">
      <c r="CU494" s="91">
        <v>6235.3855277185885</v>
      </c>
      <c r="CW494">
        <v>6235.3855277185885</v>
      </c>
    </row>
    <row r="495" spans="99:101" x14ac:dyDescent="0.25">
      <c r="CU495" s="91">
        <v>6407.6520046223723</v>
      </c>
      <c r="CW495">
        <v>6407.6520046223723</v>
      </c>
    </row>
    <row r="496" spans="99:101" x14ac:dyDescent="0.25">
      <c r="CU496" s="91">
        <v>6624.685030565015</v>
      </c>
      <c r="CW496">
        <v>6624.685030565015</v>
      </c>
    </row>
    <row r="497" spans="99:101" x14ac:dyDescent="0.25">
      <c r="CU497" s="91">
        <v>6858.1542039292635</v>
      </c>
      <c r="CW497">
        <v>6858.1542039292635</v>
      </c>
    </row>
    <row r="498" spans="99:101" x14ac:dyDescent="0.25">
      <c r="CU498" s="91">
        <v>7398.9463725466849</v>
      </c>
      <c r="CW498">
        <v>7398.9463725466849</v>
      </c>
    </row>
    <row r="499" spans="99:101" x14ac:dyDescent="0.25">
      <c r="CU499" s="91">
        <v>7509.1819029575427</v>
      </c>
      <c r="CW499">
        <v>7509.1819029575427</v>
      </c>
    </row>
    <row r="500" spans="99:101" x14ac:dyDescent="0.25">
      <c r="CU500" s="91">
        <v>7804.2470957455216</v>
      </c>
      <c r="CW500">
        <v>7804.2470957455216</v>
      </c>
    </row>
    <row r="501" spans="99:101" x14ac:dyDescent="0.25">
      <c r="CU501" s="91">
        <v>8226.1419967885286</v>
      </c>
      <c r="CW501">
        <v>8226.1419967885286</v>
      </c>
    </row>
    <row r="502" spans="99:101" x14ac:dyDescent="0.25">
      <c r="CU502" s="91">
        <v>8528.6529532926779</v>
      </c>
      <c r="CW502">
        <v>8528.6529532926779</v>
      </c>
    </row>
    <row r="503" spans="99:101" x14ac:dyDescent="0.25">
      <c r="CU503" s="91">
        <v>9064.7364459023265</v>
      </c>
      <c r="CW503">
        <v>9064.7364459023265</v>
      </c>
    </row>
    <row r="504" spans="99:101" x14ac:dyDescent="0.25">
      <c r="CU504" s="91">
        <v>9684.4853243554226</v>
      </c>
      <c r="CW504">
        <v>9684.4853243554226</v>
      </c>
    </row>
    <row r="505" spans="99:101" x14ac:dyDescent="0.25">
      <c r="CU505" s="91">
        <v>10185.603378639869</v>
      </c>
      <c r="CW505">
        <v>10185.603378639869</v>
      </c>
    </row>
    <row r="506" spans="99:101" x14ac:dyDescent="0.25">
      <c r="CU506" s="91">
        <v>10356.175414963314</v>
      </c>
      <c r="CW506">
        <v>10356.175414963314</v>
      </c>
    </row>
    <row r="507" spans="99:101" x14ac:dyDescent="0.25">
      <c r="CU507" s="91">
        <v>10762.463507791374</v>
      </c>
      <c r="CW507">
        <v>10762.463507791374</v>
      </c>
    </row>
    <row r="508" spans="99:101" x14ac:dyDescent="0.25">
      <c r="CU508" s="91">
        <v>11296.299349475799</v>
      </c>
      <c r="CW508">
        <v>11296.299349475799</v>
      </c>
    </row>
    <row r="509" spans="99:101" x14ac:dyDescent="0.25">
      <c r="CU509" s="91">
        <v>11477.817334340511</v>
      </c>
      <c r="CW509">
        <v>11477.817334340511</v>
      </c>
    </row>
    <row r="510" spans="99:101" x14ac:dyDescent="0.25">
      <c r="CU510" s="91">
        <v>11644.480237913796</v>
      </c>
      <c r="CW510">
        <v>11644.480237913796</v>
      </c>
    </row>
    <row r="511" spans="99:101" x14ac:dyDescent="0.25">
      <c r="CU511" s="91">
        <v>12035.723378521598</v>
      </c>
      <c r="CW511">
        <v>12035.723378521598</v>
      </c>
    </row>
    <row r="512" spans="99:101" x14ac:dyDescent="0.25">
      <c r="CU512" s="91">
        <v>12514.070429221829</v>
      </c>
      <c r="CW512">
        <v>12514.070429221829</v>
      </c>
    </row>
    <row r="513" spans="99:101" x14ac:dyDescent="0.25">
      <c r="CU513" s="91">
        <v>3224.5633601748787</v>
      </c>
      <c r="CW513">
        <v>3224.5633601748787</v>
      </c>
    </row>
    <row r="514" spans="99:101" x14ac:dyDescent="0.25">
      <c r="CU514" s="91">
        <v>3395.812347003789</v>
      </c>
      <c r="CW514">
        <v>3395.812347003789</v>
      </c>
    </row>
    <row r="515" spans="99:101" x14ac:dyDescent="0.25">
      <c r="CU515" s="91">
        <v>3583.4255411868721</v>
      </c>
      <c r="CW515">
        <v>3583.4255411868721</v>
      </c>
    </row>
    <row r="516" spans="99:101" x14ac:dyDescent="0.25">
      <c r="CU516" s="91">
        <v>3897.6362875506284</v>
      </c>
      <c r="CW516">
        <v>3897.6362875506284</v>
      </c>
    </row>
    <row r="517" spans="99:101" x14ac:dyDescent="0.25">
      <c r="CU517" s="91">
        <v>4068.7614992188187</v>
      </c>
      <c r="CW517">
        <v>4068.7614992188187</v>
      </c>
    </row>
    <row r="518" spans="99:101" x14ac:dyDescent="0.25">
      <c r="CU518" s="91">
        <v>4398.4170997648807</v>
      </c>
      <c r="CW518">
        <v>4398.4170997648807</v>
      </c>
    </row>
    <row r="519" spans="99:101" x14ac:dyDescent="0.25">
      <c r="CU519" s="91">
        <v>4685.6494685867956</v>
      </c>
      <c r="CW519">
        <v>4685.6494685867956</v>
      </c>
    </row>
    <row r="520" spans="99:101" x14ac:dyDescent="0.25">
      <c r="CU520" s="91">
        <v>5040.3253552340093</v>
      </c>
      <c r="CW520">
        <v>5040.3253552340093</v>
      </c>
    </row>
    <row r="521" spans="99:101" x14ac:dyDescent="0.25">
      <c r="CU521" s="91">
        <v>4719.3539652786549</v>
      </c>
      <c r="CW521">
        <v>4719.3539652786549</v>
      </c>
    </row>
    <row r="522" spans="99:101" x14ac:dyDescent="0.25">
      <c r="CU522" s="91">
        <v>4652.6370627816577</v>
      </c>
      <c r="CW522">
        <v>4652.6370627816577</v>
      </c>
    </row>
    <row r="523" spans="99:101" x14ac:dyDescent="0.25">
      <c r="CU523" s="91">
        <v>4724.966059424205</v>
      </c>
      <c r="CW523">
        <v>4724.966059424205</v>
      </c>
    </row>
    <row r="524" spans="99:101" x14ac:dyDescent="0.25">
      <c r="CU524" s="91">
        <v>4776.4679915976258</v>
      </c>
      <c r="CW524">
        <v>4776.4679915976258</v>
      </c>
    </row>
    <row r="525" spans="99:101" x14ac:dyDescent="0.25">
      <c r="CU525" s="91">
        <v>4963.550519206221</v>
      </c>
      <c r="CW525">
        <v>4963.550519206221</v>
      </c>
    </row>
    <row r="526" spans="99:101" x14ac:dyDescent="0.25">
      <c r="CU526" s="91">
        <v>5135.4444732207339</v>
      </c>
      <c r="CW526">
        <v>5135.4444732207339</v>
      </c>
    </row>
    <row r="527" spans="99:101" x14ac:dyDescent="0.25">
      <c r="CU527" s="91">
        <v>5344.1125776118797</v>
      </c>
      <c r="CW527">
        <v>5344.1125776118797</v>
      </c>
    </row>
    <row r="528" spans="99:101" x14ac:dyDescent="0.25">
      <c r="CU528" s="91">
        <v>5555.9966460358246</v>
      </c>
      <c r="CW528">
        <v>5555.9966460358246</v>
      </c>
    </row>
    <row r="529" spans="99:101" x14ac:dyDescent="0.25">
      <c r="CU529" s="91">
        <v>5851.7269850763323</v>
      </c>
      <c r="CW529">
        <v>5851.7269850763323</v>
      </c>
    </row>
    <row r="530" spans="99:101" x14ac:dyDescent="0.25">
      <c r="CU530" s="91">
        <v>6313.0390192114792</v>
      </c>
      <c r="CW530">
        <v>6313.0390192114792</v>
      </c>
    </row>
    <row r="531" spans="99:101" x14ac:dyDescent="0.25">
      <c r="CU531" s="91">
        <v>6800.6996241254701</v>
      </c>
      <c r="CW531">
        <v>6800.6996241254701</v>
      </c>
    </row>
    <row r="532" spans="99:101" x14ac:dyDescent="0.25">
      <c r="CU532" s="91">
        <v>7268.6759282484991</v>
      </c>
      <c r="CW532">
        <v>7268.6759282484991</v>
      </c>
    </row>
    <row r="533" spans="99:101" x14ac:dyDescent="0.25">
      <c r="CU533" s="91">
        <v>7893.4743667814992</v>
      </c>
      <c r="CW533">
        <v>7893.4743667814992</v>
      </c>
    </row>
    <row r="534" spans="99:101" x14ac:dyDescent="0.25">
      <c r="CU534" s="91">
        <v>8584.8999248182117</v>
      </c>
      <c r="CW534">
        <v>8584.8999248182117</v>
      </c>
    </row>
    <row r="535" spans="99:101" x14ac:dyDescent="0.25">
      <c r="CU535" s="91">
        <v>9038.4855240359666</v>
      </c>
      <c r="CW535">
        <v>9038.4855240359666</v>
      </c>
    </row>
    <row r="536" spans="99:101" x14ac:dyDescent="0.25">
      <c r="CU536" s="91">
        <v>8328.2126793167172</v>
      </c>
      <c r="CW536">
        <v>8328.2126793167172</v>
      </c>
    </row>
    <row r="537" spans="99:101" x14ac:dyDescent="0.25">
      <c r="CU537" s="91">
        <v>8660.2197491942406</v>
      </c>
      <c r="CW537">
        <v>8660.2197491942406</v>
      </c>
    </row>
    <row r="538" spans="99:101" x14ac:dyDescent="0.25">
      <c r="CU538" s="91">
        <v>9022.4695094821909</v>
      </c>
      <c r="CW538">
        <v>9022.4695094821909</v>
      </c>
    </row>
    <row r="539" spans="99:101" x14ac:dyDescent="0.25">
      <c r="CU539" s="91">
        <v>9324.1688042720198</v>
      </c>
      <c r="CW539">
        <v>9324.1688042720198</v>
      </c>
    </row>
    <row r="540" spans="99:101" x14ac:dyDescent="0.25">
      <c r="CU540" s="91">
        <v>9423.3812682297103</v>
      </c>
      <c r="CW540">
        <v>9423.3812682297103</v>
      </c>
    </row>
    <row r="541" spans="99:101" x14ac:dyDescent="0.25">
      <c r="CU541" s="91">
        <v>9322.1097629453652</v>
      </c>
      <c r="CW541">
        <v>9322.1097629453652</v>
      </c>
    </row>
    <row r="542" spans="99:101" x14ac:dyDescent="0.25">
      <c r="CU542" s="91">
        <v>8955.3759509271531</v>
      </c>
      <c r="CW542">
        <v>8955.3759509271531</v>
      </c>
    </row>
    <row r="543" spans="99:101" x14ac:dyDescent="0.25">
      <c r="CU543" s="91">
        <v>4982.4026327883903</v>
      </c>
      <c r="CW543">
        <v>4982.4026327883903</v>
      </c>
    </row>
    <row r="544" spans="99:101" x14ac:dyDescent="0.25">
      <c r="CU544" s="91">
        <v>5194.7696795648189</v>
      </c>
      <c r="CW544">
        <v>5194.7696795648189</v>
      </c>
    </row>
    <row r="545" spans="99:101" x14ac:dyDescent="0.25">
      <c r="CU545" s="91">
        <v>5338.4928324337143</v>
      </c>
      <c r="CW545">
        <v>5338.4928324337143</v>
      </c>
    </row>
    <row r="546" spans="99:101" x14ac:dyDescent="0.25">
      <c r="CU546" s="91">
        <v>5801.8391163095575</v>
      </c>
      <c r="CW546">
        <v>5801.8391163095575</v>
      </c>
    </row>
    <row r="547" spans="99:101" x14ac:dyDescent="0.25">
      <c r="CU547" s="91">
        <v>6180.8106139240599</v>
      </c>
      <c r="CW547">
        <v>6180.8106139240599</v>
      </c>
    </row>
    <row r="548" spans="99:101" x14ac:dyDescent="0.25">
      <c r="CU548" s="91">
        <v>6536.9008135693839</v>
      </c>
      <c r="CW548">
        <v>6536.9008135693839</v>
      </c>
    </row>
    <row r="549" spans="99:101" x14ac:dyDescent="0.25">
      <c r="CU549" s="91">
        <v>7001.02077133281</v>
      </c>
      <c r="CW549">
        <v>7001.02077133281</v>
      </c>
    </row>
    <row r="550" spans="99:101" x14ac:dyDescent="0.25">
      <c r="CU550" s="91">
        <v>7421.0820176127791</v>
      </c>
      <c r="CW550">
        <v>7421.0820176127791</v>
      </c>
    </row>
    <row r="551" spans="99:101" x14ac:dyDescent="0.25">
      <c r="CU551" s="91">
        <v>7226.7190218304049</v>
      </c>
      <c r="CW551">
        <v>7226.7190218304049</v>
      </c>
    </row>
    <row r="552" spans="99:101" x14ac:dyDescent="0.25">
      <c r="CU552" s="91">
        <v>7337.1582477284273</v>
      </c>
      <c r="CW552">
        <v>7337.1582477284273</v>
      </c>
    </row>
    <row r="553" spans="99:101" x14ac:dyDescent="0.25">
      <c r="CU553" s="91">
        <v>7498.9548536318507</v>
      </c>
      <c r="CW553">
        <v>7498.9548536318507</v>
      </c>
    </row>
    <row r="554" spans="99:101" x14ac:dyDescent="0.25">
      <c r="CU554" s="91">
        <v>7458.9306493028416</v>
      </c>
      <c r="CW554">
        <v>7458.9306493028416</v>
      </c>
    </row>
    <row r="555" spans="99:101" x14ac:dyDescent="0.25">
      <c r="CU555" s="91">
        <v>7688.0731463498314</v>
      </c>
      <c r="CW555">
        <v>7688.0731463498314</v>
      </c>
    </row>
    <row r="556" spans="99:101" x14ac:dyDescent="0.25">
      <c r="CU556" s="91">
        <v>7582.7983645405502</v>
      </c>
      <c r="CW556">
        <v>7582.7983645405502</v>
      </c>
    </row>
    <row r="557" spans="99:101" x14ac:dyDescent="0.25">
      <c r="CU557" s="91">
        <v>7675.0519519755508</v>
      </c>
      <c r="CW557">
        <v>7675.0519519755508</v>
      </c>
    </row>
    <row r="558" spans="99:101" x14ac:dyDescent="0.25">
      <c r="CU558" s="91">
        <v>8465.9905859366318</v>
      </c>
      <c r="CW558">
        <v>8465.9905859366318</v>
      </c>
    </row>
    <row r="559" spans="99:101" x14ac:dyDescent="0.25">
      <c r="CU559" s="91">
        <v>8845.189970517833</v>
      </c>
      <c r="CW559">
        <v>8845.189970517833</v>
      </c>
    </row>
    <row r="560" spans="99:101" x14ac:dyDescent="0.25">
      <c r="CU560" s="91">
        <v>9256.6681621221451</v>
      </c>
      <c r="CW560">
        <v>9256.6681621221451</v>
      </c>
    </row>
    <row r="561" spans="99:101" x14ac:dyDescent="0.25">
      <c r="CU561" s="91">
        <v>9712.0144111719783</v>
      </c>
      <c r="CW561">
        <v>9712.0144111719783</v>
      </c>
    </row>
    <row r="562" spans="99:101" x14ac:dyDescent="0.25">
      <c r="CU562" s="91">
        <v>10343.51249042597</v>
      </c>
      <c r="CW562">
        <v>10343.51249042597</v>
      </c>
    </row>
    <row r="563" spans="99:101" x14ac:dyDescent="0.25">
      <c r="CU563" s="91">
        <v>11190.054141503277</v>
      </c>
      <c r="CW563">
        <v>11190.054141503277</v>
      </c>
    </row>
    <row r="564" spans="99:101" x14ac:dyDescent="0.25">
      <c r="CU564" s="91">
        <v>12346.059660394678</v>
      </c>
      <c r="CW564">
        <v>12346.059660394678</v>
      </c>
    </row>
    <row r="565" spans="99:101" x14ac:dyDescent="0.25">
      <c r="CU565" s="91">
        <v>13037.086121849687</v>
      </c>
      <c r="CW565">
        <v>13037.086121849687</v>
      </c>
    </row>
    <row r="566" spans="99:101" x14ac:dyDescent="0.25">
      <c r="CU566" s="91">
        <v>12376.818810005398</v>
      </c>
      <c r="CW566">
        <v>12376.818810005398</v>
      </c>
    </row>
    <row r="567" spans="99:101" x14ac:dyDescent="0.25">
      <c r="CU567" s="91">
        <v>12877.414625496544</v>
      </c>
      <c r="CW567">
        <v>12877.414625496544</v>
      </c>
    </row>
    <row r="568" spans="99:101" x14ac:dyDescent="0.25">
      <c r="CU568" s="91">
        <v>13223.381002958515</v>
      </c>
      <c r="CW568">
        <v>13223.381002958515</v>
      </c>
    </row>
    <row r="569" spans="99:101" x14ac:dyDescent="0.25">
      <c r="CU569" s="91">
        <v>13419.654557757849</v>
      </c>
      <c r="CW569">
        <v>13419.654557757849</v>
      </c>
    </row>
    <row r="570" spans="99:101" x14ac:dyDescent="0.25">
      <c r="CU570" s="91">
        <v>13605.066568814063</v>
      </c>
      <c r="CW570">
        <v>13605.066568814063</v>
      </c>
    </row>
    <row r="571" spans="99:101" x14ac:dyDescent="0.25">
      <c r="CU571" s="91">
        <v>13941.296818225263</v>
      </c>
      <c r="CW571">
        <v>13941.296818225263</v>
      </c>
    </row>
    <row r="572" spans="99:101" x14ac:dyDescent="0.25">
      <c r="CU572" s="91">
        <v>14460.985833574689</v>
      </c>
      <c r="CW572">
        <v>14460.985833574689</v>
      </c>
    </row>
    <row r="573" spans="99:101" x14ac:dyDescent="0.25">
      <c r="CU573" s="91">
        <v>14009.789722190433</v>
      </c>
      <c r="CW573">
        <v>14009.789722190433</v>
      </c>
    </row>
    <row r="574" spans="99:101" x14ac:dyDescent="0.25">
      <c r="CU574" s="91">
        <v>14478.85633055857</v>
      </c>
      <c r="CW574">
        <v>14478.85633055857</v>
      </c>
    </row>
    <row r="575" spans="99:101" x14ac:dyDescent="0.25">
      <c r="CU575" s="91">
        <v>14849.962381996167</v>
      </c>
      <c r="CW575">
        <v>14849.962381996167</v>
      </c>
    </row>
    <row r="576" spans="99:101" x14ac:dyDescent="0.25">
      <c r="CU576" s="91">
        <v>15497.074090186967</v>
      </c>
      <c r="CW576">
        <v>15497.074090186967</v>
      </c>
    </row>
    <row r="577" spans="99:101" x14ac:dyDescent="0.25">
      <c r="CU577" s="91">
        <v>16092.702877947117</v>
      </c>
      <c r="CW577">
        <v>16092.702877947117</v>
      </c>
    </row>
    <row r="578" spans="99:101" x14ac:dyDescent="0.25">
      <c r="CU578" s="91">
        <v>16877.81741451452</v>
      </c>
      <c r="CW578">
        <v>16877.81741451452</v>
      </c>
    </row>
    <row r="579" spans="99:101" x14ac:dyDescent="0.25">
      <c r="CU579" s="91">
        <v>18287.87740186508</v>
      </c>
      <c r="CW579">
        <v>18287.87740186508</v>
      </c>
    </row>
    <row r="580" spans="99:101" x14ac:dyDescent="0.25">
      <c r="CU580" s="91">
        <v>18745.074336911704</v>
      </c>
      <c r="CW580">
        <v>18745.074336911704</v>
      </c>
    </row>
    <row r="581" spans="99:101" x14ac:dyDescent="0.25">
      <c r="CU581" s="91">
        <v>17292.740534227749</v>
      </c>
      <c r="CW581">
        <v>17292.740534227749</v>
      </c>
    </row>
    <row r="582" spans="99:101" x14ac:dyDescent="0.25">
      <c r="CU582" s="91">
        <v>17529.426728563511</v>
      </c>
      <c r="CW582">
        <v>17529.426728563511</v>
      </c>
    </row>
    <row r="583" spans="99:101" x14ac:dyDescent="0.25">
      <c r="CU583" s="91">
        <v>17606.644255268526</v>
      </c>
      <c r="CW583">
        <v>17606.644255268526</v>
      </c>
    </row>
    <row r="584" spans="99:101" x14ac:dyDescent="0.25">
      <c r="CU584" s="91">
        <v>17097.182798127233</v>
      </c>
      <c r="CW584">
        <v>17097.182798127233</v>
      </c>
    </row>
    <row r="585" spans="99:101" x14ac:dyDescent="0.25">
      <c r="CU585" s="91">
        <v>16888.412057648347</v>
      </c>
      <c r="CW585">
        <v>16888.412057648347</v>
      </c>
    </row>
    <row r="586" spans="99:101" x14ac:dyDescent="0.25">
      <c r="CU586" s="91">
        <v>17395.895842091795</v>
      </c>
      <c r="CW586">
        <v>17395.895842091795</v>
      </c>
    </row>
    <row r="587" spans="99:101" x14ac:dyDescent="0.25">
      <c r="CU587" s="91">
        <v>17783.476423637621</v>
      </c>
      <c r="CW587">
        <v>17783.476423637621</v>
      </c>
    </row>
    <row r="588" spans="99:101" x14ac:dyDescent="0.25">
      <c r="CU588" s="91">
        <v>3026.2060585920481</v>
      </c>
      <c r="CW588">
        <v>3026.2060585920481</v>
      </c>
    </row>
    <row r="589" spans="99:101" x14ac:dyDescent="0.25">
      <c r="CU589" s="91">
        <v>3214.9640680584439</v>
      </c>
      <c r="CW589">
        <v>3214.9640680584439</v>
      </c>
    </row>
    <row r="590" spans="99:101" x14ac:dyDescent="0.25">
      <c r="CU590" s="91">
        <v>3552.2465179302499</v>
      </c>
      <c r="CW590">
        <v>3552.2465179302499</v>
      </c>
    </row>
    <row r="591" spans="99:101" x14ac:dyDescent="0.25">
      <c r="CU591" s="91">
        <v>4014.231997240101</v>
      </c>
      <c r="CW591">
        <v>4014.231997240101</v>
      </c>
    </row>
    <row r="592" spans="99:101" x14ac:dyDescent="0.25">
      <c r="CU592" s="91">
        <v>4154.0060604640967</v>
      </c>
      <c r="CW592">
        <v>4154.0060604640967</v>
      </c>
    </row>
    <row r="593" spans="99:101" x14ac:dyDescent="0.25">
      <c r="CU593" s="91">
        <v>4491.6864735448671</v>
      </c>
      <c r="CW593">
        <v>4491.6864735448671</v>
      </c>
    </row>
    <row r="594" spans="99:101" x14ac:dyDescent="0.25">
      <c r="CU594" s="91">
        <v>4881.9609879280015</v>
      </c>
      <c r="CW594">
        <v>4881.9609879280015</v>
      </c>
    </row>
    <row r="595" spans="99:101" x14ac:dyDescent="0.25">
      <c r="CU595" s="91">
        <v>5027.617808559894</v>
      </c>
      <c r="CW595">
        <v>5027.617808559894</v>
      </c>
    </row>
    <row r="596" spans="99:101" x14ac:dyDescent="0.25">
      <c r="CU596" s="91">
        <v>4313.175886948793</v>
      </c>
      <c r="CW596">
        <v>4313.175886948793</v>
      </c>
    </row>
    <row r="597" spans="99:101" x14ac:dyDescent="0.25">
      <c r="CU597" s="91">
        <v>4524.2126938677911</v>
      </c>
      <c r="CW597">
        <v>4524.2126938677911</v>
      </c>
    </row>
    <row r="598" spans="99:101" x14ac:dyDescent="0.25">
      <c r="CU598" s="91">
        <v>4788.6683871379219</v>
      </c>
      <c r="CW598">
        <v>4788.6683871379219</v>
      </c>
    </row>
    <row r="599" spans="99:101" x14ac:dyDescent="0.25">
      <c r="CU599" s="91">
        <v>4811.9737149921284</v>
      </c>
      <c r="CW599">
        <v>4811.9737149921284</v>
      </c>
    </row>
    <row r="600" spans="99:101" x14ac:dyDescent="0.25">
      <c r="CU600" s="91">
        <v>4821.6541362589833</v>
      </c>
      <c r="CW600">
        <v>4821.6541362589833</v>
      </c>
    </row>
    <row r="601" spans="99:101" x14ac:dyDescent="0.25">
      <c r="CU601" s="91">
        <v>4766.4687709620002</v>
      </c>
      <c r="CW601">
        <v>4766.4687709620002</v>
      </c>
    </row>
    <row r="602" spans="99:101" x14ac:dyDescent="0.25">
      <c r="CU602" s="91">
        <v>4311.6806209410161</v>
      </c>
      <c r="CW602">
        <v>4311.6806209410161</v>
      </c>
    </row>
    <row r="603" spans="99:101" x14ac:dyDescent="0.25">
      <c r="CU603" s="91"/>
    </row>
    <row r="604" spans="99:101" x14ac:dyDescent="0.25">
      <c r="CU604" s="91"/>
    </row>
    <row r="605" spans="99:101" x14ac:dyDescent="0.25">
      <c r="CU605" s="91"/>
    </row>
    <row r="606" spans="99:101" x14ac:dyDescent="0.25">
      <c r="CU606" s="91"/>
    </row>
    <row r="607" spans="99:101" x14ac:dyDescent="0.25">
      <c r="CU607" s="91"/>
    </row>
    <row r="608" spans="99:101" x14ac:dyDescent="0.25">
      <c r="CU608" s="91"/>
    </row>
    <row r="609" spans="99:101" x14ac:dyDescent="0.25">
      <c r="CU609" s="91"/>
    </row>
    <row r="610" spans="99:101" x14ac:dyDescent="0.25">
      <c r="CU610" s="91"/>
    </row>
    <row r="611" spans="99:101" x14ac:dyDescent="0.25">
      <c r="CU611" s="91"/>
    </row>
    <row r="612" spans="99:101" x14ac:dyDescent="0.25">
      <c r="CU612" s="91"/>
    </row>
    <row r="613" spans="99:101" x14ac:dyDescent="0.25">
      <c r="CU613" s="91"/>
    </row>
    <row r="614" spans="99:101" x14ac:dyDescent="0.25">
      <c r="CU614" s="91"/>
    </row>
    <row r="615" spans="99:101" x14ac:dyDescent="0.25">
      <c r="CU615" s="91"/>
    </row>
    <row r="616" spans="99:101" x14ac:dyDescent="0.25">
      <c r="CU616" s="91"/>
    </row>
    <row r="617" spans="99:101" x14ac:dyDescent="0.25">
      <c r="CU617" s="91"/>
    </row>
    <row r="618" spans="99:101" x14ac:dyDescent="0.25">
      <c r="CU618" s="91">
        <v>7967.8063067305302</v>
      </c>
      <c r="CW618">
        <v>7967.8063067305302</v>
      </c>
    </row>
    <row r="619" spans="99:101" x14ac:dyDescent="0.25">
      <c r="CU619" s="91">
        <v>7038.0632179945542</v>
      </c>
      <c r="CW619">
        <v>7038.0632179945542</v>
      </c>
    </row>
    <row r="620" spans="99:101" x14ac:dyDescent="0.25">
      <c r="CU620" s="91">
        <v>7518.3433292372429</v>
      </c>
      <c r="CW620">
        <v>7518.3433292372429</v>
      </c>
    </row>
    <row r="621" spans="99:101" x14ac:dyDescent="0.25">
      <c r="CU621" s="91">
        <v>7966.8855745124265</v>
      </c>
      <c r="CW621">
        <v>7966.8855745124265</v>
      </c>
    </row>
    <row r="622" spans="99:101" x14ac:dyDescent="0.25">
      <c r="CU622" s="91">
        <v>8540.5982273384343</v>
      </c>
      <c r="CW622">
        <v>8540.5982273384343</v>
      </c>
    </row>
    <row r="623" spans="99:101" x14ac:dyDescent="0.25">
      <c r="CU623" s="91">
        <v>9101.1527469182074</v>
      </c>
      <c r="CW623">
        <v>9101.1527469182074</v>
      </c>
    </row>
    <row r="624" spans="99:101" x14ac:dyDescent="0.25">
      <c r="CU624" s="91">
        <v>9715.2271960604594</v>
      </c>
      <c r="CW624">
        <v>9715.2271960604594</v>
      </c>
    </row>
    <row r="625" spans="99:101" x14ac:dyDescent="0.25">
      <c r="CU625" s="91">
        <v>9971.9236845927571</v>
      </c>
      <c r="CW625">
        <v>9971.9236845927571</v>
      </c>
    </row>
    <row r="626" spans="99:101" x14ac:dyDescent="0.25">
      <c r="CU626" s="91">
        <v>9580.6947774251948</v>
      </c>
      <c r="CW626">
        <v>9580.6947774251948</v>
      </c>
    </row>
    <row r="627" spans="99:101" x14ac:dyDescent="0.25">
      <c r="CU627" s="91">
        <v>10256.275135310721</v>
      </c>
      <c r="CW627">
        <v>10256.275135310721</v>
      </c>
    </row>
    <row r="628" spans="99:101" x14ac:dyDescent="0.25">
      <c r="CU628" s="91">
        <v>10773.680525565613</v>
      </c>
      <c r="CW628">
        <v>10773.680525565613</v>
      </c>
    </row>
    <row r="629" spans="99:101" x14ac:dyDescent="0.25">
      <c r="CU629" s="91">
        <v>10548.920315989619</v>
      </c>
      <c r="CW629">
        <v>10548.920315989619</v>
      </c>
    </row>
    <row r="630" spans="99:101" x14ac:dyDescent="0.25">
      <c r="CU630" s="91">
        <v>10679.399807682921</v>
      </c>
      <c r="CW630">
        <v>10679.399807682921</v>
      </c>
    </row>
    <row r="631" spans="99:101" x14ac:dyDescent="0.25">
      <c r="CU631" s="91">
        <v>10299.22162554735</v>
      </c>
      <c r="CW631">
        <v>10299.22162554735</v>
      </c>
    </row>
    <row r="632" spans="99:101" x14ac:dyDescent="0.25">
      <c r="CU632" s="91">
        <v>10437.492117669617</v>
      </c>
      <c r="CW632">
        <v>10437.492117669617</v>
      </c>
    </row>
    <row r="633" spans="99:101" x14ac:dyDescent="0.25">
      <c r="CU633" s="91">
        <v>2541.382380534093</v>
      </c>
      <c r="CW633">
        <v>2541.382380534093</v>
      </c>
    </row>
    <row r="634" spans="99:101" x14ac:dyDescent="0.25">
      <c r="CU634" s="91">
        <v>2551.1812129718614</v>
      </c>
      <c r="CW634">
        <v>2551.1812129718614</v>
      </c>
    </row>
    <row r="635" spans="99:101" x14ac:dyDescent="0.25">
      <c r="CU635" s="91">
        <v>2567.2882168490642</v>
      </c>
      <c r="CW635">
        <v>2567.2882168490642</v>
      </c>
    </row>
    <row r="636" spans="99:101" x14ac:dyDescent="0.25">
      <c r="CU636" s="91">
        <v>2621.2431022136989</v>
      </c>
      <c r="CW636">
        <v>2621.2431022136989</v>
      </c>
    </row>
    <row r="637" spans="99:101" x14ac:dyDescent="0.25">
      <c r="CU637" s="91">
        <v>2683.7508018349063</v>
      </c>
      <c r="CW637">
        <v>2683.7508018349063</v>
      </c>
    </row>
    <row r="638" spans="99:101" x14ac:dyDescent="0.25">
      <c r="CU638" s="91">
        <v>2758.7416254131213</v>
      </c>
      <c r="CW638">
        <v>2758.7416254131213</v>
      </c>
    </row>
    <row r="639" spans="99:101" x14ac:dyDescent="0.25">
      <c r="CU639" s="91">
        <v>2830.7288185581488</v>
      </c>
      <c r="CW639">
        <v>2830.7288185581488</v>
      </c>
    </row>
    <row r="640" spans="99:101" x14ac:dyDescent="0.25">
      <c r="CU640" s="91">
        <v>2949.908657821994</v>
      </c>
      <c r="CW640">
        <v>2949.908657821994</v>
      </c>
    </row>
    <row r="641" spans="99:101" x14ac:dyDescent="0.25">
      <c r="CU641" s="91">
        <v>2994.6691900462902</v>
      </c>
      <c r="CW641">
        <v>2994.6691900462902</v>
      </c>
    </row>
    <row r="642" spans="99:101" x14ac:dyDescent="0.25">
      <c r="CU642" s="91">
        <v>3064.2799841566962</v>
      </c>
      <c r="CW642">
        <v>3064.2799841566962</v>
      </c>
    </row>
    <row r="643" spans="99:101" x14ac:dyDescent="0.25">
      <c r="CU643" s="91">
        <v>3172.496087792174</v>
      </c>
      <c r="CW643">
        <v>3172.496087792174</v>
      </c>
    </row>
    <row r="644" spans="99:101" x14ac:dyDescent="0.25">
      <c r="CU644" s="91">
        <v>3282.7167038814937</v>
      </c>
      <c r="CW644">
        <v>3282.7167038814937</v>
      </c>
    </row>
    <row r="645" spans="99:101" x14ac:dyDescent="0.25">
      <c r="CU645" s="91">
        <v>3451.5631618228367</v>
      </c>
      <c r="CW645">
        <v>3451.5631618228367</v>
      </c>
    </row>
    <row r="646" spans="99:101" x14ac:dyDescent="0.25">
      <c r="CU646" s="91">
        <v>3584.1680010516261</v>
      </c>
      <c r="CW646">
        <v>3584.1680010516261</v>
      </c>
    </row>
    <row r="647" spans="99:101" x14ac:dyDescent="0.25">
      <c r="CU647" s="91">
        <v>3700.902709496952</v>
      </c>
      <c r="CW647">
        <v>3700.902709496952</v>
      </c>
    </row>
    <row r="648" spans="99:101" x14ac:dyDescent="0.25">
      <c r="CU648" s="91">
        <v>5412.2552804194711</v>
      </c>
      <c r="CW648">
        <v>5412.2552804194711</v>
      </c>
    </row>
    <row r="649" spans="99:101" x14ac:dyDescent="0.25">
      <c r="CU649" s="91">
        <v>5481.2466250300649</v>
      </c>
      <c r="CW649">
        <v>5481.2466250300649</v>
      </c>
    </row>
    <row r="650" spans="99:101" x14ac:dyDescent="0.25">
      <c r="CU650" s="91">
        <v>5472.38803077579</v>
      </c>
      <c r="CW650">
        <v>5472.38803077579</v>
      </c>
    </row>
    <row r="651" spans="99:101" x14ac:dyDescent="0.25">
      <c r="CU651" s="91">
        <v>5713.4131651081998</v>
      </c>
      <c r="CW651">
        <v>5713.4131651081998</v>
      </c>
    </row>
    <row r="652" spans="99:101" x14ac:dyDescent="0.25">
      <c r="CU652" s="91">
        <v>5824.471363156561</v>
      </c>
      <c r="CW652">
        <v>5824.471363156561</v>
      </c>
    </row>
    <row r="653" spans="99:101" x14ac:dyDescent="0.25">
      <c r="CU653" s="91">
        <v>5987.8086349705882</v>
      </c>
      <c r="CW653">
        <v>5987.8086349705882</v>
      </c>
    </row>
    <row r="654" spans="99:101" x14ac:dyDescent="0.25">
      <c r="CU654" s="91">
        <v>6284.5260900796375</v>
      </c>
      <c r="CW654">
        <v>6284.5260900796375</v>
      </c>
    </row>
    <row r="655" spans="99:101" x14ac:dyDescent="0.25">
      <c r="CU655" s="91">
        <v>6542.0117794684884</v>
      </c>
      <c r="CW655">
        <v>6542.0117794684884</v>
      </c>
    </row>
    <row r="656" spans="99:101" x14ac:dyDescent="0.25">
      <c r="CU656" s="91">
        <v>6456.9638545526195</v>
      </c>
      <c r="CW656">
        <v>6456.9638545526195</v>
      </c>
    </row>
    <row r="657" spans="99:101" x14ac:dyDescent="0.25">
      <c r="CU657" s="91">
        <v>6879.0548624434205</v>
      </c>
      <c r="CW657">
        <v>6879.0548624434205</v>
      </c>
    </row>
    <row r="658" spans="99:101" x14ac:dyDescent="0.25">
      <c r="CU658" s="91">
        <v>7080.1919953311972</v>
      </c>
      <c r="CW658">
        <v>7080.1919953311972</v>
      </c>
    </row>
    <row r="659" spans="99:101" x14ac:dyDescent="0.25">
      <c r="CU659" s="91">
        <v>7148.6437406369296</v>
      </c>
      <c r="CW659">
        <v>7148.6437406369296</v>
      </c>
    </row>
    <row r="660" spans="99:101" x14ac:dyDescent="0.25">
      <c r="CU660" s="91">
        <v>7297.2061822269789</v>
      </c>
      <c r="CW660">
        <v>7297.2061822269789</v>
      </c>
    </row>
    <row r="661" spans="99:101" x14ac:dyDescent="0.25">
      <c r="CU661" s="91">
        <v>7240.2891176933754</v>
      </c>
      <c r="CW661">
        <v>7240.2891176933754</v>
      </c>
    </row>
    <row r="662" spans="99:101" x14ac:dyDescent="0.25">
      <c r="CU662" s="91">
        <v>6902.4562485720962</v>
      </c>
      <c r="CW662">
        <v>6902.4562485720962</v>
      </c>
    </row>
    <row r="663" spans="99:101" x14ac:dyDescent="0.25">
      <c r="CU663" s="91">
        <v>10421.487256522798</v>
      </c>
      <c r="CW663">
        <v>10421.487256522798</v>
      </c>
    </row>
    <row r="664" spans="99:101" x14ac:dyDescent="0.25">
      <c r="CU664" s="91">
        <v>10532.654077768482</v>
      </c>
      <c r="CW664">
        <v>10532.654077768482</v>
      </c>
    </row>
    <row r="665" spans="99:101" x14ac:dyDescent="0.25">
      <c r="CU665" s="91">
        <v>10837.392351377746</v>
      </c>
      <c r="CW665">
        <v>10837.392351377746</v>
      </c>
    </row>
    <row r="666" spans="99:101" x14ac:dyDescent="0.25">
      <c r="CU666" s="91">
        <v>11485.273001546058</v>
      </c>
      <c r="CW666">
        <v>11485.273001546058</v>
      </c>
    </row>
    <row r="667" spans="99:101" x14ac:dyDescent="0.25">
      <c r="CU667" s="91">
        <v>12079.853199131696</v>
      </c>
      <c r="CW667">
        <v>12079.853199131696</v>
      </c>
    </row>
    <row r="668" spans="99:101" x14ac:dyDescent="0.25">
      <c r="CU668" s="91">
        <v>12648.008491077122</v>
      </c>
      <c r="CW668">
        <v>12648.008491077122</v>
      </c>
    </row>
    <row r="669" spans="99:101" x14ac:dyDescent="0.25">
      <c r="CU669" s="91">
        <v>13176.051890207911</v>
      </c>
      <c r="CW669">
        <v>13176.051890207911</v>
      </c>
    </row>
    <row r="670" spans="99:101" x14ac:dyDescent="0.25">
      <c r="CU670" s="91">
        <v>13479.08481055986</v>
      </c>
      <c r="CW670">
        <v>13479.08481055986</v>
      </c>
    </row>
    <row r="671" spans="99:101" x14ac:dyDescent="0.25">
      <c r="CU671" s="91">
        <v>13210.085828969872</v>
      </c>
      <c r="CW671">
        <v>13210.085828969872</v>
      </c>
    </row>
    <row r="672" spans="99:101" x14ac:dyDescent="0.25">
      <c r="CU672" s="91">
        <v>13883.1845589974</v>
      </c>
      <c r="CW672">
        <v>13883.1845589974</v>
      </c>
    </row>
    <row r="673" spans="99:101" x14ac:dyDescent="0.25">
      <c r="CU673" s="91">
        <v>14534.805868314643</v>
      </c>
      <c r="CW673">
        <v>14534.805868314643</v>
      </c>
    </row>
    <row r="674" spans="99:101" x14ac:dyDescent="0.25">
      <c r="CU674" s="91">
        <v>15163.031468004003</v>
      </c>
      <c r="CW674">
        <v>15163.031468004003</v>
      </c>
    </row>
    <row r="675" spans="99:101" x14ac:dyDescent="0.25">
      <c r="CU675" s="91">
        <v>15597.904652038947</v>
      </c>
      <c r="CW675">
        <v>15597.904652038947</v>
      </c>
    </row>
    <row r="676" spans="99:101" x14ac:dyDescent="0.25">
      <c r="CU676" s="91">
        <v>15723.457960912974</v>
      </c>
      <c r="CW676">
        <v>15723.457960912974</v>
      </c>
    </row>
    <row r="677" spans="99:101" x14ac:dyDescent="0.25">
      <c r="CU677" s="91">
        <v>15919.724322362059</v>
      </c>
      <c r="CW677">
        <v>15919.724322362059</v>
      </c>
    </row>
    <row r="678" spans="99:101" x14ac:dyDescent="0.25">
      <c r="CU678" s="91">
        <v>5409.4944048900388</v>
      </c>
      <c r="CW678">
        <v>5409.4944048900388</v>
      </c>
    </row>
    <row r="679" spans="99:101" x14ac:dyDescent="0.25">
      <c r="CU679" s="91">
        <v>5476.339362080872</v>
      </c>
      <c r="CW679">
        <v>5476.339362080872</v>
      </c>
    </row>
    <row r="680" spans="99:101" x14ac:dyDescent="0.25">
      <c r="CU680" s="91">
        <v>5613.9029427643773</v>
      </c>
      <c r="CW680">
        <v>5613.9029427643773</v>
      </c>
    </row>
    <row r="681" spans="99:101" x14ac:dyDescent="0.25">
      <c r="CU681" s="91">
        <v>5830.7635703345131</v>
      </c>
      <c r="CW681">
        <v>5830.7635703345131</v>
      </c>
    </row>
    <row r="682" spans="99:101" x14ac:dyDescent="0.25">
      <c r="CU682" s="91">
        <v>6021.9563021852782</v>
      </c>
      <c r="CW682">
        <v>6021.9563021852782</v>
      </c>
    </row>
    <row r="683" spans="99:101" x14ac:dyDescent="0.25">
      <c r="CU683" s="91">
        <v>6339.9360649416394</v>
      </c>
      <c r="CW683">
        <v>6339.9360649416394</v>
      </c>
    </row>
    <row r="684" spans="99:101" x14ac:dyDescent="0.25">
      <c r="CU684" s="91">
        <v>6689.7531994910369</v>
      </c>
      <c r="CW684">
        <v>6689.7531994910369</v>
      </c>
    </row>
    <row r="685" spans="99:101" x14ac:dyDescent="0.25">
      <c r="CU685" s="91">
        <v>6839.7109119097304</v>
      </c>
      <c r="CW685">
        <v>6839.7109119097304</v>
      </c>
    </row>
    <row r="686" spans="99:101" x14ac:dyDescent="0.25">
      <c r="CU686" s="91">
        <v>6853.8228112303323</v>
      </c>
      <c r="CW686">
        <v>6853.8228112303323</v>
      </c>
    </row>
    <row r="687" spans="99:101" x14ac:dyDescent="0.25">
      <c r="CU687" s="91">
        <v>7062.5047068853282</v>
      </c>
      <c r="CW687">
        <v>7062.5047068853282</v>
      </c>
    </row>
    <row r="688" spans="99:101" x14ac:dyDescent="0.25">
      <c r="CU688" s="91">
        <v>7448.6716719738706</v>
      </c>
      <c r="CW688">
        <v>7448.6716719738706</v>
      </c>
    </row>
    <row r="689" spans="99:101" x14ac:dyDescent="0.25">
      <c r="CU689" s="91">
        <v>7671.4403657033818</v>
      </c>
      <c r="CW689">
        <v>7671.4403657033818</v>
      </c>
    </row>
    <row r="690" spans="99:101" x14ac:dyDescent="0.25">
      <c r="CU690" s="91">
        <v>7966.9505258977088</v>
      </c>
      <c r="CW690">
        <v>7966.9505258977088</v>
      </c>
    </row>
    <row r="691" spans="99:101" x14ac:dyDescent="0.25">
      <c r="CU691" s="91">
        <v>8238.2205641862311</v>
      </c>
      <c r="CW691">
        <v>8238.2205641862311</v>
      </c>
    </row>
    <row r="692" spans="99:101" x14ac:dyDescent="0.25">
      <c r="CU692" s="91">
        <v>8415.225669579193</v>
      </c>
      <c r="CW692">
        <v>8415.225669579193</v>
      </c>
    </row>
    <row r="693" spans="99:101" x14ac:dyDescent="0.25">
      <c r="CU693" s="91">
        <v>6086.3373824886648</v>
      </c>
      <c r="CW693">
        <v>6086.3373824886648</v>
      </c>
    </row>
    <row r="694" spans="99:101" x14ac:dyDescent="0.25">
      <c r="CU694" s="91">
        <v>6162.1404124049341</v>
      </c>
      <c r="CW694">
        <v>6162.1404124049341</v>
      </c>
    </row>
    <row r="695" spans="99:101" x14ac:dyDescent="0.25">
      <c r="CU695" s="91">
        <v>6455.8569266022514</v>
      </c>
      <c r="CW695">
        <v>6455.8569266022514</v>
      </c>
    </row>
    <row r="696" spans="99:101" x14ac:dyDescent="0.25">
      <c r="CU696" s="91">
        <v>6628.7785551715415</v>
      </c>
      <c r="CW696">
        <v>6628.7785551715415</v>
      </c>
    </row>
    <row r="697" spans="99:101" x14ac:dyDescent="0.25">
      <c r="CU697" s="91">
        <v>6915.5885451766917</v>
      </c>
      <c r="CW697">
        <v>6915.5885451766917</v>
      </c>
    </row>
    <row r="698" spans="99:101" x14ac:dyDescent="0.25">
      <c r="CU698" s="91">
        <v>7415.1353829456793</v>
      </c>
      <c r="CW698">
        <v>7415.1353829456793</v>
      </c>
    </row>
    <row r="699" spans="99:101" x14ac:dyDescent="0.25">
      <c r="CU699" s="91">
        <v>7890.1635337305615</v>
      </c>
      <c r="CW699">
        <v>7890.1635337305615</v>
      </c>
    </row>
    <row r="700" spans="99:101" x14ac:dyDescent="0.25">
      <c r="CU700" s="91">
        <v>7990.3612485820349</v>
      </c>
      <c r="CW700">
        <v>7990.3612485820349</v>
      </c>
    </row>
    <row r="701" spans="99:101" x14ac:dyDescent="0.25">
      <c r="CU701" s="91">
        <v>7777.7864956958392</v>
      </c>
      <c r="CW701">
        <v>7777.7864956958392</v>
      </c>
    </row>
    <row r="702" spans="99:101" x14ac:dyDescent="0.25">
      <c r="CU702" s="91">
        <v>7996.7780099733527</v>
      </c>
      <c r="CW702">
        <v>7996.7780099733527</v>
      </c>
    </row>
    <row r="703" spans="99:101" x14ac:dyDescent="0.25">
      <c r="CU703" s="91">
        <v>8241.0980953334929</v>
      </c>
      <c r="CW703">
        <v>8241.0980953334929</v>
      </c>
    </row>
    <row r="704" spans="99:101" x14ac:dyDescent="0.25">
      <c r="CU704" s="91">
        <v>8536.8415354153658</v>
      </c>
      <c r="CW704">
        <v>8536.8415354153658</v>
      </c>
    </row>
    <row r="705" spans="99:101" x14ac:dyDescent="0.25">
      <c r="CU705" s="91">
        <v>8614.8721688570695</v>
      </c>
      <c r="CW705">
        <v>8614.8721688570695</v>
      </c>
    </row>
    <row r="706" spans="99:101" x14ac:dyDescent="0.25">
      <c r="CU706" s="91">
        <v>8775.767664441586</v>
      </c>
      <c r="CW706">
        <v>8775.767664441586</v>
      </c>
    </row>
    <row r="707" spans="99:101" x14ac:dyDescent="0.25">
      <c r="CU707" s="91">
        <v>9009.635186390633</v>
      </c>
      <c r="CW707">
        <v>9009.635186390633</v>
      </c>
    </row>
    <row r="708" spans="99:101" x14ac:dyDescent="0.25">
      <c r="CU708" s="91"/>
    </row>
    <row r="709" spans="99:101" x14ac:dyDescent="0.25">
      <c r="CU709" s="91"/>
    </row>
    <row r="710" spans="99:101" x14ac:dyDescent="0.25">
      <c r="CU710" s="91"/>
    </row>
    <row r="711" spans="99:101" x14ac:dyDescent="0.25">
      <c r="CU711" s="91"/>
    </row>
    <row r="712" spans="99:101" x14ac:dyDescent="0.25">
      <c r="CU712" s="91"/>
    </row>
    <row r="713" spans="99:101" x14ac:dyDescent="0.25">
      <c r="CU713" s="91"/>
    </row>
    <row r="714" spans="99:101" x14ac:dyDescent="0.25">
      <c r="CU714" s="91"/>
    </row>
    <row r="715" spans="99:101" x14ac:dyDescent="0.25">
      <c r="CU715" s="91"/>
    </row>
    <row r="716" spans="99:101" x14ac:dyDescent="0.25">
      <c r="CU716" s="91"/>
    </row>
    <row r="717" spans="99:101" x14ac:dyDescent="0.25">
      <c r="CU717" s="91"/>
    </row>
    <row r="718" spans="99:101" x14ac:dyDescent="0.25">
      <c r="CU718" s="91"/>
    </row>
    <row r="719" spans="99:101" x14ac:dyDescent="0.25">
      <c r="CU719" s="91"/>
    </row>
    <row r="720" spans="99:101" x14ac:dyDescent="0.25">
      <c r="CU720" s="91"/>
    </row>
    <row r="721" spans="99:101" x14ac:dyDescent="0.25">
      <c r="CU721" s="91"/>
    </row>
    <row r="722" spans="99:101" x14ac:dyDescent="0.25">
      <c r="CU722" s="91"/>
    </row>
    <row r="723" spans="99:101" x14ac:dyDescent="0.25">
      <c r="CU723" s="91">
        <v>4037.6146556529661</v>
      </c>
      <c r="CW723">
        <v>4037.6146556529661</v>
      </c>
    </row>
    <row r="724" spans="99:101" x14ac:dyDescent="0.25">
      <c r="CU724" s="91">
        <v>4111.5014250877812</v>
      </c>
      <c r="CW724">
        <v>4111.5014250877812</v>
      </c>
    </row>
    <row r="725" spans="99:101" x14ac:dyDescent="0.25">
      <c r="CU725" s="91">
        <v>4165.9063895403006</v>
      </c>
      <c r="CW725">
        <v>4165.9063895403006</v>
      </c>
    </row>
    <row r="726" spans="99:101" x14ac:dyDescent="0.25">
      <c r="CU726" s="91">
        <v>4433.7287932736908</v>
      </c>
      <c r="CW726">
        <v>4433.7287932736908</v>
      </c>
    </row>
    <row r="727" spans="99:101" x14ac:dyDescent="0.25">
      <c r="CU727" s="91">
        <v>4587.5290580223564</v>
      </c>
      <c r="CW727">
        <v>4587.5290580223564</v>
      </c>
    </row>
    <row r="728" spans="99:101" x14ac:dyDescent="0.25">
      <c r="CU728" s="91">
        <v>4717.5445101192363</v>
      </c>
      <c r="CW728">
        <v>4717.5445101192363</v>
      </c>
    </row>
    <row r="729" spans="99:101" x14ac:dyDescent="0.25">
      <c r="CU729" s="91">
        <v>4739.4679574615002</v>
      </c>
      <c r="CW729">
        <v>4739.4679574615002</v>
      </c>
    </row>
    <row r="730" spans="99:101" x14ac:dyDescent="0.25">
      <c r="CU730" s="91">
        <v>5004.9601274028228</v>
      </c>
      <c r="CW730">
        <v>5004.9601274028228</v>
      </c>
    </row>
    <row r="731" spans="99:101" x14ac:dyDescent="0.25">
      <c r="CU731" s="91">
        <v>4947.7139386952676</v>
      </c>
      <c r="CW731">
        <v>4947.7139386952676</v>
      </c>
    </row>
    <row r="732" spans="99:101" x14ac:dyDescent="0.25">
      <c r="CU732" s="91">
        <v>5049.5544132392106</v>
      </c>
      <c r="CW732">
        <v>5049.5544132392106</v>
      </c>
    </row>
    <row r="733" spans="99:101" x14ac:dyDescent="0.25">
      <c r="CU733" s="91">
        <v>5359.7998778640422</v>
      </c>
      <c r="CW733">
        <v>5359.7998778640422</v>
      </c>
    </row>
    <row r="734" spans="99:101" x14ac:dyDescent="0.25">
      <c r="CU734" s="91">
        <v>5573.2546280977058</v>
      </c>
      <c r="CW734">
        <v>5573.2546280977058</v>
      </c>
    </row>
    <row r="735" spans="99:101" x14ac:dyDescent="0.25">
      <c r="CU735" s="91">
        <v>5758.625604090832</v>
      </c>
      <c r="CW735">
        <v>5758.625604090832</v>
      </c>
    </row>
    <row r="736" spans="99:101" x14ac:dyDescent="0.25">
      <c r="CU736" s="91">
        <v>5897.5700773763938</v>
      </c>
      <c r="CW736">
        <v>5897.5700773763938</v>
      </c>
    </row>
    <row r="737" spans="99:101" x14ac:dyDescent="0.25">
      <c r="CU737" s="91">
        <v>5818.5328906819586</v>
      </c>
      <c r="CW737">
        <v>5818.5328906819586</v>
      </c>
    </row>
    <row r="738" spans="99:101" x14ac:dyDescent="0.25">
      <c r="CU738" s="91">
        <v>3942.9920132282846</v>
      </c>
      <c r="CW738">
        <v>3942.9920132282846</v>
      </c>
    </row>
    <row r="739" spans="99:101" x14ac:dyDescent="0.25">
      <c r="CU739" s="91">
        <v>4016.325374286102</v>
      </c>
      <c r="CW739">
        <v>4016.325374286102</v>
      </c>
    </row>
    <row r="740" spans="99:101" x14ac:dyDescent="0.25">
      <c r="CU740" s="91">
        <v>4041.220250405303</v>
      </c>
      <c r="CW740">
        <v>4041.220250405303</v>
      </c>
    </row>
    <row r="741" spans="99:101" x14ac:dyDescent="0.25">
      <c r="CU741" s="91">
        <v>4093.6219178632864</v>
      </c>
      <c r="CW741">
        <v>4093.6219178632864</v>
      </c>
    </row>
    <row r="742" spans="99:101" x14ac:dyDescent="0.25">
      <c r="CU742" s="91">
        <v>4142.9070947110595</v>
      </c>
      <c r="CW742">
        <v>4142.9070947110595</v>
      </c>
    </row>
    <row r="743" spans="99:101" x14ac:dyDescent="0.25">
      <c r="CU743" s="91">
        <v>4270.3709323769581</v>
      </c>
      <c r="CW743">
        <v>4270.3709323769581</v>
      </c>
    </row>
    <row r="744" spans="99:101" x14ac:dyDescent="0.25">
      <c r="CU744" s="91">
        <v>4442.0803299617</v>
      </c>
      <c r="CW744">
        <v>4442.0803299617</v>
      </c>
    </row>
    <row r="745" spans="99:101" x14ac:dyDescent="0.25">
      <c r="CU745" s="91">
        <v>4491.1177165006138</v>
      </c>
      <c r="CW745">
        <v>4491.1177165006138</v>
      </c>
    </row>
    <row r="746" spans="99:101" x14ac:dyDescent="0.25">
      <c r="CU746" s="91">
        <v>4422.3954183041888</v>
      </c>
      <c r="CW746">
        <v>4422.3954183041888</v>
      </c>
    </row>
    <row r="747" spans="99:101" x14ac:dyDescent="0.25">
      <c r="CU747" s="91">
        <v>4453.5839104074057</v>
      </c>
      <c r="CW747">
        <v>4453.5839104074057</v>
      </c>
    </row>
    <row r="748" spans="99:101" x14ac:dyDescent="0.25">
      <c r="CU748" s="91">
        <v>4541.223068081852</v>
      </c>
      <c r="CW748">
        <v>4541.223068081852</v>
      </c>
    </row>
    <row r="749" spans="99:101" x14ac:dyDescent="0.25">
      <c r="CU749" s="91">
        <v>4578.8863980547221</v>
      </c>
      <c r="CW749">
        <v>4578.8863980547221</v>
      </c>
    </row>
    <row r="750" spans="99:101" x14ac:dyDescent="0.25">
      <c r="CU750" s="91">
        <v>4650.7438549945964</v>
      </c>
      <c r="CW750">
        <v>4650.7438549945964</v>
      </c>
    </row>
    <row r="751" spans="99:101" x14ac:dyDescent="0.25">
      <c r="CU751" s="91">
        <v>4746.6479291928099</v>
      </c>
      <c r="CW751">
        <v>4746.6479291928099</v>
      </c>
    </row>
    <row r="752" spans="99:101" x14ac:dyDescent="0.25">
      <c r="CU752" s="91">
        <v>4844.5397234808688</v>
      </c>
      <c r="CW752">
        <v>4844.5397234808688</v>
      </c>
    </row>
    <row r="753" spans="99:101" x14ac:dyDescent="0.25">
      <c r="CU753" s="91">
        <v>7177.7642508970148</v>
      </c>
      <c r="CW753">
        <v>7177.7642508970148</v>
      </c>
    </row>
    <row r="754" spans="99:101" x14ac:dyDescent="0.25">
      <c r="CU754" s="91">
        <v>7146.1481287116421</v>
      </c>
      <c r="CW754">
        <v>7146.1481287116421</v>
      </c>
    </row>
    <row r="755" spans="99:101" x14ac:dyDescent="0.25">
      <c r="CU755" s="91">
        <v>7159.0055772350552</v>
      </c>
      <c r="CW755">
        <v>7159.0055772350552</v>
      </c>
    </row>
    <row r="756" spans="99:101" x14ac:dyDescent="0.25">
      <c r="CU756" s="91">
        <v>7362.2191169001326</v>
      </c>
      <c r="CW756">
        <v>7362.2191169001326</v>
      </c>
    </row>
    <row r="757" spans="99:101" x14ac:dyDescent="0.25">
      <c r="CU757" s="91">
        <v>7514.3462184177642</v>
      </c>
      <c r="CW757">
        <v>7514.3462184177642</v>
      </c>
    </row>
    <row r="758" spans="99:101" x14ac:dyDescent="0.25">
      <c r="CU758" s="91">
        <v>7802.8881094221633</v>
      </c>
      <c r="CW758">
        <v>7802.8881094221633</v>
      </c>
    </row>
    <row r="759" spans="99:101" x14ac:dyDescent="0.25">
      <c r="CU759" s="91">
        <v>7972.4865178196796</v>
      </c>
      <c r="CW759">
        <v>7972.4865178196796</v>
      </c>
    </row>
    <row r="760" spans="99:101" x14ac:dyDescent="0.25">
      <c r="CU760" s="91">
        <v>7977.5065162784194</v>
      </c>
      <c r="CW760">
        <v>7977.5065162784194</v>
      </c>
    </row>
    <row r="761" spans="99:101" x14ac:dyDescent="0.25">
      <c r="CU761" s="91">
        <v>7391.7590931680897</v>
      </c>
      <c r="CW761">
        <v>7391.7590931680897</v>
      </c>
    </row>
    <row r="762" spans="99:101" x14ac:dyDescent="0.25">
      <c r="CU762" s="91">
        <v>7715.6650294134761</v>
      </c>
      <c r="CW762">
        <v>7715.6650294134761</v>
      </c>
    </row>
    <row r="763" spans="99:101" x14ac:dyDescent="0.25">
      <c r="CU763" s="91">
        <v>7911.1695069384587</v>
      </c>
      <c r="CW763">
        <v>7911.1695069384587</v>
      </c>
    </row>
    <row r="764" spans="99:101" x14ac:dyDescent="0.25">
      <c r="CU764" s="91">
        <v>8114.0698557231981</v>
      </c>
      <c r="CW764">
        <v>8114.0698557231981</v>
      </c>
    </row>
    <row r="765" spans="99:101" x14ac:dyDescent="0.25">
      <c r="CU765" s="91">
        <v>8113.4871217062346</v>
      </c>
      <c r="CW765">
        <v>8113.4871217062346</v>
      </c>
    </row>
    <row r="766" spans="99:101" x14ac:dyDescent="0.25">
      <c r="CU766" s="91">
        <v>8186.777094582023</v>
      </c>
      <c r="CW766">
        <v>8186.777094582023</v>
      </c>
    </row>
    <row r="767" spans="99:101" x14ac:dyDescent="0.25">
      <c r="CU767" s="91">
        <v>8280.8358553609287</v>
      </c>
      <c r="CW767">
        <v>8280.8358553609287</v>
      </c>
    </row>
    <row r="768" spans="99:101" x14ac:dyDescent="0.25">
      <c r="CU768" s="91">
        <v>3695.3813886042658</v>
      </c>
      <c r="CW768">
        <v>3695.3813886042658</v>
      </c>
    </row>
    <row r="769" spans="99:101" x14ac:dyDescent="0.25">
      <c r="CU769" s="91">
        <v>3831.4030560691567</v>
      </c>
      <c r="CW769">
        <v>3831.4030560691567</v>
      </c>
    </row>
    <row r="770" spans="99:101" x14ac:dyDescent="0.25">
      <c r="CU770" s="91">
        <v>3936.9273887399704</v>
      </c>
      <c r="CW770">
        <v>3936.9273887399704</v>
      </c>
    </row>
    <row r="771" spans="99:101" x14ac:dyDescent="0.25">
      <c r="CU771" s="91">
        <v>4084.0595560930037</v>
      </c>
      <c r="CW771">
        <v>4084.0595560930037</v>
      </c>
    </row>
    <row r="772" spans="99:101" x14ac:dyDescent="0.25">
      <c r="CU772" s="91">
        <v>4313.1495587175432</v>
      </c>
      <c r="CW772">
        <v>4313.1495587175432</v>
      </c>
    </row>
    <row r="773" spans="99:101" x14ac:dyDescent="0.25">
      <c r="CU773" s="91">
        <v>4595.6367140038983</v>
      </c>
      <c r="CW773">
        <v>4595.6367140038983</v>
      </c>
    </row>
    <row r="774" spans="99:101" x14ac:dyDescent="0.25">
      <c r="CU774" s="91">
        <v>4949.5875816774796</v>
      </c>
      <c r="CW774">
        <v>4949.5875816774796</v>
      </c>
    </row>
    <row r="775" spans="99:101" x14ac:dyDescent="0.25">
      <c r="CU775" s="91">
        <v>5375.5917206131317</v>
      </c>
      <c r="CW775">
        <v>5375.5917206131317</v>
      </c>
    </row>
    <row r="776" spans="99:101" x14ac:dyDescent="0.25">
      <c r="CU776" s="91">
        <v>5364.6249181445382</v>
      </c>
      <c r="CW776">
        <v>5364.6249181445382</v>
      </c>
    </row>
    <row r="777" spans="99:101" x14ac:dyDescent="0.25">
      <c r="CU777" s="91">
        <v>5773.5954800420486</v>
      </c>
      <c r="CW777">
        <v>5773.5954800420486</v>
      </c>
    </row>
    <row r="778" spans="99:101" x14ac:dyDescent="0.25">
      <c r="CU778" s="91">
        <v>6059.2265324989494</v>
      </c>
      <c r="CW778">
        <v>6059.2265324989494</v>
      </c>
    </row>
    <row r="779" spans="99:101" x14ac:dyDescent="0.25">
      <c r="CU779" s="91">
        <v>6346.1873075861158</v>
      </c>
      <c r="CW779">
        <v>6346.1873075861158</v>
      </c>
    </row>
    <row r="780" spans="99:101" x14ac:dyDescent="0.25">
      <c r="CU780" s="91">
        <v>6628.2171250002793</v>
      </c>
      <c r="CW780">
        <v>6628.2171250002793</v>
      </c>
    </row>
    <row r="781" spans="99:101" x14ac:dyDescent="0.25">
      <c r="CU781" s="91">
        <v>6694.9688666721077</v>
      </c>
      <c r="CW781">
        <v>6694.9688666721077</v>
      </c>
    </row>
    <row r="782" spans="99:101" x14ac:dyDescent="0.25">
      <c r="CU782" s="91">
        <v>6823.7353888362213</v>
      </c>
      <c r="CW782">
        <v>6823.7353888362213</v>
      </c>
    </row>
    <row r="783" spans="99:101" x14ac:dyDescent="0.25">
      <c r="CU783" s="91">
        <v>8030.0744493053953</v>
      </c>
      <c r="CW783">
        <v>8030.0744493053953</v>
      </c>
    </row>
    <row r="784" spans="99:101" x14ac:dyDescent="0.25">
      <c r="CU784" s="91">
        <v>7121.2734183258162</v>
      </c>
      <c r="CW784">
        <v>7121.2734183258162</v>
      </c>
    </row>
    <row r="785" spans="99:101" x14ac:dyDescent="0.25">
      <c r="CU785" s="91">
        <v>7255.884426297046</v>
      </c>
      <c r="CW785">
        <v>7255.884426297046</v>
      </c>
    </row>
    <row r="786" spans="99:101" x14ac:dyDescent="0.25">
      <c r="CU786" s="91">
        <v>8094.0649973361742</v>
      </c>
      <c r="CW786">
        <v>8094.0649973361742</v>
      </c>
    </row>
    <row r="787" spans="99:101" x14ac:dyDescent="0.25">
      <c r="CU787" s="91">
        <v>8613.1439422711719</v>
      </c>
      <c r="CW787">
        <v>8613.1439422711719</v>
      </c>
    </row>
    <row r="788" spans="99:101" x14ac:dyDescent="0.25">
      <c r="CU788" s="91">
        <v>8968.1443677240732</v>
      </c>
      <c r="CW788">
        <v>8968.1443677240732</v>
      </c>
    </row>
    <row r="789" spans="99:101" x14ac:dyDescent="0.25">
      <c r="CU789" s="91">
        <v>9603.6462319949896</v>
      </c>
      <c r="CW789">
        <v>9603.6462319949896</v>
      </c>
    </row>
    <row r="790" spans="99:101" x14ac:dyDescent="0.25">
      <c r="CU790" s="91">
        <v>10405.441790828525</v>
      </c>
      <c r="CW790">
        <v>10405.441790828525</v>
      </c>
    </row>
    <row r="791" spans="99:101" x14ac:dyDescent="0.25">
      <c r="CU791" s="91">
        <v>10650.095020675657</v>
      </c>
      <c r="CW791">
        <v>10650.095020675657</v>
      </c>
    </row>
    <row r="792" spans="99:101" x14ac:dyDescent="0.25">
      <c r="CU792" s="91">
        <v>11526.327493463956</v>
      </c>
      <c r="CW792">
        <v>11526.327493463956</v>
      </c>
    </row>
    <row r="793" spans="99:101" x14ac:dyDescent="0.25">
      <c r="CU793" s="91">
        <v>12081.247367211905</v>
      </c>
      <c r="CW793">
        <v>12081.247367211905</v>
      </c>
    </row>
    <row r="794" spans="99:101" x14ac:dyDescent="0.25">
      <c r="CU794" s="91">
        <v>12467.668864844914</v>
      </c>
      <c r="CW794">
        <v>12467.668864844914</v>
      </c>
    </row>
    <row r="795" spans="99:101" x14ac:dyDescent="0.25">
      <c r="CU795" s="91">
        <v>13002.926463307533</v>
      </c>
      <c r="CW795">
        <v>13002.926463307533</v>
      </c>
    </row>
    <row r="796" spans="99:101" x14ac:dyDescent="0.25">
      <c r="CU796" s="91">
        <v>13378.73380869625</v>
      </c>
      <c r="CW796">
        <v>13378.73380869625</v>
      </c>
    </row>
    <row r="797" spans="99:101" x14ac:dyDescent="0.25">
      <c r="CU797" s="91">
        <v>13462.74962949447</v>
      </c>
      <c r="CW797">
        <v>13462.74962949447</v>
      </c>
    </row>
    <row r="798" spans="99:101" x14ac:dyDescent="0.25">
      <c r="CU798" s="91">
        <v>8566.4353144015622</v>
      </c>
      <c r="CW798">
        <v>8566.4353144015622</v>
      </c>
    </row>
    <row r="799" spans="99:101" x14ac:dyDescent="0.25">
      <c r="CU799" s="91">
        <v>7695.5381933608005</v>
      </c>
      <c r="CW799">
        <v>7695.5381933608005</v>
      </c>
    </row>
    <row r="800" spans="99:101" x14ac:dyDescent="0.25">
      <c r="CU800" s="91">
        <v>6996.4449594079224</v>
      </c>
      <c r="CW800">
        <v>6996.4449594079224</v>
      </c>
    </row>
    <row r="801" spans="99:101" x14ac:dyDescent="0.25">
      <c r="CU801" s="91">
        <v>8156.4978706762049</v>
      </c>
      <c r="CW801">
        <v>8156.4978706762049</v>
      </c>
    </row>
    <row r="802" spans="99:101" x14ac:dyDescent="0.25">
      <c r="CU802" s="91">
        <v>8868.2624446064328</v>
      </c>
      <c r="CW802">
        <v>8868.2624446064328</v>
      </c>
    </row>
    <row r="803" spans="99:101" x14ac:dyDescent="0.25">
      <c r="CU803" s="91">
        <v>9602.2839573097644</v>
      </c>
      <c r="CW803">
        <v>9602.2839573097644</v>
      </c>
    </row>
    <row r="804" spans="99:101" x14ac:dyDescent="0.25">
      <c r="CU804" s="91">
        <v>10289.508763799531</v>
      </c>
      <c r="CW804">
        <v>10289.508763799531</v>
      </c>
    </row>
    <row r="805" spans="99:101" x14ac:dyDescent="0.25">
      <c r="CU805" s="91">
        <v>10672.108308896295</v>
      </c>
      <c r="CW805">
        <v>10672.108308896295</v>
      </c>
    </row>
    <row r="806" spans="99:101" x14ac:dyDescent="0.25">
      <c r="CU806" s="91">
        <v>10176.248301313748</v>
      </c>
      <c r="CW806">
        <v>10176.248301313748</v>
      </c>
    </row>
    <row r="807" spans="99:101" x14ac:dyDescent="0.25">
      <c r="CU807" s="91">
        <v>9874.3587737384587</v>
      </c>
      <c r="CW807">
        <v>9874.3587737384587</v>
      </c>
    </row>
    <row r="808" spans="99:101" x14ac:dyDescent="0.25">
      <c r="CU808" s="91">
        <v>10135.783468024565</v>
      </c>
      <c r="CW808">
        <v>10135.783468024565</v>
      </c>
    </row>
    <row r="809" spans="99:101" x14ac:dyDescent="0.25">
      <c r="CU809" s="91">
        <v>10553.03289170957</v>
      </c>
      <c r="CW809">
        <v>10553.03289170957</v>
      </c>
    </row>
    <row r="810" spans="99:101" x14ac:dyDescent="0.25">
      <c r="CU810" s="91">
        <v>10545.770107736596</v>
      </c>
      <c r="CW810">
        <v>10545.770107736596</v>
      </c>
    </row>
    <row r="811" spans="99:101" x14ac:dyDescent="0.25">
      <c r="CU811" s="91">
        <v>9997.1257816340021</v>
      </c>
      <c r="CW811">
        <v>9997.1257816340021</v>
      </c>
    </row>
    <row r="812" spans="99:101" x14ac:dyDescent="0.25">
      <c r="CU812" s="91">
        <v>9997.1257816340021</v>
      </c>
      <c r="CW812">
        <v>9997.1257816340021</v>
      </c>
    </row>
    <row r="813" spans="99:101" x14ac:dyDescent="0.25">
      <c r="CU813" s="91"/>
    </row>
    <row r="814" spans="99:101" x14ac:dyDescent="0.25">
      <c r="CU814" s="91"/>
    </row>
    <row r="815" spans="99:101" x14ac:dyDescent="0.25">
      <c r="CU815" s="91"/>
    </row>
    <row r="816" spans="99:101" x14ac:dyDescent="0.25">
      <c r="CU816" s="91"/>
    </row>
    <row r="817" spans="99:101" x14ac:dyDescent="0.25">
      <c r="CU817" s="91"/>
    </row>
    <row r="818" spans="99:101" x14ac:dyDescent="0.25">
      <c r="CU818" s="91"/>
    </row>
    <row r="819" spans="99:101" x14ac:dyDescent="0.25">
      <c r="CU819" s="91"/>
    </row>
    <row r="820" spans="99:101" x14ac:dyDescent="0.25">
      <c r="CU820" s="91"/>
    </row>
    <row r="821" spans="99:101" x14ac:dyDescent="0.25">
      <c r="CU821" s="91"/>
    </row>
    <row r="822" spans="99:101" x14ac:dyDescent="0.25">
      <c r="CU822" s="91"/>
    </row>
    <row r="823" spans="99:101" x14ac:dyDescent="0.25">
      <c r="CU823" s="91"/>
    </row>
    <row r="824" spans="99:101" x14ac:dyDescent="0.25">
      <c r="CU824" s="91"/>
    </row>
    <row r="825" spans="99:101" x14ac:dyDescent="0.25">
      <c r="CU825" s="91"/>
    </row>
    <row r="826" spans="99:101" x14ac:dyDescent="0.25">
      <c r="CU826" s="91"/>
    </row>
    <row r="827" spans="99:101" x14ac:dyDescent="0.25">
      <c r="CU827" s="91"/>
    </row>
    <row r="828" spans="99:101" x14ac:dyDescent="0.25">
      <c r="CU828" s="91">
        <v>2884.6338995404517</v>
      </c>
      <c r="CW828">
        <v>2884.6338995404517</v>
      </c>
    </row>
    <row r="829" spans="99:101" x14ac:dyDescent="0.25">
      <c r="CU829" s="91">
        <v>2977.4397390816898</v>
      </c>
      <c r="CW829">
        <v>2977.4397390816898</v>
      </c>
    </row>
    <row r="830" spans="99:101" x14ac:dyDescent="0.25">
      <c r="CU830" s="91">
        <v>3137.9195570778493</v>
      </c>
      <c r="CW830">
        <v>3137.9195570778493</v>
      </c>
    </row>
    <row r="831" spans="99:101" x14ac:dyDescent="0.25">
      <c r="CU831" s="91">
        <v>3252.7277058929085</v>
      </c>
      <c r="CW831">
        <v>3252.7277058929085</v>
      </c>
    </row>
    <row r="832" spans="99:101" x14ac:dyDescent="0.25">
      <c r="CU832" s="91">
        <v>3370.1465668487822</v>
      </c>
      <c r="CW832">
        <v>3370.1465668487822</v>
      </c>
    </row>
    <row r="833" spans="99:101" x14ac:dyDescent="0.25">
      <c r="CU833" s="91">
        <v>3385.7718510347013</v>
      </c>
      <c r="CW833">
        <v>3385.7718510347013</v>
      </c>
    </row>
    <row r="834" spans="99:101" x14ac:dyDescent="0.25">
      <c r="CU834" s="91">
        <v>3427.7115566840716</v>
      </c>
      <c r="CW834">
        <v>3427.7115566840716</v>
      </c>
    </row>
    <row r="835" spans="99:101" x14ac:dyDescent="0.25">
      <c r="CU835" s="91">
        <v>3447.4191445253541</v>
      </c>
      <c r="CW835">
        <v>3447.4191445253541</v>
      </c>
    </row>
    <row r="836" spans="99:101" x14ac:dyDescent="0.25">
      <c r="CU836" s="91">
        <v>3466.5425805397344</v>
      </c>
      <c r="CW836">
        <v>3466.5425805397344</v>
      </c>
    </row>
    <row r="837" spans="99:101" x14ac:dyDescent="0.25">
      <c r="CU837" s="91">
        <v>3512.5807391287231</v>
      </c>
      <c r="CW837">
        <v>3512.5807391287231</v>
      </c>
    </row>
    <row r="838" spans="99:101" x14ac:dyDescent="0.25">
      <c r="CU838" s="91">
        <v>3547.4103924574511</v>
      </c>
      <c r="CW838">
        <v>3547.4103924574511</v>
      </c>
    </row>
    <row r="839" spans="99:101" x14ac:dyDescent="0.25">
      <c r="CU839" s="91">
        <v>3597.257528800455</v>
      </c>
      <c r="CW839">
        <v>3597.257528800455</v>
      </c>
    </row>
    <row r="840" spans="99:101" x14ac:dyDescent="0.25">
      <c r="CU840" s="91">
        <v>3625.6688441476863</v>
      </c>
      <c r="CW840">
        <v>3625.6688441476863</v>
      </c>
    </row>
    <row r="841" spans="99:101" x14ac:dyDescent="0.25">
      <c r="CU841" s="91">
        <v>3691.1223545248836</v>
      </c>
      <c r="CW841">
        <v>3691.1223545248836</v>
      </c>
    </row>
    <row r="842" spans="99:101" x14ac:dyDescent="0.25">
      <c r="CU842" s="91">
        <v>3764.286319623603</v>
      </c>
      <c r="CW842">
        <v>3764.286319623603</v>
      </c>
    </row>
    <row r="843" spans="99:101" x14ac:dyDescent="0.25">
      <c r="CU843" s="91">
        <v>1098.69827578523</v>
      </c>
      <c r="CW843">
        <v>1098.69827578523</v>
      </c>
    </row>
    <row r="844" spans="99:101" x14ac:dyDescent="0.25">
      <c r="CU844" s="91">
        <v>1115.2267491133584</v>
      </c>
      <c r="CW844">
        <v>1115.2267491133584</v>
      </c>
    </row>
    <row r="845" spans="99:101" x14ac:dyDescent="0.25">
      <c r="CU845" s="91">
        <v>1132.419108242399</v>
      </c>
      <c r="CW845">
        <v>1132.419108242399</v>
      </c>
    </row>
    <row r="846" spans="99:101" x14ac:dyDescent="0.25">
      <c r="CU846" s="91">
        <v>1147.6315360566593</v>
      </c>
      <c r="CW846">
        <v>1147.6315360566593</v>
      </c>
    </row>
    <row r="847" spans="99:101" x14ac:dyDescent="0.25">
      <c r="CU847" s="91">
        <v>1147.5511645300196</v>
      </c>
      <c r="CW847">
        <v>1147.5511645300196</v>
      </c>
    </row>
    <row r="848" spans="99:101" x14ac:dyDescent="0.25">
      <c r="CU848" s="91">
        <v>1157.9358993671938</v>
      </c>
      <c r="CW848">
        <v>1157.9358993671938</v>
      </c>
    </row>
    <row r="849" spans="99:101" x14ac:dyDescent="0.25">
      <c r="CU849" s="91">
        <v>1170.4349520884941</v>
      </c>
      <c r="CW849">
        <v>1170.4349520884941</v>
      </c>
    </row>
    <row r="850" spans="99:101" x14ac:dyDescent="0.25">
      <c r="CU850" s="91">
        <v>1173.8945152317372</v>
      </c>
      <c r="CW850">
        <v>1173.8945152317372</v>
      </c>
    </row>
    <row r="851" spans="99:101" x14ac:dyDescent="0.25">
      <c r="CU851" s="91">
        <v>1170.9819749672922</v>
      </c>
      <c r="CW851">
        <v>1170.9819749672922</v>
      </c>
    </row>
    <row r="852" spans="99:101" x14ac:dyDescent="0.25">
      <c r="CU852" s="91">
        <v>1179.3367419658289</v>
      </c>
      <c r="CW852">
        <v>1179.3367419658289</v>
      </c>
    </row>
    <row r="853" spans="99:101" x14ac:dyDescent="0.25">
      <c r="CU853" s="91">
        <v>1197.4394933748458</v>
      </c>
      <c r="CW853">
        <v>1197.4394933748458</v>
      </c>
    </row>
    <row r="854" spans="99:101" x14ac:dyDescent="0.25">
      <c r="CU854" s="91">
        <v>1221.1387250287455</v>
      </c>
      <c r="CW854">
        <v>1221.1387250287455</v>
      </c>
    </row>
    <row r="855" spans="99:101" x14ac:dyDescent="0.25">
      <c r="CU855" s="91">
        <v>1257.0372837627692</v>
      </c>
      <c r="CW855">
        <v>1257.0372837627692</v>
      </c>
    </row>
    <row r="856" spans="99:101" x14ac:dyDescent="0.25">
      <c r="CU856" s="91">
        <v>1298.6901087611157</v>
      </c>
      <c r="CW856">
        <v>1298.6901087611157</v>
      </c>
    </row>
    <row r="857" spans="99:101" x14ac:dyDescent="0.25">
      <c r="CU857" s="91">
        <v>1340.0570258883367</v>
      </c>
      <c r="CW857">
        <v>1340.0570258883367</v>
      </c>
    </row>
    <row r="858" spans="99:101" x14ac:dyDescent="0.25">
      <c r="CU858" s="91">
        <v>3300.8660610069433</v>
      </c>
      <c r="CW858">
        <v>3300.8660610069433</v>
      </c>
    </row>
    <row r="859" spans="99:101" x14ac:dyDescent="0.25">
      <c r="CU859" s="91">
        <v>3333.4576512933909</v>
      </c>
      <c r="CW859">
        <v>3333.4576512933909</v>
      </c>
    </row>
    <row r="860" spans="99:101" x14ac:dyDescent="0.25">
      <c r="CU860" s="91">
        <v>3366.7215193701777</v>
      </c>
      <c r="CW860">
        <v>3366.7215193701777</v>
      </c>
    </row>
    <row r="861" spans="99:101" x14ac:dyDescent="0.25">
      <c r="CU861" s="91">
        <v>3430.0863679948011</v>
      </c>
      <c r="CW861">
        <v>3430.0863679948011</v>
      </c>
    </row>
    <row r="862" spans="99:101" x14ac:dyDescent="0.25">
      <c r="CU862" s="91">
        <v>3507.6931088700389</v>
      </c>
      <c r="CW862">
        <v>3507.6931088700389</v>
      </c>
    </row>
    <row r="863" spans="99:101" x14ac:dyDescent="0.25">
      <c r="CU863" s="91">
        <v>3669.002090142134</v>
      </c>
      <c r="CW863">
        <v>3669.002090142134</v>
      </c>
    </row>
    <row r="864" spans="99:101" x14ac:dyDescent="0.25">
      <c r="CU864" s="91">
        <v>3847.2328196762819</v>
      </c>
      <c r="CW864">
        <v>3847.2328196762819</v>
      </c>
    </row>
    <row r="865" spans="99:101" x14ac:dyDescent="0.25">
      <c r="CU865" s="91">
        <v>4037.7075704739182</v>
      </c>
      <c r="CW865">
        <v>4037.7075704739182</v>
      </c>
    </row>
    <row r="866" spans="99:101" x14ac:dyDescent="0.25">
      <c r="CU866" s="91">
        <v>4140.6795453255809</v>
      </c>
      <c r="CW866">
        <v>4140.6795453255809</v>
      </c>
    </row>
    <row r="867" spans="99:101" x14ac:dyDescent="0.25">
      <c r="CU867" s="91">
        <v>4266.9581158027622</v>
      </c>
      <c r="CW867">
        <v>4266.9581158027622</v>
      </c>
    </row>
    <row r="868" spans="99:101" x14ac:dyDescent="0.25">
      <c r="CU868" s="91">
        <v>4253.9086145480951</v>
      </c>
      <c r="CW868">
        <v>4253.9086145480951</v>
      </c>
    </row>
    <row r="869" spans="99:101" x14ac:dyDescent="0.25">
      <c r="CU869" s="91">
        <v>4252.1670811791782</v>
      </c>
      <c r="CW869">
        <v>4252.1670811791782</v>
      </c>
    </row>
    <row r="870" spans="99:101" x14ac:dyDescent="0.25">
      <c r="CU870" s="91">
        <v>4244.9663499542976</v>
      </c>
      <c r="CW870">
        <v>4244.9663499542976</v>
      </c>
    </row>
    <row r="871" spans="99:101" x14ac:dyDescent="0.25">
      <c r="CU871" s="91">
        <v>4244.3488861294863</v>
      </c>
      <c r="CW871">
        <v>4244.3488861294863</v>
      </c>
    </row>
    <row r="872" spans="99:101" x14ac:dyDescent="0.25">
      <c r="CU872" s="91">
        <v>4329.4107461903532</v>
      </c>
      <c r="CW872">
        <v>4329.4107461903532</v>
      </c>
    </row>
    <row r="873" spans="99:101" x14ac:dyDescent="0.25">
      <c r="CU873" s="91">
        <v>4401.2062779892167</v>
      </c>
      <c r="CW873">
        <v>4401.2062779892167</v>
      </c>
    </row>
    <row r="874" spans="99:101" x14ac:dyDescent="0.25">
      <c r="CU874" s="91">
        <v>4709.4197254909795</v>
      </c>
      <c r="CW874">
        <v>4709.4197254909795</v>
      </c>
    </row>
    <row r="875" spans="99:101" x14ac:dyDescent="0.25">
      <c r="CU875" s="91">
        <v>5050.9928795526803</v>
      </c>
      <c r="CW875">
        <v>5050.9928795526803</v>
      </c>
    </row>
    <row r="876" spans="99:101" x14ac:dyDescent="0.25">
      <c r="CU876" s="91">
        <v>5310.3404875178494</v>
      </c>
      <c r="CW876">
        <v>5310.3404875178494</v>
      </c>
    </row>
    <row r="877" spans="99:101" x14ac:dyDescent="0.25">
      <c r="CU877" s="91">
        <v>5492.7816170732322</v>
      </c>
      <c r="CW877">
        <v>5492.7816170732322</v>
      </c>
    </row>
    <row r="878" spans="99:101" x14ac:dyDescent="0.25">
      <c r="CU878" s="91">
        <v>5762.0793705251817</v>
      </c>
      <c r="CW878">
        <v>5762.0793705251817</v>
      </c>
    </row>
    <row r="879" spans="99:101" x14ac:dyDescent="0.25">
      <c r="CU879" s="91">
        <v>6053.746138153474</v>
      </c>
      <c r="CW879">
        <v>6053.746138153474</v>
      </c>
    </row>
    <row r="880" spans="99:101" x14ac:dyDescent="0.25">
      <c r="CU880" s="91">
        <v>6013.0018977271693</v>
      </c>
      <c r="CW880">
        <v>6013.0018977271693</v>
      </c>
    </row>
    <row r="881" spans="99:101" x14ac:dyDescent="0.25">
      <c r="CU881" s="91">
        <v>6172.9684645807702</v>
      </c>
      <c r="CW881">
        <v>6172.9684645807702</v>
      </c>
    </row>
    <row r="882" spans="99:101" x14ac:dyDescent="0.25">
      <c r="CU882" s="91">
        <v>6455.8661943109391</v>
      </c>
      <c r="CW882">
        <v>6455.8661943109391</v>
      </c>
    </row>
    <row r="883" spans="99:101" x14ac:dyDescent="0.25">
      <c r="CU883" s="91">
        <v>6615.0057969128411</v>
      </c>
      <c r="CW883">
        <v>6615.0057969128411</v>
      </c>
    </row>
    <row r="884" spans="99:101" x14ac:dyDescent="0.25">
      <c r="CU884" s="91">
        <v>6098.9393073509145</v>
      </c>
      <c r="CW884">
        <v>6098.9393073509145</v>
      </c>
    </row>
    <row r="885" spans="99:101" x14ac:dyDescent="0.25">
      <c r="CU885" s="91">
        <v>5905.1653684893381</v>
      </c>
      <c r="CW885">
        <v>5905.1653684893381</v>
      </c>
    </row>
    <row r="886" spans="99:101" x14ac:dyDescent="0.25">
      <c r="CU886" s="91">
        <v>6083.4906758366033</v>
      </c>
      <c r="CW886">
        <v>6083.4906758366033</v>
      </c>
    </row>
    <row r="887" spans="99:101" x14ac:dyDescent="0.25">
      <c r="CU887" s="91">
        <v>6083.4906758366033</v>
      </c>
      <c r="CW887">
        <v>6083.4906758366033</v>
      </c>
    </row>
    <row r="888" spans="99:101" x14ac:dyDescent="0.25">
      <c r="CU888" s="91">
        <v>16576.310039127609</v>
      </c>
      <c r="CW888">
        <v>16576.310039127609</v>
      </c>
    </row>
    <row r="889" spans="99:101" x14ac:dyDescent="0.25">
      <c r="CU889" s="91">
        <v>16175.05188757744</v>
      </c>
      <c r="CW889">
        <v>16175.05188757744</v>
      </c>
    </row>
    <row r="890" spans="99:101" x14ac:dyDescent="0.25">
      <c r="CU890" s="91">
        <v>16110.138449025864</v>
      </c>
      <c r="CW890">
        <v>16110.138449025864</v>
      </c>
    </row>
    <row r="891" spans="99:101" x14ac:dyDescent="0.25">
      <c r="CU891" s="91">
        <v>16569.446018498791</v>
      </c>
      <c r="CW891">
        <v>16569.446018498791</v>
      </c>
    </row>
    <row r="892" spans="99:101" x14ac:dyDescent="0.25">
      <c r="CU892" s="91">
        <v>17065.232866473278</v>
      </c>
      <c r="CW892">
        <v>17065.232866473278</v>
      </c>
    </row>
    <row r="893" spans="99:101" x14ac:dyDescent="0.25">
      <c r="CU893" s="91">
        <v>17694.602206533389</v>
      </c>
      <c r="CW893">
        <v>17694.602206533389</v>
      </c>
    </row>
    <row r="894" spans="99:101" x14ac:dyDescent="0.25">
      <c r="CU894" s="91">
        <v>18338.291802931588</v>
      </c>
      <c r="CW894">
        <v>18338.291802931588</v>
      </c>
    </row>
    <row r="895" spans="99:101" x14ac:dyDescent="0.25">
      <c r="CU895" s="91">
        <v>18748.953933715391</v>
      </c>
      <c r="CW895">
        <v>18748.953933715391</v>
      </c>
    </row>
    <row r="896" spans="99:101" x14ac:dyDescent="0.25">
      <c r="CU896" s="91">
        <v>18588.762320804017</v>
      </c>
      <c r="CW896">
        <v>18588.762320804017</v>
      </c>
    </row>
    <row r="897" spans="99:101" x14ac:dyDescent="0.25">
      <c r="CU897" s="91">
        <v>19170.78347944449</v>
      </c>
      <c r="CW897">
        <v>19170.78347944449</v>
      </c>
    </row>
    <row r="898" spans="99:101" x14ac:dyDescent="0.25">
      <c r="CU898" s="91">
        <v>19772.435397654346</v>
      </c>
      <c r="CW898">
        <v>19772.435397654346</v>
      </c>
    </row>
    <row r="899" spans="99:101" x14ac:dyDescent="0.25">
      <c r="CU899" s="91">
        <v>19873.080592607595</v>
      </c>
      <c r="CW899">
        <v>19873.080592607595</v>
      </c>
    </row>
    <row r="900" spans="99:101" x14ac:dyDescent="0.25">
      <c r="CU900" s="91">
        <v>20359.309490540109</v>
      </c>
      <c r="CW900">
        <v>20359.309490540109</v>
      </c>
    </row>
    <row r="901" spans="99:101" x14ac:dyDescent="0.25">
      <c r="CU901" s="91">
        <v>20603.961634881573</v>
      </c>
      <c r="CW901">
        <v>20603.961634881573</v>
      </c>
    </row>
    <row r="902" spans="99:101" x14ac:dyDescent="0.25">
      <c r="CU902" s="91">
        <v>20705.590587903615</v>
      </c>
      <c r="CW902">
        <v>20705.590587903615</v>
      </c>
    </row>
    <row r="903" spans="99:101" x14ac:dyDescent="0.25">
      <c r="CU903" s="91">
        <v>1033.6479448915147</v>
      </c>
      <c r="CW903">
        <v>1033.6479448915147</v>
      </c>
    </row>
    <row r="904" spans="99:101" x14ac:dyDescent="0.25">
      <c r="CU904" s="91">
        <v>1008.176869257386</v>
      </c>
      <c r="CW904">
        <v>1008.176869257386</v>
      </c>
    </row>
    <row r="905" spans="99:101" x14ac:dyDescent="0.25">
      <c r="CU905" s="91">
        <v>1007.222369487204</v>
      </c>
      <c r="CW905">
        <v>1007.222369487204</v>
      </c>
    </row>
    <row r="906" spans="99:101" x14ac:dyDescent="0.25">
      <c r="CU906" s="91">
        <v>1023.5868564799699</v>
      </c>
      <c r="CW906">
        <v>1023.5868564799699</v>
      </c>
    </row>
    <row r="907" spans="99:101" x14ac:dyDescent="0.25">
      <c r="CU907" s="91">
        <v>1053.3207554880498</v>
      </c>
      <c r="CW907">
        <v>1053.3207554880498</v>
      </c>
    </row>
    <row r="908" spans="99:101" x14ac:dyDescent="0.25">
      <c r="CU908" s="91">
        <v>1086.9575636050142</v>
      </c>
      <c r="CW908">
        <v>1086.9575636050142</v>
      </c>
    </row>
    <row r="909" spans="99:101" x14ac:dyDescent="0.25">
      <c r="CU909" s="91">
        <v>1128.9989550388625</v>
      </c>
      <c r="CW909">
        <v>1128.9989550388625</v>
      </c>
    </row>
    <row r="910" spans="99:101" x14ac:dyDescent="0.25">
      <c r="CU910" s="91">
        <v>1112.5768035101871</v>
      </c>
      <c r="CW910">
        <v>1112.5768035101871</v>
      </c>
    </row>
    <row r="911" spans="99:101" x14ac:dyDescent="0.25">
      <c r="CU911" s="91">
        <v>1109.4166241988316</v>
      </c>
      <c r="CW911">
        <v>1109.4166241988316</v>
      </c>
    </row>
    <row r="912" spans="99:101" x14ac:dyDescent="0.25">
      <c r="CU912" s="91">
        <v>1140.7480044984502</v>
      </c>
      <c r="CW912">
        <v>1140.7480044984502</v>
      </c>
    </row>
    <row r="913" spans="99:101" x14ac:dyDescent="0.25">
      <c r="CU913" s="91">
        <v>1178.5637493614288</v>
      </c>
      <c r="CW913">
        <v>1178.5637493614288</v>
      </c>
    </row>
    <row r="914" spans="99:101" x14ac:dyDescent="0.25">
      <c r="CU914" s="91">
        <v>1199.7185463571045</v>
      </c>
      <c r="CW914">
        <v>1199.7185463571045</v>
      </c>
    </row>
    <row r="915" spans="99:101" x14ac:dyDescent="0.25">
      <c r="CU915" s="91">
        <v>1234.6531881441813</v>
      </c>
      <c r="CW915">
        <v>1234.6531881441813</v>
      </c>
    </row>
    <row r="916" spans="99:101" x14ac:dyDescent="0.25">
      <c r="CU916" s="91">
        <v>1266.5474347820968</v>
      </c>
      <c r="CW916">
        <v>1266.5474347820968</v>
      </c>
    </row>
    <row r="917" spans="99:101" x14ac:dyDescent="0.25">
      <c r="CU917" s="91">
        <v>1303.6143517666035</v>
      </c>
      <c r="CW917">
        <v>1303.6143517666035</v>
      </c>
    </row>
    <row r="918" spans="99:101" x14ac:dyDescent="0.25">
      <c r="CU918" s="91">
        <v>2966.3856956579366</v>
      </c>
      <c r="CW918">
        <v>2966.3856956579366</v>
      </c>
    </row>
    <row r="919" spans="99:101" x14ac:dyDescent="0.25">
      <c r="CU919" s="91">
        <v>3026.3432014776977</v>
      </c>
      <c r="CW919">
        <v>3026.3432014776977</v>
      </c>
    </row>
    <row r="920" spans="99:101" x14ac:dyDescent="0.25">
      <c r="CU920" s="91">
        <v>3178.0467468212291</v>
      </c>
      <c r="CW920">
        <v>3178.0467468212291</v>
      </c>
    </row>
    <row r="921" spans="99:101" x14ac:dyDescent="0.25">
      <c r="CU921" s="91">
        <v>3290.7037715969054</v>
      </c>
      <c r="CW921">
        <v>3290.7037715969054</v>
      </c>
    </row>
    <row r="922" spans="99:101" x14ac:dyDescent="0.25">
      <c r="CU922" s="91">
        <v>3349.113850770756</v>
      </c>
      <c r="CW922">
        <v>3349.113850770756</v>
      </c>
    </row>
    <row r="923" spans="99:101" x14ac:dyDescent="0.25">
      <c r="CU923" s="91">
        <v>3567.6208085543331</v>
      </c>
      <c r="CW923">
        <v>3567.6208085543331</v>
      </c>
    </row>
    <row r="924" spans="99:101" x14ac:dyDescent="0.25">
      <c r="CU924" s="91">
        <v>3622.6328208250879</v>
      </c>
      <c r="CW924">
        <v>3622.6328208250879</v>
      </c>
    </row>
    <row r="925" spans="99:101" x14ac:dyDescent="0.25">
      <c r="CU925" s="91">
        <v>3782.2562233832377</v>
      </c>
      <c r="CW925">
        <v>3782.2562233832377</v>
      </c>
    </row>
    <row r="926" spans="99:101" x14ac:dyDescent="0.25">
      <c r="CU926" s="91">
        <v>3925.6879305575026</v>
      </c>
      <c r="CW926">
        <v>3925.6879305575026</v>
      </c>
    </row>
    <row r="927" spans="99:101" x14ac:dyDescent="0.25">
      <c r="CU927" s="91">
        <v>4026.8878116543201</v>
      </c>
      <c r="CW927">
        <v>4026.8878116543201</v>
      </c>
    </row>
    <row r="928" spans="99:101" x14ac:dyDescent="0.25">
      <c r="CU928" s="91">
        <v>4182.0302049793245</v>
      </c>
      <c r="CW928">
        <v>4182.0302049793245</v>
      </c>
    </row>
    <row r="929" spans="99:101" x14ac:dyDescent="0.25">
      <c r="CU929" s="91">
        <v>4248.199770966613</v>
      </c>
      <c r="CW929">
        <v>4248.199770966613</v>
      </c>
    </row>
    <row r="930" spans="99:101" x14ac:dyDescent="0.25">
      <c r="CU930" s="91">
        <v>4378.1509876299069</v>
      </c>
      <c r="CW930">
        <v>4378.1509876299069</v>
      </c>
    </row>
    <row r="931" spans="99:101" x14ac:dyDescent="0.25">
      <c r="CU931" s="91">
        <v>4427.3383699587675</v>
      </c>
      <c r="CW931">
        <v>4427.3383699587675</v>
      </c>
    </row>
    <row r="932" spans="99:101" x14ac:dyDescent="0.25">
      <c r="CU932" s="91">
        <v>4565.0117132342939</v>
      </c>
      <c r="CW932">
        <v>4565.0117132342939</v>
      </c>
    </row>
    <row r="933" spans="99:101" x14ac:dyDescent="0.25">
      <c r="CU933" s="91">
        <v>1097.7469872961124</v>
      </c>
      <c r="CW933">
        <v>1097.7469872961124</v>
      </c>
    </row>
    <row r="934" spans="99:101" x14ac:dyDescent="0.25">
      <c r="CU934" s="91">
        <v>1295.5321874053984</v>
      </c>
      <c r="CW934">
        <v>1295.5321874053984</v>
      </c>
    </row>
    <row r="935" spans="99:101" x14ac:dyDescent="0.25">
      <c r="CU935" s="91">
        <v>1391.2872776583959</v>
      </c>
      <c r="CW935">
        <v>1391.2872776583959</v>
      </c>
    </row>
    <row r="936" spans="99:101" x14ac:dyDescent="0.25">
      <c r="CU936" s="91">
        <v>1497.486134067633</v>
      </c>
      <c r="CW936">
        <v>1497.486134067633</v>
      </c>
    </row>
    <row r="937" spans="99:101" x14ac:dyDescent="0.25">
      <c r="CU937" s="91">
        <v>1536.9207030920907</v>
      </c>
      <c r="CW937">
        <v>1536.9207030920907</v>
      </c>
    </row>
    <row r="938" spans="99:101" x14ac:dyDescent="0.25">
      <c r="CU938" s="91">
        <v>1590.0562313419887</v>
      </c>
      <c r="CW938">
        <v>1590.0562313419887</v>
      </c>
    </row>
    <row r="939" spans="99:101" x14ac:dyDescent="0.25">
      <c r="CU939" s="91">
        <v>1656.9857578054944</v>
      </c>
      <c r="CW939">
        <v>1656.9857578054944</v>
      </c>
    </row>
    <row r="940" spans="99:101" x14ac:dyDescent="0.25">
      <c r="CU940" s="91">
        <v>1710.9757231187627</v>
      </c>
      <c r="CW940">
        <v>1710.9757231187627</v>
      </c>
    </row>
    <row r="941" spans="99:101" x14ac:dyDescent="0.25">
      <c r="CU941" s="91">
        <v>1783.1057822097814</v>
      </c>
      <c r="CW941">
        <v>1783.1057822097814</v>
      </c>
    </row>
    <row r="942" spans="99:101" x14ac:dyDescent="0.25">
      <c r="CU942" s="91">
        <v>1876.1073325369343</v>
      </c>
      <c r="CW942">
        <v>1876.1073325369343</v>
      </c>
    </row>
    <row r="943" spans="99:101" x14ac:dyDescent="0.25">
      <c r="CU943" s="91">
        <v>1915.5811075999827</v>
      </c>
      <c r="CW943">
        <v>1915.5811075999827</v>
      </c>
    </row>
    <row r="944" spans="99:101" x14ac:dyDescent="0.25">
      <c r="CU944" s="91">
        <v>1944.4840316551472</v>
      </c>
      <c r="CW944">
        <v>1944.4840316551472</v>
      </c>
    </row>
    <row r="945" spans="99:101" x14ac:dyDescent="0.25">
      <c r="CU945" s="91">
        <v>1995.110875616612</v>
      </c>
      <c r="CW945">
        <v>1995.110875616612</v>
      </c>
    </row>
    <row r="946" spans="99:101" x14ac:dyDescent="0.25">
      <c r="CU946" s="91">
        <v>2065.3119291481535</v>
      </c>
      <c r="CW946">
        <v>2065.3119291481535</v>
      </c>
    </row>
    <row r="947" spans="99:101" x14ac:dyDescent="0.25">
      <c r="CU947" s="91">
        <v>2065.106966297411</v>
      </c>
      <c r="CW947">
        <v>2065.106966297411</v>
      </c>
    </row>
    <row r="948" spans="99:101" x14ac:dyDescent="0.25">
      <c r="CU948" s="91">
        <v>8711.743253032997</v>
      </c>
      <c r="CW948">
        <v>8711.743253032997</v>
      </c>
    </row>
    <row r="949" spans="99:101" x14ac:dyDescent="0.25">
      <c r="CU949" s="91">
        <v>8535.6994061247988</v>
      </c>
      <c r="CW949">
        <v>8535.6994061247988</v>
      </c>
    </row>
    <row r="950" spans="99:101" x14ac:dyDescent="0.25">
      <c r="CU950" s="91">
        <v>9000.026381871432</v>
      </c>
      <c r="CW950">
        <v>9000.026381871432</v>
      </c>
    </row>
    <row r="951" spans="99:101" x14ac:dyDescent="0.25">
      <c r="CU951" s="91">
        <v>9287.4184699681555</v>
      </c>
      <c r="CW951">
        <v>9287.4184699681555</v>
      </c>
    </row>
    <row r="952" spans="99:101" x14ac:dyDescent="0.25">
      <c r="CU952" s="91">
        <v>9619.8257269519236</v>
      </c>
      <c r="CW952">
        <v>9619.8257269519236</v>
      </c>
    </row>
    <row r="953" spans="99:101" x14ac:dyDescent="0.25">
      <c r="CU953" s="91">
        <v>9745.9203595699764</v>
      </c>
      <c r="CW953">
        <v>9745.9203595699764</v>
      </c>
    </row>
    <row r="954" spans="99:101" x14ac:dyDescent="0.25">
      <c r="CU954" s="91">
        <v>9769.8999776313012</v>
      </c>
      <c r="CW954">
        <v>9769.8999776313012</v>
      </c>
    </row>
    <row r="955" spans="99:101" x14ac:dyDescent="0.25">
      <c r="CU955" s="91">
        <v>10011.946667009131</v>
      </c>
      <c r="CW955">
        <v>10011.946667009131</v>
      </c>
    </row>
    <row r="956" spans="99:101" x14ac:dyDescent="0.25">
      <c r="CU956" s="91">
        <v>9858.6818124930178</v>
      </c>
      <c r="CW956">
        <v>9858.6818124930178</v>
      </c>
    </row>
    <row r="957" spans="99:101" x14ac:dyDescent="0.25">
      <c r="CU957" s="91">
        <v>10201.126389235415</v>
      </c>
      <c r="CW957">
        <v>10201.126389235415</v>
      </c>
    </row>
    <row r="958" spans="99:101" x14ac:dyDescent="0.25">
      <c r="CU958" s="91">
        <v>10945.164299867462</v>
      </c>
      <c r="CW958">
        <v>10945.164299867462</v>
      </c>
    </row>
    <row r="959" spans="99:101" x14ac:dyDescent="0.25">
      <c r="CU959" s="91">
        <v>11257.790675653445</v>
      </c>
      <c r="CW959">
        <v>11257.790675653445</v>
      </c>
    </row>
    <row r="960" spans="99:101" x14ac:dyDescent="0.25">
      <c r="CU960" s="91">
        <v>11288.548841661952</v>
      </c>
      <c r="CW960">
        <v>11288.548841661952</v>
      </c>
    </row>
    <row r="961" spans="99:101" x14ac:dyDescent="0.25">
      <c r="CU961" s="91">
        <v>11439.651532159398</v>
      </c>
      <c r="CW961">
        <v>11439.651532159398</v>
      </c>
    </row>
    <row r="962" spans="99:101" x14ac:dyDescent="0.25">
      <c r="CU962" s="91">
        <v>11592.985883847281</v>
      </c>
      <c r="CW962">
        <v>11592.985883847281</v>
      </c>
    </row>
    <row r="963" spans="99:101" x14ac:dyDescent="0.25">
      <c r="CU963" s="91">
        <v>3982.4074923282355</v>
      </c>
      <c r="CW963">
        <v>3982.4074923282355</v>
      </c>
    </row>
    <row r="964" spans="99:101" x14ac:dyDescent="0.25">
      <c r="CU964" s="91">
        <v>4083.6105688419052</v>
      </c>
      <c r="CW964">
        <v>4083.6105688419052</v>
      </c>
    </row>
    <row r="965" spans="99:101" x14ac:dyDescent="0.25">
      <c r="CU965" s="91">
        <v>4159.8309776765036</v>
      </c>
      <c r="CW965">
        <v>4159.8309776765036</v>
      </c>
    </row>
    <row r="966" spans="99:101" x14ac:dyDescent="0.25">
      <c r="CU966" s="91">
        <v>4306.1773606416109</v>
      </c>
      <c r="CW966">
        <v>4306.1773606416109</v>
      </c>
    </row>
    <row r="967" spans="99:101" x14ac:dyDescent="0.25">
      <c r="CU967" s="91">
        <v>4490.4009712857851</v>
      </c>
      <c r="CW967">
        <v>4490.4009712857851</v>
      </c>
    </row>
    <row r="968" spans="99:101" x14ac:dyDescent="0.25">
      <c r="CU968" s="91">
        <v>4698.2746407092482</v>
      </c>
      <c r="CW968">
        <v>4698.2746407092482</v>
      </c>
    </row>
    <row r="969" spans="99:101" x14ac:dyDescent="0.25">
      <c r="CU969" s="91">
        <v>4913.6620262562619</v>
      </c>
      <c r="CW969">
        <v>4913.6620262562619</v>
      </c>
    </row>
    <row r="970" spans="99:101" x14ac:dyDescent="0.25">
      <c r="CU970" s="91">
        <v>5048.086660123372</v>
      </c>
      <c r="CW970">
        <v>5048.086660123372</v>
      </c>
    </row>
    <row r="971" spans="99:101" x14ac:dyDescent="0.25">
      <c r="CU971" s="91">
        <v>4943.1500826971278</v>
      </c>
      <c r="CW971">
        <v>4943.1500826971278</v>
      </c>
    </row>
    <row r="972" spans="99:101" x14ac:dyDescent="0.25">
      <c r="CU972" s="91">
        <v>5080.1215904747605</v>
      </c>
      <c r="CW972">
        <v>5080.1215904747605</v>
      </c>
    </row>
    <row r="973" spans="99:101" x14ac:dyDescent="0.25">
      <c r="CU973" s="91">
        <v>5167.7613824311165</v>
      </c>
      <c r="CW973">
        <v>5167.7613824311165</v>
      </c>
    </row>
    <row r="974" spans="99:101" x14ac:dyDescent="0.25">
      <c r="CU974" s="91">
        <v>5200.778817454714</v>
      </c>
      <c r="CW974">
        <v>5200.778817454714</v>
      </c>
    </row>
    <row r="975" spans="99:101" x14ac:dyDescent="0.25">
      <c r="CU975" s="91">
        <v>5238.3480022488875</v>
      </c>
      <c r="CW975">
        <v>5238.3480022488875</v>
      </c>
    </row>
    <row r="976" spans="99:101" x14ac:dyDescent="0.25">
      <c r="CU976" s="91">
        <v>5238.3481833872738</v>
      </c>
      <c r="CW976">
        <v>5238.3481833872738</v>
      </c>
    </row>
    <row r="977" spans="99:101" x14ac:dyDescent="0.25">
      <c r="CU977" s="91">
        <v>5217.8912133733847</v>
      </c>
      <c r="CW977">
        <v>5217.8912133733847</v>
      </c>
    </row>
    <row r="978" spans="99:101" x14ac:dyDescent="0.25">
      <c r="CU978" s="91">
        <v>4734.2309592531919</v>
      </c>
      <c r="CW978">
        <v>4734.2309592531919</v>
      </c>
    </row>
    <row r="979" spans="99:101" x14ac:dyDescent="0.25">
      <c r="CU979" s="91">
        <v>4764.7810848228764</v>
      </c>
      <c r="CW979">
        <v>4764.7810848228764</v>
      </c>
    </row>
    <row r="980" spans="99:101" x14ac:dyDescent="0.25">
      <c r="CU980" s="91">
        <v>4973.5188861938595</v>
      </c>
      <c r="CW980">
        <v>4973.5188861938595</v>
      </c>
    </row>
    <row r="981" spans="99:101" x14ac:dyDescent="0.25">
      <c r="CU981" s="91">
        <v>5215.7602301152092</v>
      </c>
      <c r="CW981">
        <v>5215.7602301152092</v>
      </c>
    </row>
    <row r="982" spans="99:101" x14ac:dyDescent="0.25">
      <c r="CU982" s="91">
        <v>5370.5767439724723</v>
      </c>
      <c r="CW982">
        <v>5370.5767439724723</v>
      </c>
    </row>
    <row r="983" spans="99:101" x14ac:dyDescent="0.25">
      <c r="CU983" s="91">
        <v>5618.7191728691596</v>
      </c>
      <c r="CW983">
        <v>5618.7191728691596</v>
      </c>
    </row>
    <row r="984" spans="99:101" x14ac:dyDescent="0.25">
      <c r="CU984" s="91">
        <v>5911.4245280802988</v>
      </c>
      <c r="CW984">
        <v>5911.4245280802988</v>
      </c>
    </row>
    <row r="985" spans="99:101" x14ac:dyDescent="0.25">
      <c r="CU985" s="91">
        <v>6116.9717281585754</v>
      </c>
      <c r="CW985">
        <v>6116.9717281585754</v>
      </c>
    </row>
    <row r="986" spans="99:101" x14ac:dyDescent="0.25">
      <c r="CU986" s="91">
        <v>6243.8279509247886</v>
      </c>
      <c r="CW986">
        <v>6243.8279509247886</v>
      </c>
    </row>
    <row r="987" spans="99:101" x14ac:dyDescent="0.25">
      <c r="CU987" s="91">
        <v>6374.3947153749659</v>
      </c>
      <c r="CW987">
        <v>6374.3947153749659</v>
      </c>
    </row>
    <row r="988" spans="99:101" x14ac:dyDescent="0.25">
      <c r="CU988" s="91">
        <v>6177.9716216638481</v>
      </c>
      <c r="CW988">
        <v>6177.9716216638481</v>
      </c>
    </row>
    <row r="989" spans="99:101" x14ac:dyDescent="0.25">
      <c r="CU989" s="91">
        <v>6363.1261303442179</v>
      </c>
      <c r="CW989">
        <v>6363.1261303442179</v>
      </c>
    </row>
    <row r="990" spans="99:101" x14ac:dyDescent="0.25">
      <c r="CU990" s="91">
        <v>6488.124860203242</v>
      </c>
      <c r="CW990">
        <v>6488.124860203242</v>
      </c>
    </row>
    <row r="991" spans="99:101" x14ac:dyDescent="0.25">
      <c r="CU991" s="91">
        <v>6607.3888528424404</v>
      </c>
      <c r="CW991">
        <v>6607.3888528424404</v>
      </c>
    </row>
    <row r="992" spans="99:101" x14ac:dyDescent="0.25">
      <c r="CU992" s="91">
        <v>6606.3043719601674</v>
      </c>
      <c r="CW992">
        <v>6606.3043719601674</v>
      </c>
    </row>
    <row r="993" spans="99:99" x14ac:dyDescent="0.25">
      <c r="CU993" s="91"/>
    </row>
    <row r="994" spans="99:99" x14ac:dyDescent="0.25">
      <c r="CU994" s="91"/>
    </row>
    <row r="995" spans="99:99" x14ac:dyDescent="0.25">
      <c r="CU995" s="91"/>
    </row>
    <row r="996" spans="99:99" x14ac:dyDescent="0.25">
      <c r="CU996" s="91"/>
    </row>
    <row r="997" spans="99:99" x14ac:dyDescent="0.25">
      <c r="CU997" s="91"/>
    </row>
    <row r="998" spans="99:99" x14ac:dyDescent="0.25">
      <c r="CU998" s="91"/>
    </row>
    <row r="999" spans="99:99" x14ac:dyDescent="0.25">
      <c r="CU999" s="91"/>
    </row>
    <row r="1000" spans="99:99" x14ac:dyDescent="0.25">
      <c r="CU1000" s="91"/>
    </row>
    <row r="1001" spans="99:99" x14ac:dyDescent="0.25">
      <c r="CU1001" s="91"/>
    </row>
    <row r="1002" spans="99:99" x14ac:dyDescent="0.25">
      <c r="CU1002" s="91"/>
    </row>
    <row r="1003" spans="99:99" x14ac:dyDescent="0.25">
      <c r="CU1003" s="91"/>
    </row>
    <row r="1004" spans="99:99" x14ac:dyDescent="0.25">
      <c r="CU1004" s="91"/>
    </row>
    <row r="1005" spans="99:99" x14ac:dyDescent="0.25">
      <c r="CU1005" s="91"/>
    </row>
    <row r="1006" spans="99:99" x14ac:dyDescent="0.25">
      <c r="CU1006" s="91"/>
    </row>
    <row r="1007" spans="99:99" x14ac:dyDescent="0.25">
      <c r="CU1007" s="91"/>
    </row>
    <row r="1008" spans="99:99" x14ac:dyDescent="0.25">
      <c r="CU1008" s="91"/>
    </row>
    <row r="1009" spans="99:101" x14ac:dyDescent="0.25">
      <c r="CU1009" s="91"/>
    </row>
    <row r="1010" spans="99:101" x14ac:dyDescent="0.25">
      <c r="CU1010" s="91"/>
    </row>
    <row r="1011" spans="99:101" x14ac:dyDescent="0.25">
      <c r="CU1011" s="91"/>
    </row>
    <row r="1012" spans="99:101" x14ac:dyDescent="0.25">
      <c r="CU1012" s="91"/>
    </row>
    <row r="1013" spans="99:101" x14ac:dyDescent="0.25">
      <c r="CU1013" s="91"/>
    </row>
    <row r="1014" spans="99:101" x14ac:dyDescent="0.25">
      <c r="CU1014" s="91"/>
    </row>
    <row r="1015" spans="99:101" x14ac:dyDescent="0.25">
      <c r="CU1015" s="91"/>
    </row>
    <row r="1016" spans="99:101" x14ac:dyDescent="0.25">
      <c r="CU1016" s="91"/>
    </row>
    <row r="1017" spans="99:101" x14ac:dyDescent="0.25">
      <c r="CU1017" s="91"/>
    </row>
    <row r="1018" spans="99:101" x14ac:dyDescent="0.25">
      <c r="CU1018" s="91"/>
    </row>
    <row r="1019" spans="99:101" x14ac:dyDescent="0.25">
      <c r="CU1019" s="91"/>
    </row>
    <row r="1020" spans="99:101" x14ac:dyDescent="0.25">
      <c r="CU1020" s="91"/>
    </row>
    <row r="1021" spans="99:101" x14ac:dyDescent="0.25">
      <c r="CU1021" s="91"/>
    </row>
    <row r="1022" spans="99:101" x14ac:dyDescent="0.25">
      <c r="CU1022" s="91"/>
    </row>
    <row r="1023" spans="99:101" x14ac:dyDescent="0.25">
      <c r="CU1023" s="91">
        <v>22686.64558523288</v>
      </c>
      <c r="CW1023">
        <v>22686.64558523288</v>
      </c>
    </row>
    <row r="1024" spans="99:101" x14ac:dyDescent="0.25">
      <c r="CU1024" s="91">
        <v>23155.136569813305</v>
      </c>
      <c r="CW1024">
        <v>23155.136569813305</v>
      </c>
    </row>
    <row r="1025" spans="99:101" x14ac:dyDescent="0.25">
      <c r="CU1025" s="91">
        <v>23406.980270190852</v>
      </c>
      <c r="CW1025">
        <v>23406.980270190852</v>
      </c>
    </row>
    <row r="1026" spans="99:101" x14ac:dyDescent="0.25">
      <c r="CU1026" s="91">
        <v>23952.908626048553</v>
      </c>
      <c r="CW1026">
        <v>23952.908626048553</v>
      </c>
    </row>
    <row r="1027" spans="99:101" x14ac:dyDescent="0.25">
      <c r="CU1027" s="91">
        <v>24484.344653524106</v>
      </c>
      <c r="CW1027">
        <v>24484.344653524106</v>
      </c>
    </row>
    <row r="1028" spans="99:101" x14ac:dyDescent="0.25">
      <c r="CU1028" s="91">
        <v>24967.167207444239</v>
      </c>
      <c r="CW1028">
        <v>24967.167207444239</v>
      </c>
    </row>
    <row r="1029" spans="99:101" x14ac:dyDescent="0.25">
      <c r="CU1029" s="91">
        <v>25300.08385970836</v>
      </c>
      <c r="CW1029">
        <v>25300.08385970836</v>
      </c>
    </row>
    <row r="1030" spans="99:101" x14ac:dyDescent="0.25">
      <c r="CU1030" s="91">
        <v>25262.071135439153</v>
      </c>
      <c r="CW1030">
        <v>25262.071135439153</v>
      </c>
    </row>
    <row r="1031" spans="99:101" x14ac:dyDescent="0.25">
      <c r="CU1031" s="91">
        <v>24361.021416833475</v>
      </c>
      <c r="CW1031">
        <v>24361.021416833475</v>
      </c>
    </row>
    <row r="1032" spans="99:101" x14ac:dyDescent="0.25">
      <c r="CU1032" s="91">
        <v>24941.235625629819</v>
      </c>
      <c r="CW1032">
        <v>24941.235625629819</v>
      </c>
    </row>
    <row r="1033" spans="99:101" x14ac:dyDescent="0.25">
      <c r="CU1033" s="91">
        <v>25471.883278529491</v>
      </c>
      <c r="CW1033">
        <v>25471.883278529491</v>
      </c>
    </row>
    <row r="1034" spans="99:101" x14ac:dyDescent="0.25">
      <c r="CU1034" s="91">
        <v>25611.696140213371</v>
      </c>
      <c r="CW1034">
        <v>25611.696140213371</v>
      </c>
    </row>
    <row r="1035" spans="99:101" x14ac:dyDescent="0.25">
      <c r="CU1035" s="91">
        <v>25878.911062001021</v>
      </c>
      <c r="CW1035">
        <v>25878.911062001021</v>
      </c>
    </row>
    <row r="1036" spans="99:101" x14ac:dyDescent="0.25">
      <c r="CU1036" s="91">
        <v>26229.266097785287</v>
      </c>
      <c r="CW1036">
        <v>26229.266097785287</v>
      </c>
    </row>
    <row r="1037" spans="99:101" x14ac:dyDescent="0.25">
      <c r="CU1037" s="91">
        <v>26284.238863565632</v>
      </c>
      <c r="CW1037">
        <v>26284.238863565632</v>
      </c>
    </row>
    <row r="1038" spans="99:101" x14ac:dyDescent="0.25">
      <c r="CU1038" s="91">
        <v>28726.094319273969</v>
      </c>
      <c r="CW1038">
        <v>28726.094319273969</v>
      </c>
    </row>
    <row r="1039" spans="99:101" x14ac:dyDescent="0.25">
      <c r="CU1039" s="91">
        <v>28976.930192684358</v>
      </c>
      <c r="CW1039">
        <v>28976.930192684358</v>
      </c>
    </row>
    <row r="1040" spans="99:101" x14ac:dyDescent="0.25">
      <c r="CU1040" s="91">
        <v>29458.922506871182</v>
      </c>
      <c r="CW1040">
        <v>29458.922506871182</v>
      </c>
    </row>
    <row r="1041" spans="99:101" x14ac:dyDescent="0.25">
      <c r="CU1041" s="91">
        <v>30199.800860551808</v>
      </c>
      <c r="CW1041">
        <v>30199.800860551808</v>
      </c>
    </row>
    <row r="1042" spans="99:101" x14ac:dyDescent="0.25">
      <c r="CU1042" s="91">
        <v>30841.645496424466</v>
      </c>
      <c r="CW1042">
        <v>30841.645496424466</v>
      </c>
    </row>
    <row r="1043" spans="99:101" x14ac:dyDescent="0.25">
      <c r="CU1043" s="91">
        <v>31357.539587735886</v>
      </c>
      <c r="CW1043">
        <v>31357.539587735886</v>
      </c>
    </row>
    <row r="1044" spans="99:101" x14ac:dyDescent="0.25">
      <c r="CU1044" s="91">
        <v>31654.926754922406</v>
      </c>
      <c r="CW1044">
        <v>31654.926754922406</v>
      </c>
    </row>
    <row r="1045" spans="99:101" x14ac:dyDescent="0.25">
      <c r="CU1045" s="91">
        <v>31251.266490333088</v>
      </c>
      <c r="CW1045">
        <v>31251.266490333088</v>
      </c>
    </row>
    <row r="1046" spans="99:101" x14ac:dyDescent="0.25">
      <c r="CU1046" s="91">
        <v>29898.64421649179</v>
      </c>
      <c r="CW1046">
        <v>29898.64421649179</v>
      </c>
    </row>
    <row r="1047" spans="99:101" x14ac:dyDescent="0.25">
      <c r="CU1047" s="91">
        <v>30491.34438076369</v>
      </c>
      <c r="CW1047">
        <v>30491.34438076369</v>
      </c>
    </row>
    <row r="1048" spans="99:101" x14ac:dyDescent="0.25">
      <c r="CU1048" s="91">
        <v>30743.912842971811</v>
      </c>
      <c r="CW1048">
        <v>30743.912842971811</v>
      </c>
    </row>
    <row r="1049" spans="99:101" x14ac:dyDescent="0.25">
      <c r="CU1049" s="91">
        <v>31189.158264108864</v>
      </c>
      <c r="CW1049">
        <v>31189.158264108864</v>
      </c>
    </row>
    <row r="1050" spans="99:101" x14ac:dyDescent="0.25">
      <c r="CU1050" s="91">
        <v>31479.315564726865</v>
      </c>
      <c r="CW1050">
        <v>31479.315564726865</v>
      </c>
    </row>
    <row r="1051" spans="99:101" x14ac:dyDescent="0.25">
      <c r="CU1051" s="91">
        <v>31974.915380387891</v>
      </c>
      <c r="CW1051">
        <v>31974.915380387891</v>
      </c>
    </row>
    <row r="1052" spans="99:101" x14ac:dyDescent="0.25">
      <c r="CU1052" s="91">
        <v>32548.708073795398</v>
      </c>
      <c r="CW1052">
        <v>32548.708073795398</v>
      </c>
    </row>
    <row r="1053" spans="99:101" x14ac:dyDescent="0.25">
      <c r="CU1053" s="91"/>
    </row>
    <row r="1054" spans="99:101" x14ac:dyDescent="0.25">
      <c r="CU1054" s="91"/>
    </row>
    <row r="1055" spans="99:101" x14ac:dyDescent="0.25">
      <c r="CU1055" s="91"/>
    </row>
    <row r="1056" spans="99:101" x14ac:dyDescent="0.25">
      <c r="CU1056" s="91"/>
    </row>
    <row r="1057" spans="99:101" x14ac:dyDescent="0.25">
      <c r="CU1057" s="91"/>
    </row>
    <row r="1058" spans="99:101" x14ac:dyDescent="0.25">
      <c r="CU1058" s="91"/>
    </row>
    <row r="1059" spans="99:101" x14ac:dyDescent="0.25">
      <c r="CU1059" s="91"/>
    </row>
    <row r="1060" spans="99:101" x14ac:dyDescent="0.25">
      <c r="CU1060" s="91"/>
    </row>
    <row r="1061" spans="99:101" x14ac:dyDescent="0.25">
      <c r="CU1061" s="91"/>
    </row>
    <row r="1062" spans="99:101" x14ac:dyDescent="0.25">
      <c r="CU1062" s="91"/>
    </row>
    <row r="1063" spans="99:101" x14ac:dyDescent="0.25">
      <c r="CU1063" s="91"/>
    </row>
    <row r="1064" spans="99:101" x14ac:dyDescent="0.25">
      <c r="CU1064" s="91"/>
    </row>
    <row r="1065" spans="99:101" x14ac:dyDescent="0.25">
      <c r="CU1065" s="91"/>
    </row>
    <row r="1066" spans="99:101" x14ac:dyDescent="0.25">
      <c r="CU1066" s="91"/>
    </row>
    <row r="1067" spans="99:101" x14ac:dyDescent="0.25">
      <c r="CU1067" s="91"/>
    </row>
    <row r="1068" spans="99:101" x14ac:dyDescent="0.25">
      <c r="CU1068" s="91">
        <v>21093.922665522172</v>
      </c>
      <c r="CW1068">
        <v>21093.922665522172</v>
      </c>
    </row>
    <row r="1069" spans="99:101" x14ac:dyDescent="0.25">
      <c r="CU1069" s="91">
        <v>21407.442770341335</v>
      </c>
      <c r="CW1069">
        <v>21407.442770341335</v>
      </c>
    </row>
    <row r="1070" spans="99:101" x14ac:dyDescent="0.25">
      <c r="CU1070" s="91">
        <v>21554.853442382755</v>
      </c>
      <c r="CW1070">
        <v>21554.853442382755</v>
      </c>
    </row>
    <row r="1071" spans="99:101" x14ac:dyDescent="0.25">
      <c r="CU1071" s="91">
        <v>22080.303274958529</v>
      </c>
      <c r="CW1071">
        <v>22080.303274958529</v>
      </c>
    </row>
    <row r="1072" spans="99:101" x14ac:dyDescent="0.25">
      <c r="CU1072" s="91">
        <v>22582.946941179205</v>
      </c>
      <c r="CW1072">
        <v>22582.946941179205</v>
      </c>
    </row>
    <row r="1073" spans="99:101" x14ac:dyDescent="0.25">
      <c r="CU1073" s="91">
        <v>23388.290808604546</v>
      </c>
      <c r="CW1073">
        <v>23388.290808604546</v>
      </c>
    </row>
    <row r="1074" spans="99:101" x14ac:dyDescent="0.25">
      <c r="CU1074" s="91">
        <v>24234.638002482992</v>
      </c>
      <c r="CW1074">
        <v>24234.638002482992</v>
      </c>
    </row>
    <row r="1075" spans="99:101" x14ac:dyDescent="0.25">
      <c r="CU1075" s="91">
        <v>24565.484496431065</v>
      </c>
      <c r="CW1075">
        <v>24565.484496431065</v>
      </c>
    </row>
    <row r="1076" spans="99:101" x14ac:dyDescent="0.25">
      <c r="CU1076" s="91">
        <v>23622.581690271221</v>
      </c>
      <c r="CW1076">
        <v>23622.581690271221</v>
      </c>
    </row>
    <row r="1077" spans="99:101" x14ac:dyDescent="0.25">
      <c r="CU1077" s="91">
        <v>24095.676246871259</v>
      </c>
      <c r="CW1077">
        <v>24095.676246871259</v>
      </c>
    </row>
    <row r="1078" spans="99:101" x14ac:dyDescent="0.25">
      <c r="CU1078" s="91">
        <v>24688.920777726227</v>
      </c>
      <c r="CW1078">
        <v>24688.920777726227</v>
      </c>
    </row>
    <row r="1079" spans="99:101" x14ac:dyDescent="0.25">
      <c r="CU1079" s="91">
        <v>24759.892537658616</v>
      </c>
      <c r="CW1079">
        <v>24759.892537658616</v>
      </c>
    </row>
    <row r="1080" spans="99:101" x14ac:dyDescent="0.25">
      <c r="CU1080" s="91">
        <v>24646.269056695292</v>
      </c>
      <c r="CW1080">
        <v>24646.269056695292</v>
      </c>
    </row>
    <row r="1081" spans="99:101" x14ac:dyDescent="0.25">
      <c r="CU1081" s="91">
        <v>24624.567059508208</v>
      </c>
      <c r="CW1081">
        <v>24624.567059508208</v>
      </c>
    </row>
    <row r="1082" spans="99:101" x14ac:dyDescent="0.25">
      <c r="CU1082" s="91">
        <v>24661.019840949</v>
      </c>
      <c r="CW1082">
        <v>24661.019840949</v>
      </c>
    </row>
    <row r="1083" spans="99:101" x14ac:dyDescent="0.25">
      <c r="CU1083" s="91">
        <v>20920.25111546414</v>
      </c>
      <c r="CW1083">
        <v>20920.25111546414</v>
      </c>
    </row>
    <row r="1084" spans="99:101" x14ac:dyDescent="0.25">
      <c r="CU1084" s="91">
        <v>21162.974678941075</v>
      </c>
      <c r="CW1084">
        <v>21162.974678941075</v>
      </c>
    </row>
    <row r="1085" spans="99:101" x14ac:dyDescent="0.25">
      <c r="CU1085" s="91">
        <v>21294.789764994453</v>
      </c>
      <c r="CW1085">
        <v>21294.789764994453</v>
      </c>
    </row>
    <row r="1086" spans="99:101" x14ac:dyDescent="0.25">
      <c r="CU1086" s="91">
        <v>21954.948068664551</v>
      </c>
      <c r="CW1086">
        <v>21954.948068664551</v>
      </c>
    </row>
    <row r="1087" spans="99:101" x14ac:dyDescent="0.25">
      <c r="CU1087" s="91">
        <v>22304.690386988525</v>
      </c>
      <c r="CW1087">
        <v>22304.690386988525</v>
      </c>
    </row>
    <row r="1088" spans="99:101" x14ac:dyDescent="0.25">
      <c r="CU1088" s="91">
        <v>22867.021804458396</v>
      </c>
      <c r="CW1088">
        <v>22867.021804458396</v>
      </c>
    </row>
    <row r="1089" spans="99:101" x14ac:dyDescent="0.25">
      <c r="CU1089" s="91">
        <v>23496.542128109177</v>
      </c>
      <c r="CW1089">
        <v>23496.542128109177</v>
      </c>
    </row>
    <row r="1090" spans="99:101" x14ac:dyDescent="0.25">
      <c r="CU1090" s="91">
        <v>23701.296142330557</v>
      </c>
      <c r="CW1090">
        <v>23701.296142330557</v>
      </c>
    </row>
    <row r="1091" spans="99:101" x14ac:dyDescent="0.25">
      <c r="CU1091" s="91">
        <v>23020.27204796463</v>
      </c>
      <c r="CW1091">
        <v>23020.27204796463</v>
      </c>
    </row>
    <row r="1092" spans="99:101" x14ac:dyDescent="0.25">
      <c r="CU1092" s="91">
        <v>23556.823098597495</v>
      </c>
      <c r="CW1092">
        <v>23556.823098597495</v>
      </c>
    </row>
    <row r="1093" spans="99:101" x14ac:dyDescent="0.25">
      <c r="CU1093" s="91">
        <v>23649.804822737122</v>
      </c>
      <c r="CW1093">
        <v>23649.804822737122</v>
      </c>
    </row>
    <row r="1094" spans="99:101" x14ac:dyDescent="0.25">
      <c r="CU1094" s="91">
        <v>23510.917417566579</v>
      </c>
      <c r="CW1094">
        <v>23510.917417566579</v>
      </c>
    </row>
    <row r="1095" spans="99:101" x14ac:dyDescent="0.25">
      <c r="CU1095" s="91">
        <v>23380.466632149048</v>
      </c>
      <c r="CW1095">
        <v>23380.466632149048</v>
      </c>
    </row>
    <row r="1096" spans="99:101" x14ac:dyDescent="0.25">
      <c r="CU1096" s="91">
        <v>23664.563933566285</v>
      </c>
      <c r="CW1096">
        <v>23664.563933566285</v>
      </c>
    </row>
    <row r="1097" spans="99:101" x14ac:dyDescent="0.25">
      <c r="CU1097" s="91">
        <v>23903.576466870705</v>
      </c>
      <c r="CW1097">
        <v>23903.576466870705</v>
      </c>
    </row>
    <row r="1098" spans="99:101" x14ac:dyDescent="0.25">
      <c r="CU1098" s="91">
        <v>23048.491083548211</v>
      </c>
      <c r="CW1098">
        <v>23048.491083548211</v>
      </c>
    </row>
    <row r="1099" spans="99:101" x14ac:dyDescent="0.25">
      <c r="CU1099" s="91">
        <v>23074.607093618426</v>
      </c>
      <c r="CW1099">
        <v>23074.607093618426</v>
      </c>
    </row>
    <row r="1100" spans="99:101" x14ac:dyDescent="0.25">
      <c r="CU1100" s="91">
        <v>23079.654958899842</v>
      </c>
      <c r="CW1100">
        <v>23079.654958899842</v>
      </c>
    </row>
    <row r="1101" spans="99:101" x14ac:dyDescent="0.25">
      <c r="CU1101" s="91">
        <v>23525.718634718723</v>
      </c>
      <c r="CW1101">
        <v>23525.718634718723</v>
      </c>
    </row>
    <row r="1102" spans="99:101" x14ac:dyDescent="0.25">
      <c r="CU1102" s="91">
        <v>24016.885909203032</v>
      </c>
      <c r="CW1102">
        <v>24016.885909203032</v>
      </c>
    </row>
    <row r="1103" spans="99:101" x14ac:dyDescent="0.25">
      <c r="CU1103" s="91">
        <v>24748.725842375054</v>
      </c>
      <c r="CW1103">
        <v>24748.725842375054</v>
      </c>
    </row>
    <row r="1104" spans="99:101" x14ac:dyDescent="0.25">
      <c r="CU1104" s="91">
        <v>25060.287630849358</v>
      </c>
      <c r="CW1104">
        <v>25060.287630849358</v>
      </c>
    </row>
    <row r="1105" spans="99:101" x14ac:dyDescent="0.25">
      <c r="CU1105" s="91">
        <v>24788.599964993653</v>
      </c>
      <c r="CW1105">
        <v>24788.599964993653</v>
      </c>
    </row>
    <row r="1106" spans="99:101" x14ac:dyDescent="0.25">
      <c r="CU1106" s="91">
        <v>23275.489000110898</v>
      </c>
      <c r="CW1106">
        <v>23275.489000110898</v>
      </c>
    </row>
    <row r="1107" spans="99:101" x14ac:dyDescent="0.25">
      <c r="CU1107" s="91">
        <v>23512.631491157776</v>
      </c>
      <c r="CW1107">
        <v>23512.631491157776</v>
      </c>
    </row>
    <row r="1108" spans="99:101" x14ac:dyDescent="0.25">
      <c r="CU1108" s="91">
        <v>23685.806041203377</v>
      </c>
      <c r="CW1108">
        <v>23685.806041203377</v>
      </c>
    </row>
    <row r="1109" spans="99:101" x14ac:dyDescent="0.25">
      <c r="CU1109" s="91">
        <v>23579.548706844875</v>
      </c>
      <c r="CW1109">
        <v>23579.548706844875</v>
      </c>
    </row>
    <row r="1110" spans="99:101" x14ac:dyDescent="0.25">
      <c r="CU1110" s="91">
        <v>23424.206967055135</v>
      </c>
      <c r="CW1110">
        <v>23424.206967055135</v>
      </c>
    </row>
    <row r="1111" spans="99:101" x14ac:dyDescent="0.25">
      <c r="CU1111" s="91">
        <v>23599.830792739314</v>
      </c>
      <c r="CW1111">
        <v>23599.830792739314</v>
      </c>
    </row>
    <row r="1112" spans="99:101" x14ac:dyDescent="0.25">
      <c r="CU1112" s="91">
        <v>23696.425180526639</v>
      </c>
      <c r="CW1112">
        <v>23696.425180526639</v>
      </c>
    </row>
    <row r="1113" spans="99:101" x14ac:dyDescent="0.25">
      <c r="CU1113" s="91">
        <v>20360.391559578478</v>
      </c>
      <c r="CW1113">
        <v>20360.391559578478</v>
      </c>
    </row>
    <row r="1114" spans="99:101" x14ac:dyDescent="0.25">
      <c r="CU1114" s="91">
        <v>20683.000708640793</v>
      </c>
      <c r="CW1114">
        <v>20683.000708640793</v>
      </c>
    </row>
    <row r="1115" spans="99:101" x14ac:dyDescent="0.25">
      <c r="CU1115" s="91">
        <v>21053.137627512053</v>
      </c>
      <c r="CW1115">
        <v>21053.137627512053</v>
      </c>
    </row>
    <row r="1116" spans="99:101" x14ac:dyDescent="0.25">
      <c r="CU1116" s="91">
        <v>21879.093145856466</v>
      </c>
      <c r="CW1116">
        <v>21879.093145856466</v>
      </c>
    </row>
    <row r="1117" spans="99:101" x14ac:dyDescent="0.25">
      <c r="CU1117" s="91">
        <v>22478.604138269035</v>
      </c>
      <c r="CW1117">
        <v>22478.604138269035</v>
      </c>
    </row>
    <row r="1118" spans="99:101" x14ac:dyDescent="0.25">
      <c r="CU1118" s="91">
        <v>23434.467453076344</v>
      </c>
      <c r="CW1118">
        <v>23434.467453076344</v>
      </c>
    </row>
    <row r="1119" spans="99:101" x14ac:dyDescent="0.25">
      <c r="CU1119" s="91">
        <v>24651.340279395088</v>
      </c>
      <c r="CW1119">
        <v>24651.340279395088</v>
      </c>
    </row>
    <row r="1120" spans="99:101" x14ac:dyDescent="0.25">
      <c r="CU1120" s="91">
        <v>24694.057867391202</v>
      </c>
      <c r="CW1120">
        <v>24694.057867391202</v>
      </c>
    </row>
    <row r="1121" spans="99:101" x14ac:dyDescent="0.25">
      <c r="CU1121" s="91">
        <v>22561.739564366093</v>
      </c>
      <c r="CW1121">
        <v>22561.739564366093</v>
      </c>
    </row>
    <row r="1122" spans="99:101" x14ac:dyDescent="0.25">
      <c r="CU1122" s="91">
        <v>23290.483285665083</v>
      </c>
      <c r="CW1122">
        <v>23290.483285665083</v>
      </c>
    </row>
    <row r="1123" spans="99:101" x14ac:dyDescent="0.25">
      <c r="CU1123" s="91">
        <v>23778.754792270211</v>
      </c>
      <c r="CW1123">
        <v>23778.754792270211</v>
      </c>
    </row>
    <row r="1124" spans="99:101" x14ac:dyDescent="0.25">
      <c r="CU1124" s="91">
        <v>23328.361673490552</v>
      </c>
      <c r="CW1124">
        <v>23328.361673490552</v>
      </c>
    </row>
    <row r="1125" spans="99:101" x14ac:dyDescent="0.25">
      <c r="CU1125" s="91">
        <v>23045.104986760027</v>
      </c>
      <c r="CW1125">
        <v>23045.104986760027</v>
      </c>
    </row>
    <row r="1126" spans="99:101" x14ac:dyDescent="0.25">
      <c r="CU1126" s="91">
        <v>22787.411670783</v>
      </c>
      <c r="CW1126">
        <v>22787.411670783</v>
      </c>
    </row>
    <row r="1127" spans="99:101" x14ac:dyDescent="0.25">
      <c r="CU1127" s="91">
        <v>22749.934442808128</v>
      </c>
      <c r="CW1127">
        <v>22749.934442808128</v>
      </c>
    </row>
    <row r="1128" spans="99:101" x14ac:dyDescent="0.25">
      <c r="CU1128" s="91">
        <v>20648.034421101213</v>
      </c>
      <c r="CW1128">
        <v>20648.034421101213</v>
      </c>
    </row>
    <row r="1129" spans="99:101" x14ac:dyDescent="0.25">
      <c r="CU1129" s="91">
        <v>20719.525661469477</v>
      </c>
      <c r="CW1129">
        <v>20719.525661469477</v>
      </c>
    </row>
    <row r="1130" spans="99:101" x14ac:dyDescent="0.25">
      <c r="CU1130" s="91">
        <v>20789.046927320785</v>
      </c>
      <c r="CW1130">
        <v>20789.046927320785</v>
      </c>
    </row>
    <row r="1131" spans="99:101" x14ac:dyDescent="0.25">
      <c r="CU1131" s="91">
        <v>21193.399751471257</v>
      </c>
      <c r="CW1131">
        <v>21193.399751471257</v>
      </c>
    </row>
    <row r="1132" spans="99:101" x14ac:dyDescent="0.25">
      <c r="CU1132" s="91">
        <v>21450.000682918431</v>
      </c>
      <c r="CW1132">
        <v>21450.000682918431</v>
      </c>
    </row>
    <row r="1133" spans="99:101" x14ac:dyDescent="0.25">
      <c r="CU1133" s="91">
        <v>21841.591885557165</v>
      </c>
      <c r="CW1133">
        <v>21841.591885557165</v>
      </c>
    </row>
    <row r="1134" spans="99:101" x14ac:dyDescent="0.25">
      <c r="CU1134" s="91">
        <v>22202.17253075663</v>
      </c>
      <c r="CW1134">
        <v>22202.17253075663</v>
      </c>
    </row>
    <row r="1135" spans="99:101" x14ac:dyDescent="0.25">
      <c r="CU1135" s="91">
        <v>22057.350451049238</v>
      </c>
      <c r="CW1135">
        <v>22057.350451049238</v>
      </c>
    </row>
    <row r="1136" spans="99:101" x14ac:dyDescent="0.25">
      <c r="CU1136" s="91">
        <v>21244.207306860604</v>
      </c>
      <c r="CW1136">
        <v>21244.207306860604</v>
      </c>
    </row>
    <row r="1137" spans="99:101" x14ac:dyDescent="0.25">
      <c r="CU1137" s="91">
        <v>21477.477402452558</v>
      </c>
      <c r="CW1137">
        <v>21477.477402452558</v>
      </c>
    </row>
    <row r="1138" spans="99:101" x14ac:dyDescent="0.25">
      <c r="CU1138" s="91">
        <v>21818.26486661749</v>
      </c>
      <c r="CW1138">
        <v>21818.26486661749</v>
      </c>
    </row>
    <row r="1139" spans="99:101" x14ac:dyDescent="0.25">
      <c r="CU1139" s="91">
        <v>21752.591446615126</v>
      </c>
      <c r="CW1139">
        <v>21752.591446615126</v>
      </c>
    </row>
    <row r="1140" spans="99:101" x14ac:dyDescent="0.25">
      <c r="CU1140" s="91">
        <v>21774.370380560376</v>
      </c>
      <c r="CW1140">
        <v>21774.370380560376</v>
      </c>
    </row>
    <row r="1141" spans="99:101" x14ac:dyDescent="0.25">
      <c r="CU1141" s="91">
        <v>21740.364155760384</v>
      </c>
      <c r="CW1141">
        <v>21740.364155760384</v>
      </c>
    </row>
    <row r="1142" spans="99:101" x14ac:dyDescent="0.25">
      <c r="CU1142" s="91">
        <v>21914.40620433215</v>
      </c>
      <c r="CW1142">
        <v>21914.40620433215</v>
      </c>
    </row>
    <row r="1143" spans="99:101" x14ac:dyDescent="0.25">
      <c r="CU1143" s="91">
        <v>19156.689896255069</v>
      </c>
      <c r="CW1143">
        <v>19156.689896255069</v>
      </c>
    </row>
    <row r="1144" spans="99:101" x14ac:dyDescent="0.25">
      <c r="CU1144" s="91">
        <v>19140.378346158221</v>
      </c>
      <c r="CW1144">
        <v>19140.378346158221</v>
      </c>
    </row>
    <row r="1145" spans="99:101" x14ac:dyDescent="0.25">
      <c r="CU1145" s="91">
        <v>19087.572240241872</v>
      </c>
      <c r="CW1145">
        <v>19087.572240241872</v>
      </c>
    </row>
    <row r="1146" spans="99:101" x14ac:dyDescent="0.25">
      <c r="CU1146" s="91">
        <v>19283.670487293424</v>
      </c>
      <c r="CW1146">
        <v>19283.670487293424</v>
      </c>
    </row>
    <row r="1147" spans="99:101" x14ac:dyDescent="0.25">
      <c r="CU1147" s="91">
        <v>19417.057021603057</v>
      </c>
      <c r="CW1147">
        <v>19417.057021603057</v>
      </c>
    </row>
    <row r="1148" spans="99:101" x14ac:dyDescent="0.25">
      <c r="CU1148" s="91">
        <v>20040.620318052523</v>
      </c>
      <c r="CW1148">
        <v>20040.620318052523</v>
      </c>
    </row>
    <row r="1149" spans="99:101" x14ac:dyDescent="0.25">
      <c r="CU1149" s="91">
        <v>20546.936107422782</v>
      </c>
      <c r="CW1149">
        <v>20546.936107422782</v>
      </c>
    </row>
    <row r="1150" spans="99:101" x14ac:dyDescent="0.25">
      <c r="CU1150" s="91">
        <v>20801.437443847575</v>
      </c>
      <c r="CW1150">
        <v>20801.437443847575</v>
      </c>
    </row>
    <row r="1151" spans="99:101" x14ac:dyDescent="0.25">
      <c r="CU1151" s="91">
        <v>19789.8454371839</v>
      </c>
      <c r="CW1151">
        <v>19789.8454371839</v>
      </c>
    </row>
    <row r="1152" spans="99:101" x14ac:dyDescent="0.25">
      <c r="CU1152" s="91">
        <v>20661.445435680802</v>
      </c>
      <c r="CW1152">
        <v>20661.445435680802</v>
      </c>
    </row>
    <row r="1153" spans="99:101" x14ac:dyDescent="0.25">
      <c r="CU1153" s="91">
        <v>21412.223086512418</v>
      </c>
      <c r="CW1153">
        <v>21412.223086512418</v>
      </c>
    </row>
    <row r="1154" spans="99:101" x14ac:dyDescent="0.25">
      <c r="CU1154" s="91">
        <v>21884.602028225258</v>
      </c>
      <c r="CW1154">
        <v>21884.602028225258</v>
      </c>
    </row>
    <row r="1155" spans="99:101" x14ac:dyDescent="0.25">
      <c r="CU1155" s="91">
        <v>21534.700567143744</v>
      </c>
      <c r="CW1155">
        <v>21534.700567143744</v>
      </c>
    </row>
    <row r="1156" spans="99:101" x14ac:dyDescent="0.25">
      <c r="CU1156" s="91">
        <v>22189.004479212934</v>
      </c>
      <c r="CW1156">
        <v>22189.004479212934</v>
      </c>
    </row>
    <row r="1157" spans="99:101" x14ac:dyDescent="0.25">
      <c r="CU1157" s="91">
        <v>22451.426950874018</v>
      </c>
      <c r="CW1157">
        <v>22451.426950874018</v>
      </c>
    </row>
    <row r="1158" spans="99:101" x14ac:dyDescent="0.25">
      <c r="CU1158" s="91">
        <v>12592.433790230514</v>
      </c>
      <c r="CW1158">
        <v>12592.433790230514</v>
      </c>
    </row>
    <row r="1159" spans="99:101" x14ac:dyDescent="0.25">
      <c r="CU1159" s="91">
        <v>12998.09691942368</v>
      </c>
      <c r="CW1159">
        <v>12998.09691942368</v>
      </c>
    </row>
    <row r="1160" spans="99:101" x14ac:dyDescent="0.25">
      <c r="CU1160" s="91">
        <v>13742.048475665704</v>
      </c>
      <c r="CW1160">
        <v>13742.048475665704</v>
      </c>
    </row>
    <row r="1161" spans="99:101" x14ac:dyDescent="0.25">
      <c r="CU1161" s="91">
        <v>14313.178737228258</v>
      </c>
      <c r="CW1161">
        <v>14313.178737228258</v>
      </c>
    </row>
    <row r="1162" spans="99:101" x14ac:dyDescent="0.25">
      <c r="CU1162" s="91">
        <v>14610.999826589867</v>
      </c>
      <c r="CW1162">
        <v>14610.999826589867</v>
      </c>
    </row>
    <row r="1163" spans="99:101" x14ac:dyDescent="0.25">
      <c r="CU1163" s="91">
        <v>15392.443530444252</v>
      </c>
      <c r="CW1163">
        <v>15392.443530444252</v>
      </c>
    </row>
    <row r="1164" spans="99:101" x14ac:dyDescent="0.25">
      <c r="CU1164" s="91">
        <v>15826.62341483371</v>
      </c>
      <c r="CW1164">
        <v>15826.62341483371</v>
      </c>
    </row>
    <row r="1165" spans="99:101" x14ac:dyDescent="0.25">
      <c r="CU1165" s="91">
        <v>15777.510020684858</v>
      </c>
      <c r="CW1165">
        <v>15777.510020684858</v>
      </c>
    </row>
    <row r="1166" spans="99:101" x14ac:dyDescent="0.25">
      <c r="CU1166" s="91">
        <v>15243.984826909233</v>
      </c>
      <c r="CW1166">
        <v>15243.984826909233</v>
      </c>
    </row>
    <row r="1167" spans="99:101" x14ac:dyDescent="0.25">
      <c r="CU1167" s="91">
        <v>14690.733157580415</v>
      </c>
      <c r="CW1167">
        <v>14690.733157580415</v>
      </c>
    </row>
    <row r="1168" spans="99:101" x14ac:dyDescent="0.25">
      <c r="CU1168" s="91">
        <v>13368.867596549358</v>
      </c>
      <c r="CW1168">
        <v>13368.867596549358</v>
      </c>
    </row>
    <row r="1169" spans="99:101" x14ac:dyDescent="0.25">
      <c r="CU1169" s="91">
        <v>12460.070580876174</v>
      </c>
      <c r="CW1169">
        <v>12460.070580876174</v>
      </c>
    </row>
    <row r="1170" spans="99:101" x14ac:dyDescent="0.25">
      <c r="CU1170" s="91">
        <v>12143.92637819011</v>
      </c>
      <c r="CW1170">
        <v>12143.92637819011</v>
      </c>
    </row>
    <row r="1171" spans="99:101" x14ac:dyDescent="0.25">
      <c r="CU1171" s="91">
        <v>12268.224833805063</v>
      </c>
      <c r="CW1171">
        <v>12268.224833805063</v>
      </c>
    </row>
    <row r="1172" spans="99:101" x14ac:dyDescent="0.25">
      <c r="CU1172" s="91">
        <v>12319.015662948492</v>
      </c>
      <c r="CW1172">
        <v>12319.015662948492</v>
      </c>
    </row>
    <row r="1173" spans="99:101" x14ac:dyDescent="0.25">
      <c r="CU1173" s="91">
        <v>21747.228032122293</v>
      </c>
      <c r="CW1173">
        <v>21747.228032122293</v>
      </c>
    </row>
    <row r="1174" spans="99:101" x14ac:dyDescent="0.25">
      <c r="CU1174" s="91">
        <v>22670.70755352607</v>
      </c>
      <c r="CW1174">
        <v>22670.70755352607</v>
      </c>
    </row>
    <row r="1175" spans="99:101" x14ac:dyDescent="0.25">
      <c r="CU1175" s="91">
        <v>23206.340560246066</v>
      </c>
      <c r="CW1175">
        <v>23206.340560246066</v>
      </c>
    </row>
    <row r="1176" spans="99:101" x14ac:dyDescent="0.25">
      <c r="CU1176" s="91">
        <v>23724.889762316801</v>
      </c>
      <c r="CW1176">
        <v>23724.889762316801</v>
      </c>
    </row>
    <row r="1177" spans="99:101" x14ac:dyDescent="0.25">
      <c r="CU1177" s="91">
        <v>24348.760118022768</v>
      </c>
      <c r="CW1177">
        <v>24348.760118022768</v>
      </c>
    </row>
    <row r="1178" spans="99:101" x14ac:dyDescent="0.25">
      <c r="CU1178" s="91">
        <v>24988.521752045704</v>
      </c>
      <c r="CW1178">
        <v>24988.521752045704</v>
      </c>
    </row>
    <row r="1179" spans="99:101" x14ac:dyDescent="0.25">
      <c r="CU1179" s="91">
        <v>25623.679292666486</v>
      </c>
      <c r="CW1179">
        <v>25623.679292666486</v>
      </c>
    </row>
    <row r="1180" spans="99:101" x14ac:dyDescent="0.25">
      <c r="CU1180" s="91">
        <v>24324.285976744857</v>
      </c>
      <c r="CW1180">
        <v>24324.285976744857</v>
      </c>
    </row>
    <row r="1181" spans="99:101" x14ac:dyDescent="0.25">
      <c r="CU1181" s="91">
        <v>22315.237991266375</v>
      </c>
      <c r="CW1181">
        <v>22315.237991266375</v>
      </c>
    </row>
    <row r="1182" spans="99:101" x14ac:dyDescent="0.25">
      <c r="CU1182" s="91">
        <v>22013.138881918785</v>
      </c>
      <c r="CW1182">
        <v>22013.138881918785</v>
      </c>
    </row>
    <row r="1183" spans="99:101" x14ac:dyDescent="0.25">
      <c r="CU1183" s="91">
        <v>21924.212564573532</v>
      </c>
      <c r="CW1183">
        <v>21924.212564573532</v>
      </c>
    </row>
    <row r="1184" spans="99:101" x14ac:dyDescent="0.25">
      <c r="CU1184" s="91">
        <v>21634.657508586843</v>
      </c>
      <c r="CW1184">
        <v>21634.657508586843</v>
      </c>
    </row>
    <row r="1185" spans="99:101" x14ac:dyDescent="0.25">
      <c r="CU1185" s="91">
        <v>21818.176404711794</v>
      </c>
      <c r="CW1185">
        <v>21818.176404711794</v>
      </c>
    </row>
    <row r="1186" spans="99:101" x14ac:dyDescent="0.25">
      <c r="CU1186" s="91">
        <v>23567.484081380677</v>
      </c>
      <c r="CW1186">
        <v>23567.484081380677</v>
      </c>
    </row>
    <row r="1187" spans="99:101" x14ac:dyDescent="0.25">
      <c r="CU1187" s="91">
        <v>29609.529018474357</v>
      </c>
      <c r="CW1187">
        <v>29609.529018474357</v>
      </c>
    </row>
    <row r="1188" spans="99:101" x14ac:dyDescent="0.25">
      <c r="CU1188" s="91">
        <v>19062.439916661428</v>
      </c>
      <c r="CW1188">
        <v>19062.439916661428</v>
      </c>
    </row>
    <row r="1189" spans="99:101" x14ac:dyDescent="0.25">
      <c r="CU1189" s="91">
        <v>19100.471045688388</v>
      </c>
      <c r="CW1189">
        <v>19100.471045688388</v>
      </c>
    </row>
    <row r="1190" spans="99:101" x14ac:dyDescent="0.25">
      <c r="CU1190" s="91">
        <v>19006.708489859055</v>
      </c>
      <c r="CW1190">
        <v>19006.708489859055</v>
      </c>
    </row>
    <row r="1191" spans="99:101" x14ac:dyDescent="0.25">
      <c r="CU1191" s="91">
        <v>19210.519703975657</v>
      </c>
      <c r="CW1191">
        <v>19210.519703975657</v>
      </c>
    </row>
    <row r="1192" spans="99:101" x14ac:dyDescent="0.25">
      <c r="CU1192" s="91">
        <v>19283.733171442167</v>
      </c>
      <c r="CW1192">
        <v>19283.733171442167</v>
      </c>
    </row>
    <row r="1193" spans="99:101" x14ac:dyDescent="0.25">
      <c r="CU1193" s="91">
        <v>19629.60635333147</v>
      </c>
      <c r="CW1193">
        <v>19629.60635333147</v>
      </c>
    </row>
    <row r="1194" spans="99:101" x14ac:dyDescent="0.25">
      <c r="CU1194" s="91">
        <v>19841.538671196064</v>
      </c>
      <c r="CW1194">
        <v>19841.538671196064</v>
      </c>
    </row>
    <row r="1195" spans="99:101" x14ac:dyDescent="0.25">
      <c r="CU1195" s="91">
        <v>19460.495847314502</v>
      </c>
      <c r="CW1195">
        <v>19460.495847314502</v>
      </c>
    </row>
    <row r="1196" spans="99:101" x14ac:dyDescent="0.25">
      <c r="CU1196" s="91">
        <v>18278.625580046355</v>
      </c>
      <c r="CW1196">
        <v>18278.625580046355</v>
      </c>
    </row>
    <row r="1197" spans="99:101" x14ac:dyDescent="0.25">
      <c r="CU1197" s="91">
        <v>18520.425122909404</v>
      </c>
      <c r="CW1197">
        <v>18520.425122909404</v>
      </c>
    </row>
    <row r="1198" spans="99:101" x14ac:dyDescent="0.25">
      <c r="CU1198" s="91">
        <v>18595.211220054589</v>
      </c>
      <c r="CW1198">
        <v>18595.211220054589</v>
      </c>
    </row>
    <row r="1199" spans="99:101" x14ac:dyDescent="0.25">
      <c r="CU1199" s="91">
        <v>18022.365424524662</v>
      </c>
      <c r="CW1199">
        <v>18022.365424524662</v>
      </c>
    </row>
    <row r="1200" spans="99:101" x14ac:dyDescent="0.25">
      <c r="CU1200" s="91">
        <v>17506.782132390435</v>
      </c>
      <c r="CW1200">
        <v>17506.782132390435</v>
      </c>
    </row>
    <row r="1201" spans="99:101" x14ac:dyDescent="0.25">
      <c r="CU1201" s="91">
        <v>17362.832238748157</v>
      </c>
      <c r="CW1201">
        <v>17362.832238748157</v>
      </c>
    </row>
    <row r="1202" spans="99:101" x14ac:dyDescent="0.25">
      <c r="CU1202" s="91">
        <v>17486.157724885525</v>
      </c>
      <c r="CW1202">
        <v>17486.157724885525</v>
      </c>
    </row>
    <row r="1203" spans="99:101" x14ac:dyDescent="0.25">
      <c r="CU1203" s="91">
        <v>22410.665063147906</v>
      </c>
      <c r="CW1203">
        <v>22410.665063147906</v>
      </c>
    </row>
    <row r="1204" spans="99:101" x14ac:dyDescent="0.25">
      <c r="CU1204" s="91">
        <v>22290.725277232385</v>
      </c>
      <c r="CW1204">
        <v>22290.725277232385</v>
      </c>
    </row>
    <row r="1205" spans="99:101" x14ac:dyDescent="0.25">
      <c r="CU1205" s="91">
        <v>22267.407976643492</v>
      </c>
      <c r="CW1205">
        <v>22267.407976643492</v>
      </c>
    </row>
    <row r="1206" spans="99:101" x14ac:dyDescent="0.25">
      <c r="CU1206" s="91">
        <v>22695.82597212556</v>
      </c>
      <c r="CW1206">
        <v>22695.82597212556</v>
      </c>
    </row>
    <row r="1207" spans="99:101" x14ac:dyDescent="0.25">
      <c r="CU1207" s="91">
        <v>23113.736269809979</v>
      </c>
      <c r="CW1207">
        <v>23113.736269809979</v>
      </c>
    </row>
    <row r="1208" spans="99:101" x14ac:dyDescent="0.25">
      <c r="CU1208" s="91">
        <v>23867.010778434298</v>
      </c>
      <c r="CW1208">
        <v>23867.010778434298</v>
      </c>
    </row>
    <row r="1209" spans="99:101" x14ac:dyDescent="0.25">
      <c r="CU1209" s="91">
        <v>24756.362436510313</v>
      </c>
      <c r="CW1209">
        <v>24756.362436510313</v>
      </c>
    </row>
    <row r="1210" spans="99:101" x14ac:dyDescent="0.25">
      <c r="CU1210" s="91">
        <v>25112.311527597074</v>
      </c>
      <c r="CW1210">
        <v>25112.311527597074</v>
      </c>
    </row>
    <row r="1211" spans="99:101" x14ac:dyDescent="0.25">
      <c r="CU1211" s="91">
        <v>24073.41548408792</v>
      </c>
      <c r="CW1211">
        <v>24073.41548408792</v>
      </c>
    </row>
    <row r="1212" spans="99:101" x14ac:dyDescent="0.25">
      <c r="CU1212" s="91">
        <v>24302.617958514162</v>
      </c>
      <c r="CW1212">
        <v>24302.617958514162</v>
      </c>
    </row>
    <row r="1213" spans="99:101" x14ac:dyDescent="0.25">
      <c r="CU1213" s="91">
        <v>24591.950853880015</v>
      </c>
      <c r="CW1213">
        <v>24591.950853880015</v>
      </c>
    </row>
    <row r="1214" spans="99:101" x14ac:dyDescent="0.25">
      <c r="CU1214" s="91">
        <v>24242.129323221117</v>
      </c>
      <c r="CW1214">
        <v>24242.129323221117</v>
      </c>
    </row>
    <row r="1215" spans="99:101" x14ac:dyDescent="0.25">
      <c r="CU1215" s="91">
        <v>24124.757298930916</v>
      </c>
      <c r="CW1215">
        <v>24124.757298930916</v>
      </c>
    </row>
    <row r="1216" spans="99:101" x14ac:dyDescent="0.25">
      <c r="CU1216" s="91">
        <v>24379.372270400308</v>
      </c>
      <c r="CW1216">
        <v>24379.372270400308</v>
      </c>
    </row>
    <row r="1217" spans="99:101" x14ac:dyDescent="0.25">
      <c r="CU1217" s="91">
        <v>24750.239732513892</v>
      </c>
      <c r="CW1217">
        <v>24750.239732513892</v>
      </c>
    </row>
    <row r="1218" spans="99:101" x14ac:dyDescent="0.25">
      <c r="CU1218" s="91">
        <v>25457.663004961025</v>
      </c>
      <c r="CW1218">
        <v>25457.663004961025</v>
      </c>
    </row>
    <row r="1219" spans="99:101" x14ac:dyDescent="0.25">
      <c r="CU1219" s="91">
        <v>25723.892591702512</v>
      </c>
      <c r="CW1219">
        <v>25723.892591702512</v>
      </c>
    </row>
    <row r="1220" spans="99:101" x14ac:dyDescent="0.25">
      <c r="CU1220" s="91">
        <v>25863.90437722264</v>
      </c>
      <c r="CW1220">
        <v>25863.90437722264</v>
      </c>
    </row>
    <row r="1221" spans="99:101" x14ac:dyDescent="0.25">
      <c r="CU1221" s="91">
        <v>26775.762040502254</v>
      </c>
      <c r="CW1221">
        <v>26775.762040502254</v>
      </c>
    </row>
    <row r="1222" spans="99:101" x14ac:dyDescent="0.25">
      <c r="CU1222" s="91">
        <v>27358.448870464876</v>
      </c>
      <c r="CW1222">
        <v>27358.448870464876</v>
      </c>
    </row>
    <row r="1223" spans="99:101" x14ac:dyDescent="0.25">
      <c r="CU1223" s="91">
        <v>27921.174541621665</v>
      </c>
      <c r="CW1223">
        <v>27921.174541621665</v>
      </c>
    </row>
    <row r="1224" spans="99:101" x14ac:dyDescent="0.25">
      <c r="CU1224" s="91">
        <v>28555.954822134299</v>
      </c>
      <c r="CW1224">
        <v>28555.954822134299</v>
      </c>
    </row>
    <row r="1225" spans="99:101" x14ac:dyDescent="0.25">
      <c r="CU1225" s="91">
        <v>28464.308014279377</v>
      </c>
      <c r="CW1225">
        <v>28464.308014279377</v>
      </c>
    </row>
    <row r="1226" spans="99:101" x14ac:dyDescent="0.25">
      <c r="CU1226" s="91">
        <v>27893.199071352246</v>
      </c>
      <c r="CW1226">
        <v>27893.199071352246</v>
      </c>
    </row>
    <row r="1227" spans="99:101" x14ac:dyDescent="0.25">
      <c r="CU1227" s="91">
        <v>27987.201447294981</v>
      </c>
      <c r="CW1227">
        <v>27987.201447294981</v>
      </c>
    </row>
    <row r="1228" spans="99:101" x14ac:dyDescent="0.25">
      <c r="CU1228" s="91">
        <v>27894.139040151957</v>
      </c>
      <c r="CW1228">
        <v>27894.139040151957</v>
      </c>
    </row>
    <row r="1229" spans="99:101" x14ac:dyDescent="0.25">
      <c r="CU1229" s="91">
        <v>28286.915469193744</v>
      </c>
      <c r="CW1229">
        <v>28286.915469193744</v>
      </c>
    </row>
    <row r="1230" spans="99:101" x14ac:dyDescent="0.25">
      <c r="CU1230" s="91">
        <v>28226.053781376162</v>
      </c>
      <c r="CW1230">
        <v>28226.053781376162</v>
      </c>
    </row>
    <row r="1231" spans="99:101" x14ac:dyDescent="0.25">
      <c r="CU1231" s="91">
        <v>28445.059814363129</v>
      </c>
      <c r="CW1231">
        <v>28445.059814363129</v>
      </c>
    </row>
    <row r="1232" spans="99:101" x14ac:dyDescent="0.25">
      <c r="CU1232" s="91">
        <v>28576.848503500001</v>
      </c>
      <c r="CW1232">
        <v>28576.848503500001</v>
      </c>
    </row>
    <row r="1233" spans="99:101" x14ac:dyDescent="0.25">
      <c r="CU1233" s="91">
        <v>14127.25924856187</v>
      </c>
      <c r="CW1233">
        <v>14127.25924856187</v>
      </c>
    </row>
    <row r="1234" spans="99:101" x14ac:dyDescent="0.25">
      <c r="CU1234" s="91">
        <v>14170.938491662249</v>
      </c>
      <c r="CW1234">
        <v>14170.938491662249</v>
      </c>
    </row>
    <row r="1235" spans="99:101" x14ac:dyDescent="0.25">
      <c r="CU1235" s="91">
        <v>13980.069580418247</v>
      </c>
      <c r="CW1235">
        <v>13980.069580418247</v>
      </c>
    </row>
    <row r="1236" spans="99:101" x14ac:dyDescent="0.25">
      <c r="CU1236" s="91">
        <v>14138.59741641843</v>
      </c>
      <c r="CW1236">
        <v>14138.59741641843</v>
      </c>
    </row>
    <row r="1237" spans="99:101" x14ac:dyDescent="0.25">
      <c r="CU1237" s="91">
        <v>14191.465057007197</v>
      </c>
      <c r="CW1237">
        <v>14191.465057007197</v>
      </c>
    </row>
    <row r="1238" spans="99:101" x14ac:dyDescent="0.25">
      <c r="CU1238" s="91">
        <v>14343.162795697099</v>
      </c>
      <c r="CW1238">
        <v>14343.162795697099</v>
      </c>
    </row>
    <row r="1239" spans="99:101" x14ac:dyDescent="0.25">
      <c r="CU1239" s="91">
        <v>14631.417929800693</v>
      </c>
      <c r="CW1239">
        <v>14631.417929800693</v>
      </c>
    </row>
    <row r="1240" spans="99:101" x14ac:dyDescent="0.25">
      <c r="CU1240" s="91">
        <v>14583.489043178224</v>
      </c>
      <c r="CW1240">
        <v>14583.489043178224</v>
      </c>
    </row>
    <row r="1241" spans="99:101" x14ac:dyDescent="0.25">
      <c r="CU1241" s="91">
        <v>14118.34417888815</v>
      </c>
      <c r="CW1241">
        <v>14118.34417888815</v>
      </c>
    </row>
    <row r="1242" spans="99:101" x14ac:dyDescent="0.25">
      <c r="CU1242" s="91">
        <v>14279.047520578404</v>
      </c>
      <c r="CW1242">
        <v>14279.047520578404</v>
      </c>
    </row>
    <row r="1243" spans="99:101" x14ac:dyDescent="0.25">
      <c r="CU1243" s="91">
        <v>14038.824214524444</v>
      </c>
      <c r="CW1243">
        <v>14038.824214524444</v>
      </c>
    </row>
    <row r="1244" spans="99:101" x14ac:dyDescent="0.25">
      <c r="CU1244" s="91">
        <v>13528.038920017794</v>
      </c>
      <c r="CW1244">
        <v>13528.038920017794</v>
      </c>
    </row>
    <row r="1245" spans="99:101" x14ac:dyDescent="0.25">
      <c r="CU1245" s="91">
        <v>13448.7577413811</v>
      </c>
      <c r="CW1245">
        <v>13448.7577413811</v>
      </c>
    </row>
    <row r="1246" spans="99:101" x14ac:dyDescent="0.25">
      <c r="CU1246" s="91">
        <v>13643.944602536756</v>
      </c>
      <c r="CW1246">
        <v>13643.944602536756</v>
      </c>
    </row>
    <row r="1247" spans="99:101" x14ac:dyDescent="0.25">
      <c r="CU1247" s="91">
        <v>13911.92188446732</v>
      </c>
      <c r="CW1247">
        <v>13911.92188446732</v>
      </c>
    </row>
    <row r="1248" spans="99:101" x14ac:dyDescent="0.25">
      <c r="CU1248" s="91">
        <v>16118.696934164805</v>
      </c>
      <c r="CW1248">
        <v>16118.696934164805</v>
      </c>
    </row>
    <row r="1249" spans="99:101" x14ac:dyDescent="0.25">
      <c r="CU1249" s="91">
        <v>16319.883879796183</v>
      </c>
      <c r="CW1249">
        <v>16319.883879796183</v>
      </c>
    </row>
    <row r="1250" spans="99:101" x14ac:dyDescent="0.25">
      <c r="CU1250" s="91">
        <v>16553.187150690803</v>
      </c>
      <c r="CW1250">
        <v>16553.187150690803</v>
      </c>
    </row>
    <row r="1251" spans="99:101" x14ac:dyDescent="0.25">
      <c r="CU1251" s="91">
        <v>16822.750659532427</v>
      </c>
      <c r="CW1251">
        <v>16822.750659532427</v>
      </c>
    </row>
    <row r="1252" spans="99:101" x14ac:dyDescent="0.25">
      <c r="CU1252" s="91">
        <v>17144.839063004456</v>
      </c>
      <c r="CW1252">
        <v>17144.839063004456</v>
      </c>
    </row>
    <row r="1253" spans="99:101" x14ac:dyDescent="0.25">
      <c r="CU1253" s="91">
        <v>17551.585521614612</v>
      </c>
      <c r="CW1253">
        <v>17551.585521614612</v>
      </c>
    </row>
    <row r="1254" spans="99:101" x14ac:dyDescent="0.25">
      <c r="CU1254" s="91">
        <v>17848.9431040325</v>
      </c>
      <c r="CW1254">
        <v>17848.9431040325</v>
      </c>
    </row>
    <row r="1255" spans="99:101" x14ac:dyDescent="0.25">
      <c r="CU1255" s="91">
        <v>17734.029152890726</v>
      </c>
      <c r="CW1255">
        <v>17734.029152890726</v>
      </c>
    </row>
    <row r="1256" spans="99:101" x14ac:dyDescent="0.25">
      <c r="CU1256" s="91">
        <v>16928.022621764139</v>
      </c>
      <c r="CW1256">
        <v>16928.022621764139</v>
      </c>
    </row>
    <row r="1257" spans="99:101" x14ac:dyDescent="0.25">
      <c r="CU1257" s="91">
        <v>16797.427469511433</v>
      </c>
      <c r="CW1257">
        <v>16797.427469511433</v>
      </c>
    </row>
    <row r="1258" spans="99:101" x14ac:dyDescent="0.25">
      <c r="CU1258" s="91">
        <v>16570.453752582343</v>
      </c>
      <c r="CW1258">
        <v>16570.453752582343</v>
      </c>
    </row>
    <row r="1259" spans="99:101" x14ac:dyDescent="0.25">
      <c r="CU1259" s="91">
        <v>16125.783522642907</v>
      </c>
      <c r="CW1259">
        <v>16125.783522642907</v>
      </c>
    </row>
    <row r="1260" spans="99:101" x14ac:dyDescent="0.25">
      <c r="CU1260" s="91">
        <v>15908.205919786367</v>
      </c>
      <c r="CW1260">
        <v>15908.205919786367</v>
      </c>
    </row>
    <row r="1261" spans="99:101" x14ac:dyDescent="0.25">
      <c r="CU1261" s="91">
        <v>16172.941567075321</v>
      </c>
      <c r="CW1261">
        <v>16172.941567075321</v>
      </c>
    </row>
    <row r="1262" spans="99:101" x14ac:dyDescent="0.25">
      <c r="CU1262" s="91">
        <v>16715.302911150666</v>
      </c>
      <c r="CW1262">
        <v>16715.302911150666</v>
      </c>
    </row>
    <row r="1263" spans="99:101" x14ac:dyDescent="0.25">
      <c r="CU1263" s="91">
        <v>21096.053432245481</v>
      </c>
      <c r="CW1263">
        <v>21096.053432245481</v>
      </c>
    </row>
    <row r="1264" spans="99:101" x14ac:dyDescent="0.25">
      <c r="CU1264" s="91">
        <v>21585.525419413058</v>
      </c>
      <c r="CW1264">
        <v>21585.525419413058</v>
      </c>
    </row>
    <row r="1265" spans="99:101" x14ac:dyDescent="0.25">
      <c r="CU1265" s="91">
        <v>22049.978205881405</v>
      </c>
      <c r="CW1265">
        <v>22049.978205881405</v>
      </c>
    </row>
    <row r="1266" spans="99:101" x14ac:dyDescent="0.25">
      <c r="CU1266" s="91">
        <v>22942.612169500579</v>
      </c>
      <c r="CW1266">
        <v>22942.612169500579</v>
      </c>
    </row>
    <row r="1267" spans="99:101" x14ac:dyDescent="0.25">
      <c r="CU1267" s="91">
        <v>23627.367728791112</v>
      </c>
      <c r="CW1267">
        <v>23627.367728791112</v>
      </c>
    </row>
    <row r="1268" spans="99:101" x14ac:dyDescent="0.25">
      <c r="CU1268" s="91">
        <v>24602.147150810728</v>
      </c>
      <c r="CW1268">
        <v>24602.147150810728</v>
      </c>
    </row>
    <row r="1269" spans="99:101" x14ac:dyDescent="0.25">
      <c r="CU1269" s="91">
        <v>25376.74189937206</v>
      </c>
      <c r="CW1269">
        <v>25376.74189937206</v>
      </c>
    </row>
    <row r="1270" spans="99:101" x14ac:dyDescent="0.25">
      <c r="CU1270" s="91">
        <v>25181.203906078124</v>
      </c>
      <c r="CW1270">
        <v>25181.203906078124</v>
      </c>
    </row>
    <row r="1271" spans="99:101" x14ac:dyDescent="0.25">
      <c r="CU1271" s="91">
        <v>23877.515135794431</v>
      </c>
      <c r="CW1271">
        <v>23877.515135794431</v>
      </c>
    </row>
    <row r="1272" spans="99:101" x14ac:dyDescent="0.25">
      <c r="CU1272" s="91">
        <v>25306.371128249099</v>
      </c>
      <c r="CW1272">
        <v>25306.371128249099</v>
      </c>
    </row>
    <row r="1273" spans="99:101" x14ac:dyDescent="0.25">
      <c r="CU1273" s="91">
        <v>25785.182198428891</v>
      </c>
      <c r="CW1273">
        <v>25785.182198428891</v>
      </c>
    </row>
    <row r="1274" spans="99:101" x14ac:dyDescent="0.25">
      <c r="CU1274" s="91">
        <v>25521.852547950104</v>
      </c>
      <c r="CW1274">
        <v>25521.852547950104</v>
      </c>
    </row>
    <row r="1275" spans="99:101" x14ac:dyDescent="0.25">
      <c r="CU1275" s="91">
        <v>25620.612736951494</v>
      </c>
      <c r="CW1275">
        <v>25620.612736951494</v>
      </c>
    </row>
    <row r="1276" spans="99:101" x14ac:dyDescent="0.25">
      <c r="CU1276" s="91">
        <v>26028.313606019994</v>
      </c>
      <c r="CW1276">
        <v>26028.313606019994</v>
      </c>
    </row>
    <row r="1277" spans="99:101" x14ac:dyDescent="0.25">
      <c r="CU1277" s="91">
        <v>26817.475046368698</v>
      </c>
      <c r="CW1277">
        <v>26817.475046368698</v>
      </c>
    </row>
    <row r="1278" spans="99:101" x14ac:dyDescent="0.25">
      <c r="CU1278" s="91">
        <v>22692.356869262381</v>
      </c>
      <c r="CW1278">
        <v>22692.356869262381</v>
      </c>
    </row>
    <row r="1279" spans="99:101" x14ac:dyDescent="0.25">
      <c r="CU1279" s="91">
        <v>22621.667640612588</v>
      </c>
      <c r="CW1279">
        <v>22621.667640612588</v>
      </c>
    </row>
    <row r="1280" spans="99:101" x14ac:dyDescent="0.25">
      <c r="CU1280" s="91">
        <v>22516.4820417724</v>
      </c>
      <c r="CW1280">
        <v>22516.4820417724</v>
      </c>
    </row>
    <row r="1281" spans="99:101" x14ac:dyDescent="0.25">
      <c r="CU1281" s="91">
        <v>22959.647174249545</v>
      </c>
      <c r="CW1281">
        <v>22959.647174249545</v>
      </c>
    </row>
    <row r="1282" spans="99:101" x14ac:dyDescent="0.25">
      <c r="CU1282" s="91">
        <v>23480.640366415169</v>
      </c>
      <c r="CW1282">
        <v>23480.640366415169</v>
      </c>
    </row>
    <row r="1283" spans="99:101" x14ac:dyDescent="0.25">
      <c r="CU1283" s="91">
        <v>24262.435535186778</v>
      </c>
      <c r="CW1283">
        <v>24262.435535186778</v>
      </c>
    </row>
    <row r="1284" spans="99:101" x14ac:dyDescent="0.25">
      <c r="CU1284" s="91">
        <v>25025.240761716359</v>
      </c>
      <c r="CW1284">
        <v>25025.240761716359</v>
      </c>
    </row>
    <row r="1285" spans="99:101" x14ac:dyDescent="0.25">
      <c r="CU1285" s="91">
        <v>25293.204039277472</v>
      </c>
      <c r="CW1285">
        <v>25293.204039277472</v>
      </c>
    </row>
    <row r="1286" spans="99:101" x14ac:dyDescent="0.25">
      <c r="CU1286" s="91">
        <v>24538.194701964352</v>
      </c>
      <c r="CW1286">
        <v>24538.194701964352</v>
      </c>
    </row>
    <row r="1287" spans="99:101" x14ac:dyDescent="0.25">
      <c r="CU1287" s="91">
        <v>25033.238641853633</v>
      </c>
      <c r="CW1287">
        <v>25033.238641853633</v>
      </c>
    </row>
    <row r="1288" spans="99:101" x14ac:dyDescent="0.25">
      <c r="CU1288" s="91">
        <v>25203.184337178674</v>
      </c>
      <c r="CW1288">
        <v>25203.184337178674</v>
      </c>
    </row>
    <row r="1289" spans="99:101" x14ac:dyDescent="0.25">
      <c r="CU1289" s="91">
        <v>25198.35304517614</v>
      </c>
      <c r="CW1289">
        <v>25198.35304517614</v>
      </c>
    </row>
    <row r="1290" spans="99:101" x14ac:dyDescent="0.25">
      <c r="CU1290" s="91">
        <v>25353.808829994199</v>
      </c>
      <c r="CW1290">
        <v>25353.808829994199</v>
      </c>
    </row>
    <row r="1291" spans="99:101" x14ac:dyDescent="0.25">
      <c r="CU1291" s="91">
        <v>25546.492507955678</v>
      </c>
      <c r="CW1291">
        <v>25546.492507955678</v>
      </c>
    </row>
    <row r="1292" spans="99:101" x14ac:dyDescent="0.25">
      <c r="CU1292" s="91">
        <v>25455.986163523448</v>
      </c>
      <c r="CW1292">
        <v>25455.986163523448</v>
      </c>
    </row>
    <row r="1293" spans="99:101" x14ac:dyDescent="0.25">
      <c r="CU1293" s="91">
        <v>6035.1354946794754</v>
      </c>
      <c r="CW1293">
        <v>6035.1354946794754</v>
      </c>
    </row>
    <row r="1294" spans="99:101" x14ac:dyDescent="0.25">
      <c r="CU1294" s="91">
        <v>6308.077946960696</v>
      </c>
      <c r="CW1294">
        <v>6308.077946960696</v>
      </c>
    </row>
    <row r="1295" spans="99:101" x14ac:dyDescent="0.25">
      <c r="CU1295" s="91">
        <v>6539.5415134862988</v>
      </c>
      <c r="CW1295">
        <v>6539.5415134862988</v>
      </c>
    </row>
    <row r="1296" spans="99:101" x14ac:dyDescent="0.25">
      <c r="CU1296" s="91">
        <v>7045.4778523726109</v>
      </c>
      <c r="CW1296">
        <v>7045.4778523726109</v>
      </c>
    </row>
    <row r="1297" spans="99:101" x14ac:dyDescent="0.25">
      <c r="CU1297" s="91">
        <v>7525.9864592210042</v>
      </c>
      <c r="CW1297">
        <v>7525.9864592210042</v>
      </c>
    </row>
    <row r="1298" spans="99:101" x14ac:dyDescent="0.25">
      <c r="CU1298" s="91">
        <v>7929.9644413675924</v>
      </c>
      <c r="CW1298">
        <v>7929.9644413675924</v>
      </c>
    </row>
    <row r="1299" spans="99:101" x14ac:dyDescent="0.25">
      <c r="CU1299" s="91">
        <v>8184.5369613459479</v>
      </c>
      <c r="CW1299">
        <v>8184.5369613459479</v>
      </c>
    </row>
    <row r="1300" spans="99:101" x14ac:dyDescent="0.25">
      <c r="CU1300" s="91">
        <v>8126.9380202929415</v>
      </c>
      <c r="CW1300">
        <v>8126.9380202929415</v>
      </c>
    </row>
    <row r="1301" spans="99:101" x14ac:dyDescent="0.25">
      <c r="CU1301" s="91">
        <v>7632.8603725357243</v>
      </c>
      <c r="CW1301">
        <v>7632.8603725357243</v>
      </c>
    </row>
    <row r="1302" spans="99:101" x14ac:dyDescent="0.25">
      <c r="CU1302" s="91">
        <v>8224.8608428448279</v>
      </c>
      <c r="CW1302">
        <v>8224.8608428448279</v>
      </c>
    </row>
    <row r="1303" spans="99:101" x14ac:dyDescent="0.25">
      <c r="CU1303" s="91">
        <v>8799.5755480204552</v>
      </c>
      <c r="CW1303">
        <v>8799.5755480204552</v>
      </c>
    </row>
    <row r="1304" spans="99:101" x14ac:dyDescent="0.25">
      <c r="CU1304" s="91">
        <v>8826.8339938472145</v>
      </c>
      <c r="CW1304">
        <v>8826.8339938472145</v>
      </c>
    </row>
    <row r="1305" spans="99:101" x14ac:dyDescent="0.25">
      <c r="CU1305" s="91">
        <v>9031.0628636150886</v>
      </c>
      <c r="CW1305">
        <v>9031.0628636150886</v>
      </c>
    </row>
    <row r="1306" spans="99:101" x14ac:dyDescent="0.25">
      <c r="CU1306" s="91">
        <v>9147.7777068713949</v>
      </c>
      <c r="CW1306">
        <v>9147.7777068713949</v>
      </c>
    </row>
    <row r="1307" spans="99:101" x14ac:dyDescent="0.25">
      <c r="CU1307" s="91">
        <v>9373.043392718977</v>
      </c>
      <c r="CW1307">
        <v>9373.043392718977</v>
      </c>
    </row>
    <row r="1308" spans="99:101" x14ac:dyDescent="0.25">
      <c r="CU1308" s="91">
        <v>21567.35402910252</v>
      </c>
      <c r="CW1308">
        <v>21567.35402910252</v>
      </c>
    </row>
    <row r="1309" spans="99:101" x14ac:dyDescent="0.25">
      <c r="CU1309" s="91">
        <v>22008.006231145475</v>
      </c>
      <c r="CW1309">
        <v>22008.006231145475</v>
      </c>
    </row>
    <row r="1310" spans="99:101" x14ac:dyDescent="0.25">
      <c r="CU1310" s="91">
        <v>22762.765048987072</v>
      </c>
      <c r="CW1310">
        <v>22762.765048987072</v>
      </c>
    </row>
    <row r="1311" spans="99:101" x14ac:dyDescent="0.25">
      <c r="CU1311" s="91">
        <v>23306.559580957412</v>
      </c>
      <c r="CW1311">
        <v>23306.559580957412</v>
      </c>
    </row>
    <row r="1312" spans="99:101" x14ac:dyDescent="0.25">
      <c r="CU1312" s="91">
        <v>23810.431674391606</v>
      </c>
      <c r="CW1312">
        <v>23810.431674391606</v>
      </c>
    </row>
    <row r="1313" spans="99:101" x14ac:dyDescent="0.25">
      <c r="CU1313" s="91">
        <v>24285.282650144403</v>
      </c>
      <c r="CW1313">
        <v>24285.282650144403</v>
      </c>
    </row>
    <row r="1314" spans="99:101" x14ac:dyDescent="0.25">
      <c r="CU1314" s="91">
        <v>25002.119099661428</v>
      </c>
      <c r="CW1314">
        <v>25002.119099661428</v>
      </c>
    </row>
    <row r="1315" spans="99:101" x14ac:dyDescent="0.25">
      <c r="CU1315" s="91">
        <v>24602.13363468245</v>
      </c>
      <c r="CW1315">
        <v>24602.13363468245</v>
      </c>
    </row>
    <row r="1316" spans="99:101" x14ac:dyDescent="0.25">
      <c r="CU1316" s="91">
        <v>23489.355012713811</v>
      </c>
      <c r="CW1316">
        <v>23489.355012713811</v>
      </c>
    </row>
    <row r="1317" spans="99:101" x14ac:dyDescent="0.25">
      <c r="CU1317" s="91">
        <v>23777.155757682725</v>
      </c>
      <c r="CW1317">
        <v>23777.155757682725</v>
      </c>
    </row>
    <row r="1318" spans="99:101" x14ac:dyDescent="0.25">
      <c r="CU1318" s="91">
        <v>23948.037809524576</v>
      </c>
      <c r="CW1318">
        <v>23948.037809524576</v>
      </c>
    </row>
    <row r="1319" spans="99:101" x14ac:dyDescent="0.25">
      <c r="CU1319" s="91">
        <v>24094.364277588506</v>
      </c>
      <c r="CW1319">
        <v>24094.364277588506</v>
      </c>
    </row>
    <row r="1320" spans="99:101" x14ac:dyDescent="0.25">
      <c r="CU1320" s="91">
        <v>24390.972747029467</v>
      </c>
      <c r="CW1320">
        <v>24390.972747029467</v>
      </c>
    </row>
    <row r="1321" spans="99:101" x14ac:dyDescent="0.25">
      <c r="CU1321" s="91">
        <v>24951.213950759698</v>
      </c>
      <c r="CW1321">
        <v>24951.213950759698</v>
      </c>
    </row>
    <row r="1322" spans="99:101" x14ac:dyDescent="0.25">
      <c r="CU1322" s="91">
        <v>25299.908672021222</v>
      </c>
      <c r="CW1322">
        <v>25299.908672021222</v>
      </c>
    </row>
    <row r="1323" spans="99:101" x14ac:dyDescent="0.25">
      <c r="CU1323" s="90"/>
    </row>
    <row r="1324" spans="99:101" x14ac:dyDescent="0.25">
      <c r="CU1324" s="90"/>
    </row>
    <row r="1325" spans="99:101" x14ac:dyDescent="0.25">
      <c r="CU1325" s="90"/>
    </row>
    <row r="1326" spans="99:101" x14ac:dyDescent="0.25">
      <c r="CU1326" s="90"/>
    </row>
    <row r="1327" spans="99:101" x14ac:dyDescent="0.25">
      <c r="CU1327" s="90"/>
    </row>
    <row r="1328" spans="99:101" x14ac:dyDescent="0.25">
      <c r="CU1328" s="90"/>
    </row>
    <row r="1329" spans="99:99" x14ac:dyDescent="0.25">
      <c r="CU1329" s="90"/>
    </row>
    <row r="1330" spans="99:99" x14ac:dyDescent="0.25">
      <c r="CU1330" s="90"/>
    </row>
    <row r="1331" spans="99:99" x14ac:dyDescent="0.25">
      <c r="CU1331" s="90"/>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7" tint="0.59999389629810485"/>
  </sheetPr>
  <dimension ref="A1:CP32"/>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2" max="2" width="11.42578125" bestFit="1" customWidth="1"/>
    <col min="5" max="5" width="11.42578125" bestFit="1" customWidth="1"/>
    <col min="6" max="6" width="9.42578125" bestFit="1" customWidth="1"/>
    <col min="7" max="7" width="10.42578125" bestFit="1" customWidth="1"/>
    <col min="9" max="9" width="10.42578125" bestFit="1" customWidth="1"/>
    <col min="11" max="11" width="9.42578125" bestFit="1" customWidth="1"/>
    <col min="13" max="14" width="9.42578125" bestFit="1" customWidth="1"/>
    <col min="16" max="17" width="9.42578125" bestFit="1" customWidth="1"/>
    <col min="21" max="21" width="9.42578125" bestFit="1" customWidth="1"/>
    <col min="22" max="22" width="9.28515625" bestFit="1" customWidth="1"/>
    <col min="26" max="27" width="9.28515625" bestFit="1" customWidth="1"/>
    <col min="30" max="31" width="9.28515625" bestFit="1" customWidth="1"/>
    <col min="36" max="36" width="9.42578125" bestFit="1" customWidth="1"/>
    <col min="37" max="37" width="10.42578125" bestFit="1" customWidth="1"/>
    <col min="41" max="41" width="9.42578125" bestFit="1" customWidth="1"/>
    <col min="43" max="43" width="9.42578125" bestFit="1" customWidth="1"/>
    <col min="45" max="45" width="10.42578125" bestFit="1" customWidth="1"/>
    <col min="46" max="46" width="9.42578125" bestFit="1" customWidth="1"/>
    <col min="52" max="52" width="10.42578125" bestFit="1" customWidth="1"/>
    <col min="54" max="54" width="9.28515625" bestFit="1" customWidth="1"/>
    <col min="57" max="57" width="9.42578125" bestFit="1" customWidth="1"/>
    <col min="63" max="63" width="9.42578125" bestFit="1" customWidth="1"/>
    <col min="66" max="66" width="9.42578125" bestFit="1" customWidth="1"/>
    <col min="67" max="67" width="9.28515625" bestFit="1" customWidth="1"/>
    <col min="70" max="70" width="9.42578125" bestFit="1" customWidth="1"/>
    <col min="71" max="71" width="11.42578125" bestFit="1" customWidth="1"/>
    <col min="73" max="73" width="9.42578125" bestFit="1" customWidth="1"/>
    <col min="75" max="76" width="9.42578125" bestFit="1" customWidth="1"/>
    <col min="77" max="78" width="10.42578125" bestFit="1" customWidth="1"/>
    <col min="79" max="80" width="9.42578125" bestFit="1" customWidth="1"/>
    <col min="81" max="81" width="10.42578125" bestFit="1" customWidth="1"/>
    <col min="82" max="82" width="9.42578125" bestFit="1" customWidth="1"/>
    <col min="84" max="88" width="9.42578125" bestFit="1" customWidth="1"/>
    <col min="89" max="89" width="10.42578125" bestFit="1" customWidth="1"/>
  </cols>
  <sheetData>
    <row r="1" spans="1:94" x14ac:dyDescent="0.25">
      <c r="A1" s="19" t="s">
        <v>327</v>
      </c>
    </row>
    <row r="2" spans="1:94" x14ac:dyDescent="0.25">
      <c r="A2" t="s">
        <v>39</v>
      </c>
      <c r="B2" t="s">
        <v>254</v>
      </c>
      <c r="C2" t="s">
        <v>255</v>
      </c>
      <c r="D2" t="s">
        <v>42</v>
      </c>
      <c r="E2" t="s">
        <v>47</v>
      </c>
      <c r="F2" t="s">
        <v>274</v>
      </c>
      <c r="G2" t="s">
        <v>52</v>
      </c>
      <c r="H2" t="s">
        <v>53</v>
      </c>
      <c r="I2" t="s">
        <v>54</v>
      </c>
      <c r="J2" t="s">
        <v>55</v>
      </c>
      <c r="K2" t="s">
        <v>60</v>
      </c>
      <c r="L2" t="s">
        <v>67</v>
      </c>
      <c r="M2" t="s">
        <v>69</v>
      </c>
      <c r="N2" t="s">
        <v>71</v>
      </c>
      <c r="O2" t="s">
        <v>73</v>
      </c>
      <c r="P2" t="s">
        <v>75</v>
      </c>
      <c r="Q2" t="s">
        <v>77</v>
      </c>
      <c r="R2" t="s">
        <v>81</v>
      </c>
      <c r="S2" t="s">
        <v>83</v>
      </c>
      <c r="T2" t="s">
        <v>256</v>
      </c>
      <c r="U2" t="s">
        <v>84</v>
      </c>
      <c r="V2" t="s">
        <v>85</v>
      </c>
      <c r="W2" t="s">
        <v>257</v>
      </c>
      <c r="X2" t="s">
        <v>87</v>
      </c>
      <c r="Y2" t="s">
        <v>88</v>
      </c>
      <c r="Z2" t="s">
        <v>89</v>
      </c>
      <c r="AA2" t="s">
        <v>90</v>
      </c>
      <c r="AB2" t="s">
        <v>91</v>
      </c>
      <c r="AC2" t="s">
        <v>92</v>
      </c>
      <c r="AD2" t="s">
        <v>93</v>
      </c>
      <c r="AE2" t="s">
        <v>94</v>
      </c>
      <c r="AF2" t="s">
        <v>96</v>
      </c>
      <c r="AG2" t="s">
        <v>97</v>
      </c>
      <c r="AH2" t="s">
        <v>98</v>
      </c>
      <c r="AI2" t="s">
        <v>101</v>
      </c>
      <c r="AJ2" t="s">
        <v>102</v>
      </c>
      <c r="AK2" t="s">
        <v>103</v>
      </c>
      <c r="AL2" t="s">
        <v>104</v>
      </c>
      <c r="AM2" t="s">
        <v>105</v>
      </c>
      <c r="AN2" t="s">
        <v>106</v>
      </c>
      <c r="AO2" t="s">
        <v>107</v>
      </c>
      <c r="AP2" t="s">
        <v>258</v>
      </c>
      <c r="AQ2" t="s">
        <v>110</v>
      </c>
      <c r="AR2" t="s">
        <v>116</v>
      </c>
      <c r="AS2" t="s">
        <v>117</v>
      </c>
      <c r="AT2" t="s">
        <v>120</v>
      </c>
      <c r="AU2" t="s">
        <v>121</v>
      </c>
      <c r="AV2" t="s">
        <v>122</v>
      </c>
      <c r="AW2" t="s">
        <v>126</v>
      </c>
      <c r="AX2" t="s">
        <v>127</v>
      </c>
      <c r="AY2" t="s">
        <v>132</v>
      </c>
      <c r="AZ2" t="s">
        <v>138</v>
      </c>
      <c r="BA2" t="s">
        <v>142</v>
      </c>
      <c r="BB2" t="s">
        <v>150</v>
      </c>
      <c r="BC2" t="s">
        <v>152</v>
      </c>
      <c r="BD2" t="s">
        <v>259</v>
      </c>
      <c r="BE2" t="s">
        <v>153</v>
      </c>
      <c r="BF2" t="s">
        <v>160</v>
      </c>
      <c r="BG2" t="s">
        <v>169</v>
      </c>
      <c r="BH2" t="s">
        <v>178</v>
      </c>
      <c r="BI2" t="s">
        <v>180</v>
      </c>
      <c r="BJ2" t="s">
        <v>182</v>
      </c>
      <c r="BK2" t="s">
        <v>193</v>
      </c>
      <c r="BL2" t="s">
        <v>197</v>
      </c>
      <c r="BM2" t="s">
        <v>203</v>
      </c>
      <c r="BN2" t="s">
        <v>208</v>
      </c>
      <c r="BO2" t="s">
        <v>215</v>
      </c>
      <c r="BP2" t="s">
        <v>217</v>
      </c>
      <c r="BQ2" t="s">
        <v>260</v>
      </c>
      <c r="BR2" t="s">
        <v>221</v>
      </c>
      <c r="BS2" t="s">
        <v>271</v>
      </c>
      <c r="BT2" t="s">
        <v>261</v>
      </c>
      <c r="BU2" t="s">
        <v>223</v>
      </c>
      <c r="BV2" t="s">
        <v>224</v>
      </c>
      <c r="BW2" t="s">
        <v>226</v>
      </c>
      <c r="BX2" t="s">
        <v>227</v>
      </c>
      <c r="BY2" t="s">
        <v>228</v>
      </c>
      <c r="BZ2" t="s">
        <v>229</v>
      </c>
      <c r="CA2" t="s">
        <v>230</v>
      </c>
      <c r="CB2" t="s">
        <v>232</v>
      </c>
      <c r="CC2" t="s">
        <v>233</v>
      </c>
      <c r="CD2" t="s">
        <v>238</v>
      </c>
      <c r="CE2" t="s">
        <v>239</v>
      </c>
      <c r="CF2" t="s">
        <v>240</v>
      </c>
      <c r="CG2" t="s">
        <v>241</v>
      </c>
      <c r="CH2" t="s">
        <v>242</v>
      </c>
      <c r="CI2" t="s">
        <v>243</v>
      </c>
      <c r="CJ2" t="s">
        <v>244</v>
      </c>
      <c r="CK2" t="s">
        <v>245</v>
      </c>
      <c r="CL2" s="61" t="s">
        <v>248</v>
      </c>
      <c r="CM2" s="61" t="s">
        <v>249</v>
      </c>
      <c r="CN2" s="61" t="s">
        <v>250</v>
      </c>
      <c r="CO2" s="61" t="s">
        <v>251</v>
      </c>
      <c r="CP2" s="61" t="s">
        <v>252</v>
      </c>
    </row>
    <row r="3" spans="1:94" x14ac:dyDescent="0.25">
      <c r="A3" t="s">
        <v>24</v>
      </c>
      <c r="B3" s="11">
        <f>HLOOKUP(B$2,'2.9 Real GDP'!$B$2:$BC$16,2,FALSE)</f>
        <v>38124093.382535607</v>
      </c>
      <c r="C3" s="11"/>
      <c r="D3" s="11">
        <f>('1.44 Real GDPPC'!D3*'1.46 Population'!D27)/1000</f>
        <v>21394.206246071717</v>
      </c>
      <c r="E3" s="11">
        <f>HLOOKUP(E$2,'2.9 Real GDP'!$B$2:$BC$16,2,FALSE)</f>
        <v>4780797</v>
      </c>
      <c r="F3" s="11">
        <f>HLOOKUP(F$2,'2.9 Real GDP'!$B$2:$BC$16,2,FALSE)</f>
        <v>147439.18215198899</v>
      </c>
      <c r="G3" s="11">
        <f>HLOOKUP(G$2,'2.9 Real GDP'!$B$2:$BC$16,2,FALSE)</f>
        <v>1999767.8600000003</v>
      </c>
      <c r="H3" s="11">
        <f>('1.44 Real GDPPC'!H3*'1.46 Population'!H27)/1000</f>
        <v>707460.93533772137</v>
      </c>
      <c r="I3" s="11">
        <f>HLOOKUP(I$2,'2.9 Real GDP'!$B$2:$BC$16,2,FALSE)</f>
        <v>2602914.3125736578</v>
      </c>
      <c r="J3" s="11">
        <f>('1.44 Real GDPPC'!J3*'1.46 Population'!J27)/1000</f>
        <v>93276.886956629125</v>
      </c>
      <c r="K3" s="11">
        <f>HLOOKUP(K$2,'2.9 Real GDP'!$B$2:$BC$16,2,FALSE)</f>
        <v>171669.01128505528</v>
      </c>
      <c r="L3" s="11">
        <f>('1.44 Real GDPPC'!L3*'1.46 Population'!L27)/1000</f>
        <v>266669.30411917745</v>
      </c>
      <c r="M3" s="11">
        <f>HLOOKUP(M$2,'2.9 Real GDP'!$B$2:$BC$16,2,FALSE)</f>
        <v>195193.92765096249</v>
      </c>
      <c r="N3" s="11">
        <f>HLOOKUP(N$2,'2.9 Real GDP'!$B$2:$BC$16,2,FALSE)</f>
        <v>84393.633200926735</v>
      </c>
      <c r="O3" s="11">
        <f>('1.44 Real GDPPC'!O3*'1.46 Population'!O27)/1000</f>
        <v>733159.74802255561</v>
      </c>
      <c r="P3" s="11">
        <f>HLOOKUP(P$2,'2.9 Real GDP'!$B$2:$BC$16,2,FALSE)</f>
        <v>362696.41427708132</v>
      </c>
      <c r="Q3" s="11">
        <f>HLOOKUP(Q$2,'2.9 Real GDP'!$B$2:$BC$16,2,FALSE)</f>
        <v>412114.07457842701</v>
      </c>
      <c r="R3" s="11">
        <f>('1.44 Real GDPPC'!R3*'1.46 Population'!R27)/1000</f>
        <v>88648.512000614835</v>
      </c>
      <c r="S3" s="11">
        <f>('1.44 Real GDPPC'!S3*'1.46 Population'!S27)/1000</f>
        <v>154547.84297759936</v>
      </c>
      <c r="T3" s="11"/>
      <c r="U3" s="11">
        <f>HLOOKUP(U$2,'2.9 Real GDP'!$B$2:$BC$16,2,FALSE)</f>
        <v>417947.12324051344</v>
      </c>
      <c r="V3" s="11">
        <f>HLOOKUP(V$2,'2.9 Real GDP'!$B$2:$BC$16,2,FALSE)</f>
        <v>64992.275866021926</v>
      </c>
      <c r="W3" s="11"/>
      <c r="X3" s="11">
        <f>('1.44 Real GDPPC'!X3*'1.46 Population'!X27)/1000</f>
        <v>67747.93355436578</v>
      </c>
      <c r="Y3" s="11">
        <f>('1.44 Real GDPPC'!Y3*'1.46 Population'!Y27)/1000</f>
        <v>13448.683879285894</v>
      </c>
      <c r="Z3" s="11">
        <f>HLOOKUP(Z$2,'2.9 Real GDP'!$B$2:$BC$16,2,FALSE)</f>
        <v>44650.936919857028</v>
      </c>
      <c r="AA3" s="11">
        <f>HLOOKUP(AA$2,'2.9 Real GDP'!$B$2:$BC$16,2,FALSE)</f>
        <v>34747.351161882085</v>
      </c>
      <c r="AB3" s="11">
        <f>('1.44 Real GDPPC'!AB3*'1.46 Population'!AB27)/1000</f>
        <v>98273.662328656981</v>
      </c>
      <c r="AC3" s="11">
        <f>('1.44 Real GDPPC'!AC3*'1.46 Population'!AC27)/1000</f>
        <v>18401.588017343322</v>
      </c>
      <c r="AD3" s="11">
        <f>HLOOKUP(AD$2,'2.9 Real GDP'!$B$2:$BC$16,2,FALSE)</f>
        <v>16253.643698341395</v>
      </c>
      <c r="AE3" s="11">
        <f>HLOOKUP(AE$2,'2.9 Real GDP'!$B$2:$BC$16,2,FALSE)</f>
        <v>71123.116689489456</v>
      </c>
      <c r="AF3" s="11">
        <f>('1.44 Real GDPPC'!AF3*'1.46 Population'!AF27)/1000</f>
        <v>19706.794763869515</v>
      </c>
      <c r="AG3" s="11">
        <f>('1.44 Real GDPPC'!AG3*'1.46 Population'!AG27)/1000</f>
        <v>26003.77585133375</v>
      </c>
      <c r="AH3" s="11">
        <f>('1.44 Real GDPPC'!AH3*'1.46 Population'!AH27)/1000</f>
        <v>9534.6593875339331</v>
      </c>
      <c r="AI3" s="11">
        <f>('1.44 Real GDPPC'!AI3*'1.46 Population'!AI27)/1000</f>
        <v>283039.29453540087</v>
      </c>
      <c r="AJ3" s="11">
        <f>HLOOKUP(AJ$2,'2.9 Real GDP'!$B$2:$BC$16,2,FALSE)</f>
        <v>72320.648922790031</v>
      </c>
      <c r="AK3" s="11">
        <f>HLOOKUP(AK$2,'2.9 Real GDP'!$B$2:$BC$16,2,FALSE)</f>
        <v>811119.95035477006</v>
      </c>
      <c r="AL3" s="11">
        <f>('1.44 Real GDPPC'!AL3*'1.46 Population'!AL27)/1000</f>
        <v>37391.437038287026</v>
      </c>
      <c r="AM3" s="11">
        <f>('1.44 Real GDPPC'!AM3*'1.46 Population'!AM27)/1000</f>
        <v>45536.870163635955</v>
      </c>
      <c r="AN3" s="11">
        <f>('1.44 Real GDPPC'!AN3*'1.46 Population'!AN27)/1000</f>
        <v>27880.882526131179</v>
      </c>
      <c r="AO3" s="11">
        <f>HLOOKUP(AO$2,'2.9 Real GDP'!$B$2:$BC$16,2,FALSE)</f>
        <v>146795.20349018305</v>
      </c>
      <c r="AP3" s="11"/>
      <c r="AQ3" s="11">
        <f>HLOOKUP(AQ$2,'2.9 Real GDP'!$B$2:$BC$16,2,FALSE)</f>
        <v>296053.36485510936</v>
      </c>
      <c r="AR3" s="11">
        <f>('1.44 Real GDPPC'!AR3*'1.46 Population'!AR27)/1000</f>
        <v>21592.601257969869</v>
      </c>
      <c r="AS3" s="11">
        <f>HLOOKUP(AS$2,'2.9 Real GDP'!$B$2:$BC$16,2,FALSE)</f>
        <v>959549.5631761289</v>
      </c>
      <c r="AT3" s="11">
        <f>HLOOKUP(AT$2,'2.9 Real GDP'!$B$2:$BC$16,2,FALSE)</f>
        <v>162377.19294388173</v>
      </c>
      <c r="AU3" s="11">
        <f>('1.44 Real GDPPC'!AU3*'1.46 Population'!AU27)/1000</f>
        <v>221729.22521259732</v>
      </c>
      <c r="AV3" s="11">
        <f>('1.44 Real GDPPC'!AV3*'1.46 Population'!AV27)/1000</f>
        <v>24061.726207930689</v>
      </c>
      <c r="AW3" s="11">
        <f>('1.44 Real GDPPC'!AW3*'1.46 Population'!AW27)/1000</f>
        <v>0</v>
      </c>
      <c r="AX3" s="11">
        <f>('1.44 Real GDPPC'!AX3*'1.46 Population'!AX27)/1000</f>
        <v>51894.653646176441</v>
      </c>
      <c r="AY3" s="11">
        <f>('1.44 Real GDPPC'!AY3*'1.46 Population'!AY27)/1000</f>
        <v>45261.605319847476</v>
      </c>
      <c r="AZ3" s="11">
        <f>HLOOKUP(AZ$2,'2.9 Real GDP'!$B$2:$BC$16,2,FALSE)</f>
        <v>723324.83685564483</v>
      </c>
      <c r="BA3" s="11">
        <f>('1.44 Real GDPPC'!BA3*'1.46 Population'!BA27)/1000</f>
        <v>97045.888798692074</v>
      </c>
      <c r="BB3" s="11">
        <f>HLOOKUP(BB$2,'2.9 Real GDP'!$B$2:$BC$16,2,FALSE)</f>
        <v>26659.847171693913</v>
      </c>
      <c r="BC3" s="11">
        <f>('1.44 Real GDPPC'!BC3*'1.46 Population'!BC27)/1000</f>
        <v>213648.61002823786</v>
      </c>
      <c r="BD3" s="11"/>
      <c r="BE3" s="11">
        <f>HLOOKUP(BE$2,'2.9 Real GDP'!$B$2:$BC$16,2,FALSE)</f>
        <v>89061.072597019054</v>
      </c>
      <c r="BF3" s="11">
        <f>('1.44 Real GDPPC'!BF3*'1.46 Population'!BF27)/1000</f>
        <v>17963.05759012304</v>
      </c>
      <c r="BG3" s="11">
        <f>('1.44 Real GDPPC'!BG3*'1.46 Population'!BG27)/1000</f>
        <v>213407.59257622089</v>
      </c>
      <c r="BH3" s="11">
        <f>('1.44 Real GDPPC'!BH3*'1.46 Population'!BH27)/1000</f>
        <v>294056.47468941013</v>
      </c>
      <c r="BI3" s="11">
        <f>('1.44 Real GDPPC'!BI3*'1.46 Population'!BI27)/1000</f>
        <v>106734.86034194268</v>
      </c>
      <c r="BJ3" s="11">
        <f>('1.44 Real GDPPC'!BJ3*'1.46 Population'!BJ27)/1000</f>
        <v>32935.4345624618</v>
      </c>
      <c r="BK3" s="11">
        <f>HLOOKUP(BK$2,'2.9 Real GDP'!$B$2:$BC$16,2,FALSE)</f>
        <v>91092.053748905004</v>
      </c>
      <c r="BL3" s="11">
        <f>('1.44 Real GDPPC'!BL3*'1.46 Population'!BL27)/1000</f>
        <v>138332.47682942086</v>
      </c>
      <c r="BM3" s="11">
        <f>('1.44 Real GDPPC'!BM3*'1.46 Population'!BM27)/1000</f>
        <v>191727.17433842493</v>
      </c>
      <c r="BN3" s="11">
        <f>HLOOKUP(BN$2,'2.9 Real GDP'!$B$2:$BC$16,2,FALSE)</f>
        <v>181503.06008796251</v>
      </c>
      <c r="BO3" s="11">
        <f>HLOOKUP(BO$2,'2.9 Real GDP'!$B$2:$BC$16,2,FALSE)</f>
        <v>45785.547691969732</v>
      </c>
      <c r="BP3" s="11">
        <f>('1.44 Real GDPPC'!BP3*'1.46 Population'!BP27)/1000</f>
        <v>0</v>
      </c>
      <c r="BQ3" s="11"/>
      <c r="BR3" s="11">
        <f>HLOOKUP(BR$2,'2.9 Real GDP'!$B$2:$BC$16,2,FALSE)</f>
        <v>711838.87852785201</v>
      </c>
      <c r="BS3" s="11">
        <f>HLOOKUP(BS$2,'2.9 Real GDP'!$B$2:$BC$16,2,FALSE)</f>
        <v>8184495.1629759427</v>
      </c>
      <c r="BT3" s="11"/>
      <c r="BU3" s="11">
        <f>HLOOKUP(BU$2,'2.9 Real GDP'!$B$2:$BC$16,2,FALSE)</f>
        <v>171529.23999999996</v>
      </c>
      <c r="BV3" s="11">
        <f>('1.44 Real GDPPC'!BV3*'1.46 Population'!BV27)/1000</f>
        <v>214712.90529845463</v>
      </c>
      <c r="BW3" s="11">
        <f>HLOOKUP(BW$2,'2.9 Real GDP'!$B$2:$BC$16,2,FALSE)</f>
        <v>123443.70780603569</v>
      </c>
      <c r="BX3" s="11">
        <f>HLOOKUP(BX$2,'2.9 Real GDP'!$B$2:$BC$16,2,FALSE)</f>
        <v>105473.11963960843</v>
      </c>
      <c r="BY3" s="11">
        <f>HLOOKUP(BY$2,'2.9 Real GDP'!$B$2:$BC$16,2,FALSE)</f>
        <v>1269420.5081748816</v>
      </c>
      <c r="BZ3" s="11">
        <f>HLOOKUP(BZ$2,'2.9 Real GDP'!$B$2:$BC$16,2,FALSE)</f>
        <v>1576223</v>
      </c>
      <c r="CA3" s="11">
        <f>HLOOKUP(CA$2,'2.9 Real GDP'!$B$2:$BC$16,2,FALSE)</f>
        <v>133247.02703783105</v>
      </c>
      <c r="CB3" s="11">
        <f>HLOOKUP(CB$2,'2.9 Real GDP'!$B$2:$BC$16,2,FALSE)</f>
        <v>83401.163183889803</v>
      </c>
      <c r="CC3" s="11">
        <f>HLOOKUP(CC$2,'2.9 Real GDP'!$B$2:$BC$16,2,FALSE)</f>
        <v>1103028</v>
      </c>
      <c r="CD3" s="11">
        <f>HLOOKUP(CD$2,'2.9 Real GDP'!$B$2:$BC$16,2,FALSE)</f>
        <v>358961.59506239311</v>
      </c>
      <c r="CE3" s="11">
        <f>('1.44 Real GDPPC'!CE3*'1.46 Population'!CE27)/1000</f>
        <v>114646.03957654147</v>
      </c>
      <c r="CF3" s="11">
        <f>HLOOKUP(CF$2,'2.9 Real GDP'!$B$2:$BC$16,2,FALSE)</f>
        <v>146736.35238177778</v>
      </c>
      <c r="CG3" s="11">
        <f>HLOOKUP(CG$2,'2.9 Real GDP'!$B$2:$BC$16,2,FALSE)</f>
        <v>646151.8803443457</v>
      </c>
      <c r="CH3" s="11">
        <f>HLOOKUP(CH$2,'2.9 Real GDP'!$B$2:$BC$16,2,FALSE)</f>
        <v>188598.7176842746</v>
      </c>
      <c r="CI3" s="11">
        <f>HLOOKUP(CI$2,'2.9 Real GDP'!$B$2:$BC$16,2,FALSE)</f>
        <v>165909.19915975528</v>
      </c>
      <c r="CJ3" s="11">
        <f>HLOOKUP(CJ$2,'2.9 Real GDP'!$B$2:$BC$16,2,FALSE)</f>
        <v>412832.8460351355</v>
      </c>
      <c r="CK3" s="11">
        <f>HLOOKUP(CK$2,'2.9 Real GDP'!$B$2:$BC$16,2,FALSE)</f>
        <v>1288072.3255471189</v>
      </c>
      <c r="CL3" t="str">
        <f>HLOOKUP(CL$2,'2.9 Real GDP'!$B$2:$BC$16,2,FALSE)</f>
        <v/>
      </c>
      <c r="CM3" t="str">
        <f>HLOOKUP(CM$2,'2.9 Real GDP'!$B$2:$BC$16,2,FALSE)</f>
        <v/>
      </c>
      <c r="CN3" t="str">
        <f>HLOOKUP(CN$2,'2.9 Real GDP'!$B$2:$BC$16,2,FALSE)</f>
        <v/>
      </c>
      <c r="CO3" t="str">
        <f>HLOOKUP(CO$2,'2.9 Real GDP'!$B$2:$BC$16,2,FALSE)</f>
        <v/>
      </c>
    </row>
    <row r="4" spans="1:94" x14ac:dyDescent="0.25">
      <c r="A4" t="s">
        <v>25</v>
      </c>
      <c r="B4" s="11">
        <f>HLOOKUP(B$2,'2.9 Real GDP'!$B$2:$BC$16,3,FALSE)</f>
        <v>39499165.576128945</v>
      </c>
      <c r="C4" s="11"/>
      <c r="D4" s="11">
        <f>('1.44 Real GDPPC'!D4*'1.46 Population'!D28)/1000</f>
        <v>23698.27556361381</v>
      </c>
      <c r="E4" s="11">
        <f>HLOOKUP(E$2,'2.9 Real GDP'!$B$2:$BC$16,3,FALSE)</f>
        <v>5374025</v>
      </c>
      <c r="F4" s="11">
        <f>HLOOKUP(F$2,'2.9 Real GDP'!$B$2:$BC$16,3,FALSE)</f>
        <v>150093.0912200376</v>
      </c>
      <c r="G4" s="11">
        <f>HLOOKUP(G$2,'2.9 Real GDP'!$B$2:$BC$16,3,FALSE)</f>
        <v>2075759.04</v>
      </c>
      <c r="H4" s="11">
        <f>('1.44 Real GDPPC'!H4*'1.46 Population'!H28)/1000</f>
        <v>738887.63581668714</v>
      </c>
      <c r="I4" s="11">
        <f>HLOOKUP(I$2,'2.9 Real GDP'!$B$2:$BC$16,3,FALSE)</f>
        <v>2609476.5033385046</v>
      </c>
      <c r="J4" s="11">
        <f>('1.44 Real GDPPC'!J4*'1.46 Population'!J28)/1000</f>
        <v>102067.3982197953</v>
      </c>
      <c r="K4" s="11">
        <f>HLOOKUP(K$2,'2.9 Real GDP'!$B$2:$BC$16,3,FALSE)</f>
        <v>180311.37698670116</v>
      </c>
      <c r="L4" s="11">
        <f>('1.44 Real GDPPC'!L4*'1.46 Population'!L28)/1000</f>
        <v>274691.45178251527</v>
      </c>
      <c r="M4" s="11">
        <f>HLOOKUP(M$2,'2.9 Real GDP'!$B$2:$BC$16,3,FALSE)</f>
        <v>202310.50047237767</v>
      </c>
      <c r="N4" s="11">
        <f>HLOOKUP(N$2,'2.9 Real GDP'!$B$2:$BC$16,3,FALSE)</f>
        <v>87256.726012393701</v>
      </c>
      <c r="O4" s="11">
        <f>('1.44 Real GDPPC'!O4*'1.46 Population'!O28)/1000</f>
        <v>785652.43786616763</v>
      </c>
      <c r="P4" s="11">
        <f>HLOOKUP(P$2,'2.9 Real GDP'!$B$2:$BC$16,3,FALSE)</f>
        <v>381690.74464636249</v>
      </c>
      <c r="Q4" s="11">
        <f>HLOOKUP(Q$2,'2.9 Real GDP'!$B$2:$BC$16,3,FALSE)</f>
        <v>437596.2453753</v>
      </c>
      <c r="R4" s="11">
        <f>('1.44 Real GDPPC'!R4*'1.46 Population'!R28)/1000</f>
        <v>91886.020176579113</v>
      </c>
      <c r="S4" s="11">
        <f>('1.44 Real GDPPC'!S4*'1.46 Population'!S28)/1000</f>
        <v>164953.52977935894</v>
      </c>
      <c r="T4" s="11"/>
      <c r="U4" s="11">
        <f>HLOOKUP(U$2,'2.9 Real GDP'!$B$2:$BC$16,3,FALSE)</f>
        <v>430173.51285612339</v>
      </c>
      <c r="V4" s="11">
        <f>HLOOKUP(V$2,'2.9 Real GDP'!$B$2:$BC$16,3,FALSE)</f>
        <v>68158.65185363777</v>
      </c>
      <c r="W4" s="11"/>
      <c r="X4" s="11">
        <f>('1.44 Real GDPPC'!X4*'1.46 Population'!X28)/1000</f>
        <v>71055.774563454746</v>
      </c>
      <c r="Y4" s="11">
        <f>('1.44 Real GDPPC'!Y4*'1.46 Population'!Y28)/1000</f>
        <v>14123.75002672592</v>
      </c>
      <c r="Z4" s="11">
        <f>HLOOKUP(Z$2,'2.9 Real GDP'!$B$2:$BC$16,3,FALSE)</f>
        <v>46727.333901258178</v>
      </c>
      <c r="AA4" s="11">
        <f>HLOOKUP(AA$2,'2.9 Real GDP'!$B$2:$BC$16,3,FALSE)</f>
        <v>37010.686820072471</v>
      </c>
      <c r="AB4" s="11">
        <f>('1.44 Real GDPPC'!AB4*'1.46 Population'!AB28)/1000</f>
        <v>100263.83242182854</v>
      </c>
      <c r="AC4" s="11">
        <f>('1.44 Real GDPPC'!AC4*'1.46 Population'!AC28)/1000</f>
        <v>19610.424955151022</v>
      </c>
      <c r="AD4" s="11">
        <f>HLOOKUP(AD$2,'2.9 Real GDP'!$B$2:$BC$16,3,FALSE)</f>
        <v>17143.179123169557</v>
      </c>
      <c r="AE4" s="11">
        <f>HLOOKUP(AE$2,'2.9 Real GDP'!$B$2:$BC$16,3,FALSE)</f>
        <v>74261.441852584554</v>
      </c>
      <c r="AF4" s="11">
        <f>('1.44 Real GDPPC'!AF4*'1.46 Population'!AF28)/1000</f>
        <v>21000.278987783146</v>
      </c>
      <c r="AG4" s="11">
        <f>('1.44 Real GDPPC'!AG4*'1.46 Population'!AG28)/1000</f>
        <v>27618.629554968993</v>
      </c>
      <c r="AH4" s="11">
        <f>('1.44 Real GDPPC'!AH4*'1.46 Population'!AH28)/1000</f>
        <v>9627.4280349471555</v>
      </c>
      <c r="AI4" s="11">
        <f>('1.44 Real GDPPC'!AI4*'1.46 Population'!AI28)/1000</f>
        <v>287167.63616928289</v>
      </c>
      <c r="AJ4" s="11">
        <f>HLOOKUP(AJ$2,'2.9 Real GDP'!$B$2:$BC$16,3,FALSE)</f>
        <v>76080.924211033824</v>
      </c>
      <c r="AK4" s="11">
        <f>HLOOKUP(AK$2,'2.9 Real GDP'!$B$2:$BC$16,3,FALSE)</f>
        <v>849454.24433463556</v>
      </c>
      <c r="AL4" s="11">
        <f>('1.44 Real GDPPC'!AL4*'1.46 Population'!AL28)/1000</f>
        <v>38919.733916267578</v>
      </c>
      <c r="AM4" s="11">
        <f>('1.44 Real GDPPC'!AM4*'1.46 Population'!AM28)/1000</f>
        <v>47551.74128150387</v>
      </c>
      <c r="AN4" s="11">
        <f>('1.44 Real GDPPC'!AN4*'1.46 Population'!AN28)/1000</f>
        <v>28870.839523133789</v>
      </c>
      <c r="AO4" s="11">
        <f>HLOOKUP(AO$2,'2.9 Real GDP'!$B$2:$BC$16,3,FALSE)</f>
        <v>154501.52821868463</v>
      </c>
      <c r="AP4" s="11"/>
      <c r="AQ4" s="11">
        <f>HLOOKUP(AQ$2,'2.9 Real GDP'!$B$2:$BC$16,3,FALSE)</f>
        <v>264037.38967901946</v>
      </c>
      <c r="AR4" s="11">
        <f>('1.44 Real GDPPC'!AR4*'1.46 Population'!AR28)/1000</f>
        <v>22076.136390209405</v>
      </c>
      <c r="AS4" s="11">
        <f>HLOOKUP(AS$2,'2.9 Real GDP'!$B$2:$BC$16,3,FALSE)</f>
        <v>985977.60540365812</v>
      </c>
      <c r="AT4" s="11">
        <f>HLOOKUP(AT$2,'2.9 Real GDP'!$B$2:$BC$16,3,FALSE)</f>
        <v>165963.03030339797</v>
      </c>
      <c r="AU4" s="11">
        <f>('1.44 Real GDPPC'!AU4*'1.46 Population'!AU28)/1000</f>
        <v>227665.11813010703</v>
      </c>
      <c r="AV4" s="11">
        <f>('1.44 Real GDPPC'!AV4*'1.46 Population'!AV28)/1000</f>
        <v>24786.593594857608</v>
      </c>
      <c r="AW4" s="11">
        <f>('1.44 Real GDPPC'!AW4*'1.46 Population'!AW28)/1000</f>
        <v>0</v>
      </c>
      <c r="AX4" s="11">
        <f>('1.44 Real GDPPC'!AX4*'1.46 Population'!AX28)/1000</f>
        <v>53745.957778889984</v>
      </c>
      <c r="AY4" s="11">
        <f>('1.44 Real GDPPC'!AY4*'1.46 Population'!AY28)/1000</f>
        <v>47254.879456237992</v>
      </c>
      <c r="AZ4" s="11">
        <f>HLOOKUP(AZ$2,'2.9 Real GDP'!$B$2:$BC$16,3,FALSE)</f>
        <v>726405.95728353842</v>
      </c>
      <c r="BA4" s="11">
        <f>('1.44 Real GDPPC'!BA4*'1.46 Population'!BA28)/1000</f>
        <v>101921.06839602368</v>
      </c>
      <c r="BB4" s="11">
        <f>HLOOKUP(BB$2,'2.9 Real GDP'!$B$2:$BC$16,3,FALSE)</f>
        <v>23642.627748841711</v>
      </c>
      <c r="BC4" s="11">
        <f>('1.44 Real GDPPC'!BC4*'1.46 Population'!BC28)/1000</f>
        <v>195459.74412699029</v>
      </c>
      <c r="BD4" s="11"/>
      <c r="BE4" s="11">
        <f>HLOOKUP(BE$2,'2.9 Real GDP'!$B$2:$BC$16,3,FALSE)</f>
        <v>93231.019303760884</v>
      </c>
      <c r="BF4" s="11">
        <f>('1.44 Real GDPPC'!BF4*'1.46 Population'!BF28)/1000</f>
        <v>18712.835714072691</v>
      </c>
      <c r="BG4" s="11">
        <f>('1.44 Real GDPPC'!BG4*'1.46 Population'!BG28)/1000</f>
        <v>219961.53657824569</v>
      </c>
      <c r="BH4" s="11">
        <f>('1.44 Real GDPPC'!BH4*'1.46 Population'!BH28)/1000</f>
        <v>318812.17433064518</v>
      </c>
      <c r="BI4" s="11">
        <f>('1.44 Real GDPPC'!BI4*'1.46 Population'!BI28)/1000</f>
        <v>106270.09090138377</v>
      </c>
      <c r="BJ4" s="11">
        <f>('1.44 Real GDPPC'!BJ4*'1.46 Population'!BJ28)/1000</f>
        <v>32959.318209762459</v>
      </c>
      <c r="BK4" s="11">
        <f>HLOOKUP(BK$2,'2.9 Real GDP'!$B$2:$BC$16,3,FALSE)</f>
        <v>94517.973098348681</v>
      </c>
      <c r="BL4" s="11">
        <f>('1.44 Real GDPPC'!BL4*'1.46 Population'!BL28)/1000</f>
        <v>167442.74175305435</v>
      </c>
      <c r="BM4" s="11">
        <f>('1.44 Real GDPPC'!BM4*'1.46 Population'!BM28)/1000</f>
        <v>193488.08770797754</v>
      </c>
      <c r="BN4" s="11">
        <f>HLOOKUP(BN$2,'2.9 Real GDP'!$B$2:$BC$16,3,FALSE)</f>
        <v>188160.33225083174</v>
      </c>
      <c r="BO4" s="11">
        <f>HLOOKUP(BO$2,'2.9 Real GDP'!$B$2:$BC$16,3,FALSE)</f>
        <v>46573.233594074089</v>
      </c>
      <c r="BP4" s="11">
        <f>('1.44 Real GDPPC'!BP4*'1.46 Population'!BP28)/1000</f>
        <v>0</v>
      </c>
      <c r="BQ4" s="11"/>
      <c r="BR4" s="11">
        <f>HLOOKUP(BR$2,'2.9 Real GDP'!$B$2:$BC$16,3,FALSE)</f>
        <v>732651.67620546278</v>
      </c>
      <c r="BS4" s="11">
        <f>HLOOKUP(BS$2,'2.9 Real GDP'!$B$2:$BC$16,3,FALSE)</f>
        <v>8330896.4073269451</v>
      </c>
      <c r="BT4" s="11"/>
      <c r="BU4" s="11">
        <f>HLOOKUP(BU$2,'2.9 Real GDP'!$B$2:$BC$16,3,FALSE)</f>
        <v>174434.52281488554</v>
      </c>
      <c r="BV4" s="11">
        <f>('1.44 Real GDPPC'!BV4*'1.46 Population'!BV28)/1000</f>
        <v>218183.92004747884</v>
      </c>
      <c r="BW4" s="11">
        <f>HLOOKUP(BW$2,'2.9 Real GDP'!$B$2:$BC$16,3,FALSE)</f>
        <v>124018.92922382129</v>
      </c>
      <c r="BX4" s="11">
        <f>HLOOKUP(BX$2,'2.9 Real GDP'!$B$2:$BC$16,3,FALSE)</f>
        <v>107407.62931699927</v>
      </c>
      <c r="BY4" s="11">
        <f>HLOOKUP(BY$2,'2.9 Real GDP'!$B$2:$BC$16,3,FALSE)</f>
        <v>1281067.5521229964</v>
      </c>
      <c r="BZ4" s="11">
        <f>HLOOKUP(BZ$2,'2.9 Real GDP'!$B$2:$BC$16,3,FALSE)</f>
        <v>1576222.9999999998</v>
      </c>
      <c r="CA4" s="11">
        <f>HLOOKUP(CA$2,'2.9 Real GDP'!$B$2:$BC$16,3,FALSE)</f>
        <v>137830.03899429075</v>
      </c>
      <c r="CB4" s="11">
        <f>HLOOKUP(CB$2,'2.9 Real GDP'!$B$2:$BC$16,3,FALSE)</f>
        <v>87943.188559798436</v>
      </c>
      <c r="CC4" s="11">
        <f>HLOOKUP(CC$2,'2.9 Real GDP'!$B$2:$BC$16,3,FALSE)</f>
        <v>1106823</v>
      </c>
      <c r="CD4" s="11">
        <f>HLOOKUP(CD$2,'2.9 Real GDP'!$B$2:$BC$16,3,FALSE)</f>
        <v>359389.57422152063</v>
      </c>
      <c r="CE4" s="11">
        <f>('1.44 Real GDPPC'!CE4*'1.46 Population'!CE28)/1000</f>
        <v>116377.46247412135</v>
      </c>
      <c r="CF4" s="11">
        <f>HLOOKUP(CF$2,'2.9 Real GDP'!$B$2:$BC$16,3,FALSE)</f>
        <v>147857.68748718454</v>
      </c>
      <c r="CG4" s="11">
        <f>HLOOKUP(CG$2,'2.9 Real GDP'!$B$2:$BC$16,3,FALSE)</f>
        <v>655284.41492154216</v>
      </c>
      <c r="CH4" s="11">
        <f>HLOOKUP(CH$2,'2.9 Real GDP'!$B$2:$BC$16,3,FALSE)</f>
        <v>193276.79460542451</v>
      </c>
      <c r="CI4" s="11">
        <f>HLOOKUP(CI$2,'2.9 Real GDP'!$B$2:$BC$16,3,FALSE)</f>
        <v>166535.22010495319</v>
      </c>
      <c r="CJ4" s="11">
        <f>HLOOKUP(CJ$2,'2.9 Real GDP'!$B$2:$BC$16,3,FALSE)</f>
        <v>438279.22523231187</v>
      </c>
      <c r="CK4" s="11">
        <f>HLOOKUP(CK$2,'2.9 Real GDP'!$B$2:$BC$16,3,FALSE)</f>
        <v>1318553.1547710733</v>
      </c>
      <c r="CL4" t="str">
        <f>HLOOKUP(CL$2,'2.9 Real GDP'!$B$2:$BC$16,3,FALSE)</f>
        <v/>
      </c>
      <c r="CM4" t="str">
        <f>HLOOKUP(CM$2,'2.9 Real GDP'!$B$2:$BC$16,3,FALSE)</f>
        <v/>
      </c>
      <c r="CN4" t="str">
        <f>HLOOKUP(CN$2,'2.9 Real GDP'!$B$2:$BC$16,3,FALSE)</f>
        <v/>
      </c>
      <c r="CO4" t="str">
        <f>HLOOKUP(CO$2,'2.9 Real GDP'!$B$2:$BC$16,3,FALSE)</f>
        <v/>
      </c>
    </row>
    <row r="5" spans="1:94" x14ac:dyDescent="0.25">
      <c r="A5" t="s">
        <v>26</v>
      </c>
      <c r="B5" s="11">
        <f>HLOOKUP(B$2,'2.9 Real GDP'!$B$2:$BC$16,4,FALSE)</f>
        <v>41401747.341259442</v>
      </c>
      <c r="C5" s="11"/>
      <c r="D5" s="11"/>
      <c r="E5" s="11">
        <f>HLOOKUP(E$2,'2.9 Real GDP'!$B$2:$BC$16,4,FALSE)</f>
        <v>6187982.9999999991</v>
      </c>
      <c r="F5" s="11">
        <f>HLOOKUP(F$2,'2.9 Real GDP'!$B$2:$BC$16,4,FALSE)</f>
        <v>154595.92459563215</v>
      </c>
      <c r="G5" s="11">
        <f>HLOOKUP(G$2,'2.9 Real GDP'!$B$2:$BC$16,4,FALSE)</f>
        <v>2252198.5600000005</v>
      </c>
      <c r="H5" s="11">
        <f>('1.44 Real GDPPC'!H5*'1.46 Population'!H29)/1000</f>
        <v>773884.73337193544</v>
      </c>
      <c r="I5" s="11">
        <f>HLOOKUP(I$2,'2.9 Real GDP'!$B$2:$BC$16,4,FALSE)</f>
        <v>2653248.9401676571</v>
      </c>
      <c r="J5" s="11">
        <f>('1.44 Real GDPPC'!J5*'1.46 Population'!J29)/1000</f>
        <v>111298.33913031717</v>
      </c>
      <c r="K5" s="11">
        <f>HLOOKUP(K$2,'2.9 Real GDP'!$B$2:$BC$16,4,FALSE)</f>
        <v>189705.05015737598</v>
      </c>
      <c r="L5" s="11">
        <f>('1.44 Real GDPPC'!L5*'1.46 Population'!L29)/1000</f>
        <v>288403.94818082935</v>
      </c>
      <c r="M5" s="11">
        <f>HLOOKUP(M$2,'2.9 Real GDP'!$B$2:$BC$16,4,FALSE)</f>
        <v>212366.09734392917</v>
      </c>
      <c r="N5" s="11">
        <f>HLOOKUP(N$2,'2.9 Real GDP'!$B$2:$BC$16,4,FALSE)</f>
        <v>90654.167262828472</v>
      </c>
      <c r="O5" s="11">
        <f>('1.44 Real GDPPC'!O5*'1.46 Population'!O29)/1000</f>
        <v>807957.74240444624</v>
      </c>
      <c r="P5" s="11">
        <f>HLOOKUP(P$2,'2.9 Real GDP'!$B$2:$BC$16,4,FALSE)</f>
        <v>395579.75050011987</v>
      </c>
      <c r="Q5" s="11">
        <f>HLOOKUP(Q$2,'2.9 Real GDP'!$B$2:$BC$16,4,FALSE)</f>
        <v>468980.76628928469</v>
      </c>
      <c r="R5" s="11">
        <f>('1.44 Real GDPPC'!R5*'1.46 Population'!R29)/1000</f>
        <v>95477.115076200498</v>
      </c>
      <c r="S5" s="11">
        <f>('1.44 Real GDPPC'!S5*'1.46 Population'!S29)/1000</f>
        <v>176461.73675702704</v>
      </c>
      <c r="T5" s="11"/>
      <c r="U5" s="11">
        <f>HLOOKUP(U$2,'2.9 Real GDP'!$B$2:$BC$16,4,FALSE)</f>
        <v>448044.31304556347</v>
      </c>
      <c r="V5" s="11">
        <f>HLOOKUP(V$2,'2.9 Real GDP'!$B$2:$BC$16,4,FALSE)</f>
        <v>70808.558573571077</v>
      </c>
      <c r="W5" s="11"/>
      <c r="X5" s="11">
        <f>('1.44 Real GDPPC'!X5*'1.46 Population'!X29)/1000</f>
        <v>75871.635303559859</v>
      </c>
      <c r="Y5" s="11">
        <f>('1.44 Real GDPPC'!Y5*'1.46 Population'!Y29)/1000</f>
        <v>14693.768564213789</v>
      </c>
      <c r="Z5" s="11">
        <f>HLOOKUP(Z$2,'2.9 Real GDP'!$B$2:$BC$16,4,FALSE)</f>
        <v>49299.883503256293</v>
      </c>
      <c r="AA5" s="11">
        <f>HLOOKUP(AA$2,'2.9 Real GDP'!$B$2:$BC$16,4,FALSE)</f>
        <v>39143.085208073542</v>
      </c>
      <c r="AB5" s="11">
        <f>('1.44 Real GDPPC'!AB5*'1.46 Population'!AB29)/1000</f>
        <v>104005.06930872718</v>
      </c>
      <c r="AC5" s="11">
        <f>('1.44 Real GDPPC'!AC5*'1.46 Population'!AC29)/1000</f>
        <v>21149.722556858564</v>
      </c>
      <c r="AD5" s="11">
        <f>HLOOKUP(AD$2,'2.9 Real GDP'!$B$2:$BC$16,4,FALSE)</f>
        <v>19040.1840417116</v>
      </c>
      <c r="AE5" s="11">
        <f>HLOOKUP(AE$2,'2.9 Real GDP'!$B$2:$BC$16,4,FALSE)</f>
        <v>77083.732320538387</v>
      </c>
      <c r="AF5" s="11">
        <f>('1.44 Real GDPPC'!AF5*'1.46 Population'!AF29)/1000</f>
        <v>22552.212776051038</v>
      </c>
      <c r="AG5" s="11">
        <f>('1.44 Real GDPPC'!AG5*'1.46 Population'!AG29)/1000</f>
        <v>30362.85391385297</v>
      </c>
      <c r="AH5" s="11">
        <f>('1.44 Real GDPPC'!AH5*'1.46 Population'!AH29)/1000</f>
        <v>9910.6919254324057</v>
      </c>
      <c r="AI5" s="11">
        <f>('1.44 Real GDPPC'!AI5*'1.46 Population'!AI29)/1000</f>
        <v>298500.74504162261</v>
      </c>
      <c r="AJ5" s="11">
        <f>HLOOKUP(AJ$2,'2.9 Real GDP'!$B$2:$BC$16,4,FALSE)</f>
        <v>80198.041886934952</v>
      </c>
      <c r="AK5" s="11">
        <f>HLOOKUP(AK$2,'2.9 Real GDP'!$B$2:$BC$16,4,FALSE)</f>
        <v>911022.03478437022</v>
      </c>
      <c r="AL5" s="11">
        <f>('1.44 Real GDPPC'!AL5*'1.46 Population'!AL29)/1000</f>
        <v>39883.34610182904</v>
      </c>
      <c r="AM5" s="11">
        <f>('1.44 Real GDPPC'!AM5*'1.46 Population'!AM29)/1000</f>
        <v>49728.672700552583</v>
      </c>
      <c r="AN5" s="11">
        <f>('1.44 Real GDPPC'!AN5*'1.46 Population'!AN29)/1000</f>
        <v>29625.674952082354</v>
      </c>
      <c r="AO5" s="11">
        <f>HLOOKUP(AO$2,'2.9 Real GDP'!$B$2:$BC$16,4,FALSE)</f>
        <v>169324.93477018122</v>
      </c>
      <c r="AP5" s="11"/>
      <c r="AQ5" s="11">
        <f>HLOOKUP(AQ$2,'2.9 Real GDP'!$B$2:$BC$16,4,FALSE)</f>
        <v>284717.63192551554</v>
      </c>
      <c r="AR5" s="11">
        <f>('1.44 Real GDPPC'!AR5*'1.46 Population'!AR29)/1000</f>
        <v>22618.836105726994</v>
      </c>
      <c r="AS5" s="11">
        <f>HLOOKUP(AS$2,'2.9 Real GDP'!$B$2:$BC$16,4,FALSE)</f>
        <v>998574.00591581222</v>
      </c>
      <c r="AT5" s="11">
        <f>HLOOKUP(AT$2,'2.9 Real GDP'!$B$2:$BC$16,4,FALSE)</f>
        <v>172628.82276509612</v>
      </c>
      <c r="AU5" s="11">
        <f>('1.44 Real GDPPC'!AU5*'1.46 Population'!AU29)/1000</f>
        <v>236637.7982336983</v>
      </c>
      <c r="AV5" s="11">
        <f>('1.44 Real GDPPC'!AV5*'1.46 Population'!AV29)/1000</f>
        <v>26381.21374486744</v>
      </c>
      <c r="AW5" s="11">
        <f>('1.44 Real GDPPC'!AW5*'1.46 Population'!AW29)/1000</f>
        <v>0</v>
      </c>
      <c r="AX5" s="11">
        <f>('1.44 Real GDPPC'!AX5*'1.46 Population'!AX29)/1000</f>
        <v>55363.22955443478</v>
      </c>
      <c r="AY5" s="11">
        <f>('1.44 Real GDPPC'!AY5*'1.46 Population'!AY29)/1000</f>
        <v>48748.431636589085</v>
      </c>
      <c r="AZ5" s="11">
        <f>HLOOKUP(AZ$2,'2.9 Real GDP'!$B$2:$BC$16,4,FALSE)</f>
        <v>733296.94127618673</v>
      </c>
      <c r="BA5" s="11">
        <f>('1.44 Real GDPPC'!BA5*'1.46 Population'!BA29)/1000</f>
        <v>106051.7689196607</v>
      </c>
      <c r="BB5" s="11">
        <f>HLOOKUP(BB$2,'2.9 Real GDP'!$B$2:$BC$16,4,FALSE)</f>
        <v>24075.024526453599</v>
      </c>
      <c r="BC5" s="11">
        <f>('1.44 Real GDPPC'!BC5*'1.46 Population'!BC29)/1000</f>
        <v>180911.27518238628</v>
      </c>
      <c r="BD5" s="11"/>
      <c r="BE5" s="11">
        <f>HLOOKUP(BE$2,'2.9 Real GDP'!$B$2:$BC$16,4,FALSE)</f>
        <v>99600.38145549364</v>
      </c>
      <c r="BF5" s="11">
        <f>('1.44 Real GDPPC'!BF5*'1.46 Population'!BF29)/1000</f>
        <v>19498.671657182571</v>
      </c>
      <c r="BG5" s="11">
        <f>('1.44 Real GDPPC'!BG5*'1.46 Population'!BG29)/1000</f>
        <v>226624.12563336478</v>
      </c>
      <c r="BH5" s="11">
        <f>('1.44 Real GDPPC'!BH5*'1.46 Population'!BH29)/1000</f>
        <v>346104.63919199677</v>
      </c>
      <c r="BI5" s="11">
        <f>('1.44 Real GDPPC'!BI5*'1.46 Population'!BI29)/1000</f>
        <v>107771.99318244832</v>
      </c>
      <c r="BJ5" s="11">
        <f>('1.44 Real GDPPC'!BJ5*'1.46 Population'!BJ29)/1000</f>
        <v>33793.418440902125</v>
      </c>
      <c r="BK5" s="11">
        <f>HLOOKUP(BK$2,'2.9 Real GDP'!$B$2:$BC$16,4,FALSE)</f>
        <v>100916.98350749376</v>
      </c>
      <c r="BL5" s="11">
        <f>('1.44 Real GDPPC'!BL5*'1.46 Population'!BL29)/1000</f>
        <v>184458.95420286662</v>
      </c>
      <c r="BM5" s="11">
        <f>('1.44 Real GDPPC'!BM5*'1.46 Population'!BM29)/1000</f>
        <v>210221.71622511474</v>
      </c>
      <c r="BN5" s="11">
        <f>HLOOKUP(BN$2,'2.9 Real GDP'!$B$2:$BC$16,4,FALSE)</f>
        <v>193709.29336067609</v>
      </c>
      <c r="BO5" s="11">
        <f>HLOOKUP(BO$2,'2.9 Real GDP'!$B$2:$BC$16,4,FALSE)</f>
        <v>49124.336298817383</v>
      </c>
      <c r="BP5" s="11">
        <f>('1.44 Real GDPPC'!BP5*'1.46 Population'!BP29)/1000</f>
        <v>0</v>
      </c>
      <c r="BQ5" s="11"/>
      <c r="BR5" s="11">
        <f>HLOOKUP(BR$2,'2.9 Real GDP'!$B$2:$BC$16,4,FALSE)</f>
        <v>746425.19383611612</v>
      </c>
      <c r="BS5" s="11">
        <f>HLOOKUP(BS$2,'2.9 Real GDP'!$B$2:$BC$16,4,FALSE)</f>
        <v>8542675.1020775475</v>
      </c>
      <c r="BT5" s="11"/>
      <c r="BU5" s="11">
        <f>HLOOKUP(BU$2,'2.9 Real GDP'!$B$2:$BC$16,4,FALSE)</f>
        <v>175944.85378058624</v>
      </c>
      <c r="BV5" s="11">
        <f>('1.44 Real GDPPC'!BV5*'1.46 Population'!BV29)/1000</f>
        <v>220524.58384832955</v>
      </c>
      <c r="BW5" s="11">
        <f>HLOOKUP(BW$2,'2.9 Real GDP'!$B$2:$BC$16,4,FALSE)</f>
        <v>124494.84384069008</v>
      </c>
      <c r="BX5" s="11">
        <f>HLOOKUP(BX$2,'2.9 Real GDP'!$B$2:$BC$16,4,FALSE)</f>
        <v>109569.05473431187</v>
      </c>
      <c r="BY5" s="11">
        <f>HLOOKUP(BY$2,'2.9 Real GDP'!$B$2:$BC$16,4,FALSE)</f>
        <v>1292475.8365184604</v>
      </c>
      <c r="BZ5" s="11">
        <f>HLOOKUP(BZ$2,'2.9 Real GDP'!$B$2:$BC$16,4,FALSE)</f>
        <v>1572784.0000000002</v>
      </c>
      <c r="CA5" s="11">
        <f>HLOOKUP(CA$2,'2.9 Real GDP'!$B$2:$BC$16,4,FALSE)</f>
        <v>146022.25128975761</v>
      </c>
      <c r="CB5" s="11">
        <f>HLOOKUP(CB$2,'2.9 Real GDP'!$B$2:$BC$16,4,FALSE)</f>
        <v>91062.214104238446</v>
      </c>
      <c r="CC5" s="11">
        <f>HLOOKUP(CC$2,'2.9 Real GDP'!$B$2:$BC$16,4,FALSE)</f>
        <v>1107193</v>
      </c>
      <c r="CD5" s="11">
        <f>HLOOKUP(CD$2,'2.9 Real GDP'!$B$2:$BC$16,4,FALSE)</f>
        <v>361249.68192226556</v>
      </c>
      <c r="CE5" s="11">
        <f>('1.44 Real GDPPC'!CE5*'1.46 Population'!CE29)/1000</f>
        <v>117740.25189643062</v>
      </c>
      <c r="CF5" s="11">
        <f>HLOOKUP(CF$2,'2.9 Real GDP'!$B$2:$BC$16,4,FALSE)</f>
        <v>146510.5000996521</v>
      </c>
      <c r="CG5" s="11">
        <f>HLOOKUP(CG$2,'2.9 Real GDP'!$B$2:$BC$16,4,FALSE)</f>
        <v>665726.36410562531</v>
      </c>
      <c r="CH5" s="11">
        <f>HLOOKUP(CH$2,'2.9 Real GDP'!$B$2:$BC$16,4,FALSE)</f>
        <v>197788.30450675622</v>
      </c>
      <c r="CI5" s="11">
        <f>HLOOKUP(CI$2,'2.9 Real GDP'!$B$2:$BC$16,4,FALSE)</f>
        <v>166809.28172322127</v>
      </c>
      <c r="CJ5" s="11">
        <f>HLOOKUP(CJ$2,'2.9 Real GDP'!$B$2:$BC$16,4,FALSE)</f>
        <v>461355.72730229242</v>
      </c>
      <c r="CK5" s="11">
        <f>HLOOKUP(CK$2,'2.9 Real GDP'!$B$2:$BC$16,4,FALSE)</f>
        <v>1367920.3531255808</v>
      </c>
      <c r="CL5" t="str">
        <f>HLOOKUP(CL$2,'2.9 Real GDP'!$B$2:$BC$16,4,FALSE)</f>
        <v/>
      </c>
      <c r="CM5" t="str">
        <f>HLOOKUP(CM$2,'2.9 Real GDP'!$B$2:$BC$16,4,FALSE)</f>
        <v/>
      </c>
      <c r="CN5" t="str">
        <f>HLOOKUP(CN$2,'2.9 Real GDP'!$B$2:$BC$16,4,FALSE)</f>
        <v/>
      </c>
      <c r="CO5" t="str">
        <f>HLOOKUP(CO$2,'2.9 Real GDP'!$B$2:$BC$16,4,FALSE)</f>
        <v/>
      </c>
    </row>
    <row r="6" spans="1:94" x14ac:dyDescent="0.25">
      <c r="A6" t="s">
        <v>27</v>
      </c>
      <c r="B6" s="11">
        <f>HLOOKUP(B$2,'2.9 Real GDP'!$B$2:$BC$16,5,FALSE)</f>
        <v>43485945.998551868</v>
      </c>
      <c r="C6" s="11"/>
      <c r="D6" s="11">
        <f>('1.44 Real GDPPC'!D6*'1.46 Population'!D30)/1000</f>
        <v>29100.540824846212</v>
      </c>
      <c r="E6" s="11">
        <f>HLOOKUP(E$2,'2.9 Real GDP'!$B$2:$BC$16,5,FALSE)</f>
        <v>6699034.0000000009</v>
      </c>
      <c r="F6" s="11">
        <f>HLOOKUP(F$2,'2.9 Real GDP'!$B$2:$BC$16,5,FALSE)</f>
        <v>167736.50765612759</v>
      </c>
      <c r="G6" s="11">
        <f>HLOOKUP(G$2,'2.9 Real GDP'!$B$2:$BC$16,5,FALSE)</f>
        <v>2421113.4431804144</v>
      </c>
      <c r="H6" s="11">
        <f>('1.44 Real GDPPC'!H6*'1.46 Population'!H30)/1000</f>
        <v>812624.69432838797</v>
      </c>
      <c r="I6" s="11">
        <f>HLOOKUP(I$2,'2.9 Real GDP'!$B$2:$BC$16,5,FALSE)</f>
        <v>2715474.2031493317</v>
      </c>
      <c r="J6" s="11">
        <f>('1.44 Real GDPPC'!J6*'1.46 Population'!J30)/1000</f>
        <v>122060.5875172352</v>
      </c>
      <c r="K6" s="11">
        <f>HLOOKUP(K$2,'2.9 Real GDP'!$B$2:$BC$16,5,FALSE)</f>
        <v>201523.62270516608</v>
      </c>
      <c r="L6" s="11">
        <f>('1.44 Real GDPPC'!L6*'1.46 Population'!L30)/1000</f>
        <v>310523.12724925816</v>
      </c>
      <c r="M6" s="11">
        <f>HLOOKUP(M$2,'2.9 Real GDP'!$B$2:$BC$16,5,FALSE)</f>
        <v>226589.54977273828</v>
      </c>
      <c r="N6" s="11">
        <f>HLOOKUP(N$2,'2.9 Real GDP'!$B$2:$BC$16,5,FALSE)</f>
        <v>98331.333281761938</v>
      </c>
      <c r="O6" s="11">
        <f>('1.44 Real GDPPC'!O6*'1.46 Population'!O30)/1000</f>
        <v>844961.70620236406</v>
      </c>
      <c r="P6" s="11">
        <f>HLOOKUP(P$2,'2.9 Real GDP'!$B$2:$BC$16,5,FALSE)</f>
        <v>419955.27011909219</v>
      </c>
      <c r="Q6" s="11">
        <f>HLOOKUP(Q$2,'2.9 Real GDP'!$B$2:$BC$16,5,FALSE)</f>
        <v>498631.0013875406</v>
      </c>
      <c r="R6" s="11">
        <f>('1.44 Real GDPPC'!R6*'1.46 Population'!R30)/1000</f>
        <v>102380.42850717854</v>
      </c>
      <c r="S6" s="11">
        <f>('1.44 Real GDPPC'!S6*'1.46 Population'!S30)/1000</f>
        <v>189517.15906363574</v>
      </c>
      <c r="T6" s="11"/>
      <c r="U6" s="11">
        <f>HLOOKUP(U$2,'2.9 Real GDP'!$B$2:$BC$16,5,FALSE)</f>
        <v>466323.54762165551</v>
      </c>
      <c r="V6" s="11">
        <f>HLOOKUP(V$2,'2.9 Real GDP'!$B$2:$BC$16,5,FALSE)</f>
        <v>73338.486085991186</v>
      </c>
      <c r="W6" s="11"/>
      <c r="X6" s="11">
        <f>('1.44 Real GDPPC'!X6*'1.46 Population'!X30)/1000</f>
        <v>84377.275151554495</v>
      </c>
      <c r="Y6" s="11">
        <f>('1.44 Real GDPPC'!Y6*'1.46 Population'!Y30)/1000</f>
        <v>15585.332976778576</v>
      </c>
      <c r="Z6" s="11">
        <f>HLOOKUP(Z$2,'2.9 Real GDP'!$B$2:$BC$16,5,FALSE)</f>
        <v>52626.661000339191</v>
      </c>
      <c r="AA6" s="11">
        <f>HLOOKUP(AA$2,'2.9 Real GDP'!$B$2:$BC$16,5,FALSE)</f>
        <v>40794.334664897149</v>
      </c>
      <c r="AB6" s="11">
        <f>('1.44 Real GDPPC'!AB6*'1.46 Population'!AB30)/1000</f>
        <v>109018.67848525012</v>
      </c>
      <c r="AC6" s="11">
        <f>('1.44 Real GDPPC'!AC6*'1.46 Population'!AC30)/1000</f>
        <v>22486.674207325254</v>
      </c>
      <c r="AD6" s="11">
        <f>HLOOKUP(AD$2,'2.9 Real GDP'!$B$2:$BC$16,5,FALSE)</f>
        <v>20155.94858816035</v>
      </c>
      <c r="AE6" s="11">
        <f>HLOOKUP(AE$2,'2.9 Real GDP'!$B$2:$BC$16,5,FALSE)</f>
        <v>80732.859578599775</v>
      </c>
      <c r="AF6" s="11">
        <f>('1.44 Real GDPPC'!AF6*'1.46 Population'!AF30)/1000</f>
        <v>24480.703441861675</v>
      </c>
      <c r="AG6" s="11">
        <f>('1.44 Real GDPPC'!AG6*'1.46 Population'!AG30)/1000</f>
        <v>32399.753531694339</v>
      </c>
      <c r="AH6" s="11">
        <f>('1.44 Real GDPPC'!AH6*'1.46 Population'!AH30)/1000</f>
        <v>10325.69238633323</v>
      </c>
      <c r="AI6" s="11">
        <f>('1.44 Real GDPPC'!AI6*'1.46 Population'!AI30)/1000</f>
        <v>314819.38990229508</v>
      </c>
      <c r="AJ6" s="11">
        <f>HLOOKUP(AJ$2,'2.9 Real GDP'!$B$2:$BC$16,5,FALSE)</f>
        <v>87133.806805788743</v>
      </c>
      <c r="AK6" s="11">
        <f>HLOOKUP(AK$2,'2.9 Real GDP'!$B$2:$BC$16,5,FALSE)</f>
        <v>975948.00095937378</v>
      </c>
      <c r="AL6" s="11">
        <f>('1.44 Real GDPPC'!AL6*'1.46 Population'!AL30)/1000</f>
        <v>43225.441968241095</v>
      </c>
      <c r="AM6" s="11">
        <f>('1.44 Real GDPPC'!AM6*'1.46 Population'!AM30)/1000</f>
        <v>52145.747776464581</v>
      </c>
      <c r="AN6" s="11">
        <f>('1.44 Real GDPPC'!AN6*'1.46 Population'!AN30)/1000</f>
        <v>30938.358713649261</v>
      </c>
      <c r="AO6" s="11">
        <f>HLOOKUP(AO$2,'2.9 Real GDP'!$B$2:$BC$16,5,FALSE)</f>
        <v>189893.24462944298</v>
      </c>
      <c r="AP6" s="11"/>
      <c r="AQ6" s="11">
        <f>HLOOKUP(AQ$2,'2.9 Real GDP'!$B$2:$BC$16,5,FALSE)</f>
        <v>304542.57428247633</v>
      </c>
      <c r="AR6" s="11">
        <f>('1.44 Real GDPPC'!AR6*'1.46 Population'!AR30)/1000</f>
        <v>23506.521767721792</v>
      </c>
      <c r="AS6" s="11">
        <f>HLOOKUP(AS$2,'2.9 Real GDP'!$B$2:$BC$16,5,FALSE)</f>
        <v>1057284.2464427678</v>
      </c>
      <c r="AT6" s="11">
        <f>HLOOKUP(AT$2,'2.9 Real GDP'!$B$2:$BC$16,5,FALSE)</f>
        <v>184889.92477888844</v>
      </c>
      <c r="AU6" s="11">
        <f>('1.44 Real GDPPC'!AU6*'1.46 Population'!AU30)/1000</f>
        <v>249114.70893168577</v>
      </c>
      <c r="AV6" s="11">
        <f>('1.44 Real GDPPC'!AV6*'1.46 Population'!AV30)/1000</f>
        <v>27521.362805361208</v>
      </c>
      <c r="AW6" s="11">
        <f>('1.44 Real GDPPC'!AW6*'1.46 Population'!AW30)/1000</f>
        <v>0</v>
      </c>
      <c r="AX6" s="11">
        <f>('1.44 Real GDPPC'!AX6*'1.46 Population'!AX30)/1000</f>
        <v>59897.902505610255</v>
      </c>
      <c r="AY6" s="11">
        <f>('1.44 Real GDPPC'!AY6*'1.46 Population'!AY30)/1000</f>
        <v>50629.09715574955</v>
      </c>
      <c r="AZ6" s="11">
        <f>HLOOKUP(AZ$2,'2.9 Real GDP'!$B$2:$BC$16,5,FALSE)</f>
        <v>759987.15499936685</v>
      </c>
      <c r="BA6" s="11">
        <f>('1.44 Real GDPPC'!BA6*'1.46 Population'!BA30)/1000</f>
        <v>111385.37308523571</v>
      </c>
      <c r="BB6" s="11">
        <f>HLOOKUP(BB$2,'2.9 Real GDP'!$B$2:$BC$16,5,FALSE)</f>
        <v>26839.919531166754</v>
      </c>
      <c r="BC6" s="11">
        <f>('1.44 Real GDPPC'!BC6*'1.46 Population'!BC30)/1000</f>
        <v>214634.16321790899</v>
      </c>
      <c r="BD6" s="11"/>
      <c r="BE6" s="11">
        <f>HLOOKUP(BE$2,'2.9 Real GDP'!$B$2:$BC$16,5,FALSE)</f>
        <v>104600.13115505039</v>
      </c>
      <c r="BF6" s="11">
        <f>('1.44 Real GDPPC'!BF6*'1.46 Population'!BF30)/1000</f>
        <v>20275.894926434634</v>
      </c>
      <c r="BG6" s="11">
        <f>('1.44 Real GDPPC'!BG6*'1.46 Population'!BG30)/1000</f>
        <v>235468.56899010713</v>
      </c>
      <c r="BH6" s="11">
        <f>('1.44 Real GDPPC'!BH6*'1.46 Population'!BH30)/1000</f>
        <v>368123.42327571235</v>
      </c>
      <c r="BI6" s="11">
        <f>('1.44 Real GDPPC'!BI6*'1.46 Population'!BI30)/1000</f>
        <v>112821.35793995828</v>
      </c>
      <c r="BJ6" s="11">
        <f>('1.44 Real GDPPC'!BJ6*'1.46 Population'!BJ30)/1000</f>
        <v>35249.772370028964</v>
      </c>
      <c r="BK6" s="11">
        <f>HLOOKUP(BK$2,'2.9 Real GDP'!$B$2:$BC$16,5,FALSE)</f>
        <v>106208.58306757246</v>
      </c>
      <c r="BL6" s="11">
        <f>('1.44 Real GDPPC'!BL6*'1.46 Population'!BL30)/1000</f>
        <v>203707.98052146254</v>
      </c>
      <c r="BM6" s="11">
        <f>('1.44 Real GDPPC'!BM6*'1.46 Population'!BM30)/1000</f>
        <v>223414.42374616596</v>
      </c>
      <c r="BN6" s="11">
        <f>HLOOKUP(BN$2,'2.9 Real GDP'!$B$2:$BC$16,5,FALSE)</f>
        <v>202531.86277529059</v>
      </c>
      <c r="BO6" s="11">
        <f>HLOOKUP(BO$2,'2.9 Real GDP'!$B$2:$BC$16,5,FALSE)</f>
        <v>52047.685370062645</v>
      </c>
      <c r="BP6" s="11">
        <f>('1.44 Real GDPPC'!BP6*'1.46 Population'!BP30)/1000</f>
        <v>0</v>
      </c>
      <c r="BQ6" s="11"/>
      <c r="BR6" s="11">
        <f>HLOOKUP(BR$2,'2.9 Real GDP'!$B$2:$BC$16,5,FALSE)</f>
        <v>769726.71869807027</v>
      </c>
      <c r="BS6" s="11">
        <f>HLOOKUP(BS$2,'2.9 Real GDP'!$B$2:$BC$16,5,FALSE)</f>
        <v>8842682.8907747325</v>
      </c>
      <c r="BT6" s="11"/>
      <c r="BU6" s="11">
        <f>HLOOKUP(BU$2,'2.9 Real GDP'!$B$2:$BC$16,5,FALSE)</f>
        <v>180501.22416060654</v>
      </c>
      <c r="BV6" s="11">
        <f>('1.44 Real GDPPC'!BV6*'1.46 Population'!BV30)/1000</f>
        <v>228252.42210106415</v>
      </c>
      <c r="BW6" s="11">
        <f>HLOOKUP(BW$2,'2.9 Real GDP'!$B$2:$BC$16,5,FALSE)</f>
        <v>127353.93705143726</v>
      </c>
      <c r="BX6" s="11">
        <f>HLOOKUP(BX$2,'2.9 Real GDP'!$B$2:$BC$16,5,FALSE)</f>
        <v>114088.79375818629</v>
      </c>
      <c r="BY6" s="11">
        <f>HLOOKUP(BY$2,'2.9 Real GDP'!$B$2:$BC$16,5,FALSE)</f>
        <v>1325308.0600585036</v>
      </c>
      <c r="BZ6" s="11">
        <f>HLOOKUP(BZ$2,'2.9 Real GDP'!$B$2:$BC$16,5,FALSE)</f>
        <v>1589449</v>
      </c>
      <c r="CA6" s="11">
        <f>HLOOKUP(CA$2,'2.9 Real GDP'!$B$2:$BC$16,5,FALSE)</f>
        <v>152399.98568682125</v>
      </c>
      <c r="CB6" s="11">
        <f>HLOOKUP(CB$2,'2.9 Real GDP'!$B$2:$BC$16,5,FALSE)</f>
        <v>94177.325955122753</v>
      </c>
      <c r="CC6" s="11">
        <f>HLOOKUP(CC$2,'2.9 Real GDP'!$B$2:$BC$16,5,FALSE)</f>
        <v>1120504</v>
      </c>
      <c r="CD6" s="11">
        <f>HLOOKUP(CD$2,'2.9 Real GDP'!$B$2:$BC$16,5,FALSE)</f>
        <v>370355.00468251336</v>
      </c>
      <c r="CE6" s="11">
        <f>('1.44 Real GDPPC'!CE6*'1.46 Population'!CE30)/1000</f>
        <v>122566.05074039906</v>
      </c>
      <c r="CF6" s="11">
        <f>HLOOKUP(CF$2,'2.9 Real GDP'!$B$2:$BC$16,5,FALSE)</f>
        <v>148796.64930701294</v>
      </c>
      <c r="CG6" s="11">
        <f>HLOOKUP(CG$2,'2.9 Real GDP'!$B$2:$BC$16,5,FALSE)</f>
        <v>677633.51831148053</v>
      </c>
      <c r="CH6" s="11">
        <f>HLOOKUP(CH$2,'2.9 Real GDP'!$B$2:$BC$16,5,FALSE)</f>
        <v>206162.31295513219</v>
      </c>
      <c r="CI6" s="11">
        <f>HLOOKUP(CI$2,'2.9 Real GDP'!$B$2:$BC$16,5,FALSE)</f>
        <v>171069.2774622592</v>
      </c>
      <c r="CJ6" s="11">
        <f>HLOOKUP(CJ$2,'2.9 Real GDP'!$B$2:$BC$16,5,FALSE)</f>
        <v>504551.63113643369</v>
      </c>
      <c r="CK6" s="11">
        <f>HLOOKUP(CK$2,'2.9 Real GDP'!$B$2:$BC$16,5,FALSE)</f>
        <v>1404702.8469884866</v>
      </c>
      <c r="CL6" t="str">
        <f>HLOOKUP(CL$2,'2.9 Real GDP'!$B$2:$BC$16,5,FALSE)</f>
        <v/>
      </c>
      <c r="CM6" t="str">
        <f>HLOOKUP(CM$2,'2.9 Real GDP'!$B$2:$BC$16,5,FALSE)</f>
        <v/>
      </c>
      <c r="CN6" t="str">
        <f>HLOOKUP(CN$2,'2.9 Real GDP'!$B$2:$BC$16,5,FALSE)</f>
        <v/>
      </c>
      <c r="CO6" t="str">
        <f>HLOOKUP(CO$2,'2.9 Real GDP'!$B$2:$BC$16,5,FALSE)</f>
        <v/>
      </c>
    </row>
    <row r="7" spans="1:94" x14ac:dyDescent="0.25">
      <c r="A7" t="s">
        <v>28</v>
      </c>
      <c r="B7" s="11">
        <f>HLOOKUP(B$2,'2.9 Real GDP'!$B$2:$BC$16,6,FALSE)</f>
        <v>45516344.171822131</v>
      </c>
      <c r="C7" s="11"/>
      <c r="D7" s="11">
        <f>('1.44 Real GDPPC'!D7*'1.46 Population'!D31)/1000</f>
        <v>36863.152336262232</v>
      </c>
      <c r="E7" s="11">
        <f>HLOOKUP(E$2,'2.9 Real GDP'!$B$2:$BC$16,6,FALSE)</f>
        <v>7268725</v>
      </c>
      <c r="F7" s="11">
        <f>HLOOKUP(F$2,'2.9 Real GDP'!$B$2:$BC$16,6,FALSE)</f>
        <v>179645.8258376561</v>
      </c>
      <c r="G7" s="11">
        <f>HLOOKUP(G$2,'2.9 Real GDP'!$B$2:$BC$16,6,FALSE)</f>
        <v>2650565.0299999993</v>
      </c>
      <c r="H7" s="11">
        <f>('1.44 Real GDPPC'!H7*'1.46 Population'!H31)/1000</f>
        <v>859582.18462999398</v>
      </c>
      <c r="I7" s="11">
        <f>HLOOKUP(I$2,'2.9 Real GDP'!$B$2:$BC$16,6,FALSE)</f>
        <v>2751613.768813164</v>
      </c>
      <c r="J7" s="11">
        <f>('1.44 Real GDPPC'!J7*'1.46 Population'!J31)/1000</f>
        <v>134098.15843552491</v>
      </c>
      <c r="K7" s="11">
        <f>HLOOKUP(K$2,'2.9 Real GDP'!$B$2:$BC$16,6,FALSE)</f>
        <v>212055.70920143521</v>
      </c>
      <c r="L7" s="11">
        <f>('1.44 Real GDPPC'!L7*'1.46 Population'!L31)/1000</f>
        <v>339063.09161151492</v>
      </c>
      <c r="M7" s="11">
        <f>HLOOKUP(M$2,'2.9 Real GDP'!$B$2:$BC$16,6,FALSE)</f>
        <v>237415.2468738218</v>
      </c>
      <c r="N7" s="11">
        <f>HLOOKUP(N$2,'2.9 Real GDP'!$B$2:$BC$16,6,FALSE)</f>
        <v>104815.35453438535</v>
      </c>
      <c r="O7" s="11">
        <f>('1.44 Real GDPPC'!O7*'1.46 Population'!O31)/1000</f>
        <v>877428.49977410759</v>
      </c>
      <c r="P7" s="11">
        <f>HLOOKUP(P$2,'2.9 Real GDP'!$B$2:$BC$16,6,FALSE)</f>
        <v>439661.17676776974</v>
      </c>
      <c r="Q7" s="11">
        <f>HLOOKUP(Q$2,'2.9 Real GDP'!$B$2:$BC$16,6,FALSE)</f>
        <v>519474.82992376463</v>
      </c>
      <c r="R7" s="11">
        <f>('1.44 Real GDPPC'!R7*'1.46 Population'!R31)/1000</f>
        <v>109518.51894618251</v>
      </c>
      <c r="S7" s="11">
        <f>('1.44 Real GDPPC'!S7*'1.46 Population'!S31)/1000</f>
        <v>204762.71861702806</v>
      </c>
      <c r="T7" s="11"/>
      <c r="U7" s="11">
        <f>HLOOKUP(U$2,'2.9 Real GDP'!$B$2:$BC$16,6,FALSE)</f>
        <v>480805.66412317869</v>
      </c>
      <c r="V7" s="11">
        <f>HLOOKUP(V$2,'2.9 Real GDP'!$B$2:$BC$16,6,FALSE)</f>
        <v>75720.769508547382</v>
      </c>
      <c r="W7" s="11"/>
      <c r="X7" s="11">
        <f>('1.44 Real GDPPC'!X7*'1.46 Population'!X31)/1000</f>
        <v>92186.054710920755</v>
      </c>
      <c r="Y7" s="11">
        <f>('1.44 Real GDPPC'!Y7*'1.46 Population'!Y31)/1000</f>
        <v>16345.135434987858</v>
      </c>
      <c r="Z7" s="11">
        <f>HLOOKUP(Z$2,'2.9 Real GDP'!$B$2:$BC$16,6,FALSE)</f>
        <v>55972.942487205299</v>
      </c>
      <c r="AA7" s="11">
        <f>HLOOKUP(AA$2,'2.9 Real GDP'!$B$2:$BC$16,6,FALSE)</f>
        <v>42534.406479580975</v>
      </c>
      <c r="AB7" s="11">
        <f>('1.44 Real GDPPC'!AB7*'1.46 Population'!AB31)/1000</f>
        <v>116478.49995205611</v>
      </c>
      <c r="AC7" s="11">
        <f>('1.44 Real GDPPC'!AC7*'1.46 Population'!AC31)/1000</f>
        <v>24502.023584091708</v>
      </c>
      <c r="AD7" s="11">
        <f>HLOOKUP(AD$2,'2.9 Real GDP'!$B$2:$BC$16,6,FALSE)</f>
        <v>22089.044722503961</v>
      </c>
      <c r="AE7" s="11">
        <f>HLOOKUP(AE$2,'2.9 Real GDP'!$B$2:$BC$16,6,FALSE)</f>
        <v>83844.556259676741</v>
      </c>
      <c r="AF7" s="11">
        <f>('1.44 Real GDPPC'!AF7*'1.46 Population'!AF31)/1000</f>
        <v>26828.250091693451</v>
      </c>
      <c r="AG7" s="11">
        <f>('1.44 Real GDPPC'!AG7*'1.46 Population'!AG31)/1000</f>
        <v>34583.098366799939</v>
      </c>
      <c r="AH7" s="11">
        <f>('1.44 Real GDPPC'!AH7*'1.46 Population'!AH31)/1000</f>
        <v>10760.12257290864</v>
      </c>
      <c r="AI7" s="11">
        <f>('1.44 Real GDPPC'!AI7*'1.46 Population'!AI31)/1000</f>
        <v>326594.53046279919</v>
      </c>
      <c r="AJ7" s="11">
        <f>HLOOKUP(AJ$2,'2.9 Real GDP'!$B$2:$BC$16,6,FALSE)</f>
        <v>90855.350696041729</v>
      </c>
      <c r="AK7" s="11">
        <f>HLOOKUP(AK$2,'2.9 Real GDP'!$B$2:$BC$16,6,FALSE)</f>
        <v>1037792.4743316077</v>
      </c>
      <c r="AL7" s="11">
        <f>('1.44 Real GDPPC'!AL7*'1.46 Population'!AL31)/1000</f>
        <v>45961.125806200704</v>
      </c>
      <c r="AM7" s="11">
        <f>('1.44 Real GDPPC'!AM7*'1.46 Population'!AM31)/1000</f>
        <v>55544.66207358746</v>
      </c>
      <c r="AN7" s="11">
        <f>('1.44 Real GDPPC'!AN7*'1.46 Population'!AN31)/1000</f>
        <v>32146.783268987161</v>
      </c>
      <c r="AO7" s="11">
        <f>HLOOKUP(AO$2,'2.9 Real GDP'!$B$2:$BC$16,6,FALSE)</f>
        <v>195067.97059333351</v>
      </c>
      <c r="AP7" s="11"/>
      <c r="AQ7" s="11">
        <f>HLOOKUP(AQ$2,'2.9 Real GDP'!$B$2:$BC$16,6,FALSE)</f>
        <v>329600.04787917895</v>
      </c>
      <c r="AR7" s="11">
        <f>('1.44 Real GDPPC'!AR7*'1.46 Population'!AR31)/1000</f>
        <v>24490.299567064252</v>
      </c>
      <c r="AS7" s="11">
        <f>HLOOKUP(AS$2,'2.9 Real GDP'!$B$2:$BC$16,6,FALSE)</f>
        <v>1092676.652199534</v>
      </c>
      <c r="AT7" s="11">
        <f>HLOOKUP(AT$2,'2.9 Real GDP'!$B$2:$BC$16,6,FALSE)</f>
        <v>196502.97199027528</v>
      </c>
      <c r="AU7" s="11">
        <f>('1.44 Real GDPPC'!AU7*'1.46 Population'!AU31)/1000</f>
        <v>260663.99171387107</v>
      </c>
      <c r="AV7" s="11">
        <f>('1.44 Real GDPPC'!AV7*'1.46 Population'!AV31)/1000</f>
        <v>29150.588835628791</v>
      </c>
      <c r="AW7" s="11">
        <f>('1.44 Real GDPPC'!AW7*'1.46 Population'!AW31)/1000</f>
        <v>0</v>
      </c>
      <c r="AX7" s="11">
        <f>('1.44 Real GDPPC'!AX7*'1.46 Population'!AX31)/1000</f>
        <v>63010.629117748671</v>
      </c>
      <c r="AY7" s="11">
        <f>('1.44 Real GDPPC'!AY7*'1.46 Population'!AY31)/1000</f>
        <v>52527.504763132049</v>
      </c>
      <c r="AZ7" s="11">
        <f>HLOOKUP(AZ$2,'2.9 Real GDP'!$B$2:$BC$16,6,FALSE)</f>
        <v>782686.78776417591</v>
      </c>
      <c r="BA7" s="11">
        <f>('1.44 Real GDPPC'!BA7*'1.46 Population'!BA31)/1000</f>
        <v>119087.78457601486</v>
      </c>
      <c r="BB7" s="11">
        <f>HLOOKUP(BB$2,'2.9 Real GDP'!$B$2:$BC$16,6,FALSE)</f>
        <v>28569.798456513476</v>
      </c>
      <c r="BC7" s="11">
        <f>('1.44 Real GDPPC'!BC7*'1.46 Population'!BC31)/1000</f>
        <v>237395.40420591406</v>
      </c>
      <c r="BD7" s="11"/>
      <c r="BE7" s="11">
        <f>HLOOKUP(BE$2,'2.9 Real GDP'!$B$2:$BC$16,6,FALSE)</f>
        <v>109734.44927432299</v>
      </c>
      <c r="BF7" s="11">
        <f>('1.44 Real GDPPC'!BF7*'1.46 Population'!BF31)/1000</f>
        <v>20801.659959435663</v>
      </c>
      <c r="BG7" s="11">
        <f>('1.44 Real GDPPC'!BG7*'1.46 Population'!BG31)/1000</f>
        <v>245527.9945415761</v>
      </c>
      <c r="BH7" s="11">
        <f>('1.44 Real GDPPC'!BH7*'1.46 Population'!BH31)/1000</f>
        <v>385165.38183057093</v>
      </c>
      <c r="BI7" s="11">
        <f>('1.44 Real GDPPC'!BI7*'1.46 Population'!BI31)/1000</f>
        <v>118263.77028794646</v>
      </c>
      <c r="BJ7" s="11">
        <f>('1.44 Real GDPPC'!BJ7*'1.46 Population'!BJ31)/1000</f>
        <v>37233.835385747072</v>
      </c>
      <c r="BK7" s="11">
        <f>HLOOKUP(BK$2,'2.9 Real GDP'!$B$2:$BC$16,6,FALSE)</f>
        <v>109827.53069769162</v>
      </c>
      <c r="BL7" s="11">
        <f>('1.44 Real GDPPC'!BL7*'1.46 Population'!BL31)/1000</f>
        <v>214571.49735560076</v>
      </c>
      <c r="BM7" s="11">
        <f>('1.44 Real GDPPC'!BM7*'1.46 Population'!BM31)/1000</f>
        <v>238044.51157857076</v>
      </c>
      <c r="BN7" s="11">
        <f>HLOOKUP(BN$2,'2.9 Real GDP'!$B$2:$BC$16,6,FALSE)</f>
        <v>213219.71652879709</v>
      </c>
      <c r="BO7" s="11">
        <f>HLOOKUP(BO$2,'2.9 Real GDP'!$B$2:$BC$16,6,FALSE)</f>
        <v>54132.083821661254</v>
      </c>
      <c r="BP7" s="11">
        <f>('1.44 Real GDPPC'!BP7*'1.46 Population'!BP31)/1000</f>
        <v>0</v>
      </c>
      <c r="BQ7" s="11"/>
      <c r="BR7" s="11">
        <f>HLOOKUP(BR$2,'2.9 Real GDP'!$B$2:$BC$16,6,FALSE)</f>
        <v>792949.98594903166</v>
      </c>
      <c r="BS7" s="11">
        <f>HLOOKUP(BS$2,'2.9 Real GDP'!$B$2:$BC$16,6,FALSE)</f>
        <v>9116266.1007696316</v>
      </c>
      <c r="BT7" s="11"/>
      <c r="BU7" s="11">
        <f>HLOOKUP(BU$2,'2.9 Real GDP'!$B$2:$BC$16,6,FALSE)</f>
        <v>184834.44258294697</v>
      </c>
      <c r="BV7" s="11">
        <f>('1.44 Real GDPPC'!BV7*'1.46 Population'!BV31)/1000</f>
        <v>232992.56531344343</v>
      </c>
      <c r="BW7" s="11">
        <f>HLOOKUP(BW$2,'2.9 Real GDP'!$B$2:$BC$16,6,FALSE)</f>
        <v>130467.76991557045</v>
      </c>
      <c r="BX7" s="11">
        <f>HLOOKUP(BX$2,'2.9 Real GDP'!$B$2:$BC$16,6,FALSE)</f>
        <v>117415.68495720827</v>
      </c>
      <c r="BY7" s="11">
        <f>HLOOKUP(BY$2,'2.9 Real GDP'!$B$2:$BC$16,6,FALSE)</f>
        <v>1349462.4429637645</v>
      </c>
      <c r="BZ7" s="11">
        <f>HLOOKUP(BZ$2,'2.9 Real GDP'!$B$2:$BC$16,6,FALSE)</f>
        <v>1600575</v>
      </c>
      <c r="CA7" s="11">
        <f>HLOOKUP(CA$2,'2.9 Real GDP'!$B$2:$BC$16,6,FALSE)</f>
        <v>155875.31844399928</v>
      </c>
      <c r="CB7" s="11">
        <f>HLOOKUP(CB$2,'2.9 Real GDP'!$B$2:$BC$16,6,FALSE)</f>
        <v>97776.731635701188</v>
      </c>
      <c r="CC7" s="11">
        <f>HLOOKUP(CC$2,'2.9 Real GDP'!$B$2:$BC$16,6,FALSE)</f>
        <v>1128348</v>
      </c>
      <c r="CD7" s="11">
        <f>HLOOKUP(CD$2,'2.9 Real GDP'!$B$2:$BC$16,6,FALSE)</f>
        <v>379238.41982328083</v>
      </c>
      <c r="CE7" s="11">
        <f>('1.44 Real GDPPC'!CE7*'1.46 Population'!CE31)/1000</f>
        <v>126023.9588769094</v>
      </c>
      <c r="CF7" s="11">
        <f>HLOOKUP(CF$2,'2.9 Real GDP'!$B$2:$BC$16,6,FALSE)</f>
        <v>149950.02838293012</v>
      </c>
      <c r="CG7" s="11">
        <f>HLOOKUP(CG$2,'2.9 Real GDP'!$B$2:$BC$16,6,FALSE)</f>
        <v>691647.87355630985</v>
      </c>
      <c r="CH7" s="11">
        <f>HLOOKUP(CH$2,'2.9 Real GDP'!$B$2:$BC$16,6,FALSE)</f>
        <v>212693.56429457761</v>
      </c>
      <c r="CI7" s="11">
        <f>HLOOKUP(CI$2,'2.9 Real GDP'!$B$2:$BC$16,6,FALSE)</f>
        <v>175855.2035410188</v>
      </c>
      <c r="CJ7" s="11">
        <f>HLOOKUP(CJ$2,'2.9 Real GDP'!$B$2:$BC$16,6,FALSE)</f>
        <v>546942.11</v>
      </c>
      <c r="CK7" s="11">
        <f>HLOOKUP(CK$2,'2.9 Real GDP'!$B$2:$BC$16,6,FALSE)</f>
        <v>1439137.1821991783</v>
      </c>
      <c r="CL7" t="str">
        <f>HLOOKUP(CL$2,'2.9 Real GDP'!$B$2:$BC$16,6,FALSE)</f>
        <v/>
      </c>
      <c r="CM7" t="str">
        <f>HLOOKUP(CM$2,'2.9 Real GDP'!$B$2:$BC$16,6,FALSE)</f>
        <v/>
      </c>
      <c r="CN7" t="str">
        <f>HLOOKUP(CN$2,'2.9 Real GDP'!$B$2:$BC$16,6,FALSE)</f>
        <v/>
      </c>
      <c r="CO7" t="str">
        <f>HLOOKUP(CO$2,'2.9 Real GDP'!$B$2:$BC$16,6,FALSE)</f>
        <v/>
      </c>
    </row>
    <row r="8" spans="1:94" x14ac:dyDescent="0.25">
      <c r="A8" t="s">
        <v>29</v>
      </c>
      <c r="B8" s="11">
        <f>HLOOKUP(B$2,'2.9 Real GDP'!$B$2:$BC$16,7,FALSE)</f>
        <v>47870179.349513233</v>
      </c>
      <c r="C8" s="11"/>
      <c r="D8" s="11">
        <f>('1.44 Real GDPPC'!D8*'1.46 Population'!D32)/1000</f>
        <v>49654.803212146682</v>
      </c>
      <c r="E8" s="11">
        <f>HLOOKUP(E$2,'2.9 Real GDP'!$B$2:$BC$16,7,FALSE)</f>
        <v>7928475</v>
      </c>
      <c r="F8" s="11">
        <f>HLOOKUP(F$2,'2.9 Real GDP'!$B$2:$BC$16,7,FALSE)</f>
        <v>192221.20539171205</v>
      </c>
      <c r="G8" s="11">
        <f>HLOOKUP(G$2,'2.9 Real GDP'!$B$2:$BC$16,7,FALSE)</f>
        <v>2904201.0499999993</v>
      </c>
      <c r="H8" s="11">
        <f>('1.44 Real GDPPC'!H8*'1.46 Population'!H32)/1000</f>
        <v>907236.7877053424</v>
      </c>
      <c r="I8" s="11">
        <f>HLOOKUP(I$2,'2.9 Real GDP'!$B$2:$BC$16,7,FALSE)</f>
        <v>2797445.8230771949</v>
      </c>
      <c r="J8" s="11">
        <f>('1.44 Real GDPPC'!J8*'1.46 Population'!J32)/1000</f>
        <v>148617.43019141379</v>
      </c>
      <c r="K8" s="11">
        <f>HLOOKUP(K$2,'2.9 Real GDP'!$B$2:$BC$16,7,FALSE)</f>
        <v>223975.48112758453</v>
      </c>
      <c r="L8" s="11">
        <f>('1.44 Real GDPPC'!L8*'1.46 Population'!L32)/1000</f>
        <v>359611.39694915549</v>
      </c>
      <c r="M8" s="11">
        <f>HLOOKUP(M$2,'2.9 Real GDP'!$B$2:$BC$16,7,FALSE)</f>
        <v>249862.85270804312</v>
      </c>
      <c r="N8" s="11">
        <f>HLOOKUP(N$2,'2.9 Real GDP'!$B$2:$BC$16,7,FALSE)</f>
        <v>113065.29482429413</v>
      </c>
      <c r="O8" s="11">
        <f>('1.44 Real GDPPC'!O8*'1.46 Population'!O32)/1000</f>
        <v>925068.30515566608</v>
      </c>
      <c r="P8" s="11">
        <f>HLOOKUP(P$2,'2.9 Real GDP'!$B$2:$BC$16,7,FALSE)</f>
        <v>463387.27853942849</v>
      </c>
      <c r="Q8" s="11">
        <f>HLOOKUP(Q$2,'2.9 Real GDP'!$B$2:$BC$16,7,FALSE)</f>
        <v>545162.34933521156</v>
      </c>
      <c r="R8" s="11">
        <f>('1.44 Real GDPPC'!R8*'1.46 Population'!R32)/1000</f>
        <v>117870.13443602021</v>
      </c>
      <c r="S8" s="11">
        <f>('1.44 Real GDPPC'!S8*'1.46 Population'!S32)/1000</f>
        <v>220917.85640121691</v>
      </c>
      <c r="T8" s="11"/>
      <c r="U8" s="11">
        <f>HLOOKUP(U$2,'2.9 Real GDP'!$B$2:$BC$16,7,FALSE)</f>
        <v>493735.18243677879</v>
      </c>
      <c r="V8" s="11">
        <f>HLOOKUP(V$2,'2.9 Real GDP'!$B$2:$BC$16,7,FALSE)</f>
        <v>77411.185570916918</v>
      </c>
      <c r="W8" s="11"/>
      <c r="X8" s="11">
        <f>('1.44 Real GDPPC'!X8*'1.46 Population'!X32)/1000</f>
        <v>101141.95372921246</v>
      </c>
      <c r="Y8" s="11">
        <f>('1.44 Real GDPPC'!Y8*'1.46 Population'!Y32)/1000</f>
        <v>17277.451868260086</v>
      </c>
      <c r="Z8" s="11">
        <f>HLOOKUP(Z$2,'2.9 Real GDP'!$B$2:$BC$16,7,FALSE)</f>
        <v>59616.99578306028</v>
      </c>
      <c r="AA8" s="11">
        <f>HLOOKUP(AA$2,'2.9 Real GDP'!$B$2:$BC$16,7,FALSE)</f>
        <v>44567.537481070001</v>
      </c>
      <c r="AB8" s="11">
        <f>('1.44 Real GDPPC'!AB8*'1.46 Population'!AB32)/1000</f>
        <v>125026.97108249167</v>
      </c>
      <c r="AC8" s="11">
        <f>('1.44 Real GDPPC'!AC8*'1.46 Population'!AC32)/1000</f>
        <v>26960.269050765299</v>
      </c>
      <c r="AD8" s="11">
        <f>HLOOKUP(AD$2,'2.9 Real GDP'!$B$2:$BC$16,7,FALSE)</f>
        <v>24160.915549322424</v>
      </c>
      <c r="AE8" s="11">
        <f>HLOOKUP(AE$2,'2.9 Real GDP'!$B$2:$BC$16,7,FALSE)</f>
        <v>86988.286509932543</v>
      </c>
      <c r="AF8" s="11">
        <f>('1.44 Real GDPPC'!AF8*'1.46 Population'!AF32)/1000</f>
        <v>29732.965715642233</v>
      </c>
      <c r="AG8" s="11">
        <f>('1.44 Real GDPPC'!AG8*'1.46 Population'!AG32)/1000</f>
        <v>36666.053146342216</v>
      </c>
      <c r="AH8" s="11">
        <f>('1.44 Real GDPPC'!AH8*'1.46 Population'!AH32)/1000</f>
        <v>11089.498285142497</v>
      </c>
      <c r="AI8" s="11">
        <f>('1.44 Real GDPPC'!AI8*'1.46 Population'!AI32)/1000</f>
        <v>347334.412871284</v>
      </c>
      <c r="AJ8" s="11">
        <f>HLOOKUP(AJ$2,'2.9 Real GDP'!$B$2:$BC$16,7,FALSE)</f>
        <v>98100.324502295218</v>
      </c>
      <c r="AK8" s="11">
        <f>HLOOKUP(AK$2,'2.9 Real GDP'!$B$2:$BC$16,7,FALSE)</f>
        <v>1121418.0098142808</v>
      </c>
      <c r="AL8" s="11">
        <f>('1.44 Real GDPPC'!AL8*'1.46 Population'!AL32)/1000</f>
        <v>48409.018974888073</v>
      </c>
      <c r="AM8" s="11">
        <f>('1.44 Real GDPPC'!AM8*'1.46 Population'!AM32)/1000</f>
        <v>60095.06676152919</v>
      </c>
      <c r="AN8" s="11">
        <f>('1.44 Real GDPPC'!AN8*'1.46 Population'!AN32)/1000</f>
        <v>33813.01940823839</v>
      </c>
      <c r="AO8" s="11">
        <f>HLOOKUP(AO$2,'2.9 Real GDP'!$B$2:$BC$16,7,FALSE)</f>
        <v>209402.4233966617</v>
      </c>
      <c r="AP8" s="11"/>
      <c r="AQ8" s="11">
        <f>HLOOKUP(AQ$2,'2.9 Real GDP'!$B$2:$BC$16,7,FALSE)</f>
        <v>354677.48335173086</v>
      </c>
      <c r="AR8" s="11">
        <f>('1.44 Real GDPPC'!AR8*'1.46 Population'!AR32)/1000</f>
        <v>25610.226131197629</v>
      </c>
      <c r="AS8" s="11">
        <f>HLOOKUP(AS$2,'2.9 Real GDP'!$B$2:$BC$16,7,FALSE)</f>
        <v>1138450.0801496881</v>
      </c>
      <c r="AT8" s="11">
        <f>HLOOKUP(AT$2,'2.9 Real GDP'!$B$2:$BC$16,7,FALSE)</f>
        <v>207882.66755934356</v>
      </c>
      <c r="AU8" s="11">
        <f>('1.44 Real GDPPC'!AU8*'1.46 Population'!AU32)/1000</f>
        <v>277915.53536196222</v>
      </c>
      <c r="AV8" s="11">
        <f>('1.44 Real GDPPC'!AV8*'1.46 Population'!AV32)/1000</f>
        <v>31727.13976300968</v>
      </c>
      <c r="AW8" s="11">
        <f>('1.44 Real GDPPC'!AW8*'1.46 Population'!AW32)/1000</f>
        <v>0</v>
      </c>
      <c r="AX8" s="11">
        <f>('1.44 Real GDPPC'!AX8*'1.46 Population'!AX32)/1000</f>
        <v>65892.302945090429</v>
      </c>
      <c r="AY8" s="11">
        <f>('1.44 Real GDPPC'!AY8*'1.46 Population'!AY32)/1000</f>
        <v>55495.178414611517</v>
      </c>
      <c r="AZ8" s="11">
        <f>HLOOKUP(AZ$2,'2.9 Real GDP'!$B$2:$BC$16,7,FALSE)</f>
        <v>821316.39662155812</v>
      </c>
      <c r="BA8" s="11">
        <f>('1.44 Real GDPPC'!BA8*'1.46 Population'!BA32)/1000</f>
        <v>128448.04615640895</v>
      </c>
      <c r="BB8" s="11">
        <f>HLOOKUP(BB$2,'2.9 Real GDP'!$B$2:$BC$16,7,FALSE)</f>
        <v>29810.111878314819</v>
      </c>
      <c r="BC8" s="11">
        <f>('1.44 Real GDPPC'!BC8*'1.46 Population'!BC32)/1000</f>
        <v>261385.69205872057</v>
      </c>
      <c r="BD8" s="11"/>
      <c r="BE8" s="11">
        <f>HLOOKUP(BE$2,'2.9 Real GDP'!$B$2:$BC$16,7,FALSE)</f>
        <v>111592.50426698732</v>
      </c>
      <c r="BF8" s="11">
        <f>('1.44 Real GDPPC'!BF8*'1.46 Population'!BF32)/1000</f>
        <v>21534.249714121637</v>
      </c>
      <c r="BG8" s="11">
        <f>('1.44 Real GDPPC'!BG8*'1.46 Population'!BG32)/1000</f>
        <v>261775.96112746099</v>
      </c>
      <c r="BH8" s="11">
        <f>('1.44 Real GDPPC'!BH8*'1.46 Population'!BH32)/1000</f>
        <v>408665.10761163157</v>
      </c>
      <c r="BI8" s="11">
        <f>('1.44 Real GDPPC'!BI8*'1.46 Population'!BI32)/1000</f>
        <v>124812.41558422457</v>
      </c>
      <c r="BJ8" s="11">
        <f>('1.44 Real GDPPC'!BJ8*'1.46 Population'!BJ32)/1000</f>
        <v>39441.342152971542</v>
      </c>
      <c r="BK8" s="11">
        <f>HLOOKUP(BK$2,'2.9 Real GDP'!$B$2:$BC$16,7,FALSE)</f>
        <v>118835.06239462391</v>
      </c>
      <c r="BL8" s="11">
        <f>('1.44 Real GDPPC'!BL8*'1.46 Population'!BL32)/1000</f>
        <v>227883.67896347115</v>
      </c>
      <c r="BM8" s="11">
        <f>('1.44 Real GDPPC'!BM8*'1.46 Population'!BM32)/1000</f>
        <v>247741.29554026879</v>
      </c>
      <c r="BN8" s="11">
        <f>HLOOKUP(BN$2,'2.9 Real GDP'!$B$2:$BC$16,7,FALSE)</f>
        <v>225167.95530172536</v>
      </c>
      <c r="BO8" s="11">
        <f>HLOOKUP(BO$2,'2.9 Real GDP'!$B$2:$BC$16,7,FALSE)</f>
        <v>57197.021650754679</v>
      </c>
      <c r="BP8" s="11">
        <f>('1.44 Real GDPPC'!BP8*'1.46 Population'!BP32)/1000</f>
        <v>0</v>
      </c>
      <c r="BQ8" s="11"/>
      <c r="BR8" s="11">
        <f>HLOOKUP(BR$2,'2.9 Real GDP'!$B$2:$BC$16,7,FALSE)</f>
        <v>815352.77949350653</v>
      </c>
      <c r="BS8" s="11">
        <f>HLOOKUP(BS$2,'2.9 Real GDP'!$B$2:$BC$16,7,FALSE)</f>
        <v>9358406.8296430744</v>
      </c>
      <c r="BT8" s="11"/>
      <c r="BU8" s="11">
        <f>HLOOKUP(BU$2,'2.9 Real GDP'!$B$2:$BC$16,7,FALSE)</f>
        <v>191617.46</v>
      </c>
      <c r="BV8" s="11">
        <f>('1.44 Real GDPPC'!BV8*'1.46 Population'!BV32)/1000</f>
        <v>240364.41299538399</v>
      </c>
      <c r="BW8" s="11">
        <f>HLOOKUP(BW$2,'2.9 Real GDP'!$B$2:$BC$16,7,FALSE)</f>
        <v>134896.91474872586</v>
      </c>
      <c r="BX8" s="11">
        <f>HLOOKUP(BX$2,'2.9 Real GDP'!$B$2:$BC$16,7,FALSE)</f>
        <v>122594.41686893492</v>
      </c>
      <c r="BY8" s="11">
        <f>HLOOKUP(BY$2,'2.9 Real GDP'!$B$2:$BC$16,7,FALSE)</f>
        <v>1382419.8752125697</v>
      </c>
      <c r="BZ8" s="11">
        <f>HLOOKUP(BZ$2,'2.9 Real GDP'!$B$2:$BC$16,7,FALSE)</f>
        <v>1651794</v>
      </c>
      <c r="CA8" s="11">
        <f>HLOOKUP(CA$2,'2.9 Real GDP'!$B$2:$BC$16,7,FALSE)</f>
        <v>164515.32921511296</v>
      </c>
      <c r="CB8" s="11">
        <f>HLOOKUP(CB$2,'2.9 Real GDP'!$B$2:$BC$16,7,FALSE)</f>
        <v>101509.24765942138</v>
      </c>
      <c r="CC8" s="11">
        <f>HLOOKUP(CC$2,'2.9 Real GDP'!$B$2:$BC$16,7,FALSE)</f>
        <v>1150914</v>
      </c>
      <c r="CD8" s="11">
        <f>HLOOKUP(CD$2,'2.9 Real GDP'!$B$2:$BC$16,7,FALSE)</f>
        <v>393601.87743912888</v>
      </c>
      <c r="CE8" s="11">
        <f>('1.44 Real GDPPC'!CE8*'1.46 Population'!CE32)/1000</f>
        <v>129559.83410803285</v>
      </c>
      <c r="CF8" s="11">
        <f>HLOOKUP(CF$2,'2.9 Real GDP'!$B$2:$BC$16,7,FALSE)</f>
        <v>152121.72</v>
      </c>
      <c r="CG8" s="11">
        <f>HLOOKUP(CG$2,'2.9 Real GDP'!$B$2:$BC$16,7,FALSE)</f>
        <v>709046.1787516746</v>
      </c>
      <c r="CH8" s="11">
        <f>HLOOKUP(CH$2,'2.9 Real GDP'!$B$2:$BC$16,7,FALSE)</f>
        <v>221837.56085886035</v>
      </c>
      <c r="CI8" s="11">
        <f>HLOOKUP(CI$2,'2.9 Real GDP'!$B$2:$BC$16,7,FALSE)</f>
        <v>182548.96364599999</v>
      </c>
      <c r="CJ8" s="11">
        <f>HLOOKUP(CJ$2,'2.9 Real GDP'!$B$2:$BC$16,7,FALSE)</f>
        <v>584645.54171985784</v>
      </c>
      <c r="CK8" s="11">
        <f>HLOOKUP(CK$2,'2.9 Real GDP'!$B$2:$BC$16,7,FALSE)</f>
        <v>1471910.4117908475</v>
      </c>
      <c r="CL8" t="str">
        <f>HLOOKUP(CL$2,'2.9 Real GDP'!$B$2:$BC$16,7,FALSE)</f>
        <v/>
      </c>
      <c r="CM8" t="str">
        <f>HLOOKUP(CM$2,'2.9 Real GDP'!$B$2:$BC$16,7,FALSE)</f>
        <v/>
      </c>
      <c r="CN8" t="str">
        <f>HLOOKUP(CN$2,'2.9 Real GDP'!$B$2:$BC$16,7,FALSE)</f>
        <v/>
      </c>
      <c r="CO8" t="str">
        <f>HLOOKUP(CO$2,'2.9 Real GDP'!$B$2:$BC$16,7,FALSE)</f>
        <v/>
      </c>
    </row>
    <row r="9" spans="1:94" x14ac:dyDescent="0.25">
      <c r="A9" t="s">
        <v>30</v>
      </c>
      <c r="B9" s="11">
        <f>HLOOKUP(B$2,'2.9 Real GDP'!$B$2:$BC$16,8,FALSE)</f>
        <v>49949147.734584525</v>
      </c>
      <c r="C9" s="11"/>
      <c r="D9" s="11">
        <f>('1.44 Real GDPPC'!D9*'1.46 Population'!D33)/1000</f>
        <v>62245.59456613267</v>
      </c>
      <c r="E9" s="11">
        <f>HLOOKUP(E$2,'2.9 Real GDP'!$B$2:$BC$16,8,FALSE)</f>
        <v>8306661</v>
      </c>
      <c r="F9" s="11">
        <f>HLOOKUP(F$2,'2.9 Real GDP'!$B$2:$BC$16,8,FALSE)</f>
        <v>204523.3585992227</v>
      </c>
      <c r="G9" s="11">
        <f>HLOOKUP(G$2,'2.9 Real GDP'!$B$2:$BC$16,8,FALSE)</f>
        <v>3174932.7000000007</v>
      </c>
      <c r="H9" s="11">
        <f>('1.44 Real GDPPC'!H9*'1.46 Population'!H33)/1000</f>
        <v>965506.39317265199</v>
      </c>
      <c r="I9" s="11">
        <f>HLOOKUP(I$2,'2.9 Real GDP'!$B$2:$BC$16,8,FALSE)</f>
        <v>2855781.8908962687</v>
      </c>
      <c r="J9" s="11">
        <f>('1.44 Real GDPPC'!J9*'1.46 Population'!J33)/1000</f>
        <v>162223.41035356079</v>
      </c>
      <c r="K9" s="11">
        <f>HLOOKUP(K$2,'2.9 Real GDP'!$B$2:$BC$16,8,FALSE)</f>
        <v>238165.18576131458</v>
      </c>
      <c r="L9" s="11">
        <f>('1.44 Real GDPPC'!L9*'1.46 Population'!L33)/1000</f>
        <v>385105.30595229066</v>
      </c>
      <c r="M9" s="11">
        <f>HLOOKUP(M$2,'2.9 Real GDP'!$B$2:$BC$16,8,FALSE)</f>
        <v>266395.41585372831</v>
      </c>
      <c r="N9" s="11">
        <f>HLOOKUP(N$2,'2.9 Real GDP'!$B$2:$BC$16,8,FALSE)</f>
        <v>121943.53902847826</v>
      </c>
      <c r="O9" s="11">
        <f>('1.44 Real GDPPC'!O9*'1.46 Population'!O33)/1000</f>
        <v>974276.62038930424</v>
      </c>
      <c r="P9" s="11">
        <f>HLOOKUP(P$2,'2.9 Real GDP'!$B$2:$BC$16,8,FALSE)</f>
        <v>490790.16772783751</v>
      </c>
      <c r="Q9" s="11">
        <f>HLOOKUP(Q$2,'2.9 Real GDP'!$B$2:$BC$16,8,FALSE)</f>
        <v>574888.251109301</v>
      </c>
      <c r="R9" s="11">
        <f>('1.44 Real GDPPC'!R9*'1.46 Population'!R33)/1000</f>
        <v>129379.24011967907</v>
      </c>
      <c r="S9" s="11">
        <f>('1.44 Real GDPPC'!S9*'1.46 Population'!S33)/1000</f>
        <v>238899.47955829019</v>
      </c>
      <c r="T9" s="11"/>
      <c r="U9" s="11">
        <f>HLOOKUP(U$2,'2.9 Real GDP'!$B$2:$BC$16,8,FALSE)</f>
        <v>516915.24075717141</v>
      </c>
      <c r="V9" s="11">
        <f>HLOOKUP(V$2,'2.9 Real GDP'!$B$2:$BC$16,8,FALSE)</f>
        <v>79618.003895729955</v>
      </c>
      <c r="W9" s="11"/>
      <c r="X9" s="11">
        <f>('1.44 Real GDPPC'!X9*'1.46 Population'!X33)/1000</f>
        <v>109578.8878878596</v>
      </c>
      <c r="Y9" s="11">
        <f>('1.44 Real GDPPC'!Y9*'1.46 Population'!Y33)/1000</f>
        <v>19377.742225759463</v>
      </c>
      <c r="Z9" s="11">
        <f>HLOOKUP(Z$2,'2.9 Real GDP'!$B$2:$BC$16,8,FALSE)</f>
        <v>63461.352667599822</v>
      </c>
      <c r="AA9" s="11">
        <f>HLOOKUP(AA$2,'2.9 Real GDP'!$B$2:$BC$16,8,FALSE)</f>
        <v>47059.351216119387</v>
      </c>
      <c r="AB9" s="11">
        <f>('1.44 Real GDPPC'!AB9*'1.46 Population'!AB33)/1000</f>
        <v>132680.21973556862</v>
      </c>
      <c r="AC9" s="11">
        <f>('1.44 Real GDPPC'!AC9*'1.46 Population'!AC33)/1000</f>
        <v>28964.548715337674</v>
      </c>
      <c r="AD9" s="11">
        <f>HLOOKUP(AD$2,'2.9 Real GDP'!$B$2:$BC$16,8,FALSE)</f>
        <v>27143.247526838135</v>
      </c>
      <c r="AE9" s="11">
        <f>HLOOKUP(AE$2,'2.9 Real GDP'!$B$2:$BC$16,8,FALSE)</f>
        <v>86972.200412101374</v>
      </c>
      <c r="AF9" s="11">
        <f>('1.44 Real GDPPC'!AF9*'1.46 Population'!AF33)/1000</f>
        <v>32521.567324686595</v>
      </c>
      <c r="AG9" s="11">
        <f>('1.44 Real GDPPC'!AG9*'1.46 Population'!AG33)/1000</f>
        <v>39887.427141834291</v>
      </c>
      <c r="AH9" s="11">
        <f>('1.44 Real GDPPC'!AH9*'1.46 Population'!AH33)/1000</f>
        <v>11775.233266784988</v>
      </c>
      <c r="AI9" s="11">
        <f>('1.44 Real GDPPC'!AI9*'1.46 Population'!AI33)/1000</f>
        <v>371162.74229858373</v>
      </c>
      <c r="AJ9" s="11">
        <f>HLOOKUP(AJ$2,'2.9 Real GDP'!$B$2:$BC$16,8,FALSE)</f>
        <v>104377.7899586097</v>
      </c>
      <c r="AK9" s="11">
        <f>HLOOKUP(AK$2,'2.9 Real GDP'!$B$2:$BC$16,8,FALSE)</f>
        <v>1213715.9815709491</v>
      </c>
      <c r="AL9" s="11">
        <f>('1.44 Real GDPPC'!AL9*'1.46 Population'!AL33)/1000</f>
        <v>51651.430944662068</v>
      </c>
      <c r="AM9" s="11">
        <f>('1.44 Real GDPPC'!AM9*'1.46 Population'!AM33)/1000</f>
        <v>66309.451830013772</v>
      </c>
      <c r="AN9" s="11">
        <f>('1.44 Real GDPPC'!AN9*'1.46 Population'!AN33)/1000</f>
        <v>36765.948728709554</v>
      </c>
      <c r="AO9" s="11">
        <f>HLOOKUP(AO$2,'2.9 Real GDP'!$B$2:$BC$16,8,FALSE)</f>
        <v>226034.79374106645</v>
      </c>
      <c r="AP9" s="11"/>
      <c r="AQ9" s="11">
        <f>HLOOKUP(AQ$2,'2.9 Real GDP'!$B$2:$BC$16,8,FALSE)</f>
        <v>382356.20246017154</v>
      </c>
      <c r="AR9" s="11">
        <f>('1.44 Real GDPPC'!AR9*'1.46 Population'!AR33)/1000</f>
        <v>26726.326140416761</v>
      </c>
      <c r="AS9" s="11">
        <f>HLOOKUP(AS$2,'2.9 Real GDP'!$B$2:$BC$16,8,FALSE)</f>
        <v>1210682.5286233919</v>
      </c>
      <c r="AT9" s="11">
        <f>HLOOKUP(AT$2,'2.9 Real GDP'!$B$2:$BC$16,8,FALSE)</f>
        <v>218775.16558501218</v>
      </c>
      <c r="AU9" s="11">
        <f>('1.44 Real GDPPC'!AU9*'1.46 Population'!AU33)/1000</f>
        <v>296855.122326135</v>
      </c>
      <c r="AV9" s="11">
        <f>('1.44 Real GDPPC'!AV9*'1.46 Population'!AV33)/1000</f>
        <v>34246.465801804123</v>
      </c>
      <c r="AW9" s="11">
        <f>('1.44 Real GDPPC'!AW9*'1.46 Population'!AW33)/1000</f>
        <v>0</v>
      </c>
      <c r="AX9" s="11">
        <f>('1.44 Real GDPPC'!AX9*'1.46 Population'!AX33)/1000</f>
        <v>67326.512069719349</v>
      </c>
      <c r="AY9" s="11">
        <f>('1.44 Real GDPPC'!AY9*'1.46 Population'!AY33)/1000</f>
        <v>59159.181626396923</v>
      </c>
      <c r="AZ9" s="11">
        <f>HLOOKUP(AZ$2,'2.9 Real GDP'!$B$2:$BC$16,8,FALSE)</f>
        <v>848655.24484886916</v>
      </c>
      <c r="BA9" s="11">
        <f>('1.44 Real GDPPC'!BA9*'1.46 Population'!BA33)/1000</f>
        <v>140037.69153088459</v>
      </c>
      <c r="BB9" s="11">
        <f>HLOOKUP(BB$2,'2.9 Real GDP'!$B$2:$BC$16,8,FALSE)</f>
        <v>31999.349245007306</v>
      </c>
      <c r="BC9" s="11">
        <f>('1.44 Real GDPPC'!BC9*'1.46 Population'!BC33)/1000</f>
        <v>284717.91015046771</v>
      </c>
      <c r="BD9" s="11"/>
      <c r="BE9" s="11">
        <f>HLOOKUP(BE$2,'2.9 Real GDP'!$B$2:$BC$16,8,FALSE)</f>
        <v>114357.85631606905</v>
      </c>
      <c r="BF9" s="11">
        <f>('1.44 Real GDPPC'!BF9*'1.46 Population'!BF33)/1000</f>
        <v>22329.675059439498</v>
      </c>
      <c r="BG9" s="11">
        <f>('1.44 Real GDPPC'!BG9*'1.46 Population'!BG33)/1000</f>
        <v>280617.161867188</v>
      </c>
      <c r="BH9" s="11">
        <f>('1.44 Real GDPPC'!BH9*'1.46 Population'!BH33)/1000</f>
        <v>434180.12139989145</v>
      </c>
      <c r="BI9" s="11">
        <f>('1.44 Real GDPPC'!BI9*'1.46 Population'!BI33)/1000</f>
        <v>131670.76897422911</v>
      </c>
      <c r="BJ9" s="11">
        <f>('1.44 Real GDPPC'!BJ9*'1.46 Population'!BJ33)/1000</f>
        <v>42055.77557467515</v>
      </c>
      <c r="BK9" s="11">
        <f>HLOOKUP(BK$2,'2.9 Real GDP'!$B$2:$BC$16,8,FALSE)</f>
        <v>122540.25009654441</v>
      </c>
      <c r="BL9" s="11">
        <f>('1.44 Real GDPPC'!BL9*'1.46 Population'!BL33)/1000</f>
        <v>243829.59672547301</v>
      </c>
      <c r="BM9" s="11">
        <f>('1.44 Real GDPPC'!BM9*'1.46 Population'!BM33)/1000</f>
        <v>254833.18606654604</v>
      </c>
      <c r="BN9" s="11">
        <f>HLOOKUP(BN$2,'2.9 Real GDP'!$B$2:$BC$16,8,FALSE)</f>
        <v>237659.73491366208</v>
      </c>
      <c r="BO9" s="11">
        <f>HLOOKUP(BO$2,'2.9 Real GDP'!$B$2:$BC$16,8,FALSE)</f>
        <v>60776.596972344443</v>
      </c>
      <c r="BP9" s="11">
        <f>('1.44 Real GDPPC'!BP9*'1.46 Population'!BP33)/1000</f>
        <v>0</v>
      </c>
      <c r="BQ9" s="11"/>
      <c r="BR9" s="11">
        <f>HLOOKUP(BR$2,'2.9 Real GDP'!$B$2:$BC$16,8,FALSE)</f>
        <v>819368.51588051498</v>
      </c>
      <c r="BS9" s="11">
        <f>HLOOKUP(BS$2,'2.9 Real GDP'!$B$2:$BC$16,8,FALSE)</f>
        <v>9536996.3327230234</v>
      </c>
      <c r="BT9" s="11"/>
      <c r="BU9" s="11">
        <f>HLOOKUP(BU$2,'2.9 Real GDP'!$B$2:$BC$16,8,FALSE)</f>
        <v>198718.772703914</v>
      </c>
      <c r="BV9" s="11">
        <f>('1.44 Real GDPPC'!BV9*'1.46 Population'!BV33)/1000</f>
        <v>248699.15015497158</v>
      </c>
      <c r="BW9" s="11">
        <f>HLOOKUP(BW$2,'2.9 Real GDP'!$B$2:$BC$16,8,FALSE)</f>
        <v>137032.66</v>
      </c>
      <c r="BX9" s="11">
        <f>HLOOKUP(BX$2,'2.9 Real GDP'!$B$2:$BC$16,8,FALSE)</f>
        <v>129135.06</v>
      </c>
      <c r="BY9" s="11">
        <f>HLOOKUP(BY$2,'2.9 Real GDP'!$B$2:$BC$16,8,FALSE)</f>
        <v>1413878.7511036436</v>
      </c>
      <c r="BZ9" s="11">
        <f>HLOOKUP(BZ$2,'2.9 Real GDP'!$B$2:$BC$16,8,FALSE)</f>
        <v>1693088.0000000002</v>
      </c>
      <c r="CA9" s="11">
        <f>HLOOKUP(CA$2,'2.9 Real GDP'!$B$2:$BC$16,8,FALSE)</f>
        <v>169444.42</v>
      </c>
      <c r="CB9" s="11">
        <f>HLOOKUP(CB$2,'2.9 Real GDP'!$B$2:$BC$16,8,FALSE)</f>
        <v>105289.90184998576</v>
      </c>
      <c r="CC9" s="11">
        <f>HLOOKUP(CC$2,'2.9 Real GDP'!$B$2:$BC$16,8,FALSE)</f>
        <v>1169329</v>
      </c>
      <c r="CD9" s="11">
        <f>HLOOKUP(CD$2,'2.9 Real GDP'!$B$2:$BC$16,8,FALSE)</f>
        <v>410228.10122314945</v>
      </c>
      <c r="CE9" s="11">
        <f>('1.44 Real GDPPC'!CE9*'1.46 Population'!CE33)/1000</f>
        <v>133673.28011789286</v>
      </c>
      <c r="CF9" s="11">
        <f>HLOOKUP(CF$2,'2.9 Real GDP'!$B$2:$BC$16,8,FALSE)</f>
        <v>155719.78147432828</v>
      </c>
      <c r="CG9" s="11">
        <f>HLOOKUP(CG$2,'2.9 Real GDP'!$B$2:$BC$16,8,FALSE)</f>
        <v>721957.45982003934</v>
      </c>
      <c r="CH9" s="11">
        <f>HLOOKUP(CH$2,'2.9 Real GDP'!$B$2:$BC$16,8,FALSE)</f>
        <v>229177.35609322909</v>
      </c>
      <c r="CI9" s="11">
        <f>HLOOKUP(CI$2,'2.9 Real GDP'!$B$2:$BC$16,8,FALSE)</f>
        <v>189057.21039814886</v>
      </c>
      <c r="CJ9" s="11">
        <f>HLOOKUP(CJ$2,'2.9 Real GDP'!$B$2:$BC$16,8,FALSE)</f>
        <v>611940.11726185214</v>
      </c>
      <c r="CK9" s="11">
        <f>HLOOKUP(CK$2,'2.9 Real GDP'!$B$2:$BC$16,8,FALSE)</f>
        <v>1519534.7409053685</v>
      </c>
      <c r="CL9" t="str">
        <f>HLOOKUP(CL$2,'2.9 Real GDP'!$B$2:$BC$16,8,FALSE)</f>
        <v/>
      </c>
      <c r="CM9" t="str">
        <f>HLOOKUP(CM$2,'2.9 Real GDP'!$B$2:$BC$16,8,FALSE)</f>
        <v/>
      </c>
      <c r="CN9" t="str">
        <f>HLOOKUP(CN$2,'2.9 Real GDP'!$B$2:$BC$16,8,FALSE)</f>
        <v/>
      </c>
      <c r="CO9" t="str">
        <f>HLOOKUP(CO$2,'2.9 Real GDP'!$B$2:$BC$16,8,FALSE)</f>
        <v/>
      </c>
    </row>
    <row r="10" spans="1:94" x14ac:dyDescent="0.25">
      <c r="A10" t="s">
        <v>31</v>
      </c>
      <c r="B10" s="11">
        <f>HLOOKUP(B$2,'2.9 Real GDP'!$B$2:$BC$16,9,FALSE)</f>
        <v>51366486.801832765</v>
      </c>
      <c r="C10" s="11"/>
      <c r="D10" s="11">
        <f>('1.44 Real GDPPC'!D10*'1.46 Population'!D34)/1000</f>
        <v>69104.736184469934</v>
      </c>
      <c r="E10" s="11">
        <f>HLOOKUP(E$2,'2.9 Real GDP'!$B$2:$BC$16,9,FALSE)</f>
        <v>8908894</v>
      </c>
      <c r="F10" s="11">
        <f>HLOOKUP(F$2,'2.9 Real GDP'!$B$2:$BC$16,9,FALSE)</f>
        <v>209227.22075904164</v>
      </c>
      <c r="G10" s="11">
        <f>HLOOKUP(G$2,'2.9 Real GDP'!$B$2:$BC$16,9,FALSE)</f>
        <v>3388439.31</v>
      </c>
      <c r="H10" s="11">
        <f>('1.44 Real GDPPC'!H10*'1.46 Population'!H34)/1000</f>
        <v>1024692.5710655906</v>
      </c>
      <c r="I10" s="11">
        <f>HLOOKUP(I$2,'2.9 Real GDP'!$B$2:$BC$16,9,FALSE)</f>
        <v>2822627.2432983001</v>
      </c>
      <c r="J10" s="11">
        <f>('1.44 Real GDPPC'!J10*'1.46 Population'!J34)/1000</f>
        <v>167789.82052118605</v>
      </c>
      <c r="K10" s="11">
        <f>HLOOKUP(K$2,'2.9 Real GDP'!$B$2:$BC$16,9,FALSE)</f>
        <v>249716.62392742353</v>
      </c>
      <c r="L10" s="11">
        <f>('1.44 Real GDPPC'!L10*'1.46 Population'!L34)/1000</f>
        <v>400782.10530657327</v>
      </c>
      <c r="M10" s="11">
        <f>HLOOKUP(M$2,'2.9 Real GDP'!$B$2:$BC$16,9,FALSE)</f>
        <v>277458.1986650012</v>
      </c>
      <c r="N10" s="11">
        <f>HLOOKUP(N$2,'2.9 Real GDP'!$B$2:$BC$16,9,FALSE)</f>
        <v>122753.34399243705</v>
      </c>
      <c r="O10" s="11">
        <f>('1.44 Real GDPPC'!O10*'1.46 Population'!O34)/1000</f>
        <v>1001185.9516142515</v>
      </c>
      <c r="P10" s="11">
        <f>HLOOKUP(P$2,'2.9 Real GDP'!$B$2:$BC$16,9,FALSE)</f>
        <v>494039.66855540086</v>
      </c>
      <c r="Q10" s="11">
        <f>HLOOKUP(Q$2,'2.9 Real GDP'!$B$2:$BC$16,9,FALSE)</f>
        <v>584389.52226920892</v>
      </c>
      <c r="R10" s="11">
        <f>('1.44 Real GDPPC'!R10*'1.46 Population'!R34)/1000</f>
        <v>141507.61700431127</v>
      </c>
      <c r="S10" s="11">
        <f>('1.44 Real GDPPC'!S10*'1.46 Population'!S34)/1000</f>
        <v>253355.73262967923</v>
      </c>
      <c r="T10" s="11"/>
      <c r="U10" s="11">
        <f>HLOOKUP(U$2,'2.9 Real GDP'!$B$2:$BC$16,9,FALSE)</f>
        <v>529760.86781698116</v>
      </c>
      <c r="V10" s="11">
        <f>HLOOKUP(V$2,'2.9 Real GDP'!$B$2:$BC$16,9,FALSE)</f>
        <v>78766.885942235574</v>
      </c>
      <c r="W10" s="11"/>
      <c r="X10" s="11">
        <f>('1.44 Real GDPPC'!X10*'1.46 Population'!X34)/1000</f>
        <v>120600.04187389769</v>
      </c>
      <c r="Y10" s="11">
        <f>('1.44 Real GDPPC'!Y10*'1.46 Population'!Y34)/1000</f>
        <v>20558.714793700321</v>
      </c>
      <c r="Z10" s="11">
        <f>HLOOKUP(Z$2,'2.9 Real GDP'!$B$2:$BC$16,9,FALSE)</f>
        <v>67389.86360534266</v>
      </c>
      <c r="AA10" s="11">
        <f>HLOOKUP(AA$2,'2.9 Real GDP'!$B$2:$BC$16,9,FALSE)</f>
        <v>48169.803905948618</v>
      </c>
      <c r="AB10" s="11">
        <f>('1.44 Real GDPPC'!AB10*'1.46 Population'!AB34)/1000</f>
        <v>138087.61974775241</v>
      </c>
      <c r="AC10" s="11">
        <f>('1.44 Real GDPPC'!AC10*'1.46 Population'!AC34)/1000</f>
        <v>28016.172797699623</v>
      </c>
      <c r="AD10" s="11">
        <f>HLOOKUP(AD$2,'2.9 Real GDP'!$B$2:$BC$16,9,FALSE)</f>
        <v>27770.495996858022</v>
      </c>
      <c r="AE10" s="11">
        <f>HLOOKUP(AE$2,'2.9 Real GDP'!$B$2:$BC$16,9,FALSE)</f>
        <v>87647.920372676774</v>
      </c>
      <c r="AF10" s="11">
        <f>('1.44 Real GDPPC'!AF10*'1.46 Population'!AF34)/1000</f>
        <v>31414.273998628323</v>
      </c>
      <c r="AG10" s="11">
        <f>('1.44 Real GDPPC'!AG10*'1.46 Population'!AG34)/1000</f>
        <v>40693.152600267589</v>
      </c>
      <c r="AH10" s="11">
        <f>('1.44 Real GDPPC'!AH10*'1.46 Population'!AH34)/1000</f>
        <v>12383.976899500512</v>
      </c>
      <c r="AI10" s="11">
        <f>('1.44 Real GDPPC'!AI10*'1.46 Population'!AI34)/1000</f>
        <v>390674.92894975934</v>
      </c>
      <c r="AJ10" s="11">
        <f>HLOOKUP(AJ$2,'2.9 Real GDP'!$B$2:$BC$16,9,FALSE)</f>
        <v>112131.42261299198</v>
      </c>
      <c r="AK10" s="11">
        <f>HLOOKUP(AK$2,'2.9 Real GDP'!$B$2:$BC$16,9,FALSE)</f>
        <v>1271732.9902029084</v>
      </c>
      <c r="AL10" s="11">
        <f>('1.44 Real GDPPC'!AL10*'1.46 Population'!AL34)/1000</f>
        <v>54511.557960374666</v>
      </c>
      <c r="AM10" s="11">
        <f>('1.44 Real GDPPC'!AM10*'1.46 Population'!AM34)/1000</f>
        <v>70065.211944656781</v>
      </c>
      <c r="AN10" s="11">
        <f>('1.44 Real GDPPC'!AN10*'1.46 Population'!AN34)/1000</f>
        <v>37975.646099149424</v>
      </c>
      <c r="AO10" s="11">
        <f>HLOOKUP(AO$2,'2.9 Real GDP'!$B$2:$BC$16,9,FALSE)</f>
        <v>231240.25348690376</v>
      </c>
      <c r="AP10" s="11"/>
      <c r="AQ10" s="11">
        <f>HLOOKUP(AQ$2,'2.9 Real GDP'!$B$2:$BC$16,9,FALSE)</f>
        <v>396340.21963335777</v>
      </c>
      <c r="AR10" s="11">
        <f>('1.44 Real GDPPC'!AR10*'1.46 Population'!AR34)/1000</f>
        <v>28318.828124225358</v>
      </c>
      <c r="AS10" s="11">
        <f>HLOOKUP(AS$2,'2.9 Real GDP'!$B$2:$BC$16,9,FALSE)</f>
        <v>1276595.0946219219</v>
      </c>
      <c r="AT10" s="11">
        <f>HLOOKUP(AT$2,'2.9 Real GDP'!$B$2:$BC$16,9,FALSE)</f>
        <v>226044.25227308884</v>
      </c>
      <c r="AU10" s="11">
        <f>('1.44 Real GDPPC'!AU10*'1.46 Population'!AU34)/1000</f>
        <v>307114.64745329716</v>
      </c>
      <c r="AV10" s="11">
        <f>('1.44 Real GDPPC'!AV10*'1.46 Population'!AV34)/1000</f>
        <v>35190.349974880141</v>
      </c>
      <c r="AW10" s="11">
        <f>('1.44 Real GDPPC'!AW10*'1.46 Population'!AW34)/1000</f>
        <v>0</v>
      </c>
      <c r="AX10" s="11">
        <f>('1.44 Real GDPPC'!AX10*'1.46 Population'!AX34)/1000</f>
        <v>72309.661936665027</v>
      </c>
      <c r="AY10" s="11">
        <f>('1.44 Real GDPPC'!AY10*'1.46 Population'!AY34)/1000</f>
        <v>61296.121930115325</v>
      </c>
      <c r="AZ10" s="11">
        <f>HLOOKUP(AZ$2,'2.9 Real GDP'!$B$2:$BC$16,9,FALSE)</f>
        <v>858993.96915331134</v>
      </c>
      <c r="BA10" s="11">
        <f>('1.44 Real GDPPC'!BA10*'1.46 Population'!BA34)/1000</f>
        <v>153967.69806180132</v>
      </c>
      <c r="BB10" s="11">
        <f>HLOOKUP(BB$2,'2.9 Real GDP'!$B$2:$BC$16,9,FALSE)</f>
        <v>34774.986464948932</v>
      </c>
      <c r="BC10" s="11">
        <f>('1.44 Real GDPPC'!BC10*'1.46 Population'!BC34)/1000</f>
        <v>300064.46768874448</v>
      </c>
      <c r="BD10" s="11"/>
      <c r="BE10" s="11">
        <f>HLOOKUP(BE$2,'2.9 Real GDP'!$B$2:$BC$16,9,FALSE)</f>
        <v>116418.20341488437</v>
      </c>
      <c r="BF10" s="11">
        <f>('1.44 Real GDPPC'!BF10*'1.46 Population'!BF34)/1000</f>
        <v>22973.585220891189</v>
      </c>
      <c r="BG10" s="11">
        <f>('1.44 Real GDPPC'!BG10*'1.46 Population'!BG34)/1000</f>
        <v>300562.91383850802</v>
      </c>
      <c r="BH10" s="11">
        <f>('1.44 Real GDPPC'!BH10*'1.46 Population'!BH34)/1000</f>
        <v>436127.23674347997</v>
      </c>
      <c r="BI10" s="11">
        <f>('1.44 Real GDPPC'!BI10*'1.46 Population'!BI34)/1000</f>
        <v>137032.35451073907</v>
      </c>
      <c r="BJ10" s="11">
        <f>('1.44 Real GDPPC'!BJ10*'1.46 Population'!BJ34)/1000</f>
        <v>42549.832304165</v>
      </c>
      <c r="BK10" s="11">
        <f>HLOOKUP(BK$2,'2.9 Real GDP'!$B$2:$BC$16,9,FALSE)</f>
        <v>129894.85379376344</v>
      </c>
      <c r="BL10" s="11">
        <f>('1.44 Real GDPPC'!BL10*'1.46 Population'!BL34)/1000</f>
        <v>258555.29408209803</v>
      </c>
      <c r="BM10" s="11">
        <f>('1.44 Real GDPPC'!BM10*'1.46 Population'!BM34)/1000</f>
        <v>267747.4873264918</v>
      </c>
      <c r="BN10" s="11">
        <f>HLOOKUP(BN$2,'2.9 Real GDP'!$B$2:$BC$16,9,FALSE)</f>
        <v>246259.57475956672</v>
      </c>
      <c r="BO10" s="11">
        <f>HLOOKUP(BO$2,'2.9 Real GDP'!$B$2:$BC$16,9,FALSE)</f>
        <v>63516.046946157636</v>
      </c>
      <c r="BP10" s="11">
        <f>('1.44 Real GDPPC'!BP10*'1.46 Population'!BP34)/1000</f>
        <v>0</v>
      </c>
      <c r="BQ10" s="11"/>
      <c r="BR10" s="11">
        <f>HLOOKUP(BR$2,'2.9 Real GDP'!$B$2:$BC$16,9,FALSE)</f>
        <v>839029.16862134065</v>
      </c>
      <c r="BS10" s="11">
        <f>HLOOKUP(BS$2,'2.9 Real GDP'!$B$2:$BC$16,9,FALSE)</f>
        <v>9507510.3018210549</v>
      </c>
      <c r="BT10" s="11"/>
      <c r="BU10" s="11">
        <f>HLOOKUP(BU$2,'2.9 Real GDP'!$B$2:$BC$16,9,FALSE)</f>
        <v>201572.89369645348</v>
      </c>
      <c r="BV10" s="11">
        <f>('1.44 Real GDPPC'!BV10*'1.46 Population'!BV34)/1000</f>
        <v>252819.35582062582</v>
      </c>
      <c r="BW10" s="11">
        <f>HLOOKUP(BW$2,'2.9 Real GDP'!$B$2:$BC$16,9,FALSE)</f>
        <v>135958.60436579987</v>
      </c>
      <c r="BX10" s="11">
        <f>HLOOKUP(BX$2,'2.9 Real GDP'!$B$2:$BC$16,9,FALSE)</f>
        <v>129514.13530594214</v>
      </c>
      <c r="BY10" s="11">
        <f>HLOOKUP(BY$2,'2.9 Real GDP'!$B$2:$BC$16,9,FALSE)</f>
        <v>1412949.7551933122</v>
      </c>
      <c r="BZ10" s="11">
        <f>HLOOKUP(BZ$2,'2.9 Real GDP'!$B$2:$BC$16,9,FALSE)</f>
        <v>1713405</v>
      </c>
      <c r="CA10" s="11">
        <f>HLOOKUP(CA$2,'2.9 Real GDP'!$B$2:$BC$16,9,FALSE)</f>
        <v>169179.33688995993</v>
      </c>
      <c r="CB10" s="11">
        <f>HLOOKUP(CB$2,'2.9 Real GDP'!$B$2:$BC$16,9,FALSE)</f>
        <v>101094.62710938285</v>
      </c>
      <c r="CC10" s="11">
        <f>HLOOKUP(CC$2,'2.9 Real GDP'!$B$2:$BC$16,9,FALSE)</f>
        <v>1157636</v>
      </c>
      <c r="CD10" s="11">
        <f>HLOOKUP(CD$2,'2.9 Real GDP'!$B$2:$BC$16,9,FALSE)</f>
        <v>418002.28553036141</v>
      </c>
      <c r="CE10" s="11">
        <f>('1.44 Real GDPPC'!CE10*'1.46 Population'!CE34)/1000</f>
        <v>134841.11992524427</v>
      </c>
      <c r="CF10" s="11">
        <f>HLOOKUP(CF$2,'2.9 Real GDP'!$B$2:$BC$16,9,FALSE)</f>
        <v>155706.6</v>
      </c>
      <c r="CG10" s="11">
        <f>HLOOKUP(CG$2,'2.9 Real GDP'!$B$2:$BC$16,9,FALSE)</f>
        <v>718069.47886518517</v>
      </c>
      <c r="CH10" s="11">
        <f>HLOOKUP(CH$2,'2.9 Real GDP'!$B$2:$BC$16,9,FALSE)</f>
        <v>227763.98933047664</v>
      </c>
      <c r="CI10" s="11">
        <f>HLOOKUP(CI$2,'2.9 Real GDP'!$B$2:$BC$16,9,FALSE)</f>
        <v>191760.93228786296</v>
      </c>
      <c r="CJ10" s="11">
        <f>HLOOKUP(CJ$2,'2.9 Real GDP'!$B$2:$BC$16,9,FALSE)</f>
        <v>615971.80749224778</v>
      </c>
      <c r="CK10" s="11">
        <f>HLOOKUP(CK$2,'2.9 Real GDP'!$B$2:$BC$16,9,FALSE)</f>
        <v>1499350.2672443273</v>
      </c>
      <c r="CL10" t="str">
        <f>HLOOKUP(CL$2,'2.9 Real GDP'!$B$2:$BC$16,9,FALSE)</f>
        <v/>
      </c>
      <c r="CM10" t="str">
        <f>HLOOKUP(CM$2,'2.9 Real GDP'!$B$2:$BC$16,9,FALSE)</f>
        <v/>
      </c>
      <c r="CN10" t="str">
        <f>HLOOKUP(CN$2,'2.9 Real GDP'!$B$2:$BC$16,9,FALSE)</f>
        <v/>
      </c>
      <c r="CO10" t="str">
        <f>HLOOKUP(CO$2,'2.9 Real GDP'!$B$2:$BC$16,9,FALSE)</f>
        <v/>
      </c>
    </row>
    <row r="11" spans="1:94" x14ac:dyDescent="0.25">
      <c r="A11" t="s">
        <v>32</v>
      </c>
      <c r="B11" s="11">
        <f>HLOOKUP(B$2,'2.9 Real GDP'!$B$2:$BC$16,10,FALSE)</f>
        <v>50958058.613102704</v>
      </c>
      <c r="C11" s="11"/>
      <c r="D11" s="11">
        <f>('1.44 Real GDPPC'!D11*'1.46 Population'!D35)/1000</f>
        <v>75925.128236611446</v>
      </c>
      <c r="E11" s="11">
        <f>HLOOKUP(E$2,'2.9 Real GDP'!$B$2:$BC$16,10,FALSE)</f>
        <v>9730141.6566331089</v>
      </c>
      <c r="F11" s="11">
        <f>HLOOKUP(F$2,'2.9 Real GDP'!$B$2:$BC$16,10,FALSE)</f>
        <v>203576.18010877288</v>
      </c>
      <c r="G11" s="11">
        <f>HLOOKUP(G$2,'2.9 Real GDP'!$B$2:$BC$16,10,FALSE)</f>
        <v>3648999.3831557846</v>
      </c>
      <c r="H11" s="11">
        <f>('1.44 Real GDPPC'!H11*'1.46 Population'!H35)/1000</f>
        <v>1073192.5272414561</v>
      </c>
      <c r="I11" s="11">
        <f>HLOOKUP(I$2,'2.9 Real GDP'!$B$2:$BC$16,10,FALSE)</f>
        <v>2663982.5304865642</v>
      </c>
      <c r="J11" s="11">
        <f>('1.44 Real GDPPC'!J11*'1.46 Population'!J35)/1000</f>
        <v>169894.0541263255</v>
      </c>
      <c r="K11" s="11">
        <f>HLOOKUP(K$2,'2.9 Real GDP'!$B$2:$BC$16,10,FALSE)</f>
        <v>246131.69036615896</v>
      </c>
      <c r="L11" s="11">
        <f>('1.44 Real GDPPC'!L11*'1.46 Population'!L35)/1000</f>
        <v>409403.36880024505</v>
      </c>
      <c r="M11" s="11">
        <f>HLOOKUP(M$2,'2.9 Real GDP'!$B$2:$BC$16,10,FALSE)</f>
        <v>280645.4657606</v>
      </c>
      <c r="N11" s="11">
        <f>HLOOKUP(N$2,'2.9 Real GDP'!$B$2:$BC$16,10,FALSE)</f>
        <v>120296.28390952958</v>
      </c>
      <c r="O11" s="11">
        <f>('1.44 Real GDPPC'!O11*'1.46 Population'!O35)/1000</f>
        <v>1006476.0899722258</v>
      </c>
      <c r="P11" s="11">
        <f>HLOOKUP(P$2,'2.9 Real GDP'!$B$2:$BC$16,10,FALSE)</f>
        <v>484572.46328731591</v>
      </c>
      <c r="Q11" s="11">
        <f>HLOOKUP(Q$2,'2.9 Real GDP'!$B$2:$BC$16,10,FALSE)</f>
        <v>578687.75834210264</v>
      </c>
      <c r="R11" s="11">
        <f>('1.44 Real GDPPC'!R11*'1.46 Population'!R35)/1000</f>
        <v>153595.9974101104</v>
      </c>
      <c r="S11" s="11">
        <f>('1.44 Real GDPPC'!S11*'1.46 Population'!S35)/1000</f>
        <v>266393.1316318913</v>
      </c>
      <c r="T11" s="11"/>
      <c r="U11" s="11">
        <f>HLOOKUP(U$2,'2.9 Real GDP'!$B$2:$BC$16,10,FALSE)</f>
        <v>537010.64872163651</v>
      </c>
      <c r="V11" s="11">
        <f>HLOOKUP(V$2,'2.9 Real GDP'!$B$2:$BC$16,10,FALSE)</f>
        <v>79386.038646643661</v>
      </c>
      <c r="W11" s="11"/>
      <c r="X11" s="11">
        <f>('1.44 Real GDPPC'!X11*'1.46 Population'!X35)/1000</f>
        <v>120616.37601081586</v>
      </c>
      <c r="Y11" s="11">
        <f>('1.44 Real GDPPC'!Y11*'1.46 Population'!Y35)/1000</f>
        <v>19964.242663509227</v>
      </c>
      <c r="Z11" s="11">
        <f>HLOOKUP(Z$2,'2.9 Real GDP'!$B$2:$BC$16,10,FALSE)</f>
        <v>63702.110826420023</v>
      </c>
      <c r="AA11" s="11">
        <f>HLOOKUP(AA$2,'2.9 Real GDP'!$B$2:$BC$16,10,FALSE)</f>
        <v>44819.226851273685</v>
      </c>
      <c r="AB11" s="11">
        <f>('1.44 Real GDPPC'!AB11*'1.46 Population'!AB35)/1000</f>
        <v>132769.57520108891</v>
      </c>
      <c r="AC11" s="11">
        <f>('1.44 Real GDPPC'!AC11*'1.46 Population'!AC35)/1000</f>
        <v>24135.305289486449</v>
      </c>
      <c r="AD11" s="11">
        <f>HLOOKUP(AD$2,'2.9 Real GDP'!$B$2:$BC$16,10,FALSE)</f>
        <v>26724.260002036473</v>
      </c>
      <c r="AE11" s="11">
        <f>HLOOKUP(AE$2,'2.9 Real GDP'!$B$2:$BC$16,10,FALSE)</f>
        <v>81592.505559513826</v>
      </c>
      <c r="AF11" s="11">
        <f>('1.44 Real GDPPC'!AF11*'1.46 Population'!AF35)/1000</f>
        <v>25661.837650011203</v>
      </c>
      <c r="AG11" s="11">
        <f>('1.44 Real GDPPC'!AG11*'1.46 Population'!AG35)/1000</f>
        <v>34442.196790035952</v>
      </c>
      <c r="AH11" s="11">
        <f>('1.44 Real GDPPC'!AH11*'1.46 Population'!AH35)/1000</f>
        <v>12258.303662497863</v>
      </c>
      <c r="AI11" s="11">
        <f>('1.44 Real GDPPC'!AI11*'1.46 Population'!AI35)/1000</f>
        <v>397841.79912368918</v>
      </c>
      <c r="AJ11" s="11">
        <f>HLOOKUP(AJ$2,'2.9 Real GDP'!$B$2:$BC$16,10,FALSE)</f>
        <v>104840.44833866532</v>
      </c>
      <c r="AK11" s="11">
        <f>HLOOKUP(AK$2,'2.9 Real GDP'!$B$2:$BC$16,10,FALSE)</f>
        <v>1166291.2318241922</v>
      </c>
      <c r="AL11" s="11">
        <f>('1.44 Real GDPPC'!AL11*'1.46 Population'!AL35)/1000</f>
        <v>52862.726972787226</v>
      </c>
      <c r="AM11" s="11">
        <f>('1.44 Real GDPPC'!AM11*'1.46 Population'!AM35)/1000</f>
        <v>66607.088107925054</v>
      </c>
      <c r="AN11" s="11">
        <f>('1.44 Real GDPPC'!AN11*'1.46 Population'!AN35)/1000</f>
        <v>35145.765861764477</v>
      </c>
      <c r="AO11" s="11">
        <f>HLOOKUP(AO$2,'2.9 Real GDP'!$B$2:$BC$16,10,FALSE)</f>
        <v>197112.13803355984</v>
      </c>
      <c r="AP11" s="11"/>
      <c r="AQ11" s="11">
        <f>HLOOKUP(AQ$2,'2.9 Real GDP'!$B$2:$BC$16,10,FALSE)</f>
        <v>384511.60419718275</v>
      </c>
      <c r="AR11" s="11">
        <f>('1.44 Real GDPPC'!AR11*'1.46 Population'!AR35)/1000</f>
        <v>29224.377691823734</v>
      </c>
      <c r="AS11" s="11">
        <f>HLOOKUP(AS$2,'2.9 Real GDP'!$B$2:$BC$16,10,FALSE)</f>
        <v>1283250.5394899331</v>
      </c>
      <c r="AT11" s="11">
        <f>HLOOKUP(AT$2,'2.9 Real GDP'!$B$2:$BC$16,10,FALSE)</f>
        <v>223631.86531773067</v>
      </c>
      <c r="AU11" s="11">
        <f>('1.44 Real GDPPC'!AU11*'1.46 Population'!AU35)/1000</f>
        <v>311275.27294168016</v>
      </c>
      <c r="AV11" s="11">
        <f>('1.44 Real GDPPC'!AV11*'1.46 Population'!AV35)/1000</f>
        <v>34761.261185213414</v>
      </c>
      <c r="AW11" s="11">
        <f>('1.44 Real GDPPC'!AW11*'1.46 Population'!AW35)/1000</f>
        <v>0</v>
      </c>
      <c r="AX11" s="11">
        <f>('1.44 Real GDPPC'!AX11*'1.46 Population'!AX35)/1000</f>
        <v>72688.349787553787</v>
      </c>
      <c r="AY11" s="11">
        <f>('1.44 Real GDPPC'!AY11*'1.46 Population'!AY35)/1000</f>
        <v>61864.889506657295</v>
      </c>
      <c r="AZ11" s="11">
        <f>HLOOKUP(AZ$2,'2.9 Real GDP'!$B$2:$BC$16,10,FALSE)</f>
        <v>822052.31226940965</v>
      </c>
      <c r="BA11" s="11">
        <f>('1.44 Real GDPPC'!BA11*'1.46 Population'!BA35)/1000</f>
        <v>155582.70602606065</v>
      </c>
      <c r="BB11" s="11">
        <f>HLOOKUP(BB$2,'2.9 Real GDP'!$B$2:$BC$16,10,FALSE)</f>
        <v>37211.432002240748</v>
      </c>
      <c r="BC11" s="11">
        <f>('1.44 Real GDPPC'!BC11*'1.46 Population'!BC35)/1000</f>
        <v>290619.40473789879</v>
      </c>
      <c r="BD11" s="11"/>
      <c r="BE11" s="11">
        <f>HLOOKUP(BE$2,'2.9 Real GDP'!$B$2:$BC$16,10,FALSE)</f>
        <v>118479.49231768705</v>
      </c>
      <c r="BF11" s="11">
        <f>('1.44 Real GDPPC'!BF11*'1.46 Population'!BF35)/1000</f>
        <v>23506.877656480909</v>
      </c>
      <c r="BG11" s="11">
        <f>('1.44 Real GDPPC'!BG11*'1.46 Population'!BG35)/1000</f>
        <v>315101.57271973137</v>
      </c>
      <c r="BH11" s="11">
        <f>('1.44 Real GDPPC'!BH11*'1.46 Population'!BH35)/1000</f>
        <v>452916.86921475572</v>
      </c>
      <c r="BI11" s="11">
        <f>('1.44 Real GDPPC'!BI11*'1.46 Population'!BI35)/1000</f>
        <v>139148.03922861055</v>
      </c>
      <c r="BJ11" s="11">
        <f>('1.44 Real GDPPC'!BJ11*'1.46 Population'!BJ35)/1000</f>
        <v>43566.790832288119</v>
      </c>
      <c r="BK11" s="11">
        <f>HLOOKUP(BK$2,'2.9 Real GDP'!$B$2:$BC$16,10,FALSE)</f>
        <v>122815.14690749146</v>
      </c>
      <c r="BL11" s="11">
        <f>('1.44 Real GDPPC'!BL11*'1.46 Population'!BL35)/1000</f>
        <v>276750.67745001178</v>
      </c>
      <c r="BM11" s="11">
        <f>('1.44 Real GDPPC'!BM11*'1.46 Population'!BM35)/1000</f>
        <v>270221.53913952736</v>
      </c>
      <c r="BN11" s="11">
        <f>HLOOKUP(BN$2,'2.9 Real GDP'!$B$2:$BC$16,10,FALSE)</f>
        <v>242471.39785645949</v>
      </c>
      <c r="BO11" s="11">
        <f>HLOOKUP(BO$2,'2.9 Real GDP'!$B$2:$BC$16,10,FALSE)</f>
        <v>65472.779893397332</v>
      </c>
      <c r="BP11" s="11">
        <f>('1.44 Real GDPPC'!BP11*'1.46 Population'!BP35)/1000</f>
        <v>0</v>
      </c>
      <c r="BQ11" s="11"/>
      <c r="BR11" s="11">
        <f>HLOOKUP(BR$2,'2.9 Real GDP'!$B$2:$BC$16,10,FALSE)</f>
        <v>815777.52418550255</v>
      </c>
      <c r="BS11" s="11">
        <f>HLOOKUP(BS$2,'2.9 Real GDP'!$B$2:$BC$16,10,FALSE)</f>
        <v>9185222.2870368771</v>
      </c>
      <c r="BT11" s="11"/>
      <c r="BU11" s="11">
        <f>HLOOKUP(BU$2,'2.9 Real GDP'!$B$2:$BC$16,10,FALSE)</f>
        <v>193941.39567712674</v>
      </c>
      <c r="BV11" s="11">
        <f>('1.44 Real GDPPC'!BV11*'1.46 Population'!BV35)/1000</f>
        <v>247539.28735896846</v>
      </c>
      <c r="BW11" s="11">
        <f>HLOOKUP(BW$2,'2.9 Real GDP'!$B$2:$BC$16,10,FALSE)</f>
        <v>128038.46498961005</v>
      </c>
      <c r="BX11" s="11">
        <f>HLOOKUP(BX$2,'2.9 Real GDP'!$B$2:$BC$16,10,FALSE)</f>
        <v>118449.13271292199</v>
      </c>
      <c r="BY11" s="11">
        <f>HLOOKUP(BY$2,'2.9 Real GDP'!$B$2:$BC$16,10,FALSE)</f>
        <v>1368551.83470796</v>
      </c>
      <c r="BZ11" s="11">
        <f>HLOOKUP(BZ$2,'2.9 Real GDP'!$B$2:$BC$16,10,FALSE)</f>
        <v>1629297.9748433505</v>
      </c>
      <c r="CA11" s="11">
        <f>HLOOKUP(CA$2,'2.9 Real GDP'!$B$2:$BC$16,10,FALSE)</f>
        <v>163674.66508652442</v>
      </c>
      <c r="CB11" s="11">
        <f>HLOOKUP(CB$2,'2.9 Real GDP'!$B$2:$BC$16,10,FALSE)</f>
        <v>93790.945277292572</v>
      </c>
      <c r="CC11" s="11">
        <f>HLOOKUP(CC$2,'2.9 Real GDP'!$B$2:$BC$16,10,FALSE)</f>
        <v>1088562.6126045058</v>
      </c>
      <c r="CD11" s="11">
        <f>HLOOKUP(CD$2,'2.9 Real GDP'!$B$2:$BC$16,10,FALSE)</f>
        <v>402411.21323201363</v>
      </c>
      <c r="CE11" s="11">
        <f>('1.44 Real GDPPC'!CE11*'1.46 Population'!CE35)/1000</f>
        <v>133867.83030314083</v>
      </c>
      <c r="CF11" s="11">
        <f>HLOOKUP(CF$2,'2.9 Real GDP'!$B$2:$BC$16,10,FALSE)</f>
        <v>151179.22946753431</v>
      </c>
      <c r="CG11" s="11">
        <f>HLOOKUP(CG$2,'2.9 Real GDP'!$B$2:$BC$16,10,FALSE)</f>
        <v>686008.11674699176</v>
      </c>
      <c r="CH11" s="11">
        <f>HLOOKUP(CH$2,'2.9 Real GDP'!$B$2:$BC$16,10,FALSE)</f>
        <v>216330.28713029754</v>
      </c>
      <c r="CI11" s="11">
        <f>HLOOKUP(CI$2,'2.9 Real GDP'!$B$2:$BC$16,10,FALSE)</f>
        <v>186588.43251373695</v>
      </c>
      <c r="CJ11" s="11">
        <f>HLOOKUP(CJ$2,'2.9 Real GDP'!$B$2:$BC$16,10,FALSE)</f>
        <v>586249.47377297876</v>
      </c>
      <c r="CK11" s="11">
        <f>HLOOKUP(CK$2,'2.9 Real GDP'!$B$2:$BC$16,10,FALSE)</f>
        <v>1435504.9528919791</v>
      </c>
      <c r="CL11" t="str">
        <f>HLOOKUP(CL$2,'2.9 Real GDP'!$B$2:$BC$16,10,FALSE)</f>
        <v/>
      </c>
      <c r="CM11" t="str">
        <f>HLOOKUP(CM$2,'2.9 Real GDP'!$B$2:$BC$16,10,FALSE)</f>
        <v/>
      </c>
      <c r="CN11" t="str">
        <f>HLOOKUP(CN$2,'2.9 Real GDP'!$B$2:$BC$16,10,FALSE)</f>
        <v/>
      </c>
      <c r="CO11" t="str">
        <f>HLOOKUP(CO$2,'2.9 Real GDP'!$B$2:$BC$16,10,FALSE)</f>
        <v/>
      </c>
    </row>
    <row r="12" spans="1:94" x14ac:dyDescent="0.25">
      <c r="A12" t="s">
        <v>33</v>
      </c>
      <c r="B12" s="11">
        <f>HLOOKUP(B$2,'2.9 Real GDP'!$B$2:$BC$16,11,FALSE)</f>
        <v>54068165.914413594</v>
      </c>
      <c r="C12" s="11"/>
      <c r="D12" s="11">
        <f>('1.44 Real GDPPC'!D12*'1.46 Population'!D36)/1000</f>
        <v>79544.12335448798</v>
      </c>
      <c r="E12" s="11">
        <f>HLOOKUP(E$2,'2.9 Real GDP'!$B$2:$BC$16,11,FALSE)</f>
        <v>10744372.550647357</v>
      </c>
      <c r="F12" s="11">
        <f>HLOOKUP(F$2,'2.9 Real GDP'!$B$2:$BC$16,11,FALSE)</f>
        <v>215815.89991889655</v>
      </c>
      <c r="G12" s="11">
        <f>HLOOKUP(G$2,'2.9 Real GDP'!$B$2:$BC$16,11,FALSE)</f>
        <v>4064885.2660504864</v>
      </c>
      <c r="H12" s="11">
        <f>('1.44 Real GDPPC'!H12*'1.46 Population'!H36)/1000</f>
        <v>1140905.9933073039</v>
      </c>
      <c r="I12" s="11">
        <f>HLOOKUP(I$2,'2.9 Real GDP'!$B$2:$BC$16,11,FALSE)</f>
        <v>2795613.5053476649</v>
      </c>
      <c r="J12" s="11">
        <f>('1.44 Real GDPPC'!J12*'1.46 Population'!J36)/1000</f>
        <v>182416.05395797608</v>
      </c>
      <c r="K12" s="11">
        <f>HLOOKUP(K$2,'2.9 Real GDP'!$B$2:$BC$16,11,FALSE)</f>
        <v>285430.10021588288</v>
      </c>
      <c r="L12" s="11">
        <f>('1.44 Real GDPPC'!L12*'1.46 Population'!L36)/1000</f>
        <v>424011.77347093332</v>
      </c>
      <c r="M12" s="11">
        <f>HLOOKUP(M$2,'2.9 Real GDP'!$B$2:$BC$16,11,FALSE)</f>
        <v>282543.53290527867</v>
      </c>
      <c r="N12" s="11">
        <f>HLOOKUP(N$2,'2.9 Real GDP'!$B$2:$BC$16,11,FALSE)</f>
        <v>147414.98822826752</v>
      </c>
      <c r="O12" s="11">
        <f>('1.44 Real GDPPC'!O12*'1.46 Population'!O36)/1000</f>
        <v>1072247.963643773</v>
      </c>
      <c r="P12" s="11">
        <f>HLOOKUP(P$2,'2.9 Real GDP'!$B$2:$BC$16,11,FALSE)</f>
        <v>540381.73591218982</v>
      </c>
      <c r="Q12" s="11">
        <f>HLOOKUP(Q$2,'2.9 Real GDP'!$B$2:$BC$16,11,FALSE)</f>
        <v>622336.41066459159</v>
      </c>
      <c r="R12" s="11">
        <f>('1.44 Real GDPPC'!R12*'1.46 Population'!R36)/1000</f>
        <v>167367.51478377954</v>
      </c>
      <c r="S12" s="11">
        <f>('1.44 Real GDPPC'!S12*'1.46 Population'!S36)/1000</f>
        <v>284230.42499246728</v>
      </c>
      <c r="T12" s="11"/>
      <c r="U12" s="11">
        <f>HLOOKUP(U$2,'2.9 Real GDP'!$B$2:$BC$16,11,FALSE)</f>
        <v>563672.33056264208</v>
      </c>
      <c r="V12" s="11">
        <f>HLOOKUP(V$2,'2.9 Real GDP'!$B$2:$BC$16,11,FALSE)</f>
        <v>82490.974877018714</v>
      </c>
      <c r="W12" s="11"/>
      <c r="X12" s="11">
        <f>('1.44 Real GDPPC'!X12*'1.46 Population'!X36)/1000</f>
        <v>129756.26845828931</v>
      </c>
      <c r="Y12" s="11">
        <f>('1.44 Real GDPPC'!Y12*'1.46 Population'!Y36)/1000</f>
        <v>20115.760072192486</v>
      </c>
      <c r="Z12" s="11">
        <f>HLOOKUP(Z$2,'2.9 Real GDP'!$B$2:$BC$16,11,FALSE)</f>
        <v>66157.402293595136</v>
      </c>
      <c r="AA12" s="11">
        <f>HLOOKUP(AA$2,'2.9 Real GDP'!$B$2:$BC$16,11,FALSE)</f>
        <v>43512.905114467685</v>
      </c>
      <c r="AB12" s="11">
        <f>('1.44 Real GDPPC'!AB12*'1.46 Population'!AB36)/1000</f>
        <v>137017.78996825046</v>
      </c>
      <c r="AC12" s="11">
        <f>('1.44 Real GDPPC'!AC12*'1.46 Population'!AC36)/1000</f>
        <v>24802.060884314233</v>
      </c>
      <c r="AD12" s="11">
        <f>HLOOKUP(AD$2,'2.9 Real GDP'!$B$2:$BC$16,11,FALSE)</f>
        <v>27480.385182673563</v>
      </c>
      <c r="AE12" s="11">
        <f>HLOOKUP(AE$2,'2.9 Real GDP'!$B$2:$BC$16,11,FALSE)</f>
        <v>83527.023664682143</v>
      </c>
      <c r="AF12" s="11">
        <f>('1.44 Real GDPPC'!AF12*'1.46 Population'!AF36)/1000</f>
        <v>25228.774877478056</v>
      </c>
      <c r="AG12" s="11">
        <f>('1.44 Real GDPPC'!AG12*'1.46 Population'!AG36)/1000</f>
        <v>34574.34530592442</v>
      </c>
      <c r="AH12" s="11">
        <f>('1.44 Real GDPPC'!AH12*'1.46 Population'!AH36)/1000</f>
        <v>12605.63595060773</v>
      </c>
      <c r="AI12" s="11">
        <f>('1.44 Real GDPPC'!AI12*'1.46 Population'!AI36)/1000</f>
        <v>414218.16176341899</v>
      </c>
      <c r="AJ12" s="11">
        <f>HLOOKUP(AJ$2,'2.9 Real GDP'!$B$2:$BC$16,11,FALSE)</f>
        <v>94201.342419959125</v>
      </c>
      <c r="AK12" s="11">
        <f>HLOOKUP(AK$2,'2.9 Real GDP'!$B$2:$BC$16,11,FALSE)</f>
        <v>1233089.9182839505</v>
      </c>
      <c r="AL12" s="11">
        <f>('1.44 Real GDPPC'!AL12*'1.46 Population'!AL36)/1000</f>
        <v>53463.671003722724</v>
      </c>
      <c r="AM12" s="11">
        <f>('1.44 Real GDPPC'!AM12*'1.46 Population'!AM36)/1000</f>
        <v>69413.128055814028</v>
      </c>
      <c r="AN12" s="11">
        <f>('1.44 Real GDPPC'!AN12*'1.46 Population'!AN36)/1000</f>
        <v>35882.736513369506</v>
      </c>
      <c r="AO12" s="11">
        <f>HLOOKUP(AO$2,'2.9 Real GDP'!$B$2:$BC$16,11,FALSE)</f>
        <v>207528.80321660129</v>
      </c>
      <c r="AP12" s="11"/>
      <c r="AQ12" s="11">
        <f>HLOOKUP(AQ$2,'2.9 Real GDP'!$B$2:$BC$16,11,FALSE)</f>
        <v>414089.1497186654</v>
      </c>
      <c r="AR12" s="11">
        <f>('1.44 Real GDPPC'!AR12*'1.46 Population'!AR36)/1000</f>
        <v>30392.141738862945</v>
      </c>
      <c r="AS12" s="11">
        <f>HLOOKUP(AS$2,'2.9 Real GDP'!$B$2:$BC$16,11,FALSE)</f>
        <v>1342861.3590720289</v>
      </c>
      <c r="AT12" s="11">
        <f>HLOOKUP(AT$2,'2.9 Real GDP'!$B$2:$BC$16,11,FALSE)</f>
        <v>237322.97472725532</v>
      </c>
      <c r="AU12" s="11">
        <f>('1.44 Real GDPPC'!AU12*'1.46 Population'!AU36)/1000</f>
        <v>324296.79738123121</v>
      </c>
      <c r="AV12" s="11">
        <f>('1.44 Real GDPPC'!AV12*'1.46 Population'!AV36)/1000</f>
        <v>36256.591819418187</v>
      </c>
      <c r="AW12" s="11">
        <f>('1.44 Real GDPPC'!AW12*'1.46 Population'!AW36)/1000</f>
        <v>0</v>
      </c>
      <c r="AX12" s="11">
        <f>('1.44 Real GDPPC'!AX12*'1.46 Population'!AX36)/1000</f>
        <v>75413.580295403648</v>
      </c>
      <c r="AY12" s="11">
        <f>('1.44 Real GDPPC'!AY12*'1.46 Population'!AY36)/1000</f>
        <v>63871.51900949885</v>
      </c>
      <c r="AZ12" s="11">
        <f>HLOOKUP(AZ$2,'2.9 Real GDP'!$B$2:$BC$16,11,FALSE)</f>
        <v>909572.00478610885</v>
      </c>
      <c r="BA12" s="11">
        <f>('1.44 Real GDPPC'!BA12*'1.46 Population'!BA36)/1000</f>
        <v>169591.28419256312</v>
      </c>
      <c r="BB12" s="11">
        <f>HLOOKUP(BB$2,'2.9 Real GDP'!$B$2:$BC$16,11,FALSE)</f>
        <v>38866.568834065576</v>
      </c>
      <c r="BC12" s="11">
        <f>('1.44 Real GDPPC'!BC12*'1.46 Population'!BC36)/1000</f>
        <v>286313.94469568826</v>
      </c>
      <c r="BD12" s="11"/>
      <c r="BE12" s="11">
        <f>HLOOKUP(BE$2,'2.9 Real GDP'!$B$2:$BC$16,11,FALSE)</f>
        <v>130186.14766979481</v>
      </c>
      <c r="BF12" s="11">
        <f>('1.44 Real GDPPC'!BF12*'1.46 Population'!BF36)/1000</f>
        <v>24283.369052795795</v>
      </c>
      <c r="BG12" s="11">
        <f>('1.44 Real GDPPC'!BG12*'1.46 Population'!BG36)/1000</f>
        <v>332140.01973408699</v>
      </c>
      <c r="BH12" s="11">
        <f>('1.44 Real GDPPC'!BH12*'1.46 Population'!BH36)/1000</f>
        <v>479370.01487264782</v>
      </c>
      <c r="BI12" s="11">
        <f>('1.44 Real GDPPC'!BI12*'1.46 Population'!BI36)/1000</f>
        <v>146150.38493389302</v>
      </c>
      <c r="BJ12" s="11">
        <f>('1.44 Real GDPPC'!BJ12*'1.46 Population'!BJ36)/1000</f>
        <v>46004.427749814851</v>
      </c>
      <c r="BK12" s="11">
        <f>HLOOKUP(BK$2,'2.9 Real GDP'!$B$2:$BC$16,11,FALSE)</f>
        <v>127420.23381597819</v>
      </c>
      <c r="BL12" s="11">
        <f>('1.44 Real GDPPC'!BL12*'1.46 Population'!BL36)/1000</f>
        <v>299097.84865750105</v>
      </c>
      <c r="BM12" s="11">
        <f>('1.44 Real GDPPC'!BM12*'1.46 Population'!BM36)/1000</f>
        <v>286555.76094945631</v>
      </c>
      <c r="BN12" s="11">
        <f>HLOOKUP(BN$2,'2.9 Real GDP'!$B$2:$BC$16,11,FALSE)</f>
        <v>258556.33427208307</v>
      </c>
      <c r="BO12" s="11">
        <f>HLOOKUP(BO$2,'2.9 Real GDP'!$B$2:$BC$16,11,FALSE)</f>
        <v>67244.127291962053</v>
      </c>
      <c r="BP12" s="11">
        <f>('1.44 Real GDPPC'!BP12*'1.46 Population'!BP36)/1000</f>
        <v>0</v>
      </c>
      <c r="BQ12" s="11"/>
      <c r="BR12" s="11">
        <f>HLOOKUP(BR$2,'2.9 Real GDP'!$B$2:$BC$16,11,FALSE)</f>
        <v>848133.55134810344</v>
      </c>
      <c r="BS12" s="11">
        <f>HLOOKUP(BS$2,'2.9 Real GDP'!$B$2:$BC$16,11,FALSE)</f>
        <v>9431774.5868707001</v>
      </c>
      <c r="BT12" s="11"/>
      <c r="BU12" s="11">
        <f>HLOOKUP(BU$2,'2.9 Real GDP'!$B$2:$BC$16,11,FALSE)</f>
        <v>202157.20580138933</v>
      </c>
      <c r="BV12" s="11">
        <f>('1.44 Real GDPPC'!BV12*'1.46 Population'!BV36)/1000</f>
        <v>255353.60670648696</v>
      </c>
      <c r="BW12" s="11">
        <f>HLOOKUP(BW$2,'2.9 Real GDP'!$B$2:$BC$16,11,FALSE)</f>
        <v>130440.62600876065</v>
      </c>
      <c r="BX12" s="11">
        <f>HLOOKUP(BX$2,'2.9 Real GDP'!$B$2:$BC$16,11,FALSE)</f>
        <v>124915.06011113839</v>
      </c>
      <c r="BY12" s="11">
        <f>HLOOKUP(BY$2,'2.9 Real GDP'!$B$2:$BC$16,11,FALSE)</f>
        <v>1396533.0629414637</v>
      </c>
      <c r="BZ12" s="11">
        <f>HLOOKUP(BZ$2,'2.9 Real GDP'!$B$2:$BC$16,11,FALSE)</f>
        <v>1689629.5770924883</v>
      </c>
      <c r="CA12" s="11">
        <f>HLOOKUP(CA$2,'2.9 Real GDP'!$B$2:$BC$16,11,FALSE)</f>
        <v>163852.41649934789</v>
      </c>
      <c r="CB12" s="11">
        <f>HLOOKUP(CB$2,'2.9 Real GDP'!$B$2:$BC$16,11,FALSE)</f>
        <v>100383.32533807635</v>
      </c>
      <c r="CC12" s="11">
        <f>HLOOKUP(CC$2,'2.9 Real GDP'!$B$2:$BC$16,11,FALSE)</f>
        <v>1123943</v>
      </c>
      <c r="CD12" s="11">
        <f>HLOOKUP(CD$2,'2.9 Real GDP'!$B$2:$BC$16,11,FALSE)</f>
        <v>403797.57261218847</v>
      </c>
      <c r="CE12" s="11">
        <f>('1.44 Real GDPPC'!CE12*'1.46 Population'!CE36)/1000</f>
        <v>135967.42207124847</v>
      </c>
      <c r="CF12" s="11">
        <f>HLOOKUP(CF$2,'2.9 Real GDP'!$B$2:$BC$16,11,FALSE)</f>
        <v>150973.79733982755</v>
      </c>
      <c r="CG12" s="11">
        <f>HLOOKUP(CG$2,'2.9 Real GDP'!$B$2:$BC$16,11,FALSE)</f>
        <v>782372.04911240458</v>
      </c>
      <c r="CH12" s="11">
        <f>HLOOKUP(CH$2,'2.9 Real GDP'!$B$2:$BC$16,11,FALSE)</f>
        <v>237326.33704348223</v>
      </c>
      <c r="CI12" s="11">
        <f>HLOOKUP(CI$2,'2.9 Real GDP'!$B$2:$BC$16,11,FALSE)</f>
        <v>195882.81434778828</v>
      </c>
      <c r="CJ12" s="11">
        <f>HLOOKUP(CJ$2,'2.9 Real GDP'!$B$2:$BC$16,11,FALSE)</f>
        <v>593321.27739431756</v>
      </c>
      <c r="CK12" s="11">
        <f>HLOOKUP(CK$2,'2.9 Real GDP'!$B$2:$BC$16,11,FALSE)</f>
        <v>1492405.6369485655</v>
      </c>
      <c r="CL12" t="str">
        <f>HLOOKUP(CL$2,'2.9 Real GDP'!$B$2:$BC$16,11,FALSE)</f>
        <v/>
      </c>
      <c r="CM12" t="str">
        <f>HLOOKUP(CM$2,'2.9 Real GDP'!$B$2:$BC$16,11,FALSE)</f>
        <v/>
      </c>
      <c r="CN12" t="str">
        <f>HLOOKUP(CN$2,'2.9 Real GDP'!$B$2:$BC$16,11,FALSE)</f>
        <v/>
      </c>
      <c r="CO12" t="str">
        <f>HLOOKUP(CO$2,'2.9 Real GDP'!$B$2:$BC$16,11,FALSE)</f>
        <v/>
      </c>
    </row>
    <row r="13" spans="1:94" x14ac:dyDescent="0.25">
      <c r="A13" t="s">
        <v>34</v>
      </c>
      <c r="B13" s="11">
        <f>HLOOKUP(B$2,'2.9 Real GDP'!$B$2:$BC$16,12,FALSE)</f>
        <v>56230514.403602518</v>
      </c>
      <c r="C13" s="11"/>
      <c r="D13" s="11">
        <f>('1.44 Real GDPPC'!D13*'1.46 Population'!D37)/1000</f>
        <v>79557.215584241392</v>
      </c>
      <c r="E13" s="11">
        <f>HLOOKUP(E$2,'2.9 Real GDP'!$B$2:$BC$16,12,FALSE)</f>
        <v>11763423.231528047</v>
      </c>
      <c r="F13" s="11">
        <f>HLOOKUP(F$2,'2.9 Real GDP'!$B$2:$BC$16,12,FALSE)</f>
        <v>226206.73566138299</v>
      </c>
      <c r="G13" s="11">
        <f>HLOOKUP(G$2,'2.9 Real GDP'!$B$2:$BC$16,12,FALSE)</f>
        <v>4334726.7173556434</v>
      </c>
      <c r="H13" s="11">
        <f>('1.44 Real GDPPC'!H13*'1.46 Population'!H37)/1000</f>
        <v>1211297.7890604136</v>
      </c>
      <c r="I13" s="11">
        <f>HLOOKUP(I$2,'2.9 Real GDP'!$B$2:$BC$16,12,FALSE)</f>
        <v>2782957.0686039766</v>
      </c>
      <c r="J13" s="11">
        <f>('1.44 Real GDPPC'!J13*'1.46 Population'!J37)/1000</f>
        <v>195959.99926238318</v>
      </c>
      <c r="K13" s="11">
        <f>HLOOKUP(K$2,'2.9 Real GDP'!$B$2:$BC$16,12,FALSE)</f>
        <v>300540.15506853419</v>
      </c>
      <c r="L13" s="11">
        <f>('1.44 Real GDPPC'!L13*'1.46 Population'!L37)/1000</f>
        <v>435665.24956855684</v>
      </c>
      <c r="M13" s="11">
        <f>HLOOKUP(M$2,'2.9 Real GDP'!$B$2:$BC$16,12,FALSE)</f>
        <v>292883.93437034969</v>
      </c>
      <c r="N13" s="11">
        <f>HLOOKUP(N$2,'2.9 Real GDP'!$B$2:$BC$16,12,FALSE)</f>
        <v>156565.69803923101</v>
      </c>
      <c r="O13" s="11">
        <f>('1.44 Real GDPPC'!O13*'1.46 Population'!O37)/1000</f>
        <v>1111723.2207821556</v>
      </c>
      <c r="P13" s="11">
        <f>HLOOKUP(P$2,'2.9 Real GDP'!$B$2:$BC$16,12,FALSE)</f>
        <v>572265</v>
      </c>
      <c r="Q13" s="11">
        <f>HLOOKUP(Q$2,'2.9 Real GDP'!$B$2:$BC$16,12,FALSE)</f>
        <v>627524.72008851974</v>
      </c>
      <c r="R13" s="11">
        <f>('1.44 Real GDPPC'!R13*'1.46 Population'!R37)/1000</f>
        <v>178888.64983562383</v>
      </c>
      <c r="S13" s="11">
        <f>('1.44 Real GDPPC'!S13*'1.46 Population'!S37)/1000</f>
        <v>302038.57320594217</v>
      </c>
      <c r="T13" s="11"/>
      <c r="U13" s="11">
        <f>HLOOKUP(U$2,'2.9 Real GDP'!$B$2:$BC$16,12,FALSE)</f>
        <v>577085.25940023363</v>
      </c>
      <c r="V13" s="11">
        <f>HLOOKUP(V$2,'2.9 Real GDP'!$B$2:$BC$16,12,FALSE)</f>
        <v>84320.968643876651</v>
      </c>
      <c r="W13" s="11"/>
      <c r="X13" s="11">
        <f>('1.44 Real GDPPC'!X13*'1.46 Population'!X37)/1000</f>
        <v>136923.84537740386</v>
      </c>
      <c r="Y13" s="11">
        <f>('1.44 Real GDPPC'!Y13*'1.46 Population'!Y37)/1000</f>
        <v>20309.84792771241</v>
      </c>
      <c r="Z13" s="11">
        <f>HLOOKUP(Z$2,'2.9 Real GDP'!$B$2:$BC$16,12,FALSE)</f>
        <v>67202.689243915956</v>
      </c>
      <c r="AA13" s="11">
        <f>HLOOKUP(AA$2,'2.9 Real GDP'!$B$2:$BC$16,12,FALSE)</f>
        <v>43390.519559169923</v>
      </c>
      <c r="AB13" s="11">
        <f>('1.44 Real GDPPC'!AB13*'1.46 Population'!AB37)/1000</f>
        <v>139803.88550744634</v>
      </c>
      <c r="AC13" s="11">
        <f>('1.44 Real GDPPC'!AC13*'1.46 Population'!AC37)/1000</f>
        <v>26666.842828043686</v>
      </c>
      <c r="AD13" s="11">
        <f>HLOOKUP(AD$2,'2.9 Real GDP'!$B$2:$BC$16,12,FALSE)</f>
        <v>29458.972658416944</v>
      </c>
      <c r="AE13" s="11">
        <f>HLOOKUP(AE$2,'2.9 Real GDP'!$B$2:$BC$16,12,FALSE)</f>
        <v>84995.012502996731</v>
      </c>
      <c r="AF13" s="11">
        <f>('1.44 Real GDPPC'!AF13*'1.46 Population'!AF37)/1000</f>
        <v>26697.462240432582</v>
      </c>
      <c r="AG13" s="11">
        <f>('1.44 Real GDPPC'!AG13*'1.46 Population'!AG37)/1000</f>
        <v>36434.758594984836</v>
      </c>
      <c r="AH13" s="11">
        <f>('1.44 Real GDPPC'!AH13*'1.46 Population'!AH37)/1000</f>
        <v>12907.943080103045</v>
      </c>
      <c r="AI13" s="11">
        <f>('1.44 Real GDPPC'!AI13*'1.46 Population'!AI37)/1000</f>
        <v>435245.28430536756</v>
      </c>
      <c r="AJ13" s="11">
        <f>HLOOKUP(AJ$2,'2.9 Real GDP'!$B$2:$BC$16,12,FALSE)</f>
        <v>95196.385981298896</v>
      </c>
      <c r="AK13" s="11">
        <f>HLOOKUP(AK$2,'2.9 Real GDP'!$B$2:$BC$16,12,FALSE)</f>
        <v>1285671.0496135608</v>
      </c>
      <c r="AL13" s="11">
        <f>('1.44 Real GDPPC'!AL13*'1.46 Population'!AL37)/1000</f>
        <v>54378.671121111365</v>
      </c>
      <c r="AM13" s="11">
        <f>('1.44 Real GDPPC'!AM13*'1.46 Population'!AM37)/1000</f>
        <v>71362.620258666211</v>
      </c>
      <c r="AN13" s="11">
        <f>('1.44 Real GDPPC'!AN13*'1.46 Population'!AN37)/1000</f>
        <v>36097.142052151532</v>
      </c>
      <c r="AO13" s="11">
        <f>HLOOKUP(AO$2,'2.9 Real GDP'!$B$2:$BC$16,12,FALSE)</f>
        <v>218320.30100310256</v>
      </c>
      <c r="AP13" s="11"/>
      <c r="AQ13" s="11">
        <f>HLOOKUP(AQ$2,'2.9 Real GDP'!$B$2:$BC$16,12,FALSE)</f>
        <v>420000</v>
      </c>
      <c r="AR13" s="11">
        <f>('1.44 Real GDPPC'!AR13*'1.46 Population'!AR37)/1000</f>
        <v>31973.050071987087</v>
      </c>
      <c r="AS13" s="11">
        <f>HLOOKUP(AS$2,'2.9 Real GDP'!$B$2:$BC$16,12,FALSE)</f>
        <v>1395370.6672362897</v>
      </c>
      <c r="AT13" s="11">
        <f>HLOOKUP(AT$2,'2.9 Real GDP'!$B$2:$BC$16,12,FALSE)</f>
        <v>251181.78347590918</v>
      </c>
      <c r="AU13" s="11">
        <f>('1.44 Real GDPPC'!AU13*'1.46 Population'!AU37)/1000</f>
        <v>345666.03707828827</v>
      </c>
      <c r="AV13" s="11">
        <f>('1.44 Real GDPPC'!AV13*'1.46 Population'!AV37)/1000</f>
        <v>37843.946563580939</v>
      </c>
      <c r="AW13" s="11">
        <f>('1.44 Real GDPPC'!AW13*'1.46 Population'!AW37)/1000</f>
        <v>0</v>
      </c>
      <c r="AX13" s="11">
        <f>('1.44 Real GDPPC'!AX13*'1.46 Population'!AX37)/1000</f>
        <v>81347.290686305932</v>
      </c>
      <c r="AY13" s="11">
        <f>('1.44 Real GDPPC'!AY13*'1.46 Population'!AY37)/1000</f>
        <v>66785.95117305257</v>
      </c>
      <c r="AZ13" s="11">
        <f>HLOOKUP(AZ$2,'2.9 Real GDP'!$B$2:$BC$16,12,FALSE)</f>
        <v>945223.44294077915</v>
      </c>
      <c r="BA13" s="11">
        <f>('1.44 Real GDPPC'!BA13*'1.46 Population'!BA37)/1000</f>
        <v>180321.97568451549</v>
      </c>
      <c r="BB13" s="11">
        <f>HLOOKUP(BB$2,'2.9 Real GDP'!$B$2:$BC$16,12,FALSE)</f>
        <v>40872.912819843034</v>
      </c>
      <c r="BC13" s="11">
        <f>('1.44 Real GDPPC'!BC13*'1.46 Population'!BC37)/1000</f>
        <v>298271.78158363968</v>
      </c>
      <c r="BD13" s="11"/>
      <c r="BE13" s="11">
        <f>HLOOKUP(BE$2,'2.9 Real GDP'!$B$2:$BC$16,12,FALSE)</f>
        <v>133831.38356567253</v>
      </c>
      <c r="BF13" s="11">
        <f>('1.44 Real GDPPC'!BF13*'1.46 Population'!BF37)/1000</f>
        <v>25288.844404532705</v>
      </c>
      <c r="BG13" s="11">
        <f>('1.44 Real GDPPC'!BG13*'1.46 Population'!BG37)/1000</f>
        <v>338687.69607309025</v>
      </c>
      <c r="BH13" s="11">
        <f>('1.44 Real GDPPC'!BH13*'1.46 Population'!BH37)/1000</f>
        <v>497344.58033683413</v>
      </c>
      <c r="BI13" s="11">
        <f>('1.44 Real GDPPC'!BI13*'1.46 Population'!BI37)/1000</f>
        <v>153548.77881110413</v>
      </c>
      <c r="BJ13" s="11">
        <f>('1.44 Real GDPPC'!BJ13*'1.46 Population'!BJ37)/1000</f>
        <v>48816.110498550377</v>
      </c>
      <c r="BK13" s="11">
        <f>HLOOKUP(BK$2,'2.9 Real GDP'!$B$2:$BC$16,12,FALSE)</f>
        <v>134104.40847968293</v>
      </c>
      <c r="BL13" s="11">
        <f>('1.44 Real GDPPC'!BL13*'1.46 Population'!BL37)/1000</f>
        <v>313716.0588984245</v>
      </c>
      <c r="BM13" s="11">
        <f>('1.44 Real GDPPC'!BM13*'1.46 Population'!BM37)/1000</f>
        <v>315093.76793030446</v>
      </c>
      <c r="BN13" s="11">
        <f>HLOOKUP(BN$2,'2.9 Real GDP'!$B$2:$BC$16,12,FALSE)</f>
        <v>266862.33177020977</v>
      </c>
      <c r="BO13" s="11">
        <f>HLOOKUP(BO$2,'2.9 Real GDP'!$B$2:$BC$16,12,FALSE)</f>
        <v>65954.6375650501</v>
      </c>
      <c r="BP13" s="11">
        <f>('1.44 Real GDPPC'!BP13*'1.46 Population'!BP37)/1000</f>
        <v>0</v>
      </c>
      <c r="BQ13" s="11"/>
      <c r="BR13" s="11">
        <f>HLOOKUP(BR$2,'2.9 Real GDP'!$B$2:$BC$16,12,FALSE)</f>
        <v>873239.17358764145</v>
      </c>
      <c r="BS13" s="11">
        <f>HLOOKUP(BS$2,'2.9 Real GDP'!$B$2:$BC$16,12,FALSE)</f>
        <v>9582820.1816891357</v>
      </c>
      <c r="BT13" s="11"/>
      <c r="BU13" s="11">
        <f>HLOOKUP(BU$2,'2.9 Real GDP'!$B$2:$BC$16,12,FALSE)</f>
        <v>207833.78000306292</v>
      </c>
      <c r="BV13" s="11">
        <f>('1.44 Real GDPPC'!BV13*'1.46 Population'!BV37)/1000</f>
        <v>258996.10755524103</v>
      </c>
      <c r="BW13" s="11">
        <f>HLOOKUP(BW$2,'2.9 Real GDP'!$B$2:$BC$16,12,FALSE)</f>
        <v>131943.48793055819</v>
      </c>
      <c r="BX13" s="11">
        <f>HLOOKUP(BX$2,'2.9 Real GDP'!$B$2:$BC$16,12,FALSE)</f>
        <v>128126.39864205517</v>
      </c>
      <c r="BY13" s="11">
        <f>HLOOKUP(BY$2,'2.9 Real GDP'!$B$2:$BC$16,12,FALSE)</f>
        <v>1425570.1858184913</v>
      </c>
      <c r="BZ13" s="11">
        <f>HLOOKUP(BZ$2,'2.9 Real GDP'!$B$2:$BC$16,12,FALSE)</f>
        <v>1751470.0222335935</v>
      </c>
      <c r="CA13" s="11">
        <f>HLOOKUP(CA$2,'2.9 Real GDP'!$B$2:$BC$16,12,FALSE)</f>
        <v>148888.60414261941</v>
      </c>
      <c r="CB13" s="11">
        <f>HLOOKUP(CB$2,'2.9 Real GDP'!$B$2:$BC$16,12,FALSE)</f>
        <v>102981.33042025854</v>
      </c>
      <c r="CC13" s="11">
        <f>HLOOKUP(CC$2,'2.9 Real GDP'!$B$2:$BC$16,12,FALSE)</f>
        <v>1139385</v>
      </c>
      <c r="CD13" s="11">
        <f>HLOOKUP(CD$2,'2.9 Real GDP'!$B$2:$BC$16,12,FALSE)</f>
        <v>410515.25540818222</v>
      </c>
      <c r="CE13" s="11">
        <f>('1.44 Real GDPPC'!CE13*'1.46 Population'!CE37)/1000</f>
        <v>137247.53231925968</v>
      </c>
      <c r="CF13" s="11">
        <f>HLOOKUP(CF$2,'2.9 Real GDP'!$B$2:$BC$16,12,FALSE)</f>
        <v>148215.72897429456</v>
      </c>
      <c r="CG13" s="11">
        <f>HLOOKUP(CG$2,'2.9 Real GDP'!$B$2:$BC$16,12,FALSE)</f>
        <v>774547.69890946674</v>
      </c>
      <c r="CH13" s="11">
        <f>HLOOKUP(CH$2,'2.9 Real GDP'!$B$2:$BC$16,12,FALSE)</f>
        <v>243649.67883676264</v>
      </c>
      <c r="CI13" s="11">
        <f>HLOOKUP(CI$2,'2.9 Real GDP'!$B$2:$BC$16,12,FALSE)</f>
        <v>199417.62534312363</v>
      </c>
      <c r="CJ13" s="11">
        <f>HLOOKUP(CJ$2,'2.9 Real GDP'!$B$2:$BC$16,12,FALSE)</f>
        <v>645371.85560697212</v>
      </c>
      <c r="CK13" s="11">
        <f>HLOOKUP(CK$2,'2.9 Real GDP'!$B$2:$BC$16,12,FALSE)</f>
        <v>1521841.8242870444</v>
      </c>
      <c r="CL13" t="str">
        <f>HLOOKUP(CL$2,'2.9 Real GDP'!$B$2:$BC$16,12,FALSE)</f>
        <v/>
      </c>
      <c r="CM13" t="str">
        <f>HLOOKUP(CM$2,'2.9 Real GDP'!$B$2:$BC$16,12,FALSE)</f>
        <v/>
      </c>
      <c r="CN13" t="str">
        <f>HLOOKUP(CN$2,'2.9 Real GDP'!$B$2:$BC$16,12,FALSE)</f>
        <v/>
      </c>
      <c r="CO13" t="str">
        <f>HLOOKUP(CO$2,'2.9 Real GDP'!$B$2:$BC$16,12,FALSE)</f>
        <v/>
      </c>
    </row>
    <row r="14" spans="1:94" x14ac:dyDescent="0.25">
      <c r="A14" t="s">
        <v>35</v>
      </c>
      <c r="B14" s="11">
        <f>HLOOKUP(B$2,'2.9 Real GDP'!$B$2:$BC$16,13,FALSE)</f>
        <v>58060028.612388194</v>
      </c>
      <c r="C14" s="11"/>
      <c r="D14" s="11">
        <f>('1.44 Real GDPPC'!D14*'1.46 Population'!D38)/1000</f>
        <v>81326.206077350769</v>
      </c>
      <c r="E14" s="11">
        <f>HLOOKUP(E$2,'2.9 Real GDP'!$B$2:$BC$16,13,FALSE)</f>
        <v>12675123.539116101</v>
      </c>
      <c r="F14" s="11">
        <f>HLOOKUP(F$2,'2.9 Real GDP'!$B$2:$BC$16,13,FALSE)</f>
        <v>230052.93481103232</v>
      </c>
      <c r="G14" s="11">
        <f>HLOOKUP(G$2,'2.9 Real GDP'!$B$2:$BC$16,13,FALSE)</f>
        <v>4554992.2977569895</v>
      </c>
      <c r="H14" s="11">
        <f>('1.44 Real GDPPC'!H14*'1.46 Population'!H38)/1000</f>
        <v>1284339.6613358422</v>
      </c>
      <c r="I14" s="11">
        <f>HLOOKUP(I$2,'2.9 Real GDP'!$B$2:$BC$16,13,FALSE)</f>
        <v>2831761.5021686866</v>
      </c>
      <c r="J14" s="11">
        <f>('1.44 Real GDPPC'!J14*'1.46 Population'!J38)/1000</f>
        <v>205363.9525446308</v>
      </c>
      <c r="K14" s="11">
        <f>HLOOKUP(K$2,'2.9 Real GDP'!$B$2:$BC$16,13,FALSE)</f>
        <v>316990.08278566384</v>
      </c>
      <c r="L14" s="11">
        <f>('1.44 Real GDPPC'!L14*'1.46 Population'!L38)/1000</f>
        <v>450944.42212530173</v>
      </c>
      <c r="M14" s="11">
        <f>HLOOKUP(M$2,'2.9 Real GDP'!$B$2:$BC$16,13,FALSE)</f>
        <v>312459.7407580046</v>
      </c>
      <c r="N14" s="11">
        <f>HLOOKUP(N$2,'2.9 Real GDP'!$B$2:$BC$16,13,FALSE)</f>
        <v>161911.41664296674</v>
      </c>
      <c r="O14" s="11">
        <f>('1.44 Real GDPPC'!O14*'1.46 Population'!O38)/1000</f>
        <v>1137208.1498948124</v>
      </c>
      <c r="P14" s="11">
        <f>HLOOKUP(P$2,'2.9 Real GDP'!$B$2:$BC$16,13,FALSE)</f>
        <v>594583</v>
      </c>
      <c r="Q14" s="11">
        <f>HLOOKUP(Q$2,'2.9 Real GDP'!$B$2:$BC$16,13,FALSE)</f>
        <v>673477.73435907438</v>
      </c>
      <c r="R14" s="11">
        <f>('1.44 Real GDPPC'!R14*'1.46 Population'!R38)/1000</f>
        <v>193369.26405202891</v>
      </c>
      <c r="S14" s="11">
        <f>('1.44 Real GDPPC'!S14*'1.46 Population'!S38)/1000</f>
        <v>318059.86812330526</v>
      </c>
      <c r="T14" s="11"/>
      <c r="U14" s="11">
        <f>HLOOKUP(U$2,'2.9 Real GDP'!$B$2:$BC$16,13,FALSE)</f>
        <v>598049.15278522961</v>
      </c>
      <c r="V14" s="11">
        <f>HLOOKUP(V$2,'2.9 Real GDP'!$B$2:$BC$16,13,FALSE)</f>
        <v>86157.287246835025</v>
      </c>
      <c r="W14" s="11"/>
      <c r="X14" s="11">
        <f>('1.44 Real GDPPC'!X14*'1.46 Population'!X38)/1000</f>
        <v>139191.7079897002</v>
      </c>
      <c r="Y14" s="11">
        <f>('1.44 Real GDPPC'!Y14*'1.46 Population'!Y38)/1000</f>
        <v>20122.425975630809</v>
      </c>
      <c r="Z14" s="11">
        <f>HLOOKUP(Z$2,'2.9 Real GDP'!$B$2:$BC$16,13,FALSE)</f>
        <v>67363.975745446063</v>
      </c>
      <c r="AA14" s="11">
        <f>HLOOKUP(AA$2,'2.9 Real GDP'!$B$2:$BC$16,13,FALSE)</f>
        <v>42441.382676353627</v>
      </c>
      <c r="AB14" s="11">
        <f>('1.44 Real GDPPC'!AB14*'1.46 Population'!AB38)/1000</f>
        <v>138738.71102227143</v>
      </c>
      <c r="AC14" s="11">
        <f>('1.44 Real GDPPC'!AC14*'1.46 Population'!AC38)/1000</f>
        <v>27827.044954619087</v>
      </c>
      <c r="AD14" s="11">
        <f>HLOOKUP(AD$2,'2.9 Real GDP'!$B$2:$BC$16,13,FALSE)</f>
        <v>31280.160911812418</v>
      </c>
      <c r="AE14" s="11">
        <f>HLOOKUP(AE$2,'2.9 Real GDP'!$B$2:$BC$16,13,FALSE)</f>
        <v>83559.535899180788</v>
      </c>
      <c r="AF14" s="11">
        <f>('1.44 Real GDPPC'!AF14*'1.46 Population'!AF38)/1000</f>
        <v>27707.863211902531</v>
      </c>
      <c r="AG14" s="11">
        <f>('1.44 Real GDPPC'!AG14*'1.46 Population'!AG38)/1000</f>
        <v>37727.597861516791</v>
      </c>
      <c r="AH14" s="11">
        <f>('1.44 Real GDPPC'!AH14*'1.46 Population'!AH38)/1000</f>
        <v>12843.64710999475</v>
      </c>
      <c r="AI14" s="11">
        <f>('1.44 Real GDPPC'!AI14*'1.46 Population'!AI38)/1000</f>
        <v>442336.71555774839</v>
      </c>
      <c r="AJ14" s="11">
        <f>HLOOKUP(AJ$2,'2.9 Real GDP'!$B$2:$BC$16,13,FALSE)</f>
        <v>95806.590238205026</v>
      </c>
      <c r="AK14" s="11">
        <f>HLOOKUP(AK$2,'2.9 Real GDP'!$B$2:$BC$16,13,FALSE)</f>
        <v>1329455.1789474888</v>
      </c>
      <c r="AL14" s="11">
        <f>('1.44 Real GDPPC'!AL14*'1.46 Population'!AL38)/1000</f>
        <v>53828.118923758884</v>
      </c>
      <c r="AM14" s="11">
        <f>('1.44 Real GDPPC'!AM14*'1.46 Population'!AM38)/1000</f>
        <v>72523.83912649074</v>
      </c>
      <c r="AN14" s="11">
        <f>('1.44 Real GDPPC'!AN14*'1.46 Population'!AN38)/1000</f>
        <v>35143.259241550528</v>
      </c>
      <c r="AO14" s="11">
        <f>HLOOKUP(AO$2,'2.9 Real GDP'!$B$2:$BC$16,13,FALSE)</f>
        <v>218756.94160010674</v>
      </c>
      <c r="AP14" s="11"/>
      <c r="AQ14" s="11">
        <f>HLOOKUP(AQ$2,'2.9 Real GDP'!$B$2:$BC$16,13,FALSE)</f>
        <v>425000</v>
      </c>
      <c r="AR14" s="11">
        <f>('1.44 Real GDPPC'!AR14*'1.46 Population'!AR38)/1000</f>
        <v>33611.079787701841</v>
      </c>
      <c r="AS14" s="11">
        <f>HLOOKUP(AS$2,'2.9 Real GDP'!$B$2:$BC$16,13,FALSE)</f>
        <v>1422098.4149363164</v>
      </c>
      <c r="AT14" s="11">
        <f>HLOOKUP(AT$2,'2.9 Real GDP'!$B$2:$BC$16,13,FALSE)</f>
        <v>264889.10148748942</v>
      </c>
      <c r="AU14" s="11">
        <f>('1.44 Real GDPPC'!AU14*'1.46 Population'!AU38)/1000</f>
        <v>359644.79578454024</v>
      </c>
      <c r="AV14" s="11">
        <f>('1.44 Real GDPPC'!AV14*'1.46 Population'!AV38)/1000</f>
        <v>39717.655243519992</v>
      </c>
      <c r="AW14" s="11">
        <f>('1.44 Real GDPPC'!AW14*'1.46 Population'!AW38)/1000</f>
        <v>0</v>
      </c>
      <c r="AX14" s="11">
        <f>('1.44 Real GDPPC'!AX14*'1.46 Population'!AX38)/1000</f>
        <v>85936.799737952577</v>
      </c>
      <c r="AY14" s="11">
        <f>('1.44 Real GDPPC'!AY14*'1.46 Population'!AY38)/1000</f>
        <v>69062.427764579756</v>
      </c>
      <c r="AZ14" s="11">
        <f>HLOOKUP(AZ$2,'2.9 Real GDP'!$B$2:$BC$16,13,FALSE)</f>
        <v>983399.9402321548</v>
      </c>
      <c r="BA14" s="11">
        <f>('1.44 Real GDPPC'!BA14*'1.46 Population'!BA38)/1000</f>
        <v>191393.39377202815</v>
      </c>
      <c r="BB14" s="11">
        <f>HLOOKUP(BB$2,'2.9 Real GDP'!$B$2:$BC$16,13,FALSE)</f>
        <v>42231.166694114254</v>
      </c>
      <c r="BC14" s="11">
        <f>('1.44 Real GDPPC'!BC14*'1.46 Population'!BC38)/1000</f>
        <v>315052.35455567588</v>
      </c>
      <c r="BD14" s="11"/>
      <c r="BE14" s="11">
        <f>HLOOKUP(BE$2,'2.9 Real GDP'!$B$2:$BC$16,13,FALSE)</f>
        <v>138247.80769220623</v>
      </c>
      <c r="BF14" s="11">
        <f>('1.44 Real GDPPC'!BF14*'1.46 Population'!BF38)/1000</f>
        <v>26449.254214760113</v>
      </c>
      <c r="BG14" s="11">
        <f>('1.44 Real GDPPC'!BG14*'1.46 Population'!BG38)/1000</f>
        <v>346836.51231054205</v>
      </c>
      <c r="BH14" s="11">
        <f>('1.44 Real GDPPC'!BH14*'1.46 Population'!BH38)/1000</f>
        <v>464476.92082992359</v>
      </c>
      <c r="BI14" s="11">
        <f>('1.44 Real GDPPC'!BI14*'1.46 Population'!BI38)/1000</f>
        <v>157176.1944069335</v>
      </c>
      <c r="BJ14" s="11">
        <f>('1.44 Real GDPPC'!BJ14*'1.46 Population'!BJ38)/1000</f>
        <v>51039.626117670297</v>
      </c>
      <c r="BK14" s="11">
        <f>HLOOKUP(BK$2,'2.9 Real GDP'!$B$2:$BC$16,13,FALSE)</f>
        <v>138140.86857117043</v>
      </c>
      <c r="BL14" s="11">
        <f>('1.44 Real GDPPC'!BL14*'1.46 Population'!BL38)/1000</f>
        <v>327140.77127927466</v>
      </c>
      <c r="BM14" s="11">
        <f>('1.44 Real GDPPC'!BM14*'1.46 Population'!BM38)/1000</f>
        <v>332059.79376907402</v>
      </c>
      <c r="BN14" s="11">
        <f>HLOOKUP(BN$2,'2.9 Real GDP'!$B$2:$BC$16,13,FALSE)</f>
        <v>272786.20587450342</v>
      </c>
      <c r="BO14" s="11">
        <f>HLOOKUP(BO$2,'2.9 Real GDP'!$B$2:$BC$16,13,FALSE)</f>
        <v>68654.706995421308</v>
      </c>
      <c r="BP14" s="11">
        <f>('1.44 Real GDPPC'!BP14*'1.46 Population'!BP38)/1000</f>
        <v>0</v>
      </c>
      <c r="BQ14" s="11"/>
      <c r="BR14" s="11">
        <f>HLOOKUP(BR$2,'2.9 Real GDP'!$B$2:$BC$16,13,FALSE)</f>
        <v>890030.37157981668</v>
      </c>
      <c r="BS14" s="11">
        <f>HLOOKUP(BS$2,'2.9 Real GDP'!$B$2:$BC$16,13,FALSE)</f>
        <v>9805245.5317345764</v>
      </c>
      <c r="BT14" s="11"/>
      <c r="BU14" s="11">
        <f>HLOOKUP(BU$2,'2.9 Real GDP'!$B$2:$BC$16,13,FALSE)</f>
        <v>209407.7350342799</v>
      </c>
      <c r="BV14" s="11">
        <f>('1.44 Real GDPPC'!BV14*'1.46 Population'!BV38)/1000</f>
        <v>259464.133528523</v>
      </c>
      <c r="BW14" s="11">
        <f>HLOOKUP(BW$2,'2.9 Real GDP'!$B$2:$BC$16,13,FALSE)</f>
        <v>131078.95977489807</v>
      </c>
      <c r="BX14" s="11">
        <f>HLOOKUP(BX$2,'2.9 Real GDP'!$B$2:$BC$16,13,FALSE)</f>
        <v>126299.07357778955</v>
      </c>
      <c r="BY14" s="11">
        <f>HLOOKUP(BY$2,'2.9 Real GDP'!$B$2:$BC$16,13,FALSE)</f>
        <v>1428174.6032363139</v>
      </c>
      <c r="BZ14" s="11">
        <f>HLOOKUP(BZ$2,'2.9 Real GDP'!$B$2:$BC$16,13,FALSE)</f>
        <v>1758566.4651476226</v>
      </c>
      <c r="CA14" s="11">
        <f>HLOOKUP(CA$2,'2.9 Real GDP'!$B$2:$BC$16,13,FALSE)</f>
        <v>138019.0006268039</v>
      </c>
      <c r="CB14" s="11">
        <f>HLOOKUP(CB$2,'2.9 Real GDP'!$B$2:$BC$16,13,FALSE)</f>
        <v>103136.95328781538</v>
      </c>
      <c r="CC14" s="11">
        <f>HLOOKUP(CC$2,'2.9 Real GDP'!$B$2:$BC$16,13,FALSE)</f>
        <v>1099267</v>
      </c>
      <c r="CD14" s="11">
        <f>HLOOKUP(CD$2,'2.9 Real GDP'!$B$2:$BC$16,13,FALSE)</f>
        <v>406175.9556096553</v>
      </c>
      <c r="CE14" s="11">
        <f>('1.44 Real GDPPC'!CE14*'1.46 Population'!CE38)/1000</f>
        <v>141035.73183785306</v>
      </c>
      <c r="CF14" s="11">
        <f>HLOOKUP(CF$2,'2.9 Real GDP'!$B$2:$BC$16,13,FALSE)</f>
        <v>142245.21886991579</v>
      </c>
      <c r="CG14" s="11">
        <f>HLOOKUP(CG$2,'2.9 Real GDP'!$B$2:$BC$16,13,FALSE)</f>
        <v>754252.15962267073</v>
      </c>
      <c r="CH14" s="11">
        <f>HLOOKUP(CH$2,'2.9 Real GDP'!$B$2:$BC$16,13,FALSE)</f>
        <v>242952.05957678996</v>
      </c>
      <c r="CI14" s="11">
        <f>HLOOKUP(CI$2,'2.9 Real GDP'!$B$2:$BC$16,13,FALSE)</f>
        <v>201660.33440808771</v>
      </c>
      <c r="CJ14" s="11">
        <f>HLOOKUP(CJ$2,'2.9 Real GDP'!$B$2:$BC$16,13,FALSE)</f>
        <v>659101.88767889549</v>
      </c>
      <c r="CK14" s="11">
        <f>HLOOKUP(CK$2,'2.9 Real GDP'!$B$2:$BC$16,13,FALSE)</f>
        <v>1539785.1934995451</v>
      </c>
      <c r="CL14" t="str">
        <f>HLOOKUP(CL$2,'2.9 Real GDP'!$B$2:$BC$16,13,FALSE)</f>
        <v/>
      </c>
      <c r="CM14" t="str">
        <f>HLOOKUP(CM$2,'2.9 Real GDP'!$B$2:$BC$16,13,FALSE)</f>
        <v/>
      </c>
      <c r="CN14" t="str">
        <f>HLOOKUP(CN$2,'2.9 Real GDP'!$B$2:$BC$16,13,FALSE)</f>
        <v/>
      </c>
      <c r="CO14" t="str">
        <f>HLOOKUP(CO$2,'2.9 Real GDP'!$B$2:$BC$16,13,FALSE)</f>
        <v/>
      </c>
    </row>
    <row r="15" spans="1:94" x14ac:dyDescent="0.25">
      <c r="A15" t="s">
        <v>36</v>
      </c>
      <c r="B15" s="11">
        <f>HLOOKUP(B$2,'2.9 Real GDP'!$B$2:$BC$16,14,FALSE)</f>
        <v>59994734.597215496</v>
      </c>
      <c r="C15" s="11"/>
      <c r="D15" s="11">
        <f>('1.44 Real GDPPC'!D15*'1.46 Population'!D39)/1000</f>
        <v>86051.212836609993</v>
      </c>
      <c r="E15" s="11">
        <f>HLOOKUP(E$2,'2.9 Real GDP'!$B$2:$BC$16,14,FALSE)</f>
        <v>13649055.945267431</v>
      </c>
      <c r="F15" s="11">
        <f>HLOOKUP(F$2,'2.9 Real GDP'!$B$2:$BC$16,14,FALSE)</f>
        <v>237120.56135454323</v>
      </c>
      <c r="G15" s="11">
        <f>HLOOKUP(G$2,'2.9 Real GDP'!$B$2:$BC$16,14,FALSE)</f>
        <v>4869251.1113375649</v>
      </c>
      <c r="H15" s="11">
        <f>('1.44 Real GDPPC'!H15*'1.46 Population'!H39)/1000</f>
        <v>1355713.6755787327</v>
      </c>
      <c r="I15" s="11">
        <f>HLOOKUP(I$2,'2.9 Real GDP'!$B$2:$BC$16,14,FALSE)</f>
        <v>2877448.2051100931</v>
      </c>
      <c r="J15" s="11">
        <f>('1.44 Real GDPPC'!J15*'1.46 Population'!J39)/1000</f>
        <v>217615.88861850582</v>
      </c>
      <c r="K15" s="11">
        <f>HLOOKUP(K$2,'2.9 Real GDP'!$B$2:$BC$16,14,FALSE)</f>
        <v>331931.26362064487</v>
      </c>
      <c r="L15" s="11">
        <f>('1.44 Real GDPPC'!L15*'1.46 Population'!L39)/1000</f>
        <v>470769.75118514395</v>
      </c>
      <c r="M15" s="11">
        <f>HLOOKUP(M$2,'2.9 Real GDP'!$B$2:$BC$16,14,FALSE)</f>
        <v>334504.62607157917</v>
      </c>
      <c r="N15" s="11">
        <f>HLOOKUP(N$2,'2.9 Real GDP'!$B$2:$BC$16,14,FALSE)</f>
        <v>169105.48680314011</v>
      </c>
      <c r="O15" s="11">
        <f>('1.44 Real GDPPC'!O15*'1.46 Population'!O39)/1000</f>
        <v>1170145.882142646</v>
      </c>
      <c r="P15" s="11">
        <f>HLOOKUP(P$2,'2.9 Real GDP'!$B$2:$BC$16,14,FALSE)</f>
        <v>618366</v>
      </c>
      <c r="Q15" s="11">
        <f>HLOOKUP(Q$2,'2.9 Real GDP'!$B$2:$BC$16,14,FALSE)</f>
        <v>692398.44255958893</v>
      </c>
      <c r="R15" s="11">
        <f>('1.44 Real GDPPC'!R15*'1.46 Population'!R39)/1000</f>
        <v>208431.15805092035</v>
      </c>
      <c r="S15" s="11">
        <f>('1.44 Real GDPPC'!S15*'1.46 Population'!S39)/1000</f>
        <v>335586.26279188244</v>
      </c>
      <c r="T15" s="11"/>
      <c r="U15" s="11">
        <f>HLOOKUP(U$2,'2.9 Real GDP'!$B$2:$BC$16,14,FALSE)</f>
        <v>612641.84552843822</v>
      </c>
      <c r="V15" s="11">
        <f>HLOOKUP(V$2,'2.9 Real GDP'!$B$2:$BC$16,14,FALSE)</f>
        <v>88289.609496665071</v>
      </c>
      <c r="W15" s="11"/>
      <c r="X15" s="11">
        <f>('1.44 Real GDPPC'!X15*'1.46 Population'!X39)/1000</f>
        <v>140635.5422653374</v>
      </c>
      <c r="Y15" s="11">
        <f>('1.44 Real GDPPC'!Y15*'1.46 Population'!Y39)/1000</f>
        <v>20606.884095307916</v>
      </c>
      <c r="Z15" s="11">
        <f>HLOOKUP(Z$2,'2.9 Real GDP'!$B$2:$BC$16,14,FALSE)</f>
        <v>68226.234585060258</v>
      </c>
      <c r="AA15" s="11">
        <f>HLOOKUP(AA$2,'2.9 Real GDP'!$B$2:$BC$16,14,FALSE)</f>
        <v>41989.839852553829</v>
      </c>
      <c r="AB15" s="11">
        <f>('1.44 Real GDPPC'!AB15*'1.46 Population'!AB39)/1000</f>
        <v>138162.46125042147</v>
      </c>
      <c r="AC15" s="11">
        <f>('1.44 Real GDPPC'!AC15*'1.46 Population'!AC39)/1000</f>
        <v>28152.960293707285</v>
      </c>
      <c r="AD15" s="11">
        <f>HLOOKUP(AD$2,'2.9 Real GDP'!$B$2:$BC$16,14,FALSE)</f>
        <v>32318.640606621324</v>
      </c>
      <c r="AE15" s="11">
        <f>HLOOKUP(AE$2,'2.9 Real GDP'!$B$2:$BC$16,14,FALSE)</f>
        <v>85138.617288114197</v>
      </c>
      <c r="AF15" s="11">
        <f>('1.44 Real GDPPC'!AF15*'1.46 Population'!AF39)/1000</f>
        <v>28521.992709308808</v>
      </c>
      <c r="AG15" s="11">
        <f>('1.44 Real GDPPC'!AG15*'1.46 Population'!AG39)/1000</f>
        <v>39045.807210007624</v>
      </c>
      <c r="AH15" s="11">
        <f>('1.44 Real GDPPC'!AH15*'1.46 Population'!AH39)/1000</f>
        <v>13214.50072913272</v>
      </c>
      <c r="AI15" s="11">
        <f>('1.44 Real GDPPC'!AI15*'1.46 Population'!AI39)/1000</f>
        <v>448700.25035160372</v>
      </c>
      <c r="AJ15" s="11">
        <f>HLOOKUP(AJ$2,'2.9 Real GDP'!$B$2:$BC$16,14,FALSE)</f>
        <v>99190.09785216779</v>
      </c>
      <c r="AK15" s="11">
        <f>HLOOKUP(AK$2,'2.9 Real GDP'!$B$2:$BC$16,14,FALSE)</f>
        <v>1347280.4822694105</v>
      </c>
      <c r="AL15" s="11">
        <f>('1.44 Real GDPPC'!AL15*'1.46 Population'!AL39)/1000</f>
        <v>55211.897300511315</v>
      </c>
      <c r="AM15" s="11">
        <f>('1.44 Real GDPPC'!AM15*'1.46 Population'!AM39)/1000</f>
        <v>73614.294190539134</v>
      </c>
      <c r="AN15" s="11">
        <f>('1.44 Real GDPPC'!AN15*'1.46 Population'!AN39)/1000</f>
        <v>34769.862744286416</v>
      </c>
      <c r="AO15" s="11">
        <f>HLOOKUP(AO$2,'2.9 Real GDP'!$B$2:$BC$16,14,FALSE)</f>
        <v>218756.94160010674</v>
      </c>
      <c r="AP15" s="11"/>
      <c r="AQ15" s="11">
        <f>HLOOKUP(AQ$2,'2.9 Real GDP'!$B$2:$BC$16,14,FALSE)</f>
        <v>430000</v>
      </c>
      <c r="AR15" s="11">
        <f>('1.44 Real GDPPC'!AR15*'1.46 Population'!AR39)/1000</f>
        <v>35895.911726641323</v>
      </c>
      <c r="AS15" s="11">
        <f>HLOOKUP(AS$2,'2.9 Real GDP'!$B$2:$BC$16,14,FALSE)</f>
        <v>1464976.6803984221</v>
      </c>
      <c r="AT15" s="11">
        <f>HLOOKUP(AT$2,'2.9 Real GDP'!$B$2:$BC$16,14,FALSE)</f>
        <v>276083.81985991768</v>
      </c>
      <c r="AU15" s="11">
        <f>('1.44 Real GDPPC'!AU15*'1.46 Population'!AU39)/1000</f>
        <v>377174.55857725971</v>
      </c>
      <c r="AV15" s="11">
        <f>('1.44 Real GDPPC'!AV15*'1.46 Population'!AV39)/1000</f>
        <v>40603.615506257142</v>
      </c>
      <c r="AW15" s="11">
        <f>('1.44 Real GDPPC'!AW15*'1.46 Population'!AW39)/1000</f>
        <v>0</v>
      </c>
      <c r="AX15" s="11">
        <f>('1.44 Real GDPPC'!AX15*'1.46 Population'!AX39)/1000</f>
        <v>90187.563173347735</v>
      </c>
      <c r="AY15" s="11">
        <f>('1.44 Real GDPPC'!AY15*'1.46 Population'!AY39)/1000</f>
        <v>71938.636097827417</v>
      </c>
      <c r="AZ15" s="11">
        <f>HLOOKUP(AZ$2,'2.9 Real GDP'!$B$2:$BC$16,14,FALSE)</f>
        <v>997117.38195258088</v>
      </c>
      <c r="BA15" s="11">
        <f>('1.44 Real GDPPC'!BA15*'1.46 Population'!BA39)/1000</f>
        <v>202594.77053419605</v>
      </c>
      <c r="BB15" s="11">
        <f>HLOOKUP(BB$2,'2.9 Real GDP'!$B$2:$BC$16,14,FALSE)</f>
        <v>44385.108754552675</v>
      </c>
      <c r="BC15" s="11">
        <f>('1.44 Real GDPPC'!BC15*'1.46 Population'!BC39)/1000</f>
        <v>319283.73578183318</v>
      </c>
      <c r="BD15" s="11"/>
      <c r="BE15" s="11">
        <f>HLOOKUP(BE$2,'2.9 Real GDP'!$B$2:$BC$16,14,FALSE)</f>
        <v>142118.74630758795</v>
      </c>
      <c r="BF15" s="11">
        <f>('1.44 Real GDPPC'!BF15*'1.46 Population'!BF39)/1000</f>
        <v>27920.306517111621</v>
      </c>
      <c r="BG15" s="11">
        <f>('1.44 Real GDPPC'!BG15*'1.46 Population'!BG39)/1000</f>
        <v>355163.59960162622</v>
      </c>
      <c r="BH15" s="11">
        <f>('1.44 Real GDPPC'!BH15*'1.46 Population'!BH39)/1000</f>
        <v>455597.6805758368</v>
      </c>
      <c r="BI15" s="11">
        <f>('1.44 Real GDPPC'!BI15*'1.46 Population'!BI39)/1000</f>
        <v>164085.85483900801</v>
      </c>
      <c r="BJ15" s="11">
        <f>('1.44 Real GDPPC'!BJ15*'1.46 Population'!BJ39)/1000</f>
        <v>53945.578284264899</v>
      </c>
      <c r="BK15" s="11">
        <f>HLOOKUP(BK$2,'2.9 Real GDP'!$B$2:$BC$16,14,FALSE)</f>
        <v>144668.48749772107</v>
      </c>
      <c r="BL15" s="11">
        <f>('1.44 Real GDPPC'!BL15*'1.46 Population'!BL39)/1000</f>
        <v>344788.07863599824</v>
      </c>
      <c r="BM15" s="11">
        <f>('1.44 Real GDPPC'!BM15*'1.46 Population'!BM39)/1000</f>
        <v>340926.59242191678</v>
      </c>
      <c r="BN15" s="11">
        <f>HLOOKUP(BN$2,'2.9 Real GDP'!$B$2:$BC$16,14,FALSE)</f>
        <v>278821.20358835615</v>
      </c>
      <c r="BO15" s="11">
        <f>HLOOKUP(BO$2,'2.9 Real GDP'!$B$2:$BC$16,14,FALSE)</f>
        <v>70641.489093756507</v>
      </c>
      <c r="BP15" s="11">
        <f>('1.44 Real GDPPC'!BP15*'1.46 Population'!BP39)/1000</f>
        <v>0</v>
      </c>
      <c r="BQ15" s="11"/>
      <c r="BR15" s="11">
        <f>HLOOKUP(BR$2,'2.9 Real GDP'!$B$2:$BC$16,14,FALSE)</f>
        <v>907862.20335468533</v>
      </c>
      <c r="BS15" s="11">
        <f>HLOOKUP(BS$2,'2.9 Real GDP'!$B$2:$BC$16,14,FALSE)</f>
        <v>10022854.132724246</v>
      </c>
      <c r="BT15" s="11"/>
      <c r="BU15" s="11">
        <f>HLOOKUP(BU$2,'2.9 Real GDP'!$B$2:$BC$16,14,FALSE)</f>
        <v>210080.45910401549</v>
      </c>
      <c r="BV15" s="11">
        <f>('1.44 Real GDPPC'!BV15*'1.46 Population'!BV39)/1000</f>
        <v>259513.82743020158</v>
      </c>
      <c r="BW15" s="11">
        <f>HLOOKUP(BW$2,'2.9 Real GDP'!$B$2:$BC$16,14,FALSE)</f>
        <v>130441.64130900198</v>
      </c>
      <c r="BX15" s="11">
        <f>HLOOKUP(BX$2,'2.9 Real GDP'!$B$2:$BC$16,14,FALSE)</f>
        <v>124883.0134896243</v>
      </c>
      <c r="BY15" s="11">
        <f>HLOOKUP(BY$2,'2.9 Real GDP'!$B$2:$BC$16,14,FALSE)</f>
        <v>1437550.3661810115</v>
      </c>
      <c r="BZ15" s="11">
        <f>HLOOKUP(BZ$2,'2.9 Real GDP'!$B$2:$BC$16,14,FALSE)</f>
        <v>1763804.3129073277</v>
      </c>
      <c r="CA15" s="11">
        <f>HLOOKUP(CA$2,'2.9 Real GDP'!$B$2:$BC$16,14,FALSE)</f>
        <v>133604.82224408721</v>
      </c>
      <c r="CB15" s="11">
        <f>HLOOKUP(CB$2,'2.9 Real GDP'!$B$2:$BC$16,14,FALSE)</f>
        <v>104616.24913875399</v>
      </c>
      <c r="CC15" s="11">
        <f>HLOOKUP(CC$2,'2.9 Real GDP'!$B$2:$BC$16,14,FALSE)</f>
        <v>1080515</v>
      </c>
      <c r="CD15" s="11">
        <f>HLOOKUP(CD$2,'2.9 Real GDP'!$B$2:$BC$16,14,FALSE)</f>
        <v>404163.84963088884</v>
      </c>
      <c r="CE15" s="11">
        <f>('1.44 Real GDPPC'!CE15*'1.46 Population'!CE39)/1000</f>
        <v>142578.26546586541</v>
      </c>
      <c r="CF15" s="11">
        <f>HLOOKUP(CF$2,'2.9 Real GDP'!$B$2:$BC$16,14,FALSE)</f>
        <v>140637.62708515598</v>
      </c>
      <c r="CG15" s="11">
        <f>HLOOKUP(CG$2,'2.9 Real GDP'!$B$2:$BC$16,14,FALSE)</f>
        <v>741641.27584970533</v>
      </c>
      <c r="CH15" s="11">
        <f>HLOOKUP(CH$2,'2.9 Real GDP'!$B$2:$BC$16,14,FALSE)</f>
        <v>245967.59248696195</v>
      </c>
      <c r="CI15" s="11">
        <f>HLOOKUP(CI$2,'2.9 Real GDP'!$B$2:$BC$16,14,FALSE)</f>
        <v>205227.36403316286</v>
      </c>
      <c r="CJ15" s="11">
        <f>HLOOKUP(CJ$2,'2.9 Real GDP'!$B$2:$BC$16,14,FALSE)</f>
        <v>686734.79534317111</v>
      </c>
      <c r="CK15" s="11">
        <f>HLOOKUP(CK$2,'2.9 Real GDP'!$B$2:$BC$16,14,FALSE)</f>
        <v>1573043.0735002721</v>
      </c>
      <c r="CL15" t="str">
        <f>HLOOKUP(CL$2,'2.9 Real GDP'!$B$2:$BC$16,14,FALSE)</f>
        <v/>
      </c>
      <c r="CM15" t="str">
        <f>HLOOKUP(CM$2,'2.9 Real GDP'!$B$2:$BC$16,14,FALSE)</f>
        <v/>
      </c>
      <c r="CN15" t="str">
        <f>HLOOKUP(CN$2,'2.9 Real GDP'!$B$2:$BC$16,14,FALSE)</f>
        <v/>
      </c>
      <c r="CO15" t="str">
        <f>HLOOKUP(CO$2,'2.9 Real GDP'!$B$2:$BC$16,14,FALSE)</f>
        <v/>
      </c>
    </row>
    <row r="16" spans="1:94" x14ac:dyDescent="0.25">
      <c r="A16" t="s">
        <v>37</v>
      </c>
      <c r="B16" s="11">
        <f>HLOOKUP(B$2,'2.9 Real GDP'!$B$2:$BC$16,15,FALSE)</f>
        <v>61985512.444822155</v>
      </c>
      <c r="C16" s="11"/>
      <c r="D16" s="11">
        <f>('1.44 Real GDPPC'!D16*'1.46 Population'!D40)/1000</f>
        <v>87800.766247607477</v>
      </c>
      <c r="E16" s="11">
        <f>HLOOKUP(E$2,'2.9 Real GDP'!$B$2:$BC$16,15,FALSE)</f>
        <v>14641132.243790811</v>
      </c>
      <c r="F16" s="11">
        <f>HLOOKUP(F$2,'2.9 Real GDP'!$B$2:$BC$16,15,FALSE)</f>
        <v>243051.51353419712</v>
      </c>
      <c r="G16" s="11">
        <f>HLOOKUP(G$2,'2.9 Real GDP'!$B$2:$BC$16,15,FALSE)</f>
        <v>5224037.0781700481</v>
      </c>
      <c r="H16" s="11">
        <f>('1.44 Real GDPPC'!H16*'1.46 Population'!H40)/1000</f>
        <v>1423823.2136082223</v>
      </c>
      <c r="I16" s="11">
        <f>HLOOKUP(I$2,'2.9 Real GDP'!$B$2:$BC$16,15,FALSE)</f>
        <v>2874441.2717357548</v>
      </c>
      <c r="J16" s="11">
        <f>('1.44 Real GDPPC'!J16*'1.46 Population'!J40)/1000</f>
        <v>226741.50580120404</v>
      </c>
      <c r="K16" s="11">
        <f>HLOOKUP(K$2,'2.9 Real GDP'!$B$2:$BC$16,15,FALSE)</f>
        <v>351822.60753325891</v>
      </c>
      <c r="L16" s="11">
        <f>('1.44 Real GDPPC'!L16*'1.46 Population'!L40)/1000</f>
        <v>492777.02470328292</v>
      </c>
      <c r="M16" s="11">
        <f>HLOOKUP(M$2,'2.9 Real GDP'!$B$2:$BC$16,15,FALSE)</f>
        <v>355017.597239297</v>
      </c>
      <c r="N16" s="11">
        <f>HLOOKUP(N$2,'2.9 Real GDP'!$B$2:$BC$16,15,FALSE)</f>
        <v>174040.643535635</v>
      </c>
      <c r="O16" s="11">
        <f>('1.44 Real GDPPC'!O16*'1.46 Population'!O40)/1000</f>
        <v>1209246.0254114771</v>
      </c>
      <c r="P16" s="11">
        <f>HLOOKUP(P$2,'2.9 Real GDP'!$B$2:$BC$16,15,FALSE)</f>
        <v>652376</v>
      </c>
      <c r="Q16" s="11">
        <f>HLOOKUP(Q$2,'2.9 Real GDP'!$B$2:$BC$16,15,FALSE)</f>
        <v>698392.28438916127</v>
      </c>
      <c r="R16" s="11">
        <f>('1.44 Real GDPPC'!R16*'1.46 Population'!R40)/1000</f>
        <v>224537.4478229876</v>
      </c>
      <c r="S16" s="11">
        <f>('1.44 Real GDPPC'!S16*'1.46 Population'!S40)/1000</f>
        <v>355888.42705718032</v>
      </c>
      <c r="T16" s="11"/>
      <c r="U16" s="11">
        <f>HLOOKUP(U$2,'2.9 Real GDP'!$B$2:$BC$16,15,FALSE)</f>
        <v>627956.98019302287</v>
      </c>
      <c r="V16" s="11">
        <f>HLOOKUP(V$2,'2.9 Real GDP'!$B$2:$BC$16,15,FALSE)</f>
        <v>90939.340823117571</v>
      </c>
      <c r="W16" s="11"/>
      <c r="X16" s="11">
        <f>('1.44 Real GDPPC'!X16*'1.46 Population'!X40)/1000</f>
        <v>142868.74773070964</v>
      </c>
      <c r="Y16" s="11">
        <f>('1.44 Real GDPPC'!Y16*'1.46 Population'!Y40)/1000</f>
        <v>20833.074572761514</v>
      </c>
      <c r="Z16" s="11">
        <f>HLOOKUP(Z$2,'2.9 Real GDP'!$B$2:$BC$16,15,FALSE)</f>
        <v>69283.897288261302</v>
      </c>
      <c r="AA16" s="11">
        <f>HLOOKUP(AA$2,'2.9 Real GDP'!$B$2:$BC$16,15,FALSE)</f>
        <v>41838.494080074161</v>
      </c>
      <c r="AB16" s="11">
        <f>('1.44 Real GDPPC'!AB16*'1.46 Population'!AB40)/1000</f>
        <v>141714.5291981663</v>
      </c>
      <c r="AC16" s="11">
        <f>('1.44 Real GDPPC'!AC16*'1.46 Population'!AC40)/1000</f>
        <v>28868.047896989938</v>
      </c>
      <c r="AD16" s="11">
        <f>HLOOKUP(AD$2,'2.9 Real GDP'!$B$2:$BC$16,15,FALSE)</f>
        <v>33859.090006940009</v>
      </c>
      <c r="AE16" s="11">
        <f>HLOOKUP(AE$2,'2.9 Real GDP'!$B$2:$BC$16,15,FALSE)</f>
        <v>88265.094636686248</v>
      </c>
      <c r="AF16" s="11">
        <f>('1.44 Real GDPPC'!AF16*'1.46 Population'!AF40)/1000</f>
        <v>29072.427353844701</v>
      </c>
      <c r="AG16" s="11">
        <f>('1.44 Real GDPPC'!AG16*'1.46 Population'!AG40)/1000</f>
        <v>40189.494871660019</v>
      </c>
      <c r="AH16" s="11">
        <f>('1.44 Real GDPPC'!AH16*'1.46 Population'!AH40)/1000</f>
        <v>13677.32471410453</v>
      </c>
      <c r="AI16" s="11">
        <f>('1.44 Real GDPPC'!AI16*'1.46 Population'!AI40)/1000</f>
        <v>463323.59646255383</v>
      </c>
      <c r="AJ16" s="11">
        <f>HLOOKUP(AJ$2,'2.9 Real GDP'!$B$2:$BC$16,15,FALSE)</f>
        <v>101944.94847071842</v>
      </c>
      <c r="AK16" s="11">
        <f>HLOOKUP(AK$2,'2.9 Real GDP'!$B$2:$BC$16,15,FALSE)</f>
        <v>1355909.6219724647</v>
      </c>
      <c r="AL16" s="11">
        <f>('1.44 Real GDPPC'!AL16*'1.46 Population'!AL40)/1000</f>
        <v>54192.743351698409</v>
      </c>
      <c r="AM16" s="11">
        <f>('1.44 Real GDPPC'!AM16*'1.46 Population'!AM40)/1000</f>
        <v>75504.669437826204</v>
      </c>
      <c r="AN16" s="11">
        <f>('1.44 Real GDPPC'!AN16*'1.46 Population'!AN40)/1000</f>
        <v>35854.680920135404</v>
      </c>
      <c r="AO16" s="11">
        <f>HLOOKUP(AO$2,'2.9 Real GDP'!$B$2:$BC$16,15,FALSE)</f>
        <v>203881.45171401039</v>
      </c>
      <c r="AP16" s="11"/>
      <c r="AQ16" s="11">
        <f>HLOOKUP(AQ$2,'2.9 Real GDP'!$B$2:$BC$16,15,FALSE)</f>
        <v>435000</v>
      </c>
      <c r="AR16" s="11">
        <f>('1.44 Real GDPPC'!AR16*'1.46 Population'!AR40)/1000</f>
        <v>37855.624010307169</v>
      </c>
      <c r="AS16" s="11">
        <f>HLOOKUP(AS$2,'2.9 Real GDP'!$B$2:$BC$16,15,FALSE)</f>
        <v>1466491.0466524921</v>
      </c>
      <c r="AT16" s="11">
        <f>HLOOKUP(AT$2,'2.9 Real GDP'!$B$2:$BC$16,15,FALSE)</f>
        <v>281312.98275482294</v>
      </c>
      <c r="AU16" s="11">
        <f>('1.44 Real GDPPC'!AU16*'1.46 Population'!AU40)/1000</f>
        <v>393716.09427124984</v>
      </c>
      <c r="AV16" s="11">
        <f>('1.44 Real GDPPC'!AV16*'1.46 Population'!AV40)/1000</f>
        <v>41887.616639146137</v>
      </c>
      <c r="AW16" s="11">
        <f>('1.44 Real GDPPC'!AW16*'1.46 Population'!AW40)/1000</f>
        <v>0</v>
      </c>
      <c r="AX16" s="11">
        <f>('1.44 Real GDPPC'!AX16*'1.46 Population'!AX40)/1000</f>
        <v>93788.467183509056</v>
      </c>
      <c r="AY16" s="11">
        <f>('1.44 Real GDPPC'!AY16*'1.46 Population'!AY40)/1000</f>
        <v>75280.412162619206</v>
      </c>
      <c r="AZ16" s="11">
        <f>HLOOKUP(AZ$2,'2.9 Real GDP'!$B$2:$BC$16,15,FALSE)</f>
        <v>1019361.0232831431</v>
      </c>
      <c r="BA16" s="11">
        <f>('1.44 Real GDPPC'!BA16*'1.46 Population'!BA40)/1000</f>
        <v>207363.94020432187</v>
      </c>
      <c r="BB16" s="11">
        <f>HLOOKUP(BB$2,'2.9 Real GDP'!$B$2:$BC$16,15,FALSE)</f>
        <v>45937.883962699067</v>
      </c>
      <c r="BC16" s="11">
        <f>('1.44 Real GDPPC'!BC16*'1.46 Population'!BC40)/1000</f>
        <v>306849.77931631776</v>
      </c>
      <c r="BD16" s="11"/>
      <c r="BE16" s="11">
        <f>HLOOKUP(BE$2,'2.9 Real GDP'!$B$2:$BC$16,15,FALSE)</f>
        <v>147519.2586812535</v>
      </c>
      <c r="BF16" s="11">
        <f>('1.44 Real GDPPC'!BF16*'1.46 Population'!BF40)/1000</f>
        <v>29575.069846816885</v>
      </c>
      <c r="BG16" s="11">
        <f>('1.44 Real GDPPC'!BG16*'1.46 Population'!BG40)/1000</f>
        <v>364092.98049884575</v>
      </c>
      <c r="BH16" s="11">
        <f>('1.44 Real GDPPC'!BH16*'1.46 Population'!BH40)/1000</f>
        <v>475385.86197630526</v>
      </c>
      <c r="BI16" s="11">
        <f>('1.44 Real GDPPC'!BI16*'1.46 Population'!BI40)/1000</f>
        <v>169166.76660703163</v>
      </c>
      <c r="BJ16" s="11">
        <f>('1.44 Real GDPPC'!BJ16*'1.46 Population'!BJ40)/1000</f>
        <v>56821.877495090077</v>
      </c>
      <c r="BK16" s="11">
        <f>HLOOKUP(BK$2,'2.9 Real GDP'!$B$2:$BC$16,15,FALSE)</f>
        <v>148165.24228480988</v>
      </c>
      <c r="BL16" s="11">
        <f>('1.44 Real GDPPC'!BL16*'1.46 Population'!BL40)/1000</f>
        <v>366543.29993749765</v>
      </c>
      <c r="BM16" s="11">
        <f>('1.44 Real GDPPC'!BM16*'1.46 Population'!BM40)/1000</f>
        <v>353330.79704804125</v>
      </c>
      <c r="BN16" s="11">
        <f>HLOOKUP(BN$2,'2.9 Real GDP'!$B$2:$BC$16,15,FALSE)</f>
        <v>283139.30933974864</v>
      </c>
      <c r="BO16" s="11">
        <f>HLOOKUP(BO$2,'2.9 Real GDP'!$B$2:$BC$16,15,FALSE)</f>
        <v>72545.865973550215</v>
      </c>
      <c r="BP16" s="11">
        <f>('1.44 Real GDPPC'!BP16*'1.46 Population'!BP40)/1000</f>
        <v>0</v>
      </c>
      <c r="BQ16" s="11"/>
      <c r="BR16" s="11">
        <f>HLOOKUP(BR$2,'2.9 Real GDP'!$B$2:$BC$16,15,FALSE)</f>
        <v>930007.74152959394</v>
      </c>
      <c r="BS16" s="11">
        <f>HLOOKUP(BS$2,'2.9 Real GDP'!$B$2:$BC$16,15,FALSE)</f>
        <v>10262219.935121976</v>
      </c>
      <c r="BT16" s="11"/>
      <c r="BU16" s="11">
        <f>HLOOKUP(BU$2,'2.9 Real GDP'!$B$2:$BC$16,15,FALSE)</f>
        <v>210823.03274159675</v>
      </c>
      <c r="BV16" s="11">
        <f>('1.44 Real GDPPC'!BV16*'1.46 Population'!BV40)/1000</f>
        <v>263871.72014123085</v>
      </c>
      <c r="BW16" s="11">
        <f>HLOOKUP(BW$2,'2.9 Real GDP'!$B$2:$BC$16,15,FALSE)</f>
        <v>131861.39365388616</v>
      </c>
      <c r="BX16" s="11">
        <f>HLOOKUP(BX$2,'2.9 Real GDP'!$B$2:$BC$16,15,FALSE)</f>
        <v>124377.61156282497</v>
      </c>
      <c r="BY16" s="11">
        <f>HLOOKUP(BY$2,'2.9 Real GDP'!$B$2:$BC$16,15,FALSE)</f>
        <v>1440131.7232889922</v>
      </c>
      <c r="BZ16" s="11">
        <f>HLOOKUP(BZ$2,'2.9 Real GDP'!$B$2:$BC$16,15,FALSE)</f>
        <v>1792021.1320838134</v>
      </c>
      <c r="CA16" s="11">
        <f>HLOOKUP(CA$2,'2.9 Real GDP'!$B$2:$BC$16,15,FALSE)</f>
        <v>134478.57461206513</v>
      </c>
      <c r="CB16" s="11">
        <f>HLOOKUP(CB$2,'2.9 Real GDP'!$B$2:$BC$16,15,FALSE)</f>
        <v>110055.63385595668</v>
      </c>
      <c r="CC16" s="11">
        <f>HLOOKUP(CC$2,'2.9 Real GDP'!$B$2:$BC$16,15,FALSE)</f>
        <v>1075834</v>
      </c>
      <c r="CD16" s="11">
        <f>HLOOKUP(CD$2,'2.9 Real GDP'!$B$2:$BC$16,15,FALSE)</f>
        <v>408250.46512741933</v>
      </c>
      <c r="CE16" s="11">
        <f>('1.44 Real GDPPC'!CE16*'1.46 Population'!CE40)/1000</f>
        <v>145328.65509756267</v>
      </c>
      <c r="CF16" s="11">
        <f>HLOOKUP(CF$2,'2.9 Real GDP'!$B$2:$BC$16,15,FALSE)</f>
        <v>141911.51969295094</v>
      </c>
      <c r="CG16" s="11">
        <f>HLOOKUP(CG$2,'2.9 Real GDP'!$B$2:$BC$16,15,FALSE)</f>
        <v>751733.3123788035</v>
      </c>
      <c r="CH16" s="11">
        <f>HLOOKUP(CH$2,'2.9 Real GDP'!$B$2:$BC$16,15,FALSE)</f>
        <v>251703.14606061912</v>
      </c>
      <c r="CI16" s="11">
        <f>HLOOKUP(CI$2,'2.9 Real GDP'!$B$2:$BC$16,15,FALSE)</f>
        <v>209105.08775900403</v>
      </c>
      <c r="CJ16" s="11">
        <f>HLOOKUP(CJ$2,'2.9 Real GDP'!$B$2:$BC$16,15,FALSE)</f>
        <v>706747.22858582332</v>
      </c>
      <c r="CK16" s="11">
        <f>HLOOKUP(CK$2,'2.9 Real GDP'!$B$2:$BC$16,15,FALSE)</f>
        <v>1619294.5233484742</v>
      </c>
    </row>
    <row r="17" spans="1:89" x14ac:dyDescent="0.25">
      <c r="A17" t="s">
        <v>38</v>
      </c>
      <c r="B17" s="11">
        <f>('1.44 Real GDPPC'!B17*'1.46 Population'!B41)/1000</f>
        <v>61736917.303931817</v>
      </c>
      <c r="D17" s="11">
        <f>('1.44 Real GDPPC'!D17*'1.46 Population'!D41)/1000</f>
        <v>88769.693056221397</v>
      </c>
      <c r="E17" s="11">
        <f>('1.44 Real GDPPC'!E17*'1.46 Population'!E41)/1000</f>
        <v>15652406.354230631</v>
      </c>
      <c r="F17" s="11">
        <f>('1.44 Real GDPPC'!F17*'1.46 Population'!F41)/1000</f>
        <v>249208.87232288846</v>
      </c>
      <c r="G17" s="11">
        <f>('1.44 Real GDPPC'!G17*'1.46 Population'!G41)/1000</f>
        <v>5618770.8355315709</v>
      </c>
      <c r="H17" s="11">
        <f>('1.44 Real GDPPC'!H17*'1.46 Population'!H41)/1000</f>
        <v>1492079.9620741035</v>
      </c>
      <c r="I17" s="11">
        <f>('1.44 Real GDPPC'!I17*'1.46 Population'!I41)/1000</f>
        <v>2893049.8868632754</v>
      </c>
      <c r="J17" s="11">
        <f>('1.44 Real GDPPC'!J17*'1.46 Population'!J41)/1000</f>
        <v>229513.6810831578</v>
      </c>
      <c r="K17" s="11">
        <f>('1.44 Real GDPPC'!K17*'1.46 Population'!K41)/1000</f>
        <v>375309.45209716709</v>
      </c>
      <c r="L17" s="11">
        <f>('1.44 Real GDPPC'!L17*'1.46 Population'!L41)/1000</f>
        <v>515998.96603170951</v>
      </c>
      <c r="M17" s="11">
        <f>('1.44 Real GDPPC'!M17*'1.46 Population'!M41)/1000</f>
        <v>374684.50400619517</v>
      </c>
      <c r="N17" s="11">
        <f>('1.44 Real GDPPC'!N17*'1.46 Population'!N41)/1000</f>
        <v>178964.05932507498</v>
      </c>
      <c r="O17" s="11">
        <f>('1.44 Real GDPPC'!O17*'1.46 Population'!O41)/1000</f>
        <v>1240828.5400372613</v>
      </c>
      <c r="P17">
        <f>HLOOKUP(P$2,'2.9 Real GDP'!$B$2:$BC$17,16,FALSE)</f>
        <v>673252</v>
      </c>
      <c r="Q17" s="11">
        <f>('1.44 Real GDPPC'!Q17*'1.46 Population'!Q41)/1000</f>
        <v>719566.04475035041</v>
      </c>
      <c r="R17" s="11">
        <f>('1.44 Real GDPPC'!R17*'1.46 Population'!R41)/1000</f>
        <v>241431.33979112285</v>
      </c>
      <c r="S17" s="11">
        <f>('1.44 Real GDPPC'!S17*'1.46 Population'!S41)/1000</f>
        <v>379786.01758329844</v>
      </c>
      <c r="U17">
        <f>HLOOKUP(U$2,'2.9 Real GDP'!$B$2:$BC$17,16,FALSE)</f>
        <v>632510</v>
      </c>
      <c r="V17" s="11">
        <f>('1.44 Real GDPPC'!V17*'1.46 Population'!V41)/1000</f>
        <v>93957.02242540833</v>
      </c>
      <c r="X17" s="11">
        <f>('1.44 Real GDPPC'!X17*'1.46 Population'!X41)/1000</f>
        <v>137066.45869889413</v>
      </c>
      <c r="Y17" s="11">
        <f>('1.44 Real GDPPC'!Y17*'1.46 Population'!Y41)/1000</f>
        <v>21470.157420794396</v>
      </c>
      <c r="Z17" s="11">
        <f>('1.44 Real GDPPC'!Z17*'1.46 Population'!Z41)/1000</f>
        <v>71665.018911889871</v>
      </c>
      <c r="AA17" s="11">
        <f>('1.44 Real GDPPC'!AA17*'1.46 Population'!AA41)/1000</f>
        <v>42618.143857343559</v>
      </c>
      <c r="AB17" s="11">
        <f>('1.44 Real GDPPC'!AB17*'1.46 Population'!AB41)/1000</f>
        <v>148143.01504352511</v>
      </c>
      <c r="AC17" s="11">
        <f>('1.44 Real GDPPC'!AC17*'1.46 Population'!AC41)/1000</f>
        <v>29199.646490252875</v>
      </c>
      <c r="AD17" s="11">
        <f>('1.44 Real GDPPC'!AD17*'1.46 Population'!AD41)/1000</f>
        <v>31136.086541833069</v>
      </c>
      <c r="AE17" s="11">
        <f>('1.44 Real GDPPC'!AE17*'1.46 Population'!AE41)/1000</f>
        <v>91742.850082449411</v>
      </c>
      <c r="AF17" s="11">
        <f>('1.44 Real GDPPC'!AF17*'1.46 Population'!AF41)/1000</f>
        <v>29868.55893618647</v>
      </c>
      <c r="AG17" s="11">
        <f>('1.44 Real GDPPC'!AG17*'1.46 Population'!AG41)/1000</f>
        <v>40840.00383767223</v>
      </c>
      <c r="AH17" s="11">
        <f>('1.44 Real GDPPC'!AH17*'1.46 Population'!AH41)/1000</f>
        <v>14172.375662419823</v>
      </c>
      <c r="AI17" s="11">
        <f>('1.44 Real GDPPC'!AI17*'1.46 Population'!AI41)/1000</f>
        <v>481523.91041785502</v>
      </c>
      <c r="AJ17" s="11">
        <f>('1.44 Real GDPPC'!AJ17*'1.46 Population'!AJ41)/1000</f>
        <v>106190.7233846946</v>
      </c>
      <c r="AK17" s="11">
        <f>('1.44 Real GDPPC'!AK17*'1.46 Population'!AK41)/1000</f>
        <v>1289326.9685572644</v>
      </c>
      <c r="AL17" s="11">
        <f>('1.44 Real GDPPC'!AL17*'1.46 Population'!AL41)/1000</f>
        <v>54576.52692530294</v>
      </c>
      <c r="AM17" s="11">
        <f>('1.44 Real GDPPC'!AM17*'1.46 Population'!AM41)/1000</f>
        <v>78377.097119391459</v>
      </c>
      <c r="AN17" s="11">
        <f>('1.44 Real GDPPC'!AN17*'1.46 Population'!AN41)/1000</f>
        <v>36685.533514322051</v>
      </c>
      <c r="AO17" s="11">
        <f>('1.44 Real GDPPC'!AO17*'1.46 Population'!AO41)/1000</f>
        <v>194412.81686210624</v>
      </c>
      <c r="AQ17" s="11">
        <f>('1.44 Real GDPPC'!AQ17*'1.46 Population'!AQ41)/1000</f>
        <v>453162.50777443824</v>
      </c>
      <c r="AR17" s="11">
        <f>('1.44 Real GDPPC'!AR17*'1.46 Population'!AR41)/1000</f>
        <v>39691.071288541963</v>
      </c>
      <c r="AS17" s="11">
        <f>('1.44 Real GDPPC'!AS17*'1.46 Population'!AS41)/1000</f>
        <v>1434658.2751250886</v>
      </c>
      <c r="AT17" s="11">
        <f>('1.44 Real GDPPC'!AT17*'1.46 Population'!AT41)/1000</f>
        <v>285728.80411018647</v>
      </c>
      <c r="AU17" s="11">
        <f>('1.44 Real GDPPC'!AU17*'1.46 Population'!AU41)/1000</f>
        <v>405855.39425043401</v>
      </c>
      <c r="AV17" s="11">
        <f>('1.44 Real GDPPC'!AV17*'1.46 Population'!AV41)/1000</f>
        <v>43536.35914767682</v>
      </c>
      <c r="AW17" s="11">
        <f>('1.44 Real GDPPC'!AW17*'1.46 Population'!AW41)/1000</f>
        <v>0</v>
      </c>
      <c r="AX17" s="11">
        <f>('1.44 Real GDPPC'!AX17*'1.46 Population'!AX41)/1000</f>
        <v>93936.722400325802</v>
      </c>
      <c r="AY17" s="11">
        <f>('1.44 Real GDPPC'!AY17*'1.46 Population'!AY41)/1000</f>
        <v>78748.477659153883</v>
      </c>
      <c r="AZ17" s="11">
        <f>('1.44 Real GDPPC'!AZ17*'1.46 Population'!AZ41)/1000</f>
        <v>1051808.58400755</v>
      </c>
      <c r="BA17" s="11">
        <f>('1.44 Real GDPPC'!BA17*'1.46 Population'!BA41)/1000</f>
        <v>214106.29817489747</v>
      </c>
      <c r="BB17" s="11">
        <f>('1.44 Real GDPPC'!BB17*'1.46 Population'!BB41)/1000</f>
        <v>46198.771628573224</v>
      </c>
      <c r="BC17" s="11">
        <f>('1.44 Real GDPPC'!BC17*'1.46 Population'!BC41)/1000</f>
        <v>310991.58852764871</v>
      </c>
      <c r="BE17" s="11">
        <f>('1.44 Real GDPPC'!BE17*'1.46 Population'!BE41)/1000</f>
        <v>149316.06329734967</v>
      </c>
      <c r="BF17" s="11">
        <f>('1.44 Real GDPPC'!BF17*'1.46 Population'!BF41)/1000</f>
        <v>31282.559223742512</v>
      </c>
      <c r="BG17" s="11">
        <f>('1.44 Real GDPPC'!BG17*'1.46 Population'!BG41)/1000</f>
        <v>380829.25629036594</v>
      </c>
      <c r="BH17" s="11">
        <f>('1.44 Real GDPPC'!BH17*'1.46 Population'!BH41)/1000</f>
        <v>481260.68892196059</v>
      </c>
      <c r="BI17" s="11">
        <f>('1.44 Real GDPPC'!BI17*'1.46 Population'!BI41)/1000</f>
        <v>173102.8784329918</v>
      </c>
      <c r="BJ17" s="11">
        <f>('1.44 Real GDPPC'!BJ17*'1.46 Population'!BJ41)/1000</f>
        <v>60031.83198315763</v>
      </c>
      <c r="BK17" s="11">
        <f>('1.44 Real GDPPC'!BK17*'1.46 Population'!BK41)/1000</f>
        <v>156933.69017171196</v>
      </c>
      <c r="BL17" s="11">
        <f>('1.44 Real GDPPC'!BL17*'1.46 Population'!BL41)/1000</f>
        <v>376266.6194733209</v>
      </c>
      <c r="BM17" s="11">
        <f>('1.44 Real GDPPC'!BM17*'1.46 Population'!BM41)/1000</f>
        <v>365647.41197089676</v>
      </c>
      <c r="BN17" s="11">
        <f>('1.44 Real GDPPC'!BN17*'1.46 Population'!BN41)/1000</f>
        <v>284324.97937320109</v>
      </c>
      <c r="BO17" s="11">
        <f>('1.44 Real GDPPC'!BO17*'1.46 Population'!BO41)/1000</f>
        <v>74223.150879846871</v>
      </c>
      <c r="BP17" s="11">
        <f>('1.44 Real GDPPC'!BP17*'1.46 Population'!BP41)/1000</f>
        <v>0</v>
      </c>
      <c r="BR17" s="11">
        <f>('1.44 Real GDPPC'!BR17*'1.46 Population'!BR41)/1000</f>
        <v>943543.72145261988</v>
      </c>
      <c r="BS17" s="11">
        <f>('1.44 Real GDPPC'!BS17*'1.46 Population'!BS41)/1000</f>
        <v>10467889.102618311</v>
      </c>
      <c r="BT17" s="11"/>
      <c r="BU17" s="11">
        <f>('1.44 Real GDPPC'!BU17*'1.46 Population'!BU41)/1000</f>
        <v>211500.30446193091</v>
      </c>
      <c r="BV17" s="11">
        <f>('1.44 Real GDPPC'!BV17*'1.46 Population'!BV41)/1000</f>
        <v>267935.18861715373</v>
      </c>
      <c r="BW17" s="11">
        <f>('1.44 Real GDPPC'!BW17*'1.46 Population'!BW41)/1000</f>
        <v>134114.65759422662</v>
      </c>
      <c r="BX17" s="11">
        <f>('1.44 Real GDPPC'!BX17*'1.46 Population'!BX41)/1000</f>
        <v>124483.09128415752</v>
      </c>
      <c r="BY17" s="11">
        <f>('1.44 Real GDPPC'!BY17*'1.46 Population'!BY41)/1000</f>
        <v>1407257.7002580138</v>
      </c>
      <c r="BZ17" s="11">
        <f>('1.44 Real GDPPC'!BZ17*'1.46 Population'!BZ41)/1000</f>
        <v>1822999.7398435932</v>
      </c>
      <c r="CA17" s="11">
        <f>('1.44 Real GDPPC'!CA17*'1.46 Population'!CA41)/1000</f>
        <v>133759.87206829473</v>
      </c>
      <c r="CB17" s="11">
        <f>('1.44 Real GDPPC'!CB17*'1.46 Population'!CB41)/1000</f>
        <v>137038.82220330302</v>
      </c>
      <c r="CC17" s="11">
        <f>('1.44 Real GDPPC'!CC17*'1.46 Population'!CC41)/1000</f>
        <v>1063905.0486078926</v>
      </c>
      <c r="CD17" s="11">
        <f>('1.44 Real GDPPC'!CD17*'1.46 Population'!CD41)/1000</f>
        <v>418331.02698292304</v>
      </c>
      <c r="CE17" s="11">
        <f>('1.44 Real GDPPC'!CE17*'1.46 Population'!CE41)/1000</f>
        <v>147622.28399938031</v>
      </c>
      <c r="CF17" s="11">
        <f>('1.44 Real GDPPC'!CF17*'1.46 Population'!CF41)/1000</f>
        <v>144333.40716697153</v>
      </c>
      <c r="CG17" s="11">
        <f>('1.44 Real GDPPC'!CG17*'1.46 Population'!CG41)/1000</f>
        <v>776256.99566354579</v>
      </c>
      <c r="CH17" s="11">
        <f>('1.44 Real GDPPC'!CH17*'1.46 Population'!CH41)/1000</f>
        <v>261400.65626697423</v>
      </c>
      <c r="CI17" s="11">
        <f>('1.44 Real GDPPC'!CI17*'1.46 Population'!CI41)/1000</f>
        <v>209698.77721925711</v>
      </c>
      <c r="CJ17" s="11">
        <f>('1.44 Real GDPPC'!CJ17*'1.46 Population'!CJ41)/1000</f>
        <v>728247.04213635437</v>
      </c>
      <c r="CK17" s="11">
        <f>('1.44 Real GDPPC'!CK17*'1.46 Population'!CK41)/1000</f>
        <v>1637096.3703856803</v>
      </c>
    </row>
    <row r="18" spans="1:89" x14ac:dyDescent="0.25">
      <c r="D18" s="11"/>
    </row>
    <row r="19" spans="1:89" x14ac:dyDescent="0.2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row>
    <row r="20" spans="1:89" x14ac:dyDescent="0.2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row>
    <row r="27" spans="1:89" x14ac:dyDescent="0.2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row>
    <row r="28" spans="1:89" x14ac:dyDescent="0.2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row>
    <row r="29" spans="1:89" x14ac:dyDescent="0.2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row>
    <row r="30" spans="1:89" x14ac:dyDescent="0.2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row>
    <row r="31" spans="1:89" x14ac:dyDescent="0.25">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row>
    <row r="32" spans="1:89" x14ac:dyDescent="0.25">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row>
  </sheetData>
  <pageMargins left="0.7" right="0.7" top="0.75" bottom="0.75" header="0.3" footer="0.3"/>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7" tint="0.59999389629810485"/>
  </sheetPr>
  <dimension ref="A1:CQ82"/>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2" max="2" width="8.42578125" customWidth="1"/>
    <col min="3" max="3" width="7.7109375" bestFit="1" customWidth="1"/>
    <col min="5" max="5" width="8" customWidth="1"/>
    <col min="7" max="7" width="8.42578125" customWidth="1"/>
    <col min="95" max="95" width="9" bestFit="1" customWidth="1"/>
  </cols>
  <sheetData>
    <row r="1" spans="1:94" x14ac:dyDescent="0.25">
      <c r="A1" t="s">
        <v>325</v>
      </c>
    </row>
    <row r="2" spans="1:94" x14ac:dyDescent="0.25">
      <c r="A2" t="s">
        <v>39</v>
      </c>
      <c r="B2" t="s">
        <v>254</v>
      </c>
      <c r="C2" t="s">
        <v>255</v>
      </c>
      <c r="D2" t="s">
        <v>42</v>
      </c>
      <c r="E2" t="s">
        <v>47</v>
      </c>
      <c r="F2" t="s">
        <v>274</v>
      </c>
      <c r="G2" t="s">
        <v>52</v>
      </c>
      <c r="H2" t="s">
        <v>53</v>
      </c>
      <c r="I2" t="s">
        <v>54</v>
      </c>
      <c r="J2" t="s">
        <v>55</v>
      </c>
      <c r="K2" t="s">
        <v>60</v>
      </c>
      <c r="L2" t="s">
        <v>67</v>
      </c>
      <c r="M2" t="s">
        <v>69</v>
      </c>
      <c r="N2" t="s">
        <v>71</v>
      </c>
      <c r="O2" t="s">
        <v>73</v>
      </c>
      <c r="P2" t="s">
        <v>75</v>
      </c>
      <c r="Q2" t="s">
        <v>77</v>
      </c>
      <c r="R2" t="s">
        <v>81</v>
      </c>
      <c r="S2" t="s">
        <v>83</v>
      </c>
      <c r="T2" t="s">
        <v>256</v>
      </c>
      <c r="U2" t="s">
        <v>84</v>
      </c>
      <c r="V2" t="s">
        <v>85</v>
      </c>
      <c r="W2" t="s">
        <v>257</v>
      </c>
      <c r="X2" t="s">
        <v>87</v>
      </c>
      <c r="Y2" t="s">
        <v>88</v>
      </c>
      <c r="Z2" t="s">
        <v>89</v>
      </c>
      <c r="AA2" t="s">
        <v>90</v>
      </c>
      <c r="AB2" t="s">
        <v>91</v>
      </c>
      <c r="AC2" t="s">
        <v>92</v>
      </c>
      <c r="AD2" t="s">
        <v>93</v>
      </c>
      <c r="AE2" t="s">
        <v>94</v>
      </c>
      <c r="AF2" t="s">
        <v>96</v>
      </c>
      <c r="AG2" t="s">
        <v>97</v>
      </c>
      <c r="AH2" t="s">
        <v>98</v>
      </c>
      <c r="AI2" t="s">
        <v>101</v>
      </c>
      <c r="AJ2" t="s">
        <v>102</v>
      </c>
      <c r="AK2" t="s">
        <v>103</v>
      </c>
      <c r="AL2" t="s">
        <v>104</v>
      </c>
      <c r="AM2" t="s">
        <v>105</v>
      </c>
      <c r="AN2" t="s">
        <v>106</v>
      </c>
      <c r="AO2" t="s">
        <v>107</v>
      </c>
      <c r="AP2" t="s">
        <v>258</v>
      </c>
      <c r="AQ2" t="s">
        <v>110</v>
      </c>
      <c r="AR2" t="s">
        <v>116</v>
      </c>
      <c r="AS2" t="s">
        <v>117</v>
      </c>
      <c r="AT2" t="s">
        <v>120</v>
      </c>
      <c r="AU2" t="s">
        <v>121</v>
      </c>
      <c r="AV2" t="s">
        <v>122</v>
      </c>
      <c r="AW2" t="s">
        <v>126</v>
      </c>
      <c r="AX2" t="s">
        <v>127</v>
      </c>
      <c r="AY2" t="s">
        <v>132</v>
      </c>
      <c r="AZ2" t="s">
        <v>138</v>
      </c>
      <c r="BA2" t="s">
        <v>142</v>
      </c>
      <c r="BB2" t="s">
        <v>150</v>
      </c>
      <c r="BC2" t="s">
        <v>152</v>
      </c>
      <c r="BD2" t="s">
        <v>259</v>
      </c>
      <c r="BE2" t="s">
        <v>153</v>
      </c>
      <c r="BF2" t="s">
        <v>160</v>
      </c>
      <c r="BG2" t="s">
        <v>169</v>
      </c>
      <c r="BH2" t="s">
        <v>178</v>
      </c>
      <c r="BI2" t="s">
        <v>180</v>
      </c>
      <c r="BJ2" t="s">
        <v>182</v>
      </c>
      <c r="BK2" t="s">
        <v>193</v>
      </c>
      <c r="BL2" t="s">
        <v>197</v>
      </c>
      <c r="BM2" t="s">
        <v>203</v>
      </c>
      <c r="BN2" t="s">
        <v>208</v>
      </c>
      <c r="BO2" t="s">
        <v>215</v>
      </c>
      <c r="BP2" t="s">
        <v>217</v>
      </c>
      <c r="BQ2" t="s">
        <v>260</v>
      </c>
      <c r="BR2" t="s">
        <v>221</v>
      </c>
      <c r="BS2" t="s">
        <v>271</v>
      </c>
      <c r="BT2" t="s">
        <v>261</v>
      </c>
      <c r="BU2" t="s">
        <v>223</v>
      </c>
      <c r="BV2" t="s">
        <v>224</v>
      </c>
      <c r="BW2" t="s">
        <v>226</v>
      </c>
      <c r="BX2" t="s">
        <v>227</v>
      </c>
      <c r="BY2" t="s">
        <v>228</v>
      </c>
      <c r="BZ2" t="s">
        <v>229</v>
      </c>
      <c r="CA2" t="s">
        <v>230</v>
      </c>
      <c r="CB2" t="s">
        <v>232</v>
      </c>
      <c r="CC2" t="s">
        <v>233</v>
      </c>
      <c r="CD2" t="s">
        <v>238</v>
      </c>
      <c r="CE2" t="s">
        <v>239</v>
      </c>
      <c r="CF2" t="s">
        <v>240</v>
      </c>
      <c r="CG2" t="s">
        <v>241</v>
      </c>
      <c r="CH2" t="s">
        <v>242</v>
      </c>
      <c r="CI2" t="s">
        <v>243</v>
      </c>
      <c r="CJ2" t="s">
        <v>244</v>
      </c>
      <c r="CK2" t="s">
        <v>245</v>
      </c>
      <c r="CL2" s="4" t="s">
        <v>248</v>
      </c>
      <c r="CM2" s="4" t="s">
        <v>249</v>
      </c>
      <c r="CN2" s="4" t="s">
        <v>250</v>
      </c>
      <c r="CO2" s="4" t="s">
        <v>251</v>
      </c>
      <c r="CP2" s="4" t="s">
        <v>252</v>
      </c>
    </row>
    <row r="3" spans="1:94" x14ac:dyDescent="0.25">
      <c r="A3">
        <v>1977</v>
      </c>
      <c r="B3" s="11">
        <v>4298746.6834026985</v>
      </c>
      <c r="C3" s="11"/>
      <c r="D3" s="11">
        <v>5828.3</v>
      </c>
      <c r="E3" s="11">
        <v>937170</v>
      </c>
      <c r="F3" s="11">
        <v>4583.7</v>
      </c>
      <c r="G3" s="11">
        <v>623869.80000000005</v>
      </c>
      <c r="H3" s="11">
        <v>137322.1</v>
      </c>
      <c r="I3" s="11">
        <v>114165</v>
      </c>
      <c r="J3" s="11">
        <v>14075.2</v>
      </c>
      <c r="K3" s="11">
        <v>12901.1</v>
      </c>
      <c r="L3" s="11">
        <v>70953.8</v>
      </c>
      <c r="M3" s="11">
        <v>43650.3</v>
      </c>
      <c r="N3" s="11">
        <v>2325.3000000000002</v>
      </c>
      <c r="O3" s="11">
        <v>36411.800000000003</v>
      </c>
      <c r="P3" s="11">
        <v>16579.7</v>
      </c>
      <c r="Q3" s="11">
        <v>44416</v>
      </c>
      <c r="R3" s="11">
        <v>14791.4</v>
      </c>
      <c r="S3" s="11">
        <v>50899.5</v>
      </c>
      <c r="T3" s="11">
        <v>17418.900000000001</v>
      </c>
      <c r="U3" s="11">
        <v>14192.2</v>
      </c>
      <c r="V3" s="11">
        <v>3226.7</v>
      </c>
      <c r="W3" s="11">
        <v>316503</v>
      </c>
      <c r="X3" s="11">
        <v>9434.2000000000007</v>
      </c>
      <c r="Y3" s="11">
        <v>3937.3</v>
      </c>
      <c r="Z3" s="11">
        <v>8754.2000000000007</v>
      </c>
      <c r="AA3" s="11">
        <v>4548.3999999999996</v>
      </c>
      <c r="AB3" s="11">
        <v>10131.299999999999</v>
      </c>
      <c r="AC3" s="11">
        <v>1444.5</v>
      </c>
      <c r="AD3" s="11">
        <v>4679.8999999999996</v>
      </c>
      <c r="AE3" s="11">
        <v>10625.3</v>
      </c>
      <c r="AF3" s="11">
        <v>2477.4</v>
      </c>
      <c r="AG3" s="11">
        <v>3342.5</v>
      </c>
      <c r="AH3" s="11">
        <v>1836.6</v>
      </c>
      <c r="AI3" s="11">
        <v>34527.9</v>
      </c>
      <c r="AJ3" s="11">
        <v>21548.2</v>
      </c>
      <c r="AK3" s="11">
        <v>135503.79999999999</v>
      </c>
      <c r="AL3" s="11">
        <v>7830</v>
      </c>
      <c r="AM3" s="11">
        <v>4815.3999999999996</v>
      </c>
      <c r="AN3" s="11">
        <v>1831.8</v>
      </c>
      <c r="AO3" s="11">
        <v>49234.3</v>
      </c>
      <c r="AP3" s="11">
        <v>301338.09999999992</v>
      </c>
      <c r="AQ3" s="11">
        <v>26878.6</v>
      </c>
      <c r="AR3" s="11">
        <v>5233.7</v>
      </c>
      <c r="AS3" s="11">
        <v>113776.5</v>
      </c>
      <c r="AT3" s="11">
        <v>10746.3</v>
      </c>
      <c r="AU3" s="11">
        <v>25905.1</v>
      </c>
      <c r="AV3" s="11">
        <v>2117.8000000000002</v>
      </c>
      <c r="AW3" s="11">
        <v>5412.2</v>
      </c>
      <c r="AX3" s="11">
        <v>7374.2</v>
      </c>
      <c r="AY3" s="11">
        <v>6509.8</v>
      </c>
      <c r="AZ3" s="11">
        <v>64337.7</v>
      </c>
      <c r="BA3" s="11">
        <v>16061.3</v>
      </c>
      <c r="BB3" s="11">
        <v>2857.1</v>
      </c>
      <c r="BC3" s="11">
        <v>14127.8</v>
      </c>
      <c r="BD3" s="11">
        <v>243857.19999999998</v>
      </c>
      <c r="BE3" s="11">
        <v>17690.2</v>
      </c>
      <c r="BF3" s="11">
        <v>8187.8</v>
      </c>
      <c r="BG3" s="11">
        <v>37129.4</v>
      </c>
      <c r="BH3" s="11">
        <v>34814.199999999997</v>
      </c>
      <c r="BI3" s="11">
        <v>3613</v>
      </c>
      <c r="BJ3" s="11">
        <v>14527.2</v>
      </c>
      <c r="BK3" s="11">
        <v>18688.8</v>
      </c>
      <c r="BL3" s="11">
        <v>67425.399999999994</v>
      </c>
      <c r="BM3" s="11">
        <v>8295.4</v>
      </c>
      <c r="BN3" s="11">
        <v>27009.8</v>
      </c>
      <c r="BO3" s="11">
        <v>5838.8</v>
      </c>
      <c r="BP3" s="11">
        <v>637.20000000000005</v>
      </c>
      <c r="BQ3" s="11">
        <v>243965.19999999998</v>
      </c>
      <c r="BR3" s="11">
        <v>23725.8</v>
      </c>
      <c r="BS3" s="11">
        <v>220239.4</v>
      </c>
      <c r="BT3" s="11">
        <v>403263</v>
      </c>
      <c r="BU3" s="11">
        <v>7565.6</v>
      </c>
      <c r="BV3" s="11">
        <v>9823.2999999999993</v>
      </c>
      <c r="BW3" s="11">
        <v>5079.8999999999996</v>
      </c>
      <c r="BX3" s="11">
        <v>4730.8</v>
      </c>
      <c r="BY3" s="11">
        <v>53019</v>
      </c>
      <c r="BZ3" s="11">
        <v>78209</v>
      </c>
      <c r="CA3" s="11">
        <v>9269.4</v>
      </c>
      <c r="CB3" s="11">
        <v>3260.9</v>
      </c>
      <c r="CC3" s="11">
        <v>55847.6</v>
      </c>
      <c r="CD3" s="11">
        <v>13814.5</v>
      </c>
      <c r="CE3" s="11">
        <v>4035.2</v>
      </c>
      <c r="CF3" s="11">
        <v>9403.7999999999993</v>
      </c>
      <c r="CG3" s="11">
        <v>36345.1</v>
      </c>
      <c r="CH3" s="11">
        <v>8236.2000000000007</v>
      </c>
      <c r="CI3" s="11">
        <v>6284</v>
      </c>
      <c r="CJ3" s="11">
        <v>42135.7</v>
      </c>
      <c r="CK3" s="11">
        <v>56203</v>
      </c>
      <c r="CL3" s="69">
        <v>1568.5700000000188</v>
      </c>
      <c r="CM3" s="18">
        <v>18982.044000000002</v>
      </c>
      <c r="CN3" s="18">
        <v>44168.928999999989</v>
      </c>
      <c r="CO3" s="18">
        <v>339054.43899999984</v>
      </c>
      <c r="CP3" s="18">
        <v>266076.86240269803</v>
      </c>
    </row>
    <row r="4" spans="1:94" x14ac:dyDescent="0.25">
      <c r="A4">
        <v>1978</v>
      </c>
      <c r="B4" s="11">
        <v>4372548.3724751761</v>
      </c>
      <c r="C4" s="11">
        <v>2169363.5</v>
      </c>
      <c r="D4" s="11">
        <v>5924</v>
      </c>
      <c r="E4" s="11">
        <v>949740</v>
      </c>
      <c r="F4" s="11">
        <v>4667.5</v>
      </c>
      <c r="G4" s="11">
        <v>638826.80000000005</v>
      </c>
      <c r="H4" s="11">
        <v>140665.9</v>
      </c>
      <c r="I4" s="11">
        <v>115190</v>
      </c>
      <c r="J4" s="11">
        <v>14238</v>
      </c>
      <c r="K4" s="11">
        <v>13200.2</v>
      </c>
      <c r="L4" s="11">
        <v>73204.100000000006</v>
      </c>
      <c r="M4" s="11">
        <v>44866.3</v>
      </c>
      <c r="N4" s="11">
        <v>2353.6</v>
      </c>
      <c r="O4" s="11">
        <v>36969.199999999997</v>
      </c>
      <c r="P4" s="11">
        <v>16882.099999999999</v>
      </c>
      <c r="Q4" s="11">
        <v>45423.4</v>
      </c>
      <c r="R4" s="11">
        <v>15197.1</v>
      </c>
      <c r="S4" s="11">
        <v>52015.3</v>
      </c>
      <c r="T4" s="11">
        <v>17589</v>
      </c>
      <c r="U4" s="11">
        <v>14359.3</v>
      </c>
      <c r="V4" s="11">
        <v>3229.7</v>
      </c>
      <c r="W4" s="11">
        <v>318549.2</v>
      </c>
      <c r="X4" s="11">
        <v>9491.5</v>
      </c>
      <c r="Y4" s="11">
        <v>3970.3</v>
      </c>
      <c r="Z4" s="11">
        <v>8780.2000000000007</v>
      </c>
      <c r="AA4" s="11">
        <v>4570.7</v>
      </c>
      <c r="AB4" s="11">
        <v>10184.1</v>
      </c>
      <c r="AC4" s="11">
        <v>1455.9</v>
      </c>
      <c r="AD4" s="11">
        <v>4704.8</v>
      </c>
      <c r="AE4" s="11">
        <v>10670.8</v>
      </c>
      <c r="AF4" s="11">
        <v>2492.6999999999998</v>
      </c>
      <c r="AG4" s="11">
        <v>3367.5</v>
      </c>
      <c r="AH4" s="11">
        <v>1858.7</v>
      </c>
      <c r="AI4" s="11">
        <v>34850.199999999997</v>
      </c>
      <c r="AJ4" s="11">
        <v>21742.9</v>
      </c>
      <c r="AK4" s="11">
        <v>136455.1</v>
      </c>
      <c r="AL4" s="11">
        <v>7807.3</v>
      </c>
      <c r="AM4" s="11">
        <v>4865.6000000000004</v>
      </c>
      <c r="AN4" s="11">
        <v>1853</v>
      </c>
      <c r="AO4" s="11">
        <v>49427.9</v>
      </c>
      <c r="AP4" s="11">
        <v>308452</v>
      </c>
      <c r="AQ4" s="11">
        <v>27277.7</v>
      </c>
      <c r="AR4" s="11">
        <v>5350.3</v>
      </c>
      <c r="AS4" s="11">
        <v>116532.2</v>
      </c>
      <c r="AT4" s="11">
        <v>10907.9</v>
      </c>
      <c r="AU4" s="11">
        <v>26502.2</v>
      </c>
      <c r="AV4" s="11">
        <v>2177.5</v>
      </c>
      <c r="AW4" s="11">
        <v>5544.6</v>
      </c>
      <c r="AX4" s="11">
        <v>7572</v>
      </c>
      <c r="AY4" s="11">
        <v>6669</v>
      </c>
      <c r="AZ4" s="11">
        <v>66025.600000000006</v>
      </c>
      <c r="BA4" s="11">
        <v>16491.099999999999</v>
      </c>
      <c r="BB4" s="11">
        <v>2876</v>
      </c>
      <c r="BC4" s="11">
        <v>14525.9</v>
      </c>
      <c r="BD4" s="11">
        <v>251525.90000000002</v>
      </c>
      <c r="BE4" s="11">
        <v>18212.3</v>
      </c>
      <c r="BF4" s="11">
        <v>8425.7000000000007</v>
      </c>
      <c r="BG4" s="11">
        <v>38298.400000000001</v>
      </c>
      <c r="BH4" s="11">
        <v>35977.599999999999</v>
      </c>
      <c r="BI4" s="11">
        <v>3692.6</v>
      </c>
      <c r="BJ4" s="11">
        <v>15081.6</v>
      </c>
      <c r="BK4" s="11">
        <v>19133.5</v>
      </c>
      <c r="BL4" s="11">
        <v>69512.2</v>
      </c>
      <c r="BM4" s="11">
        <v>8785.2999999999993</v>
      </c>
      <c r="BN4" s="11">
        <v>27674.400000000001</v>
      </c>
      <c r="BO4" s="11">
        <v>5989.2</v>
      </c>
      <c r="BP4" s="11">
        <v>743.1</v>
      </c>
      <c r="BQ4" s="11">
        <v>246547.7</v>
      </c>
      <c r="BR4" s="11">
        <v>23963.200000000001</v>
      </c>
      <c r="BS4" s="11">
        <v>222584.5</v>
      </c>
      <c r="BT4" s="11">
        <v>405408.8</v>
      </c>
      <c r="BU4" s="11">
        <v>7571.3</v>
      </c>
      <c r="BV4" s="11">
        <v>9837.4</v>
      </c>
      <c r="BW4" s="11">
        <v>5097</v>
      </c>
      <c r="BX4" s="11">
        <v>4747</v>
      </c>
      <c r="BY4" s="11">
        <v>53271.6</v>
      </c>
      <c r="BZ4" s="11">
        <v>78110.600000000006</v>
      </c>
      <c r="CA4" s="11">
        <v>9347.6</v>
      </c>
      <c r="CB4" s="11">
        <v>3303.5</v>
      </c>
      <c r="CC4" s="11">
        <v>56063.3</v>
      </c>
      <c r="CD4" s="11">
        <v>13897.9</v>
      </c>
      <c r="CE4" s="11">
        <v>4051.2</v>
      </c>
      <c r="CF4" s="11">
        <v>9507.5</v>
      </c>
      <c r="CG4" s="11">
        <v>36782.5</v>
      </c>
      <c r="CH4" s="11">
        <v>8267.1</v>
      </c>
      <c r="CI4" s="11">
        <v>6278.3</v>
      </c>
      <c r="CJ4" s="11">
        <v>43091</v>
      </c>
      <c r="CK4" s="11">
        <v>56184</v>
      </c>
      <c r="CL4" s="69">
        <v>1584.073999999976</v>
      </c>
      <c r="CM4" s="18">
        <v>16870.127000000008</v>
      </c>
      <c r="CN4" s="18">
        <v>45063.633000000002</v>
      </c>
      <c r="CO4" s="18">
        <v>348962.93200000003</v>
      </c>
      <c r="CP4" s="18">
        <v>272053.32047517673</v>
      </c>
    </row>
    <row r="5" spans="1:94" x14ac:dyDescent="0.25">
      <c r="A5">
        <v>1979</v>
      </c>
      <c r="B5" s="11">
        <v>4450219.0889077829</v>
      </c>
      <c r="C5" s="11"/>
      <c r="D5" s="11"/>
      <c r="E5" s="11">
        <v>962590</v>
      </c>
      <c r="F5" s="11">
        <v>4929.7</v>
      </c>
      <c r="G5" s="11">
        <v>654072.5</v>
      </c>
      <c r="H5" s="11">
        <v>144053.5</v>
      </c>
      <c r="I5" s="11">
        <v>116155</v>
      </c>
      <c r="J5" s="11">
        <v>14403.3</v>
      </c>
      <c r="K5" s="11">
        <v>13518.3</v>
      </c>
      <c r="L5" s="11">
        <v>75576</v>
      </c>
      <c r="M5" s="11">
        <v>46114</v>
      </c>
      <c r="N5" s="11">
        <v>2383.5</v>
      </c>
      <c r="O5" s="11">
        <v>37534.199999999997</v>
      </c>
      <c r="P5" s="11">
        <v>17202.5</v>
      </c>
      <c r="Q5" s="11">
        <v>46412.3</v>
      </c>
      <c r="R5" s="11">
        <v>15607.9</v>
      </c>
      <c r="S5" s="11">
        <v>53169.7</v>
      </c>
      <c r="T5" s="11">
        <v>17744.2</v>
      </c>
      <c r="U5" s="11">
        <v>14515.7</v>
      </c>
      <c r="V5" s="11">
        <v>3228.5</v>
      </c>
      <c r="W5" s="11">
        <v>320426.79999999993</v>
      </c>
      <c r="X5" s="11">
        <v>9532.5</v>
      </c>
      <c r="Y5" s="11">
        <v>4004.1</v>
      </c>
      <c r="Z5" s="11">
        <v>8805.5</v>
      </c>
      <c r="AA5" s="11">
        <v>4591.5</v>
      </c>
      <c r="AB5" s="11">
        <v>10233.9</v>
      </c>
      <c r="AC5" s="11">
        <v>1464.5</v>
      </c>
      <c r="AD5" s="11">
        <v>4736.3999999999996</v>
      </c>
      <c r="AE5" s="11">
        <v>10698.8</v>
      </c>
      <c r="AF5" s="11">
        <v>2503.1</v>
      </c>
      <c r="AG5" s="11">
        <v>3391.5</v>
      </c>
      <c r="AH5" s="11">
        <v>1878.5</v>
      </c>
      <c r="AI5" s="11">
        <v>35081</v>
      </c>
      <c r="AJ5" s="11">
        <v>21937.8</v>
      </c>
      <c r="AK5" s="11">
        <v>137389.20000000001</v>
      </c>
      <c r="AL5" s="11">
        <v>7782.5</v>
      </c>
      <c r="AM5" s="11">
        <v>4914.6000000000004</v>
      </c>
      <c r="AN5" s="11">
        <v>1872.1</v>
      </c>
      <c r="AO5" s="11">
        <v>49609.3</v>
      </c>
      <c r="AP5" s="11">
        <v>315641.20000000007</v>
      </c>
      <c r="AQ5" s="11">
        <v>27684.5</v>
      </c>
      <c r="AR5" s="11">
        <v>5469.1</v>
      </c>
      <c r="AS5" s="11">
        <v>119341.4</v>
      </c>
      <c r="AT5" s="11">
        <v>11070.2</v>
      </c>
      <c r="AU5" s="11">
        <v>27113.5</v>
      </c>
      <c r="AV5" s="11">
        <v>2239.9</v>
      </c>
      <c r="AW5" s="11">
        <v>5676.7</v>
      </c>
      <c r="AX5" s="11">
        <v>7772.7</v>
      </c>
      <c r="AY5" s="11">
        <v>6832.2</v>
      </c>
      <c r="AZ5" s="11">
        <v>67688.5</v>
      </c>
      <c r="BA5" s="11">
        <v>16924.8</v>
      </c>
      <c r="BB5" s="11">
        <v>2896</v>
      </c>
      <c r="BC5" s="11">
        <v>14931.7</v>
      </c>
      <c r="BD5" s="11">
        <v>259496.69999999995</v>
      </c>
      <c r="BE5" s="11">
        <v>18760.8</v>
      </c>
      <c r="BF5" s="11">
        <v>8673.7000000000007</v>
      </c>
      <c r="BG5" s="11">
        <v>39463.699999999997</v>
      </c>
      <c r="BH5" s="11">
        <v>37256.800000000003</v>
      </c>
      <c r="BI5" s="11">
        <v>3786.4</v>
      </c>
      <c r="BJ5" s="11">
        <v>15661.4</v>
      </c>
      <c r="BK5" s="11">
        <v>19595.099999999999</v>
      </c>
      <c r="BL5" s="11">
        <v>71619.199999999997</v>
      </c>
      <c r="BM5" s="11">
        <v>9323.2999999999993</v>
      </c>
      <c r="BN5" s="11">
        <v>28360.799999999999</v>
      </c>
      <c r="BO5" s="11">
        <v>6146</v>
      </c>
      <c r="BP5" s="11">
        <v>849.5</v>
      </c>
      <c r="BQ5" s="11">
        <v>249257</v>
      </c>
      <c r="BR5" s="11">
        <v>24201.5</v>
      </c>
      <c r="BS5" s="11">
        <v>225055.5</v>
      </c>
      <c r="BT5" s="11">
        <v>407585.9</v>
      </c>
      <c r="BU5" s="11">
        <v>7553.3</v>
      </c>
      <c r="BV5" s="11">
        <v>9841.7000000000007</v>
      </c>
      <c r="BW5" s="11">
        <v>5111.5</v>
      </c>
      <c r="BX5" s="11">
        <v>4758.1000000000004</v>
      </c>
      <c r="BY5" s="11">
        <v>53481.1</v>
      </c>
      <c r="BZ5" s="11">
        <v>78073</v>
      </c>
      <c r="CA5" s="11">
        <v>9512.2999999999993</v>
      </c>
      <c r="CB5" s="11">
        <v>3354.7</v>
      </c>
      <c r="CC5" s="11">
        <v>56247</v>
      </c>
      <c r="CD5" s="11">
        <v>13985.5</v>
      </c>
      <c r="CE5" s="11">
        <v>4066.1</v>
      </c>
      <c r="CF5" s="11">
        <v>9609</v>
      </c>
      <c r="CG5" s="11">
        <v>37160.400000000001</v>
      </c>
      <c r="CH5" s="11">
        <v>8284.4</v>
      </c>
      <c r="CI5" s="11">
        <v>6285.2</v>
      </c>
      <c r="CJ5" s="11">
        <v>44053.599999999999</v>
      </c>
      <c r="CK5" s="11">
        <v>56209</v>
      </c>
      <c r="CL5" s="69">
        <v>1600.8940000000634</v>
      </c>
      <c r="CM5" s="18">
        <v>15500.417999999956</v>
      </c>
      <c r="CN5" s="18">
        <v>45956.805000000008</v>
      </c>
      <c r="CO5" s="18">
        <v>359554.08599999984</v>
      </c>
      <c r="CP5" s="18">
        <v>278587.0559077831</v>
      </c>
    </row>
    <row r="6" spans="1:94" x14ac:dyDescent="0.25">
      <c r="A6">
        <v>1980</v>
      </c>
      <c r="B6" s="11">
        <v>4527197.2289999994</v>
      </c>
      <c r="C6" s="11">
        <v>2250497.9999999995</v>
      </c>
      <c r="D6" s="11">
        <v>6114.3</v>
      </c>
      <c r="E6" s="11">
        <v>975420</v>
      </c>
      <c r="F6" s="11">
        <v>5063.1000000000004</v>
      </c>
      <c r="G6" s="11">
        <v>669568.1</v>
      </c>
      <c r="H6" s="11">
        <v>147490.4</v>
      </c>
      <c r="I6" s="11">
        <v>117060</v>
      </c>
      <c r="J6" s="11">
        <v>14568.5</v>
      </c>
      <c r="K6" s="11">
        <v>13879.2</v>
      </c>
      <c r="L6" s="11">
        <v>78072</v>
      </c>
      <c r="M6" s="11">
        <v>47397</v>
      </c>
      <c r="N6" s="11">
        <v>2413.9</v>
      </c>
      <c r="O6" s="11">
        <v>38123.800000000003</v>
      </c>
      <c r="P6" s="11">
        <v>17543.099999999999</v>
      </c>
      <c r="Q6" s="11">
        <v>47385.3</v>
      </c>
      <c r="R6" s="11">
        <v>16026.8</v>
      </c>
      <c r="S6" s="11">
        <v>54372.5</v>
      </c>
      <c r="T6" s="11">
        <v>17922.599999999999</v>
      </c>
      <c r="U6" s="11">
        <v>14695.4</v>
      </c>
      <c r="V6" s="11">
        <v>3227.2</v>
      </c>
      <c r="W6" s="11">
        <v>322166.89999999997</v>
      </c>
      <c r="X6" s="11">
        <v>9591.7999999999993</v>
      </c>
      <c r="Y6" s="11">
        <v>4040</v>
      </c>
      <c r="Z6" s="11">
        <v>8835.2999999999993</v>
      </c>
      <c r="AA6" s="11">
        <v>4598.1000000000004</v>
      </c>
      <c r="AB6" s="11">
        <v>10276.6</v>
      </c>
      <c r="AC6" s="11">
        <v>1472.2</v>
      </c>
      <c r="AD6" s="11">
        <v>4770.5</v>
      </c>
      <c r="AE6" s="11">
        <v>10709.5</v>
      </c>
      <c r="AF6" s="11">
        <v>2508.8000000000002</v>
      </c>
      <c r="AG6" s="11">
        <v>3404.2</v>
      </c>
      <c r="AH6" s="11">
        <v>1893.9</v>
      </c>
      <c r="AI6" s="11">
        <v>35413.4</v>
      </c>
      <c r="AJ6" s="11">
        <v>22132.7</v>
      </c>
      <c r="AK6" s="11">
        <v>138126.6</v>
      </c>
      <c r="AL6" s="11">
        <v>7756.2</v>
      </c>
      <c r="AM6" s="11">
        <v>4963.3</v>
      </c>
      <c r="AN6" s="11">
        <v>1893.1</v>
      </c>
      <c r="AO6" s="11">
        <v>49780.7</v>
      </c>
      <c r="AP6" s="11">
        <v>322906.7</v>
      </c>
      <c r="AQ6" s="11">
        <v>28105.9</v>
      </c>
      <c r="AR6" s="11">
        <v>5589.6</v>
      </c>
      <c r="AS6" s="11">
        <v>122199.7</v>
      </c>
      <c r="AT6" s="11">
        <v>11234.3</v>
      </c>
      <c r="AU6" s="11">
        <v>27737.9</v>
      </c>
      <c r="AV6" s="11">
        <v>2304.1</v>
      </c>
      <c r="AW6" s="11">
        <v>5807.9</v>
      </c>
      <c r="AX6" s="11">
        <v>7976.4</v>
      </c>
      <c r="AY6" s="11">
        <v>7001.1</v>
      </c>
      <c r="AZ6" s="11">
        <v>69331</v>
      </c>
      <c r="BA6" s="11">
        <v>17359.099999999999</v>
      </c>
      <c r="BB6" s="11">
        <v>2915.8</v>
      </c>
      <c r="BC6" s="11">
        <v>15343.9</v>
      </c>
      <c r="BD6" s="11">
        <v>267726.59999999998</v>
      </c>
      <c r="BE6" s="11">
        <v>19337.7</v>
      </c>
      <c r="BF6" s="11">
        <v>8932.1</v>
      </c>
      <c r="BG6" s="11">
        <v>40623.9</v>
      </c>
      <c r="BH6" s="11">
        <v>38668.199999999997</v>
      </c>
      <c r="BI6" s="11">
        <v>3877.7</v>
      </c>
      <c r="BJ6" s="11">
        <v>16267.9</v>
      </c>
      <c r="BK6" s="11">
        <v>20071.900000000001</v>
      </c>
      <c r="BL6" s="11">
        <v>73698.100000000006</v>
      </c>
      <c r="BM6" s="11">
        <v>9912.9</v>
      </c>
      <c r="BN6" s="11">
        <v>29077.1</v>
      </c>
      <c r="BO6" s="11">
        <v>6308.1</v>
      </c>
      <c r="BP6" s="11">
        <v>951</v>
      </c>
      <c r="BQ6" s="11">
        <v>251740.40000000002</v>
      </c>
      <c r="BR6" s="11">
        <v>24515.7</v>
      </c>
      <c r="BS6" s="11">
        <v>227224.7</v>
      </c>
      <c r="BT6" s="11">
        <v>409794.89999999997</v>
      </c>
      <c r="BU6" s="11">
        <v>7545.5</v>
      </c>
      <c r="BV6" s="11">
        <v>9855.1</v>
      </c>
      <c r="BW6" s="11">
        <v>5122.1000000000004</v>
      </c>
      <c r="BX6" s="11">
        <v>4771.3</v>
      </c>
      <c r="BY6" s="11">
        <v>53731.4</v>
      </c>
      <c r="BZ6" s="11">
        <v>78179.7</v>
      </c>
      <c r="CA6" s="11">
        <v>9584.2000000000007</v>
      </c>
      <c r="CB6" s="11">
        <v>3392.8</v>
      </c>
      <c r="CC6" s="11">
        <v>56388.5</v>
      </c>
      <c r="CD6" s="11">
        <v>14091</v>
      </c>
      <c r="CE6" s="11">
        <v>4078.9</v>
      </c>
      <c r="CF6" s="11">
        <v>9713.6</v>
      </c>
      <c r="CG6" s="11">
        <v>37417.5</v>
      </c>
      <c r="CH6" s="11">
        <v>8303</v>
      </c>
      <c r="CI6" s="11">
        <v>6303.6</v>
      </c>
      <c r="CJ6" s="11">
        <v>45031.8</v>
      </c>
      <c r="CK6" s="11">
        <v>56284.9</v>
      </c>
      <c r="CL6" s="69">
        <v>1632.3579999999724</v>
      </c>
      <c r="CM6" s="18">
        <v>15957.062000000009</v>
      </c>
      <c r="CN6" s="18">
        <v>46794.035000000003</v>
      </c>
      <c r="CO6" s="18">
        <v>369977.43399999978</v>
      </c>
      <c r="CP6" s="18">
        <v>285281.28599999996</v>
      </c>
    </row>
    <row r="7" spans="1:94" x14ac:dyDescent="0.25">
      <c r="A7">
        <v>1981</v>
      </c>
      <c r="B7" s="11">
        <v>4601219.9008859294</v>
      </c>
      <c r="C7" s="11">
        <v>2290456.6999999997</v>
      </c>
      <c r="D7" s="11">
        <v>6206.7</v>
      </c>
      <c r="E7" s="11">
        <v>987050</v>
      </c>
      <c r="F7" s="11">
        <v>5183.3999999999996</v>
      </c>
      <c r="G7" s="11">
        <v>685184.7</v>
      </c>
      <c r="H7" s="11">
        <v>150978.79999999999</v>
      </c>
      <c r="I7" s="11">
        <v>117902</v>
      </c>
      <c r="J7" s="11">
        <v>14745.9</v>
      </c>
      <c r="K7" s="11">
        <v>14256.9</v>
      </c>
      <c r="L7" s="11">
        <v>80691.7</v>
      </c>
      <c r="M7" s="11">
        <v>48715.6</v>
      </c>
      <c r="N7" s="11">
        <v>2532.8000000000002</v>
      </c>
      <c r="O7" s="11">
        <v>38723.199999999997</v>
      </c>
      <c r="P7" s="11">
        <v>17866</v>
      </c>
      <c r="Q7" s="11">
        <v>48336.9</v>
      </c>
      <c r="R7" s="11">
        <v>16454.400000000001</v>
      </c>
      <c r="S7" s="11">
        <v>55627.7</v>
      </c>
      <c r="T7" s="11">
        <v>18163.2</v>
      </c>
      <c r="U7" s="11">
        <v>14923.3</v>
      </c>
      <c r="V7" s="11">
        <v>3239.9</v>
      </c>
      <c r="W7" s="11">
        <v>323784.2</v>
      </c>
      <c r="X7" s="11">
        <v>9662.9</v>
      </c>
      <c r="Y7" s="11">
        <v>4077.3</v>
      </c>
      <c r="Z7" s="11">
        <v>8866.1</v>
      </c>
      <c r="AA7" s="11">
        <v>4601.5</v>
      </c>
      <c r="AB7" s="11">
        <v>10292.700000000001</v>
      </c>
      <c r="AC7" s="11">
        <v>1482.2</v>
      </c>
      <c r="AD7" s="11">
        <v>4803.6000000000004</v>
      </c>
      <c r="AE7" s="11">
        <v>10715.6</v>
      </c>
      <c r="AF7" s="11">
        <v>2514.6</v>
      </c>
      <c r="AG7" s="11">
        <v>3422.2</v>
      </c>
      <c r="AH7" s="11">
        <v>1904</v>
      </c>
      <c r="AI7" s="11">
        <v>35734.9</v>
      </c>
      <c r="AJ7" s="11">
        <v>22281.9</v>
      </c>
      <c r="AK7" s="11">
        <v>138839.20000000001</v>
      </c>
      <c r="AL7" s="11">
        <v>7729.2</v>
      </c>
      <c r="AM7" s="11">
        <v>4996.3</v>
      </c>
      <c r="AN7" s="11">
        <v>1909.6</v>
      </c>
      <c r="AO7" s="11">
        <v>49950.400000000001</v>
      </c>
      <c r="AP7" s="11">
        <v>330246.69999999995</v>
      </c>
      <c r="AQ7" s="11">
        <v>28543.4</v>
      </c>
      <c r="AR7" s="11">
        <v>5711.6</v>
      </c>
      <c r="AS7" s="11">
        <v>125107.4</v>
      </c>
      <c r="AT7" s="11">
        <v>11400.5</v>
      </c>
      <c r="AU7" s="11">
        <v>28376</v>
      </c>
      <c r="AV7" s="11">
        <v>2370.1</v>
      </c>
      <c r="AW7" s="11">
        <v>5937.9</v>
      </c>
      <c r="AX7" s="11">
        <v>8183.2</v>
      </c>
      <c r="AY7" s="11">
        <v>7176.5</v>
      </c>
      <c r="AZ7" s="11">
        <v>70950.7</v>
      </c>
      <c r="BA7" s="11">
        <v>17792.599999999999</v>
      </c>
      <c r="BB7" s="11">
        <v>2935</v>
      </c>
      <c r="BC7" s="11">
        <v>15761.8</v>
      </c>
      <c r="BD7" s="11">
        <v>276177.19999999995</v>
      </c>
      <c r="BE7" s="11">
        <v>19943.7</v>
      </c>
      <c r="BF7" s="11">
        <v>9201.1</v>
      </c>
      <c r="BG7" s="11">
        <v>41777</v>
      </c>
      <c r="BH7" s="11">
        <v>40209.1</v>
      </c>
      <c r="BI7" s="11">
        <v>3948.1</v>
      </c>
      <c r="BJ7" s="11">
        <v>16901.2</v>
      </c>
      <c r="BK7" s="11">
        <v>20564.400000000001</v>
      </c>
      <c r="BL7" s="11">
        <v>75729.600000000006</v>
      </c>
      <c r="BM7" s="11">
        <v>10556.9</v>
      </c>
      <c r="BN7" s="11">
        <v>29828.9</v>
      </c>
      <c r="BO7" s="11">
        <v>6475.1</v>
      </c>
      <c r="BP7" s="11">
        <v>1042.0999999999999</v>
      </c>
      <c r="BQ7" s="11">
        <v>254285.6</v>
      </c>
      <c r="BR7" s="11">
        <v>24819.9</v>
      </c>
      <c r="BS7" s="11">
        <v>229465.7</v>
      </c>
      <c r="BT7" s="11">
        <v>412149.2</v>
      </c>
      <c r="BU7" s="11">
        <v>7553.3</v>
      </c>
      <c r="BV7" s="11">
        <v>9863.4</v>
      </c>
      <c r="BW7" s="11">
        <v>5124</v>
      </c>
      <c r="BX7" s="11">
        <v>4787.8</v>
      </c>
      <c r="BY7" s="11">
        <v>54028.6</v>
      </c>
      <c r="BZ7" s="11">
        <v>78397.5</v>
      </c>
      <c r="CA7" s="11">
        <v>9700.7999999999993</v>
      </c>
      <c r="CB7" s="11">
        <v>3432.8</v>
      </c>
      <c r="CC7" s="11">
        <v>56479.3</v>
      </c>
      <c r="CD7" s="11">
        <v>14208.6</v>
      </c>
      <c r="CE7" s="11">
        <v>4092.3</v>
      </c>
      <c r="CF7" s="11">
        <v>9819</v>
      </c>
      <c r="CG7" s="11">
        <v>37636.199999999997</v>
      </c>
      <c r="CH7" s="11">
        <v>8317.9</v>
      </c>
      <c r="CI7" s="11">
        <v>6335.2</v>
      </c>
      <c r="CJ7" s="11">
        <v>46028.9</v>
      </c>
      <c r="CK7" s="11">
        <v>56343.6</v>
      </c>
      <c r="CL7" s="69">
        <v>1650.7230000000445</v>
      </c>
      <c r="CM7" s="18">
        <v>19191.978999999985</v>
      </c>
      <c r="CN7" s="18">
        <v>47602.947</v>
      </c>
      <c r="CO7" s="18">
        <v>380791.06299999997</v>
      </c>
      <c r="CP7" s="18">
        <v>291286.42588592949</v>
      </c>
    </row>
    <row r="8" spans="1:94" x14ac:dyDescent="0.25">
      <c r="A8">
        <v>1982</v>
      </c>
      <c r="B8" s="11">
        <v>4672840.2771816133</v>
      </c>
      <c r="C8" s="11">
        <v>2332584.2000000002</v>
      </c>
      <c r="D8" s="11">
        <v>6308.8</v>
      </c>
      <c r="E8" s="11">
        <v>1000720</v>
      </c>
      <c r="F8" s="11">
        <v>5264.5</v>
      </c>
      <c r="G8" s="11">
        <v>700726.7</v>
      </c>
      <c r="H8" s="11">
        <v>154506.29999999999</v>
      </c>
      <c r="I8" s="11">
        <v>118728</v>
      </c>
      <c r="J8" s="11">
        <v>14929</v>
      </c>
      <c r="K8" s="11">
        <v>14651.1</v>
      </c>
      <c r="L8" s="11">
        <v>83427.5</v>
      </c>
      <c r="M8" s="11">
        <v>50068.5</v>
      </c>
      <c r="N8" s="11">
        <v>2646.5</v>
      </c>
      <c r="O8" s="11">
        <v>39326.400000000001</v>
      </c>
      <c r="P8" s="11">
        <v>18194</v>
      </c>
      <c r="Q8" s="11">
        <v>49265.599999999999</v>
      </c>
      <c r="R8" s="11">
        <v>16889.5</v>
      </c>
      <c r="S8" s="11">
        <v>56931.8</v>
      </c>
      <c r="T8" s="11">
        <v>18442.600000000002</v>
      </c>
      <c r="U8" s="11">
        <v>15184.2</v>
      </c>
      <c r="V8" s="11">
        <v>3258.4</v>
      </c>
      <c r="W8" s="11">
        <v>325446.39999999997</v>
      </c>
      <c r="X8" s="11">
        <v>9736.1</v>
      </c>
      <c r="Y8" s="11">
        <v>4113.8999999999996</v>
      </c>
      <c r="Z8" s="11">
        <v>8896.5</v>
      </c>
      <c r="AA8" s="11">
        <v>4621.5</v>
      </c>
      <c r="AB8" s="11">
        <v>10303.5</v>
      </c>
      <c r="AC8" s="11">
        <v>1493.1</v>
      </c>
      <c r="AD8" s="11">
        <v>4839.7</v>
      </c>
      <c r="AE8" s="11">
        <v>10719</v>
      </c>
      <c r="AF8" s="11">
        <v>2524.1999999999998</v>
      </c>
      <c r="AG8" s="11">
        <v>3443.7</v>
      </c>
      <c r="AH8" s="11">
        <v>1909.4</v>
      </c>
      <c r="AI8" s="11">
        <v>36062.300000000003</v>
      </c>
      <c r="AJ8" s="11">
        <v>22424.2</v>
      </c>
      <c r="AK8" s="11">
        <v>139603.79999999999</v>
      </c>
      <c r="AL8" s="11">
        <v>7702.3</v>
      </c>
      <c r="AM8" s="11">
        <v>5034.8999999999996</v>
      </c>
      <c r="AN8" s="11">
        <v>1903.5</v>
      </c>
      <c r="AO8" s="11">
        <v>50114.8</v>
      </c>
      <c r="AP8" s="11">
        <v>337649.20000000007</v>
      </c>
      <c r="AQ8" s="11">
        <v>28994</v>
      </c>
      <c r="AR8" s="11">
        <v>5835.2</v>
      </c>
      <c r="AS8" s="11">
        <v>128054.8</v>
      </c>
      <c r="AT8" s="11">
        <v>11569.1</v>
      </c>
      <c r="AU8" s="11">
        <v>29027.200000000001</v>
      </c>
      <c r="AV8" s="11">
        <v>2437.1999999999998</v>
      </c>
      <c r="AW8" s="11">
        <v>6067.2</v>
      </c>
      <c r="AX8" s="11">
        <v>8392.9</v>
      </c>
      <c r="AY8" s="11">
        <v>7357.7</v>
      </c>
      <c r="AZ8" s="11">
        <v>72548</v>
      </c>
      <c r="BA8" s="11">
        <v>18225.7</v>
      </c>
      <c r="BB8" s="11">
        <v>2954.3</v>
      </c>
      <c r="BC8" s="11">
        <v>16185.9</v>
      </c>
      <c r="BD8" s="11">
        <v>284850.3</v>
      </c>
      <c r="BE8" s="11">
        <v>20575.7</v>
      </c>
      <c r="BF8" s="11">
        <v>9480.6</v>
      </c>
      <c r="BG8" s="11">
        <v>42921.1</v>
      </c>
      <c r="BH8" s="11">
        <v>41862.400000000001</v>
      </c>
      <c r="BI8" s="11">
        <v>4026.7</v>
      </c>
      <c r="BJ8" s="11">
        <v>17559.8</v>
      </c>
      <c r="BK8" s="11">
        <v>21070.6</v>
      </c>
      <c r="BL8" s="11">
        <v>77729.8</v>
      </c>
      <c r="BM8" s="11">
        <v>11247.1</v>
      </c>
      <c r="BN8" s="11">
        <v>30611.200000000001</v>
      </c>
      <c r="BO8" s="11">
        <v>6646.8</v>
      </c>
      <c r="BP8" s="11">
        <v>1118.5</v>
      </c>
      <c r="BQ8" s="11">
        <v>256781.4</v>
      </c>
      <c r="BR8" s="11">
        <v>25116.9</v>
      </c>
      <c r="BS8" s="11">
        <v>231664.5</v>
      </c>
      <c r="BT8" s="11">
        <v>414059.7</v>
      </c>
      <c r="BU8" s="11">
        <v>7584.1</v>
      </c>
      <c r="BV8" s="11">
        <v>9854.6</v>
      </c>
      <c r="BW8" s="11">
        <v>5119.2</v>
      </c>
      <c r="BX8" s="11">
        <v>4812.2</v>
      </c>
      <c r="BY8" s="11">
        <v>54335</v>
      </c>
      <c r="BZ8" s="11">
        <v>78418.3</v>
      </c>
      <c r="CA8" s="11">
        <v>9757.9</v>
      </c>
      <c r="CB8" s="11">
        <v>3473.2</v>
      </c>
      <c r="CC8" s="11">
        <v>56524.1</v>
      </c>
      <c r="CD8" s="11">
        <v>14285.8</v>
      </c>
      <c r="CE8" s="11">
        <v>4107.1000000000004</v>
      </c>
      <c r="CF8" s="11">
        <v>9883.7000000000007</v>
      </c>
      <c r="CG8" s="11">
        <v>37844.9</v>
      </c>
      <c r="CH8" s="11">
        <v>8323</v>
      </c>
      <c r="CI8" s="11">
        <v>6372.9</v>
      </c>
      <c r="CJ8" s="11">
        <v>47039.6</v>
      </c>
      <c r="CK8" s="11">
        <v>56324.1</v>
      </c>
      <c r="CL8" s="69">
        <v>1662.236000000069</v>
      </c>
      <c r="CM8" s="18">
        <v>19746.893000000004</v>
      </c>
      <c r="CN8" s="18">
        <v>48410.243000000039</v>
      </c>
      <c r="CO8" s="18">
        <v>392413.04600000015</v>
      </c>
      <c r="CP8" s="18">
        <v>297173.18618161371</v>
      </c>
    </row>
    <row r="9" spans="1:94" x14ac:dyDescent="0.25">
      <c r="A9">
        <v>1983</v>
      </c>
      <c r="B9" s="11">
        <v>4762088.2472126698</v>
      </c>
      <c r="C9" s="11">
        <v>2376955.5</v>
      </c>
      <c r="D9" s="11">
        <v>6406.3</v>
      </c>
      <c r="E9" s="11">
        <v>1016540</v>
      </c>
      <c r="F9" s="11">
        <v>5345.1</v>
      </c>
      <c r="G9" s="11">
        <v>716303.7</v>
      </c>
      <c r="H9" s="11">
        <v>158044.29999999999</v>
      </c>
      <c r="I9" s="11">
        <v>119536</v>
      </c>
      <c r="J9" s="11">
        <v>15113.1</v>
      </c>
      <c r="K9" s="11">
        <v>15048.2</v>
      </c>
      <c r="L9" s="11">
        <v>86264.6</v>
      </c>
      <c r="M9" s="11">
        <v>51455</v>
      </c>
      <c r="N9" s="11">
        <v>2681.1</v>
      </c>
      <c r="O9" s="11">
        <v>39910.400000000001</v>
      </c>
      <c r="P9" s="11">
        <v>18515.8</v>
      </c>
      <c r="Q9" s="11">
        <v>50183.1</v>
      </c>
      <c r="R9" s="11">
        <v>17331.400000000001</v>
      </c>
      <c r="S9" s="11">
        <v>58277.4</v>
      </c>
      <c r="T9" s="11">
        <v>18684.8</v>
      </c>
      <c r="U9" s="11">
        <v>15393.5</v>
      </c>
      <c r="V9" s="11">
        <v>3291.3</v>
      </c>
      <c r="W9" s="11">
        <v>327246.69999999995</v>
      </c>
      <c r="X9" s="11">
        <v>9800.6</v>
      </c>
      <c r="Y9" s="11">
        <v>4151.3</v>
      </c>
      <c r="Z9" s="11">
        <v>8923.6</v>
      </c>
      <c r="AA9" s="11">
        <v>4646.8999999999996</v>
      </c>
      <c r="AB9" s="11">
        <v>10305.700000000001</v>
      </c>
      <c r="AC9" s="11">
        <v>1503.7</v>
      </c>
      <c r="AD9" s="11">
        <v>4877.8</v>
      </c>
      <c r="AE9" s="11">
        <v>10714</v>
      </c>
      <c r="AF9" s="11">
        <v>2538</v>
      </c>
      <c r="AG9" s="11">
        <v>3470.7</v>
      </c>
      <c r="AH9" s="11">
        <v>1912.2</v>
      </c>
      <c r="AI9" s="11">
        <v>36398.699999999997</v>
      </c>
      <c r="AJ9" s="11">
        <v>22527.200000000001</v>
      </c>
      <c r="AK9" s="11">
        <v>140529.79999999999</v>
      </c>
      <c r="AL9" s="11">
        <v>7676</v>
      </c>
      <c r="AM9" s="11">
        <v>5072.3</v>
      </c>
      <c r="AN9" s="11">
        <v>1917.2</v>
      </c>
      <c r="AO9" s="11">
        <v>50281</v>
      </c>
      <c r="AP9" s="11">
        <v>345093.9</v>
      </c>
      <c r="AQ9" s="11">
        <v>29454.7</v>
      </c>
      <c r="AR9" s="11">
        <v>5960</v>
      </c>
      <c r="AS9" s="11">
        <v>131014.3</v>
      </c>
      <c r="AT9" s="11">
        <v>11742.1</v>
      </c>
      <c r="AU9" s="11">
        <v>29687.1</v>
      </c>
      <c r="AV9" s="11">
        <v>2505.5</v>
      </c>
      <c r="AW9" s="11">
        <v>6196.1</v>
      </c>
      <c r="AX9" s="11">
        <v>8606.2000000000007</v>
      </c>
      <c r="AY9" s="11">
        <v>7543.3</v>
      </c>
      <c r="AZ9" s="11">
        <v>74133.399999999994</v>
      </c>
      <c r="BA9" s="11">
        <v>18660.400000000001</v>
      </c>
      <c r="BB9" s="11">
        <v>2973.5</v>
      </c>
      <c r="BC9" s="11">
        <v>16617.3</v>
      </c>
      <c r="BD9" s="11">
        <v>293674.8</v>
      </c>
      <c r="BE9" s="11">
        <v>21228.3</v>
      </c>
      <c r="BF9" s="11">
        <v>9770.6</v>
      </c>
      <c r="BG9" s="11">
        <v>44054.9</v>
      </c>
      <c r="BH9" s="11">
        <v>43610.5</v>
      </c>
      <c r="BI9" s="11">
        <v>4076.2</v>
      </c>
      <c r="BJ9" s="11">
        <v>18241.3</v>
      </c>
      <c r="BK9" s="11">
        <v>21583.7</v>
      </c>
      <c r="BL9" s="11">
        <v>79729.3</v>
      </c>
      <c r="BM9" s="11">
        <v>11962.2</v>
      </c>
      <c r="BN9" s="11">
        <v>31409.9</v>
      </c>
      <c r="BO9" s="11">
        <v>6823.1</v>
      </c>
      <c r="BP9" s="11">
        <v>1184.8</v>
      </c>
      <c r="BQ9" s="11">
        <v>259158.5</v>
      </c>
      <c r="BR9" s="11">
        <v>25366.5</v>
      </c>
      <c r="BS9" s="11">
        <v>233792</v>
      </c>
      <c r="BT9" s="11">
        <v>415697.7</v>
      </c>
      <c r="BU9" s="11">
        <v>7564.2</v>
      </c>
      <c r="BV9" s="11">
        <v>9858</v>
      </c>
      <c r="BW9" s="11">
        <v>5116.5</v>
      </c>
      <c r="BX9" s="11">
        <v>4841.7</v>
      </c>
      <c r="BY9" s="11">
        <v>54650</v>
      </c>
      <c r="BZ9" s="11">
        <v>78248.399999999994</v>
      </c>
      <c r="CA9" s="11">
        <v>9821.2000000000007</v>
      </c>
      <c r="CB9" s="11">
        <v>3498.4</v>
      </c>
      <c r="CC9" s="11">
        <v>56563</v>
      </c>
      <c r="CD9" s="11">
        <v>14339.6</v>
      </c>
      <c r="CE9" s="11">
        <v>4122.5</v>
      </c>
      <c r="CF9" s="11">
        <v>9939.9</v>
      </c>
      <c r="CG9" s="11">
        <v>38040.699999999997</v>
      </c>
      <c r="CH9" s="11">
        <v>8327.5</v>
      </c>
      <c r="CI9" s="11">
        <v>6409.7</v>
      </c>
      <c r="CJ9" s="11">
        <v>48053.2</v>
      </c>
      <c r="CK9" s="11">
        <v>56303.199999999997</v>
      </c>
      <c r="CL9" s="69">
        <v>1670.5380000000005</v>
      </c>
      <c r="CM9" s="18">
        <v>20287.589</v>
      </c>
      <c r="CN9" s="18">
        <v>49177.047999999995</v>
      </c>
      <c r="CO9" s="18">
        <v>405554.74599999993</v>
      </c>
      <c r="CP9" s="18">
        <v>303863.16221267002</v>
      </c>
    </row>
    <row r="10" spans="1:94" x14ac:dyDescent="0.25">
      <c r="A10">
        <v>1984</v>
      </c>
      <c r="B10" s="11">
        <v>4842980.9985098867</v>
      </c>
      <c r="C10" s="11">
        <v>2419072.3000000003</v>
      </c>
      <c r="D10" s="11">
        <v>6513.3</v>
      </c>
      <c r="E10" s="11">
        <v>1030080</v>
      </c>
      <c r="F10" s="11">
        <v>5397.9</v>
      </c>
      <c r="G10" s="11">
        <v>731949.7</v>
      </c>
      <c r="H10" s="11">
        <v>161555.6</v>
      </c>
      <c r="I10" s="11">
        <v>120305</v>
      </c>
      <c r="J10" s="11">
        <v>15297</v>
      </c>
      <c r="K10" s="11">
        <v>15450.4</v>
      </c>
      <c r="L10" s="11">
        <v>89183.2</v>
      </c>
      <c r="M10" s="11">
        <v>52874</v>
      </c>
      <c r="N10" s="11">
        <v>2732.2</v>
      </c>
      <c r="O10" s="11">
        <v>40406</v>
      </c>
      <c r="P10" s="11">
        <v>18790.5</v>
      </c>
      <c r="Q10" s="11">
        <v>51105.4</v>
      </c>
      <c r="R10" s="11">
        <v>17779</v>
      </c>
      <c r="S10" s="11">
        <v>59653.1</v>
      </c>
      <c r="T10" s="11">
        <v>18909.5</v>
      </c>
      <c r="U10" s="11">
        <v>15579.4</v>
      </c>
      <c r="V10" s="11">
        <v>3330.1</v>
      </c>
      <c r="W10" s="11">
        <v>329141.39999999997</v>
      </c>
      <c r="X10" s="11">
        <v>9869.4</v>
      </c>
      <c r="Y10" s="11">
        <v>4194.1000000000004</v>
      </c>
      <c r="Z10" s="11">
        <v>8943.7999999999993</v>
      </c>
      <c r="AA10" s="11">
        <v>4669.6000000000004</v>
      </c>
      <c r="AB10" s="11">
        <v>10304</v>
      </c>
      <c r="AC10" s="11">
        <v>1513.7</v>
      </c>
      <c r="AD10" s="11">
        <v>4918.8999999999996</v>
      </c>
      <c r="AE10" s="11">
        <v>10695.2</v>
      </c>
      <c r="AF10" s="11">
        <v>2554.1</v>
      </c>
      <c r="AG10" s="11">
        <v>3499.7</v>
      </c>
      <c r="AH10" s="11">
        <v>1915</v>
      </c>
      <c r="AI10" s="11">
        <v>36745</v>
      </c>
      <c r="AJ10" s="11">
        <v>22593.7</v>
      </c>
      <c r="AK10" s="11">
        <v>141582.6</v>
      </c>
      <c r="AL10" s="11">
        <v>7651.1</v>
      </c>
      <c r="AM10" s="11">
        <v>5106.6000000000004</v>
      </c>
      <c r="AN10" s="11">
        <v>1927.5</v>
      </c>
      <c r="AO10" s="11">
        <v>50457.4</v>
      </c>
      <c r="AP10" s="11">
        <v>352553.49999999994</v>
      </c>
      <c r="AQ10" s="11">
        <v>29920.9</v>
      </c>
      <c r="AR10" s="11">
        <v>6085.5</v>
      </c>
      <c r="AS10" s="11">
        <v>133950.6</v>
      </c>
      <c r="AT10" s="11">
        <v>11921.4</v>
      </c>
      <c r="AU10" s="11">
        <v>30350.1</v>
      </c>
      <c r="AV10" s="11">
        <v>2573.8000000000002</v>
      </c>
      <c r="AW10" s="11">
        <v>6325.1</v>
      </c>
      <c r="AX10" s="11">
        <v>8823.7000000000007</v>
      </c>
      <c r="AY10" s="11">
        <v>7731.2</v>
      </c>
      <c r="AZ10" s="11">
        <v>75721.2</v>
      </c>
      <c r="BA10" s="11">
        <v>19099.599999999999</v>
      </c>
      <c r="BB10" s="11">
        <v>2992.6</v>
      </c>
      <c r="BC10" s="11">
        <v>17057.8</v>
      </c>
      <c r="BD10" s="11">
        <v>302669.7</v>
      </c>
      <c r="BE10" s="11">
        <v>21893.9</v>
      </c>
      <c r="BF10" s="11">
        <v>10070.799999999999</v>
      </c>
      <c r="BG10" s="11">
        <v>45176.3</v>
      </c>
      <c r="BH10" s="11">
        <v>45429</v>
      </c>
      <c r="BI10" s="11">
        <v>4159.1000000000004</v>
      </c>
      <c r="BJ10" s="11">
        <v>18942.599999999999</v>
      </c>
      <c r="BK10" s="11">
        <v>22094.5</v>
      </c>
      <c r="BL10" s="11">
        <v>81775.199999999997</v>
      </c>
      <c r="BM10" s="11">
        <v>12674.1</v>
      </c>
      <c r="BN10" s="11">
        <v>32205</v>
      </c>
      <c r="BO10" s="11">
        <v>7003.9</v>
      </c>
      <c r="BP10" s="11">
        <v>1245.3</v>
      </c>
      <c r="BQ10" s="11">
        <v>261432</v>
      </c>
      <c r="BR10" s="11">
        <v>25607.1</v>
      </c>
      <c r="BS10" s="11">
        <v>235824.9</v>
      </c>
      <c r="BT10" s="11">
        <v>417142.29999999993</v>
      </c>
      <c r="BU10" s="11">
        <v>7559.6</v>
      </c>
      <c r="BV10" s="11">
        <v>9853</v>
      </c>
      <c r="BW10" s="11">
        <v>5112.1000000000004</v>
      </c>
      <c r="BX10" s="11">
        <v>4869.8999999999996</v>
      </c>
      <c r="BY10" s="11">
        <v>54894.9</v>
      </c>
      <c r="BZ10" s="11">
        <v>78008.2</v>
      </c>
      <c r="CA10" s="11">
        <v>9872.1</v>
      </c>
      <c r="CB10" s="11">
        <v>3522.8</v>
      </c>
      <c r="CC10" s="11">
        <v>56565.1</v>
      </c>
      <c r="CD10" s="11">
        <v>14394.6</v>
      </c>
      <c r="CE10" s="11">
        <v>4134.3999999999996</v>
      </c>
      <c r="CF10" s="11">
        <v>9975.9</v>
      </c>
      <c r="CG10" s="11">
        <v>38204.199999999997</v>
      </c>
      <c r="CH10" s="11">
        <v>8330.6</v>
      </c>
      <c r="CI10" s="11">
        <v>6427.8</v>
      </c>
      <c r="CJ10" s="11">
        <v>49054.6</v>
      </c>
      <c r="CK10" s="11">
        <v>56362.5</v>
      </c>
      <c r="CL10" s="69">
        <v>1679.8809999999021</v>
      </c>
      <c r="CM10" s="18">
        <v>20799.376000000033</v>
      </c>
      <c r="CN10" s="18">
        <v>49962.597999999984</v>
      </c>
      <c r="CO10" s="18">
        <v>418316.28000000014</v>
      </c>
      <c r="CP10" s="18">
        <v>310674.59950988588</v>
      </c>
    </row>
    <row r="11" spans="1:94" x14ac:dyDescent="0.25">
      <c r="A11">
        <v>1985</v>
      </c>
      <c r="B11" s="11">
        <v>4924941.6129999999</v>
      </c>
      <c r="C11" s="11">
        <v>2461144.3000000007</v>
      </c>
      <c r="D11" s="11">
        <v>6622.4</v>
      </c>
      <c r="E11" s="11">
        <v>1043570</v>
      </c>
      <c r="F11" s="11">
        <v>5456.2</v>
      </c>
      <c r="G11" s="11">
        <v>747699.7</v>
      </c>
      <c r="H11" s="11">
        <v>165012.20000000001</v>
      </c>
      <c r="I11" s="11">
        <v>121049</v>
      </c>
      <c r="J11" s="11">
        <v>15430.3</v>
      </c>
      <c r="K11" s="11">
        <v>15882.7</v>
      </c>
      <c r="L11" s="11">
        <v>92165.1</v>
      </c>
      <c r="M11" s="11">
        <v>54323.7</v>
      </c>
      <c r="N11" s="11">
        <v>2736</v>
      </c>
      <c r="O11" s="11">
        <v>40805.699999999997</v>
      </c>
      <c r="P11" s="11">
        <v>19069.2</v>
      </c>
      <c r="Q11" s="11">
        <v>52041.5</v>
      </c>
      <c r="R11" s="11">
        <v>18231.2</v>
      </c>
      <c r="S11" s="11">
        <v>61049.4</v>
      </c>
      <c r="T11" s="11">
        <v>19147.2</v>
      </c>
      <c r="U11" s="11">
        <v>15788.3</v>
      </c>
      <c r="V11" s="11">
        <v>3358.9</v>
      </c>
      <c r="W11" s="11">
        <v>330924.89999999997</v>
      </c>
      <c r="X11" s="11">
        <v>9929</v>
      </c>
      <c r="Y11" s="11">
        <v>4245.8999999999996</v>
      </c>
      <c r="Z11" s="11">
        <v>8953.9</v>
      </c>
      <c r="AA11" s="11">
        <v>4691</v>
      </c>
      <c r="AB11" s="11">
        <v>10302.200000000001</v>
      </c>
      <c r="AC11" s="11">
        <v>1523.5</v>
      </c>
      <c r="AD11" s="11">
        <v>4961</v>
      </c>
      <c r="AE11" s="11">
        <v>10657.4</v>
      </c>
      <c r="AF11" s="11">
        <v>2570</v>
      </c>
      <c r="AG11" s="11">
        <v>3528.7</v>
      </c>
      <c r="AH11" s="11">
        <v>1919.7</v>
      </c>
      <c r="AI11" s="11">
        <v>37063.300000000003</v>
      </c>
      <c r="AJ11" s="11">
        <v>22687.4</v>
      </c>
      <c r="AK11" s="11">
        <v>142539</v>
      </c>
      <c r="AL11" s="11">
        <v>7628.4</v>
      </c>
      <c r="AM11" s="11">
        <v>5139.6000000000004</v>
      </c>
      <c r="AN11" s="11">
        <v>1936.8</v>
      </c>
      <c r="AO11" s="11">
        <v>50648.1</v>
      </c>
      <c r="AP11" s="11">
        <v>360011.30000000005</v>
      </c>
      <c r="AQ11" s="11">
        <v>30388.799999999999</v>
      </c>
      <c r="AR11" s="11">
        <v>6211.5</v>
      </c>
      <c r="AS11" s="11">
        <v>136836.4</v>
      </c>
      <c r="AT11" s="11">
        <v>12108.6</v>
      </c>
      <c r="AU11" s="11">
        <v>31011.7</v>
      </c>
      <c r="AV11" s="11">
        <v>2646.1</v>
      </c>
      <c r="AW11" s="11">
        <v>6454.7</v>
      </c>
      <c r="AX11" s="11">
        <v>9046</v>
      </c>
      <c r="AY11" s="11">
        <v>7919.9</v>
      </c>
      <c r="AZ11" s="11">
        <v>77322.600000000006</v>
      </c>
      <c r="BA11" s="11">
        <v>19545</v>
      </c>
      <c r="BB11" s="11">
        <v>3011.9</v>
      </c>
      <c r="BC11" s="11">
        <v>17508.099999999999</v>
      </c>
      <c r="BD11" s="11">
        <v>311753.80000000005</v>
      </c>
      <c r="BE11" s="11">
        <v>22565.9</v>
      </c>
      <c r="BF11" s="11">
        <v>10381.1</v>
      </c>
      <c r="BG11" s="11">
        <v>46283.4</v>
      </c>
      <c r="BH11" s="11">
        <v>47290.8</v>
      </c>
      <c r="BI11" s="11">
        <v>4233</v>
      </c>
      <c r="BJ11" s="11">
        <v>19660.7</v>
      </c>
      <c r="BK11" s="11">
        <v>22596.1</v>
      </c>
      <c r="BL11" s="11">
        <v>83901.6</v>
      </c>
      <c r="BM11" s="11">
        <v>13361.3</v>
      </c>
      <c r="BN11" s="11">
        <v>32983</v>
      </c>
      <c r="BO11" s="11">
        <v>7188.7</v>
      </c>
      <c r="BP11" s="11">
        <v>1308.2</v>
      </c>
      <c r="BQ11" s="11">
        <v>263765.89999999997</v>
      </c>
      <c r="BR11" s="11">
        <v>25842.1</v>
      </c>
      <c r="BS11" s="11">
        <v>237923.8</v>
      </c>
      <c r="BT11" s="11">
        <v>418625.09999999992</v>
      </c>
      <c r="BU11" s="11">
        <v>7563.2</v>
      </c>
      <c r="BV11" s="11">
        <v>9857.7000000000007</v>
      </c>
      <c r="BW11" s="11">
        <v>5111.1000000000004</v>
      </c>
      <c r="BX11" s="11">
        <v>4893.7</v>
      </c>
      <c r="BY11" s="11">
        <v>55157.3</v>
      </c>
      <c r="BZ11" s="11">
        <v>77709.2</v>
      </c>
      <c r="CA11" s="11">
        <v>9919.5</v>
      </c>
      <c r="CB11" s="11">
        <v>3542</v>
      </c>
      <c r="CC11" s="11">
        <v>56588.3</v>
      </c>
      <c r="CD11" s="11">
        <v>14453.8</v>
      </c>
      <c r="CE11" s="11">
        <v>4145.8</v>
      </c>
      <c r="CF11" s="11">
        <v>10016.6</v>
      </c>
      <c r="CG11" s="11">
        <v>38353</v>
      </c>
      <c r="CH11" s="11">
        <v>8342.6</v>
      </c>
      <c r="CI11" s="11">
        <v>6455.9</v>
      </c>
      <c r="CJ11" s="11">
        <v>50033.8</v>
      </c>
      <c r="CK11" s="11">
        <v>56481.599999999999</v>
      </c>
      <c r="CL11" s="69">
        <v>1690.3249999999407</v>
      </c>
      <c r="CM11" s="18">
        <v>21369.846000000001</v>
      </c>
      <c r="CN11" s="18">
        <v>50777.495999999992</v>
      </c>
      <c r="CO11" s="18">
        <v>431268.98599999998</v>
      </c>
      <c r="CP11" s="18">
        <v>317833.68199999986</v>
      </c>
    </row>
    <row r="12" spans="1:94" x14ac:dyDescent="0.25">
      <c r="A12">
        <v>1986</v>
      </c>
      <c r="B12" s="11">
        <v>5008328.2340479717</v>
      </c>
      <c r="C12" s="11">
        <v>2504767.4</v>
      </c>
      <c r="D12" s="11">
        <v>6717.9</v>
      </c>
      <c r="E12" s="11">
        <v>1058510</v>
      </c>
      <c r="F12" s="11">
        <v>5524.6</v>
      </c>
      <c r="G12" s="11">
        <v>763587.7</v>
      </c>
      <c r="H12" s="11">
        <v>168402</v>
      </c>
      <c r="I12" s="11">
        <v>121660</v>
      </c>
      <c r="J12" s="11">
        <v>15615.1</v>
      </c>
      <c r="K12" s="11">
        <v>16329.4</v>
      </c>
      <c r="L12" s="11">
        <v>95207.1</v>
      </c>
      <c r="M12" s="11">
        <v>55803.9</v>
      </c>
      <c r="N12" s="11">
        <v>2733.4</v>
      </c>
      <c r="O12" s="11">
        <v>41213.699999999997</v>
      </c>
      <c r="P12" s="11">
        <v>19313.8</v>
      </c>
      <c r="Q12" s="11">
        <v>53002.8</v>
      </c>
      <c r="R12" s="11">
        <v>18686.400000000001</v>
      </c>
      <c r="S12" s="11">
        <v>62459.6</v>
      </c>
      <c r="T12" s="11">
        <v>19387.599999999999</v>
      </c>
      <c r="U12" s="11">
        <v>16018.4</v>
      </c>
      <c r="V12" s="11">
        <v>3369.2</v>
      </c>
      <c r="W12" s="11">
        <v>332705.80000000005</v>
      </c>
      <c r="X12" s="11">
        <v>9986.4</v>
      </c>
      <c r="Y12" s="11">
        <v>4312.1000000000004</v>
      </c>
      <c r="Z12" s="11">
        <v>8949.9</v>
      </c>
      <c r="AA12" s="11">
        <v>4711.8999999999996</v>
      </c>
      <c r="AB12" s="11">
        <v>10301</v>
      </c>
      <c r="AC12" s="11">
        <v>1534.1</v>
      </c>
      <c r="AD12" s="11">
        <v>5006</v>
      </c>
      <c r="AE12" s="11">
        <v>10599</v>
      </c>
      <c r="AF12" s="11">
        <v>2587.6999999999998</v>
      </c>
      <c r="AG12" s="11">
        <v>3560.4</v>
      </c>
      <c r="AH12" s="11">
        <v>1927.4</v>
      </c>
      <c r="AI12" s="11">
        <v>37340.5</v>
      </c>
      <c r="AJ12" s="11">
        <v>22778.6</v>
      </c>
      <c r="AK12" s="11">
        <v>143527.9</v>
      </c>
      <c r="AL12" s="11">
        <v>7608.6</v>
      </c>
      <c r="AM12" s="11">
        <v>5172</v>
      </c>
      <c r="AN12" s="11">
        <v>1946.4</v>
      </c>
      <c r="AO12" s="11">
        <v>50855.9</v>
      </c>
      <c r="AP12" s="11">
        <v>367461.7</v>
      </c>
      <c r="AQ12" s="11">
        <v>30857.200000000001</v>
      </c>
      <c r="AR12" s="11">
        <v>6337.9</v>
      </c>
      <c r="AS12" s="11">
        <v>139664.6</v>
      </c>
      <c r="AT12" s="11">
        <v>12304.2</v>
      </c>
      <c r="AU12" s="11">
        <v>31669.8</v>
      </c>
      <c r="AV12" s="11">
        <v>2726.1</v>
      </c>
      <c r="AW12" s="11">
        <v>6584.9</v>
      </c>
      <c r="AX12" s="11">
        <v>9272.9</v>
      </c>
      <c r="AY12" s="11">
        <v>8108.9</v>
      </c>
      <c r="AZ12" s="11">
        <v>78939.399999999994</v>
      </c>
      <c r="BA12" s="11">
        <v>19996.3</v>
      </c>
      <c r="BB12" s="11">
        <v>3031</v>
      </c>
      <c r="BC12" s="11">
        <v>17968.5</v>
      </c>
      <c r="BD12" s="11">
        <v>320924.69999999995</v>
      </c>
      <c r="BE12" s="11">
        <v>23241.3</v>
      </c>
      <c r="BF12" s="11">
        <v>10701.5</v>
      </c>
      <c r="BG12" s="11">
        <v>47374.9</v>
      </c>
      <c r="BH12" s="11">
        <v>49205.599999999999</v>
      </c>
      <c r="BI12" s="11">
        <v>4298.8</v>
      </c>
      <c r="BJ12" s="11">
        <v>20393.7</v>
      </c>
      <c r="BK12" s="11">
        <v>23084.7</v>
      </c>
      <c r="BL12" s="11">
        <v>86118</v>
      </c>
      <c r="BM12" s="11">
        <v>14016.6</v>
      </c>
      <c r="BN12" s="11">
        <v>33733.5</v>
      </c>
      <c r="BO12" s="11">
        <v>7376.8</v>
      </c>
      <c r="BP12" s="11">
        <v>1379.3</v>
      </c>
      <c r="BQ12" s="11">
        <v>266233.2</v>
      </c>
      <c r="BR12" s="11">
        <v>26100.3</v>
      </c>
      <c r="BS12" s="11">
        <v>240132.9</v>
      </c>
      <c r="BT12" s="11">
        <v>420271.1</v>
      </c>
      <c r="BU12" s="11">
        <v>7566.7</v>
      </c>
      <c r="BV12" s="11">
        <v>9858.9</v>
      </c>
      <c r="BW12" s="11">
        <v>5116.3</v>
      </c>
      <c r="BX12" s="11">
        <v>4910.7</v>
      </c>
      <c r="BY12" s="11">
        <v>55411.199999999997</v>
      </c>
      <c r="BZ12" s="11">
        <v>77660.5</v>
      </c>
      <c r="CA12" s="11">
        <v>9949.1</v>
      </c>
      <c r="CB12" s="11">
        <v>3548.1</v>
      </c>
      <c r="CC12" s="11">
        <v>56597.8</v>
      </c>
      <c r="CD12" s="11">
        <v>14529.4</v>
      </c>
      <c r="CE12" s="11">
        <v>4159.2</v>
      </c>
      <c r="CF12" s="11">
        <v>10030.6</v>
      </c>
      <c r="CG12" s="11">
        <v>38484.6</v>
      </c>
      <c r="CH12" s="11">
        <v>8358.1</v>
      </c>
      <c r="CI12" s="11">
        <v>6484.8</v>
      </c>
      <c r="CJ12" s="11">
        <v>50986.2</v>
      </c>
      <c r="CK12" s="11">
        <v>56618.9</v>
      </c>
      <c r="CL12" s="69">
        <v>1703.1130000000239</v>
      </c>
      <c r="CM12" s="18">
        <v>21911.93</v>
      </c>
      <c r="CN12" s="18">
        <v>51631.236000000004</v>
      </c>
      <c r="CO12" s="18">
        <v>444283.3079999999</v>
      </c>
      <c r="CP12" s="18">
        <v>324849.26404797134</v>
      </c>
    </row>
    <row r="13" spans="1:94" x14ac:dyDescent="0.25">
      <c r="A13">
        <v>1987</v>
      </c>
      <c r="B13" s="11">
        <v>5093931.8589897156</v>
      </c>
      <c r="C13" s="11">
        <v>2550203.7999999998</v>
      </c>
      <c r="D13" s="11">
        <v>6822.7</v>
      </c>
      <c r="E13" s="11">
        <v>1075070</v>
      </c>
      <c r="F13" s="11">
        <v>5580.5</v>
      </c>
      <c r="G13" s="11">
        <v>779647.6</v>
      </c>
      <c r="H13" s="11">
        <v>171728.9</v>
      </c>
      <c r="I13" s="11">
        <v>122239</v>
      </c>
      <c r="J13" s="11">
        <v>15816.6</v>
      </c>
      <c r="K13" s="11">
        <v>16773.5</v>
      </c>
      <c r="L13" s="11">
        <v>98301.6</v>
      </c>
      <c r="M13" s="11">
        <v>57312.800000000003</v>
      </c>
      <c r="N13" s="11">
        <v>2774.8</v>
      </c>
      <c r="O13" s="11">
        <v>41621.699999999997</v>
      </c>
      <c r="P13" s="11">
        <v>19509.099999999999</v>
      </c>
      <c r="Q13" s="11">
        <v>53979.5</v>
      </c>
      <c r="R13" s="11">
        <v>19144.2</v>
      </c>
      <c r="S13" s="11">
        <v>63881.3</v>
      </c>
      <c r="T13" s="11">
        <v>19643.7</v>
      </c>
      <c r="U13" s="11">
        <v>16263.9</v>
      </c>
      <c r="V13" s="11">
        <v>3379.8</v>
      </c>
      <c r="W13" s="11">
        <v>334768.5</v>
      </c>
      <c r="X13" s="11">
        <v>10042.799999999999</v>
      </c>
      <c r="Y13" s="11">
        <v>4394</v>
      </c>
      <c r="Z13" s="11">
        <v>8926.4</v>
      </c>
      <c r="AA13" s="11">
        <v>4731</v>
      </c>
      <c r="AB13" s="11">
        <v>10299.700000000001</v>
      </c>
      <c r="AC13" s="11">
        <v>1546.3</v>
      </c>
      <c r="AD13" s="11">
        <v>5050.8999999999996</v>
      </c>
      <c r="AE13" s="11">
        <v>10529.3</v>
      </c>
      <c r="AF13" s="11">
        <v>2612.1</v>
      </c>
      <c r="AG13" s="11">
        <v>3597.4</v>
      </c>
      <c r="AH13" s="11">
        <v>1937.1</v>
      </c>
      <c r="AI13" s="11">
        <v>37571.800000000003</v>
      </c>
      <c r="AJ13" s="11">
        <v>22895.1</v>
      </c>
      <c r="AK13" s="11">
        <v>144783.70000000001</v>
      </c>
      <c r="AL13" s="11">
        <v>7592.3</v>
      </c>
      <c r="AM13" s="11">
        <v>5199.7</v>
      </c>
      <c r="AN13" s="11">
        <v>1985.5</v>
      </c>
      <c r="AO13" s="11">
        <v>51073.4</v>
      </c>
      <c r="AP13" s="11">
        <v>374893.70000000007</v>
      </c>
      <c r="AQ13" s="11">
        <v>31326.5</v>
      </c>
      <c r="AR13" s="11">
        <v>6464.7</v>
      </c>
      <c r="AS13" s="11">
        <v>142437.5</v>
      </c>
      <c r="AT13" s="11">
        <v>12507.5</v>
      </c>
      <c r="AU13" s="11">
        <v>32324.3</v>
      </c>
      <c r="AV13" s="11">
        <v>2804.1</v>
      </c>
      <c r="AW13" s="11">
        <v>6715.4</v>
      </c>
      <c r="AX13" s="11">
        <v>9504.1</v>
      </c>
      <c r="AY13" s="11">
        <v>8299.1</v>
      </c>
      <c r="AZ13" s="11">
        <v>80571.100000000006</v>
      </c>
      <c r="BA13" s="11">
        <v>20451.7</v>
      </c>
      <c r="BB13" s="11">
        <v>3050</v>
      </c>
      <c r="BC13" s="11">
        <v>18437.7</v>
      </c>
      <c r="BD13" s="11">
        <v>330166.59999999992</v>
      </c>
      <c r="BE13" s="11">
        <v>23917.9</v>
      </c>
      <c r="BF13" s="11">
        <v>11031.5</v>
      </c>
      <c r="BG13" s="11">
        <v>48449.9</v>
      </c>
      <c r="BH13" s="11">
        <v>51152.1</v>
      </c>
      <c r="BI13" s="11">
        <v>4368.8999999999996</v>
      </c>
      <c r="BJ13" s="11">
        <v>21140.3</v>
      </c>
      <c r="BK13" s="11">
        <v>23560.799999999999</v>
      </c>
      <c r="BL13" s="11">
        <v>88412.9</v>
      </c>
      <c r="BM13" s="11">
        <v>14642.4</v>
      </c>
      <c r="BN13" s="11">
        <v>34463.1</v>
      </c>
      <c r="BO13" s="11">
        <v>7567.2</v>
      </c>
      <c r="BP13" s="11">
        <v>1459.6</v>
      </c>
      <c r="BQ13" s="11">
        <v>268735.5</v>
      </c>
      <c r="BR13" s="11">
        <v>26446.6</v>
      </c>
      <c r="BS13" s="11">
        <v>242288.9</v>
      </c>
      <c r="BT13" s="11">
        <v>422053.30000000005</v>
      </c>
      <c r="BU13" s="11">
        <v>7572.9</v>
      </c>
      <c r="BV13" s="11">
        <v>9864.7999999999993</v>
      </c>
      <c r="BW13" s="11">
        <v>5124.8</v>
      </c>
      <c r="BX13" s="11">
        <v>4925.6000000000004</v>
      </c>
      <c r="BY13" s="11">
        <v>55681.8</v>
      </c>
      <c r="BZ13" s="11">
        <v>77780.3</v>
      </c>
      <c r="CA13" s="11">
        <v>9985.2999999999993</v>
      </c>
      <c r="CB13" s="11">
        <v>3545.3</v>
      </c>
      <c r="CC13" s="11">
        <v>56594.5</v>
      </c>
      <c r="CD13" s="11">
        <v>14615.1</v>
      </c>
      <c r="CE13" s="11">
        <v>4175.5</v>
      </c>
      <c r="CF13" s="11">
        <v>10034.799999999999</v>
      </c>
      <c r="CG13" s="11">
        <v>38586.6</v>
      </c>
      <c r="CH13" s="11">
        <v>8381.5</v>
      </c>
      <c r="CI13" s="11">
        <v>6523.4</v>
      </c>
      <c r="CJ13" s="11">
        <v>51917.2</v>
      </c>
      <c r="CK13" s="11">
        <v>56743.9</v>
      </c>
      <c r="CL13" s="69">
        <v>1725.9890000000005</v>
      </c>
      <c r="CM13" s="18">
        <v>22388.108000000004</v>
      </c>
      <c r="CN13" s="18">
        <v>52528.805999999982</v>
      </c>
      <c r="CO13" s="18">
        <v>456754.31599999988</v>
      </c>
      <c r="CP13" s="18">
        <v>332263.87998971535</v>
      </c>
    </row>
    <row r="14" spans="1:94" x14ac:dyDescent="0.25">
      <c r="A14">
        <v>1988</v>
      </c>
      <c r="B14" s="11">
        <v>5180803.2064006794</v>
      </c>
      <c r="C14" s="11">
        <v>2597168.4000000008</v>
      </c>
      <c r="D14" s="11">
        <v>6928</v>
      </c>
      <c r="E14" s="11">
        <v>1093000</v>
      </c>
      <c r="F14" s="11">
        <v>5627.6</v>
      </c>
      <c r="G14" s="11">
        <v>795914.6</v>
      </c>
      <c r="H14" s="11">
        <v>175000.9</v>
      </c>
      <c r="I14" s="11">
        <v>122745</v>
      </c>
      <c r="J14" s="11">
        <v>16011.7</v>
      </c>
      <c r="K14" s="11">
        <v>17219.099999999999</v>
      </c>
      <c r="L14" s="11">
        <v>101420.8</v>
      </c>
      <c r="M14" s="11">
        <v>58844.4</v>
      </c>
      <c r="N14" s="11">
        <v>2846.1</v>
      </c>
      <c r="O14" s="11">
        <v>42031.199999999997</v>
      </c>
      <c r="P14" s="11">
        <v>19725</v>
      </c>
      <c r="Q14" s="11">
        <v>54933.599999999999</v>
      </c>
      <c r="R14" s="11">
        <v>19606.7</v>
      </c>
      <c r="S14" s="11">
        <v>65313.7</v>
      </c>
      <c r="T14" s="11">
        <v>19941.100000000002</v>
      </c>
      <c r="U14" s="11">
        <v>16532.2</v>
      </c>
      <c r="V14" s="11">
        <v>3408.9</v>
      </c>
      <c r="W14" s="11">
        <v>336674.7</v>
      </c>
      <c r="X14" s="11">
        <v>10089.700000000001</v>
      </c>
      <c r="Y14" s="11">
        <v>4474.6000000000004</v>
      </c>
      <c r="Z14" s="11">
        <v>8890.7999999999993</v>
      </c>
      <c r="AA14" s="11">
        <v>4748.5</v>
      </c>
      <c r="AB14" s="11">
        <v>10298.9</v>
      </c>
      <c r="AC14" s="11">
        <v>1558.1</v>
      </c>
      <c r="AD14" s="11">
        <v>5093.3999999999996</v>
      </c>
      <c r="AE14" s="11">
        <v>10460.5</v>
      </c>
      <c r="AF14" s="11">
        <v>2641.1</v>
      </c>
      <c r="AG14" s="11">
        <v>3635.3</v>
      </c>
      <c r="AH14" s="11">
        <v>1946.2</v>
      </c>
      <c r="AI14" s="11">
        <v>37764.300000000003</v>
      </c>
      <c r="AJ14" s="11">
        <v>23003.8</v>
      </c>
      <c r="AK14" s="11">
        <v>145988.29999999999</v>
      </c>
      <c r="AL14" s="11">
        <v>7580.2</v>
      </c>
      <c r="AM14" s="11">
        <v>5226</v>
      </c>
      <c r="AN14" s="11">
        <v>1994.1</v>
      </c>
      <c r="AO14" s="11">
        <v>51280.9</v>
      </c>
      <c r="AP14" s="11">
        <v>382301.2</v>
      </c>
      <c r="AQ14" s="11">
        <v>31795.5</v>
      </c>
      <c r="AR14" s="11">
        <v>6592.8</v>
      </c>
      <c r="AS14" s="11">
        <v>145150.5</v>
      </c>
      <c r="AT14" s="11">
        <v>12716.5</v>
      </c>
      <c r="AU14" s="11">
        <v>32975.5</v>
      </c>
      <c r="AV14" s="11">
        <v>2878.9</v>
      </c>
      <c r="AW14" s="11">
        <v>6846.1</v>
      </c>
      <c r="AX14" s="11">
        <v>9739.2000000000007</v>
      </c>
      <c r="AY14" s="11">
        <v>8491.6</v>
      </c>
      <c r="AZ14" s="11">
        <v>82223.199999999997</v>
      </c>
      <c r="BA14" s="11">
        <v>20909.900000000001</v>
      </c>
      <c r="BB14" s="11">
        <v>3069.1</v>
      </c>
      <c r="BC14" s="11">
        <v>18912.400000000001</v>
      </c>
      <c r="BD14" s="11">
        <v>339395.6</v>
      </c>
      <c r="BE14" s="11">
        <v>24591.5</v>
      </c>
      <c r="BF14" s="11">
        <v>11370.4</v>
      </c>
      <c r="BG14" s="11">
        <v>49512.7</v>
      </c>
      <c r="BH14" s="11">
        <v>53035.9</v>
      </c>
      <c r="BI14" s="11">
        <v>4441.6000000000004</v>
      </c>
      <c r="BJ14" s="11">
        <v>21899</v>
      </c>
      <c r="BK14" s="11">
        <v>24027.3</v>
      </c>
      <c r="BL14" s="11">
        <v>90773.6</v>
      </c>
      <c r="BM14" s="11">
        <v>15239.2</v>
      </c>
      <c r="BN14" s="11">
        <v>35195.599999999999</v>
      </c>
      <c r="BO14" s="11">
        <v>7758.3</v>
      </c>
      <c r="BP14" s="11">
        <v>1550.5</v>
      </c>
      <c r="BQ14" s="11">
        <v>271290.7</v>
      </c>
      <c r="BR14" s="11">
        <v>26791.7</v>
      </c>
      <c r="BS14" s="11">
        <v>244499</v>
      </c>
      <c r="BT14" s="11">
        <v>423838.49999999994</v>
      </c>
      <c r="BU14" s="11">
        <v>7576.3</v>
      </c>
      <c r="BV14" s="11">
        <v>9875.7000000000007</v>
      </c>
      <c r="BW14" s="11">
        <v>5129.3</v>
      </c>
      <c r="BX14" s="11">
        <v>4938.6000000000004</v>
      </c>
      <c r="BY14" s="11">
        <v>55966.1</v>
      </c>
      <c r="BZ14" s="11">
        <v>77899.5</v>
      </c>
      <c r="CA14" s="11">
        <v>10015.9</v>
      </c>
      <c r="CB14" s="11">
        <v>3534.9</v>
      </c>
      <c r="CC14" s="11">
        <v>56609.4</v>
      </c>
      <c r="CD14" s="11">
        <v>14714.9</v>
      </c>
      <c r="CE14" s="11">
        <v>4198.3</v>
      </c>
      <c r="CF14" s="11">
        <v>10025.200000000001</v>
      </c>
      <c r="CG14" s="11">
        <v>38675</v>
      </c>
      <c r="CH14" s="11">
        <v>8414.1</v>
      </c>
      <c r="CI14" s="11">
        <v>6566.8</v>
      </c>
      <c r="CJ14" s="11">
        <v>52838.3</v>
      </c>
      <c r="CK14" s="11">
        <v>56860.2</v>
      </c>
      <c r="CL14" s="69">
        <v>1745.5569999999016</v>
      </c>
      <c r="CM14" s="18">
        <v>22841.147000000001</v>
      </c>
      <c r="CN14" s="18">
        <v>53457.607000000011</v>
      </c>
      <c r="CO14" s="18">
        <v>469547.27700000012</v>
      </c>
      <c r="CP14" s="18">
        <v>340109.36840067903</v>
      </c>
    </row>
    <row r="15" spans="1:94" x14ac:dyDescent="0.25">
      <c r="A15">
        <v>1989</v>
      </c>
      <c r="B15" s="11">
        <v>5268526.9453215953</v>
      </c>
      <c r="C15" s="11">
        <v>2643639.2000000002</v>
      </c>
      <c r="D15" s="11">
        <v>7021.2</v>
      </c>
      <c r="E15" s="11">
        <v>1110260</v>
      </c>
      <c r="F15" s="11">
        <v>5686.2</v>
      </c>
      <c r="G15" s="11">
        <v>812422.6</v>
      </c>
      <c r="H15" s="11">
        <v>178233.2</v>
      </c>
      <c r="I15" s="11">
        <v>123205</v>
      </c>
      <c r="J15" s="11">
        <v>16245.8</v>
      </c>
      <c r="K15" s="11">
        <v>17662.099999999999</v>
      </c>
      <c r="L15" s="11">
        <v>104530.7</v>
      </c>
      <c r="M15" s="11">
        <v>60391.199999999997</v>
      </c>
      <c r="N15" s="11">
        <v>2930.9</v>
      </c>
      <c r="O15" s="11">
        <v>42449</v>
      </c>
      <c r="P15" s="11">
        <v>19954.400000000001</v>
      </c>
      <c r="Q15" s="11">
        <v>55812.800000000003</v>
      </c>
      <c r="R15" s="11">
        <v>20076.7</v>
      </c>
      <c r="S15" s="11">
        <v>66757.399999999994</v>
      </c>
      <c r="T15" s="11">
        <v>20226.5</v>
      </c>
      <c r="U15" s="11">
        <v>16814.400000000001</v>
      </c>
      <c r="V15" s="11">
        <v>3412.1</v>
      </c>
      <c r="W15" s="11">
        <v>338240.7</v>
      </c>
      <c r="X15" s="11">
        <v>10151.799999999999</v>
      </c>
      <c r="Y15" s="11">
        <v>4519.8999999999996</v>
      </c>
      <c r="Z15" s="11">
        <v>8840</v>
      </c>
      <c r="AA15" s="11">
        <v>4762</v>
      </c>
      <c r="AB15" s="11">
        <v>10299.1</v>
      </c>
      <c r="AC15" s="11">
        <v>1565.7</v>
      </c>
      <c r="AD15" s="11">
        <v>5123</v>
      </c>
      <c r="AE15" s="11">
        <v>10404.799999999999</v>
      </c>
      <c r="AF15" s="11">
        <v>2665.8</v>
      </c>
      <c r="AG15" s="11">
        <v>3674.8</v>
      </c>
      <c r="AH15" s="11">
        <v>1950.9</v>
      </c>
      <c r="AI15" s="11">
        <v>37884.699999999997</v>
      </c>
      <c r="AJ15" s="11">
        <v>23111.5</v>
      </c>
      <c r="AK15" s="11">
        <v>147021.9</v>
      </c>
      <c r="AL15" s="11">
        <v>7573.2</v>
      </c>
      <c r="AM15" s="11">
        <v>5250.2</v>
      </c>
      <c r="AN15" s="11">
        <v>1996.3</v>
      </c>
      <c r="AO15" s="11">
        <v>51445.1</v>
      </c>
      <c r="AP15" s="11">
        <v>389687.2</v>
      </c>
      <c r="AQ15" s="11">
        <v>32263.599999999999</v>
      </c>
      <c r="AR15" s="11">
        <v>6723</v>
      </c>
      <c r="AS15" s="11">
        <v>147801.79999999999</v>
      </c>
      <c r="AT15" s="11">
        <v>12928.5</v>
      </c>
      <c r="AU15" s="11">
        <v>33624.400000000001</v>
      </c>
      <c r="AV15" s="11">
        <v>2955.3</v>
      </c>
      <c r="AW15" s="11">
        <v>6977.2</v>
      </c>
      <c r="AX15" s="11">
        <v>9977.4</v>
      </c>
      <c r="AY15" s="11">
        <v>8688.2000000000007</v>
      </c>
      <c r="AZ15" s="11">
        <v>83901.6</v>
      </c>
      <c r="BA15" s="11">
        <v>21368.9</v>
      </c>
      <c r="BB15" s="11">
        <v>3089</v>
      </c>
      <c r="BC15" s="11">
        <v>19388.3</v>
      </c>
      <c r="BD15" s="11">
        <v>348506.9</v>
      </c>
      <c r="BE15" s="11">
        <v>25257.7</v>
      </c>
      <c r="BF15" s="11">
        <v>11717</v>
      </c>
      <c r="BG15" s="11">
        <v>50568.9</v>
      </c>
      <c r="BH15" s="11">
        <v>54735.199999999997</v>
      </c>
      <c r="BI15" s="11">
        <v>4518.2</v>
      </c>
      <c r="BJ15" s="11">
        <v>22668.2</v>
      </c>
      <c r="BK15" s="11">
        <v>24489.4</v>
      </c>
      <c r="BL15" s="11">
        <v>93179.8</v>
      </c>
      <c r="BM15" s="11">
        <v>15811</v>
      </c>
      <c r="BN15" s="11">
        <v>35965.1</v>
      </c>
      <c r="BO15" s="11">
        <v>7948.2</v>
      </c>
      <c r="BP15" s="11">
        <v>1648.2</v>
      </c>
      <c r="BQ15" s="11">
        <v>274096</v>
      </c>
      <c r="BR15" s="11">
        <v>27276.799999999999</v>
      </c>
      <c r="BS15" s="11">
        <v>246819.20000000001</v>
      </c>
      <c r="BT15" s="11">
        <v>426114.6</v>
      </c>
      <c r="BU15" s="11">
        <v>7594.3</v>
      </c>
      <c r="BV15" s="11">
        <v>9927.6</v>
      </c>
      <c r="BW15" s="11">
        <v>5129.8</v>
      </c>
      <c r="BX15" s="11">
        <v>4954.3999999999996</v>
      </c>
      <c r="BY15" s="11">
        <v>56269.8</v>
      </c>
      <c r="BZ15" s="11">
        <v>78389.7</v>
      </c>
      <c r="CA15" s="11">
        <v>10058.1</v>
      </c>
      <c r="CB15" s="11">
        <v>3515</v>
      </c>
      <c r="CC15" s="11">
        <v>56649.2</v>
      </c>
      <c r="CD15" s="11">
        <v>14805.2</v>
      </c>
      <c r="CE15" s="11">
        <v>4220.7</v>
      </c>
      <c r="CF15" s="11">
        <v>10014</v>
      </c>
      <c r="CG15" s="11">
        <v>38756.6</v>
      </c>
      <c r="CH15" s="11">
        <v>8458.9</v>
      </c>
      <c r="CI15" s="11">
        <v>6620</v>
      </c>
      <c r="CJ15" s="11">
        <v>53754.8</v>
      </c>
      <c r="CK15" s="11">
        <v>56996.5</v>
      </c>
      <c r="CL15" s="69">
        <v>1759.4449999999597</v>
      </c>
      <c r="CM15" s="18">
        <v>23175.655999999999</v>
      </c>
      <c r="CN15" s="18">
        <v>54397.914999999994</v>
      </c>
      <c r="CO15" s="18">
        <v>483114.55400000024</v>
      </c>
      <c r="CP15" s="18">
        <v>348595.09932159423</v>
      </c>
    </row>
    <row r="16" spans="1:94" x14ac:dyDescent="0.25">
      <c r="A16">
        <v>1990</v>
      </c>
      <c r="B16" s="11">
        <v>5357384.1099999985</v>
      </c>
      <c r="C16" s="11">
        <v>2689507.5999999996</v>
      </c>
      <c r="D16" s="11">
        <v>7131.9</v>
      </c>
      <c r="E16" s="11">
        <v>1127040</v>
      </c>
      <c r="F16" s="11">
        <v>5704.5</v>
      </c>
      <c r="G16" s="11">
        <v>829207.6</v>
      </c>
      <c r="H16" s="11">
        <v>181436.79999999999</v>
      </c>
      <c r="I16" s="11">
        <v>123611</v>
      </c>
      <c r="J16" s="11">
        <v>16298</v>
      </c>
      <c r="K16" s="11">
        <v>18102.400000000001</v>
      </c>
      <c r="L16" s="11">
        <v>107607.6</v>
      </c>
      <c r="M16" s="11">
        <v>61947.3</v>
      </c>
      <c r="N16" s="11">
        <v>3047.1</v>
      </c>
      <c r="O16" s="11">
        <v>42869.3</v>
      </c>
      <c r="P16" s="11">
        <v>20156.599999999999</v>
      </c>
      <c r="Q16" s="11">
        <v>56582.8</v>
      </c>
      <c r="R16" s="11">
        <v>20555.099999999999</v>
      </c>
      <c r="S16" s="11">
        <v>68209.600000000006</v>
      </c>
      <c r="T16" s="11">
        <v>20502.3</v>
      </c>
      <c r="U16" s="11">
        <v>17065.099999999999</v>
      </c>
      <c r="V16" s="11">
        <v>3437.2</v>
      </c>
      <c r="W16" s="11">
        <v>339187.9</v>
      </c>
      <c r="X16" s="11">
        <v>10188.9</v>
      </c>
      <c r="Y16" s="11">
        <v>4498.3999999999996</v>
      </c>
      <c r="Z16" s="11">
        <v>8767.2999999999993</v>
      </c>
      <c r="AA16" s="11">
        <v>4772.6000000000004</v>
      </c>
      <c r="AB16" s="11">
        <v>10300.6</v>
      </c>
      <c r="AC16" s="11">
        <v>1570.6</v>
      </c>
      <c r="AD16" s="11">
        <v>5145.3999999999996</v>
      </c>
      <c r="AE16" s="11">
        <v>10374.799999999999</v>
      </c>
      <c r="AF16" s="11">
        <v>2668.1</v>
      </c>
      <c r="AG16" s="11">
        <v>3693.7</v>
      </c>
      <c r="AH16" s="11">
        <v>1948.6</v>
      </c>
      <c r="AI16" s="11">
        <v>37988</v>
      </c>
      <c r="AJ16" s="11">
        <v>23211.4</v>
      </c>
      <c r="AK16" s="11">
        <v>147665.1</v>
      </c>
      <c r="AL16" s="11">
        <v>7571.8</v>
      </c>
      <c r="AM16" s="11">
        <v>5269.7</v>
      </c>
      <c r="AN16" s="11">
        <v>1996.4</v>
      </c>
      <c r="AO16" s="11">
        <v>51556.5</v>
      </c>
      <c r="AP16" s="11">
        <v>397046.2</v>
      </c>
      <c r="AQ16" s="11">
        <v>32729.7</v>
      </c>
      <c r="AR16" s="11">
        <v>6856.2</v>
      </c>
      <c r="AS16" s="11">
        <v>150393.1</v>
      </c>
      <c r="AT16" s="11">
        <v>13141.2</v>
      </c>
      <c r="AU16" s="11">
        <v>34271.599999999999</v>
      </c>
      <c r="AV16" s="11">
        <v>3029.3</v>
      </c>
      <c r="AW16" s="11">
        <v>7108.6</v>
      </c>
      <c r="AX16" s="11">
        <v>10218.1</v>
      </c>
      <c r="AY16" s="11">
        <v>8890.2999999999993</v>
      </c>
      <c r="AZ16" s="11">
        <v>85609.4</v>
      </c>
      <c r="BA16" s="11">
        <v>21826.7</v>
      </c>
      <c r="BB16" s="11">
        <v>3110</v>
      </c>
      <c r="BC16" s="11">
        <v>19862</v>
      </c>
      <c r="BD16" s="11">
        <v>357489.30000000005</v>
      </c>
      <c r="BE16" s="11">
        <v>25912.400000000001</v>
      </c>
      <c r="BF16" s="11">
        <v>12070.4</v>
      </c>
      <c r="BG16" s="11">
        <v>51623.7</v>
      </c>
      <c r="BH16" s="11">
        <v>56169.2</v>
      </c>
      <c r="BI16" s="11">
        <v>4660.2</v>
      </c>
      <c r="BJ16" s="11">
        <v>23446.2</v>
      </c>
      <c r="BK16" s="11">
        <v>24950.1</v>
      </c>
      <c r="BL16" s="11">
        <v>95617.3</v>
      </c>
      <c r="BM16" s="11">
        <v>16361.5</v>
      </c>
      <c r="BN16" s="11">
        <v>36793.5</v>
      </c>
      <c r="BO16" s="11">
        <v>8135.3</v>
      </c>
      <c r="BP16" s="11">
        <v>1749.5</v>
      </c>
      <c r="BQ16" s="11">
        <v>277313.89999999997</v>
      </c>
      <c r="BR16" s="11">
        <v>27691.1</v>
      </c>
      <c r="BS16" s="11">
        <v>249622.8</v>
      </c>
      <c r="BT16" s="11">
        <v>428695.80000000005</v>
      </c>
      <c r="BU16" s="11">
        <v>7644.8</v>
      </c>
      <c r="BV16" s="11">
        <v>9947.7999999999993</v>
      </c>
      <c r="BW16" s="11">
        <v>5135.3999999999996</v>
      </c>
      <c r="BX16" s="11">
        <v>4974.3999999999996</v>
      </c>
      <c r="BY16" s="11">
        <v>56577</v>
      </c>
      <c r="BZ16" s="11">
        <v>79112.800000000003</v>
      </c>
      <c r="CA16" s="11">
        <v>10120.9</v>
      </c>
      <c r="CB16" s="11">
        <v>3507</v>
      </c>
      <c r="CC16" s="11">
        <v>56694.400000000001</v>
      </c>
      <c r="CD16" s="11">
        <v>14892.6</v>
      </c>
      <c r="CE16" s="11">
        <v>4233.1000000000004</v>
      </c>
      <c r="CF16" s="11">
        <v>9996</v>
      </c>
      <c r="CG16" s="11">
        <v>38826.300000000003</v>
      </c>
      <c r="CH16" s="11">
        <v>8527</v>
      </c>
      <c r="CI16" s="11">
        <v>6673.9</v>
      </c>
      <c r="CJ16" s="11">
        <v>54675.4</v>
      </c>
      <c r="CK16" s="11">
        <v>57157</v>
      </c>
      <c r="CL16" s="69">
        <v>1786.1470000000327</v>
      </c>
      <c r="CM16" s="18">
        <v>23573.593000000008</v>
      </c>
      <c r="CN16" s="18">
        <v>55340.963999999978</v>
      </c>
      <c r="CO16" s="18">
        <v>497654.38400000002</v>
      </c>
      <c r="CP16" s="18">
        <v>356632.62099999993</v>
      </c>
    </row>
    <row r="17" spans="1:94" x14ac:dyDescent="0.25">
      <c r="A17">
        <v>1991</v>
      </c>
      <c r="B17" s="11">
        <v>5440802.1195270913</v>
      </c>
      <c r="C17" s="11">
        <v>2735139.6</v>
      </c>
      <c r="D17" s="11">
        <v>7218.5</v>
      </c>
      <c r="E17" s="11">
        <v>1143330</v>
      </c>
      <c r="F17" s="11">
        <v>5752</v>
      </c>
      <c r="G17" s="11">
        <v>846302.7</v>
      </c>
      <c r="H17" s="11">
        <v>184614.7</v>
      </c>
      <c r="I17" s="11">
        <v>124101</v>
      </c>
      <c r="J17" s="11">
        <v>16358.2</v>
      </c>
      <c r="K17" s="11">
        <v>18547.2</v>
      </c>
      <c r="L17" s="11">
        <v>110634.4</v>
      </c>
      <c r="M17" s="11">
        <v>63509.9</v>
      </c>
      <c r="N17" s="11">
        <v>3135.1</v>
      </c>
      <c r="O17" s="11">
        <v>43295.7</v>
      </c>
      <c r="P17" s="11">
        <v>20401.3</v>
      </c>
      <c r="Q17" s="11">
        <v>57226</v>
      </c>
      <c r="R17" s="11">
        <v>21042.3</v>
      </c>
      <c r="S17" s="11">
        <v>69670.600000000006</v>
      </c>
      <c r="T17" s="11">
        <v>20762.599999999999</v>
      </c>
      <c r="U17" s="11">
        <v>17284</v>
      </c>
      <c r="V17" s="11">
        <v>3478.6</v>
      </c>
      <c r="W17" s="11">
        <v>339776.30000000005</v>
      </c>
      <c r="X17" s="11">
        <v>10189.799999999999</v>
      </c>
      <c r="Y17" s="11">
        <v>4389.7</v>
      </c>
      <c r="Z17" s="11">
        <v>8669.2999999999993</v>
      </c>
      <c r="AA17" s="11">
        <v>4782.2</v>
      </c>
      <c r="AB17" s="11">
        <v>10304.6</v>
      </c>
      <c r="AC17" s="11">
        <v>1567.7</v>
      </c>
      <c r="AD17" s="11">
        <v>5172.8</v>
      </c>
      <c r="AE17" s="11">
        <v>10373.200000000001</v>
      </c>
      <c r="AF17" s="11">
        <v>2658.2</v>
      </c>
      <c r="AG17" s="11">
        <v>3702</v>
      </c>
      <c r="AH17" s="11">
        <v>1941.9</v>
      </c>
      <c r="AI17" s="11">
        <v>38073</v>
      </c>
      <c r="AJ17" s="11">
        <v>23192.3</v>
      </c>
      <c r="AK17" s="11">
        <v>148273.70000000001</v>
      </c>
      <c r="AL17" s="11">
        <v>7576.8</v>
      </c>
      <c r="AM17" s="11">
        <v>5285.7</v>
      </c>
      <c r="AN17" s="11">
        <v>1999.9</v>
      </c>
      <c r="AO17" s="11">
        <v>51623.5</v>
      </c>
      <c r="AP17" s="11">
        <v>404370.8</v>
      </c>
      <c r="AQ17" s="11">
        <v>33193.9</v>
      </c>
      <c r="AR17" s="11">
        <v>6992.5</v>
      </c>
      <c r="AS17" s="11">
        <v>152916.9</v>
      </c>
      <c r="AT17" s="11">
        <v>13354.1</v>
      </c>
      <c r="AU17" s="11">
        <v>34916.800000000003</v>
      </c>
      <c r="AV17" s="11">
        <v>3101.5</v>
      </c>
      <c r="AW17" s="11">
        <v>7241</v>
      </c>
      <c r="AX17" s="11">
        <v>10461</v>
      </c>
      <c r="AY17" s="11">
        <v>9098.6</v>
      </c>
      <c r="AZ17" s="11">
        <v>87347.199999999997</v>
      </c>
      <c r="BA17" s="11">
        <v>22283.1</v>
      </c>
      <c r="BB17" s="11">
        <v>3132</v>
      </c>
      <c r="BC17" s="11">
        <v>20332.2</v>
      </c>
      <c r="BD17" s="11">
        <v>366388.8</v>
      </c>
      <c r="BE17" s="11">
        <v>26554.3</v>
      </c>
      <c r="BF17" s="11">
        <v>12430.3</v>
      </c>
      <c r="BG17" s="11">
        <v>52682.8</v>
      </c>
      <c r="BH17" s="11">
        <v>57288</v>
      </c>
      <c r="BI17" s="11">
        <v>4949.1000000000004</v>
      </c>
      <c r="BJ17" s="11">
        <v>24234.1</v>
      </c>
      <c r="BK17" s="11">
        <v>25410.2</v>
      </c>
      <c r="BL17" s="11">
        <v>98085.4</v>
      </c>
      <c r="BM17" s="11">
        <v>16890.599999999999</v>
      </c>
      <c r="BN17" s="11">
        <v>37692.400000000001</v>
      </c>
      <c r="BO17" s="11">
        <v>8319.2999999999993</v>
      </c>
      <c r="BP17" s="11">
        <v>1852.3</v>
      </c>
      <c r="BQ17" s="11">
        <v>281018.3</v>
      </c>
      <c r="BR17" s="11">
        <v>28037.4</v>
      </c>
      <c r="BS17" s="11">
        <v>252980.9</v>
      </c>
      <c r="BT17" s="11">
        <v>431368.6</v>
      </c>
      <c r="BU17" s="11">
        <v>7710.9</v>
      </c>
      <c r="BV17" s="11">
        <v>9987</v>
      </c>
      <c r="BW17" s="11">
        <v>5146.5</v>
      </c>
      <c r="BX17" s="11">
        <v>4998.5</v>
      </c>
      <c r="BY17" s="11">
        <v>56840.7</v>
      </c>
      <c r="BZ17" s="11">
        <v>79753.2</v>
      </c>
      <c r="CA17" s="11">
        <v>10272.700000000001</v>
      </c>
      <c r="CB17" s="11">
        <v>3521</v>
      </c>
      <c r="CC17" s="11">
        <v>56744.1</v>
      </c>
      <c r="CD17" s="11">
        <v>15010.4</v>
      </c>
      <c r="CE17" s="11">
        <v>4249.8</v>
      </c>
      <c r="CF17" s="11">
        <v>9970.4</v>
      </c>
      <c r="CG17" s="11">
        <v>38874.6</v>
      </c>
      <c r="CH17" s="11">
        <v>8590.6</v>
      </c>
      <c r="CI17" s="11">
        <v>6757.2</v>
      </c>
      <c r="CJ17" s="11">
        <v>55602.8</v>
      </c>
      <c r="CK17" s="11">
        <v>57338.2</v>
      </c>
      <c r="CL17" s="69">
        <v>1812.3810000000985</v>
      </c>
      <c r="CM17" s="18">
        <v>23868.829999999984</v>
      </c>
      <c r="CN17" s="18">
        <v>56251.082999999999</v>
      </c>
      <c r="CO17" s="18">
        <v>510416.13799999974</v>
      </c>
      <c r="CP17" s="18">
        <v>364442.79152709094</v>
      </c>
    </row>
    <row r="18" spans="1:94" x14ac:dyDescent="0.25">
      <c r="A18">
        <v>1992</v>
      </c>
      <c r="B18" s="11">
        <v>5460127.7542778132</v>
      </c>
      <c r="C18" s="11">
        <v>2779636.6</v>
      </c>
      <c r="D18" s="11">
        <v>7324.1</v>
      </c>
      <c r="E18" s="11">
        <v>1158230</v>
      </c>
      <c r="F18" s="11">
        <v>5800.5</v>
      </c>
      <c r="G18" s="11">
        <v>863728.7</v>
      </c>
      <c r="H18" s="11">
        <v>187762.1</v>
      </c>
      <c r="I18" s="11">
        <v>124567</v>
      </c>
      <c r="J18" s="11">
        <v>16451.7</v>
      </c>
      <c r="K18" s="11">
        <v>19067.5</v>
      </c>
      <c r="L18" s="11">
        <v>113616.2</v>
      </c>
      <c r="M18" s="11">
        <v>65078.9</v>
      </c>
      <c r="N18" s="11">
        <v>3230.7</v>
      </c>
      <c r="O18" s="11">
        <v>43748</v>
      </c>
      <c r="P18" s="11">
        <v>20605.8</v>
      </c>
      <c r="Q18" s="11">
        <v>57761.599999999999</v>
      </c>
      <c r="R18" s="11">
        <v>21534.3</v>
      </c>
      <c r="S18" s="11">
        <v>71129.5</v>
      </c>
      <c r="T18" s="11">
        <v>20994.6</v>
      </c>
      <c r="U18" s="11">
        <v>17478.599999999999</v>
      </c>
      <c r="V18" s="11">
        <v>3516</v>
      </c>
      <c r="W18" s="11">
        <v>339355.00000000012</v>
      </c>
      <c r="X18" s="11">
        <v>10198.299999999999</v>
      </c>
      <c r="Y18" s="11">
        <v>4194.3999999999996</v>
      </c>
      <c r="Z18" s="11">
        <v>8595.5</v>
      </c>
      <c r="AA18" s="11">
        <v>4595.8999999999996</v>
      </c>
      <c r="AB18" s="11">
        <v>10311.5</v>
      </c>
      <c r="AC18" s="11">
        <v>1554.9</v>
      </c>
      <c r="AD18" s="11">
        <v>5186.2</v>
      </c>
      <c r="AE18" s="11">
        <v>10373.6</v>
      </c>
      <c r="AF18" s="11">
        <v>2643</v>
      </c>
      <c r="AG18" s="11">
        <v>3706.3</v>
      </c>
      <c r="AH18" s="11">
        <v>1935.5</v>
      </c>
      <c r="AI18" s="11">
        <v>38144</v>
      </c>
      <c r="AJ18" s="11">
        <v>22810</v>
      </c>
      <c r="AK18" s="11">
        <v>148514.70000000001</v>
      </c>
      <c r="AL18" s="11">
        <v>7588.2</v>
      </c>
      <c r="AM18" s="11">
        <v>5295.9</v>
      </c>
      <c r="AN18" s="11">
        <v>1998.9</v>
      </c>
      <c r="AO18" s="11">
        <v>51708.2</v>
      </c>
      <c r="AP18" s="11">
        <v>411656.5</v>
      </c>
      <c r="AQ18" s="11">
        <v>33655.1</v>
      </c>
      <c r="AR18" s="11">
        <v>7131.7</v>
      </c>
      <c r="AS18" s="11">
        <v>155379</v>
      </c>
      <c r="AT18" s="11">
        <v>13566.9</v>
      </c>
      <c r="AU18" s="11">
        <v>35558.699999999997</v>
      </c>
      <c r="AV18" s="11">
        <v>3170.5</v>
      </c>
      <c r="AW18" s="11">
        <v>7374.5</v>
      </c>
      <c r="AX18" s="11">
        <v>10705.7</v>
      </c>
      <c r="AY18" s="11">
        <v>9312.9</v>
      </c>
      <c r="AZ18" s="11">
        <v>89110</v>
      </c>
      <c r="BA18" s="11">
        <v>22737.1</v>
      </c>
      <c r="BB18" s="11">
        <v>3154.9</v>
      </c>
      <c r="BC18" s="11">
        <v>20799.5</v>
      </c>
      <c r="BD18" s="11">
        <v>374972.9</v>
      </c>
      <c r="BE18" s="11">
        <v>27180.9</v>
      </c>
      <c r="BF18" s="11">
        <v>12796.7</v>
      </c>
      <c r="BG18" s="11">
        <v>53751.5</v>
      </c>
      <c r="BH18" s="11">
        <v>58130.1</v>
      </c>
      <c r="BI18" s="11">
        <v>5123.5</v>
      </c>
      <c r="BJ18" s="11">
        <v>25029.8</v>
      </c>
      <c r="BK18" s="11">
        <v>25866.400000000001</v>
      </c>
      <c r="BL18" s="11">
        <v>100592.5</v>
      </c>
      <c r="BM18" s="11">
        <v>17398.5</v>
      </c>
      <c r="BN18" s="11">
        <v>38646.800000000003</v>
      </c>
      <c r="BO18" s="11">
        <v>8499.2999999999993</v>
      </c>
      <c r="BP18" s="11">
        <v>1956.9</v>
      </c>
      <c r="BQ18" s="11">
        <v>284885.5</v>
      </c>
      <c r="BR18" s="11">
        <v>28371.3</v>
      </c>
      <c r="BS18" s="11">
        <v>256514.2</v>
      </c>
      <c r="BT18" s="11">
        <v>433965.79999999993</v>
      </c>
      <c r="BU18" s="11">
        <v>7798.9</v>
      </c>
      <c r="BV18" s="11">
        <v>10022</v>
      </c>
      <c r="BW18" s="11">
        <v>5162.1000000000004</v>
      </c>
      <c r="BX18" s="11">
        <v>5029</v>
      </c>
      <c r="BY18" s="11">
        <v>57110.5</v>
      </c>
      <c r="BZ18" s="11">
        <v>80274.600000000006</v>
      </c>
      <c r="CA18" s="11">
        <v>10367.200000000001</v>
      </c>
      <c r="CB18" s="11">
        <v>3547.5</v>
      </c>
      <c r="CC18" s="11">
        <v>56772.9</v>
      </c>
      <c r="CD18" s="11">
        <v>15129.2</v>
      </c>
      <c r="CE18" s="11">
        <v>4273.6000000000004</v>
      </c>
      <c r="CF18" s="11">
        <v>9950</v>
      </c>
      <c r="CG18" s="11">
        <v>39003.5</v>
      </c>
      <c r="CH18" s="11">
        <v>8644.1</v>
      </c>
      <c r="CI18" s="11">
        <v>6842.8</v>
      </c>
      <c r="CJ18" s="11">
        <v>56526.3</v>
      </c>
      <c r="CK18" s="11">
        <v>57511.6</v>
      </c>
      <c r="CL18" s="69">
        <v>1837.1590000000788</v>
      </c>
      <c r="CM18" s="18">
        <v>23734.461999999989</v>
      </c>
      <c r="CN18" s="18">
        <v>57200.772000000026</v>
      </c>
      <c r="CO18" s="18">
        <v>526351.86999999976</v>
      </c>
      <c r="CP18" s="18">
        <v>372864.72227781196</v>
      </c>
    </row>
    <row r="19" spans="1:94" x14ac:dyDescent="0.25">
      <c r="A19">
        <v>1993</v>
      </c>
      <c r="B19" s="11">
        <v>5544694.5681781862</v>
      </c>
      <c r="C19" s="11">
        <v>2822712.0000000005</v>
      </c>
      <c r="D19" s="11">
        <v>7440</v>
      </c>
      <c r="E19" s="11">
        <v>1171710</v>
      </c>
      <c r="F19" s="11">
        <v>5901</v>
      </c>
      <c r="G19" s="11">
        <v>881456.7</v>
      </c>
      <c r="H19" s="11">
        <v>190873.2</v>
      </c>
      <c r="I19" s="11">
        <v>124938</v>
      </c>
      <c r="J19" s="11">
        <v>16426.5</v>
      </c>
      <c r="K19" s="11">
        <v>19601.5</v>
      </c>
      <c r="L19" s="11">
        <v>116579.6</v>
      </c>
      <c r="M19" s="11">
        <v>66655</v>
      </c>
      <c r="N19" s="11">
        <v>3313.5</v>
      </c>
      <c r="O19" s="11">
        <v>44194.6</v>
      </c>
      <c r="P19" s="11">
        <v>20802.599999999999</v>
      </c>
      <c r="Q19" s="11">
        <v>58237.7</v>
      </c>
      <c r="R19" s="11">
        <v>22023.1</v>
      </c>
      <c r="S19" s="11">
        <v>72559</v>
      </c>
      <c r="T19" s="11">
        <v>21187</v>
      </c>
      <c r="U19" s="11">
        <v>17634.8</v>
      </c>
      <c r="V19" s="11">
        <v>3552.2</v>
      </c>
      <c r="W19" s="11">
        <v>338908.9</v>
      </c>
      <c r="X19" s="11">
        <v>10234.6</v>
      </c>
      <c r="Y19" s="11">
        <v>3945.4</v>
      </c>
      <c r="Z19" s="11">
        <v>8484.9</v>
      </c>
      <c r="AA19" s="11">
        <v>4555.8</v>
      </c>
      <c r="AB19" s="11">
        <v>10319.6</v>
      </c>
      <c r="AC19" s="11">
        <v>1511.3</v>
      </c>
      <c r="AD19" s="11">
        <v>5070.8999999999996</v>
      </c>
      <c r="AE19" s="11">
        <v>10365</v>
      </c>
      <c r="AF19" s="11">
        <v>2585.6999999999998</v>
      </c>
      <c r="AG19" s="11">
        <v>3693.9</v>
      </c>
      <c r="AH19" s="11">
        <v>1931.7</v>
      </c>
      <c r="AI19" s="11">
        <v>38203</v>
      </c>
      <c r="AJ19" s="11">
        <v>22666.400000000001</v>
      </c>
      <c r="AK19" s="11">
        <v>148561.70000000001</v>
      </c>
      <c r="AL19" s="11">
        <v>7602.8</v>
      </c>
      <c r="AM19" s="11">
        <v>5311.7</v>
      </c>
      <c r="AN19" s="11">
        <v>1994.1</v>
      </c>
      <c r="AO19" s="11">
        <v>51870.400000000001</v>
      </c>
      <c r="AP19" s="11">
        <v>418915.9</v>
      </c>
      <c r="AQ19" s="11">
        <v>34110.9</v>
      </c>
      <c r="AR19" s="11">
        <v>7273.8</v>
      </c>
      <c r="AS19" s="11">
        <v>157812.20000000001</v>
      </c>
      <c r="AT19" s="11">
        <v>13778.7</v>
      </c>
      <c r="AU19" s="11">
        <v>36195.199999999997</v>
      </c>
      <c r="AV19" s="11">
        <v>3239.9</v>
      </c>
      <c r="AW19" s="11">
        <v>7507.9</v>
      </c>
      <c r="AX19" s="11">
        <v>10951.2</v>
      </c>
      <c r="AY19" s="11">
        <v>9532.6</v>
      </c>
      <c r="AZ19" s="11">
        <v>90887.1</v>
      </c>
      <c r="BA19" s="11">
        <v>23184.2</v>
      </c>
      <c r="BB19" s="11">
        <v>3178.2</v>
      </c>
      <c r="BC19" s="11">
        <v>21264</v>
      </c>
      <c r="BD19" s="11">
        <v>383395</v>
      </c>
      <c r="BE19" s="11">
        <v>27786</v>
      </c>
      <c r="BF19" s="11">
        <v>13169.1</v>
      </c>
      <c r="BG19" s="11">
        <v>54835.5</v>
      </c>
      <c r="BH19" s="11">
        <v>58811.9</v>
      </c>
      <c r="BI19" s="11">
        <v>5261.4</v>
      </c>
      <c r="BJ19" s="11">
        <v>25824.7</v>
      </c>
      <c r="BK19" s="11">
        <v>26314.3</v>
      </c>
      <c r="BL19" s="11">
        <v>103145.1</v>
      </c>
      <c r="BM19" s="11">
        <v>17890.5</v>
      </c>
      <c r="BN19" s="11">
        <v>39619.5</v>
      </c>
      <c r="BO19" s="11">
        <v>8672.2000000000007</v>
      </c>
      <c r="BP19" s="11">
        <v>2064.8000000000002</v>
      </c>
      <c r="BQ19" s="11">
        <v>288603.40000000002</v>
      </c>
      <c r="BR19" s="11">
        <v>28684.799999999999</v>
      </c>
      <c r="BS19" s="11">
        <v>259918.6</v>
      </c>
      <c r="BT19" s="11">
        <v>436672.30000000005</v>
      </c>
      <c r="BU19" s="11">
        <v>7882.5</v>
      </c>
      <c r="BV19" s="11">
        <v>10068.299999999999</v>
      </c>
      <c r="BW19" s="11">
        <v>5180.6000000000004</v>
      </c>
      <c r="BX19" s="11">
        <v>5055</v>
      </c>
      <c r="BY19" s="11">
        <v>57369.2</v>
      </c>
      <c r="BZ19" s="11">
        <v>80974.600000000006</v>
      </c>
      <c r="CA19" s="11">
        <v>10431</v>
      </c>
      <c r="CB19" s="11">
        <v>3569.4</v>
      </c>
      <c r="CC19" s="11">
        <v>56821.3</v>
      </c>
      <c r="CD19" s="11">
        <v>15239.2</v>
      </c>
      <c r="CE19" s="11">
        <v>4299.2</v>
      </c>
      <c r="CF19" s="11">
        <v>9955</v>
      </c>
      <c r="CG19" s="11">
        <v>39132</v>
      </c>
      <c r="CH19" s="11">
        <v>8692</v>
      </c>
      <c r="CI19" s="11">
        <v>6908</v>
      </c>
      <c r="CJ19" s="11">
        <v>57445.8</v>
      </c>
      <c r="CK19" s="11">
        <v>57649.2</v>
      </c>
      <c r="CL19" s="69">
        <v>1858.3850000000793</v>
      </c>
      <c r="CM19" s="18">
        <v>23669.491000000067</v>
      </c>
      <c r="CN19" s="18">
        <v>58195.421000000031</v>
      </c>
      <c r="CO19" s="18">
        <v>541832.18200000026</v>
      </c>
      <c r="CP19" s="18">
        <v>382180.91517818643</v>
      </c>
    </row>
    <row r="20" spans="1:94" x14ac:dyDescent="0.25">
      <c r="A20">
        <v>1994</v>
      </c>
      <c r="B20" s="11">
        <v>5627482.3980057426</v>
      </c>
      <c r="C20" s="11">
        <v>2865881.8</v>
      </c>
      <c r="D20" s="11">
        <v>7549.6</v>
      </c>
      <c r="E20" s="11">
        <v>1185170</v>
      </c>
      <c r="F20" s="11">
        <v>6035.4</v>
      </c>
      <c r="G20" s="11">
        <v>899439.7</v>
      </c>
      <c r="H20" s="11">
        <v>193939.9</v>
      </c>
      <c r="I20" s="11">
        <v>125265</v>
      </c>
      <c r="J20" s="11">
        <v>16334.9</v>
      </c>
      <c r="K20" s="11">
        <v>20141.7</v>
      </c>
      <c r="L20" s="11">
        <v>119564.9</v>
      </c>
      <c r="M20" s="11">
        <v>68240.100000000006</v>
      </c>
      <c r="N20" s="11">
        <v>3419</v>
      </c>
      <c r="O20" s="11">
        <v>44641.5</v>
      </c>
      <c r="P20" s="11">
        <v>20995.4</v>
      </c>
      <c r="Q20" s="11">
        <v>58722.8</v>
      </c>
      <c r="R20" s="11">
        <v>22498.1</v>
      </c>
      <c r="S20" s="11">
        <v>73923.8</v>
      </c>
      <c r="T20" s="11">
        <v>21403.3</v>
      </c>
      <c r="U20" s="11">
        <v>17805.5</v>
      </c>
      <c r="V20" s="11">
        <v>3597.8</v>
      </c>
      <c r="W20" s="11">
        <v>338050.50000000006</v>
      </c>
      <c r="X20" s="11">
        <v>10243.5</v>
      </c>
      <c r="Y20" s="11">
        <v>3702.1</v>
      </c>
      <c r="Z20" s="11">
        <v>8424.7999999999993</v>
      </c>
      <c r="AA20" s="11">
        <v>4645.2</v>
      </c>
      <c r="AB20" s="11">
        <v>10322.799999999999</v>
      </c>
      <c r="AC20" s="11">
        <v>1477</v>
      </c>
      <c r="AD20" s="11">
        <v>4929.8999999999996</v>
      </c>
      <c r="AE20" s="11">
        <v>10350</v>
      </c>
      <c r="AF20" s="11">
        <v>2540.9</v>
      </c>
      <c r="AG20" s="11">
        <v>3671.3</v>
      </c>
      <c r="AH20" s="11">
        <v>1936.7</v>
      </c>
      <c r="AI20" s="11">
        <v>38239</v>
      </c>
      <c r="AJ20" s="11">
        <v>22558.6</v>
      </c>
      <c r="AK20" s="11">
        <v>148355.9</v>
      </c>
      <c r="AL20" s="11">
        <v>7616.5</v>
      </c>
      <c r="AM20" s="11">
        <v>5331.5</v>
      </c>
      <c r="AN20" s="11">
        <v>1989.4</v>
      </c>
      <c r="AO20" s="11">
        <v>51715.4</v>
      </c>
      <c r="AP20" s="11">
        <v>426187.9</v>
      </c>
      <c r="AQ20" s="11">
        <v>34558.1</v>
      </c>
      <c r="AR20" s="11">
        <v>7418.9</v>
      </c>
      <c r="AS20" s="11">
        <v>160260.5</v>
      </c>
      <c r="AT20" s="11">
        <v>13988</v>
      </c>
      <c r="AU20" s="11">
        <v>36823.5</v>
      </c>
      <c r="AV20" s="11">
        <v>3334.2</v>
      </c>
      <c r="AW20" s="11">
        <v>7640.3</v>
      </c>
      <c r="AX20" s="11">
        <v>11196.5</v>
      </c>
      <c r="AY20" s="11">
        <v>9756.4</v>
      </c>
      <c r="AZ20" s="11">
        <v>92663.7</v>
      </c>
      <c r="BA20" s="11">
        <v>23619.4</v>
      </c>
      <c r="BB20" s="11">
        <v>3201.6</v>
      </c>
      <c r="BC20" s="11">
        <v>21726.799999999999</v>
      </c>
      <c r="BD20" s="11">
        <v>391800.30000000005</v>
      </c>
      <c r="BE20" s="11">
        <v>28362</v>
      </c>
      <c r="BF20" s="11">
        <v>13546.8</v>
      </c>
      <c r="BG20" s="11">
        <v>55939.8</v>
      </c>
      <c r="BH20" s="11">
        <v>59501.3</v>
      </c>
      <c r="BI20" s="11">
        <v>5399.3</v>
      </c>
      <c r="BJ20" s="11">
        <v>26608.1</v>
      </c>
      <c r="BK20" s="11">
        <v>26747.7</v>
      </c>
      <c r="BL20" s="11">
        <v>105753.1</v>
      </c>
      <c r="BM20" s="11">
        <v>18373.400000000001</v>
      </c>
      <c r="BN20" s="11">
        <v>40558.5</v>
      </c>
      <c r="BO20" s="11">
        <v>8834.1</v>
      </c>
      <c r="BP20" s="11">
        <v>2176.1999999999998</v>
      </c>
      <c r="BQ20" s="11">
        <v>292126.5</v>
      </c>
      <c r="BR20" s="11">
        <v>29000.7</v>
      </c>
      <c r="BS20" s="11">
        <v>263125.8</v>
      </c>
      <c r="BT20" s="11">
        <v>438874.1</v>
      </c>
      <c r="BU20" s="11">
        <v>7928.7</v>
      </c>
      <c r="BV20" s="11">
        <v>10100.6</v>
      </c>
      <c r="BW20" s="11">
        <v>5196.6000000000004</v>
      </c>
      <c r="BX20" s="11">
        <v>5077.8999999999996</v>
      </c>
      <c r="BY20" s="11">
        <v>57565</v>
      </c>
      <c r="BZ20" s="11">
        <v>81338.100000000006</v>
      </c>
      <c r="CA20" s="11">
        <v>10489.9</v>
      </c>
      <c r="CB20" s="11">
        <v>3583.2</v>
      </c>
      <c r="CC20" s="11">
        <v>56842.400000000001</v>
      </c>
      <c r="CD20" s="11">
        <v>15341.6</v>
      </c>
      <c r="CE20" s="11">
        <v>4324.8</v>
      </c>
      <c r="CF20" s="11">
        <v>9974.4</v>
      </c>
      <c r="CG20" s="11">
        <v>39246.800000000003</v>
      </c>
      <c r="CH20" s="11">
        <v>8745.1</v>
      </c>
      <c r="CI20" s="11">
        <v>6968.6</v>
      </c>
      <c r="CJ20" s="11">
        <v>58362.400000000001</v>
      </c>
      <c r="CK20" s="11">
        <v>57788</v>
      </c>
      <c r="CL20" s="69">
        <v>1875.0410000000147</v>
      </c>
      <c r="CM20" s="18">
        <v>23630.806000000055</v>
      </c>
      <c r="CN20" s="18">
        <v>59173.200999999986</v>
      </c>
      <c r="CO20" s="18">
        <v>555949.28299999959</v>
      </c>
      <c r="CP20" s="18">
        <v>391631.82900574169</v>
      </c>
    </row>
    <row r="21" spans="1:94" x14ac:dyDescent="0.25">
      <c r="A21">
        <v>1995</v>
      </c>
      <c r="B21" s="11">
        <v>5710663.2080000006</v>
      </c>
      <c r="C21" s="11">
        <v>2908746.4</v>
      </c>
      <c r="D21" s="11">
        <v>7643.5</v>
      </c>
      <c r="E21" s="11">
        <v>1198500</v>
      </c>
      <c r="F21" s="11">
        <v>6156.1</v>
      </c>
      <c r="G21" s="11">
        <v>917633.7</v>
      </c>
      <c r="H21" s="11">
        <v>196957.8</v>
      </c>
      <c r="I21" s="11">
        <v>125570</v>
      </c>
      <c r="J21" s="11">
        <v>15956.7</v>
      </c>
      <c r="K21" s="11">
        <v>20681.8</v>
      </c>
      <c r="L21" s="11">
        <v>122599.7</v>
      </c>
      <c r="M21" s="11">
        <v>69835.7</v>
      </c>
      <c r="N21" s="11">
        <v>3524.5</v>
      </c>
      <c r="O21" s="11">
        <v>45093</v>
      </c>
      <c r="P21" s="11">
        <v>21177.9</v>
      </c>
      <c r="Q21" s="11">
        <v>59266.1</v>
      </c>
      <c r="R21" s="11">
        <v>22950.9</v>
      </c>
      <c r="S21" s="11">
        <v>75199</v>
      </c>
      <c r="T21" s="11">
        <v>21653.200000000001</v>
      </c>
      <c r="U21" s="11">
        <v>18004.900000000001</v>
      </c>
      <c r="V21" s="11">
        <v>3648.3</v>
      </c>
      <c r="W21" s="11">
        <v>337185.8</v>
      </c>
      <c r="X21" s="11">
        <v>10210.4</v>
      </c>
      <c r="Y21" s="11">
        <v>3523</v>
      </c>
      <c r="Z21" s="11">
        <v>8367.4</v>
      </c>
      <c r="AA21" s="11">
        <v>4658.8999999999996</v>
      </c>
      <c r="AB21" s="11">
        <v>10316.9</v>
      </c>
      <c r="AC21" s="11">
        <v>1448.1</v>
      </c>
      <c r="AD21" s="11">
        <v>4794.2</v>
      </c>
      <c r="AE21" s="11">
        <v>10336.700000000001</v>
      </c>
      <c r="AF21" s="11">
        <v>2500.6</v>
      </c>
      <c r="AG21" s="11">
        <v>3643</v>
      </c>
      <c r="AH21" s="11">
        <v>1947.9</v>
      </c>
      <c r="AI21" s="11">
        <v>38265</v>
      </c>
      <c r="AJ21" s="11">
        <v>22449.7</v>
      </c>
      <c r="AK21" s="11">
        <v>148459.9</v>
      </c>
      <c r="AL21" s="11">
        <v>7625.5</v>
      </c>
      <c r="AM21" s="11">
        <v>5348.7</v>
      </c>
      <c r="AN21" s="11">
        <v>1989.5</v>
      </c>
      <c r="AO21" s="11">
        <v>51300.4</v>
      </c>
      <c r="AP21" s="11">
        <v>433455.2</v>
      </c>
      <c r="AQ21" s="11">
        <v>34994.800000000003</v>
      </c>
      <c r="AR21" s="11">
        <v>7566.7</v>
      </c>
      <c r="AS21" s="11">
        <v>162755.1</v>
      </c>
      <c r="AT21" s="11">
        <v>14194</v>
      </c>
      <c r="AU21" s="11">
        <v>37442</v>
      </c>
      <c r="AV21" s="11">
        <v>3428.3</v>
      </c>
      <c r="AW21" s="11">
        <v>7770.6</v>
      </c>
      <c r="AX21" s="11">
        <v>11440.6</v>
      </c>
      <c r="AY21" s="11">
        <v>9983.9</v>
      </c>
      <c r="AZ21" s="11">
        <v>94426.9</v>
      </c>
      <c r="BA21" s="11">
        <v>24038.799999999999</v>
      </c>
      <c r="BB21" s="11">
        <v>3224.8</v>
      </c>
      <c r="BC21" s="11">
        <v>22188.7</v>
      </c>
      <c r="BD21" s="11">
        <v>400281.8</v>
      </c>
      <c r="BE21" s="11">
        <v>28904.3</v>
      </c>
      <c r="BF21" s="11">
        <v>13929.6</v>
      </c>
      <c r="BG21" s="11">
        <v>57070.2</v>
      </c>
      <c r="BH21" s="11">
        <v>60318.6</v>
      </c>
      <c r="BI21" s="11">
        <v>5544.9</v>
      </c>
      <c r="BJ21" s="11">
        <v>27373</v>
      </c>
      <c r="BK21" s="11">
        <v>27161.9</v>
      </c>
      <c r="BL21" s="11">
        <v>108424.8</v>
      </c>
      <c r="BM21" s="11">
        <v>18853.7</v>
      </c>
      <c r="BN21" s="11">
        <v>41426.800000000003</v>
      </c>
      <c r="BO21" s="11">
        <v>8982.6</v>
      </c>
      <c r="BP21" s="11">
        <v>2291.4</v>
      </c>
      <c r="BQ21" s="11">
        <v>295580.7</v>
      </c>
      <c r="BR21" s="11">
        <v>29302.3</v>
      </c>
      <c r="BS21" s="11">
        <v>266278.40000000002</v>
      </c>
      <c r="BT21" s="11">
        <v>440834.9</v>
      </c>
      <c r="BU21" s="11">
        <v>7943.5</v>
      </c>
      <c r="BV21" s="11">
        <v>10130.6</v>
      </c>
      <c r="BW21" s="11">
        <v>5215.7</v>
      </c>
      <c r="BX21" s="11">
        <v>5098.8</v>
      </c>
      <c r="BY21" s="11">
        <v>57752.5</v>
      </c>
      <c r="BZ21" s="11">
        <v>81538.600000000006</v>
      </c>
      <c r="CA21" s="11">
        <v>10536</v>
      </c>
      <c r="CB21" s="11">
        <v>3597.6</v>
      </c>
      <c r="CC21" s="11">
        <v>56844.4</v>
      </c>
      <c r="CD21" s="11">
        <v>15424.1</v>
      </c>
      <c r="CE21" s="11">
        <v>4348.3999999999996</v>
      </c>
      <c r="CF21" s="11">
        <v>10008.700000000001</v>
      </c>
      <c r="CG21" s="11">
        <v>39343.1</v>
      </c>
      <c r="CH21" s="11">
        <v>8816.4</v>
      </c>
      <c r="CI21" s="11">
        <v>7019</v>
      </c>
      <c r="CJ21" s="11">
        <v>59274</v>
      </c>
      <c r="CK21" s="11">
        <v>57943.5</v>
      </c>
      <c r="CL21" s="69">
        <v>1885.4899999999561</v>
      </c>
      <c r="CM21" s="18">
        <v>24045.754999999997</v>
      </c>
      <c r="CN21" s="18">
        <v>60154.764999999985</v>
      </c>
      <c r="CO21" s="18">
        <v>571272.1649999998</v>
      </c>
      <c r="CP21" s="18">
        <v>400745.73500000016</v>
      </c>
    </row>
    <row r="22" spans="1:94" x14ac:dyDescent="0.25">
      <c r="A22">
        <v>1996</v>
      </c>
      <c r="B22" s="11">
        <v>5792100.8968871692</v>
      </c>
      <c r="C22" s="11">
        <v>2951374.3000000003</v>
      </c>
      <c r="D22" s="11">
        <v>7726.2</v>
      </c>
      <c r="E22" s="11">
        <v>1211210</v>
      </c>
      <c r="F22" s="11">
        <v>6435.5</v>
      </c>
      <c r="G22" s="11">
        <v>935994.7</v>
      </c>
      <c r="H22" s="11">
        <v>199926.6</v>
      </c>
      <c r="I22" s="11">
        <v>125859</v>
      </c>
      <c r="J22" s="11">
        <v>15675.8</v>
      </c>
      <c r="K22" s="11">
        <v>21222.6</v>
      </c>
      <c r="L22" s="11">
        <v>125697.7</v>
      </c>
      <c r="M22" s="11">
        <v>71437.399999999994</v>
      </c>
      <c r="N22" s="11">
        <v>3670.7</v>
      </c>
      <c r="O22" s="11">
        <v>45524.7</v>
      </c>
      <c r="P22" s="11">
        <v>21357.4</v>
      </c>
      <c r="Q22" s="11">
        <v>59879</v>
      </c>
      <c r="R22" s="11">
        <v>23381.3</v>
      </c>
      <c r="S22" s="11">
        <v>76375.7</v>
      </c>
      <c r="T22" s="11">
        <v>21931.5</v>
      </c>
      <c r="U22" s="11">
        <v>18224.8</v>
      </c>
      <c r="V22" s="11">
        <v>3706.7</v>
      </c>
      <c r="W22" s="11">
        <v>336006.69999999995</v>
      </c>
      <c r="X22" s="11">
        <v>10177.299999999999</v>
      </c>
      <c r="Y22" s="11">
        <v>3441.9</v>
      </c>
      <c r="Z22" s="11">
        <v>8299.7000000000007</v>
      </c>
      <c r="AA22" s="11">
        <v>4581.2</v>
      </c>
      <c r="AB22" s="11">
        <v>10299.9</v>
      </c>
      <c r="AC22" s="11">
        <v>1425.2</v>
      </c>
      <c r="AD22" s="11">
        <v>4674.5</v>
      </c>
      <c r="AE22" s="11">
        <v>10321.200000000001</v>
      </c>
      <c r="AF22" s="11">
        <v>2469.5</v>
      </c>
      <c r="AG22" s="11">
        <v>3615.2</v>
      </c>
      <c r="AH22" s="11">
        <v>1958.9</v>
      </c>
      <c r="AI22" s="11">
        <v>38284</v>
      </c>
      <c r="AJ22" s="11">
        <v>22319.200000000001</v>
      </c>
      <c r="AK22" s="11">
        <v>148291.6</v>
      </c>
      <c r="AL22" s="11">
        <v>7625.2</v>
      </c>
      <c r="AM22" s="11">
        <v>5357.8</v>
      </c>
      <c r="AN22" s="11">
        <v>1990.3</v>
      </c>
      <c r="AO22" s="11">
        <v>50874.1</v>
      </c>
      <c r="AP22" s="11">
        <v>440723.39999999997</v>
      </c>
      <c r="AQ22" s="11">
        <v>35419.699999999997</v>
      </c>
      <c r="AR22" s="11">
        <v>7717.4</v>
      </c>
      <c r="AS22" s="11">
        <v>165303.20000000001</v>
      </c>
      <c r="AT22" s="11">
        <v>14396</v>
      </c>
      <c r="AU22" s="11">
        <v>38049</v>
      </c>
      <c r="AV22" s="11">
        <v>3520.9</v>
      </c>
      <c r="AW22" s="11">
        <v>7899.1</v>
      </c>
      <c r="AX22" s="11">
        <v>11683.5</v>
      </c>
      <c r="AY22" s="11">
        <v>10214.6</v>
      </c>
      <c r="AZ22" s="11">
        <v>96181.7</v>
      </c>
      <c r="BA22" s="11">
        <v>24441.1</v>
      </c>
      <c r="BB22" s="11">
        <v>3248</v>
      </c>
      <c r="BC22" s="11">
        <v>22649.200000000001</v>
      </c>
      <c r="BD22" s="11">
        <v>408859.5</v>
      </c>
      <c r="BE22" s="11">
        <v>29411.8</v>
      </c>
      <c r="BF22" s="11">
        <v>14317.2</v>
      </c>
      <c r="BG22" s="11">
        <v>58232.1</v>
      </c>
      <c r="BH22" s="11">
        <v>61306.6</v>
      </c>
      <c r="BI22" s="11">
        <v>5685.1</v>
      </c>
      <c r="BJ22" s="11">
        <v>28116</v>
      </c>
      <c r="BK22" s="11">
        <v>27556.9</v>
      </c>
      <c r="BL22" s="11">
        <v>111164.7</v>
      </c>
      <c r="BM22" s="11">
        <v>19331.3</v>
      </c>
      <c r="BN22" s="11">
        <v>42210.2</v>
      </c>
      <c r="BO22" s="11">
        <v>9116.6</v>
      </c>
      <c r="BP22" s="11">
        <v>2411</v>
      </c>
      <c r="BQ22" s="11">
        <v>299004.5</v>
      </c>
      <c r="BR22" s="11">
        <v>29610.2</v>
      </c>
      <c r="BS22" s="11">
        <v>269394.3</v>
      </c>
      <c r="BT22" s="11">
        <v>442784.6</v>
      </c>
      <c r="BU22" s="11">
        <v>7953.1</v>
      </c>
      <c r="BV22" s="11">
        <v>10143</v>
      </c>
      <c r="BW22" s="11">
        <v>5251</v>
      </c>
      <c r="BX22" s="11">
        <v>5116.8</v>
      </c>
      <c r="BY22" s="11">
        <v>57936</v>
      </c>
      <c r="BZ22" s="11">
        <v>81817.5</v>
      </c>
      <c r="CA22" s="11">
        <v>10588.3</v>
      </c>
      <c r="CB22" s="11">
        <v>3620.1</v>
      </c>
      <c r="CC22" s="11">
        <v>56844.2</v>
      </c>
      <c r="CD22" s="11">
        <v>15493.9</v>
      </c>
      <c r="CE22" s="11">
        <v>4370</v>
      </c>
      <c r="CF22" s="11">
        <v>10043.700000000001</v>
      </c>
      <c r="CG22" s="11">
        <v>39430.9</v>
      </c>
      <c r="CH22" s="11">
        <v>8837.5</v>
      </c>
      <c r="CI22" s="11">
        <v>7062.4</v>
      </c>
      <c r="CJ22" s="11">
        <v>60181.599999999999</v>
      </c>
      <c r="CK22" s="11">
        <v>58094.6</v>
      </c>
      <c r="CL22" s="69">
        <v>1898.1909999999343</v>
      </c>
      <c r="CM22" s="18">
        <v>24483.150000000012</v>
      </c>
      <c r="CN22" s="18">
        <v>61140.058000000005</v>
      </c>
      <c r="CO22" s="18">
        <v>586279.32999999996</v>
      </c>
      <c r="CP22" s="18">
        <v>408730.11488717055</v>
      </c>
    </row>
    <row r="23" spans="1:94" x14ac:dyDescent="0.25">
      <c r="A23">
        <v>1997</v>
      </c>
      <c r="B23" s="11">
        <v>5872877.1203002054</v>
      </c>
      <c r="C23" s="11">
        <v>2993875.8000000003</v>
      </c>
      <c r="D23" s="11">
        <v>7799.8</v>
      </c>
      <c r="E23" s="11">
        <v>1223890</v>
      </c>
      <c r="F23" s="11">
        <v>6489.3</v>
      </c>
      <c r="G23" s="11">
        <v>954477.6</v>
      </c>
      <c r="H23" s="11">
        <v>202853.9</v>
      </c>
      <c r="I23" s="11">
        <v>126157</v>
      </c>
      <c r="J23" s="11">
        <v>15480.6</v>
      </c>
      <c r="K23" s="11">
        <v>21769.3</v>
      </c>
      <c r="L23" s="11">
        <v>128845.7</v>
      </c>
      <c r="M23" s="11">
        <v>73042.600000000006</v>
      </c>
      <c r="N23" s="11">
        <v>3796</v>
      </c>
      <c r="O23" s="11">
        <v>45953.599999999999</v>
      </c>
      <c r="P23" s="11">
        <v>21525.4</v>
      </c>
      <c r="Q23" s="11">
        <v>60544.9</v>
      </c>
      <c r="R23" s="11">
        <v>23789.7</v>
      </c>
      <c r="S23" s="11">
        <v>77460.399999999994</v>
      </c>
      <c r="T23" s="11">
        <v>22185.3</v>
      </c>
      <c r="U23" s="11">
        <v>18423</v>
      </c>
      <c r="V23" s="11">
        <v>3762.3</v>
      </c>
      <c r="W23" s="11">
        <v>334779.00000000006</v>
      </c>
      <c r="X23" s="11">
        <v>10141.9</v>
      </c>
      <c r="Y23" s="11">
        <v>3459.2</v>
      </c>
      <c r="Z23" s="11">
        <v>8230.9</v>
      </c>
      <c r="AA23" s="11">
        <v>4533</v>
      </c>
      <c r="AB23" s="11">
        <v>10282.6</v>
      </c>
      <c r="AC23" s="11">
        <v>1406</v>
      </c>
      <c r="AD23" s="11">
        <v>4558.3999999999996</v>
      </c>
      <c r="AE23" s="11">
        <v>10301.200000000001</v>
      </c>
      <c r="AF23" s="11">
        <v>2444.9</v>
      </c>
      <c r="AG23" s="11">
        <v>3588</v>
      </c>
      <c r="AH23" s="11">
        <v>1969.7</v>
      </c>
      <c r="AI23" s="11">
        <v>38294</v>
      </c>
      <c r="AJ23" s="11">
        <v>22176.799999999999</v>
      </c>
      <c r="AK23" s="11">
        <v>148028.6</v>
      </c>
      <c r="AL23" s="11">
        <v>7610.4</v>
      </c>
      <c r="AM23" s="11">
        <v>5366.4</v>
      </c>
      <c r="AN23" s="11">
        <v>1987</v>
      </c>
      <c r="AO23" s="11">
        <v>50400</v>
      </c>
      <c r="AP23" s="11">
        <v>447982.7</v>
      </c>
      <c r="AQ23" s="11">
        <v>35834</v>
      </c>
      <c r="AR23" s="11">
        <v>7870.9</v>
      </c>
      <c r="AS23" s="11">
        <v>167893.8</v>
      </c>
      <c r="AT23" s="11">
        <v>14594.1</v>
      </c>
      <c r="AU23" s="11">
        <v>38645.4</v>
      </c>
      <c r="AV23" s="11">
        <v>3611.2</v>
      </c>
      <c r="AW23" s="11">
        <v>8026.5</v>
      </c>
      <c r="AX23" s="11">
        <v>11925</v>
      </c>
      <c r="AY23" s="11">
        <v>10449.6</v>
      </c>
      <c r="AZ23" s="11">
        <v>97925.8</v>
      </c>
      <c r="BA23" s="11">
        <v>24827.4</v>
      </c>
      <c r="BB23" s="11">
        <v>3271</v>
      </c>
      <c r="BC23" s="11">
        <v>23108</v>
      </c>
      <c r="BD23" s="11">
        <v>417554.6</v>
      </c>
      <c r="BE23" s="11">
        <v>29887.7</v>
      </c>
      <c r="BF23" s="11">
        <v>14710</v>
      </c>
      <c r="BG23" s="11">
        <v>59441</v>
      </c>
      <c r="BH23" s="11">
        <v>62426.1</v>
      </c>
      <c r="BI23" s="11">
        <v>5828.9</v>
      </c>
      <c r="BJ23" s="11">
        <v>28842.2</v>
      </c>
      <c r="BK23" s="11">
        <v>27934</v>
      </c>
      <c r="BL23" s="11">
        <v>113975.1</v>
      </c>
      <c r="BM23" s="11">
        <v>19809.599999999999</v>
      </c>
      <c r="BN23" s="11">
        <v>42921.5</v>
      </c>
      <c r="BO23" s="11">
        <v>9237.2000000000007</v>
      </c>
      <c r="BP23" s="11">
        <v>2541.3000000000002</v>
      </c>
      <c r="BQ23" s="11">
        <v>302552.80000000005</v>
      </c>
      <c r="BR23" s="11">
        <v>29905.9</v>
      </c>
      <c r="BS23" s="11">
        <v>272646.90000000002</v>
      </c>
      <c r="BT23" s="11">
        <v>444651.2</v>
      </c>
      <c r="BU23" s="11">
        <v>7965</v>
      </c>
      <c r="BV23" s="11">
        <v>10170.200000000001</v>
      </c>
      <c r="BW23" s="11">
        <v>5275.1</v>
      </c>
      <c r="BX23" s="11">
        <v>5132.3</v>
      </c>
      <c r="BY23" s="11">
        <v>58116</v>
      </c>
      <c r="BZ23" s="11">
        <v>82012.2</v>
      </c>
      <c r="CA23" s="11">
        <v>10629.3</v>
      </c>
      <c r="CB23" s="11">
        <v>3655</v>
      </c>
      <c r="CC23" s="11">
        <v>56876.4</v>
      </c>
      <c r="CD23" s="11">
        <v>15567.1</v>
      </c>
      <c r="CE23" s="11">
        <v>4392.7</v>
      </c>
      <c r="CF23" s="11">
        <v>10084.200000000001</v>
      </c>
      <c r="CG23" s="11">
        <v>39525.4</v>
      </c>
      <c r="CH23" s="11">
        <v>8844.5</v>
      </c>
      <c r="CI23" s="11">
        <v>7081.3</v>
      </c>
      <c r="CJ23" s="11">
        <v>61085.2</v>
      </c>
      <c r="CK23" s="11">
        <v>58239.3</v>
      </c>
      <c r="CL23" s="69">
        <v>1913.4519999999429</v>
      </c>
      <c r="CM23" s="18">
        <v>24767.609000000008</v>
      </c>
      <c r="CN23" s="18">
        <v>62116.972999999998</v>
      </c>
      <c r="CO23" s="18">
        <v>600979.66200000013</v>
      </c>
      <c r="CP23" s="18">
        <v>416496.46130020474</v>
      </c>
    </row>
    <row r="24" spans="1:94" x14ac:dyDescent="0.25">
      <c r="A24">
        <v>1998</v>
      </c>
      <c r="B24" s="11">
        <v>5953082.6200568322</v>
      </c>
      <c r="C24" s="11">
        <v>3035976.3000000003</v>
      </c>
      <c r="D24" s="11">
        <v>7876.7</v>
      </c>
      <c r="E24" s="11">
        <v>1236260</v>
      </c>
      <c r="F24" s="11">
        <v>6543.7</v>
      </c>
      <c r="G24" s="11">
        <v>973037.6</v>
      </c>
      <c r="H24" s="11">
        <v>205753.5</v>
      </c>
      <c r="I24" s="11">
        <v>126472</v>
      </c>
      <c r="J24" s="11">
        <v>15188.2</v>
      </c>
      <c r="K24" s="11">
        <v>22333.5</v>
      </c>
      <c r="L24" s="11">
        <v>132013.70000000001</v>
      </c>
      <c r="M24" s="11">
        <v>74656.2</v>
      </c>
      <c r="N24" s="11">
        <v>3927.2</v>
      </c>
      <c r="O24" s="11">
        <v>46286.5</v>
      </c>
      <c r="P24" s="11">
        <v>21742.799999999999</v>
      </c>
      <c r="Q24" s="11">
        <v>61251</v>
      </c>
      <c r="R24" s="11">
        <v>24170.799999999999</v>
      </c>
      <c r="S24" s="11">
        <v>78462.899999999994</v>
      </c>
      <c r="T24" s="11">
        <v>22410.3</v>
      </c>
      <c r="U24" s="11">
        <v>18607.599999999999</v>
      </c>
      <c r="V24" s="11">
        <v>3802.7</v>
      </c>
      <c r="W24" s="11">
        <v>333809.5</v>
      </c>
      <c r="X24" s="11">
        <v>10093</v>
      </c>
      <c r="Y24" s="11">
        <v>3549.7</v>
      </c>
      <c r="Z24" s="11">
        <v>8148.2</v>
      </c>
      <c r="AA24" s="11">
        <v>4536.8</v>
      </c>
      <c r="AB24" s="11">
        <v>10267.5</v>
      </c>
      <c r="AC24" s="11">
        <v>1393.1</v>
      </c>
      <c r="AD24" s="11">
        <v>4504.8999999999996</v>
      </c>
      <c r="AE24" s="11">
        <v>10279.700000000001</v>
      </c>
      <c r="AF24" s="11">
        <v>2420.8000000000002</v>
      </c>
      <c r="AG24" s="11">
        <v>3562.3</v>
      </c>
      <c r="AH24" s="11">
        <v>1980.2</v>
      </c>
      <c r="AI24" s="11">
        <v>38290</v>
      </c>
      <c r="AJ24" s="11">
        <v>22067.599999999999</v>
      </c>
      <c r="AK24" s="11">
        <v>147802.1</v>
      </c>
      <c r="AL24" s="11">
        <v>7582.6</v>
      </c>
      <c r="AM24" s="11">
        <v>5372.6</v>
      </c>
      <c r="AN24" s="11">
        <v>1984.9</v>
      </c>
      <c r="AO24" s="11">
        <v>49973.5</v>
      </c>
      <c r="AP24" s="11">
        <v>455204.1</v>
      </c>
      <c r="AQ24" s="11">
        <v>36241.599999999999</v>
      </c>
      <c r="AR24" s="11">
        <v>8026.3</v>
      </c>
      <c r="AS24" s="11">
        <v>170516.5</v>
      </c>
      <c r="AT24" s="11">
        <v>14788.6</v>
      </c>
      <c r="AU24" s="11">
        <v>39234.1</v>
      </c>
      <c r="AV24" s="11">
        <v>3699.9</v>
      </c>
      <c r="AW24" s="11">
        <v>8152.3</v>
      </c>
      <c r="AX24" s="11">
        <v>12163.9</v>
      </c>
      <c r="AY24" s="11">
        <v>10691.1</v>
      </c>
      <c r="AZ24" s="11">
        <v>99632.3</v>
      </c>
      <c r="BA24" s="11">
        <v>25199.7</v>
      </c>
      <c r="BB24" s="11">
        <v>3292.1</v>
      </c>
      <c r="BC24" s="11">
        <v>23565.7</v>
      </c>
      <c r="BD24" s="11">
        <v>426365.9</v>
      </c>
      <c r="BE24" s="11">
        <v>30336.9</v>
      </c>
      <c r="BF24" s="11">
        <v>15108.6</v>
      </c>
      <c r="BG24" s="11">
        <v>60706</v>
      </c>
      <c r="BH24" s="11">
        <v>63616.1</v>
      </c>
      <c r="BI24" s="11">
        <v>5970.7</v>
      </c>
      <c r="BJ24" s="11">
        <v>29564.6</v>
      </c>
      <c r="BK24" s="11">
        <v>28292.3</v>
      </c>
      <c r="BL24" s="11">
        <v>116860.7</v>
      </c>
      <c r="BM24" s="11">
        <v>20302.2</v>
      </c>
      <c r="BN24" s="11">
        <v>43584</v>
      </c>
      <c r="BO24" s="11">
        <v>9347.5</v>
      </c>
      <c r="BP24" s="11">
        <v>2676.3</v>
      </c>
      <c r="BQ24" s="11">
        <v>306009.3</v>
      </c>
      <c r="BR24" s="11">
        <v>30155.200000000001</v>
      </c>
      <c r="BS24" s="11">
        <v>275854.09999999998</v>
      </c>
      <c r="BT24" s="11">
        <v>446396.89999999997</v>
      </c>
      <c r="BU24" s="11">
        <v>7971.1</v>
      </c>
      <c r="BV24" s="11">
        <v>10192.299999999999</v>
      </c>
      <c r="BW24" s="11">
        <v>5294.9</v>
      </c>
      <c r="BX24" s="11">
        <v>5147.3</v>
      </c>
      <c r="BY24" s="11">
        <v>58299</v>
      </c>
      <c r="BZ24" s="11">
        <v>82057.399999999994</v>
      </c>
      <c r="CA24" s="11">
        <v>10693.3</v>
      </c>
      <c r="CB24" s="11">
        <v>3693.4</v>
      </c>
      <c r="CC24" s="11">
        <v>56904.4</v>
      </c>
      <c r="CD24" s="11">
        <v>15654.2</v>
      </c>
      <c r="CE24" s="11">
        <v>4417.6000000000004</v>
      </c>
      <c r="CF24" s="11">
        <v>10133.799999999999</v>
      </c>
      <c r="CG24" s="11">
        <v>39639.4</v>
      </c>
      <c r="CH24" s="11">
        <v>8847.6</v>
      </c>
      <c r="CI24" s="11">
        <v>7096.5</v>
      </c>
      <c r="CJ24" s="11">
        <v>61960.1</v>
      </c>
      <c r="CK24" s="11">
        <v>58394.6</v>
      </c>
      <c r="CL24" s="69">
        <v>1929.4819999998781</v>
      </c>
      <c r="CM24" s="18">
        <v>25131.032999999934</v>
      </c>
      <c r="CN24" s="18">
        <v>63089.219000000041</v>
      </c>
      <c r="CO24" s="18">
        <v>616095.31000000017</v>
      </c>
      <c r="CP24" s="18">
        <v>424175.74405683216</v>
      </c>
    </row>
    <row r="25" spans="1:94" x14ac:dyDescent="0.25">
      <c r="A25">
        <v>1999</v>
      </c>
      <c r="B25" s="11">
        <v>6032455.783185198</v>
      </c>
      <c r="C25" s="11">
        <v>3076815.2000000011</v>
      </c>
      <c r="D25" s="11">
        <v>7953.4</v>
      </c>
      <c r="E25" s="11">
        <v>1247610</v>
      </c>
      <c r="F25" s="11">
        <v>6606.5</v>
      </c>
      <c r="G25" s="11">
        <v>991630.6</v>
      </c>
      <c r="H25" s="11">
        <v>208644.1</v>
      </c>
      <c r="I25" s="11">
        <v>126667</v>
      </c>
      <c r="J25" s="11">
        <v>14955.1</v>
      </c>
      <c r="K25" s="11">
        <v>22909.5</v>
      </c>
      <c r="L25" s="11">
        <v>135158.1</v>
      </c>
      <c r="M25" s="11">
        <v>76285.2</v>
      </c>
      <c r="N25" s="11">
        <v>3958.7</v>
      </c>
      <c r="O25" s="11">
        <v>46616.7</v>
      </c>
      <c r="P25" s="11">
        <v>21928.6</v>
      </c>
      <c r="Q25" s="11">
        <v>61974</v>
      </c>
      <c r="R25" s="11">
        <v>24518</v>
      </c>
      <c r="S25" s="11">
        <v>79399.7</v>
      </c>
      <c r="T25" s="11">
        <v>22641.5</v>
      </c>
      <c r="U25" s="11">
        <v>18812.3</v>
      </c>
      <c r="V25" s="11">
        <v>3829.2</v>
      </c>
      <c r="W25" s="11">
        <v>332889.09999999998</v>
      </c>
      <c r="X25" s="11">
        <v>10045.200000000001</v>
      </c>
      <c r="Y25" s="11">
        <v>3689</v>
      </c>
      <c r="Z25" s="11">
        <v>8070.4</v>
      </c>
      <c r="AA25" s="11">
        <v>4527.5</v>
      </c>
      <c r="AB25" s="11">
        <v>10252.9</v>
      </c>
      <c r="AC25" s="11">
        <v>1379.2</v>
      </c>
      <c r="AD25" s="11">
        <v>4469.8</v>
      </c>
      <c r="AE25" s="11">
        <v>10253.4</v>
      </c>
      <c r="AF25" s="11">
        <v>2399.1999999999998</v>
      </c>
      <c r="AG25" s="11">
        <v>3536.4</v>
      </c>
      <c r="AH25" s="11">
        <v>1990.2</v>
      </c>
      <c r="AI25" s="11">
        <v>38277</v>
      </c>
      <c r="AJ25" s="11">
        <v>22007.599999999999</v>
      </c>
      <c r="AK25" s="11">
        <v>147539.4</v>
      </c>
      <c r="AL25" s="11">
        <v>7552.9</v>
      </c>
      <c r="AM25" s="11">
        <v>5375.9</v>
      </c>
      <c r="AN25" s="11">
        <v>1978.3</v>
      </c>
      <c r="AO25" s="11">
        <v>49544.800000000003</v>
      </c>
      <c r="AP25" s="11">
        <v>462347.9</v>
      </c>
      <c r="AQ25" s="11">
        <v>36648.1</v>
      </c>
      <c r="AR25" s="11">
        <v>8182.7</v>
      </c>
      <c r="AS25" s="11">
        <v>173153.1</v>
      </c>
      <c r="AT25" s="11">
        <v>14980.5</v>
      </c>
      <c r="AU25" s="11">
        <v>39819.300000000003</v>
      </c>
      <c r="AV25" s="11">
        <v>3786.8</v>
      </c>
      <c r="AW25" s="11">
        <v>8276.2000000000007</v>
      </c>
      <c r="AX25" s="11">
        <v>12398.7</v>
      </c>
      <c r="AY25" s="11">
        <v>10941.9</v>
      </c>
      <c r="AZ25" s="11">
        <v>101266.6</v>
      </c>
      <c r="BA25" s="11">
        <v>25561.3</v>
      </c>
      <c r="BB25" s="11">
        <v>3309.3</v>
      </c>
      <c r="BC25" s="11">
        <v>24023.4</v>
      </c>
      <c r="BD25" s="11">
        <v>435266.60000000003</v>
      </c>
      <c r="BE25" s="11">
        <v>30766.6</v>
      </c>
      <c r="BF25" s="11">
        <v>15514.2</v>
      </c>
      <c r="BG25" s="11">
        <v>61993</v>
      </c>
      <c r="BH25" s="11">
        <v>64780.4</v>
      </c>
      <c r="BI25" s="11">
        <v>6125.3</v>
      </c>
      <c r="BJ25" s="11">
        <v>30301.200000000001</v>
      </c>
      <c r="BK25" s="11">
        <v>28631</v>
      </c>
      <c r="BL25" s="11">
        <v>119826.2</v>
      </c>
      <c r="BM25" s="11">
        <v>20826</v>
      </c>
      <c r="BN25" s="11">
        <v>44233.7</v>
      </c>
      <c r="BO25" s="11">
        <v>9451.5</v>
      </c>
      <c r="BP25" s="11">
        <v>2817.5</v>
      </c>
      <c r="BQ25" s="11">
        <v>309441.5</v>
      </c>
      <c r="BR25" s="11">
        <v>30401.3</v>
      </c>
      <c r="BS25" s="11">
        <v>279040.2</v>
      </c>
      <c r="BT25" s="11">
        <v>448199.19999999995</v>
      </c>
      <c r="BU25" s="11">
        <v>7982.5</v>
      </c>
      <c r="BV25" s="11">
        <v>10213.799999999999</v>
      </c>
      <c r="BW25" s="11">
        <v>5313.6</v>
      </c>
      <c r="BX25" s="11">
        <v>5159.6000000000004</v>
      </c>
      <c r="BY25" s="11">
        <v>58496.6</v>
      </c>
      <c r="BZ25" s="11">
        <v>82037</v>
      </c>
      <c r="CA25" s="11">
        <v>10747.8</v>
      </c>
      <c r="CB25" s="11">
        <v>3732</v>
      </c>
      <c r="CC25" s="11">
        <v>56909.1</v>
      </c>
      <c r="CD25" s="11">
        <v>15760.2</v>
      </c>
      <c r="CE25" s="11">
        <v>4445.3</v>
      </c>
      <c r="CF25" s="11">
        <v>10186.6</v>
      </c>
      <c r="CG25" s="11">
        <v>39802.800000000003</v>
      </c>
      <c r="CH25" s="11">
        <v>8854.2999999999993</v>
      </c>
      <c r="CI25" s="11">
        <v>7123.5</v>
      </c>
      <c r="CJ25" s="11">
        <v>62854.8</v>
      </c>
      <c r="CK25" s="11">
        <v>58579.7</v>
      </c>
      <c r="CL25" s="69">
        <v>1945.8829999999607</v>
      </c>
      <c r="CM25" s="18">
        <v>25370.807999999975</v>
      </c>
      <c r="CN25" s="18">
        <v>64056.303000000007</v>
      </c>
      <c r="CO25" s="18">
        <v>631684.34399999992</v>
      </c>
      <c r="CP25" s="18">
        <v>432058.03318519884</v>
      </c>
    </row>
    <row r="26" spans="1:94" x14ac:dyDescent="0.25">
      <c r="A26">
        <v>2000</v>
      </c>
      <c r="B26" s="11">
        <v>6109871.7440000009</v>
      </c>
      <c r="C26" s="11">
        <v>3116748.9</v>
      </c>
      <c r="D26" s="11">
        <v>8032.8</v>
      </c>
      <c r="E26" s="11">
        <v>1257860</v>
      </c>
      <c r="F26" s="11">
        <v>6665</v>
      </c>
      <c r="G26" s="11">
        <v>1010209.6</v>
      </c>
      <c r="H26" s="11">
        <v>211540.4</v>
      </c>
      <c r="I26" s="11">
        <v>126926</v>
      </c>
      <c r="J26" s="11">
        <v>14901.6</v>
      </c>
      <c r="K26" s="11">
        <v>23494.9</v>
      </c>
      <c r="L26" s="11">
        <v>138250.5</v>
      </c>
      <c r="M26" s="11">
        <v>77932.2</v>
      </c>
      <c r="N26" s="11">
        <v>4027.9</v>
      </c>
      <c r="O26" s="11">
        <v>47008.1</v>
      </c>
      <c r="P26" s="11">
        <v>22092.400000000001</v>
      </c>
      <c r="Q26" s="11">
        <v>62693.3</v>
      </c>
      <c r="R26" s="11">
        <v>24828.6</v>
      </c>
      <c r="S26" s="11">
        <v>80285.600000000006</v>
      </c>
      <c r="T26" s="11">
        <v>22879.899999999998</v>
      </c>
      <c r="U26" s="11">
        <v>19028.8</v>
      </c>
      <c r="V26" s="11">
        <v>3851.1</v>
      </c>
      <c r="W26" s="11">
        <v>331545.19999999995</v>
      </c>
      <c r="X26" s="11">
        <v>10002.5</v>
      </c>
      <c r="Y26" s="11">
        <v>3753.1</v>
      </c>
      <c r="Z26" s="11">
        <v>8005.9</v>
      </c>
      <c r="AA26" s="11">
        <v>4497.7</v>
      </c>
      <c r="AB26" s="11">
        <v>10236.299999999999</v>
      </c>
      <c r="AC26" s="11">
        <v>1372.1</v>
      </c>
      <c r="AD26" s="11">
        <v>4435.2</v>
      </c>
      <c r="AE26" s="11">
        <v>10221.6</v>
      </c>
      <c r="AF26" s="11">
        <v>2381.6999999999998</v>
      </c>
      <c r="AG26" s="11">
        <v>3512.1</v>
      </c>
      <c r="AH26" s="11">
        <v>1999.7</v>
      </c>
      <c r="AI26" s="11">
        <v>38263.300000000003</v>
      </c>
      <c r="AJ26" s="11">
        <v>21964.400000000001</v>
      </c>
      <c r="AK26" s="11">
        <v>146890.1</v>
      </c>
      <c r="AL26" s="11">
        <v>7528</v>
      </c>
      <c r="AM26" s="11">
        <v>5378.7</v>
      </c>
      <c r="AN26" s="11">
        <v>1987.8</v>
      </c>
      <c r="AO26" s="11">
        <v>49115</v>
      </c>
      <c r="AP26" s="11">
        <v>469386.89999999997</v>
      </c>
      <c r="AQ26" s="11">
        <v>37057.5</v>
      </c>
      <c r="AR26" s="11">
        <v>8339.5</v>
      </c>
      <c r="AS26" s="11">
        <v>175786.4</v>
      </c>
      <c r="AT26" s="11">
        <v>15170.4</v>
      </c>
      <c r="AU26" s="11">
        <v>40404</v>
      </c>
      <c r="AV26" s="11">
        <v>3872.3</v>
      </c>
      <c r="AW26" s="11">
        <v>8397.7999999999993</v>
      </c>
      <c r="AX26" s="11">
        <v>12628.6</v>
      </c>
      <c r="AY26" s="11">
        <v>11204.2</v>
      </c>
      <c r="AZ26" s="11">
        <v>102808.6</v>
      </c>
      <c r="BA26" s="11">
        <v>25914.9</v>
      </c>
      <c r="BB26" s="11">
        <v>3321.2</v>
      </c>
      <c r="BC26" s="11">
        <v>24481.5</v>
      </c>
      <c r="BD26" s="11">
        <v>444246.7</v>
      </c>
      <c r="BE26" s="11">
        <v>31183.7</v>
      </c>
      <c r="BF26" s="11">
        <v>15927.7</v>
      </c>
      <c r="BG26" s="11">
        <v>63305</v>
      </c>
      <c r="BH26" s="11">
        <v>65850.100000000006</v>
      </c>
      <c r="BI26" s="11">
        <v>6289.2</v>
      </c>
      <c r="BJ26" s="11">
        <v>31065.8</v>
      </c>
      <c r="BK26" s="11">
        <v>28950.6</v>
      </c>
      <c r="BL26" s="11">
        <v>122876.7</v>
      </c>
      <c r="BM26" s="11">
        <v>21392.3</v>
      </c>
      <c r="BN26" s="11">
        <v>44896.9</v>
      </c>
      <c r="BO26" s="11">
        <v>9552.7999999999993</v>
      </c>
      <c r="BP26" s="11">
        <v>2955.9</v>
      </c>
      <c r="BQ26" s="11">
        <v>312848.10000000003</v>
      </c>
      <c r="BR26" s="11">
        <v>30685.7</v>
      </c>
      <c r="BS26" s="11">
        <v>282162.40000000002</v>
      </c>
      <c r="BT26" s="11">
        <v>450433.80000000005</v>
      </c>
      <c r="BU26" s="11">
        <v>8002.2</v>
      </c>
      <c r="BV26" s="11">
        <v>10239.1</v>
      </c>
      <c r="BW26" s="11">
        <v>5330</v>
      </c>
      <c r="BX26" s="11">
        <v>5171.3</v>
      </c>
      <c r="BY26" s="11">
        <v>58858.2</v>
      </c>
      <c r="BZ26" s="11">
        <v>82163.5</v>
      </c>
      <c r="CA26" s="11">
        <v>10775.6</v>
      </c>
      <c r="CB26" s="11">
        <v>3777.6</v>
      </c>
      <c r="CC26" s="11">
        <v>56923.5</v>
      </c>
      <c r="CD26" s="11">
        <v>15864</v>
      </c>
      <c r="CE26" s="11">
        <v>4478.5</v>
      </c>
      <c r="CF26" s="11">
        <v>10249</v>
      </c>
      <c r="CG26" s="11">
        <v>40049.699999999997</v>
      </c>
      <c r="CH26" s="11">
        <v>8861.4</v>
      </c>
      <c r="CI26" s="11">
        <v>7164.4</v>
      </c>
      <c r="CJ26" s="11">
        <v>63740.6</v>
      </c>
      <c r="CK26" s="11">
        <v>58785.2</v>
      </c>
      <c r="CL26" s="69">
        <v>1955.2820000000656</v>
      </c>
      <c r="CM26" s="18">
        <v>25552.466999999982</v>
      </c>
      <c r="CN26" s="18">
        <v>65017.292000000016</v>
      </c>
      <c r="CO26" s="18">
        <v>647048.68299999996</v>
      </c>
      <c r="CP26" s="18">
        <v>439172.07799999986</v>
      </c>
    </row>
    <row r="27" spans="1:94" x14ac:dyDescent="0.25">
      <c r="A27">
        <v>2001</v>
      </c>
      <c r="B27" s="11">
        <v>6188190.5671881298</v>
      </c>
      <c r="C27" s="11">
        <v>3155977.6000000006</v>
      </c>
      <c r="D27" s="11">
        <v>8114.3</v>
      </c>
      <c r="E27" s="11">
        <v>1267430</v>
      </c>
      <c r="F27" s="11">
        <v>6714.3</v>
      </c>
      <c r="G27" s="11">
        <v>1028737.4</v>
      </c>
      <c r="H27" s="11">
        <v>214448.3</v>
      </c>
      <c r="I27" s="11">
        <v>127316</v>
      </c>
      <c r="J27" s="11">
        <v>14890.6</v>
      </c>
      <c r="K27" s="11">
        <v>24030.5</v>
      </c>
      <c r="L27" s="11">
        <v>141282.1</v>
      </c>
      <c r="M27" s="11">
        <v>79604.5</v>
      </c>
      <c r="N27" s="11">
        <v>4138</v>
      </c>
      <c r="O27" s="11">
        <v>47357.4</v>
      </c>
      <c r="P27" s="11">
        <v>22276.7</v>
      </c>
      <c r="Q27" s="11">
        <v>63415.199999999997</v>
      </c>
      <c r="R27" s="11">
        <v>25098.6</v>
      </c>
      <c r="S27" s="11">
        <v>81123.7</v>
      </c>
      <c r="T27" s="11">
        <v>23147.8</v>
      </c>
      <c r="U27" s="11">
        <v>19274.7</v>
      </c>
      <c r="V27" s="11">
        <v>3873.1</v>
      </c>
      <c r="W27" s="11">
        <v>330179.19999999995</v>
      </c>
      <c r="X27" s="11">
        <v>9956.7000000000007</v>
      </c>
      <c r="Y27" s="11">
        <v>3789.7</v>
      </c>
      <c r="Z27" s="11">
        <v>7939.5</v>
      </c>
      <c r="AA27" s="11">
        <v>4440.6000000000004</v>
      </c>
      <c r="AB27" s="11">
        <v>10219.6</v>
      </c>
      <c r="AC27" s="11">
        <v>1363.2</v>
      </c>
      <c r="AD27" s="11">
        <v>4401.3999999999996</v>
      </c>
      <c r="AE27" s="11">
        <v>10200.299999999999</v>
      </c>
      <c r="AF27" s="11">
        <v>2353.4</v>
      </c>
      <c r="AG27" s="11">
        <v>3487</v>
      </c>
      <c r="AH27" s="11">
        <v>2008.5</v>
      </c>
      <c r="AI27" s="11">
        <v>38254</v>
      </c>
      <c r="AJ27" s="11">
        <v>21924.5</v>
      </c>
      <c r="AK27" s="11">
        <v>146303.6</v>
      </c>
      <c r="AL27" s="11">
        <v>7504.7</v>
      </c>
      <c r="AM27" s="11">
        <v>5378.8</v>
      </c>
      <c r="AN27" s="11">
        <v>1990.1</v>
      </c>
      <c r="AO27" s="11">
        <v>48663.6</v>
      </c>
      <c r="AP27" s="11">
        <v>476301.10000000003</v>
      </c>
      <c r="AQ27" s="11">
        <v>37471.5</v>
      </c>
      <c r="AR27" s="11">
        <v>8496.4</v>
      </c>
      <c r="AS27" s="11">
        <v>178419.4</v>
      </c>
      <c r="AT27" s="11">
        <v>15358.4</v>
      </c>
      <c r="AU27" s="11">
        <v>40988.9</v>
      </c>
      <c r="AV27" s="11">
        <v>3953.4</v>
      </c>
      <c r="AW27" s="11">
        <v>8513</v>
      </c>
      <c r="AX27" s="11">
        <v>12852.8</v>
      </c>
      <c r="AY27" s="11">
        <v>11479</v>
      </c>
      <c r="AZ27" s="11">
        <v>104239.6</v>
      </c>
      <c r="BA27" s="11">
        <v>26261.4</v>
      </c>
      <c r="BB27" s="11">
        <v>3327.1</v>
      </c>
      <c r="BC27" s="11">
        <v>24940.2</v>
      </c>
      <c r="BD27" s="11">
        <v>453300.6</v>
      </c>
      <c r="BE27" s="11">
        <v>31590.3</v>
      </c>
      <c r="BF27" s="11">
        <v>16349.4</v>
      </c>
      <c r="BG27" s="11">
        <v>64652</v>
      </c>
      <c r="BH27" s="11">
        <v>66812.7</v>
      </c>
      <c r="BI27" s="11">
        <v>6439</v>
      </c>
      <c r="BJ27" s="11">
        <v>31863.3</v>
      </c>
      <c r="BK27" s="11">
        <v>29251</v>
      </c>
      <c r="BL27" s="11">
        <v>126014.9</v>
      </c>
      <c r="BM27" s="11">
        <v>22007.9</v>
      </c>
      <c r="BN27" s="11">
        <v>45579.199999999997</v>
      </c>
      <c r="BO27" s="11">
        <v>9652.1</v>
      </c>
      <c r="BP27" s="11">
        <v>3088.8</v>
      </c>
      <c r="BQ27" s="11">
        <v>315989.59999999998</v>
      </c>
      <c r="BR27" s="11">
        <v>31020.6</v>
      </c>
      <c r="BS27" s="11">
        <v>284969</v>
      </c>
      <c r="BT27" s="11">
        <v>452964.49999999994</v>
      </c>
      <c r="BU27" s="11">
        <v>8020.9</v>
      </c>
      <c r="BV27" s="11">
        <v>10263.4</v>
      </c>
      <c r="BW27" s="11">
        <v>5349.2</v>
      </c>
      <c r="BX27" s="11">
        <v>5181.1000000000004</v>
      </c>
      <c r="BY27" s="11">
        <v>59266.6</v>
      </c>
      <c r="BZ27" s="11">
        <v>82259.5</v>
      </c>
      <c r="CA27" s="11">
        <v>10836</v>
      </c>
      <c r="CB27" s="11">
        <v>3832.8</v>
      </c>
      <c r="CC27" s="11">
        <v>56960.7</v>
      </c>
      <c r="CD27" s="11">
        <v>15987.1</v>
      </c>
      <c r="CE27" s="11">
        <v>4503.3999999999996</v>
      </c>
      <c r="CF27" s="11">
        <v>10330.799999999999</v>
      </c>
      <c r="CG27" s="11">
        <v>40476.699999999997</v>
      </c>
      <c r="CH27" s="11">
        <v>8882.7999999999993</v>
      </c>
      <c r="CI27" s="11">
        <v>7204.1</v>
      </c>
      <c r="CJ27" s="11">
        <v>64609.599999999999</v>
      </c>
      <c r="CK27" s="11">
        <v>58999.8</v>
      </c>
      <c r="CL27" s="69">
        <v>1966.6950000000315</v>
      </c>
      <c r="CM27" s="18">
        <v>25890.754999999946</v>
      </c>
      <c r="CN27" s="18">
        <v>65986.343000000008</v>
      </c>
      <c r="CO27" s="18">
        <v>662625.45399999991</v>
      </c>
      <c r="CP27" s="18">
        <v>447529.02518812934</v>
      </c>
    </row>
    <row r="28" spans="1:94" x14ac:dyDescent="0.25">
      <c r="A28">
        <v>2002</v>
      </c>
      <c r="B28" s="11">
        <v>6266250.7271400252</v>
      </c>
      <c r="C28" s="11">
        <v>3193829.6000000006</v>
      </c>
      <c r="D28" s="11">
        <v>8191.4</v>
      </c>
      <c r="E28" s="11">
        <v>1276270</v>
      </c>
      <c r="F28" s="11">
        <v>6744.1</v>
      </c>
      <c r="G28" s="11">
        <v>1047167.4</v>
      </c>
      <c r="H28" s="11">
        <v>217369.1</v>
      </c>
      <c r="I28" s="11">
        <v>127486</v>
      </c>
      <c r="J28" s="11">
        <v>14901.1</v>
      </c>
      <c r="K28" s="11">
        <v>24542.5</v>
      </c>
      <c r="L28" s="11">
        <v>144271.6</v>
      </c>
      <c r="M28" s="11">
        <v>81294.399999999994</v>
      </c>
      <c r="N28" s="11">
        <v>4176</v>
      </c>
      <c r="O28" s="11">
        <v>47622.2</v>
      </c>
      <c r="P28" s="11">
        <v>22405.599999999999</v>
      </c>
      <c r="Q28" s="11">
        <v>64136.7</v>
      </c>
      <c r="R28" s="11">
        <v>25334</v>
      </c>
      <c r="S28" s="11">
        <v>81917.5</v>
      </c>
      <c r="T28" s="11">
        <v>23411.4</v>
      </c>
      <c r="U28" s="11">
        <v>19495.2</v>
      </c>
      <c r="V28" s="11">
        <v>3916.2</v>
      </c>
      <c r="W28" s="11">
        <v>328717.59999999998</v>
      </c>
      <c r="X28" s="11">
        <v>9900.4</v>
      </c>
      <c r="Y28" s="11">
        <v>3813.2</v>
      </c>
      <c r="Z28" s="11">
        <v>7868.8</v>
      </c>
      <c r="AA28" s="11">
        <v>4414</v>
      </c>
      <c r="AB28" s="11">
        <v>10201.200000000001</v>
      </c>
      <c r="AC28" s="11">
        <v>1353.5</v>
      </c>
      <c r="AD28" s="11">
        <v>4371.5</v>
      </c>
      <c r="AE28" s="11">
        <v>10174.9</v>
      </c>
      <c r="AF28" s="11">
        <v>2321</v>
      </c>
      <c r="AG28" s="11">
        <v>3454.6</v>
      </c>
      <c r="AH28" s="11">
        <v>2016.5</v>
      </c>
      <c r="AI28" s="11">
        <v>38242.199999999997</v>
      </c>
      <c r="AJ28" s="11">
        <v>21833.5</v>
      </c>
      <c r="AK28" s="11">
        <v>145649.29999999999</v>
      </c>
      <c r="AL28" s="11">
        <v>7492.1</v>
      </c>
      <c r="AM28" s="11">
        <v>5376</v>
      </c>
      <c r="AN28" s="11">
        <v>1994</v>
      </c>
      <c r="AO28" s="11">
        <v>48240.9</v>
      </c>
      <c r="AP28" s="11">
        <v>483099.8</v>
      </c>
      <c r="AQ28" s="11">
        <v>37889.4</v>
      </c>
      <c r="AR28" s="11">
        <v>8653.2999999999993</v>
      </c>
      <c r="AS28" s="11">
        <v>181045.6</v>
      </c>
      <c r="AT28" s="11">
        <v>15544.6</v>
      </c>
      <c r="AU28" s="11">
        <v>41572.5</v>
      </c>
      <c r="AV28" s="11">
        <v>4022.4</v>
      </c>
      <c r="AW28" s="11">
        <v>8627.5</v>
      </c>
      <c r="AX28" s="11">
        <v>13072.1</v>
      </c>
      <c r="AY28" s="11">
        <v>11765.7</v>
      </c>
      <c r="AZ28" s="11">
        <v>105578.3</v>
      </c>
      <c r="BA28" s="11">
        <v>26601.5</v>
      </c>
      <c r="BB28" s="11">
        <v>3327.8</v>
      </c>
      <c r="BC28" s="11">
        <v>25399.1</v>
      </c>
      <c r="BD28" s="11">
        <v>462387</v>
      </c>
      <c r="BE28" s="11">
        <v>31990.400000000001</v>
      </c>
      <c r="BF28" s="11">
        <v>16779.400000000001</v>
      </c>
      <c r="BG28" s="11">
        <v>65986</v>
      </c>
      <c r="BH28" s="11">
        <v>67696.7</v>
      </c>
      <c r="BI28" s="11">
        <v>6570</v>
      </c>
      <c r="BJ28" s="11">
        <v>32692</v>
      </c>
      <c r="BK28" s="11">
        <v>29535.599999999999</v>
      </c>
      <c r="BL28" s="11">
        <v>129246.3</v>
      </c>
      <c r="BM28" s="11">
        <v>22668.1</v>
      </c>
      <c r="BN28" s="11">
        <v>46272.2</v>
      </c>
      <c r="BO28" s="11">
        <v>9749.6</v>
      </c>
      <c r="BP28" s="11">
        <v>3200.7</v>
      </c>
      <c r="BQ28" s="11">
        <v>318983.60000000003</v>
      </c>
      <c r="BR28" s="11">
        <v>31358.400000000001</v>
      </c>
      <c r="BS28" s="11">
        <v>287625.2</v>
      </c>
      <c r="BT28" s="11">
        <v>455628.59999999992</v>
      </c>
      <c r="BU28" s="11">
        <v>8063.6</v>
      </c>
      <c r="BV28" s="11">
        <v>10309.700000000001</v>
      </c>
      <c r="BW28" s="11">
        <v>5368.4</v>
      </c>
      <c r="BX28" s="11">
        <v>5194.8999999999996</v>
      </c>
      <c r="BY28" s="11">
        <v>59685.9</v>
      </c>
      <c r="BZ28" s="11">
        <v>82290.3</v>
      </c>
      <c r="CA28" s="11">
        <v>10888.3</v>
      </c>
      <c r="CB28" s="11">
        <v>3899.7</v>
      </c>
      <c r="CC28" s="11">
        <v>56987.5</v>
      </c>
      <c r="CD28" s="11">
        <v>16105.3</v>
      </c>
      <c r="CE28" s="11">
        <v>4524.1000000000004</v>
      </c>
      <c r="CF28" s="11">
        <v>10394.700000000001</v>
      </c>
      <c r="CG28" s="11">
        <v>41035.300000000003</v>
      </c>
      <c r="CH28" s="11">
        <v>8909.1</v>
      </c>
      <c r="CI28" s="11">
        <v>7255.7</v>
      </c>
      <c r="CJ28" s="11">
        <v>65476.5</v>
      </c>
      <c r="CK28" s="11">
        <v>59239.6</v>
      </c>
      <c r="CL28" s="69">
        <v>1979.3170000000164</v>
      </c>
      <c r="CM28" s="18">
        <v>26291.379999999954</v>
      </c>
      <c r="CN28" s="18">
        <v>66955.223000000027</v>
      </c>
      <c r="CO28" s="18">
        <v>679460.21700000018</v>
      </c>
      <c r="CP28" s="18">
        <v>456094.82614002493</v>
      </c>
    </row>
    <row r="29" spans="1:94" x14ac:dyDescent="0.25">
      <c r="A29">
        <v>2003</v>
      </c>
      <c r="B29" s="11">
        <v>6344388.3040571865</v>
      </c>
      <c r="C29" s="11">
        <v>3230791.2999999989</v>
      </c>
      <c r="D29" s="11">
        <v>8269.2000000000007</v>
      </c>
      <c r="E29" s="11">
        <v>1284530</v>
      </c>
      <c r="F29" s="11">
        <v>6730.8</v>
      </c>
      <c r="G29" s="11">
        <v>1065507.3</v>
      </c>
      <c r="H29" s="11">
        <v>220307.8</v>
      </c>
      <c r="I29" s="11">
        <v>127694</v>
      </c>
      <c r="J29" s="11">
        <v>14941.8</v>
      </c>
      <c r="K29" s="11">
        <v>25038.1</v>
      </c>
      <c r="L29" s="11">
        <v>147251.5</v>
      </c>
      <c r="M29" s="11">
        <v>82971.7</v>
      </c>
      <c r="N29" s="11">
        <v>4114.8</v>
      </c>
      <c r="O29" s="11">
        <v>47859.3</v>
      </c>
      <c r="P29" s="11">
        <v>22520.799999999999</v>
      </c>
      <c r="Q29" s="11">
        <v>64817.3</v>
      </c>
      <c r="R29" s="11">
        <v>25553.9</v>
      </c>
      <c r="S29" s="11">
        <v>82683</v>
      </c>
      <c r="T29" s="11">
        <v>23710.2</v>
      </c>
      <c r="U29" s="11">
        <v>19720.7</v>
      </c>
      <c r="V29" s="11">
        <v>3989.5</v>
      </c>
      <c r="W29" s="11">
        <v>327148.79999999999</v>
      </c>
      <c r="X29" s="11">
        <v>9830.7000000000007</v>
      </c>
      <c r="Y29" s="11">
        <v>3830.3</v>
      </c>
      <c r="Z29" s="11">
        <v>7805.5</v>
      </c>
      <c r="AA29" s="11">
        <v>4394</v>
      </c>
      <c r="AB29" s="11">
        <v>10192.6</v>
      </c>
      <c r="AC29" s="11">
        <v>1345.2</v>
      </c>
      <c r="AD29" s="11">
        <v>4352.6000000000004</v>
      </c>
      <c r="AE29" s="11">
        <v>10142.4</v>
      </c>
      <c r="AF29" s="11">
        <v>2299.4</v>
      </c>
      <c r="AG29" s="11">
        <v>3431.5</v>
      </c>
      <c r="AH29" s="11">
        <v>2023.7</v>
      </c>
      <c r="AI29" s="11">
        <v>38248.5</v>
      </c>
      <c r="AJ29" s="11">
        <v>21627.5</v>
      </c>
      <c r="AK29" s="11">
        <v>144963.70000000001</v>
      </c>
      <c r="AL29" s="11">
        <v>7470.9</v>
      </c>
      <c r="AM29" s="11">
        <v>5372.2</v>
      </c>
      <c r="AN29" s="11">
        <v>1995</v>
      </c>
      <c r="AO29" s="11">
        <v>47823.1</v>
      </c>
      <c r="AP29" s="11">
        <v>489821.79999999987</v>
      </c>
      <c r="AQ29" s="11">
        <v>38309.5</v>
      </c>
      <c r="AR29" s="11">
        <v>8810.4</v>
      </c>
      <c r="AS29" s="11">
        <v>183627.3</v>
      </c>
      <c r="AT29" s="11">
        <v>15729.3</v>
      </c>
      <c r="AU29" s="11">
        <v>42152.1</v>
      </c>
      <c r="AV29" s="11">
        <v>4086.4</v>
      </c>
      <c r="AW29" s="11">
        <v>8745.1</v>
      </c>
      <c r="AX29" s="11">
        <v>13289.6</v>
      </c>
      <c r="AY29" s="11">
        <v>12062.8</v>
      </c>
      <c r="AZ29" s="11">
        <v>106888.4</v>
      </c>
      <c r="BA29" s="11">
        <v>26937.7</v>
      </c>
      <c r="BB29" s="11">
        <v>3325.6</v>
      </c>
      <c r="BC29" s="11">
        <v>25857.599999999999</v>
      </c>
      <c r="BD29" s="11">
        <v>471561.50000000006</v>
      </c>
      <c r="BE29" s="11">
        <v>32394.9</v>
      </c>
      <c r="BF29" s="11">
        <v>17218.599999999999</v>
      </c>
      <c r="BG29" s="11">
        <v>67313</v>
      </c>
      <c r="BH29" s="11">
        <v>68522.100000000006</v>
      </c>
      <c r="BI29" s="11">
        <v>6689.7</v>
      </c>
      <c r="BJ29" s="11">
        <v>33551.1</v>
      </c>
      <c r="BK29" s="11">
        <v>29812.7</v>
      </c>
      <c r="BL29" s="11">
        <v>132581.5</v>
      </c>
      <c r="BM29" s="11">
        <v>23357.9</v>
      </c>
      <c r="BN29" s="11">
        <v>46971.3</v>
      </c>
      <c r="BO29" s="11">
        <v>9847.2999999999993</v>
      </c>
      <c r="BP29" s="11">
        <v>3301.4</v>
      </c>
      <c r="BQ29" s="11">
        <v>321749.5</v>
      </c>
      <c r="BR29" s="11">
        <v>31641.599999999999</v>
      </c>
      <c r="BS29" s="11">
        <v>290107.90000000002</v>
      </c>
      <c r="BT29" s="11">
        <v>458501.8</v>
      </c>
      <c r="BU29" s="11">
        <v>8100.3</v>
      </c>
      <c r="BV29" s="11">
        <v>10355.799999999999</v>
      </c>
      <c r="BW29" s="11">
        <v>5383.5</v>
      </c>
      <c r="BX29" s="11">
        <v>5206.3</v>
      </c>
      <c r="BY29" s="11">
        <v>60101.8</v>
      </c>
      <c r="BZ29" s="11">
        <v>82236.7</v>
      </c>
      <c r="CA29" s="11">
        <v>10915.8</v>
      </c>
      <c r="CB29" s="11">
        <v>3964.2</v>
      </c>
      <c r="CC29" s="11">
        <v>57130.5</v>
      </c>
      <c r="CD29" s="11">
        <v>16192.6</v>
      </c>
      <c r="CE29" s="11">
        <v>4552.3</v>
      </c>
      <c r="CF29" s="11">
        <v>10444.6</v>
      </c>
      <c r="CG29" s="11">
        <v>41827.800000000003</v>
      </c>
      <c r="CH29" s="11">
        <v>8940.7999999999993</v>
      </c>
      <c r="CI29" s="11">
        <v>7313.9</v>
      </c>
      <c r="CJ29" s="11">
        <v>66333.5</v>
      </c>
      <c r="CK29" s="11">
        <v>59501.4</v>
      </c>
      <c r="CL29" s="69">
        <v>1985.4469999999146</v>
      </c>
      <c r="CM29" s="18">
        <v>26645.511000000013</v>
      </c>
      <c r="CN29" s="18">
        <v>67917.039999999979</v>
      </c>
      <c r="CO29" s="18">
        <v>696737.05100000021</v>
      </c>
      <c r="CP29" s="18">
        <v>464744.21305718762</v>
      </c>
    </row>
    <row r="30" spans="1:94" x14ac:dyDescent="0.25">
      <c r="A30">
        <v>2004</v>
      </c>
      <c r="B30" s="11">
        <v>6412126.5685774954</v>
      </c>
      <c r="C30" s="11">
        <v>3267121.8000000007</v>
      </c>
      <c r="D30" s="11">
        <v>8349.1</v>
      </c>
      <c r="E30" s="11">
        <v>1292270</v>
      </c>
      <c r="F30" s="11">
        <v>6783.5</v>
      </c>
      <c r="G30" s="11">
        <v>1083767.3</v>
      </c>
      <c r="H30" s="11">
        <v>223268.6</v>
      </c>
      <c r="I30" s="11">
        <v>127787</v>
      </c>
      <c r="J30" s="11">
        <v>15051.2</v>
      </c>
      <c r="K30" s="11">
        <v>25541.5</v>
      </c>
      <c r="L30" s="11">
        <v>150268</v>
      </c>
      <c r="M30" s="11">
        <v>84596.2</v>
      </c>
      <c r="N30" s="11">
        <v>4166.7</v>
      </c>
      <c r="O30" s="11">
        <v>48039.4</v>
      </c>
      <c r="P30" s="11">
        <v>22604.6</v>
      </c>
      <c r="Q30" s="11">
        <v>65404.5</v>
      </c>
      <c r="R30" s="11">
        <v>25784.400000000001</v>
      </c>
      <c r="S30" s="11">
        <v>83439.8</v>
      </c>
      <c r="T30" s="11">
        <v>23994.3</v>
      </c>
      <c r="U30" s="11">
        <v>19932.7</v>
      </c>
      <c r="V30" s="11">
        <v>4061.6</v>
      </c>
      <c r="W30" s="11">
        <v>325694.59999999998</v>
      </c>
      <c r="X30" s="11">
        <v>9762.7999999999993</v>
      </c>
      <c r="Y30" s="11">
        <v>3837.4</v>
      </c>
      <c r="Z30" s="11">
        <v>7745.1</v>
      </c>
      <c r="AA30" s="11">
        <v>4377.8</v>
      </c>
      <c r="AB30" s="11">
        <v>10195.299999999999</v>
      </c>
      <c r="AC30" s="11">
        <v>1335.9</v>
      </c>
      <c r="AD30" s="11">
        <v>4290.2</v>
      </c>
      <c r="AE30" s="11">
        <v>10113.700000000001</v>
      </c>
      <c r="AF30" s="11">
        <v>2276.5</v>
      </c>
      <c r="AG30" s="11">
        <v>3398.9</v>
      </c>
      <c r="AH30" s="11">
        <v>2029.9</v>
      </c>
      <c r="AI30" s="11">
        <v>38270.6</v>
      </c>
      <c r="AJ30" s="11">
        <v>21468.9</v>
      </c>
      <c r="AK30" s="11">
        <v>144333.6</v>
      </c>
      <c r="AL30" s="11">
        <v>7450.3</v>
      </c>
      <c r="AM30" s="11">
        <v>5369.2</v>
      </c>
      <c r="AN30" s="11">
        <v>1996.4</v>
      </c>
      <c r="AO30" s="11">
        <v>47442.1</v>
      </c>
      <c r="AP30" s="11">
        <v>496506.59999999992</v>
      </c>
      <c r="AQ30" s="11">
        <v>38728.800000000003</v>
      </c>
      <c r="AR30" s="11">
        <v>8967.7000000000007</v>
      </c>
      <c r="AS30" s="11">
        <v>186116.4</v>
      </c>
      <c r="AT30" s="11">
        <v>15913.1</v>
      </c>
      <c r="AU30" s="11">
        <v>42724.2</v>
      </c>
      <c r="AV30" s="11">
        <v>4151.8</v>
      </c>
      <c r="AW30" s="11">
        <v>8857.6</v>
      </c>
      <c r="AX30" s="11">
        <v>13509.6</v>
      </c>
      <c r="AY30" s="11">
        <v>12367.8</v>
      </c>
      <c r="AZ30" s="11">
        <v>108257.8</v>
      </c>
      <c r="BA30" s="11">
        <v>27273.200000000001</v>
      </c>
      <c r="BB30" s="11">
        <v>3324.1</v>
      </c>
      <c r="BC30" s="11">
        <v>26314.5</v>
      </c>
      <c r="BD30" s="11">
        <v>480941.39999999997</v>
      </c>
      <c r="BE30" s="11">
        <v>32817.199999999997</v>
      </c>
      <c r="BF30" s="11">
        <v>17667.599999999999</v>
      </c>
      <c r="BG30" s="11">
        <v>68648</v>
      </c>
      <c r="BH30" s="11">
        <v>69322</v>
      </c>
      <c r="BI30" s="11">
        <v>6809</v>
      </c>
      <c r="BJ30" s="11">
        <v>34437.5</v>
      </c>
      <c r="BK30" s="11">
        <v>30093.1</v>
      </c>
      <c r="BL30" s="11">
        <v>136033.29999999999</v>
      </c>
      <c r="BM30" s="11">
        <v>24055.599999999999</v>
      </c>
      <c r="BN30" s="11">
        <v>47667.199999999997</v>
      </c>
      <c r="BO30" s="11">
        <v>9947.4</v>
      </c>
      <c r="BP30" s="11">
        <v>3443.5</v>
      </c>
      <c r="BQ30" s="11">
        <v>324743.3</v>
      </c>
      <c r="BR30" s="11">
        <v>31938</v>
      </c>
      <c r="BS30" s="11">
        <v>292805.3</v>
      </c>
      <c r="BT30" s="11">
        <v>461385.89999999997</v>
      </c>
      <c r="BU30" s="11">
        <v>8142.6</v>
      </c>
      <c r="BV30" s="11">
        <v>10396.4</v>
      </c>
      <c r="BW30" s="11">
        <v>5397.6</v>
      </c>
      <c r="BX30" s="11">
        <v>5219.7</v>
      </c>
      <c r="BY30" s="11">
        <v>60505.4</v>
      </c>
      <c r="BZ30" s="11">
        <v>82081.7</v>
      </c>
      <c r="CA30" s="11">
        <v>10940.4</v>
      </c>
      <c r="CB30" s="11">
        <v>4028.9</v>
      </c>
      <c r="CC30" s="11">
        <v>57495.9</v>
      </c>
      <c r="CD30" s="11">
        <v>16258</v>
      </c>
      <c r="CE30" s="11">
        <v>4577.5</v>
      </c>
      <c r="CF30" s="11">
        <v>10473.1</v>
      </c>
      <c r="CG30" s="11">
        <v>42547.5</v>
      </c>
      <c r="CH30" s="11">
        <v>8975.7000000000007</v>
      </c>
      <c r="CI30" s="11">
        <v>7364.1</v>
      </c>
      <c r="CJ30" s="11">
        <v>67187.600000000006</v>
      </c>
      <c r="CK30" s="11">
        <v>59793.8</v>
      </c>
      <c r="CL30" s="69">
        <v>1995.0399999999199</v>
      </c>
      <c r="CM30" s="18">
        <v>26931.590999999971</v>
      </c>
      <c r="CN30" s="18">
        <v>68886.496999999974</v>
      </c>
      <c r="CO30" s="18">
        <v>713939.03199999989</v>
      </c>
      <c r="CP30" s="18">
        <v>473319.58557749569</v>
      </c>
    </row>
    <row r="31" spans="1:94" x14ac:dyDescent="0.25">
      <c r="A31">
        <v>2005</v>
      </c>
      <c r="B31" s="11">
        <v>6501156.8869999982</v>
      </c>
      <c r="C31" s="11">
        <v>3303078.8999999994</v>
      </c>
      <c r="D31" s="11">
        <v>8447.4</v>
      </c>
      <c r="E31" s="11">
        <v>1299880</v>
      </c>
      <c r="F31" s="11">
        <v>6813.2</v>
      </c>
      <c r="G31" s="11">
        <v>1101967.3</v>
      </c>
      <c r="H31" s="11">
        <v>226254.7</v>
      </c>
      <c r="I31" s="11">
        <v>127768</v>
      </c>
      <c r="J31" s="11">
        <v>15199.8</v>
      </c>
      <c r="K31" s="11">
        <v>26045.5</v>
      </c>
      <c r="L31" s="11">
        <v>153356.4</v>
      </c>
      <c r="M31" s="11">
        <v>86141.4</v>
      </c>
      <c r="N31" s="11">
        <v>4265.8</v>
      </c>
      <c r="O31" s="11">
        <v>48138.1</v>
      </c>
      <c r="P31" s="11">
        <v>22689.1</v>
      </c>
      <c r="Q31" s="11">
        <v>65864</v>
      </c>
      <c r="R31" s="11">
        <v>26044.400000000001</v>
      </c>
      <c r="S31" s="11">
        <v>84203.8</v>
      </c>
      <c r="T31" s="11">
        <v>24291.1</v>
      </c>
      <c r="U31" s="11">
        <v>20176.8</v>
      </c>
      <c r="V31" s="11">
        <v>4114.3</v>
      </c>
      <c r="W31" s="11">
        <v>324320.09999999998</v>
      </c>
      <c r="X31" s="11">
        <v>9697.5</v>
      </c>
      <c r="Y31" s="11">
        <v>3842.5</v>
      </c>
      <c r="Z31" s="11">
        <v>7688.6</v>
      </c>
      <c r="AA31" s="11">
        <v>4363.1000000000004</v>
      </c>
      <c r="AB31" s="11">
        <v>10198.9</v>
      </c>
      <c r="AC31" s="11">
        <v>1328.5</v>
      </c>
      <c r="AD31" s="11">
        <v>4236.5</v>
      </c>
      <c r="AE31" s="11">
        <v>10091.5</v>
      </c>
      <c r="AF31" s="11">
        <v>2249.6999999999998</v>
      </c>
      <c r="AG31" s="11">
        <v>3355.2</v>
      </c>
      <c r="AH31" s="11">
        <v>2035.2</v>
      </c>
      <c r="AI31" s="11">
        <v>38293.800000000003</v>
      </c>
      <c r="AJ31" s="11">
        <v>21233.9</v>
      </c>
      <c r="AK31" s="11">
        <v>143801</v>
      </c>
      <c r="AL31" s="11">
        <v>7436.1</v>
      </c>
      <c r="AM31" s="11">
        <v>5370</v>
      </c>
      <c r="AN31" s="11">
        <v>1997.6</v>
      </c>
      <c r="AO31" s="11">
        <v>47100.5</v>
      </c>
      <c r="AP31" s="11">
        <v>503182.69999999995</v>
      </c>
      <c r="AQ31" s="11">
        <v>39145.5</v>
      </c>
      <c r="AR31" s="11">
        <v>9125.4</v>
      </c>
      <c r="AS31" s="11">
        <v>188479.2</v>
      </c>
      <c r="AT31" s="11">
        <v>16096.6</v>
      </c>
      <c r="AU31" s="11">
        <v>43285.599999999999</v>
      </c>
      <c r="AV31" s="11">
        <v>4215.2</v>
      </c>
      <c r="AW31" s="11">
        <v>8968.1</v>
      </c>
      <c r="AX31" s="11">
        <v>13735.2</v>
      </c>
      <c r="AY31" s="11">
        <v>12678.9</v>
      </c>
      <c r="AZ31" s="11">
        <v>109747.9</v>
      </c>
      <c r="BA31" s="11">
        <v>27610.400000000001</v>
      </c>
      <c r="BB31" s="11">
        <v>3325.6</v>
      </c>
      <c r="BC31" s="11">
        <v>26769.1</v>
      </c>
      <c r="BD31" s="11">
        <v>490636.9</v>
      </c>
      <c r="BE31" s="11">
        <v>33267.9</v>
      </c>
      <c r="BF31" s="11">
        <v>18127</v>
      </c>
      <c r="BG31" s="11">
        <v>69997</v>
      </c>
      <c r="BH31" s="11">
        <v>70122.100000000006</v>
      </c>
      <c r="BI31" s="11">
        <v>6930.1</v>
      </c>
      <c r="BJ31" s="11">
        <v>35349</v>
      </c>
      <c r="BK31" s="11">
        <v>30385.5</v>
      </c>
      <c r="BL31" s="11">
        <v>139611.29999999999</v>
      </c>
      <c r="BM31" s="11">
        <v>24745.200000000001</v>
      </c>
      <c r="BN31" s="11">
        <v>48353</v>
      </c>
      <c r="BO31" s="11">
        <v>10051.4</v>
      </c>
      <c r="BP31" s="11">
        <v>3697.4</v>
      </c>
      <c r="BQ31" s="11">
        <v>327759</v>
      </c>
      <c r="BR31" s="11">
        <v>32242.400000000001</v>
      </c>
      <c r="BS31" s="11">
        <v>295516.59999999998</v>
      </c>
      <c r="BT31" s="11">
        <v>464456.10000000003</v>
      </c>
      <c r="BU31" s="11">
        <v>8201.4</v>
      </c>
      <c r="BV31" s="11">
        <v>10445.9</v>
      </c>
      <c r="BW31" s="11">
        <v>5411.4</v>
      </c>
      <c r="BX31" s="11">
        <v>5236.6000000000004</v>
      </c>
      <c r="BY31" s="11">
        <v>60963.3</v>
      </c>
      <c r="BZ31" s="11">
        <v>81900.800000000003</v>
      </c>
      <c r="CA31" s="11">
        <v>10969.9</v>
      </c>
      <c r="CB31" s="11">
        <v>4111.7</v>
      </c>
      <c r="CC31" s="11">
        <v>57874.8</v>
      </c>
      <c r="CD31" s="11">
        <v>16305.5</v>
      </c>
      <c r="CE31" s="11">
        <v>4606.3999999999996</v>
      </c>
      <c r="CF31" s="11">
        <v>10494.7</v>
      </c>
      <c r="CG31" s="11">
        <v>43296.3</v>
      </c>
      <c r="CH31" s="11">
        <v>9011.4</v>
      </c>
      <c r="CI31" s="11">
        <v>7415.1</v>
      </c>
      <c r="CJ31" s="11">
        <v>68028.800000000003</v>
      </c>
      <c r="CK31" s="11">
        <v>60182.1</v>
      </c>
      <c r="CL31" s="69">
        <v>1998.0050000000274</v>
      </c>
      <c r="CM31" s="18">
        <v>27130.869000000028</v>
      </c>
      <c r="CN31" s="18">
        <v>69858.665999999968</v>
      </c>
      <c r="CO31" s="18">
        <v>731336.16900000011</v>
      </c>
      <c r="CP31" s="18">
        <v>481871.08099999983</v>
      </c>
    </row>
    <row r="32" spans="1:94" x14ac:dyDescent="0.25">
      <c r="A32">
        <v>2006</v>
      </c>
      <c r="B32" s="11">
        <v>6579405.4495144086</v>
      </c>
      <c r="C32" s="11">
        <v>3339307.3000000003</v>
      </c>
      <c r="D32" s="11">
        <v>8553.1</v>
      </c>
      <c r="E32" s="11">
        <v>1307560</v>
      </c>
      <c r="F32" s="11">
        <v>6857.1</v>
      </c>
      <c r="G32" s="11">
        <v>1120097.2</v>
      </c>
      <c r="H32" s="11">
        <v>229264</v>
      </c>
      <c r="I32" s="11">
        <v>127901</v>
      </c>
      <c r="J32" s="11">
        <v>15369.3</v>
      </c>
      <c r="K32" s="11">
        <v>26549.9</v>
      </c>
      <c r="L32" s="11">
        <v>156524.20000000001</v>
      </c>
      <c r="M32" s="11">
        <v>87592.9</v>
      </c>
      <c r="N32" s="11">
        <v>4401.3999999999996</v>
      </c>
      <c r="O32" s="11">
        <v>48371.9</v>
      </c>
      <c r="P32" s="11">
        <v>22770.400000000001</v>
      </c>
      <c r="Q32" s="11">
        <v>66174.5</v>
      </c>
      <c r="R32" s="11">
        <v>26340.7</v>
      </c>
      <c r="S32" s="11">
        <v>84979.7</v>
      </c>
      <c r="T32" s="11">
        <v>24612</v>
      </c>
      <c r="U32" s="11">
        <v>20451</v>
      </c>
      <c r="V32" s="11">
        <v>4161</v>
      </c>
      <c r="W32" s="11">
        <v>322951.50000000006</v>
      </c>
      <c r="X32" s="11">
        <v>9630.4</v>
      </c>
      <c r="Y32" s="11">
        <v>3842.7</v>
      </c>
      <c r="Z32" s="11">
        <v>7629.4</v>
      </c>
      <c r="AA32" s="11">
        <v>4349.6000000000004</v>
      </c>
      <c r="AB32" s="11">
        <v>10223.6</v>
      </c>
      <c r="AC32" s="11">
        <v>1319.2</v>
      </c>
      <c r="AD32" s="11">
        <v>4226.3</v>
      </c>
      <c r="AE32" s="11">
        <v>10067.6</v>
      </c>
      <c r="AF32" s="11">
        <v>2227.9</v>
      </c>
      <c r="AG32" s="11">
        <v>3289.8</v>
      </c>
      <c r="AH32" s="11">
        <v>2038.5</v>
      </c>
      <c r="AI32" s="11">
        <v>38317.1</v>
      </c>
      <c r="AJ32" s="11">
        <v>21024.3</v>
      </c>
      <c r="AK32" s="11">
        <v>143236.6</v>
      </c>
      <c r="AL32" s="11">
        <v>7405.5</v>
      </c>
      <c r="AM32" s="11">
        <v>5370.4</v>
      </c>
      <c r="AN32" s="11">
        <v>2003.4</v>
      </c>
      <c r="AO32" s="11">
        <v>46749.2</v>
      </c>
      <c r="AP32" s="11">
        <v>509853.90000000008</v>
      </c>
      <c r="AQ32" s="11">
        <v>39558.800000000003</v>
      </c>
      <c r="AR32" s="11">
        <v>9283.2999999999993</v>
      </c>
      <c r="AS32" s="11">
        <v>190698.2</v>
      </c>
      <c r="AT32" s="11">
        <v>16279.7</v>
      </c>
      <c r="AU32" s="11">
        <v>43835.7</v>
      </c>
      <c r="AV32" s="11">
        <v>4278.7</v>
      </c>
      <c r="AW32" s="11">
        <v>9071.5</v>
      </c>
      <c r="AX32" s="11">
        <v>13967.5</v>
      </c>
      <c r="AY32" s="11">
        <v>12995.4</v>
      </c>
      <c r="AZ32" s="11">
        <v>111382.9</v>
      </c>
      <c r="BA32" s="11">
        <v>27950</v>
      </c>
      <c r="BB32" s="11">
        <v>3331</v>
      </c>
      <c r="BC32" s="11">
        <v>27221.200000000001</v>
      </c>
      <c r="BD32" s="11">
        <v>500681.10000000003</v>
      </c>
      <c r="BE32" s="11">
        <v>33749.300000000003</v>
      </c>
      <c r="BF32" s="11">
        <v>18597.099999999999</v>
      </c>
      <c r="BG32" s="11">
        <v>71348</v>
      </c>
      <c r="BH32" s="11">
        <v>70923.199999999997</v>
      </c>
      <c r="BI32" s="11">
        <v>7053.7</v>
      </c>
      <c r="BJ32" s="11">
        <v>36286</v>
      </c>
      <c r="BK32" s="11">
        <v>30691.4</v>
      </c>
      <c r="BL32" s="11">
        <v>143318</v>
      </c>
      <c r="BM32" s="11">
        <v>25420</v>
      </c>
      <c r="BN32" s="11">
        <v>49027.8</v>
      </c>
      <c r="BO32" s="11">
        <v>10160.200000000001</v>
      </c>
      <c r="BP32" s="11">
        <v>4106.3999999999996</v>
      </c>
      <c r="BQ32" s="11">
        <v>330950.40000000002</v>
      </c>
      <c r="BR32" s="11">
        <v>32570.5</v>
      </c>
      <c r="BS32" s="11">
        <v>298379.90000000002</v>
      </c>
      <c r="BT32" s="11">
        <v>467298.30000000005</v>
      </c>
      <c r="BU32" s="11">
        <v>8254.2999999999993</v>
      </c>
      <c r="BV32" s="11">
        <v>10511.4</v>
      </c>
      <c r="BW32" s="11">
        <v>5427.5</v>
      </c>
      <c r="BX32" s="11">
        <v>5255.6</v>
      </c>
      <c r="BY32" s="11">
        <v>61399.7</v>
      </c>
      <c r="BZ32" s="11">
        <v>81688</v>
      </c>
      <c r="CA32" s="11">
        <v>11004.7</v>
      </c>
      <c r="CB32" s="11">
        <v>4208.2</v>
      </c>
      <c r="CC32" s="11">
        <v>58064.2</v>
      </c>
      <c r="CD32" s="11">
        <v>16334.2</v>
      </c>
      <c r="CE32" s="11">
        <v>4640.2</v>
      </c>
      <c r="CF32" s="11">
        <v>10512</v>
      </c>
      <c r="CG32" s="11">
        <v>44010</v>
      </c>
      <c r="CH32" s="11">
        <v>9047.7999999999993</v>
      </c>
      <c r="CI32" s="11">
        <v>7459.1</v>
      </c>
      <c r="CJ32" s="11">
        <v>68861</v>
      </c>
      <c r="CK32" s="11">
        <v>60620.4</v>
      </c>
      <c r="CL32" s="69">
        <v>1994.2070000000058</v>
      </c>
      <c r="CM32" s="18">
        <v>27281.565999999988</v>
      </c>
      <c r="CN32" s="18">
        <v>70830.651999999987</v>
      </c>
      <c r="CO32" s="18">
        <v>748453.88700000022</v>
      </c>
      <c r="CP32" s="18">
        <v>490115.42651440849</v>
      </c>
    </row>
    <row r="33" spans="1:95" x14ac:dyDescent="0.25">
      <c r="A33">
        <v>2007</v>
      </c>
      <c r="B33" s="11">
        <v>6656753.6634353632</v>
      </c>
      <c r="C33" s="11">
        <v>3374789.0000000005</v>
      </c>
      <c r="D33" s="11">
        <v>8666.1</v>
      </c>
      <c r="E33" s="11">
        <v>1314480</v>
      </c>
      <c r="F33" s="11">
        <v>6916.3</v>
      </c>
      <c r="G33" s="11">
        <v>1138177.2</v>
      </c>
      <c r="H33" s="11">
        <v>232296.8</v>
      </c>
      <c r="I33" s="11">
        <v>128033</v>
      </c>
      <c r="J33" s="11">
        <v>15571.9</v>
      </c>
      <c r="K33" s="11">
        <v>27058.400000000001</v>
      </c>
      <c r="L33" s="11">
        <v>159767.70000000001</v>
      </c>
      <c r="M33" s="11">
        <v>88965.5</v>
      </c>
      <c r="N33" s="11">
        <v>4588.6000000000004</v>
      </c>
      <c r="O33" s="11">
        <v>48597.7</v>
      </c>
      <c r="P33" s="11">
        <v>22876.5</v>
      </c>
      <c r="Q33" s="11">
        <v>66353.600000000006</v>
      </c>
      <c r="R33" s="11">
        <v>26669</v>
      </c>
      <c r="S33" s="11">
        <v>85770.7</v>
      </c>
      <c r="T33" s="11">
        <v>25036.699999999997</v>
      </c>
      <c r="U33" s="11">
        <v>20827.599999999999</v>
      </c>
      <c r="V33" s="11">
        <v>4209.1000000000004</v>
      </c>
      <c r="W33" s="11">
        <v>321835.70000000007</v>
      </c>
      <c r="X33" s="11">
        <v>9579.5</v>
      </c>
      <c r="Y33" s="11">
        <v>3844</v>
      </c>
      <c r="Z33" s="11">
        <v>7572.7</v>
      </c>
      <c r="AA33" s="11">
        <v>4337.8</v>
      </c>
      <c r="AB33" s="11">
        <v>10254.200000000001</v>
      </c>
      <c r="AC33" s="11">
        <v>1310.0999999999999</v>
      </c>
      <c r="AD33" s="11">
        <v>4159.7</v>
      </c>
      <c r="AE33" s="11">
        <v>10054.200000000001</v>
      </c>
      <c r="AF33" s="11">
        <v>2208.8000000000002</v>
      </c>
      <c r="AG33" s="11">
        <v>3250</v>
      </c>
      <c r="AH33" s="11">
        <v>2041.9</v>
      </c>
      <c r="AI33" s="11">
        <v>38325.5</v>
      </c>
      <c r="AJ33" s="11">
        <v>20809.900000000001</v>
      </c>
      <c r="AK33" s="11">
        <v>142862.70000000001</v>
      </c>
      <c r="AL33" s="11">
        <v>7377.7</v>
      </c>
      <c r="AM33" s="11">
        <v>5370.9</v>
      </c>
      <c r="AN33" s="11">
        <v>2010.4</v>
      </c>
      <c r="AO33" s="11">
        <v>46465.7</v>
      </c>
      <c r="AP33" s="11">
        <v>516513.8</v>
      </c>
      <c r="AQ33" s="11">
        <v>39969.9</v>
      </c>
      <c r="AR33" s="11">
        <v>9441.5</v>
      </c>
      <c r="AS33" s="11">
        <v>192784.5</v>
      </c>
      <c r="AT33" s="11">
        <v>16462.7</v>
      </c>
      <c r="AU33" s="11">
        <v>44374.6</v>
      </c>
      <c r="AV33" s="11">
        <v>4340.3999999999996</v>
      </c>
      <c r="AW33" s="11">
        <v>9174.1</v>
      </c>
      <c r="AX33" s="11">
        <v>14205.5</v>
      </c>
      <c r="AY33" s="11">
        <v>13317.9</v>
      </c>
      <c r="AZ33" s="11">
        <v>113139.4</v>
      </c>
      <c r="BA33" s="11">
        <v>28292.799999999999</v>
      </c>
      <c r="BB33" s="11">
        <v>3339.8</v>
      </c>
      <c r="BC33" s="11">
        <v>27670.7</v>
      </c>
      <c r="BD33" s="11">
        <v>511658.80000000005</v>
      </c>
      <c r="BE33" s="11">
        <v>34262</v>
      </c>
      <c r="BF33" s="11">
        <v>19078.099999999999</v>
      </c>
      <c r="BG33" s="11">
        <v>72940</v>
      </c>
      <c r="BH33" s="11">
        <v>71720.899999999994</v>
      </c>
      <c r="BI33" s="11">
        <v>7180.1</v>
      </c>
      <c r="BJ33" s="11">
        <v>37250.5</v>
      </c>
      <c r="BK33" s="11">
        <v>31011.3</v>
      </c>
      <c r="BL33" s="11">
        <v>147152.5</v>
      </c>
      <c r="BM33" s="11">
        <v>26083.5</v>
      </c>
      <c r="BN33" s="11">
        <v>49693.599999999999</v>
      </c>
      <c r="BO33" s="11">
        <v>10273.9</v>
      </c>
      <c r="BP33" s="11">
        <v>5012.3999999999996</v>
      </c>
      <c r="BQ33" s="11">
        <v>334119.10000000003</v>
      </c>
      <c r="BR33" s="11">
        <v>32887.9</v>
      </c>
      <c r="BS33" s="11">
        <v>301231.2</v>
      </c>
      <c r="BT33" s="11">
        <v>470142.49999999994</v>
      </c>
      <c r="BU33" s="11">
        <v>8283</v>
      </c>
      <c r="BV33" s="11">
        <v>10584.5</v>
      </c>
      <c r="BW33" s="11">
        <v>5447.1</v>
      </c>
      <c r="BX33" s="11">
        <v>5277</v>
      </c>
      <c r="BY33" s="11">
        <v>61795.199999999997</v>
      </c>
      <c r="BZ33" s="11">
        <v>81414.899999999994</v>
      </c>
      <c r="CA33" s="11">
        <v>11036</v>
      </c>
      <c r="CB33" s="11">
        <v>4340.1000000000004</v>
      </c>
      <c r="CC33" s="11">
        <v>58223.7</v>
      </c>
      <c r="CD33" s="11">
        <v>16358</v>
      </c>
      <c r="CE33" s="11">
        <v>4681.1000000000004</v>
      </c>
      <c r="CF33" s="11">
        <v>10532.6</v>
      </c>
      <c r="CG33" s="11">
        <v>44784.7</v>
      </c>
      <c r="CH33" s="11">
        <v>9113.2999999999993</v>
      </c>
      <c r="CI33" s="11">
        <v>7508.7</v>
      </c>
      <c r="CJ33" s="11">
        <v>69689.3</v>
      </c>
      <c r="CK33" s="11">
        <v>61073.3</v>
      </c>
      <c r="CL33" s="69">
        <v>1982.9030000000248</v>
      </c>
      <c r="CM33" s="18">
        <v>27316.586999999985</v>
      </c>
      <c r="CN33" s="18">
        <v>71801.81</v>
      </c>
      <c r="CO33" s="18">
        <v>764908.7000000003</v>
      </c>
      <c r="CP33" s="18">
        <v>498108.27543536358</v>
      </c>
    </row>
    <row r="34" spans="1:95" x14ac:dyDescent="0.25">
      <c r="A34">
        <v>2008</v>
      </c>
      <c r="B34" s="11">
        <v>6735828.2834416218</v>
      </c>
      <c r="C34" s="11">
        <v>3410235.0999999996</v>
      </c>
      <c r="D34" s="11">
        <v>8779.9</v>
      </c>
      <c r="E34" s="11">
        <v>1321290</v>
      </c>
      <c r="F34" s="11">
        <v>6957.8</v>
      </c>
      <c r="G34" s="11">
        <v>1156217.1000000001</v>
      </c>
      <c r="H34" s="11">
        <v>235360.8</v>
      </c>
      <c r="I34" s="11">
        <v>128084</v>
      </c>
      <c r="J34" s="11">
        <v>15771.5</v>
      </c>
      <c r="K34" s="11">
        <v>27567.599999999999</v>
      </c>
      <c r="L34" s="11">
        <v>163097</v>
      </c>
      <c r="M34" s="11">
        <v>90297.1</v>
      </c>
      <c r="N34" s="11">
        <v>4839.3999999999996</v>
      </c>
      <c r="O34" s="11">
        <v>48948.7</v>
      </c>
      <c r="P34" s="11">
        <v>22958.400000000001</v>
      </c>
      <c r="Q34" s="11">
        <v>66453.3</v>
      </c>
      <c r="R34" s="11">
        <v>27023.200000000001</v>
      </c>
      <c r="S34" s="11">
        <v>86589.3</v>
      </c>
      <c r="T34" s="11">
        <v>25494.9</v>
      </c>
      <c r="U34" s="11">
        <v>21249.200000000001</v>
      </c>
      <c r="V34" s="11">
        <v>4245.7</v>
      </c>
      <c r="W34" s="11">
        <v>321115.2</v>
      </c>
      <c r="X34" s="11">
        <v>9542.4</v>
      </c>
      <c r="Y34" s="11">
        <v>3843.8</v>
      </c>
      <c r="Z34" s="11">
        <v>7518</v>
      </c>
      <c r="AA34" s="11">
        <v>4326.7</v>
      </c>
      <c r="AB34" s="11">
        <v>10343.4</v>
      </c>
      <c r="AC34" s="11">
        <v>1307.2</v>
      </c>
      <c r="AD34" s="11">
        <v>4077.1</v>
      </c>
      <c r="AE34" s="11">
        <v>10030.4</v>
      </c>
      <c r="AF34" s="11">
        <v>2191.8000000000002</v>
      </c>
      <c r="AG34" s="11">
        <v>3212.6</v>
      </c>
      <c r="AH34" s="11">
        <v>2045.2</v>
      </c>
      <c r="AI34" s="11">
        <v>38355.599999999999</v>
      </c>
      <c r="AJ34" s="11">
        <v>20635.5</v>
      </c>
      <c r="AK34" s="11">
        <v>142747.5</v>
      </c>
      <c r="AL34" s="11">
        <v>7345.5</v>
      </c>
      <c r="AM34" s="11">
        <v>5374.3</v>
      </c>
      <c r="AN34" s="11">
        <v>2025.9</v>
      </c>
      <c r="AO34" s="11">
        <v>46192.3</v>
      </c>
      <c r="AP34" s="11">
        <v>523160.99999999988</v>
      </c>
      <c r="AQ34" s="11">
        <v>40381.9</v>
      </c>
      <c r="AR34" s="11">
        <v>9599.9</v>
      </c>
      <c r="AS34" s="11">
        <v>194769.7</v>
      </c>
      <c r="AT34" s="11">
        <v>16645.900000000001</v>
      </c>
      <c r="AU34" s="11">
        <v>44901.7</v>
      </c>
      <c r="AV34" s="11">
        <v>4404.1000000000004</v>
      </c>
      <c r="AW34" s="11">
        <v>9279.6</v>
      </c>
      <c r="AX34" s="11">
        <v>14447.6</v>
      </c>
      <c r="AY34" s="11">
        <v>13648.3</v>
      </c>
      <c r="AZ34" s="11">
        <v>114972.8</v>
      </c>
      <c r="BA34" s="11">
        <v>28642</v>
      </c>
      <c r="BB34" s="11">
        <v>3350.8</v>
      </c>
      <c r="BC34" s="11">
        <v>28116.7</v>
      </c>
      <c r="BD34" s="11">
        <v>523072.7</v>
      </c>
      <c r="BE34" s="11">
        <v>34811.1</v>
      </c>
      <c r="BF34" s="11">
        <v>19570.400000000001</v>
      </c>
      <c r="BG34" s="11">
        <v>74439</v>
      </c>
      <c r="BH34" s="11">
        <v>72530.7</v>
      </c>
      <c r="BI34" s="11">
        <v>7308.8</v>
      </c>
      <c r="BJ34" s="11">
        <v>38244.400000000001</v>
      </c>
      <c r="BK34" s="11">
        <v>31350.5</v>
      </c>
      <c r="BL34" s="11">
        <v>151115.70000000001</v>
      </c>
      <c r="BM34" s="11">
        <v>26742.799999999999</v>
      </c>
      <c r="BN34" s="11">
        <v>50348.800000000003</v>
      </c>
      <c r="BO34" s="11">
        <v>10391.5</v>
      </c>
      <c r="BP34" s="11">
        <v>6219</v>
      </c>
      <c r="BQ34" s="11">
        <v>337339.8</v>
      </c>
      <c r="BR34" s="11">
        <v>33245.800000000003</v>
      </c>
      <c r="BS34" s="11">
        <v>304094</v>
      </c>
      <c r="BT34" s="11">
        <v>473524.60000000003</v>
      </c>
      <c r="BU34" s="11">
        <v>8308</v>
      </c>
      <c r="BV34" s="11">
        <v>10666.9</v>
      </c>
      <c r="BW34" s="11">
        <v>5475.8</v>
      </c>
      <c r="BX34" s="11">
        <v>5300.5</v>
      </c>
      <c r="BY34" s="11">
        <v>62134.9</v>
      </c>
      <c r="BZ34" s="11">
        <v>81167.8</v>
      </c>
      <c r="CA34" s="11">
        <v>11060.9</v>
      </c>
      <c r="CB34" s="11">
        <v>4457.8</v>
      </c>
      <c r="CC34" s="11">
        <v>58652.9</v>
      </c>
      <c r="CD34" s="11">
        <v>16405.400000000001</v>
      </c>
      <c r="CE34" s="11">
        <v>4737.2</v>
      </c>
      <c r="CF34" s="11">
        <v>10553.3</v>
      </c>
      <c r="CG34" s="11">
        <v>45668.9</v>
      </c>
      <c r="CH34" s="11">
        <v>9182.9</v>
      </c>
      <c r="CI34" s="11">
        <v>7593.5</v>
      </c>
      <c r="CJ34" s="11">
        <v>70586.3</v>
      </c>
      <c r="CK34" s="11">
        <v>61571.6</v>
      </c>
      <c r="CL34" s="69">
        <v>1955.2079999998796</v>
      </c>
      <c r="CM34" s="18">
        <v>27214.392000000098</v>
      </c>
      <c r="CN34" s="18">
        <v>72762.620999999985</v>
      </c>
      <c r="CO34" s="18">
        <v>781581.47899999982</v>
      </c>
      <c r="CP34" s="18">
        <v>506091.55144162086</v>
      </c>
    </row>
    <row r="35" spans="1:95" x14ac:dyDescent="0.25">
      <c r="A35">
        <v>2009</v>
      </c>
      <c r="B35" s="11">
        <v>6814299.1952139009</v>
      </c>
      <c r="C35" s="11">
        <v>3445462.9</v>
      </c>
      <c r="D35" s="11">
        <v>8922.4</v>
      </c>
      <c r="E35" s="11">
        <v>1328020</v>
      </c>
      <c r="F35" s="11">
        <v>6972.8</v>
      </c>
      <c r="G35" s="11">
        <v>1174227.1000000001</v>
      </c>
      <c r="H35" s="11">
        <v>238465.2</v>
      </c>
      <c r="I35" s="11">
        <v>128032</v>
      </c>
      <c r="J35" s="11">
        <v>15982.4</v>
      </c>
      <c r="K35" s="11">
        <v>28081.5</v>
      </c>
      <c r="L35" s="11">
        <v>166521</v>
      </c>
      <c r="M35" s="11">
        <v>91641.9</v>
      </c>
      <c r="N35" s="11">
        <v>4987.6000000000004</v>
      </c>
      <c r="O35" s="11">
        <v>49182</v>
      </c>
      <c r="P35" s="11">
        <v>23037</v>
      </c>
      <c r="Q35" s="11">
        <v>66548.2</v>
      </c>
      <c r="R35" s="11">
        <v>27392.799999999999</v>
      </c>
      <c r="S35" s="11">
        <v>87449</v>
      </c>
      <c r="T35" s="11">
        <v>25972</v>
      </c>
      <c r="U35" s="11">
        <v>21691.7</v>
      </c>
      <c r="V35" s="11">
        <v>4280.3</v>
      </c>
      <c r="W35" s="11">
        <v>320575.30000000005</v>
      </c>
      <c r="X35" s="11">
        <v>9513.6</v>
      </c>
      <c r="Y35" s="11">
        <v>3844</v>
      </c>
      <c r="Z35" s="11">
        <v>7467.1</v>
      </c>
      <c r="AA35" s="11">
        <v>4315.3</v>
      </c>
      <c r="AB35" s="11">
        <v>10425.799999999999</v>
      </c>
      <c r="AC35" s="11">
        <v>1305.0999999999999</v>
      </c>
      <c r="AD35" s="11">
        <v>4010.4</v>
      </c>
      <c r="AE35" s="11">
        <v>10013</v>
      </c>
      <c r="AF35" s="11">
        <v>2162.8000000000002</v>
      </c>
      <c r="AG35" s="11">
        <v>3183.9</v>
      </c>
      <c r="AH35" s="11">
        <v>2048.6</v>
      </c>
      <c r="AI35" s="11">
        <v>38415.9</v>
      </c>
      <c r="AJ35" s="11">
        <v>20440.3</v>
      </c>
      <c r="AK35" s="11">
        <v>142737.20000000001</v>
      </c>
      <c r="AL35" s="11">
        <v>7314.9</v>
      </c>
      <c r="AM35" s="11">
        <v>5381.6</v>
      </c>
      <c r="AN35" s="11">
        <v>2032.4</v>
      </c>
      <c r="AO35" s="11">
        <v>45963.4</v>
      </c>
      <c r="AP35" s="11">
        <v>529773.39999999991</v>
      </c>
      <c r="AQ35" s="11">
        <v>40798.6</v>
      </c>
      <c r="AR35" s="11">
        <v>9758.7999999999993</v>
      </c>
      <c r="AS35" s="11">
        <v>196701.3</v>
      </c>
      <c r="AT35" s="11">
        <v>16830</v>
      </c>
      <c r="AU35" s="11">
        <v>45416.3</v>
      </c>
      <c r="AV35" s="11">
        <v>4469.3</v>
      </c>
      <c r="AW35" s="11">
        <v>9380.2000000000007</v>
      </c>
      <c r="AX35" s="11">
        <v>14691.3</v>
      </c>
      <c r="AY35" s="11">
        <v>13989</v>
      </c>
      <c r="AZ35" s="11">
        <v>116815.6</v>
      </c>
      <c r="BA35" s="11">
        <v>29001.599999999999</v>
      </c>
      <c r="BB35" s="11">
        <v>3362.8</v>
      </c>
      <c r="BC35" s="11">
        <v>28558.6</v>
      </c>
      <c r="BD35" s="11">
        <v>535610.29999999993</v>
      </c>
      <c r="BE35" s="11">
        <v>35401.800000000003</v>
      </c>
      <c r="BF35" s="11">
        <v>20074.5</v>
      </c>
      <c r="BG35" s="11">
        <v>76099</v>
      </c>
      <c r="BH35" s="11">
        <v>73371</v>
      </c>
      <c r="BI35" s="11">
        <v>7485.6</v>
      </c>
      <c r="BJ35" s="11">
        <v>39270</v>
      </c>
      <c r="BK35" s="11">
        <v>31715</v>
      </c>
      <c r="BL35" s="11">
        <v>155207.1</v>
      </c>
      <c r="BM35" s="11">
        <v>27409.5</v>
      </c>
      <c r="BN35" s="11">
        <v>50992</v>
      </c>
      <c r="BO35" s="11">
        <v>10511.2</v>
      </c>
      <c r="BP35" s="11">
        <v>8073.6</v>
      </c>
      <c r="BQ35" s="11">
        <v>340400.1</v>
      </c>
      <c r="BR35" s="11">
        <v>33628.6</v>
      </c>
      <c r="BS35" s="11">
        <v>306771.5</v>
      </c>
      <c r="BT35" s="11">
        <v>476415.60000000003</v>
      </c>
      <c r="BU35" s="11">
        <v>8335</v>
      </c>
      <c r="BV35" s="11">
        <v>10753.1</v>
      </c>
      <c r="BW35" s="11">
        <v>5511.5</v>
      </c>
      <c r="BX35" s="11">
        <v>5326.3</v>
      </c>
      <c r="BY35" s="11">
        <v>62465.7</v>
      </c>
      <c r="BZ35" s="11">
        <v>80802.399999999994</v>
      </c>
      <c r="CA35" s="11">
        <v>11094.7</v>
      </c>
      <c r="CB35" s="11">
        <v>4521.3</v>
      </c>
      <c r="CC35" s="11">
        <v>59000.6</v>
      </c>
      <c r="CD35" s="11">
        <v>16485.8</v>
      </c>
      <c r="CE35" s="11">
        <v>4799.3</v>
      </c>
      <c r="CF35" s="11">
        <v>10563</v>
      </c>
      <c r="CG35" s="11">
        <v>46239.3</v>
      </c>
      <c r="CH35" s="11">
        <v>9256.2999999999993</v>
      </c>
      <c r="CI35" s="11">
        <v>7701.9</v>
      </c>
      <c r="CJ35" s="11">
        <v>71517.100000000006</v>
      </c>
      <c r="CK35" s="11">
        <v>62042.3</v>
      </c>
      <c r="CL35" s="69">
        <v>2209.6999999999998</v>
      </c>
      <c r="CM35" s="18">
        <v>27024.799999999999</v>
      </c>
      <c r="CN35" s="18">
        <v>70035.22221390123</v>
      </c>
      <c r="CO35" s="18">
        <v>799893.20000000007</v>
      </c>
      <c r="CP35" s="18">
        <v>524365.80000000005</v>
      </c>
    </row>
    <row r="36" spans="1:95" x14ac:dyDescent="0.25">
      <c r="A36">
        <v>2010</v>
      </c>
      <c r="B36" s="11">
        <v>6919500.8144522514</v>
      </c>
      <c r="C36" s="11">
        <v>3480699.2999999993</v>
      </c>
      <c r="D36" s="11">
        <v>8997.6</v>
      </c>
      <c r="E36" s="11">
        <v>1334500</v>
      </c>
      <c r="F36" s="11">
        <v>7024.2</v>
      </c>
      <c r="G36" s="11">
        <v>1192207</v>
      </c>
      <c r="H36" s="11">
        <v>241613.1</v>
      </c>
      <c r="I36" s="11">
        <v>128057</v>
      </c>
      <c r="J36" s="11">
        <v>16203</v>
      </c>
      <c r="K36" s="11">
        <v>28588.6</v>
      </c>
      <c r="L36" s="11">
        <v>170043.9</v>
      </c>
      <c r="M36" s="11">
        <v>93038.9</v>
      </c>
      <c r="N36" s="11">
        <v>5076.7</v>
      </c>
      <c r="O36" s="11">
        <v>49410.400000000001</v>
      </c>
      <c r="P36" s="11">
        <v>23119.8</v>
      </c>
      <c r="Q36" s="11">
        <v>66692</v>
      </c>
      <c r="R36" s="11">
        <v>27769.3</v>
      </c>
      <c r="S36" s="11">
        <v>88357.8</v>
      </c>
      <c r="T36" s="11">
        <v>26363.9</v>
      </c>
      <c r="U36" s="11">
        <v>22031.8</v>
      </c>
      <c r="V36" s="11">
        <v>4332.1000000000004</v>
      </c>
      <c r="W36" s="11">
        <v>320255.89999999997</v>
      </c>
      <c r="X36" s="11">
        <v>9500</v>
      </c>
      <c r="Y36" s="11">
        <v>3844</v>
      </c>
      <c r="Z36" s="11">
        <v>7421.8</v>
      </c>
      <c r="AA36" s="11">
        <v>4302.8</v>
      </c>
      <c r="AB36" s="11">
        <v>10462.1</v>
      </c>
      <c r="AC36" s="11">
        <v>1303.2</v>
      </c>
      <c r="AD36" s="11">
        <v>3991.4</v>
      </c>
      <c r="AE36" s="11">
        <v>9993.2999999999993</v>
      </c>
      <c r="AF36" s="11">
        <v>2120.5</v>
      </c>
      <c r="AG36" s="11">
        <v>3142</v>
      </c>
      <c r="AH36" s="11">
        <v>2052.6999999999998</v>
      </c>
      <c r="AI36" s="11">
        <v>38487.300000000003</v>
      </c>
      <c r="AJ36" s="11">
        <v>20294.7</v>
      </c>
      <c r="AK36" s="11">
        <v>142833.5</v>
      </c>
      <c r="AL36" s="11">
        <v>7286.7</v>
      </c>
      <c r="AM36" s="11">
        <v>5390.3</v>
      </c>
      <c r="AN36" s="11">
        <v>2047</v>
      </c>
      <c r="AO36" s="11">
        <v>45782.6</v>
      </c>
      <c r="AP36" s="11">
        <v>536338.4</v>
      </c>
      <c r="AQ36" s="11">
        <v>41222.9</v>
      </c>
      <c r="AR36" s="11">
        <v>9918.2000000000007</v>
      </c>
      <c r="AS36" s="11">
        <v>198614.2</v>
      </c>
      <c r="AT36" s="11">
        <v>17015</v>
      </c>
      <c r="AU36" s="11">
        <v>45918.1</v>
      </c>
      <c r="AV36" s="11">
        <v>4533.8999999999996</v>
      </c>
      <c r="AW36" s="11">
        <v>9478.6</v>
      </c>
      <c r="AX36" s="11">
        <v>14934.7</v>
      </c>
      <c r="AY36" s="11">
        <v>14341.6</v>
      </c>
      <c r="AZ36" s="11">
        <v>118617.5</v>
      </c>
      <c r="BA36" s="11">
        <v>29373.599999999999</v>
      </c>
      <c r="BB36" s="11">
        <v>3374.4</v>
      </c>
      <c r="BC36" s="11">
        <v>28995.7</v>
      </c>
      <c r="BD36" s="11">
        <v>546748.60000000009</v>
      </c>
      <c r="BE36" s="11">
        <v>36036.199999999997</v>
      </c>
      <c r="BF36" s="11">
        <v>20590.7</v>
      </c>
      <c r="BG36" s="11">
        <v>77840</v>
      </c>
      <c r="BH36" s="11">
        <v>74253.399999999994</v>
      </c>
      <c r="BI36" s="11">
        <v>7623.6</v>
      </c>
      <c r="BJ36" s="11">
        <v>40328.300000000003</v>
      </c>
      <c r="BK36" s="11">
        <v>32107.7</v>
      </c>
      <c r="BL36" s="11">
        <v>159424.70000000001</v>
      </c>
      <c r="BM36" s="11">
        <v>28090.6</v>
      </c>
      <c r="BN36" s="11">
        <v>51621.599999999999</v>
      </c>
      <c r="BO36" s="11">
        <v>10631.8</v>
      </c>
      <c r="BP36" s="11">
        <v>8200</v>
      </c>
      <c r="BQ36" s="11">
        <v>343352.39999999997</v>
      </c>
      <c r="BR36" s="11">
        <v>34005.300000000003</v>
      </c>
      <c r="BS36" s="11">
        <v>309347.09999999998</v>
      </c>
      <c r="BT36" s="11">
        <v>478895.19999999995</v>
      </c>
      <c r="BU36" s="11">
        <v>8351.6</v>
      </c>
      <c r="BV36" s="11">
        <v>10839.9</v>
      </c>
      <c r="BW36" s="11">
        <v>5534.7</v>
      </c>
      <c r="BX36" s="11">
        <v>5351.4</v>
      </c>
      <c r="BY36" s="11">
        <v>62765.2</v>
      </c>
      <c r="BZ36" s="11">
        <v>80502.3</v>
      </c>
      <c r="CA36" s="11">
        <v>11119.3</v>
      </c>
      <c r="CB36" s="11">
        <v>4549.3999999999996</v>
      </c>
      <c r="CC36" s="11">
        <v>59190.1</v>
      </c>
      <c r="CD36" s="11">
        <v>16575</v>
      </c>
      <c r="CE36" s="11">
        <v>4858.2</v>
      </c>
      <c r="CF36" s="11">
        <v>10573.5</v>
      </c>
      <c r="CG36" s="11">
        <v>46486.6</v>
      </c>
      <c r="CH36" s="11">
        <v>9340.7000000000007</v>
      </c>
      <c r="CI36" s="11">
        <v>7785.8</v>
      </c>
      <c r="CJ36" s="11">
        <v>72561.3</v>
      </c>
      <c r="CK36" s="11">
        <v>62510.2</v>
      </c>
      <c r="CL36" s="69">
        <v>2135.5385517880295</v>
      </c>
      <c r="CM36" s="18">
        <v>31538.212822577731</v>
      </c>
      <c r="CN36" s="18">
        <v>78349.043776650957</v>
      </c>
      <c r="CO36" s="18">
        <v>838829.94846665184</v>
      </c>
      <c r="CP36" s="18">
        <v>489556.32583458157</v>
      </c>
    </row>
    <row r="37" spans="1:95" x14ac:dyDescent="0.25">
      <c r="A37">
        <v>2011</v>
      </c>
      <c r="B37" s="11">
        <v>7000825.9563772101</v>
      </c>
      <c r="C37" s="11">
        <v>3516068.1000000006</v>
      </c>
      <c r="D37" s="11">
        <v>9111.1</v>
      </c>
      <c r="E37" s="11">
        <v>1340910</v>
      </c>
      <c r="F37" s="11">
        <v>7071.6</v>
      </c>
      <c r="G37" s="11">
        <v>1210193.3999999999</v>
      </c>
      <c r="H37" s="11">
        <v>244808.3</v>
      </c>
      <c r="I37" s="11">
        <v>127799</v>
      </c>
      <c r="J37" s="11">
        <v>16440.099999999999</v>
      </c>
      <c r="K37" s="11">
        <v>29062</v>
      </c>
      <c r="L37" s="11">
        <v>173669.6</v>
      </c>
      <c r="M37" s="11">
        <v>94501.2</v>
      </c>
      <c r="N37" s="11">
        <v>5183.7</v>
      </c>
      <c r="O37" s="11">
        <v>49779.4</v>
      </c>
      <c r="P37" s="11">
        <v>23162.1</v>
      </c>
      <c r="Q37" s="11">
        <v>66903</v>
      </c>
      <c r="R37" s="11">
        <v>28151.7</v>
      </c>
      <c r="S37" s="11">
        <v>89321.9</v>
      </c>
      <c r="T37" s="11">
        <v>26713.9</v>
      </c>
      <c r="U37" s="11">
        <v>22340</v>
      </c>
      <c r="V37" s="11">
        <v>4373.8999999999996</v>
      </c>
      <c r="W37" s="11">
        <v>319760.10000000003</v>
      </c>
      <c r="X37" s="11">
        <v>9481.2000000000007</v>
      </c>
      <c r="Y37" s="11">
        <v>3843.2</v>
      </c>
      <c r="Z37" s="11">
        <v>7369.4</v>
      </c>
      <c r="AA37" s="11">
        <v>4289.8999999999996</v>
      </c>
      <c r="AB37" s="11">
        <v>10486.7</v>
      </c>
      <c r="AC37" s="11">
        <v>1298.3</v>
      </c>
      <c r="AD37" s="11">
        <v>3954.2</v>
      </c>
      <c r="AE37" s="11">
        <v>9961.7000000000007</v>
      </c>
      <c r="AF37" s="11">
        <v>2074.6</v>
      </c>
      <c r="AG37" s="11">
        <v>3052.6</v>
      </c>
      <c r="AH37" s="11">
        <v>2057.3000000000002</v>
      </c>
      <c r="AI37" s="11">
        <v>38529.9</v>
      </c>
      <c r="AJ37" s="11">
        <v>20199.099999999999</v>
      </c>
      <c r="AK37" s="11">
        <v>142865.4</v>
      </c>
      <c r="AL37" s="11">
        <v>7251.5</v>
      </c>
      <c r="AM37" s="11">
        <v>5396.7</v>
      </c>
      <c r="AN37" s="11">
        <v>2050.1999999999998</v>
      </c>
      <c r="AO37" s="11">
        <v>45598.2</v>
      </c>
      <c r="AP37" s="11">
        <v>542853.6</v>
      </c>
      <c r="AQ37" s="11">
        <v>41655.599999999999</v>
      </c>
      <c r="AR37" s="11">
        <v>10078.200000000001</v>
      </c>
      <c r="AS37" s="11">
        <v>200517.6</v>
      </c>
      <c r="AT37" s="11">
        <v>17201.3</v>
      </c>
      <c r="AU37" s="11">
        <v>46406.400000000001</v>
      </c>
      <c r="AV37" s="11">
        <v>4592.1000000000004</v>
      </c>
      <c r="AW37" s="11">
        <v>9580.1</v>
      </c>
      <c r="AX37" s="11">
        <v>15177.3</v>
      </c>
      <c r="AY37" s="11">
        <v>14706.6</v>
      </c>
      <c r="AZ37" s="11">
        <v>120365.3</v>
      </c>
      <c r="BA37" s="11">
        <v>29759.9</v>
      </c>
      <c r="BB37" s="11">
        <v>3385.6</v>
      </c>
      <c r="BC37" s="11">
        <v>29427.599999999999</v>
      </c>
      <c r="BD37" s="11">
        <v>558169.9</v>
      </c>
      <c r="BE37" s="11">
        <v>36717.1</v>
      </c>
      <c r="BF37" s="11">
        <v>21119.1</v>
      </c>
      <c r="BG37" s="11">
        <v>79618</v>
      </c>
      <c r="BH37" s="11">
        <v>75184.3</v>
      </c>
      <c r="BI37" s="11">
        <v>7765.8</v>
      </c>
      <c r="BJ37" s="11">
        <v>41420</v>
      </c>
      <c r="BK37" s="11">
        <v>32532</v>
      </c>
      <c r="BL37" s="11">
        <v>163770.70000000001</v>
      </c>
      <c r="BM37" s="11">
        <v>28788.400000000001</v>
      </c>
      <c r="BN37" s="11">
        <v>52237.3</v>
      </c>
      <c r="BO37" s="11">
        <v>10753.1</v>
      </c>
      <c r="BP37" s="11">
        <v>8264.1</v>
      </c>
      <c r="BQ37" s="11">
        <v>346064.39999999997</v>
      </c>
      <c r="BR37" s="11">
        <v>34342.800000000003</v>
      </c>
      <c r="BS37" s="11">
        <v>311721.59999999998</v>
      </c>
      <c r="BT37" s="11">
        <v>481590.49999999994</v>
      </c>
      <c r="BU37" s="11">
        <v>8375.2000000000007</v>
      </c>
      <c r="BV37" s="11">
        <v>10951.3</v>
      </c>
      <c r="BW37" s="11">
        <v>5560.6</v>
      </c>
      <c r="BX37" s="11">
        <v>5375.3</v>
      </c>
      <c r="BY37" s="11">
        <v>63070.3</v>
      </c>
      <c r="BZ37" s="11">
        <v>80351.600000000006</v>
      </c>
      <c r="CA37" s="11">
        <v>11123.4</v>
      </c>
      <c r="CB37" s="11">
        <v>4570.8999999999996</v>
      </c>
      <c r="CC37" s="11">
        <v>59364.7</v>
      </c>
      <c r="CD37" s="11">
        <v>16655.8</v>
      </c>
      <c r="CE37" s="11">
        <v>4920.3</v>
      </c>
      <c r="CF37" s="11">
        <v>10572.7</v>
      </c>
      <c r="CG37" s="11">
        <v>46667.199999999997</v>
      </c>
      <c r="CH37" s="11">
        <v>9415.6</v>
      </c>
      <c r="CI37" s="11">
        <v>7870.1</v>
      </c>
      <c r="CJ37" s="11">
        <v>73723</v>
      </c>
      <c r="CK37" s="11">
        <v>63022.5</v>
      </c>
      <c r="CL37" s="69">
        <v>2128.8994580481922</v>
      </c>
      <c r="CM37" s="18">
        <v>31523.939857224916</v>
      </c>
      <c r="CN37" s="18">
        <v>79387.62246922648</v>
      </c>
      <c r="CO37" s="18">
        <v>860890.25768568984</v>
      </c>
      <c r="CP37" s="18">
        <v>496499.85590702004</v>
      </c>
    </row>
    <row r="38" spans="1:95" x14ac:dyDescent="0.25">
      <c r="A38">
        <v>2012</v>
      </c>
      <c r="B38" s="11">
        <v>7079510.2724499442</v>
      </c>
      <c r="C38" s="11">
        <v>3551595.3999999994</v>
      </c>
      <c r="D38" s="11">
        <v>9235.1</v>
      </c>
      <c r="E38" s="11">
        <v>1347350</v>
      </c>
      <c r="F38" s="11">
        <v>7154.6</v>
      </c>
      <c r="G38" s="11">
        <v>1228127.3999999999</v>
      </c>
      <c r="H38" s="11">
        <v>248037.9</v>
      </c>
      <c r="I38" s="11">
        <v>127515</v>
      </c>
      <c r="J38" s="11">
        <v>16673.099999999999</v>
      </c>
      <c r="K38" s="11">
        <v>29510</v>
      </c>
      <c r="L38" s="11">
        <v>177392.3</v>
      </c>
      <c r="M38" s="11">
        <v>96017.3</v>
      </c>
      <c r="N38" s="11">
        <v>5312.4</v>
      </c>
      <c r="O38" s="11">
        <v>50004.4</v>
      </c>
      <c r="P38" s="11">
        <v>23224.9</v>
      </c>
      <c r="Q38" s="11">
        <v>67164.100000000006</v>
      </c>
      <c r="R38" s="11">
        <v>28541.4</v>
      </c>
      <c r="S38" s="11">
        <v>90335.5</v>
      </c>
      <c r="T38" s="11">
        <v>27127.699999999997</v>
      </c>
      <c r="U38" s="11">
        <v>22728.3</v>
      </c>
      <c r="V38" s="11">
        <v>4399.3999999999996</v>
      </c>
      <c r="W38" s="11">
        <v>319480.89999999997</v>
      </c>
      <c r="X38" s="11">
        <v>9465.2000000000007</v>
      </c>
      <c r="Y38" s="11">
        <v>3839.7</v>
      </c>
      <c r="Z38" s="11">
        <v>7327.2</v>
      </c>
      <c r="AA38" s="11">
        <v>4276</v>
      </c>
      <c r="AB38" s="11">
        <v>10505.4</v>
      </c>
      <c r="AC38" s="11">
        <v>1294.2</v>
      </c>
      <c r="AD38" s="11">
        <v>3912.6</v>
      </c>
      <c r="AE38" s="11">
        <v>9931.9</v>
      </c>
      <c r="AF38" s="11">
        <v>2044.8</v>
      </c>
      <c r="AG38" s="11">
        <v>3003.6</v>
      </c>
      <c r="AH38" s="11">
        <v>2059.8000000000002</v>
      </c>
      <c r="AI38" s="11">
        <v>38538.400000000001</v>
      </c>
      <c r="AJ38" s="11">
        <v>20096</v>
      </c>
      <c r="AK38" s="11">
        <v>143056.4</v>
      </c>
      <c r="AL38" s="11">
        <v>7216.6</v>
      </c>
      <c r="AM38" s="11">
        <v>5404.3</v>
      </c>
      <c r="AN38" s="11">
        <v>2055.5</v>
      </c>
      <c r="AO38" s="11">
        <v>45453.3</v>
      </c>
      <c r="AP38" s="11">
        <v>549321.6</v>
      </c>
      <c r="AQ38" s="11">
        <v>42095.199999999997</v>
      </c>
      <c r="AR38" s="11">
        <v>10238.799999999999</v>
      </c>
      <c r="AS38" s="11">
        <v>202401.6</v>
      </c>
      <c r="AT38" s="11">
        <v>17388.400000000001</v>
      </c>
      <c r="AU38" s="11">
        <v>46881</v>
      </c>
      <c r="AV38" s="11">
        <v>4652.5</v>
      </c>
      <c r="AW38" s="11">
        <v>9681</v>
      </c>
      <c r="AX38" s="11">
        <v>15419.5</v>
      </c>
      <c r="AY38" s="11">
        <v>15082.8</v>
      </c>
      <c r="AZ38" s="11">
        <v>122071</v>
      </c>
      <c r="BA38" s="11">
        <v>30158.799999999999</v>
      </c>
      <c r="BB38" s="11">
        <v>3396.8</v>
      </c>
      <c r="BC38" s="11">
        <v>29854.2</v>
      </c>
      <c r="BD38" s="11">
        <v>570046.10000000009</v>
      </c>
      <c r="BE38" s="11">
        <v>37439.4</v>
      </c>
      <c r="BF38" s="11">
        <v>21659.5</v>
      </c>
      <c r="BG38" s="11">
        <v>81567</v>
      </c>
      <c r="BH38" s="11">
        <v>76157</v>
      </c>
      <c r="BI38" s="11">
        <v>7909</v>
      </c>
      <c r="BJ38" s="11">
        <v>42543</v>
      </c>
      <c r="BK38" s="11">
        <v>32984.199999999997</v>
      </c>
      <c r="BL38" s="11">
        <v>168240.4</v>
      </c>
      <c r="BM38" s="11">
        <v>29496</v>
      </c>
      <c r="BN38" s="11">
        <v>52837.3</v>
      </c>
      <c r="BO38" s="11">
        <v>10874.9</v>
      </c>
      <c r="BP38" s="11">
        <v>8338.4</v>
      </c>
      <c r="BQ38" s="11">
        <v>348864.19999999995</v>
      </c>
      <c r="BR38" s="11">
        <v>34752.1</v>
      </c>
      <c r="BS38" s="11">
        <v>314112.09999999998</v>
      </c>
      <c r="BT38" s="11">
        <v>483929.50000000006</v>
      </c>
      <c r="BU38" s="11">
        <v>8408.1</v>
      </c>
      <c r="BV38" s="11">
        <v>11035.9</v>
      </c>
      <c r="BW38" s="11">
        <v>5580.5</v>
      </c>
      <c r="BX38" s="11">
        <v>5401.3</v>
      </c>
      <c r="BY38" s="11">
        <v>63378.5</v>
      </c>
      <c r="BZ38" s="11">
        <v>80327.899999999994</v>
      </c>
      <c r="CA38" s="11">
        <v>11086.4</v>
      </c>
      <c r="CB38" s="11">
        <v>4582.7</v>
      </c>
      <c r="CC38" s="11">
        <v>59394.2</v>
      </c>
      <c r="CD38" s="11">
        <v>16730.3</v>
      </c>
      <c r="CE38" s="11">
        <v>4985.8999999999996</v>
      </c>
      <c r="CF38" s="11">
        <v>10542.4</v>
      </c>
      <c r="CG38" s="11">
        <v>46818.2</v>
      </c>
      <c r="CH38" s="11">
        <v>9482.9</v>
      </c>
      <c r="CI38" s="11">
        <v>7954.7</v>
      </c>
      <c r="CJ38" s="11">
        <v>74724.3</v>
      </c>
      <c r="CK38" s="11">
        <v>63495.3</v>
      </c>
      <c r="CL38" s="69">
        <v>2122.2909279673313</v>
      </c>
      <c r="CM38" s="18">
        <v>31961.606550285513</v>
      </c>
      <c r="CN38" s="18">
        <v>80377.09110674102</v>
      </c>
      <c r="CO38" s="18">
        <v>882827.63657649001</v>
      </c>
      <c r="CP38" s="18">
        <v>502067.56428846007</v>
      </c>
    </row>
    <row r="39" spans="1:95" x14ac:dyDescent="0.25">
      <c r="A39">
        <v>2013</v>
      </c>
      <c r="B39" s="11">
        <v>7161230.4341896027</v>
      </c>
      <c r="C39" s="11">
        <v>3587698.2</v>
      </c>
      <c r="D39" s="11">
        <v>9356.5</v>
      </c>
      <c r="E39" s="11">
        <v>1354040</v>
      </c>
      <c r="F39" s="11">
        <v>7187.5</v>
      </c>
      <c r="G39" s="11">
        <v>1245961.1000000001</v>
      </c>
      <c r="H39" s="11">
        <v>251268.3</v>
      </c>
      <c r="I39" s="11">
        <v>127298</v>
      </c>
      <c r="J39" s="11">
        <v>16909.8</v>
      </c>
      <c r="K39" s="11">
        <v>30213.7</v>
      </c>
      <c r="L39" s="11">
        <v>181192.6</v>
      </c>
      <c r="M39" s="11">
        <v>97571.7</v>
      </c>
      <c r="N39" s="11">
        <v>5399.2</v>
      </c>
      <c r="O39" s="11">
        <v>50219.7</v>
      </c>
      <c r="P39" s="11">
        <v>23315.8</v>
      </c>
      <c r="Q39" s="11">
        <v>67451.399999999994</v>
      </c>
      <c r="R39" s="11">
        <v>28934.1</v>
      </c>
      <c r="S39" s="11">
        <v>91378.8</v>
      </c>
      <c r="T39" s="11">
        <v>27555.199999999997</v>
      </c>
      <c r="U39" s="11">
        <v>23129.3</v>
      </c>
      <c r="V39" s="11">
        <v>4425.8999999999996</v>
      </c>
      <c r="W39" s="11">
        <v>319368.3</v>
      </c>
      <c r="X39" s="11">
        <v>9463.7999999999993</v>
      </c>
      <c r="Y39" s="11">
        <v>3835.3</v>
      </c>
      <c r="Z39" s="11">
        <v>7284.6</v>
      </c>
      <c r="AA39" s="11">
        <v>4262.1000000000004</v>
      </c>
      <c r="AB39" s="11">
        <v>10516.1</v>
      </c>
      <c r="AC39" s="11">
        <v>1286.5</v>
      </c>
      <c r="AD39" s="11">
        <v>3828.8</v>
      </c>
      <c r="AE39" s="11">
        <v>9908.7999999999993</v>
      </c>
      <c r="AF39" s="11">
        <v>2023.8</v>
      </c>
      <c r="AG39" s="11">
        <v>2971.9</v>
      </c>
      <c r="AH39" s="11">
        <v>2062.3000000000002</v>
      </c>
      <c r="AI39" s="11">
        <v>38533.300000000003</v>
      </c>
      <c r="AJ39" s="11">
        <v>20020.099999999999</v>
      </c>
      <c r="AK39" s="11">
        <v>143347.1</v>
      </c>
      <c r="AL39" s="11">
        <v>7181.5</v>
      </c>
      <c r="AM39" s="11">
        <v>5410.8</v>
      </c>
      <c r="AN39" s="11">
        <v>2058.8000000000002</v>
      </c>
      <c r="AO39" s="11">
        <v>45372.7</v>
      </c>
      <c r="AP39" s="11">
        <v>555732.80000000005</v>
      </c>
      <c r="AQ39" s="11">
        <v>42538.3</v>
      </c>
      <c r="AR39" s="11">
        <v>10399.9</v>
      </c>
      <c r="AS39" s="11">
        <v>204259.4</v>
      </c>
      <c r="AT39" s="11">
        <v>17575.8</v>
      </c>
      <c r="AU39" s="11">
        <v>47342.400000000001</v>
      </c>
      <c r="AV39" s="11">
        <v>4713.2</v>
      </c>
      <c r="AW39" s="11">
        <v>9784.7000000000007</v>
      </c>
      <c r="AX39" s="11">
        <v>15661.3</v>
      </c>
      <c r="AY39" s="11">
        <v>15468.2</v>
      </c>
      <c r="AZ39" s="11">
        <v>123740.1</v>
      </c>
      <c r="BA39" s="11">
        <v>30565.5</v>
      </c>
      <c r="BB39" s="11">
        <v>3408</v>
      </c>
      <c r="BC39" s="11">
        <v>30276</v>
      </c>
      <c r="BD39" s="11">
        <v>582272</v>
      </c>
      <c r="BE39" s="11">
        <v>38186.1</v>
      </c>
      <c r="BF39" s="11">
        <v>22211.200000000001</v>
      </c>
      <c r="BG39" s="11">
        <v>83667</v>
      </c>
      <c r="BH39" s="11">
        <v>77152.399999999994</v>
      </c>
      <c r="BI39" s="11">
        <v>8059.5</v>
      </c>
      <c r="BJ39" s="11">
        <v>43692.9</v>
      </c>
      <c r="BK39" s="11">
        <v>33452.699999999997</v>
      </c>
      <c r="BL39" s="11">
        <v>172816.5</v>
      </c>
      <c r="BM39" s="11">
        <v>30201.1</v>
      </c>
      <c r="BN39" s="11">
        <v>53416.6</v>
      </c>
      <c r="BO39" s="11">
        <v>10996.5</v>
      </c>
      <c r="BP39" s="11">
        <v>8419.5</v>
      </c>
      <c r="BQ39" s="11">
        <v>351651.8</v>
      </c>
      <c r="BR39" s="11">
        <v>35154.300000000003</v>
      </c>
      <c r="BS39" s="11">
        <v>316497.5</v>
      </c>
      <c r="BT39" s="11">
        <v>486217.8</v>
      </c>
      <c r="BU39" s="11">
        <v>8451.9</v>
      </c>
      <c r="BV39" s="11">
        <v>11099.6</v>
      </c>
      <c r="BW39" s="11">
        <v>5602.6</v>
      </c>
      <c r="BX39" s="11">
        <v>5426.7</v>
      </c>
      <c r="BY39" s="11">
        <v>63659.6</v>
      </c>
      <c r="BZ39" s="11">
        <v>80523.7</v>
      </c>
      <c r="CA39" s="11">
        <v>11003.6</v>
      </c>
      <c r="CB39" s="11">
        <v>4591.1000000000004</v>
      </c>
      <c r="CC39" s="11">
        <v>59685.2</v>
      </c>
      <c r="CD39" s="11">
        <v>16779.599999999999</v>
      </c>
      <c r="CE39" s="11">
        <v>5051.3</v>
      </c>
      <c r="CF39" s="11">
        <v>10487.3</v>
      </c>
      <c r="CG39" s="11">
        <v>46727.9</v>
      </c>
      <c r="CH39" s="11">
        <v>9555.9</v>
      </c>
      <c r="CI39" s="11">
        <v>8039.1</v>
      </c>
      <c r="CJ39" s="11">
        <v>75627.399999999994</v>
      </c>
      <c r="CK39" s="11">
        <v>63905.3</v>
      </c>
      <c r="CL39" s="69">
        <v>2116.3906592377989</v>
      </c>
      <c r="CM39" s="18">
        <v>32463.342066814024</v>
      </c>
      <c r="CN39" s="18">
        <v>81384.472067671304</v>
      </c>
      <c r="CO39" s="18">
        <v>904982.82675684011</v>
      </c>
      <c r="CP39" s="18">
        <v>508331.53963903995</v>
      </c>
    </row>
    <row r="40" spans="1:95" x14ac:dyDescent="0.25">
      <c r="A40">
        <v>2014</v>
      </c>
      <c r="B40" s="11">
        <v>7265785.9459999967</v>
      </c>
      <c r="C40" s="11">
        <v>3623289.4</v>
      </c>
      <c r="D40" s="11">
        <v>9477.1</v>
      </c>
      <c r="E40" s="11">
        <v>1360720</v>
      </c>
      <c r="F40" s="11">
        <v>7241.7</v>
      </c>
      <c r="G40" s="11">
        <v>1263622.6000000001</v>
      </c>
      <c r="H40" s="11">
        <v>254454.8</v>
      </c>
      <c r="I40" s="11">
        <v>127090</v>
      </c>
      <c r="J40" s="11">
        <v>17160.8</v>
      </c>
      <c r="K40" s="11">
        <v>30598</v>
      </c>
      <c r="L40" s="11">
        <v>185044.3</v>
      </c>
      <c r="M40" s="11">
        <v>99138.7</v>
      </c>
      <c r="N40" s="11">
        <v>5469.7</v>
      </c>
      <c r="O40" s="11">
        <v>50424</v>
      </c>
      <c r="P40" s="11">
        <v>23373.5</v>
      </c>
      <c r="Q40" s="11">
        <v>67726</v>
      </c>
      <c r="R40" s="11">
        <v>29324.9</v>
      </c>
      <c r="S40" s="11">
        <v>92423.3</v>
      </c>
      <c r="T40" s="11">
        <v>28002.5</v>
      </c>
      <c r="U40" s="11">
        <v>23526.7</v>
      </c>
      <c r="V40" s="11">
        <v>4475.8</v>
      </c>
      <c r="W40" s="11">
        <v>319208.10000000003</v>
      </c>
      <c r="X40" s="11">
        <v>9468.2000000000007</v>
      </c>
      <c r="Y40" s="11">
        <v>3829.9</v>
      </c>
      <c r="Z40" s="11">
        <v>7245.7</v>
      </c>
      <c r="AA40" s="11">
        <v>4247.7</v>
      </c>
      <c r="AB40" s="11">
        <v>10512.4</v>
      </c>
      <c r="AC40" s="11">
        <v>1279.5999999999999</v>
      </c>
      <c r="AD40" s="11">
        <v>3765.5</v>
      </c>
      <c r="AE40" s="11">
        <v>9877.4</v>
      </c>
      <c r="AF40" s="11">
        <v>2001.5</v>
      </c>
      <c r="AG40" s="11">
        <v>2943.5</v>
      </c>
      <c r="AH40" s="11">
        <v>2064.6</v>
      </c>
      <c r="AI40" s="11">
        <v>38495.699999999997</v>
      </c>
      <c r="AJ40" s="11">
        <v>19947.3</v>
      </c>
      <c r="AK40" s="11">
        <v>143666.9</v>
      </c>
      <c r="AL40" s="11">
        <v>7146.8</v>
      </c>
      <c r="AM40" s="11">
        <v>5415.9</v>
      </c>
      <c r="AN40" s="11">
        <v>2061.1</v>
      </c>
      <c r="AO40" s="11">
        <v>45238.400000000001</v>
      </c>
      <c r="AP40" s="11">
        <v>562065.20000000007</v>
      </c>
      <c r="AQ40" s="11">
        <v>42980</v>
      </c>
      <c r="AR40" s="11">
        <v>10561.9</v>
      </c>
      <c r="AS40" s="11">
        <v>206077.9</v>
      </c>
      <c r="AT40" s="11">
        <v>17762.599999999999</v>
      </c>
      <c r="AU40" s="11">
        <v>47791.4</v>
      </c>
      <c r="AV40" s="11">
        <v>4773.1000000000004</v>
      </c>
      <c r="AW40" s="11">
        <v>9883.5</v>
      </c>
      <c r="AX40" s="11">
        <v>15902.9</v>
      </c>
      <c r="AY40" s="11">
        <v>15859.7</v>
      </c>
      <c r="AZ40" s="11">
        <v>125385.8</v>
      </c>
      <c r="BA40" s="11">
        <v>30973.1</v>
      </c>
      <c r="BB40" s="11">
        <v>3419.5</v>
      </c>
      <c r="BC40" s="11">
        <v>30693.8</v>
      </c>
      <c r="BD40" s="11">
        <v>594585.69999999995</v>
      </c>
      <c r="BE40" s="11">
        <v>38934.300000000003</v>
      </c>
      <c r="BF40" s="11">
        <v>22773</v>
      </c>
      <c r="BG40" s="11">
        <v>85783</v>
      </c>
      <c r="BH40" s="11">
        <v>78143.600000000006</v>
      </c>
      <c r="BI40" s="11">
        <v>8210.4</v>
      </c>
      <c r="BJ40" s="11">
        <v>44863.6</v>
      </c>
      <c r="BK40" s="11">
        <v>33921.199999999997</v>
      </c>
      <c r="BL40" s="11">
        <v>177476</v>
      </c>
      <c r="BM40" s="11">
        <v>30886.5</v>
      </c>
      <c r="BN40" s="11">
        <v>53969.1</v>
      </c>
      <c r="BO40" s="11">
        <v>11116.9</v>
      </c>
      <c r="BP40" s="11">
        <v>8508.1</v>
      </c>
      <c r="BQ40" s="11">
        <v>354397.5</v>
      </c>
      <c r="BR40" s="11">
        <v>35540.400000000001</v>
      </c>
      <c r="BS40" s="11">
        <v>318857.09999999998</v>
      </c>
      <c r="BT40" s="11">
        <v>489385.59999999992</v>
      </c>
      <c r="BU40" s="11">
        <v>8506.9</v>
      </c>
      <c r="BV40" s="11">
        <v>11150.5</v>
      </c>
      <c r="BW40" s="11">
        <v>5627.2</v>
      </c>
      <c r="BX40" s="11">
        <v>5451.3</v>
      </c>
      <c r="BY40" s="11">
        <v>63928.6</v>
      </c>
      <c r="BZ40" s="11">
        <v>80767.5</v>
      </c>
      <c r="CA40" s="11">
        <v>10926.8</v>
      </c>
      <c r="CB40" s="11">
        <v>4605.5</v>
      </c>
      <c r="CC40" s="11">
        <v>60782.7</v>
      </c>
      <c r="CD40" s="11">
        <v>16829.3</v>
      </c>
      <c r="CE40" s="11">
        <v>5109.1000000000004</v>
      </c>
      <c r="CF40" s="11">
        <v>10427.299999999999</v>
      </c>
      <c r="CG40" s="11">
        <v>46512.2</v>
      </c>
      <c r="CH40" s="11">
        <v>9644.9</v>
      </c>
      <c r="CI40" s="11">
        <v>8139.6</v>
      </c>
      <c r="CJ40" s="11">
        <v>76667.899999999994</v>
      </c>
      <c r="CK40" s="11">
        <v>64308.3</v>
      </c>
      <c r="CL40" s="69">
        <v>2100.4860000000008</v>
      </c>
      <c r="CM40" s="18">
        <v>31327.290999999976</v>
      </c>
      <c r="CN40" s="18">
        <v>54740.925000000003</v>
      </c>
      <c r="CO40" s="18">
        <v>844391.12299999991</v>
      </c>
      <c r="CP40" s="18">
        <v>513121.89999999997</v>
      </c>
      <c r="CQ40" s="64"/>
    </row>
    <row r="41" spans="1:95" x14ac:dyDescent="0.25">
      <c r="A41">
        <v>2015</v>
      </c>
      <c r="B41" s="11">
        <v>7349472.0989999976</v>
      </c>
      <c r="C41" s="11">
        <v>3658878.5</v>
      </c>
      <c r="D41" s="11">
        <v>9593</v>
      </c>
      <c r="E41" s="11">
        <v>1367820</v>
      </c>
      <c r="F41" s="11">
        <v>7298.6</v>
      </c>
      <c r="G41" s="11">
        <v>1281054.8</v>
      </c>
      <c r="H41" s="11">
        <v>257563.8</v>
      </c>
      <c r="I41" s="11">
        <v>126807.9</v>
      </c>
      <c r="J41" s="11">
        <v>17417.7</v>
      </c>
      <c r="K41" s="11">
        <v>30995.7</v>
      </c>
      <c r="L41" s="11">
        <v>188924.9</v>
      </c>
      <c r="M41" s="11">
        <v>100699.4</v>
      </c>
      <c r="N41" s="11">
        <v>5535</v>
      </c>
      <c r="O41" s="11">
        <v>50617</v>
      </c>
      <c r="P41" s="11">
        <v>23433.8</v>
      </c>
      <c r="Q41" s="11">
        <v>67959.399999999994</v>
      </c>
      <c r="R41" s="11">
        <v>29709.9</v>
      </c>
      <c r="S41" s="11">
        <v>93447.6</v>
      </c>
      <c r="T41" s="11">
        <v>28486.199999999997</v>
      </c>
      <c r="U41" s="11">
        <v>23931.599999999999</v>
      </c>
      <c r="V41" s="11">
        <v>4554.6000000000004</v>
      </c>
      <c r="W41" s="11">
        <v>319116.10000000003</v>
      </c>
      <c r="X41" s="11">
        <v>9481</v>
      </c>
      <c r="Y41" s="11">
        <v>3823.6</v>
      </c>
      <c r="Z41" s="11">
        <v>7202.2</v>
      </c>
      <c r="AA41" s="11">
        <v>4233.5</v>
      </c>
      <c r="AB41" s="11">
        <v>10538.3</v>
      </c>
      <c r="AC41" s="11">
        <v>1273.4000000000001</v>
      </c>
      <c r="AD41" s="11">
        <v>3729.5</v>
      </c>
      <c r="AE41" s="11">
        <v>9855.6</v>
      </c>
      <c r="AF41" s="11">
        <v>1986.1</v>
      </c>
      <c r="AG41" s="11">
        <v>2921.3</v>
      </c>
      <c r="AH41" s="11">
        <v>2066.5</v>
      </c>
      <c r="AI41" s="11">
        <v>38478.6</v>
      </c>
      <c r="AJ41" s="11">
        <v>19870.599999999999</v>
      </c>
      <c r="AK41" s="11">
        <v>143972.4</v>
      </c>
      <c r="AL41" s="11">
        <v>7110.9</v>
      </c>
      <c r="AM41" s="11">
        <v>5419.9</v>
      </c>
      <c r="AN41" s="11">
        <v>2062.9</v>
      </c>
      <c r="AO41" s="11">
        <v>45089.8</v>
      </c>
      <c r="AP41" s="11">
        <v>568311.29999999993</v>
      </c>
      <c r="AQ41" s="11">
        <v>43416.800000000003</v>
      </c>
      <c r="AR41" s="11">
        <v>10724.7</v>
      </c>
      <c r="AS41" s="11">
        <v>207847.5</v>
      </c>
      <c r="AT41" s="11">
        <v>17948.099999999999</v>
      </c>
      <c r="AU41" s="11">
        <v>48228.7</v>
      </c>
      <c r="AV41" s="11">
        <v>4832.2</v>
      </c>
      <c r="AW41" s="11">
        <v>9980.2000000000007</v>
      </c>
      <c r="AX41" s="11">
        <v>16144.4</v>
      </c>
      <c r="AY41" s="11">
        <v>16255.1</v>
      </c>
      <c r="AZ41" s="11">
        <v>127017.2</v>
      </c>
      <c r="BA41" s="11">
        <v>31376.7</v>
      </c>
      <c r="BB41" s="11">
        <v>3431.6</v>
      </c>
      <c r="BC41" s="11">
        <v>31108.1</v>
      </c>
      <c r="BD41" s="11">
        <v>606943.19999999995</v>
      </c>
      <c r="BE41" s="11">
        <v>39666.5</v>
      </c>
      <c r="BF41" s="11">
        <v>23344.2</v>
      </c>
      <c r="BG41" s="11">
        <v>87963.3</v>
      </c>
      <c r="BH41" s="11">
        <v>79109.3</v>
      </c>
      <c r="BI41" s="11">
        <v>8360.2000000000007</v>
      </c>
      <c r="BJ41" s="11">
        <v>46050.3</v>
      </c>
      <c r="BK41" s="11">
        <v>34377.5</v>
      </c>
      <c r="BL41" s="11">
        <v>182202</v>
      </c>
      <c r="BM41" s="11">
        <v>31540.400000000001</v>
      </c>
      <c r="BN41" s="11">
        <v>54490.400000000001</v>
      </c>
      <c r="BO41" s="11">
        <v>11235.2</v>
      </c>
      <c r="BP41" s="11">
        <v>8603.9</v>
      </c>
      <c r="BQ41" s="11">
        <v>357504.60000000003</v>
      </c>
      <c r="BR41" s="11">
        <v>35897.699999999997</v>
      </c>
      <c r="BS41" s="11">
        <v>321606.90000000002</v>
      </c>
      <c r="BT41" s="11">
        <v>491930.5</v>
      </c>
      <c r="BU41" s="11">
        <v>8576.2999999999993</v>
      </c>
      <c r="BV41" s="11">
        <v>11209</v>
      </c>
      <c r="BW41" s="11">
        <v>5659.7</v>
      </c>
      <c r="BX41" s="11">
        <v>5471.8</v>
      </c>
      <c r="BY41" s="11">
        <v>64216.1</v>
      </c>
      <c r="BZ41" s="11">
        <v>81197.5</v>
      </c>
      <c r="CA41" s="11">
        <v>10858</v>
      </c>
      <c r="CB41" s="11">
        <v>4628.2</v>
      </c>
      <c r="CC41" s="11">
        <v>60842.7</v>
      </c>
      <c r="CD41" s="11">
        <v>16902.099999999999</v>
      </c>
      <c r="CE41" s="11">
        <v>5165.8</v>
      </c>
      <c r="CF41" s="11">
        <v>10374.799999999999</v>
      </c>
      <c r="CG41" s="11">
        <v>46439.9</v>
      </c>
      <c r="CH41" s="11">
        <v>9747.4</v>
      </c>
      <c r="CI41" s="11">
        <v>8237.7000000000007</v>
      </c>
      <c r="CJ41" s="11">
        <v>77695.899999999994</v>
      </c>
      <c r="CK41" s="11">
        <v>64707.6</v>
      </c>
      <c r="CL41" s="69">
        <v>2122.2540000000008</v>
      </c>
      <c r="CM41" s="18">
        <v>31730.106999999996</v>
      </c>
      <c r="CN41" s="18">
        <v>55114.340999999949</v>
      </c>
      <c r="CO41" s="18">
        <v>864456.74000000034</v>
      </c>
      <c r="CP41" s="18">
        <v>518988.6</v>
      </c>
      <c r="CQ41" s="64"/>
    </row>
    <row r="42" spans="1:95" x14ac:dyDescent="0.25">
      <c r="CL42" s="18"/>
      <c r="CM42" s="18"/>
      <c r="CN42" s="18"/>
      <c r="CO42" s="18"/>
      <c r="CP42" s="18"/>
    </row>
    <row r="43" spans="1:95" x14ac:dyDescent="0.25">
      <c r="CL43" s="18"/>
      <c r="CM43" s="18"/>
      <c r="CN43" s="18"/>
      <c r="CO43" s="18"/>
      <c r="CP43" s="18"/>
    </row>
    <row r="44" spans="1:95" x14ac:dyDescent="0.25">
      <c r="CL44" s="69"/>
      <c r="CM44" s="69"/>
      <c r="CN44" s="69"/>
      <c r="CO44" s="69"/>
      <c r="CP44" s="69"/>
    </row>
    <row r="45" spans="1:95" x14ac:dyDescent="0.25">
      <c r="CL45" s="69"/>
      <c r="CM45" s="69"/>
      <c r="CN45" s="69"/>
      <c r="CO45" s="69"/>
      <c r="CP45" s="69"/>
    </row>
    <row r="46" spans="1:95" x14ac:dyDescent="0.25">
      <c r="CL46" s="69"/>
      <c r="CM46" s="69"/>
      <c r="CN46" s="69"/>
      <c r="CO46" s="69"/>
      <c r="CP46" s="69"/>
    </row>
    <row r="47" spans="1:95" x14ac:dyDescent="0.25">
      <c r="CL47" s="69"/>
      <c r="CM47" s="69"/>
      <c r="CN47" s="69"/>
      <c r="CO47" s="69"/>
      <c r="CP47" s="69"/>
    </row>
    <row r="48" spans="1:95" x14ac:dyDescent="0.25">
      <c r="CL48" s="69"/>
      <c r="CM48" s="69"/>
      <c r="CN48" s="69"/>
      <c r="CO48" s="69"/>
      <c r="CP48" s="69"/>
    </row>
    <row r="49" spans="90:94" x14ac:dyDescent="0.25">
      <c r="CL49" s="69"/>
      <c r="CM49" s="69"/>
      <c r="CN49" s="69"/>
      <c r="CO49" s="69"/>
      <c r="CP49" s="69"/>
    </row>
    <row r="50" spans="90:94" x14ac:dyDescent="0.25">
      <c r="CL50" s="69"/>
      <c r="CM50" s="69"/>
      <c r="CN50" s="69"/>
      <c r="CO50" s="69"/>
      <c r="CP50" s="69"/>
    </row>
    <row r="51" spans="90:94" x14ac:dyDescent="0.25">
      <c r="CL51" s="69"/>
      <c r="CM51" s="69"/>
      <c r="CN51" s="69"/>
      <c r="CO51" s="69"/>
      <c r="CP51" s="69"/>
    </row>
    <row r="52" spans="90:94" x14ac:dyDescent="0.25">
      <c r="CL52" s="69"/>
      <c r="CM52" s="69"/>
      <c r="CN52" s="69"/>
      <c r="CO52" s="69"/>
      <c r="CP52" s="69"/>
    </row>
    <row r="53" spans="90:94" x14ac:dyDescent="0.25">
      <c r="CL53" s="69"/>
      <c r="CM53" s="69"/>
      <c r="CN53" s="69"/>
      <c r="CO53" s="69"/>
      <c r="CP53" s="69"/>
    </row>
    <row r="54" spans="90:94" x14ac:dyDescent="0.25">
      <c r="CL54" s="69"/>
      <c r="CM54" s="69"/>
      <c r="CN54" s="69"/>
      <c r="CO54" s="69"/>
      <c r="CP54" s="69"/>
    </row>
    <row r="55" spans="90:94" x14ac:dyDescent="0.25">
      <c r="CL55" s="69"/>
      <c r="CM55" s="69"/>
      <c r="CN55" s="69"/>
      <c r="CO55" s="69"/>
      <c r="CP55" s="69"/>
    </row>
    <row r="56" spans="90:94" x14ac:dyDescent="0.25">
      <c r="CL56" s="69"/>
      <c r="CM56" s="69"/>
      <c r="CN56" s="69"/>
      <c r="CO56" s="69"/>
      <c r="CP56" s="69"/>
    </row>
    <row r="57" spans="90:94" x14ac:dyDescent="0.25">
      <c r="CL57" s="69"/>
      <c r="CM57" s="69"/>
      <c r="CN57" s="69"/>
      <c r="CO57" s="69"/>
      <c r="CP57" s="69"/>
    </row>
    <row r="58" spans="90:94" x14ac:dyDescent="0.25">
      <c r="CL58" s="69"/>
      <c r="CM58" s="69"/>
      <c r="CN58" s="69"/>
      <c r="CO58" s="69"/>
      <c r="CP58" s="69"/>
    </row>
    <row r="59" spans="90:94" x14ac:dyDescent="0.25">
      <c r="CL59" s="69"/>
      <c r="CM59" s="69"/>
      <c r="CN59" s="69"/>
      <c r="CO59" s="69"/>
      <c r="CP59" s="69"/>
    </row>
    <row r="60" spans="90:94" x14ac:dyDescent="0.25">
      <c r="CL60" s="69"/>
      <c r="CM60" s="69"/>
      <c r="CN60" s="69"/>
      <c r="CO60" s="69"/>
      <c r="CP60" s="69"/>
    </row>
    <row r="61" spans="90:94" x14ac:dyDescent="0.25">
      <c r="CL61" s="69"/>
      <c r="CM61" s="69"/>
      <c r="CN61" s="69"/>
      <c r="CO61" s="69"/>
      <c r="CP61" s="69"/>
    </row>
    <row r="62" spans="90:94" x14ac:dyDescent="0.25">
      <c r="CL62" s="69"/>
      <c r="CM62" s="69"/>
      <c r="CN62" s="69"/>
      <c r="CO62" s="69"/>
      <c r="CP62" s="69"/>
    </row>
    <row r="63" spans="90:94" x14ac:dyDescent="0.25">
      <c r="CL63" s="69"/>
      <c r="CM63" s="69"/>
      <c r="CN63" s="69"/>
      <c r="CO63" s="69"/>
      <c r="CP63" s="69"/>
    </row>
    <row r="64" spans="90:94" x14ac:dyDescent="0.25">
      <c r="CL64" s="69"/>
      <c r="CM64" s="69"/>
      <c r="CN64" s="69"/>
      <c r="CO64" s="69"/>
      <c r="CP64" s="69"/>
    </row>
    <row r="65" spans="90:94" x14ac:dyDescent="0.25">
      <c r="CL65" s="69"/>
      <c r="CM65" s="69"/>
      <c r="CN65" s="69"/>
      <c r="CO65" s="69"/>
      <c r="CP65" s="69"/>
    </row>
    <row r="66" spans="90:94" x14ac:dyDescent="0.25">
      <c r="CL66" s="69"/>
      <c r="CM66" s="69"/>
      <c r="CN66" s="69"/>
      <c r="CO66" s="69"/>
      <c r="CP66" s="69"/>
    </row>
    <row r="67" spans="90:94" x14ac:dyDescent="0.25">
      <c r="CL67" s="69"/>
      <c r="CM67" s="69"/>
      <c r="CN67" s="69"/>
      <c r="CO67" s="69"/>
      <c r="CP67" s="69"/>
    </row>
    <row r="68" spans="90:94" x14ac:dyDescent="0.25">
      <c r="CL68" s="69"/>
      <c r="CM68" s="69"/>
      <c r="CN68" s="69"/>
      <c r="CO68" s="69"/>
      <c r="CP68" s="69"/>
    </row>
    <row r="69" spans="90:94" x14ac:dyDescent="0.25">
      <c r="CL69" s="69"/>
      <c r="CM69" s="69"/>
      <c r="CN69" s="69"/>
      <c r="CO69" s="69"/>
      <c r="CP69" s="69"/>
    </row>
    <row r="70" spans="90:94" x14ac:dyDescent="0.25">
      <c r="CL70" s="69"/>
      <c r="CM70" s="69"/>
      <c r="CN70" s="69"/>
      <c r="CO70" s="69"/>
      <c r="CP70" s="69"/>
    </row>
    <row r="71" spans="90:94" x14ac:dyDescent="0.25">
      <c r="CL71" s="69"/>
      <c r="CM71" s="69"/>
      <c r="CN71" s="69"/>
      <c r="CO71" s="69"/>
      <c r="CP71" s="69"/>
    </row>
    <row r="72" spans="90:94" x14ac:dyDescent="0.25">
      <c r="CL72" s="69"/>
      <c r="CM72" s="69"/>
      <c r="CN72" s="69"/>
      <c r="CO72" s="69"/>
      <c r="CP72" s="69"/>
    </row>
    <row r="73" spans="90:94" x14ac:dyDescent="0.25">
      <c r="CL73" s="69"/>
      <c r="CM73" s="69"/>
      <c r="CN73" s="69"/>
      <c r="CO73" s="69"/>
      <c r="CP73" s="69"/>
    </row>
    <row r="74" spans="90:94" x14ac:dyDescent="0.25">
      <c r="CL74" s="69"/>
      <c r="CM74" s="69"/>
      <c r="CN74" s="69"/>
      <c r="CO74" s="69"/>
      <c r="CP74" s="69"/>
    </row>
    <row r="75" spans="90:94" x14ac:dyDescent="0.25">
      <c r="CL75" s="69"/>
      <c r="CM75" s="69"/>
      <c r="CN75" s="69"/>
      <c r="CO75" s="69"/>
      <c r="CP75" s="69"/>
    </row>
    <row r="76" spans="90:94" x14ac:dyDescent="0.25">
      <c r="CL76" s="69"/>
      <c r="CM76" s="69"/>
      <c r="CN76" s="69"/>
      <c r="CO76" s="69"/>
      <c r="CP76" s="69"/>
    </row>
    <row r="77" spans="90:94" x14ac:dyDescent="0.25">
      <c r="CL77" s="69"/>
      <c r="CM77" s="69"/>
      <c r="CN77" s="69"/>
      <c r="CO77" s="69"/>
      <c r="CP77" s="69"/>
    </row>
    <row r="78" spans="90:94" x14ac:dyDescent="0.25">
      <c r="CL78" s="69"/>
      <c r="CM78" s="69"/>
      <c r="CN78" s="69"/>
      <c r="CO78" s="69"/>
      <c r="CP78" s="69"/>
    </row>
    <row r="79" spans="90:94" x14ac:dyDescent="0.25">
      <c r="CL79" s="69"/>
      <c r="CM79" s="69"/>
      <c r="CN79" s="69"/>
      <c r="CO79" s="69"/>
      <c r="CP79" s="69"/>
    </row>
    <row r="80" spans="90:94" x14ac:dyDescent="0.25">
      <c r="CL80" s="69"/>
      <c r="CM80" s="69"/>
      <c r="CN80" s="69"/>
      <c r="CO80" s="69"/>
      <c r="CP80" s="69"/>
    </row>
    <row r="81" spans="90:94" x14ac:dyDescent="0.25">
      <c r="CL81" s="69"/>
      <c r="CM81" s="69"/>
      <c r="CN81" s="69"/>
      <c r="CO81" s="69"/>
      <c r="CP81" s="69"/>
    </row>
    <row r="82" spans="90:94" x14ac:dyDescent="0.25">
      <c r="CL82" s="69"/>
      <c r="CM82" s="69"/>
      <c r="CN82" s="69"/>
      <c r="CO82" s="69"/>
      <c r="CP82" s="6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
    <tabColor theme="7" tint="0.59999389629810485"/>
  </sheetPr>
  <dimension ref="A1:CV1307"/>
  <sheetViews>
    <sheetView workbookViewId="0">
      <pane xSplit="1" ySplit="2" topLeftCell="BS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1" max="1" width="7.42578125" style="77"/>
    <col min="2" max="94" width="8.7109375" style="77" customWidth="1"/>
    <col min="95" max="95" width="7.42578125" style="77"/>
    <col min="96" max="96" width="9.140625" style="77" bestFit="1" customWidth="1"/>
    <col min="97" max="16384" width="7.42578125" style="77"/>
  </cols>
  <sheetData>
    <row r="1" spans="1:96" x14ac:dyDescent="0.25">
      <c r="A1" s="80" t="s">
        <v>429</v>
      </c>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row>
    <row r="2" spans="1:96" x14ac:dyDescent="0.25">
      <c r="A2" s="78" t="s">
        <v>39</v>
      </c>
      <c r="B2" s="79" t="s">
        <v>254</v>
      </c>
      <c r="C2" s="79" t="s">
        <v>255</v>
      </c>
      <c r="D2" s="79" t="s">
        <v>42</v>
      </c>
      <c r="E2" s="79" t="s">
        <v>47</v>
      </c>
      <c r="F2" s="79" t="s">
        <v>274</v>
      </c>
      <c r="G2" s="79" t="s">
        <v>52</v>
      </c>
      <c r="H2" s="79" t="s">
        <v>53</v>
      </c>
      <c r="I2" s="79" t="s">
        <v>54</v>
      </c>
      <c r="J2" s="79" t="s">
        <v>55</v>
      </c>
      <c r="K2" s="79" t="s">
        <v>60</v>
      </c>
      <c r="L2" s="79" t="s">
        <v>67</v>
      </c>
      <c r="M2" s="79" t="s">
        <v>69</v>
      </c>
      <c r="N2" s="79" t="s">
        <v>71</v>
      </c>
      <c r="O2" s="79" t="s">
        <v>73</v>
      </c>
      <c r="P2" s="79" t="s">
        <v>75</v>
      </c>
      <c r="Q2" s="79" t="s">
        <v>77</v>
      </c>
      <c r="R2" s="79" t="s">
        <v>81</v>
      </c>
      <c r="S2" s="79" t="s">
        <v>83</v>
      </c>
      <c r="T2" s="79" t="s">
        <v>256</v>
      </c>
      <c r="U2" s="79" t="s">
        <v>84</v>
      </c>
      <c r="V2" s="79" t="s">
        <v>85</v>
      </c>
      <c r="W2" s="79" t="s">
        <v>257</v>
      </c>
      <c r="X2" s="79" t="s">
        <v>87</v>
      </c>
      <c r="Y2" s="79" t="s">
        <v>88</v>
      </c>
      <c r="Z2" s="79" t="s">
        <v>89</v>
      </c>
      <c r="AA2" s="79" t="s">
        <v>90</v>
      </c>
      <c r="AB2" s="79" t="s">
        <v>91</v>
      </c>
      <c r="AC2" s="79" t="s">
        <v>92</v>
      </c>
      <c r="AD2" s="79" t="s">
        <v>93</v>
      </c>
      <c r="AE2" s="79" t="s">
        <v>94</v>
      </c>
      <c r="AF2" s="79" t="s">
        <v>96</v>
      </c>
      <c r="AG2" s="79" t="s">
        <v>97</v>
      </c>
      <c r="AH2" s="79" t="s">
        <v>98</v>
      </c>
      <c r="AI2" s="79" t="s">
        <v>101</v>
      </c>
      <c r="AJ2" s="79" t="s">
        <v>102</v>
      </c>
      <c r="AK2" s="79" t="s">
        <v>103</v>
      </c>
      <c r="AL2" s="79" t="s">
        <v>104</v>
      </c>
      <c r="AM2" s="79" t="s">
        <v>105</v>
      </c>
      <c r="AN2" s="79" t="s">
        <v>106</v>
      </c>
      <c r="AO2" s="79" t="s">
        <v>107</v>
      </c>
      <c r="AP2" s="79" t="s">
        <v>258</v>
      </c>
      <c r="AQ2" s="79" t="s">
        <v>110</v>
      </c>
      <c r="AR2" s="79" t="s">
        <v>116</v>
      </c>
      <c r="AS2" s="79" t="s">
        <v>117</v>
      </c>
      <c r="AT2" s="79" t="s">
        <v>120</v>
      </c>
      <c r="AU2" s="79" t="s">
        <v>121</v>
      </c>
      <c r="AV2" s="79" t="s">
        <v>122</v>
      </c>
      <c r="AW2" s="79" t="s">
        <v>126</v>
      </c>
      <c r="AX2" s="79" t="s">
        <v>127</v>
      </c>
      <c r="AY2" s="79" t="s">
        <v>132</v>
      </c>
      <c r="AZ2" s="79" t="s">
        <v>138</v>
      </c>
      <c r="BA2" s="79" t="s">
        <v>142</v>
      </c>
      <c r="BB2" s="79" t="s">
        <v>150</v>
      </c>
      <c r="BC2" s="79" t="s">
        <v>152</v>
      </c>
      <c r="BD2" s="79" t="s">
        <v>259</v>
      </c>
      <c r="BE2" s="79" t="s">
        <v>153</v>
      </c>
      <c r="BF2" s="79" t="s">
        <v>160</v>
      </c>
      <c r="BG2" s="79" t="s">
        <v>169</v>
      </c>
      <c r="BH2" s="79" t="s">
        <v>178</v>
      </c>
      <c r="BI2" s="79" t="s">
        <v>180</v>
      </c>
      <c r="BJ2" s="79" t="s">
        <v>182</v>
      </c>
      <c r="BK2" s="79" t="s">
        <v>193</v>
      </c>
      <c r="BL2" s="79" t="s">
        <v>197</v>
      </c>
      <c r="BM2" s="79" t="s">
        <v>203</v>
      </c>
      <c r="BN2" s="79" t="s">
        <v>208</v>
      </c>
      <c r="BO2" s="79" t="s">
        <v>215</v>
      </c>
      <c r="BP2" s="79" t="s">
        <v>217</v>
      </c>
      <c r="BQ2" s="79" t="s">
        <v>260</v>
      </c>
      <c r="BR2" s="79" t="s">
        <v>221</v>
      </c>
      <c r="BS2" s="79" t="s">
        <v>271</v>
      </c>
      <c r="BT2" s="79" t="s">
        <v>261</v>
      </c>
      <c r="BU2" s="79" t="s">
        <v>223</v>
      </c>
      <c r="BV2" s="79" t="s">
        <v>224</v>
      </c>
      <c r="BW2" s="79" t="s">
        <v>226</v>
      </c>
      <c r="BX2" s="79" t="s">
        <v>227</v>
      </c>
      <c r="BY2" s="79" t="s">
        <v>228</v>
      </c>
      <c r="BZ2" s="79" t="s">
        <v>229</v>
      </c>
      <c r="CA2" s="79" t="s">
        <v>230</v>
      </c>
      <c r="CB2" s="79" t="s">
        <v>232</v>
      </c>
      <c r="CC2" s="79" t="s">
        <v>233</v>
      </c>
      <c r="CD2" s="79" t="s">
        <v>238</v>
      </c>
      <c r="CE2" s="79" t="s">
        <v>239</v>
      </c>
      <c r="CF2" s="79" t="s">
        <v>240</v>
      </c>
      <c r="CG2" s="79" t="s">
        <v>241</v>
      </c>
      <c r="CH2" s="79" t="s">
        <v>242</v>
      </c>
      <c r="CI2" s="79" t="s">
        <v>243</v>
      </c>
      <c r="CJ2" s="79" t="s">
        <v>244</v>
      </c>
      <c r="CK2" s="79" t="s">
        <v>245</v>
      </c>
      <c r="CL2" s="79" t="s">
        <v>248</v>
      </c>
      <c r="CM2" s="79" t="s">
        <v>249</v>
      </c>
      <c r="CN2" s="79" t="s">
        <v>250</v>
      </c>
      <c r="CO2" s="79" t="s">
        <v>251</v>
      </c>
      <c r="CP2" s="79" t="s">
        <v>252</v>
      </c>
      <c r="CQ2" s="83"/>
    </row>
    <row r="3" spans="1:96" x14ac:dyDescent="0.25">
      <c r="A3" s="78" t="s">
        <v>24</v>
      </c>
      <c r="B3" s="84">
        <f>IFERROR(SUM('1.19 Wine share of consm'!B3*'1.19 Wine share of consm'!$B3,'1.29 Beer share of consm'!B3*'1.29 Beer share of consm'!$B3,'1.38 Spirits share of consm'!B3*'1.38 Spirits share of consm'!$B3)/((SQRT(POWER('1.19 Wine share of consm'!B3,2)+POWER('1.29 Beer share of consm'!B3,2)+POWER('1.38 Spirits share of consm'!B3,2)))*(SQRT(POWER('1.19 Wine share of consm'!$B3,2)+POWER('1.29 Beer share of consm'!$B3,2)+POWER('1.38 Spirits share of consm'!$B3,2)))),"")</f>
        <v>1.0000000000000002</v>
      </c>
      <c r="C3" s="84"/>
      <c r="D3" s="84">
        <f>IFERROR(SUM('1.19 Wine share of consm'!D3*'1.19 Wine share of consm'!$B3,'1.29 Beer share of consm'!D3*'1.29 Beer share of consm'!$B3,'1.38 Spirits share of consm'!D3*'1.38 Spirits share of consm'!$B3)/((SQRT(POWER('1.19 Wine share of consm'!D3,2)+POWER('1.29 Beer share of consm'!D3,2)+POWER('1.38 Spirits share of consm'!D3,2)))*(SQRT(POWER('1.19 Wine share of consm'!$B3,2)+POWER('1.29 Beer share of consm'!$B3,2)+POWER('1.38 Spirits share of consm'!$B3,2)))),"")</f>
        <v>0.8372847462517532</v>
      </c>
      <c r="E3" s="84">
        <f>IFERROR(SUM('1.19 Wine share of consm'!E3*'1.19 Wine share of consm'!$B3,'1.29 Beer share of consm'!E3*'1.29 Beer share of consm'!$B3,'1.38 Spirits share of consm'!E3*'1.38 Spirits share of consm'!$B3)/((SQRT(POWER('1.19 Wine share of consm'!E3,2)+POWER('1.29 Beer share of consm'!E3,2)+POWER('1.38 Spirits share of consm'!E3,2)))*(SQRT(POWER('1.19 Wine share of consm'!$B3,2)+POWER('1.29 Beer share of consm'!$B3,2)+POWER('1.38 Spirits share of consm'!$B3,2)))),"")</f>
        <v>0.96203943143233084</v>
      </c>
      <c r="F3" s="84">
        <f>IFERROR(SUM('1.19 Wine share of consm'!F3*'1.19 Wine share of consm'!$B3,'1.29 Beer share of consm'!F3*'1.29 Beer share of consm'!$B3,'1.38 Spirits share of consm'!F3*'1.38 Spirits share of consm'!$B3)/((SQRT(POWER('1.19 Wine share of consm'!F3,2)+POWER('1.29 Beer share of consm'!F3,2)+POWER('1.38 Spirits share of consm'!F3,2)))*(SQRT(POWER('1.19 Wine share of consm'!$B3,2)+POWER('1.29 Beer share of consm'!$B3,2)+POWER('1.38 Spirits share of consm'!$B3,2)))),"")</f>
        <v>0.80680724444327123</v>
      </c>
      <c r="G3" s="84">
        <f>IFERROR(SUM('1.19 Wine share of consm'!G3*'1.19 Wine share of consm'!$B3,'1.29 Beer share of consm'!G3*'1.29 Beer share of consm'!$B3,'1.38 Spirits share of consm'!G3*'1.38 Spirits share of consm'!$B3)/((SQRT(POWER('1.19 Wine share of consm'!G3,2)+POWER('1.29 Beer share of consm'!G3,2)+POWER('1.38 Spirits share of consm'!G3,2)))*(SQRT(POWER('1.19 Wine share of consm'!$B3,2)+POWER('1.29 Beer share of consm'!$B3,2)+POWER('1.38 Spirits share of consm'!$B3,2)))),"")</f>
        <v>0.74136191508280158</v>
      </c>
      <c r="H3" s="84">
        <f>IFERROR(SUM('1.19 Wine share of consm'!H3*'1.19 Wine share of consm'!$B3,'1.29 Beer share of consm'!H3*'1.29 Beer share of consm'!$B3,'1.38 Spirits share of consm'!H3*'1.38 Spirits share of consm'!$B3)/((SQRT(POWER('1.19 Wine share of consm'!H3,2)+POWER('1.29 Beer share of consm'!H3,2)+POWER('1.38 Spirits share of consm'!H3,2)))*(SQRT(POWER('1.19 Wine share of consm'!$B3,2)+POWER('1.29 Beer share of consm'!$B3,2)+POWER('1.38 Spirits share of consm'!$B3,2)))),"")</f>
        <v>0.89929308155507448</v>
      </c>
      <c r="I3" s="84">
        <f>IFERROR(SUM('1.19 Wine share of consm'!I3*'1.19 Wine share of consm'!$B3,'1.29 Beer share of consm'!I3*'1.29 Beer share of consm'!$B3,'1.38 Spirits share of consm'!I3*'1.38 Spirits share of consm'!$B3)/((SQRT(POWER('1.19 Wine share of consm'!I3,2)+POWER('1.29 Beer share of consm'!I3,2)+POWER('1.38 Spirits share of consm'!I3,2)))*(SQRT(POWER('1.19 Wine share of consm'!$B3,2)+POWER('1.29 Beer share of consm'!$B3,2)+POWER('1.38 Spirits share of consm'!$B3,2)))),"")</f>
        <v>0.99909009007508731</v>
      </c>
      <c r="J3" s="84">
        <f>IFERROR(SUM('1.19 Wine share of consm'!J3*'1.19 Wine share of consm'!$B3,'1.29 Beer share of consm'!J3*'1.29 Beer share of consm'!$B3,'1.38 Spirits share of consm'!J3*'1.38 Spirits share of consm'!$B3)/((SQRT(POWER('1.19 Wine share of consm'!J3,2)+POWER('1.29 Beer share of consm'!J3,2)+POWER('1.38 Spirits share of consm'!J3,2)))*(SQRT(POWER('1.19 Wine share of consm'!$B3,2)+POWER('1.29 Beer share of consm'!$B3,2)+POWER('1.38 Spirits share of consm'!$B3,2)))),"")</f>
        <v>0.88765937180486065</v>
      </c>
      <c r="K3" s="84">
        <f>IFERROR(SUM('1.19 Wine share of consm'!K3*'1.19 Wine share of consm'!$B3,'1.29 Beer share of consm'!K3*'1.29 Beer share of consm'!$B3,'1.38 Spirits share of consm'!K3*'1.38 Spirits share of consm'!$B3)/((SQRT(POWER('1.19 Wine share of consm'!K3,2)+POWER('1.29 Beer share of consm'!K3,2)+POWER('1.38 Spirits share of consm'!K3,2)))*(SQRT(POWER('1.19 Wine share of consm'!$B3,2)+POWER('1.29 Beer share of consm'!$B3,2)+POWER('1.38 Spirits share of consm'!$B3,2)))),"")</f>
        <v>0.92407083157778236</v>
      </c>
      <c r="L3" s="84">
        <f>IFERROR(SUM('1.19 Wine share of consm'!L3*'1.19 Wine share of consm'!$B3,'1.29 Beer share of consm'!L3*'1.29 Beer share of consm'!$B3,'1.38 Spirits share of consm'!L3*'1.38 Spirits share of consm'!$B3)/((SQRT(POWER('1.19 Wine share of consm'!L3,2)+POWER('1.29 Beer share of consm'!L3,2)+POWER('1.38 Spirits share of consm'!L3,2)))*(SQRT(POWER('1.19 Wine share of consm'!$B3,2)+POWER('1.29 Beer share of consm'!$B3,2)+POWER('1.38 Spirits share of consm'!$B3,2)))),"")</f>
        <v>0.74271879486047809</v>
      </c>
      <c r="M3" s="84">
        <f>IFERROR(SUM('1.19 Wine share of consm'!M3*'1.19 Wine share of consm'!$B3,'1.29 Beer share of consm'!M3*'1.29 Beer share of consm'!$B3,'1.38 Spirits share of consm'!M3*'1.38 Spirits share of consm'!$B3)/((SQRT(POWER('1.19 Wine share of consm'!M3,2)+POWER('1.29 Beer share of consm'!M3,2)+POWER('1.38 Spirits share of consm'!M3,2)))*(SQRT(POWER('1.19 Wine share of consm'!$B3,2)+POWER('1.29 Beer share of consm'!$B3,2)+POWER('1.38 Spirits share of consm'!$B3,2)))),"")</f>
        <v>0.84566687924961537</v>
      </c>
      <c r="N3" s="84">
        <f>IFERROR(SUM('1.19 Wine share of consm'!N3*'1.19 Wine share of consm'!$B3,'1.29 Beer share of consm'!N3*'1.29 Beer share of consm'!$B3,'1.38 Spirits share of consm'!N3*'1.38 Spirits share of consm'!$B3)/((SQRT(POWER('1.19 Wine share of consm'!N3,2)+POWER('1.29 Beer share of consm'!N3,2)+POWER('1.38 Spirits share of consm'!N3,2)))*(SQRT(POWER('1.19 Wine share of consm'!$B3,2)+POWER('1.29 Beer share of consm'!$B3,2)+POWER('1.38 Spirits share of consm'!$B3,2)))),"")</f>
        <v>0.88084749660624284</v>
      </c>
      <c r="O3" s="84">
        <f>IFERROR(SUM('1.19 Wine share of consm'!O3*'1.19 Wine share of consm'!$B3,'1.29 Beer share of consm'!O3*'1.29 Beer share of consm'!$B3,'1.38 Spirits share of consm'!O3*'1.38 Spirits share of consm'!$B3)/((SQRT(POWER('1.19 Wine share of consm'!O3,2)+POWER('1.29 Beer share of consm'!O3,2)+POWER('1.38 Spirits share of consm'!O3,2)))*(SQRT(POWER('1.19 Wine share of consm'!$B3,2)+POWER('1.29 Beer share of consm'!$B3,2)+POWER('1.38 Spirits share of consm'!$B3,2)))),"")</f>
        <v>0.81809477095882122</v>
      </c>
      <c r="P3" s="84">
        <f>IFERROR(SUM('1.19 Wine share of consm'!P3*'1.19 Wine share of consm'!$B3,'1.29 Beer share of consm'!P3*'1.29 Beer share of consm'!$B3,'1.38 Spirits share of consm'!P3*'1.38 Spirits share of consm'!$B3)/((SQRT(POWER('1.19 Wine share of consm'!P3,2)+POWER('1.29 Beer share of consm'!P3,2)+POWER('1.38 Spirits share of consm'!P3,2)))*(SQRT(POWER('1.19 Wine share of consm'!$B3,2)+POWER('1.29 Beer share of consm'!$B3,2)+POWER('1.38 Spirits share of consm'!$B3,2)))),"")</f>
        <v>0.97553371732413585</v>
      </c>
      <c r="Q3" s="84">
        <f>IFERROR(SUM('1.19 Wine share of consm'!Q3*'1.19 Wine share of consm'!$B3,'1.29 Beer share of consm'!Q3*'1.29 Beer share of consm'!$B3,'1.38 Spirits share of consm'!Q3*'1.38 Spirits share of consm'!$B3)/((SQRT(POWER('1.19 Wine share of consm'!Q3,2)+POWER('1.29 Beer share of consm'!Q3,2)+POWER('1.38 Spirits share of consm'!Q3,2)))*(SQRT(POWER('1.19 Wine share of consm'!$B3,2)+POWER('1.29 Beer share of consm'!$B3,2)+POWER('1.38 Spirits share of consm'!$B3,2)))),"")</f>
        <v>0.80725274028730543</v>
      </c>
      <c r="R3" s="84">
        <f>IFERROR(SUM('1.19 Wine share of consm'!R3*'1.19 Wine share of consm'!$B3,'1.29 Beer share of consm'!R3*'1.29 Beer share of consm'!$B3,'1.38 Spirits share of consm'!R3*'1.38 Spirits share of consm'!$B3)/((SQRT(POWER('1.19 Wine share of consm'!R3,2)+POWER('1.29 Beer share of consm'!R3,2)+POWER('1.38 Spirits share of consm'!R3,2)))*(SQRT(POWER('1.19 Wine share of consm'!$B3,2)+POWER('1.29 Beer share of consm'!$B3,2)+POWER('1.38 Spirits share of consm'!$B3,2)))),"")</f>
        <v>0.81696455963106662</v>
      </c>
      <c r="S3" s="84">
        <f>IFERROR(SUM('1.19 Wine share of consm'!S3*'1.19 Wine share of consm'!$B3,'1.29 Beer share of consm'!S3*'1.29 Beer share of consm'!$B3,'1.38 Spirits share of consm'!S3*'1.38 Spirits share of consm'!$B3)/((SQRT(POWER('1.19 Wine share of consm'!S3,2)+POWER('1.29 Beer share of consm'!S3,2)+POWER('1.38 Spirits share of consm'!S3,2)))*(SQRT(POWER('1.19 Wine share of consm'!$B3,2)+POWER('1.29 Beer share of consm'!$B3,2)+POWER('1.38 Spirits share of consm'!$B3,2)))),"")</f>
        <v>0.75827922780674906</v>
      </c>
      <c r="T3" s="84">
        <f>IFERROR(SUM('1.19 Wine share of consm'!T3*'1.19 Wine share of consm'!$B3,'1.29 Beer share of consm'!T3*'1.29 Beer share of consm'!$B3,'1.38 Spirits share of consm'!T3*'1.38 Spirits share of consm'!$B3)/((SQRT(POWER('1.19 Wine share of consm'!T3,2)+POWER('1.29 Beer share of consm'!T3,2)+POWER('1.38 Spirits share of consm'!T3,2)))*(SQRT(POWER('1.19 Wine share of consm'!$B3,2)+POWER('1.29 Beer share of consm'!$B3,2)+POWER('1.38 Spirits share of consm'!$B3,2)))),"")</f>
        <v>0.84484520208459091</v>
      </c>
      <c r="U3" s="84">
        <f>IFERROR(SUM('1.19 Wine share of consm'!U3*'1.19 Wine share of consm'!$B3,'1.29 Beer share of consm'!U3*'1.29 Beer share of consm'!$B3,'1.38 Spirits share of consm'!U3*'1.38 Spirits share of consm'!$B3)/((SQRT(POWER('1.19 Wine share of consm'!U3,2)+POWER('1.29 Beer share of consm'!U3,2)+POWER('1.38 Spirits share of consm'!U3,2)))*(SQRT(POWER('1.19 Wine share of consm'!$B3,2)+POWER('1.29 Beer share of consm'!$B3,2)+POWER('1.38 Spirits share of consm'!$B3,2)))),"")</f>
        <v>0.84309592366150587</v>
      </c>
      <c r="V3" s="84">
        <f>IFERROR(SUM('1.19 Wine share of consm'!V3*'1.19 Wine share of consm'!$B3,'1.29 Beer share of consm'!V3*'1.29 Beer share of consm'!$B3,'1.38 Spirits share of consm'!V3*'1.38 Spirits share of consm'!$B3)/((SQRT(POWER('1.19 Wine share of consm'!V3,2)+POWER('1.29 Beer share of consm'!V3,2)+POWER('1.38 Spirits share of consm'!V3,2)))*(SQRT(POWER('1.19 Wine share of consm'!$B3,2)+POWER('1.29 Beer share of consm'!$B3,2)+POWER('1.38 Spirits share of consm'!$B3,2)))),"")</f>
        <v>0.85171428195027643</v>
      </c>
      <c r="W3" s="84">
        <f>IFERROR(SUM('1.19 Wine share of consm'!W3*'1.19 Wine share of consm'!$B3,'1.29 Beer share of consm'!W3*'1.29 Beer share of consm'!$B3,'1.38 Spirits share of consm'!W3*'1.38 Spirits share of consm'!$B3)/((SQRT(POWER('1.19 Wine share of consm'!W3,2)+POWER('1.29 Beer share of consm'!W3,2)+POWER('1.38 Spirits share of consm'!W3,2)))*(SQRT(POWER('1.19 Wine share of consm'!$B3,2)+POWER('1.29 Beer share of consm'!$B3,2)+POWER('1.38 Spirits share of consm'!$B3,2)))),"")</f>
        <v>0.97882759635866978</v>
      </c>
      <c r="X3" s="84">
        <f>IFERROR(SUM('1.19 Wine share of consm'!X3*'1.19 Wine share of consm'!$B3,'1.29 Beer share of consm'!X3*'1.29 Beer share of consm'!$B3,'1.38 Spirits share of consm'!X3*'1.38 Spirits share of consm'!$B3)/((SQRT(POWER('1.19 Wine share of consm'!X3,2)+POWER('1.29 Beer share of consm'!X3,2)+POWER('1.38 Spirits share of consm'!X3,2)))*(SQRT(POWER('1.19 Wine share of consm'!$B3,2)+POWER('1.29 Beer share of consm'!$B3,2)+POWER('1.38 Spirits share of consm'!$B3,2)))),"")</f>
        <v>0.80140955141674985</v>
      </c>
      <c r="Y3" s="84">
        <f>IFERROR(SUM('1.19 Wine share of consm'!Y3*'1.19 Wine share of consm'!$B3,'1.29 Beer share of consm'!Y3*'1.29 Beer share of consm'!$B3,'1.38 Spirits share of consm'!Y3*'1.38 Spirits share of consm'!$B3)/((SQRT(POWER('1.19 Wine share of consm'!Y3,2)+POWER('1.29 Beer share of consm'!Y3,2)+POWER('1.38 Spirits share of consm'!Y3,2)))*(SQRT(POWER('1.19 Wine share of consm'!$B3,2)+POWER('1.29 Beer share of consm'!$B3,2)+POWER('1.38 Spirits share of consm'!$B3,2)))),"")</f>
        <v>0.89062788189707154</v>
      </c>
      <c r="Z3" s="84">
        <f>IFERROR(SUM('1.19 Wine share of consm'!Z3*'1.19 Wine share of consm'!$B3,'1.29 Beer share of consm'!Z3*'1.29 Beer share of consm'!$B3,'1.38 Spirits share of consm'!Z3*'1.38 Spirits share of consm'!$B3)/((SQRT(POWER('1.19 Wine share of consm'!Z3,2)+POWER('1.29 Beer share of consm'!Z3,2)+POWER('1.38 Spirits share of consm'!Z3,2)))*(SQRT(POWER('1.19 Wine share of consm'!$B3,2)+POWER('1.29 Beer share of consm'!$B3,2)+POWER('1.38 Spirits share of consm'!$B3,2)))),"")</f>
        <v>0.98769403318790783</v>
      </c>
      <c r="AA3" s="84">
        <f>IFERROR(SUM('1.19 Wine share of consm'!AA3*'1.19 Wine share of consm'!$B3,'1.29 Beer share of consm'!AA3*'1.29 Beer share of consm'!$B3,'1.38 Spirits share of consm'!AA3*'1.38 Spirits share of consm'!$B3)/((SQRT(POWER('1.19 Wine share of consm'!AA3,2)+POWER('1.29 Beer share of consm'!AA3,2)+POWER('1.38 Spirits share of consm'!AA3,2)))*(SQRT(POWER('1.19 Wine share of consm'!$B3,2)+POWER('1.29 Beer share of consm'!$B3,2)+POWER('1.38 Spirits share of consm'!$B3,2)))),"")</f>
        <v>0.88061777895829474</v>
      </c>
      <c r="AB3" s="84">
        <f>IFERROR(SUM('1.19 Wine share of consm'!AB3*'1.19 Wine share of consm'!$B3,'1.29 Beer share of consm'!AB3*'1.29 Beer share of consm'!$B3,'1.38 Spirits share of consm'!AB3*'1.38 Spirits share of consm'!$B3)/((SQRT(POWER('1.19 Wine share of consm'!AB3,2)+POWER('1.29 Beer share of consm'!AB3,2)+POWER('1.38 Spirits share of consm'!AB3,2)))*(SQRT(POWER('1.19 Wine share of consm'!$B3,2)+POWER('1.29 Beer share of consm'!$B3,2)+POWER('1.38 Spirits share of consm'!$B3,2)))),"")</f>
        <v>0.90231550536298</v>
      </c>
      <c r="AC3" s="84">
        <f>IFERROR(SUM('1.19 Wine share of consm'!AC3*'1.19 Wine share of consm'!$B3,'1.29 Beer share of consm'!AC3*'1.29 Beer share of consm'!$B3,'1.38 Spirits share of consm'!AC3*'1.38 Spirits share of consm'!$B3)/((SQRT(POWER('1.19 Wine share of consm'!AC3,2)+POWER('1.29 Beer share of consm'!AC3,2)+POWER('1.38 Spirits share of consm'!AC3,2)))*(SQRT(POWER('1.19 Wine share of consm'!$B3,2)+POWER('1.29 Beer share of consm'!$B3,2)+POWER('1.38 Spirits share of consm'!$B3,2)))),"")</f>
        <v>0.9907165244725068</v>
      </c>
      <c r="AD3" s="84">
        <f>IFERROR(SUM('1.19 Wine share of consm'!AD3*'1.19 Wine share of consm'!$B3,'1.29 Beer share of consm'!AD3*'1.29 Beer share of consm'!$B3,'1.38 Spirits share of consm'!AD3*'1.38 Spirits share of consm'!$B3)/((SQRT(POWER('1.19 Wine share of consm'!AD3,2)+POWER('1.29 Beer share of consm'!AD3,2)+POWER('1.38 Spirits share of consm'!AD3,2)))*(SQRT(POWER('1.19 Wine share of consm'!$B3,2)+POWER('1.29 Beer share of consm'!$B3,2)+POWER('1.38 Spirits share of consm'!$B3,2)))),"")</f>
        <v>0.94302349495075732</v>
      </c>
      <c r="AE3" s="84">
        <f>IFERROR(SUM('1.19 Wine share of consm'!AE3*'1.19 Wine share of consm'!$B3,'1.29 Beer share of consm'!AE3*'1.29 Beer share of consm'!$B3,'1.38 Spirits share of consm'!AE3*'1.38 Spirits share of consm'!$B3)/((SQRT(POWER('1.19 Wine share of consm'!AE3,2)+POWER('1.29 Beer share of consm'!AE3,2)+POWER('1.38 Spirits share of consm'!AE3,2)))*(SQRT(POWER('1.19 Wine share of consm'!$B3,2)+POWER('1.29 Beer share of consm'!$B3,2)+POWER('1.38 Spirits share of consm'!$B3,2)))),"")</f>
        <v>0.96830104494824698</v>
      </c>
      <c r="AF3" s="84">
        <f>IFERROR(SUM('1.19 Wine share of consm'!AF3*'1.19 Wine share of consm'!$B3,'1.29 Beer share of consm'!AF3*'1.29 Beer share of consm'!$B3,'1.38 Spirits share of consm'!AF3*'1.38 Spirits share of consm'!$B3)/((SQRT(POWER('1.19 Wine share of consm'!AF3,2)+POWER('1.29 Beer share of consm'!AF3,2)+POWER('1.38 Spirits share of consm'!AF3,2)))*(SQRT(POWER('1.19 Wine share of consm'!$B3,2)+POWER('1.29 Beer share of consm'!$B3,2)+POWER('1.38 Spirits share of consm'!$B3,2)))),"")</f>
        <v>0.97494623607575992</v>
      </c>
      <c r="AG3" s="84">
        <f>IFERROR(SUM('1.19 Wine share of consm'!AG3*'1.19 Wine share of consm'!$B3,'1.29 Beer share of consm'!AG3*'1.29 Beer share of consm'!$B3,'1.38 Spirits share of consm'!AG3*'1.38 Spirits share of consm'!$B3)/((SQRT(POWER('1.19 Wine share of consm'!AG3,2)+POWER('1.29 Beer share of consm'!AG3,2)+POWER('1.38 Spirits share of consm'!AG3,2)))*(SQRT(POWER('1.19 Wine share of consm'!$B3,2)+POWER('1.29 Beer share of consm'!$B3,2)+POWER('1.38 Spirits share of consm'!$B3,2)))),"")</f>
        <v>0.99557295461552997</v>
      </c>
      <c r="AH3" s="84">
        <f>IFERROR(SUM('1.19 Wine share of consm'!AH3*'1.19 Wine share of consm'!$B3,'1.29 Beer share of consm'!AH3*'1.29 Beer share of consm'!$B3,'1.38 Spirits share of consm'!AH3*'1.38 Spirits share of consm'!$B3)/((SQRT(POWER('1.19 Wine share of consm'!AH3,2)+POWER('1.29 Beer share of consm'!AH3,2)+POWER('1.38 Spirits share of consm'!AH3,2)))*(SQRT(POWER('1.19 Wine share of consm'!$B3,2)+POWER('1.29 Beer share of consm'!$B3,2)+POWER('1.38 Spirits share of consm'!$B3,2)))),"")</f>
        <v>0.88417744360021555</v>
      </c>
      <c r="AI3" s="84">
        <f>IFERROR(SUM('1.19 Wine share of consm'!AI3*'1.19 Wine share of consm'!$B3,'1.29 Beer share of consm'!AI3*'1.29 Beer share of consm'!$B3,'1.38 Spirits share of consm'!AI3*'1.38 Spirits share of consm'!$B3)/((SQRT(POWER('1.19 Wine share of consm'!AI3,2)+POWER('1.29 Beer share of consm'!AI3,2)+POWER('1.38 Spirits share of consm'!AI3,2)))*(SQRT(POWER('1.19 Wine share of consm'!$B3,2)+POWER('1.29 Beer share of consm'!$B3,2)+POWER('1.38 Spirits share of consm'!$B3,2)))),"")</f>
        <v>0.9777595981572168</v>
      </c>
      <c r="AJ3" s="84">
        <f>IFERROR(SUM('1.19 Wine share of consm'!AJ3*'1.19 Wine share of consm'!$B3,'1.29 Beer share of consm'!AJ3*'1.29 Beer share of consm'!$B3,'1.38 Spirits share of consm'!AJ3*'1.38 Spirits share of consm'!$B3)/((SQRT(POWER('1.19 Wine share of consm'!AJ3,2)+POWER('1.29 Beer share of consm'!AJ3,2)+POWER('1.38 Spirits share of consm'!AJ3,2)))*(SQRT(POWER('1.19 Wine share of consm'!$B3,2)+POWER('1.29 Beer share of consm'!$B3,2)+POWER('1.38 Spirits share of consm'!$B3,2)))),"")</f>
        <v>0.98514195583874298</v>
      </c>
      <c r="AK3" s="84">
        <f>IFERROR(SUM('1.19 Wine share of consm'!AK3*'1.19 Wine share of consm'!$B3,'1.29 Beer share of consm'!AK3*'1.29 Beer share of consm'!$B3,'1.38 Spirits share of consm'!AK3*'1.38 Spirits share of consm'!$B3)/((SQRT(POWER('1.19 Wine share of consm'!AK3,2)+POWER('1.29 Beer share of consm'!AK3,2)+POWER('1.38 Spirits share of consm'!AK3,2)))*(SQRT(POWER('1.19 Wine share of consm'!$B3,2)+POWER('1.29 Beer share of consm'!$B3,2)+POWER('1.38 Spirits share of consm'!$B3,2)))),"")</f>
        <v>0.90328382936252472</v>
      </c>
      <c r="AL3" s="84">
        <f>IFERROR(SUM('1.19 Wine share of consm'!AL3*'1.19 Wine share of consm'!$B3,'1.29 Beer share of consm'!AL3*'1.29 Beer share of consm'!$B3,'1.38 Spirits share of consm'!AL3*'1.38 Spirits share of consm'!$B3)/((SQRT(POWER('1.19 Wine share of consm'!AL3,2)+POWER('1.29 Beer share of consm'!AL3,2)+POWER('1.38 Spirits share of consm'!AL3,2)))*(SQRT(POWER('1.19 Wine share of consm'!$B3,2)+POWER('1.29 Beer share of consm'!$B3,2)+POWER('1.38 Spirits share of consm'!$B3,2)))),"")</f>
        <v>0.88290497557162495</v>
      </c>
      <c r="AM3" s="84">
        <f>IFERROR(SUM('1.19 Wine share of consm'!AM3*'1.19 Wine share of consm'!$B3,'1.29 Beer share of consm'!AM3*'1.29 Beer share of consm'!$B3,'1.38 Spirits share of consm'!AM3*'1.38 Spirits share of consm'!$B3)/((SQRT(POWER('1.19 Wine share of consm'!AM3,2)+POWER('1.29 Beer share of consm'!AM3,2)+POWER('1.38 Spirits share of consm'!AM3,2)))*(SQRT(POWER('1.19 Wine share of consm'!$B3,2)+POWER('1.29 Beer share of consm'!$B3,2)+POWER('1.38 Spirits share of consm'!$B3,2)))),"")</f>
        <v>0.97481528954593322</v>
      </c>
      <c r="AN3" s="84">
        <f>IFERROR(SUM('1.19 Wine share of consm'!AN3*'1.19 Wine share of consm'!$B3,'1.29 Beer share of consm'!AN3*'1.29 Beer share of consm'!$B3,'1.38 Spirits share of consm'!AN3*'1.38 Spirits share of consm'!$B3)/((SQRT(POWER('1.19 Wine share of consm'!AN3,2)+POWER('1.29 Beer share of consm'!AN3,2)+POWER('1.38 Spirits share of consm'!AN3,2)))*(SQRT(POWER('1.19 Wine share of consm'!$B3,2)+POWER('1.29 Beer share of consm'!$B3,2)+POWER('1.38 Spirits share of consm'!$B3,2)))),"")</f>
        <v>0.81735397591744108</v>
      </c>
      <c r="AO3" s="84">
        <f>IFERROR(SUM('1.19 Wine share of consm'!AO3*'1.19 Wine share of consm'!$B3,'1.29 Beer share of consm'!AO3*'1.29 Beer share of consm'!$B3,'1.38 Spirits share of consm'!AO3*'1.38 Spirits share of consm'!$B3)/((SQRT(POWER('1.19 Wine share of consm'!AO3,2)+POWER('1.29 Beer share of consm'!AO3,2)+POWER('1.38 Spirits share of consm'!AO3,2)))*(SQRT(POWER('1.19 Wine share of consm'!$B3,2)+POWER('1.29 Beer share of consm'!$B3,2)+POWER('1.38 Spirits share of consm'!$B3,2)))),"")</f>
        <v>0.98970489391570871</v>
      </c>
      <c r="AP3" s="84">
        <f>IFERROR(SUM('1.19 Wine share of consm'!AP3*'1.19 Wine share of consm'!$B3,'1.29 Beer share of consm'!AP3*'1.29 Beer share of consm'!$B3,'1.38 Spirits share of consm'!AP3*'1.38 Spirits share of consm'!$B3)/((SQRT(POWER('1.19 Wine share of consm'!AP3,2)+POWER('1.29 Beer share of consm'!AP3,2)+POWER('1.38 Spirits share of consm'!AP3,2)))*(SQRT(POWER('1.19 Wine share of consm'!$B3,2)+POWER('1.29 Beer share of consm'!$B3,2)+POWER('1.38 Spirits share of consm'!$B3,2)))),"")</f>
        <v>0.98944894783920023</v>
      </c>
      <c r="AQ3" s="84">
        <f>IFERROR(SUM('1.19 Wine share of consm'!AQ3*'1.19 Wine share of consm'!$B3,'1.29 Beer share of consm'!AQ3*'1.29 Beer share of consm'!$B3,'1.38 Spirits share of consm'!AQ3*'1.38 Spirits share of consm'!$B3)/((SQRT(POWER('1.19 Wine share of consm'!AQ3,2)+POWER('1.29 Beer share of consm'!AQ3,2)+POWER('1.38 Spirits share of consm'!AQ3,2)))*(SQRT(POWER('1.19 Wine share of consm'!$B3,2)+POWER('1.29 Beer share of consm'!$B3,2)+POWER('1.38 Spirits share of consm'!$B3,2)))),"")</f>
        <v>0.58267343155359985</v>
      </c>
      <c r="AR3" s="84">
        <f>IFERROR(SUM('1.19 Wine share of consm'!AR3*'1.19 Wine share of consm'!$B3,'1.29 Beer share of consm'!AR3*'1.29 Beer share of consm'!$B3,'1.38 Spirits share of consm'!AR3*'1.38 Spirits share of consm'!$B3)/((SQRT(POWER('1.19 Wine share of consm'!AR3,2)+POWER('1.29 Beer share of consm'!AR3,2)+POWER('1.38 Spirits share of consm'!AR3,2)))*(SQRT(POWER('1.19 Wine share of consm'!$B3,2)+POWER('1.29 Beer share of consm'!$B3,2)+POWER('1.38 Spirits share of consm'!$B3,2)))),"")</f>
        <v>0.77862505387857173</v>
      </c>
      <c r="AS3" s="84">
        <f>IFERROR(SUM('1.19 Wine share of consm'!AS3*'1.19 Wine share of consm'!$B3,'1.29 Beer share of consm'!AS3*'1.29 Beer share of consm'!$B3,'1.38 Spirits share of consm'!AS3*'1.38 Spirits share of consm'!$B3)/((SQRT(POWER('1.19 Wine share of consm'!AS3,2)+POWER('1.29 Beer share of consm'!AS3,2)+POWER('1.38 Spirits share of consm'!AS3,2)))*(SQRT(POWER('1.19 Wine share of consm'!$B3,2)+POWER('1.29 Beer share of consm'!$B3,2)+POWER('1.38 Spirits share of consm'!$B3,2)))),"")</f>
        <v>0.95811646034127051</v>
      </c>
      <c r="AT3" s="84">
        <f>IFERROR(SUM('1.19 Wine share of consm'!AT3*'1.19 Wine share of consm'!$B3,'1.29 Beer share of consm'!AT3*'1.29 Beer share of consm'!$B3,'1.38 Spirits share of consm'!AT3*'1.38 Spirits share of consm'!$B3)/((SQRT(POWER('1.19 Wine share of consm'!AT3,2)+POWER('1.29 Beer share of consm'!AT3,2)+POWER('1.38 Spirits share of consm'!AT3,2)))*(SQRT(POWER('1.19 Wine share of consm'!$B3,2)+POWER('1.29 Beer share of consm'!$B3,2)+POWER('1.38 Spirits share of consm'!$B3,2)))),"")</f>
        <v>0.83516231677072872</v>
      </c>
      <c r="AU3" s="84">
        <f>IFERROR(SUM('1.19 Wine share of consm'!AU3*'1.19 Wine share of consm'!$B3,'1.29 Beer share of consm'!AU3*'1.29 Beer share of consm'!$B3,'1.38 Spirits share of consm'!AU3*'1.38 Spirits share of consm'!$B3)/((SQRT(POWER('1.19 Wine share of consm'!AU3,2)+POWER('1.29 Beer share of consm'!AU3,2)+POWER('1.38 Spirits share of consm'!AU3,2)))*(SQRT(POWER('1.19 Wine share of consm'!$B3,2)+POWER('1.29 Beer share of consm'!$B3,2)+POWER('1.38 Spirits share of consm'!$B3,2)))),"")</f>
        <v>0.94001966667496428</v>
      </c>
      <c r="AV3" s="84">
        <f>IFERROR(SUM('1.19 Wine share of consm'!AV3*'1.19 Wine share of consm'!$B3,'1.29 Beer share of consm'!AV3*'1.29 Beer share of consm'!$B3,'1.38 Spirits share of consm'!AV3*'1.38 Spirits share of consm'!$B3)/((SQRT(POWER('1.19 Wine share of consm'!AV3,2)+POWER('1.29 Beer share of consm'!AV3,2)+POWER('1.38 Spirits share of consm'!AV3,2)))*(SQRT(POWER('1.19 Wine share of consm'!$B3,2)+POWER('1.29 Beer share of consm'!$B3,2)+POWER('1.38 Spirits share of consm'!$B3,2)))),"")</f>
        <v>0.96669022752647704</v>
      </c>
      <c r="AW3" s="84">
        <f>IFERROR(SUM('1.19 Wine share of consm'!AW3*'1.19 Wine share of consm'!$B3,'1.29 Beer share of consm'!AW3*'1.29 Beer share of consm'!$B3,'1.38 Spirits share of consm'!AW3*'1.38 Spirits share of consm'!$B3)/((SQRT(POWER('1.19 Wine share of consm'!AW3,2)+POWER('1.29 Beer share of consm'!AW3,2)+POWER('1.38 Spirits share of consm'!AW3,2)))*(SQRT(POWER('1.19 Wine share of consm'!$B3,2)+POWER('1.29 Beer share of consm'!$B3,2)+POWER('1.38 Spirits share of consm'!$B3,2)))),"")</f>
        <v>0.95416867675154038</v>
      </c>
      <c r="AX3" s="84">
        <f>IFERROR(SUM('1.19 Wine share of consm'!AX3*'1.19 Wine share of consm'!$B3,'1.29 Beer share of consm'!AX3*'1.29 Beer share of consm'!$B3,'1.38 Spirits share of consm'!AX3*'1.38 Spirits share of consm'!$B3)/((SQRT(POWER('1.19 Wine share of consm'!AX3,2)+POWER('1.29 Beer share of consm'!AX3,2)+POWER('1.38 Spirits share of consm'!AX3,2)))*(SQRT(POWER('1.19 Wine share of consm'!$B3,2)+POWER('1.29 Beer share of consm'!$B3,2)+POWER('1.38 Spirits share of consm'!$B3,2)))),"")</f>
        <v>0.93827210566845098</v>
      </c>
      <c r="AY3" s="84">
        <f>IFERROR(SUM('1.19 Wine share of consm'!AY3*'1.19 Wine share of consm'!$B3,'1.29 Beer share of consm'!AY3*'1.29 Beer share of consm'!$B3,'1.38 Spirits share of consm'!AY3*'1.38 Spirits share of consm'!$B3)/((SQRT(POWER('1.19 Wine share of consm'!AY3,2)+POWER('1.29 Beer share of consm'!AY3,2)+POWER('1.38 Spirits share of consm'!AY3,2)))*(SQRT(POWER('1.19 Wine share of consm'!$B3,2)+POWER('1.29 Beer share of consm'!$B3,2)+POWER('1.38 Spirits share of consm'!$B3,2)))),"")</f>
        <v>0.93142314376231206</v>
      </c>
      <c r="AZ3" s="84">
        <f>IFERROR(SUM('1.19 Wine share of consm'!AZ3*'1.19 Wine share of consm'!$B3,'1.29 Beer share of consm'!AZ3*'1.29 Beer share of consm'!$B3,'1.38 Spirits share of consm'!AZ3*'1.38 Spirits share of consm'!$B3)/((SQRT(POWER('1.19 Wine share of consm'!AZ3,2)+POWER('1.29 Beer share of consm'!AZ3,2)+POWER('1.38 Spirits share of consm'!AZ3,2)))*(SQRT(POWER('1.19 Wine share of consm'!$B3,2)+POWER('1.29 Beer share of consm'!$B3,2)+POWER('1.38 Spirits share of consm'!$B3,2)))),"")</f>
        <v>0.84922795540481766</v>
      </c>
      <c r="BA3" s="84">
        <f>IFERROR(SUM('1.19 Wine share of consm'!BA3*'1.19 Wine share of consm'!$B3,'1.29 Beer share of consm'!BA3*'1.29 Beer share of consm'!$B3,'1.38 Spirits share of consm'!BA3*'1.38 Spirits share of consm'!$B3)/((SQRT(POWER('1.19 Wine share of consm'!BA3,2)+POWER('1.29 Beer share of consm'!BA3,2)+POWER('1.38 Spirits share of consm'!BA3,2)))*(SQRT(POWER('1.19 Wine share of consm'!$B3,2)+POWER('1.29 Beer share of consm'!$B3,2)+POWER('1.38 Spirits share of consm'!$B3,2)))),"")</f>
        <v>0.78082481852721808</v>
      </c>
      <c r="BB3" s="84">
        <f>IFERROR(SUM('1.19 Wine share of consm'!BB3*'1.19 Wine share of consm'!$B3,'1.29 Beer share of consm'!BB3*'1.29 Beer share of consm'!$B3,'1.38 Spirits share of consm'!BB3*'1.38 Spirits share of consm'!$B3)/((SQRT(POWER('1.19 Wine share of consm'!BB3,2)+POWER('1.29 Beer share of consm'!BB3,2)+POWER('1.38 Spirits share of consm'!BB3,2)))*(SQRT(POWER('1.19 Wine share of consm'!$B3,2)+POWER('1.29 Beer share of consm'!$B3,2)+POWER('1.38 Spirits share of consm'!$B3,2)))),"")</f>
        <v>0.6508718957170665</v>
      </c>
      <c r="BC3" s="84">
        <f>IFERROR(SUM('1.19 Wine share of consm'!BC3*'1.19 Wine share of consm'!$B3,'1.29 Beer share of consm'!BC3*'1.29 Beer share of consm'!$B3,'1.38 Spirits share of consm'!BC3*'1.38 Spirits share of consm'!$B3)/((SQRT(POWER('1.19 Wine share of consm'!BC3,2)+POWER('1.29 Beer share of consm'!BC3,2)+POWER('1.38 Spirits share of consm'!BC3,2)))*(SQRT(POWER('1.19 Wine share of consm'!$B3,2)+POWER('1.29 Beer share of consm'!$B3,2)+POWER('1.38 Spirits share of consm'!$B3,2)))),"")</f>
        <v>0.85739864092769058</v>
      </c>
      <c r="BD3" s="84">
        <f>IFERROR(SUM('1.19 Wine share of consm'!BD3*'1.19 Wine share of consm'!$B3,'1.29 Beer share of consm'!BD3*'1.29 Beer share of consm'!$B3,'1.38 Spirits share of consm'!BD3*'1.38 Spirits share of consm'!$B3)/((SQRT(POWER('1.19 Wine share of consm'!BD3,2)+POWER('1.29 Beer share of consm'!BD3,2)+POWER('1.38 Spirits share of consm'!BD3,2)))*(SQRT(POWER('1.19 Wine share of consm'!$B3,2)+POWER('1.29 Beer share of consm'!$B3,2)+POWER('1.38 Spirits share of consm'!$B3,2)))),"")</f>
        <v>0.88181917277624167</v>
      </c>
      <c r="BE3" s="84">
        <f>IFERROR(SUM('1.19 Wine share of consm'!BE3*'1.19 Wine share of consm'!$B3,'1.29 Beer share of consm'!BE3*'1.29 Beer share of consm'!$B3,'1.38 Spirits share of consm'!BE3*'1.38 Spirits share of consm'!$B3)/((SQRT(POWER('1.19 Wine share of consm'!BE3,2)+POWER('1.29 Beer share of consm'!BE3,2)+POWER('1.38 Spirits share of consm'!BE3,2)))*(SQRT(POWER('1.19 Wine share of consm'!$B3,2)+POWER('1.29 Beer share of consm'!$B3,2)+POWER('1.38 Spirits share of consm'!$B3,2)))),"")</f>
        <v>0.69932496502457508</v>
      </c>
      <c r="BF3" s="84">
        <f>IFERROR(SUM('1.19 Wine share of consm'!BF3*'1.19 Wine share of consm'!$B3,'1.29 Beer share of consm'!BF3*'1.29 Beer share of consm'!$B3,'1.38 Spirits share of consm'!BF3*'1.38 Spirits share of consm'!$B3)/((SQRT(POWER('1.19 Wine share of consm'!BF3,2)+POWER('1.29 Beer share of consm'!BF3,2)+POWER('1.38 Spirits share of consm'!BF3,2)))*(SQRT(POWER('1.19 Wine share of consm'!$B3,2)+POWER('1.29 Beer share of consm'!$B3,2)+POWER('1.38 Spirits share of consm'!$B3,2)))),"")</f>
        <v>0.70067237864843346</v>
      </c>
      <c r="BG3" s="84">
        <f>IFERROR(SUM('1.19 Wine share of consm'!BG3*'1.19 Wine share of consm'!$B3,'1.29 Beer share of consm'!BG3*'1.29 Beer share of consm'!$B3,'1.38 Spirits share of consm'!BG3*'1.38 Spirits share of consm'!$B3)/((SQRT(POWER('1.19 Wine share of consm'!BG3,2)+POWER('1.29 Beer share of consm'!BG3,2)+POWER('1.38 Spirits share of consm'!BG3,2)))*(SQRT(POWER('1.19 Wine share of consm'!$B3,2)+POWER('1.29 Beer share of consm'!$B3,2)+POWER('1.38 Spirits share of consm'!$B3,2)))),"")</f>
        <v>0.85468569759239865</v>
      </c>
      <c r="BH3" s="84" t="str">
        <f>IFERROR(SUM('1.19 Wine share of consm'!BH3*'1.19 Wine share of consm'!$B3,'1.29 Beer share of consm'!BH3*'1.29 Beer share of consm'!$B3,'1.38 Spirits share of consm'!BH3*'1.38 Spirits share of consm'!$B3)/((SQRT(POWER('1.19 Wine share of consm'!BH3,2)+POWER('1.29 Beer share of consm'!BH3,2)+POWER('1.38 Spirits share of consm'!BH3,2)))*(SQRT(POWER('1.19 Wine share of consm'!$B3,2)+POWER('1.29 Beer share of consm'!$B3,2)+POWER('1.38 Spirits share of consm'!$B3,2)))),"")</f>
        <v/>
      </c>
      <c r="BI3" s="84">
        <f>IFERROR(SUM('1.19 Wine share of consm'!BI3*'1.19 Wine share of consm'!$B3,'1.29 Beer share of consm'!BI3*'1.29 Beer share of consm'!$B3,'1.38 Spirits share of consm'!BI3*'1.38 Spirits share of consm'!$B3)/((SQRT(POWER('1.19 Wine share of consm'!BI3,2)+POWER('1.29 Beer share of consm'!BI3,2)+POWER('1.38 Spirits share of consm'!BI3,2)))*(SQRT(POWER('1.19 Wine share of consm'!$B3,2)+POWER('1.29 Beer share of consm'!$B3,2)+POWER('1.38 Spirits share of consm'!$B3,2)))),"")</f>
        <v>0.95555704116097662</v>
      </c>
      <c r="BJ3" s="84">
        <f>IFERROR(SUM('1.19 Wine share of consm'!BJ3*'1.19 Wine share of consm'!$B3,'1.29 Beer share of consm'!BJ3*'1.29 Beer share of consm'!$B3,'1.38 Spirits share of consm'!BJ3*'1.38 Spirits share of consm'!$B3)/((SQRT(POWER('1.19 Wine share of consm'!BJ3,2)+POWER('1.29 Beer share of consm'!BJ3,2)+POWER('1.38 Spirits share of consm'!BJ3,2)))*(SQRT(POWER('1.19 Wine share of consm'!$B3,2)+POWER('1.29 Beer share of consm'!$B3,2)+POWER('1.38 Spirits share of consm'!$B3,2)))),"")</f>
        <v>0.82442068364638832</v>
      </c>
      <c r="BK3" s="84">
        <f>IFERROR(SUM('1.19 Wine share of consm'!BK3*'1.19 Wine share of consm'!$B3,'1.29 Beer share of consm'!BK3*'1.29 Beer share of consm'!$B3,'1.38 Spirits share of consm'!BK3*'1.38 Spirits share of consm'!$B3)/((SQRT(POWER('1.19 Wine share of consm'!BK3,2)+POWER('1.29 Beer share of consm'!BK3,2)+POWER('1.38 Spirits share of consm'!BK3,2)))*(SQRT(POWER('1.19 Wine share of consm'!$B3,2)+POWER('1.29 Beer share of consm'!$B3,2)+POWER('1.38 Spirits share of consm'!$B3,2)))),"")</f>
        <v>0.90508881964845778</v>
      </c>
      <c r="BL3" s="84">
        <f>IFERROR(SUM('1.19 Wine share of consm'!BL3*'1.19 Wine share of consm'!$B3,'1.29 Beer share of consm'!BL3*'1.29 Beer share of consm'!$B3,'1.38 Spirits share of consm'!BL3*'1.38 Spirits share of consm'!$B3)/((SQRT(POWER('1.19 Wine share of consm'!BL3,2)+POWER('1.29 Beer share of consm'!BL3,2)+POWER('1.38 Spirits share of consm'!BL3,2)))*(SQRT(POWER('1.19 Wine share of consm'!$B3,2)+POWER('1.29 Beer share of consm'!$B3,2)+POWER('1.38 Spirits share of consm'!$B3,2)))),"")</f>
        <v>0.81264055757919418</v>
      </c>
      <c r="BM3" s="84" t="str">
        <f>IFERROR(SUM('1.19 Wine share of consm'!BM3*'1.19 Wine share of consm'!$B3,'1.29 Beer share of consm'!BM3*'1.29 Beer share of consm'!$B3,'1.38 Spirits share of consm'!BM3*'1.38 Spirits share of consm'!$B3)/((SQRT(POWER('1.19 Wine share of consm'!BM3,2)+POWER('1.29 Beer share of consm'!BM3,2)+POWER('1.38 Spirits share of consm'!BM3,2)))*(SQRT(POWER('1.19 Wine share of consm'!$B3,2)+POWER('1.29 Beer share of consm'!$B3,2)+POWER('1.38 Spirits share of consm'!$B3,2)))),"")</f>
        <v/>
      </c>
      <c r="BN3" s="84">
        <f>IFERROR(SUM('1.19 Wine share of consm'!BN3*'1.19 Wine share of consm'!$B3,'1.29 Beer share of consm'!BN3*'1.29 Beer share of consm'!$B3,'1.38 Spirits share of consm'!BN3*'1.38 Spirits share of consm'!$B3)/((SQRT(POWER('1.19 Wine share of consm'!BN3,2)+POWER('1.29 Beer share of consm'!BN3,2)+POWER('1.38 Spirits share of consm'!BN3,2)))*(SQRT(POWER('1.19 Wine share of consm'!$B3,2)+POWER('1.29 Beer share of consm'!$B3,2)+POWER('1.38 Spirits share of consm'!$B3,2)))),"")</f>
        <v>0.89160955291617539</v>
      </c>
      <c r="BO3" s="84">
        <f>IFERROR(SUM('1.19 Wine share of consm'!BO3*'1.19 Wine share of consm'!$B3,'1.29 Beer share of consm'!BO3*'1.29 Beer share of consm'!$B3,'1.38 Spirits share of consm'!BO3*'1.38 Spirits share of consm'!$B3)/((SQRT(POWER('1.19 Wine share of consm'!BO3,2)+POWER('1.29 Beer share of consm'!BO3,2)+POWER('1.38 Spirits share of consm'!BO3,2)))*(SQRT(POWER('1.19 Wine share of consm'!$B3,2)+POWER('1.29 Beer share of consm'!$B3,2)+POWER('1.38 Spirits share of consm'!$B3,2)))),"")</f>
        <v>0.7869963369711418</v>
      </c>
      <c r="BP3" s="84">
        <f>IFERROR(SUM('1.19 Wine share of consm'!BP3*'1.19 Wine share of consm'!$B3,'1.29 Beer share of consm'!BP3*'1.29 Beer share of consm'!$B3,'1.38 Spirits share of consm'!BP3*'1.38 Spirits share of consm'!$B3)/((SQRT(POWER('1.19 Wine share of consm'!BP3,2)+POWER('1.29 Beer share of consm'!BP3,2)+POWER('1.38 Spirits share of consm'!BP3,2)))*(SQRT(POWER('1.19 Wine share of consm'!$B3,2)+POWER('1.29 Beer share of consm'!$B3,2)+POWER('1.38 Spirits share of consm'!$B3,2)))),"")</f>
        <v>0.94497613468413011</v>
      </c>
      <c r="BQ3" s="84">
        <f>IFERROR(SUM('1.19 Wine share of consm'!BQ3*'1.19 Wine share of consm'!$B3,'1.29 Beer share of consm'!BQ3*'1.29 Beer share of consm'!$B3,'1.38 Spirits share of consm'!BQ3*'1.38 Spirits share of consm'!$B3)/((SQRT(POWER('1.19 Wine share of consm'!BQ3,2)+POWER('1.29 Beer share of consm'!BQ3,2)+POWER('1.38 Spirits share of consm'!BQ3,2)))*(SQRT(POWER('1.19 Wine share of consm'!$B3,2)+POWER('1.29 Beer share of consm'!$B3,2)+POWER('1.38 Spirits share of consm'!$B3,2)))),"")</f>
        <v>0.9313869045595512</v>
      </c>
      <c r="BR3" s="84">
        <f>IFERROR(SUM('1.19 Wine share of consm'!BR3*'1.19 Wine share of consm'!$B3,'1.29 Beer share of consm'!BR3*'1.29 Beer share of consm'!$B3,'1.38 Spirits share of consm'!BR3*'1.38 Spirits share of consm'!$B3)/((SQRT(POWER('1.19 Wine share of consm'!BR3,2)+POWER('1.29 Beer share of consm'!BR3,2)+POWER('1.38 Spirits share of consm'!BR3,2)))*(SQRT(POWER('1.19 Wine share of consm'!$B3,2)+POWER('1.29 Beer share of consm'!$B3,2)+POWER('1.38 Spirits share of consm'!$B3,2)))),"")</f>
        <v>0.942947484361361</v>
      </c>
      <c r="BS3" s="84">
        <f>IFERROR(SUM('1.19 Wine share of consm'!BS3*'1.19 Wine share of consm'!$B3,'1.29 Beer share of consm'!BS3*'1.29 Beer share of consm'!$B3,'1.38 Spirits share of consm'!BS3*'1.38 Spirits share of consm'!$B3)/((SQRT(POWER('1.19 Wine share of consm'!BS3,2)+POWER('1.29 Beer share of consm'!BS3,2)+POWER('1.38 Spirits share of consm'!BS3,2)))*(SQRT(POWER('1.19 Wine share of consm'!$B3,2)+POWER('1.29 Beer share of consm'!$B3,2)+POWER('1.38 Spirits share of consm'!$B3,2)))),"")</f>
        <v>0.92978943543688741</v>
      </c>
      <c r="BT3" s="84">
        <f>IFERROR(SUM('1.19 Wine share of consm'!BT3*'1.19 Wine share of consm'!$B3,'1.29 Beer share of consm'!BT3*'1.29 Beer share of consm'!$B3,'1.38 Spirits share of consm'!BT3*'1.38 Spirits share of consm'!$B3)/((SQRT(POWER('1.19 Wine share of consm'!BT3,2)+POWER('1.29 Beer share of consm'!BT3,2)+POWER('1.38 Spirits share of consm'!BT3,2)))*(SQRT(POWER('1.19 Wine share of consm'!$B3,2)+POWER('1.29 Beer share of consm'!$B3,2)+POWER('1.38 Spirits share of consm'!$B3,2)))),"")</f>
        <v>0.85764096603547146</v>
      </c>
      <c r="BU3" s="84">
        <f>IFERROR(SUM('1.19 Wine share of consm'!BU3*'1.19 Wine share of consm'!$B3,'1.29 Beer share of consm'!BU3*'1.29 Beer share of consm'!$B3,'1.38 Spirits share of consm'!BU3*'1.38 Spirits share of consm'!$B3)/((SQRT(POWER('1.19 Wine share of consm'!BU3,2)+POWER('1.29 Beer share of consm'!BU3,2)+POWER('1.38 Spirits share of consm'!BU3,2)))*(SQRT(POWER('1.19 Wine share of consm'!$B3,2)+POWER('1.29 Beer share of consm'!$B3,2)+POWER('1.38 Spirits share of consm'!$B3,2)))),"")</f>
        <v>0.83231346777437099</v>
      </c>
      <c r="BV3" s="84">
        <f>IFERROR(SUM('1.19 Wine share of consm'!BV3*'1.19 Wine share of consm'!$B3,'1.29 Beer share of consm'!BV3*'1.29 Beer share of consm'!$B3,'1.38 Spirits share of consm'!BV3*'1.38 Spirits share of consm'!$B3)/((SQRT(POWER('1.19 Wine share of consm'!BV3,2)+POWER('1.29 Beer share of consm'!BV3,2)+POWER('1.38 Spirits share of consm'!BV3,2)))*(SQRT(POWER('1.19 Wine share of consm'!$B3,2)+POWER('1.29 Beer share of consm'!$B3,2)+POWER('1.38 Spirits share of consm'!$B3,2)))),"")</f>
        <v>0.84534887754948829</v>
      </c>
      <c r="BW3" s="84">
        <f>IFERROR(SUM('1.19 Wine share of consm'!BW3*'1.19 Wine share of consm'!$B3,'1.29 Beer share of consm'!BW3*'1.29 Beer share of consm'!$B3,'1.38 Spirits share of consm'!BW3*'1.38 Spirits share of consm'!$B3)/((SQRT(POWER('1.19 Wine share of consm'!BW3,2)+POWER('1.29 Beer share of consm'!BW3,2)+POWER('1.38 Spirits share of consm'!BW3,2)))*(SQRT(POWER('1.19 Wine share of consm'!$B3,2)+POWER('1.29 Beer share of consm'!$B3,2)+POWER('1.38 Spirits share of consm'!$B3,2)))),"")</f>
        <v>0.82078709130144145</v>
      </c>
      <c r="BX3" s="84">
        <f>IFERROR(SUM('1.19 Wine share of consm'!BX3*'1.19 Wine share of consm'!$B3,'1.29 Beer share of consm'!BX3*'1.29 Beer share of consm'!$B3,'1.38 Spirits share of consm'!BX3*'1.38 Spirits share of consm'!$B3)/((SQRT(POWER('1.19 Wine share of consm'!BX3,2)+POWER('1.29 Beer share of consm'!BX3,2)+POWER('1.38 Spirits share of consm'!BX3,2)))*(SQRT(POWER('1.19 Wine share of consm'!$B3,2)+POWER('1.29 Beer share of consm'!$B3,2)+POWER('1.38 Spirits share of consm'!$B3,2)))),"")</f>
        <v>0.94435373538098866</v>
      </c>
      <c r="BY3" s="84">
        <f>IFERROR(SUM('1.19 Wine share of consm'!BY3*'1.19 Wine share of consm'!$B3,'1.29 Beer share of consm'!BY3*'1.29 Beer share of consm'!$B3,'1.38 Spirits share of consm'!BY3*'1.38 Spirits share of consm'!$B3)/((SQRT(POWER('1.19 Wine share of consm'!BY3,2)+POWER('1.29 Beer share of consm'!BY3,2)+POWER('1.38 Spirits share of consm'!BY3,2)))*(SQRT(POWER('1.19 Wine share of consm'!$B3,2)+POWER('1.29 Beer share of consm'!$B3,2)+POWER('1.38 Spirits share of consm'!$B3,2)))),"")</f>
        <v>0.68413994218627905</v>
      </c>
      <c r="BZ3" s="84">
        <f>IFERROR(SUM('1.19 Wine share of consm'!BZ3*'1.19 Wine share of consm'!$B3,'1.29 Beer share of consm'!BZ3*'1.29 Beer share of consm'!$B3,'1.38 Spirits share of consm'!BZ3*'1.38 Spirits share of consm'!$B3)/((SQRT(POWER('1.19 Wine share of consm'!BZ3,2)+POWER('1.29 Beer share of consm'!BZ3,2)+POWER('1.38 Spirits share of consm'!BZ3,2)))*(SQRT(POWER('1.19 Wine share of consm'!$B3,2)+POWER('1.29 Beer share of consm'!$B3,2)+POWER('1.38 Spirits share of consm'!$B3,2)))),"")</f>
        <v>0.91542404630351326</v>
      </c>
      <c r="CA3" s="84">
        <f>IFERROR(SUM('1.19 Wine share of consm'!CA3*'1.19 Wine share of consm'!$B3,'1.29 Beer share of consm'!CA3*'1.29 Beer share of consm'!$B3,'1.38 Spirits share of consm'!CA3*'1.38 Spirits share of consm'!$B3)/((SQRT(POWER('1.19 Wine share of consm'!CA3,2)+POWER('1.29 Beer share of consm'!CA3,2)+POWER('1.38 Spirits share of consm'!CA3,2)))*(SQRT(POWER('1.19 Wine share of consm'!$B3,2)+POWER('1.29 Beer share of consm'!$B3,2)+POWER('1.38 Spirits share of consm'!$B3,2)))),"")</f>
        <v>0.78342107762792546</v>
      </c>
      <c r="CB3" s="84">
        <f>IFERROR(SUM('1.19 Wine share of consm'!CB3*'1.19 Wine share of consm'!$B3,'1.29 Beer share of consm'!CB3*'1.29 Beer share of consm'!$B3,'1.38 Spirits share of consm'!CB3*'1.38 Spirits share of consm'!$B3)/((SQRT(POWER('1.19 Wine share of consm'!CB3,2)+POWER('1.29 Beer share of consm'!CB3,2)+POWER('1.38 Spirits share of consm'!CB3,2)))*(SQRT(POWER('1.19 Wine share of consm'!$B3,2)+POWER('1.29 Beer share of consm'!$B3,2)+POWER('1.38 Spirits share of consm'!$B3,2)))),"")</f>
        <v>0.86869178540888548</v>
      </c>
      <c r="CC3" s="84">
        <f>IFERROR(SUM('1.19 Wine share of consm'!CC3*'1.19 Wine share of consm'!$B3,'1.29 Beer share of consm'!CC3*'1.29 Beer share of consm'!$B3,'1.38 Spirits share of consm'!CC3*'1.38 Spirits share of consm'!$B3)/((SQRT(POWER('1.19 Wine share of consm'!CC3,2)+POWER('1.29 Beer share of consm'!CC3,2)+POWER('1.38 Spirits share of consm'!CC3,2)))*(SQRT(POWER('1.19 Wine share of consm'!$B3,2)+POWER('1.29 Beer share of consm'!$B3,2)+POWER('1.38 Spirits share of consm'!$B3,2)))),"")</f>
        <v>0.53348776366556894</v>
      </c>
      <c r="CD3" s="84">
        <f>IFERROR(SUM('1.19 Wine share of consm'!CD3*'1.19 Wine share of consm'!$B3,'1.29 Beer share of consm'!CD3*'1.29 Beer share of consm'!$B3,'1.38 Spirits share of consm'!CD3*'1.38 Spirits share of consm'!$B3)/((SQRT(POWER('1.19 Wine share of consm'!CD3,2)+POWER('1.29 Beer share of consm'!CD3,2)+POWER('1.38 Spirits share of consm'!CD3,2)))*(SQRT(POWER('1.19 Wine share of consm'!$B3,2)+POWER('1.29 Beer share of consm'!$B3,2)+POWER('1.38 Spirits share of consm'!$B3,2)))),"")</f>
        <v>0.93501729580524595</v>
      </c>
      <c r="CE3" s="84">
        <f>IFERROR(SUM('1.19 Wine share of consm'!CE3*'1.19 Wine share of consm'!$B3,'1.29 Beer share of consm'!CE3*'1.29 Beer share of consm'!$B3,'1.38 Spirits share of consm'!CE3*'1.38 Spirits share of consm'!$B3)/((SQRT(POWER('1.19 Wine share of consm'!CE3,2)+POWER('1.29 Beer share of consm'!CE3,2)+POWER('1.38 Spirits share of consm'!CE3,2)))*(SQRT(POWER('1.19 Wine share of consm'!$B3,2)+POWER('1.29 Beer share of consm'!$B3,2)+POWER('1.38 Spirits share of consm'!$B3,2)))),"")</f>
        <v>0.89408953469740726</v>
      </c>
      <c r="CF3" s="84">
        <f>IFERROR(SUM('1.19 Wine share of consm'!CF3*'1.19 Wine share of consm'!$B3,'1.29 Beer share of consm'!CF3*'1.29 Beer share of consm'!$B3,'1.38 Spirits share of consm'!CF3*'1.38 Spirits share of consm'!$B3)/((SQRT(POWER('1.19 Wine share of consm'!CF3,2)+POWER('1.29 Beer share of consm'!CF3,2)+POWER('1.38 Spirits share of consm'!CF3,2)))*(SQRT(POWER('1.19 Wine share of consm'!$B3,2)+POWER('1.29 Beer share of consm'!$B3,2)+POWER('1.38 Spirits share of consm'!$B3,2)))),"")</f>
        <v>0.60376854625768406</v>
      </c>
      <c r="CG3" s="84">
        <f>IFERROR(SUM('1.19 Wine share of consm'!CG3*'1.19 Wine share of consm'!$B3,'1.29 Beer share of consm'!CG3*'1.29 Beer share of consm'!$B3,'1.38 Spirits share of consm'!CG3*'1.38 Spirits share of consm'!$B3)/((SQRT(POWER('1.19 Wine share of consm'!CG3,2)+POWER('1.29 Beer share of consm'!CG3,2)+POWER('1.38 Spirits share of consm'!CG3,2)))*(SQRT(POWER('1.19 Wine share of consm'!$B3,2)+POWER('1.29 Beer share of consm'!$B3,2)+POWER('1.38 Spirits share of consm'!$B3,2)))),"")</f>
        <v>0.89605987886127303</v>
      </c>
      <c r="CH3" s="84">
        <f>IFERROR(SUM('1.19 Wine share of consm'!CH3*'1.19 Wine share of consm'!$B3,'1.29 Beer share of consm'!CH3*'1.29 Beer share of consm'!$B3,'1.38 Spirits share of consm'!CH3*'1.38 Spirits share of consm'!$B3)/((SQRT(POWER('1.19 Wine share of consm'!CH3,2)+POWER('1.29 Beer share of consm'!CH3,2)+POWER('1.38 Spirits share of consm'!CH3,2)))*(SQRT(POWER('1.19 Wine share of consm'!$B3,2)+POWER('1.29 Beer share of consm'!$B3,2)+POWER('1.38 Spirits share of consm'!$B3,2)))),"")</f>
        <v>0.9025935623068333</v>
      </c>
      <c r="CI3" s="84">
        <f>IFERROR(SUM('1.19 Wine share of consm'!CI3*'1.19 Wine share of consm'!$B3,'1.29 Beer share of consm'!CI3*'1.29 Beer share of consm'!$B3,'1.38 Spirits share of consm'!CI3*'1.38 Spirits share of consm'!$B3)/((SQRT(POWER('1.19 Wine share of consm'!CI3,2)+POWER('1.29 Beer share of consm'!CI3,2)+POWER('1.38 Spirits share of consm'!CI3,2)))*(SQRT(POWER('1.19 Wine share of consm'!$B3,2)+POWER('1.29 Beer share of consm'!$B3,2)+POWER('1.38 Spirits share of consm'!$B3,2)))),"")</f>
        <v>0.68823169707650622</v>
      </c>
      <c r="CJ3" s="84">
        <f>IFERROR(SUM('1.19 Wine share of consm'!CJ3*'1.19 Wine share of consm'!$B3,'1.29 Beer share of consm'!CJ3*'1.29 Beer share of consm'!$B3,'1.38 Spirits share of consm'!CJ3*'1.38 Spirits share of consm'!$B3)/((SQRT(POWER('1.19 Wine share of consm'!CJ3,2)+POWER('1.29 Beer share of consm'!CJ3,2)+POWER('1.38 Spirits share of consm'!CJ3,2)))*(SQRT(POWER('1.19 Wine share of consm'!$B3,2)+POWER('1.29 Beer share of consm'!$B3,2)+POWER('1.38 Spirits share of consm'!$B3,2)))),"")</f>
        <v>0.9866478413838059</v>
      </c>
      <c r="CK3" s="84">
        <f>IFERROR(SUM('1.19 Wine share of consm'!CK3*'1.19 Wine share of consm'!$B3,'1.29 Beer share of consm'!CK3*'1.29 Beer share of consm'!$B3,'1.38 Spirits share of consm'!CK3*'1.38 Spirits share of consm'!$B3)/((SQRT(POWER('1.19 Wine share of consm'!CK3,2)+POWER('1.29 Beer share of consm'!CK3,2)+POWER('1.38 Spirits share of consm'!CK3,2)))*(SQRT(POWER('1.19 Wine share of consm'!$B3,2)+POWER('1.29 Beer share of consm'!$B3,2)+POWER('1.38 Spirits share of consm'!$B3,2)))),"")</f>
        <v>0.90404952627793944</v>
      </c>
      <c r="CL3" s="84">
        <f>IFERROR(SUM('1.19 Wine share of consm'!CL3*'1.19 Wine share of consm'!$B3,'1.29 Beer share of consm'!CL3*'1.29 Beer share of consm'!$B3,'1.38 Spirits share of consm'!CL3*'1.38 Spirits share of consm'!$B3)/((SQRT(POWER('1.19 Wine share of consm'!CL3,2)+POWER('1.29 Beer share of consm'!CL3,2)+POWER('1.38 Spirits share of consm'!CL3,2)))*(SQRT(POWER('1.19 Wine share of consm'!$B3,2)+POWER('1.29 Beer share of consm'!$B3,2)+POWER('1.38 Spirits share of consm'!$B3,2)))),"")</f>
        <v>0.77520676530277155</v>
      </c>
      <c r="CM3" s="84">
        <f>IFERROR(SUM('1.19 Wine share of consm'!CM3*'1.19 Wine share of consm'!$B3,'1.29 Beer share of consm'!CM3*'1.29 Beer share of consm'!$B3,'1.38 Spirits share of consm'!CM3*'1.38 Spirits share of consm'!$B3)/((SQRT(POWER('1.19 Wine share of consm'!CM3,2)+POWER('1.29 Beer share of consm'!CM3,2)+POWER('1.38 Spirits share of consm'!CM3,2)))*(SQRT(POWER('1.19 Wine share of consm'!$B3,2)+POWER('1.29 Beer share of consm'!$B3,2)+POWER('1.38 Spirits share of consm'!$B3,2)))),"")</f>
        <v>0.85654515121153563</v>
      </c>
      <c r="CN3" s="84">
        <f>IFERROR(SUM('1.19 Wine share of consm'!CN3*'1.19 Wine share of consm'!$B3,'1.29 Beer share of consm'!CN3*'1.29 Beer share of consm'!$B3,'1.38 Spirits share of consm'!CN3*'1.38 Spirits share of consm'!$B3)/((SQRT(POWER('1.19 Wine share of consm'!CN3,2)+POWER('1.29 Beer share of consm'!CN3,2)+POWER('1.38 Spirits share of consm'!CN3,2)))*(SQRT(POWER('1.19 Wine share of consm'!$B3,2)+POWER('1.29 Beer share of consm'!$B3,2)+POWER('1.38 Spirits share of consm'!$B3,2)))),"")</f>
        <v>0.9720930551705137</v>
      </c>
      <c r="CO3" s="84">
        <f>IFERROR(SUM('1.19 Wine share of consm'!CO3*'1.19 Wine share of consm'!$B3,'1.29 Beer share of consm'!CO3*'1.29 Beer share of consm'!$B3,'1.38 Spirits share of consm'!CO3*'1.38 Spirits share of consm'!$B3)/((SQRT(POWER('1.19 Wine share of consm'!CO3,2)+POWER('1.29 Beer share of consm'!CO3,2)+POWER('1.38 Spirits share of consm'!CO3,2)))*(SQRT(POWER('1.19 Wine share of consm'!$B3,2)+POWER('1.29 Beer share of consm'!$B3,2)+POWER('1.38 Spirits share of consm'!$B3,2)))),"")</f>
        <v>0.8764130064474478</v>
      </c>
      <c r="CP3" s="84">
        <f>IFERROR(SUM('1.19 Wine share of consm'!CP3*'1.19 Wine share of consm'!$B3,'1.29 Beer share of consm'!CP3*'1.29 Beer share of consm'!$B3,'1.38 Spirits share of consm'!CP3*'1.38 Spirits share of consm'!$B3)/((SQRT(POWER('1.19 Wine share of consm'!CP3,2)+POWER('1.29 Beer share of consm'!CP3,2)+POWER('1.38 Spirits share of consm'!CP3,2)))*(SQRT(POWER('1.19 Wine share of consm'!$B3,2)+POWER('1.29 Beer share of consm'!$B3,2)+POWER('1.38 Spirits share of consm'!$B3,2)))),"")</f>
        <v>0.91167610211907868</v>
      </c>
      <c r="CQ3" s="83"/>
      <c r="CR3" s="88"/>
    </row>
    <row r="4" spans="1:96" x14ac:dyDescent="0.25">
      <c r="A4" s="78" t="s">
        <v>25</v>
      </c>
      <c r="B4" s="84">
        <f>IFERROR(SUM('1.19 Wine share of consm'!B4*'1.19 Wine share of consm'!$B4,'1.29 Beer share of consm'!B4*'1.29 Beer share of consm'!$B4,'1.38 Spirits share of consm'!B4*'1.38 Spirits share of consm'!$B4)/((SQRT(POWER('1.19 Wine share of consm'!B4,2)+POWER('1.29 Beer share of consm'!B4,2)+POWER('1.38 Spirits share of consm'!B4,2)))*(SQRT(POWER('1.19 Wine share of consm'!$B4,2)+POWER('1.29 Beer share of consm'!$B4,2)+POWER('1.38 Spirits share of consm'!$B4,2)))),"")</f>
        <v>1</v>
      </c>
      <c r="C4" s="84">
        <f>IFERROR(SUM('1.19 Wine share of consm'!C4*'1.19 Wine share of consm'!$B4,'1.29 Beer share of consm'!C4*'1.29 Beer share of consm'!$B4,'1.38 Spirits share of consm'!C4*'1.38 Spirits share of consm'!$B4)/((SQRT(POWER('1.19 Wine share of consm'!C4,2)+POWER('1.29 Beer share of consm'!C4,2)+POWER('1.38 Spirits share of consm'!C4,2)))*(SQRT(POWER('1.19 Wine share of consm'!$B4,2)+POWER('1.29 Beer share of consm'!$B4,2)+POWER('1.38 Spirits share of consm'!$B4,2)))),"")</f>
        <v>0.94724228832306279</v>
      </c>
      <c r="D4" s="84">
        <f>IFERROR(SUM('1.19 Wine share of consm'!D4*'1.19 Wine share of consm'!$B4,'1.29 Beer share of consm'!D4*'1.29 Beer share of consm'!$B4,'1.38 Spirits share of consm'!D4*'1.38 Spirits share of consm'!$B4)/((SQRT(POWER('1.19 Wine share of consm'!D4,2)+POWER('1.29 Beer share of consm'!D4,2)+POWER('1.38 Spirits share of consm'!D4,2)))*(SQRT(POWER('1.19 Wine share of consm'!$B4,2)+POWER('1.29 Beer share of consm'!$B4,2)+POWER('1.38 Spirits share of consm'!$B4,2)))),"")</f>
        <v>0.81021356408244638</v>
      </c>
      <c r="E4" s="84">
        <f>IFERROR(SUM('1.19 Wine share of consm'!E4*'1.19 Wine share of consm'!$B4,'1.29 Beer share of consm'!E4*'1.29 Beer share of consm'!$B4,'1.38 Spirits share of consm'!E4*'1.38 Spirits share of consm'!$B4)/((SQRT(POWER('1.19 Wine share of consm'!E4,2)+POWER('1.29 Beer share of consm'!E4,2)+POWER('1.38 Spirits share of consm'!E4,2)))*(SQRT(POWER('1.19 Wine share of consm'!$B4,2)+POWER('1.29 Beer share of consm'!$B4,2)+POWER('1.38 Spirits share of consm'!$B4,2)))),"")</f>
        <v>0.97300248062856842</v>
      </c>
      <c r="F4" s="84">
        <f>IFERROR(SUM('1.19 Wine share of consm'!F4*'1.19 Wine share of consm'!$B4,'1.29 Beer share of consm'!F4*'1.29 Beer share of consm'!$B4,'1.38 Spirits share of consm'!F4*'1.38 Spirits share of consm'!$B4)/((SQRT(POWER('1.19 Wine share of consm'!F4,2)+POWER('1.29 Beer share of consm'!F4,2)+POWER('1.38 Spirits share of consm'!F4,2)))*(SQRT(POWER('1.19 Wine share of consm'!$B4,2)+POWER('1.29 Beer share of consm'!$B4,2)+POWER('1.38 Spirits share of consm'!$B4,2)))),"")</f>
        <v>0.81657729795757916</v>
      </c>
      <c r="G4" s="84">
        <f>IFERROR(SUM('1.19 Wine share of consm'!G4*'1.19 Wine share of consm'!$B4,'1.29 Beer share of consm'!G4*'1.29 Beer share of consm'!$B4,'1.38 Spirits share of consm'!G4*'1.38 Spirits share of consm'!$B4)/((SQRT(POWER('1.19 Wine share of consm'!G4,2)+POWER('1.29 Beer share of consm'!G4,2)+POWER('1.38 Spirits share of consm'!G4,2)))*(SQRT(POWER('1.19 Wine share of consm'!$B4,2)+POWER('1.29 Beer share of consm'!$B4,2)+POWER('1.38 Spirits share of consm'!$B4,2)))),"")</f>
        <v>0.72630584154493771</v>
      </c>
      <c r="H4" s="84">
        <f>IFERROR(SUM('1.19 Wine share of consm'!H4*'1.19 Wine share of consm'!$B4,'1.29 Beer share of consm'!H4*'1.29 Beer share of consm'!$B4,'1.38 Spirits share of consm'!H4*'1.38 Spirits share of consm'!$B4)/((SQRT(POWER('1.19 Wine share of consm'!H4,2)+POWER('1.29 Beer share of consm'!H4,2)+POWER('1.38 Spirits share of consm'!H4,2)))*(SQRT(POWER('1.19 Wine share of consm'!$B4,2)+POWER('1.29 Beer share of consm'!$B4,2)+POWER('1.38 Spirits share of consm'!$B4,2)))),"")</f>
        <v>0.92767861821186504</v>
      </c>
      <c r="I4" s="84">
        <f>IFERROR(SUM('1.19 Wine share of consm'!I4*'1.19 Wine share of consm'!$B4,'1.29 Beer share of consm'!I4*'1.29 Beer share of consm'!$B4,'1.38 Spirits share of consm'!I4*'1.38 Spirits share of consm'!$B4)/((SQRT(POWER('1.19 Wine share of consm'!I4,2)+POWER('1.29 Beer share of consm'!I4,2)+POWER('1.38 Spirits share of consm'!I4,2)))*(SQRT(POWER('1.19 Wine share of consm'!$B4,2)+POWER('1.29 Beer share of consm'!$B4,2)+POWER('1.38 Spirits share of consm'!$B4,2)))),"")</f>
        <v>0.99544789194150551</v>
      </c>
      <c r="J4" s="84">
        <f>IFERROR(SUM('1.19 Wine share of consm'!J4*'1.19 Wine share of consm'!$B4,'1.29 Beer share of consm'!J4*'1.29 Beer share of consm'!$B4,'1.38 Spirits share of consm'!J4*'1.38 Spirits share of consm'!$B4)/((SQRT(POWER('1.19 Wine share of consm'!J4,2)+POWER('1.29 Beer share of consm'!J4,2)+POWER('1.38 Spirits share of consm'!J4,2)))*(SQRT(POWER('1.19 Wine share of consm'!$B4,2)+POWER('1.29 Beer share of consm'!$B4,2)+POWER('1.38 Spirits share of consm'!$B4,2)))),"")</f>
        <v>0.90196424584844104</v>
      </c>
      <c r="K4" s="84">
        <f>IFERROR(SUM('1.19 Wine share of consm'!K4*'1.19 Wine share of consm'!$B4,'1.29 Beer share of consm'!K4*'1.29 Beer share of consm'!$B4,'1.38 Spirits share of consm'!K4*'1.38 Spirits share of consm'!$B4)/((SQRT(POWER('1.19 Wine share of consm'!K4,2)+POWER('1.29 Beer share of consm'!K4,2)+POWER('1.38 Spirits share of consm'!K4,2)))*(SQRT(POWER('1.19 Wine share of consm'!$B4,2)+POWER('1.29 Beer share of consm'!$B4,2)+POWER('1.38 Spirits share of consm'!$B4,2)))),"")</f>
        <v>0.93259683079225875</v>
      </c>
      <c r="L4" s="84">
        <f>IFERROR(SUM('1.19 Wine share of consm'!L4*'1.19 Wine share of consm'!$B4,'1.29 Beer share of consm'!L4*'1.29 Beer share of consm'!$B4,'1.38 Spirits share of consm'!L4*'1.38 Spirits share of consm'!$B4)/((SQRT(POWER('1.19 Wine share of consm'!L4,2)+POWER('1.29 Beer share of consm'!L4,2)+POWER('1.38 Spirits share of consm'!L4,2)))*(SQRT(POWER('1.19 Wine share of consm'!$B4,2)+POWER('1.29 Beer share of consm'!$B4,2)+POWER('1.38 Spirits share of consm'!$B4,2)))),"")</f>
        <v>0.72481945077315713</v>
      </c>
      <c r="M4" s="84">
        <f>IFERROR(SUM('1.19 Wine share of consm'!M4*'1.19 Wine share of consm'!$B4,'1.29 Beer share of consm'!M4*'1.29 Beer share of consm'!$B4,'1.38 Spirits share of consm'!M4*'1.38 Spirits share of consm'!$B4)/((SQRT(POWER('1.19 Wine share of consm'!M4,2)+POWER('1.29 Beer share of consm'!M4,2)+POWER('1.38 Spirits share of consm'!M4,2)))*(SQRT(POWER('1.19 Wine share of consm'!$B4,2)+POWER('1.29 Beer share of consm'!$B4,2)+POWER('1.38 Spirits share of consm'!$B4,2)))),"")</f>
        <v>0.84344932249084548</v>
      </c>
      <c r="N4" s="84">
        <f>IFERROR(SUM('1.19 Wine share of consm'!N4*'1.19 Wine share of consm'!$B4,'1.29 Beer share of consm'!N4*'1.29 Beer share of consm'!$B4,'1.38 Spirits share of consm'!N4*'1.38 Spirits share of consm'!$B4)/((SQRT(POWER('1.19 Wine share of consm'!N4,2)+POWER('1.29 Beer share of consm'!N4,2)+POWER('1.38 Spirits share of consm'!N4,2)))*(SQRT(POWER('1.19 Wine share of consm'!$B4,2)+POWER('1.29 Beer share of consm'!$B4,2)+POWER('1.38 Spirits share of consm'!$B4,2)))),"")</f>
        <v>0.894899698960685</v>
      </c>
      <c r="O4" s="84">
        <f>IFERROR(SUM('1.19 Wine share of consm'!O4*'1.19 Wine share of consm'!$B4,'1.29 Beer share of consm'!O4*'1.29 Beer share of consm'!$B4,'1.38 Spirits share of consm'!O4*'1.38 Spirits share of consm'!$B4)/((SQRT(POWER('1.19 Wine share of consm'!O4,2)+POWER('1.29 Beer share of consm'!O4,2)+POWER('1.38 Spirits share of consm'!O4,2)))*(SQRT(POWER('1.19 Wine share of consm'!$B4,2)+POWER('1.29 Beer share of consm'!$B4,2)+POWER('1.38 Spirits share of consm'!$B4,2)))),"")</f>
        <v>0.80859354757582746</v>
      </c>
      <c r="P4" s="84">
        <f>IFERROR(SUM('1.19 Wine share of consm'!P4*'1.19 Wine share of consm'!$B4,'1.29 Beer share of consm'!P4*'1.29 Beer share of consm'!$B4,'1.38 Spirits share of consm'!P4*'1.38 Spirits share of consm'!$B4)/((SQRT(POWER('1.19 Wine share of consm'!P4,2)+POWER('1.29 Beer share of consm'!P4,2)+POWER('1.38 Spirits share of consm'!P4,2)))*(SQRT(POWER('1.19 Wine share of consm'!$B4,2)+POWER('1.29 Beer share of consm'!$B4,2)+POWER('1.38 Spirits share of consm'!$B4,2)))),"")</f>
        <v>0.97470432116936534</v>
      </c>
      <c r="Q4" s="84">
        <f>IFERROR(SUM('1.19 Wine share of consm'!Q4*'1.19 Wine share of consm'!$B4,'1.29 Beer share of consm'!Q4*'1.29 Beer share of consm'!$B4,'1.38 Spirits share of consm'!Q4*'1.38 Spirits share of consm'!$B4)/((SQRT(POWER('1.19 Wine share of consm'!Q4,2)+POWER('1.29 Beer share of consm'!Q4,2)+POWER('1.38 Spirits share of consm'!Q4,2)))*(SQRT(POWER('1.19 Wine share of consm'!$B4,2)+POWER('1.29 Beer share of consm'!$B4,2)+POWER('1.38 Spirits share of consm'!$B4,2)))),"")</f>
        <v>0.81806584239790181</v>
      </c>
      <c r="R4" s="84">
        <f>IFERROR(SUM('1.19 Wine share of consm'!R4*'1.19 Wine share of consm'!$B4,'1.29 Beer share of consm'!R4*'1.29 Beer share of consm'!$B4,'1.38 Spirits share of consm'!R4*'1.38 Spirits share of consm'!$B4)/((SQRT(POWER('1.19 Wine share of consm'!R4,2)+POWER('1.29 Beer share of consm'!R4,2)+POWER('1.38 Spirits share of consm'!R4,2)))*(SQRT(POWER('1.19 Wine share of consm'!$B4,2)+POWER('1.29 Beer share of consm'!$B4,2)+POWER('1.38 Spirits share of consm'!$B4,2)))),"")</f>
        <v>0.82067909422208596</v>
      </c>
      <c r="S4" s="84">
        <f>IFERROR(SUM('1.19 Wine share of consm'!S4*'1.19 Wine share of consm'!$B4,'1.29 Beer share of consm'!S4*'1.29 Beer share of consm'!$B4,'1.38 Spirits share of consm'!S4*'1.38 Spirits share of consm'!$B4)/((SQRT(POWER('1.19 Wine share of consm'!S4,2)+POWER('1.29 Beer share of consm'!S4,2)+POWER('1.38 Spirits share of consm'!S4,2)))*(SQRT(POWER('1.19 Wine share of consm'!$B4,2)+POWER('1.29 Beer share of consm'!$B4,2)+POWER('1.38 Spirits share of consm'!$B4,2)))),"")</f>
        <v>0.76628770443046224</v>
      </c>
      <c r="T4" s="84">
        <f>IFERROR(SUM('1.19 Wine share of consm'!T4*'1.19 Wine share of consm'!$B4,'1.29 Beer share of consm'!T4*'1.29 Beer share of consm'!$B4,'1.38 Spirits share of consm'!T4*'1.38 Spirits share of consm'!$B4)/((SQRT(POWER('1.19 Wine share of consm'!T4,2)+POWER('1.29 Beer share of consm'!T4,2)+POWER('1.38 Spirits share of consm'!T4,2)))*(SQRT(POWER('1.19 Wine share of consm'!$B4,2)+POWER('1.29 Beer share of consm'!$B4,2)+POWER('1.38 Spirits share of consm'!$B4,2)))),"")</f>
        <v>0.85052710884422278</v>
      </c>
      <c r="U4" s="84">
        <f>IFERROR(SUM('1.19 Wine share of consm'!U4*'1.19 Wine share of consm'!$B4,'1.29 Beer share of consm'!U4*'1.29 Beer share of consm'!$B4,'1.38 Spirits share of consm'!U4*'1.38 Spirits share of consm'!$B4)/((SQRT(POWER('1.19 Wine share of consm'!U4,2)+POWER('1.29 Beer share of consm'!U4,2)+POWER('1.38 Spirits share of consm'!U4,2)))*(SQRT(POWER('1.19 Wine share of consm'!$B4,2)+POWER('1.29 Beer share of consm'!$B4,2)+POWER('1.38 Spirits share of consm'!$B4,2)))),"")</f>
        <v>0.84902953740909115</v>
      </c>
      <c r="V4" s="84">
        <f>IFERROR(SUM('1.19 Wine share of consm'!V4*'1.19 Wine share of consm'!$B4,'1.29 Beer share of consm'!V4*'1.29 Beer share of consm'!$B4,'1.38 Spirits share of consm'!V4*'1.38 Spirits share of consm'!$B4)/((SQRT(POWER('1.19 Wine share of consm'!V4,2)+POWER('1.29 Beer share of consm'!V4,2)+POWER('1.38 Spirits share of consm'!V4,2)))*(SQRT(POWER('1.19 Wine share of consm'!$B4,2)+POWER('1.29 Beer share of consm'!$B4,2)+POWER('1.38 Spirits share of consm'!$B4,2)))),"")</f>
        <v>0.85881391234531834</v>
      </c>
      <c r="W4" s="84">
        <f>IFERROR(SUM('1.19 Wine share of consm'!W4*'1.19 Wine share of consm'!$B4,'1.29 Beer share of consm'!W4*'1.29 Beer share of consm'!$B4,'1.38 Spirits share of consm'!W4*'1.38 Spirits share of consm'!$B4)/((SQRT(POWER('1.19 Wine share of consm'!W4,2)+POWER('1.29 Beer share of consm'!W4,2)+POWER('1.38 Spirits share of consm'!W4,2)))*(SQRT(POWER('1.19 Wine share of consm'!$B4,2)+POWER('1.29 Beer share of consm'!$B4,2)+POWER('1.38 Spirits share of consm'!$B4,2)))),"")</f>
        <v>0.98195630645521459</v>
      </c>
      <c r="X4" s="84">
        <f>IFERROR(SUM('1.19 Wine share of consm'!X4*'1.19 Wine share of consm'!$B4,'1.29 Beer share of consm'!X4*'1.29 Beer share of consm'!$B4,'1.38 Spirits share of consm'!X4*'1.38 Spirits share of consm'!$B4)/((SQRT(POWER('1.19 Wine share of consm'!X4,2)+POWER('1.29 Beer share of consm'!X4,2)+POWER('1.38 Spirits share of consm'!X4,2)))*(SQRT(POWER('1.19 Wine share of consm'!$B4,2)+POWER('1.29 Beer share of consm'!$B4,2)+POWER('1.38 Spirits share of consm'!$B4,2)))),"")</f>
        <v>0.7538832643099711</v>
      </c>
      <c r="Y4" s="84">
        <f>IFERROR(SUM('1.19 Wine share of consm'!Y4*'1.19 Wine share of consm'!$B4,'1.29 Beer share of consm'!Y4*'1.29 Beer share of consm'!$B4,'1.38 Spirits share of consm'!Y4*'1.38 Spirits share of consm'!$B4)/((SQRT(POWER('1.19 Wine share of consm'!Y4,2)+POWER('1.29 Beer share of consm'!Y4,2)+POWER('1.38 Spirits share of consm'!Y4,2)))*(SQRT(POWER('1.19 Wine share of consm'!$B4,2)+POWER('1.29 Beer share of consm'!$B4,2)+POWER('1.38 Spirits share of consm'!$B4,2)))),"")</f>
        <v>0.89498862636330601</v>
      </c>
      <c r="Z4" s="84">
        <f>IFERROR(SUM('1.19 Wine share of consm'!Z4*'1.19 Wine share of consm'!$B4,'1.29 Beer share of consm'!Z4*'1.29 Beer share of consm'!$B4,'1.38 Spirits share of consm'!Z4*'1.38 Spirits share of consm'!$B4)/((SQRT(POWER('1.19 Wine share of consm'!Z4,2)+POWER('1.29 Beer share of consm'!Z4,2)+POWER('1.38 Spirits share of consm'!Z4,2)))*(SQRT(POWER('1.19 Wine share of consm'!$B4,2)+POWER('1.29 Beer share of consm'!$B4,2)+POWER('1.38 Spirits share of consm'!$B4,2)))),"")</f>
        <v>0.99194473510961845</v>
      </c>
      <c r="AA4" s="84">
        <f>IFERROR(SUM('1.19 Wine share of consm'!AA4*'1.19 Wine share of consm'!$B4,'1.29 Beer share of consm'!AA4*'1.29 Beer share of consm'!$B4,'1.38 Spirits share of consm'!AA4*'1.38 Spirits share of consm'!$B4)/((SQRT(POWER('1.19 Wine share of consm'!AA4,2)+POWER('1.29 Beer share of consm'!AA4,2)+POWER('1.38 Spirits share of consm'!AA4,2)))*(SQRT(POWER('1.19 Wine share of consm'!$B4,2)+POWER('1.29 Beer share of consm'!$B4,2)+POWER('1.38 Spirits share of consm'!$B4,2)))),"")</f>
        <v>0.88741031137499615</v>
      </c>
      <c r="AB4" s="84">
        <f>IFERROR(SUM('1.19 Wine share of consm'!AB4*'1.19 Wine share of consm'!$B4,'1.29 Beer share of consm'!AB4*'1.29 Beer share of consm'!$B4,'1.38 Spirits share of consm'!AB4*'1.38 Spirits share of consm'!$B4)/((SQRT(POWER('1.19 Wine share of consm'!AB4,2)+POWER('1.29 Beer share of consm'!AB4,2)+POWER('1.38 Spirits share of consm'!AB4,2)))*(SQRT(POWER('1.19 Wine share of consm'!$B4,2)+POWER('1.29 Beer share of consm'!$B4,2)+POWER('1.38 Spirits share of consm'!$B4,2)))),"")</f>
        <v>0.90783262756999694</v>
      </c>
      <c r="AC4" s="84">
        <f>IFERROR(SUM('1.19 Wine share of consm'!AC4*'1.19 Wine share of consm'!$B4,'1.29 Beer share of consm'!AC4*'1.29 Beer share of consm'!$B4,'1.38 Spirits share of consm'!AC4*'1.38 Spirits share of consm'!$B4)/((SQRT(POWER('1.19 Wine share of consm'!AC4,2)+POWER('1.29 Beer share of consm'!AC4,2)+POWER('1.38 Spirits share of consm'!AC4,2)))*(SQRT(POWER('1.19 Wine share of consm'!$B4,2)+POWER('1.29 Beer share of consm'!$B4,2)+POWER('1.38 Spirits share of consm'!$B4,2)))),"")</f>
        <v>0.98995435277445176</v>
      </c>
      <c r="AD4" s="84">
        <f>IFERROR(SUM('1.19 Wine share of consm'!AD4*'1.19 Wine share of consm'!$B4,'1.29 Beer share of consm'!AD4*'1.29 Beer share of consm'!$B4,'1.38 Spirits share of consm'!AD4*'1.38 Spirits share of consm'!$B4)/((SQRT(POWER('1.19 Wine share of consm'!AD4,2)+POWER('1.29 Beer share of consm'!AD4,2)+POWER('1.38 Spirits share of consm'!AD4,2)))*(SQRT(POWER('1.19 Wine share of consm'!$B4,2)+POWER('1.29 Beer share of consm'!$B4,2)+POWER('1.38 Spirits share of consm'!$B4,2)))),"")</f>
        <v>0.94560409117076794</v>
      </c>
      <c r="AE4" s="84">
        <f>IFERROR(SUM('1.19 Wine share of consm'!AE4*'1.19 Wine share of consm'!$B4,'1.29 Beer share of consm'!AE4*'1.29 Beer share of consm'!$B4,'1.38 Spirits share of consm'!AE4*'1.38 Spirits share of consm'!$B4)/((SQRT(POWER('1.19 Wine share of consm'!AE4,2)+POWER('1.29 Beer share of consm'!AE4,2)+POWER('1.38 Spirits share of consm'!AE4,2)))*(SQRT(POWER('1.19 Wine share of consm'!$B4,2)+POWER('1.29 Beer share of consm'!$B4,2)+POWER('1.38 Spirits share of consm'!$B4,2)))),"")</f>
        <v>0.96817655264980063</v>
      </c>
      <c r="AF4" s="84">
        <f>IFERROR(SUM('1.19 Wine share of consm'!AF4*'1.19 Wine share of consm'!$B4,'1.29 Beer share of consm'!AF4*'1.29 Beer share of consm'!$B4,'1.38 Spirits share of consm'!AF4*'1.38 Spirits share of consm'!$B4)/((SQRT(POWER('1.19 Wine share of consm'!AF4,2)+POWER('1.29 Beer share of consm'!AF4,2)+POWER('1.38 Spirits share of consm'!AF4,2)))*(SQRT(POWER('1.19 Wine share of consm'!$B4,2)+POWER('1.29 Beer share of consm'!$B4,2)+POWER('1.38 Spirits share of consm'!$B4,2)))),"")</f>
        <v>0.98799938354390071</v>
      </c>
      <c r="AG4" s="84">
        <f>IFERROR(SUM('1.19 Wine share of consm'!AG4*'1.19 Wine share of consm'!$B4,'1.29 Beer share of consm'!AG4*'1.29 Beer share of consm'!$B4,'1.38 Spirits share of consm'!AG4*'1.38 Spirits share of consm'!$B4)/((SQRT(POWER('1.19 Wine share of consm'!AG4,2)+POWER('1.29 Beer share of consm'!AG4,2)+POWER('1.38 Spirits share of consm'!AG4,2)))*(SQRT(POWER('1.19 Wine share of consm'!$B4,2)+POWER('1.29 Beer share of consm'!$B4,2)+POWER('1.38 Spirits share of consm'!$B4,2)))),"")</f>
        <v>0.99421000168636542</v>
      </c>
      <c r="AH4" s="84">
        <f>IFERROR(SUM('1.19 Wine share of consm'!AH4*'1.19 Wine share of consm'!$B4,'1.29 Beer share of consm'!AH4*'1.29 Beer share of consm'!$B4,'1.38 Spirits share of consm'!AH4*'1.38 Spirits share of consm'!$B4)/((SQRT(POWER('1.19 Wine share of consm'!AH4,2)+POWER('1.29 Beer share of consm'!AH4,2)+POWER('1.38 Spirits share of consm'!AH4,2)))*(SQRT(POWER('1.19 Wine share of consm'!$B4,2)+POWER('1.29 Beer share of consm'!$B4,2)+POWER('1.38 Spirits share of consm'!$B4,2)))),"")</f>
        <v>0.8813571920462967</v>
      </c>
      <c r="AI4" s="84">
        <f>IFERROR(SUM('1.19 Wine share of consm'!AI4*'1.19 Wine share of consm'!$B4,'1.29 Beer share of consm'!AI4*'1.29 Beer share of consm'!$B4,'1.38 Spirits share of consm'!AI4*'1.38 Spirits share of consm'!$B4)/((SQRT(POWER('1.19 Wine share of consm'!AI4,2)+POWER('1.29 Beer share of consm'!AI4,2)+POWER('1.38 Spirits share of consm'!AI4,2)))*(SQRT(POWER('1.19 Wine share of consm'!$B4,2)+POWER('1.29 Beer share of consm'!$B4,2)+POWER('1.38 Spirits share of consm'!$B4,2)))),"")</f>
        <v>0.98167672968065678</v>
      </c>
      <c r="AJ4" s="84">
        <f>IFERROR(SUM('1.19 Wine share of consm'!AJ4*'1.19 Wine share of consm'!$B4,'1.29 Beer share of consm'!AJ4*'1.29 Beer share of consm'!$B4,'1.38 Spirits share of consm'!AJ4*'1.38 Spirits share of consm'!$B4)/((SQRT(POWER('1.19 Wine share of consm'!AJ4,2)+POWER('1.29 Beer share of consm'!AJ4,2)+POWER('1.38 Spirits share of consm'!AJ4,2)))*(SQRT(POWER('1.19 Wine share of consm'!$B4,2)+POWER('1.29 Beer share of consm'!$B4,2)+POWER('1.38 Spirits share of consm'!$B4,2)))),"")</f>
        <v>0.98838838689638664</v>
      </c>
      <c r="AK4" s="84">
        <f>IFERROR(SUM('1.19 Wine share of consm'!AK4*'1.19 Wine share of consm'!$B4,'1.29 Beer share of consm'!AK4*'1.29 Beer share of consm'!$B4,'1.38 Spirits share of consm'!AK4*'1.38 Spirits share of consm'!$B4)/((SQRT(POWER('1.19 Wine share of consm'!AK4,2)+POWER('1.29 Beer share of consm'!AK4,2)+POWER('1.38 Spirits share of consm'!AK4,2)))*(SQRT(POWER('1.19 Wine share of consm'!$B4,2)+POWER('1.29 Beer share of consm'!$B4,2)+POWER('1.38 Spirits share of consm'!$B4,2)))),"")</f>
        <v>0.91003842226170961</v>
      </c>
      <c r="AL4" s="84">
        <f>IFERROR(SUM('1.19 Wine share of consm'!AL4*'1.19 Wine share of consm'!$B4,'1.29 Beer share of consm'!AL4*'1.29 Beer share of consm'!$B4,'1.38 Spirits share of consm'!AL4*'1.38 Spirits share of consm'!$B4)/((SQRT(POWER('1.19 Wine share of consm'!AL4,2)+POWER('1.29 Beer share of consm'!AL4,2)+POWER('1.38 Spirits share of consm'!AL4,2)))*(SQRT(POWER('1.19 Wine share of consm'!$B4,2)+POWER('1.29 Beer share of consm'!$B4,2)+POWER('1.38 Spirits share of consm'!$B4,2)))),"")</f>
        <v>0.88623484799483077</v>
      </c>
      <c r="AM4" s="84">
        <f>IFERROR(SUM('1.19 Wine share of consm'!AM4*'1.19 Wine share of consm'!$B4,'1.29 Beer share of consm'!AM4*'1.29 Beer share of consm'!$B4,'1.38 Spirits share of consm'!AM4*'1.38 Spirits share of consm'!$B4)/((SQRT(POWER('1.19 Wine share of consm'!AM4,2)+POWER('1.29 Beer share of consm'!AM4,2)+POWER('1.38 Spirits share of consm'!AM4,2)))*(SQRT(POWER('1.19 Wine share of consm'!$B4,2)+POWER('1.29 Beer share of consm'!$B4,2)+POWER('1.38 Spirits share of consm'!$B4,2)))),"")</f>
        <v>0.96944050706023122</v>
      </c>
      <c r="AN4" s="84">
        <f>IFERROR(SUM('1.19 Wine share of consm'!AN4*'1.19 Wine share of consm'!$B4,'1.29 Beer share of consm'!AN4*'1.29 Beer share of consm'!$B4,'1.38 Spirits share of consm'!AN4*'1.38 Spirits share of consm'!$B4)/((SQRT(POWER('1.19 Wine share of consm'!AN4,2)+POWER('1.29 Beer share of consm'!AN4,2)+POWER('1.38 Spirits share of consm'!AN4,2)))*(SQRT(POWER('1.19 Wine share of consm'!$B4,2)+POWER('1.29 Beer share of consm'!$B4,2)+POWER('1.38 Spirits share of consm'!$B4,2)))),"")</f>
        <v>0.8282849799598323</v>
      </c>
      <c r="AO4" s="84">
        <f>IFERROR(SUM('1.19 Wine share of consm'!AO4*'1.19 Wine share of consm'!$B4,'1.29 Beer share of consm'!AO4*'1.29 Beer share of consm'!$B4,'1.38 Spirits share of consm'!AO4*'1.38 Spirits share of consm'!$B4)/((SQRT(POWER('1.19 Wine share of consm'!AO4,2)+POWER('1.29 Beer share of consm'!AO4,2)+POWER('1.38 Spirits share of consm'!AO4,2)))*(SQRT(POWER('1.19 Wine share of consm'!$B4,2)+POWER('1.29 Beer share of consm'!$B4,2)+POWER('1.38 Spirits share of consm'!$B4,2)))),"")</f>
        <v>0.99213324196890473</v>
      </c>
      <c r="AP4" s="84">
        <f>IFERROR(SUM('1.19 Wine share of consm'!AP4*'1.19 Wine share of consm'!$B4,'1.29 Beer share of consm'!AP4*'1.29 Beer share of consm'!$B4,'1.38 Spirits share of consm'!AP4*'1.38 Spirits share of consm'!$B4)/((SQRT(POWER('1.19 Wine share of consm'!AP4,2)+POWER('1.29 Beer share of consm'!AP4,2)+POWER('1.38 Spirits share of consm'!AP4,2)))*(SQRT(POWER('1.19 Wine share of consm'!$B4,2)+POWER('1.29 Beer share of consm'!$B4,2)+POWER('1.38 Spirits share of consm'!$B4,2)))),"")</f>
        <v>0.99015799872800281</v>
      </c>
      <c r="AQ4" s="84">
        <f>IFERROR(SUM('1.19 Wine share of consm'!AQ4*'1.19 Wine share of consm'!$B4,'1.29 Beer share of consm'!AQ4*'1.29 Beer share of consm'!$B4,'1.38 Spirits share of consm'!AQ4*'1.38 Spirits share of consm'!$B4)/((SQRT(POWER('1.19 Wine share of consm'!AQ4,2)+POWER('1.29 Beer share of consm'!AQ4,2)+POWER('1.38 Spirits share of consm'!AQ4,2)))*(SQRT(POWER('1.19 Wine share of consm'!$B4,2)+POWER('1.29 Beer share of consm'!$B4,2)+POWER('1.38 Spirits share of consm'!$B4,2)))),"")</f>
        <v>0.58347294092710189</v>
      </c>
      <c r="AR4" s="84">
        <f>IFERROR(SUM('1.19 Wine share of consm'!AR4*'1.19 Wine share of consm'!$B4,'1.29 Beer share of consm'!AR4*'1.29 Beer share of consm'!$B4,'1.38 Spirits share of consm'!AR4*'1.38 Spirits share of consm'!$B4)/((SQRT(POWER('1.19 Wine share of consm'!AR4,2)+POWER('1.29 Beer share of consm'!AR4,2)+POWER('1.38 Spirits share of consm'!AR4,2)))*(SQRT(POWER('1.19 Wine share of consm'!$B4,2)+POWER('1.29 Beer share of consm'!$B4,2)+POWER('1.38 Spirits share of consm'!$B4,2)))),"")</f>
        <v>0.81154312712413168</v>
      </c>
      <c r="AS4" s="84">
        <f>IFERROR(SUM('1.19 Wine share of consm'!AS4*'1.19 Wine share of consm'!$B4,'1.29 Beer share of consm'!AS4*'1.29 Beer share of consm'!$B4,'1.38 Spirits share of consm'!AS4*'1.38 Spirits share of consm'!$B4)/((SQRT(POWER('1.19 Wine share of consm'!AS4,2)+POWER('1.29 Beer share of consm'!AS4,2)+POWER('1.38 Spirits share of consm'!AS4,2)))*(SQRT(POWER('1.19 Wine share of consm'!$B4,2)+POWER('1.29 Beer share of consm'!$B4,2)+POWER('1.38 Spirits share of consm'!$B4,2)))),"")</f>
        <v>0.95601289212109097</v>
      </c>
      <c r="AT4" s="84">
        <f>IFERROR(SUM('1.19 Wine share of consm'!AT4*'1.19 Wine share of consm'!$B4,'1.29 Beer share of consm'!AT4*'1.29 Beer share of consm'!$B4,'1.38 Spirits share of consm'!AT4*'1.38 Spirits share of consm'!$B4)/((SQRT(POWER('1.19 Wine share of consm'!AT4,2)+POWER('1.29 Beer share of consm'!AT4,2)+POWER('1.38 Spirits share of consm'!AT4,2)))*(SQRT(POWER('1.19 Wine share of consm'!$B4,2)+POWER('1.29 Beer share of consm'!$B4,2)+POWER('1.38 Spirits share of consm'!$B4,2)))),"")</f>
        <v>0.835884426939692</v>
      </c>
      <c r="AU4" s="84">
        <f>IFERROR(SUM('1.19 Wine share of consm'!AU4*'1.19 Wine share of consm'!$B4,'1.29 Beer share of consm'!AU4*'1.29 Beer share of consm'!$B4,'1.38 Spirits share of consm'!AU4*'1.38 Spirits share of consm'!$B4)/((SQRT(POWER('1.19 Wine share of consm'!AU4,2)+POWER('1.29 Beer share of consm'!AU4,2)+POWER('1.38 Spirits share of consm'!AU4,2)))*(SQRT(POWER('1.19 Wine share of consm'!$B4,2)+POWER('1.29 Beer share of consm'!$B4,2)+POWER('1.38 Spirits share of consm'!$B4,2)))),"")</f>
        <v>0.93686957668103121</v>
      </c>
      <c r="AV4" s="84">
        <f>IFERROR(SUM('1.19 Wine share of consm'!AV4*'1.19 Wine share of consm'!$B4,'1.29 Beer share of consm'!AV4*'1.29 Beer share of consm'!$B4,'1.38 Spirits share of consm'!AV4*'1.38 Spirits share of consm'!$B4)/((SQRT(POWER('1.19 Wine share of consm'!AV4,2)+POWER('1.29 Beer share of consm'!AV4,2)+POWER('1.38 Spirits share of consm'!AV4,2)))*(SQRT(POWER('1.19 Wine share of consm'!$B4,2)+POWER('1.29 Beer share of consm'!$B4,2)+POWER('1.38 Spirits share of consm'!$B4,2)))),"")</f>
        <v>0.96621406151549105</v>
      </c>
      <c r="AW4" s="84">
        <f>IFERROR(SUM('1.19 Wine share of consm'!AW4*'1.19 Wine share of consm'!$B4,'1.29 Beer share of consm'!AW4*'1.29 Beer share of consm'!$B4,'1.38 Spirits share of consm'!AW4*'1.38 Spirits share of consm'!$B4)/((SQRT(POWER('1.19 Wine share of consm'!AW4,2)+POWER('1.29 Beer share of consm'!AW4,2)+POWER('1.38 Spirits share of consm'!AW4,2)))*(SQRT(POWER('1.19 Wine share of consm'!$B4,2)+POWER('1.29 Beer share of consm'!$B4,2)+POWER('1.38 Spirits share of consm'!$B4,2)))),"")</f>
        <v>0.95705333068054665</v>
      </c>
      <c r="AX4" s="84">
        <f>IFERROR(SUM('1.19 Wine share of consm'!AX4*'1.19 Wine share of consm'!$B4,'1.29 Beer share of consm'!AX4*'1.29 Beer share of consm'!$B4,'1.38 Spirits share of consm'!AX4*'1.38 Spirits share of consm'!$B4)/((SQRT(POWER('1.19 Wine share of consm'!AX4,2)+POWER('1.29 Beer share of consm'!AX4,2)+POWER('1.38 Spirits share of consm'!AX4,2)))*(SQRT(POWER('1.19 Wine share of consm'!$B4,2)+POWER('1.29 Beer share of consm'!$B4,2)+POWER('1.38 Spirits share of consm'!$B4,2)))),"")</f>
        <v>0.95351990247865814</v>
      </c>
      <c r="AY4" s="84">
        <f>IFERROR(SUM('1.19 Wine share of consm'!AY4*'1.19 Wine share of consm'!$B4,'1.29 Beer share of consm'!AY4*'1.29 Beer share of consm'!$B4,'1.38 Spirits share of consm'!AY4*'1.38 Spirits share of consm'!$B4)/((SQRT(POWER('1.19 Wine share of consm'!AY4,2)+POWER('1.29 Beer share of consm'!AY4,2)+POWER('1.38 Spirits share of consm'!AY4,2)))*(SQRT(POWER('1.19 Wine share of consm'!$B4,2)+POWER('1.29 Beer share of consm'!$B4,2)+POWER('1.38 Spirits share of consm'!$B4,2)))),"")</f>
        <v>0.92582408732275412</v>
      </c>
      <c r="AZ4" s="84">
        <f>IFERROR(SUM('1.19 Wine share of consm'!AZ4*'1.19 Wine share of consm'!$B4,'1.29 Beer share of consm'!AZ4*'1.29 Beer share of consm'!$B4,'1.38 Spirits share of consm'!AZ4*'1.38 Spirits share of consm'!$B4)/((SQRT(POWER('1.19 Wine share of consm'!AZ4,2)+POWER('1.29 Beer share of consm'!AZ4,2)+POWER('1.38 Spirits share of consm'!AZ4,2)))*(SQRT(POWER('1.19 Wine share of consm'!$B4,2)+POWER('1.29 Beer share of consm'!$B4,2)+POWER('1.38 Spirits share of consm'!$B4,2)))),"")</f>
        <v>0.84874070135095159</v>
      </c>
      <c r="BA4" s="84">
        <f>IFERROR(SUM('1.19 Wine share of consm'!BA4*'1.19 Wine share of consm'!$B4,'1.29 Beer share of consm'!BA4*'1.29 Beer share of consm'!$B4,'1.38 Spirits share of consm'!BA4*'1.38 Spirits share of consm'!$B4)/((SQRT(POWER('1.19 Wine share of consm'!BA4,2)+POWER('1.29 Beer share of consm'!BA4,2)+POWER('1.38 Spirits share of consm'!BA4,2)))*(SQRT(POWER('1.19 Wine share of consm'!$B4,2)+POWER('1.29 Beer share of consm'!$B4,2)+POWER('1.38 Spirits share of consm'!$B4,2)))),"")</f>
        <v>0.79033106029528188</v>
      </c>
      <c r="BB4" s="84">
        <f>IFERROR(SUM('1.19 Wine share of consm'!BB4*'1.19 Wine share of consm'!$B4,'1.29 Beer share of consm'!BB4*'1.29 Beer share of consm'!$B4,'1.38 Spirits share of consm'!BB4*'1.38 Spirits share of consm'!$B4)/((SQRT(POWER('1.19 Wine share of consm'!BB4,2)+POWER('1.29 Beer share of consm'!BB4,2)+POWER('1.38 Spirits share of consm'!BB4,2)))*(SQRT(POWER('1.19 Wine share of consm'!$B4,2)+POWER('1.29 Beer share of consm'!$B4,2)+POWER('1.38 Spirits share of consm'!$B4,2)))),"")</f>
        <v>0.58294579226723142</v>
      </c>
      <c r="BC4" s="84">
        <f>IFERROR(SUM('1.19 Wine share of consm'!BC4*'1.19 Wine share of consm'!$B4,'1.29 Beer share of consm'!BC4*'1.29 Beer share of consm'!$B4,'1.38 Spirits share of consm'!BC4*'1.38 Spirits share of consm'!$B4)/((SQRT(POWER('1.19 Wine share of consm'!BC4,2)+POWER('1.29 Beer share of consm'!BC4,2)+POWER('1.38 Spirits share of consm'!BC4,2)))*(SQRT(POWER('1.19 Wine share of consm'!$B4,2)+POWER('1.29 Beer share of consm'!$B4,2)+POWER('1.38 Spirits share of consm'!$B4,2)))),"")</f>
        <v>0.87516160248394603</v>
      </c>
      <c r="BD4" s="84">
        <f>IFERROR(SUM('1.19 Wine share of consm'!BD4*'1.19 Wine share of consm'!$B4,'1.29 Beer share of consm'!BD4*'1.29 Beer share of consm'!$B4,'1.38 Spirits share of consm'!BD4*'1.38 Spirits share of consm'!$B4)/((SQRT(POWER('1.19 Wine share of consm'!BD4,2)+POWER('1.29 Beer share of consm'!BD4,2)+POWER('1.38 Spirits share of consm'!BD4,2)))*(SQRT(POWER('1.19 Wine share of consm'!$B4,2)+POWER('1.29 Beer share of consm'!$B4,2)+POWER('1.38 Spirits share of consm'!$B4,2)))),"")</f>
        <v>0.88684669459090104</v>
      </c>
      <c r="BE4" s="84">
        <f>IFERROR(SUM('1.19 Wine share of consm'!BE4*'1.19 Wine share of consm'!$B4,'1.29 Beer share of consm'!BE4*'1.29 Beer share of consm'!$B4,'1.38 Spirits share of consm'!BE4*'1.38 Spirits share of consm'!$B4)/((SQRT(POWER('1.19 Wine share of consm'!BE4,2)+POWER('1.29 Beer share of consm'!BE4,2)+POWER('1.38 Spirits share of consm'!BE4,2)))*(SQRT(POWER('1.19 Wine share of consm'!$B4,2)+POWER('1.29 Beer share of consm'!$B4,2)+POWER('1.38 Spirits share of consm'!$B4,2)))),"")</f>
        <v>0.69614391060523217</v>
      </c>
      <c r="BF4" s="84">
        <f>IFERROR(SUM('1.19 Wine share of consm'!BF4*'1.19 Wine share of consm'!$B4,'1.29 Beer share of consm'!BF4*'1.29 Beer share of consm'!$B4,'1.38 Spirits share of consm'!BF4*'1.38 Spirits share of consm'!$B4)/((SQRT(POWER('1.19 Wine share of consm'!BF4,2)+POWER('1.29 Beer share of consm'!BF4,2)+POWER('1.38 Spirits share of consm'!BF4,2)))*(SQRT(POWER('1.19 Wine share of consm'!$B4,2)+POWER('1.29 Beer share of consm'!$B4,2)+POWER('1.38 Spirits share of consm'!$B4,2)))),"")</f>
        <v>0.71410737083332299</v>
      </c>
      <c r="BG4" s="84">
        <f>IFERROR(SUM('1.19 Wine share of consm'!BG4*'1.19 Wine share of consm'!$B4,'1.29 Beer share of consm'!BG4*'1.29 Beer share of consm'!$B4,'1.38 Spirits share of consm'!BG4*'1.38 Spirits share of consm'!$B4)/((SQRT(POWER('1.19 Wine share of consm'!BG4,2)+POWER('1.29 Beer share of consm'!BG4,2)+POWER('1.38 Spirits share of consm'!BG4,2)))*(SQRT(POWER('1.19 Wine share of consm'!$B4,2)+POWER('1.29 Beer share of consm'!$B4,2)+POWER('1.38 Spirits share of consm'!$B4,2)))),"")</f>
        <v>0.88826132838978777</v>
      </c>
      <c r="BH4" s="84" t="str">
        <f>IFERROR(SUM('1.19 Wine share of consm'!BH4*'1.19 Wine share of consm'!$B4,'1.29 Beer share of consm'!BH4*'1.29 Beer share of consm'!$B4,'1.38 Spirits share of consm'!BH4*'1.38 Spirits share of consm'!$B4)/((SQRT(POWER('1.19 Wine share of consm'!BH4,2)+POWER('1.29 Beer share of consm'!BH4,2)+POWER('1.38 Spirits share of consm'!BH4,2)))*(SQRT(POWER('1.19 Wine share of consm'!$B4,2)+POWER('1.29 Beer share of consm'!$B4,2)+POWER('1.38 Spirits share of consm'!$B4,2)))),"")</f>
        <v/>
      </c>
      <c r="BI4" s="84">
        <f>IFERROR(SUM('1.19 Wine share of consm'!BI4*'1.19 Wine share of consm'!$B4,'1.29 Beer share of consm'!BI4*'1.29 Beer share of consm'!$B4,'1.38 Spirits share of consm'!BI4*'1.38 Spirits share of consm'!$B4)/((SQRT(POWER('1.19 Wine share of consm'!BI4,2)+POWER('1.29 Beer share of consm'!BI4,2)+POWER('1.38 Spirits share of consm'!BI4,2)))*(SQRT(POWER('1.19 Wine share of consm'!$B4,2)+POWER('1.29 Beer share of consm'!$B4,2)+POWER('1.38 Spirits share of consm'!$B4,2)))),"")</f>
        <v>0.97072664956250609</v>
      </c>
      <c r="BJ4" s="84">
        <f>IFERROR(SUM('1.19 Wine share of consm'!BJ4*'1.19 Wine share of consm'!$B4,'1.29 Beer share of consm'!BJ4*'1.29 Beer share of consm'!$B4,'1.38 Spirits share of consm'!BJ4*'1.38 Spirits share of consm'!$B4)/((SQRT(POWER('1.19 Wine share of consm'!BJ4,2)+POWER('1.29 Beer share of consm'!BJ4,2)+POWER('1.38 Spirits share of consm'!BJ4,2)))*(SQRT(POWER('1.19 Wine share of consm'!$B4,2)+POWER('1.29 Beer share of consm'!$B4,2)+POWER('1.38 Spirits share of consm'!$B4,2)))),"")</f>
        <v>0.83632198794360224</v>
      </c>
      <c r="BK4" s="84">
        <f>IFERROR(SUM('1.19 Wine share of consm'!BK4*'1.19 Wine share of consm'!$B4,'1.29 Beer share of consm'!BK4*'1.29 Beer share of consm'!$B4,'1.38 Spirits share of consm'!BK4*'1.38 Spirits share of consm'!$B4)/((SQRT(POWER('1.19 Wine share of consm'!BK4,2)+POWER('1.29 Beer share of consm'!BK4,2)+POWER('1.38 Spirits share of consm'!BK4,2)))*(SQRT(POWER('1.19 Wine share of consm'!$B4,2)+POWER('1.29 Beer share of consm'!$B4,2)+POWER('1.38 Spirits share of consm'!$B4,2)))),"")</f>
        <v>0.91236305580557941</v>
      </c>
      <c r="BL4" s="84">
        <f>IFERROR(SUM('1.19 Wine share of consm'!BL4*'1.19 Wine share of consm'!$B4,'1.29 Beer share of consm'!BL4*'1.29 Beer share of consm'!$B4,'1.38 Spirits share of consm'!BL4*'1.38 Spirits share of consm'!$B4)/((SQRT(POWER('1.19 Wine share of consm'!BL4,2)+POWER('1.29 Beer share of consm'!BL4,2)+POWER('1.38 Spirits share of consm'!BL4,2)))*(SQRT(POWER('1.19 Wine share of consm'!$B4,2)+POWER('1.29 Beer share of consm'!$B4,2)+POWER('1.38 Spirits share of consm'!$B4,2)))),"")</f>
        <v>0.8296570808868563</v>
      </c>
      <c r="BM4" s="84" t="str">
        <f>IFERROR(SUM('1.19 Wine share of consm'!BM4*'1.19 Wine share of consm'!$B4,'1.29 Beer share of consm'!BM4*'1.29 Beer share of consm'!$B4,'1.38 Spirits share of consm'!BM4*'1.38 Spirits share of consm'!$B4)/((SQRT(POWER('1.19 Wine share of consm'!BM4,2)+POWER('1.29 Beer share of consm'!BM4,2)+POWER('1.38 Spirits share of consm'!BM4,2)))*(SQRT(POWER('1.19 Wine share of consm'!$B4,2)+POWER('1.29 Beer share of consm'!$B4,2)+POWER('1.38 Spirits share of consm'!$B4,2)))),"")</f>
        <v/>
      </c>
      <c r="BN4" s="84">
        <f>IFERROR(SUM('1.19 Wine share of consm'!BN4*'1.19 Wine share of consm'!$B4,'1.29 Beer share of consm'!BN4*'1.29 Beer share of consm'!$B4,'1.38 Spirits share of consm'!BN4*'1.38 Spirits share of consm'!$B4)/((SQRT(POWER('1.19 Wine share of consm'!BN4,2)+POWER('1.29 Beer share of consm'!BN4,2)+POWER('1.38 Spirits share of consm'!BN4,2)))*(SQRT(POWER('1.19 Wine share of consm'!$B4,2)+POWER('1.29 Beer share of consm'!$B4,2)+POWER('1.38 Spirits share of consm'!$B4,2)))),"")</f>
        <v>0.89903164051030959</v>
      </c>
      <c r="BO4" s="84">
        <f>IFERROR(SUM('1.19 Wine share of consm'!BO4*'1.19 Wine share of consm'!$B4,'1.29 Beer share of consm'!BO4*'1.29 Beer share of consm'!$B4,'1.38 Spirits share of consm'!BO4*'1.38 Spirits share of consm'!$B4)/((SQRT(POWER('1.19 Wine share of consm'!BO4,2)+POWER('1.29 Beer share of consm'!BO4,2)+POWER('1.38 Spirits share of consm'!BO4,2)))*(SQRT(POWER('1.19 Wine share of consm'!$B4,2)+POWER('1.29 Beer share of consm'!$B4,2)+POWER('1.38 Spirits share of consm'!$B4,2)))),"")</f>
        <v>0.79778852303012338</v>
      </c>
      <c r="BP4" s="84">
        <f>IFERROR(SUM('1.19 Wine share of consm'!BP4*'1.19 Wine share of consm'!$B4,'1.29 Beer share of consm'!BP4*'1.29 Beer share of consm'!$B4,'1.38 Spirits share of consm'!BP4*'1.38 Spirits share of consm'!$B4)/((SQRT(POWER('1.19 Wine share of consm'!BP4,2)+POWER('1.29 Beer share of consm'!BP4,2)+POWER('1.38 Spirits share of consm'!BP4,2)))*(SQRT(POWER('1.19 Wine share of consm'!$B4,2)+POWER('1.29 Beer share of consm'!$B4,2)+POWER('1.38 Spirits share of consm'!$B4,2)))),"")</f>
        <v>0.95267494294931165</v>
      </c>
      <c r="BQ4" s="84">
        <f>IFERROR(SUM('1.19 Wine share of consm'!BQ4*'1.19 Wine share of consm'!$B4,'1.29 Beer share of consm'!BQ4*'1.29 Beer share of consm'!$B4,'1.38 Spirits share of consm'!BQ4*'1.38 Spirits share of consm'!$B4)/((SQRT(POWER('1.19 Wine share of consm'!BQ4,2)+POWER('1.29 Beer share of consm'!BQ4,2)+POWER('1.38 Spirits share of consm'!BQ4,2)))*(SQRT(POWER('1.19 Wine share of consm'!$B4,2)+POWER('1.29 Beer share of consm'!$B4,2)+POWER('1.38 Spirits share of consm'!$B4,2)))),"")</f>
        <v>0.94207163235852387</v>
      </c>
      <c r="BR4" s="84">
        <f>IFERROR(SUM('1.19 Wine share of consm'!BR4*'1.19 Wine share of consm'!$B4,'1.29 Beer share of consm'!BR4*'1.29 Beer share of consm'!$B4,'1.38 Spirits share of consm'!BR4*'1.38 Spirits share of consm'!$B4)/((SQRT(POWER('1.19 Wine share of consm'!BR4,2)+POWER('1.29 Beer share of consm'!BR4,2)+POWER('1.38 Spirits share of consm'!BR4,2)))*(SQRT(POWER('1.19 Wine share of consm'!$B4,2)+POWER('1.29 Beer share of consm'!$B4,2)+POWER('1.38 Spirits share of consm'!$B4,2)))),"")</f>
        <v>0.94958666254796242</v>
      </c>
      <c r="BS4" s="84">
        <f>IFERROR(SUM('1.19 Wine share of consm'!BS4*'1.19 Wine share of consm'!$B4,'1.29 Beer share of consm'!BS4*'1.29 Beer share of consm'!$B4,'1.38 Spirits share of consm'!BS4*'1.38 Spirits share of consm'!$B4)/((SQRT(POWER('1.19 Wine share of consm'!BS4,2)+POWER('1.29 Beer share of consm'!BS4,2)+POWER('1.38 Spirits share of consm'!BS4,2)))*(SQRT(POWER('1.19 Wine share of consm'!$B4,2)+POWER('1.29 Beer share of consm'!$B4,2)+POWER('1.38 Spirits share of consm'!$B4,2)))),"")</f>
        <v>0.94083120727369229</v>
      </c>
      <c r="BT4" s="84">
        <f>IFERROR(SUM('1.19 Wine share of consm'!BT4*'1.19 Wine share of consm'!$B4,'1.29 Beer share of consm'!BT4*'1.29 Beer share of consm'!$B4,'1.38 Spirits share of consm'!BT4*'1.38 Spirits share of consm'!$B4)/((SQRT(POWER('1.19 Wine share of consm'!BT4,2)+POWER('1.29 Beer share of consm'!BT4,2)+POWER('1.38 Spirits share of consm'!BT4,2)))*(SQRT(POWER('1.19 Wine share of consm'!$B4,2)+POWER('1.29 Beer share of consm'!$B4,2)+POWER('1.38 Spirits share of consm'!$B4,2)))),"")</f>
        <v>0.86694818522818284</v>
      </c>
      <c r="BU4" s="84">
        <f>IFERROR(SUM('1.19 Wine share of consm'!BU4*'1.19 Wine share of consm'!$B4,'1.29 Beer share of consm'!BU4*'1.29 Beer share of consm'!$B4,'1.38 Spirits share of consm'!BU4*'1.38 Spirits share of consm'!$B4)/((SQRT(POWER('1.19 Wine share of consm'!BU4,2)+POWER('1.29 Beer share of consm'!BU4,2)+POWER('1.38 Spirits share of consm'!BU4,2)))*(SQRT(POWER('1.19 Wine share of consm'!$B4,2)+POWER('1.29 Beer share of consm'!$B4,2)+POWER('1.38 Spirits share of consm'!$B4,2)))),"")</f>
        <v>0.843437606794886</v>
      </c>
      <c r="BV4" s="84">
        <f>IFERROR(SUM('1.19 Wine share of consm'!BV4*'1.19 Wine share of consm'!$B4,'1.29 Beer share of consm'!BV4*'1.29 Beer share of consm'!$B4,'1.38 Spirits share of consm'!BV4*'1.38 Spirits share of consm'!$B4)/((SQRT(POWER('1.19 Wine share of consm'!BV4,2)+POWER('1.29 Beer share of consm'!BV4,2)+POWER('1.38 Spirits share of consm'!BV4,2)))*(SQRT(POWER('1.19 Wine share of consm'!$B4,2)+POWER('1.29 Beer share of consm'!$B4,2)+POWER('1.38 Spirits share of consm'!$B4,2)))),"")</f>
        <v>0.85542815831879448</v>
      </c>
      <c r="BW4" s="84">
        <f>IFERROR(SUM('1.19 Wine share of consm'!BW4*'1.19 Wine share of consm'!$B4,'1.29 Beer share of consm'!BW4*'1.29 Beer share of consm'!$B4,'1.38 Spirits share of consm'!BW4*'1.38 Spirits share of consm'!$B4)/((SQRT(POWER('1.19 Wine share of consm'!BW4,2)+POWER('1.29 Beer share of consm'!BW4,2)+POWER('1.38 Spirits share of consm'!BW4,2)))*(SQRT(POWER('1.19 Wine share of consm'!$B4,2)+POWER('1.29 Beer share of consm'!$B4,2)+POWER('1.38 Spirits share of consm'!$B4,2)))),"")</f>
        <v>0.83449746980675477</v>
      </c>
      <c r="BX4" s="84">
        <f>IFERROR(SUM('1.19 Wine share of consm'!BX4*'1.19 Wine share of consm'!$B4,'1.29 Beer share of consm'!BX4*'1.29 Beer share of consm'!$B4,'1.38 Spirits share of consm'!BX4*'1.38 Spirits share of consm'!$B4)/((SQRT(POWER('1.19 Wine share of consm'!BX4,2)+POWER('1.29 Beer share of consm'!BX4,2)+POWER('1.38 Spirits share of consm'!BX4,2)))*(SQRT(POWER('1.19 Wine share of consm'!$B4,2)+POWER('1.29 Beer share of consm'!$B4,2)+POWER('1.38 Spirits share of consm'!$B4,2)))),"")</f>
        <v>0.95291618757876939</v>
      </c>
      <c r="BY4" s="84">
        <f>IFERROR(SUM('1.19 Wine share of consm'!BY4*'1.19 Wine share of consm'!$B4,'1.29 Beer share of consm'!BY4*'1.29 Beer share of consm'!$B4,'1.38 Spirits share of consm'!BY4*'1.38 Spirits share of consm'!$B4)/((SQRT(POWER('1.19 Wine share of consm'!BY4,2)+POWER('1.29 Beer share of consm'!BY4,2)+POWER('1.38 Spirits share of consm'!BY4,2)))*(SQRT(POWER('1.19 Wine share of consm'!$B4,2)+POWER('1.29 Beer share of consm'!$B4,2)+POWER('1.38 Spirits share of consm'!$B4,2)))),"")</f>
        <v>0.68728249667620323</v>
      </c>
      <c r="BZ4" s="84">
        <f>IFERROR(SUM('1.19 Wine share of consm'!BZ4*'1.19 Wine share of consm'!$B4,'1.29 Beer share of consm'!BZ4*'1.29 Beer share of consm'!$B4,'1.38 Spirits share of consm'!BZ4*'1.38 Spirits share of consm'!$B4)/((SQRT(POWER('1.19 Wine share of consm'!BZ4,2)+POWER('1.29 Beer share of consm'!BZ4,2)+POWER('1.38 Spirits share of consm'!BZ4,2)))*(SQRT(POWER('1.19 Wine share of consm'!$B4,2)+POWER('1.29 Beer share of consm'!$B4,2)+POWER('1.38 Spirits share of consm'!$B4,2)))),"")</f>
        <v>0.92346087677914734</v>
      </c>
      <c r="CA4" s="84">
        <f>IFERROR(SUM('1.19 Wine share of consm'!CA4*'1.19 Wine share of consm'!$B4,'1.29 Beer share of consm'!CA4*'1.29 Beer share of consm'!$B4,'1.38 Spirits share of consm'!CA4*'1.38 Spirits share of consm'!$B4)/((SQRT(POWER('1.19 Wine share of consm'!CA4,2)+POWER('1.29 Beer share of consm'!CA4,2)+POWER('1.38 Spirits share of consm'!CA4,2)))*(SQRT(POWER('1.19 Wine share of consm'!$B4,2)+POWER('1.29 Beer share of consm'!$B4,2)+POWER('1.38 Spirits share of consm'!$B4,2)))),"")</f>
        <v>0.78394244557669968</v>
      </c>
      <c r="CB4" s="84">
        <f>IFERROR(SUM('1.19 Wine share of consm'!CB4*'1.19 Wine share of consm'!$B4,'1.29 Beer share of consm'!CB4*'1.29 Beer share of consm'!$B4,'1.38 Spirits share of consm'!CB4*'1.38 Spirits share of consm'!$B4)/((SQRT(POWER('1.19 Wine share of consm'!CB4,2)+POWER('1.29 Beer share of consm'!CB4,2)+POWER('1.38 Spirits share of consm'!CB4,2)))*(SQRT(POWER('1.19 Wine share of consm'!$B4,2)+POWER('1.29 Beer share of consm'!$B4,2)+POWER('1.38 Spirits share of consm'!$B4,2)))),"")</f>
        <v>0.88842655311673302</v>
      </c>
      <c r="CC4" s="84">
        <f>IFERROR(SUM('1.19 Wine share of consm'!CC4*'1.19 Wine share of consm'!$B4,'1.29 Beer share of consm'!CC4*'1.29 Beer share of consm'!$B4,'1.38 Spirits share of consm'!CC4*'1.38 Spirits share of consm'!$B4)/((SQRT(POWER('1.19 Wine share of consm'!CC4,2)+POWER('1.29 Beer share of consm'!CC4,2)+POWER('1.38 Spirits share of consm'!CC4,2)))*(SQRT(POWER('1.19 Wine share of consm'!$B4,2)+POWER('1.29 Beer share of consm'!$B4,2)+POWER('1.38 Spirits share of consm'!$B4,2)))),"")</f>
        <v>0.54430079107370166</v>
      </c>
      <c r="CD4" s="84">
        <f>IFERROR(SUM('1.19 Wine share of consm'!CD4*'1.19 Wine share of consm'!$B4,'1.29 Beer share of consm'!CD4*'1.29 Beer share of consm'!$B4,'1.38 Spirits share of consm'!CD4*'1.38 Spirits share of consm'!$B4)/((SQRT(POWER('1.19 Wine share of consm'!CD4,2)+POWER('1.29 Beer share of consm'!CD4,2)+POWER('1.38 Spirits share of consm'!CD4,2)))*(SQRT(POWER('1.19 Wine share of consm'!$B4,2)+POWER('1.29 Beer share of consm'!$B4,2)+POWER('1.38 Spirits share of consm'!$B4,2)))),"")</f>
        <v>0.93762070613425563</v>
      </c>
      <c r="CE4" s="84">
        <f>IFERROR(SUM('1.19 Wine share of consm'!CE4*'1.19 Wine share of consm'!$B4,'1.29 Beer share of consm'!CE4*'1.29 Beer share of consm'!$B4,'1.38 Spirits share of consm'!CE4*'1.38 Spirits share of consm'!$B4)/((SQRT(POWER('1.19 Wine share of consm'!CE4,2)+POWER('1.29 Beer share of consm'!CE4,2)+POWER('1.38 Spirits share of consm'!CE4,2)))*(SQRT(POWER('1.19 Wine share of consm'!$B4,2)+POWER('1.29 Beer share of consm'!$B4,2)+POWER('1.38 Spirits share of consm'!$B4,2)))),"")</f>
        <v>0.9101524384309938</v>
      </c>
      <c r="CF4" s="84">
        <f>IFERROR(SUM('1.19 Wine share of consm'!CF4*'1.19 Wine share of consm'!$B4,'1.29 Beer share of consm'!CF4*'1.29 Beer share of consm'!$B4,'1.38 Spirits share of consm'!CF4*'1.38 Spirits share of consm'!$B4)/((SQRT(POWER('1.19 Wine share of consm'!CF4,2)+POWER('1.29 Beer share of consm'!CF4,2)+POWER('1.38 Spirits share of consm'!CF4,2)))*(SQRT(POWER('1.19 Wine share of consm'!$B4,2)+POWER('1.29 Beer share of consm'!$B4,2)+POWER('1.38 Spirits share of consm'!$B4,2)))),"")</f>
        <v>0.61201827789622421</v>
      </c>
      <c r="CG4" s="84">
        <f>IFERROR(SUM('1.19 Wine share of consm'!CG4*'1.19 Wine share of consm'!$B4,'1.29 Beer share of consm'!CG4*'1.29 Beer share of consm'!$B4,'1.38 Spirits share of consm'!CG4*'1.38 Spirits share of consm'!$B4)/((SQRT(POWER('1.19 Wine share of consm'!CG4,2)+POWER('1.29 Beer share of consm'!CG4,2)+POWER('1.38 Spirits share of consm'!CG4,2)))*(SQRT(POWER('1.19 Wine share of consm'!$B4,2)+POWER('1.29 Beer share of consm'!$B4,2)+POWER('1.38 Spirits share of consm'!$B4,2)))),"")</f>
        <v>0.90385904924122262</v>
      </c>
      <c r="CH4" s="84">
        <f>IFERROR(SUM('1.19 Wine share of consm'!CH4*'1.19 Wine share of consm'!$B4,'1.29 Beer share of consm'!CH4*'1.29 Beer share of consm'!$B4,'1.38 Spirits share of consm'!CH4*'1.38 Spirits share of consm'!$B4)/((SQRT(POWER('1.19 Wine share of consm'!CH4,2)+POWER('1.29 Beer share of consm'!CH4,2)+POWER('1.38 Spirits share of consm'!CH4,2)))*(SQRT(POWER('1.19 Wine share of consm'!$B4,2)+POWER('1.29 Beer share of consm'!$B4,2)+POWER('1.38 Spirits share of consm'!$B4,2)))),"")</f>
        <v>0.89747234894327887</v>
      </c>
      <c r="CI4" s="84">
        <f>IFERROR(SUM('1.19 Wine share of consm'!CI4*'1.19 Wine share of consm'!$B4,'1.29 Beer share of consm'!CI4*'1.29 Beer share of consm'!$B4,'1.38 Spirits share of consm'!CI4*'1.38 Spirits share of consm'!$B4)/((SQRT(POWER('1.19 Wine share of consm'!CI4,2)+POWER('1.29 Beer share of consm'!CI4,2)+POWER('1.38 Spirits share of consm'!CI4,2)))*(SQRT(POWER('1.19 Wine share of consm'!$B4,2)+POWER('1.29 Beer share of consm'!$B4,2)+POWER('1.38 Spirits share of consm'!$B4,2)))),"")</f>
        <v>0.69861841286078197</v>
      </c>
      <c r="CJ4" s="84">
        <f>IFERROR(SUM('1.19 Wine share of consm'!CJ4*'1.19 Wine share of consm'!$B4,'1.29 Beer share of consm'!CJ4*'1.29 Beer share of consm'!$B4,'1.38 Spirits share of consm'!CJ4*'1.38 Spirits share of consm'!$B4)/((SQRT(POWER('1.19 Wine share of consm'!CJ4,2)+POWER('1.29 Beer share of consm'!CJ4,2)+POWER('1.38 Spirits share of consm'!CJ4,2)))*(SQRT(POWER('1.19 Wine share of consm'!$B4,2)+POWER('1.29 Beer share of consm'!$B4,2)+POWER('1.38 Spirits share of consm'!$B4,2)))),"")</f>
        <v>0.98878977887341069</v>
      </c>
      <c r="CK4" s="84">
        <f>IFERROR(SUM('1.19 Wine share of consm'!CK4*'1.19 Wine share of consm'!$B4,'1.29 Beer share of consm'!CK4*'1.29 Beer share of consm'!$B4,'1.38 Spirits share of consm'!CK4*'1.38 Spirits share of consm'!$B4)/((SQRT(POWER('1.19 Wine share of consm'!CK4,2)+POWER('1.29 Beer share of consm'!CK4,2)+POWER('1.38 Spirits share of consm'!CK4,2)))*(SQRT(POWER('1.19 Wine share of consm'!$B4,2)+POWER('1.29 Beer share of consm'!$B4,2)+POWER('1.38 Spirits share of consm'!$B4,2)))),"")</f>
        <v>0.9112031888012978</v>
      </c>
      <c r="CL4" s="84">
        <f>IFERROR(SUM('1.19 Wine share of consm'!CL4*'1.19 Wine share of consm'!$B4,'1.29 Beer share of consm'!CL4*'1.29 Beer share of consm'!$B4,'1.38 Spirits share of consm'!CL4*'1.38 Spirits share of consm'!$B4)/((SQRT(POWER('1.19 Wine share of consm'!CL4,2)+POWER('1.29 Beer share of consm'!CL4,2)+POWER('1.38 Spirits share of consm'!CL4,2)))*(SQRT(POWER('1.19 Wine share of consm'!$B4,2)+POWER('1.29 Beer share of consm'!$B4,2)+POWER('1.38 Spirits share of consm'!$B4,2)))),"")</f>
        <v>0.77867754497590658</v>
      </c>
      <c r="CM4" s="84">
        <f>IFERROR(SUM('1.19 Wine share of consm'!CM4*'1.19 Wine share of consm'!$B4,'1.29 Beer share of consm'!CM4*'1.29 Beer share of consm'!$B4,'1.38 Spirits share of consm'!CM4*'1.38 Spirits share of consm'!$B4)/((SQRT(POWER('1.19 Wine share of consm'!CM4,2)+POWER('1.29 Beer share of consm'!CM4,2)+POWER('1.38 Spirits share of consm'!CM4,2)))*(SQRT(POWER('1.19 Wine share of consm'!$B4,2)+POWER('1.29 Beer share of consm'!$B4,2)+POWER('1.38 Spirits share of consm'!$B4,2)))),"")</f>
        <v>0.86575750939453067</v>
      </c>
      <c r="CN4" s="84">
        <f>IFERROR(SUM('1.19 Wine share of consm'!CN4*'1.19 Wine share of consm'!$B4,'1.29 Beer share of consm'!CN4*'1.29 Beer share of consm'!$B4,'1.38 Spirits share of consm'!CN4*'1.38 Spirits share of consm'!$B4)/((SQRT(POWER('1.19 Wine share of consm'!CN4,2)+POWER('1.29 Beer share of consm'!CN4,2)+POWER('1.38 Spirits share of consm'!CN4,2)))*(SQRT(POWER('1.19 Wine share of consm'!$B4,2)+POWER('1.29 Beer share of consm'!$B4,2)+POWER('1.38 Spirits share of consm'!$B4,2)))),"")</f>
        <v>0.96741737339566747</v>
      </c>
      <c r="CO4" s="84">
        <f>IFERROR(SUM('1.19 Wine share of consm'!CO4*'1.19 Wine share of consm'!$B4,'1.29 Beer share of consm'!CO4*'1.29 Beer share of consm'!$B4,'1.38 Spirits share of consm'!CO4*'1.38 Spirits share of consm'!$B4)/((SQRT(POWER('1.19 Wine share of consm'!CO4,2)+POWER('1.29 Beer share of consm'!CO4,2)+POWER('1.38 Spirits share of consm'!CO4,2)))*(SQRT(POWER('1.19 Wine share of consm'!$B4,2)+POWER('1.29 Beer share of consm'!$B4,2)+POWER('1.38 Spirits share of consm'!$B4,2)))),"")</f>
        <v>0.87841249742490946</v>
      </c>
      <c r="CP4" s="84">
        <f>IFERROR(SUM('1.19 Wine share of consm'!CP4*'1.19 Wine share of consm'!$B4,'1.29 Beer share of consm'!CP4*'1.29 Beer share of consm'!$B4,'1.38 Spirits share of consm'!CP4*'1.38 Spirits share of consm'!$B4)/((SQRT(POWER('1.19 Wine share of consm'!CP4,2)+POWER('1.29 Beer share of consm'!CP4,2)+POWER('1.38 Spirits share of consm'!CP4,2)))*(SQRT(POWER('1.19 Wine share of consm'!$B4,2)+POWER('1.29 Beer share of consm'!$B4,2)+POWER('1.38 Spirits share of consm'!$B4,2)))),"")</f>
        <v>0.90798511391286252</v>
      </c>
      <c r="CR4" s="88"/>
    </row>
    <row r="5" spans="1:96" x14ac:dyDescent="0.25">
      <c r="A5" s="78" t="s">
        <v>26</v>
      </c>
      <c r="B5" s="84">
        <f>IFERROR(SUM('1.19 Wine share of consm'!B5*'1.19 Wine share of consm'!$B5,'1.29 Beer share of consm'!B5*'1.29 Beer share of consm'!$B5,'1.38 Spirits share of consm'!B5*'1.38 Spirits share of consm'!$B5)/((SQRT(POWER('1.19 Wine share of consm'!B5,2)+POWER('1.29 Beer share of consm'!B5,2)+POWER('1.38 Spirits share of consm'!B5,2)))*(SQRT(POWER('1.19 Wine share of consm'!$B5,2)+POWER('1.29 Beer share of consm'!$B5,2)+POWER('1.38 Spirits share of consm'!$B5,2)))),"")</f>
        <v>1</v>
      </c>
      <c r="C5" s="84"/>
      <c r="D5" s="84"/>
      <c r="E5" s="84">
        <f>IFERROR(SUM('1.19 Wine share of consm'!E5*'1.19 Wine share of consm'!$B5,'1.29 Beer share of consm'!E5*'1.29 Beer share of consm'!$B5,'1.38 Spirits share of consm'!E5*'1.38 Spirits share of consm'!$B5)/((SQRT(POWER('1.19 Wine share of consm'!E5,2)+POWER('1.29 Beer share of consm'!E5,2)+POWER('1.38 Spirits share of consm'!E5,2)))*(SQRT(POWER('1.19 Wine share of consm'!$B5,2)+POWER('1.29 Beer share of consm'!$B5,2)+POWER('1.38 Spirits share of consm'!$B5,2)))),"")</f>
        <v>0.98062991407726319</v>
      </c>
      <c r="F5" s="84">
        <f>IFERROR(SUM('1.19 Wine share of consm'!F5*'1.19 Wine share of consm'!$B5,'1.29 Beer share of consm'!F5*'1.29 Beer share of consm'!$B5,'1.38 Spirits share of consm'!F5*'1.38 Spirits share of consm'!$B5)/((SQRT(POWER('1.19 Wine share of consm'!F5,2)+POWER('1.29 Beer share of consm'!F5,2)+POWER('1.38 Spirits share of consm'!F5,2)))*(SQRT(POWER('1.19 Wine share of consm'!$B5,2)+POWER('1.29 Beer share of consm'!$B5,2)+POWER('1.38 Spirits share of consm'!$B5,2)))),"")</f>
        <v>0.82604818417525894</v>
      </c>
      <c r="G5" s="84">
        <f>IFERROR(SUM('1.19 Wine share of consm'!G5*'1.19 Wine share of consm'!$B5,'1.29 Beer share of consm'!G5*'1.29 Beer share of consm'!$B5,'1.38 Spirits share of consm'!G5*'1.38 Spirits share of consm'!$B5)/((SQRT(POWER('1.19 Wine share of consm'!G5,2)+POWER('1.29 Beer share of consm'!G5,2)+POWER('1.38 Spirits share of consm'!G5,2)))*(SQRT(POWER('1.19 Wine share of consm'!$B5,2)+POWER('1.29 Beer share of consm'!$B5,2)+POWER('1.38 Spirits share of consm'!$B5,2)))),"")</f>
        <v>0.71416935132396642</v>
      </c>
      <c r="H5" s="84">
        <f>IFERROR(SUM('1.19 Wine share of consm'!H5*'1.19 Wine share of consm'!$B5,'1.29 Beer share of consm'!H5*'1.29 Beer share of consm'!$B5,'1.38 Spirits share of consm'!H5*'1.38 Spirits share of consm'!$B5)/((SQRT(POWER('1.19 Wine share of consm'!H5,2)+POWER('1.29 Beer share of consm'!H5,2)+POWER('1.38 Spirits share of consm'!H5,2)))*(SQRT(POWER('1.19 Wine share of consm'!$B5,2)+POWER('1.29 Beer share of consm'!$B5,2)+POWER('1.38 Spirits share of consm'!$B5,2)))),"")</f>
        <v>0.93671698773815526</v>
      </c>
      <c r="I5" s="84">
        <f>IFERROR(SUM('1.19 Wine share of consm'!I5*'1.19 Wine share of consm'!$B5,'1.29 Beer share of consm'!I5*'1.29 Beer share of consm'!$B5,'1.38 Spirits share of consm'!I5*'1.38 Spirits share of consm'!$B5)/((SQRT(POWER('1.19 Wine share of consm'!I5,2)+POWER('1.29 Beer share of consm'!I5,2)+POWER('1.38 Spirits share of consm'!I5,2)))*(SQRT(POWER('1.19 Wine share of consm'!$B5,2)+POWER('1.29 Beer share of consm'!$B5,2)+POWER('1.38 Spirits share of consm'!$B5,2)))),"")</f>
        <v>0.98901515097446058</v>
      </c>
      <c r="J5" s="84">
        <f>IFERROR(SUM('1.19 Wine share of consm'!J5*'1.19 Wine share of consm'!$B5,'1.29 Beer share of consm'!J5*'1.29 Beer share of consm'!$B5,'1.38 Spirits share of consm'!J5*'1.38 Spirits share of consm'!$B5)/((SQRT(POWER('1.19 Wine share of consm'!J5,2)+POWER('1.29 Beer share of consm'!J5,2)+POWER('1.38 Spirits share of consm'!J5,2)))*(SQRT(POWER('1.19 Wine share of consm'!$B5,2)+POWER('1.29 Beer share of consm'!$B5,2)+POWER('1.38 Spirits share of consm'!$B5,2)))),"")</f>
        <v>0.91215582061839429</v>
      </c>
      <c r="K5" s="84">
        <f>IFERROR(SUM('1.19 Wine share of consm'!K5*'1.19 Wine share of consm'!$B5,'1.29 Beer share of consm'!K5*'1.29 Beer share of consm'!$B5,'1.38 Spirits share of consm'!K5*'1.38 Spirits share of consm'!$B5)/((SQRT(POWER('1.19 Wine share of consm'!K5,2)+POWER('1.29 Beer share of consm'!K5,2)+POWER('1.38 Spirits share of consm'!K5,2)))*(SQRT(POWER('1.19 Wine share of consm'!$B5,2)+POWER('1.29 Beer share of consm'!$B5,2)+POWER('1.38 Spirits share of consm'!$B5,2)))),"")</f>
        <v>0.93010226001331198</v>
      </c>
      <c r="L5" s="84">
        <f>IFERROR(SUM('1.19 Wine share of consm'!L5*'1.19 Wine share of consm'!$B5,'1.29 Beer share of consm'!L5*'1.29 Beer share of consm'!$B5,'1.38 Spirits share of consm'!L5*'1.38 Spirits share of consm'!$B5)/((SQRT(POWER('1.19 Wine share of consm'!L5,2)+POWER('1.29 Beer share of consm'!L5,2)+POWER('1.38 Spirits share of consm'!L5,2)))*(SQRT(POWER('1.19 Wine share of consm'!$B5,2)+POWER('1.29 Beer share of consm'!$B5,2)+POWER('1.38 Spirits share of consm'!$B5,2)))),"")</f>
        <v>0.71241032953057126</v>
      </c>
      <c r="M5" s="84">
        <f>IFERROR(SUM('1.19 Wine share of consm'!M5*'1.19 Wine share of consm'!$B5,'1.29 Beer share of consm'!M5*'1.29 Beer share of consm'!$B5,'1.38 Spirits share of consm'!M5*'1.38 Spirits share of consm'!$B5)/((SQRT(POWER('1.19 Wine share of consm'!M5,2)+POWER('1.29 Beer share of consm'!M5,2)+POWER('1.38 Spirits share of consm'!M5,2)))*(SQRT(POWER('1.19 Wine share of consm'!$B5,2)+POWER('1.29 Beer share of consm'!$B5,2)+POWER('1.38 Spirits share of consm'!$B5,2)))),"")</f>
        <v>0.84443542467857846</v>
      </c>
      <c r="N5" s="84">
        <f>IFERROR(SUM('1.19 Wine share of consm'!N5*'1.19 Wine share of consm'!$B5,'1.29 Beer share of consm'!N5*'1.29 Beer share of consm'!$B5,'1.38 Spirits share of consm'!N5*'1.38 Spirits share of consm'!$B5)/((SQRT(POWER('1.19 Wine share of consm'!N5,2)+POWER('1.29 Beer share of consm'!N5,2)+POWER('1.38 Spirits share of consm'!N5,2)))*(SQRT(POWER('1.19 Wine share of consm'!$B5,2)+POWER('1.29 Beer share of consm'!$B5,2)+POWER('1.38 Spirits share of consm'!$B5,2)))),"")</f>
        <v>0.89491842439248448</v>
      </c>
      <c r="O5" s="84">
        <f>IFERROR(SUM('1.19 Wine share of consm'!O5*'1.19 Wine share of consm'!$B5,'1.29 Beer share of consm'!O5*'1.29 Beer share of consm'!$B5,'1.38 Spirits share of consm'!O5*'1.38 Spirits share of consm'!$B5)/((SQRT(POWER('1.19 Wine share of consm'!O5,2)+POWER('1.29 Beer share of consm'!O5,2)+POWER('1.38 Spirits share of consm'!O5,2)))*(SQRT(POWER('1.19 Wine share of consm'!$B5,2)+POWER('1.29 Beer share of consm'!$B5,2)+POWER('1.38 Spirits share of consm'!$B5,2)))),"")</f>
        <v>0.80031453286034371</v>
      </c>
      <c r="P5" s="84">
        <f>IFERROR(SUM('1.19 Wine share of consm'!P5*'1.19 Wine share of consm'!$B5,'1.29 Beer share of consm'!P5*'1.29 Beer share of consm'!$B5,'1.38 Spirits share of consm'!P5*'1.38 Spirits share of consm'!$B5)/((SQRT(POWER('1.19 Wine share of consm'!P5,2)+POWER('1.29 Beer share of consm'!P5,2)+POWER('1.38 Spirits share of consm'!P5,2)))*(SQRT(POWER('1.19 Wine share of consm'!$B5,2)+POWER('1.29 Beer share of consm'!$B5,2)+POWER('1.38 Spirits share of consm'!$B5,2)))),"")</f>
        <v>0.97860171722808276</v>
      </c>
      <c r="Q5" s="84">
        <f>IFERROR(SUM('1.19 Wine share of consm'!Q5*'1.19 Wine share of consm'!$B5,'1.29 Beer share of consm'!Q5*'1.29 Beer share of consm'!$B5,'1.38 Spirits share of consm'!Q5*'1.38 Spirits share of consm'!$B5)/((SQRT(POWER('1.19 Wine share of consm'!Q5,2)+POWER('1.29 Beer share of consm'!Q5,2)+POWER('1.38 Spirits share of consm'!Q5,2)))*(SQRT(POWER('1.19 Wine share of consm'!$B5,2)+POWER('1.29 Beer share of consm'!$B5,2)+POWER('1.38 Spirits share of consm'!$B5,2)))),"")</f>
        <v>0.82480860735027128</v>
      </c>
      <c r="R5" s="84">
        <f>IFERROR(SUM('1.19 Wine share of consm'!R5*'1.19 Wine share of consm'!$B5,'1.29 Beer share of consm'!R5*'1.29 Beer share of consm'!$B5,'1.38 Spirits share of consm'!R5*'1.38 Spirits share of consm'!$B5)/((SQRT(POWER('1.19 Wine share of consm'!R5,2)+POWER('1.29 Beer share of consm'!R5,2)+POWER('1.38 Spirits share of consm'!R5,2)))*(SQRT(POWER('1.19 Wine share of consm'!$B5,2)+POWER('1.29 Beer share of consm'!$B5,2)+POWER('1.38 Spirits share of consm'!$B5,2)))),"")</f>
        <v>0.80710637483796666</v>
      </c>
      <c r="S5" s="84">
        <f>IFERROR(SUM('1.19 Wine share of consm'!S5*'1.19 Wine share of consm'!$B5,'1.29 Beer share of consm'!S5*'1.29 Beer share of consm'!$B5,'1.38 Spirits share of consm'!S5*'1.38 Spirits share of consm'!$B5)/((SQRT(POWER('1.19 Wine share of consm'!S5,2)+POWER('1.29 Beer share of consm'!S5,2)+POWER('1.38 Spirits share of consm'!S5,2)))*(SQRT(POWER('1.19 Wine share of consm'!$B5,2)+POWER('1.29 Beer share of consm'!$B5,2)+POWER('1.38 Spirits share of consm'!$B5,2)))),"")</f>
        <v>0.77129205794639666</v>
      </c>
      <c r="T5" s="84">
        <f>IFERROR(SUM('1.19 Wine share of consm'!T5*'1.19 Wine share of consm'!$B5,'1.29 Beer share of consm'!T5*'1.29 Beer share of consm'!$B5,'1.38 Spirits share of consm'!T5*'1.38 Spirits share of consm'!$B5)/((SQRT(POWER('1.19 Wine share of consm'!T5,2)+POWER('1.29 Beer share of consm'!T5,2)+POWER('1.38 Spirits share of consm'!T5,2)))*(SQRT(POWER('1.19 Wine share of consm'!$B5,2)+POWER('1.29 Beer share of consm'!$B5,2)+POWER('1.38 Spirits share of consm'!$B5,2)))),"")</f>
        <v>0.85313627494192323</v>
      </c>
      <c r="U5" s="84">
        <f>IFERROR(SUM('1.19 Wine share of consm'!U5*'1.19 Wine share of consm'!$B5,'1.29 Beer share of consm'!U5*'1.29 Beer share of consm'!$B5,'1.38 Spirits share of consm'!U5*'1.38 Spirits share of consm'!$B5)/((SQRT(POWER('1.19 Wine share of consm'!U5,2)+POWER('1.29 Beer share of consm'!U5,2)+POWER('1.38 Spirits share of consm'!U5,2)))*(SQRT(POWER('1.19 Wine share of consm'!$B5,2)+POWER('1.29 Beer share of consm'!$B5,2)+POWER('1.38 Spirits share of consm'!$B5,2)))),"")</f>
        <v>0.85130829095945093</v>
      </c>
      <c r="V5" s="84">
        <f>IFERROR(SUM('1.19 Wine share of consm'!V5*'1.19 Wine share of consm'!$B5,'1.29 Beer share of consm'!V5*'1.29 Beer share of consm'!$B5,'1.38 Spirits share of consm'!V5*'1.38 Spirits share of consm'!$B5)/((SQRT(POWER('1.19 Wine share of consm'!V5,2)+POWER('1.29 Beer share of consm'!V5,2)+POWER('1.38 Spirits share of consm'!V5,2)))*(SQRT(POWER('1.19 Wine share of consm'!$B5,2)+POWER('1.29 Beer share of consm'!$B5,2)+POWER('1.38 Spirits share of consm'!$B5,2)))),"")</f>
        <v>0.86324669412147248</v>
      </c>
      <c r="W5" s="84">
        <f>IFERROR(SUM('1.19 Wine share of consm'!W5*'1.19 Wine share of consm'!$B5,'1.29 Beer share of consm'!W5*'1.29 Beer share of consm'!$B5,'1.38 Spirits share of consm'!W5*'1.38 Spirits share of consm'!$B5)/((SQRT(POWER('1.19 Wine share of consm'!W5,2)+POWER('1.29 Beer share of consm'!W5,2)+POWER('1.38 Spirits share of consm'!W5,2)))*(SQRT(POWER('1.19 Wine share of consm'!$B5,2)+POWER('1.29 Beer share of consm'!$B5,2)+POWER('1.38 Spirits share of consm'!$B5,2)))),"")</f>
        <v>0.98350894591091365</v>
      </c>
      <c r="X5" s="84">
        <f>IFERROR(SUM('1.19 Wine share of consm'!X5*'1.19 Wine share of consm'!$B5,'1.29 Beer share of consm'!X5*'1.29 Beer share of consm'!$B5,'1.38 Spirits share of consm'!X5*'1.38 Spirits share of consm'!$B5)/((SQRT(POWER('1.19 Wine share of consm'!X5,2)+POWER('1.29 Beer share of consm'!X5,2)+POWER('1.38 Spirits share of consm'!X5,2)))*(SQRT(POWER('1.19 Wine share of consm'!$B5,2)+POWER('1.29 Beer share of consm'!$B5,2)+POWER('1.38 Spirits share of consm'!$B5,2)))),"")</f>
        <v>0.73925770408194247</v>
      </c>
      <c r="Y5" s="84">
        <f>IFERROR(SUM('1.19 Wine share of consm'!Y5*'1.19 Wine share of consm'!$B5,'1.29 Beer share of consm'!Y5*'1.29 Beer share of consm'!$B5,'1.38 Spirits share of consm'!Y5*'1.38 Spirits share of consm'!$B5)/((SQRT(POWER('1.19 Wine share of consm'!Y5,2)+POWER('1.29 Beer share of consm'!Y5,2)+POWER('1.38 Spirits share of consm'!Y5,2)))*(SQRT(POWER('1.19 Wine share of consm'!$B5,2)+POWER('1.29 Beer share of consm'!$B5,2)+POWER('1.38 Spirits share of consm'!$B5,2)))),"")</f>
        <v>0.90459052486495461</v>
      </c>
      <c r="Z5" s="84">
        <f>IFERROR(SUM('1.19 Wine share of consm'!Z5*'1.19 Wine share of consm'!$B5,'1.29 Beer share of consm'!Z5*'1.29 Beer share of consm'!$B5,'1.38 Spirits share of consm'!Z5*'1.38 Spirits share of consm'!$B5)/((SQRT(POWER('1.19 Wine share of consm'!Z5,2)+POWER('1.29 Beer share of consm'!Z5,2)+POWER('1.38 Spirits share of consm'!Z5,2)))*(SQRT(POWER('1.19 Wine share of consm'!$B5,2)+POWER('1.29 Beer share of consm'!$B5,2)+POWER('1.38 Spirits share of consm'!$B5,2)))),"")</f>
        <v>0.98405882063002148</v>
      </c>
      <c r="AA5" s="84">
        <f>IFERROR(SUM('1.19 Wine share of consm'!AA5*'1.19 Wine share of consm'!$B5,'1.29 Beer share of consm'!AA5*'1.29 Beer share of consm'!$B5,'1.38 Spirits share of consm'!AA5*'1.38 Spirits share of consm'!$B5)/((SQRT(POWER('1.19 Wine share of consm'!AA5,2)+POWER('1.29 Beer share of consm'!AA5,2)+POWER('1.38 Spirits share of consm'!AA5,2)))*(SQRT(POWER('1.19 Wine share of consm'!$B5,2)+POWER('1.29 Beer share of consm'!$B5,2)+POWER('1.38 Spirits share of consm'!$B5,2)))),"")</f>
        <v>0.89113023142837211</v>
      </c>
      <c r="AB5" s="84">
        <f>IFERROR(SUM('1.19 Wine share of consm'!AB5*'1.19 Wine share of consm'!$B5,'1.29 Beer share of consm'!AB5*'1.29 Beer share of consm'!$B5,'1.38 Spirits share of consm'!AB5*'1.38 Spirits share of consm'!$B5)/((SQRT(POWER('1.19 Wine share of consm'!AB5,2)+POWER('1.29 Beer share of consm'!AB5,2)+POWER('1.38 Spirits share of consm'!AB5,2)))*(SQRT(POWER('1.19 Wine share of consm'!$B5,2)+POWER('1.29 Beer share of consm'!$B5,2)+POWER('1.38 Spirits share of consm'!$B5,2)))),"")</f>
        <v>0.90546919756161892</v>
      </c>
      <c r="AC5" s="84">
        <f>IFERROR(SUM('1.19 Wine share of consm'!AC5*'1.19 Wine share of consm'!$B5,'1.29 Beer share of consm'!AC5*'1.29 Beer share of consm'!$B5,'1.38 Spirits share of consm'!AC5*'1.38 Spirits share of consm'!$B5)/((SQRT(POWER('1.19 Wine share of consm'!AC5,2)+POWER('1.29 Beer share of consm'!AC5,2)+POWER('1.38 Spirits share of consm'!AC5,2)))*(SQRT(POWER('1.19 Wine share of consm'!$B5,2)+POWER('1.29 Beer share of consm'!$B5,2)+POWER('1.38 Spirits share of consm'!$B5,2)))),"")</f>
        <v>0.97521493586257624</v>
      </c>
      <c r="AD5" s="84">
        <f>IFERROR(SUM('1.19 Wine share of consm'!AD5*'1.19 Wine share of consm'!$B5,'1.29 Beer share of consm'!AD5*'1.29 Beer share of consm'!$B5,'1.38 Spirits share of consm'!AD5*'1.38 Spirits share of consm'!$B5)/((SQRT(POWER('1.19 Wine share of consm'!AD5,2)+POWER('1.29 Beer share of consm'!AD5,2)+POWER('1.38 Spirits share of consm'!AD5,2)))*(SQRT(POWER('1.19 Wine share of consm'!$B5,2)+POWER('1.29 Beer share of consm'!$B5,2)+POWER('1.38 Spirits share of consm'!$B5,2)))),"")</f>
        <v>0.94343011009855404</v>
      </c>
      <c r="AE5" s="84">
        <f>IFERROR(SUM('1.19 Wine share of consm'!AE5*'1.19 Wine share of consm'!$B5,'1.29 Beer share of consm'!AE5*'1.29 Beer share of consm'!$B5,'1.38 Spirits share of consm'!AE5*'1.38 Spirits share of consm'!$B5)/((SQRT(POWER('1.19 Wine share of consm'!AE5,2)+POWER('1.29 Beer share of consm'!AE5,2)+POWER('1.38 Spirits share of consm'!AE5,2)))*(SQRT(POWER('1.19 Wine share of consm'!$B5,2)+POWER('1.29 Beer share of consm'!$B5,2)+POWER('1.38 Spirits share of consm'!$B5,2)))),"")</f>
        <v>0.95468130892279823</v>
      </c>
      <c r="AF5" s="84">
        <f>IFERROR(SUM('1.19 Wine share of consm'!AF5*'1.19 Wine share of consm'!$B5,'1.29 Beer share of consm'!AF5*'1.29 Beer share of consm'!$B5,'1.38 Spirits share of consm'!AF5*'1.38 Spirits share of consm'!$B5)/((SQRT(POWER('1.19 Wine share of consm'!AF5,2)+POWER('1.29 Beer share of consm'!AF5,2)+POWER('1.38 Spirits share of consm'!AF5,2)))*(SQRT(POWER('1.19 Wine share of consm'!$B5,2)+POWER('1.29 Beer share of consm'!$B5,2)+POWER('1.38 Spirits share of consm'!$B5,2)))),"")</f>
        <v>0.99093706567471418</v>
      </c>
      <c r="AG5" s="84">
        <f>IFERROR(SUM('1.19 Wine share of consm'!AG5*'1.19 Wine share of consm'!$B5,'1.29 Beer share of consm'!AG5*'1.29 Beer share of consm'!$B5,'1.38 Spirits share of consm'!AG5*'1.38 Spirits share of consm'!$B5)/((SQRT(POWER('1.19 Wine share of consm'!AG5,2)+POWER('1.29 Beer share of consm'!AG5,2)+POWER('1.38 Spirits share of consm'!AG5,2)))*(SQRT(POWER('1.19 Wine share of consm'!$B5,2)+POWER('1.29 Beer share of consm'!$B5,2)+POWER('1.38 Spirits share of consm'!$B5,2)))),"")</f>
        <v>0.99810367422231827</v>
      </c>
      <c r="AH5" s="84">
        <f>IFERROR(SUM('1.19 Wine share of consm'!AH5*'1.19 Wine share of consm'!$B5,'1.29 Beer share of consm'!AH5*'1.29 Beer share of consm'!$B5,'1.38 Spirits share of consm'!AH5*'1.38 Spirits share of consm'!$B5)/((SQRT(POWER('1.19 Wine share of consm'!AH5,2)+POWER('1.29 Beer share of consm'!AH5,2)+POWER('1.38 Spirits share of consm'!AH5,2)))*(SQRT(POWER('1.19 Wine share of consm'!$B5,2)+POWER('1.29 Beer share of consm'!$B5,2)+POWER('1.38 Spirits share of consm'!$B5,2)))),"")</f>
        <v>0.86936668285243535</v>
      </c>
      <c r="AI5" s="84">
        <f>IFERROR(SUM('1.19 Wine share of consm'!AI5*'1.19 Wine share of consm'!$B5,'1.29 Beer share of consm'!AI5*'1.29 Beer share of consm'!$B5,'1.38 Spirits share of consm'!AI5*'1.38 Spirits share of consm'!$B5)/((SQRT(POWER('1.19 Wine share of consm'!AI5,2)+POWER('1.29 Beer share of consm'!AI5,2)+POWER('1.38 Spirits share of consm'!AI5,2)))*(SQRT(POWER('1.19 Wine share of consm'!$B5,2)+POWER('1.29 Beer share of consm'!$B5,2)+POWER('1.38 Spirits share of consm'!$B5,2)))),"")</f>
        <v>0.99153761484392411</v>
      </c>
      <c r="AJ5" s="84">
        <f>IFERROR(SUM('1.19 Wine share of consm'!AJ5*'1.19 Wine share of consm'!$B5,'1.29 Beer share of consm'!AJ5*'1.29 Beer share of consm'!$B5,'1.38 Spirits share of consm'!AJ5*'1.38 Spirits share of consm'!$B5)/((SQRT(POWER('1.19 Wine share of consm'!AJ5,2)+POWER('1.29 Beer share of consm'!AJ5,2)+POWER('1.38 Spirits share of consm'!AJ5,2)))*(SQRT(POWER('1.19 Wine share of consm'!$B5,2)+POWER('1.29 Beer share of consm'!$B5,2)+POWER('1.38 Spirits share of consm'!$B5,2)))),"")</f>
        <v>0.98802067589829268</v>
      </c>
      <c r="AK5" s="84">
        <f>IFERROR(SUM('1.19 Wine share of consm'!AK5*'1.19 Wine share of consm'!$B5,'1.29 Beer share of consm'!AK5*'1.29 Beer share of consm'!$B5,'1.38 Spirits share of consm'!AK5*'1.38 Spirits share of consm'!$B5)/((SQRT(POWER('1.19 Wine share of consm'!AK5,2)+POWER('1.29 Beer share of consm'!AK5,2)+POWER('1.38 Spirits share of consm'!AK5,2)))*(SQRT(POWER('1.19 Wine share of consm'!$B5,2)+POWER('1.29 Beer share of consm'!$B5,2)+POWER('1.38 Spirits share of consm'!$B5,2)))),"")</f>
        <v>0.91750619793685662</v>
      </c>
      <c r="AL5" s="84">
        <f>IFERROR(SUM('1.19 Wine share of consm'!AL5*'1.19 Wine share of consm'!$B5,'1.29 Beer share of consm'!AL5*'1.29 Beer share of consm'!$B5,'1.38 Spirits share of consm'!AL5*'1.38 Spirits share of consm'!$B5)/((SQRT(POWER('1.19 Wine share of consm'!AL5,2)+POWER('1.29 Beer share of consm'!AL5,2)+POWER('1.38 Spirits share of consm'!AL5,2)))*(SQRT(POWER('1.19 Wine share of consm'!$B5,2)+POWER('1.29 Beer share of consm'!$B5,2)+POWER('1.38 Spirits share of consm'!$B5,2)))),"")</f>
        <v>0.88887669253140633</v>
      </c>
      <c r="AM5" s="84">
        <f>IFERROR(SUM('1.19 Wine share of consm'!AM5*'1.19 Wine share of consm'!$B5,'1.29 Beer share of consm'!AM5*'1.29 Beer share of consm'!$B5,'1.38 Spirits share of consm'!AM5*'1.38 Spirits share of consm'!$B5)/((SQRT(POWER('1.19 Wine share of consm'!AM5,2)+POWER('1.29 Beer share of consm'!AM5,2)+POWER('1.38 Spirits share of consm'!AM5,2)))*(SQRT(POWER('1.19 Wine share of consm'!$B5,2)+POWER('1.29 Beer share of consm'!$B5,2)+POWER('1.38 Spirits share of consm'!$B5,2)))),"")</f>
        <v>0.97436783928503601</v>
      </c>
      <c r="AN5" s="84">
        <f>IFERROR(SUM('1.19 Wine share of consm'!AN5*'1.19 Wine share of consm'!$B5,'1.29 Beer share of consm'!AN5*'1.29 Beer share of consm'!$B5,'1.38 Spirits share of consm'!AN5*'1.38 Spirits share of consm'!$B5)/((SQRT(POWER('1.19 Wine share of consm'!AN5,2)+POWER('1.29 Beer share of consm'!AN5,2)+POWER('1.38 Spirits share of consm'!AN5,2)))*(SQRT(POWER('1.19 Wine share of consm'!$B5,2)+POWER('1.29 Beer share of consm'!$B5,2)+POWER('1.38 Spirits share of consm'!$B5,2)))),"")</f>
        <v>0.77082825904433439</v>
      </c>
      <c r="AO5" s="84">
        <f>IFERROR(SUM('1.19 Wine share of consm'!AO5*'1.19 Wine share of consm'!$B5,'1.29 Beer share of consm'!AO5*'1.29 Beer share of consm'!$B5,'1.38 Spirits share of consm'!AO5*'1.38 Spirits share of consm'!$B5)/((SQRT(POWER('1.19 Wine share of consm'!AO5,2)+POWER('1.29 Beer share of consm'!AO5,2)+POWER('1.38 Spirits share of consm'!AO5,2)))*(SQRT(POWER('1.19 Wine share of consm'!$B5,2)+POWER('1.29 Beer share of consm'!$B5,2)+POWER('1.38 Spirits share of consm'!$B5,2)))),"")</f>
        <v>0.99858180969095323</v>
      </c>
      <c r="AP5" s="84">
        <f>IFERROR(SUM('1.19 Wine share of consm'!AP5*'1.19 Wine share of consm'!$B5,'1.29 Beer share of consm'!AP5*'1.29 Beer share of consm'!$B5,'1.38 Spirits share of consm'!AP5*'1.38 Spirits share of consm'!$B5)/((SQRT(POWER('1.19 Wine share of consm'!AP5,2)+POWER('1.29 Beer share of consm'!AP5,2)+POWER('1.38 Spirits share of consm'!AP5,2)))*(SQRT(POWER('1.19 Wine share of consm'!$B5,2)+POWER('1.29 Beer share of consm'!$B5,2)+POWER('1.38 Spirits share of consm'!$B5,2)))),"")</f>
        <v>0.99042790717123952</v>
      </c>
      <c r="AQ5" s="84">
        <f>IFERROR(SUM('1.19 Wine share of consm'!AQ5*'1.19 Wine share of consm'!$B5,'1.29 Beer share of consm'!AQ5*'1.29 Beer share of consm'!$B5,'1.38 Spirits share of consm'!AQ5*'1.38 Spirits share of consm'!$B5)/((SQRT(POWER('1.19 Wine share of consm'!AQ5,2)+POWER('1.29 Beer share of consm'!AQ5,2)+POWER('1.38 Spirits share of consm'!AQ5,2)))*(SQRT(POWER('1.19 Wine share of consm'!$B5,2)+POWER('1.29 Beer share of consm'!$B5,2)+POWER('1.38 Spirits share of consm'!$B5,2)))),"")</f>
        <v>0.60112432229817669</v>
      </c>
      <c r="AR5" s="84">
        <f>IFERROR(SUM('1.19 Wine share of consm'!AR5*'1.19 Wine share of consm'!$B5,'1.29 Beer share of consm'!AR5*'1.29 Beer share of consm'!$B5,'1.38 Spirits share of consm'!AR5*'1.38 Spirits share of consm'!$B5)/((SQRT(POWER('1.19 Wine share of consm'!AR5,2)+POWER('1.29 Beer share of consm'!AR5,2)+POWER('1.38 Spirits share of consm'!AR5,2)))*(SQRT(POWER('1.19 Wine share of consm'!$B5,2)+POWER('1.29 Beer share of consm'!$B5,2)+POWER('1.38 Spirits share of consm'!$B5,2)))),"")</f>
        <v>0.81180984093207664</v>
      </c>
      <c r="AS5" s="84">
        <f>IFERROR(SUM('1.19 Wine share of consm'!AS5*'1.19 Wine share of consm'!$B5,'1.29 Beer share of consm'!AS5*'1.29 Beer share of consm'!$B5,'1.38 Spirits share of consm'!AS5*'1.38 Spirits share of consm'!$B5)/((SQRT(POWER('1.19 Wine share of consm'!AS5,2)+POWER('1.29 Beer share of consm'!AS5,2)+POWER('1.38 Spirits share of consm'!AS5,2)))*(SQRT(POWER('1.19 Wine share of consm'!$B5,2)+POWER('1.29 Beer share of consm'!$B5,2)+POWER('1.38 Spirits share of consm'!$B5,2)))),"")</f>
        <v>0.95348612498379648</v>
      </c>
      <c r="AT5" s="84">
        <f>IFERROR(SUM('1.19 Wine share of consm'!AT5*'1.19 Wine share of consm'!$B5,'1.29 Beer share of consm'!AT5*'1.29 Beer share of consm'!$B5,'1.38 Spirits share of consm'!AT5*'1.38 Spirits share of consm'!$B5)/((SQRT(POWER('1.19 Wine share of consm'!AT5,2)+POWER('1.29 Beer share of consm'!AT5,2)+POWER('1.38 Spirits share of consm'!AT5,2)))*(SQRT(POWER('1.19 Wine share of consm'!$B5,2)+POWER('1.29 Beer share of consm'!$B5,2)+POWER('1.38 Spirits share of consm'!$B5,2)))),"")</f>
        <v>0.84833499933314704</v>
      </c>
      <c r="AU5" s="84">
        <f>IFERROR(SUM('1.19 Wine share of consm'!AU5*'1.19 Wine share of consm'!$B5,'1.29 Beer share of consm'!AU5*'1.29 Beer share of consm'!$B5,'1.38 Spirits share of consm'!AU5*'1.38 Spirits share of consm'!$B5)/((SQRT(POWER('1.19 Wine share of consm'!AU5,2)+POWER('1.29 Beer share of consm'!AU5,2)+POWER('1.38 Spirits share of consm'!AU5,2)))*(SQRT(POWER('1.19 Wine share of consm'!$B5,2)+POWER('1.29 Beer share of consm'!$B5,2)+POWER('1.38 Spirits share of consm'!$B5,2)))),"")</f>
        <v>0.93310966219630687</v>
      </c>
      <c r="AV5" s="84">
        <f>IFERROR(SUM('1.19 Wine share of consm'!AV5*'1.19 Wine share of consm'!$B5,'1.29 Beer share of consm'!AV5*'1.29 Beer share of consm'!$B5,'1.38 Spirits share of consm'!AV5*'1.38 Spirits share of consm'!$B5)/((SQRT(POWER('1.19 Wine share of consm'!AV5,2)+POWER('1.29 Beer share of consm'!AV5,2)+POWER('1.38 Spirits share of consm'!AV5,2)))*(SQRT(POWER('1.19 Wine share of consm'!$B5,2)+POWER('1.29 Beer share of consm'!$B5,2)+POWER('1.38 Spirits share of consm'!$B5,2)))),"")</f>
        <v>0.96590050334598365</v>
      </c>
      <c r="AW5" s="84">
        <f>IFERROR(SUM('1.19 Wine share of consm'!AW5*'1.19 Wine share of consm'!$B5,'1.29 Beer share of consm'!AW5*'1.29 Beer share of consm'!$B5,'1.38 Spirits share of consm'!AW5*'1.38 Spirits share of consm'!$B5)/((SQRT(POWER('1.19 Wine share of consm'!AW5,2)+POWER('1.29 Beer share of consm'!AW5,2)+POWER('1.38 Spirits share of consm'!AW5,2)))*(SQRT(POWER('1.19 Wine share of consm'!$B5,2)+POWER('1.29 Beer share of consm'!$B5,2)+POWER('1.38 Spirits share of consm'!$B5,2)))),"")</f>
        <v>0.95914591778929392</v>
      </c>
      <c r="AX5" s="84">
        <f>IFERROR(SUM('1.19 Wine share of consm'!AX5*'1.19 Wine share of consm'!$B5,'1.29 Beer share of consm'!AX5*'1.29 Beer share of consm'!$B5,'1.38 Spirits share of consm'!AX5*'1.38 Spirits share of consm'!$B5)/((SQRT(POWER('1.19 Wine share of consm'!AX5,2)+POWER('1.29 Beer share of consm'!AX5,2)+POWER('1.38 Spirits share of consm'!AX5,2)))*(SQRT(POWER('1.19 Wine share of consm'!$B5,2)+POWER('1.29 Beer share of consm'!$B5,2)+POWER('1.38 Spirits share of consm'!$B5,2)))),"")</f>
        <v>0.9563889775843919</v>
      </c>
      <c r="AY5" s="84">
        <f>IFERROR(SUM('1.19 Wine share of consm'!AY5*'1.19 Wine share of consm'!$B5,'1.29 Beer share of consm'!AY5*'1.29 Beer share of consm'!$B5,'1.38 Spirits share of consm'!AY5*'1.38 Spirits share of consm'!$B5)/((SQRT(POWER('1.19 Wine share of consm'!AY5,2)+POWER('1.29 Beer share of consm'!AY5,2)+POWER('1.38 Spirits share of consm'!AY5,2)))*(SQRT(POWER('1.19 Wine share of consm'!$B5,2)+POWER('1.29 Beer share of consm'!$B5,2)+POWER('1.38 Spirits share of consm'!$B5,2)))),"")</f>
        <v>0.93713189714109923</v>
      </c>
      <c r="AZ5" s="84">
        <f>IFERROR(SUM('1.19 Wine share of consm'!AZ5*'1.19 Wine share of consm'!$B5,'1.29 Beer share of consm'!AZ5*'1.29 Beer share of consm'!$B5,'1.38 Spirits share of consm'!AZ5*'1.38 Spirits share of consm'!$B5)/((SQRT(POWER('1.19 Wine share of consm'!AZ5,2)+POWER('1.29 Beer share of consm'!AZ5,2)+POWER('1.38 Spirits share of consm'!AZ5,2)))*(SQRT(POWER('1.19 Wine share of consm'!$B5,2)+POWER('1.29 Beer share of consm'!$B5,2)+POWER('1.38 Spirits share of consm'!$B5,2)))),"")</f>
        <v>0.85251473329032335</v>
      </c>
      <c r="BA5" s="84">
        <f>IFERROR(SUM('1.19 Wine share of consm'!BA5*'1.19 Wine share of consm'!$B5,'1.29 Beer share of consm'!BA5*'1.29 Beer share of consm'!$B5,'1.38 Spirits share of consm'!BA5*'1.38 Spirits share of consm'!$B5)/((SQRT(POWER('1.19 Wine share of consm'!BA5,2)+POWER('1.29 Beer share of consm'!BA5,2)+POWER('1.38 Spirits share of consm'!BA5,2)))*(SQRT(POWER('1.19 Wine share of consm'!$B5,2)+POWER('1.29 Beer share of consm'!$B5,2)+POWER('1.38 Spirits share of consm'!$B5,2)))),"")</f>
        <v>0.8067503156328657</v>
      </c>
      <c r="BB5" s="84">
        <f>IFERROR(SUM('1.19 Wine share of consm'!BB5*'1.19 Wine share of consm'!$B5,'1.29 Beer share of consm'!BB5*'1.29 Beer share of consm'!$B5,'1.38 Spirits share of consm'!BB5*'1.38 Spirits share of consm'!$B5)/((SQRT(POWER('1.19 Wine share of consm'!BB5,2)+POWER('1.29 Beer share of consm'!BB5,2)+POWER('1.38 Spirits share of consm'!BB5,2)))*(SQRT(POWER('1.19 Wine share of consm'!$B5,2)+POWER('1.29 Beer share of consm'!$B5,2)+POWER('1.38 Spirits share of consm'!$B5,2)))),"")</f>
        <v>0.55649724698601655</v>
      </c>
      <c r="BC5" s="84">
        <f>IFERROR(SUM('1.19 Wine share of consm'!BC5*'1.19 Wine share of consm'!$B5,'1.29 Beer share of consm'!BC5*'1.29 Beer share of consm'!$B5,'1.38 Spirits share of consm'!BC5*'1.38 Spirits share of consm'!$B5)/((SQRT(POWER('1.19 Wine share of consm'!BC5,2)+POWER('1.29 Beer share of consm'!BC5,2)+POWER('1.38 Spirits share of consm'!BC5,2)))*(SQRT(POWER('1.19 Wine share of consm'!$B5,2)+POWER('1.29 Beer share of consm'!$B5,2)+POWER('1.38 Spirits share of consm'!$B5,2)))),"")</f>
        <v>0.87190564237620183</v>
      </c>
      <c r="BD5" s="84">
        <f>IFERROR(SUM('1.19 Wine share of consm'!BD5*'1.19 Wine share of consm'!$B5,'1.29 Beer share of consm'!BD5*'1.29 Beer share of consm'!$B5,'1.38 Spirits share of consm'!BD5*'1.38 Spirits share of consm'!$B5)/((SQRT(POWER('1.19 Wine share of consm'!BD5,2)+POWER('1.29 Beer share of consm'!BD5,2)+POWER('1.38 Spirits share of consm'!BD5,2)))*(SQRT(POWER('1.19 Wine share of consm'!$B5,2)+POWER('1.29 Beer share of consm'!$B5,2)+POWER('1.38 Spirits share of consm'!$B5,2)))),"")</f>
        <v>0.88703306053408859</v>
      </c>
      <c r="BE5" s="84">
        <f>IFERROR(SUM('1.19 Wine share of consm'!BE5*'1.19 Wine share of consm'!$B5,'1.29 Beer share of consm'!BE5*'1.29 Beer share of consm'!$B5,'1.38 Spirits share of consm'!BE5*'1.38 Spirits share of consm'!$B5)/((SQRT(POWER('1.19 Wine share of consm'!BE5,2)+POWER('1.29 Beer share of consm'!BE5,2)+POWER('1.38 Spirits share of consm'!BE5,2)))*(SQRT(POWER('1.19 Wine share of consm'!$B5,2)+POWER('1.29 Beer share of consm'!$B5,2)+POWER('1.38 Spirits share of consm'!$B5,2)))),"")</f>
        <v>0.70116300421403421</v>
      </c>
      <c r="BF5" s="84">
        <f>IFERROR(SUM('1.19 Wine share of consm'!BF5*'1.19 Wine share of consm'!$B5,'1.29 Beer share of consm'!BF5*'1.29 Beer share of consm'!$B5,'1.38 Spirits share of consm'!BF5*'1.38 Spirits share of consm'!$B5)/((SQRT(POWER('1.19 Wine share of consm'!BF5,2)+POWER('1.29 Beer share of consm'!BF5,2)+POWER('1.38 Spirits share of consm'!BF5,2)))*(SQRT(POWER('1.19 Wine share of consm'!$B5,2)+POWER('1.29 Beer share of consm'!$B5,2)+POWER('1.38 Spirits share of consm'!$B5,2)))),"")</f>
        <v>0.72598045816819501</v>
      </c>
      <c r="BG5" s="84">
        <f>IFERROR(SUM('1.19 Wine share of consm'!BG5*'1.19 Wine share of consm'!$B5,'1.29 Beer share of consm'!BG5*'1.29 Beer share of consm'!$B5,'1.38 Spirits share of consm'!BG5*'1.38 Spirits share of consm'!$B5)/((SQRT(POWER('1.19 Wine share of consm'!BG5,2)+POWER('1.29 Beer share of consm'!BG5,2)+POWER('1.38 Spirits share of consm'!BG5,2)))*(SQRT(POWER('1.19 Wine share of consm'!$B5,2)+POWER('1.29 Beer share of consm'!$B5,2)+POWER('1.38 Spirits share of consm'!$B5,2)))),"")</f>
        <v>0.87866531149160576</v>
      </c>
      <c r="BH5" s="84" t="str">
        <f>IFERROR(SUM('1.19 Wine share of consm'!BH5*'1.19 Wine share of consm'!$B5,'1.29 Beer share of consm'!BH5*'1.29 Beer share of consm'!$B5,'1.38 Spirits share of consm'!BH5*'1.38 Spirits share of consm'!$B5)/((SQRT(POWER('1.19 Wine share of consm'!BH5,2)+POWER('1.29 Beer share of consm'!BH5,2)+POWER('1.38 Spirits share of consm'!BH5,2)))*(SQRT(POWER('1.19 Wine share of consm'!$B5,2)+POWER('1.29 Beer share of consm'!$B5,2)+POWER('1.38 Spirits share of consm'!$B5,2)))),"")</f>
        <v/>
      </c>
      <c r="BI5" s="84">
        <f>IFERROR(SUM('1.19 Wine share of consm'!BI5*'1.19 Wine share of consm'!$B5,'1.29 Beer share of consm'!BI5*'1.29 Beer share of consm'!$B5,'1.38 Spirits share of consm'!BI5*'1.38 Spirits share of consm'!$B5)/((SQRT(POWER('1.19 Wine share of consm'!BI5,2)+POWER('1.29 Beer share of consm'!BI5,2)+POWER('1.38 Spirits share of consm'!BI5,2)))*(SQRT(POWER('1.19 Wine share of consm'!$B5,2)+POWER('1.29 Beer share of consm'!$B5,2)+POWER('1.38 Spirits share of consm'!$B5,2)))),"")</f>
        <v>0.96799710706159725</v>
      </c>
      <c r="BJ5" s="84">
        <f>IFERROR(SUM('1.19 Wine share of consm'!BJ5*'1.19 Wine share of consm'!$B5,'1.29 Beer share of consm'!BJ5*'1.29 Beer share of consm'!$B5,'1.38 Spirits share of consm'!BJ5*'1.38 Spirits share of consm'!$B5)/((SQRT(POWER('1.19 Wine share of consm'!BJ5,2)+POWER('1.29 Beer share of consm'!BJ5,2)+POWER('1.38 Spirits share of consm'!BJ5,2)))*(SQRT(POWER('1.19 Wine share of consm'!$B5,2)+POWER('1.29 Beer share of consm'!$B5,2)+POWER('1.38 Spirits share of consm'!$B5,2)))),"")</f>
        <v>0.85651650265854773</v>
      </c>
      <c r="BK5" s="84">
        <f>IFERROR(SUM('1.19 Wine share of consm'!BK5*'1.19 Wine share of consm'!$B5,'1.29 Beer share of consm'!BK5*'1.29 Beer share of consm'!$B5,'1.38 Spirits share of consm'!BK5*'1.38 Spirits share of consm'!$B5)/((SQRT(POWER('1.19 Wine share of consm'!BK5,2)+POWER('1.29 Beer share of consm'!BK5,2)+POWER('1.38 Spirits share of consm'!BK5,2)))*(SQRT(POWER('1.19 Wine share of consm'!$B5,2)+POWER('1.29 Beer share of consm'!$B5,2)+POWER('1.38 Spirits share of consm'!$B5,2)))),"")</f>
        <v>0.9137035152073919</v>
      </c>
      <c r="BL5" s="84">
        <f>IFERROR(SUM('1.19 Wine share of consm'!BL5*'1.19 Wine share of consm'!$B5,'1.29 Beer share of consm'!BL5*'1.29 Beer share of consm'!$B5,'1.38 Spirits share of consm'!BL5*'1.38 Spirits share of consm'!$B5)/((SQRT(POWER('1.19 Wine share of consm'!BL5,2)+POWER('1.29 Beer share of consm'!BL5,2)+POWER('1.38 Spirits share of consm'!BL5,2)))*(SQRT(POWER('1.19 Wine share of consm'!$B5,2)+POWER('1.29 Beer share of consm'!$B5,2)+POWER('1.38 Spirits share of consm'!$B5,2)))),"")</f>
        <v>0.82409463242319048</v>
      </c>
      <c r="BM5" s="84" t="str">
        <f>IFERROR(SUM('1.19 Wine share of consm'!BM5*'1.19 Wine share of consm'!$B5,'1.29 Beer share of consm'!BM5*'1.29 Beer share of consm'!$B5,'1.38 Spirits share of consm'!BM5*'1.38 Spirits share of consm'!$B5)/((SQRT(POWER('1.19 Wine share of consm'!BM5,2)+POWER('1.29 Beer share of consm'!BM5,2)+POWER('1.38 Spirits share of consm'!BM5,2)))*(SQRT(POWER('1.19 Wine share of consm'!$B5,2)+POWER('1.29 Beer share of consm'!$B5,2)+POWER('1.38 Spirits share of consm'!$B5,2)))),"")</f>
        <v/>
      </c>
      <c r="BN5" s="84">
        <f>IFERROR(SUM('1.19 Wine share of consm'!BN5*'1.19 Wine share of consm'!$B5,'1.29 Beer share of consm'!BN5*'1.29 Beer share of consm'!$B5,'1.38 Spirits share of consm'!BN5*'1.38 Spirits share of consm'!$B5)/((SQRT(POWER('1.19 Wine share of consm'!BN5,2)+POWER('1.29 Beer share of consm'!BN5,2)+POWER('1.38 Spirits share of consm'!BN5,2)))*(SQRT(POWER('1.19 Wine share of consm'!$B5,2)+POWER('1.29 Beer share of consm'!$B5,2)+POWER('1.38 Spirits share of consm'!$B5,2)))),"")</f>
        <v>0.90156916122978104</v>
      </c>
      <c r="BO5" s="84">
        <f>IFERROR(SUM('1.19 Wine share of consm'!BO5*'1.19 Wine share of consm'!$B5,'1.29 Beer share of consm'!BO5*'1.29 Beer share of consm'!$B5,'1.38 Spirits share of consm'!BO5*'1.38 Spirits share of consm'!$B5)/((SQRT(POWER('1.19 Wine share of consm'!BO5,2)+POWER('1.29 Beer share of consm'!BO5,2)+POWER('1.38 Spirits share of consm'!BO5,2)))*(SQRT(POWER('1.19 Wine share of consm'!$B5,2)+POWER('1.29 Beer share of consm'!$B5,2)+POWER('1.38 Spirits share of consm'!$B5,2)))),"")</f>
        <v>0.81451969451416517</v>
      </c>
      <c r="BP5" s="84">
        <f>IFERROR(SUM('1.19 Wine share of consm'!BP5*'1.19 Wine share of consm'!$B5,'1.29 Beer share of consm'!BP5*'1.29 Beer share of consm'!$B5,'1.38 Spirits share of consm'!BP5*'1.38 Spirits share of consm'!$B5)/((SQRT(POWER('1.19 Wine share of consm'!BP5,2)+POWER('1.29 Beer share of consm'!BP5,2)+POWER('1.38 Spirits share of consm'!BP5,2)))*(SQRT(POWER('1.19 Wine share of consm'!$B5,2)+POWER('1.29 Beer share of consm'!$B5,2)+POWER('1.38 Spirits share of consm'!$B5,2)))),"")</f>
        <v>0.95026174523412199</v>
      </c>
      <c r="BQ5" s="84">
        <f>IFERROR(SUM('1.19 Wine share of consm'!BQ5*'1.19 Wine share of consm'!$B5,'1.29 Beer share of consm'!BQ5*'1.29 Beer share of consm'!$B5,'1.38 Spirits share of consm'!BQ5*'1.38 Spirits share of consm'!$B5)/((SQRT(POWER('1.19 Wine share of consm'!BQ5,2)+POWER('1.29 Beer share of consm'!BQ5,2)+POWER('1.38 Spirits share of consm'!BQ5,2)))*(SQRT(POWER('1.19 Wine share of consm'!$B5,2)+POWER('1.29 Beer share of consm'!$B5,2)+POWER('1.38 Spirits share of consm'!$B5,2)))),"")</f>
        <v>0.95056027533415299</v>
      </c>
      <c r="BR5" s="84">
        <f>IFERROR(SUM('1.19 Wine share of consm'!BR5*'1.19 Wine share of consm'!$B5,'1.29 Beer share of consm'!BR5*'1.29 Beer share of consm'!$B5,'1.38 Spirits share of consm'!BR5*'1.38 Spirits share of consm'!$B5)/((SQRT(POWER('1.19 Wine share of consm'!BR5,2)+POWER('1.29 Beer share of consm'!BR5,2)+POWER('1.38 Spirits share of consm'!BR5,2)))*(SQRT(POWER('1.19 Wine share of consm'!$B5,2)+POWER('1.29 Beer share of consm'!$B5,2)+POWER('1.38 Spirits share of consm'!$B5,2)))),"")</f>
        <v>0.95333183148826295</v>
      </c>
      <c r="BS5" s="84">
        <f>IFERROR(SUM('1.19 Wine share of consm'!BS5*'1.19 Wine share of consm'!$B5,'1.29 Beer share of consm'!BS5*'1.29 Beer share of consm'!$B5,'1.38 Spirits share of consm'!BS5*'1.38 Spirits share of consm'!$B5)/((SQRT(POWER('1.19 Wine share of consm'!BS5,2)+POWER('1.29 Beer share of consm'!BS5,2)+POWER('1.38 Spirits share of consm'!BS5,2)))*(SQRT(POWER('1.19 Wine share of consm'!$B5,2)+POWER('1.29 Beer share of consm'!$B5,2)+POWER('1.38 Spirits share of consm'!$B5,2)))),"")</f>
        <v>0.94979088007131152</v>
      </c>
      <c r="BT5" s="84">
        <f>IFERROR(SUM('1.19 Wine share of consm'!BT5*'1.19 Wine share of consm'!$B5,'1.29 Beer share of consm'!BT5*'1.29 Beer share of consm'!$B5,'1.38 Spirits share of consm'!BT5*'1.38 Spirits share of consm'!$B5)/((SQRT(POWER('1.19 Wine share of consm'!BT5,2)+POWER('1.29 Beer share of consm'!BT5,2)+POWER('1.38 Spirits share of consm'!BT5,2)))*(SQRT(POWER('1.19 Wine share of consm'!$B5,2)+POWER('1.29 Beer share of consm'!$B5,2)+POWER('1.38 Spirits share of consm'!$B5,2)))),"")</f>
        <v>0.8686625667389879</v>
      </c>
      <c r="BU5" s="84">
        <f>IFERROR(SUM('1.19 Wine share of consm'!BU5*'1.19 Wine share of consm'!$B5,'1.29 Beer share of consm'!BU5*'1.29 Beer share of consm'!$B5,'1.38 Spirits share of consm'!BU5*'1.38 Spirits share of consm'!$B5)/((SQRT(POWER('1.19 Wine share of consm'!BU5,2)+POWER('1.29 Beer share of consm'!BU5,2)+POWER('1.38 Spirits share of consm'!BU5,2)))*(SQRT(POWER('1.19 Wine share of consm'!$B5,2)+POWER('1.29 Beer share of consm'!$B5,2)+POWER('1.38 Spirits share of consm'!$B5,2)))),"")</f>
        <v>0.85076310694317125</v>
      </c>
      <c r="BV5" s="84">
        <f>IFERROR(SUM('1.19 Wine share of consm'!BV5*'1.19 Wine share of consm'!$B5,'1.29 Beer share of consm'!BV5*'1.29 Beer share of consm'!$B5,'1.38 Spirits share of consm'!BV5*'1.38 Spirits share of consm'!$B5)/((SQRT(POWER('1.19 Wine share of consm'!BV5,2)+POWER('1.29 Beer share of consm'!BV5,2)+POWER('1.38 Spirits share of consm'!BV5,2)))*(SQRT(POWER('1.19 Wine share of consm'!$B5,2)+POWER('1.29 Beer share of consm'!$B5,2)+POWER('1.38 Spirits share of consm'!$B5,2)))),"")</f>
        <v>0.85966079748773361</v>
      </c>
      <c r="BW5" s="84">
        <f>IFERROR(SUM('1.19 Wine share of consm'!BW5*'1.19 Wine share of consm'!$B5,'1.29 Beer share of consm'!BW5*'1.29 Beer share of consm'!$B5,'1.38 Spirits share of consm'!BW5*'1.38 Spirits share of consm'!$B5)/((SQRT(POWER('1.19 Wine share of consm'!BW5,2)+POWER('1.29 Beer share of consm'!BW5,2)+POWER('1.38 Spirits share of consm'!BW5,2)))*(SQRT(POWER('1.19 Wine share of consm'!$B5,2)+POWER('1.29 Beer share of consm'!$B5,2)+POWER('1.38 Spirits share of consm'!$B5,2)))),"")</f>
        <v>0.84562339418261911</v>
      </c>
      <c r="BX5" s="84">
        <f>IFERROR(SUM('1.19 Wine share of consm'!BX5*'1.19 Wine share of consm'!$B5,'1.29 Beer share of consm'!BX5*'1.29 Beer share of consm'!$B5,'1.38 Spirits share of consm'!BX5*'1.38 Spirits share of consm'!$B5)/((SQRT(POWER('1.19 Wine share of consm'!BX5,2)+POWER('1.29 Beer share of consm'!BX5,2)+POWER('1.38 Spirits share of consm'!BX5,2)))*(SQRT(POWER('1.19 Wine share of consm'!$B5,2)+POWER('1.29 Beer share of consm'!$B5,2)+POWER('1.38 Spirits share of consm'!$B5,2)))),"")</f>
        <v>0.9596640084137702</v>
      </c>
      <c r="BY5" s="84">
        <f>IFERROR(SUM('1.19 Wine share of consm'!BY5*'1.19 Wine share of consm'!$B5,'1.29 Beer share of consm'!BY5*'1.29 Beer share of consm'!$B5,'1.38 Spirits share of consm'!BY5*'1.38 Spirits share of consm'!$B5)/((SQRT(POWER('1.19 Wine share of consm'!BY5,2)+POWER('1.29 Beer share of consm'!BY5,2)+POWER('1.38 Spirits share of consm'!BY5,2)))*(SQRT(POWER('1.19 Wine share of consm'!$B5,2)+POWER('1.29 Beer share of consm'!$B5,2)+POWER('1.38 Spirits share of consm'!$B5,2)))),"")</f>
        <v>0.69278668966329326</v>
      </c>
      <c r="BZ5" s="84">
        <f>IFERROR(SUM('1.19 Wine share of consm'!BZ5*'1.19 Wine share of consm'!$B5,'1.29 Beer share of consm'!BZ5*'1.29 Beer share of consm'!$B5,'1.38 Spirits share of consm'!BZ5*'1.38 Spirits share of consm'!$B5)/((SQRT(POWER('1.19 Wine share of consm'!BZ5,2)+POWER('1.29 Beer share of consm'!BZ5,2)+POWER('1.38 Spirits share of consm'!BZ5,2)))*(SQRT(POWER('1.19 Wine share of consm'!$B5,2)+POWER('1.29 Beer share of consm'!$B5,2)+POWER('1.38 Spirits share of consm'!$B5,2)))),"")</f>
        <v>0.92954635969504507</v>
      </c>
      <c r="CA5" s="84">
        <f>IFERROR(SUM('1.19 Wine share of consm'!CA5*'1.19 Wine share of consm'!$B5,'1.29 Beer share of consm'!CA5*'1.29 Beer share of consm'!$B5,'1.38 Spirits share of consm'!CA5*'1.38 Spirits share of consm'!$B5)/((SQRT(POWER('1.19 Wine share of consm'!CA5,2)+POWER('1.29 Beer share of consm'!CA5,2)+POWER('1.38 Spirits share of consm'!CA5,2)))*(SQRT(POWER('1.19 Wine share of consm'!$B5,2)+POWER('1.29 Beer share of consm'!$B5,2)+POWER('1.38 Spirits share of consm'!$B5,2)))),"")</f>
        <v>0.78085980733407312</v>
      </c>
      <c r="CB5" s="84">
        <f>IFERROR(SUM('1.19 Wine share of consm'!CB5*'1.19 Wine share of consm'!$B5,'1.29 Beer share of consm'!CB5*'1.29 Beer share of consm'!$B5,'1.38 Spirits share of consm'!CB5*'1.38 Spirits share of consm'!$B5)/((SQRT(POWER('1.19 Wine share of consm'!CB5,2)+POWER('1.29 Beer share of consm'!CB5,2)+POWER('1.38 Spirits share of consm'!CB5,2)))*(SQRT(POWER('1.19 Wine share of consm'!$B5,2)+POWER('1.29 Beer share of consm'!$B5,2)+POWER('1.38 Spirits share of consm'!$B5,2)))),"")</f>
        <v>0.88902982434483746</v>
      </c>
      <c r="CC5" s="84">
        <f>IFERROR(SUM('1.19 Wine share of consm'!CC5*'1.19 Wine share of consm'!$B5,'1.29 Beer share of consm'!CC5*'1.29 Beer share of consm'!$B5,'1.38 Spirits share of consm'!CC5*'1.38 Spirits share of consm'!$B5)/((SQRT(POWER('1.19 Wine share of consm'!CC5,2)+POWER('1.29 Beer share of consm'!CC5,2)+POWER('1.38 Spirits share of consm'!CC5,2)))*(SQRT(POWER('1.19 Wine share of consm'!$B5,2)+POWER('1.29 Beer share of consm'!$B5,2)+POWER('1.38 Spirits share of consm'!$B5,2)))),"")</f>
        <v>0.55238963851964862</v>
      </c>
      <c r="CD5" s="84">
        <f>IFERROR(SUM('1.19 Wine share of consm'!CD5*'1.19 Wine share of consm'!$B5,'1.29 Beer share of consm'!CD5*'1.29 Beer share of consm'!$B5,'1.38 Spirits share of consm'!CD5*'1.38 Spirits share of consm'!$B5)/((SQRT(POWER('1.19 Wine share of consm'!CD5,2)+POWER('1.29 Beer share of consm'!CD5,2)+POWER('1.38 Spirits share of consm'!CD5,2)))*(SQRT(POWER('1.19 Wine share of consm'!$B5,2)+POWER('1.29 Beer share of consm'!$B5,2)+POWER('1.38 Spirits share of consm'!$B5,2)))),"")</f>
        <v>0.92892747946358456</v>
      </c>
      <c r="CE5" s="84">
        <f>IFERROR(SUM('1.19 Wine share of consm'!CE5*'1.19 Wine share of consm'!$B5,'1.29 Beer share of consm'!CE5*'1.29 Beer share of consm'!$B5,'1.38 Spirits share of consm'!CE5*'1.38 Spirits share of consm'!$B5)/((SQRT(POWER('1.19 Wine share of consm'!CE5,2)+POWER('1.29 Beer share of consm'!CE5,2)+POWER('1.38 Spirits share of consm'!CE5,2)))*(SQRT(POWER('1.19 Wine share of consm'!$B5,2)+POWER('1.29 Beer share of consm'!$B5,2)+POWER('1.38 Spirits share of consm'!$B5,2)))),"")</f>
        <v>0.92639470467460117</v>
      </c>
      <c r="CF5" s="84">
        <f>IFERROR(SUM('1.19 Wine share of consm'!CF5*'1.19 Wine share of consm'!$B5,'1.29 Beer share of consm'!CF5*'1.29 Beer share of consm'!$B5,'1.38 Spirits share of consm'!CF5*'1.38 Spirits share of consm'!$B5)/((SQRT(POWER('1.19 Wine share of consm'!CF5,2)+POWER('1.29 Beer share of consm'!CF5,2)+POWER('1.38 Spirits share of consm'!CF5,2)))*(SQRT(POWER('1.19 Wine share of consm'!$B5,2)+POWER('1.29 Beer share of consm'!$B5,2)+POWER('1.38 Spirits share of consm'!$B5,2)))),"")</f>
        <v>0.6195010135832425</v>
      </c>
      <c r="CG5" s="84">
        <f>IFERROR(SUM('1.19 Wine share of consm'!CG5*'1.19 Wine share of consm'!$B5,'1.29 Beer share of consm'!CG5*'1.29 Beer share of consm'!$B5,'1.38 Spirits share of consm'!CG5*'1.38 Spirits share of consm'!$B5)/((SQRT(POWER('1.19 Wine share of consm'!CG5,2)+POWER('1.29 Beer share of consm'!CG5,2)+POWER('1.38 Spirits share of consm'!CG5,2)))*(SQRT(POWER('1.19 Wine share of consm'!$B5,2)+POWER('1.29 Beer share of consm'!$B5,2)+POWER('1.38 Spirits share of consm'!$B5,2)))),"")</f>
        <v>0.90982836432859693</v>
      </c>
      <c r="CH5" s="84">
        <f>IFERROR(SUM('1.19 Wine share of consm'!CH5*'1.19 Wine share of consm'!$B5,'1.29 Beer share of consm'!CH5*'1.29 Beer share of consm'!$B5,'1.38 Spirits share of consm'!CH5*'1.38 Spirits share of consm'!$B5)/((SQRT(POWER('1.19 Wine share of consm'!CH5,2)+POWER('1.29 Beer share of consm'!CH5,2)+POWER('1.38 Spirits share of consm'!CH5,2)))*(SQRT(POWER('1.19 Wine share of consm'!$B5,2)+POWER('1.29 Beer share of consm'!$B5,2)+POWER('1.38 Spirits share of consm'!$B5,2)))),"")</f>
        <v>0.88915012142533745</v>
      </c>
      <c r="CI5" s="84">
        <f>IFERROR(SUM('1.19 Wine share of consm'!CI5*'1.19 Wine share of consm'!$B5,'1.29 Beer share of consm'!CI5*'1.29 Beer share of consm'!$B5,'1.38 Spirits share of consm'!CI5*'1.38 Spirits share of consm'!$B5)/((SQRT(POWER('1.19 Wine share of consm'!CI5,2)+POWER('1.29 Beer share of consm'!CI5,2)+POWER('1.38 Spirits share of consm'!CI5,2)))*(SQRT(POWER('1.19 Wine share of consm'!$B5,2)+POWER('1.29 Beer share of consm'!$B5,2)+POWER('1.38 Spirits share of consm'!$B5,2)))),"")</f>
        <v>0.70079298763810083</v>
      </c>
      <c r="CJ5" s="84">
        <f>IFERROR(SUM('1.19 Wine share of consm'!CJ5*'1.19 Wine share of consm'!$B5,'1.29 Beer share of consm'!CJ5*'1.29 Beer share of consm'!$B5,'1.38 Spirits share of consm'!CJ5*'1.38 Spirits share of consm'!$B5)/((SQRT(POWER('1.19 Wine share of consm'!CJ5,2)+POWER('1.29 Beer share of consm'!CJ5,2)+POWER('1.38 Spirits share of consm'!CJ5,2)))*(SQRT(POWER('1.19 Wine share of consm'!$B5,2)+POWER('1.29 Beer share of consm'!$B5,2)+POWER('1.38 Spirits share of consm'!$B5,2)))),"")</f>
        <v>0.98924061549272502</v>
      </c>
      <c r="CK5" s="84">
        <f>IFERROR(SUM('1.19 Wine share of consm'!CK5*'1.19 Wine share of consm'!$B5,'1.29 Beer share of consm'!CK5*'1.29 Beer share of consm'!$B5,'1.38 Spirits share of consm'!CK5*'1.38 Spirits share of consm'!$B5)/((SQRT(POWER('1.19 Wine share of consm'!CK5,2)+POWER('1.29 Beer share of consm'!CK5,2)+POWER('1.38 Spirits share of consm'!CK5,2)))*(SQRT(POWER('1.19 Wine share of consm'!$B5,2)+POWER('1.29 Beer share of consm'!$B5,2)+POWER('1.38 Spirits share of consm'!$B5,2)))),"")</f>
        <v>0.91662706745830969</v>
      </c>
      <c r="CL5" s="84">
        <f>IFERROR(SUM('1.19 Wine share of consm'!CL5*'1.19 Wine share of consm'!$B5,'1.29 Beer share of consm'!CL5*'1.29 Beer share of consm'!$B5,'1.38 Spirits share of consm'!CL5*'1.38 Spirits share of consm'!$B5)/((SQRT(POWER('1.19 Wine share of consm'!CL5,2)+POWER('1.29 Beer share of consm'!CL5,2)+POWER('1.38 Spirits share of consm'!CL5,2)))*(SQRT(POWER('1.19 Wine share of consm'!$B5,2)+POWER('1.29 Beer share of consm'!$B5,2)+POWER('1.38 Spirits share of consm'!$B5,2)))),"")</f>
        <v>0.81401361490548907</v>
      </c>
      <c r="CM5" s="84">
        <f>IFERROR(SUM('1.19 Wine share of consm'!CM5*'1.19 Wine share of consm'!$B5,'1.29 Beer share of consm'!CM5*'1.29 Beer share of consm'!$B5,'1.38 Spirits share of consm'!CM5*'1.38 Spirits share of consm'!$B5)/((SQRT(POWER('1.19 Wine share of consm'!CM5,2)+POWER('1.29 Beer share of consm'!CM5,2)+POWER('1.38 Spirits share of consm'!CM5,2)))*(SQRT(POWER('1.19 Wine share of consm'!$B5,2)+POWER('1.29 Beer share of consm'!$B5,2)+POWER('1.38 Spirits share of consm'!$B5,2)))),"")</f>
        <v>0.87315556373956238</v>
      </c>
      <c r="CN5" s="84">
        <f>IFERROR(SUM('1.19 Wine share of consm'!CN5*'1.19 Wine share of consm'!$B5,'1.29 Beer share of consm'!CN5*'1.29 Beer share of consm'!$B5,'1.38 Spirits share of consm'!CN5*'1.38 Spirits share of consm'!$B5)/((SQRT(POWER('1.19 Wine share of consm'!CN5,2)+POWER('1.29 Beer share of consm'!CN5,2)+POWER('1.38 Spirits share of consm'!CN5,2)))*(SQRT(POWER('1.19 Wine share of consm'!$B5,2)+POWER('1.29 Beer share of consm'!$B5,2)+POWER('1.38 Spirits share of consm'!$B5,2)))),"")</f>
        <v>0.9605352523506816</v>
      </c>
      <c r="CO5" s="84">
        <f>IFERROR(SUM('1.19 Wine share of consm'!CO5*'1.19 Wine share of consm'!$B5,'1.29 Beer share of consm'!CO5*'1.29 Beer share of consm'!$B5,'1.38 Spirits share of consm'!CO5*'1.38 Spirits share of consm'!$B5)/((SQRT(POWER('1.19 Wine share of consm'!CO5,2)+POWER('1.29 Beer share of consm'!CO5,2)+POWER('1.38 Spirits share of consm'!CO5,2)))*(SQRT(POWER('1.19 Wine share of consm'!$B5,2)+POWER('1.29 Beer share of consm'!$B5,2)+POWER('1.38 Spirits share of consm'!$B5,2)))),"")</f>
        <v>0.87778536953625474</v>
      </c>
      <c r="CP5" s="84">
        <f>IFERROR(SUM('1.19 Wine share of consm'!CP5*'1.19 Wine share of consm'!$B5,'1.29 Beer share of consm'!CP5*'1.29 Beer share of consm'!$B5,'1.38 Spirits share of consm'!CP5*'1.38 Spirits share of consm'!$B5)/((SQRT(POWER('1.19 Wine share of consm'!CP5,2)+POWER('1.29 Beer share of consm'!CP5,2)+POWER('1.38 Spirits share of consm'!CP5,2)))*(SQRT(POWER('1.19 Wine share of consm'!$B5,2)+POWER('1.29 Beer share of consm'!$B5,2)+POWER('1.38 Spirits share of consm'!$B5,2)))),"")</f>
        <v>0.90507210051661902</v>
      </c>
      <c r="CR5" s="88"/>
    </row>
    <row r="6" spans="1:96" x14ac:dyDescent="0.25">
      <c r="A6" s="78" t="s">
        <v>27</v>
      </c>
      <c r="B6" s="84">
        <f>IFERROR(SUM('1.19 Wine share of consm'!B6*'1.19 Wine share of consm'!$B6,'1.29 Beer share of consm'!B6*'1.29 Beer share of consm'!$B6,'1.38 Spirits share of consm'!B6*'1.38 Spirits share of consm'!$B6)/((SQRT(POWER('1.19 Wine share of consm'!B6,2)+POWER('1.29 Beer share of consm'!B6,2)+POWER('1.38 Spirits share of consm'!B6,2)))*(SQRT(POWER('1.19 Wine share of consm'!$B6,2)+POWER('1.29 Beer share of consm'!$B6,2)+POWER('1.38 Spirits share of consm'!$B6,2)))),"")</f>
        <v>1</v>
      </c>
      <c r="C6" s="84">
        <f>IFERROR(SUM('1.19 Wine share of consm'!C6*'1.19 Wine share of consm'!$B6,'1.29 Beer share of consm'!C6*'1.29 Beer share of consm'!$B6,'1.38 Spirits share of consm'!C6*'1.38 Spirits share of consm'!$B6)/((SQRT(POWER('1.19 Wine share of consm'!C6,2)+POWER('1.29 Beer share of consm'!C6,2)+POWER('1.38 Spirits share of consm'!C6,2)))*(SQRT(POWER('1.19 Wine share of consm'!$B6,2)+POWER('1.29 Beer share of consm'!$B6,2)+POWER('1.38 Spirits share of consm'!$B6,2)))),"")</f>
        <v>0.95329114778289303</v>
      </c>
      <c r="D6" s="84">
        <f>IFERROR(SUM('1.19 Wine share of consm'!D6*'1.19 Wine share of consm'!$B6,'1.29 Beer share of consm'!D6*'1.29 Beer share of consm'!$B6,'1.38 Spirits share of consm'!D6*'1.38 Spirits share of consm'!$B6)/((SQRT(POWER('1.19 Wine share of consm'!D6,2)+POWER('1.29 Beer share of consm'!D6,2)+POWER('1.38 Spirits share of consm'!D6,2)))*(SQRT(POWER('1.19 Wine share of consm'!$B6,2)+POWER('1.29 Beer share of consm'!$B6,2)+POWER('1.38 Spirits share of consm'!$B6,2)))),"")</f>
        <v>0.81366417391909041</v>
      </c>
      <c r="E6" s="84">
        <f>IFERROR(SUM('1.19 Wine share of consm'!E6*'1.19 Wine share of consm'!$B6,'1.29 Beer share of consm'!E6*'1.29 Beer share of consm'!$B6,'1.38 Spirits share of consm'!E6*'1.38 Spirits share of consm'!$B6)/((SQRT(POWER('1.19 Wine share of consm'!E6,2)+POWER('1.29 Beer share of consm'!E6,2)+POWER('1.38 Spirits share of consm'!E6,2)))*(SQRT(POWER('1.19 Wine share of consm'!$B6,2)+POWER('1.29 Beer share of consm'!$B6,2)+POWER('1.38 Spirits share of consm'!$B6,2)))),"")</f>
        <v>0.98447612140285878</v>
      </c>
      <c r="F6" s="84">
        <f>IFERROR(SUM('1.19 Wine share of consm'!F6*'1.19 Wine share of consm'!$B6,'1.29 Beer share of consm'!F6*'1.29 Beer share of consm'!$B6,'1.38 Spirits share of consm'!F6*'1.38 Spirits share of consm'!$B6)/((SQRT(POWER('1.19 Wine share of consm'!F6,2)+POWER('1.29 Beer share of consm'!F6,2)+POWER('1.38 Spirits share of consm'!F6,2)))*(SQRT(POWER('1.19 Wine share of consm'!$B6,2)+POWER('1.29 Beer share of consm'!$B6,2)+POWER('1.38 Spirits share of consm'!$B6,2)))),"")</f>
        <v>0.83151840332118188</v>
      </c>
      <c r="G6" s="84">
        <f>IFERROR(SUM('1.19 Wine share of consm'!G6*'1.19 Wine share of consm'!$B6,'1.29 Beer share of consm'!G6*'1.29 Beer share of consm'!$B6,'1.38 Spirits share of consm'!G6*'1.38 Spirits share of consm'!$B6)/((SQRT(POWER('1.19 Wine share of consm'!G6,2)+POWER('1.29 Beer share of consm'!G6,2)+POWER('1.38 Spirits share of consm'!G6,2)))*(SQRT(POWER('1.19 Wine share of consm'!$B6,2)+POWER('1.29 Beer share of consm'!$B6,2)+POWER('1.38 Spirits share of consm'!$B6,2)))),"")</f>
        <v>0.70867644661756779</v>
      </c>
      <c r="H6" s="84">
        <f>IFERROR(SUM('1.19 Wine share of consm'!H6*'1.19 Wine share of consm'!$B6,'1.29 Beer share of consm'!H6*'1.29 Beer share of consm'!$B6,'1.38 Spirits share of consm'!H6*'1.38 Spirits share of consm'!$B6)/((SQRT(POWER('1.19 Wine share of consm'!H6,2)+POWER('1.29 Beer share of consm'!H6,2)+POWER('1.38 Spirits share of consm'!H6,2)))*(SQRT(POWER('1.19 Wine share of consm'!$B6,2)+POWER('1.29 Beer share of consm'!$B6,2)+POWER('1.38 Spirits share of consm'!$B6,2)))),"")</f>
        <v>0.92421739046434181</v>
      </c>
      <c r="I6" s="84">
        <f>IFERROR(SUM('1.19 Wine share of consm'!I6*'1.19 Wine share of consm'!$B6,'1.29 Beer share of consm'!I6*'1.29 Beer share of consm'!$B6,'1.38 Spirits share of consm'!I6*'1.38 Spirits share of consm'!$B6)/((SQRT(POWER('1.19 Wine share of consm'!I6,2)+POWER('1.29 Beer share of consm'!I6,2)+POWER('1.38 Spirits share of consm'!I6,2)))*(SQRT(POWER('1.19 Wine share of consm'!$B6,2)+POWER('1.29 Beer share of consm'!$B6,2)+POWER('1.38 Spirits share of consm'!$B6,2)))),"")</f>
        <v>0.98325447998976245</v>
      </c>
      <c r="J6" s="84">
        <f>IFERROR(SUM('1.19 Wine share of consm'!J6*'1.19 Wine share of consm'!$B6,'1.29 Beer share of consm'!J6*'1.29 Beer share of consm'!$B6,'1.38 Spirits share of consm'!J6*'1.38 Spirits share of consm'!$B6)/((SQRT(POWER('1.19 Wine share of consm'!J6,2)+POWER('1.29 Beer share of consm'!J6,2)+POWER('1.38 Spirits share of consm'!J6,2)))*(SQRT(POWER('1.19 Wine share of consm'!$B6,2)+POWER('1.29 Beer share of consm'!$B6,2)+POWER('1.38 Spirits share of consm'!$B6,2)))),"")</f>
        <v>0.93283767713163601</v>
      </c>
      <c r="K6" s="84">
        <f>IFERROR(SUM('1.19 Wine share of consm'!K6*'1.19 Wine share of consm'!$B6,'1.29 Beer share of consm'!K6*'1.29 Beer share of consm'!$B6,'1.38 Spirits share of consm'!K6*'1.38 Spirits share of consm'!$B6)/((SQRT(POWER('1.19 Wine share of consm'!K6,2)+POWER('1.29 Beer share of consm'!K6,2)+POWER('1.38 Spirits share of consm'!K6,2)))*(SQRT(POWER('1.19 Wine share of consm'!$B6,2)+POWER('1.29 Beer share of consm'!$B6,2)+POWER('1.38 Spirits share of consm'!$B6,2)))),"")</f>
        <v>0.9335520198017494</v>
      </c>
      <c r="L6" s="84">
        <f>IFERROR(SUM('1.19 Wine share of consm'!L6*'1.19 Wine share of consm'!$B6,'1.29 Beer share of consm'!L6*'1.29 Beer share of consm'!$B6,'1.38 Spirits share of consm'!L6*'1.38 Spirits share of consm'!$B6)/((SQRT(POWER('1.19 Wine share of consm'!L6,2)+POWER('1.29 Beer share of consm'!L6,2)+POWER('1.38 Spirits share of consm'!L6,2)))*(SQRT(POWER('1.19 Wine share of consm'!$B6,2)+POWER('1.29 Beer share of consm'!$B6,2)+POWER('1.38 Spirits share of consm'!$B6,2)))),"")</f>
        <v>0.73169025144421362</v>
      </c>
      <c r="M6" s="84">
        <f>IFERROR(SUM('1.19 Wine share of consm'!M6*'1.19 Wine share of consm'!$B6,'1.29 Beer share of consm'!M6*'1.29 Beer share of consm'!$B6,'1.38 Spirits share of consm'!M6*'1.38 Spirits share of consm'!$B6)/((SQRT(POWER('1.19 Wine share of consm'!M6,2)+POWER('1.29 Beer share of consm'!M6,2)+POWER('1.38 Spirits share of consm'!M6,2)))*(SQRT(POWER('1.19 Wine share of consm'!$B6,2)+POWER('1.29 Beer share of consm'!$B6,2)+POWER('1.38 Spirits share of consm'!$B6,2)))),"")</f>
        <v>0.84583424012888164</v>
      </c>
      <c r="N6" s="84">
        <f>IFERROR(SUM('1.19 Wine share of consm'!N6*'1.19 Wine share of consm'!$B6,'1.29 Beer share of consm'!N6*'1.29 Beer share of consm'!$B6,'1.38 Spirits share of consm'!N6*'1.38 Spirits share of consm'!$B6)/((SQRT(POWER('1.19 Wine share of consm'!N6,2)+POWER('1.29 Beer share of consm'!N6,2)+POWER('1.38 Spirits share of consm'!N6,2)))*(SQRT(POWER('1.19 Wine share of consm'!$B6,2)+POWER('1.29 Beer share of consm'!$B6,2)+POWER('1.38 Spirits share of consm'!$B6,2)))),"")</f>
        <v>0.86988060772696851</v>
      </c>
      <c r="O6" s="84">
        <f>IFERROR(SUM('1.19 Wine share of consm'!O6*'1.19 Wine share of consm'!$B6,'1.29 Beer share of consm'!O6*'1.29 Beer share of consm'!$B6,'1.38 Spirits share of consm'!O6*'1.38 Spirits share of consm'!$B6)/((SQRT(POWER('1.19 Wine share of consm'!O6,2)+POWER('1.29 Beer share of consm'!O6,2)+POWER('1.38 Spirits share of consm'!O6,2)))*(SQRT(POWER('1.19 Wine share of consm'!$B6,2)+POWER('1.29 Beer share of consm'!$B6,2)+POWER('1.38 Spirits share of consm'!$B6,2)))),"")</f>
        <v>0.79832742825843039</v>
      </c>
      <c r="P6" s="84">
        <f>IFERROR(SUM('1.19 Wine share of consm'!P6*'1.19 Wine share of consm'!$B6,'1.29 Beer share of consm'!P6*'1.29 Beer share of consm'!$B6,'1.38 Spirits share of consm'!P6*'1.38 Spirits share of consm'!$B6)/((SQRT(POWER('1.19 Wine share of consm'!P6,2)+POWER('1.29 Beer share of consm'!P6,2)+POWER('1.38 Spirits share of consm'!P6,2)))*(SQRT(POWER('1.19 Wine share of consm'!$B6,2)+POWER('1.29 Beer share of consm'!$B6,2)+POWER('1.38 Spirits share of consm'!$B6,2)))),"")</f>
        <v>0.98091483525063417</v>
      </c>
      <c r="Q6" s="84">
        <f>IFERROR(SUM('1.19 Wine share of consm'!Q6*'1.19 Wine share of consm'!$B6,'1.29 Beer share of consm'!Q6*'1.29 Beer share of consm'!$B6,'1.38 Spirits share of consm'!Q6*'1.38 Spirits share of consm'!$B6)/((SQRT(POWER('1.19 Wine share of consm'!Q6,2)+POWER('1.29 Beer share of consm'!Q6,2)+POWER('1.38 Spirits share of consm'!Q6,2)))*(SQRT(POWER('1.19 Wine share of consm'!$B6,2)+POWER('1.29 Beer share of consm'!$B6,2)+POWER('1.38 Spirits share of consm'!$B6,2)))),"")</f>
        <v>0.8403272161047588</v>
      </c>
      <c r="R6" s="84">
        <f>IFERROR(SUM('1.19 Wine share of consm'!R6*'1.19 Wine share of consm'!$B6,'1.29 Beer share of consm'!R6*'1.29 Beer share of consm'!$B6,'1.38 Spirits share of consm'!R6*'1.38 Spirits share of consm'!$B6)/((SQRT(POWER('1.19 Wine share of consm'!R6,2)+POWER('1.29 Beer share of consm'!R6,2)+POWER('1.38 Spirits share of consm'!R6,2)))*(SQRT(POWER('1.19 Wine share of consm'!$B6,2)+POWER('1.29 Beer share of consm'!$B6,2)+POWER('1.38 Spirits share of consm'!$B6,2)))),"")</f>
        <v>0.8087488490077781</v>
      </c>
      <c r="S6" s="84">
        <f>IFERROR(SUM('1.19 Wine share of consm'!S6*'1.19 Wine share of consm'!$B6,'1.29 Beer share of consm'!S6*'1.29 Beer share of consm'!$B6,'1.38 Spirits share of consm'!S6*'1.38 Spirits share of consm'!$B6)/((SQRT(POWER('1.19 Wine share of consm'!S6,2)+POWER('1.29 Beer share of consm'!S6,2)+POWER('1.38 Spirits share of consm'!S6,2)))*(SQRT(POWER('1.19 Wine share of consm'!$B6,2)+POWER('1.29 Beer share of consm'!$B6,2)+POWER('1.38 Spirits share of consm'!$B6,2)))),"")</f>
        <v>0.77406902717754711</v>
      </c>
      <c r="T6" s="84">
        <f>IFERROR(SUM('1.19 Wine share of consm'!T6*'1.19 Wine share of consm'!$B6,'1.29 Beer share of consm'!T6*'1.29 Beer share of consm'!$B6,'1.38 Spirits share of consm'!T6*'1.38 Spirits share of consm'!$B6)/((SQRT(POWER('1.19 Wine share of consm'!T6,2)+POWER('1.29 Beer share of consm'!T6,2)+POWER('1.38 Spirits share of consm'!T6,2)))*(SQRT(POWER('1.19 Wine share of consm'!$B6,2)+POWER('1.29 Beer share of consm'!$B6,2)+POWER('1.38 Spirits share of consm'!$B6,2)))),"")</f>
        <v>0.85296419449417449</v>
      </c>
      <c r="U6" s="84">
        <f>IFERROR(SUM('1.19 Wine share of consm'!U6*'1.19 Wine share of consm'!$B6,'1.29 Beer share of consm'!U6*'1.29 Beer share of consm'!$B6,'1.38 Spirits share of consm'!U6*'1.38 Spirits share of consm'!$B6)/((SQRT(POWER('1.19 Wine share of consm'!U6,2)+POWER('1.29 Beer share of consm'!U6,2)+POWER('1.38 Spirits share of consm'!U6,2)))*(SQRT(POWER('1.19 Wine share of consm'!$B6,2)+POWER('1.29 Beer share of consm'!$B6,2)+POWER('1.38 Spirits share of consm'!$B6,2)))),"")</f>
        <v>0.85133719596038349</v>
      </c>
      <c r="V6" s="84">
        <f>IFERROR(SUM('1.19 Wine share of consm'!V6*'1.19 Wine share of consm'!$B6,'1.29 Beer share of consm'!V6*'1.29 Beer share of consm'!$B6,'1.38 Spirits share of consm'!V6*'1.38 Spirits share of consm'!$B6)/((SQRT(POWER('1.19 Wine share of consm'!V6,2)+POWER('1.29 Beer share of consm'!V6,2)+POWER('1.38 Spirits share of consm'!V6,2)))*(SQRT(POWER('1.19 Wine share of consm'!$B6,2)+POWER('1.29 Beer share of consm'!$B6,2)+POWER('1.38 Spirits share of consm'!$B6,2)))),"")</f>
        <v>0.86295252234068587</v>
      </c>
      <c r="W6" s="84">
        <f>IFERROR(SUM('1.19 Wine share of consm'!W6*'1.19 Wine share of consm'!$B6,'1.29 Beer share of consm'!W6*'1.29 Beer share of consm'!$B6,'1.38 Spirits share of consm'!W6*'1.38 Spirits share of consm'!$B6)/((SQRT(POWER('1.19 Wine share of consm'!W6,2)+POWER('1.29 Beer share of consm'!W6,2)+POWER('1.38 Spirits share of consm'!W6,2)))*(SQRT(POWER('1.19 Wine share of consm'!$B6,2)+POWER('1.29 Beer share of consm'!$B6,2)+POWER('1.38 Spirits share of consm'!$B6,2)))),"")</f>
        <v>0.98550136384026388</v>
      </c>
      <c r="X6" s="84">
        <f>IFERROR(SUM('1.19 Wine share of consm'!X6*'1.19 Wine share of consm'!$B6,'1.29 Beer share of consm'!X6*'1.29 Beer share of consm'!$B6,'1.38 Spirits share of consm'!X6*'1.38 Spirits share of consm'!$B6)/((SQRT(POWER('1.19 Wine share of consm'!X6,2)+POWER('1.29 Beer share of consm'!X6,2)+POWER('1.38 Spirits share of consm'!X6,2)))*(SQRT(POWER('1.19 Wine share of consm'!$B6,2)+POWER('1.29 Beer share of consm'!$B6,2)+POWER('1.38 Spirits share of consm'!$B6,2)))),"")</f>
        <v>0.75448930894372335</v>
      </c>
      <c r="Y6" s="84">
        <f>IFERROR(SUM('1.19 Wine share of consm'!Y6*'1.19 Wine share of consm'!$B6,'1.29 Beer share of consm'!Y6*'1.29 Beer share of consm'!$B6,'1.38 Spirits share of consm'!Y6*'1.38 Spirits share of consm'!$B6)/((SQRT(POWER('1.19 Wine share of consm'!Y6,2)+POWER('1.29 Beer share of consm'!Y6,2)+POWER('1.38 Spirits share of consm'!Y6,2)))*(SQRT(POWER('1.19 Wine share of consm'!$B6,2)+POWER('1.29 Beer share of consm'!$B6,2)+POWER('1.38 Spirits share of consm'!$B6,2)))),"")</f>
        <v>0.88489326705559268</v>
      </c>
      <c r="Z6" s="84">
        <f>IFERROR(SUM('1.19 Wine share of consm'!Z6*'1.19 Wine share of consm'!$B6,'1.29 Beer share of consm'!Z6*'1.29 Beer share of consm'!$B6,'1.38 Spirits share of consm'!Z6*'1.38 Spirits share of consm'!$B6)/((SQRT(POWER('1.19 Wine share of consm'!Z6,2)+POWER('1.29 Beer share of consm'!Z6,2)+POWER('1.38 Spirits share of consm'!Z6,2)))*(SQRT(POWER('1.19 Wine share of consm'!$B6,2)+POWER('1.29 Beer share of consm'!$B6,2)+POWER('1.38 Spirits share of consm'!$B6,2)))),"")</f>
        <v>0.99267425630024475</v>
      </c>
      <c r="AA6" s="84">
        <f>IFERROR(SUM('1.19 Wine share of consm'!AA6*'1.19 Wine share of consm'!$B6,'1.29 Beer share of consm'!AA6*'1.29 Beer share of consm'!$B6,'1.38 Spirits share of consm'!AA6*'1.38 Spirits share of consm'!$B6)/((SQRT(POWER('1.19 Wine share of consm'!AA6,2)+POWER('1.29 Beer share of consm'!AA6,2)+POWER('1.38 Spirits share of consm'!AA6,2)))*(SQRT(POWER('1.19 Wine share of consm'!$B6,2)+POWER('1.29 Beer share of consm'!$B6,2)+POWER('1.38 Spirits share of consm'!$B6,2)))),"")</f>
        <v>0.89075890117526024</v>
      </c>
      <c r="AB6" s="84">
        <f>IFERROR(SUM('1.19 Wine share of consm'!AB6*'1.19 Wine share of consm'!$B6,'1.29 Beer share of consm'!AB6*'1.29 Beer share of consm'!$B6,'1.38 Spirits share of consm'!AB6*'1.38 Spirits share of consm'!$B6)/((SQRT(POWER('1.19 Wine share of consm'!AB6,2)+POWER('1.29 Beer share of consm'!AB6,2)+POWER('1.38 Spirits share of consm'!AB6,2)))*(SQRT(POWER('1.19 Wine share of consm'!$B6,2)+POWER('1.29 Beer share of consm'!$B6,2)+POWER('1.38 Spirits share of consm'!$B6,2)))),"")</f>
        <v>0.90046772329113267</v>
      </c>
      <c r="AC6" s="84">
        <f>IFERROR(SUM('1.19 Wine share of consm'!AC6*'1.19 Wine share of consm'!$B6,'1.29 Beer share of consm'!AC6*'1.29 Beer share of consm'!$B6,'1.38 Spirits share of consm'!AC6*'1.38 Spirits share of consm'!$B6)/((SQRT(POWER('1.19 Wine share of consm'!AC6,2)+POWER('1.29 Beer share of consm'!AC6,2)+POWER('1.38 Spirits share of consm'!AC6,2)))*(SQRT(POWER('1.19 Wine share of consm'!$B6,2)+POWER('1.29 Beer share of consm'!$B6,2)+POWER('1.38 Spirits share of consm'!$B6,2)))),"")</f>
        <v>0.99010715740518584</v>
      </c>
      <c r="AD6" s="84">
        <f>IFERROR(SUM('1.19 Wine share of consm'!AD6*'1.19 Wine share of consm'!$B6,'1.29 Beer share of consm'!AD6*'1.29 Beer share of consm'!$B6,'1.38 Spirits share of consm'!AD6*'1.38 Spirits share of consm'!$B6)/((SQRT(POWER('1.19 Wine share of consm'!AD6,2)+POWER('1.29 Beer share of consm'!AD6,2)+POWER('1.38 Spirits share of consm'!AD6,2)))*(SQRT(POWER('1.19 Wine share of consm'!$B6,2)+POWER('1.29 Beer share of consm'!$B6,2)+POWER('1.38 Spirits share of consm'!$B6,2)))),"")</f>
        <v>0.94080485975209172</v>
      </c>
      <c r="AE6" s="84">
        <f>IFERROR(SUM('1.19 Wine share of consm'!AE6*'1.19 Wine share of consm'!$B6,'1.29 Beer share of consm'!AE6*'1.29 Beer share of consm'!$B6,'1.38 Spirits share of consm'!AE6*'1.38 Spirits share of consm'!$B6)/((SQRT(POWER('1.19 Wine share of consm'!AE6,2)+POWER('1.29 Beer share of consm'!AE6,2)+POWER('1.38 Spirits share of consm'!AE6,2)))*(SQRT(POWER('1.19 Wine share of consm'!$B6,2)+POWER('1.29 Beer share of consm'!$B6,2)+POWER('1.38 Spirits share of consm'!$B6,2)))),"")</f>
        <v>0.96707304970430041</v>
      </c>
      <c r="AF6" s="84">
        <f>IFERROR(SUM('1.19 Wine share of consm'!AF6*'1.19 Wine share of consm'!$B6,'1.29 Beer share of consm'!AF6*'1.29 Beer share of consm'!$B6,'1.38 Spirits share of consm'!AF6*'1.38 Spirits share of consm'!$B6)/((SQRT(POWER('1.19 Wine share of consm'!AF6,2)+POWER('1.29 Beer share of consm'!AF6,2)+POWER('1.38 Spirits share of consm'!AF6,2)))*(SQRT(POWER('1.19 Wine share of consm'!$B6,2)+POWER('1.29 Beer share of consm'!$B6,2)+POWER('1.38 Spirits share of consm'!$B6,2)))),"")</f>
        <v>0.98966973131733682</v>
      </c>
      <c r="AG6" s="84">
        <f>IFERROR(SUM('1.19 Wine share of consm'!AG6*'1.19 Wine share of consm'!$B6,'1.29 Beer share of consm'!AG6*'1.29 Beer share of consm'!$B6,'1.38 Spirits share of consm'!AG6*'1.38 Spirits share of consm'!$B6)/((SQRT(POWER('1.19 Wine share of consm'!AG6,2)+POWER('1.29 Beer share of consm'!AG6,2)+POWER('1.38 Spirits share of consm'!AG6,2)))*(SQRT(POWER('1.19 Wine share of consm'!$B6,2)+POWER('1.29 Beer share of consm'!$B6,2)+POWER('1.38 Spirits share of consm'!$B6,2)))),"")</f>
        <v>0.99732940795271885</v>
      </c>
      <c r="AH6" s="84">
        <f>IFERROR(SUM('1.19 Wine share of consm'!AH6*'1.19 Wine share of consm'!$B6,'1.29 Beer share of consm'!AH6*'1.29 Beer share of consm'!$B6,'1.38 Spirits share of consm'!AH6*'1.38 Spirits share of consm'!$B6)/((SQRT(POWER('1.19 Wine share of consm'!AH6,2)+POWER('1.29 Beer share of consm'!AH6,2)+POWER('1.38 Spirits share of consm'!AH6,2)))*(SQRT(POWER('1.19 Wine share of consm'!$B6,2)+POWER('1.29 Beer share of consm'!$B6,2)+POWER('1.38 Spirits share of consm'!$B6,2)))),"")</f>
        <v>0.87091579511080897</v>
      </c>
      <c r="AI6" s="84">
        <f>IFERROR(SUM('1.19 Wine share of consm'!AI6*'1.19 Wine share of consm'!$B6,'1.29 Beer share of consm'!AI6*'1.29 Beer share of consm'!$B6,'1.38 Spirits share of consm'!AI6*'1.38 Spirits share of consm'!$B6)/((SQRT(POWER('1.19 Wine share of consm'!AI6,2)+POWER('1.29 Beer share of consm'!AI6,2)+POWER('1.38 Spirits share of consm'!AI6,2)))*(SQRT(POWER('1.19 Wine share of consm'!$B6,2)+POWER('1.29 Beer share of consm'!$B6,2)+POWER('1.38 Spirits share of consm'!$B6,2)))),"")</f>
        <v>0.99370499836409554</v>
      </c>
      <c r="AJ6" s="84">
        <f>IFERROR(SUM('1.19 Wine share of consm'!AJ6*'1.19 Wine share of consm'!$B6,'1.29 Beer share of consm'!AJ6*'1.29 Beer share of consm'!$B6,'1.38 Spirits share of consm'!AJ6*'1.38 Spirits share of consm'!$B6)/((SQRT(POWER('1.19 Wine share of consm'!AJ6,2)+POWER('1.29 Beer share of consm'!AJ6,2)+POWER('1.38 Spirits share of consm'!AJ6,2)))*(SQRT(POWER('1.19 Wine share of consm'!$B6,2)+POWER('1.29 Beer share of consm'!$B6,2)+POWER('1.38 Spirits share of consm'!$B6,2)))),"")</f>
        <v>0.96981794676435473</v>
      </c>
      <c r="AK6" s="84">
        <f>IFERROR(SUM('1.19 Wine share of consm'!AK6*'1.19 Wine share of consm'!$B6,'1.29 Beer share of consm'!AK6*'1.29 Beer share of consm'!$B6,'1.38 Spirits share of consm'!AK6*'1.38 Spirits share of consm'!$B6)/((SQRT(POWER('1.19 Wine share of consm'!AK6,2)+POWER('1.29 Beer share of consm'!AK6,2)+POWER('1.38 Spirits share of consm'!AK6,2)))*(SQRT(POWER('1.19 Wine share of consm'!$B6,2)+POWER('1.29 Beer share of consm'!$B6,2)+POWER('1.38 Spirits share of consm'!$B6,2)))),"")</f>
        <v>0.92991104780814426</v>
      </c>
      <c r="AL6" s="84">
        <f>IFERROR(SUM('1.19 Wine share of consm'!AL6*'1.19 Wine share of consm'!$B6,'1.29 Beer share of consm'!AL6*'1.29 Beer share of consm'!$B6,'1.38 Spirits share of consm'!AL6*'1.38 Spirits share of consm'!$B6)/((SQRT(POWER('1.19 Wine share of consm'!AL6,2)+POWER('1.29 Beer share of consm'!AL6,2)+POWER('1.38 Spirits share of consm'!AL6,2)))*(SQRT(POWER('1.19 Wine share of consm'!$B6,2)+POWER('1.29 Beer share of consm'!$B6,2)+POWER('1.38 Spirits share of consm'!$B6,2)))),"")</f>
        <v>0.88278458182657238</v>
      </c>
      <c r="AM6" s="84">
        <f>IFERROR(SUM('1.19 Wine share of consm'!AM6*'1.19 Wine share of consm'!$B6,'1.29 Beer share of consm'!AM6*'1.29 Beer share of consm'!$B6,'1.38 Spirits share of consm'!AM6*'1.38 Spirits share of consm'!$B6)/((SQRT(POWER('1.19 Wine share of consm'!AM6,2)+POWER('1.29 Beer share of consm'!AM6,2)+POWER('1.38 Spirits share of consm'!AM6,2)))*(SQRT(POWER('1.19 Wine share of consm'!$B6,2)+POWER('1.29 Beer share of consm'!$B6,2)+POWER('1.38 Spirits share of consm'!$B6,2)))),"")</f>
        <v>0.98259716023609345</v>
      </c>
      <c r="AN6" s="84">
        <f>IFERROR(SUM('1.19 Wine share of consm'!AN6*'1.19 Wine share of consm'!$B6,'1.29 Beer share of consm'!AN6*'1.29 Beer share of consm'!$B6,'1.38 Spirits share of consm'!AN6*'1.38 Spirits share of consm'!$B6)/((SQRT(POWER('1.19 Wine share of consm'!AN6,2)+POWER('1.29 Beer share of consm'!AN6,2)+POWER('1.38 Spirits share of consm'!AN6,2)))*(SQRT(POWER('1.19 Wine share of consm'!$B6,2)+POWER('1.29 Beer share of consm'!$B6,2)+POWER('1.38 Spirits share of consm'!$B6,2)))),"")</f>
        <v>0.72926958781384643</v>
      </c>
      <c r="AO6" s="84">
        <f>IFERROR(SUM('1.19 Wine share of consm'!AO6*'1.19 Wine share of consm'!$B6,'1.29 Beer share of consm'!AO6*'1.29 Beer share of consm'!$B6,'1.38 Spirits share of consm'!AO6*'1.38 Spirits share of consm'!$B6)/((SQRT(POWER('1.19 Wine share of consm'!AO6,2)+POWER('1.29 Beer share of consm'!AO6,2)+POWER('1.38 Spirits share of consm'!AO6,2)))*(SQRT(POWER('1.19 Wine share of consm'!$B6,2)+POWER('1.29 Beer share of consm'!$B6,2)+POWER('1.38 Spirits share of consm'!$B6,2)))),"")</f>
        <v>0.98265499848718119</v>
      </c>
      <c r="AP6" s="84">
        <f>IFERROR(SUM('1.19 Wine share of consm'!AP6*'1.19 Wine share of consm'!$B6,'1.29 Beer share of consm'!AP6*'1.29 Beer share of consm'!$B6,'1.38 Spirits share of consm'!AP6*'1.38 Spirits share of consm'!$B6)/((SQRT(POWER('1.19 Wine share of consm'!AP6,2)+POWER('1.29 Beer share of consm'!AP6,2)+POWER('1.38 Spirits share of consm'!AP6,2)))*(SQRT(POWER('1.19 Wine share of consm'!$B6,2)+POWER('1.29 Beer share of consm'!$B6,2)+POWER('1.38 Spirits share of consm'!$B6,2)))),"")</f>
        <v>0.98788069500498388</v>
      </c>
      <c r="AQ6" s="84">
        <f>IFERROR(SUM('1.19 Wine share of consm'!AQ6*'1.19 Wine share of consm'!$B6,'1.29 Beer share of consm'!AQ6*'1.29 Beer share of consm'!$B6,'1.38 Spirits share of consm'!AQ6*'1.38 Spirits share of consm'!$B6)/((SQRT(POWER('1.19 Wine share of consm'!AQ6,2)+POWER('1.29 Beer share of consm'!AQ6,2)+POWER('1.38 Spirits share of consm'!AQ6,2)))*(SQRT(POWER('1.19 Wine share of consm'!$B6,2)+POWER('1.29 Beer share of consm'!$B6,2)+POWER('1.38 Spirits share of consm'!$B6,2)))),"")</f>
        <v>0.6399495219122957</v>
      </c>
      <c r="AR6" s="84">
        <f>IFERROR(SUM('1.19 Wine share of consm'!AR6*'1.19 Wine share of consm'!$B6,'1.29 Beer share of consm'!AR6*'1.29 Beer share of consm'!$B6,'1.38 Spirits share of consm'!AR6*'1.38 Spirits share of consm'!$B6)/((SQRT(POWER('1.19 Wine share of consm'!AR6,2)+POWER('1.29 Beer share of consm'!AR6,2)+POWER('1.38 Spirits share of consm'!AR6,2)))*(SQRT(POWER('1.19 Wine share of consm'!$B6,2)+POWER('1.29 Beer share of consm'!$B6,2)+POWER('1.38 Spirits share of consm'!$B6,2)))),"")</f>
        <v>0.81531692765114638</v>
      </c>
      <c r="AS6" s="84">
        <f>IFERROR(SUM('1.19 Wine share of consm'!AS6*'1.19 Wine share of consm'!$B6,'1.29 Beer share of consm'!AS6*'1.29 Beer share of consm'!$B6,'1.38 Spirits share of consm'!AS6*'1.38 Spirits share of consm'!$B6)/((SQRT(POWER('1.19 Wine share of consm'!AS6,2)+POWER('1.29 Beer share of consm'!AS6,2)+POWER('1.38 Spirits share of consm'!AS6,2)))*(SQRT(POWER('1.19 Wine share of consm'!$B6,2)+POWER('1.29 Beer share of consm'!$B6,2)+POWER('1.38 Spirits share of consm'!$B6,2)))),"")</f>
        <v>0.96013057947897185</v>
      </c>
      <c r="AT6" s="84">
        <f>IFERROR(SUM('1.19 Wine share of consm'!AT6*'1.19 Wine share of consm'!$B6,'1.29 Beer share of consm'!AT6*'1.29 Beer share of consm'!$B6,'1.38 Spirits share of consm'!AT6*'1.38 Spirits share of consm'!$B6)/((SQRT(POWER('1.19 Wine share of consm'!AT6,2)+POWER('1.29 Beer share of consm'!AT6,2)+POWER('1.38 Spirits share of consm'!AT6,2)))*(SQRT(POWER('1.19 Wine share of consm'!$B6,2)+POWER('1.29 Beer share of consm'!$B6,2)+POWER('1.38 Spirits share of consm'!$B6,2)))),"")</f>
        <v>0.85421632729781505</v>
      </c>
      <c r="AU6" s="84">
        <f>IFERROR(SUM('1.19 Wine share of consm'!AU6*'1.19 Wine share of consm'!$B6,'1.29 Beer share of consm'!AU6*'1.29 Beer share of consm'!$B6,'1.38 Spirits share of consm'!AU6*'1.38 Spirits share of consm'!$B6)/((SQRT(POWER('1.19 Wine share of consm'!AU6,2)+POWER('1.29 Beer share of consm'!AU6,2)+POWER('1.38 Spirits share of consm'!AU6,2)))*(SQRT(POWER('1.19 Wine share of consm'!$B6,2)+POWER('1.29 Beer share of consm'!$B6,2)+POWER('1.38 Spirits share of consm'!$B6,2)))),"")</f>
        <v>0.9394433057032151</v>
      </c>
      <c r="AV6" s="84">
        <f>IFERROR(SUM('1.19 Wine share of consm'!AV6*'1.19 Wine share of consm'!$B6,'1.29 Beer share of consm'!AV6*'1.29 Beer share of consm'!$B6,'1.38 Spirits share of consm'!AV6*'1.38 Spirits share of consm'!$B6)/((SQRT(POWER('1.19 Wine share of consm'!AV6,2)+POWER('1.29 Beer share of consm'!AV6,2)+POWER('1.38 Spirits share of consm'!AV6,2)))*(SQRT(POWER('1.19 Wine share of consm'!$B6,2)+POWER('1.29 Beer share of consm'!$B6,2)+POWER('1.38 Spirits share of consm'!$B6,2)))),"")</f>
        <v>0.96684168974415274</v>
      </c>
      <c r="AW6" s="84">
        <f>IFERROR(SUM('1.19 Wine share of consm'!AW6*'1.19 Wine share of consm'!$B6,'1.29 Beer share of consm'!AW6*'1.29 Beer share of consm'!$B6,'1.38 Spirits share of consm'!AW6*'1.38 Spirits share of consm'!$B6)/((SQRT(POWER('1.19 Wine share of consm'!AW6,2)+POWER('1.29 Beer share of consm'!AW6,2)+POWER('1.38 Spirits share of consm'!AW6,2)))*(SQRT(POWER('1.19 Wine share of consm'!$B6,2)+POWER('1.29 Beer share of consm'!$B6,2)+POWER('1.38 Spirits share of consm'!$B6,2)))),"")</f>
        <v>0.9624026282192325</v>
      </c>
      <c r="AX6" s="84">
        <f>IFERROR(SUM('1.19 Wine share of consm'!AX6*'1.19 Wine share of consm'!$B6,'1.29 Beer share of consm'!AX6*'1.29 Beer share of consm'!$B6,'1.38 Spirits share of consm'!AX6*'1.38 Spirits share of consm'!$B6)/((SQRT(POWER('1.19 Wine share of consm'!AX6,2)+POWER('1.29 Beer share of consm'!AX6,2)+POWER('1.38 Spirits share of consm'!AX6,2)))*(SQRT(POWER('1.19 Wine share of consm'!$B6,2)+POWER('1.29 Beer share of consm'!$B6,2)+POWER('1.38 Spirits share of consm'!$B6,2)))),"")</f>
        <v>0.96356135189416869</v>
      </c>
      <c r="AY6" s="84">
        <f>IFERROR(SUM('1.19 Wine share of consm'!AY6*'1.19 Wine share of consm'!$B6,'1.29 Beer share of consm'!AY6*'1.29 Beer share of consm'!$B6,'1.38 Spirits share of consm'!AY6*'1.38 Spirits share of consm'!$B6)/((SQRT(POWER('1.19 Wine share of consm'!AY6,2)+POWER('1.29 Beer share of consm'!AY6,2)+POWER('1.38 Spirits share of consm'!AY6,2)))*(SQRT(POWER('1.19 Wine share of consm'!$B6,2)+POWER('1.29 Beer share of consm'!$B6,2)+POWER('1.38 Spirits share of consm'!$B6,2)))),"")</f>
        <v>0.91896800828435887</v>
      </c>
      <c r="AZ6" s="84">
        <f>IFERROR(SUM('1.19 Wine share of consm'!AZ6*'1.19 Wine share of consm'!$B6,'1.29 Beer share of consm'!AZ6*'1.29 Beer share of consm'!$B6,'1.38 Spirits share of consm'!AZ6*'1.38 Spirits share of consm'!$B6)/((SQRT(POWER('1.19 Wine share of consm'!AZ6,2)+POWER('1.29 Beer share of consm'!AZ6,2)+POWER('1.38 Spirits share of consm'!AZ6,2)))*(SQRT(POWER('1.19 Wine share of consm'!$B6,2)+POWER('1.29 Beer share of consm'!$B6,2)+POWER('1.38 Spirits share of consm'!$B6,2)))),"")</f>
        <v>0.85551404132938214</v>
      </c>
      <c r="BA6" s="84">
        <f>IFERROR(SUM('1.19 Wine share of consm'!BA6*'1.19 Wine share of consm'!$B6,'1.29 Beer share of consm'!BA6*'1.29 Beer share of consm'!$B6,'1.38 Spirits share of consm'!BA6*'1.38 Spirits share of consm'!$B6)/((SQRT(POWER('1.19 Wine share of consm'!BA6,2)+POWER('1.29 Beer share of consm'!BA6,2)+POWER('1.38 Spirits share of consm'!BA6,2)))*(SQRT(POWER('1.19 Wine share of consm'!$B6,2)+POWER('1.29 Beer share of consm'!$B6,2)+POWER('1.38 Spirits share of consm'!$B6,2)))),"")</f>
        <v>0.8051440321659773</v>
      </c>
      <c r="BB6" s="84">
        <f>IFERROR(SUM('1.19 Wine share of consm'!BB6*'1.19 Wine share of consm'!$B6,'1.29 Beer share of consm'!BB6*'1.29 Beer share of consm'!$B6,'1.38 Spirits share of consm'!BB6*'1.38 Spirits share of consm'!$B6)/((SQRT(POWER('1.19 Wine share of consm'!BB6,2)+POWER('1.29 Beer share of consm'!BB6,2)+POWER('1.38 Spirits share of consm'!BB6,2)))*(SQRT(POWER('1.19 Wine share of consm'!$B6,2)+POWER('1.29 Beer share of consm'!$B6,2)+POWER('1.38 Spirits share of consm'!$B6,2)))),"")</f>
        <v>0.59539592684816778</v>
      </c>
      <c r="BC6" s="84">
        <f>IFERROR(SUM('1.19 Wine share of consm'!BC6*'1.19 Wine share of consm'!$B6,'1.29 Beer share of consm'!BC6*'1.29 Beer share of consm'!$B6,'1.38 Spirits share of consm'!BC6*'1.38 Spirits share of consm'!$B6)/((SQRT(POWER('1.19 Wine share of consm'!BC6,2)+POWER('1.29 Beer share of consm'!BC6,2)+POWER('1.38 Spirits share of consm'!BC6,2)))*(SQRT(POWER('1.19 Wine share of consm'!$B6,2)+POWER('1.29 Beer share of consm'!$B6,2)+POWER('1.38 Spirits share of consm'!$B6,2)))),"")</f>
        <v>0.87586054042205685</v>
      </c>
      <c r="BD6" s="84">
        <f>IFERROR(SUM('1.19 Wine share of consm'!BD6*'1.19 Wine share of consm'!$B6,'1.29 Beer share of consm'!BD6*'1.29 Beer share of consm'!$B6,'1.38 Spirits share of consm'!BD6*'1.38 Spirits share of consm'!$B6)/((SQRT(POWER('1.19 Wine share of consm'!BD6,2)+POWER('1.29 Beer share of consm'!BD6,2)+POWER('1.38 Spirits share of consm'!BD6,2)))*(SQRT(POWER('1.19 Wine share of consm'!$B6,2)+POWER('1.29 Beer share of consm'!$B6,2)+POWER('1.38 Spirits share of consm'!$B6,2)))),"")</f>
        <v>0.89288402599980743</v>
      </c>
      <c r="BE6" s="84">
        <f>IFERROR(SUM('1.19 Wine share of consm'!BE6*'1.19 Wine share of consm'!$B6,'1.29 Beer share of consm'!BE6*'1.29 Beer share of consm'!$B6,'1.38 Spirits share of consm'!BE6*'1.38 Spirits share of consm'!$B6)/((SQRT(POWER('1.19 Wine share of consm'!BE6,2)+POWER('1.29 Beer share of consm'!BE6,2)+POWER('1.38 Spirits share of consm'!BE6,2)))*(SQRT(POWER('1.19 Wine share of consm'!$B6,2)+POWER('1.29 Beer share of consm'!$B6,2)+POWER('1.38 Spirits share of consm'!$B6,2)))),"")</f>
        <v>0.70409572703410295</v>
      </c>
      <c r="BF6" s="84">
        <f>IFERROR(SUM('1.19 Wine share of consm'!BF6*'1.19 Wine share of consm'!$B6,'1.29 Beer share of consm'!BF6*'1.29 Beer share of consm'!$B6,'1.38 Spirits share of consm'!BF6*'1.38 Spirits share of consm'!$B6)/((SQRT(POWER('1.19 Wine share of consm'!BF6,2)+POWER('1.29 Beer share of consm'!BF6,2)+POWER('1.38 Spirits share of consm'!BF6,2)))*(SQRT(POWER('1.19 Wine share of consm'!$B6,2)+POWER('1.29 Beer share of consm'!$B6,2)+POWER('1.38 Spirits share of consm'!$B6,2)))),"")</f>
        <v>0.73195802365338214</v>
      </c>
      <c r="BG6" s="84">
        <f>IFERROR(SUM('1.19 Wine share of consm'!BG6*'1.19 Wine share of consm'!$B6,'1.29 Beer share of consm'!BG6*'1.29 Beer share of consm'!$B6,'1.38 Spirits share of consm'!BG6*'1.38 Spirits share of consm'!$B6)/((SQRT(POWER('1.19 Wine share of consm'!BG6,2)+POWER('1.29 Beer share of consm'!BG6,2)+POWER('1.38 Spirits share of consm'!BG6,2)))*(SQRT(POWER('1.19 Wine share of consm'!$B6,2)+POWER('1.29 Beer share of consm'!$B6,2)+POWER('1.38 Spirits share of consm'!$B6,2)))),"")</f>
        <v>0.87036462193336772</v>
      </c>
      <c r="BH6" s="84" t="str">
        <f>IFERROR(SUM('1.19 Wine share of consm'!BH6*'1.19 Wine share of consm'!$B6,'1.29 Beer share of consm'!BH6*'1.29 Beer share of consm'!$B6,'1.38 Spirits share of consm'!BH6*'1.38 Spirits share of consm'!$B6)/((SQRT(POWER('1.19 Wine share of consm'!BH6,2)+POWER('1.29 Beer share of consm'!BH6,2)+POWER('1.38 Spirits share of consm'!BH6,2)))*(SQRT(POWER('1.19 Wine share of consm'!$B6,2)+POWER('1.29 Beer share of consm'!$B6,2)+POWER('1.38 Spirits share of consm'!$B6,2)))),"")</f>
        <v/>
      </c>
      <c r="BI6" s="84">
        <f>IFERROR(SUM('1.19 Wine share of consm'!BI6*'1.19 Wine share of consm'!$B6,'1.29 Beer share of consm'!BI6*'1.29 Beer share of consm'!$B6,'1.38 Spirits share of consm'!BI6*'1.38 Spirits share of consm'!$B6)/((SQRT(POWER('1.19 Wine share of consm'!BI6,2)+POWER('1.29 Beer share of consm'!BI6,2)+POWER('1.38 Spirits share of consm'!BI6,2)))*(SQRT(POWER('1.19 Wine share of consm'!$B6,2)+POWER('1.29 Beer share of consm'!$B6,2)+POWER('1.38 Spirits share of consm'!$B6,2)))),"")</f>
        <v>0.95764538084887874</v>
      </c>
      <c r="BJ6" s="84">
        <f>IFERROR(SUM('1.19 Wine share of consm'!BJ6*'1.19 Wine share of consm'!$B6,'1.29 Beer share of consm'!BJ6*'1.29 Beer share of consm'!$B6,'1.38 Spirits share of consm'!BJ6*'1.38 Spirits share of consm'!$B6)/((SQRT(POWER('1.19 Wine share of consm'!BJ6,2)+POWER('1.29 Beer share of consm'!BJ6,2)+POWER('1.38 Spirits share of consm'!BJ6,2)))*(SQRT(POWER('1.19 Wine share of consm'!$B6,2)+POWER('1.29 Beer share of consm'!$B6,2)+POWER('1.38 Spirits share of consm'!$B6,2)))),"")</f>
        <v>0.85836771796933897</v>
      </c>
      <c r="BK6" s="84">
        <f>IFERROR(SUM('1.19 Wine share of consm'!BK6*'1.19 Wine share of consm'!$B6,'1.29 Beer share of consm'!BK6*'1.29 Beer share of consm'!$B6,'1.38 Spirits share of consm'!BK6*'1.38 Spirits share of consm'!$B6)/((SQRT(POWER('1.19 Wine share of consm'!BK6,2)+POWER('1.29 Beer share of consm'!BK6,2)+POWER('1.38 Spirits share of consm'!BK6,2)))*(SQRT(POWER('1.19 Wine share of consm'!$B6,2)+POWER('1.29 Beer share of consm'!$B6,2)+POWER('1.38 Spirits share of consm'!$B6,2)))),"")</f>
        <v>0.91669402460037608</v>
      </c>
      <c r="BL6" s="84">
        <f>IFERROR(SUM('1.19 Wine share of consm'!BL6*'1.19 Wine share of consm'!$B6,'1.29 Beer share of consm'!BL6*'1.29 Beer share of consm'!$B6,'1.38 Spirits share of consm'!BL6*'1.38 Spirits share of consm'!$B6)/((SQRT(POWER('1.19 Wine share of consm'!BL6,2)+POWER('1.29 Beer share of consm'!BL6,2)+POWER('1.38 Spirits share of consm'!BL6,2)))*(SQRT(POWER('1.19 Wine share of consm'!$B6,2)+POWER('1.29 Beer share of consm'!$B6,2)+POWER('1.38 Spirits share of consm'!$B6,2)))),"")</f>
        <v>0.84078125734418319</v>
      </c>
      <c r="BM6" s="84" t="str">
        <f>IFERROR(SUM('1.19 Wine share of consm'!BM6*'1.19 Wine share of consm'!$B6,'1.29 Beer share of consm'!BM6*'1.29 Beer share of consm'!$B6,'1.38 Spirits share of consm'!BM6*'1.38 Spirits share of consm'!$B6)/((SQRT(POWER('1.19 Wine share of consm'!BM6,2)+POWER('1.29 Beer share of consm'!BM6,2)+POWER('1.38 Spirits share of consm'!BM6,2)))*(SQRT(POWER('1.19 Wine share of consm'!$B6,2)+POWER('1.29 Beer share of consm'!$B6,2)+POWER('1.38 Spirits share of consm'!$B6,2)))),"")</f>
        <v/>
      </c>
      <c r="BN6" s="84">
        <f>IFERROR(SUM('1.19 Wine share of consm'!BN6*'1.19 Wine share of consm'!$B6,'1.29 Beer share of consm'!BN6*'1.29 Beer share of consm'!$B6,'1.38 Spirits share of consm'!BN6*'1.38 Spirits share of consm'!$B6)/((SQRT(POWER('1.19 Wine share of consm'!BN6,2)+POWER('1.29 Beer share of consm'!BN6,2)+POWER('1.38 Spirits share of consm'!BN6,2)))*(SQRT(POWER('1.19 Wine share of consm'!$B6,2)+POWER('1.29 Beer share of consm'!$B6,2)+POWER('1.38 Spirits share of consm'!$B6,2)))),"")</f>
        <v>0.91116549931476709</v>
      </c>
      <c r="BO6" s="84">
        <f>IFERROR(SUM('1.19 Wine share of consm'!BO6*'1.19 Wine share of consm'!$B6,'1.29 Beer share of consm'!BO6*'1.29 Beer share of consm'!$B6,'1.38 Spirits share of consm'!BO6*'1.38 Spirits share of consm'!$B6)/((SQRT(POWER('1.19 Wine share of consm'!BO6,2)+POWER('1.29 Beer share of consm'!BO6,2)+POWER('1.38 Spirits share of consm'!BO6,2)))*(SQRT(POWER('1.19 Wine share of consm'!$B6,2)+POWER('1.29 Beer share of consm'!$B6,2)+POWER('1.38 Spirits share of consm'!$B6,2)))),"")</f>
        <v>0.82350569717945066</v>
      </c>
      <c r="BP6" s="84">
        <f>IFERROR(SUM('1.19 Wine share of consm'!BP6*'1.19 Wine share of consm'!$B6,'1.29 Beer share of consm'!BP6*'1.29 Beer share of consm'!$B6,'1.38 Spirits share of consm'!BP6*'1.38 Spirits share of consm'!$B6)/((SQRT(POWER('1.19 Wine share of consm'!BP6,2)+POWER('1.29 Beer share of consm'!BP6,2)+POWER('1.38 Spirits share of consm'!BP6,2)))*(SQRT(POWER('1.19 Wine share of consm'!$B6,2)+POWER('1.29 Beer share of consm'!$B6,2)+POWER('1.38 Spirits share of consm'!$B6,2)))),"")</f>
        <v>0.94936674661573761</v>
      </c>
      <c r="BQ6" s="84">
        <f>IFERROR(SUM('1.19 Wine share of consm'!BQ6*'1.19 Wine share of consm'!$B6,'1.29 Beer share of consm'!BQ6*'1.29 Beer share of consm'!$B6,'1.38 Spirits share of consm'!BQ6*'1.38 Spirits share of consm'!$B6)/((SQRT(POWER('1.19 Wine share of consm'!BQ6,2)+POWER('1.29 Beer share of consm'!BQ6,2)+POWER('1.38 Spirits share of consm'!BQ6,2)))*(SQRT(POWER('1.19 Wine share of consm'!$B6,2)+POWER('1.29 Beer share of consm'!$B6,2)+POWER('1.38 Spirits share of consm'!$B6,2)))),"")</f>
        <v>0.95696780507901547</v>
      </c>
      <c r="BR6" s="84">
        <f>IFERROR(SUM('1.19 Wine share of consm'!BR6*'1.19 Wine share of consm'!$B6,'1.29 Beer share of consm'!BR6*'1.29 Beer share of consm'!$B6,'1.38 Spirits share of consm'!BR6*'1.38 Spirits share of consm'!$B6)/((SQRT(POWER('1.19 Wine share of consm'!BR6,2)+POWER('1.29 Beer share of consm'!BR6,2)+POWER('1.38 Spirits share of consm'!BR6,2)))*(SQRT(POWER('1.19 Wine share of consm'!$B6,2)+POWER('1.29 Beer share of consm'!$B6,2)+POWER('1.38 Spirits share of consm'!$B6,2)))),"")</f>
        <v>0.95664263203396105</v>
      </c>
      <c r="BS6" s="84">
        <f>IFERROR(SUM('1.19 Wine share of consm'!BS6*'1.19 Wine share of consm'!$B6,'1.29 Beer share of consm'!BS6*'1.29 Beer share of consm'!$B6,'1.38 Spirits share of consm'!BS6*'1.38 Spirits share of consm'!$B6)/((SQRT(POWER('1.19 Wine share of consm'!BS6,2)+POWER('1.29 Beer share of consm'!BS6,2)+POWER('1.38 Spirits share of consm'!BS6,2)))*(SQRT(POWER('1.19 Wine share of consm'!$B6,2)+POWER('1.29 Beer share of consm'!$B6,2)+POWER('1.38 Spirits share of consm'!$B6,2)))),"")</f>
        <v>0.95651887339629582</v>
      </c>
      <c r="BT6" s="84">
        <f>IFERROR(SUM('1.19 Wine share of consm'!BT6*'1.19 Wine share of consm'!$B6,'1.29 Beer share of consm'!BT6*'1.29 Beer share of consm'!$B6,'1.38 Spirits share of consm'!BT6*'1.38 Spirits share of consm'!$B6)/((SQRT(POWER('1.19 Wine share of consm'!BT6,2)+POWER('1.29 Beer share of consm'!BT6,2)+POWER('1.38 Spirits share of consm'!BT6,2)))*(SQRT(POWER('1.19 Wine share of consm'!$B6,2)+POWER('1.29 Beer share of consm'!$B6,2)+POWER('1.38 Spirits share of consm'!$B6,2)))),"")</f>
        <v>0.86829318681618006</v>
      </c>
      <c r="BU6" s="84">
        <f>IFERROR(SUM('1.19 Wine share of consm'!BU6*'1.19 Wine share of consm'!$B6,'1.29 Beer share of consm'!BU6*'1.29 Beer share of consm'!$B6,'1.38 Spirits share of consm'!BU6*'1.38 Spirits share of consm'!$B6)/((SQRT(POWER('1.19 Wine share of consm'!BU6,2)+POWER('1.29 Beer share of consm'!BU6,2)+POWER('1.38 Spirits share of consm'!BU6,2)))*(SQRT(POWER('1.19 Wine share of consm'!$B6,2)+POWER('1.29 Beer share of consm'!$B6,2)+POWER('1.38 Spirits share of consm'!$B6,2)))),"")</f>
        <v>0.85483172544803776</v>
      </c>
      <c r="BV6" s="84">
        <f>IFERROR(SUM('1.19 Wine share of consm'!BV6*'1.19 Wine share of consm'!$B6,'1.29 Beer share of consm'!BV6*'1.29 Beer share of consm'!$B6,'1.38 Spirits share of consm'!BV6*'1.38 Spirits share of consm'!$B6)/((SQRT(POWER('1.19 Wine share of consm'!BV6,2)+POWER('1.29 Beer share of consm'!BV6,2)+POWER('1.38 Spirits share of consm'!BV6,2)))*(SQRT(POWER('1.19 Wine share of consm'!$B6,2)+POWER('1.29 Beer share of consm'!$B6,2)+POWER('1.38 Spirits share of consm'!$B6,2)))),"")</f>
        <v>0.86187797424611101</v>
      </c>
      <c r="BW6" s="84">
        <f>IFERROR(SUM('1.19 Wine share of consm'!BW6*'1.19 Wine share of consm'!$B6,'1.29 Beer share of consm'!BW6*'1.29 Beer share of consm'!$B6,'1.38 Spirits share of consm'!BW6*'1.38 Spirits share of consm'!$B6)/((SQRT(POWER('1.19 Wine share of consm'!BW6,2)+POWER('1.29 Beer share of consm'!BW6,2)+POWER('1.38 Spirits share of consm'!BW6,2)))*(SQRT(POWER('1.19 Wine share of consm'!$B6,2)+POWER('1.29 Beer share of consm'!$B6,2)+POWER('1.38 Spirits share of consm'!$B6,2)))),"")</f>
        <v>0.85388093215417205</v>
      </c>
      <c r="BX6" s="84">
        <f>IFERROR(SUM('1.19 Wine share of consm'!BX6*'1.19 Wine share of consm'!$B6,'1.29 Beer share of consm'!BX6*'1.29 Beer share of consm'!$B6,'1.38 Spirits share of consm'!BX6*'1.38 Spirits share of consm'!$B6)/((SQRT(POWER('1.19 Wine share of consm'!BX6,2)+POWER('1.29 Beer share of consm'!BX6,2)+POWER('1.38 Spirits share of consm'!BX6,2)))*(SQRT(POWER('1.19 Wine share of consm'!$B6,2)+POWER('1.29 Beer share of consm'!$B6,2)+POWER('1.38 Spirits share of consm'!$B6,2)))),"")</f>
        <v>0.96953808001648145</v>
      </c>
      <c r="BY6" s="84">
        <f>IFERROR(SUM('1.19 Wine share of consm'!BY6*'1.19 Wine share of consm'!$B6,'1.29 Beer share of consm'!BY6*'1.29 Beer share of consm'!$B6,'1.38 Spirits share of consm'!BY6*'1.38 Spirits share of consm'!$B6)/((SQRT(POWER('1.19 Wine share of consm'!BY6,2)+POWER('1.29 Beer share of consm'!BY6,2)+POWER('1.38 Spirits share of consm'!BY6,2)))*(SQRT(POWER('1.19 Wine share of consm'!$B6,2)+POWER('1.29 Beer share of consm'!$B6,2)+POWER('1.38 Spirits share of consm'!$B6,2)))),"")</f>
        <v>0.68792868347761582</v>
      </c>
      <c r="BZ6" s="84">
        <f>IFERROR(SUM('1.19 Wine share of consm'!BZ6*'1.19 Wine share of consm'!$B6,'1.29 Beer share of consm'!BZ6*'1.29 Beer share of consm'!$B6,'1.38 Spirits share of consm'!BZ6*'1.38 Spirits share of consm'!$B6)/((SQRT(POWER('1.19 Wine share of consm'!BZ6,2)+POWER('1.29 Beer share of consm'!BZ6,2)+POWER('1.38 Spirits share of consm'!BZ6,2)))*(SQRT(POWER('1.19 Wine share of consm'!$B6,2)+POWER('1.29 Beer share of consm'!$B6,2)+POWER('1.38 Spirits share of consm'!$B6,2)))),"")</f>
        <v>0.93204934296923481</v>
      </c>
      <c r="CA6" s="84">
        <f>IFERROR(SUM('1.19 Wine share of consm'!CA6*'1.19 Wine share of consm'!$B6,'1.29 Beer share of consm'!CA6*'1.29 Beer share of consm'!$B6,'1.38 Spirits share of consm'!CA6*'1.38 Spirits share of consm'!$B6)/((SQRT(POWER('1.19 Wine share of consm'!CA6,2)+POWER('1.29 Beer share of consm'!CA6,2)+POWER('1.38 Spirits share of consm'!CA6,2)))*(SQRT(POWER('1.19 Wine share of consm'!$B6,2)+POWER('1.29 Beer share of consm'!$B6,2)+POWER('1.38 Spirits share of consm'!$B6,2)))),"")</f>
        <v>0.77245886675729569</v>
      </c>
      <c r="CB6" s="84">
        <f>IFERROR(SUM('1.19 Wine share of consm'!CB6*'1.19 Wine share of consm'!$B6,'1.29 Beer share of consm'!CB6*'1.29 Beer share of consm'!$B6,'1.38 Spirits share of consm'!CB6*'1.38 Spirits share of consm'!$B6)/((SQRT(POWER('1.19 Wine share of consm'!CB6,2)+POWER('1.29 Beer share of consm'!CB6,2)+POWER('1.38 Spirits share of consm'!CB6,2)))*(SQRT(POWER('1.19 Wine share of consm'!$B6,2)+POWER('1.29 Beer share of consm'!$B6,2)+POWER('1.38 Spirits share of consm'!$B6,2)))),"")</f>
        <v>0.89576127475998657</v>
      </c>
      <c r="CC6" s="84">
        <f>IFERROR(SUM('1.19 Wine share of consm'!CC6*'1.19 Wine share of consm'!$B6,'1.29 Beer share of consm'!CC6*'1.29 Beer share of consm'!$B6,'1.38 Spirits share of consm'!CC6*'1.38 Spirits share of consm'!$B6)/((SQRT(POWER('1.19 Wine share of consm'!CC6,2)+POWER('1.29 Beer share of consm'!CC6,2)+POWER('1.38 Spirits share of consm'!CC6,2)))*(SQRT(POWER('1.19 Wine share of consm'!$B6,2)+POWER('1.29 Beer share of consm'!$B6,2)+POWER('1.38 Spirits share of consm'!$B6,2)))),"")</f>
        <v>0.55141706966041426</v>
      </c>
      <c r="CD6" s="84">
        <f>IFERROR(SUM('1.19 Wine share of consm'!CD6*'1.19 Wine share of consm'!$B6,'1.29 Beer share of consm'!CD6*'1.29 Beer share of consm'!$B6,'1.38 Spirits share of consm'!CD6*'1.38 Spirits share of consm'!$B6)/((SQRT(POWER('1.19 Wine share of consm'!CD6,2)+POWER('1.29 Beer share of consm'!CD6,2)+POWER('1.38 Spirits share of consm'!CD6,2)))*(SQRT(POWER('1.19 Wine share of consm'!$B6,2)+POWER('1.29 Beer share of consm'!$B6,2)+POWER('1.38 Spirits share of consm'!$B6,2)))),"")</f>
        <v>0.91739356848809606</v>
      </c>
      <c r="CE6" s="84">
        <f>IFERROR(SUM('1.19 Wine share of consm'!CE6*'1.19 Wine share of consm'!$B6,'1.29 Beer share of consm'!CE6*'1.29 Beer share of consm'!$B6,'1.38 Spirits share of consm'!CE6*'1.38 Spirits share of consm'!$B6)/((SQRT(POWER('1.19 Wine share of consm'!CE6,2)+POWER('1.29 Beer share of consm'!CE6,2)+POWER('1.38 Spirits share of consm'!CE6,2)))*(SQRT(POWER('1.19 Wine share of consm'!$B6,2)+POWER('1.29 Beer share of consm'!$B6,2)+POWER('1.38 Spirits share of consm'!$B6,2)))),"")</f>
        <v>0.92829208759514148</v>
      </c>
      <c r="CF6" s="84">
        <f>IFERROR(SUM('1.19 Wine share of consm'!CF6*'1.19 Wine share of consm'!$B6,'1.29 Beer share of consm'!CF6*'1.29 Beer share of consm'!$B6,'1.38 Spirits share of consm'!CF6*'1.38 Spirits share of consm'!$B6)/((SQRT(POWER('1.19 Wine share of consm'!CF6,2)+POWER('1.29 Beer share of consm'!CF6,2)+POWER('1.38 Spirits share of consm'!CF6,2)))*(SQRT(POWER('1.19 Wine share of consm'!$B6,2)+POWER('1.29 Beer share of consm'!$B6,2)+POWER('1.38 Spirits share of consm'!$B6,2)))),"")</f>
        <v>0.63847519504384465</v>
      </c>
      <c r="CG6" s="84">
        <f>IFERROR(SUM('1.19 Wine share of consm'!CG6*'1.19 Wine share of consm'!$B6,'1.29 Beer share of consm'!CG6*'1.29 Beer share of consm'!$B6,'1.38 Spirits share of consm'!CG6*'1.38 Spirits share of consm'!$B6)/((SQRT(POWER('1.19 Wine share of consm'!CG6,2)+POWER('1.29 Beer share of consm'!CG6,2)+POWER('1.38 Spirits share of consm'!CG6,2)))*(SQRT(POWER('1.19 Wine share of consm'!$B6,2)+POWER('1.29 Beer share of consm'!$B6,2)+POWER('1.38 Spirits share of consm'!$B6,2)))),"")</f>
        <v>0.90988441663448072</v>
      </c>
      <c r="CH6" s="84">
        <f>IFERROR(SUM('1.19 Wine share of consm'!CH6*'1.19 Wine share of consm'!$B6,'1.29 Beer share of consm'!CH6*'1.29 Beer share of consm'!$B6,'1.38 Spirits share of consm'!CH6*'1.38 Spirits share of consm'!$B6)/((SQRT(POWER('1.19 Wine share of consm'!CH6,2)+POWER('1.29 Beer share of consm'!CH6,2)+POWER('1.38 Spirits share of consm'!CH6,2)))*(SQRT(POWER('1.19 Wine share of consm'!$B6,2)+POWER('1.29 Beer share of consm'!$B6,2)+POWER('1.38 Spirits share of consm'!$B6,2)))),"")</f>
        <v>0.88080497200603691</v>
      </c>
      <c r="CI6" s="84">
        <f>IFERROR(SUM('1.19 Wine share of consm'!CI6*'1.19 Wine share of consm'!$B6,'1.29 Beer share of consm'!CI6*'1.29 Beer share of consm'!$B6,'1.38 Spirits share of consm'!CI6*'1.38 Spirits share of consm'!$B6)/((SQRT(POWER('1.19 Wine share of consm'!CI6,2)+POWER('1.29 Beer share of consm'!CI6,2)+POWER('1.38 Spirits share of consm'!CI6,2)))*(SQRT(POWER('1.19 Wine share of consm'!$B6,2)+POWER('1.29 Beer share of consm'!$B6,2)+POWER('1.38 Spirits share of consm'!$B6,2)))),"")</f>
        <v>0.70474182779630312</v>
      </c>
      <c r="CJ6" s="84">
        <f>IFERROR(SUM('1.19 Wine share of consm'!CJ6*'1.19 Wine share of consm'!$B6,'1.29 Beer share of consm'!CJ6*'1.29 Beer share of consm'!$B6,'1.38 Spirits share of consm'!CJ6*'1.38 Spirits share of consm'!$B6)/((SQRT(POWER('1.19 Wine share of consm'!CJ6,2)+POWER('1.29 Beer share of consm'!CJ6,2)+POWER('1.38 Spirits share of consm'!CJ6,2)))*(SQRT(POWER('1.19 Wine share of consm'!$B6,2)+POWER('1.29 Beer share of consm'!$B6,2)+POWER('1.38 Spirits share of consm'!$B6,2)))),"")</f>
        <v>0.98270929135305685</v>
      </c>
      <c r="CK6" s="84">
        <f>IFERROR(SUM('1.19 Wine share of consm'!CK6*'1.19 Wine share of consm'!$B6,'1.29 Beer share of consm'!CK6*'1.29 Beer share of consm'!$B6,'1.38 Spirits share of consm'!CK6*'1.38 Spirits share of consm'!$B6)/((SQRT(POWER('1.19 Wine share of consm'!CK6,2)+POWER('1.29 Beer share of consm'!CK6,2)+POWER('1.38 Spirits share of consm'!CK6,2)))*(SQRT(POWER('1.19 Wine share of consm'!$B6,2)+POWER('1.29 Beer share of consm'!$B6,2)+POWER('1.38 Spirits share of consm'!$B6,2)))),"")</f>
        <v>0.92048047972560187</v>
      </c>
      <c r="CL6" s="84">
        <f>IFERROR(SUM('1.19 Wine share of consm'!CL6*'1.19 Wine share of consm'!$B6,'1.29 Beer share of consm'!CL6*'1.29 Beer share of consm'!$B6,'1.38 Spirits share of consm'!CL6*'1.38 Spirits share of consm'!$B6)/((SQRT(POWER('1.19 Wine share of consm'!CL6,2)+POWER('1.29 Beer share of consm'!CL6,2)+POWER('1.38 Spirits share of consm'!CL6,2)))*(SQRT(POWER('1.19 Wine share of consm'!$B6,2)+POWER('1.29 Beer share of consm'!$B6,2)+POWER('1.38 Spirits share of consm'!$B6,2)))),"")</f>
        <v>0.79171817404942646</v>
      </c>
      <c r="CM6" s="84">
        <f>IFERROR(SUM('1.19 Wine share of consm'!CM6*'1.19 Wine share of consm'!$B6,'1.29 Beer share of consm'!CM6*'1.29 Beer share of consm'!$B6,'1.38 Spirits share of consm'!CM6*'1.38 Spirits share of consm'!$B6)/((SQRT(POWER('1.19 Wine share of consm'!CM6,2)+POWER('1.29 Beer share of consm'!CM6,2)+POWER('1.38 Spirits share of consm'!CM6,2)))*(SQRT(POWER('1.19 Wine share of consm'!$B6,2)+POWER('1.29 Beer share of consm'!$B6,2)+POWER('1.38 Spirits share of consm'!$B6,2)))),"")</f>
        <v>0.88316732005119625</v>
      </c>
      <c r="CN6" s="84">
        <f>IFERROR(SUM('1.19 Wine share of consm'!CN6*'1.19 Wine share of consm'!$B6,'1.29 Beer share of consm'!CN6*'1.29 Beer share of consm'!$B6,'1.38 Spirits share of consm'!CN6*'1.38 Spirits share of consm'!$B6)/((SQRT(POWER('1.19 Wine share of consm'!CN6,2)+POWER('1.29 Beer share of consm'!CN6,2)+POWER('1.38 Spirits share of consm'!CN6,2)))*(SQRT(POWER('1.19 Wine share of consm'!$B6,2)+POWER('1.29 Beer share of consm'!$B6,2)+POWER('1.38 Spirits share of consm'!$B6,2)))),"")</f>
        <v>0.96289074172418609</v>
      </c>
      <c r="CO6" s="84">
        <f>IFERROR(SUM('1.19 Wine share of consm'!CO6*'1.19 Wine share of consm'!$B6,'1.29 Beer share of consm'!CO6*'1.29 Beer share of consm'!$B6,'1.38 Spirits share of consm'!CO6*'1.38 Spirits share of consm'!$B6)/((SQRT(POWER('1.19 Wine share of consm'!CO6,2)+POWER('1.29 Beer share of consm'!CO6,2)+POWER('1.38 Spirits share of consm'!CO6,2)))*(SQRT(POWER('1.19 Wine share of consm'!$B6,2)+POWER('1.29 Beer share of consm'!$B6,2)+POWER('1.38 Spirits share of consm'!$B6,2)))),"")</f>
        <v>0.87900849742959097</v>
      </c>
      <c r="CP6" s="84">
        <f>IFERROR(SUM('1.19 Wine share of consm'!CP6*'1.19 Wine share of consm'!$B6,'1.29 Beer share of consm'!CP6*'1.29 Beer share of consm'!$B6,'1.38 Spirits share of consm'!CP6*'1.38 Spirits share of consm'!$B6)/((SQRT(POWER('1.19 Wine share of consm'!CP6,2)+POWER('1.29 Beer share of consm'!CP6,2)+POWER('1.38 Spirits share of consm'!CP6,2)))*(SQRT(POWER('1.19 Wine share of consm'!$B6,2)+POWER('1.29 Beer share of consm'!$B6,2)+POWER('1.38 Spirits share of consm'!$B6,2)))),"")</f>
        <v>0.90256982906840777</v>
      </c>
      <c r="CR6" s="88"/>
    </row>
    <row r="7" spans="1:96" x14ac:dyDescent="0.25">
      <c r="A7" s="78" t="s">
        <v>28</v>
      </c>
      <c r="B7" s="84">
        <f>IFERROR(SUM('1.19 Wine share of consm'!B7*'1.19 Wine share of consm'!$B7,'1.29 Beer share of consm'!B7*'1.29 Beer share of consm'!$B7,'1.38 Spirits share of consm'!B7*'1.38 Spirits share of consm'!$B7)/((SQRT(POWER('1.19 Wine share of consm'!B7,2)+POWER('1.29 Beer share of consm'!B7,2)+POWER('1.38 Spirits share of consm'!B7,2)))*(SQRT(POWER('1.19 Wine share of consm'!$B7,2)+POWER('1.29 Beer share of consm'!$B7,2)+POWER('1.38 Spirits share of consm'!$B7,2)))),"")</f>
        <v>1</v>
      </c>
      <c r="C7" s="84">
        <f>IFERROR(SUM('1.19 Wine share of consm'!C7*'1.19 Wine share of consm'!$B7,'1.29 Beer share of consm'!C7*'1.29 Beer share of consm'!$B7,'1.38 Spirits share of consm'!C7*'1.38 Spirits share of consm'!$B7)/((SQRT(POWER('1.19 Wine share of consm'!C7,2)+POWER('1.29 Beer share of consm'!C7,2)+POWER('1.38 Spirits share of consm'!C7,2)))*(SQRT(POWER('1.19 Wine share of consm'!$B7,2)+POWER('1.29 Beer share of consm'!$B7,2)+POWER('1.38 Spirits share of consm'!$B7,2)))),"")</f>
        <v>0.95704151018763384</v>
      </c>
      <c r="D7" s="84">
        <f>IFERROR(SUM('1.19 Wine share of consm'!D7*'1.19 Wine share of consm'!$B7,'1.29 Beer share of consm'!D7*'1.29 Beer share of consm'!$B7,'1.38 Spirits share of consm'!D7*'1.38 Spirits share of consm'!$B7)/((SQRT(POWER('1.19 Wine share of consm'!D7,2)+POWER('1.29 Beer share of consm'!D7,2)+POWER('1.38 Spirits share of consm'!D7,2)))*(SQRT(POWER('1.19 Wine share of consm'!$B7,2)+POWER('1.29 Beer share of consm'!$B7,2)+POWER('1.38 Spirits share of consm'!$B7,2)))),"")</f>
        <v>0.84725169219025698</v>
      </c>
      <c r="E7" s="84">
        <f>IFERROR(SUM('1.19 Wine share of consm'!E7*'1.19 Wine share of consm'!$B7,'1.29 Beer share of consm'!E7*'1.29 Beer share of consm'!$B7,'1.38 Spirits share of consm'!E7*'1.38 Spirits share of consm'!$B7)/((SQRT(POWER('1.19 Wine share of consm'!E7,2)+POWER('1.29 Beer share of consm'!E7,2)+POWER('1.38 Spirits share of consm'!E7,2)))*(SQRT(POWER('1.19 Wine share of consm'!$B7,2)+POWER('1.29 Beer share of consm'!$B7,2)+POWER('1.38 Spirits share of consm'!$B7,2)))),"")</f>
        <v>0.98692260607879068</v>
      </c>
      <c r="F7" s="84">
        <f>IFERROR(SUM('1.19 Wine share of consm'!F7*'1.19 Wine share of consm'!$B7,'1.29 Beer share of consm'!F7*'1.29 Beer share of consm'!$B7,'1.38 Spirits share of consm'!F7*'1.38 Spirits share of consm'!$B7)/((SQRT(POWER('1.19 Wine share of consm'!F7,2)+POWER('1.29 Beer share of consm'!F7,2)+POWER('1.38 Spirits share of consm'!F7,2)))*(SQRT(POWER('1.19 Wine share of consm'!$B7,2)+POWER('1.29 Beer share of consm'!$B7,2)+POWER('1.38 Spirits share of consm'!$B7,2)))),"")</f>
        <v>0.85186628591609803</v>
      </c>
      <c r="G7" s="84">
        <f>IFERROR(SUM('1.19 Wine share of consm'!G7*'1.19 Wine share of consm'!$B7,'1.29 Beer share of consm'!G7*'1.29 Beer share of consm'!$B7,'1.38 Spirits share of consm'!G7*'1.38 Spirits share of consm'!$B7)/((SQRT(POWER('1.19 Wine share of consm'!G7,2)+POWER('1.29 Beer share of consm'!G7,2)+POWER('1.38 Spirits share of consm'!G7,2)))*(SQRT(POWER('1.19 Wine share of consm'!$B7,2)+POWER('1.29 Beer share of consm'!$B7,2)+POWER('1.38 Spirits share of consm'!$B7,2)))),"")</f>
        <v>0.70199856188963694</v>
      </c>
      <c r="H7" s="84">
        <f>IFERROR(SUM('1.19 Wine share of consm'!H7*'1.19 Wine share of consm'!$B7,'1.29 Beer share of consm'!H7*'1.29 Beer share of consm'!$B7,'1.38 Spirits share of consm'!H7*'1.38 Spirits share of consm'!$B7)/((SQRT(POWER('1.19 Wine share of consm'!H7,2)+POWER('1.29 Beer share of consm'!H7,2)+POWER('1.38 Spirits share of consm'!H7,2)))*(SQRT(POWER('1.19 Wine share of consm'!$B7,2)+POWER('1.29 Beer share of consm'!$B7,2)+POWER('1.38 Spirits share of consm'!$B7,2)))),"")</f>
        <v>0.90848882638484785</v>
      </c>
      <c r="I7" s="84">
        <f>IFERROR(SUM('1.19 Wine share of consm'!I7*'1.19 Wine share of consm'!$B7,'1.29 Beer share of consm'!I7*'1.29 Beer share of consm'!$B7,'1.38 Spirits share of consm'!I7*'1.38 Spirits share of consm'!$B7)/((SQRT(POWER('1.19 Wine share of consm'!I7,2)+POWER('1.29 Beer share of consm'!I7,2)+POWER('1.38 Spirits share of consm'!I7,2)))*(SQRT(POWER('1.19 Wine share of consm'!$B7,2)+POWER('1.29 Beer share of consm'!$B7,2)+POWER('1.38 Spirits share of consm'!$B7,2)))),"")</f>
        <v>0.97727588238537044</v>
      </c>
      <c r="J7" s="84">
        <f>IFERROR(SUM('1.19 Wine share of consm'!J7*'1.19 Wine share of consm'!$B7,'1.29 Beer share of consm'!J7*'1.29 Beer share of consm'!$B7,'1.38 Spirits share of consm'!J7*'1.38 Spirits share of consm'!$B7)/((SQRT(POWER('1.19 Wine share of consm'!J7,2)+POWER('1.29 Beer share of consm'!J7,2)+POWER('1.38 Spirits share of consm'!J7,2)))*(SQRT(POWER('1.19 Wine share of consm'!$B7,2)+POWER('1.29 Beer share of consm'!$B7,2)+POWER('1.38 Spirits share of consm'!$B7,2)))),"")</f>
        <v>0.9531752372117025</v>
      </c>
      <c r="K7" s="84">
        <f>IFERROR(SUM('1.19 Wine share of consm'!K7*'1.19 Wine share of consm'!$B7,'1.29 Beer share of consm'!K7*'1.29 Beer share of consm'!$B7,'1.38 Spirits share of consm'!K7*'1.38 Spirits share of consm'!$B7)/((SQRT(POWER('1.19 Wine share of consm'!K7,2)+POWER('1.29 Beer share of consm'!K7,2)+POWER('1.38 Spirits share of consm'!K7,2)))*(SQRT(POWER('1.19 Wine share of consm'!$B7,2)+POWER('1.29 Beer share of consm'!$B7,2)+POWER('1.38 Spirits share of consm'!$B7,2)))),"")</f>
        <v>0.95475123250688909</v>
      </c>
      <c r="L7" s="84">
        <f>IFERROR(SUM('1.19 Wine share of consm'!L7*'1.19 Wine share of consm'!$B7,'1.29 Beer share of consm'!L7*'1.29 Beer share of consm'!$B7,'1.38 Spirits share of consm'!L7*'1.38 Spirits share of consm'!$B7)/((SQRT(POWER('1.19 Wine share of consm'!L7,2)+POWER('1.29 Beer share of consm'!L7,2)+POWER('1.38 Spirits share of consm'!L7,2)))*(SQRT(POWER('1.19 Wine share of consm'!$B7,2)+POWER('1.29 Beer share of consm'!$B7,2)+POWER('1.38 Spirits share of consm'!$B7,2)))),"")</f>
        <v>0.71900603536289676</v>
      </c>
      <c r="M7" s="84">
        <f>IFERROR(SUM('1.19 Wine share of consm'!M7*'1.19 Wine share of consm'!$B7,'1.29 Beer share of consm'!M7*'1.29 Beer share of consm'!$B7,'1.38 Spirits share of consm'!M7*'1.38 Spirits share of consm'!$B7)/((SQRT(POWER('1.19 Wine share of consm'!M7,2)+POWER('1.29 Beer share of consm'!M7,2)+POWER('1.38 Spirits share of consm'!M7,2)))*(SQRT(POWER('1.19 Wine share of consm'!$B7,2)+POWER('1.29 Beer share of consm'!$B7,2)+POWER('1.38 Spirits share of consm'!$B7,2)))),"")</f>
        <v>0.85266601983606427</v>
      </c>
      <c r="N7" s="84">
        <f>IFERROR(SUM('1.19 Wine share of consm'!N7*'1.19 Wine share of consm'!$B7,'1.29 Beer share of consm'!N7*'1.29 Beer share of consm'!$B7,'1.38 Spirits share of consm'!N7*'1.38 Spirits share of consm'!$B7)/((SQRT(POWER('1.19 Wine share of consm'!N7,2)+POWER('1.29 Beer share of consm'!N7,2)+POWER('1.38 Spirits share of consm'!N7,2)))*(SQRT(POWER('1.19 Wine share of consm'!$B7,2)+POWER('1.29 Beer share of consm'!$B7,2)+POWER('1.38 Spirits share of consm'!$B7,2)))),"")</f>
        <v>0.87295728750443524</v>
      </c>
      <c r="O7" s="84">
        <f>IFERROR(SUM('1.19 Wine share of consm'!O7*'1.19 Wine share of consm'!$B7,'1.29 Beer share of consm'!O7*'1.29 Beer share of consm'!$B7,'1.38 Spirits share of consm'!O7*'1.38 Spirits share of consm'!$B7)/((SQRT(POWER('1.19 Wine share of consm'!O7,2)+POWER('1.29 Beer share of consm'!O7,2)+POWER('1.38 Spirits share of consm'!O7,2)))*(SQRT(POWER('1.19 Wine share of consm'!$B7,2)+POWER('1.29 Beer share of consm'!$B7,2)+POWER('1.38 Spirits share of consm'!$B7,2)))),"")</f>
        <v>0.78952756318412465</v>
      </c>
      <c r="P7" s="84">
        <f>IFERROR(SUM('1.19 Wine share of consm'!P7*'1.19 Wine share of consm'!$B7,'1.29 Beer share of consm'!P7*'1.29 Beer share of consm'!$B7,'1.38 Spirits share of consm'!P7*'1.38 Spirits share of consm'!$B7)/((SQRT(POWER('1.19 Wine share of consm'!P7,2)+POWER('1.29 Beer share of consm'!P7,2)+POWER('1.38 Spirits share of consm'!P7,2)))*(SQRT(POWER('1.19 Wine share of consm'!$B7,2)+POWER('1.29 Beer share of consm'!$B7,2)+POWER('1.38 Spirits share of consm'!$B7,2)))),"")</f>
        <v>0.98230854968277603</v>
      </c>
      <c r="Q7" s="84">
        <f>IFERROR(SUM('1.19 Wine share of consm'!Q7*'1.19 Wine share of consm'!$B7,'1.29 Beer share of consm'!Q7*'1.29 Beer share of consm'!$B7,'1.38 Spirits share of consm'!Q7*'1.38 Spirits share of consm'!$B7)/((SQRT(POWER('1.19 Wine share of consm'!Q7,2)+POWER('1.29 Beer share of consm'!Q7,2)+POWER('1.38 Spirits share of consm'!Q7,2)))*(SQRT(POWER('1.19 Wine share of consm'!$B7,2)+POWER('1.29 Beer share of consm'!$B7,2)+POWER('1.38 Spirits share of consm'!$B7,2)))),"")</f>
        <v>0.83585512027673614</v>
      </c>
      <c r="R7" s="84">
        <f>IFERROR(SUM('1.19 Wine share of consm'!R7*'1.19 Wine share of consm'!$B7,'1.29 Beer share of consm'!R7*'1.29 Beer share of consm'!$B7,'1.38 Spirits share of consm'!R7*'1.38 Spirits share of consm'!$B7)/((SQRT(POWER('1.19 Wine share of consm'!R7,2)+POWER('1.29 Beer share of consm'!R7,2)+POWER('1.38 Spirits share of consm'!R7,2)))*(SQRT(POWER('1.19 Wine share of consm'!$B7,2)+POWER('1.29 Beer share of consm'!$B7,2)+POWER('1.38 Spirits share of consm'!$B7,2)))),"")</f>
        <v>0.79641708013572265</v>
      </c>
      <c r="S7" s="84">
        <f>IFERROR(SUM('1.19 Wine share of consm'!S7*'1.19 Wine share of consm'!$B7,'1.29 Beer share of consm'!S7*'1.29 Beer share of consm'!$B7,'1.38 Spirits share of consm'!S7*'1.38 Spirits share of consm'!$B7)/((SQRT(POWER('1.19 Wine share of consm'!S7,2)+POWER('1.29 Beer share of consm'!S7,2)+POWER('1.38 Spirits share of consm'!S7,2)))*(SQRT(POWER('1.19 Wine share of consm'!$B7,2)+POWER('1.29 Beer share of consm'!$B7,2)+POWER('1.38 Spirits share of consm'!$B7,2)))),"")</f>
        <v>0.77800377538245336</v>
      </c>
      <c r="T7" s="84">
        <f>IFERROR(SUM('1.19 Wine share of consm'!T7*'1.19 Wine share of consm'!$B7,'1.29 Beer share of consm'!T7*'1.29 Beer share of consm'!$B7,'1.38 Spirits share of consm'!T7*'1.38 Spirits share of consm'!$B7)/((SQRT(POWER('1.19 Wine share of consm'!T7,2)+POWER('1.29 Beer share of consm'!T7,2)+POWER('1.38 Spirits share of consm'!T7,2)))*(SQRT(POWER('1.19 Wine share of consm'!$B7,2)+POWER('1.29 Beer share of consm'!$B7,2)+POWER('1.38 Spirits share of consm'!$B7,2)))),"")</f>
        <v>0.85596567995464024</v>
      </c>
      <c r="U7" s="84">
        <f>IFERROR(SUM('1.19 Wine share of consm'!U7*'1.19 Wine share of consm'!$B7,'1.29 Beer share of consm'!U7*'1.29 Beer share of consm'!$B7,'1.38 Spirits share of consm'!U7*'1.38 Spirits share of consm'!$B7)/((SQRT(POWER('1.19 Wine share of consm'!U7,2)+POWER('1.29 Beer share of consm'!U7,2)+POWER('1.38 Spirits share of consm'!U7,2)))*(SQRT(POWER('1.19 Wine share of consm'!$B7,2)+POWER('1.29 Beer share of consm'!$B7,2)+POWER('1.38 Spirits share of consm'!$B7,2)))),"")</f>
        <v>0.85504765426671681</v>
      </c>
      <c r="V7" s="84">
        <f>IFERROR(SUM('1.19 Wine share of consm'!V7*'1.19 Wine share of consm'!$B7,'1.29 Beer share of consm'!V7*'1.29 Beer share of consm'!$B7,'1.38 Spirits share of consm'!V7*'1.38 Spirits share of consm'!$B7)/((SQRT(POWER('1.19 Wine share of consm'!V7,2)+POWER('1.29 Beer share of consm'!V7,2)+POWER('1.38 Spirits share of consm'!V7,2)))*(SQRT(POWER('1.19 Wine share of consm'!$B7,2)+POWER('1.29 Beer share of consm'!$B7,2)+POWER('1.38 Spirits share of consm'!$B7,2)))),"")</f>
        <v>0.86164805873465478</v>
      </c>
      <c r="W7" s="84">
        <f>IFERROR(SUM('1.19 Wine share of consm'!W7*'1.19 Wine share of consm'!$B7,'1.29 Beer share of consm'!W7*'1.29 Beer share of consm'!$B7,'1.38 Spirits share of consm'!W7*'1.38 Spirits share of consm'!$B7)/((SQRT(POWER('1.19 Wine share of consm'!W7,2)+POWER('1.29 Beer share of consm'!W7,2)+POWER('1.38 Spirits share of consm'!W7,2)))*(SQRT(POWER('1.19 Wine share of consm'!$B7,2)+POWER('1.29 Beer share of consm'!$B7,2)+POWER('1.38 Spirits share of consm'!$B7,2)))),"")</f>
        <v>0.98736694866610686</v>
      </c>
      <c r="X7" s="84">
        <f>IFERROR(SUM('1.19 Wine share of consm'!X7*'1.19 Wine share of consm'!$B7,'1.29 Beer share of consm'!X7*'1.29 Beer share of consm'!$B7,'1.38 Spirits share of consm'!X7*'1.38 Spirits share of consm'!$B7)/((SQRT(POWER('1.19 Wine share of consm'!X7,2)+POWER('1.29 Beer share of consm'!X7,2)+POWER('1.38 Spirits share of consm'!X7,2)))*(SQRT(POWER('1.19 Wine share of consm'!$B7,2)+POWER('1.29 Beer share of consm'!$B7,2)+POWER('1.38 Spirits share of consm'!$B7,2)))),"")</f>
        <v>0.82444524081089343</v>
      </c>
      <c r="Y7" s="84">
        <f>IFERROR(SUM('1.19 Wine share of consm'!Y7*'1.19 Wine share of consm'!$B7,'1.29 Beer share of consm'!Y7*'1.29 Beer share of consm'!$B7,'1.38 Spirits share of consm'!Y7*'1.38 Spirits share of consm'!$B7)/((SQRT(POWER('1.19 Wine share of consm'!Y7,2)+POWER('1.29 Beer share of consm'!Y7,2)+POWER('1.38 Spirits share of consm'!Y7,2)))*(SQRT(POWER('1.19 Wine share of consm'!$B7,2)+POWER('1.29 Beer share of consm'!$B7,2)+POWER('1.38 Spirits share of consm'!$B7,2)))),"")</f>
        <v>0.88139825510896253</v>
      </c>
      <c r="Z7" s="84">
        <f>IFERROR(SUM('1.19 Wine share of consm'!Z7*'1.19 Wine share of consm'!$B7,'1.29 Beer share of consm'!Z7*'1.29 Beer share of consm'!$B7,'1.38 Spirits share of consm'!Z7*'1.38 Spirits share of consm'!$B7)/((SQRT(POWER('1.19 Wine share of consm'!Z7,2)+POWER('1.29 Beer share of consm'!Z7,2)+POWER('1.38 Spirits share of consm'!Z7,2)))*(SQRT(POWER('1.19 Wine share of consm'!$B7,2)+POWER('1.29 Beer share of consm'!$B7,2)+POWER('1.38 Spirits share of consm'!$B7,2)))),"")</f>
        <v>0.99362705604944801</v>
      </c>
      <c r="AA7" s="84">
        <f>IFERROR(SUM('1.19 Wine share of consm'!AA7*'1.19 Wine share of consm'!$B7,'1.29 Beer share of consm'!AA7*'1.29 Beer share of consm'!$B7,'1.38 Spirits share of consm'!AA7*'1.38 Spirits share of consm'!$B7)/((SQRT(POWER('1.19 Wine share of consm'!AA7,2)+POWER('1.29 Beer share of consm'!AA7,2)+POWER('1.38 Spirits share of consm'!AA7,2)))*(SQRT(POWER('1.19 Wine share of consm'!$B7,2)+POWER('1.29 Beer share of consm'!$B7,2)+POWER('1.38 Spirits share of consm'!$B7,2)))),"")</f>
        <v>0.88956826372763798</v>
      </c>
      <c r="AB7" s="84">
        <f>IFERROR(SUM('1.19 Wine share of consm'!AB7*'1.19 Wine share of consm'!$B7,'1.29 Beer share of consm'!AB7*'1.29 Beer share of consm'!$B7,'1.38 Spirits share of consm'!AB7*'1.38 Spirits share of consm'!$B7)/((SQRT(POWER('1.19 Wine share of consm'!AB7,2)+POWER('1.29 Beer share of consm'!AB7,2)+POWER('1.38 Spirits share of consm'!AB7,2)))*(SQRT(POWER('1.19 Wine share of consm'!$B7,2)+POWER('1.29 Beer share of consm'!$B7,2)+POWER('1.38 Spirits share of consm'!$B7,2)))),"")</f>
        <v>0.91228218375974512</v>
      </c>
      <c r="AC7" s="84">
        <f>IFERROR(SUM('1.19 Wine share of consm'!AC7*'1.19 Wine share of consm'!$B7,'1.29 Beer share of consm'!AC7*'1.29 Beer share of consm'!$B7,'1.38 Spirits share of consm'!AC7*'1.38 Spirits share of consm'!$B7)/((SQRT(POWER('1.19 Wine share of consm'!AC7,2)+POWER('1.29 Beer share of consm'!AC7,2)+POWER('1.38 Spirits share of consm'!AC7,2)))*(SQRT(POWER('1.19 Wine share of consm'!$B7,2)+POWER('1.29 Beer share of consm'!$B7,2)+POWER('1.38 Spirits share of consm'!$B7,2)))),"")</f>
        <v>0.98664818379127439</v>
      </c>
      <c r="AD7" s="84">
        <f>IFERROR(SUM('1.19 Wine share of consm'!AD7*'1.19 Wine share of consm'!$B7,'1.29 Beer share of consm'!AD7*'1.29 Beer share of consm'!$B7,'1.38 Spirits share of consm'!AD7*'1.38 Spirits share of consm'!$B7)/((SQRT(POWER('1.19 Wine share of consm'!AD7,2)+POWER('1.29 Beer share of consm'!AD7,2)+POWER('1.38 Spirits share of consm'!AD7,2)))*(SQRT(POWER('1.19 Wine share of consm'!$B7,2)+POWER('1.29 Beer share of consm'!$B7,2)+POWER('1.38 Spirits share of consm'!$B7,2)))),"")</f>
        <v>0.95443120412627214</v>
      </c>
      <c r="AE7" s="84">
        <f>IFERROR(SUM('1.19 Wine share of consm'!AE7*'1.19 Wine share of consm'!$B7,'1.29 Beer share of consm'!AE7*'1.29 Beer share of consm'!$B7,'1.38 Spirits share of consm'!AE7*'1.38 Spirits share of consm'!$B7)/((SQRT(POWER('1.19 Wine share of consm'!AE7,2)+POWER('1.29 Beer share of consm'!AE7,2)+POWER('1.38 Spirits share of consm'!AE7,2)))*(SQRT(POWER('1.19 Wine share of consm'!$B7,2)+POWER('1.29 Beer share of consm'!$B7,2)+POWER('1.38 Spirits share of consm'!$B7,2)))),"")</f>
        <v>0.9430388358158347</v>
      </c>
      <c r="AF7" s="84">
        <f>IFERROR(SUM('1.19 Wine share of consm'!AF7*'1.19 Wine share of consm'!$B7,'1.29 Beer share of consm'!AF7*'1.29 Beer share of consm'!$B7,'1.38 Spirits share of consm'!AF7*'1.38 Spirits share of consm'!$B7)/((SQRT(POWER('1.19 Wine share of consm'!AF7,2)+POWER('1.29 Beer share of consm'!AF7,2)+POWER('1.38 Spirits share of consm'!AF7,2)))*(SQRT(POWER('1.19 Wine share of consm'!$B7,2)+POWER('1.29 Beer share of consm'!$B7,2)+POWER('1.38 Spirits share of consm'!$B7,2)))),"")</f>
        <v>0.9790733112528186</v>
      </c>
      <c r="AG7" s="84">
        <f>IFERROR(SUM('1.19 Wine share of consm'!AG7*'1.19 Wine share of consm'!$B7,'1.29 Beer share of consm'!AG7*'1.29 Beer share of consm'!$B7,'1.38 Spirits share of consm'!AG7*'1.38 Spirits share of consm'!$B7)/((SQRT(POWER('1.19 Wine share of consm'!AG7,2)+POWER('1.29 Beer share of consm'!AG7,2)+POWER('1.38 Spirits share of consm'!AG7,2)))*(SQRT(POWER('1.19 Wine share of consm'!$B7,2)+POWER('1.29 Beer share of consm'!$B7,2)+POWER('1.38 Spirits share of consm'!$B7,2)))),"")</f>
        <v>0.99890032088709491</v>
      </c>
      <c r="AH7" s="84">
        <f>IFERROR(SUM('1.19 Wine share of consm'!AH7*'1.19 Wine share of consm'!$B7,'1.29 Beer share of consm'!AH7*'1.29 Beer share of consm'!$B7,'1.38 Spirits share of consm'!AH7*'1.38 Spirits share of consm'!$B7)/((SQRT(POWER('1.19 Wine share of consm'!AH7,2)+POWER('1.29 Beer share of consm'!AH7,2)+POWER('1.38 Spirits share of consm'!AH7,2)))*(SQRT(POWER('1.19 Wine share of consm'!$B7,2)+POWER('1.29 Beer share of consm'!$B7,2)+POWER('1.38 Spirits share of consm'!$B7,2)))),"")</f>
        <v>0.86969989599141884</v>
      </c>
      <c r="AI7" s="84">
        <f>IFERROR(SUM('1.19 Wine share of consm'!AI7*'1.19 Wine share of consm'!$B7,'1.29 Beer share of consm'!AI7*'1.29 Beer share of consm'!$B7,'1.38 Spirits share of consm'!AI7*'1.38 Spirits share of consm'!$B7)/((SQRT(POWER('1.19 Wine share of consm'!AI7,2)+POWER('1.29 Beer share of consm'!AI7,2)+POWER('1.38 Spirits share of consm'!AI7,2)))*(SQRT(POWER('1.19 Wine share of consm'!$B7,2)+POWER('1.29 Beer share of consm'!$B7,2)+POWER('1.38 Spirits share of consm'!$B7,2)))),"")</f>
        <v>0.9906778654894054</v>
      </c>
      <c r="AJ7" s="84">
        <f>IFERROR(SUM('1.19 Wine share of consm'!AJ7*'1.19 Wine share of consm'!$B7,'1.29 Beer share of consm'!AJ7*'1.29 Beer share of consm'!$B7,'1.38 Spirits share of consm'!AJ7*'1.38 Spirits share of consm'!$B7)/((SQRT(POWER('1.19 Wine share of consm'!AJ7,2)+POWER('1.29 Beer share of consm'!AJ7,2)+POWER('1.38 Spirits share of consm'!AJ7,2)))*(SQRT(POWER('1.19 Wine share of consm'!$B7,2)+POWER('1.29 Beer share of consm'!$B7,2)+POWER('1.38 Spirits share of consm'!$B7,2)))),"")</f>
        <v>0.95176262591785732</v>
      </c>
      <c r="AK7" s="84">
        <f>IFERROR(SUM('1.19 Wine share of consm'!AK7*'1.19 Wine share of consm'!$B7,'1.29 Beer share of consm'!AK7*'1.29 Beer share of consm'!$B7,'1.38 Spirits share of consm'!AK7*'1.38 Spirits share of consm'!$B7)/((SQRT(POWER('1.19 Wine share of consm'!AK7,2)+POWER('1.29 Beer share of consm'!AK7,2)+POWER('1.38 Spirits share of consm'!AK7,2)))*(SQRT(POWER('1.19 Wine share of consm'!$B7,2)+POWER('1.29 Beer share of consm'!$B7,2)+POWER('1.38 Spirits share of consm'!$B7,2)))),"")</f>
        <v>0.93927453404552186</v>
      </c>
      <c r="AL7" s="84">
        <f>IFERROR(SUM('1.19 Wine share of consm'!AL7*'1.19 Wine share of consm'!$B7,'1.29 Beer share of consm'!AL7*'1.29 Beer share of consm'!$B7,'1.38 Spirits share of consm'!AL7*'1.38 Spirits share of consm'!$B7)/((SQRT(POWER('1.19 Wine share of consm'!AL7,2)+POWER('1.29 Beer share of consm'!AL7,2)+POWER('1.38 Spirits share of consm'!AL7,2)))*(SQRT(POWER('1.19 Wine share of consm'!$B7,2)+POWER('1.29 Beer share of consm'!$B7,2)+POWER('1.38 Spirits share of consm'!$B7,2)))),"")</f>
        <v>0.87588944177253336</v>
      </c>
      <c r="AM7" s="84">
        <f>IFERROR(SUM('1.19 Wine share of consm'!AM7*'1.19 Wine share of consm'!$B7,'1.29 Beer share of consm'!AM7*'1.29 Beer share of consm'!$B7,'1.38 Spirits share of consm'!AM7*'1.38 Spirits share of consm'!$B7)/((SQRT(POWER('1.19 Wine share of consm'!AM7,2)+POWER('1.29 Beer share of consm'!AM7,2)+POWER('1.38 Spirits share of consm'!AM7,2)))*(SQRT(POWER('1.19 Wine share of consm'!$B7,2)+POWER('1.29 Beer share of consm'!$B7,2)+POWER('1.38 Spirits share of consm'!$B7,2)))),"")</f>
        <v>0.98461202562903771</v>
      </c>
      <c r="AN7" s="84">
        <f>IFERROR(SUM('1.19 Wine share of consm'!AN7*'1.19 Wine share of consm'!$B7,'1.29 Beer share of consm'!AN7*'1.29 Beer share of consm'!$B7,'1.38 Spirits share of consm'!AN7*'1.38 Spirits share of consm'!$B7)/((SQRT(POWER('1.19 Wine share of consm'!AN7,2)+POWER('1.29 Beer share of consm'!AN7,2)+POWER('1.38 Spirits share of consm'!AN7,2)))*(SQRT(POWER('1.19 Wine share of consm'!$B7,2)+POWER('1.29 Beer share of consm'!$B7,2)+POWER('1.38 Spirits share of consm'!$B7,2)))),"")</f>
        <v>0.73722349640707563</v>
      </c>
      <c r="AO7" s="84">
        <f>IFERROR(SUM('1.19 Wine share of consm'!AO7*'1.19 Wine share of consm'!$B7,'1.29 Beer share of consm'!AO7*'1.29 Beer share of consm'!$B7,'1.38 Spirits share of consm'!AO7*'1.38 Spirits share of consm'!$B7)/((SQRT(POWER('1.19 Wine share of consm'!AO7,2)+POWER('1.29 Beer share of consm'!AO7,2)+POWER('1.38 Spirits share of consm'!AO7,2)))*(SQRT(POWER('1.19 Wine share of consm'!$B7,2)+POWER('1.29 Beer share of consm'!$B7,2)+POWER('1.38 Spirits share of consm'!$B7,2)))),"")</f>
        <v>0.96495866612850645</v>
      </c>
      <c r="AP7" s="84">
        <f>IFERROR(SUM('1.19 Wine share of consm'!AP7*'1.19 Wine share of consm'!$B7,'1.29 Beer share of consm'!AP7*'1.29 Beer share of consm'!$B7,'1.38 Spirits share of consm'!AP7*'1.38 Spirits share of consm'!$B7)/((SQRT(POWER('1.19 Wine share of consm'!AP7,2)+POWER('1.29 Beer share of consm'!AP7,2)+POWER('1.38 Spirits share of consm'!AP7,2)))*(SQRT(POWER('1.19 Wine share of consm'!$B7,2)+POWER('1.29 Beer share of consm'!$B7,2)+POWER('1.38 Spirits share of consm'!$B7,2)))),"")</f>
        <v>0.98687130750433272</v>
      </c>
      <c r="AQ7" s="84">
        <f>IFERROR(SUM('1.19 Wine share of consm'!AQ7*'1.19 Wine share of consm'!$B7,'1.29 Beer share of consm'!AQ7*'1.29 Beer share of consm'!$B7,'1.38 Spirits share of consm'!AQ7*'1.38 Spirits share of consm'!$B7)/((SQRT(POWER('1.19 Wine share of consm'!AQ7,2)+POWER('1.29 Beer share of consm'!AQ7,2)+POWER('1.38 Spirits share of consm'!AQ7,2)))*(SQRT(POWER('1.19 Wine share of consm'!$B7,2)+POWER('1.29 Beer share of consm'!$B7,2)+POWER('1.38 Spirits share of consm'!$B7,2)))),"")</f>
        <v>0.65571123339727755</v>
      </c>
      <c r="AR7" s="84">
        <f>IFERROR(SUM('1.19 Wine share of consm'!AR7*'1.19 Wine share of consm'!$B7,'1.29 Beer share of consm'!AR7*'1.29 Beer share of consm'!$B7,'1.38 Spirits share of consm'!AR7*'1.38 Spirits share of consm'!$B7)/((SQRT(POWER('1.19 Wine share of consm'!AR7,2)+POWER('1.29 Beer share of consm'!AR7,2)+POWER('1.38 Spirits share of consm'!AR7,2)))*(SQRT(POWER('1.19 Wine share of consm'!$B7,2)+POWER('1.29 Beer share of consm'!$B7,2)+POWER('1.38 Spirits share of consm'!$B7,2)))),"")</f>
        <v>0.8135759457806353</v>
      </c>
      <c r="AS7" s="84">
        <f>IFERROR(SUM('1.19 Wine share of consm'!AS7*'1.19 Wine share of consm'!$B7,'1.29 Beer share of consm'!AS7*'1.29 Beer share of consm'!$B7,'1.38 Spirits share of consm'!AS7*'1.38 Spirits share of consm'!$B7)/((SQRT(POWER('1.19 Wine share of consm'!AS7,2)+POWER('1.29 Beer share of consm'!AS7,2)+POWER('1.38 Spirits share of consm'!AS7,2)))*(SQRT(POWER('1.19 Wine share of consm'!$B7,2)+POWER('1.29 Beer share of consm'!$B7,2)+POWER('1.38 Spirits share of consm'!$B7,2)))),"")</f>
        <v>0.96498017834398764</v>
      </c>
      <c r="AT7" s="84">
        <f>IFERROR(SUM('1.19 Wine share of consm'!AT7*'1.19 Wine share of consm'!$B7,'1.29 Beer share of consm'!AT7*'1.29 Beer share of consm'!$B7,'1.38 Spirits share of consm'!AT7*'1.38 Spirits share of consm'!$B7)/((SQRT(POWER('1.19 Wine share of consm'!AT7,2)+POWER('1.29 Beer share of consm'!AT7,2)+POWER('1.38 Spirits share of consm'!AT7,2)))*(SQRT(POWER('1.19 Wine share of consm'!$B7,2)+POWER('1.29 Beer share of consm'!$B7,2)+POWER('1.38 Spirits share of consm'!$B7,2)))),"")</f>
        <v>0.88586940259213853</v>
      </c>
      <c r="AU7" s="84">
        <f>IFERROR(SUM('1.19 Wine share of consm'!AU7*'1.19 Wine share of consm'!$B7,'1.29 Beer share of consm'!AU7*'1.29 Beer share of consm'!$B7,'1.38 Spirits share of consm'!AU7*'1.38 Spirits share of consm'!$B7)/((SQRT(POWER('1.19 Wine share of consm'!AU7,2)+POWER('1.29 Beer share of consm'!AU7,2)+POWER('1.38 Spirits share of consm'!AU7,2)))*(SQRT(POWER('1.19 Wine share of consm'!$B7,2)+POWER('1.29 Beer share of consm'!$B7,2)+POWER('1.38 Spirits share of consm'!$B7,2)))),"")</f>
        <v>0.9313773662199224</v>
      </c>
      <c r="AV7" s="84">
        <f>IFERROR(SUM('1.19 Wine share of consm'!AV7*'1.19 Wine share of consm'!$B7,'1.29 Beer share of consm'!AV7*'1.29 Beer share of consm'!$B7,'1.38 Spirits share of consm'!AV7*'1.38 Spirits share of consm'!$B7)/((SQRT(POWER('1.19 Wine share of consm'!AV7,2)+POWER('1.29 Beer share of consm'!AV7,2)+POWER('1.38 Spirits share of consm'!AV7,2)))*(SQRT(POWER('1.19 Wine share of consm'!$B7,2)+POWER('1.29 Beer share of consm'!$B7,2)+POWER('1.38 Spirits share of consm'!$B7,2)))),"")</f>
        <v>0.9691149529925176</v>
      </c>
      <c r="AW7" s="84">
        <f>IFERROR(SUM('1.19 Wine share of consm'!AW7*'1.19 Wine share of consm'!$B7,'1.29 Beer share of consm'!AW7*'1.29 Beer share of consm'!$B7,'1.38 Spirits share of consm'!AW7*'1.38 Spirits share of consm'!$B7)/((SQRT(POWER('1.19 Wine share of consm'!AW7,2)+POWER('1.29 Beer share of consm'!AW7,2)+POWER('1.38 Spirits share of consm'!AW7,2)))*(SQRT(POWER('1.19 Wine share of consm'!$B7,2)+POWER('1.29 Beer share of consm'!$B7,2)+POWER('1.38 Spirits share of consm'!$B7,2)))),"")</f>
        <v>0.96035151674536789</v>
      </c>
      <c r="AX7" s="84">
        <f>IFERROR(SUM('1.19 Wine share of consm'!AX7*'1.19 Wine share of consm'!$B7,'1.29 Beer share of consm'!AX7*'1.29 Beer share of consm'!$B7,'1.38 Spirits share of consm'!AX7*'1.38 Spirits share of consm'!$B7)/((SQRT(POWER('1.19 Wine share of consm'!AX7,2)+POWER('1.29 Beer share of consm'!AX7,2)+POWER('1.38 Spirits share of consm'!AX7,2)))*(SQRT(POWER('1.19 Wine share of consm'!$B7,2)+POWER('1.29 Beer share of consm'!$B7,2)+POWER('1.38 Spirits share of consm'!$B7,2)))),"")</f>
        <v>0.96118762967618654</v>
      </c>
      <c r="AY7" s="84">
        <f>IFERROR(SUM('1.19 Wine share of consm'!AY7*'1.19 Wine share of consm'!$B7,'1.29 Beer share of consm'!AY7*'1.29 Beer share of consm'!$B7,'1.38 Spirits share of consm'!AY7*'1.38 Spirits share of consm'!$B7)/((SQRT(POWER('1.19 Wine share of consm'!AY7,2)+POWER('1.29 Beer share of consm'!AY7,2)+POWER('1.38 Spirits share of consm'!AY7,2)))*(SQRT(POWER('1.19 Wine share of consm'!$B7,2)+POWER('1.29 Beer share of consm'!$B7,2)+POWER('1.38 Spirits share of consm'!$B7,2)))),"")</f>
        <v>0.92224792280199996</v>
      </c>
      <c r="AZ7" s="84">
        <f>IFERROR(SUM('1.19 Wine share of consm'!AZ7*'1.19 Wine share of consm'!$B7,'1.29 Beer share of consm'!AZ7*'1.29 Beer share of consm'!$B7,'1.38 Spirits share of consm'!AZ7*'1.38 Spirits share of consm'!$B7)/((SQRT(POWER('1.19 Wine share of consm'!AZ7,2)+POWER('1.29 Beer share of consm'!AZ7,2)+POWER('1.38 Spirits share of consm'!AZ7,2)))*(SQRT(POWER('1.19 Wine share of consm'!$B7,2)+POWER('1.29 Beer share of consm'!$B7,2)+POWER('1.38 Spirits share of consm'!$B7,2)))),"")</f>
        <v>0.86995256769850082</v>
      </c>
      <c r="BA7" s="84">
        <f>IFERROR(SUM('1.19 Wine share of consm'!BA7*'1.19 Wine share of consm'!$B7,'1.29 Beer share of consm'!BA7*'1.29 Beer share of consm'!$B7,'1.38 Spirits share of consm'!BA7*'1.38 Spirits share of consm'!$B7)/((SQRT(POWER('1.19 Wine share of consm'!BA7,2)+POWER('1.29 Beer share of consm'!BA7,2)+POWER('1.38 Spirits share of consm'!BA7,2)))*(SQRT(POWER('1.19 Wine share of consm'!$B7,2)+POWER('1.29 Beer share of consm'!$B7,2)+POWER('1.38 Spirits share of consm'!$B7,2)))),"")</f>
        <v>0.79874873010941694</v>
      </c>
      <c r="BB7" s="84">
        <f>IFERROR(SUM('1.19 Wine share of consm'!BB7*'1.19 Wine share of consm'!$B7,'1.29 Beer share of consm'!BB7*'1.29 Beer share of consm'!$B7,'1.38 Spirits share of consm'!BB7*'1.38 Spirits share of consm'!$B7)/((SQRT(POWER('1.19 Wine share of consm'!BB7,2)+POWER('1.29 Beer share of consm'!BB7,2)+POWER('1.38 Spirits share of consm'!BB7,2)))*(SQRT(POWER('1.19 Wine share of consm'!$B7,2)+POWER('1.29 Beer share of consm'!$B7,2)+POWER('1.38 Spirits share of consm'!$B7,2)))),"")</f>
        <v>0.61635409448833778</v>
      </c>
      <c r="BC7" s="84">
        <f>IFERROR(SUM('1.19 Wine share of consm'!BC7*'1.19 Wine share of consm'!$B7,'1.29 Beer share of consm'!BC7*'1.29 Beer share of consm'!$B7,'1.38 Spirits share of consm'!BC7*'1.38 Spirits share of consm'!$B7)/((SQRT(POWER('1.19 Wine share of consm'!BC7,2)+POWER('1.29 Beer share of consm'!BC7,2)+POWER('1.38 Spirits share of consm'!BC7,2)))*(SQRT(POWER('1.19 Wine share of consm'!$B7,2)+POWER('1.29 Beer share of consm'!$B7,2)+POWER('1.38 Spirits share of consm'!$B7,2)))),"")</f>
        <v>0.88425537091135009</v>
      </c>
      <c r="BD7" s="84">
        <f>IFERROR(SUM('1.19 Wine share of consm'!BD7*'1.19 Wine share of consm'!$B7,'1.29 Beer share of consm'!BD7*'1.29 Beer share of consm'!$B7,'1.38 Spirits share of consm'!BD7*'1.38 Spirits share of consm'!$B7)/((SQRT(POWER('1.19 Wine share of consm'!BD7,2)+POWER('1.29 Beer share of consm'!BD7,2)+POWER('1.38 Spirits share of consm'!BD7,2)))*(SQRT(POWER('1.19 Wine share of consm'!$B7,2)+POWER('1.29 Beer share of consm'!$B7,2)+POWER('1.38 Spirits share of consm'!$B7,2)))),"")</f>
        <v>0.89933142276039657</v>
      </c>
      <c r="BE7" s="84">
        <f>IFERROR(SUM('1.19 Wine share of consm'!BE7*'1.19 Wine share of consm'!$B7,'1.29 Beer share of consm'!BE7*'1.29 Beer share of consm'!$B7,'1.38 Spirits share of consm'!BE7*'1.38 Spirits share of consm'!$B7)/((SQRT(POWER('1.19 Wine share of consm'!BE7,2)+POWER('1.29 Beer share of consm'!BE7,2)+POWER('1.38 Spirits share of consm'!BE7,2)))*(SQRT(POWER('1.19 Wine share of consm'!$B7,2)+POWER('1.29 Beer share of consm'!$B7,2)+POWER('1.38 Spirits share of consm'!$B7,2)))),"")</f>
        <v>0.69670243289820311</v>
      </c>
      <c r="BF7" s="84">
        <f>IFERROR(SUM('1.19 Wine share of consm'!BF7*'1.19 Wine share of consm'!$B7,'1.29 Beer share of consm'!BF7*'1.29 Beer share of consm'!$B7,'1.38 Spirits share of consm'!BF7*'1.38 Spirits share of consm'!$B7)/((SQRT(POWER('1.19 Wine share of consm'!BF7,2)+POWER('1.29 Beer share of consm'!BF7,2)+POWER('1.38 Spirits share of consm'!BF7,2)))*(SQRT(POWER('1.19 Wine share of consm'!$B7,2)+POWER('1.29 Beer share of consm'!$B7,2)+POWER('1.38 Spirits share of consm'!$B7,2)))),"")</f>
        <v>0.74189344537239499</v>
      </c>
      <c r="BG7" s="84">
        <f>IFERROR(SUM('1.19 Wine share of consm'!BG7*'1.19 Wine share of consm'!$B7,'1.29 Beer share of consm'!BG7*'1.29 Beer share of consm'!$B7,'1.38 Spirits share of consm'!BG7*'1.38 Spirits share of consm'!$B7)/((SQRT(POWER('1.19 Wine share of consm'!BG7,2)+POWER('1.29 Beer share of consm'!BG7,2)+POWER('1.38 Spirits share of consm'!BG7,2)))*(SQRT(POWER('1.19 Wine share of consm'!$B7,2)+POWER('1.29 Beer share of consm'!$B7,2)+POWER('1.38 Spirits share of consm'!$B7,2)))),"")</f>
        <v>0.89072245563106844</v>
      </c>
      <c r="BH7" s="84" t="str">
        <f>IFERROR(SUM('1.19 Wine share of consm'!BH7*'1.19 Wine share of consm'!$B7,'1.29 Beer share of consm'!BH7*'1.29 Beer share of consm'!$B7,'1.38 Spirits share of consm'!BH7*'1.38 Spirits share of consm'!$B7)/((SQRT(POWER('1.19 Wine share of consm'!BH7,2)+POWER('1.29 Beer share of consm'!BH7,2)+POWER('1.38 Spirits share of consm'!BH7,2)))*(SQRT(POWER('1.19 Wine share of consm'!$B7,2)+POWER('1.29 Beer share of consm'!$B7,2)+POWER('1.38 Spirits share of consm'!$B7,2)))),"")</f>
        <v/>
      </c>
      <c r="BI7" s="84">
        <f>IFERROR(SUM('1.19 Wine share of consm'!BI7*'1.19 Wine share of consm'!$B7,'1.29 Beer share of consm'!BI7*'1.29 Beer share of consm'!$B7,'1.38 Spirits share of consm'!BI7*'1.38 Spirits share of consm'!$B7)/((SQRT(POWER('1.19 Wine share of consm'!BI7,2)+POWER('1.29 Beer share of consm'!BI7,2)+POWER('1.38 Spirits share of consm'!BI7,2)))*(SQRT(POWER('1.19 Wine share of consm'!$B7,2)+POWER('1.29 Beer share of consm'!$B7,2)+POWER('1.38 Spirits share of consm'!$B7,2)))),"")</f>
        <v>0.95546064922664475</v>
      </c>
      <c r="BJ7" s="84">
        <f>IFERROR(SUM('1.19 Wine share of consm'!BJ7*'1.19 Wine share of consm'!$B7,'1.29 Beer share of consm'!BJ7*'1.29 Beer share of consm'!$B7,'1.38 Spirits share of consm'!BJ7*'1.38 Spirits share of consm'!$B7)/((SQRT(POWER('1.19 Wine share of consm'!BJ7,2)+POWER('1.29 Beer share of consm'!BJ7,2)+POWER('1.38 Spirits share of consm'!BJ7,2)))*(SQRT(POWER('1.19 Wine share of consm'!$B7,2)+POWER('1.29 Beer share of consm'!$B7,2)+POWER('1.38 Spirits share of consm'!$B7,2)))),"")</f>
        <v>0.85545899159098338</v>
      </c>
      <c r="BK7" s="84">
        <f>IFERROR(SUM('1.19 Wine share of consm'!BK7*'1.19 Wine share of consm'!$B7,'1.29 Beer share of consm'!BK7*'1.29 Beer share of consm'!$B7,'1.38 Spirits share of consm'!BK7*'1.38 Spirits share of consm'!$B7)/((SQRT(POWER('1.19 Wine share of consm'!BK7,2)+POWER('1.29 Beer share of consm'!BK7,2)+POWER('1.38 Spirits share of consm'!BK7,2)))*(SQRT(POWER('1.19 Wine share of consm'!$B7,2)+POWER('1.29 Beer share of consm'!$B7,2)+POWER('1.38 Spirits share of consm'!$B7,2)))),"")</f>
        <v>0.91592866300343356</v>
      </c>
      <c r="BL7" s="84">
        <f>IFERROR(SUM('1.19 Wine share of consm'!BL7*'1.19 Wine share of consm'!$B7,'1.29 Beer share of consm'!BL7*'1.29 Beer share of consm'!$B7,'1.38 Spirits share of consm'!BL7*'1.38 Spirits share of consm'!$B7)/((SQRT(POWER('1.19 Wine share of consm'!BL7,2)+POWER('1.29 Beer share of consm'!BL7,2)+POWER('1.38 Spirits share of consm'!BL7,2)))*(SQRT(POWER('1.19 Wine share of consm'!$B7,2)+POWER('1.29 Beer share of consm'!$B7,2)+POWER('1.38 Spirits share of consm'!$B7,2)))),"")</f>
        <v>0.8646164524863984</v>
      </c>
      <c r="BM7" s="84" t="str">
        <f>IFERROR(SUM('1.19 Wine share of consm'!BM7*'1.19 Wine share of consm'!$B7,'1.29 Beer share of consm'!BM7*'1.29 Beer share of consm'!$B7,'1.38 Spirits share of consm'!BM7*'1.38 Spirits share of consm'!$B7)/((SQRT(POWER('1.19 Wine share of consm'!BM7,2)+POWER('1.29 Beer share of consm'!BM7,2)+POWER('1.38 Spirits share of consm'!BM7,2)))*(SQRT(POWER('1.19 Wine share of consm'!$B7,2)+POWER('1.29 Beer share of consm'!$B7,2)+POWER('1.38 Spirits share of consm'!$B7,2)))),"")</f>
        <v/>
      </c>
      <c r="BN7" s="84">
        <f>IFERROR(SUM('1.19 Wine share of consm'!BN7*'1.19 Wine share of consm'!$B7,'1.29 Beer share of consm'!BN7*'1.29 Beer share of consm'!$B7,'1.38 Spirits share of consm'!BN7*'1.38 Spirits share of consm'!$B7)/((SQRT(POWER('1.19 Wine share of consm'!BN7,2)+POWER('1.29 Beer share of consm'!BN7,2)+POWER('1.38 Spirits share of consm'!BN7,2)))*(SQRT(POWER('1.19 Wine share of consm'!$B7,2)+POWER('1.29 Beer share of consm'!$B7,2)+POWER('1.38 Spirits share of consm'!$B7,2)))),"")</f>
        <v>0.91761787911395609</v>
      </c>
      <c r="BO7" s="84">
        <f>IFERROR(SUM('1.19 Wine share of consm'!BO7*'1.19 Wine share of consm'!$B7,'1.29 Beer share of consm'!BO7*'1.29 Beer share of consm'!$B7,'1.38 Spirits share of consm'!BO7*'1.38 Spirits share of consm'!$B7)/((SQRT(POWER('1.19 Wine share of consm'!BO7,2)+POWER('1.29 Beer share of consm'!BO7,2)+POWER('1.38 Spirits share of consm'!BO7,2)))*(SQRT(POWER('1.19 Wine share of consm'!$B7,2)+POWER('1.29 Beer share of consm'!$B7,2)+POWER('1.38 Spirits share of consm'!$B7,2)))),"")</f>
        <v>0.83535938691996325</v>
      </c>
      <c r="BP7" s="84">
        <f>IFERROR(SUM('1.19 Wine share of consm'!BP7*'1.19 Wine share of consm'!$B7,'1.29 Beer share of consm'!BP7*'1.29 Beer share of consm'!$B7,'1.38 Spirits share of consm'!BP7*'1.38 Spirits share of consm'!$B7)/((SQRT(POWER('1.19 Wine share of consm'!BP7,2)+POWER('1.29 Beer share of consm'!BP7,2)+POWER('1.38 Spirits share of consm'!BP7,2)))*(SQRT(POWER('1.19 Wine share of consm'!$B7,2)+POWER('1.29 Beer share of consm'!$B7,2)+POWER('1.38 Spirits share of consm'!$B7,2)))),"")</f>
        <v>0.93536305007745546</v>
      </c>
      <c r="BQ7" s="84">
        <f>IFERROR(SUM('1.19 Wine share of consm'!BQ7*'1.19 Wine share of consm'!$B7,'1.29 Beer share of consm'!BQ7*'1.29 Beer share of consm'!$B7,'1.38 Spirits share of consm'!BQ7*'1.38 Spirits share of consm'!$B7)/((SQRT(POWER('1.19 Wine share of consm'!BQ7,2)+POWER('1.29 Beer share of consm'!BQ7,2)+POWER('1.38 Spirits share of consm'!BQ7,2)))*(SQRT(POWER('1.19 Wine share of consm'!$B7,2)+POWER('1.29 Beer share of consm'!$B7,2)+POWER('1.38 Spirits share of consm'!$B7,2)))),"")</f>
        <v>0.96373164355213636</v>
      </c>
      <c r="BR7" s="84">
        <f>IFERROR(SUM('1.19 Wine share of consm'!BR7*'1.19 Wine share of consm'!$B7,'1.29 Beer share of consm'!BR7*'1.29 Beer share of consm'!$B7,'1.38 Spirits share of consm'!BR7*'1.38 Spirits share of consm'!$B7)/((SQRT(POWER('1.19 Wine share of consm'!BR7,2)+POWER('1.29 Beer share of consm'!BR7,2)+POWER('1.38 Spirits share of consm'!BR7,2)))*(SQRT(POWER('1.19 Wine share of consm'!$B7,2)+POWER('1.29 Beer share of consm'!$B7,2)+POWER('1.38 Spirits share of consm'!$B7,2)))),"")</f>
        <v>0.96260767787187962</v>
      </c>
      <c r="BS7" s="84">
        <f>IFERROR(SUM('1.19 Wine share of consm'!BS7*'1.19 Wine share of consm'!$B7,'1.29 Beer share of consm'!BS7*'1.29 Beer share of consm'!$B7,'1.38 Spirits share of consm'!BS7*'1.38 Spirits share of consm'!$B7)/((SQRT(POWER('1.19 Wine share of consm'!BS7,2)+POWER('1.29 Beer share of consm'!BS7,2)+POWER('1.38 Spirits share of consm'!BS7,2)))*(SQRT(POWER('1.19 Wine share of consm'!$B7,2)+POWER('1.29 Beer share of consm'!$B7,2)+POWER('1.38 Spirits share of consm'!$B7,2)))),"")</f>
        <v>0.96328091216302481</v>
      </c>
      <c r="BT7" s="84">
        <f>IFERROR(SUM('1.19 Wine share of consm'!BT7*'1.19 Wine share of consm'!$B7,'1.29 Beer share of consm'!BT7*'1.29 Beer share of consm'!$B7,'1.38 Spirits share of consm'!BT7*'1.38 Spirits share of consm'!$B7)/((SQRT(POWER('1.19 Wine share of consm'!BT7,2)+POWER('1.29 Beer share of consm'!BT7,2)+POWER('1.38 Spirits share of consm'!BT7,2)))*(SQRT(POWER('1.19 Wine share of consm'!$B7,2)+POWER('1.29 Beer share of consm'!$B7,2)+POWER('1.38 Spirits share of consm'!$B7,2)))),"")</f>
        <v>0.86909219274150906</v>
      </c>
      <c r="BU7" s="84">
        <f>IFERROR(SUM('1.19 Wine share of consm'!BU7*'1.19 Wine share of consm'!$B7,'1.29 Beer share of consm'!BU7*'1.29 Beer share of consm'!$B7,'1.38 Spirits share of consm'!BU7*'1.38 Spirits share of consm'!$B7)/((SQRT(POWER('1.19 Wine share of consm'!BU7,2)+POWER('1.29 Beer share of consm'!BU7,2)+POWER('1.38 Spirits share of consm'!BU7,2)))*(SQRT(POWER('1.19 Wine share of consm'!$B7,2)+POWER('1.29 Beer share of consm'!$B7,2)+POWER('1.38 Spirits share of consm'!$B7,2)))),"")</f>
        <v>0.85449499813619634</v>
      </c>
      <c r="BV7" s="84">
        <f>IFERROR(SUM('1.19 Wine share of consm'!BV7*'1.19 Wine share of consm'!$B7,'1.29 Beer share of consm'!BV7*'1.29 Beer share of consm'!$B7,'1.38 Spirits share of consm'!BV7*'1.38 Spirits share of consm'!$B7)/((SQRT(POWER('1.19 Wine share of consm'!BV7,2)+POWER('1.29 Beer share of consm'!BV7,2)+POWER('1.38 Spirits share of consm'!BV7,2)))*(SQRT(POWER('1.19 Wine share of consm'!$B7,2)+POWER('1.29 Beer share of consm'!$B7,2)+POWER('1.38 Spirits share of consm'!$B7,2)))),"")</f>
        <v>0.86416040331870181</v>
      </c>
      <c r="BW7" s="84">
        <f>IFERROR(SUM('1.19 Wine share of consm'!BW7*'1.19 Wine share of consm'!$B7,'1.29 Beer share of consm'!BW7*'1.29 Beer share of consm'!$B7,'1.38 Spirits share of consm'!BW7*'1.38 Spirits share of consm'!$B7)/((SQRT(POWER('1.19 Wine share of consm'!BW7,2)+POWER('1.29 Beer share of consm'!BW7,2)+POWER('1.38 Spirits share of consm'!BW7,2)))*(SQRT(POWER('1.19 Wine share of consm'!$B7,2)+POWER('1.29 Beer share of consm'!$B7,2)+POWER('1.38 Spirits share of consm'!$B7,2)))),"")</f>
        <v>0.85945081629356535</v>
      </c>
      <c r="BX7" s="84">
        <f>IFERROR(SUM('1.19 Wine share of consm'!BX7*'1.19 Wine share of consm'!$B7,'1.29 Beer share of consm'!BX7*'1.29 Beer share of consm'!$B7,'1.38 Spirits share of consm'!BX7*'1.38 Spirits share of consm'!$B7)/((SQRT(POWER('1.19 Wine share of consm'!BX7,2)+POWER('1.29 Beer share of consm'!BX7,2)+POWER('1.38 Spirits share of consm'!BX7,2)))*(SQRT(POWER('1.19 Wine share of consm'!$B7,2)+POWER('1.29 Beer share of consm'!$B7,2)+POWER('1.38 Spirits share of consm'!$B7,2)))),"")</f>
        <v>0.97303672618995229</v>
      </c>
      <c r="BY7" s="84">
        <f>IFERROR(SUM('1.19 Wine share of consm'!BY7*'1.19 Wine share of consm'!$B7,'1.29 Beer share of consm'!BY7*'1.29 Beer share of consm'!$B7,'1.38 Spirits share of consm'!BY7*'1.38 Spirits share of consm'!$B7)/((SQRT(POWER('1.19 Wine share of consm'!BY7,2)+POWER('1.29 Beer share of consm'!BY7,2)+POWER('1.38 Spirits share of consm'!BY7,2)))*(SQRT(POWER('1.19 Wine share of consm'!$B7,2)+POWER('1.29 Beer share of consm'!$B7,2)+POWER('1.38 Spirits share of consm'!$B7,2)))),"")</f>
        <v>0.68964992642654388</v>
      </c>
      <c r="BZ7" s="84">
        <f>IFERROR(SUM('1.19 Wine share of consm'!BZ7*'1.19 Wine share of consm'!$B7,'1.29 Beer share of consm'!BZ7*'1.29 Beer share of consm'!$B7,'1.38 Spirits share of consm'!BZ7*'1.38 Spirits share of consm'!$B7)/((SQRT(POWER('1.19 Wine share of consm'!BZ7,2)+POWER('1.29 Beer share of consm'!BZ7,2)+POWER('1.38 Spirits share of consm'!BZ7,2)))*(SQRT(POWER('1.19 Wine share of consm'!$B7,2)+POWER('1.29 Beer share of consm'!$B7,2)+POWER('1.38 Spirits share of consm'!$B7,2)))),"")</f>
        <v>0.93451431016903619</v>
      </c>
      <c r="CA7" s="84">
        <f>IFERROR(SUM('1.19 Wine share of consm'!CA7*'1.19 Wine share of consm'!$B7,'1.29 Beer share of consm'!CA7*'1.29 Beer share of consm'!$B7,'1.38 Spirits share of consm'!CA7*'1.38 Spirits share of consm'!$B7)/((SQRT(POWER('1.19 Wine share of consm'!CA7,2)+POWER('1.29 Beer share of consm'!CA7,2)+POWER('1.38 Spirits share of consm'!CA7,2)))*(SQRT(POWER('1.19 Wine share of consm'!$B7,2)+POWER('1.29 Beer share of consm'!$B7,2)+POWER('1.38 Spirits share of consm'!$B7,2)))),"")</f>
        <v>0.77707583595296992</v>
      </c>
      <c r="CB7" s="84">
        <f>IFERROR(SUM('1.19 Wine share of consm'!CB7*'1.19 Wine share of consm'!$B7,'1.29 Beer share of consm'!CB7*'1.29 Beer share of consm'!$B7,'1.38 Spirits share of consm'!CB7*'1.38 Spirits share of consm'!$B7)/((SQRT(POWER('1.19 Wine share of consm'!CB7,2)+POWER('1.29 Beer share of consm'!CB7,2)+POWER('1.38 Spirits share of consm'!CB7,2)))*(SQRT(POWER('1.19 Wine share of consm'!$B7,2)+POWER('1.29 Beer share of consm'!$B7,2)+POWER('1.38 Spirits share of consm'!$B7,2)))),"")</f>
        <v>0.90676476931206196</v>
      </c>
      <c r="CC7" s="84">
        <f>IFERROR(SUM('1.19 Wine share of consm'!CC7*'1.19 Wine share of consm'!$B7,'1.29 Beer share of consm'!CC7*'1.29 Beer share of consm'!$B7,'1.38 Spirits share of consm'!CC7*'1.38 Spirits share of consm'!$B7)/((SQRT(POWER('1.19 Wine share of consm'!CC7,2)+POWER('1.29 Beer share of consm'!CC7,2)+POWER('1.38 Spirits share of consm'!CC7,2)))*(SQRT(POWER('1.19 Wine share of consm'!$B7,2)+POWER('1.29 Beer share of consm'!$B7,2)+POWER('1.38 Spirits share of consm'!$B7,2)))),"")</f>
        <v>0.55018658157326061</v>
      </c>
      <c r="CD7" s="84">
        <f>IFERROR(SUM('1.19 Wine share of consm'!CD7*'1.19 Wine share of consm'!$B7,'1.29 Beer share of consm'!CD7*'1.29 Beer share of consm'!$B7,'1.38 Spirits share of consm'!CD7*'1.38 Spirits share of consm'!$B7)/((SQRT(POWER('1.19 Wine share of consm'!CD7,2)+POWER('1.29 Beer share of consm'!CD7,2)+POWER('1.38 Spirits share of consm'!CD7,2)))*(SQRT(POWER('1.19 Wine share of consm'!$B7,2)+POWER('1.29 Beer share of consm'!$B7,2)+POWER('1.38 Spirits share of consm'!$B7,2)))),"")</f>
        <v>0.90908897642556385</v>
      </c>
      <c r="CE7" s="84">
        <f>IFERROR(SUM('1.19 Wine share of consm'!CE7*'1.19 Wine share of consm'!$B7,'1.29 Beer share of consm'!CE7*'1.29 Beer share of consm'!$B7,'1.38 Spirits share of consm'!CE7*'1.38 Spirits share of consm'!$B7)/((SQRT(POWER('1.19 Wine share of consm'!CE7,2)+POWER('1.29 Beer share of consm'!CE7,2)+POWER('1.38 Spirits share of consm'!CE7,2)))*(SQRT(POWER('1.19 Wine share of consm'!$B7,2)+POWER('1.29 Beer share of consm'!$B7,2)+POWER('1.38 Spirits share of consm'!$B7,2)))),"")</f>
        <v>0.92838315962783025</v>
      </c>
      <c r="CF7" s="84">
        <f>IFERROR(SUM('1.19 Wine share of consm'!CF7*'1.19 Wine share of consm'!$B7,'1.29 Beer share of consm'!CF7*'1.29 Beer share of consm'!$B7,'1.38 Spirits share of consm'!CF7*'1.38 Spirits share of consm'!$B7)/((SQRT(POWER('1.19 Wine share of consm'!CF7,2)+POWER('1.29 Beer share of consm'!CF7,2)+POWER('1.38 Spirits share of consm'!CF7,2)))*(SQRT(POWER('1.19 Wine share of consm'!$B7,2)+POWER('1.29 Beer share of consm'!$B7,2)+POWER('1.38 Spirits share of consm'!$B7,2)))),"")</f>
        <v>0.64538043652757915</v>
      </c>
      <c r="CG7" s="84">
        <f>IFERROR(SUM('1.19 Wine share of consm'!CG7*'1.19 Wine share of consm'!$B7,'1.29 Beer share of consm'!CG7*'1.29 Beer share of consm'!$B7,'1.38 Spirits share of consm'!CG7*'1.38 Spirits share of consm'!$B7)/((SQRT(POWER('1.19 Wine share of consm'!CG7,2)+POWER('1.29 Beer share of consm'!CG7,2)+POWER('1.38 Spirits share of consm'!CG7,2)))*(SQRT(POWER('1.19 Wine share of consm'!$B7,2)+POWER('1.29 Beer share of consm'!$B7,2)+POWER('1.38 Spirits share of consm'!$B7,2)))),"")</f>
        <v>0.91382168824507592</v>
      </c>
      <c r="CH7" s="84">
        <f>IFERROR(SUM('1.19 Wine share of consm'!CH7*'1.19 Wine share of consm'!$B7,'1.29 Beer share of consm'!CH7*'1.29 Beer share of consm'!$B7,'1.38 Spirits share of consm'!CH7*'1.38 Spirits share of consm'!$B7)/((SQRT(POWER('1.19 Wine share of consm'!CH7,2)+POWER('1.29 Beer share of consm'!CH7,2)+POWER('1.38 Spirits share of consm'!CH7,2)))*(SQRT(POWER('1.19 Wine share of consm'!$B7,2)+POWER('1.29 Beer share of consm'!$B7,2)+POWER('1.38 Spirits share of consm'!$B7,2)))),"")</f>
        <v>0.87719684420065269</v>
      </c>
      <c r="CI7" s="84">
        <f>IFERROR(SUM('1.19 Wine share of consm'!CI7*'1.19 Wine share of consm'!$B7,'1.29 Beer share of consm'!CI7*'1.29 Beer share of consm'!$B7,'1.38 Spirits share of consm'!CI7*'1.38 Spirits share of consm'!$B7)/((SQRT(POWER('1.19 Wine share of consm'!CI7,2)+POWER('1.29 Beer share of consm'!CI7,2)+POWER('1.38 Spirits share of consm'!CI7,2)))*(SQRT(POWER('1.19 Wine share of consm'!$B7,2)+POWER('1.29 Beer share of consm'!$B7,2)+POWER('1.38 Spirits share of consm'!$B7,2)))),"")</f>
        <v>0.70528948277851788</v>
      </c>
      <c r="CJ7" s="84">
        <f>IFERROR(SUM('1.19 Wine share of consm'!CJ7*'1.19 Wine share of consm'!$B7,'1.29 Beer share of consm'!CJ7*'1.29 Beer share of consm'!$B7,'1.38 Spirits share of consm'!CJ7*'1.38 Spirits share of consm'!$B7)/((SQRT(POWER('1.19 Wine share of consm'!CJ7,2)+POWER('1.29 Beer share of consm'!CJ7,2)+POWER('1.38 Spirits share of consm'!CJ7,2)))*(SQRT(POWER('1.19 Wine share of consm'!$B7,2)+POWER('1.29 Beer share of consm'!$B7,2)+POWER('1.38 Spirits share of consm'!$B7,2)))),"")</f>
        <v>0.97933451662495274</v>
      </c>
      <c r="CK7" s="84">
        <f>IFERROR(SUM('1.19 Wine share of consm'!CK7*'1.19 Wine share of consm'!$B7,'1.29 Beer share of consm'!CK7*'1.29 Beer share of consm'!$B7,'1.38 Spirits share of consm'!CK7*'1.38 Spirits share of consm'!$B7)/((SQRT(POWER('1.19 Wine share of consm'!CK7,2)+POWER('1.29 Beer share of consm'!CK7,2)+POWER('1.38 Spirits share of consm'!CK7,2)))*(SQRT(POWER('1.19 Wine share of consm'!$B7,2)+POWER('1.29 Beer share of consm'!$B7,2)+POWER('1.38 Spirits share of consm'!$B7,2)))),"")</f>
        <v>0.92466664017989031</v>
      </c>
      <c r="CL7" s="84">
        <f>IFERROR(SUM('1.19 Wine share of consm'!CL7*'1.19 Wine share of consm'!$B7,'1.29 Beer share of consm'!CL7*'1.29 Beer share of consm'!$B7,'1.38 Spirits share of consm'!CL7*'1.38 Spirits share of consm'!$B7)/((SQRT(POWER('1.19 Wine share of consm'!CL7,2)+POWER('1.29 Beer share of consm'!CL7,2)+POWER('1.38 Spirits share of consm'!CL7,2)))*(SQRT(POWER('1.19 Wine share of consm'!$B7,2)+POWER('1.29 Beer share of consm'!$B7,2)+POWER('1.38 Spirits share of consm'!$B7,2)))),"")</f>
        <v>0.81824573071867512</v>
      </c>
      <c r="CM7" s="84">
        <f>IFERROR(SUM('1.19 Wine share of consm'!CM7*'1.19 Wine share of consm'!$B7,'1.29 Beer share of consm'!CM7*'1.29 Beer share of consm'!$B7,'1.38 Spirits share of consm'!CM7*'1.38 Spirits share of consm'!$B7)/((SQRT(POWER('1.19 Wine share of consm'!CM7,2)+POWER('1.29 Beer share of consm'!CM7,2)+POWER('1.38 Spirits share of consm'!CM7,2)))*(SQRT(POWER('1.19 Wine share of consm'!$B7,2)+POWER('1.29 Beer share of consm'!$B7,2)+POWER('1.38 Spirits share of consm'!$B7,2)))),"")</f>
        <v>0.84836789957153436</v>
      </c>
      <c r="CN7" s="84">
        <f>IFERROR(SUM('1.19 Wine share of consm'!CN7*'1.19 Wine share of consm'!$B7,'1.29 Beer share of consm'!CN7*'1.29 Beer share of consm'!$B7,'1.38 Spirits share of consm'!CN7*'1.38 Spirits share of consm'!$B7)/((SQRT(POWER('1.19 Wine share of consm'!CN7,2)+POWER('1.29 Beer share of consm'!CN7,2)+POWER('1.38 Spirits share of consm'!CN7,2)))*(SQRT(POWER('1.19 Wine share of consm'!$B7,2)+POWER('1.29 Beer share of consm'!$B7,2)+POWER('1.38 Spirits share of consm'!$B7,2)))),"")</f>
        <v>0.96228295943573483</v>
      </c>
      <c r="CO7" s="84">
        <f>IFERROR(SUM('1.19 Wine share of consm'!CO7*'1.19 Wine share of consm'!$B7,'1.29 Beer share of consm'!CO7*'1.29 Beer share of consm'!$B7,'1.38 Spirits share of consm'!CO7*'1.38 Spirits share of consm'!$B7)/((SQRT(POWER('1.19 Wine share of consm'!CO7,2)+POWER('1.29 Beer share of consm'!CO7,2)+POWER('1.38 Spirits share of consm'!CO7,2)))*(SQRT(POWER('1.19 Wine share of consm'!$B7,2)+POWER('1.29 Beer share of consm'!$B7,2)+POWER('1.38 Spirits share of consm'!$B7,2)))),"")</f>
        <v>0.88229005818526818</v>
      </c>
      <c r="CP7" s="84">
        <f>IFERROR(SUM('1.19 Wine share of consm'!CP7*'1.19 Wine share of consm'!$B7,'1.29 Beer share of consm'!CP7*'1.29 Beer share of consm'!$B7,'1.38 Spirits share of consm'!CP7*'1.38 Spirits share of consm'!$B7)/((SQRT(POWER('1.19 Wine share of consm'!CP7,2)+POWER('1.29 Beer share of consm'!CP7,2)+POWER('1.38 Spirits share of consm'!CP7,2)))*(SQRT(POWER('1.19 Wine share of consm'!$B7,2)+POWER('1.29 Beer share of consm'!$B7,2)+POWER('1.38 Spirits share of consm'!$B7,2)))),"")</f>
        <v>0.89741939719037522</v>
      </c>
      <c r="CR7" s="88"/>
    </row>
    <row r="8" spans="1:96" x14ac:dyDescent="0.25">
      <c r="A8" s="78" t="s">
        <v>29</v>
      </c>
      <c r="B8" s="84">
        <f>IFERROR(SUM('1.19 Wine share of consm'!B8*'1.19 Wine share of consm'!$B8,'1.29 Beer share of consm'!B8*'1.29 Beer share of consm'!$B8,'1.38 Spirits share of consm'!B8*'1.38 Spirits share of consm'!$B8)/((SQRT(POWER('1.19 Wine share of consm'!B8,2)+POWER('1.29 Beer share of consm'!B8,2)+POWER('1.38 Spirits share of consm'!B8,2)))*(SQRT(POWER('1.19 Wine share of consm'!$B8,2)+POWER('1.29 Beer share of consm'!$B8,2)+POWER('1.38 Spirits share of consm'!$B8,2)))),"")</f>
        <v>1</v>
      </c>
      <c r="C8" s="84">
        <f>IFERROR(SUM('1.19 Wine share of consm'!C8*'1.19 Wine share of consm'!$B8,'1.29 Beer share of consm'!C8*'1.29 Beer share of consm'!$B8,'1.38 Spirits share of consm'!C8*'1.38 Spirits share of consm'!$B8)/((SQRT(POWER('1.19 Wine share of consm'!C8,2)+POWER('1.29 Beer share of consm'!C8,2)+POWER('1.38 Spirits share of consm'!C8,2)))*(SQRT(POWER('1.19 Wine share of consm'!$B8,2)+POWER('1.29 Beer share of consm'!$B8,2)+POWER('1.38 Spirits share of consm'!$B8,2)))),"")</f>
        <v>0.96086026159656346</v>
      </c>
      <c r="D8" s="84">
        <f>IFERROR(SUM('1.19 Wine share of consm'!D8*'1.19 Wine share of consm'!$B8,'1.29 Beer share of consm'!D8*'1.29 Beer share of consm'!$B8,'1.38 Spirits share of consm'!D8*'1.38 Spirits share of consm'!$B8)/((SQRT(POWER('1.19 Wine share of consm'!D8,2)+POWER('1.29 Beer share of consm'!D8,2)+POWER('1.38 Spirits share of consm'!D8,2)))*(SQRT(POWER('1.19 Wine share of consm'!$B8,2)+POWER('1.29 Beer share of consm'!$B8,2)+POWER('1.38 Spirits share of consm'!$B8,2)))),"")</f>
        <v>0.84259031653792404</v>
      </c>
      <c r="E8" s="84">
        <f>IFERROR(SUM('1.19 Wine share of consm'!E8*'1.19 Wine share of consm'!$B8,'1.29 Beer share of consm'!E8*'1.29 Beer share of consm'!$B8,'1.38 Spirits share of consm'!E8*'1.38 Spirits share of consm'!$B8)/((SQRT(POWER('1.19 Wine share of consm'!E8,2)+POWER('1.29 Beer share of consm'!E8,2)+POWER('1.38 Spirits share of consm'!E8,2)))*(SQRT(POWER('1.19 Wine share of consm'!$B8,2)+POWER('1.29 Beer share of consm'!$B8,2)+POWER('1.38 Spirits share of consm'!$B8,2)))),"")</f>
        <v>0.98811470320402917</v>
      </c>
      <c r="F8" s="84">
        <f>IFERROR(SUM('1.19 Wine share of consm'!F8*'1.19 Wine share of consm'!$B8,'1.29 Beer share of consm'!F8*'1.29 Beer share of consm'!$B8,'1.38 Spirits share of consm'!F8*'1.38 Spirits share of consm'!$B8)/((SQRT(POWER('1.19 Wine share of consm'!F8,2)+POWER('1.29 Beer share of consm'!F8,2)+POWER('1.38 Spirits share of consm'!F8,2)))*(SQRT(POWER('1.19 Wine share of consm'!$B8,2)+POWER('1.29 Beer share of consm'!$B8,2)+POWER('1.38 Spirits share of consm'!$B8,2)))),"")</f>
        <v>0.8716066917831119</v>
      </c>
      <c r="G8" s="84">
        <f>IFERROR(SUM('1.19 Wine share of consm'!G8*'1.19 Wine share of consm'!$B8,'1.29 Beer share of consm'!G8*'1.29 Beer share of consm'!$B8,'1.38 Spirits share of consm'!G8*'1.38 Spirits share of consm'!$B8)/((SQRT(POWER('1.19 Wine share of consm'!G8,2)+POWER('1.29 Beer share of consm'!G8,2)+POWER('1.38 Spirits share of consm'!G8,2)))*(SQRT(POWER('1.19 Wine share of consm'!$B8,2)+POWER('1.29 Beer share of consm'!$B8,2)+POWER('1.38 Spirits share of consm'!$B8,2)))),"")</f>
        <v>0.69437081000086653</v>
      </c>
      <c r="H8" s="84">
        <f>IFERROR(SUM('1.19 Wine share of consm'!H8*'1.19 Wine share of consm'!$B8,'1.29 Beer share of consm'!H8*'1.29 Beer share of consm'!$B8,'1.38 Spirits share of consm'!H8*'1.38 Spirits share of consm'!$B8)/((SQRT(POWER('1.19 Wine share of consm'!H8,2)+POWER('1.29 Beer share of consm'!H8,2)+POWER('1.38 Spirits share of consm'!H8,2)))*(SQRT(POWER('1.19 Wine share of consm'!$B8,2)+POWER('1.29 Beer share of consm'!$B8,2)+POWER('1.38 Spirits share of consm'!$B8,2)))),"")</f>
        <v>0.90603917716794802</v>
      </c>
      <c r="I8" s="84">
        <f>IFERROR(SUM('1.19 Wine share of consm'!I8*'1.19 Wine share of consm'!$B8,'1.29 Beer share of consm'!I8*'1.29 Beer share of consm'!$B8,'1.38 Spirits share of consm'!I8*'1.38 Spirits share of consm'!$B8)/((SQRT(POWER('1.19 Wine share of consm'!I8,2)+POWER('1.29 Beer share of consm'!I8,2)+POWER('1.38 Spirits share of consm'!I8,2)))*(SQRT(POWER('1.19 Wine share of consm'!$B8,2)+POWER('1.29 Beer share of consm'!$B8,2)+POWER('1.38 Spirits share of consm'!$B8,2)))),"")</f>
        <v>0.96952573735402681</v>
      </c>
      <c r="J8" s="84">
        <f>IFERROR(SUM('1.19 Wine share of consm'!J8*'1.19 Wine share of consm'!$B8,'1.29 Beer share of consm'!J8*'1.29 Beer share of consm'!$B8,'1.38 Spirits share of consm'!J8*'1.38 Spirits share of consm'!$B8)/((SQRT(POWER('1.19 Wine share of consm'!J8,2)+POWER('1.29 Beer share of consm'!J8,2)+POWER('1.38 Spirits share of consm'!J8,2)))*(SQRT(POWER('1.19 Wine share of consm'!$B8,2)+POWER('1.29 Beer share of consm'!$B8,2)+POWER('1.38 Spirits share of consm'!$B8,2)))),"")</f>
        <v>0.96689469952665696</v>
      </c>
      <c r="K8" s="84">
        <f>IFERROR(SUM('1.19 Wine share of consm'!K8*'1.19 Wine share of consm'!$B8,'1.29 Beer share of consm'!K8*'1.29 Beer share of consm'!$B8,'1.38 Spirits share of consm'!K8*'1.38 Spirits share of consm'!$B8)/((SQRT(POWER('1.19 Wine share of consm'!K8,2)+POWER('1.29 Beer share of consm'!K8,2)+POWER('1.38 Spirits share of consm'!K8,2)))*(SQRT(POWER('1.19 Wine share of consm'!$B8,2)+POWER('1.29 Beer share of consm'!$B8,2)+POWER('1.38 Spirits share of consm'!$B8,2)))),"")</f>
        <v>0.96431729939630262</v>
      </c>
      <c r="L8" s="84">
        <f>IFERROR(SUM('1.19 Wine share of consm'!L8*'1.19 Wine share of consm'!$B8,'1.29 Beer share of consm'!L8*'1.29 Beer share of consm'!$B8,'1.38 Spirits share of consm'!L8*'1.38 Spirits share of consm'!$B8)/((SQRT(POWER('1.19 Wine share of consm'!L8,2)+POWER('1.29 Beer share of consm'!L8,2)+POWER('1.38 Spirits share of consm'!L8,2)))*(SQRT(POWER('1.19 Wine share of consm'!$B8,2)+POWER('1.29 Beer share of consm'!$B8,2)+POWER('1.38 Spirits share of consm'!$B8,2)))),"")</f>
        <v>0.70168478165737169</v>
      </c>
      <c r="M8" s="84">
        <f>IFERROR(SUM('1.19 Wine share of consm'!M8*'1.19 Wine share of consm'!$B8,'1.29 Beer share of consm'!M8*'1.29 Beer share of consm'!$B8,'1.38 Spirits share of consm'!M8*'1.38 Spirits share of consm'!$B8)/((SQRT(POWER('1.19 Wine share of consm'!M8,2)+POWER('1.29 Beer share of consm'!M8,2)+POWER('1.38 Spirits share of consm'!M8,2)))*(SQRT(POWER('1.19 Wine share of consm'!$B8,2)+POWER('1.29 Beer share of consm'!$B8,2)+POWER('1.38 Spirits share of consm'!$B8,2)))),"")</f>
        <v>0.84297155732512474</v>
      </c>
      <c r="N8" s="84">
        <f>IFERROR(SUM('1.19 Wine share of consm'!N8*'1.19 Wine share of consm'!$B8,'1.29 Beer share of consm'!N8*'1.29 Beer share of consm'!$B8,'1.38 Spirits share of consm'!N8*'1.38 Spirits share of consm'!$B8)/((SQRT(POWER('1.19 Wine share of consm'!N8,2)+POWER('1.29 Beer share of consm'!N8,2)+POWER('1.38 Spirits share of consm'!N8,2)))*(SQRT(POWER('1.19 Wine share of consm'!$B8,2)+POWER('1.29 Beer share of consm'!$B8,2)+POWER('1.38 Spirits share of consm'!$B8,2)))),"")</f>
        <v>0.89481742252305396</v>
      </c>
      <c r="O8" s="84">
        <f>IFERROR(SUM('1.19 Wine share of consm'!O8*'1.19 Wine share of consm'!$B8,'1.29 Beer share of consm'!O8*'1.29 Beer share of consm'!$B8,'1.38 Spirits share of consm'!O8*'1.38 Spirits share of consm'!$B8)/((SQRT(POWER('1.19 Wine share of consm'!O8,2)+POWER('1.29 Beer share of consm'!O8,2)+POWER('1.38 Spirits share of consm'!O8,2)))*(SQRT(POWER('1.19 Wine share of consm'!$B8,2)+POWER('1.29 Beer share of consm'!$B8,2)+POWER('1.38 Spirits share of consm'!$B8,2)))),"")</f>
        <v>0.77557521340625091</v>
      </c>
      <c r="P8" s="84">
        <f>IFERROR(SUM('1.19 Wine share of consm'!P8*'1.19 Wine share of consm'!$B8,'1.29 Beer share of consm'!P8*'1.29 Beer share of consm'!$B8,'1.38 Spirits share of consm'!P8*'1.38 Spirits share of consm'!$B8)/((SQRT(POWER('1.19 Wine share of consm'!P8,2)+POWER('1.29 Beer share of consm'!P8,2)+POWER('1.38 Spirits share of consm'!P8,2)))*(SQRT(POWER('1.19 Wine share of consm'!$B8,2)+POWER('1.29 Beer share of consm'!$B8,2)+POWER('1.38 Spirits share of consm'!$B8,2)))),"")</f>
        <v>0.98219344378553275</v>
      </c>
      <c r="Q8" s="84">
        <f>IFERROR(SUM('1.19 Wine share of consm'!Q8*'1.19 Wine share of consm'!$B8,'1.29 Beer share of consm'!Q8*'1.29 Beer share of consm'!$B8,'1.38 Spirits share of consm'!Q8*'1.38 Spirits share of consm'!$B8)/((SQRT(POWER('1.19 Wine share of consm'!Q8,2)+POWER('1.29 Beer share of consm'!Q8,2)+POWER('1.38 Spirits share of consm'!Q8,2)))*(SQRT(POWER('1.19 Wine share of consm'!$B8,2)+POWER('1.29 Beer share of consm'!$B8,2)+POWER('1.38 Spirits share of consm'!$B8,2)))),"")</f>
        <v>0.8491645510620186</v>
      </c>
      <c r="R8" s="84">
        <f>IFERROR(SUM('1.19 Wine share of consm'!R8*'1.19 Wine share of consm'!$B8,'1.29 Beer share of consm'!R8*'1.29 Beer share of consm'!$B8,'1.38 Spirits share of consm'!R8*'1.38 Spirits share of consm'!$B8)/((SQRT(POWER('1.19 Wine share of consm'!R8,2)+POWER('1.29 Beer share of consm'!R8,2)+POWER('1.38 Spirits share of consm'!R8,2)))*(SQRT(POWER('1.19 Wine share of consm'!$B8,2)+POWER('1.29 Beer share of consm'!$B8,2)+POWER('1.38 Spirits share of consm'!$B8,2)))),"")</f>
        <v>0.77240723945134004</v>
      </c>
      <c r="S8" s="84">
        <f>IFERROR(SUM('1.19 Wine share of consm'!S8*'1.19 Wine share of consm'!$B8,'1.29 Beer share of consm'!S8*'1.29 Beer share of consm'!$B8,'1.38 Spirits share of consm'!S8*'1.38 Spirits share of consm'!$B8)/((SQRT(POWER('1.19 Wine share of consm'!S8,2)+POWER('1.29 Beer share of consm'!S8,2)+POWER('1.38 Spirits share of consm'!S8,2)))*(SQRT(POWER('1.19 Wine share of consm'!$B8,2)+POWER('1.29 Beer share of consm'!$B8,2)+POWER('1.38 Spirits share of consm'!$B8,2)))),"")</f>
        <v>0.79241089262727793</v>
      </c>
      <c r="T8" s="84">
        <f>IFERROR(SUM('1.19 Wine share of consm'!T8*'1.19 Wine share of consm'!$B8,'1.29 Beer share of consm'!T8*'1.29 Beer share of consm'!$B8,'1.38 Spirits share of consm'!T8*'1.38 Spirits share of consm'!$B8)/((SQRT(POWER('1.19 Wine share of consm'!T8,2)+POWER('1.29 Beer share of consm'!T8,2)+POWER('1.38 Spirits share of consm'!T8,2)))*(SQRT(POWER('1.19 Wine share of consm'!$B8,2)+POWER('1.29 Beer share of consm'!$B8,2)+POWER('1.38 Spirits share of consm'!$B8,2)))),"")</f>
        <v>0.86583661685857638</v>
      </c>
      <c r="U8" s="84">
        <f>IFERROR(SUM('1.19 Wine share of consm'!U8*'1.19 Wine share of consm'!$B8,'1.29 Beer share of consm'!U8*'1.29 Beer share of consm'!$B8,'1.38 Spirits share of consm'!U8*'1.38 Spirits share of consm'!$B8)/((SQRT(POWER('1.19 Wine share of consm'!U8,2)+POWER('1.29 Beer share of consm'!U8,2)+POWER('1.38 Spirits share of consm'!U8,2)))*(SQRT(POWER('1.19 Wine share of consm'!$B8,2)+POWER('1.29 Beer share of consm'!$B8,2)+POWER('1.38 Spirits share of consm'!$B8,2)))),"")</f>
        <v>0.8662486542931217</v>
      </c>
      <c r="V8" s="84">
        <f>IFERROR(SUM('1.19 Wine share of consm'!V8*'1.19 Wine share of consm'!$B8,'1.29 Beer share of consm'!V8*'1.29 Beer share of consm'!$B8,'1.38 Spirits share of consm'!V8*'1.38 Spirits share of consm'!$B8)/((SQRT(POWER('1.19 Wine share of consm'!V8,2)+POWER('1.29 Beer share of consm'!V8,2)+POWER('1.38 Spirits share of consm'!V8,2)))*(SQRT(POWER('1.19 Wine share of consm'!$B8,2)+POWER('1.29 Beer share of consm'!$B8,2)+POWER('1.38 Spirits share of consm'!$B8,2)))),"")</f>
        <v>0.86280090129602027</v>
      </c>
      <c r="W8" s="84">
        <f>IFERROR(SUM('1.19 Wine share of consm'!W8*'1.19 Wine share of consm'!$B8,'1.29 Beer share of consm'!W8*'1.29 Beer share of consm'!$B8,'1.38 Spirits share of consm'!W8*'1.38 Spirits share of consm'!$B8)/((SQRT(POWER('1.19 Wine share of consm'!W8,2)+POWER('1.29 Beer share of consm'!W8,2)+POWER('1.38 Spirits share of consm'!W8,2)))*(SQRT(POWER('1.19 Wine share of consm'!$B8,2)+POWER('1.29 Beer share of consm'!$B8,2)+POWER('1.38 Spirits share of consm'!$B8,2)))),"")</f>
        <v>0.99001180904157637</v>
      </c>
      <c r="X8" s="84">
        <f>IFERROR(SUM('1.19 Wine share of consm'!X8*'1.19 Wine share of consm'!$B8,'1.29 Beer share of consm'!X8*'1.29 Beer share of consm'!$B8,'1.38 Spirits share of consm'!X8*'1.38 Spirits share of consm'!$B8)/((SQRT(POWER('1.19 Wine share of consm'!X8,2)+POWER('1.29 Beer share of consm'!X8,2)+POWER('1.38 Spirits share of consm'!X8,2)))*(SQRT(POWER('1.19 Wine share of consm'!$B8,2)+POWER('1.29 Beer share of consm'!$B8,2)+POWER('1.38 Spirits share of consm'!$B8,2)))),"")</f>
        <v>0.85521545066151916</v>
      </c>
      <c r="Y8" s="84">
        <f>IFERROR(SUM('1.19 Wine share of consm'!Y8*'1.19 Wine share of consm'!$B8,'1.29 Beer share of consm'!Y8*'1.29 Beer share of consm'!$B8,'1.38 Spirits share of consm'!Y8*'1.38 Spirits share of consm'!$B8)/((SQRT(POWER('1.19 Wine share of consm'!Y8,2)+POWER('1.29 Beer share of consm'!Y8,2)+POWER('1.38 Spirits share of consm'!Y8,2)))*(SQRT(POWER('1.19 Wine share of consm'!$B8,2)+POWER('1.29 Beer share of consm'!$B8,2)+POWER('1.38 Spirits share of consm'!$B8,2)))),"")</f>
        <v>0.88669404797652907</v>
      </c>
      <c r="Z8" s="84">
        <f>IFERROR(SUM('1.19 Wine share of consm'!Z8*'1.19 Wine share of consm'!$B8,'1.29 Beer share of consm'!Z8*'1.29 Beer share of consm'!$B8,'1.38 Spirits share of consm'!Z8*'1.38 Spirits share of consm'!$B8)/((SQRT(POWER('1.19 Wine share of consm'!Z8,2)+POWER('1.29 Beer share of consm'!Z8,2)+POWER('1.38 Spirits share of consm'!Z8,2)))*(SQRT(POWER('1.19 Wine share of consm'!$B8,2)+POWER('1.29 Beer share of consm'!$B8,2)+POWER('1.38 Spirits share of consm'!$B8,2)))),"")</f>
        <v>0.99300578176112708</v>
      </c>
      <c r="AA8" s="84">
        <f>IFERROR(SUM('1.19 Wine share of consm'!AA8*'1.19 Wine share of consm'!$B8,'1.29 Beer share of consm'!AA8*'1.29 Beer share of consm'!$B8,'1.38 Spirits share of consm'!AA8*'1.38 Spirits share of consm'!$B8)/((SQRT(POWER('1.19 Wine share of consm'!AA8,2)+POWER('1.29 Beer share of consm'!AA8,2)+POWER('1.38 Spirits share of consm'!AA8,2)))*(SQRT(POWER('1.19 Wine share of consm'!$B8,2)+POWER('1.29 Beer share of consm'!$B8,2)+POWER('1.38 Spirits share of consm'!$B8,2)))),"")</f>
        <v>0.90292101573088124</v>
      </c>
      <c r="AB8" s="84">
        <f>IFERROR(SUM('1.19 Wine share of consm'!AB8*'1.19 Wine share of consm'!$B8,'1.29 Beer share of consm'!AB8*'1.29 Beer share of consm'!$B8,'1.38 Spirits share of consm'!AB8*'1.38 Spirits share of consm'!$B8)/((SQRT(POWER('1.19 Wine share of consm'!AB8,2)+POWER('1.29 Beer share of consm'!AB8,2)+POWER('1.38 Spirits share of consm'!AB8,2)))*(SQRT(POWER('1.19 Wine share of consm'!$B8,2)+POWER('1.29 Beer share of consm'!$B8,2)+POWER('1.38 Spirits share of consm'!$B8,2)))),"")</f>
        <v>0.9296995028336974</v>
      </c>
      <c r="AC8" s="84">
        <f>IFERROR(SUM('1.19 Wine share of consm'!AC8*'1.19 Wine share of consm'!$B8,'1.29 Beer share of consm'!AC8*'1.29 Beer share of consm'!$B8,'1.38 Spirits share of consm'!AC8*'1.38 Spirits share of consm'!$B8)/((SQRT(POWER('1.19 Wine share of consm'!AC8,2)+POWER('1.29 Beer share of consm'!AC8,2)+POWER('1.38 Spirits share of consm'!AC8,2)))*(SQRT(POWER('1.19 Wine share of consm'!$B8,2)+POWER('1.29 Beer share of consm'!$B8,2)+POWER('1.38 Spirits share of consm'!$B8,2)))),"")</f>
        <v>0.98351477252771558</v>
      </c>
      <c r="AD8" s="84">
        <f>IFERROR(SUM('1.19 Wine share of consm'!AD8*'1.19 Wine share of consm'!$B8,'1.29 Beer share of consm'!AD8*'1.29 Beer share of consm'!$B8,'1.38 Spirits share of consm'!AD8*'1.38 Spirits share of consm'!$B8)/((SQRT(POWER('1.19 Wine share of consm'!AD8,2)+POWER('1.29 Beer share of consm'!AD8,2)+POWER('1.38 Spirits share of consm'!AD8,2)))*(SQRT(POWER('1.19 Wine share of consm'!$B8,2)+POWER('1.29 Beer share of consm'!$B8,2)+POWER('1.38 Spirits share of consm'!$B8,2)))),"")</f>
        <v>0.94291276175319838</v>
      </c>
      <c r="AE8" s="84">
        <f>IFERROR(SUM('1.19 Wine share of consm'!AE8*'1.19 Wine share of consm'!$B8,'1.29 Beer share of consm'!AE8*'1.29 Beer share of consm'!$B8,'1.38 Spirits share of consm'!AE8*'1.38 Spirits share of consm'!$B8)/((SQRT(POWER('1.19 Wine share of consm'!AE8,2)+POWER('1.29 Beer share of consm'!AE8,2)+POWER('1.38 Spirits share of consm'!AE8,2)))*(SQRT(POWER('1.19 Wine share of consm'!$B8,2)+POWER('1.29 Beer share of consm'!$B8,2)+POWER('1.38 Spirits share of consm'!$B8,2)))),"")</f>
        <v>0.93233653856741439</v>
      </c>
      <c r="AF8" s="84">
        <f>IFERROR(SUM('1.19 Wine share of consm'!AF8*'1.19 Wine share of consm'!$B8,'1.29 Beer share of consm'!AF8*'1.29 Beer share of consm'!$B8,'1.38 Spirits share of consm'!AF8*'1.38 Spirits share of consm'!$B8)/((SQRT(POWER('1.19 Wine share of consm'!AF8,2)+POWER('1.29 Beer share of consm'!AF8,2)+POWER('1.38 Spirits share of consm'!AF8,2)))*(SQRT(POWER('1.19 Wine share of consm'!$B8,2)+POWER('1.29 Beer share of consm'!$B8,2)+POWER('1.38 Spirits share of consm'!$B8,2)))),"")</f>
        <v>0.96689640959082734</v>
      </c>
      <c r="AG8" s="84">
        <f>IFERROR(SUM('1.19 Wine share of consm'!AG8*'1.19 Wine share of consm'!$B8,'1.29 Beer share of consm'!AG8*'1.29 Beer share of consm'!$B8,'1.38 Spirits share of consm'!AG8*'1.38 Spirits share of consm'!$B8)/((SQRT(POWER('1.19 Wine share of consm'!AG8,2)+POWER('1.29 Beer share of consm'!AG8,2)+POWER('1.38 Spirits share of consm'!AG8,2)))*(SQRT(POWER('1.19 Wine share of consm'!$B8,2)+POWER('1.29 Beer share of consm'!$B8,2)+POWER('1.38 Spirits share of consm'!$B8,2)))),"")</f>
        <v>0.99902824960549119</v>
      </c>
      <c r="AH8" s="84">
        <f>IFERROR(SUM('1.19 Wine share of consm'!AH8*'1.19 Wine share of consm'!$B8,'1.29 Beer share of consm'!AH8*'1.29 Beer share of consm'!$B8,'1.38 Spirits share of consm'!AH8*'1.38 Spirits share of consm'!$B8)/((SQRT(POWER('1.19 Wine share of consm'!AH8,2)+POWER('1.29 Beer share of consm'!AH8,2)+POWER('1.38 Spirits share of consm'!AH8,2)))*(SQRT(POWER('1.19 Wine share of consm'!$B8,2)+POWER('1.29 Beer share of consm'!$B8,2)+POWER('1.38 Spirits share of consm'!$B8,2)))),"")</f>
        <v>0.86717216847367407</v>
      </c>
      <c r="AI8" s="84">
        <f>IFERROR(SUM('1.19 Wine share of consm'!AI8*'1.19 Wine share of consm'!$B8,'1.29 Beer share of consm'!AI8*'1.29 Beer share of consm'!$B8,'1.38 Spirits share of consm'!AI8*'1.38 Spirits share of consm'!$B8)/((SQRT(POWER('1.19 Wine share of consm'!AI8,2)+POWER('1.29 Beer share of consm'!AI8,2)+POWER('1.38 Spirits share of consm'!AI8,2)))*(SQRT(POWER('1.19 Wine share of consm'!$B8,2)+POWER('1.29 Beer share of consm'!$B8,2)+POWER('1.38 Spirits share of consm'!$B8,2)))),"")</f>
        <v>0.98960730102312133</v>
      </c>
      <c r="AJ8" s="84">
        <f>IFERROR(SUM('1.19 Wine share of consm'!AJ8*'1.19 Wine share of consm'!$B8,'1.29 Beer share of consm'!AJ8*'1.29 Beer share of consm'!$B8,'1.38 Spirits share of consm'!AJ8*'1.38 Spirits share of consm'!$B8)/((SQRT(POWER('1.19 Wine share of consm'!AJ8,2)+POWER('1.29 Beer share of consm'!AJ8,2)+POWER('1.38 Spirits share of consm'!AJ8,2)))*(SQRT(POWER('1.19 Wine share of consm'!$B8,2)+POWER('1.29 Beer share of consm'!$B8,2)+POWER('1.38 Spirits share of consm'!$B8,2)))),"")</f>
        <v>0.92362376330303964</v>
      </c>
      <c r="AK8" s="84">
        <f>IFERROR(SUM('1.19 Wine share of consm'!AK8*'1.19 Wine share of consm'!$B8,'1.29 Beer share of consm'!AK8*'1.29 Beer share of consm'!$B8,'1.38 Spirits share of consm'!AK8*'1.38 Spirits share of consm'!$B8)/((SQRT(POWER('1.19 Wine share of consm'!AK8,2)+POWER('1.29 Beer share of consm'!AK8,2)+POWER('1.38 Spirits share of consm'!AK8,2)))*(SQRT(POWER('1.19 Wine share of consm'!$B8,2)+POWER('1.29 Beer share of consm'!$B8,2)+POWER('1.38 Spirits share of consm'!$B8,2)))),"")</f>
        <v>0.94314916633507295</v>
      </c>
      <c r="AL8" s="84">
        <f>IFERROR(SUM('1.19 Wine share of consm'!AL8*'1.19 Wine share of consm'!$B8,'1.29 Beer share of consm'!AL8*'1.29 Beer share of consm'!$B8,'1.38 Spirits share of consm'!AL8*'1.38 Spirits share of consm'!$B8)/((SQRT(POWER('1.19 Wine share of consm'!AL8,2)+POWER('1.29 Beer share of consm'!AL8,2)+POWER('1.38 Spirits share of consm'!AL8,2)))*(SQRT(POWER('1.19 Wine share of consm'!$B8,2)+POWER('1.29 Beer share of consm'!$B8,2)+POWER('1.38 Spirits share of consm'!$B8,2)))),"")</f>
        <v>0.88715514399148387</v>
      </c>
      <c r="AM8" s="84">
        <f>IFERROR(SUM('1.19 Wine share of consm'!AM8*'1.19 Wine share of consm'!$B8,'1.29 Beer share of consm'!AM8*'1.29 Beer share of consm'!$B8,'1.38 Spirits share of consm'!AM8*'1.38 Spirits share of consm'!$B8)/((SQRT(POWER('1.19 Wine share of consm'!AM8,2)+POWER('1.29 Beer share of consm'!AM8,2)+POWER('1.38 Spirits share of consm'!AM8,2)))*(SQRT(POWER('1.19 Wine share of consm'!$B8,2)+POWER('1.29 Beer share of consm'!$B8,2)+POWER('1.38 Spirits share of consm'!$B8,2)))),"")</f>
        <v>0.99276178711536944</v>
      </c>
      <c r="AN8" s="84">
        <f>IFERROR(SUM('1.19 Wine share of consm'!AN8*'1.19 Wine share of consm'!$B8,'1.29 Beer share of consm'!AN8*'1.29 Beer share of consm'!$B8,'1.38 Spirits share of consm'!AN8*'1.38 Spirits share of consm'!$B8)/((SQRT(POWER('1.19 Wine share of consm'!AN8,2)+POWER('1.29 Beer share of consm'!AN8,2)+POWER('1.38 Spirits share of consm'!AN8,2)))*(SQRT(POWER('1.19 Wine share of consm'!$B8,2)+POWER('1.29 Beer share of consm'!$B8,2)+POWER('1.38 Spirits share of consm'!$B8,2)))),"")</f>
        <v>0.76220704284241536</v>
      </c>
      <c r="AO8" s="84">
        <f>IFERROR(SUM('1.19 Wine share of consm'!AO8*'1.19 Wine share of consm'!$B8,'1.29 Beer share of consm'!AO8*'1.29 Beer share of consm'!$B8,'1.38 Spirits share of consm'!AO8*'1.38 Spirits share of consm'!$B8)/((SQRT(POWER('1.19 Wine share of consm'!AO8,2)+POWER('1.29 Beer share of consm'!AO8,2)+POWER('1.38 Spirits share of consm'!AO8,2)))*(SQRT(POWER('1.19 Wine share of consm'!$B8,2)+POWER('1.29 Beer share of consm'!$B8,2)+POWER('1.38 Spirits share of consm'!$B8,2)))),"")</f>
        <v>0.98182190289961002</v>
      </c>
      <c r="AP8" s="84">
        <f>IFERROR(SUM('1.19 Wine share of consm'!AP8*'1.19 Wine share of consm'!$B8,'1.29 Beer share of consm'!AP8*'1.29 Beer share of consm'!$B8,'1.38 Spirits share of consm'!AP8*'1.38 Spirits share of consm'!$B8)/((SQRT(POWER('1.19 Wine share of consm'!AP8,2)+POWER('1.29 Beer share of consm'!AP8,2)+POWER('1.38 Spirits share of consm'!AP8,2)))*(SQRT(POWER('1.19 Wine share of consm'!$B8,2)+POWER('1.29 Beer share of consm'!$B8,2)+POWER('1.38 Spirits share of consm'!$B8,2)))),"")</f>
        <v>0.98538497380646439</v>
      </c>
      <c r="AQ8" s="84">
        <f>IFERROR(SUM('1.19 Wine share of consm'!AQ8*'1.19 Wine share of consm'!$B8,'1.29 Beer share of consm'!AQ8*'1.29 Beer share of consm'!$B8,'1.38 Spirits share of consm'!AQ8*'1.38 Spirits share of consm'!$B8)/((SQRT(POWER('1.19 Wine share of consm'!AQ8,2)+POWER('1.29 Beer share of consm'!AQ8,2)+POWER('1.38 Spirits share of consm'!AQ8,2)))*(SQRT(POWER('1.19 Wine share of consm'!$B8,2)+POWER('1.29 Beer share of consm'!$B8,2)+POWER('1.38 Spirits share of consm'!$B8,2)))),"")</f>
        <v>0.66280697218256279</v>
      </c>
      <c r="AR8" s="84">
        <f>IFERROR(SUM('1.19 Wine share of consm'!AR8*'1.19 Wine share of consm'!$B8,'1.29 Beer share of consm'!AR8*'1.29 Beer share of consm'!$B8,'1.38 Spirits share of consm'!AR8*'1.38 Spirits share of consm'!$B8)/((SQRT(POWER('1.19 Wine share of consm'!AR8,2)+POWER('1.29 Beer share of consm'!AR8,2)+POWER('1.38 Spirits share of consm'!AR8,2)))*(SQRT(POWER('1.19 Wine share of consm'!$B8,2)+POWER('1.29 Beer share of consm'!$B8,2)+POWER('1.38 Spirits share of consm'!$B8,2)))),"")</f>
        <v>0.82486129559419696</v>
      </c>
      <c r="AS8" s="84">
        <f>IFERROR(SUM('1.19 Wine share of consm'!AS8*'1.19 Wine share of consm'!$B8,'1.29 Beer share of consm'!AS8*'1.29 Beer share of consm'!$B8,'1.38 Spirits share of consm'!AS8*'1.38 Spirits share of consm'!$B8)/((SQRT(POWER('1.19 Wine share of consm'!AS8,2)+POWER('1.29 Beer share of consm'!AS8,2)+POWER('1.38 Spirits share of consm'!AS8,2)))*(SQRT(POWER('1.19 Wine share of consm'!$B8,2)+POWER('1.29 Beer share of consm'!$B8,2)+POWER('1.38 Spirits share of consm'!$B8,2)))),"")</f>
        <v>0.96945094867228487</v>
      </c>
      <c r="AT8" s="84">
        <f>IFERROR(SUM('1.19 Wine share of consm'!AT8*'1.19 Wine share of consm'!$B8,'1.29 Beer share of consm'!AT8*'1.29 Beer share of consm'!$B8,'1.38 Spirits share of consm'!AT8*'1.38 Spirits share of consm'!$B8)/((SQRT(POWER('1.19 Wine share of consm'!AT8,2)+POWER('1.29 Beer share of consm'!AT8,2)+POWER('1.38 Spirits share of consm'!AT8,2)))*(SQRT(POWER('1.19 Wine share of consm'!$B8,2)+POWER('1.29 Beer share of consm'!$B8,2)+POWER('1.38 Spirits share of consm'!$B8,2)))),"")</f>
        <v>0.89738372861745497</v>
      </c>
      <c r="AU8" s="84">
        <f>IFERROR(SUM('1.19 Wine share of consm'!AU8*'1.19 Wine share of consm'!$B8,'1.29 Beer share of consm'!AU8*'1.29 Beer share of consm'!$B8,'1.38 Spirits share of consm'!AU8*'1.38 Spirits share of consm'!$B8)/((SQRT(POWER('1.19 Wine share of consm'!AU8,2)+POWER('1.29 Beer share of consm'!AU8,2)+POWER('1.38 Spirits share of consm'!AU8,2)))*(SQRT(POWER('1.19 Wine share of consm'!$B8,2)+POWER('1.29 Beer share of consm'!$B8,2)+POWER('1.38 Spirits share of consm'!$B8,2)))),"")</f>
        <v>0.92827700692223614</v>
      </c>
      <c r="AV8" s="84">
        <f>IFERROR(SUM('1.19 Wine share of consm'!AV8*'1.19 Wine share of consm'!$B8,'1.29 Beer share of consm'!AV8*'1.29 Beer share of consm'!$B8,'1.38 Spirits share of consm'!AV8*'1.38 Spirits share of consm'!$B8)/((SQRT(POWER('1.19 Wine share of consm'!AV8,2)+POWER('1.29 Beer share of consm'!AV8,2)+POWER('1.38 Spirits share of consm'!AV8,2)))*(SQRT(POWER('1.19 Wine share of consm'!$B8,2)+POWER('1.29 Beer share of consm'!$B8,2)+POWER('1.38 Spirits share of consm'!$B8,2)))),"")</f>
        <v>0.9717921182267103</v>
      </c>
      <c r="AW8" s="84">
        <f>IFERROR(SUM('1.19 Wine share of consm'!AW8*'1.19 Wine share of consm'!$B8,'1.29 Beer share of consm'!AW8*'1.29 Beer share of consm'!$B8,'1.38 Spirits share of consm'!AW8*'1.38 Spirits share of consm'!$B8)/((SQRT(POWER('1.19 Wine share of consm'!AW8,2)+POWER('1.29 Beer share of consm'!AW8,2)+POWER('1.38 Spirits share of consm'!AW8,2)))*(SQRT(POWER('1.19 Wine share of consm'!$B8,2)+POWER('1.29 Beer share of consm'!$B8,2)+POWER('1.38 Spirits share of consm'!$B8,2)))),"")</f>
        <v>0.96333607307061908</v>
      </c>
      <c r="AX8" s="84">
        <f>IFERROR(SUM('1.19 Wine share of consm'!AX8*'1.19 Wine share of consm'!$B8,'1.29 Beer share of consm'!AX8*'1.29 Beer share of consm'!$B8,'1.38 Spirits share of consm'!AX8*'1.38 Spirits share of consm'!$B8)/((SQRT(POWER('1.19 Wine share of consm'!AX8,2)+POWER('1.29 Beer share of consm'!AX8,2)+POWER('1.38 Spirits share of consm'!AX8,2)))*(SQRT(POWER('1.19 Wine share of consm'!$B8,2)+POWER('1.29 Beer share of consm'!$B8,2)+POWER('1.38 Spirits share of consm'!$B8,2)))),"")</f>
        <v>0.96323484984334362</v>
      </c>
      <c r="AY8" s="84">
        <f>IFERROR(SUM('1.19 Wine share of consm'!AY8*'1.19 Wine share of consm'!$B8,'1.29 Beer share of consm'!AY8*'1.29 Beer share of consm'!$B8,'1.38 Spirits share of consm'!AY8*'1.38 Spirits share of consm'!$B8)/((SQRT(POWER('1.19 Wine share of consm'!AY8,2)+POWER('1.29 Beer share of consm'!AY8,2)+POWER('1.38 Spirits share of consm'!AY8,2)))*(SQRT(POWER('1.19 Wine share of consm'!$B8,2)+POWER('1.29 Beer share of consm'!$B8,2)+POWER('1.38 Spirits share of consm'!$B8,2)))),"")</f>
        <v>0.95299938508790472</v>
      </c>
      <c r="AZ8" s="84">
        <f>IFERROR(SUM('1.19 Wine share of consm'!AZ8*'1.19 Wine share of consm'!$B8,'1.29 Beer share of consm'!AZ8*'1.29 Beer share of consm'!$B8,'1.38 Spirits share of consm'!AZ8*'1.38 Spirits share of consm'!$B8)/((SQRT(POWER('1.19 Wine share of consm'!AZ8,2)+POWER('1.29 Beer share of consm'!AZ8,2)+POWER('1.38 Spirits share of consm'!AZ8,2)))*(SQRT(POWER('1.19 Wine share of consm'!$B8,2)+POWER('1.29 Beer share of consm'!$B8,2)+POWER('1.38 Spirits share of consm'!$B8,2)))),"")</f>
        <v>0.87616510620462984</v>
      </c>
      <c r="BA8" s="84">
        <f>IFERROR(SUM('1.19 Wine share of consm'!BA8*'1.19 Wine share of consm'!$B8,'1.29 Beer share of consm'!BA8*'1.29 Beer share of consm'!$B8,'1.38 Spirits share of consm'!BA8*'1.38 Spirits share of consm'!$B8)/((SQRT(POWER('1.19 Wine share of consm'!BA8,2)+POWER('1.29 Beer share of consm'!BA8,2)+POWER('1.38 Spirits share of consm'!BA8,2)))*(SQRT(POWER('1.19 Wine share of consm'!$B8,2)+POWER('1.29 Beer share of consm'!$B8,2)+POWER('1.38 Spirits share of consm'!$B8,2)))),"")</f>
        <v>0.81065846924838081</v>
      </c>
      <c r="BB8" s="84">
        <f>IFERROR(SUM('1.19 Wine share of consm'!BB8*'1.19 Wine share of consm'!$B8,'1.29 Beer share of consm'!BB8*'1.29 Beer share of consm'!$B8,'1.38 Spirits share of consm'!BB8*'1.38 Spirits share of consm'!$B8)/((SQRT(POWER('1.19 Wine share of consm'!BB8,2)+POWER('1.29 Beer share of consm'!BB8,2)+POWER('1.38 Spirits share of consm'!BB8,2)))*(SQRT(POWER('1.19 Wine share of consm'!$B8,2)+POWER('1.29 Beer share of consm'!$B8,2)+POWER('1.38 Spirits share of consm'!$B8,2)))),"")</f>
        <v>0.62833343273826703</v>
      </c>
      <c r="BC8" s="84">
        <f>IFERROR(SUM('1.19 Wine share of consm'!BC8*'1.19 Wine share of consm'!$B8,'1.29 Beer share of consm'!BC8*'1.29 Beer share of consm'!$B8,'1.38 Spirits share of consm'!BC8*'1.38 Spirits share of consm'!$B8)/((SQRT(POWER('1.19 Wine share of consm'!BC8,2)+POWER('1.29 Beer share of consm'!BC8,2)+POWER('1.38 Spirits share of consm'!BC8,2)))*(SQRT(POWER('1.19 Wine share of consm'!$B8,2)+POWER('1.29 Beer share of consm'!$B8,2)+POWER('1.38 Spirits share of consm'!$B8,2)))),"")</f>
        <v>0.89757305834690426</v>
      </c>
      <c r="BD8" s="84">
        <f>IFERROR(SUM('1.19 Wine share of consm'!BD8*'1.19 Wine share of consm'!$B8,'1.29 Beer share of consm'!BD8*'1.29 Beer share of consm'!$B8,'1.38 Spirits share of consm'!BD8*'1.38 Spirits share of consm'!$B8)/((SQRT(POWER('1.19 Wine share of consm'!BD8,2)+POWER('1.29 Beer share of consm'!BD8,2)+POWER('1.38 Spirits share of consm'!BD8,2)))*(SQRT(POWER('1.19 Wine share of consm'!$B8,2)+POWER('1.29 Beer share of consm'!$B8,2)+POWER('1.38 Spirits share of consm'!$B8,2)))),"")</f>
        <v>0.90457716895182083</v>
      </c>
      <c r="BE8" s="84">
        <f>IFERROR(SUM('1.19 Wine share of consm'!BE8*'1.19 Wine share of consm'!$B8,'1.29 Beer share of consm'!BE8*'1.29 Beer share of consm'!$B8,'1.38 Spirits share of consm'!BE8*'1.38 Spirits share of consm'!$B8)/((SQRT(POWER('1.19 Wine share of consm'!BE8,2)+POWER('1.29 Beer share of consm'!BE8,2)+POWER('1.38 Spirits share of consm'!BE8,2)))*(SQRT(POWER('1.19 Wine share of consm'!$B8,2)+POWER('1.29 Beer share of consm'!$B8,2)+POWER('1.38 Spirits share of consm'!$B8,2)))),"")</f>
        <v>0.70872311381533848</v>
      </c>
      <c r="BF8" s="84">
        <f>IFERROR(SUM('1.19 Wine share of consm'!BF8*'1.19 Wine share of consm'!$B8,'1.29 Beer share of consm'!BF8*'1.29 Beer share of consm'!$B8,'1.38 Spirits share of consm'!BF8*'1.38 Spirits share of consm'!$B8)/((SQRT(POWER('1.19 Wine share of consm'!BF8,2)+POWER('1.29 Beer share of consm'!BF8,2)+POWER('1.38 Spirits share of consm'!BF8,2)))*(SQRT(POWER('1.19 Wine share of consm'!$B8,2)+POWER('1.29 Beer share of consm'!$B8,2)+POWER('1.38 Spirits share of consm'!$B8,2)))),"")</f>
        <v>0.75908571328990182</v>
      </c>
      <c r="BG8" s="84">
        <f>IFERROR(SUM('1.19 Wine share of consm'!BG8*'1.19 Wine share of consm'!$B8,'1.29 Beer share of consm'!BG8*'1.29 Beer share of consm'!$B8,'1.38 Spirits share of consm'!BG8*'1.38 Spirits share of consm'!$B8)/((SQRT(POWER('1.19 Wine share of consm'!BG8,2)+POWER('1.29 Beer share of consm'!BG8,2)+POWER('1.38 Spirits share of consm'!BG8,2)))*(SQRT(POWER('1.19 Wine share of consm'!$B8,2)+POWER('1.29 Beer share of consm'!$B8,2)+POWER('1.38 Spirits share of consm'!$B8,2)))),"")</f>
        <v>0.89952691394338047</v>
      </c>
      <c r="BH8" s="84" t="str">
        <f>IFERROR(SUM('1.19 Wine share of consm'!BH8*'1.19 Wine share of consm'!$B8,'1.29 Beer share of consm'!BH8*'1.29 Beer share of consm'!$B8,'1.38 Spirits share of consm'!BH8*'1.38 Spirits share of consm'!$B8)/((SQRT(POWER('1.19 Wine share of consm'!BH8,2)+POWER('1.29 Beer share of consm'!BH8,2)+POWER('1.38 Spirits share of consm'!BH8,2)))*(SQRT(POWER('1.19 Wine share of consm'!$B8,2)+POWER('1.29 Beer share of consm'!$B8,2)+POWER('1.38 Spirits share of consm'!$B8,2)))),"")</f>
        <v/>
      </c>
      <c r="BI8" s="84">
        <f>IFERROR(SUM('1.19 Wine share of consm'!BI8*'1.19 Wine share of consm'!$B8,'1.29 Beer share of consm'!BI8*'1.29 Beer share of consm'!$B8,'1.38 Spirits share of consm'!BI8*'1.38 Spirits share of consm'!$B8)/((SQRT(POWER('1.19 Wine share of consm'!BI8,2)+POWER('1.29 Beer share of consm'!BI8,2)+POWER('1.38 Spirits share of consm'!BI8,2)))*(SQRT(POWER('1.19 Wine share of consm'!$B8,2)+POWER('1.29 Beer share of consm'!$B8,2)+POWER('1.38 Spirits share of consm'!$B8,2)))),"")</f>
        <v>0.9540819908049436</v>
      </c>
      <c r="BJ8" s="84">
        <f>IFERROR(SUM('1.19 Wine share of consm'!BJ8*'1.19 Wine share of consm'!$B8,'1.29 Beer share of consm'!BJ8*'1.29 Beer share of consm'!$B8,'1.38 Spirits share of consm'!BJ8*'1.38 Spirits share of consm'!$B8)/((SQRT(POWER('1.19 Wine share of consm'!BJ8,2)+POWER('1.29 Beer share of consm'!BJ8,2)+POWER('1.38 Spirits share of consm'!BJ8,2)))*(SQRT(POWER('1.19 Wine share of consm'!$B8,2)+POWER('1.29 Beer share of consm'!$B8,2)+POWER('1.38 Spirits share of consm'!$B8,2)))),"")</f>
        <v>0.86913795669126925</v>
      </c>
      <c r="BK8" s="84">
        <f>IFERROR(SUM('1.19 Wine share of consm'!BK8*'1.19 Wine share of consm'!$B8,'1.29 Beer share of consm'!BK8*'1.29 Beer share of consm'!$B8,'1.38 Spirits share of consm'!BK8*'1.38 Spirits share of consm'!$B8)/((SQRT(POWER('1.19 Wine share of consm'!BK8,2)+POWER('1.29 Beer share of consm'!BK8,2)+POWER('1.38 Spirits share of consm'!BK8,2)))*(SQRT(POWER('1.19 Wine share of consm'!$B8,2)+POWER('1.29 Beer share of consm'!$B8,2)+POWER('1.38 Spirits share of consm'!$B8,2)))),"")</f>
        <v>0.91692822375653393</v>
      </c>
      <c r="BL8" s="84">
        <f>IFERROR(SUM('1.19 Wine share of consm'!BL8*'1.19 Wine share of consm'!$B8,'1.29 Beer share of consm'!BL8*'1.29 Beer share of consm'!$B8,'1.38 Spirits share of consm'!BL8*'1.38 Spirits share of consm'!$B8)/((SQRT(POWER('1.19 Wine share of consm'!BL8,2)+POWER('1.29 Beer share of consm'!BL8,2)+POWER('1.38 Spirits share of consm'!BL8,2)))*(SQRT(POWER('1.19 Wine share of consm'!$B8,2)+POWER('1.29 Beer share of consm'!$B8,2)+POWER('1.38 Spirits share of consm'!$B8,2)))),"")</f>
        <v>0.86338258041458682</v>
      </c>
      <c r="BM8" s="84" t="str">
        <f>IFERROR(SUM('1.19 Wine share of consm'!BM8*'1.19 Wine share of consm'!$B8,'1.29 Beer share of consm'!BM8*'1.29 Beer share of consm'!$B8,'1.38 Spirits share of consm'!BM8*'1.38 Spirits share of consm'!$B8)/((SQRT(POWER('1.19 Wine share of consm'!BM8,2)+POWER('1.29 Beer share of consm'!BM8,2)+POWER('1.38 Spirits share of consm'!BM8,2)))*(SQRT(POWER('1.19 Wine share of consm'!$B8,2)+POWER('1.29 Beer share of consm'!$B8,2)+POWER('1.38 Spirits share of consm'!$B8,2)))),"")</f>
        <v/>
      </c>
      <c r="BN8" s="84">
        <f>IFERROR(SUM('1.19 Wine share of consm'!BN8*'1.19 Wine share of consm'!$B8,'1.29 Beer share of consm'!BN8*'1.29 Beer share of consm'!$B8,'1.38 Spirits share of consm'!BN8*'1.38 Spirits share of consm'!$B8)/((SQRT(POWER('1.19 Wine share of consm'!BN8,2)+POWER('1.29 Beer share of consm'!BN8,2)+POWER('1.38 Spirits share of consm'!BN8,2)))*(SQRT(POWER('1.19 Wine share of consm'!$B8,2)+POWER('1.29 Beer share of consm'!$B8,2)+POWER('1.38 Spirits share of consm'!$B8,2)))),"")</f>
        <v>0.92887260989735076</v>
      </c>
      <c r="BO8" s="84">
        <f>IFERROR(SUM('1.19 Wine share of consm'!BO8*'1.19 Wine share of consm'!$B8,'1.29 Beer share of consm'!BO8*'1.29 Beer share of consm'!$B8,'1.38 Spirits share of consm'!BO8*'1.38 Spirits share of consm'!$B8)/((SQRT(POWER('1.19 Wine share of consm'!BO8,2)+POWER('1.29 Beer share of consm'!BO8,2)+POWER('1.38 Spirits share of consm'!BO8,2)))*(SQRT(POWER('1.19 Wine share of consm'!$B8,2)+POWER('1.29 Beer share of consm'!$B8,2)+POWER('1.38 Spirits share of consm'!$B8,2)))),"")</f>
        <v>0.85074570274613204</v>
      </c>
      <c r="BP8" s="84">
        <f>IFERROR(SUM('1.19 Wine share of consm'!BP8*'1.19 Wine share of consm'!$B8,'1.29 Beer share of consm'!BP8*'1.29 Beer share of consm'!$B8,'1.38 Spirits share of consm'!BP8*'1.38 Spirits share of consm'!$B8)/((SQRT(POWER('1.19 Wine share of consm'!BP8,2)+POWER('1.29 Beer share of consm'!BP8,2)+POWER('1.38 Spirits share of consm'!BP8,2)))*(SQRT(POWER('1.19 Wine share of consm'!$B8,2)+POWER('1.29 Beer share of consm'!$B8,2)+POWER('1.38 Spirits share of consm'!$B8,2)))),"")</f>
        <v>0.91152256342688498</v>
      </c>
      <c r="BQ8" s="84">
        <f>IFERROR(SUM('1.19 Wine share of consm'!BQ8*'1.19 Wine share of consm'!$B8,'1.29 Beer share of consm'!BQ8*'1.29 Beer share of consm'!$B8,'1.38 Spirits share of consm'!BQ8*'1.38 Spirits share of consm'!$B8)/((SQRT(POWER('1.19 Wine share of consm'!BQ8,2)+POWER('1.29 Beer share of consm'!BQ8,2)+POWER('1.38 Spirits share of consm'!BQ8,2)))*(SQRT(POWER('1.19 Wine share of consm'!$B8,2)+POWER('1.29 Beer share of consm'!$B8,2)+POWER('1.38 Spirits share of consm'!$B8,2)))),"")</f>
        <v>0.97181942829883561</v>
      </c>
      <c r="BR8" s="84">
        <f>IFERROR(SUM('1.19 Wine share of consm'!BR8*'1.19 Wine share of consm'!$B8,'1.29 Beer share of consm'!BR8*'1.29 Beer share of consm'!$B8,'1.38 Spirits share of consm'!BR8*'1.38 Spirits share of consm'!$B8)/((SQRT(POWER('1.19 Wine share of consm'!BR8,2)+POWER('1.29 Beer share of consm'!BR8,2)+POWER('1.38 Spirits share of consm'!BR8,2)))*(SQRT(POWER('1.19 Wine share of consm'!$B8,2)+POWER('1.29 Beer share of consm'!$B8,2)+POWER('1.38 Spirits share of consm'!$B8,2)))),"")</f>
        <v>0.96930702008957115</v>
      </c>
      <c r="BS8" s="84">
        <f>IFERROR(SUM('1.19 Wine share of consm'!BS8*'1.19 Wine share of consm'!$B8,'1.29 Beer share of consm'!BS8*'1.29 Beer share of consm'!$B8,'1.38 Spirits share of consm'!BS8*'1.38 Spirits share of consm'!$B8)/((SQRT(POWER('1.19 Wine share of consm'!BS8,2)+POWER('1.29 Beer share of consm'!BS8,2)+POWER('1.38 Spirits share of consm'!BS8,2)))*(SQRT(POWER('1.19 Wine share of consm'!$B8,2)+POWER('1.29 Beer share of consm'!$B8,2)+POWER('1.38 Spirits share of consm'!$B8,2)))),"")</f>
        <v>0.97143443603513424</v>
      </c>
      <c r="BT8" s="84">
        <f>IFERROR(SUM('1.19 Wine share of consm'!BT8*'1.19 Wine share of consm'!$B8,'1.29 Beer share of consm'!BT8*'1.29 Beer share of consm'!$B8,'1.38 Spirits share of consm'!BT8*'1.38 Spirits share of consm'!$B8)/((SQRT(POWER('1.19 Wine share of consm'!BT8,2)+POWER('1.29 Beer share of consm'!BT8,2)+POWER('1.38 Spirits share of consm'!BT8,2)))*(SQRT(POWER('1.19 Wine share of consm'!$B8,2)+POWER('1.29 Beer share of consm'!$B8,2)+POWER('1.38 Spirits share of consm'!$B8,2)))),"")</f>
        <v>0.87228065245099162</v>
      </c>
      <c r="BU8" s="84">
        <f>IFERROR(SUM('1.19 Wine share of consm'!BU8*'1.19 Wine share of consm'!$B8,'1.29 Beer share of consm'!BU8*'1.29 Beer share of consm'!$B8,'1.38 Spirits share of consm'!BU8*'1.38 Spirits share of consm'!$B8)/((SQRT(POWER('1.19 Wine share of consm'!BU8,2)+POWER('1.29 Beer share of consm'!BU8,2)+POWER('1.38 Spirits share of consm'!BU8,2)))*(SQRT(POWER('1.19 Wine share of consm'!$B8,2)+POWER('1.29 Beer share of consm'!$B8,2)+POWER('1.38 Spirits share of consm'!$B8,2)))),"")</f>
        <v>0.85302145164962584</v>
      </c>
      <c r="BV8" s="84">
        <f>IFERROR(SUM('1.19 Wine share of consm'!BV8*'1.19 Wine share of consm'!$B8,'1.29 Beer share of consm'!BV8*'1.29 Beer share of consm'!$B8,'1.38 Spirits share of consm'!BV8*'1.38 Spirits share of consm'!$B8)/((SQRT(POWER('1.19 Wine share of consm'!BV8,2)+POWER('1.29 Beer share of consm'!BV8,2)+POWER('1.38 Spirits share of consm'!BV8,2)))*(SQRT(POWER('1.19 Wine share of consm'!$B8,2)+POWER('1.29 Beer share of consm'!$B8,2)+POWER('1.38 Spirits share of consm'!$B8,2)))),"")</f>
        <v>0.86971071362086194</v>
      </c>
      <c r="BW8" s="84">
        <f>IFERROR(SUM('1.19 Wine share of consm'!BW8*'1.19 Wine share of consm'!$B8,'1.29 Beer share of consm'!BW8*'1.29 Beer share of consm'!$B8,'1.38 Spirits share of consm'!BW8*'1.38 Spirits share of consm'!$B8)/((SQRT(POWER('1.19 Wine share of consm'!BW8,2)+POWER('1.29 Beer share of consm'!BW8,2)+POWER('1.38 Spirits share of consm'!BW8,2)))*(SQRT(POWER('1.19 Wine share of consm'!$B8,2)+POWER('1.29 Beer share of consm'!$B8,2)+POWER('1.38 Spirits share of consm'!$B8,2)))),"")</f>
        <v>0.86134998416219</v>
      </c>
      <c r="BX8" s="84">
        <f>IFERROR(SUM('1.19 Wine share of consm'!BX8*'1.19 Wine share of consm'!$B8,'1.29 Beer share of consm'!BX8*'1.29 Beer share of consm'!$B8,'1.38 Spirits share of consm'!BX8*'1.38 Spirits share of consm'!$B8)/((SQRT(POWER('1.19 Wine share of consm'!BX8,2)+POWER('1.29 Beer share of consm'!BX8,2)+POWER('1.38 Spirits share of consm'!BX8,2)))*(SQRT(POWER('1.19 Wine share of consm'!$B8,2)+POWER('1.29 Beer share of consm'!$B8,2)+POWER('1.38 Spirits share of consm'!$B8,2)))),"")</f>
        <v>0.98080420605861218</v>
      </c>
      <c r="BY8" s="84">
        <f>IFERROR(SUM('1.19 Wine share of consm'!BY8*'1.19 Wine share of consm'!$B8,'1.29 Beer share of consm'!BY8*'1.29 Beer share of consm'!$B8,'1.38 Spirits share of consm'!BY8*'1.38 Spirits share of consm'!$B8)/((SQRT(POWER('1.19 Wine share of consm'!BY8,2)+POWER('1.29 Beer share of consm'!BY8,2)+POWER('1.38 Spirits share of consm'!BY8,2)))*(SQRT(POWER('1.19 Wine share of consm'!$B8,2)+POWER('1.29 Beer share of consm'!$B8,2)+POWER('1.38 Spirits share of consm'!$B8,2)))),"")</f>
        <v>0.68998256090124943</v>
      </c>
      <c r="BZ8" s="84">
        <f>IFERROR(SUM('1.19 Wine share of consm'!BZ8*'1.19 Wine share of consm'!$B8,'1.29 Beer share of consm'!BZ8*'1.29 Beer share of consm'!$B8,'1.38 Spirits share of consm'!BZ8*'1.38 Spirits share of consm'!$B8)/((SQRT(POWER('1.19 Wine share of consm'!BZ8,2)+POWER('1.29 Beer share of consm'!BZ8,2)+POWER('1.38 Spirits share of consm'!BZ8,2)))*(SQRT(POWER('1.19 Wine share of consm'!$B8,2)+POWER('1.29 Beer share of consm'!$B8,2)+POWER('1.38 Spirits share of consm'!$B8,2)))),"")</f>
        <v>0.93864909527297558</v>
      </c>
      <c r="CA8" s="84">
        <f>IFERROR(SUM('1.19 Wine share of consm'!CA8*'1.19 Wine share of consm'!$B8,'1.29 Beer share of consm'!CA8*'1.29 Beer share of consm'!$B8,'1.38 Spirits share of consm'!CA8*'1.38 Spirits share of consm'!$B8)/((SQRT(POWER('1.19 Wine share of consm'!CA8,2)+POWER('1.29 Beer share of consm'!CA8,2)+POWER('1.38 Spirits share of consm'!CA8,2)))*(SQRT(POWER('1.19 Wine share of consm'!$B8,2)+POWER('1.29 Beer share of consm'!$B8,2)+POWER('1.38 Spirits share of consm'!$B8,2)))),"")</f>
        <v>0.77450351144604423</v>
      </c>
      <c r="CB8" s="84">
        <f>IFERROR(SUM('1.19 Wine share of consm'!CB8*'1.19 Wine share of consm'!$B8,'1.29 Beer share of consm'!CB8*'1.29 Beer share of consm'!$B8,'1.38 Spirits share of consm'!CB8*'1.38 Spirits share of consm'!$B8)/((SQRT(POWER('1.19 Wine share of consm'!CB8,2)+POWER('1.29 Beer share of consm'!CB8,2)+POWER('1.38 Spirits share of consm'!CB8,2)))*(SQRT(POWER('1.19 Wine share of consm'!$B8,2)+POWER('1.29 Beer share of consm'!$B8,2)+POWER('1.38 Spirits share of consm'!$B8,2)))),"")</f>
        <v>0.92171033987794693</v>
      </c>
      <c r="CC8" s="84">
        <f>IFERROR(SUM('1.19 Wine share of consm'!CC8*'1.19 Wine share of consm'!$B8,'1.29 Beer share of consm'!CC8*'1.29 Beer share of consm'!$B8,'1.38 Spirits share of consm'!CC8*'1.38 Spirits share of consm'!$B8)/((SQRT(POWER('1.19 Wine share of consm'!CC8,2)+POWER('1.29 Beer share of consm'!CC8,2)+POWER('1.38 Spirits share of consm'!CC8,2)))*(SQRT(POWER('1.19 Wine share of consm'!$B8,2)+POWER('1.29 Beer share of consm'!$B8,2)+POWER('1.38 Spirits share of consm'!$B8,2)))),"")</f>
        <v>0.55357866865087946</v>
      </c>
      <c r="CD8" s="84">
        <f>IFERROR(SUM('1.19 Wine share of consm'!CD8*'1.19 Wine share of consm'!$B8,'1.29 Beer share of consm'!CD8*'1.29 Beer share of consm'!$B8,'1.38 Spirits share of consm'!CD8*'1.38 Spirits share of consm'!$B8)/((SQRT(POWER('1.19 Wine share of consm'!CD8,2)+POWER('1.29 Beer share of consm'!CD8,2)+POWER('1.38 Spirits share of consm'!CD8,2)))*(SQRT(POWER('1.19 Wine share of consm'!$B8,2)+POWER('1.29 Beer share of consm'!$B8,2)+POWER('1.38 Spirits share of consm'!$B8,2)))),"")</f>
        <v>0.90751413693214356</v>
      </c>
      <c r="CE8" s="84">
        <f>IFERROR(SUM('1.19 Wine share of consm'!CE8*'1.19 Wine share of consm'!$B8,'1.29 Beer share of consm'!CE8*'1.29 Beer share of consm'!$B8,'1.38 Spirits share of consm'!CE8*'1.38 Spirits share of consm'!$B8)/((SQRT(POWER('1.19 Wine share of consm'!CE8,2)+POWER('1.29 Beer share of consm'!CE8,2)+POWER('1.38 Spirits share of consm'!CE8,2)))*(SQRT(POWER('1.19 Wine share of consm'!$B8,2)+POWER('1.29 Beer share of consm'!$B8,2)+POWER('1.38 Spirits share of consm'!$B8,2)))),"")</f>
        <v>0.93350231476615364</v>
      </c>
      <c r="CF8" s="84">
        <f>IFERROR(SUM('1.19 Wine share of consm'!CF8*'1.19 Wine share of consm'!$B8,'1.29 Beer share of consm'!CF8*'1.29 Beer share of consm'!$B8,'1.38 Spirits share of consm'!CF8*'1.38 Spirits share of consm'!$B8)/((SQRT(POWER('1.19 Wine share of consm'!CF8,2)+POWER('1.29 Beer share of consm'!CF8,2)+POWER('1.38 Spirits share of consm'!CF8,2)))*(SQRT(POWER('1.19 Wine share of consm'!$B8,2)+POWER('1.29 Beer share of consm'!$B8,2)+POWER('1.38 Spirits share of consm'!$B8,2)))),"")</f>
        <v>0.64926706424293357</v>
      </c>
      <c r="CG8" s="84">
        <f>IFERROR(SUM('1.19 Wine share of consm'!CG8*'1.19 Wine share of consm'!$B8,'1.29 Beer share of consm'!CG8*'1.29 Beer share of consm'!$B8,'1.38 Spirits share of consm'!CG8*'1.38 Spirits share of consm'!$B8)/((SQRT(POWER('1.19 Wine share of consm'!CG8,2)+POWER('1.29 Beer share of consm'!CG8,2)+POWER('1.38 Spirits share of consm'!CG8,2)))*(SQRT(POWER('1.19 Wine share of consm'!$B8,2)+POWER('1.29 Beer share of consm'!$B8,2)+POWER('1.38 Spirits share of consm'!$B8,2)))),"")</f>
        <v>0.91967624383850344</v>
      </c>
      <c r="CH8" s="84">
        <f>IFERROR(SUM('1.19 Wine share of consm'!CH8*'1.19 Wine share of consm'!$B8,'1.29 Beer share of consm'!CH8*'1.29 Beer share of consm'!$B8,'1.38 Spirits share of consm'!CH8*'1.38 Spirits share of consm'!$B8)/((SQRT(POWER('1.19 Wine share of consm'!CH8,2)+POWER('1.29 Beer share of consm'!CH8,2)+POWER('1.38 Spirits share of consm'!CH8,2)))*(SQRT(POWER('1.19 Wine share of consm'!$B8,2)+POWER('1.29 Beer share of consm'!$B8,2)+POWER('1.38 Spirits share of consm'!$B8,2)))),"")</f>
        <v>0.87259584842383864</v>
      </c>
      <c r="CI8" s="84">
        <f>IFERROR(SUM('1.19 Wine share of consm'!CI8*'1.19 Wine share of consm'!$B8,'1.29 Beer share of consm'!CI8*'1.29 Beer share of consm'!$B8,'1.38 Spirits share of consm'!CI8*'1.38 Spirits share of consm'!$B8)/((SQRT(POWER('1.19 Wine share of consm'!CI8,2)+POWER('1.29 Beer share of consm'!CI8,2)+POWER('1.38 Spirits share of consm'!CI8,2)))*(SQRT(POWER('1.19 Wine share of consm'!$B8,2)+POWER('1.29 Beer share of consm'!$B8,2)+POWER('1.38 Spirits share of consm'!$B8,2)))),"")</f>
        <v>0.71506899758582065</v>
      </c>
      <c r="CJ8" s="84">
        <f>IFERROR(SUM('1.19 Wine share of consm'!CJ8*'1.19 Wine share of consm'!$B8,'1.29 Beer share of consm'!CJ8*'1.29 Beer share of consm'!$B8,'1.38 Spirits share of consm'!CJ8*'1.38 Spirits share of consm'!$B8)/((SQRT(POWER('1.19 Wine share of consm'!CJ8,2)+POWER('1.29 Beer share of consm'!CJ8,2)+POWER('1.38 Spirits share of consm'!CJ8,2)))*(SQRT(POWER('1.19 Wine share of consm'!$B8,2)+POWER('1.29 Beer share of consm'!$B8,2)+POWER('1.38 Spirits share of consm'!$B8,2)))),"")</f>
        <v>0.97813660552766679</v>
      </c>
      <c r="CK8" s="84">
        <f>IFERROR(SUM('1.19 Wine share of consm'!CK8*'1.19 Wine share of consm'!$B8,'1.29 Beer share of consm'!CK8*'1.29 Beer share of consm'!$B8,'1.38 Spirits share of consm'!CK8*'1.38 Spirits share of consm'!$B8)/((SQRT(POWER('1.19 Wine share of consm'!CK8,2)+POWER('1.29 Beer share of consm'!CK8,2)+POWER('1.38 Spirits share of consm'!CK8,2)))*(SQRT(POWER('1.19 Wine share of consm'!$B8,2)+POWER('1.29 Beer share of consm'!$B8,2)+POWER('1.38 Spirits share of consm'!$B8,2)))),"")</f>
        <v>0.93144788612235729</v>
      </c>
      <c r="CL8" s="84">
        <f>IFERROR(SUM('1.19 Wine share of consm'!CL8*'1.19 Wine share of consm'!$B8,'1.29 Beer share of consm'!CL8*'1.29 Beer share of consm'!$B8,'1.38 Spirits share of consm'!CL8*'1.38 Spirits share of consm'!$B8)/((SQRT(POWER('1.19 Wine share of consm'!CL8,2)+POWER('1.29 Beer share of consm'!CL8,2)+POWER('1.38 Spirits share of consm'!CL8,2)))*(SQRT(POWER('1.19 Wine share of consm'!$B8,2)+POWER('1.29 Beer share of consm'!$B8,2)+POWER('1.38 Spirits share of consm'!$B8,2)))),"")</f>
        <v>0.79505633994533309</v>
      </c>
      <c r="CM8" s="84">
        <f>IFERROR(SUM('1.19 Wine share of consm'!CM8*'1.19 Wine share of consm'!$B8,'1.29 Beer share of consm'!CM8*'1.29 Beer share of consm'!$B8,'1.38 Spirits share of consm'!CM8*'1.38 Spirits share of consm'!$B8)/((SQRT(POWER('1.19 Wine share of consm'!CM8,2)+POWER('1.29 Beer share of consm'!CM8,2)+POWER('1.38 Spirits share of consm'!CM8,2)))*(SQRT(POWER('1.19 Wine share of consm'!$B8,2)+POWER('1.29 Beer share of consm'!$B8,2)+POWER('1.38 Spirits share of consm'!$B8,2)))),"")</f>
        <v>0.84735190534863603</v>
      </c>
      <c r="CN8" s="84">
        <f>IFERROR(SUM('1.19 Wine share of consm'!CN8*'1.19 Wine share of consm'!$B8,'1.29 Beer share of consm'!CN8*'1.29 Beer share of consm'!$B8,'1.38 Spirits share of consm'!CN8*'1.38 Spirits share of consm'!$B8)/((SQRT(POWER('1.19 Wine share of consm'!CN8,2)+POWER('1.29 Beer share of consm'!CN8,2)+POWER('1.38 Spirits share of consm'!CN8,2)))*(SQRT(POWER('1.19 Wine share of consm'!$B8,2)+POWER('1.29 Beer share of consm'!$B8,2)+POWER('1.38 Spirits share of consm'!$B8,2)))),"")</f>
        <v>0.96162537458283992</v>
      </c>
      <c r="CO8" s="84">
        <f>IFERROR(SUM('1.19 Wine share of consm'!CO8*'1.19 Wine share of consm'!$B8,'1.29 Beer share of consm'!CO8*'1.29 Beer share of consm'!$B8,'1.38 Spirits share of consm'!CO8*'1.38 Spirits share of consm'!$B8)/((SQRT(POWER('1.19 Wine share of consm'!CO8,2)+POWER('1.29 Beer share of consm'!CO8,2)+POWER('1.38 Spirits share of consm'!CO8,2)))*(SQRT(POWER('1.19 Wine share of consm'!$B8,2)+POWER('1.29 Beer share of consm'!$B8,2)+POWER('1.38 Spirits share of consm'!$B8,2)))),"")</f>
        <v>0.88192880539831653</v>
      </c>
      <c r="CP8" s="84">
        <f>IFERROR(SUM('1.19 Wine share of consm'!CP8*'1.19 Wine share of consm'!$B8,'1.29 Beer share of consm'!CP8*'1.29 Beer share of consm'!$B8,'1.38 Spirits share of consm'!CP8*'1.38 Spirits share of consm'!$B8)/((SQRT(POWER('1.19 Wine share of consm'!CP8,2)+POWER('1.29 Beer share of consm'!CP8,2)+POWER('1.38 Spirits share of consm'!CP8,2)))*(SQRT(POWER('1.19 Wine share of consm'!$B8,2)+POWER('1.29 Beer share of consm'!$B8,2)+POWER('1.38 Spirits share of consm'!$B8,2)))),"")</f>
        <v>0.89054208682666569</v>
      </c>
      <c r="CR8" s="88"/>
    </row>
    <row r="9" spans="1:96" x14ac:dyDescent="0.25">
      <c r="A9" s="78" t="s">
        <v>30</v>
      </c>
      <c r="B9" s="84">
        <f>IFERROR(SUM('1.19 Wine share of consm'!B9*'1.19 Wine share of consm'!$B9,'1.29 Beer share of consm'!B9*'1.29 Beer share of consm'!$B9,'1.38 Spirits share of consm'!B9*'1.38 Spirits share of consm'!$B9)/((SQRT(POWER('1.19 Wine share of consm'!B9,2)+POWER('1.29 Beer share of consm'!B9,2)+POWER('1.38 Spirits share of consm'!B9,2)))*(SQRT(POWER('1.19 Wine share of consm'!$B9,2)+POWER('1.29 Beer share of consm'!$B9,2)+POWER('1.38 Spirits share of consm'!$B9,2)))),"")</f>
        <v>1.0000000000000002</v>
      </c>
      <c r="C9" s="84">
        <f>IFERROR(SUM('1.19 Wine share of consm'!C9*'1.19 Wine share of consm'!$B9,'1.29 Beer share of consm'!C9*'1.29 Beer share of consm'!$B9,'1.38 Spirits share of consm'!C9*'1.38 Spirits share of consm'!$B9)/((SQRT(POWER('1.19 Wine share of consm'!C9,2)+POWER('1.29 Beer share of consm'!C9,2)+POWER('1.38 Spirits share of consm'!C9,2)))*(SQRT(POWER('1.19 Wine share of consm'!$B9,2)+POWER('1.29 Beer share of consm'!$B9,2)+POWER('1.38 Spirits share of consm'!$B9,2)))),"")</f>
        <v>0.96377834630702031</v>
      </c>
      <c r="D9" s="84">
        <f>IFERROR(SUM('1.19 Wine share of consm'!D9*'1.19 Wine share of consm'!$B9,'1.29 Beer share of consm'!D9*'1.29 Beer share of consm'!$B9,'1.38 Spirits share of consm'!D9*'1.38 Spirits share of consm'!$B9)/((SQRT(POWER('1.19 Wine share of consm'!D9,2)+POWER('1.29 Beer share of consm'!D9,2)+POWER('1.38 Spirits share of consm'!D9,2)))*(SQRT(POWER('1.19 Wine share of consm'!$B9,2)+POWER('1.29 Beer share of consm'!$B9,2)+POWER('1.38 Spirits share of consm'!$B9,2)))),"")</f>
        <v>0.83680230792943844</v>
      </c>
      <c r="E9" s="84">
        <f>IFERROR(SUM('1.19 Wine share of consm'!E9*'1.19 Wine share of consm'!$B9,'1.29 Beer share of consm'!E9*'1.29 Beer share of consm'!$B9,'1.38 Spirits share of consm'!E9*'1.38 Spirits share of consm'!$B9)/((SQRT(POWER('1.19 Wine share of consm'!E9,2)+POWER('1.29 Beer share of consm'!E9,2)+POWER('1.38 Spirits share of consm'!E9,2)))*(SQRT(POWER('1.19 Wine share of consm'!$B9,2)+POWER('1.29 Beer share of consm'!$B9,2)+POWER('1.38 Spirits share of consm'!$B9,2)))),"")</f>
        <v>0.98896691868967779</v>
      </c>
      <c r="F9" s="84">
        <f>IFERROR(SUM('1.19 Wine share of consm'!F9*'1.19 Wine share of consm'!$B9,'1.29 Beer share of consm'!F9*'1.29 Beer share of consm'!$B9,'1.38 Spirits share of consm'!F9*'1.38 Spirits share of consm'!$B9)/((SQRT(POWER('1.19 Wine share of consm'!F9,2)+POWER('1.29 Beer share of consm'!F9,2)+POWER('1.38 Spirits share of consm'!F9,2)))*(SQRT(POWER('1.19 Wine share of consm'!$B9,2)+POWER('1.29 Beer share of consm'!$B9,2)+POWER('1.38 Spirits share of consm'!$B9,2)))),"")</f>
        <v>0.88743340761056966</v>
      </c>
      <c r="G9" s="84">
        <f>IFERROR(SUM('1.19 Wine share of consm'!G9*'1.19 Wine share of consm'!$B9,'1.29 Beer share of consm'!G9*'1.29 Beer share of consm'!$B9,'1.38 Spirits share of consm'!G9*'1.38 Spirits share of consm'!$B9)/((SQRT(POWER('1.19 Wine share of consm'!G9,2)+POWER('1.29 Beer share of consm'!G9,2)+POWER('1.38 Spirits share of consm'!G9,2)))*(SQRT(POWER('1.19 Wine share of consm'!$B9,2)+POWER('1.29 Beer share of consm'!$B9,2)+POWER('1.38 Spirits share of consm'!$B9,2)))),"")</f>
        <v>0.6890669771740946</v>
      </c>
      <c r="H9" s="84">
        <f>IFERROR(SUM('1.19 Wine share of consm'!H9*'1.19 Wine share of consm'!$B9,'1.29 Beer share of consm'!H9*'1.29 Beer share of consm'!$B9,'1.38 Spirits share of consm'!H9*'1.38 Spirits share of consm'!$B9)/((SQRT(POWER('1.19 Wine share of consm'!H9,2)+POWER('1.29 Beer share of consm'!H9,2)+POWER('1.38 Spirits share of consm'!H9,2)))*(SQRT(POWER('1.19 Wine share of consm'!$B9,2)+POWER('1.29 Beer share of consm'!$B9,2)+POWER('1.38 Spirits share of consm'!$B9,2)))),"")</f>
        <v>0.898599980339993</v>
      </c>
      <c r="I9" s="84">
        <f>IFERROR(SUM('1.19 Wine share of consm'!I9*'1.19 Wine share of consm'!$B9,'1.29 Beer share of consm'!I9*'1.29 Beer share of consm'!$B9,'1.38 Spirits share of consm'!I9*'1.38 Spirits share of consm'!$B9)/((SQRT(POWER('1.19 Wine share of consm'!I9,2)+POWER('1.29 Beer share of consm'!I9,2)+POWER('1.38 Spirits share of consm'!I9,2)))*(SQRT(POWER('1.19 Wine share of consm'!$B9,2)+POWER('1.29 Beer share of consm'!$B9,2)+POWER('1.38 Spirits share of consm'!$B9,2)))),"")</f>
        <v>0.96697987231549065</v>
      </c>
      <c r="J9" s="84">
        <f>IFERROR(SUM('1.19 Wine share of consm'!J9*'1.19 Wine share of consm'!$B9,'1.29 Beer share of consm'!J9*'1.29 Beer share of consm'!$B9,'1.38 Spirits share of consm'!J9*'1.38 Spirits share of consm'!$B9)/((SQRT(POWER('1.19 Wine share of consm'!J9,2)+POWER('1.29 Beer share of consm'!J9,2)+POWER('1.38 Spirits share of consm'!J9,2)))*(SQRT(POWER('1.19 Wine share of consm'!$B9,2)+POWER('1.29 Beer share of consm'!$B9,2)+POWER('1.38 Spirits share of consm'!$B9,2)))),"")</f>
        <v>0.9731409970064675</v>
      </c>
      <c r="K9" s="84">
        <f>IFERROR(SUM('1.19 Wine share of consm'!K9*'1.19 Wine share of consm'!$B9,'1.29 Beer share of consm'!K9*'1.29 Beer share of consm'!$B9,'1.38 Spirits share of consm'!K9*'1.38 Spirits share of consm'!$B9)/((SQRT(POWER('1.19 Wine share of consm'!K9,2)+POWER('1.29 Beer share of consm'!K9,2)+POWER('1.38 Spirits share of consm'!K9,2)))*(SQRT(POWER('1.19 Wine share of consm'!$B9,2)+POWER('1.29 Beer share of consm'!$B9,2)+POWER('1.38 Spirits share of consm'!$B9,2)))),"")</f>
        <v>0.9696161000241168</v>
      </c>
      <c r="L9" s="84">
        <f>IFERROR(SUM('1.19 Wine share of consm'!L9*'1.19 Wine share of consm'!$B9,'1.29 Beer share of consm'!L9*'1.29 Beer share of consm'!$B9,'1.38 Spirits share of consm'!L9*'1.38 Spirits share of consm'!$B9)/((SQRT(POWER('1.19 Wine share of consm'!L9,2)+POWER('1.29 Beer share of consm'!L9,2)+POWER('1.38 Spirits share of consm'!L9,2)))*(SQRT(POWER('1.19 Wine share of consm'!$B9,2)+POWER('1.29 Beer share of consm'!$B9,2)+POWER('1.38 Spirits share of consm'!$B9,2)))),"")</f>
        <v>0.69051230057539004</v>
      </c>
      <c r="M9" s="84">
        <f>IFERROR(SUM('1.19 Wine share of consm'!M9*'1.19 Wine share of consm'!$B9,'1.29 Beer share of consm'!M9*'1.29 Beer share of consm'!$B9,'1.38 Spirits share of consm'!M9*'1.38 Spirits share of consm'!$B9)/((SQRT(POWER('1.19 Wine share of consm'!M9,2)+POWER('1.29 Beer share of consm'!M9,2)+POWER('1.38 Spirits share of consm'!M9,2)))*(SQRT(POWER('1.19 Wine share of consm'!$B9,2)+POWER('1.29 Beer share of consm'!$B9,2)+POWER('1.38 Spirits share of consm'!$B9,2)))),"")</f>
        <v>0.82672462329222596</v>
      </c>
      <c r="N9" s="84">
        <f>IFERROR(SUM('1.19 Wine share of consm'!N9*'1.19 Wine share of consm'!$B9,'1.29 Beer share of consm'!N9*'1.29 Beer share of consm'!$B9,'1.38 Spirits share of consm'!N9*'1.38 Spirits share of consm'!$B9)/((SQRT(POWER('1.19 Wine share of consm'!N9,2)+POWER('1.29 Beer share of consm'!N9,2)+POWER('1.38 Spirits share of consm'!N9,2)))*(SQRT(POWER('1.19 Wine share of consm'!$B9,2)+POWER('1.29 Beer share of consm'!$B9,2)+POWER('1.38 Spirits share of consm'!$B9,2)))),"")</f>
        <v>0.90436779837546055</v>
      </c>
      <c r="O9" s="84">
        <f>IFERROR(SUM('1.19 Wine share of consm'!O9*'1.19 Wine share of consm'!$B9,'1.29 Beer share of consm'!O9*'1.29 Beer share of consm'!$B9,'1.38 Spirits share of consm'!O9*'1.38 Spirits share of consm'!$B9)/((SQRT(POWER('1.19 Wine share of consm'!O9,2)+POWER('1.29 Beer share of consm'!O9,2)+POWER('1.38 Spirits share of consm'!O9,2)))*(SQRT(POWER('1.19 Wine share of consm'!$B9,2)+POWER('1.29 Beer share of consm'!$B9,2)+POWER('1.38 Spirits share of consm'!$B9,2)))),"")</f>
        <v>0.76411285657084449</v>
      </c>
      <c r="P9" s="84">
        <f>IFERROR(SUM('1.19 Wine share of consm'!P9*'1.19 Wine share of consm'!$B9,'1.29 Beer share of consm'!P9*'1.29 Beer share of consm'!$B9,'1.38 Spirits share of consm'!P9*'1.38 Spirits share of consm'!$B9)/((SQRT(POWER('1.19 Wine share of consm'!P9,2)+POWER('1.29 Beer share of consm'!P9,2)+POWER('1.38 Spirits share of consm'!P9,2)))*(SQRT(POWER('1.19 Wine share of consm'!$B9,2)+POWER('1.29 Beer share of consm'!$B9,2)+POWER('1.38 Spirits share of consm'!$B9,2)))),"")</f>
        <v>0.98186635366086683</v>
      </c>
      <c r="Q9" s="84">
        <f>IFERROR(SUM('1.19 Wine share of consm'!Q9*'1.19 Wine share of consm'!$B9,'1.29 Beer share of consm'!Q9*'1.29 Beer share of consm'!$B9,'1.38 Spirits share of consm'!Q9*'1.38 Spirits share of consm'!$B9)/((SQRT(POWER('1.19 Wine share of consm'!Q9,2)+POWER('1.29 Beer share of consm'!Q9,2)+POWER('1.38 Spirits share of consm'!Q9,2)))*(SQRT(POWER('1.19 Wine share of consm'!$B9,2)+POWER('1.29 Beer share of consm'!$B9,2)+POWER('1.38 Spirits share of consm'!$B9,2)))),"")</f>
        <v>0.86341523420602406</v>
      </c>
      <c r="R9" s="84">
        <f>IFERROR(SUM('1.19 Wine share of consm'!R9*'1.19 Wine share of consm'!$B9,'1.29 Beer share of consm'!R9*'1.29 Beer share of consm'!$B9,'1.38 Spirits share of consm'!R9*'1.38 Spirits share of consm'!$B9)/((SQRT(POWER('1.19 Wine share of consm'!R9,2)+POWER('1.29 Beer share of consm'!R9,2)+POWER('1.38 Spirits share of consm'!R9,2)))*(SQRT(POWER('1.19 Wine share of consm'!$B9,2)+POWER('1.29 Beer share of consm'!$B9,2)+POWER('1.38 Spirits share of consm'!$B9,2)))),"")</f>
        <v>0.74499143014010105</v>
      </c>
      <c r="S9" s="84">
        <f>IFERROR(SUM('1.19 Wine share of consm'!S9*'1.19 Wine share of consm'!$B9,'1.29 Beer share of consm'!S9*'1.29 Beer share of consm'!$B9,'1.38 Spirits share of consm'!S9*'1.38 Spirits share of consm'!$B9)/((SQRT(POWER('1.19 Wine share of consm'!S9,2)+POWER('1.29 Beer share of consm'!S9,2)+POWER('1.38 Spirits share of consm'!S9,2)))*(SQRT(POWER('1.19 Wine share of consm'!$B9,2)+POWER('1.29 Beer share of consm'!$B9,2)+POWER('1.38 Spirits share of consm'!$B9,2)))),"")</f>
        <v>0.80322005088709936</v>
      </c>
      <c r="T9" s="84">
        <f>IFERROR(SUM('1.19 Wine share of consm'!T9*'1.19 Wine share of consm'!$B9,'1.29 Beer share of consm'!T9*'1.29 Beer share of consm'!$B9,'1.38 Spirits share of consm'!T9*'1.38 Spirits share of consm'!$B9)/((SQRT(POWER('1.19 Wine share of consm'!T9,2)+POWER('1.29 Beer share of consm'!T9,2)+POWER('1.38 Spirits share of consm'!T9,2)))*(SQRT(POWER('1.19 Wine share of consm'!$B9,2)+POWER('1.29 Beer share of consm'!$B9,2)+POWER('1.38 Spirits share of consm'!$B9,2)))),"")</f>
        <v>0.87068985570915369</v>
      </c>
      <c r="U9" s="84">
        <f>IFERROR(SUM('1.19 Wine share of consm'!U9*'1.19 Wine share of consm'!$B9,'1.29 Beer share of consm'!U9*'1.29 Beer share of consm'!$B9,'1.38 Spirits share of consm'!U9*'1.38 Spirits share of consm'!$B9)/((SQRT(POWER('1.19 Wine share of consm'!U9,2)+POWER('1.29 Beer share of consm'!U9,2)+POWER('1.38 Spirits share of consm'!U9,2)))*(SQRT(POWER('1.19 Wine share of consm'!$B9,2)+POWER('1.29 Beer share of consm'!$B9,2)+POWER('1.38 Spirits share of consm'!$B9,2)))),"")</f>
        <v>0.87251485558017228</v>
      </c>
      <c r="V9" s="84">
        <f>IFERROR(SUM('1.19 Wine share of consm'!V9*'1.19 Wine share of consm'!$B9,'1.29 Beer share of consm'!V9*'1.29 Beer share of consm'!$B9,'1.38 Spirits share of consm'!V9*'1.38 Spirits share of consm'!$B9)/((SQRT(POWER('1.19 Wine share of consm'!V9,2)+POWER('1.29 Beer share of consm'!V9,2)+POWER('1.38 Spirits share of consm'!V9,2)))*(SQRT(POWER('1.19 Wine share of consm'!$B9,2)+POWER('1.29 Beer share of consm'!$B9,2)+POWER('1.38 Spirits share of consm'!$B9,2)))),"")</f>
        <v>0.85633576012635204</v>
      </c>
      <c r="W9" s="84">
        <f>IFERROR(SUM('1.19 Wine share of consm'!W9*'1.19 Wine share of consm'!$B9,'1.29 Beer share of consm'!W9*'1.29 Beer share of consm'!$B9,'1.38 Spirits share of consm'!W9*'1.38 Spirits share of consm'!$B9)/((SQRT(POWER('1.19 Wine share of consm'!W9,2)+POWER('1.29 Beer share of consm'!W9,2)+POWER('1.38 Spirits share of consm'!W9,2)))*(SQRT(POWER('1.19 Wine share of consm'!$B9,2)+POWER('1.29 Beer share of consm'!$B9,2)+POWER('1.38 Spirits share of consm'!$B9,2)))),"")</f>
        <v>0.99319255179469335</v>
      </c>
      <c r="X9" s="84">
        <f>IFERROR(SUM('1.19 Wine share of consm'!X9*'1.19 Wine share of consm'!$B9,'1.29 Beer share of consm'!X9*'1.29 Beer share of consm'!$B9,'1.38 Spirits share of consm'!X9*'1.38 Spirits share of consm'!$B9)/((SQRT(POWER('1.19 Wine share of consm'!X9,2)+POWER('1.29 Beer share of consm'!X9,2)+POWER('1.38 Spirits share of consm'!X9,2)))*(SQRT(POWER('1.19 Wine share of consm'!$B9,2)+POWER('1.29 Beer share of consm'!$B9,2)+POWER('1.38 Spirits share of consm'!$B9,2)))),"")</f>
        <v>0.86419228019177874</v>
      </c>
      <c r="Y9" s="84">
        <f>IFERROR(SUM('1.19 Wine share of consm'!Y9*'1.19 Wine share of consm'!$B9,'1.29 Beer share of consm'!Y9*'1.29 Beer share of consm'!$B9,'1.38 Spirits share of consm'!Y9*'1.38 Spirits share of consm'!$B9)/((SQRT(POWER('1.19 Wine share of consm'!Y9,2)+POWER('1.29 Beer share of consm'!Y9,2)+POWER('1.38 Spirits share of consm'!Y9,2)))*(SQRT(POWER('1.19 Wine share of consm'!$B9,2)+POWER('1.29 Beer share of consm'!$B9,2)+POWER('1.38 Spirits share of consm'!$B9,2)))),"")</f>
        <v>0.8848128169659355</v>
      </c>
      <c r="Z9" s="84">
        <f>IFERROR(SUM('1.19 Wine share of consm'!Z9*'1.19 Wine share of consm'!$B9,'1.29 Beer share of consm'!Z9*'1.29 Beer share of consm'!$B9,'1.38 Spirits share of consm'!Z9*'1.38 Spirits share of consm'!$B9)/((SQRT(POWER('1.19 Wine share of consm'!Z9,2)+POWER('1.29 Beer share of consm'!Z9,2)+POWER('1.38 Spirits share of consm'!Z9,2)))*(SQRT(POWER('1.19 Wine share of consm'!$B9,2)+POWER('1.29 Beer share of consm'!$B9,2)+POWER('1.38 Spirits share of consm'!$B9,2)))),"")</f>
        <v>0.99191314170169398</v>
      </c>
      <c r="AA9" s="84">
        <f>IFERROR(SUM('1.19 Wine share of consm'!AA9*'1.19 Wine share of consm'!$B9,'1.29 Beer share of consm'!AA9*'1.29 Beer share of consm'!$B9,'1.38 Spirits share of consm'!AA9*'1.38 Spirits share of consm'!$B9)/((SQRT(POWER('1.19 Wine share of consm'!AA9,2)+POWER('1.29 Beer share of consm'!AA9,2)+POWER('1.38 Spirits share of consm'!AA9,2)))*(SQRT(POWER('1.19 Wine share of consm'!$B9,2)+POWER('1.29 Beer share of consm'!$B9,2)+POWER('1.38 Spirits share of consm'!$B9,2)))),"")</f>
        <v>0.91129736097844349</v>
      </c>
      <c r="AB9" s="84">
        <f>IFERROR(SUM('1.19 Wine share of consm'!AB9*'1.19 Wine share of consm'!$B9,'1.29 Beer share of consm'!AB9*'1.29 Beer share of consm'!$B9,'1.38 Spirits share of consm'!AB9*'1.38 Spirits share of consm'!$B9)/((SQRT(POWER('1.19 Wine share of consm'!AB9,2)+POWER('1.29 Beer share of consm'!AB9,2)+POWER('1.38 Spirits share of consm'!AB9,2)))*(SQRT(POWER('1.19 Wine share of consm'!$B9,2)+POWER('1.29 Beer share of consm'!$B9,2)+POWER('1.38 Spirits share of consm'!$B9,2)))),"")</f>
        <v>0.93698394330930801</v>
      </c>
      <c r="AC9" s="84">
        <f>IFERROR(SUM('1.19 Wine share of consm'!AC9*'1.19 Wine share of consm'!$B9,'1.29 Beer share of consm'!AC9*'1.29 Beer share of consm'!$B9,'1.38 Spirits share of consm'!AC9*'1.38 Spirits share of consm'!$B9)/((SQRT(POWER('1.19 Wine share of consm'!AC9,2)+POWER('1.29 Beer share of consm'!AC9,2)+POWER('1.38 Spirits share of consm'!AC9,2)))*(SQRT(POWER('1.19 Wine share of consm'!$B9,2)+POWER('1.29 Beer share of consm'!$B9,2)+POWER('1.38 Spirits share of consm'!$B9,2)))),"")</f>
        <v>0.96738241905598743</v>
      </c>
      <c r="AD9" s="84">
        <f>IFERROR(SUM('1.19 Wine share of consm'!AD9*'1.19 Wine share of consm'!$B9,'1.29 Beer share of consm'!AD9*'1.29 Beer share of consm'!$B9,'1.38 Spirits share of consm'!AD9*'1.38 Spirits share of consm'!$B9)/((SQRT(POWER('1.19 Wine share of consm'!AD9,2)+POWER('1.29 Beer share of consm'!AD9,2)+POWER('1.38 Spirits share of consm'!AD9,2)))*(SQRT(POWER('1.19 Wine share of consm'!$B9,2)+POWER('1.29 Beer share of consm'!$B9,2)+POWER('1.38 Spirits share of consm'!$B9,2)))),"")</f>
        <v>0.9464653021756867</v>
      </c>
      <c r="AE9" s="84">
        <f>IFERROR(SUM('1.19 Wine share of consm'!AE9*'1.19 Wine share of consm'!$B9,'1.29 Beer share of consm'!AE9*'1.29 Beer share of consm'!$B9,'1.38 Spirits share of consm'!AE9*'1.38 Spirits share of consm'!$B9)/((SQRT(POWER('1.19 Wine share of consm'!AE9,2)+POWER('1.29 Beer share of consm'!AE9,2)+POWER('1.38 Spirits share of consm'!AE9,2)))*(SQRT(POWER('1.19 Wine share of consm'!$B9,2)+POWER('1.29 Beer share of consm'!$B9,2)+POWER('1.38 Spirits share of consm'!$B9,2)))),"")</f>
        <v>0.92721841058213417</v>
      </c>
      <c r="AF9" s="84">
        <f>IFERROR(SUM('1.19 Wine share of consm'!AF9*'1.19 Wine share of consm'!$B9,'1.29 Beer share of consm'!AF9*'1.29 Beer share of consm'!$B9,'1.38 Spirits share of consm'!AF9*'1.38 Spirits share of consm'!$B9)/((SQRT(POWER('1.19 Wine share of consm'!AF9,2)+POWER('1.29 Beer share of consm'!AF9,2)+POWER('1.38 Spirits share of consm'!AF9,2)))*(SQRT(POWER('1.19 Wine share of consm'!$B9,2)+POWER('1.29 Beer share of consm'!$B9,2)+POWER('1.38 Spirits share of consm'!$B9,2)))),"")</f>
        <v>0.94912266713216942</v>
      </c>
      <c r="AG9" s="84">
        <f>IFERROR(SUM('1.19 Wine share of consm'!AG9*'1.19 Wine share of consm'!$B9,'1.29 Beer share of consm'!AG9*'1.29 Beer share of consm'!$B9,'1.38 Spirits share of consm'!AG9*'1.38 Spirits share of consm'!$B9)/((SQRT(POWER('1.19 Wine share of consm'!AG9,2)+POWER('1.29 Beer share of consm'!AG9,2)+POWER('1.38 Spirits share of consm'!AG9,2)))*(SQRT(POWER('1.19 Wine share of consm'!$B9,2)+POWER('1.29 Beer share of consm'!$B9,2)+POWER('1.38 Spirits share of consm'!$B9,2)))),"")</f>
        <v>0.9898580960513762</v>
      </c>
      <c r="AH9" s="84">
        <f>IFERROR(SUM('1.19 Wine share of consm'!AH9*'1.19 Wine share of consm'!$B9,'1.29 Beer share of consm'!AH9*'1.29 Beer share of consm'!$B9,'1.38 Spirits share of consm'!AH9*'1.38 Spirits share of consm'!$B9)/((SQRT(POWER('1.19 Wine share of consm'!AH9,2)+POWER('1.29 Beer share of consm'!AH9,2)+POWER('1.38 Spirits share of consm'!AH9,2)))*(SQRT(POWER('1.19 Wine share of consm'!$B9,2)+POWER('1.29 Beer share of consm'!$B9,2)+POWER('1.38 Spirits share of consm'!$B9,2)))),"")</f>
        <v>0.87044477174818791</v>
      </c>
      <c r="AI9" s="84">
        <f>IFERROR(SUM('1.19 Wine share of consm'!AI9*'1.19 Wine share of consm'!$B9,'1.29 Beer share of consm'!AI9*'1.29 Beer share of consm'!$B9,'1.38 Spirits share of consm'!AI9*'1.38 Spirits share of consm'!$B9)/((SQRT(POWER('1.19 Wine share of consm'!AI9,2)+POWER('1.29 Beer share of consm'!AI9,2)+POWER('1.38 Spirits share of consm'!AI9,2)))*(SQRT(POWER('1.19 Wine share of consm'!$B9,2)+POWER('1.29 Beer share of consm'!$B9,2)+POWER('1.38 Spirits share of consm'!$B9,2)))),"")</f>
        <v>0.99027443770678314</v>
      </c>
      <c r="AJ9" s="84">
        <f>IFERROR(SUM('1.19 Wine share of consm'!AJ9*'1.19 Wine share of consm'!$B9,'1.29 Beer share of consm'!AJ9*'1.29 Beer share of consm'!$B9,'1.38 Spirits share of consm'!AJ9*'1.38 Spirits share of consm'!$B9)/((SQRT(POWER('1.19 Wine share of consm'!AJ9,2)+POWER('1.29 Beer share of consm'!AJ9,2)+POWER('1.38 Spirits share of consm'!AJ9,2)))*(SQRT(POWER('1.19 Wine share of consm'!$B9,2)+POWER('1.29 Beer share of consm'!$B9,2)+POWER('1.38 Spirits share of consm'!$B9,2)))),"")</f>
        <v>0.9081045498789545</v>
      </c>
      <c r="AK9" s="84">
        <f>IFERROR(SUM('1.19 Wine share of consm'!AK9*'1.19 Wine share of consm'!$B9,'1.29 Beer share of consm'!AK9*'1.29 Beer share of consm'!$B9,'1.38 Spirits share of consm'!AK9*'1.38 Spirits share of consm'!$B9)/((SQRT(POWER('1.19 Wine share of consm'!AK9,2)+POWER('1.29 Beer share of consm'!AK9,2)+POWER('1.38 Spirits share of consm'!AK9,2)))*(SQRT(POWER('1.19 Wine share of consm'!$B9,2)+POWER('1.29 Beer share of consm'!$B9,2)+POWER('1.38 Spirits share of consm'!$B9,2)))),"")</f>
        <v>0.95923932558856406</v>
      </c>
      <c r="AL9" s="84">
        <f>IFERROR(SUM('1.19 Wine share of consm'!AL9*'1.19 Wine share of consm'!$B9,'1.29 Beer share of consm'!AL9*'1.29 Beer share of consm'!$B9,'1.38 Spirits share of consm'!AL9*'1.38 Spirits share of consm'!$B9)/((SQRT(POWER('1.19 Wine share of consm'!AL9,2)+POWER('1.29 Beer share of consm'!AL9,2)+POWER('1.38 Spirits share of consm'!AL9,2)))*(SQRT(POWER('1.19 Wine share of consm'!$B9,2)+POWER('1.29 Beer share of consm'!$B9,2)+POWER('1.38 Spirits share of consm'!$B9,2)))),"")</f>
        <v>0.91579353733182278</v>
      </c>
      <c r="AM9" s="84">
        <f>IFERROR(SUM('1.19 Wine share of consm'!AM9*'1.19 Wine share of consm'!$B9,'1.29 Beer share of consm'!AM9*'1.29 Beer share of consm'!$B9,'1.38 Spirits share of consm'!AM9*'1.38 Spirits share of consm'!$B9)/((SQRT(POWER('1.19 Wine share of consm'!AM9,2)+POWER('1.29 Beer share of consm'!AM9,2)+POWER('1.38 Spirits share of consm'!AM9,2)))*(SQRT(POWER('1.19 Wine share of consm'!$B9,2)+POWER('1.29 Beer share of consm'!$B9,2)+POWER('1.38 Spirits share of consm'!$B9,2)))),"")</f>
        <v>0.99382570301403539</v>
      </c>
      <c r="AN9" s="84">
        <f>IFERROR(SUM('1.19 Wine share of consm'!AN9*'1.19 Wine share of consm'!$B9,'1.29 Beer share of consm'!AN9*'1.29 Beer share of consm'!$B9,'1.38 Spirits share of consm'!AN9*'1.38 Spirits share of consm'!$B9)/((SQRT(POWER('1.19 Wine share of consm'!AN9,2)+POWER('1.29 Beer share of consm'!AN9,2)+POWER('1.38 Spirits share of consm'!AN9,2)))*(SQRT(POWER('1.19 Wine share of consm'!$B9,2)+POWER('1.29 Beer share of consm'!$B9,2)+POWER('1.38 Spirits share of consm'!$B9,2)))),"")</f>
        <v>0.77788851274062465</v>
      </c>
      <c r="AO9" s="84">
        <f>IFERROR(SUM('1.19 Wine share of consm'!AO9*'1.19 Wine share of consm'!$B9,'1.29 Beer share of consm'!AO9*'1.29 Beer share of consm'!$B9,'1.38 Spirits share of consm'!AO9*'1.38 Spirits share of consm'!$B9)/((SQRT(POWER('1.19 Wine share of consm'!AO9,2)+POWER('1.29 Beer share of consm'!AO9,2)+POWER('1.38 Spirits share of consm'!AO9,2)))*(SQRT(POWER('1.19 Wine share of consm'!$B9,2)+POWER('1.29 Beer share of consm'!$B9,2)+POWER('1.38 Spirits share of consm'!$B9,2)))),"")</f>
        <v>0.9848790246508794</v>
      </c>
      <c r="AP9" s="84">
        <f>IFERROR(SUM('1.19 Wine share of consm'!AP9*'1.19 Wine share of consm'!$B9,'1.29 Beer share of consm'!AP9*'1.29 Beer share of consm'!$B9,'1.38 Spirits share of consm'!AP9*'1.38 Spirits share of consm'!$B9)/((SQRT(POWER('1.19 Wine share of consm'!AP9,2)+POWER('1.29 Beer share of consm'!AP9,2)+POWER('1.38 Spirits share of consm'!AP9,2)))*(SQRT(POWER('1.19 Wine share of consm'!$B9,2)+POWER('1.29 Beer share of consm'!$B9,2)+POWER('1.38 Spirits share of consm'!$B9,2)))),"")</f>
        <v>0.98309898417129171</v>
      </c>
      <c r="AQ9" s="84">
        <f>IFERROR(SUM('1.19 Wine share of consm'!AQ9*'1.19 Wine share of consm'!$B9,'1.29 Beer share of consm'!AQ9*'1.29 Beer share of consm'!$B9,'1.38 Spirits share of consm'!AQ9*'1.38 Spirits share of consm'!$B9)/((SQRT(POWER('1.19 Wine share of consm'!AQ9,2)+POWER('1.29 Beer share of consm'!AQ9,2)+POWER('1.38 Spirits share of consm'!AQ9,2)))*(SQRT(POWER('1.19 Wine share of consm'!$B9,2)+POWER('1.29 Beer share of consm'!$B9,2)+POWER('1.38 Spirits share of consm'!$B9,2)))),"")</f>
        <v>0.68937342311324568</v>
      </c>
      <c r="AR9" s="84">
        <f>IFERROR(SUM('1.19 Wine share of consm'!AR9*'1.19 Wine share of consm'!$B9,'1.29 Beer share of consm'!AR9*'1.29 Beer share of consm'!$B9,'1.38 Spirits share of consm'!AR9*'1.38 Spirits share of consm'!$B9)/((SQRT(POWER('1.19 Wine share of consm'!AR9,2)+POWER('1.29 Beer share of consm'!AR9,2)+POWER('1.38 Spirits share of consm'!AR9,2)))*(SQRT(POWER('1.19 Wine share of consm'!$B9,2)+POWER('1.29 Beer share of consm'!$B9,2)+POWER('1.38 Spirits share of consm'!$B9,2)))),"")</f>
        <v>0.829672091359413</v>
      </c>
      <c r="AS9" s="84">
        <f>IFERROR(SUM('1.19 Wine share of consm'!AS9*'1.19 Wine share of consm'!$B9,'1.29 Beer share of consm'!AS9*'1.29 Beer share of consm'!$B9,'1.38 Spirits share of consm'!AS9*'1.38 Spirits share of consm'!$B9)/((SQRT(POWER('1.19 Wine share of consm'!AS9,2)+POWER('1.29 Beer share of consm'!AS9,2)+POWER('1.38 Spirits share of consm'!AS9,2)))*(SQRT(POWER('1.19 Wine share of consm'!$B9,2)+POWER('1.29 Beer share of consm'!$B9,2)+POWER('1.38 Spirits share of consm'!$B9,2)))),"")</f>
        <v>0.97325444872030153</v>
      </c>
      <c r="AT9" s="84">
        <f>IFERROR(SUM('1.19 Wine share of consm'!AT9*'1.19 Wine share of consm'!$B9,'1.29 Beer share of consm'!AT9*'1.29 Beer share of consm'!$B9,'1.38 Spirits share of consm'!AT9*'1.38 Spirits share of consm'!$B9)/((SQRT(POWER('1.19 Wine share of consm'!AT9,2)+POWER('1.29 Beer share of consm'!AT9,2)+POWER('1.38 Spirits share of consm'!AT9,2)))*(SQRT(POWER('1.19 Wine share of consm'!$B9,2)+POWER('1.29 Beer share of consm'!$B9,2)+POWER('1.38 Spirits share of consm'!$B9,2)))),"")</f>
        <v>0.90457622819211025</v>
      </c>
      <c r="AU9" s="84">
        <f>IFERROR(SUM('1.19 Wine share of consm'!AU9*'1.19 Wine share of consm'!$B9,'1.29 Beer share of consm'!AU9*'1.29 Beer share of consm'!$B9,'1.38 Spirits share of consm'!AU9*'1.38 Spirits share of consm'!$B9)/((SQRT(POWER('1.19 Wine share of consm'!AU9,2)+POWER('1.29 Beer share of consm'!AU9,2)+POWER('1.38 Spirits share of consm'!AU9,2)))*(SQRT(POWER('1.19 Wine share of consm'!$B9,2)+POWER('1.29 Beer share of consm'!$B9,2)+POWER('1.38 Spirits share of consm'!$B9,2)))),"")</f>
        <v>0.92831182586725214</v>
      </c>
      <c r="AV9" s="84">
        <f>IFERROR(SUM('1.19 Wine share of consm'!AV9*'1.19 Wine share of consm'!$B9,'1.29 Beer share of consm'!AV9*'1.29 Beer share of consm'!$B9,'1.38 Spirits share of consm'!AV9*'1.38 Spirits share of consm'!$B9)/((SQRT(POWER('1.19 Wine share of consm'!AV9,2)+POWER('1.29 Beer share of consm'!AV9,2)+POWER('1.38 Spirits share of consm'!AV9,2)))*(SQRT(POWER('1.19 Wine share of consm'!$B9,2)+POWER('1.29 Beer share of consm'!$B9,2)+POWER('1.38 Spirits share of consm'!$B9,2)))),"")</f>
        <v>0.97441210774007847</v>
      </c>
      <c r="AW9" s="84">
        <f>IFERROR(SUM('1.19 Wine share of consm'!AW9*'1.19 Wine share of consm'!$B9,'1.29 Beer share of consm'!AW9*'1.29 Beer share of consm'!$B9,'1.38 Spirits share of consm'!AW9*'1.38 Spirits share of consm'!$B9)/((SQRT(POWER('1.19 Wine share of consm'!AW9,2)+POWER('1.29 Beer share of consm'!AW9,2)+POWER('1.38 Spirits share of consm'!AW9,2)))*(SQRT(POWER('1.19 Wine share of consm'!$B9,2)+POWER('1.29 Beer share of consm'!$B9,2)+POWER('1.38 Spirits share of consm'!$B9,2)))),"")</f>
        <v>0.96703501745494824</v>
      </c>
      <c r="AX9" s="84">
        <f>IFERROR(SUM('1.19 Wine share of consm'!AX9*'1.19 Wine share of consm'!$B9,'1.29 Beer share of consm'!AX9*'1.29 Beer share of consm'!$B9,'1.38 Spirits share of consm'!AX9*'1.38 Spirits share of consm'!$B9)/((SQRT(POWER('1.19 Wine share of consm'!AX9,2)+POWER('1.29 Beer share of consm'!AX9,2)+POWER('1.38 Spirits share of consm'!AX9,2)))*(SQRT(POWER('1.19 Wine share of consm'!$B9,2)+POWER('1.29 Beer share of consm'!$B9,2)+POWER('1.38 Spirits share of consm'!$B9,2)))),"")</f>
        <v>0.96557480918535299</v>
      </c>
      <c r="AY9" s="84">
        <f>IFERROR(SUM('1.19 Wine share of consm'!AY9*'1.19 Wine share of consm'!$B9,'1.29 Beer share of consm'!AY9*'1.29 Beer share of consm'!$B9,'1.38 Spirits share of consm'!AY9*'1.38 Spirits share of consm'!$B9)/((SQRT(POWER('1.19 Wine share of consm'!AY9,2)+POWER('1.29 Beer share of consm'!AY9,2)+POWER('1.38 Spirits share of consm'!AY9,2)))*(SQRT(POWER('1.19 Wine share of consm'!$B9,2)+POWER('1.29 Beer share of consm'!$B9,2)+POWER('1.38 Spirits share of consm'!$B9,2)))),"")</f>
        <v>0.95019252684110378</v>
      </c>
      <c r="AZ9" s="84">
        <f>IFERROR(SUM('1.19 Wine share of consm'!AZ9*'1.19 Wine share of consm'!$B9,'1.29 Beer share of consm'!AZ9*'1.29 Beer share of consm'!$B9,'1.38 Spirits share of consm'!AZ9*'1.38 Spirits share of consm'!$B9)/((SQRT(POWER('1.19 Wine share of consm'!AZ9,2)+POWER('1.29 Beer share of consm'!AZ9,2)+POWER('1.38 Spirits share of consm'!AZ9,2)))*(SQRT(POWER('1.19 Wine share of consm'!$B9,2)+POWER('1.29 Beer share of consm'!$B9,2)+POWER('1.38 Spirits share of consm'!$B9,2)))),"")</f>
        <v>0.88125338076797344</v>
      </c>
      <c r="BA9" s="84">
        <f>IFERROR(SUM('1.19 Wine share of consm'!BA9*'1.19 Wine share of consm'!$B9,'1.29 Beer share of consm'!BA9*'1.29 Beer share of consm'!$B9,'1.38 Spirits share of consm'!BA9*'1.38 Spirits share of consm'!$B9)/((SQRT(POWER('1.19 Wine share of consm'!BA9,2)+POWER('1.29 Beer share of consm'!BA9,2)+POWER('1.38 Spirits share of consm'!BA9,2)))*(SQRT(POWER('1.19 Wine share of consm'!$B9,2)+POWER('1.29 Beer share of consm'!$B9,2)+POWER('1.38 Spirits share of consm'!$B9,2)))),"")</f>
        <v>0.81671469592581802</v>
      </c>
      <c r="BB9" s="84">
        <f>IFERROR(SUM('1.19 Wine share of consm'!BB9*'1.19 Wine share of consm'!$B9,'1.29 Beer share of consm'!BB9*'1.29 Beer share of consm'!$B9,'1.38 Spirits share of consm'!BB9*'1.38 Spirits share of consm'!$B9)/((SQRT(POWER('1.19 Wine share of consm'!BB9,2)+POWER('1.29 Beer share of consm'!BB9,2)+POWER('1.38 Spirits share of consm'!BB9,2)))*(SQRT(POWER('1.19 Wine share of consm'!$B9,2)+POWER('1.29 Beer share of consm'!$B9,2)+POWER('1.38 Spirits share of consm'!$B9,2)))),"")</f>
        <v>0.64895036071823264</v>
      </c>
      <c r="BC9" s="84">
        <f>IFERROR(SUM('1.19 Wine share of consm'!BC9*'1.19 Wine share of consm'!$B9,'1.29 Beer share of consm'!BC9*'1.29 Beer share of consm'!$B9,'1.38 Spirits share of consm'!BC9*'1.38 Spirits share of consm'!$B9)/((SQRT(POWER('1.19 Wine share of consm'!BC9,2)+POWER('1.29 Beer share of consm'!BC9,2)+POWER('1.38 Spirits share of consm'!BC9,2)))*(SQRT(POWER('1.19 Wine share of consm'!$B9,2)+POWER('1.29 Beer share of consm'!$B9,2)+POWER('1.38 Spirits share of consm'!$B9,2)))),"")</f>
        <v>0.89881551100861368</v>
      </c>
      <c r="BD9" s="84">
        <f>IFERROR(SUM('1.19 Wine share of consm'!BD9*'1.19 Wine share of consm'!$B9,'1.29 Beer share of consm'!BD9*'1.29 Beer share of consm'!$B9,'1.38 Spirits share of consm'!BD9*'1.38 Spirits share of consm'!$B9)/((SQRT(POWER('1.19 Wine share of consm'!BD9,2)+POWER('1.29 Beer share of consm'!BD9,2)+POWER('1.38 Spirits share of consm'!BD9,2)))*(SQRT(POWER('1.19 Wine share of consm'!$B9,2)+POWER('1.29 Beer share of consm'!$B9,2)+POWER('1.38 Spirits share of consm'!$B9,2)))),"")</f>
        <v>0.91015391032963278</v>
      </c>
      <c r="BE9" s="84">
        <f>IFERROR(SUM('1.19 Wine share of consm'!BE9*'1.19 Wine share of consm'!$B9,'1.29 Beer share of consm'!BE9*'1.29 Beer share of consm'!$B9,'1.38 Spirits share of consm'!BE9*'1.38 Spirits share of consm'!$B9)/((SQRT(POWER('1.19 Wine share of consm'!BE9,2)+POWER('1.29 Beer share of consm'!BE9,2)+POWER('1.38 Spirits share of consm'!BE9,2)))*(SQRT(POWER('1.19 Wine share of consm'!$B9,2)+POWER('1.29 Beer share of consm'!$B9,2)+POWER('1.38 Spirits share of consm'!$B9,2)))),"")</f>
        <v>0.70529279170589088</v>
      </c>
      <c r="BF9" s="84">
        <f>IFERROR(SUM('1.19 Wine share of consm'!BF9*'1.19 Wine share of consm'!$B9,'1.29 Beer share of consm'!BF9*'1.29 Beer share of consm'!$B9,'1.38 Spirits share of consm'!BF9*'1.38 Spirits share of consm'!$B9)/((SQRT(POWER('1.19 Wine share of consm'!BF9,2)+POWER('1.29 Beer share of consm'!BF9,2)+POWER('1.38 Spirits share of consm'!BF9,2)))*(SQRT(POWER('1.19 Wine share of consm'!$B9,2)+POWER('1.29 Beer share of consm'!$B9,2)+POWER('1.38 Spirits share of consm'!$B9,2)))),"")</f>
        <v>0.76633477417705254</v>
      </c>
      <c r="BG9" s="84">
        <f>IFERROR(SUM('1.19 Wine share of consm'!BG9*'1.19 Wine share of consm'!$B9,'1.29 Beer share of consm'!BG9*'1.29 Beer share of consm'!$B9,'1.38 Spirits share of consm'!BG9*'1.38 Spirits share of consm'!$B9)/((SQRT(POWER('1.19 Wine share of consm'!BG9,2)+POWER('1.29 Beer share of consm'!BG9,2)+POWER('1.38 Spirits share of consm'!BG9,2)))*(SQRT(POWER('1.19 Wine share of consm'!$B9,2)+POWER('1.29 Beer share of consm'!$B9,2)+POWER('1.38 Spirits share of consm'!$B9,2)))),"")</f>
        <v>0.90865848327743215</v>
      </c>
      <c r="BH9" s="84" t="str">
        <f>IFERROR(SUM('1.19 Wine share of consm'!BH9*'1.19 Wine share of consm'!$B9,'1.29 Beer share of consm'!BH9*'1.29 Beer share of consm'!$B9,'1.38 Spirits share of consm'!BH9*'1.38 Spirits share of consm'!$B9)/((SQRT(POWER('1.19 Wine share of consm'!BH9,2)+POWER('1.29 Beer share of consm'!BH9,2)+POWER('1.38 Spirits share of consm'!BH9,2)))*(SQRT(POWER('1.19 Wine share of consm'!$B9,2)+POWER('1.29 Beer share of consm'!$B9,2)+POWER('1.38 Spirits share of consm'!$B9,2)))),"")</f>
        <v/>
      </c>
      <c r="BI9" s="84">
        <f>IFERROR(SUM('1.19 Wine share of consm'!BI9*'1.19 Wine share of consm'!$B9,'1.29 Beer share of consm'!BI9*'1.29 Beer share of consm'!$B9,'1.38 Spirits share of consm'!BI9*'1.38 Spirits share of consm'!$B9)/((SQRT(POWER('1.19 Wine share of consm'!BI9,2)+POWER('1.29 Beer share of consm'!BI9,2)+POWER('1.38 Spirits share of consm'!BI9,2)))*(SQRT(POWER('1.19 Wine share of consm'!$B9,2)+POWER('1.29 Beer share of consm'!$B9,2)+POWER('1.38 Spirits share of consm'!$B9,2)))),"")</f>
        <v>0.94515833692291729</v>
      </c>
      <c r="BJ9" s="84">
        <f>IFERROR(SUM('1.19 Wine share of consm'!BJ9*'1.19 Wine share of consm'!$B9,'1.29 Beer share of consm'!BJ9*'1.29 Beer share of consm'!$B9,'1.38 Spirits share of consm'!BJ9*'1.38 Spirits share of consm'!$B9)/((SQRT(POWER('1.19 Wine share of consm'!BJ9,2)+POWER('1.29 Beer share of consm'!BJ9,2)+POWER('1.38 Spirits share of consm'!BJ9,2)))*(SQRT(POWER('1.19 Wine share of consm'!$B9,2)+POWER('1.29 Beer share of consm'!$B9,2)+POWER('1.38 Spirits share of consm'!$B9,2)))),"")</f>
        <v>0.87680688516999927</v>
      </c>
      <c r="BK9" s="84">
        <f>IFERROR(SUM('1.19 Wine share of consm'!BK9*'1.19 Wine share of consm'!$B9,'1.29 Beer share of consm'!BK9*'1.29 Beer share of consm'!$B9,'1.38 Spirits share of consm'!BK9*'1.38 Spirits share of consm'!$B9)/((SQRT(POWER('1.19 Wine share of consm'!BK9,2)+POWER('1.29 Beer share of consm'!BK9,2)+POWER('1.38 Spirits share of consm'!BK9,2)))*(SQRT(POWER('1.19 Wine share of consm'!$B9,2)+POWER('1.29 Beer share of consm'!$B9,2)+POWER('1.38 Spirits share of consm'!$B9,2)))),"")</f>
        <v>0.91709587863546072</v>
      </c>
      <c r="BL9" s="84">
        <f>IFERROR(SUM('1.19 Wine share of consm'!BL9*'1.19 Wine share of consm'!$B9,'1.29 Beer share of consm'!BL9*'1.29 Beer share of consm'!$B9,'1.38 Spirits share of consm'!BL9*'1.38 Spirits share of consm'!$B9)/((SQRT(POWER('1.19 Wine share of consm'!BL9,2)+POWER('1.29 Beer share of consm'!BL9,2)+POWER('1.38 Spirits share of consm'!BL9,2)))*(SQRT(POWER('1.19 Wine share of consm'!$B9,2)+POWER('1.29 Beer share of consm'!$B9,2)+POWER('1.38 Spirits share of consm'!$B9,2)))),"")</f>
        <v>0.86845658996140473</v>
      </c>
      <c r="BM9" s="84" t="str">
        <f>IFERROR(SUM('1.19 Wine share of consm'!BM9*'1.19 Wine share of consm'!$B9,'1.29 Beer share of consm'!BM9*'1.29 Beer share of consm'!$B9,'1.38 Spirits share of consm'!BM9*'1.38 Spirits share of consm'!$B9)/((SQRT(POWER('1.19 Wine share of consm'!BM9,2)+POWER('1.29 Beer share of consm'!BM9,2)+POWER('1.38 Spirits share of consm'!BM9,2)))*(SQRT(POWER('1.19 Wine share of consm'!$B9,2)+POWER('1.29 Beer share of consm'!$B9,2)+POWER('1.38 Spirits share of consm'!$B9,2)))),"")</f>
        <v/>
      </c>
      <c r="BN9" s="84">
        <f>IFERROR(SUM('1.19 Wine share of consm'!BN9*'1.19 Wine share of consm'!$B9,'1.29 Beer share of consm'!BN9*'1.29 Beer share of consm'!$B9,'1.38 Spirits share of consm'!BN9*'1.38 Spirits share of consm'!$B9)/((SQRT(POWER('1.19 Wine share of consm'!BN9,2)+POWER('1.29 Beer share of consm'!BN9,2)+POWER('1.38 Spirits share of consm'!BN9,2)))*(SQRT(POWER('1.19 Wine share of consm'!$B9,2)+POWER('1.29 Beer share of consm'!$B9,2)+POWER('1.38 Spirits share of consm'!$B9,2)))),"")</f>
        <v>0.93467501453739887</v>
      </c>
      <c r="BO9" s="84">
        <f>IFERROR(SUM('1.19 Wine share of consm'!BO9*'1.19 Wine share of consm'!$B9,'1.29 Beer share of consm'!BO9*'1.29 Beer share of consm'!$B9,'1.38 Spirits share of consm'!BO9*'1.38 Spirits share of consm'!$B9)/((SQRT(POWER('1.19 Wine share of consm'!BO9,2)+POWER('1.29 Beer share of consm'!BO9,2)+POWER('1.38 Spirits share of consm'!BO9,2)))*(SQRT(POWER('1.19 Wine share of consm'!$B9,2)+POWER('1.29 Beer share of consm'!$B9,2)+POWER('1.38 Spirits share of consm'!$B9,2)))),"")</f>
        <v>0.86181846455105604</v>
      </c>
      <c r="BP9" s="84">
        <f>IFERROR(SUM('1.19 Wine share of consm'!BP9*'1.19 Wine share of consm'!$B9,'1.29 Beer share of consm'!BP9*'1.29 Beer share of consm'!$B9,'1.38 Spirits share of consm'!BP9*'1.38 Spirits share of consm'!$B9)/((SQRT(POWER('1.19 Wine share of consm'!BP9,2)+POWER('1.29 Beer share of consm'!BP9,2)+POWER('1.38 Spirits share of consm'!BP9,2)))*(SQRT(POWER('1.19 Wine share of consm'!$B9,2)+POWER('1.29 Beer share of consm'!$B9,2)+POWER('1.38 Spirits share of consm'!$B9,2)))),"")</f>
        <v>0.88813082274787436</v>
      </c>
      <c r="BQ9" s="84">
        <f>IFERROR(SUM('1.19 Wine share of consm'!BQ9*'1.19 Wine share of consm'!$B9,'1.29 Beer share of consm'!BQ9*'1.29 Beer share of consm'!$B9,'1.38 Spirits share of consm'!BQ9*'1.38 Spirits share of consm'!$B9)/((SQRT(POWER('1.19 Wine share of consm'!BQ9,2)+POWER('1.29 Beer share of consm'!BQ9,2)+POWER('1.38 Spirits share of consm'!BQ9,2)))*(SQRT(POWER('1.19 Wine share of consm'!$B9,2)+POWER('1.29 Beer share of consm'!$B9,2)+POWER('1.38 Spirits share of consm'!$B9,2)))),"")</f>
        <v>0.97665538419564457</v>
      </c>
      <c r="BR9" s="84">
        <f>IFERROR(SUM('1.19 Wine share of consm'!BR9*'1.19 Wine share of consm'!$B9,'1.29 Beer share of consm'!BR9*'1.29 Beer share of consm'!$B9,'1.38 Spirits share of consm'!BR9*'1.38 Spirits share of consm'!$B9)/((SQRT(POWER('1.19 Wine share of consm'!BR9,2)+POWER('1.29 Beer share of consm'!BR9,2)+POWER('1.38 Spirits share of consm'!BR9,2)))*(SQRT(POWER('1.19 Wine share of consm'!$B9,2)+POWER('1.29 Beer share of consm'!$B9,2)+POWER('1.38 Spirits share of consm'!$B9,2)))),"")</f>
        <v>0.97326898048104737</v>
      </c>
      <c r="BS9" s="84">
        <f>IFERROR(SUM('1.19 Wine share of consm'!BS9*'1.19 Wine share of consm'!$B9,'1.29 Beer share of consm'!BS9*'1.29 Beer share of consm'!$B9,'1.38 Spirits share of consm'!BS9*'1.38 Spirits share of consm'!$B9)/((SQRT(POWER('1.19 Wine share of consm'!BS9,2)+POWER('1.29 Beer share of consm'!BS9,2)+POWER('1.38 Spirits share of consm'!BS9,2)))*(SQRT(POWER('1.19 Wine share of consm'!$B9,2)+POWER('1.29 Beer share of consm'!$B9,2)+POWER('1.38 Spirits share of consm'!$B9,2)))),"")</f>
        <v>0.97613250183263689</v>
      </c>
      <c r="BT9" s="84">
        <f>IFERROR(SUM('1.19 Wine share of consm'!BT9*'1.19 Wine share of consm'!$B9,'1.29 Beer share of consm'!BT9*'1.29 Beer share of consm'!$B9,'1.38 Spirits share of consm'!BT9*'1.38 Spirits share of consm'!$B9)/((SQRT(POWER('1.19 Wine share of consm'!BT9,2)+POWER('1.29 Beer share of consm'!BT9,2)+POWER('1.38 Spirits share of consm'!BT9,2)))*(SQRT(POWER('1.19 Wine share of consm'!$B9,2)+POWER('1.29 Beer share of consm'!$B9,2)+POWER('1.38 Spirits share of consm'!$B9,2)))),"")</f>
        <v>0.87152645126499517</v>
      </c>
      <c r="BU9" s="84">
        <f>IFERROR(SUM('1.19 Wine share of consm'!BU9*'1.19 Wine share of consm'!$B9,'1.29 Beer share of consm'!BU9*'1.29 Beer share of consm'!$B9,'1.38 Spirits share of consm'!BU9*'1.38 Spirits share of consm'!$B9)/((SQRT(POWER('1.19 Wine share of consm'!BU9,2)+POWER('1.29 Beer share of consm'!BU9,2)+POWER('1.38 Spirits share of consm'!BU9,2)))*(SQRT(POWER('1.19 Wine share of consm'!$B9,2)+POWER('1.29 Beer share of consm'!$B9,2)+POWER('1.38 Spirits share of consm'!$B9,2)))),"")</f>
        <v>0.85246394983638152</v>
      </c>
      <c r="BV9" s="84">
        <f>IFERROR(SUM('1.19 Wine share of consm'!BV9*'1.19 Wine share of consm'!$B9,'1.29 Beer share of consm'!BV9*'1.29 Beer share of consm'!$B9,'1.38 Spirits share of consm'!BV9*'1.38 Spirits share of consm'!$B9)/((SQRT(POWER('1.19 Wine share of consm'!BV9,2)+POWER('1.29 Beer share of consm'!BV9,2)+POWER('1.38 Spirits share of consm'!BV9,2)))*(SQRT(POWER('1.19 Wine share of consm'!$B9,2)+POWER('1.29 Beer share of consm'!$B9,2)+POWER('1.38 Spirits share of consm'!$B9,2)))),"")</f>
        <v>0.87071341348125464</v>
      </c>
      <c r="BW9" s="84">
        <f>IFERROR(SUM('1.19 Wine share of consm'!BW9*'1.19 Wine share of consm'!$B9,'1.29 Beer share of consm'!BW9*'1.29 Beer share of consm'!$B9,'1.38 Spirits share of consm'!BW9*'1.38 Spirits share of consm'!$B9)/((SQRT(POWER('1.19 Wine share of consm'!BW9,2)+POWER('1.29 Beer share of consm'!BW9,2)+POWER('1.38 Spirits share of consm'!BW9,2)))*(SQRT(POWER('1.19 Wine share of consm'!$B9,2)+POWER('1.29 Beer share of consm'!$B9,2)+POWER('1.38 Spirits share of consm'!$B9,2)))),"")</f>
        <v>0.85887256672811318</v>
      </c>
      <c r="BX9" s="84">
        <f>IFERROR(SUM('1.19 Wine share of consm'!BX9*'1.19 Wine share of consm'!$B9,'1.29 Beer share of consm'!BX9*'1.29 Beer share of consm'!$B9,'1.38 Spirits share of consm'!BX9*'1.38 Spirits share of consm'!$B9)/((SQRT(POWER('1.19 Wine share of consm'!BX9,2)+POWER('1.29 Beer share of consm'!BX9,2)+POWER('1.38 Spirits share of consm'!BX9,2)))*(SQRT(POWER('1.19 Wine share of consm'!$B9,2)+POWER('1.29 Beer share of consm'!$B9,2)+POWER('1.38 Spirits share of consm'!$B9,2)))),"")</f>
        <v>0.98324430138794394</v>
      </c>
      <c r="BY9" s="84">
        <f>IFERROR(SUM('1.19 Wine share of consm'!BY9*'1.19 Wine share of consm'!$B9,'1.29 Beer share of consm'!BY9*'1.29 Beer share of consm'!$B9,'1.38 Spirits share of consm'!BY9*'1.38 Spirits share of consm'!$B9)/((SQRT(POWER('1.19 Wine share of consm'!BY9,2)+POWER('1.29 Beer share of consm'!BY9,2)+POWER('1.38 Spirits share of consm'!BY9,2)))*(SQRT(POWER('1.19 Wine share of consm'!$B9,2)+POWER('1.29 Beer share of consm'!$B9,2)+POWER('1.38 Spirits share of consm'!$B9,2)))),"")</f>
        <v>0.68877710717853546</v>
      </c>
      <c r="BZ9" s="84">
        <f>IFERROR(SUM('1.19 Wine share of consm'!BZ9*'1.19 Wine share of consm'!$B9,'1.29 Beer share of consm'!BZ9*'1.29 Beer share of consm'!$B9,'1.38 Spirits share of consm'!BZ9*'1.38 Spirits share of consm'!$B9)/((SQRT(POWER('1.19 Wine share of consm'!BZ9,2)+POWER('1.29 Beer share of consm'!BZ9,2)+POWER('1.38 Spirits share of consm'!BZ9,2)))*(SQRT(POWER('1.19 Wine share of consm'!$B9,2)+POWER('1.29 Beer share of consm'!$B9,2)+POWER('1.38 Spirits share of consm'!$B9,2)))),"")</f>
        <v>0.94230322877813655</v>
      </c>
      <c r="CA9" s="84">
        <f>IFERROR(SUM('1.19 Wine share of consm'!CA9*'1.19 Wine share of consm'!$B9,'1.29 Beer share of consm'!CA9*'1.29 Beer share of consm'!$B9,'1.38 Spirits share of consm'!CA9*'1.38 Spirits share of consm'!$B9)/((SQRT(POWER('1.19 Wine share of consm'!CA9,2)+POWER('1.29 Beer share of consm'!CA9,2)+POWER('1.38 Spirits share of consm'!CA9,2)))*(SQRT(POWER('1.19 Wine share of consm'!$B9,2)+POWER('1.29 Beer share of consm'!$B9,2)+POWER('1.38 Spirits share of consm'!$B9,2)))),"")</f>
        <v>0.7714773390157027</v>
      </c>
      <c r="CB9" s="84">
        <f>IFERROR(SUM('1.19 Wine share of consm'!CB9*'1.19 Wine share of consm'!$B9,'1.29 Beer share of consm'!CB9*'1.29 Beer share of consm'!$B9,'1.38 Spirits share of consm'!CB9*'1.38 Spirits share of consm'!$B9)/((SQRT(POWER('1.19 Wine share of consm'!CB9,2)+POWER('1.29 Beer share of consm'!CB9,2)+POWER('1.38 Spirits share of consm'!CB9,2)))*(SQRT(POWER('1.19 Wine share of consm'!$B9,2)+POWER('1.29 Beer share of consm'!$B9,2)+POWER('1.38 Spirits share of consm'!$B9,2)))),"")</f>
        <v>0.92923558753717905</v>
      </c>
      <c r="CC9" s="84">
        <f>IFERROR(SUM('1.19 Wine share of consm'!CC9*'1.19 Wine share of consm'!$B9,'1.29 Beer share of consm'!CC9*'1.29 Beer share of consm'!$B9,'1.38 Spirits share of consm'!CC9*'1.38 Spirits share of consm'!$B9)/((SQRT(POWER('1.19 Wine share of consm'!CC9,2)+POWER('1.29 Beer share of consm'!CC9,2)+POWER('1.38 Spirits share of consm'!CC9,2)))*(SQRT(POWER('1.19 Wine share of consm'!$B9,2)+POWER('1.29 Beer share of consm'!$B9,2)+POWER('1.38 Spirits share of consm'!$B9,2)))),"")</f>
        <v>0.55728179606905137</v>
      </c>
      <c r="CD9" s="84">
        <f>IFERROR(SUM('1.19 Wine share of consm'!CD9*'1.19 Wine share of consm'!$B9,'1.29 Beer share of consm'!CD9*'1.29 Beer share of consm'!$B9,'1.38 Spirits share of consm'!CD9*'1.38 Spirits share of consm'!$B9)/((SQRT(POWER('1.19 Wine share of consm'!CD9,2)+POWER('1.29 Beer share of consm'!CD9,2)+POWER('1.38 Spirits share of consm'!CD9,2)))*(SQRT(POWER('1.19 Wine share of consm'!$B9,2)+POWER('1.29 Beer share of consm'!$B9,2)+POWER('1.38 Spirits share of consm'!$B9,2)))),"")</f>
        <v>0.89857839813526152</v>
      </c>
      <c r="CE9" s="84">
        <f>IFERROR(SUM('1.19 Wine share of consm'!CE9*'1.19 Wine share of consm'!$B9,'1.29 Beer share of consm'!CE9*'1.29 Beer share of consm'!$B9,'1.38 Spirits share of consm'!CE9*'1.38 Spirits share of consm'!$B9)/((SQRT(POWER('1.19 Wine share of consm'!CE9,2)+POWER('1.29 Beer share of consm'!CE9,2)+POWER('1.38 Spirits share of consm'!CE9,2)))*(SQRT(POWER('1.19 Wine share of consm'!$B9,2)+POWER('1.29 Beer share of consm'!$B9,2)+POWER('1.38 Spirits share of consm'!$B9,2)))),"")</f>
        <v>0.93730309443146043</v>
      </c>
      <c r="CF9" s="84">
        <f>IFERROR(SUM('1.19 Wine share of consm'!CF9*'1.19 Wine share of consm'!$B9,'1.29 Beer share of consm'!CF9*'1.29 Beer share of consm'!$B9,'1.38 Spirits share of consm'!CF9*'1.38 Spirits share of consm'!$B9)/((SQRT(POWER('1.19 Wine share of consm'!CF9,2)+POWER('1.29 Beer share of consm'!CF9,2)+POWER('1.38 Spirits share of consm'!CF9,2)))*(SQRT(POWER('1.19 Wine share of consm'!$B9,2)+POWER('1.29 Beer share of consm'!$B9,2)+POWER('1.38 Spirits share of consm'!$B9,2)))),"")</f>
        <v>0.64941273670391098</v>
      </c>
      <c r="CG9" s="84">
        <f>IFERROR(SUM('1.19 Wine share of consm'!CG9*'1.19 Wine share of consm'!$B9,'1.29 Beer share of consm'!CG9*'1.29 Beer share of consm'!$B9,'1.38 Spirits share of consm'!CG9*'1.38 Spirits share of consm'!$B9)/((SQRT(POWER('1.19 Wine share of consm'!CG9,2)+POWER('1.29 Beer share of consm'!CG9,2)+POWER('1.38 Spirits share of consm'!CG9,2)))*(SQRT(POWER('1.19 Wine share of consm'!$B9,2)+POWER('1.29 Beer share of consm'!$B9,2)+POWER('1.38 Spirits share of consm'!$B9,2)))),"")</f>
        <v>0.92282345585136938</v>
      </c>
      <c r="CH9" s="84">
        <f>IFERROR(SUM('1.19 Wine share of consm'!CH9*'1.19 Wine share of consm'!$B9,'1.29 Beer share of consm'!CH9*'1.29 Beer share of consm'!$B9,'1.38 Spirits share of consm'!CH9*'1.38 Spirits share of consm'!$B9)/((SQRT(POWER('1.19 Wine share of consm'!CH9,2)+POWER('1.29 Beer share of consm'!CH9,2)+POWER('1.38 Spirits share of consm'!CH9,2)))*(SQRT(POWER('1.19 Wine share of consm'!$B9,2)+POWER('1.29 Beer share of consm'!$B9,2)+POWER('1.38 Spirits share of consm'!$B9,2)))),"")</f>
        <v>0.86644784167167288</v>
      </c>
      <c r="CI9" s="84">
        <f>IFERROR(SUM('1.19 Wine share of consm'!CI9*'1.19 Wine share of consm'!$B9,'1.29 Beer share of consm'!CI9*'1.29 Beer share of consm'!$B9,'1.38 Spirits share of consm'!CI9*'1.38 Spirits share of consm'!$B9)/((SQRT(POWER('1.19 Wine share of consm'!CI9,2)+POWER('1.29 Beer share of consm'!CI9,2)+POWER('1.38 Spirits share of consm'!CI9,2)))*(SQRT(POWER('1.19 Wine share of consm'!$B9,2)+POWER('1.29 Beer share of consm'!$B9,2)+POWER('1.38 Spirits share of consm'!$B9,2)))),"")</f>
        <v>0.70806592713745997</v>
      </c>
      <c r="CJ9" s="84">
        <f>IFERROR(SUM('1.19 Wine share of consm'!CJ9*'1.19 Wine share of consm'!$B9,'1.29 Beer share of consm'!CJ9*'1.29 Beer share of consm'!$B9,'1.38 Spirits share of consm'!CJ9*'1.38 Spirits share of consm'!$B9)/((SQRT(POWER('1.19 Wine share of consm'!CJ9,2)+POWER('1.29 Beer share of consm'!CJ9,2)+POWER('1.38 Spirits share of consm'!CJ9,2)))*(SQRT(POWER('1.19 Wine share of consm'!$B9,2)+POWER('1.29 Beer share of consm'!$B9,2)+POWER('1.38 Spirits share of consm'!$B9,2)))),"")</f>
        <v>0.98044341453307349</v>
      </c>
      <c r="CK9" s="84">
        <f>IFERROR(SUM('1.19 Wine share of consm'!CK9*'1.19 Wine share of consm'!$B9,'1.29 Beer share of consm'!CK9*'1.29 Beer share of consm'!$B9,'1.38 Spirits share of consm'!CK9*'1.38 Spirits share of consm'!$B9)/((SQRT(POWER('1.19 Wine share of consm'!CK9,2)+POWER('1.29 Beer share of consm'!CK9,2)+POWER('1.38 Spirits share of consm'!CK9,2)))*(SQRT(POWER('1.19 Wine share of consm'!$B9,2)+POWER('1.29 Beer share of consm'!$B9,2)+POWER('1.38 Spirits share of consm'!$B9,2)))),"")</f>
        <v>0.93415148521140368</v>
      </c>
      <c r="CL9" s="84">
        <f>IFERROR(SUM('1.19 Wine share of consm'!CL9*'1.19 Wine share of consm'!$B9,'1.29 Beer share of consm'!CL9*'1.29 Beer share of consm'!$B9,'1.38 Spirits share of consm'!CL9*'1.38 Spirits share of consm'!$B9)/((SQRT(POWER('1.19 Wine share of consm'!CL9,2)+POWER('1.29 Beer share of consm'!CL9,2)+POWER('1.38 Spirits share of consm'!CL9,2)))*(SQRT(POWER('1.19 Wine share of consm'!$B9,2)+POWER('1.29 Beer share of consm'!$B9,2)+POWER('1.38 Spirits share of consm'!$B9,2)))),"")</f>
        <v>0.80618631671352425</v>
      </c>
      <c r="CM9" s="84">
        <f>IFERROR(SUM('1.19 Wine share of consm'!CM9*'1.19 Wine share of consm'!$B9,'1.29 Beer share of consm'!CM9*'1.29 Beer share of consm'!$B9,'1.38 Spirits share of consm'!CM9*'1.38 Spirits share of consm'!$B9)/((SQRT(POWER('1.19 Wine share of consm'!CM9,2)+POWER('1.29 Beer share of consm'!CM9,2)+POWER('1.38 Spirits share of consm'!CM9,2)))*(SQRT(POWER('1.19 Wine share of consm'!$B9,2)+POWER('1.29 Beer share of consm'!$B9,2)+POWER('1.38 Spirits share of consm'!$B9,2)))),"")</f>
        <v>0.84642789709837252</v>
      </c>
      <c r="CN9" s="84">
        <f>IFERROR(SUM('1.19 Wine share of consm'!CN9*'1.19 Wine share of consm'!$B9,'1.29 Beer share of consm'!CN9*'1.29 Beer share of consm'!$B9,'1.38 Spirits share of consm'!CN9*'1.38 Spirits share of consm'!$B9)/((SQRT(POWER('1.19 Wine share of consm'!CN9,2)+POWER('1.29 Beer share of consm'!CN9,2)+POWER('1.38 Spirits share of consm'!CN9,2)))*(SQRT(POWER('1.19 Wine share of consm'!$B9,2)+POWER('1.29 Beer share of consm'!$B9,2)+POWER('1.38 Spirits share of consm'!$B9,2)))),"")</f>
        <v>0.96111080594082166</v>
      </c>
      <c r="CO9" s="84">
        <f>IFERROR(SUM('1.19 Wine share of consm'!CO9*'1.19 Wine share of consm'!$B9,'1.29 Beer share of consm'!CO9*'1.29 Beer share of consm'!$B9,'1.38 Spirits share of consm'!CO9*'1.38 Spirits share of consm'!$B9)/((SQRT(POWER('1.19 Wine share of consm'!CO9,2)+POWER('1.29 Beer share of consm'!CO9,2)+POWER('1.38 Spirits share of consm'!CO9,2)))*(SQRT(POWER('1.19 Wine share of consm'!$B9,2)+POWER('1.29 Beer share of consm'!$B9,2)+POWER('1.38 Spirits share of consm'!$B9,2)))),"")</f>
        <v>0.88666676676684153</v>
      </c>
      <c r="CP9" s="84">
        <f>IFERROR(SUM('1.19 Wine share of consm'!CP9*'1.19 Wine share of consm'!$B9,'1.29 Beer share of consm'!CP9*'1.29 Beer share of consm'!$B9,'1.38 Spirits share of consm'!CP9*'1.38 Spirits share of consm'!$B9)/((SQRT(POWER('1.19 Wine share of consm'!CP9,2)+POWER('1.29 Beer share of consm'!CP9,2)+POWER('1.38 Spirits share of consm'!CP9,2)))*(SQRT(POWER('1.19 Wine share of consm'!$B9,2)+POWER('1.29 Beer share of consm'!$B9,2)+POWER('1.38 Spirits share of consm'!$B9,2)))),"")</f>
        <v>0.88930213185753237</v>
      </c>
      <c r="CR9" s="88"/>
    </row>
    <row r="10" spans="1:96" x14ac:dyDescent="0.25">
      <c r="A10" s="78" t="s">
        <v>31</v>
      </c>
      <c r="B10" s="84">
        <f>IFERROR(SUM('1.19 Wine share of consm'!B10*'1.19 Wine share of consm'!$B10,'1.29 Beer share of consm'!B10*'1.29 Beer share of consm'!$B10,'1.38 Spirits share of consm'!B10*'1.38 Spirits share of consm'!$B10)/((SQRT(POWER('1.19 Wine share of consm'!B10,2)+POWER('1.29 Beer share of consm'!B10,2)+POWER('1.38 Spirits share of consm'!B10,2)))*(SQRT(POWER('1.19 Wine share of consm'!$B10,2)+POWER('1.29 Beer share of consm'!$B10,2)+POWER('1.38 Spirits share of consm'!$B10,2)))),"")</f>
        <v>1.0000000000000002</v>
      </c>
      <c r="C10" s="84">
        <f>IFERROR(SUM('1.19 Wine share of consm'!C10*'1.19 Wine share of consm'!$B10,'1.29 Beer share of consm'!C10*'1.29 Beer share of consm'!$B10,'1.38 Spirits share of consm'!C10*'1.38 Spirits share of consm'!$B10)/((SQRT(POWER('1.19 Wine share of consm'!C10,2)+POWER('1.29 Beer share of consm'!C10,2)+POWER('1.38 Spirits share of consm'!C10,2)))*(SQRT(POWER('1.19 Wine share of consm'!$B10,2)+POWER('1.29 Beer share of consm'!$B10,2)+POWER('1.38 Spirits share of consm'!$B10,2)))),"")</f>
        <v>0.96485742129767371</v>
      </c>
      <c r="D10" s="84">
        <f>IFERROR(SUM('1.19 Wine share of consm'!D10*'1.19 Wine share of consm'!$B10,'1.29 Beer share of consm'!D10*'1.29 Beer share of consm'!$B10,'1.38 Spirits share of consm'!D10*'1.38 Spirits share of consm'!$B10)/((SQRT(POWER('1.19 Wine share of consm'!D10,2)+POWER('1.29 Beer share of consm'!D10,2)+POWER('1.38 Spirits share of consm'!D10,2)))*(SQRT(POWER('1.19 Wine share of consm'!$B10,2)+POWER('1.29 Beer share of consm'!$B10,2)+POWER('1.38 Spirits share of consm'!$B10,2)))),"")</f>
        <v>0.88020384272119379</v>
      </c>
      <c r="E10" s="84">
        <f>IFERROR(SUM('1.19 Wine share of consm'!E10*'1.19 Wine share of consm'!$B10,'1.29 Beer share of consm'!E10*'1.29 Beer share of consm'!$B10,'1.38 Spirits share of consm'!E10*'1.38 Spirits share of consm'!$B10)/((SQRT(POWER('1.19 Wine share of consm'!E10,2)+POWER('1.29 Beer share of consm'!E10,2)+POWER('1.38 Spirits share of consm'!E10,2)))*(SQRT(POWER('1.19 Wine share of consm'!$B10,2)+POWER('1.29 Beer share of consm'!$B10,2)+POWER('1.38 Spirits share of consm'!$B10,2)))),"")</f>
        <v>0.99018656699711971</v>
      </c>
      <c r="F10" s="84">
        <f>IFERROR(SUM('1.19 Wine share of consm'!F10*'1.19 Wine share of consm'!$B10,'1.29 Beer share of consm'!F10*'1.29 Beer share of consm'!$B10,'1.38 Spirits share of consm'!F10*'1.38 Spirits share of consm'!$B10)/((SQRT(POWER('1.19 Wine share of consm'!F10,2)+POWER('1.29 Beer share of consm'!F10,2)+POWER('1.38 Spirits share of consm'!F10,2)))*(SQRT(POWER('1.19 Wine share of consm'!$B10,2)+POWER('1.29 Beer share of consm'!$B10,2)+POWER('1.38 Spirits share of consm'!$B10,2)))),"")</f>
        <v>0.88736246670752905</v>
      </c>
      <c r="G10" s="84">
        <f>IFERROR(SUM('1.19 Wine share of consm'!G10*'1.19 Wine share of consm'!$B10,'1.29 Beer share of consm'!G10*'1.29 Beer share of consm'!$B10,'1.38 Spirits share of consm'!G10*'1.38 Spirits share of consm'!$B10)/((SQRT(POWER('1.19 Wine share of consm'!G10,2)+POWER('1.29 Beer share of consm'!G10,2)+POWER('1.38 Spirits share of consm'!G10,2)))*(SQRT(POWER('1.19 Wine share of consm'!$B10,2)+POWER('1.29 Beer share of consm'!$B10,2)+POWER('1.38 Spirits share of consm'!$B10,2)))),"")</f>
        <v>0.6897627669816967</v>
      </c>
      <c r="H10" s="84">
        <f>IFERROR(SUM('1.19 Wine share of consm'!H10*'1.19 Wine share of consm'!$B10,'1.29 Beer share of consm'!H10*'1.29 Beer share of consm'!$B10,'1.38 Spirits share of consm'!H10*'1.38 Spirits share of consm'!$B10)/((SQRT(POWER('1.19 Wine share of consm'!H10,2)+POWER('1.29 Beer share of consm'!H10,2)+POWER('1.38 Spirits share of consm'!H10,2)))*(SQRT(POWER('1.19 Wine share of consm'!$B10,2)+POWER('1.29 Beer share of consm'!$B10,2)+POWER('1.38 Spirits share of consm'!$B10,2)))),"")</f>
        <v>0.88546039917923236</v>
      </c>
      <c r="I10" s="84">
        <f>IFERROR(SUM('1.19 Wine share of consm'!I10*'1.19 Wine share of consm'!$B10,'1.29 Beer share of consm'!I10*'1.29 Beer share of consm'!$B10,'1.38 Spirits share of consm'!I10*'1.38 Spirits share of consm'!$B10)/((SQRT(POWER('1.19 Wine share of consm'!I10,2)+POWER('1.29 Beer share of consm'!I10,2)+POWER('1.38 Spirits share of consm'!I10,2)))*(SQRT(POWER('1.19 Wine share of consm'!$B10,2)+POWER('1.29 Beer share of consm'!$B10,2)+POWER('1.38 Spirits share of consm'!$B10,2)))),"")</f>
        <v>0.97016328069015711</v>
      </c>
      <c r="J10" s="84">
        <f>IFERROR(SUM('1.19 Wine share of consm'!J10*'1.19 Wine share of consm'!$B10,'1.29 Beer share of consm'!J10*'1.29 Beer share of consm'!$B10,'1.38 Spirits share of consm'!J10*'1.38 Spirits share of consm'!$B10)/((SQRT(POWER('1.19 Wine share of consm'!J10,2)+POWER('1.29 Beer share of consm'!J10,2)+POWER('1.38 Spirits share of consm'!J10,2)))*(SQRT(POWER('1.19 Wine share of consm'!$B10,2)+POWER('1.29 Beer share of consm'!$B10,2)+POWER('1.38 Spirits share of consm'!$B10,2)))),"")</f>
        <v>0.97172668519486338</v>
      </c>
      <c r="K10" s="84">
        <f>IFERROR(SUM('1.19 Wine share of consm'!K10*'1.19 Wine share of consm'!$B10,'1.29 Beer share of consm'!K10*'1.29 Beer share of consm'!$B10,'1.38 Spirits share of consm'!K10*'1.38 Spirits share of consm'!$B10)/((SQRT(POWER('1.19 Wine share of consm'!K10,2)+POWER('1.29 Beer share of consm'!K10,2)+POWER('1.38 Spirits share of consm'!K10,2)))*(SQRT(POWER('1.19 Wine share of consm'!$B10,2)+POWER('1.29 Beer share of consm'!$B10,2)+POWER('1.38 Spirits share of consm'!$B10,2)))),"")</f>
        <v>0.97103236367547074</v>
      </c>
      <c r="L10" s="84">
        <f>IFERROR(SUM('1.19 Wine share of consm'!L10*'1.19 Wine share of consm'!$B10,'1.29 Beer share of consm'!L10*'1.29 Beer share of consm'!$B10,'1.38 Spirits share of consm'!L10*'1.38 Spirits share of consm'!$B10)/((SQRT(POWER('1.19 Wine share of consm'!L10,2)+POWER('1.29 Beer share of consm'!L10,2)+POWER('1.38 Spirits share of consm'!L10,2)))*(SQRT(POWER('1.19 Wine share of consm'!$B10,2)+POWER('1.29 Beer share of consm'!$B10,2)+POWER('1.38 Spirits share of consm'!$B10,2)))),"")</f>
        <v>0.68702305212333536</v>
      </c>
      <c r="M10" s="84">
        <f>IFERROR(SUM('1.19 Wine share of consm'!M10*'1.19 Wine share of consm'!$B10,'1.29 Beer share of consm'!M10*'1.29 Beer share of consm'!$B10,'1.38 Spirits share of consm'!M10*'1.38 Spirits share of consm'!$B10)/((SQRT(POWER('1.19 Wine share of consm'!M10,2)+POWER('1.29 Beer share of consm'!M10,2)+POWER('1.38 Spirits share of consm'!M10,2)))*(SQRT(POWER('1.19 Wine share of consm'!$B10,2)+POWER('1.29 Beer share of consm'!$B10,2)+POWER('1.38 Spirits share of consm'!$B10,2)))),"")</f>
        <v>0.82319832830850004</v>
      </c>
      <c r="N10" s="84">
        <f>IFERROR(SUM('1.19 Wine share of consm'!N10*'1.19 Wine share of consm'!$B10,'1.29 Beer share of consm'!N10*'1.29 Beer share of consm'!$B10,'1.38 Spirits share of consm'!N10*'1.38 Spirits share of consm'!$B10)/((SQRT(POWER('1.19 Wine share of consm'!N10,2)+POWER('1.29 Beer share of consm'!N10,2)+POWER('1.38 Spirits share of consm'!N10,2)))*(SQRT(POWER('1.19 Wine share of consm'!$B10,2)+POWER('1.29 Beer share of consm'!$B10,2)+POWER('1.38 Spirits share of consm'!$B10,2)))),"")</f>
        <v>0.90724119997746644</v>
      </c>
      <c r="O10" s="84">
        <f>IFERROR(SUM('1.19 Wine share of consm'!O10*'1.19 Wine share of consm'!$B10,'1.29 Beer share of consm'!O10*'1.29 Beer share of consm'!$B10,'1.38 Spirits share of consm'!O10*'1.38 Spirits share of consm'!$B10)/((SQRT(POWER('1.19 Wine share of consm'!O10,2)+POWER('1.29 Beer share of consm'!O10,2)+POWER('1.38 Spirits share of consm'!O10,2)))*(SQRT(POWER('1.19 Wine share of consm'!$B10,2)+POWER('1.29 Beer share of consm'!$B10,2)+POWER('1.38 Spirits share of consm'!$B10,2)))),"")</f>
        <v>0.7617517670897469</v>
      </c>
      <c r="P10" s="84">
        <f>IFERROR(SUM('1.19 Wine share of consm'!P10*'1.19 Wine share of consm'!$B10,'1.29 Beer share of consm'!P10*'1.29 Beer share of consm'!$B10,'1.38 Spirits share of consm'!P10*'1.38 Spirits share of consm'!$B10)/((SQRT(POWER('1.19 Wine share of consm'!P10,2)+POWER('1.29 Beer share of consm'!P10,2)+POWER('1.38 Spirits share of consm'!P10,2)))*(SQRT(POWER('1.19 Wine share of consm'!$B10,2)+POWER('1.29 Beer share of consm'!$B10,2)+POWER('1.38 Spirits share of consm'!$B10,2)))),"")</f>
        <v>0.98019330858977882</v>
      </c>
      <c r="Q10" s="84">
        <f>IFERROR(SUM('1.19 Wine share of consm'!Q10*'1.19 Wine share of consm'!$B10,'1.29 Beer share of consm'!Q10*'1.29 Beer share of consm'!$B10,'1.38 Spirits share of consm'!Q10*'1.38 Spirits share of consm'!$B10)/((SQRT(POWER('1.19 Wine share of consm'!Q10,2)+POWER('1.29 Beer share of consm'!Q10,2)+POWER('1.38 Spirits share of consm'!Q10,2)))*(SQRT(POWER('1.19 Wine share of consm'!$B10,2)+POWER('1.29 Beer share of consm'!$B10,2)+POWER('1.38 Spirits share of consm'!$B10,2)))),"")</f>
        <v>0.85677400869886533</v>
      </c>
      <c r="R10" s="84">
        <f>IFERROR(SUM('1.19 Wine share of consm'!R10*'1.19 Wine share of consm'!$B10,'1.29 Beer share of consm'!R10*'1.29 Beer share of consm'!$B10,'1.38 Spirits share of consm'!R10*'1.38 Spirits share of consm'!$B10)/((SQRT(POWER('1.19 Wine share of consm'!R10,2)+POWER('1.29 Beer share of consm'!R10,2)+POWER('1.38 Spirits share of consm'!R10,2)))*(SQRT(POWER('1.19 Wine share of consm'!$B10,2)+POWER('1.29 Beer share of consm'!$B10,2)+POWER('1.38 Spirits share of consm'!$B10,2)))),"")</f>
        <v>0.74779651102104472</v>
      </c>
      <c r="S10" s="84">
        <f>IFERROR(SUM('1.19 Wine share of consm'!S10*'1.19 Wine share of consm'!$B10,'1.29 Beer share of consm'!S10*'1.29 Beer share of consm'!$B10,'1.38 Spirits share of consm'!S10*'1.38 Spirits share of consm'!$B10)/((SQRT(POWER('1.19 Wine share of consm'!S10,2)+POWER('1.29 Beer share of consm'!S10,2)+POWER('1.38 Spirits share of consm'!S10,2)))*(SQRT(POWER('1.19 Wine share of consm'!$B10,2)+POWER('1.29 Beer share of consm'!$B10,2)+POWER('1.38 Spirits share of consm'!$B10,2)))),"")</f>
        <v>0.80259303417492733</v>
      </c>
      <c r="T10" s="84">
        <f>IFERROR(SUM('1.19 Wine share of consm'!T10*'1.19 Wine share of consm'!$B10,'1.29 Beer share of consm'!T10*'1.29 Beer share of consm'!$B10,'1.38 Spirits share of consm'!T10*'1.38 Spirits share of consm'!$B10)/((SQRT(POWER('1.19 Wine share of consm'!T10,2)+POWER('1.29 Beer share of consm'!T10,2)+POWER('1.38 Spirits share of consm'!T10,2)))*(SQRT(POWER('1.19 Wine share of consm'!$B10,2)+POWER('1.29 Beer share of consm'!$B10,2)+POWER('1.38 Spirits share of consm'!$B10,2)))),"")</f>
        <v>0.86820766785435288</v>
      </c>
      <c r="U10" s="84">
        <f>IFERROR(SUM('1.19 Wine share of consm'!U10*'1.19 Wine share of consm'!$B10,'1.29 Beer share of consm'!U10*'1.29 Beer share of consm'!$B10,'1.38 Spirits share of consm'!U10*'1.38 Spirits share of consm'!$B10)/((SQRT(POWER('1.19 Wine share of consm'!U10,2)+POWER('1.29 Beer share of consm'!U10,2)+POWER('1.38 Spirits share of consm'!U10,2)))*(SQRT(POWER('1.19 Wine share of consm'!$B10,2)+POWER('1.29 Beer share of consm'!$B10,2)+POWER('1.38 Spirits share of consm'!$B10,2)))),"")</f>
        <v>0.86957240247715406</v>
      </c>
      <c r="V10" s="84">
        <f>IFERROR(SUM('1.19 Wine share of consm'!V10*'1.19 Wine share of consm'!$B10,'1.29 Beer share of consm'!V10*'1.29 Beer share of consm'!$B10,'1.38 Spirits share of consm'!V10*'1.38 Spirits share of consm'!$B10)/((SQRT(POWER('1.19 Wine share of consm'!V10,2)+POWER('1.29 Beer share of consm'!V10,2)+POWER('1.38 Spirits share of consm'!V10,2)))*(SQRT(POWER('1.19 Wine share of consm'!$B10,2)+POWER('1.29 Beer share of consm'!$B10,2)+POWER('1.38 Spirits share of consm'!$B10,2)))),"")</f>
        <v>0.85906751285955729</v>
      </c>
      <c r="W10" s="84">
        <f>IFERROR(SUM('1.19 Wine share of consm'!W10*'1.19 Wine share of consm'!$B10,'1.29 Beer share of consm'!W10*'1.29 Beer share of consm'!$B10,'1.38 Spirits share of consm'!W10*'1.38 Spirits share of consm'!$B10)/((SQRT(POWER('1.19 Wine share of consm'!W10,2)+POWER('1.29 Beer share of consm'!W10,2)+POWER('1.38 Spirits share of consm'!W10,2)))*(SQRT(POWER('1.19 Wine share of consm'!$B10,2)+POWER('1.29 Beer share of consm'!$B10,2)+POWER('1.38 Spirits share of consm'!$B10,2)))),"")</f>
        <v>0.99321830941842892</v>
      </c>
      <c r="X10" s="84">
        <f>IFERROR(SUM('1.19 Wine share of consm'!X10*'1.19 Wine share of consm'!$B10,'1.29 Beer share of consm'!X10*'1.29 Beer share of consm'!$B10,'1.38 Spirits share of consm'!X10*'1.38 Spirits share of consm'!$B10)/((SQRT(POWER('1.19 Wine share of consm'!X10,2)+POWER('1.29 Beer share of consm'!X10,2)+POWER('1.38 Spirits share of consm'!X10,2)))*(SQRT(POWER('1.19 Wine share of consm'!$B10,2)+POWER('1.29 Beer share of consm'!$B10,2)+POWER('1.38 Spirits share of consm'!$B10,2)))),"")</f>
        <v>0.87353847525091255</v>
      </c>
      <c r="Y10" s="84">
        <f>IFERROR(SUM('1.19 Wine share of consm'!Y10*'1.19 Wine share of consm'!$B10,'1.29 Beer share of consm'!Y10*'1.29 Beer share of consm'!$B10,'1.38 Spirits share of consm'!Y10*'1.38 Spirits share of consm'!$B10)/((SQRT(POWER('1.19 Wine share of consm'!Y10,2)+POWER('1.29 Beer share of consm'!Y10,2)+POWER('1.38 Spirits share of consm'!Y10,2)))*(SQRT(POWER('1.19 Wine share of consm'!$B10,2)+POWER('1.29 Beer share of consm'!$B10,2)+POWER('1.38 Spirits share of consm'!$B10,2)))),"")</f>
        <v>0.87412329262270827</v>
      </c>
      <c r="Z10" s="84">
        <f>IFERROR(SUM('1.19 Wine share of consm'!Z10*'1.19 Wine share of consm'!$B10,'1.29 Beer share of consm'!Z10*'1.29 Beer share of consm'!$B10,'1.38 Spirits share of consm'!Z10*'1.38 Spirits share of consm'!$B10)/((SQRT(POWER('1.19 Wine share of consm'!Z10,2)+POWER('1.29 Beer share of consm'!Z10,2)+POWER('1.38 Spirits share of consm'!Z10,2)))*(SQRT(POWER('1.19 Wine share of consm'!$B10,2)+POWER('1.29 Beer share of consm'!$B10,2)+POWER('1.38 Spirits share of consm'!$B10,2)))),"")</f>
        <v>0.99079978867222684</v>
      </c>
      <c r="AA10" s="84">
        <f>IFERROR(SUM('1.19 Wine share of consm'!AA10*'1.19 Wine share of consm'!$B10,'1.29 Beer share of consm'!AA10*'1.29 Beer share of consm'!$B10,'1.38 Spirits share of consm'!AA10*'1.38 Spirits share of consm'!$B10)/((SQRT(POWER('1.19 Wine share of consm'!AA10,2)+POWER('1.29 Beer share of consm'!AA10,2)+POWER('1.38 Spirits share of consm'!AA10,2)))*(SQRT(POWER('1.19 Wine share of consm'!$B10,2)+POWER('1.29 Beer share of consm'!$B10,2)+POWER('1.38 Spirits share of consm'!$B10,2)))),"")</f>
        <v>0.91129089174750511</v>
      </c>
      <c r="AB10" s="84">
        <f>IFERROR(SUM('1.19 Wine share of consm'!AB10*'1.19 Wine share of consm'!$B10,'1.29 Beer share of consm'!AB10*'1.29 Beer share of consm'!$B10,'1.38 Spirits share of consm'!AB10*'1.38 Spirits share of consm'!$B10)/((SQRT(POWER('1.19 Wine share of consm'!AB10,2)+POWER('1.29 Beer share of consm'!AB10,2)+POWER('1.38 Spirits share of consm'!AB10,2)))*(SQRT(POWER('1.19 Wine share of consm'!$B10,2)+POWER('1.29 Beer share of consm'!$B10,2)+POWER('1.38 Spirits share of consm'!$B10,2)))),"")</f>
        <v>0.9399283363723917</v>
      </c>
      <c r="AC10" s="84">
        <f>IFERROR(SUM('1.19 Wine share of consm'!AC10*'1.19 Wine share of consm'!$B10,'1.29 Beer share of consm'!AC10*'1.29 Beer share of consm'!$B10,'1.38 Spirits share of consm'!AC10*'1.38 Spirits share of consm'!$B10)/((SQRT(POWER('1.19 Wine share of consm'!AC10,2)+POWER('1.29 Beer share of consm'!AC10,2)+POWER('1.38 Spirits share of consm'!AC10,2)))*(SQRT(POWER('1.19 Wine share of consm'!$B10,2)+POWER('1.29 Beer share of consm'!$B10,2)+POWER('1.38 Spirits share of consm'!$B10,2)))),"")</f>
        <v>0.96582821609898684</v>
      </c>
      <c r="AD10" s="84">
        <f>IFERROR(SUM('1.19 Wine share of consm'!AD10*'1.19 Wine share of consm'!$B10,'1.29 Beer share of consm'!AD10*'1.29 Beer share of consm'!$B10,'1.38 Spirits share of consm'!AD10*'1.38 Spirits share of consm'!$B10)/((SQRT(POWER('1.19 Wine share of consm'!AD10,2)+POWER('1.29 Beer share of consm'!AD10,2)+POWER('1.38 Spirits share of consm'!AD10,2)))*(SQRT(POWER('1.19 Wine share of consm'!$B10,2)+POWER('1.29 Beer share of consm'!$B10,2)+POWER('1.38 Spirits share of consm'!$B10,2)))),"")</f>
        <v>0.95829319242013689</v>
      </c>
      <c r="AE10" s="84">
        <f>IFERROR(SUM('1.19 Wine share of consm'!AE10*'1.19 Wine share of consm'!$B10,'1.29 Beer share of consm'!AE10*'1.29 Beer share of consm'!$B10,'1.38 Spirits share of consm'!AE10*'1.38 Spirits share of consm'!$B10)/((SQRT(POWER('1.19 Wine share of consm'!AE10,2)+POWER('1.29 Beer share of consm'!AE10,2)+POWER('1.38 Spirits share of consm'!AE10,2)))*(SQRT(POWER('1.19 Wine share of consm'!$B10,2)+POWER('1.29 Beer share of consm'!$B10,2)+POWER('1.38 Spirits share of consm'!$B10,2)))),"")</f>
        <v>0.91819637485009831</v>
      </c>
      <c r="AF10" s="84">
        <f>IFERROR(SUM('1.19 Wine share of consm'!AF10*'1.19 Wine share of consm'!$B10,'1.29 Beer share of consm'!AF10*'1.29 Beer share of consm'!$B10,'1.38 Spirits share of consm'!AF10*'1.38 Spirits share of consm'!$B10)/((SQRT(POWER('1.19 Wine share of consm'!AF10,2)+POWER('1.29 Beer share of consm'!AF10,2)+POWER('1.38 Spirits share of consm'!AF10,2)))*(SQRT(POWER('1.19 Wine share of consm'!$B10,2)+POWER('1.29 Beer share of consm'!$B10,2)+POWER('1.38 Spirits share of consm'!$B10,2)))),"")</f>
        <v>0.94684699725617505</v>
      </c>
      <c r="AG10" s="84">
        <f>IFERROR(SUM('1.19 Wine share of consm'!AG10*'1.19 Wine share of consm'!$B10,'1.29 Beer share of consm'!AG10*'1.29 Beer share of consm'!$B10,'1.38 Spirits share of consm'!AG10*'1.38 Spirits share of consm'!$B10)/((SQRT(POWER('1.19 Wine share of consm'!AG10,2)+POWER('1.29 Beer share of consm'!AG10,2)+POWER('1.38 Spirits share of consm'!AG10,2)))*(SQRT(POWER('1.19 Wine share of consm'!$B10,2)+POWER('1.29 Beer share of consm'!$B10,2)+POWER('1.38 Spirits share of consm'!$B10,2)))),"")</f>
        <v>0.99686534623901935</v>
      </c>
      <c r="AH10" s="84">
        <f>IFERROR(SUM('1.19 Wine share of consm'!AH10*'1.19 Wine share of consm'!$B10,'1.29 Beer share of consm'!AH10*'1.29 Beer share of consm'!$B10,'1.38 Spirits share of consm'!AH10*'1.38 Spirits share of consm'!$B10)/((SQRT(POWER('1.19 Wine share of consm'!AH10,2)+POWER('1.29 Beer share of consm'!AH10,2)+POWER('1.38 Spirits share of consm'!AH10,2)))*(SQRT(POWER('1.19 Wine share of consm'!$B10,2)+POWER('1.29 Beer share of consm'!$B10,2)+POWER('1.38 Spirits share of consm'!$B10,2)))),"")</f>
        <v>0.84475528747717266</v>
      </c>
      <c r="AI10" s="84">
        <f>IFERROR(SUM('1.19 Wine share of consm'!AI10*'1.19 Wine share of consm'!$B10,'1.29 Beer share of consm'!AI10*'1.29 Beer share of consm'!$B10,'1.38 Spirits share of consm'!AI10*'1.38 Spirits share of consm'!$B10)/((SQRT(POWER('1.19 Wine share of consm'!AI10,2)+POWER('1.29 Beer share of consm'!AI10,2)+POWER('1.38 Spirits share of consm'!AI10,2)))*(SQRT(POWER('1.19 Wine share of consm'!$B10,2)+POWER('1.29 Beer share of consm'!$B10,2)+POWER('1.38 Spirits share of consm'!$B10,2)))),"")</f>
        <v>0.99143220148911182</v>
      </c>
      <c r="AJ10" s="84">
        <f>IFERROR(SUM('1.19 Wine share of consm'!AJ10*'1.19 Wine share of consm'!$B10,'1.29 Beer share of consm'!AJ10*'1.29 Beer share of consm'!$B10,'1.38 Spirits share of consm'!AJ10*'1.38 Spirits share of consm'!$B10)/((SQRT(POWER('1.19 Wine share of consm'!AJ10,2)+POWER('1.29 Beer share of consm'!AJ10,2)+POWER('1.38 Spirits share of consm'!AJ10,2)))*(SQRT(POWER('1.19 Wine share of consm'!$B10,2)+POWER('1.29 Beer share of consm'!$B10,2)+POWER('1.38 Spirits share of consm'!$B10,2)))),"")</f>
        <v>0.91261140973872978</v>
      </c>
      <c r="AK10" s="84">
        <f>IFERROR(SUM('1.19 Wine share of consm'!AK10*'1.19 Wine share of consm'!$B10,'1.29 Beer share of consm'!AK10*'1.29 Beer share of consm'!$B10,'1.38 Spirits share of consm'!AK10*'1.38 Spirits share of consm'!$B10)/((SQRT(POWER('1.19 Wine share of consm'!AK10,2)+POWER('1.29 Beer share of consm'!AK10,2)+POWER('1.38 Spirits share of consm'!AK10,2)))*(SQRT(POWER('1.19 Wine share of consm'!$B10,2)+POWER('1.29 Beer share of consm'!$B10,2)+POWER('1.38 Spirits share of consm'!$B10,2)))),"")</f>
        <v>0.96461854892331333</v>
      </c>
      <c r="AL10" s="84">
        <f>IFERROR(SUM('1.19 Wine share of consm'!AL10*'1.19 Wine share of consm'!$B10,'1.29 Beer share of consm'!AL10*'1.29 Beer share of consm'!$B10,'1.38 Spirits share of consm'!AL10*'1.38 Spirits share of consm'!$B10)/((SQRT(POWER('1.19 Wine share of consm'!AL10,2)+POWER('1.29 Beer share of consm'!AL10,2)+POWER('1.38 Spirits share of consm'!AL10,2)))*(SQRT(POWER('1.19 Wine share of consm'!$B10,2)+POWER('1.29 Beer share of consm'!$B10,2)+POWER('1.38 Spirits share of consm'!$B10,2)))),"")</f>
        <v>0.91199072473091103</v>
      </c>
      <c r="AM10" s="84">
        <f>IFERROR(SUM('1.19 Wine share of consm'!AM10*'1.19 Wine share of consm'!$B10,'1.29 Beer share of consm'!AM10*'1.29 Beer share of consm'!$B10,'1.38 Spirits share of consm'!AM10*'1.38 Spirits share of consm'!$B10)/((SQRT(POWER('1.19 Wine share of consm'!AM10,2)+POWER('1.29 Beer share of consm'!AM10,2)+POWER('1.38 Spirits share of consm'!AM10,2)))*(SQRT(POWER('1.19 Wine share of consm'!$B10,2)+POWER('1.29 Beer share of consm'!$B10,2)+POWER('1.38 Spirits share of consm'!$B10,2)))),"")</f>
        <v>0.994491977377018</v>
      </c>
      <c r="AN10" s="84">
        <f>IFERROR(SUM('1.19 Wine share of consm'!AN10*'1.19 Wine share of consm'!$B10,'1.29 Beer share of consm'!AN10*'1.29 Beer share of consm'!$B10,'1.38 Spirits share of consm'!AN10*'1.38 Spirits share of consm'!$B10)/((SQRT(POWER('1.19 Wine share of consm'!AN10,2)+POWER('1.29 Beer share of consm'!AN10,2)+POWER('1.38 Spirits share of consm'!AN10,2)))*(SQRT(POWER('1.19 Wine share of consm'!$B10,2)+POWER('1.29 Beer share of consm'!$B10,2)+POWER('1.38 Spirits share of consm'!$B10,2)))),"")</f>
        <v>0.78024674809568995</v>
      </c>
      <c r="AO10" s="84">
        <f>IFERROR(SUM('1.19 Wine share of consm'!AO10*'1.19 Wine share of consm'!$B10,'1.29 Beer share of consm'!AO10*'1.29 Beer share of consm'!$B10,'1.38 Spirits share of consm'!AO10*'1.38 Spirits share of consm'!$B10)/((SQRT(POWER('1.19 Wine share of consm'!AO10,2)+POWER('1.29 Beer share of consm'!AO10,2)+POWER('1.38 Spirits share of consm'!AO10,2)))*(SQRT(POWER('1.19 Wine share of consm'!$B10,2)+POWER('1.29 Beer share of consm'!$B10,2)+POWER('1.38 Spirits share of consm'!$B10,2)))),"")</f>
        <v>0.97116935694493078</v>
      </c>
      <c r="AP10" s="84">
        <f>IFERROR(SUM('1.19 Wine share of consm'!AP10*'1.19 Wine share of consm'!$B10,'1.29 Beer share of consm'!AP10*'1.29 Beer share of consm'!$B10,'1.38 Spirits share of consm'!AP10*'1.38 Spirits share of consm'!$B10)/((SQRT(POWER('1.19 Wine share of consm'!AP10,2)+POWER('1.29 Beer share of consm'!AP10,2)+POWER('1.38 Spirits share of consm'!AP10,2)))*(SQRT(POWER('1.19 Wine share of consm'!$B10,2)+POWER('1.29 Beer share of consm'!$B10,2)+POWER('1.38 Spirits share of consm'!$B10,2)))),"")</f>
        <v>0.97892234053202698</v>
      </c>
      <c r="AQ10" s="84">
        <f>IFERROR(SUM('1.19 Wine share of consm'!AQ10*'1.19 Wine share of consm'!$B10,'1.29 Beer share of consm'!AQ10*'1.29 Beer share of consm'!$B10,'1.38 Spirits share of consm'!AQ10*'1.38 Spirits share of consm'!$B10)/((SQRT(POWER('1.19 Wine share of consm'!AQ10,2)+POWER('1.29 Beer share of consm'!AQ10,2)+POWER('1.38 Spirits share of consm'!AQ10,2)))*(SQRT(POWER('1.19 Wine share of consm'!$B10,2)+POWER('1.29 Beer share of consm'!$B10,2)+POWER('1.38 Spirits share of consm'!$B10,2)))),"")</f>
        <v>0.71708203234769097</v>
      </c>
      <c r="AR10" s="84">
        <f>IFERROR(SUM('1.19 Wine share of consm'!AR10*'1.19 Wine share of consm'!$B10,'1.29 Beer share of consm'!AR10*'1.29 Beer share of consm'!$B10,'1.38 Spirits share of consm'!AR10*'1.38 Spirits share of consm'!$B10)/((SQRT(POWER('1.19 Wine share of consm'!AR10,2)+POWER('1.29 Beer share of consm'!AR10,2)+POWER('1.38 Spirits share of consm'!AR10,2)))*(SQRT(POWER('1.19 Wine share of consm'!$B10,2)+POWER('1.29 Beer share of consm'!$B10,2)+POWER('1.38 Spirits share of consm'!$B10,2)))),"")</f>
        <v>0.83268781470861453</v>
      </c>
      <c r="AS10" s="84">
        <f>IFERROR(SUM('1.19 Wine share of consm'!AS10*'1.19 Wine share of consm'!$B10,'1.29 Beer share of consm'!AS10*'1.29 Beer share of consm'!$B10,'1.38 Spirits share of consm'!AS10*'1.38 Spirits share of consm'!$B10)/((SQRT(POWER('1.19 Wine share of consm'!AS10,2)+POWER('1.29 Beer share of consm'!AS10,2)+POWER('1.38 Spirits share of consm'!AS10,2)))*(SQRT(POWER('1.19 Wine share of consm'!$B10,2)+POWER('1.29 Beer share of consm'!$B10,2)+POWER('1.38 Spirits share of consm'!$B10,2)))),"")</f>
        <v>0.97505990752909621</v>
      </c>
      <c r="AT10" s="84">
        <f>IFERROR(SUM('1.19 Wine share of consm'!AT10*'1.19 Wine share of consm'!$B10,'1.29 Beer share of consm'!AT10*'1.29 Beer share of consm'!$B10,'1.38 Spirits share of consm'!AT10*'1.38 Spirits share of consm'!$B10)/((SQRT(POWER('1.19 Wine share of consm'!AT10,2)+POWER('1.29 Beer share of consm'!AT10,2)+POWER('1.38 Spirits share of consm'!AT10,2)))*(SQRT(POWER('1.19 Wine share of consm'!$B10,2)+POWER('1.29 Beer share of consm'!$B10,2)+POWER('1.38 Spirits share of consm'!$B10,2)))),"")</f>
        <v>0.92669994827575108</v>
      </c>
      <c r="AU10" s="84">
        <f>IFERROR(SUM('1.19 Wine share of consm'!AU10*'1.19 Wine share of consm'!$B10,'1.29 Beer share of consm'!AU10*'1.29 Beer share of consm'!$B10,'1.38 Spirits share of consm'!AU10*'1.38 Spirits share of consm'!$B10)/((SQRT(POWER('1.19 Wine share of consm'!AU10,2)+POWER('1.29 Beer share of consm'!AU10,2)+POWER('1.38 Spirits share of consm'!AU10,2)))*(SQRT(POWER('1.19 Wine share of consm'!$B10,2)+POWER('1.29 Beer share of consm'!$B10,2)+POWER('1.38 Spirits share of consm'!$B10,2)))),"")</f>
        <v>0.929032975588439</v>
      </c>
      <c r="AV10" s="84">
        <f>IFERROR(SUM('1.19 Wine share of consm'!AV10*'1.19 Wine share of consm'!$B10,'1.29 Beer share of consm'!AV10*'1.29 Beer share of consm'!$B10,'1.38 Spirits share of consm'!AV10*'1.38 Spirits share of consm'!$B10)/((SQRT(POWER('1.19 Wine share of consm'!AV10,2)+POWER('1.29 Beer share of consm'!AV10,2)+POWER('1.38 Spirits share of consm'!AV10,2)))*(SQRT(POWER('1.19 Wine share of consm'!$B10,2)+POWER('1.29 Beer share of consm'!$B10,2)+POWER('1.38 Spirits share of consm'!$B10,2)))),"")</f>
        <v>0.97279747838686148</v>
      </c>
      <c r="AW10" s="84">
        <f>IFERROR(SUM('1.19 Wine share of consm'!AW10*'1.19 Wine share of consm'!$B10,'1.29 Beer share of consm'!AW10*'1.29 Beer share of consm'!$B10,'1.38 Spirits share of consm'!AW10*'1.38 Spirits share of consm'!$B10)/((SQRT(POWER('1.19 Wine share of consm'!AW10,2)+POWER('1.29 Beer share of consm'!AW10,2)+POWER('1.38 Spirits share of consm'!AW10,2)))*(SQRT(POWER('1.19 Wine share of consm'!$B10,2)+POWER('1.29 Beer share of consm'!$B10,2)+POWER('1.38 Spirits share of consm'!$B10,2)))),"")</f>
        <v>0.96759668988595449</v>
      </c>
      <c r="AX10" s="84">
        <f>IFERROR(SUM('1.19 Wine share of consm'!AX10*'1.19 Wine share of consm'!$B10,'1.29 Beer share of consm'!AX10*'1.29 Beer share of consm'!$B10,'1.38 Spirits share of consm'!AX10*'1.38 Spirits share of consm'!$B10)/((SQRT(POWER('1.19 Wine share of consm'!AX10,2)+POWER('1.29 Beer share of consm'!AX10,2)+POWER('1.38 Spirits share of consm'!AX10,2)))*(SQRT(POWER('1.19 Wine share of consm'!$B10,2)+POWER('1.29 Beer share of consm'!$B10,2)+POWER('1.38 Spirits share of consm'!$B10,2)))),"")</f>
        <v>0.96312848967096931</v>
      </c>
      <c r="AY10" s="84">
        <f>IFERROR(SUM('1.19 Wine share of consm'!AY10*'1.19 Wine share of consm'!$B10,'1.29 Beer share of consm'!AY10*'1.29 Beer share of consm'!$B10,'1.38 Spirits share of consm'!AY10*'1.38 Spirits share of consm'!$B10)/((SQRT(POWER('1.19 Wine share of consm'!AY10,2)+POWER('1.29 Beer share of consm'!AY10,2)+POWER('1.38 Spirits share of consm'!AY10,2)))*(SQRT(POWER('1.19 Wine share of consm'!$B10,2)+POWER('1.29 Beer share of consm'!$B10,2)+POWER('1.38 Spirits share of consm'!$B10,2)))),"")</f>
        <v>0.95205381543216838</v>
      </c>
      <c r="AZ10" s="84">
        <f>IFERROR(SUM('1.19 Wine share of consm'!AZ10*'1.19 Wine share of consm'!$B10,'1.29 Beer share of consm'!AZ10*'1.29 Beer share of consm'!$B10,'1.38 Spirits share of consm'!AZ10*'1.38 Spirits share of consm'!$B10)/((SQRT(POWER('1.19 Wine share of consm'!AZ10,2)+POWER('1.29 Beer share of consm'!AZ10,2)+POWER('1.38 Spirits share of consm'!AZ10,2)))*(SQRT(POWER('1.19 Wine share of consm'!$B10,2)+POWER('1.29 Beer share of consm'!$B10,2)+POWER('1.38 Spirits share of consm'!$B10,2)))),"")</f>
        <v>0.87512244194471867</v>
      </c>
      <c r="BA10" s="84">
        <f>IFERROR(SUM('1.19 Wine share of consm'!BA10*'1.19 Wine share of consm'!$B10,'1.29 Beer share of consm'!BA10*'1.29 Beer share of consm'!$B10,'1.38 Spirits share of consm'!BA10*'1.38 Spirits share of consm'!$B10)/((SQRT(POWER('1.19 Wine share of consm'!BA10,2)+POWER('1.29 Beer share of consm'!BA10,2)+POWER('1.38 Spirits share of consm'!BA10,2)))*(SQRT(POWER('1.19 Wine share of consm'!$B10,2)+POWER('1.29 Beer share of consm'!$B10,2)+POWER('1.38 Spirits share of consm'!$B10,2)))),"")</f>
        <v>0.8135812700776982</v>
      </c>
      <c r="BB10" s="84">
        <f>IFERROR(SUM('1.19 Wine share of consm'!BB10*'1.19 Wine share of consm'!$B10,'1.29 Beer share of consm'!BB10*'1.29 Beer share of consm'!$B10,'1.38 Spirits share of consm'!BB10*'1.38 Spirits share of consm'!$B10)/((SQRT(POWER('1.19 Wine share of consm'!BB10,2)+POWER('1.29 Beer share of consm'!BB10,2)+POWER('1.38 Spirits share of consm'!BB10,2)))*(SQRT(POWER('1.19 Wine share of consm'!$B10,2)+POWER('1.29 Beer share of consm'!$B10,2)+POWER('1.38 Spirits share of consm'!$B10,2)))),"")</f>
        <v>0.68938615759166089</v>
      </c>
      <c r="BC10" s="84">
        <f>IFERROR(SUM('1.19 Wine share of consm'!BC10*'1.19 Wine share of consm'!$B10,'1.29 Beer share of consm'!BC10*'1.29 Beer share of consm'!$B10,'1.38 Spirits share of consm'!BC10*'1.38 Spirits share of consm'!$B10)/((SQRT(POWER('1.19 Wine share of consm'!BC10,2)+POWER('1.29 Beer share of consm'!BC10,2)+POWER('1.38 Spirits share of consm'!BC10,2)))*(SQRT(POWER('1.19 Wine share of consm'!$B10,2)+POWER('1.29 Beer share of consm'!$B10,2)+POWER('1.38 Spirits share of consm'!$B10,2)))),"")</f>
        <v>0.90533682683377592</v>
      </c>
      <c r="BD10" s="84">
        <f>IFERROR(SUM('1.19 Wine share of consm'!BD10*'1.19 Wine share of consm'!$B10,'1.29 Beer share of consm'!BD10*'1.29 Beer share of consm'!$B10,'1.38 Spirits share of consm'!BD10*'1.38 Spirits share of consm'!$B10)/((SQRT(POWER('1.19 Wine share of consm'!BD10,2)+POWER('1.29 Beer share of consm'!BD10,2)+POWER('1.38 Spirits share of consm'!BD10,2)))*(SQRT(POWER('1.19 Wine share of consm'!$B10,2)+POWER('1.29 Beer share of consm'!$B10,2)+POWER('1.38 Spirits share of consm'!$B10,2)))),"")</f>
        <v>0.90663300312764816</v>
      </c>
      <c r="BE10" s="84">
        <f>IFERROR(SUM('1.19 Wine share of consm'!BE10*'1.19 Wine share of consm'!$B10,'1.29 Beer share of consm'!BE10*'1.29 Beer share of consm'!$B10,'1.38 Spirits share of consm'!BE10*'1.38 Spirits share of consm'!$B10)/((SQRT(POWER('1.19 Wine share of consm'!BE10,2)+POWER('1.29 Beer share of consm'!BE10,2)+POWER('1.38 Spirits share of consm'!BE10,2)))*(SQRT(POWER('1.19 Wine share of consm'!$B10,2)+POWER('1.29 Beer share of consm'!$B10,2)+POWER('1.38 Spirits share of consm'!$B10,2)))),"")</f>
        <v>0.69480721892954322</v>
      </c>
      <c r="BF10" s="84">
        <f>IFERROR(SUM('1.19 Wine share of consm'!BF10*'1.19 Wine share of consm'!$B10,'1.29 Beer share of consm'!BF10*'1.29 Beer share of consm'!$B10,'1.38 Spirits share of consm'!BF10*'1.38 Spirits share of consm'!$B10)/((SQRT(POWER('1.19 Wine share of consm'!BF10,2)+POWER('1.29 Beer share of consm'!BF10,2)+POWER('1.38 Spirits share of consm'!BF10,2)))*(SQRT(POWER('1.19 Wine share of consm'!$B10,2)+POWER('1.29 Beer share of consm'!$B10,2)+POWER('1.38 Spirits share of consm'!$B10,2)))),"")</f>
        <v>0.76931047395353402</v>
      </c>
      <c r="BG10" s="84">
        <f>IFERROR(SUM('1.19 Wine share of consm'!BG10*'1.19 Wine share of consm'!$B10,'1.29 Beer share of consm'!BG10*'1.29 Beer share of consm'!$B10,'1.38 Spirits share of consm'!BG10*'1.38 Spirits share of consm'!$B10)/((SQRT(POWER('1.19 Wine share of consm'!BG10,2)+POWER('1.29 Beer share of consm'!BG10,2)+POWER('1.38 Spirits share of consm'!BG10,2)))*(SQRT(POWER('1.19 Wine share of consm'!$B10,2)+POWER('1.29 Beer share of consm'!$B10,2)+POWER('1.38 Spirits share of consm'!$B10,2)))),"")</f>
        <v>0.90726604357056095</v>
      </c>
      <c r="BH10" s="84" t="str">
        <f>IFERROR(SUM('1.19 Wine share of consm'!BH10*'1.19 Wine share of consm'!$B10,'1.29 Beer share of consm'!BH10*'1.29 Beer share of consm'!$B10,'1.38 Spirits share of consm'!BH10*'1.38 Spirits share of consm'!$B10)/((SQRT(POWER('1.19 Wine share of consm'!BH10,2)+POWER('1.29 Beer share of consm'!BH10,2)+POWER('1.38 Spirits share of consm'!BH10,2)))*(SQRT(POWER('1.19 Wine share of consm'!$B10,2)+POWER('1.29 Beer share of consm'!$B10,2)+POWER('1.38 Spirits share of consm'!$B10,2)))),"")</f>
        <v/>
      </c>
      <c r="BI10" s="84">
        <f>IFERROR(SUM('1.19 Wine share of consm'!BI10*'1.19 Wine share of consm'!$B10,'1.29 Beer share of consm'!BI10*'1.29 Beer share of consm'!$B10,'1.38 Spirits share of consm'!BI10*'1.38 Spirits share of consm'!$B10)/((SQRT(POWER('1.19 Wine share of consm'!BI10,2)+POWER('1.29 Beer share of consm'!BI10,2)+POWER('1.38 Spirits share of consm'!BI10,2)))*(SQRT(POWER('1.19 Wine share of consm'!$B10,2)+POWER('1.29 Beer share of consm'!$B10,2)+POWER('1.38 Spirits share of consm'!$B10,2)))),"")</f>
        <v>0.94345181497059816</v>
      </c>
      <c r="BJ10" s="84">
        <f>IFERROR(SUM('1.19 Wine share of consm'!BJ10*'1.19 Wine share of consm'!$B10,'1.29 Beer share of consm'!BJ10*'1.29 Beer share of consm'!$B10,'1.38 Spirits share of consm'!BJ10*'1.38 Spirits share of consm'!$B10)/((SQRT(POWER('1.19 Wine share of consm'!BJ10,2)+POWER('1.29 Beer share of consm'!BJ10,2)+POWER('1.38 Spirits share of consm'!BJ10,2)))*(SQRT(POWER('1.19 Wine share of consm'!$B10,2)+POWER('1.29 Beer share of consm'!$B10,2)+POWER('1.38 Spirits share of consm'!$B10,2)))),"")</f>
        <v>0.87678693295746901</v>
      </c>
      <c r="BK10" s="84">
        <f>IFERROR(SUM('1.19 Wine share of consm'!BK10*'1.19 Wine share of consm'!$B10,'1.29 Beer share of consm'!BK10*'1.29 Beer share of consm'!$B10,'1.38 Spirits share of consm'!BK10*'1.38 Spirits share of consm'!$B10)/((SQRT(POWER('1.19 Wine share of consm'!BK10,2)+POWER('1.29 Beer share of consm'!BK10,2)+POWER('1.38 Spirits share of consm'!BK10,2)))*(SQRT(POWER('1.19 Wine share of consm'!$B10,2)+POWER('1.29 Beer share of consm'!$B10,2)+POWER('1.38 Spirits share of consm'!$B10,2)))),"")</f>
        <v>0.91623408765346526</v>
      </c>
      <c r="BL10" s="84">
        <f>IFERROR(SUM('1.19 Wine share of consm'!BL10*'1.19 Wine share of consm'!$B10,'1.29 Beer share of consm'!BL10*'1.29 Beer share of consm'!$B10,'1.38 Spirits share of consm'!BL10*'1.38 Spirits share of consm'!$B10)/((SQRT(POWER('1.19 Wine share of consm'!BL10,2)+POWER('1.29 Beer share of consm'!BL10,2)+POWER('1.38 Spirits share of consm'!BL10,2)))*(SQRT(POWER('1.19 Wine share of consm'!$B10,2)+POWER('1.29 Beer share of consm'!$B10,2)+POWER('1.38 Spirits share of consm'!$B10,2)))),"")</f>
        <v>0.86500702247463812</v>
      </c>
      <c r="BM10" s="84" t="str">
        <f>IFERROR(SUM('1.19 Wine share of consm'!BM10*'1.19 Wine share of consm'!$B10,'1.29 Beer share of consm'!BM10*'1.29 Beer share of consm'!$B10,'1.38 Spirits share of consm'!BM10*'1.38 Spirits share of consm'!$B10)/((SQRT(POWER('1.19 Wine share of consm'!BM10,2)+POWER('1.29 Beer share of consm'!BM10,2)+POWER('1.38 Spirits share of consm'!BM10,2)))*(SQRT(POWER('1.19 Wine share of consm'!$B10,2)+POWER('1.29 Beer share of consm'!$B10,2)+POWER('1.38 Spirits share of consm'!$B10,2)))),"")</f>
        <v/>
      </c>
      <c r="BN10" s="84">
        <f>IFERROR(SUM('1.19 Wine share of consm'!BN10*'1.19 Wine share of consm'!$B10,'1.29 Beer share of consm'!BN10*'1.29 Beer share of consm'!$B10,'1.38 Spirits share of consm'!BN10*'1.38 Spirits share of consm'!$B10)/((SQRT(POWER('1.19 Wine share of consm'!BN10,2)+POWER('1.29 Beer share of consm'!BN10,2)+POWER('1.38 Spirits share of consm'!BN10,2)))*(SQRT(POWER('1.19 Wine share of consm'!$B10,2)+POWER('1.29 Beer share of consm'!$B10,2)+POWER('1.38 Spirits share of consm'!$B10,2)))),"")</f>
        <v>0.93126869848398153</v>
      </c>
      <c r="BO10" s="84">
        <f>IFERROR(SUM('1.19 Wine share of consm'!BO10*'1.19 Wine share of consm'!$B10,'1.29 Beer share of consm'!BO10*'1.29 Beer share of consm'!$B10,'1.38 Spirits share of consm'!BO10*'1.38 Spirits share of consm'!$B10)/((SQRT(POWER('1.19 Wine share of consm'!BO10,2)+POWER('1.29 Beer share of consm'!BO10,2)+POWER('1.38 Spirits share of consm'!BO10,2)))*(SQRT(POWER('1.19 Wine share of consm'!$B10,2)+POWER('1.29 Beer share of consm'!$B10,2)+POWER('1.38 Spirits share of consm'!$B10,2)))),"")</f>
        <v>0.86119516624969017</v>
      </c>
      <c r="BP10" s="84">
        <f>IFERROR(SUM('1.19 Wine share of consm'!BP10*'1.19 Wine share of consm'!$B10,'1.29 Beer share of consm'!BP10*'1.29 Beer share of consm'!$B10,'1.38 Spirits share of consm'!BP10*'1.38 Spirits share of consm'!$B10)/((SQRT(POWER('1.19 Wine share of consm'!BP10,2)+POWER('1.29 Beer share of consm'!BP10,2)+POWER('1.38 Spirits share of consm'!BP10,2)))*(SQRT(POWER('1.19 Wine share of consm'!$B10,2)+POWER('1.29 Beer share of consm'!$B10,2)+POWER('1.38 Spirits share of consm'!$B10,2)))),"")</f>
        <v>0.87573120289980177</v>
      </c>
      <c r="BQ10" s="84">
        <f>IFERROR(SUM('1.19 Wine share of consm'!BQ10*'1.19 Wine share of consm'!$B10,'1.29 Beer share of consm'!BQ10*'1.29 Beer share of consm'!$B10,'1.38 Spirits share of consm'!BQ10*'1.38 Spirits share of consm'!$B10)/((SQRT(POWER('1.19 Wine share of consm'!BQ10,2)+POWER('1.29 Beer share of consm'!BQ10,2)+POWER('1.38 Spirits share of consm'!BQ10,2)))*(SQRT(POWER('1.19 Wine share of consm'!$B10,2)+POWER('1.29 Beer share of consm'!$B10,2)+POWER('1.38 Spirits share of consm'!$B10,2)))),"")</f>
        <v>0.97719710238297808</v>
      </c>
      <c r="BR10" s="84">
        <f>IFERROR(SUM('1.19 Wine share of consm'!BR10*'1.19 Wine share of consm'!$B10,'1.29 Beer share of consm'!BR10*'1.29 Beer share of consm'!$B10,'1.38 Spirits share of consm'!BR10*'1.38 Spirits share of consm'!$B10)/((SQRT(POWER('1.19 Wine share of consm'!BR10,2)+POWER('1.29 Beer share of consm'!BR10,2)+POWER('1.38 Spirits share of consm'!BR10,2)))*(SQRT(POWER('1.19 Wine share of consm'!$B10,2)+POWER('1.29 Beer share of consm'!$B10,2)+POWER('1.38 Spirits share of consm'!$B10,2)))),"")</f>
        <v>0.97075043461229404</v>
      </c>
      <c r="BS10" s="84">
        <f>IFERROR(SUM('1.19 Wine share of consm'!BS10*'1.19 Wine share of consm'!$B10,'1.29 Beer share of consm'!BS10*'1.29 Beer share of consm'!$B10,'1.38 Spirits share of consm'!BS10*'1.38 Spirits share of consm'!$B10)/((SQRT(POWER('1.19 Wine share of consm'!BS10,2)+POWER('1.29 Beer share of consm'!BS10,2)+POWER('1.38 Spirits share of consm'!BS10,2)))*(SQRT(POWER('1.19 Wine share of consm'!$B10,2)+POWER('1.29 Beer share of consm'!$B10,2)+POWER('1.38 Spirits share of consm'!$B10,2)))),"")</f>
        <v>0.97695923459456413</v>
      </c>
      <c r="BT10" s="84">
        <f>IFERROR(SUM('1.19 Wine share of consm'!BT10*'1.19 Wine share of consm'!$B10,'1.29 Beer share of consm'!BT10*'1.29 Beer share of consm'!$B10,'1.38 Spirits share of consm'!BT10*'1.38 Spirits share of consm'!$B10)/((SQRT(POWER('1.19 Wine share of consm'!BT10,2)+POWER('1.29 Beer share of consm'!BT10,2)+POWER('1.38 Spirits share of consm'!BT10,2)))*(SQRT(POWER('1.19 Wine share of consm'!$B10,2)+POWER('1.29 Beer share of consm'!$B10,2)+POWER('1.38 Spirits share of consm'!$B10,2)))),"")</f>
        <v>0.87038793580842266</v>
      </c>
      <c r="BU10" s="84">
        <f>IFERROR(SUM('1.19 Wine share of consm'!BU10*'1.19 Wine share of consm'!$B10,'1.29 Beer share of consm'!BU10*'1.29 Beer share of consm'!$B10,'1.38 Spirits share of consm'!BU10*'1.38 Spirits share of consm'!$B10)/((SQRT(POWER('1.19 Wine share of consm'!BU10,2)+POWER('1.29 Beer share of consm'!BU10,2)+POWER('1.38 Spirits share of consm'!BU10,2)))*(SQRT(POWER('1.19 Wine share of consm'!$B10,2)+POWER('1.29 Beer share of consm'!$B10,2)+POWER('1.38 Spirits share of consm'!$B10,2)))),"")</f>
        <v>0.85282720646699384</v>
      </c>
      <c r="BV10" s="84">
        <f>IFERROR(SUM('1.19 Wine share of consm'!BV10*'1.19 Wine share of consm'!$B10,'1.29 Beer share of consm'!BV10*'1.29 Beer share of consm'!$B10,'1.38 Spirits share of consm'!BV10*'1.38 Spirits share of consm'!$B10)/((SQRT(POWER('1.19 Wine share of consm'!BV10,2)+POWER('1.29 Beer share of consm'!BV10,2)+POWER('1.38 Spirits share of consm'!BV10,2)))*(SQRT(POWER('1.19 Wine share of consm'!$B10,2)+POWER('1.29 Beer share of consm'!$B10,2)+POWER('1.38 Spirits share of consm'!$B10,2)))),"")</f>
        <v>0.86830239259877551</v>
      </c>
      <c r="BW10" s="84">
        <f>IFERROR(SUM('1.19 Wine share of consm'!BW10*'1.19 Wine share of consm'!$B10,'1.29 Beer share of consm'!BW10*'1.29 Beer share of consm'!$B10,'1.38 Spirits share of consm'!BW10*'1.38 Spirits share of consm'!$B10)/((SQRT(POWER('1.19 Wine share of consm'!BW10,2)+POWER('1.29 Beer share of consm'!BW10,2)+POWER('1.38 Spirits share of consm'!BW10,2)))*(SQRT(POWER('1.19 Wine share of consm'!$B10,2)+POWER('1.29 Beer share of consm'!$B10,2)+POWER('1.38 Spirits share of consm'!$B10,2)))),"")</f>
        <v>0.84278037812352191</v>
      </c>
      <c r="BX10" s="84">
        <f>IFERROR(SUM('1.19 Wine share of consm'!BX10*'1.19 Wine share of consm'!$B10,'1.29 Beer share of consm'!BX10*'1.29 Beer share of consm'!$B10,'1.38 Spirits share of consm'!BX10*'1.38 Spirits share of consm'!$B10)/((SQRT(POWER('1.19 Wine share of consm'!BX10,2)+POWER('1.29 Beer share of consm'!BX10,2)+POWER('1.38 Spirits share of consm'!BX10,2)))*(SQRT(POWER('1.19 Wine share of consm'!$B10,2)+POWER('1.29 Beer share of consm'!$B10,2)+POWER('1.38 Spirits share of consm'!$B10,2)))),"")</f>
        <v>0.98255211134202125</v>
      </c>
      <c r="BY10" s="84">
        <f>IFERROR(SUM('1.19 Wine share of consm'!BY10*'1.19 Wine share of consm'!$B10,'1.29 Beer share of consm'!BY10*'1.29 Beer share of consm'!$B10,'1.38 Spirits share of consm'!BY10*'1.38 Spirits share of consm'!$B10)/((SQRT(POWER('1.19 Wine share of consm'!BY10,2)+POWER('1.29 Beer share of consm'!BY10,2)+POWER('1.38 Spirits share of consm'!BY10,2)))*(SQRT(POWER('1.19 Wine share of consm'!$B10,2)+POWER('1.29 Beer share of consm'!$B10,2)+POWER('1.38 Spirits share of consm'!$B10,2)))),"")</f>
        <v>0.69093527929272847</v>
      </c>
      <c r="BZ10" s="84">
        <f>IFERROR(SUM('1.19 Wine share of consm'!BZ10*'1.19 Wine share of consm'!$B10,'1.29 Beer share of consm'!BZ10*'1.29 Beer share of consm'!$B10,'1.38 Spirits share of consm'!BZ10*'1.38 Spirits share of consm'!$B10)/((SQRT(POWER('1.19 Wine share of consm'!BZ10,2)+POWER('1.29 Beer share of consm'!BZ10,2)+POWER('1.38 Spirits share of consm'!BZ10,2)))*(SQRT(POWER('1.19 Wine share of consm'!$B10,2)+POWER('1.29 Beer share of consm'!$B10,2)+POWER('1.38 Spirits share of consm'!$B10,2)))),"")</f>
        <v>0.94050844902549124</v>
      </c>
      <c r="CA10" s="84">
        <f>IFERROR(SUM('1.19 Wine share of consm'!CA10*'1.19 Wine share of consm'!$B10,'1.29 Beer share of consm'!CA10*'1.29 Beer share of consm'!$B10,'1.38 Spirits share of consm'!CA10*'1.38 Spirits share of consm'!$B10)/((SQRT(POWER('1.19 Wine share of consm'!CA10,2)+POWER('1.29 Beer share of consm'!CA10,2)+POWER('1.38 Spirits share of consm'!CA10,2)))*(SQRT(POWER('1.19 Wine share of consm'!$B10,2)+POWER('1.29 Beer share of consm'!$B10,2)+POWER('1.38 Spirits share of consm'!$B10,2)))),"")</f>
        <v>0.76265518868429927</v>
      </c>
      <c r="CB10" s="84">
        <f>IFERROR(SUM('1.19 Wine share of consm'!CB10*'1.19 Wine share of consm'!$B10,'1.29 Beer share of consm'!CB10*'1.29 Beer share of consm'!$B10,'1.38 Spirits share of consm'!CB10*'1.38 Spirits share of consm'!$B10)/((SQRT(POWER('1.19 Wine share of consm'!CB10,2)+POWER('1.29 Beer share of consm'!CB10,2)+POWER('1.38 Spirits share of consm'!CB10,2)))*(SQRT(POWER('1.19 Wine share of consm'!$B10,2)+POWER('1.29 Beer share of consm'!$B10,2)+POWER('1.38 Spirits share of consm'!$B10,2)))),"")</f>
        <v>0.93220358839661366</v>
      </c>
      <c r="CC10" s="84">
        <f>IFERROR(SUM('1.19 Wine share of consm'!CC10*'1.19 Wine share of consm'!$B10,'1.29 Beer share of consm'!CC10*'1.29 Beer share of consm'!$B10,'1.38 Spirits share of consm'!CC10*'1.38 Spirits share of consm'!$B10)/((SQRT(POWER('1.19 Wine share of consm'!CC10,2)+POWER('1.29 Beer share of consm'!CC10,2)+POWER('1.38 Spirits share of consm'!CC10,2)))*(SQRT(POWER('1.19 Wine share of consm'!$B10,2)+POWER('1.29 Beer share of consm'!$B10,2)+POWER('1.38 Spirits share of consm'!$B10,2)))),"")</f>
        <v>0.55049243202704545</v>
      </c>
      <c r="CD10" s="84">
        <f>IFERROR(SUM('1.19 Wine share of consm'!CD10*'1.19 Wine share of consm'!$B10,'1.29 Beer share of consm'!CD10*'1.29 Beer share of consm'!$B10,'1.38 Spirits share of consm'!CD10*'1.38 Spirits share of consm'!$B10)/((SQRT(POWER('1.19 Wine share of consm'!CD10,2)+POWER('1.29 Beer share of consm'!CD10,2)+POWER('1.38 Spirits share of consm'!CD10,2)))*(SQRT(POWER('1.19 Wine share of consm'!$B10,2)+POWER('1.29 Beer share of consm'!$B10,2)+POWER('1.38 Spirits share of consm'!$B10,2)))),"")</f>
        <v>0.89258382799364078</v>
      </c>
      <c r="CE10" s="84">
        <f>IFERROR(SUM('1.19 Wine share of consm'!CE10*'1.19 Wine share of consm'!$B10,'1.29 Beer share of consm'!CE10*'1.29 Beer share of consm'!$B10,'1.38 Spirits share of consm'!CE10*'1.38 Spirits share of consm'!$B10)/((SQRT(POWER('1.19 Wine share of consm'!CE10,2)+POWER('1.29 Beer share of consm'!CE10,2)+POWER('1.38 Spirits share of consm'!CE10,2)))*(SQRT(POWER('1.19 Wine share of consm'!$B10,2)+POWER('1.29 Beer share of consm'!$B10,2)+POWER('1.38 Spirits share of consm'!$B10,2)))),"")</f>
        <v>0.9333513453611687</v>
      </c>
      <c r="CF10" s="84">
        <f>IFERROR(SUM('1.19 Wine share of consm'!CF10*'1.19 Wine share of consm'!$B10,'1.29 Beer share of consm'!CF10*'1.29 Beer share of consm'!$B10,'1.38 Spirits share of consm'!CF10*'1.38 Spirits share of consm'!$B10)/((SQRT(POWER('1.19 Wine share of consm'!CF10,2)+POWER('1.29 Beer share of consm'!CF10,2)+POWER('1.38 Spirits share of consm'!CF10,2)))*(SQRT(POWER('1.19 Wine share of consm'!$B10,2)+POWER('1.29 Beer share of consm'!$B10,2)+POWER('1.38 Spirits share of consm'!$B10,2)))),"")</f>
        <v>0.63845697691715553</v>
      </c>
      <c r="CG10" s="84">
        <f>IFERROR(SUM('1.19 Wine share of consm'!CG10*'1.19 Wine share of consm'!$B10,'1.29 Beer share of consm'!CG10*'1.29 Beer share of consm'!$B10,'1.38 Spirits share of consm'!CG10*'1.38 Spirits share of consm'!$B10)/((SQRT(POWER('1.19 Wine share of consm'!CG10,2)+POWER('1.29 Beer share of consm'!CG10,2)+POWER('1.38 Spirits share of consm'!CG10,2)))*(SQRT(POWER('1.19 Wine share of consm'!$B10,2)+POWER('1.29 Beer share of consm'!$B10,2)+POWER('1.38 Spirits share of consm'!$B10,2)))),"")</f>
        <v>0.92608073003655456</v>
      </c>
      <c r="CH10" s="84">
        <f>IFERROR(SUM('1.19 Wine share of consm'!CH10*'1.19 Wine share of consm'!$B10,'1.29 Beer share of consm'!CH10*'1.29 Beer share of consm'!$B10,'1.38 Spirits share of consm'!CH10*'1.38 Spirits share of consm'!$B10)/((SQRT(POWER('1.19 Wine share of consm'!CH10,2)+POWER('1.29 Beer share of consm'!CH10,2)+POWER('1.38 Spirits share of consm'!CH10,2)))*(SQRT(POWER('1.19 Wine share of consm'!$B10,2)+POWER('1.29 Beer share of consm'!$B10,2)+POWER('1.38 Spirits share of consm'!$B10,2)))),"")</f>
        <v>0.86036925372313466</v>
      </c>
      <c r="CI10" s="84">
        <f>IFERROR(SUM('1.19 Wine share of consm'!CI10*'1.19 Wine share of consm'!$B10,'1.29 Beer share of consm'!CI10*'1.29 Beer share of consm'!$B10,'1.38 Spirits share of consm'!CI10*'1.38 Spirits share of consm'!$B10)/((SQRT(POWER('1.19 Wine share of consm'!CI10,2)+POWER('1.29 Beer share of consm'!CI10,2)+POWER('1.38 Spirits share of consm'!CI10,2)))*(SQRT(POWER('1.19 Wine share of consm'!$B10,2)+POWER('1.29 Beer share of consm'!$B10,2)+POWER('1.38 Spirits share of consm'!$B10,2)))),"")</f>
        <v>0.71555188628582334</v>
      </c>
      <c r="CJ10" s="84">
        <f>IFERROR(SUM('1.19 Wine share of consm'!CJ10*'1.19 Wine share of consm'!$B10,'1.29 Beer share of consm'!CJ10*'1.29 Beer share of consm'!$B10,'1.38 Spirits share of consm'!CJ10*'1.38 Spirits share of consm'!$B10)/((SQRT(POWER('1.19 Wine share of consm'!CJ10,2)+POWER('1.29 Beer share of consm'!CJ10,2)+POWER('1.38 Spirits share of consm'!CJ10,2)))*(SQRT(POWER('1.19 Wine share of consm'!$B10,2)+POWER('1.29 Beer share of consm'!$B10,2)+POWER('1.38 Spirits share of consm'!$B10,2)))),"")</f>
        <v>0.96619375827096954</v>
      </c>
      <c r="CK10" s="84">
        <f>IFERROR(SUM('1.19 Wine share of consm'!CK10*'1.19 Wine share of consm'!$B10,'1.29 Beer share of consm'!CK10*'1.29 Beer share of consm'!$B10,'1.38 Spirits share of consm'!CK10*'1.38 Spirits share of consm'!$B10)/((SQRT(POWER('1.19 Wine share of consm'!CK10,2)+POWER('1.29 Beer share of consm'!CK10,2)+POWER('1.38 Spirits share of consm'!CK10,2)))*(SQRT(POWER('1.19 Wine share of consm'!$B10,2)+POWER('1.29 Beer share of consm'!$B10,2)+POWER('1.38 Spirits share of consm'!$B10,2)))),"")</f>
        <v>0.93554273002840282</v>
      </c>
      <c r="CL10" s="84">
        <f>IFERROR(SUM('1.19 Wine share of consm'!CL10*'1.19 Wine share of consm'!$B10,'1.29 Beer share of consm'!CL10*'1.29 Beer share of consm'!$B10,'1.38 Spirits share of consm'!CL10*'1.38 Spirits share of consm'!$B10)/((SQRT(POWER('1.19 Wine share of consm'!CL10,2)+POWER('1.29 Beer share of consm'!CL10,2)+POWER('1.38 Spirits share of consm'!CL10,2)))*(SQRT(POWER('1.19 Wine share of consm'!$B10,2)+POWER('1.29 Beer share of consm'!$B10,2)+POWER('1.38 Spirits share of consm'!$B10,2)))),"")</f>
        <v>0.79107348529109345</v>
      </c>
      <c r="CM10" s="84">
        <f>IFERROR(SUM('1.19 Wine share of consm'!CM10*'1.19 Wine share of consm'!$B10,'1.29 Beer share of consm'!CM10*'1.29 Beer share of consm'!$B10,'1.38 Spirits share of consm'!CM10*'1.38 Spirits share of consm'!$B10)/((SQRT(POWER('1.19 Wine share of consm'!CM10,2)+POWER('1.29 Beer share of consm'!CM10,2)+POWER('1.38 Spirits share of consm'!CM10,2)))*(SQRT(POWER('1.19 Wine share of consm'!$B10,2)+POWER('1.29 Beer share of consm'!$B10,2)+POWER('1.38 Spirits share of consm'!$B10,2)))),"")</f>
        <v>0.83074500379378069</v>
      </c>
      <c r="CN10" s="84">
        <f>IFERROR(SUM('1.19 Wine share of consm'!CN10*'1.19 Wine share of consm'!$B10,'1.29 Beer share of consm'!CN10*'1.29 Beer share of consm'!$B10,'1.38 Spirits share of consm'!CN10*'1.38 Spirits share of consm'!$B10)/((SQRT(POWER('1.19 Wine share of consm'!CN10,2)+POWER('1.29 Beer share of consm'!CN10,2)+POWER('1.38 Spirits share of consm'!CN10,2)))*(SQRT(POWER('1.19 Wine share of consm'!$B10,2)+POWER('1.29 Beer share of consm'!$B10,2)+POWER('1.38 Spirits share of consm'!$B10,2)))),"")</f>
        <v>0.9645264838251465</v>
      </c>
      <c r="CO10" s="84">
        <f>IFERROR(SUM('1.19 Wine share of consm'!CO10*'1.19 Wine share of consm'!$B10,'1.29 Beer share of consm'!CO10*'1.29 Beer share of consm'!$B10,'1.38 Spirits share of consm'!CO10*'1.38 Spirits share of consm'!$B10)/((SQRT(POWER('1.19 Wine share of consm'!CO10,2)+POWER('1.29 Beer share of consm'!CO10,2)+POWER('1.38 Spirits share of consm'!CO10,2)))*(SQRT(POWER('1.19 Wine share of consm'!$B10,2)+POWER('1.29 Beer share of consm'!$B10,2)+POWER('1.38 Spirits share of consm'!$B10,2)))),"")</f>
        <v>0.88327854424092567</v>
      </c>
      <c r="CP10" s="84">
        <f>IFERROR(SUM('1.19 Wine share of consm'!CP10*'1.19 Wine share of consm'!$B10,'1.29 Beer share of consm'!CP10*'1.29 Beer share of consm'!$B10,'1.38 Spirits share of consm'!CP10*'1.38 Spirits share of consm'!$B10)/((SQRT(POWER('1.19 Wine share of consm'!CP10,2)+POWER('1.29 Beer share of consm'!CP10,2)+POWER('1.38 Spirits share of consm'!CP10,2)))*(SQRT(POWER('1.19 Wine share of consm'!$B10,2)+POWER('1.29 Beer share of consm'!$B10,2)+POWER('1.38 Spirits share of consm'!$B10,2)))),"")</f>
        <v>0.89492973131562525</v>
      </c>
      <c r="CR10" s="88"/>
    </row>
    <row r="11" spans="1:96" x14ac:dyDescent="0.25">
      <c r="A11" s="78" t="s">
        <v>32</v>
      </c>
      <c r="B11" s="84">
        <f>IFERROR(SUM('1.19 Wine share of consm'!B11*'1.19 Wine share of consm'!$B11,'1.29 Beer share of consm'!B11*'1.29 Beer share of consm'!$B11,'1.38 Spirits share of consm'!B11*'1.38 Spirits share of consm'!$B11)/((SQRT(POWER('1.19 Wine share of consm'!B11,2)+POWER('1.29 Beer share of consm'!B11,2)+POWER('1.38 Spirits share of consm'!B11,2)))*(SQRT(POWER('1.19 Wine share of consm'!$B11,2)+POWER('1.29 Beer share of consm'!$B11,2)+POWER('1.38 Spirits share of consm'!$B11,2)))),"")</f>
        <v>0.99999999999999989</v>
      </c>
      <c r="C11" s="84">
        <f>IFERROR(SUM('1.19 Wine share of consm'!C11*'1.19 Wine share of consm'!$B11,'1.29 Beer share of consm'!C11*'1.29 Beer share of consm'!$B11,'1.38 Spirits share of consm'!C11*'1.38 Spirits share of consm'!$B11)/((SQRT(POWER('1.19 Wine share of consm'!C11,2)+POWER('1.29 Beer share of consm'!C11,2)+POWER('1.38 Spirits share of consm'!C11,2)))*(SQRT(POWER('1.19 Wine share of consm'!$B11,2)+POWER('1.29 Beer share of consm'!$B11,2)+POWER('1.38 Spirits share of consm'!$B11,2)))),"")</f>
        <v>0.96567283298338769</v>
      </c>
      <c r="D11" s="84">
        <f>IFERROR(SUM('1.19 Wine share of consm'!D11*'1.19 Wine share of consm'!$B11,'1.29 Beer share of consm'!D11*'1.29 Beer share of consm'!$B11,'1.38 Spirits share of consm'!D11*'1.38 Spirits share of consm'!$B11)/((SQRT(POWER('1.19 Wine share of consm'!D11,2)+POWER('1.29 Beer share of consm'!D11,2)+POWER('1.38 Spirits share of consm'!D11,2)))*(SQRT(POWER('1.19 Wine share of consm'!$B11,2)+POWER('1.29 Beer share of consm'!$B11,2)+POWER('1.38 Spirits share of consm'!$B11,2)))),"")</f>
        <v>0.9127014717390477</v>
      </c>
      <c r="E11" s="84">
        <f>IFERROR(SUM('1.19 Wine share of consm'!E11*'1.19 Wine share of consm'!$B11,'1.29 Beer share of consm'!E11*'1.29 Beer share of consm'!$B11,'1.38 Spirits share of consm'!E11*'1.38 Spirits share of consm'!$B11)/((SQRT(POWER('1.19 Wine share of consm'!E11,2)+POWER('1.29 Beer share of consm'!E11,2)+POWER('1.38 Spirits share of consm'!E11,2)))*(SQRT(POWER('1.19 Wine share of consm'!$B11,2)+POWER('1.29 Beer share of consm'!$B11,2)+POWER('1.38 Spirits share of consm'!$B11,2)))),"")</f>
        <v>0.99057788874370323</v>
      </c>
      <c r="F11" s="84">
        <f>IFERROR(SUM('1.19 Wine share of consm'!F11*'1.19 Wine share of consm'!$B11,'1.29 Beer share of consm'!F11*'1.29 Beer share of consm'!$B11,'1.38 Spirits share of consm'!F11*'1.38 Spirits share of consm'!$B11)/((SQRT(POWER('1.19 Wine share of consm'!F11,2)+POWER('1.29 Beer share of consm'!F11,2)+POWER('1.38 Spirits share of consm'!F11,2)))*(SQRT(POWER('1.19 Wine share of consm'!$B11,2)+POWER('1.29 Beer share of consm'!$B11,2)+POWER('1.38 Spirits share of consm'!$B11,2)))),"")</f>
        <v>0.89213038207716733</v>
      </c>
      <c r="G11" s="84">
        <f>IFERROR(SUM('1.19 Wine share of consm'!G11*'1.19 Wine share of consm'!$B11,'1.29 Beer share of consm'!G11*'1.29 Beer share of consm'!$B11,'1.38 Spirits share of consm'!G11*'1.38 Spirits share of consm'!$B11)/((SQRT(POWER('1.19 Wine share of consm'!G11,2)+POWER('1.29 Beer share of consm'!G11,2)+POWER('1.38 Spirits share of consm'!G11,2)))*(SQRT(POWER('1.19 Wine share of consm'!$B11,2)+POWER('1.29 Beer share of consm'!$B11,2)+POWER('1.38 Spirits share of consm'!$B11,2)))),"")</f>
        <v>0.68847780513825219</v>
      </c>
      <c r="H11" s="84">
        <f>IFERROR(SUM('1.19 Wine share of consm'!H11*'1.19 Wine share of consm'!$B11,'1.29 Beer share of consm'!H11*'1.29 Beer share of consm'!$B11,'1.38 Spirits share of consm'!H11*'1.38 Spirits share of consm'!$B11)/((SQRT(POWER('1.19 Wine share of consm'!H11,2)+POWER('1.29 Beer share of consm'!H11,2)+POWER('1.38 Spirits share of consm'!H11,2)))*(SQRT(POWER('1.19 Wine share of consm'!$B11,2)+POWER('1.29 Beer share of consm'!$B11,2)+POWER('1.38 Spirits share of consm'!$B11,2)))),"")</f>
        <v>0.88309372726772373</v>
      </c>
      <c r="I11" s="84">
        <f>IFERROR(SUM('1.19 Wine share of consm'!I11*'1.19 Wine share of consm'!$B11,'1.29 Beer share of consm'!I11*'1.29 Beer share of consm'!$B11,'1.38 Spirits share of consm'!I11*'1.38 Spirits share of consm'!$B11)/((SQRT(POWER('1.19 Wine share of consm'!I11,2)+POWER('1.29 Beer share of consm'!I11,2)+POWER('1.38 Spirits share of consm'!I11,2)))*(SQRT(POWER('1.19 Wine share of consm'!$B11,2)+POWER('1.29 Beer share of consm'!$B11,2)+POWER('1.38 Spirits share of consm'!$B11,2)))),"")</f>
        <v>0.96847727577159948</v>
      </c>
      <c r="J11" s="84">
        <f>IFERROR(SUM('1.19 Wine share of consm'!J11*'1.19 Wine share of consm'!$B11,'1.29 Beer share of consm'!J11*'1.29 Beer share of consm'!$B11,'1.38 Spirits share of consm'!J11*'1.38 Spirits share of consm'!$B11)/((SQRT(POWER('1.19 Wine share of consm'!J11,2)+POWER('1.29 Beer share of consm'!J11,2)+POWER('1.38 Spirits share of consm'!J11,2)))*(SQRT(POWER('1.19 Wine share of consm'!$B11,2)+POWER('1.29 Beer share of consm'!$B11,2)+POWER('1.38 Spirits share of consm'!$B11,2)))),"")</f>
        <v>0.97445109747368142</v>
      </c>
      <c r="K11" s="84">
        <f>IFERROR(SUM('1.19 Wine share of consm'!K11*'1.19 Wine share of consm'!$B11,'1.29 Beer share of consm'!K11*'1.29 Beer share of consm'!$B11,'1.38 Spirits share of consm'!K11*'1.38 Spirits share of consm'!$B11)/((SQRT(POWER('1.19 Wine share of consm'!K11,2)+POWER('1.29 Beer share of consm'!K11,2)+POWER('1.38 Spirits share of consm'!K11,2)))*(SQRT(POWER('1.19 Wine share of consm'!$B11,2)+POWER('1.29 Beer share of consm'!$B11,2)+POWER('1.38 Spirits share of consm'!$B11,2)))),"")</f>
        <v>0.97144886500293182</v>
      </c>
      <c r="L11" s="84">
        <f>IFERROR(SUM('1.19 Wine share of consm'!L11*'1.19 Wine share of consm'!$B11,'1.29 Beer share of consm'!L11*'1.29 Beer share of consm'!$B11,'1.38 Spirits share of consm'!L11*'1.38 Spirits share of consm'!$B11)/((SQRT(POWER('1.19 Wine share of consm'!L11,2)+POWER('1.29 Beer share of consm'!L11,2)+POWER('1.38 Spirits share of consm'!L11,2)))*(SQRT(POWER('1.19 Wine share of consm'!$B11,2)+POWER('1.29 Beer share of consm'!$B11,2)+POWER('1.38 Spirits share of consm'!$B11,2)))),"")</f>
        <v>0.68175431747262805</v>
      </c>
      <c r="M11" s="84">
        <f>IFERROR(SUM('1.19 Wine share of consm'!M11*'1.19 Wine share of consm'!$B11,'1.29 Beer share of consm'!M11*'1.29 Beer share of consm'!$B11,'1.38 Spirits share of consm'!M11*'1.38 Spirits share of consm'!$B11)/((SQRT(POWER('1.19 Wine share of consm'!M11,2)+POWER('1.29 Beer share of consm'!M11,2)+POWER('1.38 Spirits share of consm'!M11,2)))*(SQRT(POWER('1.19 Wine share of consm'!$B11,2)+POWER('1.29 Beer share of consm'!$B11,2)+POWER('1.38 Spirits share of consm'!$B11,2)))),"")</f>
        <v>0.81477694444656856</v>
      </c>
      <c r="N11" s="84">
        <f>IFERROR(SUM('1.19 Wine share of consm'!N11*'1.19 Wine share of consm'!$B11,'1.29 Beer share of consm'!N11*'1.29 Beer share of consm'!$B11,'1.38 Spirits share of consm'!N11*'1.38 Spirits share of consm'!$B11)/((SQRT(POWER('1.19 Wine share of consm'!N11,2)+POWER('1.29 Beer share of consm'!N11,2)+POWER('1.38 Spirits share of consm'!N11,2)))*(SQRT(POWER('1.19 Wine share of consm'!$B11,2)+POWER('1.29 Beer share of consm'!$B11,2)+POWER('1.38 Spirits share of consm'!$B11,2)))),"")</f>
        <v>0.90524791647255476</v>
      </c>
      <c r="O11" s="84">
        <f>IFERROR(SUM('1.19 Wine share of consm'!O11*'1.19 Wine share of consm'!$B11,'1.29 Beer share of consm'!O11*'1.29 Beer share of consm'!$B11,'1.38 Spirits share of consm'!O11*'1.38 Spirits share of consm'!$B11)/((SQRT(POWER('1.19 Wine share of consm'!O11,2)+POWER('1.29 Beer share of consm'!O11,2)+POWER('1.38 Spirits share of consm'!O11,2)))*(SQRT(POWER('1.19 Wine share of consm'!$B11,2)+POWER('1.29 Beer share of consm'!$B11,2)+POWER('1.38 Spirits share of consm'!$B11,2)))),"")</f>
        <v>0.7660887625959959</v>
      </c>
      <c r="P11" s="84">
        <f>IFERROR(SUM('1.19 Wine share of consm'!P11*'1.19 Wine share of consm'!$B11,'1.29 Beer share of consm'!P11*'1.29 Beer share of consm'!$B11,'1.38 Spirits share of consm'!P11*'1.38 Spirits share of consm'!$B11)/((SQRT(POWER('1.19 Wine share of consm'!P11,2)+POWER('1.29 Beer share of consm'!P11,2)+POWER('1.38 Spirits share of consm'!P11,2)))*(SQRT(POWER('1.19 Wine share of consm'!$B11,2)+POWER('1.29 Beer share of consm'!$B11,2)+POWER('1.38 Spirits share of consm'!$B11,2)))),"")</f>
        <v>0.97865349577825422</v>
      </c>
      <c r="Q11" s="84">
        <f>IFERROR(SUM('1.19 Wine share of consm'!Q11*'1.19 Wine share of consm'!$B11,'1.29 Beer share of consm'!Q11*'1.29 Beer share of consm'!$B11,'1.38 Spirits share of consm'!Q11*'1.38 Spirits share of consm'!$B11)/((SQRT(POWER('1.19 Wine share of consm'!Q11,2)+POWER('1.29 Beer share of consm'!Q11,2)+POWER('1.38 Spirits share of consm'!Q11,2)))*(SQRT(POWER('1.19 Wine share of consm'!$B11,2)+POWER('1.29 Beer share of consm'!$B11,2)+POWER('1.38 Spirits share of consm'!$B11,2)))),"")</f>
        <v>0.82989683436178152</v>
      </c>
      <c r="R11" s="84">
        <f>IFERROR(SUM('1.19 Wine share of consm'!R11*'1.19 Wine share of consm'!$B11,'1.29 Beer share of consm'!R11*'1.29 Beer share of consm'!$B11,'1.38 Spirits share of consm'!R11*'1.38 Spirits share of consm'!$B11)/((SQRT(POWER('1.19 Wine share of consm'!R11,2)+POWER('1.29 Beer share of consm'!R11,2)+POWER('1.38 Spirits share of consm'!R11,2)))*(SQRT(POWER('1.19 Wine share of consm'!$B11,2)+POWER('1.29 Beer share of consm'!$B11,2)+POWER('1.38 Spirits share of consm'!$B11,2)))),"")</f>
        <v>0.78169553306006789</v>
      </c>
      <c r="S11" s="84">
        <f>IFERROR(SUM('1.19 Wine share of consm'!S11*'1.19 Wine share of consm'!$B11,'1.29 Beer share of consm'!S11*'1.29 Beer share of consm'!$B11,'1.38 Spirits share of consm'!S11*'1.38 Spirits share of consm'!$B11)/((SQRT(POWER('1.19 Wine share of consm'!S11,2)+POWER('1.29 Beer share of consm'!S11,2)+POWER('1.38 Spirits share of consm'!S11,2)))*(SQRT(POWER('1.19 Wine share of consm'!$B11,2)+POWER('1.29 Beer share of consm'!$B11,2)+POWER('1.38 Spirits share of consm'!$B11,2)))),"")</f>
        <v>0.80315712248177984</v>
      </c>
      <c r="T11" s="84">
        <f>IFERROR(SUM('1.19 Wine share of consm'!T11*'1.19 Wine share of consm'!$B11,'1.29 Beer share of consm'!T11*'1.29 Beer share of consm'!$B11,'1.38 Spirits share of consm'!T11*'1.38 Spirits share of consm'!$B11)/((SQRT(POWER('1.19 Wine share of consm'!T11,2)+POWER('1.29 Beer share of consm'!T11,2)+POWER('1.38 Spirits share of consm'!T11,2)))*(SQRT(POWER('1.19 Wine share of consm'!$B11,2)+POWER('1.29 Beer share of consm'!$B11,2)+POWER('1.38 Spirits share of consm'!$B11,2)))),"")</f>
        <v>0.86896015970218676</v>
      </c>
      <c r="U11" s="84">
        <f>IFERROR(SUM('1.19 Wine share of consm'!U11*'1.19 Wine share of consm'!$B11,'1.29 Beer share of consm'!U11*'1.29 Beer share of consm'!$B11,'1.38 Spirits share of consm'!U11*'1.38 Spirits share of consm'!$B11)/((SQRT(POWER('1.19 Wine share of consm'!U11,2)+POWER('1.29 Beer share of consm'!U11,2)+POWER('1.38 Spirits share of consm'!U11,2)))*(SQRT(POWER('1.19 Wine share of consm'!$B11,2)+POWER('1.29 Beer share of consm'!$B11,2)+POWER('1.38 Spirits share of consm'!$B11,2)))),"")</f>
        <v>0.87116716244431924</v>
      </c>
      <c r="V11" s="84">
        <f>IFERROR(SUM('1.19 Wine share of consm'!V11*'1.19 Wine share of consm'!$B11,'1.29 Beer share of consm'!V11*'1.29 Beer share of consm'!$B11,'1.38 Spirits share of consm'!V11*'1.38 Spirits share of consm'!$B11)/((SQRT(POWER('1.19 Wine share of consm'!V11,2)+POWER('1.29 Beer share of consm'!V11,2)+POWER('1.38 Spirits share of consm'!V11,2)))*(SQRT(POWER('1.19 Wine share of consm'!$B11,2)+POWER('1.29 Beer share of consm'!$B11,2)+POWER('1.38 Spirits share of consm'!$B11,2)))),"")</f>
        <v>0.85527531539212598</v>
      </c>
      <c r="W11" s="84">
        <f>IFERROR(SUM('1.19 Wine share of consm'!W11*'1.19 Wine share of consm'!$B11,'1.29 Beer share of consm'!W11*'1.29 Beer share of consm'!$B11,'1.38 Spirits share of consm'!W11*'1.38 Spirits share of consm'!$B11)/((SQRT(POWER('1.19 Wine share of consm'!W11,2)+POWER('1.29 Beer share of consm'!W11,2)+POWER('1.38 Spirits share of consm'!W11,2)))*(SQRT(POWER('1.19 Wine share of consm'!$B11,2)+POWER('1.29 Beer share of consm'!$B11,2)+POWER('1.38 Spirits share of consm'!$B11,2)))),"")</f>
        <v>0.99426213619514914</v>
      </c>
      <c r="X11" s="84">
        <f>IFERROR(SUM('1.19 Wine share of consm'!X11*'1.19 Wine share of consm'!$B11,'1.29 Beer share of consm'!X11*'1.29 Beer share of consm'!$B11,'1.38 Spirits share of consm'!X11*'1.38 Spirits share of consm'!$B11)/((SQRT(POWER('1.19 Wine share of consm'!X11,2)+POWER('1.29 Beer share of consm'!X11,2)+POWER('1.38 Spirits share of consm'!X11,2)))*(SQRT(POWER('1.19 Wine share of consm'!$B11,2)+POWER('1.29 Beer share of consm'!$B11,2)+POWER('1.38 Spirits share of consm'!$B11,2)))),"")</f>
        <v>0.8723720146953593</v>
      </c>
      <c r="Y11" s="84">
        <f>IFERROR(SUM('1.19 Wine share of consm'!Y11*'1.19 Wine share of consm'!$B11,'1.29 Beer share of consm'!Y11*'1.29 Beer share of consm'!$B11,'1.38 Spirits share of consm'!Y11*'1.38 Spirits share of consm'!$B11)/((SQRT(POWER('1.19 Wine share of consm'!Y11,2)+POWER('1.29 Beer share of consm'!Y11,2)+POWER('1.38 Spirits share of consm'!Y11,2)))*(SQRT(POWER('1.19 Wine share of consm'!$B11,2)+POWER('1.29 Beer share of consm'!$B11,2)+POWER('1.38 Spirits share of consm'!$B11,2)))),"")</f>
        <v>0.87611780495330438</v>
      </c>
      <c r="Z11" s="84">
        <f>IFERROR(SUM('1.19 Wine share of consm'!Z11*'1.19 Wine share of consm'!$B11,'1.29 Beer share of consm'!Z11*'1.29 Beer share of consm'!$B11,'1.38 Spirits share of consm'!Z11*'1.38 Spirits share of consm'!$B11)/((SQRT(POWER('1.19 Wine share of consm'!Z11,2)+POWER('1.29 Beer share of consm'!Z11,2)+POWER('1.38 Spirits share of consm'!Z11,2)))*(SQRT(POWER('1.19 Wine share of consm'!$B11,2)+POWER('1.29 Beer share of consm'!$B11,2)+POWER('1.38 Spirits share of consm'!$B11,2)))),"")</f>
        <v>0.99822993466069021</v>
      </c>
      <c r="AA11" s="84">
        <f>IFERROR(SUM('1.19 Wine share of consm'!AA11*'1.19 Wine share of consm'!$B11,'1.29 Beer share of consm'!AA11*'1.29 Beer share of consm'!$B11,'1.38 Spirits share of consm'!AA11*'1.38 Spirits share of consm'!$B11)/((SQRT(POWER('1.19 Wine share of consm'!AA11,2)+POWER('1.29 Beer share of consm'!AA11,2)+POWER('1.38 Spirits share of consm'!AA11,2)))*(SQRT(POWER('1.19 Wine share of consm'!$B11,2)+POWER('1.29 Beer share of consm'!$B11,2)+POWER('1.38 Spirits share of consm'!$B11,2)))),"")</f>
        <v>0.91681779004667008</v>
      </c>
      <c r="AB11" s="84">
        <f>IFERROR(SUM('1.19 Wine share of consm'!AB11*'1.19 Wine share of consm'!$B11,'1.29 Beer share of consm'!AB11*'1.29 Beer share of consm'!$B11,'1.38 Spirits share of consm'!AB11*'1.38 Spirits share of consm'!$B11)/((SQRT(POWER('1.19 Wine share of consm'!AB11,2)+POWER('1.29 Beer share of consm'!AB11,2)+POWER('1.38 Spirits share of consm'!AB11,2)))*(SQRT(POWER('1.19 Wine share of consm'!$B11,2)+POWER('1.29 Beer share of consm'!$B11,2)+POWER('1.38 Spirits share of consm'!$B11,2)))),"")</f>
        <v>0.93938505889552248</v>
      </c>
      <c r="AC11" s="84">
        <f>IFERROR(SUM('1.19 Wine share of consm'!AC11*'1.19 Wine share of consm'!$B11,'1.29 Beer share of consm'!AC11*'1.29 Beer share of consm'!$B11,'1.38 Spirits share of consm'!AC11*'1.38 Spirits share of consm'!$B11)/((SQRT(POWER('1.19 Wine share of consm'!AC11,2)+POWER('1.29 Beer share of consm'!AC11,2)+POWER('1.38 Spirits share of consm'!AC11,2)))*(SQRT(POWER('1.19 Wine share of consm'!$B11,2)+POWER('1.29 Beer share of consm'!$B11,2)+POWER('1.38 Spirits share of consm'!$B11,2)))),"")</f>
        <v>0.97869677049839132</v>
      </c>
      <c r="AD11" s="84">
        <f>IFERROR(SUM('1.19 Wine share of consm'!AD11*'1.19 Wine share of consm'!$B11,'1.29 Beer share of consm'!AD11*'1.29 Beer share of consm'!$B11,'1.38 Spirits share of consm'!AD11*'1.38 Spirits share of consm'!$B11)/((SQRT(POWER('1.19 Wine share of consm'!AD11,2)+POWER('1.29 Beer share of consm'!AD11,2)+POWER('1.38 Spirits share of consm'!AD11,2)))*(SQRT(POWER('1.19 Wine share of consm'!$B11,2)+POWER('1.29 Beer share of consm'!$B11,2)+POWER('1.38 Spirits share of consm'!$B11,2)))),"")</f>
        <v>0.953205350140514</v>
      </c>
      <c r="AE11" s="84">
        <f>IFERROR(SUM('1.19 Wine share of consm'!AE11*'1.19 Wine share of consm'!$B11,'1.29 Beer share of consm'!AE11*'1.29 Beer share of consm'!$B11,'1.38 Spirits share of consm'!AE11*'1.38 Spirits share of consm'!$B11)/((SQRT(POWER('1.19 Wine share of consm'!AE11,2)+POWER('1.29 Beer share of consm'!AE11,2)+POWER('1.38 Spirits share of consm'!AE11,2)))*(SQRT(POWER('1.19 Wine share of consm'!$B11,2)+POWER('1.29 Beer share of consm'!$B11,2)+POWER('1.38 Spirits share of consm'!$B11,2)))),"")</f>
        <v>0.90943361363366515</v>
      </c>
      <c r="AF11" s="84">
        <f>IFERROR(SUM('1.19 Wine share of consm'!AF11*'1.19 Wine share of consm'!$B11,'1.29 Beer share of consm'!AF11*'1.29 Beer share of consm'!$B11,'1.38 Spirits share of consm'!AF11*'1.38 Spirits share of consm'!$B11)/((SQRT(POWER('1.19 Wine share of consm'!AF11,2)+POWER('1.29 Beer share of consm'!AF11,2)+POWER('1.38 Spirits share of consm'!AF11,2)))*(SQRT(POWER('1.19 Wine share of consm'!$B11,2)+POWER('1.29 Beer share of consm'!$B11,2)+POWER('1.38 Spirits share of consm'!$B11,2)))),"")</f>
        <v>0.98901874078560448</v>
      </c>
      <c r="AG11" s="84">
        <f>IFERROR(SUM('1.19 Wine share of consm'!AG11*'1.19 Wine share of consm'!$B11,'1.29 Beer share of consm'!AG11*'1.29 Beer share of consm'!$B11,'1.38 Spirits share of consm'!AG11*'1.38 Spirits share of consm'!$B11)/((SQRT(POWER('1.19 Wine share of consm'!AG11,2)+POWER('1.29 Beer share of consm'!AG11,2)+POWER('1.38 Spirits share of consm'!AG11,2)))*(SQRT(POWER('1.19 Wine share of consm'!$B11,2)+POWER('1.29 Beer share of consm'!$B11,2)+POWER('1.38 Spirits share of consm'!$B11,2)))),"")</f>
        <v>0.99911641089091507</v>
      </c>
      <c r="AH11" s="84">
        <f>IFERROR(SUM('1.19 Wine share of consm'!AH11*'1.19 Wine share of consm'!$B11,'1.29 Beer share of consm'!AH11*'1.29 Beer share of consm'!$B11,'1.38 Spirits share of consm'!AH11*'1.38 Spirits share of consm'!$B11)/((SQRT(POWER('1.19 Wine share of consm'!AH11,2)+POWER('1.29 Beer share of consm'!AH11,2)+POWER('1.38 Spirits share of consm'!AH11,2)))*(SQRT(POWER('1.19 Wine share of consm'!$B11,2)+POWER('1.29 Beer share of consm'!$B11,2)+POWER('1.38 Spirits share of consm'!$B11,2)))),"")</f>
        <v>0.85114447713877461</v>
      </c>
      <c r="AI11" s="84">
        <f>IFERROR(SUM('1.19 Wine share of consm'!AI11*'1.19 Wine share of consm'!$B11,'1.29 Beer share of consm'!AI11*'1.29 Beer share of consm'!$B11,'1.38 Spirits share of consm'!AI11*'1.38 Spirits share of consm'!$B11)/((SQRT(POWER('1.19 Wine share of consm'!AI11,2)+POWER('1.29 Beer share of consm'!AI11,2)+POWER('1.38 Spirits share of consm'!AI11,2)))*(SQRT(POWER('1.19 Wine share of consm'!$B11,2)+POWER('1.29 Beer share of consm'!$B11,2)+POWER('1.38 Spirits share of consm'!$B11,2)))),"")</f>
        <v>0.99137324547712391</v>
      </c>
      <c r="AJ11" s="84">
        <f>IFERROR(SUM('1.19 Wine share of consm'!AJ11*'1.19 Wine share of consm'!$B11,'1.29 Beer share of consm'!AJ11*'1.29 Beer share of consm'!$B11,'1.38 Spirits share of consm'!AJ11*'1.38 Spirits share of consm'!$B11)/((SQRT(POWER('1.19 Wine share of consm'!AJ11,2)+POWER('1.29 Beer share of consm'!AJ11,2)+POWER('1.38 Spirits share of consm'!AJ11,2)))*(SQRT(POWER('1.19 Wine share of consm'!$B11,2)+POWER('1.29 Beer share of consm'!$B11,2)+POWER('1.38 Spirits share of consm'!$B11,2)))),"")</f>
        <v>0.93594291160102083</v>
      </c>
      <c r="AK11" s="84">
        <f>IFERROR(SUM('1.19 Wine share of consm'!AK11*'1.19 Wine share of consm'!$B11,'1.29 Beer share of consm'!AK11*'1.29 Beer share of consm'!$B11,'1.38 Spirits share of consm'!AK11*'1.38 Spirits share of consm'!$B11)/((SQRT(POWER('1.19 Wine share of consm'!AK11,2)+POWER('1.29 Beer share of consm'!AK11,2)+POWER('1.38 Spirits share of consm'!AK11,2)))*(SQRT(POWER('1.19 Wine share of consm'!$B11,2)+POWER('1.29 Beer share of consm'!$B11,2)+POWER('1.38 Spirits share of consm'!$B11,2)))),"")</f>
        <v>0.96474806455757567</v>
      </c>
      <c r="AL11" s="84">
        <f>IFERROR(SUM('1.19 Wine share of consm'!AL11*'1.19 Wine share of consm'!$B11,'1.29 Beer share of consm'!AL11*'1.29 Beer share of consm'!$B11,'1.38 Spirits share of consm'!AL11*'1.38 Spirits share of consm'!$B11)/((SQRT(POWER('1.19 Wine share of consm'!AL11,2)+POWER('1.29 Beer share of consm'!AL11,2)+POWER('1.38 Spirits share of consm'!AL11,2)))*(SQRT(POWER('1.19 Wine share of consm'!$B11,2)+POWER('1.29 Beer share of consm'!$B11,2)+POWER('1.38 Spirits share of consm'!$B11,2)))),"")</f>
        <v>0.92389239079320296</v>
      </c>
      <c r="AM11" s="84">
        <f>IFERROR(SUM('1.19 Wine share of consm'!AM11*'1.19 Wine share of consm'!$B11,'1.29 Beer share of consm'!AM11*'1.29 Beer share of consm'!$B11,'1.38 Spirits share of consm'!AM11*'1.38 Spirits share of consm'!$B11)/((SQRT(POWER('1.19 Wine share of consm'!AM11,2)+POWER('1.29 Beer share of consm'!AM11,2)+POWER('1.38 Spirits share of consm'!AM11,2)))*(SQRT(POWER('1.19 Wine share of consm'!$B11,2)+POWER('1.29 Beer share of consm'!$B11,2)+POWER('1.38 Spirits share of consm'!$B11,2)))),"")</f>
        <v>0.99453037013424639</v>
      </c>
      <c r="AN11" s="84">
        <f>IFERROR(SUM('1.19 Wine share of consm'!AN11*'1.19 Wine share of consm'!$B11,'1.29 Beer share of consm'!AN11*'1.29 Beer share of consm'!$B11,'1.38 Spirits share of consm'!AN11*'1.38 Spirits share of consm'!$B11)/((SQRT(POWER('1.19 Wine share of consm'!AN11,2)+POWER('1.29 Beer share of consm'!AN11,2)+POWER('1.38 Spirits share of consm'!AN11,2)))*(SQRT(POWER('1.19 Wine share of consm'!$B11,2)+POWER('1.29 Beer share of consm'!$B11,2)+POWER('1.38 Spirits share of consm'!$B11,2)))),"")</f>
        <v>0.78383584189318833</v>
      </c>
      <c r="AO11" s="84">
        <f>IFERROR(SUM('1.19 Wine share of consm'!AO11*'1.19 Wine share of consm'!$B11,'1.29 Beer share of consm'!AO11*'1.29 Beer share of consm'!$B11,'1.38 Spirits share of consm'!AO11*'1.38 Spirits share of consm'!$B11)/((SQRT(POWER('1.19 Wine share of consm'!AO11,2)+POWER('1.29 Beer share of consm'!AO11,2)+POWER('1.38 Spirits share of consm'!AO11,2)))*(SQRT(POWER('1.19 Wine share of consm'!$B11,2)+POWER('1.29 Beer share of consm'!$B11,2)+POWER('1.38 Spirits share of consm'!$B11,2)))),"")</f>
        <v>0.98732388592885034</v>
      </c>
      <c r="AP11" s="84">
        <f>IFERROR(SUM('1.19 Wine share of consm'!AP11*'1.19 Wine share of consm'!$B11,'1.29 Beer share of consm'!AP11*'1.29 Beer share of consm'!$B11,'1.38 Spirits share of consm'!AP11*'1.38 Spirits share of consm'!$B11)/((SQRT(POWER('1.19 Wine share of consm'!AP11,2)+POWER('1.29 Beer share of consm'!AP11,2)+POWER('1.38 Spirits share of consm'!AP11,2)))*(SQRT(POWER('1.19 Wine share of consm'!$B11,2)+POWER('1.29 Beer share of consm'!$B11,2)+POWER('1.38 Spirits share of consm'!$B11,2)))),"")</f>
        <v>0.97518490427241833</v>
      </c>
      <c r="AQ11" s="84">
        <f>IFERROR(SUM('1.19 Wine share of consm'!AQ11*'1.19 Wine share of consm'!$B11,'1.29 Beer share of consm'!AQ11*'1.29 Beer share of consm'!$B11,'1.38 Spirits share of consm'!AQ11*'1.38 Spirits share of consm'!$B11)/((SQRT(POWER('1.19 Wine share of consm'!AQ11,2)+POWER('1.29 Beer share of consm'!AQ11,2)+POWER('1.38 Spirits share of consm'!AQ11,2)))*(SQRT(POWER('1.19 Wine share of consm'!$B11,2)+POWER('1.29 Beer share of consm'!$B11,2)+POWER('1.38 Spirits share of consm'!$B11,2)))),"")</f>
        <v>0.723439951982637</v>
      </c>
      <c r="AR11" s="84">
        <f>IFERROR(SUM('1.19 Wine share of consm'!AR11*'1.19 Wine share of consm'!$B11,'1.29 Beer share of consm'!AR11*'1.29 Beer share of consm'!$B11,'1.38 Spirits share of consm'!AR11*'1.38 Spirits share of consm'!$B11)/((SQRT(POWER('1.19 Wine share of consm'!AR11,2)+POWER('1.29 Beer share of consm'!AR11,2)+POWER('1.38 Spirits share of consm'!AR11,2)))*(SQRT(POWER('1.19 Wine share of consm'!$B11,2)+POWER('1.29 Beer share of consm'!$B11,2)+POWER('1.38 Spirits share of consm'!$B11,2)))),"")</f>
        <v>0.83893182804085042</v>
      </c>
      <c r="AS11" s="84">
        <f>IFERROR(SUM('1.19 Wine share of consm'!AS11*'1.19 Wine share of consm'!$B11,'1.29 Beer share of consm'!AS11*'1.29 Beer share of consm'!$B11,'1.38 Spirits share of consm'!AS11*'1.38 Spirits share of consm'!$B11)/((SQRT(POWER('1.19 Wine share of consm'!AS11,2)+POWER('1.29 Beer share of consm'!AS11,2)+POWER('1.38 Spirits share of consm'!AS11,2)))*(SQRT(POWER('1.19 Wine share of consm'!$B11,2)+POWER('1.29 Beer share of consm'!$B11,2)+POWER('1.38 Spirits share of consm'!$B11,2)))),"")</f>
        <v>0.97680099483460137</v>
      </c>
      <c r="AT11" s="84">
        <f>IFERROR(SUM('1.19 Wine share of consm'!AT11*'1.19 Wine share of consm'!$B11,'1.29 Beer share of consm'!AT11*'1.29 Beer share of consm'!$B11,'1.38 Spirits share of consm'!AT11*'1.38 Spirits share of consm'!$B11)/((SQRT(POWER('1.19 Wine share of consm'!AT11,2)+POWER('1.29 Beer share of consm'!AT11,2)+POWER('1.38 Spirits share of consm'!AT11,2)))*(SQRT(POWER('1.19 Wine share of consm'!$B11,2)+POWER('1.29 Beer share of consm'!$B11,2)+POWER('1.38 Spirits share of consm'!$B11,2)))),"")</f>
        <v>0.93352864588335926</v>
      </c>
      <c r="AU11" s="84">
        <f>IFERROR(SUM('1.19 Wine share of consm'!AU11*'1.19 Wine share of consm'!$B11,'1.29 Beer share of consm'!AU11*'1.29 Beer share of consm'!$B11,'1.38 Spirits share of consm'!AU11*'1.38 Spirits share of consm'!$B11)/((SQRT(POWER('1.19 Wine share of consm'!AU11,2)+POWER('1.29 Beer share of consm'!AU11,2)+POWER('1.38 Spirits share of consm'!AU11,2)))*(SQRT(POWER('1.19 Wine share of consm'!$B11,2)+POWER('1.29 Beer share of consm'!$B11,2)+POWER('1.38 Spirits share of consm'!$B11,2)))),"")</f>
        <v>0.93149157699031393</v>
      </c>
      <c r="AV11" s="84">
        <f>IFERROR(SUM('1.19 Wine share of consm'!AV11*'1.19 Wine share of consm'!$B11,'1.29 Beer share of consm'!AV11*'1.29 Beer share of consm'!$B11,'1.38 Spirits share of consm'!AV11*'1.38 Spirits share of consm'!$B11)/((SQRT(POWER('1.19 Wine share of consm'!AV11,2)+POWER('1.29 Beer share of consm'!AV11,2)+POWER('1.38 Spirits share of consm'!AV11,2)))*(SQRT(POWER('1.19 Wine share of consm'!$B11,2)+POWER('1.29 Beer share of consm'!$B11,2)+POWER('1.38 Spirits share of consm'!$B11,2)))),"")</f>
        <v>0.9714800595070916</v>
      </c>
      <c r="AW11" s="84">
        <f>IFERROR(SUM('1.19 Wine share of consm'!AW11*'1.19 Wine share of consm'!$B11,'1.29 Beer share of consm'!AW11*'1.29 Beer share of consm'!$B11,'1.38 Spirits share of consm'!AW11*'1.38 Spirits share of consm'!$B11)/((SQRT(POWER('1.19 Wine share of consm'!AW11,2)+POWER('1.29 Beer share of consm'!AW11,2)+POWER('1.38 Spirits share of consm'!AW11,2)))*(SQRT(POWER('1.19 Wine share of consm'!$B11,2)+POWER('1.29 Beer share of consm'!$B11,2)+POWER('1.38 Spirits share of consm'!$B11,2)))),"")</f>
        <v>0.96806790074983717</v>
      </c>
      <c r="AX11" s="84">
        <f>IFERROR(SUM('1.19 Wine share of consm'!AX11*'1.19 Wine share of consm'!$B11,'1.29 Beer share of consm'!AX11*'1.29 Beer share of consm'!$B11,'1.38 Spirits share of consm'!AX11*'1.38 Spirits share of consm'!$B11)/((SQRT(POWER('1.19 Wine share of consm'!AX11,2)+POWER('1.29 Beer share of consm'!AX11,2)+POWER('1.38 Spirits share of consm'!AX11,2)))*(SQRT(POWER('1.19 Wine share of consm'!$B11,2)+POWER('1.29 Beer share of consm'!$B11,2)+POWER('1.38 Spirits share of consm'!$B11,2)))),"")</f>
        <v>0.9507630566931643</v>
      </c>
      <c r="AY11" s="84">
        <f>IFERROR(SUM('1.19 Wine share of consm'!AY11*'1.19 Wine share of consm'!$B11,'1.29 Beer share of consm'!AY11*'1.29 Beer share of consm'!$B11,'1.38 Spirits share of consm'!AY11*'1.38 Spirits share of consm'!$B11)/((SQRT(POWER('1.19 Wine share of consm'!AY11,2)+POWER('1.29 Beer share of consm'!AY11,2)+POWER('1.38 Spirits share of consm'!AY11,2)))*(SQRT(POWER('1.19 Wine share of consm'!$B11,2)+POWER('1.29 Beer share of consm'!$B11,2)+POWER('1.38 Spirits share of consm'!$B11,2)))),"")</f>
        <v>0.94165695326789012</v>
      </c>
      <c r="AZ11" s="84">
        <f>IFERROR(SUM('1.19 Wine share of consm'!AZ11*'1.19 Wine share of consm'!$B11,'1.29 Beer share of consm'!AZ11*'1.29 Beer share of consm'!$B11,'1.38 Spirits share of consm'!AZ11*'1.38 Spirits share of consm'!$B11)/((SQRT(POWER('1.19 Wine share of consm'!AZ11,2)+POWER('1.29 Beer share of consm'!AZ11,2)+POWER('1.38 Spirits share of consm'!AZ11,2)))*(SQRT(POWER('1.19 Wine share of consm'!$B11,2)+POWER('1.29 Beer share of consm'!$B11,2)+POWER('1.38 Spirits share of consm'!$B11,2)))),"")</f>
        <v>0.874002567882044</v>
      </c>
      <c r="BA11" s="84">
        <f>IFERROR(SUM('1.19 Wine share of consm'!BA11*'1.19 Wine share of consm'!$B11,'1.29 Beer share of consm'!BA11*'1.29 Beer share of consm'!$B11,'1.38 Spirits share of consm'!BA11*'1.38 Spirits share of consm'!$B11)/((SQRT(POWER('1.19 Wine share of consm'!BA11,2)+POWER('1.29 Beer share of consm'!BA11,2)+POWER('1.38 Spirits share of consm'!BA11,2)))*(SQRT(POWER('1.19 Wine share of consm'!$B11,2)+POWER('1.29 Beer share of consm'!$B11,2)+POWER('1.38 Spirits share of consm'!$B11,2)))),"")</f>
        <v>0.80787526137394861</v>
      </c>
      <c r="BB11" s="84">
        <f>IFERROR(SUM('1.19 Wine share of consm'!BB11*'1.19 Wine share of consm'!$B11,'1.29 Beer share of consm'!BB11*'1.29 Beer share of consm'!$B11,'1.38 Spirits share of consm'!BB11*'1.38 Spirits share of consm'!$B11)/((SQRT(POWER('1.19 Wine share of consm'!BB11,2)+POWER('1.29 Beer share of consm'!BB11,2)+POWER('1.38 Spirits share of consm'!BB11,2)))*(SQRT(POWER('1.19 Wine share of consm'!$B11,2)+POWER('1.29 Beer share of consm'!$B11,2)+POWER('1.38 Spirits share of consm'!$B11,2)))),"")</f>
        <v>0.69335421330774438</v>
      </c>
      <c r="BC11" s="84">
        <f>IFERROR(SUM('1.19 Wine share of consm'!BC11*'1.19 Wine share of consm'!$B11,'1.29 Beer share of consm'!BC11*'1.29 Beer share of consm'!$B11,'1.38 Spirits share of consm'!BC11*'1.38 Spirits share of consm'!$B11)/((SQRT(POWER('1.19 Wine share of consm'!BC11,2)+POWER('1.29 Beer share of consm'!BC11,2)+POWER('1.38 Spirits share of consm'!BC11,2)))*(SQRT(POWER('1.19 Wine share of consm'!$B11,2)+POWER('1.29 Beer share of consm'!$B11,2)+POWER('1.38 Spirits share of consm'!$B11,2)))),"")</f>
        <v>0.91713932530008369</v>
      </c>
      <c r="BD11" s="84">
        <f>IFERROR(SUM('1.19 Wine share of consm'!BD11*'1.19 Wine share of consm'!$B11,'1.29 Beer share of consm'!BD11*'1.29 Beer share of consm'!$B11,'1.38 Spirits share of consm'!BD11*'1.38 Spirits share of consm'!$B11)/((SQRT(POWER('1.19 Wine share of consm'!BD11,2)+POWER('1.29 Beer share of consm'!BD11,2)+POWER('1.38 Spirits share of consm'!BD11,2)))*(SQRT(POWER('1.19 Wine share of consm'!$B11,2)+POWER('1.29 Beer share of consm'!$B11,2)+POWER('1.38 Spirits share of consm'!$B11,2)))),"")</f>
        <v>0.9041282541827238</v>
      </c>
      <c r="BE11" s="84">
        <f>IFERROR(SUM('1.19 Wine share of consm'!BE11*'1.19 Wine share of consm'!$B11,'1.29 Beer share of consm'!BE11*'1.29 Beer share of consm'!$B11,'1.38 Spirits share of consm'!BE11*'1.38 Spirits share of consm'!$B11)/((SQRT(POWER('1.19 Wine share of consm'!BE11,2)+POWER('1.29 Beer share of consm'!BE11,2)+POWER('1.38 Spirits share of consm'!BE11,2)))*(SQRT(POWER('1.19 Wine share of consm'!$B11,2)+POWER('1.29 Beer share of consm'!$B11,2)+POWER('1.38 Spirits share of consm'!$B11,2)))),"")</f>
        <v>0.60565465895621784</v>
      </c>
      <c r="BF11" s="84">
        <f>IFERROR(SUM('1.19 Wine share of consm'!BF11*'1.19 Wine share of consm'!$B11,'1.29 Beer share of consm'!BF11*'1.29 Beer share of consm'!$B11,'1.38 Spirits share of consm'!BF11*'1.38 Spirits share of consm'!$B11)/((SQRT(POWER('1.19 Wine share of consm'!BF11,2)+POWER('1.29 Beer share of consm'!BF11,2)+POWER('1.38 Spirits share of consm'!BF11,2)))*(SQRT(POWER('1.19 Wine share of consm'!$B11,2)+POWER('1.29 Beer share of consm'!$B11,2)+POWER('1.38 Spirits share of consm'!$B11,2)))),"")</f>
        <v>0.76954666841237251</v>
      </c>
      <c r="BG11" s="84">
        <f>IFERROR(SUM('1.19 Wine share of consm'!BG11*'1.19 Wine share of consm'!$B11,'1.29 Beer share of consm'!BG11*'1.29 Beer share of consm'!$B11,'1.38 Spirits share of consm'!BG11*'1.38 Spirits share of consm'!$B11)/((SQRT(POWER('1.19 Wine share of consm'!BG11,2)+POWER('1.29 Beer share of consm'!BG11,2)+POWER('1.38 Spirits share of consm'!BG11,2)))*(SQRT(POWER('1.19 Wine share of consm'!$B11,2)+POWER('1.29 Beer share of consm'!$B11,2)+POWER('1.38 Spirits share of consm'!$B11,2)))),"")</f>
        <v>0.90430475278545441</v>
      </c>
      <c r="BH11" s="84" t="str">
        <f>IFERROR(SUM('1.19 Wine share of consm'!BH11*'1.19 Wine share of consm'!$B11,'1.29 Beer share of consm'!BH11*'1.29 Beer share of consm'!$B11,'1.38 Spirits share of consm'!BH11*'1.38 Spirits share of consm'!$B11)/((SQRT(POWER('1.19 Wine share of consm'!BH11,2)+POWER('1.29 Beer share of consm'!BH11,2)+POWER('1.38 Spirits share of consm'!BH11,2)))*(SQRT(POWER('1.19 Wine share of consm'!$B11,2)+POWER('1.29 Beer share of consm'!$B11,2)+POWER('1.38 Spirits share of consm'!$B11,2)))),"")</f>
        <v/>
      </c>
      <c r="BI11" s="84">
        <f>IFERROR(SUM('1.19 Wine share of consm'!BI11*'1.19 Wine share of consm'!$B11,'1.29 Beer share of consm'!BI11*'1.29 Beer share of consm'!$B11,'1.38 Spirits share of consm'!BI11*'1.38 Spirits share of consm'!$B11)/((SQRT(POWER('1.19 Wine share of consm'!BI11,2)+POWER('1.29 Beer share of consm'!BI11,2)+POWER('1.38 Spirits share of consm'!BI11,2)))*(SQRT(POWER('1.19 Wine share of consm'!$B11,2)+POWER('1.29 Beer share of consm'!$B11,2)+POWER('1.38 Spirits share of consm'!$B11,2)))),"")</f>
        <v>0.94227724719432226</v>
      </c>
      <c r="BJ11" s="84">
        <f>IFERROR(SUM('1.19 Wine share of consm'!BJ11*'1.19 Wine share of consm'!$B11,'1.29 Beer share of consm'!BJ11*'1.29 Beer share of consm'!$B11,'1.38 Spirits share of consm'!BJ11*'1.38 Spirits share of consm'!$B11)/((SQRT(POWER('1.19 Wine share of consm'!BJ11,2)+POWER('1.29 Beer share of consm'!BJ11,2)+POWER('1.38 Spirits share of consm'!BJ11,2)))*(SQRT(POWER('1.19 Wine share of consm'!$B11,2)+POWER('1.29 Beer share of consm'!$B11,2)+POWER('1.38 Spirits share of consm'!$B11,2)))),"")</f>
        <v>0.87375835500301557</v>
      </c>
      <c r="BK11" s="84">
        <f>IFERROR(SUM('1.19 Wine share of consm'!BK11*'1.19 Wine share of consm'!$B11,'1.29 Beer share of consm'!BK11*'1.29 Beer share of consm'!$B11,'1.38 Spirits share of consm'!BK11*'1.38 Spirits share of consm'!$B11)/((SQRT(POWER('1.19 Wine share of consm'!BK11,2)+POWER('1.29 Beer share of consm'!BK11,2)+POWER('1.38 Spirits share of consm'!BK11,2)))*(SQRT(POWER('1.19 Wine share of consm'!$B11,2)+POWER('1.29 Beer share of consm'!$B11,2)+POWER('1.38 Spirits share of consm'!$B11,2)))),"")</f>
        <v>0.91960536364486956</v>
      </c>
      <c r="BL11" s="84">
        <f>IFERROR(SUM('1.19 Wine share of consm'!BL11*'1.19 Wine share of consm'!$B11,'1.29 Beer share of consm'!BL11*'1.29 Beer share of consm'!$B11,'1.38 Spirits share of consm'!BL11*'1.38 Spirits share of consm'!$B11)/((SQRT(POWER('1.19 Wine share of consm'!BL11,2)+POWER('1.29 Beer share of consm'!BL11,2)+POWER('1.38 Spirits share of consm'!BL11,2)))*(SQRT(POWER('1.19 Wine share of consm'!$B11,2)+POWER('1.29 Beer share of consm'!$B11,2)+POWER('1.38 Spirits share of consm'!$B11,2)))),"")</f>
        <v>0.86753854228856764</v>
      </c>
      <c r="BM11" s="84" t="str">
        <f>IFERROR(SUM('1.19 Wine share of consm'!BM11*'1.19 Wine share of consm'!$B11,'1.29 Beer share of consm'!BM11*'1.29 Beer share of consm'!$B11,'1.38 Spirits share of consm'!BM11*'1.38 Spirits share of consm'!$B11)/((SQRT(POWER('1.19 Wine share of consm'!BM11,2)+POWER('1.29 Beer share of consm'!BM11,2)+POWER('1.38 Spirits share of consm'!BM11,2)))*(SQRT(POWER('1.19 Wine share of consm'!$B11,2)+POWER('1.29 Beer share of consm'!$B11,2)+POWER('1.38 Spirits share of consm'!$B11,2)))),"")</f>
        <v/>
      </c>
      <c r="BN11" s="84">
        <f>IFERROR(SUM('1.19 Wine share of consm'!BN11*'1.19 Wine share of consm'!$B11,'1.29 Beer share of consm'!BN11*'1.29 Beer share of consm'!$B11,'1.38 Spirits share of consm'!BN11*'1.38 Spirits share of consm'!$B11)/((SQRT(POWER('1.19 Wine share of consm'!BN11,2)+POWER('1.29 Beer share of consm'!BN11,2)+POWER('1.38 Spirits share of consm'!BN11,2)))*(SQRT(POWER('1.19 Wine share of consm'!$B11,2)+POWER('1.29 Beer share of consm'!$B11,2)+POWER('1.38 Spirits share of consm'!$B11,2)))),"")</f>
        <v>0.92498086563236503</v>
      </c>
      <c r="BO11" s="84">
        <f>IFERROR(SUM('1.19 Wine share of consm'!BO11*'1.19 Wine share of consm'!$B11,'1.29 Beer share of consm'!BO11*'1.29 Beer share of consm'!$B11,'1.38 Spirits share of consm'!BO11*'1.38 Spirits share of consm'!$B11)/((SQRT(POWER('1.19 Wine share of consm'!BO11,2)+POWER('1.29 Beer share of consm'!BO11,2)+POWER('1.38 Spirits share of consm'!BO11,2)))*(SQRT(POWER('1.19 Wine share of consm'!$B11,2)+POWER('1.29 Beer share of consm'!$B11,2)+POWER('1.38 Spirits share of consm'!$B11,2)))),"")</f>
        <v>0.86518157584294619</v>
      </c>
      <c r="BP11" s="84">
        <f>IFERROR(SUM('1.19 Wine share of consm'!BP11*'1.19 Wine share of consm'!$B11,'1.29 Beer share of consm'!BP11*'1.29 Beer share of consm'!$B11,'1.38 Spirits share of consm'!BP11*'1.38 Spirits share of consm'!$B11)/((SQRT(POWER('1.19 Wine share of consm'!BP11,2)+POWER('1.29 Beer share of consm'!BP11,2)+POWER('1.38 Spirits share of consm'!BP11,2)))*(SQRT(POWER('1.19 Wine share of consm'!$B11,2)+POWER('1.29 Beer share of consm'!$B11,2)+POWER('1.38 Spirits share of consm'!$B11,2)))),"")</f>
        <v>0.87209769721456509</v>
      </c>
      <c r="BQ11" s="84">
        <f>IFERROR(SUM('1.19 Wine share of consm'!BQ11*'1.19 Wine share of consm'!$B11,'1.29 Beer share of consm'!BQ11*'1.29 Beer share of consm'!$B11,'1.38 Spirits share of consm'!BQ11*'1.38 Spirits share of consm'!$B11)/((SQRT(POWER('1.19 Wine share of consm'!BQ11,2)+POWER('1.29 Beer share of consm'!BQ11,2)+POWER('1.38 Spirits share of consm'!BQ11,2)))*(SQRT(POWER('1.19 Wine share of consm'!$B11,2)+POWER('1.29 Beer share of consm'!$B11,2)+POWER('1.38 Spirits share of consm'!$B11,2)))),"")</f>
        <v>0.97980875226927144</v>
      </c>
      <c r="BR11" s="84">
        <f>IFERROR(SUM('1.19 Wine share of consm'!BR11*'1.19 Wine share of consm'!$B11,'1.29 Beer share of consm'!BR11*'1.29 Beer share of consm'!$B11,'1.38 Spirits share of consm'!BR11*'1.38 Spirits share of consm'!$B11)/((SQRT(POWER('1.19 Wine share of consm'!BR11,2)+POWER('1.29 Beer share of consm'!BR11,2)+POWER('1.38 Spirits share of consm'!BR11,2)))*(SQRT(POWER('1.19 Wine share of consm'!$B11,2)+POWER('1.29 Beer share of consm'!$B11,2)+POWER('1.38 Spirits share of consm'!$B11,2)))),"")</f>
        <v>0.9714773990810287</v>
      </c>
      <c r="BS11" s="84">
        <f>IFERROR(SUM('1.19 Wine share of consm'!BS11*'1.19 Wine share of consm'!$B11,'1.29 Beer share of consm'!BS11*'1.29 Beer share of consm'!$B11,'1.38 Spirits share of consm'!BS11*'1.38 Spirits share of consm'!$B11)/((SQRT(POWER('1.19 Wine share of consm'!BS11,2)+POWER('1.29 Beer share of consm'!BS11,2)+POWER('1.38 Spirits share of consm'!BS11,2)))*(SQRT(POWER('1.19 Wine share of consm'!$B11,2)+POWER('1.29 Beer share of consm'!$B11,2)+POWER('1.38 Spirits share of consm'!$B11,2)))),"")</f>
        <v>0.9796782540951956</v>
      </c>
      <c r="BT11" s="84">
        <f>IFERROR(SUM('1.19 Wine share of consm'!BT11*'1.19 Wine share of consm'!$B11,'1.29 Beer share of consm'!BT11*'1.29 Beer share of consm'!$B11,'1.38 Spirits share of consm'!BT11*'1.38 Spirits share of consm'!$B11)/((SQRT(POWER('1.19 Wine share of consm'!BT11,2)+POWER('1.29 Beer share of consm'!BT11,2)+POWER('1.38 Spirits share of consm'!BT11,2)))*(SQRT(POWER('1.19 Wine share of consm'!$B11,2)+POWER('1.29 Beer share of consm'!$B11,2)+POWER('1.38 Spirits share of consm'!$B11,2)))),"")</f>
        <v>0.86973908713391934</v>
      </c>
      <c r="BU11" s="84">
        <f>IFERROR(SUM('1.19 Wine share of consm'!BU11*'1.19 Wine share of consm'!$B11,'1.29 Beer share of consm'!BU11*'1.29 Beer share of consm'!$B11,'1.38 Spirits share of consm'!BU11*'1.38 Spirits share of consm'!$B11)/((SQRT(POWER('1.19 Wine share of consm'!BU11,2)+POWER('1.29 Beer share of consm'!BU11,2)+POWER('1.38 Spirits share of consm'!BU11,2)))*(SQRT(POWER('1.19 Wine share of consm'!$B11,2)+POWER('1.29 Beer share of consm'!$B11,2)+POWER('1.38 Spirits share of consm'!$B11,2)))),"")</f>
        <v>0.85553911573154517</v>
      </c>
      <c r="BV11" s="84">
        <f>IFERROR(SUM('1.19 Wine share of consm'!BV11*'1.19 Wine share of consm'!$B11,'1.29 Beer share of consm'!BV11*'1.29 Beer share of consm'!$B11,'1.38 Spirits share of consm'!BV11*'1.38 Spirits share of consm'!$B11)/((SQRT(POWER('1.19 Wine share of consm'!BV11,2)+POWER('1.29 Beer share of consm'!BV11,2)+POWER('1.38 Spirits share of consm'!BV11,2)))*(SQRT(POWER('1.19 Wine share of consm'!$B11,2)+POWER('1.29 Beer share of consm'!$B11,2)+POWER('1.38 Spirits share of consm'!$B11,2)))),"")</f>
        <v>0.86894182327879044</v>
      </c>
      <c r="BW11" s="84">
        <f>IFERROR(SUM('1.19 Wine share of consm'!BW11*'1.19 Wine share of consm'!$B11,'1.29 Beer share of consm'!BW11*'1.29 Beer share of consm'!$B11,'1.38 Spirits share of consm'!BW11*'1.38 Spirits share of consm'!$B11)/((SQRT(POWER('1.19 Wine share of consm'!BW11,2)+POWER('1.29 Beer share of consm'!BW11,2)+POWER('1.38 Spirits share of consm'!BW11,2)))*(SQRT(POWER('1.19 Wine share of consm'!$B11,2)+POWER('1.29 Beer share of consm'!$B11,2)+POWER('1.38 Spirits share of consm'!$B11,2)))),"")</f>
        <v>0.82006323021318739</v>
      </c>
      <c r="BX11" s="84">
        <f>IFERROR(SUM('1.19 Wine share of consm'!BX11*'1.19 Wine share of consm'!$B11,'1.29 Beer share of consm'!BX11*'1.29 Beer share of consm'!$B11,'1.38 Spirits share of consm'!BX11*'1.38 Spirits share of consm'!$B11)/((SQRT(POWER('1.19 Wine share of consm'!BX11,2)+POWER('1.29 Beer share of consm'!BX11,2)+POWER('1.38 Spirits share of consm'!BX11,2)))*(SQRT(POWER('1.19 Wine share of consm'!$B11,2)+POWER('1.29 Beer share of consm'!$B11,2)+POWER('1.38 Spirits share of consm'!$B11,2)))),"")</f>
        <v>0.97882267800106415</v>
      </c>
      <c r="BY11" s="84">
        <f>IFERROR(SUM('1.19 Wine share of consm'!BY11*'1.19 Wine share of consm'!$B11,'1.29 Beer share of consm'!BY11*'1.29 Beer share of consm'!$B11,'1.38 Spirits share of consm'!BY11*'1.38 Spirits share of consm'!$B11)/((SQRT(POWER('1.19 Wine share of consm'!BY11,2)+POWER('1.29 Beer share of consm'!BY11,2)+POWER('1.38 Spirits share of consm'!BY11,2)))*(SQRT(POWER('1.19 Wine share of consm'!$B11,2)+POWER('1.29 Beer share of consm'!$B11,2)+POWER('1.38 Spirits share of consm'!$B11,2)))),"")</f>
        <v>0.69941677088781951</v>
      </c>
      <c r="BZ11" s="84">
        <f>IFERROR(SUM('1.19 Wine share of consm'!BZ11*'1.19 Wine share of consm'!$B11,'1.29 Beer share of consm'!BZ11*'1.29 Beer share of consm'!$B11,'1.38 Spirits share of consm'!BZ11*'1.38 Spirits share of consm'!$B11)/((SQRT(POWER('1.19 Wine share of consm'!BZ11,2)+POWER('1.29 Beer share of consm'!BZ11,2)+POWER('1.38 Spirits share of consm'!BZ11,2)))*(SQRT(POWER('1.19 Wine share of consm'!$B11,2)+POWER('1.29 Beer share of consm'!$B11,2)+POWER('1.38 Spirits share of consm'!$B11,2)))),"")</f>
        <v>0.94062154134766018</v>
      </c>
      <c r="CA11" s="84">
        <f>IFERROR(SUM('1.19 Wine share of consm'!CA11*'1.19 Wine share of consm'!$B11,'1.29 Beer share of consm'!CA11*'1.29 Beer share of consm'!$B11,'1.38 Spirits share of consm'!CA11*'1.38 Spirits share of consm'!$B11)/((SQRT(POWER('1.19 Wine share of consm'!CA11,2)+POWER('1.29 Beer share of consm'!CA11,2)+POWER('1.38 Spirits share of consm'!CA11,2)))*(SQRT(POWER('1.19 Wine share of consm'!$B11,2)+POWER('1.29 Beer share of consm'!$B11,2)+POWER('1.38 Spirits share of consm'!$B11,2)))),"")</f>
        <v>0.75579131762096319</v>
      </c>
      <c r="CB11" s="84">
        <f>IFERROR(SUM('1.19 Wine share of consm'!CB11*'1.19 Wine share of consm'!$B11,'1.29 Beer share of consm'!CB11*'1.29 Beer share of consm'!$B11,'1.38 Spirits share of consm'!CB11*'1.38 Spirits share of consm'!$B11)/((SQRT(POWER('1.19 Wine share of consm'!CB11,2)+POWER('1.29 Beer share of consm'!CB11,2)+POWER('1.38 Spirits share of consm'!CB11,2)))*(SQRT(POWER('1.19 Wine share of consm'!$B11,2)+POWER('1.29 Beer share of consm'!$B11,2)+POWER('1.38 Spirits share of consm'!$B11,2)))),"")</f>
        <v>0.92766654066424714</v>
      </c>
      <c r="CC11" s="84">
        <f>IFERROR(SUM('1.19 Wine share of consm'!CC11*'1.19 Wine share of consm'!$B11,'1.29 Beer share of consm'!CC11*'1.29 Beer share of consm'!$B11,'1.38 Spirits share of consm'!CC11*'1.38 Spirits share of consm'!$B11)/((SQRT(POWER('1.19 Wine share of consm'!CC11,2)+POWER('1.29 Beer share of consm'!CC11,2)+POWER('1.38 Spirits share of consm'!CC11,2)))*(SQRT(POWER('1.19 Wine share of consm'!$B11,2)+POWER('1.29 Beer share of consm'!$B11,2)+POWER('1.38 Spirits share of consm'!$B11,2)))),"")</f>
        <v>0.54612085441705727</v>
      </c>
      <c r="CD11" s="84">
        <f>IFERROR(SUM('1.19 Wine share of consm'!CD11*'1.19 Wine share of consm'!$B11,'1.29 Beer share of consm'!CD11*'1.29 Beer share of consm'!$B11,'1.38 Spirits share of consm'!CD11*'1.38 Spirits share of consm'!$B11)/((SQRT(POWER('1.19 Wine share of consm'!CD11,2)+POWER('1.29 Beer share of consm'!CD11,2)+POWER('1.38 Spirits share of consm'!CD11,2)))*(SQRT(POWER('1.19 Wine share of consm'!$B11,2)+POWER('1.29 Beer share of consm'!$B11,2)+POWER('1.38 Spirits share of consm'!$B11,2)))),"")</f>
        <v>0.88601698679368524</v>
      </c>
      <c r="CE11" s="84">
        <f>IFERROR(SUM('1.19 Wine share of consm'!CE11*'1.19 Wine share of consm'!$B11,'1.29 Beer share of consm'!CE11*'1.29 Beer share of consm'!$B11,'1.38 Spirits share of consm'!CE11*'1.38 Spirits share of consm'!$B11)/((SQRT(POWER('1.19 Wine share of consm'!CE11,2)+POWER('1.29 Beer share of consm'!CE11,2)+POWER('1.38 Spirits share of consm'!CE11,2)))*(SQRT(POWER('1.19 Wine share of consm'!$B11,2)+POWER('1.29 Beer share of consm'!$B11,2)+POWER('1.38 Spirits share of consm'!$B11,2)))),"")</f>
        <v>0.93051791151381202</v>
      </c>
      <c r="CF11" s="84">
        <f>IFERROR(SUM('1.19 Wine share of consm'!CF11*'1.19 Wine share of consm'!$B11,'1.29 Beer share of consm'!CF11*'1.29 Beer share of consm'!$B11,'1.38 Spirits share of consm'!CF11*'1.38 Spirits share of consm'!$B11)/((SQRT(POWER('1.19 Wine share of consm'!CF11,2)+POWER('1.29 Beer share of consm'!CF11,2)+POWER('1.38 Spirits share of consm'!CF11,2)))*(SQRT(POWER('1.19 Wine share of consm'!$B11,2)+POWER('1.29 Beer share of consm'!$B11,2)+POWER('1.38 Spirits share of consm'!$B11,2)))),"")</f>
        <v>0.63543444281273476</v>
      </c>
      <c r="CG11" s="84">
        <f>IFERROR(SUM('1.19 Wine share of consm'!CG11*'1.19 Wine share of consm'!$B11,'1.29 Beer share of consm'!CG11*'1.29 Beer share of consm'!$B11,'1.38 Spirits share of consm'!CG11*'1.38 Spirits share of consm'!$B11)/((SQRT(POWER('1.19 Wine share of consm'!CG11,2)+POWER('1.29 Beer share of consm'!CG11,2)+POWER('1.38 Spirits share of consm'!CG11,2)))*(SQRT(POWER('1.19 Wine share of consm'!$B11,2)+POWER('1.29 Beer share of consm'!$B11,2)+POWER('1.38 Spirits share of consm'!$B11,2)))),"")</f>
        <v>0.92980061890579624</v>
      </c>
      <c r="CH11" s="84">
        <f>IFERROR(SUM('1.19 Wine share of consm'!CH11*'1.19 Wine share of consm'!$B11,'1.29 Beer share of consm'!CH11*'1.29 Beer share of consm'!$B11,'1.38 Spirits share of consm'!CH11*'1.38 Spirits share of consm'!$B11)/((SQRT(POWER('1.19 Wine share of consm'!CH11,2)+POWER('1.29 Beer share of consm'!CH11,2)+POWER('1.38 Spirits share of consm'!CH11,2)))*(SQRT(POWER('1.19 Wine share of consm'!$B11,2)+POWER('1.29 Beer share of consm'!$B11,2)+POWER('1.38 Spirits share of consm'!$B11,2)))),"")</f>
        <v>0.85039747694791956</v>
      </c>
      <c r="CI11" s="84">
        <f>IFERROR(SUM('1.19 Wine share of consm'!CI11*'1.19 Wine share of consm'!$B11,'1.29 Beer share of consm'!CI11*'1.29 Beer share of consm'!$B11,'1.38 Spirits share of consm'!CI11*'1.38 Spirits share of consm'!$B11)/((SQRT(POWER('1.19 Wine share of consm'!CI11,2)+POWER('1.29 Beer share of consm'!CI11,2)+POWER('1.38 Spirits share of consm'!CI11,2)))*(SQRT(POWER('1.19 Wine share of consm'!$B11,2)+POWER('1.29 Beer share of consm'!$B11,2)+POWER('1.38 Spirits share of consm'!$B11,2)))),"")</f>
        <v>0.71961319906418875</v>
      </c>
      <c r="CJ11" s="84">
        <f>IFERROR(SUM('1.19 Wine share of consm'!CJ11*'1.19 Wine share of consm'!$B11,'1.29 Beer share of consm'!CJ11*'1.29 Beer share of consm'!$B11,'1.38 Spirits share of consm'!CJ11*'1.38 Spirits share of consm'!$B11)/((SQRT(POWER('1.19 Wine share of consm'!CJ11,2)+POWER('1.29 Beer share of consm'!CJ11,2)+POWER('1.38 Spirits share of consm'!CJ11,2)))*(SQRT(POWER('1.19 Wine share of consm'!$B11,2)+POWER('1.29 Beer share of consm'!$B11,2)+POWER('1.38 Spirits share of consm'!$B11,2)))),"")</f>
        <v>0.9713493028317145</v>
      </c>
      <c r="CK11" s="84">
        <f>IFERROR(SUM('1.19 Wine share of consm'!CK11*'1.19 Wine share of consm'!$B11,'1.29 Beer share of consm'!CK11*'1.29 Beer share of consm'!$B11,'1.38 Spirits share of consm'!CK11*'1.38 Spirits share of consm'!$B11)/((SQRT(POWER('1.19 Wine share of consm'!CK11,2)+POWER('1.29 Beer share of consm'!CK11,2)+POWER('1.38 Spirits share of consm'!CK11,2)))*(SQRT(POWER('1.19 Wine share of consm'!$B11,2)+POWER('1.29 Beer share of consm'!$B11,2)+POWER('1.38 Spirits share of consm'!$B11,2)))),"")</f>
        <v>0.93466033031074625</v>
      </c>
      <c r="CL11" s="84">
        <f>IFERROR(SUM('1.19 Wine share of consm'!CL11*'1.19 Wine share of consm'!$B11,'1.29 Beer share of consm'!CL11*'1.29 Beer share of consm'!$B11,'1.38 Spirits share of consm'!CL11*'1.38 Spirits share of consm'!$B11)/((SQRT(POWER('1.19 Wine share of consm'!CL11,2)+POWER('1.29 Beer share of consm'!CL11,2)+POWER('1.38 Spirits share of consm'!CL11,2)))*(SQRT(POWER('1.19 Wine share of consm'!$B11,2)+POWER('1.29 Beer share of consm'!$B11,2)+POWER('1.38 Spirits share of consm'!$B11,2)))),"")</f>
        <v>0.7988062449641532</v>
      </c>
      <c r="CM11" s="84">
        <f>IFERROR(SUM('1.19 Wine share of consm'!CM11*'1.19 Wine share of consm'!$B11,'1.29 Beer share of consm'!CM11*'1.29 Beer share of consm'!$B11,'1.38 Spirits share of consm'!CM11*'1.38 Spirits share of consm'!$B11)/((SQRT(POWER('1.19 Wine share of consm'!CM11,2)+POWER('1.29 Beer share of consm'!CM11,2)+POWER('1.38 Spirits share of consm'!CM11,2)))*(SQRT(POWER('1.19 Wine share of consm'!$B11,2)+POWER('1.29 Beer share of consm'!$B11,2)+POWER('1.38 Spirits share of consm'!$B11,2)))),"")</f>
        <v>0.81263096384602895</v>
      </c>
      <c r="CN11" s="84">
        <f>IFERROR(SUM('1.19 Wine share of consm'!CN11*'1.19 Wine share of consm'!$B11,'1.29 Beer share of consm'!CN11*'1.29 Beer share of consm'!$B11,'1.38 Spirits share of consm'!CN11*'1.38 Spirits share of consm'!$B11)/((SQRT(POWER('1.19 Wine share of consm'!CN11,2)+POWER('1.29 Beer share of consm'!CN11,2)+POWER('1.38 Spirits share of consm'!CN11,2)))*(SQRT(POWER('1.19 Wine share of consm'!$B11,2)+POWER('1.29 Beer share of consm'!$B11,2)+POWER('1.38 Spirits share of consm'!$B11,2)))),"")</f>
        <v>0.96506939123497892</v>
      </c>
      <c r="CO11" s="84">
        <f>IFERROR(SUM('1.19 Wine share of consm'!CO11*'1.19 Wine share of consm'!$B11,'1.29 Beer share of consm'!CO11*'1.29 Beer share of consm'!$B11,'1.38 Spirits share of consm'!CO11*'1.38 Spirits share of consm'!$B11)/((SQRT(POWER('1.19 Wine share of consm'!CO11,2)+POWER('1.29 Beer share of consm'!CO11,2)+POWER('1.38 Spirits share of consm'!CO11,2)))*(SQRT(POWER('1.19 Wine share of consm'!$B11,2)+POWER('1.29 Beer share of consm'!$B11,2)+POWER('1.38 Spirits share of consm'!$B11,2)))),"")</f>
        <v>0.88177938099743192</v>
      </c>
      <c r="CP11" s="84">
        <f>IFERROR(SUM('1.19 Wine share of consm'!CP11*'1.19 Wine share of consm'!$B11,'1.29 Beer share of consm'!CP11*'1.29 Beer share of consm'!$B11,'1.38 Spirits share of consm'!CP11*'1.38 Spirits share of consm'!$B11)/((SQRT(POWER('1.19 Wine share of consm'!CP11,2)+POWER('1.29 Beer share of consm'!CP11,2)+POWER('1.38 Spirits share of consm'!CP11,2)))*(SQRT(POWER('1.19 Wine share of consm'!$B11,2)+POWER('1.29 Beer share of consm'!$B11,2)+POWER('1.38 Spirits share of consm'!$B11,2)))),"")</f>
        <v>0.89189622903542409</v>
      </c>
      <c r="CR11" s="88"/>
    </row>
    <row r="12" spans="1:96" x14ac:dyDescent="0.25">
      <c r="A12" s="78" t="s">
        <v>33</v>
      </c>
      <c r="B12" s="84">
        <f>IFERROR(SUM('1.19 Wine share of consm'!B12*'1.19 Wine share of consm'!$B12,'1.29 Beer share of consm'!B12*'1.29 Beer share of consm'!$B12,'1.38 Spirits share of consm'!B12*'1.38 Spirits share of consm'!$B12)/((SQRT(POWER('1.19 Wine share of consm'!B12,2)+POWER('1.29 Beer share of consm'!B12,2)+POWER('1.38 Spirits share of consm'!B12,2)))*(SQRT(POWER('1.19 Wine share of consm'!$B12,2)+POWER('1.29 Beer share of consm'!$B12,2)+POWER('1.38 Spirits share of consm'!$B12,2)))),"")</f>
        <v>1.0000000000000002</v>
      </c>
      <c r="C12" s="84">
        <f>IFERROR(SUM('1.19 Wine share of consm'!C12*'1.19 Wine share of consm'!$B12,'1.29 Beer share of consm'!C12*'1.29 Beer share of consm'!$B12,'1.38 Spirits share of consm'!C12*'1.38 Spirits share of consm'!$B12)/((SQRT(POWER('1.19 Wine share of consm'!C12,2)+POWER('1.29 Beer share of consm'!C12,2)+POWER('1.38 Spirits share of consm'!C12,2)))*(SQRT(POWER('1.19 Wine share of consm'!$B12,2)+POWER('1.29 Beer share of consm'!$B12,2)+POWER('1.38 Spirits share of consm'!$B12,2)))),"")</f>
        <v>0.96721004053748805</v>
      </c>
      <c r="D12" s="84">
        <f>IFERROR(SUM('1.19 Wine share of consm'!D12*'1.19 Wine share of consm'!$B12,'1.29 Beer share of consm'!D12*'1.29 Beer share of consm'!$B12,'1.38 Spirits share of consm'!D12*'1.38 Spirits share of consm'!$B12)/((SQRT(POWER('1.19 Wine share of consm'!D12,2)+POWER('1.29 Beer share of consm'!D12,2)+POWER('1.38 Spirits share of consm'!D12,2)))*(SQRT(POWER('1.19 Wine share of consm'!$B12,2)+POWER('1.29 Beer share of consm'!$B12,2)+POWER('1.38 Spirits share of consm'!$B12,2)))),"")</f>
        <v>0.91355699655205425</v>
      </c>
      <c r="E12" s="84">
        <f>IFERROR(SUM('1.19 Wine share of consm'!E12*'1.19 Wine share of consm'!$B12,'1.29 Beer share of consm'!E12*'1.29 Beer share of consm'!$B12,'1.38 Spirits share of consm'!E12*'1.38 Spirits share of consm'!$B12)/((SQRT(POWER('1.19 Wine share of consm'!E12,2)+POWER('1.29 Beer share of consm'!E12,2)+POWER('1.38 Spirits share of consm'!E12,2)))*(SQRT(POWER('1.19 Wine share of consm'!$B12,2)+POWER('1.29 Beer share of consm'!$B12,2)+POWER('1.38 Spirits share of consm'!$B12,2)))),"")</f>
        <v>0.99112109330968889</v>
      </c>
      <c r="F12" s="84">
        <f>IFERROR(SUM('1.19 Wine share of consm'!F12*'1.19 Wine share of consm'!$B12,'1.29 Beer share of consm'!F12*'1.29 Beer share of consm'!$B12,'1.38 Spirits share of consm'!F12*'1.38 Spirits share of consm'!$B12)/((SQRT(POWER('1.19 Wine share of consm'!F12,2)+POWER('1.29 Beer share of consm'!F12,2)+POWER('1.38 Spirits share of consm'!F12,2)))*(SQRT(POWER('1.19 Wine share of consm'!$B12,2)+POWER('1.29 Beer share of consm'!$B12,2)+POWER('1.38 Spirits share of consm'!$B12,2)))),"")</f>
        <v>0.88902631294493906</v>
      </c>
      <c r="G12" s="84">
        <f>IFERROR(SUM('1.19 Wine share of consm'!G12*'1.19 Wine share of consm'!$B12,'1.29 Beer share of consm'!G12*'1.29 Beer share of consm'!$B12,'1.38 Spirits share of consm'!G12*'1.38 Spirits share of consm'!$B12)/((SQRT(POWER('1.19 Wine share of consm'!G12,2)+POWER('1.29 Beer share of consm'!G12,2)+POWER('1.38 Spirits share of consm'!G12,2)))*(SQRT(POWER('1.19 Wine share of consm'!$B12,2)+POWER('1.29 Beer share of consm'!$B12,2)+POWER('1.38 Spirits share of consm'!$B12,2)))),"")</f>
        <v>0.69105117572184094</v>
      </c>
      <c r="H12" s="84">
        <f>IFERROR(SUM('1.19 Wine share of consm'!H12*'1.19 Wine share of consm'!$B12,'1.29 Beer share of consm'!H12*'1.29 Beer share of consm'!$B12,'1.38 Spirits share of consm'!H12*'1.38 Spirits share of consm'!$B12)/((SQRT(POWER('1.19 Wine share of consm'!H12,2)+POWER('1.29 Beer share of consm'!H12,2)+POWER('1.38 Spirits share of consm'!H12,2)))*(SQRT(POWER('1.19 Wine share of consm'!$B12,2)+POWER('1.29 Beer share of consm'!$B12,2)+POWER('1.38 Spirits share of consm'!$B12,2)))),"")</f>
        <v>0.87258199957798699</v>
      </c>
      <c r="I12" s="84">
        <f>IFERROR(SUM('1.19 Wine share of consm'!I12*'1.19 Wine share of consm'!$B12,'1.29 Beer share of consm'!I12*'1.29 Beer share of consm'!$B12,'1.38 Spirits share of consm'!I12*'1.38 Spirits share of consm'!$B12)/((SQRT(POWER('1.19 Wine share of consm'!I12,2)+POWER('1.29 Beer share of consm'!I12,2)+POWER('1.38 Spirits share of consm'!I12,2)))*(SQRT(POWER('1.19 Wine share of consm'!$B12,2)+POWER('1.29 Beer share of consm'!$B12,2)+POWER('1.38 Spirits share of consm'!$B12,2)))),"")</f>
        <v>0.96877508899779397</v>
      </c>
      <c r="J12" s="84">
        <f>IFERROR(SUM('1.19 Wine share of consm'!J12*'1.19 Wine share of consm'!$B12,'1.29 Beer share of consm'!J12*'1.29 Beer share of consm'!$B12,'1.38 Spirits share of consm'!J12*'1.38 Spirits share of consm'!$B12)/((SQRT(POWER('1.19 Wine share of consm'!J12,2)+POWER('1.29 Beer share of consm'!J12,2)+POWER('1.38 Spirits share of consm'!J12,2)))*(SQRT(POWER('1.19 Wine share of consm'!$B12,2)+POWER('1.29 Beer share of consm'!$B12,2)+POWER('1.38 Spirits share of consm'!$B12,2)))),"")</f>
        <v>0.97565040478276233</v>
      </c>
      <c r="K12" s="84">
        <f>IFERROR(SUM('1.19 Wine share of consm'!K12*'1.19 Wine share of consm'!$B12,'1.29 Beer share of consm'!K12*'1.29 Beer share of consm'!$B12,'1.38 Spirits share of consm'!K12*'1.38 Spirits share of consm'!$B12)/((SQRT(POWER('1.19 Wine share of consm'!K12,2)+POWER('1.29 Beer share of consm'!K12,2)+POWER('1.38 Spirits share of consm'!K12,2)))*(SQRT(POWER('1.19 Wine share of consm'!$B12,2)+POWER('1.29 Beer share of consm'!$B12,2)+POWER('1.38 Spirits share of consm'!$B12,2)))),"")</f>
        <v>0.96887875387626454</v>
      </c>
      <c r="L12" s="84">
        <f>IFERROR(SUM('1.19 Wine share of consm'!L12*'1.19 Wine share of consm'!$B12,'1.29 Beer share of consm'!L12*'1.29 Beer share of consm'!$B12,'1.38 Spirits share of consm'!L12*'1.38 Spirits share of consm'!$B12)/((SQRT(POWER('1.19 Wine share of consm'!L12,2)+POWER('1.29 Beer share of consm'!L12,2)+POWER('1.38 Spirits share of consm'!L12,2)))*(SQRT(POWER('1.19 Wine share of consm'!$B12,2)+POWER('1.29 Beer share of consm'!$B12,2)+POWER('1.38 Spirits share of consm'!$B12,2)))),"")</f>
        <v>0.69726504311849546</v>
      </c>
      <c r="M12" s="84">
        <f>IFERROR(SUM('1.19 Wine share of consm'!M12*'1.19 Wine share of consm'!$B12,'1.29 Beer share of consm'!M12*'1.29 Beer share of consm'!$B12,'1.38 Spirits share of consm'!M12*'1.38 Spirits share of consm'!$B12)/((SQRT(POWER('1.19 Wine share of consm'!M12,2)+POWER('1.29 Beer share of consm'!M12,2)+POWER('1.38 Spirits share of consm'!M12,2)))*(SQRT(POWER('1.19 Wine share of consm'!$B12,2)+POWER('1.29 Beer share of consm'!$B12,2)+POWER('1.38 Spirits share of consm'!$B12,2)))),"")</f>
        <v>0.80979743068262444</v>
      </c>
      <c r="N12" s="84">
        <f>IFERROR(SUM('1.19 Wine share of consm'!N12*'1.19 Wine share of consm'!$B12,'1.29 Beer share of consm'!N12*'1.29 Beer share of consm'!$B12,'1.38 Spirits share of consm'!N12*'1.38 Spirits share of consm'!$B12)/((SQRT(POWER('1.19 Wine share of consm'!N12,2)+POWER('1.29 Beer share of consm'!N12,2)+POWER('1.38 Spirits share of consm'!N12,2)))*(SQRT(POWER('1.19 Wine share of consm'!$B12,2)+POWER('1.29 Beer share of consm'!$B12,2)+POWER('1.38 Spirits share of consm'!$B12,2)))),"")</f>
        <v>0.90614756912787897</v>
      </c>
      <c r="O12" s="84">
        <f>IFERROR(SUM('1.19 Wine share of consm'!O12*'1.19 Wine share of consm'!$B12,'1.29 Beer share of consm'!O12*'1.29 Beer share of consm'!$B12,'1.38 Spirits share of consm'!O12*'1.38 Spirits share of consm'!$B12)/((SQRT(POWER('1.19 Wine share of consm'!O12,2)+POWER('1.29 Beer share of consm'!O12,2)+POWER('1.38 Spirits share of consm'!O12,2)))*(SQRT(POWER('1.19 Wine share of consm'!$B12,2)+POWER('1.29 Beer share of consm'!$B12,2)+POWER('1.38 Spirits share of consm'!$B12,2)))),"")</f>
        <v>0.77709005292100908</v>
      </c>
      <c r="P12" s="84">
        <f>IFERROR(SUM('1.19 Wine share of consm'!P12*'1.19 Wine share of consm'!$B12,'1.29 Beer share of consm'!P12*'1.29 Beer share of consm'!$B12,'1.38 Spirits share of consm'!P12*'1.38 Spirits share of consm'!$B12)/((SQRT(POWER('1.19 Wine share of consm'!P12,2)+POWER('1.29 Beer share of consm'!P12,2)+POWER('1.38 Spirits share of consm'!P12,2)))*(SQRT(POWER('1.19 Wine share of consm'!$B12,2)+POWER('1.29 Beer share of consm'!$B12,2)+POWER('1.38 Spirits share of consm'!$B12,2)))),"")</f>
        <v>0.97630891074906545</v>
      </c>
      <c r="Q12" s="84">
        <f>IFERROR(SUM('1.19 Wine share of consm'!Q12*'1.19 Wine share of consm'!$B12,'1.29 Beer share of consm'!Q12*'1.29 Beer share of consm'!$B12,'1.38 Spirits share of consm'!Q12*'1.38 Spirits share of consm'!$B12)/((SQRT(POWER('1.19 Wine share of consm'!Q12,2)+POWER('1.29 Beer share of consm'!Q12,2)+POWER('1.38 Spirits share of consm'!Q12,2)))*(SQRT(POWER('1.19 Wine share of consm'!$B12,2)+POWER('1.29 Beer share of consm'!$B12,2)+POWER('1.38 Spirits share of consm'!$B12,2)))),"")</f>
        <v>0.83140517499384237</v>
      </c>
      <c r="R12" s="84">
        <f>IFERROR(SUM('1.19 Wine share of consm'!R12*'1.19 Wine share of consm'!$B12,'1.29 Beer share of consm'!R12*'1.29 Beer share of consm'!$B12,'1.38 Spirits share of consm'!R12*'1.38 Spirits share of consm'!$B12)/((SQRT(POWER('1.19 Wine share of consm'!R12,2)+POWER('1.29 Beer share of consm'!R12,2)+POWER('1.38 Spirits share of consm'!R12,2)))*(SQRT(POWER('1.19 Wine share of consm'!$B12,2)+POWER('1.29 Beer share of consm'!$B12,2)+POWER('1.38 Spirits share of consm'!$B12,2)))),"")</f>
        <v>0.81560017199195056</v>
      </c>
      <c r="S12" s="84">
        <f>IFERROR(SUM('1.19 Wine share of consm'!S12*'1.19 Wine share of consm'!$B12,'1.29 Beer share of consm'!S12*'1.29 Beer share of consm'!$B12,'1.38 Spirits share of consm'!S12*'1.38 Spirits share of consm'!$B12)/((SQRT(POWER('1.19 Wine share of consm'!S12,2)+POWER('1.29 Beer share of consm'!S12,2)+POWER('1.38 Spirits share of consm'!S12,2)))*(SQRT(POWER('1.19 Wine share of consm'!$B12,2)+POWER('1.29 Beer share of consm'!$B12,2)+POWER('1.38 Spirits share of consm'!$B12,2)))),"")</f>
        <v>0.79878341429918265</v>
      </c>
      <c r="T12" s="84">
        <f>IFERROR(SUM('1.19 Wine share of consm'!T12*'1.19 Wine share of consm'!$B12,'1.29 Beer share of consm'!T12*'1.29 Beer share of consm'!$B12,'1.38 Spirits share of consm'!T12*'1.38 Spirits share of consm'!$B12)/((SQRT(POWER('1.19 Wine share of consm'!T12,2)+POWER('1.29 Beer share of consm'!T12,2)+POWER('1.38 Spirits share of consm'!T12,2)))*(SQRT(POWER('1.19 Wine share of consm'!$B12,2)+POWER('1.29 Beer share of consm'!$B12,2)+POWER('1.38 Spirits share of consm'!$B12,2)))),"")</f>
        <v>0.86685143664465181</v>
      </c>
      <c r="U12" s="84">
        <f>IFERROR(SUM('1.19 Wine share of consm'!U12*'1.19 Wine share of consm'!$B12,'1.29 Beer share of consm'!U12*'1.29 Beer share of consm'!$B12,'1.38 Spirits share of consm'!U12*'1.38 Spirits share of consm'!$B12)/((SQRT(POWER('1.19 Wine share of consm'!U12,2)+POWER('1.29 Beer share of consm'!U12,2)+POWER('1.38 Spirits share of consm'!U12,2)))*(SQRT(POWER('1.19 Wine share of consm'!$B12,2)+POWER('1.29 Beer share of consm'!$B12,2)+POWER('1.38 Spirits share of consm'!$B12,2)))),"")</f>
        <v>0.86892333163451196</v>
      </c>
      <c r="V12" s="84">
        <f>IFERROR(SUM('1.19 Wine share of consm'!V12*'1.19 Wine share of consm'!$B12,'1.29 Beer share of consm'!V12*'1.29 Beer share of consm'!$B12,'1.38 Spirits share of consm'!V12*'1.38 Spirits share of consm'!$B12)/((SQRT(POWER('1.19 Wine share of consm'!V12,2)+POWER('1.29 Beer share of consm'!V12,2)+POWER('1.38 Spirits share of consm'!V12,2)))*(SQRT(POWER('1.19 Wine share of consm'!$B12,2)+POWER('1.29 Beer share of consm'!$B12,2)+POWER('1.38 Spirits share of consm'!$B12,2)))),"")</f>
        <v>0.85195574267911833</v>
      </c>
      <c r="W12" s="84">
        <f>IFERROR(SUM('1.19 Wine share of consm'!W12*'1.19 Wine share of consm'!$B12,'1.29 Beer share of consm'!W12*'1.29 Beer share of consm'!$B12,'1.38 Spirits share of consm'!W12*'1.38 Spirits share of consm'!$B12)/((SQRT(POWER('1.19 Wine share of consm'!W12,2)+POWER('1.29 Beer share of consm'!W12,2)+POWER('1.38 Spirits share of consm'!W12,2)))*(SQRT(POWER('1.19 Wine share of consm'!$B12,2)+POWER('1.29 Beer share of consm'!$B12,2)+POWER('1.38 Spirits share of consm'!$B12,2)))),"")</f>
        <v>0.99647051771616124</v>
      </c>
      <c r="X12" s="84">
        <f>IFERROR(SUM('1.19 Wine share of consm'!X12*'1.19 Wine share of consm'!$B12,'1.29 Beer share of consm'!X12*'1.29 Beer share of consm'!$B12,'1.38 Spirits share of consm'!X12*'1.38 Spirits share of consm'!$B12)/((SQRT(POWER('1.19 Wine share of consm'!X12,2)+POWER('1.29 Beer share of consm'!X12,2)+POWER('1.38 Spirits share of consm'!X12,2)))*(SQRT(POWER('1.19 Wine share of consm'!$B12,2)+POWER('1.29 Beer share of consm'!$B12,2)+POWER('1.38 Spirits share of consm'!$B12,2)))),"")</f>
        <v>0.87725866767935068</v>
      </c>
      <c r="Y12" s="84">
        <f>IFERROR(SUM('1.19 Wine share of consm'!Y12*'1.19 Wine share of consm'!$B12,'1.29 Beer share of consm'!Y12*'1.29 Beer share of consm'!$B12,'1.38 Spirits share of consm'!Y12*'1.38 Spirits share of consm'!$B12)/((SQRT(POWER('1.19 Wine share of consm'!Y12,2)+POWER('1.29 Beer share of consm'!Y12,2)+POWER('1.38 Spirits share of consm'!Y12,2)))*(SQRT(POWER('1.19 Wine share of consm'!$B12,2)+POWER('1.29 Beer share of consm'!$B12,2)+POWER('1.38 Spirits share of consm'!$B12,2)))),"")</f>
        <v>0.87268229649560469</v>
      </c>
      <c r="Z12" s="84">
        <f>IFERROR(SUM('1.19 Wine share of consm'!Z12*'1.19 Wine share of consm'!$B12,'1.29 Beer share of consm'!Z12*'1.29 Beer share of consm'!$B12,'1.38 Spirits share of consm'!Z12*'1.38 Spirits share of consm'!$B12)/((SQRT(POWER('1.19 Wine share of consm'!Z12,2)+POWER('1.29 Beer share of consm'!Z12,2)+POWER('1.38 Spirits share of consm'!Z12,2)))*(SQRT(POWER('1.19 Wine share of consm'!$B12,2)+POWER('1.29 Beer share of consm'!$B12,2)+POWER('1.38 Spirits share of consm'!$B12,2)))),"")</f>
        <v>0.9972824025018846</v>
      </c>
      <c r="AA12" s="84">
        <f>IFERROR(SUM('1.19 Wine share of consm'!AA12*'1.19 Wine share of consm'!$B12,'1.29 Beer share of consm'!AA12*'1.29 Beer share of consm'!$B12,'1.38 Spirits share of consm'!AA12*'1.38 Spirits share of consm'!$B12)/((SQRT(POWER('1.19 Wine share of consm'!AA12,2)+POWER('1.29 Beer share of consm'!AA12,2)+POWER('1.38 Spirits share of consm'!AA12,2)))*(SQRT(POWER('1.19 Wine share of consm'!$B12,2)+POWER('1.29 Beer share of consm'!$B12,2)+POWER('1.38 Spirits share of consm'!$B12,2)))),"")</f>
        <v>0.91233538096291045</v>
      </c>
      <c r="AB12" s="84">
        <f>IFERROR(SUM('1.19 Wine share of consm'!AB12*'1.19 Wine share of consm'!$B12,'1.29 Beer share of consm'!AB12*'1.29 Beer share of consm'!$B12,'1.38 Spirits share of consm'!AB12*'1.38 Spirits share of consm'!$B12)/((SQRT(POWER('1.19 Wine share of consm'!AB12,2)+POWER('1.29 Beer share of consm'!AB12,2)+POWER('1.38 Spirits share of consm'!AB12,2)))*(SQRT(POWER('1.19 Wine share of consm'!$B12,2)+POWER('1.29 Beer share of consm'!$B12,2)+POWER('1.38 Spirits share of consm'!$B12,2)))),"")</f>
        <v>0.93709004901565218</v>
      </c>
      <c r="AC12" s="84">
        <f>IFERROR(SUM('1.19 Wine share of consm'!AC12*'1.19 Wine share of consm'!$B12,'1.29 Beer share of consm'!AC12*'1.29 Beer share of consm'!$B12,'1.38 Spirits share of consm'!AC12*'1.38 Spirits share of consm'!$B12)/((SQRT(POWER('1.19 Wine share of consm'!AC12,2)+POWER('1.29 Beer share of consm'!AC12,2)+POWER('1.38 Spirits share of consm'!AC12,2)))*(SQRT(POWER('1.19 Wine share of consm'!$B12,2)+POWER('1.29 Beer share of consm'!$B12,2)+POWER('1.38 Spirits share of consm'!$B12,2)))),"")</f>
        <v>0.99210140785890821</v>
      </c>
      <c r="AD12" s="84">
        <f>IFERROR(SUM('1.19 Wine share of consm'!AD12*'1.19 Wine share of consm'!$B12,'1.29 Beer share of consm'!AD12*'1.29 Beer share of consm'!$B12,'1.38 Spirits share of consm'!AD12*'1.38 Spirits share of consm'!$B12)/((SQRT(POWER('1.19 Wine share of consm'!AD12,2)+POWER('1.29 Beer share of consm'!AD12,2)+POWER('1.38 Spirits share of consm'!AD12,2)))*(SQRT(POWER('1.19 Wine share of consm'!$B12,2)+POWER('1.29 Beer share of consm'!$B12,2)+POWER('1.38 Spirits share of consm'!$B12,2)))),"")</f>
        <v>0.95668663807436127</v>
      </c>
      <c r="AE12" s="84">
        <f>IFERROR(SUM('1.19 Wine share of consm'!AE12*'1.19 Wine share of consm'!$B12,'1.29 Beer share of consm'!AE12*'1.29 Beer share of consm'!$B12,'1.38 Spirits share of consm'!AE12*'1.38 Spirits share of consm'!$B12)/((SQRT(POWER('1.19 Wine share of consm'!AE12,2)+POWER('1.29 Beer share of consm'!AE12,2)+POWER('1.38 Spirits share of consm'!AE12,2)))*(SQRT(POWER('1.19 Wine share of consm'!$B12,2)+POWER('1.29 Beer share of consm'!$B12,2)+POWER('1.38 Spirits share of consm'!$B12,2)))),"")</f>
        <v>0.90520571688672335</v>
      </c>
      <c r="AF12" s="84">
        <f>IFERROR(SUM('1.19 Wine share of consm'!AF12*'1.19 Wine share of consm'!$B12,'1.29 Beer share of consm'!AF12*'1.29 Beer share of consm'!$B12,'1.38 Spirits share of consm'!AF12*'1.38 Spirits share of consm'!$B12)/((SQRT(POWER('1.19 Wine share of consm'!AF12,2)+POWER('1.29 Beer share of consm'!AF12,2)+POWER('1.38 Spirits share of consm'!AF12,2)))*(SQRT(POWER('1.19 Wine share of consm'!$B12,2)+POWER('1.29 Beer share of consm'!$B12,2)+POWER('1.38 Spirits share of consm'!$B12,2)))),"")</f>
        <v>0.99574257784341402</v>
      </c>
      <c r="AG12" s="84">
        <f>IFERROR(SUM('1.19 Wine share of consm'!AG12*'1.19 Wine share of consm'!$B12,'1.29 Beer share of consm'!AG12*'1.29 Beer share of consm'!$B12,'1.38 Spirits share of consm'!AG12*'1.38 Spirits share of consm'!$B12)/((SQRT(POWER('1.19 Wine share of consm'!AG12,2)+POWER('1.29 Beer share of consm'!AG12,2)+POWER('1.38 Spirits share of consm'!AG12,2)))*(SQRT(POWER('1.19 Wine share of consm'!$B12,2)+POWER('1.29 Beer share of consm'!$B12,2)+POWER('1.38 Spirits share of consm'!$B12,2)))),"")</f>
        <v>0.99650437967301253</v>
      </c>
      <c r="AH12" s="84">
        <f>IFERROR(SUM('1.19 Wine share of consm'!AH12*'1.19 Wine share of consm'!$B12,'1.29 Beer share of consm'!AH12*'1.29 Beer share of consm'!$B12,'1.38 Spirits share of consm'!AH12*'1.38 Spirits share of consm'!$B12)/((SQRT(POWER('1.19 Wine share of consm'!AH12,2)+POWER('1.29 Beer share of consm'!AH12,2)+POWER('1.38 Spirits share of consm'!AH12,2)))*(SQRT(POWER('1.19 Wine share of consm'!$B12,2)+POWER('1.29 Beer share of consm'!$B12,2)+POWER('1.38 Spirits share of consm'!$B12,2)))),"")</f>
        <v>0.84394347418420124</v>
      </c>
      <c r="AI12" s="84">
        <f>IFERROR(SUM('1.19 Wine share of consm'!AI12*'1.19 Wine share of consm'!$B12,'1.29 Beer share of consm'!AI12*'1.29 Beer share of consm'!$B12,'1.38 Spirits share of consm'!AI12*'1.38 Spirits share of consm'!$B12)/((SQRT(POWER('1.19 Wine share of consm'!AI12,2)+POWER('1.29 Beer share of consm'!AI12,2)+POWER('1.38 Spirits share of consm'!AI12,2)))*(SQRT(POWER('1.19 Wine share of consm'!$B12,2)+POWER('1.29 Beer share of consm'!$B12,2)+POWER('1.38 Spirits share of consm'!$B12,2)))),"")</f>
        <v>0.99065310296967601</v>
      </c>
      <c r="AJ12" s="84">
        <f>IFERROR(SUM('1.19 Wine share of consm'!AJ12*'1.19 Wine share of consm'!$B12,'1.29 Beer share of consm'!AJ12*'1.29 Beer share of consm'!$B12,'1.38 Spirits share of consm'!AJ12*'1.38 Spirits share of consm'!$B12)/((SQRT(POWER('1.19 Wine share of consm'!AJ12,2)+POWER('1.29 Beer share of consm'!AJ12,2)+POWER('1.38 Spirits share of consm'!AJ12,2)))*(SQRT(POWER('1.19 Wine share of consm'!$B12,2)+POWER('1.29 Beer share of consm'!$B12,2)+POWER('1.38 Spirits share of consm'!$B12,2)))),"")</f>
        <v>0.92473736972419174</v>
      </c>
      <c r="AK12" s="84">
        <f>IFERROR(SUM('1.19 Wine share of consm'!AK12*'1.19 Wine share of consm'!$B12,'1.29 Beer share of consm'!AK12*'1.29 Beer share of consm'!$B12,'1.38 Spirits share of consm'!AK12*'1.38 Spirits share of consm'!$B12)/((SQRT(POWER('1.19 Wine share of consm'!AK12,2)+POWER('1.29 Beer share of consm'!AK12,2)+POWER('1.38 Spirits share of consm'!AK12,2)))*(SQRT(POWER('1.19 Wine share of consm'!$B12,2)+POWER('1.29 Beer share of consm'!$B12,2)+POWER('1.38 Spirits share of consm'!$B12,2)))),"")</f>
        <v>0.97434608139672818</v>
      </c>
      <c r="AL12" s="84">
        <f>IFERROR(SUM('1.19 Wine share of consm'!AL12*'1.19 Wine share of consm'!$B12,'1.29 Beer share of consm'!AL12*'1.29 Beer share of consm'!$B12,'1.38 Spirits share of consm'!AL12*'1.38 Spirits share of consm'!$B12)/((SQRT(POWER('1.19 Wine share of consm'!AL12,2)+POWER('1.29 Beer share of consm'!AL12,2)+POWER('1.38 Spirits share of consm'!AL12,2)))*(SQRT(POWER('1.19 Wine share of consm'!$B12,2)+POWER('1.29 Beer share of consm'!$B12,2)+POWER('1.38 Spirits share of consm'!$B12,2)))),"")</f>
        <v>0.92127536582376057</v>
      </c>
      <c r="AM12" s="84">
        <f>IFERROR(SUM('1.19 Wine share of consm'!AM12*'1.19 Wine share of consm'!$B12,'1.29 Beer share of consm'!AM12*'1.29 Beer share of consm'!$B12,'1.38 Spirits share of consm'!AM12*'1.38 Spirits share of consm'!$B12)/((SQRT(POWER('1.19 Wine share of consm'!AM12,2)+POWER('1.29 Beer share of consm'!AM12,2)+POWER('1.38 Spirits share of consm'!AM12,2)))*(SQRT(POWER('1.19 Wine share of consm'!$B12,2)+POWER('1.29 Beer share of consm'!$B12,2)+POWER('1.38 Spirits share of consm'!$B12,2)))),"")</f>
        <v>0.99478608303061988</v>
      </c>
      <c r="AN12" s="84">
        <f>IFERROR(SUM('1.19 Wine share of consm'!AN12*'1.19 Wine share of consm'!$B12,'1.29 Beer share of consm'!AN12*'1.29 Beer share of consm'!$B12,'1.38 Spirits share of consm'!AN12*'1.38 Spirits share of consm'!$B12)/((SQRT(POWER('1.19 Wine share of consm'!AN12,2)+POWER('1.29 Beer share of consm'!AN12,2)+POWER('1.38 Spirits share of consm'!AN12,2)))*(SQRT(POWER('1.19 Wine share of consm'!$B12,2)+POWER('1.29 Beer share of consm'!$B12,2)+POWER('1.38 Spirits share of consm'!$B12,2)))),"")</f>
        <v>0.79669326611666014</v>
      </c>
      <c r="AO12" s="84">
        <f>IFERROR(SUM('1.19 Wine share of consm'!AO12*'1.19 Wine share of consm'!$B12,'1.29 Beer share of consm'!AO12*'1.29 Beer share of consm'!$B12,'1.38 Spirits share of consm'!AO12*'1.38 Spirits share of consm'!$B12)/((SQRT(POWER('1.19 Wine share of consm'!AO12,2)+POWER('1.29 Beer share of consm'!AO12,2)+POWER('1.38 Spirits share of consm'!AO12,2)))*(SQRT(POWER('1.19 Wine share of consm'!$B12,2)+POWER('1.29 Beer share of consm'!$B12,2)+POWER('1.38 Spirits share of consm'!$B12,2)))),"")</f>
        <v>0.98550354320178524</v>
      </c>
      <c r="AP12" s="84">
        <f>IFERROR(SUM('1.19 Wine share of consm'!AP12*'1.19 Wine share of consm'!$B12,'1.29 Beer share of consm'!AP12*'1.29 Beer share of consm'!$B12,'1.38 Spirits share of consm'!AP12*'1.38 Spirits share of consm'!$B12)/((SQRT(POWER('1.19 Wine share of consm'!AP12,2)+POWER('1.29 Beer share of consm'!AP12,2)+POWER('1.38 Spirits share of consm'!AP12,2)))*(SQRT(POWER('1.19 Wine share of consm'!$B12,2)+POWER('1.29 Beer share of consm'!$B12,2)+POWER('1.38 Spirits share of consm'!$B12,2)))),"")</f>
        <v>0.97075558103868798</v>
      </c>
      <c r="AQ12" s="84">
        <f>IFERROR(SUM('1.19 Wine share of consm'!AQ12*'1.19 Wine share of consm'!$B12,'1.29 Beer share of consm'!AQ12*'1.29 Beer share of consm'!$B12,'1.38 Spirits share of consm'!AQ12*'1.38 Spirits share of consm'!$B12)/((SQRT(POWER('1.19 Wine share of consm'!AQ12,2)+POWER('1.29 Beer share of consm'!AQ12,2)+POWER('1.38 Spirits share of consm'!AQ12,2)))*(SQRT(POWER('1.19 Wine share of consm'!$B12,2)+POWER('1.29 Beer share of consm'!$B12,2)+POWER('1.38 Spirits share of consm'!$B12,2)))),"")</f>
        <v>0.74604743173232269</v>
      </c>
      <c r="AR12" s="84">
        <f>IFERROR(SUM('1.19 Wine share of consm'!AR12*'1.19 Wine share of consm'!$B12,'1.29 Beer share of consm'!AR12*'1.29 Beer share of consm'!$B12,'1.38 Spirits share of consm'!AR12*'1.38 Spirits share of consm'!$B12)/((SQRT(POWER('1.19 Wine share of consm'!AR12,2)+POWER('1.29 Beer share of consm'!AR12,2)+POWER('1.38 Spirits share of consm'!AR12,2)))*(SQRT(POWER('1.19 Wine share of consm'!$B12,2)+POWER('1.29 Beer share of consm'!$B12,2)+POWER('1.38 Spirits share of consm'!$B12,2)))),"")</f>
        <v>0.8316601565922801</v>
      </c>
      <c r="AS12" s="84">
        <f>IFERROR(SUM('1.19 Wine share of consm'!AS12*'1.19 Wine share of consm'!$B12,'1.29 Beer share of consm'!AS12*'1.29 Beer share of consm'!$B12,'1.38 Spirits share of consm'!AS12*'1.38 Spirits share of consm'!$B12)/((SQRT(POWER('1.19 Wine share of consm'!AS12,2)+POWER('1.29 Beer share of consm'!AS12,2)+POWER('1.38 Spirits share of consm'!AS12,2)))*(SQRT(POWER('1.19 Wine share of consm'!$B12,2)+POWER('1.29 Beer share of consm'!$B12,2)+POWER('1.38 Spirits share of consm'!$B12,2)))),"")</f>
        <v>0.97270218374789785</v>
      </c>
      <c r="AT12" s="84">
        <f>IFERROR(SUM('1.19 Wine share of consm'!AT12*'1.19 Wine share of consm'!$B12,'1.29 Beer share of consm'!AT12*'1.29 Beer share of consm'!$B12,'1.38 Spirits share of consm'!AT12*'1.38 Spirits share of consm'!$B12)/((SQRT(POWER('1.19 Wine share of consm'!AT12,2)+POWER('1.29 Beer share of consm'!AT12,2)+POWER('1.38 Spirits share of consm'!AT12,2)))*(SQRT(POWER('1.19 Wine share of consm'!$B12,2)+POWER('1.29 Beer share of consm'!$B12,2)+POWER('1.38 Spirits share of consm'!$B12,2)))),"")</f>
        <v>0.9431888426873829</v>
      </c>
      <c r="AU12" s="84">
        <f>IFERROR(SUM('1.19 Wine share of consm'!AU12*'1.19 Wine share of consm'!$B12,'1.29 Beer share of consm'!AU12*'1.29 Beer share of consm'!$B12,'1.38 Spirits share of consm'!AU12*'1.38 Spirits share of consm'!$B12)/((SQRT(POWER('1.19 Wine share of consm'!AU12,2)+POWER('1.29 Beer share of consm'!AU12,2)+POWER('1.38 Spirits share of consm'!AU12,2)))*(SQRT(POWER('1.19 Wine share of consm'!$B12,2)+POWER('1.29 Beer share of consm'!$B12,2)+POWER('1.38 Spirits share of consm'!$B12,2)))),"")</f>
        <v>0.9356302585537345</v>
      </c>
      <c r="AV12" s="84">
        <f>IFERROR(SUM('1.19 Wine share of consm'!AV12*'1.19 Wine share of consm'!$B12,'1.29 Beer share of consm'!AV12*'1.29 Beer share of consm'!$B12,'1.38 Spirits share of consm'!AV12*'1.38 Spirits share of consm'!$B12)/((SQRT(POWER('1.19 Wine share of consm'!AV12,2)+POWER('1.29 Beer share of consm'!AV12,2)+POWER('1.38 Spirits share of consm'!AV12,2)))*(SQRT(POWER('1.19 Wine share of consm'!$B12,2)+POWER('1.29 Beer share of consm'!$B12,2)+POWER('1.38 Spirits share of consm'!$B12,2)))),"")</f>
        <v>0.97306149324858471</v>
      </c>
      <c r="AW12" s="84">
        <f>IFERROR(SUM('1.19 Wine share of consm'!AW12*'1.19 Wine share of consm'!$B12,'1.29 Beer share of consm'!AW12*'1.29 Beer share of consm'!$B12,'1.38 Spirits share of consm'!AW12*'1.38 Spirits share of consm'!$B12)/((SQRT(POWER('1.19 Wine share of consm'!AW12,2)+POWER('1.29 Beer share of consm'!AW12,2)+POWER('1.38 Spirits share of consm'!AW12,2)))*(SQRT(POWER('1.19 Wine share of consm'!$B12,2)+POWER('1.29 Beer share of consm'!$B12,2)+POWER('1.38 Spirits share of consm'!$B12,2)))),"")</f>
        <v>0.96675330882085508</v>
      </c>
      <c r="AX12" s="84">
        <f>IFERROR(SUM('1.19 Wine share of consm'!AX12*'1.19 Wine share of consm'!$B12,'1.29 Beer share of consm'!AX12*'1.29 Beer share of consm'!$B12,'1.38 Spirits share of consm'!AX12*'1.38 Spirits share of consm'!$B12)/((SQRT(POWER('1.19 Wine share of consm'!AX12,2)+POWER('1.29 Beer share of consm'!AX12,2)+POWER('1.38 Spirits share of consm'!AX12,2)))*(SQRT(POWER('1.19 Wine share of consm'!$B12,2)+POWER('1.29 Beer share of consm'!$B12,2)+POWER('1.38 Spirits share of consm'!$B12,2)))),"")</f>
        <v>0.94247469609255707</v>
      </c>
      <c r="AY12" s="84">
        <f>IFERROR(SUM('1.19 Wine share of consm'!AY12*'1.19 Wine share of consm'!$B12,'1.29 Beer share of consm'!AY12*'1.29 Beer share of consm'!$B12,'1.38 Spirits share of consm'!AY12*'1.38 Spirits share of consm'!$B12)/((SQRT(POWER('1.19 Wine share of consm'!AY12,2)+POWER('1.29 Beer share of consm'!AY12,2)+POWER('1.38 Spirits share of consm'!AY12,2)))*(SQRT(POWER('1.19 Wine share of consm'!$B12,2)+POWER('1.29 Beer share of consm'!$B12,2)+POWER('1.38 Spirits share of consm'!$B12,2)))),"")</f>
        <v>0.9444237961357429</v>
      </c>
      <c r="AZ12" s="84">
        <f>IFERROR(SUM('1.19 Wine share of consm'!AZ12*'1.19 Wine share of consm'!$B12,'1.29 Beer share of consm'!AZ12*'1.29 Beer share of consm'!$B12,'1.38 Spirits share of consm'!AZ12*'1.38 Spirits share of consm'!$B12)/((SQRT(POWER('1.19 Wine share of consm'!AZ12,2)+POWER('1.29 Beer share of consm'!AZ12,2)+POWER('1.38 Spirits share of consm'!AZ12,2)))*(SQRT(POWER('1.19 Wine share of consm'!$B12,2)+POWER('1.29 Beer share of consm'!$B12,2)+POWER('1.38 Spirits share of consm'!$B12,2)))),"")</f>
        <v>0.87911315198298334</v>
      </c>
      <c r="BA12" s="84">
        <f>IFERROR(SUM('1.19 Wine share of consm'!BA12*'1.19 Wine share of consm'!$B12,'1.29 Beer share of consm'!BA12*'1.29 Beer share of consm'!$B12,'1.38 Spirits share of consm'!BA12*'1.38 Spirits share of consm'!$B12)/((SQRT(POWER('1.19 Wine share of consm'!BA12,2)+POWER('1.29 Beer share of consm'!BA12,2)+POWER('1.38 Spirits share of consm'!BA12,2)))*(SQRT(POWER('1.19 Wine share of consm'!$B12,2)+POWER('1.29 Beer share of consm'!$B12,2)+POWER('1.38 Spirits share of consm'!$B12,2)))),"")</f>
        <v>0.81015018088591229</v>
      </c>
      <c r="BB12" s="84">
        <f>IFERROR(SUM('1.19 Wine share of consm'!BB12*'1.19 Wine share of consm'!$B12,'1.29 Beer share of consm'!BB12*'1.29 Beer share of consm'!$B12,'1.38 Spirits share of consm'!BB12*'1.38 Spirits share of consm'!$B12)/((SQRT(POWER('1.19 Wine share of consm'!BB12,2)+POWER('1.29 Beer share of consm'!BB12,2)+POWER('1.38 Spirits share of consm'!BB12,2)))*(SQRT(POWER('1.19 Wine share of consm'!$B12,2)+POWER('1.29 Beer share of consm'!$B12,2)+POWER('1.38 Spirits share of consm'!$B12,2)))),"")</f>
        <v>0.71056471507012653</v>
      </c>
      <c r="BC12" s="84">
        <f>IFERROR(SUM('1.19 Wine share of consm'!BC12*'1.19 Wine share of consm'!$B12,'1.29 Beer share of consm'!BC12*'1.29 Beer share of consm'!$B12,'1.38 Spirits share of consm'!BC12*'1.38 Spirits share of consm'!$B12)/((SQRT(POWER('1.19 Wine share of consm'!BC12,2)+POWER('1.29 Beer share of consm'!BC12,2)+POWER('1.38 Spirits share of consm'!BC12,2)))*(SQRT(POWER('1.19 Wine share of consm'!$B12,2)+POWER('1.29 Beer share of consm'!$B12,2)+POWER('1.38 Spirits share of consm'!$B12,2)))),"")</f>
        <v>0.92208528763159603</v>
      </c>
      <c r="BD12" s="84">
        <f>IFERROR(SUM('1.19 Wine share of consm'!BD12*'1.19 Wine share of consm'!$B12,'1.29 Beer share of consm'!BD12*'1.29 Beer share of consm'!$B12,'1.38 Spirits share of consm'!BD12*'1.38 Spirits share of consm'!$B12)/((SQRT(POWER('1.19 Wine share of consm'!BD12,2)+POWER('1.29 Beer share of consm'!BD12,2)+POWER('1.38 Spirits share of consm'!BD12,2)))*(SQRT(POWER('1.19 Wine share of consm'!$B12,2)+POWER('1.29 Beer share of consm'!$B12,2)+POWER('1.38 Spirits share of consm'!$B12,2)))),"")</f>
        <v>0.90470590998720313</v>
      </c>
      <c r="BE12" s="84">
        <f>IFERROR(SUM('1.19 Wine share of consm'!BE12*'1.19 Wine share of consm'!$B12,'1.29 Beer share of consm'!BE12*'1.29 Beer share of consm'!$B12,'1.38 Spirits share of consm'!BE12*'1.38 Spirits share of consm'!$B12)/((SQRT(POWER('1.19 Wine share of consm'!BE12,2)+POWER('1.29 Beer share of consm'!BE12,2)+POWER('1.38 Spirits share of consm'!BE12,2)))*(SQRT(POWER('1.19 Wine share of consm'!$B12,2)+POWER('1.29 Beer share of consm'!$B12,2)+POWER('1.38 Spirits share of consm'!$B12,2)))),"")</f>
        <v>0.61120634673796681</v>
      </c>
      <c r="BF12" s="84">
        <f>IFERROR(SUM('1.19 Wine share of consm'!BF12*'1.19 Wine share of consm'!$B12,'1.29 Beer share of consm'!BF12*'1.29 Beer share of consm'!$B12,'1.38 Spirits share of consm'!BF12*'1.38 Spirits share of consm'!$B12)/((SQRT(POWER('1.19 Wine share of consm'!BF12,2)+POWER('1.29 Beer share of consm'!BF12,2)+POWER('1.38 Spirits share of consm'!BF12,2)))*(SQRT(POWER('1.19 Wine share of consm'!$B12,2)+POWER('1.29 Beer share of consm'!$B12,2)+POWER('1.38 Spirits share of consm'!$B12,2)))),"")</f>
        <v>0.76522076221063395</v>
      </c>
      <c r="BG12" s="84">
        <f>IFERROR(SUM('1.19 Wine share of consm'!BG12*'1.19 Wine share of consm'!$B12,'1.29 Beer share of consm'!BG12*'1.29 Beer share of consm'!$B12,'1.38 Spirits share of consm'!BG12*'1.38 Spirits share of consm'!$B12)/((SQRT(POWER('1.19 Wine share of consm'!BG12,2)+POWER('1.29 Beer share of consm'!BG12,2)+POWER('1.38 Spirits share of consm'!BG12,2)))*(SQRT(POWER('1.19 Wine share of consm'!$B12,2)+POWER('1.29 Beer share of consm'!$B12,2)+POWER('1.38 Spirits share of consm'!$B12,2)))),"")</f>
        <v>0.90324404134396019</v>
      </c>
      <c r="BH12" s="84" t="str">
        <f>IFERROR(SUM('1.19 Wine share of consm'!BH12*'1.19 Wine share of consm'!$B12,'1.29 Beer share of consm'!BH12*'1.29 Beer share of consm'!$B12,'1.38 Spirits share of consm'!BH12*'1.38 Spirits share of consm'!$B12)/((SQRT(POWER('1.19 Wine share of consm'!BH12,2)+POWER('1.29 Beer share of consm'!BH12,2)+POWER('1.38 Spirits share of consm'!BH12,2)))*(SQRT(POWER('1.19 Wine share of consm'!$B12,2)+POWER('1.29 Beer share of consm'!$B12,2)+POWER('1.38 Spirits share of consm'!$B12,2)))),"")</f>
        <v/>
      </c>
      <c r="BI12" s="84">
        <f>IFERROR(SUM('1.19 Wine share of consm'!BI12*'1.19 Wine share of consm'!$B12,'1.29 Beer share of consm'!BI12*'1.29 Beer share of consm'!$B12,'1.38 Spirits share of consm'!BI12*'1.38 Spirits share of consm'!$B12)/((SQRT(POWER('1.19 Wine share of consm'!BI12,2)+POWER('1.29 Beer share of consm'!BI12,2)+POWER('1.38 Spirits share of consm'!BI12,2)))*(SQRT(POWER('1.19 Wine share of consm'!$B12,2)+POWER('1.29 Beer share of consm'!$B12,2)+POWER('1.38 Spirits share of consm'!$B12,2)))),"")</f>
        <v>0.95497761584938923</v>
      </c>
      <c r="BJ12" s="84">
        <f>IFERROR(SUM('1.19 Wine share of consm'!BJ12*'1.19 Wine share of consm'!$B12,'1.29 Beer share of consm'!BJ12*'1.29 Beer share of consm'!$B12,'1.38 Spirits share of consm'!BJ12*'1.38 Spirits share of consm'!$B12)/((SQRT(POWER('1.19 Wine share of consm'!BJ12,2)+POWER('1.29 Beer share of consm'!BJ12,2)+POWER('1.38 Spirits share of consm'!BJ12,2)))*(SQRT(POWER('1.19 Wine share of consm'!$B12,2)+POWER('1.29 Beer share of consm'!$B12,2)+POWER('1.38 Spirits share of consm'!$B12,2)))),"")</f>
        <v>0.8711864173111169</v>
      </c>
      <c r="BK12" s="84">
        <f>IFERROR(SUM('1.19 Wine share of consm'!BK12*'1.19 Wine share of consm'!$B12,'1.29 Beer share of consm'!BK12*'1.29 Beer share of consm'!$B12,'1.38 Spirits share of consm'!BK12*'1.38 Spirits share of consm'!$B12)/((SQRT(POWER('1.19 Wine share of consm'!BK12,2)+POWER('1.29 Beer share of consm'!BK12,2)+POWER('1.38 Spirits share of consm'!BK12,2)))*(SQRT(POWER('1.19 Wine share of consm'!$B12,2)+POWER('1.29 Beer share of consm'!$B12,2)+POWER('1.38 Spirits share of consm'!$B12,2)))),"")</f>
        <v>0.9310025205231397</v>
      </c>
      <c r="BL12" s="84">
        <f>IFERROR(SUM('1.19 Wine share of consm'!BL12*'1.19 Wine share of consm'!$B12,'1.29 Beer share of consm'!BL12*'1.29 Beer share of consm'!$B12,'1.38 Spirits share of consm'!BL12*'1.38 Spirits share of consm'!$B12)/((SQRT(POWER('1.19 Wine share of consm'!BL12,2)+POWER('1.29 Beer share of consm'!BL12,2)+POWER('1.38 Spirits share of consm'!BL12,2)))*(SQRT(POWER('1.19 Wine share of consm'!$B12,2)+POWER('1.29 Beer share of consm'!$B12,2)+POWER('1.38 Spirits share of consm'!$B12,2)))),"")</f>
        <v>0.86941635157530273</v>
      </c>
      <c r="BM12" s="84" t="str">
        <f>IFERROR(SUM('1.19 Wine share of consm'!BM12*'1.19 Wine share of consm'!$B12,'1.29 Beer share of consm'!BM12*'1.29 Beer share of consm'!$B12,'1.38 Spirits share of consm'!BM12*'1.38 Spirits share of consm'!$B12)/((SQRT(POWER('1.19 Wine share of consm'!BM12,2)+POWER('1.29 Beer share of consm'!BM12,2)+POWER('1.38 Spirits share of consm'!BM12,2)))*(SQRT(POWER('1.19 Wine share of consm'!$B12,2)+POWER('1.29 Beer share of consm'!$B12,2)+POWER('1.38 Spirits share of consm'!$B12,2)))),"")</f>
        <v/>
      </c>
      <c r="BN12" s="84">
        <f>IFERROR(SUM('1.19 Wine share of consm'!BN12*'1.19 Wine share of consm'!$B12,'1.29 Beer share of consm'!BN12*'1.29 Beer share of consm'!$B12,'1.38 Spirits share of consm'!BN12*'1.38 Spirits share of consm'!$B12)/((SQRT(POWER('1.19 Wine share of consm'!BN12,2)+POWER('1.29 Beer share of consm'!BN12,2)+POWER('1.38 Spirits share of consm'!BN12,2)))*(SQRT(POWER('1.19 Wine share of consm'!$B12,2)+POWER('1.29 Beer share of consm'!$B12,2)+POWER('1.38 Spirits share of consm'!$B12,2)))),"")</f>
        <v>0.923290815711028</v>
      </c>
      <c r="BO12" s="84">
        <f>IFERROR(SUM('1.19 Wine share of consm'!BO12*'1.19 Wine share of consm'!$B12,'1.29 Beer share of consm'!BO12*'1.29 Beer share of consm'!$B12,'1.38 Spirits share of consm'!BO12*'1.38 Spirits share of consm'!$B12)/((SQRT(POWER('1.19 Wine share of consm'!BO12,2)+POWER('1.29 Beer share of consm'!BO12,2)+POWER('1.38 Spirits share of consm'!BO12,2)))*(SQRT(POWER('1.19 Wine share of consm'!$B12,2)+POWER('1.29 Beer share of consm'!$B12,2)+POWER('1.38 Spirits share of consm'!$B12,2)))),"")</f>
        <v>0.86798668316188521</v>
      </c>
      <c r="BP12" s="84">
        <f>IFERROR(SUM('1.19 Wine share of consm'!BP12*'1.19 Wine share of consm'!$B12,'1.29 Beer share of consm'!BP12*'1.29 Beer share of consm'!$B12,'1.38 Spirits share of consm'!BP12*'1.38 Spirits share of consm'!$B12)/((SQRT(POWER('1.19 Wine share of consm'!BP12,2)+POWER('1.29 Beer share of consm'!BP12,2)+POWER('1.38 Spirits share of consm'!BP12,2)))*(SQRT(POWER('1.19 Wine share of consm'!$B12,2)+POWER('1.29 Beer share of consm'!$B12,2)+POWER('1.38 Spirits share of consm'!$B12,2)))),"")</f>
        <v>0.87212912948534083</v>
      </c>
      <c r="BQ12" s="84">
        <f>IFERROR(SUM('1.19 Wine share of consm'!BQ12*'1.19 Wine share of consm'!$B12,'1.29 Beer share of consm'!BQ12*'1.29 Beer share of consm'!$B12,'1.38 Spirits share of consm'!BQ12*'1.38 Spirits share of consm'!$B12)/((SQRT(POWER('1.19 Wine share of consm'!BQ12,2)+POWER('1.29 Beer share of consm'!BQ12,2)+POWER('1.38 Spirits share of consm'!BQ12,2)))*(SQRT(POWER('1.19 Wine share of consm'!$B12,2)+POWER('1.29 Beer share of consm'!$B12,2)+POWER('1.38 Spirits share of consm'!$B12,2)))),"")</f>
        <v>0.98257116735157102</v>
      </c>
      <c r="BR12" s="84">
        <f>IFERROR(SUM('1.19 Wine share of consm'!BR12*'1.19 Wine share of consm'!$B12,'1.29 Beer share of consm'!BR12*'1.29 Beer share of consm'!$B12,'1.38 Spirits share of consm'!BR12*'1.38 Spirits share of consm'!$B12)/((SQRT(POWER('1.19 Wine share of consm'!BR12,2)+POWER('1.29 Beer share of consm'!BR12,2)+POWER('1.38 Spirits share of consm'!BR12,2)))*(SQRT(POWER('1.19 Wine share of consm'!$B12,2)+POWER('1.29 Beer share of consm'!$B12,2)+POWER('1.38 Spirits share of consm'!$B12,2)))),"")</f>
        <v>0.96834093396276</v>
      </c>
      <c r="BS12" s="84">
        <f>IFERROR(SUM('1.19 Wine share of consm'!BS12*'1.19 Wine share of consm'!$B12,'1.29 Beer share of consm'!BS12*'1.29 Beer share of consm'!$B12,'1.38 Spirits share of consm'!BS12*'1.38 Spirits share of consm'!$B12)/((SQRT(POWER('1.19 Wine share of consm'!BS12,2)+POWER('1.29 Beer share of consm'!BS12,2)+POWER('1.38 Spirits share of consm'!BS12,2)))*(SQRT(POWER('1.19 Wine share of consm'!$B12,2)+POWER('1.29 Beer share of consm'!$B12,2)+POWER('1.38 Spirits share of consm'!$B12,2)))),"")</f>
        <v>0.98291016452367086</v>
      </c>
      <c r="BT12" s="84">
        <f>IFERROR(SUM('1.19 Wine share of consm'!BT12*'1.19 Wine share of consm'!$B12,'1.29 Beer share of consm'!BT12*'1.29 Beer share of consm'!$B12,'1.38 Spirits share of consm'!BT12*'1.38 Spirits share of consm'!$B12)/((SQRT(POWER('1.19 Wine share of consm'!BT12,2)+POWER('1.29 Beer share of consm'!BT12,2)+POWER('1.38 Spirits share of consm'!BT12,2)))*(SQRT(POWER('1.19 Wine share of consm'!$B12,2)+POWER('1.29 Beer share of consm'!$B12,2)+POWER('1.38 Spirits share of consm'!$B12,2)))),"")</f>
        <v>0.86959132093388192</v>
      </c>
      <c r="BU12" s="84">
        <f>IFERROR(SUM('1.19 Wine share of consm'!BU12*'1.19 Wine share of consm'!$B12,'1.29 Beer share of consm'!BU12*'1.29 Beer share of consm'!$B12,'1.38 Spirits share of consm'!BU12*'1.38 Spirits share of consm'!$B12)/((SQRT(POWER('1.19 Wine share of consm'!BU12,2)+POWER('1.29 Beer share of consm'!BU12,2)+POWER('1.38 Spirits share of consm'!BU12,2)))*(SQRT(POWER('1.19 Wine share of consm'!$B12,2)+POWER('1.29 Beer share of consm'!$B12,2)+POWER('1.38 Spirits share of consm'!$B12,2)))),"")</f>
        <v>0.85731961136902324</v>
      </c>
      <c r="BV12" s="84">
        <f>IFERROR(SUM('1.19 Wine share of consm'!BV12*'1.19 Wine share of consm'!$B12,'1.29 Beer share of consm'!BV12*'1.29 Beer share of consm'!$B12,'1.38 Spirits share of consm'!BV12*'1.38 Spirits share of consm'!$B12)/((SQRT(POWER('1.19 Wine share of consm'!BV12,2)+POWER('1.29 Beer share of consm'!BV12,2)+POWER('1.38 Spirits share of consm'!BV12,2)))*(SQRT(POWER('1.19 Wine share of consm'!$B12,2)+POWER('1.29 Beer share of consm'!$B12,2)+POWER('1.38 Spirits share of consm'!$B12,2)))),"")</f>
        <v>0.86793363068662865</v>
      </c>
      <c r="BW12" s="84">
        <f>IFERROR(SUM('1.19 Wine share of consm'!BW12*'1.19 Wine share of consm'!$B12,'1.29 Beer share of consm'!BW12*'1.29 Beer share of consm'!$B12,'1.38 Spirits share of consm'!BW12*'1.38 Spirits share of consm'!$B12)/((SQRT(POWER('1.19 Wine share of consm'!BW12,2)+POWER('1.29 Beer share of consm'!BW12,2)+POWER('1.38 Spirits share of consm'!BW12,2)))*(SQRT(POWER('1.19 Wine share of consm'!$B12,2)+POWER('1.29 Beer share of consm'!$B12,2)+POWER('1.38 Spirits share of consm'!$B12,2)))),"")</f>
        <v>0.8050740386637496</v>
      </c>
      <c r="BX12" s="84">
        <f>IFERROR(SUM('1.19 Wine share of consm'!BX12*'1.19 Wine share of consm'!$B12,'1.29 Beer share of consm'!BX12*'1.29 Beer share of consm'!$B12,'1.38 Spirits share of consm'!BX12*'1.38 Spirits share of consm'!$B12)/((SQRT(POWER('1.19 Wine share of consm'!BX12,2)+POWER('1.29 Beer share of consm'!BX12,2)+POWER('1.38 Spirits share of consm'!BX12,2)))*(SQRT(POWER('1.19 Wine share of consm'!$B12,2)+POWER('1.29 Beer share of consm'!$B12,2)+POWER('1.38 Spirits share of consm'!$B12,2)))),"")</f>
        <v>0.97490033801947784</v>
      </c>
      <c r="BY12" s="84">
        <f>IFERROR(SUM('1.19 Wine share of consm'!BY12*'1.19 Wine share of consm'!$B12,'1.29 Beer share of consm'!BY12*'1.29 Beer share of consm'!$B12,'1.38 Spirits share of consm'!BY12*'1.38 Spirits share of consm'!$B12)/((SQRT(POWER('1.19 Wine share of consm'!BY12,2)+POWER('1.29 Beer share of consm'!BY12,2)+POWER('1.38 Spirits share of consm'!BY12,2)))*(SQRT(POWER('1.19 Wine share of consm'!$B12,2)+POWER('1.29 Beer share of consm'!$B12,2)+POWER('1.38 Spirits share of consm'!$B12,2)))),"")</f>
        <v>0.70059808633722997</v>
      </c>
      <c r="BZ12" s="84">
        <f>IFERROR(SUM('1.19 Wine share of consm'!BZ12*'1.19 Wine share of consm'!$B12,'1.29 Beer share of consm'!BZ12*'1.29 Beer share of consm'!$B12,'1.38 Spirits share of consm'!BZ12*'1.38 Spirits share of consm'!$B12)/((SQRT(POWER('1.19 Wine share of consm'!BZ12,2)+POWER('1.29 Beer share of consm'!BZ12,2)+POWER('1.38 Spirits share of consm'!BZ12,2)))*(SQRT(POWER('1.19 Wine share of consm'!$B12,2)+POWER('1.29 Beer share of consm'!$B12,2)+POWER('1.38 Spirits share of consm'!$B12,2)))),"")</f>
        <v>0.93968033723276867</v>
      </c>
      <c r="CA12" s="84">
        <f>IFERROR(SUM('1.19 Wine share of consm'!CA12*'1.19 Wine share of consm'!$B12,'1.29 Beer share of consm'!CA12*'1.29 Beer share of consm'!$B12,'1.38 Spirits share of consm'!CA12*'1.38 Spirits share of consm'!$B12)/((SQRT(POWER('1.19 Wine share of consm'!CA12,2)+POWER('1.29 Beer share of consm'!CA12,2)+POWER('1.38 Spirits share of consm'!CA12,2)))*(SQRT(POWER('1.19 Wine share of consm'!$B12,2)+POWER('1.29 Beer share of consm'!$B12,2)+POWER('1.38 Spirits share of consm'!$B12,2)))),"")</f>
        <v>0.74174704742654918</v>
      </c>
      <c r="CB12" s="84">
        <f>IFERROR(SUM('1.19 Wine share of consm'!CB12*'1.19 Wine share of consm'!$B12,'1.29 Beer share of consm'!CB12*'1.29 Beer share of consm'!$B12,'1.38 Spirits share of consm'!CB12*'1.38 Spirits share of consm'!$B12)/((SQRT(POWER('1.19 Wine share of consm'!CB12,2)+POWER('1.29 Beer share of consm'!CB12,2)+POWER('1.38 Spirits share of consm'!CB12,2)))*(SQRT(POWER('1.19 Wine share of consm'!$B12,2)+POWER('1.29 Beer share of consm'!$B12,2)+POWER('1.38 Spirits share of consm'!$B12,2)))),"")</f>
        <v>0.93094673157949015</v>
      </c>
      <c r="CC12" s="84">
        <f>IFERROR(SUM('1.19 Wine share of consm'!CC12*'1.19 Wine share of consm'!$B12,'1.29 Beer share of consm'!CC12*'1.29 Beer share of consm'!$B12,'1.38 Spirits share of consm'!CC12*'1.38 Spirits share of consm'!$B12)/((SQRT(POWER('1.19 Wine share of consm'!CC12,2)+POWER('1.29 Beer share of consm'!CC12,2)+POWER('1.38 Spirits share of consm'!CC12,2)))*(SQRT(POWER('1.19 Wine share of consm'!$B12,2)+POWER('1.29 Beer share of consm'!$B12,2)+POWER('1.38 Spirits share of consm'!$B12,2)))),"")</f>
        <v>0.55586804824142899</v>
      </c>
      <c r="CD12" s="84">
        <f>IFERROR(SUM('1.19 Wine share of consm'!CD12*'1.19 Wine share of consm'!$B12,'1.29 Beer share of consm'!CD12*'1.29 Beer share of consm'!$B12,'1.38 Spirits share of consm'!CD12*'1.38 Spirits share of consm'!$B12)/((SQRT(POWER('1.19 Wine share of consm'!CD12,2)+POWER('1.29 Beer share of consm'!CD12,2)+POWER('1.38 Spirits share of consm'!CD12,2)))*(SQRT(POWER('1.19 Wine share of consm'!$B12,2)+POWER('1.29 Beer share of consm'!$B12,2)+POWER('1.38 Spirits share of consm'!$B12,2)))),"")</f>
        <v>0.87551496159095954</v>
      </c>
      <c r="CE12" s="84">
        <f>IFERROR(SUM('1.19 Wine share of consm'!CE12*'1.19 Wine share of consm'!$B12,'1.29 Beer share of consm'!CE12*'1.29 Beer share of consm'!$B12,'1.38 Spirits share of consm'!CE12*'1.38 Spirits share of consm'!$B12)/((SQRT(POWER('1.19 Wine share of consm'!CE12,2)+POWER('1.29 Beer share of consm'!CE12,2)+POWER('1.38 Spirits share of consm'!CE12,2)))*(SQRT(POWER('1.19 Wine share of consm'!$B12,2)+POWER('1.29 Beer share of consm'!$B12,2)+POWER('1.38 Spirits share of consm'!$B12,2)))),"")</f>
        <v>0.92533371473150128</v>
      </c>
      <c r="CF12" s="84">
        <f>IFERROR(SUM('1.19 Wine share of consm'!CF12*'1.19 Wine share of consm'!$B12,'1.29 Beer share of consm'!CF12*'1.29 Beer share of consm'!$B12,'1.38 Spirits share of consm'!CF12*'1.38 Spirits share of consm'!$B12)/((SQRT(POWER('1.19 Wine share of consm'!CF12,2)+POWER('1.29 Beer share of consm'!CF12,2)+POWER('1.38 Spirits share of consm'!CF12,2)))*(SQRT(POWER('1.19 Wine share of consm'!$B12,2)+POWER('1.29 Beer share of consm'!$B12,2)+POWER('1.38 Spirits share of consm'!$B12,2)))),"")</f>
        <v>0.62775134034209334</v>
      </c>
      <c r="CG12" s="84">
        <f>IFERROR(SUM('1.19 Wine share of consm'!CG12*'1.19 Wine share of consm'!$B12,'1.29 Beer share of consm'!CG12*'1.29 Beer share of consm'!$B12,'1.38 Spirits share of consm'!CG12*'1.38 Spirits share of consm'!$B12)/((SQRT(POWER('1.19 Wine share of consm'!CG12,2)+POWER('1.29 Beer share of consm'!CG12,2)+POWER('1.38 Spirits share of consm'!CG12,2)))*(SQRT(POWER('1.19 Wine share of consm'!$B12,2)+POWER('1.29 Beer share of consm'!$B12,2)+POWER('1.38 Spirits share of consm'!$B12,2)))),"")</f>
        <v>0.93414800789135488</v>
      </c>
      <c r="CH12" s="84">
        <f>IFERROR(SUM('1.19 Wine share of consm'!CH12*'1.19 Wine share of consm'!$B12,'1.29 Beer share of consm'!CH12*'1.29 Beer share of consm'!$B12,'1.38 Spirits share of consm'!CH12*'1.38 Spirits share of consm'!$B12)/((SQRT(POWER('1.19 Wine share of consm'!CH12,2)+POWER('1.29 Beer share of consm'!CH12,2)+POWER('1.38 Spirits share of consm'!CH12,2)))*(SQRT(POWER('1.19 Wine share of consm'!$B12,2)+POWER('1.29 Beer share of consm'!$B12,2)+POWER('1.38 Spirits share of consm'!$B12,2)))),"")</f>
        <v>0.84195673856262032</v>
      </c>
      <c r="CI12" s="84">
        <f>IFERROR(SUM('1.19 Wine share of consm'!CI12*'1.19 Wine share of consm'!$B12,'1.29 Beer share of consm'!CI12*'1.29 Beer share of consm'!$B12,'1.38 Spirits share of consm'!CI12*'1.38 Spirits share of consm'!$B12)/((SQRT(POWER('1.19 Wine share of consm'!CI12,2)+POWER('1.29 Beer share of consm'!CI12,2)+POWER('1.38 Spirits share of consm'!CI12,2)))*(SQRT(POWER('1.19 Wine share of consm'!$B12,2)+POWER('1.29 Beer share of consm'!$B12,2)+POWER('1.38 Spirits share of consm'!$B12,2)))),"")</f>
        <v>0.72191398990073274</v>
      </c>
      <c r="CJ12" s="84">
        <f>IFERROR(SUM('1.19 Wine share of consm'!CJ12*'1.19 Wine share of consm'!$B12,'1.29 Beer share of consm'!CJ12*'1.29 Beer share of consm'!$B12,'1.38 Spirits share of consm'!CJ12*'1.38 Spirits share of consm'!$B12)/((SQRT(POWER('1.19 Wine share of consm'!CJ12,2)+POWER('1.29 Beer share of consm'!CJ12,2)+POWER('1.38 Spirits share of consm'!CJ12,2)))*(SQRT(POWER('1.19 Wine share of consm'!$B12,2)+POWER('1.29 Beer share of consm'!$B12,2)+POWER('1.38 Spirits share of consm'!$B12,2)))),"")</f>
        <v>0.97264007915854489</v>
      </c>
      <c r="CK12" s="84">
        <f>IFERROR(SUM('1.19 Wine share of consm'!CK12*'1.19 Wine share of consm'!$B12,'1.29 Beer share of consm'!CK12*'1.29 Beer share of consm'!$B12,'1.38 Spirits share of consm'!CK12*'1.38 Spirits share of consm'!$B12)/((SQRT(POWER('1.19 Wine share of consm'!CK12,2)+POWER('1.29 Beer share of consm'!CK12,2)+POWER('1.38 Spirits share of consm'!CK12,2)))*(SQRT(POWER('1.19 Wine share of consm'!$B12,2)+POWER('1.29 Beer share of consm'!$B12,2)+POWER('1.38 Spirits share of consm'!$B12,2)))),"")</f>
        <v>0.93534607922812474</v>
      </c>
      <c r="CL12" s="84">
        <f>IFERROR(SUM('1.19 Wine share of consm'!CL12*'1.19 Wine share of consm'!$B12,'1.29 Beer share of consm'!CL12*'1.29 Beer share of consm'!$B12,'1.38 Spirits share of consm'!CL12*'1.38 Spirits share of consm'!$B12)/((SQRT(POWER('1.19 Wine share of consm'!CL12,2)+POWER('1.29 Beer share of consm'!CL12,2)+POWER('1.38 Spirits share of consm'!CL12,2)))*(SQRT(POWER('1.19 Wine share of consm'!$B12,2)+POWER('1.29 Beer share of consm'!$B12,2)+POWER('1.38 Spirits share of consm'!$B12,2)))),"")</f>
        <v>0.79029891274267716</v>
      </c>
      <c r="CM12" s="84">
        <f>IFERROR(SUM('1.19 Wine share of consm'!CM12*'1.19 Wine share of consm'!$B12,'1.29 Beer share of consm'!CM12*'1.29 Beer share of consm'!$B12,'1.38 Spirits share of consm'!CM12*'1.38 Spirits share of consm'!$B12)/((SQRT(POWER('1.19 Wine share of consm'!CM12,2)+POWER('1.29 Beer share of consm'!CM12,2)+POWER('1.38 Spirits share of consm'!CM12,2)))*(SQRT(POWER('1.19 Wine share of consm'!$B12,2)+POWER('1.29 Beer share of consm'!$B12,2)+POWER('1.38 Spirits share of consm'!$B12,2)))),"")</f>
        <v>0.80674535011259763</v>
      </c>
      <c r="CN12" s="84">
        <f>IFERROR(SUM('1.19 Wine share of consm'!CN12*'1.19 Wine share of consm'!$B12,'1.29 Beer share of consm'!CN12*'1.29 Beer share of consm'!$B12,'1.38 Spirits share of consm'!CN12*'1.38 Spirits share of consm'!$B12)/((SQRT(POWER('1.19 Wine share of consm'!CN12,2)+POWER('1.29 Beer share of consm'!CN12,2)+POWER('1.38 Spirits share of consm'!CN12,2)))*(SQRT(POWER('1.19 Wine share of consm'!$B12,2)+POWER('1.29 Beer share of consm'!$B12,2)+POWER('1.38 Spirits share of consm'!$B12,2)))),"")</f>
        <v>0.96646693879565049</v>
      </c>
      <c r="CO12" s="84">
        <f>IFERROR(SUM('1.19 Wine share of consm'!CO12*'1.19 Wine share of consm'!$B12,'1.29 Beer share of consm'!CO12*'1.29 Beer share of consm'!$B12,'1.38 Spirits share of consm'!CO12*'1.38 Spirits share of consm'!$B12)/((SQRT(POWER('1.19 Wine share of consm'!CO12,2)+POWER('1.29 Beer share of consm'!CO12,2)+POWER('1.38 Spirits share of consm'!CO12,2)))*(SQRT(POWER('1.19 Wine share of consm'!$B12,2)+POWER('1.29 Beer share of consm'!$B12,2)+POWER('1.38 Spirits share of consm'!$B12,2)))),"")</f>
        <v>0.88716398841669553</v>
      </c>
      <c r="CP12" s="84">
        <f>IFERROR(SUM('1.19 Wine share of consm'!CP12*'1.19 Wine share of consm'!$B12,'1.29 Beer share of consm'!CP12*'1.29 Beer share of consm'!$B12,'1.38 Spirits share of consm'!CP12*'1.38 Spirits share of consm'!$B12)/((SQRT(POWER('1.19 Wine share of consm'!CP12,2)+POWER('1.29 Beer share of consm'!CP12,2)+POWER('1.38 Spirits share of consm'!CP12,2)))*(SQRT(POWER('1.19 Wine share of consm'!$B12,2)+POWER('1.29 Beer share of consm'!$B12,2)+POWER('1.38 Spirits share of consm'!$B12,2)))),"")</f>
        <v>0.89756774817022633</v>
      </c>
      <c r="CR12" s="88"/>
    </row>
    <row r="13" spans="1:96" x14ac:dyDescent="0.25">
      <c r="A13" s="78" t="s">
        <v>34</v>
      </c>
      <c r="B13" s="84">
        <f>IFERROR(SUM('1.19 Wine share of consm'!B13*'1.19 Wine share of consm'!$B13,'1.29 Beer share of consm'!B13*'1.29 Beer share of consm'!$B13,'1.38 Spirits share of consm'!B13*'1.38 Spirits share of consm'!$B13)/((SQRT(POWER('1.19 Wine share of consm'!B13,2)+POWER('1.29 Beer share of consm'!B13,2)+POWER('1.38 Spirits share of consm'!B13,2)))*(SQRT(POWER('1.19 Wine share of consm'!$B13,2)+POWER('1.29 Beer share of consm'!$B13,2)+POWER('1.38 Spirits share of consm'!$B13,2)))),"")</f>
        <v>1.0000000000000002</v>
      </c>
      <c r="C13" s="84">
        <f>IFERROR(SUM('1.19 Wine share of consm'!C13*'1.19 Wine share of consm'!$B13,'1.29 Beer share of consm'!C13*'1.29 Beer share of consm'!$B13,'1.38 Spirits share of consm'!C13*'1.38 Spirits share of consm'!$B13)/((SQRT(POWER('1.19 Wine share of consm'!C13,2)+POWER('1.29 Beer share of consm'!C13,2)+POWER('1.38 Spirits share of consm'!C13,2)))*(SQRT(POWER('1.19 Wine share of consm'!$B13,2)+POWER('1.29 Beer share of consm'!$B13,2)+POWER('1.38 Spirits share of consm'!$B13,2)))),"")</f>
        <v>0.96796348689846146</v>
      </c>
      <c r="D13" s="84">
        <f>IFERROR(SUM('1.19 Wine share of consm'!D13*'1.19 Wine share of consm'!$B13,'1.29 Beer share of consm'!D13*'1.29 Beer share of consm'!$B13,'1.38 Spirits share of consm'!D13*'1.38 Spirits share of consm'!$B13)/((SQRT(POWER('1.19 Wine share of consm'!D13,2)+POWER('1.29 Beer share of consm'!D13,2)+POWER('1.38 Spirits share of consm'!D13,2)))*(SQRT(POWER('1.19 Wine share of consm'!$B13,2)+POWER('1.29 Beer share of consm'!$B13,2)+POWER('1.38 Spirits share of consm'!$B13,2)))),"")</f>
        <v>0.93200004655619029</v>
      </c>
      <c r="E13" s="84">
        <f>IFERROR(SUM('1.19 Wine share of consm'!E13*'1.19 Wine share of consm'!$B13,'1.29 Beer share of consm'!E13*'1.29 Beer share of consm'!$B13,'1.38 Spirits share of consm'!E13*'1.38 Spirits share of consm'!$B13)/((SQRT(POWER('1.19 Wine share of consm'!E13,2)+POWER('1.29 Beer share of consm'!E13,2)+POWER('1.38 Spirits share of consm'!E13,2)))*(SQRT(POWER('1.19 Wine share of consm'!$B13,2)+POWER('1.29 Beer share of consm'!$B13,2)+POWER('1.38 Spirits share of consm'!$B13,2)))),"")</f>
        <v>0.99287614612687303</v>
      </c>
      <c r="F13" s="84">
        <f>IFERROR(SUM('1.19 Wine share of consm'!F13*'1.19 Wine share of consm'!$B13,'1.29 Beer share of consm'!F13*'1.29 Beer share of consm'!$B13,'1.38 Spirits share of consm'!F13*'1.38 Spirits share of consm'!$B13)/((SQRT(POWER('1.19 Wine share of consm'!F13,2)+POWER('1.29 Beer share of consm'!F13,2)+POWER('1.38 Spirits share of consm'!F13,2)))*(SQRT(POWER('1.19 Wine share of consm'!$B13,2)+POWER('1.29 Beer share of consm'!$B13,2)+POWER('1.38 Spirits share of consm'!$B13,2)))),"")</f>
        <v>0.88840960486479092</v>
      </c>
      <c r="G13" s="84">
        <f>IFERROR(SUM('1.19 Wine share of consm'!G13*'1.19 Wine share of consm'!$B13,'1.29 Beer share of consm'!G13*'1.29 Beer share of consm'!$B13,'1.38 Spirits share of consm'!G13*'1.38 Spirits share of consm'!$B13)/((SQRT(POWER('1.19 Wine share of consm'!G13,2)+POWER('1.29 Beer share of consm'!G13,2)+POWER('1.38 Spirits share of consm'!G13,2)))*(SQRT(POWER('1.19 Wine share of consm'!$B13,2)+POWER('1.29 Beer share of consm'!$B13,2)+POWER('1.38 Spirits share of consm'!$B13,2)))),"")</f>
        <v>0.69892880899008991</v>
      </c>
      <c r="H13" s="84">
        <f>IFERROR(SUM('1.19 Wine share of consm'!H13*'1.19 Wine share of consm'!$B13,'1.29 Beer share of consm'!H13*'1.29 Beer share of consm'!$B13,'1.38 Spirits share of consm'!H13*'1.38 Spirits share of consm'!$B13)/((SQRT(POWER('1.19 Wine share of consm'!H13,2)+POWER('1.29 Beer share of consm'!H13,2)+POWER('1.38 Spirits share of consm'!H13,2)))*(SQRT(POWER('1.19 Wine share of consm'!$B13,2)+POWER('1.29 Beer share of consm'!$B13,2)+POWER('1.38 Spirits share of consm'!$B13,2)))),"")</f>
        <v>0.85516963845585636</v>
      </c>
      <c r="I13" s="84">
        <f>IFERROR(SUM('1.19 Wine share of consm'!I13*'1.19 Wine share of consm'!$B13,'1.29 Beer share of consm'!I13*'1.29 Beer share of consm'!$B13,'1.38 Spirits share of consm'!I13*'1.38 Spirits share of consm'!$B13)/((SQRT(POWER('1.19 Wine share of consm'!I13,2)+POWER('1.29 Beer share of consm'!I13,2)+POWER('1.38 Spirits share of consm'!I13,2)))*(SQRT(POWER('1.19 Wine share of consm'!$B13,2)+POWER('1.29 Beer share of consm'!$B13,2)+POWER('1.38 Spirits share of consm'!$B13,2)))),"")</f>
        <v>0.97137002427018027</v>
      </c>
      <c r="J13" s="84">
        <f>IFERROR(SUM('1.19 Wine share of consm'!J13*'1.19 Wine share of consm'!$B13,'1.29 Beer share of consm'!J13*'1.29 Beer share of consm'!$B13,'1.38 Spirits share of consm'!J13*'1.38 Spirits share of consm'!$B13)/((SQRT(POWER('1.19 Wine share of consm'!J13,2)+POWER('1.29 Beer share of consm'!J13,2)+POWER('1.38 Spirits share of consm'!J13,2)))*(SQRT(POWER('1.19 Wine share of consm'!$B13,2)+POWER('1.29 Beer share of consm'!$B13,2)+POWER('1.38 Spirits share of consm'!$B13,2)))),"")</f>
        <v>0.97696231733289984</v>
      </c>
      <c r="K13" s="84">
        <f>IFERROR(SUM('1.19 Wine share of consm'!K13*'1.19 Wine share of consm'!$B13,'1.29 Beer share of consm'!K13*'1.29 Beer share of consm'!$B13,'1.38 Spirits share of consm'!K13*'1.38 Spirits share of consm'!$B13)/((SQRT(POWER('1.19 Wine share of consm'!K13,2)+POWER('1.29 Beer share of consm'!K13,2)+POWER('1.38 Spirits share of consm'!K13,2)))*(SQRT(POWER('1.19 Wine share of consm'!$B13,2)+POWER('1.29 Beer share of consm'!$B13,2)+POWER('1.38 Spirits share of consm'!$B13,2)))),"")</f>
        <v>0.96685869882928677</v>
      </c>
      <c r="L13" s="84">
        <f>IFERROR(SUM('1.19 Wine share of consm'!L13*'1.19 Wine share of consm'!$B13,'1.29 Beer share of consm'!L13*'1.29 Beer share of consm'!$B13,'1.38 Spirits share of consm'!L13*'1.38 Spirits share of consm'!$B13)/((SQRT(POWER('1.19 Wine share of consm'!L13,2)+POWER('1.29 Beer share of consm'!L13,2)+POWER('1.38 Spirits share of consm'!L13,2)))*(SQRT(POWER('1.19 Wine share of consm'!$B13,2)+POWER('1.29 Beer share of consm'!$B13,2)+POWER('1.38 Spirits share of consm'!$B13,2)))),"")</f>
        <v>0.70069192853201467</v>
      </c>
      <c r="M13" s="84">
        <f>IFERROR(SUM('1.19 Wine share of consm'!M13*'1.19 Wine share of consm'!$B13,'1.29 Beer share of consm'!M13*'1.29 Beer share of consm'!$B13,'1.38 Spirits share of consm'!M13*'1.38 Spirits share of consm'!$B13)/((SQRT(POWER('1.19 Wine share of consm'!M13,2)+POWER('1.29 Beer share of consm'!M13,2)+POWER('1.38 Spirits share of consm'!M13,2)))*(SQRT(POWER('1.19 Wine share of consm'!$B13,2)+POWER('1.29 Beer share of consm'!$B13,2)+POWER('1.38 Spirits share of consm'!$B13,2)))),"")</f>
        <v>0.818553218868453</v>
      </c>
      <c r="N13" s="84">
        <f>IFERROR(SUM('1.19 Wine share of consm'!N13*'1.19 Wine share of consm'!$B13,'1.29 Beer share of consm'!N13*'1.29 Beer share of consm'!$B13,'1.38 Spirits share of consm'!N13*'1.38 Spirits share of consm'!$B13)/((SQRT(POWER('1.19 Wine share of consm'!N13,2)+POWER('1.29 Beer share of consm'!N13,2)+POWER('1.38 Spirits share of consm'!N13,2)))*(SQRT(POWER('1.19 Wine share of consm'!$B13,2)+POWER('1.29 Beer share of consm'!$B13,2)+POWER('1.38 Spirits share of consm'!$B13,2)))),"")</f>
        <v>0.89739643600806718</v>
      </c>
      <c r="O13" s="84">
        <f>IFERROR(SUM('1.19 Wine share of consm'!O13*'1.19 Wine share of consm'!$B13,'1.29 Beer share of consm'!O13*'1.29 Beer share of consm'!$B13,'1.38 Spirits share of consm'!O13*'1.38 Spirits share of consm'!$B13)/((SQRT(POWER('1.19 Wine share of consm'!O13,2)+POWER('1.29 Beer share of consm'!O13,2)+POWER('1.38 Spirits share of consm'!O13,2)))*(SQRT(POWER('1.19 Wine share of consm'!$B13,2)+POWER('1.29 Beer share of consm'!$B13,2)+POWER('1.38 Spirits share of consm'!$B13,2)))),"")</f>
        <v>0.7844231944646517</v>
      </c>
      <c r="P13" s="84">
        <f>IFERROR(SUM('1.19 Wine share of consm'!P13*'1.19 Wine share of consm'!$B13,'1.29 Beer share of consm'!P13*'1.29 Beer share of consm'!$B13,'1.38 Spirits share of consm'!P13*'1.38 Spirits share of consm'!$B13)/((SQRT(POWER('1.19 Wine share of consm'!P13,2)+POWER('1.29 Beer share of consm'!P13,2)+POWER('1.38 Spirits share of consm'!P13,2)))*(SQRT(POWER('1.19 Wine share of consm'!$B13,2)+POWER('1.29 Beer share of consm'!$B13,2)+POWER('1.38 Spirits share of consm'!$B13,2)))),"")</f>
        <v>0.97566034710346961</v>
      </c>
      <c r="Q13" s="84">
        <f>IFERROR(SUM('1.19 Wine share of consm'!Q13*'1.19 Wine share of consm'!$B13,'1.29 Beer share of consm'!Q13*'1.29 Beer share of consm'!$B13,'1.38 Spirits share of consm'!Q13*'1.38 Spirits share of consm'!$B13)/((SQRT(POWER('1.19 Wine share of consm'!Q13,2)+POWER('1.29 Beer share of consm'!Q13,2)+POWER('1.38 Spirits share of consm'!Q13,2)))*(SQRT(POWER('1.19 Wine share of consm'!$B13,2)+POWER('1.29 Beer share of consm'!$B13,2)+POWER('1.38 Spirits share of consm'!$B13,2)))),"")</f>
        <v>0.83091831193837906</v>
      </c>
      <c r="R13" s="84">
        <f>IFERROR(SUM('1.19 Wine share of consm'!R13*'1.19 Wine share of consm'!$B13,'1.29 Beer share of consm'!R13*'1.29 Beer share of consm'!$B13,'1.38 Spirits share of consm'!R13*'1.38 Spirits share of consm'!$B13)/((SQRT(POWER('1.19 Wine share of consm'!R13,2)+POWER('1.29 Beer share of consm'!R13,2)+POWER('1.38 Spirits share of consm'!R13,2)))*(SQRT(POWER('1.19 Wine share of consm'!$B13,2)+POWER('1.29 Beer share of consm'!$B13,2)+POWER('1.38 Spirits share of consm'!$B13,2)))),"")</f>
        <v>0.80100132372087207</v>
      </c>
      <c r="S13" s="84">
        <f>IFERROR(SUM('1.19 Wine share of consm'!S13*'1.19 Wine share of consm'!$B13,'1.29 Beer share of consm'!S13*'1.29 Beer share of consm'!$B13,'1.38 Spirits share of consm'!S13*'1.38 Spirits share of consm'!$B13)/((SQRT(POWER('1.19 Wine share of consm'!S13,2)+POWER('1.29 Beer share of consm'!S13,2)+POWER('1.38 Spirits share of consm'!S13,2)))*(SQRT(POWER('1.19 Wine share of consm'!$B13,2)+POWER('1.29 Beer share of consm'!$B13,2)+POWER('1.38 Spirits share of consm'!$B13,2)))),"")</f>
        <v>0.79415686516591766</v>
      </c>
      <c r="T13" s="84">
        <f>IFERROR(SUM('1.19 Wine share of consm'!T13*'1.19 Wine share of consm'!$B13,'1.29 Beer share of consm'!T13*'1.29 Beer share of consm'!$B13,'1.38 Spirits share of consm'!T13*'1.38 Spirits share of consm'!$B13)/((SQRT(POWER('1.19 Wine share of consm'!T13,2)+POWER('1.29 Beer share of consm'!T13,2)+POWER('1.38 Spirits share of consm'!T13,2)))*(SQRT(POWER('1.19 Wine share of consm'!$B13,2)+POWER('1.29 Beer share of consm'!$B13,2)+POWER('1.38 Spirits share of consm'!$B13,2)))),"")</f>
        <v>0.86613358320471567</v>
      </c>
      <c r="U13" s="84">
        <f>IFERROR(SUM('1.19 Wine share of consm'!U13*'1.19 Wine share of consm'!$B13,'1.29 Beer share of consm'!U13*'1.29 Beer share of consm'!$B13,'1.38 Spirits share of consm'!U13*'1.38 Spirits share of consm'!$B13)/((SQRT(POWER('1.19 Wine share of consm'!U13,2)+POWER('1.29 Beer share of consm'!U13,2)+POWER('1.38 Spirits share of consm'!U13,2)))*(SQRT(POWER('1.19 Wine share of consm'!$B13,2)+POWER('1.29 Beer share of consm'!$B13,2)+POWER('1.38 Spirits share of consm'!$B13,2)))),"")</f>
        <v>0.86961794777699886</v>
      </c>
      <c r="V13" s="84">
        <f>IFERROR(SUM('1.19 Wine share of consm'!V13*'1.19 Wine share of consm'!$B13,'1.29 Beer share of consm'!V13*'1.29 Beer share of consm'!$B13,'1.38 Spirits share of consm'!V13*'1.38 Spirits share of consm'!$B13)/((SQRT(POWER('1.19 Wine share of consm'!V13,2)+POWER('1.29 Beer share of consm'!V13,2)+POWER('1.38 Spirits share of consm'!V13,2)))*(SQRT(POWER('1.19 Wine share of consm'!$B13,2)+POWER('1.29 Beer share of consm'!$B13,2)+POWER('1.38 Spirits share of consm'!$B13,2)))),"")</f>
        <v>0.84631247046153457</v>
      </c>
      <c r="W13" s="84">
        <f>IFERROR(SUM('1.19 Wine share of consm'!W13*'1.19 Wine share of consm'!$B13,'1.29 Beer share of consm'!W13*'1.29 Beer share of consm'!$B13,'1.38 Spirits share of consm'!W13*'1.38 Spirits share of consm'!$B13)/((SQRT(POWER('1.19 Wine share of consm'!W13,2)+POWER('1.29 Beer share of consm'!W13,2)+POWER('1.38 Spirits share of consm'!W13,2)))*(SQRT(POWER('1.19 Wine share of consm'!$B13,2)+POWER('1.29 Beer share of consm'!$B13,2)+POWER('1.38 Spirits share of consm'!$B13,2)))),"")</f>
        <v>0.99710566306090131</v>
      </c>
      <c r="X13" s="84">
        <f>IFERROR(SUM('1.19 Wine share of consm'!X13*'1.19 Wine share of consm'!$B13,'1.29 Beer share of consm'!X13*'1.29 Beer share of consm'!$B13,'1.38 Spirits share of consm'!X13*'1.38 Spirits share of consm'!$B13)/((SQRT(POWER('1.19 Wine share of consm'!X13,2)+POWER('1.29 Beer share of consm'!X13,2)+POWER('1.38 Spirits share of consm'!X13,2)))*(SQRT(POWER('1.19 Wine share of consm'!$B13,2)+POWER('1.29 Beer share of consm'!$B13,2)+POWER('1.38 Spirits share of consm'!$B13,2)))),"")</f>
        <v>0.87805894085407599</v>
      </c>
      <c r="Y13" s="84">
        <f>IFERROR(SUM('1.19 Wine share of consm'!Y13*'1.19 Wine share of consm'!$B13,'1.29 Beer share of consm'!Y13*'1.29 Beer share of consm'!$B13,'1.38 Spirits share of consm'!Y13*'1.38 Spirits share of consm'!$B13)/((SQRT(POWER('1.19 Wine share of consm'!Y13,2)+POWER('1.29 Beer share of consm'!Y13,2)+POWER('1.38 Spirits share of consm'!Y13,2)))*(SQRT(POWER('1.19 Wine share of consm'!$B13,2)+POWER('1.29 Beer share of consm'!$B13,2)+POWER('1.38 Spirits share of consm'!$B13,2)))),"")</f>
        <v>0.87034669666801034</v>
      </c>
      <c r="Z13" s="84">
        <f>IFERROR(SUM('1.19 Wine share of consm'!Z13*'1.19 Wine share of consm'!$B13,'1.29 Beer share of consm'!Z13*'1.29 Beer share of consm'!$B13,'1.38 Spirits share of consm'!Z13*'1.38 Spirits share of consm'!$B13)/((SQRT(POWER('1.19 Wine share of consm'!Z13,2)+POWER('1.29 Beer share of consm'!Z13,2)+POWER('1.38 Spirits share of consm'!Z13,2)))*(SQRT(POWER('1.19 Wine share of consm'!$B13,2)+POWER('1.29 Beer share of consm'!$B13,2)+POWER('1.38 Spirits share of consm'!$B13,2)))),"")</f>
        <v>0.99070503800661025</v>
      </c>
      <c r="AA13" s="84">
        <f>IFERROR(SUM('1.19 Wine share of consm'!AA13*'1.19 Wine share of consm'!$B13,'1.29 Beer share of consm'!AA13*'1.29 Beer share of consm'!$B13,'1.38 Spirits share of consm'!AA13*'1.38 Spirits share of consm'!$B13)/((SQRT(POWER('1.19 Wine share of consm'!AA13,2)+POWER('1.29 Beer share of consm'!AA13,2)+POWER('1.38 Spirits share of consm'!AA13,2)))*(SQRT(POWER('1.19 Wine share of consm'!$B13,2)+POWER('1.29 Beer share of consm'!$B13,2)+POWER('1.38 Spirits share of consm'!$B13,2)))),"")</f>
        <v>0.90749722353787887</v>
      </c>
      <c r="AB13" s="84">
        <f>IFERROR(SUM('1.19 Wine share of consm'!AB13*'1.19 Wine share of consm'!$B13,'1.29 Beer share of consm'!AB13*'1.29 Beer share of consm'!$B13,'1.38 Spirits share of consm'!AB13*'1.38 Spirits share of consm'!$B13)/((SQRT(POWER('1.19 Wine share of consm'!AB13,2)+POWER('1.29 Beer share of consm'!AB13,2)+POWER('1.38 Spirits share of consm'!AB13,2)))*(SQRT(POWER('1.19 Wine share of consm'!$B13,2)+POWER('1.29 Beer share of consm'!$B13,2)+POWER('1.38 Spirits share of consm'!$B13,2)))),"")</f>
        <v>0.92964286675020102</v>
      </c>
      <c r="AC13" s="84">
        <f>IFERROR(SUM('1.19 Wine share of consm'!AC13*'1.19 Wine share of consm'!$B13,'1.29 Beer share of consm'!AC13*'1.29 Beer share of consm'!$B13,'1.38 Spirits share of consm'!AC13*'1.38 Spirits share of consm'!$B13)/((SQRT(POWER('1.19 Wine share of consm'!AC13,2)+POWER('1.29 Beer share of consm'!AC13,2)+POWER('1.38 Spirits share of consm'!AC13,2)))*(SQRT(POWER('1.19 Wine share of consm'!$B13,2)+POWER('1.29 Beer share of consm'!$B13,2)+POWER('1.38 Spirits share of consm'!$B13,2)))),"")</f>
        <v>0.99198508767106341</v>
      </c>
      <c r="AD13" s="84">
        <f>IFERROR(SUM('1.19 Wine share of consm'!AD13*'1.19 Wine share of consm'!$B13,'1.29 Beer share of consm'!AD13*'1.29 Beer share of consm'!$B13,'1.38 Spirits share of consm'!AD13*'1.38 Spirits share of consm'!$B13)/((SQRT(POWER('1.19 Wine share of consm'!AD13,2)+POWER('1.29 Beer share of consm'!AD13,2)+POWER('1.38 Spirits share of consm'!AD13,2)))*(SQRT(POWER('1.19 Wine share of consm'!$B13,2)+POWER('1.29 Beer share of consm'!$B13,2)+POWER('1.38 Spirits share of consm'!$B13,2)))),"")</f>
        <v>0.96732764982534925</v>
      </c>
      <c r="AE13" s="84">
        <f>IFERROR(SUM('1.19 Wine share of consm'!AE13*'1.19 Wine share of consm'!$B13,'1.29 Beer share of consm'!AE13*'1.29 Beer share of consm'!$B13,'1.38 Spirits share of consm'!AE13*'1.38 Spirits share of consm'!$B13)/((SQRT(POWER('1.19 Wine share of consm'!AE13,2)+POWER('1.29 Beer share of consm'!AE13,2)+POWER('1.38 Spirits share of consm'!AE13,2)))*(SQRT(POWER('1.19 Wine share of consm'!$B13,2)+POWER('1.29 Beer share of consm'!$B13,2)+POWER('1.38 Spirits share of consm'!$B13,2)))),"")</f>
        <v>0.91433035458888967</v>
      </c>
      <c r="AF13" s="84">
        <f>IFERROR(SUM('1.19 Wine share of consm'!AF13*'1.19 Wine share of consm'!$B13,'1.29 Beer share of consm'!AF13*'1.29 Beer share of consm'!$B13,'1.38 Spirits share of consm'!AF13*'1.38 Spirits share of consm'!$B13)/((SQRT(POWER('1.19 Wine share of consm'!AF13,2)+POWER('1.29 Beer share of consm'!AF13,2)+POWER('1.38 Spirits share of consm'!AF13,2)))*(SQRT(POWER('1.19 Wine share of consm'!$B13,2)+POWER('1.29 Beer share of consm'!$B13,2)+POWER('1.38 Spirits share of consm'!$B13,2)))),"")</f>
        <v>0.99839461810875474</v>
      </c>
      <c r="AG13" s="84">
        <f>IFERROR(SUM('1.19 Wine share of consm'!AG13*'1.19 Wine share of consm'!$B13,'1.29 Beer share of consm'!AG13*'1.29 Beer share of consm'!$B13,'1.38 Spirits share of consm'!AG13*'1.38 Spirits share of consm'!$B13)/((SQRT(POWER('1.19 Wine share of consm'!AG13,2)+POWER('1.29 Beer share of consm'!AG13,2)+POWER('1.38 Spirits share of consm'!AG13,2)))*(SQRT(POWER('1.19 Wine share of consm'!$B13,2)+POWER('1.29 Beer share of consm'!$B13,2)+POWER('1.38 Spirits share of consm'!$B13,2)))),"")</f>
        <v>0.99434042775875719</v>
      </c>
      <c r="AH13" s="84">
        <f>IFERROR(SUM('1.19 Wine share of consm'!AH13*'1.19 Wine share of consm'!$B13,'1.29 Beer share of consm'!AH13*'1.29 Beer share of consm'!$B13,'1.38 Spirits share of consm'!AH13*'1.38 Spirits share of consm'!$B13)/((SQRT(POWER('1.19 Wine share of consm'!AH13,2)+POWER('1.29 Beer share of consm'!AH13,2)+POWER('1.38 Spirits share of consm'!AH13,2)))*(SQRT(POWER('1.19 Wine share of consm'!$B13,2)+POWER('1.29 Beer share of consm'!$B13,2)+POWER('1.38 Spirits share of consm'!$B13,2)))),"")</f>
        <v>0.84202625324012415</v>
      </c>
      <c r="AI13" s="84">
        <f>IFERROR(SUM('1.19 Wine share of consm'!AI13*'1.19 Wine share of consm'!$B13,'1.29 Beer share of consm'!AI13*'1.29 Beer share of consm'!$B13,'1.38 Spirits share of consm'!AI13*'1.38 Spirits share of consm'!$B13)/((SQRT(POWER('1.19 Wine share of consm'!AI13,2)+POWER('1.29 Beer share of consm'!AI13,2)+POWER('1.38 Spirits share of consm'!AI13,2)))*(SQRT(POWER('1.19 Wine share of consm'!$B13,2)+POWER('1.29 Beer share of consm'!$B13,2)+POWER('1.38 Spirits share of consm'!$B13,2)))),"")</f>
        <v>0.98966517317140246</v>
      </c>
      <c r="AJ13" s="84">
        <f>IFERROR(SUM('1.19 Wine share of consm'!AJ13*'1.19 Wine share of consm'!$B13,'1.29 Beer share of consm'!AJ13*'1.29 Beer share of consm'!$B13,'1.38 Spirits share of consm'!AJ13*'1.38 Spirits share of consm'!$B13)/((SQRT(POWER('1.19 Wine share of consm'!AJ13,2)+POWER('1.29 Beer share of consm'!AJ13,2)+POWER('1.38 Spirits share of consm'!AJ13,2)))*(SQRT(POWER('1.19 Wine share of consm'!$B13,2)+POWER('1.29 Beer share of consm'!$B13,2)+POWER('1.38 Spirits share of consm'!$B13,2)))),"")</f>
        <v>0.90372622740081709</v>
      </c>
      <c r="AK13" s="84">
        <f>IFERROR(SUM('1.19 Wine share of consm'!AK13*'1.19 Wine share of consm'!$B13,'1.29 Beer share of consm'!AK13*'1.29 Beer share of consm'!$B13,'1.38 Spirits share of consm'!AK13*'1.38 Spirits share of consm'!$B13)/((SQRT(POWER('1.19 Wine share of consm'!AK13,2)+POWER('1.29 Beer share of consm'!AK13,2)+POWER('1.38 Spirits share of consm'!AK13,2)))*(SQRT(POWER('1.19 Wine share of consm'!$B13,2)+POWER('1.29 Beer share of consm'!$B13,2)+POWER('1.38 Spirits share of consm'!$B13,2)))),"")</f>
        <v>0.97327994472864154</v>
      </c>
      <c r="AL13" s="84">
        <f>IFERROR(SUM('1.19 Wine share of consm'!AL13*'1.19 Wine share of consm'!$B13,'1.29 Beer share of consm'!AL13*'1.29 Beer share of consm'!$B13,'1.38 Spirits share of consm'!AL13*'1.38 Spirits share of consm'!$B13)/((SQRT(POWER('1.19 Wine share of consm'!AL13,2)+POWER('1.29 Beer share of consm'!AL13,2)+POWER('1.38 Spirits share of consm'!AL13,2)))*(SQRT(POWER('1.19 Wine share of consm'!$B13,2)+POWER('1.29 Beer share of consm'!$B13,2)+POWER('1.38 Spirits share of consm'!$B13,2)))),"")</f>
        <v>0.92201577901872356</v>
      </c>
      <c r="AM13" s="84">
        <f>IFERROR(SUM('1.19 Wine share of consm'!AM13*'1.19 Wine share of consm'!$B13,'1.29 Beer share of consm'!AM13*'1.29 Beer share of consm'!$B13,'1.38 Spirits share of consm'!AM13*'1.38 Spirits share of consm'!$B13)/((SQRT(POWER('1.19 Wine share of consm'!AM13,2)+POWER('1.29 Beer share of consm'!AM13,2)+POWER('1.38 Spirits share of consm'!AM13,2)))*(SQRT(POWER('1.19 Wine share of consm'!$B13,2)+POWER('1.29 Beer share of consm'!$B13,2)+POWER('1.38 Spirits share of consm'!$B13,2)))),"")</f>
        <v>0.99350204964914124</v>
      </c>
      <c r="AN13" s="84">
        <f>IFERROR(SUM('1.19 Wine share of consm'!AN13*'1.19 Wine share of consm'!$B13,'1.29 Beer share of consm'!AN13*'1.29 Beer share of consm'!$B13,'1.38 Spirits share of consm'!AN13*'1.38 Spirits share of consm'!$B13)/((SQRT(POWER('1.19 Wine share of consm'!AN13,2)+POWER('1.29 Beer share of consm'!AN13,2)+POWER('1.38 Spirits share of consm'!AN13,2)))*(SQRT(POWER('1.19 Wine share of consm'!$B13,2)+POWER('1.29 Beer share of consm'!$B13,2)+POWER('1.38 Spirits share of consm'!$B13,2)))),"")</f>
        <v>0.78991534897634041</v>
      </c>
      <c r="AO13" s="84">
        <f>IFERROR(SUM('1.19 Wine share of consm'!AO13*'1.19 Wine share of consm'!$B13,'1.29 Beer share of consm'!AO13*'1.29 Beer share of consm'!$B13,'1.38 Spirits share of consm'!AO13*'1.38 Spirits share of consm'!$B13)/((SQRT(POWER('1.19 Wine share of consm'!AO13,2)+POWER('1.29 Beer share of consm'!AO13,2)+POWER('1.38 Spirits share of consm'!AO13,2)))*(SQRT(POWER('1.19 Wine share of consm'!$B13,2)+POWER('1.29 Beer share of consm'!$B13,2)+POWER('1.38 Spirits share of consm'!$B13,2)))),"")</f>
        <v>0.98886345594569602</v>
      </c>
      <c r="AP13" s="84">
        <f>IFERROR(SUM('1.19 Wine share of consm'!AP13*'1.19 Wine share of consm'!$B13,'1.29 Beer share of consm'!AP13*'1.29 Beer share of consm'!$B13,'1.38 Spirits share of consm'!AP13*'1.38 Spirits share of consm'!$B13)/((SQRT(POWER('1.19 Wine share of consm'!AP13,2)+POWER('1.29 Beer share of consm'!AP13,2)+POWER('1.38 Spirits share of consm'!AP13,2)))*(SQRT(POWER('1.19 Wine share of consm'!$B13,2)+POWER('1.29 Beer share of consm'!$B13,2)+POWER('1.38 Spirits share of consm'!$B13,2)))),"")</f>
        <v>0.96648264683000662</v>
      </c>
      <c r="AQ13" s="84">
        <f>IFERROR(SUM('1.19 Wine share of consm'!AQ13*'1.19 Wine share of consm'!$B13,'1.29 Beer share of consm'!AQ13*'1.29 Beer share of consm'!$B13,'1.38 Spirits share of consm'!AQ13*'1.38 Spirits share of consm'!$B13)/((SQRT(POWER('1.19 Wine share of consm'!AQ13,2)+POWER('1.29 Beer share of consm'!AQ13,2)+POWER('1.38 Spirits share of consm'!AQ13,2)))*(SQRT(POWER('1.19 Wine share of consm'!$B13,2)+POWER('1.29 Beer share of consm'!$B13,2)+POWER('1.38 Spirits share of consm'!$B13,2)))),"")</f>
        <v>0.74871096531205794</v>
      </c>
      <c r="AR13" s="84">
        <f>IFERROR(SUM('1.19 Wine share of consm'!AR13*'1.19 Wine share of consm'!$B13,'1.29 Beer share of consm'!AR13*'1.29 Beer share of consm'!$B13,'1.38 Spirits share of consm'!AR13*'1.38 Spirits share of consm'!$B13)/((SQRT(POWER('1.19 Wine share of consm'!AR13,2)+POWER('1.29 Beer share of consm'!AR13,2)+POWER('1.38 Spirits share of consm'!AR13,2)))*(SQRT(POWER('1.19 Wine share of consm'!$B13,2)+POWER('1.29 Beer share of consm'!$B13,2)+POWER('1.38 Spirits share of consm'!$B13,2)))),"")</f>
        <v>0.83197766057968958</v>
      </c>
      <c r="AS13" s="84">
        <f>IFERROR(SUM('1.19 Wine share of consm'!AS13*'1.19 Wine share of consm'!$B13,'1.29 Beer share of consm'!AS13*'1.29 Beer share of consm'!$B13,'1.38 Spirits share of consm'!AS13*'1.38 Spirits share of consm'!$B13)/((SQRT(POWER('1.19 Wine share of consm'!AS13,2)+POWER('1.29 Beer share of consm'!AS13,2)+POWER('1.38 Spirits share of consm'!AS13,2)))*(SQRT(POWER('1.19 Wine share of consm'!$B13,2)+POWER('1.29 Beer share of consm'!$B13,2)+POWER('1.38 Spirits share of consm'!$B13,2)))),"")</f>
        <v>0.96996940209125426</v>
      </c>
      <c r="AT13" s="84">
        <f>IFERROR(SUM('1.19 Wine share of consm'!AT13*'1.19 Wine share of consm'!$B13,'1.29 Beer share of consm'!AT13*'1.29 Beer share of consm'!$B13,'1.38 Spirits share of consm'!AT13*'1.38 Spirits share of consm'!$B13)/((SQRT(POWER('1.19 Wine share of consm'!AT13,2)+POWER('1.29 Beer share of consm'!AT13,2)+POWER('1.38 Spirits share of consm'!AT13,2)))*(SQRT(POWER('1.19 Wine share of consm'!$B13,2)+POWER('1.29 Beer share of consm'!$B13,2)+POWER('1.38 Spirits share of consm'!$B13,2)))),"")</f>
        <v>0.95885076174431505</v>
      </c>
      <c r="AU13" s="84">
        <f>IFERROR(SUM('1.19 Wine share of consm'!AU13*'1.19 Wine share of consm'!$B13,'1.29 Beer share of consm'!AU13*'1.29 Beer share of consm'!$B13,'1.38 Spirits share of consm'!AU13*'1.38 Spirits share of consm'!$B13)/((SQRT(POWER('1.19 Wine share of consm'!AU13,2)+POWER('1.29 Beer share of consm'!AU13,2)+POWER('1.38 Spirits share of consm'!AU13,2)))*(SQRT(POWER('1.19 Wine share of consm'!$B13,2)+POWER('1.29 Beer share of consm'!$B13,2)+POWER('1.38 Spirits share of consm'!$B13,2)))),"")</f>
        <v>0.9135235119259596</v>
      </c>
      <c r="AV13" s="84">
        <f>IFERROR(SUM('1.19 Wine share of consm'!AV13*'1.19 Wine share of consm'!$B13,'1.29 Beer share of consm'!AV13*'1.29 Beer share of consm'!$B13,'1.38 Spirits share of consm'!AV13*'1.38 Spirits share of consm'!$B13)/((SQRT(POWER('1.19 Wine share of consm'!AV13,2)+POWER('1.29 Beer share of consm'!AV13,2)+POWER('1.38 Spirits share of consm'!AV13,2)))*(SQRT(POWER('1.19 Wine share of consm'!$B13,2)+POWER('1.29 Beer share of consm'!$B13,2)+POWER('1.38 Spirits share of consm'!$B13,2)))),"")</f>
        <v>0.97398946386041529</v>
      </c>
      <c r="AW13" s="84">
        <f>IFERROR(SUM('1.19 Wine share of consm'!AW13*'1.19 Wine share of consm'!$B13,'1.29 Beer share of consm'!AW13*'1.29 Beer share of consm'!$B13,'1.38 Spirits share of consm'!AW13*'1.38 Spirits share of consm'!$B13)/((SQRT(POWER('1.19 Wine share of consm'!AW13,2)+POWER('1.29 Beer share of consm'!AW13,2)+POWER('1.38 Spirits share of consm'!AW13,2)))*(SQRT(POWER('1.19 Wine share of consm'!$B13,2)+POWER('1.29 Beer share of consm'!$B13,2)+POWER('1.38 Spirits share of consm'!$B13,2)))),"")</f>
        <v>0.96527389209685854</v>
      </c>
      <c r="AX13" s="84">
        <f>IFERROR(SUM('1.19 Wine share of consm'!AX13*'1.19 Wine share of consm'!$B13,'1.29 Beer share of consm'!AX13*'1.29 Beer share of consm'!$B13,'1.38 Spirits share of consm'!AX13*'1.38 Spirits share of consm'!$B13)/((SQRT(POWER('1.19 Wine share of consm'!AX13,2)+POWER('1.29 Beer share of consm'!AX13,2)+POWER('1.38 Spirits share of consm'!AX13,2)))*(SQRT(POWER('1.19 Wine share of consm'!$B13,2)+POWER('1.29 Beer share of consm'!$B13,2)+POWER('1.38 Spirits share of consm'!$B13,2)))),"")</f>
        <v>0.93597001682627423</v>
      </c>
      <c r="AY13" s="84">
        <f>IFERROR(SUM('1.19 Wine share of consm'!AY13*'1.19 Wine share of consm'!$B13,'1.29 Beer share of consm'!AY13*'1.29 Beer share of consm'!$B13,'1.38 Spirits share of consm'!AY13*'1.38 Spirits share of consm'!$B13)/((SQRT(POWER('1.19 Wine share of consm'!AY13,2)+POWER('1.29 Beer share of consm'!AY13,2)+POWER('1.38 Spirits share of consm'!AY13,2)))*(SQRT(POWER('1.19 Wine share of consm'!$B13,2)+POWER('1.29 Beer share of consm'!$B13,2)+POWER('1.38 Spirits share of consm'!$B13,2)))),"")</f>
        <v>0.95670940602186094</v>
      </c>
      <c r="AZ13" s="84">
        <f>IFERROR(SUM('1.19 Wine share of consm'!AZ13*'1.19 Wine share of consm'!$B13,'1.29 Beer share of consm'!AZ13*'1.29 Beer share of consm'!$B13,'1.38 Spirits share of consm'!AZ13*'1.38 Spirits share of consm'!$B13)/((SQRT(POWER('1.19 Wine share of consm'!AZ13,2)+POWER('1.29 Beer share of consm'!AZ13,2)+POWER('1.38 Spirits share of consm'!AZ13,2)))*(SQRT(POWER('1.19 Wine share of consm'!$B13,2)+POWER('1.29 Beer share of consm'!$B13,2)+POWER('1.38 Spirits share of consm'!$B13,2)))),"")</f>
        <v>0.87979758458170365</v>
      </c>
      <c r="BA13" s="84">
        <f>IFERROR(SUM('1.19 Wine share of consm'!BA13*'1.19 Wine share of consm'!$B13,'1.29 Beer share of consm'!BA13*'1.29 Beer share of consm'!$B13,'1.38 Spirits share of consm'!BA13*'1.38 Spirits share of consm'!$B13)/((SQRT(POWER('1.19 Wine share of consm'!BA13,2)+POWER('1.29 Beer share of consm'!BA13,2)+POWER('1.38 Spirits share of consm'!BA13,2)))*(SQRT(POWER('1.19 Wine share of consm'!$B13,2)+POWER('1.29 Beer share of consm'!$B13,2)+POWER('1.38 Spirits share of consm'!$B13,2)))),"")</f>
        <v>0.8077726757980136</v>
      </c>
      <c r="BB13" s="84">
        <f>IFERROR(SUM('1.19 Wine share of consm'!BB13*'1.19 Wine share of consm'!$B13,'1.29 Beer share of consm'!BB13*'1.29 Beer share of consm'!$B13,'1.38 Spirits share of consm'!BB13*'1.38 Spirits share of consm'!$B13)/((SQRT(POWER('1.19 Wine share of consm'!BB13,2)+POWER('1.29 Beer share of consm'!BB13,2)+POWER('1.38 Spirits share of consm'!BB13,2)))*(SQRT(POWER('1.19 Wine share of consm'!$B13,2)+POWER('1.29 Beer share of consm'!$B13,2)+POWER('1.38 Spirits share of consm'!$B13,2)))),"")</f>
        <v>0.73221243275251602</v>
      </c>
      <c r="BC13" s="84">
        <f>IFERROR(SUM('1.19 Wine share of consm'!BC13*'1.19 Wine share of consm'!$B13,'1.29 Beer share of consm'!BC13*'1.29 Beer share of consm'!$B13,'1.38 Spirits share of consm'!BC13*'1.38 Spirits share of consm'!$B13)/((SQRT(POWER('1.19 Wine share of consm'!BC13,2)+POWER('1.29 Beer share of consm'!BC13,2)+POWER('1.38 Spirits share of consm'!BC13,2)))*(SQRT(POWER('1.19 Wine share of consm'!$B13,2)+POWER('1.29 Beer share of consm'!$B13,2)+POWER('1.38 Spirits share of consm'!$B13,2)))),"")</f>
        <v>0.93223532803762565</v>
      </c>
      <c r="BD13" s="84">
        <f>IFERROR(SUM('1.19 Wine share of consm'!BD13*'1.19 Wine share of consm'!$B13,'1.29 Beer share of consm'!BD13*'1.29 Beer share of consm'!$B13,'1.38 Spirits share of consm'!BD13*'1.38 Spirits share of consm'!$B13)/((SQRT(POWER('1.19 Wine share of consm'!BD13,2)+POWER('1.29 Beer share of consm'!BD13,2)+POWER('1.38 Spirits share of consm'!BD13,2)))*(SQRT(POWER('1.19 Wine share of consm'!$B13,2)+POWER('1.29 Beer share of consm'!$B13,2)+POWER('1.38 Spirits share of consm'!$B13,2)))),"")</f>
        <v>0.90288329094976527</v>
      </c>
      <c r="BE13" s="84">
        <f>IFERROR(SUM('1.19 Wine share of consm'!BE13*'1.19 Wine share of consm'!$B13,'1.29 Beer share of consm'!BE13*'1.29 Beer share of consm'!$B13,'1.38 Spirits share of consm'!BE13*'1.38 Spirits share of consm'!$B13)/((SQRT(POWER('1.19 Wine share of consm'!BE13,2)+POWER('1.29 Beer share of consm'!BE13,2)+POWER('1.38 Spirits share of consm'!BE13,2)))*(SQRT(POWER('1.19 Wine share of consm'!$B13,2)+POWER('1.29 Beer share of consm'!$B13,2)+POWER('1.38 Spirits share of consm'!$B13,2)))),"")</f>
        <v>0.61810745898850294</v>
      </c>
      <c r="BF13" s="84">
        <f>IFERROR(SUM('1.19 Wine share of consm'!BF13*'1.19 Wine share of consm'!$B13,'1.29 Beer share of consm'!BF13*'1.29 Beer share of consm'!$B13,'1.38 Spirits share of consm'!BF13*'1.38 Spirits share of consm'!$B13)/((SQRT(POWER('1.19 Wine share of consm'!BF13,2)+POWER('1.29 Beer share of consm'!BF13,2)+POWER('1.38 Spirits share of consm'!BF13,2)))*(SQRT(POWER('1.19 Wine share of consm'!$B13,2)+POWER('1.29 Beer share of consm'!$B13,2)+POWER('1.38 Spirits share of consm'!$B13,2)))),"")</f>
        <v>0.75608060639818797</v>
      </c>
      <c r="BG13" s="84">
        <f>IFERROR(SUM('1.19 Wine share of consm'!BG13*'1.19 Wine share of consm'!$B13,'1.29 Beer share of consm'!BG13*'1.29 Beer share of consm'!$B13,'1.38 Spirits share of consm'!BG13*'1.38 Spirits share of consm'!$B13)/((SQRT(POWER('1.19 Wine share of consm'!BG13,2)+POWER('1.29 Beer share of consm'!BG13,2)+POWER('1.38 Spirits share of consm'!BG13,2)))*(SQRT(POWER('1.19 Wine share of consm'!$B13,2)+POWER('1.29 Beer share of consm'!$B13,2)+POWER('1.38 Spirits share of consm'!$B13,2)))),"")</f>
        <v>0.89719581904928136</v>
      </c>
      <c r="BH13" s="84" t="str">
        <f>IFERROR(SUM('1.19 Wine share of consm'!BH13*'1.19 Wine share of consm'!$B13,'1.29 Beer share of consm'!BH13*'1.29 Beer share of consm'!$B13,'1.38 Spirits share of consm'!BH13*'1.38 Spirits share of consm'!$B13)/((SQRT(POWER('1.19 Wine share of consm'!BH13,2)+POWER('1.29 Beer share of consm'!BH13,2)+POWER('1.38 Spirits share of consm'!BH13,2)))*(SQRT(POWER('1.19 Wine share of consm'!$B13,2)+POWER('1.29 Beer share of consm'!$B13,2)+POWER('1.38 Spirits share of consm'!$B13,2)))),"")</f>
        <v/>
      </c>
      <c r="BI13" s="84">
        <f>IFERROR(SUM('1.19 Wine share of consm'!BI13*'1.19 Wine share of consm'!$B13,'1.29 Beer share of consm'!BI13*'1.29 Beer share of consm'!$B13,'1.38 Spirits share of consm'!BI13*'1.38 Spirits share of consm'!$B13)/((SQRT(POWER('1.19 Wine share of consm'!BI13,2)+POWER('1.29 Beer share of consm'!BI13,2)+POWER('1.38 Spirits share of consm'!BI13,2)))*(SQRT(POWER('1.19 Wine share of consm'!$B13,2)+POWER('1.29 Beer share of consm'!$B13,2)+POWER('1.38 Spirits share of consm'!$B13,2)))),"")</f>
        <v>0.95803739712146796</v>
      </c>
      <c r="BJ13" s="84">
        <f>IFERROR(SUM('1.19 Wine share of consm'!BJ13*'1.19 Wine share of consm'!$B13,'1.29 Beer share of consm'!BJ13*'1.29 Beer share of consm'!$B13,'1.38 Spirits share of consm'!BJ13*'1.38 Spirits share of consm'!$B13)/((SQRT(POWER('1.19 Wine share of consm'!BJ13,2)+POWER('1.29 Beer share of consm'!BJ13,2)+POWER('1.38 Spirits share of consm'!BJ13,2)))*(SQRT(POWER('1.19 Wine share of consm'!$B13,2)+POWER('1.29 Beer share of consm'!$B13,2)+POWER('1.38 Spirits share of consm'!$B13,2)))),"")</f>
        <v>0.88795692424117834</v>
      </c>
      <c r="BK13" s="84">
        <f>IFERROR(SUM('1.19 Wine share of consm'!BK13*'1.19 Wine share of consm'!$B13,'1.29 Beer share of consm'!BK13*'1.29 Beer share of consm'!$B13,'1.38 Spirits share of consm'!BK13*'1.38 Spirits share of consm'!$B13)/((SQRT(POWER('1.19 Wine share of consm'!BK13,2)+POWER('1.29 Beer share of consm'!BK13,2)+POWER('1.38 Spirits share of consm'!BK13,2)))*(SQRT(POWER('1.19 Wine share of consm'!$B13,2)+POWER('1.29 Beer share of consm'!$B13,2)+POWER('1.38 Spirits share of consm'!$B13,2)))),"")</f>
        <v>0.92236972875084622</v>
      </c>
      <c r="BL13" s="84">
        <f>IFERROR(SUM('1.19 Wine share of consm'!BL13*'1.19 Wine share of consm'!$B13,'1.29 Beer share of consm'!BL13*'1.29 Beer share of consm'!$B13,'1.38 Spirits share of consm'!BL13*'1.38 Spirits share of consm'!$B13)/((SQRT(POWER('1.19 Wine share of consm'!BL13,2)+POWER('1.29 Beer share of consm'!BL13,2)+POWER('1.38 Spirits share of consm'!BL13,2)))*(SQRT(POWER('1.19 Wine share of consm'!$B13,2)+POWER('1.29 Beer share of consm'!$B13,2)+POWER('1.38 Spirits share of consm'!$B13,2)))),"")</f>
        <v>0.87907463376628492</v>
      </c>
      <c r="BM13" s="84" t="str">
        <f>IFERROR(SUM('1.19 Wine share of consm'!BM13*'1.19 Wine share of consm'!$B13,'1.29 Beer share of consm'!BM13*'1.29 Beer share of consm'!$B13,'1.38 Spirits share of consm'!BM13*'1.38 Spirits share of consm'!$B13)/((SQRT(POWER('1.19 Wine share of consm'!BM13,2)+POWER('1.29 Beer share of consm'!BM13,2)+POWER('1.38 Spirits share of consm'!BM13,2)))*(SQRT(POWER('1.19 Wine share of consm'!$B13,2)+POWER('1.29 Beer share of consm'!$B13,2)+POWER('1.38 Spirits share of consm'!$B13,2)))),"")</f>
        <v/>
      </c>
      <c r="BN13" s="84">
        <f>IFERROR(SUM('1.19 Wine share of consm'!BN13*'1.19 Wine share of consm'!$B13,'1.29 Beer share of consm'!BN13*'1.29 Beer share of consm'!$B13,'1.38 Spirits share of consm'!BN13*'1.38 Spirits share of consm'!$B13)/((SQRT(POWER('1.19 Wine share of consm'!BN13,2)+POWER('1.29 Beer share of consm'!BN13,2)+POWER('1.38 Spirits share of consm'!BN13,2)))*(SQRT(POWER('1.19 Wine share of consm'!$B13,2)+POWER('1.29 Beer share of consm'!$B13,2)+POWER('1.38 Spirits share of consm'!$B13,2)))),"")</f>
        <v>0.92147644211712421</v>
      </c>
      <c r="BO13" s="84">
        <f>IFERROR(SUM('1.19 Wine share of consm'!BO13*'1.19 Wine share of consm'!$B13,'1.29 Beer share of consm'!BO13*'1.29 Beer share of consm'!$B13,'1.38 Spirits share of consm'!BO13*'1.38 Spirits share of consm'!$B13)/((SQRT(POWER('1.19 Wine share of consm'!BO13,2)+POWER('1.29 Beer share of consm'!BO13,2)+POWER('1.38 Spirits share of consm'!BO13,2)))*(SQRT(POWER('1.19 Wine share of consm'!$B13,2)+POWER('1.29 Beer share of consm'!$B13,2)+POWER('1.38 Spirits share of consm'!$B13,2)))),"")</f>
        <v>0.85924185016858046</v>
      </c>
      <c r="BP13" s="84">
        <f>IFERROR(SUM('1.19 Wine share of consm'!BP13*'1.19 Wine share of consm'!$B13,'1.29 Beer share of consm'!BP13*'1.29 Beer share of consm'!$B13,'1.38 Spirits share of consm'!BP13*'1.38 Spirits share of consm'!$B13)/((SQRT(POWER('1.19 Wine share of consm'!BP13,2)+POWER('1.29 Beer share of consm'!BP13,2)+POWER('1.38 Spirits share of consm'!BP13,2)))*(SQRT(POWER('1.19 Wine share of consm'!$B13,2)+POWER('1.29 Beer share of consm'!$B13,2)+POWER('1.38 Spirits share of consm'!$B13,2)))),"")</f>
        <v>0.86866647454256418</v>
      </c>
      <c r="BQ13" s="84">
        <f>IFERROR(SUM('1.19 Wine share of consm'!BQ13*'1.19 Wine share of consm'!$B13,'1.29 Beer share of consm'!BQ13*'1.29 Beer share of consm'!$B13,'1.38 Spirits share of consm'!BQ13*'1.38 Spirits share of consm'!$B13)/((SQRT(POWER('1.19 Wine share of consm'!BQ13,2)+POWER('1.29 Beer share of consm'!BQ13,2)+POWER('1.38 Spirits share of consm'!BQ13,2)))*(SQRT(POWER('1.19 Wine share of consm'!$B13,2)+POWER('1.29 Beer share of consm'!$B13,2)+POWER('1.38 Spirits share of consm'!$B13,2)))),"")</f>
        <v>0.98351880285480009</v>
      </c>
      <c r="BR13" s="84">
        <f>IFERROR(SUM('1.19 Wine share of consm'!BR13*'1.19 Wine share of consm'!$B13,'1.29 Beer share of consm'!BR13*'1.29 Beer share of consm'!$B13,'1.38 Spirits share of consm'!BR13*'1.38 Spirits share of consm'!$B13)/((SQRT(POWER('1.19 Wine share of consm'!BR13,2)+POWER('1.29 Beer share of consm'!BR13,2)+POWER('1.38 Spirits share of consm'!BR13,2)))*(SQRT(POWER('1.19 Wine share of consm'!$B13,2)+POWER('1.29 Beer share of consm'!$B13,2)+POWER('1.38 Spirits share of consm'!$B13,2)))),"")</f>
        <v>0.96444148181838363</v>
      </c>
      <c r="BS13" s="84">
        <f>IFERROR(SUM('1.19 Wine share of consm'!BS13*'1.19 Wine share of consm'!$B13,'1.29 Beer share of consm'!BS13*'1.29 Beer share of consm'!$B13,'1.38 Spirits share of consm'!BS13*'1.38 Spirits share of consm'!$B13)/((SQRT(POWER('1.19 Wine share of consm'!BS13,2)+POWER('1.29 Beer share of consm'!BS13,2)+POWER('1.38 Spirits share of consm'!BS13,2)))*(SQRT(POWER('1.19 Wine share of consm'!$B13,2)+POWER('1.29 Beer share of consm'!$B13,2)+POWER('1.38 Spirits share of consm'!$B13,2)))),"")</f>
        <v>0.98415976139847205</v>
      </c>
      <c r="BT13" s="84">
        <f>IFERROR(SUM('1.19 Wine share of consm'!BT13*'1.19 Wine share of consm'!$B13,'1.29 Beer share of consm'!BT13*'1.29 Beer share of consm'!$B13,'1.38 Spirits share of consm'!BT13*'1.38 Spirits share of consm'!$B13)/((SQRT(POWER('1.19 Wine share of consm'!BT13,2)+POWER('1.29 Beer share of consm'!BT13,2)+POWER('1.38 Spirits share of consm'!BT13,2)))*(SQRT(POWER('1.19 Wine share of consm'!$B13,2)+POWER('1.29 Beer share of consm'!$B13,2)+POWER('1.38 Spirits share of consm'!$B13,2)))),"")</f>
        <v>0.86779684474250907</v>
      </c>
      <c r="BU13" s="84">
        <f>IFERROR(SUM('1.19 Wine share of consm'!BU13*'1.19 Wine share of consm'!$B13,'1.29 Beer share of consm'!BU13*'1.29 Beer share of consm'!$B13,'1.38 Spirits share of consm'!BU13*'1.38 Spirits share of consm'!$B13)/((SQRT(POWER('1.19 Wine share of consm'!BU13,2)+POWER('1.29 Beer share of consm'!BU13,2)+POWER('1.38 Spirits share of consm'!BU13,2)))*(SQRT(POWER('1.19 Wine share of consm'!$B13,2)+POWER('1.29 Beer share of consm'!$B13,2)+POWER('1.38 Spirits share of consm'!$B13,2)))),"")</f>
        <v>0.85705956715966303</v>
      </c>
      <c r="BV13" s="84">
        <f>IFERROR(SUM('1.19 Wine share of consm'!BV13*'1.19 Wine share of consm'!$B13,'1.29 Beer share of consm'!BV13*'1.29 Beer share of consm'!$B13,'1.38 Spirits share of consm'!BV13*'1.38 Spirits share of consm'!$B13)/((SQRT(POWER('1.19 Wine share of consm'!BV13,2)+POWER('1.29 Beer share of consm'!BV13,2)+POWER('1.38 Spirits share of consm'!BV13,2)))*(SQRT(POWER('1.19 Wine share of consm'!$B13,2)+POWER('1.29 Beer share of consm'!$B13,2)+POWER('1.38 Spirits share of consm'!$B13,2)))),"")</f>
        <v>0.86637180801512115</v>
      </c>
      <c r="BW13" s="84">
        <f>IFERROR(SUM('1.19 Wine share of consm'!BW13*'1.19 Wine share of consm'!$B13,'1.29 Beer share of consm'!BW13*'1.29 Beer share of consm'!$B13,'1.38 Spirits share of consm'!BW13*'1.38 Spirits share of consm'!$B13)/((SQRT(POWER('1.19 Wine share of consm'!BW13,2)+POWER('1.29 Beer share of consm'!BW13,2)+POWER('1.38 Spirits share of consm'!BW13,2)))*(SQRT(POWER('1.19 Wine share of consm'!$B13,2)+POWER('1.29 Beer share of consm'!$B13,2)+POWER('1.38 Spirits share of consm'!$B13,2)))),"")</f>
        <v>0.79775963108967884</v>
      </c>
      <c r="BX13" s="84">
        <f>IFERROR(SUM('1.19 Wine share of consm'!BX13*'1.19 Wine share of consm'!$B13,'1.29 Beer share of consm'!BX13*'1.29 Beer share of consm'!$B13,'1.38 Spirits share of consm'!BX13*'1.38 Spirits share of consm'!$B13)/((SQRT(POWER('1.19 Wine share of consm'!BX13,2)+POWER('1.29 Beer share of consm'!BX13,2)+POWER('1.38 Spirits share of consm'!BX13,2)))*(SQRT(POWER('1.19 Wine share of consm'!$B13,2)+POWER('1.29 Beer share of consm'!$B13,2)+POWER('1.38 Spirits share of consm'!$B13,2)))),"")</f>
        <v>0.97052677480334415</v>
      </c>
      <c r="BY13" s="84">
        <f>IFERROR(SUM('1.19 Wine share of consm'!BY13*'1.19 Wine share of consm'!$B13,'1.29 Beer share of consm'!BY13*'1.29 Beer share of consm'!$B13,'1.38 Spirits share of consm'!BY13*'1.38 Spirits share of consm'!$B13)/((SQRT(POWER('1.19 Wine share of consm'!BY13,2)+POWER('1.29 Beer share of consm'!BY13,2)+POWER('1.38 Spirits share of consm'!BY13,2)))*(SQRT(POWER('1.19 Wine share of consm'!$B13,2)+POWER('1.29 Beer share of consm'!$B13,2)+POWER('1.38 Spirits share of consm'!$B13,2)))),"")</f>
        <v>0.70054586882821634</v>
      </c>
      <c r="BZ13" s="84">
        <f>IFERROR(SUM('1.19 Wine share of consm'!BZ13*'1.19 Wine share of consm'!$B13,'1.29 Beer share of consm'!BZ13*'1.29 Beer share of consm'!$B13,'1.38 Spirits share of consm'!BZ13*'1.38 Spirits share of consm'!$B13)/((SQRT(POWER('1.19 Wine share of consm'!BZ13,2)+POWER('1.29 Beer share of consm'!BZ13,2)+POWER('1.38 Spirits share of consm'!BZ13,2)))*(SQRT(POWER('1.19 Wine share of consm'!$B13,2)+POWER('1.29 Beer share of consm'!$B13,2)+POWER('1.38 Spirits share of consm'!$B13,2)))),"")</f>
        <v>0.93845693321869161</v>
      </c>
      <c r="CA13" s="84">
        <f>IFERROR(SUM('1.19 Wine share of consm'!CA13*'1.19 Wine share of consm'!$B13,'1.29 Beer share of consm'!CA13*'1.29 Beer share of consm'!$B13,'1.38 Spirits share of consm'!CA13*'1.38 Spirits share of consm'!$B13)/((SQRT(POWER('1.19 Wine share of consm'!CA13,2)+POWER('1.29 Beer share of consm'!CA13,2)+POWER('1.38 Spirits share of consm'!CA13,2)))*(SQRT(POWER('1.19 Wine share of consm'!$B13,2)+POWER('1.29 Beer share of consm'!$B13,2)+POWER('1.38 Spirits share of consm'!$B13,2)))),"")</f>
        <v>0.73510070232817448</v>
      </c>
      <c r="CB13" s="84">
        <f>IFERROR(SUM('1.19 Wine share of consm'!CB13*'1.19 Wine share of consm'!$B13,'1.29 Beer share of consm'!CB13*'1.29 Beer share of consm'!$B13,'1.38 Spirits share of consm'!CB13*'1.38 Spirits share of consm'!$B13)/((SQRT(POWER('1.19 Wine share of consm'!CB13,2)+POWER('1.29 Beer share of consm'!CB13,2)+POWER('1.38 Spirits share of consm'!CB13,2)))*(SQRT(POWER('1.19 Wine share of consm'!$B13,2)+POWER('1.29 Beer share of consm'!$B13,2)+POWER('1.38 Spirits share of consm'!$B13,2)))),"")</f>
        <v>0.93438805896774135</v>
      </c>
      <c r="CC13" s="84">
        <f>IFERROR(SUM('1.19 Wine share of consm'!CC13*'1.19 Wine share of consm'!$B13,'1.29 Beer share of consm'!CC13*'1.29 Beer share of consm'!$B13,'1.38 Spirits share of consm'!CC13*'1.38 Spirits share of consm'!$B13)/((SQRT(POWER('1.19 Wine share of consm'!CC13,2)+POWER('1.29 Beer share of consm'!CC13,2)+POWER('1.38 Spirits share of consm'!CC13,2)))*(SQRT(POWER('1.19 Wine share of consm'!$B13,2)+POWER('1.29 Beer share of consm'!$B13,2)+POWER('1.38 Spirits share of consm'!$B13,2)))),"")</f>
        <v>0.55588134009097834</v>
      </c>
      <c r="CD13" s="84">
        <f>IFERROR(SUM('1.19 Wine share of consm'!CD13*'1.19 Wine share of consm'!$B13,'1.29 Beer share of consm'!CD13*'1.29 Beer share of consm'!$B13,'1.38 Spirits share of consm'!CD13*'1.38 Spirits share of consm'!$B13)/((SQRT(POWER('1.19 Wine share of consm'!CD13,2)+POWER('1.29 Beer share of consm'!CD13,2)+POWER('1.38 Spirits share of consm'!CD13,2)))*(SQRT(POWER('1.19 Wine share of consm'!$B13,2)+POWER('1.29 Beer share of consm'!$B13,2)+POWER('1.38 Spirits share of consm'!$B13,2)))),"")</f>
        <v>0.86567078891221771</v>
      </c>
      <c r="CE13" s="84">
        <f>IFERROR(SUM('1.19 Wine share of consm'!CE13*'1.19 Wine share of consm'!$B13,'1.29 Beer share of consm'!CE13*'1.29 Beer share of consm'!$B13,'1.38 Spirits share of consm'!CE13*'1.38 Spirits share of consm'!$B13)/((SQRT(POWER('1.19 Wine share of consm'!CE13,2)+POWER('1.29 Beer share of consm'!CE13,2)+POWER('1.38 Spirits share of consm'!CE13,2)))*(SQRT(POWER('1.19 Wine share of consm'!$B13,2)+POWER('1.29 Beer share of consm'!$B13,2)+POWER('1.38 Spirits share of consm'!$B13,2)))),"")</f>
        <v>0.91617853770100854</v>
      </c>
      <c r="CF13" s="84">
        <f>IFERROR(SUM('1.19 Wine share of consm'!CF13*'1.19 Wine share of consm'!$B13,'1.29 Beer share of consm'!CF13*'1.29 Beer share of consm'!$B13,'1.38 Spirits share of consm'!CF13*'1.38 Spirits share of consm'!$B13)/((SQRT(POWER('1.19 Wine share of consm'!CF13,2)+POWER('1.29 Beer share of consm'!CF13,2)+POWER('1.38 Spirits share of consm'!CF13,2)))*(SQRT(POWER('1.19 Wine share of consm'!$B13,2)+POWER('1.29 Beer share of consm'!$B13,2)+POWER('1.38 Spirits share of consm'!$B13,2)))),"")</f>
        <v>0.60957630834740184</v>
      </c>
      <c r="CG13" s="84">
        <f>IFERROR(SUM('1.19 Wine share of consm'!CG13*'1.19 Wine share of consm'!$B13,'1.29 Beer share of consm'!CG13*'1.29 Beer share of consm'!$B13,'1.38 Spirits share of consm'!CG13*'1.38 Spirits share of consm'!$B13)/((SQRT(POWER('1.19 Wine share of consm'!CG13,2)+POWER('1.29 Beer share of consm'!CG13,2)+POWER('1.38 Spirits share of consm'!CG13,2)))*(SQRT(POWER('1.19 Wine share of consm'!$B13,2)+POWER('1.29 Beer share of consm'!$B13,2)+POWER('1.38 Spirits share of consm'!$B13,2)))),"")</f>
        <v>0.9315868530817325</v>
      </c>
      <c r="CH13" s="84">
        <f>IFERROR(SUM('1.19 Wine share of consm'!CH13*'1.19 Wine share of consm'!$B13,'1.29 Beer share of consm'!CH13*'1.29 Beer share of consm'!$B13,'1.38 Spirits share of consm'!CH13*'1.38 Spirits share of consm'!$B13)/((SQRT(POWER('1.19 Wine share of consm'!CH13,2)+POWER('1.29 Beer share of consm'!CH13,2)+POWER('1.38 Spirits share of consm'!CH13,2)))*(SQRT(POWER('1.19 Wine share of consm'!$B13,2)+POWER('1.29 Beer share of consm'!$B13,2)+POWER('1.38 Spirits share of consm'!$B13,2)))),"")</f>
        <v>0.83268404272795338</v>
      </c>
      <c r="CI13" s="84">
        <f>IFERROR(SUM('1.19 Wine share of consm'!CI13*'1.19 Wine share of consm'!$B13,'1.29 Beer share of consm'!CI13*'1.29 Beer share of consm'!$B13,'1.38 Spirits share of consm'!CI13*'1.38 Spirits share of consm'!$B13)/((SQRT(POWER('1.19 Wine share of consm'!CI13,2)+POWER('1.29 Beer share of consm'!CI13,2)+POWER('1.38 Spirits share of consm'!CI13,2)))*(SQRT(POWER('1.19 Wine share of consm'!$B13,2)+POWER('1.29 Beer share of consm'!$B13,2)+POWER('1.38 Spirits share of consm'!$B13,2)))),"")</f>
        <v>0.72625821608052499</v>
      </c>
      <c r="CJ13" s="84">
        <f>IFERROR(SUM('1.19 Wine share of consm'!CJ13*'1.19 Wine share of consm'!$B13,'1.29 Beer share of consm'!CJ13*'1.29 Beer share of consm'!$B13,'1.38 Spirits share of consm'!CJ13*'1.38 Spirits share of consm'!$B13)/((SQRT(POWER('1.19 Wine share of consm'!CJ13,2)+POWER('1.29 Beer share of consm'!CJ13,2)+POWER('1.38 Spirits share of consm'!CJ13,2)))*(SQRT(POWER('1.19 Wine share of consm'!$B13,2)+POWER('1.29 Beer share of consm'!$B13,2)+POWER('1.38 Spirits share of consm'!$B13,2)))),"")</f>
        <v>0.97055633097486582</v>
      </c>
      <c r="CK13" s="84">
        <f>IFERROR(SUM('1.19 Wine share of consm'!CK13*'1.19 Wine share of consm'!$B13,'1.29 Beer share of consm'!CK13*'1.29 Beer share of consm'!$B13,'1.38 Spirits share of consm'!CK13*'1.38 Spirits share of consm'!$B13)/((SQRT(POWER('1.19 Wine share of consm'!CK13,2)+POWER('1.29 Beer share of consm'!CK13,2)+POWER('1.38 Spirits share of consm'!CK13,2)))*(SQRT(POWER('1.19 Wine share of consm'!$B13,2)+POWER('1.29 Beer share of consm'!$B13,2)+POWER('1.38 Spirits share of consm'!$B13,2)))),"")</f>
        <v>0.93348808942322581</v>
      </c>
      <c r="CL13" s="84">
        <f>IFERROR(SUM('1.19 Wine share of consm'!CL13*'1.19 Wine share of consm'!$B13,'1.29 Beer share of consm'!CL13*'1.29 Beer share of consm'!$B13,'1.38 Spirits share of consm'!CL13*'1.38 Spirits share of consm'!$B13)/((SQRT(POWER('1.19 Wine share of consm'!CL13,2)+POWER('1.29 Beer share of consm'!CL13,2)+POWER('1.38 Spirits share of consm'!CL13,2)))*(SQRT(POWER('1.19 Wine share of consm'!$B13,2)+POWER('1.29 Beer share of consm'!$B13,2)+POWER('1.38 Spirits share of consm'!$B13,2)))),"")</f>
        <v>0.76627081774804129</v>
      </c>
      <c r="CM13" s="84">
        <f>IFERROR(SUM('1.19 Wine share of consm'!CM13*'1.19 Wine share of consm'!$B13,'1.29 Beer share of consm'!CM13*'1.29 Beer share of consm'!$B13,'1.38 Spirits share of consm'!CM13*'1.38 Spirits share of consm'!$B13)/((SQRT(POWER('1.19 Wine share of consm'!CM13,2)+POWER('1.29 Beer share of consm'!CM13,2)+POWER('1.38 Spirits share of consm'!CM13,2)))*(SQRT(POWER('1.19 Wine share of consm'!$B13,2)+POWER('1.29 Beer share of consm'!$B13,2)+POWER('1.38 Spirits share of consm'!$B13,2)))),"")</f>
        <v>0.8011885840605828</v>
      </c>
      <c r="CN13" s="84">
        <f>IFERROR(SUM('1.19 Wine share of consm'!CN13*'1.19 Wine share of consm'!$B13,'1.29 Beer share of consm'!CN13*'1.29 Beer share of consm'!$B13,'1.38 Spirits share of consm'!CN13*'1.38 Spirits share of consm'!$B13)/((SQRT(POWER('1.19 Wine share of consm'!CN13,2)+POWER('1.29 Beer share of consm'!CN13,2)+POWER('1.38 Spirits share of consm'!CN13,2)))*(SQRT(POWER('1.19 Wine share of consm'!$B13,2)+POWER('1.29 Beer share of consm'!$B13,2)+POWER('1.38 Spirits share of consm'!$B13,2)))),"")</f>
        <v>0.96645206065679556</v>
      </c>
      <c r="CO13" s="84">
        <f>IFERROR(SUM('1.19 Wine share of consm'!CO13*'1.19 Wine share of consm'!$B13,'1.29 Beer share of consm'!CO13*'1.29 Beer share of consm'!$B13,'1.38 Spirits share of consm'!CO13*'1.38 Spirits share of consm'!$B13)/((SQRT(POWER('1.19 Wine share of consm'!CO13,2)+POWER('1.29 Beer share of consm'!CO13,2)+POWER('1.38 Spirits share of consm'!CO13,2)))*(SQRT(POWER('1.19 Wine share of consm'!$B13,2)+POWER('1.29 Beer share of consm'!$B13,2)+POWER('1.38 Spirits share of consm'!$B13,2)))),"")</f>
        <v>0.88301628212740535</v>
      </c>
      <c r="CP13" s="84">
        <f>IFERROR(SUM('1.19 Wine share of consm'!CP13*'1.19 Wine share of consm'!$B13,'1.29 Beer share of consm'!CP13*'1.29 Beer share of consm'!$B13,'1.38 Spirits share of consm'!CP13*'1.38 Spirits share of consm'!$B13)/((SQRT(POWER('1.19 Wine share of consm'!CP13,2)+POWER('1.29 Beer share of consm'!CP13,2)+POWER('1.38 Spirits share of consm'!CP13,2)))*(SQRT(POWER('1.19 Wine share of consm'!$B13,2)+POWER('1.29 Beer share of consm'!$B13,2)+POWER('1.38 Spirits share of consm'!$B13,2)))),"")</f>
        <v>0.90388988809280846</v>
      </c>
      <c r="CR13" s="88"/>
    </row>
    <row r="14" spans="1:96" x14ac:dyDescent="0.25">
      <c r="A14" s="78" t="s">
        <v>35</v>
      </c>
      <c r="B14" s="84">
        <f>IFERROR(SUM('1.19 Wine share of consm'!B14*'1.19 Wine share of consm'!$B14,'1.29 Beer share of consm'!B14*'1.29 Beer share of consm'!$B14,'1.38 Spirits share of consm'!B14*'1.38 Spirits share of consm'!$B14)/((SQRT(POWER('1.19 Wine share of consm'!B14,2)+POWER('1.29 Beer share of consm'!B14,2)+POWER('1.38 Spirits share of consm'!B14,2)))*(SQRT(POWER('1.19 Wine share of consm'!$B14,2)+POWER('1.29 Beer share of consm'!$B14,2)+POWER('1.38 Spirits share of consm'!$B14,2)))),"")</f>
        <v>1</v>
      </c>
      <c r="C14" s="84">
        <f>IFERROR(SUM('1.19 Wine share of consm'!C14*'1.19 Wine share of consm'!$B14,'1.29 Beer share of consm'!C14*'1.29 Beer share of consm'!$B14,'1.38 Spirits share of consm'!C14*'1.38 Spirits share of consm'!$B14)/((SQRT(POWER('1.19 Wine share of consm'!C14,2)+POWER('1.29 Beer share of consm'!C14,2)+POWER('1.38 Spirits share of consm'!C14,2)))*(SQRT(POWER('1.19 Wine share of consm'!$B14,2)+POWER('1.29 Beer share of consm'!$B14,2)+POWER('1.38 Spirits share of consm'!$B14,2)))),"")</f>
        <v>0.96742513949684805</v>
      </c>
      <c r="D14" s="84">
        <f>IFERROR(SUM('1.19 Wine share of consm'!D14*'1.19 Wine share of consm'!$B14,'1.29 Beer share of consm'!D14*'1.29 Beer share of consm'!$B14,'1.38 Spirits share of consm'!D14*'1.38 Spirits share of consm'!$B14)/((SQRT(POWER('1.19 Wine share of consm'!D14,2)+POWER('1.29 Beer share of consm'!D14,2)+POWER('1.38 Spirits share of consm'!D14,2)))*(SQRT(POWER('1.19 Wine share of consm'!$B14,2)+POWER('1.29 Beer share of consm'!$B14,2)+POWER('1.38 Spirits share of consm'!$B14,2)))),"")</f>
        <v>0.96654276899125202</v>
      </c>
      <c r="E14" s="84">
        <f>IFERROR(SUM('1.19 Wine share of consm'!E14*'1.19 Wine share of consm'!$B14,'1.29 Beer share of consm'!E14*'1.29 Beer share of consm'!$B14,'1.38 Spirits share of consm'!E14*'1.38 Spirits share of consm'!$B14)/((SQRT(POWER('1.19 Wine share of consm'!E14,2)+POWER('1.29 Beer share of consm'!E14,2)+POWER('1.38 Spirits share of consm'!E14,2)))*(SQRT(POWER('1.19 Wine share of consm'!$B14,2)+POWER('1.29 Beer share of consm'!$B14,2)+POWER('1.38 Spirits share of consm'!$B14,2)))),"")</f>
        <v>0.99479228499545913</v>
      </c>
      <c r="F14" s="84">
        <f>IFERROR(SUM('1.19 Wine share of consm'!F14*'1.19 Wine share of consm'!$B14,'1.29 Beer share of consm'!F14*'1.29 Beer share of consm'!$B14,'1.38 Spirits share of consm'!F14*'1.38 Spirits share of consm'!$B14)/((SQRT(POWER('1.19 Wine share of consm'!F14,2)+POWER('1.29 Beer share of consm'!F14,2)+POWER('1.38 Spirits share of consm'!F14,2)))*(SQRT(POWER('1.19 Wine share of consm'!$B14,2)+POWER('1.29 Beer share of consm'!$B14,2)+POWER('1.38 Spirits share of consm'!$B14,2)))),"")</f>
        <v>0.88097236408335833</v>
      </c>
      <c r="G14" s="84">
        <f>IFERROR(SUM('1.19 Wine share of consm'!G14*'1.19 Wine share of consm'!$B14,'1.29 Beer share of consm'!G14*'1.29 Beer share of consm'!$B14,'1.38 Spirits share of consm'!G14*'1.38 Spirits share of consm'!$B14)/((SQRT(POWER('1.19 Wine share of consm'!G14,2)+POWER('1.29 Beer share of consm'!G14,2)+POWER('1.38 Spirits share of consm'!G14,2)))*(SQRT(POWER('1.19 Wine share of consm'!$B14,2)+POWER('1.29 Beer share of consm'!$B14,2)+POWER('1.38 Spirits share of consm'!$B14,2)))),"")</f>
        <v>0.70970273361510894</v>
      </c>
      <c r="H14" s="84">
        <f>IFERROR(SUM('1.19 Wine share of consm'!H14*'1.19 Wine share of consm'!$B14,'1.29 Beer share of consm'!H14*'1.29 Beer share of consm'!$B14,'1.38 Spirits share of consm'!H14*'1.38 Spirits share of consm'!$B14)/((SQRT(POWER('1.19 Wine share of consm'!H14,2)+POWER('1.29 Beer share of consm'!H14,2)+POWER('1.38 Spirits share of consm'!H14,2)))*(SQRT(POWER('1.19 Wine share of consm'!$B14,2)+POWER('1.29 Beer share of consm'!$B14,2)+POWER('1.38 Spirits share of consm'!$B14,2)))),"")</f>
        <v>0.8334350097016876</v>
      </c>
      <c r="I14" s="84">
        <f>IFERROR(SUM('1.19 Wine share of consm'!I14*'1.19 Wine share of consm'!$B14,'1.29 Beer share of consm'!I14*'1.29 Beer share of consm'!$B14,'1.38 Spirits share of consm'!I14*'1.38 Spirits share of consm'!$B14)/((SQRT(POWER('1.19 Wine share of consm'!I14,2)+POWER('1.29 Beer share of consm'!I14,2)+POWER('1.38 Spirits share of consm'!I14,2)))*(SQRT(POWER('1.19 Wine share of consm'!$B14,2)+POWER('1.29 Beer share of consm'!$B14,2)+POWER('1.38 Spirits share of consm'!$B14,2)))),"")</f>
        <v>0.9740784973702129</v>
      </c>
      <c r="J14" s="84">
        <f>IFERROR(SUM('1.19 Wine share of consm'!J14*'1.19 Wine share of consm'!$B14,'1.29 Beer share of consm'!J14*'1.29 Beer share of consm'!$B14,'1.38 Spirits share of consm'!J14*'1.38 Spirits share of consm'!$B14)/((SQRT(POWER('1.19 Wine share of consm'!J14,2)+POWER('1.29 Beer share of consm'!J14,2)+POWER('1.38 Spirits share of consm'!J14,2)))*(SQRT(POWER('1.19 Wine share of consm'!$B14,2)+POWER('1.29 Beer share of consm'!$B14,2)+POWER('1.38 Spirits share of consm'!$B14,2)))),"")</f>
        <v>0.98000052547643324</v>
      </c>
      <c r="K14" s="84">
        <f>IFERROR(SUM('1.19 Wine share of consm'!K14*'1.19 Wine share of consm'!$B14,'1.29 Beer share of consm'!K14*'1.29 Beer share of consm'!$B14,'1.38 Spirits share of consm'!K14*'1.38 Spirits share of consm'!$B14)/((SQRT(POWER('1.19 Wine share of consm'!K14,2)+POWER('1.29 Beer share of consm'!K14,2)+POWER('1.38 Spirits share of consm'!K14,2)))*(SQRT(POWER('1.19 Wine share of consm'!$B14,2)+POWER('1.29 Beer share of consm'!$B14,2)+POWER('1.38 Spirits share of consm'!$B14,2)))),"")</f>
        <v>0.96537616954989369</v>
      </c>
      <c r="L14" s="84">
        <f>IFERROR(SUM('1.19 Wine share of consm'!L14*'1.19 Wine share of consm'!$B14,'1.29 Beer share of consm'!L14*'1.29 Beer share of consm'!$B14,'1.38 Spirits share of consm'!L14*'1.38 Spirits share of consm'!$B14)/((SQRT(POWER('1.19 Wine share of consm'!L14,2)+POWER('1.29 Beer share of consm'!L14,2)+POWER('1.38 Spirits share of consm'!L14,2)))*(SQRT(POWER('1.19 Wine share of consm'!$B14,2)+POWER('1.29 Beer share of consm'!$B14,2)+POWER('1.38 Spirits share of consm'!$B14,2)))),"")</f>
        <v>0.70344484402396423</v>
      </c>
      <c r="M14" s="84">
        <f>IFERROR(SUM('1.19 Wine share of consm'!M14*'1.19 Wine share of consm'!$B14,'1.29 Beer share of consm'!M14*'1.29 Beer share of consm'!$B14,'1.38 Spirits share of consm'!M14*'1.38 Spirits share of consm'!$B14)/((SQRT(POWER('1.19 Wine share of consm'!M14,2)+POWER('1.29 Beer share of consm'!M14,2)+POWER('1.38 Spirits share of consm'!M14,2)))*(SQRT(POWER('1.19 Wine share of consm'!$B14,2)+POWER('1.29 Beer share of consm'!$B14,2)+POWER('1.38 Spirits share of consm'!$B14,2)))),"")</f>
        <v>0.79497091751223159</v>
      </c>
      <c r="N14" s="84">
        <f>IFERROR(SUM('1.19 Wine share of consm'!N14*'1.19 Wine share of consm'!$B14,'1.29 Beer share of consm'!N14*'1.29 Beer share of consm'!$B14,'1.38 Spirits share of consm'!N14*'1.38 Spirits share of consm'!$B14)/((SQRT(POWER('1.19 Wine share of consm'!N14,2)+POWER('1.29 Beer share of consm'!N14,2)+POWER('1.38 Spirits share of consm'!N14,2)))*(SQRT(POWER('1.19 Wine share of consm'!$B14,2)+POWER('1.29 Beer share of consm'!$B14,2)+POWER('1.38 Spirits share of consm'!$B14,2)))),"")</f>
        <v>0.89775714745804946</v>
      </c>
      <c r="O14" s="84">
        <f>IFERROR(SUM('1.19 Wine share of consm'!O14*'1.19 Wine share of consm'!$B14,'1.29 Beer share of consm'!O14*'1.29 Beer share of consm'!$B14,'1.38 Spirits share of consm'!O14*'1.38 Spirits share of consm'!$B14)/((SQRT(POWER('1.19 Wine share of consm'!O14,2)+POWER('1.29 Beer share of consm'!O14,2)+POWER('1.38 Spirits share of consm'!O14,2)))*(SQRT(POWER('1.19 Wine share of consm'!$B14,2)+POWER('1.29 Beer share of consm'!$B14,2)+POWER('1.38 Spirits share of consm'!$B14,2)))),"")</f>
        <v>0.79279135843643367</v>
      </c>
      <c r="P14" s="84">
        <f>IFERROR(SUM('1.19 Wine share of consm'!P14*'1.19 Wine share of consm'!$B14,'1.29 Beer share of consm'!P14*'1.29 Beer share of consm'!$B14,'1.38 Spirits share of consm'!P14*'1.38 Spirits share of consm'!$B14)/((SQRT(POWER('1.19 Wine share of consm'!P14,2)+POWER('1.29 Beer share of consm'!P14,2)+POWER('1.38 Spirits share of consm'!P14,2)))*(SQRT(POWER('1.19 Wine share of consm'!$B14,2)+POWER('1.29 Beer share of consm'!$B14,2)+POWER('1.38 Spirits share of consm'!$B14,2)))),"")</f>
        <v>0.9765528787243426</v>
      </c>
      <c r="Q14" s="84">
        <f>IFERROR(SUM('1.19 Wine share of consm'!Q14*'1.19 Wine share of consm'!$B14,'1.29 Beer share of consm'!Q14*'1.29 Beer share of consm'!$B14,'1.38 Spirits share of consm'!Q14*'1.38 Spirits share of consm'!$B14)/((SQRT(POWER('1.19 Wine share of consm'!Q14,2)+POWER('1.29 Beer share of consm'!Q14,2)+POWER('1.38 Spirits share of consm'!Q14,2)))*(SQRT(POWER('1.19 Wine share of consm'!$B14,2)+POWER('1.29 Beer share of consm'!$B14,2)+POWER('1.38 Spirits share of consm'!$B14,2)))),"")</f>
        <v>0.83961249466355803</v>
      </c>
      <c r="R14" s="84">
        <f>IFERROR(SUM('1.19 Wine share of consm'!R14*'1.19 Wine share of consm'!$B14,'1.29 Beer share of consm'!R14*'1.29 Beer share of consm'!$B14,'1.38 Spirits share of consm'!R14*'1.38 Spirits share of consm'!$B14)/((SQRT(POWER('1.19 Wine share of consm'!R14,2)+POWER('1.29 Beer share of consm'!R14,2)+POWER('1.38 Spirits share of consm'!R14,2)))*(SQRT(POWER('1.19 Wine share of consm'!$B14,2)+POWER('1.29 Beer share of consm'!$B14,2)+POWER('1.38 Spirits share of consm'!$B14,2)))),"")</f>
        <v>0.71985209458689525</v>
      </c>
      <c r="S14" s="84">
        <f>IFERROR(SUM('1.19 Wine share of consm'!S14*'1.19 Wine share of consm'!$B14,'1.29 Beer share of consm'!S14*'1.29 Beer share of consm'!$B14,'1.38 Spirits share of consm'!S14*'1.38 Spirits share of consm'!$B14)/((SQRT(POWER('1.19 Wine share of consm'!S14,2)+POWER('1.29 Beer share of consm'!S14,2)+POWER('1.38 Spirits share of consm'!S14,2)))*(SQRT(POWER('1.19 Wine share of consm'!$B14,2)+POWER('1.29 Beer share of consm'!$B14,2)+POWER('1.38 Spirits share of consm'!$B14,2)))),"")</f>
        <v>0.79003036862728671</v>
      </c>
      <c r="T14" s="84">
        <f>IFERROR(SUM('1.19 Wine share of consm'!T14*'1.19 Wine share of consm'!$B14,'1.29 Beer share of consm'!T14*'1.29 Beer share of consm'!$B14,'1.38 Spirits share of consm'!T14*'1.38 Spirits share of consm'!$B14)/((SQRT(POWER('1.19 Wine share of consm'!T14,2)+POWER('1.29 Beer share of consm'!T14,2)+POWER('1.38 Spirits share of consm'!T14,2)))*(SQRT(POWER('1.19 Wine share of consm'!$B14,2)+POWER('1.29 Beer share of consm'!$B14,2)+POWER('1.38 Spirits share of consm'!$B14,2)))),"")</f>
        <v>0.85679415754975707</v>
      </c>
      <c r="U14" s="84">
        <f>IFERROR(SUM('1.19 Wine share of consm'!U14*'1.19 Wine share of consm'!$B14,'1.29 Beer share of consm'!U14*'1.29 Beer share of consm'!$B14,'1.38 Spirits share of consm'!U14*'1.38 Spirits share of consm'!$B14)/((SQRT(POWER('1.19 Wine share of consm'!U14,2)+POWER('1.29 Beer share of consm'!U14,2)+POWER('1.38 Spirits share of consm'!U14,2)))*(SQRT(POWER('1.19 Wine share of consm'!$B14,2)+POWER('1.29 Beer share of consm'!$B14,2)+POWER('1.38 Spirits share of consm'!$B14,2)))),"")</f>
        <v>0.85914147770860427</v>
      </c>
      <c r="V14" s="84">
        <f>IFERROR(SUM('1.19 Wine share of consm'!V14*'1.19 Wine share of consm'!$B14,'1.29 Beer share of consm'!V14*'1.29 Beer share of consm'!$B14,'1.38 Spirits share of consm'!V14*'1.38 Spirits share of consm'!$B14)/((SQRT(POWER('1.19 Wine share of consm'!V14,2)+POWER('1.29 Beer share of consm'!V14,2)+POWER('1.38 Spirits share of consm'!V14,2)))*(SQRT(POWER('1.19 Wine share of consm'!$B14,2)+POWER('1.29 Beer share of consm'!$B14,2)+POWER('1.38 Spirits share of consm'!$B14,2)))),"")</f>
        <v>0.84238279102358171</v>
      </c>
      <c r="W14" s="84">
        <f>IFERROR(SUM('1.19 Wine share of consm'!W14*'1.19 Wine share of consm'!$B14,'1.29 Beer share of consm'!W14*'1.29 Beer share of consm'!$B14,'1.38 Spirits share of consm'!W14*'1.38 Spirits share of consm'!$B14)/((SQRT(POWER('1.19 Wine share of consm'!W14,2)+POWER('1.29 Beer share of consm'!W14,2)+POWER('1.38 Spirits share of consm'!W14,2)))*(SQRT(POWER('1.19 Wine share of consm'!$B14,2)+POWER('1.29 Beer share of consm'!$B14,2)+POWER('1.38 Spirits share of consm'!$B14,2)))),"")</f>
        <v>0.99779817986272323</v>
      </c>
      <c r="X14" s="84">
        <f>IFERROR(SUM('1.19 Wine share of consm'!X14*'1.19 Wine share of consm'!$B14,'1.29 Beer share of consm'!X14*'1.29 Beer share of consm'!$B14,'1.38 Spirits share of consm'!X14*'1.38 Spirits share of consm'!$B14)/((SQRT(POWER('1.19 Wine share of consm'!X14,2)+POWER('1.29 Beer share of consm'!X14,2)+POWER('1.38 Spirits share of consm'!X14,2)))*(SQRT(POWER('1.19 Wine share of consm'!$B14,2)+POWER('1.29 Beer share of consm'!$B14,2)+POWER('1.38 Spirits share of consm'!$B14,2)))),"")</f>
        <v>0.88611440813778974</v>
      </c>
      <c r="Y14" s="84">
        <f>IFERROR(SUM('1.19 Wine share of consm'!Y14*'1.19 Wine share of consm'!$B14,'1.29 Beer share of consm'!Y14*'1.29 Beer share of consm'!$B14,'1.38 Spirits share of consm'!Y14*'1.38 Spirits share of consm'!$B14)/((SQRT(POWER('1.19 Wine share of consm'!Y14,2)+POWER('1.29 Beer share of consm'!Y14,2)+POWER('1.38 Spirits share of consm'!Y14,2)))*(SQRT(POWER('1.19 Wine share of consm'!$B14,2)+POWER('1.29 Beer share of consm'!$B14,2)+POWER('1.38 Spirits share of consm'!$B14,2)))),"")</f>
        <v>0.86019130658228526</v>
      </c>
      <c r="Z14" s="84">
        <f>IFERROR(SUM('1.19 Wine share of consm'!Z14*'1.19 Wine share of consm'!$B14,'1.29 Beer share of consm'!Z14*'1.29 Beer share of consm'!$B14,'1.38 Spirits share of consm'!Z14*'1.38 Spirits share of consm'!$B14)/((SQRT(POWER('1.19 Wine share of consm'!Z14,2)+POWER('1.29 Beer share of consm'!Z14,2)+POWER('1.38 Spirits share of consm'!Z14,2)))*(SQRT(POWER('1.19 Wine share of consm'!$B14,2)+POWER('1.29 Beer share of consm'!$B14,2)+POWER('1.38 Spirits share of consm'!$B14,2)))),"")</f>
        <v>0.98498016809137301</v>
      </c>
      <c r="AA14" s="84">
        <f>IFERROR(SUM('1.19 Wine share of consm'!AA14*'1.19 Wine share of consm'!$B14,'1.29 Beer share of consm'!AA14*'1.29 Beer share of consm'!$B14,'1.38 Spirits share of consm'!AA14*'1.38 Spirits share of consm'!$B14)/((SQRT(POWER('1.19 Wine share of consm'!AA14,2)+POWER('1.29 Beer share of consm'!AA14,2)+POWER('1.38 Spirits share of consm'!AA14,2)))*(SQRT(POWER('1.19 Wine share of consm'!$B14,2)+POWER('1.29 Beer share of consm'!$B14,2)+POWER('1.38 Spirits share of consm'!$B14,2)))),"")</f>
        <v>0.90184518640026246</v>
      </c>
      <c r="AB14" s="84">
        <f>IFERROR(SUM('1.19 Wine share of consm'!AB14*'1.19 Wine share of consm'!$B14,'1.29 Beer share of consm'!AB14*'1.29 Beer share of consm'!$B14,'1.38 Spirits share of consm'!AB14*'1.38 Spirits share of consm'!$B14)/((SQRT(POWER('1.19 Wine share of consm'!AB14,2)+POWER('1.29 Beer share of consm'!AB14,2)+POWER('1.38 Spirits share of consm'!AB14,2)))*(SQRT(POWER('1.19 Wine share of consm'!$B14,2)+POWER('1.29 Beer share of consm'!$B14,2)+POWER('1.38 Spirits share of consm'!$B14,2)))),"")</f>
        <v>0.91200772192893775</v>
      </c>
      <c r="AC14" s="84">
        <f>IFERROR(SUM('1.19 Wine share of consm'!AC14*'1.19 Wine share of consm'!$B14,'1.29 Beer share of consm'!AC14*'1.29 Beer share of consm'!$B14,'1.38 Spirits share of consm'!AC14*'1.38 Spirits share of consm'!$B14)/((SQRT(POWER('1.19 Wine share of consm'!AC14,2)+POWER('1.29 Beer share of consm'!AC14,2)+POWER('1.38 Spirits share of consm'!AC14,2)))*(SQRT(POWER('1.19 Wine share of consm'!$B14,2)+POWER('1.29 Beer share of consm'!$B14,2)+POWER('1.38 Spirits share of consm'!$B14,2)))),"")</f>
        <v>0.99613230626928284</v>
      </c>
      <c r="AD14" s="84">
        <f>IFERROR(SUM('1.19 Wine share of consm'!AD14*'1.19 Wine share of consm'!$B14,'1.29 Beer share of consm'!AD14*'1.29 Beer share of consm'!$B14,'1.38 Spirits share of consm'!AD14*'1.38 Spirits share of consm'!$B14)/((SQRT(POWER('1.19 Wine share of consm'!AD14,2)+POWER('1.29 Beer share of consm'!AD14,2)+POWER('1.38 Spirits share of consm'!AD14,2)))*(SQRT(POWER('1.19 Wine share of consm'!$B14,2)+POWER('1.29 Beer share of consm'!$B14,2)+POWER('1.38 Spirits share of consm'!$B14,2)))),"")</f>
        <v>0.97599588372093782</v>
      </c>
      <c r="AE14" s="84">
        <f>IFERROR(SUM('1.19 Wine share of consm'!AE14*'1.19 Wine share of consm'!$B14,'1.29 Beer share of consm'!AE14*'1.29 Beer share of consm'!$B14,'1.38 Spirits share of consm'!AE14*'1.38 Spirits share of consm'!$B14)/((SQRT(POWER('1.19 Wine share of consm'!AE14,2)+POWER('1.29 Beer share of consm'!AE14,2)+POWER('1.38 Spirits share of consm'!AE14,2)))*(SQRT(POWER('1.19 Wine share of consm'!$B14,2)+POWER('1.29 Beer share of consm'!$B14,2)+POWER('1.38 Spirits share of consm'!$B14,2)))),"")</f>
        <v>0.91592293998409846</v>
      </c>
      <c r="AF14" s="84">
        <f>IFERROR(SUM('1.19 Wine share of consm'!AF14*'1.19 Wine share of consm'!$B14,'1.29 Beer share of consm'!AF14*'1.29 Beer share of consm'!$B14,'1.38 Spirits share of consm'!AF14*'1.38 Spirits share of consm'!$B14)/((SQRT(POWER('1.19 Wine share of consm'!AF14,2)+POWER('1.29 Beer share of consm'!AF14,2)+POWER('1.38 Spirits share of consm'!AF14,2)))*(SQRT(POWER('1.19 Wine share of consm'!$B14,2)+POWER('1.29 Beer share of consm'!$B14,2)+POWER('1.38 Spirits share of consm'!$B14,2)))),"")</f>
        <v>0.99779596581818719</v>
      </c>
      <c r="AG14" s="84">
        <f>IFERROR(SUM('1.19 Wine share of consm'!AG14*'1.19 Wine share of consm'!$B14,'1.29 Beer share of consm'!AG14*'1.29 Beer share of consm'!$B14,'1.38 Spirits share of consm'!AG14*'1.38 Spirits share of consm'!$B14)/((SQRT(POWER('1.19 Wine share of consm'!AG14,2)+POWER('1.29 Beer share of consm'!AG14,2)+POWER('1.38 Spirits share of consm'!AG14,2)))*(SQRT(POWER('1.19 Wine share of consm'!$B14,2)+POWER('1.29 Beer share of consm'!$B14,2)+POWER('1.38 Spirits share of consm'!$B14,2)))),"")</f>
        <v>0.99721909035302747</v>
      </c>
      <c r="AH14" s="84">
        <f>IFERROR(SUM('1.19 Wine share of consm'!AH14*'1.19 Wine share of consm'!$B14,'1.29 Beer share of consm'!AH14*'1.29 Beer share of consm'!$B14,'1.38 Spirits share of consm'!AH14*'1.38 Spirits share of consm'!$B14)/((SQRT(POWER('1.19 Wine share of consm'!AH14,2)+POWER('1.29 Beer share of consm'!AH14,2)+POWER('1.38 Spirits share of consm'!AH14,2)))*(SQRT(POWER('1.19 Wine share of consm'!$B14,2)+POWER('1.29 Beer share of consm'!$B14,2)+POWER('1.38 Spirits share of consm'!$B14,2)))),"")</f>
        <v>0.83262458217314472</v>
      </c>
      <c r="AI14" s="84">
        <f>IFERROR(SUM('1.19 Wine share of consm'!AI14*'1.19 Wine share of consm'!$B14,'1.29 Beer share of consm'!AI14*'1.29 Beer share of consm'!$B14,'1.38 Spirits share of consm'!AI14*'1.38 Spirits share of consm'!$B14)/((SQRT(POWER('1.19 Wine share of consm'!AI14,2)+POWER('1.29 Beer share of consm'!AI14,2)+POWER('1.38 Spirits share of consm'!AI14,2)))*(SQRT(POWER('1.19 Wine share of consm'!$B14,2)+POWER('1.29 Beer share of consm'!$B14,2)+POWER('1.38 Spirits share of consm'!$B14,2)))),"")</f>
        <v>0.98748727619706911</v>
      </c>
      <c r="AJ14" s="84">
        <f>IFERROR(SUM('1.19 Wine share of consm'!AJ14*'1.19 Wine share of consm'!$B14,'1.29 Beer share of consm'!AJ14*'1.29 Beer share of consm'!$B14,'1.38 Spirits share of consm'!AJ14*'1.38 Spirits share of consm'!$B14)/((SQRT(POWER('1.19 Wine share of consm'!AJ14,2)+POWER('1.29 Beer share of consm'!AJ14,2)+POWER('1.38 Spirits share of consm'!AJ14,2)))*(SQRT(POWER('1.19 Wine share of consm'!$B14,2)+POWER('1.29 Beer share of consm'!$B14,2)+POWER('1.38 Spirits share of consm'!$B14,2)))),"")</f>
        <v>0.89053919484608257</v>
      </c>
      <c r="AK14" s="84">
        <f>IFERROR(SUM('1.19 Wine share of consm'!AK14*'1.19 Wine share of consm'!$B14,'1.29 Beer share of consm'!AK14*'1.29 Beer share of consm'!$B14,'1.38 Spirits share of consm'!AK14*'1.38 Spirits share of consm'!$B14)/((SQRT(POWER('1.19 Wine share of consm'!AK14,2)+POWER('1.29 Beer share of consm'!AK14,2)+POWER('1.38 Spirits share of consm'!AK14,2)))*(SQRT(POWER('1.19 Wine share of consm'!$B14,2)+POWER('1.29 Beer share of consm'!$B14,2)+POWER('1.38 Spirits share of consm'!$B14,2)))),"")</f>
        <v>0.97186723779177098</v>
      </c>
      <c r="AL14" s="84">
        <f>IFERROR(SUM('1.19 Wine share of consm'!AL14*'1.19 Wine share of consm'!$B14,'1.29 Beer share of consm'!AL14*'1.29 Beer share of consm'!$B14,'1.38 Spirits share of consm'!AL14*'1.38 Spirits share of consm'!$B14)/((SQRT(POWER('1.19 Wine share of consm'!AL14,2)+POWER('1.29 Beer share of consm'!AL14,2)+POWER('1.38 Spirits share of consm'!AL14,2)))*(SQRT(POWER('1.19 Wine share of consm'!$B14,2)+POWER('1.29 Beer share of consm'!$B14,2)+POWER('1.38 Spirits share of consm'!$B14,2)))),"")</f>
        <v>0.92353259901266094</v>
      </c>
      <c r="AM14" s="84">
        <f>IFERROR(SUM('1.19 Wine share of consm'!AM14*'1.19 Wine share of consm'!$B14,'1.29 Beer share of consm'!AM14*'1.29 Beer share of consm'!$B14,'1.38 Spirits share of consm'!AM14*'1.38 Spirits share of consm'!$B14)/((SQRT(POWER('1.19 Wine share of consm'!AM14,2)+POWER('1.29 Beer share of consm'!AM14,2)+POWER('1.38 Spirits share of consm'!AM14,2)))*(SQRT(POWER('1.19 Wine share of consm'!$B14,2)+POWER('1.29 Beer share of consm'!$B14,2)+POWER('1.38 Spirits share of consm'!$B14,2)))),"")</f>
        <v>0.99193148926374342</v>
      </c>
      <c r="AN14" s="84">
        <f>IFERROR(SUM('1.19 Wine share of consm'!AN14*'1.19 Wine share of consm'!$B14,'1.29 Beer share of consm'!AN14*'1.29 Beer share of consm'!$B14,'1.38 Spirits share of consm'!AN14*'1.38 Spirits share of consm'!$B14)/((SQRT(POWER('1.19 Wine share of consm'!AN14,2)+POWER('1.29 Beer share of consm'!AN14,2)+POWER('1.38 Spirits share of consm'!AN14,2)))*(SQRT(POWER('1.19 Wine share of consm'!$B14,2)+POWER('1.29 Beer share of consm'!$B14,2)+POWER('1.38 Spirits share of consm'!$B14,2)))),"")</f>
        <v>0.78267745124255805</v>
      </c>
      <c r="AO14" s="84">
        <f>IFERROR(SUM('1.19 Wine share of consm'!AO14*'1.19 Wine share of consm'!$B14,'1.29 Beer share of consm'!AO14*'1.29 Beer share of consm'!$B14,'1.38 Spirits share of consm'!AO14*'1.38 Spirits share of consm'!$B14)/((SQRT(POWER('1.19 Wine share of consm'!AO14,2)+POWER('1.29 Beer share of consm'!AO14,2)+POWER('1.38 Spirits share of consm'!AO14,2)))*(SQRT(POWER('1.19 Wine share of consm'!$B14,2)+POWER('1.29 Beer share of consm'!$B14,2)+POWER('1.38 Spirits share of consm'!$B14,2)))),"")</f>
        <v>0.98959854204223874</v>
      </c>
      <c r="AP14" s="84">
        <f>IFERROR(SUM('1.19 Wine share of consm'!AP14*'1.19 Wine share of consm'!$B14,'1.29 Beer share of consm'!AP14*'1.29 Beer share of consm'!$B14,'1.38 Spirits share of consm'!AP14*'1.38 Spirits share of consm'!$B14)/((SQRT(POWER('1.19 Wine share of consm'!AP14,2)+POWER('1.29 Beer share of consm'!AP14,2)+POWER('1.38 Spirits share of consm'!AP14,2)))*(SQRT(POWER('1.19 Wine share of consm'!$B14,2)+POWER('1.29 Beer share of consm'!$B14,2)+POWER('1.38 Spirits share of consm'!$B14,2)))),"")</f>
        <v>0.96254085800739264</v>
      </c>
      <c r="AQ14" s="84">
        <f>IFERROR(SUM('1.19 Wine share of consm'!AQ14*'1.19 Wine share of consm'!$B14,'1.29 Beer share of consm'!AQ14*'1.29 Beer share of consm'!$B14,'1.38 Spirits share of consm'!AQ14*'1.38 Spirits share of consm'!$B14)/((SQRT(POWER('1.19 Wine share of consm'!AQ14,2)+POWER('1.29 Beer share of consm'!AQ14,2)+POWER('1.38 Spirits share of consm'!AQ14,2)))*(SQRT(POWER('1.19 Wine share of consm'!$B14,2)+POWER('1.29 Beer share of consm'!$B14,2)+POWER('1.38 Spirits share of consm'!$B14,2)))),"")</f>
        <v>0.74403075482576775</v>
      </c>
      <c r="AR14" s="84">
        <f>IFERROR(SUM('1.19 Wine share of consm'!AR14*'1.19 Wine share of consm'!$B14,'1.29 Beer share of consm'!AR14*'1.29 Beer share of consm'!$B14,'1.38 Spirits share of consm'!AR14*'1.38 Spirits share of consm'!$B14)/((SQRT(POWER('1.19 Wine share of consm'!AR14,2)+POWER('1.29 Beer share of consm'!AR14,2)+POWER('1.38 Spirits share of consm'!AR14,2)))*(SQRT(POWER('1.19 Wine share of consm'!$B14,2)+POWER('1.29 Beer share of consm'!$B14,2)+POWER('1.38 Spirits share of consm'!$B14,2)))),"")</f>
        <v>0.83039932869699862</v>
      </c>
      <c r="AS14" s="84">
        <f>IFERROR(SUM('1.19 Wine share of consm'!AS14*'1.19 Wine share of consm'!$B14,'1.29 Beer share of consm'!AS14*'1.29 Beer share of consm'!$B14,'1.38 Spirits share of consm'!AS14*'1.38 Spirits share of consm'!$B14)/((SQRT(POWER('1.19 Wine share of consm'!AS14,2)+POWER('1.29 Beer share of consm'!AS14,2)+POWER('1.38 Spirits share of consm'!AS14,2)))*(SQRT(POWER('1.19 Wine share of consm'!$B14,2)+POWER('1.29 Beer share of consm'!$B14,2)+POWER('1.38 Spirits share of consm'!$B14,2)))),"")</f>
        <v>0.96648698210644657</v>
      </c>
      <c r="AT14" s="84">
        <f>IFERROR(SUM('1.19 Wine share of consm'!AT14*'1.19 Wine share of consm'!$B14,'1.29 Beer share of consm'!AT14*'1.29 Beer share of consm'!$B14,'1.38 Spirits share of consm'!AT14*'1.38 Spirits share of consm'!$B14)/((SQRT(POWER('1.19 Wine share of consm'!AT14,2)+POWER('1.29 Beer share of consm'!AT14,2)+POWER('1.38 Spirits share of consm'!AT14,2)))*(SQRT(POWER('1.19 Wine share of consm'!$B14,2)+POWER('1.29 Beer share of consm'!$B14,2)+POWER('1.38 Spirits share of consm'!$B14,2)))),"")</f>
        <v>0.95501879379730381</v>
      </c>
      <c r="AU14" s="84">
        <f>IFERROR(SUM('1.19 Wine share of consm'!AU14*'1.19 Wine share of consm'!$B14,'1.29 Beer share of consm'!AU14*'1.29 Beer share of consm'!$B14,'1.38 Spirits share of consm'!AU14*'1.38 Spirits share of consm'!$B14)/((SQRT(POWER('1.19 Wine share of consm'!AU14,2)+POWER('1.29 Beer share of consm'!AU14,2)+POWER('1.38 Spirits share of consm'!AU14,2)))*(SQRT(POWER('1.19 Wine share of consm'!$B14,2)+POWER('1.29 Beer share of consm'!$B14,2)+POWER('1.38 Spirits share of consm'!$B14,2)))),"")</f>
        <v>0.90080635050044611</v>
      </c>
      <c r="AV14" s="84">
        <f>IFERROR(SUM('1.19 Wine share of consm'!AV14*'1.19 Wine share of consm'!$B14,'1.29 Beer share of consm'!AV14*'1.29 Beer share of consm'!$B14,'1.38 Spirits share of consm'!AV14*'1.38 Spirits share of consm'!$B14)/((SQRT(POWER('1.19 Wine share of consm'!AV14,2)+POWER('1.29 Beer share of consm'!AV14,2)+POWER('1.38 Spirits share of consm'!AV14,2)))*(SQRT(POWER('1.19 Wine share of consm'!$B14,2)+POWER('1.29 Beer share of consm'!$B14,2)+POWER('1.38 Spirits share of consm'!$B14,2)))),"")</f>
        <v>0.97100271713060327</v>
      </c>
      <c r="AW14" s="84">
        <f>IFERROR(SUM('1.19 Wine share of consm'!AW14*'1.19 Wine share of consm'!$B14,'1.29 Beer share of consm'!AW14*'1.29 Beer share of consm'!$B14,'1.38 Spirits share of consm'!AW14*'1.38 Spirits share of consm'!$B14)/((SQRT(POWER('1.19 Wine share of consm'!AW14,2)+POWER('1.29 Beer share of consm'!AW14,2)+POWER('1.38 Spirits share of consm'!AW14,2)))*(SQRT(POWER('1.19 Wine share of consm'!$B14,2)+POWER('1.29 Beer share of consm'!$B14,2)+POWER('1.38 Spirits share of consm'!$B14,2)))),"")</f>
        <v>0.96576615142325306</v>
      </c>
      <c r="AX14" s="84">
        <f>IFERROR(SUM('1.19 Wine share of consm'!AX14*'1.19 Wine share of consm'!$B14,'1.29 Beer share of consm'!AX14*'1.29 Beer share of consm'!$B14,'1.38 Spirits share of consm'!AX14*'1.38 Spirits share of consm'!$B14)/((SQRT(POWER('1.19 Wine share of consm'!AX14,2)+POWER('1.29 Beer share of consm'!AX14,2)+POWER('1.38 Spirits share of consm'!AX14,2)))*(SQRT(POWER('1.19 Wine share of consm'!$B14,2)+POWER('1.29 Beer share of consm'!$B14,2)+POWER('1.38 Spirits share of consm'!$B14,2)))),"")</f>
        <v>0.91947125994317314</v>
      </c>
      <c r="AY14" s="84">
        <f>IFERROR(SUM('1.19 Wine share of consm'!AY14*'1.19 Wine share of consm'!$B14,'1.29 Beer share of consm'!AY14*'1.29 Beer share of consm'!$B14,'1.38 Spirits share of consm'!AY14*'1.38 Spirits share of consm'!$B14)/((SQRT(POWER('1.19 Wine share of consm'!AY14,2)+POWER('1.29 Beer share of consm'!AY14,2)+POWER('1.38 Spirits share of consm'!AY14,2)))*(SQRT(POWER('1.19 Wine share of consm'!$B14,2)+POWER('1.29 Beer share of consm'!$B14,2)+POWER('1.38 Spirits share of consm'!$B14,2)))),"")</f>
        <v>0.97067491669296013</v>
      </c>
      <c r="AZ14" s="84">
        <f>IFERROR(SUM('1.19 Wine share of consm'!AZ14*'1.19 Wine share of consm'!$B14,'1.29 Beer share of consm'!AZ14*'1.29 Beer share of consm'!$B14,'1.38 Spirits share of consm'!AZ14*'1.38 Spirits share of consm'!$B14)/((SQRT(POWER('1.19 Wine share of consm'!AZ14,2)+POWER('1.29 Beer share of consm'!AZ14,2)+POWER('1.38 Spirits share of consm'!AZ14,2)))*(SQRT(POWER('1.19 Wine share of consm'!$B14,2)+POWER('1.29 Beer share of consm'!$B14,2)+POWER('1.38 Spirits share of consm'!$B14,2)))),"")</f>
        <v>0.88192055080427645</v>
      </c>
      <c r="BA14" s="84">
        <f>IFERROR(SUM('1.19 Wine share of consm'!BA14*'1.19 Wine share of consm'!$B14,'1.29 Beer share of consm'!BA14*'1.29 Beer share of consm'!$B14,'1.38 Spirits share of consm'!BA14*'1.38 Spirits share of consm'!$B14)/((SQRT(POWER('1.19 Wine share of consm'!BA14,2)+POWER('1.29 Beer share of consm'!BA14,2)+POWER('1.38 Spirits share of consm'!BA14,2)))*(SQRT(POWER('1.19 Wine share of consm'!$B14,2)+POWER('1.29 Beer share of consm'!$B14,2)+POWER('1.38 Spirits share of consm'!$B14,2)))),"")</f>
        <v>0.80572423556241934</v>
      </c>
      <c r="BB14" s="84">
        <f>IFERROR(SUM('1.19 Wine share of consm'!BB14*'1.19 Wine share of consm'!$B14,'1.29 Beer share of consm'!BB14*'1.29 Beer share of consm'!$B14,'1.38 Spirits share of consm'!BB14*'1.38 Spirits share of consm'!$B14)/((SQRT(POWER('1.19 Wine share of consm'!BB14,2)+POWER('1.29 Beer share of consm'!BB14,2)+POWER('1.38 Spirits share of consm'!BB14,2)))*(SQRT(POWER('1.19 Wine share of consm'!$B14,2)+POWER('1.29 Beer share of consm'!$B14,2)+POWER('1.38 Spirits share of consm'!$B14,2)))),"")</f>
        <v>0.74788320265667751</v>
      </c>
      <c r="BC14" s="84">
        <f>IFERROR(SUM('1.19 Wine share of consm'!BC14*'1.19 Wine share of consm'!$B14,'1.29 Beer share of consm'!BC14*'1.29 Beer share of consm'!$B14,'1.38 Spirits share of consm'!BC14*'1.38 Spirits share of consm'!$B14)/((SQRT(POWER('1.19 Wine share of consm'!BC14,2)+POWER('1.29 Beer share of consm'!BC14,2)+POWER('1.38 Spirits share of consm'!BC14,2)))*(SQRT(POWER('1.19 Wine share of consm'!$B14,2)+POWER('1.29 Beer share of consm'!$B14,2)+POWER('1.38 Spirits share of consm'!$B14,2)))),"")</f>
        <v>0.92783236884192122</v>
      </c>
      <c r="BD14" s="84">
        <f>IFERROR(SUM('1.19 Wine share of consm'!BD14*'1.19 Wine share of consm'!$B14,'1.29 Beer share of consm'!BD14*'1.29 Beer share of consm'!$B14,'1.38 Spirits share of consm'!BD14*'1.38 Spirits share of consm'!$B14)/((SQRT(POWER('1.19 Wine share of consm'!BD14,2)+POWER('1.29 Beer share of consm'!BD14,2)+POWER('1.38 Spirits share of consm'!BD14,2)))*(SQRT(POWER('1.19 Wine share of consm'!$B14,2)+POWER('1.29 Beer share of consm'!$B14,2)+POWER('1.38 Spirits share of consm'!$B14,2)))),"")</f>
        <v>0.9043170532920608</v>
      </c>
      <c r="BE14" s="84">
        <f>IFERROR(SUM('1.19 Wine share of consm'!BE14*'1.19 Wine share of consm'!$B14,'1.29 Beer share of consm'!BE14*'1.29 Beer share of consm'!$B14,'1.38 Spirits share of consm'!BE14*'1.38 Spirits share of consm'!$B14)/((SQRT(POWER('1.19 Wine share of consm'!BE14,2)+POWER('1.29 Beer share of consm'!BE14,2)+POWER('1.38 Spirits share of consm'!BE14,2)))*(SQRT(POWER('1.19 Wine share of consm'!$B14,2)+POWER('1.29 Beer share of consm'!$B14,2)+POWER('1.38 Spirits share of consm'!$B14,2)))),"")</f>
        <v>0.61681248628273022</v>
      </c>
      <c r="BF14" s="84">
        <f>IFERROR(SUM('1.19 Wine share of consm'!BF14*'1.19 Wine share of consm'!$B14,'1.29 Beer share of consm'!BF14*'1.29 Beer share of consm'!$B14,'1.38 Spirits share of consm'!BF14*'1.38 Spirits share of consm'!$B14)/((SQRT(POWER('1.19 Wine share of consm'!BF14,2)+POWER('1.29 Beer share of consm'!BF14,2)+POWER('1.38 Spirits share of consm'!BF14,2)))*(SQRT(POWER('1.19 Wine share of consm'!$B14,2)+POWER('1.29 Beer share of consm'!$B14,2)+POWER('1.38 Spirits share of consm'!$B14,2)))),"")</f>
        <v>0.75089675550076995</v>
      </c>
      <c r="BG14" s="84">
        <f>IFERROR(SUM('1.19 Wine share of consm'!BG14*'1.19 Wine share of consm'!$B14,'1.29 Beer share of consm'!BG14*'1.29 Beer share of consm'!$B14,'1.38 Spirits share of consm'!BG14*'1.38 Spirits share of consm'!$B14)/((SQRT(POWER('1.19 Wine share of consm'!BG14,2)+POWER('1.29 Beer share of consm'!BG14,2)+POWER('1.38 Spirits share of consm'!BG14,2)))*(SQRT(POWER('1.19 Wine share of consm'!$B14,2)+POWER('1.29 Beer share of consm'!$B14,2)+POWER('1.38 Spirits share of consm'!$B14,2)))),"")</f>
        <v>0.8961959000396541</v>
      </c>
      <c r="BH14" s="84" t="str">
        <f>IFERROR(SUM('1.19 Wine share of consm'!BH14*'1.19 Wine share of consm'!$B14,'1.29 Beer share of consm'!BH14*'1.29 Beer share of consm'!$B14,'1.38 Spirits share of consm'!BH14*'1.38 Spirits share of consm'!$B14)/((SQRT(POWER('1.19 Wine share of consm'!BH14,2)+POWER('1.29 Beer share of consm'!BH14,2)+POWER('1.38 Spirits share of consm'!BH14,2)))*(SQRT(POWER('1.19 Wine share of consm'!$B14,2)+POWER('1.29 Beer share of consm'!$B14,2)+POWER('1.38 Spirits share of consm'!$B14,2)))),"")</f>
        <v/>
      </c>
      <c r="BI14" s="84">
        <f>IFERROR(SUM('1.19 Wine share of consm'!BI14*'1.19 Wine share of consm'!$B14,'1.29 Beer share of consm'!BI14*'1.29 Beer share of consm'!$B14,'1.38 Spirits share of consm'!BI14*'1.38 Spirits share of consm'!$B14)/((SQRT(POWER('1.19 Wine share of consm'!BI14,2)+POWER('1.29 Beer share of consm'!BI14,2)+POWER('1.38 Spirits share of consm'!BI14,2)))*(SQRT(POWER('1.19 Wine share of consm'!$B14,2)+POWER('1.29 Beer share of consm'!$B14,2)+POWER('1.38 Spirits share of consm'!$B14,2)))),"")</f>
        <v>0.95876730763625106</v>
      </c>
      <c r="BJ14" s="84">
        <f>IFERROR(SUM('1.19 Wine share of consm'!BJ14*'1.19 Wine share of consm'!$B14,'1.29 Beer share of consm'!BJ14*'1.29 Beer share of consm'!$B14,'1.38 Spirits share of consm'!BJ14*'1.38 Spirits share of consm'!$B14)/((SQRT(POWER('1.19 Wine share of consm'!BJ14,2)+POWER('1.29 Beer share of consm'!BJ14,2)+POWER('1.38 Spirits share of consm'!BJ14,2)))*(SQRT(POWER('1.19 Wine share of consm'!$B14,2)+POWER('1.29 Beer share of consm'!$B14,2)+POWER('1.38 Spirits share of consm'!$B14,2)))),"")</f>
        <v>0.89043593797511589</v>
      </c>
      <c r="BK14" s="84">
        <f>IFERROR(SUM('1.19 Wine share of consm'!BK14*'1.19 Wine share of consm'!$B14,'1.29 Beer share of consm'!BK14*'1.29 Beer share of consm'!$B14,'1.38 Spirits share of consm'!BK14*'1.38 Spirits share of consm'!$B14)/((SQRT(POWER('1.19 Wine share of consm'!BK14,2)+POWER('1.29 Beer share of consm'!BK14,2)+POWER('1.38 Spirits share of consm'!BK14,2)))*(SQRT(POWER('1.19 Wine share of consm'!$B14,2)+POWER('1.29 Beer share of consm'!$B14,2)+POWER('1.38 Spirits share of consm'!$B14,2)))),"")</f>
        <v>0.91435070707604327</v>
      </c>
      <c r="BL14" s="84">
        <f>IFERROR(SUM('1.19 Wine share of consm'!BL14*'1.19 Wine share of consm'!$B14,'1.29 Beer share of consm'!BL14*'1.29 Beer share of consm'!$B14,'1.38 Spirits share of consm'!BL14*'1.38 Spirits share of consm'!$B14)/((SQRT(POWER('1.19 Wine share of consm'!BL14,2)+POWER('1.29 Beer share of consm'!BL14,2)+POWER('1.38 Spirits share of consm'!BL14,2)))*(SQRT(POWER('1.19 Wine share of consm'!$B14,2)+POWER('1.29 Beer share of consm'!$B14,2)+POWER('1.38 Spirits share of consm'!$B14,2)))),"")</f>
        <v>0.90052987210662305</v>
      </c>
      <c r="BM14" s="84" t="str">
        <f>IFERROR(SUM('1.19 Wine share of consm'!BM14*'1.19 Wine share of consm'!$B14,'1.29 Beer share of consm'!BM14*'1.29 Beer share of consm'!$B14,'1.38 Spirits share of consm'!BM14*'1.38 Spirits share of consm'!$B14)/((SQRT(POWER('1.19 Wine share of consm'!BM14,2)+POWER('1.29 Beer share of consm'!BM14,2)+POWER('1.38 Spirits share of consm'!BM14,2)))*(SQRT(POWER('1.19 Wine share of consm'!$B14,2)+POWER('1.29 Beer share of consm'!$B14,2)+POWER('1.38 Spirits share of consm'!$B14,2)))),"")</f>
        <v/>
      </c>
      <c r="BN14" s="84">
        <f>IFERROR(SUM('1.19 Wine share of consm'!BN14*'1.19 Wine share of consm'!$B14,'1.29 Beer share of consm'!BN14*'1.29 Beer share of consm'!$B14,'1.38 Spirits share of consm'!BN14*'1.38 Spirits share of consm'!$B14)/((SQRT(POWER('1.19 Wine share of consm'!BN14,2)+POWER('1.29 Beer share of consm'!BN14,2)+POWER('1.38 Spirits share of consm'!BN14,2)))*(SQRT(POWER('1.19 Wine share of consm'!$B14,2)+POWER('1.29 Beer share of consm'!$B14,2)+POWER('1.38 Spirits share of consm'!$B14,2)))),"")</f>
        <v>0.91878649229419562</v>
      </c>
      <c r="BO14" s="84">
        <f>IFERROR(SUM('1.19 Wine share of consm'!BO14*'1.19 Wine share of consm'!$B14,'1.29 Beer share of consm'!BO14*'1.29 Beer share of consm'!$B14,'1.38 Spirits share of consm'!BO14*'1.38 Spirits share of consm'!$B14)/((SQRT(POWER('1.19 Wine share of consm'!BO14,2)+POWER('1.29 Beer share of consm'!BO14,2)+POWER('1.38 Spirits share of consm'!BO14,2)))*(SQRT(POWER('1.19 Wine share of consm'!$B14,2)+POWER('1.29 Beer share of consm'!$B14,2)+POWER('1.38 Spirits share of consm'!$B14,2)))),"")</f>
        <v>0.85672241726414544</v>
      </c>
      <c r="BP14" s="84">
        <f>IFERROR(SUM('1.19 Wine share of consm'!BP14*'1.19 Wine share of consm'!$B14,'1.29 Beer share of consm'!BP14*'1.29 Beer share of consm'!$B14,'1.38 Spirits share of consm'!BP14*'1.38 Spirits share of consm'!$B14)/((SQRT(POWER('1.19 Wine share of consm'!BP14,2)+POWER('1.29 Beer share of consm'!BP14,2)+POWER('1.38 Spirits share of consm'!BP14,2)))*(SQRT(POWER('1.19 Wine share of consm'!$B14,2)+POWER('1.29 Beer share of consm'!$B14,2)+POWER('1.38 Spirits share of consm'!$B14,2)))),"")</f>
        <v>0.87390525528978935</v>
      </c>
      <c r="BQ14" s="84">
        <f>IFERROR(SUM('1.19 Wine share of consm'!BQ14*'1.19 Wine share of consm'!$B14,'1.29 Beer share of consm'!BQ14*'1.29 Beer share of consm'!$B14,'1.38 Spirits share of consm'!BQ14*'1.38 Spirits share of consm'!$B14)/((SQRT(POWER('1.19 Wine share of consm'!BQ14,2)+POWER('1.29 Beer share of consm'!BQ14,2)+POWER('1.38 Spirits share of consm'!BQ14,2)))*(SQRT(POWER('1.19 Wine share of consm'!$B14,2)+POWER('1.29 Beer share of consm'!$B14,2)+POWER('1.38 Spirits share of consm'!$B14,2)))),"")</f>
        <v>0.98280526436499049</v>
      </c>
      <c r="BR14" s="84">
        <f>IFERROR(SUM('1.19 Wine share of consm'!BR14*'1.19 Wine share of consm'!$B14,'1.29 Beer share of consm'!BR14*'1.29 Beer share of consm'!$B14,'1.38 Spirits share of consm'!BR14*'1.38 Spirits share of consm'!$B14)/((SQRT(POWER('1.19 Wine share of consm'!BR14,2)+POWER('1.29 Beer share of consm'!BR14,2)+POWER('1.38 Spirits share of consm'!BR14,2)))*(SQRT(POWER('1.19 Wine share of consm'!$B14,2)+POWER('1.29 Beer share of consm'!$B14,2)+POWER('1.38 Spirits share of consm'!$B14,2)))),"")</f>
        <v>0.96079635664013041</v>
      </c>
      <c r="BS14" s="84">
        <f>IFERROR(SUM('1.19 Wine share of consm'!BS14*'1.19 Wine share of consm'!$B14,'1.29 Beer share of consm'!BS14*'1.29 Beer share of consm'!$B14,'1.38 Spirits share of consm'!BS14*'1.38 Spirits share of consm'!$B14)/((SQRT(POWER('1.19 Wine share of consm'!BS14,2)+POWER('1.29 Beer share of consm'!BS14,2)+POWER('1.38 Spirits share of consm'!BS14,2)))*(SQRT(POWER('1.19 Wine share of consm'!$B14,2)+POWER('1.29 Beer share of consm'!$B14,2)+POWER('1.38 Spirits share of consm'!$B14,2)))),"")</f>
        <v>0.98365866873521435</v>
      </c>
      <c r="BT14" s="84">
        <f>IFERROR(SUM('1.19 Wine share of consm'!BT14*'1.19 Wine share of consm'!$B14,'1.29 Beer share of consm'!BT14*'1.29 Beer share of consm'!$B14,'1.38 Spirits share of consm'!BT14*'1.38 Spirits share of consm'!$B14)/((SQRT(POWER('1.19 Wine share of consm'!BT14,2)+POWER('1.29 Beer share of consm'!BT14,2)+POWER('1.38 Spirits share of consm'!BT14,2)))*(SQRT(POWER('1.19 Wine share of consm'!$B14,2)+POWER('1.29 Beer share of consm'!$B14,2)+POWER('1.38 Spirits share of consm'!$B14,2)))),"")</f>
        <v>0.86454655797043489</v>
      </c>
      <c r="BU14" s="84">
        <f>IFERROR(SUM('1.19 Wine share of consm'!BU14*'1.19 Wine share of consm'!$B14,'1.29 Beer share of consm'!BU14*'1.29 Beer share of consm'!$B14,'1.38 Spirits share of consm'!BU14*'1.38 Spirits share of consm'!$B14)/((SQRT(POWER('1.19 Wine share of consm'!BU14,2)+POWER('1.29 Beer share of consm'!BU14,2)+POWER('1.38 Spirits share of consm'!BU14,2)))*(SQRT(POWER('1.19 Wine share of consm'!$B14,2)+POWER('1.29 Beer share of consm'!$B14,2)+POWER('1.38 Spirits share of consm'!$B14,2)))),"")</f>
        <v>0.85335526918075921</v>
      </c>
      <c r="BV14" s="84">
        <f>IFERROR(SUM('1.19 Wine share of consm'!BV14*'1.19 Wine share of consm'!$B14,'1.29 Beer share of consm'!BV14*'1.29 Beer share of consm'!$B14,'1.38 Spirits share of consm'!BV14*'1.38 Spirits share of consm'!$B14)/((SQRT(POWER('1.19 Wine share of consm'!BV14,2)+POWER('1.29 Beer share of consm'!BV14,2)+POWER('1.38 Spirits share of consm'!BV14,2)))*(SQRT(POWER('1.19 Wine share of consm'!$B14,2)+POWER('1.29 Beer share of consm'!$B14,2)+POWER('1.38 Spirits share of consm'!$B14,2)))),"")</f>
        <v>0.86146010105195014</v>
      </c>
      <c r="BW14" s="84">
        <f>IFERROR(SUM('1.19 Wine share of consm'!BW14*'1.19 Wine share of consm'!$B14,'1.29 Beer share of consm'!BW14*'1.29 Beer share of consm'!$B14,'1.38 Spirits share of consm'!BW14*'1.38 Spirits share of consm'!$B14)/((SQRT(POWER('1.19 Wine share of consm'!BW14,2)+POWER('1.29 Beer share of consm'!BW14,2)+POWER('1.38 Spirits share of consm'!BW14,2)))*(SQRT(POWER('1.19 Wine share of consm'!$B14,2)+POWER('1.29 Beer share of consm'!$B14,2)+POWER('1.38 Spirits share of consm'!$B14,2)))),"")</f>
        <v>0.83230988124954963</v>
      </c>
      <c r="BX14" s="84">
        <f>IFERROR(SUM('1.19 Wine share of consm'!BX14*'1.19 Wine share of consm'!$B14,'1.29 Beer share of consm'!BX14*'1.29 Beer share of consm'!$B14,'1.38 Spirits share of consm'!BX14*'1.38 Spirits share of consm'!$B14)/((SQRT(POWER('1.19 Wine share of consm'!BX14,2)+POWER('1.29 Beer share of consm'!BX14,2)+POWER('1.38 Spirits share of consm'!BX14,2)))*(SQRT(POWER('1.19 Wine share of consm'!$B14,2)+POWER('1.29 Beer share of consm'!$B14,2)+POWER('1.38 Spirits share of consm'!$B14,2)))),"")</f>
        <v>0.9682877152720204</v>
      </c>
      <c r="BY14" s="84">
        <f>IFERROR(SUM('1.19 Wine share of consm'!BY14*'1.19 Wine share of consm'!$B14,'1.29 Beer share of consm'!BY14*'1.29 Beer share of consm'!$B14,'1.38 Spirits share of consm'!BY14*'1.38 Spirits share of consm'!$B14)/((SQRT(POWER('1.19 Wine share of consm'!BY14,2)+POWER('1.29 Beer share of consm'!BY14,2)+POWER('1.38 Spirits share of consm'!BY14,2)))*(SQRT(POWER('1.19 Wine share of consm'!$B14,2)+POWER('1.29 Beer share of consm'!$B14,2)+POWER('1.38 Spirits share of consm'!$B14,2)))),"")</f>
        <v>0.69678184363576512</v>
      </c>
      <c r="BZ14" s="84">
        <f>IFERROR(SUM('1.19 Wine share of consm'!BZ14*'1.19 Wine share of consm'!$B14,'1.29 Beer share of consm'!BZ14*'1.29 Beer share of consm'!$B14,'1.38 Spirits share of consm'!BZ14*'1.38 Spirits share of consm'!$B14)/((SQRT(POWER('1.19 Wine share of consm'!BZ14,2)+POWER('1.29 Beer share of consm'!BZ14,2)+POWER('1.38 Spirits share of consm'!BZ14,2)))*(SQRT(POWER('1.19 Wine share of consm'!$B14,2)+POWER('1.29 Beer share of consm'!$B14,2)+POWER('1.38 Spirits share of consm'!$B14,2)))),"")</f>
        <v>0.93489474857759858</v>
      </c>
      <c r="CA14" s="84">
        <f>IFERROR(SUM('1.19 Wine share of consm'!CA14*'1.19 Wine share of consm'!$B14,'1.29 Beer share of consm'!CA14*'1.29 Beer share of consm'!$B14,'1.38 Spirits share of consm'!CA14*'1.38 Spirits share of consm'!$B14)/((SQRT(POWER('1.19 Wine share of consm'!CA14,2)+POWER('1.29 Beer share of consm'!CA14,2)+POWER('1.38 Spirits share of consm'!CA14,2)))*(SQRT(POWER('1.19 Wine share of consm'!$B14,2)+POWER('1.29 Beer share of consm'!$B14,2)+POWER('1.38 Spirits share of consm'!$B14,2)))),"")</f>
        <v>0.73667123042778493</v>
      </c>
      <c r="CB14" s="84">
        <f>IFERROR(SUM('1.19 Wine share of consm'!CB14*'1.19 Wine share of consm'!$B14,'1.29 Beer share of consm'!CB14*'1.29 Beer share of consm'!$B14,'1.38 Spirits share of consm'!CB14*'1.38 Spirits share of consm'!$B14)/((SQRT(POWER('1.19 Wine share of consm'!CB14,2)+POWER('1.29 Beer share of consm'!CB14,2)+POWER('1.38 Spirits share of consm'!CB14,2)))*(SQRT(POWER('1.19 Wine share of consm'!$B14,2)+POWER('1.29 Beer share of consm'!$B14,2)+POWER('1.38 Spirits share of consm'!$B14,2)))),"")</f>
        <v>0.93256740570925967</v>
      </c>
      <c r="CC14" s="84">
        <f>IFERROR(SUM('1.19 Wine share of consm'!CC14*'1.19 Wine share of consm'!$B14,'1.29 Beer share of consm'!CC14*'1.29 Beer share of consm'!$B14,'1.38 Spirits share of consm'!CC14*'1.38 Spirits share of consm'!$B14)/((SQRT(POWER('1.19 Wine share of consm'!CC14,2)+POWER('1.29 Beer share of consm'!CC14,2)+POWER('1.38 Spirits share of consm'!CC14,2)))*(SQRT(POWER('1.19 Wine share of consm'!$B14,2)+POWER('1.29 Beer share of consm'!$B14,2)+POWER('1.38 Spirits share of consm'!$B14,2)))),"")</f>
        <v>0.55557311268980225</v>
      </c>
      <c r="CD14" s="84">
        <f>IFERROR(SUM('1.19 Wine share of consm'!CD14*'1.19 Wine share of consm'!$B14,'1.29 Beer share of consm'!CD14*'1.29 Beer share of consm'!$B14,'1.38 Spirits share of consm'!CD14*'1.38 Spirits share of consm'!$B14)/((SQRT(POWER('1.19 Wine share of consm'!CD14,2)+POWER('1.29 Beer share of consm'!CD14,2)+POWER('1.38 Spirits share of consm'!CD14,2)))*(SQRT(POWER('1.19 Wine share of consm'!$B14,2)+POWER('1.29 Beer share of consm'!$B14,2)+POWER('1.38 Spirits share of consm'!$B14,2)))),"")</f>
        <v>0.85635710735214288</v>
      </c>
      <c r="CE14" s="84">
        <f>IFERROR(SUM('1.19 Wine share of consm'!CE14*'1.19 Wine share of consm'!$B14,'1.29 Beer share of consm'!CE14*'1.29 Beer share of consm'!$B14,'1.38 Spirits share of consm'!CE14*'1.38 Spirits share of consm'!$B14)/((SQRT(POWER('1.19 Wine share of consm'!CE14,2)+POWER('1.29 Beer share of consm'!CE14,2)+POWER('1.38 Spirits share of consm'!CE14,2)))*(SQRT(POWER('1.19 Wine share of consm'!$B14,2)+POWER('1.29 Beer share of consm'!$B14,2)+POWER('1.38 Spirits share of consm'!$B14,2)))),"")</f>
        <v>0.90615865736233503</v>
      </c>
      <c r="CF14" s="84">
        <f>IFERROR(SUM('1.19 Wine share of consm'!CF14*'1.19 Wine share of consm'!$B14,'1.29 Beer share of consm'!CF14*'1.29 Beer share of consm'!$B14,'1.38 Spirits share of consm'!CF14*'1.38 Spirits share of consm'!$B14)/((SQRT(POWER('1.19 Wine share of consm'!CF14,2)+POWER('1.29 Beer share of consm'!CF14,2)+POWER('1.38 Spirits share of consm'!CF14,2)))*(SQRT(POWER('1.19 Wine share of consm'!$B14,2)+POWER('1.29 Beer share of consm'!$B14,2)+POWER('1.38 Spirits share of consm'!$B14,2)))),"")</f>
        <v>0.58682642948306696</v>
      </c>
      <c r="CG14" s="84">
        <f>IFERROR(SUM('1.19 Wine share of consm'!CG14*'1.19 Wine share of consm'!$B14,'1.29 Beer share of consm'!CG14*'1.29 Beer share of consm'!$B14,'1.38 Spirits share of consm'!CG14*'1.38 Spirits share of consm'!$B14)/((SQRT(POWER('1.19 Wine share of consm'!CG14,2)+POWER('1.29 Beer share of consm'!CG14,2)+POWER('1.38 Spirits share of consm'!CG14,2)))*(SQRT(POWER('1.19 Wine share of consm'!$B14,2)+POWER('1.29 Beer share of consm'!$B14,2)+POWER('1.38 Spirits share of consm'!$B14,2)))),"")</f>
        <v>0.92728123401405027</v>
      </c>
      <c r="CH14" s="84">
        <f>IFERROR(SUM('1.19 Wine share of consm'!CH14*'1.19 Wine share of consm'!$B14,'1.29 Beer share of consm'!CH14*'1.29 Beer share of consm'!$B14,'1.38 Spirits share of consm'!CH14*'1.38 Spirits share of consm'!$B14)/((SQRT(POWER('1.19 Wine share of consm'!CH14,2)+POWER('1.29 Beer share of consm'!CH14,2)+POWER('1.38 Spirits share of consm'!CH14,2)))*(SQRT(POWER('1.19 Wine share of consm'!$B14,2)+POWER('1.29 Beer share of consm'!$B14,2)+POWER('1.38 Spirits share of consm'!$B14,2)))),"")</f>
        <v>0.81889524106718847</v>
      </c>
      <c r="CI14" s="84">
        <f>IFERROR(SUM('1.19 Wine share of consm'!CI14*'1.19 Wine share of consm'!$B14,'1.29 Beer share of consm'!CI14*'1.29 Beer share of consm'!$B14,'1.38 Spirits share of consm'!CI14*'1.38 Spirits share of consm'!$B14)/((SQRT(POWER('1.19 Wine share of consm'!CI14,2)+POWER('1.29 Beer share of consm'!CI14,2)+POWER('1.38 Spirits share of consm'!CI14,2)))*(SQRT(POWER('1.19 Wine share of consm'!$B14,2)+POWER('1.29 Beer share of consm'!$B14,2)+POWER('1.38 Spirits share of consm'!$B14,2)))),"")</f>
        <v>0.72694722177516313</v>
      </c>
      <c r="CJ14" s="84">
        <f>IFERROR(SUM('1.19 Wine share of consm'!CJ14*'1.19 Wine share of consm'!$B14,'1.29 Beer share of consm'!CJ14*'1.29 Beer share of consm'!$B14,'1.38 Spirits share of consm'!CJ14*'1.38 Spirits share of consm'!$B14)/((SQRT(POWER('1.19 Wine share of consm'!CJ14,2)+POWER('1.29 Beer share of consm'!CJ14,2)+POWER('1.38 Spirits share of consm'!CJ14,2)))*(SQRT(POWER('1.19 Wine share of consm'!$B14,2)+POWER('1.29 Beer share of consm'!$B14,2)+POWER('1.38 Spirits share of consm'!$B14,2)))),"")</f>
        <v>0.95962469563021591</v>
      </c>
      <c r="CK14" s="84">
        <f>IFERROR(SUM('1.19 Wine share of consm'!CK14*'1.19 Wine share of consm'!$B14,'1.29 Beer share of consm'!CK14*'1.29 Beer share of consm'!$B14,'1.38 Spirits share of consm'!CK14*'1.38 Spirits share of consm'!$B14)/((SQRT(POWER('1.19 Wine share of consm'!CK14,2)+POWER('1.29 Beer share of consm'!CK14,2)+POWER('1.38 Spirits share of consm'!CK14,2)))*(SQRT(POWER('1.19 Wine share of consm'!$B14,2)+POWER('1.29 Beer share of consm'!$B14,2)+POWER('1.38 Spirits share of consm'!$B14,2)))),"")</f>
        <v>0.93011089737597952</v>
      </c>
      <c r="CL14" s="84">
        <f>IFERROR(SUM('1.19 Wine share of consm'!CL14*'1.19 Wine share of consm'!$B14,'1.29 Beer share of consm'!CL14*'1.29 Beer share of consm'!$B14,'1.38 Spirits share of consm'!CL14*'1.38 Spirits share of consm'!$B14)/((SQRT(POWER('1.19 Wine share of consm'!CL14,2)+POWER('1.29 Beer share of consm'!CL14,2)+POWER('1.38 Spirits share of consm'!CL14,2)))*(SQRT(POWER('1.19 Wine share of consm'!$B14,2)+POWER('1.29 Beer share of consm'!$B14,2)+POWER('1.38 Spirits share of consm'!$B14,2)))),"")</f>
        <v>0.7723659851013801</v>
      </c>
      <c r="CM14" s="84">
        <f>IFERROR(SUM('1.19 Wine share of consm'!CM14*'1.19 Wine share of consm'!$B14,'1.29 Beer share of consm'!CM14*'1.29 Beer share of consm'!$B14,'1.38 Spirits share of consm'!CM14*'1.38 Spirits share of consm'!$B14)/((SQRT(POWER('1.19 Wine share of consm'!CM14,2)+POWER('1.29 Beer share of consm'!CM14,2)+POWER('1.38 Spirits share of consm'!CM14,2)))*(SQRT(POWER('1.19 Wine share of consm'!$B14,2)+POWER('1.29 Beer share of consm'!$B14,2)+POWER('1.38 Spirits share of consm'!$B14,2)))),"")</f>
        <v>0.79265029239276685</v>
      </c>
      <c r="CN14" s="84">
        <f>IFERROR(SUM('1.19 Wine share of consm'!CN14*'1.19 Wine share of consm'!$B14,'1.29 Beer share of consm'!CN14*'1.29 Beer share of consm'!$B14,'1.38 Spirits share of consm'!CN14*'1.38 Spirits share of consm'!$B14)/((SQRT(POWER('1.19 Wine share of consm'!CN14,2)+POWER('1.29 Beer share of consm'!CN14,2)+POWER('1.38 Spirits share of consm'!CN14,2)))*(SQRT(POWER('1.19 Wine share of consm'!$B14,2)+POWER('1.29 Beer share of consm'!$B14,2)+POWER('1.38 Spirits share of consm'!$B14,2)))),"")</f>
        <v>0.96718660022260106</v>
      </c>
      <c r="CO14" s="84">
        <f>IFERROR(SUM('1.19 Wine share of consm'!CO14*'1.19 Wine share of consm'!$B14,'1.29 Beer share of consm'!CO14*'1.29 Beer share of consm'!$B14,'1.38 Spirits share of consm'!CO14*'1.38 Spirits share of consm'!$B14)/((SQRT(POWER('1.19 Wine share of consm'!CO14,2)+POWER('1.29 Beer share of consm'!CO14,2)+POWER('1.38 Spirits share of consm'!CO14,2)))*(SQRT(POWER('1.19 Wine share of consm'!$B14,2)+POWER('1.29 Beer share of consm'!$B14,2)+POWER('1.38 Spirits share of consm'!$B14,2)))),"")</f>
        <v>0.88415081715763011</v>
      </c>
      <c r="CP14" s="84">
        <f>IFERROR(SUM('1.19 Wine share of consm'!CP14*'1.19 Wine share of consm'!$B14,'1.29 Beer share of consm'!CP14*'1.29 Beer share of consm'!$B14,'1.38 Spirits share of consm'!CP14*'1.38 Spirits share of consm'!$B14)/((SQRT(POWER('1.19 Wine share of consm'!CP14,2)+POWER('1.29 Beer share of consm'!CP14,2)+POWER('1.38 Spirits share of consm'!CP14,2)))*(SQRT(POWER('1.19 Wine share of consm'!$B14,2)+POWER('1.29 Beer share of consm'!$B14,2)+POWER('1.38 Spirits share of consm'!$B14,2)))),"")</f>
        <v>0.91231432087115139</v>
      </c>
      <c r="CR14" s="88"/>
    </row>
    <row r="15" spans="1:96" x14ac:dyDescent="0.25">
      <c r="A15" s="78" t="s">
        <v>36</v>
      </c>
      <c r="B15" s="84">
        <f>IFERROR(SUM('1.19 Wine share of consm'!B15*'1.19 Wine share of consm'!$B15,'1.29 Beer share of consm'!B15*'1.29 Beer share of consm'!$B15,'1.38 Spirits share of consm'!B15*'1.38 Spirits share of consm'!$B15)/((SQRT(POWER('1.19 Wine share of consm'!B15,2)+POWER('1.29 Beer share of consm'!B15,2)+POWER('1.38 Spirits share of consm'!B15,2)))*(SQRT(POWER('1.19 Wine share of consm'!$B15,2)+POWER('1.29 Beer share of consm'!$B15,2)+POWER('1.38 Spirits share of consm'!$B15,2)))),"")</f>
        <v>1</v>
      </c>
      <c r="C15" s="84">
        <f>IFERROR(SUM('1.19 Wine share of consm'!C15*'1.19 Wine share of consm'!$B15,'1.29 Beer share of consm'!C15*'1.29 Beer share of consm'!$B15,'1.38 Spirits share of consm'!C15*'1.38 Spirits share of consm'!$B15)/((SQRT(POWER('1.19 Wine share of consm'!C15,2)+POWER('1.29 Beer share of consm'!C15,2)+POWER('1.38 Spirits share of consm'!C15,2)))*(SQRT(POWER('1.19 Wine share of consm'!$B15,2)+POWER('1.29 Beer share of consm'!$B15,2)+POWER('1.38 Spirits share of consm'!$B15,2)))),"")</f>
        <v>0.96796086483260513</v>
      </c>
      <c r="D15" s="84">
        <f>IFERROR(SUM('1.19 Wine share of consm'!D15*'1.19 Wine share of consm'!$B15,'1.29 Beer share of consm'!D15*'1.29 Beer share of consm'!$B15,'1.38 Spirits share of consm'!D15*'1.38 Spirits share of consm'!$B15)/((SQRT(POWER('1.19 Wine share of consm'!D15,2)+POWER('1.29 Beer share of consm'!D15,2)+POWER('1.38 Spirits share of consm'!D15,2)))*(SQRT(POWER('1.19 Wine share of consm'!$B15,2)+POWER('1.29 Beer share of consm'!$B15,2)+POWER('1.38 Spirits share of consm'!$B15,2)))),"")</f>
        <v>0.96692603525639453</v>
      </c>
      <c r="E15" s="84">
        <f>IFERROR(SUM('1.19 Wine share of consm'!E15*'1.19 Wine share of consm'!$B15,'1.29 Beer share of consm'!E15*'1.29 Beer share of consm'!$B15,'1.38 Spirits share of consm'!E15*'1.38 Spirits share of consm'!$B15)/((SQRT(POWER('1.19 Wine share of consm'!E15,2)+POWER('1.29 Beer share of consm'!E15,2)+POWER('1.38 Spirits share of consm'!E15,2)))*(SQRT(POWER('1.19 Wine share of consm'!$B15,2)+POWER('1.29 Beer share of consm'!$B15,2)+POWER('1.38 Spirits share of consm'!$B15,2)))),"")</f>
        <v>0.99479320548674477</v>
      </c>
      <c r="F15" s="84">
        <f>IFERROR(SUM('1.19 Wine share of consm'!F15*'1.19 Wine share of consm'!$B15,'1.29 Beer share of consm'!F15*'1.29 Beer share of consm'!$B15,'1.38 Spirits share of consm'!F15*'1.38 Spirits share of consm'!$B15)/((SQRT(POWER('1.19 Wine share of consm'!F15,2)+POWER('1.29 Beer share of consm'!F15,2)+POWER('1.38 Spirits share of consm'!F15,2)))*(SQRT(POWER('1.19 Wine share of consm'!$B15,2)+POWER('1.29 Beer share of consm'!$B15,2)+POWER('1.38 Spirits share of consm'!$B15,2)))),"")</f>
        <v>0.88431321615585023</v>
      </c>
      <c r="G15" s="84">
        <f>IFERROR(SUM('1.19 Wine share of consm'!G15*'1.19 Wine share of consm'!$B15,'1.29 Beer share of consm'!G15*'1.29 Beer share of consm'!$B15,'1.38 Spirits share of consm'!G15*'1.38 Spirits share of consm'!$B15)/((SQRT(POWER('1.19 Wine share of consm'!G15,2)+POWER('1.29 Beer share of consm'!G15,2)+POWER('1.38 Spirits share of consm'!G15,2)))*(SQRT(POWER('1.19 Wine share of consm'!$B15,2)+POWER('1.29 Beer share of consm'!$B15,2)+POWER('1.38 Spirits share of consm'!$B15,2)))),"")</f>
        <v>0.71307311301143994</v>
      </c>
      <c r="H15" s="84">
        <f>IFERROR(SUM('1.19 Wine share of consm'!H15*'1.19 Wine share of consm'!$B15,'1.29 Beer share of consm'!H15*'1.29 Beer share of consm'!$B15,'1.38 Spirits share of consm'!H15*'1.38 Spirits share of consm'!$B15)/((SQRT(POWER('1.19 Wine share of consm'!H15,2)+POWER('1.29 Beer share of consm'!H15,2)+POWER('1.38 Spirits share of consm'!H15,2)))*(SQRT(POWER('1.19 Wine share of consm'!$B15,2)+POWER('1.29 Beer share of consm'!$B15,2)+POWER('1.38 Spirits share of consm'!$B15,2)))),"")</f>
        <v>0.8247731030812383</v>
      </c>
      <c r="I15" s="84">
        <f>IFERROR(SUM('1.19 Wine share of consm'!I15*'1.19 Wine share of consm'!$B15,'1.29 Beer share of consm'!I15*'1.29 Beer share of consm'!$B15,'1.38 Spirits share of consm'!I15*'1.38 Spirits share of consm'!$B15)/((SQRT(POWER('1.19 Wine share of consm'!I15,2)+POWER('1.29 Beer share of consm'!I15,2)+POWER('1.38 Spirits share of consm'!I15,2)))*(SQRT(POWER('1.19 Wine share of consm'!$B15,2)+POWER('1.29 Beer share of consm'!$B15,2)+POWER('1.38 Spirits share of consm'!$B15,2)))),"")</f>
        <v>0.9742848490606838</v>
      </c>
      <c r="J15" s="84">
        <f>IFERROR(SUM('1.19 Wine share of consm'!J15*'1.19 Wine share of consm'!$B15,'1.29 Beer share of consm'!J15*'1.29 Beer share of consm'!$B15,'1.38 Spirits share of consm'!J15*'1.38 Spirits share of consm'!$B15)/((SQRT(POWER('1.19 Wine share of consm'!J15,2)+POWER('1.29 Beer share of consm'!J15,2)+POWER('1.38 Spirits share of consm'!J15,2)))*(SQRT(POWER('1.19 Wine share of consm'!$B15,2)+POWER('1.29 Beer share of consm'!$B15,2)+POWER('1.38 Spirits share of consm'!$B15,2)))),"")</f>
        <v>0.98059838318859904</v>
      </c>
      <c r="K15" s="84">
        <f>IFERROR(SUM('1.19 Wine share of consm'!K15*'1.19 Wine share of consm'!$B15,'1.29 Beer share of consm'!K15*'1.29 Beer share of consm'!$B15,'1.38 Spirits share of consm'!K15*'1.38 Spirits share of consm'!$B15)/((SQRT(POWER('1.19 Wine share of consm'!K15,2)+POWER('1.29 Beer share of consm'!K15,2)+POWER('1.38 Spirits share of consm'!K15,2)))*(SQRT(POWER('1.19 Wine share of consm'!$B15,2)+POWER('1.29 Beer share of consm'!$B15,2)+POWER('1.38 Spirits share of consm'!$B15,2)))),"")</f>
        <v>0.96566908637218474</v>
      </c>
      <c r="L15" s="84">
        <f>IFERROR(SUM('1.19 Wine share of consm'!L15*'1.19 Wine share of consm'!$B15,'1.29 Beer share of consm'!L15*'1.29 Beer share of consm'!$B15,'1.38 Spirits share of consm'!L15*'1.38 Spirits share of consm'!$B15)/((SQRT(POWER('1.19 Wine share of consm'!L15,2)+POWER('1.29 Beer share of consm'!L15,2)+POWER('1.38 Spirits share of consm'!L15,2)))*(SQRT(POWER('1.19 Wine share of consm'!$B15,2)+POWER('1.29 Beer share of consm'!$B15,2)+POWER('1.38 Spirits share of consm'!$B15,2)))),"")</f>
        <v>0.70112446476210122</v>
      </c>
      <c r="M15" s="84">
        <f>IFERROR(SUM('1.19 Wine share of consm'!M15*'1.19 Wine share of consm'!$B15,'1.29 Beer share of consm'!M15*'1.29 Beer share of consm'!$B15,'1.38 Spirits share of consm'!M15*'1.38 Spirits share of consm'!$B15)/((SQRT(POWER('1.19 Wine share of consm'!M15,2)+POWER('1.29 Beer share of consm'!M15,2)+POWER('1.38 Spirits share of consm'!M15,2)))*(SQRT(POWER('1.19 Wine share of consm'!$B15,2)+POWER('1.29 Beer share of consm'!$B15,2)+POWER('1.38 Spirits share of consm'!$B15,2)))),"")</f>
        <v>0.82685575264858535</v>
      </c>
      <c r="N15" s="84">
        <f>IFERROR(SUM('1.19 Wine share of consm'!N15*'1.19 Wine share of consm'!$B15,'1.29 Beer share of consm'!N15*'1.29 Beer share of consm'!$B15,'1.38 Spirits share of consm'!N15*'1.38 Spirits share of consm'!$B15)/((SQRT(POWER('1.19 Wine share of consm'!N15,2)+POWER('1.29 Beer share of consm'!N15,2)+POWER('1.38 Spirits share of consm'!N15,2)))*(SQRT(POWER('1.19 Wine share of consm'!$B15,2)+POWER('1.29 Beer share of consm'!$B15,2)+POWER('1.38 Spirits share of consm'!$B15,2)))),"")</f>
        <v>0.89497668902341687</v>
      </c>
      <c r="O15" s="84">
        <f>IFERROR(SUM('1.19 Wine share of consm'!O15*'1.19 Wine share of consm'!$B15,'1.29 Beer share of consm'!O15*'1.29 Beer share of consm'!$B15,'1.38 Spirits share of consm'!O15*'1.38 Spirits share of consm'!$B15)/((SQRT(POWER('1.19 Wine share of consm'!O15,2)+POWER('1.29 Beer share of consm'!O15,2)+POWER('1.38 Spirits share of consm'!O15,2)))*(SQRT(POWER('1.19 Wine share of consm'!$B15,2)+POWER('1.29 Beer share of consm'!$B15,2)+POWER('1.38 Spirits share of consm'!$B15,2)))),"")</f>
        <v>0.79732565543649592</v>
      </c>
      <c r="P15" s="84">
        <f>IFERROR(SUM('1.19 Wine share of consm'!P15*'1.19 Wine share of consm'!$B15,'1.29 Beer share of consm'!P15*'1.29 Beer share of consm'!$B15,'1.38 Spirits share of consm'!P15*'1.38 Spirits share of consm'!$B15)/((SQRT(POWER('1.19 Wine share of consm'!P15,2)+POWER('1.29 Beer share of consm'!P15,2)+POWER('1.38 Spirits share of consm'!P15,2)))*(SQRT(POWER('1.19 Wine share of consm'!$B15,2)+POWER('1.29 Beer share of consm'!$B15,2)+POWER('1.38 Spirits share of consm'!$B15,2)))),"")</f>
        <v>0.9791027494012271</v>
      </c>
      <c r="Q15" s="84">
        <f>IFERROR(SUM('1.19 Wine share of consm'!Q15*'1.19 Wine share of consm'!$B15,'1.29 Beer share of consm'!Q15*'1.29 Beer share of consm'!$B15,'1.38 Spirits share of consm'!Q15*'1.38 Spirits share of consm'!$B15)/((SQRT(POWER('1.19 Wine share of consm'!Q15,2)+POWER('1.29 Beer share of consm'!Q15,2)+POWER('1.38 Spirits share of consm'!Q15,2)))*(SQRT(POWER('1.19 Wine share of consm'!$B15,2)+POWER('1.29 Beer share of consm'!$B15,2)+POWER('1.38 Spirits share of consm'!$B15,2)))),"")</f>
        <v>0.83578799672351611</v>
      </c>
      <c r="R15" s="84">
        <f>IFERROR(SUM('1.19 Wine share of consm'!R15*'1.19 Wine share of consm'!$B15,'1.29 Beer share of consm'!R15*'1.29 Beer share of consm'!$B15,'1.38 Spirits share of consm'!R15*'1.38 Spirits share of consm'!$B15)/((SQRT(POWER('1.19 Wine share of consm'!R15,2)+POWER('1.29 Beer share of consm'!R15,2)+POWER('1.38 Spirits share of consm'!R15,2)))*(SQRT(POWER('1.19 Wine share of consm'!$B15,2)+POWER('1.29 Beer share of consm'!$B15,2)+POWER('1.38 Spirits share of consm'!$B15,2)))),"")</f>
        <v>0.72164248580453783</v>
      </c>
      <c r="S15" s="84">
        <f>IFERROR(SUM('1.19 Wine share of consm'!S15*'1.19 Wine share of consm'!$B15,'1.29 Beer share of consm'!S15*'1.29 Beer share of consm'!$B15,'1.38 Spirits share of consm'!S15*'1.38 Spirits share of consm'!$B15)/((SQRT(POWER('1.19 Wine share of consm'!S15,2)+POWER('1.29 Beer share of consm'!S15,2)+POWER('1.38 Spirits share of consm'!S15,2)))*(SQRT(POWER('1.19 Wine share of consm'!$B15,2)+POWER('1.29 Beer share of consm'!$B15,2)+POWER('1.38 Spirits share of consm'!$B15,2)))),"")</f>
        <v>0.79107187423251857</v>
      </c>
      <c r="T15" s="84">
        <f>IFERROR(SUM('1.19 Wine share of consm'!T15*'1.19 Wine share of consm'!$B15,'1.29 Beer share of consm'!T15*'1.29 Beer share of consm'!$B15,'1.38 Spirits share of consm'!T15*'1.38 Spirits share of consm'!$B15)/((SQRT(POWER('1.19 Wine share of consm'!T15,2)+POWER('1.29 Beer share of consm'!T15,2)+POWER('1.38 Spirits share of consm'!T15,2)))*(SQRT(POWER('1.19 Wine share of consm'!$B15,2)+POWER('1.29 Beer share of consm'!$B15,2)+POWER('1.38 Spirits share of consm'!$B15,2)))),"")</f>
        <v>0.85435915239018811</v>
      </c>
      <c r="U15" s="84">
        <f>IFERROR(SUM('1.19 Wine share of consm'!U15*'1.19 Wine share of consm'!$B15,'1.29 Beer share of consm'!U15*'1.29 Beer share of consm'!$B15,'1.38 Spirits share of consm'!U15*'1.38 Spirits share of consm'!$B15)/((SQRT(POWER('1.19 Wine share of consm'!U15,2)+POWER('1.29 Beer share of consm'!U15,2)+POWER('1.38 Spirits share of consm'!U15,2)))*(SQRT(POWER('1.19 Wine share of consm'!$B15,2)+POWER('1.29 Beer share of consm'!$B15,2)+POWER('1.38 Spirits share of consm'!$B15,2)))),"")</f>
        <v>0.85703378945198183</v>
      </c>
      <c r="V15" s="84">
        <f>IFERROR(SUM('1.19 Wine share of consm'!V15*'1.19 Wine share of consm'!$B15,'1.29 Beer share of consm'!V15*'1.29 Beer share of consm'!$B15,'1.38 Spirits share of consm'!V15*'1.38 Spirits share of consm'!$B15)/((SQRT(POWER('1.19 Wine share of consm'!V15,2)+POWER('1.29 Beer share of consm'!V15,2)+POWER('1.38 Spirits share of consm'!V15,2)))*(SQRT(POWER('1.19 Wine share of consm'!$B15,2)+POWER('1.29 Beer share of consm'!$B15,2)+POWER('1.38 Spirits share of consm'!$B15,2)))),"")</f>
        <v>0.83709820039350924</v>
      </c>
      <c r="W15" s="84">
        <f>IFERROR(SUM('1.19 Wine share of consm'!W15*'1.19 Wine share of consm'!$B15,'1.29 Beer share of consm'!W15*'1.29 Beer share of consm'!$B15,'1.38 Spirits share of consm'!W15*'1.38 Spirits share of consm'!$B15)/((SQRT(POWER('1.19 Wine share of consm'!W15,2)+POWER('1.29 Beer share of consm'!W15,2)+POWER('1.38 Spirits share of consm'!W15,2)))*(SQRT(POWER('1.19 Wine share of consm'!$B15,2)+POWER('1.29 Beer share of consm'!$B15,2)+POWER('1.38 Spirits share of consm'!$B15,2)))),"")</f>
        <v>0.99881097698290588</v>
      </c>
      <c r="X15" s="84">
        <f>IFERROR(SUM('1.19 Wine share of consm'!X15*'1.19 Wine share of consm'!$B15,'1.29 Beer share of consm'!X15*'1.29 Beer share of consm'!$B15,'1.38 Spirits share of consm'!X15*'1.38 Spirits share of consm'!$B15)/((SQRT(POWER('1.19 Wine share of consm'!X15,2)+POWER('1.29 Beer share of consm'!X15,2)+POWER('1.38 Spirits share of consm'!X15,2)))*(SQRT(POWER('1.19 Wine share of consm'!$B15,2)+POWER('1.29 Beer share of consm'!$B15,2)+POWER('1.38 Spirits share of consm'!$B15,2)))),"")</f>
        <v>0.9114913825897738</v>
      </c>
      <c r="Y15" s="84">
        <f>IFERROR(SUM('1.19 Wine share of consm'!Y15*'1.19 Wine share of consm'!$B15,'1.29 Beer share of consm'!Y15*'1.29 Beer share of consm'!$B15,'1.38 Spirits share of consm'!Y15*'1.38 Spirits share of consm'!$B15)/((SQRT(POWER('1.19 Wine share of consm'!Y15,2)+POWER('1.29 Beer share of consm'!Y15,2)+POWER('1.38 Spirits share of consm'!Y15,2)))*(SQRT(POWER('1.19 Wine share of consm'!$B15,2)+POWER('1.29 Beer share of consm'!$B15,2)+POWER('1.38 Spirits share of consm'!$B15,2)))),"")</f>
        <v>0.85761539764664119</v>
      </c>
      <c r="Z15" s="84">
        <f>IFERROR(SUM('1.19 Wine share of consm'!Z15*'1.19 Wine share of consm'!$B15,'1.29 Beer share of consm'!Z15*'1.29 Beer share of consm'!$B15,'1.38 Spirits share of consm'!Z15*'1.38 Spirits share of consm'!$B15)/((SQRT(POWER('1.19 Wine share of consm'!Z15,2)+POWER('1.29 Beer share of consm'!Z15,2)+POWER('1.38 Spirits share of consm'!Z15,2)))*(SQRT(POWER('1.19 Wine share of consm'!$B15,2)+POWER('1.29 Beer share of consm'!$B15,2)+POWER('1.38 Spirits share of consm'!$B15,2)))),"")</f>
        <v>0.98455724011454326</v>
      </c>
      <c r="AA15" s="84">
        <f>IFERROR(SUM('1.19 Wine share of consm'!AA15*'1.19 Wine share of consm'!$B15,'1.29 Beer share of consm'!AA15*'1.29 Beer share of consm'!$B15,'1.38 Spirits share of consm'!AA15*'1.38 Spirits share of consm'!$B15)/((SQRT(POWER('1.19 Wine share of consm'!AA15,2)+POWER('1.29 Beer share of consm'!AA15,2)+POWER('1.38 Spirits share of consm'!AA15,2)))*(SQRT(POWER('1.19 Wine share of consm'!$B15,2)+POWER('1.29 Beer share of consm'!$B15,2)+POWER('1.38 Spirits share of consm'!$B15,2)))),"")</f>
        <v>0.89852417111766691</v>
      </c>
      <c r="AB15" s="84">
        <f>IFERROR(SUM('1.19 Wine share of consm'!AB15*'1.19 Wine share of consm'!$B15,'1.29 Beer share of consm'!AB15*'1.29 Beer share of consm'!$B15,'1.38 Spirits share of consm'!AB15*'1.38 Spirits share of consm'!$B15)/((SQRT(POWER('1.19 Wine share of consm'!AB15,2)+POWER('1.29 Beer share of consm'!AB15,2)+POWER('1.38 Spirits share of consm'!AB15,2)))*(SQRT(POWER('1.19 Wine share of consm'!$B15,2)+POWER('1.29 Beer share of consm'!$B15,2)+POWER('1.38 Spirits share of consm'!$B15,2)))),"")</f>
        <v>0.92026739799224444</v>
      </c>
      <c r="AC15" s="84">
        <f>IFERROR(SUM('1.19 Wine share of consm'!AC15*'1.19 Wine share of consm'!$B15,'1.29 Beer share of consm'!AC15*'1.29 Beer share of consm'!$B15,'1.38 Spirits share of consm'!AC15*'1.38 Spirits share of consm'!$B15)/((SQRT(POWER('1.19 Wine share of consm'!AC15,2)+POWER('1.29 Beer share of consm'!AC15,2)+POWER('1.38 Spirits share of consm'!AC15,2)))*(SQRT(POWER('1.19 Wine share of consm'!$B15,2)+POWER('1.29 Beer share of consm'!$B15,2)+POWER('1.38 Spirits share of consm'!$B15,2)))),"")</f>
        <v>0.99589306558343682</v>
      </c>
      <c r="AD15" s="84">
        <f>IFERROR(SUM('1.19 Wine share of consm'!AD15*'1.19 Wine share of consm'!$B15,'1.29 Beer share of consm'!AD15*'1.29 Beer share of consm'!$B15,'1.38 Spirits share of consm'!AD15*'1.38 Spirits share of consm'!$B15)/((SQRT(POWER('1.19 Wine share of consm'!AD15,2)+POWER('1.29 Beer share of consm'!AD15,2)+POWER('1.38 Spirits share of consm'!AD15,2)))*(SQRT(POWER('1.19 Wine share of consm'!$B15,2)+POWER('1.29 Beer share of consm'!$B15,2)+POWER('1.38 Spirits share of consm'!$B15,2)))),"")</f>
        <v>0.97646280762081539</v>
      </c>
      <c r="AE15" s="84">
        <f>IFERROR(SUM('1.19 Wine share of consm'!AE15*'1.19 Wine share of consm'!$B15,'1.29 Beer share of consm'!AE15*'1.29 Beer share of consm'!$B15,'1.38 Spirits share of consm'!AE15*'1.38 Spirits share of consm'!$B15)/((SQRT(POWER('1.19 Wine share of consm'!AE15,2)+POWER('1.29 Beer share of consm'!AE15,2)+POWER('1.38 Spirits share of consm'!AE15,2)))*(SQRT(POWER('1.19 Wine share of consm'!$B15,2)+POWER('1.29 Beer share of consm'!$B15,2)+POWER('1.38 Spirits share of consm'!$B15,2)))),"")</f>
        <v>0.91156831308739639</v>
      </c>
      <c r="AF15" s="84">
        <f>IFERROR(SUM('1.19 Wine share of consm'!AF15*'1.19 Wine share of consm'!$B15,'1.29 Beer share of consm'!AF15*'1.29 Beer share of consm'!$B15,'1.38 Spirits share of consm'!AF15*'1.38 Spirits share of consm'!$B15)/((SQRT(POWER('1.19 Wine share of consm'!AF15,2)+POWER('1.29 Beer share of consm'!AF15,2)+POWER('1.38 Spirits share of consm'!AF15,2)))*(SQRT(POWER('1.19 Wine share of consm'!$B15,2)+POWER('1.29 Beer share of consm'!$B15,2)+POWER('1.38 Spirits share of consm'!$B15,2)))),"")</f>
        <v>0.99586804979330323</v>
      </c>
      <c r="AG15" s="84">
        <f>IFERROR(SUM('1.19 Wine share of consm'!AG15*'1.19 Wine share of consm'!$B15,'1.29 Beer share of consm'!AG15*'1.29 Beer share of consm'!$B15,'1.38 Spirits share of consm'!AG15*'1.38 Spirits share of consm'!$B15)/((SQRT(POWER('1.19 Wine share of consm'!AG15,2)+POWER('1.29 Beer share of consm'!AG15,2)+POWER('1.38 Spirits share of consm'!AG15,2)))*(SQRT(POWER('1.19 Wine share of consm'!$B15,2)+POWER('1.29 Beer share of consm'!$B15,2)+POWER('1.38 Spirits share of consm'!$B15,2)))),"")</f>
        <v>0.99686177105030616</v>
      </c>
      <c r="AH15" s="84">
        <f>IFERROR(SUM('1.19 Wine share of consm'!AH15*'1.19 Wine share of consm'!$B15,'1.29 Beer share of consm'!AH15*'1.29 Beer share of consm'!$B15,'1.38 Spirits share of consm'!AH15*'1.38 Spirits share of consm'!$B15)/((SQRT(POWER('1.19 Wine share of consm'!AH15,2)+POWER('1.29 Beer share of consm'!AH15,2)+POWER('1.38 Spirits share of consm'!AH15,2)))*(SQRT(POWER('1.19 Wine share of consm'!$B15,2)+POWER('1.29 Beer share of consm'!$B15,2)+POWER('1.38 Spirits share of consm'!$B15,2)))),"")</f>
        <v>0.83142466108460089</v>
      </c>
      <c r="AI15" s="84">
        <f>IFERROR(SUM('1.19 Wine share of consm'!AI15*'1.19 Wine share of consm'!$B15,'1.29 Beer share of consm'!AI15*'1.29 Beer share of consm'!$B15,'1.38 Spirits share of consm'!AI15*'1.38 Spirits share of consm'!$B15)/((SQRT(POWER('1.19 Wine share of consm'!AI15,2)+POWER('1.29 Beer share of consm'!AI15,2)+POWER('1.38 Spirits share of consm'!AI15,2)))*(SQRT(POWER('1.19 Wine share of consm'!$B15,2)+POWER('1.29 Beer share of consm'!$B15,2)+POWER('1.38 Spirits share of consm'!$B15,2)))),"")</f>
        <v>0.98764276019168995</v>
      </c>
      <c r="AJ15" s="84">
        <f>IFERROR(SUM('1.19 Wine share of consm'!AJ15*'1.19 Wine share of consm'!$B15,'1.29 Beer share of consm'!AJ15*'1.29 Beer share of consm'!$B15,'1.38 Spirits share of consm'!AJ15*'1.38 Spirits share of consm'!$B15)/((SQRT(POWER('1.19 Wine share of consm'!AJ15,2)+POWER('1.29 Beer share of consm'!AJ15,2)+POWER('1.38 Spirits share of consm'!AJ15,2)))*(SQRT(POWER('1.19 Wine share of consm'!$B15,2)+POWER('1.29 Beer share of consm'!$B15,2)+POWER('1.38 Spirits share of consm'!$B15,2)))),"")</f>
        <v>0.89035716151119992</v>
      </c>
      <c r="AK15" s="84">
        <f>IFERROR(SUM('1.19 Wine share of consm'!AK15*'1.19 Wine share of consm'!$B15,'1.29 Beer share of consm'!AK15*'1.29 Beer share of consm'!$B15,'1.38 Spirits share of consm'!AK15*'1.38 Spirits share of consm'!$B15)/((SQRT(POWER('1.19 Wine share of consm'!AK15,2)+POWER('1.29 Beer share of consm'!AK15,2)+POWER('1.38 Spirits share of consm'!AK15,2)))*(SQRT(POWER('1.19 Wine share of consm'!$B15,2)+POWER('1.29 Beer share of consm'!$B15,2)+POWER('1.38 Spirits share of consm'!$B15,2)))),"")</f>
        <v>0.97754817879574851</v>
      </c>
      <c r="AL15" s="84">
        <f>IFERROR(SUM('1.19 Wine share of consm'!AL15*'1.19 Wine share of consm'!$B15,'1.29 Beer share of consm'!AL15*'1.29 Beer share of consm'!$B15,'1.38 Spirits share of consm'!AL15*'1.38 Spirits share of consm'!$B15)/((SQRT(POWER('1.19 Wine share of consm'!AL15,2)+POWER('1.29 Beer share of consm'!AL15,2)+POWER('1.38 Spirits share of consm'!AL15,2)))*(SQRT(POWER('1.19 Wine share of consm'!$B15,2)+POWER('1.29 Beer share of consm'!$B15,2)+POWER('1.38 Spirits share of consm'!$B15,2)))),"")</f>
        <v>0.92845158667773187</v>
      </c>
      <c r="AM15" s="84">
        <f>IFERROR(SUM('1.19 Wine share of consm'!AM15*'1.19 Wine share of consm'!$B15,'1.29 Beer share of consm'!AM15*'1.29 Beer share of consm'!$B15,'1.38 Spirits share of consm'!AM15*'1.38 Spirits share of consm'!$B15)/((SQRT(POWER('1.19 Wine share of consm'!AM15,2)+POWER('1.29 Beer share of consm'!AM15,2)+POWER('1.38 Spirits share of consm'!AM15,2)))*(SQRT(POWER('1.19 Wine share of consm'!$B15,2)+POWER('1.29 Beer share of consm'!$B15,2)+POWER('1.38 Spirits share of consm'!$B15,2)))),"")</f>
        <v>0.9923968526349396</v>
      </c>
      <c r="AN15" s="84">
        <f>IFERROR(SUM('1.19 Wine share of consm'!AN15*'1.19 Wine share of consm'!$B15,'1.29 Beer share of consm'!AN15*'1.29 Beer share of consm'!$B15,'1.38 Spirits share of consm'!AN15*'1.38 Spirits share of consm'!$B15)/((SQRT(POWER('1.19 Wine share of consm'!AN15,2)+POWER('1.29 Beer share of consm'!AN15,2)+POWER('1.38 Spirits share of consm'!AN15,2)))*(SQRT(POWER('1.19 Wine share of consm'!$B15,2)+POWER('1.29 Beer share of consm'!$B15,2)+POWER('1.38 Spirits share of consm'!$B15,2)))),"")</f>
        <v>0.7844959283571008</v>
      </c>
      <c r="AO15" s="84">
        <f>IFERROR(SUM('1.19 Wine share of consm'!AO15*'1.19 Wine share of consm'!$B15,'1.29 Beer share of consm'!AO15*'1.29 Beer share of consm'!$B15,'1.38 Spirits share of consm'!AO15*'1.38 Spirits share of consm'!$B15)/((SQRT(POWER('1.19 Wine share of consm'!AO15,2)+POWER('1.29 Beer share of consm'!AO15,2)+POWER('1.38 Spirits share of consm'!AO15,2)))*(SQRT(POWER('1.19 Wine share of consm'!$B15,2)+POWER('1.29 Beer share of consm'!$B15,2)+POWER('1.38 Spirits share of consm'!$B15,2)))),"")</f>
        <v>0.98600369016210654</v>
      </c>
      <c r="AP15" s="84">
        <f>IFERROR(SUM('1.19 Wine share of consm'!AP15*'1.19 Wine share of consm'!$B15,'1.29 Beer share of consm'!AP15*'1.29 Beer share of consm'!$B15,'1.38 Spirits share of consm'!AP15*'1.38 Spirits share of consm'!$B15)/((SQRT(POWER('1.19 Wine share of consm'!AP15,2)+POWER('1.29 Beer share of consm'!AP15,2)+POWER('1.38 Spirits share of consm'!AP15,2)))*(SQRT(POWER('1.19 Wine share of consm'!$B15,2)+POWER('1.29 Beer share of consm'!$B15,2)+POWER('1.38 Spirits share of consm'!$B15,2)))),"")</f>
        <v>0.96332263932850737</v>
      </c>
      <c r="AQ15" s="84">
        <f>IFERROR(SUM('1.19 Wine share of consm'!AQ15*'1.19 Wine share of consm'!$B15,'1.29 Beer share of consm'!AQ15*'1.29 Beer share of consm'!$B15,'1.38 Spirits share of consm'!AQ15*'1.38 Spirits share of consm'!$B15)/((SQRT(POWER('1.19 Wine share of consm'!AQ15,2)+POWER('1.29 Beer share of consm'!AQ15,2)+POWER('1.38 Spirits share of consm'!AQ15,2)))*(SQRT(POWER('1.19 Wine share of consm'!$B15,2)+POWER('1.29 Beer share of consm'!$B15,2)+POWER('1.38 Spirits share of consm'!$B15,2)))),"")</f>
        <v>0.74429880169636453</v>
      </c>
      <c r="AR15" s="84">
        <f>IFERROR(SUM('1.19 Wine share of consm'!AR15*'1.19 Wine share of consm'!$B15,'1.29 Beer share of consm'!AR15*'1.29 Beer share of consm'!$B15,'1.38 Spirits share of consm'!AR15*'1.38 Spirits share of consm'!$B15)/((SQRT(POWER('1.19 Wine share of consm'!AR15,2)+POWER('1.29 Beer share of consm'!AR15,2)+POWER('1.38 Spirits share of consm'!AR15,2)))*(SQRT(POWER('1.19 Wine share of consm'!$B15,2)+POWER('1.29 Beer share of consm'!$B15,2)+POWER('1.38 Spirits share of consm'!$B15,2)))),"")</f>
        <v>0.83325344281602076</v>
      </c>
      <c r="AS15" s="84">
        <f>IFERROR(SUM('1.19 Wine share of consm'!AS15*'1.19 Wine share of consm'!$B15,'1.29 Beer share of consm'!AS15*'1.29 Beer share of consm'!$B15,'1.38 Spirits share of consm'!AS15*'1.38 Spirits share of consm'!$B15)/((SQRT(POWER('1.19 Wine share of consm'!AS15,2)+POWER('1.29 Beer share of consm'!AS15,2)+POWER('1.38 Spirits share of consm'!AS15,2)))*(SQRT(POWER('1.19 Wine share of consm'!$B15,2)+POWER('1.29 Beer share of consm'!$B15,2)+POWER('1.38 Spirits share of consm'!$B15,2)))),"")</f>
        <v>0.9668339886540448</v>
      </c>
      <c r="AT15" s="84">
        <f>IFERROR(SUM('1.19 Wine share of consm'!AT15*'1.19 Wine share of consm'!$B15,'1.29 Beer share of consm'!AT15*'1.29 Beer share of consm'!$B15,'1.38 Spirits share of consm'!AT15*'1.38 Spirits share of consm'!$B15)/((SQRT(POWER('1.19 Wine share of consm'!AT15,2)+POWER('1.29 Beer share of consm'!AT15,2)+POWER('1.38 Spirits share of consm'!AT15,2)))*(SQRT(POWER('1.19 Wine share of consm'!$B15,2)+POWER('1.29 Beer share of consm'!$B15,2)+POWER('1.38 Spirits share of consm'!$B15,2)))),"")</f>
        <v>0.95222765556067379</v>
      </c>
      <c r="AU15" s="84">
        <f>IFERROR(SUM('1.19 Wine share of consm'!AU15*'1.19 Wine share of consm'!$B15,'1.29 Beer share of consm'!AU15*'1.29 Beer share of consm'!$B15,'1.38 Spirits share of consm'!AU15*'1.38 Spirits share of consm'!$B15)/((SQRT(POWER('1.19 Wine share of consm'!AU15,2)+POWER('1.29 Beer share of consm'!AU15,2)+POWER('1.38 Spirits share of consm'!AU15,2)))*(SQRT(POWER('1.19 Wine share of consm'!$B15,2)+POWER('1.29 Beer share of consm'!$B15,2)+POWER('1.38 Spirits share of consm'!$B15,2)))),"")</f>
        <v>0.89570310185889912</v>
      </c>
      <c r="AV15" s="84">
        <f>IFERROR(SUM('1.19 Wine share of consm'!AV15*'1.19 Wine share of consm'!$B15,'1.29 Beer share of consm'!AV15*'1.29 Beer share of consm'!$B15,'1.38 Spirits share of consm'!AV15*'1.38 Spirits share of consm'!$B15)/((SQRT(POWER('1.19 Wine share of consm'!AV15,2)+POWER('1.29 Beer share of consm'!AV15,2)+POWER('1.38 Spirits share of consm'!AV15,2)))*(SQRT(POWER('1.19 Wine share of consm'!$B15,2)+POWER('1.29 Beer share of consm'!$B15,2)+POWER('1.38 Spirits share of consm'!$B15,2)))),"")</f>
        <v>0.97063317821063866</v>
      </c>
      <c r="AW15" s="84">
        <f>IFERROR(SUM('1.19 Wine share of consm'!AW15*'1.19 Wine share of consm'!$B15,'1.29 Beer share of consm'!AW15*'1.29 Beer share of consm'!$B15,'1.38 Spirits share of consm'!AW15*'1.38 Spirits share of consm'!$B15)/((SQRT(POWER('1.19 Wine share of consm'!AW15,2)+POWER('1.29 Beer share of consm'!AW15,2)+POWER('1.38 Spirits share of consm'!AW15,2)))*(SQRT(POWER('1.19 Wine share of consm'!$B15,2)+POWER('1.29 Beer share of consm'!$B15,2)+POWER('1.38 Spirits share of consm'!$B15,2)))),"")</f>
        <v>0.96614348416347107</v>
      </c>
      <c r="AX15" s="84">
        <f>IFERROR(SUM('1.19 Wine share of consm'!AX15*'1.19 Wine share of consm'!$B15,'1.29 Beer share of consm'!AX15*'1.29 Beer share of consm'!$B15,'1.38 Spirits share of consm'!AX15*'1.38 Spirits share of consm'!$B15)/((SQRT(POWER('1.19 Wine share of consm'!AX15,2)+POWER('1.29 Beer share of consm'!AX15,2)+POWER('1.38 Spirits share of consm'!AX15,2)))*(SQRT(POWER('1.19 Wine share of consm'!$B15,2)+POWER('1.29 Beer share of consm'!$B15,2)+POWER('1.38 Spirits share of consm'!$B15,2)))),"")</f>
        <v>0.90470901448234298</v>
      </c>
      <c r="AY15" s="84">
        <f>IFERROR(SUM('1.19 Wine share of consm'!AY15*'1.19 Wine share of consm'!$B15,'1.29 Beer share of consm'!AY15*'1.29 Beer share of consm'!$B15,'1.38 Spirits share of consm'!AY15*'1.38 Spirits share of consm'!$B15)/((SQRT(POWER('1.19 Wine share of consm'!AY15,2)+POWER('1.29 Beer share of consm'!AY15,2)+POWER('1.38 Spirits share of consm'!AY15,2)))*(SQRT(POWER('1.19 Wine share of consm'!$B15,2)+POWER('1.29 Beer share of consm'!$B15,2)+POWER('1.38 Spirits share of consm'!$B15,2)))),"")</f>
        <v>0.97216556079640482</v>
      </c>
      <c r="AZ15" s="84">
        <f>IFERROR(SUM('1.19 Wine share of consm'!AZ15*'1.19 Wine share of consm'!$B15,'1.29 Beer share of consm'!AZ15*'1.29 Beer share of consm'!$B15,'1.38 Spirits share of consm'!AZ15*'1.38 Spirits share of consm'!$B15)/((SQRT(POWER('1.19 Wine share of consm'!AZ15,2)+POWER('1.29 Beer share of consm'!AZ15,2)+POWER('1.38 Spirits share of consm'!AZ15,2)))*(SQRT(POWER('1.19 Wine share of consm'!$B15,2)+POWER('1.29 Beer share of consm'!$B15,2)+POWER('1.38 Spirits share of consm'!$B15,2)))),"")</f>
        <v>0.8887672835457211</v>
      </c>
      <c r="BA15" s="84">
        <f>IFERROR(SUM('1.19 Wine share of consm'!BA15*'1.19 Wine share of consm'!$B15,'1.29 Beer share of consm'!BA15*'1.29 Beer share of consm'!$B15,'1.38 Spirits share of consm'!BA15*'1.38 Spirits share of consm'!$B15)/((SQRT(POWER('1.19 Wine share of consm'!BA15,2)+POWER('1.29 Beer share of consm'!BA15,2)+POWER('1.38 Spirits share of consm'!BA15,2)))*(SQRT(POWER('1.19 Wine share of consm'!$B15,2)+POWER('1.29 Beer share of consm'!$B15,2)+POWER('1.38 Spirits share of consm'!$B15,2)))),"")</f>
        <v>0.8168953467230039</v>
      </c>
      <c r="BB15" s="84">
        <f>IFERROR(SUM('1.19 Wine share of consm'!BB15*'1.19 Wine share of consm'!$B15,'1.29 Beer share of consm'!BB15*'1.29 Beer share of consm'!$B15,'1.38 Spirits share of consm'!BB15*'1.38 Spirits share of consm'!$B15)/((SQRT(POWER('1.19 Wine share of consm'!BB15,2)+POWER('1.29 Beer share of consm'!BB15,2)+POWER('1.38 Spirits share of consm'!BB15,2)))*(SQRT(POWER('1.19 Wine share of consm'!$B15,2)+POWER('1.29 Beer share of consm'!$B15,2)+POWER('1.38 Spirits share of consm'!$B15,2)))),"")</f>
        <v>0.74694916794522714</v>
      </c>
      <c r="BC15" s="84">
        <f>IFERROR(SUM('1.19 Wine share of consm'!BC15*'1.19 Wine share of consm'!$B15,'1.29 Beer share of consm'!BC15*'1.29 Beer share of consm'!$B15,'1.38 Spirits share of consm'!BC15*'1.38 Spirits share of consm'!$B15)/((SQRT(POWER('1.19 Wine share of consm'!BC15,2)+POWER('1.29 Beer share of consm'!BC15,2)+POWER('1.38 Spirits share of consm'!BC15,2)))*(SQRT(POWER('1.19 Wine share of consm'!$B15,2)+POWER('1.29 Beer share of consm'!$B15,2)+POWER('1.38 Spirits share of consm'!$B15,2)))),"")</f>
        <v>0.92309683861210368</v>
      </c>
      <c r="BD15" s="84">
        <f>IFERROR(SUM('1.19 Wine share of consm'!BD15*'1.19 Wine share of consm'!$B15,'1.29 Beer share of consm'!BD15*'1.29 Beer share of consm'!$B15,'1.38 Spirits share of consm'!BD15*'1.38 Spirits share of consm'!$B15)/((SQRT(POWER('1.19 Wine share of consm'!BD15,2)+POWER('1.29 Beer share of consm'!BD15,2)+POWER('1.38 Spirits share of consm'!BD15,2)))*(SQRT(POWER('1.19 Wine share of consm'!$B15,2)+POWER('1.29 Beer share of consm'!$B15,2)+POWER('1.38 Spirits share of consm'!$B15,2)))),"")</f>
        <v>0.90524436070156211</v>
      </c>
      <c r="BE15" s="84">
        <f>IFERROR(SUM('1.19 Wine share of consm'!BE15*'1.19 Wine share of consm'!$B15,'1.29 Beer share of consm'!BE15*'1.29 Beer share of consm'!$B15,'1.38 Spirits share of consm'!BE15*'1.38 Spirits share of consm'!$B15)/((SQRT(POWER('1.19 Wine share of consm'!BE15,2)+POWER('1.29 Beer share of consm'!BE15,2)+POWER('1.38 Spirits share of consm'!BE15,2)))*(SQRT(POWER('1.19 Wine share of consm'!$B15,2)+POWER('1.29 Beer share of consm'!$B15,2)+POWER('1.38 Spirits share of consm'!$B15,2)))),"")</f>
        <v>0.61828861179317152</v>
      </c>
      <c r="BF15" s="84">
        <f>IFERROR(SUM('1.19 Wine share of consm'!BF15*'1.19 Wine share of consm'!$B15,'1.29 Beer share of consm'!BF15*'1.29 Beer share of consm'!$B15,'1.38 Spirits share of consm'!BF15*'1.38 Spirits share of consm'!$B15)/((SQRT(POWER('1.19 Wine share of consm'!BF15,2)+POWER('1.29 Beer share of consm'!BF15,2)+POWER('1.38 Spirits share of consm'!BF15,2)))*(SQRT(POWER('1.19 Wine share of consm'!$B15,2)+POWER('1.29 Beer share of consm'!$B15,2)+POWER('1.38 Spirits share of consm'!$B15,2)))),"")</f>
        <v>0.75201934728126141</v>
      </c>
      <c r="BG15" s="84">
        <f>IFERROR(SUM('1.19 Wine share of consm'!BG15*'1.19 Wine share of consm'!$B15,'1.29 Beer share of consm'!BG15*'1.29 Beer share of consm'!$B15,'1.38 Spirits share of consm'!BG15*'1.38 Spirits share of consm'!$B15)/((SQRT(POWER('1.19 Wine share of consm'!BG15,2)+POWER('1.29 Beer share of consm'!BG15,2)+POWER('1.38 Spirits share of consm'!BG15,2)))*(SQRT(POWER('1.19 Wine share of consm'!$B15,2)+POWER('1.29 Beer share of consm'!$B15,2)+POWER('1.38 Spirits share of consm'!$B15,2)))),"")</f>
        <v>0.88923004236090897</v>
      </c>
      <c r="BH15" s="84" t="str">
        <f>IFERROR(SUM('1.19 Wine share of consm'!BH15*'1.19 Wine share of consm'!$B15,'1.29 Beer share of consm'!BH15*'1.29 Beer share of consm'!$B15,'1.38 Spirits share of consm'!BH15*'1.38 Spirits share of consm'!$B15)/((SQRT(POWER('1.19 Wine share of consm'!BH15,2)+POWER('1.29 Beer share of consm'!BH15,2)+POWER('1.38 Spirits share of consm'!BH15,2)))*(SQRT(POWER('1.19 Wine share of consm'!$B15,2)+POWER('1.29 Beer share of consm'!$B15,2)+POWER('1.38 Spirits share of consm'!$B15,2)))),"")</f>
        <v/>
      </c>
      <c r="BI15" s="84">
        <f>IFERROR(SUM('1.19 Wine share of consm'!BI15*'1.19 Wine share of consm'!$B15,'1.29 Beer share of consm'!BI15*'1.29 Beer share of consm'!$B15,'1.38 Spirits share of consm'!BI15*'1.38 Spirits share of consm'!$B15)/((SQRT(POWER('1.19 Wine share of consm'!BI15,2)+POWER('1.29 Beer share of consm'!BI15,2)+POWER('1.38 Spirits share of consm'!BI15,2)))*(SQRT(POWER('1.19 Wine share of consm'!$B15,2)+POWER('1.29 Beer share of consm'!$B15,2)+POWER('1.38 Spirits share of consm'!$B15,2)))),"")</f>
        <v>0.95742838859418233</v>
      </c>
      <c r="BJ15" s="84">
        <f>IFERROR(SUM('1.19 Wine share of consm'!BJ15*'1.19 Wine share of consm'!$B15,'1.29 Beer share of consm'!BJ15*'1.29 Beer share of consm'!$B15,'1.38 Spirits share of consm'!BJ15*'1.38 Spirits share of consm'!$B15)/((SQRT(POWER('1.19 Wine share of consm'!BJ15,2)+POWER('1.29 Beer share of consm'!BJ15,2)+POWER('1.38 Spirits share of consm'!BJ15,2)))*(SQRT(POWER('1.19 Wine share of consm'!$B15,2)+POWER('1.29 Beer share of consm'!$B15,2)+POWER('1.38 Spirits share of consm'!$B15,2)))),"")</f>
        <v>0.90771046158173241</v>
      </c>
      <c r="BK15" s="84">
        <f>IFERROR(SUM('1.19 Wine share of consm'!BK15*'1.19 Wine share of consm'!$B15,'1.29 Beer share of consm'!BK15*'1.29 Beer share of consm'!$B15,'1.38 Spirits share of consm'!BK15*'1.38 Spirits share of consm'!$B15)/((SQRT(POWER('1.19 Wine share of consm'!BK15,2)+POWER('1.29 Beer share of consm'!BK15,2)+POWER('1.38 Spirits share of consm'!BK15,2)))*(SQRT(POWER('1.19 Wine share of consm'!$B15,2)+POWER('1.29 Beer share of consm'!$B15,2)+POWER('1.38 Spirits share of consm'!$B15,2)))),"")</f>
        <v>0.90763908082991507</v>
      </c>
      <c r="BL15" s="84">
        <f>IFERROR(SUM('1.19 Wine share of consm'!BL15*'1.19 Wine share of consm'!$B15,'1.29 Beer share of consm'!BL15*'1.29 Beer share of consm'!$B15,'1.38 Spirits share of consm'!BL15*'1.38 Spirits share of consm'!$B15)/((SQRT(POWER('1.19 Wine share of consm'!BL15,2)+POWER('1.29 Beer share of consm'!BL15,2)+POWER('1.38 Spirits share of consm'!BL15,2)))*(SQRT(POWER('1.19 Wine share of consm'!$B15,2)+POWER('1.29 Beer share of consm'!$B15,2)+POWER('1.38 Spirits share of consm'!$B15,2)))),"")</f>
        <v>0.91204171340453188</v>
      </c>
      <c r="BM15" s="84" t="str">
        <f>IFERROR(SUM('1.19 Wine share of consm'!BM15*'1.19 Wine share of consm'!$B15,'1.29 Beer share of consm'!BM15*'1.29 Beer share of consm'!$B15,'1.38 Spirits share of consm'!BM15*'1.38 Spirits share of consm'!$B15)/((SQRT(POWER('1.19 Wine share of consm'!BM15,2)+POWER('1.29 Beer share of consm'!BM15,2)+POWER('1.38 Spirits share of consm'!BM15,2)))*(SQRT(POWER('1.19 Wine share of consm'!$B15,2)+POWER('1.29 Beer share of consm'!$B15,2)+POWER('1.38 Spirits share of consm'!$B15,2)))),"")</f>
        <v/>
      </c>
      <c r="BN15" s="84">
        <f>IFERROR(SUM('1.19 Wine share of consm'!BN15*'1.19 Wine share of consm'!$B15,'1.29 Beer share of consm'!BN15*'1.29 Beer share of consm'!$B15,'1.38 Spirits share of consm'!BN15*'1.38 Spirits share of consm'!$B15)/((SQRT(POWER('1.19 Wine share of consm'!BN15,2)+POWER('1.29 Beer share of consm'!BN15,2)+POWER('1.38 Spirits share of consm'!BN15,2)))*(SQRT(POWER('1.19 Wine share of consm'!$B15,2)+POWER('1.29 Beer share of consm'!$B15,2)+POWER('1.38 Spirits share of consm'!$B15,2)))),"")</f>
        <v>0.91643689162683928</v>
      </c>
      <c r="BO15" s="84">
        <f>IFERROR(SUM('1.19 Wine share of consm'!BO15*'1.19 Wine share of consm'!$B15,'1.29 Beer share of consm'!BO15*'1.29 Beer share of consm'!$B15,'1.38 Spirits share of consm'!BO15*'1.38 Spirits share of consm'!$B15)/((SQRT(POWER('1.19 Wine share of consm'!BO15,2)+POWER('1.29 Beer share of consm'!BO15,2)+POWER('1.38 Spirits share of consm'!BO15,2)))*(SQRT(POWER('1.19 Wine share of consm'!$B15,2)+POWER('1.29 Beer share of consm'!$B15,2)+POWER('1.38 Spirits share of consm'!$B15,2)))),"")</f>
        <v>0.85867630960815644</v>
      </c>
      <c r="BP15" s="84">
        <f>IFERROR(SUM('1.19 Wine share of consm'!BP15*'1.19 Wine share of consm'!$B15,'1.29 Beer share of consm'!BP15*'1.29 Beer share of consm'!$B15,'1.38 Spirits share of consm'!BP15*'1.38 Spirits share of consm'!$B15)/((SQRT(POWER('1.19 Wine share of consm'!BP15,2)+POWER('1.29 Beer share of consm'!BP15,2)+POWER('1.38 Spirits share of consm'!BP15,2)))*(SQRT(POWER('1.19 Wine share of consm'!$B15,2)+POWER('1.29 Beer share of consm'!$B15,2)+POWER('1.38 Spirits share of consm'!$B15,2)))),"")</f>
        <v>0.87225739449083672</v>
      </c>
      <c r="BQ15" s="84">
        <f>IFERROR(SUM('1.19 Wine share of consm'!BQ15*'1.19 Wine share of consm'!$B15,'1.29 Beer share of consm'!BQ15*'1.29 Beer share of consm'!$B15,'1.38 Spirits share of consm'!BQ15*'1.38 Spirits share of consm'!$B15)/((SQRT(POWER('1.19 Wine share of consm'!BQ15,2)+POWER('1.29 Beer share of consm'!BQ15,2)+POWER('1.38 Spirits share of consm'!BQ15,2)))*(SQRT(POWER('1.19 Wine share of consm'!$B15,2)+POWER('1.29 Beer share of consm'!$B15,2)+POWER('1.38 Spirits share of consm'!$B15,2)))),"")</f>
        <v>0.98520509006868506</v>
      </c>
      <c r="BR15" s="84">
        <f>IFERROR(SUM('1.19 Wine share of consm'!BR15*'1.19 Wine share of consm'!$B15,'1.29 Beer share of consm'!BR15*'1.29 Beer share of consm'!$B15,'1.38 Spirits share of consm'!BR15*'1.38 Spirits share of consm'!$B15)/((SQRT(POWER('1.19 Wine share of consm'!BR15,2)+POWER('1.29 Beer share of consm'!BR15,2)+POWER('1.38 Spirits share of consm'!BR15,2)))*(SQRT(POWER('1.19 Wine share of consm'!$B15,2)+POWER('1.29 Beer share of consm'!$B15,2)+POWER('1.38 Spirits share of consm'!$B15,2)))),"")</f>
        <v>0.96022465516701172</v>
      </c>
      <c r="BS15" s="84">
        <f>IFERROR(SUM('1.19 Wine share of consm'!BS15*'1.19 Wine share of consm'!$B15,'1.29 Beer share of consm'!BS15*'1.29 Beer share of consm'!$B15,'1.38 Spirits share of consm'!BS15*'1.38 Spirits share of consm'!$B15)/((SQRT(POWER('1.19 Wine share of consm'!BS15,2)+POWER('1.29 Beer share of consm'!BS15,2)+POWER('1.38 Spirits share of consm'!BS15,2)))*(SQRT(POWER('1.19 Wine share of consm'!$B15,2)+POWER('1.29 Beer share of consm'!$B15,2)+POWER('1.38 Spirits share of consm'!$B15,2)))),"")</f>
        <v>0.98616370049766178</v>
      </c>
      <c r="BT15" s="84">
        <f>IFERROR(SUM('1.19 Wine share of consm'!BT15*'1.19 Wine share of consm'!$B15,'1.29 Beer share of consm'!BT15*'1.29 Beer share of consm'!$B15,'1.38 Spirits share of consm'!BT15*'1.38 Spirits share of consm'!$B15)/((SQRT(POWER('1.19 Wine share of consm'!BT15,2)+POWER('1.29 Beer share of consm'!BT15,2)+POWER('1.38 Spirits share of consm'!BT15,2)))*(SQRT(POWER('1.19 Wine share of consm'!$B15,2)+POWER('1.29 Beer share of consm'!$B15,2)+POWER('1.38 Spirits share of consm'!$B15,2)))),"")</f>
        <v>0.86413923704134155</v>
      </c>
      <c r="BU15" s="84">
        <f>IFERROR(SUM('1.19 Wine share of consm'!BU15*'1.19 Wine share of consm'!$B15,'1.29 Beer share of consm'!BU15*'1.29 Beer share of consm'!$B15,'1.38 Spirits share of consm'!BU15*'1.38 Spirits share of consm'!$B15)/((SQRT(POWER('1.19 Wine share of consm'!BU15,2)+POWER('1.29 Beer share of consm'!BU15,2)+POWER('1.38 Spirits share of consm'!BU15,2)))*(SQRT(POWER('1.19 Wine share of consm'!$B15,2)+POWER('1.29 Beer share of consm'!$B15,2)+POWER('1.38 Spirits share of consm'!$B15,2)))),"")</f>
        <v>0.85131448897165218</v>
      </c>
      <c r="BV15" s="84">
        <f>IFERROR(SUM('1.19 Wine share of consm'!BV15*'1.19 Wine share of consm'!$B15,'1.29 Beer share of consm'!BV15*'1.29 Beer share of consm'!$B15,'1.38 Spirits share of consm'!BV15*'1.38 Spirits share of consm'!$B15)/((SQRT(POWER('1.19 Wine share of consm'!BV15,2)+POWER('1.29 Beer share of consm'!BV15,2)+POWER('1.38 Spirits share of consm'!BV15,2)))*(SQRT(POWER('1.19 Wine share of consm'!$B15,2)+POWER('1.29 Beer share of consm'!$B15,2)+POWER('1.38 Spirits share of consm'!$B15,2)))),"")</f>
        <v>0.85892131725578702</v>
      </c>
      <c r="BW15" s="84">
        <f>IFERROR(SUM('1.19 Wine share of consm'!BW15*'1.19 Wine share of consm'!$B15,'1.29 Beer share of consm'!BW15*'1.29 Beer share of consm'!$B15,'1.38 Spirits share of consm'!BW15*'1.38 Spirits share of consm'!$B15)/((SQRT(POWER('1.19 Wine share of consm'!BW15,2)+POWER('1.29 Beer share of consm'!BW15,2)+POWER('1.38 Spirits share of consm'!BW15,2)))*(SQRT(POWER('1.19 Wine share of consm'!$B15,2)+POWER('1.29 Beer share of consm'!$B15,2)+POWER('1.38 Spirits share of consm'!$B15,2)))),"")</f>
        <v>0.81946706728396457</v>
      </c>
      <c r="BX15" s="84">
        <f>IFERROR(SUM('1.19 Wine share of consm'!BX15*'1.19 Wine share of consm'!$B15,'1.29 Beer share of consm'!BX15*'1.29 Beer share of consm'!$B15,'1.38 Spirits share of consm'!BX15*'1.38 Spirits share of consm'!$B15)/((SQRT(POWER('1.19 Wine share of consm'!BX15,2)+POWER('1.29 Beer share of consm'!BX15,2)+POWER('1.38 Spirits share of consm'!BX15,2)))*(SQRT(POWER('1.19 Wine share of consm'!$B15,2)+POWER('1.29 Beer share of consm'!$B15,2)+POWER('1.38 Spirits share of consm'!$B15,2)))),"")</f>
        <v>0.96206752341040702</v>
      </c>
      <c r="BY15" s="84">
        <f>IFERROR(SUM('1.19 Wine share of consm'!BY15*'1.19 Wine share of consm'!$B15,'1.29 Beer share of consm'!BY15*'1.29 Beer share of consm'!$B15,'1.38 Spirits share of consm'!BY15*'1.38 Spirits share of consm'!$B15)/((SQRT(POWER('1.19 Wine share of consm'!BY15,2)+POWER('1.29 Beer share of consm'!BY15,2)+POWER('1.38 Spirits share of consm'!BY15,2)))*(SQRT(POWER('1.19 Wine share of consm'!$B15,2)+POWER('1.29 Beer share of consm'!$B15,2)+POWER('1.38 Spirits share of consm'!$B15,2)))),"")</f>
        <v>0.6940016220589561</v>
      </c>
      <c r="BZ15" s="84">
        <f>IFERROR(SUM('1.19 Wine share of consm'!BZ15*'1.19 Wine share of consm'!$B15,'1.29 Beer share of consm'!BZ15*'1.29 Beer share of consm'!$B15,'1.38 Spirits share of consm'!BZ15*'1.38 Spirits share of consm'!$B15)/((SQRT(POWER('1.19 Wine share of consm'!BZ15,2)+POWER('1.29 Beer share of consm'!BZ15,2)+POWER('1.38 Spirits share of consm'!BZ15,2)))*(SQRT(POWER('1.19 Wine share of consm'!$B15,2)+POWER('1.29 Beer share of consm'!$B15,2)+POWER('1.38 Spirits share of consm'!$B15,2)))),"")</f>
        <v>0.93426859346467273</v>
      </c>
      <c r="CA15" s="84">
        <f>IFERROR(SUM('1.19 Wine share of consm'!CA15*'1.19 Wine share of consm'!$B15,'1.29 Beer share of consm'!CA15*'1.29 Beer share of consm'!$B15,'1.38 Spirits share of consm'!CA15*'1.38 Spirits share of consm'!$B15)/((SQRT(POWER('1.19 Wine share of consm'!CA15,2)+POWER('1.29 Beer share of consm'!CA15,2)+POWER('1.38 Spirits share of consm'!CA15,2)))*(SQRT(POWER('1.19 Wine share of consm'!$B15,2)+POWER('1.29 Beer share of consm'!$B15,2)+POWER('1.38 Spirits share of consm'!$B15,2)))),"")</f>
        <v>0.72974582716547032</v>
      </c>
      <c r="CB15" s="84">
        <f>IFERROR(SUM('1.19 Wine share of consm'!CB15*'1.19 Wine share of consm'!$B15,'1.29 Beer share of consm'!CB15*'1.29 Beer share of consm'!$B15,'1.38 Spirits share of consm'!CB15*'1.38 Spirits share of consm'!$B15)/((SQRT(POWER('1.19 Wine share of consm'!CB15,2)+POWER('1.29 Beer share of consm'!CB15,2)+POWER('1.38 Spirits share of consm'!CB15,2)))*(SQRT(POWER('1.19 Wine share of consm'!$B15,2)+POWER('1.29 Beer share of consm'!$B15,2)+POWER('1.38 Spirits share of consm'!$B15,2)))),"")</f>
        <v>0.92941128188966182</v>
      </c>
      <c r="CC15" s="84">
        <f>IFERROR(SUM('1.19 Wine share of consm'!CC15*'1.19 Wine share of consm'!$B15,'1.29 Beer share of consm'!CC15*'1.29 Beer share of consm'!$B15,'1.38 Spirits share of consm'!CC15*'1.38 Spirits share of consm'!$B15)/((SQRT(POWER('1.19 Wine share of consm'!CC15,2)+POWER('1.29 Beer share of consm'!CC15,2)+POWER('1.38 Spirits share of consm'!CC15,2)))*(SQRT(POWER('1.19 Wine share of consm'!$B15,2)+POWER('1.29 Beer share of consm'!$B15,2)+POWER('1.38 Spirits share of consm'!$B15,2)))),"")</f>
        <v>0.56059073468264498</v>
      </c>
      <c r="CD15" s="84">
        <f>IFERROR(SUM('1.19 Wine share of consm'!CD15*'1.19 Wine share of consm'!$B15,'1.29 Beer share of consm'!CD15*'1.29 Beer share of consm'!$B15,'1.38 Spirits share of consm'!CD15*'1.38 Spirits share of consm'!$B15)/((SQRT(POWER('1.19 Wine share of consm'!CD15,2)+POWER('1.29 Beer share of consm'!CD15,2)+POWER('1.38 Spirits share of consm'!CD15,2)))*(SQRT(POWER('1.19 Wine share of consm'!$B15,2)+POWER('1.29 Beer share of consm'!$B15,2)+POWER('1.38 Spirits share of consm'!$B15,2)))),"")</f>
        <v>0.86380862250078971</v>
      </c>
      <c r="CE15" s="84">
        <f>IFERROR(SUM('1.19 Wine share of consm'!CE15*'1.19 Wine share of consm'!$B15,'1.29 Beer share of consm'!CE15*'1.29 Beer share of consm'!$B15,'1.38 Spirits share of consm'!CE15*'1.38 Spirits share of consm'!$B15)/((SQRT(POWER('1.19 Wine share of consm'!CE15,2)+POWER('1.29 Beer share of consm'!CE15,2)+POWER('1.38 Spirits share of consm'!CE15,2)))*(SQRT(POWER('1.19 Wine share of consm'!$B15,2)+POWER('1.29 Beer share of consm'!$B15,2)+POWER('1.38 Spirits share of consm'!$B15,2)))),"")</f>
        <v>0.90206536202570886</v>
      </c>
      <c r="CF15" s="84">
        <f>IFERROR(SUM('1.19 Wine share of consm'!CF15*'1.19 Wine share of consm'!$B15,'1.29 Beer share of consm'!CF15*'1.29 Beer share of consm'!$B15,'1.38 Spirits share of consm'!CF15*'1.38 Spirits share of consm'!$B15)/((SQRT(POWER('1.19 Wine share of consm'!CF15,2)+POWER('1.29 Beer share of consm'!CF15,2)+POWER('1.38 Spirits share of consm'!CF15,2)))*(SQRT(POWER('1.19 Wine share of consm'!$B15,2)+POWER('1.29 Beer share of consm'!$B15,2)+POWER('1.38 Spirits share of consm'!$B15,2)))),"")</f>
        <v>0.59554995963446788</v>
      </c>
      <c r="CG15" s="84">
        <f>IFERROR(SUM('1.19 Wine share of consm'!CG15*'1.19 Wine share of consm'!$B15,'1.29 Beer share of consm'!CG15*'1.29 Beer share of consm'!$B15,'1.38 Spirits share of consm'!CG15*'1.38 Spirits share of consm'!$B15)/((SQRT(POWER('1.19 Wine share of consm'!CG15,2)+POWER('1.29 Beer share of consm'!CG15,2)+POWER('1.38 Spirits share of consm'!CG15,2)))*(SQRT(POWER('1.19 Wine share of consm'!$B15,2)+POWER('1.29 Beer share of consm'!$B15,2)+POWER('1.38 Spirits share of consm'!$B15,2)))),"")</f>
        <v>0.92560591705970563</v>
      </c>
      <c r="CH15" s="84">
        <f>IFERROR(SUM('1.19 Wine share of consm'!CH15*'1.19 Wine share of consm'!$B15,'1.29 Beer share of consm'!CH15*'1.29 Beer share of consm'!$B15,'1.38 Spirits share of consm'!CH15*'1.38 Spirits share of consm'!$B15)/((SQRT(POWER('1.19 Wine share of consm'!CH15,2)+POWER('1.29 Beer share of consm'!CH15,2)+POWER('1.38 Spirits share of consm'!CH15,2)))*(SQRT(POWER('1.19 Wine share of consm'!$B15,2)+POWER('1.29 Beer share of consm'!$B15,2)+POWER('1.38 Spirits share of consm'!$B15,2)))),"")</f>
        <v>0.81131676571697464</v>
      </c>
      <c r="CI15" s="84">
        <f>IFERROR(SUM('1.19 Wine share of consm'!CI15*'1.19 Wine share of consm'!$B15,'1.29 Beer share of consm'!CI15*'1.29 Beer share of consm'!$B15,'1.38 Spirits share of consm'!CI15*'1.38 Spirits share of consm'!$B15)/((SQRT(POWER('1.19 Wine share of consm'!CI15,2)+POWER('1.29 Beer share of consm'!CI15,2)+POWER('1.38 Spirits share of consm'!CI15,2)))*(SQRT(POWER('1.19 Wine share of consm'!$B15,2)+POWER('1.29 Beer share of consm'!$B15,2)+POWER('1.38 Spirits share of consm'!$B15,2)))),"")</f>
        <v>0.72324972557393186</v>
      </c>
      <c r="CJ15" s="84">
        <f>IFERROR(SUM('1.19 Wine share of consm'!CJ15*'1.19 Wine share of consm'!$B15,'1.29 Beer share of consm'!CJ15*'1.29 Beer share of consm'!$B15,'1.38 Spirits share of consm'!CJ15*'1.38 Spirits share of consm'!$B15)/((SQRT(POWER('1.19 Wine share of consm'!CJ15,2)+POWER('1.29 Beer share of consm'!CJ15,2)+POWER('1.38 Spirits share of consm'!CJ15,2)))*(SQRT(POWER('1.19 Wine share of consm'!$B15,2)+POWER('1.29 Beer share of consm'!$B15,2)+POWER('1.38 Spirits share of consm'!$B15,2)))),"")</f>
        <v>0.97094785053570298</v>
      </c>
      <c r="CK15" s="84">
        <f>IFERROR(SUM('1.19 Wine share of consm'!CK15*'1.19 Wine share of consm'!$B15,'1.29 Beer share of consm'!CK15*'1.29 Beer share of consm'!$B15,'1.38 Spirits share of consm'!CK15*'1.38 Spirits share of consm'!$B15)/((SQRT(POWER('1.19 Wine share of consm'!CK15,2)+POWER('1.29 Beer share of consm'!CK15,2)+POWER('1.38 Spirits share of consm'!CK15,2)))*(SQRT(POWER('1.19 Wine share of consm'!$B15,2)+POWER('1.29 Beer share of consm'!$B15,2)+POWER('1.38 Spirits share of consm'!$B15,2)))),"")</f>
        <v>0.92976694351233069</v>
      </c>
      <c r="CL15" s="84">
        <f>IFERROR(SUM('1.19 Wine share of consm'!CL15*'1.19 Wine share of consm'!$B15,'1.29 Beer share of consm'!CL15*'1.29 Beer share of consm'!$B15,'1.38 Spirits share of consm'!CL15*'1.38 Spirits share of consm'!$B15)/((SQRT(POWER('1.19 Wine share of consm'!CL15,2)+POWER('1.29 Beer share of consm'!CL15,2)+POWER('1.38 Spirits share of consm'!CL15,2)))*(SQRT(POWER('1.19 Wine share of consm'!$B15,2)+POWER('1.29 Beer share of consm'!$B15,2)+POWER('1.38 Spirits share of consm'!$B15,2)))),"")</f>
        <v>0.76502498240594163</v>
      </c>
      <c r="CM15" s="84">
        <f>IFERROR(SUM('1.19 Wine share of consm'!CM15*'1.19 Wine share of consm'!$B15,'1.29 Beer share of consm'!CM15*'1.29 Beer share of consm'!$B15,'1.38 Spirits share of consm'!CM15*'1.38 Spirits share of consm'!$B15)/((SQRT(POWER('1.19 Wine share of consm'!CM15,2)+POWER('1.29 Beer share of consm'!CM15,2)+POWER('1.38 Spirits share of consm'!CM15,2)))*(SQRT(POWER('1.19 Wine share of consm'!$B15,2)+POWER('1.29 Beer share of consm'!$B15,2)+POWER('1.38 Spirits share of consm'!$B15,2)))),"")</f>
        <v>0.80779662713812639</v>
      </c>
      <c r="CN15" s="84">
        <f>IFERROR(SUM('1.19 Wine share of consm'!CN15*'1.19 Wine share of consm'!$B15,'1.29 Beer share of consm'!CN15*'1.29 Beer share of consm'!$B15,'1.38 Spirits share of consm'!CN15*'1.38 Spirits share of consm'!$B15)/((SQRT(POWER('1.19 Wine share of consm'!CN15,2)+POWER('1.29 Beer share of consm'!CN15,2)+POWER('1.38 Spirits share of consm'!CN15,2)))*(SQRT(POWER('1.19 Wine share of consm'!$B15,2)+POWER('1.29 Beer share of consm'!$B15,2)+POWER('1.38 Spirits share of consm'!$B15,2)))),"")</f>
        <v>0.96880188967385705</v>
      </c>
      <c r="CO15" s="84">
        <f>IFERROR(SUM('1.19 Wine share of consm'!CO15*'1.19 Wine share of consm'!$B15,'1.29 Beer share of consm'!CO15*'1.29 Beer share of consm'!$B15,'1.38 Spirits share of consm'!CO15*'1.38 Spirits share of consm'!$B15)/((SQRT(POWER('1.19 Wine share of consm'!CO15,2)+POWER('1.29 Beer share of consm'!CO15,2)+POWER('1.38 Spirits share of consm'!CO15,2)))*(SQRT(POWER('1.19 Wine share of consm'!$B15,2)+POWER('1.29 Beer share of consm'!$B15,2)+POWER('1.38 Spirits share of consm'!$B15,2)))),"")</f>
        <v>0.88416097537143323</v>
      </c>
      <c r="CP15" s="84">
        <f>IFERROR(SUM('1.19 Wine share of consm'!CP15*'1.19 Wine share of consm'!$B15,'1.29 Beer share of consm'!CP15*'1.29 Beer share of consm'!$B15,'1.38 Spirits share of consm'!CP15*'1.38 Spirits share of consm'!$B15)/((SQRT(POWER('1.19 Wine share of consm'!CP15,2)+POWER('1.29 Beer share of consm'!CP15,2)+POWER('1.38 Spirits share of consm'!CP15,2)))*(SQRT(POWER('1.19 Wine share of consm'!$B15,2)+POWER('1.29 Beer share of consm'!$B15,2)+POWER('1.38 Spirits share of consm'!$B15,2)))),"")</f>
        <v>0.91605094689351452</v>
      </c>
      <c r="CR15" s="88"/>
    </row>
    <row r="16" spans="1:96" x14ac:dyDescent="0.25">
      <c r="A16" s="78" t="s">
        <v>37</v>
      </c>
      <c r="B16" s="84">
        <f>IFERROR(SUM('1.19 Wine share of consm'!B16*'1.19 Wine share of consm'!$B16,'1.29 Beer share of consm'!B16*'1.29 Beer share of consm'!$B16,'1.38 Spirits share of consm'!B16*'1.38 Spirits share of consm'!$B16)/((SQRT(POWER('1.19 Wine share of consm'!B16,2)+POWER('1.29 Beer share of consm'!B16,2)+POWER('1.38 Spirits share of consm'!B16,2)))*(SQRT(POWER('1.19 Wine share of consm'!$B16,2)+POWER('1.29 Beer share of consm'!$B16,2)+POWER('1.38 Spirits share of consm'!$B16,2)))),"")</f>
        <v>1</v>
      </c>
      <c r="C16" s="84">
        <f>IFERROR(SUM('1.19 Wine share of consm'!C16*'1.19 Wine share of consm'!$B16,'1.29 Beer share of consm'!C16*'1.29 Beer share of consm'!$B16,'1.38 Spirits share of consm'!C16*'1.38 Spirits share of consm'!$B16)/((SQRT(POWER('1.19 Wine share of consm'!C16,2)+POWER('1.29 Beer share of consm'!C16,2)+POWER('1.38 Spirits share of consm'!C16,2)))*(SQRT(POWER('1.19 Wine share of consm'!$B16,2)+POWER('1.29 Beer share of consm'!$B16,2)+POWER('1.38 Spirits share of consm'!$B16,2)))),"")</f>
        <v>0.9653662384995485</v>
      </c>
      <c r="D16" s="84">
        <f>IFERROR(SUM('1.19 Wine share of consm'!D16*'1.19 Wine share of consm'!$B16,'1.29 Beer share of consm'!D16*'1.29 Beer share of consm'!$B16,'1.38 Spirits share of consm'!D16*'1.38 Spirits share of consm'!$B16)/((SQRT(POWER('1.19 Wine share of consm'!D16,2)+POWER('1.29 Beer share of consm'!D16,2)+POWER('1.38 Spirits share of consm'!D16,2)))*(SQRT(POWER('1.19 Wine share of consm'!$B16,2)+POWER('1.29 Beer share of consm'!$B16,2)+POWER('1.38 Spirits share of consm'!$B16,2)))),"")</f>
        <v>0.96792756432096183</v>
      </c>
      <c r="E16" s="84">
        <f>IFERROR(SUM('1.19 Wine share of consm'!E16*'1.19 Wine share of consm'!$B16,'1.29 Beer share of consm'!E16*'1.29 Beer share of consm'!$B16,'1.38 Spirits share of consm'!E16*'1.38 Spirits share of consm'!$B16)/((SQRT(POWER('1.19 Wine share of consm'!E16,2)+POWER('1.29 Beer share of consm'!E16,2)+POWER('1.38 Spirits share of consm'!E16,2)))*(SQRT(POWER('1.19 Wine share of consm'!$B16,2)+POWER('1.29 Beer share of consm'!$B16,2)+POWER('1.38 Spirits share of consm'!$B16,2)))),"")</f>
        <v>0.99488086449393898</v>
      </c>
      <c r="F16" s="84">
        <f>IFERROR(SUM('1.19 Wine share of consm'!F16*'1.19 Wine share of consm'!$B16,'1.29 Beer share of consm'!F16*'1.29 Beer share of consm'!$B16,'1.38 Spirits share of consm'!F16*'1.38 Spirits share of consm'!$B16)/((SQRT(POWER('1.19 Wine share of consm'!F16,2)+POWER('1.29 Beer share of consm'!F16,2)+POWER('1.38 Spirits share of consm'!F16,2)))*(SQRT(POWER('1.19 Wine share of consm'!$B16,2)+POWER('1.29 Beer share of consm'!$B16,2)+POWER('1.38 Spirits share of consm'!$B16,2)))),"")</f>
        <v>0.88120266919802814</v>
      </c>
      <c r="G16" s="84">
        <f>IFERROR(SUM('1.19 Wine share of consm'!G16*'1.19 Wine share of consm'!$B16,'1.29 Beer share of consm'!G16*'1.29 Beer share of consm'!$B16,'1.38 Spirits share of consm'!G16*'1.38 Spirits share of consm'!$B16)/((SQRT(POWER('1.19 Wine share of consm'!G16,2)+POWER('1.29 Beer share of consm'!G16,2)+POWER('1.38 Spirits share of consm'!G16,2)))*(SQRT(POWER('1.19 Wine share of consm'!$B16,2)+POWER('1.29 Beer share of consm'!$B16,2)+POWER('1.38 Spirits share of consm'!$B16,2)))),"")</f>
        <v>0.71900767472629989</v>
      </c>
      <c r="H16" s="84">
        <f>IFERROR(SUM('1.19 Wine share of consm'!H16*'1.19 Wine share of consm'!$B16,'1.29 Beer share of consm'!H16*'1.29 Beer share of consm'!$B16,'1.38 Spirits share of consm'!H16*'1.38 Spirits share of consm'!$B16)/((SQRT(POWER('1.19 Wine share of consm'!H16,2)+POWER('1.29 Beer share of consm'!H16,2)+POWER('1.38 Spirits share of consm'!H16,2)))*(SQRT(POWER('1.19 Wine share of consm'!$B16,2)+POWER('1.29 Beer share of consm'!$B16,2)+POWER('1.38 Spirits share of consm'!$B16,2)))),"")</f>
        <v>0.81779785990651221</v>
      </c>
      <c r="I16" s="84">
        <f>IFERROR(SUM('1.19 Wine share of consm'!I16*'1.19 Wine share of consm'!$B16,'1.29 Beer share of consm'!I16*'1.29 Beer share of consm'!$B16,'1.38 Spirits share of consm'!I16*'1.38 Spirits share of consm'!$B16)/((SQRT(POWER('1.19 Wine share of consm'!I16,2)+POWER('1.29 Beer share of consm'!I16,2)+POWER('1.38 Spirits share of consm'!I16,2)))*(SQRT(POWER('1.19 Wine share of consm'!$B16,2)+POWER('1.29 Beer share of consm'!$B16,2)+POWER('1.38 Spirits share of consm'!$B16,2)))),"")</f>
        <v>0.97385972811975996</v>
      </c>
      <c r="J16" s="84">
        <f>IFERROR(SUM('1.19 Wine share of consm'!J16*'1.19 Wine share of consm'!$B16,'1.29 Beer share of consm'!J16*'1.29 Beer share of consm'!$B16,'1.38 Spirits share of consm'!J16*'1.38 Spirits share of consm'!$B16)/((SQRT(POWER('1.19 Wine share of consm'!J16,2)+POWER('1.29 Beer share of consm'!J16,2)+POWER('1.38 Spirits share of consm'!J16,2)))*(SQRT(POWER('1.19 Wine share of consm'!$B16,2)+POWER('1.29 Beer share of consm'!$B16,2)+POWER('1.38 Spirits share of consm'!$B16,2)))),"")</f>
        <v>0.98407337265741934</v>
      </c>
      <c r="K16" s="84">
        <f>IFERROR(SUM('1.19 Wine share of consm'!K16*'1.19 Wine share of consm'!$B16,'1.29 Beer share of consm'!K16*'1.29 Beer share of consm'!$B16,'1.38 Spirits share of consm'!K16*'1.38 Spirits share of consm'!$B16)/((SQRT(POWER('1.19 Wine share of consm'!K16,2)+POWER('1.29 Beer share of consm'!K16,2)+POWER('1.38 Spirits share of consm'!K16,2)))*(SQRT(POWER('1.19 Wine share of consm'!$B16,2)+POWER('1.29 Beer share of consm'!$B16,2)+POWER('1.38 Spirits share of consm'!$B16,2)))),"")</f>
        <v>0.9638551001920056</v>
      </c>
      <c r="L16" s="84">
        <f>IFERROR(SUM('1.19 Wine share of consm'!L16*'1.19 Wine share of consm'!$B16,'1.29 Beer share of consm'!L16*'1.29 Beer share of consm'!$B16,'1.38 Spirits share of consm'!L16*'1.38 Spirits share of consm'!$B16)/((SQRT(POWER('1.19 Wine share of consm'!L16,2)+POWER('1.29 Beer share of consm'!L16,2)+POWER('1.38 Spirits share of consm'!L16,2)))*(SQRT(POWER('1.19 Wine share of consm'!$B16,2)+POWER('1.29 Beer share of consm'!$B16,2)+POWER('1.38 Spirits share of consm'!$B16,2)))),"")</f>
        <v>0.6985340894536457</v>
      </c>
      <c r="M16" s="84">
        <f>IFERROR(SUM('1.19 Wine share of consm'!M16*'1.19 Wine share of consm'!$B16,'1.29 Beer share of consm'!M16*'1.29 Beer share of consm'!$B16,'1.38 Spirits share of consm'!M16*'1.38 Spirits share of consm'!$B16)/((SQRT(POWER('1.19 Wine share of consm'!M16,2)+POWER('1.29 Beer share of consm'!M16,2)+POWER('1.38 Spirits share of consm'!M16,2)))*(SQRT(POWER('1.19 Wine share of consm'!$B16,2)+POWER('1.29 Beer share of consm'!$B16,2)+POWER('1.38 Spirits share of consm'!$B16,2)))),"")</f>
        <v>0.8212320758682532</v>
      </c>
      <c r="N16" s="84">
        <f>IFERROR(SUM('1.19 Wine share of consm'!N16*'1.19 Wine share of consm'!$B16,'1.29 Beer share of consm'!N16*'1.29 Beer share of consm'!$B16,'1.38 Spirits share of consm'!N16*'1.38 Spirits share of consm'!$B16)/((SQRT(POWER('1.19 Wine share of consm'!N16,2)+POWER('1.29 Beer share of consm'!N16,2)+POWER('1.38 Spirits share of consm'!N16,2)))*(SQRT(POWER('1.19 Wine share of consm'!$B16,2)+POWER('1.29 Beer share of consm'!$B16,2)+POWER('1.38 Spirits share of consm'!$B16,2)))),"")</f>
        <v>0.8910123609377294</v>
      </c>
      <c r="O16" s="84">
        <f>IFERROR(SUM('1.19 Wine share of consm'!O16*'1.19 Wine share of consm'!$B16,'1.29 Beer share of consm'!O16*'1.29 Beer share of consm'!$B16,'1.38 Spirits share of consm'!O16*'1.38 Spirits share of consm'!$B16)/((SQRT(POWER('1.19 Wine share of consm'!O16,2)+POWER('1.29 Beer share of consm'!O16,2)+POWER('1.38 Spirits share of consm'!O16,2)))*(SQRT(POWER('1.19 Wine share of consm'!$B16,2)+POWER('1.29 Beer share of consm'!$B16,2)+POWER('1.38 Spirits share of consm'!$B16,2)))),"")</f>
        <v>0.79264049833149752</v>
      </c>
      <c r="P16" s="84">
        <f>IFERROR(SUM('1.19 Wine share of consm'!P16*'1.19 Wine share of consm'!$B16,'1.29 Beer share of consm'!P16*'1.29 Beer share of consm'!$B16,'1.38 Spirits share of consm'!P16*'1.38 Spirits share of consm'!$B16)/((SQRT(POWER('1.19 Wine share of consm'!P16,2)+POWER('1.29 Beer share of consm'!P16,2)+POWER('1.38 Spirits share of consm'!P16,2)))*(SQRT(POWER('1.19 Wine share of consm'!$B16,2)+POWER('1.29 Beer share of consm'!$B16,2)+POWER('1.38 Spirits share of consm'!$B16,2)))),"")</f>
        <v>0.98008409941249164</v>
      </c>
      <c r="Q16" s="84">
        <f>IFERROR(SUM('1.19 Wine share of consm'!Q16*'1.19 Wine share of consm'!$B16,'1.29 Beer share of consm'!Q16*'1.29 Beer share of consm'!$B16,'1.38 Spirits share of consm'!Q16*'1.38 Spirits share of consm'!$B16)/((SQRT(POWER('1.19 Wine share of consm'!Q16,2)+POWER('1.29 Beer share of consm'!Q16,2)+POWER('1.38 Spirits share of consm'!Q16,2)))*(SQRT(POWER('1.19 Wine share of consm'!$B16,2)+POWER('1.29 Beer share of consm'!$B16,2)+POWER('1.38 Spirits share of consm'!$B16,2)))),"")</f>
        <v>0.83344970861076995</v>
      </c>
      <c r="R16" s="84">
        <f>IFERROR(SUM('1.19 Wine share of consm'!R16*'1.19 Wine share of consm'!$B16,'1.29 Beer share of consm'!R16*'1.29 Beer share of consm'!$B16,'1.38 Spirits share of consm'!R16*'1.38 Spirits share of consm'!$B16)/((SQRT(POWER('1.19 Wine share of consm'!R16,2)+POWER('1.29 Beer share of consm'!R16,2)+POWER('1.38 Spirits share of consm'!R16,2)))*(SQRT(POWER('1.19 Wine share of consm'!$B16,2)+POWER('1.29 Beer share of consm'!$B16,2)+POWER('1.38 Spirits share of consm'!$B16,2)))),"")</f>
        <v>0.72602971372398695</v>
      </c>
      <c r="S16" s="84">
        <f>IFERROR(SUM('1.19 Wine share of consm'!S16*'1.19 Wine share of consm'!$B16,'1.29 Beer share of consm'!S16*'1.29 Beer share of consm'!$B16,'1.38 Spirits share of consm'!S16*'1.38 Spirits share of consm'!$B16)/((SQRT(POWER('1.19 Wine share of consm'!S16,2)+POWER('1.29 Beer share of consm'!S16,2)+POWER('1.38 Spirits share of consm'!S16,2)))*(SQRT(POWER('1.19 Wine share of consm'!$B16,2)+POWER('1.29 Beer share of consm'!$B16,2)+POWER('1.38 Spirits share of consm'!$B16,2)))),"")</f>
        <v>0.79258011050440569</v>
      </c>
      <c r="T16" s="84">
        <f>IFERROR(SUM('1.19 Wine share of consm'!T16*'1.19 Wine share of consm'!$B16,'1.29 Beer share of consm'!T16*'1.29 Beer share of consm'!$B16,'1.38 Spirits share of consm'!T16*'1.38 Spirits share of consm'!$B16)/((SQRT(POWER('1.19 Wine share of consm'!T16,2)+POWER('1.29 Beer share of consm'!T16,2)+POWER('1.38 Spirits share of consm'!T16,2)))*(SQRT(POWER('1.19 Wine share of consm'!$B16,2)+POWER('1.29 Beer share of consm'!$B16,2)+POWER('1.38 Spirits share of consm'!$B16,2)))),"")</f>
        <v>0.85026028626544126</v>
      </c>
      <c r="U16" s="84">
        <f>IFERROR(SUM('1.19 Wine share of consm'!U16*'1.19 Wine share of consm'!$B16,'1.29 Beer share of consm'!U16*'1.29 Beer share of consm'!$B16,'1.38 Spirits share of consm'!U16*'1.38 Spirits share of consm'!$B16)/((SQRT(POWER('1.19 Wine share of consm'!U16,2)+POWER('1.29 Beer share of consm'!U16,2)+POWER('1.38 Spirits share of consm'!U16,2)))*(SQRT(POWER('1.19 Wine share of consm'!$B16,2)+POWER('1.29 Beer share of consm'!$B16,2)+POWER('1.38 Spirits share of consm'!$B16,2)))),"")</f>
        <v>0.85242553960616507</v>
      </c>
      <c r="V16" s="84">
        <f>IFERROR(SUM('1.19 Wine share of consm'!V16*'1.19 Wine share of consm'!$B16,'1.29 Beer share of consm'!V16*'1.29 Beer share of consm'!$B16,'1.38 Spirits share of consm'!V16*'1.38 Spirits share of consm'!$B16)/((SQRT(POWER('1.19 Wine share of consm'!V16,2)+POWER('1.29 Beer share of consm'!V16,2)+POWER('1.38 Spirits share of consm'!V16,2)))*(SQRT(POWER('1.19 Wine share of consm'!$B16,2)+POWER('1.29 Beer share of consm'!$B16,2)+POWER('1.38 Spirits share of consm'!$B16,2)))),"")</f>
        <v>0.83615527170920745</v>
      </c>
      <c r="W16" s="84">
        <f>IFERROR(SUM('1.19 Wine share of consm'!W16*'1.19 Wine share of consm'!$B16,'1.29 Beer share of consm'!W16*'1.29 Beer share of consm'!$B16,'1.38 Spirits share of consm'!W16*'1.38 Spirits share of consm'!$B16)/((SQRT(POWER('1.19 Wine share of consm'!W16,2)+POWER('1.29 Beer share of consm'!W16,2)+POWER('1.38 Spirits share of consm'!W16,2)))*(SQRT(POWER('1.19 Wine share of consm'!$B16,2)+POWER('1.29 Beer share of consm'!$B16,2)+POWER('1.38 Spirits share of consm'!$B16,2)))),"")</f>
        <v>0.999576897811156</v>
      </c>
      <c r="X16" s="84">
        <f>IFERROR(SUM('1.19 Wine share of consm'!X16*'1.19 Wine share of consm'!$B16,'1.29 Beer share of consm'!X16*'1.29 Beer share of consm'!$B16,'1.38 Spirits share of consm'!X16*'1.38 Spirits share of consm'!$B16)/((SQRT(POWER('1.19 Wine share of consm'!X16,2)+POWER('1.29 Beer share of consm'!X16,2)+POWER('1.38 Spirits share of consm'!X16,2)))*(SQRT(POWER('1.19 Wine share of consm'!$B16,2)+POWER('1.29 Beer share of consm'!$B16,2)+POWER('1.38 Spirits share of consm'!$B16,2)))),"")</f>
        <v>0.91614221383254102</v>
      </c>
      <c r="Y16" s="84">
        <f>IFERROR(SUM('1.19 Wine share of consm'!Y16*'1.19 Wine share of consm'!$B16,'1.29 Beer share of consm'!Y16*'1.29 Beer share of consm'!$B16,'1.38 Spirits share of consm'!Y16*'1.38 Spirits share of consm'!$B16)/((SQRT(POWER('1.19 Wine share of consm'!Y16,2)+POWER('1.29 Beer share of consm'!Y16,2)+POWER('1.38 Spirits share of consm'!Y16,2)))*(SQRT(POWER('1.19 Wine share of consm'!$B16,2)+POWER('1.29 Beer share of consm'!$B16,2)+POWER('1.38 Spirits share of consm'!$B16,2)))),"")</f>
        <v>0.84764222381484189</v>
      </c>
      <c r="Z16" s="84">
        <f>IFERROR(SUM('1.19 Wine share of consm'!Z16*'1.19 Wine share of consm'!$B16,'1.29 Beer share of consm'!Z16*'1.29 Beer share of consm'!$B16,'1.38 Spirits share of consm'!Z16*'1.38 Spirits share of consm'!$B16)/((SQRT(POWER('1.19 Wine share of consm'!Z16,2)+POWER('1.29 Beer share of consm'!Z16,2)+POWER('1.38 Spirits share of consm'!Z16,2)))*(SQRT(POWER('1.19 Wine share of consm'!$B16,2)+POWER('1.29 Beer share of consm'!$B16,2)+POWER('1.38 Spirits share of consm'!$B16,2)))),"")</f>
        <v>0.98544791499079765</v>
      </c>
      <c r="AA16" s="84">
        <f>IFERROR(SUM('1.19 Wine share of consm'!AA16*'1.19 Wine share of consm'!$B16,'1.29 Beer share of consm'!AA16*'1.29 Beer share of consm'!$B16,'1.38 Spirits share of consm'!AA16*'1.38 Spirits share of consm'!$B16)/((SQRT(POWER('1.19 Wine share of consm'!AA16,2)+POWER('1.29 Beer share of consm'!AA16,2)+POWER('1.38 Spirits share of consm'!AA16,2)))*(SQRT(POWER('1.19 Wine share of consm'!$B16,2)+POWER('1.29 Beer share of consm'!$B16,2)+POWER('1.38 Spirits share of consm'!$B16,2)))),"")</f>
        <v>0.89754173157734629</v>
      </c>
      <c r="AB16" s="84">
        <f>IFERROR(SUM('1.19 Wine share of consm'!AB16*'1.19 Wine share of consm'!$B16,'1.29 Beer share of consm'!AB16*'1.29 Beer share of consm'!$B16,'1.38 Spirits share of consm'!AB16*'1.38 Spirits share of consm'!$B16)/((SQRT(POWER('1.19 Wine share of consm'!AB16,2)+POWER('1.29 Beer share of consm'!AB16,2)+POWER('1.38 Spirits share of consm'!AB16,2)))*(SQRT(POWER('1.19 Wine share of consm'!$B16,2)+POWER('1.29 Beer share of consm'!$B16,2)+POWER('1.38 Spirits share of consm'!$B16,2)))),"")</f>
        <v>0.92279178826760955</v>
      </c>
      <c r="AC16" s="84">
        <f>IFERROR(SUM('1.19 Wine share of consm'!AC16*'1.19 Wine share of consm'!$B16,'1.29 Beer share of consm'!AC16*'1.29 Beer share of consm'!$B16,'1.38 Spirits share of consm'!AC16*'1.38 Spirits share of consm'!$B16)/((SQRT(POWER('1.19 Wine share of consm'!AC16,2)+POWER('1.29 Beer share of consm'!AC16,2)+POWER('1.38 Spirits share of consm'!AC16,2)))*(SQRT(POWER('1.19 Wine share of consm'!$B16,2)+POWER('1.29 Beer share of consm'!$B16,2)+POWER('1.38 Spirits share of consm'!$B16,2)))),"")</f>
        <v>0.99756677370554248</v>
      </c>
      <c r="AD16" s="84">
        <f>IFERROR(SUM('1.19 Wine share of consm'!AD16*'1.19 Wine share of consm'!$B16,'1.29 Beer share of consm'!AD16*'1.29 Beer share of consm'!$B16,'1.38 Spirits share of consm'!AD16*'1.38 Spirits share of consm'!$B16)/((SQRT(POWER('1.19 Wine share of consm'!AD16,2)+POWER('1.29 Beer share of consm'!AD16,2)+POWER('1.38 Spirits share of consm'!AD16,2)))*(SQRT(POWER('1.19 Wine share of consm'!$B16,2)+POWER('1.29 Beer share of consm'!$B16,2)+POWER('1.38 Spirits share of consm'!$B16,2)))),"")</f>
        <v>0.98106791712126007</v>
      </c>
      <c r="AE16" s="84">
        <f>IFERROR(SUM('1.19 Wine share of consm'!AE16*'1.19 Wine share of consm'!$B16,'1.29 Beer share of consm'!AE16*'1.29 Beer share of consm'!$B16,'1.38 Spirits share of consm'!AE16*'1.38 Spirits share of consm'!$B16)/((SQRT(POWER('1.19 Wine share of consm'!AE16,2)+POWER('1.29 Beer share of consm'!AE16,2)+POWER('1.38 Spirits share of consm'!AE16,2)))*(SQRT(POWER('1.19 Wine share of consm'!$B16,2)+POWER('1.29 Beer share of consm'!$B16,2)+POWER('1.38 Spirits share of consm'!$B16,2)))),"")</f>
        <v>0.90813825671922721</v>
      </c>
      <c r="AF16" s="84">
        <f>IFERROR(SUM('1.19 Wine share of consm'!AF16*'1.19 Wine share of consm'!$B16,'1.29 Beer share of consm'!AF16*'1.29 Beer share of consm'!$B16,'1.38 Spirits share of consm'!AF16*'1.38 Spirits share of consm'!$B16)/((SQRT(POWER('1.19 Wine share of consm'!AF16,2)+POWER('1.29 Beer share of consm'!AF16,2)+POWER('1.38 Spirits share of consm'!AF16,2)))*(SQRT(POWER('1.19 Wine share of consm'!$B16,2)+POWER('1.29 Beer share of consm'!$B16,2)+POWER('1.38 Spirits share of consm'!$B16,2)))),"")</f>
        <v>0.99746894884364867</v>
      </c>
      <c r="AG16" s="84">
        <f>IFERROR(SUM('1.19 Wine share of consm'!AG16*'1.19 Wine share of consm'!$B16,'1.29 Beer share of consm'!AG16*'1.29 Beer share of consm'!$B16,'1.38 Spirits share of consm'!AG16*'1.38 Spirits share of consm'!$B16)/((SQRT(POWER('1.19 Wine share of consm'!AG16,2)+POWER('1.29 Beer share of consm'!AG16,2)+POWER('1.38 Spirits share of consm'!AG16,2)))*(SQRT(POWER('1.19 Wine share of consm'!$B16,2)+POWER('1.29 Beer share of consm'!$B16,2)+POWER('1.38 Spirits share of consm'!$B16,2)))),"")</f>
        <v>0.99875942130102857</v>
      </c>
      <c r="AH16" s="84">
        <f>IFERROR(SUM('1.19 Wine share of consm'!AH16*'1.19 Wine share of consm'!$B16,'1.29 Beer share of consm'!AH16*'1.29 Beer share of consm'!$B16,'1.38 Spirits share of consm'!AH16*'1.38 Spirits share of consm'!$B16)/((SQRT(POWER('1.19 Wine share of consm'!AH16,2)+POWER('1.29 Beer share of consm'!AH16,2)+POWER('1.38 Spirits share of consm'!AH16,2)))*(SQRT(POWER('1.19 Wine share of consm'!$B16,2)+POWER('1.29 Beer share of consm'!$B16,2)+POWER('1.38 Spirits share of consm'!$B16,2)))),"")</f>
        <v>0.82543106533058308</v>
      </c>
      <c r="AI16" s="84">
        <f>IFERROR(SUM('1.19 Wine share of consm'!AI16*'1.19 Wine share of consm'!$B16,'1.29 Beer share of consm'!AI16*'1.29 Beer share of consm'!$B16,'1.38 Spirits share of consm'!AI16*'1.38 Spirits share of consm'!$B16)/((SQRT(POWER('1.19 Wine share of consm'!AI16,2)+POWER('1.29 Beer share of consm'!AI16,2)+POWER('1.38 Spirits share of consm'!AI16,2)))*(SQRT(POWER('1.19 Wine share of consm'!$B16,2)+POWER('1.29 Beer share of consm'!$B16,2)+POWER('1.38 Spirits share of consm'!$B16,2)))),"")</f>
        <v>0.98540778232274628</v>
      </c>
      <c r="AJ16" s="84">
        <f>IFERROR(SUM('1.19 Wine share of consm'!AJ16*'1.19 Wine share of consm'!$B16,'1.29 Beer share of consm'!AJ16*'1.29 Beer share of consm'!$B16,'1.38 Spirits share of consm'!AJ16*'1.38 Spirits share of consm'!$B16)/((SQRT(POWER('1.19 Wine share of consm'!AJ16,2)+POWER('1.29 Beer share of consm'!AJ16,2)+POWER('1.38 Spirits share of consm'!AJ16,2)))*(SQRT(POWER('1.19 Wine share of consm'!$B16,2)+POWER('1.29 Beer share of consm'!$B16,2)+POWER('1.38 Spirits share of consm'!$B16,2)))),"")</f>
        <v>0.88300188545790781</v>
      </c>
      <c r="AK16" s="84">
        <f>IFERROR(SUM('1.19 Wine share of consm'!AK16*'1.19 Wine share of consm'!$B16,'1.29 Beer share of consm'!AK16*'1.29 Beer share of consm'!$B16,'1.38 Spirits share of consm'!AK16*'1.38 Spirits share of consm'!$B16)/((SQRT(POWER('1.19 Wine share of consm'!AK16,2)+POWER('1.29 Beer share of consm'!AK16,2)+POWER('1.38 Spirits share of consm'!AK16,2)))*(SQRT(POWER('1.19 Wine share of consm'!$B16,2)+POWER('1.29 Beer share of consm'!$B16,2)+POWER('1.38 Spirits share of consm'!$B16,2)))),"")</f>
        <v>0.98128725270599848</v>
      </c>
      <c r="AL16" s="84">
        <f>IFERROR(SUM('1.19 Wine share of consm'!AL16*'1.19 Wine share of consm'!$B16,'1.29 Beer share of consm'!AL16*'1.29 Beer share of consm'!$B16,'1.38 Spirits share of consm'!AL16*'1.38 Spirits share of consm'!$B16)/((SQRT(POWER('1.19 Wine share of consm'!AL16,2)+POWER('1.29 Beer share of consm'!AL16,2)+POWER('1.38 Spirits share of consm'!AL16,2)))*(SQRT(POWER('1.19 Wine share of consm'!$B16,2)+POWER('1.29 Beer share of consm'!$B16,2)+POWER('1.38 Spirits share of consm'!$B16,2)))),"")</f>
        <v>0.93095566065145041</v>
      </c>
      <c r="AM16" s="84">
        <f>IFERROR(SUM('1.19 Wine share of consm'!AM16*'1.19 Wine share of consm'!$B16,'1.29 Beer share of consm'!AM16*'1.29 Beer share of consm'!$B16,'1.38 Spirits share of consm'!AM16*'1.38 Spirits share of consm'!$B16)/((SQRT(POWER('1.19 Wine share of consm'!AM16,2)+POWER('1.29 Beer share of consm'!AM16,2)+POWER('1.38 Spirits share of consm'!AM16,2)))*(SQRT(POWER('1.19 Wine share of consm'!$B16,2)+POWER('1.29 Beer share of consm'!$B16,2)+POWER('1.38 Spirits share of consm'!$B16,2)))),"")</f>
        <v>0.99210620345581257</v>
      </c>
      <c r="AN16" s="84">
        <f>IFERROR(SUM('1.19 Wine share of consm'!AN16*'1.19 Wine share of consm'!$B16,'1.29 Beer share of consm'!AN16*'1.29 Beer share of consm'!$B16,'1.38 Spirits share of consm'!AN16*'1.38 Spirits share of consm'!$B16)/((SQRT(POWER('1.19 Wine share of consm'!AN16,2)+POWER('1.29 Beer share of consm'!AN16,2)+POWER('1.38 Spirits share of consm'!AN16,2)))*(SQRT(POWER('1.19 Wine share of consm'!$B16,2)+POWER('1.29 Beer share of consm'!$B16,2)+POWER('1.38 Spirits share of consm'!$B16,2)))),"")</f>
        <v>0.77641813352932798</v>
      </c>
      <c r="AO16" s="84">
        <f>IFERROR(SUM('1.19 Wine share of consm'!AO16*'1.19 Wine share of consm'!$B16,'1.29 Beer share of consm'!AO16*'1.29 Beer share of consm'!$B16,'1.38 Spirits share of consm'!AO16*'1.38 Spirits share of consm'!$B16)/((SQRT(POWER('1.19 Wine share of consm'!AO16,2)+POWER('1.29 Beer share of consm'!AO16,2)+POWER('1.38 Spirits share of consm'!AO16,2)))*(SQRT(POWER('1.19 Wine share of consm'!$B16,2)+POWER('1.29 Beer share of consm'!$B16,2)+POWER('1.38 Spirits share of consm'!$B16,2)))),"")</f>
        <v>0.98542804272183249</v>
      </c>
      <c r="AP16" s="84">
        <f>IFERROR(SUM('1.19 Wine share of consm'!AP16*'1.19 Wine share of consm'!$B16,'1.29 Beer share of consm'!AP16*'1.29 Beer share of consm'!$B16,'1.38 Spirits share of consm'!AP16*'1.38 Spirits share of consm'!$B16)/((SQRT(POWER('1.19 Wine share of consm'!AP16,2)+POWER('1.29 Beer share of consm'!AP16,2)+POWER('1.38 Spirits share of consm'!AP16,2)))*(SQRT(POWER('1.19 Wine share of consm'!$B16,2)+POWER('1.29 Beer share of consm'!$B16,2)+POWER('1.38 Spirits share of consm'!$B16,2)))),"")</f>
        <v>0.95989133828539519</v>
      </c>
      <c r="AQ16" s="84">
        <f>IFERROR(SUM('1.19 Wine share of consm'!AQ16*'1.19 Wine share of consm'!$B16,'1.29 Beer share of consm'!AQ16*'1.29 Beer share of consm'!$B16,'1.38 Spirits share of consm'!AQ16*'1.38 Spirits share of consm'!$B16)/((SQRT(POWER('1.19 Wine share of consm'!AQ16,2)+POWER('1.29 Beer share of consm'!AQ16,2)+POWER('1.38 Spirits share of consm'!AQ16,2)))*(SQRT(POWER('1.19 Wine share of consm'!$B16,2)+POWER('1.29 Beer share of consm'!$B16,2)+POWER('1.38 Spirits share of consm'!$B16,2)))),"")</f>
        <v>0.73989163234376898</v>
      </c>
      <c r="AR16" s="84">
        <f>IFERROR(SUM('1.19 Wine share of consm'!AR16*'1.19 Wine share of consm'!$B16,'1.29 Beer share of consm'!AR16*'1.29 Beer share of consm'!$B16,'1.38 Spirits share of consm'!AR16*'1.38 Spirits share of consm'!$B16)/((SQRT(POWER('1.19 Wine share of consm'!AR16,2)+POWER('1.29 Beer share of consm'!AR16,2)+POWER('1.38 Spirits share of consm'!AR16,2)))*(SQRT(POWER('1.19 Wine share of consm'!$B16,2)+POWER('1.29 Beer share of consm'!$B16,2)+POWER('1.38 Spirits share of consm'!$B16,2)))),"")</f>
        <v>0.83440530837122839</v>
      </c>
      <c r="AS16" s="84">
        <f>IFERROR(SUM('1.19 Wine share of consm'!AS16*'1.19 Wine share of consm'!$B16,'1.29 Beer share of consm'!AS16*'1.29 Beer share of consm'!$B16,'1.38 Spirits share of consm'!AS16*'1.38 Spirits share of consm'!$B16)/((SQRT(POWER('1.19 Wine share of consm'!AS16,2)+POWER('1.29 Beer share of consm'!AS16,2)+POWER('1.38 Spirits share of consm'!AS16,2)))*(SQRT(POWER('1.19 Wine share of consm'!$B16,2)+POWER('1.29 Beer share of consm'!$B16,2)+POWER('1.38 Spirits share of consm'!$B16,2)))),"")</f>
        <v>0.96402745409064627</v>
      </c>
      <c r="AT16" s="84">
        <f>IFERROR(SUM('1.19 Wine share of consm'!AT16*'1.19 Wine share of consm'!$B16,'1.29 Beer share of consm'!AT16*'1.29 Beer share of consm'!$B16,'1.38 Spirits share of consm'!AT16*'1.38 Spirits share of consm'!$B16)/((SQRT(POWER('1.19 Wine share of consm'!AT16,2)+POWER('1.29 Beer share of consm'!AT16,2)+POWER('1.38 Spirits share of consm'!AT16,2)))*(SQRT(POWER('1.19 Wine share of consm'!$B16,2)+POWER('1.29 Beer share of consm'!$B16,2)+POWER('1.38 Spirits share of consm'!$B16,2)))),"")</f>
        <v>0.94550312098597689</v>
      </c>
      <c r="AU16" s="84">
        <f>IFERROR(SUM('1.19 Wine share of consm'!AU16*'1.19 Wine share of consm'!$B16,'1.29 Beer share of consm'!AU16*'1.29 Beer share of consm'!$B16,'1.38 Spirits share of consm'!AU16*'1.38 Spirits share of consm'!$B16)/((SQRT(POWER('1.19 Wine share of consm'!AU16,2)+POWER('1.29 Beer share of consm'!AU16,2)+POWER('1.38 Spirits share of consm'!AU16,2)))*(SQRT(POWER('1.19 Wine share of consm'!$B16,2)+POWER('1.29 Beer share of consm'!$B16,2)+POWER('1.38 Spirits share of consm'!$B16,2)))),"")</f>
        <v>0.89262872355542244</v>
      </c>
      <c r="AV16" s="84">
        <f>IFERROR(SUM('1.19 Wine share of consm'!AV16*'1.19 Wine share of consm'!$B16,'1.29 Beer share of consm'!AV16*'1.29 Beer share of consm'!$B16,'1.38 Spirits share of consm'!AV16*'1.38 Spirits share of consm'!$B16)/((SQRT(POWER('1.19 Wine share of consm'!AV16,2)+POWER('1.29 Beer share of consm'!AV16,2)+POWER('1.38 Spirits share of consm'!AV16,2)))*(SQRT(POWER('1.19 Wine share of consm'!$B16,2)+POWER('1.29 Beer share of consm'!$B16,2)+POWER('1.38 Spirits share of consm'!$B16,2)))),"")</f>
        <v>0.97198013847857412</v>
      </c>
      <c r="AW16" s="84">
        <f>IFERROR(SUM('1.19 Wine share of consm'!AW16*'1.19 Wine share of consm'!$B16,'1.29 Beer share of consm'!AW16*'1.29 Beer share of consm'!$B16,'1.38 Spirits share of consm'!AW16*'1.38 Spirits share of consm'!$B16)/((SQRT(POWER('1.19 Wine share of consm'!AW16,2)+POWER('1.29 Beer share of consm'!AW16,2)+POWER('1.38 Spirits share of consm'!AW16,2)))*(SQRT(POWER('1.19 Wine share of consm'!$B16,2)+POWER('1.29 Beer share of consm'!$B16,2)+POWER('1.38 Spirits share of consm'!$B16,2)))),"")</f>
        <v>0.96593661107536244</v>
      </c>
      <c r="AX16" s="84">
        <f>IFERROR(SUM('1.19 Wine share of consm'!AX16*'1.19 Wine share of consm'!$B16,'1.29 Beer share of consm'!AX16*'1.29 Beer share of consm'!$B16,'1.38 Spirits share of consm'!AX16*'1.38 Spirits share of consm'!$B16)/((SQRT(POWER('1.19 Wine share of consm'!AX16,2)+POWER('1.29 Beer share of consm'!AX16,2)+POWER('1.38 Spirits share of consm'!AX16,2)))*(SQRT(POWER('1.19 Wine share of consm'!$B16,2)+POWER('1.29 Beer share of consm'!$B16,2)+POWER('1.38 Spirits share of consm'!$B16,2)))),"")</f>
        <v>0.90647389447423221</v>
      </c>
      <c r="AY16" s="84">
        <f>IFERROR(SUM('1.19 Wine share of consm'!AY16*'1.19 Wine share of consm'!$B16,'1.29 Beer share of consm'!AY16*'1.29 Beer share of consm'!$B16,'1.38 Spirits share of consm'!AY16*'1.38 Spirits share of consm'!$B16)/((SQRT(POWER('1.19 Wine share of consm'!AY16,2)+POWER('1.29 Beer share of consm'!AY16,2)+POWER('1.38 Spirits share of consm'!AY16,2)))*(SQRT(POWER('1.19 Wine share of consm'!$B16,2)+POWER('1.29 Beer share of consm'!$B16,2)+POWER('1.38 Spirits share of consm'!$B16,2)))),"")</f>
        <v>0.95524712234872222</v>
      </c>
      <c r="AZ16" s="84">
        <f>IFERROR(SUM('1.19 Wine share of consm'!AZ16*'1.19 Wine share of consm'!$B16,'1.29 Beer share of consm'!AZ16*'1.29 Beer share of consm'!$B16,'1.38 Spirits share of consm'!AZ16*'1.38 Spirits share of consm'!$B16)/((SQRT(POWER('1.19 Wine share of consm'!AZ16,2)+POWER('1.29 Beer share of consm'!AZ16,2)+POWER('1.38 Spirits share of consm'!AZ16,2)))*(SQRT(POWER('1.19 Wine share of consm'!$B16,2)+POWER('1.29 Beer share of consm'!$B16,2)+POWER('1.38 Spirits share of consm'!$B16,2)))),"")</f>
        <v>0.89022347299913518</v>
      </c>
      <c r="BA16" s="84">
        <f>IFERROR(SUM('1.19 Wine share of consm'!BA16*'1.19 Wine share of consm'!$B16,'1.29 Beer share of consm'!BA16*'1.29 Beer share of consm'!$B16,'1.38 Spirits share of consm'!BA16*'1.38 Spirits share of consm'!$B16)/((SQRT(POWER('1.19 Wine share of consm'!BA16,2)+POWER('1.29 Beer share of consm'!BA16,2)+POWER('1.38 Spirits share of consm'!BA16,2)))*(SQRT(POWER('1.19 Wine share of consm'!$B16,2)+POWER('1.29 Beer share of consm'!$B16,2)+POWER('1.38 Spirits share of consm'!$B16,2)))),"")</f>
        <v>0.81802102518611275</v>
      </c>
      <c r="BB16" s="84">
        <f>IFERROR(SUM('1.19 Wine share of consm'!BB16*'1.19 Wine share of consm'!$B16,'1.29 Beer share of consm'!BB16*'1.29 Beer share of consm'!$B16,'1.38 Spirits share of consm'!BB16*'1.38 Spirits share of consm'!$B16)/((SQRT(POWER('1.19 Wine share of consm'!BB16,2)+POWER('1.29 Beer share of consm'!BB16,2)+POWER('1.38 Spirits share of consm'!BB16,2)))*(SQRT(POWER('1.19 Wine share of consm'!$B16,2)+POWER('1.29 Beer share of consm'!$B16,2)+POWER('1.38 Spirits share of consm'!$B16,2)))),"")</f>
        <v>0.75418190297302956</v>
      </c>
      <c r="BC16" s="84">
        <f>IFERROR(SUM('1.19 Wine share of consm'!BC16*'1.19 Wine share of consm'!$B16,'1.29 Beer share of consm'!BC16*'1.29 Beer share of consm'!$B16,'1.38 Spirits share of consm'!BC16*'1.38 Spirits share of consm'!$B16)/((SQRT(POWER('1.19 Wine share of consm'!BC16,2)+POWER('1.29 Beer share of consm'!BC16,2)+POWER('1.38 Spirits share of consm'!BC16,2)))*(SQRT(POWER('1.19 Wine share of consm'!$B16,2)+POWER('1.29 Beer share of consm'!$B16,2)+POWER('1.38 Spirits share of consm'!$B16,2)))),"")</f>
        <v>0.91806817649797945</v>
      </c>
      <c r="BD16" s="84">
        <f>IFERROR(SUM('1.19 Wine share of consm'!BD16*'1.19 Wine share of consm'!$B16,'1.29 Beer share of consm'!BD16*'1.29 Beer share of consm'!$B16,'1.38 Spirits share of consm'!BD16*'1.38 Spirits share of consm'!$B16)/((SQRT(POWER('1.19 Wine share of consm'!BD16,2)+POWER('1.29 Beer share of consm'!BD16,2)+POWER('1.38 Spirits share of consm'!BD16,2)))*(SQRT(POWER('1.19 Wine share of consm'!$B16,2)+POWER('1.29 Beer share of consm'!$B16,2)+POWER('1.38 Spirits share of consm'!$B16,2)))),"")</f>
        <v>0.90869732924081681</v>
      </c>
      <c r="BE16" s="84">
        <f>IFERROR(SUM('1.19 Wine share of consm'!BE16*'1.19 Wine share of consm'!$B16,'1.29 Beer share of consm'!BE16*'1.29 Beer share of consm'!$B16,'1.38 Spirits share of consm'!BE16*'1.38 Spirits share of consm'!$B16)/((SQRT(POWER('1.19 Wine share of consm'!BE16,2)+POWER('1.29 Beer share of consm'!BE16,2)+POWER('1.38 Spirits share of consm'!BE16,2)))*(SQRT(POWER('1.19 Wine share of consm'!$B16,2)+POWER('1.29 Beer share of consm'!$B16,2)+POWER('1.38 Spirits share of consm'!$B16,2)))),"")</f>
        <v>0.61445203621060096</v>
      </c>
      <c r="BF16" s="84">
        <f>IFERROR(SUM('1.19 Wine share of consm'!BF16*'1.19 Wine share of consm'!$B16,'1.29 Beer share of consm'!BF16*'1.29 Beer share of consm'!$B16,'1.38 Spirits share of consm'!BF16*'1.38 Spirits share of consm'!$B16)/((SQRT(POWER('1.19 Wine share of consm'!BF16,2)+POWER('1.29 Beer share of consm'!BF16,2)+POWER('1.38 Spirits share of consm'!BF16,2)))*(SQRT(POWER('1.19 Wine share of consm'!$B16,2)+POWER('1.29 Beer share of consm'!$B16,2)+POWER('1.38 Spirits share of consm'!$B16,2)))),"")</f>
        <v>0.75021177460288535</v>
      </c>
      <c r="BG16" s="84">
        <f>IFERROR(SUM('1.19 Wine share of consm'!BG16*'1.19 Wine share of consm'!$B16,'1.29 Beer share of consm'!BG16*'1.29 Beer share of consm'!$B16,'1.38 Spirits share of consm'!BG16*'1.38 Spirits share of consm'!$B16)/((SQRT(POWER('1.19 Wine share of consm'!BG16,2)+POWER('1.29 Beer share of consm'!BG16,2)+POWER('1.38 Spirits share of consm'!BG16,2)))*(SQRT(POWER('1.19 Wine share of consm'!$B16,2)+POWER('1.29 Beer share of consm'!$B16,2)+POWER('1.38 Spirits share of consm'!$B16,2)))),"")</f>
        <v>0.88659857147456866</v>
      </c>
      <c r="BH16" s="84" t="str">
        <f>IFERROR(SUM('1.19 Wine share of consm'!BH16*'1.19 Wine share of consm'!$B16,'1.29 Beer share of consm'!BH16*'1.29 Beer share of consm'!$B16,'1.38 Spirits share of consm'!BH16*'1.38 Spirits share of consm'!$B16)/((SQRT(POWER('1.19 Wine share of consm'!BH16,2)+POWER('1.29 Beer share of consm'!BH16,2)+POWER('1.38 Spirits share of consm'!BH16,2)))*(SQRT(POWER('1.19 Wine share of consm'!$B16,2)+POWER('1.29 Beer share of consm'!$B16,2)+POWER('1.38 Spirits share of consm'!$B16,2)))),"")</f>
        <v/>
      </c>
      <c r="BI16" s="84">
        <f>IFERROR(SUM('1.19 Wine share of consm'!BI16*'1.19 Wine share of consm'!$B16,'1.29 Beer share of consm'!BI16*'1.29 Beer share of consm'!$B16,'1.38 Spirits share of consm'!BI16*'1.38 Spirits share of consm'!$B16)/((SQRT(POWER('1.19 Wine share of consm'!BI16,2)+POWER('1.29 Beer share of consm'!BI16,2)+POWER('1.38 Spirits share of consm'!BI16,2)))*(SQRT(POWER('1.19 Wine share of consm'!$B16,2)+POWER('1.29 Beer share of consm'!$B16,2)+POWER('1.38 Spirits share of consm'!$B16,2)))),"")</f>
        <v>0.95749678306968555</v>
      </c>
      <c r="BJ16" s="84">
        <f>IFERROR(SUM('1.19 Wine share of consm'!BJ16*'1.19 Wine share of consm'!$B16,'1.29 Beer share of consm'!BJ16*'1.29 Beer share of consm'!$B16,'1.38 Spirits share of consm'!BJ16*'1.38 Spirits share of consm'!$B16)/((SQRT(POWER('1.19 Wine share of consm'!BJ16,2)+POWER('1.29 Beer share of consm'!BJ16,2)+POWER('1.38 Spirits share of consm'!BJ16,2)))*(SQRT(POWER('1.19 Wine share of consm'!$B16,2)+POWER('1.29 Beer share of consm'!$B16,2)+POWER('1.38 Spirits share of consm'!$B16,2)))),"")</f>
        <v>0.93241727046978695</v>
      </c>
      <c r="BK16" s="84">
        <f>IFERROR(SUM('1.19 Wine share of consm'!BK16*'1.19 Wine share of consm'!$B16,'1.29 Beer share of consm'!BK16*'1.29 Beer share of consm'!$B16,'1.38 Spirits share of consm'!BK16*'1.38 Spirits share of consm'!$B16)/((SQRT(POWER('1.19 Wine share of consm'!BK16,2)+POWER('1.29 Beer share of consm'!BK16,2)+POWER('1.38 Spirits share of consm'!BK16,2)))*(SQRT(POWER('1.19 Wine share of consm'!$B16,2)+POWER('1.29 Beer share of consm'!$B16,2)+POWER('1.38 Spirits share of consm'!$B16,2)))),"")</f>
        <v>0.89885489969664079</v>
      </c>
      <c r="BL16" s="84">
        <f>IFERROR(SUM('1.19 Wine share of consm'!BL16*'1.19 Wine share of consm'!$B16,'1.29 Beer share of consm'!BL16*'1.29 Beer share of consm'!$B16,'1.38 Spirits share of consm'!BL16*'1.38 Spirits share of consm'!$B16)/((SQRT(POWER('1.19 Wine share of consm'!BL16,2)+POWER('1.29 Beer share of consm'!BL16,2)+POWER('1.38 Spirits share of consm'!BL16,2)))*(SQRT(POWER('1.19 Wine share of consm'!$B16,2)+POWER('1.29 Beer share of consm'!$B16,2)+POWER('1.38 Spirits share of consm'!$B16,2)))),"")</f>
        <v>0.91973057315728535</v>
      </c>
      <c r="BM16" s="84" t="str">
        <f>IFERROR(SUM('1.19 Wine share of consm'!BM16*'1.19 Wine share of consm'!$B16,'1.29 Beer share of consm'!BM16*'1.29 Beer share of consm'!$B16,'1.38 Spirits share of consm'!BM16*'1.38 Spirits share of consm'!$B16)/((SQRT(POWER('1.19 Wine share of consm'!BM16,2)+POWER('1.29 Beer share of consm'!BM16,2)+POWER('1.38 Spirits share of consm'!BM16,2)))*(SQRT(POWER('1.19 Wine share of consm'!$B16,2)+POWER('1.29 Beer share of consm'!$B16,2)+POWER('1.38 Spirits share of consm'!$B16,2)))),"")</f>
        <v/>
      </c>
      <c r="BN16" s="84">
        <f>IFERROR(SUM('1.19 Wine share of consm'!BN16*'1.19 Wine share of consm'!$B16,'1.29 Beer share of consm'!BN16*'1.29 Beer share of consm'!$B16,'1.38 Spirits share of consm'!BN16*'1.38 Spirits share of consm'!$B16)/((SQRT(POWER('1.19 Wine share of consm'!BN16,2)+POWER('1.29 Beer share of consm'!BN16,2)+POWER('1.38 Spirits share of consm'!BN16,2)))*(SQRT(POWER('1.19 Wine share of consm'!$B16,2)+POWER('1.29 Beer share of consm'!$B16,2)+POWER('1.38 Spirits share of consm'!$B16,2)))),"")</f>
        <v>0.91555273523959868</v>
      </c>
      <c r="BO16" s="84">
        <f>IFERROR(SUM('1.19 Wine share of consm'!BO16*'1.19 Wine share of consm'!$B16,'1.29 Beer share of consm'!BO16*'1.29 Beer share of consm'!$B16,'1.38 Spirits share of consm'!BO16*'1.38 Spirits share of consm'!$B16)/((SQRT(POWER('1.19 Wine share of consm'!BO16,2)+POWER('1.29 Beer share of consm'!BO16,2)+POWER('1.38 Spirits share of consm'!BO16,2)))*(SQRT(POWER('1.19 Wine share of consm'!$B16,2)+POWER('1.29 Beer share of consm'!$B16,2)+POWER('1.38 Spirits share of consm'!$B16,2)))),"")</f>
        <v>0.85315400401214847</v>
      </c>
      <c r="BP16" s="84">
        <f>IFERROR(SUM('1.19 Wine share of consm'!BP16*'1.19 Wine share of consm'!$B16,'1.29 Beer share of consm'!BP16*'1.29 Beer share of consm'!$B16,'1.38 Spirits share of consm'!BP16*'1.38 Spirits share of consm'!$B16)/((SQRT(POWER('1.19 Wine share of consm'!BP16,2)+POWER('1.29 Beer share of consm'!BP16,2)+POWER('1.38 Spirits share of consm'!BP16,2)))*(SQRT(POWER('1.19 Wine share of consm'!$B16,2)+POWER('1.29 Beer share of consm'!$B16,2)+POWER('1.38 Spirits share of consm'!$B16,2)))),"")</f>
        <v>0.87209478991988199</v>
      </c>
      <c r="BQ16" s="84">
        <f>IFERROR(SUM('1.19 Wine share of consm'!BQ16*'1.19 Wine share of consm'!$B16,'1.29 Beer share of consm'!BQ16*'1.29 Beer share of consm'!$B16,'1.38 Spirits share of consm'!BQ16*'1.38 Spirits share of consm'!$B16)/((SQRT(POWER('1.19 Wine share of consm'!BQ16,2)+POWER('1.29 Beer share of consm'!BQ16,2)+POWER('1.38 Spirits share of consm'!BQ16,2)))*(SQRT(POWER('1.19 Wine share of consm'!$B16,2)+POWER('1.29 Beer share of consm'!$B16,2)+POWER('1.38 Spirits share of consm'!$B16,2)))),"")</f>
        <v>0.98535462569832688</v>
      </c>
      <c r="BR16" s="84">
        <f>IFERROR(SUM('1.19 Wine share of consm'!BR16*'1.19 Wine share of consm'!$B16,'1.29 Beer share of consm'!BR16*'1.29 Beer share of consm'!$B16,'1.38 Spirits share of consm'!BR16*'1.38 Spirits share of consm'!$B16)/((SQRT(POWER('1.19 Wine share of consm'!BR16,2)+POWER('1.29 Beer share of consm'!BR16,2)+POWER('1.38 Spirits share of consm'!BR16,2)))*(SQRT(POWER('1.19 Wine share of consm'!$B16,2)+POWER('1.29 Beer share of consm'!$B16,2)+POWER('1.38 Spirits share of consm'!$B16,2)))),"")</f>
        <v>0.95705093209725045</v>
      </c>
      <c r="BS16" s="84">
        <f>IFERROR(SUM('1.19 Wine share of consm'!BS16*'1.19 Wine share of consm'!$B16,'1.29 Beer share of consm'!BS16*'1.29 Beer share of consm'!$B16,'1.38 Spirits share of consm'!BS16*'1.38 Spirits share of consm'!$B16)/((SQRT(POWER('1.19 Wine share of consm'!BS16,2)+POWER('1.29 Beer share of consm'!BS16,2)+POWER('1.38 Spirits share of consm'!BS16,2)))*(SQRT(POWER('1.19 Wine share of consm'!$B16,2)+POWER('1.29 Beer share of consm'!$B16,2)+POWER('1.38 Spirits share of consm'!$B16,2)))),"")</f>
        <v>0.9863962695150339</v>
      </c>
      <c r="BT16" s="84">
        <f>IFERROR(SUM('1.19 Wine share of consm'!BT16*'1.19 Wine share of consm'!$B16,'1.29 Beer share of consm'!BT16*'1.29 Beer share of consm'!$B16,'1.38 Spirits share of consm'!BT16*'1.38 Spirits share of consm'!$B16)/((SQRT(POWER('1.19 Wine share of consm'!BT16,2)+POWER('1.29 Beer share of consm'!BT16,2)+POWER('1.38 Spirits share of consm'!BT16,2)))*(SQRT(POWER('1.19 Wine share of consm'!$B16,2)+POWER('1.29 Beer share of consm'!$B16,2)+POWER('1.38 Spirits share of consm'!$B16,2)))),"")</f>
        <v>0.8629409502245331</v>
      </c>
      <c r="BU16" s="84">
        <f>IFERROR(SUM('1.19 Wine share of consm'!BU16*'1.19 Wine share of consm'!$B16,'1.29 Beer share of consm'!BU16*'1.29 Beer share of consm'!$B16,'1.38 Spirits share of consm'!BU16*'1.38 Spirits share of consm'!$B16)/((SQRT(POWER('1.19 Wine share of consm'!BU16,2)+POWER('1.29 Beer share of consm'!BU16,2)+POWER('1.38 Spirits share of consm'!BU16,2)))*(SQRT(POWER('1.19 Wine share of consm'!$B16,2)+POWER('1.29 Beer share of consm'!$B16,2)+POWER('1.38 Spirits share of consm'!$B16,2)))),"")</f>
        <v>0.85114688486877488</v>
      </c>
      <c r="BV16" s="84">
        <f>IFERROR(SUM('1.19 Wine share of consm'!BV16*'1.19 Wine share of consm'!$B16,'1.29 Beer share of consm'!BV16*'1.29 Beer share of consm'!$B16,'1.38 Spirits share of consm'!BV16*'1.38 Spirits share of consm'!$B16)/((SQRT(POWER('1.19 Wine share of consm'!BV16,2)+POWER('1.29 Beer share of consm'!BV16,2)+POWER('1.38 Spirits share of consm'!BV16,2)))*(SQRT(POWER('1.19 Wine share of consm'!$B16,2)+POWER('1.29 Beer share of consm'!$B16,2)+POWER('1.38 Spirits share of consm'!$B16,2)))),"")</f>
        <v>0.8523068657340831</v>
      </c>
      <c r="BW16" s="84">
        <f>IFERROR(SUM('1.19 Wine share of consm'!BW16*'1.19 Wine share of consm'!$B16,'1.29 Beer share of consm'!BW16*'1.29 Beer share of consm'!$B16,'1.38 Spirits share of consm'!BW16*'1.38 Spirits share of consm'!$B16)/((SQRT(POWER('1.19 Wine share of consm'!BW16,2)+POWER('1.29 Beer share of consm'!BW16,2)+POWER('1.38 Spirits share of consm'!BW16,2)))*(SQRT(POWER('1.19 Wine share of consm'!$B16,2)+POWER('1.29 Beer share of consm'!$B16,2)+POWER('1.38 Spirits share of consm'!$B16,2)))),"")</f>
        <v>0.8144082889824843</v>
      </c>
      <c r="BX16" s="84">
        <f>IFERROR(SUM('1.19 Wine share of consm'!BX16*'1.19 Wine share of consm'!$B16,'1.29 Beer share of consm'!BX16*'1.29 Beer share of consm'!$B16,'1.38 Spirits share of consm'!BX16*'1.38 Spirits share of consm'!$B16)/((SQRT(POWER('1.19 Wine share of consm'!BX16,2)+POWER('1.29 Beer share of consm'!BX16,2)+POWER('1.38 Spirits share of consm'!BX16,2)))*(SQRT(POWER('1.19 Wine share of consm'!$B16,2)+POWER('1.29 Beer share of consm'!$B16,2)+POWER('1.38 Spirits share of consm'!$B16,2)))),"")</f>
        <v>0.95660796578693996</v>
      </c>
      <c r="BY16" s="84">
        <f>IFERROR(SUM('1.19 Wine share of consm'!BY16*'1.19 Wine share of consm'!$B16,'1.29 Beer share of consm'!BY16*'1.29 Beer share of consm'!$B16,'1.38 Spirits share of consm'!BY16*'1.38 Spirits share of consm'!$B16)/((SQRT(POWER('1.19 Wine share of consm'!BY16,2)+POWER('1.29 Beer share of consm'!BY16,2)+POWER('1.38 Spirits share of consm'!BY16,2)))*(SQRT(POWER('1.19 Wine share of consm'!$B16,2)+POWER('1.29 Beer share of consm'!$B16,2)+POWER('1.38 Spirits share of consm'!$B16,2)))),"")</f>
        <v>0.69564572364749655</v>
      </c>
      <c r="BZ16" s="84">
        <f>IFERROR(SUM('1.19 Wine share of consm'!BZ16*'1.19 Wine share of consm'!$B16,'1.29 Beer share of consm'!BZ16*'1.29 Beer share of consm'!$B16,'1.38 Spirits share of consm'!BZ16*'1.38 Spirits share of consm'!$B16)/((SQRT(POWER('1.19 Wine share of consm'!BZ16,2)+POWER('1.29 Beer share of consm'!BZ16,2)+POWER('1.38 Spirits share of consm'!BZ16,2)))*(SQRT(POWER('1.19 Wine share of consm'!$B16,2)+POWER('1.29 Beer share of consm'!$B16,2)+POWER('1.38 Spirits share of consm'!$B16,2)))),"")</f>
        <v>0.93295898873655492</v>
      </c>
      <c r="CA16" s="84">
        <f>IFERROR(SUM('1.19 Wine share of consm'!CA16*'1.19 Wine share of consm'!$B16,'1.29 Beer share of consm'!CA16*'1.29 Beer share of consm'!$B16,'1.38 Spirits share of consm'!CA16*'1.38 Spirits share of consm'!$B16)/((SQRT(POWER('1.19 Wine share of consm'!CA16,2)+POWER('1.29 Beer share of consm'!CA16,2)+POWER('1.38 Spirits share of consm'!CA16,2)))*(SQRT(POWER('1.19 Wine share of consm'!$B16,2)+POWER('1.29 Beer share of consm'!$B16,2)+POWER('1.38 Spirits share of consm'!$B16,2)))),"")</f>
        <v>0.71912838399036905</v>
      </c>
      <c r="CB16" s="84">
        <f>IFERROR(SUM('1.19 Wine share of consm'!CB16*'1.19 Wine share of consm'!$B16,'1.29 Beer share of consm'!CB16*'1.29 Beer share of consm'!$B16,'1.38 Spirits share of consm'!CB16*'1.38 Spirits share of consm'!$B16)/((SQRT(POWER('1.19 Wine share of consm'!CB16,2)+POWER('1.29 Beer share of consm'!CB16,2)+POWER('1.38 Spirits share of consm'!CB16,2)))*(SQRT(POWER('1.19 Wine share of consm'!$B16,2)+POWER('1.29 Beer share of consm'!$B16,2)+POWER('1.38 Spirits share of consm'!$B16,2)))),"")</f>
        <v>0.92452883066584024</v>
      </c>
      <c r="CC16" s="84">
        <f>IFERROR(SUM('1.19 Wine share of consm'!CC16*'1.19 Wine share of consm'!$B16,'1.29 Beer share of consm'!CC16*'1.29 Beer share of consm'!$B16,'1.38 Spirits share of consm'!CC16*'1.38 Spirits share of consm'!$B16)/((SQRT(POWER('1.19 Wine share of consm'!CC16,2)+POWER('1.29 Beer share of consm'!CC16,2)+POWER('1.38 Spirits share of consm'!CC16,2)))*(SQRT(POWER('1.19 Wine share of consm'!$B16,2)+POWER('1.29 Beer share of consm'!$B16,2)+POWER('1.38 Spirits share of consm'!$B16,2)))),"")</f>
        <v>0.56056318125371496</v>
      </c>
      <c r="CD16" s="84">
        <f>IFERROR(SUM('1.19 Wine share of consm'!CD16*'1.19 Wine share of consm'!$B16,'1.29 Beer share of consm'!CD16*'1.29 Beer share of consm'!$B16,'1.38 Spirits share of consm'!CD16*'1.38 Spirits share of consm'!$B16)/((SQRT(POWER('1.19 Wine share of consm'!CD16,2)+POWER('1.29 Beer share of consm'!CD16,2)+POWER('1.38 Spirits share of consm'!CD16,2)))*(SQRT(POWER('1.19 Wine share of consm'!$B16,2)+POWER('1.29 Beer share of consm'!$B16,2)+POWER('1.38 Spirits share of consm'!$B16,2)))),"")</f>
        <v>0.86297872736876668</v>
      </c>
      <c r="CE16" s="84">
        <f>IFERROR(SUM('1.19 Wine share of consm'!CE16*'1.19 Wine share of consm'!$B16,'1.29 Beer share of consm'!CE16*'1.29 Beer share of consm'!$B16,'1.38 Spirits share of consm'!CE16*'1.38 Spirits share of consm'!$B16)/((SQRT(POWER('1.19 Wine share of consm'!CE16,2)+POWER('1.29 Beer share of consm'!CE16,2)+POWER('1.38 Spirits share of consm'!CE16,2)))*(SQRT(POWER('1.19 Wine share of consm'!$B16,2)+POWER('1.29 Beer share of consm'!$B16,2)+POWER('1.38 Spirits share of consm'!$B16,2)))),"")</f>
        <v>0.89701439447813747</v>
      </c>
      <c r="CF16" s="84">
        <f>IFERROR(SUM('1.19 Wine share of consm'!CF16*'1.19 Wine share of consm'!$B16,'1.29 Beer share of consm'!CF16*'1.29 Beer share of consm'!$B16,'1.38 Spirits share of consm'!CF16*'1.38 Spirits share of consm'!$B16)/((SQRT(POWER('1.19 Wine share of consm'!CF16,2)+POWER('1.29 Beer share of consm'!CF16,2)+POWER('1.38 Spirits share of consm'!CF16,2)))*(SQRT(POWER('1.19 Wine share of consm'!$B16,2)+POWER('1.29 Beer share of consm'!$B16,2)+POWER('1.38 Spirits share of consm'!$B16,2)))),"")</f>
        <v>0.58746178073694921</v>
      </c>
      <c r="CG16" s="84">
        <f>IFERROR(SUM('1.19 Wine share of consm'!CG16*'1.19 Wine share of consm'!$B16,'1.29 Beer share of consm'!CG16*'1.29 Beer share of consm'!$B16,'1.38 Spirits share of consm'!CG16*'1.38 Spirits share of consm'!$B16)/((SQRT(POWER('1.19 Wine share of consm'!CG16,2)+POWER('1.29 Beer share of consm'!CG16,2)+POWER('1.38 Spirits share of consm'!CG16,2)))*(SQRT(POWER('1.19 Wine share of consm'!$B16,2)+POWER('1.29 Beer share of consm'!$B16,2)+POWER('1.38 Spirits share of consm'!$B16,2)))),"")</f>
        <v>0.92099340267156271</v>
      </c>
      <c r="CH16" s="84">
        <f>IFERROR(SUM('1.19 Wine share of consm'!CH16*'1.19 Wine share of consm'!$B16,'1.29 Beer share of consm'!CH16*'1.29 Beer share of consm'!$B16,'1.38 Spirits share of consm'!CH16*'1.38 Spirits share of consm'!$B16)/((SQRT(POWER('1.19 Wine share of consm'!CH16,2)+POWER('1.29 Beer share of consm'!CH16,2)+POWER('1.38 Spirits share of consm'!CH16,2)))*(SQRT(POWER('1.19 Wine share of consm'!$B16,2)+POWER('1.29 Beer share of consm'!$B16,2)+POWER('1.38 Spirits share of consm'!$B16,2)))),"")</f>
        <v>0.79671566189343423</v>
      </c>
      <c r="CI16" s="84">
        <f>IFERROR(SUM('1.19 Wine share of consm'!CI16*'1.19 Wine share of consm'!$B16,'1.29 Beer share of consm'!CI16*'1.29 Beer share of consm'!$B16,'1.38 Spirits share of consm'!CI16*'1.38 Spirits share of consm'!$B16)/((SQRT(POWER('1.19 Wine share of consm'!CI16,2)+POWER('1.29 Beer share of consm'!CI16,2)+POWER('1.38 Spirits share of consm'!CI16,2)))*(SQRT(POWER('1.19 Wine share of consm'!$B16,2)+POWER('1.29 Beer share of consm'!$B16,2)+POWER('1.38 Spirits share of consm'!$B16,2)))),"")</f>
        <v>0.72939023201365127</v>
      </c>
      <c r="CJ16" s="84">
        <f>IFERROR(SUM('1.19 Wine share of consm'!CJ16*'1.19 Wine share of consm'!$B16,'1.29 Beer share of consm'!CJ16*'1.29 Beer share of consm'!$B16,'1.38 Spirits share of consm'!CJ16*'1.38 Spirits share of consm'!$B16)/((SQRT(POWER('1.19 Wine share of consm'!CJ16,2)+POWER('1.29 Beer share of consm'!CJ16,2)+POWER('1.38 Spirits share of consm'!CJ16,2)))*(SQRT(POWER('1.19 Wine share of consm'!$B16,2)+POWER('1.29 Beer share of consm'!$B16,2)+POWER('1.38 Spirits share of consm'!$B16,2)))),"")</f>
        <v>0.97259264808106138</v>
      </c>
      <c r="CK16" s="84">
        <f>IFERROR(SUM('1.19 Wine share of consm'!CK16*'1.19 Wine share of consm'!$B16,'1.29 Beer share of consm'!CK16*'1.29 Beer share of consm'!$B16,'1.38 Spirits share of consm'!CK16*'1.38 Spirits share of consm'!$B16)/((SQRT(POWER('1.19 Wine share of consm'!CK16,2)+POWER('1.29 Beer share of consm'!CK16,2)+POWER('1.38 Spirits share of consm'!CK16,2)))*(SQRT(POWER('1.19 Wine share of consm'!$B16,2)+POWER('1.29 Beer share of consm'!$B16,2)+POWER('1.38 Spirits share of consm'!$B16,2)))),"")</f>
        <v>0.92940738032866554</v>
      </c>
      <c r="CL16" s="84">
        <f>IFERROR(SUM('1.19 Wine share of consm'!CL16*'1.19 Wine share of consm'!$B16,'1.29 Beer share of consm'!CL16*'1.29 Beer share of consm'!$B16,'1.38 Spirits share of consm'!CL16*'1.38 Spirits share of consm'!$B16)/((SQRT(POWER('1.19 Wine share of consm'!CL16,2)+POWER('1.29 Beer share of consm'!CL16,2)+POWER('1.38 Spirits share of consm'!CL16,2)))*(SQRT(POWER('1.19 Wine share of consm'!$B16,2)+POWER('1.29 Beer share of consm'!$B16,2)+POWER('1.38 Spirits share of consm'!$B16,2)))),"")</f>
        <v>0.77931693006077263</v>
      </c>
      <c r="CM16" s="84">
        <f>IFERROR(SUM('1.19 Wine share of consm'!CM16*'1.19 Wine share of consm'!$B16,'1.29 Beer share of consm'!CM16*'1.29 Beer share of consm'!$B16,'1.38 Spirits share of consm'!CM16*'1.38 Spirits share of consm'!$B16)/((SQRT(POWER('1.19 Wine share of consm'!CM16,2)+POWER('1.29 Beer share of consm'!CM16,2)+POWER('1.38 Spirits share of consm'!CM16,2)))*(SQRT(POWER('1.19 Wine share of consm'!$B16,2)+POWER('1.29 Beer share of consm'!$B16,2)+POWER('1.38 Spirits share of consm'!$B16,2)))),"")</f>
        <v>0.79625235609311518</v>
      </c>
      <c r="CN16" s="84">
        <f>IFERROR(SUM('1.19 Wine share of consm'!CN16*'1.19 Wine share of consm'!$B16,'1.29 Beer share of consm'!CN16*'1.29 Beer share of consm'!$B16,'1.38 Spirits share of consm'!CN16*'1.38 Spirits share of consm'!$B16)/((SQRT(POWER('1.19 Wine share of consm'!CN16,2)+POWER('1.29 Beer share of consm'!CN16,2)+POWER('1.38 Spirits share of consm'!CN16,2)))*(SQRT(POWER('1.19 Wine share of consm'!$B16,2)+POWER('1.29 Beer share of consm'!$B16,2)+POWER('1.38 Spirits share of consm'!$B16,2)))),"")</f>
        <v>0.97104934258202347</v>
      </c>
      <c r="CO16" s="84">
        <f>IFERROR(SUM('1.19 Wine share of consm'!CO16*'1.19 Wine share of consm'!$B16,'1.29 Beer share of consm'!CO16*'1.29 Beer share of consm'!$B16,'1.38 Spirits share of consm'!CO16*'1.38 Spirits share of consm'!$B16)/((SQRT(POWER('1.19 Wine share of consm'!CO16,2)+POWER('1.29 Beer share of consm'!CO16,2)+POWER('1.38 Spirits share of consm'!CO16,2)))*(SQRT(POWER('1.19 Wine share of consm'!$B16,2)+POWER('1.29 Beer share of consm'!$B16,2)+POWER('1.38 Spirits share of consm'!$B16,2)))),"")</f>
        <v>0.88942194678595676</v>
      </c>
      <c r="CP16" s="84">
        <f>IFERROR(SUM('1.19 Wine share of consm'!CP16*'1.19 Wine share of consm'!$B16,'1.29 Beer share of consm'!CP16*'1.29 Beer share of consm'!$B16,'1.38 Spirits share of consm'!CP16*'1.38 Spirits share of consm'!$B16)/((SQRT(POWER('1.19 Wine share of consm'!CP16,2)+POWER('1.29 Beer share of consm'!CP16,2)+POWER('1.38 Spirits share of consm'!CP16,2)))*(SQRT(POWER('1.19 Wine share of consm'!$B16,2)+POWER('1.29 Beer share of consm'!$B16,2)+POWER('1.38 Spirits share of consm'!$B16,2)))),"")</f>
        <v>0.91394337327474839</v>
      </c>
      <c r="CR16" s="88"/>
    </row>
    <row r="17" spans="1:97" x14ac:dyDescent="0.25">
      <c r="A17" s="78" t="s">
        <v>38</v>
      </c>
      <c r="B17" s="84">
        <f>IFERROR(SUM('1.19 Wine share of consm'!B17*'1.19 Wine share of consm'!$B17,'1.29 Beer share of consm'!B17*'1.29 Beer share of consm'!$B17,'1.38 Spirits share of consm'!B17*'1.38 Spirits share of consm'!$B17)/((SQRT(POWER('1.19 Wine share of consm'!B17,2)+POWER('1.29 Beer share of consm'!B17,2)+POWER('1.38 Spirits share of consm'!B17,2)))*(SQRT(POWER('1.19 Wine share of consm'!$B17,2)+POWER('1.29 Beer share of consm'!$B17,2)+POWER('1.38 Spirits share of consm'!$B17,2)))),"")</f>
        <v>0.99999999999999989</v>
      </c>
      <c r="C17" s="84">
        <f>IFERROR(SUM('1.19 Wine share of consm'!C17*'1.19 Wine share of consm'!$B17,'1.29 Beer share of consm'!C17*'1.29 Beer share of consm'!$B17,'1.38 Spirits share of consm'!C17*'1.38 Spirits share of consm'!$B17)/((SQRT(POWER('1.19 Wine share of consm'!C17,2)+POWER('1.29 Beer share of consm'!C17,2)+POWER('1.38 Spirits share of consm'!C17,2)))*(SQRT(POWER('1.19 Wine share of consm'!$B17,2)+POWER('1.29 Beer share of consm'!$B17,2)+POWER('1.38 Spirits share of consm'!$B17,2)))),"")</f>
        <v>0.96228682536402033</v>
      </c>
      <c r="D17" s="84">
        <f>IFERROR(SUM('1.19 Wine share of consm'!D17*'1.19 Wine share of consm'!$B17,'1.29 Beer share of consm'!D17*'1.29 Beer share of consm'!$B17,'1.38 Spirits share of consm'!D17*'1.38 Spirits share of consm'!$B17)/((SQRT(POWER('1.19 Wine share of consm'!D17,2)+POWER('1.29 Beer share of consm'!D17,2)+POWER('1.38 Spirits share of consm'!D17,2)))*(SQRT(POWER('1.19 Wine share of consm'!$B17,2)+POWER('1.29 Beer share of consm'!$B17,2)+POWER('1.38 Spirits share of consm'!$B17,2)))),"")</f>
        <v>0.96739135004847154</v>
      </c>
      <c r="E17" s="84">
        <f>IFERROR(SUM('1.19 Wine share of consm'!E17*'1.19 Wine share of consm'!$B17,'1.29 Beer share of consm'!E17*'1.29 Beer share of consm'!$B17,'1.38 Spirits share of consm'!E17*'1.38 Spirits share of consm'!$B17)/((SQRT(POWER('1.19 Wine share of consm'!E17,2)+POWER('1.29 Beer share of consm'!E17,2)+POWER('1.38 Spirits share of consm'!E17,2)))*(SQRT(POWER('1.19 Wine share of consm'!$B17,2)+POWER('1.29 Beer share of consm'!$B17,2)+POWER('1.38 Spirits share of consm'!$B17,2)))),"")</f>
        <v>0.9954014610088856</v>
      </c>
      <c r="F17" s="84">
        <f>IFERROR(SUM('1.19 Wine share of consm'!F17*'1.19 Wine share of consm'!$B17,'1.29 Beer share of consm'!F17*'1.29 Beer share of consm'!$B17,'1.38 Spirits share of consm'!F17*'1.38 Spirits share of consm'!$B17)/((SQRT(POWER('1.19 Wine share of consm'!F17,2)+POWER('1.29 Beer share of consm'!F17,2)+POWER('1.38 Spirits share of consm'!F17,2)))*(SQRT(POWER('1.19 Wine share of consm'!$B17,2)+POWER('1.29 Beer share of consm'!$B17,2)+POWER('1.38 Spirits share of consm'!$B17,2)))),"")</f>
        <v>0.87965875949890526</v>
      </c>
      <c r="G17" s="84">
        <f>IFERROR(SUM('1.19 Wine share of consm'!G17*'1.19 Wine share of consm'!$B17,'1.29 Beer share of consm'!G17*'1.29 Beer share of consm'!$B17,'1.38 Spirits share of consm'!G17*'1.38 Spirits share of consm'!$B17)/((SQRT(POWER('1.19 Wine share of consm'!G17,2)+POWER('1.29 Beer share of consm'!G17,2)+POWER('1.38 Spirits share of consm'!G17,2)))*(SQRT(POWER('1.19 Wine share of consm'!$B17,2)+POWER('1.29 Beer share of consm'!$B17,2)+POWER('1.38 Spirits share of consm'!$B17,2)))),"")</f>
        <v>0.72735014915897367</v>
      </c>
      <c r="H17" s="84">
        <f>IFERROR(SUM('1.19 Wine share of consm'!H17*'1.19 Wine share of consm'!$B17,'1.29 Beer share of consm'!H17*'1.29 Beer share of consm'!$B17,'1.38 Spirits share of consm'!H17*'1.38 Spirits share of consm'!$B17)/((SQRT(POWER('1.19 Wine share of consm'!H17,2)+POWER('1.29 Beer share of consm'!H17,2)+POWER('1.38 Spirits share of consm'!H17,2)))*(SQRT(POWER('1.19 Wine share of consm'!$B17,2)+POWER('1.29 Beer share of consm'!$B17,2)+POWER('1.38 Spirits share of consm'!$B17,2)))),"")</f>
        <v>0.81781497948369697</v>
      </c>
      <c r="I17" s="84">
        <f>IFERROR(SUM('1.19 Wine share of consm'!I17*'1.19 Wine share of consm'!$B17,'1.29 Beer share of consm'!I17*'1.29 Beer share of consm'!$B17,'1.38 Spirits share of consm'!I17*'1.38 Spirits share of consm'!$B17)/((SQRT(POWER('1.19 Wine share of consm'!I17,2)+POWER('1.29 Beer share of consm'!I17,2)+POWER('1.38 Spirits share of consm'!I17,2)))*(SQRT(POWER('1.19 Wine share of consm'!$B17,2)+POWER('1.29 Beer share of consm'!$B17,2)+POWER('1.38 Spirits share of consm'!$B17,2)))),"")</f>
        <v>0.97734145927684957</v>
      </c>
      <c r="J17" s="84">
        <f>IFERROR(SUM('1.19 Wine share of consm'!J17*'1.19 Wine share of consm'!$B17,'1.29 Beer share of consm'!J17*'1.29 Beer share of consm'!$B17,'1.38 Spirits share of consm'!J17*'1.38 Spirits share of consm'!$B17)/((SQRT(POWER('1.19 Wine share of consm'!J17,2)+POWER('1.29 Beer share of consm'!J17,2)+POWER('1.38 Spirits share of consm'!J17,2)))*(SQRT(POWER('1.19 Wine share of consm'!$B17,2)+POWER('1.29 Beer share of consm'!$B17,2)+POWER('1.38 Spirits share of consm'!$B17,2)))),"")</f>
        <v>0.98415385274346423</v>
      </c>
      <c r="K17" s="84">
        <f>IFERROR(SUM('1.19 Wine share of consm'!K17*'1.19 Wine share of consm'!$B17,'1.29 Beer share of consm'!K17*'1.29 Beer share of consm'!$B17,'1.38 Spirits share of consm'!K17*'1.38 Spirits share of consm'!$B17)/((SQRT(POWER('1.19 Wine share of consm'!K17,2)+POWER('1.29 Beer share of consm'!K17,2)+POWER('1.38 Spirits share of consm'!K17,2)))*(SQRT(POWER('1.19 Wine share of consm'!$B17,2)+POWER('1.29 Beer share of consm'!$B17,2)+POWER('1.38 Spirits share of consm'!$B17,2)))),"")</f>
        <v>0.95736946736704442</v>
      </c>
      <c r="L17" s="84">
        <f>IFERROR(SUM('1.19 Wine share of consm'!L17*'1.19 Wine share of consm'!$B17,'1.29 Beer share of consm'!L17*'1.29 Beer share of consm'!$B17,'1.38 Spirits share of consm'!L17*'1.38 Spirits share of consm'!$B17)/((SQRT(POWER('1.19 Wine share of consm'!L17,2)+POWER('1.29 Beer share of consm'!L17,2)+POWER('1.38 Spirits share of consm'!L17,2)))*(SQRT(POWER('1.19 Wine share of consm'!$B17,2)+POWER('1.29 Beer share of consm'!$B17,2)+POWER('1.38 Spirits share of consm'!$B17,2)))),"")</f>
        <v>0.7054411283959543</v>
      </c>
      <c r="M17" s="84">
        <f>IFERROR(SUM('1.19 Wine share of consm'!M17*'1.19 Wine share of consm'!$B17,'1.29 Beer share of consm'!M17*'1.29 Beer share of consm'!$B17,'1.38 Spirits share of consm'!M17*'1.38 Spirits share of consm'!$B17)/((SQRT(POWER('1.19 Wine share of consm'!M17,2)+POWER('1.29 Beer share of consm'!M17,2)+POWER('1.38 Spirits share of consm'!M17,2)))*(SQRT(POWER('1.19 Wine share of consm'!$B17,2)+POWER('1.29 Beer share of consm'!$B17,2)+POWER('1.38 Spirits share of consm'!$B17,2)))),"")</f>
        <v>0.83079897156454663</v>
      </c>
      <c r="N17" s="84">
        <f>IFERROR(SUM('1.19 Wine share of consm'!N17*'1.19 Wine share of consm'!$B17,'1.29 Beer share of consm'!N17*'1.29 Beer share of consm'!$B17,'1.38 Spirits share of consm'!N17*'1.38 Spirits share of consm'!$B17)/((SQRT(POWER('1.19 Wine share of consm'!N17,2)+POWER('1.29 Beer share of consm'!N17,2)+POWER('1.38 Spirits share of consm'!N17,2)))*(SQRT(POWER('1.19 Wine share of consm'!$B17,2)+POWER('1.29 Beer share of consm'!$B17,2)+POWER('1.38 Spirits share of consm'!$B17,2)))),"")</f>
        <v>0.89033926578967582</v>
      </c>
      <c r="O17" s="84">
        <f>IFERROR(SUM('1.19 Wine share of consm'!O17*'1.19 Wine share of consm'!$B17,'1.29 Beer share of consm'!O17*'1.29 Beer share of consm'!$B17,'1.38 Spirits share of consm'!O17*'1.38 Spirits share of consm'!$B17)/((SQRT(POWER('1.19 Wine share of consm'!O17,2)+POWER('1.29 Beer share of consm'!O17,2)+POWER('1.38 Spirits share of consm'!O17,2)))*(SQRT(POWER('1.19 Wine share of consm'!$B17,2)+POWER('1.29 Beer share of consm'!$B17,2)+POWER('1.38 Spirits share of consm'!$B17,2)))),"")</f>
        <v>0.79230968743342278</v>
      </c>
      <c r="P17" s="84">
        <f>IFERROR(SUM('1.19 Wine share of consm'!P17*'1.19 Wine share of consm'!$B17,'1.29 Beer share of consm'!P17*'1.29 Beer share of consm'!$B17,'1.38 Spirits share of consm'!P17*'1.38 Spirits share of consm'!$B17)/((SQRT(POWER('1.19 Wine share of consm'!P17,2)+POWER('1.29 Beer share of consm'!P17,2)+POWER('1.38 Spirits share of consm'!P17,2)))*(SQRT(POWER('1.19 Wine share of consm'!$B17,2)+POWER('1.29 Beer share of consm'!$B17,2)+POWER('1.38 Spirits share of consm'!$B17,2)))),"")</f>
        <v>0.97952683519920147</v>
      </c>
      <c r="Q17" s="84">
        <f>IFERROR(SUM('1.19 Wine share of consm'!Q17*'1.19 Wine share of consm'!$B17,'1.29 Beer share of consm'!Q17*'1.29 Beer share of consm'!$B17,'1.38 Spirits share of consm'!Q17*'1.38 Spirits share of consm'!$B17)/((SQRT(POWER('1.19 Wine share of consm'!Q17,2)+POWER('1.29 Beer share of consm'!Q17,2)+POWER('1.38 Spirits share of consm'!Q17,2)))*(SQRT(POWER('1.19 Wine share of consm'!$B17,2)+POWER('1.29 Beer share of consm'!$B17,2)+POWER('1.38 Spirits share of consm'!$B17,2)))),"")</f>
        <v>0.83087039199686863</v>
      </c>
      <c r="R17" s="84">
        <f>IFERROR(SUM('1.19 Wine share of consm'!R17*'1.19 Wine share of consm'!$B17,'1.29 Beer share of consm'!R17*'1.29 Beer share of consm'!$B17,'1.38 Spirits share of consm'!R17*'1.38 Spirits share of consm'!$B17)/((SQRT(POWER('1.19 Wine share of consm'!R17,2)+POWER('1.29 Beer share of consm'!R17,2)+POWER('1.38 Spirits share of consm'!R17,2)))*(SQRT(POWER('1.19 Wine share of consm'!$B17,2)+POWER('1.29 Beer share of consm'!$B17,2)+POWER('1.38 Spirits share of consm'!$B17,2)))),"")</f>
        <v>0.73700449974001447</v>
      </c>
      <c r="S17" s="84">
        <f>IFERROR(SUM('1.19 Wine share of consm'!S17*'1.19 Wine share of consm'!$B17,'1.29 Beer share of consm'!S17*'1.29 Beer share of consm'!$B17,'1.38 Spirits share of consm'!S17*'1.38 Spirits share of consm'!$B17)/((SQRT(POWER('1.19 Wine share of consm'!S17,2)+POWER('1.29 Beer share of consm'!S17,2)+POWER('1.38 Spirits share of consm'!S17,2)))*(SQRT(POWER('1.19 Wine share of consm'!$B17,2)+POWER('1.29 Beer share of consm'!$B17,2)+POWER('1.38 Spirits share of consm'!$B17,2)))),"")</f>
        <v>0.78839446161396498</v>
      </c>
      <c r="T17" s="84">
        <f>IFERROR(SUM('1.19 Wine share of consm'!T17*'1.19 Wine share of consm'!$B17,'1.29 Beer share of consm'!T17*'1.29 Beer share of consm'!$B17,'1.38 Spirits share of consm'!T17*'1.38 Spirits share of consm'!$B17)/((SQRT(POWER('1.19 Wine share of consm'!T17,2)+POWER('1.29 Beer share of consm'!T17,2)+POWER('1.38 Spirits share of consm'!T17,2)))*(SQRT(POWER('1.19 Wine share of consm'!$B17,2)+POWER('1.29 Beer share of consm'!$B17,2)+POWER('1.38 Spirits share of consm'!$B17,2)))),"")</f>
        <v>0.8467857957336653</v>
      </c>
      <c r="U17" s="84">
        <f>IFERROR(SUM('1.19 Wine share of consm'!U17*'1.19 Wine share of consm'!$B17,'1.29 Beer share of consm'!U17*'1.29 Beer share of consm'!$B17,'1.38 Spirits share of consm'!U17*'1.38 Spirits share of consm'!$B17)/((SQRT(POWER('1.19 Wine share of consm'!U17,2)+POWER('1.29 Beer share of consm'!U17,2)+POWER('1.38 Spirits share of consm'!U17,2)))*(SQRT(POWER('1.19 Wine share of consm'!$B17,2)+POWER('1.29 Beer share of consm'!$B17,2)+POWER('1.38 Spirits share of consm'!$B17,2)))),"")</f>
        <v>0.84985978940456453</v>
      </c>
      <c r="V17" s="84">
        <f>IFERROR(SUM('1.19 Wine share of consm'!V17*'1.19 Wine share of consm'!$B17,'1.29 Beer share of consm'!V17*'1.29 Beer share of consm'!$B17,'1.38 Spirits share of consm'!V17*'1.38 Spirits share of consm'!$B17)/((SQRT(POWER('1.19 Wine share of consm'!V17,2)+POWER('1.29 Beer share of consm'!V17,2)+POWER('1.38 Spirits share of consm'!V17,2)))*(SQRT(POWER('1.19 Wine share of consm'!$B17,2)+POWER('1.29 Beer share of consm'!$B17,2)+POWER('1.38 Spirits share of consm'!$B17,2)))),"")</f>
        <v>0.82640405370074088</v>
      </c>
      <c r="W17" s="84">
        <f>IFERROR(SUM('1.19 Wine share of consm'!W17*'1.19 Wine share of consm'!$B17,'1.29 Beer share of consm'!W17*'1.29 Beer share of consm'!$B17,'1.38 Spirits share of consm'!W17*'1.38 Spirits share of consm'!$B17)/((SQRT(POWER('1.19 Wine share of consm'!W17,2)+POWER('1.29 Beer share of consm'!W17,2)+POWER('1.38 Spirits share of consm'!W17,2)))*(SQRT(POWER('1.19 Wine share of consm'!$B17,2)+POWER('1.29 Beer share of consm'!$B17,2)+POWER('1.38 Spirits share of consm'!$B17,2)))),"")</f>
        <v>0.99960867825074329</v>
      </c>
      <c r="X17" s="84">
        <f>IFERROR(SUM('1.19 Wine share of consm'!X17*'1.19 Wine share of consm'!$B17,'1.29 Beer share of consm'!X17*'1.29 Beer share of consm'!$B17,'1.38 Spirits share of consm'!X17*'1.38 Spirits share of consm'!$B17)/((SQRT(POWER('1.19 Wine share of consm'!X17,2)+POWER('1.29 Beer share of consm'!X17,2)+POWER('1.38 Spirits share of consm'!X17,2)))*(SQRT(POWER('1.19 Wine share of consm'!$B17,2)+POWER('1.29 Beer share of consm'!$B17,2)+POWER('1.38 Spirits share of consm'!$B17,2)))),"")</f>
        <v>0.93171786808779322</v>
      </c>
      <c r="Y17" s="84">
        <f>IFERROR(SUM('1.19 Wine share of consm'!Y17*'1.19 Wine share of consm'!$B17,'1.29 Beer share of consm'!Y17*'1.29 Beer share of consm'!$B17,'1.38 Spirits share of consm'!Y17*'1.38 Spirits share of consm'!$B17)/((SQRT(POWER('1.19 Wine share of consm'!Y17,2)+POWER('1.29 Beer share of consm'!Y17,2)+POWER('1.38 Spirits share of consm'!Y17,2)))*(SQRT(POWER('1.19 Wine share of consm'!$B17,2)+POWER('1.29 Beer share of consm'!$B17,2)+POWER('1.38 Spirits share of consm'!$B17,2)))),"")</f>
        <v>0.84555842588199537</v>
      </c>
      <c r="Z17" s="84">
        <f>IFERROR(SUM('1.19 Wine share of consm'!Z17*'1.19 Wine share of consm'!$B17,'1.29 Beer share of consm'!Z17*'1.29 Beer share of consm'!$B17,'1.38 Spirits share of consm'!Z17*'1.38 Spirits share of consm'!$B17)/((SQRT(POWER('1.19 Wine share of consm'!Z17,2)+POWER('1.29 Beer share of consm'!Z17,2)+POWER('1.38 Spirits share of consm'!Z17,2)))*(SQRT(POWER('1.19 Wine share of consm'!$B17,2)+POWER('1.29 Beer share of consm'!$B17,2)+POWER('1.38 Spirits share of consm'!$B17,2)))),"")</f>
        <v>0.97996383429673473</v>
      </c>
      <c r="AA17" s="84">
        <f>IFERROR(SUM('1.19 Wine share of consm'!AA17*'1.19 Wine share of consm'!$B17,'1.29 Beer share of consm'!AA17*'1.29 Beer share of consm'!$B17,'1.38 Spirits share of consm'!AA17*'1.38 Spirits share of consm'!$B17)/((SQRT(POWER('1.19 Wine share of consm'!AA17,2)+POWER('1.29 Beer share of consm'!AA17,2)+POWER('1.38 Spirits share of consm'!AA17,2)))*(SQRT(POWER('1.19 Wine share of consm'!$B17,2)+POWER('1.29 Beer share of consm'!$B17,2)+POWER('1.38 Spirits share of consm'!$B17,2)))),"")</f>
        <v>0.88644510934065646</v>
      </c>
      <c r="AB17" s="84">
        <f>IFERROR(SUM('1.19 Wine share of consm'!AB17*'1.19 Wine share of consm'!$B17,'1.29 Beer share of consm'!AB17*'1.29 Beer share of consm'!$B17,'1.38 Spirits share of consm'!AB17*'1.38 Spirits share of consm'!$B17)/((SQRT(POWER('1.19 Wine share of consm'!AB17,2)+POWER('1.29 Beer share of consm'!AB17,2)+POWER('1.38 Spirits share of consm'!AB17,2)))*(SQRT(POWER('1.19 Wine share of consm'!$B17,2)+POWER('1.29 Beer share of consm'!$B17,2)+POWER('1.38 Spirits share of consm'!$B17,2)))),"")</f>
        <v>0.92081494992186974</v>
      </c>
      <c r="AC17" s="84">
        <f>IFERROR(SUM('1.19 Wine share of consm'!AC17*'1.19 Wine share of consm'!$B17,'1.29 Beer share of consm'!AC17*'1.29 Beer share of consm'!$B17,'1.38 Spirits share of consm'!AC17*'1.38 Spirits share of consm'!$B17)/((SQRT(POWER('1.19 Wine share of consm'!AC17,2)+POWER('1.29 Beer share of consm'!AC17,2)+POWER('1.38 Spirits share of consm'!AC17,2)))*(SQRT(POWER('1.19 Wine share of consm'!$B17,2)+POWER('1.29 Beer share of consm'!$B17,2)+POWER('1.38 Spirits share of consm'!$B17,2)))),"")</f>
        <v>0.99681103805514348</v>
      </c>
      <c r="AD17" s="84">
        <f>IFERROR(SUM('1.19 Wine share of consm'!AD17*'1.19 Wine share of consm'!$B17,'1.29 Beer share of consm'!AD17*'1.29 Beer share of consm'!$B17,'1.38 Spirits share of consm'!AD17*'1.38 Spirits share of consm'!$B17)/((SQRT(POWER('1.19 Wine share of consm'!AD17,2)+POWER('1.29 Beer share of consm'!AD17,2)+POWER('1.38 Spirits share of consm'!AD17,2)))*(SQRT(POWER('1.19 Wine share of consm'!$B17,2)+POWER('1.29 Beer share of consm'!$B17,2)+POWER('1.38 Spirits share of consm'!$B17,2)))),"")</f>
        <v>0.97564246177850289</v>
      </c>
      <c r="AE17" s="84">
        <f>IFERROR(SUM('1.19 Wine share of consm'!AE17*'1.19 Wine share of consm'!$B17,'1.29 Beer share of consm'!AE17*'1.29 Beer share of consm'!$B17,'1.38 Spirits share of consm'!AE17*'1.38 Spirits share of consm'!$B17)/((SQRT(POWER('1.19 Wine share of consm'!AE17,2)+POWER('1.29 Beer share of consm'!AE17,2)+POWER('1.38 Spirits share of consm'!AE17,2)))*(SQRT(POWER('1.19 Wine share of consm'!$B17,2)+POWER('1.29 Beer share of consm'!$B17,2)+POWER('1.38 Spirits share of consm'!$B17,2)))),"")</f>
        <v>0.90495578639919727</v>
      </c>
      <c r="AF17" s="84">
        <f>IFERROR(SUM('1.19 Wine share of consm'!AF17*'1.19 Wine share of consm'!$B17,'1.29 Beer share of consm'!AF17*'1.29 Beer share of consm'!$B17,'1.38 Spirits share of consm'!AF17*'1.38 Spirits share of consm'!$B17)/((SQRT(POWER('1.19 Wine share of consm'!AF17,2)+POWER('1.29 Beer share of consm'!AF17,2)+POWER('1.38 Spirits share of consm'!AF17,2)))*(SQRT(POWER('1.19 Wine share of consm'!$B17,2)+POWER('1.29 Beer share of consm'!$B17,2)+POWER('1.38 Spirits share of consm'!$B17,2)))),"")</f>
        <v>0.99659944431002645</v>
      </c>
      <c r="AG17" s="84">
        <f>IFERROR(SUM('1.19 Wine share of consm'!AG17*'1.19 Wine share of consm'!$B17,'1.29 Beer share of consm'!AG17*'1.29 Beer share of consm'!$B17,'1.38 Spirits share of consm'!AG17*'1.38 Spirits share of consm'!$B17)/((SQRT(POWER('1.19 Wine share of consm'!AG17,2)+POWER('1.29 Beer share of consm'!AG17,2)+POWER('1.38 Spirits share of consm'!AG17,2)))*(SQRT(POWER('1.19 Wine share of consm'!$B17,2)+POWER('1.29 Beer share of consm'!$B17,2)+POWER('1.38 Spirits share of consm'!$B17,2)))),"")</f>
        <v>0.99953570897967758</v>
      </c>
      <c r="AH17" s="84">
        <f>IFERROR(SUM('1.19 Wine share of consm'!AH17*'1.19 Wine share of consm'!$B17,'1.29 Beer share of consm'!AH17*'1.29 Beer share of consm'!$B17,'1.38 Spirits share of consm'!AH17*'1.38 Spirits share of consm'!$B17)/((SQRT(POWER('1.19 Wine share of consm'!AH17,2)+POWER('1.29 Beer share of consm'!AH17,2)+POWER('1.38 Spirits share of consm'!AH17,2)))*(SQRT(POWER('1.19 Wine share of consm'!$B17,2)+POWER('1.29 Beer share of consm'!$B17,2)+POWER('1.38 Spirits share of consm'!$B17,2)))),"")</f>
        <v>0.82440394535970063</v>
      </c>
      <c r="AI17" s="84">
        <f>IFERROR(SUM('1.19 Wine share of consm'!AI17*'1.19 Wine share of consm'!$B17,'1.29 Beer share of consm'!AI17*'1.29 Beer share of consm'!$B17,'1.38 Spirits share of consm'!AI17*'1.38 Spirits share of consm'!$B17)/((SQRT(POWER('1.19 Wine share of consm'!AI17,2)+POWER('1.29 Beer share of consm'!AI17,2)+POWER('1.38 Spirits share of consm'!AI17,2)))*(SQRT(POWER('1.19 Wine share of consm'!$B17,2)+POWER('1.29 Beer share of consm'!$B17,2)+POWER('1.38 Spirits share of consm'!$B17,2)))),"")</f>
        <v>0.98282922436946885</v>
      </c>
      <c r="AJ17" s="84">
        <f>IFERROR(SUM('1.19 Wine share of consm'!AJ17*'1.19 Wine share of consm'!$B17,'1.29 Beer share of consm'!AJ17*'1.29 Beer share of consm'!$B17,'1.38 Spirits share of consm'!AJ17*'1.38 Spirits share of consm'!$B17)/((SQRT(POWER('1.19 Wine share of consm'!AJ17,2)+POWER('1.29 Beer share of consm'!AJ17,2)+POWER('1.38 Spirits share of consm'!AJ17,2)))*(SQRT(POWER('1.19 Wine share of consm'!$B17,2)+POWER('1.29 Beer share of consm'!$B17,2)+POWER('1.38 Spirits share of consm'!$B17,2)))),"")</f>
        <v>0.8835169927033063</v>
      </c>
      <c r="AK17" s="84">
        <f>IFERROR(SUM('1.19 Wine share of consm'!AK17*'1.19 Wine share of consm'!$B17,'1.29 Beer share of consm'!AK17*'1.29 Beer share of consm'!$B17,'1.38 Spirits share of consm'!AK17*'1.38 Spirits share of consm'!$B17)/((SQRT(POWER('1.19 Wine share of consm'!AK17,2)+POWER('1.29 Beer share of consm'!AK17,2)+POWER('1.38 Spirits share of consm'!AK17,2)))*(SQRT(POWER('1.19 Wine share of consm'!$B17,2)+POWER('1.29 Beer share of consm'!$B17,2)+POWER('1.38 Spirits share of consm'!$B17,2)))),"")</f>
        <v>0.98129849564211435</v>
      </c>
      <c r="AL17" s="84">
        <f>IFERROR(SUM('1.19 Wine share of consm'!AL17*'1.19 Wine share of consm'!$B17,'1.29 Beer share of consm'!AL17*'1.29 Beer share of consm'!$B17,'1.38 Spirits share of consm'!AL17*'1.38 Spirits share of consm'!$B17)/((SQRT(POWER('1.19 Wine share of consm'!AL17,2)+POWER('1.29 Beer share of consm'!AL17,2)+POWER('1.38 Spirits share of consm'!AL17,2)))*(SQRT(POWER('1.19 Wine share of consm'!$B17,2)+POWER('1.29 Beer share of consm'!$B17,2)+POWER('1.38 Spirits share of consm'!$B17,2)))),"")</f>
        <v>0.9340743363959354</v>
      </c>
      <c r="AM17" s="84">
        <f>IFERROR(SUM('1.19 Wine share of consm'!AM17*'1.19 Wine share of consm'!$B17,'1.29 Beer share of consm'!AM17*'1.29 Beer share of consm'!$B17,'1.38 Spirits share of consm'!AM17*'1.38 Spirits share of consm'!$B17)/((SQRT(POWER('1.19 Wine share of consm'!AM17,2)+POWER('1.29 Beer share of consm'!AM17,2)+POWER('1.38 Spirits share of consm'!AM17,2)))*(SQRT(POWER('1.19 Wine share of consm'!$B17,2)+POWER('1.29 Beer share of consm'!$B17,2)+POWER('1.38 Spirits share of consm'!$B17,2)))),"")</f>
        <v>0.99305354171088689</v>
      </c>
      <c r="AN17" s="84">
        <f>IFERROR(SUM('1.19 Wine share of consm'!AN17*'1.19 Wine share of consm'!$B17,'1.29 Beer share of consm'!AN17*'1.29 Beer share of consm'!$B17,'1.38 Spirits share of consm'!AN17*'1.38 Spirits share of consm'!$B17)/((SQRT(POWER('1.19 Wine share of consm'!AN17,2)+POWER('1.29 Beer share of consm'!AN17,2)+POWER('1.38 Spirits share of consm'!AN17,2)))*(SQRT(POWER('1.19 Wine share of consm'!$B17,2)+POWER('1.29 Beer share of consm'!$B17,2)+POWER('1.38 Spirits share of consm'!$B17,2)))),"")</f>
        <v>0.7788391741060281</v>
      </c>
      <c r="AO17" s="84">
        <f>IFERROR(SUM('1.19 Wine share of consm'!AO17*'1.19 Wine share of consm'!$B17,'1.29 Beer share of consm'!AO17*'1.29 Beer share of consm'!$B17,'1.38 Spirits share of consm'!AO17*'1.38 Spirits share of consm'!$B17)/((SQRT(POWER('1.19 Wine share of consm'!AO17,2)+POWER('1.29 Beer share of consm'!AO17,2)+POWER('1.38 Spirits share of consm'!AO17,2)))*(SQRT(POWER('1.19 Wine share of consm'!$B17,2)+POWER('1.29 Beer share of consm'!$B17,2)+POWER('1.38 Spirits share of consm'!$B17,2)))),"")</f>
        <v>0.98551816820949245</v>
      </c>
      <c r="AP17" s="84">
        <f>IFERROR(SUM('1.19 Wine share of consm'!AP17*'1.19 Wine share of consm'!$B17,'1.29 Beer share of consm'!AP17*'1.29 Beer share of consm'!$B17,'1.38 Spirits share of consm'!AP17*'1.38 Spirits share of consm'!$B17)/((SQRT(POWER('1.19 Wine share of consm'!AP17,2)+POWER('1.29 Beer share of consm'!AP17,2)+POWER('1.38 Spirits share of consm'!AP17,2)))*(SQRT(POWER('1.19 Wine share of consm'!$B17,2)+POWER('1.29 Beer share of consm'!$B17,2)+POWER('1.38 Spirits share of consm'!$B17,2)))),"")</f>
        <v>0.956503269414406</v>
      </c>
      <c r="AQ17" s="84">
        <f>IFERROR(SUM('1.19 Wine share of consm'!AQ17*'1.19 Wine share of consm'!$B17,'1.29 Beer share of consm'!AQ17*'1.29 Beer share of consm'!$B17,'1.38 Spirits share of consm'!AQ17*'1.38 Spirits share of consm'!$B17)/((SQRT(POWER('1.19 Wine share of consm'!AQ17,2)+POWER('1.29 Beer share of consm'!AQ17,2)+POWER('1.38 Spirits share of consm'!AQ17,2)))*(SQRT(POWER('1.19 Wine share of consm'!$B17,2)+POWER('1.29 Beer share of consm'!$B17,2)+POWER('1.38 Spirits share of consm'!$B17,2)))),"")</f>
        <v>0.73422351280840992</v>
      </c>
      <c r="AR17" s="84">
        <f>IFERROR(SUM('1.19 Wine share of consm'!AR17*'1.19 Wine share of consm'!$B17,'1.29 Beer share of consm'!AR17*'1.29 Beer share of consm'!$B17,'1.38 Spirits share of consm'!AR17*'1.38 Spirits share of consm'!$B17)/((SQRT(POWER('1.19 Wine share of consm'!AR17,2)+POWER('1.29 Beer share of consm'!AR17,2)+POWER('1.38 Spirits share of consm'!AR17,2)))*(SQRT(POWER('1.19 Wine share of consm'!$B17,2)+POWER('1.29 Beer share of consm'!$B17,2)+POWER('1.38 Spirits share of consm'!$B17,2)))),"")</f>
        <v>0.82984525238793749</v>
      </c>
      <c r="AS17" s="84">
        <f>IFERROR(SUM('1.19 Wine share of consm'!AS17*'1.19 Wine share of consm'!$B17,'1.29 Beer share of consm'!AS17*'1.29 Beer share of consm'!$B17,'1.38 Spirits share of consm'!AS17*'1.38 Spirits share of consm'!$B17)/((SQRT(POWER('1.19 Wine share of consm'!AS17,2)+POWER('1.29 Beer share of consm'!AS17,2)+POWER('1.38 Spirits share of consm'!AS17,2)))*(SQRT(POWER('1.19 Wine share of consm'!$B17,2)+POWER('1.29 Beer share of consm'!$B17,2)+POWER('1.38 Spirits share of consm'!$B17,2)))),"")</f>
        <v>0.96160935100880152</v>
      </c>
      <c r="AT17" s="84">
        <f>IFERROR(SUM('1.19 Wine share of consm'!AT17*'1.19 Wine share of consm'!$B17,'1.29 Beer share of consm'!AT17*'1.29 Beer share of consm'!$B17,'1.38 Spirits share of consm'!AT17*'1.38 Spirits share of consm'!$B17)/((SQRT(POWER('1.19 Wine share of consm'!AT17,2)+POWER('1.29 Beer share of consm'!AT17,2)+POWER('1.38 Spirits share of consm'!AT17,2)))*(SQRT(POWER('1.19 Wine share of consm'!$B17,2)+POWER('1.29 Beer share of consm'!$B17,2)+POWER('1.38 Spirits share of consm'!$B17,2)))),"")</f>
        <v>0.93381926391955816</v>
      </c>
      <c r="AU17" s="84">
        <f>IFERROR(SUM('1.19 Wine share of consm'!AU17*'1.19 Wine share of consm'!$B17,'1.29 Beer share of consm'!AU17*'1.29 Beer share of consm'!$B17,'1.38 Spirits share of consm'!AU17*'1.38 Spirits share of consm'!$B17)/((SQRT(POWER('1.19 Wine share of consm'!AU17,2)+POWER('1.29 Beer share of consm'!AU17,2)+POWER('1.38 Spirits share of consm'!AU17,2)))*(SQRT(POWER('1.19 Wine share of consm'!$B17,2)+POWER('1.29 Beer share of consm'!$B17,2)+POWER('1.38 Spirits share of consm'!$B17,2)))),"")</f>
        <v>0.87648965377541033</v>
      </c>
      <c r="AV17" s="84">
        <f>IFERROR(SUM('1.19 Wine share of consm'!AV17*'1.19 Wine share of consm'!$B17,'1.29 Beer share of consm'!AV17*'1.29 Beer share of consm'!$B17,'1.38 Spirits share of consm'!AV17*'1.38 Spirits share of consm'!$B17)/((SQRT(POWER('1.19 Wine share of consm'!AV17,2)+POWER('1.29 Beer share of consm'!AV17,2)+POWER('1.38 Spirits share of consm'!AV17,2)))*(SQRT(POWER('1.19 Wine share of consm'!$B17,2)+POWER('1.29 Beer share of consm'!$B17,2)+POWER('1.38 Spirits share of consm'!$B17,2)))),"")</f>
        <v>0.96808401093530549</v>
      </c>
      <c r="AW17" s="84">
        <f>IFERROR(SUM('1.19 Wine share of consm'!AW17*'1.19 Wine share of consm'!$B17,'1.29 Beer share of consm'!AW17*'1.29 Beer share of consm'!$B17,'1.38 Spirits share of consm'!AW17*'1.38 Spirits share of consm'!$B17)/((SQRT(POWER('1.19 Wine share of consm'!AW17,2)+POWER('1.29 Beer share of consm'!AW17,2)+POWER('1.38 Spirits share of consm'!AW17,2)))*(SQRT(POWER('1.19 Wine share of consm'!$B17,2)+POWER('1.29 Beer share of consm'!$B17,2)+POWER('1.38 Spirits share of consm'!$B17,2)))),"")</f>
        <v>0.9623939200670717</v>
      </c>
      <c r="AX17" s="84">
        <f>IFERROR(SUM('1.19 Wine share of consm'!AX17*'1.19 Wine share of consm'!$B17,'1.29 Beer share of consm'!AX17*'1.29 Beer share of consm'!$B17,'1.38 Spirits share of consm'!AX17*'1.38 Spirits share of consm'!$B17)/((SQRT(POWER('1.19 Wine share of consm'!AX17,2)+POWER('1.29 Beer share of consm'!AX17,2)+POWER('1.38 Spirits share of consm'!AX17,2)))*(SQRT(POWER('1.19 Wine share of consm'!$B17,2)+POWER('1.29 Beer share of consm'!$B17,2)+POWER('1.38 Spirits share of consm'!$B17,2)))),"")</f>
        <v>0.90602236504740941</v>
      </c>
      <c r="AY17" s="84">
        <f>IFERROR(SUM('1.19 Wine share of consm'!AY17*'1.19 Wine share of consm'!$B17,'1.29 Beer share of consm'!AY17*'1.29 Beer share of consm'!$B17,'1.38 Spirits share of consm'!AY17*'1.38 Spirits share of consm'!$B17)/((SQRT(POWER('1.19 Wine share of consm'!AY17,2)+POWER('1.29 Beer share of consm'!AY17,2)+POWER('1.38 Spirits share of consm'!AY17,2)))*(SQRT(POWER('1.19 Wine share of consm'!$B17,2)+POWER('1.29 Beer share of consm'!$B17,2)+POWER('1.38 Spirits share of consm'!$B17,2)))),"")</f>
        <v>0.93856394564241785</v>
      </c>
      <c r="AZ17" s="84">
        <f>IFERROR(SUM('1.19 Wine share of consm'!AZ17*'1.19 Wine share of consm'!$B17,'1.29 Beer share of consm'!AZ17*'1.29 Beer share of consm'!$B17,'1.38 Spirits share of consm'!AZ17*'1.38 Spirits share of consm'!$B17)/((SQRT(POWER('1.19 Wine share of consm'!AZ17,2)+POWER('1.29 Beer share of consm'!AZ17,2)+POWER('1.38 Spirits share of consm'!AZ17,2)))*(SQRT(POWER('1.19 Wine share of consm'!$B17,2)+POWER('1.29 Beer share of consm'!$B17,2)+POWER('1.38 Spirits share of consm'!$B17,2)))),"")</f>
        <v>0.88382100917521023</v>
      </c>
      <c r="BA17" s="84">
        <f>IFERROR(SUM('1.19 Wine share of consm'!BA17*'1.19 Wine share of consm'!$B17,'1.29 Beer share of consm'!BA17*'1.29 Beer share of consm'!$B17,'1.38 Spirits share of consm'!BA17*'1.38 Spirits share of consm'!$B17)/((SQRT(POWER('1.19 Wine share of consm'!BA17,2)+POWER('1.29 Beer share of consm'!BA17,2)+POWER('1.38 Spirits share of consm'!BA17,2)))*(SQRT(POWER('1.19 Wine share of consm'!$B17,2)+POWER('1.29 Beer share of consm'!$B17,2)+POWER('1.38 Spirits share of consm'!$B17,2)))),"")</f>
        <v>0.81685264011220393</v>
      </c>
      <c r="BB17" s="84">
        <f>IFERROR(SUM('1.19 Wine share of consm'!BB17*'1.19 Wine share of consm'!$B17,'1.29 Beer share of consm'!BB17*'1.29 Beer share of consm'!$B17,'1.38 Spirits share of consm'!BB17*'1.38 Spirits share of consm'!$B17)/((SQRT(POWER('1.19 Wine share of consm'!BB17,2)+POWER('1.29 Beer share of consm'!BB17,2)+POWER('1.38 Spirits share of consm'!BB17,2)))*(SQRT(POWER('1.19 Wine share of consm'!$B17,2)+POWER('1.29 Beer share of consm'!$B17,2)+POWER('1.38 Spirits share of consm'!$B17,2)))),"")</f>
        <v>0.76692944655108375</v>
      </c>
      <c r="BC17" s="84">
        <f>IFERROR(SUM('1.19 Wine share of consm'!BC17*'1.19 Wine share of consm'!$B17,'1.29 Beer share of consm'!BC17*'1.29 Beer share of consm'!$B17,'1.38 Spirits share of consm'!BC17*'1.38 Spirits share of consm'!$B17)/((SQRT(POWER('1.19 Wine share of consm'!BC17,2)+POWER('1.29 Beer share of consm'!BC17,2)+POWER('1.38 Spirits share of consm'!BC17,2)))*(SQRT(POWER('1.19 Wine share of consm'!$B17,2)+POWER('1.29 Beer share of consm'!$B17,2)+POWER('1.38 Spirits share of consm'!$B17,2)))),"")</f>
        <v>0.91948065034864568</v>
      </c>
      <c r="BD17" s="84">
        <f>IFERROR(SUM('1.19 Wine share of consm'!BD17*'1.19 Wine share of consm'!$B17,'1.29 Beer share of consm'!BD17*'1.29 Beer share of consm'!$B17,'1.38 Spirits share of consm'!BD17*'1.38 Spirits share of consm'!$B17)/((SQRT(POWER('1.19 Wine share of consm'!BD17,2)+POWER('1.29 Beer share of consm'!BD17,2)+POWER('1.38 Spirits share of consm'!BD17,2)))*(SQRT(POWER('1.19 Wine share of consm'!$B17,2)+POWER('1.29 Beer share of consm'!$B17,2)+POWER('1.38 Spirits share of consm'!$B17,2)))),"")</f>
        <v>0.90942937426802273</v>
      </c>
      <c r="BE17" s="84">
        <f>IFERROR(SUM('1.19 Wine share of consm'!BE17*'1.19 Wine share of consm'!$B17,'1.29 Beer share of consm'!BE17*'1.29 Beer share of consm'!$B17,'1.38 Spirits share of consm'!BE17*'1.38 Spirits share of consm'!$B17)/((SQRT(POWER('1.19 Wine share of consm'!BE17,2)+POWER('1.29 Beer share of consm'!BE17,2)+POWER('1.38 Spirits share of consm'!BE17,2)))*(SQRT(POWER('1.19 Wine share of consm'!$B17,2)+POWER('1.29 Beer share of consm'!$B17,2)+POWER('1.38 Spirits share of consm'!$B17,2)))),"")</f>
        <v>0.62437096947380166</v>
      </c>
      <c r="BF17" s="84">
        <f>IFERROR(SUM('1.19 Wine share of consm'!BF17*'1.19 Wine share of consm'!$B17,'1.29 Beer share of consm'!BF17*'1.29 Beer share of consm'!$B17,'1.38 Spirits share of consm'!BF17*'1.38 Spirits share of consm'!$B17)/((SQRT(POWER('1.19 Wine share of consm'!BF17,2)+POWER('1.29 Beer share of consm'!BF17,2)+POWER('1.38 Spirits share of consm'!BF17,2)))*(SQRT(POWER('1.19 Wine share of consm'!$B17,2)+POWER('1.29 Beer share of consm'!$B17,2)+POWER('1.38 Spirits share of consm'!$B17,2)))),"")</f>
        <v>0.74231846125659395</v>
      </c>
      <c r="BG17" s="84">
        <f>IFERROR(SUM('1.19 Wine share of consm'!BG17*'1.19 Wine share of consm'!$B17,'1.29 Beer share of consm'!BG17*'1.29 Beer share of consm'!$B17,'1.38 Spirits share of consm'!BG17*'1.38 Spirits share of consm'!$B17)/((SQRT(POWER('1.19 Wine share of consm'!BG17,2)+POWER('1.29 Beer share of consm'!BG17,2)+POWER('1.38 Spirits share of consm'!BG17,2)))*(SQRT(POWER('1.19 Wine share of consm'!$B17,2)+POWER('1.29 Beer share of consm'!$B17,2)+POWER('1.38 Spirits share of consm'!$B17,2)))),"")</f>
        <v>0.88229517683706848</v>
      </c>
      <c r="BH17" s="84" t="str">
        <f>IFERROR(SUM('1.19 Wine share of consm'!BH17*'1.19 Wine share of consm'!$B17,'1.29 Beer share of consm'!BH17*'1.29 Beer share of consm'!$B17,'1.38 Spirits share of consm'!BH17*'1.38 Spirits share of consm'!$B17)/((SQRT(POWER('1.19 Wine share of consm'!BH17,2)+POWER('1.29 Beer share of consm'!BH17,2)+POWER('1.38 Spirits share of consm'!BH17,2)))*(SQRT(POWER('1.19 Wine share of consm'!$B17,2)+POWER('1.29 Beer share of consm'!$B17,2)+POWER('1.38 Spirits share of consm'!$B17,2)))),"")</f>
        <v/>
      </c>
      <c r="BI17" s="84">
        <f>IFERROR(SUM('1.19 Wine share of consm'!BI17*'1.19 Wine share of consm'!$B17,'1.29 Beer share of consm'!BI17*'1.29 Beer share of consm'!$B17,'1.38 Spirits share of consm'!BI17*'1.38 Spirits share of consm'!$B17)/((SQRT(POWER('1.19 Wine share of consm'!BI17,2)+POWER('1.29 Beer share of consm'!BI17,2)+POWER('1.38 Spirits share of consm'!BI17,2)))*(SQRT(POWER('1.19 Wine share of consm'!$B17,2)+POWER('1.29 Beer share of consm'!$B17,2)+POWER('1.38 Spirits share of consm'!$B17,2)))),"")</f>
        <v>0.96061038482106653</v>
      </c>
      <c r="BJ17" s="84">
        <f>IFERROR(SUM('1.19 Wine share of consm'!BJ17*'1.19 Wine share of consm'!$B17,'1.29 Beer share of consm'!BJ17*'1.29 Beer share of consm'!$B17,'1.38 Spirits share of consm'!BJ17*'1.38 Spirits share of consm'!$B17)/((SQRT(POWER('1.19 Wine share of consm'!BJ17,2)+POWER('1.29 Beer share of consm'!BJ17,2)+POWER('1.38 Spirits share of consm'!BJ17,2)))*(SQRT(POWER('1.19 Wine share of consm'!$B17,2)+POWER('1.29 Beer share of consm'!$B17,2)+POWER('1.38 Spirits share of consm'!$B17,2)))),"")</f>
        <v>0.93855119258236219</v>
      </c>
      <c r="BK17" s="84">
        <f>IFERROR(SUM('1.19 Wine share of consm'!BK17*'1.19 Wine share of consm'!$B17,'1.29 Beer share of consm'!BK17*'1.29 Beer share of consm'!$B17,'1.38 Spirits share of consm'!BK17*'1.38 Spirits share of consm'!$B17)/((SQRT(POWER('1.19 Wine share of consm'!BK17,2)+POWER('1.29 Beer share of consm'!BK17,2)+POWER('1.38 Spirits share of consm'!BK17,2)))*(SQRT(POWER('1.19 Wine share of consm'!$B17,2)+POWER('1.29 Beer share of consm'!$B17,2)+POWER('1.38 Spirits share of consm'!$B17,2)))),"")</f>
        <v>0.89593826446145497</v>
      </c>
      <c r="BL17" s="84">
        <f>IFERROR(SUM('1.19 Wine share of consm'!BL17*'1.19 Wine share of consm'!$B17,'1.29 Beer share of consm'!BL17*'1.29 Beer share of consm'!$B17,'1.38 Spirits share of consm'!BL17*'1.38 Spirits share of consm'!$B17)/((SQRT(POWER('1.19 Wine share of consm'!BL17,2)+POWER('1.29 Beer share of consm'!BL17,2)+POWER('1.38 Spirits share of consm'!BL17,2)))*(SQRT(POWER('1.19 Wine share of consm'!$B17,2)+POWER('1.29 Beer share of consm'!$B17,2)+POWER('1.38 Spirits share of consm'!$B17,2)))),"")</f>
        <v>0.92285115457445299</v>
      </c>
      <c r="BM17" s="84" t="str">
        <f>IFERROR(SUM('1.19 Wine share of consm'!BM17*'1.19 Wine share of consm'!$B17,'1.29 Beer share of consm'!BM17*'1.29 Beer share of consm'!$B17,'1.38 Spirits share of consm'!BM17*'1.38 Spirits share of consm'!$B17)/((SQRT(POWER('1.19 Wine share of consm'!BM17,2)+POWER('1.29 Beer share of consm'!BM17,2)+POWER('1.38 Spirits share of consm'!BM17,2)))*(SQRT(POWER('1.19 Wine share of consm'!$B17,2)+POWER('1.29 Beer share of consm'!$B17,2)+POWER('1.38 Spirits share of consm'!$B17,2)))),"")</f>
        <v/>
      </c>
      <c r="BN17" s="84">
        <f>IFERROR(SUM('1.19 Wine share of consm'!BN17*'1.19 Wine share of consm'!$B17,'1.29 Beer share of consm'!BN17*'1.29 Beer share of consm'!$B17,'1.38 Spirits share of consm'!BN17*'1.38 Spirits share of consm'!$B17)/((SQRT(POWER('1.19 Wine share of consm'!BN17,2)+POWER('1.29 Beer share of consm'!BN17,2)+POWER('1.38 Spirits share of consm'!BN17,2)))*(SQRT(POWER('1.19 Wine share of consm'!$B17,2)+POWER('1.29 Beer share of consm'!$B17,2)+POWER('1.38 Spirits share of consm'!$B17,2)))),"")</f>
        <v>0.9137376264109498</v>
      </c>
      <c r="BO17" s="84">
        <f>IFERROR(SUM('1.19 Wine share of consm'!BO17*'1.19 Wine share of consm'!$B17,'1.29 Beer share of consm'!BO17*'1.29 Beer share of consm'!$B17,'1.38 Spirits share of consm'!BO17*'1.38 Spirits share of consm'!$B17)/((SQRT(POWER('1.19 Wine share of consm'!BO17,2)+POWER('1.29 Beer share of consm'!BO17,2)+POWER('1.38 Spirits share of consm'!BO17,2)))*(SQRT(POWER('1.19 Wine share of consm'!$B17,2)+POWER('1.29 Beer share of consm'!$B17,2)+POWER('1.38 Spirits share of consm'!$B17,2)))),"")</f>
        <v>0.84818065531583076</v>
      </c>
      <c r="BP17" s="84">
        <f>IFERROR(SUM('1.19 Wine share of consm'!BP17*'1.19 Wine share of consm'!$B17,'1.29 Beer share of consm'!BP17*'1.29 Beer share of consm'!$B17,'1.38 Spirits share of consm'!BP17*'1.38 Spirits share of consm'!$B17)/((SQRT(POWER('1.19 Wine share of consm'!BP17,2)+POWER('1.29 Beer share of consm'!BP17,2)+POWER('1.38 Spirits share of consm'!BP17,2)))*(SQRT(POWER('1.19 Wine share of consm'!$B17,2)+POWER('1.29 Beer share of consm'!$B17,2)+POWER('1.38 Spirits share of consm'!$B17,2)))),"")</f>
        <v>0.87884897307390553</v>
      </c>
      <c r="BQ17" s="84">
        <f>IFERROR(SUM('1.19 Wine share of consm'!BQ17*'1.19 Wine share of consm'!$B17,'1.29 Beer share of consm'!BQ17*'1.29 Beer share of consm'!$B17,'1.38 Spirits share of consm'!BQ17*'1.38 Spirits share of consm'!$B17)/((SQRT(POWER('1.19 Wine share of consm'!BQ17,2)+POWER('1.29 Beer share of consm'!BQ17,2)+POWER('1.38 Spirits share of consm'!BQ17,2)))*(SQRT(POWER('1.19 Wine share of consm'!$B17,2)+POWER('1.29 Beer share of consm'!$B17,2)+POWER('1.38 Spirits share of consm'!$B17,2)))),"")</f>
        <v>0.98437887687193082</v>
      </c>
      <c r="BR17" s="84">
        <f>IFERROR(SUM('1.19 Wine share of consm'!BR17*'1.19 Wine share of consm'!$B17,'1.29 Beer share of consm'!BR17*'1.29 Beer share of consm'!$B17,'1.38 Spirits share of consm'!BR17*'1.38 Spirits share of consm'!$B17)/((SQRT(POWER('1.19 Wine share of consm'!BR17,2)+POWER('1.29 Beer share of consm'!BR17,2)+POWER('1.38 Spirits share of consm'!BR17,2)))*(SQRT(POWER('1.19 Wine share of consm'!$B17,2)+POWER('1.29 Beer share of consm'!$B17,2)+POWER('1.38 Spirits share of consm'!$B17,2)))),"")</f>
        <v>0.95404087876754373</v>
      </c>
      <c r="BS17" s="84">
        <f>IFERROR(SUM('1.19 Wine share of consm'!BS17*'1.19 Wine share of consm'!$B17,'1.29 Beer share of consm'!BS17*'1.29 Beer share of consm'!$B17,'1.38 Spirits share of consm'!BS17*'1.38 Spirits share of consm'!$B17)/((SQRT(POWER('1.19 Wine share of consm'!BS17,2)+POWER('1.29 Beer share of consm'!BS17,2)+POWER('1.38 Spirits share of consm'!BS17,2)))*(SQRT(POWER('1.19 Wine share of consm'!$B17,2)+POWER('1.29 Beer share of consm'!$B17,2)+POWER('1.38 Spirits share of consm'!$B17,2)))),"")</f>
        <v>0.98536374491395329</v>
      </c>
      <c r="BT17" s="84">
        <f>IFERROR(SUM('1.19 Wine share of consm'!BT17*'1.19 Wine share of consm'!$B17,'1.29 Beer share of consm'!BT17*'1.29 Beer share of consm'!$B17,'1.38 Spirits share of consm'!BT17*'1.38 Spirits share of consm'!$B17)/((SQRT(POWER('1.19 Wine share of consm'!BT17,2)+POWER('1.29 Beer share of consm'!BT17,2)+POWER('1.38 Spirits share of consm'!BT17,2)))*(SQRT(POWER('1.19 Wine share of consm'!$B17,2)+POWER('1.29 Beer share of consm'!$B17,2)+POWER('1.38 Spirits share of consm'!$B17,2)))),"")</f>
        <v>0.86194836374833039</v>
      </c>
      <c r="BU17" s="84">
        <f>IFERROR(SUM('1.19 Wine share of consm'!BU17*'1.19 Wine share of consm'!$B17,'1.29 Beer share of consm'!BU17*'1.29 Beer share of consm'!$B17,'1.38 Spirits share of consm'!BU17*'1.38 Spirits share of consm'!$B17)/((SQRT(POWER('1.19 Wine share of consm'!BU17,2)+POWER('1.29 Beer share of consm'!BU17,2)+POWER('1.38 Spirits share of consm'!BU17,2)))*(SQRT(POWER('1.19 Wine share of consm'!$B17,2)+POWER('1.29 Beer share of consm'!$B17,2)+POWER('1.38 Spirits share of consm'!$B17,2)))),"")</f>
        <v>0.84986117912250014</v>
      </c>
      <c r="BV17" s="84">
        <f>IFERROR(SUM('1.19 Wine share of consm'!BV17*'1.19 Wine share of consm'!$B17,'1.29 Beer share of consm'!BV17*'1.29 Beer share of consm'!$B17,'1.38 Spirits share of consm'!BV17*'1.38 Spirits share of consm'!$B17)/((SQRT(POWER('1.19 Wine share of consm'!BV17,2)+POWER('1.29 Beer share of consm'!BV17,2)+POWER('1.38 Spirits share of consm'!BV17,2)))*(SQRT(POWER('1.19 Wine share of consm'!$B17,2)+POWER('1.29 Beer share of consm'!$B17,2)+POWER('1.38 Spirits share of consm'!$B17,2)))),"")</f>
        <v>0.84895893527928001</v>
      </c>
      <c r="BW17" s="84">
        <f>IFERROR(SUM('1.19 Wine share of consm'!BW17*'1.19 Wine share of consm'!$B17,'1.29 Beer share of consm'!BW17*'1.29 Beer share of consm'!$B17,'1.38 Spirits share of consm'!BW17*'1.38 Spirits share of consm'!$B17)/((SQRT(POWER('1.19 Wine share of consm'!BW17,2)+POWER('1.29 Beer share of consm'!BW17,2)+POWER('1.38 Spirits share of consm'!BW17,2)))*(SQRT(POWER('1.19 Wine share of consm'!$B17,2)+POWER('1.29 Beer share of consm'!$B17,2)+POWER('1.38 Spirits share of consm'!$B17,2)))),"")</f>
        <v>0.81199924603112905</v>
      </c>
      <c r="BX17" s="84">
        <f>IFERROR(SUM('1.19 Wine share of consm'!BX17*'1.19 Wine share of consm'!$B17,'1.29 Beer share of consm'!BX17*'1.29 Beer share of consm'!$B17,'1.38 Spirits share of consm'!BX17*'1.38 Spirits share of consm'!$B17)/((SQRT(POWER('1.19 Wine share of consm'!BX17,2)+POWER('1.29 Beer share of consm'!BX17,2)+POWER('1.38 Spirits share of consm'!BX17,2)))*(SQRT(POWER('1.19 Wine share of consm'!$B17,2)+POWER('1.29 Beer share of consm'!$B17,2)+POWER('1.38 Spirits share of consm'!$B17,2)))),"")</f>
        <v>0.95105085715299642</v>
      </c>
      <c r="BY17" s="84">
        <f>IFERROR(SUM('1.19 Wine share of consm'!BY17*'1.19 Wine share of consm'!$B17,'1.29 Beer share of consm'!BY17*'1.29 Beer share of consm'!$B17,'1.38 Spirits share of consm'!BY17*'1.38 Spirits share of consm'!$B17)/((SQRT(POWER('1.19 Wine share of consm'!BY17,2)+POWER('1.29 Beer share of consm'!BY17,2)+POWER('1.38 Spirits share of consm'!BY17,2)))*(SQRT(POWER('1.19 Wine share of consm'!$B17,2)+POWER('1.29 Beer share of consm'!$B17,2)+POWER('1.38 Spirits share of consm'!$B17,2)))),"")</f>
        <v>0.70548442374458431</v>
      </c>
      <c r="BZ17" s="84">
        <f>IFERROR(SUM('1.19 Wine share of consm'!BZ17*'1.19 Wine share of consm'!$B17,'1.29 Beer share of consm'!BZ17*'1.29 Beer share of consm'!$B17,'1.38 Spirits share of consm'!BZ17*'1.38 Spirits share of consm'!$B17)/((SQRT(POWER('1.19 Wine share of consm'!BZ17,2)+POWER('1.29 Beer share of consm'!BZ17,2)+POWER('1.38 Spirits share of consm'!BZ17,2)))*(SQRT(POWER('1.19 Wine share of consm'!$B17,2)+POWER('1.29 Beer share of consm'!$B17,2)+POWER('1.38 Spirits share of consm'!$B17,2)))),"")</f>
        <v>0.93145809175359917</v>
      </c>
      <c r="CA17" s="84">
        <f>IFERROR(SUM('1.19 Wine share of consm'!CA17*'1.19 Wine share of consm'!$B17,'1.29 Beer share of consm'!CA17*'1.29 Beer share of consm'!$B17,'1.38 Spirits share of consm'!CA17*'1.38 Spirits share of consm'!$B17)/((SQRT(POWER('1.19 Wine share of consm'!CA17,2)+POWER('1.29 Beer share of consm'!CA17,2)+POWER('1.38 Spirits share of consm'!CA17,2)))*(SQRT(POWER('1.19 Wine share of consm'!$B17,2)+POWER('1.29 Beer share of consm'!$B17,2)+POWER('1.38 Spirits share of consm'!$B17,2)))),"")</f>
        <v>0.71320664186585836</v>
      </c>
      <c r="CB17" s="84">
        <f>IFERROR(SUM('1.19 Wine share of consm'!CB17*'1.19 Wine share of consm'!$B17,'1.29 Beer share of consm'!CB17*'1.29 Beer share of consm'!$B17,'1.38 Spirits share of consm'!CB17*'1.38 Spirits share of consm'!$B17)/((SQRT(POWER('1.19 Wine share of consm'!CB17,2)+POWER('1.29 Beer share of consm'!CB17,2)+POWER('1.38 Spirits share of consm'!CB17,2)))*(SQRT(POWER('1.19 Wine share of consm'!$B17,2)+POWER('1.29 Beer share of consm'!$B17,2)+POWER('1.38 Spirits share of consm'!$B17,2)))),"")</f>
        <v>0.92009585481502654</v>
      </c>
      <c r="CC17" s="84">
        <f>IFERROR(SUM('1.19 Wine share of consm'!CC17*'1.19 Wine share of consm'!$B17,'1.29 Beer share of consm'!CC17*'1.29 Beer share of consm'!$B17,'1.38 Spirits share of consm'!CC17*'1.38 Spirits share of consm'!$B17)/((SQRT(POWER('1.19 Wine share of consm'!CC17,2)+POWER('1.29 Beer share of consm'!CC17,2)+POWER('1.38 Spirits share of consm'!CC17,2)))*(SQRT(POWER('1.19 Wine share of consm'!$B17,2)+POWER('1.29 Beer share of consm'!$B17,2)+POWER('1.38 Spirits share of consm'!$B17,2)))),"")</f>
        <v>0.55616346650783977</v>
      </c>
      <c r="CD17" s="84">
        <f>IFERROR(SUM('1.19 Wine share of consm'!CD17*'1.19 Wine share of consm'!$B17,'1.29 Beer share of consm'!CD17*'1.29 Beer share of consm'!$B17,'1.38 Spirits share of consm'!CD17*'1.38 Spirits share of consm'!$B17)/((SQRT(POWER('1.19 Wine share of consm'!CD17,2)+POWER('1.29 Beer share of consm'!CD17,2)+POWER('1.38 Spirits share of consm'!CD17,2)))*(SQRT(POWER('1.19 Wine share of consm'!$B17,2)+POWER('1.29 Beer share of consm'!$B17,2)+POWER('1.38 Spirits share of consm'!$B17,2)))),"")</f>
        <v>0.86512787674628155</v>
      </c>
      <c r="CE17" s="84">
        <f>IFERROR(SUM('1.19 Wine share of consm'!CE17*'1.19 Wine share of consm'!$B17,'1.29 Beer share of consm'!CE17*'1.29 Beer share of consm'!$B17,'1.38 Spirits share of consm'!CE17*'1.38 Spirits share of consm'!$B17)/((SQRT(POWER('1.19 Wine share of consm'!CE17,2)+POWER('1.29 Beer share of consm'!CE17,2)+POWER('1.38 Spirits share of consm'!CE17,2)))*(SQRT(POWER('1.19 Wine share of consm'!$B17,2)+POWER('1.29 Beer share of consm'!$B17,2)+POWER('1.38 Spirits share of consm'!$B17,2)))),"")</f>
        <v>0.89773478643664428</v>
      </c>
      <c r="CF17" s="84">
        <f>IFERROR(SUM('1.19 Wine share of consm'!CF17*'1.19 Wine share of consm'!$B17,'1.29 Beer share of consm'!CF17*'1.29 Beer share of consm'!$B17,'1.38 Spirits share of consm'!CF17*'1.38 Spirits share of consm'!$B17)/((SQRT(POWER('1.19 Wine share of consm'!CF17,2)+POWER('1.29 Beer share of consm'!CF17,2)+POWER('1.38 Spirits share of consm'!CF17,2)))*(SQRT(POWER('1.19 Wine share of consm'!$B17,2)+POWER('1.29 Beer share of consm'!$B17,2)+POWER('1.38 Spirits share of consm'!$B17,2)))),"")</f>
        <v>0.5897534310391136</v>
      </c>
      <c r="CG17" s="84">
        <f>IFERROR(SUM('1.19 Wine share of consm'!CG17*'1.19 Wine share of consm'!$B17,'1.29 Beer share of consm'!CG17*'1.29 Beer share of consm'!$B17,'1.38 Spirits share of consm'!CG17*'1.38 Spirits share of consm'!$B17)/((SQRT(POWER('1.19 Wine share of consm'!CG17,2)+POWER('1.29 Beer share of consm'!CG17,2)+POWER('1.38 Spirits share of consm'!CG17,2)))*(SQRT(POWER('1.19 Wine share of consm'!$B17,2)+POWER('1.29 Beer share of consm'!$B17,2)+POWER('1.38 Spirits share of consm'!$B17,2)))),"")</f>
        <v>0.91740988727022232</v>
      </c>
      <c r="CH17" s="84">
        <f>IFERROR(SUM('1.19 Wine share of consm'!CH17*'1.19 Wine share of consm'!$B17,'1.29 Beer share of consm'!CH17*'1.29 Beer share of consm'!$B17,'1.38 Spirits share of consm'!CH17*'1.38 Spirits share of consm'!$B17)/((SQRT(POWER('1.19 Wine share of consm'!CH17,2)+POWER('1.29 Beer share of consm'!CH17,2)+POWER('1.38 Spirits share of consm'!CH17,2)))*(SQRT(POWER('1.19 Wine share of consm'!$B17,2)+POWER('1.29 Beer share of consm'!$B17,2)+POWER('1.38 Spirits share of consm'!$B17,2)))),"")</f>
        <v>0.80118024810778787</v>
      </c>
      <c r="CI17" s="84">
        <f>IFERROR(SUM('1.19 Wine share of consm'!CI17*'1.19 Wine share of consm'!$B17,'1.29 Beer share of consm'!CI17*'1.29 Beer share of consm'!$B17,'1.38 Spirits share of consm'!CI17*'1.38 Spirits share of consm'!$B17)/((SQRT(POWER('1.19 Wine share of consm'!CI17,2)+POWER('1.29 Beer share of consm'!CI17,2)+POWER('1.38 Spirits share of consm'!CI17,2)))*(SQRT(POWER('1.19 Wine share of consm'!$B17,2)+POWER('1.29 Beer share of consm'!$B17,2)+POWER('1.38 Spirits share of consm'!$B17,2)))),"")</f>
        <v>0.73300669355521897</v>
      </c>
      <c r="CJ17" s="84">
        <f>IFERROR(SUM('1.19 Wine share of consm'!CJ17*'1.19 Wine share of consm'!$B17,'1.29 Beer share of consm'!CJ17*'1.29 Beer share of consm'!$B17,'1.38 Spirits share of consm'!CJ17*'1.38 Spirits share of consm'!$B17)/((SQRT(POWER('1.19 Wine share of consm'!CJ17,2)+POWER('1.29 Beer share of consm'!CJ17,2)+POWER('1.38 Spirits share of consm'!CJ17,2)))*(SQRT(POWER('1.19 Wine share of consm'!$B17,2)+POWER('1.29 Beer share of consm'!$B17,2)+POWER('1.38 Spirits share of consm'!$B17,2)))),"")</f>
        <v>0.97441899420554978</v>
      </c>
      <c r="CK17" s="84">
        <f>IFERROR(SUM('1.19 Wine share of consm'!CK17*'1.19 Wine share of consm'!$B17,'1.29 Beer share of consm'!CK17*'1.29 Beer share of consm'!$B17,'1.38 Spirits share of consm'!CK17*'1.38 Spirits share of consm'!$B17)/((SQRT(POWER('1.19 Wine share of consm'!CK17,2)+POWER('1.29 Beer share of consm'!CK17,2)+POWER('1.38 Spirits share of consm'!CK17,2)))*(SQRT(POWER('1.19 Wine share of consm'!$B17,2)+POWER('1.29 Beer share of consm'!$B17,2)+POWER('1.38 Spirits share of consm'!$B17,2)))),"")</f>
        <v>0.93070164129799748</v>
      </c>
      <c r="CL17" s="84">
        <f>IFERROR(SUM('1.19 Wine share of consm'!CL17*'1.19 Wine share of consm'!$B17,'1.29 Beer share of consm'!CL17*'1.29 Beer share of consm'!$B17,'1.38 Spirits share of consm'!CL17*'1.38 Spirits share of consm'!$B17)/((SQRT(POWER('1.19 Wine share of consm'!CL17,2)+POWER('1.29 Beer share of consm'!CL17,2)+POWER('1.38 Spirits share of consm'!CL17,2)))*(SQRT(POWER('1.19 Wine share of consm'!$B17,2)+POWER('1.29 Beer share of consm'!$B17,2)+POWER('1.38 Spirits share of consm'!$B17,2)))),"")</f>
        <v>0.7600869412702066</v>
      </c>
      <c r="CM17" s="84">
        <f>IFERROR(SUM('1.19 Wine share of consm'!CM17*'1.19 Wine share of consm'!$B17,'1.29 Beer share of consm'!CM17*'1.29 Beer share of consm'!$B17,'1.38 Spirits share of consm'!CM17*'1.38 Spirits share of consm'!$B17)/((SQRT(POWER('1.19 Wine share of consm'!CM17,2)+POWER('1.29 Beer share of consm'!CM17,2)+POWER('1.38 Spirits share of consm'!CM17,2)))*(SQRT(POWER('1.19 Wine share of consm'!$B17,2)+POWER('1.29 Beer share of consm'!$B17,2)+POWER('1.38 Spirits share of consm'!$B17,2)))),"")</f>
        <v>0.79433784133335672</v>
      </c>
      <c r="CN17" s="84">
        <f>IFERROR(SUM('1.19 Wine share of consm'!CN17*'1.19 Wine share of consm'!$B17,'1.29 Beer share of consm'!CN17*'1.29 Beer share of consm'!$B17,'1.38 Spirits share of consm'!CN17*'1.38 Spirits share of consm'!$B17)/((SQRT(POWER('1.19 Wine share of consm'!CN17,2)+POWER('1.29 Beer share of consm'!CN17,2)+POWER('1.38 Spirits share of consm'!CN17,2)))*(SQRT(POWER('1.19 Wine share of consm'!$B17,2)+POWER('1.29 Beer share of consm'!$B17,2)+POWER('1.38 Spirits share of consm'!$B17,2)))),"")</f>
        <v>0.97122948126378472</v>
      </c>
      <c r="CO17" s="84">
        <f>IFERROR(SUM('1.19 Wine share of consm'!CO17*'1.19 Wine share of consm'!$B17,'1.29 Beer share of consm'!CO17*'1.29 Beer share of consm'!$B17,'1.38 Spirits share of consm'!CO17*'1.38 Spirits share of consm'!$B17)/((SQRT(POWER('1.19 Wine share of consm'!CO17,2)+POWER('1.29 Beer share of consm'!CO17,2)+POWER('1.38 Spirits share of consm'!CO17,2)))*(SQRT(POWER('1.19 Wine share of consm'!$B17,2)+POWER('1.29 Beer share of consm'!$B17,2)+POWER('1.38 Spirits share of consm'!$B17,2)))),"")</f>
        <v>0.89205959026865245</v>
      </c>
      <c r="CP17" s="84">
        <f>IFERROR(SUM('1.19 Wine share of consm'!CP17*'1.19 Wine share of consm'!$B17,'1.29 Beer share of consm'!CP17*'1.29 Beer share of consm'!$B17,'1.38 Spirits share of consm'!CP17*'1.38 Spirits share of consm'!$B17)/((SQRT(POWER('1.19 Wine share of consm'!CP17,2)+POWER('1.29 Beer share of consm'!CP17,2)+POWER('1.38 Spirits share of consm'!CP17,2)))*(SQRT(POWER('1.19 Wine share of consm'!$B17,2)+POWER('1.29 Beer share of consm'!$B17,2)+POWER('1.38 Spirits share of consm'!$B17,2)))),"")</f>
        <v>0.91636297558067881</v>
      </c>
      <c r="CR17" s="88"/>
    </row>
    <row r="19" spans="1:97" x14ac:dyDescent="0.25">
      <c r="CS19" s="90"/>
    </row>
    <row r="20" spans="1:97" x14ac:dyDescent="0.25">
      <c r="CS20" s="90"/>
    </row>
    <row r="21" spans="1:97" x14ac:dyDescent="0.25">
      <c r="CS21" s="90"/>
    </row>
    <row r="22" spans="1:97" x14ac:dyDescent="0.25">
      <c r="CS22" s="90"/>
    </row>
    <row r="23" spans="1:97" x14ac:dyDescent="0.25">
      <c r="CS23" s="90"/>
    </row>
    <row r="24" spans="1:97" x14ac:dyDescent="0.25">
      <c r="CS24" s="90"/>
    </row>
    <row r="25" spans="1:97" x14ac:dyDescent="0.25">
      <c r="CS25" s="90"/>
    </row>
    <row r="26" spans="1:97" x14ac:dyDescent="0.25">
      <c r="CS26" s="90"/>
    </row>
    <row r="27" spans="1:97" x14ac:dyDescent="0.25">
      <c r="CS27" s="90"/>
    </row>
    <row r="28" spans="1:97" x14ac:dyDescent="0.25">
      <c r="CS28" s="90"/>
    </row>
    <row r="29" spans="1:97" x14ac:dyDescent="0.25">
      <c r="CS29" s="90"/>
    </row>
    <row r="30" spans="1:97" x14ac:dyDescent="0.25">
      <c r="CS30" s="90"/>
    </row>
    <row r="31" spans="1:97" x14ac:dyDescent="0.25">
      <c r="CS31" s="90"/>
    </row>
    <row r="32" spans="1:97" x14ac:dyDescent="0.25">
      <c r="CS32" s="90"/>
    </row>
    <row r="33" spans="97:97" x14ac:dyDescent="0.25">
      <c r="CS33" s="90"/>
    </row>
    <row r="34" spans="97:97" x14ac:dyDescent="0.25">
      <c r="CS34" s="90"/>
    </row>
    <row r="35" spans="97:97" x14ac:dyDescent="0.25">
      <c r="CS35" s="90"/>
    </row>
    <row r="36" spans="97:97" x14ac:dyDescent="0.25">
      <c r="CS36" s="90"/>
    </row>
    <row r="37" spans="97:97" x14ac:dyDescent="0.25">
      <c r="CS37" s="90"/>
    </row>
    <row r="38" spans="97:97" x14ac:dyDescent="0.25">
      <c r="CS38" s="90"/>
    </row>
    <row r="39" spans="97:97" x14ac:dyDescent="0.25">
      <c r="CS39" s="90"/>
    </row>
    <row r="40" spans="97:97" x14ac:dyDescent="0.25">
      <c r="CS40" s="90"/>
    </row>
    <row r="41" spans="97:97" x14ac:dyDescent="0.25">
      <c r="CS41" s="90"/>
    </row>
    <row r="42" spans="97:97" x14ac:dyDescent="0.25">
      <c r="CS42" s="90"/>
    </row>
    <row r="43" spans="97:97" x14ac:dyDescent="0.25">
      <c r="CS43" s="90"/>
    </row>
    <row r="44" spans="97:97" x14ac:dyDescent="0.25">
      <c r="CS44" s="90"/>
    </row>
    <row r="45" spans="97:97" x14ac:dyDescent="0.25">
      <c r="CS45" s="90"/>
    </row>
    <row r="46" spans="97:97" x14ac:dyDescent="0.25">
      <c r="CS46" s="90"/>
    </row>
    <row r="47" spans="97:97" x14ac:dyDescent="0.25">
      <c r="CS47" s="90"/>
    </row>
    <row r="48" spans="97:97" x14ac:dyDescent="0.25">
      <c r="CS48" s="90"/>
    </row>
    <row r="49" spans="97:97" x14ac:dyDescent="0.25">
      <c r="CS49" s="90"/>
    </row>
    <row r="50" spans="97:97" x14ac:dyDescent="0.25">
      <c r="CS50" s="90"/>
    </row>
    <row r="51" spans="97:97" x14ac:dyDescent="0.25">
      <c r="CS51" s="90"/>
    </row>
    <row r="52" spans="97:97" x14ac:dyDescent="0.25">
      <c r="CS52" s="90"/>
    </row>
    <row r="53" spans="97:97" x14ac:dyDescent="0.25">
      <c r="CS53" s="90"/>
    </row>
    <row r="54" spans="97:97" x14ac:dyDescent="0.25">
      <c r="CS54" s="90"/>
    </row>
    <row r="55" spans="97:97" x14ac:dyDescent="0.25">
      <c r="CS55" s="90"/>
    </row>
    <row r="56" spans="97:97" x14ac:dyDescent="0.25">
      <c r="CS56" s="90"/>
    </row>
    <row r="57" spans="97:97" x14ac:dyDescent="0.25">
      <c r="CS57" s="90"/>
    </row>
    <row r="58" spans="97:97" x14ac:dyDescent="0.25">
      <c r="CS58" s="90"/>
    </row>
    <row r="59" spans="97:97" x14ac:dyDescent="0.25">
      <c r="CS59" s="90"/>
    </row>
    <row r="60" spans="97:97" x14ac:dyDescent="0.25">
      <c r="CS60" s="90"/>
    </row>
    <row r="61" spans="97:97" x14ac:dyDescent="0.25">
      <c r="CS61" s="90"/>
    </row>
    <row r="62" spans="97:97" x14ac:dyDescent="0.25">
      <c r="CS62" s="90"/>
    </row>
    <row r="63" spans="97:97" x14ac:dyDescent="0.25">
      <c r="CS63" s="90"/>
    </row>
    <row r="64" spans="97:97" x14ac:dyDescent="0.25">
      <c r="CS64" s="90"/>
    </row>
    <row r="65" spans="97:97" x14ac:dyDescent="0.25">
      <c r="CS65" s="90"/>
    </row>
    <row r="66" spans="97:97" x14ac:dyDescent="0.25">
      <c r="CS66" s="90"/>
    </row>
    <row r="67" spans="97:97" x14ac:dyDescent="0.25">
      <c r="CS67" s="90"/>
    </row>
    <row r="68" spans="97:97" x14ac:dyDescent="0.25">
      <c r="CS68" s="90"/>
    </row>
    <row r="69" spans="97:97" x14ac:dyDescent="0.25">
      <c r="CS69" s="90"/>
    </row>
    <row r="70" spans="97:97" x14ac:dyDescent="0.25">
      <c r="CS70" s="90"/>
    </row>
    <row r="71" spans="97:97" x14ac:dyDescent="0.25">
      <c r="CS71" s="90"/>
    </row>
    <row r="72" spans="97:97" x14ac:dyDescent="0.25">
      <c r="CS72" s="90"/>
    </row>
    <row r="73" spans="97:97" x14ac:dyDescent="0.25">
      <c r="CS73" s="90"/>
    </row>
    <row r="74" spans="97:97" x14ac:dyDescent="0.25">
      <c r="CS74" s="90"/>
    </row>
    <row r="75" spans="97:97" x14ac:dyDescent="0.25">
      <c r="CS75" s="90"/>
    </row>
    <row r="76" spans="97:97" x14ac:dyDescent="0.25">
      <c r="CS76" s="90"/>
    </row>
    <row r="77" spans="97:97" x14ac:dyDescent="0.25">
      <c r="CS77" s="90"/>
    </row>
    <row r="78" spans="97:97" x14ac:dyDescent="0.25">
      <c r="CS78" s="90"/>
    </row>
    <row r="79" spans="97:97" x14ac:dyDescent="0.25">
      <c r="CS79" s="90"/>
    </row>
    <row r="80" spans="97:97" x14ac:dyDescent="0.25">
      <c r="CS80" s="90"/>
    </row>
    <row r="81" spans="97:97" x14ac:dyDescent="0.25">
      <c r="CS81" s="90"/>
    </row>
    <row r="82" spans="97:97" x14ac:dyDescent="0.25">
      <c r="CS82" s="90"/>
    </row>
    <row r="83" spans="97:97" x14ac:dyDescent="0.25">
      <c r="CS83" s="90"/>
    </row>
    <row r="84" spans="97:97" x14ac:dyDescent="0.25">
      <c r="CS84" s="90"/>
    </row>
    <row r="85" spans="97:97" x14ac:dyDescent="0.25">
      <c r="CS85" s="90"/>
    </row>
    <row r="86" spans="97:97" x14ac:dyDescent="0.25">
      <c r="CS86" s="90"/>
    </row>
    <row r="87" spans="97:97" x14ac:dyDescent="0.25">
      <c r="CS87" s="90"/>
    </row>
    <row r="88" spans="97:97" x14ac:dyDescent="0.25">
      <c r="CS88" s="90"/>
    </row>
    <row r="89" spans="97:97" x14ac:dyDescent="0.25">
      <c r="CS89" s="90"/>
    </row>
    <row r="90" spans="97:97" x14ac:dyDescent="0.25">
      <c r="CS90" s="90"/>
    </row>
    <row r="91" spans="97:97" x14ac:dyDescent="0.25">
      <c r="CS91" s="90"/>
    </row>
    <row r="92" spans="97:97" x14ac:dyDescent="0.25">
      <c r="CS92" s="90"/>
    </row>
    <row r="93" spans="97:97" x14ac:dyDescent="0.25">
      <c r="CS93" s="90"/>
    </row>
    <row r="94" spans="97:97" x14ac:dyDescent="0.25">
      <c r="CS94" s="90"/>
    </row>
    <row r="95" spans="97:97" x14ac:dyDescent="0.25">
      <c r="CS95" s="90"/>
    </row>
    <row r="96" spans="97:97" x14ac:dyDescent="0.25">
      <c r="CS96" s="90"/>
    </row>
    <row r="97" spans="97:97" x14ac:dyDescent="0.25">
      <c r="CS97" s="90"/>
    </row>
    <row r="98" spans="97:97" x14ac:dyDescent="0.25">
      <c r="CS98" s="90"/>
    </row>
    <row r="99" spans="97:97" x14ac:dyDescent="0.25">
      <c r="CS99" s="90"/>
    </row>
    <row r="100" spans="97:97" x14ac:dyDescent="0.25">
      <c r="CS100" s="90"/>
    </row>
    <row r="101" spans="97:97" x14ac:dyDescent="0.25">
      <c r="CS101" s="90"/>
    </row>
    <row r="102" spans="97:97" x14ac:dyDescent="0.25">
      <c r="CS102" s="90"/>
    </row>
    <row r="103" spans="97:97" x14ac:dyDescent="0.25">
      <c r="CS103" s="90"/>
    </row>
    <row r="104" spans="97:97" x14ac:dyDescent="0.25">
      <c r="CS104" s="90"/>
    </row>
    <row r="105" spans="97:97" x14ac:dyDescent="0.25">
      <c r="CS105" s="90"/>
    </row>
    <row r="106" spans="97:97" x14ac:dyDescent="0.25">
      <c r="CS106" s="90"/>
    </row>
    <row r="107" spans="97:97" x14ac:dyDescent="0.25">
      <c r="CS107" s="90"/>
    </row>
    <row r="108" spans="97:97" x14ac:dyDescent="0.25">
      <c r="CS108" s="90"/>
    </row>
    <row r="109" spans="97:97" x14ac:dyDescent="0.25">
      <c r="CS109" s="90"/>
    </row>
    <row r="110" spans="97:97" x14ac:dyDescent="0.25">
      <c r="CS110" s="90"/>
    </row>
    <row r="111" spans="97:97" x14ac:dyDescent="0.25">
      <c r="CS111" s="90"/>
    </row>
    <row r="112" spans="97:97" x14ac:dyDescent="0.25">
      <c r="CS112" s="90"/>
    </row>
    <row r="113" spans="97:100" x14ac:dyDescent="0.25">
      <c r="CS113" s="90"/>
    </row>
    <row r="114" spans="97:100" x14ac:dyDescent="0.25">
      <c r="CS114" s="90"/>
    </row>
    <row r="115" spans="97:100" x14ac:dyDescent="0.25">
      <c r="CS115" s="90"/>
    </row>
    <row r="116" spans="97:100" x14ac:dyDescent="0.25">
      <c r="CS116" s="90"/>
    </row>
    <row r="117" spans="97:100" x14ac:dyDescent="0.25">
      <c r="CS117" s="90"/>
    </row>
    <row r="118" spans="97:100" x14ac:dyDescent="0.25">
      <c r="CS118" s="90"/>
    </row>
    <row r="119" spans="97:100" x14ac:dyDescent="0.25">
      <c r="CS119" s="90"/>
    </row>
    <row r="120" spans="97:100" x14ac:dyDescent="0.25">
      <c r="CS120" s="90"/>
    </row>
    <row r="121" spans="97:100" x14ac:dyDescent="0.25">
      <c r="CS121" s="90"/>
    </row>
    <row r="122" spans="97:100" x14ac:dyDescent="0.25">
      <c r="CS122" s="90"/>
    </row>
    <row r="123" spans="97:100" x14ac:dyDescent="0.25">
      <c r="CS123" s="90">
        <f t="shared" ref="CS123:CS147" ca="1" si="0">OFFSET($B$19, MOD(ROW()-ROW($CF$19),ROWS($B$19:$B$33)),TRUNC((ROW()-ROW($CF$19))/ROWS($B$19:$B$33)),1,1)</f>
        <v>0</v>
      </c>
      <c r="CU123" s="77">
        <v>0.98415385274346423</v>
      </c>
      <c r="CV123" s="77">
        <v>2015</v>
      </c>
    </row>
    <row r="124" spans="97:100" x14ac:dyDescent="0.25">
      <c r="CS124" s="90">
        <f t="shared" ca="1" si="0"/>
        <v>0</v>
      </c>
      <c r="CU124" s="77">
        <v>0.92407083157778236</v>
      </c>
      <c r="CV124" s="77">
        <v>2001</v>
      </c>
    </row>
    <row r="125" spans="97:100" x14ac:dyDescent="0.25">
      <c r="CS125" s="90">
        <f t="shared" ca="1" si="0"/>
        <v>0</v>
      </c>
      <c r="CU125" s="77">
        <v>0.93259683079225875</v>
      </c>
      <c r="CV125" s="77">
        <v>2002</v>
      </c>
    </row>
    <row r="126" spans="97:100" x14ac:dyDescent="0.25">
      <c r="CS126" s="90">
        <f t="shared" ca="1" si="0"/>
        <v>0</v>
      </c>
      <c r="CU126" s="77">
        <v>0.93010226001331198</v>
      </c>
      <c r="CV126" s="77">
        <v>2003</v>
      </c>
    </row>
    <row r="127" spans="97:100" x14ac:dyDescent="0.25">
      <c r="CS127" s="90">
        <f t="shared" ca="1" si="0"/>
        <v>0</v>
      </c>
      <c r="CU127" s="77">
        <v>0.9335520198017494</v>
      </c>
      <c r="CV127" s="77">
        <v>2004</v>
      </c>
    </row>
    <row r="128" spans="97:100" x14ac:dyDescent="0.25">
      <c r="CS128" s="90">
        <f t="shared" ca="1" si="0"/>
        <v>0</v>
      </c>
      <c r="CU128" s="77">
        <v>0.95475123250688909</v>
      </c>
      <c r="CV128" s="77">
        <v>2005</v>
      </c>
    </row>
    <row r="129" spans="97:100" x14ac:dyDescent="0.25">
      <c r="CS129" s="90">
        <f t="shared" ca="1" si="0"/>
        <v>0</v>
      </c>
      <c r="CU129" s="77">
        <v>0.96431729939630262</v>
      </c>
      <c r="CV129" s="77">
        <v>2006</v>
      </c>
    </row>
    <row r="130" spans="97:100" x14ac:dyDescent="0.25">
      <c r="CS130" s="90">
        <f t="shared" ca="1" si="0"/>
        <v>0</v>
      </c>
      <c r="CU130" s="77">
        <v>0.9696161000241168</v>
      </c>
      <c r="CV130" s="77">
        <v>2007</v>
      </c>
    </row>
    <row r="131" spans="97:100" x14ac:dyDescent="0.25">
      <c r="CS131" s="90">
        <f t="shared" ca="1" si="0"/>
        <v>0</v>
      </c>
      <c r="CU131" s="77">
        <v>0.97103236367547074</v>
      </c>
      <c r="CV131" s="77">
        <v>2008</v>
      </c>
    </row>
    <row r="132" spans="97:100" x14ac:dyDescent="0.25">
      <c r="CS132" s="90">
        <f t="shared" ca="1" si="0"/>
        <v>0</v>
      </c>
      <c r="CU132" s="77">
        <v>0.97144886500293182</v>
      </c>
      <c r="CV132" s="77">
        <v>2009</v>
      </c>
    </row>
    <row r="133" spans="97:100" x14ac:dyDescent="0.25">
      <c r="CS133" s="90">
        <f t="shared" ca="1" si="0"/>
        <v>0</v>
      </c>
      <c r="CU133" s="77">
        <v>0.96887875387626454</v>
      </c>
      <c r="CV133" s="77">
        <v>2010</v>
      </c>
    </row>
    <row r="134" spans="97:100" x14ac:dyDescent="0.25">
      <c r="CS134" s="90">
        <f t="shared" ca="1" si="0"/>
        <v>0</v>
      </c>
      <c r="CU134" s="77">
        <v>0.96685869882928677</v>
      </c>
      <c r="CV134" s="77">
        <v>2011</v>
      </c>
    </row>
    <row r="135" spans="97:100" x14ac:dyDescent="0.25">
      <c r="CS135" s="90">
        <f t="shared" ca="1" si="0"/>
        <v>0</v>
      </c>
      <c r="CU135" s="77">
        <v>0.96537616954989369</v>
      </c>
      <c r="CV135" s="77">
        <v>2012</v>
      </c>
    </row>
    <row r="136" spans="97:100" x14ac:dyDescent="0.25">
      <c r="CS136" s="90">
        <f t="shared" ca="1" si="0"/>
        <v>0</v>
      </c>
      <c r="CU136" s="77">
        <v>0.96566908637218474</v>
      </c>
      <c r="CV136" s="77">
        <v>2013</v>
      </c>
    </row>
    <row r="137" spans="97:100" x14ac:dyDescent="0.25">
      <c r="CS137" s="90">
        <f t="shared" ca="1" si="0"/>
        <v>0</v>
      </c>
      <c r="CU137" s="77">
        <v>0.9638551001920056</v>
      </c>
      <c r="CV137" s="77">
        <v>2014</v>
      </c>
    </row>
    <row r="138" spans="97:100" x14ac:dyDescent="0.25">
      <c r="CS138" s="90">
        <f t="shared" ca="1" si="0"/>
        <v>0</v>
      </c>
      <c r="CU138" s="77">
        <v>0.95736946736704442</v>
      </c>
      <c r="CV138" s="77">
        <v>2015</v>
      </c>
    </row>
    <row r="139" spans="97:100" x14ac:dyDescent="0.25">
      <c r="CS139" s="90">
        <f t="shared" ca="1" si="0"/>
        <v>0</v>
      </c>
      <c r="CU139" s="77">
        <v>0.74271879486047809</v>
      </c>
      <c r="CV139" s="77">
        <v>2001</v>
      </c>
    </row>
    <row r="140" spans="97:100" x14ac:dyDescent="0.25">
      <c r="CS140" s="90">
        <f t="shared" ca="1" si="0"/>
        <v>0</v>
      </c>
      <c r="CU140" s="77">
        <v>0.72481945077315713</v>
      </c>
      <c r="CV140" s="77">
        <v>2002</v>
      </c>
    </row>
    <row r="141" spans="97:100" x14ac:dyDescent="0.25">
      <c r="CS141" s="90">
        <f t="shared" ca="1" si="0"/>
        <v>0</v>
      </c>
      <c r="CU141" s="77">
        <v>0.71241032953057126</v>
      </c>
      <c r="CV141" s="77">
        <v>2003</v>
      </c>
    </row>
    <row r="142" spans="97:100" x14ac:dyDescent="0.25">
      <c r="CS142" s="90">
        <f t="shared" ca="1" si="0"/>
        <v>0</v>
      </c>
      <c r="CU142" s="77">
        <v>0.73169025144421362</v>
      </c>
      <c r="CV142" s="77">
        <v>2004</v>
      </c>
    </row>
    <row r="143" spans="97:100" x14ac:dyDescent="0.25">
      <c r="CS143" s="90">
        <f t="shared" ca="1" si="0"/>
        <v>0</v>
      </c>
      <c r="CU143" s="77">
        <v>0.71900603536289676</v>
      </c>
      <c r="CV143" s="77">
        <v>2005</v>
      </c>
    </row>
    <row r="144" spans="97:100" x14ac:dyDescent="0.25">
      <c r="CS144" s="90">
        <f t="shared" ca="1" si="0"/>
        <v>0</v>
      </c>
      <c r="CU144" s="77">
        <v>0.70168478165737169</v>
      </c>
      <c r="CV144" s="77">
        <v>2006</v>
      </c>
    </row>
    <row r="145" spans="97:100" x14ac:dyDescent="0.25">
      <c r="CS145" s="90">
        <f t="shared" ca="1" si="0"/>
        <v>0</v>
      </c>
      <c r="CU145" s="77">
        <v>0.69051230057539004</v>
      </c>
      <c r="CV145" s="77">
        <v>2007</v>
      </c>
    </row>
    <row r="146" spans="97:100" x14ac:dyDescent="0.25">
      <c r="CS146" s="90">
        <f t="shared" ca="1" si="0"/>
        <v>0</v>
      </c>
      <c r="CU146" s="77">
        <v>0.68702305212333536</v>
      </c>
      <c r="CV146" s="77">
        <v>2008</v>
      </c>
    </row>
    <row r="147" spans="97:100" x14ac:dyDescent="0.25">
      <c r="CS147" s="90">
        <f t="shared" ca="1" si="0"/>
        <v>0</v>
      </c>
      <c r="CU147" s="77">
        <v>0.68175431747262805</v>
      </c>
      <c r="CV147" s="77">
        <v>2009</v>
      </c>
    </row>
    <row r="148" spans="97:100" x14ac:dyDescent="0.25">
      <c r="CS148" s="90">
        <f t="shared" ref="CS148:CS211" ca="1" si="1">OFFSET($B$19, MOD(ROW()-ROW($CF$19),ROWS($B$19:$B$33)),TRUNC((ROW()-ROW($CF$19))/ROWS($B$19:$B$33)),1,1)</f>
        <v>0</v>
      </c>
      <c r="CU148" s="77">
        <v>0.69726504311849546</v>
      </c>
      <c r="CV148" s="77">
        <v>2010</v>
      </c>
    </row>
    <row r="149" spans="97:100" x14ac:dyDescent="0.25">
      <c r="CS149" s="90">
        <f t="shared" ca="1" si="1"/>
        <v>0</v>
      </c>
      <c r="CU149" s="77">
        <v>0.70069192853201467</v>
      </c>
      <c r="CV149" s="77">
        <v>2011</v>
      </c>
    </row>
    <row r="150" spans="97:100" x14ac:dyDescent="0.25">
      <c r="CS150" s="90">
        <f t="shared" ca="1" si="1"/>
        <v>0</v>
      </c>
      <c r="CU150" s="77">
        <v>0.70344484402396423</v>
      </c>
      <c r="CV150" s="77">
        <v>2012</v>
      </c>
    </row>
    <row r="151" spans="97:100" x14ac:dyDescent="0.25">
      <c r="CS151" s="90">
        <f t="shared" ca="1" si="1"/>
        <v>0</v>
      </c>
      <c r="CU151" s="77">
        <v>0.70112446476210122</v>
      </c>
      <c r="CV151" s="77">
        <v>2013</v>
      </c>
    </row>
    <row r="152" spans="97:100" x14ac:dyDescent="0.25">
      <c r="CS152" s="90">
        <f t="shared" ca="1" si="1"/>
        <v>0</v>
      </c>
      <c r="CU152" s="77">
        <v>0.6985340894536457</v>
      </c>
      <c r="CV152" s="77">
        <v>2014</v>
      </c>
    </row>
    <row r="153" spans="97:100" x14ac:dyDescent="0.25">
      <c r="CS153" s="90">
        <f t="shared" ca="1" si="1"/>
        <v>0</v>
      </c>
      <c r="CU153" s="77">
        <v>0.7054411283959543</v>
      </c>
      <c r="CV153" s="77">
        <v>2015</v>
      </c>
    </row>
    <row r="154" spans="97:100" x14ac:dyDescent="0.25">
      <c r="CS154" s="90">
        <f t="shared" ca="1" si="1"/>
        <v>0</v>
      </c>
      <c r="CU154" s="77">
        <v>0.84566687924961537</v>
      </c>
      <c r="CV154" s="77">
        <v>2001</v>
      </c>
    </row>
    <row r="155" spans="97:100" x14ac:dyDescent="0.25">
      <c r="CS155" s="90">
        <f t="shared" ca="1" si="1"/>
        <v>0</v>
      </c>
      <c r="CU155" s="77">
        <v>0.84344932249084548</v>
      </c>
      <c r="CV155" s="77">
        <v>2002</v>
      </c>
    </row>
    <row r="156" spans="97:100" x14ac:dyDescent="0.25">
      <c r="CS156" s="90">
        <f t="shared" ca="1" si="1"/>
        <v>0</v>
      </c>
      <c r="CU156" s="77">
        <v>0.84443542467857846</v>
      </c>
      <c r="CV156" s="77">
        <v>2003</v>
      </c>
    </row>
    <row r="157" spans="97:100" x14ac:dyDescent="0.25">
      <c r="CS157" s="90">
        <f t="shared" ca="1" si="1"/>
        <v>0</v>
      </c>
      <c r="CU157" s="77">
        <v>0.84583424012888164</v>
      </c>
      <c r="CV157" s="77">
        <v>2004</v>
      </c>
    </row>
    <row r="158" spans="97:100" x14ac:dyDescent="0.25">
      <c r="CS158" s="90">
        <f t="shared" ca="1" si="1"/>
        <v>0</v>
      </c>
      <c r="CU158" s="77">
        <v>0.85266601983606427</v>
      </c>
      <c r="CV158" s="77">
        <v>2005</v>
      </c>
    </row>
    <row r="159" spans="97:100" x14ac:dyDescent="0.25">
      <c r="CS159" s="90">
        <f t="shared" ca="1" si="1"/>
        <v>0</v>
      </c>
      <c r="CU159" s="77">
        <v>0.84297155732512474</v>
      </c>
      <c r="CV159" s="77">
        <v>2006</v>
      </c>
    </row>
    <row r="160" spans="97:100" x14ac:dyDescent="0.25">
      <c r="CS160" s="90">
        <f t="shared" ca="1" si="1"/>
        <v>0</v>
      </c>
      <c r="CU160" s="77">
        <v>0.82672462329222596</v>
      </c>
      <c r="CV160" s="77">
        <v>2007</v>
      </c>
    </row>
    <row r="161" spans="97:100" x14ac:dyDescent="0.25">
      <c r="CS161" s="90">
        <f t="shared" ca="1" si="1"/>
        <v>0</v>
      </c>
      <c r="CU161" s="77">
        <v>0.82319832830850004</v>
      </c>
      <c r="CV161" s="77">
        <v>2008</v>
      </c>
    </row>
    <row r="162" spans="97:100" x14ac:dyDescent="0.25">
      <c r="CS162" s="90">
        <f t="shared" ca="1" si="1"/>
        <v>0</v>
      </c>
      <c r="CU162" s="77">
        <v>0.81477694444656856</v>
      </c>
      <c r="CV162" s="77">
        <v>2009</v>
      </c>
    </row>
    <row r="163" spans="97:100" x14ac:dyDescent="0.25">
      <c r="CS163" s="90">
        <f t="shared" ca="1" si="1"/>
        <v>0</v>
      </c>
      <c r="CU163" s="77">
        <v>0.80979743068262444</v>
      </c>
      <c r="CV163" s="77">
        <v>2010</v>
      </c>
    </row>
    <row r="164" spans="97:100" x14ac:dyDescent="0.25">
      <c r="CS164" s="90">
        <f t="shared" ca="1" si="1"/>
        <v>0</v>
      </c>
      <c r="CU164" s="77">
        <v>0.818553218868453</v>
      </c>
      <c r="CV164" s="77">
        <v>2011</v>
      </c>
    </row>
    <row r="165" spans="97:100" x14ac:dyDescent="0.25">
      <c r="CS165" s="90">
        <f t="shared" ca="1" si="1"/>
        <v>0</v>
      </c>
      <c r="CU165" s="77">
        <v>0.79497091751223159</v>
      </c>
      <c r="CV165" s="77">
        <v>2012</v>
      </c>
    </row>
    <row r="166" spans="97:100" x14ac:dyDescent="0.25">
      <c r="CS166" s="90">
        <f t="shared" ca="1" si="1"/>
        <v>0</v>
      </c>
      <c r="CU166" s="77">
        <v>0.82685575264858535</v>
      </c>
      <c r="CV166" s="77">
        <v>2013</v>
      </c>
    </row>
    <row r="167" spans="97:100" x14ac:dyDescent="0.25">
      <c r="CS167" s="90">
        <f t="shared" ca="1" si="1"/>
        <v>0</v>
      </c>
      <c r="CU167" s="77">
        <v>0.8212320758682532</v>
      </c>
      <c r="CV167" s="77">
        <v>2014</v>
      </c>
    </row>
    <row r="168" spans="97:100" x14ac:dyDescent="0.25">
      <c r="CS168" s="90">
        <f t="shared" ca="1" si="1"/>
        <v>0</v>
      </c>
      <c r="CU168" s="77">
        <v>0.83079897156454663</v>
      </c>
      <c r="CV168" s="77">
        <v>2015</v>
      </c>
    </row>
    <row r="169" spans="97:100" x14ac:dyDescent="0.25">
      <c r="CS169" s="90">
        <f t="shared" ca="1" si="1"/>
        <v>0</v>
      </c>
      <c r="CU169" s="77">
        <v>0.88084749660624284</v>
      </c>
      <c r="CV169" s="77">
        <v>2001</v>
      </c>
    </row>
    <row r="170" spans="97:100" x14ac:dyDescent="0.25">
      <c r="CS170" s="90">
        <f t="shared" ca="1" si="1"/>
        <v>0</v>
      </c>
      <c r="CU170" s="77">
        <v>0.894899698960685</v>
      </c>
      <c r="CV170" s="77">
        <v>2002</v>
      </c>
    </row>
    <row r="171" spans="97:100" x14ac:dyDescent="0.25">
      <c r="CS171" s="90">
        <f t="shared" ca="1" si="1"/>
        <v>0</v>
      </c>
      <c r="CU171" s="77">
        <v>0.89491842439248448</v>
      </c>
      <c r="CV171" s="77">
        <v>2003</v>
      </c>
    </row>
    <row r="172" spans="97:100" x14ac:dyDescent="0.25">
      <c r="CS172" s="90">
        <f t="shared" ca="1" si="1"/>
        <v>0</v>
      </c>
      <c r="CU172" s="77">
        <v>0.86988060772696851</v>
      </c>
      <c r="CV172" s="77">
        <v>2004</v>
      </c>
    </row>
    <row r="173" spans="97:100" x14ac:dyDescent="0.25">
      <c r="CS173" s="90">
        <f t="shared" ca="1" si="1"/>
        <v>0</v>
      </c>
      <c r="CU173" s="77">
        <v>0.87295728750443524</v>
      </c>
      <c r="CV173" s="77">
        <v>2005</v>
      </c>
    </row>
    <row r="174" spans="97:100" x14ac:dyDescent="0.25">
      <c r="CS174" s="90">
        <f t="shared" ca="1" si="1"/>
        <v>0</v>
      </c>
      <c r="CU174" s="77">
        <v>0.89481742252305396</v>
      </c>
      <c r="CV174" s="77">
        <v>2006</v>
      </c>
    </row>
    <row r="175" spans="97:100" x14ac:dyDescent="0.25">
      <c r="CS175" s="90">
        <f t="shared" ca="1" si="1"/>
        <v>0</v>
      </c>
      <c r="CU175" s="77">
        <v>0.90436779837546055</v>
      </c>
      <c r="CV175" s="77">
        <v>2007</v>
      </c>
    </row>
    <row r="176" spans="97:100" x14ac:dyDescent="0.25">
      <c r="CS176" s="90">
        <f t="shared" ca="1" si="1"/>
        <v>0</v>
      </c>
      <c r="CU176" s="77">
        <v>0.90724119997746644</v>
      </c>
      <c r="CV176" s="77">
        <v>2008</v>
      </c>
    </row>
    <row r="177" spans="97:100" x14ac:dyDescent="0.25">
      <c r="CS177" s="90">
        <f t="shared" ca="1" si="1"/>
        <v>0</v>
      </c>
      <c r="CU177" s="77">
        <v>0.90524791647255476</v>
      </c>
      <c r="CV177" s="77">
        <v>2009</v>
      </c>
    </row>
    <row r="178" spans="97:100" x14ac:dyDescent="0.25">
      <c r="CS178" s="90">
        <f t="shared" ca="1" si="1"/>
        <v>0</v>
      </c>
      <c r="CU178" s="77">
        <v>0.90614756912787897</v>
      </c>
      <c r="CV178" s="77">
        <v>2010</v>
      </c>
    </row>
    <row r="179" spans="97:100" x14ac:dyDescent="0.25">
      <c r="CS179" s="90">
        <f t="shared" ca="1" si="1"/>
        <v>0</v>
      </c>
      <c r="CU179" s="77">
        <v>0.89739643600806718</v>
      </c>
      <c r="CV179" s="77">
        <v>2011</v>
      </c>
    </row>
    <row r="180" spans="97:100" x14ac:dyDescent="0.25">
      <c r="CS180" s="90">
        <f t="shared" ca="1" si="1"/>
        <v>0</v>
      </c>
      <c r="CU180" s="77">
        <v>0.89775714745804946</v>
      </c>
      <c r="CV180" s="77">
        <v>2012</v>
      </c>
    </row>
    <row r="181" spans="97:100" x14ac:dyDescent="0.25">
      <c r="CS181" s="90">
        <f t="shared" ca="1" si="1"/>
        <v>0</v>
      </c>
      <c r="CU181" s="77">
        <v>0.89497668902341687</v>
      </c>
      <c r="CV181" s="77">
        <v>2013</v>
      </c>
    </row>
    <row r="182" spans="97:100" x14ac:dyDescent="0.25">
      <c r="CS182" s="90">
        <f t="shared" ca="1" si="1"/>
        <v>0</v>
      </c>
      <c r="CU182" s="77">
        <v>0.8910123609377294</v>
      </c>
      <c r="CV182" s="77">
        <v>2014</v>
      </c>
    </row>
    <row r="183" spans="97:100" x14ac:dyDescent="0.25">
      <c r="CS183" s="90">
        <f t="shared" ca="1" si="1"/>
        <v>0</v>
      </c>
      <c r="CU183" s="77">
        <v>0.89033926578967582</v>
      </c>
      <c r="CV183" s="77">
        <v>2015</v>
      </c>
    </row>
    <row r="184" spans="97:100" x14ac:dyDescent="0.25">
      <c r="CS184" s="90">
        <f t="shared" ca="1" si="1"/>
        <v>0</v>
      </c>
      <c r="CU184" s="77">
        <v>0.81809477095882122</v>
      </c>
      <c r="CV184" s="77">
        <v>2001</v>
      </c>
    </row>
    <row r="185" spans="97:100" x14ac:dyDescent="0.25">
      <c r="CS185" s="90">
        <f t="shared" ca="1" si="1"/>
        <v>0</v>
      </c>
      <c r="CU185" s="77">
        <v>0.80859354757582746</v>
      </c>
      <c r="CV185" s="77">
        <v>2002</v>
      </c>
    </row>
    <row r="186" spans="97:100" x14ac:dyDescent="0.25">
      <c r="CS186" s="90">
        <f t="shared" ca="1" si="1"/>
        <v>0</v>
      </c>
      <c r="CU186" s="77">
        <v>0.80031453286034371</v>
      </c>
      <c r="CV186" s="77">
        <v>2003</v>
      </c>
    </row>
    <row r="187" spans="97:100" x14ac:dyDescent="0.25">
      <c r="CS187" s="90">
        <f t="shared" ca="1" si="1"/>
        <v>0</v>
      </c>
      <c r="CU187" s="77">
        <v>0.79832742825843039</v>
      </c>
      <c r="CV187" s="77">
        <v>2004</v>
      </c>
    </row>
    <row r="188" spans="97:100" x14ac:dyDescent="0.25">
      <c r="CS188" s="90">
        <f t="shared" ca="1" si="1"/>
        <v>0</v>
      </c>
      <c r="CU188" s="77">
        <v>0.78952756318412465</v>
      </c>
      <c r="CV188" s="77">
        <v>2005</v>
      </c>
    </row>
    <row r="189" spans="97:100" x14ac:dyDescent="0.25">
      <c r="CS189" s="90">
        <f t="shared" ca="1" si="1"/>
        <v>0</v>
      </c>
      <c r="CU189" s="77">
        <v>0.77557521340625091</v>
      </c>
      <c r="CV189" s="77">
        <v>2006</v>
      </c>
    </row>
    <row r="190" spans="97:100" x14ac:dyDescent="0.25">
      <c r="CS190" s="90">
        <f t="shared" ca="1" si="1"/>
        <v>0</v>
      </c>
      <c r="CU190" s="77">
        <v>0.76411285657084449</v>
      </c>
      <c r="CV190" s="77">
        <v>2007</v>
      </c>
    </row>
    <row r="191" spans="97:100" x14ac:dyDescent="0.25">
      <c r="CS191" s="90">
        <f t="shared" ca="1" si="1"/>
        <v>0</v>
      </c>
      <c r="CU191" s="77">
        <v>0.7617517670897469</v>
      </c>
      <c r="CV191" s="77">
        <v>2008</v>
      </c>
    </row>
    <row r="192" spans="97:100" x14ac:dyDescent="0.25">
      <c r="CS192" s="90">
        <f t="shared" ca="1" si="1"/>
        <v>0</v>
      </c>
      <c r="CU192" s="77">
        <v>0.7660887625959959</v>
      </c>
      <c r="CV192" s="77">
        <v>2009</v>
      </c>
    </row>
    <row r="193" spans="97:100" x14ac:dyDescent="0.25">
      <c r="CS193" s="90">
        <f t="shared" ca="1" si="1"/>
        <v>0</v>
      </c>
      <c r="CU193" s="77">
        <v>0.77709005292100908</v>
      </c>
      <c r="CV193" s="77">
        <v>2010</v>
      </c>
    </row>
    <row r="194" spans="97:100" x14ac:dyDescent="0.25">
      <c r="CS194" s="90">
        <f t="shared" ca="1" si="1"/>
        <v>0</v>
      </c>
      <c r="CU194" s="77">
        <v>0.7844231944646517</v>
      </c>
      <c r="CV194" s="77">
        <v>2011</v>
      </c>
    </row>
    <row r="195" spans="97:100" x14ac:dyDescent="0.25">
      <c r="CS195" s="90">
        <f t="shared" ca="1" si="1"/>
        <v>0</v>
      </c>
      <c r="CU195" s="77">
        <v>0.79279135843643367</v>
      </c>
      <c r="CV195" s="77">
        <v>2012</v>
      </c>
    </row>
    <row r="196" spans="97:100" x14ac:dyDescent="0.25">
      <c r="CS196" s="90">
        <f t="shared" ca="1" si="1"/>
        <v>0</v>
      </c>
      <c r="CU196" s="77">
        <v>0.79732565543649592</v>
      </c>
      <c r="CV196" s="77">
        <v>2013</v>
      </c>
    </row>
    <row r="197" spans="97:100" x14ac:dyDescent="0.25">
      <c r="CS197" s="90">
        <f t="shared" ca="1" si="1"/>
        <v>0</v>
      </c>
      <c r="CU197" s="77">
        <v>0.79264049833149752</v>
      </c>
      <c r="CV197" s="77">
        <v>2014</v>
      </c>
    </row>
    <row r="198" spans="97:100" x14ac:dyDescent="0.25">
      <c r="CS198" s="90">
        <f t="shared" ca="1" si="1"/>
        <v>0</v>
      </c>
      <c r="CU198" s="77">
        <v>0.79230968743342278</v>
      </c>
      <c r="CV198" s="77">
        <v>2015</v>
      </c>
    </row>
    <row r="199" spans="97:100" x14ac:dyDescent="0.25">
      <c r="CS199" s="90">
        <f t="shared" ca="1" si="1"/>
        <v>0</v>
      </c>
      <c r="CU199" s="77">
        <v>0.97553371732413585</v>
      </c>
      <c r="CV199" s="77">
        <v>2001</v>
      </c>
    </row>
    <row r="200" spans="97:100" x14ac:dyDescent="0.25">
      <c r="CS200" s="90">
        <f t="shared" ca="1" si="1"/>
        <v>0</v>
      </c>
      <c r="CU200" s="77">
        <v>0.97470432116936534</v>
      </c>
      <c r="CV200" s="77">
        <v>2002</v>
      </c>
    </row>
    <row r="201" spans="97:100" x14ac:dyDescent="0.25">
      <c r="CS201" s="90">
        <f t="shared" ca="1" si="1"/>
        <v>0</v>
      </c>
      <c r="CU201" s="77">
        <v>0.97860171722808276</v>
      </c>
      <c r="CV201" s="77">
        <v>2003</v>
      </c>
    </row>
    <row r="202" spans="97:100" x14ac:dyDescent="0.25">
      <c r="CS202" s="90">
        <f t="shared" ca="1" si="1"/>
        <v>0</v>
      </c>
      <c r="CU202" s="77">
        <v>0.98091483525063417</v>
      </c>
      <c r="CV202" s="77">
        <v>2004</v>
      </c>
    </row>
    <row r="203" spans="97:100" x14ac:dyDescent="0.25">
      <c r="CS203" s="90">
        <f t="shared" ca="1" si="1"/>
        <v>0</v>
      </c>
      <c r="CU203" s="77">
        <v>0.98230854968277603</v>
      </c>
      <c r="CV203" s="77">
        <v>2005</v>
      </c>
    </row>
    <row r="204" spans="97:100" x14ac:dyDescent="0.25">
      <c r="CS204" s="90">
        <f t="shared" ca="1" si="1"/>
        <v>0</v>
      </c>
      <c r="CU204" s="77">
        <v>0.98219344378553275</v>
      </c>
      <c r="CV204" s="77">
        <v>2006</v>
      </c>
    </row>
    <row r="205" spans="97:100" x14ac:dyDescent="0.25">
      <c r="CS205" s="90">
        <f t="shared" ca="1" si="1"/>
        <v>0</v>
      </c>
      <c r="CU205" s="77">
        <v>0.98186635366086683</v>
      </c>
      <c r="CV205" s="77">
        <v>2007</v>
      </c>
    </row>
    <row r="206" spans="97:100" x14ac:dyDescent="0.25">
      <c r="CS206" s="90">
        <f t="shared" ca="1" si="1"/>
        <v>0</v>
      </c>
      <c r="CU206" s="77">
        <v>0.98019330858977882</v>
      </c>
      <c r="CV206" s="77">
        <v>2008</v>
      </c>
    </row>
    <row r="207" spans="97:100" x14ac:dyDescent="0.25">
      <c r="CS207" s="90">
        <f t="shared" ca="1" si="1"/>
        <v>0</v>
      </c>
      <c r="CU207" s="77">
        <v>0.97865349577825422</v>
      </c>
      <c r="CV207" s="77">
        <v>2009</v>
      </c>
    </row>
    <row r="208" spans="97:100" x14ac:dyDescent="0.25">
      <c r="CS208" s="90">
        <f t="shared" ca="1" si="1"/>
        <v>0</v>
      </c>
      <c r="CU208" s="77">
        <v>0.97630891074906545</v>
      </c>
      <c r="CV208" s="77">
        <v>2010</v>
      </c>
    </row>
    <row r="209" spans="97:100" x14ac:dyDescent="0.25">
      <c r="CS209" s="90">
        <f t="shared" ca="1" si="1"/>
        <v>0</v>
      </c>
      <c r="CU209" s="77">
        <v>0.97566034710346961</v>
      </c>
      <c r="CV209" s="77">
        <v>2011</v>
      </c>
    </row>
    <row r="210" spans="97:100" x14ac:dyDescent="0.25">
      <c r="CS210" s="90">
        <f t="shared" ca="1" si="1"/>
        <v>0</v>
      </c>
      <c r="CU210" s="77">
        <v>0.9765528787243426</v>
      </c>
      <c r="CV210" s="77">
        <v>2012</v>
      </c>
    </row>
    <row r="211" spans="97:100" x14ac:dyDescent="0.25">
      <c r="CS211" s="90">
        <f t="shared" ca="1" si="1"/>
        <v>0</v>
      </c>
      <c r="CU211" s="77">
        <v>0.9791027494012271</v>
      </c>
      <c r="CV211" s="77">
        <v>2013</v>
      </c>
    </row>
    <row r="212" spans="97:100" x14ac:dyDescent="0.25">
      <c r="CS212" s="90">
        <f t="shared" ref="CS212:CS275" ca="1" si="2">OFFSET($B$19, MOD(ROW()-ROW($CF$19),ROWS($B$19:$B$33)),TRUNC((ROW()-ROW($CF$19))/ROWS($B$19:$B$33)),1,1)</f>
        <v>0</v>
      </c>
      <c r="CU212" s="77">
        <v>0.98008409941249164</v>
      </c>
      <c r="CV212" s="77">
        <v>2014</v>
      </c>
    </row>
    <row r="213" spans="97:100" x14ac:dyDescent="0.25">
      <c r="CS213" s="90">
        <f t="shared" ca="1" si="2"/>
        <v>0</v>
      </c>
      <c r="CU213" s="77">
        <v>0.97952683519920147</v>
      </c>
      <c r="CV213" s="77">
        <v>2015</v>
      </c>
    </row>
    <row r="214" spans="97:100" x14ac:dyDescent="0.25">
      <c r="CS214" s="90">
        <f t="shared" ca="1" si="2"/>
        <v>0</v>
      </c>
      <c r="CU214" s="77">
        <v>0.80725274028730543</v>
      </c>
      <c r="CV214" s="77">
        <v>2001</v>
      </c>
    </row>
    <row r="215" spans="97:100" x14ac:dyDescent="0.25">
      <c r="CS215" s="90">
        <f t="shared" ca="1" si="2"/>
        <v>0</v>
      </c>
      <c r="CU215" s="77">
        <v>0.81806584239790181</v>
      </c>
      <c r="CV215" s="77">
        <v>2002</v>
      </c>
    </row>
    <row r="216" spans="97:100" x14ac:dyDescent="0.25">
      <c r="CS216" s="90">
        <f t="shared" ca="1" si="2"/>
        <v>0</v>
      </c>
      <c r="CU216" s="77">
        <v>0.82480860735027128</v>
      </c>
      <c r="CV216" s="77">
        <v>2003</v>
      </c>
    </row>
    <row r="217" spans="97:100" x14ac:dyDescent="0.25">
      <c r="CS217" s="90">
        <f t="shared" ca="1" si="2"/>
        <v>0</v>
      </c>
      <c r="CU217" s="77">
        <v>0.8403272161047588</v>
      </c>
      <c r="CV217" s="77">
        <v>2004</v>
      </c>
    </row>
    <row r="218" spans="97:100" x14ac:dyDescent="0.25">
      <c r="CS218" s="90">
        <f t="shared" ca="1" si="2"/>
        <v>0</v>
      </c>
      <c r="CU218" s="77">
        <v>0.83585512027673614</v>
      </c>
      <c r="CV218" s="77">
        <v>2005</v>
      </c>
    </row>
    <row r="219" spans="97:100" x14ac:dyDescent="0.25">
      <c r="CS219" s="90">
        <f t="shared" ca="1" si="2"/>
        <v>0</v>
      </c>
      <c r="CU219" s="77">
        <v>0.8491645510620186</v>
      </c>
      <c r="CV219" s="77">
        <v>2006</v>
      </c>
    </row>
    <row r="220" spans="97:100" x14ac:dyDescent="0.25">
      <c r="CS220" s="90">
        <f t="shared" ca="1" si="2"/>
        <v>0</v>
      </c>
      <c r="CU220" s="77">
        <v>0.86341523420602406</v>
      </c>
      <c r="CV220" s="77">
        <v>2007</v>
      </c>
    </row>
    <row r="221" spans="97:100" x14ac:dyDescent="0.25">
      <c r="CS221" s="90">
        <f t="shared" ca="1" si="2"/>
        <v>0</v>
      </c>
      <c r="CU221" s="77">
        <v>0.85677400869886533</v>
      </c>
      <c r="CV221" s="77">
        <v>2008</v>
      </c>
    </row>
    <row r="222" spans="97:100" x14ac:dyDescent="0.25">
      <c r="CS222" s="90">
        <f t="shared" ca="1" si="2"/>
        <v>0</v>
      </c>
      <c r="CU222" s="77">
        <v>0.82989683436178152</v>
      </c>
      <c r="CV222" s="77">
        <v>2009</v>
      </c>
    </row>
    <row r="223" spans="97:100" x14ac:dyDescent="0.25">
      <c r="CS223" s="90">
        <f t="shared" ca="1" si="2"/>
        <v>0</v>
      </c>
      <c r="CU223" s="77">
        <v>0.83140517499384237</v>
      </c>
      <c r="CV223" s="77">
        <v>2010</v>
      </c>
    </row>
    <row r="224" spans="97:100" x14ac:dyDescent="0.25">
      <c r="CS224" s="90">
        <f t="shared" ca="1" si="2"/>
        <v>0</v>
      </c>
      <c r="CU224" s="77">
        <v>0.83091831193837906</v>
      </c>
      <c r="CV224" s="77">
        <v>2011</v>
      </c>
    </row>
    <row r="225" spans="97:100" x14ac:dyDescent="0.25">
      <c r="CS225" s="90">
        <f t="shared" ca="1" si="2"/>
        <v>0</v>
      </c>
      <c r="CU225" s="77">
        <v>0.83961249466355803</v>
      </c>
      <c r="CV225" s="77">
        <v>2012</v>
      </c>
    </row>
    <row r="226" spans="97:100" x14ac:dyDescent="0.25">
      <c r="CS226" s="90">
        <f t="shared" ca="1" si="2"/>
        <v>0</v>
      </c>
      <c r="CU226" s="77">
        <v>0.83578799672351611</v>
      </c>
      <c r="CV226" s="77">
        <v>2013</v>
      </c>
    </row>
    <row r="227" spans="97:100" x14ac:dyDescent="0.25">
      <c r="CS227" s="90">
        <f t="shared" ca="1" si="2"/>
        <v>0</v>
      </c>
      <c r="CU227" s="77">
        <v>0.83344970861076995</v>
      </c>
      <c r="CV227" s="77">
        <v>2014</v>
      </c>
    </row>
    <row r="228" spans="97:100" x14ac:dyDescent="0.25">
      <c r="CS228" s="90">
        <f t="shared" ca="1" si="2"/>
        <v>0</v>
      </c>
      <c r="CU228" s="77">
        <v>0.83087039199686863</v>
      </c>
      <c r="CV228" s="77">
        <v>2015</v>
      </c>
    </row>
    <row r="229" spans="97:100" x14ac:dyDescent="0.25">
      <c r="CS229" s="90">
        <f t="shared" ca="1" si="2"/>
        <v>0</v>
      </c>
      <c r="CU229" s="77">
        <v>0.81696455963106662</v>
      </c>
      <c r="CV229" s="77">
        <v>2001</v>
      </c>
    </row>
    <row r="230" spans="97:100" x14ac:dyDescent="0.25">
      <c r="CS230" s="90">
        <f t="shared" ca="1" si="2"/>
        <v>0</v>
      </c>
      <c r="CU230" s="77">
        <v>0.82067909422208596</v>
      </c>
      <c r="CV230" s="77">
        <v>2002</v>
      </c>
    </row>
    <row r="231" spans="97:100" x14ac:dyDescent="0.25">
      <c r="CS231" s="90">
        <f t="shared" ca="1" si="2"/>
        <v>0</v>
      </c>
      <c r="CU231" s="77">
        <v>0.80710637483796666</v>
      </c>
      <c r="CV231" s="77">
        <v>2003</v>
      </c>
    </row>
    <row r="232" spans="97:100" x14ac:dyDescent="0.25">
      <c r="CS232" s="90">
        <f t="shared" ca="1" si="2"/>
        <v>0</v>
      </c>
      <c r="CU232" s="77">
        <v>0.8087488490077781</v>
      </c>
      <c r="CV232" s="77">
        <v>2004</v>
      </c>
    </row>
    <row r="233" spans="97:100" x14ac:dyDescent="0.25">
      <c r="CS233" s="90">
        <f t="shared" ca="1" si="2"/>
        <v>0</v>
      </c>
      <c r="CU233" s="77">
        <v>0.79641708013572265</v>
      </c>
      <c r="CV233" s="77">
        <v>2005</v>
      </c>
    </row>
    <row r="234" spans="97:100" x14ac:dyDescent="0.25">
      <c r="CS234" s="90">
        <f t="shared" ca="1" si="2"/>
        <v>0</v>
      </c>
      <c r="CU234" s="77">
        <v>0.77240723945134004</v>
      </c>
      <c r="CV234" s="77">
        <v>2006</v>
      </c>
    </row>
    <row r="235" spans="97:100" x14ac:dyDescent="0.25">
      <c r="CS235" s="90">
        <f t="shared" ca="1" si="2"/>
        <v>0</v>
      </c>
      <c r="CU235" s="77">
        <v>0.74499143014010105</v>
      </c>
      <c r="CV235" s="77">
        <v>2007</v>
      </c>
    </row>
    <row r="236" spans="97:100" x14ac:dyDescent="0.25">
      <c r="CS236" s="90">
        <f t="shared" ca="1" si="2"/>
        <v>0</v>
      </c>
      <c r="CU236" s="77">
        <v>0.74779651102104472</v>
      </c>
      <c r="CV236" s="77">
        <v>2008</v>
      </c>
    </row>
    <row r="237" spans="97:100" x14ac:dyDescent="0.25">
      <c r="CS237" s="90">
        <f t="shared" ca="1" si="2"/>
        <v>0</v>
      </c>
      <c r="CU237" s="77">
        <v>0.78169553306006789</v>
      </c>
      <c r="CV237" s="77">
        <v>2009</v>
      </c>
    </row>
    <row r="238" spans="97:100" x14ac:dyDescent="0.25">
      <c r="CS238" s="90">
        <f t="shared" ca="1" si="2"/>
        <v>0</v>
      </c>
      <c r="CU238" s="77">
        <v>0.81560017199195056</v>
      </c>
      <c r="CV238" s="77">
        <v>2010</v>
      </c>
    </row>
    <row r="239" spans="97:100" x14ac:dyDescent="0.25">
      <c r="CS239" s="90">
        <f t="shared" ca="1" si="2"/>
        <v>0</v>
      </c>
      <c r="CU239" s="77">
        <v>0.80100132372087207</v>
      </c>
      <c r="CV239" s="77">
        <v>2011</v>
      </c>
    </row>
    <row r="240" spans="97:100" x14ac:dyDescent="0.25">
      <c r="CS240" s="90">
        <f t="shared" ca="1" si="2"/>
        <v>0</v>
      </c>
      <c r="CU240" s="77">
        <v>0.71985209458689525</v>
      </c>
      <c r="CV240" s="77">
        <v>2012</v>
      </c>
    </row>
    <row r="241" spans="97:100" x14ac:dyDescent="0.25">
      <c r="CS241" s="90">
        <f t="shared" ca="1" si="2"/>
        <v>0</v>
      </c>
      <c r="CU241" s="77">
        <v>0.72164248580453783</v>
      </c>
      <c r="CV241" s="77">
        <v>2013</v>
      </c>
    </row>
    <row r="242" spans="97:100" x14ac:dyDescent="0.25">
      <c r="CS242" s="90">
        <f t="shared" ca="1" si="2"/>
        <v>0</v>
      </c>
      <c r="CU242" s="77">
        <v>0.72602971372398695</v>
      </c>
      <c r="CV242" s="77">
        <v>2014</v>
      </c>
    </row>
    <row r="243" spans="97:100" x14ac:dyDescent="0.25">
      <c r="CS243" s="90">
        <f t="shared" ca="1" si="2"/>
        <v>0</v>
      </c>
      <c r="CU243" s="77">
        <v>0.73700449974001447</v>
      </c>
      <c r="CV243" s="77">
        <v>2015</v>
      </c>
    </row>
    <row r="244" spans="97:100" x14ac:dyDescent="0.25">
      <c r="CS244" s="90">
        <f t="shared" ca="1" si="2"/>
        <v>0</v>
      </c>
      <c r="CU244" s="77">
        <v>0.75827922780674906</v>
      </c>
      <c r="CV244" s="77">
        <v>2001</v>
      </c>
    </row>
    <row r="245" spans="97:100" x14ac:dyDescent="0.25">
      <c r="CS245" s="90">
        <f t="shared" ca="1" si="2"/>
        <v>0</v>
      </c>
      <c r="CU245" s="77">
        <v>0.76628770443046224</v>
      </c>
      <c r="CV245" s="77">
        <v>2002</v>
      </c>
    </row>
    <row r="246" spans="97:100" x14ac:dyDescent="0.25">
      <c r="CS246" s="90">
        <f t="shared" ca="1" si="2"/>
        <v>0</v>
      </c>
      <c r="CU246" s="77">
        <v>0.77129205794639666</v>
      </c>
      <c r="CV246" s="77">
        <v>2003</v>
      </c>
    </row>
    <row r="247" spans="97:100" x14ac:dyDescent="0.25">
      <c r="CS247" s="90">
        <f t="shared" ca="1" si="2"/>
        <v>0</v>
      </c>
      <c r="CU247" s="77">
        <v>0.77406902717754711</v>
      </c>
      <c r="CV247" s="77">
        <v>2004</v>
      </c>
    </row>
    <row r="248" spans="97:100" x14ac:dyDescent="0.25">
      <c r="CS248" s="90">
        <f t="shared" ca="1" si="2"/>
        <v>0</v>
      </c>
      <c r="CU248" s="77">
        <v>0.77800377538245336</v>
      </c>
      <c r="CV248" s="77">
        <v>2005</v>
      </c>
    </row>
    <row r="249" spans="97:100" x14ac:dyDescent="0.25">
      <c r="CS249" s="90">
        <f t="shared" ca="1" si="2"/>
        <v>0</v>
      </c>
      <c r="CU249" s="77">
        <v>0.79241089262727793</v>
      </c>
      <c r="CV249" s="77">
        <v>2006</v>
      </c>
    </row>
    <row r="250" spans="97:100" x14ac:dyDescent="0.25">
      <c r="CS250" s="90">
        <f t="shared" ca="1" si="2"/>
        <v>0</v>
      </c>
      <c r="CU250" s="77">
        <v>0.80322005088709936</v>
      </c>
      <c r="CV250" s="77">
        <v>2007</v>
      </c>
    </row>
    <row r="251" spans="97:100" x14ac:dyDescent="0.25">
      <c r="CS251" s="90">
        <f t="shared" ca="1" si="2"/>
        <v>0</v>
      </c>
      <c r="CU251" s="77">
        <v>0.80259303417492733</v>
      </c>
      <c r="CV251" s="77">
        <v>2008</v>
      </c>
    </row>
    <row r="252" spans="97:100" x14ac:dyDescent="0.25">
      <c r="CS252" s="90">
        <f t="shared" ca="1" si="2"/>
        <v>0</v>
      </c>
      <c r="CU252" s="77">
        <v>0.80315712248177984</v>
      </c>
      <c r="CV252" s="77">
        <v>2009</v>
      </c>
    </row>
    <row r="253" spans="97:100" x14ac:dyDescent="0.25">
      <c r="CS253" s="90">
        <f t="shared" ca="1" si="2"/>
        <v>0</v>
      </c>
      <c r="CU253" s="77">
        <v>0.79878341429918265</v>
      </c>
      <c r="CV253" s="77">
        <v>2010</v>
      </c>
    </row>
    <row r="254" spans="97:100" x14ac:dyDescent="0.25">
      <c r="CS254" s="90">
        <f t="shared" ca="1" si="2"/>
        <v>0</v>
      </c>
      <c r="CU254" s="77">
        <v>0.79415686516591766</v>
      </c>
      <c r="CV254" s="77">
        <v>2011</v>
      </c>
    </row>
    <row r="255" spans="97:100" x14ac:dyDescent="0.25">
      <c r="CS255" s="90">
        <f t="shared" ca="1" si="2"/>
        <v>0</v>
      </c>
      <c r="CU255" s="77">
        <v>0.79003036862728671</v>
      </c>
      <c r="CV255" s="77">
        <v>2012</v>
      </c>
    </row>
    <row r="256" spans="97:100" x14ac:dyDescent="0.25">
      <c r="CS256" s="90">
        <f t="shared" ca="1" si="2"/>
        <v>0</v>
      </c>
      <c r="CU256" s="77">
        <v>0.79107187423251857</v>
      </c>
      <c r="CV256" s="77">
        <v>2013</v>
      </c>
    </row>
    <row r="257" spans="97:100" x14ac:dyDescent="0.25">
      <c r="CS257" s="90">
        <f t="shared" ca="1" si="2"/>
        <v>0</v>
      </c>
      <c r="CU257" s="77">
        <v>0.79258011050440569</v>
      </c>
      <c r="CV257" s="77">
        <v>2014</v>
      </c>
    </row>
    <row r="258" spans="97:100" x14ac:dyDescent="0.25">
      <c r="CS258" s="90">
        <f t="shared" ca="1" si="2"/>
        <v>0</v>
      </c>
      <c r="CU258" s="77">
        <v>0.78839446161396498</v>
      </c>
      <c r="CV258" s="77">
        <v>2015</v>
      </c>
    </row>
    <row r="259" spans="97:100" x14ac:dyDescent="0.25">
      <c r="CS259" s="90">
        <f t="shared" ca="1" si="2"/>
        <v>0</v>
      </c>
      <c r="CU259" s="77">
        <v>0.84309592366150587</v>
      </c>
      <c r="CV259" s="77">
        <v>2001</v>
      </c>
    </row>
    <row r="260" spans="97:100" x14ac:dyDescent="0.25">
      <c r="CS260" s="90">
        <f t="shared" ca="1" si="2"/>
        <v>0</v>
      </c>
      <c r="CU260" s="77">
        <v>0.84902953740909115</v>
      </c>
      <c r="CV260" s="77">
        <v>2002</v>
      </c>
    </row>
    <row r="261" spans="97:100" x14ac:dyDescent="0.25">
      <c r="CS261" s="90">
        <f t="shared" ca="1" si="2"/>
        <v>0</v>
      </c>
      <c r="CU261" s="77">
        <v>0.85130829095945093</v>
      </c>
      <c r="CV261" s="77">
        <v>2003</v>
      </c>
    </row>
    <row r="262" spans="97:100" x14ac:dyDescent="0.25">
      <c r="CS262" s="90">
        <f t="shared" ca="1" si="2"/>
        <v>0</v>
      </c>
      <c r="CU262" s="77">
        <v>0.85133719596038349</v>
      </c>
      <c r="CV262" s="77">
        <v>2004</v>
      </c>
    </row>
    <row r="263" spans="97:100" x14ac:dyDescent="0.25">
      <c r="CS263" s="90">
        <f t="shared" ca="1" si="2"/>
        <v>0</v>
      </c>
      <c r="CU263" s="77">
        <v>0.85504765426671681</v>
      </c>
      <c r="CV263" s="77">
        <v>2005</v>
      </c>
    </row>
    <row r="264" spans="97:100" x14ac:dyDescent="0.25">
      <c r="CS264" s="90">
        <f t="shared" ca="1" si="2"/>
        <v>0</v>
      </c>
      <c r="CU264" s="77">
        <v>0.8662486542931217</v>
      </c>
      <c r="CV264" s="77">
        <v>2006</v>
      </c>
    </row>
    <row r="265" spans="97:100" x14ac:dyDescent="0.25">
      <c r="CS265" s="90">
        <f t="shared" ca="1" si="2"/>
        <v>0</v>
      </c>
      <c r="CU265" s="77">
        <v>0.87251485558017228</v>
      </c>
      <c r="CV265" s="77">
        <v>2007</v>
      </c>
    </row>
    <row r="266" spans="97:100" x14ac:dyDescent="0.25">
      <c r="CS266" s="90">
        <f t="shared" ca="1" si="2"/>
        <v>0</v>
      </c>
      <c r="CU266" s="77">
        <v>0.86957240247715406</v>
      </c>
      <c r="CV266" s="77">
        <v>2008</v>
      </c>
    </row>
    <row r="267" spans="97:100" x14ac:dyDescent="0.25">
      <c r="CS267" s="90">
        <f t="shared" ca="1" si="2"/>
        <v>0</v>
      </c>
      <c r="CU267" s="77">
        <v>0.87116716244431924</v>
      </c>
      <c r="CV267" s="77">
        <v>2009</v>
      </c>
    </row>
    <row r="268" spans="97:100" x14ac:dyDescent="0.25">
      <c r="CS268" s="90">
        <f t="shared" ca="1" si="2"/>
        <v>0</v>
      </c>
      <c r="CU268" s="77">
        <v>0.86892333163451196</v>
      </c>
      <c r="CV268" s="77">
        <v>2010</v>
      </c>
    </row>
    <row r="269" spans="97:100" x14ac:dyDescent="0.25">
      <c r="CS269" s="90">
        <f t="shared" ca="1" si="2"/>
        <v>0</v>
      </c>
      <c r="CU269" s="77">
        <v>0.86961794777699886</v>
      </c>
      <c r="CV269" s="77">
        <v>2011</v>
      </c>
    </row>
    <row r="270" spans="97:100" x14ac:dyDescent="0.25">
      <c r="CS270" s="90">
        <f t="shared" ca="1" si="2"/>
        <v>0</v>
      </c>
      <c r="CU270" s="77">
        <v>0.85914147770860427</v>
      </c>
      <c r="CV270" s="77">
        <v>2012</v>
      </c>
    </row>
    <row r="271" spans="97:100" x14ac:dyDescent="0.25">
      <c r="CS271" s="90">
        <f t="shared" ca="1" si="2"/>
        <v>0</v>
      </c>
      <c r="CU271" s="77">
        <v>0.85703378945198183</v>
      </c>
      <c r="CV271" s="77">
        <v>2013</v>
      </c>
    </row>
    <row r="272" spans="97:100" x14ac:dyDescent="0.25">
      <c r="CS272" s="90">
        <f t="shared" ca="1" si="2"/>
        <v>0</v>
      </c>
      <c r="CU272" s="77">
        <v>0.85242553960616507</v>
      </c>
      <c r="CV272" s="77">
        <v>2014</v>
      </c>
    </row>
    <row r="273" spans="97:100" x14ac:dyDescent="0.25">
      <c r="CS273" s="90">
        <f t="shared" ca="1" si="2"/>
        <v>0</v>
      </c>
      <c r="CU273" s="77">
        <v>0.84985978940456453</v>
      </c>
      <c r="CV273" s="77">
        <v>2015</v>
      </c>
    </row>
    <row r="274" spans="97:100" x14ac:dyDescent="0.25">
      <c r="CS274" s="90">
        <f t="shared" ca="1" si="2"/>
        <v>0</v>
      </c>
      <c r="CU274" s="77">
        <v>0.85171428195027643</v>
      </c>
      <c r="CV274" s="77">
        <v>2001</v>
      </c>
    </row>
    <row r="275" spans="97:100" x14ac:dyDescent="0.25">
      <c r="CS275" s="90">
        <f t="shared" ca="1" si="2"/>
        <v>0</v>
      </c>
      <c r="CU275" s="77">
        <v>0.85881391234531834</v>
      </c>
      <c r="CV275" s="77">
        <v>2002</v>
      </c>
    </row>
    <row r="276" spans="97:100" x14ac:dyDescent="0.25">
      <c r="CS276" s="90">
        <f t="shared" ref="CS276:CS339" ca="1" si="3">OFFSET($B$19, MOD(ROW()-ROW($CF$19),ROWS($B$19:$B$33)),TRUNC((ROW()-ROW($CF$19))/ROWS($B$19:$B$33)),1,1)</f>
        <v>0</v>
      </c>
      <c r="CU276" s="77">
        <v>0.86324669412147248</v>
      </c>
      <c r="CV276" s="77">
        <v>2003</v>
      </c>
    </row>
    <row r="277" spans="97:100" x14ac:dyDescent="0.25">
      <c r="CS277" s="90">
        <f t="shared" ca="1" si="3"/>
        <v>0</v>
      </c>
      <c r="CU277" s="77">
        <v>0.86295252234068587</v>
      </c>
      <c r="CV277" s="77">
        <v>2004</v>
      </c>
    </row>
    <row r="278" spans="97:100" x14ac:dyDescent="0.25">
      <c r="CS278" s="90">
        <f t="shared" ca="1" si="3"/>
        <v>0</v>
      </c>
      <c r="CU278" s="77">
        <v>0.86164805873465478</v>
      </c>
      <c r="CV278" s="77">
        <v>2005</v>
      </c>
    </row>
    <row r="279" spans="97:100" x14ac:dyDescent="0.25">
      <c r="CS279" s="90">
        <f t="shared" ca="1" si="3"/>
        <v>0</v>
      </c>
      <c r="CU279" s="77">
        <v>0.86280090129602027</v>
      </c>
      <c r="CV279" s="77">
        <v>2006</v>
      </c>
    </row>
    <row r="280" spans="97:100" x14ac:dyDescent="0.25">
      <c r="CS280" s="90">
        <f t="shared" ca="1" si="3"/>
        <v>0</v>
      </c>
      <c r="CU280" s="77">
        <v>0.85633576012635204</v>
      </c>
      <c r="CV280" s="77">
        <v>2007</v>
      </c>
    </row>
    <row r="281" spans="97:100" x14ac:dyDescent="0.25">
      <c r="CS281" s="90">
        <f t="shared" ca="1" si="3"/>
        <v>0</v>
      </c>
      <c r="CU281" s="77">
        <v>0.85906751285955729</v>
      </c>
      <c r="CV281" s="77">
        <v>2008</v>
      </c>
    </row>
    <row r="282" spans="97:100" x14ac:dyDescent="0.25">
      <c r="CS282" s="90">
        <f t="shared" ca="1" si="3"/>
        <v>0</v>
      </c>
      <c r="CU282" s="77">
        <v>0.85527531539212598</v>
      </c>
      <c r="CV282" s="77">
        <v>2009</v>
      </c>
    </row>
    <row r="283" spans="97:100" x14ac:dyDescent="0.25">
      <c r="CS283" s="90">
        <f t="shared" ca="1" si="3"/>
        <v>0</v>
      </c>
      <c r="CU283" s="77">
        <v>0.85195574267911833</v>
      </c>
      <c r="CV283" s="77">
        <v>2010</v>
      </c>
    </row>
    <row r="284" spans="97:100" x14ac:dyDescent="0.25">
      <c r="CS284" s="90">
        <f t="shared" ca="1" si="3"/>
        <v>0</v>
      </c>
      <c r="CU284" s="77">
        <v>0.84631247046153457</v>
      </c>
      <c r="CV284" s="77">
        <v>2011</v>
      </c>
    </row>
    <row r="285" spans="97:100" x14ac:dyDescent="0.25">
      <c r="CS285" s="90">
        <f t="shared" ca="1" si="3"/>
        <v>0</v>
      </c>
      <c r="CU285" s="77">
        <v>0.84238279102358171</v>
      </c>
      <c r="CV285" s="77">
        <v>2012</v>
      </c>
    </row>
    <row r="286" spans="97:100" x14ac:dyDescent="0.25">
      <c r="CS286" s="90">
        <f t="shared" ca="1" si="3"/>
        <v>0</v>
      </c>
      <c r="CU286" s="77">
        <v>0.83709820039350924</v>
      </c>
      <c r="CV286" s="77">
        <v>2013</v>
      </c>
    </row>
    <row r="287" spans="97:100" x14ac:dyDescent="0.25">
      <c r="CS287" s="90">
        <f t="shared" ca="1" si="3"/>
        <v>0</v>
      </c>
      <c r="CU287" s="77">
        <v>0.83615527170920745</v>
      </c>
      <c r="CV287" s="77">
        <v>2014</v>
      </c>
    </row>
    <row r="288" spans="97:100" x14ac:dyDescent="0.25">
      <c r="CS288" s="90">
        <f t="shared" ca="1" si="3"/>
        <v>0</v>
      </c>
      <c r="CU288" s="77">
        <v>0.82640405370074088</v>
      </c>
      <c r="CV288" s="77">
        <v>2015</v>
      </c>
    </row>
    <row r="289" spans="97:100" x14ac:dyDescent="0.25">
      <c r="CS289" s="90">
        <f t="shared" ca="1" si="3"/>
        <v>0</v>
      </c>
      <c r="CU289" s="77">
        <v>0.80140955141674985</v>
      </c>
      <c r="CV289" s="77">
        <v>2001</v>
      </c>
    </row>
    <row r="290" spans="97:100" x14ac:dyDescent="0.25">
      <c r="CS290" s="90">
        <f t="shared" ca="1" si="3"/>
        <v>0</v>
      </c>
      <c r="CU290" s="77">
        <v>0.7538832643099711</v>
      </c>
      <c r="CV290" s="77">
        <v>2002</v>
      </c>
    </row>
    <row r="291" spans="97:100" x14ac:dyDescent="0.25">
      <c r="CS291" s="90">
        <f t="shared" ca="1" si="3"/>
        <v>0</v>
      </c>
      <c r="CU291" s="77">
        <v>0.73925770408194247</v>
      </c>
      <c r="CV291" s="77">
        <v>2003</v>
      </c>
    </row>
    <row r="292" spans="97:100" x14ac:dyDescent="0.25">
      <c r="CS292" s="90">
        <f t="shared" ca="1" si="3"/>
        <v>0</v>
      </c>
      <c r="CU292" s="77">
        <v>0.75448930894372335</v>
      </c>
      <c r="CV292" s="77">
        <v>2004</v>
      </c>
    </row>
    <row r="293" spans="97:100" x14ac:dyDescent="0.25">
      <c r="CS293" s="90">
        <f t="shared" ca="1" si="3"/>
        <v>0</v>
      </c>
      <c r="CU293" s="77">
        <v>0.82444524081089343</v>
      </c>
      <c r="CV293" s="77">
        <v>2005</v>
      </c>
    </row>
    <row r="294" spans="97:100" x14ac:dyDescent="0.25">
      <c r="CS294" s="90">
        <f t="shared" ca="1" si="3"/>
        <v>0</v>
      </c>
      <c r="CU294" s="77">
        <v>0.85521545066151916</v>
      </c>
      <c r="CV294" s="77">
        <v>2006</v>
      </c>
    </row>
    <row r="295" spans="97:100" x14ac:dyDescent="0.25">
      <c r="CS295" s="90">
        <f t="shared" ca="1" si="3"/>
        <v>0</v>
      </c>
      <c r="CU295" s="77">
        <v>0.86419228019177874</v>
      </c>
      <c r="CV295" s="77">
        <v>2007</v>
      </c>
    </row>
    <row r="296" spans="97:100" x14ac:dyDescent="0.25">
      <c r="CS296" s="90">
        <f t="shared" ca="1" si="3"/>
        <v>0</v>
      </c>
      <c r="CU296" s="77">
        <v>0.87353847525091255</v>
      </c>
      <c r="CV296" s="77">
        <v>2008</v>
      </c>
    </row>
    <row r="297" spans="97:100" x14ac:dyDescent="0.25">
      <c r="CS297" s="90">
        <f t="shared" ca="1" si="3"/>
        <v>0</v>
      </c>
      <c r="CU297" s="77">
        <v>0.8723720146953593</v>
      </c>
      <c r="CV297" s="77">
        <v>2009</v>
      </c>
    </row>
    <row r="298" spans="97:100" x14ac:dyDescent="0.25">
      <c r="CS298" s="90">
        <f t="shared" ca="1" si="3"/>
        <v>0</v>
      </c>
      <c r="CU298" s="77">
        <v>0.87725866767935068</v>
      </c>
      <c r="CV298" s="77">
        <v>2010</v>
      </c>
    </row>
    <row r="299" spans="97:100" x14ac:dyDescent="0.25">
      <c r="CS299" s="90">
        <f t="shared" ca="1" si="3"/>
        <v>0</v>
      </c>
      <c r="CU299" s="77">
        <v>0.87805894085407599</v>
      </c>
      <c r="CV299" s="77">
        <v>2011</v>
      </c>
    </row>
    <row r="300" spans="97:100" x14ac:dyDescent="0.25">
      <c r="CS300" s="90">
        <f t="shared" ca="1" si="3"/>
        <v>0</v>
      </c>
      <c r="CU300" s="77">
        <v>0.88611440813778974</v>
      </c>
      <c r="CV300" s="77">
        <v>2012</v>
      </c>
    </row>
    <row r="301" spans="97:100" x14ac:dyDescent="0.25">
      <c r="CS301" s="90">
        <f t="shared" ca="1" si="3"/>
        <v>0</v>
      </c>
      <c r="CU301" s="77">
        <v>0.9114913825897738</v>
      </c>
      <c r="CV301" s="77">
        <v>2013</v>
      </c>
    </row>
    <row r="302" spans="97:100" x14ac:dyDescent="0.25">
      <c r="CS302" s="90">
        <f t="shared" ca="1" si="3"/>
        <v>0</v>
      </c>
      <c r="CU302" s="77">
        <v>0.91614221383254102</v>
      </c>
      <c r="CV302" s="77">
        <v>2014</v>
      </c>
    </row>
    <row r="303" spans="97:100" x14ac:dyDescent="0.25">
      <c r="CS303" s="90">
        <f t="shared" ca="1" si="3"/>
        <v>0</v>
      </c>
      <c r="CU303" s="77">
        <v>0.93171786808779322</v>
      </c>
      <c r="CV303" s="77">
        <v>2015</v>
      </c>
    </row>
    <row r="304" spans="97:100" x14ac:dyDescent="0.25">
      <c r="CS304" s="90">
        <f t="shared" ca="1" si="3"/>
        <v>0</v>
      </c>
      <c r="CU304" s="77">
        <v>0.89062788189707154</v>
      </c>
      <c r="CV304" s="77">
        <v>2001</v>
      </c>
    </row>
    <row r="305" spans="97:100" x14ac:dyDescent="0.25">
      <c r="CS305" s="90">
        <f t="shared" ca="1" si="3"/>
        <v>0</v>
      </c>
      <c r="CU305" s="77">
        <v>0.89498862636330601</v>
      </c>
      <c r="CV305" s="77">
        <v>2002</v>
      </c>
    </row>
    <row r="306" spans="97:100" x14ac:dyDescent="0.25">
      <c r="CS306" s="90">
        <f t="shared" ca="1" si="3"/>
        <v>0</v>
      </c>
      <c r="CU306" s="77">
        <v>0.90459052486495461</v>
      </c>
      <c r="CV306" s="77">
        <v>2003</v>
      </c>
    </row>
    <row r="307" spans="97:100" x14ac:dyDescent="0.25">
      <c r="CS307" s="90">
        <f t="shared" ca="1" si="3"/>
        <v>0</v>
      </c>
      <c r="CU307" s="77">
        <v>0.88489326705559268</v>
      </c>
      <c r="CV307" s="77">
        <v>2004</v>
      </c>
    </row>
    <row r="308" spans="97:100" x14ac:dyDescent="0.25">
      <c r="CS308" s="90">
        <f t="shared" ca="1" si="3"/>
        <v>0</v>
      </c>
      <c r="CU308" s="77">
        <v>0.88139825510896253</v>
      </c>
      <c r="CV308" s="77">
        <v>2005</v>
      </c>
    </row>
    <row r="309" spans="97:100" x14ac:dyDescent="0.25">
      <c r="CS309" s="90">
        <f t="shared" ca="1" si="3"/>
        <v>0</v>
      </c>
      <c r="CU309" s="77">
        <v>0.88669404797652907</v>
      </c>
      <c r="CV309" s="77">
        <v>2006</v>
      </c>
    </row>
    <row r="310" spans="97:100" x14ac:dyDescent="0.25">
      <c r="CS310" s="90">
        <f t="shared" ca="1" si="3"/>
        <v>0</v>
      </c>
      <c r="CU310" s="77">
        <v>0.8848128169659355</v>
      </c>
      <c r="CV310" s="77">
        <v>2007</v>
      </c>
    </row>
    <row r="311" spans="97:100" x14ac:dyDescent="0.25">
      <c r="CS311" s="90">
        <f t="shared" ca="1" si="3"/>
        <v>0</v>
      </c>
      <c r="CU311" s="77">
        <v>0.87412329262270827</v>
      </c>
      <c r="CV311" s="77">
        <v>2008</v>
      </c>
    </row>
    <row r="312" spans="97:100" x14ac:dyDescent="0.25">
      <c r="CS312" s="90">
        <f t="shared" ca="1" si="3"/>
        <v>0</v>
      </c>
      <c r="CU312" s="77">
        <v>0.87611780495330438</v>
      </c>
      <c r="CV312" s="77">
        <v>2009</v>
      </c>
    </row>
    <row r="313" spans="97:100" x14ac:dyDescent="0.25">
      <c r="CS313" s="90">
        <f t="shared" ca="1" si="3"/>
        <v>0</v>
      </c>
      <c r="CU313" s="77">
        <v>0.87268229649560469</v>
      </c>
      <c r="CV313" s="77">
        <v>2010</v>
      </c>
    </row>
    <row r="314" spans="97:100" x14ac:dyDescent="0.25">
      <c r="CS314" s="90">
        <f t="shared" ca="1" si="3"/>
        <v>0</v>
      </c>
      <c r="CU314" s="77">
        <v>0.87034669666801034</v>
      </c>
      <c r="CV314" s="77">
        <v>2011</v>
      </c>
    </row>
    <row r="315" spans="97:100" x14ac:dyDescent="0.25">
      <c r="CS315" s="90">
        <f t="shared" ca="1" si="3"/>
        <v>0</v>
      </c>
      <c r="CU315" s="77">
        <v>0.86019130658228526</v>
      </c>
      <c r="CV315" s="77">
        <v>2012</v>
      </c>
    </row>
    <row r="316" spans="97:100" x14ac:dyDescent="0.25">
      <c r="CS316" s="90">
        <f t="shared" ca="1" si="3"/>
        <v>0</v>
      </c>
      <c r="CU316" s="77">
        <v>0.85761539764664119</v>
      </c>
      <c r="CV316" s="77">
        <v>2013</v>
      </c>
    </row>
    <row r="317" spans="97:100" x14ac:dyDescent="0.25">
      <c r="CS317" s="90">
        <f t="shared" ca="1" si="3"/>
        <v>0</v>
      </c>
      <c r="CU317" s="77">
        <v>0.84764222381484189</v>
      </c>
      <c r="CV317" s="77">
        <v>2014</v>
      </c>
    </row>
    <row r="318" spans="97:100" x14ac:dyDescent="0.25">
      <c r="CS318" s="90">
        <f t="shared" ca="1" si="3"/>
        <v>0</v>
      </c>
      <c r="CU318" s="77">
        <v>0.84555842588199537</v>
      </c>
      <c r="CV318" s="77">
        <v>2015</v>
      </c>
    </row>
    <row r="319" spans="97:100" x14ac:dyDescent="0.25">
      <c r="CS319" s="90">
        <f t="shared" ca="1" si="3"/>
        <v>0</v>
      </c>
      <c r="CU319" s="77">
        <v>0.98769403318790783</v>
      </c>
      <c r="CV319" s="77">
        <v>2001</v>
      </c>
    </row>
    <row r="320" spans="97:100" x14ac:dyDescent="0.25">
      <c r="CS320" s="90">
        <f t="shared" ca="1" si="3"/>
        <v>0</v>
      </c>
      <c r="CU320" s="77">
        <v>0.99194473510961845</v>
      </c>
      <c r="CV320" s="77">
        <v>2002</v>
      </c>
    </row>
    <row r="321" spans="97:100" x14ac:dyDescent="0.25">
      <c r="CS321" s="90">
        <f t="shared" ca="1" si="3"/>
        <v>0</v>
      </c>
      <c r="CU321" s="77">
        <v>0.98405882063002148</v>
      </c>
      <c r="CV321" s="77">
        <v>2003</v>
      </c>
    </row>
    <row r="322" spans="97:100" x14ac:dyDescent="0.25">
      <c r="CS322" s="90">
        <f t="shared" ca="1" si="3"/>
        <v>0</v>
      </c>
      <c r="CU322" s="77">
        <v>0.99267425630024475</v>
      </c>
      <c r="CV322" s="77">
        <v>2004</v>
      </c>
    </row>
    <row r="323" spans="97:100" x14ac:dyDescent="0.25">
      <c r="CS323" s="90">
        <f t="shared" ca="1" si="3"/>
        <v>0</v>
      </c>
      <c r="CU323" s="77">
        <v>0.99362705604944801</v>
      </c>
      <c r="CV323" s="77">
        <v>2005</v>
      </c>
    </row>
    <row r="324" spans="97:100" x14ac:dyDescent="0.25">
      <c r="CS324" s="90">
        <f t="shared" ca="1" si="3"/>
        <v>0</v>
      </c>
      <c r="CU324" s="77">
        <v>0.99300578176112708</v>
      </c>
      <c r="CV324" s="77">
        <v>2006</v>
      </c>
    </row>
    <row r="325" spans="97:100" x14ac:dyDescent="0.25">
      <c r="CS325" s="90">
        <f t="shared" ca="1" si="3"/>
        <v>0</v>
      </c>
      <c r="CU325" s="77">
        <v>0.99191314170169398</v>
      </c>
      <c r="CV325" s="77">
        <v>2007</v>
      </c>
    </row>
    <row r="326" spans="97:100" x14ac:dyDescent="0.25">
      <c r="CS326" s="90">
        <f t="shared" ca="1" si="3"/>
        <v>0</v>
      </c>
      <c r="CU326" s="77">
        <v>0.99079978867222684</v>
      </c>
      <c r="CV326" s="77">
        <v>2008</v>
      </c>
    </row>
    <row r="327" spans="97:100" x14ac:dyDescent="0.25">
      <c r="CS327" s="90">
        <f t="shared" ca="1" si="3"/>
        <v>0</v>
      </c>
      <c r="CU327" s="77">
        <v>0.99822993466069021</v>
      </c>
      <c r="CV327" s="77">
        <v>2009</v>
      </c>
    </row>
    <row r="328" spans="97:100" x14ac:dyDescent="0.25">
      <c r="CS328" s="90">
        <f t="shared" ca="1" si="3"/>
        <v>0</v>
      </c>
      <c r="CU328" s="77">
        <v>0.9972824025018846</v>
      </c>
      <c r="CV328" s="77">
        <v>2010</v>
      </c>
    </row>
    <row r="329" spans="97:100" x14ac:dyDescent="0.25">
      <c r="CS329" s="90">
        <f t="shared" ca="1" si="3"/>
        <v>0</v>
      </c>
      <c r="CU329" s="77">
        <v>0.99070503800661025</v>
      </c>
      <c r="CV329" s="77">
        <v>2011</v>
      </c>
    </row>
    <row r="330" spans="97:100" x14ac:dyDescent="0.25">
      <c r="CS330" s="90">
        <f t="shared" ca="1" si="3"/>
        <v>0</v>
      </c>
      <c r="CU330" s="77">
        <v>0.98498016809137301</v>
      </c>
      <c r="CV330" s="77">
        <v>2012</v>
      </c>
    </row>
    <row r="331" spans="97:100" x14ac:dyDescent="0.25">
      <c r="CS331" s="90">
        <f t="shared" ca="1" si="3"/>
        <v>0</v>
      </c>
      <c r="CU331" s="77">
        <v>0.98455724011454326</v>
      </c>
      <c r="CV331" s="77">
        <v>2013</v>
      </c>
    </row>
    <row r="332" spans="97:100" x14ac:dyDescent="0.25">
      <c r="CS332" s="90">
        <f t="shared" ca="1" si="3"/>
        <v>0</v>
      </c>
      <c r="CU332" s="77">
        <v>0.98544791499079765</v>
      </c>
      <c r="CV332" s="77">
        <v>2014</v>
      </c>
    </row>
    <row r="333" spans="97:100" x14ac:dyDescent="0.25">
      <c r="CS333" s="90">
        <f t="shared" ca="1" si="3"/>
        <v>0</v>
      </c>
      <c r="CU333" s="77">
        <v>0.97996383429673473</v>
      </c>
      <c r="CV333" s="77">
        <v>2015</v>
      </c>
    </row>
    <row r="334" spans="97:100" x14ac:dyDescent="0.25">
      <c r="CS334" s="90">
        <f t="shared" ca="1" si="3"/>
        <v>0</v>
      </c>
      <c r="CU334" s="77">
        <v>0.88061777895829474</v>
      </c>
      <c r="CV334" s="77">
        <v>2001</v>
      </c>
    </row>
    <row r="335" spans="97:100" x14ac:dyDescent="0.25">
      <c r="CS335" s="90">
        <f t="shared" ca="1" si="3"/>
        <v>0</v>
      </c>
      <c r="CU335" s="77">
        <v>0.88741031137499615</v>
      </c>
      <c r="CV335" s="77">
        <v>2002</v>
      </c>
    </row>
    <row r="336" spans="97:100" x14ac:dyDescent="0.25">
      <c r="CS336" s="90">
        <f t="shared" ca="1" si="3"/>
        <v>0</v>
      </c>
      <c r="CU336" s="77">
        <v>0.89113023142837211</v>
      </c>
      <c r="CV336" s="77">
        <v>2003</v>
      </c>
    </row>
    <row r="337" spans="97:100" x14ac:dyDescent="0.25">
      <c r="CS337" s="90">
        <f t="shared" ca="1" si="3"/>
        <v>0</v>
      </c>
      <c r="CU337" s="77">
        <v>0.89075890117526024</v>
      </c>
      <c r="CV337" s="77">
        <v>2004</v>
      </c>
    </row>
    <row r="338" spans="97:100" x14ac:dyDescent="0.25">
      <c r="CS338" s="90">
        <f t="shared" ca="1" si="3"/>
        <v>0</v>
      </c>
      <c r="CU338" s="77">
        <v>0.88956826372763798</v>
      </c>
      <c r="CV338" s="77">
        <v>2005</v>
      </c>
    </row>
    <row r="339" spans="97:100" x14ac:dyDescent="0.25">
      <c r="CS339" s="90">
        <f t="shared" ca="1" si="3"/>
        <v>0</v>
      </c>
      <c r="CU339" s="77">
        <v>0.90292101573088124</v>
      </c>
      <c r="CV339" s="77">
        <v>2006</v>
      </c>
    </row>
    <row r="340" spans="97:100" x14ac:dyDescent="0.25">
      <c r="CS340" s="90">
        <f t="shared" ref="CS340:CS403" ca="1" si="4">OFFSET($B$19, MOD(ROW()-ROW($CF$19),ROWS($B$19:$B$33)),TRUNC((ROW()-ROW($CF$19))/ROWS($B$19:$B$33)),1,1)</f>
        <v>0</v>
      </c>
      <c r="CU340" s="77">
        <v>0.91129736097844349</v>
      </c>
      <c r="CV340" s="77">
        <v>2007</v>
      </c>
    </row>
    <row r="341" spans="97:100" x14ac:dyDescent="0.25">
      <c r="CS341" s="90">
        <f t="shared" ca="1" si="4"/>
        <v>0</v>
      </c>
      <c r="CU341" s="77">
        <v>0.91129089174750511</v>
      </c>
      <c r="CV341" s="77">
        <v>2008</v>
      </c>
    </row>
    <row r="342" spans="97:100" x14ac:dyDescent="0.25">
      <c r="CS342" s="90">
        <f t="shared" ca="1" si="4"/>
        <v>0</v>
      </c>
      <c r="CU342" s="77">
        <v>0.91681779004667008</v>
      </c>
      <c r="CV342" s="77">
        <v>2009</v>
      </c>
    </row>
    <row r="343" spans="97:100" x14ac:dyDescent="0.25">
      <c r="CS343" s="90">
        <f t="shared" ca="1" si="4"/>
        <v>0</v>
      </c>
      <c r="CU343" s="77">
        <v>0.91233538096291045</v>
      </c>
      <c r="CV343" s="77">
        <v>2010</v>
      </c>
    </row>
    <row r="344" spans="97:100" x14ac:dyDescent="0.25">
      <c r="CS344" s="90">
        <f t="shared" ca="1" si="4"/>
        <v>0</v>
      </c>
      <c r="CU344" s="77">
        <v>0.90749722353787887</v>
      </c>
      <c r="CV344" s="77">
        <v>2011</v>
      </c>
    </row>
    <row r="345" spans="97:100" x14ac:dyDescent="0.25">
      <c r="CS345" s="90">
        <f t="shared" ca="1" si="4"/>
        <v>0</v>
      </c>
      <c r="CU345" s="77">
        <v>0.90184518640026246</v>
      </c>
      <c r="CV345" s="77">
        <v>2012</v>
      </c>
    </row>
    <row r="346" spans="97:100" x14ac:dyDescent="0.25">
      <c r="CS346" s="90">
        <f t="shared" ca="1" si="4"/>
        <v>0</v>
      </c>
      <c r="CU346" s="77">
        <v>0.89852417111766691</v>
      </c>
      <c r="CV346" s="77">
        <v>2013</v>
      </c>
    </row>
    <row r="347" spans="97:100" x14ac:dyDescent="0.25">
      <c r="CS347" s="90">
        <f t="shared" ca="1" si="4"/>
        <v>0</v>
      </c>
      <c r="CU347" s="77">
        <v>0.89754173157734629</v>
      </c>
      <c r="CV347" s="77">
        <v>2014</v>
      </c>
    </row>
    <row r="348" spans="97:100" x14ac:dyDescent="0.25">
      <c r="CS348" s="90">
        <f t="shared" ca="1" si="4"/>
        <v>0</v>
      </c>
      <c r="CU348" s="77">
        <v>0.88644510934065646</v>
      </c>
      <c r="CV348" s="77">
        <v>2015</v>
      </c>
    </row>
    <row r="349" spans="97:100" x14ac:dyDescent="0.25">
      <c r="CS349" s="90">
        <f t="shared" ca="1" si="4"/>
        <v>0</v>
      </c>
      <c r="CU349" s="77">
        <v>0.90231550536298</v>
      </c>
      <c r="CV349" s="77">
        <v>2001</v>
      </c>
    </row>
    <row r="350" spans="97:100" x14ac:dyDescent="0.25">
      <c r="CS350" s="90">
        <f t="shared" ca="1" si="4"/>
        <v>0</v>
      </c>
      <c r="CU350" s="77">
        <v>0.90783262756999694</v>
      </c>
      <c r="CV350" s="77">
        <v>2002</v>
      </c>
    </row>
    <row r="351" spans="97:100" x14ac:dyDescent="0.25">
      <c r="CS351" s="90">
        <f t="shared" ca="1" si="4"/>
        <v>0</v>
      </c>
      <c r="CU351" s="77">
        <v>0.90546919756161892</v>
      </c>
      <c r="CV351" s="77">
        <v>2003</v>
      </c>
    </row>
    <row r="352" spans="97:100" x14ac:dyDescent="0.25">
      <c r="CS352" s="90">
        <f t="shared" ca="1" si="4"/>
        <v>0</v>
      </c>
      <c r="CU352" s="77">
        <v>0.90046772329113267</v>
      </c>
      <c r="CV352" s="77">
        <v>2004</v>
      </c>
    </row>
    <row r="353" spans="97:100" x14ac:dyDescent="0.25">
      <c r="CS353" s="90">
        <f t="shared" ca="1" si="4"/>
        <v>0</v>
      </c>
      <c r="CU353" s="77">
        <v>0.91228218375974512</v>
      </c>
      <c r="CV353" s="77">
        <v>2005</v>
      </c>
    </row>
    <row r="354" spans="97:100" x14ac:dyDescent="0.25">
      <c r="CS354" s="90">
        <f t="shared" ca="1" si="4"/>
        <v>0</v>
      </c>
      <c r="CU354" s="77">
        <v>0.9296995028336974</v>
      </c>
      <c r="CV354" s="77">
        <v>2006</v>
      </c>
    </row>
    <row r="355" spans="97:100" x14ac:dyDescent="0.25">
      <c r="CS355" s="90">
        <f t="shared" ca="1" si="4"/>
        <v>0</v>
      </c>
      <c r="CU355" s="77">
        <v>0.93698394330930801</v>
      </c>
      <c r="CV355" s="77">
        <v>2007</v>
      </c>
    </row>
    <row r="356" spans="97:100" x14ac:dyDescent="0.25">
      <c r="CS356" s="90">
        <f t="shared" ca="1" si="4"/>
        <v>0</v>
      </c>
      <c r="CU356" s="77">
        <v>0.9399283363723917</v>
      </c>
      <c r="CV356" s="77">
        <v>2008</v>
      </c>
    </row>
    <row r="357" spans="97:100" x14ac:dyDescent="0.25">
      <c r="CS357" s="90">
        <f t="shared" ca="1" si="4"/>
        <v>0</v>
      </c>
      <c r="CU357" s="77">
        <v>0.93938505889552248</v>
      </c>
      <c r="CV357" s="77">
        <v>2009</v>
      </c>
    </row>
    <row r="358" spans="97:100" x14ac:dyDescent="0.25">
      <c r="CS358" s="90">
        <f t="shared" ca="1" si="4"/>
        <v>0</v>
      </c>
      <c r="CU358" s="77">
        <v>0.93709004901565218</v>
      </c>
      <c r="CV358" s="77">
        <v>2010</v>
      </c>
    </row>
    <row r="359" spans="97:100" x14ac:dyDescent="0.25">
      <c r="CS359" s="90">
        <f t="shared" ca="1" si="4"/>
        <v>0</v>
      </c>
      <c r="CU359" s="77">
        <v>0.92964286675020102</v>
      </c>
      <c r="CV359" s="77">
        <v>2011</v>
      </c>
    </row>
    <row r="360" spans="97:100" x14ac:dyDescent="0.25">
      <c r="CS360" s="90">
        <f t="shared" ca="1" si="4"/>
        <v>0</v>
      </c>
      <c r="CU360" s="77">
        <v>0.91200772192893775</v>
      </c>
      <c r="CV360" s="77">
        <v>2012</v>
      </c>
    </row>
    <row r="361" spans="97:100" x14ac:dyDescent="0.25">
      <c r="CS361" s="90">
        <f t="shared" ca="1" si="4"/>
        <v>0</v>
      </c>
      <c r="CU361" s="77">
        <v>0.92026739799224444</v>
      </c>
      <c r="CV361" s="77">
        <v>2013</v>
      </c>
    </row>
    <row r="362" spans="97:100" x14ac:dyDescent="0.25">
      <c r="CS362" s="90">
        <f t="shared" ca="1" si="4"/>
        <v>0</v>
      </c>
      <c r="CU362" s="77">
        <v>0.92279178826760955</v>
      </c>
      <c r="CV362" s="77">
        <v>2014</v>
      </c>
    </row>
    <row r="363" spans="97:100" x14ac:dyDescent="0.25">
      <c r="CS363" s="90">
        <f t="shared" ca="1" si="4"/>
        <v>0</v>
      </c>
      <c r="CU363" s="77">
        <v>0.92081494992186974</v>
      </c>
      <c r="CV363" s="77">
        <v>2015</v>
      </c>
    </row>
    <row r="364" spans="97:100" x14ac:dyDescent="0.25">
      <c r="CS364" s="90">
        <f t="shared" ca="1" si="4"/>
        <v>0</v>
      </c>
      <c r="CU364" s="77">
        <v>0.9907165244725068</v>
      </c>
      <c r="CV364" s="77">
        <v>2001</v>
      </c>
    </row>
    <row r="365" spans="97:100" x14ac:dyDescent="0.25">
      <c r="CS365" s="90">
        <f t="shared" ca="1" si="4"/>
        <v>0</v>
      </c>
      <c r="CU365" s="77">
        <v>0.98995435277445176</v>
      </c>
      <c r="CV365" s="77">
        <v>2002</v>
      </c>
    </row>
    <row r="366" spans="97:100" x14ac:dyDescent="0.25">
      <c r="CS366" s="90">
        <f t="shared" ca="1" si="4"/>
        <v>0</v>
      </c>
      <c r="CU366" s="77">
        <v>0.97521493586257624</v>
      </c>
      <c r="CV366" s="77">
        <v>2003</v>
      </c>
    </row>
    <row r="367" spans="97:100" x14ac:dyDescent="0.25">
      <c r="CS367" s="90">
        <f t="shared" ca="1" si="4"/>
        <v>0</v>
      </c>
      <c r="CU367" s="77">
        <v>0.99010715740518584</v>
      </c>
      <c r="CV367" s="77">
        <v>2004</v>
      </c>
    </row>
    <row r="368" spans="97:100" x14ac:dyDescent="0.25">
      <c r="CS368" s="90">
        <f t="shared" ca="1" si="4"/>
        <v>0</v>
      </c>
      <c r="CU368" s="77">
        <v>0.98664818379127439</v>
      </c>
      <c r="CV368" s="77">
        <v>2005</v>
      </c>
    </row>
    <row r="369" spans="97:100" x14ac:dyDescent="0.25">
      <c r="CS369" s="90">
        <f t="shared" ca="1" si="4"/>
        <v>0</v>
      </c>
      <c r="CU369" s="77">
        <v>0.98351477252771558</v>
      </c>
      <c r="CV369" s="77">
        <v>2006</v>
      </c>
    </row>
    <row r="370" spans="97:100" x14ac:dyDescent="0.25">
      <c r="CS370" s="90">
        <f t="shared" ca="1" si="4"/>
        <v>0</v>
      </c>
      <c r="CU370" s="77">
        <v>0.96738241905598743</v>
      </c>
      <c r="CV370" s="77">
        <v>2007</v>
      </c>
    </row>
    <row r="371" spans="97:100" x14ac:dyDescent="0.25">
      <c r="CS371" s="90">
        <f t="shared" ca="1" si="4"/>
        <v>0</v>
      </c>
      <c r="CU371" s="77">
        <v>0.96582821609898684</v>
      </c>
      <c r="CV371" s="77">
        <v>2008</v>
      </c>
    </row>
    <row r="372" spans="97:100" x14ac:dyDescent="0.25">
      <c r="CS372" s="90">
        <f t="shared" ca="1" si="4"/>
        <v>0</v>
      </c>
      <c r="CU372" s="77">
        <v>0.97869677049839132</v>
      </c>
      <c r="CV372" s="77">
        <v>2009</v>
      </c>
    </row>
    <row r="373" spans="97:100" x14ac:dyDescent="0.25">
      <c r="CS373" s="90">
        <f t="shared" ca="1" si="4"/>
        <v>0</v>
      </c>
      <c r="CU373" s="77">
        <v>0.99210140785890821</v>
      </c>
      <c r="CV373" s="77">
        <v>2010</v>
      </c>
    </row>
    <row r="374" spans="97:100" x14ac:dyDescent="0.25">
      <c r="CS374" s="90">
        <f t="shared" ca="1" si="4"/>
        <v>0</v>
      </c>
      <c r="CU374" s="77">
        <v>0.99198508767106341</v>
      </c>
      <c r="CV374" s="77">
        <v>2011</v>
      </c>
    </row>
    <row r="375" spans="97:100" x14ac:dyDescent="0.25">
      <c r="CS375" s="90">
        <f t="shared" ca="1" si="4"/>
        <v>0</v>
      </c>
      <c r="CU375" s="77">
        <v>0.99613230626928284</v>
      </c>
      <c r="CV375" s="77">
        <v>2012</v>
      </c>
    </row>
    <row r="376" spans="97:100" x14ac:dyDescent="0.25">
      <c r="CS376" s="90">
        <f t="shared" ca="1" si="4"/>
        <v>0</v>
      </c>
      <c r="CU376" s="77">
        <v>0.99589306558343682</v>
      </c>
      <c r="CV376" s="77">
        <v>2013</v>
      </c>
    </row>
    <row r="377" spans="97:100" x14ac:dyDescent="0.25">
      <c r="CS377" s="90">
        <f t="shared" ca="1" si="4"/>
        <v>0</v>
      </c>
      <c r="CU377" s="77">
        <v>0.99756677370554248</v>
      </c>
      <c r="CV377" s="77">
        <v>2014</v>
      </c>
    </row>
    <row r="378" spans="97:100" x14ac:dyDescent="0.25">
      <c r="CS378" s="90">
        <f t="shared" ca="1" si="4"/>
        <v>0</v>
      </c>
      <c r="CU378" s="77">
        <v>0.99681103805514348</v>
      </c>
      <c r="CV378" s="77">
        <v>2015</v>
      </c>
    </row>
    <row r="379" spans="97:100" x14ac:dyDescent="0.25">
      <c r="CS379" s="90">
        <f t="shared" ca="1" si="4"/>
        <v>0</v>
      </c>
      <c r="CU379" s="77">
        <v>0.94302349495075732</v>
      </c>
      <c r="CV379" s="77">
        <v>2001</v>
      </c>
    </row>
    <row r="380" spans="97:100" x14ac:dyDescent="0.25">
      <c r="CS380" s="90">
        <f t="shared" ca="1" si="4"/>
        <v>0</v>
      </c>
      <c r="CU380" s="77">
        <v>0.94560409117076794</v>
      </c>
      <c r="CV380" s="77">
        <v>2002</v>
      </c>
    </row>
    <row r="381" spans="97:100" x14ac:dyDescent="0.25">
      <c r="CS381" s="90">
        <f t="shared" ca="1" si="4"/>
        <v>0</v>
      </c>
      <c r="CU381" s="77">
        <v>0.94343011009855404</v>
      </c>
      <c r="CV381" s="77">
        <v>2003</v>
      </c>
    </row>
    <row r="382" spans="97:100" x14ac:dyDescent="0.25">
      <c r="CS382" s="90">
        <f t="shared" ca="1" si="4"/>
        <v>0</v>
      </c>
      <c r="CU382" s="77">
        <v>0.94080485975209172</v>
      </c>
      <c r="CV382" s="77">
        <v>2004</v>
      </c>
    </row>
    <row r="383" spans="97:100" x14ac:dyDescent="0.25">
      <c r="CS383" s="90">
        <f t="shared" ca="1" si="4"/>
        <v>0</v>
      </c>
      <c r="CU383" s="77">
        <v>0.95443120412627214</v>
      </c>
      <c r="CV383" s="77">
        <v>2005</v>
      </c>
    </row>
    <row r="384" spans="97:100" x14ac:dyDescent="0.25">
      <c r="CS384" s="90">
        <f t="shared" ca="1" si="4"/>
        <v>0</v>
      </c>
      <c r="CU384" s="77">
        <v>0.94291276175319838</v>
      </c>
      <c r="CV384" s="77">
        <v>2006</v>
      </c>
    </row>
    <row r="385" spans="97:100" x14ac:dyDescent="0.25">
      <c r="CS385" s="90">
        <f t="shared" ca="1" si="4"/>
        <v>0</v>
      </c>
      <c r="CU385" s="77">
        <v>0.9464653021756867</v>
      </c>
      <c r="CV385" s="77">
        <v>2007</v>
      </c>
    </row>
    <row r="386" spans="97:100" x14ac:dyDescent="0.25">
      <c r="CS386" s="90">
        <f t="shared" ca="1" si="4"/>
        <v>0</v>
      </c>
      <c r="CU386" s="77">
        <v>0.95829319242013689</v>
      </c>
      <c r="CV386" s="77">
        <v>2008</v>
      </c>
    </row>
    <row r="387" spans="97:100" x14ac:dyDescent="0.25">
      <c r="CS387" s="90">
        <f t="shared" ca="1" si="4"/>
        <v>0</v>
      </c>
      <c r="CU387" s="77">
        <v>0.953205350140514</v>
      </c>
      <c r="CV387" s="77">
        <v>2009</v>
      </c>
    </row>
    <row r="388" spans="97:100" x14ac:dyDescent="0.25">
      <c r="CS388" s="90">
        <f t="shared" ca="1" si="4"/>
        <v>0</v>
      </c>
      <c r="CU388" s="77">
        <v>0.95668663807436127</v>
      </c>
      <c r="CV388" s="77">
        <v>2010</v>
      </c>
    </row>
    <row r="389" spans="97:100" x14ac:dyDescent="0.25">
      <c r="CS389" s="90">
        <f t="shared" ca="1" si="4"/>
        <v>0</v>
      </c>
      <c r="CU389" s="77">
        <v>0.96732764982534925</v>
      </c>
      <c r="CV389" s="77">
        <v>2011</v>
      </c>
    </row>
    <row r="390" spans="97:100" x14ac:dyDescent="0.25">
      <c r="CS390" s="90">
        <f t="shared" ca="1" si="4"/>
        <v>0</v>
      </c>
      <c r="CU390" s="77">
        <v>0.97599588372093782</v>
      </c>
      <c r="CV390" s="77">
        <v>2012</v>
      </c>
    </row>
    <row r="391" spans="97:100" x14ac:dyDescent="0.25">
      <c r="CS391" s="90">
        <f t="shared" ca="1" si="4"/>
        <v>0</v>
      </c>
      <c r="CU391" s="77">
        <v>0.97646280762081539</v>
      </c>
      <c r="CV391" s="77">
        <v>2013</v>
      </c>
    </row>
    <row r="392" spans="97:100" x14ac:dyDescent="0.25">
      <c r="CS392" s="90">
        <f t="shared" ca="1" si="4"/>
        <v>0</v>
      </c>
      <c r="CU392" s="77">
        <v>0.98106791712126007</v>
      </c>
      <c r="CV392" s="77">
        <v>2014</v>
      </c>
    </row>
    <row r="393" spans="97:100" x14ac:dyDescent="0.25">
      <c r="CS393" s="90">
        <f t="shared" ca="1" si="4"/>
        <v>0</v>
      </c>
      <c r="CU393" s="77">
        <v>0.97564246177850289</v>
      </c>
      <c r="CV393" s="77">
        <v>2015</v>
      </c>
    </row>
    <row r="394" spans="97:100" x14ac:dyDescent="0.25">
      <c r="CS394" s="90">
        <f t="shared" ca="1" si="4"/>
        <v>0</v>
      </c>
      <c r="CU394" s="77">
        <v>0.96830104494824698</v>
      </c>
      <c r="CV394" s="77">
        <v>2001</v>
      </c>
    </row>
    <row r="395" spans="97:100" x14ac:dyDescent="0.25">
      <c r="CS395" s="90">
        <f t="shared" ca="1" si="4"/>
        <v>0</v>
      </c>
      <c r="CU395" s="77">
        <v>0.96817655264980063</v>
      </c>
      <c r="CV395" s="77">
        <v>2002</v>
      </c>
    </row>
    <row r="396" spans="97:100" x14ac:dyDescent="0.25">
      <c r="CS396" s="90">
        <f t="shared" ca="1" si="4"/>
        <v>0</v>
      </c>
      <c r="CU396" s="77">
        <v>0.95468130892279823</v>
      </c>
      <c r="CV396" s="77">
        <v>2003</v>
      </c>
    </row>
    <row r="397" spans="97:100" x14ac:dyDescent="0.25">
      <c r="CS397" s="90">
        <f t="shared" ca="1" si="4"/>
        <v>0</v>
      </c>
      <c r="CU397" s="77">
        <v>0.96707304970430041</v>
      </c>
      <c r="CV397" s="77">
        <v>2004</v>
      </c>
    </row>
    <row r="398" spans="97:100" x14ac:dyDescent="0.25">
      <c r="CS398" s="90">
        <f t="shared" ca="1" si="4"/>
        <v>0</v>
      </c>
      <c r="CU398" s="77">
        <v>0.9430388358158347</v>
      </c>
      <c r="CV398" s="77">
        <v>2005</v>
      </c>
    </row>
    <row r="399" spans="97:100" x14ac:dyDescent="0.25">
      <c r="CS399" s="90">
        <f t="shared" ca="1" si="4"/>
        <v>0</v>
      </c>
      <c r="CU399" s="77">
        <v>0.93233653856741439</v>
      </c>
      <c r="CV399" s="77">
        <v>2006</v>
      </c>
    </row>
    <row r="400" spans="97:100" x14ac:dyDescent="0.25">
      <c r="CS400" s="90">
        <f t="shared" ca="1" si="4"/>
        <v>0</v>
      </c>
      <c r="CU400" s="77">
        <v>0.92721841058213417</v>
      </c>
      <c r="CV400" s="77">
        <v>2007</v>
      </c>
    </row>
    <row r="401" spans="97:100" x14ac:dyDescent="0.25">
      <c r="CS401" s="90">
        <f t="shared" ca="1" si="4"/>
        <v>0</v>
      </c>
      <c r="CU401" s="77">
        <v>0.91819637485009831</v>
      </c>
      <c r="CV401" s="77">
        <v>2008</v>
      </c>
    </row>
    <row r="402" spans="97:100" x14ac:dyDescent="0.25">
      <c r="CS402" s="90">
        <f t="shared" ca="1" si="4"/>
        <v>0</v>
      </c>
      <c r="CU402" s="77">
        <v>0.90943361363366515</v>
      </c>
      <c r="CV402" s="77">
        <v>2009</v>
      </c>
    </row>
    <row r="403" spans="97:100" x14ac:dyDescent="0.25">
      <c r="CS403" s="90">
        <f t="shared" ca="1" si="4"/>
        <v>0</v>
      </c>
      <c r="CU403" s="77">
        <v>0.90520571688672335</v>
      </c>
      <c r="CV403" s="77">
        <v>2010</v>
      </c>
    </row>
    <row r="404" spans="97:100" x14ac:dyDescent="0.25">
      <c r="CS404" s="90">
        <f t="shared" ref="CS404:CS467" ca="1" si="5">OFFSET($B$19, MOD(ROW()-ROW($CF$19),ROWS($B$19:$B$33)),TRUNC((ROW()-ROW($CF$19))/ROWS($B$19:$B$33)),1,1)</f>
        <v>0</v>
      </c>
      <c r="CU404" s="77">
        <v>0.91433035458888967</v>
      </c>
      <c r="CV404" s="77">
        <v>2011</v>
      </c>
    </row>
    <row r="405" spans="97:100" x14ac:dyDescent="0.25">
      <c r="CS405" s="90">
        <f t="shared" ca="1" si="5"/>
        <v>0</v>
      </c>
      <c r="CU405" s="77">
        <v>0.91592293998409846</v>
      </c>
      <c r="CV405" s="77">
        <v>2012</v>
      </c>
    </row>
    <row r="406" spans="97:100" x14ac:dyDescent="0.25">
      <c r="CS406" s="90">
        <f t="shared" ca="1" si="5"/>
        <v>0</v>
      </c>
      <c r="CU406" s="77">
        <v>0.91156831308739639</v>
      </c>
      <c r="CV406" s="77">
        <v>2013</v>
      </c>
    </row>
    <row r="407" spans="97:100" x14ac:dyDescent="0.25">
      <c r="CS407" s="90">
        <f t="shared" ca="1" si="5"/>
        <v>0</v>
      </c>
      <c r="CU407" s="77">
        <v>0.90813825671922721</v>
      </c>
      <c r="CV407" s="77">
        <v>2014</v>
      </c>
    </row>
    <row r="408" spans="97:100" x14ac:dyDescent="0.25">
      <c r="CS408" s="90">
        <f t="shared" ca="1" si="5"/>
        <v>0</v>
      </c>
      <c r="CU408" s="77">
        <v>0.90495578639919727</v>
      </c>
      <c r="CV408" s="77">
        <v>2015</v>
      </c>
    </row>
    <row r="409" spans="97:100" x14ac:dyDescent="0.25">
      <c r="CS409" s="90">
        <f t="shared" ca="1" si="5"/>
        <v>0</v>
      </c>
      <c r="CU409" s="77">
        <v>0.97494623607575992</v>
      </c>
      <c r="CV409" s="77">
        <v>2001</v>
      </c>
    </row>
    <row r="410" spans="97:100" x14ac:dyDescent="0.25">
      <c r="CS410" s="90">
        <f t="shared" ca="1" si="5"/>
        <v>0</v>
      </c>
      <c r="CU410" s="77">
        <v>0.98799938354390071</v>
      </c>
      <c r="CV410" s="77">
        <v>2002</v>
      </c>
    </row>
    <row r="411" spans="97:100" x14ac:dyDescent="0.25">
      <c r="CS411" s="90">
        <f t="shared" ca="1" si="5"/>
        <v>0</v>
      </c>
      <c r="CU411" s="77">
        <v>0.99093706567471418</v>
      </c>
      <c r="CV411" s="77">
        <v>2003</v>
      </c>
    </row>
    <row r="412" spans="97:100" x14ac:dyDescent="0.25">
      <c r="CS412" s="90">
        <f t="shared" ca="1" si="5"/>
        <v>0</v>
      </c>
      <c r="CU412" s="77">
        <v>0.98966973131733682</v>
      </c>
      <c r="CV412" s="77">
        <v>2004</v>
      </c>
    </row>
    <row r="413" spans="97:100" x14ac:dyDescent="0.25">
      <c r="CS413" s="90">
        <f t="shared" ca="1" si="5"/>
        <v>0</v>
      </c>
      <c r="CU413" s="77">
        <v>0.9790733112528186</v>
      </c>
      <c r="CV413" s="77">
        <v>2005</v>
      </c>
    </row>
    <row r="414" spans="97:100" x14ac:dyDescent="0.25">
      <c r="CS414" s="90">
        <f t="shared" ca="1" si="5"/>
        <v>0</v>
      </c>
      <c r="CU414" s="77">
        <v>0.96689640959082734</v>
      </c>
      <c r="CV414" s="77">
        <v>2006</v>
      </c>
    </row>
    <row r="415" spans="97:100" x14ac:dyDescent="0.25">
      <c r="CS415" s="90">
        <f t="shared" ca="1" si="5"/>
        <v>0</v>
      </c>
      <c r="CU415" s="77">
        <v>0.94912266713216942</v>
      </c>
      <c r="CV415" s="77">
        <v>2007</v>
      </c>
    </row>
    <row r="416" spans="97:100" x14ac:dyDescent="0.25">
      <c r="CS416" s="90">
        <f t="shared" ca="1" si="5"/>
        <v>0</v>
      </c>
      <c r="CU416" s="77">
        <v>0.94684699725617505</v>
      </c>
      <c r="CV416" s="77">
        <v>2008</v>
      </c>
    </row>
    <row r="417" spans="97:100" x14ac:dyDescent="0.25">
      <c r="CS417" s="90">
        <f t="shared" ca="1" si="5"/>
        <v>0</v>
      </c>
      <c r="CU417" s="77">
        <v>0.98901874078560448</v>
      </c>
      <c r="CV417" s="77">
        <v>2009</v>
      </c>
    </row>
    <row r="418" spans="97:100" x14ac:dyDescent="0.25">
      <c r="CS418" s="90">
        <f t="shared" ca="1" si="5"/>
        <v>0</v>
      </c>
      <c r="CU418" s="77">
        <v>0.99574257784341402</v>
      </c>
      <c r="CV418" s="77">
        <v>2010</v>
      </c>
    </row>
    <row r="419" spans="97:100" x14ac:dyDescent="0.25">
      <c r="CS419" s="90">
        <f t="shared" ca="1" si="5"/>
        <v>0</v>
      </c>
      <c r="CU419" s="77">
        <v>0.99839461810875474</v>
      </c>
      <c r="CV419" s="77">
        <v>2011</v>
      </c>
    </row>
    <row r="420" spans="97:100" x14ac:dyDescent="0.25">
      <c r="CS420" s="90">
        <f t="shared" ca="1" si="5"/>
        <v>0</v>
      </c>
      <c r="CU420" s="77">
        <v>0.99779596581818719</v>
      </c>
      <c r="CV420" s="77">
        <v>2012</v>
      </c>
    </row>
    <row r="421" spans="97:100" x14ac:dyDescent="0.25">
      <c r="CS421" s="90">
        <f t="shared" ca="1" si="5"/>
        <v>0</v>
      </c>
      <c r="CU421" s="77">
        <v>0.99586804979330323</v>
      </c>
      <c r="CV421" s="77">
        <v>2013</v>
      </c>
    </row>
    <row r="422" spans="97:100" x14ac:dyDescent="0.25">
      <c r="CS422" s="90">
        <f t="shared" ca="1" si="5"/>
        <v>0</v>
      </c>
      <c r="CU422" s="77">
        <v>0.99746894884364867</v>
      </c>
      <c r="CV422" s="77">
        <v>2014</v>
      </c>
    </row>
    <row r="423" spans="97:100" x14ac:dyDescent="0.25">
      <c r="CS423" s="90">
        <f t="shared" ca="1" si="5"/>
        <v>0</v>
      </c>
      <c r="CU423" s="77">
        <v>0.99659944431002645</v>
      </c>
      <c r="CV423" s="77">
        <v>2015</v>
      </c>
    </row>
    <row r="424" spans="97:100" x14ac:dyDescent="0.25">
      <c r="CS424" s="90">
        <f t="shared" ca="1" si="5"/>
        <v>0</v>
      </c>
      <c r="CU424" s="77">
        <v>0.99557295461552997</v>
      </c>
      <c r="CV424" s="77">
        <v>2001</v>
      </c>
    </row>
    <row r="425" spans="97:100" x14ac:dyDescent="0.25">
      <c r="CS425" s="90">
        <f t="shared" ca="1" si="5"/>
        <v>0</v>
      </c>
      <c r="CU425" s="77">
        <v>0.99421000168636542</v>
      </c>
      <c r="CV425" s="77">
        <v>2002</v>
      </c>
    </row>
    <row r="426" spans="97:100" x14ac:dyDescent="0.25">
      <c r="CS426" s="90">
        <f t="shared" ca="1" si="5"/>
        <v>0</v>
      </c>
      <c r="CU426" s="77">
        <v>0.99810367422231827</v>
      </c>
      <c r="CV426" s="77">
        <v>2003</v>
      </c>
    </row>
    <row r="427" spans="97:100" x14ac:dyDescent="0.25">
      <c r="CS427" s="90">
        <f t="shared" ca="1" si="5"/>
        <v>0</v>
      </c>
      <c r="CU427" s="77">
        <v>0.99732940795271885</v>
      </c>
      <c r="CV427" s="77">
        <v>2004</v>
      </c>
    </row>
    <row r="428" spans="97:100" x14ac:dyDescent="0.25">
      <c r="CS428" s="90">
        <f t="shared" ca="1" si="5"/>
        <v>0</v>
      </c>
      <c r="CU428" s="77">
        <v>0.99890032088709491</v>
      </c>
      <c r="CV428" s="77">
        <v>2005</v>
      </c>
    </row>
    <row r="429" spans="97:100" x14ac:dyDescent="0.25">
      <c r="CS429" s="90">
        <f t="shared" ca="1" si="5"/>
        <v>0</v>
      </c>
      <c r="CU429" s="77">
        <v>0.99902824960549119</v>
      </c>
      <c r="CV429" s="77">
        <v>2006</v>
      </c>
    </row>
    <row r="430" spans="97:100" x14ac:dyDescent="0.25">
      <c r="CS430" s="90">
        <f t="shared" ca="1" si="5"/>
        <v>0</v>
      </c>
      <c r="CU430" s="77">
        <v>0.9898580960513762</v>
      </c>
      <c r="CV430" s="77">
        <v>2007</v>
      </c>
    </row>
    <row r="431" spans="97:100" x14ac:dyDescent="0.25">
      <c r="CS431" s="90">
        <f t="shared" ca="1" si="5"/>
        <v>0</v>
      </c>
      <c r="CU431" s="77">
        <v>0.99686534623901935</v>
      </c>
      <c r="CV431" s="77">
        <v>2008</v>
      </c>
    </row>
    <row r="432" spans="97:100" x14ac:dyDescent="0.25">
      <c r="CS432" s="90">
        <f t="shared" ca="1" si="5"/>
        <v>0</v>
      </c>
      <c r="CU432" s="77">
        <v>0.99911641089091507</v>
      </c>
      <c r="CV432" s="77">
        <v>2009</v>
      </c>
    </row>
    <row r="433" spans="97:100" x14ac:dyDescent="0.25">
      <c r="CS433" s="90">
        <f t="shared" ca="1" si="5"/>
        <v>0</v>
      </c>
      <c r="CU433" s="77">
        <v>0.99650437967301253</v>
      </c>
      <c r="CV433" s="77">
        <v>2010</v>
      </c>
    </row>
    <row r="434" spans="97:100" x14ac:dyDescent="0.25">
      <c r="CS434" s="90">
        <f t="shared" ca="1" si="5"/>
        <v>0</v>
      </c>
      <c r="CU434" s="77">
        <v>0.99434042775875719</v>
      </c>
      <c r="CV434" s="77">
        <v>2011</v>
      </c>
    </row>
    <row r="435" spans="97:100" x14ac:dyDescent="0.25">
      <c r="CS435" s="90">
        <f t="shared" ca="1" si="5"/>
        <v>0</v>
      </c>
      <c r="CU435" s="77">
        <v>0.99721909035302747</v>
      </c>
      <c r="CV435" s="77">
        <v>2012</v>
      </c>
    </row>
    <row r="436" spans="97:100" x14ac:dyDescent="0.25">
      <c r="CS436" s="90">
        <f t="shared" ca="1" si="5"/>
        <v>0</v>
      </c>
      <c r="CU436" s="77">
        <v>0.99686177105030616</v>
      </c>
      <c r="CV436" s="77">
        <v>2013</v>
      </c>
    </row>
    <row r="437" spans="97:100" x14ac:dyDescent="0.25">
      <c r="CS437" s="90">
        <f t="shared" ca="1" si="5"/>
        <v>0</v>
      </c>
      <c r="CU437" s="77">
        <v>0.99875942130102857</v>
      </c>
      <c r="CV437" s="77">
        <v>2014</v>
      </c>
    </row>
    <row r="438" spans="97:100" x14ac:dyDescent="0.25">
      <c r="CS438" s="90">
        <f t="shared" ca="1" si="5"/>
        <v>0</v>
      </c>
      <c r="CU438" s="77">
        <v>0.99953570897967758</v>
      </c>
      <c r="CV438" s="77">
        <v>2015</v>
      </c>
    </row>
    <row r="439" spans="97:100" x14ac:dyDescent="0.25">
      <c r="CS439" s="90">
        <f t="shared" ca="1" si="5"/>
        <v>0</v>
      </c>
      <c r="CU439" s="77">
        <v>0.88417744360021555</v>
      </c>
      <c r="CV439" s="77">
        <v>2001</v>
      </c>
    </row>
    <row r="440" spans="97:100" x14ac:dyDescent="0.25">
      <c r="CS440" s="90">
        <f t="shared" ca="1" si="5"/>
        <v>0</v>
      </c>
      <c r="CU440" s="77">
        <v>0.8813571920462967</v>
      </c>
      <c r="CV440" s="77">
        <v>2002</v>
      </c>
    </row>
    <row r="441" spans="97:100" x14ac:dyDescent="0.25">
      <c r="CS441" s="90">
        <f t="shared" ca="1" si="5"/>
        <v>0</v>
      </c>
      <c r="CU441" s="77">
        <v>0.86936668285243535</v>
      </c>
      <c r="CV441" s="77">
        <v>2003</v>
      </c>
    </row>
    <row r="442" spans="97:100" x14ac:dyDescent="0.25">
      <c r="CS442" s="90">
        <f t="shared" ca="1" si="5"/>
        <v>0</v>
      </c>
      <c r="CU442" s="77">
        <v>0.87091579511080897</v>
      </c>
      <c r="CV442" s="77">
        <v>2004</v>
      </c>
    </row>
    <row r="443" spans="97:100" x14ac:dyDescent="0.25">
      <c r="CS443" s="90">
        <f t="shared" ca="1" si="5"/>
        <v>0</v>
      </c>
      <c r="CU443" s="77">
        <v>0.86969989599141884</v>
      </c>
      <c r="CV443" s="77">
        <v>2005</v>
      </c>
    </row>
    <row r="444" spans="97:100" x14ac:dyDescent="0.25">
      <c r="CS444" s="90">
        <f t="shared" ca="1" si="5"/>
        <v>0</v>
      </c>
      <c r="CU444" s="77">
        <v>0.86717216847367407</v>
      </c>
      <c r="CV444" s="77">
        <v>2006</v>
      </c>
    </row>
    <row r="445" spans="97:100" x14ac:dyDescent="0.25">
      <c r="CS445" s="90">
        <f t="shared" ca="1" si="5"/>
        <v>0</v>
      </c>
      <c r="CU445" s="77">
        <v>0.87044477174818791</v>
      </c>
      <c r="CV445" s="77">
        <v>2007</v>
      </c>
    </row>
    <row r="446" spans="97:100" x14ac:dyDescent="0.25">
      <c r="CS446" s="90">
        <f t="shared" ca="1" si="5"/>
        <v>0</v>
      </c>
      <c r="CU446" s="77">
        <v>0.84475528747717266</v>
      </c>
      <c r="CV446" s="77">
        <v>2008</v>
      </c>
    </row>
    <row r="447" spans="97:100" x14ac:dyDescent="0.25">
      <c r="CS447" s="90">
        <f t="shared" ca="1" si="5"/>
        <v>0</v>
      </c>
      <c r="CU447" s="77">
        <v>0.85114447713877461</v>
      </c>
      <c r="CV447" s="77">
        <v>2009</v>
      </c>
    </row>
    <row r="448" spans="97:100" x14ac:dyDescent="0.25">
      <c r="CS448" s="90">
        <f t="shared" ca="1" si="5"/>
        <v>0</v>
      </c>
      <c r="CU448" s="77">
        <v>0.84394347418420124</v>
      </c>
      <c r="CV448" s="77">
        <v>2010</v>
      </c>
    </row>
    <row r="449" spans="97:100" x14ac:dyDescent="0.25">
      <c r="CS449" s="90">
        <f t="shared" ca="1" si="5"/>
        <v>0</v>
      </c>
      <c r="CU449" s="77">
        <v>0.84202625324012415</v>
      </c>
      <c r="CV449" s="77">
        <v>2011</v>
      </c>
    </row>
    <row r="450" spans="97:100" x14ac:dyDescent="0.25">
      <c r="CS450" s="90">
        <f t="shared" ca="1" si="5"/>
        <v>0</v>
      </c>
      <c r="CU450" s="77">
        <v>0.83262458217314472</v>
      </c>
      <c r="CV450" s="77">
        <v>2012</v>
      </c>
    </row>
    <row r="451" spans="97:100" x14ac:dyDescent="0.25">
      <c r="CS451" s="90">
        <f t="shared" ca="1" si="5"/>
        <v>0</v>
      </c>
      <c r="CU451" s="77">
        <v>0.83142466108460089</v>
      </c>
      <c r="CV451" s="77">
        <v>2013</v>
      </c>
    </row>
    <row r="452" spans="97:100" x14ac:dyDescent="0.25">
      <c r="CS452" s="90">
        <f t="shared" ca="1" si="5"/>
        <v>0</v>
      </c>
      <c r="CU452" s="77">
        <v>0.82543106533058308</v>
      </c>
      <c r="CV452" s="77">
        <v>2014</v>
      </c>
    </row>
    <row r="453" spans="97:100" x14ac:dyDescent="0.25">
      <c r="CS453" s="90">
        <f t="shared" ca="1" si="5"/>
        <v>0</v>
      </c>
      <c r="CU453" s="77">
        <v>0.82440394535970063</v>
      </c>
      <c r="CV453" s="77">
        <v>2015</v>
      </c>
    </row>
    <row r="454" spans="97:100" x14ac:dyDescent="0.25">
      <c r="CS454" s="90">
        <f t="shared" ca="1" si="5"/>
        <v>0</v>
      </c>
      <c r="CU454" s="77">
        <v>0.9777595981572168</v>
      </c>
      <c r="CV454" s="77">
        <v>2001</v>
      </c>
    </row>
    <row r="455" spans="97:100" x14ac:dyDescent="0.25">
      <c r="CS455" s="90">
        <f t="shared" ca="1" si="5"/>
        <v>0</v>
      </c>
      <c r="CU455" s="77">
        <v>0.98167672968065678</v>
      </c>
      <c r="CV455" s="77">
        <v>2002</v>
      </c>
    </row>
    <row r="456" spans="97:100" x14ac:dyDescent="0.25">
      <c r="CS456" s="90">
        <f t="shared" ca="1" si="5"/>
        <v>0</v>
      </c>
      <c r="CU456" s="77">
        <v>0.99153761484392411</v>
      </c>
      <c r="CV456" s="77">
        <v>2003</v>
      </c>
    </row>
    <row r="457" spans="97:100" x14ac:dyDescent="0.25">
      <c r="CS457" s="90">
        <f t="shared" ca="1" si="5"/>
        <v>0</v>
      </c>
      <c r="CU457" s="77">
        <v>0.99370499836409554</v>
      </c>
      <c r="CV457" s="77">
        <v>2004</v>
      </c>
    </row>
    <row r="458" spans="97:100" x14ac:dyDescent="0.25">
      <c r="CS458" s="90">
        <f t="shared" ca="1" si="5"/>
        <v>0</v>
      </c>
      <c r="CU458" s="77">
        <v>0.9906778654894054</v>
      </c>
      <c r="CV458" s="77">
        <v>2005</v>
      </c>
    </row>
    <row r="459" spans="97:100" x14ac:dyDescent="0.25">
      <c r="CS459" s="90">
        <f t="shared" ca="1" si="5"/>
        <v>0</v>
      </c>
      <c r="CU459" s="77">
        <v>0.98960730102312133</v>
      </c>
      <c r="CV459" s="77">
        <v>2006</v>
      </c>
    </row>
    <row r="460" spans="97:100" x14ac:dyDescent="0.25">
      <c r="CS460" s="90">
        <f t="shared" ca="1" si="5"/>
        <v>0</v>
      </c>
      <c r="CU460" s="77">
        <v>0.99027443770678314</v>
      </c>
      <c r="CV460" s="77">
        <v>2007</v>
      </c>
    </row>
    <row r="461" spans="97:100" x14ac:dyDescent="0.25">
      <c r="CS461" s="90">
        <f t="shared" ca="1" si="5"/>
        <v>0</v>
      </c>
      <c r="CU461" s="77">
        <v>0.99143220148911182</v>
      </c>
      <c r="CV461" s="77">
        <v>2008</v>
      </c>
    </row>
    <row r="462" spans="97:100" x14ac:dyDescent="0.25">
      <c r="CS462" s="90">
        <f t="shared" ca="1" si="5"/>
        <v>0</v>
      </c>
      <c r="CU462" s="77">
        <v>0.99137324547712391</v>
      </c>
      <c r="CV462" s="77">
        <v>2009</v>
      </c>
    </row>
    <row r="463" spans="97:100" x14ac:dyDescent="0.25">
      <c r="CS463" s="90">
        <f t="shared" ca="1" si="5"/>
        <v>0</v>
      </c>
      <c r="CU463" s="77">
        <v>0.99065310296967601</v>
      </c>
      <c r="CV463" s="77">
        <v>2010</v>
      </c>
    </row>
    <row r="464" spans="97:100" x14ac:dyDescent="0.25">
      <c r="CS464" s="90">
        <f t="shared" ca="1" si="5"/>
        <v>0</v>
      </c>
      <c r="CU464" s="77">
        <v>0.98966517317140246</v>
      </c>
      <c r="CV464" s="77">
        <v>2011</v>
      </c>
    </row>
    <row r="465" spans="97:100" x14ac:dyDescent="0.25">
      <c r="CS465" s="90">
        <f t="shared" ca="1" si="5"/>
        <v>0</v>
      </c>
      <c r="CU465" s="77">
        <v>0.98748727619706911</v>
      </c>
      <c r="CV465" s="77">
        <v>2012</v>
      </c>
    </row>
    <row r="466" spans="97:100" x14ac:dyDescent="0.25">
      <c r="CS466" s="90">
        <f t="shared" ca="1" si="5"/>
        <v>0</v>
      </c>
      <c r="CU466" s="77">
        <v>0.98764276019168995</v>
      </c>
      <c r="CV466" s="77">
        <v>2013</v>
      </c>
    </row>
    <row r="467" spans="97:100" x14ac:dyDescent="0.25">
      <c r="CS467" s="90">
        <f t="shared" ca="1" si="5"/>
        <v>0</v>
      </c>
      <c r="CU467" s="77">
        <v>0.98540778232274628</v>
      </c>
      <c r="CV467" s="77">
        <v>2014</v>
      </c>
    </row>
    <row r="468" spans="97:100" x14ac:dyDescent="0.25">
      <c r="CS468" s="90">
        <f t="shared" ref="CS468:CS531" ca="1" si="6">OFFSET($B$19, MOD(ROW()-ROW($CF$19),ROWS($B$19:$B$33)),TRUNC((ROW()-ROW($CF$19))/ROWS($B$19:$B$33)),1,1)</f>
        <v>0</v>
      </c>
      <c r="CU468" s="77">
        <v>0.98282922436946885</v>
      </c>
      <c r="CV468" s="77">
        <v>2015</v>
      </c>
    </row>
    <row r="469" spans="97:100" x14ac:dyDescent="0.25">
      <c r="CS469" s="90">
        <f t="shared" ca="1" si="6"/>
        <v>0</v>
      </c>
      <c r="CU469" s="77">
        <v>0.98514195583874298</v>
      </c>
      <c r="CV469" s="77">
        <v>2001</v>
      </c>
    </row>
    <row r="470" spans="97:100" x14ac:dyDescent="0.25">
      <c r="CS470" s="90">
        <f t="shared" ca="1" si="6"/>
        <v>0</v>
      </c>
      <c r="CU470" s="77">
        <v>0.98838838689638664</v>
      </c>
      <c r="CV470" s="77">
        <v>2002</v>
      </c>
    </row>
    <row r="471" spans="97:100" x14ac:dyDescent="0.25">
      <c r="CS471" s="90">
        <f t="shared" ca="1" si="6"/>
        <v>0</v>
      </c>
      <c r="CU471" s="77">
        <v>0.98802067589829268</v>
      </c>
      <c r="CV471" s="77">
        <v>2003</v>
      </c>
    </row>
    <row r="472" spans="97:100" x14ac:dyDescent="0.25">
      <c r="CS472" s="90">
        <f t="shared" ca="1" si="6"/>
        <v>0</v>
      </c>
      <c r="CU472" s="77">
        <v>0.96981794676435473</v>
      </c>
      <c r="CV472" s="77">
        <v>2004</v>
      </c>
    </row>
    <row r="473" spans="97:100" x14ac:dyDescent="0.25">
      <c r="CS473" s="90">
        <f t="shared" ca="1" si="6"/>
        <v>0</v>
      </c>
      <c r="CU473" s="77">
        <v>0.95176262591785732</v>
      </c>
      <c r="CV473" s="77">
        <v>2005</v>
      </c>
    </row>
    <row r="474" spans="97:100" x14ac:dyDescent="0.25">
      <c r="CS474" s="90">
        <f t="shared" ca="1" si="6"/>
        <v>0</v>
      </c>
      <c r="CU474" s="77">
        <v>0.92362376330303964</v>
      </c>
      <c r="CV474" s="77">
        <v>2006</v>
      </c>
    </row>
    <row r="475" spans="97:100" x14ac:dyDescent="0.25">
      <c r="CS475" s="90">
        <f t="shared" ca="1" si="6"/>
        <v>0</v>
      </c>
      <c r="CU475" s="77">
        <v>0.9081045498789545</v>
      </c>
      <c r="CV475" s="77">
        <v>2007</v>
      </c>
    </row>
    <row r="476" spans="97:100" x14ac:dyDescent="0.25">
      <c r="CS476" s="90">
        <f t="shared" ca="1" si="6"/>
        <v>0</v>
      </c>
      <c r="CU476" s="77">
        <v>0.91261140973872978</v>
      </c>
      <c r="CV476" s="77">
        <v>2008</v>
      </c>
    </row>
    <row r="477" spans="97:100" x14ac:dyDescent="0.25">
      <c r="CS477" s="90">
        <f t="shared" ca="1" si="6"/>
        <v>0</v>
      </c>
      <c r="CU477" s="77">
        <v>0.93594291160102083</v>
      </c>
      <c r="CV477" s="77">
        <v>2009</v>
      </c>
    </row>
    <row r="478" spans="97:100" x14ac:dyDescent="0.25">
      <c r="CS478" s="90">
        <f t="shared" ca="1" si="6"/>
        <v>0</v>
      </c>
      <c r="CU478" s="77">
        <v>0.92473736972419174</v>
      </c>
      <c r="CV478" s="77">
        <v>2010</v>
      </c>
    </row>
    <row r="479" spans="97:100" x14ac:dyDescent="0.25">
      <c r="CS479" s="90">
        <f t="shared" ca="1" si="6"/>
        <v>0</v>
      </c>
      <c r="CU479" s="77">
        <v>0.90372622740081709</v>
      </c>
      <c r="CV479" s="77">
        <v>2011</v>
      </c>
    </row>
    <row r="480" spans="97:100" x14ac:dyDescent="0.25">
      <c r="CS480" s="90">
        <f t="shared" ca="1" si="6"/>
        <v>0</v>
      </c>
      <c r="CU480" s="77">
        <v>0.89053919484608257</v>
      </c>
      <c r="CV480" s="77">
        <v>2012</v>
      </c>
    </row>
    <row r="481" spans="97:100" x14ac:dyDescent="0.25">
      <c r="CS481" s="90">
        <f t="shared" ca="1" si="6"/>
        <v>0</v>
      </c>
      <c r="CU481" s="77">
        <v>0.89035716151119992</v>
      </c>
      <c r="CV481" s="77">
        <v>2013</v>
      </c>
    </row>
    <row r="482" spans="97:100" x14ac:dyDescent="0.25">
      <c r="CS482" s="90">
        <f t="shared" ca="1" si="6"/>
        <v>0</v>
      </c>
      <c r="CU482" s="77">
        <v>0.88300188545790781</v>
      </c>
      <c r="CV482" s="77">
        <v>2014</v>
      </c>
    </row>
    <row r="483" spans="97:100" x14ac:dyDescent="0.25">
      <c r="CS483" s="90">
        <f t="shared" ca="1" si="6"/>
        <v>0</v>
      </c>
      <c r="CU483" s="77">
        <v>0.8835169927033063</v>
      </c>
      <c r="CV483" s="77">
        <v>2015</v>
      </c>
    </row>
    <row r="484" spans="97:100" x14ac:dyDescent="0.25">
      <c r="CS484" s="90">
        <f t="shared" ca="1" si="6"/>
        <v>0</v>
      </c>
      <c r="CU484" s="77">
        <v>0.90328382936252472</v>
      </c>
      <c r="CV484" s="77">
        <v>2001</v>
      </c>
    </row>
    <row r="485" spans="97:100" x14ac:dyDescent="0.25">
      <c r="CS485" s="90">
        <f t="shared" ca="1" si="6"/>
        <v>0</v>
      </c>
      <c r="CU485" s="77">
        <v>0.91003842226170961</v>
      </c>
      <c r="CV485" s="77">
        <v>2002</v>
      </c>
    </row>
    <row r="486" spans="97:100" x14ac:dyDescent="0.25">
      <c r="CS486" s="90">
        <f t="shared" ca="1" si="6"/>
        <v>0</v>
      </c>
      <c r="CU486" s="77">
        <v>0.91750619793685662</v>
      </c>
      <c r="CV486" s="77">
        <v>2003</v>
      </c>
    </row>
    <row r="487" spans="97:100" x14ac:dyDescent="0.25">
      <c r="CS487" s="90">
        <f t="shared" ca="1" si="6"/>
        <v>0</v>
      </c>
      <c r="CU487" s="77">
        <v>0.92991104780814426</v>
      </c>
      <c r="CV487" s="77">
        <v>2004</v>
      </c>
    </row>
    <row r="488" spans="97:100" x14ac:dyDescent="0.25">
      <c r="CS488" s="90">
        <f t="shared" ca="1" si="6"/>
        <v>0</v>
      </c>
      <c r="CU488" s="77">
        <v>0.93927453404552186</v>
      </c>
      <c r="CV488" s="77">
        <v>2005</v>
      </c>
    </row>
    <row r="489" spans="97:100" x14ac:dyDescent="0.25">
      <c r="CS489" s="90">
        <f t="shared" ca="1" si="6"/>
        <v>0</v>
      </c>
      <c r="CU489" s="77">
        <v>0.94314916633507295</v>
      </c>
      <c r="CV489" s="77">
        <v>2006</v>
      </c>
    </row>
    <row r="490" spans="97:100" x14ac:dyDescent="0.25">
      <c r="CS490" s="90">
        <f t="shared" ca="1" si="6"/>
        <v>0</v>
      </c>
      <c r="CU490" s="77">
        <v>0.95923932558856406</v>
      </c>
      <c r="CV490" s="77">
        <v>2007</v>
      </c>
    </row>
    <row r="491" spans="97:100" x14ac:dyDescent="0.25">
      <c r="CS491" s="90">
        <f t="shared" ca="1" si="6"/>
        <v>0</v>
      </c>
      <c r="CU491" s="77">
        <v>0.96461854892331333</v>
      </c>
      <c r="CV491" s="77">
        <v>2008</v>
      </c>
    </row>
    <row r="492" spans="97:100" x14ac:dyDescent="0.25">
      <c r="CS492" s="90">
        <f t="shared" ca="1" si="6"/>
        <v>0</v>
      </c>
      <c r="CU492" s="77">
        <v>0.96474806455757567</v>
      </c>
      <c r="CV492" s="77">
        <v>2009</v>
      </c>
    </row>
    <row r="493" spans="97:100" x14ac:dyDescent="0.25">
      <c r="CS493" s="90">
        <f t="shared" ca="1" si="6"/>
        <v>0</v>
      </c>
      <c r="CU493" s="77">
        <v>0.97434608139672818</v>
      </c>
      <c r="CV493" s="77">
        <v>2010</v>
      </c>
    </row>
    <row r="494" spans="97:100" x14ac:dyDescent="0.25">
      <c r="CS494" s="90">
        <f t="shared" ca="1" si="6"/>
        <v>0</v>
      </c>
      <c r="CU494" s="77">
        <v>0.97327994472864154</v>
      </c>
      <c r="CV494" s="77">
        <v>2011</v>
      </c>
    </row>
    <row r="495" spans="97:100" x14ac:dyDescent="0.25">
      <c r="CS495" s="90">
        <f t="shared" ca="1" si="6"/>
        <v>0</v>
      </c>
      <c r="CU495" s="77">
        <v>0.97186723779177098</v>
      </c>
      <c r="CV495" s="77">
        <v>2012</v>
      </c>
    </row>
    <row r="496" spans="97:100" x14ac:dyDescent="0.25">
      <c r="CS496" s="90">
        <f t="shared" ca="1" si="6"/>
        <v>0</v>
      </c>
      <c r="CU496" s="77">
        <v>0.97754817879574851</v>
      </c>
      <c r="CV496" s="77">
        <v>2013</v>
      </c>
    </row>
    <row r="497" spans="97:100" x14ac:dyDescent="0.25">
      <c r="CS497" s="90">
        <f t="shared" ca="1" si="6"/>
        <v>0</v>
      </c>
      <c r="CU497" s="77">
        <v>0.98128725270599848</v>
      </c>
      <c r="CV497" s="77">
        <v>2014</v>
      </c>
    </row>
    <row r="498" spans="97:100" x14ac:dyDescent="0.25">
      <c r="CS498" s="90">
        <f t="shared" ca="1" si="6"/>
        <v>0</v>
      </c>
      <c r="CU498" s="77">
        <v>0.98129849564211435</v>
      </c>
      <c r="CV498" s="77">
        <v>2015</v>
      </c>
    </row>
    <row r="499" spans="97:100" x14ac:dyDescent="0.25">
      <c r="CS499" s="90">
        <f t="shared" ca="1" si="6"/>
        <v>0</v>
      </c>
      <c r="CU499" s="77">
        <v>0.88290497557162495</v>
      </c>
      <c r="CV499" s="77">
        <v>2001</v>
      </c>
    </row>
    <row r="500" spans="97:100" x14ac:dyDescent="0.25">
      <c r="CS500" s="90">
        <f t="shared" ca="1" si="6"/>
        <v>0</v>
      </c>
      <c r="CU500" s="77">
        <v>0.88623484799483077</v>
      </c>
      <c r="CV500" s="77">
        <v>2002</v>
      </c>
    </row>
    <row r="501" spans="97:100" x14ac:dyDescent="0.25">
      <c r="CS501" s="90">
        <f t="shared" ca="1" si="6"/>
        <v>0</v>
      </c>
      <c r="CU501" s="77">
        <v>0.88887669253140633</v>
      </c>
      <c r="CV501" s="77">
        <v>2003</v>
      </c>
    </row>
    <row r="502" spans="97:100" x14ac:dyDescent="0.25">
      <c r="CS502" s="90">
        <f t="shared" ca="1" si="6"/>
        <v>0</v>
      </c>
      <c r="CU502" s="77">
        <v>0.88278458182657238</v>
      </c>
      <c r="CV502" s="77">
        <v>2004</v>
      </c>
    </row>
    <row r="503" spans="97:100" x14ac:dyDescent="0.25">
      <c r="CS503" s="90">
        <f t="shared" ca="1" si="6"/>
        <v>0</v>
      </c>
      <c r="CU503" s="77">
        <v>0.87588944177253336</v>
      </c>
      <c r="CV503" s="77">
        <v>2005</v>
      </c>
    </row>
    <row r="504" spans="97:100" x14ac:dyDescent="0.25">
      <c r="CS504" s="90">
        <f t="shared" ca="1" si="6"/>
        <v>0</v>
      </c>
      <c r="CU504" s="77">
        <v>0.88715514399148387</v>
      </c>
      <c r="CV504" s="77">
        <v>2006</v>
      </c>
    </row>
    <row r="505" spans="97:100" x14ac:dyDescent="0.25">
      <c r="CS505" s="90">
        <f t="shared" ca="1" si="6"/>
        <v>0</v>
      </c>
      <c r="CU505" s="77">
        <v>0.91579353733182278</v>
      </c>
      <c r="CV505" s="77">
        <v>2007</v>
      </c>
    </row>
    <row r="506" spans="97:100" x14ac:dyDescent="0.25">
      <c r="CS506" s="90">
        <f t="shared" ca="1" si="6"/>
        <v>0</v>
      </c>
      <c r="CU506" s="77">
        <v>0.91199072473091103</v>
      </c>
      <c r="CV506" s="77">
        <v>2008</v>
      </c>
    </row>
    <row r="507" spans="97:100" x14ac:dyDescent="0.25">
      <c r="CS507" s="90">
        <f t="shared" ca="1" si="6"/>
        <v>0</v>
      </c>
      <c r="CU507" s="77">
        <v>0.92389239079320296</v>
      </c>
      <c r="CV507" s="77">
        <v>2009</v>
      </c>
    </row>
    <row r="508" spans="97:100" x14ac:dyDescent="0.25">
      <c r="CS508" s="90">
        <f t="shared" ca="1" si="6"/>
        <v>0</v>
      </c>
      <c r="CU508" s="77">
        <v>0.92127536582376057</v>
      </c>
      <c r="CV508" s="77">
        <v>2010</v>
      </c>
    </row>
    <row r="509" spans="97:100" x14ac:dyDescent="0.25">
      <c r="CS509" s="90">
        <f t="shared" ca="1" si="6"/>
        <v>0</v>
      </c>
      <c r="CU509" s="77">
        <v>0.92201577901872356</v>
      </c>
      <c r="CV509" s="77">
        <v>2011</v>
      </c>
    </row>
    <row r="510" spans="97:100" x14ac:dyDescent="0.25">
      <c r="CS510" s="90">
        <f t="shared" ca="1" si="6"/>
        <v>0</v>
      </c>
      <c r="CU510" s="77">
        <v>0.92353259901266094</v>
      </c>
      <c r="CV510" s="77">
        <v>2012</v>
      </c>
    </row>
    <row r="511" spans="97:100" x14ac:dyDescent="0.25">
      <c r="CS511" s="90">
        <f t="shared" ca="1" si="6"/>
        <v>0</v>
      </c>
      <c r="CU511" s="77">
        <v>0.92845158667773187</v>
      </c>
      <c r="CV511" s="77">
        <v>2013</v>
      </c>
    </row>
    <row r="512" spans="97:100" x14ac:dyDescent="0.25">
      <c r="CS512" s="90">
        <f t="shared" ca="1" si="6"/>
        <v>0</v>
      </c>
      <c r="CU512" s="77">
        <v>0.93095566065145041</v>
      </c>
      <c r="CV512" s="77">
        <v>2014</v>
      </c>
    </row>
    <row r="513" spans="97:100" x14ac:dyDescent="0.25">
      <c r="CS513" s="90">
        <f t="shared" ca="1" si="6"/>
        <v>0</v>
      </c>
      <c r="CU513" s="77">
        <v>0.9340743363959354</v>
      </c>
      <c r="CV513" s="77">
        <v>2015</v>
      </c>
    </row>
    <row r="514" spans="97:100" x14ac:dyDescent="0.25">
      <c r="CS514" s="90">
        <f t="shared" ca="1" si="6"/>
        <v>0</v>
      </c>
      <c r="CU514" s="77">
        <v>0.97481528954593322</v>
      </c>
      <c r="CV514" s="77">
        <v>2001</v>
      </c>
    </row>
    <row r="515" spans="97:100" x14ac:dyDescent="0.25">
      <c r="CS515" s="90">
        <f t="shared" ca="1" si="6"/>
        <v>0</v>
      </c>
      <c r="CU515" s="77">
        <v>0.96944050706023122</v>
      </c>
      <c r="CV515" s="77">
        <v>2002</v>
      </c>
    </row>
    <row r="516" spans="97:100" x14ac:dyDescent="0.25">
      <c r="CS516" s="90">
        <f t="shared" ca="1" si="6"/>
        <v>0</v>
      </c>
      <c r="CU516" s="77">
        <v>0.97436783928503601</v>
      </c>
      <c r="CV516" s="77">
        <v>2003</v>
      </c>
    </row>
    <row r="517" spans="97:100" x14ac:dyDescent="0.25">
      <c r="CS517" s="90">
        <f t="shared" ca="1" si="6"/>
        <v>0</v>
      </c>
      <c r="CU517" s="77">
        <v>0.98259716023609345</v>
      </c>
      <c r="CV517" s="77">
        <v>2004</v>
      </c>
    </row>
    <row r="518" spans="97:100" x14ac:dyDescent="0.25">
      <c r="CS518" s="90">
        <f t="shared" ca="1" si="6"/>
        <v>0</v>
      </c>
      <c r="CU518" s="77">
        <v>0.98461202562903771</v>
      </c>
      <c r="CV518" s="77">
        <v>2005</v>
      </c>
    </row>
    <row r="519" spans="97:100" x14ac:dyDescent="0.25">
      <c r="CS519" s="90">
        <f t="shared" ca="1" si="6"/>
        <v>0</v>
      </c>
      <c r="CU519" s="77">
        <v>0.99276178711536944</v>
      </c>
      <c r="CV519" s="77">
        <v>2006</v>
      </c>
    </row>
    <row r="520" spans="97:100" x14ac:dyDescent="0.25">
      <c r="CS520" s="90">
        <f t="shared" ca="1" si="6"/>
        <v>0</v>
      </c>
      <c r="CU520" s="77">
        <v>0.99382570301403539</v>
      </c>
      <c r="CV520" s="77">
        <v>2007</v>
      </c>
    </row>
    <row r="521" spans="97:100" x14ac:dyDescent="0.25">
      <c r="CS521" s="90">
        <f t="shared" ca="1" si="6"/>
        <v>0</v>
      </c>
      <c r="CU521" s="77">
        <v>0.994491977377018</v>
      </c>
      <c r="CV521" s="77">
        <v>2008</v>
      </c>
    </row>
    <row r="522" spans="97:100" x14ac:dyDescent="0.25">
      <c r="CS522" s="90">
        <f t="shared" ca="1" si="6"/>
        <v>0</v>
      </c>
      <c r="CU522" s="77">
        <v>0.99453037013424639</v>
      </c>
      <c r="CV522" s="77">
        <v>2009</v>
      </c>
    </row>
    <row r="523" spans="97:100" x14ac:dyDescent="0.25">
      <c r="CS523" s="90">
        <f t="shared" ca="1" si="6"/>
        <v>0</v>
      </c>
      <c r="CU523" s="77">
        <v>0.99478608303061988</v>
      </c>
      <c r="CV523" s="77">
        <v>2010</v>
      </c>
    </row>
    <row r="524" spans="97:100" x14ac:dyDescent="0.25">
      <c r="CS524" s="90">
        <f t="shared" ca="1" si="6"/>
        <v>0</v>
      </c>
      <c r="CU524" s="77">
        <v>0.99350204964914124</v>
      </c>
      <c r="CV524" s="77">
        <v>2011</v>
      </c>
    </row>
    <row r="525" spans="97:100" x14ac:dyDescent="0.25">
      <c r="CS525" s="90">
        <f t="shared" ca="1" si="6"/>
        <v>0</v>
      </c>
      <c r="CU525" s="77">
        <v>0.99193148926374342</v>
      </c>
      <c r="CV525" s="77">
        <v>2012</v>
      </c>
    </row>
    <row r="526" spans="97:100" x14ac:dyDescent="0.25">
      <c r="CS526" s="90">
        <f t="shared" ca="1" si="6"/>
        <v>0</v>
      </c>
      <c r="CU526" s="77">
        <v>0.9923968526349396</v>
      </c>
      <c r="CV526" s="77">
        <v>2013</v>
      </c>
    </row>
    <row r="527" spans="97:100" x14ac:dyDescent="0.25">
      <c r="CS527" s="90">
        <f t="shared" ca="1" si="6"/>
        <v>0</v>
      </c>
      <c r="CU527" s="77">
        <v>0.99210620345581257</v>
      </c>
      <c r="CV527" s="77">
        <v>2014</v>
      </c>
    </row>
    <row r="528" spans="97:100" x14ac:dyDescent="0.25">
      <c r="CS528" s="90">
        <f t="shared" ca="1" si="6"/>
        <v>0</v>
      </c>
      <c r="CU528" s="77">
        <v>0.99305354171088689</v>
      </c>
      <c r="CV528" s="77">
        <v>2015</v>
      </c>
    </row>
    <row r="529" spans="97:100" x14ac:dyDescent="0.25">
      <c r="CS529" s="90">
        <f t="shared" ca="1" si="6"/>
        <v>0</v>
      </c>
      <c r="CU529" s="77">
        <v>0.81735397591744108</v>
      </c>
      <c r="CV529" s="77">
        <v>2001</v>
      </c>
    </row>
    <row r="530" spans="97:100" x14ac:dyDescent="0.25">
      <c r="CS530" s="90">
        <f t="shared" ca="1" si="6"/>
        <v>0</v>
      </c>
      <c r="CU530" s="77">
        <v>0.8282849799598323</v>
      </c>
      <c r="CV530" s="77">
        <v>2002</v>
      </c>
    </row>
    <row r="531" spans="97:100" x14ac:dyDescent="0.25">
      <c r="CS531" s="90">
        <f t="shared" ca="1" si="6"/>
        <v>0</v>
      </c>
      <c r="CU531" s="77">
        <v>0.77082825904433439</v>
      </c>
      <c r="CV531" s="77">
        <v>2003</v>
      </c>
    </row>
    <row r="532" spans="97:100" x14ac:dyDescent="0.25">
      <c r="CS532" s="90">
        <f t="shared" ref="CS532:CS595" ca="1" si="7">OFFSET($B$19, MOD(ROW()-ROW($CF$19),ROWS($B$19:$B$33)),TRUNC((ROW()-ROW($CF$19))/ROWS($B$19:$B$33)),1,1)</f>
        <v>0</v>
      </c>
      <c r="CU532" s="77">
        <v>0.72926958781384643</v>
      </c>
      <c r="CV532" s="77">
        <v>2004</v>
      </c>
    </row>
    <row r="533" spans="97:100" x14ac:dyDescent="0.25">
      <c r="CS533" s="90">
        <f t="shared" ca="1" si="7"/>
        <v>0</v>
      </c>
      <c r="CU533" s="77">
        <v>0.73722349640707563</v>
      </c>
      <c r="CV533" s="77">
        <v>2005</v>
      </c>
    </row>
    <row r="534" spans="97:100" x14ac:dyDescent="0.25">
      <c r="CS534" s="90">
        <f t="shared" ca="1" si="7"/>
        <v>0</v>
      </c>
      <c r="CU534" s="77">
        <v>0.76220704284241536</v>
      </c>
      <c r="CV534" s="77">
        <v>2006</v>
      </c>
    </row>
    <row r="535" spans="97:100" x14ac:dyDescent="0.25">
      <c r="CS535" s="90">
        <f t="shared" ca="1" si="7"/>
        <v>0</v>
      </c>
      <c r="CU535" s="77">
        <v>0.77788851274062465</v>
      </c>
      <c r="CV535" s="77">
        <v>2007</v>
      </c>
    </row>
    <row r="536" spans="97:100" x14ac:dyDescent="0.25">
      <c r="CS536" s="90">
        <f t="shared" ca="1" si="7"/>
        <v>0</v>
      </c>
      <c r="CU536" s="77">
        <v>0.78024674809568995</v>
      </c>
      <c r="CV536" s="77">
        <v>2008</v>
      </c>
    </row>
    <row r="537" spans="97:100" x14ac:dyDescent="0.25">
      <c r="CS537" s="90">
        <f t="shared" ca="1" si="7"/>
        <v>0</v>
      </c>
      <c r="CU537" s="77">
        <v>0.78383584189318833</v>
      </c>
      <c r="CV537" s="77">
        <v>2009</v>
      </c>
    </row>
    <row r="538" spans="97:100" x14ac:dyDescent="0.25">
      <c r="CS538" s="90">
        <f t="shared" ca="1" si="7"/>
        <v>0</v>
      </c>
      <c r="CU538" s="77">
        <v>0.79669326611666014</v>
      </c>
      <c r="CV538" s="77">
        <v>2010</v>
      </c>
    </row>
    <row r="539" spans="97:100" x14ac:dyDescent="0.25">
      <c r="CS539" s="90">
        <f t="shared" ca="1" si="7"/>
        <v>0</v>
      </c>
      <c r="CU539" s="77">
        <v>0.78991534897634041</v>
      </c>
      <c r="CV539" s="77">
        <v>2011</v>
      </c>
    </row>
    <row r="540" spans="97:100" x14ac:dyDescent="0.25">
      <c r="CS540" s="90">
        <f t="shared" ca="1" si="7"/>
        <v>0</v>
      </c>
      <c r="CU540" s="77">
        <v>0.78267745124255805</v>
      </c>
      <c r="CV540" s="77">
        <v>2012</v>
      </c>
    </row>
    <row r="541" spans="97:100" x14ac:dyDescent="0.25">
      <c r="CS541" s="90">
        <f t="shared" ca="1" si="7"/>
        <v>0</v>
      </c>
      <c r="CU541" s="77">
        <v>0.7844959283571008</v>
      </c>
      <c r="CV541" s="77">
        <v>2013</v>
      </c>
    </row>
    <row r="542" spans="97:100" x14ac:dyDescent="0.25">
      <c r="CS542" s="90">
        <f t="shared" ca="1" si="7"/>
        <v>0</v>
      </c>
      <c r="CU542" s="77">
        <v>0.77641813352932798</v>
      </c>
      <c r="CV542" s="77">
        <v>2014</v>
      </c>
    </row>
    <row r="543" spans="97:100" x14ac:dyDescent="0.25">
      <c r="CS543" s="90">
        <f t="shared" ca="1" si="7"/>
        <v>0</v>
      </c>
      <c r="CU543" s="77">
        <v>0.7788391741060281</v>
      </c>
      <c r="CV543" s="77">
        <v>2015</v>
      </c>
    </row>
    <row r="544" spans="97:100" x14ac:dyDescent="0.25">
      <c r="CS544" s="90">
        <f t="shared" ca="1" si="7"/>
        <v>0</v>
      </c>
      <c r="CU544" s="77">
        <v>0.98970489391570871</v>
      </c>
      <c r="CV544" s="77">
        <v>2001</v>
      </c>
    </row>
    <row r="545" spans="97:100" x14ac:dyDescent="0.25">
      <c r="CS545" s="90">
        <f t="shared" ca="1" si="7"/>
        <v>0</v>
      </c>
      <c r="CU545" s="77">
        <v>0.99213324196890473</v>
      </c>
      <c r="CV545" s="77">
        <v>2002</v>
      </c>
    </row>
    <row r="546" spans="97:100" x14ac:dyDescent="0.25">
      <c r="CS546" s="90">
        <f t="shared" ca="1" si="7"/>
        <v>0</v>
      </c>
      <c r="CU546" s="77">
        <v>0.99858180969095323</v>
      </c>
      <c r="CV546" s="77">
        <v>2003</v>
      </c>
    </row>
    <row r="547" spans="97:100" x14ac:dyDescent="0.25">
      <c r="CS547" s="90">
        <f t="shared" ca="1" si="7"/>
        <v>0</v>
      </c>
      <c r="CU547" s="77">
        <v>0.98265499848718119</v>
      </c>
      <c r="CV547" s="77">
        <v>2004</v>
      </c>
    </row>
    <row r="548" spans="97:100" x14ac:dyDescent="0.25">
      <c r="CS548" s="90">
        <f t="shared" ca="1" si="7"/>
        <v>0</v>
      </c>
      <c r="CU548" s="77">
        <v>0.96495866612850645</v>
      </c>
      <c r="CV548" s="77">
        <v>2005</v>
      </c>
    </row>
    <row r="549" spans="97:100" x14ac:dyDescent="0.25">
      <c r="CS549" s="90">
        <f t="shared" ca="1" si="7"/>
        <v>0</v>
      </c>
      <c r="CU549" s="77">
        <v>0.98182190289961002</v>
      </c>
      <c r="CV549" s="77">
        <v>2006</v>
      </c>
    </row>
    <row r="550" spans="97:100" x14ac:dyDescent="0.25">
      <c r="CS550" s="90">
        <f t="shared" ca="1" si="7"/>
        <v>0</v>
      </c>
      <c r="CU550" s="77">
        <v>0.9848790246508794</v>
      </c>
      <c r="CV550" s="77">
        <v>2007</v>
      </c>
    </row>
    <row r="551" spans="97:100" x14ac:dyDescent="0.25">
      <c r="CS551" s="90">
        <f t="shared" ca="1" si="7"/>
        <v>0</v>
      </c>
      <c r="CU551" s="77">
        <v>0.97116935694493078</v>
      </c>
      <c r="CV551" s="77">
        <v>2008</v>
      </c>
    </row>
    <row r="552" spans="97:100" x14ac:dyDescent="0.25">
      <c r="CS552" s="90">
        <f t="shared" ca="1" si="7"/>
        <v>0</v>
      </c>
      <c r="CU552" s="77">
        <v>0.98732388592885034</v>
      </c>
      <c r="CV552" s="77">
        <v>2009</v>
      </c>
    </row>
    <row r="553" spans="97:100" x14ac:dyDescent="0.25">
      <c r="CS553" s="90">
        <f t="shared" ca="1" si="7"/>
        <v>0</v>
      </c>
      <c r="CU553" s="77">
        <v>0.98550354320178524</v>
      </c>
      <c r="CV553" s="77">
        <v>2010</v>
      </c>
    </row>
    <row r="554" spans="97:100" x14ac:dyDescent="0.25">
      <c r="CS554" s="90">
        <f t="shared" ca="1" si="7"/>
        <v>0</v>
      </c>
      <c r="CU554" s="77">
        <v>0.98886345594569602</v>
      </c>
      <c r="CV554" s="77">
        <v>2011</v>
      </c>
    </row>
    <row r="555" spans="97:100" x14ac:dyDescent="0.25">
      <c r="CS555" s="90">
        <f t="shared" ca="1" si="7"/>
        <v>0</v>
      </c>
      <c r="CU555" s="77">
        <v>0.98959854204223874</v>
      </c>
      <c r="CV555" s="77">
        <v>2012</v>
      </c>
    </row>
    <row r="556" spans="97:100" x14ac:dyDescent="0.25">
      <c r="CS556" s="90">
        <f t="shared" ca="1" si="7"/>
        <v>0</v>
      </c>
      <c r="CU556" s="77">
        <v>0.98600369016210654</v>
      </c>
      <c r="CV556" s="77">
        <v>2013</v>
      </c>
    </row>
    <row r="557" spans="97:100" x14ac:dyDescent="0.25">
      <c r="CS557" s="90">
        <f t="shared" ca="1" si="7"/>
        <v>0</v>
      </c>
      <c r="CU557" s="77">
        <v>0.98542804272183249</v>
      </c>
      <c r="CV557" s="77">
        <v>2014</v>
      </c>
    </row>
    <row r="558" spans="97:100" x14ac:dyDescent="0.25">
      <c r="CS558" s="90">
        <f t="shared" ca="1" si="7"/>
        <v>0</v>
      </c>
      <c r="CU558" s="77">
        <v>0.98551816820949245</v>
      </c>
      <c r="CV558" s="77">
        <v>2015</v>
      </c>
    </row>
    <row r="559" spans="97:100" x14ac:dyDescent="0.25">
      <c r="CS559" s="90">
        <f t="shared" ca="1" si="7"/>
        <v>0</v>
      </c>
      <c r="CU559" s="77">
        <v>0.58267343155359985</v>
      </c>
      <c r="CV559" s="77">
        <v>2001</v>
      </c>
    </row>
    <row r="560" spans="97:100" x14ac:dyDescent="0.25">
      <c r="CS560" s="90">
        <f t="shared" ca="1" si="7"/>
        <v>0</v>
      </c>
      <c r="CU560" s="77">
        <v>0.58347294092710189</v>
      </c>
      <c r="CV560" s="77">
        <v>2002</v>
      </c>
    </row>
    <row r="561" spans="97:100" x14ac:dyDescent="0.25">
      <c r="CS561" s="90">
        <f t="shared" ca="1" si="7"/>
        <v>0</v>
      </c>
      <c r="CU561" s="77">
        <v>0.60112432229817669</v>
      </c>
      <c r="CV561" s="77">
        <v>2003</v>
      </c>
    </row>
    <row r="562" spans="97:100" x14ac:dyDescent="0.25">
      <c r="CS562" s="90">
        <f t="shared" ca="1" si="7"/>
        <v>0</v>
      </c>
      <c r="CU562" s="77">
        <v>0.6399495219122957</v>
      </c>
      <c r="CV562" s="77">
        <v>2004</v>
      </c>
    </row>
    <row r="563" spans="97:100" x14ac:dyDescent="0.25">
      <c r="CS563" s="90">
        <f t="shared" ca="1" si="7"/>
        <v>0</v>
      </c>
      <c r="CU563" s="77">
        <v>0.65571123339727755</v>
      </c>
      <c r="CV563" s="77">
        <v>2005</v>
      </c>
    </row>
    <row r="564" spans="97:100" x14ac:dyDescent="0.25">
      <c r="CS564" s="90">
        <f t="shared" ca="1" si="7"/>
        <v>0</v>
      </c>
      <c r="CU564" s="77">
        <v>0.66280697218256279</v>
      </c>
      <c r="CV564" s="77">
        <v>2006</v>
      </c>
    </row>
    <row r="565" spans="97:100" x14ac:dyDescent="0.25">
      <c r="CS565" s="90">
        <f t="shared" ca="1" si="7"/>
        <v>0</v>
      </c>
      <c r="CU565" s="77">
        <v>0.68937342311324568</v>
      </c>
      <c r="CV565" s="77">
        <v>2007</v>
      </c>
    </row>
    <row r="566" spans="97:100" x14ac:dyDescent="0.25">
      <c r="CS566" s="90">
        <f t="shared" ca="1" si="7"/>
        <v>0</v>
      </c>
      <c r="CU566" s="77">
        <v>0.71708203234769097</v>
      </c>
      <c r="CV566" s="77">
        <v>2008</v>
      </c>
    </row>
    <row r="567" spans="97:100" x14ac:dyDescent="0.25">
      <c r="CS567" s="90">
        <f t="shared" ca="1" si="7"/>
        <v>0</v>
      </c>
      <c r="CU567" s="77">
        <v>0.723439951982637</v>
      </c>
      <c r="CV567" s="77">
        <v>2009</v>
      </c>
    </row>
    <row r="568" spans="97:100" x14ac:dyDescent="0.25">
      <c r="CS568" s="90">
        <f t="shared" ca="1" si="7"/>
        <v>0</v>
      </c>
      <c r="CU568" s="77">
        <v>0.74604743173232269</v>
      </c>
      <c r="CV568" s="77">
        <v>2010</v>
      </c>
    </row>
    <row r="569" spans="97:100" x14ac:dyDescent="0.25">
      <c r="CS569" s="90">
        <f t="shared" ca="1" si="7"/>
        <v>0</v>
      </c>
      <c r="CU569" s="77">
        <v>0.74871096531205794</v>
      </c>
      <c r="CV569" s="77">
        <v>2011</v>
      </c>
    </row>
    <row r="570" spans="97:100" x14ac:dyDescent="0.25">
      <c r="CS570" s="90">
        <f t="shared" ca="1" si="7"/>
        <v>0</v>
      </c>
      <c r="CU570" s="77">
        <v>0.74403075482576775</v>
      </c>
      <c r="CV570" s="77">
        <v>2012</v>
      </c>
    </row>
    <row r="571" spans="97:100" x14ac:dyDescent="0.25">
      <c r="CS571" s="90">
        <f t="shared" ca="1" si="7"/>
        <v>0</v>
      </c>
      <c r="CU571" s="77">
        <v>0.74429880169636453</v>
      </c>
      <c r="CV571" s="77">
        <v>2013</v>
      </c>
    </row>
    <row r="572" spans="97:100" x14ac:dyDescent="0.25">
      <c r="CS572" s="90">
        <f t="shared" ca="1" si="7"/>
        <v>0</v>
      </c>
      <c r="CU572" s="77">
        <v>0.73989163234376898</v>
      </c>
      <c r="CV572" s="77">
        <v>2014</v>
      </c>
    </row>
    <row r="573" spans="97:100" x14ac:dyDescent="0.25">
      <c r="CS573" s="90">
        <f t="shared" ca="1" si="7"/>
        <v>0</v>
      </c>
      <c r="CU573" s="77">
        <v>0.73422351280840992</v>
      </c>
      <c r="CV573" s="77">
        <v>2015</v>
      </c>
    </row>
    <row r="574" spans="97:100" x14ac:dyDescent="0.25">
      <c r="CS574" s="90">
        <f t="shared" ca="1" si="7"/>
        <v>0</v>
      </c>
      <c r="CU574" s="77">
        <v>0.77862505387857173</v>
      </c>
      <c r="CV574" s="77">
        <v>2001</v>
      </c>
    </row>
    <row r="575" spans="97:100" x14ac:dyDescent="0.25">
      <c r="CS575" s="90">
        <f t="shared" ca="1" si="7"/>
        <v>0</v>
      </c>
      <c r="CU575" s="77">
        <v>0.81154312712413168</v>
      </c>
      <c r="CV575" s="77">
        <v>2002</v>
      </c>
    </row>
    <row r="576" spans="97:100" x14ac:dyDescent="0.25">
      <c r="CS576" s="90">
        <f t="shared" ca="1" si="7"/>
        <v>0</v>
      </c>
      <c r="CU576" s="77">
        <v>0.81180984093207664</v>
      </c>
      <c r="CV576" s="77">
        <v>2003</v>
      </c>
    </row>
    <row r="577" spans="97:100" x14ac:dyDescent="0.25">
      <c r="CS577" s="90">
        <f t="shared" ca="1" si="7"/>
        <v>0</v>
      </c>
      <c r="CU577" s="77">
        <v>0.81531692765114638</v>
      </c>
      <c r="CV577" s="77">
        <v>2004</v>
      </c>
    </row>
    <row r="578" spans="97:100" x14ac:dyDescent="0.25">
      <c r="CS578" s="90">
        <f t="shared" ca="1" si="7"/>
        <v>0</v>
      </c>
      <c r="CU578" s="77">
        <v>0.8135759457806353</v>
      </c>
      <c r="CV578" s="77">
        <v>2005</v>
      </c>
    </row>
    <row r="579" spans="97:100" x14ac:dyDescent="0.25">
      <c r="CS579" s="90">
        <f t="shared" ca="1" si="7"/>
        <v>0</v>
      </c>
      <c r="CU579" s="77">
        <v>0.82486129559419696</v>
      </c>
      <c r="CV579" s="77">
        <v>2006</v>
      </c>
    </row>
    <row r="580" spans="97:100" x14ac:dyDescent="0.25">
      <c r="CS580" s="90">
        <f t="shared" ca="1" si="7"/>
        <v>0</v>
      </c>
      <c r="CU580" s="77">
        <v>0.829672091359413</v>
      </c>
      <c r="CV580" s="77">
        <v>2007</v>
      </c>
    </row>
    <row r="581" spans="97:100" x14ac:dyDescent="0.25">
      <c r="CS581" s="90">
        <f t="shared" ca="1" si="7"/>
        <v>0</v>
      </c>
      <c r="CU581" s="77">
        <v>0.83268781470861453</v>
      </c>
      <c r="CV581" s="77">
        <v>2008</v>
      </c>
    </row>
    <row r="582" spans="97:100" x14ac:dyDescent="0.25">
      <c r="CS582" s="90">
        <f t="shared" ca="1" si="7"/>
        <v>0</v>
      </c>
      <c r="CU582" s="77">
        <v>0.83893182804085042</v>
      </c>
      <c r="CV582" s="77">
        <v>2009</v>
      </c>
    </row>
    <row r="583" spans="97:100" x14ac:dyDescent="0.25">
      <c r="CS583" s="90">
        <f t="shared" ca="1" si="7"/>
        <v>0</v>
      </c>
      <c r="CU583" s="77">
        <v>0.8316601565922801</v>
      </c>
      <c r="CV583" s="77">
        <v>2010</v>
      </c>
    </row>
    <row r="584" spans="97:100" x14ac:dyDescent="0.25">
      <c r="CS584" s="90">
        <f t="shared" ca="1" si="7"/>
        <v>0</v>
      </c>
      <c r="CU584" s="77">
        <v>0.83197766057968958</v>
      </c>
      <c r="CV584" s="77">
        <v>2011</v>
      </c>
    </row>
    <row r="585" spans="97:100" x14ac:dyDescent="0.25">
      <c r="CS585" s="90">
        <f t="shared" ca="1" si="7"/>
        <v>0</v>
      </c>
      <c r="CU585" s="77">
        <v>0.83039932869699862</v>
      </c>
      <c r="CV585" s="77">
        <v>2012</v>
      </c>
    </row>
    <row r="586" spans="97:100" x14ac:dyDescent="0.25">
      <c r="CS586" s="90">
        <f t="shared" ca="1" si="7"/>
        <v>0</v>
      </c>
      <c r="CU586" s="77">
        <v>0.83325344281602076</v>
      </c>
      <c r="CV586" s="77">
        <v>2013</v>
      </c>
    </row>
    <row r="587" spans="97:100" x14ac:dyDescent="0.25">
      <c r="CS587" s="90">
        <f t="shared" ca="1" si="7"/>
        <v>0</v>
      </c>
      <c r="CU587" s="77">
        <v>0.83440530837122839</v>
      </c>
      <c r="CV587" s="77">
        <v>2014</v>
      </c>
    </row>
    <row r="588" spans="97:100" x14ac:dyDescent="0.25">
      <c r="CS588" s="90">
        <f t="shared" ca="1" si="7"/>
        <v>0</v>
      </c>
      <c r="CU588" s="77">
        <v>0.82984525238793749</v>
      </c>
      <c r="CV588" s="77">
        <v>2015</v>
      </c>
    </row>
    <row r="589" spans="97:100" x14ac:dyDescent="0.25">
      <c r="CS589" s="90">
        <f t="shared" ca="1" si="7"/>
        <v>0</v>
      </c>
      <c r="CU589" s="77">
        <v>0.95811646034127051</v>
      </c>
      <c r="CV589" s="77">
        <v>2001</v>
      </c>
    </row>
    <row r="590" spans="97:100" x14ac:dyDescent="0.25">
      <c r="CS590" s="90">
        <f t="shared" ca="1" si="7"/>
        <v>0</v>
      </c>
      <c r="CU590" s="77">
        <v>0.95601289212109097</v>
      </c>
      <c r="CV590" s="77">
        <v>2002</v>
      </c>
    </row>
    <row r="591" spans="97:100" x14ac:dyDescent="0.25">
      <c r="CS591" s="90">
        <f t="shared" ca="1" si="7"/>
        <v>0</v>
      </c>
      <c r="CU591" s="77">
        <v>0.95348612498379648</v>
      </c>
      <c r="CV591" s="77">
        <v>2003</v>
      </c>
    </row>
    <row r="592" spans="97:100" x14ac:dyDescent="0.25">
      <c r="CS592" s="90">
        <f t="shared" ca="1" si="7"/>
        <v>0</v>
      </c>
      <c r="CU592" s="77">
        <v>0.96013057947897185</v>
      </c>
      <c r="CV592" s="77">
        <v>2004</v>
      </c>
    </row>
    <row r="593" spans="97:100" x14ac:dyDescent="0.25">
      <c r="CS593" s="90">
        <f t="shared" ca="1" si="7"/>
        <v>0</v>
      </c>
      <c r="CU593" s="77">
        <v>0.96498017834398764</v>
      </c>
      <c r="CV593" s="77">
        <v>2005</v>
      </c>
    </row>
    <row r="594" spans="97:100" x14ac:dyDescent="0.25">
      <c r="CS594" s="90">
        <f t="shared" ca="1" si="7"/>
        <v>0</v>
      </c>
      <c r="CU594" s="77">
        <v>0.96945094867228487</v>
      </c>
      <c r="CV594" s="77">
        <v>2006</v>
      </c>
    </row>
    <row r="595" spans="97:100" x14ac:dyDescent="0.25">
      <c r="CS595" s="90">
        <f t="shared" ca="1" si="7"/>
        <v>0</v>
      </c>
      <c r="CU595" s="77">
        <v>0.97325444872030153</v>
      </c>
      <c r="CV595" s="77">
        <v>2007</v>
      </c>
    </row>
    <row r="596" spans="97:100" x14ac:dyDescent="0.25">
      <c r="CS596" s="90">
        <f t="shared" ref="CS596:CS659" ca="1" si="8">OFFSET($B$19, MOD(ROW()-ROW($CF$19),ROWS($B$19:$B$33)),TRUNC((ROW()-ROW($CF$19))/ROWS($B$19:$B$33)),1,1)</f>
        <v>0</v>
      </c>
      <c r="CU596" s="77">
        <v>0.97505990752909621</v>
      </c>
      <c r="CV596" s="77">
        <v>2008</v>
      </c>
    </row>
    <row r="597" spans="97:100" x14ac:dyDescent="0.25">
      <c r="CS597" s="90">
        <f t="shared" ca="1" si="8"/>
        <v>0</v>
      </c>
      <c r="CU597" s="77">
        <v>0.97680099483460137</v>
      </c>
      <c r="CV597" s="77">
        <v>2009</v>
      </c>
    </row>
    <row r="598" spans="97:100" x14ac:dyDescent="0.25">
      <c r="CS598" s="90">
        <f t="shared" ca="1" si="8"/>
        <v>0</v>
      </c>
      <c r="CU598" s="77">
        <v>0.97270218374789785</v>
      </c>
      <c r="CV598" s="77">
        <v>2010</v>
      </c>
    </row>
    <row r="599" spans="97:100" x14ac:dyDescent="0.25">
      <c r="CS599" s="90">
        <f t="shared" ca="1" si="8"/>
        <v>0</v>
      </c>
      <c r="CU599" s="77">
        <v>0.96996940209125426</v>
      </c>
      <c r="CV599" s="77">
        <v>2011</v>
      </c>
    </row>
    <row r="600" spans="97:100" x14ac:dyDescent="0.25">
      <c r="CS600" s="90">
        <f t="shared" ca="1" si="8"/>
        <v>0</v>
      </c>
      <c r="CU600" s="77">
        <v>0.96648698210644657</v>
      </c>
      <c r="CV600" s="77">
        <v>2012</v>
      </c>
    </row>
    <row r="601" spans="97:100" x14ac:dyDescent="0.25">
      <c r="CS601" s="90">
        <f t="shared" ca="1" si="8"/>
        <v>0</v>
      </c>
      <c r="CU601" s="77">
        <v>0.9668339886540448</v>
      </c>
      <c r="CV601" s="77">
        <v>2013</v>
      </c>
    </row>
    <row r="602" spans="97:100" x14ac:dyDescent="0.25">
      <c r="CS602" s="90">
        <f t="shared" ca="1" si="8"/>
        <v>0</v>
      </c>
      <c r="CU602" s="77">
        <v>0.96402745409064627</v>
      </c>
      <c r="CV602" s="77">
        <v>2014</v>
      </c>
    </row>
    <row r="603" spans="97:100" x14ac:dyDescent="0.25">
      <c r="CS603" s="90">
        <f t="shared" ca="1" si="8"/>
        <v>0</v>
      </c>
      <c r="CU603" s="77">
        <v>0.96160935100880152</v>
      </c>
      <c r="CV603" s="77">
        <v>2015</v>
      </c>
    </row>
    <row r="604" spans="97:100" x14ac:dyDescent="0.25">
      <c r="CS604" s="90">
        <f t="shared" ca="1" si="8"/>
        <v>0</v>
      </c>
      <c r="CU604" s="77">
        <v>0.83516231677072872</v>
      </c>
      <c r="CV604" s="77">
        <v>2001</v>
      </c>
    </row>
    <row r="605" spans="97:100" x14ac:dyDescent="0.25">
      <c r="CS605" s="90">
        <f t="shared" ca="1" si="8"/>
        <v>0</v>
      </c>
      <c r="CU605" s="77">
        <v>0.835884426939692</v>
      </c>
      <c r="CV605" s="77">
        <v>2002</v>
      </c>
    </row>
    <row r="606" spans="97:100" x14ac:dyDescent="0.25">
      <c r="CS606" s="90">
        <f t="shared" ca="1" si="8"/>
        <v>0</v>
      </c>
      <c r="CU606" s="77">
        <v>0.84833499933314704</v>
      </c>
      <c r="CV606" s="77">
        <v>2003</v>
      </c>
    </row>
    <row r="607" spans="97:100" x14ac:dyDescent="0.25">
      <c r="CS607" s="90">
        <f t="shared" ca="1" si="8"/>
        <v>0</v>
      </c>
      <c r="CU607" s="77">
        <v>0.85421632729781505</v>
      </c>
      <c r="CV607" s="77">
        <v>2004</v>
      </c>
    </row>
    <row r="608" spans="97:100" x14ac:dyDescent="0.25">
      <c r="CS608" s="90">
        <f t="shared" ca="1" si="8"/>
        <v>0</v>
      </c>
      <c r="CU608" s="77">
        <v>0.88586940259213853</v>
      </c>
      <c r="CV608" s="77">
        <v>2005</v>
      </c>
    </row>
    <row r="609" spans="97:100" x14ac:dyDescent="0.25">
      <c r="CS609" s="90">
        <f t="shared" ca="1" si="8"/>
        <v>0</v>
      </c>
      <c r="CU609" s="77">
        <v>0.89738372861745497</v>
      </c>
      <c r="CV609" s="77">
        <v>2006</v>
      </c>
    </row>
    <row r="610" spans="97:100" x14ac:dyDescent="0.25">
      <c r="CS610" s="90">
        <f t="shared" ca="1" si="8"/>
        <v>0</v>
      </c>
      <c r="CU610" s="77">
        <v>0.90457622819211025</v>
      </c>
      <c r="CV610" s="77">
        <v>2007</v>
      </c>
    </row>
    <row r="611" spans="97:100" x14ac:dyDescent="0.25">
      <c r="CS611" s="90">
        <f t="shared" ca="1" si="8"/>
        <v>0</v>
      </c>
      <c r="CU611" s="77">
        <v>0.92669994827575108</v>
      </c>
      <c r="CV611" s="77">
        <v>2008</v>
      </c>
    </row>
    <row r="612" spans="97:100" x14ac:dyDescent="0.25">
      <c r="CS612" s="90">
        <f t="shared" ca="1" si="8"/>
        <v>0</v>
      </c>
      <c r="CU612" s="77">
        <v>0.93352864588335926</v>
      </c>
      <c r="CV612" s="77">
        <v>2009</v>
      </c>
    </row>
    <row r="613" spans="97:100" x14ac:dyDescent="0.25">
      <c r="CS613" s="90">
        <f t="shared" ca="1" si="8"/>
        <v>0</v>
      </c>
      <c r="CU613" s="77">
        <v>0.9431888426873829</v>
      </c>
      <c r="CV613" s="77">
        <v>2010</v>
      </c>
    </row>
    <row r="614" spans="97:100" x14ac:dyDescent="0.25">
      <c r="CS614" s="90">
        <f t="shared" ca="1" si="8"/>
        <v>0</v>
      </c>
      <c r="CU614" s="77">
        <v>0.95885076174431505</v>
      </c>
      <c r="CV614" s="77">
        <v>2011</v>
      </c>
    </row>
    <row r="615" spans="97:100" x14ac:dyDescent="0.25">
      <c r="CS615" s="90">
        <f t="shared" ca="1" si="8"/>
        <v>0</v>
      </c>
      <c r="CU615" s="77">
        <v>0.95501879379730381</v>
      </c>
      <c r="CV615" s="77">
        <v>2012</v>
      </c>
    </row>
    <row r="616" spans="97:100" x14ac:dyDescent="0.25">
      <c r="CS616" s="90">
        <f t="shared" ca="1" si="8"/>
        <v>0</v>
      </c>
      <c r="CU616" s="77">
        <v>0.95222765556067379</v>
      </c>
      <c r="CV616" s="77">
        <v>2013</v>
      </c>
    </row>
    <row r="617" spans="97:100" x14ac:dyDescent="0.25">
      <c r="CS617" s="90">
        <f t="shared" ca="1" si="8"/>
        <v>0</v>
      </c>
      <c r="CU617" s="77">
        <v>0.94550312098597689</v>
      </c>
      <c r="CV617" s="77">
        <v>2014</v>
      </c>
    </row>
    <row r="618" spans="97:100" x14ac:dyDescent="0.25">
      <c r="CS618" s="90">
        <f t="shared" ca="1" si="8"/>
        <v>0</v>
      </c>
      <c r="CU618" s="77">
        <v>0.93381926391955816</v>
      </c>
      <c r="CV618" s="77">
        <v>2015</v>
      </c>
    </row>
    <row r="619" spans="97:100" x14ac:dyDescent="0.25">
      <c r="CS619" s="90">
        <f t="shared" ca="1" si="8"/>
        <v>0</v>
      </c>
      <c r="CU619" s="77">
        <v>0.94001966667496428</v>
      </c>
      <c r="CV619" s="77">
        <v>2001</v>
      </c>
    </row>
    <row r="620" spans="97:100" x14ac:dyDescent="0.25">
      <c r="CS620" s="90">
        <f t="shared" ca="1" si="8"/>
        <v>0</v>
      </c>
      <c r="CU620" s="77">
        <v>0.93686957668103121</v>
      </c>
      <c r="CV620" s="77">
        <v>2002</v>
      </c>
    </row>
    <row r="621" spans="97:100" x14ac:dyDescent="0.25">
      <c r="CS621" s="90">
        <f t="shared" ca="1" si="8"/>
        <v>0</v>
      </c>
      <c r="CU621" s="77">
        <v>0.93310966219630687</v>
      </c>
      <c r="CV621" s="77">
        <v>2003</v>
      </c>
    </row>
    <row r="622" spans="97:100" x14ac:dyDescent="0.25">
      <c r="CS622" s="90">
        <f t="shared" ca="1" si="8"/>
        <v>0</v>
      </c>
      <c r="CU622" s="77">
        <v>0.9394433057032151</v>
      </c>
      <c r="CV622" s="77">
        <v>2004</v>
      </c>
    </row>
    <row r="623" spans="97:100" x14ac:dyDescent="0.25">
      <c r="CS623" s="90">
        <f t="shared" ca="1" si="8"/>
        <v>0</v>
      </c>
      <c r="CU623" s="77">
        <v>0.9313773662199224</v>
      </c>
      <c r="CV623" s="77">
        <v>2005</v>
      </c>
    </row>
    <row r="624" spans="97:100" x14ac:dyDescent="0.25">
      <c r="CS624" s="90">
        <f t="shared" ca="1" si="8"/>
        <v>0</v>
      </c>
      <c r="CU624" s="77">
        <v>0.92827700692223614</v>
      </c>
      <c r="CV624" s="77">
        <v>2006</v>
      </c>
    </row>
    <row r="625" spans="97:100" x14ac:dyDescent="0.25">
      <c r="CS625" s="90">
        <f t="shared" ca="1" si="8"/>
        <v>0</v>
      </c>
      <c r="CU625" s="77">
        <v>0.92831182586725214</v>
      </c>
      <c r="CV625" s="77">
        <v>2007</v>
      </c>
    </row>
    <row r="626" spans="97:100" x14ac:dyDescent="0.25">
      <c r="CS626" s="90">
        <f t="shared" ca="1" si="8"/>
        <v>0</v>
      </c>
      <c r="CU626" s="77">
        <v>0.929032975588439</v>
      </c>
      <c r="CV626" s="77">
        <v>2008</v>
      </c>
    </row>
    <row r="627" spans="97:100" x14ac:dyDescent="0.25">
      <c r="CS627" s="90">
        <f t="shared" ca="1" si="8"/>
        <v>0</v>
      </c>
      <c r="CU627" s="77">
        <v>0.93149157699031393</v>
      </c>
      <c r="CV627" s="77">
        <v>2009</v>
      </c>
    </row>
    <row r="628" spans="97:100" x14ac:dyDescent="0.25">
      <c r="CS628" s="90">
        <f t="shared" ca="1" si="8"/>
        <v>0</v>
      </c>
      <c r="CU628" s="77">
        <v>0.9356302585537345</v>
      </c>
      <c r="CV628" s="77">
        <v>2010</v>
      </c>
    </row>
    <row r="629" spans="97:100" x14ac:dyDescent="0.25">
      <c r="CS629" s="90">
        <f t="shared" ca="1" si="8"/>
        <v>0</v>
      </c>
      <c r="CU629" s="77">
        <v>0.9135235119259596</v>
      </c>
      <c r="CV629" s="77">
        <v>2011</v>
      </c>
    </row>
    <row r="630" spans="97:100" x14ac:dyDescent="0.25">
      <c r="CS630" s="90">
        <f t="shared" ca="1" si="8"/>
        <v>0</v>
      </c>
      <c r="CU630" s="77">
        <v>0.90080635050044611</v>
      </c>
      <c r="CV630" s="77">
        <v>2012</v>
      </c>
    </row>
    <row r="631" spans="97:100" x14ac:dyDescent="0.25">
      <c r="CS631" s="90">
        <f t="shared" ca="1" si="8"/>
        <v>0</v>
      </c>
      <c r="CU631" s="77">
        <v>0.89570310185889912</v>
      </c>
      <c r="CV631" s="77">
        <v>2013</v>
      </c>
    </row>
    <row r="632" spans="97:100" x14ac:dyDescent="0.25">
      <c r="CS632" s="90">
        <f t="shared" ca="1" si="8"/>
        <v>0</v>
      </c>
      <c r="CU632" s="77">
        <v>0.89262872355542244</v>
      </c>
      <c r="CV632" s="77">
        <v>2014</v>
      </c>
    </row>
    <row r="633" spans="97:100" x14ac:dyDescent="0.25">
      <c r="CS633" s="90">
        <f t="shared" ca="1" si="8"/>
        <v>0</v>
      </c>
      <c r="CU633" s="77">
        <v>0.87648965377541033</v>
      </c>
      <c r="CV633" s="77">
        <v>2015</v>
      </c>
    </row>
    <row r="634" spans="97:100" x14ac:dyDescent="0.25">
      <c r="CS634" s="90">
        <f t="shared" ca="1" si="8"/>
        <v>0</v>
      </c>
      <c r="CU634" s="77">
        <v>0.96669022752647704</v>
      </c>
      <c r="CV634" s="77">
        <v>2001</v>
      </c>
    </row>
    <row r="635" spans="97:100" x14ac:dyDescent="0.25">
      <c r="CS635" s="90">
        <f t="shared" ca="1" si="8"/>
        <v>0</v>
      </c>
      <c r="CU635" s="77">
        <v>0.96621406151549105</v>
      </c>
      <c r="CV635" s="77">
        <v>2002</v>
      </c>
    </row>
    <row r="636" spans="97:100" x14ac:dyDescent="0.25">
      <c r="CS636" s="90">
        <f t="shared" ca="1" si="8"/>
        <v>0</v>
      </c>
      <c r="CU636" s="77">
        <v>0.96590050334598365</v>
      </c>
      <c r="CV636" s="77">
        <v>2003</v>
      </c>
    </row>
    <row r="637" spans="97:100" x14ac:dyDescent="0.25">
      <c r="CS637" s="90">
        <f t="shared" ca="1" si="8"/>
        <v>0</v>
      </c>
      <c r="CU637" s="77">
        <v>0.96684168974415274</v>
      </c>
      <c r="CV637" s="77">
        <v>2004</v>
      </c>
    </row>
    <row r="638" spans="97:100" x14ac:dyDescent="0.25">
      <c r="CS638" s="90">
        <f t="shared" ca="1" si="8"/>
        <v>0</v>
      </c>
      <c r="CU638" s="77">
        <v>0.9691149529925176</v>
      </c>
      <c r="CV638" s="77">
        <v>2005</v>
      </c>
    </row>
    <row r="639" spans="97:100" x14ac:dyDescent="0.25">
      <c r="CS639" s="90">
        <f t="shared" ca="1" si="8"/>
        <v>0</v>
      </c>
      <c r="CU639" s="77">
        <v>0.9717921182267103</v>
      </c>
      <c r="CV639" s="77">
        <v>2006</v>
      </c>
    </row>
    <row r="640" spans="97:100" x14ac:dyDescent="0.25">
      <c r="CS640" s="90">
        <f t="shared" ca="1" si="8"/>
        <v>0</v>
      </c>
      <c r="CU640" s="77">
        <v>0.97441210774007847</v>
      </c>
      <c r="CV640" s="77">
        <v>2007</v>
      </c>
    </row>
    <row r="641" spans="97:100" x14ac:dyDescent="0.25">
      <c r="CS641" s="90">
        <f t="shared" ca="1" si="8"/>
        <v>0</v>
      </c>
      <c r="CU641" s="77">
        <v>0.97279747838686148</v>
      </c>
      <c r="CV641" s="77">
        <v>2008</v>
      </c>
    </row>
    <row r="642" spans="97:100" x14ac:dyDescent="0.25">
      <c r="CS642" s="90">
        <f t="shared" ca="1" si="8"/>
        <v>0</v>
      </c>
      <c r="CU642" s="77">
        <v>0.9714800595070916</v>
      </c>
      <c r="CV642" s="77">
        <v>2009</v>
      </c>
    </row>
    <row r="643" spans="97:100" x14ac:dyDescent="0.25">
      <c r="CS643" s="90">
        <f t="shared" ca="1" si="8"/>
        <v>0</v>
      </c>
      <c r="CU643" s="77">
        <v>0.97306149324858471</v>
      </c>
      <c r="CV643" s="77">
        <v>2010</v>
      </c>
    </row>
    <row r="644" spans="97:100" x14ac:dyDescent="0.25">
      <c r="CS644" s="90">
        <f t="shared" ca="1" si="8"/>
        <v>0</v>
      </c>
      <c r="CU644" s="77">
        <v>0.97398946386041529</v>
      </c>
      <c r="CV644" s="77">
        <v>2011</v>
      </c>
    </row>
    <row r="645" spans="97:100" x14ac:dyDescent="0.25">
      <c r="CS645" s="90">
        <f t="shared" ca="1" si="8"/>
        <v>0</v>
      </c>
      <c r="CU645" s="77">
        <v>0.97100271713060327</v>
      </c>
      <c r="CV645" s="77">
        <v>2012</v>
      </c>
    </row>
    <row r="646" spans="97:100" x14ac:dyDescent="0.25">
      <c r="CS646" s="90">
        <f t="shared" ca="1" si="8"/>
        <v>0</v>
      </c>
      <c r="CU646" s="77">
        <v>0.97063317821063866</v>
      </c>
      <c r="CV646" s="77">
        <v>2013</v>
      </c>
    </row>
    <row r="647" spans="97:100" x14ac:dyDescent="0.25">
      <c r="CS647" s="90">
        <f t="shared" ca="1" si="8"/>
        <v>0</v>
      </c>
      <c r="CU647" s="77">
        <v>0.97198013847857412</v>
      </c>
      <c r="CV647" s="77">
        <v>2014</v>
      </c>
    </row>
    <row r="648" spans="97:100" x14ac:dyDescent="0.25">
      <c r="CS648" s="90">
        <f t="shared" ca="1" si="8"/>
        <v>0</v>
      </c>
      <c r="CU648" s="77">
        <v>0.96808401093530549</v>
      </c>
      <c r="CV648" s="77">
        <v>2015</v>
      </c>
    </row>
    <row r="649" spans="97:100" x14ac:dyDescent="0.25">
      <c r="CS649" s="90">
        <f t="shared" ca="1" si="8"/>
        <v>0</v>
      </c>
      <c r="CU649" s="77">
        <v>0.95416867675154038</v>
      </c>
      <c r="CV649" s="77">
        <v>2001</v>
      </c>
    </row>
    <row r="650" spans="97:100" x14ac:dyDescent="0.25">
      <c r="CS650" s="90">
        <f t="shared" ca="1" si="8"/>
        <v>0</v>
      </c>
      <c r="CU650" s="77">
        <v>0.95705333068054665</v>
      </c>
      <c r="CV650" s="77">
        <v>2002</v>
      </c>
    </row>
    <row r="651" spans="97:100" x14ac:dyDescent="0.25">
      <c r="CS651" s="90">
        <f t="shared" ca="1" si="8"/>
        <v>0</v>
      </c>
      <c r="CU651" s="77">
        <v>0.95914591778929392</v>
      </c>
      <c r="CV651" s="77">
        <v>2003</v>
      </c>
    </row>
    <row r="652" spans="97:100" x14ac:dyDescent="0.25">
      <c r="CS652" s="90">
        <f t="shared" ca="1" si="8"/>
        <v>0</v>
      </c>
      <c r="CU652" s="77">
        <v>0.9624026282192325</v>
      </c>
      <c r="CV652" s="77">
        <v>2004</v>
      </c>
    </row>
    <row r="653" spans="97:100" x14ac:dyDescent="0.25">
      <c r="CS653" s="90">
        <f t="shared" ca="1" si="8"/>
        <v>0</v>
      </c>
      <c r="CU653" s="77">
        <v>0.96035151674536789</v>
      </c>
      <c r="CV653" s="77">
        <v>2005</v>
      </c>
    </row>
    <row r="654" spans="97:100" x14ac:dyDescent="0.25">
      <c r="CS654" s="90">
        <f t="shared" ca="1" si="8"/>
        <v>0</v>
      </c>
      <c r="CU654" s="77">
        <v>0.96333607307061908</v>
      </c>
      <c r="CV654" s="77">
        <v>2006</v>
      </c>
    </row>
    <row r="655" spans="97:100" x14ac:dyDescent="0.25">
      <c r="CS655" s="90">
        <f t="shared" ca="1" si="8"/>
        <v>0</v>
      </c>
      <c r="CU655" s="77">
        <v>0.96703501745494824</v>
      </c>
      <c r="CV655" s="77">
        <v>2007</v>
      </c>
    </row>
    <row r="656" spans="97:100" x14ac:dyDescent="0.25">
      <c r="CS656" s="90">
        <f t="shared" ca="1" si="8"/>
        <v>0</v>
      </c>
      <c r="CU656" s="77">
        <v>0.96759668988595449</v>
      </c>
      <c r="CV656" s="77">
        <v>2008</v>
      </c>
    </row>
    <row r="657" spans="97:100" x14ac:dyDescent="0.25">
      <c r="CS657" s="90">
        <f t="shared" ca="1" si="8"/>
        <v>0</v>
      </c>
      <c r="CU657" s="77">
        <v>0.96806790074983717</v>
      </c>
      <c r="CV657" s="77">
        <v>2009</v>
      </c>
    </row>
    <row r="658" spans="97:100" x14ac:dyDescent="0.25">
      <c r="CS658" s="90">
        <f t="shared" ca="1" si="8"/>
        <v>0</v>
      </c>
      <c r="CU658" s="77">
        <v>0.96675330882085508</v>
      </c>
      <c r="CV658" s="77">
        <v>2010</v>
      </c>
    </row>
    <row r="659" spans="97:100" x14ac:dyDescent="0.25">
      <c r="CS659" s="90">
        <f t="shared" ca="1" si="8"/>
        <v>0</v>
      </c>
      <c r="CU659" s="77">
        <v>0.96527389209685854</v>
      </c>
      <c r="CV659" s="77">
        <v>2011</v>
      </c>
    </row>
    <row r="660" spans="97:100" x14ac:dyDescent="0.25">
      <c r="CS660" s="90">
        <f t="shared" ref="CS660:CS723" ca="1" si="9">OFFSET($B$19, MOD(ROW()-ROW($CF$19),ROWS($B$19:$B$33)),TRUNC((ROW()-ROW($CF$19))/ROWS($B$19:$B$33)),1,1)</f>
        <v>0</v>
      </c>
      <c r="CU660" s="77">
        <v>0.96576615142325306</v>
      </c>
      <c r="CV660" s="77">
        <v>2012</v>
      </c>
    </row>
    <row r="661" spans="97:100" x14ac:dyDescent="0.25">
      <c r="CS661" s="90">
        <f t="shared" ca="1" si="9"/>
        <v>0</v>
      </c>
      <c r="CU661" s="77">
        <v>0.96614348416347107</v>
      </c>
      <c r="CV661" s="77">
        <v>2013</v>
      </c>
    </row>
    <row r="662" spans="97:100" x14ac:dyDescent="0.25">
      <c r="CS662" s="90">
        <f t="shared" ca="1" si="9"/>
        <v>0</v>
      </c>
      <c r="CU662" s="77">
        <v>0.96593661107536244</v>
      </c>
      <c r="CV662" s="77">
        <v>2014</v>
      </c>
    </row>
    <row r="663" spans="97:100" x14ac:dyDescent="0.25">
      <c r="CS663" s="90">
        <f t="shared" ca="1" si="9"/>
        <v>0</v>
      </c>
      <c r="CU663" s="77">
        <v>0.9623939200670717</v>
      </c>
      <c r="CV663" s="77">
        <v>2015</v>
      </c>
    </row>
    <row r="664" spans="97:100" x14ac:dyDescent="0.25">
      <c r="CS664" s="90">
        <f t="shared" ca="1" si="9"/>
        <v>0</v>
      </c>
      <c r="CU664" s="77">
        <v>0.93827210566845098</v>
      </c>
      <c r="CV664" s="77">
        <v>2001</v>
      </c>
    </row>
    <row r="665" spans="97:100" x14ac:dyDescent="0.25">
      <c r="CS665" s="90">
        <f t="shared" ca="1" si="9"/>
        <v>0</v>
      </c>
      <c r="CU665" s="77">
        <v>0.95351990247865814</v>
      </c>
      <c r="CV665" s="77">
        <v>2002</v>
      </c>
    </row>
    <row r="666" spans="97:100" x14ac:dyDescent="0.25">
      <c r="CS666" s="90">
        <f t="shared" ca="1" si="9"/>
        <v>0</v>
      </c>
      <c r="CU666" s="77">
        <v>0.9563889775843919</v>
      </c>
      <c r="CV666" s="77">
        <v>2003</v>
      </c>
    </row>
    <row r="667" spans="97:100" x14ac:dyDescent="0.25">
      <c r="CS667" s="90">
        <f t="shared" ca="1" si="9"/>
        <v>0</v>
      </c>
      <c r="CU667" s="77">
        <v>0.96356135189416869</v>
      </c>
      <c r="CV667" s="77">
        <v>2004</v>
      </c>
    </row>
    <row r="668" spans="97:100" x14ac:dyDescent="0.25">
      <c r="CS668" s="90">
        <f t="shared" ca="1" si="9"/>
        <v>0</v>
      </c>
      <c r="CU668" s="77">
        <v>0.96118762967618654</v>
      </c>
      <c r="CV668" s="77">
        <v>2005</v>
      </c>
    </row>
    <row r="669" spans="97:100" x14ac:dyDescent="0.25">
      <c r="CS669" s="90">
        <f t="shared" ca="1" si="9"/>
        <v>0</v>
      </c>
      <c r="CU669" s="77">
        <v>0.96323484984334362</v>
      </c>
      <c r="CV669" s="77">
        <v>2006</v>
      </c>
    </row>
    <row r="670" spans="97:100" x14ac:dyDescent="0.25">
      <c r="CS670" s="90">
        <f t="shared" ca="1" si="9"/>
        <v>0</v>
      </c>
      <c r="CU670" s="77">
        <v>0.96557480918535299</v>
      </c>
      <c r="CV670" s="77">
        <v>2007</v>
      </c>
    </row>
    <row r="671" spans="97:100" x14ac:dyDescent="0.25">
      <c r="CS671" s="90">
        <f t="shared" ca="1" si="9"/>
        <v>0</v>
      </c>
      <c r="CU671" s="77">
        <v>0.96312848967096931</v>
      </c>
      <c r="CV671" s="77">
        <v>2008</v>
      </c>
    </row>
    <row r="672" spans="97:100" x14ac:dyDescent="0.25">
      <c r="CS672" s="90">
        <f t="shared" ca="1" si="9"/>
        <v>0</v>
      </c>
      <c r="CU672" s="77">
        <v>0.9507630566931643</v>
      </c>
      <c r="CV672" s="77">
        <v>2009</v>
      </c>
    </row>
    <row r="673" spans="97:100" x14ac:dyDescent="0.25">
      <c r="CS673" s="90">
        <f t="shared" ca="1" si="9"/>
        <v>0</v>
      </c>
      <c r="CU673" s="77">
        <v>0.94247469609255707</v>
      </c>
      <c r="CV673" s="77">
        <v>2010</v>
      </c>
    </row>
    <row r="674" spans="97:100" x14ac:dyDescent="0.25">
      <c r="CS674" s="90">
        <f t="shared" ca="1" si="9"/>
        <v>0</v>
      </c>
      <c r="CU674" s="77">
        <v>0.93597001682627423</v>
      </c>
      <c r="CV674" s="77">
        <v>2011</v>
      </c>
    </row>
    <row r="675" spans="97:100" x14ac:dyDescent="0.25">
      <c r="CS675" s="90">
        <f t="shared" ca="1" si="9"/>
        <v>0</v>
      </c>
      <c r="CU675" s="77">
        <v>0.91947125994317314</v>
      </c>
      <c r="CV675" s="77">
        <v>2012</v>
      </c>
    </row>
    <row r="676" spans="97:100" x14ac:dyDescent="0.25">
      <c r="CS676" s="90">
        <f t="shared" ca="1" si="9"/>
        <v>0</v>
      </c>
      <c r="CU676" s="77">
        <v>0.90470901448234298</v>
      </c>
      <c r="CV676" s="77">
        <v>2013</v>
      </c>
    </row>
    <row r="677" spans="97:100" x14ac:dyDescent="0.25">
      <c r="CS677" s="90">
        <f t="shared" ca="1" si="9"/>
        <v>0</v>
      </c>
      <c r="CU677" s="77">
        <v>0.90647389447423221</v>
      </c>
      <c r="CV677" s="77">
        <v>2014</v>
      </c>
    </row>
    <row r="678" spans="97:100" x14ac:dyDescent="0.25">
      <c r="CS678" s="90">
        <f t="shared" ca="1" si="9"/>
        <v>0</v>
      </c>
      <c r="CU678" s="77">
        <v>0.90602236504740941</v>
      </c>
      <c r="CV678" s="77">
        <v>2015</v>
      </c>
    </row>
    <row r="679" spans="97:100" x14ac:dyDescent="0.25">
      <c r="CS679" s="90">
        <f t="shared" ca="1" si="9"/>
        <v>0</v>
      </c>
      <c r="CU679" s="77">
        <v>0.93142314376231206</v>
      </c>
      <c r="CV679" s="77">
        <v>2001</v>
      </c>
    </row>
    <row r="680" spans="97:100" x14ac:dyDescent="0.25">
      <c r="CS680" s="90">
        <f t="shared" ca="1" si="9"/>
        <v>0</v>
      </c>
      <c r="CU680" s="77">
        <v>0.92582408732275412</v>
      </c>
      <c r="CV680" s="77">
        <v>2002</v>
      </c>
    </row>
    <row r="681" spans="97:100" x14ac:dyDescent="0.25">
      <c r="CS681" s="90">
        <f t="shared" ca="1" si="9"/>
        <v>0</v>
      </c>
      <c r="CU681" s="77">
        <v>0.93713189714109923</v>
      </c>
      <c r="CV681" s="77">
        <v>2003</v>
      </c>
    </row>
    <row r="682" spans="97:100" x14ac:dyDescent="0.25">
      <c r="CS682" s="90">
        <f t="shared" ca="1" si="9"/>
        <v>0</v>
      </c>
      <c r="CU682" s="77">
        <v>0.91896800828435887</v>
      </c>
      <c r="CV682" s="77">
        <v>2004</v>
      </c>
    </row>
    <row r="683" spans="97:100" x14ac:dyDescent="0.25">
      <c r="CS683" s="90">
        <f t="shared" ca="1" si="9"/>
        <v>0</v>
      </c>
      <c r="CU683" s="77">
        <v>0.92224792280199996</v>
      </c>
      <c r="CV683" s="77">
        <v>2005</v>
      </c>
    </row>
    <row r="684" spans="97:100" x14ac:dyDescent="0.25">
      <c r="CS684" s="90">
        <f t="shared" ca="1" si="9"/>
        <v>0</v>
      </c>
      <c r="CU684" s="77">
        <v>0.95299938508790472</v>
      </c>
      <c r="CV684" s="77">
        <v>2006</v>
      </c>
    </row>
    <row r="685" spans="97:100" x14ac:dyDescent="0.25">
      <c r="CS685" s="90">
        <f t="shared" ca="1" si="9"/>
        <v>0</v>
      </c>
      <c r="CU685" s="77">
        <v>0.95019252684110378</v>
      </c>
      <c r="CV685" s="77">
        <v>2007</v>
      </c>
    </row>
    <row r="686" spans="97:100" x14ac:dyDescent="0.25">
      <c r="CS686" s="90">
        <f t="shared" ca="1" si="9"/>
        <v>0</v>
      </c>
      <c r="CU686" s="77">
        <v>0.95205381543216838</v>
      </c>
      <c r="CV686" s="77">
        <v>2008</v>
      </c>
    </row>
    <row r="687" spans="97:100" x14ac:dyDescent="0.25">
      <c r="CS687" s="90">
        <f t="shared" ca="1" si="9"/>
        <v>0</v>
      </c>
      <c r="CU687" s="77">
        <v>0.94165695326789012</v>
      </c>
      <c r="CV687" s="77">
        <v>2009</v>
      </c>
    </row>
    <row r="688" spans="97:100" x14ac:dyDescent="0.25">
      <c r="CS688" s="90">
        <f t="shared" ca="1" si="9"/>
        <v>0</v>
      </c>
      <c r="CU688" s="77">
        <v>0.9444237961357429</v>
      </c>
      <c r="CV688" s="77">
        <v>2010</v>
      </c>
    </row>
    <row r="689" spans="97:100" x14ac:dyDescent="0.25">
      <c r="CS689" s="90">
        <f t="shared" ca="1" si="9"/>
        <v>0</v>
      </c>
      <c r="CU689" s="77">
        <v>0.95670940602186094</v>
      </c>
      <c r="CV689" s="77">
        <v>2011</v>
      </c>
    </row>
    <row r="690" spans="97:100" x14ac:dyDescent="0.25">
      <c r="CS690" s="90">
        <f t="shared" ca="1" si="9"/>
        <v>0</v>
      </c>
      <c r="CU690" s="77">
        <v>0.97067491669296013</v>
      </c>
      <c r="CV690" s="77">
        <v>2012</v>
      </c>
    </row>
    <row r="691" spans="97:100" x14ac:dyDescent="0.25">
      <c r="CS691" s="90">
        <f t="shared" ca="1" si="9"/>
        <v>0</v>
      </c>
      <c r="CU691" s="77">
        <v>0.97216556079640482</v>
      </c>
      <c r="CV691" s="77">
        <v>2013</v>
      </c>
    </row>
    <row r="692" spans="97:100" x14ac:dyDescent="0.25">
      <c r="CS692" s="90">
        <f t="shared" ca="1" si="9"/>
        <v>0</v>
      </c>
      <c r="CU692" s="77">
        <v>0.95524712234872222</v>
      </c>
      <c r="CV692" s="77">
        <v>2014</v>
      </c>
    </row>
    <row r="693" spans="97:100" x14ac:dyDescent="0.25">
      <c r="CS693" s="90">
        <f t="shared" ca="1" si="9"/>
        <v>0</v>
      </c>
      <c r="CU693" s="77">
        <v>0.93856394564241785</v>
      </c>
      <c r="CV693" s="77">
        <v>2015</v>
      </c>
    </row>
    <row r="694" spans="97:100" x14ac:dyDescent="0.25">
      <c r="CS694" s="90">
        <f t="shared" ca="1" si="9"/>
        <v>0</v>
      </c>
      <c r="CU694" s="77">
        <v>0.84922795540481766</v>
      </c>
      <c r="CV694" s="77">
        <v>2001</v>
      </c>
    </row>
    <row r="695" spans="97:100" x14ac:dyDescent="0.25">
      <c r="CS695" s="90">
        <f t="shared" ca="1" si="9"/>
        <v>0</v>
      </c>
      <c r="CU695" s="77">
        <v>0.84874070135095159</v>
      </c>
      <c r="CV695" s="77">
        <v>2002</v>
      </c>
    </row>
    <row r="696" spans="97:100" x14ac:dyDescent="0.25">
      <c r="CS696" s="90">
        <f t="shared" ca="1" si="9"/>
        <v>0</v>
      </c>
      <c r="CU696" s="77">
        <v>0.85251473329032335</v>
      </c>
      <c r="CV696" s="77">
        <v>2003</v>
      </c>
    </row>
    <row r="697" spans="97:100" x14ac:dyDescent="0.25">
      <c r="CS697" s="90">
        <f t="shared" ca="1" si="9"/>
        <v>0</v>
      </c>
      <c r="CU697" s="77">
        <v>0.85551404132938214</v>
      </c>
      <c r="CV697" s="77">
        <v>2004</v>
      </c>
    </row>
    <row r="698" spans="97:100" x14ac:dyDescent="0.25">
      <c r="CS698" s="90">
        <f t="shared" ca="1" si="9"/>
        <v>0</v>
      </c>
      <c r="CU698" s="77">
        <v>0.86995256769850082</v>
      </c>
      <c r="CV698" s="77">
        <v>2005</v>
      </c>
    </row>
    <row r="699" spans="97:100" x14ac:dyDescent="0.25">
      <c r="CS699" s="90">
        <f t="shared" ca="1" si="9"/>
        <v>0</v>
      </c>
      <c r="CU699" s="77">
        <v>0.87616510620462984</v>
      </c>
      <c r="CV699" s="77">
        <v>2006</v>
      </c>
    </row>
    <row r="700" spans="97:100" x14ac:dyDescent="0.25">
      <c r="CS700" s="90">
        <f t="shared" ca="1" si="9"/>
        <v>0</v>
      </c>
      <c r="CU700" s="77">
        <v>0.88125338076797344</v>
      </c>
      <c r="CV700" s="77">
        <v>2007</v>
      </c>
    </row>
    <row r="701" spans="97:100" x14ac:dyDescent="0.25">
      <c r="CS701" s="90">
        <f t="shared" ca="1" si="9"/>
        <v>0</v>
      </c>
      <c r="CU701" s="77">
        <v>0.87512244194471867</v>
      </c>
      <c r="CV701" s="77">
        <v>2008</v>
      </c>
    </row>
    <row r="702" spans="97:100" x14ac:dyDescent="0.25">
      <c r="CS702" s="90">
        <f t="shared" ca="1" si="9"/>
        <v>0</v>
      </c>
      <c r="CU702" s="77">
        <v>0.874002567882044</v>
      </c>
      <c r="CV702" s="77">
        <v>2009</v>
      </c>
    </row>
    <row r="703" spans="97:100" x14ac:dyDescent="0.25">
      <c r="CS703" s="90">
        <f t="shared" ca="1" si="9"/>
        <v>0</v>
      </c>
      <c r="CU703" s="77">
        <v>0.87911315198298334</v>
      </c>
      <c r="CV703" s="77">
        <v>2010</v>
      </c>
    </row>
    <row r="704" spans="97:100" x14ac:dyDescent="0.25">
      <c r="CS704" s="90">
        <f t="shared" ca="1" si="9"/>
        <v>0</v>
      </c>
      <c r="CU704" s="77">
        <v>0.87979758458170365</v>
      </c>
      <c r="CV704" s="77">
        <v>2011</v>
      </c>
    </row>
    <row r="705" spans="97:100" x14ac:dyDescent="0.25">
      <c r="CS705" s="90">
        <f t="shared" ca="1" si="9"/>
        <v>0</v>
      </c>
      <c r="CU705" s="77">
        <v>0.88192055080427645</v>
      </c>
      <c r="CV705" s="77">
        <v>2012</v>
      </c>
    </row>
    <row r="706" spans="97:100" x14ac:dyDescent="0.25">
      <c r="CS706" s="90">
        <f t="shared" ca="1" si="9"/>
        <v>0</v>
      </c>
      <c r="CU706" s="77">
        <v>0.8887672835457211</v>
      </c>
      <c r="CV706" s="77">
        <v>2013</v>
      </c>
    </row>
    <row r="707" spans="97:100" x14ac:dyDescent="0.25">
      <c r="CS707" s="90">
        <f t="shared" ca="1" si="9"/>
        <v>0</v>
      </c>
      <c r="CU707" s="77">
        <v>0.89022347299913518</v>
      </c>
      <c r="CV707" s="77">
        <v>2014</v>
      </c>
    </row>
    <row r="708" spans="97:100" x14ac:dyDescent="0.25">
      <c r="CS708" s="90">
        <f t="shared" ca="1" si="9"/>
        <v>0</v>
      </c>
      <c r="CU708" s="77">
        <v>0.88382100917521023</v>
      </c>
      <c r="CV708" s="77">
        <v>2015</v>
      </c>
    </row>
    <row r="709" spans="97:100" x14ac:dyDescent="0.25">
      <c r="CS709" s="90">
        <f t="shared" ca="1" si="9"/>
        <v>0</v>
      </c>
      <c r="CU709" s="77">
        <v>0.78082481852721808</v>
      </c>
      <c r="CV709" s="77">
        <v>2001</v>
      </c>
    </row>
    <row r="710" spans="97:100" x14ac:dyDescent="0.25">
      <c r="CS710" s="90">
        <f t="shared" ca="1" si="9"/>
        <v>0</v>
      </c>
      <c r="CU710" s="77">
        <v>0.79033106029528188</v>
      </c>
      <c r="CV710" s="77">
        <v>2002</v>
      </c>
    </row>
    <row r="711" spans="97:100" x14ac:dyDescent="0.25">
      <c r="CS711" s="90">
        <f t="shared" ca="1" si="9"/>
        <v>0</v>
      </c>
      <c r="CU711" s="77">
        <v>0.8067503156328657</v>
      </c>
      <c r="CV711" s="77">
        <v>2003</v>
      </c>
    </row>
    <row r="712" spans="97:100" x14ac:dyDescent="0.25">
      <c r="CS712" s="90">
        <f t="shared" ca="1" si="9"/>
        <v>0</v>
      </c>
      <c r="CU712" s="77">
        <v>0.8051440321659773</v>
      </c>
      <c r="CV712" s="77">
        <v>2004</v>
      </c>
    </row>
    <row r="713" spans="97:100" x14ac:dyDescent="0.25">
      <c r="CS713" s="90">
        <f t="shared" ca="1" si="9"/>
        <v>0</v>
      </c>
      <c r="CU713" s="77">
        <v>0.79874873010941694</v>
      </c>
      <c r="CV713" s="77">
        <v>2005</v>
      </c>
    </row>
    <row r="714" spans="97:100" x14ac:dyDescent="0.25">
      <c r="CS714" s="90">
        <f t="shared" ca="1" si="9"/>
        <v>0</v>
      </c>
      <c r="CU714" s="77">
        <v>0.81065846924838081</v>
      </c>
      <c r="CV714" s="77">
        <v>2006</v>
      </c>
    </row>
    <row r="715" spans="97:100" x14ac:dyDescent="0.25">
      <c r="CS715" s="90">
        <f t="shared" ca="1" si="9"/>
        <v>0</v>
      </c>
      <c r="CU715" s="77">
        <v>0.81671469592581802</v>
      </c>
      <c r="CV715" s="77">
        <v>2007</v>
      </c>
    </row>
    <row r="716" spans="97:100" x14ac:dyDescent="0.25">
      <c r="CS716" s="90">
        <f t="shared" ca="1" si="9"/>
        <v>0</v>
      </c>
      <c r="CU716" s="77">
        <v>0.8135812700776982</v>
      </c>
      <c r="CV716" s="77">
        <v>2008</v>
      </c>
    </row>
    <row r="717" spans="97:100" x14ac:dyDescent="0.25">
      <c r="CS717" s="90">
        <f t="shared" ca="1" si="9"/>
        <v>0</v>
      </c>
      <c r="CU717" s="77">
        <v>0.80787526137394861</v>
      </c>
      <c r="CV717" s="77">
        <v>2009</v>
      </c>
    </row>
    <row r="718" spans="97:100" x14ac:dyDescent="0.25">
      <c r="CS718" s="90">
        <f t="shared" ca="1" si="9"/>
        <v>0</v>
      </c>
      <c r="CU718" s="77">
        <v>0.81015018088591229</v>
      </c>
      <c r="CV718" s="77">
        <v>2010</v>
      </c>
    </row>
    <row r="719" spans="97:100" x14ac:dyDescent="0.25">
      <c r="CS719" s="90">
        <f t="shared" ca="1" si="9"/>
        <v>0</v>
      </c>
      <c r="CU719" s="77">
        <v>0.8077726757980136</v>
      </c>
      <c r="CV719" s="77">
        <v>2011</v>
      </c>
    </row>
    <row r="720" spans="97:100" x14ac:dyDescent="0.25">
      <c r="CS720" s="90">
        <f t="shared" ca="1" si="9"/>
        <v>0</v>
      </c>
      <c r="CU720" s="77">
        <v>0.80572423556241934</v>
      </c>
      <c r="CV720" s="77">
        <v>2012</v>
      </c>
    </row>
    <row r="721" spans="97:100" x14ac:dyDescent="0.25">
      <c r="CS721" s="90">
        <f t="shared" ca="1" si="9"/>
        <v>0</v>
      </c>
      <c r="CU721" s="77">
        <v>0.8168953467230039</v>
      </c>
      <c r="CV721" s="77">
        <v>2013</v>
      </c>
    </row>
    <row r="722" spans="97:100" x14ac:dyDescent="0.25">
      <c r="CS722" s="90">
        <f t="shared" ca="1" si="9"/>
        <v>0</v>
      </c>
      <c r="CU722" s="77">
        <v>0.81802102518611275</v>
      </c>
      <c r="CV722" s="77">
        <v>2014</v>
      </c>
    </row>
    <row r="723" spans="97:100" x14ac:dyDescent="0.25">
      <c r="CS723" s="90">
        <f t="shared" ca="1" si="9"/>
        <v>0</v>
      </c>
      <c r="CU723" s="77">
        <v>0.81685264011220393</v>
      </c>
      <c r="CV723" s="77">
        <v>2015</v>
      </c>
    </row>
    <row r="724" spans="97:100" x14ac:dyDescent="0.25">
      <c r="CS724" s="90">
        <f t="shared" ref="CS724:CS787" ca="1" si="10">OFFSET($B$19, MOD(ROW()-ROW($CF$19),ROWS($B$19:$B$33)),TRUNC((ROW()-ROW($CF$19))/ROWS($B$19:$B$33)),1,1)</f>
        <v>0</v>
      </c>
      <c r="CU724" s="77">
        <v>0.6508718957170665</v>
      </c>
      <c r="CV724" s="77">
        <v>2001</v>
      </c>
    </row>
    <row r="725" spans="97:100" x14ac:dyDescent="0.25">
      <c r="CS725" s="90">
        <f t="shared" ca="1" si="10"/>
        <v>0</v>
      </c>
      <c r="CU725" s="77">
        <v>0.58294579226723142</v>
      </c>
      <c r="CV725" s="77">
        <v>2002</v>
      </c>
    </row>
    <row r="726" spans="97:100" x14ac:dyDescent="0.25">
      <c r="CS726" s="90">
        <f t="shared" ca="1" si="10"/>
        <v>0</v>
      </c>
      <c r="CU726" s="77">
        <v>0.55649724698601655</v>
      </c>
      <c r="CV726" s="77">
        <v>2003</v>
      </c>
    </row>
    <row r="727" spans="97:100" x14ac:dyDescent="0.25">
      <c r="CS727" s="90">
        <f t="shared" ca="1" si="10"/>
        <v>0</v>
      </c>
      <c r="CU727" s="77">
        <v>0.59539592684816778</v>
      </c>
      <c r="CV727" s="77">
        <v>2004</v>
      </c>
    </row>
    <row r="728" spans="97:100" x14ac:dyDescent="0.25">
      <c r="CS728" s="90">
        <f t="shared" ca="1" si="10"/>
        <v>0</v>
      </c>
      <c r="CU728" s="77">
        <v>0.61635409448833778</v>
      </c>
      <c r="CV728" s="77">
        <v>2005</v>
      </c>
    </row>
    <row r="729" spans="97:100" x14ac:dyDescent="0.25">
      <c r="CS729" s="90">
        <f t="shared" ca="1" si="10"/>
        <v>0</v>
      </c>
      <c r="CU729" s="77">
        <v>0.62833343273826703</v>
      </c>
      <c r="CV729" s="77">
        <v>2006</v>
      </c>
    </row>
    <row r="730" spans="97:100" x14ac:dyDescent="0.25">
      <c r="CS730" s="90">
        <f t="shared" ca="1" si="10"/>
        <v>0</v>
      </c>
      <c r="CU730" s="77">
        <v>0.64895036071823264</v>
      </c>
      <c r="CV730" s="77">
        <v>2007</v>
      </c>
    </row>
    <row r="731" spans="97:100" x14ac:dyDescent="0.25">
      <c r="CS731" s="90">
        <f t="shared" ca="1" si="10"/>
        <v>0</v>
      </c>
      <c r="CU731" s="77">
        <v>0.68938615759166089</v>
      </c>
      <c r="CV731" s="77">
        <v>2008</v>
      </c>
    </row>
    <row r="732" spans="97:100" x14ac:dyDescent="0.25">
      <c r="CS732" s="90">
        <f t="shared" ca="1" si="10"/>
        <v>0</v>
      </c>
      <c r="CU732" s="77">
        <v>0.69335421330774438</v>
      </c>
      <c r="CV732" s="77">
        <v>2009</v>
      </c>
    </row>
    <row r="733" spans="97:100" x14ac:dyDescent="0.25">
      <c r="CS733" s="90">
        <f t="shared" ca="1" si="10"/>
        <v>0</v>
      </c>
      <c r="CU733" s="77">
        <v>0.71056471507012653</v>
      </c>
      <c r="CV733" s="77">
        <v>2010</v>
      </c>
    </row>
    <row r="734" spans="97:100" x14ac:dyDescent="0.25">
      <c r="CS734" s="90">
        <f t="shared" ca="1" si="10"/>
        <v>0</v>
      </c>
      <c r="CU734" s="77">
        <v>0.73221243275251602</v>
      </c>
      <c r="CV734" s="77">
        <v>2011</v>
      </c>
    </row>
    <row r="735" spans="97:100" x14ac:dyDescent="0.25">
      <c r="CS735" s="90">
        <f t="shared" ca="1" si="10"/>
        <v>0</v>
      </c>
      <c r="CU735" s="77">
        <v>0.74788320265667751</v>
      </c>
      <c r="CV735" s="77">
        <v>2012</v>
      </c>
    </row>
    <row r="736" spans="97:100" x14ac:dyDescent="0.25">
      <c r="CS736" s="90">
        <f t="shared" ca="1" si="10"/>
        <v>0</v>
      </c>
      <c r="CU736" s="77">
        <v>0.74694916794522714</v>
      </c>
      <c r="CV736" s="77">
        <v>2013</v>
      </c>
    </row>
    <row r="737" spans="97:100" x14ac:dyDescent="0.25">
      <c r="CS737" s="90">
        <f t="shared" ca="1" si="10"/>
        <v>0</v>
      </c>
      <c r="CU737" s="77">
        <v>0.75418190297302956</v>
      </c>
      <c r="CV737" s="77">
        <v>2014</v>
      </c>
    </row>
    <row r="738" spans="97:100" x14ac:dyDescent="0.25">
      <c r="CS738" s="90">
        <f t="shared" ca="1" si="10"/>
        <v>0</v>
      </c>
      <c r="CU738" s="77">
        <v>0.76692944655108375</v>
      </c>
      <c r="CV738" s="77">
        <v>2015</v>
      </c>
    </row>
    <row r="739" spans="97:100" x14ac:dyDescent="0.25">
      <c r="CS739" s="90">
        <f t="shared" ca="1" si="10"/>
        <v>0</v>
      </c>
      <c r="CU739" s="77">
        <v>0.85739864092769058</v>
      </c>
      <c r="CV739" s="77">
        <v>2001</v>
      </c>
    </row>
    <row r="740" spans="97:100" x14ac:dyDescent="0.25">
      <c r="CS740" s="90">
        <f t="shared" ca="1" si="10"/>
        <v>0</v>
      </c>
      <c r="CU740" s="77">
        <v>0.87516160248394603</v>
      </c>
      <c r="CV740" s="77">
        <v>2002</v>
      </c>
    </row>
    <row r="741" spans="97:100" x14ac:dyDescent="0.25">
      <c r="CS741" s="90">
        <f t="shared" ca="1" si="10"/>
        <v>0</v>
      </c>
      <c r="CU741" s="77">
        <v>0.87190564237620183</v>
      </c>
      <c r="CV741" s="77">
        <v>2003</v>
      </c>
    </row>
    <row r="742" spans="97:100" x14ac:dyDescent="0.25">
      <c r="CS742" s="90">
        <f t="shared" ca="1" si="10"/>
        <v>0</v>
      </c>
      <c r="CU742" s="77">
        <v>0.87586054042205685</v>
      </c>
      <c r="CV742" s="77">
        <v>2004</v>
      </c>
    </row>
    <row r="743" spans="97:100" x14ac:dyDescent="0.25">
      <c r="CS743" s="90">
        <f t="shared" ca="1" si="10"/>
        <v>0</v>
      </c>
      <c r="CU743" s="77">
        <v>0.88425537091135009</v>
      </c>
      <c r="CV743" s="77">
        <v>2005</v>
      </c>
    </row>
    <row r="744" spans="97:100" x14ac:dyDescent="0.25">
      <c r="CS744" s="90">
        <f t="shared" ca="1" si="10"/>
        <v>0</v>
      </c>
      <c r="CU744" s="77">
        <v>0.89757305834690426</v>
      </c>
      <c r="CV744" s="77">
        <v>2006</v>
      </c>
    </row>
    <row r="745" spans="97:100" x14ac:dyDescent="0.25">
      <c r="CS745" s="90">
        <f t="shared" ca="1" si="10"/>
        <v>0</v>
      </c>
      <c r="CU745" s="77">
        <v>0.89881551100861368</v>
      </c>
      <c r="CV745" s="77">
        <v>2007</v>
      </c>
    </row>
    <row r="746" spans="97:100" x14ac:dyDescent="0.25">
      <c r="CS746" s="90">
        <f t="shared" ca="1" si="10"/>
        <v>0</v>
      </c>
      <c r="CU746" s="77">
        <v>0.90533682683377592</v>
      </c>
      <c r="CV746" s="77">
        <v>2008</v>
      </c>
    </row>
    <row r="747" spans="97:100" x14ac:dyDescent="0.25">
      <c r="CS747" s="90">
        <f t="shared" ca="1" si="10"/>
        <v>0</v>
      </c>
      <c r="CU747" s="77">
        <v>0.91713932530008369</v>
      </c>
      <c r="CV747" s="77">
        <v>2009</v>
      </c>
    </row>
    <row r="748" spans="97:100" x14ac:dyDescent="0.25">
      <c r="CS748" s="90">
        <f t="shared" ca="1" si="10"/>
        <v>0</v>
      </c>
      <c r="CU748" s="77">
        <v>0.92208528763159603</v>
      </c>
      <c r="CV748" s="77">
        <v>2010</v>
      </c>
    </row>
    <row r="749" spans="97:100" x14ac:dyDescent="0.25">
      <c r="CS749" s="90">
        <f t="shared" ca="1" si="10"/>
        <v>0</v>
      </c>
      <c r="CU749" s="77">
        <v>0.93223532803762565</v>
      </c>
      <c r="CV749" s="77">
        <v>2011</v>
      </c>
    </row>
    <row r="750" spans="97:100" x14ac:dyDescent="0.25">
      <c r="CS750" s="90">
        <f t="shared" ca="1" si="10"/>
        <v>0</v>
      </c>
      <c r="CU750" s="77">
        <v>0.92783236884192122</v>
      </c>
      <c r="CV750" s="77">
        <v>2012</v>
      </c>
    </row>
    <row r="751" spans="97:100" x14ac:dyDescent="0.25">
      <c r="CS751" s="90">
        <f t="shared" ca="1" si="10"/>
        <v>0</v>
      </c>
      <c r="CU751" s="77">
        <v>0.92309683861210368</v>
      </c>
      <c r="CV751" s="77">
        <v>2013</v>
      </c>
    </row>
    <row r="752" spans="97:100" x14ac:dyDescent="0.25">
      <c r="CS752" s="90">
        <f t="shared" ca="1" si="10"/>
        <v>0</v>
      </c>
      <c r="CU752" s="77">
        <v>0.91806817649797945</v>
      </c>
      <c r="CV752" s="77">
        <v>2014</v>
      </c>
    </row>
    <row r="753" spans="97:100" x14ac:dyDescent="0.25">
      <c r="CS753" s="90">
        <f t="shared" ca="1" si="10"/>
        <v>0</v>
      </c>
      <c r="CU753" s="77">
        <v>0.91948065034864568</v>
      </c>
      <c r="CV753" s="77">
        <v>2015</v>
      </c>
    </row>
    <row r="754" spans="97:100" x14ac:dyDescent="0.25">
      <c r="CS754" s="90">
        <f t="shared" ca="1" si="10"/>
        <v>0</v>
      </c>
      <c r="CU754" s="77">
        <v>0.69932496502457508</v>
      </c>
      <c r="CV754" s="77">
        <v>2001</v>
      </c>
    </row>
    <row r="755" spans="97:100" x14ac:dyDescent="0.25">
      <c r="CS755" s="90">
        <f t="shared" ca="1" si="10"/>
        <v>0</v>
      </c>
      <c r="CU755" s="77">
        <v>0.69614391060523217</v>
      </c>
      <c r="CV755" s="77">
        <v>2002</v>
      </c>
    </row>
    <row r="756" spans="97:100" x14ac:dyDescent="0.25">
      <c r="CS756" s="90">
        <f t="shared" ca="1" si="10"/>
        <v>0</v>
      </c>
      <c r="CU756" s="77">
        <v>0.70116300421403421</v>
      </c>
      <c r="CV756" s="77">
        <v>2003</v>
      </c>
    </row>
    <row r="757" spans="97:100" x14ac:dyDescent="0.25">
      <c r="CS757" s="90">
        <f t="shared" ca="1" si="10"/>
        <v>0</v>
      </c>
      <c r="CU757" s="77">
        <v>0.70409572703410295</v>
      </c>
      <c r="CV757" s="77">
        <v>2004</v>
      </c>
    </row>
    <row r="758" spans="97:100" x14ac:dyDescent="0.25">
      <c r="CS758" s="90">
        <f t="shared" ca="1" si="10"/>
        <v>0</v>
      </c>
      <c r="CU758" s="77">
        <v>0.69670243289820311</v>
      </c>
      <c r="CV758" s="77">
        <v>2005</v>
      </c>
    </row>
    <row r="759" spans="97:100" x14ac:dyDescent="0.25">
      <c r="CS759" s="90">
        <f t="shared" ca="1" si="10"/>
        <v>0</v>
      </c>
      <c r="CU759" s="77">
        <v>0.70872311381533848</v>
      </c>
      <c r="CV759" s="77">
        <v>2006</v>
      </c>
    </row>
    <row r="760" spans="97:100" x14ac:dyDescent="0.25">
      <c r="CS760" s="90">
        <f t="shared" ca="1" si="10"/>
        <v>0</v>
      </c>
      <c r="CU760" s="77">
        <v>0.70529279170589088</v>
      </c>
      <c r="CV760" s="77">
        <v>2007</v>
      </c>
    </row>
    <row r="761" spans="97:100" x14ac:dyDescent="0.25">
      <c r="CS761" s="90">
        <f t="shared" ca="1" si="10"/>
        <v>0</v>
      </c>
      <c r="CU761" s="77">
        <v>0.69480721892954322</v>
      </c>
      <c r="CV761" s="77">
        <v>2008</v>
      </c>
    </row>
    <row r="762" spans="97:100" x14ac:dyDescent="0.25">
      <c r="CS762" s="90">
        <f t="shared" ca="1" si="10"/>
        <v>0</v>
      </c>
      <c r="CU762" s="77">
        <v>0.60565465895621784</v>
      </c>
      <c r="CV762" s="77">
        <v>2009</v>
      </c>
    </row>
    <row r="763" spans="97:100" x14ac:dyDescent="0.25">
      <c r="CS763" s="90">
        <f t="shared" ca="1" si="10"/>
        <v>0</v>
      </c>
      <c r="CU763" s="77">
        <v>0.61120634673796681</v>
      </c>
      <c r="CV763" s="77">
        <v>2010</v>
      </c>
    </row>
    <row r="764" spans="97:100" x14ac:dyDescent="0.25">
      <c r="CS764" s="90">
        <f t="shared" ca="1" si="10"/>
        <v>0</v>
      </c>
      <c r="CU764" s="77">
        <v>0.61810745898850294</v>
      </c>
      <c r="CV764" s="77">
        <v>2011</v>
      </c>
    </row>
    <row r="765" spans="97:100" x14ac:dyDescent="0.25">
      <c r="CS765" s="90">
        <f t="shared" ca="1" si="10"/>
        <v>0</v>
      </c>
      <c r="CU765" s="77">
        <v>0.61681248628273022</v>
      </c>
      <c r="CV765" s="77">
        <v>2012</v>
      </c>
    </row>
    <row r="766" spans="97:100" x14ac:dyDescent="0.25">
      <c r="CS766" s="90">
        <f t="shared" ca="1" si="10"/>
        <v>0</v>
      </c>
      <c r="CU766" s="77">
        <v>0.61828861179317152</v>
      </c>
      <c r="CV766" s="77">
        <v>2013</v>
      </c>
    </row>
    <row r="767" spans="97:100" x14ac:dyDescent="0.25">
      <c r="CS767" s="90">
        <f t="shared" ca="1" si="10"/>
        <v>0</v>
      </c>
      <c r="CU767" s="77">
        <v>0.61445203621060096</v>
      </c>
      <c r="CV767" s="77">
        <v>2014</v>
      </c>
    </row>
    <row r="768" spans="97:100" x14ac:dyDescent="0.25">
      <c r="CS768" s="90">
        <f t="shared" ca="1" si="10"/>
        <v>0</v>
      </c>
      <c r="CU768" s="77">
        <v>0.62437096947380166</v>
      </c>
      <c r="CV768" s="77">
        <v>2015</v>
      </c>
    </row>
    <row r="769" spans="97:100" x14ac:dyDescent="0.25">
      <c r="CS769" s="90">
        <f t="shared" ca="1" si="10"/>
        <v>0</v>
      </c>
      <c r="CU769" s="77">
        <v>0.70067237864843346</v>
      </c>
      <c r="CV769" s="77">
        <v>2001</v>
      </c>
    </row>
    <row r="770" spans="97:100" x14ac:dyDescent="0.25">
      <c r="CS770" s="90">
        <f t="shared" ca="1" si="10"/>
        <v>0</v>
      </c>
      <c r="CU770" s="77">
        <v>0.71410737083332299</v>
      </c>
      <c r="CV770" s="77">
        <v>2002</v>
      </c>
    </row>
    <row r="771" spans="97:100" x14ac:dyDescent="0.25">
      <c r="CS771" s="90">
        <f t="shared" ca="1" si="10"/>
        <v>0</v>
      </c>
      <c r="CU771" s="77">
        <v>0.72598045816819501</v>
      </c>
      <c r="CV771" s="77">
        <v>2003</v>
      </c>
    </row>
    <row r="772" spans="97:100" x14ac:dyDescent="0.25">
      <c r="CS772" s="90">
        <f t="shared" ca="1" si="10"/>
        <v>0</v>
      </c>
      <c r="CU772" s="77">
        <v>0.73195802365338214</v>
      </c>
      <c r="CV772" s="77">
        <v>2004</v>
      </c>
    </row>
    <row r="773" spans="97:100" x14ac:dyDescent="0.25">
      <c r="CS773" s="90">
        <f t="shared" ca="1" si="10"/>
        <v>0</v>
      </c>
      <c r="CU773" s="77">
        <v>0.74189344537239499</v>
      </c>
      <c r="CV773" s="77">
        <v>2005</v>
      </c>
    </row>
    <row r="774" spans="97:100" x14ac:dyDescent="0.25">
      <c r="CS774" s="90">
        <f t="shared" ca="1" si="10"/>
        <v>0</v>
      </c>
      <c r="CU774" s="77">
        <v>0.75908571328990182</v>
      </c>
      <c r="CV774" s="77">
        <v>2006</v>
      </c>
    </row>
    <row r="775" spans="97:100" x14ac:dyDescent="0.25">
      <c r="CS775" s="90">
        <f t="shared" ca="1" si="10"/>
        <v>0</v>
      </c>
      <c r="CU775" s="77">
        <v>0.76633477417705254</v>
      </c>
      <c r="CV775" s="77">
        <v>2007</v>
      </c>
    </row>
    <row r="776" spans="97:100" x14ac:dyDescent="0.25">
      <c r="CS776" s="90">
        <f t="shared" ca="1" si="10"/>
        <v>0</v>
      </c>
      <c r="CU776" s="77">
        <v>0.76931047395353402</v>
      </c>
      <c r="CV776" s="77">
        <v>2008</v>
      </c>
    </row>
    <row r="777" spans="97:100" x14ac:dyDescent="0.25">
      <c r="CS777" s="90">
        <f t="shared" ca="1" si="10"/>
        <v>0</v>
      </c>
      <c r="CU777" s="77">
        <v>0.76954666841237251</v>
      </c>
      <c r="CV777" s="77">
        <v>2009</v>
      </c>
    </row>
    <row r="778" spans="97:100" x14ac:dyDescent="0.25">
      <c r="CS778" s="90">
        <f t="shared" ca="1" si="10"/>
        <v>0</v>
      </c>
      <c r="CU778" s="77">
        <v>0.76522076221063395</v>
      </c>
      <c r="CV778" s="77">
        <v>2010</v>
      </c>
    </row>
    <row r="779" spans="97:100" x14ac:dyDescent="0.25">
      <c r="CS779" s="90">
        <f t="shared" ca="1" si="10"/>
        <v>0</v>
      </c>
      <c r="CU779" s="77">
        <v>0.75608060639818797</v>
      </c>
      <c r="CV779" s="77">
        <v>2011</v>
      </c>
    </row>
    <row r="780" spans="97:100" x14ac:dyDescent="0.25">
      <c r="CS780" s="90">
        <f t="shared" ca="1" si="10"/>
        <v>0</v>
      </c>
      <c r="CU780" s="77">
        <v>0.75089675550076995</v>
      </c>
      <c r="CV780" s="77">
        <v>2012</v>
      </c>
    </row>
    <row r="781" spans="97:100" x14ac:dyDescent="0.25">
      <c r="CS781" s="90">
        <f t="shared" ca="1" si="10"/>
        <v>0</v>
      </c>
      <c r="CU781" s="77">
        <v>0.75201934728126141</v>
      </c>
      <c r="CV781" s="77">
        <v>2013</v>
      </c>
    </row>
    <row r="782" spans="97:100" x14ac:dyDescent="0.25">
      <c r="CS782" s="90">
        <f t="shared" ca="1" si="10"/>
        <v>0</v>
      </c>
      <c r="CU782" s="77">
        <v>0.75021177460288535</v>
      </c>
      <c r="CV782" s="77">
        <v>2014</v>
      </c>
    </row>
    <row r="783" spans="97:100" x14ac:dyDescent="0.25">
      <c r="CS783" s="90">
        <f t="shared" ca="1" si="10"/>
        <v>0</v>
      </c>
      <c r="CU783" s="77">
        <v>0.74231846125659395</v>
      </c>
      <c r="CV783" s="77">
        <v>2015</v>
      </c>
    </row>
    <row r="784" spans="97:100" x14ac:dyDescent="0.25">
      <c r="CS784" s="90">
        <f t="shared" ca="1" si="10"/>
        <v>0</v>
      </c>
      <c r="CU784" s="77">
        <v>0.85468569759239865</v>
      </c>
      <c r="CV784" s="77">
        <v>2001</v>
      </c>
    </row>
    <row r="785" spans="97:100" x14ac:dyDescent="0.25">
      <c r="CS785" s="90">
        <f t="shared" ca="1" si="10"/>
        <v>0</v>
      </c>
      <c r="CU785" s="77">
        <v>0.88826132838978777</v>
      </c>
      <c r="CV785" s="77">
        <v>2002</v>
      </c>
    </row>
    <row r="786" spans="97:100" x14ac:dyDescent="0.25">
      <c r="CS786" s="90">
        <f t="shared" ca="1" si="10"/>
        <v>0</v>
      </c>
      <c r="CU786" s="77">
        <v>0.87866531149160576</v>
      </c>
      <c r="CV786" s="77">
        <v>2003</v>
      </c>
    </row>
    <row r="787" spans="97:100" x14ac:dyDescent="0.25">
      <c r="CS787" s="90">
        <f t="shared" ca="1" si="10"/>
        <v>0</v>
      </c>
      <c r="CU787" s="77">
        <v>0.87036462193336772</v>
      </c>
      <c r="CV787" s="77">
        <v>2004</v>
      </c>
    </row>
    <row r="788" spans="97:100" x14ac:dyDescent="0.25">
      <c r="CS788" s="90">
        <f t="shared" ref="CS788:CS851" ca="1" si="11">OFFSET($B$19, MOD(ROW()-ROW($CF$19),ROWS($B$19:$B$33)),TRUNC((ROW()-ROW($CF$19))/ROWS($B$19:$B$33)),1,1)</f>
        <v>0</v>
      </c>
      <c r="CU788" s="77">
        <v>0.89072245563106844</v>
      </c>
      <c r="CV788" s="77">
        <v>2005</v>
      </c>
    </row>
    <row r="789" spans="97:100" x14ac:dyDescent="0.25">
      <c r="CS789" s="90">
        <f t="shared" ca="1" si="11"/>
        <v>0</v>
      </c>
      <c r="CU789" s="77">
        <v>0.89952691394338047</v>
      </c>
      <c r="CV789" s="77">
        <v>2006</v>
      </c>
    </row>
    <row r="790" spans="97:100" x14ac:dyDescent="0.25">
      <c r="CS790" s="90">
        <f t="shared" ca="1" si="11"/>
        <v>0</v>
      </c>
      <c r="CU790" s="77">
        <v>0.90865848327743215</v>
      </c>
      <c r="CV790" s="77">
        <v>2007</v>
      </c>
    </row>
    <row r="791" spans="97:100" x14ac:dyDescent="0.25">
      <c r="CS791" s="90">
        <f t="shared" ca="1" si="11"/>
        <v>0</v>
      </c>
      <c r="CU791" s="77">
        <v>0.90726604357056095</v>
      </c>
      <c r="CV791" s="77">
        <v>2008</v>
      </c>
    </row>
    <row r="792" spans="97:100" x14ac:dyDescent="0.25">
      <c r="CS792" s="90">
        <f t="shared" ca="1" si="11"/>
        <v>0</v>
      </c>
      <c r="CU792" s="77">
        <v>0.90430475278545441</v>
      </c>
      <c r="CV792" s="77">
        <v>2009</v>
      </c>
    </row>
    <row r="793" spans="97:100" x14ac:dyDescent="0.25">
      <c r="CS793" s="90">
        <f t="shared" ca="1" si="11"/>
        <v>0</v>
      </c>
      <c r="CU793" s="77">
        <v>0.90324404134396019</v>
      </c>
      <c r="CV793" s="77">
        <v>2010</v>
      </c>
    </row>
    <row r="794" spans="97:100" x14ac:dyDescent="0.25">
      <c r="CS794" s="90">
        <f t="shared" ca="1" si="11"/>
        <v>0</v>
      </c>
      <c r="CU794" s="77">
        <v>0.89719581904928136</v>
      </c>
      <c r="CV794" s="77">
        <v>2011</v>
      </c>
    </row>
    <row r="795" spans="97:100" x14ac:dyDescent="0.25">
      <c r="CS795" s="90">
        <f t="shared" ca="1" si="11"/>
        <v>0</v>
      </c>
      <c r="CU795" s="77">
        <v>0.8961959000396541</v>
      </c>
      <c r="CV795" s="77">
        <v>2012</v>
      </c>
    </row>
    <row r="796" spans="97:100" x14ac:dyDescent="0.25">
      <c r="CS796" s="90">
        <f t="shared" ca="1" si="11"/>
        <v>0</v>
      </c>
      <c r="CU796" s="77">
        <v>0.88923004236090897</v>
      </c>
      <c r="CV796" s="77">
        <v>2013</v>
      </c>
    </row>
    <row r="797" spans="97:100" x14ac:dyDescent="0.25">
      <c r="CS797" s="90">
        <f t="shared" ca="1" si="11"/>
        <v>0</v>
      </c>
      <c r="CU797" s="77">
        <v>0.88659857147456866</v>
      </c>
      <c r="CV797" s="77">
        <v>2014</v>
      </c>
    </row>
    <row r="798" spans="97:100" x14ac:dyDescent="0.25">
      <c r="CS798" s="90">
        <f t="shared" ca="1" si="11"/>
        <v>0</v>
      </c>
      <c r="CU798" s="77">
        <v>0.88229517683706848</v>
      </c>
      <c r="CV798" s="77">
        <v>2015</v>
      </c>
    </row>
    <row r="799" spans="97:100" x14ac:dyDescent="0.25">
      <c r="CS799" s="90">
        <f t="shared" ca="1" si="11"/>
        <v>0</v>
      </c>
      <c r="CU799" s="77">
        <v>0.95555704116097662</v>
      </c>
      <c r="CV799" s="77">
        <v>2001</v>
      </c>
    </row>
    <row r="800" spans="97:100" x14ac:dyDescent="0.25">
      <c r="CS800" s="90">
        <f t="shared" ca="1" si="11"/>
        <v>0</v>
      </c>
      <c r="CU800" s="77">
        <v>0.97072664956250609</v>
      </c>
      <c r="CV800" s="77">
        <v>2002</v>
      </c>
    </row>
    <row r="801" spans="97:100" x14ac:dyDescent="0.25">
      <c r="CS801" s="90">
        <f t="shared" ca="1" si="11"/>
        <v>0</v>
      </c>
      <c r="CU801" s="77">
        <v>0.96799710706159725</v>
      </c>
      <c r="CV801" s="77">
        <v>2003</v>
      </c>
    </row>
    <row r="802" spans="97:100" x14ac:dyDescent="0.25">
      <c r="CS802" s="90">
        <f t="shared" ca="1" si="11"/>
        <v>0</v>
      </c>
      <c r="CU802" s="77">
        <v>0.95764538084887874</v>
      </c>
      <c r="CV802" s="77">
        <v>2004</v>
      </c>
    </row>
    <row r="803" spans="97:100" x14ac:dyDescent="0.25">
      <c r="CS803" s="90">
        <f t="shared" ca="1" si="11"/>
        <v>0</v>
      </c>
      <c r="CU803" s="77">
        <v>0.95546064922664475</v>
      </c>
      <c r="CV803" s="77">
        <v>2005</v>
      </c>
    </row>
    <row r="804" spans="97:100" x14ac:dyDescent="0.25">
      <c r="CS804" s="90">
        <f t="shared" ca="1" si="11"/>
        <v>0</v>
      </c>
      <c r="CU804" s="77">
        <v>0.9540819908049436</v>
      </c>
      <c r="CV804" s="77">
        <v>2006</v>
      </c>
    </row>
    <row r="805" spans="97:100" x14ac:dyDescent="0.25">
      <c r="CS805" s="90">
        <f t="shared" ca="1" si="11"/>
        <v>0</v>
      </c>
      <c r="CU805" s="77">
        <v>0.94515833692291729</v>
      </c>
      <c r="CV805" s="77">
        <v>2007</v>
      </c>
    </row>
    <row r="806" spans="97:100" x14ac:dyDescent="0.25">
      <c r="CS806" s="90">
        <f t="shared" ca="1" si="11"/>
        <v>0</v>
      </c>
      <c r="CU806" s="77">
        <v>0.94345181497059816</v>
      </c>
      <c r="CV806" s="77">
        <v>2008</v>
      </c>
    </row>
    <row r="807" spans="97:100" x14ac:dyDescent="0.25">
      <c r="CS807" s="90">
        <f t="shared" ca="1" si="11"/>
        <v>0</v>
      </c>
      <c r="CU807" s="77">
        <v>0.94227724719432226</v>
      </c>
      <c r="CV807" s="77">
        <v>2009</v>
      </c>
    </row>
    <row r="808" spans="97:100" x14ac:dyDescent="0.25">
      <c r="CS808" s="90">
        <f t="shared" ca="1" si="11"/>
        <v>0</v>
      </c>
      <c r="CU808" s="77">
        <v>0.95497761584938923</v>
      </c>
      <c r="CV808" s="77">
        <v>2010</v>
      </c>
    </row>
    <row r="809" spans="97:100" x14ac:dyDescent="0.25">
      <c r="CS809" s="90">
        <f t="shared" ca="1" si="11"/>
        <v>0</v>
      </c>
      <c r="CU809" s="77">
        <v>0.95803739712146796</v>
      </c>
      <c r="CV809" s="77">
        <v>2011</v>
      </c>
    </row>
    <row r="810" spans="97:100" x14ac:dyDescent="0.25">
      <c r="CS810" s="90">
        <f t="shared" ca="1" si="11"/>
        <v>0</v>
      </c>
      <c r="CU810" s="77">
        <v>0.95876730763625106</v>
      </c>
      <c r="CV810" s="77">
        <v>2012</v>
      </c>
    </row>
    <row r="811" spans="97:100" x14ac:dyDescent="0.25">
      <c r="CS811" s="90">
        <f t="shared" ca="1" si="11"/>
        <v>0</v>
      </c>
      <c r="CU811" s="77">
        <v>0.95742838859418233</v>
      </c>
      <c r="CV811" s="77">
        <v>2013</v>
      </c>
    </row>
    <row r="812" spans="97:100" x14ac:dyDescent="0.25">
      <c r="CS812" s="90">
        <f t="shared" ca="1" si="11"/>
        <v>0</v>
      </c>
      <c r="CU812" s="77">
        <v>0.95749678306968555</v>
      </c>
      <c r="CV812" s="77">
        <v>2014</v>
      </c>
    </row>
    <row r="813" spans="97:100" x14ac:dyDescent="0.25">
      <c r="CS813" s="90">
        <f t="shared" ca="1" si="11"/>
        <v>0</v>
      </c>
      <c r="CU813" s="77">
        <v>0.96061038482106653</v>
      </c>
      <c r="CV813" s="77">
        <v>2015</v>
      </c>
    </row>
    <row r="814" spans="97:100" x14ac:dyDescent="0.25">
      <c r="CS814" s="90">
        <f t="shared" ca="1" si="11"/>
        <v>0</v>
      </c>
      <c r="CU814" s="77">
        <v>0.82442068364638832</v>
      </c>
      <c r="CV814" s="77">
        <v>2001</v>
      </c>
    </row>
    <row r="815" spans="97:100" x14ac:dyDescent="0.25">
      <c r="CS815" s="90">
        <f t="shared" ca="1" si="11"/>
        <v>0</v>
      </c>
      <c r="CU815" s="77">
        <v>0.83632198794360224</v>
      </c>
      <c r="CV815" s="77">
        <v>2002</v>
      </c>
    </row>
    <row r="816" spans="97:100" x14ac:dyDescent="0.25">
      <c r="CS816" s="90">
        <f t="shared" ca="1" si="11"/>
        <v>0</v>
      </c>
      <c r="CU816" s="77">
        <v>0.85651650265854773</v>
      </c>
      <c r="CV816" s="77">
        <v>2003</v>
      </c>
    </row>
    <row r="817" spans="97:100" x14ac:dyDescent="0.25">
      <c r="CS817" s="90">
        <f t="shared" ca="1" si="11"/>
        <v>0</v>
      </c>
      <c r="CU817" s="77">
        <v>0.85836771796933897</v>
      </c>
      <c r="CV817" s="77">
        <v>2004</v>
      </c>
    </row>
    <row r="818" spans="97:100" x14ac:dyDescent="0.25">
      <c r="CS818" s="90">
        <f t="shared" ca="1" si="11"/>
        <v>0</v>
      </c>
      <c r="CU818" s="77">
        <v>0.85545899159098338</v>
      </c>
      <c r="CV818" s="77">
        <v>2005</v>
      </c>
    </row>
    <row r="819" spans="97:100" x14ac:dyDescent="0.25">
      <c r="CS819" s="90">
        <f t="shared" ca="1" si="11"/>
        <v>0</v>
      </c>
      <c r="CU819" s="77">
        <v>0.86913795669126925</v>
      </c>
      <c r="CV819" s="77">
        <v>2006</v>
      </c>
    </row>
    <row r="820" spans="97:100" x14ac:dyDescent="0.25">
      <c r="CS820" s="90">
        <f t="shared" ca="1" si="11"/>
        <v>0</v>
      </c>
      <c r="CU820" s="77">
        <v>0.87680688516999927</v>
      </c>
      <c r="CV820" s="77">
        <v>2007</v>
      </c>
    </row>
    <row r="821" spans="97:100" x14ac:dyDescent="0.25">
      <c r="CS821" s="90">
        <f t="shared" ca="1" si="11"/>
        <v>0</v>
      </c>
      <c r="CU821" s="77">
        <v>0.87678693295746901</v>
      </c>
      <c r="CV821" s="77">
        <v>2008</v>
      </c>
    </row>
    <row r="822" spans="97:100" x14ac:dyDescent="0.25">
      <c r="CS822" s="90">
        <f t="shared" ca="1" si="11"/>
        <v>0</v>
      </c>
      <c r="CU822" s="77">
        <v>0.87375835500301557</v>
      </c>
      <c r="CV822" s="77">
        <v>2009</v>
      </c>
    </row>
    <row r="823" spans="97:100" x14ac:dyDescent="0.25">
      <c r="CS823" s="90">
        <f t="shared" ca="1" si="11"/>
        <v>0</v>
      </c>
      <c r="CU823" s="77">
        <v>0.8711864173111169</v>
      </c>
      <c r="CV823" s="77">
        <v>2010</v>
      </c>
    </row>
    <row r="824" spans="97:100" x14ac:dyDescent="0.25">
      <c r="CS824" s="90">
        <f t="shared" ca="1" si="11"/>
        <v>0</v>
      </c>
      <c r="CU824" s="77">
        <v>0.88795692424117834</v>
      </c>
      <c r="CV824" s="77">
        <v>2011</v>
      </c>
    </row>
    <row r="825" spans="97:100" x14ac:dyDescent="0.25">
      <c r="CS825" s="90">
        <f t="shared" ca="1" si="11"/>
        <v>0</v>
      </c>
      <c r="CU825" s="77">
        <v>0.89043593797511589</v>
      </c>
      <c r="CV825" s="77">
        <v>2012</v>
      </c>
    </row>
    <row r="826" spans="97:100" x14ac:dyDescent="0.25">
      <c r="CS826" s="90">
        <f t="shared" ca="1" si="11"/>
        <v>0</v>
      </c>
      <c r="CU826" s="77">
        <v>0.90771046158173241</v>
      </c>
      <c r="CV826" s="77">
        <v>2013</v>
      </c>
    </row>
    <row r="827" spans="97:100" x14ac:dyDescent="0.25">
      <c r="CS827" s="90">
        <f t="shared" ca="1" si="11"/>
        <v>0</v>
      </c>
      <c r="CU827" s="77">
        <v>0.93241727046978695</v>
      </c>
      <c r="CV827" s="77">
        <v>2014</v>
      </c>
    </row>
    <row r="828" spans="97:100" x14ac:dyDescent="0.25">
      <c r="CS828" s="90">
        <f t="shared" ca="1" si="11"/>
        <v>0</v>
      </c>
      <c r="CU828" s="77">
        <v>0.93855119258236219</v>
      </c>
      <c r="CV828" s="77">
        <v>2015</v>
      </c>
    </row>
    <row r="829" spans="97:100" x14ac:dyDescent="0.25">
      <c r="CS829" s="90">
        <f t="shared" ca="1" si="11"/>
        <v>0</v>
      </c>
      <c r="CU829" s="77">
        <v>0.90508881964845778</v>
      </c>
      <c r="CV829" s="77">
        <v>2001</v>
      </c>
    </row>
    <row r="830" spans="97:100" x14ac:dyDescent="0.25">
      <c r="CS830" s="90">
        <f t="shared" ca="1" si="11"/>
        <v>0</v>
      </c>
      <c r="CU830" s="77">
        <v>0.91236305580557941</v>
      </c>
      <c r="CV830" s="77">
        <v>2002</v>
      </c>
    </row>
    <row r="831" spans="97:100" x14ac:dyDescent="0.25">
      <c r="CS831" s="90">
        <f t="shared" ca="1" si="11"/>
        <v>0</v>
      </c>
      <c r="CU831" s="77">
        <v>0.9137035152073919</v>
      </c>
      <c r="CV831" s="77">
        <v>2003</v>
      </c>
    </row>
    <row r="832" spans="97:100" x14ac:dyDescent="0.25">
      <c r="CS832" s="90">
        <f t="shared" ca="1" si="11"/>
        <v>0</v>
      </c>
      <c r="CU832" s="77">
        <v>0.91669402460037608</v>
      </c>
      <c r="CV832" s="77">
        <v>2004</v>
      </c>
    </row>
    <row r="833" spans="97:100" x14ac:dyDescent="0.25">
      <c r="CS833" s="90">
        <f t="shared" ca="1" si="11"/>
        <v>0</v>
      </c>
      <c r="CU833" s="77">
        <v>0.91592866300343356</v>
      </c>
      <c r="CV833" s="77">
        <v>2005</v>
      </c>
    </row>
    <row r="834" spans="97:100" x14ac:dyDescent="0.25">
      <c r="CS834" s="90">
        <f t="shared" ca="1" si="11"/>
        <v>0</v>
      </c>
      <c r="CU834" s="77">
        <v>0.91692822375653393</v>
      </c>
      <c r="CV834" s="77">
        <v>2006</v>
      </c>
    </row>
    <row r="835" spans="97:100" x14ac:dyDescent="0.25">
      <c r="CS835" s="90">
        <f t="shared" ca="1" si="11"/>
        <v>0</v>
      </c>
      <c r="CU835" s="77">
        <v>0.91709587863546072</v>
      </c>
      <c r="CV835" s="77">
        <v>2007</v>
      </c>
    </row>
    <row r="836" spans="97:100" x14ac:dyDescent="0.25">
      <c r="CS836" s="90">
        <f t="shared" ca="1" si="11"/>
        <v>0</v>
      </c>
      <c r="CU836" s="77">
        <v>0.91623408765346526</v>
      </c>
      <c r="CV836" s="77">
        <v>2008</v>
      </c>
    </row>
    <row r="837" spans="97:100" x14ac:dyDescent="0.25">
      <c r="CS837" s="90">
        <f t="shared" ca="1" si="11"/>
        <v>0</v>
      </c>
      <c r="CU837" s="77">
        <v>0.91960536364486956</v>
      </c>
      <c r="CV837" s="77">
        <v>2009</v>
      </c>
    </row>
    <row r="838" spans="97:100" x14ac:dyDescent="0.25">
      <c r="CS838" s="90">
        <f t="shared" ca="1" si="11"/>
        <v>0</v>
      </c>
      <c r="CU838" s="77">
        <v>0.9310025205231397</v>
      </c>
      <c r="CV838" s="77">
        <v>2010</v>
      </c>
    </row>
    <row r="839" spans="97:100" x14ac:dyDescent="0.25">
      <c r="CS839" s="90">
        <f t="shared" ca="1" si="11"/>
        <v>0</v>
      </c>
      <c r="CU839" s="77">
        <v>0.92236972875084622</v>
      </c>
      <c r="CV839" s="77">
        <v>2011</v>
      </c>
    </row>
    <row r="840" spans="97:100" x14ac:dyDescent="0.25">
      <c r="CS840" s="90">
        <f t="shared" ca="1" si="11"/>
        <v>0</v>
      </c>
      <c r="CU840" s="77">
        <v>0.91435070707604327</v>
      </c>
      <c r="CV840" s="77">
        <v>2012</v>
      </c>
    </row>
    <row r="841" spans="97:100" x14ac:dyDescent="0.25">
      <c r="CS841" s="90">
        <f t="shared" ca="1" si="11"/>
        <v>0</v>
      </c>
      <c r="CU841" s="77">
        <v>0.90763908082991507</v>
      </c>
      <c r="CV841" s="77">
        <v>2013</v>
      </c>
    </row>
    <row r="842" spans="97:100" x14ac:dyDescent="0.25">
      <c r="CS842" s="90">
        <f t="shared" ca="1" si="11"/>
        <v>0</v>
      </c>
      <c r="CU842" s="77">
        <v>0.89885489969664079</v>
      </c>
      <c r="CV842" s="77">
        <v>2014</v>
      </c>
    </row>
    <row r="843" spans="97:100" x14ac:dyDescent="0.25">
      <c r="CS843" s="90">
        <f t="shared" ca="1" si="11"/>
        <v>0</v>
      </c>
      <c r="CU843" s="77">
        <v>0.89593826446145497</v>
      </c>
      <c r="CV843" s="77">
        <v>2015</v>
      </c>
    </row>
    <row r="844" spans="97:100" x14ac:dyDescent="0.25">
      <c r="CS844" s="90">
        <f t="shared" ca="1" si="11"/>
        <v>0</v>
      </c>
      <c r="CU844" s="77">
        <v>0.81264055757919418</v>
      </c>
      <c r="CV844" s="77">
        <v>2001</v>
      </c>
    </row>
    <row r="845" spans="97:100" x14ac:dyDescent="0.25">
      <c r="CS845" s="90">
        <f t="shared" ca="1" si="11"/>
        <v>0</v>
      </c>
      <c r="CU845" s="77">
        <v>0.8296570808868563</v>
      </c>
      <c r="CV845" s="77">
        <v>2002</v>
      </c>
    </row>
    <row r="846" spans="97:100" x14ac:dyDescent="0.25">
      <c r="CS846" s="90">
        <f t="shared" ca="1" si="11"/>
        <v>0</v>
      </c>
      <c r="CU846" s="77">
        <v>0.82409463242319048</v>
      </c>
      <c r="CV846" s="77">
        <v>2003</v>
      </c>
    </row>
    <row r="847" spans="97:100" x14ac:dyDescent="0.25">
      <c r="CS847" s="90">
        <f t="shared" ca="1" si="11"/>
        <v>0</v>
      </c>
      <c r="CU847" s="77">
        <v>0.84078125734418319</v>
      </c>
      <c r="CV847" s="77">
        <v>2004</v>
      </c>
    </row>
    <row r="848" spans="97:100" x14ac:dyDescent="0.25">
      <c r="CS848" s="90">
        <f t="shared" ca="1" si="11"/>
        <v>0</v>
      </c>
      <c r="CU848" s="77">
        <v>0.8646164524863984</v>
      </c>
      <c r="CV848" s="77">
        <v>2005</v>
      </c>
    </row>
    <row r="849" spans="97:100" x14ac:dyDescent="0.25">
      <c r="CS849" s="90">
        <f t="shared" ca="1" si="11"/>
        <v>0</v>
      </c>
      <c r="CU849" s="77">
        <v>0.86338258041458682</v>
      </c>
      <c r="CV849" s="77">
        <v>2006</v>
      </c>
    </row>
    <row r="850" spans="97:100" x14ac:dyDescent="0.25">
      <c r="CS850" s="90">
        <f t="shared" ca="1" si="11"/>
        <v>0</v>
      </c>
      <c r="CU850" s="77">
        <v>0.86845658996140473</v>
      </c>
      <c r="CV850" s="77">
        <v>2007</v>
      </c>
    </row>
    <row r="851" spans="97:100" x14ac:dyDescent="0.25">
      <c r="CS851" s="90">
        <f t="shared" ca="1" si="11"/>
        <v>0</v>
      </c>
      <c r="CU851" s="77">
        <v>0.86500702247463812</v>
      </c>
      <c r="CV851" s="77">
        <v>2008</v>
      </c>
    </row>
    <row r="852" spans="97:100" x14ac:dyDescent="0.25">
      <c r="CS852" s="90">
        <f t="shared" ref="CS852:CS915" ca="1" si="12">OFFSET($B$19, MOD(ROW()-ROW($CF$19),ROWS($B$19:$B$33)),TRUNC((ROW()-ROW($CF$19))/ROWS($B$19:$B$33)),1,1)</f>
        <v>0</v>
      </c>
      <c r="CU852" s="77">
        <v>0.86753854228856764</v>
      </c>
      <c r="CV852" s="77">
        <v>2009</v>
      </c>
    </row>
    <row r="853" spans="97:100" x14ac:dyDescent="0.25">
      <c r="CS853" s="90">
        <f t="shared" ca="1" si="12"/>
        <v>0</v>
      </c>
      <c r="CU853" s="77">
        <v>0.86941635157530273</v>
      </c>
      <c r="CV853" s="77">
        <v>2010</v>
      </c>
    </row>
    <row r="854" spans="97:100" x14ac:dyDescent="0.25">
      <c r="CS854" s="90">
        <f t="shared" ca="1" si="12"/>
        <v>0</v>
      </c>
      <c r="CU854" s="77">
        <v>0.87907463376628492</v>
      </c>
      <c r="CV854" s="77">
        <v>2011</v>
      </c>
    </row>
    <row r="855" spans="97:100" x14ac:dyDescent="0.25">
      <c r="CS855" s="90">
        <f t="shared" ca="1" si="12"/>
        <v>0</v>
      </c>
      <c r="CU855" s="77">
        <v>0.90052987210662305</v>
      </c>
      <c r="CV855" s="77">
        <v>2012</v>
      </c>
    </row>
    <row r="856" spans="97:100" x14ac:dyDescent="0.25">
      <c r="CS856" s="90">
        <f t="shared" ca="1" si="12"/>
        <v>0</v>
      </c>
      <c r="CU856" s="77">
        <v>0.91204171340453188</v>
      </c>
      <c r="CV856" s="77">
        <v>2013</v>
      </c>
    </row>
    <row r="857" spans="97:100" x14ac:dyDescent="0.25">
      <c r="CS857" s="90">
        <f t="shared" ca="1" si="12"/>
        <v>0</v>
      </c>
      <c r="CU857" s="77">
        <v>0.91973057315728535</v>
      </c>
      <c r="CV857" s="77">
        <v>2014</v>
      </c>
    </row>
    <row r="858" spans="97:100" x14ac:dyDescent="0.25">
      <c r="CS858" s="90">
        <f t="shared" ca="1" si="12"/>
        <v>0</v>
      </c>
      <c r="CU858" s="77">
        <v>0.92285115457445299</v>
      </c>
      <c r="CV858" s="77">
        <v>2015</v>
      </c>
    </row>
    <row r="859" spans="97:100" x14ac:dyDescent="0.25">
      <c r="CS859" s="90">
        <f t="shared" ca="1" si="12"/>
        <v>0</v>
      </c>
      <c r="CU859" s="77">
        <v>0.89160955291617539</v>
      </c>
      <c r="CV859" s="77">
        <v>2001</v>
      </c>
    </row>
    <row r="860" spans="97:100" x14ac:dyDescent="0.25">
      <c r="CS860" s="90">
        <f t="shared" ca="1" si="12"/>
        <v>0</v>
      </c>
      <c r="CU860" s="77">
        <v>0.89903164051030959</v>
      </c>
      <c r="CV860" s="77">
        <v>2002</v>
      </c>
    </row>
    <row r="861" spans="97:100" x14ac:dyDescent="0.25">
      <c r="CS861" s="90">
        <f t="shared" ca="1" si="12"/>
        <v>0</v>
      </c>
      <c r="CU861" s="77">
        <v>0.90156916122978104</v>
      </c>
      <c r="CV861" s="77">
        <v>2003</v>
      </c>
    </row>
    <row r="862" spans="97:100" x14ac:dyDescent="0.25">
      <c r="CS862" s="90">
        <f t="shared" ca="1" si="12"/>
        <v>0</v>
      </c>
      <c r="CU862" s="77">
        <v>0.91116549931476709</v>
      </c>
      <c r="CV862" s="77">
        <v>2004</v>
      </c>
    </row>
    <row r="863" spans="97:100" x14ac:dyDescent="0.25">
      <c r="CS863" s="90">
        <f t="shared" ca="1" si="12"/>
        <v>0</v>
      </c>
      <c r="CU863" s="77">
        <v>0.91761787911395609</v>
      </c>
      <c r="CV863" s="77">
        <v>2005</v>
      </c>
    </row>
    <row r="864" spans="97:100" x14ac:dyDescent="0.25">
      <c r="CS864" s="90">
        <f t="shared" ca="1" si="12"/>
        <v>0</v>
      </c>
      <c r="CU864" s="77">
        <v>0.92887260989735076</v>
      </c>
      <c r="CV864" s="77">
        <v>2006</v>
      </c>
    </row>
    <row r="865" spans="97:100" x14ac:dyDescent="0.25">
      <c r="CS865" s="90">
        <f t="shared" ca="1" si="12"/>
        <v>0</v>
      </c>
      <c r="CU865" s="77">
        <v>0.93467501453739887</v>
      </c>
      <c r="CV865" s="77">
        <v>2007</v>
      </c>
    </row>
    <row r="866" spans="97:100" x14ac:dyDescent="0.25">
      <c r="CS866" s="90">
        <f t="shared" ca="1" si="12"/>
        <v>0</v>
      </c>
      <c r="CU866" s="77">
        <v>0.93126869848398153</v>
      </c>
      <c r="CV866" s="77">
        <v>2008</v>
      </c>
    </row>
    <row r="867" spans="97:100" x14ac:dyDescent="0.25">
      <c r="CS867" s="90">
        <f t="shared" ca="1" si="12"/>
        <v>0</v>
      </c>
      <c r="CU867" s="77">
        <v>0.92498086563236503</v>
      </c>
      <c r="CV867" s="77">
        <v>2009</v>
      </c>
    </row>
    <row r="868" spans="97:100" x14ac:dyDescent="0.25">
      <c r="CS868" s="90">
        <f t="shared" ca="1" si="12"/>
        <v>0</v>
      </c>
      <c r="CU868" s="77">
        <v>0.923290815711028</v>
      </c>
      <c r="CV868" s="77">
        <v>2010</v>
      </c>
    </row>
    <row r="869" spans="97:100" x14ac:dyDescent="0.25">
      <c r="CS869" s="90">
        <f t="shared" ca="1" si="12"/>
        <v>0</v>
      </c>
      <c r="CU869" s="77">
        <v>0.92147644211712421</v>
      </c>
      <c r="CV869" s="77">
        <v>2011</v>
      </c>
    </row>
    <row r="870" spans="97:100" x14ac:dyDescent="0.25">
      <c r="CS870" s="90">
        <f t="shared" ca="1" si="12"/>
        <v>0</v>
      </c>
      <c r="CU870" s="77">
        <v>0.91878649229419562</v>
      </c>
      <c r="CV870" s="77">
        <v>2012</v>
      </c>
    </row>
    <row r="871" spans="97:100" x14ac:dyDescent="0.25">
      <c r="CS871" s="90">
        <f t="shared" ca="1" si="12"/>
        <v>0</v>
      </c>
      <c r="CU871" s="77">
        <v>0.91643689162683928</v>
      </c>
      <c r="CV871" s="77">
        <v>2013</v>
      </c>
    </row>
    <row r="872" spans="97:100" x14ac:dyDescent="0.25">
      <c r="CS872" s="90">
        <f t="shared" ca="1" si="12"/>
        <v>0</v>
      </c>
      <c r="CU872" s="77">
        <v>0.91555273523959868</v>
      </c>
      <c r="CV872" s="77">
        <v>2014</v>
      </c>
    </row>
    <row r="873" spans="97:100" x14ac:dyDescent="0.25">
      <c r="CS873" s="90">
        <f t="shared" ca="1" si="12"/>
        <v>0</v>
      </c>
      <c r="CU873" s="77">
        <v>0.9137376264109498</v>
      </c>
      <c r="CV873" s="77">
        <v>2015</v>
      </c>
    </row>
    <row r="874" spans="97:100" x14ac:dyDescent="0.25">
      <c r="CS874" s="90">
        <f t="shared" ca="1" si="12"/>
        <v>0</v>
      </c>
      <c r="CU874" s="77">
        <v>0.7869963369711418</v>
      </c>
      <c r="CV874" s="77">
        <v>2001</v>
      </c>
    </row>
    <row r="875" spans="97:100" x14ac:dyDescent="0.25">
      <c r="CS875" s="90">
        <f t="shared" ca="1" si="12"/>
        <v>0</v>
      </c>
      <c r="CU875" s="77">
        <v>0.79778852303012338</v>
      </c>
      <c r="CV875" s="77">
        <v>2002</v>
      </c>
    </row>
    <row r="876" spans="97:100" x14ac:dyDescent="0.25">
      <c r="CS876" s="90">
        <f t="shared" ca="1" si="12"/>
        <v>0</v>
      </c>
      <c r="CU876" s="77">
        <v>0.81451969451416517</v>
      </c>
      <c r="CV876" s="77">
        <v>2003</v>
      </c>
    </row>
    <row r="877" spans="97:100" x14ac:dyDescent="0.25">
      <c r="CS877" s="90">
        <f t="shared" ca="1" si="12"/>
        <v>0</v>
      </c>
      <c r="CU877" s="77">
        <v>0.82350569717945066</v>
      </c>
      <c r="CV877" s="77">
        <v>2004</v>
      </c>
    </row>
    <row r="878" spans="97:100" x14ac:dyDescent="0.25">
      <c r="CS878" s="90">
        <f t="shared" ca="1" si="12"/>
        <v>0</v>
      </c>
      <c r="CU878" s="77">
        <v>0.83535938691996325</v>
      </c>
      <c r="CV878" s="77">
        <v>2005</v>
      </c>
    </row>
    <row r="879" spans="97:100" x14ac:dyDescent="0.25">
      <c r="CS879" s="90">
        <f t="shared" ca="1" si="12"/>
        <v>0</v>
      </c>
      <c r="CU879" s="77">
        <v>0.85074570274613204</v>
      </c>
      <c r="CV879" s="77">
        <v>2006</v>
      </c>
    </row>
    <row r="880" spans="97:100" x14ac:dyDescent="0.25">
      <c r="CS880" s="90">
        <f t="shared" ca="1" si="12"/>
        <v>0</v>
      </c>
      <c r="CU880" s="77">
        <v>0.86181846455105604</v>
      </c>
      <c r="CV880" s="77">
        <v>2007</v>
      </c>
    </row>
    <row r="881" spans="97:100" x14ac:dyDescent="0.25">
      <c r="CS881" s="90">
        <f t="shared" ca="1" si="12"/>
        <v>0</v>
      </c>
      <c r="CU881" s="77">
        <v>0.86119516624969017</v>
      </c>
      <c r="CV881" s="77">
        <v>2008</v>
      </c>
    </row>
    <row r="882" spans="97:100" x14ac:dyDescent="0.25">
      <c r="CS882" s="90">
        <f t="shared" ca="1" si="12"/>
        <v>0</v>
      </c>
      <c r="CU882" s="77">
        <v>0.86518157584294619</v>
      </c>
      <c r="CV882" s="77">
        <v>2009</v>
      </c>
    </row>
    <row r="883" spans="97:100" x14ac:dyDescent="0.25">
      <c r="CS883" s="90">
        <f t="shared" ca="1" si="12"/>
        <v>0</v>
      </c>
      <c r="CU883" s="77">
        <v>0.86798668316188521</v>
      </c>
      <c r="CV883" s="77">
        <v>2010</v>
      </c>
    </row>
    <row r="884" spans="97:100" x14ac:dyDescent="0.25">
      <c r="CS884" s="90">
        <f t="shared" ca="1" si="12"/>
        <v>0</v>
      </c>
      <c r="CU884" s="77">
        <v>0.85924185016858046</v>
      </c>
      <c r="CV884" s="77">
        <v>2011</v>
      </c>
    </row>
    <row r="885" spans="97:100" x14ac:dyDescent="0.25">
      <c r="CS885" s="90">
        <f t="shared" ca="1" si="12"/>
        <v>0</v>
      </c>
      <c r="CU885" s="77">
        <v>0.85672241726414544</v>
      </c>
      <c r="CV885" s="77">
        <v>2012</v>
      </c>
    </row>
    <row r="886" spans="97:100" x14ac:dyDescent="0.25">
      <c r="CS886" s="90">
        <f t="shared" ca="1" si="12"/>
        <v>0</v>
      </c>
      <c r="CU886" s="77">
        <v>0.85867630960815644</v>
      </c>
      <c r="CV886" s="77">
        <v>2013</v>
      </c>
    </row>
    <row r="887" spans="97:100" x14ac:dyDescent="0.25">
      <c r="CS887" s="90">
        <f t="shared" ca="1" si="12"/>
        <v>0</v>
      </c>
      <c r="CU887" s="77">
        <v>0.85315400401214847</v>
      </c>
      <c r="CV887" s="77">
        <v>2014</v>
      </c>
    </row>
    <row r="888" spans="97:100" x14ac:dyDescent="0.25">
      <c r="CS888" s="90">
        <f t="shared" ca="1" si="12"/>
        <v>0</v>
      </c>
      <c r="CU888" s="77">
        <v>0.84818065531583076</v>
      </c>
      <c r="CV888" s="77">
        <v>2015</v>
      </c>
    </row>
    <row r="889" spans="97:100" x14ac:dyDescent="0.25">
      <c r="CS889" s="90">
        <f t="shared" ca="1" si="12"/>
        <v>0</v>
      </c>
      <c r="CU889" s="77">
        <v>0.94497613468413011</v>
      </c>
      <c r="CV889" s="77">
        <v>2001</v>
      </c>
    </row>
    <row r="890" spans="97:100" x14ac:dyDescent="0.25">
      <c r="CS890" s="90">
        <f t="shared" ca="1" si="12"/>
        <v>0</v>
      </c>
      <c r="CU890" s="77">
        <v>0.95267494294931165</v>
      </c>
      <c r="CV890" s="77">
        <v>2002</v>
      </c>
    </row>
    <row r="891" spans="97:100" x14ac:dyDescent="0.25">
      <c r="CS891" s="90">
        <f t="shared" ca="1" si="12"/>
        <v>0</v>
      </c>
      <c r="CU891" s="77">
        <v>0.95026174523412199</v>
      </c>
      <c r="CV891" s="77">
        <v>2003</v>
      </c>
    </row>
    <row r="892" spans="97:100" x14ac:dyDescent="0.25">
      <c r="CS892" s="90">
        <f t="shared" ca="1" si="12"/>
        <v>0</v>
      </c>
      <c r="CU892" s="77">
        <v>0.94936674661573761</v>
      </c>
      <c r="CV892" s="77">
        <v>2004</v>
      </c>
    </row>
    <row r="893" spans="97:100" x14ac:dyDescent="0.25">
      <c r="CS893" s="90">
        <f t="shared" ca="1" si="12"/>
        <v>0</v>
      </c>
      <c r="CU893" s="77">
        <v>0.93536305007745546</v>
      </c>
      <c r="CV893" s="77">
        <v>2005</v>
      </c>
    </row>
    <row r="894" spans="97:100" x14ac:dyDescent="0.25">
      <c r="CS894" s="90">
        <f t="shared" ca="1" si="12"/>
        <v>0</v>
      </c>
      <c r="CU894" s="77">
        <v>0.91152256342688498</v>
      </c>
      <c r="CV894" s="77">
        <v>2006</v>
      </c>
    </row>
    <row r="895" spans="97:100" x14ac:dyDescent="0.25">
      <c r="CS895" s="90">
        <f t="shared" ca="1" si="12"/>
        <v>0</v>
      </c>
      <c r="CU895" s="77">
        <v>0.88813082274787436</v>
      </c>
      <c r="CV895" s="77">
        <v>2007</v>
      </c>
    </row>
    <row r="896" spans="97:100" x14ac:dyDescent="0.25">
      <c r="CS896" s="90">
        <f t="shared" ca="1" si="12"/>
        <v>0</v>
      </c>
      <c r="CU896" s="77">
        <v>0.87573120289980177</v>
      </c>
      <c r="CV896" s="77">
        <v>2008</v>
      </c>
    </row>
    <row r="897" spans="97:100" x14ac:dyDescent="0.25">
      <c r="CS897" s="90">
        <f t="shared" ca="1" si="12"/>
        <v>0</v>
      </c>
      <c r="CU897" s="77">
        <v>0.87209769721456509</v>
      </c>
      <c r="CV897" s="77">
        <v>2009</v>
      </c>
    </row>
    <row r="898" spans="97:100" x14ac:dyDescent="0.25">
      <c r="CS898" s="90">
        <f t="shared" ca="1" si="12"/>
        <v>0</v>
      </c>
      <c r="CU898" s="77">
        <v>0.87212912948534083</v>
      </c>
      <c r="CV898" s="77">
        <v>2010</v>
      </c>
    </row>
    <row r="899" spans="97:100" x14ac:dyDescent="0.25">
      <c r="CS899" s="90">
        <f t="shared" ca="1" si="12"/>
        <v>0</v>
      </c>
      <c r="CU899" s="77">
        <v>0.86866647454256418</v>
      </c>
      <c r="CV899" s="77">
        <v>2011</v>
      </c>
    </row>
    <row r="900" spans="97:100" x14ac:dyDescent="0.25">
      <c r="CS900" s="90">
        <f t="shared" ca="1" si="12"/>
        <v>0</v>
      </c>
      <c r="CU900" s="77">
        <v>0.87390525528978935</v>
      </c>
      <c r="CV900" s="77">
        <v>2012</v>
      </c>
    </row>
    <row r="901" spans="97:100" x14ac:dyDescent="0.25">
      <c r="CS901" s="90">
        <f t="shared" ca="1" si="12"/>
        <v>0</v>
      </c>
      <c r="CU901" s="77">
        <v>0.87225739449083672</v>
      </c>
      <c r="CV901" s="77">
        <v>2013</v>
      </c>
    </row>
    <row r="902" spans="97:100" x14ac:dyDescent="0.25">
      <c r="CS902" s="90">
        <f t="shared" ca="1" si="12"/>
        <v>0</v>
      </c>
      <c r="CU902" s="77">
        <v>0.87209478991988199</v>
      </c>
      <c r="CV902" s="77">
        <v>2014</v>
      </c>
    </row>
    <row r="903" spans="97:100" x14ac:dyDescent="0.25">
      <c r="CS903" s="90">
        <f t="shared" ca="1" si="12"/>
        <v>0</v>
      </c>
      <c r="CU903" s="77">
        <v>0.87884897307390553</v>
      </c>
      <c r="CV903" s="77">
        <v>2015</v>
      </c>
    </row>
    <row r="904" spans="97:100" x14ac:dyDescent="0.25">
      <c r="CS904" s="90">
        <f t="shared" ca="1" si="12"/>
        <v>0</v>
      </c>
      <c r="CU904" s="77">
        <v>0.942947484361361</v>
      </c>
      <c r="CV904" s="77">
        <v>2001</v>
      </c>
    </row>
    <row r="905" spans="97:100" x14ac:dyDescent="0.25">
      <c r="CS905" s="90">
        <f t="shared" ca="1" si="12"/>
        <v>0</v>
      </c>
      <c r="CU905" s="77">
        <v>0.94958666254796242</v>
      </c>
      <c r="CV905" s="77">
        <v>2002</v>
      </c>
    </row>
    <row r="906" spans="97:100" x14ac:dyDescent="0.25">
      <c r="CS906" s="90">
        <f t="shared" ca="1" si="12"/>
        <v>0</v>
      </c>
      <c r="CU906" s="77">
        <v>0.95333183148826295</v>
      </c>
      <c r="CV906" s="77">
        <v>2003</v>
      </c>
    </row>
    <row r="907" spans="97:100" x14ac:dyDescent="0.25">
      <c r="CS907" s="90">
        <f t="shared" ca="1" si="12"/>
        <v>0</v>
      </c>
      <c r="CU907" s="77">
        <v>0.95664263203396105</v>
      </c>
      <c r="CV907" s="77">
        <v>2004</v>
      </c>
    </row>
    <row r="908" spans="97:100" x14ac:dyDescent="0.25">
      <c r="CS908" s="90">
        <f t="shared" ca="1" si="12"/>
        <v>0</v>
      </c>
      <c r="CU908" s="77">
        <v>0.96260767787187962</v>
      </c>
      <c r="CV908" s="77">
        <v>2005</v>
      </c>
    </row>
    <row r="909" spans="97:100" x14ac:dyDescent="0.25">
      <c r="CS909" s="90">
        <f t="shared" ca="1" si="12"/>
        <v>0</v>
      </c>
      <c r="CU909" s="77">
        <v>0.96930702008957115</v>
      </c>
      <c r="CV909" s="77">
        <v>2006</v>
      </c>
    </row>
    <row r="910" spans="97:100" x14ac:dyDescent="0.25">
      <c r="CS910" s="90">
        <f t="shared" ca="1" si="12"/>
        <v>0</v>
      </c>
      <c r="CU910" s="77">
        <v>0.97326898048104737</v>
      </c>
      <c r="CV910" s="77">
        <v>2007</v>
      </c>
    </row>
    <row r="911" spans="97:100" x14ac:dyDescent="0.25">
      <c r="CS911" s="90">
        <f t="shared" ca="1" si="12"/>
        <v>0</v>
      </c>
      <c r="CU911" s="77">
        <v>0.97075043461229404</v>
      </c>
      <c r="CV911" s="77">
        <v>2008</v>
      </c>
    </row>
    <row r="912" spans="97:100" x14ac:dyDescent="0.25">
      <c r="CS912" s="90">
        <f t="shared" ca="1" si="12"/>
        <v>0</v>
      </c>
      <c r="CU912" s="77">
        <v>0.9714773990810287</v>
      </c>
      <c r="CV912" s="77">
        <v>2009</v>
      </c>
    </row>
    <row r="913" spans="97:100" x14ac:dyDescent="0.25">
      <c r="CS913" s="90">
        <f t="shared" ca="1" si="12"/>
        <v>0</v>
      </c>
      <c r="CU913" s="77">
        <v>0.96834093396276</v>
      </c>
      <c r="CV913" s="77">
        <v>2010</v>
      </c>
    </row>
    <row r="914" spans="97:100" x14ac:dyDescent="0.25">
      <c r="CS914" s="90">
        <f t="shared" ca="1" si="12"/>
        <v>0</v>
      </c>
      <c r="CU914" s="77">
        <v>0.96444148181838363</v>
      </c>
      <c r="CV914" s="77">
        <v>2011</v>
      </c>
    </row>
    <row r="915" spans="97:100" x14ac:dyDescent="0.25">
      <c r="CS915" s="90">
        <f t="shared" ca="1" si="12"/>
        <v>0</v>
      </c>
      <c r="CU915" s="77">
        <v>0.96079635664013041</v>
      </c>
      <c r="CV915" s="77">
        <v>2012</v>
      </c>
    </row>
    <row r="916" spans="97:100" x14ac:dyDescent="0.25">
      <c r="CS916" s="90">
        <f t="shared" ref="CS916:CS979" ca="1" si="13">OFFSET($B$19, MOD(ROW()-ROW($CF$19),ROWS($B$19:$B$33)),TRUNC((ROW()-ROW($CF$19))/ROWS($B$19:$B$33)),1,1)</f>
        <v>0</v>
      </c>
      <c r="CU916" s="77">
        <v>0.96022465516701172</v>
      </c>
      <c r="CV916" s="77">
        <v>2013</v>
      </c>
    </row>
    <row r="917" spans="97:100" x14ac:dyDescent="0.25">
      <c r="CS917" s="90">
        <f t="shared" ca="1" si="13"/>
        <v>0</v>
      </c>
      <c r="CU917" s="77">
        <v>0.95705093209725045</v>
      </c>
      <c r="CV917" s="77">
        <v>2014</v>
      </c>
    </row>
    <row r="918" spans="97:100" x14ac:dyDescent="0.25">
      <c r="CS918" s="90">
        <f t="shared" ca="1" si="13"/>
        <v>0</v>
      </c>
      <c r="CU918" s="77">
        <v>0.95404087876754373</v>
      </c>
      <c r="CV918" s="77">
        <v>2015</v>
      </c>
    </row>
    <row r="919" spans="97:100" x14ac:dyDescent="0.25">
      <c r="CS919" s="90">
        <f t="shared" ca="1" si="13"/>
        <v>0</v>
      </c>
      <c r="CU919" s="77">
        <v>0.92978943543688741</v>
      </c>
      <c r="CV919" s="77">
        <v>2001</v>
      </c>
    </row>
    <row r="920" spans="97:100" x14ac:dyDescent="0.25">
      <c r="CS920" s="90">
        <f t="shared" ca="1" si="13"/>
        <v>0</v>
      </c>
      <c r="CU920" s="77">
        <v>0.94083120727369229</v>
      </c>
      <c r="CV920" s="77">
        <v>2002</v>
      </c>
    </row>
    <row r="921" spans="97:100" x14ac:dyDescent="0.25">
      <c r="CS921" s="90">
        <f t="shared" ca="1" si="13"/>
        <v>0</v>
      </c>
      <c r="CU921" s="77">
        <v>0.94979088007131152</v>
      </c>
      <c r="CV921" s="77">
        <v>2003</v>
      </c>
    </row>
    <row r="922" spans="97:100" x14ac:dyDescent="0.25">
      <c r="CS922" s="90">
        <f t="shared" ca="1" si="13"/>
        <v>0</v>
      </c>
      <c r="CU922" s="77">
        <v>0.95651887339629582</v>
      </c>
      <c r="CV922" s="77">
        <v>2004</v>
      </c>
    </row>
    <row r="923" spans="97:100" x14ac:dyDescent="0.25">
      <c r="CS923" s="90">
        <f t="shared" ca="1" si="13"/>
        <v>0</v>
      </c>
      <c r="CU923" s="77">
        <v>0.96328091216302481</v>
      </c>
      <c r="CV923" s="77">
        <v>2005</v>
      </c>
    </row>
    <row r="924" spans="97:100" x14ac:dyDescent="0.25">
      <c r="CS924" s="90">
        <f t="shared" ca="1" si="13"/>
        <v>0</v>
      </c>
      <c r="CU924" s="77">
        <v>0.97143443603513424</v>
      </c>
      <c r="CV924" s="77">
        <v>2006</v>
      </c>
    </row>
    <row r="925" spans="97:100" x14ac:dyDescent="0.25">
      <c r="CS925" s="90">
        <f t="shared" ca="1" si="13"/>
        <v>0</v>
      </c>
      <c r="CU925" s="77">
        <v>0.97613250183263689</v>
      </c>
      <c r="CV925" s="77">
        <v>2007</v>
      </c>
    </row>
    <row r="926" spans="97:100" x14ac:dyDescent="0.25">
      <c r="CS926" s="90">
        <f t="shared" ca="1" si="13"/>
        <v>0</v>
      </c>
      <c r="CU926" s="77">
        <v>0.97695923459456413</v>
      </c>
      <c r="CV926" s="77">
        <v>2008</v>
      </c>
    </row>
    <row r="927" spans="97:100" x14ac:dyDescent="0.25">
      <c r="CS927" s="90">
        <f t="shared" ca="1" si="13"/>
        <v>0</v>
      </c>
      <c r="CU927" s="77">
        <v>0.9796782540951956</v>
      </c>
      <c r="CV927" s="77">
        <v>2009</v>
      </c>
    </row>
    <row r="928" spans="97:100" x14ac:dyDescent="0.25">
      <c r="CS928" s="90">
        <f t="shared" ca="1" si="13"/>
        <v>0</v>
      </c>
      <c r="CU928" s="77">
        <v>0.98291016452367086</v>
      </c>
      <c r="CV928" s="77">
        <v>2010</v>
      </c>
    </row>
    <row r="929" spans="97:100" x14ac:dyDescent="0.25">
      <c r="CS929" s="90">
        <f t="shared" ca="1" si="13"/>
        <v>0</v>
      </c>
      <c r="CU929" s="77">
        <v>0.98415976139847205</v>
      </c>
      <c r="CV929" s="77">
        <v>2011</v>
      </c>
    </row>
    <row r="930" spans="97:100" x14ac:dyDescent="0.25">
      <c r="CS930" s="90">
        <f t="shared" ca="1" si="13"/>
        <v>0</v>
      </c>
      <c r="CU930" s="77">
        <v>0.98365866873521435</v>
      </c>
      <c r="CV930" s="77">
        <v>2012</v>
      </c>
    </row>
    <row r="931" spans="97:100" x14ac:dyDescent="0.25">
      <c r="CS931" s="90">
        <f t="shared" ca="1" si="13"/>
        <v>0</v>
      </c>
      <c r="CU931" s="77">
        <v>0.98616370049766178</v>
      </c>
      <c r="CV931" s="77">
        <v>2013</v>
      </c>
    </row>
    <row r="932" spans="97:100" x14ac:dyDescent="0.25">
      <c r="CS932" s="90">
        <f t="shared" ca="1" si="13"/>
        <v>0</v>
      </c>
      <c r="CU932" s="77">
        <v>0.9863962695150339</v>
      </c>
      <c r="CV932" s="77">
        <v>2014</v>
      </c>
    </row>
    <row r="933" spans="97:100" x14ac:dyDescent="0.25">
      <c r="CS933" s="90">
        <f t="shared" ca="1" si="13"/>
        <v>0</v>
      </c>
      <c r="CU933" s="77">
        <v>0.98536374491395329</v>
      </c>
      <c r="CV933" s="77">
        <v>2015</v>
      </c>
    </row>
    <row r="934" spans="97:100" x14ac:dyDescent="0.25">
      <c r="CS934" s="90">
        <f t="shared" ca="1" si="13"/>
        <v>0</v>
      </c>
      <c r="CU934" s="77">
        <v>0.83231346777437099</v>
      </c>
      <c r="CV934" s="77">
        <v>2001</v>
      </c>
    </row>
    <row r="935" spans="97:100" x14ac:dyDescent="0.25">
      <c r="CS935" s="90">
        <f t="shared" ca="1" si="13"/>
        <v>0</v>
      </c>
      <c r="CU935" s="77">
        <v>0.843437606794886</v>
      </c>
      <c r="CV935" s="77">
        <v>2002</v>
      </c>
    </row>
    <row r="936" spans="97:100" x14ac:dyDescent="0.25">
      <c r="CS936" s="90">
        <f t="shared" ca="1" si="13"/>
        <v>0</v>
      </c>
      <c r="CU936" s="77">
        <v>0.85076310694317125</v>
      </c>
      <c r="CV936" s="77">
        <v>2003</v>
      </c>
    </row>
    <row r="937" spans="97:100" x14ac:dyDescent="0.25">
      <c r="CS937" s="90">
        <f t="shared" ca="1" si="13"/>
        <v>0</v>
      </c>
      <c r="CU937" s="77">
        <v>0.85483172544803776</v>
      </c>
      <c r="CV937" s="77">
        <v>2004</v>
      </c>
    </row>
    <row r="938" spans="97:100" x14ac:dyDescent="0.25">
      <c r="CS938" s="90">
        <f t="shared" ca="1" si="13"/>
        <v>0</v>
      </c>
      <c r="CU938" s="77">
        <v>0.85449499813619634</v>
      </c>
      <c r="CV938" s="77">
        <v>2005</v>
      </c>
    </row>
    <row r="939" spans="97:100" x14ac:dyDescent="0.25">
      <c r="CS939" s="90">
        <f t="shared" ca="1" si="13"/>
        <v>0</v>
      </c>
      <c r="CU939" s="77">
        <v>0.85302145164962584</v>
      </c>
      <c r="CV939" s="77">
        <v>2006</v>
      </c>
    </row>
    <row r="940" spans="97:100" x14ac:dyDescent="0.25">
      <c r="CS940" s="90">
        <f t="shared" ca="1" si="13"/>
        <v>0</v>
      </c>
      <c r="CU940" s="77">
        <v>0.85246394983638152</v>
      </c>
      <c r="CV940" s="77">
        <v>2007</v>
      </c>
    </row>
    <row r="941" spans="97:100" x14ac:dyDescent="0.25">
      <c r="CS941" s="90">
        <f t="shared" ca="1" si="13"/>
        <v>0</v>
      </c>
      <c r="CU941" s="77">
        <v>0.85282720646699384</v>
      </c>
      <c r="CV941" s="77">
        <v>2008</v>
      </c>
    </row>
    <row r="942" spans="97:100" x14ac:dyDescent="0.25">
      <c r="CS942" s="90">
        <f t="shared" ca="1" si="13"/>
        <v>0</v>
      </c>
      <c r="CU942" s="77">
        <v>0.85553911573154517</v>
      </c>
      <c r="CV942" s="77">
        <v>2009</v>
      </c>
    </row>
    <row r="943" spans="97:100" x14ac:dyDescent="0.25">
      <c r="CS943" s="90">
        <f t="shared" ca="1" si="13"/>
        <v>0</v>
      </c>
      <c r="CU943" s="77">
        <v>0.85731961136902324</v>
      </c>
      <c r="CV943" s="77">
        <v>2010</v>
      </c>
    </row>
    <row r="944" spans="97:100" x14ac:dyDescent="0.25">
      <c r="CS944" s="90">
        <f t="shared" ca="1" si="13"/>
        <v>0</v>
      </c>
      <c r="CU944" s="77">
        <v>0.85705956715966303</v>
      </c>
      <c r="CV944" s="77">
        <v>2011</v>
      </c>
    </row>
    <row r="945" spans="97:100" x14ac:dyDescent="0.25">
      <c r="CS945" s="90">
        <f t="shared" ca="1" si="13"/>
        <v>0</v>
      </c>
      <c r="CU945" s="77">
        <v>0.85335526918075921</v>
      </c>
      <c r="CV945" s="77">
        <v>2012</v>
      </c>
    </row>
    <row r="946" spans="97:100" x14ac:dyDescent="0.25">
      <c r="CS946" s="90">
        <f t="shared" ca="1" si="13"/>
        <v>0</v>
      </c>
      <c r="CU946" s="77">
        <v>0.85131448897165218</v>
      </c>
      <c r="CV946" s="77">
        <v>2013</v>
      </c>
    </row>
    <row r="947" spans="97:100" x14ac:dyDescent="0.25">
      <c r="CS947" s="90">
        <f t="shared" ca="1" si="13"/>
        <v>0</v>
      </c>
      <c r="CU947" s="77">
        <v>0.85114688486877488</v>
      </c>
      <c r="CV947" s="77">
        <v>2014</v>
      </c>
    </row>
    <row r="948" spans="97:100" x14ac:dyDescent="0.25">
      <c r="CS948" s="90">
        <f t="shared" ca="1" si="13"/>
        <v>0</v>
      </c>
      <c r="CU948" s="77">
        <v>0.84986117912250014</v>
      </c>
      <c r="CV948" s="77">
        <v>2015</v>
      </c>
    </row>
    <row r="949" spans="97:100" x14ac:dyDescent="0.25">
      <c r="CS949" s="90">
        <f t="shared" ca="1" si="13"/>
        <v>0</v>
      </c>
      <c r="CU949" s="77">
        <v>0.84534887754948829</v>
      </c>
      <c r="CV949" s="77">
        <v>2001</v>
      </c>
    </row>
    <row r="950" spans="97:100" x14ac:dyDescent="0.25">
      <c r="CS950" s="90">
        <f t="shared" ca="1" si="13"/>
        <v>0</v>
      </c>
      <c r="CU950" s="77">
        <v>0.85542815831879448</v>
      </c>
      <c r="CV950" s="77">
        <v>2002</v>
      </c>
    </row>
    <row r="951" spans="97:100" x14ac:dyDescent="0.25">
      <c r="CS951" s="90">
        <f t="shared" ca="1" si="13"/>
        <v>0</v>
      </c>
      <c r="CU951" s="77">
        <v>0.85966079748773361</v>
      </c>
      <c r="CV951" s="77">
        <v>2003</v>
      </c>
    </row>
    <row r="952" spans="97:100" x14ac:dyDescent="0.25">
      <c r="CS952" s="90">
        <f t="shared" ca="1" si="13"/>
        <v>0</v>
      </c>
      <c r="CU952" s="77">
        <v>0.86187797424611101</v>
      </c>
      <c r="CV952" s="77">
        <v>2004</v>
      </c>
    </row>
    <row r="953" spans="97:100" x14ac:dyDescent="0.25">
      <c r="CS953" s="90">
        <f t="shared" ca="1" si="13"/>
        <v>0</v>
      </c>
      <c r="CU953" s="77">
        <v>0.86416040331870181</v>
      </c>
      <c r="CV953" s="77">
        <v>2005</v>
      </c>
    </row>
    <row r="954" spans="97:100" x14ac:dyDescent="0.25">
      <c r="CS954" s="90">
        <f t="shared" ca="1" si="13"/>
        <v>0</v>
      </c>
      <c r="CU954" s="77">
        <v>0.86971071362086194</v>
      </c>
      <c r="CV954" s="77">
        <v>2006</v>
      </c>
    </row>
    <row r="955" spans="97:100" x14ac:dyDescent="0.25">
      <c r="CS955" s="90">
        <f t="shared" ca="1" si="13"/>
        <v>0</v>
      </c>
      <c r="CU955" s="77">
        <v>0.87071341348125464</v>
      </c>
      <c r="CV955" s="77">
        <v>2007</v>
      </c>
    </row>
    <row r="956" spans="97:100" x14ac:dyDescent="0.25">
      <c r="CS956" s="90">
        <f t="shared" ca="1" si="13"/>
        <v>0</v>
      </c>
      <c r="CU956" s="77">
        <v>0.86830239259877551</v>
      </c>
      <c r="CV956" s="77">
        <v>2008</v>
      </c>
    </row>
    <row r="957" spans="97:100" x14ac:dyDescent="0.25">
      <c r="CS957" s="90">
        <f t="shared" ca="1" si="13"/>
        <v>0</v>
      </c>
      <c r="CU957" s="77">
        <v>0.86894182327879044</v>
      </c>
      <c r="CV957" s="77">
        <v>2009</v>
      </c>
    </row>
    <row r="958" spans="97:100" x14ac:dyDescent="0.25">
      <c r="CS958" s="90">
        <f t="shared" ca="1" si="13"/>
        <v>0</v>
      </c>
      <c r="CU958" s="77">
        <v>0.86793363068662865</v>
      </c>
      <c r="CV958" s="77">
        <v>2010</v>
      </c>
    </row>
    <row r="959" spans="97:100" x14ac:dyDescent="0.25">
      <c r="CS959" s="90">
        <f t="shared" ca="1" si="13"/>
        <v>0</v>
      </c>
      <c r="CU959" s="77">
        <v>0.86637180801512115</v>
      </c>
      <c r="CV959" s="77">
        <v>2011</v>
      </c>
    </row>
    <row r="960" spans="97:100" x14ac:dyDescent="0.25">
      <c r="CS960" s="90">
        <f t="shared" ca="1" si="13"/>
        <v>0</v>
      </c>
      <c r="CU960" s="77">
        <v>0.86146010105195014</v>
      </c>
      <c r="CV960" s="77">
        <v>2012</v>
      </c>
    </row>
    <row r="961" spans="97:100" x14ac:dyDescent="0.25">
      <c r="CS961" s="90">
        <f t="shared" ca="1" si="13"/>
        <v>0</v>
      </c>
      <c r="CU961" s="77">
        <v>0.85892131725578702</v>
      </c>
      <c r="CV961" s="77">
        <v>2013</v>
      </c>
    </row>
    <row r="962" spans="97:100" x14ac:dyDescent="0.25">
      <c r="CS962" s="90">
        <f t="shared" ca="1" si="13"/>
        <v>0</v>
      </c>
      <c r="CU962" s="77">
        <v>0.8523068657340831</v>
      </c>
      <c r="CV962" s="77">
        <v>2014</v>
      </c>
    </row>
    <row r="963" spans="97:100" x14ac:dyDescent="0.25">
      <c r="CS963" s="90">
        <f t="shared" ca="1" si="13"/>
        <v>0</v>
      </c>
      <c r="CU963" s="77">
        <v>0.84895893527928001</v>
      </c>
      <c r="CV963" s="77">
        <v>2015</v>
      </c>
    </row>
    <row r="964" spans="97:100" x14ac:dyDescent="0.25">
      <c r="CS964" s="90">
        <f t="shared" ca="1" si="13"/>
        <v>0</v>
      </c>
      <c r="CU964" s="77">
        <v>0.82078709130144145</v>
      </c>
      <c r="CV964" s="77">
        <v>2001</v>
      </c>
    </row>
    <row r="965" spans="97:100" x14ac:dyDescent="0.25">
      <c r="CS965" s="90">
        <f t="shared" ca="1" si="13"/>
        <v>0</v>
      </c>
      <c r="CU965" s="77">
        <v>0.83449746980675477</v>
      </c>
      <c r="CV965" s="77">
        <v>2002</v>
      </c>
    </row>
    <row r="966" spans="97:100" x14ac:dyDescent="0.25">
      <c r="CS966" s="90">
        <f t="shared" ca="1" si="13"/>
        <v>0</v>
      </c>
      <c r="CU966" s="77">
        <v>0.84562339418261911</v>
      </c>
      <c r="CV966" s="77">
        <v>2003</v>
      </c>
    </row>
    <row r="967" spans="97:100" x14ac:dyDescent="0.25">
      <c r="CS967" s="90">
        <f t="shared" ca="1" si="13"/>
        <v>0</v>
      </c>
      <c r="CU967" s="77">
        <v>0.85388093215417205</v>
      </c>
      <c r="CV967" s="77">
        <v>2004</v>
      </c>
    </row>
    <row r="968" spans="97:100" x14ac:dyDescent="0.25">
      <c r="CS968" s="90">
        <f t="shared" ca="1" si="13"/>
        <v>0</v>
      </c>
      <c r="CU968" s="77">
        <v>0.85945081629356535</v>
      </c>
      <c r="CV968" s="77">
        <v>2005</v>
      </c>
    </row>
    <row r="969" spans="97:100" x14ac:dyDescent="0.25">
      <c r="CS969" s="90">
        <f t="shared" ca="1" si="13"/>
        <v>0</v>
      </c>
      <c r="CU969" s="77">
        <v>0.86134998416219</v>
      </c>
      <c r="CV969" s="77">
        <v>2006</v>
      </c>
    </row>
    <row r="970" spans="97:100" x14ac:dyDescent="0.25">
      <c r="CS970" s="90">
        <f t="shared" ca="1" si="13"/>
        <v>0</v>
      </c>
      <c r="CU970" s="77">
        <v>0.85887256672811318</v>
      </c>
      <c r="CV970" s="77">
        <v>2007</v>
      </c>
    </row>
    <row r="971" spans="97:100" x14ac:dyDescent="0.25">
      <c r="CS971" s="90">
        <f t="shared" ca="1" si="13"/>
        <v>0</v>
      </c>
      <c r="CU971" s="77">
        <v>0.84278037812352191</v>
      </c>
      <c r="CV971" s="77">
        <v>2008</v>
      </c>
    </row>
    <row r="972" spans="97:100" x14ac:dyDescent="0.25">
      <c r="CS972" s="90">
        <f t="shared" ca="1" si="13"/>
        <v>0</v>
      </c>
      <c r="CU972" s="77">
        <v>0.82006323021318739</v>
      </c>
      <c r="CV972" s="77">
        <v>2009</v>
      </c>
    </row>
    <row r="973" spans="97:100" x14ac:dyDescent="0.25">
      <c r="CS973" s="90">
        <f t="shared" ca="1" si="13"/>
        <v>0</v>
      </c>
      <c r="CU973" s="77">
        <v>0.8050740386637496</v>
      </c>
      <c r="CV973" s="77">
        <v>2010</v>
      </c>
    </row>
    <row r="974" spans="97:100" x14ac:dyDescent="0.25">
      <c r="CS974" s="90">
        <f t="shared" ca="1" si="13"/>
        <v>0</v>
      </c>
      <c r="CU974" s="77">
        <v>0.79775963108967884</v>
      </c>
      <c r="CV974" s="77">
        <v>2011</v>
      </c>
    </row>
    <row r="975" spans="97:100" x14ac:dyDescent="0.25">
      <c r="CS975" s="90">
        <f t="shared" ca="1" si="13"/>
        <v>0</v>
      </c>
      <c r="CU975" s="77">
        <v>0.83230988124954963</v>
      </c>
      <c r="CV975" s="77">
        <v>2012</v>
      </c>
    </row>
    <row r="976" spans="97:100" x14ac:dyDescent="0.25">
      <c r="CS976" s="90">
        <f t="shared" ca="1" si="13"/>
        <v>0</v>
      </c>
      <c r="CU976" s="77">
        <v>0.81946706728396457</v>
      </c>
      <c r="CV976" s="77">
        <v>2013</v>
      </c>
    </row>
    <row r="977" spans="97:100" x14ac:dyDescent="0.25">
      <c r="CS977" s="90">
        <f t="shared" ca="1" si="13"/>
        <v>0</v>
      </c>
      <c r="CU977" s="77">
        <v>0.8144082889824843</v>
      </c>
      <c r="CV977" s="77">
        <v>2014</v>
      </c>
    </row>
    <row r="978" spans="97:100" x14ac:dyDescent="0.25">
      <c r="CS978" s="90">
        <f t="shared" ca="1" si="13"/>
        <v>0</v>
      </c>
      <c r="CU978" s="77">
        <v>0.81199924603112905</v>
      </c>
      <c r="CV978" s="77">
        <v>2015</v>
      </c>
    </row>
    <row r="979" spans="97:100" x14ac:dyDescent="0.25">
      <c r="CS979" s="90">
        <f t="shared" ca="1" si="13"/>
        <v>0</v>
      </c>
      <c r="CU979" s="77">
        <v>0.94435373538098866</v>
      </c>
      <c r="CV979" s="77">
        <v>2001</v>
      </c>
    </row>
    <row r="980" spans="97:100" x14ac:dyDescent="0.25">
      <c r="CS980" s="90">
        <f t="shared" ref="CS980:CS1043" ca="1" si="14">OFFSET($B$19, MOD(ROW()-ROW($CF$19),ROWS($B$19:$B$33)),TRUNC((ROW()-ROW($CF$19))/ROWS($B$19:$B$33)),1,1)</f>
        <v>0</v>
      </c>
      <c r="CU980" s="77">
        <v>0.95291618757876939</v>
      </c>
      <c r="CV980" s="77">
        <v>2002</v>
      </c>
    </row>
    <row r="981" spans="97:100" x14ac:dyDescent="0.25">
      <c r="CS981" s="90">
        <f t="shared" ca="1" si="14"/>
        <v>0</v>
      </c>
      <c r="CU981" s="77">
        <v>0.9596640084137702</v>
      </c>
      <c r="CV981" s="77">
        <v>2003</v>
      </c>
    </row>
    <row r="982" spans="97:100" x14ac:dyDescent="0.25">
      <c r="CS982" s="90">
        <f t="shared" ca="1" si="14"/>
        <v>0</v>
      </c>
      <c r="CU982" s="77">
        <v>0.96953808001648145</v>
      </c>
      <c r="CV982" s="77">
        <v>2004</v>
      </c>
    </row>
    <row r="983" spans="97:100" x14ac:dyDescent="0.25">
      <c r="CS983" s="90">
        <f t="shared" ca="1" si="14"/>
        <v>0</v>
      </c>
      <c r="CU983" s="77">
        <v>0.97303672618995229</v>
      </c>
      <c r="CV983" s="77">
        <v>2005</v>
      </c>
    </row>
    <row r="984" spans="97:100" x14ac:dyDescent="0.25">
      <c r="CS984" s="90">
        <f t="shared" ca="1" si="14"/>
        <v>0</v>
      </c>
      <c r="CU984" s="77">
        <v>0.98080420605861218</v>
      </c>
      <c r="CV984" s="77">
        <v>2006</v>
      </c>
    </row>
    <row r="985" spans="97:100" x14ac:dyDescent="0.25">
      <c r="CS985" s="90">
        <f t="shared" ca="1" si="14"/>
        <v>0</v>
      </c>
      <c r="CU985" s="77">
        <v>0.98324430138794394</v>
      </c>
      <c r="CV985" s="77">
        <v>2007</v>
      </c>
    </row>
    <row r="986" spans="97:100" x14ac:dyDescent="0.25">
      <c r="CS986" s="90">
        <f t="shared" ca="1" si="14"/>
        <v>0</v>
      </c>
      <c r="CU986" s="77">
        <v>0.98255211134202125</v>
      </c>
      <c r="CV986" s="77">
        <v>2008</v>
      </c>
    </row>
    <row r="987" spans="97:100" x14ac:dyDescent="0.25">
      <c r="CS987" s="90">
        <f t="shared" ca="1" si="14"/>
        <v>0</v>
      </c>
      <c r="CU987" s="77">
        <v>0.97882267800106415</v>
      </c>
      <c r="CV987" s="77">
        <v>2009</v>
      </c>
    </row>
    <row r="988" spans="97:100" x14ac:dyDescent="0.25">
      <c r="CS988" s="90">
        <f t="shared" ca="1" si="14"/>
        <v>0</v>
      </c>
      <c r="CU988" s="77">
        <v>0.97490033801947784</v>
      </c>
      <c r="CV988" s="77">
        <v>2010</v>
      </c>
    </row>
    <row r="989" spans="97:100" x14ac:dyDescent="0.25">
      <c r="CS989" s="90">
        <f t="shared" ca="1" si="14"/>
        <v>0</v>
      </c>
      <c r="CU989" s="77">
        <v>0.97052677480334415</v>
      </c>
      <c r="CV989" s="77">
        <v>2011</v>
      </c>
    </row>
    <row r="990" spans="97:100" x14ac:dyDescent="0.25">
      <c r="CS990" s="90">
        <f t="shared" ca="1" si="14"/>
        <v>0</v>
      </c>
      <c r="CU990" s="77">
        <v>0.9682877152720204</v>
      </c>
      <c r="CV990" s="77">
        <v>2012</v>
      </c>
    </row>
    <row r="991" spans="97:100" x14ac:dyDescent="0.25">
      <c r="CS991" s="90">
        <f t="shared" ca="1" si="14"/>
        <v>0</v>
      </c>
      <c r="CU991" s="77">
        <v>0.96206752341040702</v>
      </c>
      <c r="CV991" s="77">
        <v>2013</v>
      </c>
    </row>
    <row r="992" spans="97:100" x14ac:dyDescent="0.25">
      <c r="CS992" s="90">
        <f t="shared" ca="1" si="14"/>
        <v>0</v>
      </c>
      <c r="CU992" s="77">
        <v>0.95660796578693996</v>
      </c>
      <c r="CV992" s="77">
        <v>2014</v>
      </c>
    </row>
    <row r="993" spans="97:100" x14ac:dyDescent="0.25">
      <c r="CS993" s="90">
        <f t="shared" ca="1" si="14"/>
        <v>0</v>
      </c>
      <c r="CU993" s="77">
        <v>0.95105085715299642</v>
      </c>
      <c r="CV993" s="77">
        <v>2015</v>
      </c>
    </row>
    <row r="994" spans="97:100" x14ac:dyDescent="0.25">
      <c r="CS994" s="90">
        <f t="shared" ca="1" si="14"/>
        <v>0</v>
      </c>
      <c r="CU994" s="77">
        <v>0.68413994218627905</v>
      </c>
      <c r="CV994" s="77">
        <v>2001</v>
      </c>
    </row>
    <row r="995" spans="97:100" x14ac:dyDescent="0.25">
      <c r="CS995" s="90">
        <f t="shared" ca="1" si="14"/>
        <v>0</v>
      </c>
      <c r="CU995" s="77">
        <v>0.68728249667620323</v>
      </c>
      <c r="CV995" s="77">
        <v>2002</v>
      </c>
    </row>
    <row r="996" spans="97:100" x14ac:dyDescent="0.25">
      <c r="CS996" s="90">
        <f t="shared" ca="1" si="14"/>
        <v>0</v>
      </c>
      <c r="CU996" s="77">
        <v>0.69278668966329326</v>
      </c>
      <c r="CV996" s="77">
        <v>2003</v>
      </c>
    </row>
    <row r="997" spans="97:100" x14ac:dyDescent="0.25">
      <c r="CS997" s="90">
        <f t="shared" ca="1" si="14"/>
        <v>0</v>
      </c>
      <c r="CU997" s="77">
        <v>0.68792868347761582</v>
      </c>
      <c r="CV997" s="77">
        <v>2004</v>
      </c>
    </row>
    <row r="998" spans="97:100" x14ac:dyDescent="0.25">
      <c r="CS998" s="90">
        <f t="shared" ca="1" si="14"/>
        <v>0</v>
      </c>
      <c r="CU998" s="77">
        <v>0.68964992642654388</v>
      </c>
      <c r="CV998" s="77">
        <v>2005</v>
      </c>
    </row>
    <row r="999" spans="97:100" x14ac:dyDescent="0.25">
      <c r="CS999" s="90">
        <f t="shared" ca="1" si="14"/>
        <v>0</v>
      </c>
      <c r="CU999" s="77">
        <v>0.68998256090124943</v>
      </c>
      <c r="CV999" s="77">
        <v>2006</v>
      </c>
    </row>
    <row r="1000" spans="97:100" x14ac:dyDescent="0.25">
      <c r="CS1000" s="90">
        <f t="shared" ca="1" si="14"/>
        <v>0</v>
      </c>
      <c r="CU1000" s="77">
        <v>0.68877710717853546</v>
      </c>
      <c r="CV1000" s="77">
        <v>2007</v>
      </c>
    </row>
    <row r="1001" spans="97:100" x14ac:dyDescent="0.25">
      <c r="CS1001" s="90">
        <f t="shared" ca="1" si="14"/>
        <v>0</v>
      </c>
      <c r="CU1001" s="77">
        <v>0.69093527929272847</v>
      </c>
      <c r="CV1001" s="77">
        <v>2008</v>
      </c>
    </row>
    <row r="1002" spans="97:100" x14ac:dyDescent="0.25">
      <c r="CS1002" s="90">
        <f t="shared" ca="1" si="14"/>
        <v>0</v>
      </c>
      <c r="CU1002" s="77">
        <v>0.69941677088781951</v>
      </c>
      <c r="CV1002" s="77">
        <v>2009</v>
      </c>
    </row>
    <row r="1003" spans="97:100" x14ac:dyDescent="0.25">
      <c r="CS1003" s="90">
        <f t="shared" ca="1" si="14"/>
        <v>0</v>
      </c>
      <c r="CU1003" s="77">
        <v>0.70059808633722997</v>
      </c>
      <c r="CV1003" s="77">
        <v>2010</v>
      </c>
    </row>
    <row r="1004" spans="97:100" x14ac:dyDescent="0.25">
      <c r="CS1004" s="90">
        <f t="shared" ca="1" si="14"/>
        <v>0</v>
      </c>
      <c r="CU1004" s="77">
        <v>0.70054586882821634</v>
      </c>
      <c r="CV1004" s="77">
        <v>2011</v>
      </c>
    </row>
    <row r="1005" spans="97:100" x14ac:dyDescent="0.25">
      <c r="CS1005" s="90">
        <f t="shared" ca="1" si="14"/>
        <v>0</v>
      </c>
      <c r="CU1005" s="77">
        <v>0.69678184363576512</v>
      </c>
      <c r="CV1005" s="77">
        <v>2012</v>
      </c>
    </row>
    <row r="1006" spans="97:100" x14ac:dyDescent="0.25">
      <c r="CS1006" s="90">
        <f t="shared" ca="1" si="14"/>
        <v>0</v>
      </c>
      <c r="CU1006" s="77">
        <v>0.6940016220589561</v>
      </c>
      <c r="CV1006" s="77">
        <v>2013</v>
      </c>
    </row>
    <row r="1007" spans="97:100" x14ac:dyDescent="0.25">
      <c r="CS1007" s="90">
        <f t="shared" ca="1" si="14"/>
        <v>0</v>
      </c>
      <c r="CU1007" s="77">
        <v>0.69564572364749655</v>
      </c>
      <c r="CV1007" s="77">
        <v>2014</v>
      </c>
    </row>
    <row r="1008" spans="97:100" x14ac:dyDescent="0.25">
      <c r="CS1008" s="90">
        <f t="shared" ca="1" si="14"/>
        <v>0</v>
      </c>
      <c r="CU1008" s="77">
        <v>0.70548442374458431</v>
      </c>
      <c r="CV1008" s="77">
        <v>2015</v>
      </c>
    </row>
    <row r="1009" spans="97:100" x14ac:dyDescent="0.25">
      <c r="CS1009" s="90">
        <f t="shared" ca="1" si="14"/>
        <v>0</v>
      </c>
      <c r="CU1009" s="77">
        <v>0.91542404630351326</v>
      </c>
      <c r="CV1009" s="77">
        <v>2001</v>
      </c>
    </row>
    <row r="1010" spans="97:100" x14ac:dyDescent="0.25">
      <c r="CS1010" s="90">
        <f t="shared" ca="1" si="14"/>
        <v>0</v>
      </c>
      <c r="CU1010" s="77">
        <v>0.92346087677914734</v>
      </c>
      <c r="CV1010" s="77">
        <v>2002</v>
      </c>
    </row>
    <row r="1011" spans="97:100" x14ac:dyDescent="0.25">
      <c r="CS1011" s="90">
        <f t="shared" ca="1" si="14"/>
        <v>0</v>
      </c>
      <c r="CU1011" s="77">
        <v>0.92954635969504507</v>
      </c>
      <c r="CV1011" s="77">
        <v>2003</v>
      </c>
    </row>
    <row r="1012" spans="97:100" x14ac:dyDescent="0.25">
      <c r="CS1012" s="90">
        <f t="shared" ca="1" si="14"/>
        <v>0</v>
      </c>
      <c r="CU1012" s="77">
        <v>0.93204934296923481</v>
      </c>
      <c r="CV1012" s="77">
        <v>2004</v>
      </c>
    </row>
    <row r="1013" spans="97:100" x14ac:dyDescent="0.25">
      <c r="CS1013" s="90">
        <f t="shared" ca="1" si="14"/>
        <v>0</v>
      </c>
      <c r="CU1013" s="77">
        <v>0.93451431016903619</v>
      </c>
      <c r="CV1013" s="77">
        <v>2005</v>
      </c>
    </row>
    <row r="1014" spans="97:100" x14ac:dyDescent="0.25">
      <c r="CS1014" s="90">
        <f t="shared" ca="1" si="14"/>
        <v>0</v>
      </c>
      <c r="CU1014" s="77">
        <v>0.93864909527297558</v>
      </c>
      <c r="CV1014" s="77">
        <v>2006</v>
      </c>
    </row>
    <row r="1015" spans="97:100" x14ac:dyDescent="0.25">
      <c r="CS1015" s="90">
        <f t="shared" ca="1" si="14"/>
        <v>0</v>
      </c>
      <c r="CU1015" s="77">
        <v>0.94230322877813655</v>
      </c>
      <c r="CV1015" s="77">
        <v>2007</v>
      </c>
    </row>
    <row r="1016" spans="97:100" x14ac:dyDescent="0.25">
      <c r="CS1016" s="90">
        <f t="shared" ca="1" si="14"/>
        <v>0</v>
      </c>
      <c r="CU1016" s="77">
        <v>0.94050844902549124</v>
      </c>
      <c r="CV1016" s="77">
        <v>2008</v>
      </c>
    </row>
    <row r="1017" spans="97:100" x14ac:dyDescent="0.25">
      <c r="CS1017" s="90">
        <f t="shared" ca="1" si="14"/>
        <v>0</v>
      </c>
      <c r="CU1017" s="77">
        <v>0.94062154134766018</v>
      </c>
      <c r="CV1017" s="77">
        <v>2009</v>
      </c>
    </row>
    <row r="1018" spans="97:100" x14ac:dyDescent="0.25">
      <c r="CS1018" s="90">
        <f t="shared" ca="1" si="14"/>
        <v>0</v>
      </c>
      <c r="CU1018" s="77">
        <v>0.93968033723276867</v>
      </c>
      <c r="CV1018" s="77">
        <v>2010</v>
      </c>
    </row>
    <row r="1019" spans="97:100" x14ac:dyDescent="0.25">
      <c r="CS1019" s="90">
        <f t="shared" ca="1" si="14"/>
        <v>0</v>
      </c>
      <c r="CU1019" s="77">
        <v>0.93845693321869161</v>
      </c>
      <c r="CV1019" s="77">
        <v>2011</v>
      </c>
    </row>
    <row r="1020" spans="97:100" x14ac:dyDescent="0.25">
      <c r="CS1020" s="90">
        <f t="shared" ca="1" si="14"/>
        <v>0</v>
      </c>
      <c r="CU1020" s="77">
        <v>0.93489474857759858</v>
      </c>
      <c r="CV1020" s="77">
        <v>2012</v>
      </c>
    </row>
    <row r="1021" spans="97:100" x14ac:dyDescent="0.25">
      <c r="CS1021" s="90">
        <f t="shared" ca="1" si="14"/>
        <v>0</v>
      </c>
      <c r="CU1021" s="77">
        <v>0.93426859346467273</v>
      </c>
      <c r="CV1021" s="77">
        <v>2013</v>
      </c>
    </row>
    <row r="1022" spans="97:100" x14ac:dyDescent="0.25">
      <c r="CS1022" s="90">
        <f t="shared" ca="1" si="14"/>
        <v>0</v>
      </c>
      <c r="CU1022" s="77">
        <v>0.93295898873655492</v>
      </c>
      <c r="CV1022" s="77">
        <v>2014</v>
      </c>
    </row>
    <row r="1023" spans="97:100" x14ac:dyDescent="0.25">
      <c r="CS1023" s="90">
        <f t="shared" ca="1" si="14"/>
        <v>0</v>
      </c>
      <c r="CU1023" s="77">
        <v>0.93145809175359917</v>
      </c>
      <c r="CV1023" s="77">
        <v>2015</v>
      </c>
    </row>
    <row r="1024" spans="97:100" x14ac:dyDescent="0.25">
      <c r="CS1024" s="90">
        <f t="shared" ca="1" si="14"/>
        <v>0</v>
      </c>
      <c r="CU1024" s="77">
        <v>0.78342107762792546</v>
      </c>
      <c r="CV1024" s="77">
        <v>2001</v>
      </c>
    </row>
    <row r="1025" spans="97:100" x14ac:dyDescent="0.25">
      <c r="CS1025" s="90">
        <f t="shared" ca="1" si="14"/>
        <v>0</v>
      </c>
      <c r="CU1025" s="77">
        <v>0.78394244557669968</v>
      </c>
      <c r="CV1025" s="77">
        <v>2002</v>
      </c>
    </row>
    <row r="1026" spans="97:100" x14ac:dyDescent="0.25">
      <c r="CS1026" s="90">
        <f t="shared" ca="1" si="14"/>
        <v>0</v>
      </c>
      <c r="CU1026" s="77">
        <v>0.78085980733407312</v>
      </c>
      <c r="CV1026" s="77">
        <v>2003</v>
      </c>
    </row>
    <row r="1027" spans="97:100" x14ac:dyDescent="0.25">
      <c r="CS1027" s="90">
        <f t="shared" ca="1" si="14"/>
        <v>0</v>
      </c>
      <c r="CU1027" s="77">
        <v>0.77245886675729569</v>
      </c>
      <c r="CV1027" s="77">
        <v>2004</v>
      </c>
    </row>
    <row r="1028" spans="97:100" x14ac:dyDescent="0.25">
      <c r="CS1028" s="90">
        <f t="shared" ca="1" si="14"/>
        <v>0</v>
      </c>
      <c r="CU1028" s="77">
        <v>0.77707583595296992</v>
      </c>
      <c r="CV1028" s="77">
        <v>2005</v>
      </c>
    </row>
    <row r="1029" spans="97:100" x14ac:dyDescent="0.25">
      <c r="CS1029" s="90">
        <f t="shared" ca="1" si="14"/>
        <v>0</v>
      </c>
      <c r="CU1029" s="77">
        <v>0.77450351144604423</v>
      </c>
      <c r="CV1029" s="77">
        <v>2006</v>
      </c>
    </row>
    <row r="1030" spans="97:100" x14ac:dyDescent="0.25">
      <c r="CS1030" s="90">
        <f t="shared" ca="1" si="14"/>
        <v>0</v>
      </c>
      <c r="CU1030" s="77">
        <v>0.7714773390157027</v>
      </c>
      <c r="CV1030" s="77">
        <v>2007</v>
      </c>
    </row>
    <row r="1031" spans="97:100" x14ac:dyDescent="0.25">
      <c r="CS1031" s="90">
        <f t="shared" ca="1" si="14"/>
        <v>0</v>
      </c>
      <c r="CU1031" s="77">
        <v>0.76265518868429927</v>
      </c>
      <c r="CV1031" s="77">
        <v>2008</v>
      </c>
    </row>
    <row r="1032" spans="97:100" x14ac:dyDescent="0.25">
      <c r="CS1032" s="90">
        <f t="shared" ca="1" si="14"/>
        <v>0</v>
      </c>
      <c r="CU1032" s="77">
        <v>0.75579131762096319</v>
      </c>
      <c r="CV1032" s="77">
        <v>2009</v>
      </c>
    </row>
    <row r="1033" spans="97:100" x14ac:dyDescent="0.25">
      <c r="CS1033" s="90">
        <f t="shared" ca="1" si="14"/>
        <v>0</v>
      </c>
      <c r="CU1033" s="77">
        <v>0.74174704742654918</v>
      </c>
      <c r="CV1033" s="77">
        <v>2010</v>
      </c>
    </row>
    <row r="1034" spans="97:100" x14ac:dyDescent="0.25">
      <c r="CS1034" s="90">
        <f t="shared" ca="1" si="14"/>
        <v>0</v>
      </c>
      <c r="CU1034" s="77">
        <v>0.73510070232817448</v>
      </c>
      <c r="CV1034" s="77">
        <v>2011</v>
      </c>
    </row>
    <row r="1035" spans="97:100" x14ac:dyDescent="0.25">
      <c r="CS1035" s="90">
        <f t="shared" ca="1" si="14"/>
        <v>0</v>
      </c>
      <c r="CU1035" s="77">
        <v>0.73667123042778493</v>
      </c>
      <c r="CV1035" s="77">
        <v>2012</v>
      </c>
    </row>
    <row r="1036" spans="97:100" x14ac:dyDescent="0.25">
      <c r="CS1036" s="90">
        <f t="shared" ca="1" si="14"/>
        <v>0</v>
      </c>
      <c r="CU1036" s="77">
        <v>0.72974582716547032</v>
      </c>
      <c r="CV1036" s="77">
        <v>2013</v>
      </c>
    </row>
    <row r="1037" spans="97:100" x14ac:dyDescent="0.25">
      <c r="CS1037" s="90">
        <f t="shared" ca="1" si="14"/>
        <v>0</v>
      </c>
      <c r="CU1037" s="77">
        <v>0.71912838399036905</v>
      </c>
      <c r="CV1037" s="77">
        <v>2014</v>
      </c>
    </row>
    <row r="1038" spans="97:100" x14ac:dyDescent="0.25">
      <c r="CS1038" s="90">
        <f t="shared" ca="1" si="14"/>
        <v>0</v>
      </c>
      <c r="CU1038" s="77">
        <v>0.71320664186585836</v>
      </c>
      <c r="CV1038" s="77">
        <v>2015</v>
      </c>
    </row>
    <row r="1039" spans="97:100" x14ac:dyDescent="0.25">
      <c r="CS1039" s="90">
        <f t="shared" ca="1" si="14"/>
        <v>0</v>
      </c>
      <c r="CU1039" s="77">
        <v>0.86869178540888548</v>
      </c>
      <c r="CV1039" s="77">
        <v>2001</v>
      </c>
    </row>
    <row r="1040" spans="97:100" x14ac:dyDescent="0.25">
      <c r="CS1040" s="90">
        <f t="shared" ca="1" si="14"/>
        <v>0</v>
      </c>
      <c r="CU1040" s="77">
        <v>0.88842655311673302</v>
      </c>
      <c r="CV1040" s="77">
        <v>2002</v>
      </c>
    </row>
    <row r="1041" spans="97:100" x14ac:dyDescent="0.25">
      <c r="CS1041" s="90">
        <f t="shared" ca="1" si="14"/>
        <v>0</v>
      </c>
      <c r="CU1041" s="77">
        <v>0.88902982434483746</v>
      </c>
      <c r="CV1041" s="77">
        <v>2003</v>
      </c>
    </row>
    <row r="1042" spans="97:100" x14ac:dyDescent="0.25">
      <c r="CS1042" s="90">
        <f t="shared" ca="1" si="14"/>
        <v>0</v>
      </c>
      <c r="CU1042" s="77">
        <v>0.89576127475998657</v>
      </c>
      <c r="CV1042" s="77">
        <v>2004</v>
      </c>
    </row>
    <row r="1043" spans="97:100" x14ac:dyDescent="0.25">
      <c r="CS1043" s="90">
        <f t="shared" ca="1" si="14"/>
        <v>0</v>
      </c>
      <c r="CU1043" s="77">
        <v>0.90676476931206196</v>
      </c>
      <c r="CV1043" s="77">
        <v>2005</v>
      </c>
    </row>
    <row r="1044" spans="97:100" x14ac:dyDescent="0.25">
      <c r="CS1044" s="90">
        <f t="shared" ref="CS1044:CS1107" ca="1" si="15">OFFSET($B$19, MOD(ROW()-ROW($CF$19),ROWS($B$19:$B$33)),TRUNC((ROW()-ROW($CF$19))/ROWS($B$19:$B$33)),1,1)</f>
        <v>0</v>
      </c>
      <c r="CU1044" s="77">
        <v>0.92171033987794693</v>
      </c>
      <c r="CV1044" s="77">
        <v>2006</v>
      </c>
    </row>
    <row r="1045" spans="97:100" x14ac:dyDescent="0.25">
      <c r="CS1045" s="90">
        <f t="shared" ca="1" si="15"/>
        <v>0</v>
      </c>
      <c r="CU1045" s="77">
        <v>0.92923558753717905</v>
      </c>
      <c r="CV1045" s="77">
        <v>2007</v>
      </c>
    </row>
    <row r="1046" spans="97:100" x14ac:dyDescent="0.25">
      <c r="CS1046" s="90">
        <f t="shared" ca="1" si="15"/>
        <v>0</v>
      </c>
      <c r="CU1046" s="77">
        <v>0.93220358839661366</v>
      </c>
      <c r="CV1046" s="77">
        <v>2008</v>
      </c>
    </row>
    <row r="1047" spans="97:100" x14ac:dyDescent="0.25">
      <c r="CS1047" s="90">
        <f t="shared" ca="1" si="15"/>
        <v>0</v>
      </c>
      <c r="CU1047" s="77">
        <v>0.92766654066424714</v>
      </c>
      <c r="CV1047" s="77">
        <v>2009</v>
      </c>
    </row>
    <row r="1048" spans="97:100" x14ac:dyDescent="0.25">
      <c r="CS1048" s="90">
        <f t="shared" ca="1" si="15"/>
        <v>0</v>
      </c>
      <c r="CU1048" s="77">
        <v>0.93094673157949015</v>
      </c>
      <c r="CV1048" s="77">
        <v>2010</v>
      </c>
    </row>
    <row r="1049" spans="97:100" x14ac:dyDescent="0.25">
      <c r="CS1049" s="90">
        <f t="shared" ca="1" si="15"/>
        <v>0</v>
      </c>
      <c r="CU1049" s="77">
        <v>0.93438805896774135</v>
      </c>
      <c r="CV1049" s="77">
        <v>2011</v>
      </c>
    </row>
    <row r="1050" spans="97:100" x14ac:dyDescent="0.25">
      <c r="CS1050" s="90">
        <f t="shared" ca="1" si="15"/>
        <v>0</v>
      </c>
      <c r="CU1050" s="77">
        <v>0.93256740570925967</v>
      </c>
      <c r="CV1050" s="77">
        <v>2012</v>
      </c>
    </row>
    <row r="1051" spans="97:100" x14ac:dyDescent="0.25">
      <c r="CS1051" s="90">
        <f t="shared" ca="1" si="15"/>
        <v>0</v>
      </c>
      <c r="CU1051" s="77">
        <v>0.92941128188966182</v>
      </c>
      <c r="CV1051" s="77">
        <v>2013</v>
      </c>
    </row>
    <row r="1052" spans="97:100" x14ac:dyDescent="0.25">
      <c r="CS1052" s="90">
        <f t="shared" ca="1" si="15"/>
        <v>0</v>
      </c>
      <c r="CU1052" s="77">
        <v>0.92452883066584024</v>
      </c>
      <c r="CV1052" s="77">
        <v>2014</v>
      </c>
    </row>
    <row r="1053" spans="97:100" x14ac:dyDescent="0.25">
      <c r="CS1053" s="90">
        <f t="shared" ca="1" si="15"/>
        <v>0</v>
      </c>
      <c r="CU1053" s="77">
        <v>0.92009585481502654</v>
      </c>
      <c r="CV1053" s="77">
        <v>2015</v>
      </c>
    </row>
    <row r="1054" spans="97:100" x14ac:dyDescent="0.25">
      <c r="CS1054" s="90">
        <f t="shared" ca="1" si="15"/>
        <v>0</v>
      </c>
      <c r="CU1054" s="77">
        <v>0.53348776366556894</v>
      </c>
      <c r="CV1054" s="77">
        <v>2001</v>
      </c>
    </row>
    <row r="1055" spans="97:100" x14ac:dyDescent="0.25">
      <c r="CS1055" s="90">
        <f t="shared" ca="1" si="15"/>
        <v>0</v>
      </c>
      <c r="CU1055" s="77">
        <v>0.54430079107370166</v>
      </c>
      <c r="CV1055" s="77">
        <v>2002</v>
      </c>
    </row>
    <row r="1056" spans="97:100" x14ac:dyDescent="0.25">
      <c r="CS1056" s="90">
        <f t="shared" ca="1" si="15"/>
        <v>0</v>
      </c>
      <c r="CU1056" s="77">
        <v>0.55238963851964862</v>
      </c>
      <c r="CV1056" s="77">
        <v>2003</v>
      </c>
    </row>
    <row r="1057" spans="97:100" x14ac:dyDescent="0.25">
      <c r="CS1057" s="90">
        <f t="shared" ca="1" si="15"/>
        <v>0</v>
      </c>
      <c r="CU1057" s="77">
        <v>0.55141706966041426</v>
      </c>
      <c r="CV1057" s="77">
        <v>2004</v>
      </c>
    </row>
    <row r="1058" spans="97:100" x14ac:dyDescent="0.25">
      <c r="CS1058" s="90">
        <f t="shared" ca="1" si="15"/>
        <v>0</v>
      </c>
      <c r="CU1058" s="77">
        <v>0.55018658157326061</v>
      </c>
      <c r="CV1058" s="77">
        <v>2005</v>
      </c>
    </row>
    <row r="1059" spans="97:100" x14ac:dyDescent="0.25">
      <c r="CS1059" s="90">
        <f t="shared" ca="1" si="15"/>
        <v>0</v>
      </c>
      <c r="CU1059" s="77">
        <v>0.55357866865087946</v>
      </c>
      <c r="CV1059" s="77">
        <v>2006</v>
      </c>
    </row>
    <row r="1060" spans="97:100" x14ac:dyDescent="0.25">
      <c r="CS1060" s="90">
        <f t="shared" ca="1" si="15"/>
        <v>0</v>
      </c>
      <c r="CU1060" s="77">
        <v>0.55728179606905137</v>
      </c>
      <c r="CV1060" s="77">
        <v>2007</v>
      </c>
    </row>
    <row r="1061" spans="97:100" x14ac:dyDescent="0.25">
      <c r="CS1061" s="90">
        <f t="shared" ca="1" si="15"/>
        <v>0</v>
      </c>
      <c r="CU1061" s="77">
        <v>0.55049243202704545</v>
      </c>
      <c r="CV1061" s="77">
        <v>2008</v>
      </c>
    </row>
    <row r="1062" spans="97:100" x14ac:dyDescent="0.25">
      <c r="CS1062" s="90">
        <f t="shared" ca="1" si="15"/>
        <v>0</v>
      </c>
      <c r="CU1062" s="77">
        <v>0.54612085441705727</v>
      </c>
      <c r="CV1062" s="77">
        <v>2009</v>
      </c>
    </row>
    <row r="1063" spans="97:100" x14ac:dyDescent="0.25">
      <c r="CS1063" s="90">
        <f t="shared" ca="1" si="15"/>
        <v>0</v>
      </c>
      <c r="CU1063" s="77">
        <v>0.55586804824142899</v>
      </c>
      <c r="CV1063" s="77">
        <v>2010</v>
      </c>
    </row>
    <row r="1064" spans="97:100" x14ac:dyDescent="0.25">
      <c r="CS1064" s="90">
        <f t="shared" ca="1" si="15"/>
        <v>0</v>
      </c>
      <c r="CU1064" s="77">
        <v>0.55588134009097834</v>
      </c>
      <c r="CV1064" s="77">
        <v>2011</v>
      </c>
    </row>
    <row r="1065" spans="97:100" x14ac:dyDescent="0.25">
      <c r="CS1065" s="90">
        <f t="shared" ca="1" si="15"/>
        <v>0</v>
      </c>
      <c r="CU1065" s="77">
        <v>0.55557311268980225</v>
      </c>
      <c r="CV1065" s="77">
        <v>2012</v>
      </c>
    </row>
    <row r="1066" spans="97:100" x14ac:dyDescent="0.25">
      <c r="CS1066" s="90">
        <f t="shared" ca="1" si="15"/>
        <v>0</v>
      </c>
      <c r="CU1066" s="77">
        <v>0.56059073468264498</v>
      </c>
      <c r="CV1066" s="77">
        <v>2013</v>
      </c>
    </row>
    <row r="1067" spans="97:100" x14ac:dyDescent="0.25">
      <c r="CS1067" s="90">
        <f t="shared" ca="1" si="15"/>
        <v>0</v>
      </c>
      <c r="CU1067" s="77">
        <v>0.56056318125371496</v>
      </c>
      <c r="CV1067" s="77">
        <v>2014</v>
      </c>
    </row>
    <row r="1068" spans="97:100" x14ac:dyDescent="0.25">
      <c r="CS1068" s="90">
        <f t="shared" ca="1" si="15"/>
        <v>0</v>
      </c>
      <c r="CU1068" s="77">
        <v>0.55616346650783977</v>
      </c>
      <c r="CV1068" s="77">
        <v>2015</v>
      </c>
    </row>
    <row r="1069" spans="97:100" x14ac:dyDescent="0.25">
      <c r="CS1069" s="90">
        <f t="shared" ca="1" si="15"/>
        <v>0</v>
      </c>
      <c r="CU1069" s="77">
        <v>0.93501729580524595</v>
      </c>
      <c r="CV1069" s="77">
        <v>2001</v>
      </c>
    </row>
    <row r="1070" spans="97:100" x14ac:dyDescent="0.25">
      <c r="CS1070" s="90">
        <f t="shared" ca="1" si="15"/>
        <v>0</v>
      </c>
      <c r="CU1070" s="77">
        <v>0.93762070613425563</v>
      </c>
      <c r="CV1070" s="77">
        <v>2002</v>
      </c>
    </row>
    <row r="1071" spans="97:100" x14ac:dyDescent="0.25">
      <c r="CS1071" s="90">
        <f t="shared" ca="1" si="15"/>
        <v>0</v>
      </c>
      <c r="CU1071" s="77">
        <v>0.92892747946358456</v>
      </c>
      <c r="CV1071" s="77">
        <v>2003</v>
      </c>
    </row>
    <row r="1072" spans="97:100" x14ac:dyDescent="0.25">
      <c r="CS1072" s="90">
        <f t="shared" ca="1" si="15"/>
        <v>0</v>
      </c>
      <c r="CU1072" s="77">
        <v>0.91739356848809606</v>
      </c>
      <c r="CV1072" s="77">
        <v>2004</v>
      </c>
    </row>
    <row r="1073" spans="97:100" x14ac:dyDescent="0.25">
      <c r="CS1073" s="90">
        <f t="shared" ca="1" si="15"/>
        <v>0</v>
      </c>
      <c r="CU1073" s="77">
        <v>0.90908897642556385</v>
      </c>
      <c r="CV1073" s="77">
        <v>2005</v>
      </c>
    </row>
    <row r="1074" spans="97:100" x14ac:dyDescent="0.25">
      <c r="CS1074" s="90">
        <f t="shared" ca="1" si="15"/>
        <v>0</v>
      </c>
      <c r="CU1074" s="77">
        <v>0.90751413693214356</v>
      </c>
      <c r="CV1074" s="77">
        <v>2006</v>
      </c>
    </row>
    <row r="1075" spans="97:100" x14ac:dyDescent="0.25">
      <c r="CS1075" s="90">
        <f t="shared" ca="1" si="15"/>
        <v>0</v>
      </c>
      <c r="CU1075" s="77">
        <v>0.89857839813526152</v>
      </c>
      <c r="CV1075" s="77">
        <v>2007</v>
      </c>
    </row>
    <row r="1076" spans="97:100" x14ac:dyDescent="0.25">
      <c r="CS1076" s="90">
        <f t="shared" ca="1" si="15"/>
        <v>0</v>
      </c>
      <c r="CU1076" s="77">
        <v>0.89258382799364078</v>
      </c>
      <c r="CV1076" s="77">
        <v>2008</v>
      </c>
    </row>
    <row r="1077" spans="97:100" x14ac:dyDescent="0.25">
      <c r="CS1077" s="90">
        <f t="shared" ca="1" si="15"/>
        <v>0</v>
      </c>
      <c r="CU1077" s="77">
        <v>0.88601698679368524</v>
      </c>
      <c r="CV1077" s="77">
        <v>2009</v>
      </c>
    </row>
    <row r="1078" spans="97:100" x14ac:dyDescent="0.25">
      <c r="CS1078" s="90">
        <f t="shared" ca="1" si="15"/>
        <v>0</v>
      </c>
      <c r="CU1078" s="77">
        <v>0.87551496159095954</v>
      </c>
      <c r="CV1078" s="77">
        <v>2010</v>
      </c>
    </row>
    <row r="1079" spans="97:100" x14ac:dyDescent="0.25">
      <c r="CS1079" s="90">
        <f t="shared" ca="1" si="15"/>
        <v>0</v>
      </c>
      <c r="CU1079" s="77">
        <v>0.86567078891221771</v>
      </c>
      <c r="CV1079" s="77">
        <v>2011</v>
      </c>
    </row>
    <row r="1080" spans="97:100" x14ac:dyDescent="0.25">
      <c r="CS1080" s="90">
        <f t="shared" ca="1" si="15"/>
        <v>0</v>
      </c>
      <c r="CU1080" s="77">
        <v>0.85635710735214288</v>
      </c>
      <c r="CV1080" s="77">
        <v>2012</v>
      </c>
    </row>
    <row r="1081" spans="97:100" x14ac:dyDescent="0.25">
      <c r="CS1081" s="90">
        <f t="shared" ca="1" si="15"/>
        <v>0</v>
      </c>
      <c r="CU1081" s="77">
        <v>0.86380862250078971</v>
      </c>
      <c r="CV1081" s="77">
        <v>2013</v>
      </c>
    </row>
    <row r="1082" spans="97:100" x14ac:dyDescent="0.25">
      <c r="CS1082" s="90">
        <f t="shared" ca="1" si="15"/>
        <v>0</v>
      </c>
      <c r="CU1082" s="77">
        <v>0.86297872736876668</v>
      </c>
      <c r="CV1082" s="77">
        <v>2014</v>
      </c>
    </row>
    <row r="1083" spans="97:100" x14ac:dyDescent="0.25">
      <c r="CS1083" s="90">
        <f t="shared" ca="1" si="15"/>
        <v>0</v>
      </c>
      <c r="CU1083" s="77">
        <v>0.86512787674628155</v>
      </c>
      <c r="CV1083" s="77">
        <v>2015</v>
      </c>
    </row>
    <row r="1084" spans="97:100" x14ac:dyDescent="0.25">
      <c r="CS1084" s="90">
        <f t="shared" ca="1" si="15"/>
        <v>0</v>
      </c>
      <c r="CU1084" s="77">
        <v>0.89408953469740726</v>
      </c>
      <c r="CV1084" s="77">
        <v>2001</v>
      </c>
    </row>
    <row r="1085" spans="97:100" x14ac:dyDescent="0.25">
      <c r="CS1085" s="90">
        <f t="shared" ca="1" si="15"/>
        <v>0</v>
      </c>
      <c r="CU1085" s="77">
        <v>0.9101524384309938</v>
      </c>
      <c r="CV1085" s="77">
        <v>2002</v>
      </c>
    </row>
    <row r="1086" spans="97:100" x14ac:dyDescent="0.25">
      <c r="CS1086" s="90">
        <f t="shared" ca="1" si="15"/>
        <v>0</v>
      </c>
      <c r="CU1086" s="77">
        <v>0.92639470467460117</v>
      </c>
      <c r="CV1086" s="77">
        <v>2003</v>
      </c>
    </row>
    <row r="1087" spans="97:100" x14ac:dyDescent="0.25">
      <c r="CS1087" s="90">
        <f t="shared" ca="1" si="15"/>
        <v>0</v>
      </c>
      <c r="CU1087" s="77">
        <v>0.92829208759514148</v>
      </c>
      <c r="CV1087" s="77">
        <v>2004</v>
      </c>
    </row>
    <row r="1088" spans="97:100" x14ac:dyDescent="0.25">
      <c r="CS1088" s="90">
        <f t="shared" ca="1" si="15"/>
        <v>0</v>
      </c>
      <c r="CU1088" s="77">
        <v>0.92838315962783025</v>
      </c>
      <c r="CV1088" s="77">
        <v>2005</v>
      </c>
    </row>
    <row r="1089" spans="97:100" x14ac:dyDescent="0.25">
      <c r="CS1089" s="90">
        <f t="shared" ca="1" si="15"/>
        <v>0</v>
      </c>
      <c r="CU1089" s="77">
        <v>0.93350231476615364</v>
      </c>
      <c r="CV1089" s="77">
        <v>2006</v>
      </c>
    </row>
    <row r="1090" spans="97:100" x14ac:dyDescent="0.25">
      <c r="CS1090" s="90">
        <f t="shared" ca="1" si="15"/>
        <v>0</v>
      </c>
      <c r="CU1090" s="77">
        <v>0.93730309443146043</v>
      </c>
      <c r="CV1090" s="77">
        <v>2007</v>
      </c>
    </row>
    <row r="1091" spans="97:100" x14ac:dyDescent="0.25">
      <c r="CS1091" s="90">
        <f t="shared" ca="1" si="15"/>
        <v>0</v>
      </c>
      <c r="CU1091" s="77">
        <v>0.9333513453611687</v>
      </c>
      <c r="CV1091" s="77">
        <v>2008</v>
      </c>
    </row>
    <row r="1092" spans="97:100" x14ac:dyDescent="0.25">
      <c r="CS1092" s="90">
        <f t="shared" ca="1" si="15"/>
        <v>0</v>
      </c>
      <c r="CU1092" s="77">
        <v>0.93051791151381202</v>
      </c>
      <c r="CV1092" s="77">
        <v>2009</v>
      </c>
    </row>
    <row r="1093" spans="97:100" x14ac:dyDescent="0.25">
      <c r="CS1093" s="90">
        <f t="shared" ca="1" si="15"/>
        <v>0</v>
      </c>
      <c r="CU1093" s="77">
        <v>0.92533371473150128</v>
      </c>
      <c r="CV1093" s="77">
        <v>2010</v>
      </c>
    </row>
    <row r="1094" spans="97:100" x14ac:dyDescent="0.25">
      <c r="CS1094" s="90">
        <f t="shared" ca="1" si="15"/>
        <v>0</v>
      </c>
      <c r="CU1094" s="77">
        <v>0.91617853770100854</v>
      </c>
      <c r="CV1094" s="77">
        <v>2011</v>
      </c>
    </row>
    <row r="1095" spans="97:100" x14ac:dyDescent="0.25">
      <c r="CS1095" s="90">
        <f t="shared" ca="1" si="15"/>
        <v>0</v>
      </c>
      <c r="CU1095" s="77">
        <v>0.90615865736233503</v>
      </c>
      <c r="CV1095" s="77">
        <v>2012</v>
      </c>
    </row>
    <row r="1096" spans="97:100" x14ac:dyDescent="0.25">
      <c r="CS1096" s="90">
        <f t="shared" ca="1" si="15"/>
        <v>0</v>
      </c>
      <c r="CU1096" s="77">
        <v>0.90206536202570886</v>
      </c>
      <c r="CV1096" s="77">
        <v>2013</v>
      </c>
    </row>
    <row r="1097" spans="97:100" x14ac:dyDescent="0.25">
      <c r="CS1097" s="90">
        <f t="shared" ca="1" si="15"/>
        <v>0</v>
      </c>
      <c r="CU1097" s="77">
        <v>0.89701439447813747</v>
      </c>
      <c r="CV1097" s="77">
        <v>2014</v>
      </c>
    </row>
    <row r="1098" spans="97:100" x14ac:dyDescent="0.25">
      <c r="CS1098" s="90">
        <f t="shared" ca="1" si="15"/>
        <v>0</v>
      </c>
      <c r="CU1098" s="77">
        <v>0.89773478643664428</v>
      </c>
      <c r="CV1098" s="77">
        <v>2015</v>
      </c>
    </row>
    <row r="1099" spans="97:100" x14ac:dyDescent="0.25">
      <c r="CS1099" s="90">
        <f t="shared" ca="1" si="15"/>
        <v>0</v>
      </c>
      <c r="CU1099" s="77">
        <v>0.60376854625768406</v>
      </c>
      <c r="CV1099" s="77">
        <v>2001</v>
      </c>
    </row>
    <row r="1100" spans="97:100" x14ac:dyDescent="0.25">
      <c r="CS1100" s="90">
        <f t="shared" ca="1" si="15"/>
        <v>0</v>
      </c>
      <c r="CU1100" s="77">
        <v>0.61201827789622421</v>
      </c>
      <c r="CV1100" s="77">
        <v>2002</v>
      </c>
    </row>
    <row r="1101" spans="97:100" x14ac:dyDescent="0.25">
      <c r="CS1101" s="90">
        <f t="shared" ca="1" si="15"/>
        <v>0</v>
      </c>
      <c r="CU1101" s="77">
        <v>0.6195010135832425</v>
      </c>
      <c r="CV1101" s="77">
        <v>2003</v>
      </c>
    </row>
    <row r="1102" spans="97:100" x14ac:dyDescent="0.25">
      <c r="CS1102" s="90">
        <f t="shared" ca="1" si="15"/>
        <v>0</v>
      </c>
      <c r="CU1102" s="77">
        <v>0.63847519504384465</v>
      </c>
      <c r="CV1102" s="77">
        <v>2004</v>
      </c>
    </row>
    <row r="1103" spans="97:100" x14ac:dyDescent="0.25">
      <c r="CS1103" s="90">
        <f t="shared" ca="1" si="15"/>
        <v>0</v>
      </c>
      <c r="CU1103" s="77">
        <v>0.64538043652757915</v>
      </c>
      <c r="CV1103" s="77">
        <v>2005</v>
      </c>
    </row>
    <row r="1104" spans="97:100" x14ac:dyDescent="0.25">
      <c r="CS1104" s="90">
        <f t="shared" ca="1" si="15"/>
        <v>0</v>
      </c>
      <c r="CU1104" s="77">
        <v>0.64926706424293357</v>
      </c>
      <c r="CV1104" s="77">
        <v>2006</v>
      </c>
    </row>
    <row r="1105" spans="97:100" x14ac:dyDescent="0.25">
      <c r="CS1105" s="90">
        <f t="shared" ca="1" si="15"/>
        <v>0</v>
      </c>
      <c r="CU1105" s="77">
        <v>0.64941273670391098</v>
      </c>
      <c r="CV1105" s="77">
        <v>2007</v>
      </c>
    </row>
    <row r="1106" spans="97:100" x14ac:dyDescent="0.25">
      <c r="CS1106" s="90">
        <f t="shared" ca="1" si="15"/>
        <v>0</v>
      </c>
      <c r="CU1106" s="77">
        <v>0.63845697691715553</v>
      </c>
      <c r="CV1106" s="77">
        <v>2008</v>
      </c>
    </row>
    <row r="1107" spans="97:100" x14ac:dyDescent="0.25">
      <c r="CS1107" s="90">
        <f t="shared" ca="1" si="15"/>
        <v>0</v>
      </c>
      <c r="CU1107" s="77">
        <v>0.63543444281273476</v>
      </c>
      <c r="CV1107" s="77">
        <v>2009</v>
      </c>
    </row>
    <row r="1108" spans="97:100" x14ac:dyDescent="0.25">
      <c r="CS1108" s="90">
        <f t="shared" ref="CS1108:CS1171" ca="1" si="16">OFFSET($B$19, MOD(ROW()-ROW($CF$19),ROWS($B$19:$B$33)),TRUNC((ROW()-ROW($CF$19))/ROWS($B$19:$B$33)),1,1)</f>
        <v>0</v>
      </c>
      <c r="CU1108" s="77">
        <v>0.62775134034209334</v>
      </c>
      <c r="CV1108" s="77">
        <v>2010</v>
      </c>
    </row>
    <row r="1109" spans="97:100" x14ac:dyDescent="0.25">
      <c r="CS1109" s="90">
        <f t="shared" ca="1" si="16"/>
        <v>0</v>
      </c>
      <c r="CU1109" s="77">
        <v>0.60957630834740184</v>
      </c>
      <c r="CV1109" s="77">
        <v>2011</v>
      </c>
    </row>
    <row r="1110" spans="97:100" x14ac:dyDescent="0.25">
      <c r="CS1110" s="90">
        <f t="shared" ca="1" si="16"/>
        <v>0</v>
      </c>
      <c r="CU1110" s="77">
        <v>0.58682642948306696</v>
      </c>
      <c r="CV1110" s="77">
        <v>2012</v>
      </c>
    </row>
    <row r="1111" spans="97:100" x14ac:dyDescent="0.25">
      <c r="CS1111" s="90">
        <f t="shared" ca="1" si="16"/>
        <v>0</v>
      </c>
      <c r="CU1111" s="77">
        <v>0.59554995963446788</v>
      </c>
      <c r="CV1111" s="77">
        <v>2013</v>
      </c>
    </row>
    <row r="1112" spans="97:100" x14ac:dyDescent="0.25">
      <c r="CS1112" s="90">
        <f t="shared" ca="1" si="16"/>
        <v>0</v>
      </c>
      <c r="CU1112" s="77">
        <v>0.58746178073694921</v>
      </c>
      <c r="CV1112" s="77">
        <v>2014</v>
      </c>
    </row>
    <row r="1113" spans="97:100" x14ac:dyDescent="0.25">
      <c r="CS1113" s="90">
        <f t="shared" ca="1" si="16"/>
        <v>0</v>
      </c>
      <c r="CU1113" s="77">
        <v>0.5897534310391136</v>
      </c>
      <c r="CV1113" s="77">
        <v>2015</v>
      </c>
    </row>
    <row r="1114" spans="97:100" x14ac:dyDescent="0.25">
      <c r="CS1114" s="90">
        <f t="shared" ca="1" si="16"/>
        <v>0</v>
      </c>
      <c r="CU1114" s="77">
        <v>0.89605987886127303</v>
      </c>
      <c r="CV1114" s="77">
        <v>2001</v>
      </c>
    </row>
    <row r="1115" spans="97:100" x14ac:dyDescent="0.25">
      <c r="CS1115" s="90">
        <f t="shared" ca="1" si="16"/>
        <v>0</v>
      </c>
      <c r="CU1115" s="77">
        <v>0.90385904924122262</v>
      </c>
      <c r="CV1115" s="77">
        <v>2002</v>
      </c>
    </row>
    <row r="1116" spans="97:100" x14ac:dyDescent="0.25">
      <c r="CS1116" s="90">
        <f t="shared" ca="1" si="16"/>
        <v>0</v>
      </c>
      <c r="CU1116" s="77">
        <v>0.90982836432859693</v>
      </c>
      <c r="CV1116" s="77">
        <v>2003</v>
      </c>
    </row>
    <row r="1117" spans="97:100" x14ac:dyDescent="0.25">
      <c r="CS1117" s="90">
        <f t="shared" ca="1" si="16"/>
        <v>0</v>
      </c>
      <c r="CU1117" s="77">
        <v>0.90988441663448072</v>
      </c>
      <c r="CV1117" s="77">
        <v>2004</v>
      </c>
    </row>
    <row r="1118" spans="97:100" x14ac:dyDescent="0.25">
      <c r="CS1118" s="90">
        <f t="shared" ca="1" si="16"/>
        <v>0</v>
      </c>
      <c r="CU1118" s="77">
        <v>0.91382168824507592</v>
      </c>
      <c r="CV1118" s="77">
        <v>2005</v>
      </c>
    </row>
    <row r="1119" spans="97:100" x14ac:dyDescent="0.25">
      <c r="CS1119" s="90">
        <f t="shared" ca="1" si="16"/>
        <v>0</v>
      </c>
      <c r="CU1119" s="77">
        <v>0.91967624383850344</v>
      </c>
      <c r="CV1119" s="77">
        <v>2006</v>
      </c>
    </row>
    <row r="1120" spans="97:100" x14ac:dyDescent="0.25">
      <c r="CS1120" s="90">
        <f t="shared" ca="1" si="16"/>
        <v>0</v>
      </c>
      <c r="CU1120" s="77">
        <v>0.92282345585136938</v>
      </c>
      <c r="CV1120" s="77">
        <v>2007</v>
      </c>
    </row>
    <row r="1121" spans="97:100" x14ac:dyDescent="0.25">
      <c r="CS1121" s="90">
        <f t="shared" ca="1" si="16"/>
        <v>0</v>
      </c>
      <c r="CU1121" s="77">
        <v>0.92608073003655456</v>
      </c>
      <c r="CV1121" s="77">
        <v>2008</v>
      </c>
    </row>
    <row r="1122" spans="97:100" x14ac:dyDescent="0.25">
      <c r="CS1122" s="90">
        <f t="shared" ca="1" si="16"/>
        <v>0</v>
      </c>
      <c r="CU1122" s="77">
        <v>0.92980061890579624</v>
      </c>
      <c r="CV1122" s="77">
        <v>2009</v>
      </c>
    </row>
    <row r="1123" spans="97:100" x14ac:dyDescent="0.25">
      <c r="CS1123" s="90">
        <f t="shared" ca="1" si="16"/>
        <v>0</v>
      </c>
      <c r="CU1123" s="77">
        <v>0.93414800789135488</v>
      </c>
      <c r="CV1123" s="77">
        <v>2010</v>
      </c>
    </row>
    <row r="1124" spans="97:100" x14ac:dyDescent="0.25">
      <c r="CS1124" s="90">
        <f t="shared" ca="1" si="16"/>
        <v>0</v>
      </c>
      <c r="CU1124" s="77">
        <v>0.9315868530817325</v>
      </c>
      <c r="CV1124" s="77">
        <v>2011</v>
      </c>
    </row>
    <row r="1125" spans="97:100" x14ac:dyDescent="0.25">
      <c r="CS1125" s="90">
        <f t="shared" ca="1" si="16"/>
        <v>0</v>
      </c>
      <c r="CU1125" s="77">
        <v>0.92728123401405027</v>
      </c>
      <c r="CV1125" s="77">
        <v>2012</v>
      </c>
    </row>
    <row r="1126" spans="97:100" x14ac:dyDescent="0.25">
      <c r="CS1126" s="90">
        <f t="shared" ca="1" si="16"/>
        <v>0</v>
      </c>
      <c r="CU1126" s="77">
        <v>0.92560591705970563</v>
      </c>
      <c r="CV1126" s="77">
        <v>2013</v>
      </c>
    </row>
    <row r="1127" spans="97:100" x14ac:dyDescent="0.25">
      <c r="CS1127" s="90">
        <f t="shared" ca="1" si="16"/>
        <v>0</v>
      </c>
      <c r="CU1127" s="77">
        <v>0.92099340267156271</v>
      </c>
      <c r="CV1127" s="77">
        <v>2014</v>
      </c>
    </row>
    <row r="1128" spans="97:100" x14ac:dyDescent="0.25">
      <c r="CS1128" s="90">
        <f t="shared" ca="1" si="16"/>
        <v>0</v>
      </c>
      <c r="CU1128" s="77">
        <v>0.91740988727022232</v>
      </c>
      <c r="CV1128" s="77">
        <v>2015</v>
      </c>
    </row>
    <row r="1129" spans="97:100" x14ac:dyDescent="0.25">
      <c r="CS1129" s="90">
        <f t="shared" ca="1" si="16"/>
        <v>0</v>
      </c>
      <c r="CU1129" s="77">
        <v>0.9025935623068333</v>
      </c>
      <c r="CV1129" s="77">
        <v>2001</v>
      </c>
    </row>
    <row r="1130" spans="97:100" x14ac:dyDescent="0.25">
      <c r="CS1130" s="90">
        <f t="shared" ca="1" si="16"/>
        <v>0</v>
      </c>
      <c r="CU1130" s="77">
        <v>0.89747234894327887</v>
      </c>
      <c r="CV1130" s="77">
        <v>2002</v>
      </c>
    </row>
    <row r="1131" spans="97:100" x14ac:dyDescent="0.25">
      <c r="CS1131" s="90">
        <f t="shared" ca="1" si="16"/>
        <v>0</v>
      </c>
      <c r="CU1131" s="77">
        <v>0.88915012142533745</v>
      </c>
      <c r="CV1131" s="77">
        <v>2003</v>
      </c>
    </row>
    <row r="1132" spans="97:100" x14ac:dyDescent="0.25">
      <c r="CS1132" s="90">
        <f t="shared" ca="1" si="16"/>
        <v>0</v>
      </c>
      <c r="CU1132" s="77">
        <v>0.88080497200603691</v>
      </c>
      <c r="CV1132" s="77">
        <v>2004</v>
      </c>
    </row>
    <row r="1133" spans="97:100" x14ac:dyDescent="0.25">
      <c r="CS1133" s="90">
        <f t="shared" ca="1" si="16"/>
        <v>0</v>
      </c>
      <c r="CU1133" s="77">
        <v>0.87719684420065269</v>
      </c>
      <c r="CV1133" s="77">
        <v>2005</v>
      </c>
    </row>
    <row r="1134" spans="97:100" x14ac:dyDescent="0.25">
      <c r="CS1134" s="90">
        <f t="shared" ca="1" si="16"/>
        <v>0</v>
      </c>
      <c r="CU1134" s="77">
        <v>0.87259584842383864</v>
      </c>
      <c r="CV1134" s="77">
        <v>2006</v>
      </c>
    </row>
    <row r="1135" spans="97:100" x14ac:dyDescent="0.25">
      <c r="CS1135" s="90">
        <f t="shared" ca="1" si="16"/>
        <v>0</v>
      </c>
      <c r="CU1135" s="77">
        <v>0.86644784167167288</v>
      </c>
      <c r="CV1135" s="77">
        <v>2007</v>
      </c>
    </row>
    <row r="1136" spans="97:100" x14ac:dyDescent="0.25">
      <c r="CS1136" s="90">
        <f t="shared" ca="1" si="16"/>
        <v>0</v>
      </c>
      <c r="CU1136" s="77">
        <v>0.86036925372313466</v>
      </c>
      <c r="CV1136" s="77">
        <v>2008</v>
      </c>
    </row>
    <row r="1137" spans="97:100" x14ac:dyDescent="0.25">
      <c r="CS1137" s="90">
        <f t="shared" ca="1" si="16"/>
        <v>0</v>
      </c>
      <c r="CU1137" s="77">
        <v>0.85039747694791956</v>
      </c>
      <c r="CV1137" s="77">
        <v>2009</v>
      </c>
    </row>
    <row r="1138" spans="97:100" x14ac:dyDescent="0.25">
      <c r="CS1138" s="90">
        <f t="shared" ca="1" si="16"/>
        <v>0</v>
      </c>
      <c r="CU1138" s="77">
        <v>0.84195673856262032</v>
      </c>
      <c r="CV1138" s="77">
        <v>2010</v>
      </c>
    </row>
    <row r="1139" spans="97:100" x14ac:dyDescent="0.25">
      <c r="CS1139" s="90">
        <f t="shared" ca="1" si="16"/>
        <v>0</v>
      </c>
      <c r="CU1139" s="77">
        <v>0.83268404272795338</v>
      </c>
      <c r="CV1139" s="77">
        <v>2011</v>
      </c>
    </row>
    <row r="1140" spans="97:100" x14ac:dyDescent="0.25">
      <c r="CS1140" s="90">
        <f t="shared" ca="1" si="16"/>
        <v>0</v>
      </c>
      <c r="CU1140" s="77">
        <v>0.81889524106718847</v>
      </c>
      <c r="CV1140" s="77">
        <v>2012</v>
      </c>
    </row>
    <row r="1141" spans="97:100" x14ac:dyDescent="0.25">
      <c r="CS1141" s="90">
        <f t="shared" ca="1" si="16"/>
        <v>0</v>
      </c>
      <c r="CU1141" s="77">
        <v>0.81131676571697464</v>
      </c>
      <c r="CV1141" s="77">
        <v>2013</v>
      </c>
    </row>
    <row r="1142" spans="97:100" x14ac:dyDescent="0.25">
      <c r="CS1142" s="90">
        <f t="shared" ca="1" si="16"/>
        <v>0</v>
      </c>
      <c r="CU1142" s="77">
        <v>0.79671566189343423</v>
      </c>
      <c r="CV1142" s="77">
        <v>2014</v>
      </c>
    </row>
    <row r="1143" spans="97:100" x14ac:dyDescent="0.25">
      <c r="CS1143" s="90">
        <f t="shared" ca="1" si="16"/>
        <v>0</v>
      </c>
      <c r="CU1143" s="77">
        <v>0.80118024810778787</v>
      </c>
      <c r="CV1143" s="77">
        <v>2015</v>
      </c>
    </row>
    <row r="1144" spans="97:100" x14ac:dyDescent="0.25">
      <c r="CS1144" s="90">
        <f t="shared" ca="1" si="16"/>
        <v>0</v>
      </c>
      <c r="CU1144" s="77">
        <v>0.68823169707650622</v>
      </c>
      <c r="CV1144" s="77">
        <v>2001</v>
      </c>
    </row>
    <row r="1145" spans="97:100" x14ac:dyDescent="0.25">
      <c r="CS1145" s="90">
        <f t="shared" ca="1" si="16"/>
        <v>0</v>
      </c>
      <c r="CU1145" s="77">
        <v>0.69861841286078197</v>
      </c>
      <c r="CV1145" s="77">
        <v>2002</v>
      </c>
    </row>
    <row r="1146" spans="97:100" x14ac:dyDescent="0.25">
      <c r="CS1146" s="90">
        <f t="shared" ca="1" si="16"/>
        <v>0</v>
      </c>
      <c r="CU1146" s="77">
        <v>0.70079298763810083</v>
      </c>
      <c r="CV1146" s="77">
        <v>2003</v>
      </c>
    </row>
    <row r="1147" spans="97:100" x14ac:dyDescent="0.25">
      <c r="CS1147" s="90">
        <f t="shared" ca="1" si="16"/>
        <v>0</v>
      </c>
      <c r="CU1147" s="77">
        <v>0.70474182779630312</v>
      </c>
      <c r="CV1147" s="77">
        <v>2004</v>
      </c>
    </row>
    <row r="1148" spans="97:100" x14ac:dyDescent="0.25">
      <c r="CS1148" s="90">
        <f t="shared" ca="1" si="16"/>
        <v>0</v>
      </c>
      <c r="CU1148" s="77">
        <v>0.70528948277851788</v>
      </c>
      <c r="CV1148" s="77">
        <v>2005</v>
      </c>
    </row>
    <row r="1149" spans="97:100" x14ac:dyDescent="0.25">
      <c r="CS1149" s="90">
        <f t="shared" ca="1" si="16"/>
        <v>0</v>
      </c>
      <c r="CU1149" s="77">
        <v>0.71506899758582065</v>
      </c>
      <c r="CV1149" s="77">
        <v>2006</v>
      </c>
    </row>
    <row r="1150" spans="97:100" x14ac:dyDescent="0.25">
      <c r="CS1150" s="90">
        <f t="shared" ca="1" si="16"/>
        <v>0</v>
      </c>
      <c r="CU1150" s="77">
        <v>0.70806592713745997</v>
      </c>
      <c r="CV1150" s="77">
        <v>2007</v>
      </c>
    </row>
    <row r="1151" spans="97:100" x14ac:dyDescent="0.25">
      <c r="CS1151" s="90">
        <f t="shared" ca="1" si="16"/>
        <v>0</v>
      </c>
      <c r="CU1151" s="77">
        <v>0.71555188628582334</v>
      </c>
      <c r="CV1151" s="77">
        <v>2008</v>
      </c>
    </row>
    <row r="1152" spans="97:100" x14ac:dyDescent="0.25">
      <c r="CS1152" s="90">
        <f t="shared" ca="1" si="16"/>
        <v>0</v>
      </c>
      <c r="CU1152" s="77">
        <v>0.71961319906418875</v>
      </c>
      <c r="CV1152" s="77">
        <v>2009</v>
      </c>
    </row>
    <row r="1153" spans="97:100" x14ac:dyDescent="0.25">
      <c r="CS1153" s="90">
        <f t="shared" ca="1" si="16"/>
        <v>0</v>
      </c>
      <c r="CU1153" s="77">
        <v>0.72191398990073274</v>
      </c>
      <c r="CV1153" s="77">
        <v>2010</v>
      </c>
    </row>
    <row r="1154" spans="97:100" x14ac:dyDescent="0.25">
      <c r="CS1154" s="90">
        <f t="shared" ca="1" si="16"/>
        <v>0</v>
      </c>
      <c r="CU1154" s="77">
        <v>0.72625821608052499</v>
      </c>
      <c r="CV1154" s="77">
        <v>2011</v>
      </c>
    </row>
    <row r="1155" spans="97:100" x14ac:dyDescent="0.25">
      <c r="CS1155" s="90">
        <f t="shared" ca="1" si="16"/>
        <v>0</v>
      </c>
      <c r="CU1155" s="77">
        <v>0.72694722177516313</v>
      </c>
      <c r="CV1155" s="77">
        <v>2012</v>
      </c>
    </row>
    <row r="1156" spans="97:100" x14ac:dyDescent="0.25">
      <c r="CS1156" s="90">
        <f t="shared" ca="1" si="16"/>
        <v>0</v>
      </c>
      <c r="CU1156" s="77">
        <v>0.72324972557393186</v>
      </c>
      <c r="CV1156" s="77">
        <v>2013</v>
      </c>
    </row>
    <row r="1157" spans="97:100" x14ac:dyDescent="0.25">
      <c r="CS1157" s="90">
        <f t="shared" ca="1" si="16"/>
        <v>0</v>
      </c>
      <c r="CU1157" s="77">
        <v>0.72939023201365127</v>
      </c>
      <c r="CV1157" s="77">
        <v>2014</v>
      </c>
    </row>
    <row r="1158" spans="97:100" x14ac:dyDescent="0.25">
      <c r="CS1158" s="90">
        <f t="shared" ca="1" si="16"/>
        <v>0</v>
      </c>
      <c r="CU1158" s="77">
        <v>0.73300669355521897</v>
      </c>
      <c r="CV1158" s="77">
        <v>2015</v>
      </c>
    </row>
    <row r="1159" spans="97:100" x14ac:dyDescent="0.25">
      <c r="CS1159" s="90">
        <f t="shared" ca="1" si="16"/>
        <v>0</v>
      </c>
      <c r="CU1159" s="77">
        <v>0.9866478413838059</v>
      </c>
      <c r="CV1159" s="77">
        <v>2001</v>
      </c>
    </row>
    <row r="1160" spans="97:100" x14ac:dyDescent="0.25">
      <c r="CS1160" s="90">
        <f t="shared" ca="1" si="16"/>
        <v>0</v>
      </c>
      <c r="CU1160" s="77">
        <v>0.98878977887341069</v>
      </c>
      <c r="CV1160" s="77">
        <v>2002</v>
      </c>
    </row>
    <row r="1161" spans="97:100" x14ac:dyDescent="0.25">
      <c r="CS1161" s="90">
        <f t="shared" ca="1" si="16"/>
        <v>0</v>
      </c>
      <c r="CU1161" s="77">
        <v>0.98924061549272502</v>
      </c>
      <c r="CV1161" s="77">
        <v>2003</v>
      </c>
    </row>
    <row r="1162" spans="97:100" x14ac:dyDescent="0.25">
      <c r="CS1162" s="90">
        <f t="shared" ca="1" si="16"/>
        <v>0</v>
      </c>
      <c r="CU1162" s="77">
        <v>0.98270929135305685</v>
      </c>
      <c r="CV1162" s="77">
        <v>2004</v>
      </c>
    </row>
    <row r="1163" spans="97:100" x14ac:dyDescent="0.25">
      <c r="CS1163" s="90">
        <f t="shared" ca="1" si="16"/>
        <v>0</v>
      </c>
      <c r="CU1163" s="77">
        <v>0.97933451662495274</v>
      </c>
      <c r="CV1163" s="77">
        <v>2005</v>
      </c>
    </row>
    <row r="1164" spans="97:100" x14ac:dyDescent="0.25">
      <c r="CS1164" s="90">
        <f t="shared" ca="1" si="16"/>
        <v>0</v>
      </c>
      <c r="CU1164" s="77">
        <v>0.97813660552766679</v>
      </c>
      <c r="CV1164" s="77">
        <v>2006</v>
      </c>
    </row>
    <row r="1165" spans="97:100" x14ac:dyDescent="0.25">
      <c r="CS1165" s="90">
        <f t="shared" ca="1" si="16"/>
        <v>0</v>
      </c>
      <c r="CU1165" s="77">
        <v>0.98044341453307338</v>
      </c>
      <c r="CV1165" s="77">
        <v>2007</v>
      </c>
    </row>
    <row r="1166" spans="97:100" x14ac:dyDescent="0.25">
      <c r="CS1166" s="90">
        <f t="shared" ca="1" si="16"/>
        <v>0</v>
      </c>
      <c r="CU1166" s="77">
        <v>0.96619375827096954</v>
      </c>
      <c r="CV1166" s="77">
        <v>2008</v>
      </c>
    </row>
    <row r="1167" spans="97:100" x14ac:dyDescent="0.25">
      <c r="CS1167" s="90">
        <f t="shared" ca="1" si="16"/>
        <v>0</v>
      </c>
      <c r="CU1167" s="77">
        <v>0.9713493028317145</v>
      </c>
      <c r="CV1167" s="77">
        <v>2009</v>
      </c>
    </row>
    <row r="1168" spans="97:100" x14ac:dyDescent="0.25">
      <c r="CS1168" s="90">
        <f t="shared" ca="1" si="16"/>
        <v>0</v>
      </c>
      <c r="CU1168" s="77">
        <v>0.97264007915854489</v>
      </c>
      <c r="CV1168" s="77">
        <v>2010</v>
      </c>
    </row>
    <row r="1169" spans="97:100" x14ac:dyDescent="0.25">
      <c r="CS1169" s="90">
        <f t="shared" ca="1" si="16"/>
        <v>0</v>
      </c>
      <c r="CU1169" s="77">
        <v>0.97055633097486582</v>
      </c>
      <c r="CV1169" s="77">
        <v>2011</v>
      </c>
    </row>
    <row r="1170" spans="97:100" x14ac:dyDescent="0.25">
      <c r="CS1170" s="90">
        <f t="shared" ca="1" si="16"/>
        <v>0</v>
      </c>
      <c r="CU1170" s="77">
        <v>0.95962469563021591</v>
      </c>
      <c r="CV1170" s="77">
        <v>2012</v>
      </c>
    </row>
    <row r="1171" spans="97:100" x14ac:dyDescent="0.25">
      <c r="CS1171" s="90">
        <f t="shared" ca="1" si="16"/>
        <v>0</v>
      </c>
      <c r="CU1171" s="77">
        <v>0.97094785053570298</v>
      </c>
      <c r="CV1171" s="77">
        <v>2013</v>
      </c>
    </row>
    <row r="1172" spans="97:100" x14ac:dyDescent="0.25">
      <c r="CS1172" s="90">
        <f t="shared" ref="CS1172:CS1234" ca="1" si="17">OFFSET($B$19, MOD(ROW()-ROW($CF$19),ROWS($B$19:$B$33)),TRUNC((ROW()-ROW($CF$19))/ROWS($B$19:$B$33)),1,1)</f>
        <v>0</v>
      </c>
      <c r="CU1172" s="77">
        <v>0.97259264808106138</v>
      </c>
      <c r="CV1172" s="77">
        <v>2014</v>
      </c>
    </row>
    <row r="1173" spans="97:100" x14ac:dyDescent="0.25">
      <c r="CS1173" s="90">
        <f t="shared" ca="1" si="17"/>
        <v>0</v>
      </c>
      <c r="CU1173" s="77">
        <v>0.97441899420554978</v>
      </c>
      <c r="CV1173" s="77">
        <v>2015</v>
      </c>
    </row>
    <row r="1174" spans="97:100" x14ac:dyDescent="0.25">
      <c r="CS1174" s="90">
        <f t="shared" ca="1" si="17"/>
        <v>0</v>
      </c>
      <c r="CU1174" s="77">
        <v>0.90404952627793944</v>
      </c>
      <c r="CV1174" s="77">
        <v>2001</v>
      </c>
    </row>
    <row r="1175" spans="97:100" x14ac:dyDescent="0.25">
      <c r="CS1175" s="90">
        <f t="shared" ca="1" si="17"/>
        <v>0</v>
      </c>
      <c r="CU1175" s="77">
        <v>0.9112031888012978</v>
      </c>
      <c r="CV1175" s="77">
        <v>2002</v>
      </c>
    </row>
    <row r="1176" spans="97:100" x14ac:dyDescent="0.25">
      <c r="CS1176" s="90">
        <f t="shared" ca="1" si="17"/>
        <v>0</v>
      </c>
      <c r="CU1176" s="77">
        <v>0.91662706745830969</v>
      </c>
      <c r="CV1176" s="77">
        <v>2003</v>
      </c>
    </row>
    <row r="1177" spans="97:100" x14ac:dyDescent="0.25">
      <c r="CS1177" s="90">
        <f t="shared" ca="1" si="17"/>
        <v>0</v>
      </c>
      <c r="CU1177" s="77">
        <v>0.92048047972560187</v>
      </c>
      <c r="CV1177" s="77">
        <v>2004</v>
      </c>
    </row>
    <row r="1178" spans="97:100" x14ac:dyDescent="0.25">
      <c r="CS1178" s="90">
        <f t="shared" ca="1" si="17"/>
        <v>0</v>
      </c>
      <c r="CU1178" s="77">
        <v>0.92466664017989031</v>
      </c>
      <c r="CV1178" s="77">
        <v>2005</v>
      </c>
    </row>
    <row r="1179" spans="97:100" x14ac:dyDescent="0.25">
      <c r="CS1179" s="90">
        <f t="shared" ca="1" si="17"/>
        <v>0</v>
      </c>
      <c r="CU1179" s="77">
        <v>0.93144788612235729</v>
      </c>
      <c r="CV1179" s="77">
        <v>2006</v>
      </c>
    </row>
    <row r="1180" spans="97:100" x14ac:dyDescent="0.25">
      <c r="CS1180" s="90">
        <f t="shared" ca="1" si="17"/>
        <v>0</v>
      </c>
      <c r="CU1180" s="77">
        <v>0.93415148521140368</v>
      </c>
      <c r="CV1180" s="77">
        <v>2007</v>
      </c>
    </row>
    <row r="1181" spans="97:100" x14ac:dyDescent="0.25">
      <c r="CS1181" s="90">
        <f t="shared" ca="1" si="17"/>
        <v>0</v>
      </c>
      <c r="CU1181" s="77">
        <v>0.93554273002840282</v>
      </c>
      <c r="CV1181" s="77">
        <v>2008</v>
      </c>
    </row>
    <row r="1182" spans="97:100" x14ac:dyDescent="0.25">
      <c r="CS1182" s="90">
        <f t="shared" ca="1" si="17"/>
        <v>0</v>
      </c>
      <c r="CU1182" s="77">
        <v>0.93466033031074625</v>
      </c>
      <c r="CV1182" s="77">
        <v>2009</v>
      </c>
    </row>
    <row r="1183" spans="97:100" x14ac:dyDescent="0.25">
      <c r="CS1183" s="90">
        <f t="shared" ca="1" si="17"/>
        <v>0</v>
      </c>
      <c r="CU1183" s="77">
        <v>0.93534607922812474</v>
      </c>
      <c r="CV1183" s="77">
        <v>2010</v>
      </c>
    </row>
    <row r="1184" spans="97:100" x14ac:dyDescent="0.25">
      <c r="CS1184" s="90">
        <f t="shared" ca="1" si="17"/>
        <v>0</v>
      </c>
      <c r="CU1184" s="77">
        <v>0.93348808942322581</v>
      </c>
      <c r="CV1184" s="77">
        <v>2011</v>
      </c>
    </row>
    <row r="1185" spans="97:100" x14ac:dyDescent="0.25">
      <c r="CS1185" s="90">
        <f t="shared" ca="1" si="17"/>
        <v>0</v>
      </c>
      <c r="CU1185" s="77">
        <v>0.93011089737597952</v>
      </c>
      <c r="CV1185" s="77">
        <v>2012</v>
      </c>
    </row>
    <row r="1186" spans="97:100" x14ac:dyDescent="0.25">
      <c r="CS1186" s="90">
        <f t="shared" ca="1" si="17"/>
        <v>0</v>
      </c>
      <c r="CU1186" s="77">
        <v>0.92976694351233069</v>
      </c>
      <c r="CV1186" s="77">
        <v>2013</v>
      </c>
    </row>
    <row r="1187" spans="97:100" x14ac:dyDescent="0.25">
      <c r="CS1187" s="90">
        <f t="shared" ca="1" si="17"/>
        <v>0</v>
      </c>
      <c r="CU1187" s="77">
        <v>0.92940738032866554</v>
      </c>
      <c r="CV1187" s="77">
        <v>2014</v>
      </c>
    </row>
    <row r="1188" spans="97:100" x14ac:dyDescent="0.25">
      <c r="CS1188" s="90">
        <f t="shared" ca="1" si="17"/>
        <v>0</v>
      </c>
      <c r="CU1188" s="77">
        <v>0.93070164129799748</v>
      </c>
      <c r="CV1188" s="77">
        <v>2015</v>
      </c>
    </row>
    <row r="1189" spans="97:100" x14ac:dyDescent="0.25">
      <c r="CS1189" s="90">
        <f t="shared" ca="1" si="17"/>
        <v>0</v>
      </c>
      <c r="CU1189" s="77">
        <v>0.77520676530277155</v>
      </c>
      <c r="CV1189" s="77">
        <v>2001</v>
      </c>
    </row>
    <row r="1190" spans="97:100" x14ac:dyDescent="0.25">
      <c r="CS1190" s="90">
        <f t="shared" ca="1" si="17"/>
        <v>0</v>
      </c>
      <c r="CU1190" s="77">
        <v>0.77867754497590658</v>
      </c>
      <c r="CV1190" s="77">
        <v>2002</v>
      </c>
    </row>
    <row r="1191" spans="97:100" x14ac:dyDescent="0.25">
      <c r="CS1191" s="90">
        <f t="shared" ca="1" si="17"/>
        <v>0</v>
      </c>
      <c r="CU1191" s="77">
        <v>0.81401361490548907</v>
      </c>
      <c r="CV1191" s="77">
        <v>2003</v>
      </c>
    </row>
    <row r="1192" spans="97:100" x14ac:dyDescent="0.25">
      <c r="CS1192" s="90">
        <f t="shared" ca="1" si="17"/>
        <v>0</v>
      </c>
      <c r="CU1192" s="77">
        <v>0.79171817404942646</v>
      </c>
      <c r="CV1192" s="77">
        <v>2004</v>
      </c>
    </row>
    <row r="1193" spans="97:100" x14ac:dyDescent="0.25">
      <c r="CS1193" s="90">
        <f t="shared" ca="1" si="17"/>
        <v>0</v>
      </c>
      <c r="CU1193" s="77">
        <v>0.81824573071867512</v>
      </c>
      <c r="CV1193" s="77">
        <v>2005</v>
      </c>
    </row>
    <row r="1194" spans="97:100" x14ac:dyDescent="0.25">
      <c r="CS1194" s="90">
        <f t="shared" ca="1" si="17"/>
        <v>0</v>
      </c>
      <c r="CU1194" s="77">
        <v>0.79505633994533309</v>
      </c>
      <c r="CV1194" s="77">
        <v>2006</v>
      </c>
    </row>
    <row r="1195" spans="97:100" x14ac:dyDescent="0.25">
      <c r="CS1195" s="90">
        <f t="shared" ca="1" si="17"/>
        <v>0</v>
      </c>
      <c r="CU1195" s="77">
        <v>0.80618631671352425</v>
      </c>
      <c r="CV1195" s="77">
        <v>2007</v>
      </c>
    </row>
    <row r="1196" spans="97:100" x14ac:dyDescent="0.25">
      <c r="CS1196" s="90">
        <f t="shared" ca="1" si="17"/>
        <v>0</v>
      </c>
      <c r="CU1196" s="77">
        <v>0.79107348529109345</v>
      </c>
      <c r="CV1196" s="77">
        <v>2008</v>
      </c>
    </row>
    <row r="1197" spans="97:100" x14ac:dyDescent="0.25">
      <c r="CS1197" s="90">
        <f t="shared" ca="1" si="17"/>
        <v>0</v>
      </c>
      <c r="CU1197" s="77">
        <v>0.7988062449641532</v>
      </c>
      <c r="CV1197" s="77">
        <v>2009</v>
      </c>
    </row>
    <row r="1198" spans="97:100" x14ac:dyDescent="0.25">
      <c r="CS1198" s="90">
        <f t="shared" ca="1" si="17"/>
        <v>0</v>
      </c>
      <c r="CU1198" s="77">
        <v>0.79029891274267716</v>
      </c>
      <c r="CV1198" s="77">
        <v>2010</v>
      </c>
    </row>
    <row r="1199" spans="97:100" x14ac:dyDescent="0.25">
      <c r="CS1199" s="90">
        <f t="shared" ca="1" si="17"/>
        <v>0</v>
      </c>
      <c r="CU1199" s="77">
        <v>0.76627081774804129</v>
      </c>
      <c r="CV1199" s="77">
        <v>2011</v>
      </c>
    </row>
    <row r="1200" spans="97:100" x14ac:dyDescent="0.25">
      <c r="CS1200" s="90">
        <f t="shared" ca="1" si="17"/>
        <v>0</v>
      </c>
      <c r="CU1200" s="77">
        <v>0.7723659851013801</v>
      </c>
      <c r="CV1200" s="77">
        <v>2012</v>
      </c>
    </row>
    <row r="1201" spans="97:100" x14ac:dyDescent="0.25">
      <c r="CS1201" s="90">
        <f t="shared" ca="1" si="17"/>
        <v>0</v>
      </c>
      <c r="CU1201" s="77">
        <v>0.76502498240594163</v>
      </c>
      <c r="CV1201" s="77">
        <v>2013</v>
      </c>
    </row>
    <row r="1202" spans="97:100" x14ac:dyDescent="0.25">
      <c r="CS1202" s="90">
        <f t="shared" ca="1" si="17"/>
        <v>0</v>
      </c>
      <c r="CU1202" s="77">
        <v>0.77931693006077263</v>
      </c>
      <c r="CV1202" s="77">
        <v>2014</v>
      </c>
    </row>
    <row r="1203" spans="97:100" x14ac:dyDescent="0.25">
      <c r="CS1203" s="90">
        <f t="shared" ca="1" si="17"/>
        <v>0</v>
      </c>
      <c r="CU1203" s="77">
        <v>0.7600869412702066</v>
      </c>
      <c r="CV1203" s="77">
        <v>2015</v>
      </c>
    </row>
    <row r="1204" spans="97:100" x14ac:dyDescent="0.25">
      <c r="CS1204" s="90">
        <f t="shared" ca="1" si="17"/>
        <v>0</v>
      </c>
      <c r="CU1204" s="77">
        <v>0.85654515121153563</v>
      </c>
      <c r="CV1204" s="77">
        <v>2001</v>
      </c>
    </row>
    <row r="1205" spans="97:100" x14ac:dyDescent="0.25">
      <c r="CS1205" s="90">
        <f t="shared" ca="1" si="17"/>
        <v>0</v>
      </c>
      <c r="CU1205" s="77">
        <v>0.86575750939453067</v>
      </c>
      <c r="CV1205" s="77">
        <v>2002</v>
      </c>
    </row>
    <row r="1206" spans="97:100" x14ac:dyDescent="0.25">
      <c r="CS1206" s="90">
        <f t="shared" ca="1" si="17"/>
        <v>0</v>
      </c>
      <c r="CU1206" s="77">
        <v>0.87315556373956238</v>
      </c>
      <c r="CV1206" s="77">
        <v>2003</v>
      </c>
    </row>
    <row r="1207" spans="97:100" x14ac:dyDescent="0.25">
      <c r="CS1207" s="90">
        <f t="shared" ca="1" si="17"/>
        <v>0</v>
      </c>
      <c r="CU1207" s="77">
        <v>0.88316732005119625</v>
      </c>
      <c r="CV1207" s="77">
        <v>2004</v>
      </c>
    </row>
    <row r="1208" spans="97:100" x14ac:dyDescent="0.25">
      <c r="CS1208" s="90">
        <f t="shared" ca="1" si="17"/>
        <v>0</v>
      </c>
      <c r="CU1208" s="77">
        <v>0.84836789957153436</v>
      </c>
      <c r="CV1208" s="77">
        <v>2005</v>
      </c>
    </row>
    <row r="1209" spans="97:100" x14ac:dyDescent="0.25">
      <c r="CS1209" s="90">
        <f t="shared" ca="1" si="17"/>
        <v>0</v>
      </c>
      <c r="CU1209" s="77">
        <v>0.84735190534863603</v>
      </c>
      <c r="CV1209" s="77">
        <v>2006</v>
      </c>
    </row>
    <row r="1210" spans="97:100" x14ac:dyDescent="0.25">
      <c r="CS1210" s="90">
        <f t="shared" ca="1" si="17"/>
        <v>0</v>
      </c>
      <c r="CU1210" s="77">
        <v>0.84642789709837252</v>
      </c>
      <c r="CV1210" s="77">
        <v>2007</v>
      </c>
    </row>
    <row r="1211" spans="97:100" x14ac:dyDescent="0.25">
      <c r="CS1211" s="90">
        <f t="shared" ca="1" si="17"/>
        <v>0</v>
      </c>
      <c r="CU1211" s="77">
        <v>0.83074500379378069</v>
      </c>
      <c r="CV1211" s="77">
        <v>2008</v>
      </c>
    </row>
    <row r="1212" spans="97:100" x14ac:dyDescent="0.25">
      <c r="CS1212" s="90">
        <f t="shared" ca="1" si="17"/>
        <v>0</v>
      </c>
      <c r="CU1212" s="77">
        <v>0.81263096384602895</v>
      </c>
      <c r="CV1212" s="77">
        <v>2009</v>
      </c>
    </row>
    <row r="1213" spans="97:100" x14ac:dyDescent="0.25">
      <c r="CS1213" s="90">
        <f t="shared" ca="1" si="17"/>
        <v>0</v>
      </c>
      <c r="CU1213" s="77">
        <v>0.80674535011259763</v>
      </c>
      <c r="CV1213" s="77">
        <v>2010</v>
      </c>
    </row>
    <row r="1214" spans="97:100" x14ac:dyDescent="0.25">
      <c r="CS1214" s="90">
        <f t="shared" ca="1" si="17"/>
        <v>0</v>
      </c>
      <c r="CU1214" s="77">
        <v>0.8011885840605828</v>
      </c>
      <c r="CV1214" s="77">
        <v>2011</v>
      </c>
    </row>
    <row r="1215" spans="97:100" x14ac:dyDescent="0.25">
      <c r="CS1215" s="90">
        <f t="shared" ca="1" si="17"/>
        <v>0</v>
      </c>
      <c r="CU1215" s="77">
        <v>0.79265029239276685</v>
      </c>
      <c r="CV1215" s="77">
        <v>2012</v>
      </c>
    </row>
    <row r="1216" spans="97:100" x14ac:dyDescent="0.25">
      <c r="CS1216" s="90">
        <f t="shared" ca="1" si="17"/>
        <v>0</v>
      </c>
      <c r="CU1216" s="77">
        <v>0.80779662713812639</v>
      </c>
      <c r="CV1216" s="77">
        <v>2013</v>
      </c>
    </row>
    <row r="1217" spans="97:100" x14ac:dyDescent="0.25">
      <c r="CS1217" s="90">
        <f t="shared" ca="1" si="17"/>
        <v>0</v>
      </c>
      <c r="CU1217" s="77">
        <v>0.79625235609311518</v>
      </c>
      <c r="CV1217" s="77">
        <v>2014</v>
      </c>
    </row>
    <row r="1218" spans="97:100" x14ac:dyDescent="0.25">
      <c r="CS1218" s="90">
        <f t="shared" ca="1" si="17"/>
        <v>0</v>
      </c>
      <c r="CU1218" s="77">
        <v>0.79433784133335672</v>
      </c>
      <c r="CV1218" s="77">
        <v>2015</v>
      </c>
    </row>
    <row r="1219" spans="97:100" x14ac:dyDescent="0.25">
      <c r="CS1219" s="90">
        <f t="shared" ca="1" si="17"/>
        <v>0</v>
      </c>
      <c r="CU1219" s="77">
        <v>0.9720930551705137</v>
      </c>
      <c r="CV1219" s="77">
        <v>2001</v>
      </c>
    </row>
    <row r="1220" spans="97:100" x14ac:dyDescent="0.25">
      <c r="CS1220" s="90">
        <f t="shared" ca="1" si="17"/>
        <v>0</v>
      </c>
      <c r="CU1220" s="77">
        <v>0.96741737339566747</v>
      </c>
      <c r="CV1220" s="77">
        <v>2002</v>
      </c>
    </row>
    <row r="1221" spans="97:100" x14ac:dyDescent="0.25">
      <c r="CS1221" s="90">
        <f t="shared" ca="1" si="17"/>
        <v>0</v>
      </c>
      <c r="CU1221" s="77">
        <v>0.9605352523506816</v>
      </c>
      <c r="CV1221" s="77">
        <v>2003</v>
      </c>
    </row>
    <row r="1222" spans="97:100" x14ac:dyDescent="0.25">
      <c r="CS1222" s="90">
        <f t="shared" ca="1" si="17"/>
        <v>0</v>
      </c>
      <c r="CU1222" s="77">
        <v>0.96289074172418609</v>
      </c>
      <c r="CV1222" s="77">
        <v>2004</v>
      </c>
    </row>
    <row r="1223" spans="97:100" x14ac:dyDescent="0.25">
      <c r="CS1223" s="90">
        <f t="shared" ca="1" si="17"/>
        <v>0</v>
      </c>
      <c r="CU1223" s="77">
        <v>0.96228295943573483</v>
      </c>
      <c r="CV1223" s="77">
        <v>2005</v>
      </c>
    </row>
    <row r="1224" spans="97:100" x14ac:dyDescent="0.25">
      <c r="CS1224" s="90">
        <f t="shared" ca="1" si="17"/>
        <v>0</v>
      </c>
      <c r="CU1224" s="77">
        <v>0.96162537458283992</v>
      </c>
      <c r="CV1224" s="77">
        <v>2006</v>
      </c>
    </row>
    <row r="1225" spans="97:100" x14ac:dyDescent="0.25">
      <c r="CS1225" s="90">
        <f t="shared" ca="1" si="17"/>
        <v>0</v>
      </c>
      <c r="CU1225" s="77">
        <v>0.96111080594082166</v>
      </c>
      <c r="CV1225" s="77">
        <v>2007</v>
      </c>
    </row>
    <row r="1226" spans="97:100" x14ac:dyDescent="0.25">
      <c r="CS1226" s="90">
        <f t="shared" ca="1" si="17"/>
        <v>0</v>
      </c>
      <c r="CU1226" s="77">
        <v>0.9645264838251465</v>
      </c>
      <c r="CV1226" s="77">
        <v>2008</v>
      </c>
    </row>
    <row r="1227" spans="97:100" x14ac:dyDescent="0.25">
      <c r="CS1227" s="90">
        <f t="shared" ca="1" si="17"/>
        <v>0</v>
      </c>
      <c r="CU1227" s="77">
        <v>0.96506939123497892</v>
      </c>
      <c r="CV1227" s="77">
        <v>2009</v>
      </c>
    </row>
    <row r="1228" spans="97:100" x14ac:dyDescent="0.25">
      <c r="CS1228" s="90">
        <f t="shared" ca="1" si="17"/>
        <v>0</v>
      </c>
      <c r="CU1228" s="77">
        <v>0.96646693879565049</v>
      </c>
      <c r="CV1228" s="77">
        <v>2010</v>
      </c>
    </row>
    <row r="1229" spans="97:100" x14ac:dyDescent="0.25">
      <c r="CS1229" s="90">
        <f t="shared" ca="1" si="17"/>
        <v>0</v>
      </c>
      <c r="CU1229" s="77">
        <v>0.96645206065679556</v>
      </c>
      <c r="CV1229" s="77">
        <v>2011</v>
      </c>
    </row>
    <row r="1230" spans="97:100" x14ac:dyDescent="0.25">
      <c r="CS1230" s="90">
        <f t="shared" ca="1" si="17"/>
        <v>0</v>
      </c>
      <c r="CU1230" s="77">
        <v>0.96718660022260106</v>
      </c>
      <c r="CV1230" s="77">
        <v>2012</v>
      </c>
    </row>
    <row r="1231" spans="97:100" x14ac:dyDescent="0.25">
      <c r="CS1231" s="90">
        <f t="shared" ca="1" si="17"/>
        <v>0</v>
      </c>
      <c r="CU1231" s="77">
        <v>0.96880188967385705</v>
      </c>
      <c r="CV1231" s="77">
        <v>2013</v>
      </c>
    </row>
    <row r="1232" spans="97:100" x14ac:dyDescent="0.25">
      <c r="CS1232" s="90">
        <f t="shared" ca="1" si="17"/>
        <v>0</v>
      </c>
      <c r="CU1232" s="77">
        <v>0.97104934258202347</v>
      </c>
      <c r="CV1232" s="77">
        <v>2014</v>
      </c>
    </row>
    <row r="1233" spans="97:100" x14ac:dyDescent="0.25">
      <c r="CS1233" s="90">
        <f t="shared" ca="1" si="17"/>
        <v>0</v>
      </c>
      <c r="CU1233" s="77">
        <v>0.97122948126378472</v>
      </c>
      <c r="CV1233" s="77">
        <v>2015</v>
      </c>
    </row>
    <row r="1234" spans="97:100" x14ac:dyDescent="0.25">
      <c r="CS1234" s="90">
        <f t="shared" ca="1" si="17"/>
        <v>0</v>
      </c>
      <c r="CU1234" s="77">
        <v>0.8764130064474478</v>
      </c>
      <c r="CV1234" s="77">
        <v>2001</v>
      </c>
    </row>
    <row r="1235" spans="97:100" x14ac:dyDescent="0.25">
      <c r="CS1235" s="90">
        <f ca="1">OFFSET($B$19, MOD(ROW()-ROW($CF$19),ROWS($B$19:$B$33)),TRUNC((ROW()-ROW($CF$19))/ROWS($B$19:$B$33)),1,1)</f>
        <v>0</v>
      </c>
      <c r="CU1235" s="77">
        <v>0.87841249742490946</v>
      </c>
      <c r="CV1235" s="77">
        <v>2002</v>
      </c>
    </row>
    <row r="1236" spans="97:100" x14ac:dyDescent="0.25">
      <c r="CS1236" s="90">
        <f t="shared" ref="CS1236:CS1238" ca="1" si="18">OFFSET($B$19, MOD(ROW()-ROW($CF$19),ROWS($B$19:$B$33)),TRUNC((ROW()-ROW($CF$19))/ROWS($B$19:$B$33)),1,1)</f>
        <v>0</v>
      </c>
      <c r="CU1236" s="77">
        <v>0.87778536953625474</v>
      </c>
      <c r="CV1236" s="77">
        <v>2003</v>
      </c>
    </row>
    <row r="1237" spans="97:100" x14ac:dyDescent="0.25">
      <c r="CS1237" s="90">
        <f t="shared" ca="1" si="18"/>
        <v>0</v>
      </c>
      <c r="CU1237" s="77">
        <v>0.87900849742959097</v>
      </c>
      <c r="CV1237" s="77">
        <v>2004</v>
      </c>
    </row>
    <row r="1238" spans="97:100" x14ac:dyDescent="0.25">
      <c r="CS1238" s="90">
        <f t="shared" ca="1" si="18"/>
        <v>0</v>
      </c>
      <c r="CU1238" s="77">
        <v>0.88229005818526818</v>
      </c>
      <c r="CV1238" s="77">
        <v>2005</v>
      </c>
    </row>
    <row r="1239" spans="97:100" x14ac:dyDescent="0.25">
      <c r="CS1239" s="90">
        <f ca="1">OFFSET($B$19, MOD(ROW()-ROW($CF$19),ROWS($B$19:$B$33)),TRUNC((ROW()-ROW($CF$19))/ROWS($B$19:$B$33)),1,1)</f>
        <v>0</v>
      </c>
      <c r="CU1239" s="77">
        <v>0.88192880539831653</v>
      </c>
      <c r="CV1239" s="77">
        <v>2006</v>
      </c>
    </row>
    <row r="1240" spans="97:100" x14ac:dyDescent="0.25">
      <c r="CS1240" s="90">
        <f t="shared" ref="CS1240:CS1244" ca="1" si="19">OFFSET($B$19, MOD(ROW()-ROW($CF$19),ROWS($B$19:$B$33)),TRUNC((ROW()-ROW($CF$19))/ROWS($B$19:$B$33)),1,1)</f>
        <v>0</v>
      </c>
      <c r="CU1240" s="77">
        <v>0.88666676676684153</v>
      </c>
      <c r="CV1240" s="77">
        <v>2007</v>
      </c>
    </row>
    <row r="1241" spans="97:100" x14ac:dyDescent="0.25">
      <c r="CS1241" s="90">
        <f t="shared" ca="1" si="19"/>
        <v>0</v>
      </c>
      <c r="CU1241" s="77">
        <v>0.88327854424092567</v>
      </c>
      <c r="CV1241" s="77">
        <v>2008</v>
      </c>
    </row>
    <row r="1242" spans="97:100" x14ac:dyDescent="0.25">
      <c r="CS1242" s="90">
        <f t="shared" ca="1" si="19"/>
        <v>0</v>
      </c>
      <c r="CU1242" s="77">
        <v>0.88177938099743192</v>
      </c>
      <c r="CV1242" s="77">
        <v>2009</v>
      </c>
    </row>
    <row r="1243" spans="97:100" x14ac:dyDescent="0.25">
      <c r="CS1243" s="90">
        <f t="shared" ca="1" si="19"/>
        <v>0</v>
      </c>
      <c r="CU1243" s="77">
        <v>0.88716398841669553</v>
      </c>
      <c r="CV1243" s="77">
        <v>2010</v>
      </c>
    </row>
    <row r="1244" spans="97:100" x14ac:dyDescent="0.25">
      <c r="CS1244" s="90">
        <f t="shared" ca="1" si="19"/>
        <v>0</v>
      </c>
      <c r="CU1244" s="77">
        <v>0.88301628212740535</v>
      </c>
      <c r="CV1244" s="77">
        <v>2011</v>
      </c>
    </row>
    <row r="1245" spans="97:100" x14ac:dyDescent="0.25">
      <c r="CS1245" s="90">
        <f ca="1">OFFSET($B$19, MOD(ROW()-ROW($CF$19),ROWS($B$19:$B$33)),TRUNC((ROW()-ROW($CF$19))/ROWS($B$19:$B$33)),1,1)</f>
        <v>0</v>
      </c>
      <c r="CU1245" s="77">
        <v>0.88415081715763011</v>
      </c>
      <c r="CV1245" s="77">
        <v>2012</v>
      </c>
    </row>
    <row r="1246" spans="97:100" x14ac:dyDescent="0.25">
      <c r="CS1246" s="90">
        <f t="shared" ref="CS1246:CS1263" ca="1" si="20">OFFSET($B$19, MOD(ROW()-ROW($CF$19),ROWS($B$19:$B$33)),TRUNC((ROW()-ROW($CF$19))/ROWS($B$19:$B$33)),1,1)</f>
        <v>0</v>
      </c>
      <c r="CU1246" s="77">
        <v>0.88416097537143323</v>
      </c>
      <c r="CV1246" s="77">
        <v>2013</v>
      </c>
    </row>
    <row r="1247" spans="97:100" x14ac:dyDescent="0.25">
      <c r="CS1247" s="90">
        <f t="shared" ca="1" si="20"/>
        <v>0</v>
      </c>
      <c r="CU1247" s="77">
        <v>0.88942194678595676</v>
      </c>
      <c r="CV1247" s="77">
        <v>2014</v>
      </c>
    </row>
    <row r="1248" spans="97:100" x14ac:dyDescent="0.25">
      <c r="CS1248" s="90">
        <f t="shared" ca="1" si="20"/>
        <v>0</v>
      </c>
      <c r="CU1248" s="77">
        <v>0.89205959026865245</v>
      </c>
      <c r="CV1248" s="77">
        <v>2015</v>
      </c>
    </row>
    <row r="1249" spans="97:100" x14ac:dyDescent="0.25">
      <c r="CS1249" s="90">
        <f t="shared" ca="1" si="20"/>
        <v>0</v>
      </c>
      <c r="CU1249" s="77">
        <v>0.91167610211907868</v>
      </c>
      <c r="CV1249" s="77">
        <v>2001</v>
      </c>
    </row>
    <row r="1250" spans="97:100" x14ac:dyDescent="0.25">
      <c r="CS1250" s="90">
        <f t="shared" ca="1" si="20"/>
        <v>0</v>
      </c>
      <c r="CU1250" s="77">
        <v>0.90798511391286252</v>
      </c>
      <c r="CV1250" s="77">
        <v>2002</v>
      </c>
    </row>
    <row r="1251" spans="97:100" x14ac:dyDescent="0.25">
      <c r="CS1251" s="90">
        <f t="shared" ca="1" si="20"/>
        <v>0</v>
      </c>
      <c r="CU1251" s="77">
        <v>0.90507210051661902</v>
      </c>
      <c r="CV1251" s="77">
        <v>2003</v>
      </c>
    </row>
    <row r="1252" spans="97:100" x14ac:dyDescent="0.25">
      <c r="CS1252" s="90">
        <f t="shared" ca="1" si="20"/>
        <v>0</v>
      </c>
      <c r="CU1252" s="77">
        <v>0.90256982906840777</v>
      </c>
      <c r="CV1252" s="77">
        <v>2004</v>
      </c>
    </row>
    <row r="1253" spans="97:100" x14ac:dyDescent="0.25">
      <c r="CS1253" s="90">
        <f t="shared" ca="1" si="20"/>
        <v>0</v>
      </c>
      <c r="CU1253" s="77">
        <v>0.89741939719037522</v>
      </c>
      <c r="CV1253" s="77">
        <v>2005</v>
      </c>
    </row>
    <row r="1254" spans="97:100" x14ac:dyDescent="0.25">
      <c r="CS1254" s="90">
        <f t="shared" ca="1" si="20"/>
        <v>0</v>
      </c>
      <c r="CU1254" s="77">
        <v>0.89054208682666569</v>
      </c>
      <c r="CV1254" s="77">
        <v>2006</v>
      </c>
    </row>
    <row r="1255" spans="97:100" x14ac:dyDescent="0.25">
      <c r="CS1255" s="90">
        <f t="shared" ca="1" si="20"/>
        <v>0</v>
      </c>
      <c r="CU1255" s="77">
        <v>0.88930213185753237</v>
      </c>
      <c r="CV1255" s="77">
        <v>2007</v>
      </c>
    </row>
    <row r="1256" spans="97:100" x14ac:dyDescent="0.25">
      <c r="CS1256" s="90">
        <f t="shared" ca="1" si="20"/>
        <v>0</v>
      </c>
      <c r="CU1256" s="77">
        <v>0.89492973131562525</v>
      </c>
      <c r="CV1256" s="77">
        <v>2008</v>
      </c>
    </row>
    <row r="1257" spans="97:100" x14ac:dyDescent="0.25">
      <c r="CS1257" s="90">
        <f t="shared" ca="1" si="20"/>
        <v>0</v>
      </c>
      <c r="CU1257" s="77">
        <v>0.89189622903542409</v>
      </c>
      <c r="CV1257" s="77">
        <v>2009</v>
      </c>
    </row>
    <row r="1258" spans="97:100" x14ac:dyDescent="0.25">
      <c r="CS1258" s="90">
        <f t="shared" ca="1" si="20"/>
        <v>0</v>
      </c>
      <c r="CU1258" s="77">
        <v>0.89756774817022633</v>
      </c>
      <c r="CV1258" s="77">
        <v>2010</v>
      </c>
    </row>
    <row r="1259" spans="97:100" x14ac:dyDescent="0.25">
      <c r="CS1259" s="90">
        <f t="shared" ca="1" si="20"/>
        <v>0</v>
      </c>
      <c r="CU1259" s="77">
        <v>0.90388988809280846</v>
      </c>
      <c r="CV1259" s="77">
        <v>2011</v>
      </c>
    </row>
    <row r="1260" spans="97:100" x14ac:dyDescent="0.25">
      <c r="CS1260" s="90">
        <f t="shared" ca="1" si="20"/>
        <v>0</v>
      </c>
      <c r="CU1260" s="77">
        <v>0.91231432087115139</v>
      </c>
      <c r="CV1260" s="77">
        <v>2012</v>
      </c>
    </row>
    <row r="1261" spans="97:100" x14ac:dyDescent="0.25">
      <c r="CS1261" s="90">
        <f t="shared" ca="1" si="20"/>
        <v>0</v>
      </c>
      <c r="CU1261" s="77">
        <v>0.91605094689351452</v>
      </c>
      <c r="CV1261" s="77">
        <v>2013</v>
      </c>
    </row>
    <row r="1262" spans="97:100" x14ac:dyDescent="0.25">
      <c r="CS1262" s="90">
        <f t="shared" ca="1" si="20"/>
        <v>0</v>
      </c>
      <c r="CU1262" s="77">
        <v>0.91394337327474839</v>
      </c>
      <c r="CV1262" s="77">
        <v>2014</v>
      </c>
    </row>
    <row r="1263" spans="97:100" x14ac:dyDescent="0.25">
      <c r="CS1263" s="90">
        <f t="shared" ca="1" si="20"/>
        <v>0</v>
      </c>
      <c r="CU1263" s="77">
        <v>0.91636297558067881</v>
      </c>
      <c r="CV1263" s="77">
        <v>2015</v>
      </c>
    </row>
    <row r="1264" spans="97:100" x14ac:dyDescent="0.25">
      <c r="CS1264" s="90"/>
    </row>
    <row r="1265" spans="97:97" x14ac:dyDescent="0.25">
      <c r="CS1265" s="90"/>
    </row>
    <row r="1266" spans="97:97" x14ac:dyDescent="0.25">
      <c r="CS1266" s="90"/>
    </row>
    <row r="1267" spans="97:97" x14ac:dyDescent="0.25">
      <c r="CS1267" s="90"/>
    </row>
    <row r="1268" spans="97:97" x14ac:dyDescent="0.25">
      <c r="CS1268" s="90"/>
    </row>
    <row r="1269" spans="97:97" x14ac:dyDescent="0.25">
      <c r="CS1269" s="90"/>
    </row>
    <row r="1270" spans="97:97" x14ac:dyDescent="0.25">
      <c r="CS1270" s="90"/>
    </row>
    <row r="1271" spans="97:97" x14ac:dyDescent="0.25">
      <c r="CS1271" s="90"/>
    </row>
    <row r="1272" spans="97:97" x14ac:dyDescent="0.25">
      <c r="CS1272" s="90"/>
    </row>
    <row r="1273" spans="97:97" x14ac:dyDescent="0.25">
      <c r="CS1273" s="90"/>
    </row>
    <row r="1274" spans="97:97" x14ac:dyDescent="0.25">
      <c r="CS1274" s="90"/>
    </row>
    <row r="1275" spans="97:97" x14ac:dyDescent="0.25">
      <c r="CS1275" s="90"/>
    </row>
    <row r="1276" spans="97:97" x14ac:dyDescent="0.25">
      <c r="CS1276" s="90"/>
    </row>
    <row r="1277" spans="97:97" x14ac:dyDescent="0.25">
      <c r="CS1277" s="90"/>
    </row>
    <row r="1278" spans="97:97" x14ac:dyDescent="0.25">
      <c r="CS1278" s="90"/>
    </row>
    <row r="1279" spans="97:97" x14ac:dyDescent="0.25">
      <c r="CS1279" s="90"/>
    </row>
    <row r="1280" spans="97:97" x14ac:dyDescent="0.25">
      <c r="CS1280" s="90"/>
    </row>
    <row r="1281" spans="97:97" x14ac:dyDescent="0.25">
      <c r="CS1281" s="90"/>
    </row>
    <row r="1282" spans="97:97" x14ac:dyDescent="0.25">
      <c r="CS1282" s="90"/>
    </row>
    <row r="1283" spans="97:97" x14ac:dyDescent="0.25">
      <c r="CS1283" s="90"/>
    </row>
    <row r="1284" spans="97:97" x14ac:dyDescent="0.25">
      <c r="CS1284" s="90"/>
    </row>
    <row r="1285" spans="97:97" x14ac:dyDescent="0.25">
      <c r="CS1285" s="90"/>
    </row>
    <row r="1286" spans="97:97" x14ac:dyDescent="0.25">
      <c r="CS1286" s="90"/>
    </row>
    <row r="1287" spans="97:97" x14ac:dyDescent="0.25">
      <c r="CS1287" s="90"/>
    </row>
    <row r="1288" spans="97:97" x14ac:dyDescent="0.25">
      <c r="CS1288" s="90"/>
    </row>
    <row r="1289" spans="97:97" x14ac:dyDescent="0.25">
      <c r="CS1289" s="90"/>
    </row>
    <row r="1290" spans="97:97" x14ac:dyDescent="0.25">
      <c r="CS1290" s="90"/>
    </row>
    <row r="1291" spans="97:97" x14ac:dyDescent="0.25">
      <c r="CS1291" s="90"/>
    </row>
    <row r="1292" spans="97:97" x14ac:dyDescent="0.25">
      <c r="CS1292" s="90"/>
    </row>
    <row r="1293" spans="97:97" x14ac:dyDescent="0.25">
      <c r="CS1293" s="90"/>
    </row>
    <row r="1294" spans="97:97" x14ac:dyDescent="0.25">
      <c r="CS1294" s="90"/>
    </row>
    <row r="1295" spans="97:97" x14ac:dyDescent="0.25">
      <c r="CS1295" s="90"/>
    </row>
    <row r="1296" spans="97:97" x14ac:dyDescent="0.25">
      <c r="CS1296" s="90"/>
    </row>
    <row r="1297" spans="97:97" x14ac:dyDescent="0.25">
      <c r="CS1297" s="90"/>
    </row>
    <row r="1298" spans="97:97" x14ac:dyDescent="0.25">
      <c r="CS1298" s="90"/>
    </row>
    <row r="1299" spans="97:97" x14ac:dyDescent="0.25">
      <c r="CS1299" s="90"/>
    </row>
    <row r="1300" spans="97:97" x14ac:dyDescent="0.25">
      <c r="CS1300" s="90"/>
    </row>
    <row r="1301" spans="97:97" x14ac:dyDescent="0.25">
      <c r="CS1301" s="90"/>
    </row>
    <row r="1302" spans="97:97" x14ac:dyDescent="0.25">
      <c r="CS1302" s="90"/>
    </row>
    <row r="1303" spans="97:97" x14ac:dyDescent="0.25">
      <c r="CS1303" s="90"/>
    </row>
    <row r="1304" spans="97:97" x14ac:dyDescent="0.25">
      <c r="CS1304" s="90"/>
    </row>
    <row r="1305" spans="97:97" x14ac:dyDescent="0.25">
      <c r="CS1305" s="90"/>
    </row>
    <row r="1306" spans="97:97" x14ac:dyDescent="0.25">
      <c r="CS1306" s="90"/>
    </row>
    <row r="1307" spans="97:97" x14ac:dyDescent="0.25">
      <c r="CS1307" s="90"/>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46">
    <tabColor theme="7" tint="0.59999389629810485"/>
  </sheetPr>
  <dimension ref="A1:CQ82"/>
  <sheetViews>
    <sheetView workbookViewId="0">
      <pane xSplit="1" ySplit="2" topLeftCell="B18"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2" max="2" width="8.42578125" customWidth="1"/>
    <col min="3" max="3" width="7.7109375" bestFit="1" customWidth="1"/>
    <col min="5" max="5" width="8" customWidth="1"/>
    <col min="7" max="7" width="8.42578125" customWidth="1"/>
    <col min="95" max="95" width="9" bestFit="1" customWidth="1"/>
  </cols>
  <sheetData>
    <row r="1" spans="1:94" x14ac:dyDescent="0.25">
      <c r="A1" t="s">
        <v>422</v>
      </c>
    </row>
    <row r="2" spans="1:94" x14ac:dyDescent="0.25">
      <c r="A2" t="s">
        <v>39</v>
      </c>
      <c r="B2" t="s">
        <v>254</v>
      </c>
      <c r="C2" t="s">
        <v>255</v>
      </c>
      <c r="D2" t="s">
        <v>42</v>
      </c>
      <c r="E2" t="s">
        <v>47</v>
      </c>
      <c r="F2" t="s">
        <v>274</v>
      </c>
      <c r="G2" t="s">
        <v>52</v>
      </c>
      <c r="H2" t="s">
        <v>53</v>
      </c>
      <c r="I2" t="s">
        <v>54</v>
      </c>
      <c r="J2" t="s">
        <v>55</v>
      </c>
      <c r="K2" t="s">
        <v>60</v>
      </c>
      <c r="L2" t="s">
        <v>67</v>
      </c>
      <c r="M2" t="s">
        <v>69</v>
      </c>
      <c r="N2" t="s">
        <v>71</v>
      </c>
      <c r="O2" t="s">
        <v>73</v>
      </c>
      <c r="P2" t="s">
        <v>75</v>
      </c>
      <c r="Q2" t="s">
        <v>77</v>
      </c>
      <c r="R2" t="s">
        <v>81</v>
      </c>
      <c r="S2" t="s">
        <v>83</v>
      </c>
      <c r="T2" t="s">
        <v>256</v>
      </c>
      <c r="U2" t="s">
        <v>84</v>
      </c>
      <c r="V2" t="s">
        <v>85</v>
      </c>
      <c r="W2" t="s">
        <v>257</v>
      </c>
      <c r="X2" t="s">
        <v>87</v>
      </c>
      <c r="Y2" t="s">
        <v>88</v>
      </c>
      <c r="Z2" t="s">
        <v>89</v>
      </c>
      <c r="AA2" t="s">
        <v>90</v>
      </c>
      <c r="AB2" t="s">
        <v>91</v>
      </c>
      <c r="AC2" t="s">
        <v>92</v>
      </c>
      <c r="AD2" t="s">
        <v>93</v>
      </c>
      <c r="AE2" t="s">
        <v>94</v>
      </c>
      <c r="AF2" t="s">
        <v>96</v>
      </c>
      <c r="AG2" t="s">
        <v>97</v>
      </c>
      <c r="AH2" t="s">
        <v>98</v>
      </c>
      <c r="AI2" t="s">
        <v>101</v>
      </c>
      <c r="AJ2" t="s">
        <v>102</v>
      </c>
      <c r="AK2" t="s">
        <v>103</v>
      </c>
      <c r="AL2" t="s">
        <v>104</v>
      </c>
      <c r="AM2" t="s">
        <v>105</v>
      </c>
      <c r="AN2" t="s">
        <v>106</v>
      </c>
      <c r="AO2" t="s">
        <v>107</v>
      </c>
      <c r="AP2" t="s">
        <v>258</v>
      </c>
      <c r="AQ2" t="s">
        <v>110</v>
      </c>
      <c r="AR2" t="s">
        <v>116</v>
      </c>
      <c r="AS2" t="s">
        <v>117</v>
      </c>
      <c r="AT2" t="s">
        <v>120</v>
      </c>
      <c r="AU2" t="s">
        <v>121</v>
      </c>
      <c r="AV2" t="s">
        <v>122</v>
      </c>
      <c r="AW2" t="s">
        <v>126</v>
      </c>
      <c r="AX2" t="s">
        <v>127</v>
      </c>
      <c r="AY2" t="s">
        <v>132</v>
      </c>
      <c r="AZ2" t="s">
        <v>138</v>
      </c>
      <c r="BA2" t="s">
        <v>142</v>
      </c>
      <c r="BB2" t="s">
        <v>150</v>
      </c>
      <c r="BC2" t="s">
        <v>152</v>
      </c>
      <c r="BD2" t="s">
        <v>259</v>
      </c>
      <c r="BE2" t="s">
        <v>153</v>
      </c>
      <c r="BF2" t="s">
        <v>160</v>
      </c>
      <c r="BG2" t="s">
        <v>169</v>
      </c>
      <c r="BH2" t="s">
        <v>178</v>
      </c>
      <c r="BI2" t="s">
        <v>180</v>
      </c>
      <c r="BJ2" t="s">
        <v>182</v>
      </c>
      <c r="BK2" t="s">
        <v>193</v>
      </c>
      <c r="BL2" t="s">
        <v>197</v>
      </c>
      <c r="BM2" t="s">
        <v>203</v>
      </c>
      <c r="BN2" t="s">
        <v>208</v>
      </c>
      <c r="BO2" t="s">
        <v>215</v>
      </c>
      <c r="BP2" t="s">
        <v>217</v>
      </c>
      <c r="BQ2" t="s">
        <v>260</v>
      </c>
      <c r="BR2" t="s">
        <v>221</v>
      </c>
      <c r="BS2" t="s">
        <v>271</v>
      </c>
      <c r="BT2" t="s">
        <v>261</v>
      </c>
      <c r="BU2" t="s">
        <v>223</v>
      </c>
      <c r="BV2" t="s">
        <v>224</v>
      </c>
      <c r="BW2" t="s">
        <v>226</v>
      </c>
      <c r="BX2" t="s">
        <v>227</v>
      </c>
      <c r="BY2" t="s">
        <v>228</v>
      </c>
      <c r="BZ2" t="s">
        <v>229</v>
      </c>
      <c r="CA2" t="s">
        <v>230</v>
      </c>
      <c r="CB2" t="s">
        <v>232</v>
      </c>
      <c r="CC2" t="s">
        <v>233</v>
      </c>
      <c r="CD2" t="s">
        <v>238</v>
      </c>
      <c r="CE2" t="s">
        <v>239</v>
      </c>
      <c r="CF2" t="s">
        <v>240</v>
      </c>
      <c r="CG2" t="s">
        <v>241</v>
      </c>
      <c r="CH2" t="s">
        <v>242</v>
      </c>
      <c r="CI2" t="s">
        <v>243</v>
      </c>
      <c r="CJ2" t="s">
        <v>244</v>
      </c>
      <c r="CK2" t="s">
        <v>245</v>
      </c>
      <c r="CL2" s="4" t="s">
        <v>248</v>
      </c>
      <c r="CM2" s="4" t="s">
        <v>249</v>
      </c>
      <c r="CN2" s="4" t="s">
        <v>250</v>
      </c>
      <c r="CO2" s="4" t="s">
        <v>251</v>
      </c>
      <c r="CP2" s="4" t="s">
        <v>252</v>
      </c>
    </row>
    <row r="3" spans="1:94" x14ac:dyDescent="0.25">
      <c r="A3">
        <v>1977</v>
      </c>
      <c r="B3" s="11">
        <v>63.567057436326756</v>
      </c>
      <c r="C3" s="11"/>
      <c r="D3" s="11">
        <v>62.225420088246359</v>
      </c>
      <c r="E3" s="11">
        <v>61.093432410705354</v>
      </c>
      <c r="F3" s="11">
        <v>70.920217407397573</v>
      </c>
      <c r="G3" s="11">
        <v>60.177142450422828</v>
      </c>
      <c r="H3" s="11">
        <v>57.926949308284065</v>
      </c>
      <c r="I3" s="11">
        <v>75.705380012185245</v>
      </c>
      <c r="J3" s="11">
        <v>66.394788897634072</v>
      </c>
      <c r="K3" s="11">
        <v>58.906538036250417</v>
      </c>
      <c r="L3" s="11">
        <v>56.889769236667981</v>
      </c>
      <c r="M3" s="11">
        <v>56.071230888433313</v>
      </c>
      <c r="N3" s="11">
        <v>69.489031821609842</v>
      </c>
      <c r="O3" s="11">
        <v>63.708088584983571</v>
      </c>
      <c r="P3" s="11"/>
      <c r="Q3" s="11">
        <v>58.607152597035565</v>
      </c>
      <c r="R3" s="11">
        <v>57.581048754946188</v>
      </c>
      <c r="S3" s="11">
        <v>58.03254192810995</v>
      </c>
      <c r="T3" s="11"/>
      <c r="U3" s="11">
        <v>73.297392415254606</v>
      </c>
      <c r="V3" s="11">
        <v>70.90965047488416</v>
      </c>
      <c r="W3" s="11">
        <v>77.105414042729208</v>
      </c>
      <c r="X3" s="11">
        <v>75.652946400257733</v>
      </c>
      <c r="Y3" s="11">
        <v>69.300476565973611</v>
      </c>
      <c r="Z3" s="11">
        <v>77.761160545670165</v>
      </c>
      <c r="AA3" s="11">
        <v>78.462624426887899</v>
      </c>
      <c r="AB3" s="11">
        <v>77.319702470517001</v>
      </c>
      <c r="AC3" s="11">
        <v>78.36571957288669</v>
      </c>
      <c r="AD3" s="11">
        <v>72.627978209493349</v>
      </c>
      <c r="AE3" s="11">
        <v>79.295510504906829</v>
      </c>
      <c r="AF3" s="11">
        <v>79.115229322308451</v>
      </c>
      <c r="AG3" s="11">
        <v>75.632783304690349</v>
      </c>
      <c r="AH3" s="11">
        <v>69.21317855421843</v>
      </c>
      <c r="AI3" s="11">
        <v>76.31011285358052</v>
      </c>
      <c r="AJ3" s="11">
        <v>74.312446972194678</v>
      </c>
      <c r="AK3" s="11">
        <v>77.654667913024696</v>
      </c>
      <c r="AL3" s="11">
        <v>75.355126269619049</v>
      </c>
      <c r="AM3" s="11">
        <v>74.091568147251508</v>
      </c>
      <c r="AN3" s="11">
        <v>76.344836821364339</v>
      </c>
      <c r="AO3" s="11">
        <v>77.751990983501415</v>
      </c>
      <c r="AP3" s="11"/>
      <c r="AQ3" s="11">
        <v>70.431686332087565</v>
      </c>
      <c r="AR3" s="11">
        <v>57.590714902734732</v>
      </c>
      <c r="AS3" s="11">
        <v>60.345087002921261</v>
      </c>
      <c r="AT3" s="11">
        <v>64.971374408076883</v>
      </c>
      <c r="AU3" s="11">
        <v>57.756380552357129</v>
      </c>
      <c r="AV3" s="11">
        <v>61.249828443462434</v>
      </c>
      <c r="AW3" s="11">
        <v>55.707133970587236</v>
      </c>
      <c r="AX3" s="11">
        <v>57.157928924152813</v>
      </c>
      <c r="AY3" s="11">
        <v>54.840790855524013</v>
      </c>
      <c r="AZ3" s="11">
        <v>53.75608115516232</v>
      </c>
      <c r="BA3" s="11">
        <v>56.838018427742611</v>
      </c>
      <c r="BB3" s="11">
        <v>72.546040452807688</v>
      </c>
      <c r="BC3" s="11">
        <v>57.153900220770559</v>
      </c>
      <c r="BD3" s="11"/>
      <c r="BE3" s="11">
        <v>53.332407396101701</v>
      </c>
      <c r="BF3" s="11">
        <v>55.842468831828668</v>
      </c>
      <c r="BG3" s="11">
        <v>59.887636403370301</v>
      </c>
      <c r="BH3" s="11">
        <v>56.733095727433998</v>
      </c>
      <c r="BI3" s="11">
        <v>67.068315613192027</v>
      </c>
      <c r="BJ3" s="11">
        <v>50.111766304102794</v>
      </c>
      <c r="BK3" s="11">
        <v>55.057253062291593</v>
      </c>
      <c r="BL3" s="11">
        <v>56.243442849126581</v>
      </c>
      <c r="BM3" s="11">
        <v>55.779985591987064</v>
      </c>
      <c r="BN3" s="11">
        <v>58.166606842601873</v>
      </c>
      <c r="BO3" s="11">
        <v>57.11262169472019</v>
      </c>
      <c r="BP3" s="11">
        <v>73.03406382245808</v>
      </c>
      <c r="BQ3" s="11"/>
      <c r="BR3" s="11">
        <v>75.235524020792454</v>
      </c>
      <c r="BS3" s="11">
        <v>75.911098128260022</v>
      </c>
      <c r="BT3" s="11">
        <v>78.181081861941067</v>
      </c>
      <c r="BU3" s="11">
        <v>77.754610578615228</v>
      </c>
      <c r="BV3" s="11">
        <v>78.719420080892149</v>
      </c>
      <c r="BW3" s="11">
        <v>77.972533514810564</v>
      </c>
      <c r="BX3" s="11">
        <v>78.814289835151214</v>
      </c>
      <c r="BY3" s="11">
        <v>76.784539395918983</v>
      </c>
      <c r="BZ3" s="11">
        <v>79.552249828261097</v>
      </c>
      <c r="CA3" s="11">
        <v>76.684361254826598</v>
      </c>
      <c r="CB3" s="11">
        <v>68.938350539295911</v>
      </c>
      <c r="CC3" s="11">
        <v>76.496203541835797</v>
      </c>
      <c r="CD3" s="11">
        <v>75.544336870844688</v>
      </c>
      <c r="CE3" s="11">
        <v>76.769692826617131</v>
      </c>
      <c r="CF3" s="11">
        <v>73.144919478704281</v>
      </c>
      <c r="CG3" s="11">
        <v>73.010494188841975</v>
      </c>
      <c r="CH3" s="11">
        <v>79.65124803313131</v>
      </c>
      <c r="CI3" s="11">
        <v>78.27629590286783</v>
      </c>
      <c r="CJ3" s="11">
        <v>59.366525442787221</v>
      </c>
      <c r="CK3" s="11">
        <v>77.36807883703716</v>
      </c>
      <c r="CL3" s="11"/>
      <c r="CM3" s="11"/>
      <c r="CN3" s="11"/>
      <c r="CO3" s="11"/>
      <c r="CP3" s="11"/>
    </row>
    <row r="4" spans="1:94" x14ac:dyDescent="0.25">
      <c r="A4">
        <v>1978</v>
      </c>
      <c r="B4" s="11">
        <v>63.893023893392531</v>
      </c>
      <c r="C4" s="11"/>
      <c r="D4" s="11">
        <v>63.417045394637199</v>
      </c>
      <c r="E4" s="11">
        <v>61.896549612265261</v>
      </c>
      <c r="F4" s="11">
        <v>72.313447179405756</v>
      </c>
      <c r="G4" s="11">
        <v>60.36847811157832</v>
      </c>
      <c r="H4" s="11">
        <v>58.219233566831591</v>
      </c>
      <c r="I4" s="11">
        <v>75.968863049760543</v>
      </c>
      <c r="J4" s="11">
        <v>66.964391433466048</v>
      </c>
      <c r="K4" s="11">
        <v>59.704364085323654</v>
      </c>
      <c r="L4" s="11">
        <v>56.932407339497324</v>
      </c>
      <c r="M4" s="11">
        <v>56.339013538430486</v>
      </c>
      <c r="N4" s="11">
        <v>70.824204512879319</v>
      </c>
      <c r="O4" s="11">
        <v>64.609902573116358</v>
      </c>
      <c r="P4" s="11"/>
      <c r="Q4" s="11">
        <v>59.176622942840837</v>
      </c>
      <c r="R4" s="11">
        <v>58.17512416056789</v>
      </c>
      <c r="S4" s="11">
        <v>58.416395305694699</v>
      </c>
      <c r="T4" s="11"/>
      <c r="U4" s="11">
        <v>73.846297429043432</v>
      </c>
      <c r="V4" s="11">
        <v>71.569027240437975</v>
      </c>
      <c r="W4" s="11">
        <v>77.302072940269497</v>
      </c>
      <c r="X4" s="11">
        <v>76.302919255225106</v>
      </c>
      <c r="Y4" s="11">
        <v>70.17012480729008</v>
      </c>
      <c r="Z4" s="11">
        <v>77.77519648485378</v>
      </c>
      <c r="AA4" s="11">
        <v>78.684237850662498</v>
      </c>
      <c r="AB4" s="11">
        <v>77.063291425708556</v>
      </c>
      <c r="AC4" s="11">
        <v>78.422811108230775</v>
      </c>
      <c r="AD4" s="11">
        <v>73.271607812216189</v>
      </c>
      <c r="AE4" s="11">
        <v>78.733611436347289</v>
      </c>
      <c r="AF4" s="11">
        <v>79.306013691923681</v>
      </c>
      <c r="AG4" s="11">
        <v>76.050488645112708</v>
      </c>
      <c r="AH4" s="11">
        <v>69.483092762531783</v>
      </c>
      <c r="AI4" s="11">
        <v>76.272998599296855</v>
      </c>
      <c r="AJ4" s="11">
        <v>73.716874514828319</v>
      </c>
      <c r="AK4" s="11">
        <v>78.062524616170478</v>
      </c>
      <c r="AL4" s="11">
        <v>75.332371782633146</v>
      </c>
      <c r="AM4" s="11">
        <v>74.067205569617144</v>
      </c>
      <c r="AN4" s="11">
        <v>76.440495887559308</v>
      </c>
      <c r="AO4" s="11">
        <v>78.092904160246661</v>
      </c>
      <c r="AP4" s="11"/>
      <c r="AQ4" s="11">
        <v>70.147074490256571</v>
      </c>
      <c r="AR4" s="11">
        <v>57.586667713333021</v>
      </c>
      <c r="AS4" s="11">
        <v>60.808525523423562</v>
      </c>
      <c r="AT4" s="11">
        <v>65.523174440252063</v>
      </c>
      <c r="AU4" s="11">
        <v>58.247965487507969</v>
      </c>
      <c r="AV4" s="11">
        <v>61.880331998766202</v>
      </c>
      <c r="AW4" s="11">
        <v>56.255664271076867</v>
      </c>
      <c r="AX4" s="11">
        <v>57.450092466236924</v>
      </c>
      <c r="AY4" s="11">
        <v>54.730808328612852</v>
      </c>
      <c r="AZ4" s="11">
        <v>54.078062099930818</v>
      </c>
      <c r="BA4" s="11">
        <v>57.061411415754456</v>
      </c>
      <c r="BB4" s="11">
        <v>72.771204150251918</v>
      </c>
      <c r="BC4" s="11">
        <v>57.761462278935831</v>
      </c>
      <c r="BD4" s="11"/>
      <c r="BE4" s="11">
        <v>53.450835041379385</v>
      </c>
      <c r="BF4" s="11">
        <v>55.644054558270312</v>
      </c>
      <c r="BG4" s="11">
        <v>59.919177841996422</v>
      </c>
      <c r="BH4" s="11">
        <v>56.710364888542145</v>
      </c>
      <c r="BI4" s="11">
        <v>67.033971628640671</v>
      </c>
      <c r="BJ4" s="11">
        <v>50.070231284509774</v>
      </c>
      <c r="BK4" s="11">
        <v>55.604181825536863</v>
      </c>
      <c r="BL4" s="11">
        <v>56.144159546708849</v>
      </c>
      <c r="BM4" s="11">
        <v>55.735370548571552</v>
      </c>
      <c r="BN4" s="11">
        <v>58.237191089570501</v>
      </c>
      <c r="BO4" s="11">
        <v>57.509305664787306</v>
      </c>
      <c r="BP4" s="11">
        <v>72.922815490564346</v>
      </c>
      <c r="BQ4" s="11"/>
      <c r="BR4" s="11">
        <v>75.994471836321551</v>
      </c>
      <c r="BS4" s="11">
        <v>76.418068155874082</v>
      </c>
      <c r="BT4" s="11">
        <v>78.679294529581171</v>
      </c>
      <c r="BU4" s="11">
        <v>78.309191499452027</v>
      </c>
      <c r="BV4" s="11">
        <v>79.176704462821732</v>
      </c>
      <c r="BW4" s="11">
        <v>78.340056325941958</v>
      </c>
      <c r="BX4" s="11">
        <v>79.098788616277261</v>
      </c>
      <c r="BY4" s="11">
        <v>77.198963980693037</v>
      </c>
      <c r="BZ4" s="11">
        <v>80.091421653960651</v>
      </c>
      <c r="CA4" s="11">
        <v>76.789461395532356</v>
      </c>
      <c r="CB4" s="11">
        <v>69.20891427127242</v>
      </c>
      <c r="CC4" s="11">
        <v>76.979855670525168</v>
      </c>
      <c r="CD4" s="11">
        <v>76.164805755003059</v>
      </c>
      <c r="CE4" s="11">
        <v>77.083904464188862</v>
      </c>
      <c r="CF4" s="11">
        <v>73.522943224241857</v>
      </c>
      <c r="CG4" s="11">
        <v>73.320490484039681</v>
      </c>
      <c r="CH4" s="11">
        <v>79.885014189787142</v>
      </c>
      <c r="CI4" s="11">
        <v>78.81934002923002</v>
      </c>
      <c r="CJ4" s="11">
        <v>59.549275315855638</v>
      </c>
      <c r="CK4" s="11">
        <v>77.893561917199236</v>
      </c>
      <c r="CL4" s="11"/>
      <c r="CM4" s="11"/>
      <c r="CN4" s="11"/>
      <c r="CO4" s="11"/>
      <c r="CP4" s="11"/>
    </row>
    <row r="5" spans="1:94" x14ac:dyDescent="0.25">
      <c r="A5">
        <v>1979</v>
      </c>
      <c r="B5" s="11">
        <v>64.241005533695613</v>
      </c>
      <c r="C5" s="11"/>
      <c r="D5" s="11"/>
      <c r="E5" s="11">
        <v>62.810569405686621</v>
      </c>
      <c r="F5" s="11">
        <v>73.568413106063772</v>
      </c>
      <c r="G5" s="11">
        <v>60.566678906869164</v>
      </c>
      <c r="H5" s="11">
        <v>58.551312277584394</v>
      </c>
      <c r="I5" s="11">
        <v>76.232206415829154</v>
      </c>
      <c r="J5" s="11">
        <v>67.383442979982618</v>
      </c>
      <c r="K5" s="11">
        <v>60.440012549953046</v>
      </c>
      <c r="L5" s="11">
        <v>56.998360365312358</v>
      </c>
      <c r="M5" s="11">
        <v>56.611212492728882</v>
      </c>
      <c r="N5" s="11">
        <v>72.015902891997484</v>
      </c>
      <c r="O5" s="11">
        <v>65.401711173683907</v>
      </c>
      <c r="P5" s="11"/>
      <c r="Q5" s="11">
        <v>59.823475711508429</v>
      </c>
      <c r="R5" s="11">
        <v>58.696479304559077</v>
      </c>
      <c r="S5" s="11">
        <v>58.79222994671737</v>
      </c>
      <c r="T5" s="11"/>
      <c r="U5" s="11">
        <v>74.347852085832201</v>
      </c>
      <c r="V5" s="11">
        <v>72.230551693806277</v>
      </c>
      <c r="W5" s="11">
        <v>77.425852012301405</v>
      </c>
      <c r="X5" s="11">
        <v>76.82339854437717</v>
      </c>
      <c r="Y5" s="11">
        <v>70.969909681566349</v>
      </c>
      <c r="Z5" s="11">
        <v>77.811143296405902</v>
      </c>
      <c r="AA5" s="11">
        <v>78.854203315974758</v>
      </c>
      <c r="AB5" s="11">
        <v>76.825046603935363</v>
      </c>
      <c r="AC5" s="11">
        <v>78.435104078750783</v>
      </c>
      <c r="AD5" s="11">
        <v>73.828489705765293</v>
      </c>
      <c r="AE5" s="11">
        <v>78.259875967797271</v>
      </c>
      <c r="AF5" s="11">
        <v>79.454972117584902</v>
      </c>
      <c r="AG5" s="11">
        <v>76.411226103547222</v>
      </c>
      <c r="AH5" s="11">
        <v>69.788061078940757</v>
      </c>
      <c r="AI5" s="11">
        <v>76.137952913885229</v>
      </c>
      <c r="AJ5" s="11">
        <v>73.289069727313716</v>
      </c>
      <c r="AK5" s="11">
        <v>78.343782434694859</v>
      </c>
      <c r="AL5" s="11">
        <v>75.312531218010392</v>
      </c>
      <c r="AM5" s="11">
        <v>73.99571821449868</v>
      </c>
      <c r="AN5" s="11">
        <v>76.532765945255932</v>
      </c>
      <c r="AO5" s="11">
        <v>78.362061219915915</v>
      </c>
      <c r="AP5" s="11"/>
      <c r="AQ5" s="11">
        <v>69.881645092042376</v>
      </c>
      <c r="AR5" s="11">
        <v>57.609382710902636</v>
      </c>
      <c r="AS5" s="11">
        <v>61.248761997550488</v>
      </c>
      <c r="AT5" s="11">
        <v>66.100615363880564</v>
      </c>
      <c r="AU5" s="11">
        <v>58.784841947796508</v>
      </c>
      <c r="AV5" s="11">
        <v>62.487299652556317</v>
      </c>
      <c r="AW5" s="11">
        <v>56.786870169293849</v>
      </c>
      <c r="AX5" s="11">
        <v>57.77711391169963</v>
      </c>
      <c r="AY5" s="11">
        <v>54.638903455863208</v>
      </c>
      <c r="AZ5" s="11">
        <v>54.415911185429302</v>
      </c>
      <c r="BA5" s="11">
        <v>57.345800749411012</v>
      </c>
      <c r="BB5" s="11">
        <v>72.958034489390798</v>
      </c>
      <c r="BC5" s="11">
        <v>58.371860320909668</v>
      </c>
      <c r="BD5" s="11"/>
      <c r="BE5" s="11">
        <v>53.587927483325451</v>
      </c>
      <c r="BF5" s="11">
        <v>55.473521807272732</v>
      </c>
      <c r="BG5" s="11">
        <v>59.952298747641279</v>
      </c>
      <c r="BH5" s="11">
        <v>56.631072510282763</v>
      </c>
      <c r="BI5" s="11">
        <v>67.005777846540042</v>
      </c>
      <c r="BJ5" s="11">
        <v>50.047888396284016</v>
      </c>
      <c r="BK5" s="11">
        <v>56.141231692099232</v>
      </c>
      <c r="BL5" s="11">
        <v>56.072529473095599</v>
      </c>
      <c r="BM5" s="11">
        <v>55.618520929843434</v>
      </c>
      <c r="BN5" s="11">
        <v>58.333366242583963</v>
      </c>
      <c r="BO5" s="11">
        <v>57.899104139908232</v>
      </c>
      <c r="BP5" s="11">
        <v>72.499495849792368</v>
      </c>
      <c r="BQ5" s="11"/>
      <c r="BR5" s="11">
        <v>76.675926722163794</v>
      </c>
      <c r="BS5" s="11">
        <v>76.88785045463203</v>
      </c>
      <c r="BT5" s="11">
        <v>79.202300246591008</v>
      </c>
      <c r="BU5" s="11">
        <v>78.887422481109368</v>
      </c>
      <c r="BV5" s="11">
        <v>79.609016167006331</v>
      </c>
      <c r="BW5" s="11">
        <v>78.745326602925132</v>
      </c>
      <c r="BX5" s="11">
        <v>79.384885816159453</v>
      </c>
      <c r="BY5" s="11">
        <v>77.586951964634153</v>
      </c>
      <c r="BZ5" s="11">
        <v>80.694654596652484</v>
      </c>
      <c r="CA5" s="11">
        <v>76.955270531830564</v>
      </c>
      <c r="CB5" s="11">
        <v>69.451966484661824</v>
      </c>
      <c r="CC5" s="11">
        <v>77.505623449038296</v>
      </c>
      <c r="CD5" s="11">
        <v>76.816649330509989</v>
      </c>
      <c r="CE5" s="11">
        <v>77.433307139280117</v>
      </c>
      <c r="CF5" s="11">
        <v>73.910608035298566</v>
      </c>
      <c r="CG5" s="11">
        <v>73.677498377420022</v>
      </c>
      <c r="CH5" s="11">
        <v>80.139682153900168</v>
      </c>
      <c r="CI5" s="11">
        <v>79.405709403736864</v>
      </c>
      <c r="CJ5" s="11">
        <v>59.742134839970305</v>
      </c>
      <c r="CK5" s="11">
        <v>78.442976139721154</v>
      </c>
      <c r="CL5" s="11"/>
      <c r="CM5" s="11"/>
      <c r="CN5" s="11"/>
      <c r="CO5" s="11"/>
      <c r="CP5" s="11"/>
    </row>
    <row r="6" spans="1:94" x14ac:dyDescent="0.25">
      <c r="A6">
        <v>1980</v>
      </c>
      <c r="B6" s="11">
        <v>64.591922227958577</v>
      </c>
      <c r="C6" s="11"/>
      <c r="D6" s="11">
        <v>65.496245126938902</v>
      </c>
      <c r="E6" s="11">
        <v>63.8039470513909</v>
      </c>
      <c r="F6" s="11">
        <v>74.601439266879368</v>
      </c>
      <c r="G6" s="11">
        <v>60.754505102188375</v>
      </c>
      <c r="H6" s="11">
        <v>58.921099294037965</v>
      </c>
      <c r="I6" s="11">
        <v>76.438265670684402</v>
      </c>
      <c r="J6" s="11">
        <v>67.604451266174777</v>
      </c>
      <c r="K6" s="11">
        <v>61.005307386527967</v>
      </c>
      <c r="L6" s="11">
        <v>57.080482289267813</v>
      </c>
      <c r="M6" s="11">
        <v>56.888516872577881</v>
      </c>
      <c r="N6" s="11">
        <v>72.945433551292098</v>
      </c>
      <c r="O6" s="11">
        <v>66.080323173547569</v>
      </c>
      <c r="P6" s="11"/>
      <c r="Q6" s="11">
        <v>60.563988956496559</v>
      </c>
      <c r="R6" s="11">
        <v>59.076314362321376</v>
      </c>
      <c r="S6" s="11">
        <v>59.137204203049791</v>
      </c>
      <c r="T6" s="11"/>
      <c r="U6" s="11">
        <v>74.742375456399756</v>
      </c>
      <c r="V6" s="11">
        <v>72.81238450462395</v>
      </c>
      <c r="W6" s="11">
        <v>77.457599049664509</v>
      </c>
      <c r="X6" s="11">
        <v>77.152154109165139</v>
      </c>
      <c r="Y6" s="11">
        <v>71.602972066187249</v>
      </c>
      <c r="Z6" s="11">
        <v>77.874878669318974</v>
      </c>
      <c r="AA6" s="11">
        <v>78.945118076364153</v>
      </c>
      <c r="AB6" s="11">
        <v>76.609339661033204</v>
      </c>
      <c r="AC6" s="11">
        <v>78.376547233037655</v>
      </c>
      <c r="AD6" s="11">
        <v>74.222020992103467</v>
      </c>
      <c r="AE6" s="11">
        <v>78.009664818977043</v>
      </c>
      <c r="AF6" s="11">
        <v>79.501726149907881</v>
      </c>
      <c r="AG6" s="11">
        <v>76.675214813342791</v>
      </c>
      <c r="AH6" s="11">
        <v>70.175512448329016</v>
      </c>
      <c r="AI6" s="11">
        <v>75.932993608251763</v>
      </c>
      <c r="AJ6" s="11">
        <v>73.204285006259241</v>
      </c>
      <c r="AK6" s="11">
        <v>78.438925249970197</v>
      </c>
      <c r="AL6" s="11">
        <v>75.300453184465297</v>
      </c>
      <c r="AM6" s="11">
        <v>73.882634474148745</v>
      </c>
      <c r="AN6" s="11">
        <v>76.614997284620273</v>
      </c>
      <c r="AO6" s="11">
        <v>78.497299045198417</v>
      </c>
      <c r="AP6" s="11"/>
      <c r="AQ6" s="11">
        <v>69.673419687952233</v>
      </c>
      <c r="AR6" s="11">
        <v>57.665470629951642</v>
      </c>
      <c r="AS6" s="11">
        <v>61.64321684498772</v>
      </c>
      <c r="AT6" s="11">
        <v>66.706775831958083</v>
      </c>
      <c r="AU6" s="11">
        <v>59.400297174570319</v>
      </c>
      <c r="AV6" s="11">
        <v>63.07827911751891</v>
      </c>
      <c r="AW6" s="11">
        <v>57.290699642003268</v>
      </c>
      <c r="AX6" s="11">
        <v>58.135330646506993</v>
      </c>
      <c r="AY6" s="11">
        <v>54.555077186221837</v>
      </c>
      <c r="AZ6" s="11">
        <v>54.735421717860184</v>
      </c>
      <c r="BA6" s="11">
        <v>57.70313906501471</v>
      </c>
      <c r="BB6" s="11">
        <v>73.067709271120023</v>
      </c>
      <c r="BC6" s="11">
        <v>58.977085186266322</v>
      </c>
      <c r="BD6" s="11"/>
      <c r="BE6" s="11">
        <v>53.727980279787857</v>
      </c>
      <c r="BF6" s="11">
        <v>55.317018208777064</v>
      </c>
      <c r="BG6" s="11">
        <v>59.999653674079923</v>
      </c>
      <c r="BH6" s="11">
        <v>56.472185351578837</v>
      </c>
      <c r="BI6" s="11">
        <v>66.967289748327431</v>
      </c>
      <c r="BJ6" s="11">
        <v>50.032591779175519</v>
      </c>
      <c r="BK6" s="11">
        <v>56.649250280317233</v>
      </c>
      <c r="BL6" s="11">
        <v>56.021311595349772</v>
      </c>
      <c r="BM6" s="11">
        <v>55.461535691260202</v>
      </c>
      <c r="BN6" s="11">
        <v>58.451791498222505</v>
      </c>
      <c r="BO6" s="11">
        <v>58.274631216602451</v>
      </c>
      <c r="BP6" s="11">
        <v>72.009728665436</v>
      </c>
      <c r="BQ6" s="11"/>
      <c r="BR6" s="11">
        <v>77.235763337486844</v>
      </c>
      <c r="BS6" s="11">
        <v>77.295810418974142</v>
      </c>
      <c r="BT6" s="11">
        <v>79.739331813719019</v>
      </c>
      <c r="BU6" s="11">
        <v>79.473294943222356</v>
      </c>
      <c r="BV6" s="11">
        <v>79.991592722499874</v>
      </c>
      <c r="BW6" s="11">
        <v>79.178109998467818</v>
      </c>
      <c r="BX6" s="11">
        <v>79.693349909843249</v>
      </c>
      <c r="BY6" s="11">
        <v>77.898713312641618</v>
      </c>
      <c r="BZ6" s="11">
        <v>81.383563132361331</v>
      </c>
      <c r="CA6" s="11">
        <v>77.248070065364047</v>
      </c>
      <c r="CB6" s="11">
        <v>69.593812790032757</v>
      </c>
      <c r="CC6" s="11">
        <v>78.037911727693995</v>
      </c>
      <c r="CD6" s="11">
        <v>77.489383851797868</v>
      </c>
      <c r="CE6" s="11">
        <v>77.816375894819998</v>
      </c>
      <c r="CF6" s="11">
        <v>74.284339256234986</v>
      </c>
      <c r="CG6" s="11">
        <v>74.078457828799657</v>
      </c>
      <c r="CH6" s="11">
        <v>80.407223512693861</v>
      </c>
      <c r="CI6" s="11">
        <v>79.997233330498972</v>
      </c>
      <c r="CJ6" s="11">
        <v>59.940686638368199</v>
      </c>
      <c r="CK6" s="11">
        <v>78.97896664573932</v>
      </c>
      <c r="CL6" s="11"/>
      <c r="CM6" s="11"/>
      <c r="CN6" s="11"/>
      <c r="CO6" s="11"/>
      <c r="CP6" s="11"/>
    </row>
    <row r="7" spans="1:94" x14ac:dyDescent="0.25">
      <c r="A7">
        <v>1981</v>
      </c>
      <c r="B7" s="11">
        <v>64.928140024949784</v>
      </c>
      <c r="C7" s="11"/>
      <c r="D7" s="11">
        <v>66.107255544685643</v>
      </c>
      <c r="E7" s="11">
        <v>64.967282779763224</v>
      </c>
      <c r="F7" s="11">
        <v>75.353048306724872</v>
      </c>
      <c r="G7" s="11">
        <v>60.832319033801546</v>
      </c>
      <c r="H7" s="11">
        <v>59.257025294027791</v>
      </c>
      <c r="I7" s="11">
        <v>76.896976105499832</v>
      </c>
      <c r="J7" s="11">
        <v>67.879050681317068</v>
      </c>
      <c r="K7" s="11">
        <v>61.430873549277848</v>
      </c>
      <c r="L7" s="11">
        <v>57.098848368557761</v>
      </c>
      <c r="M7" s="11">
        <v>57.120855680045928</v>
      </c>
      <c r="N7" s="11">
        <v>73.87170175926471</v>
      </c>
      <c r="O7" s="11">
        <v>67.028979174374939</v>
      </c>
      <c r="P7" s="11"/>
      <c r="Q7" s="11">
        <v>61.412882673015773</v>
      </c>
      <c r="R7" s="11">
        <v>59.377024983305482</v>
      </c>
      <c r="S7" s="11">
        <v>59.546954835108075</v>
      </c>
      <c r="T7" s="11"/>
      <c r="U7" s="11">
        <v>75.266080678243199</v>
      </c>
      <c r="V7" s="11">
        <v>73.489375079977179</v>
      </c>
      <c r="W7" s="11">
        <v>77.429764117285529</v>
      </c>
      <c r="X7" s="11">
        <v>77.349373443485632</v>
      </c>
      <c r="Y7" s="11">
        <v>72.299271171788121</v>
      </c>
      <c r="Z7" s="11">
        <v>77.905726363405805</v>
      </c>
      <c r="AA7" s="11">
        <v>79.058310674342806</v>
      </c>
      <c r="AB7" s="11">
        <v>76.431785584932996</v>
      </c>
      <c r="AC7" s="11">
        <v>78.377735457950394</v>
      </c>
      <c r="AD7" s="11">
        <v>74.540709011634277</v>
      </c>
      <c r="AE7" s="11">
        <v>77.702671653828219</v>
      </c>
      <c r="AF7" s="11">
        <v>79.543282493208494</v>
      </c>
      <c r="AG7" s="11">
        <v>76.93468870078803</v>
      </c>
      <c r="AH7" s="11">
        <v>70.582942086950695</v>
      </c>
      <c r="AI7" s="11">
        <v>75.692835214048131</v>
      </c>
      <c r="AJ7" s="11">
        <v>73.131339472158373</v>
      </c>
      <c r="AK7" s="11">
        <v>78.460103290387963</v>
      </c>
      <c r="AL7" s="11">
        <v>75.270827334642306</v>
      </c>
      <c r="AM7" s="11">
        <v>73.773544462666877</v>
      </c>
      <c r="AN7" s="11">
        <v>76.696930975200416</v>
      </c>
      <c r="AO7" s="11">
        <v>78.546725062711602</v>
      </c>
      <c r="AP7" s="11"/>
      <c r="AQ7" s="11">
        <v>69.375517939965462</v>
      </c>
      <c r="AR7" s="11">
        <v>57.627094904088146</v>
      </c>
      <c r="AS7" s="11">
        <v>61.889927486453196</v>
      </c>
      <c r="AT7" s="11">
        <v>67.283289339606398</v>
      </c>
      <c r="AU7" s="11">
        <v>59.859388190616748</v>
      </c>
      <c r="AV7" s="11">
        <v>63.42772806786283</v>
      </c>
      <c r="AW7" s="11">
        <v>57.78661418660873</v>
      </c>
      <c r="AX7" s="11">
        <v>58.465484259569067</v>
      </c>
      <c r="AY7" s="11">
        <v>54.382792069979246</v>
      </c>
      <c r="AZ7" s="11">
        <v>55.250952206404719</v>
      </c>
      <c r="BA7" s="11">
        <v>57.9680451667667</v>
      </c>
      <c r="BB7" s="11">
        <v>73.137535621368869</v>
      </c>
      <c r="BC7" s="11">
        <v>59.412503648060493</v>
      </c>
      <c r="BD7" s="11"/>
      <c r="BE7" s="11">
        <v>53.816472166327294</v>
      </c>
      <c r="BF7" s="11">
        <v>55.045849723501838</v>
      </c>
      <c r="BG7" s="11">
        <v>59.901178696007136</v>
      </c>
      <c r="BH7" s="11">
        <v>56.068616049057788</v>
      </c>
      <c r="BI7" s="11">
        <v>66.971249741171675</v>
      </c>
      <c r="BJ7" s="11">
        <v>49.9575621372258</v>
      </c>
      <c r="BK7" s="11">
        <v>57.010558899501802</v>
      </c>
      <c r="BL7" s="11">
        <v>55.713358580714036</v>
      </c>
      <c r="BM7" s="11">
        <v>55.81844012315694</v>
      </c>
      <c r="BN7" s="11">
        <v>58.617680305331</v>
      </c>
      <c r="BO7" s="11">
        <v>58.74512320426583</v>
      </c>
      <c r="BP7" s="11">
        <v>71.359188662053526</v>
      </c>
      <c r="BQ7" s="11"/>
      <c r="BR7" s="11">
        <v>77.683039260513084</v>
      </c>
      <c r="BS7" s="11">
        <v>77.613905155274793</v>
      </c>
      <c r="BT7" s="11">
        <v>80.197415452289405</v>
      </c>
      <c r="BU7" s="11">
        <v>80.018001432632673</v>
      </c>
      <c r="BV7" s="11">
        <v>80.342135309348365</v>
      </c>
      <c r="BW7" s="11">
        <v>79.647936010078041</v>
      </c>
      <c r="BX7" s="11">
        <v>79.829965179438261</v>
      </c>
      <c r="BY7" s="11">
        <v>78.247519788394186</v>
      </c>
      <c r="BZ7" s="11">
        <v>81.891262753225334</v>
      </c>
      <c r="CA7" s="11">
        <v>77.402483496303489</v>
      </c>
      <c r="CB7" s="11">
        <v>69.756123294984789</v>
      </c>
      <c r="CC7" s="11">
        <v>78.610968956192181</v>
      </c>
      <c r="CD7" s="11">
        <v>78.161104168413303</v>
      </c>
      <c r="CE7" s="11">
        <v>78.287190028660547</v>
      </c>
      <c r="CF7" s="11">
        <v>74.726256150730862</v>
      </c>
      <c r="CG7" s="11">
        <v>74.481623208690053</v>
      </c>
      <c r="CH7" s="11">
        <v>80.734031185808334</v>
      </c>
      <c r="CI7" s="11">
        <v>80.511539395094744</v>
      </c>
      <c r="CJ7" s="11">
        <v>60.170769477406019</v>
      </c>
      <c r="CK7" s="11">
        <v>79.452268516559002</v>
      </c>
      <c r="CL7" s="11"/>
      <c r="CM7" s="11"/>
      <c r="CN7" s="11"/>
      <c r="CO7" s="11"/>
      <c r="CP7" s="11"/>
    </row>
    <row r="8" spans="1:94" x14ac:dyDescent="0.25">
      <c r="A8">
        <v>1982</v>
      </c>
      <c r="B8" s="11">
        <v>65.241956376090286</v>
      </c>
      <c r="C8" s="11"/>
      <c r="D8" s="11">
        <v>66.595984558387713</v>
      </c>
      <c r="E8" s="11">
        <v>66.081560912641493</v>
      </c>
      <c r="F8" s="11">
        <v>75.818565322569384</v>
      </c>
      <c r="G8" s="11">
        <v>60.907735311965062</v>
      </c>
      <c r="H8" s="11">
        <v>59.627324111243496</v>
      </c>
      <c r="I8" s="11">
        <v>77.204756251308368</v>
      </c>
      <c r="J8" s="11">
        <v>67.989523924320736</v>
      </c>
      <c r="K8" s="11">
        <v>61.661983616831755</v>
      </c>
      <c r="L8" s="11">
        <v>57.162585986912092</v>
      </c>
      <c r="M8" s="11">
        <v>57.377329091970068</v>
      </c>
      <c r="N8" s="11">
        <v>74.466275261912941</v>
      </c>
      <c r="O8" s="11">
        <v>67.791073306745957</v>
      </c>
      <c r="P8" s="11"/>
      <c r="Q8" s="11">
        <v>62.317517435138356</v>
      </c>
      <c r="R8" s="11">
        <v>59.504559442462963</v>
      </c>
      <c r="S8" s="11">
        <v>59.901968357871979</v>
      </c>
      <c r="T8" s="11"/>
      <c r="U8" s="11">
        <v>75.597380265855222</v>
      </c>
      <c r="V8" s="11">
        <v>74.014697064350457</v>
      </c>
      <c r="W8" s="11">
        <v>77.316468251742606</v>
      </c>
      <c r="X8" s="11">
        <v>77.378790501164843</v>
      </c>
      <c r="Y8" s="11">
        <v>72.753895922149454</v>
      </c>
      <c r="Z8" s="11">
        <v>77.990589133013472</v>
      </c>
      <c r="AA8" s="11">
        <v>79.084102174856937</v>
      </c>
      <c r="AB8" s="11">
        <v>76.34835360793663</v>
      </c>
      <c r="AC8" s="11">
        <v>78.286451969044094</v>
      </c>
      <c r="AD8" s="11">
        <v>74.717470423246027</v>
      </c>
      <c r="AE8" s="11">
        <v>77.734282770986525</v>
      </c>
      <c r="AF8" s="11">
        <v>79.417388835881624</v>
      </c>
      <c r="AG8" s="11">
        <v>77.066009263752775</v>
      </c>
      <c r="AH8" s="11">
        <v>71.040414528974566</v>
      </c>
      <c r="AI8" s="11">
        <v>75.383880722967064</v>
      </c>
      <c r="AJ8" s="11">
        <v>73.420200638933892</v>
      </c>
      <c r="AK8" s="11">
        <v>78.286960514603919</v>
      </c>
      <c r="AL8" s="11">
        <v>75.275287829265125</v>
      </c>
      <c r="AM8" s="11">
        <v>73.660104965633295</v>
      </c>
      <c r="AN8" s="11">
        <v>76.845896126918774</v>
      </c>
      <c r="AO8" s="11">
        <v>78.460738450385136</v>
      </c>
      <c r="AP8" s="11"/>
      <c r="AQ8" s="11">
        <v>69.250950602209315</v>
      </c>
      <c r="AR8" s="11">
        <v>57.647553993994364</v>
      </c>
      <c r="AS8" s="11">
        <v>62.135350426692852</v>
      </c>
      <c r="AT8" s="11">
        <v>67.871988700970292</v>
      </c>
      <c r="AU8" s="11">
        <v>60.443413027207143</v>
      </c>
      <c r="AV8" s="11">
        <v>63.83169196120997</v>
      </c>
      <c r="AW8" s="11">
        <v>58.233231602996383</v>
      </c>
      <c r="AX8" s="11">
        <v>58.821770929954766</v>
      </c>
      <c r="AY8" s="11">
        <v>54.22843223527039</v>
      </c>
      <c r="AZ8" s="11">
        <v>55.675374626135415</v>
      </c>
      <c r="BA8" s="11">
        <v>58.357002713801222</v>
      </c>
      <c r="BB8" s="11">
        <v>73.171577111317447</v>
      </c>
      <c r="BC8" s="11">
        <v>59.902600381381447</v>
      </c>
      <c r="BD8" s="11"/>
      <c r="BE8" s="11">
        <v>53.956548066090186</v>
      </c>
      <c r="BF8" s="11">
        <v>54.799371097177222</v>
      </c>
      <c r="BG8" s="11">
        <v>59.858850267362094</v>
      </c>
      <c r="BH8" s="11">
        <v>55.643152384123077</v>
      </c>
      <c r="BI8" s="11">
        <v>66.952299019427343</v>
      </c>
      <c r="BJ8" s="11">
        <v>49.909190195912501</v>
      </c>
      <c r="BK8" s="11">
        <v>57.356269126429751</v>
      </c>
      <c r="BL8" s="11">
        <v>55.459150661415556</v>
      </c>
      <c r="BM8" s="11">
        <v>56.117509559143549</v>
      </c>
      <c r="BN8" s="11">
        <v>58.791182549292571</v>
      </c>
      <c r="BO8" s="11">
        <v>59.254572125338463</v>
      </c>
      <c r="BP8" s="11">
        <v>70.663724873260321</v>
      </c>
      <c r="BQ8" s="11"/>
      <c r="BR8" s="11">
        <v>78.030487537504243</v>
      </c>
      <c r="BS8" s="11">
        <v>77.874360823792131</v>
      </c>
      <c r="BT8" s="11">
        <v>80.65556092208341</v>
      </c>
      <c r="BU8" s="11">
        <v>80.53802386810203</v>
      </c>
      <c r="BV8" s="11">
        <v>80.637462321638367</v>
      </c>
      <c r="BW8" s="11">
        <v>80.144451970695769</v>
      </c>
      <c r="BX8" s="11">
        <v>80.060027330358551</v>
      </c>
      <c r="BY8" s="11">
        <v>78.460412781535808</v>
      </c>
      <c r="BZ8" s="11">
        <v>82.509549769658662</v>
      </c>
      <c r="CA8" s="11">
        <v>77.695197646155805</v>
      </c>
      <c r="CB8" s="11">
        <v>69.777274333209675</v>
      </c>
      <c r="CC8" s="11">
        <v>79.16618507447842</v>
      </c>
      <c r="CD8" s="11">
        <v>78.814077901229538</v>
      </c>
      <c r="CE8" s="11">
        <v>78.727400426764177</v>
      </c>
      <c r="CF8" s="11">
        <v>75.128429201478269</v>
      </c>
      <c r="CG8" s="11">
        <v>74.956027542360687</v>
      </c>
      <c r="CH8" s="11">
        <v>81.041287367546161</v>
      </c>
      <c r="CI8" s="11">
        <v>81.002729852181773</v>
      </c>
      <c r="CJ8" s="11">
        <v>60.426890856416598</v>
      </c>
      <c r="CK8" s="11">
        <v>79.88156079442598</v>
      </c>
      <c r="CL8" s="11"/>
      <c r="CM8" s="11"/>
      <c r="CN8" s="11"/>
      <c r="CO8" s="11"/>
      <c r="CP8" s="11"/>
    </row>
    <row r="9" spans="1:94" x14ac:dyDescent="0.25">
      <c r="A9">
        <v>1983</v>
      </c>
      <c r="B9" s="11">
        <v>65.54296508897778</v>
      </c>
      <c r="C9" s="11"/>
      <c r="D9" s="11">
        <v>66.955013902262635</v>
      </c>
      <c r="E9" s="11">
        <v>67.154938816594779</v>
      </c>
      <c r="F9" s="11">
        <v>76.115198602966046</v>
      </c>
      <c r="G9" s="11">
        <v>60.99231173492943</v>
      </c>
      <c r="H9" s="11">
        <v>60.03144193525484</v>
      </c>
      <c r="I9" s="11">
        <v>77.468741864599835</v>
      </c>
      <c r="J9" s="11">
        <v>67.97988021883009</v>
      </c>
      <c r="K9" s="11">
        <v>61.71996926906025</v>
      </c>
      <c r="L9" s="11">
        <v>57.247381867011271</v>
      </c>
      <c r="M9" s="11">
        <v>57.643478130236304</v>
      </c>
      <c r="N9" s="11">
        <v>74.846326765485685</v>
      </c>
      <c r="O9" s="11">
        <v>68.446484015006547</v>
      </c>
      <c r="P9" s="11"/>
      <c r="Q9" s="11">
        <v>63.265583840107467</v>
      </c>
      <c r="R9" s="11">
        <v>59.513973238958854</v>
      </c>
      <c r="S9" s="11">
        <v>60.226474448727465</v>
      </c>
      <c r="T9" s="11"/>
      <c r="U9" s="11">
        <v>75.825280087404224</v>
      </c>
      <c r="V9" s="11">
        <v>74.453530756950158</v>
      </c>
      <c r="W9" s="11">
        <v>77.154854746264178</v>
      </c>
      <c r="X9" s="11">
        <v>77.298428087062916</v>
      </c>
      <c r="Y9" s="11">
        <v>73.065551943779298</v>
      </c>
      <c r="Z9" s="11">
        <v>78.113844188733708</v>
      </c>
      <c r="AA9" s="11">
        <v>79.069726105840857</v>
      </c>
      <c r="AB9" s="11">
        <v>76.347764984265112</v>
      </c>
      <c r="AC9" s="11">
        <v>78.144975990516087</v>
      </c>
      <c r="AD9" s="11">
        <v>74.779494621869347</v>
      </c>
      <c r="AE9" s="11">
        <v>77.9851494707261</v>
      </c>
      <c r="AF9" s="11">
        <v>79.192221397042928</v>
      </c>
      <c r="AG9" s="11">
        <v>77.113801403086057</v>
      </c>
      <c r="AH9" s="11">
        <v>71.529055379630904</v>
      </c>
      <c r="AI9" s="11">
        <v>75.049643785468987</v>
      </c>
      <c r="AJ9" s="11">
        <v>73.947053765459245</v>
      </c>
      <c r="AK9" s="11">
        <v>77.991062876991634</v>
      </c>
      <c r="AL9" s="11">
        <v>75.309342057274364</v>
      </c>
      <c r="AM9" s="11">
        <v>73.55799338917474</v>
      </c>
      <c r="AN9" s="11">
        <v>77.043657422875597</v>
      </c>
      <c r="AO9" s="11">
        <v>78.300712339188877</v>
      </c>
      <c r="AP9" s="11"/>
      <c r="AQ9" s="11">
        <v>69.227036776662658</v>
      </c>
      <c r="AR9" s="11">
        <v>57.712213601361888</v>
      </c>
      <c r="AS9" s="11">
        <v>62.375755105336289</v>
      </c>
      <c r="AT9" s="11">
        <v>68.448739432963066</v>
      </c>
      <c r="AU9" s="11">
        <v>61.070867288602429</v>
      </c>
      <c r="AV9" s="11">
        <v>64.222496961310185</v>
      </c>
      <c r="AW9" s="11">
        <v>58.643875474528208</v>
      </c>
      <c r="AX9" s="11">
        <v>59.199899049686657</v>
      </c>
      <c r="AY9" s="11">
        <v>54.108938590236072</v>
      </c>
      <c r="AZ9" s="11">
        <v>56.084268223744886</v>
      </c>
      <c r="BA9" s="11">
        <v>58.81528643237462</v>
      </c>
      <c r="BB9" s="11">
        <v>73.176846778888304</v>
      </c>
      <c r="BC9" s="11">
        <v>60.391561996403397</v>
      </c>
      <c r="BD9" s="11"/>
      <c r="BE9" s="11">
        <v>54.138586211002966</v>
      </c>
      <c r="BF9" s="11">
        <v>54.583562550950276</v>
      </c>
      <c r="BG9" s="11">
        <v>59.833475266561976</v>
      </c>
      <c r="BH9" s="11">
        <v>55.222246217459627</v>
      </c>
      <c r="BI9" s="11">
        <v>66.947560920966595</v>
      </c>
      <c r="BJ9" s="11">
        <v>49.895744997993837</v>
      </c>
      <c r="BK9" s="11">
        <v>57.690189645486008</v>
      </c>
      <c r="BL9" s="11">
        <v>55.259117942208221</v>
      </c>
      <c r="BM9" s="11">
        <v>56.411037929003953</v>
      </c>
      <c r="BN9" s="11">
        <v>58.986861886564277</v>
      </c>
      <c r="BO9" s="11">
        <v>59.77868489363513</v>
      </c>
      <c r="BP9" s="11">
        <v>69.902801047098933</v>
      </c>
      <c r="BQ9" s="11"/>
      <c r="BR9" s="11">
        <v>78.293045258084476</v>
      </c>
      <c r="BS9" s="11">
        <v>78.079485459557134</v>
      </c>
      <c r="BT9" s="11">
        <v>81.094032442422403</v>
      </c>
      <c r="BU9" s="11">
        <v>81.023517396828524</v>
      </c>
      <c r="BV9" s="11">
        <v>80.887938375297963</v>
      </c>
      <c r="BW9" s="11">
        <v>80.653788284587165</v>
      </c>
      <c r="BX9" s="11">
        <v>80.313591291182135</v>
      </c>
      <c r="BY9" s="11">
        <v>78.605225430098244</v>
      </c>
      <c r="BZ9" s="11">
        <v>83.152078993682139</v>
      </c>
      <c r="CA9" s="11">
        <v>78.06978296546707</v>
      </c>
      <c r="CB9" s="11">
        <v>69.749299214848477</v>
      </c>
      <c r="CC9" s="11">
        <v>79.71637906119372</v>
      </c>
      <c r="CD9" s="11">
        <v>79.438042861461867</v>
      </c>
      <c r="CE9" s="11">
        <v>79.152365822037055</v>
      </c>
      <c r="CF9" s="11">
        <v>75.514203523186154</v>
      </c>
      <c r="CG9" s="11">
        <v>75.482624914764202</v>
      </c>
      <c r="CH9" s="11">
        <v>81.333180242213857</v>
      </c>
      <c r="CI9" s="11">
        <v>81.452395099666887</v>
      </c>
      <c r="CJ9" s="11">
        <v>60.716907879515396</v>
      </c>
      <c r="CK9" s="11">
        <v>80.257721387367226</v>
      </c>
      <c r="CL9" s="11"/>
      <c r="CM9" s="11"/>
      <c r="CN9" s="11"/>
      <c r="CO9" s="11"/>
      <c r="CP9" s="11"/>
    </row>
    <row r="10" spans="1:94" x14ac:dyDescent="0.25">
      <c r="A10">
        <v>1984</v>
      </c>
      <c r="B10" s="11">
        <v>65.84295065638625</v>
      </c>
      <c r="C10" s="11"/>
      <c r="D10" s="11">
        <v>67.185295706695996</v>
      </c>
      <c r="E10" s="11">
        <v>68.165914192504289</v>
      </c>
      <c r="F10" s="11">
        <v>76.412133744587166</v>
      </c>
      <c r="G10" s="11">
        <v>61.110021279168485</v>
      </c>
      <c r="H10" s="11">
        <v>60.474056408969432</v>
      </c>
      <c r="I10" s="11">
        <v>77.840049358139936</v>
      </c>
      <c r="J10" s="11">
        <v>67.948043588093029</v>
      </c>
      <c r="K10" s="11">
        <v>61.694569536544769</v>
      </c>
      <c r="L10" s="11">
        <v>57.326033943247069</v>
      </c>
      <c r="M10" s="11">
        <v>57.900000300715021</v>
      </c>
      <c r="N10" s="11">
        <v>75.221469288974873</v>
      </c>
      <c r="O10" s="11">
        <v>69.134878698365682</v>
      </c>
      <c r="P10" s="11"/>
      <c r="Q10" s="11">
        <v>64.226693448943735</v>
      </c>
      <c r="R10" s="11">
        <v>59.498767910017683</v>
      </c>
      <c r="S10" s="11">
        <v>60.559489523191857</v>
      </c>
      <c r="T10" s="11"/>
      <c r="U10" s="11">
        <v>76.085460090885405</v>
      </c>
      <c r="V10" s="11">
        <v>74.895670101058315</v>
      </c>
      <c r="W10" s="11">
        <v>77.008229954993453</v>
      </c>
      <c r="X10" s="11">
        <v>77.213730225011474</v>
      </c>
      <c r="Y10" s="11">
        <v>73.397662645563614</v>
      </c>
      <c r="Z10" s="11">
        <v>78.249527221900721</v>
      </c>
      <c r="AA10" s="11">
        <v>79.091590119980438</v>
      </c>
      <c r="AB10" s="11">
        <v>76.405992955787099</v>
      </c>
      <c r="AC10" s="11">
        <v>78.019972579390071</v>
      </c>
      <c r="AD10" s="11">
        <v>74.807380760063467</v>
      </c>
      <c r="AE10" s="11">
        <v>78.231300009724578</v>
      </c>
      <c r="AF10" s="11">
        <v>78.975127203290469</v>
      </c>
      <c r="AG10" s="11">
        <v>77.152905790533225</v>
      </c>
      <c r="AH10" s="11">
        <v>72.001029345985373</v>
      </c>
      <c r="AI10" s="11">
        <v>74.760738324269681</v>
      </c>
      <c r="AJ10" s="11">
        <v>74.461006926897142</v>
      </c>
      <c r="AK10" s="11">
        <v>77.699194534613738</v>
      </c>
      <c r="AL10" s="11">
        <v>75.365044631644125</v>
      </c>
      <c r="AM10" s="11">
        <v>73.492115978060909</v>
      </c>
      <c r="AN10" s="11">
        <v>77.27197887098994</v>
      </c>
      <c r="AO10" s="11">
        <v>78.17818221306409</v>
      </c>
      <c r="AP10" s="11"/>
      <c r="AQ10" s="11">
        <v>69.204797167412067</v>
      </c>
      <c r="AR10" s="11">
        <v>57.807042610638831</v>
      </c>
      <c r="AS10" s="11">
        <v>62.625236233630723</v>
      </c>
      <c r="AT10" s="11">
        <v>68.971951045711293</v>
      </c>
      <c r="AU10" s="11">
        <v>61.630146501745863</v>
      </c>
      <c r="AV10" s="11">
        <v>64.519026442868039</v>
      </c>
      <c r="AW10" s="11">
        <v>59.041179097080224</v>
      </c>
      <c r="AX10" s="11">
        <v>59.593170519640971</v>
      </c>
      <c r="AY10" s="11">
        <v>54.048844210895027</v>
      </c>
      <c r="AZ10" s="11">
        <v>56.579078701991172</v>
      </c>
      <c r="BA10" s="11">
        <v>59.267810932965787</v>
      </c>
      <c r="BB10" s="11">
        <v>73.175929811992603</v>
      </c>
      <c r="BC10" s="11">
        <v>60.809779182362831</v>
      </c>
      <c r="BD10" s="11"/>
      <c r="BE10" s="11">
        <v>54.363751439501968</v>
      </c>
      <c r="BF10" s="11">
        <v>54.411768940615211</v>
      </c>
      <c r="BG10" s="11">
        <v>59.771681085747851</v>
      </c>
      <c r="BH10" s="11">
        <v>54.855435024912154</v>
      </c>
      <c r="BI10" s="11">
        <v>67.00646302788013</v>
      </c>
      <c r="BJ10" s="11">
        <v>49.93417217985769</v>
      </c>
      <c r="BK10" s="11">
        <v>58.033233224027178</v>
      </c>
      <c r="BL10" s="11">
        <v>55.120339335090712</v>
      </c>
      <c r="BM10" s="11">
        <v>56.758296395109738</v>
      </c>
      <c r="BN10" s="11">
        <v>59.226410273798876</v>
      </c>
      <c r="BO10" s="11">
        <v>60.287827778645259</v>
      </c>
      <c r="BP10" s="11">
        <v>69.114364224020093</v>
      </c>
      <c r="BQ10" s="11"/>
      <c r="BR10" s="11">
        <v>78.512276480251728</v>
      </c>
      <c r="BS10" s="11">
        <v>78.244148384905088</v>
      </c>
      <c r="BT10" s="11">
        <v>81.484866346334769</v>
      </c>
      <c r="BU10" s="11">
        <v>81.470019281225518</v>
      </c>
      <c r="BV10" s="11">
        <v>81.11719389852675</v>
      </c>
      <c r="BW10" s="11">
        <v>81.147684557801796</v>
      </c>
      <c r="BX10" s="11">
        <v>80.500251884419285</v>
      </c>
      <c r="BY10" s="11">
        <v>78.784555639674537</v>
      </c>
      <c r="BZ10" s="11">
        <v>83.68557821714802</v>
      </c>
      <c r="CA10" s="11">
        <v>78.445330137406273</v>
      </c>
      <c r="CB10" s="11">
        <v>69.817941523310083</v>
      </c>
      <c r="CC10" s="11">
        <v>80.28593631803345</v>
      </c>
      <c r="CD10" s="11">
        <v>80.016185759338001</v>
      </c>
      <c r="CE10" s="11">
        <v>79.571163131166642</v>
      </c>
      <c r="CF10" s="11">
        <v>75.931775129650134</v>
      </c>
      <c r="CG10" s="11">
        <v>76.037322564456034</v>
      </c>
      <c r="CH10" s="11">
        <v>81.604935694003672</v>
      </c>
      <c r="CI10" s="11">
        <v>81.853443002365083</v>
      </c>
      <c r="CJ10" s="11">
        <v>61.057325565059124</v>
      </c>
      <c r="CK10" s="11">
        <v>80.580534421549089</v>
      </c>
      <c r="CL10" s="11"/>
      <c r="CM10" s="11"/>
      <c r="CN10" s="11"/>
      <c r="CO10" s="11"/>
      <c r="CP10" s="11"/>
    </row>
    <row r="11" spans="1:94" x14ac:dyDescent="0.25">
      <c r="A11">
        <v>1985</v>
      </c>
      <c r="B11" s="11">
        <v>66.140939418491243</v>
      </c>
      <c r="C11" s="11"/>
      <c r="D11" s="11">
        <v>67.290845052379296</v>
      </c>
      <c r="E11" s="11">
        <v>69.068488766071397</v>
      </c>
      <c r="F11" s="11">
        <v>76.787631653305112</v>
      </c>
      <c r="G11" s="11">
        <v>61.27238601738555</v>
      </c>
      <c r="H11" s="11">
        <v>60.958382500154002</v>
      </c>
      <c r="I11" s="11">
        <v>78.376730474944949</v>
      </c>
      <c r="J11" s="11">
        <v>67.95445273074111</v>
      </c>
      <c r="K11" s="11">
        <v>61.664015112589553</v>
      </c>
      <c r="L11" s="11">
        <v>57.386217868994066</v>
      </c>
      <c r="M11" s="11">
        <v>58.138231541175323</v>
      </c>
      <c r="N11" s="11">
        <v>75.703214240092976</v>
      </c>
      <c r="O11" s="11">
        <v>69.932556525657787</v>
      </c>
      <c r="P11" s="11"/>
      <c r="Q11" s="11">
        <v>65.179352742316951</v>
      </c>
      <c r="R11" s="11">
        <v>59.50927094609083</v>
      </c>
      <c r="S11" s="11">
        <v>60.916812081762693</v>
      </c>
      <c r="T11" s="11"/>
      <c r="U11" s="11">
        <v>76.4325383700114</v>
      </c>
      <c r="V11" s="11">
        <v>75.367481469876935</v>
      </c>
      <c r="W11" s="11">
        <v>76.913150829495095</v>
      </c>
      <c r="X11" s="11">
        <v>77.178723258591816</v>
      </c>
      <c r="Y11" s="11">
        <v>73.824191954872916</v>
      </c>
      <c r="Z11" s="11">
        <v>78.388254882294703</v>
      </c>
      <c r="AA11" s="11">
        <v>79.188132949203762</v>
      </c>
      <c r="AB11" s="11">
        <v>76.505543601795949</v>
      </c>
      <c r="AC11" s="11">
        <v>77.938648662672733</v>
      </c>
      <c r="AD11" s="11">
        <v>74.855068571497725</v>
      </c>
      <c r="AE11" s="11">
        <v>78.355647298891753</v>
      </c>
      <c r="AF11" s="11">
        <v>78.816643487670206</v>
      </c>
      <c r="AG11" s="11">
        <v>77.216610297998642</v>
      </c>
      <c r="AH11" s="11">
        <v>72.429968327536471</v>
      </c>
      <c r="AI11" s="11">
        <v>74.568523456891569</v>
      </c>
      <c r="AJ11" s="11">
        <v>74.82539653821604</v>
      </c>
      <c r="AK11" s="11">
        <v>77.480506782153469</v>
      </c>
      <c r="AL11" s="11">
        <v>75.440370518904345</v>
      </c>
      <c r="AM11" s="11">
        <v>73.481002854035864</v>
      </c>
      <c r="AN11" s="11">
        <v>77.524862014789704</v>
      </c>
      <c r="AO11" s="11">
        <v>78.153984607226533</v>
      </c>
      <c r="AP11" s="11"/>
      <c r="AQ11" s="11">
        <v>69.144448406798546</v>
      </c>
      <c r="AR11" s="11">
        <v>57.929688713716992</v>
      </c>
      <c r="AS11" s="11">
        <v>62.901051465622871</v>
      </c>
      <c r="AT11" s="11">
        <v>69.416544108902656</v>
      </c>
      <c r="AU11" s="11">
        <v>62.078888584129231</v>
      </c>
      <c r="AV11" s="11">
        <v>64.697785645243926</v>
      </c>
      <c r="AW11" s="11">
        <v>59.438572925863525</v>
      </c>
      <c r="AX11" s="11">
        <v>59.99375191867059</v>
      </c>
      <c r="AY11" s="11">
        <v>54.060641091548028</v>
      </c>
      <c r="AZ11" s="11">
        <v>57.195043113050339</v>
      </c>
      <c r="BA11" s="11">
        <v>59.678822406810966</v>
      </c>
      <c r="BB11" s="11">
        <v>73.185360636965214</v>
      </c>
      <c r="BC11" s="11">
        <v>61.131727965961275</v>
      </c>
      <c r="BD11" s="11"/>
      <c r="BE11" s="11">
        <v>54.637092378467564</v>
      </c>
      <c r="BF11" s="11">
        <v>54.289132035936852</v>
      </c>
      <c r="BG11" s="11">
        <v>59.656051226838784</v>
      </c>
      <c r="BH11" s="11">
        <v>54.585963487649714</v>
      </c>
      <c r="BI11" s="11">
        <v>67.145262016258044</v>
      </c>
      <c r="BJ11" s="11">
        <v>50.033210901354387</v>
      </c>
      <c r="BK11" s="11">
        <v>58.405033286005178</v>
      </c>
      <c r="BL11" s="11">
        <v>55.046903174755855</v>
      </c>
      <c r="BM11" s="11">
        <v>57.166160078627172</v>
      </c>
      <c r="BN11" s="11">
        <v>59.518258686676077</v>
      </c>
      <c r="BO11" s="11">
        <v>60.769991082887628</v>
      </c>
      <c r="BP11" s="11">
        <v>68.36570196374052</v>
      </c>
      <c r="BQ11" s="11"/>
      <c r="BR11" s="11">
        <v>78.709744785443831</v>
      </c>
      <c r="BS11" s="11">
        <v>78.378061262863497</v>
      </c>
      <c r="BT11" s="11">
        <v>81.810823118906896</v>
      </c>
      <c r="BU11" s="11">
        <v>81.876738862661128</v>
      </c>
      <c r="BV11" s="11">
        <v>81.334136689153155</v>
      </c>
      <c r="BW11" s="11">
        <v>81.598495563037417</v>
      </c>
      <c r="BX11" s="11">
        <v>80.591075184523575</v>
      </c>
      <c r="BY11" s="11">
        <v>79.039443590414535</v>
      </c>
      <c r="BZ11" s="11">
        <v>84.041810540462876</v>
      </c>
      <c r="CA11" s="11">
        <v>78.803372806823205</v>
      </c>
      <c r="CB11" s="11">
        <v>70.054954391927481</v>
      </c>
      <c r="CC11" s="11">
        <v>80.879017385917436</v>
      </c>
      <c r="CD11" s="11">
        <v>80.534178999392665</v>
      </c>
      <c r="CE11" s="11">
        <v>79.974664656231198</v>
      </c>
      <c r="CF11" s="11">
        <v>76.414415368937938</v>
      </c>
      <c r="CG11" s="11">
        <v>76.609273995445378</v>
      </c>
      <c r="CH11" s="11">
        <v>81.839159631623943</v>
      </c>
      <c r="CI11" s="11">
        <v>82.206382596411217</v>
      </c>
      <c r="CJ11" s="11">
        <v>61.455847024850229</v>
      </c>
      <c r="CK11" s="11">
        <v>80.848427788853201</v>
      </c>
      <c r="CL11" s="11"/>
      <c r="CM11" s="11"/>
      <c r="CN11" s="11"/>
      <c r="CO11" s="11"/>
      <c r="CP11" s="11"/>
    </row>
    <row r="12" spans="1:94" x14ac:dyDescent="0.25">
      <c r="A12">
        <v>1986</v>
      </c>
      <c r="B12" s="11">
        <v>66.316388902648228</v>
      </c>
      <c r="C12" s="11"/>
      <c r="D12" s="11">
        <v>67.018792118549186</v>
      </c>
      <c r="E12" s="11">
        <v>69.67295352533165</v>
      </c>
      <c r="F12" s="11">
        <v>77.020247076480345</v>
      </c>
      <c r="G12" s="11">
        <v>61.318549099921547</v>
      </c>
      <c r="H12" s="11">
        <v>61.394914801114602</v>
      </c>
      <c r="I12" s="11">
        <v>78.882137092414183</v>
      </c>
      <c r="J12" s="11">
        <v>68.039494476708512</v>
      </c>
      <c r="K12" s="11">
        <v>61.843441593015122</v>
      </c>
      <c r="L12" s="11">
        <v>57.271861132505691</v>
      </c>
      <c r="M12" s="11">
        <v>58.329002543997134</v>
      </c>
      <c r="N12" s="11">
        <v>76.213325719118615</v>
      </c>
      <c r="O12" s="11">
        <v>70.684937919198347</v>
      </c>
      <c r="P12" s="11"/>
      <c r="Q12" s="11">
        <v>66.154494741077229</v>
      </c>
      <c r="R12" s="11">
        <v>59.329967482733068</v>
      </c>
      <c r="S12" s="11">
        <v>61.224601705068125</v>
      </c>
      <c r="T12" s="11"/>
      <c r="U12" s="11">
        <v>76.64782246878643</v>
      </c>
      <c r="V12" s="11">
        <v>75.690884134739889</v>
      </c>
      <c r="W12" s="11">
        <v>76.838637480508638</v>
      </c>
      <c r="X12" s="11">
        <v>77.042234539075338</v>
      </c>
      <c r="Y12" s="11">
        <v>74.065295836475883</v>
      </c>
      <c r="Z12" s="11">
        <v>78.644017952511973</v>
      </c>
      <c r="AA12" s="11">
        <v>79.276201580050781</v>
      </c>
      <c r="AB12" s="11">
        <v>76.922158592230886</v>
      </c>
      <c r="AC12" s="11">
        <v>77.841329278073474</v>
      </c>
      <c r="AD12" s="11">
        <v>74.933207691822247</v>
      </c>
      <c r="AE12" s="11">
        <v>78.815559991529994</v>
      </c>
      <c r="AF12" s="11">
        <v>78.634923462766523</v>
      </c>
      <c r="AG12" s="11">
        <v>77.21214164248272</v>
      </c>
      <c r="AH12" s="11">
        <v>72.723660871222648</v>
      </c>
      <c r="AI12" s="11">
        <v>74.389688484031723</v>
      </c>
      <c r="AJ12" s="11">
        <v>75.258479034091692</v>
      </c>
      <c r="AK12" s="11">
        <v>77.23693452457519</v>
      </c>
      <c r="AL12" s="11">
        <v>75.556169955287203</v>
      </c>
      <c r="AM12" s="11">
        <v>73.625832351845858</v>
      </c>
      <c r="AN12" s="11">
        <v>77.84109145188981</v>
      </c>
      <c r="AO12" s="11">
        <v>78.143820388426519</v>
      </c>
      <c r="AP12" s="11"/>
      <c r="AQ12" s="11">
        <v>69.240390959114237</v>
      </c>
      <c r="AR12" s="11">
        <v>58.013223006447092</v>
      </c>
      <c r="AS12" s="11">
        <v>63.146716757704155</v>
      </c>
      <c r="AT12" s="11">
        <v>69.766867467970087</v>
      </c>
      <c r="AU12" s="11">
        <v>62.458867728162311</v>
      </c>
      <c r="AV12" s="11">
        <v>64.790827230125387</v>
      </c>
      <c r="AW12" s="11">
        <v>59.81986990503647</v>
      </c>
      <c r="AX12" s="11">
        <v>60.336140616128382</v>
      </c>
      <c r="AY12" s="11">
        <v>54.036296865884687</v>
      </c>
      <c r="AZ12" s="11">
        <v>57.912952537882809</v>
      </c>
      <c r="BA12" s="11">
        <v>60.081550290679502</v>
      </c>
      <c r="BB12" s="11">
        <v>73.383718812602439</v>
      </c>
      <c r="BC12" s="11">
        <v>61.403765360883732</v>
      </c>
      <c r="BD12" s="11"/>
      <c r="BE12" s="11">
        <v>54.910754469763191</v>
      </c>
      <c r="BF12" s="11">
        <v>54.03580521457917</v>
      </c>
      <c r="BG12" s="11">
        <v>59.49268690130743</v>
      </c>
      <c r="BH12" s="11">
        <v>54.206733517218979</v>
      </c>
      <c r="BI12" s="11">
        <v>67.410727628758835</v>
      </c>
      <c r="BJ12" s="11">
        <v>50.081382880341039</v>
      </c>
      <c r="BK12" s="11">
        <v>58.683677102410243</v>
      </c>
      <c r="BL12" s="11">
        <v>54.90589236915195</v>
      </c>
      <c r="BM12" s="11">
        <v>57.339681344271909</v>
      </c>
      <c r="BN12" s="11">
        <v>59.725456679666671</v>
      </c>
      <c r="BO12" s="11">
        <v>61.163181197776233</v>
      </c>
      <c r="BP12" s="11">
        <v>68.207637912184708</v>
      </c>
      <c r="BQ12" s="11"/>
      <c r="BR12" s="11">
        <v>78.846244779965829</v>
      </c>
      <c r="BS12" s="11">
        <v>78.386941091798604</v>
      </c>
      <c r="BT12" s="11">
        <v>81.996386998018153</v>
      </c>
      <c r="BU12" s="11">
        <v>82.156920070928919</v>
      </c>
      <c r="BV12" s="11">
        <v>81.502974334845021</v>
      </c>
      <c r="BW12" s="11">
        <v>82.027847573031778</v>
      </c>
      <c r="BX12" s="11">
        <v>80.706513511794554</v>
      </c>
      <c r="BY12" s="11">
        <v>79.1638007772425</v>
      </c>
      <c r="BZ12" s="11">
        <v>84.239265905728018</v>
      </c>
      <c r="CA12" s="11">
        <v>79.074575469535404</v>
      </c>
      <c r="CB12" s="11">
        <v>70.339091171392866</v>
      </c>
      <c r="CC12" s="11">
        <v>81.427809069127761</v>
      </c>
      <c r="CD12" s="11">
        <v>80.896305528152055</v>
      </c>
      <c r="CE12" s="11">
        <v>80.26106548105912</v>
      </c>
      <c r="CF12" s="11">
        <v>76.926001041770562</v>
      </c>
      <c r="CG12" s="11">
        <v>77.30222296802728</v>
      </c>
      <c r="CH12" s="11">
        <v>81.985644787936977</v>
      </c>
      <c r="CI12" s="11">
        <v>82.408158877833984</v>
      </c>
      <c r="CJ12" s="11">
        <v>61.796026392523927</v>
      </c>
      <c r="CK12" s="11">
        <v>80.950288541408867</v>
      </c>
      <c r="CL12" s="11"/>
      <c r="CM12" s="11"/>
      <c r="CN12" s="11"/>
      <c r="CO12" s="11"/>
      <c r="CP12" s="11"/>
    </row>
    <row r="13" spans="1:94" x14ac:dyDescent="0.25">
      <c r="A13">
        <v>1987</v>
      </c>
      <c r="B13" s="11">
        <v>66.506942784710333</v>
      </c>
      <c r="C13" s="11"/>
      <c r="D13" s="11">
        <v>66.703449161161643</v>
      </c>
      <c r="E13" s="11">
        <v>70.159574969454056</v>
      </c>
      <c r="F13" s="11">
        <v>77.384467803233164</v>
      </c>
      <c r="G13" s="11">
        <v>61.447202252511225</v>
      </c>
      <c r="H13" s="11">
        <v>61.897444225409302</v>
      </c>
      <c r="I13" s="11">
        <v>79.55369043750207</v>
      </c>
      <c r="J13" s="11">
        <v>68.118607173239155</v>
      </c>
      <c r="K13" s="11">
        <v>62.054329930852816</v>
      </c>
      <c r="L13" s="11">
        <v>57.144466765648396</v>
      </c>
      <c r="M13" s="11">
        <v>58.496875933146782</v>
      </c>
      <c r="N13" s="11">
        <v>76.893668335442328</v>
      </c>
      <c r="O13" s="11">
        <v>71.650827223973707</v>
      </c>
      <c r="P13" s="11"/>
      <c r="Q13" s="11">
        <v>67.10866530208699</v>
      </c>
      <c r="R13" s="11">
        <v>59.200435846581335</v>
      </c>
      <c r="S13" s="11">
        <v>61.570958109553708</v>
      </c>
      <c r="T13" s="11"/>
      <c r="U13" s="11">
        <v>76.998074996791246</v>
      </c>
      <c r="V13" s="11">
        <v>76.020448234779522</v>
      </c>
      <c r="W13" s="11">
        <v>76.809480262324087</v>
      </c>
      <c r="X13" s="11">
        <v>76.980419443372995</v>
      </c>
      <c r="Y13" s="11">
        <v>74.45387037777077</v>
      </c>
      <c r="Z13" s="11">
        <v>78.842542158906795</v>
      </c>
      <c r="AA13" s="11">
        <v>79.446558243620629</v>
      </c>
      <c r="AB13" s="11">
        <v>77.229286375627183</v>
      </c>
      <c r="AC13" s="11">
        <v>77.763896839271624</v>
      </c>
      <c r="AD13" s="11">
        <v>75.030537546075081</v>
      </c>
      <c r="AE13" s="11">
        <v>78.988480079493513</v>
      </c>
      <c r="AF13" s="11">
        <v>78.515083288621966</v>
      </c>
      <c r="AG13" s="11">
        <v>77.248016553250736</v>
      </c>
      <c r="AH13" s="11">
        <v>73.016514504845645</v>
      </c>
      <c r="AI13" s="11">
        <v>74.354679150693968</v>
      </c>
      <c r="AJ13" s="11">
        <v>75.476647372635057</v>
      </c>
      <c r="AK13" s="11">
        <v>77.071983007195541</v>
      </c>
      <c r="AL13" s="11">
        <v>75.670668475347043</v>
      </c>
      <c r="AM13" s="11">
        <v>73.771828964517653</v>
      </c>
      <c r="AN13" s="11">
        <v>78.129136570836792</v>
      </c>
      <c r="AO13" s="11">
        <v>78.253346637607947</v>
      </c>
      <c r="AP13" s="11"/>
      <c r="AQ13" s="11">
        <v>69.215851398272633</v>
      </c>
      <c r="AR13" s="11">
        <v>58.134655460021868</v>
      </c>
      <c r="AS13" s="11">
        <v>63.447795225300212</v>
      </c>
      <c r="AT13" s="11">
        <v>70.051692234283976</v>
      </c>
      <c r="AU13" s="11">
        <v>62.767539221080753</v>
      </c>
      <c r="AV13" s="11">
        <v>64.805895382447119</v>
      </c>
      <c r="AW13" s="11">
        <v>60.214782109808638</v>
      </c>
      <c r="AX13" s="11">
        <v>60.690003042887035</v>
      </c>
      <c r="AY13" s="11">
        <v>54.116170222500934</v>
      </c>
      <c r="AZ13" s="11">
        <v>58.700833637960883</v>
      </c>
      <c r="BA13" s="11">
        <v>60.413103802752552</v>
      </c>
      <c r="BB13" s="11">
        <v>73.508161741031529</v>
      </c>
      <c r="BC13" s="11">
        <v>61.573950208748514</v>
      </c>
      <c r="BD13" s="11"/>
      <c r="BE13" s="11">
        <v>55.246894907824007</v>
      </c>
      <c r="BF13" s="11">
        <v>53.875845702063579</v>
      </c>
      <c r="BG13" s="11">
        <v>59.29109684086891</v>
      </c>
      <c r="BH13" s="11">
        <v>54.018239947113045</v>
      </c>
      <c r="BI13" s="11">
        <v>67.704772287580226</v>
      </c>
      <c r="BJ13" s="11">
        <v>50.205937992305131</v>
      </c>
      <c r="BK13" s="11">
        <v>59.052821792106172</v>
      </c>
      <c r="BL13" s="11">
        <v>54.856531879838329</v>
      </c>
      <c r="BM13" s="11">
        <v>57.576944253635723</v>
      </c>
      <c r="BN13" s="11">
        <v>60.001020802640454</v>
      </c>
      <c r="BO13" s="11">
        <v>61.528700460177696</v>
      </c>
      <c r="BP13" s="11">
        <v>68.267422255958067</v>
      </c>
      <c r="BQ13" s="11"/>
      <c r="BR13" s="11">
        <v>78.977507368421371</v>
      </c>
      <c r="BS13" s="11">
        <v>78.393593305573347</v>
      </c>
      <c r="BT13" s="11">
        <v>82.161762489592775</v>
      </c>
      <c r="BU13" s="11">
        <v>82.471909964977641</v>
      </c>
      <c r="BV13" s="11">
        <v>81.662443132547637</v>
      </c>
      <c r="BW13" s="11">
        <v>82.359771641937769</v>
      </c>
      <c r="BX13" s="11">
        <v>80.734249509697591</v>
      </c>
      <c r="BY13" s="11">
        <v>79.412533171106247</v>
      </c>
      <c r="BZ13" s="11">
        <v>84.302647959148359</v>
      </c>
      <c r="CA13" s="11">
        <v>79.405296021796119</v>
      </c>
      <c r="CB13" s="11">
        <v>70.772618785918411</v>
      </c>
      <c r="CC13" s="11">
        <v>81.989734720511379</v>
      </c>
      <c r="CD13" s="11">
        <v>81.232183290402517</v>
      </c>
      <c r="CE13" s="11">
        <v>80.544497128422904</v>
      </c>
      <c r="CF13" s="11">
        <v>77.508956632064226</v>
      </c>
      <c r="CG13" s="11">
        <v>77.950566821643577</v>
      </c>
      <c r="CH13" s="11">
        <v>82.087386960582421</v>
      </c>
      <c r="CI13" s="11">
        <v>82.619366238156772</v>
      </c>
      <c r="CJ13" s="11">
        <v>62.209478225234747</v>
      </c>
      <c r="CK13" s="11">
        <v>81.041739648495678</v>
      </c>
      <c r="CL13" s="11"/>
      <c r="CM13" s="11"/>
      <c r="CN13" s="11"/>
      <c r="CO13" s="11"/>
      <c r="CP13" s="11"/>
    </row>
    <row r="14" spans="1:94" x14ac:dyDescent="0.25">
      <c r="A14">
        <v>1988</v>
      </c>
      <c r="B14" s="11">
        <v>66.703378789009065</v>
      </c>
      <c r="C14" s="11"/>
      <c r="D14" s="11">
        <v>66.375260771912011</v>
      </c>
      <c r="E14" s="11">
        <v>70.535364548975721</v>
      </c>
      <c r="F14" s="11">
        <v>77.8131760824228</v>
      </c>
      <c r="G14" s="11">
        <v>61.632897573657232</v>
      </c>
      <c r="H14" s="11">
        <v>62.444412077630297</v>
      </c>
      <c r="I14" s="11">
        <v>80.321991210589289</v>
      </c>
      <c r="J14" s="11">
        <v>68.204001050396258</v>
      </c>
      <c r="K14" s="11">
        <v>62.321149036346405</v>
      </c>
      <c r="L14" s="11">
        <v>57.029623245592717</v>
      </c>
      <c r="M14" s="11">
        <v>58.658702769840843</v>
      </c>
      <c r="N14" s="11">
        <v>77.617919385817871</v>
      </c>
      <c r="O14" s="11">
        <v>72.701284660467309</v>
      </c>
      <c r="P14" s="11"/>
      <c r="Q14" s="11">
        <v>68.036989264176768</v>
      </c>
      <c r="R14" s="11">
        <v>59.119563078244774</v>
      </c>
      <c r="S14" s="11">
        <v>61.936390720055428</v>
      </c>
      <c r="T14" s="11"/>
      <c r="U14" s="11">
        <v>77.402173713161858</v>
      </c>
      <c r="V14" s="11">
        <v>76.341424548892249</v>
      </c>
      <c r="W14" s="11">
        <v>76.842116970955999</v>
      </c>
      <c r="X14" s="11">
        <v>76.988289890382859</v>
      </c>
      <c r="Y14" s="11">
        <v>74.913978449650727</v>
      </c>
      <c r="Z14" s="11">
        <v>79.037142350980972</v>
      </c>
      <c r="AA14" s="11">
        <v>79.678960668314176</v>
      </c>
      <c r="AB14" s="11">
        <v>77.521377241230411</v>
      </c>
      <c r="AC14" s="11">
        <v>77.711826158777399</v>
      </c>
      <c r="AD14" s="11">
        <v>75.141736919518138</v>
      </c>
      <c r="AE14" s="11">
        <v>79.037810164611315</v>
      </c>
      <c r="AF14" s="11">
        <v>78.454124200243982</v>
      </c>
      <c r="AG14" s="11">
        <v>77.304922678982734</v>
      </c>
      <c r="AH14" s="11">
        <v>73.295584474330624</v>
      </c>
      <c r="AI14" s="11">
        <v>74.444676343407679</v>
      </c>
      <c r="AJ14" s="11">
        <v>75.592523486336972</v>
      </c>
      <c r="AK14" s="11">
        <v>76.992424465069575</v>
      </c>
      <c r="AL14" s="11">
        <v>75.805458671540578</v>
      </c>
      <c r="AM14" s="11">
        <v>73.962705089433385</v>
      </c>
      <c r="AN14" s="11">
        <v>78.43214053651252</v>
      </c>
      <c r="AO14" s="11">
        <v>78.453796887511388</v>
      </c>
      <c r="AP14" s="11"/>
      <c r="AQ14" s="11">
        <v>69.162046911333249</v>
      </c>
      <c r="AR14" s="11">
        <v>58.291387238811147</v>
      </c>
      <c r="AS14" s="11">
        <v>63.797461541770566</v>
      </c>
      <c r="AT14" s="11">
        <v>70.282439172766615</v>
      </c>
      <c r="AU14" s="11">
        <v>63.032888657174993</v>
      </c>
      <c r="AV14" s="11">
        <v>64.782514195669293</v>
      </c>
      <c r="AW14" s="11">
        <v>60.607369156321148</v>
      </c>
      <c r="AX14" s="11">
        <v>61.049961192827439</v>
      </c>
      <c r="AY14" s="11">
        <v>54.270874788043997</v>
      </c>
      <c r="AZ14" s="11">
        <v>59.523379017099963</v>
      </c>
      <c r="BA14" s="11">
        <v>60.718453084680426</v>
      </c>
      <c r="BB14" s="11">
        <v>73.618403346394729</v>
      </c>
      <c r="BC14" s="11">
        <v>61.69484504662568</v>
      </c>
      <c r="BD14" s="11"/>
      <c r="BE14" s="11">
        <v>55.646816563760488</v>
      </c>
      <c r="BF14" s="11">
        <v>53.784231223649769</v>
      </c>
      <c r="BG14" s="11">
        <v>59.095490856579062</v>
      </c>
      <c r="BH14" s="11">
        <v>54.022822147072759</v>
      </c>
      <c r="BI14" s="11">
        <v>68.03037153391162</v>
      </c>
      <c r="BJ14" s="11">
        <v>50.403127923078145</v>
      </c>
      <c r="BK14" s="11">
        <v>59.478918381692843</v>
      </c>
      <c r="BL14" s="11">
        <v>54.885288084765342</v>
      </c>
      <c r="BM14" s="11">
        <v>57.759534735937784</v>
      </c>
      <c r="BN14" s="11">
        <v>60.327430720171314</v>
      </c>
      <c r="BO14" s="11">
        <v>61.896344515502847</v>
      </c>
      <c r="BP14" s="11">
        <v>68.481582547660821</v>
      </c>
      <c r="BQ14" s="11"/>
      <c r="BR14" s="11">
        <v>79.100046524697248</v>
      </c>
      <c r="BS14" s="11">
        <v>78.398095590683198</v>
      </c>
      <c r="BT14" s="11">
        <v>82.286661142758462</v>
      </c>
      <c r="BU14" s="11">
        <v>82.768706332068433</v>
      </c>
      <c r="BV14" s="11">
        <v>81.800039126557508</v>
      </c>
      <c r="BW14" s="11">
        <v>82.612709413296187</v>
      </c>
      <c r="BX14" s="11">
        <v>80.709026823315398</v>
      </c>
      <c r="BY14" s="11">
        <v>79.715723531221641</v>
      </c>
      <c r="BZ14" s="11">
        <v>84.250414264471885</v>
      </c>
      <c r="CA14" s="11">
        <v>79.811702783138642</v>
      </c>
      <c r="CB14" s="11">
        <v>71.329345424278458</v>
      </c>
      <c r="CC14" s="11">
        <v>82.545151050668039</v>
      </c>
      <c r="CD14" s="11">
        <v>81.516994938487159</v>
      </c>
      <c r="CE14" s="11">
        <v>80.793448857414489</v>
      </c>
      <c r="CF14" s="11">
        <v>78.160740211405823</v>
      </c>
      <c r="CG14" s="11">
        <v>78.592305795472384</v>
      </c>
      <c r="CH14" s="11">
        <v>82.135536166736898</v>
      </c>
      <c r="CI14" s="11">
        <v>82.809195702447298</v>
      </c>
      <c r="CJ14" s="11">
        <v>62.683888004214062</v>
      </c>
      <c r="CK14" s="11">
        <v>81.097146109990646</v>
      </c>
      <c r="CL14" s="11"/>
      <c r="CM14" s="11"/>
      <c r="CN14" s="11"/>
      <c r="CO14" s="11"/>
      <c r="CP14" s="11"/>
    </row>
    <row r="15" spans="1:94" x14ac:dyDescent="0.25">
      <c r="A15">
        <v>1989</v>
      </c>
      <c r="B15" s="11">
        <v>66.902835234953301</v>
      </c>
      <c r="C15" s="11"/>
      <c r="D15" s="11">
        <v>66.069998302378735</v>
      </c>
      <c r="E15" s="11">
        <v>70.850434367178053</v>
      </c>
      <c r="F15" s="11">
        <v>78.202098822455355</v>
      </c>
      <c r="G15" s="11">
        <v>61.844694964032016</v>
      </c>
      <c r="H15" s="11">
        <v>63.005878516560138</v>
      </c>
      <c r="I15" s="11">
        <v>81.056548898995388</v>
      </c>
      <c r="J15" s="11">
        <v>68.326482956400199</v>
      </c>
      <c r="K15" s="11">
        <v>62.61572782478224</v>
      </c>
      <c r="L15" s="11">
        <v>56.970633762875124</v>
      </c>
      <c r="M15" s="11">
        <v>58.841834289411324</v>
      </c>
      <c r="N15" s="11">
        <v>78.199761994786712</v>
      </c>
      <c r="O15" s="11">
        <v>73.637370358935442</v>
      </c>
      <c r="P15" s="11"/>
      <c r="Q15" s="11">
        <v>68.932300719437208</v>
      </c>
      <c r="R15" s="11">
        <v>59.081896957345293</v>
      </c>
      <c r="S15" s="11">
        <v>62.290790799360202</v>
      </c>
      <c r="T15" s="11"/>
      <c r="U15" s="11">
        <v>77.741072556747767</v>
      </c>
      <c r="V15" s="11">
        <v>76.59749728450906</v>
      </c>
      <c r="W15" s="11">
        <v>76.950483599409964</v>
      </c>
      <c r="X15" s="11">
        <v>77.038378256567015</v>
      </c>
      <c r="Y15" s="11">
        <v>75.347973441280772</v>
      </c>
      <c r="Z15" s="11">
        <v>79.304122794015285</v>
      </c>
      <c r="AA15" s="11">
        <v>79.93773620071174</v>
      </c>
      <c r="AB15" s="11">
        <v>77.916341828940162</v>
      </c>
      <c r="AC15" s="11">
        <v>77.713781272073334</v>
      </c>
      <c r="AD15" s="11">
        <v>75.256786198393513</v>
      </c>
      <c r="AE15" s="11">
        <v>79.21258069517593</v>
      </c>
      <c r="AF15" s="11">
        <v>78.460193171727923</v>
      </c>
      <c r="AG15" s="11">
        <v>77.362257788409565</v>
      </c>
      <c r="AH15" s="11">
        <v>73.556597233684357</v>
      </c>
      <c r="AI15" s="11">
        <v>74.606208845445934</v>
      </c>
      <c r="AJ15" s="11">
        <v>75.814604302674752</v>
      </c>
      <c r="AK15" s="11">
        <v>76.998040226718871</v>
      </c>
      <c r="AL15" s="11">
        <v>75.988356995971216</v>
      </c>
      <c r="AM15" s="11">
        <v>74.241825558002276</v>
      </c>
      <c r="AN15" s="11">
        <v>78.805043705114173</v>
      </c>
      <c r="AO15" s="11">
        <v>78.685276679206794</v>
      </c>
      <c r="AP15" s="11"/>
      <c r="AQ15" s="11">
        <v>69.203537030741089</v>
      </c>
      <c r="AR15" s="11">
        <v>58.483654581569134</v>
      </c>
      <c r="AS15" s="11">
        <v>64.189927138648954</v>
      </c>
      <c r="AT15" s="11">
        <v>70.491103718136941</v>
      </c>
      <c r="AU15" s="11">
        <v>63.309648380187248</v>
      </c>
      <c r="AV15" s="11">
        <v>64.790011636484564</v>
      </c>
      <c r="AW15" s="11">
        <v>60.972832368300736</v>
      </c>
      <c r="AX15" s="11">
        <v>61.413597557675466</v>
      </c>
      <c r="AY15" s="11">
        <v>54.44821949188421</v>
      </c>
      <c r="AZ15" s="11">
        <v>60.312160990697159</v>
      </c>
      <c r="BA15" s="11">
        <v>61.06719985384337</v>
      </c>
      <c r="BB15" s="11">
        <v>73.772905986918033</v>
      </c>
      <c r="BC15" s="11">
        <v>61.850283434379008</v>
      </c>
      <c r="BD15" s="11"/>
      <c r="BE15" s="11">
        <v>56.116852579162966</v>
      </c>
      <c r="BF15" s="11">
        <v>53.735063871007661</v>
      </c>
      <c r="BG15" s="11">
        <v>58.98643826124011</v>
      </c>
      <c r="BH15" s="11">
        <v>54.219275447029666</v>
      </c>
      <c r="BI15" s="11">
        <v>68.38021500038441</v>
      </c>
      <c r="BJ15" s="11">
        <v>50.676532512143211</v>
      </c>
      <c r="BK15" s="11">
        <v>59.913426054439803</v>
      </c>
      <c r="BL15" s="11">
        <v>54.977664407896327</v>
      </c>
      <c r="BM15" s="11">
        <v>57.858652657836508</v>
      </c>
      <c r="BN15" s="11">
        <v>60.684099829915823</v>
      </c>
      <c r="BO15" s="11">
        <v>62.314096149814134</v>
      </c>
      <c r="BP15" s="11">
        <v>68.838110946857014</v>
      </c>
      <c r="BQ15" s="11"/>
      <c r="BR15" s="11">
        <v>79.20608698904698</v>
      </c>
      <c r="BS15" s="11">
        <v>78.399542511638984</v>
      </c>
      <c r="BT15" s="11">
        <v>82.36384382843633</v>
      </c>
      <c r="BU15" s="11">
        <v>82.977080554777231</v>
      </c>
      <c r="BV15" s="11">
        <v>81.89809885259146</v>
      </c>
      <c r="BW15" s="11">
        <v>82.815970142735935</v>
      </c>
      <c r="BX15" s="11">
        <v>80.68505906868586</v>
      </c>
      <c r="BY15" s="11">
        <v>79.971969877699138</v>
      </c>
      <c r="BZ15" s="11">
        <v>84.156451287712798</v>
      </c>
      <c r="CA15" s="11">
        <v>80.298124581319883</v>
      </c>
      <c r="CB15" s="11">
        <v>71.91976819902446</v>
      </c>
      <c r="CC15" s="11">
        <v>83.06447488471035</v>
      </c>
      <c r="CD15" s="11">
        <v>81.728538193022203</v>
      </c>
      <c r="CE15" s="11">
        <v>80.968671407160798</v>
      </c>
      <c r="CF15" s="11">
        <v>78.843313090921342</v>
      </c>
      <c r="CG15" s="11">
        <v>79.272579828855484</v>
      </c>
      <c r="CH15" s="11">
        <v>82.127124147507786</v>
      </c>
      <c r="CI15" s="11">
        <v>82.933374713746858</v>
      </c>
      <c r="CJ15" s="11">
        <v>63.200590563900974</v>
      </c>
      <c r="CK15" s="11">
        <v>81.092948202405452</v>
      </c>
      <c r="CL15" s="11"/>
      <c r="CM15" s="11"/>
      <c r="CN15" s="11"/>
      <c r="CO15" s="11"/>
      <c r="CP15" s="11"/>
    </row>
    <row r="16" spans="1:94" x14ac:dyDescent="0.25">
      <c r="A16">
        <v>1990</v>
      </c>
      <c r="B16" s="11">
        <v>67.111761601787578</v>
      </c>
      <c r="C16" s="11"/>
      <c r="D16" s="11">
        <v>65.811044490662582</v>
      </c>
      <c r="E16" s="11">
        <v>71.157976966047954</v>
      </c>
      <c r="F16" s="11">
        <v>78.512190297813234</v>
      </c>
      <c r="G16" s="11">
        <v>62.070432188045515</v>
      </c>
      <c r="H16" s="11">
        <v>63.566188695512913</v>
      </c>
      <c r="I16" s="11">
        <v>81.685486340472252</v>
      </c>
      <c r="J16" s="11">
        <v>68.529385947161487</v>
      </c>
      <c r="K16" s="11">
        <v>62.903437393145509</v>
      </c>
      <c r="L16" s="11">
        <v>56.992449207067907</v>
      </c>
      <c r="M16" s="11">
        <v>59.060828116267771</v>
      </c>
      <c r="N16" s="11">
        <v>78.537097201962609</v>
      </c>
      <c r="O16" s="11">
        <v>74.368784565035853</v>
      </c>
      <c r="P16" s="11"/>
      <c r="Q16" s="11">
        <v>69.789599048644149</v>
      </c>
      <c r="R16" s="11">
        <v>59.093416760060613</v>
      </c>
      <c r="S16" s="11">
        <v>62.623918766629984</v>
      </c>
      <c r="T16" s="11"/>
      <c r="U16" s="11">
        <v>77.969457448612374</v>
      </c>
      <c r="V16" s="11">
        <v>76.751549800531805</v>
      </c>
      <c r="W16" s="11">
        <v>77.143361633709276</v>
      </c>
      <c r="X16" s="11">
        <v>77.123222350936274</v>
      </c>
      <c r="Y16" s="11">
        <v>75.754142482122802</v>
      </c>
      <c r="Z16" s="11">
        <v>79.680530037542894</v>
      </c>
      <c r="AA16" s="11">
        <v>80.210804262815259</v>
      </c>
      <c r="AB16" s="11">
        <v>78.451555309476703</v>
      </c>
      <c r="AC16" s="11">
        <v>77.817698617535072</v>
      </c>
      <c r="AD16" s="11">
        <v>75.38518424506745</v>
      </c>
      <c r="AE16" s="11">
        <v>79.611568964303629</v>
      </c>
      <c r="AF16" s="11">
        <v>78.5651570860947</v>
      </c>
      <c r="AG16" s="11">
        <v>77.429529400850811</v>
      </c>
      <c r="AH16" s="11">
        <v>73.80924113339816</v>
      </c>
      <c r="AI16" s="11">
        <v>74.805741592320175</v>
      </c>
      <c r="AJ16" s="11">
        <v>76.250954634312947</v>
      </c>
      <c r="AK16" s="11">
        <v>77.097129746180613</v>
      </c>
      <c r="AL16" s="11">
        <v>76.227269909547189</v>
      </c>
      <c r="AM16" s="11">
        <v>74.618911349602627</v>
      </c>
      <c r="AN16" s="11">
        <v>79.269730677989756</v>
      </c>
      <c r="AO16" s="11">
        <v>78.917866259279805</v>
      </c>
      <c r="AP16" s="11"/>
      <c r="AQ16" s="11">
        <v>69.386787062775326</v>
      </c>
      <c r="AR16" s="11">
        <v>58.711035164140846</v>
      </c>
      <c r="AS16" s="11">
        <v>64.625106611409805</v>
      </c>
      <c r="AT16" s="11">
        <v>70.701553784805981</v>
      </c>
      <c r="AU16" s="11">
        <v>63.627842126721795</v>
      </c>
      <c r="AV16" s="11">
        <v>64.867664472217967</v>
      </c>
      <c r="AW16" s="11">
        <v>61.303285267676046</v>
      </c>
      <c r="AX16" s="11">
        <v>61.781057800948027</v>
      </c>
      <c r="AY16" s="11">
        <v>54.617364522996937</v>
      </c>
      <c r="AZ16" s="11">
        <v>61.028900516583441</v>
      </c>
      <c r="BA16" s="11">
        <v>61.48839643705417</v>
      </c>
      <c r="BB16" s="11">
        <v>73.984746560033855</v>
      </c>
      <c r="BC16" s="11">
        <v>62.08335743719941</v>
      </c>
      <c r="BD16" s="11"/>
      <c r="BE16" s="11">
        <v>56.662263620563529</v>
      </c>
      <c r="BF16" s="11">
        <v>53.719346707086345</v>
      </c>
      <c r="BG16" s="11">
        <v>59.015513037305887</v>
      </c>
      <c r="BH16" s="11">
        <v>54.615319756401718</v>
      </c>
      <c r="BI16" s="11">
        <v>68.739549440440129</v>
      </c>
      <c r="BJ16" s="11">
        <v>51.030837410996881</v>
      </c>
      <c r="BK16" s="11">
        <v>60.337269612404398</v>
      </c>
      <c r="BL16" s="11">
        <v>55.124479768811824</v>
      </c>
      <c r="BM16" s="11">
        <v>57.943221790876393</v>
      </c>
      <c r="BN16" s="11">
        <v>61.064506248252059</v>
      </c>
      <c r="BO16" s="11">
        <v>62.809601645710444</v>
      </c>
      <c r="BP16" s="11">
        <v>69.344914428046351</v>
      </c>
      <c r="BQ16" s="11"/>
      <c r="BR16" s="11">
        <v>79.295452606494578</v>
      </c>
      <c r="BS16" s="11">
        <v>78.400777527003299</v>
      </c>
      <c r="BT16" s="11">
        <v>82.400294024366673</v>
      </c>
      <c r="BU16" s="11">
        <v>83.059897845617712</v>
      </c>
      <c r="BV16" s="11">
        <v>81.950275604688244</v>
      </c>
      <c r="BW16" s="11">
        <v>82.977480831977388</v>
      </c>
      <c r="BX16" s="11">
        <v>80.684259445866559</v>
      </c>
      <c r="BY16" s="11">
        <v>80.140567549484629</v>
      </c>
      <c r="BZ16" s="11">
        <v>84.073365265235083</v>
      </c>
      <c r="CA16" s="11">
        <v>80.836869334448778</v>
      </c>
      <c r="CB16" s="11">
        <v>72.482743987970053</v>
      </c>
      <c r="CC16" s="11">
        <v>83.53039631907177</v>
      </c>
      <c r="CD16" s="11">
        <v>81.861436222619176</v>
      </c>
      <c r="CE16" s="11">
        <v>81.054670872269554</v>
      </c>
      <c r="CF16" s="11">
        <v>79.513754814177375</v>
      </c>
      <c r="CG16" s="11">
        <v>79.998757401213084</v>
      </c>
      <c r="CH16" s="11">
        <v>82.065477157839013</v>
      </c>
      <c r="CI16" s="11">
        <v>82.967446418296888</v>
      </c>
      <c r="CJ16" s="11">
        <v>63.747028059562624</v>
      </c>
      <c r="CK16" s="11">
        <v>81.028841177124548</v>
      </c>
      <c r="CL16" s="11"/>
      <c r="CM16" s="11"/>
      <c r="CN16" s="11"/>
      <c r="CO16" s="11"/>
      <c r="CP16" s="11"/>
    </row>
    <row r="17" spans="1:94" x14ac:dyDescent="0.25">
      <c r="A17">
        <v>1991</v>
      </c>
      <c r="B17" s="11">
        <v>67.2226518435603</v>
      </c>
      <c r="C17" s="11"/>
      <c r="D17" s="11">
        <v>65.74330049468675</v>
      </c>
      <c r="E17" s="11">
        <v>71.132003518903076</v>
      </c>
      <c r="F17" s="11">
        <v>79.072240191144942</v>
      </c>
      <c r="G17" s="11">
        <v>62.269412926856624</v>
      </c>
      <c r="H17" s="11">
        <v>64.127687204174492</v>
      </c>
      <c r="I17" s="11">
        <v>82.282954123675054</v>
      </c>
      <c r="J17" s="11">
        <v>68.649759792576958</v>
      </c>
      <c r="K17" s="11">
        <v>63.210717785592443</v>
      </c>
      <c r="L17" s="11">
        <v>56.867888801926789</v>
      </c>
      <c r="M17" s="11">
        <v>59.232353234784988</v>
      </c>
      <c r="N17" s="11">
        <v>78.603950658222615</v>
      </c>
      <c r="O17" s="11">
        <v>75.207054101878839</v>
      </c>
      <c r="P17" s="11"/>
      <c r="Q17" s="11">
        <v>70.450462597647103</v>
      </c>
      <c r="R17" s="11">
        <v>59.038077029582823</v>
      </c>
      <c r="S17" s="11">
        <v>62.917277038728805</v>
      </c>
      <c r="T17" s="11"/>
      <c r="U17" s="11">
        <v>78.174779395697215</v>
      </c>
      <c r="V17" s="11">
        <v>76.824531953252801</v>
      </c>
      <c r="W17" s="11">
        <v>77.314965516883348</v>
      </c>
      <c r="X17" s="11">
        <v>77.234988654091822</v>
      </c>
      <c r="Y17" s="11">
        <v>76.260855927738774</v>
      </c>
      <c r="Z17" s="11">
        <v>80.002693985232014</v>
      </c>
      <c r="AA17" s="11">
        <v>80.472365248509291</v>
      </c>
      <c r="AB17" s="11">
        <v>78.847938314014499</v>
      </c>
      <c r="AC17" s="11">
        <v>77.93335473332786</v>
      </c>
      <c r="AD17" s="11">
        <v>75.460173197163982</v>
      </c>
      <c r="AE17" s="11">
        <v>79.837463475954181</v>
      </c>
      <c r="AF17" s="11">
        <v>78.457355912313389</v>
      </c>
      <c r="AG17" s="11">
        <v>77.513818636344951</v>
      </c>
      <c r="AH17" s="11">
        <v>74.031988606246657</v>
      </c>
      <c r="AI17" s="11">
        <v>75.17006375525493</v>
      </c>
      <c r="AJ17" s="11">
        <v>76.521077747330196</v>
      </c>
      <c r="AK17" s="11">
        <v>77.158597580765033</v>
      </c>
      <c r="AL17" s="11">
        <v>76.472655470264812</v>
      </c>
      <c r="AM17" s="11">
        <v>74.99294083894543</v>
      </c>
      <c r="AN17" s="11">
        <v>79.661221225169555</v>
      </c>
      <c r="AO17" s="11">
        <v>79.151546162125442</v>
      </c>
      <c r="AP17" s="11"/>
      <c r="AQ17" s="11">
        <v>69.530188058536027</v>
      </c>
      <c r="AR17" s="11">
        <v>58.930477291380321</v>
      </c>
      <c r="AS17" s="11">
        <v>65.148620114151967</v>
      </c>
      <c r="AT17" s="11">
        <v>70.852274522777876</v>
      </c>
      <c r="AU17" s="11">
        <v>63.994427319594578</v>
      </c>
      <c r="AV17" s="11">
        <v>65.041059258974684</v>
      </c>
      <c r="AW17" s="11">
        <v>61.669766744721478</v>
      </c>
      <c r="AX17" s="11">
        <v>62.097518895920722</v>
      </c>
      <c r="AY17" s="11">
        <v>54.847256259989351</v>
      </c>
      <c r="AZ17" s="11">
        <v>61.661164945306552</v>
      </c>
      <c r="BA17" s="11">
        <v>61.822517752218843</v>
      </c>
      <c r="BB17" s="11">
        <v>74.113072341164639</v>
      </c>
      <c r="BC17" s="11">
        <v>62.285201433958576</v>
      </c>
      <c r="BD17" s="11"/>
      <c r="BE17" s="11">
        <v>57.233122935337299</v>
      </c>
      <c r="BF17" s="11">
        <v>53.621498287532788</v>
      </c>
      <c r="BG17" s="11">
        <v>59.011014905435331</v>
      </c>
      <c r="BH17" s="11">
        <v>54.993673286669846</v>
      </c>
      <c r="BI17" s="11">
        <v>69.150034470872114</v>
      </c>
      <c r="BJ17" s="11">
        <v>51.384362035177972</v>
      </c>
      <c r="BK17" s="11">
        <v>60.855429662869739</v>
      </c>
      <c r="BL17" s="11">
        <v>55.165514072853796</v>
      </c>
      <c r="BM17" s="11">
        <v>57.872971018418284</v>
      </c>
      <c r="BN17" s="11">
        <v>61.607558368515299</v>
      </c>
      <c r="BO17" s="11">
        <v>63.328248406421288</v>
      </c>
      <c r="BP17" s="11">
        <v>70.099049231911096</v>
      </c>
      <c r="BQ17" s="11"/>
      <c r="BR17" s="11">
        <v>79.334318836991457</v>
      </c>
      <c r="BS17" s="11">
        <v>78.312577466891199</v>
      </c>
      <c r="BT17" s="11">
        <v>82.418991495481109</v>
      </c>
      <c r="BU17" s="11">
        <v>83.036895644606417</v>
      </c>
      <c r="BV17" s="11">
        <v>82.017740700256525</v>
      </c>
      <c r="BW17" s="11">
        <v>82.969744344004212</v>
      </c>
      <c r="BX17" s="11">
        <v>80.739077343088894</v>
      </c>
      <c r="BY17" s="11">
        <v>80.303474312016561</v>
      </c>
      <c r="BZ17" s="11">
        <v>83.982706198559683</v>
      </c>
      <c r="CA17" s="11">
        <v>81.294942483603592</v>
      </c>
      <c r="CB17" s="11">
        <v>73.229117065437208</v>
      </c>
      <c r="CC17" s="11">
        <v>83.901728670301011</v>
      </c>
      <c r="CD17" s="11">
        <v>81.911234325380121</v>
      </c>
      <c r="CE17" s="11">
        <v>81.033378871411117</v>
      </c>
      <c r="CF17" s="11">
        <v>80.129912749024328</v>
      </c>
      <c r="CG17" s="11">
        <v>80.662479484648415</v>
      </c>
      <c r="CH17" s="11">
        <v>81.871831310381722</v>
      </c>
      <c r="CI17" s="11">
        <v>82.933919090444434</v>
      </c>
      <c r="CJ17" s="11">
        <v>64.309835010723461</v>
      </c>
      <c r="CK17" s="11">
        <v>80.97395249421109</v>
      </c>
      <c r="CL17" s="11"/>
      <c r="CM17" s="11"/>
      <c r="CN17" s="11"/>
      <c r="CO17" s="11"/>
      <c r="CP17" s="11"/>
    </row>
    <row r="18" spans="1:94" x14ac:dyDescent="0.25">
      <c r="A18">
        <v>1992</v>
      </c>
      <c r="B18" s="11">
        <v>67.401981361749591</v>
      </c>
      <c r="C18" s="11"/>
      <c r="D18" s="11">
        <v>65.709979438780721</v>
      </c>
      <c r="E18" s="11">
        <v>71.339691716547776</v>
      </c>
      <c r="F18" s="11">
        <v>79.473372224822199</v>
      </c>
      <c r="G18" s="11">
        <v>62.490169933973078</v>
      </c>
      <c r="H18" s="11">
        <v>64.660149699968457</v>
      </c>
      <c r="I18" s="11">
        <v>82.781124753518938</v>
      </c>
      <c r="J18" s="11">
        <v>68.953013254303926</v>
      </c>
      <c r="K18" s="11">
        <v>63.474914994766912</v>
      </c>
      <c r="L18" s="11">
        <v>56.872829671728489</v>
      </c>
      <c r="M18" s="11">
        <v>59.455874954003917</v>
      </c>
      <c r="N18" s="11">
        <v>78.427374271932536</v>
      </c>
      <c r="O18" s="11">
        <v>75.736785594089156</v>
      </c>
      <c r="P18" s="11"/>
      <c r="Q18" s="11">
        <v>71.077183596139534</v>
      </c>
      <c r="R18" s="11">
        <v>59.109899848242463</v>
      </c>
      <c r="S18" s="11">
        <v>63.20192130591262</v>
      </c>
      <c r="T18" s="11"/>
      <c r="U18" s="11">
        <v>78.272198007718728</v>
      </c>
      <c r="V18" s="11">
        <v>76.868188416864967</v>
      </c>
      <c r="W18" s="11">
        <v>77.618692734984293</v>
      </c>
      <c r="X18" s="11">
        <v>77.412643432550098</v>
      </c>
      <c r="Y18" s="11">
        <v>76.691778444418247</v>
      </c>
      <c r="Z18" s="11">
        <v>80.471095774012142</v>
      </c>
      <c r="AA18" s="11">
        <v>80.738554921502072</v>
      </c>
      <c r="AB18" s="11">
        <v>79.442777336405413</v>
      </c>
      <c r="AC18" s="11">
        <v>78.198002602442415</v>
      </c>
      <c r="AD18" s="11">
        <v>75.551741012835919</v>
      </c>
      <c r="AE18" s="11">
        <v>80.334320630457668</v>
      </c>
      <c r="AF18" s="11">
        <v>78.519599005248722</v>
      </c>
      <c r="AG18" s="11">
        <v>77.632202120522777</v>
      </c>
      <c r="AH18" s="11">
        <v>74.230475667325734</v>
      </c>
      <c r="AI18" s="11">
        <v>75.506488479021669</v>
      </c>
      <c r="AJ18" s="11">
        <v>77.114223561175208</v>
      </c>
      <c r="AK18" s="11">
        <v>77.403143756914034</v>
      </c>
      <c r="AL18" s="11">
        <v>76.803300601734037</v>
      </c>
      <c r="AM18" s="11">
        <v>75.477914350406579</v>
      </c>
      <c r="AN18" s="11">
        <v>80.146943334322259</v>
      </c>
      <c r="AO18" s="11">
        <v>79.373349380910653</v>
      </c>
      <c r="AP18" s="11"/>
      <c r="AQ18" s="11">
        <v>69.819150109839057</v>
      </c>
      <c r="AR18" s="11">
        <v>59.184873057598203</v>
      </c>
      <c r="AS18" s="11">
        <v>65.684603510375069</v>
      </c>
      <c r="AT18" s="11">
        <v>71.05643261392288</v>
      </c>
      <c r="AU18" s="11">
        <v>64.363452380955721</v>
      </c>
      <c r="AV18" s="11">
        <v>65.289429227592166</v>
      </c>
      <c r="AW18" s="11">
        <v>61.984754472453901</v>
      </c>
      <c r="AX18" s="11">
        <v>62.437932422725524</v>
      </c>
      <c r="AY18" s="11">
        <v>55.012889442093055</v>
      </c>
      <c r="AZ18" s="11">
        <v>62.26173518960146</v>
      </c>
      <c r="BA18" s="11">
        <v>62.247047287036636</v>
      </c>
      <c r="BB18" s="11">
        <v>74.331577414225009</v>
      </c>
      <c r="BC18" s="11">
        <v>62.588687952688801</v>
      </c>
      <c r="BD18" s="11"/>
      <c r="BE18" s="11">
        <v>57.873384790750833</v>
      </c>
      <c r="BF18" s="11">
        <v>53.580369186243459</v>
      </c>
      <c r="BG18" s="11">
        <v>59.2129770572352</v>
      </c>
      <c r="BH18" s="11">
        <v>55.497127228357208</v>
      </c>
      <c r="BI18" s="11">
        <v>69.617450280144539</v>
      </c>
      <c r="BJ18" s="11">
        <v>51.851919918989225</v>
      </c>
      <c r="BK18" s="11">
        <v>61.30066965135719</v>
      </c>
      <c r="BL18" s="11">
        <v>55.271007494418711</v>
      </c>
      <c r="BM18" s="11">
        <v>57.840944314640964</v>
      </c>
      <c r="BN18" s="11">
        <v>62.190687101862132</v>
      </c>
      <c r="BO18" s="11">
        <v>63.955985812763728</v>
      </c>
      <c r="BP18" s="11">
        <v>70.885442101936889</v>
      </c>
      <c r="BQ18" s="11"/>
      <c r="BR18" s="11">
        <v>79.353588859189216</v>
      </c>
      <c r="BS18" s="11">
        <v>78.235123313602514</v>
      </c>
      <c r="BT18" s="11">
        <v>82.409903745823129</v>
      </c>
      <c r="BU18" s="11">
        <v>82.863667551344207</v>
      </c>
      <c r="BV18" s="11">
        <v>82.034624475332095</v>
      </c>
      <c r="BW18" s="11">
        <v>82.956252426854036</v>
      </c>
      <c r="BX18" s="11">
        <v>80.7641386181011</v>
      </c>
      <c r="BY18" s="11">
        <v>80.384248076693353</v>
      </c>
      <c r="BZ18" s="11">
        <v>83.928592034011714</v>
      </c>
      <c r="CA18" s="11">
        <v>81.777783332771378</v>
      </c>
      <c r="CB18" s="11">
        <v>73.890041765973208</v>
      </c>
      <c r="CC18" s="11">
        <v>84.231910619114814</v>
      </c>
      <c r="CD18" s="11">
        <v>81.900476775693321</v>
      </c>
      <c r="CE18" s="11">
        <v>80.955892235779032</v>
      </c>
      <c r="CF18" s="11">
        <v>80.709775739130976</v>
      </c>
      <c r="CG18" s="11">
        <v>81.361690261665217</v>
      </c>
      <c r="CH18" s="11">
        <v>81.66873651081778</v>
      </c>
      <c r="CI18" s="11">
        <v>82.807410892511598</v>
      </c>
      <c r="CJ18" s="11">
        <v>64.88676614239732</v>
      </c>
      <c r="CK18" s="11">
        <v>80.863400182262211</v>
      </c>
      <c r="CL18" s="11"/>
      <c r="CM18" s="11"/>
      <c r="CN18" s="11"/>
      <c r="CO18" s="11"/>
      <c r="CP18" s="11"/>
    </row>
    <row r="19" spans="1:94" x14ac:dyDescent="0.25">
      <c r="A19">
        <v>1993</v>
      </c>
      <c r="B19" s="11">
        <v>67.62610438552656</v>
      </c>
      <c r="C19" s="11"/>
      <c r="D19" s="11">
        <v>65.732581699121823</v>
      </c>
      <c r="E19" s="11">
        <v>71.661527407094468</v>
      </c>
      <c r="F19" s="11">
        <v>79.789715382971181</v>
      </c>
      <c r="G19" s="11">
        <v>62.74019890797922</v>
      </c>
      <c r="H19" s="11">
        <v>65.18620409288576</v>
      </c>
      <c r="I19" s="11">
        <v>83.198159025475036</v>
      </c>
      <c r="J19" s="11">
        <v>69.375060169603273</v>
      </c>
      <c r="K19" s="11">
        <v>63.721144390252512</v>
      </c>
      <c r="L19" s="11">
        <v>56.971695863954935</v>
      </c>
      <c r="M19" s="11">
        <v>59.713329034778141</v>
      </c>
      <c r="N19" s="11">
        <v>78.105144503050496</v>
      </c>
      <c r="O19" s="11">
        <v>76.096107439398352</v>
      </c>
      <c r="P19" s="11"/>
      <c r="Q19" s="11">
        <v>71.67951528007508</v>
      </c>
      <c r="R19" s="11">
        <v>59.280503274745463</v>
      </c>
      <c r="S19" s="11">
        <v>63.511170070651211</v>
      </c>
      <c r="T19" s="11"/>
      <c r="U19" s="11">
        <v>78.309272952484861</v>
      </c>
      <c r="V19" s="11">
        <v>76.893783701206459</v>
      </c>
      <c r="W19" s="11">
        <v>78.017597522064918</v>
      </c>
      <c r="X19" s="11">
        <v>77.659365477515735</v>
      </c>
      <c r="Y19" s="11">
        <v>77.109495946432503</v>
      </c>
      <c r="Z19" s="11">
        <v>81.036100972016257</v>
      </c>
      <c r="AA19" s="11">
        <v>81.014876735377868</v>
      </c>
      <c r="AB19" s="11">
        <v>80.137441249263304</v>
      </c>
      <c r="AC19" s="11">
        <v>78.577937263123943</v>
      </c>
      <c r="AD19" s="11">
        <v>75.651370208553459</v>
      </c>
      <c r="AE19" s="11">
        <v>80.968876561360673</v>
      </c>
      <c r="AF19" s="11">
        <v>78.7271913954784</v>
      </c>
      <c r="AG19" s="11">
        <v>77.790476947423258</v>
      </c>
      <c r="AH19" s="11">
        <v>74.445678306132962</v>
      </c>
      <c r="AI19" s="11">
        <v>75.860775164052328</v>
      </c>
      <c r="AJ19" s="11">
        <v>77.896955337755514</v>
      </c>
      <c r="AK19" s="11">
        <v>77.774318220284457</v>
      </c>
      <c r="AL19" s="11">
        <v>77.184976930624899</v>
      </c>
      <c r="AM19" s="11">
        <v>76.04414153901979</v>
      </c>
      <c r="AN19" s="11">
        <v>80.698306612961034</v>
      </c>
      <c r="AO19" s="11">
        <v>79.609724414094799</v>
      </c>
      <c r="AP19" s="11"/>
      <c r="AQ19" s="11">
        <v>70.193063146479346</v>
      </c>
      <c r="AR19" s="11">
        <v>59.468733365008568</v>
      </c>
      <c r="AS19" s="11">
        <v>66.243963236813983</v>
      </c>
      <c r="AT19" s="11">
        <v>71.291653857017906</v>
      </c>
      <c r="AU19" s="11">
        <v>64.755162083780803</v>
      </c>
      <c r="AV19" s="11">
        <v>65.611904202478001</v>
      </c>
      <c r="AW19" s="11">
        <v>62.275360203419496</v>
      </c>
      <c r="AX19" s="11">
        <v>62.792424574475859</v>
      </c>
      <c r="AY19" s="11">
        <v>55.163643477734368</v>
      </c>
      <c r="AZ19" s="11">
        <v>62.821115300888081</v>
      </c>
      <c r="BA19" s="11">
        <v>62.726236834688706</v>
      </c>
      <c r="BB19" s="11">
        <v>74.590265550212138</v>
      </c>
      <c r="BC19" s="11">
        <v>62.95966787801013</v>
      </c>
      <c r="BD19" s="11"/>
      <c r="BE19" s="11">
        <v>58.590032662878819</v>
      </c>
      <c r="BF19" s="11">
        <v>53.596077180672935</v>
      </c>
      <c r="BG19" s="11">
        <v>59.568454797470558</v>
      </c>
      <c r="BH19" s="11">
        <v>56.138027470582543</v>
      </c>
      <c r="BI19" s="11">
        <v>70.10734002292979</v>
      </c>
      <c r="BJ19" s="11">
        <v>52.398889963483072</v>
      </c>
      <c r="BK19" s="11">
        <v>61.735858157029902</v>
      </c>
      <c r="BL19" s="11">
        <v>55.430862813803472</v>
      </c>
      <c r="BM19" s="11">
        <v>57.919287909261932</v>
      </c>
      <c r="BN19" s="11">
        <v>62.798519689994379</v>
      </c>
      <c r="BO19" s="11">
        <v>64.669202384822654</v>
      </c>
      <c r="BP19" s="11">
        <v>71.705133272207846</v>
      </c>
      <c r="BQ19" s="11"/>
      <c r="BR19" s="11">
        <v>79.384741515099876</v>
      </c>
      <c r="BS19" s="11">
        <v>78.189749854353153</v>
      </c>
      <c r="BT19" s="11">
        <v>82.38798264411902</v>
      </c>
      <c r="BU19" s="11">
        <v>82.604221761533012</v>
      </c>
      <c r="BV19" s="11">
        <v>82.018044391887386</v>
      </c>
      <c r="BW19" s="11">
        <v>82.909707894859025</v>
      </c>
      <c r="BX19" s="11">
        <v>80.789751583780586</v>
      </c>
      <c r="BY19" s="11">
        <v>80.416541464388473</v>
      </c>
      <c r="BZ19" s="11">
        <v>83.907206404720199</v>
      </c>
      <c r="CA19" s="11">
        <v>82.269589128171759</v>
      </c>
      <c r="CB19" s="11">
        <v>74.504556389293811</v>
      </c>
      <c r="CC19" s="11">
        <v>84.518835713934564</v>
      </c>
      <c r="CD19" s="11">
        <v>81.841016973131644</v>
      </c>
      <c r="CE19" s="11">
        <v>80.827992164480932</v>
      </c>
      <c r="CF19" s="11">
        <v>81.24664808485737</v>
      </c>
      <c r="CG19" s="11">
        <v>82.064071021855199</v>
      </c>
      <c r="CH19" s="11">
        <v>81.458403433476391</v>
      </c>
      <c r="CI19" s="11">
        <v>82.627635951990484</v>
      </c>
      <c r="CJ19" s="11">
        <v>65.477630154229814</v>
      </c>
      <c r="CK19" s="11">
        <v>80.723938836357235</v>
      </c>
      <c r="CL19" s="11"/>
      <c r="CM19" s="11"/>
      <c r="CN19" s="11"/>
      <c r="CO19" s="11"/>
      <c r="CP19" s="11"/>
    </row>
    <row r="20" spans="1:94" x14ac:dyDescent="0.25">
      <c r="A20">
        <v>1994</v>
      </c>
      <c r="B20" s="11">
        <v>67.869766127006699</v>
      </c>
      <c r="C20" s="11"/>
      <c r="D20" s="11">
        <v>65.840960567693458</v>
      </c>
      <c r="E20" s="11">
        <v>71.958490810913148</v>
      </c>
      <c r="F20" s="11">
        <v>80.14090898945787</v>
      </c>
      <c r="G20" s="11">
        <v>63.033027973604078</v>
      </c>
      <c r="H20" s="11">
        <v>65.741063654808713</v>
      </c>
      <c r="I20" s="11">
        <v>83.58228913602737</v>
      </c>
      <c r="J20" s="11">
        <v>69.825741335055881</v>
      </c>
      <c r="K20" s="11">
        <v>63.991706024628726</v>
      </c>
      <c r="L20" s="11">
        <v>57.116111602127468</v>
      </c>
      <c r="M20" s="11">
        <v>59.977417394872063</v>
      </c>
      <c r="N20" s="11">
        <v>77.834210011510365</v>
      </c>
      <c r="O20" s="11">
        <v>76.498334668770596</v>
      </c>
      <c r="P20" s="11"/>
      <c r="Q20" s="11">
        <v>72.26991023771069</v>
      </c>
      <c r="R20" s="11">
        <v>59.525335179254576</v>
      </c>
      <c r="S20" s="11">
        <v>63.907865511710575</v>
      </c>
      <c r="T20" s="11"/>
      <c r="U20" s="11">
        <v>78.365566014324841</v>
      </c>
      <c r="V20" s="11">
        <v>76.922599229792837</v>
      </c>
      <c r="W20" s="11">
        <v>78.455851180483279</v>
      </c>
      <c r="X20" s="11">
        <v>77.975064729721026</v>
      </c>
      <c r="Y20" s="11">
        <v>77.565441695121763</v>
      </c>
      <c r="Z20" s="11">
        <v>81.600842252129951</v>
      </c>
      <c r="AA20" s="11">
        <v>81.29311719977612</v>
      </c>
      <c r="AB20" s="11">
        <v>80.789934540935931</v>
      </c>
      <c r="AC20" s="11">
        <v>78.99412893020255</v>
      </c>
      <c r="AD20" s="11">
        <v>75.760107632175519</v>
      </c>
      <c r="AE20" s="11">
        <v>81.529753403440196</v>
      </c>
      <c r="AF20" s="11">
        <v>79.017986540188573</v>
      </c>
      <c r="AG20" s="11">
        <v>77.992617986265515</v>
      </c>
      <c r="AH20" s="11">
        <v>74.721764268351592</v>
      </c>
      <c r="AI20" s="11">
        <v>76.306471901083569</v>
      </c>
      <c r="AJ20" s="11">
        <v>78.632389338932242</v>
      </c>
      <c r="AK20" s="11">
        <v>78.191223103727722</v>
      </c>
      <c r="AL20" s="11">
        <v>77.568804497991181</v>
      </c>
      <c r="AM20" s="11">
        <v>76.641069120103879</v>
      </c>
      <c r="AN20" s="11">
        <v>81.25384906407298</v>
      </c>
      <c r="AO20" s="11">
        <v>79.905966675410554</v>
      </c>
      <c r="AP20" s="11"/>
      <c r="AQ20" s="11">
        <v>70.55657030357618</v>
      </c>
      <c r="AR20" s="11">
        <v>59.77509494715094</v>
      </c>
      <c r="AS20" s="11">
        <v>66.830076440291833</v>
      </c>
      <c r="AT20" s="11">
        <v>71.530288213489285</v>
      </c>
      <c r="AU20" s="11">
        <v>65.189250278198415</v>
      </c>
      <c r="AV20" s="11">
        <v>65.996067363907798</v>
      </c>
      <c r="AW20" s="11">
        <v>62.583173697274312</v>
      </c>
      <c r="AX20" s="11">
        <v>63.150343018642651</v>
      </c>
      <c r="AY20" s="11">
        <v>55.360713238647392</v>
      </c>
      <c r="AZ20" s="11">
        <v>63.337088634872011</v>
      </c>
      <c r="BA20" s="11">
        <v>63.206336937693223</v>
      </c>
      <c r="BB20" s="11">
        <v>74.818872040389749</v>
      </c>
      <c r="BC20" s="11">
        <v>63.344422245550284</v>
      </c>
      <c r="BD20" s="11"/>
      <c r="BE20" s="11">
        <v>59.397398245505478</v>
      </c>
      <c r="BF20" s="11">
        <v>53.675884006161446</v>
      </c>
      <c r="BG20" s="11">
        <v>59.995689444624617</v>
      </c>
      <c r="BH20" s="11">
        <v>56.916485107583888</v>
      </c>
      <c r="BI20" s="11">
        <v>70.57124061828452</v>
      </c>
      <c r="BJ20" s="11">
        <v>52.980091881081719</v>
      </c>
      <c r="BK20" s="11">
        <v>62.247934959544132</v>
      </c>
      <c r="BL20" s="11">
        <v>55.632689420851698</v>
      </c>
      <c r="BM20" s="11">
        <v>58.156895409518931</v>
      </c>
      <c r="BN20" s="11">
        <v>63.406366533077723</v>
      </c>
      <c r="BO20" s="11">
        <v>65.430280943975333</v>
      </c>
      <c r="BP20" s="11">
        <v>72.540757840503503</v>
      </c>
      <c r="BQ20" s="11"/>
      <c r="BR20" s="11">
        <v>79.465065691188187</v>
      </c>
      <c r="BS20" s="11">
        <v>78.195243249879155</v>
      </c>
      <c r="BT20" s="11">
        <v>82.377209545406799</v>
      </c>
      <c r="BU20" s="11">
        <v>82.380180559403499</v>
      </c>
      <c r="BV20" s="11">
        <v>82.002825004039877</v>
      </c>
      <c r="BW20" s="11">
        <v>82.804033756508176</v>
      </c>
      <c r="BX20" s="11">
        <v>80.852370166591996</v>
      </c>
      <c r="BY20" s="11">
        <v>80.460149200303988</v>
      </c>
      <c r="BZ20" s="11">
        <v>83.902196301673598</v>
      </c>
      <c r="CA20" s="11">
        <v>82.765757656523732</v>
      </c>
      <c r="CB20" s="11">
        <v>75.121139607182869</v>
      </c>
      <c r="CC20" s="11">
        <v>84.770440351165519</v>
      </c>
      <c r="CD20" s="11">
        <v>81.764015305915009</v>
      </c>
      <c r="CE20" s="11">
        <v>80.674777837198576</v>
      </c>
      <c r="CF20" s="11">
        <v>81.752013235528622</v>
      </c>
      <c r="CG20" s="11">
        <v>82.720453239439038</v>
      </c>
      <c r="CH20" s="11">
        <v>81.27174952916792</v>
      </c>
      <c r="CI20" s="11">
        <v>82.464632909282656</v>
      </c>
      <c r="CJ20" s="11">
        <v>66.077325832114184</v>
      </c>
      <c r="CK20" s="11">
        <v>80.602879276006703</v>
      </c>
      <c r="CL20" s="11"/>
      <c r="CM20" s="11"/>
      <c r="CN20" s="11"/>
      <c r="CO20" s="11"/>
      <c r="CP20" s="11"/>
    </row>
    <row r="21" spans="1:94" x14ac:dyDescent="0.25">
      <c r="A21">
        <v>1995</v>
      </c>
      <c r="B21" s="11">
        <v>68.126305255770504</v>
      </c>
      <c r="C21" s="11"/>
      <c r="D21" s="11">
        <v>66.064331035931133</v>
      </c>
      <c r="E21" s="11">
        <v>72.193676879642226</v>
      </c>
      <c r="F21" s="11">
        <v>80.581505600620261</v>
      </c>
      <c r="G21" s="11">
        <v>63.371458764861465</v>
      </c>
      <c r="H21" s="11">
        <v>66.339928221696368</v>
      </c>
      <c r="I21" s="11">
        <v>83.957141080082991</v>
      </c>
      <c r="J21" s="11">
        <v>70.256807254943567</v>
      </c>
      <c r="K21" s="11">
        <v>64.310964907074776</v>
      </c>
      <c r="L21" s="11">
        <v>57.287356273461867</v>
      </c>
      <c r="M21" s="11">
        <v>60.236664298107769</v>
      </c>
      <c r="N21" s="11">
        <v>77.74891712740498</v>
      </c>
      <c r="O21" s="11">
        <v>77.030393527475454</v>
      </c>
      <c r="P21" s="11"/>
      <c r="Q21" s="11">
        <v>72.855703368582326</v>
      </c>
      <c r="R21" s="11">
        <v>59.844832316148626</v>
      </c>
      <c r="S21" s="11">
        <v>64.432138868914109</v>
      </c>
      <c r="T21" s="11"/>
      <c r="U21" s="11">
        <v>78.476896534411196</v>
      </c>
      <c r="V21" s="11">
        <v>76.968809372590059</v>
      </c>
      <c r="W21" s="11">
        <v>78.907718552190516</v>
      </c>
      <c r="X21" s="11">
        <v>78.357507693855283</v>
      </c>
      <c r="Y21" s="11">
        <v>78.037691549819314</v>
      </c>
      <c r="Z21" s="11">
        <v>82.109197814435703</v>
      </c>
      <c r="AA21" s="11">
        <v>81.557225605305192</v>
      </c>
      <c r="AB21" s="11">
        <v>81.340810305705858</v>
      </c>
      <c r="AC21" s="11">
        <v>79.384275502485565</v>
      </c>
      <c r="AD21" s="11">
        <v>75.890713958536395</v>
      </c>
      <c r="AE21" s="11">
        <v>81.927365877530448</v>
      </c>
      <c r="AF21" s="11">
        <v>79.343509695384384</v>
      </c>
      <c r="AG21" s="11">
        <v>78.240220237762188</v>
      </c>
      <c r="AH21" s="11">
        <v>75.062808925726785</v>
      </c>
      <c r="AI21" s="11">
        <v>76.877815684447455</v>
      </c>
      <c r="AJ21" s="11">
        <v>79.195488811839695</v>
      </c>
      <c r="AK21" s="11">
        <v>78.617072056509102</v>
      </c>
      <c r="AL21" s="11">
        <v>77.934492266706712</v>
      </c>
      <c r="AM21" s="11">
        <v>77.243476071938019</v>
      </c>
      <c r="AN21" s="11">
        <v>81.77467389945302</v>
      </c>
      <c r="AO21" s="11">
        <v>80.287010034091963</v>
      </c>
      <c r="AP21" s="11"/>
      <c r="AQ21" s="11">
        <v>70.865966498239828</v>
      </c>
      <c r="AR21" s="11">
        <v>60.098542088800478</v>
      </c>
      <c r="AS21" s="11">
        <v>67.432669095486276</v>
      </c>
      <c r="AT21" s="11">
        <v>71.766598896180398</v>
      </c>
      <c r="AU21" s="11">
        <v>65.673709029276765</v>
      </c>
      <c r="AV21" s="11">
        <v>66.432065623731646</v>
      </c>
      <c r="AW21" s="11">
        <v>62.930710732576323</v>
      </c>
      <c r="AX21" s="11">
        <v>63.508777879715154</v>
      </c>
      <c r="AY21" s="11">
        <v>55.623328120290189</v>
      </c>
      <c r="AZ21" s="11">
        <v>63.812290402783972</v>
      </c>
      <c r="BA21" s="11">
        <v>63.663996659395217</v>
      </c>
      <c r="BB21" s="11">
        <v>74.988797779215929</v>
      </c>
      <c r="BC21" s="11">
        <v>63.720211093309729</v>
      </c>
      <c r="BD21" s="11"/>
      <c r="BE21" s="11">
        <v>60.303671080081514</v>
      </c>
      <c r="BF21" s="11">
        <v>53.821232880400167</v>
      </c>
      <c r="BG21" s="11">
        <v>60.452661073255179</v>
      </c>
      <c r="BH21" s="11">
        <v>57.81953907707986</v>
      </c>
      <c r="BI21" s="11">
        <v>70.986390257974023</v>
      </c>
      <c r="BJ21" s="11">
        <v>53.570018815962499</v>
      </c>
      <c r="BK21" s="11">
        <v>62.873587326713547</v>
      </c>
      <c r="BL21" s="11">
        <v>55.864106468166483</v>
      </c>
      <c r="BM21" s="11">
        <v>58.549672291919833</v>
      </c>
      <c r="BN21" s="11">
        <v>63.990324140333279</v>
      </c>
      <c r="BO21" s="11">
        <v>66.222926732713248</v>
      </c>
      <c r="BP21" s="11">
        <v>73.337582631546695</v>
      </c>
      <c r="BQ21" s="11"/>
      <c r="BR21" s="11">
        <v>79.611053138898924</v>
      </c>
      <c r="BS21" s="11">
        <v>78.252388255521552</v>
      </c>
      <c r="BT21" s="11">
        <v>82.3942111431532</v>
      </c>
      <c r="BU21" s="11">
        <v>82.270304670874211</v>
      </c>
      <c r="BV21" s="11">
        <v>82.013683642668099</v>
      </c>
      <c r="BW21" s="11">
        <v>82.640482270511953</v>
      </c>
      <c r="BX21" s="11">
        <v>80.971701053370126</v>
      </c>
      <c r="BY21" s="11">
        <v>80.543358276462072</v>
      </c>
      <c r="BZ21" s="11">
        <v>83.91164141943247</v>
      </c>
      <c r="CA21" s="11">
        <v>83.262261881189943</v>
      </c>
      <c r="CB21" s="11">
        <v>75.748553012852327</v>
      </c>
      <c r="CC21" s="11">
        <v>84.994286428169559</v>
      </c>
      <c r="CD21" s="11">
        <v>81.694381838924485</v>
      </c>
      <c r="CE21" s="11">
        <v>80.518594023379123</v>
      </c>
      <c r="CF21" s="11">
        <v>82.237483195549004</v>
      </c>
      <c r="CG21" s="11">
        <v>83.306260869840756</v>
      </c>
      <c r="CH21" s="11">
        <v>81.147730980477462</v>
      </c>
      <c r="CI21" s="11">
        <v>82.364563301744525</v>
      </c>
      <c r="CJ21" s="11">
        <v>66.674323574321733</v>
      </c>
      <c r="CK21" s="11">
        <v>80.530398787367801</v>
      </c>
      <c r="CL21" s="11"/>
      <c r="CM21" s="11"/>
      <c r="CN21" s="11"/>
      <c r="CO21" s="11"/>
      <c r="CP21" s="11"/>
    </row>
    <row r="22" spans="1:94" x14ac:dyDescent="0.25">
      <c r="A22">
        <v>1996</v>
      </c>
      <c r="B22" s="11">
        <v>68.454057683731804</v>
      </c>
      <c r="C22" s="11"/>
      <c r="D22" s="11">
        <v>66.398655576394503</v>
      </c>
      <c r="E22" s="11">
        <v>72.811723016185724</v>
      </c>
      <c r="F22" s="11">
        <v>80.800632489774301</v>
      </c>
      <c r="G22" s="11">
        <v>63.690241589126444</v>
      </c>
      <c r="H22" s="11">
        <v>66.901065673522254</v>
      </c>
      <c r="I22" s="11">
        <v>84.294596144966505</v>
      </c>
      <c r="J22" s="11">
        <v>70.746675209346932</v>
      </c>
      <c r="K22" s="11">
        <v>64.687220628345557</v>
      </c>
      <c r="L22" s="11">
        <v>57.523875287056875</v>
      </c>
      <c r="M22" s="11">
        <v>60.494156413712851</v>
      </c>
      <c r="N22" s="11">
        <v>77.497759153856492</v>
      </c>
      <c r="O22" s="11">
        <v>77.2472140116964</v>
      </c>
      <c r="P22" s="11"/>
      <c r="Q22" s="11">
        <v>73.534038795433219</v>
      </c>
      <c r="R22" s="11">
        <v>60.37530188839915</v>
      </c>
      <c r="S22" s="11">
        <v>64.979857396223139</v>
      </c>
      <c r="T22" s="11"/>
      <c r="U22" s="11">
        <v>78.566245631427307</v>
      </c>
      <c r="V22" s="11">
        <v>76.949854448422599</v>
      </c>
      <c r="W22" s="11">
        <v>79.514860414608094</v>
      </c>
      <c r="X22" s="11">
        <v>78.962304609062102</v>
      </c>
      <c r="Y22" s="11">
        <v>78.595929459784941</v>
      </c>
      <c r="Z22" s="11">
        <v>82.626408184406813</v>
      </c>
      <c r="AA22" s="11">
        <v>81.885275876623794</v>
      </c>
      <c r="AB22" s="11">
        <v>81.869762233406632</v>
      </c>
      <c r="AC22" s="11">
        <v>80.100240797976568</v>
      </c>
      <c r="AD22" s="11">
        <v>76.237739048840993</v>
      </c>
      <c r="AE22" s="11">
        <v>82.278423079289965</v>
      </c>
      <c r="AF22" s="11">
        <v>79.911605760879951</v>
      </c>
      <c r="AG22" s="11">
        <v>78.581597062210378</v>
      </c>
      <c r="AH22" s="11">
        <v>75.442462172605559</v>
      </c>
      <c r="AI22" s="11">
        <v>77.44607909491819</v>
      </c>
      <c r="AJ22" s="11">
        <v>79.931505701982147</v>
      </c>
      <c r="AK22" s="11">
        <v>79.302372720172372</v>
      </c>
      <c r="AL22" s="11">
        <v>78.377546879513702</v>
      </c>
      <c r="AM22" s="11">
        <v>77.824115827751271</v>
      </c>
      <c r="AN22" s="11">
        <v>82.352760776293309</v>
      </c>
      <c r="AO22" s="11">
        <v>80.738012285548265</v>
      </c>
      <c r="AP22" s="11"/>
      <c r="AQ22" s="11">
        <v>71.132384216990317</v>
      </c>
      <c r="AR22" s="11">
        <v>60.375979355861944</v>
      </c>
      <c r="AS22" s="11">
        <v>68.04748644997126</v>
      </c>
      <c r="AT22" s="11">
        <v>72.082999328981202</v>
      </c>
      <c r="AU22" s="11">
        <v>66.160121254044782</v>
      </c>
      <c r="AV22" s="11">
        <v>66.89064770723877</v>
      </c>
      <c r="AW22" s="11">
        <v>63.290121425601889</v>
      </c>
      <c r="AX22" s="11">
        <v>63.841869032171914</v>
      </c>
      <c r="AY22" s="11">
        <v>55.83596392864883</v>
      </c>
      <c r="AZ22" s="11">
        <v>64.221520910784392</v>
      </c>
      <c r="BA22" s="11">
        <v>64.059896544652958</v>
      </c>
      <c r="BB22" s="11">
        <v>75.103254609935419</v>
      </c>
      <c r="BC22" s="11">
        <v>64.149414999515216</v>
      </c>
      <c r="BD22" s="11"/>
      <c r="BE22" s="11">
        <v>61.248812085500674</v>
      </c>
      <c r="BF22" s="11">
        <v>53.891828362141716</v>
      </c>
      <c r="BG22" s="11">
        <v>61.090976865721387</v>
      </c>
      <c r="BH22" s="11">
        <v>59.166111098714417</v>
      </c>
      <c r="BI22" s="11">
        <v>71.255558700810155</v>
      </c>
      <c r="BJ22" s="11">
        <v>54.011411356234646</v>
      </c>
      <c r="BK22" s="11">
        <v>63.455544986713306</v>
      </c>
      <c r="BL22" s="11">
        <v>55.935551850920675</v>
      </c>
      <c r="BM22" s="11">
        <v>59.672357451597563</v>
      </c>
      <c r="BN22" s="11">
        <v>64.308031496451008</v>
      </c>
      <c r="BO22" s="11">
        <v>67.053909470533597</v>
      </c>
      <c r="BP22" s="11">
        <v>73.705549157402402</v>
      </c>
      <c r="BQ22" s="11"/>
      <c r="BR22" s="11">
        <v>79.732030926210143</v>
      </c>
      <c r="BS22" s="11">
        <v>78.260348035616488</v>
      </c>
      <c r="BT22" s="11">
        <v>82.491498973924735</v>
      </c>
      <c r="BU22" s="11">
        <v>82.29167773374833</v>
      </c>
      <c r="BV22" s="11">
        <v>82.061529824467698</v>
      </c>
      <c r="BW22" s="11">
        <v>82.419153685599241</v>
      </c>
      <c r="BX22" s="11">
        <v>81.027038320755992</v>
      </c>
      <c r="BY22" s="11">
        <v>80.670142650011755</v>
      </c>
      <c r="BZ22" s="11">
        <v>84.049055992778477</v>
      </c>
      <c r="CA22" s="11">
        <v>83.590359320483998</v>
      </c>
      <c r="CB22" s="11">
        <v>76.431209785186169</v>
      </c>
      <c r="CC22" s="11">
        <v>85.169915329153667</v>
      </c>
      <c r="CD22" s="11">
        <v>81.633293661327741</v>
      </c>
      <c r="CE22" s="11">
        <v>80.376798555205028</v>
      </c>
      <c r="CF22" s="11">
        <v>82.590300282065641</v>
      </c>
      <c r="CG22" s="11">
        <v>83.788908219365524</v>
      </c>
      <c r="CH22" s="11">
        <v>81.079912581841526</v>
      </c>
      <c r="CI22" s="11">
        <v>82.29008505116343</v>
      </c>
      <c r="CJ22" s="11">
        <v>67.229306354787965</v>
      </c>
      <c r="CK22" s="11">
        <v>80.53922185937364</v>
      </c>
      <c r="CL22" s="11"/>
      <c r="CM22" s="11"/>
      <c r="CN22" s="11"/>
      <c r="CO22" s="11"/>
      <c r="CP22" s="11"/>
    </row>
    <row r="23" spans="1:94" x14ac:dyDescent="0.25">
      <c r="A23">
        <v>1997</v>
      </c>
      <c r="B23" s="11">
        <v>68.758324319665149</v>
      </c>
      <c r="C23" s="11"/>
      <c r="D23" s="11">
        <v>66.854784948197931</v>
      </c>
      <c r="E23" s="11">
        <v>73.233004955410465</v>
      </c>
      <c r="F23" s="11">
        <v>81.197462656792183</v>
      </c>
      <c r="G23" s="11">
        <v>64.046121972735989</v>
      </c>
      <c r="H23" s="11">
        <v>67.513337804532682</v>
      </c>
      <c r="I23" s="11">
        <v>84.60079512877347</v>
      </c>
      <c r="J23" s="11">
        <v>71.165406637639322</v>
      </c>
      <c r="K23" s="11">
        <v>65.117115753876135</v>
      </c>
      <c r="L23" s="11">
        <v>57.764896788322574</v>
      </c>
      <c r="M23" s="11">
        <v>60.732286314268222</v>
      </c>
      <c r="N23" s="11">
        <v>77.553323144868642</v>
      </c>
      <c r="O23" s="11">
        <v>77.712914947615317</v>
      </c>
      <c r="P23" s="11"/>
      <c r="Q23" s="11">
        <v>74.193809137170291</v>
      </c>
      <c r="R23" s="11">
        <v>60.936652813489886</v>
      </c>
      <c r="S23" s="11">
        <v>65.721504072744025</v>
      </c>
      <c r="T23" s="11"/>
      <c r="U23" s="11">
        <v>78.700928122233861</v>
      </c>
      <c r="V23" s="11">
        <v>76.9532917815134</v>
      </c>
      <c r="W23" s="11">
        <v>80.0646365830994</v>
      </c>
      <c r="X23" s="11">
        <v>79.552432961018141</v>
      </c>
      <c r="Y23" s="11">
        <v>79.11516095078683</v>
      </c>
      <c r="Z23" s="11">
        <v>83.0629019321279</v>
      </c>
      <c r="AA23" s="11">
        <v>82.111745520704943</v>
      </c>
      <c r="AB23" s="11">
        <v>82.35255049624601</v>
      </c>
      <c r="AC23" s="11">
        <v>80.718200377664189</v>
      </c>
      <c r="AD23" s="11">
        <v>76.611646506289915</v>
      </c>
      <c r="AE23" s="11">
        <v>82.54691706428342</v>
      </c>
      <c r="AF23" s="11">
        <v>80.453605232503691</v>
      </c>
      <c r="AG23" s="11">
        <v>78.942443985949694</v>
      </c>
      <c r="AH23" s="11">
        <v>75.925396515084969</v>
      </c>
      <c r="AI23" s="11">
        <v>78.160077768745907</v>
      </c>
      <c r="AJ23" s="11">
        <v>80.35953770618093</v>
      </c>
      <c r="AK23" s="11">
        <v>79.865687735980913</v>
      </c>
      <c r="AL23" s="11">
        <v>78.685275756296065</v>
      </c>
      <c r="AM23" s="11">
        <v>78.436735961208441</v>
      </c>
      <c r="AN23" s="11">
        <v>82.859869109697456</v>
      </c>
      <c r="AO23" s="11">
        <v>81.263801738472864</v>
      </c>
      <c r="AP23" s="11"/>
      <c r="AQ23" s="11">
        <v>71.374577164430448</v>
      </c>
      <c r="AR23" s="11">
        <v>60.680700711231054</v>
      </c>
      <c r="AS23" s="11">
        <v>68.639681141359361</v>
      </c>
      <c r="AT23" s="11">
        <v>72.375382604030264</v>
      </c>
      <c r="AU23" s="11">
        <v>66.718952308151273</v>
      </c>
      <c r="AV23" s="11">
        <v>67.399466427713179</v>
      </c>
      <c r="AW23" s="11">
        <v>63.701948459687635</v>
      </c>
      <c r="AX23" s="11">
        <v>64.167511740679714</v>
      </c>
      <c r="AY23" s="11">
        <v>56.129535662309756</v>
      </c>
      <c r="AZ23" s="11">
        <v>64.595648798465575</v>
      </c>
      <c r="BA23" s="11">
        <v>64.442725376619038</v>
      </c>
      <c r="BB23" s="11">
        <v>75.191148677443749</v>
      </c>
      <c r="BC23" s="11">
        <v>64.551692329276563</v>
      </c>
      <c r="BD23" s="11"/>
      <c r="BE23" s="11">
        <v>62.301965051395527</v>
      </c>
      <c r="BF23" s="11">
        <v>54.033154812579042</v>
      </c>
      <c r="BG23" s="11">
        <v>61.687220635530181</v>
      </c>
      <c r="BH23" s="11">
        <v>60.573371522923928</v>
      </c>
      <c r="BI23" s="11">
        <v>71.459943808829237</v>
      </c>
      <c r="BJ23" s="11">
        <v>54.415348042428739</v>
      </c>
      <c r="BK23" s="11">
        <v>64.163496159198615</v>
      </c>
      <c r="BL23" s="11">
        <v>56.05166323455601</v>
      </c>
      <c r="BM23" s="11">
        <v>60.696707505888682</v>
      </c>
      <c r="BN23" s="11">
        <v>64.528900733352643</v>
      </c>
      <c r="BO23" s="11">
        <v>67.86732225429877</v>
      </c>
      <c r="BP23" s="11">
        <v>74.098573531338374</v>
      </c>
      <c r="BQ23" s="11"/>
      <c r="BR23" s="11">
        <v>79.949999819223223</v>
      </c>
      <c r="BS23" s="11">
        <v>78.342099273987031</v>
      </c>
      <c r="BT23" s="11">
        <v>82.583551593414057</v>
      </c>
      <c r="BU23" s="11">
        <v>82.451277913019879</v>
      </c>
      <c r="BV23" s="11">
        <v>82.150517587262897</v>
      </c>
      <c r="BW23" s="11">
        <v>82.192885189426761</v>
      </c>
      <c r="BX23" s="11">
        <v>81.205562218001049</v>
      </c>
      <c r="BY23" s="11">
        <v>80.799688212184719</v>
      </c>
      <c r="BZ23" s="11">
        <v>84.147250053482679</v>
      </c>
      <c r="CA23" s="11">
        <v>83.934214900830597</v>
      </c>
      <c r="CB23" s="11">
        <v>77.0739702193613</v>
      </c>
      <c r="CC23" s="11">
        <v>85.328088993642766</v>
      </c>
      <c r="CD23" s="11">
        <v>81.58809234842046</v>
      </c>
      <c r="CE23" s="11">
        <v>80.24517795093449</v>
      </c>
      <c r="CF23" s="11">
        <v>82.96470886531462</v>
      </c>
      <c r="CG23" s="11">
        <v>84.240231095832783</v>
      </c>
      <c r="CH23" s="11">
        <v>81.135026491386384</v>
      </c>
      <c r="CI23" s="11">
        <v>82.287209795638361</v>
      </c>
      <c r="CJ23" s="11">
        <v>67.761838142345823</v>
      </c>
      <c r="CK23" s="11">
        <v>80.593157768577555</v>
      </c>
      <c r="CL23" s="11"/>
      <c r="CM23" s="11"/>
      <c r="CN23" s="11"/>
      <c r="CO23" s="11"/>
      <c r="CP23" s="11"/>
    </row>
    <row r="24" spans="1:94" x14ac:dyDescent="0.25">
      <c r="A24">
        <v>1998</v>
      </c>
      <c r="B24" s="11">
        <v>69.070784304948234</v>
      </c>
      <c r="C24" s="11"/>
      <c r="D24" s="11">
        <v>67.438500771053441</v>
      </c>
      <c r="E24" s="11">
        <v>73.612359838347956</v>
      </c>
      <c r="F24" s="11">
        <v>81.708796924716779</v>
      </c>
      <c r="G24" s="11">
        <v>64.433774292619177</v>
      </c>
      <c r="H24" s="11">
        <v>68.151101084830671</v>
      </c>
      <c r="I24" s="11">
        <v>84.883333003502941</v>
      </c>
      <c r="J24" s="11">
        <v>71.546006424978472</v>
      </c>
      <c r="K24" s="11">
        <v>65.597880108746139</v>
      </c>
      <c r="L24" s="11">
        <v>58.044466300765194</v>
      </c>
      <c r="M24" s="11">
        <v>60.969425082660216</v>
      </c>
      <c r="N24" s="11">
        <v>77.842587840925432</v>
      </c>
      <c r="O24" s="11">
        <v>78.283345178109045</v>
      </c>
      <c r="P24" s="11"/>
      <c r="Q24" s="11">
        <v>74.842027818202524</v>
      </c>
      <c r="R24" s="11">
        <v>61.564042253499863</v>
      </c>
      <c r="S24" s="11">
        <v>66.592648233901343</v>
      </c>
      <c r="T24" s="11"/>
      <c r="U24" s="11">
        <v>78.862771875296474</v>
      </c>
      <c r="V24" s="11">
        <v>77.00807925749487</v>
      </c>
      <c r="W24" s="11">
        <v>80.606226691845563</v>
      </c>
      <c r="X24" s="11">
        <v>80.161666682253383</v>
      </c>
      <c r="Y24" s="11">
        <v>79.623549153075643</v>
      </c>
      <c r="Z24" s="11">
        <v>83.45424836962998</v>
      </c>
      <c r="AA24" s="11">
        <v>82.277098729179016</v>
      </c>
      <c r="AB24" s="11">
        <v>82.784812978316026</v>
      </c>
      <c r="AC24" s="11">
        <v>81.267473840789307</v>
      </c>
      <c r="AD24" s="11">
        <v>77.035399923538364</v>
      </c>
      <c r="AE24" s="11">
        <v>82.752340114502303</v>
      </c>
      <c r="AF24" s="11">
        <v>80.980059221833386</v>
      </c>
      <c r="AG24" s="11">
        <v>79.351944949428272</v>
      </c>
      <c r="AH24" s="11">
        <v>76.458919829335343</v>
      </c>
      <c r="AI24" s="11">
        <v>78.970141120631638</v>
      </c>
      <c r="AJ24" s="11">
        <v>80.622414341465429</v>
      </c>
      <c r="AK24" s="11">
        <v>80.399002099528957</v>
      </c>
      <c r="AL24" s="11">
        <v>78.895643357441756</v>
      </c>
      <c r="AM24" s="11">
        <v>79.06653778034493</v>
      </c>
      <c r="AN24" s="11">
        <v>83.313566372224457</v>
      </c>
      <c r="AO24" s="11">
        <v>81.850207959190556</v>
      </c>
      <c r="AP24" s="11"/>
      <c r="AQ24" s="11">
        <v>71.593607209928891</v>
      </c>
      <c r="AR24" s="11">
        <v>61.003777975213097</v>
      </c>
      <c r="AS24" s="11">
        <v>69.214132039153839</v>
      </c>
      <c r="AT24" s="11">
        <v>72.676104967005344</v>
      </c>
      <c r="AU24" s="11">
        <v>67.319290109646829</v>
      </c>
      <c r="AV24" s="11">
        <v>67.960982850365866</v>
      </c>
      <c r="AW24" s="11">
        <v>64.141760708743277</v>
      </c>
      <c r="AX24" s="11">
        <v>64.500426549506756</v>
      </c>
      <c r="AY24" s="11">
        <v>56.466158095124882</v>
      </c>
      <c r="AZ24" s="11">
        <v>64.952724818685553</v>
      </c>
      <c r="BA24" s="11">
        <v>64.822674389073157</v>
      </c>
      <c r="BB24" s="11">
        <v>75.259026515931609</v>
      </c>
      <c r="BC24" s="11">
        <v>64.95220560496864</v>
      </c>
      <c r="BD24" s="11"/>
      <c r="BE24" s="11">
        <v>63.432218474675047</v>
      </c>
      <c r="BF24" s="11">
        <v>54.231442559649686</v>
      </c>
      <c r="BG24" s="11">
        <v>62.285434442493219</v>
      </c>
      <c r="BH24" s="11">
        <v>62.020228695377497</v>
      </c>
      <c r="BI24" s="11">
        <v>71.614814691447918</v>
      </c>
      <c r="BJ24" s="11">
        <v>54.811617022972122</v>
      </c>
      <c r="BK24" s="11">
        <v>64.944849480065216</v>
      </c>
      <c r="BL24" s="11">
        <v>56.196068530862966</v>
      </c>
      <c r="BM24" s="11">
        <v>61.532175366473957</v>
      </c>
      <c r="BN24" s="11">
        <v>64.696068720584123</v>
      </c>
      <c r="BO24" s="11">
        <v>68.691895592841931</v>
      </c>
      <c r="BP24" s="11">
        <v>74.330832513342386</v>
      </c>
      <c r="BQ24" s="11"/>
      <c r="BR24" s="11">
        <v>80.235575555973384</v>
      </c>
      <c r="BS24" s="11">
        <v>78.470229368339091</v>
      </c>
      <c r="BT24" s="11">
        <v>82.688273903345276</v>
      </c>
      <c r="BU24" s="11">
        <v>82.706465253242925</v>
      </c>
      <c r="BV24" s="11">
        <v>82.261401660606907</v>
      </c>
      <c r="BW24" s="11">
        <v>81.961035578672423</v>
      </c>
      <c r="BX24" s="11">
        <v>81.451319163188742</v>
      </c>
      <c r="BY24" s="11">
        <v>80.937816839913182</v>
      </c>
      <c r="BZ24" s="11">
        <v>84.248294089914495</v>
      </c>
      <c r="CA24" s="11">
        <v>84.270843702698997</v>
      </c>
      <c r="CB24" s="11">
        <v>77.668680227396322</v>
      </c>
      <c r="CC24" s="11">
        <v>85.466492922235631</v>
      </c>
      <c r="CD24" s="11">
        <v>81.561183203239722</v>
      </c>
      <c r="CE24" s="11">
        <v>80.130893183027709</v>
      </c>
      <c r="CF24" s="11">
        <v>83.34135753865101</v>
      </c>
      <c r="CG24" s="11">
        <v>84.641637919249433</v>
      </c>
      <c r="CH24" s="11">
        <v>81.277837639219229</v>
      </c>
      <c r="CI24" s="11">
        <v>82.34932006092636</v>
      </c>
      <c r="CJ24" s="11">
        <v>68.275098258413578</v>
      </c>
      <c r="CK24" s="11">
        <v>80.687411046778351</v>
      </c>
      <c r="CL24" s="11"/>
      <c r="CM24" s="11"/>
      <c r="CN24" s="11"/>
      <c r="CO24" s="11"/>
      <c r="CP24" s="11"/>
    </row>
    <row r="25" spans="1:94" x14ac:dyDescent="0.25">
      <c r="A25">
        <v>1999</v>
      </c>
      <c r="B25" s="11">
        <v>69.430091360053339</v>
      </c>
      <c r="C25" s="11"/>
      <c r="D25" s="11">
        <v>68.136593490280873</v>
      </c>
      <c r="E25" s="11">
        <v>74.155874394676999</v>
      </c>
      <c r="F25" s="11">
        <v>82.249468728019394</v>
      </c>
      <c r="G25" s="11">
        <v>64.843575704095173</v>
      </c>
      <c r="H25" s="11">
        <v>68.764501579745286</v>
      </c>
      <c r="I25" s="11">
        <v>85.142113490443379</v>
      </c>
      <c r="J25" s="11">
        <v>71.941184040312365</v>
      </c>
      <c r="K25" s="11">
        <v>66.120587657426256</v>
      </c>
      <c r="L25" s="11">
        <v>58.416760302665331</v>
      </c>
      <c r="M25" s="11">
        <v>61.225471904946204</v>
      </c>
      <c r="N25" s="11">
        <v>78.208003465686744</v>
      </c>
      <c r="O25" s="11">
        <v>78.752019759735433</v>
      </c>
      <c r="P25" s="11"/>
      <c r="Q25" s="11">
        <v>75.459988782062112</v>
      </c>
      <c r="R25" s="11">
        <v>62.301375148933381</v>
      </c>
      <c r="S25" s="11">
        <v>67.486230553895751</v>
      </c>
      <c r="T25" s="11"/>
      <c r="U25" s="11">
        <v>79.018731538521109</v>
      </c>
      <c r="V25" s="11">
        <v>77.114956978265042</v>
      </c>
      <c r="W25" s="11">
        <v>81.200873144991533</v>
      </c>
      <c r="X25" s="11">
        <v>80.819417068563638</v>
      </c>
      <c r="Y25" s="11">
        <v>80.177936253381986</v>
      </c>
      <c r="Z25" s="11">
        <v>83.867360903541055</v>
      </c>
      <c r="AA25" s="11">
        <v>82.452228284553684</v>
      </c>
      <c r="AB25" s="11">
        <v>83.185440432273651</v>
      </c>
      <c r="AC25" s="11">
        <v>81.82239758487728</v>
      </c>
      <c r="AD25" s="11">
        <v>77.5255196342125</v>
      </c>
      <c r="AE25" s="11">
        <v>82.955356959985806</v>
      </c>
      <c r="AF25" s="11">
        <v>81.537935979680285</v>
      </c>
      <c r="AG25" s="11">
        <v>79.838320126945177</v>
      </c>
      <c r="AH25" s="11">
        <v>76.975655234019655</v>
      </c>
      <c r="AI25" s="11">
        <v>79.781130950901954</v>
      </c>
      <c r="AJ25" s="11">
        <v>80.957820852864828</v>
      </c>
      <c r="AK25" s="11">
        <v>81.019632616753739</v>
      </c>
      <c r="AL25" s="11">
        <v>79.080796404199702</v>
      </c>
      <c r="AM25" s="11">
        <v>79.698810943354673</v>
      </c>
      <c r="AN25" s="11">
        <v>83.752596771379018</v>
      </c>
      <c r="AO25" s="11">
        <v>82.455234217525316</v>
      </c>
      <c r="AP25" s="11"/>
      <c r="AQ25" s="11">
        <v>71.804682998993613</v>
      </c>
      <c r="AR25" s="11">
        <v>61.338651864724511</v>
      </c>
      <c r="AS25" s="11">
        <v>69.774583142524307</v>
      </c>
      <c r="AT25" s="11">
        <v>73.02677937508561</v>
      </c>
      <c r="AU25" s="11">
        <v>67.911013657479842</v>
      </c>
      <c r="AV25" s="11">
        <v>68.580477950490106</v>
      </c>
      <c r="AW25" s="11">
        <v>64.565714838898884</v>
      </c>
      <c r="AX25" s="11">
        <v>64.861951959283445</v>
      </c>
      <c r="AY25" s="11">
        <v>56.78603781374315</v>
      </c>
      <c r="AZ25" s="11">
        <v>65.315984337180566</v>
      </c>
      <c r="BA25" s="11">
        <v>65.219738262890189</v>
      </c>
      <c r="BB25" s="11">
        <v>75.334283378025319</v>
      </c>
      <c r="BC25" s="11">
        <v>65.386166919649639</v>
      </c>
      <c r="BD25" s="11"/>
      <c r="BE25" s="11">
        <v>64.586462746506754</v>
      </c>
      <c r="BF25" s="11">
        <v>54.466387641451412</v>
      </c>
      <c r="BG25" s="11">
        <v>62.941783884484629</v>
      </c>
      <c r="BH25" s="11">
        <v>63.508749765862682</v>
      </c>
      <c r="BI25" s="11">
        <v>71.758483707143952</v>
      </c>
      <c r="BJ25" s="11">
        <v>55.233614201927054</v>
      </c>
      <c r="BK25" s="11">
        <v>65.714141115637261</v>
      </c>
      <c r="BL25" s="11">
        <v>56.34897754565943</v>
      </c>
      <c r="BM25" s="11">
        <v>62.176970996047956</v>
      </c>
      <c r="BN25" s="11">
        <v>64.8808816258543</v>
      </c>
      <c r="BO25" s="11">
        <v>69.557837561706464</v>
      </c>
      <c r="BP25" s="11">
        <v>74.41213956926525</v>
      </c>
      <c r="BQ25" s="11"/>
      <c r="BR25" s="11">
        <v>80.538925167395263</v>
      </c>
      <c r="BS25" s="11">
        <v>78.607853055123527</v>
      </c>
      <c r="BT25" s="11">
        <v>82.817305918613215</v>
      </c>
      <c r="BU25" s="11">
        <v>82.961197457522786</v>
      </c>
      <c r="BV25" s="11">
        <v>82.363093683338803</v>
      </c>
      <c r="BW25" s="11">
        <v>81.735568418302023</v>
      </c>
      <c r="BX25" s="11">
        <v>81.678948570897504</v>
      </c>
      <c r="BY25" s="11">
        <v>81.077333732514006</v>
      </c>
      <c r="BZ25" s="11">
        <v>84.400484933782764</v>
      </c>
      <c r="CA25" s="11">
        <v>84.572871815030709</v>
      </c>
      <c r="CB25" s="11">
        <v>78.190099492823094</v>
      </c>
      <c r="CC25" s="11">
        <v>85.579396699048345</v>
      </c>
      <c r="CD25" s="11">
        <v>81.543997822199103</v>
      </c>
      <c r="CE25" s="11">
        <v>80.043694480739589</v>
      </c>
      <c r="CF25" s="11">
        <v>83.682951646934981</v>
      </c>
      <c r="CG25" s="11">
        <v>84.975806821969925</v>
      </c>
      <c r="CH25" s="11">
        <v>81.437599529310631</v>
      </c>
      <c r="CI25" s="11">
        <v>82.446786822073108</v>
      </c>
      <c r="CJ25" s="11">
        <v>68.778315495293995</v>
      </c>
      <c r="CK25" s="11">
        <v>80.809037925974508</v>
      </c>
      <c r="CL25" s="11"/>
      <c r="CM25" s="11"/>
      <c r="CN25" s="11"/>
      <c r="CO25" s="11"/>
      <c r="CP25" s="11"/>
    </row>
    <row r="26" spans="1:94" x14ac:dyDescent="0.25">
      <c r="A26">
        <v>2000</v>
      </c>
      <c r="B26" s="11">
        <v>69.844995765816051</v>
      </c>
      <c r="C26" s="11"/>
      <c r="D26" s="11">
        <v>68.926790233047555</v>
      </c>
      <c r="E26" s="11">
        <v>74.934867357328471</v>
      </c>
      <c r="F26" s="11">
        <v>82.80035887068361</v>
      </c>
      <c r="G26" s="11">
        <v>65.26736353171043</v>
      </c>
      <c r="H26" s="11">
        <v>69.313777222763306</v>
      </c>
      <c r="I26" s="11">
        <v>85.375661873807985</v>
      </c>
      <c r="J26" s="11">
        <v>72.355740735181513</v>
      </c>
      <c r="K26" s="11">
        <v>66.683792505201907</v>
      </c>
      <c r="L26" s="11">
        <v>58.902949831923571</v>
      </c>
      <c r="M26" s="11">
        <v>61.503084852666959</v>
      </c>
      <c r="N26" s="11">
        <v>78.537296496871122</v>
      </c>
      <c r="O26" s="11">
        <v>79.040459681327661</v>
      </c>
      <c r="P26" s="11"/>
      <c r="Q26" s="11">
        <v>76.02391048922243</v>
      </c>
      <c r="R26" s="11">
        <v>63.158531642302613</v>
      </c>
      <c r="S26" s="11">
        <v>68.34282148585045</v>
      </c>
      <c r="T26" s="11"/>
      <c r="U26" s="11">
        <v>79.159105619118108</v>
      </c>
      <c r="V26" s="11">
        <v>77.254282658853768</v>
      </c>
      <c r="W26" s="11">
        <v>81.858240488724221</v>
      </c>
      <c r="X26" s="11">
        <v>81.52124360245196</v>
      </c>
      <c r="Y26" s="11">
        <v>80.811484049842889</v>
      </c>
      <c r="Z26" s="11">
        <v>84.326336696035625</v>
      </c>
      <c r="AA26" s="11">
        <v>82.678115449420503</v>
      </c>
      <c r="AB26" s="11">
        <v>83.561460039501085</v>
      </c>
      <c r="AC26" s="11">
        <v>82.417476387365141</v>
      </c>
      <c r="AD26" s="11">
        <v>78.086179858255051</v>
      </c>
      <c r="AE26" s="11">
        <v>83.182032514703224</v>
      </c>
      <c r="AF26" s="11">
        <v>82.148539246150406</v>
      </c>
      <c r="AG26" s="11">
        <v>80.405682352404625</v>
      </c>
      <c r="AH26" s="11">
        <v>77.448881762937418</v>
      </c>
      <c r="AI26" s="11">
        <v>80.533711926878922</v>
      </c>
      <c r="AJ26" s="11">
        <v>81.469133034639739</v>
      </c>
      <c r="AK26" s="11">
        <v>81.756477114687598</v>
      </c>
      <c r="AL26" s="11">
        <v>79.289658392109487</v>
      </c>
      <c r="AM26" s="11">
        <v>80.320809347826284</v>
      </c>
      <c r="AN26" s="11">
        <v>84.195022557994065</v>
      </c>
      <c r="AO26" s="11">
        <v>83.04151852114056</v>
      </c>
      <c r="AP26" s="11"/>
      <c r="AQ26" s="11">
        <v>72.015173304004463</v>
      </c>
      <c r="AR26" s="11">
        <v>61.683933064668537</v>
      </c>
      <c r="AS26" s="11">
        <v>70.319393974191669</v>
      </c>
      <c r="AT26" s="11">
        <v>73.441448790989966</v>
      </c>
      <c r="AU26" s="11">
        <v>68.467359844613242</v>
      </c>
      <c r="AV26" s="11">
        <v>69.256747634029225</v>
      </c>
      <c r="AW26" s="11">
        <v>64.951685949504025</v>
      </c>
      <c r="AX26" s="11">
        <v>65.26133229695526</v>
      </c>
      <c r="AY26" s="11">
        <v>57.063059409718477</v>
      </c>
      <c r="AZ26" s="11">
        <v>65.696913069228941</v>
      </c>
      <c r="BA26" s="11">
        <v>65.645032052055043</v>
      </c>
      <c r="BB26" s="11">
        <v>75.43816439753563</v>
      </c>
      <c r="BC26" s="11">
        <v>65.864445188499047</v>
      </c>
      <c r="BD26" s="11"/>
      <c r="BE26" s="11">
        <v>65.727622461739429</v>
      </c>
      <c r="BF26" s="11">
        <v>54.722809231934306</v>
      </c>
      <c r="BG26" s="11">
        <v>63.662691855648305</v>
      </c>
      <c r="BH26" s="11">
        <v>65.054418627578514</v>
      </c>
      <c r="BI26" s="11">
        <v>71.91341585919244</v>
      </c>
      <c r="BJ26" s="11">
        <v>55.681765361416502</v>
      </c>
      <c r="BK26" s="11">
        <v>66.431449513244189</v>
      </c>
      <c r="BL26" s="11">
        <v>56.496247869500891</v>
      </c>
      <c r="BM26" s="11">
        <v>62.711124713114863</v>
      </c>
      <c r="BN26" s="11">
        <v>65.133899353665214</v>
      </c>
      <c r="BO26" s="11">
        <v>70.466673925003235</v>
      </c>
      <c r="BP26" s="11">
        <v>74.490513185020433</v>
      </c>
      <c r="BQ26" s="11"/>
      <c r="BR26" s="11">
        <v>80.831888498898579</v>
      </c>
      <c r="BS26" s="11">
        <v>78.741484482086989</v>
      </c>
      <c r="BT26" s="11">
        <v>82.96959635050311</v>
      </c>
      <c r="BU26" s="11">
        <v>83.158110339187601</v>
      </c>
      <c r="BV26" s="11">
        <v>82.44139776673633</v>
      </c>
      <c r="BW26" s="11">
        <v>81.532376608733543</v>
      </c>
      <c r="BX26" s="11">
        <v>81.847671835814367</v>
      </c>
      <c r="BY26" s="11">
        <v>81.209280460398332</v>
      </c>
      <c r="BZ26" s="11">
        <v>84.618272520885498</v>
      </c>
      <c r="CA26" s="11">
        <v>84.829357810895573</v>
      </c>
      <c r="CB26" s="11">
        <v>78.622772853002445</v>
      </c>
      <c r="CC26" s="11">
        <v>85.661502115917344</v>
      </c>
      <c r="CD26" s="11">
        <v>81.529602084205777</v>
      </c>
      <c r="CE26" s="11">
        <v>79.992817659385167</v>
      </c>
      <c r="CF26" s="11">
        <v>83.963601063263638</v>
      </c>
      <c r="CG26" s="11">
        <v>85.230342234808518</v>
      </c>
      <c r="CH26" s="11">
        <v>81.56890604493725</v>
      </c>
      <c r="CI26" s="11">
        <v>82.562209540301055</v>
      </c>
      <c r="CJ26" s="11">
        <v>69.276599044496365</v>
      </c>
      <c r="CK26" s="11">
        <v>80.950785265035734</v>
      </c>
      <c r="CL26" s="11"/>
      <c r="CM26" s="11"/>
      <c r="CN26" s="11"/>
      <c r="CO26" s="11"/>
      <c r="CP26" s="11"/>
    </row>
    <row r="27" spans="1:94" x14ac:dyDescent="0.25">
      <c r="A27">
        <v>2001</v>
      </c>
      <c r="B27" s="11">
        <v>70.235762332277346</v>
      </c>
      <c r="C27" s="11"/>
      <c r="D27" s="11">
        <v>69.935202195116233</v>
      </c>
      <c r="E27" s="11">
        <v>75.796000157022988</v>
      </c>
      <c r="F27" s="11">
        <v>83.393948808592882</v>
      </c>
      <c r="G27" s="11">
        <v>65.625075876617316</v>
      </c>
      <c r="H27" s="11">
        <v>69.543625808441362</v>
      </c>
      <c r="I27" s="11">
        <v>85.562318434193614</v>
      </c>
      <c r="J27" s="11">
        <v>73.093207238167338</v>
      </c>
      <c r="K27" s="11">
        <v>67.160582122049192</v>
      </c>
      <c r="L27" s="11">
        <v>59.367099338439075</v>
      </c>
      <c r="M27" s="11">
        <v>61.749911980523827</v>
      </c>
      <c r="N27" s="11">
        <v>79.122507572882228</v>
      </c>
      <c r="O27" s="11">
        <v>79.512316914938467</v>
      </c>
      <c r="P27" s="11"/>
      <c r="Q27" s="11">
        <v>76.456865039903533</v>
      </c>
      <c r="R27" s="11">
        <v>64.069557517865761</v>
      </c>
      <c r="S27" s="11">
        <v>69.408162363433064</v>
      </c>
      <c r="T27" s="11"/>
      <c r="U27" s="11">
        <v>79.380730356465051</v>
      </c>
      <c r="V27" s="11">
        <v>77.488942031185246</v>
      </c>
      <c r="W27" s="11">
        <v>82.446147855487595</v>
      </c>
      <c r="X27" s="11">
        <v>82.147654534912931</v>
      </c>
      <c r="Y27" s="11">
        <v>81.289438481035717</v>
      </c>
      <c r="Z27" s="11">
        <v>84.777025678977935</v>
      </c>
      <c r="AA27" s="11">
        <v>82.875304698377533</v>
      </c>
      <c r="AB27" s="11">
        <v>84.069861164216732</v>
      </c>
      <c r="AC27" s="11">
        <v>82.960781862311876</v>
      </c>
      <c r="AD27" s="11">
        <v>78.748824365861836</v>
      </c>
      <c r="AE27" s="11">
        <v>83.517167259482122</v>
      </c>
      <c r="AF27" s="11">
        <v>82.874704975598519</v>
      </c>
      <c r="AG27" s="11">
        <v>80.903188651496436</v>
      </c>
      <c r="AH27" s="11">
        <v>77.971838928365628</v>
      </c>
      <c r="AI27" s="11">
        <v>81.307865383172071</v>
      </c>
      <c r="AJ27" s="11">
        <v>81.851462986247554</v>
      </c>
      <c r="AK27" s="11">
        <v>82.351116703801182</v>
      </c>
      <c r="AL27" s="11">
        <v>79.550659277709869</v>
      </c>
      <c r="AM27" s="11">
        <v>80.99924919572598</v>
      </c>
      <c r="AN27" s="11">
        <v>84.589297219164038</v>
      </c>
      <c r="AO27" s="11">
        <v>83.609074208144193</v>
      </c>
      <c r="AP27" s="11"/>
      <c r="AQ27" s="11">
        <v>72.265862607443225</v>
      </c>
      <c r="AR27" s="11">
        <v>61.981587918993249</v>
      </c>
      <c r="AS27" s="11">
        <v>70.737345170701062</v>
      </c>
      <c r="AT27" s="11">
        <v>73.874346954224052</v>
      </c>
      <c r="AU27" s="11">
        <v>69.046380326931853</v>
      </c>
      <c r="AV27" s="11">
        <v>69.860363290632506</v>
      </c>
      <c r="AW27" s="11">
        <v>65.384879397529772</v>
      </c>
      <c r="AX27" s="11">
        <v>65.624570860421883</v>
      </c>
      <c r="AY27" s="11">
        <v>57.368504328186539</v>
      </c>
      <c r="AZ27" s="11">
        <v>66.071402275544841</v>
      </c>
      <c r="BA27" s="11">
        <v>66.163675510673215</v>
      </c>
      <c r="BB27" s="11">
        <v>75.585501509570634</v>
      </c>
      <c r="BC27" s="11">
        <v>66.336135005689414</v>
      </c>
      <c r="BD27" s="11"/>
      <c r="BE27" s="11">
        <v>66.932364091278586</v>
      </c>
      <c r="BF27" s="11">
        <v>54.872275153944827</v>
      </c>
      <c r="BG27" s="11">
        <v>64.341194522495655</v>
      </c>
      <c r="BH27" s="11">
        <v>66.785886451349626</v>
      </c>
      <c r="BI27" s="11">
        <v>71.943627874805458</v>
      </c>
      <c r="BJ27" s="11">
        <v>55.970851086266073</v>
      </c>
      <c r="BK27" s="11">
        <v>67.166546163593893</v>
      </c>
      <c r="BL27" s="11">
        <v>56.45549394601521</v>
      </c>
      <c r="BM27" s="11">
        <v>63.396741820916695</v>
      </c>
      <c r="BN27" s="11">
        <v>65.419628939637562</v>
      </c>
      <c r="BO27" s="11">
        <v>71.299160557815952</v>
      </c>
      <c r="BP27" s="11">
        <v>76.268550731618632</v>
      </c>
      <c r="BQ27" s="11"/>
      <c r="BR27" s="11">
        <v>81.160213639008361</v>
      </c>
      <c r="BS27" s="11">
        <v>78.915896214966438</v>
      </c>
      <c r="BT27" s="11">
        <v>83.060388497263631</v>
      </c>
      <c r="BU27" s="11">
        <v>83.380251983041703</v>
      </c>
      <c r="BV27" s="11">
        <v>82.585962956673583</v>
      </c>
      <c r="BW27" s="11">
        <v>81.441046974772092</v>
      </c>
      <c r="BX27" s="11">
        <v>82.102348179011599</v>
      </c>
      <c r="BY27" s="11">
        <v>81.263685501690674</v>
      </c>
      <c r="BZ27" s="11">
        <v>84.730431713758989</v>
      </c>
      <c r="CA27" s="11">
        <v>84.975738813757005</v>
      </c>
      <c r="CB27" s="11">
        <v>79.009264707993054</v>
      </c>
      <c r="CC27" s="11">
        <v>85.751447035181585</v>
      </c>
      <c r="CD27" s="11">
        <v>81.556008011578811</v>
      </c>
      <c r="CE27" s="11">
        <v>80.009510716389059</v>
      </c>
      <c r="CF27" s="11">
        <v>84.164799583119475</v>
      </c>
      <c r="CG27" s="11">
        <v>85.44579527232716</v>
      </c>
      <c r="CH27" s="11">
        <v>81.903073292701094</v>
      </c>
      <c r="CI27" s="11">
        <v>82.758485171043517</v>
      </c>
      <c r="CJ27" s="11">
        <v>69.682059466061048</v>
      </c>
      <c r="CK27" s="11">
        <v>81.138223907456279</v>
      </c>
      <c r="CL27" s="11"/>
      <c r="CM27" s="11"/>
      <c r="CN27" s="11"/>
      <c r="CO27" s="11"/>
      <c r="CP27" s="11"/>
    </row>
    <row r="28" spans="1:94" x14ac:dyDescent="0.25">
      <c r="A28">
        <v>2002</v>
      </c>
      <c r="B28" s="11">
        <v>70.664937241942582</v>
      </c>
      <c r="C28" s="11"/>
      <c r="D28" s="11">
        <v>70.956835369035502</v>
      </c>
      <c r="E28" s="11">
        <v>76.802998685549824</v>
      </c>
      <c r="F28" s="11">
        <v>83.996029033860438</v>
      </c>
      <c r="G28" s="11">
        <v>66.008304586660614</v>
      </c>
      <c r="H28" s="11">
        <v>69.721143926965112</v>
      </c>
      <c r="I28" s="11">
        <v>85.744398419799012</v>
      </c>
      <c r="J28" s="11">
        <v>73.788100515364846</v>
      </c>
      <c r="K28" s="11">
        <v>67.736995244278773</v>
      </c>
      <c r="L28" s="11">
        <v>59.954224804875999</v>
      </c>
      <c r="M28" s="11">
        <v>62.007375220953158</v>
      </c>
      <c r="N28" s="11">
        <v>79.638268108475074</v>
      </c>
      <c r="O28" s="11">
        <v>79.884065238218199</v>
      </c>
      <c r="P28" s="11"/>
      <c r="Q28" s="11">
        <v>76.842027764179647</v>
      </c>
      <c r="R28" s="11">
        <v>65.047617886025265</v>
      </c>
      <c r="S28" s="11">
        <v>70.299332176787459</v>
      </c>
      <c r="T28" s="11"/>
      <c r="U28" s="11">
        <v>79.597527669972692</v>
      </c>
      <c r="V28" s="11">
        <v>77.707723588009671</v>
      </c>
      <c r="W28" s="11">
        <v>83.077709500895736</v>
      </c>
      <c r="X28" s="11">
        <v>82.783695417432597</v>
      </c>
      <c r="Y28" s="11">
        <v>81.995574457894719</v>
      </c>
      <c r="Z28" s="11">
        <v>85.249819420814816</v>
      </c>
      <c r="AA28" s="11">
        <v>83.241587849248248</v>
      </c>
      <c r="AB28" s="11">
        <v>84.434697499256245</v>
      </c>
      <c r="AC28" s="11">
        <v>83.505009998300466</v>
      </c>
      <c r="AD28" s="11">
        <v>79.432889121965644</v>
      </c>
      <c r="AE28" s="11">
        <v>83.778318094991377</v>
      </c>
      <c r="AF28" s="11">
        <v>83.553118596850481</v>
      </c>
      <c r="AG28" s="11">
        <v>81.434967545605261</v>
      </c>
      <c r="AH28" s="11">
        <v>78.422551123721234</v>
      </c>
      <c r="AI28" s="11">
        <v>82.000465845337516</v>
      </c>
      <c r="AJ28" s="11">
        <v>82.437144849246664</v>
      </c>
      <c r="AK28" s="11">
        <v>83.052144563054398</v>
      </c>
      <c r="AL28" s="11">
        <v>79.914788607723949</v>
      </c>
      <c r="AM28" s="11">
        <v>81.607600436729882</v>
      </c>
      <c r="AN28" s="11">
        <v>85.004389153132394</v>
      </c>
      <c r="AO28" s="11">
        <v>84.139990842053152</v>
      </c>
      <c r="AP28" s="11"/>
      <c r="AQ28" s="11">
        <v>72.47178323524048</v>
      </c>
      <c r="AR28" s="11">
        <v>62.307168455012132</v>
      </c>
      <c r="AS28" s="11">
        <v>71.183256977612587</v>
      </c>
      <c r="AT28" s="11">
        <v>74.359180713708469</v>
      </c>
      <c r="AU28" s="11">
        <v>69.560918562184867</v>
      </c>
      <c r="AV28" s="11">
        <v>70.531117284667673</v>
      </c>
      <c r="AW28" s="11">
        <v>65.747236898805141</v>
      </c>
      <c r="AX28" s="11">
        <v>66.032152861034263</v>
      </c>
      <c r="AY28" s="11">
        <v>57.64514421528709</v>
      </c>
      <c r="AZ28" s="11">
        <v>66.446660907970511</v>
      </c>
      <c r="BA28" s="11">
        <v>66.683189567430929</v>
      </c>
      <c r="BB28" s="11">
        <v>75.71803339774084</v>
      </c>
      <c r="BC28" s="11">
        <v>66.836337745726311</v>
      </c>
      <c r="BD28" s="11"/>
      <c r="BE28" s="11">
        <v>68.054359579957563</v>
      </c>
      <c r="BF28" s="11">
        <v>55.043769652778522</v>
      </c>
      <c r="BG28" s="11">
        <v>65.039970407020519</v>
      </c>
      <c r="BH28" s="11">
        <v>68.602064470609093</v>
      </c>
      <c r="BI28" s="11">
        <v>72.009650308523021</v>
      </c>
      <c r="BJ28" s="11">
        <v>56.293100020249611</v>
      </c>
      <c r="BK28" s="11">
        <v>67.824886253334157</v>
      </c>
      <c r="BL28" s="11">
        <v>56.435691848871208</v>
      </c>
      <c r="BM28" s="11">
        <v>64.178712448002926</v>
      </c>
      <c r="BN28" s="11">
        <v>65.87604403618127</v>
      </c>
      <c r="BO28" s="11">
        <v>72.159434610405071</v>
      </c>
      <c r="BP28" s="11">
        <v>77.990813362168026</v>
      </c>
      <c r="BQ28" s="11"/>
      <c r="BR28" s="11">
        <v>81.451441759630313</v>
      </c>
      <c r="BS28" s="11">
        <v>79.052133472607025</v>
      </c>
      <c r="BT28" s="11">
        <v>83.196986158843913</v>
      </c>
      <c r="BU28" s="11">
        <v>83.533595458512451</v>
      </c>
      <c r="BV28" s="11">
        <v>82.694047524977535</v>
      </c>
      <c r="BW28" s="11">
        <v>81.345163341502371</v>
      </c>
      <c r="BX28" s="11">
        <v>82.255387422144082</v>
      </c>
      <c r="BY28" s="11">
        <v>81.33720038239035</v>
      </c>
      <c r="BZ28" s="11">
        <v>84.946083546882335</v>
      </c>
      <c r="CA28" s="11">
        <v>85.081973465897903</v>
      </c>
      <c r="CB28" s="11">
        <v>79.34347274201258</v>
      </c>
      <c r="CC28" s="11">
        <v>85.804785537424181</v>
      </c>
      <c r="CD28" s="11">
        <v>81.567987712692627</v>
      </c>
      <c r="CE28" s="11">
        <v>80.060874011513619</v>
      </c>
      <c r="CF28" s="11">
        <v>84.301190847969139</v>
      </c>
      <c r="CG28" s="11">
        <v>85.571460295833944</v>
      </c>
      <c r="CH28" s="11">
        <v>82.079633083812993</v>
      </c>
      <c r="CI28" s="11">
        <v>82.97191092999563</v>
      </c>
      <c r="CJ28" s="11">
        <v>70.121171396279621</v>
      </c>
      <c r="CK28" s="11">
        <v>81.362710236979041</v>
      </c>
      <c r="CL28" s="11"/>
      <c r="CM28" s="11"/>
      <c r="CN28" s="11"/>
      <c r="CO28" s="11"/>
      <c r="CP28" s="11"/>
    </row>
    <row r="29" spans="1:94" x14ac:dyDescent="0.25">
      <c r="A29">
        <v>2003</v>
      </c>
      <c r="B29" s="11">
        <v>71.115128270322913</v>
      </c>
      <c r="C29" s="11"/>
      <c r="D29" s="11">
        <v>71.983886827936956</v>
      </c>
      <c r="E29" s="11">
        <v>77.900400070155484</v>
      </c>
      <c r="F29" s="11">
        <v>84.60930745109637</v>
      </c>
      <c r="G29" s="11">
        <v>66.407009744187519</v>
      </c>
      <c r="H29" s="11">
        <v>69.858858702552851</v>
      </c>
      <c r="I29" s="11">
        <v>85.914271332359661</v>
      </c>
      <c r="J29" s="11">
        <v>74.41999391782619</v>
      </c>
      <c r="K29" s="11">
        <v>68.400440975248998</v>
      </c>
      <c r="L29" s="11">
        <v>60.611247978204368</v>
      </c>
      <c r="M29" s="11">
        <v>62.27203712531788</v>
      </c>
      <c r="N29" s="11">
        <v>80.06885799753816</v>
      </c>
      <c r="O29" s="11">
        <v>80.273586959370633</v>
      </c>
      <c r="P29" s="11"/>
      <c r="Q29" s="11">
        <v>77.183221924211722</v>
      </c>
      <c r="R29" s="11">
        <v>66.061896585909665</v>
      </c>
      <c r="S29" s="11">
        <v>71.103256134550151</v>
      </c>
      <c r="T29" s="11"/>
      <c r="U29" s="11">
        <v>79.809923915348449</v>
      </c>
      <c r="V29" s="11">
        <v>77.930846638036215</v>
      </c>
      <c r="W29" s="11">
        <v>83.703752479408536</v>
      </c>
      <c r="X29" s="11">
        <v>83.399155860797464</v>
      </c>
      <c r="Y29" s="11">
        <v>82.793708558873732</v>
      </c>
      <c r="Z29" s="11">
        <v>85.705084701028483</v>
      </c>
      <c r="AA29" s="11">
        <v>83.682585049601499</v>
      </c>
      <c r="AB29" s="11">
        <v>84.717709217314876</v>
      </c>
      <c r="AC29" s="11">
        <v>84.036084464159543</v>
      </c>
      <c r="AD29" s="11">
        <v>80.152832401622987</v>
      </c>
      <c r="AE29" s="11">
        <v>84.005781804237273</v>
      </c>
      <c r="AF29" s="11">
        <v>84.185984277722341</v>
      </c>
      <c r="AG29" s="11">
        <v>82.008173738927724</v>
      </c>
      <c r="AH29" s="11">
        <v>78.82937540007886</v>
      </c>
      <c r="AI29" s="11">
        <v>82.615236179589274</v>
      </c>
      <c r="AJ29" s="11">
        <v>83.124012782225975</v>
      </c>
      <c r="AK29" s="11">
        <v>83.775988774127313</v>
      </c>
      <c r="AL29" s="11">
        <v>80.346047036338646</v>
      </c>
      <c r="AM29" s="11">
        <v>82.164451401820742</v>
      </c>
      <c r="AN29" s="11">
        <v>85.408368136864382</v>
      </c>
      <c r="AO29" s="11">
        <v>84.616483706884424</v>
      </c>
      <c r="AP29" s="11"/>
      <c r="AQ29" s="11">
        <v>72.658095679985166</v>
      </c>
      <c r="AR29" s="11">
        <v>62.651837256339654</v>
      </c>
      <c r="AS29" s="11">
        <v>71.632236635526269</v>
      </c>
      <c r="AT29" s="11">
        <v>74.880312294252974</v>
      </c>
      <c r="AU29" s="11">
        <v>70.040660087847954</v>
      </c>
      <c r="AV29" s="11">
        <v>71.239732717397359</v>
      </c>
      <c r="AW29" s="11">
        <v>66.071177871751473</v>
      </c>
      <c r="AX29" s="11">
        <v>66.467643871899838</v>
      </c>
      <c r="AY29" s="11">
        <v>57.915562015075373</v>
      </c>
      <c r="AZ29" s="11">
        <v>66.824374741892058</v>
      </c>
      <c r="BA29" s="11">
        <v>67.214725572530455</v>
      </c>
      <c r="BB29" s="11">
        <v>75.859932999302089</v>
      </c>
      <c r="BC29" s="11">
        <v>67.351632229082156</v>
      </c>
      <c r="BD29" s="11"/>
      <c r="BE29" s="11">
        <v>69.099168924378986</v>
      </c>
      <c r="BF29" s="11">
        <v>55.236035283026339</v>
      </c>
      <c r="BG29" s="11">
        <v>65.727741697699514</v>
      </c>
      <c r="BH29" s="11">
        <v>70.475717066007093</v>
      </c>
      <c r="BI29" s="11">
        <v>72.086593703243807</v>
      </c>
      <c r="BJ29" s="11">
        <v>56.61352351738077</v>
      </c>
      <c r="BK29" s="11">
        <v>68.430159846387539</v>
      </c>
      <c r="BL29" s="11">
        <v>56.427960181830514</v>
      </c>
      <c r="BM29" s="11">
        <v>65.004360197478476</v>
      </c>
      <c r="BN29" s="11">
        <v>66.43912606115444</v>
      </c>
      <c r="BO29" s="11">
        <v>73.013160248455705</v>
      </c>
      <c r="BP29" s="11">
        <v>79.53951102626236</v>
      </c>
      <c r="BQ29" s="11"/>
      <c r="BR29" s="11">
        <v>81.728381284653068</v>
      </c>
      <c r="BS29" s="11">
        <v>79.183701082304694</v>
      </c>
      <c r="BT29" s="11">
        <v>83.359122316306525</v>
      </c>
      <c r="BU29" s="11">
        <v>83.651541187223387</v>
      </c>
      <c r="BV29" s="11">
        <v>82.781748502254274</v>
      </c>
      <c r="BW29" s="11">
        <v>81.270707732354339</v>
      </c>
      <c r="BX29" s="11">
        <v>82.354405615865588</v>
      </c>
      <c r="BY29" s="11">
        <v>81.419148977727673</v>
      </c>
      <c r="BZ29" s="11">
        <v>85.219251303070081</v>
      </c>
      <c r="CA29" s="11">
        <v>85.153161219907872</v>
      </c>
      <c r="CB29" s="11">
        <v>79.60490335774486</v>
      </c>
      <c r="CC29" s="11">
        <v>85.83552019746628</v>
      </c>
      <c r="CD29" s="11">
        <v>81.582003709806287</v>
      </c>
      <c r="CE29" s="11">
        <v>80.14635995550924</v>
      </c>
      <c r="CF29" s="11">
        <v>84.384806220149969</v>
      </c>
      <c r="CG29" s="11">
        <v>85.630961925723128</v>
      </c>
      <c r="CH29" s="11">
        <v>82.186311281117611</v>
      </c>
      <c r="CI29" s="11">
        <v>83.204243788770242</v>
      </c>
      <c r="CJ29" s="11">
        <v>70.56698094755231</v>
      </c>
      <c r="CK29" s="11">
        <v>81.601636422903638</v>
      </c>
      <c r="CL29" s="11"/>
      <c r="CM29" s="11"/>
      <c r="CN29" s="11"/>
      <c r="CO29" s="11"/>
      <c r="CP29" s="11"/>
    </row>
    <row r="30" spans="1:94" x14ac:dyDescent="0.25">
      <c r="A30">
        <v>2004</v>
      </c>
      <c r="B30" s="11">
        <v>71.553353996298611</v>
      </c>
      <c r="C30" s="11"/>
      <c r="D30" s="11">
        <v>73.004158603329145</v>
      </c>
      <c r="E30" s="11">
        <v>78.962791042285247</v>
      </c>
      <c r="F30" s="11">
        <v>85.236282476371031</v>
      </c>
      <c r="G30" s="11">
        <v>66.810850539379203</v>
      </c>
      <c r="H30" s="11">
        <v>69.97787633430201</v>
      </c>
      <c r="I30" s="11">
        <v>86.06467882562545</v>
      </c>
      <c r="J30" s="11">
        <v>74.95270514043176</v>
      </c>
      <c r="K30" s="11">
        <v>69.12832001672507</v>
      </c>
      <c r="L30" s="11">
        <v>61.251346752234767</v>
      </c>
      <c r="M30" s="11">
        <v>62.557919086932571</v>
      </c>
      <c r="N30" s="11">
        <v>80.460112954061842</v>
      </c>
      <c r="O30" s="11">
        <v>80.796044349025053</v>
      </c>
      <c r="P30" s="11"/>
      <c r="Q30" s="11">
        <v>77.505660847120026</v>
      </c>
      <c r="R30" s="11">
        <v>67.043131490150216</v>
      </c>
      <c r="S30" s="11">
        <v>71.940146509438449</v>
      </c>
      <c r="T30" s="11"/>
      <c r="U30" s="11">
        <v>80.01766282762857</v>
      </c>
      <c r="V30" s="11">
        <v>78.173860363603907</v>
      </c>
      <c r="W30" s="11">
        <v>84.245911717510481</v>
      </c>
      <c r="X30" s="11">
        <v>83.94264067779514</v>
      </c>
      <c r="Y30" s="11">
        <v>83.483268650911469</v>
      </c>
      <c r="Z30" s="11">
        <v>86.080909342170855</v>
      </c>
      <c r="AA30" s="11">
        <v>84.050175083722067</v>
      </c>
      <c r="AB30" s="11">
        <v>84.986997761868096</v>
      </c>
      <c r="AC30" s="11">
        <v>84.497000107806912</v>
      </c>
      <c r="AD30" s="11">
        <v>80.902692131895108</v>
      </c>
      <c r="AE30" s="11">
        <v>84.240926824413009</v>
      </c>
      <c r="AF30" s="11">
        <v>84.752507272030428</v>
      </c>
      <c r="AG30" s="11">
        <v>82.596665858199628</v>
      </c>
      <c r="AH30" s="11">
        <v>79.244855389699197</v>
      </c>
      <c r="AI30" s="11">
        <v>83.173725741473305</v>
      </c>
      <c r="AJ30" s="11">
        <v>83.713846463843936</v>
      </c>
      <c r="AK30" s="11">
        <v>84.390406803303051</v>
      </c>
      <c r="AL30" s="11">
        <v>80.77272837151996</v>
      </c>
      <c r="AM30" s="11">
        <v>82.693815298249319</v>
      </c>
      <c r="AN30" s="11">
        <v>85.745563366557434</v>
      </c>
      <c r="AO30" s="11">
        <v>85.022968732858857</v>
      </c>
      <c r="AP30" s="11"/>
      <c r="AQ30" s="11">
        <v>72.856902430538867</v>
      </c>
      <c r="AR30" s="11">
        <v>63.007457843336226</v>
      </c>
      <c r="AS30" s="11">
        <v>72.064349871268433</v>
      </c>
      <c r="AT30" s="11">
        <v>75.406732017777273</v>
      </c>
      <c r="AU30" s="11">
        <v>70.53357893053338</v>
      </c>
      <c r="AV30" s="11">
        <v>71.939692942912643</v>
      </c>
      <c r="AW30" s="11">
        <v>66.403855785078264</v>
      </c>
      <c r="AX30" s="11">
        <v>66.900529214498221</v>
      </c>
      <c r="AY30" s="11">
        <v>58.218133641918186</v>
      </c>
      <c r="AZ30" s="11">
        <v>67.200806977254729</v>
      </c>
      <c r="BA30" s="11">
        <v>67.760285302913616</v>
      </c>
      <c r="BB30" s="11">
        <v>76.028219401605725</v>
      </c>
      <c r="BC30" s="11">
        <v>67.857966276593771</v>
      </c>
      <c r="BD30" s="11"/>
      <c r="BE30" s="11">
        <v>70.064988736859988</v>
      </c>
      <c r="BF30" s="11">
        <v>55.451030746945705</v>
      </c>
      <c r="BG30" s="11">
        <v>66.360663452835553</v>
      </c>
      <c r="BH30" s="11">
        <v>72.306325530095776</v>
      </c>
      <c r="BI30" s="11">
        <v>72.136654381847421</v>
      </c>
      <c r="BJ30" s="11">
        <v>56.88725591260215</v>
      </c>
      <c r="BK30" s="11">
        <v>69.014500961000749</v>
      </c>
      <c r="BL30" s="11">
        <v>56.426637558896331</v>
      </c>
      <c r="BM30" s="11">
        <v>65.802244660727879</v>
      </c>
      <c r="BN30" s="11">
        <v>66.995003896813643</v>
      </c>
      <c r="BO30" s="11">
        <v>73.808016200547854</v>
      </c>
      <c r="BP30" s="11">
        <v>80.832858603426359</v>
      </c>
      <c r="BQ30" s="11"/>
      <c r="BR30" s="11">
        <v>82.019708770270569</v>
      </c>
      <c r="BS30" s="11">
        <v>79.353010572114044</v>
      </c>
      <c r="BT30" s="11">
        <v>83.51720808150057</v>
      </c>
      <c r="BU30" s="11">
        <v>83.801062486213837</v>
      </c>
      <c r="BV30" s="11">
        <v>82.873514328086827</v>
      </c>
      <c r="BW30" s="11">
        <v>81.242571052551156</v>
      </c>
      <c r="BX30" s="11">
        <v>82.473423369839836</v>
      </c>
      <c r="BY30" s="11">
        <v>81.493128323212673</v>
      </c>
      <c r="BZ30" s="11">
        <v>85.479598678868598</v>
      </c>
      <c r="CA30" s="11">
        <v>85.205886924012233</v>
      </c>
      <c r="CB30" s="11">
        <v>79.771773833169931</v>
      </c>
      <c r="CC30" s="11">
        <v>85.862229960575391</v>
      </c>
      <c r="CD30" s="11">
        <v>81.626068691978674</v>
      </c>
      <c r="CE30" s="11">
        <v>80.252399035047404</v>
      </c>
      <c r="CF30" s="11">
        <v>84.458708237514472</v>
      </c>
      <c r="CG30" s="11">
        <v>85.66225953196583</v>
      </c>
      <c r="CH30" s="11">
        <v>82.343106128264509</v>
      </c>
      <c r="CI30" s="11">
        <v>83.456289526130931</v>
      </c>
      <c r="CJ30" s="11">
        <v>70.98832179462579</v>
      </c>
      <c r="CK30" s="11">
        <v>81.824482967397145</v>
      </c>
      <c r="CL30" s="11"/>
      <c r="CM30" s="11"/>
      <c r="CN30" s="11"/>
      <c r="CO30" s="11"/>
      <c r="CP30" s="11"/>
    </row>
    <row r="31" spans="1:94" x14ac:dyDescent="0.25">
      <c r="A31">
        <v>2005</v>
      </c>
      <c r="B31" s="11">
        <v>71.958833436993274</v>
      </c>
      <c r="C31" s="11"/>
      <c r="D31" s="11">
        <v>73.988713358879266</v>
      </c>
      <c r="E31" s="11">
        <v>79.910905756839284</v>
      </c>
      <c r="F31" s="11">
        <v>85.850055499005109</v>
      </c>
      <c r="G31" s="11">
        <v>67.215040124923547</v>
      </c>
      <c r="H31" s="11">
        <v>70.09204489331654</v>
      </c>
      <c r="I31" s="11">
        <v>86.196484492200952</v>
      </c>
      <c r="J31" s="11">
        <v>75.366152653757325</v>
      </c>
      <c r="K31" s="11">
        <v>69.887425723337344</v>
      </c>
      <c r="L31" s="11">
        <v>61.823988115316986</v>
      </c>
      <c r="M31" s="11">
        <v>62.900832797266879</v>
      </c>
      <c r="N31" s="11">
        <v>80.850493523456961</v>
      </c>
      <c r="O31" s="11">
        <v>81.456851228597628</v>
      </c>
      <c r="P31" s="11"/>
      <c r="Q31" s="11">
        <v>77.841025472301837</v>
      </c>
      <c r="R31" s="11">
        <v>67.937121480902945</v>
      </c>
      <c r="S31" s="11">
        <v>72.844288044566909</v>
      </c>
      <c r="T31" s="11"/>
      <c r="U31" s="11">
        <v>80.209582761056595</v>
      </c>
      <c r="V31" s="11">
        <v>78.435431454623426</v>
      </c>
      <c r="W31" s="11">
        <v>84.661074027670026</v>
      </c>
      <c r="X31" s="11">
        <v>84.382834042969876</v>
      </c>
      <c r="Y31" s="11">
        <v>83.967113070277193</v>
      </c>
      <c r="Z31" s="11">
        <v>86.345949438563494</v>
      </c>
      <c r="AA31" s="11">
        <v>84.269091121721601</v>
      </c>
      <c r="AB31" s="11">
        <v>85.256865076180659</v>
      </c>
      <c r="AC31" s="11">
        <v>84.843345907755761</v>
      </c>
      <c r="AD31" s="11">
        <v>81.650460206561704</v>
      </c>
      <c r="AE31" s="11">
        <v>84.494348434681427</v>
      </c>
      <c r="AF31" s="11">
        <v>85.231143148172507</v>
      </c>
      <c r="AG31" s="11">
        <v>83.169372003680238</v>
      </c>
      <c r="AH31" s="11">
        <v>79.694149574084605</v>
      </c>
      <c r="AI31" s="11">
        <v>83.679010711293827</v>
      </c>
      <c r="AJ31" s="11">
        <v>84.102818720755437</v>
      </c>
      <c r="AK31" s="11">
        <v>84.826992994958744</v>
      </c>
      <c r="AL31" s="11">
        <v>81.147878696178225</v>
      </c>
      <c r="AM31" s="11">
        <v>83.197349323849551</v>
      </c>
      <c r="AN31" s="11">
        <v>85.981521866525895</v>
      </c>
      <c r="AO31" s="11">
        <v>85.351552194981579</v>
      </c>
      <c r="AP31" s="11"/>
      <c r="AQ31" s="11">
        <v>73.08110913719284</v>
      </c>
      <c r="AR31" s="11">
        <v>63.372168139386687</v>
      </c>
      <c r="AS31" s="11">
        <v>72.481905699534877</v>
      </c>
      <c r="AT31" s="11">
        <v>75.918430080543246</v>
      </c>
      <c r="AU31" s="11">
        <v>71.060873403823848</v>
      </c>
      <c r="AV31" s="11">
        <v>72.602236005426761</v>
      </c>
      <c r="AW31" s="11">
        <v>66.765559971702501</v>
      </c>
      <c r="AX31" s="11">
        <v>67.312332256200705</v>
      </c>
      <c r="AY31" s="11">
        <v>58.572284077716816</v>
      </c>
      <c r="AZ31" s="11">
        <v>67.575167220047007</v>
      </c>
      <c r="BA31" s="11">
        <v>68.30923456902444</v>
      </c>
      <c r="BB31" s="11">
        <v>76.222393018058654</v>
      </c>
      <c r="BC31" s="11">
        <v>68.341848432419226</v>
      </c>
      <c r="BD31" s="11"/>
      <c r="BE31" s="11">
        <v>70.92696028455309</v>
      </c>
      <c r="BF31" s="11">
        <v>55.686652821021283</v>
      </c>
      <c r="BG31" s="11">
        <v>66.915873671299508</v>
      </c>
      <c r="BH31" s="11">
        <v>73.971354115602466</v>
      </c>
      <c r="BI31" s="11">
        <v>72.145715182617195</v>
      </c>
      <c r="BJ31" s="11">
        <v>57.096164422004101</v>
      </c>
      <c r="BK31" s="11">
        <v>69.585511553067846</v>
      </c>
      <c r="BL31" s="11">
        <v>56.428126739852871</v>
      </c>
      <c r="BM31" s="11">
        <v>66.52969077272671</v>
      </c>
      <c r="BN31" s="11">
        <v>67.473205513351189</v>
      </c>
      <c r="BO31" s="11">
        <v>74.511350038213408</v>
      </c>
      <c r="BP31" s="11">
        <v>81.827613534744501</v>
      </c>
      <c r="BQ31" s="11"/>
      <c r="BR31" s="11">
        <v>82.326456637212914</v>
      </c>
      <c r="BS31" s="11">
        <v>79.571807063245686</v>
      </c>
      <c r="BT31" s="11">
        <v>83.656393051212149</v>
      </c>
      <c r="BU31" s="11">
        <v>84.013239815428506</v>
      </c>
      <c r="BV31" s="11">
        <v>82.976311175866613</v>
      </c>
      <c r="BW31" s="11">
        <v>81.266247693667339</v>
      </c>
      <c r="BX31" s="11">
        <v>82.640676368870814</v>
      </c>
      <c r="BY31" s="11">
        <v>81.550399482705416</v>
      </c>
      <c r="BZ31" s="11">
        <v>85.692550528850973</v>
      </c>
      <c r="CA31" s="11">
        <v>85.249296681325959</v>
      </c>
      <c r="CB31" s="11">
        <v>79.835692366248779</v>
      </c>
      <c r="CC31" s="11">
        <v>85.894950428637628</v>
      </c>
      <c r="CD31" s="11">
        <v>81.717390886380954</v>
      </c>
      <c r="CE31" s="11">
        <v>80.363044796414144</v>
      </c>
      <c r="CF31" s="11">
        <v>84.560869496764582</v>
      </c>
      <c r="CG31" s="11">
        <v>85.684106225091497</v>
      </c>
      <c r="CH31" s="11">
        <v>82.589660895379183</v>
      </c>
      <c r="CI31" s="11">
        <v>83.718398921902732</v>
      </c>
      <c r="CJ31" s="11">
        <v>71.376150322947993</v>
      </c>
      <c r="CK31" s="11">
        <v>82.00997701179665</v>
      </c>
      <c r="CL31" s="11"/>
      <c r="CM31" s="11"/>
      <c r="CN31" s="11"/>
      <c r="CO31" s="11"/>
      <c r="CP31" s="11"/>
    </row>
    <row r="32" spans="1:94" x14ac:dyDescent="0.25">
      <c r="A32">
        <v>2006</v>
      </c>
      <c r="B32" s="11">
        <v>72.274276652634853</v>
      </c>
      <c r="C32" s="11"/>
      <c r="D32" s="11">
        <v>74.858259572666654</v>
      </c>
      <c r="E32" s="11">
        <v>80.598480279698919</v>
      </c>
      <c r="F32" s="11">
        <v>86.506672143280355</v>
      </c>
      <c r="G32" s="11">
        <v>67.573173451736963</v>
      </c>
      <c r="H32" s="11">
        <v>70.456137069591136</v>
      </c>
      <c r="I32" s="11">
        <v>86.319628428564883</v>
      </c>
      <c r="J32" s="11">
        <v>75.592851202634961</v>
      </c>
      <c r="K32" s="11">
        <v>70.344603566196895</v>
      </c>
      <c r="L32" s="11">
        <v>62.359850974854758</v>
      </c>
      <c r="M32" s="11">
        <v>63.459324482456047</v>
      </c>
      <c r="N32" s="11">
        <v>81.148398021339489</v>
      </c>
      <c r="O32" s="11">
        <v>81.77902373828806</v>
      </c>
      <c r="P32" s="11"/>
      <c r="Q32" s="11">
        <v>78.518522984825296</v>
      </c>
      <c r="R32" s="11">
        <v>68.757609425496298</v>
      </c>
      <c r="S32" s="11">
        <v>73.562564089595682</v>
      </c>
      <c r="T32" s="11"/>
      <c r="U32" s="11">
        <v>80.430144711589136</v>
      </c>
      <c r="V32" s="11">
        <v>78.668320444437654</v>
      </c>
      <c r="W32" s="11">
        <v>84.947030670310028</v>
      </c>
      <c r="X32" s="11">
        <v>84.686175538993055</v>
      </c>
      <c r="Y32" s="11">
        <v>84.573026366521958</v>
      </c>
      <c r="Z32" s="11">
        <v>86.550763048764068</v>
      </c>
      <c r="AA32" s="11">
        <v>84.556341532757799</v>
      </c>
      <c r="AB32" s="11">
        <v>85.375412452893812</v>
      </c>
      <c r="AC32" s="11">
        <v>84.992540958032976</v>
      </c>
      <c r="AD32" s="11">
        <v>82.034102880303521</v>
      </c>
      <c r="AE32" s="11">
        <v>84.653728381744003</v>
      </c>
      <c r="AF32" s="11">
        <v>85.449216840487381</v>
      </c>
      <c r="AG32" s="11">
        <v>83.672204963260043</v>
      </c>
      <c r="AH32" s="11">
        <v>80.098958155255872</v>
      </c>
      <c r="AI32" s="11">
        <v>84.100845445577349</v>
      </c>
      <c r="AJ32" s="11">
        <v>84.390349003962413</v>
      </c>
      <c r="AK32" s="11">
        <v>85.079961157933056</v>
      </c>
      <c r="AL32" s="11">
        <v>81.569609689385629</v>
      </c>
      <c r="AM32" s="11">
        <v>83.601807364654604</v>
      </c>
      <c r="AN32" s="11">
        <v>86.155229994924127</v>
      </c>
      <c r="AO32" s="11">
        <v>85.662291825608989</v>
      </c>
      <c r="AP32" s="11"/>
      <c r="AQ32" s="11">
        <v>73.255588207413027</v>
      </c>
      <c r="AR32" s="11">
        <v>63.734839112410441</v>
      </c>
      <c r="AS32" s="11">
        <v>72.888598904276208</v>
      </c>
      <c r="AT32" s="11">
        <v>76.380440754292692</v>
      </c>
      <c r="AU32" s="11">
        <v>71.530018972644797</v>
      </c>
      <c r="AV32" s="11">
        <v>73.25411542451593</v>
      </c>
      <c r="AW32" s="11">
        <v>67.104007508857052</v>
      </c>
      <c r="AX32" s="11">
        <v>67.749187577725138</v>
      </c>
      <c r="AY32" s="11">
        <v>58.975647294177975</v>
      </c>
      <c r="AZ32" s="11">
        <v>68.058518197284158</v>
      </c>
      <c r="BA32" s="11">
        <v>68.780518382174321</v>
      </c>
      <c r="BB32" s="11">
        <v>76.44892392498322</v>
      </c>
      <c r="BC32" s="11">
        <v>68.766324575805328</v>
      </c>
      <c r="BD32" s="11"/>
      <c r="BE32" s="11">
        <v>71.600578239661544</v>
      </c>
      <c r="BF32" s="11">
        <v>55.805948118065025</v>
      </c>
      <c r="BG32" s="11">
        <v>67.270008496310396</v>
      </c>
      <c r="BH32" s="11">
        <v>74.838879156603895</v>
      </c>
      <c r="BI32" s="11">
        <v>72.327929205090996</v>
      </c>
      <c r="BJ32" s="11">
        <v>57.186632370625432</v>
      </c>
      <c r="BK32" s="11">
        <v>70.158826726701662</v>
      </c>
      <c r="BL32" s="11">
        <v>56.300911823287869</v>
      </c>
      <c r="BM32" s="11">
        <v>67.367171683832808</v>
      </c>
      <c r="BN32" s="11">
        <v>67.939097008320061</v>
      </c>
      <c r="BO32" s="11">
        <v>75.122653090426354</v>
      </c>
      <c r="BP32" s="11">
        <v>83.159561847172498</v>
      </c>
      <c r="BQ32" s="11"/>
      <c r="BR32" s="11">
        <v>82.601342670098916</v>
      </c>
      <c r="BS32" s="11">
        <v>79.632176507061473</v>
      </c>
      <c r="BT32" s="11">
        <v>83.78229109340883</v>
      </c>
      <c r="BU32" s="11">
        <v>84.222562487211846</v>
      </c>
      <c r="BV32" s="11">
        <v>83.015551495706561</v>
      </c>
      <c r="BW32" s="11">
        <v>81.357293258068452</v>
      </c>
      <c r="BX32" s="11">
        <v>82.778661755212084</v>
      </c>
      <c r="BY32" s="11">
        <v>81.559911281272548</v>
      </c>
      <c r="BZ32" s="11">
        <v>85.917504541063408</v>
      </c>
      <c r="CA32" s="11">
        <v>85.307651358615246</v>
      </c>
      <c r="CB32" s="11">
        <v>79.82678853137746</v>
      </c>
      <c r="CC32" s="11">
        <v>85.884333284887859</v>
      </c>
      <c r="CD32" s="11">
        <v>81.819017682040325</v>
      </c>
      <c r="CE32" s="11">
        <v>80.547641417966815</v>
      </c>
      <c r="CF32" s="11">
        <v>84.533743404092533</v>
      </c>
      <c r="CG32" s="11">
        <v>85.617716011293382</v>
      </c>
      <c r="CH32" s="11">
        <v>82.647755630388119</v>
      </c>
      <c r="CI32" s="11">
        <v>83.988098365350027</v>
      </c>
      <c r="CJ32" s="11">
        <v>71.775748860111079</v>
      </c>
      <c r="CK32" s="11">
        <v>82.108366440583794</v>
      </c>
      <c r="CL32" s="11"/>
      <c r="CM32" s="11"/>
      <c r="CN32" s="11"/>
      <c r="CO32" s="11"/>
      <c r="CP32" s="11"/>
    </row>
    <row r="33" spans="1:95" x14ac:dyDescent="0.25">
      <c r="A33">
        <v>2007</v>
      </c>
      <c r="B33" s="11">
        <v>72.576949343979095</v>
      </c>
      <c r="C33" s="11"/>
      <c r="D33" s="11">
        <v>75.683935805893611</v>
      </c>
      <c r="E33" s="11">
        <v>81.256803707424211</v>
      </c>
      <c r="F33" s="11">
        <v>87.079036531742219</v>
      </c>
      <c r="G33" s="11">
        <v>67.938218872821039</v>
      </c>
      <c r="H33" s="11">
        <v>70.737029429114472</v>
      </c>
      <c r="I33" s="11">
        <v>86.420120264818834</v>
      </c>
      <c r="J33" s="11">
        <v>75.773053819166975</v>
      </c>
      <c r="K33" s="11">
        <v>70.902276929214509</v>
      </c>
      <c r="L33" s="11">
        <v>62.780900381398816</v>
      </c>
      <c r="M33" s="11">
        <v>64.084884447577139</v>
      </c>
      <c r="N33" s="11">
        <v>81.454745989940392</v>
      </c>
      <c r="O33" s="11">
        <v>82.104951965418067</v>
      </c>
      <c r="P33" s="11"/>
      <c r="Q33" s="11">
        <v>79.145106159469464</v>
      </c>
      <c r="R33" s="11">
        <v>69.459422588759693</v>
      </c>
      <c r="S33" s="11">
        <v>74.362148564060618</v>
      </c>
      <c r="T33" s="11"/>
      <c r="U33" s="11">
        <v>80.615923503627897</v>
      </c>
      <c r="V33" s="11">
        <v>78.887645908314283</v>
      </c>
      <c r="W33" s="11">
        <v>85.139961390613706</v>
      </c>
      <c r="X33" s="11">
        <v>84.935602650506311</v>
      </c>
      <c r="Y33" s="11">
        <v>84.85078967966507</v>
      </c>
      <c r="Z33" s="11">
        <v>86.640638192225595</v>
      </c>
      <c r="AA33" s="11">
        <v>84.605130827423849</v>
      </c>
      <c r="AB33" s="11">
        <v>85.536993560903767</v>
      </c>
      <c r="AC33" s="11">
        <v>85.07609915840483</v>
      </c>
      <c r="AD33" s="11">
        <v>82.420514901781516</v>
      </c>
      <c r="AE33" s="11">
        <v>84.860442096481592</v>
      </c>
      <c r="AF33" s="11">
        <v>85.658876529098109</v>
      </c>
      <c r="AG33" s="11">
        <v>84.152058141643664</v>
      </c>
      <c r="AH33" s="11">
        <v>80.555583991046234</v>
      </c>
      <c r="AI33" s="11">
        <v>84.430606304004044</v>
      </c>
      <c r="AJ33" s="11">
        <v>84.451652043965538</v>
      </c>
      <c r="AK33" s="11">
        <v>85.243770598555116</v>
      </c>
      <c r="AL33" s="11">
        <v>81.925310007181537</v>
      </c>
      <c r="AM33" s="11">
        <v>83.975341486069027</v>
      </c>
      <c r="AN33" s="11">
        <v>86.221630056130209</v>
      </c>
      <c r="AO33" s="11">
        <v>85.855003836174802</v>
      </c>
      <c r="AP33" s="11"/>
      <c r="AQ33" s="11">
        <v>73.480388481303038</v>
      </c>
      <c r="AR33" s="11">
        <v>64.10422643394331</v>
      </c>
      <c r="AS33" s="11">
        <v>73.310946992471457</v>
      </c>
      <c r="AT33" s="11">
        <v>76.839960830242859</v>
      </c>
      <c r="AU33" s="11">
        <v>72.054892064831506</v>
      </c>
      <c r="AV33" s="11">
        <v>73.824713094166</v>
      </c>
      <c r="AW33" s="11">
        <v>67.482778386622698</v>
      </c>
      <c r="AX33" s="11">
        <v>68.142932737431806</v>
      </c>
      <c r="AY33" s="11">
        <v>59.42368793942785</v>
      </c>
      <c r="AZ33" s="11">
        <v>68.542211485101546</v>
      </c>
      <c r="BA33" s="11">
        <v>69.269344731487564</v>
      </c>
      <c r="BB33" s="11">
        <v>76.703555655363417</v>
      </c>
      <c r="BC33" s="11">
        <v>69.180813510802182</v>
      </c>
      <c r="BD33" s="11"/>
      <c r="BE33" s="11">
        <v>72.118419573701701</v>
      </c>
      <c r="BF33" s="11">
        <v>55.974908402828369</v>
      </c>
      <c r="BG33" s="11">
        <v>67.620070720145293</v>
      </c>
      <c r="BH33" s="11">
        <v>75.532804201355148</v>
      </c>
      <c r="BI33" s="11">
        <v>72.457584872879607</v>
      </c>
      <c r="BJ33" s="11">
        <v>57.255076033797096</v>
      </c>
      <c r="BK33" s="11">
        <v>70.683252394077229</v>
      </c>
      <c r="BL33" s="11">
        <v>56.211866516547573</v>
      </c>
      <c r="BM33" s="11">
        <v>68.072352345668648</v>
      </c>
      <c r="BN33" s="11">
        <v>68.247002932773199</v>
      </c>
      <c r="BO33" s="11">
        <v>75.647306358646418</v>
      </c>
      <c r="BP33" s="11">
        <v>84.349195520873195</v>
      </c>
      <c r="BQ33" s="11"/>
      <c r="BR33" s="11">
        <v>82.869714111594789</v>
      </c>
      <c r="BS33" s="11">
        <v>79.757523631565789</v>
      </c>
      <c r="BT33" s="11">
        <v>83.892342775254775</v>
      </c>
      <c r="BU33" s="11">
        <v>84.490253924390061</v>
      </c>
      <c r="BV33" s="11">
        <v>83.07537812370677</v>
      </c>
      <c r="BW33" s="11">
        <v>81.484868816247626</v>
      </c>
      <c r="BX33" s="11">
        <v>82.958494010492444</v>
      </c>
      <c r="BY33" s="11">
        <v>81.563069398179735</v>
      </c>
      <c r="BZ33" s="11">
        <v>86.088634629742074</v>
      </c>
      <c r="CA33" s="11">
        <v>85.348344694987162</v>
      </c>
      <c r="CB33" s="11">
        <v>79.739015433581272</v>
      </c>
      <c r="CC33" s="11">
        <v>85.890805428109644</v>
      </c>
      <c r="CD33" s="11">
        <v>81.993036397732595</v>
      </c>
      <c r="CE33" s="11">
        <v>80.711294445301945</v>
      </c>
      <c r="CF33" s="11">
        <v>84.573622875080744</v>
      </c>
      <c r="CG33" s="11">
        <v>85.563617128757215</v>
      </c>
      <c r="CH33" s="11">
        <v>82.873092112191912</v>
      </c>
      <c r="CI33" s="11">
        <v>84.255095242271281</v>
      </c>
      <c r="CJ33" s="11">
        <v>72.135378111112274</v>
      </c>
      <c r="CK33" s="11">
        <v>82.155984891373635</v>
      </c>
      <c r="CL33" s="11"/>
      <c r="CM33" s="11"/>
      <c r="CN33" s="11"/>
      <c r="CO33" s="11"/>
      <c r="CP33" s="11"/>
    </row>
    <row r="34" spans="1:95" x14ac:dyDescent="0.25">
      <c r="A34">
        <v>2008</v>
      </c>
      <c r="B34" s="11">
        <v>72.854778761288799</v>
      </c>
      <c r="C34" s="11"/>
      <c r="D34" s="11">
        <v>76.400510423553001</v>
      </c>
      <c r="E34" s="11">
        <v>81.830669075439232</v>
      </c>
      <c r="F34" s="11">
        <v>87.524354652360856</v>
      </c>
      <c r="G34" s="11">
        <v>68.311259202947824</v>
      </c>
      <c r="H34" s="11">
        <v>70.937625903790718</v>
      </c>
      <c r="I34" s="11">
        <v>86.50830558782387</v>
      </c>
      <c r="J34" s="11">
        <v>75.898327503338479</v>
      </c>
      <c r="K34" s="11">
        <v>71.513991824003597</v>
      </c>
      <c r="L34" s="11">
        <v>63.128756794615185</v>
      </c>
      <c r="M34" s="11">
        <v>64.809060621704248</v>
      </c>
      <c r="N34" s="11">
        <v>81.816715917734939</v>
      </c>
      <c r="O34" s="11">
        <v>82.54388253831047</v>
      </c>
      <c r="P34" s="11"/>
      <c r="Q34" s="11">
        <v>79.739592891273716</v>
      </c>
      <c r="R34" s="11">
        <v>70.046365266524688</v>
      </c>
      <c r="S34" s="11">
        <v>75.162474383972111</v>
      </c>
      <c r="T34" s="11"/>
      <c r="U34" s="11">
        <v>80.757501000919589</v>
      </c>
      <c r="V34" s="11">
        <v>79.093079260182293</v>
      </c>
      <c r="W34" s="11">
        <v>85.238273034353071</v>
      </c>
      <c r="X34" s="11">
        <v>85.105631655349583</v>
      </c>
      <c r="Y34" s="11">
        <v>84.938234243957098</v>
      </c>
      <c r="Z34" s="11">
        <v>86.625720722003678</v>
      </c>
      <c r="AA34" s="11">
        <v>84.517435052326675</v>
      </c>
      <c r="AB34" s="11">
        <v>85.684205707567926</v>
      </c>
      <c r="AC34" s="11">
        <v>85.074865236603699</v>
      </c>
      <c r="AD34" s="11">
        <v>82.751347480826752</v>
      </c>
      <c r="AE34" s="11">
        <v>85.074431141555422</v>
      </c>
      <c r="AF34" s="11">
        <v>85.815834699412136</v>
      </c>
      <c r="AG34" s="11">
        <v>84.584580045605293</v>
      </c>
      <c r="AH34" s="11">
        <v>81.032771427153477</v>
      </c>
      <c r="AI34" s="11">
        <v>84.681482661259935</v>
      </c>
      <c r="AJ34" s="11">
        <v>84.356803688266353</v>
      </c>
      <c r="AK34" s="11">
        <v>85.299205552074056</v>
      </c>
      <c r="AL34" s="11">
        <v>82.223088225688798</v>
      </c>
      <c r="AM34" s="11">
        <v>84.30286229943799</v>
      </c>
      <c r="AN34" s="11">
        <v>86.199540135693951</v>
      </c>
      <c r="AO34" s="11">
        <v>85.961785917048388</v>
      </c>
      <c r="AP34" s="11"/>
      <c r="AQ34" s="11">
        <v>73.726170612250158</v>
      </c>
      <c r="AR34" s="11">
        <v>64.48525174595278</v>
      </c>
      <c r="AS34" s="11">
        <v>73.744629143950604</v>
      </c>
      <c r="AT34" s="11">
        <v>77.289020626050558</v>
      </c>
      <c r="AU34" s="11">
        <v>72.603736699266818</v>
      </c>
      <c r="AV34" s="11">
        <v>74.346597566410338</v>
      </c>
      <c r="AW34" s="11">
        <v>67.876252880846351</v>
      </c>
      <c r="AX34" s="11">
        <v>68.511794346465848</v>
      </c>
      <c r="AY34" s="11">
        <v>59.907978393509403</v>
      </c>
      <c r="AZ34" s="11">
        <v>69.030254550334121</v>
      </c>
      <c r="BA34" s="11">
        <v>69.758925758381523</v>
      </c>
      <c r="BB34" s="11">
        <v>76.974464849326978</v>
      </c>
      <c r="BC34" s="11">
        <v>69.579978685988792</v>
      </c>
      <c r="BD34" s="11"/>
      <c r="BE34" s="11">
        <v>72.486085528165063</v>
      </c>
      <c r="BF34" s="11">
        <v>56.173843604158073</v>
      </c>
      <c r="BG34" s="11">
        <v>67.912876248848988</v>
      </c>
      <c r="BH34" s="11">
        <v>76.027512931663296</v>
      </c>
      <c r="BI34" s="11">
        <v>72.557517767608019</v>
      </c>
      <c r="BJ34" s="11">
        <v>57.301821791516801</v>
      </c>
      <c r="BK34" s="11">
        <v>71.158682286342469</v>
      </c>
      <c r="BL34" s="11">
        <v>56.150466527024861</v>
      </c>
      <c r="BM34" s="11">
        <v>68.651245069615271</v>
      </c>
      <c r="BN34" s="11">
        <v>68.463563121679272</v>
      </c>
      <c r="BO34" s="11">
        <v>76.079551956261724</v>
      </c>
      <c r="BP34" s="11">
        <v>85.283723146567127</v>
      </c>
      <c r="BQ34" s="11"/>
      <c r="BR34" s="11">
        <v>83.11853315515728</v>
      </c>
      <c r="BS34" s="11">
        <v>79.92268467501583</v>
      </c>
      <c r="BT34" s="11">
        <v>83.98671659217257</v>
      </c>
      <c r="BU34" s="11">
        <v>84.785220846513781</v>
      </c>
      <c r="BV34" s="11">
        <v>83.138817467602991</v>
      </c>
      <c r="BW34" s="11">
        <v>81.64206443977055</v>
      </c>
      <c r="BX34" s="11">
        <v>83.16209304557438</v>
      </c>
      <c r="BY34" s="11">
        <v>81.556710210407786</v>
      </c>
      <c r="BZ34" s="11">
        <v>86.219497739230746</v>
      </c>
      <c r="CA34" s="11">
        <v>85.369836553481065</v>
      </c>
      <c r="CB34" s="11">
        <v>79.585191997134018</v>
      </c>
      <c r="CC34" s="11">
        <v>85.91056823154527</v>
      </c>
      <c r="CD34" s="11">
        <v>82.212072957994451</v>
      </c>
      <c r="CE34" s="11">
        <v>80.863260020206923</v>
      </c>
      <c r="CF34" s="11">
        <v>84.687975125970723</v>
      </c>
      <c r="CG34" s="11">
        <v>85.508868582799025</v>
      </c>
      <c r="CH34" s="11">
        <v>83.173596704129366</v>
      </c>
      <c r="CI34" s="11">
        <v>84.508566094320813</v>
      </c>
      <c r="CJ34" s="11">
        <v>72.472353397160205</v>
      </c>
      <c r="CK34" s="11">
        <v>82.18050946010041</v>
      </c>
      <c r="CL34" s="11"/>
      <c r="CM34" s="11"/>
      <c r="CN34" s="11"/>
      <c r="CO34" s="11"/>
      <c r="CP34" s="11"/>
    </row>
    <row r="35" spans="1:95" x14ac:dyDescent="0.25">
      <c r="A35">
        <v>2009</v>
      </c>
      <c r="B35" s="11">
        <v>73.099114043198199</v>
      </c>
      <c r="C35" s="11"/>
      <c r="D35" s="11">
        <v>76.93187719865557</v>
      </c>
      <c r="E35" s="11">
        <v>82.276938505010747</v>
      </c>
      <c r="F35" s="11">
        <v>87.809836277885097</v>
      </c>
      <c r="G35" s="11">
        <v>68.69896168514191</v>
      </c>
      <c r="H35" s="11">
        <v>71.057168454772011</v>
      </c>
      <c r="I35" s="11">
        <v>86.6020499747748</v>
      </c>
      <c r="J35" s="11">
        <v>75.930194362703872</v>
      </c>
      <c r="K35" s="11">
        <v>72.125789879670734</v>
      </c>
      <c r="L35" s="11">
        <v>63.467660408898752</v>
      </c>
      <c r="M35" s="11">
        <v>65.601503749142822</v>
      </c>
      <c r="N35" s="11">
        <v>82.228512790766757</v>
      </c>
      <c r="O35" s="11">
        <v>83.114037082686195</v>
      </c>
      <c r="P35" s="11"/>
      <c r="Q35" s="11">
        <v>80.298788560717895</v>
      </c>
      <c r="R35" s="11">
        <v>70.537194068543641</v>
      </c>
      <c r="S35" s="11">
        <v>75.836369854843781</v>
      </c>
      <c r="T35" s="11"/>
      <c r="U35" s="11">
        <v>80.874942411104115</v>
      </c>
      <c r="V35" s="11">
        <v>79.291353169832973</v>
      </c>
      <c r="W35" s="11">
        <v>85.263007888513812</v>
      </c>
      <c r="X35" s="11">
        <v>85.179655727493213</v>
      </c>
      <c r="Y35" s="11">
        <v>85.061411271031957</v>
      </c>
      <c r="Z35" s="11">
        <v>86.555142943277787</v>
      </c>
      <c r="AA35" s="11">
        <v>84.461131641680126</v>
      </c>
      <c r="AB35" s="11">
        <v>85.756253667535304</v>
      </c>
      <c r="AC35" s="11">
        <v>84.997601071247061</v>
      </c>
      <c r="AD35" s="11">
        <v>82.972071546234574</v>
      </c>
      <c r="AE35" s="11">
        <v>85.244721175021184</v>
      </c>
      <c r="AF35" s="11">
        <v>85.879846427561048</v>
      </c>
      <c r="AG35" s="11">
        <v>84.947907538560273</v>
      </c>
      <c r="AH35" s="11">
        <v>81.474122355409634</v>
      </c>
      <c r="AI35" s="11">
        <v>84.878542564205503</v>
      </c>
      <c r="AJ35" s="11">
        <v>84.236784286968913</v>
      </c>
      <c r="AK35" s="11">
        <v>85.251960047135867</v>
      </c>
      <c r="AL35" s="11">
        <v>82.493037595717581</v>
      </c>
      <c r="AM35" s="11">
        <v>84.568353174621535</v>
      </c>
      <c r="AN35" s="11">
        <v>86.13694705904237</v>
      </c>
      <c r="AO35" s="11">
        <v>86.040288574183364</v>
      </c>
      <c r="AP35" s="11"/>
      <c r="AQ35" s="11">
        <v>73.948583238348562</v>
      </c>
      <c r="AR35" s="11">
        <v>64.887277625043822</v>
      </c>
      <c r="AS35" s="11">
        <v>74.1824586231251</v>
      </c>
      <c r="AT35" s="11">
        <v>77.723668575029635</v>
      </c>
      <c r="AU35" s="11">
        <v>73.128397845741461</v>
      </c>
      <c r="AV35" s="11">
        <v>74.871559385695264</v>
      </c>
      <c r="AW35" s="11">
        <v>68.243319819114703</v>
      </c>
      <c r="AX35" s="11">
        <v>68.883387526367628</v>
      </c>
      <c r="AY35" s="11">
        <v>60.406610249817021</v>
      </c>
      <c r="AZ35" s="11">
        <v>69.525946583235822</v>
      </c>
      <c r="BA35" s="11">
        <v>70.221339449877235</v>
      </c>
      <c r="BB35" s="11">
        <v>77.242123362320427</v>
      </c>
      <c r="BC35" s="11">
        <v>69.961717670613268</v>
      </c>
      <c r="BD35" s="11"/>
      <c r="BE35" s="11">
        <v>72.713718713093328</v>
      </c>
      <c r="BF35" s="11">
        <v>56.381163147994258</v>
      </c>
      <c r="BG35" s="11">
        <v>68.072129534902373</v>
      </c>
      <c r="BH35" s="11">
        <v>76.348730074241061</v>
      </c>
      <c r="BI35" s="11">
        <v>72.656576571218039</v>
      </c>
      <c r="BJ35" s="11">
        <v>57.341690555138449</v>
      </c>
      <c r="BK35" s="11">
        <v>71.574866976018072</v>
      </c>
      <c r="BL35" s="11">
        <v>56.106665707947926</v>
      </c>
      <c r="BM35" s="11">
        <v>69.143626198676941</v>
      </c>
      <c r="BN35" s="11">
        <v>68.713834792312852</v>
      </c>
      <c r="BO35" s="11">
        <v>76.41954440386786</v>
      </c>
      <c r="BP35" s="11">
        <v>86.020222381042544</v>
      </c>
      <c r="BQ35" s="11"/>
      <c r="BR35" s="11">
        <v>83.337960471762457</v>
      </c>
      <c r="BS35" s="11">
        <v>80.090660880167988</v>
      </c>
      <c r="BT35" s="11">
        <v>84.075134489852061</v>
      </c>
      <c r="BU35" s="11">
        <v>85.054552117226834</v>
      </c>
      <c r="BV35" s="11">
        <v>83.188071036340332</v>
      </c>
      <c r="BW35" s="11">
        <v>81.826330096103106</v>
      </c>
      <c r="BX35" s="11">
        <v>83.34877824766852</v>
      </c>
      <c r="BY35" s="11">
        <v>81.547268932163036</v>
      </c>
      <c r="BZ35" s="11">
        <v>86.344267243469716</v>
      </c>
      <c r="CA35" s="11">
        <v>85.376162011910282</v>
      </c>
      <c r="CB35" s="11">
        <v>79.416676556392389</v>
      </c>
      <c r="CC35" s="11">
        <v>85.939170563885341</v>
      </c>
      <c r="CD35" s="11">
        <v>82.432026501322184</v>
      </c>
      <c r="CE35" s="11">
        <v>81.022410079888274</v>
      </c>
      <c r="CF35" s="11">
        <v>84.859890125454896</v>
      </c>
      <c r="CG35" s="11">
        <v>85.449559976974712</v>
      </c>
      <c r="CH35" s="11">
        <v>83.404317890430107</v>
      </c>
      <c r="CI35" s="11">
        <v>84.740703365353056</v>
      </c>
      <c r="CJ35" s="11">
        <v>72.803253524384559</v>
      </c>
      <c r="CK35" s="11">
        <v>82.224795730275957</v>
      </c>
      <c r="CL35" s="11"/>
      <c r="CM35" s="11"/>
      <c r="CN35" s="11"/>
      <c r="CO35" s="11"/>
      <c r="CP35" s="11"/>
    </row>
    <row r="36" spans="1:95" x14ac:dyDescent="0.25">
      <c r="A36">
        <v>2010</v>
      </c>
      <c r="B36" s="11">
        <v>73.30811364776396</v>
      </c>
      <c r="C36" s="11"/>
      <c r="D36" s="11">
        <v>77.262578801750749</v>
      </c>
      <c r="E36" s="11">
        <v>82.585094673985679</v>
      </c>
      <c r="F36" s="11">
        <v>87.939993451127251</v>
      </c>
      <c r="G36" s="11">
        <v>69.105707930178795</v>
      </c>
      <c r="H36" s="11">
        <v>71.11483297476147</v>
      </c>
      <c r="I36" s="11">
        <v>86.710109712548871</v>
      </c>
      <c r="J36" s="11">
        <v>75.821758873235012</v>
      </c>
      <c r="K36" s="11">
        <v>72.707605042763916</v>
      </c>
      <c r="L36" s="11">
        <v>63.822490846158935</v>
      </c>
      <c r="M36" s="11">
        <v>66.390074121897953</v>
      </c>
      <c r="N36" s="11">
        <v>82.657732555930238</v>
      </c>
      <c r="O36" s="11">
        <v>83.75993208072488</v>
      </c>
      <c r="P36" s="11"/>
      <c r="Q36" s="11">
        <v>80.804631150495595</v>
      </c>
      <c r="R36" s="11">
        <v>70.940982050171726</v>
      </c>
      <c r="S36" s="11">
        <v>76.324131068261963</v>
      </c>
      <c r="T36" s="11"/>
      <c r="U36" s="11">
        <v>80.992342911653608</v>
      </c>
      <c r="V36" s="11">
        <v>79.490856888730605</v>
      </c>
      <c r="W36" s="11">
        <v>85.228667958282685</v>
      </c>
      <c r="X36" s="11">
        <v>85.154004552406718</v>
      </c>
      <c r="Y36" s="11">
        <v>85.323360253730002</v>
      </c>
      <c r="Z36" s="11">
        <v>86.470395341242565</v>
      </c>
      <c r="AA36" s="11">
        <v>84.518021279183586</v>
      </c>
      <c r="AB36" s="11">
        <v>85.745820943125651</v>
      </c>
      <c r="AC36" s="11">
        <v>84.866626779441916</v>
      </c>
      <c r="AD36" s="11">
        <v>83.076149164308305</v>
      </c>
      <c r="AE36" s="11">
        <v>85.355868757247521</v>
      </c>
      <c r="AF36" s="11">
        <v>85.845141804499264</v>
      </c>
      <c r="AG36" s="11">
        <v>85.233513778345639</v>
      </c>
      <c r="AH36" s="11">
        <v>81.847692275616822</v>
      </c>
      <c r="AI36" s="11">
        <v>85.039840380278434</v>
      </c>
      <c r="AJ36" s="11">
        <v>84.165019692260216</v>
      </c>
      <c r="AK36" s="11">
        <v>85.109181283554207</v>
      </c>
      <c r="AL36" s="11">
        <v>82.754917018856062</v>
      </c>
      <c r="AM36" s="11">
        <v>84.769431481574642</v>
      </c>
      <c r="AN36" s="11">
        <v>86.064858122856251</v>
      </c>
      <c r="AO36" s="11">
        <v>86.113560618668757</v>
      </c>
      <c r="AP36" s="11"/>
      <c r="AQ36" s="11">
        <v>74.128044198761003</v>
      </c>
      <c r="AR36" s="11">
        <v>65.314085304406177</v>
      </c>
      <c r="AS36" s="11">
        <v>74.618479459435235</v>
      </c>
      <c r="AT36" s="11">
        <v>78.141219466439352</v>
      </c>
      <c r="AU36" s="11">
        <v>73.608074515102444</v>
      </c>
      <c r="AV36" s="11">
        <v>75.42099231443305</v>
      </c>
      <c r="AW36" s="11">
        <v>68.56722223103435</v>
      </c>
      <c r="AX36" s="11">
        <v>69.268606275911139</v>
      </c>
      <c r="AY36" s="11">
        <v>60.904371705062786</v>
      </c>
      <c r="AZ36" s="11">
        <v>70.027439954876144</v>
      </c>
      <c r="BA36" s="11">
        <v>70.638246313600035</v>
      </c>
      <c r="BB36" s="11">
        <v>77.495944481026925</v>
      </c>
      <c r="BC36" s="11">
        <v>70.326984183368978</v>
      </c>
      <c r="BD36" s="11"/>
      <c r="BE36" s="11">
        <v>72.808691958540862</v>
      </c>
      <c r="BF36" s="11">
        <v>56.587776228316265</v>
      </c>
      <c r="BG36" s="11">
        <v>68.061297502075604</v>
      </c>
      <c r="BH36" s="11">
        <v>76.541223251905336</v>
      </c>
      <c r="BI36" s="11">
        <v>72.761863023505043</v>
      </c>
      <c r="BJ36" s="11">
        <v>57.390320294330174</v>
      </c>
      <c r="BK36" s="11">
        <v>71.921788077323043</v>
      </c>
      <c r="BL36" s="11">
        <v>56.076797038191216</v>
      </c>
      <c r="BM36" s="11">
        <v>69.581562147714138</v>
      </c>
      <c r="BN36" s="11">
        <v>69.060916638877899</v>
      </c>
      <c r="BO36" s="11">
        <v>76.667339649977251</v>
      </c>
      <c r="BP36" s="11">
        <v>86.659904317846554</v>
      </c>
      <c r="BQ36" s="11"/>
      <c r="BR36" s="11">
        <v>83.527701743761313</v>
      </c>
      <c r="BS36" s="11">
        <v>80.246547193351461</v>
      </c>
      <c r="BT36" s="11">
        <v>84.163916182997283</v>
      </c>
      <c r="BU36" s="11">
        <v>85.271329098976096</v>
      </c>
      <c r="BV36" s="11">
        <v>83.21852980856869</v>
      </c>
      <c r="BW36" s="11">
        <v>82.037626291240855</v>
      </c>
      <c r="BX36" s="11">
        <v>83.493448675250249</v>
      </c>
      <c r="BY36" s="11">
        <v>81.544391130426874</v>
      </c>
      <c r="BZ36" s="11">
        <v>86.478567179460129</v>
      </c>
      <c r="CA36" s="11">
        <v>85.379497345965007</v>
      </c>
      <c r="CB36" s="11">
        <v>79.281940617681101</v>
      </c>
      <c r="CC36" s="11">
        <v>85.978809460769511</v>
      </c>
      <c r="CD36" s="11">
        <v>82.629151509499621</v>
      </c>
      <c r="CE36" s="11">
        <v>81.196957588150752</v>
      </c>
      <c r="CF36" s="11">
        <v>85.067573548841608</v>
      </c>
      <c r="CG36" s="11">
        <v>85.402132618414882</v>
      </c>
      <c r="CH36" s="11">
        <v>83.492784336287798</v>
      </c>
      <c r="CI36" s="11">
        <v>84.945420069691295</v>
      </c>
      <c r="CJ36" s="11">
        <v>73.122874856645836</v>
      </c>
      <c r="CK36" s="11">
        <v>82.30449811409035</v>
      </c>
      <c r="CL36" s="11"/>
      <c r="CM36" s="11"/>
      <c r="CN36" s="11"/>
      <c r="CO36" s="11"/>
      <c r="CP36" s="11"/>
    </row>
    <row r="37" spans="1:95" x14ac:dyDescent="0.25">
      <c r="A37">
        <v>2011</v>
      </c>
      <c r="B37" s="11">
        <v>73.472310110227113</v>
      </c>
      <c r="C37" s="11"/>
      <c r="D37" s="11">
        <v>77.711911943327735</v>
      </c>
      <c r="E37" s="11">
        <v>82.799554673071029</v>
      </c>
      <c r="F37" s="11">
        <v>88.171819384740175</v>
      </c>
      <c r="G37" s="11">
        <v>69.498360117807138</v>
      </c>
      <c r="H37" s="11">
        <v>71.40377954740039</v>
      </c>
      <c r="I37" s="11">
        <v>86.7803657126871</v>
      </c>
      <c r="J37" s="11">
        <v>75.474578969035548</v>
      </c>
      <c r="K37" s="11">
        <v>73.44849345377817</v>
      </c>
      <c r="L37" s="11">
        <v>64.028728842704851</v>
      </c>
      <c r="M37" s="11">
        <v>66.762592399191249</v>
      </c>
      <c r="N37" s="11">
        <v>83.043370542431362</v>
      </c>
      <c r="O37" s="11">
        <v>84.224874714050941</v>
      </c>
      <c r="P37" s="11"/>
      <c r="Q37" s="11">
        <v>81.154510388016035</v>
      </c>
      <c r="R37" s="11">
        <v>71.132285771259333</v>
      </c>
      <c r="S37" s="11">
        <v>76.624894568132973</v>
      </c>
      <c r="T37" s="11"/>
      <c r="U37" s="11">
        <v>81.018753528632814</v>
      </c>
      <c r="V37" s="11">
        <v>79.472937005319352</v>
      </c>
      <c r="W37" s="11">
        <v>85.093837103555728</v>
      </c>
      <c r="X37" s="11">
        <v>85.076036550159714</v>
      </c>
      <c r="Y37" s="11">
        <v>85.39906740321112</v>
      </c>
      <c r="Z37" s="11">
        <v>86.318390272175009</v>
      </c>
      <c r="AA37" s="11">
        <v>84.486711406338287</v>
      </c>
      <c r="AB37" s="11">
        <v>85.615633589757337</v>
      </c>
      <c r="AC37" s="11">
        <v>84.719306541532518</v>
      </c>
      <c r="AD37" s="11">
        <v>82.993998905252369</v>
      </c>
      <c r="AE37" s="11">
        <v>85.419006359693611</v>
      </c>
      <c r="AF37" s="11">
        <v>85.837644845737742</v>
      </c>
      <c r="AG37" s="11">
        <v>85.423890434193012</v>
      </c>
      <c r="AH37" s="11">
        <v>82.209587354203137</v>
      </c>
      <c r="AI37" s="11">
        <v>85.038027847539965</v>
      </c>
      <c r="AJ37" s="11">
        <v>84.157472002316666</v>
      </c>
      <c r="AK37" s="11">
        <v>84.916192051536427</v>
      </c>
      <c r="AL37" s="11">
        <v>82.964934932098501</v>
      </c>
      <c r="AM37" s="11">
        <v>84.848551486987503</v>
      </c>
      <c r="AN37" s="11">
        <v>85.89952613448223</v>
      </c>
      <c r="AO37" s="11">
        <v>85.877360965343669</v>
      </c>
      <c r="AP37" s="11"/>
      <c r="AQ37" s="11">
        <v>74.301556361571997</v>
      </c>
      <c r="AR37" s="11">
        <v>65.732660808367513</v>
      </c>
      <c r="AS37" s="11">
        <v>75.143478688632115</v>
      </c>
      <c r="AT37" s="11">
        <v>78.505863363273889</v>
      </c>
      <c r="AU37" s="11">
        <v>74.082680237999682</v>
      </c>
      <c r="AV37" s="11">
        <v>75.850274112284197</v>
      </c>
      <c r="AW37" s="11">
        <v>68.908592081091911</v>
      </c>
      <c r="AX37" s="11">
        <v>69.595078960129868</v>
      </c>
      <c r="AY37" s="11">
        <v>61.422480012332819</v>
      </c>
      <c r="AZ37" s="11">
        <v>70.513662533107237</v>
      </c>
      <c r="BA37" s="11">
        <v>70.985999243075184</v>
      </c>
      <c r="BB37" s="11">
        <v>77.727735917604207</v>
      </c>
      <c r="BC37" s="11">
        <v>70.663105704975024</v>
      </c>
      <c r="BD37" s="11"/>
      <c r="BE37" s="11">
        <v>72.604902801231859</v>
      </c>
      <c r="BF37" s="11">
        <v>56.718069668330493</v>
      </c>
      <c r="BG37" s="11">
        <v>68.02880721038143</v>
      </c>
      <c r="BH37" s="11">
        <v>76.618570823848088</v>
      </c>
      <c r="BI37" s="11">
        <v>72.619588134016027</v>
      </c>
      <c r="BJ37" s="11">
        <v>57.474890001084987</v>
      </c>
      <c r="BK37" s="11">
        <v>72.169780465759757</v>
      </c>
      <c r="BL37" s="11">
        <v>55.991451069910461</v>
      </c>
      <c r="BM37" s="11">
        <v>70.048163085472027</v>
      </c>
      <c r="BN37" s="11">
        <v>69.256084046655417</v>
      </c>
      <c r="BO37" s="11">
        <v>76.784206891615938</v>
      </c>
      <c r="BP37" s="11">
        <v>86.47355920428835</v>
      </c>
      <c r="BQ37" s="11"/>
      <c r="BR37" s="11">
        <v>83.608572255488824</v>
      </c>
      <c r="BS37" s="11">
        <v>80.444351920607232</v>
      </c>
      <c r="BT37" s="11">
        <v>84.245449480441067</v>
      </c>
      <c r="BU37" s="11">
        <v>85.43242826458507</v>
      </c>
      <c r="BV37" s="11">
        <v>83.186064737725658</v>
      </c>
      <c r="BW37" s="11">
        <v>82.172164035393038</v>
      </c>
      <c r="BX37" s="11">
        <v>83.560095451735194</v>
      </c>
      <c r="BY37" s="11">
        <v>81.527986994456398</v>
      </c>
      <c r="BZ37" s="11">
        <v>86.626564126813577</v>
      </c>
      <c r="CA37" s="11">
        <v>85.395058408702113</v>
      </c>
      <c r="CB37" s="11">
        <v>78.982353095419143</v>
      </c>
      <c r="CC37" s="11">
        <v>86.004070142403378</v>
      </c>
      <c r="CD37" s="11">
        <v>82.837576318032092</v>
      </c>
      <c r="CE37" s="11">
        <v>81.33774194101872</v>
      </c>
      <c r="CF37" s="11">
        <v>85.233123990366806</v>
      </c>
      <c r="CG37" s="11">
        <v>85.269399062257918</v>
      </c>
      <c r="CH37" s="11">
        <v>83.493902995787934</v>
      </c>
      <c r="CI37" s="11">
        <v>85.042531283541507</v>
      </c>
      <c r="CJ37" s="11">
        <v>73.371185620436478</v>
      </c>
      <c r="CK37" s="11">
        <v>82.224719282208241</v>
      </c>
      <c r="CL37" s="11"/>
      <c r="CM37" s="11"/>
      <c r="CN37" s="11"/>
      <c r="CO37" s="11"/>
      <c r="CP37" s="11"/>
    </row>
    <row r="38" spans="1:95" x14ac:dyDescent="0.25">
      <c r="A38">
        <v>2012</v>
      </c>
      <c r="B38" s="11">
        <v>73.605929983305913</v>
      </c>
      <c r="C38" s="11"/>
      <c r="D38" s="11">
        <v>77.890946054773195</v>
      </c>
      <c r="E38" s="11">
        <v>82.87270246644664</v>
      </c>
      <c r="F38" s="11">
        <v>88.234543692650561</v>
      </c>
      <c r="G38" s="11">
        <v>69.916865787152915</v>
      </c>
      <c r="H38" s="11">
        <v>71.610479147309832</v>
      </c>
      <c r="I38" s="11">
        <v>86.868780474372386</v>
      </c>
      <c r="J38" s="11">
        <v>75.027421825282062</v>
      </c>
      <c r="K38" s="11">
        <v>74.025023826801387</v>
      </c>
      <c r="L38" s="11">
        <v>64.29370601823129</v>
      </c>
      <c r="M38" s="11">
        <v>67.134176060440424</v>
      </c>
      <c r="N38" s="11">
        <v>83.413510345457439</v>
      </c>
      <c r="O38" s="11">
        <v>84.752442683606461</v>
      </c>
      <c r="P38" s="11"/>
      <c r="Q38" s="11">
        <v>81.473669055193596</v>
      </c>
      <c r="R38" s="11">
        <v>71.294723911566734</v>
      </c>
      <c r="S38" s="11">
        <v>76.800687330758066</v>
      </c>
      <c r="T38" s="11"/>
      <c r="U38" s="11">
        <v>81.108597803492813</v>
      </c>
      <c r="V38" s="11">
        <v>79.520469768927626</v>
      </c>
      <c r="W38" s="11">
        <v>84.900504957005111</v>
      </c>
      <c r="X38" s="11">
        <v>84.869489520661858</v>
      </c>
      <c r="Y38" s="11">
        <v>85.675836422293372</v>
      </c>
      <c r="Z38" s="11">
        <v>86.215913187502125</v>
      </c>
      <c r="AA38" s="11">
        <v>84.618621581683286</v>
      </c>
      <c r="AB38" s="11">
        <v>85.479055274736908</v>
      </c>
      <c r="AC38" s="11">
        <v>84.57607020935923</v>
      </c>
      <c r="AD38" s="11">
        <v>82.926608873812498</v>
      </c>
      <c r="AE38" s="11">
        <v>85.454263735279412</v>
      </c>
      <c r="AF38" s="11">
        <v>85.766460981105396</v>
      </c>
      <c r="AG38" s="11">
        <v>85.53152399340162</v>
      </c>
      <c r="AH38" s="11">
        <v>82.473336007384248</v>
      </c>
      <c r="AI38" s="11">
        <v>85.077889925807355</v>
      </c>
      <c r="AJ38" s="11">
        <v>84.216213283821062</v>
      </c>
      <c r="AK38" s="11">
        <v>84.562047322804119</v>
      </c>
      <c r="AL38" s="11">
        <v>83.153923071973324</v>
      </c>
      <c r="AM38" s="11">
        <v>84.913847226551368</v>
      </c>
      <c r="AN38" s="11">
        <v>85.742318631079542</v>
      </c>
      <c r="AO38" s="11">
        <v>85.741369655998511</v>
      </c>
      <c r="AP38" s="11"/>
      <c r="AQ38" s="11">
        <v>74.429441211668106</v>
      </c>
      <c r="AR38" s="11">
        <v>66.18109689433156</v>
      </c>
      <c r="AS38" s="11">
        <v>75.595918755260328</v>
      </c>
      <c r="AT38" s="11">
        <v>78.861452584841288</v>
      </c>
      <c r="AU38" s="11">
        <v>74.507179003664135</v>
      </c>
      <c r="AV38" s="11">
        <v>76.337967765528731</v>
      </c>
      <c r="AW38" s="11">
        <v>69.203319417085282</v>
      </c>
      <c r="AX38" s="11">
        <v>69.950367369407019</v>
      </c>
      <c r="AY38" s="11">
        <v>61.913404979543245</v>
      </c>
      <c r="AZ38" s="11">
        <v>70.993996336376895</v>
      </c>
      <c r="BA38" s="11">
        <v>71.286731606543086</v>
      </c>
      <c r="BB38" s="11">
        <v>77.955418012437178</v>
      </c>
      <c r="BC38" s="11">
        <v>70.980532144213498</v>
      </c>
      <c r="BD38" s="11"/>
      <c r="BE38" s="11">
        <v>72.380050047240303</v>
      </c>
      <c r="BF38" s="11">
        <v>56.867456885407449</v>
      </c>
      <c r="BG38" s="11">
        <v>67.750029062266947</v>
      </c>
      <c r="BH38" s="11">
        <v>76.624009816566371</v>
      </c>
      <c r="BI38" s="11">
        <v>72.471855571773474</v>
      </c>
      <c r="BJ38" s="11">
        <v>57.577241066669103</v>
      </c>
      <c r="BK38" s="11">
        <v>72.380113017782151</v>
      </c>
      <c r="BL38" s="11">
        <v>55.930446742926549</v>
      </c>
      <c r="BM38" s="11">
        <v>70.48671301615434</v>
      </c>
      <c r="BN38" s="11">
        <v>69.624878830804178</v>
      </c>
      <c r="BO38" s="11">
        <v>76.809009828653359</v>
      </c>
      <c r="BP38" s="11">
        <v>86.342292501950837</v>
      </c>
      <c r="BQ38" s="11"/>
      <c r="BR38" s="11">
        <v>83.729773913162177</v>
      </c>
      <c r="BS38" s="11">
        <v>80.641933746615479</v>
      </c>
      <c r="BT38" s="11">
        <v>84.318759536479917</v>
      </c>
      <c r="BU38" s="11">
        <v>85.554794838895546</v>
      </c>
      <c r="BV38" s="11">
        <v>83.167819258612354</v>
      </c>
      <c r="BW38" s="11">
        <v>82.407589254150892</v>
      </c>
      <c r="BX38" s="11">
        <v>83.624860912531773</v>
      </c>
      <c r="BY38" s="11">
        <v>81.50418432153225</v>
      </c>
      <c r="BZ38" s="11">
        <v>86.770380289995444</v>
      </c>
      <c r="CA38" s="11">
        <v>85.388079313304047</v>
      </c>
      <c r="CB38" s="11">
        <v>78.723669992381971</v>
      </c>
      <c r="CC38" s="11">
        <v>86.059120739414936</v>
      </c>
      <c r="CD38" s="11">
        <v>83.00432889267492</v>
      </c>
      <c r="CE38" s="11">
        <v>81.538317145796626</v>
      </c>
      <c r="CF38" s="11">
        <v>85.412176262974782</v>
      </c>
      <c r="CG38" s="11">
        <v>85.186180816372683</v>
      </c>
      <c r="CH38" s="11">
        <v>83.38287687574848</v>
      </c>
      <c r="CI38" s="11">
        <v>85.138248962808689</v>
      </c>
      <c r="CJ38" s="11">
        <v>73.601834846916901</v>
      </c>
      <c r="CK38" s="11">
        <v>82.24213899802632</v>
      </c>
      <c r="CL38" s="11"/>
      <c r="CM38" s="11"/>
      <c r="CN38" s="11"/>
      <c r="CO38" s="11"/>
      <c r="CP38" s="11"/>
    </row>
    <row r="39" spans="1:95" x14ac:dyDescent="0.25">
      <c r="A39">
        <v>2013</v>
      </c>
      <c r="B39" s="11">
        <v>73.716552474360128</v>
      </c>
      <c r="C39" s="11"/>
      <c r="D39" s="11">
        <v>77.920359218893068</v>
      </c>
      <c r="E39" s="11">
        <v>82.845702326814546</v>
      </c>
      <c r="F39" s="11">
        <v>88.186456316574848</v>
      </c>
      <c r="G39" s="11">
        <v>70.351914354244286</v>
      </c>
      <c r="H39" s="11">
        <v>71.792562862173668</v>
      </c>
      <c r="I39" s="11">
        <v>86.966718358875937</v>
      </c>
      <c r="J39" s="11">
        <v>74.474468503432789</v>
      </c>
      <c r="K39" s="11">
        <v>74.508300794573373</v>
      </c>
      <c r="L39" s="11">
        <v>64.573339251307146</v>
      </c>
      <c r="M39" s="11">
        <v>67.472251885885413</v>
      </c>
      <c r="N39" s="11">
        <v>83.771608890938026</v>
      </c>
      <c r="O39" s="11">
        <v>85.263079105890057</v>
      </c>
      <c r="P39" s="11"/>
      <c r="Q39" s="11">
        <v>81.762635041259756</v>
      </c>
      <c r="R39" s="11">
        <v>71.408549633643858</v>
      </c>
      <c r="S39" s="11">
        <v>76.870379013274345</v>
      </c>
      <c r="T39" s="11"/>
      <c r="U39" s="11">
        <v>81.216774138376692</v>
      </c>
      <c r="V39" s="11">
        <v>79.610017387503035</v>
      </c>
      <c r="W39" s="11">
        <v>84.657558651998087</v>
      </c>
      <c r="X39" s="11">
        <v>84.562708072425679</v>
      </c>
      <c r="Y39" s="11">
        <v>86.051957705085854</v>
      </c>
      <c r="Z39" s="11">
        <v>86.133738818915702</v>
      </c>
      <c r="AA39" s="11">
        <v>84.841754541791786</v>
      </c>
      <c r="AB39" s="11">
        <v>85.32612684648366</v>
      </c>
      <c r="AC39" s="11">
        <v>84.402408999659102</v>
      </c>
      <c r="AD39" s="11">
        <v>82.862679772612765</v>
      </c>
      <c r="AE39" s="11">
        <v>85.463801879529129</v>
      </c>
      <c r="AF39" s="11">
        <v>85.608768416443127</v>
      </c>
      <c r="AG39" s="11">
        <v>85.564594221626891</v>
      </c>
      <c r="AH39" s="11">
        <v>82.669792617089243</v>
      </c>
      <c r="AI39" s="11">
        <v>85.12040721828582</v>
      </c>
      <c r="AJ39" s="11">
        <v>84.323767567236871</v>
      </c>
      <c r="AK39" s="11">
        <v>84.107771099695569</v>
      </c>
      <c r="AL39" s="11">
        <v>83.336643317756824</v>
      </c>
      <c r="AM39" s="11">
        <v>84.948096502714009</v>
      </c>
      <c r="AN39" s="11">
        <v>85.583578996512529</v>
      </c>
      <c r="AO39" s="11">
        <v>85.616870028571327</v>
      </c>
      <c r="AP39" s="11"/>
      <c r="AQ39" s="11">
        <v>74.534161023439012</v>
      </c>
      <c r="AR39" s="11">
        <v>66.646634482478788</v>
      </c>
      <c r="AS39" s="11">
        <v>76.020409579531815</v>
      </c>
      <c r="AT39" s="11">
        <v>79.204928722297254</v>
      </c>
      <c r="AU39" s="11">
        <v>74.901394338934878</v>
      </c>
      <c r="AV39" s="11">
        <v>76.842164756196468</v>
      </c>
      <c r="AW39" s="11">
        <v>69.471282532509164</v>
      </c>
      <c r="AX39" s="11">
        <v>70.315296700557397</v>
      </c>
      <c r="AY39" s="11">
        <v>62.392563588086333</v>
      </c>
      <c r="AZ39" s="11">
        <v>71.468367625245918</v>
      </c>
      <c r="BA39" s="11">
        <v>71.5558387946447</v>
      </c>
      <c r="BB39" s="11">
        <v>78.175564390403792</v>
      </c>
      <c r="BC39" s="11">
        <v>71.285605500982712</v>
      </c>
      <c r="BD39" s="11"/>
      <c r="BE39" s="11">
        <v>72.110379853839618</v>
      </c>
      <c r="BF39" s="11">
        <v>57.03804563884669</v>
      </c>
      <c r="BG39" s="11">
        <v>67.351517211724911</v>
      </c>
      <c r="BH39" s="11">
        <v>76.569429523587999</v>
      </c>
      <c r="BI39" s="11">
        <v>72.333188109521103</v>
      </c>
      <c r="BJ39" s="11">
        <v>57.7061398171478</v>
      </c>
      <c r="BK39" s="11">
        <v>72.545534908616901</v>
      </c>
      <c r="BL39" s="11">
        <v>55.904163952106494</v>
      </c>
      <c r="BM39" s="11">
        <v>70.868543614591431</v>
      </c>
      <c r="BN39" s="11">
        <v>70.075683763452673</v>
      </c>
      <c r="BO39" s="11">
        <v>76.767133339742145</v>
      </c>
      <c r="BP39" s="11">
        <v>86.239125803182262</v>
      </c>
      <c r="BQ39" s="11"/>
      <c r="BR39" s="11">
        <v>83.859037135091484</v>
      </c>
      <c r="BS39" s="11">
        <v>80.810098650477997</v>
      </c>
      <c r="BT39" s="11">
        <v>84.387064337449104</v>
      </c>
      <c r="BU39" s="11">
        <v>85.644368385294996</v>
      </c>
      <c r="BV39" s="11">
        <v>83.14725688466423</v>
      </c>
      <c r="BW39" s="11">
        <v>82.684596979567033</v>
      </c>
      <c r="BX39" s="11">
        <v>83.666549851542101</v>
      </c>
      <c r="BY39" s="11">
        <v>81.488921313837238</v>
      </c>
      <c r="BZ39" s="11">
        <v>86.905920362472145</v>
      </c>
      <c r="CA39" s="11">
        <v>85.367109886384327</v>
      </c>
      <c r="CB39" s="11">
        <v>78.516581061695746</v>
      </c>
      <c r="CC39" s="11">
        <v>86.134178839022084</v>
      </c>
      <c r="CD39" s="11">
        <v>83.147935378317896</v>
      </c>
      <c r="CE39" s="11">
        <v>81.751940119407095</v>
      </c>
      <c r="CF39" s="11">
        <v>85.591425235637374</v>
      </c>
      <c r="CG39" s="11">
        <v>85.145130154854911</v>
      </c>
      <c r="CH39" s="11">
        <v>83.174912281449139</v>
      </c>
      <c r="CI39" s="11">
        <v>85.208688710620478</v>
      </c>
      <c r="CJ39" s="11">
        <v>73.821869092342865</v>
      </c>
      <c r="CK39" s="11">
        <v>82.29329653950532</v>
      </c>
      <c r="CL39" s="11"/>
      <c r="CM39" s="11"/>
      <c r="CN39" s="11"/>
      <c r="CO39" s="11"/>
      <c r="CP39" s="11"/>
    </row>
    <row r="40" spans="1:95" x14ac:dyDescent="0.25">
      <c r="A40">
        <v>2014</v>
      </c>
      <c r="B40" s="11">
        <v>73.821447712106874</v>
      </c>
      <c r="C40" s="11"/>
      <c r="D40" s="11">
        <v>77.963492204753607</v>
      </c>
      <c r="E40" s="11">
        <v>82.795183361917253</v>
      </c>
      <c r="F40" s="11">
        <v>88.10872315521425</v>
      </c>
      <c r="G40" s="11">
        <v>70.787220217340675</v>
      </c>
      <c r="H40" s="11">
        <v>72.017292204275293</v>
      </c>
      <c r="I40" s="11">
        <v>87.060707902272526</v>
      </c>
      <c r="J40" s="11">
        <v>73.869398831577087</v>
      </c>
      <c r="K40" s="11">
        <v>74.987944785092452</v>
      </c>
      <c r="L40" s="11">
        <v>64.811043665514745</v>
      </c>
      <c r="M40" s="11">
        <v>67.772745433694951</v>
      </c>
      <c r="N40" s="11">
        <v>84.119343636874106</v>
      </c>
      <c r="O40" s="11">
        <v>85.687229688478951</v>
      </c>
      <c r="P40" s="11"/>
      <c r="Q40" s="11">
        <v>82.03052184745826</v>
      </c>
      <c r="R40" s="11">
        <v>71.46496496274014</v>
      </c>
      <c r="S40" s="11">
        <v>76.892843883219186</v>
      </c>
      <c r="T40" s="11"/>
      <c r="U40" s="11">
        <v>81.28840932992577</v>
      </c>
      <c r="V40" s="11">
        <v>79.706870142067075</v>
      </c>
      <c r="W40" s="11">
        <v>84.386761829950999</v>
      </c>
      <c r="X40" s="11">
        <v>84.230563652856688</v>
      </c>
      <c r="Y40" s="11">
        <v>86.353408491405759</v>
      </c>
      <c r="Z40" s="11">
        <v>86.021247806648461</v>
      </c>
      <c r="AA40" s="11">
        <v>85.026033558959867</v>
      </c>
      <c r="AB40" s="11">
        <v>85.151858173255221</v>
      </c>
      <c r="AC40" s="11">
        <v>84.177288761687976</v>
      </c>
      <c r="AD40" s="11">
        <v>82.787858749957252</v>
      </c>
      <c r="AE40" s="11">
        <v>85.45762492492068</v>
      </c>
      <c r="AF40" s="11">
        <v>85.370929457502285</v>
      </c>
      <c r="AG40" s="11">
        <v>85.545759425232745</v>
      </c>
      <c r="AH40" s="11">
        <v>82.852731105088822</v>
      </c>
      <c r="AI40" s="11">
        <v>85.116458131225045</v>
      </c>
      <c r="AJ40" s="11">
        <v>84.422275205309461</v>
      </c>
      <c r="AK40" s="11">
        <v>83.649350637126901</v>
      </c>
      <c r="AL40" s="11">
        <v>83.519639169374386</v>
      </c>
      <c r="AM40" s="11">
        <v>84.936032843180016</v>
      </c>
      <c r="AN40" s="11">
        <v>85.407595490564688</v>
      </c>
      <c r="AO40" s="11">
        <v>85.401632269427182</v>
      </c>
      <c r="AP40" s="11"/>
      <c r="AQ40" s="11">
        <v>74.653512308252218</v>
      </c>
      <c r="AR40" s="11">
        <v>67.108831972923014</v>
      </c>
      <c r="AS40" s="11">
        <v>76.472931609579987</v>
      </c>
      <c r="AT40" s="11">
        <v>79.535544448977674</v>
      </c>
      <c r="AU40" s="11">
        <v>75.298483139003707</v>
      </c>
      <c r="AV40" s="11">
        <v>77.301693330637306</v>
      </c>
      <c r="AW40" s="11">
        <v>69.744942865821969</v>
      </c>
      <c r="AX40" s="11">
        <v>70.662292374555705</v>
      </c>
      <c r="AY40" s="11">
        <v>62.879015783091042</v>
      </c>
      <c r="AZ40" s="11">
        <v>71.935726582444133</v>
      </c>
      <c r="BA40" s="11">
        <v>71.822780170746611</v>
      </c>
      <c r="BB40" s="11">
        <v>78.386180968300778</v>
      </c>
      <c r="BC40" s="11">
        <v>71.58829037512983</v>
      </c>
      <c r="BD40" s="11"/>
      <c r="BE40" s="11">
        <v>71.794075121459628</v>
      </c>
      <c r="BF40" s="11">
        <v>57.239713636499751</v>
      </c>
      <c r="BG40" s="11">
        <v>67.017646972800861</v>
      </c>
      <c r="BH40" s="11">
        <v>76.481227315173584</v>
      </c>
      <c r="BI40" s="11">
        <v>72.225861557988097</v>
      </c>
      <c r="BJ40" s="11">
        <v>57.874855871409117</v>
      </c>
      <c r="BK40" s="11">
        <v>72.672466834386739</v>
      </c>
      <c r="BL40" s="11">
        <v>55.928827464015335</v>
      </c>
      <c r="BM40" s="11">
        <v>71.17225963603245</v>
      </c>
      <c r="BN40" s="11">
        <v>70.473677378150825</v>
      </c>
      <c r="BO40" s="11">
        <v>76.701894690765286</v>
      </c>
      <c r="BP40" s="11">
        <v>86.145622469566007</v>
      </c>
      <c r="BQ40" s="11"/>
      <c r="BR40" s="11">
        <v>83.963043170448927</v>
      </c>
      <c r="BS40" s="11">
        <v>80.942646948366672</v>
      </c>
      <c r="BT40" s="11">
        <v>84.451303788085426</v>
      </c>
      <c r="BU40" s="11">
        <v>85.720817253569251</v>
      </c>
      <c r="BV40" s="11">
        <v>83.111227345875164</v>
      </c>
      <c r="BW40" s="11">
        <v>82.932260697419949</v>
      </c>
      <c r="BX40" s="11">
        <v>83.676633221769237</v>
      </c>
      <c r="BY40" s="11">
        <v>81.493147458808863</v>
      </c>
      <c r="BZ40" s="11">
        <v>87.022678124870808</v>
      </c>
      <c r="CA40" s="11">
        <v>85.361624910676767</v>
      </c>
      <c r="CB40" s="11">
        <v>78.35094127179282</v>
      </c>
      <c r="CC40" s="11">
        <v>86.214129845042379</v>
      </c>
      <c r="CD40" s="11">
        <v>83.301152120995823</v>
      </c>
      <c r="CE40" s="11">
        <v>81.923670883862968</v>
      </c>
      <c r="CF40" s="11">
        <v>85.768042834196109</v>
      </c>
      <c r="CG40" s="11">
        <v>85.126836922215432</v>
      </c>
      <c r="CH40" s="11">
        <v>82.935938866649479</v>
      </c>
      <c r="CI40" s="11">
        <v>85.236701296237186</v>
      </c>
      <c r="CJ40" s="11">
        <v>74.055053914548139</v>
      </c>
      <c r="CK40" s="11">
        <v>82.297613288003845</v>
      </c>
      <c r="CL40" s="11"/>
      <c r="CM40" s="11"/>
      <c r="CN40" s="11"/>
      <c r="CO40" s="11"/>
      <c r="CP40" s="11"/>
      <c r="CQ40" s="64"/>
    </row>
    <row r="41" spans="1:95" x14ac:dyDescent="0.25">
      <c r="A41">
        <v>2015</v>
      </c>
      <c r="B41" s="11">
        <v>73.932707639495987</v>
      </c>
      <c r="C41" s="11"/>
      <c r="D41" s="11">
        <v>78.081453619696106</v>
      </c>
      <c r="E41" s="11">
        <v>82.768399539405038</v>
      </c>
      <c r="F41" s="11">
        <v>88.039324460553757</v>
      </c>
      <c r="G41" s="11">
        <v>71.211872675598258</v>
      </c>
      <c r="H41" s="11">
        <v>72.307612775497986</v>
      </c>
      <c r="I41" s="11">
        <v>87.144503831730759</v>
      </c>
      <c r="J41" s="11">
        <v>73.282600745091145</v>
      </c>
      <c r="K41" s="11">
        <v>75.495142643961671</v>
      </c>
      <c r="L41" s="11">
        <v>64.990162174198403</v>
      </c>
      <c r="M41" s="11">
        <v>68.051464460139016</v>
      </c>
      <c r="N41" s="11">
        <v>84.45704119034788</v>
      </c>
      <c r="O41" s="11">
        <v>86.007300077451447</v>
      </c>
      <c r="P41" s="11"/>
      <c r="Q41" s="11">
        <v>82.289228184156357</v>
      </c>
      <c r="R41" s="11">
        <v>71.480082886279448</v>
      </c>
      <c r="S41" s="11">
        <v>76.910312550452744</v>
      </c>
      <c r="T41" s="11"/>
      <c r="U41" s="11">
        <v>81.301910599173354</v>
      </c>
      <c r="V41" s="11">
        <v>79.793093823464844</v>
      </c>
      <c r="W41" s="11">
        <v>84.112677800850236</v>
      </c>
      <c r="X41" s="11">
        <v>83.931792768738603</v>
      </c>
      <c r="Y41" s="11">
        <v>86.501920000335929</v>
      </c>
      <c r="Z41" s="11">
        <v>85.855984241208859</v>
      </c>
      <c r="AA41" s="11">
        <v>85.109344419296946</v>
      </c>
      <c r="AB41" s="11">
        <v>84.958104694349515</v>
      </c>
      <c r="AC41" s="11">
        <v>83.912177595199609</v>
      </c>
      <c r="AD41" s="11">
        <v>82.672535609173622</v>
      </c>
      <c r="AE41" s="11">
        <v>85.441292222250524</v>
      </c>
      <c r="AF41" s="11">
        <v>85.077870980150749</v>
      </c>
      <c r="AG41" s="11">
        <v>85.485121100053675</v>
      </c>
      <c r="AH41" s="11">
        <v>83.046910370357182</v>
      </c>
      <c r="AI41" s="11">
        <v>85.053719596660031</v>
      </c>
      <c r="AJ41" s="11">
        <v>84.47941820862593</v>
      </c>
      <c r="AK41" s="11">
        <v>83.248081490221338</v>
      </c>
      <c r="AL41" s="11">
        <v>83.699682803306985</v>
      </c>
      <c r="AM41" s="11">
        <v>84.876354939260167</v>
      </c>
      <c r="AN41" s="11">
        <v>85.215566817539411</v>
      </c>
      <c r="AO41" s="11">
        <v>85.072382920087136</v>
      </c>
      <c r="AP41" s="11"/>
      <c r="AQ41" s="11">
        <v>74.805802506428677</v>
      </c>
      <c r="AR41" s="11">
        <v>67.554762578551106</v>
      </c>
      <c r="AS41" s="11">
        <v>76.972353984407263</v>
      </c>
      <c r="AT41" s="11">
        <v>79.853066676933281</v>
      </c>
      <c r="AU41" s="11">
        <v>75.713226712457384</v>
      </c>
      <c r="AV41" s="11">
        <v>77.691338124109535</v>
      </c>
      <c r="AW41" s="11">
        <v>70.041158235859584</v>
      </c>
      <c r="AX41" s="11">
        <v>70.980725594438127</v>
      </c>
      <c r="AY41" s="11">
        <v>63.37717847698606</v>
      </c>
      <c r="AZ41" s="11">
        <v>72.394563590840249</v>
      </c>
      <c r="BA41" s="11">
        <v>72.104382013770106</v>
      </c>
      <c r="BB41" s="11">
        <v>78.585014665363076</v>
      </c>
      <c r="BC41" s="11">
        <v>71.894587654276222</v>
      </c>
      <c r="BD41" s="11"/>
      <c r="BE41" s="11">
        <v>71.461289557573721</v>
      </c>
      <c r="BF41" s="11">
        <v>57.477313723476847</v>
      </c>
      <c r="BG41" s="11">
        <v>66.839719865624119</v>
      </c>
      <c r="BH41" s="11">
        <v>76.390528533747599</v>
      </c>
      <c r="BI41" s="11">
        <v>72.166542907298535</v>
      </c>
      <c r="BJ41" s="11">
        <v>58.090937166926729</v>
      </c>
      <c r="BK41" s="11">
        <v>72.777939042765496</v>
      </c>
      <c r="BL41" s="11">
        <v>56.010833187405524</v>
      </c>
      <c r="BM41" s="11">
        <v>71.417987714285687</v>
      </c>
      <c r="BN41" s="11">
        <v>70.760770253758068</v>
      </c>
      <c r="BO41" s="11">
        <v>76.643263097151362</v>
      </c>
      <c r="BP41" s="11">
        <v>86.062529683695345</v>
      </c>
      <c r="BQ41" s="11"/>
      <c r="BR41" s="11">
        <v>84.027941959926636</v>
      </c>
      <c r="BS41" s="11">
        <v>81.049654438588846</v>
      </c>
      <c r="BT41" s="11">
        <v>84.509492434212902</v>
      </c>
      <c r="BU41" s="11">
        <v>85.792360214994616</v>
      </c>
      <c r="BV41" s="11">
        <v>83.055558308948108</v>
      </c>
      <c r="BW41" s="11">
        <v>83.118992302279679</v>
      </c>
      <c r="BX41" s="11">
        <v>83.661669383443893</v>
      </c>
      <c r="BY41" s="11">
        <v>81.516466757030344</v>
      </c>
      <c r="BZ41" s="11">
        <v>87.114175872176148</v>
      </c>
      <c r="CA41" s="11">
        <v>85.397672962916005</v>
      </c>
      <c r="CB41" s="11">
        <v>78.219438558248811</v>
      </c>
      <c r="CC41" s="11">
        <v>86.289618067990418</v>
      </c>
      <c r="CD41" s="11">
        <v>83.476728321873608</v>
      </c>
      <c r="CE41" s="11">
        <v>82.031454046820869</v>
      </c>
      <c r="CF41" s="11">
        <v>85.946679371578369</v>
      </c>
      <c r="CG41" s="11">
        <v>85.11832142176722</v>
      </c>
      <c r="CH41" s="11">
        <v>82.715120498892261</v>
      </c>
      <c r="CI41" s="11">
        <v>85.22464401795807</v>
      </c>
      <c r="CJ41" s="11">
        <v>74.329492233158931</v>
      </c>
      <c r="CK41" s="11">
        <v>82.225779141140308</v>
      </c>
      <c r="CL41" s="11"/>
      <c r="CM41" s="11"/>
      <c r="CN41" s="11"/>
      <c r="CO41" s="11"/>
      <c r="CP41" s="11"/>
      <c r="CQ41" s="64"/>
    </row>
    <row r="42" spans="1:95" x14ac:dyDescent="0.25">
      <c r="B42" s="11"/>
      <c r="CL42" s="18"/>
      <c r="CM42" s="18"/>
      <c r="CN42" s="18"/>
      <c r="CO42" s="18"/>
      <c r="CP42" s="18"/>
    </row>
    <row r="43" spans="1:95" x14ac:dyDescent="0.25">
      <c r="CL43" s="18"/>
      <c r="CM43" s="18"/>
      <c r="CN43" s="18"/>
      <c r="CO43" s="18"/>
      <c r="CP43" s="18"/>
    </row>
    <row r="44" spans="1:95" x14ac:dyDescent="0.25">
      <c r="CL44" s="69"/>
      <c r="CM44" s="69"/>
      <c r="CN44" s="69"/>
      <c r="CO44" s="69"/>
      <c r="CP44" s="69"/>
    </row>
    <row r="45" spans="1:95" x14ac:dyDescent="0.25">
      <c r="CL45" s="69"/>
      <c r="CM45" s="69"/>
      <c r="CN45" s="69"/>
      <c r="CO45" s="69"/>
      <c r="CP45" s="69"/>
    </row>
    <row r="46" spans="1:95" x14ac:dyDescent="0.25">
      <c r="CL46" s="69"/>
      <c r="CM46" s="69"/>
      <c r="CN46" s="69"/>
      <c r="CO46" s="69"/>
      <c r="CP46" s="69"/>
    </row>
    <row r="47" spans="1:95" x14ac:dyDescent="0.25">
      <c r="CL47" s="69"/>
      <c r="CM47" s="69"/>
      <c r="CN47" s="69"/>
      <c r="CO47" s="69"/>
      <c r="CP47" s="69"/>
    </row>
    <row r="48" spans="1:95" x14ac:dyDescent="0.25">
      <c r="CL48" s="69"/>
      <c r="CM48" s="69"/>
      <c r="CN48" s="69"/>
      <c r="CO48" s="69"/>
      <c r="CP48" s="69"/>
    </row>
    <row r="49" spans="90:94" x14ac:dyDescent="0.25">
      <c r="CL49" s="69"/>
      <c r="CM49" s="69"/>
      <c r="CN49" s="69"/>
      <c r="CO49" s="69"/>
      <c r="CP49" s="69"/>
    </row>
    <row r="50" spans="90:94" x14ac:dyDescent="0.25">
      <c r="CL50" s="69"/>
      <c r="CM50" s="69"/>
      <c r="CN50" s="69"/>
      <c r="CO50" s="69"/>
      <c r="CP50" s="69"/>
    </row>
    <row r="51" spans="90:94" x14ac:dyDescent="0.25">
      <c r="CL51" s="69"/>
      <c r="CM51" s="69"/>
      <c r="CN51" s="69"/>
      <c r="CO51" s="69"/>
      <c r="CP51" s="69"/>
    </row>
    <row r="52" spans="90:94" x14ac:dyDescent="0.25">
      <c r="CL52" s="69"/>
      <c r="CM52" s="69"/>
      <c r="CN52" s="69"/>
      <c r="CO52" s="69"/>
      <c r="CP52" s="69"/>
    </row>
    <row r="53" spans="90:94" x14ac:dyDescent="0.25">
      <c r="CL53" s="69"/>
      <c r="CM53" s="69"/>
      <c r="CN53" s="69"/>
      <c r="CO53" s="69"/>
      <c r="CP53" s="69"/>
    </row>
    <row r="54" spans="90:94" x14ac:dyDescent="0.25">
      <c r="CL54" s="69"/>
      <c r="CM54" s="69"/>
      <c r="CN54" s="69"/>
      <c r="CO54" s="69"/>
      <c r="CP54" s="69"/>
    </row>
    <row r="55" spans="90:94" x14ac:dyDescent="0.25">
      <c r="CL55" s="69"/>
      <c r="CM55" s="69"/>
      <c r="CN55" s="69"/>
      <c r="CO55" s="69"/>
      <c r="CP55" s="69"/>
    </row>
    <row r="56" spans="90:94" x14ac:dyDescent="0.25">
      <c r="CL56" s="69"/>
      <c r="CM56" s="69"/>
      <c r="CN56" s="69"/>
      <c r="CO56" s="69"/>
      <c r="CP56" s="69"/>
    </row>
    <row r="57" spans="90:94" x14ac:dyDescent="0.25">
      <c r="CL57" s="69"/>
      <c r="CM57" s="69"/>
      <c r="CN57" s="69"/>
      <c r="CO57" s="69"/>
      <c r="CP57" s="69"/>
    </row>
    <row r="58" spans="90:94" x14ac:dyDescent="0.25">
      <c r="CL58" s="69"/>
      <c r="CM58" s="69"/>
      <c r="CN58" s="69"/>
      <c r="CO58" s="69"/>
      <c r="CP58" s="69"/>
    </row>
    <row r="59" spans="90:94" x14ac:dyDescent="0.25">
      <c r="CL59" s="69"/>
      <c r="CM59" s="69"/>
      <c r="CN59" s="69"/>
      <c r="CO59" s="69"/>
      <c r="CP59" s="69"/>
    </row>
    <row r="60" spans="90:94" x14ac:dyDescent="0.25">
      <c r="CL60" s="69"/>
      <c r="CM60" s="69"/>
      <c r="CN60" s="69"/>
      <c r="CO60" s="69"/>
      <c r="CP60" s="69"/>
    </row>
    <row r="61" spans="90:94" x14ac:dyDescent="0.25">
      <c r="CL61" s="69"/>
      <c r="CM61" s="69"/>
      <c r="CN61" s="69"/>
      <c r="CO61" s="69"/>
      <c r="CP61" s="69"/>
    </row>
    <row r="62" spans="90:94" x14ac:dyDescent="0.25">
      <c r="CL62" s="69"/>
      <c r="CM62" s="69"/>
      <c r="CN62" s="69"/>
      <c r="CO62" s="69"/>
      <c r="CP62" s="69"/>
    </row>
    <row r="63" spans="90:94" x14ac:dyDescent="0.25">
      <c r="CL63" s="69"/>
      <c r="CM63" s="69"/>
      <c r="CN63" s="69"/>
      <c r="CO63" s="69"/>
      <c r="CP63" s="69"/>
    </row>
    <row r="64" spans="90:94" x14ac:dyDescent="0.25">
      <c r="CL64" s="69"/>
      <c r="CM64" s="69"/>
      <c r="CN64" s="69"/>
      <c r="CO64" s="69"/>
      <c r="CP64" s="69"/>
    </row>
    <row r="65" spans="90:94" x14ac:dyDescent="0.25">
      <c r="CL65" s="69"/>
      <c r="CM65" s="69"/>
      <c r="CN65" s="69"/>
      <c r="CO65" s="69"/>
      <c r="CP65" s="69"/>
    </row>
    <row r="66" spans="90:94" x14ac:dyDescent="0.25">
      <c r="CL66" s="69"/>
      <c r="CM66" s="69"/>
      <c r="CN66" s="69"/>
      <c r="CO66" s="69"/>
      <c r="CP66" s="69"/>
    </row>
    <row r="67" spans="90:94" x14ac:dyDescent="0.25">
      <c r="CL67" s="69"/>
      <c r="CM67" s="69"/>
      <c r="CN67" s="69"/>
      <c r="CO67" s="69"/>
      <c r="CP67" s="69"/>
    </row>
    <row r="68" spans="90:94" x14ac:dyDescent="0.25">
      <c r="CL68" s="69"/>
      <c r="CM68" s="69"/>
      <c r="CN68" s="69"/>
      <c r="CO68" s="69"/>
      <c r="CP68" s="69"/>
    </row>
    <row r="69" spans="90:94" x14ac:dyDescent="0.25">
      <c r="CL69" s="69"/>
      <c r="CM69" s="69"/>
      <c r="CN69" s="69"/>
      <c r="CO69" s="69"/>
      <c r="CP69" s="69"/>
    </row>
    <row r="70" spans="90:94" x14ac:dyDescent="0.25">
      <c r="CL70" s="69"/>
      <c r="CM70" s="69"/>
      <c r="CN70" s="69"/>
      <c r="CO70" s="69"/>
      <c r="CP70" s="69"/>
    </row>
    <row r="71" spans="90:94" x14ac:dyDescent="0.25">
      <c r="CL71" s="69"/>
      <c r="CM71" s="69"/>
      <c r="CN71" s="69"/>
      <c r="CO71" s="69"/>
      <c r="CP71" s="69"/>
    </row>
    <row r="72" spans="90:94" x14ac:dyDescent="0.25">
      <c r="CL72" s="69"/>
      <c r="CM72" s="69"/>
      <c r="CN72" s="69"/>
      <c r="CO72" s="69"/>
      <c r="CP72" s="69"/>
    </row>
    <row r="73" spans="90:94" x14ac:dyDescent="0.25">
      <c r="CL73" s="69"/>
      <c r="CM73" s="69"/>
      <c r="CN73" s="69"/>
      <c r="CO73" s="69"/>
      <c r="CP73" s="69"/>
    </row>
    <row r="74" spans="90:94" x14ac:dyDescent="0.25">
      <c r="CL74" s="69"/>
      <c r="CM74" s="69"/>
      <c r="CN74" s="69"/>
      <c r="CO74" s="69"/>
      <c r="CP74" s="69"/>
    </row>
    <row r="75" spans="90:94" x14ac:dyDescent="0.25">
      <c r="CL75" s="69"/>
      <c r="CM75" s="69"/>
      <c r="CN75" s="69"/>
      <c r="CO75" s="69"/>
      <c r="CP75" s="69"/>
    </row>
    <row r="76" spans="90:94" x14ac:dyDescent="0.25">
      <c r="CL76" s="69"/>
      <c r="CM76" s="69"/>
      <c r="CN76" s="69"/>
      <c r="CO76" s="69"/>
      <c r="CP76" s="69"/>
    </row>
    <row r="77" spans="90:94" x14ac:dyDescent="0.25">
      <c r="CL77" s="69"/>
      <c r="CM77" s="69"/>
      <c r="CN77" s="69"/>
      <c r="CO77" s="69"/>
      <c r="CP77" s="69"/>
    </row>
    <row r="78" spans="90:94" x14ac:dyDescent="0.25">
      <c r="CL78" s="69"/>
      <c r="CM78" s="69"/>
      <c r="CN78" s="69"/>
      <c r="CO78" s="69"/>
      <c r="CP78" s="69"/>
    </row>
    <row r="79" spans="90:94" x14ac:dyDescent="0.25">
      <c r="CL79" s="69"/>
      <c r="CM79" s="69"/>
      <c r="CN79" s="69"/>
      <c r="CO79" s="69"/>
      <c r="CP79" s="69"/>
    </row>
    <row r="80" spans="90:94" x14ac:dyDescent="0.25">
      <c r="CL80" s="69"/>
      <c r="CM80" s="69"/>
      <c r="CN80" s="69"/>
      <c r="CO80" s="69"/>
      <c r="CP80" s="69"/>
    </row>
    <row r="81" spans="90:94" x14ac:dyDescent="0.25">
      <c r="CL81" s="69"/>
      <c r="CM81" s="69"/>
      <c r="CN81" s="69"/>
      <c r="CO81" s="69"/>
      <c r="CP81" s="69"/>
    </row>
    <row r="82" spans="90:94" x14ac:dyDescent="0.25">
      <c r="CL82" s="69"/>
      <c r="CM82" s="69"/>
      <c r="CN82" s="69"/>
      <c r="CO82" s="69"/>
      <c r="CP82" s="69"/>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47">
    <tabColor theme="7" tint="0.59999389629810485"/>
  </sheetPr>
  <dimension ref="A1:CQ82"/>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1" max="1" width="7.42578125" style="77"/>
    <col min="2" max="2" width="8.42578125" style="77" customWidth="1"/>
    <col min="3" max="3" width="7.7109375" style="77" bestFit="1" customWidth="1"/>
    <col min="4" max="4" width="7.42578125" style="77"/>
    <col min="5" max="5" width="8" style="77" customWidth="1"/>
    <col min="6" max="6" width="7.42578125" style="77"/>
    <col min="7" max="7" width="8.42578125" style="77" customWidth="1"/>
    <col min="8" max="94" width="7.42578125" style="77"/>
    <col min="95" max="95" width="9" style="77" bestFit="1" customWidth="1"/>
    <col min="96" max="16384" width="7.42578125" style="77"/>
  </cols>
  <sheetData>
    <row r="1" spans="1:94" x14ac:dyDescent="0.25">
      <c r="A1" s="77" t="s">
        <v>422</v>
      </c>
    </row>
    <row r="2" spans="1:94" x14ac:dyDescent="0.25">
      <c r="A2" s="77" t="s">
        <v>39</v>
      </c>
      <c r="B2" s="77" t="s">
        <v>254</v>
      </c>
      <c r="C2" s="77" t="s">
        <v>255</v>
      </c>
      <c r="D2" s="77" t="s">
        <v>42</v>
      </c>
      <c r="E2" s="77" t="s">
        <v>47</v>
      </c>
      <c r="F2" s="77" t="s">
        <v>274</v>
      </c>
      <c r="G2" s="77" t="s">
        <v>52</v>
      </c>
      <c r="H2" s="77" t="s">
        <v>53</v>
      </c>
      <c r="I2" s="77" t="s">
        <v>54</v>
      </c>
      <c r="J2" s="77" t="s">
        <v>55</v>
      </c>
      <c r="K2" s="77" t="s">
        <v>60</v>
      </c>
      <c r="L2" s="77" t="s">
        <v>67</v>
      </c>
      <c r="M2" s="77" t="s">
        <v>69</v>
      </c>
      <c r="N2" s="77" t="s">
        <v>71</v>
      </c>
      <c r="O2" s="77" t="s">
        <v>73</v>
      </c>
      <c r="P2" s="77" t="s">
        <v>75</v>
      </c>
      <c r="Q2" s="77" t="s">
        <v>77</v>
      </c>
      <c r="R2" s="77" t="s">
        <v>81</v>
      </c>
      <c r="S2" s="77" t="s">
        <v>83</v>
      </c>
      <c r="T2" s="77" t="s">
        <v>256</v>
      </c>
      <c r="U2" s="77" t="s">
        <v>84</v>
      </c>
      <c r="V2" s="77" t="s">
        <v>85</v>
      </c>
      <c r="W2" s="77" t="s">
        <v>257</v>
      </c>
      <c r="X2" s="77" t="s">
        <v>87</v>
      </c>
      <c r="Y2" s="77" t="s">
        <v>88</v>
      </c>
      <c r="Z2" s="77" t="s">
        <v>89</v>
      </c>
      <c r="AA2" s="77" t="s">
        <v>90</v>
      </c>
      <c r="AB2" s="77" t="s">
        <v>91</v>
      </c>
      <c r="AC2" s="77" t="s">
        <v>92</v>
      </c>
      <c r="AD2" s="77" t="s">
        <v>93</v>
      </c>
      <c r="AE2" s="77" t="s">
        <v>94</v>
      </c>
      <c r="AF2" s="77" t="s">
        <v>96</v>
      </c>
      <c r="AG2" s="77" t="s">
        <v>97</v>
      </c>
      <c r="AH2" s="77" t="s">
        <v>98</v>
      </c>
      <c r="AI2" s="77" t="s">
        <v>101</v>
      </c>
      <c r="AJ2" s="77" t="s">
        <v>102</v>
      </c>
      <c r="AK2" s="77" t="s">
        <v>103</v>
      </c>
      <c r="AL2" s="77" t="s">
        <v>104</v>
      </c>
      <c r="AM2" s="77" t="s">
        <v>105</v>
      </c>
      <c r="AN2" s="77" t="s">
        <v>106</v>
      </c>
      <c r="AO2" s="77" t="s">
        <v>107</v>
      </c>
      <c r="AP2" s="77" t="s">
        <v>258</v>
      </c>
      <c r="AQ2" s="77" t="s">
        <v>110</v>
      </c>
      <c r="AR2" s="77" t="s">
        <v>116</v>
      </c>
      <c r="AS2" s="77" t="s">
        <v>117</v>
      </c>
      <c r="AT2" s="77" t="s">
        <v>120</v>
      </c>
      <c r="AU2" s="77" t="s">
        <v>121</v>
      </c>
      <c r="AV2" s="77" t="s">
        <v>122</v>
      </c>
      <c r="AW2" s="77" t="s">
        <v>126</v>
      </c>
      <c r="AX2" s="77" t="s">
        <v>127</v>
      </c>
      <c r="AY2" s="77" t="s">
        <v>132</v>
      </c>
      <c r="AZ2" s="77" t="s">
        <v>138</v>
      </c>
      <c r="BA2" s="77" t="s">
        <v>142</v>
      </c>
      <c r="BB2" s="77" t="s">
        <v>150</v>
      </c>
      <c r="BC2" s="77" t="s">
        <v>152</v>
      </c>
      <c r="BD2" s="77" t="s">
        <v>259</v>
      </c>
      <c r="BE2" s="77" t="s">
        <v>153</v>
      </c>
      <c r="BF2" s="77" t="s">
        <v>160</v>
      </c>
      <c r="BG2" s="77" t="s">
        <v>169</v>
      </c>
      <c r="BH2" s="77" t="s">
        <v>178</v>
      </c>
      <c r="BI2" s="77" t="s">
        <v>180</v>
      </c>
      <c r="BJ2" s="77" t="s">
        <v>182</v>
      </c>
      <c r="BK2" s="77" t="s">
        <v>193</v>
      </c>
      <c r="BL2" s="77" t="s">
        <v>197</v>
      </c>
      <c r="BM2" s="77" t="s">
        <v>203</v>
      </c>
      <c r="BN2" s="77" t="s">
        <v>208</v>
      </c>
      <c r="BO2" s="77" t="s">
        <v>215</v>
      </c>
      <c r="BP2" s="77" t="s">
        <v>217</v>
      </c>
      <c r="BQ2" s="77" t="s">
        <v>260</v>
      </c>
      <c r="BR2" s="77" t="s">
        <v>221</v>
      </c>
      <c r="BS2" s="77" t="s">
        <v>271</v>
      </c>
      <c r="BT2" s="77" t="s">
        <v>261</v>
      </c>
      <c r="BU2" s="77" t="s">
        <v>223</v>
      </c>
      <c r="BV2" s="77" t="s">
        <v>224</v>
      </c>
      <c r="BW2" s="77" t="s">
        <v>226</v>
      </c>
      <c r="BX2" s="77" t="s">
        <v>227</v>
      </c>
      <c r="BY2" s="77" t="s">
        <v>228</v>
      </c>
      <c r="BZ2" s="77" t="s">
        <v>229</v>
      </c>
      <c r="CA2" s="77" t="s">
        <v>230</v>
      </c>
      <c r="CB2" s="77" t="s">
        <v>232</v>
      </c>
      <c r="CC2" s="77" t="s">
        <v>233</v>
      </c>
      <c r="CD2" s="77" t="s">
        <v>238</v>
      </c>
      <c r="CE2" s="77" t="s">
        <v>239</v>
      </c>
      <c r="CF2" s="77" t="s">
        <v>240</v>
      </c>
      <c r="CG2" s="77" t="s">
        <v>241</v>
      </c>
      <c r="CH2" s="77" t="s">
        <v>242</v>
      </c>
      <c r="CI2" s="77" t="s">
        <v>243</v>
      </c>
      <c r="CJ2" s="77" t="s">
        <v>244</v>
      </c>
      <c r="CK2" s="77" t="s">
        <v>245</v>
      </c>
      <c r="CL2" s="79" t="s">
        <v>248</v>
      </c>
      <c r="CM2" s="79" t="s">
        <v>249</v>
      </c>
      <c r="CN2" s="79" t="s">
        <v>250</v>
      </c>
      <c r="CO2" s="79" t="s">
        <v>251</v>
      </c>
      <c r="CP2" s="79" t="s">
        <v>252</v>
      </c>
    </row>
    <row r="3" spans="1:94" x14ac:dyDescent="0.25">
      <c r="A3" s="77">
        <v>1977</v>
      </c>
      <c r="B3" s="82">
        <f>'1.47 Adult population share'!B3/100*'1.46 Population'!B3</f>
        <v>2732586.773280785</v>
      </c>
      <c r="C3" s="82"/>
      <c r="D3" s="82">
        <f>'1.47 Adult population share'!D3/100*'1.46 Population'!D3</f>
        <v>3626.6841590032627</v>
      </c>
      <c r="E3" s="82">
        <f>'1.47 Adult population share'!E3/100*'1.46 Population'!E3</f>
        <v>572549.32052340731</v>
      </c>
      <c r="F3" s="82">
        <f>'1.47 Adult population share'!F3/100*'1.46 Population'!F3</f>
        <v>3250.7700053028821</v>
      </c>
      <c r="G3" s="82">
        <f>'1.47 Adult population share'!G3/100*'1.46 Population'!G3</f>
        <v>375427.01825116802</v>
      </c>
      <c r="H3" s="82">
        <f>'1.47 Adult population share'!H3/100*'1.46 Population'!H3</f>
        <v>79546.50325607117</v>
      </c>
      <c r="I3" s="82">
        <f>'1.47 Adult population share'!I3/100*'1.46 Population'!I3</f>
        <v>86429.047090911277</v>
      </c>
      <c r="J3" s="82">
        <f>'1.47 Adult population share'!J3/100*'1.46 Population'!J3</f>
        <v>9345.1993269197919</v>
      </c>
      <c r="K3" s="82">
        <f>'1.47 Adult population share'!K3/100*'1.46 Population'!K3</f>
        <v>7599.5913785947032</v>
      </c>
      <c r="L3" s="82">
        <f>'1.47 Adult population share'!L3/100*'1.46 Population'!L3</f>
        <v>40365.453084646921</v>
      </c>
      <c r="M3" s="82">
        <f>'1.47 Adult population share'!M3/100*'1.46 Population'!M3</f>
        <v>24475.260496493807</v>
      </c>
      <c r="N3" s="82">
        <f>'1.47 Adult population share'!N3/100*'1.46 Population'!N3</f>
        <v>1615.8284569478938</v>
      </c>
      <c r="O3" s="82">
        <f>'1.47 Adult population share'!O3/100*'1.46 Population'!O3</f>
        <v>23197.261799387048</v>
      </c>
      <c r="P3" s="82"/>
      <c r="Q3" s="82">
        <f>'1.47 Adult population share'!Q3/100*'1.46 Population'!Q3</f>
        <v>26030.952897499315</v>
      </c>
      <c r="R3" s="82">
        <f>'1.47 Adult population share'!R3/100*'1.46 Population'!R3</f>
        <v>8517.0432455391092</v>
      </c>
      <c r="S3" s="82">
        <f>'1.47 Adult population share'!S3/100*'1.46 Population'!S3</f>
        <v>29538.273678698322</v>
      </c>
      <c r="T3" s="82"/>
      <c r="U3" s="82">
        <f>'1.47 Adult population share'!U3/100*'1.46 Population'!U3</f>
        <v>10402.512526357765</v>
      </c>
      <c r="V3" s="82">
        <f>'1.47 Adult population share'!V3/100*'1.46 Population'!V3</f>
        <v>2288.0416918730871</v>
      </c>
      <c r="W3" s="82">
        <f>'1.47 Adult population share'!W3/100*'1.46 Population'!W3</f>
        <v>244040.9486076592</v>
      </c>
      <c r="X3" s="82">
        <f>'1.47 Adult population share'!X3/100*'1.46 Population'!X3</f>
        <v>7137.2502692931157</v>
      </c>
      <c r="Y3" s="82">
        <f>'1.47 Adult population share'!Y3/100*'1.46 Population'!Y3</f>
        <v>2728.5676638320792</v>
      </c>
      <c r="Z3" s="82">
        <f>'1.47 Adult population share'!Z3/100*'1.46 Population'!Z3</f>
        <v>6807.3675164890574</v>
      </c>
      <c r="AA3" s="82">
        <f>'1.47 Adult population share'!AA3/100*'1.46 Population'!AA3</f>
        <v>3568.7940094325686</v>
      </c>
      <c r="AB3" s="82">
        <f>'1.47 Adult population share'!AB3/100*'1.46 Population'!AB3</f>
        <v>7833.4910163954883</v>
      </c>
      <c r="AC3" s="82">
        <f>'1.47 Adult population share'!AC3/100*'1.46 Population'!AC3</f>
        <v>1131.9928192303482</v>
      </c>
      <c r="AD3" s="82">
        <f>'1.47 Adult population share'!AD3/100*'1.46 Population'!AD3</f>
        <v>3398.9167522260791</v>
      </c>
      <c r="AE3" s="82">
        <f>'1.47 Adult population share'!AE3/100*'1.46 Population'!AE3</f>
        <v>8425.3858776778652</v>
      </c>
      <c r="AF3" s="82">
        <f>'1.47 Adult population share'!AF3/100*'1.46 Population'!AF3</f>
        <v>1960.0006912308697</v>
      </c>
      <c r="AG3" s="82">
        <f>'1.47 Adult population share'!AG3/100*'1.46 Population'!AG3</f>
        <v>2528.0257819592753</v>
      </c>
      <c r="AH3" s="82">
        <f>'1.47 Adult population share'!AH3/100*'1.46 Population'!AH3</f>
        <v>1271.1692373267758</v>
      </c>
      <c r="AI3" s="82">
        <f>'1.47 Adult population share'!AI3/100*'1.46 Population'!AI3</f>
        <v>26348.279455971431</v>
      </c>
      <c r="AJ3" s="82">
        <f>'1.47 Adult population share'!AJ3/100*'1.46 Population'!AJ3</f>
        <v>16012.994698462455</v>
      </c>
      <c r="AK3" s="82">
        <f>'1.47 Adult population share'!AK3/100*'1.46 Population'!AK3</f>
        <v>105225.02589952915</v>
      </c>
      <c r="AL3" s="82">
        <f>'1.47 Adult population share'!AL3/100*'1.46 Population'!AL3</f>
        <v>5900.3063869111711</v>
      </c>
      <c r="AM3" s="82">
        <f>'1.47 Adult population share'!AM3/100*'1.46 Population'!AM3</f>
        <v>3567.8053725627487</v>
      </c>
      <c r="AN3" s="82">
        <f>'1.47 Adult population share'!AN3/100*'1.46 Population'!AN3</f>
        <v>1398.484720893752</v>
      </c>
      <c r="AO3" s="82">
        <f>'1.47 Adult population share'!AO3/100*'1.46 Population'!AO3</f>
        <v>38280.64849679004</v>
      </c>
      <c r="AP3" s="82"/>
      <c r="AQ3" s="82">
        <f>'1.47 Adult population share'!AQ3/100*'1.46 Population'!AQ3</f>
        <v>18931.051242456488</v>
      </c>
      <c r="AR3" s="82">
        <f>'1.47 Adult population share'!AR3/100*'1.46 Population'!AR3</f>
        <v>3014.1252458644276</v>
      </c>
      <c r="AS3" s="82">
        <f>'1.47 Adult population share'!AS3/100*'1.46 Population'!AS3</f>
        <v>68658.527913878701</v>
      </c>
      <c r="AT3" s="82">
        <f>'1.47 Adult population share'!AT3/100*'1.46 Population'!AT3</f>
        <v>6982.0188080151656</v>
      </c>
      <c r="AU3" s="82">
        <f>'1.47 Adult population share'!AU3/100*'1.46 Population'!AU3</f>
        <v>14961.848138468667</v>
      </c>
      <c r="AV3" s="82">
        <f>'1.47 Adult population share'!AV3/100*'1.46 Population'!AV3</f>
        <v>1297.1488667756473</v>
      </c>
      <c r="AW3" s="82">
        <f>'1.47 Adult population share'!AW3/100*'1.46 Population'!AW3</f>
        <v>3014.9815047561224</v>
      </c>
      <c r="AX3" s="82">
        <f>'1.47 Adult population share'!AX3/100*'1.46 Population'!AX3</f>
        <v>4214.9399947248767</v>
      </c>
      <c r="AY3" s="82">
        <f>'1.47 Adult population share'!AY3/100*'1.46 Population'!AY3</f>
        <v>3570.0258031129024</v>
      </c>
      <c r="AZ3" s="82">
        <f>'1.47 Adult population share'!AZ3/100*'1.46 Population'!AZ3</f>
        <v>34585.426225364863</v>
      </c>
      <c r="BA3" s="82">
        <f>'1.47 Adult population share'!BA3/100*'1.46 Population'!BA3</f>
        <v>9128.9246537350227</v>
      </c>
      <c r="BB3" s="82">
        <f>'1.47 Adult population share'!BB3/100*'1.46 Population'!BB3</f>
        <v>2072.7129217771685</v>
      </c>
      <c r="BC3" s="82">
        <f>'1.47 Adult population share'!BC3/100*'1.46 Population'!BC3</f>
        <v>8074.588715390023</v>
      </c>
      <c r="BD3" s="82"/>
      <c r="BE3" s="82">
        <f>'1.47 Adult population share'!BE3/100*'1.46 Population'!BE3</f>
        <v>9434.609533185183</v>
      </c>
      <c r="BF3" s="82">
        <f>'1.47 Adult population share'!BF3/100*'1.46 Population'!BF3</f>
        <v>4572.2696630124683</v>
      </c>
      <c r="BG3" s="82">
        <f>'1.47 Adult population share'!BG3/100*'1.46 Population'!BG3</f>
        <v>22235.920070752974</v>
      </c>
      <c r="BH3" s="82">
        <f>'1.47 Adult population share'!BH3/100*'1.46 Population'!BH3</f>
        <v>19751.173412740325</v>
      </c>
      <c r="BI3" s="82">
        <f>'1.47 Adult population share'!BI3/100*'1.46 Population'!BI3</f>
        <v>2423.1782431046281</v>
      </c>
      <c r="BJ3" s="82">
        <f>'1.47 Adult population share'!BJ3/100*'1.46 Population'!BJ3</f>
        <v>7279.8365145296211</v>
      </c>
      <c r="BK3" s="82">
        <f>'1.47 Adult population share'!BK3/100*'1.46 Population'!BK3</f>
        <v>10289.53991030555</v>
      </c>
      <c r="BL3" s="82">
        <f>'1.47 Adult population share'!BL3/100*'1.46 Population'!BL3</f>
        <v>37922.366314794992</v>
      </c>
      <c r="BM3" s="82">
        <f>'1.47 Adult population share'!BM3/100*'1.46 Population'!BM3</f>
        <v>4627.1729247976955</v>
      </c>
      <c r="BN3" s="82">
        <f>'1.47 Adult population share'!BN3/100*'1.46 Population'!BN3</f>
        <v>15710.684174973081</v>
      </c>
      <c r="BO3" s="82">
        <f>'1.47 Adult population share'!BO3/100*'1.46 Population'!BO3</f>
        <v>3334.6917555113223</v>
      </c>
      <c r="BP3" s="82">
        <f>'1.47 Adult population share'!BP3/100*'1.46 Population'!BP3</f>
        <v>465.37305467670296</v>
      </c>
      <c r="BQ3" s="82"/>
      <c r="BR3" s="82">
        <f>'1.47 Adult population share'!BR3/100*'1.46 Population'!BR3</f>
        <v>17850.229958125175</v>
      </c>
      <c r="BS3" s="82">
        <f>'1.47 Adult population share'!BS3/100*'1.46 Population'!BS3</f>
        <v>167186.1470510911</v>
      </c>
      <c r="BT3" s="82">
        <f>'1.47 Adult population share'!BT3/100*'1.46 Population'!BT3</f>
        <v>315275.3761489194</v>
      </c>
      <c r="BU3" s="82">
        <f>'1.47 Adult population share'!BU3/100*'1.46 Population'!BU3</f>
        <v>5882.6028179357136</v>
      </c>
      <c r="BV3" s="82">
        <f>'1.47 Adult population share'!BV3/100*'1.46 Population'!BV3</f>
        <v>7732.8447928062778</v>
      </c>
      <c r="BW3" s="82">
        <f>'1.47 Adult population share'!BW3/100*'1.46 Population'!BW3</f>
        <v>3960.9267300188612</v>
      </c>
      <c r="BX3" s="82">
        <f>'1.47 Adult population share'!BX3/100*'1.46 Population'!BX3</f>
        <v>3728.546423521334</v>
      </c>
      <c r="BY3" s="82">
        <f>'1.47 Adult population share'!BY3/100*'1.46 Population'!BY3</f>
        <v>40710.394942322288</v>
      </c>
      <c r="BZ3" s="82">
        <f>'1.47 Adult population share'!BZ3/100*'1.46 Population'!BZ3</f>
        <v>62217.019068184723</v>
      </c>
      <c r="CA3" s="82">
        <f>'1.47 Adult population share'!CA3/100*'1.46 Population'!CA3</f>
        <v>7108.1801821548961</v>
      </c>
      <c r="CB3" s="82">
        <f>'1.47 Adult population share'!CB3/100*'1.46 Population'!CB3</f>
        <v>2248.0106727359002</v>
      </c>
      <c r="CC3" s="82">
        <f>'1.47 Adult population share'!CC3/100*'1.46 Population'!CC3</f>
        <v>42721.293769230288</v>
      </c>
      <c r="CD3" s="82">
        <f>'1.47 Adult population share'!CD3/100*'1.46 Population'!CD3</f>
        <v>10436.072417022839</v>
      </c>
      <c r="CE3" s="82">
        <f>'1.47 Adult population share'!CE3/100*'1.46 Population'!CE3</f>
        <v>3097.8106449396541</v>
      </c>
      <c r="CF3" s="82">
        <f>'1.47 Adult population share'!CF3/100*'1.46 Population'!CF3</f>
        <v>6878.4019379383926</v>
      </c>
      <c r="CG3" s="82">
        <f>'1.47 Adult population share'!CG3/100*'1.46 Population'!CG3</f>
        <v>26535.737123428804</v>
      </c>
      <c r="CH3" s="82">
        <f>'1.47 Adult population share'!CH3/100*'1.46 Population'!CH3</f>
        <v>6560.2360905047608</v>
      </c>
      <c r="CI3" s="82">
        <f>'1.47 Adult population share'!CI3/100*'1.46 Population'!CI3</f>
        <v>4918.8824345362145</v>
      </c>
      <c r="CJ3" s="82">
        <f>'1.47 Adult population share'!CJ3/100*'1.46 Population'!CJ3</f>
        <v>25014.501060996492</v>
      </c>
      <c r="CK3" s="82">
        <f>'1.47 Adult population share'!CK3/100*'1.46 Population'!CK3</f>
        <v>43483.181348779995</v>
      </c>
      <c r="CL3" s="82"/>
      <c r="CM3" s="82"/>
      <c r="CN3" s="82"/>
      <c r="CO3" s="82"/>
      <c r="CP3" s="82"/>
    </row>
    <row r="4" spans="1:94" x14ac:dyDescent="0.25">
      <c r="A4" s="77">
        <v>1978</v>
      </c>
      <c r="B4" s="82">
        <f>'1.47 Adult population share'!B4/100*'1.46 Population'!B4</f>
        <v>2793753.3763757106</v>
      </c>
      <c r="C4" s="82"/>
      <c r="D4" s="82">
        <f>'1.47 Adult population share'!D4/100*'1.46 Population'!D4</f>
        <v>3756.8257691783074</v>
      </c>
      <c r="E4" s="82">
        <f>'1.47 Adult population share'!E4/100*'1.46 Population'!E4</f>
        <v>587856.29028752807</v>
      </c>
      <c r="F4" s="82">
        <f>'1.47 Adult population share'!F4/100*'1.46 Population'!F4</f>
        <v>3375.2301470987636</v>
      </c>
      <c r="G4" s="82">
        <f>'1.47 Adult population share'!G4/100*'1.46 Population'!G4</f>
        <v>385650.01692889619</v>
      </c>
      <c r="H4" s="82">
        <f>'1.47 Adult population share'!H4/100*'1.46 Population'!H4</f>
        <v>81894.608869885749</v>
      </c>
      <c r="I4" s="82">
        <f>'1.47 Adult population share'!I4/100*'1.46 Population'!I4</f>
        <v>87508.533347019169</v>
      </c>
      <c r="J4" s="82">
        <f>'1.47 Adult population share'!J4/100*'1.46 Population'!J4</f>
        <v>9534.3900522968961</v>
      </c>
      <c r="K4" s="82">
        <f>'1.47 Adult population share'!K4/100*'1.46 Population'!K4</f>
        <v>7881.0954679908937</v>
      </c>
      <c r="L4" s="82">
        <f>'1.47 Adult population share'!L4/100*'1.46 Population'!L4</f>
        <v>41676.856401212965</v>
      </c>
      <c r="M4" s="82">
        <f>'1.47 Adult population share'!M4/100*'1.46 Population'!M4</f>
        <v>25277.230831192835</v>
      </c>
      <c r="N4" s="82">
        <f>'1.47 Adult population share'!N4/100*'1.46 Population'!N4</f>
        <v>1666.9184774151277</v>
      </c>
      <c r="O4" s="82">
        <f>'1.47 Adult population share'!O4/100*'1.46 Population'!O4</f>
        <v>23885.764102060533</v>
      </c>
      <c r="P4" s="82"/>
      <c r="Q4" s="82">
        <f>'1.47 Adult population share'!Q4/100*'1.46 Population'!Q4</f>
        <v>26880.034145818368</v>
      </c>
      <c r="R4" s="82">
        <f>'1.47 Adult population share'!R4/100*'1.46 Population'!R4</f>
        <v>8840.9317938056629</v>
      </c>
      <c r="S4" s="82">
        <f>'1.47 Adult population share'!S4/100*'1.46 Population'!S4</f>
        <v>30385.463267443018</v>
      </c>
      <c r="T4" s="82"/>
      <c r="U4" s="82">
        <f>'1.47 Adult population share'!U4/100*'1.46 Population'!U4</f>
        <v>10603.811386728632</v>
      </c>
      <c r="V4" s="82">
        <f>'1.47 Adult population share'!V4/100*'1.46 Population'!V4</f>
        <v>2311.4648727844251</v>
      </c>
      <c r="W4" s="82">
        <f>'1.47 Adult population share'!W4/100*'1.46 Population'!W4</f>
        <v>246245.13493464497</v>
      </c>
      <c r="X4" s="82">
        <f>'1.47 Adult population share'!X4/100*'1.46 Population'!X4</f>
        <v>7242.2915811096909</v>
      </c>
      <c r="Y4" s="82">
        <f>'1.47 Adult population share'!Y4/100*'1.46 Population'!Y4</f>
        <v>2785.964465223838</v>
      </c>
      <c r="Z4" s="82">
        <f>'1.47 Adult population share'!Z4/100*'1.46 Population'!Z4</f>
        <v>6828.8178017631326</v>
      </c>
      <c r="AA4" s="82">
        <f>'1.47 Adult population share'!AA4/100*'1.46 Population'!AA4</f>
        <v>3596.4204594402308</v>
      </c>
      <c r="AB4" s="82">
        <f>'1.47 Adult population share'!AB4/100*'1.46 Population'!AB4</f>
        <v>7848.2026620855859</v>
      </c>
      <c r="AC4" s="82">
        <f>'1.47 Adult population share'!AC4/100*'1.46 Population'!AC4</f>
        <v>1141.7577069247318</v>
      </c>
      <c r="AD4" s="82">
        <f>'1.47 Adult population share'!AD4/100*'1.46 Population'!AD4</f>
        <v>3447.2826043491473</v>
      </c>
      <c r="AE4" s="82">
        <f>'1.47 Adult population share'!AE4/100*'1.46 Population'!AE4</f>
        <v>8401.5062091497457</v>
      </c>
      <c r="AF4" s="82">
        <f>'1.47 Adult population share'!AF4/100*'1.46 Population'!AF4</f>
        <v>1976.8610032985814</v>
      </c>
      <c r="AG4" s="82">
        <f>'1.47 Adult population share'!AG4/100*'1.46 Population'!AG4</f>
        <v>2561.0002051241704</v>
      </c>
      <c r="AH4" s="82">
        <f>'1.47 Adult population share'!AH4/100*'1.46 Population'!AH4</f>
        <v>1291.4822451771784</v>
      </c>
      <c r="AI4" s="82">
        <f>'1.47 Adult population share'!AI4/100*'1.46 Population'!AI4</f>
        <v>26581.292557852154</v>
      </c>
      <c r="AJ4" s="82">
        <f>'1.47 Adult population share'!AJ4/100*'1.46 Population'!AJ4</f>
        <v>16028.186308884609</v>
      </c>
      <c r="AK4" s="82">
        <f>'1.47 Adult population share'!AK4/100*'1.46 Population'!AK4</f>
        <v>106520.29602752005</v>
      </c>
      <c r="AL4" s="82">
        <f>'1.47 Adult population share'!AL4/100*'1.46 Population'!AL4</f>
        <v>5881.4242621855174</v>
      </c>
      <c r="AM4" s="82">
        <f>'1.47 Adult population share'!AM4/100*'1.46 Population'!AM4</f>
        <v>3603.8139541952919</v>
      </c>
      <c r="AN4" s="82">
        <f>'1.47 Adult population share'!AN4/100*'1.46 Population'!AN4</f>
        <v>1416.442388796474</v>
      </c>
      <c r="AO4" s="82">
        <f>'1.47 Adult population share'!AO4/100*'1.46 Population'!AO4</f>
        <v>38599.682575422557</v>
      </c>
      <c r="AP4" s="82"/>
      <c r="AQ4" s="82">
        <f>'1.47 Adult population share'!AQ4/100*'1.46 Population'!AQ4</f>
        <v>19134.508538228714</v>
      </c>
      <c r="AR4" s="82">
        <f>'1.47 Adult population share'!AR4/100*'1.46 Population'!AR4</f>
        <v>3081.0594826664565</v>
      </c>
      <c r="AS4" s="82">
        <f>'1.47 Adult population share'!AS4/100*'1.46 Population'!AS4</f>
        <v>70861.512580006995</v>
      </c>
      <c r="AT4" s="82">
        <f>'1.47 Adult population share'!AT4/100*'1.46 Population'!AT4</f>
        <v>7147.202344768255</v>
      </c>
      <c r="AU4" s="82">
        <f>'1.47 Adult population share'!AU4/100*'1.46 Population'!AU4</f>
        <v>15436.992309430338</v>
      </c>
      <c r="AV4" s="82">
        <f>'1.47 Adult population share'!AV4/100*'1.46 Population'!AV4</f>
        <v>1347.4442292731342</v>
      </c>
      <c r="AW4" s="82">
        <f>'1.47 Adult population share'!AW4/100*'1.46 Population'!AW4</f>
        <v>3119.1515611741283</v>
      </c>
      <c r="AX4" s="82">
        <f>'1.47 Adult population share'!AX4/100*'1.46 Population'!AX4</f>
        <v>4350.1210015434599</v>
      </c>
      <c r="AY4" s="82">
        <f>'1.47 Adult population share'!AY4/100*'1.46 Population'!AY4</f>
        <v>3649.9976074351912</v>
      </c>
      <c r="AZ4" s="82">
        <f>'1.47 Adult population share'!AZ4/100*'1.46 Population'!AZ4</f>
        <v>35705.364969851929</v>
      </c>
      <c r="BA4" s="82">
        <f>'1.47 Adult population share'!BA4/100*'1.46 Population'!BA4</f>
        <v>9410.0544179834833</v>
      </c>
      <c r="BB4" s="82">
        <f>'1.47 Adult population share'!BB4/100*'1.46 Population'!BB4</f>
        <v>2092.8998313612451</v>
      </c>
      <c r="BC4" s="82">
        <f>'1.47 Adult population share'!BC4/100*'1.46 Population'!BC4</f>
        <v>8390.3722491759399</v>
      </c>
      <c r="BD4" s="82"/>
      <c r="BE4" s="82">
        <f>'1.47 Adult population share'!BE4/100*'1.46 Population'!BE4</f>
        <v>9734.6264302411382</v>
      </c>
      <c r="BF4" s="82">
        <f>'1.47 Adult population share'!BF4/100*'1.46 Population'!BF4</f>
        <v>4688.4011049161827</v>
      </c>
      <c r="BG4" s="82">
        <f>'1.47 Adult population share'!BG4/100*'1.46 Population'!BG4</f>
        <v>22948.086406639159</v>
      </c>
      <c r="BH4" s="82">
        <f>'1.47 Adult population share'!BH4/100*'1.46 Population'!BH4</f>
        <v>20403.028238140138</v>
      </c>
      <c r="BI4" s="82">
        <f>'1.47 Adult population share'!BI4/100*'1.46 Population'!BI4</f>
        <v>2475.2964363591855</v>
      </c>
      <c r="BJ4" s="82">
        <f>'1.47 Adult population share'!BJ4/100*'1.46 Population'!BJ4</f>
        <v>7551.3920014046253</v>
      </c>
      <c r="BK4" s="82">
        <f>'1.47 Adult population share'!BK4/100*'1.46 Population'!BK4</f>
        <v>10639.026129589094</v>
      </c>
      <c r="BL4" s="82">
        <f>'1.47 Adult population share'!BL4/100*'1.46 Population'!BL4</f>
        <v>39027.040472427347</v>
      </c>
      <c r="BM4" s="82">
        <f>'1.47 Adult population share'!BM4/100*'1.46 Population'!BM4</f>
        <v>4896.5195088036562</v>
      </c>
      <c r="BN4" s="82">
        <f>'1.47 Adult population share'!BN4/100*'1.46 Population'!BN4</f>
        <v>16116.793210892101</v>
      </c>
      <c r="BO4" s="82">
        <f>'1.47 Adult population share'!BO4/100*'1.46 Population'!BO4</f>
        <v>3444.347334875441</v>
      </c>
      <c r="BP4" s="82">
        <f>'1.47 Adult population share'!BP4/100*'1.46 Population'!BP4</f>
        <v>541.88944191038365</v>
      </c>
      <c r="BQ4" s="82"/>
      <c r="BR4" s="82">
        <f>'1.47 Adult population share'!BR4/100*'1.46 Population'!BR4</f>
        <v>18210.707275081408</v>
      </c>
      <c r="BS4" s="82">
        <f>'1.47 Adult population share'!BS4/100*'1.46 Population'!BS4</f>
        <v>170094.77491441157</v>
      </c>
      <c r="BT4" s="82">
        <f>'1.47 Adult population share'!BT4/100*'1.46 Population'!BT4</f>
        <v>318972.78380084067</v>
      </c>
      <c r="BU4" s="82">
        <f>'1.47 Adult population share'!BU4/100*'1.46 Population'!BU4</f>
        <v>5929.0238159980108</v>
      </c>
      <c r="BV4" s="82">
        <f>'1.47 Adult population share'!BV4/100*'1.46 Population'!BV4</f>
        <v>7788.929124825625</v>
      </c>
      <c r="BW4" s="82">
        <f>'1.47 Adult population share'!BW4/100*'1.46 Population'!BW4</f>
        <v>3992.9926709332613</v>
      </c>
      <c r="BX4" s="82">
        <f>'1.47 Adult population share'!BX4/100*'1.46 Population'!BX4</f>
        <v>3754.8194956146817</v>
      </c>
      <c r="BY4" s="82">
        <f>'1.47 Adult population share'!BY4/100*'1.46 Population'!BY4</f>
        <v>41125.123295938873</v>
      </c>
      <c r="BZ4" s="82">
        <f>'1.47 Adult population share'!BZ4/100*'1.46 Population'!BZ4</f>
        <v>62559.890002438588</v>
      </c>
      <c r="CA4" s="82">
        <f>'1.47 Adult population share'!CA4/100*'1.46 Population'!CA4</f>
        <v>7177.9716934087828</v>
      </c>
      <c r="CB4" s="82">
        <f>'1.47 Adult population share'!CB4/100*'1.46 Population'!CB4</f>
        <v>2286.3164829514844</v>
      </c>
      <c r="CC4" s="82">
        <f>'1.47 Adult population share'!CC4/100*'1.46 Population'!CC4</f>
        <v>43157.447424133541</v>
      </c>
      <c r="CD4" s="82">
        <f>'1.47 Adult population share'!CD4/100*'1.46 Population'!CD4</f>
        <v>10585.308539024571</v>
      </c>
      <c r="CE4" s="82">
        <f>'1.47 Adult population share'!CE4/100*'1.46 Population'!CE4</f>
        <v>3122.823137653219</v>
      </c>
      <c r="CF4" s="82">
        <f>'1.47 Adult population share'!CF4/100*'1.46 Population'!CF4</f>
        <v>6990.1938270447945</v>
      </c>
      <c r="CG4" s="82">
        <f>'1.47 Adult population share'!CG4/100*'1.46 Population'!CG4</f>
        <v>26969.109412291895</v>
      </c>
      <c r="CH4" s="82">
        <f>'1.47 Adult population share'!CH4/100*'1.46 Population'!CH4</f>
        <v>6604.1740080838927</v>
      </c>
      <c r="CI4" s="82">
        <f>'1.47 Adult population share'!CI4/100*'1.46 Population'!CI4</f>
        <v>4948.5146250551488</v>
      </c>
      <c r="CJ4" s="82">
        <f>'1.47 Adult population share'!CJ4/100*'1.46 Population'!CJ4</f>
        <v>25660.378226355355</v>
      </c>
      <c r="CK4" s="82">
        <f>'1.47 Adult population share'!CK4/100*'1.46 Population'!CK4</f>
        <v>43763.71882755922</v>
      </c>
      <c r="CL4" s="82"/>
      <c r="CM4" s="82"/>
      <c r="CN4" s="82"/>
      <c r="CO4" s="82"/>
      <c r="CP4" s="82"/>
    </row>
    <row r="5" spans="1:94" x14ac:dyDescent="0.25">
      <c r="A5" s="77">
        <v>1979</v>
      </c>
      <c r="B5" s="82">
        <f>'1.47 Adult population share'!B5/100*'1.46 Population'!B5</f>
        <v>2858865.4911668273</v>
      </c>
      <c r="C5" s="82"/>
      <c r="D5" s="82"/>
      <c r="E5" s="82">
        <f>'1.47 Adult population share'!E5/100*'1.46 Population'!E5</f>
        <v>604608.26004219882</v>
      </c>
      <c r="F5" s="82">
        <f>'1.47 Adult population share'!F5/100*'1.46 Population'!F5</f>
        <v>3626.7020608896255</v>
      </c>
      <c r="G5" s="82">
        <f>'1.47 Adult population share'!G5/100*'1.46 Population'!G5</f>
        <v>396149.99089313182</v>
      </c>
      <c r="H5" s="82">
        <f>'1.47 Adult population share'!H5/100*'1.46 Population'!H5</f>
        <v>84345.214631790033</v>
      </c>
      <c r="I5" s="82">
        <f>'1.47 Adult population share'!I5/100*'1.46 Population'!I5</f>
        <v>88547.519362306353</v>
      </c>
      <c r="J5" s="82">
        <f>'1.47 Adult population share'!J5/100*'1.46 Population'!J5</f>
        <v>9705.4394427358366</v>
      </c>
      <c r="K5" s="82">
        <f>'1.47 Adult population share'!K5/100*'1.46 Population'!K5</f>
        <v>8170.4622165403025</v>
      </c>
      <c r="L5" s="82">
        <f>'1.47 Adult population share'!L5/100*'1.46 Population'!L5</f>
        <v>43077.080829688472</v>
      </c>
      <c r="M5" s="82">
        <f>'1.47 Adult population share'!M5/100*'1.46 Population'!M5</f>
        <v>26105.694528896995</v>
      </c>
      <c r="N5" s="82">
        <f>'1.47 Adult population share'!N5/100*'1.46 Population'!N5</f>
        <v>1716.4990454307601</v>
      </c>
      <c r="O5" s="82">
        <f>'1.47 Adult population share'!O5/100*'1.46 Population'!O5</f>
        <v>24548.009075352864</v>
      </c>
      <c r="P5" s="82"/>
      <c r="Q5" s="82">
        <f>'1.47 Adult population share'!Q5/100*'1.46 Population'!Q5</f>
        <v>27765.451017652431</v>
      </c>
      <c r="R5" s="82">
        <f>'1.47 Adult population share'!R5/100*'1.46 Population'!R5</f>
        <v>9161.2877933762757</v>
      </c>
      <c r="S5" s="82">
        <f>'1.47 Adult population share'!S5/100*'1.46 Population'!S5</f>
        <v>31259.652285979781</v>
      </c>
      <c r="T5" s="82"/>
      <c r="U5" s="82">
        <f>'1.47 Adult population share'!U5/100*'1.46 Population'!U5</f>
        <v>10792.111165223145</v>
      </c>
      <c r="V5" s="82">
        <f>'1.47 Adult population share'!V5/100*'1.46 Population'!V5</f>
        <v>2331.9633614345357</v>
      </c>
      <c r="W5" s="82">
        <f>'1.47 Adult population share'!W5/100*'1.46 Population'!W5</f>
        <v>248093.17997575295</v>
      </c>
      <c r="X5" s="82">
        <f>'1.47 Adult population share'!X5/100*'1.46 Population'!X5</f>
        <v>7323.1904662427542</v>
      </c>
      <c r="Y5" s="82">
        <f>'1.47 Adult population share'!Y5/100*'1.46 Population'!Y5</f>
        <v>2841.7061535595981</v>
      </c>
      <c r="Z5" s="82">
        <f>'1.47 Adult population share'!Z5/100*'1.46 Population'!Z5</f>
        <v>6851.6602229650216</v>
      </c>
      <c r="AA5" s="82">
        <f>'1.47 Adult population share'!AA5/100*'1.46 Population'!AA5</f>
        <v>3620.5907452529809</v>
      </c>
      <c r="AB5" s="82">
        <f>'1.47 Adult population share'!AB5/100*'1.46 Population'!AB5</f>
        <v>7862.1984444001409</v>
      </c>
      <c r="AC5" s="82">
        <f>'1.47 Adult population share'!AC5/100*'1.46 Population'!AC5</f>
        <v>1148.6820992333053</v>
      </c>
      <c r="AD5" s="82">
        <f>'1.47 Adult population share'!AD5/100*'1.46 Population'!AD5</f>
        <v>3496.8125864238668</v>
      </c>
      <c r="AE5" s="82">
        <f>'1.47 Adult population share'!AE5/100*'1.46 Population'!AE5</f>
        <v>8372.8676100426928</v>
      </c>
      <c r="AF5" s="82">
        <f>'1.47 Adult population share'!AF5/100*'1.46 Population'!AF5</f>
        <v>1988.8374070752675</v>
      </c>
      <c r="AG5" s="82">
        <f>'1.47 Adult population share'!AG5/100*'1.46 Population'!AG5</f>
        <v>2591.4867333018042</v>
      </c>
      <c r="AH5" s="82">
        <f>'1.47 Adult population share'!AH5/100*'1.46 Population'!AH5</f>
        <v>1310.9687273679021</v>
      </c>
      <c r="AI5" s="82">
        <f>'1.47 Adult population share'!AI5/100*'1.46 Population'!AI5</f>
        <v>26709.955261720079</v>
      </c>
      <c r="AJ5" s="82">
        <f>'1.47 Adult population share'!AJ5/100*'1.46 Population'!AJ5</f>
        <v>16078.009538638627</v>
      </c>
      <c r="AK5" s="82">
        <f>'1.47 Adult population share'!AK5/100*'1.46 Population'!AK5</f>
        <v>107635.8959367678</v>
      </c>
      <c r="AL5" s="82">
        <f>'1.47 Adult population share'!AL5/100*'1.46 Population'!AL5</f>
        <v>5861.1977420416588</v>
      </c>
      <c r="AM5" s="82">
        <f>'1.47 Adult population share'!AM5/100*'1.46 Population'!AM5</f>
        <v>3636.5935673697527</v>
      </c>
      <c r="AN5" s="82">
        <f>'1.47 Adult population share'!AN5/100*'1.46 Population'!AN5</f>
        <v>1432.7699112611363</v>
      </c>
      <c r="AO5" s="82">
        <f>'1.47 Adult population share'!AO5/100*'1.46 Population'!AO5</f>
        <v>38874.870036771747</v>
      </c>
      <c r="AP5" s="82"/>
      <c r="AQ5" s="82">
        <f>'1.47 Adult population share'!AQ5/100*'1.46 Population'!AQ5</f>
        <v>19346.384035506471</v>
      </c>
      <c r="AR5" s="82">
        <f>'1.47 Adult population share'!AR5/100*'1.46 Population'!AR5</f>
        <v>3150.7147498419763</v>
      </c>
      <c r="AS5" s="82">
        <f>'1.47 Adult population share'!AS5/100*'1.46 Population'!AS5</f>
        <v>73095.130050544714</v>
      </c>
      <c r="AT5" s="82">
        <f>'1.47 Adult population share'!AT5/100*'1.46 Population'!AT5</f>
        <v>7317.4703220123065</v>
      </c>
      <c r="AU5" s="82">
        <f>'1.47 Adult population share'!AU5/100*'1.46 Population'!AU5</f>
        <v>15938.628121515805</v>
      </c>
      <c r="AV5" s="82">
        <f>'1.47 Adult population share'!AV5/100*'1.46 Population'!AV5</f>
        <v>1399.6530249176089</v>
      </c>
      <c r="AW5" s="82">
        <f>'1.47 Adult population share'!AW5/100*'1.46 Population'!AW5</f>
        <v>3223.6202589003037</v>
      </c>
      <c r="AX5" s="82">
        <f>'1.47 Adult population share'!AX5/100*'1.46 Population'!AX5</f>
        <v>4490.8417330146767</v>
      </c>
      <c r="AY5" s="82">
        <f>'1.47 Adult population share'!AY5/100*'1.46 Population'!AY5</f>
        <v>3733.0391619114862</v>
      </c>
      <c r="AZ5" s="82">
        <f>'1.47 Adult population share'!AZ5/100*'1.46 Population'!AZ5</f>
        <v>36833.314042749313</v>
      </c>
      <c r="BA5" s="82">
        <f>'1.47 Adult population share'!BA5/100*'1.46 Population'!BA5</f>
        <v>9705.6620852363139</v>
      </c>
      <c r="BB5" s="82">
        <f>'1.47 Adult population share'!BB5/100*'1.46 Population'!BB5</f>
        <v>2112.8646788127576</v>
      </c>
      <c r="BC5" s="82">
        <f>'1.47 Adult population share'!BC5/100*'1.46 Population'!BC5</f>
        <v>8715.9110675372685</v>
      </c>
      <c r="BD5" s="82"/>
      <c r="BE5" s="82">
        <f>'1.47 Adult population share'!BE5/100*'1.46 Population'!BE5</f>
        <v>10053.52389929172</v>
      </c>
      <c r="BF5" s="82">
        <f>'1.47 Adult population share'!BF5/100*'1.46 Population'!BF5</f>
        <v>4811.6068609974154</v>
      </c>
      <c r="BG5" s="82">
        <f>'1.47 Adult population share'!BG5/100*'1.46 Population'!BG5</f>
        <v>23659.395320872907</v>
      </c>
      <c r="BH5" s="82">
        <f>'1.47 Adult population share'!BH5/100*'1.46 Population'!BH5</f>
        <v>21098.925423011031</v>
      </c>
      <c r="BI5" s="82">
        <f>'1.47 Adult population share'!BI5/100*'1.46 Population'!BI5</f>
        <v>2537.1067723813921</v>
      </c>
      <c r="BJ5" s="82">
        <f>'1.47 Adult population share'!BJ5/100*'1.46 Population'!BJ5</f>
        <v>7838.1999932956242</v>
      </c>
      <c r="BK5" s="82">
        <f>'1.47 Adult population share'!BK5/100*'1.46 Population'!BK5</f>
        <v>11000.930491298537</v>
      </c>
      <c r="BL5" s="82">
        <f>'1.47 Adult population share'!BL5/100*'1.46 Population'!BL5</f>
        <v>40158.697028395283</v>
      </c>
      <c r="BM5" s="82">
        <f>'1.47 Adult population share'!BM5/100*'1.46 Population'!BM5</f>
        <v>5185.4815618520925</v>
      </c>
      <c r="BN5" s="82">
        <f>'1.47 Adult population share'!BN5/100*'1.46 Population'!BN5</f>
        <v>16543.809333326753</v>
      </c>
      <c r="BO5" s="82">
        <f>'1.47 Adult population share'!BO5/100*'1.46 Population'!BO5</f>
        <v>3558.4789404387598</v>
      </c>
      <c r="BP5" s="82">
        <f>'1.47 Adult population share'!BP5/100*'1.46 Population'!BP5</f>
        <v>615.88321724398622</v>
      </c>
      <c r="BQ5" s="82"/>
      <c r="BR5" s="82">
        <f>'1.47 Adult population share'!BR5/100*'1.46 Population'!BR5</f>
        <v>18556.72440566447</v>
      </c>
      <c r="BS5" s="82">
        <f>'1.47 Adult population share'!BS5/100*'1.46 Population'!BS5</f>
        <v>173040.33627992441</v>
      </c>
      <c r="BT5" s="82">
        <f>'1.47 Adult population share'!BT5/100*'1.46 Population'!BT5</f>
        <v>322817.40828077018</v>
      </c>
      <c r="BU5" s="82">
        <f>'1.47 Adult population share'!BU5/100*'1.46 Population'!BU5</f>
        <v>5958.6036822656342</v>
      </c>
      <c r="BV5" s="82">
        <f>'1.47 Adult population share'!BV5/100*'1.46 Population'!BV5</f>
        <v>7834.8805441082623</v>
      </c>
      <c r="BW5" s="82">
        <f>'1.47 Adult population share'!BW5/100*'1.46 Population'!BW5</f>
        <v>4025.0673693085182</v>
      </c>
      <c r="BX5" s="82">
        <f>'1.47 Adult population share'!BX5/100*'1.46 Population'!BX5</f>
        <v>3777.2122520186836</v>
      </c>
      <c r="BY5" s="82">
        <f>'1.47 Adult population share'!BY5/100*'1.46 Population'!BY5</f>
        <v>41494.355367157958</v>
      </c>
      <c r="BZ5" s="82">
        <f>'1.47 Adult population share'!BZ5/100*'1.46 Population'!BZ5</f>
        <v>63000.737683244493</v>
      </c>
      <c r="CA5" s="82">
        <f>'1.47 Adult population share'!CA5/100*'1.46 Population'!CA5</f>
        <v>7320.2161987993186</v>
      </c>
      <c r="CB5" s="82">
        <f>'1.47 Adult population share'!CB5/100*'1.46 Population'!CB5</f>
        <v>2329.9051196609498</v>
      </c>
      <c r="CC5" s="82">
        <f>'1.47 Adult population share'!CC5/100*'1.46 Population'!CC5</f>
        <v>43594.588021380572</v>
      </c>
      <c r="CD5" s="82">
        <f>'1.47 Adult population share'!CD5/100*'1.46 Population'!CD5</f>
        <v>10743.192492118475</v>
      </c>
      <c r="CE5" s="82">
        <f>'1.47 Adult population share'!CE5/100*'1.46 Population'!CE5</f>
        <v>3148.5157015902687</v>
      </c>
      <c r="CF5" s="82">
        <f>'1.47 Adult population share'!CF5/100*'1.46 Population'!CF5</f>
        <v>7102.0703261118388</v>
      </c>
      <c r="CG5" s="82">
        <f>'1.47 Adult population share'!CG5/100*'1.46 Population'!CG5</f>
        <v>27378.853107042793</v>
      </c>
      <c r="CH5" s="82">
        <f>'1.47 Adult population share'!CH5/100*'1.46 Population'!CH5</f>
        <v>6639.0918283577057</v>
      </c>
      <c r="CI5" s="82">
        <f>'1.47 Adult population share'!CI5/100*'1.46 Population'!CI5</f>
        <v>4990.8076474436693</v>
      </c>
      <c r="CJ5" s="82">
        <f>'1.47 Adult population share'!CJ5/100*'1.46 Population'!CJ5</f>
        <v>26318.561113861157</v>
      </c>
      <c r="CK5" s="82">
        <f>'1.47 Adult population share'!CK5/100*'1.46 Population'!CK5</f>
        <v>44092.012458375866</v>
      </c>
      <c r="CL5" s="82"/>
      <c r="CM5" s="82"/>
      <c r="CN5" s="82"/>
      <c r="CO5" s="82"/>
      <c r="CP5" s="82"/>
    </row>
    <row r="6" spans="1:94" x14ac:dyDescent="0.25">
      <c r="A6" s="77">
        <v>1980</v>
      </c>
      <c r="B6" s="82">
        <f>'1.47 Adult population share'!B6/100*'1.46 Population'!B6</f>
        <v>2924203.7132619754</v>
      </c>
      <c r="C6" s="82"/>
      <c r="D6" s="82">
        <f>'1.47 Adult population share'!D6/100*'1.46 Population'!D6</f>
        <v>4004.6369157964255</v>
      </c>
      <c r="E6" s="82">
        <f>'1.47 Adult population share'!E6/100*'1.46 Population'!E6</f>
        <v>622356.46032867709</v>
      </c>
      <c r="F6" s="82">
        <f>'1.47 Adult population share'!F6/100*'1.46 Population'!F6</f>
        <v>3777.1454715213695</v>
      </c>
      <c r="G6" s="82">
        <f>'1.47 Adult population share'!G6/100*'1.46 Population'!G6</f>
        <v>406792.78547712573</v>
      </c>
      <c r="H6" s="82">
        <f>'1.47 Adult population share'!H6/100*'1.46 Population'!H6</f>
        <v>86902.965033173779</v>
      </c>
      <c r="I6" s="82">
        <f>'1.47 Adult population share'!I6/100*'1.46 Population'!I6</f>
        <v>89478.633794103167</v>
      </c>
      <c r="J6" s="82">
        <f>'1.47 Adult population share'!J6/100*'1.46 Population'!J6</f>
        <v>9848.9544827126738</v>
      </c>
      <c r="K6" s="82">
        <f>'1.47 Adult population share'!K6/100*'1.46 Population'!K6</f>
        <v>8467.0486227909896</v>
      </c>
      <c r="L6" s="82">
        <f>'1.47 Adult population share'!L6/100*'1.46 Population'!L6</f>
        <v>44563.874132877165</v>
      </c>
      <c r="M6" s="82">
        <f>'1.47 Adult population share'!M6/100*'1.46 Population'!M6</f>
        <v>26963.450342095737</v>
      </c>
      <c r="N6" s="82">
        <f>'1.47 Adult population share'!N6/100*'1.46 Population'!N6</f>
        <v>1760.82982049464</v>
      </c>
      <c r="O6" s="82">
        <f>'1.47 Adult population share'!O6/100*'1.46 Population'!O6</f>
        <v>25192.33024603693</v>
      </c>
      <c r="P6" s="82"/>
      <c r="Q6" s="82">
        <f>'1.47 Adult population share'!Q6/100*'1.46 Population'!Q6</f>
        <v>28698.427859002768</v>
      </c>
      <c r="R6" s="82">
        <f>'1.47 Adult population share'!R6/100*'1.46 Population'!R6</f>
        <v>9468.0427502205221</v>
      </c>
      <c r="S6" s="82">
        <f>'1.47 Adult population share'!S6/100*'1.46 Population'!S6</f>
        <v>32154.376355303244</v>
      </c>
      <c r="T6" s="82"/>
      <c r="U6" s="82">
        <f>'1.47 Adult population share'!U6/100*'1.46 Population'!U6</f>
        <v>10983.69104281977</v>
      </c>
      <c r="V6" s="82">
        <f>'1.47 Adult population share'!V6/100*'1.46 Population'!V6</f>
        <v>2349.8012727332239</v>
      </c>
      <c r="W6" s="82">
        <f>'1.47 Adult population share'!W6/100*'1.46 Population'!W6</f>
        <v>249542.74567273358</v>
      </c>
      <c r="X6" s="82">
        <f>'1.47 Adult population share'!X6/100*'1.46 Population'!X6</f>
        <v>7400.2803178429012</v>
      </c>
      <c r="Y6" s="82">
        <f>'1.47 Adult population share'!Y6/100*'1.46 Population'!Y6</f>
        <v>2892.7600714739651</v>
      </c>
      <c r="Z6" s="82">
        <f>'1.47 Adult population share'!Z6/100*'1.46 Population'!Z6</f>
        <v>6880.4791550703385</v>
      </c>
      <c r="AA6" s="82">
        <f>'1.47 Adult population share'!AA6/100*'1.46 Population'!AA6</f>
        <v>3629.9754742693003</v>
      </c>
      <c r="AB6" s="82">
        <f>'1.47 Adult population share'!AB6/100*'1.46 Population'!AB6</f>
        <v>7872.8353996057385</v>
      </c>
      <c r="AC6" s="82">
        <f>'1.47 Adult population share'!AC6/100*'1.46 Population'!AC6</f>
        <v>1153.8595283647803</v>
      </c>
      <c r="AD6" s="82">
        <f>'1.47 Adult population share'!AD6/100*'1.46 Population'!AD6</f>
        <v>3540.7615114282958</v>
      </c>
      <c r="AE6" s="82">
        <f>'1.47 Adult population share'!AE6/100*'1.46 Population'!AE6</f>
        <v>8354.4450537883458</v>
      </c>
      <c r="AF6" s="82">
        <f>'1.47 Adult population share'!AF6/100*'1.46 Population'!AF6</f>
        <v>1994.539305648889</v>
      </c>
      <c r="AG6" s="82">
        <f>'1.47 Adult population share'!AG6/100*'1.46 Population'!AG6</f>
        <v>2610.1776626758151</v>
      </c>
      <c r="AH6" s="82">
        <f>'1.47 Adult population share'!AH6/100*'1.46 Population'!AH6</f>
        <v>1329.0540302589034</v>
      </c>
      <c r="AI6" s="82">
        <f>'1.47 Adult population share'!AI6/100*'1.46 Population'!AI6</f>
        <v>26890.454758464632</v>
      </c>
      <c r="AJ6" s="82">
        <f>'1.47 Adult population share'!AJ6/100*'1.46 Population'!AJ6</f>
        <v>16202.084787580339</v>
      </c>
      <c r="AK6" s="82">
        <f>'1.47 Adult population share'!AK6/100*'1.46 Population'!AK6</f>
        <v>108345.02052432533</v>
      </c>
      <c r="AL6" s="82">
        <f>'1.47 Adult population share'!AL6/100*'1.46 Population'!AL6</f>
        <v>5840.4537498934978</v>
      </c>
      <c r="AM6" s="82">
        <f>'1.47 Adult population share'!AM6/100*'1.46 Population'!AM6</f>
        <v>3667.0167968554247</v>
      </c>
      <c r="AN6" s="82">
        <f>'1.47 Adult population share'!AN6/100*'1.46 Population'!AN6</f>
        <v>1450.3985135951461</v>
      </c>
      <c r="AO6" s="82">
        <f>'1.47 Adult population share'!AO6/100*'1.46 Population'!AO6</f>
        <v>39076.504945793087</v>
      </c>
      <c r="AP6" s="82"/>
      <c r="AQ6" s="82">
        <f>'1.47 Adult population share'!AQ6/100*'1.46 Population'!AQ6</f>
        <v>19582.341664076168</v>
      </c>
      <c r="AR6" s="82">
        <f>'1.47 Adult population share'!AR6/100*'1.46 Population'!AR6</f>
        <v>3223.2691463317774</v>
      </c>
      <c r="AS6" s="82">
        <f>'1.47 Adult population share'!AS6/100*'1.46 Population'!AS6</f>
        <v>75327.826054924459</v>
      </c>
      <c r="AT6" s="82">
        <f>'1.47 Adult population share'!AT6/100*'1.46 Population'!AT6</f>
        <v>7494.0393172896665</v>
      </c>
      <c r="AU6" s="82">
        <f>'1.47 Adult population share'!AU6/100*'1.46 Population'!AU6</f>
        <v>16476.395029985142</v>
      </c>
      <c r="AV6" s="82">
        <f>'1.47 Adult population share'!AV6/100*'1.46 Population'!AV6</f>
        <v>1453.3866291467532</v>
      </c>
      <c r="AW6" s="82">
        <f>'1.47 Adult population share'!AW6/100*'1.46 Population'!AW6</f>
        <v>3327.3865445079077</v>
      </c>
      <c r="AX6" s="82">
        <f>'1.47 Adult population share'!AX6/100*'1.46 Population'!AX6</f>
        <v>4637.1065136879834</v>
      </c>
      <c r="AY6" s="82">
        <f>'1.47 Adult population share'!AY6/100*'1.46 Population'!AY6</f>
        <v>3819.4555088845768</v>
      </c>
      <c r="AZ6" s="82">
        <f>'1.47 Adult population share'!AZ6/100*'1.46 Population'!AZ6</f>
        <v>37948.615231209646</v>
      </c>
      <c r="BA6" s="82">
        <f>'1.47 Adult population share'!BA6/100*'1.46 Population'!BA6</f>
        <v>10016.745613434967</v>
      </c>
      <c r="BB6" s="82">
        <f>'1.47 Adult population share'!BB6/100*'1.46 Population'!BB6</f>
        <v>2130.5082669273174</v>
      </c>
      <c r="BC6" s="82">
        <f>'1.47 Adult population share'!BC6/100*'1.46 Population'!BC6</f>
        <v>9049.3849738955178</v>
      </c>
      <c r="BD6" s="82"/>
      <c r="BE6" s="82">
        <f>'1.47 Adult population share'!BE6/100*'1.46 Population'!BE6</f>
        <v>10389.755642564536</v>
      </c>
      <c r="BF6" s="82">
        <f>'1.47 Adult population share'!BF6/100*'1.46 Population'!BF6</f>
        <v>4940.9713834261765</v>
      </c>
      <c r="BG6" s="82">
        <f>'1.47 Adult population share'!BG6/100*'1.46 Population'!BG6</f>
        <v>24374.199308904554</v>
      </c>
      <c r="BH6" s="82">
        <f>'1.47 Adult population share'!BH6/100*'1.46 Population'!BH6</f>
        <v>21836.777576119206</v>
      </c>
      <c r="BI6" s="82">
        <f>'1.47 Adult population share'!BI6/100*'1.46 Population'!BI6</f>
        <v>2596.7905945708926</v>
      </c>
      <c r="BJ6" s="82">
        <f>'1.47 Adult population share'!BJ6/100*'1.46 Population'!BJ6</f>
        <v>8139.251998044494</v>
      </c>
      <c r="BK6" s="82">
        <f>'1.47 Adult population share'!BK6/100*'1.46 Population'!BK6</f>
        <v>11370.580867014995</v>
      </c>
      <c r="BL6" s="82">
        <f>'1.47 Adult population share'!BL6/100*'1.46 Population'!BL6</f>
        <v>41286.642240852474</v>
      </c>
      <c r="BM6" s="82">
        <f>'1.47 Adult population share'!BM6/100*'1.46 Population'!BM6</f>
        <v>5497.846571538932</v>
      </c>
      <c r="BN6" s="82">
        <f>'1.47 Adult population share'!BN6/100*'1.46 Population'!BN6</f>
        <v>16996.085865729656</v>
      </c>
      <c r="BO6" s="82">
        <f>'1.47 Adult population share'!BO6/100*'1.46 Population'!BO6</f>
        <v>3676.0220117744993</v>
      </c>
      <c r="BP6" s="82">
        <f>'1.47 Adult population share'!BP6/100*'1.46 Population'!BP6</f>
        <v>684.81251960829638</v>
      </c>
      <c r="BQ6" s="82"/>
      <c r="BR6" s="82">
        <f>'1.47 Adult population share'!BR6/100*'1.46 Population'!BR6</f>
        <v>18934.888032528263</v>
      </c>
      <c r="BS6" s="82">
        <f>'1.47 Adult population share'!BS6/100*'1.46 Population'!BS6</f>
        <v>175635.17333708276</v>
      </c>
      <c r="BT6" s="82">
        <f>'1.47 Adult population share'!BT6/100*'1.46 Population'!BT6</f>
        <v>326767.71506669803</v>
      </c>
      <c r="BU6" s="82">
        <f>'1.47 Adult population share'!BU6/100*'1.46 Population'!BU6</f>
        <v>5996.6574699408429</v>
      </c>
      <c r="BV6" s="82">
        <f>'1.47 Adult population share'!BV6/100*'1.46 Population'!BV6</f>
        <v>7883.2514543950847</v>
      </c>
      <c r="BW6" s="82">
        <f>'1.47 Adult population share'!BW6/100*'1.46 Population'!BW6</f>
        <v>4055.5819722315205</v>
      </c>
      <c r="BX6" s="82">
        <f>'1.47 Adult population share'!BX6/100*'1.46 Population'!BX6</f>
        <v>3802.4088042483509</v>
      </c>
      <c r="BY6" s="82">
        <f>'1.47 Adult population share'!BY6/100*'1.46 Population'!BY6</f>
        <v>41856.069244868719</v>
      </c>
      <c r="BZ6" s="82">
        <f>'1.47 Adult population share'!BZ6/100*'1.46 Population'!BZ6</f>
        <v>63625.425506190695</v>
      </c>
      <c r="CA6" s="82">
        <f>'1.47 Adult population share'!CA6/100*'1.46 Population'!CA6</f>
        <v>7403.6095312046218</v>
      </c>
      <c r="CB6" s="82">
        <f>'1.47 Adult population share'!CB6/100*'1.46 Population'!CB6</f>
        <v>2361.1788803402314</v>
      </c>
      <c r="CC6" s="82">
        <f>'1.47 Adult population share'!CC6/100*'1.46 Population'!CC6</f>
        <v>44004.407854570731</v>
      </c>
      <c r="CD6" s="82">
        <f>'1.47 Adult population share'!CD6/100*'1.46 Population'!CD6</f>
        <v>10919.029078556838</v>
      </c>
      <c r="CE6" s="82">
        <f>'1.47 Adult population share'!CE6/100*'1.46 Population'!CE6</f>
        <v>3174.052156373813</v>
      </c>
      <c r="CF6" s="82">
        <f>'1.47 Adult population share'!CF6/100*'1.46 Population'!CF6</f>
        <v>7215.6835779936418</v>
      </c>
      <c r="CG6" s="82">
        <f>'1.47 Adult population share'!CG6/100*'1.46 Population'!CG6</f>
        <v>27718.306958091114</v>
      </c>
      <c r="CH6" s="82">
        <f>'1.47 Adult population share'!CH6/100*'1.46 Population'!CH6</f>
        <v>6676.2117682589715</v>
      </c>
      <c r="CI6" s="82">
        <f>'1.47 Adult population share'!CI6/100*'1.46 Population'!CI6</f>
        <v>5042.705600221334</v>
      </c>
      <c r="CJ6" s="82">
        <f>'1.47 Adult population share'!CJ6/100*'1.46 Population'!CJ6</f>
        <v>26992.370125616693</v>
      </c>
      <c r="CK6" s="82">
        <f>'1.47 Adult population share'!CK6/100*'1.46 Population'!CK6</f>
        <v>44453.232397587737</v>
      </c>
      <c r="CL6" s="82"/>
      <c r="CM6" s="82"/>
      <c r="CN6" s="82"/>
      <c r="CO6" s="82"/>
      <c r="CP6" s="82"/>
    </row>
    <row r="7" spans="1:94" x14ac:dyDescent="0.25">
      <c r="A7" s="77">
        <v>1981</v>
      </c>
      <c r="B7" s="82">
        <f>'1.47 Adult population share'!B7/100*'1.46 Population'!B7</f>
        <v>2987486.5001030723</v>
      </c>
      <c r="C7" s="82"/>
      <c r="D7" s="82">
        <f>'1.47 Adult population share'!D7/100*'1.46 Population'!D7</f>
        <v>4103.0790298920037</v>
      </c>
      <c r="E7" s="82">
        <f>'1.47 Adult population share'!E7/100*'1.46 Population'!E7</f>
        <v>641259.5646776529</v>
      </c>
      <c r="F7" s="82">
        <f>'1.47 Adult population share'!F7/100*'1.46 Population'!F7</f>
        <v>3905.8499059307765</v>
      </c>
      <c r="G7" s="82">
        <f>'1.47 Adult population share'!G7/100*'1.46 Population'!G7</f>
        <v>416813.74267479603</v>
      </c>
      <c r="H7" s="82">
        <f>'1.47 Adult population share'!H7/100*'1.46 Population'!H7</f>
        <v>89465.545704619624</v>
      </c>
      <c r="I7" s="82">
        <f>'1.47 Adult population share'!I7/100*'1.46 Population'!I7</f>
        <v>90663.072767906415</v>
      </c>
      <c r="J7" s="82">
        <f>'1.47 Adult population share'!J7/100*'1.46 Population'!J7</f>
        <v>10009.376934416334</v>
      </c>
      <c r="K7" s="82">
        <f>'1.47 Adult population share'!K7/100*'1.46 Population'!K7</f>
        <v>8758.1382110469949</v>
      </c>
      <c r="L7" s="82">
        <f>'1.47 Adult population share'!L7/100*'1.46 Population'!L7</f>
        <v>46074.03142901152</v>
      </c>
      <c r="M7" s="82">
        <f>'1.47 Adult population share'!M7/100*'1.46 Population'!M7</f>
        <v>27826.767569668453</v>
      </c>
      <c r="N7" s="82">
        <f>'1.47 Adult population share'!N7/100*'1.46 Population'!N7</f>
        <v>1871.0224621586567</v>
      </c>
      <c r="O7" s="82">
        <f>'1.47 Adult population share'!O7/100*'1.46 Population'!O7</f>
        <v>25955.765663651553</v>
      </c>
      <c r="P7" s="82"/>
      <c r="Q7" s="82">
        <f>'1.47 Adult population share'!Q7/100*'1.46 Population'!Q7</f>
        <v>29685.083684772959</v>
      </c>
      <c r="R7" s="82">
        <f>'1.47 Adult population share'!R7/100*'1.46 Population'!R7</f>
        <v>9770.1331988530183</v>
      </c>
      <c r="S7" s="82">
        <f>'1.47 Adult population share'!S7/100*'1.46 Population'!S7</f>
        <v>33124.601394809419</v>
      </c>
      <c r="T7" s="82"/>
      <c r="U7" s="82">
        <f>'1.47 Adult population share'!U7/100*'1.46 Population'!U7</f>
        <v>11232.183017856267</v>
      </c>
      <c r="V7" s="82">
        <f>'1.47 Adult population share'!V7/100*'1.46 Population'!V7</f>
        <v>2380.9822632161809</v>
      </c>
      <c r="W7" s="82">
        <f>'1.47 Adult population share'!W7/100*'1.46 Population'!W7</f>
        <v>250705.34230904002</v>
      </c>
      <c r="X7" s="82">
        <f>'1.47 Adult population share'!X7/100*'1.46 Population'!X7</f>
        <v>7474.1926064705731</v>
      </c>
      <c r="Y7" s="82">
        <f>'1.47 Adult population share'!Y7/100*'1.46 Population'!Y7</f>
        <v>2947.8581834873171</v>
      </c>
      <c r="Z7" s="82">
        <f>'1.47 Adult population share'!Z7/100*'1.46 Population'!Z7</f>
        <v>6907.1996051059223</v>
      </c>
      <c r="AA7" s="82">
        <f>'1.47 Adult population share'!AA7/100*'1.46 Population'!AA7</f>
        <v>3637.868165679884</v>
      </c>
      <c r="AB7" s="82">
        <f>'1.47 Adult population share'!AB7/100*'1.46 Population'!AB7</f>
        <v>7866.8943949003997</v>
      </c>
      <c r="AC7" s="82">
        <f>'1.47 Adult population share'!AC7/100*'1.46 Population'!AC7</f>
        <v>1161.7147949577407</v>
      </c>
      <c r="AD7" s="82">
        <f>'1.47 Adult population share'!AD7/100*'1.46 Population'!AD7</f>
        <v>3580.6374980828646</v>
      </c>
      <c r="AE7" s="82">
        <f>'1.47 Adult population share'!AE7/100*'1.46 Population'!AE7</f>
        <v>8326.3074837376171</v>
      </c>
      <c r="AF7" s="82">
        <f>'1.47 Adult population share'!AF7/100*'1.46 Population'!AF7</f>
        <v>2000.1953815742206</v>
      </c>
      <c r="AG7" s="82">
        <f>'1.47 Adult population share'!AG7/100*'1.46 Population'!AG7</f>
        <v>2632.8589167183682</v>
      </c>
      <c r="AH7" s="82">
        <f>'1.47 Adult population share'!AH7/100*'1.46 Population'!AH7</f>
        <v>1343.8992173355412</v>
      </c>
      <c r="AI7" s="82">
        <f>'1.47 Adult population share'!AI7/100*'1.46 Population'!AI7</f>
        <v>27048.758970904884</v>
      </c>
      <c r="AJ7" s="82">
        <f>'1.47 Adult population share'!AJ7/100*'1.46 Population'!AJ7</f>
        <v>16295.051929846857</v>
      </c>
      <c r="AK7" s="82">
        <f>'1.47 Adult population share'!AK7/100*'1.46 Population'!AK7</f>
        <v>108933.37972754834</v>
      </c>
      <c r="AL7" s="82">
        <f>'1.47 Adult population share'!AL7/100*'1.46 Population'!AL7</f>
        <v>5817.8327863491731</v>
      </c>
      <c r="AM7" s="82">
        <f>'1.47 Adult population share'!AM7/100*'1.46 Population'!AM7</f>
        <v>3685.947601988225</v>
      </c>
      <c r="AN7" s="82">
        <f>'1.47 Adult population share'!AN7/100*'1.46 Population'!AN7</f>
        <v>1464.604593902427</v>
      </c>
      <c r="AO7" s="82">
        <f>'1.47 Adult population share'!AO7/100*'1.46 Population'!AO7</f>
        <v>39234.403355724695</v>
      </c>
      <c r="AP7" s="82"/>
      <c r="AQ7" s="82">
        <f>'1.47 Adult population share'!AQ7/100*'1.46 Population'!AQ7</f>
        <v>19802.1315876761</v>
      </c>
      <c r="AR7" s="82">
        <f>'1.47 Adult population share'!AR7/100*'1.46 Population'!AR7</f>
        <v>3291.4291525418989</v>
      </c>
      <c r="AS7" s="82">
        <f>'1.47 Adult population share'!AS7/100*'1.46 Population'!AS7</f>
        <v>77428.879140186953</v>
      </c>
      <c r="AT7" s="82">
        <f>'1.47 Adult population share'!AT7/100*'1.46 Population'!AT7</f>
        <v>7670.6314011618279</v>
      </c>
      <c r="AU7" s="82">
        <f>'1.47 Adult population share'!AU7/100*'1.46 Population'!AU7</f>
        <v>16985.699992969407</v>
      </c>
      <c r="AV7" s="82">
        <f>'1.47 Adult population share'!AV7/100*'1.46 Population'!AV7</f>
        <v>1503.300582936417</v>
      </c>
      <c r="AW7" s="82">
        <f>'1.47 Adult population share'!AW7/100*'1.46 Population'!AW7</f>
        <v>3431.3113637866395</v>
      </c>
      <c r="AX7" s="82">
        <f>'1.47 Adult population share'!AX7/100*'1.46 Population'!AX7</f>
        <v>4784.3475079290556</v>
      </c>
      <c r="AY7" s="82">
        <f>'1.47 Adult population share'!AY7/100*'1.46 Population'!AY7</f>
        <v>3902.7810729020607</v>
      </c>
      <c r="AZ7" s="82">
        <f>'1.47 Adult population share'!AZ7/100*'1.46 Population'!AZ7</f>
        <v>39200.937347109597</v>
      </c>
      <c r="BA7" s="82">
        <f>'1.47 Adult population share'!BA7/100*'1.46 Population'!BA7</f>
        <v>10314.022404342131</v>
      </c>
      <c r="BB7" s="82">
        <f>'1.47 Adult population share'!BB7/100*'1.46 Population'!BB7</f>
        <v>2146.586670487176</v>
      </c>
      <c r="BC7" s="82">
        <f>'1.47 Adult population share'!BC7/100*'1.46 Population'!BC7</f>
        <v>9364.4799999999977</v>
      </c>
      <c r="BD7" s="82"/>
      <c r="BE7" s="82">
        <f>'1.47 Adult population share'!BE7/100*'1.46 Population'!BE7</f>
        <v>10732.995759435817</v>
      </c>
      <c r="BF7" s="82">
        <f>'1.47 Adult population share'!BF7/100*'1.46 Population'!BF7</f>
        <v>5064.8236789091279</v>
      </c>
      <c r="BG7" s="82">
        <f>'1.47 Adult population share'!BG7/100*'1.46 Population'!BG7</f>
        <v>25024.915423830902</v>
      </c>
      <c r="BH7" s="82">
        <f>'1.47 Adult population share'!BH7/100*'1.46 Population'!BH7</f>
        <v>22544.685895781691</v>
      </c>
      <c r="BI7" s="82">
        <f>'1.47 Adult population share'!BI7/100*'1.46 Population'!BI7</f>
        <v>2644.0919110311988</v>
      </c>
      <c r="BJ7" s="82">
        <f>'1.47 Adult population share'!BJ7/100*'1.46 Population'!BJ7</f>
        <v>8443.4274919368072</v>
      </c>
      <c r="BK7" s="82">
        <f>'1.47 Adult population share'!BK7/100*'1.46 Population'!BK7</f>
        <v>11723.87937432915</v>
      </c>
      <c r="BL7" s="82">
        <f>'1.47 Adult population share'!BL7/100*'1.46 Population'!BL7</f>
        <v>42191.503599740419</v>
      </c>
      <c r="BM7" s="82">
        <f>'1.47 Adult population share'!BM7/100*'1.46 Population'!BM7</f>
        <v>5892.6969053615549</v>
      </c>
      <c r="BN7" s="82">
        <f>'1.47 Adult population share'!BN7/100*'1.46 Population'!BN7</f>
        <v>17485.009240596879</v>
      </c>
      <c r="BO7" s="82">
        <f>'1.47 Adult population share'!BO7/100*'1.46 Population'!BO7</f>
        <v>3803.8054725994166</v>
      </c>
      <c r="BP7" s="82">
        <f>'1.47 Adult population share'!BP7/100*'1.46 Population'!BP7</f>
        <v>743.63410504725982</v>
      </c>
      <c r="BQ7" s="82"/>
      <c r="BR7" s="82">
        <f>'1.47 Adult population share'!BR7/100*'1.46 Population'!BR7</f>
        <v>19280.852661420089</v>
      </c>
      <c r="BS7" s="82">
        <f>'1.47 Adult population share'!BS7/100*'1.46 Population'!BS7</f>
        <v>178097.29076188742</v>
      </c>
      <c r="BT7" s="82">
        <f>'1.47 Adult population share'!BT7/100*'1.46 Population'!BT7</f>
        <v>330533.00620728714</v>
      </c>
      <c r="BU7" s="82">
        <f>'1.47 Adult population share'!BU7/100*'1.46 Population'!BU7</f>
        <v>6043.9997022110438</v>
      </c>
      <c r="BV7" s="82">
        <f>'1.47 Adult population share'!BV7/100*'1.46 Population'!BV7</f>
        <v>7924.4661741022655</v>
      </c>
      <c r="BW7" s="82">
        <f>'1.47 Adult population share'!BW7/100*'1.46 Population'!BW7</f>
        <v>4081.160241156399</v>
      </c>
      <c r="BX7" s="82">
        <f>'1.47 Adult population share'!BX7/100*'1.46 Population'!BX7</f>
        <v>3822.099072861145</v>
      </c>
      <c r="BY7" s="82">
        <f>'1.47 Adult population share'!BY7/100*'1.46 Population'!BY7</f>
        <v>42276.03947639234</v>
      </c>
      <c r="BZ7" s="82">
        <f>'1.47 Adult population share'!BZ7/100*'1.46 Population'!BZ7</f>
        <v>64200.70271695983</v>
      </c>
      <c r="CA7" s="82">
        <f>'1.47 Adult population share'!CA7/100*'1.46 Population'!CA7</f>
        <v>7508.6601190094079</v>
      </c>
      <c r="CB7" s="82">
        <f>'1.47 Adult population share'!CB7/100*'1.46 Population'!CB7</f>
        <v>2394.588200470238</v>
      </c>
      <c r="CC7" s="82">
        <f>'1.47 Adult population share'!CC7/100*'1.46 Population'!CC7</f>
        <v>44398.924989674655</v>
      </c>
      <c r="CD7" s="82">
        <f>'1.47 Adult population share'!CD7/100*'1.46 Population'!CD7</f>
        <v>11105.598646873172</v>
      </c>
      <c r="CE7" s="82">
        <f>'1.47 Adult population share'!CE7/100*'1.46 Population'!CE7</f>
        <v>3203.7466775428757</v>
      </c>
      <c r="CF7" s="82">
        <f>'1.47 Adult population share'!CF7/100*'1.46 Population'!CF7</f>
        <v>7337.3710914402636</v>
      </c>
      <c r="CG7" s="82">
        <f>'1.47 Adult population share'!CG7/100*'1.46 Population'!CG7</f>
        <v>28032.052674069004</v>
      </c>
      <c r="CH7" s="82">
        <f>'1.47 Adult population share'!CH7/100*'1.46 Population'!CH7</f>
        <v>6715.3759800043508</v>
      </c>
      <c r="CI7" s="82">
        <f>'1.47 Adult population share'!CI7/100*'1.46 Population'!CI7</f>
        <v>5100.567043758042</v>
      </c>
      <c r="CJ7" s="82">
        <f>'1.47 Adult population share'!CJ7/100*'1.46 Population'!CJ7</f>
        <v>27695.943311985739</v>
      </c>
      <c r="CK7" s="82">
        <f>'1.47 Adult population share'!CK7/100*'1.46 Population'!CK7</f>
        <v>44766.268363895935</v>
      </c>
      <c r="CL7" s="82"/>
      <c r="CM7" s="82"/>
      <c r="CN7" s="82"/>
      <c r="CO7" s="82"/>
      <c r="CP7" s="82"/>
    </row>
    <row r="8" spans="1:94" x14ac:dyDescent="0.25">
      <c r="A8" s="77">
        <v>1982</v>
      </c>
      <c r="B8" s="82">
        <f>'1.47 Adult population share'!B8/100*'1.46 Population'!B8</f>
        <v>3048652.4151632045</v>
      </c>
      <c r="C8" s="82"/>
      <c r="D8" s="82">
        <f>'1.47 Adult population share'!D8/100*'1.46 Population'!D8</f>
        <v>4201.4074738195641</v>
      </c>
      <c r="E8" s="82">
        <f>'1.47 Adult population share'!E8/100*'1.46 Population'!E8</f>
        <v>661291.39636498597</v>
      </c>
      <c r="F8" s="82">
        <f>'1.47 Adult population share'!F8/100*'1.46 Population'!F8</f>
        <v>3991.4683714066655</v>
      </c>
      <c r="G8" s="82">
        <f>'1.47 Adult population share'!G8/100*'1.46 Population'!G8</f>
        <v>426796.76369626744</v>
      </c>
      <c r="H8" s="82">
        <f>'1.47 Adult population share'!H8/100*'1.46 Population'!H8</f>
        <v>92127.972273290201</v>
      </c>
      <c r="I8" s="82">
        <f>'1.47 Adult population share'!I8/100*'1.46 Population'!I8</f>
        <v>91663.663002053407</v>
      </c>
      <c r="J8" s="82">
        <f>'1.47 Adult population share'!J8/100*'1.46 Population'!J8</f>
        <v>10150.156026661843</v>
      </c>
      <c r="K8" s="82">
        <f>'1.47 Adult population share'!K8/100*'1.46 Population'!K8</f>
        <v>9034.1588816856365</v>
      </c>
      <c r="L8" s="82">
        <f>'1.47 Adult population share'!L8/100*'1.46 Population'!L8</f>
        <v>47689.316424231089</v>
      </c>
      <c r="M8" s="82">
        <f>'1.47 Adult population share'!M8/100*'1.46 Population'!M8</f>
        <v>28727.968016413033</v>
      </c>
      <c r="N8" s="82">
        <f>'1.47 Adult population share'!N8/100*'1.46 Population'!N8</f>
        <v>1970.7499748065259</v>
      </c>
      <c r="O8" s="82">
        <f>'1.47 Adult population share'!O8/100*'1.46 Population'!O8</f>
        <v>26659.788652904143</v>
      </c>
      <c r="P8" s="82"/>
      <c r="Q8" s="82">
        <f>'1.47 Adult population share'!Q8/100*'1.46 Population'!Q8</f>
        <v>30701.098869525522</v>
      </c>
      <c r="R8" s="82">
        <f>'1.47 Adult population share'!R8/100*'1.46 Population'!R8</f>
        <v>10050.022567034783</v>
      </c>
      <c r="S8" s="82">
        <f>'1.47 Adult population share'!S8/100*'1.46 Population'!S8</f>
        <v>34103.268821566962</v>
      </c>
      <c r="T8" s="82"/>
      <c r="U8" s="82">
        <f>'1.47 Adult population share'!U8/100*'1.46 Population'!U8</f>
        <v>11478.857414327989</v>
      </c>
      <c r="V8" s="82">
        <f>'1.47 Adult population share'!V8/100*'1.46 Population'!V8</f>
        <v>2411.6948891447951</v>
      </c>
      <c r="W8" s="82">
        <f>'1.47 Adult population share'!W8/100*'1.46 Population'!W8</f>
        <v>251623.66253243922</v>
      </c>
      <c r="X8" s="82">
        <f>'1.47 Adult population share'!X8/100*'1.46 Population'!X8</f>
        <v>7533.6764219839106</v>
      </c>
      <c r="Y8" s="82">
        <f>'1.47 Adult population share'!Y8/100*'1.46 Population'!Y8</f>
        <v>2993.0225243413065</v>
      </c>
      <c r="Z8" s="82">
        <f>'1.47 Adult population share'!Z8/100*'1.46 Population'!Z8</f>
        <v>6938.4327622185438</v>
      </c>
      <c r="AA8" s="82">
        <f>'1.47 Adult population share'!AA8/100*'1.46 Population'!AA8</f>
        <v>3654.8717820110137</v>
      </c>
      <c r="AB8" s="82">
        <f>'1.47 Adult population share'!AB8/100*'1.46 Population'!AB8</f>
        <v>7866.5526139937501</v>
      </c>
      <c r="AC8" s="82">
        <f>'1.47 Adult population share'!AC8/100*'1.46 Population'!AC8</f>
        <v>1168.8950143497973</v>
      </c>
      <c r="AD8" s="82">
        <f>'1.47 Adult population share'!AD8/100*'1.46 Population'!AD8</f>
        <v>3616.1014160738378</v>
      </c>
      <c r="AE8" s="82">
        <f>'1.47 Adult population share'!AE8/100*'1.46 Population'!AE8</f>
        <v>8332.3377702220459</v>
      </c>
      <c r="AF8" s="82">
        <f>'1.47 Adult population share'!AF8/100*'1.46 Population'!AF8</f>
        <v>2004.6537289953237</v>
      </c>
      <c r="AG8" s="82">
        <f>'1.47 Adult population share'!AG8/100*'1.46 Population'!AG8</f>
        <v>2653.9221610158543</v>
      </c>
      <c r="AH8" s="82">
        <f>'1.47 Adult population share'!AH8/100*'1.46 Population'!AH8</f>
        <v>1356.4456750162403</v>
      </c>
      <c r="AI8" s="82">
        <f>'1.47 Adult population share'!AI8/100*'1.46 Population'!AI8</f>
        <v>27185.161217958554</v>
      </c>
      <c r="AJ8" s="82">
        <f>'1.47 Adult population share'!AJ8/100*'1.46 Population'!AJ8</f>
        <v>16463.892631675815</v>
      </c>
      <c r="AK8" s="82">
        <f>'1.47 Adult population share'!AK8/100*'1.46 Population'!AK8</f>
        <v>109291.57178288662</v>
      </c>
      <c r="AL8" s="82">
        <f>'1.47 Adult population share'!AL8/100*'1.46 Population'!AL8</f>
        <v>5797.9284944734882</v>
      </c>
      <c r="AM8" s="82">
        <f>'1.47 Adult population share'!AM8/100*'1.46 Population'!AM8</f>
        <v>3708.7126249146709</v>
      </c>
      <c r="AN8" s="82">
        <f>'1.47 Adult population share'!AN8/100*'1.46 Population'!AN8</f>
        <v>1462.761632775899</v>
      </c>
      <c r="AO8" s="82">
        <f>'1.47 Adult population share'!AO8/100*'1.46 Population'!AO8</f>
        <v>39320.44215293361</v>
      </c>
      <c r="AP8" s="82"/>
      <c r="AQ8" s="82">
        <f>'1.47 Adult population share'!AQ8/100*'1.46 Population'!AQ8</f>
        <v>20078.620617604571</v>
      </c>
      <c r="AR8" s="82">
        <f>'1.47 Adult population share'!AR8/100*'1.46 Population'!AR8</f>
        <v>3363.8500706575587</v>
      </c>
      <c r="AS8" s="82">
        <f>'1.47 Adult population share'!AS8/100*'1.46 Population'!AS8</f>
        <v>79567.298718200676</v>
      </c>
      <c r="AT8" s="82">
        <f>'1.47 Adult population share'!AT8/100*'1.46 Population'!AT8</f>
        <v>7852.1782448039539</v>
      </c>
      <c r="AU8" s="82">
        <f>'1.47 Adult population share'!AU8/100*'1.46 Population'!AU8</f>
        <v>17545.030386233469</v>
      </c>
      <c r="AV8" s="82">
        <f>'1.47 Adult population share'!AV8/100*'1.46 Population'!AV8</f>
        <v>1555.7059964786092</v>
      </c>
      <c r="AW8" s="82">
        <f>'1.47 Adult population share'!AW8/100*'1.46 Population'!AW8</f>
        <v>3533.1266278169965</v>
      </c>
      <c r="AX8" s="82">
        <f>'1.47 Adult population share'!AX8/100*'1.46 Population'!AX8</f>
        <v>4936.8524123801735</v>
      </c>
      <c r="AY8" s="82">
        <f>'1.47 Adult population share'!AY8/100*'1.46 Population'!AY8</f>
        <v>3989.9653585744891</v>
      </c>
      <c r="AZ8" s="82">
        <f>'1.47 Adult population share'!AZ8/100*'1.46 Population'!AZ8</f>
        <v>40391.370783768718</v>
      </c>
      <c r="BA8" s="82">
        <f>'1.47 Adult population share'!BA8/100*'1.46 Population'!BA8</f>
        <v>10635.972243609269</v>
      </c>
      <c r="BB8" s="82">
        <f>'1.47 Adult population share'!BB8/100*'1.46 Population'!BB8</f>
        <v>2161.7079025996513</v>
      </c>
      <c r="BC8" s="82">
        <f>'1.47 Adult population share'!BC8/100*'1.46 Population'!BC8</f>
        <v>9695.7749951300193</v>
      </c>
      <c r="BD8" s="82"/>
      <c r="BE8" s="82">
        <f>'1.47 Adult population share'!BE8/100*'1.46 Population'!BE8</f>
        <v>11101.937460434518</v>
      </c>
      <c r="BF8" s="82">
        <f>'1.47 Adult population share'!BF8/100*'1.46 Population'!BF8</f>
        <v>5195.3091762389831</v>
      </c>
      <c r="BG8" s="82">
        <f>'1.47 Adult population share'!BG8/100*'1.46 Population'!BG8</f>
        <v>25692.076982104751</v>
      </c>
      <c r="BH8" s="82">
        <f>'1.47 Adult population share'!BH8/100*'1.46 Population'!BH8</f>
        <v>23293.559023651138</v>
      </c>
      <c r="BI8" s="82">
        <f>'1.47 Adult population share'!BI8/100*'1.46 Population'!BI8</f>
        <v>2695.9682246152806</v>
      </c>
      <c r="BJ8" s="82">
        <f>'1.47 Adult population share'!BJ8/100*'1.46 Population'!BJ8</f>
        <v>8763.9539800218427</v>
      </c>
      <c r="BK8" s="82">
        <f>'1.47 Adult population share'!BK8/100*'1.46 Population'!BK8</f>
        <v>12085.310042553505</v>
      </c>
      <c r="BL8" s="82">
        <f>'1.47 Adult population share'!BL8/100*'1.46 Population'!BL8</f>
        <v>43108.286890816991</v>
      </c>
      <c r="BM8" s="82">
        <f>'1.47 Adult population share'!BM8/100*'1.46 Population'!BM8</f>
        <v>6311.5924176264343</v>
      </c>
      <c r="BN8" s="82">
        <f>'1.47 Adult population share'!BN8/100*'1.46 Population'!BN8</f>
        <v>17996.686472529051</v>
      </c>
      <c r="BO8" s="82">
        <f>'1.47 Adult population share'!BO8/100*'1.46 Population'!BO8</f>
        <v>3938.5329000269971</v>
      </c>
      <c r="BP8" s="82">
        <f>'1.47 Adult population share'!BP8/100*'1.46 Population'!BP8</f>
        <v>790.37376270741674</v>
      </c>
      <c r="BQ8" s="82"/>
      <c r="BR8" s="82">
        <f>'1.47 Adult population share'!BR8/100*'1.46 Population'!BR8</f>
        <v>19598.839524307405</v>
      </c>
      <c r="BS8" s="82">
        <f>'1.47 Adult population share'!BS8/100*'1.46 Population'!BS8</f>
        <v>180407.24863063393</v>
      </c>
      <c r="BT8" s="82">
        <f>'1.47 Adult population share'!BT8/100*'1.46 Population'!BT8</f>
        <v>333962.17358729581</v>
      </c>
      <c r="BU8" s="82">
        <f>'1.47 Adult population share'!BU8/100*'1.46 Population'!BU8</f>
        <v>6108.0842681807262</v>
      </c>
      <c r="BV8" s="82">
        <f>'1.47 Adult population share'!BV8/100*'1.46 Population'!BV8</f>
        <v>7946.4993619481747</v>
      </c>
      <c r="BW8" s="82">
        <f>'1.47 Adult population share'!BW8/100*'1.46 Population'!BW8</f>
        <v>4102.7547852838579</v>
      </c>
      <c r="BX8" s="82">
        <f>'1.47 Adult population share'!BX8/100*'1.46 Population'!BX8</f>
        <v>3852.6486351915141</v>
      </c>
      <c r="BY8" s="82">
        <f>'1.47 Adult population share'!BY8/100*'1.46 Population'!BY8</f>
        <v>42631.46528484748</v>
      </c>
      <c r="BZ8" s="82">
        <f>'1.47 Adult population share'!BZ8/100*'1.46 Population'!BZ8</f>
        <v>64702.58626702024</v>
      </c>
      <c r="CA8" s="82">
        <f>'1.47 Adult population share'!CA8/100*'1.46 Population'!CA8</f>
        <v>7581.4196911142362</v>
      </c>
      <c r="CB8" s="82">
        <f>'1.47 Adult population share'!CB8/100*'1.46 Population'!CB8</f>
        <v>2423.5042921410381</v>
      </c>
      <c r="CC8" s="82">
        <f>'1.47 Adult population share'!CC8/100*'1.46 Population'!CC8</f>
        <v>44747.973617683259</v>
      </c>
      <c r="CD8" s="82">
        <f>'1.47 Adult population share'!CD8/100*'1.46 Population'!CD8</f>
        <v>11259.221540813849</v>
      </c>
      <c r="CE8" s="82">
        <f>'1.47 Adult population share'!CE8/100*'1.46 Population'!CE8</f>
        <v>3233.4130629276319</v>
      </c>
      <c r="CF8" s="82">
        <f>'1.47 Adult population share'!CF8/100*'1.46 Population'!CF8</f>
        <v>7425.4685569865078</v>
      </c>
      <c r="CG8" s="82">
        <f>'1.47 Adult population share'!CG8/100*'1.46 Population'!CG8</f>
        <v>28367.033667378859</v>
      </c>
      <c r="CH8" s="82">
        <f>'1.47 Adult population share'!CH8/100*'1.46 Population'!CH8</f>
        <v>6745.0663476008676</v>
      </c>
      <c r="CI8" s="82">
        <f>'1.47 Adult population share'!CI8/100*'1.46 Population'!CI8</f>
        <v>5162.2229707496917</v>
      </c>
      <c r="CJ8" s="82">
        <f>'1.47 Adult population share'!CJ8/100*'1.46 Population'!CJ8</f>
        <v>28424.567751294941</v>
      </c>
      <c r="CK8" s="82">
        <f>'1.47 Adult population share'!CK8/100*'1.46 Population'!CK8</f>
        <v>44992.570183413278</v>
      </c>
      <c r="CL8" s="82"/>
      <c r="CM8" s="82"/>
      <c r="CN8" s="82"/>
      <c r="CO8" s="82"/>
      <c r="CP8" s="82"/>
    </row>
    <row r="9" spans="1:94" x14ac:dyDescent="0.25">
      <c r="A9" s="77">
        <v>1983</v>
      </c>
      <c r="B9" s="82">
        <f>'1.47 Adult population share'!B9/100*'1.46 Population'!B9</f>
        <v>3121213.837376914</v>
      </c>
      <c r="C9" s="82"/>
      <c r="D9" s="82">
        <f>'1.47 Adult population share'!D9/100*'1.46 Population'!D9</f>
        <v>4289.3390556206514</v>
      </c>
      <c r="E9" s="82">
        <f>'1.47 Adult population share'!E9/100*'1.46 Population'!E9</f>
        <v>682656.81504621252</v>
      </c>
      <c r="F9" s="82">
        <f>'1.47 Adult population share'!F9/100*'1.46 Population'!F9</f>
        <v>4068.4334805271387</v>
      </c>
      <c r="G9" s="82">
        <f>'1.47 Adult population share'!G9/100*'1.46 Population'!G9</f>
        <v>436890.18567283364</v>
      </c>
      <c r="H9" s="82">
        <f>'1.47 Adult population share'!H9/100*'1.46 Population'!H9</f>
        <v>94876.272186479953</v>
      </c>
      <c r="I9" s="82">
        <f>'1.47 Adult population share'!I9/100*'1.46 Population'!I9</f>
        <v>92603.035275268063</v>
      </c>
      <c r="J9" s="82">
        <f>'1.47 Adult population share'!J9/100*'1.46 Population'!J9</f>
        <v>10273.86727735201</v>
      </c>
      <c r="K9" s="82">
        <f>'1.47 Adult population share'!K9/100*'1.46 Population'!K9</f>
        <v>9287.7444155467256</v>
      </c>
      <c r="L9" s="82">
        <f>'1.47 Adult population share'!L9/100*'1.46 Population'!L9</f>
        <v>49384.22497804981</v>
      </c>
      <c r="M9" s="82">
        <f>'1.47 Adult population share'!M9/100*'1.46 Population'!M9</f>
        <v>29660.451671913092</v>
      </c>
      <c r="N9" s="82">
        <f>'1.47 Adult population share'!N9/100*'1.46 Population'!N9</f>
        <v>2006.7048669094365</v>
      </c>
      <c r="O9" s="82">
        <f>'1.47 Adult population share'!O9/100*'1.46 Population'!O9</f>
        <v>27317.265556325176</v>
      </c>
      <c r="P9" s="82"/>
      <c r="Q9" s="82">
        <f>'1.47 Adult population share'!Q9/100*'1.46 Population'!Q9</f>
        <v>31748.631204064968</v>
      </c>
      <c r="R9" s="82">
        <f>'1.47 Adult population share'!R9/100*'1.46 Population'!R9</f>
        <v>10314.604757936915</v>
      </c>
      <c r="S9" s="82">
        <f>'1.47 Adult population share'!S9/100*'1.46 Population'!S9</f>
        <v>35098.4234203827</v>
      </c>
      <c r="T9" s="82"/>
      <c r="U9" s="82">
        <f>'1.47 Adult population share'!U9/100*'1.46 Population'!U9</f>
        <v>11672.164490254569</v>
      </c>
      <c r="V9" s="82">
        <f>'1.47 Adult population share'!V9/100*'1.46 Population'!V9</f>
        <v>2450.4890578035006</v>
      </c>
      <c r="W9" s="82">
        <f>'1.47 Adult population share'!W9/100*'1.46 Population'!W9</f>
        <v>252486.71604694286</v>
      </c>
      <c r="X9" s="82">
        <f>'1.47 Adult population share'!X9/100*'1.46 Population'!X9</f>
        <v>7575.7097431006887</v>
      </c>
      <c r="Y9" s="82">
        <f>'1.47 Adult population share'!Y9/100*'1.46 Population'!Y9</f>
        <v>3033.17025784211</v>
      </c>
      <c r="Z9" s="82">
        <f>'1.47 Adult population share'!Z9/100*'1.46 Population'!Z9</f>
        <v>6970.5670000258415</v>
      </c>
      <c r="AA9" s="82">
        <f>'1.47 Adult population share'!AA9/100*'1.46 Population'!AA9</f>
        <v>3674.2911024123182</v>
      </c>
      <c r="AB9" s="82">
        <f>'1.47 Adult population share'!AB9/100*'1.46 Population'!AB9</f>
        <v>7868.1716159834095</v>
      </c>
      <c r="AC9" s="82">
        <f>'1.47 Adult population share'!AC9/100*'1.46 Population'!AC9</f>
        <v>1175.0660039693905</v>
      </c>
      <c r="AD9" s="82">
        <f>'1.47 Adult population share'!AD9/100*'1.46 Population'!AD9</f>
        <v>3647.5941886655432</v>
      </c>
      <c r="AE9" s="82">
        <f>'1.47 Adult population share'!AE9/100*'1.46 Population'!AE9</f>
        <v>8355.3289142935937</v>
      </c>
      <c r="AF9" s="82">
        <f>'1.47 Adult population share'!AF9/100*'1.46 Population'!AF9</f>
        <v>2009.8985790569495</v>
      </c>
      <c r="AG9" s="82">
        <f>'1.47 Adult population share'!AG9/100*'1.46 Population'!AG9</f>
        <v>2676.3887052969076</v>
      </c>
      <c r="AH9" s="82">
        <f>'1.47 Adult population share'!AH9/100*'1.46 Population'!AH9</f>
        <v>1367.778596969302</v>
      </c>
      <c r="AI9" s="82">
        <f>'1.47 Adult population share'!AI9/100*'1.46 Population'!AI9</f>
        <v>27317.094692541497</v>
      </c>
      <c r="AJ9" s="82">
        <f>'1.47 Adult population share'!AJ9/100*'1.46 Population'!AJ9</f>
        <v>16658.200695852534</v>
      </c>
      <c r="AK9" s="82">
        <f>'1.47 Adult population share'!AK9/100*'1.46 Population'!AK9</f>
        <v>109600.68467891058</v>
      </c>
      <c r="AL9" s="82">
        <f>'1.47 Adult population share'!AL9/100*'1.46 Population'!AL9</f>
        <v>5780.7450963163801</v>
      </c>
      <c r="AM9" s="82">
        <f>'1.47 Adult population share'!AM9/100*'1.46 Population'!AM9</f>
        <v>3731.0820986791105</v>
      </c>
      <c r="AN9" s="82">
        <f>'1.47 Adult population share'!AN9/100*'1.46 Population'!AN9</f>
        <v>1477.0810001113709</v>
      </c>
      <c r="AO9" s="82">
        <f>'1.47 Adult population share'!AO9/100*'1.46 Population'!AO9</f>
        <v>39370.38117126756</v>
      </c>
      <c r="AP9" s="82"/>
      <c r="AQ9" s="82">
        <f>'1.47 Adult population share'!AQ9/100*'1.46 Population'!AQ9</f>
        <v>20390.616001455655</v>
      </c>
      <c r="AR9" s="82">
        <f>'1.47 Adult population share'!AR9/100*'1.46 Population'!AR9</f>
        <v>3439.6479306411684</v>
      </c>
      <c r="AS9" s="82">
        <f>'1.47 Adult population share'!AS9/100*'1.46 Population'!AS9</f>
        <v>81721.1589209706</v>
      </c>
      <c r="AT9" s="82">
        <f>'1.47 Adult population share'!AT9/100*'1.46 Population'!AT9</f>
        <v>8037.3194329579565</v>
      </c>
      <c r="AU9" s="82">
        <f>'1.47 Adult population share'!AU9/100*'1.46 Population'!AU9</f>
        <v>18130.169442834689</v>
      </c>
      <c r="AV9" s="82">
        <f>'1.47 Adult population share'!AV9/100*'1.46 Population'!AV9</f>
        <v>1609.0946613656267</v>
      </c>
      <c r="AW9" s="82">
        <f>'1.47 Adult population share'!AW9/100*'1.46 Population'!AW9</f>
        <v>3633.6331682772425</v>
      </c>
      <c r="AX9" s="82">
        <f>'1.47 Adult population share'!AX9/100*'1.46 Population'!AX9</f>
        <v>5094.8617120141334</v>
      </c>
      <c r="AY9" s="82">
        <f>'1.47 Adult population share'!AY9/100*'1.46 Population'!AY9</f>
        <v>4081.5995646772772</v>
      </c>
      <c r="AZ9" s="82">
        <f>'1.47 Adult population share'!AZ9/100*'1.46 Population'!AZ9</f>
        <v>41577.174899381687</v>
      </c>
      <c r="BA9" s="82">
        <f>'1.47 Adult population share'!BA9/100*'1.46 Population'!BA9</f>
        <v>10975.167709426836</v>
      </c>
      <c r="BB9" s="82">
        <f>'1.47 Adult population share'!BB9/100*'1.46 Population'!BB9</f>
        <v>2175.9135389702437</v>
      </c>
      <c r="BC9" s="82">
        <f>'1.47 Adult population share'!BC9/100*'1.46 Population'!BC9</f>
        <v>10035.44703162834</v>
      </c>
      <c r="BD9" s="82"/>
      <c r="BE9" s="82">
        <f>'1.47 Adult population share'!BE9/100*'1.46 Population'!BE9</f>
        <v>11492.701496630343</v>
      </c>
      <c r="BF9" s="82">
        <f>'1.47 Adult population share'!BF9/100*'1.46 Population'!BF9</f>
        <v>5333.1415626031476</v>
      </c>
      <c r="BG9" s="82">
        <f>'1.47 Adult population share'!BG9/100*'1.46 Population'!BG9</f>
        <v>26359.577695208613</v>
      </c>
      <c r="BH9" s="82">
        <f>'1.47 Adult population share'!BH9/100*'1.46 Population'!BH9</f>
        <v>24082.697686665229</v>
      </c>
      <c r="BI9" s="82">
        <f>'1.47 Adult population share'!BI9/100*'1.46 Population'!BI9</f>
        <v>2728.9164782604403</v>
      </c>
      <c r="BJ9" s="82">
        <f>'1.47 Adult population share'!BJ9/100*'1.46 Population'!BJ9</f>
        <v>9101.6325323190486</v>
      </c>
      <c r="BK9" s="82">
        <f>'1.47 Adult population share'!BK9/100*'1.46 Population'!BK9</f>
        <v>12451.677462512765</v>
      </c>
      <c r="BL9" s="82">
        <f>'1.47 Adult population share'!BL9/100*'1.46 Population'!BL9</f>
        <v>44057.707921497022</v>
      </c>
      <c r="BM9" s="82">
        <f>'1.47 Adult population share'!BM9/100*'1.46 Population'!BM9</f>
        <v>6748.0011791433108</v>
      </c>
      <c r="BN9" s="82">
        <f>'1.47 Adult population share'!BN9/100*'1.46 Population'!BN9</f>
        <v>18527.714331707954</v>
      </c>
      <c r="BO9" s="82">
        <f>'1.47 Adult population share'!BO9/100*'1.46 Population'!BO9</f>
        <v>4078.7594489776184</v>
      </c>
      <c r="BP9" s="82">
        <f>'1.47 Adult population share'!BP9/100*'1.46 Population'!BP9</f>
        <v>828.2083868060281</v>
      </c>
      <c r="BQ9" s="82"/>
      <c r="BR9" s="82">
        <f>'1.47 Adult population share'!BR9/100*'1.46 Population'!BR9</f>
        <v>19860.205325391998</v>
      </c>
      <c r="BS9" s="82">
        <f>'1.47 Adult population share'!BS9/100*'1.46 Population'!BS9</f>
        <v>182543.59064560779</v>
      </c>
      <c r="BT9" s="82">
        <f>'1.47 Adult population share'!BT9/100*'1.46 Population'!BT9</f>
        <v>337106.02770040376</v>
      </c>
      <c r="BU9" s="82">
        <f>'1.47 Adult population share'!BU9/100*'1.46 Population'!BU9</f>
        <v>6128.7809029309028</v>
      </c>
      <c r="BV9" s="82">
        <f>'1.47 Adult population share'!BV9/100*'1.46 Population'!BV9</f>
        <v>7973.9329650368736</v>
      </c>
      <c r="BW9" s="82">
        <f>'1.47 Adult population share'!BW9/100*'1.46 Population'!BW9</f>
        <v>4126.6510775809029</v>
      </c>
      <c r="BX9" s="82">
        <f>'1.47 Adult population share'!BX9/100*'1.46 Population'!BX9</f>
        <v>3888.5431495451658</v>
      </c>
      <c r="BY9" s="82">
        <f>'1.47 Adult population share'!BY9/100*'1.46 Population'!BY9</f>
        <v>42957.755697548695</v>
      </c>
      <c r="BZ9" s="82">
        <f>'1.47 Adult population share'!BZ9/100*'1.46 Population'!BZ9</f>
        <v>65065.171379292377</v>
      </c>
      <c r="CA9" s="82">
        <f>'1.47 Adult population share'!CA9/100*'1.46 Population'!CA9</f>
        <v>7667.3895246044522</v>
      </c>
      <c r="CB9" s="82">
        <f>'1.47 Adult population share'!CB9/100*'1.46 Population'!CB9</f>
        <v>2440.1094837322594</v>
      </c>
      <c r="CC9" s="82">
        <f>'1.47 Adult population share'!CC9/100*'1.46 Population'!CC9</f>
        <v>45089.975488383003</v>
      </c>
      <c r="CD9" s="82">
        <f>'1.47 Adult population share'!CD9/100*'1.46 Population'!CD9</f>
        <v>11391.097594162185</v>
      </c>
      <c r="CE9" s="82">
        <f>'1.47 Adult population share'!CE9/100*'1.46 Population'!CE9</f>
        <v>3263.0562810134775</v>
      </c>
      <c r="CF9" s="82">
        <f>'1.47 Adult population share'!CF9/100*'1.46 Population'!CF9</f>
        <v>7506.0363160011802</v>
      </c>
      <c r="CG9" s="82">
        <f>'1.47 Adult population share'!CG9/100*'1.46 Population'!CG9</f>
        <v>28714.118895950705</v>
      </c>
      <c r="CH9" s="82">
        <f>'1.47 Adult population share'!CH9/100*'1.46 Population'!CH9</f>
        <v>6773.0205846703584</v>
      </c>
      <c r="CI9" s="82">
        <f>'1.47 Adult population share'!CI9/100*'1.46 Population'!CI9</f>
        <v>5220.8541687033485</v>
      </c>
      <c r="CJ9" s="82">
        <f>'1.47 Adult population share'!CJ9/100*'1.46 Population'!CJ9</f>
        <v>29176.417177159288</v>
      </c>
      <c r="CK9" s="82">
        <f>'1.47 Adult population share'!CK9/100*'1.46 Population'!CK9</f>
        <v>45187.665388172143</v>
      </c>
      <c r="CL9" s="82"/>
      <c r="CM9" s="82"/>
      <c r="CN9" s="82"/>
      <c r="CO9" s="82"/>
      <c r="CP9" s="82"/>
    </row>
    <row r="10" spans="1:94" x14ac:dyDescent="0.25">
      <c r="A10" s="77">
        <v>1984</v>
      </c>
      <c r="B10" s="82">
        <f>'1.47 Adult population share'!B10/100*'1.46 Population'!B10</f>
        <v>3188761.5891470267</v>
      </c>
      <c r="C10" s="82"/>
      <c r="D10" s="82">
        <f>'1.47 Adult population share'!D10/100*'1.46 Population'!D10</f>
        <v>4375.9798652642303</v>
      </c>
      <c r="E10" s="82">
        <f>'1.47 Adult population share'!E10/100*'1.46 Population'!E10</f>
        <v>702163.44891414815</v>
      </c>
      <c r="F10" s="82">
        <f>'1.47 Adult population share'!F10/100*'1.46 Population'!F10</f>
        <v>4124.6505673990705</v>
      </c>
      <c r="G10" s="82">
        <f>'1.47 Adult population share'!G10/100*'1.46 Population'!G10</f>
        <v>447294.61742280982</v>
      </c>
      <c r="H10" s="82">
        <f>'1.47 Adult population share'!H10/100*'1.46 Population'!H10</f>
        <v>97699.224675849022</v>
      </c>
      <c r="I10" s="82">
        <f>'1.47 Adult population share'!I10/100*'1.46 Population'!I10</f>
        <v>93645.47138031025</v>
      </c>
      <c r="J10" s="82">
        <f>'1.47 Adult population share'!J10/100*'1.46 Population'!J10</f>
        <v>10394.012227670592</v>
      </c>
      <c r="K10" s="82">
        <f>'1.47 Adult population share'!K10/100*'1.46 Population'!K10</f>
        <v>9532.0577716743137</v>
      </c>
      <c r="L10" s="82">
        <f>'1.47 Adult population share'!L10/100*'1.46 Population'!L10</f>
        <v>51125.191503673916</v>
      </c>
      <c r="M10" s="82">
        <f>'1.47 Adult population share'!M10/100*'1.46 Population'!M10</f>
        <v>30614.046159000063</v>
      </c>
      <c r="N10" s="82">
        <f>'1.47 Adult population share'!N10/100*'1.46 Population'!N10</f>
        <v>2055.2009839133711</v>
      </c>
      <c r="O10" s="82">
        <f>'1.47 Adult population share'!O10/100*'1.46 Population'!O10</f>
        <v>27934.63908686164</v>
      </c>
      <c r="P10" s="82"/>
      <c r="Q10" s="82">
        <f>'1.47 Adult population share'!Q10/100*'1.46 Population'!Q10</f>
        <v>32823.308593856498</v>
      </c>
      <c r="R10" s="82">
        <f>'1.47 Adult population share'!R10/100*'1.46 Population'!R10</f>
        <v>10578.285946722044</v>
      </c>
      <c r="S10" s="82">
        <f>'1.47 Adult population share'!S10/100*'1.46 Population'!S10</f>
        <v>36125.612844759162</v>
      </c>
      <c r="T10" s="82"/>
      <c r="U10" s="82">
        <f>'1.47 Adult population share'!U10/100*'1.46 Population'!U10</f>
        <v>11853.658169399401</v>
      </c>
      <c r="V10" s="82">
        <f>'1.47 Adult population share'!V10/100*'1.46 Population'!V10</f>
        <v>2494.1007100353427</v>
      </c>
      <c r="W10" s="82">
        <f>'1.47 Adult population share'!W10/100*'1.46 Population'!W10</f>
        <v>253465.96618908481</v>
      </c>
      <c r="X10" s="82">
        <f>'1.47 Adult population share'!X10/100*'1.46 Population'!X10</f>
        <v>7620.531890827283</v>
      </c>
      <c r="Y10" s="82">
        <f>'1.47 Adult population share'!Y10/100*'1.46 Population'!Y10</f>
        <v>3078.3713690175837</v>
      </c>
      <c r="Z10" s="82">
        <f>'1.47 Adult population share'!Z10/100*'1.46 Population'!Z10</f>
        <v>6998.4812156723556</v>
      </c>
      <c r="AA10" s="82">
        <f>'1.47 Adult population share'!AA10/100*'1.46 Population'!AA10</f>
        <v>3693.2608922426066</v>
      </c>
      <c r="AB10" s="82">
        <f>'1.47 Adult population share'!AB10/100*'1.46 Population'!AB10</f>
        <v>7872.8735141643019</v>
      </c>
      <c r="AC10" s="82">
        <f>'1.47 Adult population share'!AC10/100*'1.46 Population'!AC10</f>
        <v>1180.9883249342276</v>
      </c>
      <c r="AD10" s="82">
        <f>'1.47 Adult population share'!AD10/100*'1.46 Population'!AD10</f>
        <v>3679.7002522067619</v>
      </c>
      <c r="AE10" s="82">
        <f>'1.47 Adult population share'!AE10/100*'1.46 Population'!AE10</f>
        <v>8366.9939986400641</v>
      </c>
      <c r="AF10" s="82">
        <f>'1.47 Adult population share'!AF10/100*'1.46 Population'!AF10</f>
        <v>2017.1037238992419</v>
      </c>
      <c r="AG10" s="82">
        <f>'1.47 Adult population share'!AG10/100*'1.46 Population'!AG10</f>
        <v>2700.1202439512908</v>
      </c>
      <c r="AH10" s="82">
        <f>'1.47 Adult population share'!AH10/100*'1.46 Population'!AH10</f>
        <v>1378.8197119756198</v>
      </c>
      <c r="AI10" s="82">
        <f>'1.47 Adult population share'!AI10/100*'1.46 Population'!AI10</f>
        <v>27470.833297252895</v>
      </c>
      <c r="AJ10" s="82">
        <f>'1.47 Adult population share'!AJ10/100*'1.46 Population'!AJ10</f>
        <v>16823.496522042362</v>
      </c>
      <c r="AK10" s="82">
        <f>'1.47 Adult population share'!AK10/100*'1.46 Population'!AK10</f>
        <v>110008.53980116404</v>
      </c>
      <c r="AL10" s="82">
        <f>'1.47 Adult population share'!AL10/100*'1.46 Population'!AL10</f>
        <v>5766.2549298117247</v>
      </c>
      <c r="AM10" s="82">
        <f>'1.47 Adult population share'!AM10/100*'1.46 Population'!AM10</f>
        <v>3752.9483945356587</v>
      </c>
      <c r="AN10" s="82">
        <f>'1.47 Adult population share'!AN10/100*'1.46 Population'!AN10</f>
        <v>1489.4173927383313</v>
      </c>
      <c r="AO10" s="82">
        <f>'1.47 Adult population share'!AO10/100*'1.46 Population'!AO10</f>
        <v>39446.678111974601</v>
      </c>
      <c r="AP10" s="82"/>
      <c r="AQ10" s="82">
        <f>'1.47 Adult population share'!AQ10/100*'1.46 Population'!AQ10</f>
        <v>20706.698155664199</v>
      </c>
      <c r="AR10" s="82">
        <f>'1.47 Adult population share'!AR10/100*'1.46 Population'!AR10</f>
        <v>3517.8475780704257</v>
      </c>
      <c r="AS10" s="82">
        <f>'1.47 Adult population share'!AS10/100*'1.46 Population'!AS10</f>
        <v>83886.879686365763</v>
      </c>
      <c r="AT10" s="82">
        <f>'1.47 Adult population share'!AT10/100*'1.46 Population'!AT10</f>
        <v>8222.4221719634261</v>
      </c>
      <c r="AU10" s="82">
        <f>'1.47 Adult population share'!AU10/100*'1.46 Population'!AU10</f>
        <v>18704.811093426371</v>
      </c>
      <c r="AV10" s="82">
        <f>'1.47 Adult population share'!AV10/100*'1.46 Population'!AV10</f>
        <v>1660.5907025865379</v>
      </c>
      <c r="AW10" s="82">
        <f>'1.47 Adult population share'!AW10/100*'1.46 Population'!AW10</f>
        <v>3734.4136190694212</v>
      </c>
      <c r="AX10" s="82">
        <f>'1.47 Adult population share'!AX10/100*'1.46 Population'!AX10</f>
        <v>5258.3225871415607</v>
      </c>
      <c r="AY10" s="82">
        <f>'1.47 Adult population share'!AY10/100*'1.46 Population'!AY10</f>
        <v>4178.6242436327166</v>
      </c>
      <c r="AZ10" s="82">
        <f>'1.47 Adult population share'!AZ10/100*'1.46 Population'!AZ10</f>
        <v>42842.357342092138</v>
      </c>
      <c r="BA10" s="82">
        <f>'1.47 Adult population share'!BA10/100*'1.46 Population'!BA10</f>
        <v>11319.914816952734</v>
      </c>
      <c r="BB10" s="82">
        <f>'1.47 Adult population share'!BB10/100*'1.46 Population'!BB10</f>
        <v>2189.8628755536906</v>
      </c>
      <c r="BC10" s="82">
        <f>'1.47 Adult population share'!BC10/100*'1.46 Population'!BC10</f>
        <v>10372.810513369086</v>
      </c>
      <c r="BD10" s="82"/>
      <c r="BE10" s="82">
        <f>'1.47 Adult population share'!BE10/100*'1.46 Population'!BE10</f>
        <v>11902.345376413123</v>
      </c>
      <c r="BF10" s="82">
        <f>'1.47 Adult population share'!BF10/100*'1.46 Population'!BF10</f>
        <v>5479.700426471476</v>
      </c>
      <c r="BG10" s="82">
        <f>'1.47 Adult population share'!BG10/100*'1.46 Population'!BG10</f>
        <v>27002.633962340708</v>
      </c>
      <c r="BH10" s="82">
        <f>'1.47 Adult population share'!BH10/100*'1.46 Population'!BH10</f>
        <v>24920.275577467346</v>
      </c>
      <c r="BI10" s="82">
        <f>'1.47 Adult population share'!BI10/100*'1.46 Population'!BI10</f>
        <v>2786.8658037925625</v>
      </c>
      <c r="BJ10" s="82">
        <f>'1.47 Adult population share'!BJ10/100*'1.46 Population'!BJ10</f>
        <v>9458.8304993417223</v>
      </c>
      <c r="BK10" s="82">
        <f>'1.47 Adult population share'!BK10/100*'1.46 Population'!BK10</f>
        <v>12822.152714682685</v>
      </c>
      <c r="BL10" s="82">
        <f>'1.47 Adult population share'!BL10/100*'1.46 Population'!BL10</f>
        <v>45074.76773194909</v>
      </c>
      <c r="BM10" s="82">
        <f>'1.47 Adult population share'!BM10/100*'1.46 Population'!BM10</f>
        <v>7193.6032434126037</v>
      </c>
      <c r="BN10" s="82">
        <f>'1.47 Adult population share'!BN10/100*'1.46 Population'!BN10</f>
        <v>19073.865428676931</v>
      </c>
      <c r="BO10" s="82">
        <f>'1.47 Adult population share'!BO10/100*'1.46 Population'!BO10</f>
        <v>4222.4991697885343</v>
      </c>
      <c r="BP10" s="82">
        <f>'1.47 Adult population share'!BP10/100*'1.46 Population'!BP10</f>
        <v>860.68117768172226</v>
      </c>
      <c r="BQ10" s="82"/>
      <c r="BR10" s="82">
        <f>'1.47 Adult population share'!BR10/100*'1.46 Population'!BR10</f>
        <v>20104.717150574539</v>
      </c>
      <c r="BS10" s="82">
        <f>'1.47 Adult population share'!BS10/100*'1.46 Population'!BS10</f>
        <v>184519.18468455403</v>
      </c>
      <c r="BT10" s="82">
        <f>'1.47 Adult population share'!BT10/100*'1.46 Population'!BT10</f>
        <v>339907.84562902676</v>
      </c>
      <c r="BU10" s="82">
        <f>'1.47 Adult population share'!BU10/100*'1.46 Population'!BU10</f>
        <v>6158.8075775835241</v>
      </c>
      <c r="BV10" s="82">
        <f>'1.47 Adult population share'!BV10/100*'1.46 Population'!BV10</f>
        <v>7992.4771148218406</v>
      </c>
      <c r="BW10" s="82">
        <f>'1.47 Adult population share'!BW10/100*'1.46 Population'!BW10</f>
        <v>4148.3507822793854</v>
      </c>
      <c r="BX10" s="82">
        <f>'1.47 Adult population share'!BX10/100*'1.46 Population'!BX10</f>
        <v>3920.2817665193343</v>
      </c>
      <c r="BY10" s="82">
        <f>'1.47 Adult population share'!BY10/100*'1.46 Population'!BY10</f>
        <v>43248.703033843696</v>
      </c>
      <c r="BZ10" s="82">
        <f>'1.47 Adult population share'!BZ10/100*'1.46 Population'!BZ10</f>
        <v>65281.613226789254</v>
      </c>
      <c r="CA10" s="82">
        <f>'1.47 Adult population share'!CA10/100*'1.46 Population'!CA10</f>
        <v>7744.2014364948855</v>
      </c>
      <c r="CB10" s="82">
        <f>'1.47 Adult population share'!CB10/100*'1.46 Population'!CB10</f>
        <v>2459.5464439831676</v>
      </c>
      <c r="CC10" s="82">
        <f>'1.47 Adult population share'!CC10/100*'1.46 Population'!CC10</f>
        <v>45413.820164231933</v>
      </c>
      <c r="CD10" s="82">
        <f>'1.47 Adult population share'!CD10/100*'1.46 Population'!CD10</f>
        <v>11518.009875313668</v>
      </c>
      <c r="CE10" s="82">
        <f>'1.47 Adult population share'!CE10/100*'1.46 Population'!CE10</f>
        <v>3289.7901684949534</v>
      </c>
      <c r="CF10" s="82">
        <f>'1.47 Adult population share'!CF10/100*'1.46 Population'!CF10</f>
        <v>7574.8779551587677</v>
      </c>
      <c r="CG10" s="82">
        <f>'1.47 Adult population share'!CG10/100*'1.46 Population'!CG10</f>
        <v>29049.45078716991</v>
      </c>
      <c r="CH10" s="82">
        <f>'1.47 Adult population share'!CH10/100*'1.46 Population'!CH10</f>
        <v>6798.1807729246693</v>
      </c>
      <c r="CI10" s="82">
        <f>'1.47 Adult population share'!CI10/100*'1.46 Population'!CI10</f>
        <v>5261.3756093060229</v>
      </c>
      <c r="CJ10" s="82">
        <f>'1.47 Adult population share'!CJ10/100*'1.46 Population'!CJ10</f>
        <v>29951.426826637493</v>
      </c>
      <c r="CK10" s="82">
        <f>'1.47 Adult population share'!CK10/100*'1.46 Population'!CK10</f>
        <v>45417.203713345603</v>
      </c>
      <c r="CL10" s="82"/>
      <c r="CM10" s="82"/>
      <c r="CN10" s="82"/>
      <c r="CO10" s="82"/>
      <c r="CP10" s="82"/>
    </row>
    <row r="11" spans="1:94" x14ac:dyDescent="0.25">
      <c r="A11" s="77">
        <v>1985</v>
      </c>
      <c r="B11" s="82">
        <f>'1.47 Adult population share'!B11/100*'1.46 Population'!B11</f>
        <v>3257402.6486503952</v>
      </c>
      <c r="C11" s="82"/>
      <c r="D11" s="82">
        <f>'1.47 Adult population share'!D11/100*'1.46 Population'!D11</f>
        <v>4456.2689227487663</v>
      </c>
      <c r="E11" s="82">
        <f>'1.47 Adult population share'!E11/100*'1.46 Population'!E11</f>
        <v>720778.02821609133</v>
      </c>
      <c r="F11" s="82">
        <f>'1.47 Adult population share'!F11/100*'1.46 Population'!F11</f>
        <v>4189.6867582676332</v>
      </c>
      <c r="G11" s="82">
        <f>'1.47 Adult population share'!G11/100*'1.46 Population'!G11</f>
        <v>458133.44643483369</v>
      </c>
      <c r="H11" s="82">
        <f>'1.47 Adult population share'!H11/100*'1.46 Population'!H11</f>
        <v>100588.76804791913</v>
      </c>
      <c r="I11" s="82">
        <f>'1.47 Adult population share'!I11/100*'1.46 Population'!I11</f>
        <v>94874.248472616106</v>
      </c>
      <c r="J11" s="82">
        <f>'1.47 Adult population share'!J11/100*'1.46 Population'!J11</f>
        <v>10485.575919711546</v>
      </c>
      <c r="K11" s="82">
        <f>'1.47 Adult population share'!K11/100*'1.46 Population'!K11</f>
        <v>9793.9105282872624</v>
      </c>
      <c r="L11" s="82">
        <f>'1.47 Adult population share'!L11/100*'1.46 Population'!L11</f>
        <v>52890.065085176262</v>
      </c>
      <c r="M11" s="82">
        <f>'1.47 Adult population share'!M11/100*'1.46 Population'!M11</f>
        <v>31582.838487733457</v>
      </c>
      <c r="N11" s="82">
        <f>'1.47 Adult population share'!N11/100*'1.46 Population'!N11</f>
        <v>2071.2399416089438</v>
      </c>
      <c r="O11" s="82">
        <f>'1.47 Adult population share'!O11/100*'1.46 Population'!O11</f>
        <v>28536.469218190337</v>
      </c>
      <c r="P11" s="82"/>
      <c r="Q11" s="82">
        <f>'1.47 Adult population share'!Q11/100*'1.46 Population'!Q11</f>
        <v>33920.312857392877</v>
      </c>
      <c r="R11" s="82">
        <f>'1.47 Adult population share'!R11/100*'1.46 Population'!R11</f>
        <v>10849.254204723711</v>
      </c>
      <c r="S11" s="82">
        <f>'1.47 Adult population share'!S11/100*'1.46 Population'!S11</f>
        <v>37189.348275043638</v>
      </c>
      <c r="T11" s="82"/>
      <c r="U11" s="82">
        <f>'1.47 Adult population share'!U11/100*'1.46 Population'!U11</f>
        <v>12067.39845547251</v>
      </c>
      <c r="V11" s="82">
        <f>'1.47 Adult population share'!V11/100*'1.46 Population'!V11</f>
        <v>2531.5183350916968</v>
      </c>
      <c r="W11" s="82">
        <f>'1.47 Adult population share'!W11/100*'1.46 Population'!W11</f>
        <v>254524.76746935578</v>
      </c>
      <c r="X11" s="82">
        <f>'1.47 Adult population share'!X11/100*'1.46 Population'!X11</f>
        <v>7663.0754323455822</v>
      </c>
      <c r="Y11" s="82">
        <f>'1.47 Adult population share'!Y11/100*'1.46 Population'!Y11</f>
        <v>3134.5013662119491</v>
      </c>
      <c r="Z11" s="82">
        <f>'1.47 Adult population share'!Z11/100*'1.46 Population'!Z11</f>
        <v>7018.8059539057849</v>
      </c>
      <c r="AA11" s="82">
        <f>'1.47 Adult population share'!AA11/100*'1.46 Population'!AA11</f>
        <v>3714.7153166471485</v>
      </c>
      <c r="AB11" s="82">
        <f>'1.47 Adult population share'!AB11/100*'1.46 Population'!AB11</f>
        <v>7881.7541129442225</v>
      </c>
      <c r="AC11" s="82">
        <f>'1.47 Adult population share'!AC11/100*'1.46 Population'!AC11</f>
        <v>1187.3953123758192</v>
      </c>
      <c r="AD11" s="82">
        <f>'1.47 Adult population share'!AD11/100*'1.46 Population'!AD11</f>
        <v>3713.5599518320023</v>
      </c>
      <c r="AE11" s="82">
        <f>'1.47 Adult population share'!AE11/100*'1.46 Population'!AE11</f>
        <v>8350.6747552320885</v>
      </c>
      <c r="AF11" s="82">
        <f>'1.47 Adult population share'!AF11/100*'1.46 Population'!AF11</f>
        <v>2025.5877376331241</v>
      </c>
      <c r="AG11" s="82">
        <f>'1.47 Adult population share'!AG11/100*'1.46 Population'!AG11</f>
        <v>2724.742527585478</v>
      </c>
      <c r="AH11" s="82">
        <f>'1.47 Adult population share'!AH11/100*'1.46 Population'!AH11</f>
        <v>1390.4381019837178</v>
      </c>
      <c r="AI11" s="82">
        <f>'1.47 Adult population share'!AI11/100*'1.46 Population'!AI11</f>
        <v>27637.555554398095</v>
      </c>
      <c r="AJ11" s="82">
        <f>'1.47 Adult population share'!AJ11/100*'1.46 Population'!AJ11</f>
        <v>16975.937014211228</v>
      </c>
      <c r="AK11" s="82">
        <f>'1.47 Adult population share'!AK11/100*'1.46 Population'!AK11</f>
        <v>110439.93956221374</v>
      </c>
      <c r="AL11" s="82">
        <f>'1.47 Adult population share'!AL11/100*'1.46 Population'!AL11</f>
        <v>5754.8932246640989</v>
      </c>
      <c r="AM11" s="82">
        <f>'1.47 Adult population share'!AM11/100*'1.46 Population'!AM11</f>
        <v>3776.6296226860272</v>
      </c>
      <c r="AN11" s="82">
        <f>'1.47 Adult population share'!AN11/100*'1.46 Population'!AN11</f>
        <v>1501.5015275024471</v>
      </c>
      <c r="AO11" s="82">
        <f>'1.47 Adult population share'!AO11/100*'1.46 Population'!AO11</f>
        <v>39583.508277852699</v>
      </c>
      <c r="AP11" s="82"/>
      <c r="AQ11" s="82">
        <f>'1.47 Adult population share'!AQ11/100*'1.46 Population'!AQ11</f>
        <v>21012.168137445195</v>
      </c>
      <c r="AR11" s="82">
        <f>'1.47 Adult population share'!AR11/100*'1.46 Population'!AR11</f>
        <v>3598.3026144525306</v>
      </c>
      <c r="AS11" s="82">
        <f>'1.47 Adult population share'!AS11/100*'1.46 Population'!AS11</f>
        <v>86071.534387705571</v>
      </c>
      <c r="AT11" s="82">
        <f>'1.47 Adult population share'!AT11/100*'1.46 Population'!AT11</f>
        <v>8405.3716599705876</v>
      </c>
      <c r="AU11" s="82">
        <f>'1.47 Adult population share'!AU11/100*'1.46 Population'!AU11</f>
        <v>19251.718691044407</v>
      </c>
      <c r="AV11" s="82">
        <f>'1.47 Adult population share'!AV11/100*'1.46 Population'!AV11</f>
        <v>1711.9681059587992</v>
      </c>
      <c r="AW11" s="82">
        <f>'1.47 Adult population share'!AW11/100*'1.46 Population'!AW11</f>
        <v>3836.5815666457124</v>
      </c>
      <c r="AX11" s="82">
        <f>'1.47 Adult population share'!AX11/100*'1.46 Population'!AX11</f>
        <v>5427.0347985629414</v>
      </c>
      <c r="AY11" s="82">
        <f>'1.47 Adult population share'!AY11/100*'1.46 Population'!AY11</f>
        <v>4281.5487138095114</v>
      </c>
      <c r="AZ11" s="82">
        <f>'1.47 Adult population share'!AZ11/100*'1.46 Population'!AZ11</f>
        <v>44224.694406131464</v>
      </c>
      <c r="BA11" s="82">
        <f>'1.47 Adult population share'!BA11/100*'1.46 Population'!BA11</f>
        <v>11664.225839411201</v>
      </c>
      <c r="BB11" s="82">
        <f>'1.47 Adult population share'!BB11/100*'1.46 Population'!BB11</f>
        <v>2204.2698770247553</v>
      </c>
      <c r="BC11" s="82">
        <f>'1.47 Adult population share'!BC11/100*'1.46 Population'!BC11</f>
        <v>10703.004064008466</v>
      </c>
      <c r="BD11" s="82"/>
      <c r="BE11" s="82">
        <f>'1.47 Adult population share'!BE11/100*'1.46 Population'!BE11</f>
        <v>12329.351629032613</v>
      </c>
      <c r="BF11" s="82">
        <f>'1.47 Adult population share'!BF11/100*'1.46 Population'!BF11</f>
        <v>5635.8090857826401</v>
      </c>
      <c r="BG11" s="82">
        <f>'1.47 Adult population share'!BG11/100*'1.46 Population'!BG11</f>
        <v>27610.848813522702</v>
      </c>
      <c r="BH11" s="82">
        <f>'1.47 Adult population share'!BH11/100*'1.46 Population'!BH11</f>
        <v>25814.138821017452</v>
      </c>
      <c r="BI11" s="82">
        <f>'1.47 Adult population share'!BI11/100*'1.46 Population'!BI11</f>
        <v>2842.2589411482031</v>
      </c>
      <c r="BJ11" s="82">
        <f>'1.47 Adult population share'!BJ11/100*'1.46 Population'!BJ11</f>
        <v>9836.8794956825823</v>
      </c>
      <c r="BK11" s="82">
        <f>'1.47 Adult population share'!BK11/100*'1.46 Population'!BK11</f>
        <v>13197.259726339016</v>
      </c>
      <c r="BL11" s="82">
        <f>'1.47 Adult population share'!BL11/100*'1.46 Population'!BL11</f>
        <v>46185.232514070965</v>
      </c>
      <c r="BM11" s="82">
        <f>'1.47 Adult population share'!BM11/100*'1.46 Population'!BM11</f>
        <v>7638.142146585612</v>
      </c>
      <c r="BN11" s="82">
        <f>'1.47 Adult population share'!BN11/100*'1.46 Population'!BN11</f>
        <v>19630.90726262637</v>
      </c>
      <c r="BO11" s="82">
        <f>'1.47 Adult population share'!BO11/100*'1.46 Population'!BO11</f>
        <v>4368.5723489755428</v>
      </c>
      <c r="BP11" s="82">
        <f>'1.47 Adult population share'!BP11/100*'1.46 Population'!BP11</f>
        <v>894.36011308965351</v>
      </c>
      <c r="BQ11" s="82"/>
      <c r="BR11" s="82">
        <f>'1.47 Adult population share'!BR11/100*'1.46 Population'!BR11</f>
        <v>20340.25095719918</v>
      </c>
      <c r="BS11" s="82">
        <f>'1.47 Adult population share'!BS11/100*'1.46 Population'!BS11</f>
        <v>186480.06172293282</v>
      </c>
      <c r="BT11" s="82">
        <f>'1.47 Adult population share'!BT11/100*'1.46 Population'!BT11</f>
        <v>342480.64009234705</v>
      </c>
      <c r="BU11" s="82">
        <f>'1.47 Adult population share'!BU11/100*'1.46 Population'!BU11</f>
        <v>6192.5015136607863</v>
      </c>
      <c r="BV11" s="82">
        <f>'1.47 Adult population share'!BV11/100*'1.46 Population'!BV11</f>
        <v>8017.6751924066511</v>
      </c>
      <c r="BW11" s="82">
        <f>'1.47 Adult population share'!BW11/100*'1.46 Population'!BW11</f>
        <v>4170.5807067224059</v>
      </c>
      <c r="BX11" s="82">
        <f>'1.47 Adult population share'!BX11/100*'1.46 Population'!BX11</f>
        <v>3943.8854463050302</v>
      </c>
      <c r="BY11" s="82">
        <f>'1.47 Adult population share'!BY11/100*'1.46 Population'!BY11</f>
        <v>43596.023019495718</v>
      </c>
      <c r="BZ11" s="82">
        <f>'1.47 Adult population share'!BZ11/100*'1.46 Population'!BZ11</f>
        <v>65308.21863650938</v>
      </c>
      <c r="CA11" s="82">
        <f>'1.47 Adult population share'!CA11/100*'1.46 Population'!CA11</f>
        <v>7816.9005655728279</v>
      </c>
      <c r="CB11" s="82">
        <f>'1.47 Adult population share'!CB11/100*'1.46 Population'!CB11</f>
        <v>2481.3464845620715</v>
      </c>
      <c r="CC11" s="82">
        <f>'1.47 Adult population share'!CC11/100*'1.46 Population'!CC11</f>
        <v>45768.060995395121</v>
      </c>
      <c r="CD11" s="82">
        <f>'1.47 Adult population share'!CD11/100*'1.46 Population'!CD11</f>
        <v>11640.249164214218</v>
      </c>
      <c r="CE11" s="82">
        <f>'1.47 Adult population share'!CE11/100*'1.46 Population'!CE11</f>
        <v>3315.5896473180333</v>
      </c>
      <c r="CF11" s="82">
        <f>'1.47 Adult population share'!CF11/100*'1.46 Population'!CF11</f>
        <v>7654.1263298450376</v>
      </c>
      <c r="CG11" s="82">
        <f>'1.47 Adult population share'!CG11/100*'1.46 Population'!CG11</f>
        <v>29381.954855473166</v>
      </c>
      <c r="CH11" s="82">
        <f>'1.47 Adult population share'!CH11/100*'1.46 Population'!CH11</f>
        <v>6827.51373142786</v>
      </c>
      <c r="CI11" s="82">
        <f>'1.47 Adult population share'!CI11/100*'1.46 Population'!CI11</f>
        <v>5307.1618540417121</v>
      </c>
      <c r="CJ11" s="82">
        <f>'1.47 Adult population share'!CJ11/100*'1.46 Population'!CJ11</f>
        <v>30748.695588719514</v>
      </c>
      <c r="CK11" s="82">
        <f>'1.47 Adult population share'!CK11/100*'1.46 Population'!CK11</f>
        <v>45664.485589988908</v>
      </c>
      <c r="CL11" s="82"/>
      <c r="CM11" s="82"/>
      <c r="CN11" s="82"/>
      <c r="CO11" s="82"/>
      <c r="CP11" s="82"/>
    </row>
    <row r="12" spans="1:94" x14ac:dyDescent="0.25">
      <c r="A12" s="77">
        <v>1986</v>
      </c>
      <c r="B12" s="82">
        <f>'1.47 Adult population share'!B12/100*'1.46 Population'!B12</f>
        <v>3321342.4292123872</v>
      </c>
      <c r="C12" s="82"/>
      <c r="D12" s="82">
        <f>'1.47 Adult population share'!D12/100*'1.46 Population'!D12</f>
        <v>4502.2554357320159</v>
      </c>
      <c r="E12" s="82">
        <f>'1.47 Adult population share'!E12/100*'1.46 Population'!E12</f>
        <v>737495.18036098802</v>
      </c>
      <c r="F12" s="82">
        <f>'1.47 Adult population share'!F12/100*'1.46 Population'!F12</f>
        <v>4255.0605699872331</v>
      </c>
      <c r="G12" s="82">
        <f>'1.47 Adult population share'!G12/100*'1.46 Population'!G12</f>
        <v>468220.8987454616</v>
      </c>
      <c r="H12" s="82">
        <f>'1.47 Adult population share'!H12/100*'1.46 Population'!H12</f>
        <v>103390.26442337301</v>
      </c>
      <c r="I12" s="82">
        <f>'1.47 Adult population share'!I12/100*'1.46 Population'!I12</f>
        <v>95968.007986631099</v>
      </c>
      <c r="J12" s="82">
        <f>'1.47 Adult population share'!J12/100*'1.46 Population'!J12</f>
        <v>10624.435102032512</v>
      </c>
      <c r="K12" s="82">
        <f>'1.47 Adult population share'!K12/100*'1.46 Population'!K12</f>
        <v>10098.662951489812</v>
      </c>
      <c r="L12" s="82">
        <f>'1.47 Adult population share'!L12/100*'1.46 Population'!L12</f>
        <v>54526.878100285823</v>
      </c>
      <c r="M12" s="82">
        <f>'1.47 Adult population share'!M12/100*'1.46 Population'!M12</f>
        <v>32549.858250649617</v>
      </c>
      <c r="N12" s="82">
        <f>'1.47 Adult population share'!N12/100*'1.46 Population'!N12</f>
        <v>2083.2150452063884</v>
      </c>
      <c r="O12" s="82">
        <f>'1.47 Adult population share'!O12/100*'1.46 Population'!O12</f>
        <v>29131.878259204645</v>
      </c>
      <c r="P12" s="82"/>
      <c r="Q12" s="82">
        <f>'1.47 Adult population share'!Q12/100*'1.46 Population'!Q12</f>
        <v>35063.734538623685</v>
      </c>
      <c r="R12" s="82">
        <f>'1.47 Adult population share'!R12/100*'1.46 Population'!R12</f>
        <v>11086.635043693434</v>
      </c>
      <c r="S12" s="82">
        <f>'1.47 Adult population share'!S12/100*'1.46 Population'!S12</f>
        <v>38240.641326578734</v>
      </c>
      <c r="T12" s="82"/>
      <c r="U12" s="82">
        <f>'1.47 Adult population share'!U12/100*'1.46 Population'!U12</f>
        <v>12277.754794340086</v>
      </c>
      <c r="V12" s="82">
        <f>'1.47 Adult population share'!V12/100*'1.46 Population'!V12</f>
        <v>2550.177268267656</v>
      </c>
      <c r="W12" s="82">
        <f>'1.47 Adult population share'!W12/100*'1.46 Population'!W12</f>
        <v>255646.60353862616</v>
      </c>
      <c r="X12" s="82">
        <f>'1.47 Adult population share'!X12/100*'1.46 Population'!X12</f>
        <v>7693.7457100102192</v>
      </c>
      <c r="Y12" s="82">
        <f>'1.47 Adult population share'!Y12/100*'1.46 Population'!Y12</f>
        <v>3193.7696217646771</v>
      </c>
      <c r="Z12" s="82">
        <f>'1.47 Adult population share'!Z12/100*'1.46 Population'!Z12</f>
        <v>7038.5609627318681</v>
      </c>
      <c r="AA12" s="82">
        <f>'1.47 Adult population share'!AA12/100*'1.46 Population'!AA12</f>
        <v>3735.4153422504123</v>
      </c>
      <c r="AB12" s="82">
        <f>'1.47 Adult population share'!AB12/100*'1.46 Population'!AB12</f>
        <v>7923.7515565857029</v>
      </c>
      <c r="AC12" s="82">
        <f>'1.47 Adult population share'!AC12/100*'1.46 Population'!AC12</f>
        <v>1194.1638324549251</v>
      </c>
      <c r="AD12" s="82">
        <f>'1.47 Adult population share'!AD12/100*'1.46 Population'!AD12</f>
        <v>3751.1563770526218</v>
      </c>
      <c r="AE12" s="82">
        <f>'1.47 Adult population share'!AE12/100*'1.46 Population'!AE12</f>
        <v>8353.6612035022645</v>
      </c>
      <c r="AF12" s="82">
        <f>'1.47 Adult population share'!AF12/100*'1.46 Population'!AF12</f>
        <v>2034.8359144460092</v>
      </c>
      <c r="AG12" s="82">
        <f>'1.47 Adult population share'!AG12/100*'1.46 Population'!AG12</f>
        <v>2749.0610910389551</v>
      </c>
      <c r="AH12" s="82">
        <f>'1.47 Adult population share'!AH12/100*'1.46 Population'!AH12</f>
        <v>1401.6758396319453</v>
      </c>
      <c r="AI12" s="82">
        <f>'1.47 Adult population share'!AI12/100*'1.46 Population'!AI12</f>
        <v>27777.481628379865</v>
      </c>
      <c r="AJ12" s="82">
        <f>'1.47 Adult population share'!AJ12/100*'1.46 Population'!AJ12</f>
        <v>17142.827905259612</v>
      </c>
      <c r="AK12" s="82">
        <f>'1.47 Adult population share'!AK12/100*'1.46 Population'!AK12</f>
        <v>110856.55014749774</v>
      </c>
      <c r="AL12" s="82">
        <f>'1.47 Adult population share'!AL12/100*'1.46 Population'!AL12</f>
        <v>5748.7667472179819</v>
      </c>
      <c r="AM12" s="82">
        <f>'1.47 Adult population share'!AM12/100*'1.46 Population'!AM12</f>
        <v>3807.9280492374678</v>
      </c>
      <c r="AN12" s="82">
        <f>'1.47 Adult population share'!AN12/100*'1.46 Population'!AN12</f>
        <v>1515.0990040195834</v>
      </c>
      <c r="AO12" s="82">
        <f>'1.47 Adult population share'!AO12/100*'1.46 Population'!AO12</f>
        <v>39740.743152917807</v>
      </c>
      <c r="AP12" s="82"/>
      <c r="AQ12" s="82">
        <f>'1.47 Adult population share'!AQ12/100*'1.46 Population'!AQ12</f>
        <v>21365.6459190358</v>
      </c>
      <c r="AR12" s="82">
        <f>'1.47 Adult population share'!AR12/100*'1.46 Population'!AR12</f>
        <v>3676.8200609256101</v>
      </c>
      <c r="AS12" s="82">
        <f>'1.47 Adult population share'!AS12/100*'1.46 Population'!AS12</f>
        <v>88193.609372780484</v>
      </c>
      <c r="AT12" s="82">
        <f>'1.47 Adult population share'!AT12/100*'1.46 Population'!AT12</f>
        <v>8584.254906993976</v>
      </c>
      <c r="AU12" s="82">
        <f>'1.47 Adult population share'!AU12/100*'1.46 Population'!AU12</f>
        <v>19780.598491773548</v>
      </c>
      <c r="AV12" s="82">
        <f>'1.47 Adult population share'!AV12/100*'1.46 Population'!AV12</f>
        <v>1766.2627411204483</v>
      </c>
      <c r="AW12" s="82">
        <f>'1.47 Adult population share'!AW12/100*'1.46 Population'!AW12</f>
        <v>3939.0786133767465</v>
      </c>
      <c r="AX12" s="82">
        <f>'1.47 Adult population share'!AX12/100*'1.46 Population'!AX12</f>
        <v>5594.9099831929689</v>
      </c>
      <c r="AY12" s="82">
        <f>'1.47 Adult population share'!AY12/100*'1.46 Population'!AY12</f>
        <v>4381.7492765577235</v>
      </c>
      <c r="AZ12" s="82">
        <f>'1.47 Adult population share'!AZ12/100*'1.46 Population'!AZ12</f>
        <v>45716.137255689464</v>
      </c>
      <c r="BA12" s="82">
        <f>'1.47 Adult population share'!BA12/100*'1.46 Population'!BA12</f>
        <v>12014.087040775144</v>
      </c>
      <c r="BB12" s="82">
        <f>'1.47 Adult population share'!BB12/100*'1.46 Population'!BB12</f>
        <v>2224.2605172099798</v>
      </c>
      <c r="BC12" s="82">
        <f>'1.47 Adult population share'!BC12/100*'1.46 Population'!BC12</f>
        <v>11033.335578870394</v>
      </c>
      <c r="BD12" s="82"/>
      <c r="BE12" s="82">
        <f>'1.47 Adult population share'!BE12/100*'1.46 Population'!BE12</f>
        <v>12761.973178581073</v>
      </c>
      <c r="BF12" s="82">
        <f>'1.47 Adult population share'!BF12/100*'1.46 Population'!BF12</f>
        <v>5782.6416950381899</v>
      </c>
      <c r="BG12" s="82">
        <f>'1.47 Adult population share'!BG12/100*'1.46 Population'!BG12</f>
        <v>28184.600926807496</v>
      </c>
      <c r="BH12" s="82">
        <f>'1.47 Adult population share'!BH12/100*'1.46 Population'!BH12</f>
        <v>26672.748467548699</v>
      </c>
      <c r="BI12" s="82">
        <f>'1.47 Adult population share'!BI12/100*'1.46 Population'!BI12</f>
        <v>2897.852359305085</v>
      </c>
      <c r="BJ12" s="82">
        <f>'1.47 Adult population share'!BJ12/100*'1.46 Population'!BJ12</f>
        <v>10213.446980468112</v>
      </c>
      <c r="BK12" s="82">
        <f>'1.47 Adult population share'!BK12/100*'1.46 Population'!BK12</f>
        <v>13546.950808060099</v>
      </c>
      <c r="BL12" s="82">
        <f>'1.47 Adult population share'!BL12/100*'1.46 Population'!BL12</f>
        <v>47283.856390466281</v>
      </c>
      <c r="BM12" s="82">
        <f>'1.47 Adult population share'!BM12/100*'1.46 Population'!BM12</f>
        <v>8037.0737753012163</v>
      </c>
      <c r="BN12" s="82">
        <f>'1.47 Adult population share'!BN12/100*'1.46 Population'!BN12</f>
        <v>20147.486929035356</v>
      </c>
      <c r="BO12" s="82">
        <f>'1.47 Adult population share'!BO12/100*'1.46 Population'!BO12</f>
        <v>4511.8855505975571</v>
      </c>
      <c r="BP12" s="82">
        <f>'1.47 Adult population share'!BP12/100*'1.46 Population'!BP12</f>
        <v>940.78794972276364</v>
      </c>
      <c r="BQ12" s="82"/>
      <c r="BR12" s="82">
        <f>'1.47 Adult population share'!BR12/100*'1.46 Population'!BR12</f>
        <v>20579.106426305418</v>
      </c>
      <c r="BS12" s="82">
        <f>'1.47 Adult population share'!BS12/100*'1.46 Population'!BS12</f>
        <v>188232.83486502763</v>
      </c>
      <c r="BT12" s="82">
        <f>'1.47 Adult population share'!BT12/100*'1.46 Population'!BT12</f>
        <v>344607.11759682785</v>
      </c>
      <c r="BU12" s="82">
        <f>'1.47 Adult population share'!BU12/100*'1.46 Population'!BU12</f>
        <v>6216.5676710069783</v>
      </c>
      <c r="BV12" s="82">
        <f>'1.47 Adult population share'!BV12/100*'1.46 Population'!BV12</f>
        <v>8035.2967366980356</v>
      </c>
      <c r="BW12" s="82">
        <f>'1.47 Adult population share'!BW12/100*'1.46 Population'!BW12</f>
        <v>4196.7907653790253</v>
      </c>
      <c r="BX12" s="82">
        <f>'1.47 Adult population share'!BX12/100*'1.46 Population'!BX12</f>
        <v>3963.254759023695</v>
      </c>
      <c r="BY12" s="82">
        <f>'1.47 Adult population share'!BY12/100*'1.46 Population'!BY12</f>
        <v>43865.611976279397</v>
      </c>
      <c r="BZ12" s="82">
        <f>'1.47 Adult population share'!BZ12/100*'1.46 Population'!BZ12</f>
        <v>65420.63509871791</v>
      </c>
      <c r="CA12" s="82">
        <f>'1.47 Adult population share'!CA12/100*'1.46 Population'!CA12</f>
        <v>7867.2085880395471</v>
      </c>
      <c r="CB12" s="82">
        <f>'1.47 Adult population share'!CB12/100*'1.46 Population'!CB12</f>
        <v>2495.7012938521902</v>
      </c>
      <c r="CC12" s="82">
        <f>'1.47 Adult population share'!CC12/100*'1.46 Population'!CC12</f>
        <v>46086.3485213268</v>
      </c>
      <c r="CD12" s="82">
        <f>'1.47 Adult population share'!CD12/100*'1.46 Population'!CD12</f>
        <v>11753.747815407325</v>
      </c>
      <c r="CE12" s="82">
        <f>'1.47 Adult population share'!CE12/100*'1.46 Population'!CE12</f>
        <v>3338.2182354882111</v>
      </c>
      <c r="CF12" s="82">
        <f>'1.47 Adult population share'!CF12/100*'1.46 Population'!CF12</f>
        <v>7716.1394604958386</v>
      </c>
      <c r="CG12" s="82">
        <f>'1.47 Adult population share'!CG12/100*'1.46 Population'!CG12</f>
        <v>29749.451300353427</v>
      </c>
      <c r="CH12" s="82">
        <f>'1.47 Adult population share'!CH12/100*'1.46 Population'!CH12</f>
        <v>6852.4421770205608</v>
      </c>
      <c r="CI12" s="82">
        <f>'1.47 Adult population share'!CI12/100*'1.46 Population'!CI12</f>
        <v>5344.0042869097779</v>
      </c>
      <c r="CJ12" s="82">
        <f>'1.47 Adult population share'!CJ12/100*'1.46 Population'!CJ12</f>
        <v>31507.445608545033</v>
      </c>
      <c r="CK12" s="82">
        <f>'1.47 Adult population share'!CK12/100*'1.46 Population'!CK12</f>
        <v>45833.162918971742</v>
      </c>
      <c r="CL12" s="82"/>
      <c r="CM12" s="82"/>
      <c r="CN12" s="82"/>
      <c r="CO12" s="82"/>
      <c r="CP12" s="82"/>
    </row>
    <row r="13" spans="1:94" x14ac:dyDescent="0.25">
      <c r="A13" s="77">
        <v>1987</v>
      </c>
      <c r="B13" s="82">
        <f>'1.47 Adult population share'!B13/100*'1.46 Population'!B13</f>
        <v>3387818.3469504216</v>
      </c>
      <c r="C13" s="82"/>
      <c r="D13" s="82">
        <f>'1.47 Adult population share'!D13/100*'1.46 Population'!D13</f>
        <v>4550.9762259185754</v>
      </c>
      <c r="E13" s="82">
        <f>'1.47 Adult population share'!E13/100*'1.46 Population'!E13</f>
        <v>754264.54262410966</v>
      </c>
      <c r="F13" s="82">
        <f>'1.47 Adult population share'!F13/100*'1.46 Population'!F13</f>
        <v>4318.4402257594265</v>
      </c>
      <c r="G13" s="82">
        <f>'1.47 Adult population share'!G13/100*'1.46 Population'!G13</f>
        <v>479071.63762884965</v>
      </c>
      <c r="H13" s="82">
        <f>'1.47 Adult population share'!H13/100*'1.46 Population'!H13</f>
        <v>106295.80009640892</v>
      </c>
      <c r="I13" s="82">
        <f>'1.47 Adult population share'!I13/100*'1.46 Population'!I13</f>
        <v>97245.635653898149</v>
      </c>
      <c r="J13" s="82">
        <f>'1.47 Adult population share'!J13/100*'1.46 Population'!J13</f>
        <v>10774.047622162545</v>
      </c>
      <c r="K13" s="82">
        <f>'1.47 Adult population share'!K13/100*'1.46 Population'!K13</f>
        <v>10408.683030951597</v>
      </c>
      <c r="L13" s="82">
        <f>'1.47 Adult population share'!L13/100*'1.46 Population'!L13</f>
        <v>56173.925142100627</v>
      </c>
      <c r="M13" s="82">
        <f>'1.47 Adult population share'!M13/100*'1.46 Population'!M13</f>
        <v>33526.197509812555</v>
      </c>
      <c r="N13" s="82">
        <f>'1.47 Adult population share'!N13/100*'1.46 Population'!N13</f>
        <v>2133.6455089718538</v>
      </c>
      <c r="O13" s="82">
        <f>'1.47 Adult population share'!O13/100*'1.46 Population'!O13</f>
        <v>29822.292354680663</v>
      </c>
      <c r="P13" s="82"/>
      <c r="Q13" s="82">
        <f>'1.47 Adult population share'!Q13/100*'1.46 Population'!Q13</f>
        <v>36224.921986740046</v>
      </c>
      <c r="R13" s="82">
        <f>'1.47 Adult population share'!R13/100*'1.46 Population'!R13</f>
        <v>11333.449839341225</v>
      </c>
      <c r="S13" s="82">
        <f>'1.47 Adult population share'!S13/100*'1.46 Population'!S13</f>
        <v>39332.328462838334</v>
      </c>
      <c r="T13" s="82"/>
      <c r="U13" s="82">
        <f>'1.47 Adult population share'!U13/100*'1.46 Population'!U13</f>
        <v>12522.889919403131</v>
      </c>
      <c r="V13" s="82">
        <f>'1.47 Adult population share'!V13/100*'1.46 Population'!V13</f>
        <v>2569.3391094390786</v>
      </c>
      <c r="W13" s="82">
        <f>'1.47 Adult population share'!W13/100*'1.46 Population'!W13</f>
        <v>257133.94493197839</v>
      </c>
      <c r="X13" s="82">
        <f>'1.47 Adult population share'!X13/100*'1.46 Population'!X13</f>
        <v>7730.9895638590624</v>
      </c>
      <c r="Y13" s="82">
        <f>'1.47 Adult population share'!Y13/100*'1.46 Population'!Y13</f>
        <v>3271.5030643992477</v>
      </c>
      <c r="Z13" s="82">
        <f>'1.47 Adult population share'!Z13/100*'1.46 Population'!Z13</f>
        <v>7037.800683272656</v>
      </c>
      <c r="AA13" s="82">
        <f>'1.47 Adult population share'!AA13/100*'1.46 Population'!AA13</f>
        <v>3758.6166705056917</v>
      </c>
      <c r="AB13" s="82">
        <f>'1.47 Adult population share'!AB13/100*'1.46 Population'!AB13</f>
        <v>7954.384808830473</v>
      </c>
      <c r="AC13" s="82">
        <f>'1.47 Adult population share'!AC13/100*'1.46 Population'!AC13</f>
        <v>1202.4631368256571</v>
      </c>
      <c r="AD13" s="82">
        <f>'1.47 Adult population share'!AD13/100*'1.46 Population'!AD13</f>
        <v>3789.7174209147061</v>
      </c>
      <c r="AE13" s="82">
        <f>'1.47 Adult population share'!AE13/100*'1.46 Population'!AE13</f>
        <v>8316.9340330101095</v>
      </c>
      <c r="AF13" s="82">
        <f>'1.47 Adult population share'!AF13/100*'1.46 Population'!AF13</f>
        <v>2050.8924905820945</v>
      </c>
      <c r="AG13" s="82">
        <f>'1.47 Adult population share'!AG13/100*'1.46 Population'!AG13</f>
        <v>2778.9201474866418</v>
      </c>
      <c r="AH13" s="82">
        <f>'1.47 Adult population share'!AH13/100*'1.46 Population'!AH13</f>
        <v>1414.402902473365</v>
      </c>
      <c r="AI13" s="82">
        <f>'1.47 Adult population share'!AI13/100*'1.46 Population'!AI13</f>
        <v>27936.391341140439</v>
      </c>
      <c r="AJ13" s="82">
        <f>'1.47 Adult population share'!AJ13/100*'1.46 Population'!AJ13</f>
        <v>17280.453892612168</v>
      </c>
      <c r="AK13" s="82">
        <f>'1.47 Adult population share'!AK13/100*'1.46 Population'!AK13</f>
        <v>111587.66866118899</v>
      </c>
      <c r="AL13" s="82">
        <f>'1.47 Adult population share'!AL13/100*'1.46 Population'!AL13</f>
        <v>5745.1441626537744</v>
      </c>
      <c r="AM13" s="82">
        <f>'1.47 Adult population share'!AM13/100*'1.46 Population'!AM13</f>
        <v>3835.9137906680239</v>
      </c>
      <c r="AN13" s="82">
        <f>'1.47 Adult population share'!AN13/100*'1.46 Population'!AN13</f>
        <v>1551.2540066139645</v>
      </c>
      <c r="AO13" s="82">
        <f>'1.47 Adult population share'!AO13/100*'1.46 Population'!AO13</f>
        <v>39966.644741612057</v>
      </c>
      <c r="AP13" s="82"/>
      <c r="AQ13" s="82">
        <f>'1.47 Adult population share'!AQ13/100*'1.46 Population'!AQ13</f>
        <v>21682.903688279875</v>
      </c>
      <c r="AR13" s="82">
        <f>'1.47 Adult population share'!AR13/100*'1.46 Population'!AR13</f>
        <v>3758.2310715240337</v>
      </c>
      <c r="AS13" s="82">
        <f>'1.47 Adult population share'!AS13/100*'1.46 Population'!AS13</f>
        <v>90373.453324036978</v>
      </c>
      <c r="AT13" s="82">
        <f>'1.47 Adult population share'!AT13/100*'1.46 Population'!AT13</f>
        <v>8761.7154062030695</v>
      </c>
      <c r="AU13" s="82">
        <f>'1.47 Adult population share'!AU13/100*'1.46 Population'!AU13</f>
        <v>20289.167680439805</v>
      </c>
      <c r="AV13" s="82">
        <f>'1.47 Adult population share'!AV13/100*'1.46 Population'!AV13</f>
        <v>1817.2221124191997</v>
      </c>
      <c r="AW13" s="82">
        <f>'1.47 Adult population share'!AW13/100*'1.46 Population'!AW13</f>
        <v>4043.6634778020893</v>
      </c>
      <c r="AX13" s="82">
        <f>'1.47 Adult population share'!AX13/100*'1.46 Population'!AX13</f>
        <v>5768.0385791990266</v>
      </c>
      <c r="AY13" s="82">
        <f>'1.47 Adult population share'!AY13/100*'1.46 Population'!AY13</f>
        <v>4491.1550829355756</v>
      </c>
      <c r="AZ13" s="82">
        <f>'1.47 Adult population share'!AZ13/100*'1.46 Population'!AZ13</f>
        <v>47295.907371275105</v>
      </c>
      <c r="BA13" s="82">
        <f>'1.47 Adult population share'!BA13/100*'1.46 Population'!BA13</f>
        <v>12355.506750427545</v>
      </c>
      <c r="BB13" s="82">
        <f>'1.47 Adult population share'!BB13/100*'1.46 Population'!BB13</f>
        <v>2241.9989331014617</v>
      </c>
      <c r="BC13" s="82">
        <f>'1.47 Adult population share'!BC13/100*'1.46 Population'!BC13</f>
        <v>11352.820217638426</v>
      </c>
      <c r="BD13" s="82"/>
      <c r="BE13" s="82">
        <f>'1.47 Adult population share'!BE13/100*'1.46 Population'!BE13</f>
        <v>13213.897077158439</v>
      </c>
      <c r="BF13" s="82">
        <f>'1.47 Adult population share'!BF13/100*'1.46 Population'!BF13</f>
        <v>5943.3139186231429</v>
      </c>
      <c r="BG13" s="82">
        <f>'1.47 Adult population share'!BG13/100*'1.46 Population'!BG13</f>
        <v>28726.477128304145</v>
      </c>
      <c r="BH13" s="82">
        <f>'1.47 Adult population share'!BH13/100*'1.46 Population'!BH13</f>
        <v>27631.464115987212</v>
      </c>
      <c r="BI13" s="82">
        <f>'1.47 Adult population share'!BI13/100*'1.46 Population'!BI13</f>
        <v>2957.9537964720926</v>
      </c>
      <c r="BJ13" s="82">
        <f>'1.47 Adult population share'!BJ13/100*'1.46 Population'!BJ13</f>
        <v>10613.685909387281</v>
      </c>
      <c r="BK13" s="82">
        <f>'1.47 Adult population share'!BK13/100*'1.46 Population'!BK13</f>
        <v>13913.31723679455</v>
      </c>
      <c r="BL13" s="82">
        <f>'1.47 Adult population share'!BL13/100*'1.46 Population'!BL13</f>
        <v>48500.250674389579</v>
      </c>
      <c r="BM13" s="82">
        <f>'1.47 Adult population share'!BM13/100*'1.46 Population'!BM13</f>
        <v>8430.6464853943562</v>
      </c>
      <c r="BN13" s="82">
        <f>'1.47 Adult population share'!BN13/100*'1.46 Population'!BN13</f>
        <v>20678.211800234782</v>
      </c>
      <c r="BO13" s="82">
        <f>'1.47 Adult population share'!BO13/100*'1.46 Population'!BO13</f>
        <v>4655.9998212225664</v>
      </c>
      <c r="BP13" s="82">
        <f>'1.47 Adult population share'!BP13/100*'1.46 Population'!BP13</f>
        <v>996.43129524796382</v>
      </c>
      <c r="BQ13" s="82"/>
      <c r="BR13" s="82">
        <f>'1.47 Adult population share'!BR13/100*'1.46 Population'!BR13</f>
        <v>20886.865463696926</v>
      </c>
      <c r="BS13" s="82">
        <f>'1.47 Adult population share'!BS13/100*'1.46 Population'!BS13</f>
        <v>189938.97489054731</v>
      </c>
      <c r="BT13" s="82">
        <f>'1.47 Adult population share'!BT13/100*'1.46 Population'!BT13</f>
        <v>346766.42992548848</v>
      </c>
      <c r="BU13" s="82">
        <f>'1.47 Adult population share'!BU13/100*'1.46 Population'!BU13</f>
        <v>6245.5152697377916</v>
      </c>
      <c r="BV13" s="82">
        <f>'1.47 Adult population share'!BV13/100*'1.46 Population'!BV13</f>
        <v>8055.8366901395584</v>
      </c>
      <c r="BW13" s="82">
        <f>'1.47 Adult population share'!BW13/100*'1.46 Population'!BW13</f>
        <v>4220.773577106027</v>
      </c>
      <c r="BX13" s="82">
        <f>'1.47 Adult population share'!BX13/100*'1.46 Population'!BX13</f>
        <v>3976.6461938496645</v>
      </c>
      <c r="BY13" s="82">
        <f>'1.47 Adult population share'!BY13/100*'1.46 Population'!BY13</f>
        <v>44218.327895269038</v>
      </c>
      <c r="BZ13" s="82">
        <f>'1.47 Adult population share'!BZ13/100*'1.46 Population'!BZ13</f>
        <v>65570.852490569479</v>
      </c>
      <c r="CA13" s="82">
        <f>'1.47 Adult population share'!CA13/100*'1.46 Population'!CA13</f>
        <v>7928.8570236644082</v>
      </c>
      <c r="CB13" s="82">
        <f>'1.47 Adult population share'!CB13/100*'1.46 Population'!CB13</f>
        <v>2509.1016538171652</v>
      </c>
      <c r="CC13" s="82">
        <f>'1.47 Adult population share'!CC13/100*'1.46 Population'!CC13</f>
        <v>46401.680416399809</v>
      </c>
      <c r="CD13" s="82">
        <f>'1.47 Adult population share'!CD13/100*'1.46 Population'!CD13</f>
        <v>11872.164820075619</v>
      </c>
      <c r="CE13" s="82">
        <f>'1.47 Adult population share'!CE13/100*'1.46 Population'!CE13</f>
        <v>3363.1354775972986</v>
      </c>
      <c r="CF13" s="82">
        <f>'1.47 Adult population share'!CF13/100*'1.46 Population'!CF13</f>
        <v>7777.8687801143806</v>
      </c>
      <c r="CG13" s="82">
        <f>'1.47 Adult population share'!CG13/100*'1.46 Population'!CG13</f>
        <v>30078.473417200319</v>
      </c>
      <c r="CH13" s="82">
        <f>'1.47 Adult population share'!CH13/100*'1.46 Population'!CH13</f>
        <v>6880.1543381012152</v>
      </c>
      <c r="CI13" s="82">
        <f>'1.47 Adult population share'!CI13/100*'1.46 Population'!CI13</f>
        <v>5389.5917371799187</v>
      </c>
      <c r="CJ13" s="82">
        <f>'1.47 Adult population share'!CJ13/100*'1.46 Population'!CJ13</f>
        <v>32297.419229151572</v>
      </c>
      <c r="CK13" s="82">
        <f>'1.47 Adult population share'!CK13/100*'1.46 Population'!CK13</f>
        <v>45986.243704402739</v>
      </c>
      <c r="CL13" s="82"/>
      <c r="CM13" s="82"/>
      <c r="CN13" s="82"/>
      <c r="CO13" s="82"/>
      <c r="CP13" s="82"/>
    </row>
    <row r="14" spans="1:94" x14ac:dyDescent="0.25">
      <c r="A14" s="77">
        <v>1988</v>
      </c>
      <c r="B14" s="82">
        <f>'1.47 Adult population share'!B14/100*'1.46 Population'!B14</f>
        <v>3455770.787078572</v>
      </c>
      <c r="C14" s="82"/>
      <c r="D14" s="82">
        <f>'1.47 Adult population share'!D14/100*'1.46 Population'!D14</f>
        <v>4598.478066278064</v>
      </c>
      <c r="E14" s="82">
        <f>'1.47 Adult population share'!E14/100*'1.46 Population'!E14</f>
        <v>770951.53452030465</v>
      </c>
      <c r="F14" s="82">
        <f>'1.47 Adult population share'!F14/100*'1.46 Population'!F14</f>
        <v>4379.0142972144258</v>
      </c>
      <c r="G14" s="82">
        <f>'1.47 Adult population share'!G14/100*'1.46 Population'!G14</f>
        <v>490545.23019178363</v>
      </c>
      <c r="H14" s="82">
        <f>'1.47 Adult population share'!H14/100*'1.46 Population'!H14</f>
        <v>109278.28313556171</v>
      </c>
      <c r="I14" s="82">
        <f>'1.47 Adult population share'!I14/100*'1.46 Population'!I14</f>
        <v>98591.228111437827</v>
      </c>
      <c r="J14" s="82">
        <f>'1.47 Adult population share'!J14/100*'1.46 Population'!J14</f>
        <v>10920.620036186298</v>
      </c>
      <c r="K14" s="82">
        <f>'1.47 Adult population share'!K14/100*'1.46 Population'!K14</f>
        <v>10731.140973717522</v>
      </c>
      <c r="L14" s="82">
        <f>'1.47 Adult population share'!L14/100*'1.46 Population'!L14</f>
        <v>57839.900132666102</v>
      </c>
      <c r="M14" s="82">
        <f>'1.47 Adult population share'!M14/100*'1.46 Population'!M14</f>
        <v>34517.361692696228</v>
      </c>
      <c r="N14" s="82">
        <f>'1.47 Adult population share'!N14/100*'1.46 Population'!N14</f>
        <v>2209.0836036397623</v>
      </c>
      <c r="O14" s="82">
        <f>'1.47 Adult population share'!O14/100*'1.46 Population'!O14</f>
        <v>30557.222358210336</v>
      </c>
      <c r="P14" s="82"/>
      <c r="Q14" s="82">
        <f>'1.47 Adult population share'!Q14/100*'1.46 Population'!Q14</f>
        <v>37375.167534425811</v>
      </c>
      <c r="R14" s="82">
        <f>'1.47 Adult population share'!R14/100*'1.46 Population'!R14</f>
        <v>11591.395374062218</v>
      </c>
      <c r="S14" s="82">
        <f>'1.47 Adult population share'!S14/100*'1.46 Population'!S14</f>
        <v>40452.94842572484</v>
      </c>
      <c r="T14" s="82"/>
      <c r="U14" s="82">
        <f>'1.47 Adult population share'!U14/100*'1.46 Population'!U14</f>
        <v>12796.282162607346</v>
      </c>
      <c r="V14" s="82">
        <f>'1.47 Adult population share'!V14/100*'1.46 Population'!V14</f>
        <v>2602.4028214471878</v>
      </c>
      <c r="W14" s="82">
        <f>'1.47 Adult population share'!W14/100*'1.46 Population'!W14</f>
        <v>258707.96678561519</v>
      </c>
      <c r="X14" s="82">
        <f>'1.47 Adult population share'!X14/100*'1.46 Population'!X14</f>
        <v>7767.8874850699594</v>
      </c>
      <c r="Y14" s="82">
        <f>'1.47 Adult population share'!Y14/100*'1.46 Population'!Y14</f>
        <v>3352.1008797080717</v>
      </c>
      <c r="Z14" s="82">
        <f>'1.47 Adult population share'!Z14/100*'1.46 Population'!Z14</f>
        <v>7027.0342521410157</v>
      </c>
      <c r="AA14" s="82">
        <f>'1.47 Adult population share'!AA14/100*'1.46 Population'!AA14</f>
        <v>3783.5554473348989</v>
      </c>
      <c r="AB14" s="82">
        <f>'1.47 Adult population share'!AB14/100*'1.46 Population'!AB14</f>
        <v>7983.8491206970793</v>
      </c>
      <c r="AC14" s="82">
        <f>'1.47 Adult population share'!AC14/100*'1.46 Population'!AC14</f>
        <v>1210.8279633799104</v>
      </c>
      <c r="AD14" s="82">
        <f>'1.47 Adult population share'!AD14/100*'1.46 Population'!AD14</f>
        <v>3827.2692282587368</v>
      </c>
      <c r="AE14" s="82">
        <f>'1.47 Adult population share'!AE14/100*'1.46 Population'!AE14</f>
        <v>8267.750132269166</v>
      </c>
      <c r="AF14" s="82">
        <f>'1.47 Adult population share'!AF14/100*'1.46 Population'!AF14</f>
        <v>2072.0518742526438</v>
      </c>
      <c r="AG14" s="82">
        <f>'1.47 Adult population share'!AG14/100*'1.46 Population'!AG14</f>
        <v>2810.2658541490596</v>
      </c>
      <c r="AH14" s="82">
        <f>'1.47 Adult population share'!AH14/100*'1.46 Population'!AH14</f>
        <v>1426.4786650394226</v>
      </c>
      <c r="AI14" s="82">
        <f>'1.47 Adult population share'!AI14/100*'1.46 Population'!AI14</f>
        <v>28113.51090835351</v>
      </c>
      <c r="AJ14" s="82">
        <f>'1.47 Adult population share'!AJ14/100*'1.46 Population'!AJ14</f>
        <v>17389.152917749983</v>
      </c>
      <c r="AK14" s="82">
        <f>'1.47 Adult population share'!AK14/100*'1.46 Population'!AK14</f>
        <v>112399.93160533915</v>
      </c>
      <c r="AL14" s="82">
        <f>'1.47 Adult population share'!AL14/100*'1.46 Population'!AL14</f>
        <v>5746.2053782201192</v>
      </c>
      <c r="AM14" s="82">
        <f>'1.47 Adult population share'!AM14/100*'1.46 Population'!AM14</f>
        <v>3865.2909679737891</v>
      </c>
      <c r="AN14" s="82">
        <f>'1.47 Adult population share'!AN14/100*'1.46 Population'!AN14</f>
        <v>1564.0153144385961</v>
      </c>
      <c r="AO14" s="82">
        <f>'1.47 Adult population share'!AO14/100*'1.46 Population'!AO14</f>
        <v>40231.81312808783</v>
      </c>
      <c r="AP14" s="82"/>
      <c r="AQ14" s="82">
        <f>'1.47 Adult population share'!AQ14/100*'1.46 Population'!AQ14</f>
        <v>21990.418625692964</v>
      </c>
      <c r="AR14" s="82">
        <f>'1.47 Adult population share'!AR14/100*'1.46 Population'!AR14</f>
        <v>3843.0345778803412</v>
      </c>
      <c r="AS14" s="82">
        <f>'1.47 Adult population share'!AS14/100*'1.46 Population'!AS14</f>
        <v>92602.334415187681</v>
      </c>
      <c r="AT14" s="82">
        <f>'1.47 Adult population share'!AT14/100*'1.46 Population'!AT14</f>
        <v>8937.4663774048677</v>
      </c>
      <c r="AU14" s="82">
        <f>'1.47 Adult population share'!AU14/100*'1.46 Population'!AU14</f>
        <v>20785.41019914674</v>
      </c>
      <c r="AV14" s="82">
        <f>'1.47 Adult population share'!AV14/100*'1.46 Population'!AV14</f>
        <v>1865.0238011791234</v>
      </c>
      <c r="AW14" s="82">
        <f>'1.47 Adult population share'!AW14/100*'1.46 Population'!AW14</f>
        <v>4149.2410998109017</v>
      </c>
      <c r="AX14" s="82">
        <f>'1.47 Adult population share'!AX14/100*'1.46 Population'!AX14</f>
        <v>5945.7778204918504</v>
      </c>
      <c r="AY14" s="82">
        <f>'1.47 Adult population share'!AY14/100*'1.46 Population'!AY14</f>
        <v>4608.4656035015441</v>
      </c>
      <c r="AZ14" s="82">
        <f>'1.47 Adult population share'!AZ14/100*'1.46 Population'!AZ14</f>
        <v>48942.026975988134</v>
      </c>
      <c r="BA14" s="82">
        <f>'1.47 Adult population share'!BA14/100*'1.46 Population'!BA14</f>
        <v>12696.167821553592</v>
      </c>
      <c r="BB14" s="82">
        <f>'1.47 Adult population share'!BB14/100*'1.46 Population'!BB14</f>
        <v>2259.4224171042006</v>
      </c>
      <c r="BC14" s="82">
        <f>'1.47 Adult population share'!BC14/100*'1.46 Population'!BC14</f>
        <v>11667.975874598036</v>
      </c>
      <c r="BD14" s="82"/>
      <c r="BE14" s="82">
        <f>'1.47 Adult population share'!BE14/100*'1.46 Population'!BE14</f>
        <v>13684.386895277161</v>
      </c>
      <c r="BF14" s="82">
        <f>'1.47 Adult population share'!BF14/100*'1.46 Population'!BF14</f>
        <v>6115.4822270538734</v>
      </c>
      <c r="BG14" s="82">
        <f>'1.47 Adult population share'!BG14/100*'1.46 Population'!BG14</f>
        <v>29259.773101345418</v>
      </c>
      <c r="BH14" s="82">
        <f>'1.47 Adult population share'!BH14/100*'1.46 Population'!BH14</f>
        <v>28651.489931099361</v>
      </c>
      <c r="BI14" s="82">
        <f>'1.47 Adult population share'!BI14/100*'1.46 Population'!BI14</f>
        <v>3021.6369820502186</v>
      </c>
      <c r="BJ14" s="82">
        <f>'1.47 Adult population share'!BJ14/100*'1.46 Population'!BJ14</f>
        <v>11037.780983874884</v>
      </c>
      <c r="BK14" s="82">
        <f>'1.47 Adult population share'!BK14/100*'1.46 Population'!BK14</f>
        <v>14291.178156324486</v>
      </c>
      <c r="BL14" s="82">
        <f>'1.47 Adult population share'!BL14/100*'1.46 Population'!BL14</f>
        <v>49821.351864912554</v>
      </c>
      <c r="BM14" s="82">
        <f>'1.47 Adult population share'!BM14/100*'1.46 Population'!BM14</f>
        <v>8802.0910174790297</v>
      </c>
      <c r="BN14" s="82">
        <f>'1.47 Adult population share'!BN14/100*'1.46 Population'!BN14</f>
        <v>21232.601206548614</v>
      </c>
      <c r="BO14" s="82">
        <f>'1.47 Adult population share'!BO14/100*'1.46 Population'!BO14</f>
        <v>4802.1040965462571</v>
      </c>
      <c r="BP14" s="82">
        <f>'1.47 Adult population share'!BP14/100*'1.46 Population'!BP14</f>
        <v>1061.806937401481</v>
      </c>
      <c r="BQ14" s="82"/>
      <c r="BR14" s="82">
        <f>'1.47 Adult population share'!BR14/100*'1.46 Population'!BR14</f>
        <v>21192.247164757311</v>
      </c>
      <c r="BS14" s="82">
        <f>'1.47 Adult population share'!BS14/100*'1.46 Population'!BS14</f>
        <v>191682.55973826454</v>
      </c>
      <c r="BT14" s="82">
        <f>'1.47 Adult population share'!BT14/100*'1.46 Population'!BT14</f>
        <v>348762.55028755032</v>
      </c>
      <c r="BU14" s="82">
        <f>'1.47 Adult population share'!BU14/100*'1.46 Population'!BU14</f>
        <v>6270.8054978365008</v>
      </c>
      <c r="BV14" s="82">
        <f>'1.47 Adult population share'!BV14/100*'1.46 Population'!BV14</f>
        <v>8078.3264640214411</v>
      </c>
      <c r="BW14" s="82">
        <f>'1.47 Adult population share'!BW14/100*'1.46 Population'!BW14</f>
        <v>4237.4537039362021</v>
      </c>
      <c r="BX14" s="82">
        <f>'1.47 Adult population share'!BX14/100*'1.46 Population'!BX14</f>
        <v>3985.8959986962545</v>
      </c>
      <c r="BY14" s="82">
        <f>'1.47 Adult population share'!BY14/100*'1.46 Population'!BY14</f>
        <v>44613.781547207029</v>
      </c>
      <c r="BZ14" s="82">
        <f>'1.47 Adult population share'!BZ14/100*'1.46 Population'!BZ14</f>
        <v>65630.651459952278</v>
      </c>
      <c r="CA14" s="82">
        <f>'1.47 Adult population share'!CA14/100*'1.46 Population'!CA14</f>
        <v>7993.8603390563821</v>
      </c>
      <c r="CB14" s="82">
        <f>'1.47 Adult population share'!CB14/100*'1.46 Population'!CB14</f>
        <v>2521.4210314028192</v>
      </c>
      <c r="CC14" s="82">
        <f>'1.47 Adult population share'!CC14/100*'1.46 Population'!CC14</f>
        <v>46728.314738876878</v>
      </c>
      <c r="CD14" s="82">
        <f>'1.47 Adult population share'!CD14/100*'1.46 Population'!CD14</f>
        <v>11995.144288203448</v>
      </c>
      <c r="CE14" s="82">
        <f>'1.47 Adult population share'!CE14/100*'1.46 Population'!CE14</f>
        <v>3391.9513633808324</v>
      </c>
      <c r="CF14" s="82">
        <f>'1.47 Adult population share'!CF14/100*'1.46 Population'!CF14</f>
        <v>7835.770527673857</v>
      </c>
      <c r="CG14" s="82">
        <f>'1.47 Adult population share'!CG14/100*'1.46 Population'!CG14</f>
        <v>30395.574266398944</v>
      </c>
      <c r="CH14" s="82">
        <f>'1.47 Adult population share'!CH14/100*'1.46 Population'!CH14</f>
        <v>6910.9661486054101</v>
      </c>
      <c r="CI14" s="82">
        <f>'1.47 Adult population share'!CI14/100*'1.46 Population'!CI14</f>
        <v>5437.9142633883093</v>
      </c>
      <c r="CJ14" s="82">
        <f>'1.47 Adult population share'!CJ14/100*'1.46 Population'!CJ14</f>
        <v>33121.10079533064</v>
      </c>
      <c r="CK14" s="82">
        <f>'1.47 Adult population share'!CK14/100*'1.46 Population'!CK14</f>
        <v>46111.999472432901</v>
      </c>
      <c r="CL14" s="82"/>
      <c r="CM14" s="82"/>
      <c r="CN14" s="82"/>
      <c r="CO14" s="82"/>
      <c r="CP14" s="82"/>
    </row>
    <row r="15" spans="1:94" x14ac:dyDescent="0.25">
      <c r="A15" s="77">
        <v>1989</v>
      </c>
      <c r="B15" s="82">
        <f>'1.47 Adult population share'!B15/100*'1.46 Population'!B15</f>
        <v>3524793.9015376256</v>
      </c>
      <c r="C15" s="82"/>
      <c r="D15" s="82">
        <f>'1.47 Adult population share'!D15/100*'1.46 Population'!D15</f>
        <v>4638.9067208066162</v>
      </c>
      <c r="E15" s="82">
        <f>'1.47 Adult population share'!E15/100*'1.46 Population'!E15</f>
        <v>786624.03260503104</v>
      </c>
      <c r="F15" s="82">
        <f>'1.47 Adult population share'!F15/100*'1.46 Population'!F15</f>
        <v>4446.7277432424562</v>
      </c>
      <c r="G15" s="82">
        <f>'1.47 Adult population share'!G15/100*'1.46 Population'!G15</f>
        <v>502440.27878885798</v>
      </c>
      <c r="H15" s="82">
        <f>'1.47 Adult population share'!H15/100*'1.46 Population'!H15</f>
        <v>112297.39346817767</v>
      </c>
      <c r="I15" s="82">
        <f>'1.47 Adult population share'!I15/100*'1.46 Population'!I15</f>
        <v>99865.721071007269</v>
      </c>
      <c r="J15" s="82">
        <f>'1.47 Adult population share'!J15/100*'1.46 Population'!J15</f>
        <v>11100.183768130864</v>
      </c>
      <c r="K15" s="82">
        <f>'1.47 Adult population share'!K15/100*'1.46 Population'!K15</f>
        <v>11059.252464140864</v>
      </c>
      <c r="L15" s="82">
        <f>'1.47 Adult population share'!L15/100*'1.46 Population'!L15</f>
        <v>59551.802266769701</v>
      </c>
      <c r="M15" s="82">
        <f>'1.47 Adult population share'!M15/100*'1.46 Population'!M15</f>
        <v>35535.289829386966</v>
      </c>
      <c r="N15" s="82">
        <f>'1.47 Adult population share'!N15/100*'1.46 Population'!N15</f>
        <v>2291.9568243052036</v>
      </c>
      <c r="O15" s="82">
        <f>'1.47 Adult population share'!O15/100*'1.46 Population'!O15</f>
        <v>31258.327343664503</v>
      </c>
      <c r="P15" s="82"/>
      <c r="Q15" s="82">
        <f>'1.47 Adult population share'!Q15/100*'1.46 Population'!Q15</f>
        <v>38473.047135938054</v>
      </c>
      <c r="R15" s="82">
        <f>'1.47 Adult population share'!R15/100*'1.46 Population'!R15</f>
        <v>11861.695206435343</v>
      </c>
      <c r="S15" s="82">
        <f>'1.47 Adult population share'!S15/100*'1.46 Population'!S15</f>
        <v>41583.712377092088</v>
      </c>
      <c r="T15" s="82"/>
      <c r="U15" s="82">
        <f>'1.47 Adult population share'!U15/100*'1.46 Population'!U15</f>
        <v>13071.694903981797</v>
      </c>
      <c r="V15" s="82">
        <f>'1.47 Adult population share'!V15/100*'1.46 Population'!V15</f>
        <v>2613.5832048447337</v>
      </c>
      <c r="W15" s="82">
        <f>'1.47 Adult population share'!W15/100*'1.46 Population'!W15</f>
        <v>260277.85438002949</v>
      </c>
      <c r="X15" s="82">
        <f>'1.47 Adult population share'!X15/100*'1.46 Population'!X15</f>
        <v>7820.7820838501702</v>
      </c>
      <c r="Y15" s="82">
        <f>'1.47 Adult population share'!Y15/100*'1.46 Population'!Y15</f>
        <v>3405.6530515724494</v>
      </c>
      <c r="Z15" s="82">
        <f>'1.47 Adult population share'!Z15/100*'1.46 Population'!Z15</f>
        <v>7010.4844549909512</v>
      </c>
      <c r="AA15" s="82">
        <f>'1.47 Adult population share'!AA15/100*'1.46 Population'!AA15</f>
        <v>3806.6349978778931</v>
      </c>
      <c r="AB15" s="82">
        <f>'1.47 Adult population share'!AB15/100*'1.46 Population'!AB15</f>
        <v>8024.6819613043763</v>
      </c>
      <c r="AC15" s="82">
        <f>'1.47 Adult population share'!AC15/100*'1.46 Population'!AC15</f>
        <v>1216.7646733768522</v>
      </c>
      <c r="AD15" s="82">
        <f>'1.47 Adult population share'!AD15/100*'1.46 Population'!AD15</f>
        <v>3855.4051569436997</v>
      </c>
      <c r="AE15" s="82">
        <f>'1.47 Adult population share'!AE15/100*'1.46 Population'!AE15</f>
        <v>8241.910596171665</v>
      </c>
      <c r="AF15" s="82">
        <f>'1.47 Adult population share'!AF15/100*'1.46 Population'!AF15</f>
        <v>2091.591829571923</v>
      </c>
      <c r="AG15" s="82">
        <f>'1.47 Adult population share'!AG15/100*'1.46 Population'!AG15</f>
        <v>2842.9082492084749</v>
      </c>
      <c r="AH15" s="82">
        <f>'1.47 Adult population share'!AH15/100*'1.46 Population'!AH15</f>
        <v>1435.0156554319483</v>
      </c>
      <c r="AI15" s="82">
        <f>'1.47 Adult population share'!AI15/100*'1.46 Population'!AI15</f>
        <v>28264.338402470654</v>
      </c>
      <c r="AJ15" s="82">
        <f>'1.47 Adult population share'!AJ15/100*'1.46 Population'!AJ15</f>
        <v>17521.892273412675</v>
      </c>
      <c r="AK15" s="82">
        <f>'1.47 Adult population share'!AK15/100*'1.46 Population'!AK15</f>
        <v>113203.98170408639</v>
      </c>
      <c r="AL15" s="82">
        <f>'1.47 Adult population share'!AL15/100*'1.46 Population'!AL15</f>
        <v>5754.7502520188918</v>
      </c>
      <c r="AM15" s="82">
        <f>'1.47 Adult population share'!AM15/100*'1.46 Population'!AM15</f>
        <v>3897.844325446235</v>
      </c>
      <c r="AN15" s="82">
        <f>'1.47 Adult population share'!AN15/100*'1.46 Population'!AN15</f>
        <v>1573.1850874851943</v>
      </c>
      <c r="AO15" s="82">
        <f>'1.47 Adult population share'!AO15/100*'1.46 Population'!AO15</f>
        <v>40479.71927289461</v>
      </c>
      <c r="AP15" s="82"/>
      <c r="AQ15" s="82">
        <f>'1.47 Adult population share'!AQ15/100*'1.46 Population'!AQ15</f>
        <v>22327.55237345018</v>
      </c>
      <c r="AR15" s="82">
        <f>'1.47 Adult population share'!AR15/100*'1.46 Population'!AR15</f>
        <v>3931.856097518893</v>
      </c>
      <c r="AS15" s="82">
        <f>'1.47 Adult population share'!AS15/100*'1.46 Population'!AS15</f>
        <v>94873.867729611637</v>
      </c>
      <c r="AT15" s="82">
        <f>'1.47 Adult population share'!AT15/100*'1.46 Population'!AT15</f>
        <v>9113.4423441993349</v>
      </c>
      <c r="AU15" s="82">
        <f>'1.47 Adult population share'!AU15/100*'1.46 Population'!AU15</f>
        <v>21287.489409947681</v>
      </c>
      <c r="AV15" s="82">
        <f>'1.47 Adult population share'!AV15/100*'1.46 Population'!AV15</f>
        <v>1914.7392138930286</v>
      </c>
      <c r="AW15" s="82">
        <f>'1.47 Adult population share'!AW15/100*'1.46 Population'!AW15</f>
        <v>4254.1964600010788</v>
      </c>
      <c r="AX15" s="82">
        <f>'1.47 Adult population share'!AX15/100*'1.46 Population'!AX15</f>
        <v>6127.4802827195117</v>
      </c>
      <c r="AY15" s="82">
        <f>'1.47 Adult population share'!AY15/100*'1.46 Population'!AY15</f>
        <v>4730.5702058938841</v>
      </c>
      <c r="AZ15" s="82">
        <f>'1.47 Adult population share'!AZ15/100*'1.46 Population'!AZ15</f>
        <v>50602.868065770774</v>
      </c>
      <c r="BA15" s="82">
        <f>'1.47 Adult population share'!BA15/100*'1.46 Population'!BA15</f>
        <v>13049.388869567936</v>
      </c>
      <c r="BB15" s="82">
        <f>'1.47 Adult population share'!BB15/100*'1.46 Population'!BB15</f>
        <v>2278.8450659358982</v>
      </c>
      <c r="BC15" s="82">
        <f>'1.47 Adult population share'!BC15/100*'1.46 Population'!BC15</f>
        <v>11991.718503107704</v>
      </c>
      <c r="BD15" s="82"/>
      <c r="BE15" s="82">
        <f>'1.47 Adult population share'!BE15/100*'1.46 Population'!BE15</f>
        <v>14173.826273887245</v>
      </c>
      <c r="BF15" s="82">
        <f>'1.47 Adult population share'!BF15/100*'1.46 Population'!BF15</f>
        <v>6296.1374337659672</v>
      </c>
      <c r="BG15" s="82">
        <f>'1.47 Adult population share'!BG15/100*'1.46 Population'!BG15</f>
        <v>29828.792977888254</v>
      </c>
      <c r="BH15" s="82">
        <f>'1.47 Adult population share'!BH15/100*'1.46 Population'!BH15</f>
        <v>29677.028854482582</v>
      </c>
      <c r="BI15" s="82">
        <f>'1.47 Adult population share'!BI15/100*'1.46 Population'!BI15</f>
        <v>3089.5548741473685</v>
      </c>
      <c r="BJ15" s="82">
        <f>'1.47 Adult population share'!BJ15/100*'1.46 Population'!BJ15</f>
        <v>11487.457742917648</v>
      </c>
      <c r="BK15" s="82">
        <f>'1.47 Adult population share'!BK15/100*'1.46 Population'!BK15</f>
        <v>14672.43856017598</v>
      </c>
      <c r="BL15" s="82">
        <f>'1.47 Adult population share'!BL15/100*'1.46 Population'!BL15</f>
        <v>51228.077739948989</v>
      </c>
      <c r="BM15" s="82">
        <f>'1.47 Adult population share'!BM15/100*'1.46 Population'!BM15</f>
        <v>9148.0315717305293</v>
      </c>
      <c r="BN15" s="82">
        <f>'1.47 Adult population share'!BN15/100*'1.46 Population'!BN15</f>
        <v>21825.097187929056</v>
      </c>
      <c r="BO15" s="82">
        <f>'1.47 Adult population share'!BO15/100*'1.46 Population'!BO15</f>
        <v>4952.8489901795274</v>
      </c>
      <c r="BP15" s="82">
        <f>'1.47 Adult population share'!BP15/100*'1.46 Population'!BP15</f>
        <v>1134.5897446260974</v>
      </c>
      <c r="BQ15" s="82"/>
      <c r="BR15" s="82">
        <f>'1.47 Adult population share'!BR15/100*'1.46 Population'!BR15</f>
        <v>21604.885935828366</v>
      </c>
      <c r="BS15" s="82">
        <f>'1.47 Adult population share'!BS15/100*'1.46 Population'!BS15</f>
        <v>193505.12363088728</v>
      </c>
      <c r="BT15" s="82">
        <f>'1.47 Adult population share'!BT15/100*'1.46 Population'!BT15</f>
        <v>350964.36367416615</v>
      </c>
      <c r="BU15" s="82">
        <f>'1.47 Adult population share'!BU15/100*'1.46 Population'!BU15</f>
        <v>6301.528428571447</v>
      </c>
      <c r="BV15" s="82">
        <f>'1.47 Adult population share'!BV15/100*'1.46 Population'!BV15</f>
        <v>8130.5156616898703</v>
      </c>
      <c r="BW15" s="82">
        <f>'1.47 Adult population share'!BW15/100*'1.46 Population'!BW15</f>
        <v>4248.2936363820681</v>
      </c>
      <c r="BX15" s="82">
        <f>'1.47 Adult population share'!BX15/100*'1.46 Population'!BX15</f>
        <v>3997.4605664989722</v>
      </c>
      <c r="BY15" s="82">
        <f>'1.47 Adult population share'!BY15/100*'1.46 Population'!BY15</f>
        <v>45000.067506241547</v>
      </c>
      <c r="BZ15" s="82">
        <f>'1.47 Adult population share'!BZ15/100*'1.46 Population'!BZ15</f>
        <v>65969.989695084194</v>
      </c>
      <c r="CA15" s="82">
        <f>'1.47 Adult population share'!CA15/100*'1.46 Population'!CA15</f>
        <v>8076.4656685137361</v>
      </c>
      <c r="CB15" s="82">
        <f>'1.47 Adult population share'!CB15/100*'1.46 Population'!CB15</f>
        <v>2527.9798521957096</v>
      </c>
      <c r="CC15" s="82">
        <f>'1.47 Adult population share'!CC15/100*'1.46 Population'!CC15</f>
        <v>47055.360506389334</v>
      </c>
      <c r="CD15" s="82">
        <f>'1.47 Adult population share'!CD15/100*'1.46 Population'!CD15</f>
        <v>12100.073536553324</v>
      </c>
      <c r="CE15" s="82">
        <f>'1.47 Adult population share'!CE15/100*'1.46 Population'!CE15</f>
        <v>3417.4447140820357</v>
      </c>
      <c r="CF15" s="82">
        <f>'1.47 Adult population share'!CF15/100*'1.46 Population'!CF15</f>
        <v>7895.3693729248635</v>
      </c>
      <c r="CG15" s="82">
        <f>'1.47 Adult population share'!CG15/100*'1.46 Population'!CG15</f>
        <v>30723.356673950202</v>
      </c>
      <c r="CH15" s="82">
        <f>'1.47 Adult population share'!CH15/100*'1.46 Population'!CH15</f>
        <v>6947.0513045135358</v>
      </c>
      <c r="CI15" s="82">
        <f>'1.47 Adult population share'!CI15/100*'1.46 Population'!CI15</f>
        <v>5490.1894060500417</v>
      </c>
      <c r="CJ15" s="82">
        <f>'1.47 Adult population share'!CJ15/100*'1.46 Population'!CJ15</f>
        <v>33973.35105644384</v>
      </c>
      <c r="CK15" s="82">
        <f>'1.47 Adult population share'!CK15/100*'1.46 Population'!CK15</f>
        <v>46220.142222184026</v>
      </c>
      <c r="CL15" s="82"/>
      <c r="CM15" s="82"/>
      <c r="CN15" s="82"/>
      <c r="CO15" s="82"/>
      <c r="CP15" s="82"/>
    </row>
    <row r="16" spans="1:94" x14ac:dyDescent="0.25">
      <c r="A16" s="77">
        <v>1990</v>
      </c>
      <c r="B16" s="82">
        <f>'1.47 Adult population share'!B16/100*'1.46 Population'!B16</f>
        <v>3595434.8519952483</v>
      </c>
      <c r="C16" s="82"/>
      <c r="D16" s="82">
        <f>'1.47 Adult population share'!D16/100*'1.46 Population'!D16</f>
        <v>4693.5778820295645</v>
      </c>
      <c r="E16" s="82">
        <f>'1.47 Adult population share'!E16/100*'1.46 Population'!E16</f>
        <v>801978.86359814683</v>
      </c>
      <c r="F16" s="82">
        <f>'1.47 Adult population share'!F16/100*'1.46 Population'!F16</f>
        <v>4478.7278955387555</v>
      </c>
      <c r="G16" s="82">
        <f>'1.47 Adult population share'!G16/100*'1.46 Population'!G16</f>
        <v>514692.74105611967</v>
      </c>
      <c r="H16" s="82">
        <f>'1.47 Adult population share'!H16/100*'1.46 Population'!H16</f>
        <v>115332.45865110037</v>
      </c>
      <c r="I16" s="82">
        <f>'1.47 Adult population share'!I16/100*'1.46 Population'!I16</f>
        <v>100972.24652032116</v>
      </c>
      <c r="J16" s="82">
        <f>'1.47 Adult population share'!J16/100*'1.46 Population'!J16</f>
        <v>11168.91932166838</v>
      </c>
      <c r="K16" s="82">
        <f>'1.47 Adult population share'!K16/100*'1.46 Population'!K16</f>
        <v>11387.031850656775</v>
      </c>
      <c r="L16" s="82">
        <f>'1.47 Adult population share'!L16/100*'1.46 Population'!L16</f>
        <v>61328.20677294481</v>
      </c>
      <c r="M16" s="82">
        <f>'1.47 Adult population share'!M16/100*'1.46 Population'!M16</f>
        <v>36586.588375668747</v>
      </c>
      <c r="N16" s="82">
        <f>'1.47 Adult population share'!N16/100*'1.46 Population'!N16</f>
        <v>2393.1038888410026</v>
      </c>
      <c r="O16" s="82">
        <f>'1.47 Adult population share'!O16/100*'1.46 Population'!O16</f>
        <v>31881.377361538915</v>
      </c>
      <c r="P16" s="82"/>
      <c r="Q16" s="82">
        <f>'1.47 Adult population share'!Q16/100*'1.46 Population'!Q16</f>
        <v>39488.909250496225</v>
      </c>
      <c r="R16" s="82">
        <f>'1.47 Adult population share'!R16/100*'1.46 Population'!R16</f>
        <v>12146.710908447218</v>
      </c>
      <c r="S16" s="82">
        <f>'1.47 Adult population share'!S16/100*'1.46 Population'!S16</f>
        <v>42715.524495043246</v>
      </c>
      <c r="T16" s="82"/>
      <c r="U16" s="82">
        <f>'1.47 Adult population share'!U16/100*'1.46 Population'!U16</f>
        <v>13305.565883063149</v>
      </c>
      <c r="V16" s="82">
        <f>'1.47 Adult population share'!V16/100*'1.46 Population'!V16</f>
        <v>2638.1042697438788</v>
      </c>
      <c r="W16" s="82">
        <f>'1.47 Adult population share'!W16/100*'1.46 Population'!W16</f>
        <v>261660.94831478418</v>
      </c>
      <c r="X16" s="82">
        <f>'1.47 Adult population share'!X16/100*'1.46 Population'!X16</f>
        <v>7858.0080021145459</v>
      </c>
      <c r="Y16" s="82">
        <f>'1.47 Adult population share'!Y16/100*'1.46 Population'!Y16</f>
        <v>3407.7243454158115</v>
      </c>
      <c r="Z16" s="82">
        <f>'1.47 Adult population share'!Z16/100*'1.46 Population'!Z16</f>
        <v>6985.8311099814973</v>
      </c>
      <c r="AA16" s="82">
        <f>'1.47 Adult population share'!AA16/100*'1.46 Population'!AA16</f>
        <v>3828.1408442471215</v>
      </c>
      <c r="AB16" s="82">
        <f>'1.47 Adult population share'!AB16/100*'1.46 Population'!AB16</f>
        <v>8080.9809062079576</v>
      </c>
      <c r="AC16" s="82">
        <f>'1.47 Adult population share'!AC16/100*'1.46 Population'!AC16</f>
        <v>1222.2047744870058</v>
      </c>
      <c r="AD16" s="82">
        <f>'1.47 Adult population share'!AD16/100*'1.46 Population'!AD16</f>
        <v>3878.8692701457003</v>
      </c>
      <c r="AE16" s="82">
        <f>'1.47 Adult population share'!AE16/100*'1.46 Population'!AE16</f>
        <v>8259.5410569085725</v>
      </c>
      <c r="AF16" s="82">
        <f>'1.47 Adult population share'!AF16/100*'1.46 Population'!AF16</f>
        <v>2096.1969562140926</v>
      </c>
      <c r="AG16" s="82">
        <f>'1.47 Adult population share'!AG16/100*'1.46 Population'!AG16</f>
        <v>2860.0145274792267</v>
      </c>
      <c r="AH16" s="82">
        <f>'1.47 Adult population share'!AH16/100*'1.46 Population'!AH16</f>
        <v>1438.2468727253965</v>
      </c>
      <c r="AI16" s="82">
        <f>'1.47 Adult population share'!AI16/100*'1.46 Population'!AI16</f>
        <v>28417.205116090587</v>
      </c>
      <c r="AJ16" s="82">
        <f>'1.47 Adult population share'!AJ16/100*'1.46 Population'!AJ16</f>
        <v>17698.914083988919</v>
      </c>
      <c r="AK16" s="82">
        <f>'1.47 Adult population share'!AK16/100*'1.46 Population'!AK16</f>
        <v>113845.55373682735</v>
      </c>
      <c r="AL16" s="82">
        <f>'1.47 Adult population share'!AL16/100*'1.46 Population'!AL16</f>
        <v>5771.7764230110943</v>
      </c>
      <c r="AM16" s="82">
        <f>'1.47 Adult population share'!AM16/100*'1.46 Population'!AM16</f>
        <v>3932.1927713900095</v>
      </c>
      <c r="AN16" s="82">
        <f>'1.47 Adult population share'!AN16/100*'1.46 Population'!AN16</f>
        <v>1582.5409032553875</v>
      </c>
      <c r="AO16" s="82">
        <f>'1.47 Adult population share'!AO16/100*'1.46 Population'!AO16</f>
        <v>40687.289717965592</v>
      </c>
      <c r="AP16" s="82"/>
      <c r="AQ16" s="82">
        <f>'1.47 Adult population share'!AQ16/100*'1.46 Population'!AQ16</f>
        <v>22710.087245285176</v>
      </c>
      <c r="AR16" s="82">
        <f>'1.47 Adult population share'!AR16/100*'1.46 Population'!AR16</f>
        <v>4025.3459929238247</v>
      </c>
      <c r="AS16" s="82">
        <f>'1.47 Adult population share'!AS16/100*'1.46 Population'!AS16</f>
        <v>97191.70121120417</v>
      </c>
      <c r="AT16" s="82">
        <f>'1.47 Adult population share'!AT16/100*'1.46 Population'!AT16</f>
        <v>9291.0325859689237</v>
      </c>
      <c r="AU16" s="82">
        <f>'1.47 Adult population share'!AU16/100*'1.46 Population'!AU16</f>
        <v>21806.279542301585</v>
      </c>
      <c r="AV16" s="82">
        <f>'1.47 Adult population share'!AV16/100*'1.46 Population'!AV16</f>
        <v>1965.0361598568991</v>
      </c>
      <c r="AW16" s="82">
        <f>'1.47 Adult population share'!AW16/100*'1.46 Population'!AW16</f>
        <v>4357.8053365380192</v>
      </c>
      <c r="AX16" s="82">
        <f>'1.47 Adult population share'!AX16/100*'1.46 Population'!AX16</f>
        <v>6312.8502671586702</v>
      </c>
      <c r="AY16" s="82">
        <f>'1.47 Adult population share'!AY16/100*'1.46 Population'!AY16</f>
        <v>4855.6475581879959</v>
      </c>
      <c r="AZ16" s="82">
        <f>'1.47 Adult population share'!AZ16/100*'1.46 Population'!AZ16</f>
        <v>52246.47555884398</v>
      </c>
      <c r="BA16" s="82">
        <f>'1.47 Adult population share'!BA16/100*'1.46 Population'!BA16</f>
        <v>13420.887825126503</v>
      </c>
      <c r="BB16" s="82">
        <f>'1.47 Adult population share'!BB16/100*'1.46 Population'!BB16</f>
        <v>2300.9256180170528</v>
      </c>
      <c r="BC16" s="82">
        <f>'1.47 Adult population share'!BC16/100*'1.46 Population'!BC16</f>
        <v>12330.996454176548</v>
      </c>
      <c r="BD16" s="82"/>
      <c r="BE16" s="82">
        <f>'1.47 Adult population share'!BE16/100*'1.46 Population'!BE16</f>
        <v>14682.552398414904</v>
      </c>
      <c r="BF16" s="82">
        <f>'1.47 Adult population share'!BF16/100*'1.46 Population'!BF16</f>
        <v>6484.1400249321505</v>
      </c>
      <c r="BG16" s="82">
        <f>'1.47 Adult population share'!BG16/100*'1.46 Population'!BG16</f>
        <v>30465.991403839678</v>
      </c>
      <c r="BH16" s="82">
        <f>'1.47 Adult population share'!BH16/100*'1.46 Population'!BH16</f>
        <v>30676.98818461279</v>
      </c>
      <c r="BI16" s="82">
        <f>'1.47 Adult population share'!BI16/100*'1.46 Population'!BI16</f>
        <v>3203.4004830233907</v>
      </c>
      <c r="BJ16" s="82">
        <f>'1.47 Adult population share'!BJ16/100*'1.46 Population'!BJ16</f>
        <v>11964.792201057149</v>
      </c>
      <c r="BK16" s="82">
        <f>'1.47 Adult population share'!BK16/100*'1.46 Population'!BK16</f>
        <v>15054.209105564509</v>
      </c>
      <c r="BL16" s="82">
        <f>'1.47 Adult population share'!BL16/100*'1.46 Population'!BL16</f>
        <v>52708.539193984114</v>
      </c>
      <c r="BM16" s="82">
        <f>'1.47 Adult population share'!BM16/100*'1.46 Population'!BM16</f>
        <v>9480.3802333142412</v>
      </c>
      <c r="BN16" s="82">
        <f>'1.47 Adult population share'!BN16/100*'1.46 Population'!BN16</f>
        <v>22467.769106450622</v>
      </c>
      <c r="BO16" s="82">
        <f>'1.47 Adult population share'!BO16/100*'1.46 Population'!BO16</f>
        <v>5109.7495226834817</v>
      </c>
      <c r="BP16" s="82">
        <f>'1.47 Adult population share'!BP16/100*'1.46 Population'!BP16</f>
        <v>1213.189277918671</v>
      </c>
      <c r="BQ16" s="82"/>
      <c r="BR16" s="82">
        <f>'1.47 Adult population share'!BR16/100*'1.46 Population'!BR16</f>
        <v>21957.78307671702</v>
      </c>
      <c r="BS16" s="82">
        <f>'1.47 Adult population share'!BS16/100*'1.46 Population'!BS16</f>
        <v>195706.21608467639</v>
      </c>
      <c r="BT16" s="82">
        <f>'1.47 Adult population share'!BT16/100*'1.46 Population'!BT16</f>
        <v>353246.59967011091</v>
      </c>
      <c r="BU16" s="82">
        <f>'1.47 Adult population share'!BU16/100*'1.46 Population'!BU16</f>
        <v>6349.7630705017827</v>
      </c>
      <c r="BV16" s="82">
        <f>'1.47 Adult population share'!BV16/100*'1.46 Population'!BV16</f>
        <v>8152.2495166031758</v>
      </c>
      <c r="BW16" s="82">
        <f>'1.47 Adult population share'!BW16/100*'1.46 Population'!BW16</f>
        <v>4261.2255506453666</v>
      </c>
      <c r="BX16" s="82">
        <f>'1.47 Adult population share'!BX16/100*'1.46 Population'!BX16</f>
        <v>4013.5578018751858</v>
      </c>
      <c r="BY16" s="82">
        <f>'1.47 Adult population share'!BY16/100*'1.46 Population'!BY16</f>
        <v>45341.128902471923</v>
      </c>
      <c r="BZ16" s="82">
        <f>'1.47 Adult population share'!BZ16/100*'1.46 Population'!BZ16</f>
        <v>66512.793315554896</v>
      </c>
      <c r="CA16" s="82">
        <f>'1.47 Adult population share'!CA16/100*'1.46 Population'!CA16</f>
        <v>8181.4187084702262</v>
      </c>
      <c r="CB16" s="82">
        <f>'1.47 Adult population share'!CB16/100*'1.46 Population'!CB16</f>
        <v>2541.9698316581098</v>
      </c>
      <c r="CC16" s="82">
        <f>'1.47 Adult population share'!CC16/100*'1.46 Population'!CC16</f>
        <v>47357.057010719822</v>
      </c>
      <c r="CD16" s="82">
        <f>'1.47 Adult population share'!CD16/100*'1.46 Population'!CD16</f>
        <v>12191.296250889784</v>
      </c>
      <c r="CE16" s="82">
        <f>'1.47 Adult population share'!CE16/100*'1.46 Population'!CE16</f>
        <v>3431.1252726940429</v>
      </c>
      <c r="CF16" s="82">
        <f>'1.47 Adult population share'!CF16/100*'1.46 Population'!CF16</f>
        <v>7948.19493122517</v>
      </c>
      <c r="CG16" s="82">
        <f>'1.47 Adult population share'!CG16/100*'1.46 Population'!CG16</f>
        <v>31060.557544867199</v>
      </c>
      <c r="CH16" s="82">
        <f>'1.47 Adult population share'!CH16/100*'1.46 Population'!CH16</f>
        <v>6997.7232372489334</v>
      </c>
      <c r="CI16" s="82">
        <f>'1.47 Adult population share'!CI16/100*'1.46 Population'!CI16</f>
        <v>5537.1644065107157</v>
      </c>
      <c r="CJ16" s="82">
        <f>'1.47 Adult population share'!CJ16/100*'1.46 Population'!CJ16</f>
        <v>34853.942579678107</v>
      </c>
      <c r="CK16" s="82">
        <f>'1.47 Adult population share'!CK16/100*'1.46 Population'!CK16</f>
        <v>46313.654751609072</v>
      </c>
      <c r="CL16" s="82"/>
      <c r="CM16" s="82"/>
      <c r="CN16" s="82"/>
      <c r="CO16" s="82"/>
      <c r="CP16" s="82"/>
    </row>
    <row r="17" spans="1:94" x14ac:dyDescent="0.25">
      <c r="A17" s="77">
        <v>1991</v>
      </c>
      <c r="B17" s="82">
        <f>'1.47 Adult population share'!B17/100*'1.46 Population'!B17</f>
        <v>3657451.466306746</v>
      </c>
      <c r="C17" s="82"/>
      <c r="D17" s="82">
        <f>'1.47 Adult population share'!D17/100*'1.46 Population'!D17</f>
        <v>4745.6801462089634</v>
      </c>
      <c r="E17" s="82">
        <f>'1.47 Adult population share'!E17/100*'1.46 Population'!E17</f>
        <v>813273.53583267448</v>
      </c>
      <c r="F17" s="82">
        <f>'1.47 Adult population share'!F17/100*'1.46 Population'!F17</f>
        <v>4548.235255794657</v>
      </c>
      <c r="G17" s="82">
        <f>'1.47 Adult population share'!G17/100*'1.46 Population'!G17</f>
        <v>526987.72287413664</v>
      </c>
      <c r="H17" s="82">
        <f>'1.47 Adult population share'!H17/100*'1.46 Population'!H17</f>
        <v>118389.13734892513</v>
      </c>
      <c r="I17" s="82">
        <f>'1.47 Adult population share'!I17/100*'1.46 Population'!I17</f>
        <v>102113.96889702199</v>
      </c>
      <c r="J17" s="82">
        <f>'1.47 Adult population share'!J17/100*'1.46 Population'!J17</f>
        <v>11229.865006389324</v>
      </c>
      <c r="K17" s="82">
        <f>'1.47 Adult population share'!K17/100*'1.46 Population'!K17</f>
        <v>11723.818249129401</v>
      </c>
      <c r="L17" s="82">
        <f>'1.47 Adult population share'!L17/100*'1.46 Population'!L17</f>
        <v>62915.447568678894</v>
      </c>
      <c r="M17" s="82">
        <f>'1.47 Adult population share'!M17/100*'1.46 Population'!M17</f>
        <v>37618.408307058708</v>
      </c>
      <c r="N17" s="82">
        <f>'1.47 Adult population share'!N17/100*'1.46 Population'!N17</f>
        <v>2464.3124570859368</v>
      </c>
      <c r="O17" s="82">
        <f>'1.47 Adult population share'!O17/100*'1.46 Population'!O17</f>
        <v>32561.420522787153</v>
      </c>
      <c r="P17" s="82"/>
      <c r="Q17" s="82">
        <f>'1.47 Adult population share'!Q17/100*'1.46 Population'!Q17</f>
        <v>40315.981726129532</v>
      </c>
      <c r="R17" s="82">
        <f>'1.47 Adult population share'!R17/100*'1.46 Population'!R17</f>
        <v>12422.969282795906</v>
      </c>
      <c r="S17" s="82">
        <f>'1.47 Adult population share'!S17/100*'1.46 Population'!S17</f>
        <v>43834.844416544591</v>
      </c>
      <c r="T17" s="82"/>
      <c r="U17" s="82">
        <f>'1.47 Adult population share'!U17/100*'1.46 Population'!U17</f>
        <v>13511.728870752306</v>
      </c>
      <c r="V17" s="82">
        <f>'1.47 Adult population share'!V17/100*'1.46 Population'!V17</f>
        <v>2672.4181685258523</v>
      </c>
      <c r="W17" s="82">
        <f>'1.47 Adult population share'!W17/100*'1.46 Population'!W17</f>
        <v>262697.92917954217</v>
      </c>
      <c r="X17" s="82">
        <f>'1.47 Adult population share'!X17/100*'1.46 Population'!X17</f>
        <v>7870.0908738746475</v>
      </c>
      <c r="Y17" s="82">
        <f>'1.47 Adult population share'!Y17/100*'1.46 Population'!Y17</f>
        <v>3347.6227926599486</v>
      </c>
      <c r="Z17" s="82">
        <f>'1.47 Adult population share'!Z17/100*'1.46 Population'!Z17</f>
        <v>6935.6735496617184</v>
      </c>
      <c r="AA17" s="82">
        <f>'1.47 Adult population share'!AA17/100*'1.46 Population'!AA17</f>
        <v>3848.349450914211</v>
      </c>
      <c r="AB17" s="82">
        <f>'1.47 Adult population share'!AB17/100*'1.46 Population'!AB17</f>
        <v>8124.9646515059385</v>
      </c>
      <c r="AC17" s="82">
        <f>'1.47 Adult population share'!AC17/100*'1.46 Population'!AC17</f>
        <v>1221.761202154381</v>
      </c>
      <c r="AD17" s="82">
        <f>'1.47 Adult population share'!AD17/100*'1.46 Population'!AD17</f>
        <v>3903.4038391428985</v>
      </c>
      <c r="AE17" s="82">
        <f>'1.47 Adult population share'!AE17/100*'1.46 Population'!AE17</f>
        <v>8281.6997612876803</v>
      </c>
      <c r="AF17" s="82">
        <f>'1.47 Adult population share'!AF17/100*'1.46 Population'!AF17</f>
        <v>2085.5534348611145</v>
      </c>
      <c r="AG17" s="82">
        <f>'1.47 Adult population share'!AG17/100*'1.46 Population'!AG17</f>
        <v>2869.56156591749</v>
      </c>
      <c r="AH17" s="82">
        <f>'1.47 Adult population share'!AH17/100*'1.46 Population'!AH17</f>
        <v>1437.627186744704</v>
      </c>
      <c r="AI17" s="82">
        <f>'1.47 Adult population share'!AI17/100*'1.46 Population'!AI17</f>
        <v>28619.498373538212</v>
      </c>
      <c r="AJ17" s="82">
        <f>'1.47 Adult population share'!AJ17/100*'1.46 Population'!AJ17</f>
        <v>17746.997914394058</v>
      </c>
      <c r="AK17" s="82">
        <f>'1.47 Adult population share'!AK17/100*'1.46 Population'!AK17</f>
        <v>114405.90750111081</v>
      </c>
      <c r="AL17" s="82">
        <f>'1.47 Adult population share'!AL17/100*'1.46 Population'!AL17</f>
        <v>5794.1801596710247</v>
      </c>
      <c r="AM17" s="82">
        <f>'1.47 Adult population share'!AM17/100*'1.46 Population'!AM17</f>
        <v>3963.9018739241387</v>
      </c>
      <c r="AN17" s="82">
        <f>'1.47 Adult population share'!AN17/100*'1.46 Population'!AN17</f>
        <v>1593.144763282166</v>
      </c>
      <c r="AO17" s="82">
        <f>'1.47 Adult population share'!AO17/100*'1.46 Population'!AO17</f>
        <v>40860.798433004828</v>
      </c>
      <c r="AP17" s="82"/>
      <c r="AQ17" s="82">
        <f>'1.47 Adult population share'!AQ17/100*'1.46 Population'!AQ17</f>
        <v>23079.781093962389</v>
      </c>
      <c r="AR17" s="82">
        <f>'1.47 Adult population share'!AR17/100*'1.46 Population'!AR17</f>
        <v>4120.713624599769</v>
      </c>
      <c r="AS17" s="82">
        <f>'1.47 Adult population share'!AS17/100*'1.46 Population'!AS17</f>
        <v>99623.250271337645</v>
      </c>
      <c r="AT17" s="82">
        <f>'1.47 Adult population share'!AT17/100*'1.46 Population'!AT17</f>
        <v>9461.6835920462818</v>
      </c>
      <c r="AU17" s="82">
        <f>'1.47 Adult population share'!AU17/100*'1.46 Population'!AU17</f>
        <v>22344.806198328202</v>
      </c>
      <c r="AV17" s="82">
        <f>'1.47 Adult population share'!AV17/100*'1.46 Population'!AV17</f>
        <v>2017.2484529170999</v>
      </c>
      <c r="AW17" s="82">
        <f>'1.47 Adult population share'!AW17/100*'1.46 Population'!AW17</f>
        <v>4465.5078099852817</v>
      </c>
      <c r="AX17" s="82">
        <f>'1.47 Adult population share'!AX17/100*'1.46 Population'!AX17</f>
        <v>6496.0214517022669</v>
      </c>
      <c r="AY17" s="82">
        <f>'1.47 Adult population share'!AY17/100*'1.46 Population'!AY17</f>
        <v>4990.3324580713916</v>
      </c>
      <c r="AZ17" s="82">
        <f>'1.47 Adult population share'!AZ17/100*'1.46 Population'!AZ17</f>
        <v>53859.301067106804</v>
      </c>
      <c r="BA17" s="82">
        <f>'1.47 Adult population share'!BA17/100*'1.46 Population'!BA17</f>
        <v>13775.973453244676</v>
      </c>
      <c r="BB17" s="82">
        <f>'1.47 Adult population share'!BB17/100*'1.46 Population'!BB17</f>
        <v>2321.2214257252767</v>
      </c>
      <c r="BC17" s="82">
        <f>'1.47 Adult population share'!BC17/100*'1.46 Population'!BC17</f>
        <v>12663.951725955327</v>
      </c>
      <c r="BD17" s="82"/>
      <c r="BE17" s="82">
        <f>'1.47 Adult population share'!BE17/100*'1.46 Population'!BE17</f>
        <v>15197.855163618273</v>
      </c>
      <c r="BF17" s="82">
        <f>'1.47 Adult population share'!BF17/100*'1.46 Population'!BF17</f>
        <v>6665.3131016351881</v>
      </c>
      <c r="BG17" s="82">
        <f>'1.47 Adult population share'!BG17/100*'1.46 Population'!BG17</f>
        <v>31088.654960600688</v>
      </c>
      <c r="BH17" s="82">
        <f>'1.47 Adult population share'!BH17/100*'1.46 Population'!BH17</f>
        <v>31504.775552467418</v>
      </c>
      <c r="BI17" s="82">
        <f>'1.47 Adult population share'!BI17/100*'1.46 Population'!BI17</f>
        <v>3422.3043559979319</v>
      </c>
      <c r="BJ17" s="82">
        <f>'1.47 Adult population share'!BJ17/100*'1.46 Population'!BJ17</f>
        <v>12452.537679967065</v>
      </c>
      <c r="BK17" s="82">
        <f>'1.47 Adult population share'!BK17/100*'1.46 Population'!BK17</f>
        <v>15463.486388194528</v>
      </c>
      <c r="BL17" s="82">
        <f>'1.47 Adult population share'!BL17/100*'1.46 Population'!BL17</f>
        <v>54109.315140414932</v>
      </c>
      <c r="BM17" s="82">
        <f>'1.47 Adult population share'!BM17/100*'1.46 Population'!BM17</f>
        <v>9775.0920428369573</v>
      </c>
      <c r="BN17" s="82">
        <f>'1.47 Adult population share'!BN17/100*'1.46 Population'!BN17</f>
        <v>23221.367330494264</v>
      </c>
      <c r="BO17" s="82">
        <f>'1.47 Adult population share'!BO17/100*'1.46 Population'!BO17</f>
        <v>5268.4669696754054</v>
      </c>
      <c r="BP17" s="82">
        <f>'1.47 Adult population share'!BP17/100*'1.46 Population'!BP17</f>
        <v>1298.4446889226892</v>
      </c>
      <c r="BQ17" s="82"/>
      <c r="BR17" s="82">
        <f>'1.47 Adult population share'!BR17/100*'1.46 Population'!BR17</f>
        <v>22243.280309602644</v>
      </c>
      <c r="BS17" s="82">
        <f>'1.47 Adult population share'!BS17/100*'1.46 Population'!BS17</f>
        <v>198115.86328893856</v>
      </c>
      <c r="BT17" s="82">
        <f>'1.47 Adult population share'!BT17/100*'1.46 Population'!BT17</f>
        <v>355529.64974817593</v>
      </c>
      <c r="BU17" s="82">
        <f>'1.47 Adult population share'!BU17/100*'1.46 Population'!BU17</f>
        <v>6402.891986259956</v>
      </c>
      <c r="BV17" s="82">
        <f>'1.47 Adult population share'!BV17/100*'1.46 Population'!BV17</f>
        <v>8191.1117637346188</v>
      </c>
      <c r="BW17" s="82">
        <f>'1.47 Adult population share'!BW17/100*'1.46 Population'!BW17</f>
        <v>4270.037892664177</v>
      </c>
      <c r="BX17" s="82">
        <f>'1.47 Adult population share'!BX17/100*'1.46 Population'!BX17</f>
        <v>4035.7427809942983</v>
      </c>
      <c r="BY17" s="82">
        <f>'1.47 Adult population share'!BY17/100*'1.46 Population'!BY17</f>
        <v>45645.0569232704</v>
      </c>
      <c r="BZ17" s="82">
        <f>'1.47 Adult population share'!BZ17/100*'1.46 Population'!BZ17</f>
        <v>66978.895639949696</v>
      </c>
      <c r="CA17" s="82">
        <f>'1.47 Adult population share'!CA17/100*'1.46 Population'!CA17</f>
        <v>8351.1855565131464</v>
      </c>
      <c r="CB17" s="82">
        <f>'1.47 Adult population share'!CB17/100*'1.46 Population'!CB17</f>
        <v>2578.3972118740444</v>
      </c>
      <c r="CC17" s="82">
        <f>'1.47 Adult population share'!CC17/100*'1.46 Population'!CC17</f>
        <v>47609.280818404273</v>
      </c>
      <c r="CD17" s="82">
        <f>'1.47 Adult population share'!CD17/100*'1.46 Population'!CD17</f>
        <v>12295.203917176857</v>
      </c>
      <c r="CE17" s="82">
        <f>'1.47 Adult population share'!CE17/100*'1.46 Population'!CE17</f>
        <v>3443.7565352772299</v>
      </c>
      <c r="CF17" s="82">
        <f>'1.47 Adult population share'!CF17/100*'1.46 Population'!CF17</f>
        <v>7989.2728207287209</v>
      </c>
      <c r="CG17" s="82">
        <f>'1.47 Adult population share'!CG17/100*'1.46 Population'!CG17</f>
        <v>31357.216249739133</v>
      </c>
      <c r="CH17" s="82">
        <f>'1.47 Adult population share'!CH17/100*'1.46 Population'!CH17</f>
        <v>7033.2815405496531</v>
      </c>
      <c r="CI17" s="82">
        <f>'1.47 Adult population share'!CI17/100*'1.46 Population'!CI17</f>
        <v>5604.0107807795112</v>
      </c>
      <c r="CJ17" s="82">
        <f>'1.47 Adult population share'!CJ17/100*'1.46 Population'!CJ17</f>
        <v>35758.068941342543</v>
      </c>
      <c r="CK17" s="82">
        <f>'1.47 Adult population share'!CK17/100*'1.46 Population'!CK17</f>
        <v>46429.006829035738</v>
      </c>
      <c r="CL17" s="82"/>
      <c r="CM17" s="82"/>
      <c r="CN17" s="82"/>
      <c r="CO17" s="82"/>
      <c r="CP17" s="82"/>
    </row>
    <row r="18" spans="1:94" x14ac:dyDescent="0.25">
      <c r="A18" s="77">
        <v>1992</v>
      </c>
      <c r="B18" s="82">
        <f>'1.47 Adult population share'!B18/100*'1.46 Population'!B18</f>
        <v>3680234.2912660483</v>
      </c>
      <c r="C18" s="82"/>
      <c r="D18" s="82">
        <f>'1.47 Adult population share'!D18/100*'1.46 Population'!D18</f>
        <v>4812.6646040757387</v>
      </c>
      <c r="E18" s="82">
        <f>'1.47 Adult population share'!E18/100*'1.46 Population'!E18</f>
        <v>826277.71136857127</v>
      </c>
      <c r="F18" s="82">
        <f>'1.47 Adult population share'!F18/100*'1.46 Population'!F18</f>
        <v>4609.852955900812</v>
      </c>
      <c r="G18" s="82">
        <f>'1.47 Adult population share'!G18/100*'1.46 Population'!G18</f>
        <v>539745.53239849652</v>
      </c>
      <c r="H18" s="82">
        <f>'1.47 Adult population share'!H18/100*'1.46 Population'!H18</f>
        <v>121407.25493980448</v>
      </c>
      <c r="I18" s="82">
        <f>'1.47 Adult population share'!I18/100*'1.46 Population'!I18</f>
        <v>103117.96367171594</v>
      </c>
      <c r="J18" s="82">
        <f>'1.47 Adult population share'!J18/100*'1.46 Population'!J18</f>
        <v>11343.94288155832</v>
      </c>
      <c r="K18" s="82">
        <f>'1.47 Adult population share'!K18/100*'1.46 Population'!K18</f>
        <v>12103.079416627183</v>
      </c>
      <c r="L18" s="82">
        <f>'1.47 Adult population share'!L18/100*'1.46 Population'!L18</f>
        <v>64616.747905490382</v>
      </c>
      <c r="M18" s="82">
        <f>'1.47 Adult population share'!M18/100*'1.46 Population'!M18</f>
        <v>38693.229405441256</v>
      </c>
      <c r="N18" s="82">
        <f>'1.47 Adult population share'!N18/100*'1.46 Population'!N18</f>
        <v>2533.7531806033244</v>
      </c>
      <c r="O18" s="82">
        <f>'1.47 Adult population share'!O18/100*'1.46 Population'!O18</f>
        <v>33133.328961702122</v>
      </c>
      <c r="P18" s="82"/>
      <c r="Q18" s="82">
        <f>'1.47 Adult population share'!Q18/100*'1.46 Population'!Q18</f>
        <v>41055.318480067734</v>
      </c>
      <c r="R18" s="82">
        <f>'1.47 Adult population share'!R18/100*'1.46 Population'!R18</f>
        <v>12728.903163020077</v>
      </c>
      <c r="S18" s="82">
        <f>'1.47 Adult population share'!S18/100*'1.46 Population'!S18</f>
        <v>44955.210615289121</v>
      </c>
      <c r="T18" s="82"/>
      <c r="U18" s="82">
        <f>'1.47 Adult population share'!U18/100*'1.46 Population'!U18</f>
        <v>13680.884400977126</v>
      </c>
      <c r="V18" s="82">
        <f>'1.47 Adult population share'!V18/100*'1.46 Population'!V18</f>
        <v>2702.6855047369722</v>
      </c>
      <c r="W18" s="82">
        <f>'1.47 Adult population share'!W18/100*'1.46 Population'!W18</f>
        <v>263402.91473080602</v>
      </c>
      <c r="X18" s="82">
        <f>'1.47 Adult population share'!X18/100*'1.46 Population'!X18</f>
        <v>7894.7736151817562</v>
      </c>
      <c r="Y18" s="82">
        <f>'1.47 Adult population share'!Y18/100*'1.46 Population'!Y18</f>
        <v>3216.7599550726786</v>
      </c>
      <c r="Z18" s="82">
        <f>'1.47 Adult population share'!Z18/100*'1.46 Population'!Z18</f>
        <v>6916.893037255214</v>
      </c>
      <c r="AA18" s="82">
        <f>'1.47 Adult population share'!AA18/100*'1.46 Population'!AA18</f>
        <v>3710.6632456373131</v>
      </c>
      <c r="AB18" s="82">
        <f>'1.47 Adult population share'!AB18/100*'1.46 Population'!AB18</f>
        <v>8191.7419850434444</v>
      </c>
      <c r="AC18" s="82">
        <f>'1.47 Adult population share'!AC18/100*'1.46 Population'!AC18</f>
        <v>1215.9007424653773</v>
      </c>
      <c r="AD18" s="82">
        <f>'1.47 Adult population share'!AD18/100*'1.46 Population'!AD18</f>
        <v>3918.2643924076961</v>
      </c>
      <c r="AE18" s="82">
        <f>'1.47 Adult population share'!AE18/100*'1.46 Population'!AE18</f>
        <v>8333.5610849211571</v>
      </c>
      <c r="AF18" s="82">
        <f>'1.47 Adult population share'!AF18/100*'1.46 Population'!AF18</f>
        <v>2075.2730017087238</v>
      </c>
      <c r="AG18" s="82">
        <f>'1.47 Adult population share'!AG18/100*'1.46 Population'!AG18</f>
        <v>2877.2823071929356</v>
      </c>
      <c r="AH18" s="82">
        <f>'1.47 Adult population share'!AH18/100*'1.46 Population'!AH18</f>
        <v>1436.7308565410897</v>
      </c>
      <c r="AI18" s="82">
        <f>'1.47 Adult population share'!AI18/100*'1.46 Population'!AI18</f>
        <v>28801.194965438026</v>
      </c>
      <c r="AJ18" s="82">
        <f>'1.47 Adult population share'!AJ18/100*'1.46 Population'!AJ18</f>
        <v>17589.754394304065</v>
      </c>
      <c r="AK18" s="82">
        <f>'1.47 Adult population share'!AK18/100*'1.46 Population'!AK18</f>
        <v>114955.04674114962</v>
      </c>
      <c r="AL18" s="82">
        <f>'1.47 Adult population share'!AL18/100*'1.46 Population'!AL18</f>
        <v>5827.9880562607823</v>
      </c>
      <c r="AM18" s="82">
        <f>'1.47 Adult population share'!AM18/100*'1.46 Population'!AM18</f>
        <v>3997.2348660831822</v>
      </c>
      <c r="AN18" s="82">
        <f>'1.47 Adult population share'!AN18/100*'1.46 Population'!AN18</f>
        <v>1602.0572503097678</v>
      </c>
      <c r="AO18" s="82">
        <f>'1.47 Adult population share'!AO18/100*'1.46 Population'!AO18</f>
        <v>41042.530244580041</v>
      </c>
      <c r="AP18" s="82"/>
      <c r="AQ18" s="82">
        <f>'1.47 Adult population share'!AQ18/100*'1.46 Population'!AQ18</f>
        <v>23497.704788616444</v>
      </c>
      <c r="AR18" s="82">
        <f>'1.47 Adult population share'!AR18/100*'1.46 Population'!AR18</f>
        <v>4220.8875918487311</v>
      </c>
      <c r="AS18" s="82">
        <f>'1.47 Adult population share'!AS18/100*'1.46 Population'!AS18</f>
        <v>102060.08008838569</v>
      </c>
      <c r="AT18" s="82">
        <f>'1.47 Adult population share'!AT18/100*'1.46 Population'!AT18</f>
        <v>9640.1551562983041</v>
      </c>
      <c r="AU18" s="82">
        <f>'1.47 Adult population share'!AU18/100*'1.46 Population'!AU18</f>
        <v>22886.806941786901</v>
      </c>
      <c r="AV18" s="82">
        <f>'1.47 Adult population share'!AV18/100*'1.46 Population'!AV18</f>
        <v>2070.0013536608099</v>
      </c>
      <c r="AW18" s="82">
        <f>'1.47 Adult population share'!AW18/100*'1.46 Population'!AW18</f>
        <v>4571.0657185711125</v>
      </c>
      <c r="AX18" s="82">
        <f>'1.47 Adult population share'!AX18/100*'1.46 Population'!AX18</f>
        <v>6684.4177313797272</v>
      </c>
      <c r="AY18" s="82">
        <f>'1.47 Adult population share'!AY18/100*'1.46 Population'!AY18</f>
        <v>5123.2953808526845</v>
      </c>
      <c r="AZ18" s="82">
        <f>'1.47 Adult population share'!AZ18/100*'1.46 Population'!AZ18</f>
        <v>55481.432227453864</v>
      </c>
      <c r="BA18" s="82">
        <f>'1.47 Adult population share'!BA18/100*'1.46 Population'!BA18</f>
        <v>14153.173388700807</v>
      </c>
      <c r="BB18" s="82">
        <f>'1.47 Adult population share'!BB18/100*'1.46 Population'!BB18</f>
        <v>2345.0869358413852</v>
      </c>
      <c r="BC18" s="82">
        <f>'1.47 Adult population share'!BC18/100*'1.46 Population'!BC18</f>
        <v>13018.134150719508</v>
      </c>
      <c r="BD18" s="82"/>
      <c r="BE18" s="82">
        <f>'1.47 Adult population share'!BE18/100*'1.46 Population'!BE18</f>
        <v>15730.506846589195</v>
      </c>
      <c r="BF18" s="82">
        <f>'1.47 Adult population share'!BF18/100*'1.46 Population'!BF18</f>
        <v>6856.5191036560173</v>
      </c>
      <c r="BG18" s="82">
        <f>'1.47 Adult population share'!BG18/100*'1.46 Population'!BG18</f>
        <v>31827.863362919783</v>
      </c>
      <c r="BH18" s="82">
        <f>'1.47 Adult population share'!BH18/100*'1.46 Population'!BH18</f>
        <v>32260.535554971277</v>
      </c>
      <c r="BI18" s="82">
        <f>'1.47 Adult population share'!BI18/100*'1.46 Population'!BI18</f>
        <v>3566.8500651032059</v>
      </c>
      <c r="BJ18" s="82">
        <f>'1.47 Adult population share'!BJ18/100*'1.46 Population'!BJ18</f>
        <v>12978.431851883164</v>
      </c>
      <c r="BK18" s="82">
        <f>'1.47 Adult population share'!BK18/100*'1.46 Population'!BK18</f>
        <v>15856.276414698656</v>
      </c>
      <c r="BL18" s="82">
        <f>'1.47 Adult population share'!BL18/100*'1.46 Population'!BL18</f>
        <v>55598.488213823141</v>
      </c>
      <c r="BM18" s="82">
        <f>'1.47 Adult population share'!BM18/100*'1.46 Population'!BM18</f>
        <v>10063.456696582807</v>
      </c>
      <c r="BN18" s="82">
        <f>'1.47 Adult population share'!BN18/100*'1.46 Population'!BN18</f>
        <v>24034.710462882456</v>
      </c>
      <c r="BO18" s="82">
        <f>'1.47 Adult population share'!BO18/100*'1.46 Population'!BO18</f>
        <v>5435.8111021842269</v>
      </c>
      <c r="BP18" s="82">
        <f>'1.47 Adult population share'!BP18/100*'1.46 Population'!BP18</f>
        <v>1387.1572164928032</v>
      </c>
      <c r="BQ18" s="82"/>
      <c r="BR18" s="82">
        <f>'1.47 Adult population share'!BR18/100*'1.46 Population'!BR18</f>
        <v>22513.64475600715</v>
      </c>
      <c r="BS18" s="82">
        <f>'1.47 Adult population share'!BS18/100*'1.46 Population'!BS18</f>
        <v>200684.20068690099</v>
      </c>
      <c r="BT18" s="82">
        <f>'1.47 Adult population share'!BT18/100*'1.46 Population'!BT18</f>
        <v>357630.79806979129</v>
      </c>
      <c r="BU18" s="82">
        <f>'1.47 Adult population share'!BU18/100*'1.46 Population'!BU18</f>
        <v>6462.454568661783</v>
      </c>
      <c r="BV18" s="82">
        <f>'1.47 Adult population share'!BV18/100*'1.46 Population'!BV18</f>
        <v>8221.5100649177821</v>
      </c>
      <c r="BW18" s="82">
        <f>'1.47 Adult population share'!BW18/100*'1.46 Population'!BW18</f>
        <v>4282.2847065266324</v>
      </c>
      <c r="BX18" s="82">
        <f>'1.47 Adult population share'!BX18/100*'1.46 Population'!BX18</f>
        <v>4061.6285311043043</v>
      </c>
      <c r="BY18" s="82">
        <f>'1.47 Adult population share'!BY18/100*'1.46 Population'!BY18</f>
        <v>45907.845997839955</v>
      </c>
      <c r="BZ18" s="82">
        <f>'1.47 Adult population share'!BZ18/100*'1.46 Population'!BZ18</f>
        <v>67373.34154093478</v>
      </c>
      <c r="CA18" s="82">
        <f>'1.47 Adult population share'!CA18/100*'1.46 Population'!CA18</f>
        <v>8478.0663536750744</v>
      </c>
      <c r="CB18" s="82">
        <f>'1.47 Adult population share'!CB18/100*'1.46 Population'!CB18</f>
        <v>2621.2492316478997</v>
      </c>
      <c r="CC18" s="82">
        <f>'1.47 Adult population share'!CC18/100*'1.46 Population'!CC18</f>
        <v>47820.898383879437</v>
      </c>
      <c r="CD18" s="82">
        <f>'1.47 Adult population share'!CD18/100*'1.46 Population'!CD18</f>
        <v>12390.886932348194</v>
      </c>
      <c r="CE18" s="82">
        <f>'1.47 Adult population share'!CE18/100*'1.46 Population'!CE18</f>
        <v>3459.7310105882534</v>
      </c>
      <c r="CF18" s="82">
        <f>'1.47 Adult population share'!CF18/100*'1.46 Population'!CF18</f>
        <v>8030.6226860435318</v>
      </c>
      <c r="CG18" s="82">
        <f>'1.47 Adult population share'!CG18/100*'1.46 Population'!CG18</f>
        <v>31733.906861208594</v>
      </c>
      <c r="CH18" s="82">
        <f>'1.47 Adult population share'!CH18/100*'1.46 Population'!CH18</f>
        <v>7059.5272527316001</v>
      </c>
      <c r="CI18" s="82">
        <f>'1.47 Adult population share'!CI18/100*'1.46 Population'!CI18</f>
        <v>5666.3455125527844</v>
      </c>
      <c r="CJ18" s="82">
        <f>'1.47 Adult population share'!CJ18/100*'1.46 Population'!CJ18</f>
        <v>36678.088089949939</v>
      </c>
      <c r="CK18" s="82">
        <f>'1.47 Adult population share'!CK18/100*'1.46 Population'!CK18</f>
        <v>46505.835259221916</v>
      </c>
      <c r="CL18" s="82"/>
      <c r="CM18" s="82"/>
      <c r="CN18" s="82"/>
      <c r="CO18" s="82"/>
      <c r="CP18" s="82"/>
    </row>
    <row r="19" spans="1:94" x14ac:dyDescent="0.25">
      <c r="A19" s="77">
        <v>1993</v>
      </c>
      <c r="B19" s="82">
        <f>'1.47 Adult population share'!B19/100*'1.46 Population'!B19</f>
        <v>3749660.9365348015</v>
      </c>
      <c r="C19" s="82"/>
      <c r="D19" s="82">
        <f>'1.47 Adult population share'!D19/100*'1.46 Population'!D19</f>
        <v>4890.504078414664</v>
      </c>
      <c r="E19" s="82">
        <f>'1.47 Adult population share'!E19/100*'1.46 Population'!E19</f>
        <v>839665.28278166661</v>
      </c>
      <c r="F19" s="82">
        <f>'1.47 Adult population share'!F19/100*'1.46 Population'!F19</f>
        <v>4708.3911047491292</v>
      </c>
      <c r="G19" s="82">
        <f>'1.47 Adult population share'!G19/100*'1.46 Population'!G19</f>
        <v>553027.68686770962</v>
      </c>
      <c r="H19" s="82">
        <f>'1.47 Adult population share'!H19/100*'1.46 Population'!H19</f>
        <v>124422.99371062203</v>
      </c>
      <c r="I19" s="82">
        <f>'1.47 Adult population share'!I19/100*'1.46 Population'!I19</f>
        <v>103946.115923248</v>
      </c>
      <c r="J19" s="82">
        <f>'1.47 Adult population share'!J19/100*'1.46 Population'!J19</f>
        <v>11395.894258759881</v>
      </c>
      <c r="K19" s="82">
        <f>'1.47 Adult population share'!K19/100*'1.46 Population'!K19</f>
        <v>12490.300117655346</v>
      </c>
      <c r="L19" s="82">
        <f>'1.47 Adult population share'!L19/100*'1.46 Population'!L19</f>
        <v>66417.37515141521</v>
      </c>
      <c r="M19" s="82">
        <f>'1.47 Adult population share'!M19/100*'1.46 Population'!M19</f>
        <v>39801.919468131367</v>
      </c>
      <c r="N19" s="82">
        <f>'1.47 Adult population share'!N19/100*'1.46 Population'!N19</f>
        <v>2588.0139631085781</v>
      </c>
      <c r="O19" s="82">
        <f>'1.47 Adult population share'!O19/100*'1.46 Population'!O19</f>
        <v>33630.370298412345</v>
      </c>
      <c r="P19" s="82"/>
      <c r="Q19" s="82">
        <f>'1.47 Adult population share'!Q19/100*'1.46 Population'!Q19</f>
        <v>41744.501070264283</v>
      </c>
      <c r="R19" s="82">
        <f>'1.47 Adult population share'!R19/100*'1.46 Population'!R19</f>
        <v>13055.404516700468</v>
      </c>
      <c r="S19" s="82">
        <f>'1.47 Adult population share'!S19/100*'1.46 Population'!S19</f>
        <v>46083.069891563813</v>
      </c>
      <c r="T19" s="82"/>
      <c r="U19" s="82">
        <f>'1.47 Adult population share'!U19/100*'1.46 Population'!U19</f>
        <v>13809.6836666248</v>
      </c>
      <c r="V19" s="82">
        <f>'1.47 Adult population share'!V19/100*'1.46 Population'!V19</f>
        <v>2731.420984634256</v>
      </c>
      <c r="W19" s="82">
        <f>'1.47 Adult population share'!W19/100*'1.46 Population'!W19</f>
        <v>264408.58156845748</v>
      </c>
      <c r="X19" s="82">
        <f>'1.47 Adult population share'!X19/100*'1.46 Population'!X19</f>
        <v>7948.1254191618254</v>
      </c>
      <c r="Y19" s="82">
        <f>'1.47 Adult population share'!Y19/100*'1.46 Population'!Y19</f>
        <v>3042.2780530705481</v>
      </c>
      <c r="Z19" s="82">
        <f>'1.47 Adult population share'!Z19/100*'1.46 Population'!Z19</f>
        <v>6875.8321313746073</v>
      </c>
      <c r="AA19" s="82">
        <f>'1.47 Adult population share'!AA19/100*'1.46 Population'!AA19</f>
        <v>3690.8757543103452</v>
      </c>
      <c r="AB19" s="82">
        <f>'1.47 Adult population share'!AB19/100*'1.46 Population'!AB19</f>
        <v>8269.8633871589773</v>
      </c>
      <c r="AC19" s="82">
        <f>'1.47 Adult population share'!AC19/100*'1.46 Population'!AC19</f>
        <v>1187.5483658575922</v>
      </c>
      <c r="AD19" s="82">
        <f>'1.47 Adult population share'!AD19/100*'1.46 Population'!AD19</f>
        <v>3836.2053319055372</v>
      </c>
      <c r="AE19" s="82">
        <f>'1.47 Adult population share'!AE19/100*'1.46 Population'!AE19</f>
        <v>8392.4240555850338</v>
      </c>
      <c r="AF19" s="82">
        <f>'1.47 Adult population share'!AF19/100*'1.46 Population'!AF19</f>
        <v>2035.6489879128849</v>
      </c>
      <c r="AG19" s="82">
        <f>'1.47 Adult population share'!AG19/100*'1.46 Population'!AG19</f>
        <v>2873.5024279608679</v>
      </c>
      <c r="AH19" s="82">
        <f>'1.47 Adult population share'!AH19/100*'1.46 Population'!AH19</f>
        <v>1438.0671678395704</v>
      </c>
      <c r="AI19" s="82">
        <f>'1.47 Adult population share'!AI19/100*'1.46 Population'!AI19</f>
        <v>28981.091935922912</v>
      </c>
      <c r="AJ19" s="82">
        <f>'1.47 Adult population share'!AJ19/100*'1.46 Population'!AJ19</f>
        <v>17656.435484677018</v>
      </c>
      <c r="AK19" s="82">
        <f>'1.47 Adult population share'!AK19/100*'1.46 Population'!AK19</f>
        <v>115542.84931146434</v>
      </c>
      <c r="AL19" s="82">
        <f>'1.47 Adult population share'!AL19/100*'1.46 Population'!AL19</f>
        <v>5868.2194260815495</v>
      </c>
      <c r="AM19" s="82">
        <f>'1.47 Adult population share'!AM19/100*'1.46 Population'!AM19</f>
        <v>4039.2366661281144</v>
      </c>
      <c r="AN19" s="82">
        <f>'1.47 Adult population share'!AN19/100*'1.46 Population'!AN19</f>
        <v>1609.2049321690558</v>
      </c>
      <c r="AO19" s="82">
        <f>'1.47 Adult population share'!AO19/100*'1.46 Population'!AO19</f>
        <v>41293.882492488628</v>
      </c>
      <c r="AP19" s="82"/>
      <c r="AQ19" s="82">
        <f>'1.47 Adult population share'!AQ19/100*'1.46 Population'!AQ19</f>
        <v>23943.485576832427</v>
      </c>
      <c r="AR19" s="82">
        <f>'1.47 Adult population share'!AR19/100*'1.46 Population'!AR19</f>
        <v>4325.6367275039929</v>
      </c>
      <c r="AS19" s="82">
        <f>'1.47 Adult population share'!AS19/100*'1.46 Population'!AS19</f>
        <v>104541.05575120737</v>
      </c>
      <c r="AT19" s="82">
        <f>'1.47 Adult population share'!AT19/100*'1.46 Population'!AT19</f>
        <v>9823.063109996925</v>
      </c>
      <c r="AU19" s="82">
        <f>'1.47 Adult population share'!AU19/100*'1.46 Population'!AU19</f>
        <v>23438.260426548626</v>
      </c>
      <c r="AV19" s="82">
        <f>'1.47 Adult population share'!AV19/100*'1.46 Population'!AV19</f>
        <v>2125.7600842560846</v>
      </c>
      <c r="AW19" s="82">
        <f>'1.47 Adult population share'!AW19/100*'1.46 Population'!AW19</f>
        <v>4675.5717687125316</v>
      </c>
      <c r="AX19" s="82">
        <f>'1.47 Adult population share'!AX19/100*'1.46 Population'!AX19</f>
        <v>6876.5240000000003</v>
      </c>
      <c r="AY19" s="82">
        <f>'1.47 Adult population share'!AY19/100*'1.46 Population'!AY19</f>
        <v>5258.5294781585071</v>
      </c>
      <c r="AZ19" s="82">
        <f>'1.47 Adult population share'!AZ19/100*'1.46 Population'!AZ19</f>
        <v>57096.289884633457</v>
      </c>
      <c r="BA19" s="82">
        <f>'1.47 Adult population share'!BA19/100*'1.46 Population'!BA19</f>
        <v>14542.576200227901</v>
      </c>
      <c r="BB19" s="82">
        <f>'1.47 Adult population share'!BB19/100*'1.46 Population'!BB19</f>
        <v>2370.6278197168422</v>
      </c>
      <c r="BC19" s="82">
        <f>'1.47 Adult population share'!BC19/100*'1.46 Population'!BC19</f>
        <v>13387.743777580074</v>
      </c>
      <c r="BD19" s="82"/>
      <c r="BE19" s="82">
        <f>'1.47 Adult population share'!BE19/100*'1.46 Population'!BE19</f>
        <v>16279.826475707509</v>
      </c>
      <c r="BF19" s="82">
        <f>'1.47 Adult population share'!BF19/100*'1.46 Population'!BF19</f>
        <v>7058.1210000000001</v>
      </c>
      <c r="BG19" s="82">
        <f>'1.47 Adult population share'!BG19/100*'1.46 Population'!BG19</f>
        <v>32664.66003046697</v>
      </c>
      <c r="BH19" s="82">
        <f>'1.47 Adult population share'!BH19/100*'1.46 Population'!BH19</f>
        <v>33015.840577971532</v>
      </c>
      <c r="BI19" s="82">
        <f>'1.47 Adult population share'!BI19/100*'1.46 Population'!BI19</f>
        <v>3688.6275879664277</v>
      </c>
      <c r="BJ19" s="82">
        <f>'1.47 Adult population share'!BJ19/100*'1.46 Population'!BJ19</f>
        <v>13531.856136399614</v>
      </c>
      <c r="BK19" s="82">
        <f>'1.47 Adult population share'!BK19/100*'1.46 Population'!BK19</f>
        <v>16245.358923015317</v>
      </c>
      <c r="BL19" s="82">
        <f>'1.47 Adult population share'!BL19/100*'1.46 Population'!BL19</f>
        <v>57174.218880160406</v>
      </c>
      <c r="BM19" s="82">
        <f>'1.47 Adult population share'!BM19/100*'1.46 Population'!BM19</f>
        <v>10362.050203406505</v>
      </c>
      <c r="BN19" s="82">
        <f>'1.47 Adult population share'!BN19/100*'1.46 Population'!BN19</f>
        <v>24880.459508577325</v>
      </c>
      <c r="BO19" s="82">
        <f>'1.47 Adult population share'!BO19/100*'1.46 Population'!BO19</f>
        <v>5608.2425692165907</v>
      </c>
      <c r="BP19" s="82">
        <f>'1.47 Adult population share'!BP19/100*'1.46 Population'!BP19</f>
        <v>1480.5675918045476</v>
      </c>
      <c r="BQ19" s="82"/>
      <c r="BR19" s="82">
        <f>'1.47 Adult population share'!BR19/100*'1.46 Population'!BR19</f>
        <v>22771.354334123367</v>
      </c>
      <c r="BS19" s="82">
        <f>'1.47 Adult population share'!BS19/100*'1.46 Population'!BS19</f>
        <v>203229.70316493677</v>
      </c>
      <c r="BT19" s="82">
        <f>'1.47 Adult population share'!BT19/100*'1.46 Population'!BT19</f>
        <v>359765.49873567536</v>
      </c>
      <c r="BU19" s="82">
        <f>'1.47 Adult population share'!BU19/100*'1.46 Population'!BU19</f>
        <v>6511.2777803528397</v>
      </c>
      <c r="BV19" s="82">
        <f>'1.47 Adult population share'!BV19/100*'1.46 Population'!BV19</f>
        <v>8257.8227635083967</v>
      </c>
      <c r="BW19" s="82">
        <f>'1.47 Adult population share'!BW19/100*'1.46 Population'!BW19</f>
        <v>4295.2203272010674</v>
      </c>
      <c r="BX19" s="82">
        <f>'1.47 Adult population share'!BX19/100*'1.46 Population'!BX19</f>
        <v>4083.9219425601086</v>
      </c>
      <c r="BY19" s="82">
        <f>'1.47 Adult population share'!BY19/100*'1.46 Population'!BY19</f>
        <v>46134.326505787947</v>
      </c>
      <c r="BZ19" s="82">
        <f>'1.47 Adult population share'!BZ19/100*'1.46 Population'!BZ19</f>
        <v>67943.524757396575</v>
      </c>
      <c r="CA19" s="82">
        <f>'1.47 Adult population share'!CA19/100*'1.46 Population'!CA19</f>
        <v>8581.5408419595969</v>
      </c>
      <c r="CB19" s="82">
        <f>'1.47 Adult population share'!CB19/100*'1.46 Population'!CB19</f>
        <v>2659.3656357594532</v>
      </c>
      <c r="CC19" s="82">
        <f>'1.47 Adult population share'!CC19/100*'1.46 Population'!CC19</f>
        <v>48024.701197521899</v>
      </c>
      <c r="CD19" s="82">
        <f>'1.47 Adult population share'!CD19/100*'1.46 Population'!CD19</f>
        <v>12471.916258569478</v>
      </c>
      <c r="CE19" s="82">
        <f>'1.47 Adult population share'!CE19/100*'1.46 Population'!CE19</f>
        <v>3474.9570391353641</v>
      </c>
      <c r="CF19" s="82">
        <f>'1.47 Adult population share'!CF19/100*'1.46 Population'!CF19</f>
        <v>8088.1038168475507</v>
      </c>
      <c r="CG19" s="82">
        <f>'1.47 Adult population share'!CG19/100*'1.46 Population'!CG19</f>
        <v>32113.312272272378</v>
      </c>
      <c r="CH19" s="82">
        <f>'1.47 Adult population share'!CH19/100*'1.46 Population'!CH19</f>
        <v>7080.3644264377681</v>
      </c>
      <c r="CI19" s="82">
        <f>'1.47 Adult population share'!CI19/100*'1.46 Population'!CI19</f>
        <v>5707.9170915635032</v>
      </c>
      <c r="CJ19" s="82">
        <f>'1.47 Adult population share'!CJ19/100*'1.46 Population'!CJ19</f>
        <v>37614.148463138554</v>
      </c>
      <c r="CK19" s="82">
        <f>'1.47 Adult population share'!CK19/100*'1.46 Population'!CK19</f>
        <v>46536.704947649254</v>
      </c>
      <c r="CL19" s="82"/>
      <c r="CM19" s="82"/>
      <c r="CN19" s="82"/>
      <c r="CO19" s="82"/>
      <c r="CP19" s="82"/>
    </row>
    <row r="20" spans="1:94" x14ac:dyDescent="0.25">
      <c r="A20" s="77">
        <v>1994</v>
      </c>
      <c r="B20" s="82">
        <f>'1.47 Adult population share'!B20/100*'1.46 Population'!B20</f>
        <v>3819359.1423649662</v>
      </c>
      <c r="C20" s="82"/>
      <c r="D20" s="82">
        <f>'1.47 Adult population share'!D20/100*'1.46 Population'!D20</f>
        <v>4970.729159018586</v>
      </c>
      <c r="E20" s="82">
        <f>'1.47 Adult population share'!E20/100*'1.46 Population'!E20</f>
        <v>852830.44554369932</v>
      </c>
      <c r="F20" s="82">
        <f>'1.47 Adult population share'!F20/100*'1.46 Population'!F20</f>
        <v>4836.8244211497404</v>
      </c>
      <c r="G20" s="82">
        <f>'1.47 Adult population share'!G20/100*'1.46 Population'!G20</f>
        <v>566944.07770670066</v>
      </c>
      <c r="H20" s="82">
        <f>'1.47 Adult population share'!H20/100*'1.46 Population'!H20</f>
        <v>127498.15311107237</v>
      </c>
      <c r="I20" s="82">
        <f>'1.47 Adult population share'!I20/100*'1.46 Population'!I20</f>
        <v>104699.35448624467</v>
      </c>
      <c r="J20" s="82">
        <f>'1.47 Adult population share'!J20/100*'1.46 Population'!J20</f>
        <v>11405.965021340042</v>
      </c>
      <c r="K20" s="82">
        <f>'1.47 Adult population share'!K20/100*'1.46 Population'!K20</f>
        <v>12889.017452362645</v>
      </c>
      <c r="L20" s="82">
        <f>'1.47 Adult population share'!L20/100*'1.46 Population'!L20</f>
        <v>68290.821720972104</v>
      </c>
      <c r="M20" s="82">
        <f>'1.47 Adult population share'!M20/100*'1.46 Population'!M20</f>
        <v>40928.649607678097</v>
      </c>
      <c r="N20" s="82">
        <f>'1.47 Adult population share'!N20/100*'1.46 Population'!N20</f>
        <v>2661.1516402935395</v>
      </c>
      <c r="O20" s="82">
        <f>'1.47 Adult population share'!O20/100*'1.46 Population'!O20</f>
        <v>34150.004071159223</v>
      </c>
      <c r="P20" s="82"/>
      <c r="Q20" s="82">
        <f>'1.47 Adult population share'!Q20/100*'1.46 Population'!Q20</f>
        <v>42438.914849070374</v>
      </c>
      <c r="R20" s="82">
        <f>'1.47 Adult population share'!R20/100*'1.46 Population'!R20</f>
        <v>13392.069433963874</v>
      </c>
      <c r="S20" s="82">
        <f>'1.47 Adult population share'!S20/100*'1.46 Population'!S20</f>
        <v>47243.1226851459</v>
      </c>
      <c r="T20" s="82"/>
      <c r="U20" s="82">
        <f>'1.47 Adult population share'!U20/100*'1.46 Population'!U20</f>
        <v>13953.380856680609</v>
      </c>
      <c r="V20" s="82">
        <f>'1.47 Adult population share'!V20/100*'1.46 Population'!V20</f>
        <v>2767.5212750894866</v>
      </c>
      <c r="W20" s="82">
        <f>'1.47 Adult population share'!W20/100*'1.46 Population'!W20</f>
        <v>265220.39719487971</v>
      </c>
      <c r="X20" s="82">
        <f>'1.47 Adult population share'!X20/100*'1.46 Population'!X20</f>
        <v>7987.3757555889733</v>
      </c>
      <c r="Y20" s="82">
        <f>'1.47 Adult population share'!Y20/100*'1.46 Population'!Y20</f>
        <v>2871.5502169951028</v>
      </c>
      <c r="Z20" s="82">
        <f>'1.47 Adult population share'!Z20/100*'1.46 Population'!Z20</f>
        <v>6874.7077580574432</v>
      </c>
      <c r="AA20" s="82">
        <f>'1.47 Adult population share'!AA20/100*'1.46 Population'!AA20</f>
        <v>3776.2278801640005</v>
      </c>
      <c r="AB20" s="82">
        <f>'1.47 Adult population share'!AB20/100*'1.46 Population'!AB20</f>
        <v>8339.7833627917335</v>
      </c>
      <c r="AC20" s="82">
        <f>'1.47 Adult population share'!AC20/100*'1.46 Population'!AC20</f>
        <v>1166.7432842990916</v>
      </c>
      <c r="AD20" s="82">
        <f>'1.47 Adult population share'!AD20/100*'1.46 Population'!AD20</f>
        <v>3734.8975461586206</v>
      </c>
      <c r="AE20" s="82">
        <f>'1.47 Adult population share'!AE20/100*'1.46 Population'!AE20</f>
        <v>8438.3294772560603</v>
      </c>
      <c r="AF20" s="82">
        <f>'1.47 Adult population share'!AF20/100*'1.46 Population'!AF20</f>
        <v>2007.7680199996516</v>
      </c>
      <c r="AG20" s="82">
        <f>'1.47 Adult population share'!AG20/100*'1.46 Population'!AG20</f>
        <v>2863.3429841297657</v>
      </c>
      <c r="AH20" s="82">
        <f>'1.47 Adult population share'!AH20/100*'1.46 Population'!AH20</f>
        <v>1447.1364085851653</v>
      </c>
      <c r="AI20" s="82">
        <f>'1.47 Adult population share'!AI20/100*'1.46 Population'!AI20</f>
        <v>29178.831790255346</v>
      </c>
      <c r="AJ20" s="82">
        <f>'1.47 Adult population share'!AJ20/100*'1.46 Population'!AJ20</f>
        <v>17738.366181412366</v>
      </c>
      <c r="AK20" s="82">
        <f>'1.47 Adult population share'!AK20/100*'1.46 Population'!AK20</f>
        <v>116001.29275654319</v>
      </c>
      <c r="AL20" s="82">
        <f>'1.47 Adult population share'!AL20/100*'1.46 Population'!AL20</f>
        <v>5908.0279945894981</v>
      </c>
      <c r="AM20" s="82">
        <f>'1.47 Adult population share'!AM20/100*'1.46 Population'!AM20</f>
        <v>4086.118600138338</v>
      </c>
      <c r="AN20" s="82">
        <f>'1.47 Adult population share'!AN20/100*'1.46 Population'!AN20</f>
        <v>1616.4640732806679</v>
      </c>
      <c r="AO20" s="82">
        <f>'1.47 Adult population share'!AO20/100*'1.46 Population'!AO20</f>
        <v>41323.690290055274</v>
      </c>
      <c r="AP20" s="82"/>
      <c r="AQ20" s="82">
        <f>'1.47 Adult population share'!AQ20/100*'1.46 Population'!AQ20</f>
        <v>24383.010122080159</v>
      </c>
      <c r="AR20" s="82">
        <f>'1.47 Adult population share'!AR20/100*'1.46 Population'!AR20</f>
        <v>4434.6545190341812</v>
      </c>
      <c r="AS20" s="82">
        <f>'1.47 Adult population share'!AS20/100*'1.46 Population'!AS20</f>
        <v>107102.2146535939</v>
      </c>
      <c r="AT20" s="82">
        <f>'1.47 Adult population share'!AT20/100*'1.46 Population'!AT20</f>
        <v>10005.656715302883</v>
      </c>
      <c r="AU20" s="82">
        <f>'1.47 Adult population share'!AU20/100*'1.46 Population'!AU20</f>
        <v>24004.963576192396</v>
      </c>
      <c r="AV20" s="82">
        <f>'1.47 Adult population share'!AV20/100*'1.46 Population'!AV20</f>
        <v>2200.4408780474137</v>
      </c>
      <c r="AW20" s="82">
        <f>'1.47 Adult population share'!AW20/100*'1.46 Population'!AW20</f>
        <v>4781.5422199928489</v>
      </c>
      <c r="AX20" s="82">
        <f>'1.47 Adult population share'!AX20/100*'1.46 Population'!AX20</f>
        <v>7070.6281560823245</v>
      </c>
      <c r="AY20" s="82">
        <f>'1.47 Adult population share'!AY20/100*'1.46 Population'!AY20</f>
        <v>5401.212626415394</v>
      </c>
      <c r="AZ20" s="82">
        <f>'1.47 Adult population share'!AZ20/100*'1.46 Population'!AZ20</f>
        <v>58690.48980135189</v>
      </c>
      <c r="BA20" s="82">
        <f>'1.47 Adult population share'!BA20/100*'1.46 Population'!BA20</f>
        <v>14928.957546661513</v>
      </c>
      <c r="BB20" s="82">
        <f>'1.47 Adult population share'!BB20/100*'1.46 Population'!BB20</f>
        <v>2395.4010072451183</v>
      </c>
      <c r="BC20" s="82">
        <f>'1.47 Adult population share'!BC20/100*'1.46 Population'!BC20</f>
        <v>13762.715932446217</v>
      </c>
      <c r="BD20" s="82"/>
      <c r="BE20" s="82">
        <f>'1.47 Adult population share'!BE20/100*'1.46 Population'!BE20</f>
        <v>16846.290090390263</v>
      </c>
      <c r="BF20" s="82">
        <f>'1.47 Adult population share'!BF20/100*'1.46 Population'!BF20</f>
        <v>7271.3646545466781</v>
      </c>
      <c r="BG20" s="82">
        <f>'1.47 Adult population share'!BG20/100*'1.46 Population'!BG20</f>
        <v>33561.46868394412</v>
      </c>
      <c r="BH20" s="82">
        <f>'1.47 Adult population share'!BH20/100*'1.46 Population'!BH20</f>
        <v>33866.048553318818</v>
      </c>
      <c r="BI20" s="82">
        <f>'1.47 Adult population share'!BI20/100*'1.46 Population'!BI20</f>
        <v>3810.3529947030365</v>
      </c>
      <c r="BJ20" s="82">
        <f>'1.47 Adult population share'!BJ20/100*'1.46 Population'!BJ20</f>
        <v>14096.995827810102</v>
      </c>
      <c r="BK20" s="82">
        <f>'1.47 Adult population share'!BK20/100*'1.46 Population'!BK20</f>
        <v>16649.890899173985</v>
      </c>
      <c r="BL20" s="82">
        <f>'1.47 Adult population share'!BL20/100*'1.46 Population'!BL20</f>
        <v>58833.293675922723</v>
      </c>
      <c r="BM20" s="82">
        <f>'1.47 Adult population share'!BM20/100*'1.46 Population'!BM20</f>
        <v>10685.399021172552</v>
      </c>
      <c r="BN20" s="82">
        <f>'1.47 Adult population share'!BN20/100*'1.46 Population'!BN20</f>
        <v>25716.671170318325</v>
      </c>
      <c r="BO20" s="82">
        <f>'1.47 Adult population share'!BO20/100*'1.46 Population'!BO20</f>
        <v>5780.1764488717254</v>
      </c>
      <c r="BP20" s="82">
        <f>'1.47 Adult population share'!BP20/100*'1.46 Population'!BP20</f>
        <v>1578.631972125037</v>
      </c>
      <c r="BQ20" s="82"/>
      <c r="BR20" s="82">
        <f>'1.47 Adult population share'!BR20/100*'1.46 Population'!BR20</f>
        <v>23045.425305904413</v>
      </c>
      <c r="BS20" s="82">
        <f>'1.47 Adult population share'!BS20/100*'1.46 Population'!BS20</f>
        <v>205751.85936319051</v>
      </c>
      <c r="BT20" s="82">
        <f>'1.47 Adult population share'!BT20/100*'1.46 Population'!BT20</f>
        <v>361532.23699751816</v>
      </c>
      <c r="BU20" s="82">
        <f>'1.47 Adult population share'!BU20/100*'1.46 Population'!BU20</f>
        <v>6531.6773760134256</v>
      </c>
      <c r="BV20" s="82">
        <f>'1.47 Adult population share'!BV20/100*'1.46 Population'!BV20</f>
        <v>8282.7773423580529</v>
      </c>
      <c r="BW20" s="82">
        <f>'1.47 Adult population share'!BW20/100*'1.46 Population'!BW20</f>
        <v>4302.994418190704</v>
      </c>
      <c r="BX20" s="82">
        <f>'1.47 Adult population share'!BX20/100*'1.46 Population'!BX20</f>
        <v>4105.6025046893747</v>
      </c>
      <c r="BY20" s="82">
        <f>'1.47 Adult population share'!BY20/100*'1.46 Population'!BY20</f>
        <v>46316.884887154993</v>
      </c>
      <c r="BZ20" s="82">
        <f>'1.47 Adult population share'!BZ20/100*'1.46 Population'!BZ20</f>
        <v>68244.452330051572</v>
      </c>
      <c r="CA20" s="82">
        <f>'1.47 Adult population share'!CA20/100*'1.46 Population'!CA20</f>
        <v>8682.0452124116819</v>
      </c>
      <c r="CB20" s="82">
        <f>'1.47 Adult population share'!CB20/100*'1.46 Population'!CB20</f>
        <v>2691.7406744045766</v>
      </c>
      <c r="CC20" s="82">
        <f>'1.47 Adult population share'!CC20/100*'1.46 Population'!CC20</f>
        <v>48185.552786170912</v>
      </c>
      <c r="CD20" s="82">
        <f>'1.47 Adult population share'!CD20/100*'1.46 Population'!CD20</f>
        <v>12543.908172172256</v>
      </c>
      <c r="CE20" s="82">
        <f>'1.47 Adult population share'!CE20/100*'1.46 Population'!CE20</f>
        <v>3489.022791903164</v>
      </c>
      <c r="CF20" s="82">
        <f>'1.47 Adult population share'!CF20/100*'1.46 Population'!CF20</f>
        <v>8154.2728081645664</v>
      </c>
      <c r="CG20" s="82">
        <f>'1.47 Adult population share'!CG20/100*'1.46 Population'!CG20</f>
        <v>32465.130841976163</v>
      </c>
      <c r="CH20" s="82">
        <f>'1.47 Adult population share'!CH20/100*'1.46 Population'!CH20</f>
        <v>7107.2957680752643</v>
      </c>
      <c r="CI20" s="82">
        <f>'1.47 Adult population share'!CI20/100*'1.46 Population'!CI20</f>
        <v>5746.6304089162713</v>
      </c>
      <c r="CJ20" s="82">
        <f>'1.47 Adult population share'!CJ20/100*'1.46 Population'!CJ20</f>
        <v>38564.313211441811</v>
      </c>
      <c r="CK20" s="82">
        <f>'1.47 Adult population share'!CK20/100*'1.46 Population'!CK20</f>
        <v>46578.791876018753</v>
      </c>
      <c r="CL20" s="82"/>
      <c r="CM20" s="82"/>
      <c r="CN20" s="82"/>
      <c r="CO20" s="82"/>
      <c r="CP20" s="82"/>
    </row>
    <row r="21" spans="1:94" x14ac:dyDescent="0.25">
      <c r="A21" s="77">
        <v>1995</v>
      </c>
      <c r="B21" s="82">
        <f>'1.47 Adult population share'!B21/100*'1.46 Population'!B21</f>
        <v>3890463.8492110567</v>
      </c>
      <c r="C21" s="82"/>
      <c r="D21" s="82">
        <f>'1.47 Adult population share'!D21/100*'1.46 Population'!D21</f>
        <v>5049.6271427313959</v>
      </c>
      <c r="E21" s="82">
        <f>'1.47 Adult population share'!E21/100*'1.46 Population'!E21</f>
        <v>865241.21740251197</v>
      </c>
      <c r="F21" s="82">
        <f>'1.47 Adult population share'!F21/100*'1.46 Population'!F21</f>
        <v>4960.6780662797846</v>
      </c>
      <c r="G21" s="82">
        <f>'1.47 Adult population share'!G21/100*'1.46 Population'!G21</f>
        <v>581517.86180797254</v>
      </c>
      <c r="H21" s="82">
        <f>'1.47 Adult population share'!H21/100*'1.46 Population'!H21</f>
        <v>130661.66314703228</v>
      </c>
      <c r="I21" s="82">
        <f>'1.47 Adult population share'!I21/100*'1.46 Population'!I21</f>
        <v>105424.98205426021</v>
      </c>
      <c r="J21" s="82">
        <f>'1.47 Adult population share'!J21/100*'1.46 Population'!J21</f>
        <v>11210.66796324958</v>
      </c>
      <c r="K21" s="82">
        <f>'1.47 Adult population share'!K21/100*'1.46 Population'!K21</f>
        <v>13300.66514015139</v>
      </c>
      <c r="L21" s="82">
        <f>'1.47 Adult population share'!L21/100*'1.46 Population'!L21</f>
        <v>70234.126929195423</v>
      </c>
      <c r="M21" s="82">
        <f>'1.47 Adult population share'!M21/100*'1.46 Population'!M21</f>
        <v>42066.696169233641</v>
      </c>
      <c r="N21" s="82">
        <f>'1.47 Adult population share'!N21/100*'1.46 Population'!N21</f>
        <v>2740.2605841553886</v>
      </c>
      <c r="O21" s="82">
        <f>'1.47 Adult population share'!O21/100*'1.46 Population'!O21</f>
        <v>34735.315353344507</v>
      </c>
      <c r="P21" s="82"/>
      <c r="Q21" s="82">
        <f>'1.47 Adult population share'!Q21/100*'1.46 Population'!Q21</f>
        <v>43178.734014127367</v>
      </c>
      <c r="R21" s="82">
        <f>'1.47 Adult population share'!R21/100*'1.46 Population'!R21</f>
        <v>13734.927620046956</v>
      </c>
      <c r="S21" s="82">
        <f>'1.47 Adult population share'!S21/100*'1.46 Population'!S21</f>
        <v>48452.324108034722</v>
      </c>
      <c r="T21" s="82"/>
      <c r="U21" s="82">
        <f>'1.47 Adult population share'!U21/100*'1.46 Population'!U21</f>
        <v>14129.686744124203</v>
      </c>
      <c r="V21" s="82">
        <f>'1.47 Adult population share'!V21/100*'1.46 Population'!V21</f>
        <v>2808.0530723402035</v>
      </c>
      <c r="W21" s="82">
        <f>'1.47 Adult population share'!W21/100*'1.46 Population'!W21</f>
        <v>266065.62206195202</v>
      </c>
      <c r="X21" s="82">
        <f>'1.47 Adult population share'!X21/100*'1.46 Population'!X21</f>
        <v>8000.6149655733989</v>
      </c>
      <c r="Y21" s="82">
        <f>'1.47 Adult population share'!Y21/100*'1.46 Population'!Y21</f>
        <v>2749.2678733001344</v>
      </c>
      <c r="Z21" s="82">
        <f>'1.47 Adult population share'!Z21/100*'1.46 Population'!Z21</f>
        <v>6870.4050179250935</v>
      </c>
      <c r="AA21" s="82">
        <f>'1.47 Adult population share'!AA21/100*'1.46 Population'!AA21</f>
        <v>3799.6695837255634</v>
      </c>
      <c r="AB21" s="82">
        <f>'1.47 Adult population share'!AB21/100*'1.46 Population'!AB21</f>
        <v>8391.850058429367</v>
      </c>
      <c r="AC21" s="82">
        <f>'1.47 Adult population share'!AC21/100*'1.46 Population'!AC21</f>
        <v>1149.5636935514935</v>
      </c>
      <c r="AD21" s="82">
        <f>'1.47 Adult population share'!AD21/100*'1.46 Population'!AD21</f>
        <v>3638.3526086001516</v>
      </c>
      <c r="AE21" s="82">
        <f>'1.47 Adult population share'!AE21/100*'1.46 Population'!AE21</f>
        <v>8468.5860286626903</v>
      </c>
      <c r="AF21" s="82">
        <f>'1.47 Adult population share'!AF21/100*'1.46 Population'!AF21</f>
        <v>1984.0638034427818</v>
      </c>
      <c r="AG21" s="82">
        <f>'1.47 Adult population share'!AG21/100*'1.46 Population'!AG21</f>
        <v>2850.2912232616768</v>
      </c>
      <c r="AH21" s="82">
        <f>'1.47 Adult population share'!AH21/100*'1.46 Population'!AH21</f>
        <v>1462.1484550642322</v>
      </c>
      <c r="AI21" s="82">
        <f>'1.47 Adult population share'!AI21/100*'1.46 Population'!AI21</f>
        <v>29417.296171653819</v>
      </c>
      <c r="AJ21" s="82">
        <f>'1.47 Adult population share'!AJ21/100*'1.46 Population'!AJ21</f>
        <v>17779.149651791577</v>
      </c>
      <c r="AK21" s="82">
        <f>'1.47 Adult population share'!AK21/100*'1.46 Population'!AK21</f>
        <v>116714.82655802135</v>
      </c>
      <c r="AL21" s="82">
        <f>'1.47 Adult population share'!AL21/100*'1.46 Population'!AL21</f>
        <v>5942.89470779772</v>
      </c>
      <c r="AM21" s="82">
        <f>'1.47 Adult population share'!AM21/100*'1.46 Population'!AM21</f>
        <v>4131.5218046597493</v>
      </c>
      <c r="AN21" s="82">
        <f>'1.47 Adult population share'!AN21/100*'1.46 Population'!AN21</f>
        <v>1626.9071372296178</v>
      </c>
      <c r="AO21" s="82">
        <f>'1.47 Adult population share'!AO21/100*'1.46 Population'!AO21</f>
        <v>41187.557295529317</v>
      </c>
      <c r="AP21" s="82"/>
      <c r="AQ21" s="82">
        <f>'1.47 Adult population share'!AQ21/100*'1.46 Population'!AQ21</f>
        <v>24799.403244126035</v>
      </c>
      <c r="AR21" s="82">
        <f>'1.47 Adult population share'!AR21/100*'1.46 Population'!AR21</f>
        <v>4547.4763842332659</v>
      </c>
      <c r="AS21" s="82">
        <f>'1.47 Adult population share'!AS21/100*'1.46 Population'!AS21</f>
        <v>109750.10801902779</v>
      </c>
      <c r="AT21" s="82">
        <f>'1.47 Adult population share'!AT21/100*'1.46 Population'!AT21</f>
        <v>10186.551047323846</v>
      </c>
      <c r="AU21" s="82">
        <f>'1.47 Adult population share'!AU21/100*'1.46 Population'!AU21</f>
        <v>24589.550134741807</v>
      </c>
      <c r="AV21" s="82">
        <f>'1.47 Adult population share'!AV21/100*'1.46 Population'!AV21</f>
        <v>2277.4905057783922</v>
      </c>
      <c r="AW21" s="82">
        <f>'1.47 Adult population share'!AW21/100*'1.46 Population'!AW21</f>
        <v>4890.0938081855757</v>
      </c>
      <c r="AX21" s="82">
        <f>'1.47 Adult population share'!AX21/100*'1.46 Population'!AX21</f>
        <v>7265.7852421066918</v>
      </c>
      <c r="AY21" s="82">
        <f>'1.47 Adult population share'!AY21/100*'1.46 Population'!AY21</f>
        <v>5553.3774562016524</v>
      </c>
      <c r="AZ21" s="82">
        <f>'1.47 Adult population share'!AZ21/100*'1.46 Population'!AZ21</f>
        <v>60255.96764634642</v>
      </c>
      <c r="BA21" s="82">
        <f>'1.47 Adult population share'!BA21/100*'1.46 Population'!BA21</f>
        <v>15304.060828958696</v>
      </c>
      <c r="BB21" s="82">
        <f>'1.47 Adult population share'!BB21/100*'1.46 Population'!BB21</f>
        <v>2418.2387507841554</v>
      </c>
      <c r="BC21" s="82">
        <f>'1.47 Adult population share'!BC21/100*'1.46 Population'!BC21</f>
        <v>14138.686478861217</v>
      </c>
      <c r="BD21" s="82"/>
      <c r="BE21" s="82">
        <f>'1.47 Adult population share'!BE21/100*'1.46 Population'!BE21</f>
        <v>17430.353999999999</v>
      </c>
      <c r="BF21" s="82">
        <f>'1.47 Adult population share'!BF21/100*'1.46 Population'!BF21</f>
        <v>7497.0824553082221</v>
      </c>
      <c r="BG21" s="82">
        <f>'1.47 Adult population share'!BG21/100*'1.46 Population'!BG21</f>
        <v>34500.454579828875</v>
      </c>
      <c r="BH21" s="82">
        <f>'1.47 Adult population share'!BH21/100*'1.46 Population'!BH21</f>
        <v>34875.936497747491</v>
      </c>
      <c r="BI21" s="82">
        <f>'1.47 Adult population share'!BI21/100*'1.46 Population'!BI21</f>
        <v>3936.124353414401</v>
      </c>
      <c r="BJ21" s="82">
        <f>'1.47 Adult population share'!BJ21/100*'1.46 Population'!BJ21</f>
        <v>14663.721250493414</v>
      </c>
      <c r="BK21" s="82">
        <f>'1.47 Adult population share'!BK21/100*'1.46 Population'!BK21</f>
        <v>17077.660916094606</v>
      </c>
      <c r="BL21" s="82">
        <f>'1.47 Adult population share'!BL21/100*'1.46 Population'!BL21</f>
        <v>60570.545709896578</v>
      </c>
      <c r="BM21" s="82">
        <f>'1.47 Adult population share'!BM21/100*'1.46 Population'!BM21</f>
        <v>11038.77956490169</v>
      </c>
      <c r="BN21" s="82">
        <f>'1.47 Adult population share'!BN21/100*'1.46 Population'!BN21</f>
        <v>26509.143600967589</v>
      </c>
      <c r="BO21" s="82">
        <f>'1.47 Adult population share'!BO21/100*'1.46 Population'!BO21</f>
        <v>5948.5406166927005</v>
      </c>
      <c r="BP21" s="82">
        <f>'1.47 Adult population share'!BP21/100*'1.46 Population'!BP21</f>
        <v>1680.457368419261</v>
      </c>
      <c r="BQ21" s="82"/>
      <c r="BR21" s="82">
        <f>'1.47 Adult population share'!BR21/100*'1.46 Population'!BR21</f>
        <v>23327.869623919578</v>
      </c>
      <c r="BS21" s="82">
        <f>'1.47 Adult population share'!BS21/100*'1.46 Population'!BS21</f>
        <v>208369.20740859074</v>
      </c>
      <c r="BT21" s="82">
        <f>'1.47 Adult population share'!BT21/100*'1.46 Population'!BT21</f>
        <v>363222.43829870829</v>
      </c>
      <c r="BU21" s="82">
        <f>'1.47 Adult population share'!BU21/100*'1.46 Population'!BU21</f>
        <v>6535.1416515308929</v>
      </c>
      <c r="BV21" s="82">
        <f>'1.47 Adult population share'!BV21/100*'1.46 Population'!BV21</f>
        <v>8308.478235104134</v>
      </c>
      <c r="BW21" s="82">
        <f>'1.47 Adult population share'!BW21/100*'1.46 Population'!BW21</f>
        <v>4310.2796337830914</v>
      </c>
      <c r="BX21" s="82">
        <f>'1.47 Adult population share'!BX21/100*'1.46 Population'!BX21</f>
        <v>4128.5850933092361</v>
      </c>
      <c r="BY21" s="82">
        <f>'1.47 Adult population share'!BY21/100*'1.46 Population'!BY21</f>
        <v>46515.802988613759</v>
      </c>
      <c r="BZ21" s="82">
        <f>'1.47 Adult population share'!BZ21/100*'1.46 Population'!BZ21</f>
        <v>68420.377650425362</v>
      </c>
      <c r="CA21" s="82">
        <f>'1.47 Adult population share'!CA21/100*'1.46 Population'!CA21</f>
        <v>8772.5119118021721</v>
      </c>
      <c r="CB21" s="82">
        <f>'1.47 Adult population share'!CB21/100*'1.46 Population'!CB21</f>
        <v>2725.1299431903753</v>
      </c>
      <c r="CC21" s="82">
        <f>'1.47 Adult population share'!CC21/100*'1.46 Population'!CC21</f>
        <v>48314.49215437442</v>
      </c>
      <c r="CD21" s="82">
        <f>'1.47 Adult population share'!CD21/100*'1.46 Population'!CD21</f>
        <v>12600.623149217552</v>
      </c>
      <c r="CE21" s="82">
        <f>'1.47 Adult population share'!CE21/100*'1.46 Population'!CE21</f>
        <v>3501.2705425126173</v>
      </c>
      <c r="CF21" s="82">
        <f>'1.47 Adult population share'!CF21/100*'1.46 Population'!CF21</f>
        <v>8230.9029805929131</v>
      </c>
      <c r="CG21" s="82">
        <f>'1.47 Adult population share'!CG21/100*'1.46 Population'!CG21</f>
        <v>32775.265520282315</v>
      </c>
      <c r="CH21" s="82">
        <f>'1.47 Adult population share'!CH21/100*'1.46 Population'!CH21</f>
        <v>7154.3085541628143</v>
      </c>
      <c r="CI21" s="82">
        <f>'1.47 Adult population share'!CI21/100*'1.46 Population'!CI21</f>
        <v>5781.1686981494477</v>
      </c>
      <c r="CJ21" s="82">
        <f>'1.47 Adult population share'!CJ21/100*'1.46 Population'!CJ21</f>
        <v>39520.538555443469</v>
      </c>
      <c r="CK21" s="82">
        <f>'1.47 Adult population share'!CK21/100*'1.46 Population'!CK21</f>
        <v>46662.131621358458</v>
      </c>
      <c r="CL21" s="82"/>
      <c r="CM21" s="82"/>
      <c r="CN21" s="82"/>
      <c r="CO21" s="82"/>
      <c r="CP21" s="82"/>
    </row>
    <row r="22" spans="1:94" x14ac:dyDescent="0.25">
      <c r="A22" s="77">
        <v>1996</v>
      </c>
      <c r="B22" s="82">
        <f>'1.47 Adult population share'!B22/100*'1.46 Population'!B22</f>
        <v>3964928.0890550902</v>
      </c>
      <c r="C22" s="82"/>
      <c r="D22" s="82">
        <f>'1.47 Adult population share'!D22/100*'1.46 Population'!D22</f>
        <v>5130.0929271433924</v>
      </c>
      <c r="E22" s="82">
        <f>'1.47 Adult population share'!E22/100*'1.46 Population'!E22</f>
        <v>881902.87034434313</v>
      </c>
      <c r="F22" s="82">
        <f>'1.47 Adult population share'!F22/100*'1.46 Population'!F22</f>
        <v>5199.9247038794256</v>
      </c>
      <c r="G22" s="82">
        <f>'1.47 Adult population share'!G22/100*'1.46 Population'!G22</f>
        <v>596137.28569141927</v>
      </c>
      <c r="H22" s="82">
        <f>'1.47 Adult population share'!H22/100*'1.46 Population'!H22</f>
        <v>133753.02596484014</v>
      </c>
      <c r="I22" s="82">
        <f>'1.47 Adult population share'!I22/100*'1.46 Population'!I22</f>
        <v>106092.3357620934</v>
      </c>
      <c r="J22" s="82">
        <f>'1.47 Adult population share'!J22/100*'1.46 Population'!J22</f>
        <v>11090.107312466806</v>
      </c>
      <c r="K22" s="82">
        <f>'1.47 Adult population share'!K22/100*'1.46 Population'!K22</f>
        <v>13728.310085071264</v>
      </c>
      <c r="L22" s="82">
        <f>'1.47 Adult population share'!L22/100*'1.46 Population'!L22</f>
        <v>72306.188186698884</v>
      </c>
      <c r="M22" s="82">
        <f>'1.47 Adult population share'!M22/100*'1.46 Population'!M22</f>
        <v>43215.452493889701</v>
      </c>
      <c r="N22" s="82">
        <f>'1.47 Adult population share'!N22/100*'1.46 Population'!N22</f>
        <v>2844.71024526061</v>
      </c>
      <c r="O22" s="82">
        <f>'1.47 Adult population share'!O22/100*'1.46 Population'!O22</f>
        <v>35166.562437182751</v>
      </c>
      <c r="P22" s="82"/>
      <c r="Q22" s="82">
        <f>'1.47 Adult population share'!Q22/100*'1.46 Population'!Q22</f>
        <v>44031.447090317459</v>
      </c>
      <c r="R22" s="82">
        <f>'1.47 Adult population share'!R22/100*'1.46 Population'!R22</f>
        <v>14116.53046043227</v>
      </c>
      <c r="S22" s="82">
        <f>'1.47 Adult population share'!S22/100*'1.46 Population'!S22</f>
        <v>49628.820945367195</v>
      </c>
      <c r="T22" s="82"/>
      <c r="U22" s="82">
        <f>'1.47 Adult population share'!U22/100*'1.46 Population'!U22</f>
        <v>14318.541133836365</v>
      </c>
      <c r="V22" s="82">
        <f>'1.47 Adult population share'!V22/100*'1.46 Population'!V22</f>
        <v>2852.3002548396803</v>
      </c>
      <c r="W22" s="82">
        <f>'1.47 Adult population share'!W22/100*'1.46 Population'!W22</f>
        <v>267175.25848873093</v>
      </c>
      <c r="X22" s="82">
        <f>'1.47 Adult population share'!X22/100*'1.46 Population'!X22</f>
        <v>8036.2306269780775</v>
      </c>
      <c r="Y22" s="82">
        <f>'1.47 Adult population share'!Y22/100*'1.46 Population'!Y22</f>
        <v>2705.1932960763379</v>
      </c>
      <c r="Z22" s="82">
        <f>'1.47 Adult population share'!Z22/100*'1.46 Population'!Z22</f>
        <v>6857.7440000812121</v>
      </c>
      <c r="AA22" s="82">
        <f>'1.47 Adult population share'!AA22/100*'1.46 Population'!AA22</f>
        <v>3751.3282584598892</v>
      </c>
      <c r="AB22" s="82">
        <f>'1.47 Adult population share'!AB22/100*'1.46 Population'!AB22</f>
        <v>8432.5036402786482</v>
      </c>
      <c r="AC22" s="82">
        <f>'1.47 Adult population share'!AC22/100*'1.46 Population'!AC22</f>
        <v>1141.5886318527621</v>
      </c>
      <c r="AD22" s="82">
        <f>'1.47 Adult population share'!AD22/100*'1.46 Population'!AD22</f>
        <v>3563.7331118380721</v>
      </c>
      <c r="AE22" s="82">
        <f>'1.47 Adult population share'!AE22/100*'1.46 Population'!AE22</f>
        <v>8492.1206028596771</v>
      </c>
      <c r="AF22" s="82">
        <f>'1.47 Adult population share'!AF22/100*'1.46 Population'!AF22</f>
        <v>1973.4171042649305</v>
      </c>
      <c r="AG22" s="82">
        <f>'1.47 Adult population share'!AG22/100*'1.46 Population'!AG22</f>
        <v>2840.8818969930294</v>
      </c>
      <c r="AH22" s="82">
        <f>'1.47 Adult population share'!AH22/100*'1.46 Population'!AH22</f>
        <v>1477.8423914991704</v>
      </c>
      <c r="AI22" s="82">
        <f>'1.47 Adult population share'!AI22/100*'1.46 Population'!AI22</f>
        <v>29649.456920698478</v>
      </c>
      <c r="AJ22" s="82">
        <f>'1.47 Adult population share'!AJ22/100*'1.46 Population'!AJ22</f>
        <v>17840.072620636798</v>
      </c>
      <c r="AK22" s="82">
        <f>'1.47 Adult population share'!AK22/100*'1.46 Population'!AK22</f>
        <v>117598.75734470715</v>
      </c>
      <c r="AL22" s="82">
        <f>'1.47 Adult population share'!AL22/100*'1.46 Population'!AL22</f>
        <v>5976.4447046566793</v>
      </c>
      <c r="AM22" s="82">
        <f>'1.47 Adult population share'!AM22/100*'1.46 Population'!AM22</f>
        <v>4169.6604778192577</v>
      </c>
      <c r="AN22" s="82">
        <f>'1.47 Adult population share'!AN22/100*'1.46 Population'!AN22</f>
        <v>1639.0669977305656</v>
      </c>
      <c r="AO22" s="82">
        <f>'1.47 Adult population share'!AO22/100*'1.46 Population'!AO22</f>
        <v>41074.73710816211</v>
      </c>
      <c r="AP22" s="82"/>
      <c r="AQ22" s="82">
        <f>'1.47 Adult population share'!AQ22/100*'1.46 Population'!AQ22</f>
        <v>25194.877092505318</v>
      </c>
      <c r="AR22" s="82">
        <f>'1.47 Adult population share'!AR22/100*'1.46 Population'!AR22</f>
        <v>4659.4558308092892</v>
      </c>
      <c r="AS22" s="82">
        <f>'1.47 Adult population share'!AS22/100*'1.46 Population'!AS22</f>
        <v>112484.6726213689</v>
      </c>
      <c r="AT22" s="82">
        <f>'1.47 Adult population share'!AT22/100*'1.46 Population'!AT22</f>
        <v>10377.068583400134</v>
      </c>
      <c r="AU22" s="82">
        <f>'1.47 Adult population share'!AU22/100*'1.46 Population'!AU22</f>
        <v>25173.264535951497</v>
      </c>
      <c r="AV22" s="82">
        <f>'1.47 Adult population share'!AV22/100*'1.46 Population'!AV22</f>
        <v>2355.15281512417</v>
      </c>
      <c r="AW22" s="82">
        <f>'1.47 Adult population share'!AW22/100*'1.46 Population'!AW22</f>
        <v>4999.3499815297191</v>
      </c>
      <c r="AX22" s="82">
        <f>'1.47 Adult population share'!AX22/100*'1.46 Population'!AX22</f>
        <v>7458.9647683738058</v>
      </c>
      <c r="AY22" s="82">
        <f>'1.47 Adult population share'!AY22/100*'1.46 Population'!AY22</f>
        <v>5703.4203714557643</v>
      </c>
      <c r="AZ22" s="82">
        <f>'1.47 Adult population share'!AZ22/100*'1.46 Population'!AZ22</f>
        <v>61769.350577847908</v>
      </c>
      <c r="BA22" s="82">
        <f>'1.47 Adult population share'!BA22/100*'1.46 Population'!BA22</f>
        <v>15656.943374375174</v>
      </c>
      <c r="BB22" s="82">
        <f>'1.47 Adult population share'!BB22/100*'1.46 Population'!BB22</f>
        <v>2439.3537097307026</v>
      </c>
      <c r="BC22" s="82">
        <f>'1.47 Adult population share'!BC22/100*'1.46 Population'!BC22</f>
        <v>14529.329302070202</v>
      </c>
      <c r="BD22" s="82"/>
      <c r="BE22" s="82">
        <f>'1.47 Adult population share'!BE22/100*'1.46 Population'!BE22</f>
        <v>18014.378112963284</v>
      </c>
      <c r="BF22" s="82">
        <f>'1.47 Adult population share'!BF22/100*'1.46 Population'!BF22</f>
        <v>7715.8008502645534</v>
      </c>
      <c r="BG22" s="82">
        <f>'1.47 Adult population share'!BG22/100*'1.46 Population'!BG22</f>
        <v>35574.558739423745</v>
      </c>
      <c r="BH22" s="82">
        <f>'1.47 Adult population share'!BH22/100*'1.46 Population'!BH22</f>
        <v>36272.731066844448</v>
      </c>
      <c r="BI22" s="82">
        <f>'1.47 Adult population share'!BI22/100*'1.46 Population'!BI22</f>
        <v>4050.949767699758</v>
      </c>
      <c r="BJ22" s="82">
        <f>'1.47 Adult population share'!BJ22/100*'1.46 Population'!BJ22</f>
        <v>15185.848416918934</v>
      </c>
      <c r="BK22" s="82">
        <f>'1.47 Adult population share'!BK22/100*'1.46 Population'!BK22</f>
        <v>17486.381076443602</v>
      </c>
      <c r="BL22" s="82">
        <f>'1.47 Adult population share'!BL22/100*'1.46 Population'!BL22</f>
        <v>62180.588408420408</v>
      </c>
      <c r="BM22" s="82">
        <f>'1.47 Adult population share'!BM22/100*'1.46 Population'!BM22</f>
        <v>11535.442436040677</v>
      </c>
      <c r="BN22" s="82">
        <f>'1.47 Adult population share'!BN22/100*'1.46 Population'!BN22</f>
        <v>27144.548710714964</v>
      </c>
      <c r="BO22" s="82">
        <f>'1.47 Adult population share'!BO22/100*'1.46 Population'!BO22</f>
        <v>6113.0367107906668</v>
      </c>
      <c r="BP22" s="82">
        <f>'1.47 Adult population share'!BP22/100*'1.46 Population'!BP22</f>
        <v>1777.0407901849719</v>
      </c>
      <c r="BQ22" s="82"/>
      <c r="BR22" s="82">
        <f>'1.47 Adult population share'!BR22/100*'1.46 Population'!BR22</f>
        <v>23608.813821312677</v>
      </c>
      <c r="BS22" s="82">
        <f>'1.47 Adult population share'!BS22/100*'1.46 Population'!BS22</f>
        <v>210828.91676811277</v>
      </c>
      <c r="BT22" s="82">
        <f>'1.47 Adult population share'!BT22/100*'1.46 Population'!BT22</f>
        <v>365259.65376569674</v>
      </c>
      <c r="BU22" s="82">
        <f>'1.47 Adult population share'!BU22/100*'1.46 Population'!BU22</f>
        <v>6544.739421842738</v>
      </c>
      <c r="BV22" s="82">
        <f>'1.47 Adult population share'!BV22/100*'1.46 Population'!BV22</f>
        <v>8323.500970095758</v>
      </c>
      <c r="BW22" s="82">
        <f>'1.47 Adult population share'!BW22/100*'1.46 Population'!BW22</f>
        <v>4327.829760030816</v>
      </c>
      <c r="BX22" s="82">
        <f>'1.47 Adult population share'!BX22/100*'1.46 Population'!BX22</f>
        <v>4145.9914967964432</v>
      </c>
      <c r="BY22" s="82">
        <f>'1.47 Adult population share'!BY22/100*'1.46 Population'!BY22</f>
        <v>46737.053845710812</v>
      </c>
      <c r="BZ22" s="82">
        <f>'1.47 Adult population share'!BZ22/100*'1.46 Population'!BZ22</f>
        <v>68766.836386891533</v>
      </c>
      <c r="CA22" s="82">
        <f>'1.47 Adult population share'!CA22/100*'1.46 Population'!CA22</f>
        <v>8850.7980159308063</v>
      </c>
      <c r="CB22" s="82">
        <f>'1.47 Adult population share'!CB22/100*'1.46 Population'!CB22</f>
        <v>2766.8862254335245</v>
      </c>
      <c r="CC22" s="82">
        <f>'1.47 Adult population share'!CC22/100*'1.46 Population'!CC22</f>
        <v>48414.157009534763</v>
      </c>
      <c r="CD22" s="82">
        <f>'1.47 Adult population share'!CD22/100*'1.46 Population'!CD22</f>
        <v>12648.18088659246</v>
      </c>
      <c r="CE22" s="82">
        <f>'1.47 Adult population share'!CE22/100*'1.46 Population'!CE22</f>
        <v>3512.4660968624598</v>
      </c>
      <c r="CF22" s="82">
        <f>'1.47 Adult population share'!CF22/100*'1.46 Population'!CF22</f>
        <v>8295.1219894298283</v>
      </c>
      <c r="CG22" s="82">
        <f>'1.47 Adult population share'!CG22/100*'1.46 Population'!CG22</f>
        <v>33038.720611069803</v>
      </c>
      <c r="CH22" s="82">
        <f>'1.47 Adult population share'!CH22/100*'1.46 Population'!CH22</f>
        <v>7165.4372744202456</v>
      </c>
      <c r="CI22" s="82">
        <f>'1.47 Adult population share'!CI22/100*'1.46 Population'!CI22</f>
        <v>5811.6549666533656</v>
      </c>
      <c r="CJ22" s="82">
        <f>'1.47 Adult population share'!CJ22/100*'1.46 Population'!CJ22</f>
        <v>40459.672233213074</v>
      </c>
      <c r="CK22" s="82">
        <f>'1.47 Adult population share'!CK22/100*'1.46 Population'!CK22</f>
        <v>46788.938782315679</v>
      </c>
      <c r="CL22" s="82"/>
      <c r="CM22" s="82"/>
      <c r="CN22" s="82"/>
      <c r="CO22" s="82"/>
      <c r="CP22" s="82"/>
    </row>
    <row r="23" spans="1:94" x14ac:dyDescent="0.25">
      <c r="A23" s="77">
        <v>1997</v>
      </c>
      <c r="B23" s="82">
        <f>'1.47 Adult population share'!B23/100*'1.46 Population'!B23</f>
        <v>4038091.8972714269</v>
      </c>
      <c r="C23" s="82"/>
      <c r="D23" s="82">
        <f>'1.47 Adult population share'!D23/100*'1.46 Population'!D23</f>
        <v>5214.5395163895428</v>
      </c>
      <c r="E23" s="82">
        <f>'1.47 Adult population share'!E23/100*'1.46 Population'!E23</f>
        <v>896291.42434877309</v>
      </c>
      <c r="F23" s="82">
        <f>'1.47 Adult population share'!F23/100*'1.46 Population'!F23</f>
        <v>5269.146944187215</v>
      </c>
      <c r="G23" s="82">
        <f>'1.47 Adult population share'!G23/100*'1.46 Population'!G23</f>
        <v>611305.88789844315</v>
      </c>
      <c r="H23" s="82">
        <f>'1.47 Adult population share'!H23/100*'1.46 Population'!H23</f>
        <v>136953.43875666891</v>
      </c>
      <c r="I23" s="82">
        <f>'1.47 Adult population share'!I23/100*'1.46 Population'!I23</f>
        <v>106729.82511060675</v>
      </c>
      <c r="J23" s="82">
        <f>'1.47 Adult population share'!J23/100*'1.46 Population'!J23</f>
        <v>11016.831939946393</v>
      </c>
      <c r="K23" s="82">
        <f>'1.47 Adult population share'!K23/100*'1.46 Population'!K23</f>
        <v>14175.540279808556</v>
      </c>
      <c r="L23" s="82">
        <f>'1.47 Adult population share'!L23/100*'1.46 Population'!L23</f>
        <v>74427.585621191742</v>
      </c>
      <c r="M23" s="82">
        <f>'1.47 Adult population share'!M23/100*'1.46 Population'!M23</f>
        <v>44360.440963385685</v>
      </c>
      <c r="N23" s="82">
        <f>'1.47 Adult population share'!N23/100*'1.46 Population'!N23</f>
        <v>2943.9241465792138</v>
      </c>
      <c r="O23" s="82">
        <f>'1.47 Adult population share'!O23/100*'1.46 Population'!O23</f>
        <v>35711.882083367353</v>
      </c>
      <c r="P23" s="82"/>
      <c r="Q23" s="82">
        <f>'1.47 Adult population share'!Q23/100*'1.46 Population'!Q23</f>
        <v>44920.567548290615</v>
      </c>
      <c r="R23" s="82">
        <f>'1.47 Adult population share'!R23/100*'1.46 Population'!R23</f>
        <v>14496.646894370804</v>
      </c>
      <c r="S23" s="82">
        <f>'1.47 Adult population share'!S23/100*'1.46 Population'!S23</f>
        <v>50908.139940763816</v>
      </c>
      <c r="T23" s="82"/>
      <c r="U23" s="82">
        <f>'1.47 Adult population share'!U23/100*'1.46 Population'!U23</f>
        <v>14499.071987959143</v>
      </c>
      <c r="V23" s="82">
        <f>'1.47 Adult population share'!V23/100*'1.46 Population'!V23</f>
        <v>2895.2136966958788</v>
      </c>
      <c r="W23" s="82">
        <f>'1.47 Adult population share'!W23/100*'1.46 Population'!W23</f>
        <v>268039.5897065344</v>
      </c>
      <c r="X23" s="82">
        <f>'1.47 Adult population share'!X23/100*'1.46 Population'!X23</f>
        <v>8068.1281984734978</v>
      </c>
      <c r="Y23" s="82">
        <f>'1.47 Adult population share'!Y23/100*'1.46 Population'!Y23</f>
        <v>2736.751647609618</v>
      </c>
      <c r="Z23" s="82">
        <f>'1.47 Adult population share'!Z23/100*'1.46 Population'!Z23</f>
        <v>6836.8243951315144</v>
      </c>
      <c r="AA23" s="82">
        <f>'1.47 Adult population share'!AA23/100*'1.46 Population'!AA23</f>
        <v>3722.1254244535553</v>
      </c>
      <c r="AB23" s="82">
        <f>'1.47 Adult population share'!AB23/100*'1.46 Population'!AB23</f>
        <v>8467.9833573269934</v>
      </c>
      <c r="AC23" s="82">
        <f>'1.47 Adult population share'!AC23/100*'1.46 Population'!AC23</f>
        <v>1134.8978973099584</v>
      </c>
      <c r="AD23" s="82">
        <f>'1.47 Adult population share'!AD23/100*'1.46 Population'!AD23</f>
        <v>3492.2652943427188</v>
      </c>
      <c r="AE23" s="82">
        <f>'1.47 Adult population share'!AE23/100*'1.46 Population'!AE23</f>
        <v>8503.323020625965</v>
      </c>
      <c r="AF23" s="82">
        <f>'1.47 Adult population share'!AF23/100*'1.46 Population'!AF23</f>
        <v>1967.0101943294828</v>
      </c>
      <c r="AG23" s="82">
        <f>'1.47 Adult population share'!AG23/100*'1.46 Population'!AG23</f>
        <v>2832.4548902158749</v>
      </c>
      <c r="AH23" s="82">
        <f>'1.47 Adult population share'!AH23/100*'1.46 Population'!AH23</f>
        <v>1495.5025351576285</v>
      </c>
      <c r="AI23" s="82">
        <f>'1.47 Adult population share'!AI23/100*'1.46 Population'!AI23</f>
        <v>29930.620180763559</v>
      </c>
      <c r="AJ23" s="82">
        <f>'1.47 Adult population share'!AJ23/100*'1.46 Population'!AJ23</f>
        <v>17821.17395802433</v>
      </c>
      <c r="AK23" s="82">
        <f>'1.47 Adult population share'!AK23/100*'1.46 Population'!AK23</f>
        <v>118224.05943594425</v>
      </c>
      <c r="AL23" s="82">
        <f>'1.47 Adult population share'!AL23/100*'1.46 Population'!AL23</f>
        <v>5988.2642261571555</v>
      </c>
      <c r="AM23" s="82">
        <f>'1.47 Adult population share'!AM23/100*'1.46 Population'!AM23</f>
        <v>4209.2289986222895</v>
      </c>
      <c r="AN23" s="82">
        <f>'1.47 Adult population share'!AN23/100*'1.46 Population'!AN23</f>
        <v>1646.4255992096885</v>
      </c>
      <c r="AO23" s="82">
        <f>'1.47 Adult population share'!AO23/100*'1.46 Population'!AO23</f>
        <v>40956.956076190319</v>
      </c>
      <c r="AP23" s="82"/>
      <c r="AQ23" s="82">
        <f>'1.47 Adult population share'!AQ23/100*'1.46 Population'!AQ23</f>
        <v>25576.365981102008</v>
      </c>
      <c r="AR23" s="82">
        <f>'1.47 Adult population share'!AR23/100*'1.46 Population'!AR23</f>
        <v>4776.1172722802849</v>
      </c>
      <c r="AS23" s="82">
        <f>'1.47 Adult population share'!AS23/100*'1.46 Population'!AS23</f>
        <v>115241.76897611161</v>
      </c>
      <c r="AT23" s="82">
        <f>'1.47 Adult population share'!AT23/100*'1.46 Population'!AT23</f>
        <v>10562.535712614781</v>
      </c>
      <c r="AU23" s="82">
        <f>'1.47 Adult population share'!AU23/100*'1.46 Population'!AU23</f>
        <v>25783.805995294293</v>
      </c>
      <c r="AV23" s="82">
        <f>'1.47 Adult population share'!AV23/100*'1.46 Population'!AV23</f>
        <v>2433.9295316375783</v>
      </c>
      <c r="AW23" s="82">
        <f>'1.47 Adult population share'!AW23/100*'1.46 Population'!AW23</f>
        <v>5113.0368931168287</v>
      </c>
      <c r="AX23" s="82">
        <f>'1.47 Adult population share'!AX23/100*'1.46 Population'!AX23</f>
        <v>7651.9757750760564</v>
      </c>
      <c r="AY23" s="82">
        <f>'1.47 Adult population share'!AY23/100*'1.46 Population'!AY23</f>
        <v>5865.3119585687209</v>
      </c>
      <c r="AZ23" s="82">
        <f>'1.47 Adult population share'!AZ23/100*'1.46 Population'!AZ23</f>
        <v>63255.805851087804</v>
      </c>
      <c r="BA23" s="82">
        <f>'1.47 Adult population share'!BA23/100*'1.46 Population'!BA23</f>
        <v>15999.453200154716</v>
      </c>
      <c r="BB23" s="82">
        <f>'1.47 Adult population share'!BB23/100*'1.46 Population'!BB23</f>
        <v>2459.5024732391853</v>
      </c>
      <c r="BC23" s="82">
        <f>'1.47 Adult population share'!BC23/100*'1.46 Population'!BC23</f>
        <v>14916.605063449229</v>
      </c>
      <c r="BD23" s="82"/>
      <c r="BE23" s="82">
        <f>'1.47 Adult population share'!BE23/100*'1.46 Population'!BE23</f>
        <v>18620.624408665939</v>
      </c>
      <c r="BF23" s="82">
        <f>'1.47 Adult population share'!BF23/100*'1.46 Population'!BF23</f>
        <v>7948.2770729303775</v>
      </c>
      <c r="BG23" s="82">
        <f>'1.47 Adult population share'!BG23/100*'1.46 Population'!BG23</f>
        <v>36667.500817965498</v>
      </c>
      <c r="BH23" s="82">
        <f>'1.47 Adult population share'!BH23/100*'1.46 Population'!BH23</f>
        <v>37813.593480272008</v>
      </c>
      <c r="BI23" s="82">
        <f>'1.47 Adult population share'!BI23/100*'1.46 Population'!BI23</f>
        <v>4165.3286646728475</v>
      </c>
      <c r="BJ23" s="82">
        <f>'1.47 Adult population share'!BJ23/100*'1.46 Population'!BJ23</f>
        <v>15694.583513093381</v>
      </c>
      <c r="BK23" s="82">
        <f>'1.47 Adult population share'!BK23/100*'1.46 Population'!BK23</f>
        <v>17923.431017110543</v>
      </c>
      <c r="BL23" s="82">
        <f>'1.47 Adult population share'!BL23/100*'1.46 Population'!BL23</f>
        <v>63884.939223248453</v>
      </c>
      <c r="BM23" s="82">
        <f>'1.47 Adult population share'!BM23/100*'1.46 Population'!BM23</f>
        <v>12023.774970086522</v>
      </c>
      <c r="BN23" s="82">
        <f>'1.47 Adult population share'!BN23/100*'1.46 Population'!BN23</f>
        <v>27696.772128265955</v>
      </c>
      <c r="BO23" s="82">
        <f>'1.47 Adult population share'!BO23/100*'1.46 Population'!BO23</f>
        <v>6269.0402912740865</v>
      </c>
      <c r="BP23" s="82">
        <f>'1.47 Adult population share'!BP23/100*'1.46 Population'!BP23</f>
        <v>1883.0670491519022</v>
      </c>
      <c r="BQ23" s="82"/>
      <c r="BR23" s="82">
        <f>'1.47 Adult population share'!BR23/100*'1.46 Population'!BR23</f>
        <v>23909.76699593708</v>
      </c>
      <c r="BS23" s="82">
        <f>'1.47 Adult population share'!BS23/100*'1.46 Population'!BS23</f>
        <v>213597.30506544816</v>
      </c>
      <c r="BT23" s="82">
        <f>'1.47 Adult population share'!BT23/100*'1.46 Population'!BT23</f>
        <v>367208.75316273473</v>
      </c>
      <c r="BU23" s="82">
        <f>'1.47 Adult population share'!BU23/100*'1.46 Population'!BU23</f>
        <v>6567.2442857720334</v>
      </c>
      <c r="BV23" s="82">
        <f>'1.47 Adult population share'!BV23/100*'1.46 Population'!BV23</f>
        <v>8354.8719396598117</v>
      </c>
      <c r="BW23" s="82">
        <f>'1.47 Adult population share'!BW23/100*'1.46 Population'!BW23</f>
        <v>4335.7568866274514</v>
      </c>
      <c r="BX23" s="82">
        <f>'1.47 Adult population share'!BX23/100*'1.46 Population'!BX23</f>
        <v>4167.7130697144676</v>
      </c>
      <c r="BY23" s="82">
        <f>'1.47 Adult population share'!BY23/100*'1.46 Population'!BY23</f>
        <v>46957.54680139327</v>
      </c>
      <c r="BZ23" s="82">
        <f>'1.47 Adult population share'!BZ23/100*'1.46 Population'!BZ23</f>
        <v>69011.011008362315</v>
      </c>
      <c r="CA23" s="82">
        <f>'1.47 Adult population share'!CA23/100*'1.46 Population'!CA23</f>
        <v>8921.6195044539854</v>
      </c>
      <c r="CB23" s="82">
        <f>'1.47 Adult population share'!CB23/100*'1.46 Population'!CB23</f>
        <v>2817.0536115176556</v>
      </c>
      <c r="CC23" s="82">
        <f>'1.47 Adult population share'!CC23/100*'1.46 Population'!CC23</f>
        <v>48531.545208380237</v>
      </c>
      <c r="CD23" s="82">
        <f>'1.47 Adult population share'!CD23/100*'1.46 Population'!CD23</f>
        <v>12700.899923970961</v>
      </c>
      <c r="CE23" s="82">
        <f>'1.47 Adult population share'!CE23/100*'1.46 Population'!CE23</f>
        <v>3524.9299318506992</v>
      </c>
      <c r="CF23" s="82">
        <f>'1.47 Adult population share'!CF23/100*'1.46 Population'!CF23</f>
        <v>8366.3271713960567</v>
      </c>
      <c r="CG23" s="82">
        <f>'1.47 Adult population share'!CG23/100*'1.46 Population'!CG23</f>
        <v>33296.288301552289</v>
      </c>
      <c r="CH23" s="82">
        <f>'1.47 Adult population share'!CH23/100*'1.46 Population'!CH23</f>
        <v>7175.9874180306688</v>
      </c>
      <c r="CI23" s="82">
        <f>'1.47 Adult population share'!CI23/100*'1.46 Population'!CI23</f>
        <v>5827.0041872585398</v>
      </c>
      <c r="CJ23" s="82">
        <f>'1.47 Adult population share'!CJ23/100*'1.46 Population'!CJ23</f>
        <v>41392.454352928224</v>
      </c>
      <c r="CK23" s="82">
        <f>'1.47 Adult population share'!CK23/100*'1.46 Population'!CK23</f>
        <v>46936.890932315189</v>
      </c>
      <c r="CL23" s="82"/>
      <c r="CM23" s="82"/>
      <c r="CN23" s="82"/>
      <c r="CO23" s="82"/>
      <c r="CP23" s="82"/>
    </row>
    <row r="24" spans="1:94" x14ac:dyDescent="0.25">
      <c r="A24" s="77">
        <v>1998</v>
      </c>
      <c r="B24" s="82">
        <f>'1.47 Adult population share'!B24/100*'1.46 Population'!B24</f>
        <v>4111840.8559948155</v>
      </c>
      <c r="C24" s="82"/>
      <c r="D24" s="82">
        <f>'1.47 Adult population share'!D24/100*'1.46 Population'!D24</f>
        <v>5311.9283902335665</v>
      </c>
      <c r="E24" s="82">
        <f>'1.47 Adult population share'!E24/100*'1.46 Population'!E24</f>
        <v>910040.15973756043</v>
      </c>
      <c r="F24" s="82">
        <f>'1.47 Adult population share'!F24/100*'1.46 Population'!F24</f>
        <v>5346.7785443626917</v>
      </c>
      <c r="G24" s="82">
        <f>'1.47 Adult population share'!G24/100*'1.46 Population'!G24</f>
        <v>626964.85096631851</v>
      </c>
      <c r="H24" s="82">
        <f>'1.47 Adult population share'!H24/100*'1.46 Population'!H24</f>
        <v>140223.27577057708</v>
      </c>
      <c r="I24" s="82">
        <f>'1.47 Adult population share'!I24/100*'1.46 Population'!I24</f>
        <v>107353.64891619023</v>
      </c>
      <c r="J24" s="82">
        <f>'1.47 Adult population share'!J24/100*'1.46 Population'!J24</f>
        <v>10866.55054783858</v>
      </c>
      <c r="K24" s="82">
        <f>'1.47 Adult population share'!K24/100*'1.46 Population'!K24</f>
        <v>14650.30255408682</v>
      </c>
      <c r="L24" s="82">
        <f>'1.47 Adult population share'!L24/100*'1.46 Population'!L24</f>
        <v>76626.647608893269</v>
      </c>
      <c r="M24" s="82">
        <f>'1.47 Adult population share'!M24/100*'1.46 Population'!M24</f>
        <v>45517.455928560972</v>
      </c>
      <c r="N24" s="82">
        <f>'1.47 Adult population share'!N24/100*'1.46 Population'!N24</f>
        <v>3057.0341096888237</v>
      </c>
      <c r="O24" s="82">
        <f>'1.47 Adult population share'!O24/100*'1.46 Population'!O24</f>
        <v>36234.620565865443</v>
      </c>
      <c r="P24" s="82"/>
      <c r="Q24" s="82">
        <f>'1.47 Adult population share'!Q24/100*'1.46 Population'!Q24</f>
        <v>45841.490458927234</v>
      </c>
      <c r="R24" s="82">
        <f>'1.47 Adult population share'!R24/100*'1.46 Population'!R24</f>
        <v>14880.521525008944</v>
      </c>
      <c r="S24" s="82">
        <f>'1.47 Adult population share'!S24/100*'1.46 Population'!S24</f>
        <v>52250.522991117774</v>
      </c>
      <c r="T24" s="82"/>
      <c r="U24" s="82">
        <f>'1.47 Adult population share'!U24/100*'1.46 Population'!U24</f>
        <v>14674.469139467667</v>
      </c>
      <c r="V24" s="82">
        <f>'1.47 Adult population share'!V24/100*'1.46 Population'!V24</f>
        <v>2928.3862299247571</v>
      </c>
      <c r="W24" s="82">
        <f>'1.47 Adult population share'!W24/100*'1.46 Population'!W24</f>
        <v>269071.2422889162</v>
      </c>
      <c r="X24" s="82">
        <f>'1.47 Adult population share'!X24/100*'1.46 Population'!X24</f>
        <v>8090.717018239834</v>
      </c>
      <c r="Y24" s="82">
        <f>'1.47 Adult population share'!Y24/100*'1.46 Population'!Y24</f>
        <v>2826.397124286726</v>
      </c>
      <c r="Z24" s="82">
        <f>'1.47 Adult population share'!Z24/100*'1.46 Population'!Z24</f>
        <v>6800.0190656541899</v>
      </c>
      <c r="AA24" s="82">
        <f>'1.47 Adult population share'!AA24/100*'1.46 Population'!AA24</f>
        <v>3732.7474151453939</v>
      </c>
      <c r="AB24" s="82">
        <f>'1.47 Adult population share'!AB24/100*'1.46 Population'!AB24</f>
        <v>8499.9306725485985</v>
      </c>
      <c r="AC24" s="82">
        <f>'1.47 Adult population share'!AC24/100*'1.46 Population'!AC24</f>
        <v>1132.1371780760358</v>
      </c>
      <c r="AD24" s="82">
        <f>'1.47 Adult population share'!AD24/100*'1.46 Population'!AD24</f>
        <v>3470.3677311554793</v>
      </c>
      <c r="AE24" s="82">
        <f>'1.47 Adult population share'!AE24/100*'1.46 Population'!AE24</f>
        <v>8506.692306750494</v>
      </c>
      <c r="AF24" s="82">
        <f>'1.47 Adult population share'!AF24/100*'1.46 Population'!AF24</f>
        <v>1960.3652736421429</v>
      </c>
      <c r="AG24" s="82">
        <f>'1.47 Adult population share'!AG24/100*'1.46 Population'!AG24</f>
        <v>2826.7543349334837</v>
      </c>
      <c r="AH24" s="82">
        <f>'1.47 Adult population share'!AH24/100*'1.46 Population'!AH24</f>
        <v>1514.0395304604986</v>
      </c>
      <c r="AI24" s="82">
        <f>'1.47 Adult population share'!AI24/100*'1.46 Population'!AI24</f>
        <v>30237.667035089857</v>
      </c>
      <c r="AJ24" s="82">
        <f>'1.47 Adult population share'!AJ24/100*'1.46 Population'!AJ24</f>
        <v>17791.431907217226</v>
      </c>
      <c r="AK24" s="82">
        <f>'1.47 Adult population share'!AK24/100*'1.46 Population'!AK24</f>
        <v>118831.41348214789</v>
      </c>
      <c r="AL24" s="82">
        <f>'1.47 Adult population share'!AL24/100*'1.46 Population'!AL24</f>
        <v>5982.3410532213793</v>
      </c>
      <c r="AM24" s="82">
        <f>'1.47 Adult population share'!AM24/100*'1.46 Population'!AM24</f>
        <v>4247.9288087868117</v>
      </c>
      <c r="AN24" s="82">
        <f>'1.47 Adult population share'!AN24/100*'1.46 Population'!AN24</f>
        <v>1653.6909789222834</v>
      </c>
      <c r="AO24" s="82">
        <f>'1.47 Adult population share'!AO24/100*'1.46 Population'!AO24</f>
        <v>40903.413674486095</v>
      </c>
      <c r="AP24" s="82"/>
      <c r="AQ24" s="82">
        <f>'1.47 Adult population share'!AQ24/100*'1.46 Population'!AQ24</f>
        <v>25946.668750593588</v>
      </c>
      <c r="AR24" s="82">
        <f>'1.47 Adult population share'!AR24/100*'1.46 Population'!AR24</f>
        <v>4896.3462316245295</v>
      </c>
      <c r="AS24" s="82">
        <f>'1.47 Adult population share'!AS24/100*'1.46 Population'!AS24</f>
        <v>118021.51545854376</v>
      </c>
      <c r="AT24" s="82">
        <f>'1.47 Adult population share'!AT24/100*'1.46 Population'!AT24</f>
        <v>10747.778459150551</v>
      </c>
      <c r="AU24" s="82">
        <f>'1.47 Adult population share'!AU24/100*'1.46 Population'!AU24</f>
        <v>26412.117600908947</v>
      </c>
      <c r="AV24" s="82">
        <f>'1.47 Adult population share'!AV24/100*'1.46 Population'!AV24</f>
        <v>2514.4884044806868</v>
      </c>
      <c r="AW24" s="82">
        <f>'1.47 Adult population share'!AW24/100*'1.46 Population'!AW24</f>
        <v>5229.028758258878</v>
      </c>
      <c r="AX24" s="82">
        <f>'1.47 Adult population share'!AX24/100*'1.46 Population'!AX24</f>
        <v>7845.7673850554511</v>
      </c>
      <c r="AY24" s="82">
        <f>'1.47 Adult population share'!AY24/100*'1.46 Population'!AY24</f>
        <v>6036.8534281078964</v>
      </c>
      <c r="AZ24" s="82">
        <f>'1.47 Adult population share'!AZ24/100*'1.46 Population'!AZ24</f>
        <v>64713.893649527243</v>
      </c>
      <c r="BA24" s="82">
        <f>'1.47 Adult population share'!BA24/100*'1.46 Population'!BA24</f>
        <v>16335.119478023267</v>
      </c>
      <c r="BB24" s="82">
        <f>'1.47 Adult population share'!BB24/100*'1.46 Population'!BB24</f>
        <v>2477.6024119309841</v>
      </c>
      <c r="BC24" s="82">
        <f>'1.47 Adult population share'!BC24/100*'1.46 Population'!BC24</f>
        <v>15306.441916250094</v>
      </c>
      <c r="BD24" s="82"/>
      <c r="BE24" s="82">
        <f>'1.47 Adult population share'!BE24/100*'1.46 Population'!BE24</f>
        <v>19243.368686443697</v>
      </c>
      <c r="BF24" s="82">
        <f>'1.47 Adult population share'!BF24/100*'1.46 Population'!BF24</f>
        <v>8193.6117305672324</v>
      </c>
      <c r="BG24" s="82">
        <f>'1.47 Adult population share'!BG24/100*'1.46 Population'!BG24</f>
        <v>37810.99583265993</v>
      </c>
      <c r="BH24" s="82">
        <f>'1.47 Adult population share'!BH24/100*'1.46 Population'!BH24</f>
        <v>39454.850707080048</v>
      </c>
      <c r="BI24" s="82">
        <f>'1.47 Adult population share'!BI24/100*'1.46 Population'!BI24</f>
        <v>4275.9057407822802</v>
      </c>
      <c r="BJ24" s="82">
        <f>'1.47 Adult population share'!BJ24/100*'1.46 Population'!BJ24</f>
        <v>16204.835326373617</v>
      </c>
      <c r="BK24" s="82">
        <f>'1.47 Adult population share'!BK24/100*'1.46 Population'!BK24</f>
        <v>18374.391649448491</v>
      </c>
      <c r="BL24" s="82">
        <f>'1.47 Adult population share'!BL24/100*'1.46 Population'!BL24</f>
        <v>65671.119057646167</v>
      </c>
      <c r="BM24" s="82">
        <f>'1.47 Adult population share'!BM24/100*'1.46 Population'!BM24</f>
        <v>12492.385307252278</v>
      </c>
      <c r="BN24" s="82">
        <f>'1.47 Adult population share'!BN24/100*'1.46 Population'!BN24</f>
        <v>28197.134591179383</v>
      </c>
      <c r="BO24" s="82">
        <f>'1.47 Adult population share'!BO24/100*'1.46 Population'!BO24</f>
        <v>6420.9749405409002</v>
      </c>
      <c r="BP24" s="82">
        <f>'1.47 Adult population share'!BP24/100*'1.46 Population'!BP24</f>
        <v>1989.3160705545822</v>
      </c>
      <c r="BQ24" s="82"/>
      <c r="BR24" s="82">
        <f>'1.47 Adult population share'!BR24/100*'1.46 Population'!BR24</f>
        <v>24195.198280054887</v>
      </c>
      <c r="BS24" s="82">
        <f>'1.47 Adult population share'!BS24/100*'1.46 Population'!BS24</f>
        <v>216463.34499196749</v>
      </c>
      <c r="BT24" s="82">
        <f>'1.47 Adult population share'!BT24/100*'1.46 Population'!BT24</f>
        <v>369117.89136804227</v>
      </c>
      <c r="BU24" s="82">
        <f>'1.47 Adult population share'!BU24/100*'1.46 Population'!BU24</f>
        <v>6592.6150518012473</v>
      </c>
      <c r="BV24" s="82">
        <f>'1.47 Adult population share'!BV24/100*'1.46 Population'!BV24</f>
        <v>8384.3288414540366</v>
      </c>
      <c r="BW24" s="82">
        <f>'1.47 Adult population share'!BW24/100*'1.46 Population'!BW24</f>
        <v>4339.7548728551255</v>
      </c>
      <c r="BX24" s="82">
        <f>'1.47 Adult population share'!BX24/100*'1.46 Population'!BX24</f>
        <v>4192.5437512868139</v>
      </c>
      <c r="BY24" s="82">
        <f>'1.47 Adult population share'!BY24/100*'1.46 Population'!BY24</f>
        <v>47185.937839500984</v>
      </c>
      <c r="BZ24" s="82">
        <f>'1.47 Adult population share'!BZ24/100*'1.46 Population'!BZ24</f>
        <v>69131.959674537502</v>
      </c>
      <c r="CA24" s="82">
        <f>'1.47 Adult population share'!CA24/100*'1.46 Population'!CA24</f>
        <v>9011.3341296607105</v>
      </c>
      <c r="CB24" s="82">
        <f>'1.47 Adult population share'!CB24/100*'1.46 Population'!CB24</f>
        <v>2868.615035518656</v>
      </c>
      <c r="CC24" s="82">
        <f>'1.47 Adult population share'!CC24/100*'1.46 Population'!CC24</f>
        <v>48634.194998440653</v>
      </c>
      <c r="CD24" s="82">
        <f>'1.47 Adult population share'!CD24/100*'1.46 Population'!CD24</f>
        <v>12767.750741001553</v>
      </c>
      <c r="CE24" s="82">
        <f>'1.47 Adult population share'!CE24/100*'1.46 Population'!CE24</f>
        <v>3539.8623372534321</v>
      </c>
      <c r="CF24" s="82">
        <f>'1.47 Adult population share'!CF24/100*'1.46 Population'!CF24</f>
        <v>8445.6464902518146</v>
      </c>
      <c r="CG24" s="82">
        <f>'1.47 Adult population share'!CG24/100*'1.46 Population'!CG24</f>
        <v>33551.437421362964</v>
      </c>
      <c r="CH24" s="82">
        <f>'1.47 Adult population share'!CH24/100*'1.46 Population'!CH24</f>
        <v>7191.1379629675612</v>
      </c>
      <c r="CI24" s="82">
        <f>'1.47 Adult population share'!CI24/100*'1.46 Population'!CI24</f>
        <v>5843.9194981236387</v>
      </c>
      <c r="CJ24" s="82">
        <f>'1.47 Adult population share'!CJ24/100*'1.46 Population'!CJ24</f>
        <v>42303.319156011312</v>
      </c>
      <c r="CK24" s="82">
        <f>'1.47 Adult population share'!CK24/100*'1.46 Population'!CK24</f>
        <v>47117.090931122024</v>
      </c>
      <c r="CL24" s="82"/>
      <c r="CM24" s="82"/>
      <c r="CN24" s="82"/>
      <c r="CO24" s="82"/>
      <c r="CP24" s="82"/>
    </row>
    <row r="25" spans="1:94" x14ac:dyDescent="0.25">
      <c r="A25" s="77">
        <v>1999</v>
      </c>
      <c r="B25" s="82">
        <f>'1.47 Adult population share'!B25/100*'1.46 Population'!B25</f>
        <v>4188339.5615203041</v>
      </c>
      <c r="C25" s="82"/>
      <c r="D25" s="82">
        <f>'1.47 Adult population share'!D25/100*'1.46 Population'!D25</f>
        <v>5419.1758266559982</v>
      </c>
      <c r="E25" s="82">
        <f>'1.47 Adult population share'!E25/100*'1.46 Population'!E25</f>
        <v>925176.10453542974</v>
      </c>
      <c r="F25" s="82">
        <f>'1.47 Adult population share'!F25/100*'1.46 Population'!F25</f>
        <v>5433.8111515166011</v>
      </c>
      <c r="G25" s="82">
        <f>'1.47 Adult population share'!G25/100*'1.46 Population'!G25</f>
        <v>643008.73881597316</v>
      </c>
      <c r="H25" s="82">
        <f>'1.47 Adult population share'!H25/100*'1.46 Population'!H25</f>
        <v>143473.07544054533</v>
      </c>
      <c r="I25" s="82">
        <f>'1.47 Adult population share'!I25/100*'1.46 Population'!I25</f>
        <v>107846.96089493993</v>
      </c>
      <c r="J25" s="82">
        <f>'1.47 Adult population share'!J25/100*'1.46 Population'!J25</f>
        <v>10758.876014412755</v>
      </c>
      <c r="K25" s="82">
        <f>'1.47 Adult population share'!K25/100*'1.46 Population'!K25</f>
        <v>15147.896029378067</v>
      </c>
      <c r="L25" s="82">
        <f>'1.47 Adult population share'!L25/100*'1.46 Population'!L25</f>
        <v>78954.983306636714</v>
      </c>
      <c r="M25" s="82">
        <f>'1.47 Adult population share'!M25/100*'1.46 Population'!M25</f>
        <v>46705.973693632019</v>
      </c>
      <c r="N25" s="82">
        <f>'1.47 Adult population share'!N25/100*'1.46 Population'!N25</f>
        <v>3096.0202331961414</v>
      </c>
      <c r="O25" s="82">
        <f>'1.47 Adult population share'!O25/100*'1.46 Population'!O25</f>
        <v>36711.59279533659</v>
      </c>
      <c r="P25" s="82"/>
      <c r="Q25" s="82">
        <f>'1.47 Adult population share'!Q25/100*'1.46 Population'!Q25</f>
        <v>46765.573447795177</v>
      </c>
      <c r="R25" s="82">
        <f>'1.47 Adult population share'!R25/100*'1.46 Population'!R25</f>
        <v>15275.051159015486</v>
      </c>
      <c r="S25" s="82">
        <f>'1.47 Adult population share'!S25/100*'1.46 Population'!S25</f>
        <v>53583.864601101566</v>
      </c>
      <c r="T25" s="82"/>
      <c r="U25" s="82">
        <f>'1.47 Adult population share'!U25/100*'1.46 Population'!U25</f>
        <v>14865.240833221207</v>
      </c>
      <c r="V25" s="82">
        <f>'1.47 Adult population share'!V25/100*'1.46 Population'!V25</f>
        <v>2952.8859326117245</v>
      </c>
      <c r="W25" s="82">
        <f>'1.47 Adult population share'!W25/100*'1.46 Population'!W25</f>
        <v>270308.85580450401</v>
      </c>
      <c r="X25" s="82">
        <f>'1.47 Adult population share'!X25/100*'1.46 Population'!X25</f>
        <v>8118.4720833713554</v>
      </c>
      <c r="Y25" s="82">
        <f>'1.47 Adult population share'!Y25/100*'1.46 Population'!Y25</f>
        <v>2957.7640683872614</v>
      </c>
      <c r="Z25" s="82">
        <f>'1.47 Adult population share'!Z25/100*'1.46 Population'!Z25</f>
        <v>6768.4314943593772</v>
      </c>
      <c r="AA25" s="82">
        <f>'1.47 Adult population share'!AA25/100*'1.46 Population'!AA25</f>
        <v>3733.0246355831682</v>
      </c>
      <c r="AB25" s="82">
        <f>'1.47 Adult population share'!AB25/100*'1.46 Population'!AB25</f>
        <v>8528.9200220805851</v>
      </c>
      <c r="AC25" s="82">
        <f>'1.47 Adult population share'!AC25/100*'1.46 Population'!AC25</f>
        <v>1128.4945074906275</v>
      </c>
      <c r="AD25" s="82">
        <f>'1.47 Adult population share'!AD25/100*'1.46 Population'!AD25</f>
        <v>3465.2356766100306</v>
      </c>
      <c r="AE25" s="82">
        <f>'1.47 Adult population share'!AE25/100*'1.46 Population'!AE25</f>
        <v>8505.7445705351838</v>
      </c>
      <c r="AF25" s="82">
        <f>'1.47 Adult population share'!AF25/100*'1.46 Population'!AF25</f>
        <v>1956.2581600244894</v>
      </c>
      <c r="AG25" s="82">
        <f>'1.47 Adult population share'!AG25/100*'1.46 Population'!AG25</f>
        <v>2823.402352969289</v>
      </c>
      <c r="AH25" s="82">
        <f>'1.47 Adult population share'!AH25/100*'1.46 Population'!AH25</f>
        <v>1531.9694904674593</v>
      </c>
      <c r="AI25" s="82">
        <f>'1.47 Adult population share'!AI25/100*'1.46 Population'!AI25</f>
        <v>30537.823494076743</v>
      </c>
      <c r="AJ25" s="82">
        <f>'1.47 Adult population share'!AJ25/100*'1.46 Population'!AJ25</f>
        <v>17816.873382015077</v>
      </c>
      <c r="AK25" s="82">
        <f>'1.47 Adult population share'!AK25/100*'1.46 Population'!AK25</f>
        <v>119535.87984496275</v>
      </c>
      <c r="AL25" s="82">
        <f>'1.47 Adult population share'!AL25/100*'1.46 Population'!AL25</f>
        <v>5972.8934716127997</v>
      </c>
      <c r="AM25" s="82">
        <f>'1.47 Adult population share'!AM25/100*'1.46 Population'!AM25</f>
        <v>4284.5283775038033</v>
      </c>
      <c r="AN25" s="82">
        <f>'1.47 Adult population share'!AN25/100*'1.46 Population'!AN25</f>
        <v>1656.877621928191</v>
      </c>
      <c r="AO25" s="82">
        <f>'1.47 Adult population share'!AO25/100*'1.46 Population'!AO25</f>
        <v>40852.280882604486</v>
      </c>
      <c r="AP25" s="82"/>
      <c r="AQ25" s="82">
        <f>'1.47 Adult population share'!AQ25/100*'1.46 Population'!AQ25</f>
        <v>26315.052030154176</v>
      </c>
      <c r="AR25" s="82">
        <f>'1.47 Adult population share'!AR25/100*'1.46 Population'!AR25</f>
        <v>5019.157866134813</v>
      </c>
      <c r="AS25" s="82">
        <f>'1.47 Adult population share'!AS25/100*'1.46 Population'!AS25</f>
        <v>120816.85372335826</v>
      </c>
      <c r="AT25" s="82">
        <f>'1.47 Adult population share'!AT25/100*'1.46 Population'!AT25</f>
        <v>10939.776684284701</v>
      </c>
      <c r="AU25" s="82">
        <f>'1.47 Adult population share'!AU25/100*'1.46 Population'!AU25</f>
        <v>27041.690261312873</v>
      </c>
      <c r="AV25" s="82">
        <f>'1.47 Adult population share'!AV25/100*'1.46 Population'!AV25</f>
        <v>2597.0055390291595</v>
      </c>
      <c r="AW25" s="82">
        <f>'1.47 Adult population share'!AW25/100*'1.46 Population'!AW25</f>
        <v>5343.5876914969494</v>
      </c>
      <c r="AX25" s="82">
        <f>'1.47 Adult population share'!AX25/100*'1.46 Population'!AX25</f>
        <v>8042.0388375756775</v>
      </c>
      <c r="AY25" s="82">
        <f>'1.47 Adult population share'!AY25/100*'1.46 Population'!AY25</f>
        <v>6213.4714715419614</v>
      </c>
      <c r="AZ25" s="82">
        <f>'1.47 Adult population share'!AZ25/100*'1.46 Population'!AZ25</f>
        <v>66143.276594795301</v>
      </c>
      <c r="BA25" s="82">
        <f>'1.47 Adult population share'!BA25/100*'1.46 Population'!BA25</f>
        <v>16671.012956592149</v>
      </c>
      <c r="BB25" s="82">
        <f>'1.47 Adult population share'!BB25/100*'1.46 Population'!BB25</f>
        <v>2493.0374398289923</v>
      </c>
      <c r="BC25" s="82">
        <f>'1.47 Adult population share'!BC25/100*'1.46 Population'!BC25</f>
        <v>15707.980423775112</v>
      </c>
      <c r="BD25" s="82"/>
      <c r="BE25" s="82">
        <f>'1.47 Adult population share'!BE25/100*'1.46 Population'!BE25</f>
        <v>19871.058647366746</v>
      </c>
      <c r="BF25" s="82">
        <f>'1.47 Adult population share'!BF25/100*'1.46 Population'!BF25</f>
        <v>8450.0243114700552</v>
      </c>
      <c r="BG25" s="82">
        <f>'1.47 Adult population share'!BG25/100*'1.46 Population'!BG25</f>
        <v>39019.500083508552</v>
      </c>
      <c r="BH25" s="82">
        <f>'1.47 Adult population share'!BH25/100*'1.46 Population'!BH25</f>
        <v>41141.222133324911</v>
      </c>
      <c r="BI25" s="82">
        <f>'1.47 Adult population share'!BI25/100*'1.46 Population'!BI25</f>
        <v>4395.4224025136882</v>
      </c>
      <c r="BJ25" s="82">
        <f>'1.47 Adult population share'!BJ25/100*'1.46 Population'!BJ25</f>
        <v>16736.44790655432</v>
      </c>
      <c r="BK25" s="82">
        <f>'1.47 Adult population share'!BK25/100*'1.46 Population'!BK25</f>
        <v>18814.615742818103</v>
      </c>
      <c r="BL25" s="82">
        <f>'1.47 Adult population share'!BL25/100*'1.46 Population'!BL25</f>
        <v>67520.83853181696</v>
      </c>
      <c r="BM25" s="82">
        <f>'1.47 Adult population share'!BM25/100*'1.46 Population'!BM25</f>
        <v>12948.975979636947</v>
      </c>
      <c r="BN25" s="82">
        <f>'1.47 Adult population share'!BN25/100*'1.46 Population'!BN25</f>
        <v>28699.214535735511</v>
      </c>
      <c r="BO25" s="82">
        <f>'1.47 Adult population share'!BO25/100*'1.46 Population'!BO25</f>
        <v>6574.2590171446864</v>
      </c>
      <c r="BP25" s="82">
        <f>'1.47 Adult population share'!BP25/100*'1.46 Population'!BP25</f>
        <v>2096.5620323640483</v>
      </c>
      <c r="BQ25" s="82"/>
      <c r="BR25" s="82">
        <f>'1.47 Adult population share'!BR25/100*'1.46 Population'!BR25</f>
        <v>24484.880256915334</v>
      </c>
      <c r="BS25" s="82">
        <f>'1.47 Adult population share'!BS25/100*'1.46 Population'!BS25</f>
        <v>219347.51038072279</v>
      </c>
      <c r="BT25" s="82">
        <f>'1.47 Adult population share'!BT25/100*'1.46 Population'!BT25</f>
        <v>371186.50258877705</v>
      </c>
      <c r="BU25" s="82">
        <f>'1.47 Adult population share'!BU25/100*'1.46 Population'!BU25</f>
        <v>6622.3775870467562</v>
      </c>
      <c r="BV25" s="82">
        <f>'1.47 Adult population share'!BV25/100*'1.46 Population'!BV25</f>
        <v>8412.4016626288576</v>
      </c>
      <c r="BW25" s="82">
        <f>'1.47 Adult population share'!BW25/100*'1.46 Population'!BW25</f>
        <v>4343.1011634748966</v>
      </c>
      <c r="BX25" s="82">
        <f>'1.47 Adult population share'!BX25/100*'1.46 Population'!BX25</f>
        <v>4214.3070304640278</v>
      </c>
      <c r="BY25" s="82">
        <f>'1.47 Adult population share'!BY25/100*'1.46 Population'!BY25</f>
        <v>47427.483604173787</v>
      </c>
      <c r="BZ25" s="82">
        <f>'1.47 Adult population share'!BZ25/100*'1.46 Population'!BZ25</f>
        <v>69239.625825127368</v>
      </c>
      <c r="CA25" s="82">
        <f>'1.47 Adult population share'!CA25/100*'1.46 Population'!CA25</f>
        <v>9089.7231169358693</v>
      </c>
      <c r="CB25" s="82">
        <f>'1.47 Adult population share'!CB25/100*'1.46 Population'!CB25</f>
        <v>2918.054513072158</v>
      </c>
      <c r="CC25" s="82">
        <f>'1.47 Adult population share'!CC25/100*'1.46 Population'!CC25</f>
        <v>48702.464446858125</v>
      </c>
      <c r="CD25" s="82">
        <f>'1.47 Adult population share'!CD25/100*'1.46 Population'!CD25</f>
        <v>12851.497144774223</v>
      </c>
      <c r="CE25" s="82">
        <f>'1.47 Adult population share'!CE25/100*'1.46 Population'!CE25</f>
        <v>3558.1823507523172</v>
      </c>
      <c r="CF25" s="82">
        <f>'1.47 Adult population share'!CF25/100*'1.46 Population'!CF25</f>
        <v>8524.4475524666796</v>
      </c>
      <c r="CG25" s="82">
        <f>'1.47 Adult population share'!CG25/100*'1.46 Population'!CG25</f>
        <v>33822.750437735049</v>
      </c>
      <c r="CH25" s="82">
        <f>'1.47 Adult population share'!CH25/100*'1.46 Population'!CH25</f>
        <v>7210.7293751237512</v>
      </c>
      <c r="CI25" s="82">
        <f>'1.47 Adult population share'!CI25/100*'1.46 Population'!CI25</f>
        <v>5873.0968592703775</v>
      </c>
      <c r="CJ25" s="82">
        <f>'1.47 Adult population share'!CJ25/100*'1.46 Population'!CJ25</f>
        <v>43230.472647936054</v>
      </c>
      <c r="CK25" s="82">
        <f>'1.47 Adult population share'!CK25/100*'1.46 Population'!CK25</f>
        <v>47337.691989922081</v>
      </c>
      <c r="CL25" s="82"/>
      <c r="CM25" s="82"/>
      <c r="CN25" s="82"/>
      <c r="CO25" s="82"/>
      <c r="CP25" s="82"/>
    </row>
    <row r="26" spans="1:94" x14ac:dyDescent="0.25">
      <c r="A26" s="77">
        <v>2000</v>
      </c>
      <c r="B26" s="82">
        <f>'1.47 Adult population share'!B26/100*'1.46 Population'!B26</f>
        <v>4267439.6608935921</v>
      </c>
      <c r="C26" s="82"/>
      <c r="D26" s="82">
        <f>'1.47 Adult population share'!D26/100*'1.46 Population'!D26</f>
        <v>5536.7512058402435</v>
      </c>
      <c r="E26" s="82">
        <f>'1.47 Adult population share'!E26/100*'1.46 Population'!E26</f>
        <v>942575.72254089196</v>
      </c>
      <c r="F26" s="82">
        <f>'1.47 Adult population share'!F26/100*'1.46 Population'!F26</f>
        <v>5518.6439187310625</v>
      </c>
      <c r="G26" s="82">
        <f>'1.47 Adult population share'!G26/100*'1.46 Population'!G26</f>
        <v>659337.17206423776</v>
      </c>
      <c r="H26" s="82">
        <f>'1.47 Adult population share'!H26/100*'1.46 Population'!H26</f>
        <v>146626.64159214238</v>
      </c>
      <c r="I26" s="82">
        <f>'1.47 Adult population share'!I26/100*'1.46 Population'!I26</f>
        <v>108363.91258994953</v>
      </c>
      <c r="J26" s="82">
        <f>'1.47 Adult population share'!J26/100*'1.46 Population'!J26</f>
        <v>10782.163061393809</v>
      </c>
      <c r="K26" s="82">
        <f>'1.47 Adult population share'!K26/100*'1.46 Population'!K26</f>
        <v>15667.290365304685</v>
      </c>
      <c r="L26" s="82">
        <f>'1.47 Adult population share'!L26/100*'1.46 Population'!L26</f>
        <v>81433.622657383487</v>
      </c>
      <c r="M26" s="82">
        <f>'1.47 Adult population share'!M26/100*'1.46 Population'!M26</f>
        <v>47930.707093550118</v>
      </c>
      <c r="N26" s="82">
        <f>'1.47 Adult population share'!N26/100*'1.46 Population'!N26</f>
        <v>3163.4037655974721</v>
      </c>
      <c r="O26" s="82">
        <f>'1.47 Adult population share'!O26/100*'1.46 Population'!O26</f>
        <v>37155.418327458188</v>
      </c>
      <c r="P26" s="82"/>
      <c r="Q26" s="82">
        <f>'1.47 Adult population share'!Q26/100*'1.46 Population'!Q26</f>
        <v>47661.898274739688</v>
      </c>
      <c r="R26" s="82">
        <f>'1.47 Adult population share'!R26/100*'1.46 Population'!R26</f>
        <v>15681.379187340746</v>
      </c>
      <c r="S26" s="82">
        <f>'1.47 Adult population share'!S26/100*'1.46 Population'!S26</f>
        <v>54869.444286843951</v>
      </c>
      <c r="T26" s="82"/>
      <c r="U26" s="82">
        <f>'1.47 Adult population share'!U26/100*'1.46 Population'!U26</f>
        <v>15063.027890050746</v>
      </c>
      <c r="V26" s="82">
        <f>'1.47 Adult population share'!V26/100*'1.46 Population'!V26</f>
        <v>2975.1396794751172</v>
      </c>
      <c r="W26" s="82">
        <f>'1.47 Adult population share'!W26/100*'1.46 Population'!W26</f>
        <v>271397.06714482163</v>
      </c>
      <c r="X26" s="82">
        <f>'1.47 Adult population share'!X26/100*'1.46 Population'!X26</f>
        <v>8154.1623913352578</v>
      </c>
      <c r="Y26" s="82">
        <f>'1.47 Adult population share'!Y26/100*'1.46 Population'!Y26</f>
        <v>3032.9358078746532</v>
      </c>
      <c r="Z26" s="82">
        <f>'1.47 Adult population share'!Z26/100*'1.46 Population'!Z26</f>
        <v>6751.0821895479157</v>
      </c>
      <c r="AA26" s="82">
        <f>'1.47 Adult population share'!AA26/100*'1.46 Population'!AA26</f>
        <v>3718.6135985685855</v>
      </c>
      <c r="AB26" s="82">
        <f>'1.47 Adult population share'!AB26/100*'1.46 Population'!AB26</f>
        <v>8553.6017340234503</v>
      </c>
      <c r="AC26" s="82">
        <f>'1.47 Adult population share'!AC26/100*'1.46 Population'!AC26</f>
        <v>1130.8501935110371</v>
      </c>
      <c r="AD26" s="82">
        <f>'1.47 Adult population share'!AD26/100*'1.46 Population'!AD26</f>
        <v>3463.278249073328</v>
      </c>
      <c r="AE26" s="82">
        <f>'1.47 Adult population share'!AE26/100*'1.46 Population'!AE26</f>
        <v>8502.5346355229049</v>
      </c>
      <c r="AF26" s="82">
        <f>'1.47 Adult population share'!AF26/100*'1.46 Population'!AF26</f>
        <v>1956.5317592255642</v>
      </c>
      <c r="AG26" s="82">
        <f>'1.47 Adult population share'!AG26/100*'1.46 Population'!AG26</f>
        <v>2823.927969898803</v>
      </c>
      <c r="AH26" s="82">
        <f>'1.47 Adult population share'!AH26/100*'1.46 Population'!AH26</f>
        <v>1548.7452886134595</v>
      </c>
      <c r="AI26" s="82">
        <f>'1.47 Adult population share'!AI26/100*'1.46 Population'!AI26</f>
        <v>30814.855795717467</v>
      </c>
      <c r="AJ26" s="82">
        <f>'1.47 Adult population share'!AJ26/100*'1.46 Population'!AJ26</f>
        <v>17894.206256260411</v>
      </c>
      <c r="AK26" s="82">
        <f>'1.47 Adult population share'!AK26/100*'1.46 Population'!AK26</f>
        <v>120092.17099024174</v>
      </c>
      <c r="AL26" s="82">
        <f>'1.47 Adult population share'!AL26/100*'1.46 Population'!AL26</f>
        <v>5968.925483758002</v>
      </c>
      <c r="AM26" s="82">
        <f>'1.47 Adult population share'!AM26/100*'1.46 Population'!AM26</f>
        <v>4320.2153723915326</v>
      </c>
      <c r="AN26" s="82">
        <f>'1.47 Adult population share'!AN26/100*'1.46 Population'!AN26</f>
        <v>1673.6286584078061</v>
      </c>
      <c r="AO26" s="82">
        <f>'1.47 Adult population share'!AO26/100*'1.46 Population'!AO26</f>
        <v>40785.841821658185</v>
      </c>
      <c r="AP26" s="82"/>
      <c r="AQ26" s="82">
        <f>'1.47 Adult population share'!AQ26/100*'1.46 Population'!AQ26</f>
        <v>26687.022847131455</v>
      </c>
      <c r="AR26" s="82">
        <f>'1.47 Adult population share'!AR26/100*'1.46 Population'!AR26</f>
        <v>5144.1315979280325</v>
      </c>
      <c r="AS26" s="82">
        <f>'1.47 Adult population share'!AS26/100*'1.46 Population'!AS26</f>
        <v>123611.93116904846</v>
      </c>
      <c r="AT26" s="82">
        <f>'1.47 Adult population share'!AT26/100*'1.46 Population'!AT26</f>
        <v>11141.361547388342</v>
      </c>
      <c r="AU26" s="82">
        <f>'1.47 Adult population share'!AU26/100*'1.46 Population'!AU26</f>
        <v>27663.552071617534</v>
      </c>
      <c r="AV26" s="82">
        <f>'1.47 Adult population share'!AV26/100*'1.46 Population'!AV26</f>
        <v>2681.8290386325139</v>
      </c>
      <c r="AW26" s="82">
        <f>'1.47 Adult population share'!AW26/100*'1.46 Population'!AW26</f>
        <v>5454.5126826674486</v>
      </c>
      <c r="AX26" s="82">
        <f>'1.47 Adult population share'!AX26/100*'1.46 Population'!AX26</f>
        <v>8241.5926104532919</v>
      </c>
      <c r="AY26" s="82">
        <f>'1.47 Adult population share'!AY26/100*'1.46 Population'!AY26</f>
        <v>6393.4593023836778</v>
      </c>
      <c r="AZ26" s="82">
        <f>'1.47 Adult population share'!AZ26/100*'1.46 Population'!AZ26</f>
        <v>67542.076569691315</v>
      </c>
      <c r="BA26" s="82">
        <f>'1.47 Adult population share'!BA26/100*'1.46 Population'!BA26</f>
        <v>17011.844411258015</v>
      </c>
      <c r="BB26" s="82">
        <f>'1.47 Adult population share'!BB26/100*'1.46 Population'!BB26</f>
        <v>2505.4523159709534</v>
      </c>
      <c r="BC26" s="82">
        <f>'1.47 Adult population share'!BC26/100*'1.46 Population'!BC26</f>
        <v>16124.604148822393</v>
      </c>
      <c r="BD26" s="82"/>
      <c r="BE26" s="82">
        <f>'1.47 Adult population share'!BE26/100*'1.46 Population'!BE26</f>
        <v>20496.304605601439</v>
      </c>
      <c r="BF26" s="82">
        <f>'1.47 Adult population share'!BF26/100*'1.46 Population'!BF26</f>
        <v>8716.0848860348015</v>
      </c>
      <c r="BG26" s="82">
        <f>'1.47 Adult population share'!BG26/100*'1.46 Population'!BG26</f>
        <v>40301.667079218154</v>
      </c>
      <c r="BH26" s="82">
        <f>'1.47 Adult population share'!BH26/100*'1.46 Population'!BH26</f>
        <v>42838.399720679081</v>
      </c>
      <c r="BI26" s="82">
        <f>'1.47 Adult population share'!BI26/100*'1.46 Population'!BI26</f>
        <v>4522.7785502163306</v>
      </c>
      <c r="BJ26" s="82">
        <f>'1.47 Adult population share'!BJ26/100*'1.46 Population'!BJ26</f>
        <v>17297.985863646929</v>
      </c>
      <c r="BK26" s="82">
        <f>'1.47 Adult population share'!BK26/100*'1.46 Population'!BK26</f>
        <v>19232.303222781273</v>
      </c>
      <c r="BL26" s="82">
        <f>'1.47 Adult population share'!BL26/100*'1.46 Population'!BL26</f>
        <v>69420.725005863002</v>
      </c>
      <c r="BM26" s="82">
        <f>'1.47 Adult population share'!BM26/100*'1.46 Population'!BM26</f>
        <v>13415.35193200367</v>
      </c>
      <c r="BN26" s="82">
        <f>'1.47 Adult population share'!BN26/100*'1.46 Population'!BN26</f>
        <v>29243.101658915719</v>
      </c>
      <c r="BO26" s="82">
        <f>'1.47 Adult population share'!BO26/100*'1.46 Population'!BO26</f>
        <v>6731.5404267077083</v>
      </c>
      <c r="BP26" s="82">
        <f>'1.47 Adult population share'!BP26/100*'1.46 Population'!BP26</f>
        <v>2201.865079236019</v>
      </c>
      <c r="BQ26" s="82"/>
      <c r="BR26" s="82">
        <f>'1.47 Adult population share'!BR26/100*'1.46 Population'!BR26</f>
        <v>24803.830809106519</v>
      </c>
      <c r="BS26" s="82">
        <f>'1.47 Adult population share'!BS26/100*'1.46 Population'!BS26</f>
        <v>222178.86241028423</v>
      </c>
      <c r="BT26" s="82">
        <f>'1.47 Adult population share'!BT26/100*'1.46 Population'!BT26</f>
        <v>373723.10568623251</v>
      </c>
      <c r="BU26" s="82">
        <f>'1.47 Adult population share'!BU26/100*'1.46 Population'!BU26</f>
        <v>6654.4783055624694</v>
      </c>
      <c r="BV26" s="82">
        <f>'1.47 Adult population share'!BV26/100*'1.46 Population'!BV26</f>
        <v>8441.2571587339007</v>
      </c>
      <c r="BW26" s="82">
        <f>'1.47 Adult population share'!BW26/100*'1.46 Population'!BW26</f>
        <v>4345.6756732454978</v>
      </c>
      <c r="BX26" s="82">
        <f>'1.47 Adult population share'!BX26/100*'1.46 Population'!BX26</f>
        <v>4232.5886536454682</v>
      </c>
      <c r="BY26" s="82">
        <f>'1.47 Adult population share'!BY26/100*'1.46 Population'!BY26</f>
        <v>47798.320711942171</v>
      </c>
      <c r="BZ26" s="82">
        <f>'1.47 Adult population share'!BZ26/100*'1.46 Population'!BZ26</f>
        <v>69525.334342697752</v>
      </c>
      <c r="CA26" s="82">
        <f>'1.47 Adult population share'!CA26/100*'1.46 Population'!CA26</f>
        <v>9140.8722802708635</v>
      </c>
      <c r="CB26" s="82">
        <f>'1.47 Adult population share'!CB26/100*'1.46 Population'!CB26</f>
        <v>2970.0538672950202</v>
      </c>
      <c r="CC26" s="82">
        <f>'1.47 Adult population share'!CC26/100*'1.46 Population'!CC26</f>
        <v>48761.525156954209</v>
      </c>
      <c r="CD26" s="82">
        <f>'1.47 Adult population share'!CD26/100*'1.46 Population'!CD26</f>
        <v>12933.856074638405</v>
      </c>
      <c r="CE26" s="82">
        <f>'1.47 Adult population share'!CE26/100*'1.46 Population'!CE26</f>
        <v>3582.4783388755645</v>
      </c>
      <c r="CF26" s="82">
        <f>'1.47 Adult population share'!CF26/100*'1.46 Population'!CF26</f>
        <v>8605.4294729738904</v>
      </c>
      <c r="CG26" s="82">
        <f>'1.47 Adult population share'!CG26/100*'1.46 Population'!CG26</f>
        <v>34134.496374014103</v>
      </c>
      <c r="CH26" s="82">
        <f>'1.47 Adult population share'!CH26/100*'1.46 Population'!CH26</f>
        <v>7228.1470402660689</v>
      </c>
      <c r="CI26" s="82">
        <f>'1.47 Adult population share'!CI26/100*'1.46 Population'!CI26</f>
        <v>5915.0869403053284</v>
      </c>
      <c r="CJ26" s="82">
        <f>'1.47 Adult population share'!CJ26/100*'1.46 Population'!CJ26</f>
        <v>44157.319890556253</v>
      </c>
      <c r="CK26" s="82">
        <f>'1.47 Adult population share'!CK26/100*'1.46 Population'!CK26</f>
        <v>47587.081019621779</v>
      </c>
      <c r="CL26" s="82"/>
      <c r="CM26" s="82"/>
      <c r="CN26" s="82"/>
      <c r="CO26" s="82"/>
      <c r="CP26" s="82"/>
    </row>
    <row r="27" spans="1:94" x14ac:dyDescent="0.25">
      <c r="A27" s="77">
        <v>2001</v>
      </c>
      <c r="B27" s="82">
        <f>'1.47 Adult population share'!B27/100*'1.46 Population'!B27</f>
        <v>4346322.8194386605</v>
      </c>
      <c r="C27" s="82"/>
      <c r="D27" s="82">
        <f>'1.47 Adult population share'!D27/100*'1.46 Population'!D27</f>
        <v>5674.752111718316</v>
      </c>
      <c r="E27" s="82">
        <f>'1.47 Adult population share'!E27/100*'1.46 Population'!E27</f>
        <v>960661.24479015649</v>
      </c>
      <c r="F27" s="82">
        <f>'1.47 Adult population share'!F27/100*'1.46 Population'!F27</f>
        <v>5599.3199048553515</v>
      </c>
      <c r="G27" s="82">
        <f>'1.47 Adult population share'!G27/100*'1.46 Population'!G27</f>
        <v>675109.69932114019</v>
      </c>
      <c r="H27" s="82">
        <f>'1.47 Adult population share'!H27/100*'1.46 Population'!H27</f>
        <v>149135.12330456375</v>
      </c>
      <c r="I27" s="82">
        <f>'1.47 Adult population share'!I27/100*'1.46 Population'!I27</f>
        <v>108934.52133767794</v>
      </c>
      <c r="J27" s="82">
        <f>'1.47 Adult population share'!J27/100*'1.46 Population'!J27</f>
        <v>10884.017117006546</v>
      </c>
      <c r="K27" s="82">
        <f>'1.47 Adult population share'!K27/100*'1.46 Population'!K27</f>
        <v>16139.023686839031</v>
      </c>
      <c r="L27" s="82">
        <f>'1.47 Adult population share'!L27/100*'1.46 Population'!L27</f>
        <v>83875.084654432838</v>
      </c>
      <c r="M27" s="82">
        <f>'1.47 Adult population share'!M27/100*'1.46 Population'!M27</f>
        <v>49155.708682536089</v>
      </c>
      <c r="N27" s="82">
        <f>'1.47 Adult population share'!N27/100*'1.46 Population'!N27</f>
        <v>3274.0893633658666</v>
      </c>
      <c r="O27" s="82">
        <f>'1.47 Adult population share'!O27/100*'1.46 Population'!O27</f>
        <v>37654.965970675068</v>
      </c>
      <c r="P27" s="82"/>
      <c r="Q27" s="82">
        <f>'1.47 Adult population share'!Q27/100*'1.46 Population'!Q27</f>
        <v>48485.273878784901</v>
      </c>
      <c r="R27" s="82">
        <f>'1.47 Adult population share'!R27/100*'1.46 Population'!R27</f>
        <v>16080.561963179054</v>
      </c>
      <c r="S27" s="82">
        <f>'1.47 Adult population share'!S27/100*'1.46 Population'!S27</f>
        <v>56306.469411224352</v>
      </c>
      <c r="T27" s="82"/>
      <c r="U27" s="82">
        <f>'1.47 Adult population share'!U27/100*'1.46 Population'!U27</f>
        <v>15300.397634017569</v>
      </c>
      <c r="V27" s="82">
        <f>'1.47 Adult population share'!V27/100*'1.46 Population'!V27</f>
        <v>3001.2242138098359</v>
      </c>
      <c r="W27" s="82">
        <f>'1.47 Adult population share'!W27/100*'1.46 Population'!W27</f>
        <v>272220.03142006608</v>
      </c>
      <c r="X27" s="82">
        <f>'1.47 Adult population share'!X27/100*'1.46 Population'!X27</f>
        <v>8179.1955190776762</v>
      </c>
      <c r="Y27" s="82">
        <f>'1.47 Adult population share'!Y27/100*'1.46 Population'!Y27</f>
        <v>3080.6258501158104</v>
      </c>
      <c r="Z27" s="82">
        <f>'1.47 Adult population share'!Z27/100*'1.46 Population'!Z27</f>
        <v>6730.8719537824536</v>
      </c>
      <c r="AA27" s="82">
        <f>'1.47 Adult population share'!AA27/100*'1.46 Population'!AA27</f>
        <v>3680.1607804361533</v>
      </c>
      <c r="AB27" s="82">
        <f>'1.47 Adult population share'!AB27/100*'1.46 Population'!AB27</f>
        <v>8591.6035315382942</v>
      </c>
      <c r="AC27" s="82">
        <f>'1.47 Adult population share'!AC27/100*'1.46 Population'!AC27</f>
        <v>1130.9213783470354</v>
      </c>
      <c r="AD27" s="82">
        <f>'1.47 Adult population share'!AD27/100*'1.46 Population'!AD27</f>
        <v>3466.0507556390426</v>
      </c>
      <c r="AE27" s="82">
        <f>'1.47 Adult population share'!AE27/100*'1.46 Population'!AE27</f>
        <v>8519.0016119689535</v>
      </c>
      <c r="AF27" s="82">
        <f>'1.47 Adult population share'!AF27/100*'1.46 Population'!AF27</f>
        <v>1950.3733068957358</v>
      </c>
      <c r="AG27" s="82">
        <f>'1.47 Adult population share'!AG27/100*'1.46 Population'!AG27</f>
        <v>2821.0941882776806</v>
      </c>
      <c r="AH27" s="82">
        <f>'1.47 Adult population share'!AH27/100*'1.46 Population'!AH27</f>
        <v>1566.0643848762238</v>
      </c>
      <c r="AI27" s="82">
        <f>'1.47 Adult population share'!AI27/100*'1.46 Population'!AI27</f>
        <v>31103.510823678644</v>
      </c>
      <c r="AJ27" s="82">
        <f>'1.47 Adult population share'!AJ27/100*'1.46 Population'!AJ27</f>
        <v>17945.524002419847</v>
      </c>
      <c r="AK27" s="82">
        <f>'1.47 Adult population share'!AK27/100*'1.46 Population'!AK27</f>
        <v>120482.64837786248</v>
      </c>
      <c r="AL27" s="82">
        <f>'1.47 Adult population share'!AL27/100*'1.46 Population'!AL27</f>
        <v>5970.0383268142923</v>
      </c>
      <c r="AM27" s="82">
        <f>'1.47 Adult population share'!AM27/100*'1.46 Population'!AM27</f>
        <v>4356.7876157397086</v>
      </c>
      <c r="AN27" s="82">
        <f>'1.47 Adult population share'!AN27/100*'1.46 Population'!AN27</f>
        <v>1683.4116039585836</v>
      </c>
      <c r="AO27" s="82">
        <f>'1.47 Adult population share'!AO27/100*'1.46 Population'!AO27</f>
        <v>40687.185436354455</v>
      </c>
      <c r="AP27" s="82"/>
      <c r="AQ27" s="82">
        <f>'1.47 Adult population share'!AQ27/100*'1.46 Population'!AQ27</f>
        <v>27079.102706948088</v>
      </c>
      <c r="AR27" s="82">
        <f>'1.47 Adult population share'!AR27/100*'1.46 Population'!AR27</f>
        <v>5266.2036359493422</v>
      </c>
      <c r="AS27" s="82">
        <f>'1.47 Adult population share'!AS27/100*'1.46 Population'!AS27</f>
        <v>126209.14682949381</v>
      </c>
      <c r="AT27" s="82">
        <f>'1.47 Adult population share'!AT27/100*'1.46 Population'!AT27</f>
        <v>11345.917702617548</v>
      </c>
      <c r="AU27" s="82">
        <f>'1.47 Adult population share'!AU27/100*'1.46 Population'!AU27</f>
        <v>28301.351785825773</v>
      </c>
      <c r="AV27" s="82">
        <f>'1.47 Adult population share'!AV27/100*'1.46 Population'!AV27</f>
        <v>2761.8596023318655</v>
      </c>
      <c r="AW27" s="82">
        <f>'1.47 Adult population share'!AW27/100*'1.46 Population'!AW27</f>
        <v>5566.214783111709</v>
      </c>
      <c r="AX27" s="82">
        <f>'1.47 Adult population share'!AX27/100*'1.46 Population'!AX27</f>
        <v>8434.5948435483024</v>
      </c>
      <c r="AY27" s="82">
        <f>'1.47 Adult population share'!AY27/100*'1.46 Population'!AY27</f>
        <v>6585.3306118325336</v>
      </c>
      <c r="AZ27" s="82">
        <f>'1.47 Adult population share'!AZ27/100*'1.46 Population'!AZ27</f>
        <v>68872.565446418841</v>
      </c>
      <c r="BA27" s="82">
        <f>'1.47 Adult population share'!BA27/100*'1.46 Population'!BA27</f>
        <v>17375.507480559936</v>
      </c>
      <c r="BB27" s="82">
        <f>'1.47 Adult population share'!BB27/100*'1.46 Population'!BB27</f>
        <v>2514.8052207249243</v>
      </c>
      <c r="BC27" s="82">
        <f>'1.47 Adult population share'!BC27/100*'1.46 Population'!BC27</f>
        <v>16544.364742688951</v>
      </c>
      <c r="BD27" s="82"/>
      <c r="BE27" s="82">
        <f>'1.47 Adult population share'!BE27/100*'1.46 Population'!BE27</f>
        <v>21144.134613527178</v>
      </c>
      <c r="BF27" s="82">
        <f>'1.47 Adult population share'!BF27/100*'1.46 Population'!BF27</f>
        <v>8971.2877540190548</v>
      </c>
      <c r="BG27" s="82">
        <f>'1.47 Adult population share'!BG27/100*'1.46 Population'!BG27</f>
        <v>41597.869082683894</v>
      </c>
      <c r="BH27" s="82">
        <f>'1.47 Adult population share'!BH27/100*'1.46 Population'!BH27</f>
        <v>44621.45395708087</v>
      </c>
      <c r="BI27" s="82">
        <f>'1.47 Adult population share'!BI27/100*'1.46 Population'!BI27</f>
        <v>4632.4501988587235</v>
      </c>
      <c r="BJ27" s="82">
        <f>'1.47 Adult population share'!BJ27/100*'1.46 Population'!BJ27</f>
        <v>17834.160194170217</v>
      </c>
      <c r="BK27" s="82">
        <f>'1.47 Adult population share'!BK27/100*'1.46 Population'!BK27</f>
        <v>19646.88641831285</v>
      </c>
      <c r="BL27" s="82">
        <f>'1.47 Adult population share'!BL27/100*'1.46 Population'!BL27</f>
        <v>71142.334240577125</v>
      </c>
      <c r="BM27" s="82">
        <f>'1.47 Adult population share'!BM27/100*'1.46 Population'!BM27</f>
        <v>13952.291543205525</v>
      </c>
      <c r="BN27" s="82">
        <f>'1.47 Adult population share'!BN27/100*'1.46 Population'!BN27</f>
        <v>29817.743513655281</v>
      </c>
      <c r="BO27" s="82">
        <f>'1.47 Adult population share'!BO27/100*'1.46 Population'!BO27</f>
        <v>6881.8662762009544</v>
      </c>
      <c r="BP27" s="82">
        <f>'1.47 Adult population share'!BP27/100*'1.46 Population'!BP27</f>
        <v>2355.7829949982365</v>
      </c>
      <c r="BQ27" s="82"/>
      <c r="BR27" s="82">
        <f>'1.47 Adult population share'!BR27/100*'1.46 Population'!BR27</f>
        <v>25176.385232102228</v>
      </c>
      <c r="BS27" s="82">
        <f>'1.47 Adult population share'!BS27/100*'1.46 Population'!BS27</f>
        <v>224885.84028482772</v>
      </c>
      <c r="BT27" s="82">
        <f>'1.47 Adult population share'!BT27/100*'1.46 Population'!BT27</f>
        <v>376234.07345468766</v>
      </c>
      <c r="BU27" s="82">
        <f>'1.47 Adult population share'!BU27/100*'1.46 Population'!BU27</f>
        <v>6687.8466313077915</v>
      </c>
      <c r="BV27" s="82">
        <f>'1.47 Adult population share'!BV27/100*'1.46 Population'!BV27</f>
        <v>8476.1277220952361</v>
      </c>
      <c r="BW27" s="82">
        <f>'1.47 Adult population share'!BW27/100*'1.46 Population'!BW27</f>
        <v>4356.444484774509</v>
      </c>
      <c r="BX27" s="82">
        <f>'1.47 Adult population share'!BX27/100*'1.46 Population'!BX27</f>
        <v>4253.8047615027699</v>
      </c>
      <c r="BY27" s="82">
        <f>'1.47 Adult population share'!BY27/100*'1.46 Population'!BY27</f>
        <v>48162.223431545004</v>
      </c>
      <c r="BZ27" s="82">
        <f>'1.47 Adult population share'!BZ27/100*'1.46 Population'!BZ27</f>
        <v>69698.82947557958</v>
      </c>
      <c r="CA27" s="82">
        <f>'1.47 Adult population share'!CA27/100*'1.46 Population'!CA27</f>
        <v>9207.9710578587092</v>
      </c>
      <c r="CB27" s="82">
        <f>'1.47 Adult population share'!CB27/100*'1.46 Population'!CB27</f>
        <v>3028.2670977279581</v>
      </c>
      <c r="CC27" s="82">
        <f>'1.47 Adult population share'!CC27/100*'1.46 Population'!CC27</f>
        <v>48844.624491368675</v>
      </c>
      <c r="CD27" s="82">
        <f>'1.47 Adult population share'!CD27/100*'1.46 Population'!CD27</f>
        <v>13038.440556819116</v>
      </c>
      <c r="CE27" s="82">
        <f>'1.47 Adult population share'!CE27/100*'1.46 Population'!CE27</f>
        <v>3603.1483056018642</v>
      </c>
      <c r="CF27" s="82">
        <f>'1.47 Adult population share'!CF27/100*'1.46 Population'!CF27</f>
        <v>8694.8971153329057</v>
      </c>
      <c r="CG27" s="82">
        <f>'1.47 Adult population share'!CG27/100*'1.46 Population'!CG27</f>
        <v>34585.638214994047</v>
      </c>
      <c r="CH27" s="82">
        <f>'1.47 Adult population share'!CH27/100*'1.46 Population'!CH27</f>
        <v>7275.2861944440519</v>
      </c>
      <c r="CI27" s="82">
        <f>'1.47 Adult population share'!CI27/100*'1.46 Population'!CI27</f>
        <v>5962.0040302071466</v>
      </c>
      <c r="CJ27" s="82">
        <f>'1.47 Adult population share'!CJ27/100*'1.46 Population'!CJ27</f>
        <v>45021.299892784184</v>
      </c>
      <c r="CK27" s="82">
        <f>'1.47 Adult population share'!CK27/100*'1.46 Population'!CK27</f>
        <v>47871.389828951389</v>
      </c>
      <c r="CL27" s="82"/>
      <c r="CM27" s="82"/>
      <c r="CN27" s="82"/>
      <c r="CO27" s="82"/>
      <c r="CP27" s="82"/>
    </row>
    <row r="28" spans="1:94" x14ac:dyDescent="0.25">
      <c r="A28" s="77">
        <v>2002</v>
      </c>
      <c r="B28" s="82">
        <f>'1.47 Adult population share'!B28/100*'1.46 Population'!B28</f>
        <v>4428042.1437562695</v>
      </c>
      <c r="C28" s="82"/>
      <c r="D28" s="82">
        <f>'1.47 Adult population share'!D28/100*'1.46 Population'!D28</f>
        <v>5812.3582124191735</v>
      </c>
      <c r="E28" s="82">
        <f>'1.47 Adult population share'!E28/100*'1.46 Population'!E28</f>
        <v>980213.63132406678</v>
      </c>
      <c r="F28" s="82">
        <f>'1.47 Adult population share'!F28/100*'1.46 Population'!F28</f>
        <v>5664.7761940725823</v>
      </c>
      <c r="G28" s="82">
        <f>'1.47 Adult population share'!G28/100*'1.46 Population'!G28</f>
        <v>691217.44692421472</v>
      </c>
      <c r="H28" s="82">
        <f>'1.47 Adult population share'!H28/100*'1.46 Population'!H28</f>
        <v>151552.22306374874</v>
      </c>
      <c r="I28" s="82">
        <f>'1.47 Adult population share'!I28/100*'1.46 Population'!I28</f>
        <v>109312.10376946497</v>
      </c>
      <c r="J28" s="82">
        <f>'1.47 Adult population share'!J28/100*'1.46 Population'!J28</f>
        <v>10995.238645895031</v>
      </c>
      <c r="K28" s="82">
        <f>'1.47 Adult population share'!K28/100*'1.46 Population'!K28</f>
        <v>16624.35205782712</v>
      </c>
      <c r="L28" s="82">
        <f>'1.47 Adult population share'!L28/100*'1.46 Population'!L28</f>
        <v>86496.919393591481</v>
      </c>
      <c r="M28" s="82">
        <f>'1.47 Adult population share'!M28/100*'1.46 Population'!M28</f>
        <v>50408.523641622538</v>
      </c>
      <c r="N28" s="82">
        <f>'1.47 Adult population share'!N28/100*'1.46 Population'!N28</f>
        <v>3325.6940762099193</v>
      </c>
      <c r="O28" s="82">
        <f>'1.47 Adult population share'!O28/100*'1.46 Population'!O28</f>
        <v>38042.549315874741</v>
      </c>
      <c r="P28" s="82"/>
      <c r="Q28" s="82">
        <f>'1.47 Adult population share'!Q28/100*'1.46 Population'!Q28</f>
        <v>49283.940821028606</v>
      </c>
      <c r="R28" s="82">
        <f>'1.47 Adult population share'!R28/100*'1.46 Population'!R28</f>
        <v>16479.16351524564</v>
      </c>
      <c r="S28" s="82">
        <f>'1.47 Adult population share'!S28/100*'1.46 Population'!S28</f>
        <v>57587.455435919866</v>
      </c>
      <c r="T28" s="82"/>
      <c r="U28" s="82">
        <f>'1.47 Adult population share'!U28/100*'1.46 Population'!U28</f>
        <v>15517.697214316517</v>
      </c>
      <c r="V28" s="82">
        <f>'1.47 Adult population share'!V28/100*'1.46 Population'!V28</f>
        <v>3043.1898711536346</v>
      </c>
      <c r="W28" s="82">
        <f>'1.47 Adult population share'!W28/100*'1.46 Population'!W28</f>
        <v>273091.05280631641</v>
      </c>
      <c r="X28" s="82">
        <f>'1.47 Adult population share'!X28/100*'1.46 Population'!X28</f>
        <v>8195.9169811074971</v>
      </c>
      <c r="Y28" s="82">
        <f>'1.47 Adult population share'!Y28/100*'1.46 Population'!Y28</f>
        <v>3126.6552452284413</v>
      </c>
      <c r="Z28" s="82">
        <f>'1.47 Adult population share'!Z28/100*'1.46 Population'!Z28</f>
        <v>6708.1377905850768</v>
      </c>
      <c r="AA28" s="82">
        <f>'1.47 Adult population share'!AA28/100*'1.46 Population'!AA28</f>
        <v>3674.2836876658175</v>
      </c>
      <c r="AB28" s="82">
        <f>'1.47 Adult population share'!AB28/100*'1.46 Population'!AB28</f>
        <v>8613.3523612941299</v>
      </c>
      <c r="AC28" s="82">
        <f>'1.47 Adult population share'!AC28/100*'1.46 Population'!AC28</f>
        <v>1130.2403103269967</v>
      </c>
      <c r="AD28" s="82">
        <f>'1.47 Adult population share'!AD28/100*'1.46 Population'!AD28</f>
        <v>3472.4087479667282</v>
      </c>
      <c r="AE28" s="82">
        <f>'1.47 Adult population share'!AE28/100*'1.46 Population'!AE28</f>
        <v>8524.3600878472771</v>
      </c>
      <c r="AF28" s="82">
        <f>'1.47 Adult population share'!AF28/100*'1.46 Population'!AF28</f>
        <v>1939.2678826328997</v>
      </c>
      <c r="AG28" s="82">
        <f>'1.47 Adult population share'!AG28/100*'1.46 Population'!AG28</f>
        <v>2813.2523888304795</v>
      </c>
      <c r="AH28" s="82">
        <f>'1.47 Adult population share'!AH28/100*'1.46 Population'!AH28</f>
        <v>1581.3907434098385</v>
      </c>
      <c r="AI28" s="82">
        <f>'1.47 Adult population share'!AI28/100*'1.46 Population'!AI28</f>
        <v>31358.78214950566</v>
      </c>
      <c r="AJ28" s="82">
        <f>'1.47 Adult population share'!AJ28/100*'1.46 Population'!AJ28</f>
        <v>17998.914020660271</v>
      </c>
      <c r="AK28" s="82">
        <f>'1.47 Adult population share'!AK28/100*'1.46 Population'!AK28</f>
        <v>120964.86719107677</v>
      </c>
      <c r="AL28" s="82">
        <f>'1.47 Adult population share'!AL28/100*'1.46 Population'!AL28</f>
        <v>5987.2958772792863</v>
      </c>
      <c r="AM28" s="82">
        <f>'1.47 Adult population share'!AM28/100*'1.46 Population'!AM28</f>
        <v>4387.2245994785981</v>
      </c>
      <c r="AN28" s="82">
        <f>'1.47 Adult population share'!AN28/100*'1.46 Population'!AN28</f>
        <v>1694.98751971346</v>
      </c>
      <c r="AO28" s="82">
        <f>'1.47 Adult population share'!AO28/100*'1.46 Population'!AO28</f>
        <v>40589.888842124019</v>
      </c>
      <c r="AP28" s="82"/>
      <c r="AQ28" s="82">
        <f>'1.47 Adult population share'!AQ28/100*'1.46 Population'!AQ28</f>
        <v>27459.123837133207</v>
      </c>
      <c r="AR28" s="82">
        <f>'1.47 Adult population share'!AR28/100*'1.46 Population'!AR28</f>
        <v>5391.626207917564</v>
      </c>
      <c r="AS28" s="82">
        <f>'1.47 Adult population share'!AS28/100*'1.46 Population'!AS28</f>
        <v>128874.15469466058</v>
      </c>
      <c r="AT28" s="82">
        <f>'1.47 Adult population share'!AT28/100*'1.46 Population'!AT28</f>
        <v>11558.837205223128</v>
      </c>
      <c r="AU28" s="82">
        <f>'1.47 Adult population share'!AU28/100*'1.46 Population'!AU28</f>
        <v>28918.212869264305</v>
      </c>
      <c r="AV28" s="82">
        <f>'1.47 Adult population share'!AV28/100*'1.46 Population'!AV28</f>
        <v>2837.0436616584725</v>
      </c>
      <c r="AW28" s="82">
        <f>'1.47 Adult population share'!AW28/100*'1.46 Population'!AW28</f>
        <v>5672.3428634444135</v>
      </c>
      <c r="AX28" s="82">
        <f>'1.47 Adult population share'!AX28/100*'1.46 Population'!AX28</f>
        <v>8631.7890541472607</v>
      </c>
      <c r="AY28" s="82">
        <f>'1.47 Adult population share'!AY28/100*'1.46 Population'!AY28</f>
        <v>6782.3547329380335</v>
      </c>
      <c r="AZ28" s="82">
        <f>'1.47 Adult population share'!AZ28/100*'1.46 Population'!AZ28</f>
        <v>70153.254993399838</v>
      </c>
      <c r="BA28" s="82">
        <f>'1.47 Adult population share'!BA28/100*'1.46 Population'!BA28</f>
        <v>17738.72867278014</v>
      </c>
      <c r="BB28" s="82">
        <f>'1.47 Adult population share'!BB28/100*'1.46 Population'!BB28</f>
        <v>2519.7447154100196</v>
      </c>
      <c r="BC28" s="82">
        <f>'1.47 Adult population share'!BC28/100*'1.46 Population'!BC28</f>
        <v>16975.828260374772</v>
      </c>
      <c r="BD28" s="82"/>
      <c r="BE28" s="82">
        <f>'1.47 Adult population share'!BE28/100*'1.46 Population'!BE28</f>
        <v>21770.861847066742</v>
      </c>
      <c r="BF28" s="82">
        <f>'1.47 Adult population share'!BF28/100*'1.46 Population'!BF28</f>
        <v>9236.0142851183191</v>
      </c>
      <c r="BG28" s="82">
        <f>'1.47 Adult population share'!BG28/100*'1.46 Population'!BG28</f>
        <v>42917.274872776557</v>
      </c>
      <c r="BH28" s="82">
        <f>'1.47 Adult population share'!BH28/100*'1.46 Population'!BH28</f>
        <v>46441.333778474822</v>
      </c>
      <c r="BI28" s="82">
        <f>'1.47 Adult population share'!BI28/100*'1.46 Population'!BI28</f>
        <v>4731.0340252699625</v>
      </c>
      <c r="BJ28" s="82">
        <f>'1.47 Adult population share'!BJ28/100*'1.46 Population'!BJ28</f>
        <v>18403.340258620003</v>
      </c>
      <c r="BK28" s="82">
        <f>'1.47 Adult population share'!BK28/100*'1.46 Population'!BK28</f>
        <v>20032.487104239764</v>
      </c>
      <c r="BL28" s="82">
        <f>'1.47 Adult population share'!BL28/100*'1.46 Population'!BL28</f>
        <v>72941.043594067625</v>
      </c>
      <c r="BM28" s="82">
        <f>'1.47 Adult population share'!BM28/100*'1.46 Population'!BM28</f>
        <v>14548.09471642575</v>
      </c>
      <c r="BN28" s="82">
        <f>'1.47 Adult population share'!BN28/100*'1.46 Population'!BN28</f>
        <v>30482.294848509868</v>
      </c>
      <c r="BO28" s="82">
        <f>'1.47 Adult population share'!BO28/100*'1.46 Population'!BO28</f>
        <v>7035.2562367760529</v>
      </c>
      <c r="BP28" s="82">
        <f>'1.47 Adult population share'!BP28/100*'1.46 Population'!BP28</f>
        <v>2496.2519632829117</v>
      </c>
      <c r="BQ28" s="82"/>
      <c r="BR28" s="82">
        <f>'1.47 Adult population share'!BR28/100*'1.46 Population'!BR28</f>
        <v>25541.868912751914</v>
      </c>
      <c r="BS28" s="82">
        <f>'1.47 Adult population share'!BS28/100*'1.46 Population'!BS28</f>
        <v>227373.85700485291</v>
      </c>
      <c r="BT28" s="82">
        <f>'1.47 Adult population share'!BT28/100*'1.46 Population'!BT28</f>
        <v>379069.26327773422</v>
      </c>
      <c r="BU28" s="82">
        <f>'1.47 Adult population share'!BU28/100*'1.46 Population'!BU28</f>
        <v>6735.8150033926104</v>
      </c>
      <c r="BV28" s="82">
        <f>'1.47 Adult population share'!BV28/100*'1.46 Population'!BV28</f>
        <v>8525.508217682609</v>
      </c>
      <c r="BW28" s="82">
        <f>'1.47 Adult population share'!BW28/100*'1.46 Population'!BW28</f>
        <v>4366.9337488252131</v>
      </c>
      <c r="BX28" s="82">
        <f>'1.47 Adult population share'!BX28/100*'1.46 Population'!BX28</f>
        <v>4273.0851211929621</v>
      </c>
      <c r="BY28" s="82">
        <f>'1.47 Adult population share'!BY28/100*'1.46 Population'!BY28</f>
        <v>48546.840083033123</v>
      </c>
      <c r="BZ28" s="82">
        <f>'1.47 Adult population share'!BZ28/100*'1.46 Population'!BZ28</f>
        <v>69902.386988980114</v>
      </c>
      <c r="CA28" s="82">
        <f>'1.47 Adult population share'!CA28/100*'1.46 Population'!CA28</f>
        <v>9263.9805168873609</v>
      </c>
      <c r="CB28" s="82">
        <f>'1.47 Adult population share'!CB28/100*'1.46 Population'!CB28</f>
        <v>3094.1574065202644</v>
      </c>
      <c r="CC28" s="82">
        <f>'1.47 Adult population share'!CC28/100*'1.46 Population'!CC28</f>
        <v>48898.002158139607</v>
      </c>
      <c r="CD28" s="82">
        <f>'1.47 Adult population share'!CD28/100*'1.46 Population'!CD28</f>
        <v>13136.769125092285</v>
      </c>
      <c r="CE28" s="82">
        <f>'1.47 Adult population share'!CE28/100*'1.46 Population'!CE28</f>
        <v>3622.0340011548878</v>
      </c>
      <c r="CF28" s="82">
        <f>'1.47 Adult population share'!CF28/100*'1.46 Population'!CF28</f>
        <v>8762.85588507385</v>
      </c>
      <c r="CG28" s="82">
        <f>'1.47 Adult population share'!CG28/100*'1.46 Population'!CG28</f>
        <v>35114.505446776348</v>
      </c>
      <c r="CH28" s="82">
        <f>'1.47 Adult population share'!CH28/100*'1.46 Population'!CH28</f>
        <v>7312.5565910699843</v>
      </c>
      <c r="CI28" s="82">
        <f>'1.47 Adult population share'!CI28/100*'1.46 Population'!CI28</f>
        <v>6020.1929413476928</v>
      </c>
      <c r="CJ28" s="82">
        <f>'1.47 Adult population share'!CJ28/100*'1.46 Population'!CJ28</f>
        <v>45912.888789285025</v>
      </c>
      <c r="CK28" s="82">
        <f>'1.47 Adult population share'!CK28/100*'1.46 Population'!CK28</f>
        <v>48198.944093545433</v>
      </c>
      <c r="CL28" s="82"/>
      <c r="CM28" s="82"/>
      <c r="CN28" s="82"/>
      <c r="CO28" s="82"/>
      <c r="CP28" s="82"/>
    </row>
    <row r="29" spans="1:94" x14ac:dyDescent="0.25">
      <c r="A29" s="77">
        <v>2003</v>
      </c>
      <c r="B29" s="82">
        <f>'1.47 Adult population share'!B29/100*'1.46 Population'!B29</f>
        <v>4511819.8803976327</v>
      </c>
      <c r="C29" s="82"/>
      <c r="D29" s="82">
        <f>'1.47 Adult population share'!D29/100*'1.46 Population'!D29</f>
        <v>5952.4915695757636</v>
      </c>
      <c r="E29" s="82">
        <f>'1.47 Adult population share'!E29/100*'1.46 Population'!E29</f>
        <v>1000654.0090211682</v>
      </c>
      <c r="F29" s="82">
        <f>'1.47 Adult population share'!F29/100*'1.46 Population'!F29</f>
        <v>5694.8832659183945</v>
      </c>
      <c r="G29" s="82">
        <f>'1.47 Adult population share'!G29/100*'1.46 Population'!G29</f>
        <v>707571.53653602931</v>
      </c>
      <c r="H29" s="82">
        <f>'1.47 Adult population share'!H29/100*'1.46 Population'!H29</f>
        <v>153904.51471270272</v>
      </c>
      <c r="I29" s="82">
        <f>'1.47 Adult population share'!I29/100*'1.46 Population'!I29</f>
        <v>109707.36963514335</v>
      </c>
      <c r="J29" s="82">
        <f>'1.47 Adult population share'!J29/100*'1.46 Population'!J29</f>
        <v>11119.686651213753</v>
      </c>
      <c r="K29" s="82">
        <f>'1.47 Adult population share'!K29/100*'1.46 Population'!K29</f>
        <v>17126.17081182382</v>
      </c>
      <c r="L29" s="82">
        <f>'1.47 Adult population share'!L29/100*'1.46 Population'!L29</f>
        <v>89250.971816625592</v>
      </c>
      <c r="M29" s="82">
        <f>'1.47 Adult population share'!M29/100*'1.46 Population'!M29</f>
        <v>51668.167827507372</v>
      </c>
      <c r="N29" s="82">
        <f>'1.47 Adult population share'!N29/100*'1.46 Population'!N29</f>
        <v>3294.6733688827003</v>
      </c>
      <c r="O29" s="82">
        <f>'1.47 Adult population share'!O29/100*'1.46 Population'!O29</f>
        <v>38418.376803646075</v>
      </c>
      <c r="P29" s="82"/>
      <c r="Q29" s="82">
        <f>'1.47 Adult population share'!Q29/100*'1.46 Population'!Q29</f>
        <v>50028.080504282087</v>
      </c>
      <c r="R29" s="82">
        <f>'1.47 Adult population share'!R29/100*'1.46 Population'!R29</f>
        <v>16881.390991666769</v>
      </c>
      <c r="S29" s="82">
        <f>'1.47 Adult population share'!S29/100*'1.46 Population'!S29</f>
        <v>58790.305269730103</v>
      </c>
      <c r="T29" s="82"/>
      <c r="U29" s="82">
        <f>'1.47 Adult population share'!U29/100*'1.46 Population'!U29</f>
        <v>15739.075665574122</v>
      </c>
      <c r="V29" s="82">
        <f>'1.47 Adult population share'!V29/100*'1.46 Population'!V29</f>
        <v>3109.0511266244548</v>
      </c>
      <c r="W29" s="82">
        <f>'1.47 Adult population share'!W29/100*'1.46 Population'!W29</f>
        <v>273835.82179135527</v>
      </c>
      <c r="X29" s="82">
        <f>'1.47 Adult population share'!X29/100*'1.46 Population'!X29</f>
        <v>8198.7208152074181</v>
      </c>
      <c r="Y29" s="82">
        <f>'1.47 Adult population share'!Y29/100*'1.46 Population'!Y29</f>
        <v>3171.2474189305408</v>
      </c>
      <c r="Z29" s="82">
        <f>'1.47 Adult population share'!Z29/100*'1.46 Population'!Z29</f>
        <v>6689.7103863387774</v>
      </c>
      <c r="AA29" s="82">
        <f>'1.47 Adult population share'!AA29/100*'1.46 Population'!AA29</f>
        <v>3677.01278707949</v>
      </c>
      <c r="AB29" s="82">
        <f>'1.47 Adult population share'!AB29/100*'1.46 Population'!AB29</f>
        <v>8634.9372296840356</v>
      </c>
      <c r="AC29" s="82">
        <f>'1.47 Adult population share'!AC29/100*'1.46 Population'!AC29</f>
        <v>1130.4534082118741</v>
      </c>
      <c r="AD29" s="82">
        <f>'1.47 Adult population share'!AD29/100*'1.46 Population'!AD29</f>
        <v>3488.7321831130425</v>
      </c>
      <c r="AE29" s="82">
        <f>'1.47 Adult population share'!AE29/100*'1.46 Population'!AE29</f>
        <v>8520.2024137129611</v>
      </c>
      <c r="AF29" s="82">
        <f>'1.47 Adult population share'!AF29/100*'1.46 Population'!AF29</f>
        <v>1935.7725224819476</v>
      </c>
      <c r="AG29" s="82">
        <f>'1.47 Adult population share'!AG29/100*'1.46 Population'!AG29</f>
        <v>2814.1104818513049</v>
      </c>
      <c r="AH29" s="82">
        <f>'1.47 Adult population share'!AH29/100*'1.46 Population'!AH29</f>
        <v>1595.270069971396</v>
      </c>
      <c r="AI29" s="82">
        <f>'1.47 Adult population share'!AI29/100*'1.46 Population'!AI29</f>
        <v>31599.088610150207</v>
      </c>
      <c r="AJ29" s="82">
        <f>'1.47 Adult population share'!AJ29/100*'1.46 Population'!AJ29</f>
        <v>17977.645864475922</v>
      </c>
      <c r="AK29" s="82">
        <f>'1.47 Adult population share'!AK29/100*'1.46 Population'!AK29</f>
        <v>121444.77303855959</v>
      </c>
      <c r="AL29" s="82">
        <f>'1.47 Adult population share'!AL29/100*'1.46 Population'!AL29</f>
        <v>6002.5728280378235</v>
      </c>
      <c r="AM29" s="82">
        <f>'1.47 Adult population share'!AM29/100*'1.46 Population'!AM29</f>
        <v>4414.0386582086139</v>
      </c>
      <c r="AN29" s="82">
        <f>'1.47 Adult population share'!AN29/100*'1.46 Population'!AN29</f>
        <v>1703.8969443304445</v>
      </c>
      <c r="AO29" s="82">
        <f>'1.47 Adult population share'!AO29/100*'1.46 Population'!AO29</f>
        <v>40466.225619627046</v>
      </c>
      <c r="AP29" s="82"/>
      <c r="AQ29" s="82">
        <f>'1.47 Adult population share'!AQ29/100*'1.46 Population'!AQ29</f>
        <v>27834.953164523919</v>
      </c>
      <c r="AR29" s="82">
        <f>'1.47 Adult population share'!AR29/100*'1.46 Population'!AR29</f>
        <v>5519.8774696325481</v>
      </c>
      <c r="AS29" s="82">
        <f>'1.47 Adult population share'!AS29/100*'1.46 Population'!AS29</f>
        <v>131536.34206342773</v>
      </c>
      <c r="AT29" s="82">
        <f>'1.47 Adult population share'!AT29/100*'1.46 Population'!AT29</f>
        <v>11778.148961699932</v>
      </c>
      <c r="AU29" s="82">
        <f>'1.47 Adult population share'!AU29/100*'1.46 Population'!AU29</f>
        <v>29523.609080889753</v>
      </c>
      <c r="AV29" s="82">
        <f>'1.47 Adult population share'!AV29/100*'1.46 Population'!AV29</f>
        <v>2911.1404377637259</v>
      </c>
      <c r="AW29" s="82">
        <f>'1.47 Adult population share'!AW29/100*'1.46 Population'!AW29</f>
        <v>5777.9905760625388</v>
      </c>
      <c r="AX29" s="82">
        <f>'1.47 Adult population share'!AX29/100*'1.46 Population'!AX29</f>
        <v>8833.2840000000015</v>
      </c>
      <c r="AY29" s="82">
        <f>'1.47 Adult population share'!AY29/100*'1.46 Population'!AY29</f>
        <v>6986.2384147545117</v>
      </c>
      <c r="AZ29" s="82">
        <f>'1.47 Adult population share'!AZ29/100*'1.46 Population'!AZ29</f>
        <v>71427.50497161255</v>
      </c>
      <c r="BA29" s="82">
        <f>'1.47 Adult population share'!BA29/100*'1.46 Population'!BA29</f>
        <v>18106.101130551535</v>
      </c>
      <c r="BB29" s="82">
        <f>'1.47 Adult population share'!BB29/100*'1.46 Population'!BB29</f>
        <v>2522.7979318247903</v>
      </c>
      <c r="BC29" s="82">
        <f>'1.47 Adult population share'!BC29/100*'1.46 Population'!BC29</f>
        <v>17415.515655267147</v>
      </c>
      <c r="BD29" s="82"/>
      <c r="BE29" s="82">
        <f>'1.47 Adult population share'!BE29/100*'1.46 Population'!BE29</f>
        <v>22384.606673883649</v>
      </c>
      <c r="BF29" s="82">
        <f>'1.47 Adult population share'!BF29/100*'1.46 Population'!BF29</f>
        <v>9510.8719712431721</v>
      </c>
      <c r="BG29" s="82">
        <f>'1.47 Adult population share'!BG29/100*'1.46 Population'!BG29</f>
        <v>44243.314768972472</v>
      </c>
      <c r="BH29" s="82">
        <f>'1.47 Adult population share'!BH29/100*'1.46 Population'!BH29</f>
        <v>48291.441323686449</v>
      </c>
      <c r="BI29" s="82">
        <f>'1.47 Adult population share'!BI29/100*'1.46 Population'!BI29</f>
        <v>4822.3768589659012</v>
      </c>
      <c r="BJ29" s="82">
        <f>'1.47 Adult population share'!BJ29/100*'1.46 Population'!BJ29</f>
        <v>18994.459888839938</v>
      </c>
      <c r="BK29" s="82">
        <f>'1.47 Adult population share'!BK29/100*'1.46 Population'!BK29</f>
        <v>20400.878264523977</v>
      </c>
      <c r="BL29" s="82">
        <f>'1.47 Adult population share'!BL29/100*'1.46 Population'!BL29</f>
        <v>74813.036028473623</v>
      </c>
      <c r="BM29" s="82">
        <f>'1.47 Adult population share'!BM29/100*'1.46 Population'!BM29</f>
        <v>15183.653450566824</v>
      </c>
      <c r="BN29" s="82">
        <f>'1.47 Adult population share'!BN29/100*'1.46 Population'!BN29</f>
        <v>31207.321219563037</v>
      </c>
      <c r="BO29" s="82">
        <f>'1.47 Adult population share'!BO29/100*'1.46 Population'!BO29</f>
        <v>7189.824929146178</v>
      </c>
      <c r="BP29" s="82">
        <f>'1.47 Adult population share'!BP29/100*'1.46 Population'!BP29</f>
        <v>2625.9174170210254</v>
      </c>
      <c r="BQ29" s="82"/>
      <c r="BR29" s="82">
        <f>'1.47 Adult population share'!BR29/100*'1.46 Population'!BR29</f>
        <v>25860.167492564786</v>
      </c>
      <c r="BS29" s="82">
        <f>'1.47 Adult population share'!BS29/100*'1.46 Population'!BS29</f>
        <v>229718.17235215142</v>
      </c>
      <c r="BT29" s="82">
        <f>'1.47 Adult population share'!BT29/100*'1.46 Population'!BT29</f>
        <v>382203.07628446707</v>
      </c>
      <c r="BU29" s="82">
        <f>'1.47 Adult population share'!BU29/100*'1.46 Population'!BU29</f>
        <v>6776.0257907886562</v>
      </c>
      <c r="BV29" s="82">
        <f>'1.47 Adult population share'!BV29/100*'1.46 Population'!BV29</f>
        <v>8572.7123113964481</v>
      </c>
      <c r="BW29" s="82">
        <f>'1.47 Adult population share'!BW29/100*'1.46 Population'!BW29</f>
        <v>4375.2085507712964</v>
      </c>
      <c r="BX29" s="82">
        <f>'1.47 Adult population share'!BX29/100*'1.46 Population'!BX29</f>
        <v>4287.6174195788099</v>
      </c>
      <c r="BY29" s="82">
        <f>'1.47 Adult population share'!BY29/100*'1.46 Population'!BY29</f>
        <v>48934.374080295936</v>
      </c>
      <c r="BZ29" s="82">
        <f>'1.47 Adult population share'!BZ29/100*'1.46 Population'!BZ29</f>
        <v>70081.500036351834</v>
      </c>
      <c r="CA29" s="82">
        <f>'1.47 Adult population share'!CA29/100*'1.46 Population'!CA29</f>
        <v>9295.1487724427025</v>
      </c>
      <c r="CB29" s="82">
        <f>'1.47 Adult population share'!CB29/100*'1.46 Population'!CB29</f>
        <v>3155.6975789077214</v>
      </c>
      <c r="CC29" s="82">
        <f>'1.47 Adult population share'!CC29/100*'1.46 Population'!CC29</f>
        <v>49038.261866413472</v>
      </c>
      <c r="CD29" s="82">
        <f>'1.47 Adult population share'!CD29/100*'1.46 Population'!CD29</f>
        <v>13210.247532714093</v>
      </c>
      <c r="CE29" s="82">
        <f>'1.47 Adult population share'!CE29/100*'1.46 Population'!CE29</f>
        <v>3648.502744254647</v>
      </c>
      <c r="CF29" s="82">
        <f>'1.47 Adult population share'!CF29/100*'1.46 Population'!CF29</f>
        <v>8813.6554704697828</v>
      </c>
      <c r="CG29" s="82">
        <f>'1.47 Adult population share'!CG29/100*'1.46 Population'!CG29</f>
        <v>35817.547492367623</v>
      </c>
      <c r="CH29" s="82">
        <f>'1.47 Adult population share'!CH29/100*'1.46 Population'!CH29</f>
        <v>7348.1137190221625</v>
      </c>
      <c r="CI29" s="82">
        <f>'1.47 Adult population share'!CI29/100*'1.46 Population'!CI29</f>
        <v>6085.475186466866</v>
      </c>
      <c r="CJ29" s="82">
        <f>'1.47 Adult population share'!CJ29/100*'1.46 Population'!CJ29</f>
        <v>46809.548306844605</v>
      </c>
      <c r="CK29" s="82">
        <f>'1.47 Adult population share'!CK29/100*'1.46 Population'!CK29</f>
        <v>48554.116094537581</v>
      </c>
      <c r="CL29" s="82"/>
      <c r="CM29" s="82"/>
      <c r="CN29" s="82"/>
      <c r="CO29" s="82"/>
      <c r="CP29" s="82"/>
    </row>
    <row r="30" spans="1:94" x14ac:dyDescent="0.25">
      <c r="A30" s="77">
        <v>2004</v>
      </c>
      <c r="B30" s="82">
        <f>'1.47 Adult population share'!B30/100*'1.46 Population'!B30</f>
        <v>4588091.6223049704</v>
      </c>
      <c r="C30" s="82"/>
      <c r="D30" s="82">
        <f>'1.47 Adult population share'!D30/100*'1.46 Population'!D30</f>
        <v>6095.1902059505546</v>
      </c>
      <c r="E30" s="82">
        <f>'1.47 Adult population share'!E30/100*'1.46 Population'!E30</f>
        <v>1020412.4598021397</v>
      </c>
      <c r="F30" s="82">
        <f>'1.47 Adult population share'!F30/100*'1.46 Population'!F30</f>
        <v>5782.0032217846283</v>
      </c>
      <c r="G30" s="82">
        <f>'1.47 Adult population share'!G30/100*'1.46 Population'!G30</f>
        <v>724074.15099766548</v>
      </c>
      <c r="H30" s="82">
        <f>'1.47 Adult population share'!H30/100*'1.46 Population'!H30</f>
        <v>156238.62480132742</v>
      </c>
      <c r="I30" s="82">
        <f>'1.47 Adult population share'!I30/100*'1.46 Population'!I30</f>
        <v>109979.47113090199</v>
      </c>
      <c r="J30" s="82">
        <f>'1.47 Adult population share'!J30/100*'1.46 Population'!J30</f>
        <v>11281.281556096666</v>
      </c>
      <c r="K30" s="82">
        <f>'1.47 Adult population share'!K30/100*'1.46 Population'!K30</f>
        <v>17656.409857071831</v>
      </c>
      <c r="L30" s="82">
        <f>'1.47 Adult population share'!L30/100*'1.46 Population'!L30</f>
        <v>92041.173737648147</v>
      </c>
      <c r="M30" s="82">
        <f>'1.47 Adult population share'!M30/100*'1.46 Population'!M30</f>
        <v>52921.622346619646</v>
      </c>
      <c r="N30" s="82">
        <f>'1.47 Adult population share'!N30/100*'1.46 Population'!N30</f>
        <v>3352.5315264568949</v>
      </c>
      <c r="O30" s="82">
        <f>'1.47 Adult population share'!O30/100*'1.46 Population'!O30</f>
        <v>38813.93492900554</v>
      </c>
      <c r="P30" s="82"/>
      <c r="Q30" s="82">
        <f>'1.47 Adult population share'!Q30/100*'1.46 Population'!Q30</f>
        <v>50692.189948754618</v>
      </c>
      <c r="R30" s="82">
        <f>'1.47 Adult population share'!R30/100*'1.46 Population'!R30</f>
        <v>17286.669195946295</v>
      </c>
      <c r="S30" s="82">
        <f>'1.47 Adult population share'!S30/100*'1.46 Population'!S30</f>
        <v>60026.714367182431</v>
      </c>
      <c r="T30" s="82"/>
      <c r="U30" s="82">
        <f>'1.47 Adult population share'!U30/100*'1.46 Population'!U30</f>
        <v>15949.680678442719</v>
      </c>
      <c r="V30" s="82">
        <f>'1.47 Adult population share'!V30/100*'1.46 Population'!V30</f>
        <v>3175.1095125281363</v>
      </c>
      <c r="W30" s="82">
        <f>'1.47 Adult population share'!W30/100*'1.46 Population'!W30</f>
        <v>274384.38518469885</v>
      </c>
      <c r="X30" s="82">
        <f>'1.47 Adult population share'!X30/100*'1.46 Population'!X30</f>
        <v>8195.1521240917846</v>
      </c>
      <c r="Y30" s="82">
        <f>'1.47 Adult population share'!Y30/100*'1.46 Population'!Y30</f>
        <v>3203.5869512100767</v>
      </c>
      <c r="Z30" s="82">
        <f>'1.47 Adult population share'!Z30/100*'1.46 Population'!Z30</f>
        <v>6667.0525094604754</v>
      </c>
      <c r="AA30" s="82">
        <f>'1.47 Adult population share'!AA30/100*'1.46 Population'!AA30</f>
        <v>3679.5485648151848</v>
      </c>
      <c r="AB30" s="82">
        <f>'1.47 Adult population share'!AB30/100*'1.46 Population'!AB30</f>
        <v>8664.679382815737</v>
      </c>
      <c r="AC30" s="82">
        <f>'1.47 Adult population share'!AC30/100*'1.46 Population'!AC30</f>
        <v>1128.7954244401926</v>
      </c>
      <c r="AD30" s="82">
        <f>'1.47 Adult population share'!AD30/100*'1.46 Population'!AD30</f>
        <v>3470.8872978425638</v>
      </c>
      <c r="AE30" s="82">
        <f>'1.47 Adult population share'!AE30/100*'1.46 Population'!AE30</f>
        <v>8519.8746162406587</v>
      </c>
      <c r="AF30" s="82">
        <f>'1.47 Adult population share'!AF30/100*'1.46 Population'!AF30</f>
        <v>1929.3908280477729</v>
      </c>
      <c r="AG30" s="82">
        <f>'1.47 Adult population share'!AG30/100*'1.46 Population'!AG30</f>
        <v>2807.3780758543471</v>
      </c>
      <c r="AH30" s="82">
        <f>'1.47 Adult population share'!AH30/100*'1.46 Population'!AH30</f>
        <v>1608.591319555504</v>
      </c>
      <c r="AI30" s="82">
        <f>'1.47 Adult population share'!AI30/100*'1.46 Population'!AI30</f>
        <v>31831.08388361628</v>
      </c>
      <c r="AJ30" s="82">
        <f>'1.47 Adult population share'!AJ30/100*'1.46 Population'!AJ30</f>
        <v>17972.44198347619</v>
      </c>
      <c r="AK30" s="82">
        <f>'1.47 Adult population share'!AK30/100*'1.46 Population'!AK30</f>
        <v>121803.71219385222</v>
      </c>
      <c r="AL30" s="82">
        <f>'1.47 Adult population share'!AL30/100*'1.46 Population'!AL30</f>
        <v>6017.8105818633521</v>
      </c>
      <c r="AM30" s="82">
        <f>'1.47 Adult population share'!AM30/100*'1.46 Population'!AM30</f>
        <v>4439.996330993602</v>
      </c>
      <c r="AN30" s="82">
        <f>'1.47 Adult population share'!AN30/100*'1.46 Population'!AN30</f>
        <v>1711.8244270499526</v>
      </c>
      <c r="AO30" s="82">
        <f>'1.47 Adult population share'!AO30/100*'1.46 Population'!AO30</f>
        <v>40336.681849211629</v>
      </c>
      <c r="AP30" s="82"/>
      <c r="AQ30" s="82">
        <f>'1.47 Adult population share'!AQ30/100*'1.46 Population'!AQ30</f>
        <v>28216.604028518537</v>
      </c>
      <c r="AR30" s="82">
        <f>'1.47 Adult population share'!AR30/100*'1.46 Population'!AR30</f>
        <v>5650.319797016863</v>
      </c>
      <c r="AS30" s="82">
        <f>'1.47 Adult population share'!AS30/100*'1.46 Population'!AS30</f>
        <v>134123.57366380942</v>
      </c>
      <c r="AT30" s="82">
        <f>'1.47 Adult population share'!AT30/100*'1.46 Population'!AT30</f>
        <v>11999.548672720917</v>
      </c>
      <c r="AU30" s="82">
        <f>'1.47 Adult population share'!AU30/100*'1.46 Population'!AU30</f>
        <v>30134.907329438942</v>
      </c>
      <c r="AV30" s="82">
        <f>'1.47 Adult population share'!AV30/100*'1.46 Population'!AV30</f>
        <v>2986.7921716038472</v>
      </c>
      <c r="AW30" s="82">
        <f>'1.47 Adult population share'!AW30/100*'1.46 Population'!AW30</f>
        <v>5881.7879300190916</v>
      </c>
      <c r="AX30" s="82">
        <f>'1.47 Adult population share'!AX30/100*'1.46 Population'!AX30</f>
        <v>9037.9938947618521</v>
      </c>
      <c r="AY30" s="82">
        <f>'1.47 Adult population share'!AY30/100*'1.46 Population'!AY30</f>
        <v>7200.3023325651575</v>
      </c>
      <c r="AZ30" s="82">
        <f>'1.47 Adult population share'!AZ30/100*'1.46 Population'!AZ30</f>
        <v>72750.115215822472</v>
      </c>
      <c r="BA30" s="82">
        <f>'1.47 Adult population share'!BA30/100*'1.46 Population'!BA30</f>
        <v>18480.398131234237</v>
      </c>
      <c r="BB30" s="82">
        <f>'1.47 Adult population share'!BB30/100*'1.46 Population'!BB30</f>
        <v>2527.254041128776</v>
      </c>
      <c r="BC30" s="82">
        <f>'1.47 Adult population share'!BC30/100*'1.46 Population'!BC30</f>
        <v>17856.48453585427</v>
      </c>
      <c r="BD30" s="82"/>
      <c r="BE30" s="82">
        <f>'1.47 Adult population share'!BE30/100*'1.46 Population'!BE30</f>
        <v>22993.367483752816</v>
      </c>
      <c r="BF30" s="82">
        <f>'1.47 Adult population share'!BF30/100*'1.46 Population'!BF30</f>
        <v>9796.8663082473795</v>
      </c>
      <c r="BG30" s="82">
        <f>'1.47 Adult population share'!BG30/100*'1.46 Population'!BG30</f>
        <v>45555.268247102555</v>
      </c>
      <c r="BH30" s="82">
        <f>'1.47 Adult population share'!BH30/100*'1.46 Population'!BH30</f>
        <v>50124.190983972992</v>
      </c>
      <c r="BI30" s="82">
        <f>'1.47 Adult population share'!BI30/100*'1.46 Population'!BI30</f>
        <v>4911.7847968599908</v>
      </c>
      <c r="BJ30" s="82">
        <f>'1.47 Adult population share'!BJ30/100*'1.46 Population'!BJ30</f>
        <v>19590.548754902367</v>
      </c>
      <c r="BK30" s="82">
        <f>'1.47 Adult population share'!BK30/100*'1.46 Population'!BK30</f>
        <v>20768.602788694916</v>
      </c>
      <c r="BL30" s="82">
        <f>'1.47 Adult population share'!BL30/100*'1.46 Population'!BL30</f>
        <v>76759.017150406115</v>
      </c>
      <c r="BM30" s="82">
        <f>'1.47 Adult population share'!BM30/100*'1.46 Population'!BM30</f>
        <v>15829.124766606055</v>
      </c>
      <c r="BN30" s="82">
        <f>'1.47 Adult population share'!BN30/100*'1.46 Population'!BN30</f>
        <v>31934.642497501951</v>
      </c>
      <c r="BO30" s="82">
        <f>'1.47 Adult population share'!BO30/100*'1.46 Population'!BO30</f>
        <v>7341.9786035332972</v>
      </c>
      <c r="BP30" s="82">
        <f>'1.47 Adult population share'!BP30/100*'1.46 Population'!BP30</f>
        <v>2783.4794860089869</v>
      </c>
      <c r="BQ30" s="82"/>
      <c r="BR30" s="82">
        <f>'1.47 Adult population share'!BR30/100*'1.46 Population'!BR30</f>
        <v>26195.454587049015</v>
      </c>
      <c r="BS30" s="82">
        <f>'1.47 Adult population share'!BS30/100*'1.46 Population'!BS30</f>
        <v>232349.82066471025</v>
      </c>
      <c r="BT30" s="82">
        <f>'1.47 Adult population share'!BT30/100*'1.46 Population'!BT30</f>
        <v>385336.62216170412</v>
      </c>
      <c r="BU30" s="82">
        <f>'1.47 Adult population share'!BU30/100*'1.46 Population'!BU30</f>
        <v>6823.5853140024483</v>
      </c>
      <c r="BV30" s="82">
        <f>'1.47 Adult population share'!BV30/100*'1.46 Population'!BV30</f>
        <v>8615.8620436052188</v>
      </c>
      <c r="BW30" s="82">
        <f>'1.47 Adult population share'!BW30/100*'1.46 Population'!BW30</f>
        <v>4385.1490151325015</v>
      </c>
      <c r="BX30" s="82">
        <f>'1.47 Adult population share'!BX30/100*'1.46 Population'!BX30</f>
        <v>4304.86527963553</v>
      </c>
      <c r="BY30" s="82">
        <f>'1.47 Adult population share'!BY30/100*'1.46 Population'!BY30</f>
        <v>49307.743264473123</v>
      </c>
      <c r="BZ30" s="82">
        <f>'1.47 Adult population share'!BZ30/100*'1.46 Population'!BZ30</f>
        <v>70163.107748792885</v>
      </c>
      <c r="CA30" s="82">
        <f>'1.47 Adult population share'!CA30/100*'1.46 Population'!CA30</f>
        <v>9321.8648530346345</v>
      </c>
      <c r="CB30" s="82">
        <f>'1.47 Adult population share'!CB30/100*'1.46 Population'!CB30</f>
        <v>3213.9249959645836</v>
      </c>
      <c r="CC30" s="82">
        <f>'1.47 Adult population share'!CC30/100*'1.46 Population'!CC30</f>
        <v>49367.261875902463</v>
      </c>
      <c r="CD30" s="82">
        <f>'1.47 Adult population share'!CD30/100*'1.46 Population'!CD30</f>
        <v>13270.766247941892</v>
      </c>
      <c r="CE30" s="82">
        <f>'1.47 Adult population share'!CE30/100*'1.46 Population'!CE30</f>
        <v>3673.5535658292952</v>
      </c>
      <c r="CF30" s="82">
        <f>'1.47 Adult population share'!CF30/100*'1.46 Population'!CF30</f>
        <v>8845.4449724231272</v>
      </c>
      <c r="CG30" s="82">
        <f>'1.47 Adult population share'!CG30/100*'1.46 Population'!CG30</f>
        <v>36447.14987436316</v>
      </c>
      <c r="CH30" s="82">
        <f>'1.47 Adult population share'!CH30/100*'1.46 Population'!CH30</f>
        <v>7390.8701767546381</v>
      </c>
      <c r="CI30" s="82">
        <f>'1.47 Adult population share'!CI30/100*'1.46 Population'!CI30</f>
        <v>6145.8046169938079</v>
      </c>
      <c r="CJ30" s="82">
        <f>'1.47 Adult population share'!CJ30/100*'1.46 Population'!CJ30</f>
        <v>47695.349694085999</v>
      </c>
      <c r="CK30" s="82">
        <f>'1.47 Adult population share'!CK30/100*'1.46 Population'!CK30</f>
        <v>48925.967696559521</v>
      </c>
      <c r="CL30" s="82"/>
      <c r="CM30" s="82"/>
      <c r="CN30" s="82"/>
      <c r="CO30" s="82"/>
      <c r="CP30" s="82"/>
    </row>
    <row r="31" spans="1:94" x14ac:dyDescent="0.25">
      <c r="A31" s="77">
        <v>2005</v>
      </c>
      <c r="B31" s="82">
        <f>'1.47 Adult population share'!B31/100*'1.46 Population'!B31</f>
        <v>4678156.6557939462</v>
      </c>
      <c r="C31" s="82"/>
      <c r="D31" s="82">
        <f>'1.47 Adult population share'!D31/100*'1.46 Population'!D31</f>
        <v>6250.1225722779673</v>
      </c>
      <c r="E31" s="82">
        <f>'1.47 Adult population share'!E31/100*'1.46 Population'!E31</f>
        <v>1038745.8817520024</v>
      </c>
      <c r="F31" s="82">
        <f>'1.47 Adult population share'!F31/100*'1.46 Population'!F31</f>
        <v>5849.1359812582159</v>
      </c>
      <c r="G31" s="82">
        <f>'1.47 Adult population share'!G31/100*'1.46 Population'!G31</f>
        <v>740687.76285853656</v>
      </c>
      <c r="H31" s="82">
        <f>'1.47 Adult population share'!H31/100*'1.46 Population'!H31</f>
        <v>158586.54589723866</v>
      </c>
      <c r="I31" s="82">
        <f>'1.47 Adult population share'!I31/100*'1.46 Population'!I31</f>
        <v>110131.52430599532</v>
      </c>
      <c r="J31" s="82">
        <f>'1.47 Adult population share'!J31/100*'1.46 Population'!J31</f>
        <v>11455.504471065806</v>
      </c>
      <c r="K31" s="82">
        <f>'1.47 Adult population share'!K31/100*'1.46 Population'!K31</f>
        <v>18202.52946677183</v>
      </c>
      <c r="L31" s="82">
        <f>'1.47 Adult population share'!L31/100*'1.46 Population'!L31</f>
        <v>94811.042510077968</v>
      </c>
      <c r="M31" s="82">
        <f>'1.47 Adult population share'!M31/100*'1.46 Population'!M31</f>
        <v>54183.657983224846</v>
      </c>
      <c r="N31" s="82">
        <f>'1.47 Adult population share'!N31/100*'1.46 Population'!N31</f>
        <v>3448.9203527236268</v>
      </c>
      <c r="O31" s="82">
        <f>'1.47 Adult population share'!O31/100*'1.46 Population'!O31</f>
        <v>39211.780501273555</v>
      </c>
      <c r="P31" s="82"/>
      <c r="Q31" s="82">
        <f>'1.47 Adult population share'!Q31/100*'1.46 Population'!Q31</f>
        <v>51269.213017076887</v>
      </c>
      <c r="R31" s="82">
        <f>'1.47 Adult population share'!R31/100*'1.46 Population'!R31</f>
        <v>17693.815666972285</v>
      </c>
      <c r="S31" s="82">
        <f>'1.47 Adult population share'!S31/100*'1.46 Population'!S31</f>
        <v>61337.658616471032</v>
      </c>
      <c r="T31" s="82"/>
      <c r="U31" s="82">
        <f>'1.47 Adult population share'!U31/100*'1.46 Population'!U31</f>
        <v>16183.727094532867</v>
      </c>
      <c r="V31" s="82">
        <f>'1.47 Adult population share'!V31/100*'1.46 Population'!V31</f>
        <v>3227.0689563375718</v>
      </c>
      <c r="W31" s="82">
        <f>'1.47 Adult population share'!W31/100*'1.46 Population'!W31</f>
        <v>274572.87994761346</v>
      </c>
      <c r="X31" s="82">
        <f>'1.47 Adult population share'!X31/100*'1.46 Population'!X31</f>
        <v>8183.0253313170042</v>
      </c>
      <c r="Y31" s="82">
        <f>'1.47 Adult population share'!Y31/100*'1.46 Population'!Y31</f>
        <v>3226.4363197254011</v>
      </c>
      <c r="Z31" s="82">
        <f>'1.47 Adult population share'!Z31/100*'1.46 Population'!Z31</f>
        <v>6638.7946685333936</v>
      </c>
      <c r="AA31" s="82">
        <f>'1.47 Adult population share'!AA31/100*'1.46 Population'!AA31</f>
        <v>3676.7447147318358</v>
      </c>
      <c r="AB31" s="82">
        <f>'1.47 Adult population share'!AB31/100*'1.46 Population'!AB31</f>
        <v>8695.2624122545876</v>
      </c>
      <c r="AC31" s="82">
        <f>'1.47 Adult population share'!AC31/100*'1.46 Population'!AC31</f>
        <v>1127.1438503845352</v>
      </c>
      <c r="AD31" s="82">
        <f>'1.47 Adult population share'!AD31/100*'1.46 Population'!AD31</f>
        <v>3459.1217466509866</v>
      </c>
      <c r="AE31" s="82">
        <f>'1.47 Adult population share'!AE31/100*'1.46 Population'!AE31</f>
        <v>8526.7471722858772</v>
      </c>
      <c r="AF31" s="82">
        <f>'1.47 Adult population share'!AF31/100*'1.46 Population'!AF31</f>
        <v>1917.4450274044368</v>
      </c>
      <c r="AG31" s="82">
        <f>'1.47 Adult population share'!AG31/100*'1.46 Population'!AG31</f>
        <v>2790.4987694674792</v>
      </c>
      <c r="AH31" s="82">
        <f>'1.47 Adult population share'!AH31/100*'1.46 Population'!AH31</f>
        <v>1621.9353321317699</v>
      </c>
      <c r="AI31" s="82">
        <f>'1.47 Adult population share'!AI31/100*'1.46 Population'!AI31</f>
        <v>32043.873003761437</v>
      </c>
      <c r="AJ31" s="82">
        <f>'1.47 Adult population share'!AJ31/100*'1.46 Population'!AJ31</f>
        <v>17858.308424346491</v>
      </c>
      <c r="AK31" s="82">
        <f>'1.47 Adult population share'!AK31/100*'1.46 Population'!AK31</f>
        <v>121982.06419668061</v>
      </c>
      <c r="AL31" s="82">
        <f>'1.47 Adult population share'!AL31/100*'1.46 Population'!AL31</f>
        <v>6034.2374077265094</v>
      </c>
      <c r="AM31" s="82">
        <f>'1.47 Adult population share'!AM31/100*'1.46 Population'!AM31</f>
        <v>4467.6976586907203</v>
      </c>
      <c r="AN31" s="82">
        <f>'1.47 Adult population share'!AN31/100*'1.46 Population'!AN31</f>
        <v>1717.5668808057212</v>
      </c>
      <c r="AO31" s="82">
        <f>'1.47 Adult population share'!AO31/100*'1.46 Population'!AO31</f>
        <v>40201.007841597304</v>
      </c>
      <c r="AP31" s="82"/>
      <c r="AQ31" s="82">
        <f>'1.47 Adult population share'!AQ31/100*'1.46 Population'!AQ31</f>
        <v>28607.965577299819</v>
      </c>
      <c r="AR31" s="82">
        <f>'1.47 Adult population share'!AR31/100*'1.46 Population'!AR31</f>
        <v>5782.9638313915921</v>
      </c>
      <c r="AS31" s="82">
        <f>'1.47 Adult population share'!AS31/100*'1.46 Population'!AS31</f>
        <v>136613.31600723774</v>
      </c>
      <c r="AT31" s="82">
        <f>'1.47 Adult population share'!AT31/100*'1.46 Population'!AT31</f>
        <v>12220.286016344724</v>
      </c>
      <c r="AU31" s="82">
        <f>'1.47 Adult population share'!AU31/100*'1.46 Population'!AU31</f>
        <v>30759.125418085572</v>
      </c>
      <c r="AV31" s="82">
        <f>'1.47 Adult population share'!AV31/100*'1.46 Population'!AV31</f>
        <v>3060.3294521007483</v>
      </c>
      <c r="AW31" s="82">
        <f>'1.47 Adult population share'!AW31/100*'1.46 Population'!AW31</f>
        <v>5987.6021838222523</v>
      </c>
      <c r="AX31" s="82">
        <f>'1.47 Adult population share'!AX31/100*'1.46 Population'!AX31</f>
        <v>9245.4834600536797</v>
      </c>
      <c r="AY31" s="82">
        <f>'1.47 Adult population share'!AY31/100*'1.46 Population'!AY31</f>
        <v>7426.3213259296372</v>
      </c>
      <c r="AZ31" s="82">
        <f>'1.47 Adult population share'!AZ31/100*'1.46 Population'!AZ31</f>
        <v>74162.326945489956</v>
      </c>
      <c r="BA31" s="82">
        <f>'1.47 Adult population share'!BA31/100*'1.46 Population'!BA31</f>
        <v>18860.452901445922</v>
      </c>
      <c r="BB31" s="82">
        <f>'1.47 Adult population share'!BB31/100*'1.46 Population'!BB31</f>
        <v>2534.8519022085584</v>
      </c>
      <c r="BC31" s="82">
        <f>'1.47 Adult population share'!BC31/100*'1.46 Population'!BC31</f>
        <v>18294.497748722733</v>
      </c>
      <c r="BD31" s="82"/>
      <c r="BE31" s="82">
        <f>'1.47 Adult population share'!BE31/100*'1.46 Population'!BE31</f>
        <v>23595.910220504837</v>
      </c>
      <c r="BF31" s="82">
        <f>'1.47 Adult population share'!BF31/100*'1.46 Population'!BF31</f>
        <v>10094.319556866529</v>
      </c>
      <c r="BG31" s="82">
        <f>'1.47 Adult population share'!BG31/100*'1.46 Population'!BG31</f>
        <v>46839.10409369952</v>
      </c>
      <c r="BH31" s="82">
        <f>'1.47 Adult population share'!BH31/100*'1.46 Population'!BH31</f>
        <v>51870.266904296877</v>
      </c>
      <c r="BI31" s="82">
        <f>'1.47 Adult population share'!BI31/100*'1.46 Population'!BI31</f>
        <v>4999.7702078705552</v>
      </c>
      <c r="BJ31" s="82">
        <f>'1.47 Adult population share'!BJ31/100*'1.46 Population'!BJ31</f>
        <v>20182.923161534229</v>
      </c>
      <c r="BK31" s="82">
        <f>'1.47 Adult population share'!BK31/100*'1.46 Population'!BK31</f>
        <v>21143.905612957431</v>
      </c>
      <c r="BL31" s="82">
        <f>'1.47 Adult population share'!BL31/100*'1.46 Population'!BL31</f>
        <v>78780.041307156207</v>
      </c>
      <c r="BM31" s="82">
        <f>'1.47 Adult population share'!BM31/100*'1.46 Population'!BM31</f>
        <v>16462.90504109277</v>
      </c>
      <c r="BN31" s="82">
        <f>'1.47 Adult population share'!BN31/100*'1.46 Population'!BN31</f>
        <v>32625.319061870698</v>
      </c>
      <c r="BO31" s="82">
        <f>'1.47 Adult population share'!BO31/100*'1.46 Population'!BO31</f>
        <v>7489.4338377409822</v>
      </c>
      <c r="BP31" s="82">
        <f>'1.47 Adult population share'!BP31/100*'1.46 Population'!BP31</f>
        <v>3025.4941828336432</v>
      </c>
      <c r="BQ31" s="82"/>
      <c r="BR31" s="82">
        <f>'1.47 Adult population share'!BR31/100*'1.46 Population'!BR31</f>
        <v>26544.025454796738</v>
      </c>
      <c r="BS31" s="82">
        <f>'1.47 Adult population share'!BS31/100*'1.46 Population'!BS31</f>
        <v>235147.89879186347</v>
      </c>
      <c r="BT31" s="82">
        <f>'1.47 Adult population share'!BT31/100*'1.46 Population'!BT31</f>
        <v>388547.220566331</v>
      </c>
      <c r="BU31" s="82">
        <f>'1.47 Adult population share'!BU31/100*'1.46 Population'!BU31</f>
        <v>6890.2618502225532</v>
      </c>
      <c r="BV31" s="82">
        <f>'1.47 Adult population share'!BV31/100*'1.46 Population'!BV31</f>
        <v>8667.6224891198508</v>
      </c>
      <c r="BW31" s="82">
        <f>'1.47 Adult population share'!BW31/100*'1.46 Population'!BW31</f>
        <v>4397.6417276951142</v>
      </c>
      <c r="BX31" s="82">
        <f>'1.47 Adult population share'!BX31/100*'1.46 Population'!BX31</f>
        <v>4327.5616587322893</v>
      </c>
      <c r="BY31" s="82">
        <f>'1.47 Adult population share'!BY31/100*'1.46 Population'!BY31</f>
        <v>49715.814687840153</v>
      </c>
      <c r="BZ31" s="82">
        <f>'1.47 Adult population share'!BZ31/100*'1.46 Population'!BZ31</f>
        <v>70182.884423533178</v>
      </c>
      <c r="CA31" s="82">
        <f>'1.47 Adult population share'!CA31/100*'1.46 Population'!CA31</f>
        <v>9351.7625966447758</v>
      </c>
      <c r="CB31" s="82">
        <f>'1.47 Adult population share'!CB31/100*'1.46 Population'!CB31</f>
        <v>3282.6041630230507</v>
      </c>
      <c r="CC31" s="82">
        <f>'1.47 Adult population share'!CC31/100*'1.46 Population'!CC31</f>
        <v>49711.530770673169</v>
      </c>
      <c r="CD31" s="82">
        <f>'1.47 Adult population share'!CD31/100*'1.46 Population'!CD31</f>
        <v>13324.429170978847</v>
      </c>
      <c r="CE31" s="82">
        <f>'1.47 Adult population share'!CE31/100*'1.46 Population'!CE31</f>
        <v>3701.8432955020207</v>
      </c>
      <c r="CF31" s="82">
        <f>'1.47 Adult population share'!CF31/100*'1.46 Population'!CF31</f>
        <v>8874.4095710769525</v>
      </c>
      <c r="CG31" s="82">
        <f>'1.47 Adult population share'!CG31/100*'1.46 Population'!CG31</f>
        <v>37098.047683534292</v>
      </c>
      <c r="CH31" s="82">
        <f>'1.47 Adult population share'!CH31/100*'1.46 Population'!CH31</f>
        <v>7442.4847019261988</v>
      </c>
      <c r="CI31" s="82">
        <f>'1.47 Adult population share'!CI31/100*'1.46 Population'!CI31</f>
        <v>6207.8029984580098</v>
      </c>
      <c r="CJ31" s="82">
        <f>'1.47 Adult population share'!CJ31/100*'1.46 Population'!CJ31</f>
        <v>48556.33855089765</v>
      </c>
      <c r="CK31" s="82">
        <f>'1.47 Adult population share'!CK31/100*'1.46 Population'!CK31</f>
        <v>49355.326375216471</v>
      </c>
      <c r="CL31" s="82"/>
      <c r="CM31" s="82"/>
      <c r="CN31" s="82"/>
      <c r="CO31" s="82"/>
      <c r="CP31" s="82"/>
    </row>
    <row r="32" spans="1:94" x14ac:dyDescent="0.25">
      <c r="A32" s="77">
        <v>2006</v>
      </c>
      <c r="B32" s="82">
        <f>'1.47 Adult population share'!B32/100*'1.46 Population'!B32</f>
        <v>4755217.6966805775</v>
      </c>
      <c r="C32" s="82"/>
      <c r="D32" s="82">
        <f>'1.47 Adult population share'!D32/100*'1.46 Population'!D32</f>
        <v>6402.7017995097513</v>
      </c>
      <c r="E32" s="82">
        <f>'1.47 Adult population share'!E32/100*'1.46 Population'!E32</f>
        <v>1053873.4887452312</v>
      </c>
      <c r="F32" s="82">
        <f>'1.47 Adult population share'!F32/100*'1.46 Population'!F32</f>
        <v>5931.8490155368772</v>
      </c>
      <c r="G32" s="82">
        <f>'1.47 Adult population share'!G32/100*'1.46 Population'!G32</f>
        <v>756885.22378404904</v>
      </c>
      <c r="H32" s="82">
        <f>'1.47 Adult population share'!H32/100*'1.46 Population'!H32</f>
        <v>161530.55809122743</v>
      </c>
      <c r="I32" s="82">
        <f>'1.47 Adult population share'!I32/100*'1.46 Population'!I32</f>
        <v>110403.66795641878</v>
      </c>
      <c r="J32" s="82">
        <f>'1.47 Adult population share'!J32/100*'1.46 Population'!J32</f>
        <v>11618.092079886574</v>
      </c>
      <c r="K32" s="82">
        <f>'1.47 Adult population share'!K32/100*'1.46 Population'!K32</f>
        <v>18676.421902221711</v>
      </c>
      <c r="L32" s="82">
        <f>'1.47 Adult population share'!L32/100*'1.46 Population'!L32</f>
        <v>97608.257859583624</v>
      </c>
      <c r="M32" s="82">
        <f>'1.47 Adult population share'!M32/100*'1.46 Population'!M32</f>
        <v>55585.862634593243</v>
      </c>
      <c r="N32" s="82">
        <f>'1.47 Adult population share'!N32/100*'1.46 Population'!N32</f>
        <v>3571.6655905112357</v>
      </c>
      <c r="O32" s="82">
        <f>'1.47 Adult population share'!O32/100*'1.46 Population'!O32</f>
        <v>39558.067583660966</v>
      </c>
      <c r="P32" s="82"/>
      <c r="Q32" s="82">
        <f>'1.47 Adult population share'!Q32/100*'1.46 Population'!Q32</f>
        <v>51959.239992593219</v>
      </c>
      <c r="R32" s="82">
        <f>'1.47 Adult population share'!R32/100*'1.46 Population'!R32</f>
        <v>18111.235625941707</v>
      </c>
      <c r="S32" s="82">
        <f>'1.47 Adult population share'!S32/100*'1.46 Population'!S32</f>
        <v>62513.246275646139</v>
      </c>
      <c r="T32" s="82"/>
      <c r="U32" s="82">
        <f>'1.47 Adult population share'!U32/100*'1.46 Population'!U32</f>
        <v>16448.768894967096</v>
      </c>
      <c r="V32" s="82">
        <f>'1.47 Adult population share'!V32/100*'1.46 Population'!V32</f>
        <v>3273.3888136930509</v>
      </c>
      <c r="W32" s="82">
        <f>'1.47 Adult population share'!W32/100*'1.46 Population'!W32</f>
        <v>274337.70975522633</v>
      </c>
      <c r="X32" s="82">
        <f>'1.47 Adult population share'!X32/100*'1.46 Population'!X32</f>
        <v>8155.617449107187</v>
      </c>
      <c r="Y32" s="82">
        <f>'1.47 Adult population share'!Y32/100*'1.46 Population'!Y32</f>
        <v>3249.8876841863389</v>
      </c>
      <c r="Z32" s="82">
        <f>'1.47 Adult population share'!Z32/100*'1.46 Population'!Z32</f>
        <v>6603.303916042405</v>
      </c>
      <c r="AA32" s="82">
        <f>'1.47 Adult population share'!AA32/100*'1.46 Population'!AA32</f>
        <v>3677.8626313088334</v>
      </c>
      <c r="AB32" s="82">
        <f>'1.47 Adult population share'!AB32/100*'1.46 Population'!AB32</f>
        <v>8728.4406675340524</v>
      </c>
      <c r="AC32" s="82">
        <f>'1.47 Adult population share'!AC32/100*'1.46 Population'!AC32</f>
        <v>1121.2216003183712</v>
      </c>
      <c r="AD32" s="82">
        <f>'1.47 Adult population share'!AD32/100*'1.46 Population'!AD32</f>
        <v>3467.0072900302675</v>
      </c>
      <c r="AE32" s="82">
        <f>'1.47 Adult population share'!AE32/100*'1.46 Population'!AE32</f>
        <v>8522.5987585604598</v>
      </c>
      <c r="AF32" s="82">
        <f>'1.47 Adult population share'!AF32/100*'1.46 Population'!AF32</f>
        <v>1903.7231019892185</v>
      </c>
      <c r="AG32" s="82">
        <f>'1.47 Adult population share'!AG32/100*'1.46 Population'!AG32</f>
        <v>2752.6481988813289</v>
      </c>
      <c r="AH32" s="82">
        <f>'1.47 Adult population share'!AH32/100*'1.46 Population'!AH32</f>
        <v>1632.8172619948909</v>
      </c>
      <c r="AI32" s="82">
        <f>'1.47 Adult population share'!AI32/100*'1.46 Population'!AI32</f>
        <v>32225.005050227315</v>
      </c>
      <c r="AJ32" s="82">
        <f>'1.47 Adult population share'!AJ32/100*'1.46 Population'!AJ32</f>
        <v>17742.480145640071</v>
      </c>
      <c r="AK32" s="82">
        <f>'1.47 Adult population share'!AK32/100*'1.46 Population'!AK32</f>
        <v>121865.64364394396</v>
      </c>
      <c r="AL32" s="82">
        <f>'1.47 Adult population share'!AL32/100*'1.46 Population'!AL32</f>
        <v>6040.6374455474524</v>
      </c>
      <c r="AM32" s="82">
        <f>'1.47 Adult population share'!AM32/100*'1.46 Population'!AM32</f>
        <v>4489.7514627114106</v>
      </c>
      <c r="AN32" s="82">
        <f>'1.47 Adult population share'!AN32/100*'1.46 Population'!AN32</f>
        <v>1726.0338777183101</v>
      </c>
      <c r="AO32" s="82">
        <f>'1.47 Adult population share'!AO32/100*'1.46 Population'!AO32</f>
        <v>40046.436130137598</v>
      </c>
      <c r="AP32" s="82"/>
      <c r="AQ32" s="82">
        <f>'1.47 Adult population share'!AQ32/100*'1.46 Population'!AQ32</f>
        <v>28979.031627794106</v>
      </c>
      <c r="AR32" s="82">
        <f>'1.47 Adult population share'!AR32/100*'1.46 Population'!AR32</f>
        <v>5916.6963193223983</v>
      </c>
      <c r="AS32" s="82">
        <f>'1.47 Adult population share'!AS32/100*'1.46 Population'!AS32</f>
        <v>138997.24611567444</v>
      </c>
      <c r="AT32" s="82">
        <f>'1.47 Adult population share'!AT32/100*'1.46 Population'!AT32</f>
        <v>12434.506613476588</v>
      </c>
      <c r="AU32" s="82">
        <f>'1.47 Adult population share'!AU32/100*'1.46 Population'!AU32</f>
        <v>31355.684526791651</v>
      </c>
      <c r="AV32" s="82">
        <f>'1.47 Adult population share'!AV32/100*'1.46 Population'!AV32</f>
        <v>3134.3238366687629</v>
      </c>
      <c r="AW32" s="82">
        <f>'1.47 Adult population share'!AW32/100*'1.46 Population'!AW32</f>
        <v>6087.3400411659677</v>
      </c>
      <c r="AX32" s="82">
        <f>'1.47 Adult population share'!AX32/100*'1.46 Population'!AX32</f>
        <v>9462.8677749187573</v>
      </c>
      <c r="AY32" s="82">
        <f>'1.47 Adult population share'!AY32/100*'1.46 Population'!AY32</f>
        <v>7664.1212684676048</v>
      </c>
      <c r="AZ32" s="82">
        <f>'1.47 Adult population share'!AZ32/100*'1.46 Population'!AZ32</f>
        <v>75805.551265162809</v>
      </c>
      <c r="BA32" s="82">
        <f>'1.47 Adult population share'!BA32/100*'1.46 Population'!BA32</f>
        <v>19224.15488781772</v>
      </c>
      <c r="BB32" s="82">
        <f>'1.47 Adult population share'!BB32/100*'1.46 Population'!BB32</f>
        <v>2546.5136559411908</v>
      </c>
      <c r="BC32" s="82">
        <f>'1.47 Adult population share'!BC32/100*'1.46 Population'!BC32</f>
        <v>18719.018745429119</v>
      </c>
      <c r="BD32" s="82"/>
      <c r="BE32" s="82">
        <f>'1.47 Adult population share'!BE32/100*'1.46 Population'!BE32</f>
        <v>24164.693951838097</v>
      </c>
      <c r="BF32" s="82">
        <f>'1.47 Adult population share'!BF32/100*'1.46 Population'!BF32</f>
        <v>10378.287977464672</v>
      </c>
      <c r="BG32" s="82">
        <f>'1.47 Adult population share'!BG32/100*'1.46 Population'!BG32</f>
        <v>47995.805661947539</v>
      </c>
      <c r="BH32" s="82">
        <f>'1.47 Adult population share'!BH32/100*'1.46 Population'!BH32</f>
        <v>53078.127941996492</v>
      </c>
      <c r="BI32" s="82">
        <f>'1.47 Adult population share'!BI32/100*'1.46 Population'!BI32</f>
        <v>5101.7951423395034</v>
      </c>
      <c r="BJ32" s="82">
        <f>'1.47 Adult population share'!BJ32/100*'1.46 Population'!BJ32</f>
        <v>20750.741422005147</v>
      </c>
      <c r="BK32" s="82">
        <f>'1.47 Adult population share'!BK32/100*'1.46 Population'!BK32</f>
        <v>21532.726145998913</v>
      </c>
      <c r="BL32" s="82">
        <f>'1.47 Adult population share'!BL32/100*'1.46 Population'!BL32</f>
        <v>80689.340806899709</v>
      </c>
      <c r="BM32" s="82">
        <f>'1.47 Adult population share'!BM32/100*'1.46 Population'!BM32</f>
        <v>17124.735042030297</v>
      </c>
      <c r="BN32" s="82">
        <f>'1.47 Adult population share'!BN32/100*'1.46 Population'!BN32</f>
        <v>33309.044603045142</v>
      </c>
      <c r="BO32" s="82">
        <f>'1.47 Adult population share'!BO32/100*'1.46 Population'!BO32</f>
        <v>7632.6117992934987</v>
      </c>
      <c r="BP32" s="82">
        <f>'1.47 Adult population share'!BP32/100*'1.46 Population'!BP32</f>
        <v>3414.8642476922914</v>
      </c>
      <c r="BQ32" s="82"/>
      <c r="BR32" s="82">
        <f>'1.47 Adult population share'!BR32/100*'1.46 Population'!BR32</f>
        <v>26903.670314364568</v>
      </c>
      <c r="BS32" s="82">
        <f>'1.47 Adult population share'!BS32/100*'1.46 Population'!BS32</f>
        <v>237606.40862959353</v>
      </c>
      <c r="BT32" s="82">
        <f>'1.47 Adult population share'!BT32/100*'1.46 Population'!BT32</f>
        <v>391513.22198055091</v>
      </c>
      <c r="BU32" s="82">
        <f>'1.47 Adult population share'!BU32/100*'1.46 Population'!BU32</f>
        <v>6951.9829753819267</v>
      </c>
      <c r="BV32" s="82">
        <f>'1.47 Adult population share'!BV32/100*'1.46 Population'!BV32</f>
        <v>8726.0966799196995</v>
      </c>
      <c r="BW32" s="82">
        <f>'1.47 Adult population share'!BW32/100*'1.46 Population'!BW32</f>
        <v>4415.6670915816649</v>
      </c>
      <c r="BX32" s="82">
        <f>'1.47 Adult population share'!BX32/100*'1.46 Population'!BX32</f>
        <v>4350.515347206926</v>
      </c>
      <c r="BY32" s="82">
        <f>'1.47 Adult population share'!BY32/100*'1.46 Population'!BY32</f>
        <v>50077.540846967495</v>
      </c>
      <c r="BZ32" s="82">
        <f>'1.47 Adult population share'!BZ32/100*'1.46 Population'!BZ32</f>
        <v>70184.291109503873</v>
      </c>
      <c r="CA32" s="82">
        <f>'1.47 Adult population share'!CA32/100*'1.46 Population'!CA32</f>
        <v>9387.851109061532</v>
      </c>
      <c r="CB32" s="82">
        <f>'1.47 Adult population share'!CB32/100*'1.46 Population'!CB32</f>
        <v>3359.2709149774259</v>
      </c>
      <c r="CC32" s="82">
        <f>'1.47 Adult population share'!CC32/100*'1.46 Population'!CC32</f>
        <v>49868.051047203851</v>
      </c>
      <c r="CD32" s="82">
        <f>'1.47 Adult population share'!CD32/100*'1.46 Population'!CD32</f>
        <v>13364.481986219833</v>
      </c>
      <c r="CE32" s="82">
        <f>'1.47 Adult population share'!CE32/100*'1.46 Population'!CE32</f>
        <v>3737.5716570764962</v>
      </c>
      <c r="CF32" s="82">
        <f>'1.47 Adult population share'!CF32/100*'1.46 Population'!CF32</f>
        <v>8886.1871066382064</v>
      </c>
      <c r="CG32" s="82">
        <f>'1.47 Adult population share'!CG32/100*'1.46 Population'!CG32</f>
        <v>37680.356816570216</v>
      </c>
      <c r="CH32" s="82">
        <f>'1.47 Adult population share'!CH32/100*'1.46 Population'!CH32</f>
        <v>7477.8036339262553</v>
      </c>
      <c r="CI32" s="82">
        <f>'1.47 Adult population share'!CI32/100*'1.46 Population'!CI32</f>
        <v>6264.7562451698241</v>
      </c>
      <c r="CJ32" s="82">
        <f>'1.47 Adult population share'!CJ32/100*'1.46 Population'!CJ32</f>
        <v>49425.49842256109</v>
      </c>
      <c r="CK32" s="82">
        <f>'1.47 Adult population share'!CK32/100*'1.46 Population'!CK32</f>
        <v>49774.42016974766</v>
      </c>
      <c r="CL32" s="82"/>
      <c r="CM32" s="82"/>
      <c r="CN32" s="82"/>
      <c r="CO32" s="82"/>
      <c r="CP32" s="82"/>
    </row>
    <row r="33" spans="1:95" x14ac:dyDescent="0.25">
      <c r="A33" s="77">
        <v>2007</v>
      </c>
      <c r="B33" s="82">
        <f>'1.47 Adult population share'!B33/100*'1.46 Population'!B33</f>
        <v>4831268.7342649559</v>
      </c>
      <c r="C33" s="82"/>
      <c r="D33" s="82">
        <f>'1.47 Adult population share'!D33/100*'1.46 Population'!D33</f>
        <v>6558.8455608745462</v>
      </c>
      <c r="E33" s="82">
        <f>'1.47 Adult population share'!E33/100*'1.46 Population'!E33</f>
        <v>1068104.4333733497</v>
      </c>
      <c r="F33" s="82">
        <f>'1.47 Adult population share'!F33/100*'1.46 Population'!F33</f>
        <v>6022.6474036448872</v>
      </c>
      <c r="G33" s="82">
        <f>'1.47 Adult population share'!G33/100*'1.46 Population'!G33</f>
        <v>773257.31729654607</v>
      </c>
      <c r="H33" s="82">
        <f>'1.47 Adult population share'!H33/100*'1.46 Population'!H33</f>
        <v>164319.85577889119</v>
      </c>
      <c r="I33" s="82">
        <f>'1.47 Adult population share'!I33/100*'1.46 Population'!I33</f>
        <v>110646.27257865549</v>
      </c>
      <c r="J33" s="82">
        <f>'1.47 Adult population share'!J33/100*'1.46 Population'!J33</f>
        <v>11799.304167666864</v>
      </c>
      <c r="K33" s="82">
        <f>'1.47 Adult population share'!K33/100*'1.46 Population'!K33</f>
        <v>19185.021700614579</v>
      </c>
      <c r="L33" s="82">
        <f>'1.47 Adult population share'!L33/100*'1.46 Population'!L33</f>
        <v>100303.60057865213</v>
      </c>
      <c r="M33" s="82">
        <f>'1.47 Adult population share'!M33/100*'1.46 Population'!M33</f>
        <v>57013.437873209237</v>
      </c>
      <c r="N33" s="82">
        <f>'1.47 Adult population share'!N33/100*'1.46 Population'!N33</f>
        <v>3737.632474494405</v>
      </c>
      <c r="O33" s="82">
        <f>'1.47 Adult population share'!O33/100*'1.46 Population'!O33</f>
        <v>39901.118241297976</v>
      </c>
      <c r="P33" s="82"/>
      <c r="Q33" s="82">
        <f>'1.47 Adult population share'!Q33/100*'1.46 Population'!Q33</f>
        <v>52515.62716062973</v>
      </c>
      <c r="R33" s="82">
        <f>'1.47 Adult population share'!R33/100*'1.46 Population'!R33</f>
        <v>18524.133410196322</v>
      </c>
      <c r="S33" s="82">
        <f>'1.47 Adult population share'!S33/100*'1.46 Population'!S33</f>
        <v>63780.935358434734</v>
      </c>
      <c r="T33" s="82"/>
      <c r="U33" s="82">
        <f>'1.47 Adult population share'!U33/100*'1.46 Population'!U33</f>
        <v>16790.362083641601</v>
      </c>
      <c r="V33" s="82">
        <f>'1.47 Adult population share'!V33/100*'1.46 Population'!V33</f>
        <v>3320.4599039268569</v>
      </c>
      <c r="W33" s="82">
        <f>'1.47 Adult population share'!W33/100*'1.46 Population'!W33</f>
        <v>274010.79072121141</v>
      </c>
      <c r="X33" s="82">
        <f>'1.47 Adult population share'!X33/100*'1.46 Population'!X33</f>
        <v>8136.4060559052523</v>
      </c>
      <c r="Y33" s="82">
        <f>'1.47 Adult population share'!Y33/100*'1.46 Population'!Y33</f>
        <v>3261.6643552863252</v>
      </c>
      <c r="Z33" s="82">
        <f>'1.47 Adult population share'!Z33/100*'1.46 Population'!Z33</f>
        <v>6561.0356083826673</v>
      </c>
      <c r="AA33" s="82">
        <f>'1.47 Adult population share'!AA33/100*'1.46 Population'!AA33</f>
        <v>3670.0013650319916</v>
      </c>
      <c r="AB33" s="82">
        <f>'1.47 Adult population share'!AB33/100*'1.46 Population'!AB33</f>
        <v>8771.1343937221936</v>
      </c>
      <c r="AC33" s="82">
        <f>'1.47 Adult population share'!AC33/100*'1.46 Population'!AC33</f>
        <v>1114.5819750742617</v>
      </c>
      <c r="AD33" s="82">
        <f>'1.47 Adult population share'!AD33/100*'1.46 Population'!AD33</f>
        <v>3428.4461583694056</v>
      </c>
      <c r="AE33" s="82">
        <f>'1.47 Adult population share'!AE33/100*'1.46 Population'!AE33</f>
        <v>8532.0385692644522</v>
      </c>
      <c r="AF33" s="82">
        <f>'1.47 Adult population share'!AF33/100*'1.46 Population'!AF33</f>
        <v>1892.0332647747191</v>
      </c>
      <c r="AG33" s="82">
        <f>'1.47 Adult population share'!AG33/100*'1.46 Population'!AG33</f>
        <v>2734.941889603419</v>
      </c>
      <c r="AH33" s="82">
        <f>'1.47 Adult population share'!AH33/100*'1.46 Population'!AH33</f>
        <v>1644.8644695131732</v>
      </c>
      <c r="AI33" s="82">
        <f>'1.47 Adult population share'!AI33/100*'1.46 Population'!AI33</f>
        <v>32358.452019041069</v>
      </c>
      <c r="AJ33" s="82">
        <f>'1.47 Adult population share'!AJ33/100*'1.46 Population'!AJ33</f>
        <v>17574.304338697188</v>
      </c>
      <c r="AK33" s="82">
        <f>'1.47 Adult population share'!AK33/100*'1.46 Population'!AK33</f>
        <v>121781.55225890201</v>
      </c>
      <c r="AL33" s="82">
        <f>'1.47 Adult population share'!AL33/100*'1.46 Population'!AL33</f>
        <v>6044.2035963998323</v>
      </c>
      <c r="AM33" s="82">
        <f>'1.47 Adult population share'!AM33/100*'1.46 Population'!AM33</f>
        <v>4510.231615875281</v>
      </c>
      <c r="AN33" s="82">
        <f>'1.47 Adult population share'!AN33/100*'1.46 Population'!AN33</f>
        <v>1733.3996506484418</v>
      </c>
      <c r="AO33" s="82">
        <f>'1.47 Adult population share'!AO33/100*'1.46 Population'!AO33</f>
        <v>39893.128517505473</v>
      </c>
      <c r="AP33" s="82"/>
      <c r="AQ33" s="82">
        <f>'1.47 Adult population share'!AQ33/100*'1.46 Population'!AQ33</f>
        <v>29370.037795588345</v>
      </c>
      <c r="AR33" s="82">
        <f>'1.47 Adult population share'!AR33/100*'1.46 Population'!AR33</f>
        <v>6052.4005387607576</v>
      </c>
      <c r="AS33" s="82">
        <f>'1.47 Adult population share'!AS33/100*'1.46 Population'!AS33</f>
        <v>141332.14260470113</v>
      </c>
      <c r="AT33" s="82">
        <f>'1.47 Adult population share'!AT33/100*'1.46 Population'!AT33</f>
        <v>12649.932231600391</v>
      </c>
      <c r="AU33" s="82">
        <f>'1.47 Adult population share'!AU33/100*'1.46 Population'!AU33</f>
        <v>31974.070134200723</v>
      </c>
      <c r="AV33" s="82">
        <f>'1.47 Adult population share'!AV33/100*'1.46 Population'!AV33</f>
        <v>3204.2878471391809</v>
      </c>
      <c r="AW33" s="82">
        <f>'1.47 Adult population share'!AW33/100*'1.46 Population'!AW33</f>
        <v>6190.9375719671534</v>
      </c>
      <c r="AX33" s="82">
        <f>'1.47 Adult population share'!AX33/100*'1.46 Population'!AX33</f>
        <v>9680.0443100158755</v>
      </c>
      <c r="AY33" s="82">
        <f>'1.47 Adult population share'!AY33/100*'1.46 Population'!AY33</f>
        <v>7913.9873360850615</v>
      </c>
      <c r="AZ33" s="82">
        <f>'1.47 Adult population share'!AZ33/100*'1.46 Population'!AZ33</f>
        <v>77548.246820974979</v>
      </c>
      <c r="BA33" s="82">
        <f>'1.47 Adult population share'!BA33/100*'1.46 Population'!BA33</f>
        <v>19598.237166190313</v>
      </c>
      <c r="BB33" s="82">
        <f>'1.47 Adult population share'!BB33/100*'1.46 Population'!BB33</f>
        <v>2561.7453517778276</v>
      </c>
      <c r="BC33" s="82">
        <f>'1.47 Adult population share'!BC33/100*'1.46 Population'!BC33</f>
        <v>19142.815364133541</v>
      </c>
      <c r="BD33" s="82"/>
      <c r="BE33" s="82">
        <f>'1.47 Adult population share'!BE33/100*'1.46 Population'!BE33</f>
        <v>24709.212914341675</v>
      </c>
      <c r="BF33" s="82">
        <f>'1.47 Adult population share'!BF33/100*'1.46 Population'!BF33</f>
        <v>10678.948999999999</v>
      </c>
      <c r="BG33" s="82">
        <f>'1.47 Adult population share'!BG33/100*'1.46 Population'!BG33</f>
        <v>49322.079583273982</v>
      </c>
      <c r="BH33" s="82">
        <f>'1.47 Adult population share'!BH33/100*'1.46 Population'!BH33</f>
        <v>54172.806968449724</v>
      </c>
      <c r="BI33" s="82">
        <f>'1.47 Adult population share'!BI33/100*'1.46 Population'!BI33</f>
        <v>5202.5270514576296</v>
      </c>
      <c r="BJ33" s="82">
        <f>'1.47 Adult population share'!BJ33/100*'1.46 Population'!BJ33</f>
        <v>21327.802097969587</v>
      </c>
      <c r="BK33" s="82">
        <f>'1.47 Adult population share'!BK33/100*'1.46 Population'!BK33</f>
        <v>21919.795449684472</v>
      </c>
      <c r="BL33" s="82">
        <f>'1.47 Adult population share'!BL33/100*'1.46 Population'!BL33</f>
        <v>82717.166875762661</v>
      </c>
      <c r="BM33" s="82">
        <f>'1.47 Adult population share'!BM33/100*'1.46 Population'!BM33</f>
        <v>17755.652024082483</v>
      </c>
      <c r="BN33" s="82">
        <f>'1.47 Adult population share'!BN33/100*'1.46 Population'!BN33</f>
        <v>33914.392649400586</v>
      </c>
      <c r="BO33" s="82">
        <f>'1.47 Adult population share'!BO33/100*'1.46 Population'!BO33</f>
        <v>7771.9286079809735</v>
      </c>
      <c r="BP33" s="82">
        <f>'1.47 Adult population share'!BP33/100*'1.46 Population'!BP33</f>
        <v>4227.9190762882481</v>
      </c>
      <c r="BQ33" s="82"/>
      <c r="BR33" s="82">
        <f>'1.47 Adult population share'!BR33/100*'1.46 Population'!BR33</f>
        <v>27254.108707307183</v>
      </c>
      <c r="BS33" s="82">
        <f>'1.47 Adult population share'!BS33/100*'1.46 Population'!BS33</f>
        <v>240254.54552564921</v>
      </c>
      <c r="BT33" s="82">
        <f>'1.47 Adult population share'!BT33/100*'1.46 Population'!BT33</f>
        <v>394413.55763215217</v>
      </c>
      <c r="BU33" s="82">
        <f>'1.47 Adult population share'!BU33/100*'1.46 Population'!BU33</f>
        <v>6998.327732557228</v>
      </c>
      <c r="BV33" s="82">
        <f>'1.47 Adult population share'!BV33/100*'1.46 Population'!BV33</f>
        <v>8793.1133975037428</v>
      </c>
      <c r="BW33" s="82">
        <f>'1.47 Adult population share'!BW33/100*'1.46 Population'!BW33</f>
        <v>4438.5622892898245</v>
      </c>
      <c r="BX33" s="82">
        <f>'1.47 Adult population share'!BX33/100*'1.46 Population'!BX33</f>
        <v>4377.7197289336864</v>
      </c>
      <c r="BY33" s="82">
        <f>'1.47 Adult population share'!BY33/100*'1.46 Population'!BY33</f>
        <v>50402.061860743961</v>
      </c>
      <c r="BZ33" s="82">
        <f>'1.47 Adult population share'!BZ33/100*'1.46 Population'!BZ33</f>
        <v>70088.975795169885</v>
      </c>
      <c r="CA33" s="82">
        <f>'1.47 Adult population share'!CA33/100*'1.46 Population'!CA33</f>
        <v>9419.0433205387835</v>
      </c>
      <c r="CB33" s="82">
        <f>'1.47 Adult population share'!CB33/100*'1.46 Population'!CB33</f>
        <v>3460.7530088328613</v>
      </c>
      <c r="CC33" s="82">
        <f>'1.47 Adult population share'!CC33/100*'1.46 Population'!CC33</f>
        <v>50008.804880046271</v>
      </c>
      <c r="CD33" s="82">
        <f>'1.47 Adult population share'!CD33/100*'1.46 Population'!CD33</f>
        <v>13412.420893941098</v>
      </c>
      <c r="CE33" s="82">
        <f>'1.47 Adult population share'!CE33/100*'1.46 Population'!CE33</f>
        <v>3778.1764042790296</v>
      </c>
      <c r="CF33" s="82">
        <f>'1.47 Adult population share'!CF33/100*'1.46 Population'!CF33</f>
        <v>8907.801402940755</v>
      </c>
      <c r="CG33" s="82">
        <f>'1.47 Adult population share'!CG33/100*'1.46 Population'!CG33</f>
        <v>38319.409240262532</v>
      </c>
      <c r="CH33" s="82">
        <f>'1.47 Adult population share'!CH33/100*'1.46 Population'!CH33</f>
        <v>7552.4735034603855</v>
      </c>
      <c r="CI33" s="82">
        <f>'1.47 Adult population share'!CI33/100*'1.46 Population'!CI33</f>
        <v>6326.4623364564241</v>
      </c>
      <c r="CJ33" s="82">
        <f>'1.47 Adult population share'!CJ33/100*'1.46 Population'!CJ33</f>
        <v>50270.640057987366</v>
      </c>
      <c r="CK33" s="82">
        <f>'1.47 Adult population share'!CK33/100*'1.46 Population'!CK33</f>
        <v>50175.371120663294</v>
      </c>
      <c r="CL33" s="82"/>
      <c r="CM33" s="82"/>
      <c r="CN33" s="82"/>
      <c r="CO33" s="82"/>
      <c r="CP33" s="82"/>
    </row>
    <row r="34" spans="1:95" x14ac:dyDescent="0.25">
      <c r="A34" s="77">
        <v>2008</v>
      </c>
      <c r="B34" s="82">
        <f>'1.47 Adult population share'!B34/100*'1.46 Population'!B34</f>
        <v>4907372.7936417107</v>
      </c>
      <c r="C34" s="82"/>
      <c r="D34" s="82">
        <f>'1.47 Adult population share'!D34/100*'1.46 Population'!D34</f>
        <v>6707.8884146775299</v>
      </c>
      <c r="E34" s="82">
        <f>'1.47 Adult population share'!E34/100*'1.46 Population'!E34</f>
        <v>1081220.4474268709</v>
      </c>
      <c r="F34" s="82">
        <f>'1.47 Adult population share'!F34/100*'1.46 Population'!F34</f>
        <v>6089.7695480019638</v>
      </c>
      <c r="G34" s="82">
        <f>'1.47 Adult population share'!G34/100*'1.46 Population'!G34</f>
        <v>789826.46012980654</v>
      </c>
      <c r="H34" s="82">
        <f>'1.47 Adult population share'!H34/100*'1.46 Population'!H34</f>
        <v>166959.36382816904</v>
      </c>
      <c r="I34" s="82">
        <f>'1.47 Adult population share'!I34/100*'1.46 Population'!I34</f>
        <v>110803.29812910833</v>
      </c>
      <c r="J34" s="82">
        <f>'1.47 Adult population share'!J34/100*'1.46 Population'!J34</f>
        <v>11970.304722189028</v>
      </c>
      <c r="K34" s="82">
        <f>'1.47 Adult population share'!K34/100*'1.46 Population'!K34</f>
        <v>19714.691210074016</v>
      </c>
      <c r="L34" s="82">
        <f>'1.47 Adult population share'!L34/100*'1.46 Population'!L34</f>
        <v>102961.10846931352</v>
      </c>
      <c r="M34" s="82">
        <f>'1.47 Adult population share'!M34/100*'1.46 Population'!M34</f>
        <v>58520.702278640914</v>
      </c>
      <c r="N34" s="82">
        <f>'1.47 Adult population share'!N34/100*'1.46 Population'!N34</f>
        <v>3959.4381501228645</v>
      </c>
      <c r="O34" s="82">
        <f>'1.47 Adult population share'!O34/100*'1.46 Population'!O34</f>
        <v>40404.15743202997</v>
      </c>
      <c r="P34" s="82"/>
      <c r="Q34" s="82">
        <f>'1.47 Adult population share'!Q34/100*'1.46 Population'!Q34</f>
        <v>52989.590882816796</v>
      </c>
      <c r="R34" s="82">
        <f>'1.47 Adult population share'!R34/100*'1.46 Population'!R34</f>
        <v>18928.769378703502</v>
      </c>
      <c r="S34" s="82">
        <f>'1.47 Adult population share'!S34/100*'1.46 Population'!S34</f>
        <v>65082.660431760763</v>
      </c>
      <c r="T34" s="82"/>
      <c r="U34" s="82">
        <f>'1.47 Adult population share'!U34/100*'1.46 Population'!U34</f>
        <v>17160.322902687403</v>
      </c>
      <c r="V34" s="82">
        <f>'1.47 Adult population share'!V34/100*'1.46 Population'!V34</f>
        <v>3358.0548661495595</v>
      </c>
      <c r="W34" s="82">
        <f>'1.47 Adult population share'!W34/100*'1.46 Population'!W34</f>
        <v>273713.05093080894</v>
      </c>
      <c r="X34" s="82">
        <f>'1.47 Adult population share'!X34/100*'1.46 Population'!X34</f>
        <v>8121.1197950800779</v>
      </c>
      <c r="Y34" s="82">
        <f>'1.47 Adult population share'!Y34/100*'1.46 Population'!Y34</f>
        <v>3264.855847869223</v>
      </c>
      <c r="Z34" s="82">
        <f>'1.47 Adult population share'!Z34/100*'1.46 Population'!Z34</f>
        <v>6512.5216838802362</v>
      </c>
      <c r="AA34" s="82">
        <f>'1.47 Adult population share'!AA34/100*'1.46 Population'!AA34</f>
        <v>3656.8158624090179</v>
      </c>
      <c r="AB34" s="82">
        <f>'1.47 Adult population share'!AB34/100*'1.46 Population'!AB34</f>
        <v>8862.6601331565817</v>
      </c>
      <c r="AC34" s="82">
        <f>'1.47 Adult population share'!AC34/100*'1.46 Population'!AC34</f>
        <v>1112.0986383728837</v>
      </c>
      <c r="AD34" s="82">
        <f>'1.47 Adult population share'!AD34/100*'1.46 Population'!AD34</f>
        <v>3373.8551881407875</v>
      </c>
      <c r="AE34" s="82">
        <f>'1.47 Adult population share'!AE34/100*'1.46 Population'!AE34</f>
        <v>8533.3057412225735</v>
      </c>
      <c r="AF34" s="82">
        <f>'1.47 Adult population share'!AF34/100*'1.46 Population'!AF34</f>
        <v>1880.9114649417154</v>
      </c>
      <c r="AG34" s="82">
        <f>'1.47 Adult population share'!AG34/100*'1.46 Population'!AG34</f>
        <v>2717.3642185451158</v>
      </c>
      <c r="AH34" s="82">
        <f>'1.47 Adult population share'!AH34/100*'1.46 Population'!AH34</f>
        <v>1657.282241228143</v>
      </c>
      <c r="AI34" s="82">
        <f>'1.47 Adult population share'!AI34/100*'1.46 Population'!AI34</f>
        <v>32480.090763622215</v>
      </c>
      <c r="AJ34" s="82">
        <f>'1.47 Adult population share'!AJ34/100*'1.46 Population'!AJ34</f>
        <v>17407.448225092205</v>
      </c>
      <c r="AK34" s="82">
        <f>'1.47 Adult population share'!AK34/100*'1.46 Population'!AK34</f>
        <v>121762.48344544691</v>
      </c>
      <c r="AL34" s="82">
        <f>'1.47 Adult population share'!AL34/100*'1.46 Population'!AL34</f>
        <v>6039.6969456179704</v>
      </c>
      <c r="AM34" s="82">
        <f>'1.47 Adult population share'!AM34/100*'1.46 Population'!AM34</f>
        <v>4530.6887285586954</v>
      </c>
      <c r="AN34" s="82">
        <f>'1.47 Adult population share'!AN34/100*'1.46 Population'!AN34</f>
        <v>1746.3164836090239</v>
      </c>
      <c r="AO34" s="82">
        <f>'1.47 Adult population share'!AO34/100*'1.46 Population'!AO34</f>
        <v>39707.72603616074</v>
      </c>
      <c r="AP34" s="82"/>
      <c r="AQ34" s="82">
        <f>'1.47 Adult population share'!AQ34/100*'1.46 Population'!AQ34</f>
        <v>29772.028490468245</v>
      </c>
      <c r="AR34" s="82">
        <f>'1.47 Adult population share'!AR34/100*'1.46 Population'!AR34</f>
        <v>6190.5196823597207</v>
      </c>
      <c r="AS34" s="82">
        <f>'1.47 Adult population share'!AS34/100*'1.46 Population'!AS34</f>
        <v>143632.19294978515</v>
      </c>
      <c r="AT34" s="82">
        <f>'1.47 Adult population share'!AT34/100*'1.46 Population'!AT34</f>
        <v>12865.453084391751</v>
      </c>
      <c r="AU34" s="82">
        <f>'1.47 Adult population share'!AU34/100*'1.46 Population'!AU34</f>
        <v>32600.312041494686</v>
      </c>
      <c r="AV34" s="82">
        <f>'1.47 Adult population share'!AV34/100*'1.46 Population'!AV34</f>
        <v>3274.2985034222779</v>
      </c>
      <c r="AW34" s="82">
        <f>'1.47 Adult population share'!AW34/100*'1.46 Population'!AW34</f>
        <v>6298.6447623310187</v>
      </c>
      <c r="AX34" s="82">
        <f>'1.47 Adult population share'!AX34/100*'1.46 Population'!AX34</f>
        <v>9898.31</v>
      </c>
      <c r="AY34" s="82">
        <f>'1.47 Adult population share'!AY34/100*'1.46 Population'!AY34</f>
        <v>8176.4206150813425</v>
      </c>
      <c r="AZ34" s="82">
        <f>'1.47 Adult population share'!AZ34/100*'1.46 Population'!AZ34</f>
        <v>79366.016503646548</v>
      </c>
      <c r="BA34" s="82">
        <f>'1.47 Adult population share'!BA34/100*'1.46 Population'!BA34</f>
        <v>19980.351515715636</v>
      </c>
      <c r="BB34" s="82">
        <f>'1.47 Adult population share'!BB34/100*'1.46 Population'!BB34</f>
        <v>2579.2603681712485</v>
      </c>
      <c r="BC34" s="82">
        <f>'1.47 Adult population share'!BC34/100*'1.46 Population'!BC34</f>
        <v>19563.593867203414</v>
      </c>
      <c r="BD34" s="82"/>
      <c r="BE34" s="82">
        <f>'1.47 Adult population share'!BE34/100*'1.46 Population'!BE34</f>
        <v>25233.20371929507</v>
      </c>
      <c r="BF34" s="82">
        <f>'1.47 Adult population share'!BF34/100*'1.46 Population'!BF34</f>
        <v>10993.445888708151</v>
      </c>
      <c r="BG34" s="82">
        <f>'1.47 Adult population share'!BG34/100*'1.46 Population'!BG34</f>
        <v>50553.665950880699</v>
      </c>
      <c r="BH34" s="82">
        <f>'1.47 Adult population share'!BH34/100*'1.46 Population'!BH34</f>
        <v>55143.287321925913</v>
      </c>
      <c r="BI34" s="82">
        <f>'1.47 Adult population share'!BI34/100*'1.46 Population'!BI34</f>
        <v>5303.083858598935</v>
      </c>
      <c r="BJ34" s="82">
        <f>'1.47 Adult population share'!BJ34/100*'1.46 Population'!BJ34</f>
        <v>21914.737933234854</v>
      </c>
      <c r="BK34" s="82">
        <f>'1.47 Adult population share'!BK34/100*'1.46 Population'!BK34</f>
        <v>22308.602690179796</v>
      </c>
      <c r="BL34" s="82">
        <f>'1.47 Adult population share'!BL34/100*'1.46 Population'!BL34</f>
        <v>84852.170545579313</v>
      </c>
      <c r="BM34" s="82">
        <f>'1.47 Adult population share'!BM34/100*'1.46 Population'!BM34</f>
        <v>18359.265166477075</v>
      </c>
      <c r="BN34" s="82">
        <f>'1.47 Adult population share'!BN34/100*'1.46 Population'!BN34</f>
        <v>34470.582469008055</v>
      </c>
      <c r="BO34" s="82">
        <f>'1.47 Adult population share'!BO34/100*'1.46 Population'!BO34</f>
        <v>7905.8066415349376</v>
      </c>
      <c r="BP34" s="82">
        <f>'1.47 Adult population share'!BP34/100*'1.46 Population'!BP34</f>
        <v>5303.7947424850099</v>
      </c>
      <c r="BQ34" s="82"/>
      <c r="BR34" s="82">
        <f>'1.47 Adult population share'!BR34/100*'1.46 Population'!BR34</f>
        <v>27633.421295697281</v>
      </c>
      <c r="BS34" s="82">
        <f>'1.47 Adult population share'!BS34/100*'1.46 Population'!BS34</f>
        <v>243040.08873564264</v>
      </c>
      <c r="BT34" s="82">
        <f>'1.47 Adult population share'!BT34/100*'1.46 Population'!BT34</f>
        <v>397697.76379621885</v>
      </c>
      <c r="BU34" s="82">
        <f>'1.47 Adult population share'!BU34/100*'1.46 Population'!BU34</f>
        <v>7043.9561479283648</v>
      </c>
      <c r="BV34" s="82">
        <f>'1.47 Adult population share'!BV34/100*'1.46 Population'!BV34</f>
        <v>8868.3345204517427</v>
      </c>
      <c r="BW34" s="82">
        <f>'1.47 Adult population share'!BW34/100*'1.46 Population'!BW34</f>
        <v>4470.5561645929556</v>
      </c>
      <c r="BX34" s="82">
        <f>'1.47 Adult population share'!BX34/100*'1.46 Population'!BX34</f>
        <v>4408.0067418806702</v>
      </c>
      <c r="BY34" s="82">
        <f>'1.47 Adult population share'!BY34/100*'1.46 Population'!BY34</f>
        <v>50675.180332526674</v>
      </c>
      <c r="BZ34" s="82">
        <f>'1.47 Adult population share'!BZ34/100*'1.46 Population'!BZ34</f>
        <v>69982.46948598334</v>
      </c>
      <c r="CA34" s="82">
        <f>'1.47 Adult population share'!CA34/100*'1.46 Population'!CA34</f>
        <v>9442.6722513439854</v>
      </c>
      <c r="CB34" s="82">
        <f>'1.47 Adult population share'!CB34/100*'1.46 Population'!CB34</f>
        <v>3547.7486888482404</v>
      </c>
      <c r="CC34" s="82">
        <f>'1.47 Adult population share'!CC34/100*'1.46 Population'!CC34</f>
        <v>50389.039674280015</v>
      </c>
      <c r="CD34" s="82">
        <f>'1.47 Adult population share'!CD34/100*'1.46 Population'!CD34</f>
        <v>13487.219417050823</v>
      </c>
      <c r="CE34" s="82">
        <f>'1.47 Adult population share'!CE34/100*'1.46 Population'!CE34</f>
        <v>3830.6543536772419</v>
      </c>
      <c r="CF34" s="82">
        <f>'1.47 Adult population share'!CF34/100*'1.46 Population'!CF34</f>
        <v>8937.3760789690677</v>
      </c>
      <c r="CG34" s="82">
        <f>'1.47 Adult population share'!CG34/100*'1.46 Population'!CG34</f>
        <v>39050.959684209905</v>
      </c>
      <c r="CH34" s="82">
        <f>'1.47 Adult population share'!CH34/100*'1.46 Population'!CH34</f>
        <v>7637.7482117434956</v>
      </c>
      <c r="CI34" s="82">
        <f>'1.47 Adult population share'!CI34/100*'1.46 Population'!CI34</f>
        <v>6417.1579663722514</v>
      </c>
      <c r="CJ34" s="82">
        <f>'1.47 Adult population share'!CJ34/100*'1.46 Population'!CJ34</f>
        <v>51155.552785979693</v>
      </c>
      <c r="CK34" s="82">
        <f>'1.47 Adult population share'!CK34/100*'1.46 Population'!CK34</f>
        <v>50599.854562735185</v>
      </c>
      <c r="CL34" s="82"/>
      <c r="CM34" s="82"/>
      <c r="CN34" s="82"/>
      <c r="CO34" s="82"/>
      <c r="CP34" s="82"/>
    </row>
    <row r="35" spans="1:95" x14ac:dyDescent="0.25">
      <c r="A35" s="77">
        <v>2009</v>
      </c>
      <c r="B35" s="82">
        <f>'1.47 Adult population share'!B35/100*'1.46 Population'!B35</f>
        <v>4981192.3399541462</v>
      </c>
      <c r="C35" s="82"/>
      <c r="D35" s="82">
        <f>'1.47 Adult population share'!D35/100*'1.46 Population'!D35</f>
        <v>6864.1698111728447</v>
      </c>
      <c r="E35" s="82">
        <f>'1.47 Adult population share'!E35/100*'1.46 Population'!E35</f>
        <v>1092654.1987342436</v>
      </c>
      <c r="F35" s="82">
        <f>'1.47 Adult population share'!F35/100*'1.46 Population'!F35</f>
        <v>6122.8042639843725</v>
      </c>
      <c r="G35" s="82">
        <f>'1.47 Adult population share'!G35/100*'1.46 Population'!G35</f>
        <v>806681.82552555308</v>
      </c>
      <c r="H35" s="82">
        <f>'1.47 Adult population share'!H35/100*'1.46 Population'!H35</f>
        <v>169446.618870009</v>
      </c>
      <c r="I35" s="82">
        <f>'1.47 Adult population share'!I35/100*'1.46 Population'!I35</f>
        <v>110878.33662370367</v>
      </c>
      <c r="J35" s="82">
        <f>'1.47 Adult population share'!J35/100*'1.46 Population'!J35</f>
        <v>12135.467383824784</v>
      </c>
      <c r="K35" s="82">
        <f>'1.47 Adult population share'!K35/100*'1.46 Population'!K35</f>
        <v>20254.003685059735</v>
      </c>
      <c r="L35" s="82">
        <f>'1.47 Adult population share'!L35/100*'1.46 Population'!L35</f>
        <v>105686.98278950229</v>
      </c>
      <c r="M35" s="82">
        <f>'1.47 Adult population share'!M35/100*'1.46 Population'!M35</f>
        <v>60118.464464285709</v>
      </c>
      <c r="N35" s="82">
        <f>'1.47 Adult population share'!N35/100*'1.46 Population'!N35</f>
        <v>4101.2293039522829</v>
      </c>
      <c r="O35" s="82">
        <f>'1.47 Adult population share'!O35/100*'1.46 Population'!O35</f>
        <v>40877.145718006723</v>
      </c>
      <c r="P35" s="82"/>
      <c r="Q35" s="82">
        <f>'1.47 Adult population share'!Q35/100*'1.46 Population'!Q35</f>
        <v>53437.398408963665</v>
      </c>
      <c r="R35" s="82">
        <f>'1.47 Adult population share'!R35/100*'1.46 Population'!R35</f>
        <v>19322.112496808022</v>
      </c>
      <c r="S35" s="82">
        <f>'1.47 Adult population share'!S35/100*'1.46 Population'!S35</f>
        <v>66318.147074362336</v>
      </c>
      <c r="T35" s="82"/>
      <c r="U35" s="82">
        <f>'1.47 Adult population share'!U35/100*'1.46 Population'!U35</f>
        <v>17543.14988298947</v>
      </c>
      <c r="V35" s="82">
        <f>'1.47 Adult population share'!V35/100*'1.46 Population'!V35</f>
        <v>3393.907789728361</v>
      </c>
      <c r="W35" s="82">
        <f>'1.47 Adult population share'!W35/100*'1.46 Population'!W35</f>
        <v>273332.14332762687</v>
      </c>
      <c r="X35" s="82">
        <f>'1.47 Adult population share'!X35/100*'1.46 Population'!X35</f>
        <v>8103.651727290794</v>
      </c>
      <c r="Y35" s="82">
        <f>'1.47 Adult population share'!Y35/100*'1.46 Population'!Y35</f>
        <v>3269.7606492584687</v>
      </c>
      <c r="Z35" s="82">
        <f>'1.47 Adult population share'!Z35/100*'1.46 Population'!Z35</f>
        <v>6463.1590787174955</v>
      </c>
      <c r="AA35" s="82">
        <f>'1.47 Adult population share'!AA35/100*'1.46 Population'!AA35</f>
        <v>3644.7512137334224</v>
      </c>
      <c r="AB35" s="82">
        <f>'1.47 Adult population share'!AB35/100*'1.46 Population'!AB35</f>
        <v>8940.7754948698948</v>
      </c>
      <c r="AC35" s="82">
        <f>'1.47 Adult population share'!AC35/100*'1.46 Population'!AC35</f>
        <v>1109.3036915808455</v>
      </c>
      <c r="AD35" s="82">
        <f>'1.47 Adult population share'!AD35/100*'1.46 Population'!AD35</f>
        <v>3327.5119572901913</v>
      </c>
      <c r="AE35" s="82">
        <f>'1.47 Adult population share'!AE35/100*'1.46 Population'!AE35</f>
        <v>8535.5539312548717</v>
      </c>
      <c r="AF35" s="82">
        <f>'1.47 Adult population share'!AF35/100*'1.46 Population'!AF35</f>
        <v>1857.4093185352904</v>
      </c>
      <c r="AG35" s="82">
        <f>'1.47 Adult population share'!AG35/100*'1.46 Population'!AG35</f>
        <v>2704.6564281202209</v>
      </c>
      <c r="AH35" s="82">
        <f>'1.47 Adult population share'!AH35/100*'1.46 Population'!AH35</f>
        <v>1669.0788705729215</v>
      </c>
      <c r="AI35" s="82">
        <f>'1.47 Adult population share'!AI35/100*'1.46 Population'!AI35</f>
        <v>32606.856032922624</v>
      </c>
      <c r="AJ35" s="82">
        <f>'1.47 Adult population share'!AJ35/100*'1.46 Population'!AJ35</f>
        <v>17218.251418609307</v>
      </c>
      <c r="AK35" s="82">
        <f>'1.47 Adult population share'!AK35/100*'1.46 Population'!AK35</f>
        <v>121686.26071640043</v>
      </c>
      <c r="AL35" s="82">
        <f>'1.47 Adult population share'!AL35/100*'1.46 Population'!AL35</f>
        <v>6034.2832070891445</v>
      </c>
      <c r="AM35" s="82">
        <f>'1.47 Adult population share'!AM35/100*'1.46 Population'!AM35</f>
        <v>4551.1304944454332</v>
      </c>
      <c r="AN35" s="82">
        <f>'1.47 Adult population share'!AN35/100*'1.46 Population'!AN35</f>
        <v>1750.6473120279773</v>
      </c>
      <c r="AO35" s="82">
        <f>'1.47 Adult population share'!AO35/100*'1.46 Population'!AO35</f>
        <v>39547.041998506196</v>
      </c>
      <c r="AP35" s="82"/>
      <c r="AQ35" s="82">
        <f>'1.47 Adult population share'!AQ35/100*'1.46 Population'!AQ35</f>
        <v>30169.986681080878</v>
      </c>
      <c r="AR35" s="82">
        <f>'1.47 Adult population share'!AR35/100*'1.46 Population'!AR35</f>
        <v>6332.2196488727768</v>
      </c>
      <c r="AS35" s="82">
        <f>'1.47 Adult population share'!AS35/100*'1.46 Population'!AS35</f>
        <v>145917.86048364916</v>
      </c>
      <c r="AT35" s="82">
        <f>'1.47 Adult population share'!AT35/100*'1.46 Population'!AT35</f>
        <v>13080.893421177489</v>
      </c>
      <c r="AU35" s="82">
        <f>'1.47 Adult population share'!AU35/100*'1.46 Population'!AU35</f>
        <v>33212.212550815479</v>
      </c>
      <c r="AV35" s="82">
        <f>'1.47 Adult population share'!AV35/100*'1.46 Population'!AV35</f>
        <v>3346.2346036248787</v>
      </c>
      <c r="AW35" s="82">
        <f>'1.47 Adult population share'!AW35/100*'1.46 Population'!AW35</f>
        <v>6401.3598856725976</v>
      </c>
      <c r="AX35" s="82">
        <f>'1.47 Adult population share'!AX35/100*'1.46 Population'!AX35</f>
        <v>10119.865111661245</v>
      </c>
      <c r="AY35" s="82">
        <f>'1.47 Adult population share'!AY35/100*'1.46 Population'!AY35</f>
        <v>8450.2807078469032</v>
      </c>
      <c r="AZ35" s="82">
        <f>'1.47 Adult population share'!AZ35/100*'1.46 Population'!AZ35</f>
        <v>81217.151656886432</v>
      </c>
      <c r="BA35" s="82">
        <f>'1.47 Adult population share'!BA35/100*'1.46 Population'!BA35</f>
        <v>20365.311981895593</v>
      </c>
      <c r="BB35" s="82">
        <f>'1.47 Adult population share'!BB35/100*'1.46 Population'!BB35</f>
        <v>2597.4981244281112</v>
      </c>
      <c r="BC35" s="82">
        <f>'1.47 Adult population share'!BC35/100*'1.46 Population'!BC35</f>
        <v>19980.087102679758</v>
      </c>
      <c r="BD35" s="82"/>
      <c r="BE35" s="82">
        <f>'1.47 Adult population share'!BE35/100*'1.46 Population'!BE35</f>
        <v>25741.965271371879</v>
      </c>
      <c r="BF35" s="82">
        <f>'1.47 Adult population share'!BF35/100*'1.46 Population'!BF35</f>
        <v>11318.236596144108</v>
      </c>
      <c r="BG35" s="82">
        <f>'1.47 Adult population share'!BG35/100*'1.46 Population'!BG35</f>
        <v>51802.209854765351</v>
      </c>
      <c r="BH35" s="82">
        <f>'1.47 Adult population share'!BH35/100*'1.46 Population'!BH35</f>
        <v>56017.826742771402</v>
      </c>
      <c r="BI35" s="82">
        <f>'1.47 Adult population share'!BI35/100*'1.46 Population'!BI35</f>
        <v>5438.7806958150977</v>
      </c>
      <c r="BJ35" s="82">
        <f>'1.47 Adult population share'!BJ35/100*'1.46 Population'!BJ35</f>
        <v>22518.081881002869</v>
      </c>
      <c r="BK35" s="82">
        <f>'1.47 Adult population share'!BK35/100*'1.46 Population'!BK35</f>
        <v>22699.969061444132</v>
      </c>
      <c r="BL35" s="82">
        <f>'1.47 Adult population share'!BL35/100*'1.46 Population'!BL35</f>
        <v>87081.528752000449</v>
      </c>
      <c r="BM35" s="82">
        <f>'1.47 Adult population share'!BM35/100*'1.46 Population'!BM35</f>
        <v>18951.922222926358</v>
      </c>
      <c r="BN35" s="82">
        <f>'1.47 Adult population share'!BN35/100*'1.46 Population'!BN35</f>
        <v>35038.55863729617</v>
      </c>
      <c r="BO35" s="82">
        <f>'1.47 Adult population share'!BO35/100*'1.46 Population'!BO35</f>
        <v>8032.6111513793585</v>
      </c>
      <c r="BP35" s="82">
        <f>'1.47 Adult population share'!BP35/100*'1.46 Population'!BP35</f>
        <v>6944.9286741558508</v>
      </c>
      <c r="BQ35" s="82"/>
      <c r="BR35" s="82">
        <f>'1.47 Adult population share'!BR35/100*'1.46 Population'!BR35</f>
        <v>28025.389375207109</v>
      </c>
      <c r="BS35" s="82">
        <f>'1.47 Adult population share'!BS35/100*'1.46 Population'!BS35</f>
        <v>245695.32174200454</v>
      </c>
      <c r="BT35" s="82">
        <f>'1.47 Adult population share'!BT35/100*'1.46 Population'!BT35</f>
        <v>400547.05643063568</v>
      </c>
      <c r="BU35" s="82">
        <f>'1.47 Adult population share'!BU35/100*'1.46 Population'!BU35</f>
        <v>7089.2969189708565</v>
      </c>
      <c r="BV35" s="82">
        <f>'1.47 Adult population share'!BV35/100*'1.46 Population'!BV35</f>
        <v>8945.2964666087119</v>
      </c>
      <c r="BW35" s="82">
        <f>'1.47 Adult population share'!BW35/100*'1.46 Population'!BW35</f>
        <v>4509.8581832467225</v>
      </c>
      <c r="BX35" s="82">
        <f>'1.47 Adult population share'!BX35/100*'1.46 Population'!BX35</f>
        <v>4439.4059758055682</v>
      </c>
      <c r="BY35" s="82">
        <f>'1.47 Adult population share'!BY35/100*'1.46 Population'!BY35</f>
        <v>50939.07236935816</v>
      </c>
      <c r="BZ35" s="82">
        <f>'1.47 Adult population share'!BZ35/100*'1.46 Population'!BZ35</f>
        <v>69768.240195137376</v>
      </c>
      <c r="CA35" s="82">
        <f>'1.47 Adult population share'!CA35/100*'1.46 Population'!CA35</f>
        <v>9472.2290467354105</v>
      </c>
      <c r="CB35" s="82">
        <f>'1.47 Adult population share'!CB35/100*'1.46 Population'!CB35</f>
        <v>3590.666197144169</v>
      </c>
      <c r="CC35" s="82">
        <f>'1.47 Adult population share'!CC35/100*'1.46 Population'!CC35</f>
        <v>50704.626267715728</v>
      </c>
      <c r="CD35" s="82">
        <f>'1.47 Adult population share'!CD35/100*'1.46 Population'!CD35</f>
        <v>13589.579024954972</v>
      </c>
      <c r="CE35" s="82">
        <f>'1.47 Adult population share'!CE35/100*'1.46 Population'!CE35</f>
        <v>3888.5085269640781</v>
      </c>
      <c r="CF35" s="82">
        <f>'1.47 Adult population share'!CF35/100*'1.46 Population'!CF35</f>
        <v>8963.7501939518006</v>
      </c>
      <c r="CG35" s="82">
        <f>'1.47 Adult population share'!CG35/100*'1.46 Population'!CG35</f>
        <v>39511.278386433267</v>
      </c>
      <c r="CH35" s="82">
        <f>'1.47 Adult population share'!CH35/100*'1.46 Population'!CH35</f>
        <v>7720.1538768918808</v>
      </c>
      <c r="CI35" s="82">
        <f>'1.47 Adult population share'!CI35/100*'1.46 Population'!CI35</f>
        <v>6526.6442324961263</v>
      </c>
      <c r="CJ35" s="82">
        <f>'1.47 Adult population share'!CJ35/100*'1.46 Population'!CJ35</f>
        <v>52066.775626287636</v>
      </c>
      <c r="CK35" s="82">
        <f>'1.47 Adult population share'!CK35/100*'1.46 Population'!CK35</f>
        <v>51014.154441365004</v>
      </c>
      <c r="CL35" s="82"/>
      <c r="CM35" s="82"/>
      <c r="CN35" s="82"/>
      <c r="CO35" s="82"/>
      <c r="CP35" s="82"/>
    </row>
    <row r="36" spans="1:95" x14ac:dyDescent="0.25">
      <c r="A36" s="77">
        <v>2010</v>
      </c>
      <c r="B36" s="82">
        <f>'1.47 Adult population share'!B36/100*'1.46 Population'!B36</f>
        <v>5072555.5209166091</v>
      </c>
      <c r="C36" s="82"/>
      <c r="D36" s="82">
        <f>'1.47 Adult population share'!D36/100*'1.46 Population'!D36</f>
        <v>6951.7777902663256</v>
      </c>
      <c r="E36" s="82">
        <f>'1.47 Adult population share'!E36/100*'1.46 Population'!E36</f>
        <v>1102098.088424339</v>
      </c>
      <c r="F36" s="82">
        <f>'1.47 Adult population share'!F36/100*'1.46 Population'!F36</f>
        <v>6177.0810199940806</v>
      </c>
      <c r="G36" s="82">
        <f>'1.47 Adult population share'!G36/100*'1.46 Population'!G36</f>
        <v>823883.08734314668</v>
      </c>
      <c r="H36" s="82">
        <f>'1.47 Adult population share'!H36/100*'1.46 Population'!H36</f>
        <v>171822.75251014339</v>
      </c>
      <c r="I36" s="82">
        <f>'1.47 Adult population share'!I36/100*'1.46 Population'!I36</f>
        <v>111038.36519459871</v>
      </c>
      <c r="J36" s="82">
        <f>'1.47 Adult population share'!J36/100*'1.46 Population'!J36</f>
        <v>12285.399590230269</v>
      </c>
      <c r="K36" s="82">
        <f>'1.47 Adult population share'!K36/100*'1.46 Population'!K36</f>
        <v>20786.086375255603</v>
      </c>
      <c r="L36" s="82">
        <f>'1.47 Adult population share'!L36/100*'1.46 Population'!L36</f>
        <v>108526.25251195164</v>
      </c>
      <c r="M36" s="82">
        <f>'1.47 Adult population share'!M36/100*'1.46 Population'!M36</f>
        <v>61768.594672198516</v>
      </c>
      <c r="N36" s="82">
        <f>'1.47 Adult population share'!N36/100*'1.46 Population'!N36</f>
        <v>4196.2851086669107</v>
      </c>
      <c r="O36" s="82">
        <f>'1.47 Adult population share'!O36/100*'1.46 Population'!O36</f>
        <v>41386.117480814486</v>
      </c>
      <c r="P36" s="82"/>
      <c r="Q36" s="82">
        <f>'1.47 Adult population share'!Q36/100*'1.46 Population'!Q36</f>
        <v>53890.224606888522</v>
      </c>
      <c r="R36" s="82">
        <f>'1.47 Adult population share'!R36/100*'1.46 Population'!R36</f>
        <v>19699.814128458336</v>
      </c>
      <c r="S36" s="82">
        <f>'1.47 Adult population share'!S36/100*'1.46 Population'!S36</f>
        <v>67438.323081032766</v>
      </c>
      <c r="T36" s="82"/>
      <c r="U36" s="82">
        <f>'1.47 Adult population share'!U36/100*'1.46 Population'!U36</f>
        <v>17844.071005609698</v>
      </c>
      <c r="V36" s="82">
        <f>'1.47 Adult population share'!V36/100*'1.46 Population'!V36</f>
        <v>3443.6234112766992</v>
      </c>
      <c r="W36" s="82">
        <f>'1.47 Adult population share'!W36/100*'1.46 Population'!W36</f>
        <v>272949.83762780984</v>
      </c>
      <c r="X36" s="82">
        <f>'1.47 Adult population share'!X36/100*'1.46 Population'!X36</f>
        <v>8089.6304324786379</v>
      </c>
      <c r="Y36" s="82">
        <f>'1.47 Adult population share'!Y36/100*'1.46 Population'!Y36</f>
        <v>3279.8299681533808</v>
      </c>
      <c r="Z36" s="82">
        <f>'1.47 Adult population share'!Z36/100*'1.46 Population'!Z36</f>
        <v>6417.6598014363408</v>
      </c>
      <c r="AA36" s="82">
        <f>'1.47 Adult population share'!AA36/100*'1.46 Population'!AA36</f>
        <v>3636.6414196007113</v>
      </c>
      <c r="AB36" s="82">
        <f>'1.47 Adult population share'!AB36/100*'1.46 Population'!AB36</f>
        <v>8970.8135328907483</v>
      </c>
      <c r="AC36" s="82">
        <f>'1.47 Adult population share'!AC36/100*'1.46 Population'!AC36</f>
        <v>1105.981880189687</v>
      </c>
      <c r="AD36" s="82">
        <f>'1.47 Adult population share'!AD36/100*'1.46 Population'!AD36</f>
        <v>3315.9014177442014</v>
      </c>
      <c r="AE36" s="82">
        <f>'1.47 Adult population share'!AE36/100*'1.46 Population'!AE36</f>
        <v>8529.8680325180158</v>
      </c>
      <c r="AF36" s="82">
        <f>'1.47 Adult population share'!AF36/100*'1.46 Population'!AF36</f>
        <v>1820.3462319644068</v>
      </c>
      <c r="AG36" s="82">
        <f>'1.47 Adult population share'!AG36/100*'1.46 Population'!AG36</f>
        <v>2678.0370029156197</v>
      </c>
      <c r="AH36" s="82">
        <f>'1.47 Adult population share'!AH36/100*'1.46 Population'!AH36</f>
        <v>1680.0875793415864</v>
      </c>
      <c r="AI36" s="82">
        <f>'1.47 Adult population share'!AI36/100*'1.46 Population'!AI36</f>
        <v>32729.538486678903</v>
      </c>
      <c r="AJ36" s="82">
        <f>'1.47 Adult population share'!AJ36/100*'1.46 Population'!AJ36</f>
        <v>17081.038251485134</v>
      </c>
      <c r="AK36" s="82">
        <f>'1.47 Adult population share'!AK36/100*'1.46 Population'!AK36</f>
        <v>121564.42244864539</v>
      </c>
      <c r="AL36" s="82">
        <f>'1.47 Adult population share'!AL36/100*'1.46 Population'!AL36</f>
        <v>6030.1025384129853</v>
      </c>
      <c r="AM36" s="82">
        <f>'1.47 Adult population share'!AM36/100*'1.46 Population'!AM36</f>
        <v>4569.3266651513177</v>
      </c>
      <c r="AN36" s="82">
        <f>'1.47 Adult population share'!AN36/100*'1.46 Population'!AN36</f>
        <v>1761.7476457748674</v>
      </c>
      <c r="AO36" s="82">
        <f>'1.47 Adult population share'!AO36/100*'1.46 Population'!AO36</f>
        <v>39425.027003802643</v>
      </c>
      <c r="AP36" s="82"/>
      <c r="AQ36" s="82">
        <f>'1.47 Adult population share'!AQ36/100*'1.46 Population'!AQ36</f>
        <v>30557.72953201105</v>
      </c>
      <c r="AR36" s="82">
        <f>'1.47 Adult population share'!AR36/100*'1.46 Population'!AR36</f>
        <v>6477.9816086616138</v>
      </c>
      <c r="AS36" s="82">
        <f>'1.47 Adult population share'!AS36/100*'1.46 Population'!AS36</f>
        <v>148202.89603052163</v>
      </c>
      <c r="AT36" s="82">
        <f>'1.47 Adult population share'!AT36/100*'1.46 Population'!AT36</f>
        <v>13295.728492214655</v>
      </c>
      <c r="AU36" s="82">
        <f>'1.47 Adult population share'!AU36/100*'1.46 Population'!AU36</f>
        <v>33799.42926391925</v>
      </c>
      <c r="AV36" s="82">
        <f>'1.47 Adult population share'!AV36/100*'1.46 Population'!AV36</f>
        <v>3419.5123705440801</v>
      </c>
      <c r="AW36" s="82">
        <f>'1.47 Adult population share'!AW36/100*'1.46 Population'!AW36</f>
        <v>6499.2127263908224</v>
      </c>
      <c r="AX36" s="82">
        <f>'1.47 Adult population share'!AX36/100*'1.46 Population'!AX36</f>
        <v>10345.058541488501</v>
      </c>
      <c r="AY36" s="82">
        <f>'1.47 Adult population share'!AY36/100*'1.46 Population'!AY36</f>
        <v>8734.6613724532854</v>
      </c>
      <c r="AZ36" s="82">
        <f>'1.47 Adult population share'!AZ36/100*'1.46 Population'!AZ36</f>
        <v>83064.798588475212</v>
      </c>
      <c r="BA36" s="82">
        <f>'1.47 Adult population share'!BA36/100*'1.46 Population'!BA36</f>
        <v>20748.995919171619</v>
      </c>
      <c r="BB36" s="82">
        <f>'1.47 Adult population share'!BB36/100*'1.46 Population'!BB36</f>
        <v>2615.0231505677725</v>
      </c>
      <c r="BC36" s="82">
        <f>'1.47 Adult population share'!BC36/100*'1.46 Population'!BC36</f>
        <v>20391.801352857121</v>
      </c>
      <c r="BD36" s="82"/>
      <c r="BE36" s="82">
        <f>'1.47 Adult population share'!BE36/100*'1.46 Population'!BE36</f>
        <v>26237.485851563699</v>
      </c>
      <c r="BF36" s="82">
        <f>'1.47 Adult population share'!BF36/100*'1.46 Population'!BF36</f>
        <v>11651.819239843919</v>
      </c>
      <c r="BG36" s="82">
        <f>'1.47 Adult population share'!BG36/100*'1.46 Population'!BG36</f>
        <v>52978.913975615651</v>
      </c>
      <c r="BH36" s="82">
        <f>'1.47 Adult population share'!BH36/100*'1.46 Population'!BH36</f>
        <v>56834.460666130268</v>
      </c>
      <c r="BI36" s="82">
        <f>'1.47 Adult population share'!BI36/100*'1.46 Population'!BI36</f>
        <v>5547.0733894599307</v>
      </c>
      <c r="BJ36" s="82">
        <f>'1.47 Adult population share'!BJ36/100*'1.46 Population'!BJ36</f>
        <v>23144.54053925836</v>
      </c>
      <c r="BK36" s="82">
        <f>'1.47 Adult population share'!BK36/100*'1.46 Population'!BK36</f>
        <v>23092.431950502651</v>
      </c>
      <c r="BL36" s="82">
        <f>'1.47 Adult population share'!BL36/100*'1.46 Population'!BL36</f>
        <v>89400.265447745245</v>
      </c>
      <c r="BM36" s="82">
        <f>'1.47 Adult population share'!BM36/100*'1.46 Population'!BM36</f>
        <v>19545.878296665785</v>
      </c>
      <c r="BN36" s="82">
        <f>'1.47 Adult population share'!BN36/100*'1.46 Population'!BN36</f>
        <v>35650.350143654992</v>
      </c>
      <c r="BO36" s="82">
        <f>'1.47 Adult population share'!BO36/100*'1.46 Population'!BO36</f>
        <v>8151.1182169062804</v>
      </c>
      <c r="BP36" s="82">
        <f>'1.47 Adult population share'!BP36/100*'1.46 Population'!BP36</f>
        <v>7106.1121540634176</v>
      </c>
      <c r="BQ36" s="82"/>
      <c r="BR36" s="82">
        <f>'1.47 Adult population share'!BR36/100*'1.46 Population'!BR36</f>
        <v>28403.84556107127</v>
      </c>
      <c r="BS36" s="82">
        <f>'1.47 Adult population share'!BS36/100*'1.46 Population'!BS36</f>
        <v>248240.3665927641</v>
      </c>
      <c r="BT36" s="82">
        <f>'1.47 Adult population share'!BT36/100*'1.46 Population'!BT36</f>
        <v>403056.95473239716</v>
      </c>
      <c r="BU36" s="82">
        <f>'1.47 Adult population share'!BU36/100*'1.46 Population'!BU36</f>
        <v>7121.5203210300888</v>
      </c>
      <c r="BV36" s="82">
        <f>'1.47 Adult population share'!BV36/100*'1.46 Population'!BV36</f>
        <v>9020.8054127190371</v>
      </c>
      <c r="BW36" s="82">
        <f>'1.47 Adult population share'!BW36/100*'1.46 Population'!BW36</f>
        <v>4540.5365023413069</v>
      </c>
      <c r="BX36" s="82">
        <f>'1.47 Adult population share'!BX36/100*'1.46 Population'!BX36</f>
        <v>4468.0684124073414</v>
      </c>
      <c r="BY36" s="82">
        <f>'1.47 Adult population share'!BY36/100*'1.46 Population'!BY36</f>
        <v>51181.500181794683</v>
      </c>
      <c r="BZ36" s="82">
        <f>'1.47 Adult population share'!BZ36/100*'1.46 Population'!BZ36</f>
        <v>69617.235586510535</v>
      </c>
      <c r="CA36" s="82">
        <f>'1.47 Adult population share'!CA36/100*'1.46 Population'!CA36</f>
        <v>9493.6024483898855</v>
      </c>
      <c r="CB36" s="82">
        <f>'1.47 Adult population share'!CB36/100*'1.46 Population'!CB36</f>
        <v>3606.8526064607836</v>
      </c>
      <c r="CC36" s="82">
        <f>'1.47 Adult population share'!CC36/100*'1.46 Population'!CC36</f>
        <v>50890.943298638937</v>
      </c>
      <c r="CD36" s="82">
        <f>'1.47 Adult population share'!CD36/100*'1.46 Population'!CD36</f>
        <v>13695.781862699561</v>
      </c>
      <c r="CE36" s="82">
        <f>'1.47 Adult population share'!CE36/100*'1.46 Population'!CE36</f>
        <v>3944.7105935475397</v>
      </c>
      <c r="CF36" s="82">
        <f>'1.47 Adult population share'!CF36/100*'1.46 Population'!CF36</f>
        <v>8994.619889186768</v>
      </c>
      <c r="CG36" s="82">
        <f>'1.47 Adult population share'!CG36/100*'1.46 Population'!CG36</f>
        <v>39700.547781792055</v>
      </c>
      <c r="CH36" s="82">
        <f>'1.47 Adult population share'!CH36/100*'1.46 Population'!CH36</f>
        <v>7798.8105064996344</v>
      </c>
      <c r="CI36" s="82">
        <f>'1.47 Adult population share'!CI36/100*'1.46 Population'!CI36</f>
        <v>6613.6805157860244</v>
      </c>
      <c r="CJ36" s="82">
        <f>'1.47 Adult population share'!CJ36/100*'1.46 Population'!CJ36</f>
        <v>53058.908593355358</v>
      </c>
      <c r="CK36" s="82">
        <f>'1.47 Adult population share'!CK36/100*'1.46 Population'!CK36</f>
        <v>51448.706380114105</v>
      </c>
      <c r="CL36" s="82"/>
      <c r="CM36" s="82"/>
      <c r="CN36" s="82"/>
      <c r="CO36" s="82"/>
      <c r="CP36" s="82"/>
    </row>
    <row r="37" spans="1:95" x14ac:dyDescent="0.25">
      <c r="A37" s="77">
        <v>2011</v>
      </c>
      <c r="B37" s="82">
        <f>'1.47 Adult population share'!B37/100*'1.46 Population'!B37</f>
        <v>5143668.5569467368</v>
      </c>
      <c r="C37" s="82"/>
      <c r="D37" s="82">
        <f>'1.47 Adult population share'!D37/100*'1.46 Population'!D37</f>
        <v>7080.4100090685342</v>
      </c>
      <c r="E37" s="82">
        <f>'1.47 Adult population share'!E37/100*'1.46 Population'!E37</f>
        <v>1110267.5085666766</v>
      </c>
      <c r="F37" s="82">
        <f>'1.47 Adult population share'!F37/100*'1.46 Population'!F37</f>
        <v>6235.1583796112873</v>
      </c>
      <c r="G37" s="82">
        <f>'1.47 Adult population share'!G37/100*'1.46 Population'!G37</f>
        <v>841064.5672539341</v>
      </c>
      <c r="H37" s="82">
        <f>'1.47 Adult population share'!H37/100*'1.46 Population'!H37</f>
        <v>174802.3788457386</v>
      </c>
      <c r="I37" s="82">
        <f>'1.47 Adult population share'!I37/100*'1.46 Population'!I37</f>
        <v>110904.43957715698</v>
      </c>
      <c r="J37" s="82">
        <f>'1.47 Adult population share'!J37/100*'1.46 Population'!J37</f>
        <v>12408.096257088411</v>
      </c>
      <c r="K37" s="82">
        <f>'1.47 Adult population share'!K37/100*'1.46 Population'!K37</f>
        <v>21345.601167537014</v>
      </c>
      <c r="L37" s="82">
        <f>'1.47 Adult population share'!L37/100*'1.46 Population'!L37</f>
        <v>111198.43726621015</v>
      </c>
      <c r="M37" s="82">
        <f>'1.47 Adult population share'!M37/100*'1.46 Population'!M37</f>
        <v>63091.450968344514</v>
      </c>
      <c r="N37" s="82">
        <f>'1.47 Adult population share'!N37/100*'1.46 Population'!N37</f>
        <v>4304.719198808014</v>
      </c>
      <c r="O37" s="82">
        <f>'1.47 Adult population share'!O37/100*'1.46 Population'!O37</f>
        <v>41926.637283406279</v>
      </c>
      <c r="P37" s="82"/>
      <c r="Q37" s="82">
        <f>'1.47 Adult population share'!Q37/100*'1.46 Population'!Q37</f>
        <v>54294.802084894363</v>
      </c>
      <c r="R37" s="82">
        <f>'1.47 Adult population share'!R37/100*'1.46 Population'!R37</f>
        <v>20024.947693467613</v>
      </c>
      <c r="S37" s="82">
        <f>'1.47 Adult population share'!S37/100*'1.46 Population'!S37</f>
        <v>68442.811701253158</v>
      </c>
      <c r="T37" s="82"/>
      <c r="U37" s="82">
        <f>'1.47 Adult population share'!U37/100*'1.46 Population'!U37</f>
        <v>18099.589538296572</v>
      </c>
      <c r="V37" s="82">
        <f>'1.47 Adult population share'!V37/100*'1.46 Population'!V37</f>
        <v>3476.0667916756629</v>
      </c>
      <c r="W37" s="82">
        <f>'1.47 Adult population share'!W37/100*'1.46 Population'!W37</f>
        <v>272096.13861616689</v>
      </c>
      <c r="X37" s="82">
        <f>'1.47 Adult population share'!X37/100*'1.46 Population'!X37</f>
        <v>8066.2291773937441</v>
      </c>
      <c r="Y37" s="82">
        <f>'1.47 Adult population share'!Y37/100*'1.46 Population'!Y37</f>
        <v>3282.0569584402092</v>
      </c>
      <c r="Z37" s="82">
        <f>'1.47 Adult population share'!Z37/100*'1.46 Population'!Z37</f>
        <v>6361.1474527176642</v>
      </c>
      <c r="AA37" s="82">
        <f>'1.47 Adult population share'!AA37/100*'1.46 Population'!AA37</f>
        <v>3624.3954326205057</v>
      </c>
      <c r="AB37" s="82">
        <f>'1.47 Adult population share'!AB37/100*'1.46 Population'!AB37</f>
        <v>8978.2546476570824</v>
      </c>
      <c r="AC37" s="82">
        <f>'1.47 Adult population share'!AC37/100*'1.46 Population'!AC37</f>
        <v>1099.9107568287166</v>
      </c>
      <c r="AD37" s="82">
        <f>'1.47 Adult population share'!AD37/100*'1.46 Population'!AD37</f>
        <v>3281.7487047114887</v>
      </c>
      <c r="AE37" s="82">
        <f>'1.47 Adult population share'!AE37/100*'1.46 Population'!AE37</f>
        <v>8509.1851565336001</v>
      </c>
      <c r="AF37" s="82">
        <f>'1.47 Adult population share'!AF37/100*'1.46 Population'!AF37</f>
        <v>1780.7877799696751</v>
      </c>
      <c r="AG37" s="82">
        <f>'1.47 Adult population share'!AG37/100*'1.46 Population'!AG37</f>
        <v>2607.649679394176</v>
      </c>
      <c r="AH37" s="82">
        <f>'1.47 Adult population share'!AH37/100*'1.46 Population'!AH37</f>
        <v>1691.2978406380214</v>
      </c>
      <c r="AI37" s="82">
        <f>'1.47 Adult population share'!AI37/100*'1.46 Population'!AI37</f>
        <v>32765.067091629302</v>
      </c>
      <c r="AJ37" s="82">
        <f>'1.47 Adult population share'!AJ37/100*'1.46 Population'!AJ37</f>
        <v>16999.051927219945</v>
      </c>
      <c r="AK37" s="82">
        <f>'1.47 Adult population share'!AK37/100*'1.46 Population'!AK37</f>
        <v>121315.85743919572</v>
      </c>
      <c r="AL37" s="82">
        <f>'1.47 Adult population share'!AL37/100*'1.46 Population'!AL37</f>
        <v>6016.2022566011228</v>
      </c>
      <c r="AM37" s="82">
        <f>'1.47 Adult population share'!AM37/100*'1.46 Population'!AM37</f>
        <v>4579.0217780982539</v>
      </c>
      <c r="AN37" s="82">
        <f>'1.47 Adult population share'!AN37/100*'1.46 Population'!AN37</f>
        <v>1761.1120848091546</v>
      </c>
      <c r="AO37" s="82">
        <f>'1.47 Adult population share'!AO37/100*'1.46 Population'!AO37</f>
        <v>39158.530807699339</v>
      </c>
      <c r="AP37" s="82"/>
      <c r="AQ37" s="82">
        <f>'1.47 Adult population share'!AQ37/100*'1.46 Population'!AQ37</f>
        <v>30950.759111750984</v>
      </c>
      <c r="AR37" s="82">
        <f>'1.47 Adult population share'!AR37/100*'1.46 Population'!AR37</f>
        <v>6624.6690215888957</v>
      </c>
      <c r="AS37" s="82">
        <f>'1.47 Adult population share'!AS37/100*'1.46 Population'!AS37</f>
        <v>150675.9000229566</v>
      </c>
      <c r="AT37" s="82">
        <f>'1.47 Adult population share'!AT37/100*'1.46 Population'!AT37</f>
        <v>13504.02907470683</v>
      </c>
      <c r="AU37" s="82">
        <f>'1.47 Adult population share'!AU37/100*'1.46 Population'!AU37</f>
        <v>34379.104921967089</v>
      </c>
      <c r="AV37" s="82">
        <f>'1.47 Adult population share'!AV37/100*'1.46 Population'!AV37</f>
        <v>3483.1204375102029</v>
      </c>
      <c r="AW37" s="82">
        <f>'1.47 Adult population share'!AW37/100*'1.46 Population'!AW37</f>
        <v>6601.512029960687</v>
      </c>
      <c r="AX37" s="82">
        <f>'1.47 Adult population share'!AX37/100*'1.46 Population'!AX37</f>
        <v>10562.653919015789</v>
      </c>
      <c r="AY37" s="82">
        <f>'1.47 Adult population share'!AY37/100*'1.46 Population'!AY37</f>
        <v>9033.1584454937383</v>
      </c>
      <c r="AZ37" s="82">
        <f>'1.47 Adult population share'!AZ37/100*'1.46 Population'!AZ37</f>
        <v>84873.98144896212</v>
      </c>
      <c r="BA37" s="82">
        <f>'1.47 Adult population share'!BA37/100*'1.46 Population'!BA37</f>
        <v>21125.362388739934</v>
      </c>
      <c r="BB37" s="82">
        <f>'1.47 Adult population share'!BB37/100*'1.46 Population'!BB37</f>
        <v>2631.550227226408</v>
      </c>
      <c r="BC37" s="82">
        <f>'1.47 Adult population share'!BC37/100*'1.46 Population'!BC37</f>
        <v>20794.456094437232</v>
      </c>
      <c r="BD37" s="82"/>
      <c r="BE37" s="82">
        <f>'1.47 Adult population share'!BE37/100*'1.46 Population'!BE37</f>
        <v>26658.414766431102</v>
      </c>
      <c r="BF37" s="82">
        <f>'1.47 Adult population share'!BF37/100*'1.46 Population'!BF37</f>
        <v>11978.345851324384</v>
      </c>
      <c r="BG37" s="82">
        <f>'1.47 Adult population share'!BG37/100*'1.46 Population'!BG37</f>
        <v>54163.175724761481</v>
      </c>
      <c r="BH37" s="82">
        <f>'1.47 Adult population share'!BH37/100*'1.46 Population'!BH37</f>
        <v>57605.136143914417</v>
      </c>
      <c r="BI37" s="82">
        <f>'1.47 Adult population share'!BI37/100*'1.46 Population'!BI37</f>
        <v>5639.4919753114164</v>
      </c>
      <c r="BJ37" s="82">
        <f>'1.47 Adult population share'!BJ37/100*'1.46 Population'!BJ37</f>
        <v>23806.099438449401</v>
      </c>
      <c r="BK37" s="82">
        <f>'1.47 Adult population share'!BK37/100*'1.46 Population'!BK37</f>
        <v>23478.272981120965</v>
      </c>
      <c r="BL37" s="82">
        <f>'1.47 Adult population share'!BL37/100*'1.46 Population'!BL37</f>
        <v>91697.591357349855</v>
      </c>
      <c r="BM37" s="82">
        <f>'1.47 Adult population share'!BM37/100*'1.46 Population'!BM37</f>
        <v>20165.745381698031</v>
      </c>
      <c r="BN37" s="82">
        <f>'1.47 Adult population share'!BN37/100*'1.46 Population'!BN37</f>
        <v>36177.50839170353</v>
      </c>
      <c r="BO37" s="82">
        <f>'1.47 Adult population share'!BO37/100*'1.46 Population'!BO37</f>
        <v>8256.6825512623527</v>
      </c>
      <c r="BP37" s="82">
        <f>'1.47 Adult population share'!BP37/100*'1.46 Population'!BP37</f>
        <v>7146.2614062015937</v>
      </c>
      <c r="BQ37" s="82"/>
      <c r="BR37" s="82">
        <f>'1.47 Adult population share'!BR37/100*'1.46 Population'!BR37</f>
        <v>28713.524752558016</v>
      </c>
      <c r="BS37" s="82">
        <f>'1.47 Adult population share'!BS37/100*'1.46 Population'!BS37</f>
        <v>250762.42091654759</v>
      </c>
      <c r="BT37" s="82">
        <f>'1.47 Adult population share'!BT37/100*'1.46 Population'!BT37</f>
        <v>405718.08138010348</v>
      </c>
      <c r="BU37" s="82">
        <f>'1.47 Adult population share'!BU37/100*'1.46 Population'!BU37</f>
        <v>7155.1367320155296</v>
      </c>
      <c r="BV37" s="82">
        <f>'1.47 Adult population share'!BV37/100*'1.46 Population'!BV37</f>
        <v>9109.9555076225497</v>
      </c>
      <c r="BW37" s="82">
        <f>'1.47 Adult population share'!BW37/100*'1.46 Population'!BW37</f>
        <v>4569.2653533520652</v>
      </c>
      <c r="BX37" s="82">
        <f>'1.47 Adult population share'!BX37/100*'1.46 Population'!BX37</f>
        <v>4491.6058108171219</v>
      </c>
      <c r="BY37" s="82">
        <f>'1.47 Adult population share'!BY37/100*'1.46 Population'!BY37</f>
        <v>51419.945981364639</v>
      </c>
      <c r="BZ37" s="82">
        <f>'1.47 Adult population share'!BZ37/100*'1.46 Population'!BZ37</f>
        <v>69605.830300920745</v>
      </c>
      <c r="CA37" s="82">
        <f>'1.47 Adult population share'!CA37/100*'1.46 Population'!CA37</f>
        <v>9498.8339270335709</v>
      </c>
      <c r="CB37" s="82">
        <f>'1.47 Adult population share'!CB37/100*'1.46 Population'!CB37</f>
        <v>3610.2043776385135</v>
      </c>
      <c r="CC37" s="82">
        <f>'1.47 Adult population share'!CC37/100*'1.46 Population'!CC37</f>
        <v>51056.058227827336</v>
      </c>
      <c r="CD37" s="82">
        <f>'1.47 Adult population share'!CD37/100*'1.46 Population'!CD37</f>
        <v>13797.261036378788</v>
      </c>
      <c r="CE37" s="82">
        <f>'1.47 Adult population share'!CE37/100*'1.46 Population'!CE37</f>
        <v>4002.060916723944</v>
      </c>
      <c r="CF37" s="82">
        <f>'1.47 Adult population share'!CF37/100*'1.46 Population'!CF37</f>
        <v>9011.4425001295131</v>
      </c>
      <c r="CG37" s="82">
        <f>'1.47 Adult population share'!CG37/100*'1.46 Population'!CG37</f>
        <v>39792.84099918203</v>
      </c>
      <c r="CH37" s="82">
        <f>'1.47 Adult population share'!CH37/100*'1.46 Population'!CH37</f>
        <v>7861.4519304714095</v>
      </c>
      <c r="CI37" s="82">
        <f>'1.47 Adult population share'!CI37/100*'1.46 Population'!CI37</f>
        <v>6692.9322545460009</v>
      </c>
      <c r="CJ37" s="82">
        <f>'1.47 Adult population share'!CJ37/100*'1.46 Population'!CJ37</f>
        <v>54091.439174954379</v>
      </c>
      <c r="CK37" s="82">
        <f>'1.47 Adult population share'!CK37/100*'1.46 Population'!CK37</f>
        <v>51820.073709629687</v>
      </c>
      <c r="CL37" s="82"/>
      <c r="CM37" s="82"/>
      <c r="CN37" s="82"/>
      <c r="CO37" s="82"/>
      <c r="CP37" s="82"/>
    </row>
    <row r="38" spans="1:95" x14ac:dyDescent="0.25">
      <c r="A38" s="77">
        <v>2012</v>
      </c>
      <c r="B38" s="82">
        <f>'1.47 Adult population share'!B38/100*'1.46 Population'!B38</f>
        <v>5210939.3743004557</v>
      </c>
      <c r="C38" s="82"/>
      <c r="D38" s="82">
        <f>'1.47 Adult population share'!D38/100*'1.46 Population'!D38</f>
        <v>7193.3067591043591</v>
      </c>
      <c r="E38" s="82">
        <f>'1.47 Adult population share'!E38/100*'1.46 Population'!E38</f>
        <v>1116585.3566816687</v>
      </c>
      <c r="F38" s="82">
        <f>'1.47 Adult population share'!F38/100*'1.46 Population'!F38</f>
        <v>6312.8286630343773</v>
      </c>
      <c r="G38" s="82">
        <f>'1.47 Adult population share'!G38/100*'1.46 Population'!G38</f>
        <v>858668.18595325062</v>
      </c>
      <c r="H38" s="82">
        <f>'1.47 Adult population share'!H38/100*'1.46 Population'!H38</f>
        <v>177621.12865692523</v>
      </c>
      <c r="I38" s="82">
        <f>'1.47 Adult population share'!I38/100*'1.46 Population'!I38</f>
        <v>110770.72542189594</v>
      </c>
      <c r="J38" s="82">
        <f>'1.47 Adult population share'!J38/100*'1.46 Population'!J38</f>
        <v>12509.397068351102</v>
      </c>
      <c r="K38" s="82">
        <f>'1.47 Adult population share'!K38/100*'1.46 Population'!K38</f>
        <v>21844.78453128909</v>
      </c>
      <c r="L38" s="82">
        <f>'1.47 Adult population share'!L38/100*'1.46 Population'!L38</f>
        <v>114052.08386097889</v>
      </c>
      <c r="M38" s="82">
        <f>'1.47 Adult population share'!M38/100*'1.46 Population'!M38</f>
        <v>64460.423230481261</v>
      </c>
      <c r="N38" s="82">
        <f>'1.47 Adult population share'!N38/100*'1.46 Population'!N38</f>
        <v>4431.2593235920813</v>
      </c>
      <c r="O38" s="82">
        <f>'1.47 Adult population share'!O38/100*'1.46 Population'!O38</f>
        <v>42379.950449281314</v>
      </c>
      <c r="P38" s="82"/>
      <c r="Q38" s="82">
        <f>'1.47 Adult population share'!Q38/100*'1.46 Population'!Q38</f>
        <v>54721.05655789929</v>
      </c>
      <c r="R38" s="82">
        <f>'1.47 Adult population share'!R38/100*'1.46 Population'!R38</f>
        <v>20348.512330495909</v>
      </c>
      <c r="S38" s="82">
        <f>'1.47 Adult population share'!S38/100*'1.46 Population'!S38</f>
        <v>69378.284903676948</v>
      </c>
      <c r="T38" s="82"/>
      <c r="U38" s="82">
        <f>'1.47 Adult population share'!U38/100*'1.46 Population'!U38</f>
        <v>18434.605434571255</v>
      </c>
      <c r="V38" s="82">
        <f>'1.47 Adult population share'!V38/100*'1.46 Population'!V38</f>
        <v>3498.4235470142016</v>
      </c>
      <c r="W38" s="82">
        <f>'1.47 Adult population share'!W38/100*'1.46 Population'!W38</f>
        <v>271240.89734118449</v>
      </c>
      <c r="X38" s="82">
        <f>'1.47 Adult population share'!X38/100*'1.46 Population'!X38</f>
        <v>8033.0669221096869</v>
      </c>
      <c r="Y38" s="82">
        <f>'1.47 Adult population share'!Y38/100*'1.46 Population'!Y38</f>
        <v>3289.6950911067984</v>
      </c>
      <c r="Z38" s="82">
        <f>'1.47 Adult population share'!Z38/100*'1.46 Population'!Z38</f>
        <v>6317.2123910746559</v>
      </c>
      <c r="AA38" s="82">
        <f>'1.47 Adult population share'!AA38/100*'1.46 Population'!AA38</f>
        <v>3618.2922588327774</v>
      </c>
      <c r="AB38" s="82">
        <f>'1.47 Adult population share'!AB38/100*'1.46 Population'!AB38</f>
        <v>8979.9166728322107</v>
      </c>
      <c r="AC38" s="82">
        <f>'1.47 Adult population share'!AC38/100*'1.46 Population'!AC38</f>
        <v>1094.5835006495272</v>
      </c>
      <c r="AD38" s="82">
        <f>'1.47 Adult population share'!AD38/100*'1.46 Population'!AD38</f>
        <v>3244.586498796788</v>
      </c>
      <c r="AE38" s="82">
        <f>'1.47 Adult population share'!AE38/100*'1.46 Population'!AE38</f>
        <v>8487.2320199242149</v>
      </c>
      <c r="AF38" s="82">
        <f>'1.47 Adult population share'!AF38/100*'1.46 Population'!AF38</f>
        <v>1753.7525941416432</v>
      </c>
      <c r="AG38" s="82">
        <f>'1.47 Adult population share'!AG38/100*'1.46 Population'!AG38</f>
        <v>2569.0248546658113</v>
      </c>
      <c r="AH38" s="82">
        <f>'1.47 Adult population share'!AH38/100*'1.46 Population'!AH38</f>
        <v>1698.7857750801008</v>
      </c>
      <c r="AI38" s="82">
        <f>'1.47 Adult population share'!AI38/100*'1.46 Population'!AI38</f>
        <v>32787.657531167344</v>
      </c>
      <c r="AJ38" s="82">
        <f>'1.47 Adult population share'!AJ38/100*'1.46 Population'!AJ38</f>
        <v>16924.090221516679</v>
      </c>
      <c r="AK38" s="82">
        <f>'1.47 Adult population share'!AK38/100*'1.46 Population'!AK38</f>
        <v>120971.42066629995</v>
      </c>
      <c r="AL38" s="82">
        <f>'1.47 Adult population share'!AL38/100*'1.46 Population'!AL38</f>
        <v>6000.8860124120274</v>
      </c>
      <c r="AM38" s="82">
        <f>'1.47 Adult population share'!AM38/100*'1.46 Population'!AM38</f>
        <v>4588.9990456645155</v>
      </c>
      <c r="AN38" s="82">
        <f>'1.47 Adult population share'!AN38/100*'1.46 Population'!AN38</f>
        <v>1762.4333594618399</v>
      </c>
      <c r="AO38" s="82">
        <f>'1.47 Adult population share'!AO38/100*'1.46 Population'!AO38</f>
        <v>38972.281973849975</v>
      </c>
      <c r="AP38" s="82"/>
      <c r="AQ38" s="82">
        <f>'1.47 Adult population share'!AQ38/100*'1.46 Population'!AQ38</f>
        <v>31331.22213693411</v>
      </c>
      <c r="AR38" s="82">
        <f>'1.47 Adult population share'!AR38/100*'1.46 Population'!AR38</f>
        <v>6776.1501488168196</v>
      </c>
      <c r="AS38" s="82">
        <f>'1.47 Adult population share'!AS38/100*'1.46 Population'!AS38</f>
        <v>153007.34909534699</v>
      </c>
      <c r="AT38" s="82">
        <f>'1.47 Adult population share'!AT38/100*'1.46 Population'!AT38</f>
        <v>13712.744821262544</v>
      </c>
      <c r="AU38" s="82">
        <f>'1.47 Adult population share'!AU38/100*'1.46 Population'!AU38</f>
        <v>34929.710588707785</v>
      </c>
      <c r="AV38" s="82">
        <f>'1.47 Adult population share'!AV38/100*'1.46 Population'!AV38</f>
        <v>3551.6239502912244</v>
      </c>
      <c r="AW38" s="82">
        <f>'1.47 Adult population share'!AW38/100*'1.46 Population'!AW38</f>
        <v>6699.5733527680268</v>
      </c>
      <c r="AX38" s="82">
        <f>'1.47 Adult population share'!AX38/100*'1.46 Population'!AX38</f>
        <v>10785.996896525716</v>
      </c>
      <c r="AY38" s="82">
        <f>'1.47 Adult population share'!AY38/100*'1.46 Population'!AY38</f>
        <v>9338.2750462545482</v>
      </c>
      <c r="AZ38" s="82">
        <f>'1.47 Adult population share'!AZ38/100*'1.46 Population'!AZ38</f>
        <v>86663.081267778645</v>
      </c>
      <c r="BA38" s="82">
        <f>'1.47 Adult population share'!BA38/100*'1.46 Population'!BA38</f>
        <v>21499.222811754116</v>
      </c>
      <c r="BB38" s="82">
        <f>'1.47 Adult population share'!BB38/100*'1.46 Population'!BB38</f>
        <v>2647.9896390464664</v>
      </c>
      <c r="BC38" s="82">
        <f>'1.47 Adult population share'!BC38/100*'1.46 Population'!BC38</f>
        <v>21190.670027397784</v>
      </c>
      <c r="BD38" s="82"/>
      <c r="BE38" s="82">
        <f>'1.47 Adult population share'!BE38/100*'1.46 Population'!BE38</f>
        <v>27098.656457386489</v>
      </c>
      <c r="BF38" s="82">
        <f>'1.47 Adult population share'!BF38/100*'1.46 Population'!BF38</f>
        <v>12317.206824094827</v>
      </c>
      <c r="BG38" s="82">
        <f>'1.47 Adult population share'!BG38/100*'1.46 Population'!BG38</f>
        <v>55261.666205219284</v>
      </c>
      <c r="BH38" s="82">
        <f>'1.47 Adult population share'!BH38/100*'1.46 Population'!BH38</f>
        <v>58354.547156002453</v>
      </c>
      <c r="BI38" s="82">
        <f>'1.47 Adult population share'!BI38/100*'1.46 Population'!BI38</f>
        <v>5731.7990571715636</v>
      </c>
      <c r="BJ38" s="82">
        <f>'1.47 Adult population share'!BJ38/100*'1.46 Population'!BJ38</f>
        <v>24495.085666993036</v>
      </c>
      <c r="BK38" s="82">
        <f>'1.47 Adult population share'!BK38/100*'1.46 Population'!BK38</f>
        <v>23874.0012380113</v>
      </c>
      <c r="BL38" s="82">
        <f>'1.47 Adult population share'!BL38/100*'1.46 Population'!BL38</f>
        <v>94097.607322086609</v>
      </c>
      <c r="BM38" s="82">
        <f>'1.47 Adult population share'!BM38/100*'1.46 Population'!BM38</f>
        <v>20790.760871244885</v>
      </c>
      <c r="BN38" s="82">
        <f>'1.47 Adult population share'!BN38/100*'1.46 Population'!BN38</f>
        <v>36787.9061024685</v>
      </c>
      <c r="BO38" s="82">
        <f>'1.47 Adult population share'!BO38/100*'1.46 Population'!BO38</f>
        <v>8352.9030098562234</v>
      </c>
      <c r="BP38" s="82">
        <f>'1.47 Adult population share'!BP38/100*'1.46 Population'!BP38</f>
        <v>7199.5657179826685</v>
      </c>
      <c r="BQ38" s="82"/>
      <c r="BR38" s="82">
        <f>'1.47 Adult population share'!BR38/100*'1.46 Population'!BR38</f>
        <v>29097.854760076032</v>
      </c>
      <c r="BS38" s="82">
        <f>'1.47 Adult population share'!BS38/100*'1.46 Population'!BS38</f>
        <v>253306.07157210255</v>
      </c>
      <c r="BT38" s="82">
        <f>'1.47 Adult population share'!BT38/100*'1.46 Population'!BT38</f>
        <v>408043.35143108963</v>
      </c>
      <c r="BU38" s="82">
        <f>'1.47 Adult population share'!BU38/100*'1.46 Population'!BU38</f>
        <v>7193.5327048491763</v>
      </c>
      <c r="BV38" s="82">
        <f>'1.47 Adult population share'!BV38/100*'1.46 Population'!BV38</f>
        <v>9178.3173655612009</v>
      </c>
      <c r="BW38" s="82">
        <f>'1.47 Adult population share'!BW38/100*'1.46 Population'!BW38</f>
        <v>4598.755518327891</v>
      </c>
      <c r="BX38" s="82">
        <f>'1.47 Adult population share'!BX38/100*'1.46 Population'!BX38</f>
        <v>4516.8296124685785</v>
      </c>
      <c r="BY38" s="82">
        <f>'1.47 Adult population share'!BY38/100*'1.46 Population'!BY38</f>
        <v>51656.129460222313</v>
      </c>
      <c r="BZ38" s="82">
        <f>'1.47 Adult population share'!BZ38/100*'1.46 Population'!BZ38</f>
        <v>69700.824308967247</v>
      </c>
      <c r="CA38" s="82">
        <f>'1.47 Adult population share'!CA38/100*'1.46 Population'!CA38</f>
        <v>9466.4640249901386</v>
      </c>
      <c r="CB38" s="82">
        <f>'1.47 Adult population share'!CB38/100*'1.46 Population'!CB38</f>
        <v>3607.6696247408886</v>
      </c>
      <c r="CC38" s="82">
        <f>'1.47 Adult population share'!CC38/100*'1.46 Population'!CC38</f>
        <v>51114.126290209584</v>
      </c>
      <c r="CD38" s="82">
        <f>'1.47 Adult population share'!CD38/100*'1.46 Population'!CD38</f>
        <v>13886.873236731191</v>
      </c>
      <c r="CE38" s="82">
        <f>'1.47 Adult population share'!CE38/100*'1.46 Population'!CE38</f>
        <v>4065.4189545722734</v>
      </c>
      <c r="CF38" s="82">
        <f>'1.47 Adult population share'!CF38/100*'1.46 Population'!CF38</f>
        <v>9004.4932703478535</v>
      </c>
      <c r="CG38" s="82">
        <f>'1.47 Adult population share'!CG38/100*'1.46 Population'!CG38</f>
        <v>39882.636506970994</v>
      </c>
      <c r="CH38" s="82">
        <f>'1.47 Adult population share'!CH38/100*'1.46 Population'!CH38</f>
        <v>7907.1148312503519</v>
      </c>
      <c r="CI38" s="82">
        <f>'1.47 Adult population share'!CI38/100*'1.46 Population'!CI38</f>
        <v>6772.4922902445433</v>
      </c>
      <c r="CJ38" s="82">
        <f>'1.47 Adult population share'!CJ38/100*'1.46 Population'!CJ38</f>
        <v>54998.45587651473</v>
      </c>
      <c r="CK38" s="82">
        <f>'1.47 Adult population share'!CK38/100*'1.46 Population'!CK38</f>
        <v>52219.892883213804</v>
      </c>
      <c r="CL38" s="82"/>
      <c r="CM38" s="82"/>
      <c r="CN38" s="82"/>
      <c r="CO38" s="82"/>
      <c r="CP38" s="82"/>
    </row>
    <row r="39" spans="1:95" x14ac:dyDescent="0.25">
      <c r="A39" s="77">
        <v>2013</v>
      </c>
      <c r="B39" s="82">
        <f>'1.47 Adult population share'!B39/100*'1.46 Population'!B39</f>
        <v>5279012.1908292267</v>
      </c>
      <c r="C39" s="82"/>
      <c r="D39" s="82">
        <f>'1.47 Adult population share'!D39/100*'1.46 Population'!D39</f>
        <v>7290.6184103157293</v>
      </c>
      <c r="E39" s="82">
        <f>'1.47 Adult population share'!E39/100*'1.46 Population'!E39</f>
        <v>1121763.9477859996</v>
      </c>
      <c r="F39" s="82">
        <f>'1.47 Adult population share'!F39/100*'1.46 Population'!F39</f>
        <v>6338.4015477538169</v>
      </c>
      <c r="G39" s="82">
        <f>'1.47 Adult population share'!G39/100*'1.46 Population'!G39</f>
        <v>876557.48595920007</v>
      </c>
      <c r="H39" s="82">
        <f>'1.47 Adult population share'!H39/100*'1.46 Population'!H39</f>
        <v>180391.9522302151</v>
      </c>
      <c r="I39" s="82">
        <f>'1.47 Adult population share'!I39/100*'1.46 Population'!I39</f>
        <v>110706.89313648189</v>
      </c>
      <c r="J39" s="82">
        <f>'1.47 Adult population share'!J39/100*'1.46 Population'!J39</f>
        <v>12593.483674993477</v>
      </c>
      <c r="K39" s="82">
        <f>'1.47 Adult population share'!K39/100*'1.46 Population'!K39</f>
        <v>22511.714477170015</v>
      </c>
      <c r="L39" s="82">
        <f>'1.47 Adult population share'!L39/100*'1.46 Population'!L39</f>
        <v>117002.11229626396</v>
      </c>
      <c r="M39" s="82">
        <f>'1.47 Adult population share'!M39/100*'1.46 Population'!M39</f>
        <v>65833.82319334046</v>
      </c>
      <c r="N39" s="82">
        <f>'1.47 Adult population share'!N39/100*'1.46 Population'!N39</f>
        <v>4522.9967072395257</v>
      </c>
      <c r="O39" s="82">
        <f>'1.47 Adult population share'!O39/100*'1.46 Population'!O39</f>
        <v>42818.862537740672</v>
      </c>
      <c r="P39" s="82"/>
      <c r="Q39" s="82">
        <f>'1.47 Adult population share'!Q39/100*'1.46 Population'!Q39</f>
        <v>55150.042012220278</v>
      </c>
      <c r="R39" s="82">
        <f>'1.47 Adult population share'!R39/100*'1.46 Population'!R39</f>
        <v>20661.421159548147</v>
      </c>
      <c r="S39" s="82">
        <f>'1.47 Adult population share'!S39/100*'1.46 Population'!S39</f>
        <v>70243.229897781945</v>
      </c>
      <c r="T39" s="82"/>
      <c r="U39" s="82">
        <f>'1.47 Adult population share'!U39/100*'1.46 Population'!U39</f>
        <v>18784.871340787558</v>
      </c>
      <c r="V39" s="82">
        <f>'1.47 Adult population share'!V39/100*'1.46 Population'!V39</f>
        <v>3523.459759553497</v>
      </c>
      <c r="W39" s="82">
        <f>'1.47 Adult population share'!W39/100*'1.46 Population'!W39</f>
        <v>270369.40588838921</v>
      </c>
      <c r="X39" s="82">
        <f>'1.47 Adult population share'!X39/100*'1.46 Population'!X39</f>
        <v>8002.8455665582205</v>
      </c>
      <c r="Y39" s="82">
        <f>'1.47 Adult population share'!Y39/100*'1.46 Population'!Y39</f>
        <v>3300.350733863158</v>
      </c>
      <c r="Z39" s="82">
        <f>'1.47 Adult population share'!Z39/100*'1.46 Population'!Z39</f>
        <v>6274.4983380027343</v>
      </c>
      <c r="AA39" s="82">
        <f>'1.47 Adult population share'!AA39/100*'1.46 Population'!AA39</f>
        <v>3616.0404203257081</v>
      </c>
      <c r="AB39" s="82">
        <f>'1.47 Adult population share'!AB39/100*'1.46 Population'!AB39</f>
        <v>8972.9808253030697</v>
      </c>
      <c r="AC39" s="82">
        <f>'1.47 Adult population share'!AC39/100*'1.46 Population'!AC39</f>
        <v>1085.8369917806144</v>
      </c>
      <c r="AD39" s="82">
        <f>'1.47 Adult population share'!AD39/100*'1.46 Population'!AD39</f>
        <v>3172.6462831337976</v>
      </c>
      <c r="AE39" s="82">
        <f>'1.47 Adult population share'!AE39/100*'1.46 Population'!AE39</f>
        <v>8468.4372006387821</v>
      </c>
      <c r="AF39" s="82">
        <f>'1.47 Adult population share'!AF39/100*'1.46 Population'!AF39</f>
        <v>1732.550255211976</v>
      </c>
      <c r="AG39" s="82">
        <f>'1.47 Adult population share'!AG39/100*'1.46 Population'!AG39</f>
        <v>2542.8941756725294</v>
      </c>
      <c r="AH39" s="82">
        <f>'1.47 Adult population share'!AH39/100*'1.46 Population'!AH39</f>
        <v>1704.8991331422317</v>
      </c>
      <c r="AI39" s="82">
        <f>'1.47 Adult population share'!AI39/100*'1.46 Population'!AI39</f>
        <v>32799.701874643732</v>
      </c>
      <c r="AJ39" s="82">
        <f>'1.47 Adult population share'!AJ39/100*'1.46 Population'!AJ39</f>
        <v>16881.70259072839</v>
      </c>
      <c r="AK39" s="82">
        <f>'1.47 Adult population share'!AK39/100*'1.46 Population'!AK39</f>
        <v>120566.05074605171</v>
      </c>
      <c r="AL39" s="82">
        <f>'1.47 Adult population share'!AL39/100*'1.46 Population'!AL39</f>
        <v>5984.8210398647061</v>
      </c>
      <c r="AM39" s="82">
        <f>'1.47 Adult population share'!AM39/100*'1.46 Population'!AM39</f>
        <v>4596.3716055688501</v>
      </c>
      <c r="AN39" s="82">
        <f>'1.47 Adult population share'!AN39/100*'1.46 Population'!AN39</f>
        <v>1761.9947243802001</v>
      </c>
      <c r="AO39" s="82">
        <f>'1.47 Adult population share'!AO39/100*'1.46 Population'!AO39</f>
        <v>38846.685587453576</v>
      </c>
      <c r="AP39" s="82"/>
      <c r="AQ39" s="82">
        <f>'1.47 Adult population share'!AQ39/100*'1.46 Population'!AQ39</f>
        <v>31705.565018633562</v>
      </c>
      <c r="AR39" s="82">
        <f>'1.47 Adult population share'!AR39/100*'1.46 Population'!AR39</f>
        <v>6931.1833395433105</v>
      </c>
      <c r="AS39" s="82">
        <f>'1.47 Adult population share'!AS39/100*'1.46 Population'!AS39</f>
        <v>155278.8324846942</v>
      </c>
      <c r="AT39" s="82">
        <f>'1.47 Adult population share'!AT39/100*'1.46 Population'!AT39</f>
        <v>13920.899862373521</v>
      </c>
      <c r="AU39" s="82">
        <f>'1.47 Adult population share'!AU39/100*'1.46 Population'!AU39</f>
        <v>35460.117713515909</v>
      </c>
      <c r="AV39" s="82">
        <f>'1.47 Adult population share'!AV39/100*'1.46 Population'!AV39</f>
        <v>3621.7249092890515</v>
      </c>
      <c r="AW39" s="82">
        <f>'1.47 Adult population share'!AW39/100*'1.46 Population'!AW39</f>
        <v>6797.5565819584244</v>
      </c>
      <c r="AX39" s="82">
        <f>'1.47 Adult population share'!AX39/100*'1.46 Population'!AX39</f>
        <v>11012.289562164395</v>
      </c>
      <c r="AY39" s="82">
        <f>'1.47 Adult population share'!AY39/100*'1.46 Population'!AY39</f>
        <v>9651.0065209323711</v>
      </c>
      <c r="AZ39" s="82">
        <f>'1.47 Adult population share'!AZ39/100*'1.46 Population'!AZ39</f>
        <v>88435.029567846927</v>
      </c>
      <c r="BA39" s="82">
        <f>'1.47 Adult population share'!BA39/100*'1.46 Population'!BA39</f>
        <v>21871.399906777126</v>
      </c>
      <c r="BB39" s="82">
        <f>'1.47 Adult population share'!BB39/100*'1.46 Population'!BB39</f>
        <v>2664.2232344249614</v>
      </c>
      <c r="BC39" s="82">
        <f>'1.47 Adult population share'!BC39/100*'1.46 Population'!BC39</f>
        <v>21582.429921477524</v>
      </c>
      <c r="BD39" s="82"/>
      <c r="BE39" s="82">
        <f>'1.47 Adult population share'!BE39/100*'1.46 Population'!BE39</f>
        <v>27536.141761367046</v>
      </c>
      <c r="BF39" s="82">
        <f>'1.47 Adult population share'!BF39/100*'1.46 Population'!BF39</f>
        <v>12668.834392935516</v>
      </c>
      <c r="BG39" s="82">
        <f>'1.47 Adult population share'!BG39/100*'1.46 Population'!BG39</f>
        <v>56350.993905533876</v>
      </c>
      <c r="BH39" s="82">
        <f>'1.47 Adult population share'!BH39/100*'1.46 Population'!BH39</f>
        <v>59075.152543756703</v>
      </c>
      <c r="BI39" s="82">
        <f>'1.47 Adult population share'!BI39/100*'1.46 Population'!BI39</f>
        <v>5829.6932956868541</v>
      </c>
      <c r="BJ39" s="82">
        <f>'1.47 Adult population share'!BJ39/100*'1.46 Population'!BJ39</f>
        <v>25213.485964166575</v>
      </c>
      <c r="BK39" s="82">
        <f>'1.47 Adult population share'!BK39/100*'1.46 Population'!BK39</f>
        <v>24268.440156374883</v>
      </c>
      <c r="BL39" s="82">
        <f>'1.47 Adult population share'!BL39/100*'1.46 Population'!BL39</f>
        <v>96611.619496292114</v>
      </c>
      <c r="BM39" s="82">
        <f>'1.47 Adult population share'!BM39/100*'1.46 Population'!BM39</f>
        <v>21403.079725586369</v>
      </c>
      <c r="BN39" s="82">
        <f>'1.47 Adult population share'!BN39/100*'1.46 Population'!BN39</f>
        <v>37432.047693188462</v>
      </c>
      <c r="BO39" s="82">
        <f>'1.47 Adult population share'!BO39/100*'1.46 Population'!BO39</f>
        <v>8441.697817704744</v>
      </c>
      <c r="BP39" s="82">
        <f>'1.47 Adult population share'!BP39/100*'1.46 Population'!BP39</f>
        <v>7260.9031969989301</v>
      </c>
      <c r="BQ39" s="82"/>
      <c r="BR39" s="82">
        <f>'1.47 Adult population share'!BR39/100*'1.46 Population'!BR39</f>
        <v>29480.057491581469</v>
      </c>
      <c r="BS39" s="82">
        <f>'1.47 Adult population share'!BS39/100*'1.46 Population'!BS39</f>
        <v>255761.9419762966</v>
      </c>
      <c r="BT39" s="82">
        <f>'1.47 Adult population share'!BT39/100*'1.46 Population'!BT39</f>
        <v>410304.92770612962</v>
      </c>
      <c r="BU39" s="82">
        <f>'1.47 Adult population share'!BU39/100*'1.46 Population'!BU39</f>
        <v>7238.5763715567482</v>
      </c>
      <c r="BV39" s="82">
        <f>'1.47 Adult population share'!BV39/100*'1.46 Population'!BV39</f>
        <v>9229.012925170191</v>
      </c>
      <c r="BW39" s="82">
        <f>'1.47 Adult population share'!BW39/100*'1.46 Population'!BW39</f>
        <v>4632.4872303772236</v>
      </c>
      <c r="BX39" s="82">
        <f>'1.47 Adult population share'!BX39/100*'1.46 Population'!BX39</f>
        <v>4540.3326607936351</v>
      </c>
      <c r="BY39" s="82">
        <f>'1.47 Adult population share'!BY39/100*'1.46 Population'!BY39</f>
        <v>51875.52135270353</v>
      </c>
      <c r="BZ39" s="82">
        <f>'1.47 Adult population share'!BZ39/100*'1.46 Population'!BZ39</f>
        <v>69979.862594915976</v>
      </c>
      <c r="CA39" s="82">
        <f>'1.47 Adult population share'!CA39/100*'1.46 Population'!CA39</f>
        <v>9393.4553034581859</v>
      </c>
      <c r="CB39" s="82">
        <f>'1.47 Adult population share'!CB39/100*'1.46 Population'!CB39</f>
        <v>3604.7747531235136</v>
      </c>
      <c r="CC39" s="82">
        <f>'1.47 Adult population share'!CC39/100*'1.46 Population'!CC39</f>
        <v>51409.356908428002</v>
      </c>
      <c r="CD39" s="82">
        <f>'1.47 Adult population share'!CD39/100*'1.46 Population'!CD39</f>
        <v>13951.890964740229</v>
      </c>
      <c r="CE39" s="82">
        <f>'1.47 Adult population share'!CE39/100*'1.46 Population'!CE39</f>
        <v>4129.5357512516111</v>
      </c>
      <c r="CF39" s="82">
        <f>'1.47 Adult population share'!CF39/100*'1.46 Population'!CF39</f>
        <v>8976.2295387369977</v>
      </c>
      <c r="CG39" s="82">
        <f>'1.47 Adult population share'!CG39/100*'1.46 Population'!CG39</f>
        <v>39786.531273630448</v>
      </c>
      <c r="CH39" s="82">
        <f>'1.47 Adult population share'!CH39/100*'1.46 Population'!CH39</f>
        <v>7948.1114427029979</v>
      </c>
      <c r="CI39" s="82">
        <f>'1.47 Adult population share'!CI39/100*'1.46 Population'!CI39</f>
        <v>6850.0116941354918</v>
      </c>
      <c r="CJ39" s="82">
        <f>'1.47 Adult population share'!CJ39/100*'1.46 Population'!CJ39</f>
        <v>55829.5602259425</v>
      </c>
      <c r="CK39" s="82">
        <f>'1.47 Adult population share'!CK39/100*'1.46 Population'!CK39</f>
        <v>52589.778033460498</v>
      </c>
      <c r="CL39" s="82"/>
      <c r="CM39" s="82"/>
      <c r="CN39" s="82"/>
      <c r="CO39" s="82"/>
      <c r="CP39" s="82"/>
    </row>
    <row r="40" spans="1:95" x14ac:dyDescent="0.25">
      <c r="A40" s="77">
        <v>2014</v>
      </c>
      <c r="B40" s="82">
        <f>'1.47 Adult population share'!B40/100*'1.46 Population'!B40</f>
        <v>5363708.3729999969</v>
      </c>
      <c r="C40" s="82"/>
      <c r="D40" s="82">
        <f>'1.47 Adult population share'!D40/100*'1.46 Population'!D40</f>
        <v>7388.6781197367045</v>
      </c>
      <c r="E40" s="82">
        <f>'1.47 Adult population share'!E40/100*'1.46 Population'!E40</f>
        <v>1126610.6190422806</v>
      </c>
      <c r="F40" s="82">
        <f>'1.47 Adult population share'!F40/100*'1.46 Population'!F40</f>
        <v>6380.5694047311499</v>
      </c>
      <c r="G40" s="82">
        <f>'1.47 Adult population share'!G40/100*'1.46 Population'!G40</f>
        <v>894483.31257808593</v>
      </c>
      <c r="H40" s="82">
        <f>'1.47 Adult population share'!H40/100*'1.46 Population'!H40</f>
        <v>183251.45684380428</v>
      </c>
      <c r="I40" s="82">
        <f>'1.47 Adult population share'!I40/100*'1.46 Population'!I40</f>
        <v>110645.45367299815</v>
      </c>
      <c r="J40" s="82">
        <f>'1.47 Adult population share'!J40/100*'1.46 Population'!J40</f>
        <v>12676.57979468928</v>
      </c>
      <c r="K40" s="82">
        <f>'1.47 Adult population share'!K40/100*'1.46 Population'!K40</f>
        <v>22944.81134534259</v>
      </c>
      <c r="L40" s="82">
        <f>'1.47 Adult population share'!L40/100*'1.46 Population'!L40</f>
        <v>119929.1420735461</v>
      </c>
      <c r="M40" s="82">
        <f>'1.47 Adult population share'!M40/100*'1.46 Population'!M40</f>
        <v>67189.018777274527</v>
      </c>
      <c r="N40" s="82">
        <f>'1.47 Adult population share'!N40/100*'1.46 Population'!N40</f>
        <v>4601.0757389061027</v>
      </c>
      <c r="O40" s="82">
        <f>'1.47 Adult population share'!O40/100*'1.46 Population'!O40</f>
        <v>43206.928698118623</v>
      </c>
      <c r="P40" s="82"/>
      <c r="Q40" s="82">
        <f>'1.47 Adult population share'!Q40/100*'1.46 Population'!Q40</f>
        <v>55555.991226409584</v>
      </c>
      <c r="R40" s="82">
        <f>'1.47 Adult population share'!R40/100*'1.46 Population'!R40</f>
        <v>20957.029510358585</v>
      </c>
      <c r="S40" s="82">
        <f>'1.47 Adult population share'!S40/100*'1.46 Population'!S40</f>
        <v>71066.903780719324</v>
      </c>
      <c r="T40" s="82"/>
      <c r="U40" s="82">
        <f>'1.47 Adult population share'!U40/100*'1.46 Population'!U40</f>
        <v>19124.480197823646</v>
      </c>
      <c r="V40" s="82">
        <f>'1.47 Adult population share'!V40/100*'1.46 Population'!V40</f>
        <v>3567.5200938186385</v>
      </c>
      <c r="W40" s="82">
        <f>'1.47 Adult population share'!W40/100*'1.46 Population'!W40</f>
        <v>269369.37908891181</v>
      </c>
      <c r="X40" s="82">
        <f>'1.47 Adult population share'!X40/100*'1.46 Population'!X40</f>
        <v>7975.118227779777</v>
      </c>
      <c r="Y40" s="82">
        <f>'1.47 Adult population share'!Y40/100*'1.46 Population'!Y40</f>
        <v>3307.2491918123492</v>
      </c>
      <c r="Z40" s="82">
        <f>'1.47 Adult population share'!Z40/100*'1.46 Population'!Z40</f>
        <v>6232.8415523263275</v>
      </c>
      <c r="AA40" s="82">
        <f>'1.47 Adult population share'!AA40/100*'1.46 Population'!AA40</f>
        <v>3611.650827483938</v>
      </c>
      <c r="AB40" s="82">
        <f>'1.47 Adult population share'!AB40/100*'1.46 Population'!AB40</f>
        <v>8951.5039386052813</v>
      </c>
      <c r="AC40" s="82">
        <f>'1.47 Adult population share'!AC40/100*'1.46 Population'!AC40</f>
        <v>1077.1325869945592</v>
      </c>
      <c r="AD40" s="82">
        <f>'1.47 Adult population share'!AD40/100*'1.46 Population'!AD40</f>
        <v>3117.3768212296404</v>
      </c>
      <c r="AE40" s="82">
        <f>'1.47 Adult population share'!AE40/100*'1.46 Population'!AE40</f>
        <v>8440.9914443341149</v>
      </c>
      <c r="AF40" s="82">
        <f>'1.47 Adult population share'!AF40/100*'1.46 Population'!AF40</f>
        <v>1708.6991530919083</v>
      </c>
      <c r="AG40" s="82">
        <f>'1.47 Adult population share'!AG40/100*'1.46 Population'!AG40</f>
        <v>2518.0394286817259</v>
      </c>
      <c r="AH40" s="82">
        <f>'1.47 Adult population share'!AH40/100*'1.46 Population'!AH40</f>
        <v>1710.5774863956638</v>
      </c>
      <c r="AI40" s="82">
        <f>'1.47 Adult population share'!AI40/100*'1.46 Population'!AI40</f>
        <v>32766.176372821999</v>
      </c>
      <c r="AJ40" s="82">
        <f>'1.47 Adult population share'!AJ40/100*'1.46 Population'!AJ40</f>
        <v>16839.964502028692</v>
      </c>
      <c r="AK40" s="82">
        <f>'1.47 Adult population share'!AK40/100*'1.46 Population'!AK40</f>
        <v>120176.42893049045</v>
      </c>
      <c r="AL40" s="82">
        <f>'1.47 Adult population share'!AL40/100*'1.46 Population'!AL40</f>
        <v>5968.9815721568484</v>
      </c>
      <c r="AM40" s="82">
        <f>'1.47 Adult population share'!AM40/100*'1.46 Population'!AM40</f>
        <v>4600.0506027537867</v>
      </c>
      <c r="AN40" s="82">
        <f>'1.47 Adult population share'!AN40/100*'1.46 Population'!AN40</f>
        <v>1760.3359506560287</v>
      </c>
      <c r="AO40" s="82">
        <f>'1.47 Adult population share'!AO40/100*'1.46 Population'!AO40</f>
        <v>38634.332012572551</v>
      </c>
      <c r="AP40" s="82"/>
      <c r="AQ40" s="82">
        <f>'1.47 Adult population share'!AQ40/100*'1.46 Population'!AQ40</f>
        <v>32086.0795900868</v>
      </c>
      <c r="AR40" s="82">
        <f>'1.47 Adult population share'!AR40/100*'1.46 Population'!AR40</f>
        <v>7087.967724148155</v>
      </c>
      <c r="AS40" s="82">
        <f>'1.47 Adult population share'!AS40/100*'1.46 Population'!AS40</f>
        <v>157593.81152945862</v>
      </c>
      <c r="AT40" s="82">
        <f>'1.47 Adult population share'!AT40/100*'1.46 Population'!AT40</f>
        <v>14127.580618294109</v>
      </c>
      <c r="AU40" s="82">
        <f>'1.47 Adult population share'!AU40/100*'1.46 Population'!AU40</f>
        <v>35986.19927089382</v>
      </c>
      <c r="AV40" s="82">
        <f>'1.47 Adult population share'!AV40/100*'1.46 Population'!AV40</f>
        <v>3689.6871243646497</v>
      </c>
      <c r="AW40" s="82">
        <f>'1.47 Adult population share'!AW40/100*'1.46 Population'!AW40</f>
        <v>6893.241428143514</v>
      </c>
      <c r="AX40" s="82">
        <f>'1.47 Adult population share'!AX40/100*'1.46 Population'!AX40</f>
        <v>11237.353694033218</v>
      </c>
      <c r="AY40" s="82">
        <f>'1.47 Adult population share'!AY40/100*'1.46 Population'!AY40</f>
        <v>9972.4232661508904</v>
      </c>
      <c r="AZ40" s="82">
        <f>'1.47 Adult population share'!AZ40/100*'1.46 Population'!AZ40</f>
        <v>90197.186261210241</v>
      </c>
      <c r="BA40" s="82">
        <f>'1.47 Adult population share'!BA40/100*'1.46 Population'!BA40</f>
        <v>22245.741525065518</v>
      </c>
      <c r="BB40" s="82">
        <f>'1.47 Adult population share'!BB40/100*'1.46 Population'!BB40</f>
        <v>2680.415458211045</v>
      </c>
      <c r="BC40" s="82">
        <f>'1.47 Adult population share'!BC40/100*'1.46 Population'!BC40</f>
        <v>21973.166671161598</v>
      </c>
      <c r="BD40" s="82"/>
      <c r="BE40" s="82">
        <f>'1.47 Adult population share'!BE40/100*'1.46 Population'!BE40</f>
        <v>27952.520590014461</v>
      </c>
      <c r="BF40" s="82">
        <f>'1.47 Adult population share'!BF40/100*'1.46 Population'!BF40</f>
        <v>13035.19998644009</v>
      </c>
      <c r="BG40" s="82">
        <f>'1.47 Adult population share'!BG40/100*'1.46 Population'!BG40</f>
        <v>57489.74810267776</v>
      </c>
      <c r="BH40" s="82">
        <f>'1.47 Adult population share'!BH40/100*'1.46 Population'!BH40</f>
        <v>59765.184348259987</v>
      </c>
      <c r="BI40" s="82">
        <f>'1.47 Adult population share'!BI40/100*'1.46 Population'!BI40</f>
        <v>5930.0321373570541</v>
      </c>
      <c r="BJ40" s="82">
        <f>'1.47 Adult population share'!BJ40/100*'1.46 Population'!BJ40</f>
        <v>25964.743838725499</v>
      </c>
      <c r="BK40" s="82">
        <f>'1.47 Adult population share'!BK40/100*'1.46 Population'!BK40</f>
        <v>24651.372819825992</v>
      </c>
      <c r="BL40" s="82">
        <f>'1.47 Adult population share'!BL40/100*'1.46 Population'!BL40</f>
        <v>99260.245830035841</v>
      </c>
      <c r="BM40" s="82">
        <f>'1.47 Adult population share'!BM40/100*'1.46 Population'!BM40</f>
        <v>21982.619972483164</v>
      </c>
      <c r="BN40" s="82">
        <f>'1.47 Adult population share'!BN40/100*'1.46 Population'!BN40</f>
        <v>38034.009417891597</v>
      </c>
      <c r="BO40" s="82">
        <f>'1.47 Adult population share'!BO40/100*'1.46 Population'!BO40</f>
        <v>8526.8729308776856</v>
      </c>
      <c r="BP40" s="82">
        <f>'1.47 Adult population share'!BP40/100*'1.46 Population'!BP40</f>
        <v>7329.355705333146</v>
      </c>
      <c r="BQ40" s="82"/>
      <c r="BR40" s="82">
        <f>'1.47 Adult population share'!BR40/100*'1.46 Population'!BR40</f>
        <v>29840.801394950231</v>
      </c>
      <c r="BS40" s="82">
        <f>'1.47 Adult population share'!BS40/100*'1.46 Population'!BS40</f>
        <v>258091.37672280043</v>
      </c>
      <c r="BT40" s="82">
        <f>'1.47 Adult population share'!BT40/100*'1.46 Population'!BT40</f>
        <v>413292.51975114451</v>
      </c>
      <c r="BU40" s="82">
        <f>'1.47 Adult population share'!BU40/100*'1.46 Population'!BU40</f>
        <v>7292.1842029438822</v>
      </c>
      <c r="BV40" s="82">
        <f>'1.47 Adult population share'!BV40/100*'1.46 Population'!BV40</f>
        <v>9267.3174052018094</v>
      </c>
      <c r="BW40" s="82">
        <f>'1.47 Adult population share'!BW40/100*'1.46 Population'!BW40</f>
        <v>4666.7641739652154</v>
      </c>
      <c r="BX40" s="82">
        <f>'1.47 Adult population share'!BX40/100*'1.46 Population'!BX40</f>
        <v>4561.4643068183068</v>
      </c>
      <c r="BY40" s="82">
        <f>'1.47 Adult population share'!BY40/100*'1.46 Population'!BY40</f>
        <v>52097.428266352086</v>
      </c>
      <c r="BZ40" s="82">
        <f>'1.47 Adult population share'!BZ40/100*'1.46 Population'!BZ40</f>
        <v>70286.041554505035</v>
      </c>
      <c r="CA40" s="82">
        <f>'1.47 Adult population share'!CA40/100*'1.46 Population'!CA40</f>
        <v>9327.2940307398294</v>
      </c>
      <c r="CB40" s="82">
        <f>'1.47 Adult population share'!CB40/100*'1.46 Population'!CB40</f>
        <v>3608.4526002724183</v>
      </c>
      <c r="CC40" s="82">
        <f>'1.47 Adult population share'!CC40/100*'1.46 Population'!CC40</f>
        <v>52403.275901322566</v>
      </c>
      <c r="CD40" s="82">
        <f>'1.47 Adult population share'!CD40/100*'1.46 Population'!CD40</f>
        <v>14019.000793898749</v>
      </c>
      <c r="CE40" s="82">
        <f>'1.47 Adult population share'!CE40/100*'1.46 Population'!CE40</f>
        <v>4185.562269127443</v>
      </c>
      <c r="CF40" s="82">
        <f>'1.47 Adult population share'!CF40/100*'1.46 Population'!CF40</f>
        <v>8943.2911304501304</v>
      </c>
      <c r="CG40" s="82">
        <f>'1.47 Adult population share'!CG40/100*'1.46 Population'!CG40</f>
        <v>39594.364642934685</v>
      </c>
      <c r="CH40" s="82">
        <f>'1.47 Adult population share'!CH40/100*'1.46 Population'!CH40</f>
        <v>7999.0883677494758</v>
      </c>
      <c r="CI40" s="82">
        <f>'1.47 Adult population share'!CI40/100*'1.46 Population'!CI40</f>
        <v>6937.9265387085225</v>
      </c>
      <c r="CJ40" s="82">
        <f>'1.47 Adult population share'!CJ40/100*'1.46 Population'!CJ40</f>
        <v>56776.454680151852</v>
      </c>
      <c r="CK40" s="82">
        <f>'1.47 Adult population share'!CK40/100*'1.46 Population'!CK40</f>
        <v>52924.196046089382</v>
      </c>
      <c r="CL40" s="82"/>
      <c r="CM40" s="82"/>
      <c r="CN40" s="82"/>
      <c r="CO40" s="82"/>
      <c r="CP40" s="82"/>
      <c r="CQ40" s="85"/>
    </row>
    <row r="41" spans="1:95" x14ac:dyDescent="0.25">
      <c r="A41" s="77">
        <v>2015</v>
      </c>
      <c r="B41" s="82">
        <f>'1.47 Adult population share'!B41/100*'1.46 Population'!B41</f>
        <v>5433663.7199999969</v>
      </c>
      <c r="C41" s="82"/>
      <c r="D41" s="82">
        <f>'1.47 Adult population share'!D41/100*'1.46 Population'!D41</f>
        <v>7490.353845737447</v>
      </c>
      <c r="E41" s="82">
        <f>'1.47 Adult population share'!E41/100*'1.46 Population'!E41</f>
        <v>1132122.7225798899</v>
      </c>
      <c r="F41" s="82">
        <f>'1.47 Adult population share'!F41/100*'1.46 Population'!F41</f>
        <v>6425.6381350779766</v>
      </c>
      <c r="G41" s="82">
        <f>'1.47 Adult population share'!G41/100*'1.46 Population'!G41</f>
        <v>912263.11308063986</v>
      </c>
      <c r="H41" s="82">
        <f>'1.47 Adult population share'!H41/100*'1.46 Population'!H41</f>
        <v>186238.23515385808</v>
      </c>
      <c r="I41" s="82">
        <f>'1.47 Adult population share'!I41/100*'1.46 Population'!I41</f>
        <v>110506.1152744373</v>
      </c>
      <c r="J41" s="82">
        <f>'1.47 Adult population share'!J41/100*'1.46 Population'!J41</f>
        <v>12764.14354997774</v>
      </c>
      <c r="K41" s="82">
        <f>'1.47 Adult population share'!K41/100*'1.46 Population'!K41</f>
        <v>23400.247928494427</v>
      </c>
      <c r="L41" s="82">
        <f>'1.47 Adult population share'!L41/100*'1.46 Population'!L41</f>
        <v>122782.59889744216</v>
      </c>
      <c r="M41" s="82">
        <f>'1.47 Adult population share'!M41/100*'1.46 Population'!M41</f>
        <v>68527.416402573217</v>
      </c>
      <c r="N41" s="82">
        <f>'1.47 Adult population share'!N41/100*'1.46 Population'!N41</f>
        <v>4674.6972298857554</v>
      </c>
      <c r="O41" s="82">
        <f>'1.47 Adult population share'!O41/100*'1.46 Population'!O41</f>
        <v>43534.315080203596</v>
      </c>
      <c r="P41" s="82"/>
      <c r="Q41" s="82">
        <f>'1.47 Adult population share'!Q41/100*'1.46 Population'!Q41</f>
        <v>55923.265738583556</v>
      </c>
      <c r="R41" s="82">
        <f>'1.47 Adult population share'!R41/100*'1.46 Population'!R41</f>
        <v>21236.661145430739</v>
      </c>
      <c r="S41" s="82">
        <f>'1.47 Adult population share'!S41/100*'1.46 Population'!S41</f>
        <v>71870.841230896884</v>
      </c>
      <c r="T41" s="82"/>
      <c r="U41" s="82">
        <f>'1.47 Adult population share'!U41/100*'1.46 Population'!U41</f>
        <v>19456.848036951771</v>
      </c>
      <c r="V41" s="82">
        <f>'1.47 Adult population share'!V41/100*'1.46 Population'!V41</f>
        <v>3634.2562512835302</v>
      </c>
      <c r="W41" s="82">
        <f>'1.47 Adult population share'!W41/100*'1.46 Population'!W41</f>
        <v>268417.09700363904</v>
      </c>
      <c r="X41" s="82">
        <f>'1.47 Adult population share'!X41/100*'1.46 Population'!X41</f>
        <v>7957.5732724041063</v>
      </c>
      <c r="Y41" s="82">
        <f>'1.47 Adult population share'!Y41/100*'1.46 Population'!Y41</f>
        <v>3307.4874131328447</v>
      </c>
      <c r="Z41" s="82">
        <f>'1.47 Adult population share'!Z41/100*'1.46 Population'!Z41</f>
        <v>6183.5196970203442</v>
      </c>
      <c r="AA41" s="82">
        <f>'1.47 Adult population share'!AA41/100*'1.46 Population'!AA41</f>
        <v>3603.1040959909365</v>
      </c>
      <c r="AB41" s="82">
        <f>'1.47 Adult population share'!AB41/100*'1.46 Population'!AB41</f>
        <v>8953.1399470046345</v>
      </c>
      <c r="AC41" s="82">
        <f>'1.47 Adult population share'!AC41/100*'1.46 Population'!AC41</f>
        <v>1068.537669497272</v>
      </c>
      <c r="AD41" s="82">
        <f>'1.47 Adult population share'!AD41/100*'1.46 Population'!AD41</f>
        <v>3083.2722155441302</v>
      </c>
      <c r="AE41" s="82">
        <f>'1.47 Adult population share'!AE41/100*'1.46 Population'!AE41</f>
        <v>8420.7519962561219</v>
      </c>
      <c r="AF41" s="82">
        <f>'1.47 Adult population share'!AF41/100*'1.46 Population'!AF41</f>
        <v>1689.731595536774</v>
      </c>
      <c r="AG41" s="82">
        <f>'1.47 Adult population share'!AG41/100*'1.46 Population'!AG41</f>
        <v>2497.2768426958683</v>
      </c>
      <c r="AH41" s="82">
        <f>'1.47 Adult population share'!AH41/100*'1.46 Population'!AH41</f>
        <v>1716.1644028034311</v>
      </c>
      <c r="AI41" s="82">
        <f>'1.47 Adult population share'!AI41/100*'1.46 Population'!AI41</f>
        <v>32727.480548720425</v>
      </c>
      <c r="AJ41" s="82">
        <f>'1.47 Adult population share'!AJ41/100*'1.46 Population'!AJ41</f>
        <v>16786.567274563222</v>
      </c>
      <c r="AK41" s="82">
        <f>'1.47 Adult population share'!AK41/100*'1.46 Population'!AK41</f>
        <v>119854.26087542743</v>
      </c>
      <c r="AL41" s="82">
        <f>'1.47 Adult population share'!AL41/100*'1.46 Population'!AL41</f>
        <v>5951.8007444603563</v>
      </c>
      <c r="AM41" s="82">
        <f>'1.47 Adult population share'!AM41/100*'1.46 Population'!AM41</f>
        <v>4600.2135613529617</v>
      </c>
      <c r="AN41" s="82">
        <f>'1.47 Adult population share'!AN41/100*'1.46 Population'!AN41</f>
        <v>1757.9119278790206</v>
      </c>
      <c r="AO41" s="82">
        <f>'1.47 Adult population share'!AO41/100*'1.46 Population'!AO41</f>
        <v>38358.967313901456</v>
      </c>
      <c r="AP41" s="82"/>
      <c r="AQ41" s="82">
        <f>'1.47 Adult population share'!AQ41/100*'1.46 Population'!AQ41</f>
        <v>32478.285662611128</v>
      </c>
      <c r="AR41" s="82">
        <f>'1.47 Adult population share'!AR41/100*'1.46 Population'!AR41</f>
        <v>7245.0456222618714</v>
      </c>
      <c r="AS41" s="82">
        <f>'1.47 Adult population share'!AS41/100*'1.46 Population'!AS41</f>
        <v>159985.11344774088</v>
      </c>
      <c r="AT41" s="82">
        <f>'1.47 Adult population share'!AT41/100*'1.46 Population'!AT41</f>
        <v>14332.108260242661</v>
      </c>
      <c r="AU41" s="82">
        <f>'1.47 Adult population share'!AU41/100*'1.46 Population'!AU41</f>
        <v>36515.504971470931</v>
      </c>
      <c r="AV41" s="82">
        <f>'1.47 Adult population share'!AV41/100*'1.46 Population'!AV41</f>
        <v>3754.2008408332208</v>
      </c>
      <c r="AW41" s="82">
        <f>'1.47 Adult population share'!AW41/100*'1.46 Population'!AW41</f>
        <v>6990.2476742552581</v>
      </c>
      <c r="AX41" s="82">
        <f>'1.47 Adult population share'!AX41/100*'1.46 Population'!AX41</f>
        <v>11459.412262868469</v>
      </c>
      <c r="AY41" s="82">
        <f>'1.47 Adult population share'!AY41/100*'1.46 Population'!AY41</f>
        <v>10302.023738612561</v>
      </c>
      <c r="AZ41" s="82">
        <f>'1.47 Adult population share'!AZ41/100*'1.46 Population'!AZ41</f>
        <v>91953.547625304738</v>
      </c>
      <c r="BA41" s="82">
        <f>'1.47 Adult population share'!BA41/100*'1.46 Population'!BA41</f>
        <v>22623.975631314606</v>
      </c>
      <c r="BB41" s="82">
        <f>'1.47 Adult population share'!BB41/100*'1.46 Population'!BB41</f>
        <v>2696.723363256599</v>
      </c>
      <c r="BC41" s="82">
        <f>'1.47 Adult population share'!BC41/100*'1.46 Population'!BC41</f>
        <v>22365.040222079901</v>
      </c>
      <c r="BD41" s="82"/>
      <c r="BE41" s="82">
        <f>'1.47 Adult population share'!BE41/100*'1.46 Population'!BE41</f>
        <v>28346.192422354983</v>
      </c>
      <c r="BF41" s="82">
        <f>'1.47 Adult population share'!BF41/100*'1.46 Population'!BF41</f>
        <v>13417.619070235882</v>
      </c>
      <c r="BG41" s="82">
        <f>'1.47 Adult population share'!BG41/100*'1.46 Population'!BG41</f>
        <v>58794.423304558535</v>
      </c>
      <c r="BH41" s="82">
        <f>'1.47 Adult population share'!BH41/100*'1.46 Population'!BH41</f>
        <v>60432.012389347998</v>
      </c>
      <c r="BI41" s="82">
        <f>'1.47 Adult population share'!BI41/100*'1.46 Population'!BI41</f>
        <v>6033.267320135973</v>
      </c>
      <c r="BJ41" s="82">
        <f>'1.47 Adult population share'!BJ41/100*'1.46 Population'!BJ41</f>
        <v>26751.050838181261</v>
      </c>
      <c r="BK41" s="82">
        <f>'1.47 Adult population share'!BK41/100*'1.46 Population'!BK41</f>
        <v>25019.235994426708</v>
      </c>
      <c r="BL41" s="82">
        <f>'1.47 Adult population share'!BL41/100*'1.46 Population'!BL41</f>
        <v>102052.85828411662</v>
      </c>
      <c r="BM41" s="82">
        <f>'1.47 Adult population share'!BM41/100*'1.46 Population'!BM41</f>
        <v>22525.518997036565</v>
      </c>
      <c r="BN41" s="82">
        <f>'1.47 Adult population share'!BN41/100*'1.46 Population'!BN41</f>
        <v>38557.826754353788</v>
      </c>
      <c r="BO41" s="82">
        <f>'1.47 Adult population share'!BO41/100*'1.46 Population'!BO41</f>
        <v>8611.0238954911492</v>
      </c>
      <c r="BP41" s="82">
        <f>'1.47 Adult population share'!BP41/100*'1.46 Population'!BP41</f>
        <v>7404.7339914554632</v>
      </c>
      <c r="BQ41" s="82"/>
      <c r="BR41" s="82">
        <f>'1.47 Adult population share'!BR41/100*'1.46 Population'!BR41</f>
        <v>30164.098520948581</v>
      </c>
      <c r="BS41" s="82">
        <f>'1.47 Adult population share'!BS41/100*'1.46 Population'!BS41</f>
        <v>260661.281100658</v>
      </c>
      <c r="BT41" s="82">
        <f>'1.47 Adult population share'!BT41/100*'1.46 Population'!BT41</f>
        <v>415727.96867908572</v>
      </c>
      <c r="BU41" s="82">
        <f>'1.47 Adult population share'!BU41/100*'1.46 Population'!BU41</f>
        <v>7357.8101891185825</v>
      </c>
      <c r="BV41" s="82">
        <f>'1.47 Adult population share'!BV41/100*'1.46 Population'!BV41</f>
        <v>9309.6975308499932</v>
      </c>
      <c r="BW41" s="82">
        <f>'1.47 Adult population share'!BW41/100*'1.46 Population'!BW41</f>
        <v>4704.2856073321227</v>
      </c>
      <c r="BX41" s="82">
        <f>'1.47 Adult population share'!BX41/100*'1.46 Population'!BX41</f>
        <v>4577.7992253232833</v>
      </c>
      <c r="BY41" s="82">
        <f>'1.47 Adult population share'!BY41/100*'1.46 Population'!BY41</f>
        <v>52346.695809161363</v>
      </c>
      <c r="BZ41" s="82">
        <f>'1.47 Adult population share'!BZ41/100*'1.46 Population'!BZ41</f>
        <v>70734.532953810223</v>
      </c>
      <c r="CA41" s="82">
        <f>'1.47 Adult population share'!CA41/100*'1.46 Population'!CA41</f>
        <v>9272.4793303134193</v>
      </c>
      <c r="CB41" s="82">
        <f>'1.47 Adult population share'!CB41/100*'1.46 Population'!CB41</f>
        <v>3620.1520553528712</v>
      </c>
      <c r="CC41" s="82">
        <f>'1.47 Adult population share'!CC41/100*'1.46 Population'!CC41</f>
        <v>52500.933452253201</v>
      </c>
      <c r="CD41" s="82">
        <f>'1.47 Adult population share'!CD41/100*'1.46 Population'!CD41</f>
        <v>14109.320097691398</v>
      </c>
      <c r="CE41" s="82">
        <f>'1.47 Adult population share'!CE41/100*'1.46 Population'!CE41</f>
        <v>4237.5808531506727</v>
      </c>
      <c r="CF41" s="82">
        <f>'1.47 Adult population share'!CF41/100*'1.46 Population'!CF41</f>
        <v>8916.796091442513</v>
      </c>
      <c r="CG41" s="82">
        <f>'1.47 Adult population share'!CG41/100*'1.46 Population'!CG41</f>
        <v>39528.863349947278</v>
      </c>
      <c r="CH41" s="82">
        <f>'1.47 Adult population share'!CH41/100*'1.46 Population'!CH41</f>
        <v>8062.5736555090234</v>
      </c>
      <c r="CI41" s="82">
        <f>'1.47 Adult population share'!CI41/100*'1.46 Population'!CI41</f>
        <v>7020.5505002673326</v>
      </c>
      <c r="CJ41" s="82">
        <f>'1.47 Adult population share'!CJ41/100*'1.46 Population'!CJ41</f>
        <v>57750.967955982931</v>
      </c>
      <c r="CK41" s="82">
        <f>'1.47 Adult population share'!CK41/100*'1.46 Population'!CK41</f>
        <v>53206.328263532509</v>
      </c>
      <c r="CL41" s="82"/>
      <c r="CM41" s="82"/>
      <c r="CN41" s="82"/>
      <c r="CO41" s="82"/>
      <c r="CP41" s="82"/>
      <c r="CQ41" s="85"/>
    </row>
    <row r="42" spans="1:95" x14ac:dyDescent="0.25">
      <c r="B42" s="82"/>
      <c r="CL42" s="83"/>
      <c r="CM42" s="83"/>
      <c r="CN42" s="83"/>
      <c r="CO42" s="83"/>
      <c r="CP42" s="83"/>
    </row>
    <row r="43" spans="1:95" x14ac:dyDescent="0.25">
      <c r="CL43" s="83"/>
      <c r="CM43" s="83"/>
      <c r="CN43" s="83"/>
      <c r="CO43" s="83"/>
      <c r="CP43" s="83"/>
    </row>
    <row r="44" spans="1:95" x14ac:dyDescent="0.25">
      <c r="CL44" s="87"/>
      <c r="CM44" s="87"/>
      <c r="CN44" s="87"/>
      <c r="CO44" s="87"/>
      <c r="CP44" s="87"/>
    </row>
    <row r="45" spans="1:95" x14ac:dyDescent="0.25">
      <c r="CL45" s="87"/>
      <c r="CM45" s="87"/>
      <c r="CN45" s="87"/>
      <c r="CO45" s="87"/>
      <c r="CP45" s="87"/>
    </row>
    <row r="46" spans="1:95" x14ac:dyDescent="0.25">
      <c r="CL46" s="87"/>
      <c r="CM46" s="87"/>
      <c r="CN46" s="87"/>
      <c r="CO46" s="87"/>
      <c r="CP46" s="87"/>
    </row>
    <row r="47" spans="1:95" x14ac:dyDescent="0.25">
      <c r="CL47" s="87"/>
      <c r="CM47" s="87"/>
      <c r="CN47" s="87"/>
      <c r="CO47" s="87"/>
      <c r="CP47" s="87"/>
    </row>
    <row r="48" spans="1:95" x14ac:dyDescent="0.25">
      <c r="CL48" s="87"/>
      <c r="CM48" s="87"/>
      <c r="CN48" s="87"/>
      <c r="CO48" s="87"/>
      <c r="CP48" s="87"/>
    </row>
    <row r="49" spans="90:94" x14ac:dyDescent="0.25">
      <c r="CL49" s="87"/>
      <c r="CM49" s="87"/>
      <c r="CN49" s="87"/>
      <c r="CO49" s="87"/>
      <c r="CP49" s="87"/>
    </row>
    <row r="50" spans="90:94" x14ac:dyDescent="0.25">
      <c r="CL50" s="87"/>
      <c r="CM50" s="87"/>
      <c r="CN50" s="87"/>
      <c r="CO50" s="87"/>
      <c r="CP50" s="87"/>
    </row>
    <row r="51" spans="90:94" x14ac:dyDescent="0.25">
      <c r="CL51" s="87"/>
      <c r="CM51" s="87"/>
      <c r="CN51" s="87"/>
      <c r="CO51" s="87"/>
      <c r="CP51" s="87"/>
    </row>
    <row r="52" spans="90:94" x14ac:dyDescent="0.25">
      <c r="CL52" s="87"/>
      <c r="CM52" s="87"/>
      <c r="CN52" s="87"/>
      <c r="CO52" s="87"/>
      <c r="CP52" s="87"/>
    </row>
    <row r="53" spans="90:94" x14ac:dyDescent="0.25">
      <c r="CL53" s="87"/>
      <c r="CM53" s="87"/>
      <c r="CN53" s="87"/>
      <c r="CO53" s="87"/>
      <c r="CP53" s="87"/>
    </row>
    <row r="54" spans="90:94" x14ac:dyDescent="0.25">
      <c r="CL54" s="87"/>
      <c r="CM54" s="87"/>
      <c r="CN54" s="87"/>
      <c r="CO54" s="87"/>
      <c r="CP54" s="87"/>
    </row>
    <row r="55" spans="90:94" x14ac:dyDescent="0.25">
      <c r="CL55" s="87"/>
      <c r="CM55" s="87"/>
      <c r="CN55" s="87"/>
      <c r="CO55" s="87"/>
      <c r="CP55" s="87"/>
    </row>
    <row r="56" spans="90:94" x14ac:dyDescent="0.25">
      <c r="CL56" s="87"/>
      <c r="CM56" s="87"/>
      <c r="CN56" s="87"/>
      <c r="CO56" s="87"/>
      <c r="CP56" s="87"/>
    </row>
    <row r="57" spans="90:94" x14ac:dyDescent="0.25">
      <c r="CL57" s="87"/>
      <c r="CM57" s="87"/>
      <c r="CN57" s="87"/>
      <c r="CO57" s="87"/>
      <c r="CP57" s="87"/>
    </row>
    <row r="58" spans="90:94" x14ac:dyDescent="0.25">
      <c r="CL58" s="87"/>
      <c r="CM58" s="87"/>
      <c r="CN58" s="87"/>
      <c r="CO58" s="87"/>
      <c r="CP58" s="87"/>
    </row>
    <row r="59" spans="90:94" x14ac:dyDescent="0.25">
      <c r="CL59" s="87"/>
      <c r="CM59" s="87"/>
      <c r="CN59" s="87"/>
      <c r="CO59" s="87"/>
      <c r="CP59" s="87"/>
    </row>
    <row r="60" spans="90:94" x14ac:dyDescent="0.25">
      <c r="CL60" s="87"/>
      <c r="CM60" s="87"/>
      <c r="CN60" s="87"/>
      <c r="CO60" s="87"/>
      <c r="CP60" s="87"/>
    </row>
    <row r="61" spans="90:94" x14ac:dyDescent="0.25">
      <c r="CL61" s="87"/>
      <c r="CM61" s="87"/>
      <c r="CN61" s="87"/>
      <c r="CO61" s="87"/>
      <c r="CP61" s="87"/>
    </row>
    <row r="62" spans="90:94" x14ac:dyDescent="0.25">
      <c r="CL62" s="87"/>
      <c r="CM62" s="87"/>
      <c r="CN62" s="87"/>
      <c r="CO62" s="87"/>
      <c r="CP62" s="87"/>
    </row>
    <row r="63" spans="90:94" x14ac:dyDescent="0.25">
      <c r="CL63" s="87"/>
      <c r="CM63" s="87"/>
      <c r="CN63" s="87"/>
      <c r="CO63" s="87"/>
      <c r="CP63" s="87"/>
    </row>
    <row r="64" spans="90:94" x14ac:dyDescent="0.25">
      <c r="CL64" s="87"/>
      <c r="CM64" s="87"/>
      <c r="CN64" s="87"/>
      <c r="CO64" s="87"/>
      <c r="CP64" s="87"/>
    </row>
    <row r="65" spans="90:94" x14ac:dyDescent="0.25">
      <c r="CL65" s="87"/>
      <c r="CM65" s="87"/>
      <c r="CN65" s="87"/>
      <c r="CO65" s="87"/>
      <c r="CP65" s="87"/>
    </row>
    <row r="66" spans="90:94" x14ac:dyDescent="0.25">
      <c r="CL66" s="87"/>
      <c r="CM66" s="87"/>
      <c r="CN66" s="87"/>
      <c r="CO66" s="87"/>
      <c r="CP66" s="87"/>
    </row>
    <row r="67" spans="90:94" x14ac:dyDescent="0.25">
      <c r="CL67" s="87"/>
      <c r="CM67" s="87"/>
      <c r="CN67" s="87"/>
      <c r="CO67" s="87"/>
      <c r="CP67" s="87"/>
    </row>
    <row r="68" spans="90:94" x14ac:dyDescent="0.25">
      <c r="CL68" s="87"/>
      <c r="CM68" s="87"/>
      <c r="CN68" s="87"/>
      <c r="CO68" s="87"/>
      <c r="CP68" s="87"/>
    </row>
    <row r="69" spans="90:94" x14ac:dyDescent="0.25">
      <c r="CL69" s="87"/>
      <c r="CM69" s="87"/>
      <c r="CN69" s="87"/>
      <c r="CO69" s="87"/>
      <c r="CP69" s="87"/>
    </row>
    <row r="70" spans="90:94" x14ac:dyDescent="0.25">
      <c r="CL70" s="87"/>
      <c r="CM70" s="87"/>
      <c r="CN70" s="87"/>
      <c r="CO70" s="87"/>
      <c r="CP70" s="87"/>
    </row>
    <row r="71" spans="90:94" x14ac:dyDescent="0.25">
      <c r="CL71" s="87"/>
      <c r="CM71" s="87"/>
      <c r="CN71" s="87"/>
      <c r="CO71" s="87"/>
      <c r="CP71" s="87"/>
    </row>
    <row r="72" spans="90:94" x14ac:dyDescent="0.25">
      <c r="CL72" s="87"/>
      <c r="CM72" s="87"/>
      <c r="CN72" s="87"/>
      <c r="CO72" s="87"/>
      <c r="CP72" s="87"/>
    </row>
    <row r="73" spans="90:94" x14ac:dyDescent="0.25">
      <c r="CL73" s="87"/>
      <c r="CM73" s="87"/>
      <c r="CN73" s="87"/>
      <c r="CO73" s="87"/>
      <c r="CP73" s="87"/>
    </row>
    <row r="74" spans="90:94" x14ac:dyDescent="0.25">
      <c r="CL74" s="87"/>
      <c r="CM74" s="87"/>
      <c r="CN74" s="87"/>
      <c r="CO74" s="87"/>
      <c r="CP74" s="87"/>
    </row>
    <row r="75" spans="90:94" x14ac:dyDescent="0.25">
      <c r="CL75" s="87"/>
      <c r="CM75" s="87"/>
      <c r="CN75" s="87"/>
      <c r="CO75" s="87"/>
      <c r="CP75" s="87"/>
    </row>
    <row r="76" spans="90:94" x14ac:dyDescent="0.25">
      <c r="CL76" s="87"/>
      <c r="CM76" s="87"/>
      <c r="CN76" s="87"/>
      <c r="CO76" s="87"/>
      <c r="CP76" s="87"/>
    </row>
    <row r="77" spans="90:94" x14ac:dyDescent="0.25">
      <c r="CL77" s="87"/>
      <c r="CM77" s="87"/>
      <c r="CN77" s="87"/>
      <c r="CO77" s="87"/>
      <c r="CP77" s="87"/>
    </row>
    <row r="78" spans="90:94" x14ac:dyDescent="0.25">
      <c r="CL78" s="87"/>
      <c r="CM78" s="87"/>
      <c r="CN78" s="87"/>
      <c r="CO78" s="87"/>
      <c r="CP78" s="87"/>
    </row>
    <row r="79" spans="90:94" x14ac:dyDescent="0.25">
      <c r="CL79" s="87"/>
      <c r="CM79" s="87"/>
      <c r="CN79" s="87"/>
      <c r="CO79" s="87"/>
      <c r="CP79" s="87"/>
    </row>
    <row r="80" spans="90:94" x14ac:dyDescent="0.25">
      <c r="CL80" s="87"/>
      <c r="CM80" s="87"/>
      <c r="CN80" s="87"/>
      <c r="CO80" s="87"/>
      <c r="CP80" s="87"/>
    </row>
    <row r="81" spans="90:94" x14ac:dyDescent="0.25">
      <c r="CL81" s="87"/>
      <c r="CM81" s="87"/>
      <c r="CN81" s="87"/>
      <c r="CO81" s="87"/>
      <c r="CP81" s="87"/>
    </row>
    <row r="82" spans="90:94" x14ac:dyDescent="0.25">
      <c r="CL82" s="87"/>
      <c r="CM82" s="87"/>
      <c r="CN82" s="87"/>
      <c r="CO82" s="87"/>
      <c r="CP82" s="87"/>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7" tint="0.59999389629810485"/>
  </sheetPr>
  <dimension ref="A1:CS52"/>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2" max="3" width="10.140625" bestFit="1" customWidth="1"/>
    <col min="4" max="41" width="9.28515625" bestFit="1" customWidth="1"/>
    <col min="42" max="42" width="10.140625" bestFit="1" customWidth="1"/>
    <col min="43" max="68" width="9.28515625" bestFit="1" customWidth="1"/>
    <col min="69" max="69" width="10.140625" bestFit="1" customWidth="1"/>
    <col min="70" max="70" width="9.28515625" bestFit="1" customWidth="1"/>
    <col min="71" max="72" width="10.140625" bestFit="1" customWidth="1"/>
    <col min="73" max="89" width="9.28515625" bestFit="1" customWidth="1"/>
    <col min="90" max="90" width="10.7109375" bestFit="1" customWidth="1"/>
  </cols>
  <sheetData>
    <row r="1" spans="1:96" x14ac:dyDescent="0.25">
      <c r="A1" s="7" t="s">
        <v>264</v>
      </c>
    </row>
    <row r="2" spans="1:96" x14ac:dyDescent="0.25">
      <c r="A2" s="1" t="s">
        <v>39</v>
      </c>
      <c r="B2" s="5" t="s">
        <v>254</v>
      </c>
      <c r="C2" s="5" t="s">
        <v>255</v>
      </c>
      <c r="D2" s="5" t="s">
        <v>42</v>
      </c>
      <c r="E2" s="5" t="s">
        <v>47</v>
      </c>
      <c r="F2" s="5" t="s">
        <v>51</v>
      </c>
      <c r="G2" s="5" t="s">
        <v>52</v>
      </c>
      <c r="H2" s="5" t="s">
        <v>53</v>
      </c>
      <c r="I2" s="5" t="s">
        <v>54</v>
      </c>
      <c r="J2" s="5" t="s">
        <v>55</v>
      </c>
      <c r="K2" s="5" t="s">
        <v>60</v>
      </c>
      <c r="L2" s="5" t="s">
        <v>67</v>
      </c>
      <c r="M2" s="5" t="s">
        <v>69</v>
      </c>
      <c r="N2" s="5" t="s">
        <v>71</v>
      </c>
      <c r="O2" s="5" t="s">
        <v>73</v>
      </c>
      <c r="P2" s="5" t="s">
        <v>75</v>
      </c>
      <c r="Q2" s="5" t="s">
        <v>77</v>
      </c>
      <c r="R2" s="5" t="s">
        <v>81</v>
      </c>
      <c r="S2" s="5" t="s">
        <v>83</v>
      </c>
      <c r="T2" s="5" t="s">
        <v>256</v>
      </c>
      <c r="U2" s="5" t="s">
        <v>84</v>
      </c>
      <c r="V2" s="5" t="s">
        <v>85</v>
      </c>
      <c r="W2" s="5" t="s">
        <v>257</v>
      </c>
      <c r="X2" s="5" t="s">
        <v>87</v>
      </c>
      <c r="Y2" s="5" t="s">
        <v>88</v>
      </c>
      <c r="Z2" s="5" t="s">
        <v>89</v>
      </c>
      <c r="AA2" s="5" t="s">
        <v>90</v>
      </c>
      <c r="AB2" s="5" t="s">
        <v>91</v>
      </c>
      <c r="AC2" s="5" t="s">
        <v>92</v>
      </c>
      <c r="AD2" s="5" t="s">
        <v>93</v>
      </c>
      <c r="AE2" s="5" t="s">
        <v>94</v>
      </c>
      <c r="AF2" s="5" t="s">
        <v>96</v>
      </c>
      <c r="AG2" s="5" t="s">
        <v>97</v>
      </c>
      <c r="AH2" s="5" t="s">
        <v>98</v>
      </c>
      <c r="AI2" s="5" t="s">
        <v>101</v>
      </c>
      <c r="AJ2" s="5" t="s">
        <v>102</v>
      </c>
      <c r="AK2" s="5" t="s">
        <v>103</v>
      </c>
      <c r="AL2" s="5" t="s">
        <v>104</v>
      </c>
      <c r="AM2" s="5" t="s">
        <v>105</v>
      </c>
      <c r="AN2" s="5" t="s">
        <v>106</v>
      </c>
      <c r="AO2" s="5" t="s">
        <v>107</v>
      </c>
      <c r="AP2" s="5" t="s">
        <v>258</v>
      </c>
      <c r="AQ2" s="5" t="s">
        <v>110</v>
      </c>
      <c r="AR2" s="5" t="s">
        <v>116</v>
      </c>
      <c r="AS2" s="5" t="s">
        <v>117</v>
      </c>
      <c r="AT2" s="5" t="s">
        <v>120</v>
      </c>
      <c r="AU2" s="5" t="s">
        <v>121</v>
      </c>
      <c r="AV2" s="5" t="s">
        <v>122</v>
      </c>
      <c r="AW2" s="5" t="s">
        <v>126</v>
      </c>
      <c r="AX2" s="5" t="s">
        <v>127</v>
      </c>
      <c r="AY2" s="5" t="s">
        <v>132</v>
      </c>
      <c r="AZ2" s="5" t="s">
        <v>138</v>
      </c>
      <c r="BA2" s="5" t="s">
        <v>142</v>
      </c>
      <c r="BB2" s="5" t="s">
        <v>150</v>
      </c>
      <c r="BC2" s="5" t="s">
        <v>152</v>
      </c>
      <c r="BD2" s="5" t="s">
        <v>259</v>
      </c>
      <c r="BE2" s="5" t="s">
        <v>153</v>
      </c>
      <c r="BF2" s="5" t="s">
        <v>160</v>
      </c>
      <c r="BG2" s="5" t="s">
        <v>169</v>
      </c>
      <c r="BH2" s="5" t="s">
        <v>178</v>
      </c>
      <c r="BI2" s="5" t="s">
        <v>180</v>
      </c>
      <c r="BJ2" s="5" t="s">
        <v>182</v>
      </c>
      <c r="BK2" s="5" t="s">
        <v>193</v>
      </c>
      <c r="BL2" s="5" t="s">
        <v>197</v>
      </c>
      <c r="BM2" s="5" t="s">
        <v>203</v>
      </c>
      <c r="BN2" s="5" t="s">
        <v>208</v>
      </c>
      <c r="BO2" s="5" t="s">
        <v>215</v>
      </c>
      <c r="BP2" s="5" t="s">
        <v>217</v>
      </c>
      <c r="BQ2" s="5" t="s">
        <v>260</v>
      </c>
      <c r="BR2" s="5" t="s">
        <v>221</v>
      </c>
      <c r="BS2" s="5" t="s">
        <v>222</v>
      </c>
      <c r="BT2" s="5" t="s">
        <v>261</v>
      </c>
      <c r="BU2" s="5" t="s">
        <v>223</v>
      </c>
      <c r="BV2" s="5" t="s">
        <v>224</v>
      </c>
      <c r="BW2" s="5" t="s">
        <v>226</v>
      </c>
      <c r="BX2" s="5" t="s">
        <v>227</v>
      </c>
      <c r="BY2" s="5" t="s">
        <v>228</v>
      </c>
      <c r="BZ2" s="5" t="s">
        <v>229</v>
      </c>
      <c r="CA2" s="5" t="s">
        <v>230</v>
      </c>
      <c r="CB2" s="5" t="s">
        <v>232</v>
      </c>
      <c r="CC2" s="5" t="s">
        <v>233</v>
      </c>
      <c r="CD2" s="5" t="s">
        <v>238</v>
      </c>
      <c r="CE2" s="5" t="s">
        <v>239</v>
      </c>
      <c r="CF2" s="5" t="s">
        <v>240</v>
      </c>
      <c r="CG2" s="5" t="s">
        <v>241</v>
      </c>
      <c r="CH2" s="5" t="s">
        <v>242</v>
      </c>
      <c r="CI2" s="5" t="s">
        <v>243</v>
      </c>
      <c r="CJ2" s="5" t="s">
        <v>244</v>
      </c>
      <c r="CK2" s="5" t="s">
        <v>245</v>
      </c>
      <c r="CL2" s="61" t="s">
        <v>248</v>
      </c>
      <c r="CM2" s="61" t="s">
        <v>249</v>
      </c>
      <c r="CN2" s="61" t="s">
        <v>250</v>
      </c>
      <c r="CO2" s="61" t="s">
        <v>251</v>
      </c>
      <c r="CP2" s="61" t="s">
        <v>252</v>
      </c>
    </row>
    <row r="3" spans="1:96" x14ac:dyDescent="0.25">
      <c r="A3" s="1" t="s">
        <v>24</v>
      </c>
      <c r="B3" s="6">
        <v>374590.7</v>
      </c>
      <c r="C3" s="6"/>
      <c r="D3" s="6">
        <v>199.9</v>
      </c>
      <c r="E3" s="6">
        <v>18886.7</v>
      </c>
      <c r="F3" s="6">
        <v>607.5</v>
      </c>
      <c r="G3" s="6">
        <v>2135.1999999999998</v>
      </c>
      <c r="H3" s="6">
        <v>10075</v>
      </c>
      <c r="I3" s="6">
        <v>18118.3</v>
      </c>
      <c r="J3" s="6">
        <v>380.8</v>
      </c>
      <c r="K3" s="6">
        <v>806</v>
      </c>
      <c r="L3" s="6">
        <v>625.79999999999995</v>
      </c>
      <c r="M3" s="6">
        <v>4527.7</v>
      </c>
      <c r="N3" s="6">
        <v>303</v>
      </c>
      <c r="O3" s="6">
        <v>3287.8</v>
      </c>
      <c r="P3" s="6">
        <v>1896.6</v>
      </c>
      <c r="Q3" s="6">
        <v>3600.8</v>
      </c>
      <c r="R3" s="6">
        <v>311</v>
      </c>
      <c r="S3" s="6">
        <v>541.4</v>
      </c>
      <c r="T3" s="6">
        <v>3798.2</v>
      </c>
      <c r="U3" s="6">
        <v>3318.2</v>
      </c>
      <c r="V3" s="6">
        <v>480</v>
      </c>
      <c r="W3" s="6">
        <v>20738.3</v>
      </c>
      <c r="X3" s="6">
        <v>479</v>
      </c>
      <c r="Y3" s="6">
        <v>209.4</v>
      </c>
      <c r="Z3" s="6">
        <v>690.9</v>
      </c>
      <c r="AA3" s="6">
        <v>612</v>
      </c>
      <c r="AB3" s="6">
        <v>2021.8</v>
      </c>
      <c r="AC3" s="6">
        <v>101.5</v>
      </c>
      <c r="AD3" s="6">
        <v>132.19999999999999</v>
      </c>
      <c r="AE3" s="6">
        <v>1179.5999999999999</v>
      </c>
      <c r="AF3" s="6">
        <v>136.1</v>
      </c>
      <c r="AG3" s="6">
        <v>147.9</v>
      </c>
      <c r="AH3" s="6">
        <v>218.7</v>
      </c>
      <c r="AI3" s="6">
        <v>3683.5</v>
      </c>
      <c r="AJ3" s="6">
        <v>1530.4</v>
      </c>
      <c r="AK3" s="6">
        <v>5494.8</v>
      </c>
      <c r="AL3" s="6">
        <v>651.6</v>
      </c>
      <c r="AM3" s="6">
        <v>752.7</v>
      </c>
      <c r="AN3" s="6">
        <v>237.3</v>
      </c>
      <c r="AO3" s="6">
        <v>2100.6999999999998</v>
      </c>
      <c r="AP3" s="6">
        <v>67523.5</v>
      </c>
      <c r="AQ3" s="6">
        <v>10367.1</v>
      </c>
      <c r="AR3" s="6">
        <v>355.2</v>
      </c>
      <c r="AS3" s="6">
        <v>15935.1</v>
      </c>
      <c r="AT3" s="6">
        <v>1809.3</v>
      </c>
      <c r="AU3" s="6">
        <v>3357.3</v>
      </c>
      <c r="AV3" s="6">
        <v>451.8</v>
      </c>
      <c r="AW3" s="6">
        <v>1106.0999999999999</v>
      </c>
      <c r="AX3" s="6">
        <v>1231.8</v>
      </c>
      <c r="AY3" s="6">
        <v>2053</v>
      </c>
      <c r="AZ3" s="6">
        <v>23294.7</v>
      </c>
      <c r="BA3" s="6">
        <v>1025.8</v>
      </c>
      <c r="BB3" s="6">
        <v>322.39999999999998</v>
      </c>
      <c r="BC3" s="6">
        <v>2283.6999999999998</v>
      </c>
      <c r="BD3" s="6">
        <v>33088.199999999997</v>
      </c>
      <c r="BE3" s="6">
        <v>1288.9000000000001</v>
      </c>
      <c r="BF3" s="6">
        <v>254.5</v>
      </c>
      <c r="BG3" s="6">
        <v>1914.1</v>
      </c>
      <c r="BH3" s="6">
        <v>2595</v>
      </c>
      <c r="BI3" s="6">
        <v>1190.8</v>
      </c>
      <c r="BJ3" s="6">
        <v>368.2</v>
      </c>
      <c r="BK3" s="6">
        <v>673.5</v>
      </c>
      <c r="BL3" s="6">
        <v>6216.2</v>
      </c>
      <c r="BM3" s="6">
        <v>4214.3999999999996</v>
      </c>
      <c r="BN3" s="6">
        <v>2841.9</v>
      </c>
      <c r="BO3" s="6">
        <v>654.4</v>
      </c>
      <c r="BP3" s="6">
        <v>724.5</v>
      </c>
      <c r="BQ3" s="6">
        <v>96242.8</v>
      </c>
      <c r="BR3" s="6">
        <v>6566.8</v>
      </c>
      <c r="BS3" s="6">
        <v>89676</v>
      </c>
      <c r="BT3" s="6">
        <v>85457.600000000006</v>
      </c>
      <c r="BU3" s="6">
        <v>1685.1</v>
      </c>
      <c r="BV3" s="6">
        <v>2698.5</v>
      </c>
      <c r="BW3" s="6">
        <v>669.8</v>
      </c>
      <c r="BX3" s="6">
        <v>725.6</v>
      </c>
      <c r="BY3" s="6">
        <v>13223.2</v>
      </c>
      <c r="BZ3" s="6">
        <v>19908.900000000001</v>
      </c>
      <c r="CA3" s="6">
        <v>1613.3</v>
      </c>
      <c r="CB3" s="6">
        <v>742.4</v>
      </c>
      <c r="CC3" s="6">
        <v>13716.8</v>
      </c>
      <c r="CD3" s="6">
        <v>1985.1</v>
      </c>
      <c r="CE3" s="6">
        <v>712.1</v>
      </c>
      <c r="CF3" s="6">
        <v>1719.2</v>
      </c>
      <c r="CG3" s="6">
        <v>10079.6</v>
      </c>
      <c r="CH3" s="6">
        <v>1187.7</v>
      </c>
      <c r="CI3" s="6">
        <v>1695.9</v>
      </c>
      <c r="CJ3" s="6">
        <v>4993.2</v>
      </c>
      <c r="CK3" s="6">
        <v>7863.3</v>
      </c>
      <c r="CL3" s="14">
        <v>5943.2000000000116</v>
      </c>
      <c r="CM3" s="15">
        <v>8997.6999999999971</v>
      </c>
      <c r="CN3" s="15">
        <v>15794.900000000001</v>
      </c>
      <c r="CO3" s="15">
        <v>22636.299999999996</v>
      </c>
      <c r="CP3" s="15">
        <v>13572.599999999999</v>
      </c>
      <c r="CR3" s="16"/>
    </row>
    <row r="4" spans="1:96" x14ac:dyDescent="0.25">
      <c r="A4" s="1" t="s">
        <v>25</v>
      </c>
      <c r="B4" s="6">
        <v>392231.2</v>
      </c>
      <c r="C4" s="6">
        <v>73035.8</v>
      </c>
      <c r="D4" s="6">
        <v>213</v>
      </c>
      <c r="E4" s="6">
        <v>22209.4</v>
      </c>
      <c r="F4" s="6">
        <v>608.5</v>
      </c>
      <c r="G4" s="6">
        <v>2400.9</v>
      </c>
      <c r="H4" s="6">
        <v>10433</v>
      </c>
      <c r="I4" s="6">
        <v>18294</v>
      </c>
      <c r="J4" s="6">
        <v>432.1</v>
      </c>
      <c r="K4" s="6">
        <v>838.5</v>
      </c>
      <c r="L4" s="6">
        <v>691.7</v>
      </c>
      <c r="M4" s="6">
        <v>4860.6000000000004</v>
      </c>
      <c r="N4" s="6">
        <v>317.5</v>
      </c>
      <c r="O4" s="6">
        <v>3442.4</v>
      </c>
      <c r="P4" s="6">
        <v>2031.7</v>
      </c>
      <c r="Q4" s="6">
        <v>3787.8</v>
      </c>
      <c r="R4" s="6">
        <v>351.1</v>
      </c>
      <c r="S4" s="6">
        <v>612.9</v>
      </c>
      <c r="T4" s="6">
        <v>3913.2</v>
      </c>
      <c r="U4" s="6">
        <v>3413.6</v>
      </c>
      <c r="V4" s="6">
        <v>499.6</v>
      </c>
      <c r="W4" s="6">
        <v>23299.7</v>
      </c>
      <c r="X4" s="6">
        <v>528.9</v>
      </c>
      <c r="Y4" s="6">
        <v>222.1</v>
      </c>
      <c r="Z4" s="6">
        <v>745.6</v>
      </c>
      <c r="AA4" s="6">
        <v>659.2</v>
      </c>
      <c r="AB4" s="6">
        <v>2195.3000000000002</v>
      </c>
      <c r="AC4" s="6">
        <v>112.7</v>
      </c>
      <c r="AD4" s="6">
        <v>141.80000000000001</v>
      </c>
      <c r="AE4" s="6">
        <v>1253.0999999999999</v>
      </c>
      <c r="AF4" s="6">
        <v>146.80000000000001</v>
      </c>
      <c r="AG4" s="6">
        <v>155.30000000000001</v>
      </c>
      <c r="AH4" s="6">
        <v>237.2</v>
      </c>
      <c r="AI4" s="6">
        <v>4018.4</v>
      </c>
      <c r="AJ4" s="6">
        <v>1780.5</v>
      </c>
      <c r="AK4" s="6">
        <v>6332.1</v>
      </c>
      <c r="AL4" s="6">
        <v>810.5</v>
      </c>
      <c r="AM4" s="6">
        <v>801.5</v>
      </c>
      <c r="AN4" s="6">
        <v>242.3</v>
      </c>
      <c r="AO4" s="6">
        <v>2478.6</v>
      </c>
      <c r="AP4" s="6">
        <v>68082.7</v>
      </c>
      <c r="AQ4" s="6">
        <v>8154.8</v>
      </c>
      <c r="AR4" s="6">
        <v>386.9</v>
      </c>
      <c r="AS4" s="6">
        <v>16435.2</v>
      </c>
      <c r="AT4" s="6">
        <v>1894.3</v>
      </c>
      <c r="AU4" s="6">
        <v>3360.2</v>
      </c>
      <c r="AV4" s="6">
        <v>467.1</v>
      </c>
      <c r="AW4" s="6">
        <v>1228.0999999999999</v>
      </c>
      <c r="AX4" s="6">
        <v>1215.5999999999999</v>
      </c>
      <c r="AY4" s="6">
        <v>2295.4</v>
      </c>
      <c r="AZ4" s="6">
        <v>24608.3</v>
      </c>
      <c r="BA4" s="6">
        <v>1136.0999999999999</v>
      </c>
      <c r="BB4" s="6">
        <v>248</v>
      </c>
      <c r="BC4" s="6">
        <v>2452.8000000000002</v>
      </c>
      <c r="BD4" s="6">
        <v>35186.300000000003</v>
      </c>
      <c r="BE4" s="6">
        <v>1395.6</v>
      </c>
      <c r="BF4" s="6">
        <v>279.10000000000002</v>
      </c>
      <c r="BG4" s="6">
        <v>2012.5</v>
      </c>
      <c r="BH4" s="6">
        <v>2675.6</v>
      </c>
      <c r="BI4" s="6">
        <v>1236.0999999999999</v>
      </c>
      <c r="BJ4" s="6">
        <v>392.3</v>
      </c>
      <c r="BK4" s="6">
        <v>737.8</v>
      </c>
      <c r="BL4" s="6">
        <v>7493.1</v>
      </c>
      <c r="BM4" s="6">
        <v>4224.6000000000004</v>
      </c>
      <c r="BN4" s="6">
        <v>3041.8</v>
      </c>
      <c r="BO4" s="6">
        <v>691.4</v>
      </c>
      <c r="BP4" s="6">
        <v>793.2</v>
      </c>
      <c r="BQ4" s="6">
        <v>99277.6</v>
      </c>
      <c r="BR4" s="6">
        <v>6861.7</v>
      </c>
      <c r="BS4" s="6">
        <v>92415.9</v>
      </c>
      <c r="BT4" s="6">
        <v>89436</v>
      </c>
      <c r="BU4" s="6">
        <v>1767.2</v>
      </c>
      <c r="BV4" s="6">
        <v>2780.6</v>
      </c>
      <c r="BW4" s="6">
        <v>706</v>
      </c>
      <c r="BX4" s="6">
        <v>749</v>
      </c>
      <c r="BY4" s="6">
        <v>13599</v>
      </c>
      <c r="BZ4" s="6">
        <v>20505.2</v>
      </c>
      <c r="CA4" s="6">
        <v>1650.7</v>
      </c>
      <c r="CB4" s="6">
        <v>776.4</v>
      </c>
      <c r="CC4" s="6">
        <v>14093.7</v>
      </c>
      <c r="CD4" s="6">
        <v>2102.6</v>
      </c>
      <c r="CE4" s="6">
        <v>715.8</v>
      </c>
      <c r="CF4" s="6">
        <v>1770.7</v>
      </c>
      <c r="CG4" s="6">
        <v>10594.2</v>
      </c>
      <c r="CH4" s="6">
        <v>1217.5999999999999</v>
      </c>
      <c r="CI4" s="6">
        <v>1765.6</v>
      </c>
      <c r="CJ4" s="6">
        <v>6294.6</v>
      </c>
      <c r="CK4" s="6">
        <v>8092.5</v>
      </c>
      <c r="CL4" s="14">
        <v>7264.9999999999854</v>
      </c>
      <c r="CM4" s="15">
        <v>9908.8000000000011</v>
      </c>
      <c r="CN4" s="15">
        <v>16742.099999999999</v>
      </c>
      <c r="CO4" s="15">
        <v>23025.100000000002</v>
      </c>
      <c r="CP4" s="15">
        <v>14244.5</v>
      </c>
    </row>
    <row r="5" spans="1:96" x14ac:dyDescent="0.25">
      <c r="A5" s="1" t="s">
        <v>26</v>
      </c>
      <c r="B5" s="6">
        <v>414523.1</v>
      </c>
      <c r="C5" s="6"/>
      <c r="D5" s="6"/>
      <c r="E5" s="6">
        <v>26090.799999999999</v>
      </c>
      <c r="F5" s="6">
        <v>625.1</v>
      </c>
      <c r="G5" s="6">
        <v>2709.1</v>
      </c>
      <c r="H5" s="6">
        <v>10856.5</v>
      </c>
      <c r="I5" s="6">
        <v>17899.400000000001</v>
      </c>
      <c r="J5" s="6">
        <v>485.1</v>
      </c>
      <c r="K5" s="6">
        <v>889.9</v>
      </c>
      <c r="L5" s="6">
        <v>768.7</v>
      </c>
      <c r="M5" s="6">
        <v>5246</v>
      </c>
      <c r="N5" s="6">
        <v>329.5</v>
      </c>
      <c r="O5" s="6">
        <v>3469.9</v>
      </c>
      <c r="P5" s="6">
        <v>2132.1</v>
      </c>
      <c r="Q5" s="6">
        <v>4105.8</v>
      </c>
      <c r="R5" s="6">
        <v>386.1</v>
      </c>
      <c r="S5" s="6">
        <v>690.6</v>
      </c>
      <c r="T5" s="6">
        <v>4022.2</v>
      </c>
      <c r="U5" s="6">
        <v>3497.2</v>
      </c>
      <c r="V5" s="6">
        <v>525</v>
      </c>
      <c r="W5" s="6">
        <v>26141.599999999999</v>
      </c>
      <c r="X5" s="6">
        <v>547.4</v>
      </c>
      <c r="Y5" s="6">
        <v>239.9</v>
      </c>
      <c r="Z5" s="6">
        <v>883.4</v>
      </c>
      <c r="AA5" s="6">
        <v>745.1</v>
      </c>
      <c r="AB5" s="6">
        <v>2327.6999999999998</v>
      </c>
      <c r="AC5" s="6">
        <v>117.9</v>
      </c>
      <c r="AD5" s="6">
        <v>150</v>
      </c>
      <c r="AE5" s="6">
        <v>1349.1</v>
      </c>
      <c r="AF5" s="6">
        <v>156.9</v>
      </c>
      <c r="AG5" s="6">
        <v>181</v>
      </c>
      <c r="AH5" s="6">
        <v>258.89999999999998</v>
      </c>
      <c r="AI5" s="6">
        <v>4534.6000000000004</v>
      </c>
      <c r="AJ5" s="6">
        <v>2009</v>
      </c>
      <c r="AK5" s="6">
        <v>7252.5</v>
      </c>
      <c r="AL5" s="6">
        <v>919.3</v>
      </c>
      <c r="AM5" s="6">
        <v>852.4</v>
      </c>
      <c r="AN5" s="6">
        <v>267.7</v>
      </c>
      <c r="AO5" s="6">
        <v>2844</v>
      </c>
      <c r="AP5" s="6">
        <v>71375.8</v>
      </c>
      <c r="AQ5" s="6">
        <v>9140.6</v>
      </c>
      <c r="AR5" s="6">
        <v>387.9</v>
      </c>
      <c r="AS5" s="6">
        <v>16488.7</v>
      </c>
      <c r="AT5" s="6">
        <v>1994.9</v>
      </c>
      <c r="AU5" s="6">
        <v>3372.7</v>
      </c>
      <c r="AV5" s="6">
        <v>472.2</v>
      </c>
      <c r="AW5" s="6">
        <v>1321.7</v>
      </c>
      <c r="AX5" s="6">
        <v>1217.2</v>
      </c>
      <c r="AY5" s="6">
        <v>2464.1</v>
      </c>
      <c r="AZ5" s="6">
        <v>26525</v>
      </c>
      <c r="BA5" s="6">
        <v>1222.4000000000001</v>
      </c>
      <c r="BB5" s="6">
        <v>280.7</v>
      </c>
      <c r="BC5" s="6">
        <v>2127.3000000000002</v>
      </c>
      <c r="BD5" s="6">
        <v>36662.1</v>
      </c>
      <c r="BE5" s="6">
        <v>1508.4</v>
      </c>
      <c r="BF5" s="6">
        <v>292</v>
      </c>
      <c r="BG5" s="6">
        <v>2176.6999999999998</v>
      </c>
      <c r="BH5" s="6">
        <v>2755.6</v>
      </c>
      <c r="BI5" s="6">
        <v>1371.1</v>
      </c>
      <c r="BJ5" s="6">
        <v>421.2</v>
      </c>
      <c r="BK5" s="6">
        <v>781.7</v>
      </c>
      <c r="BL5" s="6">
        <v>8698.7999999999993</v>
      </c>
      <c r="BM5" s="6">
        <v>4179.2</v>
      </c>
      <c r="BN5" s="6">
        <v>3237.7</v>
      </c>
      <c r="BO5" s="6">
        <v>732.3</v>
      </c>
      <c r="BP5" s="6">
        <v>864.2</v>
      </c>
      <c r="BQ5" s="6">
        <v>101632.4</v>
      </c>
      <c r="BR5" s="6">
        <v>7072.6</v>
      </c>
      <c r="BS5" s="6">
        <v>94559.7</v>
      </c>
      <c r="BT5" s="6">
        <v>96131.3</v>
      </c>
      <c r="BU5" s="6">
        <v>1886.8</v>
      </c>
      <c r="BV5" s="6">
        <v>2975.1</v>
      </c>
      <c r="BW5" s="6">
        <v>697.7</v>
      </c>
      <c r="BX5" s="6">
        <v>754.6</v>
      </c>
      <c r="BY5" s="6">
        <v>14277.9</v>
      </c>
      <c r="BZ5" s="6">
        <v>22106.9</v>
      </c>
      <c r="CA5" s="6">
        <v>1689.4</v>
      </c>
      <c r="CB5" s="6">
        <v>771.4</v>
      </c>
      <c r="CC5" s="6">
        <v>15111.6</v>
      </c>
      <c r="CD5" s="6">
        <v>2215.3000000000002</v>
      </c>
      <c r="CE5" s="6">
        <v>714.6</v>
      </c>
      <c r="CF5" s="6">
        <v>1834.4</v>
      </c>
      <c r="CG5" s="6">
        <v>11447.7</v>
      </c>
      <c r="CH5" s="6">
        <v>1257.7</v>
      </c>
      <c r="CI5" s="6">
        <v>1934.1</v>
      </c>
      <c r="CJ5" s="6">
        <v>7338.6</v>
      </c>
      <c r="CK5" s="6">
        <v>8844.7000000000007</v>
      </c>
      <c r="CL5" s="14">
        <v>8326</v>
      </c>
      <c r="CM5" s="15">
        <v>10908.499999999998</v>
      </c>
      <c r="CN5" s="15">
        <v>16945.900000000001</v>
      </c>
      <c r="CO5" s="15">
        <v>23063.399999999998</v>
      </c>
      <c r="CP5" s="15">
        <v>15060.099999999999</v>
      </c>
    </row>
    <row r="6" spans="1:96" x14ac:dyDescent="0.25">
      <c r="A6" s="1" t="s">
        <v>27</v>
      </c>
      <c r="B6" s="6">
        <v>435755.4</v>
      </c>
      <c r="C6" s="6">
        <v>86474.2</v>
      </c>
      <c r="D6" s="6">
        <v>237.6</v>
      </c>
      <c r="E6" s="6">
        <v>30148.799999999999</v>
      </c>
      <c r="F6" s="6">
        <v>661.5</v>
      </c>
      <c r="G6" s="6">
        <v>3034.1</v>
      </c>
      <c r="H6" s="6">
        <v>11386.3</v>
      </c>
      <c r="I6" s="6">
        <v>19059.3</v>
      </c>
      <c r="J6" s="6">
        <v>537.79999999999995</v>
      </c>
      <c r="K6" s="6">
        <v>953.3</v>
      </c>
      <c r="L6" s="6">
        <v>862.6</v>
      </c>
      <c r="M6" s="6">
        <v>5984.7</v>
      </c>
      <c r="N6" s="6">
        <v>338.7</v>
      </c>
      <c r="O6" s="6">
        <v>3690.7</v>
      </c>
      <c r="P6" s="6">
        <v>2186</v>
      </c>
      <c r="Q6" s="6">
        <v>4422.2</v>
      </c>
      <c r="R6" s="6">
        <v>420.5</v>
      </c>
      <c r="S6" s="6">
        <v>762.5</v>
      </c>
      <c r="T6" s="6">
        <v>4110.8999999999996</v>
      </c>
      <c r="U6" s="6">
        <v>3569.8</v>
      </c>
      <c r="V6" s="6">
        <v>541</v>
      </c>
      <c r="W6" s="6">
        <v>27953.599999999999</v>
      </c>
      <c r="X6" s="6">
        <v>550.4</v>
      </c>
      <c r="Y6" s="6">
        <v>256.8</v>
      </c>
      <c r="Z6" s="6">
        <v>971.1</v>
      </c>
      <c r="AA6" s="6">
        <v>818.4</v>
      </c>
      <c r="AB6" s="6">
        <v>2372.1999999999998</v>
      </c>
      <c r="AC6" s="6">
        <v>126.1</v>
      </c>
      <c r="AD6" s="6">
        <v>164.3</v>
      </c>
      <c r="AE6" s="6">
        <v>1434.2</v>
      </c>
      <c r="AF6" s="6">
        <v>168.6</v>
      </c>
      <c r="AG6" s="6">
        <v>197.6</v>
      </c>
      <c r="AH6" s="6">
        <v>264.89999999999998</v>
      </c>
      <c r="AI6" s="6">
        <v>4508.3</v>
      </c>
      <c r="AJ6" s="6">
        <v>2202.9</v>
      </c>
      <c r="AK6" s="6">
        <v>8133.6</v>
      </c>
      <c r="AL6" s="6">
        <v>1005.4</v>
      </c>
      <c r="AM6" s="6">
        <v>867.3</v>
      </c>
      <c r="AN6" s="6">
        <v>266.2</v>
      </c>
      <c r="AO6" s="6">
        <v>3115.7</v>
      </c>
      <c r="AP6" s="6">
        <v>75896.7</v>
      </c>
      <c r="AQ6" s="6">
        <v>10129.700000000001</v>
      </c>
      <c r="AR6" s="6">
        <v>404.2</v>
      </c>
      <c r="AS6" s="6">
        <v>16969.8</v>
      </c>
      <c r="AT6" s="6">
        <v>2103.1999999999998</v>
      </c>
      <c r="AU6" s="6">
        <v>3393.2</v>
      </c>
      <c r="AV6" s="6">
        <v>486.5</v>
      </c>
      <c r="AW6" s="6">
        <v>1420.1</v>
      </c>
      <c r="AX6" s="6">
        <v>1239.4000000000001</v>
      </c>
      <c r="AY6" s="6">
        <v>2611.9</v>
      </c>
      <c r="AZ6" s="6">
        <v>28527.200000000001</v>
      </c>
      <c r="BA6" s="6">
        <v>1305</v>
      </c>
      <c r="BB6" s="6">
        <v>321.5</v>
      </c>
      <c r="BC6" s="6">
        <v>2505.9</v>
      </c>
      <c r="BD6" s="6">
        <v>39797.800000000003</v>
      </c>
      <c r="BE6" s="6">
        <v>1633.2</v>
      </c>
      <c r="BF6" s="6">
        <v>278</v>
      </c>
      <c r="BG6" s="6">
        <v>2357.6999999999998</v>
      </c>
      <c r="BH6" s="6">
        <v>2880</v>
      </c>
      <c r="BI6" s="6">
        <v>1503.2</v>
      </c>
      <c r="BJ6" s="6">
        <v>453.6</v>
      </c>
      <c r="BK6" s="6">
        <v>873.6</v>
      </c>
      <c r="BL6" s="6">
        <v>10266.700000000001</v>
      </c>
      <c r="BM6" s="6">
        <v>4297.7</v>
      </c>
      <c r="BN6" s="6">
        <v>3448.3</v>
      </c>
      <c r="BO6" s="6">
        <v>771.7</v>
      </c>
      <c r="BP6" s="6">
        <v>942.5</v>
      </c>
      <c r="BQ6" s="6">
        <v>104763.6</v>
      </c>
      <c r="BR6" s="6">
        <v>7390.2</v>
      </c>
      <c r="BS6" s="6">
        <v>97373.4</v>
      </c>
      <c r="BT6" s="6">
        <v>96758.5</v>
      </c>
      <c r="BU6" s="6">
        <v>1797.8</v>
      </c>
      <c r="BV6" s="6">
        <v>2968.9</v>
      </c>
      <c r="BW6" s="6">
        <v>682.1</v>
      </c>
      <c r="BX6" s="6">
        <v>730.7</v>
      </c>
      <c r="BY6" s="6">
        <v>13849</v>
      </c>
      <c r="BZ6" s="6">
        <v>21994.5</v>
      </c>
      <c r="CA6" s="6">
        <v>1762.3</v>
      </c>
      <c r="CB6" s="6">
        <v>774.2</v>
      </c>
      <c r="CC6" s="6">
        <v>14518</v>
      </c>
      <c r="CD6" s="6">
        <v>2275.6999999999998</v>
      </c>
      <c r="CE6" s="6">
        <v>735.8</v>
      </c>
      <c r="CF6" s="6">
        <v>1869.5</v>
      </c>
      <c r="CG6" s="6">
        <v>11650.3</v>
      </c>
      <c r="CH6" s="6">
        <v>1182.5999999999999</v>
      </c>
      <c r="CI6" s="6">
        <v>1899.4</v>
      </c>
      <c r="CJ6" s="6">
        <v>8422</v>
      </c>
      <c r="CK6" s="6">
        <v>9360.7000000000007</v>
      </c>
      <c r="CL6" s="14">
        <v>9442.8000000000029</v>
      </c>
      <c r="CM6" s="15">
        <v>11113.399999999998</v>
      </c>
      <c r="CN6" s="15">
        <v>17845.299999999996</v>
      </c>
      <c r="CO6" s="15">
        <v>24649.000000000004</v>
      </c>
      <c r="CP6" s="15">
        <v>15994.900000000009</v>
      </c>
    </row>
    <row r="7" spans="1:96" x14ac:dyDescent="0.25">
      <c r="A7" s="1" t="s">
        <v>28</v>
      </c>
      <c r="B7" s="6">
        <v>458665.1</v>
      </c>
      <c r="C7" s="6">
        <v>92698.8</v>
      </c>
      <c r="D7" s="6">
        <v>253.3</v>
      </c>
      <c r="E7" s="6">
        <v>34161.599999999999</v>
      </c>
      <c r="F7" s="6">
        <v>700.9</v>
      </c>
      <c r="G7" s="6">
        <v>2951.9</v>
      </c>
      <c r="H7" s="6">
        <v>12012.7</v>
      </c>
      <c r="I7" s="6">
        <v>19607.599999999999</v>
      </c>
      <c r="J7" s="6">
        <v>589.70000000000005</v>
      </c>
      <c r="K7" s="6">
        <v>1005.4</v>
      </c>
      <c r="L7" s="6">
        <v>984.6</v>
      </c>
      <c r="M7" s="6">
        <v>6272</v>
      </c>
      <c r="N7" s="6">
        <v>351.1</v>
      </c>
      <c r="O7" s="6">
        <v>3661.3</v>
      </c>
      <c r="P7" s="6">
        <v>2257.1999999999998</v>
      </c>
      <c r="Q7" s="6">
        <v>4686.3999999999996</v>
      </c>
      <c r="R7" s="6">
        <v>462.6</v>
      </c>
      <c r="S7" s="6">
        <v>838.5</v>
      </c>
      <c r="T7" s="6">
        <v>4170</v>
      </c>
      <c r="U7" s="6">
        <v>3620.7</v>
      </c>
      <c r="V7" s="6">
        <v>549.20000000000005</v>
      </c>
      <c r="W7" s="6">
        <v>30070.9</v>
      </c>
      <c r="X7" s="6">
        <v>584.79999999999995</v>
      </c>
      <c r="Y7" s="6">
        <v>285.2</v>
      </c>
      <c r="Z7" s="6">
        <v>1061.8</v>
      </c>
      <c r="AA7" s="6">
        <v>801</v>
      </c>
      <c r="AB7" s="6">
        <v>2389.1999999999998</v>
      </c>
      <c r="AC7" s="6">
        <v>147</v>
      </c>
      <c r="AD7" s="6">
        <v>170.9</v>
      </c>
      <c r="AE7" s="6">
        <v>1514.3</v>
      </c>
      <c r="AF7" s="6">
        <v>178.6</v>
      </c>
      <c r="AG7" s="6">
        <v>239.6</v>
      </c>
      <c r="AH7" s="6">
        <v>272.60000000000002</v>
      </c>
      <c r="AI7" s="6">
        <v>4736.3999999999996</v>
      </c>
      <c r="AJ7" s="6">
        <v>2300</v>
      </c>
      <c r="AK7" s="6">
        <v>8908.1</v>
      </c>
      <c r="AL7" s="6">
        <v>1059.3</v>
      </c>
      <c r="AM7" s="6">
        <v>910.5</v>
      </c>
      <c r="AN7" s="6">
        <v>279.89999999999998</v>
      </c>
      <c r="AO7" s="6">
        <v>3661</v>
      </c>
      <c r="AP7" s="6">
        <v>80098.2</v>
      </c>
      <c r="AQ7" s="6">
        <v>10638.8</v>
      </c>
      <c r="AR7" s="6">
        <v>440.1</v>
      </c>
      <c r="AS7" s="6">
        <v>17538.900000000001</v>
      </c>
      <c r="AT7" s="6">
        <v>2258.3000000000002</v>
      </c>
      <c r="AU7" s="6">
        <v>3549.3</v>
      </c>
      <c r="AV7" s="6">
        <v>497.6</v>
      </c>
      <c r="AW7" s="6">
        <v>1474.8</v>
      </c>
      <c r="AX7" s="6">
        <v>1284.5999999999999</v>
      </c>
      <c r="AY7" s="6">
        <v>2664.8</v>
      </c>
      <c r="AZ7" s="6">
        <v>30586.7</v>
      </c>
      <c r="BA7" s="6">
        <v>1405.7</v>
      </c>
      <c r="BB7" s="6">
        <v>353.6</v>
      </c>
      <c r="BC7" s="6">
        <v>2787.6</v>
      </c>
      <c r="BD7" s="6">
        <v>43278</v>
      </c>
      <c r="BE7" s="6">
        <v>1768.1</v>
      </c>
      <c r="BF7" s="6">
        <v>251.5</v>
      </c>
      <c r="BG7" s="6">
        <v>2575.5</v>
      </c>
      <c r="BH7" s="6">
        <v>3003.4</v>
      </c>
      <c r="BI7" s="6">
        <v>1649.5</v>
      </c>
      <c r="BJ7" s="6">
        <v>495.3</v>
      </c>
      <c r="BK7" s="6">
        <v>932.5</v>
      </c>
      <c r="BL7" s="6">
        <v>11743.3</v>
      </c>
      <c r="BM7" s="6">
        <v>4696.1000000000004</v>
      </c>
      <c r="BN7" s="6">
        <v>3699</v>
      </c>
      <c r="BO7" s="6">
        <v>824.3</v>
      </c>
      <c r="BP7" s="6">
        <v>1038</v>
      </c>
      <c r="BQ7" s="6">
        <v>109394.7</v>
      </c>
      <c r="BR7" s="6">
        <v>7684.5</v>
      </c>
      <c r="BS7" s="6">
        <v>101710.2</v>
      </c>
      <c r="BT7" s="6">
        <v>98954.5</v>
      </c>
      <c r="BU7" s="6">
        <v>1768.5</v>
      </c>
      <c r="BV7" s="6">
        <v>3006.9</v>
      </c>
      <c r="BW7" s="6">
        <v>700.5</v>
      </c>
      <c r="BX7" s="6">
        <v>734.9</v>
      </c>
      <c r="BY7" s="6">
        <v>13659.9</v>
      </c>
      <c r="BZ7" s="6">
        <v>22395.8</v>
      </c>
      <c r="CA7" s="6">
        <v>1828.9</v>
      </c>
      <c r="CB7" s="6">
        <v>793.4</v>
      </c>
      <c r="CC7" s="6">
        <v>14695.3</v>
      </c>
      <c r="CD7" s="6">
        <v>2319.8000000000002</v>
      </c>
      <c r="CE7" s="6">
        <v>755.2</v>
      </c>
      <c r="CF7" s="6">
        <v>1864.2</v>
      </c>
      <c r="CG7" s="6">
        <v>12072</v>
      </c>
      <c r="CH7" s="6">
        <v>1200.4000000000001</v>
      </c>
      <c r="CI7" s="6">
        <v>1960.1</v>
      </c>
      <c r="CJ7" s="6">
        <v>9261.9</v>
      </c>
      <c r="CK7" s="6">
        <v>9648.5</v>
      </c>
      <c r="CL7" s="14">
        <v>10305.400000000009</v>
      </c>
      <c r="CM7" s="15">
        <v>11653.800000000003</v>
      </c>
      <c r="CN7" s="15">
        <v>18721.900000000001</v>
      </c>
      <c r="CO7" s="15">
        <v>26792.2</v>
      </c>
      <c r="CP7" s="15">
        <v>17043.399999999994</v>
      </c>
    </row>
    <row r="8" spans="1:96" x14ac:dyDescent="0.25">
      <c r="A8" s="1" t="s">
        <v>29</v>
      </c>
      <c r="B8" s="6">
        <v>483758.8</v>
      </c>
      <c r="C8" s="6">
        <v>99051.9</v>
      </c>
      <c r="D8" s="6">
        <v>271.60000000000002</v>
      </c>
      <c r="E8" s="6">
        <v>38454.699999999997</v>
      </c>
      <c r="F8" s="6">
        <v>735.8</v>
      </c>
      <c r="G8" s="6">
        <v>3073.1</v>
      </c>
      <c r="H8" s="6">
        <v>12601.9</v>
      </c>
      <c r="I8" s="6">
        <v>19775.2</v>
      </c>
      <c r="J8" s="6">
        <v>646.4</v>
      </c>
      <c r="K8" s="6">
        <v>1057.5999999999999</v>
      </c>
      <c r="L8" s="6">
        <v>1125.2</v>
      </c>
      <c r="M8" s="6">
        <v>6565.7</v>
      </c>
      <c r="N8" s="6">
        <v>373.2</v>
      </c>
      <c r="O8" s="6">
        <v>3641.2</v>
      </c>
      <c r="P8" s="6">
        <v>2334.6999999999998</v>
      </c>
      <c r="Q8" s="6">
        <v>4944.3</v>
      </c>
      <c r="R8" s="6">
        <v>476.8</v>
      </c>
      <c r="S8" s="6">
        <v>951.7</v>
      </c>
      <c r="T8" s="6">
        <v>4271.1000000000004</v>
      </c>
      <c r="U8" s="6">
        <v>3707.6</v>
      </c>
      <c r="V8" s="6">
        <v>563.5</v>
      </c>
      <c r="W8" s="6">
        <v>32288.799999999999</v>
      </c>
      <c r="X8" s="6">
        <v>652.1</v>
      </c>
      <c r="Y8" s="6">
        <v>307.89999999999998</v>
      </c>
      <c r="Z8" s="6">
        <v>1167.7</v>
      </c>
      <c r="AA8" s="6">
        <v>805.8</v>
      </c>
      <c r="AB8" s="6">
        <v>2395.9</v>
      </c>
      <c r="AC8" s="6">
        <v>160.6</v>
      </c>
      <c r="AD8" s="6">
        <v>182.2</v>
      </c>
      <c r="AE8" s="6">
        <v>1668.2</v>
      </c>
      <c r="AF8" s="6">
        <v>202.7</v>
      </c>
      <c r="AG8" s="6">
        <v>276.89999999999998</v>
      </c>
      <c r="AH8" s="6">
        <v>290.3</v>
      </c>
      <c r="AI8" s="6">
        <v>5355.8</v>
      </c>
      <c r="AJ8" s="6">
        <v>2543.1</v>
      </c>
      <c r="AK8" s="6">
        <v>9651.2000000000007</v>
      </c>
      <c r="AL8" s="6">
        <v>1108.5</v>
      </c>
      <c r="AM8" s="6">
        <v>944.2</v>
      </c>
      <c r="AN8" s="6">
        <v>286.39999999999998</v>
      </c>
      <c r="AO8" s="6">
        <v>3686.2</v>
      </c>
      <c r="AP8" s="6">
        <v>86185.5</v>
      </c>
      <c r="AQ8" s="6">
        <v>11157.7</v>
      </c>
      <c r="AR8" s="6">
        <v>485.7</v>
      </c>
      <c r="AS8" s="6">
        <v>18598.5</v>
      </c>
      <c r="AT8" s="6">
        <v>2450.6999999999998</v>
      </c>
      <c r="AU8" s="6">
        <v>3715.6</v>
      </c>
      <c r="AV8" s="6">
        <v>513.4</v>
      </c>
      <c r="AW8" s="6">
        <v>1559.6</v>
      </c>
      <c r="AX8" s="6">
        <v>1349.8</v>
      </c>
      <c r="AY8" s="6">
        <v>2746.7</v>
      </c>
      <c r="AZ8" s="6">
        <v>33792.699999999997</v>
      </c>
      <c r="BA8" s="6">
        <v>1573.9</v>
      </c>
      <c r="BB8" s="6">
        <v>381.6</v>
      </c>
      <c r="BC8" s="6">
        <v>3075.7</v>
      </c>
      <c r="BD8" s="6">
        <v>46762</v>
      </c>
      <c r="BE8" s="6">
        <v>1903.6</v>
      </c>
      <c r="BF8" s="6">
        <v>234.6</v>
      </c>
      <c r="BG8" s="6">
        <v>2828.3</v>
      </c>
      <c r="BH8" s="6">
        <v>3209.8</v>
      </c>
      <c r="BI8" s="6">
        <v>1697.7</v>
      </c>
      <c r="BJ8" s="6">
        <v>526.79999999999995</v>
      </c>
      <c r="BK8" s="6">
        <v>998.7</v>
      </c>
      <c r="BL8" s="6">
        <v>13078.5</v>
      </c>
      <c r="BM8" s="6">
        <v>5085.8</v>
      </c>
      <c r="BN8" s="6">
        <v>3951.1</v>
      </c>
      <c r="BO8" s="6">
        <v>880.3</v>
      </c>
      <c r="BP8" s="6">
        <v>1184.4000000000001</v>
      </c>
      <c r="BQ8" s="6">
        <v>113116.7</v>
      </c>
      <c r="BR8" s="6">
        <v>7911.8</v>
      </c>
      <c r="BS8" s="6">
        <v>105204.9</v>
      </c>
      <c r="BT8" s="6">
        <v>102082.8</v>
      </c>
      <c r="BU8" s="6">
        <v>1739.5</v>
      </c>
      <c r="BV8" s="6">
        <v>3118.2</v>
      </c>
      <c r="BW8" s="6">
        <v>758.7</v>
      </c>
      <c r="BX8" s="6">
        <v>755.1</v>
      </c>
      <c r="BY8" s="6">
        <v>13587.5</v>
      </c>
      <c r="BZ8" s="6">
        <v>23422.799999999999</v>
      </c>
      <c r="CA8" s="6">
        <v>1902.6</v>
      </c>
      <c r="CB8" s="6">
        <v>834.1</v>
      </c>
      <c r="CC8" s="6">
        <v>14971.2</v>
      </c>
      <c r="CD8" s="6">
        <v>2461.8000000000002</v>
      </c>
      <c r="CE8" s="6">
        <v>788.1</v>
      </c>
      <c r="CF8" s="6">
        <v>1929.5</v>
      </c>
      <c r="CG8" s="6">
        <v>12539.5</v>
      </c>
      <c r="CH8" s="6">
        <v>1277.5</v>
      </c>
      <c r="CI8" s="6">
        <v>1936.8</v>
      </c>
      <c r="CJ8" s="6">
        <v>9877</v>
      </c>
      <c r="CK8" s="6">
        <v>9886.2000000000007</v>
      </c>
      <c r="CL8" s="14">
        <v>10961.800000000003</v>
      </c>
      <c r="CM8" s="15">
        <v>12584.399999999998</v>
      </c>
      <c r="CN8" s="15">
        <v>19804.299999999988</v>
      </c>
      <c r="CO8" s="15">
        <v>29151.3</v>
      </c>
      <c r="CP8" s="15">
        <v>18096.399999999994</v>
      </c>
    </row>
    <row r="9" spans="1:96" x14ac:dyDescent="0.25">
      <c r="A9" s="1" t="s">
        <v>30</v>
      </c>
      <c r="B9" s="6">
        <v>508487.1</v>
      </c>
      <c r="C9" s="6">
        <v>107906.5</v>
      </c>
      <c r="D9" s="6">
        <v>284.5</v>
      </c>
      <c r="E9" s="6">
        <v>43623.7</v>
      </c>
      <c r="F9" s="6">
        <v>764.4</v>
      </c>
      <c r="G9" s="6">
        <v>3349.5</v>
      </c>
      <c r="H9" s="6">
        <v>13449.3</v>
      </c>
      <c r="I9" s="6">
        <v>20603.5</v>
      </c>
      <c r="J9" s="6">
        <v>731.5</v>
      </c>
      <c r="K9" s="6">
        <v>1127.7</v>
      </c>
      <c r="L9" s="6">
        <v>1271</v>
      </c>
      <c r="M9" s="6">
        <v>7173.7</v>
      </c>
      <c r="N9" s="6">
        <v>397.7</v>
      </c>
      <c r="O9" s="6">
        <v>3627.3</v>
      </c>
      <c r="P9" s="6">
        <v>2390.5</v>
      </c>
      <c r="Q9" s="6">
        <v>5323.9</v>
      </c>
      <c r="R9" s="6">
        <v>485.8</v>
      </c>
      <c r="S9" s="6">
        <v>1091.5999999999999</v>
      </c>
      <c r="T9" s="6">
        <v>4340.1000000000004</v>
      </c>
      <c r="U9" s="6">
        <v>3766</v>
      </c>
      <c r="V9" s="6">
        <v>574</v>
      </c>
      <c r="W9" s="6">
        <v>35714.699999999997</v>
      </c>
      <c r="X9" s="6">
        <v>689.4</v>
      </c>
      <c r="Y9" s="6">
        <v>342</v>
      </c>
      <c r="Z9" s="6">
        <v>1282.0999999999999</v>
      </c>
      <c r="AA9" s="6">
        <v>839.9</v>
      </c>
      <c r="AB9" s="6">
        <v>2409.8000000000002</v>
      </c>
      <c r="AC9" s="6">
        <v>173.3</v>
      </c>
      <c r="AD9" s="6">
        <v>191.3</v>
      </c>
      <c r="AE9" s="6">
        <v>1888</v>
      </c>
      <c r="AF9" s="6">
        <v>210.5</v>
      </c>
      <c r="AG9" s="6">
        <v>323.5</v>
      </c>
      <c r="AH9" s="6">
        <v>307.89999999999998</v>
      </c>
      <c r="AI9" s="6">
        <v>5907.8</v>
      </c>
      <c r="AJ9" s="6">
        <v>2922.5</v>
      </c>
      <c r="AK9" s="6">
        <v>10800</v>
      </c>
      <c r="AL9" s="6">
        <v>1197.7</v>
      </c>
      <c r="AM9" s="6">
        <v>983.9</v>
      </c>
      <c r="AN9" s="6">
        <v>293.5</v>
      </c>
      <c r="AO9" s="6">
        <v>4313.8</v>
      </c>
      <c r="AP9" s="6">
        <v>91096.7</v>
      </c>
      <c r="AQ9" s="6">
        <v>11538.7</v>
      </c>
      <c r="AR9" s="6">
        <v>538.1</v>
      </c>
      <c r="AS9" s="6">
        <v>19908.099999999999</v>
      </c>
      <c r="AT9" s="6">
        <v>2614.1999999999998</v>
      </c>
      <c r="AU9" s="6">
        <v>3859.9</v>
      </c>
      <c r="AV9" s="6">
        <v>525.70000000000005</v>
      </c>
      <c r="AW9" s="6">
        <v>1663.4</v>
      </c>
      <c r="AX9" s="6">
        <v>1422.5</v>
      </c>
      <c r="AY9" s="6">
        <v>2894.7</v>
      </c>
      <c r="AZ9" s="6">
        <v>35545</v>
      </c>
      <c r="BA9" s="6">
        <v>1835.1</v>
      </c>
      <c r="BB9" s="6">
        <v>408.7</v>
      </c>
      <c r="BC9" s="6">
        <v>3309.8</v>
      </c>
      <c r="BD9" s="6">
        <v>50744.5</v>
      </c>
      <c r="BE9" s="6">
        <v>2017.6</v>
      </c>
      <c r="BF9" s="6">
        <v>241.9</v>
      </c>
      <c r="BG9" s="6">
        <v>3173.1</v>
      </c>
      <c r="BH9" s="6">
        <v>3391.9</v>
      </c>
      <c r="BI9" s="6">
        <v>1758.9</v>
      </c>
      <c r="BJ9" s="6">
        <v>552.79999999999995</v>
      </c>
      <c r="BK9" s="6">
        <v>1066.8</v>
      </c>
      <c r="BL9" s="6">
        <v>14612.2</v>
      </c>
      <c r="BM9" s="6">
        <v>5432.6</v>
      </c>
      <c r="BN9" s="6">
        <v>4210</v>
      </c>
      <c r="BO9" s="6">
        <v>942.1</v>
      </c>
      <c r="BP9" s="6">
        <v>1381.8</v>
      </c>
      <c r="BQ9" s="6">
        <v>115456</v>
      </c>
      <c r="BR9" s="6">
        <v>8094.4</v>
      </c>
      <c r="BS9" s="6">
        <v>107361.60000000001</v>
      </c>
      <c r="BT9" s="6">
        <v>103228.7</v>
      </c>
      <c r="BU9" s="6">
        <v>1761</v>
      </c>
      <c r="BV9" s="6">
        <v>3138.3</v>
      </c>
      <c r="BW9" s="6">
        <v>789.9</v>
      </c>
      <c r="BX9" s="6">
        <v>764.6</v>
      </c>
      <c r="BY9" s="6">
        <v>13391</v>
      </c>
      <c r="BZ9" s="6">
        <v>23372</v>
      </c>
      <c r="CA9" s="6">
        <v>1968.3</v>
      </c>
      <c r="CB9" s="6">
        <v>874.3</v>
      </c>
      <c r="CC9" s="6">
        <v>14714.5</v>
      </c>
      <c r="CD9" s="6">
        <v>2562.1999999999998</v>
      </c>
      <c r="CE9" s="6">
        <v>830.4</v>
      </c>
      <c r="CF9" s="6">
        <v>1967.9</v>
      </c>
      <c r="CG9" s="6">
        <v>12833.2</v>
      </c>
      <c r="CH9" s="6">
        <v>1265.7</v>
      </c>
      <c r="CI9" s="6">
        <v>1956.6</v>
      </c>
      <c r="CJ9" s="6">
        <v>10708.7</v>
      </c>
      <c r="CK9" s="6">
        <v>10024.5</v>
      </c>
      <c r="CL9" s="14">
        <v>11844.699999999983</v>
      </c>
      <c r="CM9" s="15">
        <v>13477.099999999999</v>
      </c>
      <c r="CN9" s="15">
        <v>21082</v>
      </c>
      <c r="CO9" s="15">
        <v>31799.3</v>
      </c>
      <c r="CP9" s="15">
        <v>19524.600000000006</v>
      </c>
    </row>
    <row r="10" spans="1:96" x14ac:dyDescent="0.25">
      <c r="A10" s="1" t="s">
        <v>31</v>
      </c>
      <c r="B10" s="6">
        <v>527253.4</v>
      </c>
      <c r="C10" s="6">
        <v>116253</v>
      </c>
      <c r="D10" s="6">
        <v>300.39999999999998</v>
      </c>
      <c r="E10" s="6">
        <v>49133.599999999999</v>
      </c>
      <c r="F10" s="6">
        <v>786.5</v>
      </c>
      <c r="G10" s="6">
        <v>3776.6</v>
      </c>
      <c r="H10" s="6">
        <v>14413.9</v>
      </c>
      <c r="I10" s="6">
        <v>20513.400000000001</v>
      </c>
      <c r="J10" s="6">
        <v>801</v>
      </c>
      <c r="K10" s="6">
        <v>1216.3</v>
      </c>
      <c r="L10" s="6">
        <v>1418.5</v>
      </c>
      <c r="M10" s="6">
        <v>7635.3</v>
      </c>
      <c r="N10" s="6">
        <v>426</v>
      </c>
      <c r="O10" s="6">
        <v>3748.6</v>
      </c>
      <c r="P10" s="6">
        <v>2433.1999999999998</v>
      </c>
      <c r="Q10" s="6">
        <v>5436.2</v>
      </c>
      <c r="R10" s="6">
        <v>503.1</v>
      </c>
      <c r="S10" s="6">
        <v>1316.7</v>
      </c>
      <c r="T10" s="6">
        <v>4339.7</v>
      </c>
      <c r="U10" s="6">
        <v>3761.4</v>
      </c>
      <c r="V10" s="6">
        <v>578.29999999999995</v>
      </c>
      <c r="W10" s="6">
        <v>37087.800000000003</v>
      </c>
      <c r="X10" s="6">
        <v>745.8</v>
      </c>
      <c r="Y10" s="6">
        <v>359.7</v>
      </c>
      <c r="Z10" s="6">
        <v>1382.8</v>
      </c>
      <c r="AA10" s="6">
        <v>870.1</v>
      </c>
      <c r="AB10" s="6">
        <v>2390.8000000000002</v>
      </c>
      <c r="AC10" s="6">
        <v>179.7</v>
      </c>
      <c r="AD10" s="6">
        <v>212.2</v>
      </c>
      <c r="AE10" s="6">
        <v>2028.4</v>
      </c>
      <c r="AF10" s="6">
        <v>217.6</v>
      </c>
      <c r="AG10" s="6">
        <v>325.39999999999998</v>
      </c>
      <c r="AH10" s="6">
        <v>325.5</v>
      </c>
      <c r="AI10" s="6">
        <v>6286.2</v>
      </c>
      <c r="AJ10" s="6">
        <v>3113.4</v>
      </c>
      <c r="AK10" s="6">
        <v>11336.8</v>
      </c>
      <c r="AL10" s="6">
        <v>1228.2</v>
      </c>
      <c r="AM10" s="6">
        <v>1007</v>
      </c>
      <c r="AN10" s="6">
        <v>293.89999999999998</v>
      </c>
      <c r="AO10" s="6">
        <v>4103.8999999999996</v>
      </c>
      <c r="AP10" s="6">
        <v>93754.2</v>
      </c>
      <c r="AQ10" s="6">
        <v>11702.7</v>
      </c>
      <c r="AR10" s="6">
        <v>640.29999999999995</v>
      </c>
      <c r="AS10" s="6">
        <v>20952.099999999999</v>
      </c>
      <c r="AT10" s="6">
        <v>2791.1</v>
      </c>
      <c r="AU10" s="6">
        <v>4028.9</v>
      </c>
      <c r="AV10" s="6">
        <v>548.29999999999995</v>
      </c>
      <c r="AW10" s="6">
        <v>1766.1</v>
      </c>
      <c r="AX10" s="6">
        <v>1499.9</v>
      </c>
      <c r="AY10" s="6">
        <v>3076</v>
      </c>
      <c r="AZ10" s="6">
        <v>35531.800000000003</v>
      </c>
      <c r="BA10" s="6">
        <v>2120.1</v>
      </c>
      <c r="BB10" s="6">
        <v>450.3</v>
      </c>
      <c r="BC10" s="6">
        <v>3492.3</v>
      </c>
      <c r="BD10" s="6">
        <v>54954.9</v>
      </c>
      <c r="BE10" s="6">
        <v>2125.6</v>
      </c>
      <c r="BF10" s="6">
        <v>264.39999999999998</v>
      </c>
      <c r="BG10" s="6">
        <v>3509.2</v>
      </c>
      <c r="BH10" s="6">
        <v>3558.1</v>
      </c>
      <c r="BI10" s="6">
        <v>1806.9</v>
      </c>
      <c r="BJ10" s="6">
        <v>590.6</v>
      </c>
      <c r="BK10" s="6">
        <v>1138.8</v>
      </c>
      <c r="BL10" s="6">
        <v>16413.099999999999</v>
      </c>
      <c r="BM10" s="6">
        <v>5787.8</v>
      </c>
      <c r="BN10" s="6">
        <v>4359</v>
      </c>
      <c r="BO10" s="6">
        <v>1023.1</v>
      </c>
      <c r="BP10" s="6">
        <v>1603.8</v>
      </c>
      <c r="BQ10" s="6">
        <v>116371</v>
      </c>
      <c r="BR10" s="6">
        <v>8255.2999999999993</v>
      </c>
      <c r="BS10" s="6">
        <v>108115.7</v>
      </c>
      <c r="BT10" s="6">
        <v>104492.9</v>
      </c>
      <c r="BU10" s="6">
        <v>1762.7</v>
      </c>
      <c r="BV10" s="6">
        <v>3157.2</v>
      </c>
      <c r="BW10" s="6">
        <v>789.2</v>
      </c>
      <c r="BX10" s="6">
        <v>748.9</v>
      </c>
      <c r="BY10" s="6">
        <v>13219.8</v>
      </c>
      <c r="BZ10" s="6">
        <v>23137.3</v>
      </c>
      <c r="CA10" s="6">
        <v>2078.1</v>
      </c>
      <c r="CB10" s="6">
        <v>855.1</v>
      </c>
      <c r="CC10" s="6">
        <v>14766.1</v>
      </c>
      <c r="CD10" s="6">
        <v>2648.2</v>
      </c>
      <c r="CE10" s="6">
        <v>832.8</v>
      </c>
      <c r="CF10" s="6">
        <v>1976.1</v>
      </c>
      <c r="CG10" s="6">
        <v>12657.4</v>
      </c>
      <c r="CH10" s="6">
        <v>1229.9000000000001</v>
      </c>
      <c r="CI10" s="6">
        <v>1970</v>
      </c>
      <c r="CJ10" s="6">
        <v>12351.7</v>
      </c>
      <c r="CK10" s="6">
        <v>9998.2000000000007</v>
      </c>
      <c r="CL10" s="14">
        <v>13498.699999999997</v>
      </c>
      <c r="CM10" s="15">
        <v>14040.200000000004</v>
      </c>
      <c r="CN10" s="15">
        <v>22326.199999999983</v>
      </c>
      <c r="CO10" s="15">
        <v>33956.699999999997</v>
      </c>
      <c r="CP10" s="15">
        <v>21147.299999999988</v>
      </c>
    </row>
    <row r="11" spans="1:96" x14ac:dyDescent="0.25">
      <c r="A11" s="1" t="s">
        <v>32</v>
      </c>
      <c r="B11" s="6">
        <v>541156.1</v>
      </c>
      <c r="C11" s="6">
        <v>125055</v>
      </c>
      <c r="D11" s="6">
        <v>315.39999999999998</v>
      </c>
      <c r="E11" s="6">
        <v>55025</v>
      </c>
      <c r="F11" s="6">
        <v>805.8</v>
      </c>
      <c r="G11" s="6">
        <v>4535.5</v>
      </c>
      <c r="H11" s="6">
        <v>15473.4</v>
      </c>
      <c r="I11" s="6">
        <v>20137.2</v>
      </c>
      <c r="J11" s="6">
        <v>765.5</v>
      </c>
      <c r="K11" s="6">
        <v>1274.5</v>
      </c>
      <c r="L11" s="6">
        <v>1535.3</v>
      </c>
      <c r="M11" s="6">
        <v>8083.4</v>
      </c>
      <c r="N11" s="6">
        <v>440.2</v>
      </c>
      <c r="O11" s="6">
        <v>3892.8</v>
      </c>
      <c r="P11" s="6">
        <v>2439.9</v>
      </c>
      <c r="Q11" s="6">
        <v>5670.5</v>
      </c>
      <c r="R11" s="6">
        <v>591</v>
      </c>
      <c r="S11" s="6">
        <v>1588.3</v>
      </c>
      <c r="T11" s="6">
        <v>4411.8</v>
      </c>
      <c r="U11" s="6">
        <v>3832.6</v>
      </c>
      <c r="V11" s="6">
        <v>579.20000000000005</v>
      </c>
      <c r="W11" s="6">
        <v>35027.4</v>
      </c>
      <c r="X11" s="6">
        <v>697.2</v>
      </c>
      <c r="Y11" s="6">
        <v>368.3</v>
      </c>
      <c r="Z11" s="6">
        <v>1369.8</v>
      </c>
      <c r="AA11" s="6">
        <v>793.5</v>
      </c>
      <c r="AB11" s="6">
        <v>2303.1999999999998</v>
      </c>
      <c r="AC11" s="6">
        <v>171.3</v>
      </c>
      <c r="AD11" s="6">
        <v>182.3</v>
      </c>
      <c r="AE11" s="6">
        <v>2037.8</v>
      </c>
      <c r="AF11" s="6">
        <v>176.2</v>
      </c>
      <c r="AG11" s="6">
        <v>281.5</v>
      </c>
      <c r="AH11" s="6">
        <v>332.3</v>
      </c>
      <c r="AI11" s="6">
        <v>6450.6</v>
      </c>
      <c r="AJ11" s="6">
        <v>3113.4</v>
      </c>
      <c r="AK11" s="6">
        <v>9993.1</v>
      </c>
      <c r="AL11" s="6">
        <v>1165.7</v>
      </c>
      <c r="AM11" s="6">
        <v>1012.4</v>
      </c>
      <c r="AN11" s="6">
        <v>290.10000000000002</v>
      </c>
      <c r="AO11" s="6">
        <v>3605.6</v>
      </c>
      <c r="AP11" s="6">
        <v>96293</v>
      </c>
      <c r="AQ11" s="6">
        <v>11188</v>
      </c>
      <c r="AR11" s="6">
        <v>744.7</v>
      </c>
      <c r="AS11" s="6">
        <v>21992.1</v>
      </c>
      <c r="AT11" s="6">
        <v>2801.2</v>
      </c>
      <c r="AU11" s="6">
        <v>4212.5</v>
      </c>
      <c r="AV11" s="6">
        <v>558.5</v>
      </c>
      <c r="AW11" s="6">
        <v>1855.7</v>
      </c>
      <c r="AX11" s="6">
        <v>1565.3</v>
      </c>
      <c r="AY11" s="6">
        <v>3150.4</v>
      </c>
      <c r="AZ11" s="6">
        <v>36802.5</v>
      </c>
      <c r="BA11" s="6">
        <v>2245.4</v>
      </c>
      <c r="BB11" s="6">
        <v>426.2</v>
      </c>
      <c r="BC11" s="6">
        <v>3492.9</v>
      </c>
      <c r="BD11" s="6">
        <v>59072.4</v>
      </c>
      <c r="BE11" s="6">
        <v>2235.6999999999998</v>
      </c>
      <c r="BF11" s="6">
        <v>280.8</v>
      </c>
      <c r="BG11" s="6">
        <v>3853.2</v>
      </c>
      <c r="BH11" s="6">
        <v>3754.9</v>
      </c>
      <c r="BI11" s="6">
        <v>1739.3</v>
      </c>
      <c r="BJ11" s="6">
        <v>616.20000000000005</v>
      </c>
      <c r="BK11" s="6">
        <v>1214.2</v>
      </c>
      <c r="BL11" s="6">
        <v>18429.7</v>
      </c>
      <c r="BM11" s="6">
        <v>6039.9</v>
      </c>
      <c r="BN11" s="6">
        <v>4524.6000000000004</v>
      </c>
      <c r="BO11" s="6">
        <v>1098.5999999999999</v>
      </c>
      <c r="BP11" s="6">
        <v>1670.1</v>
      </c>
      <c r="BQ11" s="6">
        <v>115838.39999999999</v>
      </c>
      <c r="BR11" s="6">
        <v>8341</v>
      </c>
      <c r="BS11" s="6">
        <v>107497.5</v>
      </c>
      <c r="BT11" s="6">
        <v>105458.1</v>
      </c>
      <c r="BU11" s="6">
        <v>1761.2</v>
      </c>
      <c r="BV11" s="6">
        <v>3140</v>
      </c>
      <c r="BW11" s="6">
        <v>741.4</v>
      </c>
      <c r="BX11" s="6">
        <v>745.6</v>
      </c>
      <c r="BY11" s="6">
        <v>13284.4</v>
      </c>
      <c r="BZ11" s="6">
        <v>23303.4</v>
      </c>
      <c r="CA11" s="6">
        <v>2147.3000000000002</v>
      </c>
      <c r="CB11" s="6">
        <v>818.6</v>
      </c>
      <c r="CC11" s="6">
        <v>14908</v>
      </c>
      <c r="CD11" s="6">
        <v>2697</v>
      </c>
      <c r="CE11" s="6">
        <v>813.6</v>
      </c>
      <c r="CF11" s="6">
        <v>2052.8000000000002</v>
      </c>
      <c r="CG11" s="6">
        <v>12300</v>
      </c>
      <c r="CH11" s="6">
        <v>1232.7</v>
      </c>
      <c r="CI11" s="6">
        <v>1974.2</v>
      </c>
      <c r="CJ11" s="6">
        <v>13215.1</v>
      </c>
      <c r="CK11" s="6">
        <v>10016.4</v>
      </c>
      <c r="CL11" s="14">
        <v>14335.10000000002</v>
      </c>
      <c r="CM11" s="15">
        <v>13931.900000000001</v>
      </c>
      <c r="CN11" s="15">
        <v>23083.000000000015</v>
      </c>
      <c r="CO11" s="15">
        <v>36784.199999999997</v>
      </c>
      <c r="CP11" s="15">
        <v>22750.200000000012</v>
      </c>
    </row>
    <row r="12" spans="1:96" x14ac:dyDescent="0.25">
      <c r="A12" s="1" t="s">
        <v>33</v>
      </c>
      <c r="B12" s="6">
        <v>564992.69999999995</v>
      </c>
      <c r="C12" s="6">
        <v>136468.1</v>
      </c>
      <c r="D12" s="6">
        <v>341.5</v>
      </c>
      <c r="E12" s="6">
        <v>61772.3</v>
      </c>
      <c r="F12" s="6">
        <v>834.1</v>
      </c>
      <c r="G12" s="6">
        <v>5299.7</v>
      </c>
      <c r="H12" s="6">
        <v>16537.900000000001</v>
      </c>
      <c r="I12" s="6">
        <v>20838.8</v>
      </c>
      <c r="J12" s="6">
        <v>801.2</v>
      </c>
      <c r="K12" s="6">
        <v>1363.8</v>
      </c>
      <c r="L12" s="6">
        <v>1627.3</v>
      </c>
      <c r="M12" s="6">
        <v>8767.2999999999993</v>
      </c>
      <c r="N12" s="6">
        <v>456.7</v>
      </c>
      <c r="O12" s="6">
        <v>4144.3</v>
      </c>
      <c r="P12" s="6">
        <v>2501.9</v>
      </c>
      <c r="Q12" s="6">
        <v>5962.9</v>
      </c>
      <c r="R12" s="6">
        <v>618.70000000000005</v>
      </c>
      <c r="S12" s="6">
        <v>1878.8</v>
      </c>
      <c r="T12" s="6">
        <v>4477.5</v>
      </c>
      <c r="U12" s="6">
        <v>3895.5</v>
      </c>
      <c r="V12" s="6">
        <v>582</v>
      </c>
      <c r="W12" s="6">
        <v>36393.300000000003</v>
      </c>
      <c r="X12" s="6">
        <v>814.8</v>
      </c>
      <c r="Y12" s="6">
        <v>361.4</v>
      </c>
      <c r="Z12" s="6">
        <v>1336.5</v>
      </c>
      <c r="AA12" s="6">
        <v>737.9</v>
      </c>
      <c r="AB12" s="6">
        <v>2232.6999999999998</v>
      </c>
      <c r="AC12" s="6">
        <v>154.6</v>
      </c>
      <c r="AD12" s="6">
        <v>244.1</v>
      </c>
      <c r="AE12" s="6">
        <v>2044</v>
      </c>
      <c r="AF12" s="6">
        <v>168.8</v>
      </c>
      <c r="AG12" s="6">
        <v>272.89999999999998</v>
      </c>
      <c r="AH12" s="6">
        <v>344.4</v>
      </c>
      <c r="AI12" s="6">
        <v>6637.6</v>
      </c>
      <c r="AJ12" s="6">
        <v>2886.3</v>
      </c>
      <c r="AK12" s="6">
        <v>11303.3</v>
      </c>
      <c r="AL12" s="6">
        <v>1137.8</v>
      </c>
      <c r="AM12" s="6">
        <v>1000.3</v>
      </c>
      <c r="AN12" s="6">
        <v>282.60000000000002</v>
      </c>
      <c r="AO12" s="6">
        <v>3762.8</v>
      </c>
      <c r="AP12" s="6">
        <v>101027.3</v>
      </c>
      <c r="AQ12" s="6">
        <v>11050.7</v>
      </c>
      <c r="AR12" s="6">
        <v>849.1</v>
      </c>
      <c r="AS12" s="6">
        <v>23743.8</v>
      </c>
      <c r="AT12" s="6">
        <v>2941.5</v>
      </c>
      <c r="AU12" s="6">
        <v>4430.2</v>
      </c>
      <c r="AV12" s="6">
        <v>568.29999999999995</v>
      </c>
      <c r="AW12" s="6">
        <v>2000.1</v>
      </c>
      <c r="AX12" s="6">
        <v>1632</v>
      </c>
      <c r="AY12" s="6">
        <v>3269.7</v>
      </c>
      <c r="AZ12" s="6">
        <v>38799.599999999999</v>
      </c>
      <c r="BA12" s="6">
        <v>2448.6</v>
      </c>
      <c r="BB12" s="6">
        <v>521.4</v>
      </c>
      <c r="BC12" s="6">
        <v>3356.5</v>
      </c>
      <c r="BD12" s="6">
        <v>63354.400000000001</v>
      </c>
      <c r="BE12" s="6">
        <v>2357.8000000000002</v>
      </c>
      <c r="BF12" s="6">
        <v>304.2</v>
      </c>
      <c r="BG12" s="6">
        <v>4222</v>
      </c>
      <c r="BH12" s="6">
        <v>4005.2</v>
      </c>
      <c r="BI12" s="6">
        <v>1812.7</v>
      </c>
      <c r="BJ12" s="6">
        <v>642.6</v>
      </c>
      <c r="BK12" s="6">
        <v>1309</v>
      </c>
      <c r="BL12" s="6">
        <v>20777.3</v>
      </c>
      <c r="BM12" s="6">
        <v>5631.9</v>
      </c>
      <c r="BN12" s="6">
        <v>4723.8999999999996</v>
      </c>
      <c r="BO12" s="6">
        <v>1182.0999999999999</v>
      </c>
      <c r="BP12" s="6">
        <v>1758.2</v>
      </c>
      <c r="BQ12" s="6">
        <v>116633.7</v>
      </c>
      <c r="BR12" s="6">
        <v>8371.7000000000007</v>
      </c>
      <c r="BS12" s="6">
        <v>108261.9</v>
      </c>
      <c r="BT12" s="6">
        <v>106638.6</v>
      </c>
      <c r="BU12" s="6">
        <v>1774.3</v>
      </c>
      <c r="BV12" s="6">
        <v>3165.3</v>
      </c>
      <c r="BW12" s="6">
        <v>714.2</v>
      </c>
      <c r="BX12" s="6">
        <v>737.9</v>
      </c>
      <c r="BY12" s="6">
        <v>13568.7</v>
      </c>
      <c r="BZ12" s="6">
        <v>23451.3</v>
      </c>
      <c r="CA12" s="6">
        <v>2057.5</v>
      </c>
      <c r="CB12" s="6">
        <v>795.5</v>
      </c>
      <c r="CC12" s="6">
        <v>14919.7</v>
      </c>
      <c r="CD12" s="6">
        <v>2728.1</v>
      </c>
      <c r="CE12" s="6">
        <v>808.8</v>
      </c>
      <c r="CF12" s="6">
        <v>2088.3000000000002</v>
      </c>
      <c r="CG12" s="6">
        <v>12139</v>
      </c>
      <c r="CH12" s="6">
        <v>1254.3</v>
      </c>
      <c r="CI12" s="6">
        <v>1994.7</v>
      </c>
      <c r="CJ12" s="6">
        <v>13989.8</v>
      </c>
      <c r="CK12" s="6">
        <v>10141.799999999999</v>
      </c>
      <c r="CL12" s="14">
        <v>15108</v>
      </c>
      <c r="CM12" s="15">
        <v>14078.400000000005</v>
      </c>
      <c r="CN12" s="15">
        <v>23970.300000000003</v>
      </c>
      <c r="CO12" s="15">
        <v>39791.800000000003</v>
      </c>
      <c r="CP12" s="15">
        <v>24526.300000000003</v>
      </c>
    </row>
    <row r="13" spans="1:96" x14ac:dyDescent="0.25">
      <c r="A13" s="1" t="s">
        <v>34</v>
      </c>
      <c r="B13" s="6">
        <v>586196</v>
      </c>
      <c r="C13" s="6">
        <v>146894.5</v>
      </c>
      <c r="D13" s="6">
        <v>377.2</v>
      </c>
      <c r="E13" s="6">
        <v>67450.5</v>
      </c>
      <c r="F13" s="6">
        <v>864.3</v>
      </c>
      <c r="G13" s="6">
        <v>6362.9</v>
      </c>
      <c r="H13" s="6">
        <v>17796.7</v>
      </c>
      <c r="I13" s="6">
        <v>21529.4</v>
      </c>
      <c r="J13" s="6">
        <v>912.5</v>
      </c>
      <c r="K13" s="6">
        <v>1435.2</v>
      </c>
      <c r="L13" s="6">
        <v>1770</v>
      </c>
      <c r="M13" s="6">
        <v>8829.2999999999993</v>
      </c>
      <c r="N13" s="6">
        <v>468.7</v>
      </c>
      <c r="O13" s="6">
        <v>4468.5</v>
      </c>
      <c r="P13" s="6">
        <v>2439.5</v>
      </c>
      <c r="Q13" s="6">
        <v>6274.4</v>
      </c>
      <c r="R13" s="6">
        <v>685.8</v>
      </c>
      <c r="S13" s="6">
        <v>2326.5</v>
      </c>
      <c r="T13" s="6">
        <v>4508.2</v>
      </c>
      <c r="U13" s="6">
        <v>3919.3</v>
      </c>
      <c r="V13" s="6">
        <v>588.9</v>
      </c>
      <c r="W13" s="6">
        <v>36225.1</v>
      </c>
      <c r="X13" s="6">
        <v>827.8</v>
      </c>
      <c r="Y13" s="6">
        <v>361.5</v>
      </c>
      <c r="Z13" s="6">
        <v>1359.2</v>
      </c>
      <c r="AA13" s="6">
        <v>668.9</v>
      </c>
      <c r="AB13" s="6">
        <v>2107.4</v>
      </c>
      <c r="AC13" s="6">
        <v>155.80000000000001</v>
      </c>
      <c r="AD13" s="6">
        <v>253.7</v>
      </c>
      <c r="AE13" s="6">
        <v>2008.1</v>
      </c>
      <c r="AF13" s="6">
        <v>171.9</v>
      </c>
      <c r="AG13" s="6">
        <v>265.7</v>
      </c>
      <c r="AH13" s="6">
        <v>354.3</v>
      </c>
      <c r="AI13" s="6">
        <v>6509</v>
      </c>
      <c r="AJ13" s="6">
        <v>2796.1</v>
      </c>
      <c r="AK13" s="6">
        <v>11565.5</v>
      </c>
      <c r="AL13" s="6">
        <v>1143.2</v>
      </c>
      <c r="AM13" s="6">
        <v>996.5</v>
      </c>
      <c r="AN13" s="6">
        <v>278.2</v>
      </c>
      <c r="AO13" s="6">
        <v>3720</v>
      </c>
      <c r="AP13" s="6">
        <v>105244.4</v>
      </c>
      <c r="AQ13" s="6">
        <v>11186.5</v>
      </c>
      <c r="AR13" s="6">
        <v>929.8</v>
      </c>
      <c r="AS13" s="6">
        <v>24578.3</v>
      </c>
      <c r="AT13" s="6">
        <v>3097.5</v>
      </c>
      <c r="AU13" s="6">
        <v>4553.8</v>
      </c>
      <c r="AV13" s="6">
        <v>578.70000000000005</v>
      </c>
      <c r="AW13" s="6">
        <v>2128.1999999999998</v>
      </c>
      <c r="AX13" s="6">
        <v>1736.6</v>
      </c>
      <c r="AY13" s="6">
        <v>3398.1</v>
      </c>
      <c r="AZ13" s="6">
        <v>40938</v>
      </c>
      <c r="BA13" s="6">
        <v>2625.4</v>
      </c>
      <c r="BB13" s="6">
        <v>528.1</v>
      </c>
      <c r="BC13" s="6">
        <v>3244.7</v>
      </c>
      <c r="BD13" s="6">
        <v>68556.100000000006</v>
      </c>
      <c r="BE13" s="6">
        <v>2480.1</v>
      </c>
      <c r="BF13" s="6">
        <v>340.8</v>
      </c>
      <c r="BG13" s="6">
        <v>4219.3999999999996</v>
      </c>
      <c r="BH13" s="6">
        <v>4331.3999999999996</v>
      </c>
      <c r="BI13" s="6">
        <v>1773.1</v>
      </c>
      <c r="BJ13" s="6">
        <v>669.5</v>
      </c>
      <c r="BK13" s="6">
        <v>1430.8</v>
      </c>
      <c r="BL13" s="6">
        <v>23583.200000000001</v>
      </c>
      <c r="BM13" s="6">
        <v>6091</v>
      </c>
      <c r="BN13" s="6">
        <v>4874.1000000000004</v>
      </c>
      <c r="BO13" s="6">
        <v>1274.2</v>
      </c>
      <c r="BP13" s="6">
        <v>1840.1</v>
      </c>
      <c r="BQ13" s="6">
        <v>116647.4</v>
      </c>
      <c r="BR13" s="6">
        <v>8364.2999999999993</v>
      </c>
      <c r="BS13" s="6">
        <v>108283.1</v>
      </c>
      <c r="BT13" s="6">
        <v>108120.3</v>
      </c>
      <c r="BU13" s="6">
        <v>1780</v>
      </c>
      <c r="BV13" s="6">
        <v>3224.3</v>
      </c>
      <c r="BW13" s="6">
        <v>720.2</v>
      </c>
      <c r="BX13" s="6">
        <v>735.2</v>
      </c>
      <c r="BY13" s="6">
        <v>13779.8</v>
      </c>
      <c r="BZ13" s="6">
        <v>23867.599999999999</v>
      </c>
      <c r="CA13" s="6">
        <v>1898</v>
      </c>
      <c r="CB13" s="6">
        <v>767.9</v>
      </c>
      <c r="CC13" s="6">
        <v>14993.7</v>
      </c>
      <c r="CD13" s="6">
        <v>2781.9</v>
      </c>
      <c r="CE13" s="6">
        <v>811.3</v>
      </c>
      <c r="CF13" s="6">
        <v>2028.2</v>
      </c>
      <c r="CG13" s="6">
        <v>12103.5</v>
      </c>
      <c r="CH13" s="6">
        <v>1257.2</v>
      </c>
      <c r="CI13" s="6">
        <v>2006.4</v>
      </c>
      <c r="CJ13" s="6">
        <v>14937.8</v>
      </c>
      <c r="CK13" s="6">
        <v>10120.799999999999</v>
      </c>
      <c r="CL13" s="14">
        <v>16055.60000000002</v>
      </c>
      <c r="CM13" s="15">
        <v>13853.599999999999</v>
      </c>
      <c r="CN13" s="15">
        <v>24915.999999999985</v>
      </c>
      <c r="CO13" s="15">
        <v>43559.100000000006</v>
      </c>
      <c r="CP13" s="15">
        <v>26771.800000000003</v>
      </c>
    </row>
    <row r="14" spans="1:96" x14ac:dyDescent="0.25">
      <c r="A14" s="1" t="s">
        <v>35</v>
      </c>
      <c r="B14" s="6">
        <v>607265.69999999995</v>
      </c>
      <c r="C14" s="6">
        <v>157290.29999999999</v>
      </c>
      <c r="D14" s="6">
        <v>414.6</v>
      </c>
      <c r="E14" s="6">
        <v>72100.800000000003</v>
      </c>
      <c r="F14" s="6">
        <v>892.2</v>
      </c>
      <c r="G14" s="6">
        <v>7589.4</v>
      </c>
      <c r="H14" s="6">
        <v>19179</v>
      </c>
      <c r="I14" s="6">
        <v>22155.599999999999</v>
      </c>
      <c r="J14" s="6">
        <v>942.7</v>
      </c>
      <c r="K14" s="6">
        <v>1516</v>
      </c>
      <c r="L14" s="6">
        <v>1891.1</v>
      </c>
      <c r="M14" s="6">
        <v>9421.6</v>
      </c>
      <c r="N14" s="6">
        <v>483.8</v>
      </c>
      <c r="O14" s="6">
        <v>4736.7</v>
      </c>
      <c r="P14" s="6">
        <v>2468.9</v>
      </c>
      <c r="Q14" s="6">
        <v>6830.9</v>
      </c>
      <c r="R14" s="6">
        <v>720</v>
      </c>
      <c r="S14" s="6">
        <v>2839.7</v>
      </c>
      <c r="T14" s="6">
        <v>4552.3999999999996</v>
      </c>
      <c r="U14" s="6">
        <v>3957.2</v>
      </c>
      <c r="V14" s="6">
        <v>595.1</v>
      </c>
      <c r="W14" s="6">
        <v>37060.199999999997</v>
      </c>
      <c r="X14" s="6">
        <v>790</v>
      </c>
      <c r="Y14" s="6">
        <v>364.9</v>
      </c>
      <c r="Z14" s="6">
        <v>1383.1</v>
      </c>
      <c r="AA14" s="6">
        <v>664.7</v>
      </c>
      <c r="AB14" s="6">
        <v>1991.9</v>
      </c>
      <c r="AC14" s="6">
        <v>151.1</v>
      </c>
      <c r="AD14" s="6">
        <v>318.10000000000002</v>
      </c>
      <c r="AE14" s="6">
        <v>1988.7</v>
      </c>
      <c r="AF14" s="6">
        <v>176.5</v>
      </c>
      <c r="AG14" s="6">
        <v>268</v>
      </c>
      <c r="AH14" s="6">
        <v>367.9</v>
      </c>
      <c r="AI14" s="6">
        <v>6624.1</v>
      </c>
      <c r="AJ14" s="6">
        <v>2772.9</v>
      </c>
      <c r="AK14" s="6">
        <v>12269.1</v>
      </c>
      <c r="AL14" s="6">
        <v>1144.5</v>
      </c>
      <c r="AM14" s="6">
        <v>1007.1</v>
      </c>
      <c r="AN14" s="6">
        <v>271.60000000000002</v>
      </c>
      <c r="AO14" s="6">
        <v>3818.2</v>
      </c>
      <c r="AP14" s="6">
        <v>109553.4</v>
      </c>
      <c r="AQ14" s="6">
        <v>11702.5</v>
      </c>
      <c r="AR14" s="6">
        <v>982.6</v>
      </c>
      <c r="AS14" s="6">
        <v>25951.1</v>
      </c>
      <c r="AT14" s="6">
        <v>3257.6</v>
      </c>
      <c r="AU14" s="6">
        <v>4658.1000000000004</v>
      </c>
      <c r="AV14" s="6">
        <v>587.20000000000005</v>
      </c>
      <c r="AW14" s="6">
        <v>2208.5</v>
      </c>
      <c r="AX14" s="6">
        <v>1839.9</v>
      </c>
      <c r="AY14" s="6">
        <v>3518.3</v>
      </c>
      <c r="AZ14" s="6">
        <v>42383.3</v>
      </c>
      <c r="BA14" s="6">
        <v>2766.6</v>
      </c>
      <c r="BB14" s="6">
        <v>607.4</v>
      </c>
      <c r="BC14" s="6">
        <v>3198.7</v>
      </c>
      <c r="BD14" s="6">
        <v>73558.5</v>
      </c>
      <c r="BE14" s="6">
        <v>2594.1</v>
      </c>
      <c r="BF14" s="6">
        <v>375.2</v>
      </c>
      <c r="BG14" s="6">
        <v>4292.2</v>
      </c>
      <c r="BH14" s="6">
        <v>4597.7</v>
      </c>
      <c r="BI14" s="6">
        <v>1752</v>
      </c>
      <c r="BJ14" s="6">
        <v>695.2</v>
      </c>
      <c r="BK14" s="6">
        <v>1558.8</v>
      </c>
      <c r="BL14" s="6">
        <v>26242.799999999999</v>
      </c>
      <c r="BM14" s="6">
        <v>6499.5</v>
      </c>
      <c r="BN14" s="6">
        <v>5041.3</v>
      </c>
      <c r="BO14" s="6">
        <v>1376.2</v>
      </c>
      <c r="BP14" s="6">
        <v>1938.7</v>
      </c>
      <c r="BQ14" s="6">
        <v>117327.2</v>
      </c>
      <c r="BR14" s="6">
        <v>8340</v>
      </c>
      <c r="BS14" s="6">
        <v>108987.2</v>
      </c>
      <c r="BT14" s="6">
        <v>107923.7</v>
      </c>
      <c r="BU14" s="6">
        <v>1808.2</v>
      </c>
      <c r="BV14" s="6">
        <v>3236.8</v>
      </c>
      <c r="BW14" s="6">
        <v>690.8</v>
      </c>
      <c r="BX14" s="6">
        <v>714.3</v>
      </c>
      <c r="BY14" s="6">
        <v>13976.3</v>
      </c>
      <c r="BZ14" s="6">
        <v>23798.6</v>
      </c>
      <c r="CA14" s="6">
        <v>1718.1</v>
      </c>
      <c r="CB14" s="6">
        <v>761.1</v>
      </c>
      <c r="CC14" s="6">
        <v>14901.8</v>
      </c>
      <c r="CD14" s="6">
        <v>2769.7</v>
      </c>
      <c r="CE14" s="6">
        <v>811.4</v>
      </c>
      <c r="CF14" s="6">
        <v>1876</v>
      </c>
      <c r="CG14" s="6">
        <v>11933.2</v>
      </c>
      <c r="CH14" s="6">
        <v>1241.9000000000001</v>
      </c>
      <c r="CI14" s="6">
        <v>2013.8</v>
      </c>
      <c r="CJ14" s="6">
        <v>15258.4</v>
      </c>
      <c r="CK14" s="6">
        <v>10103.299999999999</v>
      </c>
      <c r="CL14" s="14">
        <v>16379.799999999988</v>
      </c>
      <c r="CM14" s="15">
        <v>13845.399999999998</v>
      </c>
      <c r="CN14" s="15">
        <v>25651.5</v>
      </c>
      <c r="CO14" s="15">
        <v>47729.7</v>
      </c>
      <c r="CP14" s="15">
        <v>29094.399999999994</v>
      </c>
    </row>
    <row r="15" spans="1:96" x14ac:dyDescent="0.25">
      <c r="A15" s="1" t="s">
        <v>36</v>
      </c>
      <c r="B15" s="6">
        <v>629340.6</v>
      </c>
      <c r="C15" s="6">
        <v>172045.4</v>
      </c>
      <c r="D15" s="6">
        <v>457.3</v>
      </c>
      <c r="E15" s="6">
        <v>81476.7</v>
      </c>
      <c r="F15" s="6">
        <v>911.5</v>
      </c>
      <c r="G15" s="6">
        <v>8915</v>
      </c>
      <c r="H15" s="6">
        <v>20548.5</v>
      </c>
      <c r="I15" s="6">
        <v>22550.7</v>
      </c>
      <c r="J15" s="6">
        <v>1006.4</v>
      </c>
      <c r="K15" s="6">
        <v>1602.6</v>
      </c>
      <c r="L15" s="6">
        <v>2027</v>
      </c>
      <c r="M15" s="6">
        <v>10013.9</v>
      </c>
      <c r="N15" s="6">
        <v>496.7</v>
      </c>
      <c r="O15" s="6">
        <v>4958.1000000000004</v>
      </c>
      <c r="P15" s="6">
        <v>2493.6</v>
      </c>
      <c r="Q15" s="6">
        <v>7121</v>
      </c>
      <c r="R15" s="6">
        <v>747.4</v>
      </c>
      <c r="S15" s="6">
        <v>3375.4</v>
      </c>
      <c r="T15" s="6">
        <v>4602.7</v>
      </c>
      <c r="U15" s="6">
        <v>4003.4</v>
      </c>
      <c r="V15" s="6">
        <v>599.29999999999995</v>
      </c>
      <c r="W15" s="6">
        <v>37588.9</v>
      </c>
      <c r="X15" s="6">
        <v>834.9</v>
      </c>
      <c r="Y15" s="6">
        <v>355.1</v>
      </c>
      <c r="Z15" s="6">
        <v>1410.7</v>
      </c>
      <c r="AA15" s="6">
        <v>699.4</v>
      </c>
      <c r="AB15" s="6">
        <v>1923</v>
      </c>
      <c r="AC15" s="6">
        <v>151.80000000000001</v>
      </c>
      <c r="AD15" s="6">
        <v>333.8</v>
      </c>
      <c r="AE15" s="6">
        <v>1969.3</v>
      </c>
      <c r="AF15" s="6">
        <v>181.7</v>
      </c>
      <c r="AG15" s="6">
        <v>277.60000000000002</v>
      </c>
      <c r="AH15" s="6">
        <v>377.5</v>
      </c>
      <c r="AI15" s="6">
        <v>6767.3</v>
      </c>
      <c r="AJ15" s="6">
        <v>2657.4</v>
      </c>
      <c r="AK15" s="6">
        <v>12731.5</v>
      </c>
      <c r="AL15" s="6">
        <v>1110.3</v>
      </c>
      <c r="AM15" s="6">
        <v>981.4</v>
      </c>
      <c r="AN15" s="6">
        <v>262.89999999999998</v>
      </c>
      <c r="AO15" s="6">
        <v>3863.7</v>
      </c>
      <c r="AP15" s="6">
        <v>110940</v>
      </c>
      <c r="AQ15" s="6">
        <v>11988.7</v>
      </c>
      <c r="AR15" s="6">
        <v>1044.4000000000001</v>
      </c>
      <c r="AS15" s="6">
        <v>25949.4</v>
      </c>
      <c r="AT15" s="6">
        <v>3448.8</v>
      </c>
      <c r="AU15" s="6">
        <v>4766</v>
      </c>
      <c r="AV15" s="6">
        <v>594.1</v>
      </c>
      <c r="AW15" s="6">
        <v>2247.3000000000002</v>
      </c>
      <c r="AX15" s="6">
        <v>1925.3</v>
      </c>
      <c r="AY15" s="6">
        <v>3587.1</v>
      </c>
      <c r="AZ15" s="6">
        <v>42677.7</v>
      </c>
      <c r="BA15" s="6">
        <v>2768.7</v>
      </c>
      <c r="BB15" s="6">
        <v>644.20000000000005</v>
      </c>
      <c r="BC15" s="6">
        <v>3198.3</v>
      </c>
      <c r="BD15" s="6">
        <v>78798.7</v>
      </c>
      <c r="BE15" s="6">
        <v>2703.4</v>
      </c>
      <c r="BF15" s="6">
        <v>459.6</v>
      </c>
      <c r="BG15" s="6">
        <v>4244.5</v>
      </c>
      <c r="BH15" s="6">
        <v>4343.3</v>
      </c>
      <c r="BI15" s="6">
        <v>1736.5</v>
      </c>
      <c r="BJ15" s="6">
        <v>725.9</v>
      </c>
      <c r="BK15" s="6">
        <v>1700.1</v>
      </c>
      <c r="BL15" s="6">
        <v>29870.9</v>
      </c>
      <c r="BM15" s="6">
        <v>6904</v>
      </c>
      <c r="BN15" s="6">
        <v>5229.6000000000004</v>
      </c>
      <c r="BO15" s="6">
        <v>1488.8</v>
      </c>
      <c r="BP15" s="6">
        <v>2047.5</v>
      </c>
      <c r="BQ15" s="6">
        <v>117771.2</v>
      </c>
      <c r="BR15" s="6">
        <v>8279.1</v>
      </c>
      <c r="BS15" s="6">
        <v>109492.1</v>
      </c>
      <c r="BT15" s="6">
        <v>107593.60000000001</v>
      </c>
      <c r="BU15" s="6">
        <v>1806.3</v>
      </c>
      <c r="BV15" s="6">
        <v>3252.8</v>
      </c>
      <c r="BW15" s="6">
        <v>752.2</v>
      </c>
      <c r="BX15" s="6">
        <v>716.1</v>
      </c>
      <c r="BY15" s="6">
        <v>13998.5</v>
      </c>
      <c r="BZ15" s="6">
        <v>23759.5</v>
      </c>
      <c r="CA15" s="6">
        <v>1568.8</v>
      </c>
      <c r="CB15" s="6">
        <v>763.8</v>
      </c>
      <c r="CC15" s="6">
        <v>14509.5</v>
      </c>
      <c r="CD15" s="6">
        <v>2762.9</v>
      </c>
      <c r="CE15" s="6">
        <v>812.1</v>
      </c>
      <c r="CF15" s="6">
        <v>1801.9</v>
      </c>
      <c r="CG15" s="6">
        <v>11700</v>
      </c>
      <c r="CH15" s="6">
        <v>1239.7</v>
      </c>
      <c r="CI15" s="6">
        <v>2042.3</v>
      </c>
      <c r="CJ15" s="6">
        <v>15544</v>
      </c>
      <c r="CK15" s="6">
        <v>10252.299999999999</v>
      </c>
      <c r="CL15" s="14">
        <v>16667</v>
      </c>
      <c r="CM15" s="15">
        <v>13923.100000000002</v>
      </c>
      <c r="CN15" s="15">
        <v>26231.199999999997</v>
      </c>
      <c r="CO15" s="15">
        <v>52132.799999999996</v>
      </c>
      <c r="CP15" s="15">
        <v>31505.600000000006</v>
      </c>
    </row>
    <row r="16" spans="1:96" x14ac:dyDescent="0.25">
      <c r="A16" s="1" t="s">
        <v>37</v>
      </c>
      <c r="B16" s="6">
        <v>649074.1</v>
      </c>
      <c r="C16" s="6">
        <v>181096.3</v>
      </c>
      <c r="D16" s="6">
        <v>505.9</v>
      </c>
      <c r="E16" s="6">
        <v>85798.8</v>
      </c>
      <c r="F16" s="6">
        <v>932.6</v>
      </c>
      <c r="G16" s="6">
        <v>10366.799999999999</v>
      </c>
      <c r="H16" s="6">
        <v>21678.2</v>
      </c>
      <c r="I16" s="6">
        <v>22274.1</v>
      </c>
      <c r="J16" s="6">
        <v>1048</v>
      </c>
      <c r="K16" s="6">
        <v>1696</v>
      </c>
      <c r="L16" s="6">
        <v>2170.5</v>
      </c>
      <c r="M16" s="6">
        <v>10571.3</v>
      </c>
      <c r="N16" s="6">
        <v>508.4</v>
      </c>
      <c r="O16" s="6">
        <v>5229.7</v>
      </c>
      <c r="P16" s="6">
        <v>2516.6999999999998</v>
      </c>
      <c r="Q16" s="6">
        <v>7363.1</v>
      </c>
      <c r="R16" s="6">
        <v>770.9</v>
      </c>
      <c r="S16" s="6">
        <v>4116.2</v>
      </c>
      <c r="T16" s="6">
        <v>4637.3999999999996</v>
      </c>
      <c r="U16" s="6">
        <v>4035.9</v>
      </c>
      <c r="V16" s="6">
        <v>601.6</v>
      </c>
      <c r="W16" s="6">
        <v>37706.699999999997</v>
      </c>
      <c r="X16" s="6">
        <v>856.7</v>
      </c>
      <c r="Y16" s="6">
        <v>360.6</v>
      </c>
      <c r="Z16" s="6">
        <v>1432.7</v>
      </c>
      <c r="AA16" s="6">
        <v>661.8</v>
      </c>
      <c r="AB16" s="6">
        <v>1885.3</v>
      </c>
      <c r="AC16" s="6">
        <v>153.4</v>
      </c>
      <c r="AD16" s="6">
        <v>354.1</v>
      </c>
      <c r="AE16" s="6">
        <v>2008.6</v>
      </c>
      <c r="AF16" s="6">
        <v>184.9</v>
      </c>
      <c r="AG16" s="6">
        <v>280.10000000000002</v>
      </c>
      <c r="AH16" s="6">
        <v>384.5</v>
      </c>
      <c r="AI16" s="6">
        <v>6880.1</v>
      </c>
      <c r="AJ16" s="6">
        <v>2612.1</v>
      </c>
      <c r="AK16" s="6">
        <v>13021.3</v>
      </c>
      <c r="AL16" s="6">
        <v>1114.2</v>
      </c>
      <c r="AM16" s="6">
        <v>960</v>
      </c>
      <c r="AN16" s="6">
        <v>252.6</v>
      </c>
      <c r="AO16" s="6">
        <v>3603.5</v>
      </c>
      <c r="AP16" s="6">
        <v>112886.39999999999</v>
      </c>
      <c r="AQ16" s="6">
        <v>11843.5</v>
      </c>
      <c r="AR16" s="6">
        <v>1107.9000000000001</v>
      </c>
      <c r="AS16" s="6">
        <v>26821.8</v>
      </c>
      <c r="AT16" s="6">
        <v>3598.5</v>
      </c>
      <c r="AU16" s="6">
        <v>4897.2</v>
      </c>
      <c r="AV16" s="6">
        <v>601.9</v>
      </c>
      <c r="AW16" s="6">
        <v>2321.6999999999998</v>
      </c>
      <c r="AX16" s="6">
        <v>1991.7</v>
      </c>
      <c r="AY16" s="6">
        <v>3700.9</v>
      </c>
      <c r="AZ16" s="6">
        <v>43136.6</v>
      </c>
      <c r="BA16" s="6">
        <v>2836.8</v>
      </c>
      <c r="BB16" s="6">
        <v>663.2</v>
      </c>
      <c r="BC16" s="6">
        <v>3200.6</v>
      </c>
      <c r="BD16" s="6">
        <v>85216.3</v>
      </c>
      <c r="BE16" s="6">
        <v>2815.2</v>
      </c>
      <c r="BF16" s="6">
        <v>565.79999999999995</v>
      </c>
      <c r="BG16" s="6">
        <v>4332.5</v>
      </c>
      <c r="BH16" s="6">
        <v>4626.1000000000004</v>
      </c>
      <c r="BI16" s="6">
        <v>1692.9</v>
      </c>
      <c r="BJ16" s="6">
        <v>759.7</v>
      </c>
      <c r="BK16" s="6">
        <v>1854.1</v>
      </c>
      <c r="BL16" s="6">
        <v>33482.400000000001</v>
      </c>
      <c r="BM16" s="6">
        <v>7310</v>
      </c>
      <c r="BN16" s="6">
        <v>5445.7</v>
      </c>
      <c r="BO16" s="6">
        <v>1614.6</v>
      </c>
      <c r="BP16" s="6">
        <v>2182.4</v>
      </c>
      <c r="BQ16" s="6">
        <v>119210.9</v>
      </c>
      <c r="BR16" s="6">
        <v>8220.2000000000007</v>
      </c>
      <c r="BS16" s="6">
        <v>110990.6</v>
      </c>
      <c r="BT16" s="6">
        <v>108320.2</v>
      </c>
      <c r="BU16" s="6">
        <v>1760.8</v>
      </c>
      <c r="BV16" s="6">
        <v>3255</v>
      </c>
      <c r="BW16" s="6">
        <v>788.7</v>
      </c>
      <c r="BX16" s="6">
        <v>703.4</v>
      </c>
      <c r="BY16" s="6">
        <v>14128.5</v>
      </c>
      <c r="BZ16" s="6">
        <v>23690.1</v>
      </c>
      <c r="CA16" s="6">
        <v>1521.8</v>
      </c>
      <c r="CB16" s="6">
        <v>769.9</v>
      </c>
      <c r="CC16" s="6">
        <v>14500.3</v>
      </c>
      <c r="CD16" s="6">
        <v>2767.9</v>
      </c>
      <c r="CE16" s="6">
        <v>805.1</v>
      </c>
      <c r="CF16" s="6">
        <v>1796.3</v>
      </c>
      <c r="CG16" s="6">
        <v>11746.5</v>
      </c>
      <c r="CH16" s="6">
        <v>1247.7</v>
      </c>
      <c r="CI16" s="6">
        <v>2066.4</v>
      </c>
      <c r="CJ16" s="6">
        <v>16075.1</v>
      </c>
      <c r="CK16" s="6">
        <v>10385</v>
      </c>
      <c r="CL16" s="14">
        <v>17191.900000000009</v>
      </c>
      <c r="CM16" s="15">
        <v>14012.599999999999</v>
      </c>
      <c r="CN16" s="15">
        <v>26822.800000000003</v>
      </c>
      <c r="CO16" s="15">
        <v>57411.600000000006</v>
      </c>
      <c r="CP16" s="15">
        <v>33838.799999999959</v>
      </c>
    </row>
    <row r="17" spans="1:97" x14ac:dyDescent="0.25">
      <c r="A17" s="1" t="s">
        <v>38</v>
      </c>
      <c r="B17" s="6">
        <v>667963.1</v>
      </c>
      <c r="C17" s="6">
        <v>188996.4</v>
      </c>
      <c r="D17" s="6">
        <v>561.70000000000005</v>
      </c>
      <c r="E17" s="6">
        <v>88657.7</v>
      </c>
      <c r="F17" s="6">
        <v>953.5</v>
      </c>
      <c r="G17" s="6">
        <v>12081</v>
      </c>
      <c r="H17" s="6">
        <v>22645.1</v>
      </c>
      <c r="I17" s="6">
        <v>22317.9</v>
      </c>
      <c r="J17" s="6">
        <v>1071.8</v>
      </c>
      <c r="K17" s="6">
        <v>1793.8</v>
      </c>
      <c r="L17" s="6">
        <v>2352.4</v>
      </c>
      <c r="M17" s="6">
        <v>11075.5</v>
      </c>
      <c r="N17" s="6">
        <v>517.9</v>
      </c>
      <c r="O17" s="6">
        <v>5635.5</v>
      </c>
      <c r="P17" s="6">
        <v>2545</v>
      </c>
      <c r="Q17" s="6">
        <v>7597.4</v>
      </c>
      <c r="R17" s="6">
        <v>827.8</v>
      </c>
      <c r="S17" s="6">
        <v>4657.3</v>
      </c>
      <c r="T17" s="6">
        <v>4664.7</v>
      </c>
      <c r="U17" s="6">
        <v>4057.2</v>
      </c>
      <c r="V17" s="6">
        <v>607.5</v>
      </c>
      <c r="W17" s="6">
        <v>36750.300000000003</v>
      </c>
      <c r="X17" s="6">
        <v>808.1</v>
      </c>
      <c r="Y17" s="6">
        <v>382.8</v>
      </c>
      <c r="Z17" s="6">
        <v>1454</v>
      </c>
      <c r="AA17" s="6">
        <v>673.4</v>
      </c>
      <c r="AB17" s="6">
        <v>1878</v>
      </c>
      <c r="AC17" s="6">
        <v>156.1</v>
      </c>
      <c r="AD17" s="6">
        <v>369.9</v>
      </c>
      <c r="AE17" s="6">
        <v>2061.1</v>
      </c>
      <c r="AF17" s="6">
        <v>185.1</v>
      </c>
      <c r="AG17" s="6">
        <v>280.5</v>
      </c>
      <c r="AH17" s="6">
        <v>391.9</v>
      </c>
      <c r="AI17" s="6">
        <v>7144.5</v>
      </c>
      <c r="AJ17" s="6">
        <v>2695.9</v>
      </c>
      <c r="AK17" s="6">
        <v>12048.7</v>
      </c>
      <c r="AL17" s="6">
        <v>1076.5</v>
      </c>
      <c r="AM17" s="6">
        <v>947.9</v>
      </c>
      <c r="AN17" s="6">
        <v>249.4</v>
      </c>
      <c r="AO17" s="6">
        <v>3232.4</v>
      </c>
      <c r="AP17" s="6">
        <v>115563.4</v>
      </c>
      <c r="AQ17" s="6">
        <v>12238.6</v>
      </c>
      <c r="AR17" s="6">
        <v>1179.5999999999999</v>
      </c>
      <c r="AS17" s="6">
        <v>27546.799999999999</v>
      </c>
      <c r="AT17" s="6">
        <v>3716.8</v>
      </c>
      <c r="AU17" s="6">
        <v>5019.3999999999996</v>
      </c>
      <c r="AV17" s="6">
        <v>610.5</v>
      </c>
      <c r="AW17" s="6">
        <v>2404.1</v>
      </c>
      <c r="AX17" s="6">
        <v>2059.9</v>
      </c>
      <c r="AY17" s="6">
        <v>3822.8</v>
      </c>
      <c r="AZ17" s="6">
        <v>44124.1</v>
      </c>
      <c r="BA17" s="6">
        <v>2989.8</v>
      </c>
      <c r="BB17" s="6">
        <v>669.7</v>
      </c>
      <c r="BC17" s="6">
        <v>2942.1</v>
      </c>
      <c r="BD17" s="6">
        <v>92069</v>
      </c>
      <c r="BE17" s="6">
        <v>2913.9</v>
      </c>
      <c r="BF17" s="6">
        <v>637.20000000000005</v>
      </c>
      <c r="BG17" s="6">
        <v>4474.1000000000004</v>
      </c>
      <c r="BH17" s="6">
        <v>4948.1000000000004</v>
      </c>
      <c r="BI17" s="6">
        <v>1664</v>
      </c>
      <c r="BJ17" s="6">
        <v>795.7</v>
      </c>
      <c r="BK17" s="6">
        <v>2039.6</v>
      </c>
      <c r="BL17" s="6">
        <v>37476.199999999997</v>
      </c>
      <c r="BM17" s="6">
        <v>7756.1</v>
      </c>
      <c r="BN17" s="6">
        <v>5702.1</v>
      </c>
      <c r="BO17" s="6">
        <v>1752.5</v>
      </c>
      <c r="BP17" s="6">
        <v>2328.1</v>
      </c>
      <c r="BQ17" s="6">
        <v>119863.9</v>
      </c>
      <c r="BR17" s="6">
        <v>8162.3</v>
      </c>
      <c r="BS17" s="6">
        <v>111701.6</v>
      </c>
      <c r="BT17" s="6">
        <v>110055.4</v>
      </c>
      <c r="BU17" s="6">
        <v>1797.9</v>
      </c>
      <c r="BV17" s="6">
        <v>3261.6</v>
      </c>
      <c r="BW17" s="6">
        <v>786.7</v>
      </c>
      <c r="BX17" s="6">
        <v>684.6</v>
      </c>
      <c r="BY17" s="6">
        <v>14665.5</v>
      </c>
      <c r="BZ17" s="6">
        <v>23627</v>
      </c>
      <c r="CA17" s="6">
        <v>1501.2</v>
      </c>
      <c r="CB17" s="6">
        <v>776.8</v>
      </c>
      <c r="CC17" s="6">
        <v>14740.3</v>
      </c>
      <c r="CD17" s="6">
        <v>2778.2</v>
      </c>
      <c r="CE17" s="6">
        <v>785.1</v>
      </c>
      <c r="CF17" s="6">
        <v>1830.2</v>
      </c>
      <c r="CG17" s="6">
        <v>11875.1</v>
      </c>
      <c r="CH17" s="6">
        <v>1262.7</v>
      </c>
      <c r="CI17" s="6">
        <v>2092.3000000000002</v>
      </c>
      <c r="CJ17" s="6">
        <v>16742.599999999999</v>
      </c>
      <c r="CK17" s="6">
        <v>10542</v>
      </c>
      <c r="CL17" s="14">
        <v>17833.300000000003</v>
      </c>
      <c r="CM17" s="15">
        <v>14214.900000000001</v>
      </c>
      <c r="CN17" s="15">
        <v>27267.399999999994</v>
      </c>
      <c r="CO17" s="15">
        <v>62918.3</v>
      </c>
      <c r="CP17" s="15">
        <v>35821.200000000012</v>
      </c>
    </row>
    <row r="19" spans="1:97" x14ac:dyDescent="0.25">
      <c r="CS19" t="s">
        <v>419</v>
      </c>
    </row>
    <row r="20" spans="1:97" x14ac:dyDescent="0.25">
      <c r="CK20" s="66">
        <v>2001</v>
      </c>
      <c r="CL20" s="11">
        <f t="shared" ref="CL20:CL34" si="0">CL3-CE3</f>
        <v>5231.1000000000113</v>
      </c>
      <c r="CM20" s="63">
        <f>CM3-D3-X3-Y3-AB3-AC3-J3-AF3-AG3-AH3-AI3-AL3-AM3-AN3-R3</f>
        <v>-533.5000000000025</v>
      </c>
      <c r="CN20" s="11">
        <f>CN3-AU3-AR3-AV3-AW3-AX3-AY3-BA3-BC3</f>
        <v>3930.2000000000025</v>
      </c>
      <c r="CO20" s="11">
        <f>CO3-BF3-BG3-BI3-BJ3-BL3-BP3</f>
        <v>11967.999999999996</v>
      </c>
      <c r="CP20" s="11">
        <f>CP3-H3-S3</f>
        <v>2956.1999999999985</v>
      </c>
      <c r="CS20" s="11">
        <v>891.7</v>
      </c>
    </row>
    <row r="21" spans="1:97" x14ac:dyDescent="0.25">
      <c r="CK21" s="66">
        <v>2002</v>
      </c>
      <c r="CL21" s="11">
        <f t="shared" si="0"/>
        <v>6549.1999999999853</v>
      </c>
      <c r="CM21" s="63">
        <f t="shared" ref="CM21:CM34" si="1">CM4-D4-X4-Y4-AB4-AC4-J4-AF4-AG4-AH4-AI4-AL4-AM4-AN4-R4</f>
        <v>-558.39999999999964</v>
      </c>
      <c r="CN21" s="11">
        <f t="shared" ref="CN21:CN34" si="2">CN4-AU4-AR4-AV4-AW4-AX4-AY4-BA4-BC4</f>
        <v>4199.8999999999969</v>
      </c>
      <c r="CO21" s="11">
        <f t="shared" ref="CO21:CO34" si="3">CO4-BF4-BG4-BI4-BJ4-BL4-BP4</f>
        <v>10818.800000000005</v>
      </c>
      <c r="CP21" s="11">
        <f t="shared" ref="CP21:CP34" si="4">CP4-H4-S4</f>
        <v>3198.6</v>
      </c>
      <c r="CS21" s="11">
        <v>996.2</v>
      </c>
    </row>
    <row r="22" spans="1:97" x14ac:dyDescent="0.25">
      <c r="CK22" s="66">
        <v>2003</v>
      </c>
      <c r="CL22" s="11">
        <f t="shared" si="0"/>
        <v>7611.4</v>
      </c>
      <c r="CM22" s="63">
        <f t="shared" si="1"/>
        <v>-366.40000000000049</v>
      </c>
      <c r="CN22" s="11">
        <f t="shared" si="2"/>
        <v>4360.3999999999987</v>
      </c>
      <c r="CO22" s="11">
        <f t="shared" si="3"/>
        <v>9239.3999999999978</v>
      </c>
      <c r="CP22" s="11">
        <f t="shared" si="4"/>
        <v>3512.9999999999986</v>
      </c>
      <c r="CS22" s="11">
        <v>1094.9000000000001</v>
      </c>
    </row>
    <row r="23" spans="1:97" x14ac:dyDescent="0.25">
      <c r="CK23" s="66">
        <v>2004</v>
      </c>
      <c r="CL23" s="11">
        <f t="shared" si="0"/>
        <v>8707.0000000000036</v>
      </c>
      <c r="CM23" s="63">
        <f t="shared" si="1"/>
        <v>-666.30000000000223</v>
      </c>
      <c r="CN23" s="11">
        <f t="shared" si="2"/>
        <v>4479.0999999999949</v>
      </c>
      <c r="CO23" s="11">
        <f t="shared" si="3"/>
        <v>8847.3000000000029</v>
      </c>
      <c r="CP23" s="11">
        <f t="shared" si="4"/>
        <v>3846.1000000000095</v>
      </c>
      <c r="CS23" s="11">
        <v>1195.9000000000001</v>
      </c>
    </row>
    <row r="24" spans="1:97" x14ac:dyDescent="0.25">
      <c r="CK24" s="66">
        <v>2005</v>
      </c>
      <c r="CL24" s="11">
        <f t="shared" si="0"/>
        <v>9550.200000000008</v>
      </c>
      <c r="CM24" s="63">
        <f t="shared" si="1"/>
        <v>-734.89999999999668</v>
      </c>
      <c r="CN24" s="11">
        <f t="shared" si="2"/>
        <v>4617.4000000000015</v>
      </c>
      <c r="CO24" s="11">
        <f t="shared" si="3"/>
        <v>9039.1000000000022</v>
      </c>
      <c r="CP24" s="11">
        <f t="shared" si="4"/>
        <v>4192.1999999999935</v>
      </c>
      <c r="CS24" s="11">
        <v>1305.5999999999999</v>
      </c>
    </row>
    <row r="25" spans="1:97" x14ac:dyDescent="0.25">
      <c r="CK25" s="66">
        <v>2006</v>
      </c>
      <c r="CL25" s="11">
        <f t="shared" si="0"/>
        <v>10173.700000000003</v>
      </c>
      <c r="CM25" s="63">
        <f t="shared" si="1"/>
        <v>-791.70000000000209</v>
      </c>
      <c r="CN25" s="11">
        <f t="shared" si="2"/>
        <v>4783.8999999999896</v>
      </c>
      <c r="CO25" s="11">
        <f t="shared" si="3"/>
        <v>9601.0000000000018</v>
      </c>
      <c r="CP25" s="11">
        <f t="shared" si="4"/>
        <v>4542.7999999999947</v>
      </c>
      <c r="CS25" s="11">
        <v>1394.8</v>
      </c>
    </row>
    <row r="26" spans="1:97" x14ac:dyDescent="0.25">
      <c r="CK26" s="66">
        <v>2007</v>
      </c>
      <c r="CL26" s="11">
        <f t="shared" si="0"/>
        <v>11014.299999999983</v>
      </c>
      <c r="CM26" s="63">
        <f t="shared" si="1"/>
        <v>-864.00000000000136</v>
      </c>
      <c r="CN26" s="11">
        <f t="shared" si="2"/>
        <v>5032.8</v>
      </c>
      <c r="CO26" s="11">
        <f t="shared" si="3"/>
        <v>10078.599999999999</v>
      </c>
      <c r="CP26" s="11">
        <f t="shared" si="4"/>
        <v>4983.7000000000062</v>
      </c>
      <c r="CS26" s="11">
        <v>1501.8</v>
      </c>
    </row>
    <row r="27" spans="1:97" x14ac:dyDescent="0.25">
      <c r="CK27" s="66">
        <v>2008</v>
      </c>
      <c r="CL27" s="11">
        <f t="shared" si="0"/>
        <v>12665.899999999998</v>
      </c>
      <c r="CM27" s="63">
        <f t="shared" si="1"/>
        <v>-924.09999999999695</v>
      </c>
      <c r="CN27" s="11">
        <f t="shared" si="2"/>
        <v>5154.299999999982</v>
      </c>
      <c r="CO27" s="11">
        <f t="shared" si="3"/>
        <v>9768.6999999999971</v>
      </c>
      <c r="CP27" s="11">
        <f t="shared" si="4"/>
        <v>5416.6999999999889</v>
      </c>
      <c r="CS27" s="11">
        <v>1604.5</v>
      </c>
    </row>
    <row r="28" spans="1:97" x14ac:dyDescent="0.25">
      <c r="CK28" s="66">
        <v>2009</v>
      </c>
      <c r="CL28" s="11">
        <f t="shared" si="0"/>
        <v>13521.50000000002</v>
      </c>
      <c r="CM28" s="63">
        <f t="shared" si="1"/>
        <v>-988.79999999999677</v>
      </c>
      <c r="CN28" s="11">
        <f t="shared" si="2"/>
        <v>5257.6000000000149</v>
      </c>
      <c r="CO28" s="11">
        <f t="shared" si="3"/>
        <v>10194.899999999992</v>
      </c>
      <c r="CP28" s="11">
        <f t="shared" si="4"/>
        <v>5688.5000000000118</v>
      </c>
      <c r="CS28" s="11">
        <v>1671.9</v>
      </c>
    </row>
    <row r="29" spans="1:97" x14ac:dyDescent="0.25">
      <c r="CK29" s="66">
        <v>2010</v>
      </c>
      <c r="CL29" s="11">
        <f t="shared" si="0"/>
        <v>14299.2</v>
      </c>
      <c r="CM29" s="63">
        <f t="shared" si="1"/>
        <v>-1090.8999999999928</v>
      </c>
      <c r="CN29" s="11">
        <f t="shared" si="2"/>
        <v>5415.8000000000047</v>
      </c>
      <c r="CO29" s="11">
        <f t="shared" si="3"/>
        <v>10274.80000000001</v>
      </c>
      <c r="CP29" s="11">
        <f t="shared" si="4"/>
        <v>6109.6000000000013</v>
      </c>
      <c r="CS29" s="11">
        <v>1761.4</v>
      </c>
    </row>
    <row r="30" spans="1:97" x14ac:dyDescent="0.25">
      <c r="CK30" s="66">
        <v>2011</v>
      </c>
      <c r="CL30" s="11">
        <f t="shared" si="0"/>
        <v>15244.300000000021</v>
      </c>
      <c r="CM30" s="63">
        <f t="shared" si="1"/>
        <v>-1293.2</v>
      </c>
      <c r="CN30" s="11">
        <f t="shared" si="2"/>
        <v>5720.6999999999853</v>
      </c>
      <c r="CO30" s="11">
        <f t="shared" si="3"/>
        <v>11133.000000000002</v>
      </c>
      <c r="CP30" s="11">
        <f t="shared" si="4"/>
        <v>6648.6000000000022</v>
      </c>
      <c r="CS30" s="11">
        <v>1975.5</v>
      </c>
    </row>
    <row r="31" spans="1:97" x14ac:dyDescent="0.25">
      <c r="CK31" s="66">
        <v>2012</v>
      </c>
      <c r="CL31" s="11">
        <f t="shared" si="0"/>
        <v>15568.399999999989</v>
      </c>
      <c r="CM31" s="63">
        <f t="shared" si="1"/>
        <v>-1389.500000000003</v>
      </c>
      <c r="CN31" s="11">
        <f t="shared" si="2"/>
        <v>5891.6000000000013</v>
      </c>
      <c r="CO31" s="11">
        <f t="shared" si="3"/>
        <v>12433.600000000006</v>
      </c>
      <c r="CP31" s="11">
        <f t="shared" si="4"/>
        <v>7075.6999999999944</v>
      </c>
      <c r="CS31" s="11">
        <v>2077.3000000000002</v>
      </c>
    </row>
    <row r="32" spans="1:97" x14ac:dyDescent="0.25">
      <c r="CK32" s="66">
        <v>2013</v>
      </c>
      <c r="CL32" s="11">
        <f t="shared" si="0"/>
        <v>15854.9</v>
      </c>
      <c r="CM32" s="63">
        <f t="shared" si="1"/>
        <v>-1511.4999999999973</v>
      </c>
      <c r="CN32" s="11">
        <f t="shared" si="2"/>
        <v>6099.9999999999991</v>
      </c>
      <c r="CO32" s="11">
        <f t="shared" si="3"/>
        <v>13047.899999999994</v>
      </c>
      <c r="CP32" s="11">
        <f t="shared" si="4"/>
        <v>7581.7000000000062</v>
      </c>
      <c r="CS32" s="11">
        <v>2211.1</v>
      </c>
    </row>
    <row r="33" spans="89:97" x14ac:dyDescent="0.25">
      <c r="CK33" s="66">
        <v>2014</v>
      </c>
      <c r="CL33" s="11">
        <f t="shared" si="0"/>
        <v>16386.80000000001</v>
      </c>
      <c r="CM33" s="63">
        <f t="shared" si="1"/>
        <v>-1624.6000000000015</v>
      </c>
      <c r="CN33" s="11">
        <f t="shared" si="2"/>
        <v>6164.0999999999967</v>
      </c>
      <c r="CO33" s="11">
        <f t="shared" si="3"/>
        <v>14395.900000000003</v>
      </c>
      <c r="CP33" s="11">
        <f t="shared" si="4"/>
        <v>8044.3999999999587</v>
      </c>
      <c r="CS33" s="11">
        <v>2324.8000000000002</v>
      </c>
    </row>
    <row r="34" spans="89:97" x14ac:dyDescent="0.25">
      <c r="CK34" s="66">
        <v>2015</v>
      </c>
      <c r="CL34" s="11">
        <f t="shared" si="0"/>
        <v>17048.200000000004</v>
      </c>
      <c r="CM34" s="63">
        <f t="shared" si="1"/>
        <v>-1747.1999999999985</v>
      </c>
      <c r="CN34" s="11">
        <f t="shared" si="2"/>
        <v>6239.1999999999953</v>
      </c>
      <c r="CO34" s="11">
        <f t="shared" si="3"/>
        <v>15543.000000000013</v>
      </c>
      <c r="CP34" s="11">
        <f t="shared" si="4"/>
        <v>8518.8000000000138</v>
      </c>
      <c r="CS34" s="11">
        <v>2461.3000000000002</v>
      </c>
    </row>
    <row r="36" spans="89:97" x14ac:dyDescent="0.25">
      <c r="CL36" t="s">
        <v>418</v>
      </c>
    </row>
    <row r="38" spans="89:97" x14ac:dyDescent="0.25">
      <c r="CK38" s="66">
        <v>2001</v>
      </c>
      <c r="CM38" s="11">
        <f>CM20+CS20</f>
        <v>358.19999999999754</v>
      </c>
      <c r="CP38" s="11">
        <f>CP20-CS20</f>
        <v>2064.4999999999982</v>
      </c>
    </row>
    <row r="39" spans="89:97" x14ac:dyDescent="0.25">
      <c r="CK39" s="66">
        <v>2002</v>
      </c>
      <c r="CM39" s="11">
        <f t="shared" ref="CM39:CM52" si="5">CM21+CS21</f>
        <v>437.80000000000041</v>
      </c>
      <c r="CP39" s="11">
        <f t="shared" ref="CP39:CP52" si="6">CP21-CS21</f>
        <v>2202.3999999999996</v>
      </c>
    </row>
    <row r="40" spans="89:97" x14ac:dyDescent="0.25">
      <c r="CK40" s="66">
        <v>2003</v>
      </c>
      <c r="CM40" s="11">
        <f t="shared" si="5"/>
        <v>728.49999999999955</v>
      </c>
      <c r="CP40" s="11">
        <f t="shared" si="6"/>
        <v>2418.0999999999985</v>
      </c>
    </row>
    <row r="41" spans="89:97" x14ac:dyDescent="0.25">
      <c r="CK41" s="66">
        <v>2004</v>
      </c>
      <c r="CM41" s="11">
        <f t="shared" si="5"/>
        <v>529.59999999999786</v>
      </c>
      <c r="CP41" s="11">
        <f t="shared" si="6"/>
        <v>2650.2000000000094</v>
      </c>
    </row>
    <row r="42" spans="89:97" x14ac:dyDescent="0.25">
      <c r="CK42" s="66">
        <v>2005</v>
      </c>
      <c r="CM42" s="11">
        <f t="shared" si="5"/>
        <v>570.70000000000323</v>
      </c>
      <c r="CP42" s="11">
        <f t="shared" si="6"/>
        <v>2886.5999999999935</v>
      </c>
    </row>
    <row r="43" spans="89:97" x14ac:dyDescent="0.25">
      <c r="CK43" s="66">
        <v>2006</v>
      </c>
      <c r="CM43" s="11">
        <f t="shared" si="5"/>
        <v>603.09999999999786</v>
      </c>
      <c r="CP43" s="11">
        <f t="shared" si="6"/>
        <v>3147.9999999999945</v>
      </c>
    </row>
    <row r="44" spans="89:97" x14ac:dyDescent="0.25">
      <c r="CK44" s="66">
        <v>2007</v>
      </c>
      <c r="CM44" s="11">
        <f t="shared" si="5"/>
        <v>637.79999999999859</v>
      </c>
      <c r="CP44" s="11">
        <f t="shared" si="6"/>
        <v>3481.900000000006</v>
      </c>
    </row>
    <row r="45" spans="89:97" x14ac:dyDescent="0.25">
      <c r="CK45" s="66">
        <v>2008</v>
      </c>
      <c r="CM45" s="11">
        <f t="shared" si="5"/>
        <v>680.40000000000305</v>
      </c>
      <c r="CP45" s="11">
        <f t="shared" si="6"/>
        <v>3812.1999999999889</v>
      </c>
    </row>
    <row r="46" spans="89:97" x14ac:dyDescent="0.25">
      <c r="CK46" s="66">
        <v>2009</v>
      </c>
      <c r="CM46" s="11">
        <f t="shared" si="5"/>
        <v>683.10000000000332</v>
      </c>
      <c r="CP46" s="11">
        <f t="shared" si="6"/>
        <v>4016.6000000000117</v>
      </c>
    </row>
    <row r="47" spans="89:97" x14ac:dyDescent="0.25">
      <c r="CK47" s="66">
        <v>2010</v>
      </c>
      <c r="CM47" s="11">
        <f t="shared" si="5"/>
        <v>670.50000000000728</v>
      </c>
      <c r="CP47" s="11">
        <f t="shared" si="6"/>
        <v>4348.2000000000007</v>
      </c>
    </row>
    <row r="48" spans="89:97" x14ac:dyDescent="0.25">
      <c r="CK48" s="66">
        <v>2011</v>
      </c>
      <c r="CM48" s="11">
        <f t="shared" si="5"/>
        <v>682.3</v>
      </c>
      <c r="CP48" s="11">
        <f t="shared" si="6"/>
        <v>4673.1000000000022</v>
      </c>
    </row>
    <row r="49" spans="89:94" x14ac:dyDescent="0.25">
      <c r="CK49" s="66">
        <v>2012</v>
      </c>
      <c r="CM49" s="11">
        <f t="shared" si="5"/>
        <v>687.79999999999723</v>
      </c>
      <c r="CP49" s="11">
        <f t="shared" si="6"/>
        <v>4998.3999999999942</v>
      </c>
    </row>
    <row r="50" spans="89:94" x14ac:dyDescent="0.25">
      <c r="CK50" s="66">
        <v>2013</v>
      </c>
      <c r="CM50" s="11">
        <f t="shared" si="5"/>
        <v>699.60000000000264</v>
      </c>
      <c r="CP50" s="11">
        <f t="shared" si="6"/>
        <v>5370.6000000000058</v>
      </c>
    </row>
    <row r="51" spans="89:94" x14ac:dyDescent="0.25">
      <c r="CK51" s="66">
        <v>2014</v>
      </c>
      <c r="CM51" s="11">
        <f t="shared" si="5"/>
        <v>700.19999999999868</v>
      </c>
      <c r="CP51" s="11">
        <f t="shared" si="6"/>
        <v>5719.5999999999585</v>
      </c>
    </row>
    <row r="52" spans="89:94" x14ac:dyDescent="0.25">
      <c r="CK52" s="66">
        <v>2015</v>
      </c>
      <c r="CM52" s="11">
        <f t="shared" si="5"/>
        <v>714.10000000000173</v>
      </c>
      <c r="CP52" s="11">
        <f t="shared" si="6"/>
        <v>6057.5000000000136</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7" tint="0.59999389629810485"/>
  </sheetPr>
  <dimension ref="A1:CS52"/>
  <sheetViews>
    <sheetView workbookViewId="0">
      <pane xSplit="1" ySplit="2" topLeftCell="B3" activePane="bottomRight" state="frozen"/>
      <selection activeCell="D28" sqref="D28"/>
      <selection pane="topRight" activeCell="D28" sqref="D28"/>
      <selection pane="bottomLeft" activeCell="D28" sqref="D28"/>
      <selection pane="bottomRight" activeCell="B17" sqref="B17"/>
    </sheetView>
  </sheetViews>
  <sheetFormatPr defaultColWidth="7.42578125" defaultRowHeight="15" x14ac:dyDescent="0.25"/>
  <cols>
    <col min="2" max="3" width="10.140625" bestFit="1" customWidth="1"/>
    <col min="4" max="41" width="9.28515625" bestFit="1" customWidth="1"/>
    <col min="42" max="42" width="10.140625" bestFit="1" customWidth="1"/>
    <col min="43" max="68" width="9.28515625" bestFit="1" customWidth="1"/>
    <col min="69" max="69" width="10.140625" bestFit="1" customWidth="1"/>
    <col min="70" max="70" width="9.28515625" bestFit="1" customWidth="1"/>
    <col min="71" max="72" width="10.140625" bestFit="1" customWidth="1"/>
    <col min="73" max="89" width="9.28515625" bestFit="1" customWidth="1"/>
  </cols>
  <sheetData>
    <row r="1" spans="1:94" x14ac:dyDescent="0.25">
      <c r="A1" t="s">
        <v>263</v>
      </c>
    </row>
    <row r="2" spans="1:94" x14ac:dyDescent="0.25">
      <c r="A2" s="1" t="s">
        <v>39</v>
      </c>
      <c r="B2" s="5" t="s">
        <v>254</v>
      </c>
      <c r="C2" s="5" t="s">
        <v>255</v>
      </c>
      <c r="D2" s="5" t="s">
        <v>42</v>
      </c>
      <c r="E2" s="5" t="s">
        <v>47</v>
      </c>
      <c r="F2" s="5" t="s">
        <v>51</v>
      </c>
      <c r="G2" s="5" t="s">
        <v>52</v>
      </c>
      <c r="H2" s="5" t="s">
        <v>53</v>
      </c>
      <c r="I2" s="5" t="s">
        <v>54</v>
      </c>
      <c r="J2" s="5" t="s">
        <v>55</v>
      </c>
      <c r="K2" s="5" t="s">
        <v>60</v>
      </c>
      <c r="L2" s="5" t="s">
        <v>67</v>
      </c>
      <c r="M2" s="5" t="s">
        <v>69</v>
      </c>
      <c r="N2" s="5" t="s">
        <v>71</v>
      </c>
      <c r="O2" s="5" t="s">
        <v>73</v>
      </c>
      <c r="P2" s="5" t="s">
        <v>75</v>
      </c>
      <c r="Q2" s="5" t="s">
        <v>77</v>
      </c>
      <c r="R2" s="5" t="s">
        <v>81</v>
      </c>
      <c r="S2" s="5" t="s">
        <v>83</v>
      </c>
      <c r="T2" s="5" t="s">
        <v>256</v>
      </c>
      <c r="U2" s="5" t="s">
        <v>84</v>
      </c>
      <c r="V2" s="5" t="s">
        <v>85</v>
      </c>
      <c r="W2" s="5" t="s">
        <v>257</v>
      </c>
      <c r="X2" s="5" t="s">
        <v>87</v>
      </c>
      <c r="Y2" s="5" t="s">
        <v>88</v>
      </c>
      <c r="Z2" s="5" t="s">
        <v>89</v>
      </c>
      <c r="AA2" s="5" t="s">
        <v>90</v>
      </c>
      <c r="AB2" s="5" t="s">
        <v>91</v>
      </c>
      <c r="AC2" s="5" t="s">
        <v>92</v>
      </c>
      <c r="AD2" s="5" t="s">
        <v>93</v>
      </c>
      <c r="AE2" s="5" t="s">
        <v>94</v>
      </c>
      <c r="AF2" s="5" t="s">
        <v>96</v>
      </c>
      <c r="AG2" s="5" t="s">
        <v>97</v>
      </c>
      <c r="AH2" s="5" t="s">
        <v>98</v>
      </c>
      <c r="AI2" s="5" t="s">
        <v>101</v>
      </c>
      <c r="AJ2" s="5" t="s">
        <v>102</v>
      </c>
      <c r="AK2" s="5" t="s">
        <v>103</v>
      </c>
      <c r="AL2" s="5" t="s">
        <v>104</v>
      </c>
      <c r="AM2" s="5" t="s">
        <v>105</v>
      </c>
      <c r="AN2" s="5" t="s">
        <v>106</v>
      </c>
      <c r="AO2" s="5" t="s">
        <v>107</v>
      </c>
      <c r="AP2" s="5" t="s">
        <v>258</v>
      </c>
      <c r="AQ2" s="5" t="s">
        <v>110</v>
      </c>
      <c r="AR2" s="5" t="s">
        <v>116</v>
      </c>
      <c r="AS2" s="5" t="s">
        <v>117</v>
      </c>
      <c r="AT2" s="5" t="s">
        <v>120</v>
      </c>
      <c r="AU2" s="5" t="s">
        <v>121</v>
      </c>
      <c r="AV2" s="5" t="s">
        <v>122</v>
      </c>
      <c r="AW2" s="5" t="s">
        <v>126</v>
      </c>
      <c r="AX2" s="5" t="s">
        <v>127</v>
      </c>
      <c r="AY2" s="5" t="s">
        <v>132</v>
      </c>
      <c r="AZ2" s="5" t="s">
        <v>138</v>
      </c>
      <c r="BA2" s="5" t="s">
        <v>142</v>
      </c>
      <c r="BB2" s="5" t="s">
        <v>150</v>
      </c>
      <c r="BC2" s="5" t="s">
        <v>152</v>
      </c>
      <c r="BD2" s="5" t="s">
        <v>259</v>
      </c>
      <c r="BE2" s="5" t="s">
        <v>153</v>
      </c>
      <c r="BF2" s="5" t="s">
        <v>160</v>
      </c>
      <c r="BG2" s="5" t="s">
        <v>169</v>
      </c>
      <c r="BH2" s="5" t="s">
        <v>178</v>
      </c>
      <c r="BI2" s="5" t="s">
        <v>180</v>
      </c>
      <c r="BJ2" s="5" t="s">
        <v>182</v>
      </c>
      <c r="BK2" s="5" t="s">
        <v>193</v>
      </c>
      <c r="BL2" s="5" t="s">
        <v>197</v>
      </c>
      <c r="BM2" s="5" t="s">
        <v>203</v>
      </c>
      <c r="BN2" s="5" t="s">
        <v>208</v>
      </c>
      <c r="BO2" s="5" t="s">
        <v>215</v>
      </c>
      <c r="BP2" s="5" t="s">
        <v>217</v>
      </c>
      <c r="BQ2" s="5" t="s">
        <v>260</v>
      </c>
      <c r="BR2" s="5" t="s">
        <v>221</v>
      </c>
      <c r="BS2" s="5" t="s">
        <v>222</v>
      </c>
      <c r="BT2" s="5" t="s">
        <v>261</v>
      </c>
      <c r="BU2" s="5" t="s">
        <v>223</v>
      </c>
      <c r="BV2" s="5" t="s">
        <v>224</v>
      </c>
      <c r="BW2" s="5" t="s">
        <v>226</v>
      </c>
      <c r="BX2" s="5" t="s">
        <v>227</v>
      </c>
      <c r="BY2" s="5" t="s">
        <v>228</v>
      </c>
      <c r="BZ2" s="5" t="s">
        <v>229</v>
      </c>
      <c r="CA2" s="5" t="s">
        <v>230</v>
      </c>
      <c r="CB2" s="5" t="s">
        <v>232</v>
      </c>
      <c r="CC2" s="5" t="s">
        <v>233</v>
      </c>
      <c r="CD2" s="5" t="s">
        <v>238</v>
      </c>
      <c r="CE2" s="5" t="s">
        <v>239</v>
      </c>
      <c r="CF2" s="5" t="s">
        <v>240</v>
      </c>
      <c r="CG2" s="5" t="s">
        <v>241</v>
      </c>
      <c r="CH2" s="5" t="s">
        <v>242</v>
      </c>
      <c r="CI2" s="5" t="s">
        <v>243</v>
      </c>
      <c r="CJ2" s="5" t="s">
        <v>244</v>
      </c>
      <c r="CK2" s="5" t="s">
        <v>245</v>
      </c>
      <c r="CL2" s="61" t="s">
        <v>248</v>
      </c>
      <c r="CM2" s="61" t="s">
        <v>249</v>
      </c>
      <c r="CN2" s="61" t="s">
        <v>250</v>
      </c>
      <c r="CO2" s="61" t="s">
        <v>251</v>
      </c>
      <c r="CP2" s="61" t="s">
        <v>252</v>
      </c>
    </row>
    <row r="3" spans="1:94" x14ac:dyDescent="0.25">
      <c r="A3" s="1" t="s">
        <v>24</v>
      </c>
      <c r="B3" s="6">
        <v>402349</v>
      </c>
      <c r="C3" s="6"/>
      <c r="D3" s="6">
        <v>201</v>
      </c>
      <c r="E3" s="6">
        <v>11946.5</v>
      </c>
      <c r="F3" s="6">
        <v>1092.9000000000001</v>
      </c>
      <c r="G3" s="6">
        <v>1932.1</v>
      </c>
      <c r="H3" s="6">
        <v>1611.6</v>
      </c>
      <c r="I3" s="6">
        <v>52804.3</v>
      </c>
      <c r="J3" s="6">
        <v>243.8</v>
      </c>
      <c r="K3" s="6">
        <v>737.7</v>
      </c>
      <c r="L3" s="6">
        <v>432.6</v>
      </c>
      <c r="M3" s="6">
        <v>2153.6</v>
      </c>
      <c r="N3" s="6">
        <v>491.1</v>
      </c>
      <c r="O3" s="6">
        <v>3231.6</v>
      </c>
      <c r="P3" s="6">
        <v>2490.9</v>
      </c>
      <c r="Q3" s="6">
        <v>2272</v>
      </c>
      <c r="R3" s="6">
        <v>285.3</v>
      </c>
      <c r="S3" s="6">
        <v>526.5</v>
      </c>
      <c r="T3" s="6">
        <v>4746.8999999999996</v>
      </c>
      <c r="U3" s="6">
        <v>4284.1000000000004</v>
      </c>
      <c r="V3" s="6">
        <v>462.8</v>
      </c>
      <c r="W3" s="6">
        <v>11939.4</v>
      </c>
      <c r="X3" s="6">
        <v>149.5</v>
      </c>
      <c r="Y3" s="6">
        <v>232.8</v>
      </c>
      <c r="Z3" s="6">
        <v>529.70000000000005</v>
      </c>
      <c r="AA3" s="6">
        <v>799.6</v>
      </c>
      <c r="AB3" s="6">
        <v>923.8</v>
      </c>
      <c r="AC3" s="6">
        <v>97.5</v>
      </c>
      <c r="AD3" s="6">
        <v>139.4</v>
      </c>
      <c r="AE3" s="6">
        <v>543</v>
      </c>
      <c r="AF3" s="6">
        <v>145.1</v>
      </c>
      <c r="AG3" s="6">
        <v>113</v>
      </c>
      <c r="AH3" s="6">
        <v>201.4</v>
      </c>
      <c r="AI3" s="6">
        <v>2748.1</v>
      </c>
      <c r="AJ3" s="6">
        <v>509.2</v>
      </c>
      <c r="AK3" s="6">
        <v>2836.5</v>
      </c>
      <c r="AL3" s="6">
        <v>220.7</v>
      </c>
      <c r="AM3" s="6">
        <v>382.8</v>
      </c>
      <c r="AN3" s="6">
        <v>320.5</v>
      </c>
      <c r="AO3" s="6">
        <v>962</v>
      </c>
      <c r="AP3" s="6">
        <v>56976</v>
      </c>
      <c r="AQ3" s="6">
        <v>13891.5</v>
      </c>
      <c r="AR3" s="6">
        <v>260.5</v>
      </c>
      <c r="AS3" s="6">
        <v>8038</v>
      </c>
      <c r="AT3" s="6">
        <v>2768.8</v>
      </c>
      <c r="AU3" s="6">
        <v>2814</v>
      </c>
      <c r="AV3" s="6">
        <v>848.2</v>
      </c>
      <c r="AW3" s="6">
        <v>1030.5</v>
      </c>
      <c r="AX3" s="6">
        <v>963.2</v>
      </c>
      <c r="AY3" s="6">
        <v>1045.2</v>
      </c>
      <c r="AZ3" s="6">
        <v>17174.8</v>
      </c>
      <c r="BA3" s="6">
        <v>802.6</v>
      </c>
      <c r="BB3" s="6">
        <v>343</v>
      </c>
      <c r="BC3" s="6">
        <v>3227.8</v>
      </c>
      <c r="BD3" s="6">
        <v>23038.2</v>
      </c>
      <c r="BE3" s="6">
        <v>638.4</v>
      </c>
      <c r="BF3" s="6">
        <v>279.89999999999998</v>
      </c>
      <c r="BG3" s="6">
        <v>2721.7</v>
      </c>
      <c r="BH3" s="6">
        <v>1448.4</v>
      </c>
      <c r="BI3" s="6">
        <v>1254.3</v>
      </c>
      <c r="BJ3" s="6">
        <v>272.5</v>
      </c>
      <c r="BK3" s="6">
        <v>421.8</v>
      </c>
      <c r="BL3" s="6">
        <v>1506.3</v>
      </c>
      <c r="BM3" s="6">
        <v>2778.3</v>
      </c>
      <c r="BN3" s="6">
        <v>2876.9</v>
      </c>
      <c r="BO3" s="6">
        <v>248.3</v>
      </c>
      <c r="BP3" s="6">
        <v>1280.7</v>
      </c>
      <c r="BQ3" s="6">
        <v>122060.8</v>
      </c>
      <c r="BR3" s="6">
        <v>6655.7</v>
      </c>
      <c r="BS3" s="6">
        <v>115405.1</v>
      </c>
      <c r="BT3" s="6">
        <v>100018.4</v>
      </c>
      <c r="BU3" s="6">
        <v>2866.1</v>
      </c>
      <c r="BV3" s="6">
        <v>3403.9</v>
      </c>
      <c r="BW3" s="6">
        <v>1745.5</v>
      </c>
      <c r="BX3" s="6">
        <v>1159.5</v>
      </c>
      <c r="BY3" s="6">
        <v>11449.7</v>
      </c>
      <c r="BZ3" s="6">
        <v>24570.3</v>
      </c>
      <c r="CA3" s="6">
        <v>2573.6999999999998</v>
      </c>
      <c r="CB3" s="6">
        <v>1111</v>
      </c>
      <c r="CC3" s="6">
        <v>9478.2000000000007</v>
      </c>
      <c r="CD3" s="6">
        <v>3264.7</v>
      </c>
      <c r="CE3" s="6">
        <v>2273.1</v>
      </c>
      <c r="CF3" s="6">
        <v>1994.3</v>
      </c>
      <c r="CG3" s="6">
        <v>11479.4</v>
      </c>
      <c r="CH3" s="6">
        <v>2223.9</v>
      </c>
      <c r="CI3" s="6">
        <v>2620.1</v>
      </c>
      <c r="CJ3" s="6">
        <v>4608.7</v>
      </c>
      <c r="CK3" s="6">
        <v>12816.6</v>
      </c>
      <c r="CL3" s="15">
        <v>7261.5</v>
      </c>
      <c r="CM3" s="15">
        <v>5620</v>
      </c>
      <c r="CN3" s="15">
        <v>14759.900000000001</v>
      </c>
      <c r="CO3" s="15">
        <v>14244.1</v>
      </c>
      <c r="CP3" s="15">
        <v>4416.4999999999854</v>
      </c>
    </row>
    <row r="4" spans="1:94" x14ac:dyDescent="0.25">
      <c r="A4" s="1" t="s">
        <v>25</v>
      </c>
      <c r="B4" s="6">
        <v>414982</v>
      </c>
      <c r="C4" s="6">
        <v>84994.7</v>
      </c>
      <c r="D4" s="6">
        <v>207.6</v>
      </c>
      <c r="E4" s="6">
        <v>13629.8</v>
      </c>
      <c r="F4" s="6">
        <v>1098.7</v>
      </c>
      <c r="G4" s="6">
        <v>2032.6</v>
      </c>
      <c r="H4" s="6">
        <v>1962.1</v>
      </c>
      <c r="I4" s="6">
        <v>51153</v>
      </c>
      <c r="J4" s="6">
        <v>276.2</v>
      </c>
      <c r="K4" s="6">
        <v>776.7</v>
      </c>
      <c r="L4" s="6">
        <v>507.6</v>
      </c>
      <c r="M4" s="6">
        <v>2367.9</v>
      </c>
      <c r="N4" s="6">
        <v>510.2</v>
      </c>
      <c r="O4" s="6">
        <v>3477.5</v>
      </c>
      <c r="P4" s="6">
        <v>2536.6</v>
      </c>
      <c r="Q4" s="6">
        <v>2518.6999999999998</v>
      </c>
      <c r="R4" s="6">
        <v>202.1</v>
      </c>
      <c r="S4" s="6">
        <v>579.70000000000005</v>
      </c>
      <c r="T4" s="6">
        <v>5263.6</v>
      </c>
      <c r="U4" s="6">
        <v>4730.3</v>
      </c>
      <c r="V4" s="6">
        <v>533.29999999999995</v>
      </c>
      <c r="W4" s="6">
        <v>14051.2</v>
      </c>
      <c r="X4" s="6">
        <v>186.4</v>
      </c>
      <c r="Y4" s="6">
        <v>251.6</v>
      </c>
      <c r="Z4" s="6">
        <v>594</v>
      </c>
      <c r="AA4" s="6">
        <v>935.4</v>
      </c>
      <c r="AB4" s="6">
        <v>1164.5999999999999</v>
      </c>
      <c r="AC4" s="6">
        <v>116.8</v>
      </c>
      <c r="AD4" s="6">
        <v>143.6</v>
      </c>
      <c r="AE4" s="6">
        <v>661.1</v>
      </c>
      <c r="AF4" s="6">
        <v>165.1</v>
      </c>
      <c r="AG4" s="6">
        <v>134.1</v>
      </c>
      <c r="AH4" s="6">
        <v>228.1</v>
      </c>
      <c r="AI4" s="6">
        <v>2957.2</v>
      </c>
      <c r="AJ4" s="6">
        <v>684.7</v>
      </c>
      <c r="AK4" s="6">
        <v>3456</v>
      </c>
      <c r="AL4" s="6">
        <v>337.5</v>
      </c>
      <c r="AM4" s="6">
        <v>438.8</v>
      </c>
      <c r="AN4" s="6">
        <v>350.5</v>
      </c>
      <c r="AO4" s="6">
        <v>1141.0999999999999</v>
      </c>
      <c r="AP4" s="6">
        <v>46992.1</v>
      </c>
      <c r="AQ4" s="6">
        <v>4053.9</v>
      </c>
      <c r="AR4" s="6">
        <v>267.3</v>
      </c>
      <c r="AS4" s="6">
        <v>7321</v>
      </c>
      <c r="AT4" s="6">
        <v>2388.3000000000002</v>
      </c>
      <c r="AU4" s="6">
        <v>2915.3</v>
      </c>
      <c r="AV4" s="6">
        <v>869.5</v>
      </c>
      <c r="AW4" s="6">
        <v>1137.0999999999999</v>
      </c>
      <c r="AX4" s="6">
        <v>967.9</v>
      </c>
      <c r="AY4" s="6">
        <v>1252</v>
      </c>
      <c r="AZ4" s="6">
        <v>18211.2</v>
      </c>
      <c r="BA4" s="6">
        <v>882.9</v>
      </c>
      <c r="BB4" s="6">
        <v>193.8</v>
      </c>
      <c r="BC4" s="6">
        <v>2402.1</v>
      </c>
      <c r="BD4" s="6">
        <v>22969.5</v>
      </c>
      <c r="BE4" s="6">
        <v>682</v>
      </c>
      <c r="BF4" s="6">
        <v>329.3</v>
      </c>
      <c r="BG4" s="6">
        <v>2531.1</v>
      </c>
      <c r="BH4" s="6">
        <v>1590.4</v>
      </c>
      <c r="BI4" s="6">
        <v>1165.9000000000001</v>
      </c>
      <c r="BJ4" s="6">
        <v>292.60000000000002</v>
      </c>
      <c r="BK4" s="6">
        <v>472.4</v>
      </c>
      <c r="BL4" s="6">
        <v>1686.1</v>
      </c>
      <c r="BM4" s="6">
        <v>2785.9</v>
      </c>
      <c r="BN4" s="6">
        <v>2613</v>
      </c>
      <c r="BO4" s="6">
        <v>267.39999999999998</v>
      </c>
      <c r="BP4" s="6">
        <v>1440.9</v>
      </c>
      <c r="BQ4" s="6">
        <v>127657</v>
      </c>
      <c r="BR4" s="6">
        <v>6824.6</v>
      </c>
      <c r="BS4" s="6">
        <v>120832.3</v>
      </c>
      <c r="BT4" s="6">
        <v>113053.8</v>
      </c>
      <c r="BU4" s="6">
        <v>3170.6</v>
      </c>
      <c r="BV4" s="6">
        <v>3776.5</v>
      </c>
      <c r="BW4" s="6">
        <v>1959.1</v>
      </c>
      <c r="BX4" s="6">
        <v>1270.7</v>
      </c>
      <c r="BY4" s="6">
        <v>12676.1</v>
      </c>
      <c r="BZ4" s="6">
        <v>26088</v>
      </c>
      <c r="CA4" s="6">
        <v>2850.4</v>
      </c>
      <c r="CB4" s="6">
        <v>1263.5</v>
      </c>
      <c r="CC4" s="6">
        <v>12178</v>
      </c>
      <c r="CD4" s="6">
        <v>3712</v>
      </c>
      <c r="CE4" s="6">
        <v>2613.8000000000002</v>
      </c>
      <c r="CF4" s="6">
        <v>2164.3000000000002</v>
      </c>
      <c r="CG4" s="6">
        <v>13629.6</v>
      </c>
      <c r="CH4" s="6">
        <v>2419.1999999999998</v>
      </c>
      <c r="CI4" s="6">
        <v>2933.5</v>
      </c>
      <c r="CJ4" s="6">
        <v>6126</v>
      </c>
      <c r="CK4" s="6">
        <v>13805.7</v>
      </c>
      <c r="CL4" s="15">
        <v>9156.6000000000204</v>
      </c>
      <c r="CM4" s="15">
        <v>6435.3000000000011</v>
      </c>
      <c r="CN4" s="15">
        <v>14823.899999999998</v>
      </c>
      <c r="CO4" s="15">
        <v>12808.7</v>
      </c>
      <c r="CP4" s="15">
        <v>4893</v>
      </c>
    </row>
    <row r="5" spans="1:94" x14ac:dyDescent="0.25">
      <c r="A5" s="1" t="s">
        <v>26</v>
      </c>
      <c r="B5" s="6">
        <v>465179.4</v>
      </c>
      <c r="C5" s="6"/>
      <c r="D5" s="6"/>
      <c r="E5" s="6">
        <v>15420.6</v>
      </c>
      <c r="F5" s="6">
        <v>1120.8</v>
      </c>
      <c r="G5" s="6">
        <v>2075.8000000000002</v>
      </c>
      <c r="H5" s="6">
        <v>2367.8000000000002</v>
      </c>
      <c r="I5" s="6">
        <v>54360.9</v>
      </c>
      <c r="J5" s="6">
        <v>339.5</v>
      </c>
      <c r="K5" s="6">
        <v>825</v>
      </c>
      <c r="L5" s="6">
        <v>585</v>
      </c>
      <c r="M5" s="6">
        <v>2454.8000000000002</v>
      </c>
      <c r="N5" s="6">
        <v>545.20000000000005</v>
      </c>
      <c r="O5" s="6">
        <v>3688.4</v>
      </c>
      <c r="P5" s="6">
        <v>2620.4</v>
      </c>
      <c r="Q5" s="6">
        <v>2895</v>
      </c>
      <c r="R5" s="6">
        <v>197.7</v>
      </c>
      <c r="S5" s="6">
        <v>642.4</v>
      </c>
      <c r="T5" s="6">
        <v>6618.5</v>
      </c>
      <c r="U5" s="6">
        <v>5917.5</v>
      </c>
      <c r="V5" s="6">
        <v>701</v>
      </c>
      <c r="W5" s="6">
        <v>17610.3</v>
      </c>
      <c r="X5" s="6">
        <v>220</v>
      </c>
      <c r="Y5" s="6">
        <v>315.89999999999998</v>
      </c>
      <c r="Z5" s="6">
        <v>787.2</v>
      </c>
      <c r="AA5" s="6">
        <v>1227.5</v>
      </c>
      <c r="AB5" s="6">
        <v>1422.3</v>
      </c>
      <c r="AC5" s="6">
        <v>148.80000000000001</v>
      </c>
      <c r="AD5" s="6">
        <v>153.80000000000001</v>
      </c>
      <c r="AE5" s="6">
        <v>857.2</v>
      </c>
      <c r="AF5" s="6">
        <v>203.6</v>
      </c>
      <c r="AG5" s="6">
        <v>185.8</v>
      </c>
      <c r="AH5" s="6">
        <v>301.3</v>
      </c>
      <c r="AI5" s="6">
        <v>3380</v>
      </c>
      <c r="AJ5" s="6">
        <v>896.5</v>
      </c>
      <c r="AK5" s="6">
        <v>4478.3999999999996</v>
      </c>
      <c r="AL5" s="6">
        <v>480.7</v>
      </c>
      <c r="AM5" s="6">
        <v>578.20000000000005</v>
      </c>
      <c r="AN5" s="6">
        <v>453.9</v>
      </c>
      <c r="AO5" s="6">
        <v>1385.6</v>
      </c>
      <c r="AP5" s="6">
        <v>47572.9</v>
      </c>
      <c r="AQ5" s="6">
        <v>5426.8</v>
      </c>
      <c r="AR5" s="6">
        <v>259.3</v>
      </c>
      <c r="AS5" s="6">
        <v>7527.9</v>
      </c>
      <c r="AT5" s="6">
        <v>2321.4</v>
      </c>
      <c r="AU5" s="6">
        <v>2714.6</v>
      </c>
      <c r="AV5" s="6">
        <v>875.9</v>
      </c>
      <c r="AW5" s="6">
        <v>902.1</v>
      </c>
      <c r="AX5" s="6">
        <v>983.5</v>
      </c>
      <c r="AY5" s="6">
        <v>1369.9</v>
      </c>
      <c r="AZ5" s="6">
        <v>17795.599999999999</v>
      </c>
      <c r="BA5" s="6">
        <v>975.6</v>
      </c>
      <c r="BB5" s="6">
        <v>171.7</v>
      </c>
      <c r="BC5" s="6">
        <v>2106.8000000000002</v>
      </c>
      <c r="BD5" s="6">
        <v>24940.1</v>
      </c>
      <c r="BE5" s="6">
        <v>795.5</v>
      </c>
      <c r="BF5" s="6">
        <v>413</v>
      </c>
      <c r="BG5" s="6">
        <v>2167.9</v>
      </c>
      <c r="BH5" s="6">
        <v>1532</v>
      </c>
      <c r="BI5" s="6">
        <v>1294.5</v>
      </c>
      <c r="BJ5" s="6">
        <v>344.2</v>
      </c>
      <c r="BK5" s="6">
        <v>580.70000000000005</v>
      </c>
      <c r="BL5" s="6">
        <v>1789</v>
      </c>
      <c r="BM5" s="6">
        <v>3003.2</v>
      </c>
      <c r="BN5" s="6">
        <v>3985.6</v>
      </c>
      <c r="BO5" s="6">
        <v>313.8</v>
      </c>
      <c r="BP5" s="6">
        <v>1623.8</v>
      </c>
      <c r="BQ5" s="6">
        <v>134113.79999999999</v>
      </c>
      <c r="BR5" s="6">
        <v>7894</v>
      </c>
      <c r="BS5" s="6">
        <v>126219.8</v>
      </c>
      <c r="BT5" s="6">
        <v>142706.9</v>
      </c>
      <c r="BU5" s="6">
        <v>4050.8</v>
      </c>
      <c r="BV5" s="6">
        <v>4884.7</v>
      </c>
      <c r="BW5" s="6">
        <v>2276.5</v>
      </c>
      <c r="BX5" s="6">
        <v>1564.2</v>
      </c>
      <c r="BY5" s="6">
        <v>16221.2</v>
      </c>
      <c r="BZ5" s="6">
        <v>32302.6</v>
      </c>
      <c r="CA5" s="6">
        <v>3580.5</v>
      </c>
      <c r="CB5" s="6">
        <v>1555</v>
      </c>
      <c r="CC5" s="6">
        <v>17069.5</v>
      </c>
      <c r="CD5" s="6">
        <v>4666.3</v>
      </c>
      <c r="CE5" s="6">
        <v>2946.2</v>
      </c>
      <c r="CF5" s="6">
        <v>2673</v>
      </c>
      <c r="CG5" s="6">
        <v>17801.8</v>
      </c>
      <c r="CH5" s="6">
        <v>2981.1</v>
      </c>
      <c r="CI5" s="6">
        <v>3635.5</v>
      </c>
      <c r="CJ5" s="6">
        <v>7612.2</v>
      </c>
      <c r="CK5" s="6">
        <v>16384</v>
      </c>
      <c r="CL5" s="15">
        <v>11060.199999999983</v>
      </c>
      <c r="CM5" s="15">
        <v>7824.1</v>
      </c>
      <c r="CN5" s="15">
        <v>14329.500000000007</v>
      </c>
      <c r="CO5" s="15">
        <v>11652.3</v>
      </c>
      <c r="CP5" s="15">
        <v>5610</v>
      </c>
    </row>
    <row r="6" spans="1:94" x14ac:dyDescent="0.25">
      <c r="A6" s="1" t="s">
        <v>27</v>
      </c>
      <c r="B6" s="6">
        <v>511502.2</v>
      </c>
      <c r="C6" s="6">
        <v>102302.5</v>
      </c>
      <c r="D6" s="6">
        <v>258</v>
      </c>
      <c r="E6" s="6">
        <v>17991</v>
      </c>
      <c r="F6" s="6">
        <v>1197.3</v>
      </c>
      <c r="G6" s="6">
        <v>2485.8000000000002</v>
      </c>
      <c r="H6" s="6">
        <v>2456.6</v>
      </c>
      <c r="I6" s="6">
        <v>60448.800000000003</v>
      </c>
      <c r="J6" s="6">
        <v>442.3</v>
      </c>
      <c r="K6" s="6">
        <v>881.9</v>
      </c>
      <c r="L6" s="6">
        <v>678.1</v>
      </c>
      <c r="M6" s="6">
        <v>2618</v>
      </c>
      <c r="N6" s="6">
        <v>578.79999999999995</v>
      </c>
      <c r="O6" s="6">
        <v>3964.3</v>
      </c>
      <c r="P6" s="6">
        <v>2762.3</v>
      </c>
      <c r="Q6" s="6">
        <v>3273</v>
      </c>
      <c r="R6" s="6">
        <v>213.1</v>
      </c>
      <c r="S6" s="6">
        <v>713.5</v>
      </c>
      <c r="T6" s="6">
        <v>7720.8</v>
      </c>
      <c r="U6" s="6">
        <v>6885.2</v>
      </c>
      <c r="V6" s="6">
        <v>835.6</v>
      </c>
      <c r="W6" s="6">
        <v>21502.2</v>
      </c>
      <c r="X6" s="6">
        <v>255.7</v>
      </c>
      <c r="Y6" s="6">
        <v>355.6</v>
      </c>
      <c r="Z6" s="6">
        <v>930.4</v>
      </c>
      <c r="AA6" s="6">
        <v>1679.3</v>
      </c>
      <c r="AB6" s="6">
        <v>1631.1</v>
      </c>
      <c r="AC6" s="6">
        <v>181.2</v>
      </c>
      <c r="AD6" s="6">
        <v>199.5</v>
      </c>
      <c r="AE6" s="6">
        <v>1048.2</v>
      </c>
      <c r="AF6" s="6">
        <v>234.5</v>
      </c>
      <c r="AG6" s="6">
        <v>227.2</v>
      </c>
      <c r="AH6" s="6">
        <v>344.8</v>
      </c>
      <c r="AI6" s="6">
        <v>3639.9</v>
      </c>
      <c r="AJ6" s="6">
        <v>1194.5</v>
      </c>
      <c r="AK6" s="6">
        <v>6007.9</v>
      </c>
      <c r="AL6" s="6">
        <v>592.1</v>
      </c>
      <c r="AM6" s="6">
        <v>686.7</v>
      </c>
      <c r="AN6" s="6">
        <v>515.20000000000005</v>
      </c>
      <c r="AO6" s="6">
        <v>1625.3</v>
      </c>
      <c r="AP6" s="6">
        <v>51948</v>
      </c>
      <c r="AQ6" s="6">
        <v>6397.9</v>
      </c>
      <c r="AR6" s="6">
        <v>271</v>
      </c>
      <c r="AS6" s="6">
        <v>8910.1</v>
      </c>
      <c r="AT6" s="6">
        <v>2720.9</v>
      </c>
      <c r="AU6" s="6">
        <v>3255.9</v>
      </c>
      <c r="AV6" s="6">
        <v>917.2</v>
      </c>
      <c r="AW6" s="6">
        <v>962.6</v>
      </c>
      <c r="AX6" s="6">
        <v>969.8</v>
      </c>
      <c r="AY6" s="6">
        <v>1543.2</v>
      </c>
      <c r="AZ6" s="6">
        <v>17726.7</v>
      </c>
      <c r="BA6" s="6">
        <v>1099.7</v>
      </c>
      <c r="BB6" s="6">
        <v>212.7</v>
      </c>
      <c r="BC6" s="6">
        <v>2702.3</v>
      </c>
      <c r="BD6" s="6">
        <v>28033.1</v>
      </c>
      <c r="BE6" s="6">
        <v>992.2</v>
      </c>
      <c r="BF6" s="6">
        <v>466.6</v>
      </c>
      <c r="BG6" s="6">
        <v>2410.1999999999998</v>
      </c>
      <c r="BH6" s="6">
        <v>1665</v>
      </c>
      <c r="BI6" s="6">
        <v>1386.8</v>
      </c>
      <c r="BJ6" s="6">
        <v>385.5</v>
      </c>
      <c r="BK6" s="6">
        <v>710.8</v>
      </c>
      <c r="BL6" s="6">
        <v>2126.5</v>
      </c>
      <c r="BM6" s="6">
        <v>3226.8</v>
      </c>
      <c r="BN6" s="6">
        <v>5129</v>
      </c>
      <c r="BO6" s="6">
        <v>342.6</v>
      </c>
      <c r="BP6" s="6">
        <v>1782.1</v>
      </c>
      <c r="BQ6" s="6">
        <v>141359.79999999999</v>
      </c>
      <c r="BR6" s="6">
        <v>8713.4</v>
      </c>
      <c r="BS6" s="6">
        <v>132646.5</v>
      </c>
      <c r="BT6" s="6">
        <v>158635.79999999999</v>
      </c>
      <c r="BU6" s="6">
        <v>4323.1000000000004</v>
      </c>
      <c r="BV6" s="6">
        <v>5537.4</v>
      </c>
      <c r="BW6" s="6">
        <v>2443.8000000000002</v>
      </c>
      <c r="BX6" s="6">
        <v>1709.1</v>
      </c>
      <c r="BY6" s="6">
        <v>17797.3</v>
      </c>
      <c r="BZ6" s="6">
        <v>34751.9</v>
      </c>
      <c r="CA6" s="6">
        <v>4099.8999999999996</v>
      </c>
      <c r="CB6" s="6">
        <v>1778.3</v>
      </c>
      <c r="CC6" s="6">
        <v>17904.3</v>
      </c>
      <c r="CD6" s="6">
        <v>5236.6000000000004</v>
      </c>
      <c r="CE6" s="6">
        <v>3202</v>
      </c>
      <c r="CF6" s="6">
        <v>3015.8</v>
      </c>
      <c r="CG6" s="6">
        <v>20281.900000000001</v>
      </c>
      <c r="CH6" s="6">
        <v>3140.7</v>
      </c>
      <c r="CI6" s="6">
        <v>3922.6</v>
      </c>
      <c r="CJ6" s="6">
        <v>9395.4</v>
      </c>
      <c r="CK6" s="6">
        <v>19559.3</v>
      </c>
      <c r="CL6" s="15">
        <v>13133.799999999988</v>
      </c>
      <c r="CM6" s="15">
        <v>8817.1000000000022</v>
      </c>
      <c r="CN6" s="15">
        <v>15979.699999999997</v>
      </c>
      <c r="CO6" s="15">
        <v>11463.099999999999</v>
      </c>
      <c r="CP6" s="15">
        <v>6101.3000000000029</v>
      </c>
    </row>
    <row r="7" spans="1:94" x14ac:dyDescent="0.25">
      <c r="A7" s="1" t="s">
        <v>28</v>
      </c>
      <c r="B7" s="6">
        <v>545243.1</v>
      </c>
      <c r="C7" s="6">
        <v>107165.5</v>
      </c>
      <c r="D7" s="6">
        <v>285.60000000000002</v>
      </c>
      <c r="E7" s="6">
        <v>20388.2</v>
      </c>
      <c r="F7" s="6">
        <v>1276.0999999999999</v>
      </c>
      <c r="G7" s="6">
        <v>2836</v>
      </c>
      <c r="H7" s="6">
        <v>2616.5</v>
      </c>
      <c r="I7" s="6">
        <v>60799.199999999997</v>
      </c>
      <c r="J7" s="6">
        <v>538.4</v>
      </c>
      <c r="K7" s="6">
        <v>933.7</v>
      </c>
      <c r="L7" s="6">
        <v>790.8</v>
      </c>
      <c r="M7" s="6">
        <v>2903.1</v>
      </c>
      <c r="N7" s="6">
        <v>611.6</v>
      </c>
      <c r="O7" s="6">
        <v>4317.7</v>
      </c>
      <c r="P7" s="6">
        <v>2964.3</v>
      </c>
      <c r="Q7" s="6">
        <v>3442.3</v>
      </c>
      <c r="R7" s="6">
        <v>226.6</v>
      </c>
      <c r="S7" s="6">
        <v>800.2</v>
      </c>
      <c r="T7" s="6">
        <v>8166</v>
      </c>
      <c r="U7" s="6">
        <v>7245</v>
      </c>
      <c r="V7" s="6">
        <v>921</v>
      </c>
      <c r="W7" s="6">
        <v>25143.4</v>
      </c>
      <c r="X7" s="6">
        <v>319</v>
      </c>
      <c r="Y7" s="6">
        <v>373.7</v>
      </c>
      <c r="Z7" s="6">
        <v>1001</v>
      </c>
      <c r="AA7" s="6">
        <v>1765.8</v>
      </c>
      <c r="AB7" s="6">
        <v>1798.6</v>
      </c>
      <c r="AC7" s="6">
        <v>216.9</v>
      </c>
      <c r="AD7" s="6">
        <v>221.4</v>
      </c>
      <c r="AE7" s="6">
        <v>1160.3</v>
      </c>
      <c r="AF7" s="6">
        <v>247.1</v>
      </c>
      <c r="AG7" s="6">
        <v>291.89999999999998</v>
      </c>
      <c r="AH7" s="6">
        <v>362.8</v>
      </c>
      <c r="AI7" s="6">
        <v>4259.8999999999996</v>
      </c>
      <c r="AJ7" s="6">
        <v>1627.8</v>
      </c>
      <c r="AK7" s="6">
        <v>7243.8</v>
      </c>
      <c r="AL7" s="6">
        <v>664.5</v>
      </c>
      <c r="AM7" s="6">
        <v>738.8</v>
      </c>
      <c r="AN7" s="6">
        <v>564.6</v>
      </c>
      <c r="AO7" s="6">
        <v>2107.1999999999998</v>
      </c>
      <c r="AP7" s="6">
        <v>60183.199999999997</v>
      </c>
      <c r="AQ7" s="6">
        <v>7237.9</v>
      </c>
      <c r="AR7" s="6">
        <v>311.2</v>
      </c>
      <c r="AS7" s="6">
        <v>11437</v>
      </c>
      <c r="AT7" s="6">
        <v>3184.1</v>
      </c>
      <c r="AU7" s="6">
        <v>4052.5</v>
      </c>
      <c r="AV7" s="6">
        <v>965.3</v>
      </c>
      <c r="AW7" s="6">
        <v>1328.3</v>
      </c>
      <c r="AX7" s="6">
        <v>1016.1</v>
      </c>
      <c r="AY7" s="6">
        <v>1793.5</v>
      </c>
      <c r="AZ7" s="6">
        <v>19649.099999999999</v>
      </c>
      <c r="BA7" s="6">
        <v>1244.5</v>
      </c>
      <c r="BB7" s="6">
        <v>300.2</v>
      </c>
      <c r="BC7" s="6">
        <v>3227.2</v>
      </c>
      <c r="BD7" s="6">
        <v>30613.7</v>
      </c>
      <c r="BE7" s="6">
        <v>1082.4000000000001</v>
      </c>
      <c r="BF7" s="6">
        <v>460.9</v>
      </c>
      <c r="BG7" s="6">
        <v>2860.6</v>
      </c>
      <c r="BH7" s="6">
        <v>1798.4</v>
      </c>
      <c r="BI7" s="6">
        <v>1456.6</v>
      </c>
      <c r="BJ7" s="6">
        <v>468.1</v>
      </c>
      <c r="BK7" s="6">
        <v>758.9</v>
      </c>
      <c r="BL7" s="6">
        <v>2509.5</v>
      </c>
      <c r="BM7" s="6">
        <v>3448.1</v>
      </c>
      <c r="BN7" s="6">
        <v>5755</v>
      </c>
      <c r="BO7" s="6">
        <v>367.6</v>
      </c>
      <c r="BP7" s="6">
        <v>1866.1</v>
      </c>
      <c r="BQ7" s="6">
        <v>151580.20000000001</v>
      </c>
      <c r="BR7" s="6">
        <v>9793.9</v>
      </c>
      <c r="BS7" s="6">
        <v>141786.29999999999</v>
      </c>
      <c r="BT7" s="6">
        <v>162391.1</v>
      </c>
      <c r="BU7" s="6">
        <v>4322.5</v>
      </c>
      <c r="BV7" s="6">
        <v>5750.8</v>
      </c>
      <c r="BW7" s="6">
        <v>2473.6999999999998</v>
      </c>
      <c r="BX7" s="6">
        <v>1763.5</v>
      </c>
      <c r="BY7" s="6">
        <v>17710.5</v>
      </c>
      <c r="BZ7" s="6">
        <v>34421.9</v>
      </c>
      <c r="CA7" s="6">
        <v>4147</v>
      </c>
      <c r="CB7" s="6">
        <v>1841.6</v>
      </c>
      <c r="CC7" s="6">
        <v>18006.400000000001</v>
      </c>
      <c r="CD7" s="6">
        <v>5383.5</v>
      </c>
      <c r="CE7" s="6">
        <v>3445.2</v>
      </c>
      <c r="CF7" s="6">
        <v>2977</v>
      </c>
      <c r="CG7" s="6">
        <v>21258.9</v>
      </c>
      <c r="CH7" s="6">
        <v>3113</v>
      </c>
      <c r="CI7" s="6">
        <v>4063.8</v>
      </c>
      <c r="CJ7" s="6">
        <v>10904.4</v>
      </c>
      <c r="CK7" s="6">
        <v>20251.599999999999</v>
      </c>
      <c r="CL7" s="15">
        <v>14905.399999999994</v>
      </c>
      <c r="CM7" s="15">
        <v>10016.100000000002</v>
      </c>
      <c r="CN7" s="15">
        <v>18374.900000000001</v>
      </c>
      <c r="CO7" s="15">
        <v>11745.400000000001</v>
      </c>
      <c r="CP7" s="15">
        <v>6693.2999999999884</v>
      </c>
    </row>
    <row r="8" spans="1:94" x14ac:dyDescent="0.25">
      <c r="A8" s="1" t="s">
        <v>29</v>
      </c>
      <c r="B8" s="6">
        <v>579949.30000000005</v>
      </c>
      <c r="C8" s="6">
        <v>109829.5</v>
      </c>
      <c r="D8" s="6">
        <v>326.8</v>
      </c>
      <c r="E8" s="6">
        <v>23477.4</v>
      </c>
      <c r="F8" s="6">
        <v>1345.9</v>
      </c>
      <c r="G8" s="6">
        <v>2836.3</v>
      </c>
      <c r="H8" s="6">
        <v>3139.4</v>
      </c>
      <c r="I8" s="6">
        <v>57994.1</v>
      </c>
      <c r="J8" s="6">
        <v>675.2</v>
      </c>
      <c r="K8" s="6">
        <v>1015.1</v>
      </c>
      <c r="L8" s="6">
        <v>927.9</v>
      </c>
      <c r="M8" s="6">
        <v>3290.3</v>
      </c>
      <c r="N8" s="6">
        <v>680.7</v>
      </c>
      <c r="O8" s="6">
        <v>4474</v>
      </c>
      <c r="P8" s="6">
        <v>3057.6</v>
      </c>
      <c r="Q8" s="6">
        <v>3865.9</v>
      </c>
      <c r="R8" s="6">
        <v>252.6</v>
      </c>
      <c r="S8" s="6">
        <v>899.7</v>
      </c>
      <c r="T8" s="6">
        <v>8303.2000000000007</v>
      </c>
      <c r="U8" s="6">
        <v>7415.2</v>
      </c>
      <c r="V8" s="6">
        <v>888</v>
      </c>
      <c r="W8" s="6">
        <v>29227.7</v>
      </c>
      <c r="X8" s="6">
        <v>393</v>
      </c>
      <c r="Y8" s="6">
        <v>407.7</v>
      </c>
      <c r="Z8" s="6">
        <v>1108.9000000000001</v>
      </c>
      <c r="AA8" s="6">
        <v>1888.8</v>
      </c>
      <c r="AB8" s="6">
        <v>1947.5</v>
      </c>
      <c r="AC8" s="6">
        <v>238.5</v>
      </c>
      <c r="AD8" s="6">
        <v>237.6</v>
      </c>
      <c r="AE8" s="6">
        <v>1204.8</v>
      </c>
      <c r="AF8" s="6">
        <v>290.7</v>
      </c>
      <c r="AG8" s="6">
        <v>352.6</v>
      </c>
      <c r="AH8" s="6">
        <v>374.9</v>
      </c>
      <c r="AI8" s="6">
        <v>4940.3999999999996</v>
      </c>
      <c r="AJ8" s="6">
        <v>2084</v>
      </c>
      <c r="AK8" s="6">
        <v>8879.9</v>
      </c>
      <c r="AL8" s="6">
        <v>803.7</v>
      </c>
      <c r="AM8" s="6">
        <v>785.6</v>
      </c>
      <c r="AN8" s="6">
        <v>583.20000000000005</v>
      </c>
      <c r="AO8" s="6">
        <v>2489.9</v>
      </c>
      <c r="AP8" s="6">
        <v>68033.5</v>
      </c>
      <c r="AQ8" s="6">
        <v>8042.4</v>
      </c>
      <c r="AR8" s="6">
        <v>367.5</v>
      </c>
      <c r="AS8" s="6">
        <v>13844.8</v>
      </c>
      <c r="AT8" s="6">
        <v>3649.6</v>
      </c>
      <c r="AU8" s="6">
        <v>4353.8999999999996</v>
      </c>
      <c r="AV8" s="6">
        <v>1005.6</v>
      </c>
      <c r="AW8" s="6">
        <v>1308</v>
      </c>
      <c r="AX8" s="6">
        <v>1086.5999999999999</v>
      </c>
      <c r="AY8" s="6">
        <v>1974.2</v>
      </c>
      <c r="AZ8" s="6">
        <v>21879.7</v>
      </c>
      <c r="BA8" s="6">
        <v>1395.7</v>
      </c>
      <c r="BB8" s="6">
        <v>355.1</v>
      </c>
      <c r="BC8" s="6">
        <v>4129</v>
      </c>
      <c r="BD8" s="6">
        <v>33187</v>
      </c>
      <c r="BE8" s="6">
        <v>1215.7</v>
      </c>
      <c r="BF8" s="6">
        <v>482.2</v>
      </c>
      <c r="BG8" s="6">
        <v>3248.6</v>
      </c>
      <c r="BH8" s="6">
        <v>2077.3000000000002</v>
      </c>
      <c r="BI8" s="6">
        <v>1549.9</v>
      </c>
      <c r="BJ8" s="6">
        <v>547.79999999999995</v>
      </c>
      <c r="BK8" s="6">
        <v>819.6</v>
      </c>
      <c r="BL8" s="6">
        <v>2997.4</v>
      </c>
      <c r="BM8" s="6">
        <v>3727.8</v>
      </c>
      <c r="BN8" s="6">
        <v>5920.8</v>
      </c>
      <c r="BO8" s="6">
        <v>394.4</v>
      </c>
      <c r="BP8" s="6">
        <v>2060.3000000000002</v>
      </c>
      <c r="BQ8" s="6">
        <v>162117.70000000001</v>
      </c>
      <c r="BR8" s="6">
        <v>10890.5</v>
      </c>
      <c r="BS8" s="6">
        <v>151227.1</v>
      </c>
      <c r="BT8" s="6">
        <v>169250.8</v>
      </c>
      <c r="BU8" s="6">
        <v>4351.5</v>
      </c>
      <c r="BV8" s="6">
        <v>6121.2</v>
      </c>
      <c r="BW8" s="6">
        <v>2712.3</v>
      </c>
      <c r="BX8" s="6">
        <v>1874.2</v>
      </c>
      <c r="BY8" s="6">
        <v>17963.7</v>
      </c>
      <c r="BZ8" s="6">
        <v>35618.9</v>
      </c>
      <c r="CA8" s="6">
        <v>4451.2</v>
      </c>
      <c r="CB8" s="6">
        <v>1951.9</v>
      </c>
      <c r="CC8" s="6">
        <v>18801.099999999999</v>
      </c>
      <c r="CD8" s="6">
        <v>5748.9</v>
      </c>
      <c r="CE8" s="6">
        <v>3601</v>
      </c>
      <c r="CF8" s="6">
        <v>3052</v>
      </c>
      <c r="CG8" s="6">
        <v>22500.6</v>
      </c>
      <c r="CH8" s="6">
        <v>3395.7</v>
      </c>
      <c r="CI8" s="6">
        <v>4076.8</v>
      </c>
      <c r="CJ8" s="6">
        <v>11033.7</v>
      </c>
      <c r="CK8" s="6">
        <v>21408.799999999999</v>
      </c>
      <c r="CL8" s="15">
        <v>15222.000000000029</v>
      </c>
      <c r="CM8" s="15">
        <v>11333.8</v>
      </c>
      <c r="CN8" s="15">
        <v>20261.900000000001</v>
      </c>
      <c r="CO8" s="15">
        <v>13802.8</v>
      </c>
      <c r="CP8" s="15">
        <v>7792.1999999999971</v>
      </c>
    </row>
    <row r="9" spans="1:94" x14ac:dyDescent="0.25">
      <c r="A9" s="1" t="s">
        <v>30</v>
      </c>
      <c r="B9" s="6">
        <v>647086.6</v>
      </c>
      <c r="C9" s="6">
        <v>120421.9</v>
      </c>
      <c r="D9" s="6">
        <v>404.4</v>
      </c>
      <c r="E9" s="6">
        <v>28497.5</v>
      </c>
      <c r="F9" s="6">
        <v>1398</v>
      </c>
      <c r="G9" s="6">
        <v>3361.6</v>
      </c>
      <c r="H9" s="6">
        <v>3626.3</v>
      </c>
      <c r="I9" s="6">
        <v>59866.5</v>
      </c>
      <c r="J9" s="6">
        <v>845.4</v>
      </c>
      <c r="K9" s="6">
        <v>1155.2</v>
      </c>
      <c r="L9" s="6">
        <v>1088</v>
      </c>
      <c r="M9" s="6">
        <v>3993.7</v>
      </c>
      <c r="N9" s="6">
        <v>780.9</v>
      </c>
      <c r="O9" s="6">
        <v>4650.5</v>
      </c>
      <c r="P9" s="6">
        <v>3116.4</v>
      </c>
      <c r="Q9" s="6">
        <v>4535.8999999999996</v>
      </c>
      <c r="R9" s="6">
        <v>289.3</v>
      </c>
      <c r="S9" s="6">
        <v>1046.3</v>
      </c>
      <c r="T9" s="6">
        <v>9497.9</v>
      </c>
      <c r="U9" s="6">
        <v>8457.7999999999993</v>
      </c>
      <c r="V9" s="6">
        <v>1040.0999999999999</v>
      </c>
      <c r="W9" s="6">
        <v>37220.1</v>
      </c>
      <c r="X9" s="6">
        <v>477.3</v>
      </c>
      <c r="Y9" s="6">
        <v>504.8</v>
      </c>
      <c r="Z9" s="6">
        <v>1303.9000000000001</v>
      </c>
      <c r="AA9" s="6">
        <v>2123.9</v>
      </c>
      <c r="AB9" s="6">
        <v>2244.8000000000002</v>
      </c>
      <c r="AC9" s="6">
        <v>286.8</v>
      </c>
      <c r="AD9" s="6">
        <v>264.7</v>
      </c>
      <c r="AE9" s="6">
        <v>1570.4</v>
      </c>
      <c r="AF9" s="6">
        <v>359.1</v>
      </c>
      <c r="AG9" s="6">
        <v>481.1</v>
      </c>
      <c r="AH9" s="6">
        <v>428.7</v>
      </c>
      <c r="AI9" s="6">
        <v>6255.2</v>
      </c>
      <c r="AJ9" s="6">
        <v>3093.4</v>
      </c>
      <c r="AK9" s="6">
        <v>11482</v>
      </c>
      <c r="AL9" s="6">
        <v>1101.4000000000001</v>
      </c>
      <c r="AM9" s="6">
        <v>970.4</v>
      </c>
      <c r="AN9" s="6">
        <v>669.3</v>
      </c>
      <c r="AO9" s="6">
        <v>3347.9</v>
      </c>
      <c r="AP9" s="6">
        <v>80773.2</v>
      </c>
      <c r="AQ9" s="6">
        <v>9159</v>
      </c>
      <c r="AR9" s="6">
        <v>445.9</v>
      </c>
      <c r="AS9" s="6">
        <v>17390.3</v>
      </c>
      <c r="AT9" s="6">
        <v>4063.4</v>
      </c>
      <c r="AU9" s="6">
        <v>5271.3</v>
      </c>
      <c r="AV9" s="6">
        <v>1071.0999999999999</v>
      </c>
      <c r="AW9" s="6">
        <v>1400.9</v>
      </c>
      <c r="AX9" s="6">
        <v>1159.8</v>
      </c>
      <c r="AY9" s="6">
        <v>2174</v>
      </c>
      <c r="AZ9" s="6">
        <v>25877.5</v>
      </c>
      <c r="BA9" s="6">
        <v>1671.4</v>
      </c>
      <c r="BB9" s="6">
        <v>415.3</v>
      </c>
      <c r="BC9" s="6">
        <v>5659.5</v>
      </c>
      <c r="BD9" s="6">
        <v>36459.599999999999</v>
      </c>
      <c r="BE9" s="6">
        <v>1410</v>
      </c>
      <c r="BF9" s="6">
        <v>553.6</v>
      </c>
      <c r="BG9" s="6">
        <v>3691.3</v>
      </c>
      <c r="BH9" s="6">
        <v>2422.3000000000002</v>
      </c>
      <c r="BI9" s="6">
        <v>1797.9</v>
      </c>
      <c r="BJ9" s="6">
        <v>635.29999999999995</v>
      </c>
      <c r="BK9" s="6">
        <v>930.9</v>
      </c>
      <c r="BL9" s="6">
        <v>3533.5</v>
      </c>
      <c r="BM9" s="6">
        <v>3964.5</v>
      </c>
      <c r="BN9" s="6">
        <v>6020.3</v>
      </c>
      <c r="BO9" s="6">
        <v>443.4</v>
      </c>
      <c r="BP9" s="6">
        <v>2290</v>
      </c>
      <c r="BQ9" s="6">
        <v>171899.8</v>
      </c>
      <c r="BR9" s="6">
        <v>12023.1</v>
      </c>
      <c r="BS9" s="6">
        <v>159876.70000000001</v>
      </c>
      <c r="BT9" s="6">
        <v>190814.1</v>
      </c>
      <c r="BU9" s="6">
        <v>4847.7</v>
      </c>
      <c r="BV9" s="6">
        <v>6835.6</v>
      </c>
      <c r="BW9" s="6">
        <v>3109</v>
      </c>
      <c r="BX9" s="6">
        <v>2113.6999999999998</v>
      </c>
      <c r="BY9" s="6">
        <v>19742.900000000001</v>
      </c>
      <c r="BZ9" s="6">
        <v>39858.5</v>
      </c>
      <c r="CA9" s="6">
        <v>5051.7</v>
      </c>
      <c r="CB9" s="6">
        <v>2235.6</v>
      </c>
      <c r="CC9" s="6">
        <v>21322.2</v>
      </c>
      <c r="CD9" s="6">
        <v>6563.1</v>
      </c>
      <c r="CE9" s="6">
        <v>4153.6000000000004</v>
      </c>
      <c r="CF9" s="6">
        <v>3396.7</v>
      </c>
      <c r="CG9" s="6">
        <v>25548.5</v>
      </c>
      <c r="CH9" s="6">
        <v>3673.6</v>
      </c>
      <c r="CI9" s="6">
        <v>4371.6000000000004</v>
      </c>
      <c r="CJ9" s="6">
        <v>13317.7</v>
      </c>
      <c r="CK9" s="6">
        <v>24053.3</v>
      </c>
      <c r="CL9" s="15">
        <v>18090.399999999994</v>
      </c>
      <c r="CM9" s="15">
        <v>14033.899999999998</v>
      </c>
      <c r="CN9" s="15">
        <v>23867.699999999997</v>
      </c>
      <c r="CO9" s="15">
        <v>14337.299999999996</v>
      </c>
      <c r="CP9" s="15">
        <v>9065.7000000000116</v>
      </c>
    </row>
    <row r="10" spans="1:94" x14ac:dyDescent="0.25">
      <c r="A10" s="1" t="s">
        <v>31</v>
      </c>
      <c r="B10" s="6">
        <v>702555.3</v>
      </c>
      <c r="C10" s="6">
        <v>138001.9</v>
      </c>
      <c r="D10" s="6">
        <v>489.5</v>
      </c>
      <c r="E10" s="6">
        <v>36984.800000000003</v>
      </c>
      <c r="F10" s="6">
        <v>1448.7</v>
      </c>
      <c r="G10" s="6">
        <v>3547.7</v>
      </c>
      <c r="H10" s="6">
        <v>4080.7</v>
      </c>
      <c r="I10" s="6">
        <v>66876</v>
      </c>
      <c r="J10" s="6">
        <v>1023.2</v>
      </c>
      <c r="K10" s="6">
        <v>1284.5</v>
      </c>
      <c r="L10" s="6">
        <v>1092.4000000000001</v>
      </c>
      <c r="M10" s="6">
        <v>4469.3999999999996</v>
      </c>
      <c r="N10" s="6">
        <v>893.3</v>
      </c>
      <c r="O10" s="6">
        <v>4133</v>
      </c>
      <c r="P10" s="6">
        <v>3276.5</v>
      </c>
      <c r="Q10" s="6">
        <v>4819.2</v>
      </c>
      <c r="R10" s="6">
        <v>317</v>
      </c>
      <c r="S10" s="6">
        <v>1290.5</v>
      </c>
      <c r="T10" s="6">
        <v>9758.5</v>
      </c>
      <c r="U10" s="6">
        <v>8727.5</v>
      </c>
      <c r="V10" s="6">
        <v>1031</v>
      </c>
      <c r="W10" s="6">
        <v>43884.2</v>
      </c>
      <c r="X10" s="6">
        <v>593.29999999999995</v>
      </c>
      <c r="Y10" s="6">
        <v>630.20000000000005</v>
      </c>
      <c r="Z10" s="6">
        <v>1529.7</v>
      </c>
      <c r="AA10" s="6">
        <v>2362.8000000000002</v>
      </c>
      <c r="AB10" s="6">
        <v>2761.2</v>
      </c>
      <c r="AC10" s="6">
        <v>330.8</v>
      </c>
      <c r="AD10" s="6">
        <v>331</v>
      </c>
      <c r="AE10" s="6">
        <v>1829</v>
      </c>
      <c r="AF10" s="6">
        <v>416.9</v>
      </c>
      <c r="AG10" s="6">
        <v>530.70000000000005</v>
      </c>
      <c r="AH10" s="6">
        <v>479.8</v>
      </c>
      <c r="AI10" s="6">
        <v>7791.8</v>
      </c>
      <c r="AJ10" s="6">
        <v>3564.5</v>
      </c>
      <c r="AK10" s="6">
        <v>13692.4</v>
      </c>
      <c r="AL10" s="6">
        <v>1292.0999999999999</v>
      </c>
      <c r="AM10" s="6">
        <v>1087.5</v>
      </c>
      <c r="AN10" s="6">
        <v>756.8</v>
      </c>
      <c r="AO10" s="6">
        <v>3595.2</v>
      </c>
      <c r="AP10" s="6">
        <v>92444.3</v>
      </c>
      <c r="AQ10" s="6">
        <v>10813.9</v>
      </c>
      <c r="AR10" s="6">
        <v>649</v>
      </c>
      <c r="AS10" s="6">
        <v>20711.3</v>
      </c>
      <c r="AT10" s="6">
        <v>4401.1000000000004</v>
      </c>
      <c r="AU10" s="6">
        <v>5873.9</v>
      </c>
      <c r="AV10" s="6">
        <v>1190.8</v>
      </c>
      <c r="AW10" s="6">
        <v>1454.9</v>
      </c>
      <c r="AX10" s="6">
        <v>1233.5999999999999</v>
      </c>
      <c r="AY10" s="6">
        <v>2525.9</v>
      </c>
      <c r="AZ10" s="6">
        <v>28495.3</v>
      </c>
      <c r="BA10" s="6">
        <v>2078.3000000000002</v>
      </c>
      <c r="BB10" s="6">
        <v>581.1</v>
      </c>
      <c r="BC10" s="6">
        <v>7058.6</v>
      </c>
      <c r="BD10" s="6">
        <v>40247.800000000003</v>
      </c>
      <c r="BE10" s="6">
        <v>1687.8</v>
      </c>
      <c r="BF10" s="6">
        <v>680.1</v>
      </c>
      <c r="BG10" s="6">
        <v>4312.7</v>
      </c>
      <c r="BH10" s="6">
        <v>2669.6</v>
      </c>
      <c r="BI10" s="6">
        <v>2207.8000000000002</v>
      </c>
      <c r="BJ10" s="6">
        <v>713.6</v>
      </c>
      <c r="BK10" s="6">
        <v>1045.5</v>
      </c>
      <c r="BL10" s="6">
        <v>4464.7</v>
      </c>
      <c r="BM10" s="6">
        <v>4223.5</v>
      </c>
      <c r="BN10" s="6">
        <v>5525</v>
      </c>
      <c r="BO10" s="6">
        <v>570.5</v>
      </c>
      <c r="BP10" s="6">
        <v>2570.4</v>
      </c>
      <c r="BQ10" s="6">
        <v>176557.1</v>
      </c>
      <c r="BR10" s="6">
        <v>12536.3</v>
      </c>
      <c r="BS10" s="6">
        <v>164020.9</v>
      </c>
      <c r="BT10" s="6">
        <v>201661.6</v>
      </c>
      <c r="BU10" s="6">
        <v>5246.4</v>
      </c>
      <c r="BV10" s="6">
        <v>7700.7</v>
      </c>
      <c r="BW10" s="6">
        <v>3351.1</v>
      </c>
      <c r="BX10" s="6">
        <v>2280.1</v>
      </c>
      <c r="BY10" s="6">
        <v>21360.799999999999</v>
      </c>
      <c r="BZ10" s="6">
        <v>42094.8</v>
      </c>
      <c r="CA10" s="6">
        <v>5726.6</v>
      </c>
      <c r="CB10" s="6">
        <v>2383.9</v>
      </c>
      <c r="CC10" s="6">
        <v>22775.8</v>
      </c>
      <c r="CD10" s="6">
        <v>7349.6</v>
      </c>
      <c r="CE10" s="6">
        <v>4389.3999999999996</v>
      </c>
      <c r="CF10" s="6">
        <v>3513.9</v>
      </c>
      <c r="CG10" s="6">
        <v>27065.5</v>
      </c>
      <c r="CH10" s="6">
        <v>3810.3</v>
      </c>
      <c r="CI10" s="6">
        <v>4958.1000000000004</v>
      </c>
      <c r="CJ10" s="6">
        <v>14997</v>
      </c>
      <c r="CK10" s="6">
        <v>22009</v>
      </c>
      <c r="CL10" s="15">
        <v>20035</v>
      </c>
      <c r="CM10" s="15">
        <v>16979.599999999995</v>
      </c>
      <c r="CN10" s="15">
        <v>27441.600000000013</v>
      </c>
      <c r="CO10" s="15">
        <v>16422.000000000004</v>
      </c>
      <c r="CP10" s="15">
        <v>10268.800000000003</v>
      </c>
    </row>
    <row r="11" spans="1:94" x14ac:dyDescent="0.25">
      <c r="A11" s="1" t="s">
        <v>32</v>
      </c>
      <c r="B11" s="6">
        <v>689523.9</v>
      </c>
      <c r="C11" s="6">
        <v>148920.79999999999</v>
      </c>
      <c r="D11" s="6">
        <v>527.9</v>
      </c>
      <c r="E11" s="6">
        <v>42093.5</v>
      </c>
      <c r="F11" s="6">
        <v>1492.2</v>
      </c>
      <c r="G11" s="6">
        <v>3872.3</v>
      </c>
      <c r="H11" s="6">
        <v>4349.6000000000004</v>
      </c>
      <c r="I11" s="6">
        <v>72092.5</v>
      </c>
      <c r="J11" s="6">
        <v>867.9</v>
      </c>
      <c r="K11" s="6">
        <v>1284.2</v>
      </c>
      <c r="L11" s="6">
        <v>1133.7</v>
      </c>
      <c r="M11" s="6">
        <v>4605.1000000000004</v>
      </c>
      <c r="N11" s="6">
        <v>896.9</v>
      </c>
      <c r="O11" s="6">
        <v>3723.2</v>
      </c>
      <c r="P11" s="6">
        <v>3145.2</v>
      </c>
      <c r="Q11" s="6">
        <v>4887.1000000000004</v>
      </c>
      <c r="R11" s="6">
        <v>420.5</v>
      </c>
      <c r="S11" s="6">
        <v>1521.8</v>
      </c>
      <c r="T11" s="6">
        <v>9463.7000000000007</v>
      </c>
      <c r="U11" s="6">
        <v>8524.4</v>
      </c>
      <c r="V11" s="6">
        <v>939.3</v>
      </c>
      <c r="W11" s="6">
        <v>35267.5</v>
      </c>
      <c r="X11" s="6">
        <v>508.6</v>
      </c>
      <c r="Y11" s="6">
        <v>599.1</v>
      </c>
      <c r="Z11" s="6">
        <v>1446.6</v>
      </c>
      <c r="AA11" s="6">
        <v>1969.6</v>
      </c>
      <c r="AB11" s="6">
        <v>2350.4</v>
      </c>
      <c r="AC11" s="6">
        <v>287.3</v>
      </c>
      <c r="AD11" s="6">
        <v>262.89999999999998</v>
      </c>
      <c r="AE11" s="6">
        <v>1587.6</v>
      </c>
      <c r="AF11" s="6">
        <v>314.3</v>
      </c>
      <c r="AG11" s="6">
        <v>409.3</v>
      </c>
      <c r="AH11" s="6">
        <v>467.7</v>
      </c>
      <c r="AI11" s="6">
        <v>6131.7</v>
      </c>
      <c r="AJ11" s="6">
        <v>2964.1</v>
      </c>
      <c r="AK11" s="6">
        <v>10208</v>
      </c>
      <c r="AL11" s="6">
        <v>1030.2</v>
      </c>
      <c r="AM11" s="6">
        <v>995</v>
      </c>
      <c r="AN11" s="6">
        <v>738.1</v>
      </c>
      <c r="AO11" s="6">
        <v>2670.5</v>
      </c>
      <c r="AP11" s="6">
        <v>91298</v>
      </c>
      <c r="AQ11" s="6">
        <v>10449.5</v>
      </c>
      <c r="AR11" s="6">
        <v>816.2</v>
      </c>
      <c r="AS11" s="6">
        <v>21473.200000000001</v>
      </c>
      <c r="AT11" s="6">
        <v>4197.3999999999996</v>
      </c>
      <c r="AU11" s="6">
        <v>5715</v>
      </c>
      <c r="AV11" s="6">
        <v>1171.5</v>
      </c>
      <c r="AW11" s="6">
        <v>1448.3</v>
      </c>
      <c r="AX11" s="6">
        <v>1374.2</v>
      </c>
      <c r="AY11" s="6">
        <v>2475</v>
      </c>
      <c r="AZ11" s="6">
        <v>26229.5</v>
      </c>
      <c r="BA11" s="6">
        <v>2202.3000000000002</v>
      </c>
      <c r="BB11" s="6">
        <v>605.79999999999995</v>
      </c>
      <c r="BC11" s="6">
        <v>7580.9</v>
      </c>
      <c r="BD11" s="6">
        <v>41905.300000000003</v>
      </c>
      <c r="BE11" s="6">
        <v>1681.9</v>
      </c>
      <c r="BF11" s="6">
        <v>716.6</v>
      </c>
      <c r="BG11" s="6">
        <v>4694.6000000000004</v>
      </c>
      <c r="BH11" s="6">
        <v>2825.3</v>
      </c>
      <c r="BI11" s="6">
        <v>1988.9</v>
      </c>
      <c r="BJ11" s="6">
        <v>711.5</v>
      </c>
      <c r="BK11" s="6">
        <v>1072.7</v>
      </c>
      <c r="BL11" s="6">
        <v>4226.3999999999996</v>
      </c>
      <c r="BM11" s="6">
        <v>4418.7</v>
      </c>
      <c r="BN11" s="6">
        <v>5771</v>
      </c>
      <c r="BO11" s="6">
        <v>611.6</v>
      </c>
      <c r="BP11" s="6">
        <v>2799.6</v>
      </c>
      <c r="BQ11" s="6">
        <v>176019.9</v>
      </c>
      <c r="BR11" s="6">
        <v>11808.1</v>
      </c>
      <c r="BS11" s="6">
        <v>164211.70000000001</v>
      </c>
      <c r="BT11" s="6">
        <v>186648.7</v>
      </c>
      <c r="BU11" s="6">
        <v>5046.3999999999996</v>
      </c>
      <c r="BV11" s="6">
        <v>7379.4</v>
      </c>
      <c r="BW11" s="6">
        <v>3037.8</v>
      </c>
      <c r="BX11" s="6">
        <v>2113.6999999999998</v>
      </c>
      <c r="BY11" s="6">
        <v>20752.5</v>
      </c>
      <c r="BZ11" s="6">
        <v>39301.9</v>
      </c>
      <c r="CA11" s="6">
        <v>5598.2</v>
      </c>
      <c r="CB11" s="6">
        <v>2194.1</v>
      </c>
      <c r="CC11" s="6">
        <v>21486.1</v>
      </c>
      <c r="CD11" s="6">
        <v>7150.5</v>
      </c>
      <c r="CE11" s="6">
        <v>4036.7</v>
      </c>
      <c r="CF11" s="6">
        <v>3277.6</v>
      </c>
      <c r="CG11" s="6">
        <v>24017.5</v>
      </c>
      <c r="CH11" s="6">
        <v>3246.5</v>
      </c>
      <c r="CI11" s="6">
        <v>4963.3999999999996</v>
      </c>
      <c r="CJ11" s="6">
        <v>13549</v>
      </c>
      <c r="CK11" s="6">
        <v>18853.3</v>
      </c>
      <c r="CL11" s="15">
        <v>18229.800000000017</v>
      </c>
      <c r="CM11" s="15">
        <v>14158.2</v>
      </c>
      <c r="CN11" s="15">
        <v>28342.6</v>
      </c>
      <c r="CO11" s="15">
        <v>19219.100000000002</v>
      </c>
      <c r="CP11" s="15">
        <v>10828.599999999977</v>
      </c>
    </row>
    <row r="12" spans="1:94" x14ac:dyDescent="0.25">
      <c r="A12" s="1" t="s">
        <v>33</v>
      </c>
      <c r="B12" s="6">
        <v>732766.1</v>
      </c>
      <c r="C12" s="6">
        <v>166860.9</v>
      </c>
      <c r="D12" s="6">
        <v>555.70000000000005</v>
      </c>
      <c r="E12" s="6">
        <v>48412.9</v>
      </c>
      <c r="F12" s="6">
        <v>1551.9</v>
      </c>
      <c r="G12" s="6">
        <v>4869.8</v>
      </c>
      <c r="H12" s="6">
        <v>5631.8</v>
      </c>
      <c r="I12" s="6">
        <v>77827.3</v>
      </c>
      <c r="J12" s="6">
        <v>935.4</v>
      </c>
      <c r="K12" s="6">
        <v>1501.5</v>
      </c>
      <c r="L12" s="6">
        <v>1277.5999999999999</v>
      </c>
      <c r="M12" s="6">
        <v>5307.6</v>
      </c>
      <c r="N12" s="6">
        <v>993.9</v>
      </c>
      <c r="O12" s="6">
        <v>4468.6000000000004</v>
      </c>
      <c r="P12" s="6">
        <v>3380.6</v>
      </c>
      <c r="Q12" s="6">
        <v>5595.2</v>
      </c>
      <c r="R12" s="6">
        <v>536.70000000000005</v>
      </c>
      <c r="S12" s="6">
        <v>1695.4</v>
      </c>
      <c r="T12" s="6">
        <v>11587.9</v>
      </c>
      <c r="U12" s="6">
        <v>10483.4</v>
      </c>
      <c r="V12" s="6">
        <v>1104.5</v>
      </c>
      <c r="W12" s="6">
        <v>38157.1</v>
      </c>
      <c r="X12" s="6">
        <v>607.9</v>
      </c>
      <c r="Y12" s="6">
        <v>558.20000000000005</v>
      </c>
      <c r="Z12" s="6">
        <v>1406.3</v>
      </c>
      <c r="AA12" s="6">
        <v>1720.1</v>
      </c>
      <c r="AB12" s="6">
        <v>2283.4</v>
      </c>
      <c r="AC12" s="6">
        <v>251.4</v>
      </c>
      <c r="AD12" s="6">
        <v>322.5</v>
      </c>
      <c r="AE12" s="6">
        <v>1522.6</v>
      </c>
      <c r="AF12" s="6">
        <v>274.3</v>
      </c>
      <c r="AG12" s="6">
        <v>388.5</v>
      </c>
      <c r="AH12" s="6">
        <v>461.4</v>
      </c>
      <c r="AI12" s="6">
        <v>6468.4</v>
      </c>
      <c r="AJ12" s="6">
        <v>2674.9</v>
      </c>
      <c r="AK12" s="6">
        <v>13244.7</v>
      </c>
      <c r="AL12" s="6">
        <v>897.8</v>
      </c>
      <c r="AM12" s="6">
        <v>934.4</v>
      </c>
      <c r="AN12" s="6">
        <v>710.7</v>
      </c>
      <c r="AO12" s="6">
        <v>3105.3</v>
      </c>
      <c r="AP12" s="6">
        <v>108546.8</v>
      </c>
      <c r="AQ12" s="6">
        <v>11872.6</v>
      </c>
      <c r="AR12" s="6">
        <v>983.6</v>
      </c>
      <c r="AS12" s="6">
        <v>28735.4</v>
      </c>
      <c r="AT12" s="6">
        <v>4884.5</v>
      </c>
      <c r="AU12" s="6">
        <v>6995.3</v>
      </c>
      <c r="AV12" s="6">
        <v>1375.2</v>
      </c>
      <c r="AW12" s="6">
        <v>1558.5</v>
      </c>
      <c r="AX12" s="6">
        <v>1493.8</v>
      </c>
      <c r="AY12" s="6">
        <v>2711.9</v>
      </c>
      <c r="AZ12" s="6">
        <v>30556.5</v>
      </c>
      <c r="BA12" s="6">
        <v>2605.3000000000002</v>
      </c>
      <c r="BB12" s="6">
        <v>927.2</v>
      </c>
      <c r="BC12" s="6">
        <v>7817.6</v>
      </c>
      <c r="BD12" s="6">
        <v>46871.6</v>
      </c>
      <c r="BE12" s="6">
        <v>1812.8</v>
      </c>
      <c r="BF12" s="6">
        <v>749.1</v>
      </c>
      <c r="BG12" s="6">
        <v>5177.3</v>
      </c>
      <c r="BH12" s="6">
        <v>3103.1</v>
      </c>
      <c r="BI12" s="6">
        <v>2195.8000000000002</v>
      </c>
      <c r="BJ12" s="6">
        <v>752.8</v>
      </c>
      <c r="BK12" s="6">
        <v>1106.9000000000001</v>
      </c>
      <c r="BL12" s="6">
        <v>5022.5</v>
      </c>
      <c r="BM12" s="6">
        <v>4701.1000000000004</v>
      </c>
      <c r="BN12" s="6">
        <v>7188.7</v>
      </c>
      <c r="BO12" s="6">
        <v>632.29999999999995</v>
      </c>
      <c r="BP12" s="6">
        <v>2998.1</v>
      </c>
      <c r="BQ12" s="6">
        <v>178831.5</v>
      </c>
      <c r="BR12" s="6">
        <v>13342.3</v>
      </c>
      <c r="BS12" s="6">
        <v>165489.20000000001</v>
      </c>
      <c r="BT12" s="6">
        <v>181910.3</v>
      </c>
      <c r="BU12" s="6">
        <v>4888.6000000000004</v>
      </c>
      <c r="BV12" s="6">
        <v>7192.8</v>
      </c>
      <c r="BW12" s="6">
        <v>2878</v>
      </c>
      <c r="BX12" s="6">
        <v>1981.4</v>
      </c>
      <c r="BY12" s="6">
        <v>20166.599999999999</v>
      </c>
      <c r="BZ12" s="6">
        <v>37433.800000000003</v>
      </c>
      <c r="CA12" s="6">
        <v>5120.1000000000004</v>
      </c>
      <c r="CB12" s="6">
        <v>2041.9</v>
      </c>
      <c r="CC12" s="6">
        <v>20662.3</v>
      </c>
      <c r="CD12" s="6">
        <v>6870.6</v>
      </c>
      <c r="CE12" s="6">
        <v>4243.6000000000004</v>
      </c>
      <c r="CF12" s="6">
        <v>3037.5</v>
      </c>
      <c r="CG12" s="6">
        <v>21775.599999999999</v>
      </c>
      <c r="CH12" s="6">
        <v>3547.5</v>
      </c>
      <c r="CI12" s="6">
        <v>5231.6000000000004</v>
      </c>
      <c r="CJ12" s="6">
        <v>14864.2</v>
      </c>
      <c r="CK12" s="6">
        <v>19333.900000000001</v>
      </c>
      <c r="CL12" s="15">
        <v>19748.099999999977</v>
      </c>
      <c r="CM12" s="15">
        <v>14160.7</v>
      </c>
      <c r="CN12" s="15">
        <v>31570.600000000006</v>
      </c>
      <c r="CO12" s="15">
        <v>21266.699999999997</v>
      </c>
      <c r="CP12" s="15">
        <v>12951.599999999948</v>
      </c>
    </row>
    <row r="13" spans="1:94" x14ac:dyDescent="0.25">
      <c r="A13" s="1" t="s">
        <v>34</v>
      </c>
      <c r="B13" s="6">
        <v>797883.8</v>
      </c>
      <c r="C13" s="6">
        <v>190973.7</v>
      </c>
      <c r="D13" s="6">
        <v>627.4</v>
      </c>
      <c r="E13" s="6">
        <v>59188.3</v>
      </c>
      <c r="F13" s="6">
        <v>1626.3</v>
      </c>
      <c r="G13" s="6">
        <v>5662.3</v>
      </c>
      <c r="H13" s="6">
        <v>6594.2</v>
      </c>
      <c r="I13" s="6">
        <v>86024.9</v>
      </c>
      <c r="J13" s="6">
        <v>1160.9000000000001</v>
      </c>
      <c r="K13" s="6">
        <v>1675.8</v>
      </c>
      <c r="L13" s="6">
        <v>1547.7</v>
      </c>
      <c r="M13" s="6">
        <v>5563</v>
      </c>
      <c r="N13" s="6">
        <v>1118.3</v>
      </c>
      <c r="O13" s="6">
        <v>5197.1000000000004</v>
      </c>
      <c r="P13" s="6">
        <v>3539</v>
      </c>
      <c r="Q13" s="6">
        <v>6144.4</v>
      </c>
      <c r="R13" s="6">
        <v>699.5</v>
      </c>
      <c r="S13" s="6">
        <v>1985.7</v>
      </c>
      <c r="T13" s="6">
        <v>13499.4</v>
      </c>
      <c r="U13" s="6">
        <v>12235.8</v>
      </c>
      <c r="V13" s="6">
        <v>1263.5</v>
      </c>
      <c r="W13" s="6">
        <v>41589.300000000003</v>
      </c>
      <c r="X13" s="6">
        <v>802.9</v>
      </c>
      <c r="Y13" s="6">
        <v>592.9</v>
      </c>
      <c r="Z13" s="6">
        <v>1532.4</v>
      </c>
      <c r="AA13" s="6">
        <v>1570.9</v>
      </c>
      <c r="AB13" s="6">
        <v>2394.3000000000002</v>
      </c>
      <c r="AC13" s="6">
        <v>269.89999999999998</v>
      </c>
      <c r="AD13" s="6">
        <v>388.9</v>
      </c>
      <c r="AE13" s="6">
        <v>1591.2</v>
      </c>
      <c r="AF13" s="6">
        <v>303.5</v>
      </c>
      <c r="AG13" s="6">
        <v>424.7</v>
      </c>
      <c r="AH13" s="6">
        <v>523.20000000000005</v>
      </c>
      <c r="AI13" s="6">
        <v>6683.1</v>
      </c>
      <c r="AJ13" s="6">
        <v>2641.1</v>
      </c>
      <c r="AK13" s="6">
        <v>15341.2</v>
      </c>
      <c r="AL13" s="6">
        <v>1063.9000000000001</v>
      </c>
      <c r="AM13" s="6">
        <v>1002.3</v>
      </c>
      <c r="AN13" s="6">
        <v>744.8</v>
      </c>
      <c r="AO13" s="6">
        <v>3388.7</v>
      </c>
      <c r="AP13" s="6">
        <v>124315.5</v>
      </c>
      <c r="AQ13" s="6">
        <v>14064.8</v>
      </c>
      <c r="AR13" s="6">
        <v>1066.8</v>
      </c>
      <c r="AS13" s="6">
        <v>34990</v>
      </c>
      <c r="AT13" s="6">
        <v>5549.5</v>
      </c>
      <c r="AU13" s="6">
        <v>7672.7</v>
      </c>
      <c r="AV13" s="6">
        <v>1530.1</v>
      </c>
      <c r="AW13" s="6">
        <v>1655.7</v>
      </c>
      <c r="AX13" s="6">
        <v>1669.5</v>
      </c>
      <c r="AY13" s="6">
        <v>2986.1</v>
      </c>
      <c r="AZ13" s="6">
        <v>34367.1</v>
      </c>
      <c r="BA13" s="6">
        <v>2889.6</v>
      </c>
      <c r="BB13" s="6">
        <v>1067.4000000000001</v>
      </c>
      <c r="BC13" s="6">
        <v>8179</v>
      </c>
      <c r="BD13" s="6">
        <v>51262.5</v>
      </c>
      <c r="BE13" s="6">
        <v>2046.3</v>
      </c>
      <c r="BF13" s="6">
        <v>874.4</v>
      </c>
      <c r="BG13" s="6">
        <v>4860.1000000000004</v>
      </c>
      <c r="BH13" s="6">
        <v>3647.3</v>
      </c>
      <c r="BI13" s="6">
        <v>2344.1</v>
      </c>
      <c r="BJ13" s="6">
        <v>767.7</v>
      </c>
      <c r="BK13" s="6">
        <v>1219.5999999999999</v>
      </c>
      <c r="BL13" s="6">
        <v>5837.9</v>
      </c>
      <c r="BM13" s="6">
        <v>5064.3999999999996</v>
      </c>
      <c r="BN13" s="6">
        <v>7834.8</v>
      </c>
      <c r="BO13" s="6">
        <v>714.2</v>
      </c>
      <c r="BP13" s="6">
        <v>3211.6</v>
      </c>
      <c r="BQ13" s="6">
        <v>184023.2</v>
      </c>
      <c r="BR13" s="6">
        <v>14133.3</v>
      </c>
      <c r="BS13" s="6">
        <v>169889.9</v>
      </c>
      <c r="BT13" s="6">
        <v>192220.3</v>
      </c>
      <c r="BU13" s="6">
        <v>5203.5</v>
      </c>
      <c r="BV13" s="6">
        <v>7854.4</v>
      </c>
      <c r="BW13" s="6">
        <v>3131.3</v>
      </c>
      <c r="BX13" s="6">
        <v>2204.6999999999998</v>
      </c>
      <c r="BY13" s="6">
        <v>21810.1</v>
      </c>
      <c r="BZ13" s="6">
        <v>40111.599999999999</v>
      </c>
      <c r="CA13" s="6">
        <v>5057.3</v>
      </c>
      <c r="CB13" s="6">
        <v>2091.6</v>
      </c>
      <c r="CC13" s="6">
        <v>21842.400000000001</v>
      </c>
      <c r="CD13" s="6">
        <v>7302</v>
      </c>
      <c r="CE13" s="6">
        <v>4692.6000000000004</v>
      </c>
      <c r="CF13" s="6">
        <v>3009.5</v>
      </c>
      <c r="CG13" s="6">
        <v>22153.4</v>
      </c>
      <c r="CH13" s="6">
        <v>4107.8999999999996</v>
      </c>
      <c r="CI13" s="6">
        <v>6196.2</v>
      </c>
      <c r="CJ13" s="6">
        <v>14321.5</v>
      </c>
      <c r="CK13" s="6">
        <v>20475.599999999999</v>
      </c>
      <c r="CL13" s="15">
        <v>19668.799999999988</v>
      </c>
      <c r="CM13" s="15">
        <v>15134.900000000001</v>
      </c>
      <c r="CN13" s="15">
        <v>34276.700000000012</v>
      </c>
      <c r="CO13" s="15">
        <v>25126.1</v>
      </c>
      <c r="CP13" s="15">
        <v>15234.300000000047</v>
      </c>
    </row>
    <row r="14" spans="1:94" x14ac:dyDescent="0.25">
      <c r="A14" s="1" t="s">
        <v>35</v>
      </c>
      <c r="B14" s="6">
        <v>811409.1</v>
      </c>
      <c r="C14" s="6">
        <v>202915.3</v>
      </c>
      <c r="D14" s="6">
        <v>689.6</v>
      </c>
      <c r="E14" s="6">
        <v>66567.600000000006</v>
      </c>
      <c r="F14" s="6">
        <v>1703.6</v>
      </c>
      <c r="G14" s="6">
        <v>5900.6</v>
      </c>
      <c r="H14" s="6">
        <v>7102.7</v>
      </c>
      <c r="I14" s="6">
        <v>87247.7</v>
      </c>
      <c r="J14" s="6">
        <v>1250.5999999999999</v>
      </c>
      <c r="K14" s="6">
        <v>1762.8</v>
      </c>
      <c r="L14" s="6">
        <v>1559.1</v>
      </c>
      <c r="M14" s="6">
        <v>6097</v>
      </c>
      <c r="N14" s="6">
        <v>1167.5999999999999</v>
      </c>
      <c r="O14" s="6">
        <v>5496.2</v>
      </c>
      <c r="P14" s="6">
        <v>3602.2</v>
      </c>
      <c r="Q14" s="6">
        <v>6591.6</v>
      </c>
      <c r="R14" s="6">
        <v>791.3</v>
      </c>
      <c r="S14" s="6">
        <v>2472.8000000000002</v>
      </c>
      <c r="T14" s="6">
        <v>13986.7</v>
      </c>
      <c r="U14" s="6">
        <v>12667.5</v>
      </c>
      <c r="V14" s="6">
        <v>1319.2</v>
      </c>
      <c r="W14" s="6">
        <v>41142.699999999997</v>
      </c>
      <c r="X14" s="6">
        <v>583.1</v>
      </c>
      <c r="Y14" s="6">
        <v>550.4</v>
      </c>
      <c r="Z14" s="6">
        <v>1430.6</v>
      </c>
      <c r="AA14" s="6">
        <v>1424</v>
      </c>
      <c r="AB14" s="6">
        <v>2106.6</v>
      </c>
      <c r="AC14" s="6">
        <v>249.1</v>
      </c>
      <c r="AD14" s="6">
        <v>496.6</v>
      </c>
      <c r="AE14" s="6">
        <v>1489.5</v>
      </c>
      <c r="AF14" s="6">
        <v>293.89999999999998</v>
      </c>
      <c r="AG14" s="6">
        <v>413.1</v>
      </c>
      <c r="AH14" s="6">
        <v>509.4</v>
      </c>
      <c r="AI14" s="6">
        <v>6321.1</v>
      </c>
      <c r="AJ14" s="6">
        <v>2269.6999999999998</v>
      </c>
      <c r="AK14" s="6">
        <v>16314.3</v>
      </c>
      <c r="AL14" s="6">
        <v>946</v>
      </c>
      <c r="AM14" s="6">
        <v>963.9</v>
      </c>
      <c r="AN14" s="6">
        <v>678.2</v>
      </c>
      <c r="AO14" s="6">
        <v>3776.4</v>
      </c>
      <c r="AP14" s="6">
        <v>130760.6</v>
      </c>
      <c r="AQ14" s="6">
        <v>16223.2</v>
      </c>
      <c r="AR14" s="6">
        <v>1124.3</v>
      </c>
      <c r="AS14" s="6">
        <v>35598</v>
      </c>
      <c r="AT14" s="6">
        <v>5924.5</v>
      </c>
      <c r="AU14" s="6">
        <v>8329.1</v>
      </c>
      <c r="AV14" s="6">
        <v>1642.4</v>
      </c>
      <c r="AW14" s="6">
        <v>1711.7</v>
      </c>
      <c r="AX14" s="6">
        <v>1845.2</v>
      </c>
      <c r="AY14" s="6">
        <v>3158.2</v>
      </c>
      <c r="AZ14" s="6">
        <v>35294</v>
      </c>
      <c r="BA14" s="6">
        <v>3243</v>
      </c>
      <c r="BB14" s="6">
        <v>1216</v>
      </c>
      <c r="BC14" s="6">
        <v>8336.5</v>
      </c>
      <c r="BD14" s="6">
        <v>54988.1</v>
      </c>
      <c r="BE14" s="6">
        <v>2190.6999999999998</v>
      </c>
      <c r="BF14" s="6">
        <v>919</v>
      </c>
      <c r="BG14" s="6">
        <v>4942.7</v>
      </c>
      <c r="BH14" s="6">
        <v>3999.3</v>
      </c>
      <c r="BI14" s="6">
        <v>2223.8000000000002</v>
      </c>
      <c r="BJ14" s="6">
        <v>886.8</v>
      </c>
      <c r="BK14" s="6">
        <v>1225.0999999999999</v>
      </c>
      <c r="BL14" s="6">
        <v>6976.3</v>
      </c>
      <c r="BM14" s="6">
        <v>5423.9</v>
      </c>
      <c r="BN14" s="6">
        <v>7440.1</v>
      </c>
      <c r="BO14" s="6">
        <v>717.9</v>
      </c>
      <c r="BP14" s="6">
        <v>3434.5</v>
      </c>
      <c r="BQ14" s="6">
        <v>187551.4</v>
      </c>
      <c r="BR14" s="6">
        <v>14045.9</v>
      </c>
      <c r="BS14" s="6">
        <v>173505.5</v>
      </c>
      <c r="BT14" s="6">
        <v>180064.4</v>
      </c>
      <c r="BU14" s="6">
        <v>4963</v>
      </c>
      <c r="BV14" s="6">
        <v>7374.2</v>
      </c>
      <c r="BW14" s="6">
        <v>2925</v>
      </c>
      <c r="BX14" s="6">
        <v>2118.3000000000002</v>
      </c>
      <c r="BY14" s="6">
        <v>20600.5</v>
      </c>
      <c r="BZ14" s="6">
        <v>37530.699999999997</v>
      </c>
      <c r="CA14" s="6">
        <v>4093.2</v>
      </c>
      <c r="CB14" s="6">
        <v>1918</v>
      </c>
      <c r="CC14" s="6">
        <v>19964.5</v>
      </c>
      <c r="CD14" s="6">
        <v>6839.2</v>
      </c>
      <c r="CE14" s="6">
        <v>4575.6000000000004</v>
      </c>
      <c r="CF14" s="6">
        <v>2570.5</v>
      </c>
      <c r="CG14" s="6">
        <v>19467</v>
      </c>
      <c r="CH14" s="6">
        <v>3991.1</v>
      </c>
      <c r="CI14" s="6">
        <v>5902.7</v>
      </c>
      <c r="CJ14" s="6">
        <v>13970.7</v>
      </c>
      <c r="CK14" s="6">
        <v>20596.400000000001</v>
      </c>
      <c r="CL14" s="15">
        <v>19210.100000000006</v>
      </c>
      <c r="CM14" s="15">
        <v>13941.599999999999</v>
      </c>
      <c r="CN14" s="15">
        <v>36504.900000000009</v>
      </c>
      <c r="CO14" s="15">
        <v>29443.599999999999</v>
      </c>
      <c r="CP14" s="15">
        <v>16778.399999999965</v>
      </c>
    </row>
    <row r="15" spans="1:94" x14ac:dyDescent="0.25">
      <c r="A15" s="1" t="s">
        <v>36</v>
      </c>
      <c r="B15" s="6">
        <v>823135.7</v>
      </c>
      <c r="C15" s="6">
        <v>201533</v>
      </c>
      <c r="D15" s="6">
        <v>750.8</v>
      </c>
      <c r="E15" s="6">
        <v>77753.2</v>
      </c>
      <c r="F15" s="6">
        <v>1770.4</v>
      </c>
      <c r="G15" s="6">
        <v>6396.1</v>
      </c>
      <c r="H15" s="6">
        <v>7215.1</v>
      </c>
      <c r="I15" s="6">
        <v>71338.8</v>
      </c>
      <c r="J15" s="6">
        <v>1327.8</v>
      </c>
      <c r="K15" s="6">
        <v>1833.4</v>
      </c>
      <c r="L15" s="6">
        <v>1615.7</v>
      </c>
      <c r="M15" s="6">
        <v>6673.1</v>
      </c>
      <c r="N15" s="6">
        <v>1204.7</v>
      </c>
      <c r="O15" s="6">
        <v>5891.4</v>
      </c>
      <c r="P15" s="6">
        <v>3642.5</v>
      </c>
      <c r="Q15" s="6">
        <v>7022.8</v>
      </c>
      <c r="R15" s="6">
        <v>857.8</v>
      </c>
      <c r="S15" s="6">
        <v>3022.5</v>
      </c>
      <c r="T15" s="6">
        <v>13370.8</v>
      </c>
      <c r="U15" s="6">
        <v>12011</v>
      </c>
      <c r="V15" s="6">
        <v>1359.8</v>
      </c>
      <c r="W15" s="6">
        <v>43974.2</v>
      </c>
      <c r="X15" s="6">
        <v>701.8</v>
      </c>
      <c r="Y15" s="6">
        <v>548.79999999999995</v>
      </c>
      <c r="Z15" s="6">
        <v>1529.7</v>
      </c>
      <c r="AA15" s="6">
        <v>1552.9</v>
      </c>
      <c r="AB15" s="6">
        <v>2082.1</v>
      </c>
      <c r="AC15" s="6">
        <v>265.7</v>
      </c>
      <c r="AD15" s="6">
        <v>512.4</v>
      </c>
      <c r="AE15" s="6">
        <v>1582.5</v>
      </c>
      <c r="AF15" s="6">
        <v>317.5</v>
      </c>
      <c r="AG15" s="6">
        <v>457.9</v>
      </c>
      <c r="AH15" s="6">
        <v>553</v>
      </c>
      <c r="AI15" s="6">
        <v>6653.2</v>
      </c>
      <c r="AJ15" s="6">
        <v>2426.4</v>
      </c>
      <c r="AK15" s="6">
        <v>17538.8</v>
      </c>
      <c r="AL15" s="6">
        <v>1042.0999999999999</v>
      </c>
      <c r="AM15" s="6">
        <v>997.6</v>
      </c>
      <c r="AN15" s="6">
        <v>684.8</v>
      </c>
      <c r="AO15" s="6">
        <v>4169.3</v>
      </c>
      <c r="AP15" s="6">
        <v>133868.4</v>
      </c>
      <c r="AQ15" s="6">
        <v>17497.900000000001</v>
      </c>
      <c r="AR15" s="6">
        <v>1190.9000000000001</v>
      </c>
      <c r="AS15" s="6">
        <v>35218.6</v>
      </c>
      <c r="AT15" s="6">
        <v>6291.8</v>
      </c>
      <c r="AU15" s="6">
        <v>8275.1</v>
      </c>
      <c r="AV15" s="6">
        <v>1758</v>
      </c>
      <c r="AW15" s="6">
        <v>1666.2</v>
      </c>
      <c r="AX15" s="6">
        <v>2009</v>
      </c>
      <c r="AY15" s="6">
        <v>3326.8</v>
      </c>
      <c r="AZ15" s="6">
        <v>38407.800000000003</v>
      </c>
      <c r="BA15" s="6">
        <v>3319.4</v>
      </c>
      <c r="BB15" s="6">
        <v>1344.2</v>
      </c>
      <c r="BC15" s="6">
        <v>5931.1</v>
      </c>
      <c r="BD15" s="6">
        <v>58562.2</v>
      </c>
      <c r="BE15" s="6">
        <v>2319.3000000000002</v>
      </c>
      <c r="BF15" s="6">
        <v>1080.3</v>
      </c>
      <c r="BG15" s="6">
        <v>4607.8</v>
      </c>
      <c r="BH15" s="6">
        <v>4782.6000000000004</v>
      </c>
      <c r="BI15" s="6">
        <v>2431.1</v>
      </c>
      <c r="BJ15" s="6">
        <v>930.2</v>
      </c>
      <c r="BK15" s="6">
        <v>1364.5</v>
      </c>
      <c r="BL15" s="6">
        <v>8510</v>
      </c>
      <c r="BM15" s="6">
        <v>5765.4</v>
      </c>
      <c r="BN15" s="6">
        <v>6809.2</v>
      </c>
      <c r="BO15" s="6">
        <v>778.4</v>
      </c>
      <c r="BP15" s="6">
        <v>3491.5</v>
      </c>
      <c r="BQ15" s="6">
        <v>187402.3</v>
      </c>
      <c r="BR15" s="6">
        <v>13625.1</v>
      </c>
      <c r="BS15" s="6">
        <v>173777.2</v>
      </c>
      <c r="BT15" s="6">
        <v>184424.8</v>
      </c>
      <c r="BU15" s="6">
        <v>5256.6</v>
      </c>
      <c r="BV15" s="6">
        <v>7729.3</v>
      </c>
      <c r="BW15" s="6">
        <v>3198.5</v>
      </c>
      <c r="BX15" s="6">
        <v>2260.6999999999998</v>
      </c>
      <c r="BY15" s="6">
        <v>21592.9</v>
      </c>
      <c r="BZ15" s="6">
        <v>38985.5</v>
      </c>
      <c r="CA15" s="6">
        <v>3782</v>
      </c>
      <c r="CB15" s="6">
        <v>1983.9</v>
      </c>
      <c r="CC15" s="6">
        <v>20043.599999999999</v>
      </c>
      <c r="CD15" s="6">
        <v>7194</v>
      </c>
      <c r="CE15" s="6">
        <v>4620.1000000000004</v>
      </c>
      <c r="CF15" s="6">
        <v>2506.8000000000002</v>
      </c>
      <c r="CG15" s="6">
        <v>19459.400000000001</v>
      </c>
      <c r="CH15" s="6">
        <v>4368.3999999999996</v>
      </c>
      <c r="CI15" s="6">
        <v>6064.8</v>
      </c>
      <c r="CJ15" s="6">
        <v>13940.9</v>
      </c>
      <c r="CK15" s="6">
        <v>20745.3</v>
      </c>
      <c r="CL15" s="15">
        <v>19253.100000000006</v>
      </c>
      <c r="CM15" s="15">
        <v>14662.2</v>
      </c>
      <c r="CN15" s="15">
        <v>35108.099999999991</v>
      </c>
      <c r="CO15" s="15">
        <v>33349.899999999994</v>
      </c>
      <c r="CP15" s="15">
        <v>18006.600000000006</v>
      </c>
    </row>
    <row r="16" spans="1:94" x14ac:dyDescent="0.25">
      <c r="A16" s="1" t="s">
        <v>37</v>
      </c>
      <c r="B16" s="6">
        <v>833266.9</v>
      </c>
      <c r="C16" s="6">
        <v>206961.3</v>
      </c>
      <c r="D16" s="6">
        <v>816.1</v>
      </c>
      <c r="E16" s="6">
        <v>85141.7</v>
      </c>
      <c r="F16" s="6">
        <v>1838.2</v>
      </c>
      <c r="G16" s="6">
        <v>7318</v>
      </c>
      <c r="H16" s="6">
        <v>7301.2</v>
      </c>
      <c r="I16" s="6">
        <v>66660.2</v>
      </c>
      <c r="J16" s="6">
        <v>1296.5</v>
      </c>
      <c r="K16" s="6">
        <v>1881.9</v>
      </c>
      <c r="L16" s="6">
        <v>1865.6</v>
      </c>
      <c r="M16" s="6">
        <v>6736.6</v>
      </c>
      <c r="N16" s="6">
        <v>1227.2</v>
      </c>
      <c r="O16" s="6">
        <v>6365.5</v>
      </c>
      <c r="P16" s="6">
        <v>3620.5</v>
      </c>
      <c r="Q16" s="6">
        <v>6945.4</v>
      </c>
      <c r="R16" s="6">
        <v>900</v>
      </c>
      <c r="S16" s="6">
        <v>3615.8</v>
      </c>
      <c r="T16" s="6">
        <v>12818.4</v>
      </c>
      <c r="U16" s="6">
        <v>11423</v>
      </c>
      <c r="V16" s="6">
        <v>1395.5</v>
      </c>
      <c r="W16" s="6">
        <v>41025.5</v>
      </c>
      <c r="X16" s="6">
        <v>743.4</v>
      </c>
      <c r="Y16" s="6">
        <v>542.6</v>
      </c>
      <c r="Z16" s="6">
        <v>1566.5</v>
      </c>
      <c r="AA16" s="6">
        <v>1463.6</v>
      </c>
      <c r="AB16" s="6">
        <v>1949.9</v>
      </c>
      <c r="AC16" s="6">
        <v>274.39999999999998</v>
      </c>
      <c r="AD16" s="6">
        <v>526.9</v>
      </c>
      <c r="AE16" s="6">
        <v>1655.1</v>
      </c>
      <c r="AF16" s="6">
        <v>331.3</v>
      </c>
      <c r="AG16" s="6">
        <v>472.3</v>
      </c>
      <c r="AH16" s="6">
        <v>573.6</v>
      </c>
      <c r="AI16" s="6">
        <v>6792.5</v>
      </c>
      <c r="AJ16" s="6">
        <v>2479.3000000000002</v>
      </c>
      <c r="AK16" s="6">
        <v>15558.8</v>
      </c>
      <c r="AL16" s="6">
        <v>1047.5</v>
      </c>
      <c r="AM16" s="6">
        <v>992.7</v>
      </c>
      <c r="AN16" s="6">
        <v>662.1</v>
      </c>
      <c r="AO16" s="6">
        <v>3018.7</v>
      </c>
      <c r="AP16" s="6">
        <v>136013</v>
      </c>
      <c r="AQ16" s="6">
        <v>15224.4</v>
      </c>
      <c r="AR16" s="6">
        <v>1297</v>
      </c>
      <c r="AS16" s="6">
        <v>36034.699999999997</v>
      </c>
      <c r="AT16" s="6">
        <v>5948.8</v>
      </c>
      <c r="AU16" s="6">
        <v>8072</v>
      </c>
      <c r="AV16" s="6">
        <v>1727.5</v>
      </c>
      <c r="AW16" s="6">
        <v>1716.1</v>
      </c>
      <c r="AX16" s="6">
        <v>2109.6999999999998</v>
      </c>
      <c r="AY16" s="6">
        <v>3655.2</v>
      </c>
      <c r="AZ16" s="6">
        <v>40125.4</v>
      </c>
      <c r="BA16" s="6">
        <v>3321.8</v>
      </c>
      <c r="BB16" s="6">
        <v>1314.4</v>
      </c>
      <c r="BC16" s="6">
        <v>7247.5</v>
      </c>
      <c r="BD16" s="6">
        <v>61861.599999999999</v>
      </c>
      <c r="BE16" s="6">
        <v>2463.6</v>
      </c>
      <c r="BF16" s="6">
        <v>1271.3</v>
      </c>
      <c r="BG16" s="6">
        <v>4975.5</v>
      </c>
      <c r="BH16" s="6">
        <v>3842.7</v>
      </c>
      <c r="BI16" s="6">
        <v>2431.4</v>
      </c>
      <c r="BJ16" s="6">
        <v>972.6</v>
      </c>
      <c r="BK16" s="6">
        <v>1497.1</v>
      </c>
      <c r="BL16" s="6">
        <v>9936.4</v>
      </c>
      <c r="BM16" s="6">
        <v>6130.8</v>
      </c>
      <c r="BN16" s="6">
        <v>6608.9</v>
      </c>
      <c r="BO16" s="6">
        <v>830.1</v>
      </c>
      <c r="BP16" s="6">
        <v>3657.1</v>
      </c>
      <c r="BQ16" s="6">
        <v>190003.3</v>
      </c>
      <c r="BR16" s="6">
        <v>12606.1</v>
      </c>
      <c r="BS16" s="6">
        <v>177397.2</v>
      </c>
      <c r="BT16" s="6">
        <v>184583.7</v>
      </c>
      <c r="BU16" s="6">
        <v>5284.3</v>
      </c>
      <c r="BV16" s="6">
        <v>7774</v>
      </c>
      <c r="BW16" s="6">
        <v>3292.2</v>
      </c>
      <c r="BX16" s="6">
        <v>2287.9</v>
      </c>
      <c r="BY16" s="6">
        <v>21624</v>
      </c>
      <c r="BZ16" s="6">
        <v>39152.5</v>
      </c>
      <c r="CA16" s="6">
        <v>3549.6</v>
      </c>
      <c r="CB16" s="6">
        <v>1987.9</v>
      </c>
      <c r="CC16" s="6">
        <v>19730.400000000001</v>
      </c>
      <c r="CD16" s="6">
        <v>7303.2</v>
      </c>
      <c r="CE16" s="6">
        <v>4375.2</v>
      </c>
      <c r="CF16" s="6">
        <v>2472.8000000000002</v>
      </c>
      <c r="CG16" s="6">
        <v>19281.7</v>
      </c>
      <c r="CH16" s="6">
        <v>4279.7</v>
      </c>
      <c r="CI16" s="6">
        <v>6247.3</v>
      </c>
      <c r="CJ16" s="6">
        <v>13066.6</v>
      </c>
      <c r="CK16" s="6">
        <v>22157.4</v>
      </c>
      <c r="CL16" s="15">
        <v>18158.800000000017</v>
      </c>
      <c r="CM16" s="15">
        <v>14756.599999999999</v>
      </c>
      <c r="CN16" s="15">
        <v>37365.300000000003</v>
      </c>
      <c r="CO16" s="15">
        <v>37395.300000000003</v>
      </c>
      <c r="CP16" s="15">
        <v>19226.100000000006</v>
      </c>
    </row>
    <row r="17" spans="1:97" x14ac:dyDescent="0.25">
      <c r="A17" s="1" t="s">
        <v>38</v>
      </c>
      <c r="B17" s="6">
        <v>782224</v>
      </c>
      <c r="C17" s="6">
        <v>202657.9</v>
      </c>
      <c r="D17" s="6">
        <v>707.1</v>
      </c>
      <c r="E17" s="6">
        <v>89221.3</v>
      </c>
      <c r="F17" s="6">
        <v>1903.7</v>
      </c>
      <c r="G17" s="6">
        <v>8158.1</v>
      </c>
      <c r="H17" s="6">
        <v>7105.6</v>
      </c>
      <c r="I17" s="6">
        <v>57904.9</v>
      </c>
      <c r="J17" s="6">
        <v>1200</v>
      </c>
      <c r="K17" s="6">
        <v>1669.1</v>
      </c>
      <c r="L17" s="6">
        <v>2083.8000000000002</v>
      </c>
      <c r="M17" s="6">
        <v>6951.3</v>
      </c>
      <c r="N17" s="6">
        <v>1138.5999999999999</v>
      </c>
      <c r="O17" s="6">
        <v>6186.6</v>
      </c>
      <c r="P17" s="6">
        <v>3510</v>
      </c>
      <c r="Q17" s="6">
        <v>6817.6</v>
      </c>
      <c r="R17" s="6">
        <v>940.6</v>
      </c>
      <c r="S17" s="6">
        <v>4041.1</v>
      </c>
      <c r="T17" s="6">
        <v>10796.9</v>
      </c>
      <c r="U17" s="6">
        <v>9611.2999999999993</v>
      </c>
      <c r="V17" s="6">
        <v>1185.5999999999999</v>
      </c>
      <c r="W17" s="6">
        <v>30834.6</v>
      </c>
      <c r="X17" s="6">
        <v>560.29999999999995</v>
      </c>
      <c r="Y17" s="6">
        <v>490.6</v>
      </c>
      <c r="Z17" s="6">
        <v>1340.7</v>
      </c>
      <c r="AA17" s="6">
        <v>1357.3</v>
      </c>
      <c r="AB17" s="6">
        <v>1672.6</v>
      </c>
      <c r="AC17" s="6">
        <v>237.6</v>
      </c>
      <c r="AD17" s="6">
        <v>435</v>
      </c>
      <c r="AE17" s="6">
        <v>1498</v>
      </c>
      <c r="AF17" s="6">
        <v>282.39999999999998</v>
      </c>
      <c r="AG17" s="6">
        <v>405.8</v>
      </c>
      <c r="AH17" s="6">
        <v>496</v>
      </c>
      <c r="AI17" s="6">
        <v>5933.7</v>
      </c>
      <c r="AJ17" s="6">
        <v>2052.1</v>
      </c>
      <c r="AK17" s="6">
        <v>9642.5</v>
      </c>
      <c r="AL17" s="6">
        <v>877.6</v>
      </c>
      <c r="AM17" s="6">
        <v>829.6</v>
      </c>
      <c r="AN17" s="6">
        <v>550.29999999999995</v>
      </c>
      <c r="AO17" s="6">
        <v>1858</v>
      </c>
      <c r="AP17" s="6">
        <v>124299.2</v>
      </c>
      <c r="AQ17" s="6">
        <v>18067.900000000001</v>
      </c>
      <c r="AR17" s="6">
        <v>1381.6</v>
      </c>
      <c r="AS17" s="6">
        <v>28568.1</v>
      </c>
      <c r="AT17" s="6">
        <v>5595.2</v>
      </c>
      <c r="AU17" s="6">
        <v>6210.7</v>
      </c>
      <c r="AV17" s="6">
        <v>1822.5</v>
      </c>
      <c r="AW17" s="6">
        <v>1748.7</v>
      </c>
      <c r="AX17" s="6">
        <v>2218</v>
      </c>
      <c r="AY17" s="6">
        <v>3995.8</v>
      </c>
      <c r="AZ17" s="6">
        <v>35245.1</v>
      </c>
      <c r="BA17" s="6">
        <v>3180.9</v>
      </c>
      <c r="BB17" s="6">
        <v>1267</v>
      </c>
      <c r="BC17" s="6">
        <v>7521.1</v>
      </c>
      <c r="BD17" s="6">
        <v>61700.5</v>
      </c>
      <c r="BE17" s="6">
        <v>2155.8000000000002</v>
      </c>
      <c r="BF17" s="6">
        <v>1148.5</v>
      </c>
      <c r="BG17" s="6">
        <v>5248.6</v>
      </c>
      <c r="BH17" s="6">
        <v>4078.2</v>
      </c>
      <c r="BI17" s="6">
        <v>2239.1999999999998</v>
      </c>
      <c r="BJ17" s="6">
        <v>937.3</v>
      </c>
      <c r="BK17" s="6">
        <v>1407.1</v>
      </c>
      <c r="BL17" s="6">
        <v>9533.7999999999993</v>
      </c>
      <c r="BM17" s="6">
        <v>6512.4</v>
      </c>
      <c r="BN17" s="6">
        <v>6336.8</v>
      </c>
      <c r="BO17" s="6">
        <v>825.2</v>
      </c>
      <c r="BP17" s="6">
        <v>4004.4</v>
      </c>
      <c r="BQ17" s="6">
        <v>192781.4</v>
      </c>
      <c r="BR17" s="6">
        <v>10872.9</v>
      </c>
      <c r="BS17" s="6">
        <v>181908.5</v>
      </c>
      <c r="BT17" s="6">
        <v>159153.5</v>
      </c>
      <c r="BU17" s="6">
        <v>4597.7</v>
      </c>
      <c r="BV17" s="6">
        <v>6580.9</v>
      </c>
      <c r="BW17" s="6">
        <v>2806.5</v>
      </c>
      <c r="BX17" s="6">
        <v>1880.7</v>
      </c>
      <c r="BY17" s="6">
        <v>18657.099999999999</v>
      </c>
      <c r="BZ17" s="6">
        <v>32848.5</v>
      </c>
      <c r="CA17" s="6">
        <v>2794.7</v>
      </c>
      <c r="CB17" s="6">
        <v>1680.4</v>
      </c>
      <c r="CC17" s="6">
        <v>16562.599999999999</v>
      </c>
      <c r="CD17" s="6">
        <v>6256.7</v>
      </c>
      <c r="CE17" s="6">
        <v>3500.5</v>
      </c>
      <c r="CF17" s="6">
        <v>2099.6</v>
      </c>
      <c r="CG17" s="6">
        <v>16158.2</v>
      </c>
      <c r="CH17" s="6">
        <v>3593.3</v>
      </c>
      <c r="CI17" s="6">
        <v>6041.7</v>
      </c>
      <c r="CJ17" s="6">
        <v>11524.6</v>
      </c>
      <c r="CK17" s="6">
        <v>20980.6</v>
      </c>
      <c r="CL17" s="15">
        <v>15614.300000000017</v>
      </c>
      <c r="CM17" s="15">
        <v>12651</v>
      </c>
      <c r="CN17" s="15">
        <v>35555.900000000009</v>
      </c>
      <c r="CO17" s="15">
        <v>39451</v>
      </c>
      <c r="CP17" s="15">
        <v>19196.699999999983</v>
      </c>
    </row>
    <row r="19" spans="1:97" x14ac:dyDescent="0.25">
      <c r="CS19" t="s">
        <v>419</v>
      </c>
    </row>
    <row r="20" spans="1:97" x14ac:dyDescent="0.25">
      <c r="CK20" s="66">
        <v>2001</v>
      </c>
      <c r="CL20" s="11">
        <f t="shared" ref="CL20:CL34" si="0">CL3-CE3</f>
        <v>4988.3999999999996</v>
      </c>
      <c r="CM20" s="63">
        <f>CM3-D3-X3-Y3-AB3-AC3-J3-AF3-AG3-AH3-AI3-AL3-AM3-AN3-R3</f>
        <v>-645.30000000000041</v>
      </c>
      <c r="CN20" s="11">
        <f>CN3-AU3-AR3-AV3-AW3-AX3-AY3-BA3-BC3</f>
        <v>3767.8999999999996</v>
      </c>
      <c r="CO20" s="11">
        <f>CO3-BF3-BG3-BI3-BJ3-BL3-BP3</f>
        <v>6928.7000000000016</v>
      </c>
      <c r="CP20" s="11">
        <f>CP3-H3-S3</f>
        <v>2278.3999999999855</v>
      </c>
      <c r="CS20" s="11">
        <v>730.1</v>
      </c>
    </row>
    <row r="21" spans="1:97" x14ac:dyDescent="0.25">
      <c r="CK21" s="66">
        <v>2002</v>
      </c>
      <c r="CL21" s="11">
        <f t="shared" si="0"/>
        <v>6542.8000000000202</v>
      </c>
      <c r="CM21" s="63">
        <f t="shared" ref="CM21:CM34" si="1">CM4-D4-X4-Y4-AB4-AC4-J4-AF4-AG4-AH4-AI4-AL4-AM4-AN4-R4</f>
        <v>-581.29999999999916</v>
      </c>
      <c r="CN21" s="11">
        <f t="shared" ref="CN21:CN34" si="2">CN4-AU4-AR4-AV4-AW4-AX4-AY4-BA4-BC4</f>
        <v>4129.7999999999993</v>
      </c>
      <c r="CO21" s="11">
        <f t="shared" ref="CO21:CO34" si="3">CO4-BF4-BG4-BI4-BJ4-BL4-BP4</f>
        <v>5362.8000000000011</v>
      </c>
      <c r="CP21" s="11">
        <f t="shared" ref="CP21:CP34" si="4">CP4-H4-S4</f>
        <v>2351.1999999999998</v>
      </c>
      <c r="CS21" s="11">
        <v>685.9</v>
      </c>
    </row>
    <row r="22" spans="1:97" x14ac:dyDescent="0.25">
      <c r="CK22" s="66">
        <v>2003</v>
      </c>
      <c r="CL22" s="11">
        <f t="shared" si="0"/>
        <v>8113.9999999999827</v>
      </c>
      <c r="CM22" s="63">
        <f t="shared" si="1"/>
        <v>-403.60000000000042</v>
      </c>
      <c r="CN22" s="11">
        <f t="shared" si="2"/>
        <v>4141.8000000000075</v>
      </c>
      <c r="CO22" s="11">
        <f t="shared" si="3"/>
        <v>4019.8999999999996</v>
      </c>
      <c r="CP22" s="11">
        <f t="shared" si="4"/>
        <v>2599.7999999999997</v>
      </c>
      <c r="CS22" s="11">
        <v>769.3</v>
      </c>
    </row>
    <row r="23" spans="1:97" x14ac:dyDescent="0.25">
      <c r="CK23" s="66">
        <v>2004</v>
      </c>
      <c r="CL23" s="11">
        <f t="shared" si="0"/>
        <v>9931.7999999999884</v>
      </c>
      <c r="CM23" s="63">
        <f t="shared" si="1"/>
        <v>-760.2999999999995</v>
      </c>
      <c r="CN23" s="11">
        <f t="shared" si="2"/>
        <v>4257.9999999999973</v>
      </c>
      <c r="CO23" s="11">
        <f t="shared" si="3"/>
        <v>2905.3999999999992</v>
      </c>
      <c r="CP23" s="11">
        <f t="shared" si="4"/>
        <v>2931.200000000003</v>
      </c>
      <c r="CS23" s="11">
        <v>913.4</v>
      </c>
    </row>
    <row r="24" spans="1:97" x14ac:dyDescent="0.25">
      <c r="CK24" s="66">
        <v>2005</v>
      </c>
      <c r="CL24" s="11">
        <f t="shared" si="0"/>
        <v>11460.199999999993</v>
      </c>
      <c r="CM24" s="63">
        <f t="shared" si="1"/>
        <v>-872.29999999999836</v>
      </c>
      <c r="CN24" s="11">
        <f t="shared" si="2"/>
        <v>4436.300000000002</v>
      </c>
      <c r="CO24" s="11">
        <f t="shared" si="3"/>
        <v>2123.6000000000008</v>
      </c>
      <c r="CP24" s="11">
        <f t="shared" si="4"/>
        <v>3276.5999999999885</v>
      </c>
      <c r="CS24" s="11">
        <v>1050.5999999999999</v>
      </c>
    </row>
    <row r="25" spans="1:97" x14ac:dyDescent="0.25">
      <c r="CK25" s="66">
        <v>2006</v>
      </c>
      <c r="CL25" s="11">
        <f t="shared" si="0"/>
        <v>11621.000000000029</v>
      </c>
      <c r="CM25" s="63">
        <f t="shared" si="1"/>
        <v>-1038.6000000000001</v>
      </c>
      <c r="CN25" s="11">
        <f t="shared" si="2"/>
        <v>4641.3999999999996</v>
      </c>
      <c r="CO25" s="11">
        <f t="shared" si="3"/>
        <v>2916.5999999999976</v>
      </c>
      <c r="CP25" s="11">
        <f t="shared" si="4"/>
        <v>3753.0999999999976</v>
      </c>
      <c r="CS25" s="11">
        <v>1254.5999999999999</v>
      </c>
    </row>
    <row r="26" spans="1:97" x14ac:dyDescent="0.25">
      <c r="CK26" s="66">
        <v>2007</v>
      </c>
      <c r="CL26" s="11">
        <f t="shared" si="0"/>
        <v>13936.799999999994</v>
      </c>
      <c r="CM26" s="63">
        <f t="shared" si="1"/>
        <v>-1284.1000000000008</v>
      </c>
      <c r="CN26" s="11">
        <f t="shared" si="2"/>
        <v>5013.7999999999993</v>
      </c>
      <c r="CO26" s="11">
        <f t="shared" si="3"/>
        <v>1835.6999999999944</v>
      </c>
      <c r="CP26" s="11">
        <f t="shared" si="4"/>
        <v>4393.1000000000113</v>
      </c>
      <c r="CS26" s="11">
        <v>1539.1</v>
      </c>
    </row>
    <row r="27" spans="1:97" x14ac:dyDescent="0.25">
      <c r="CK27" s="66">
        <v>2008</v>
      </c>
      <c r="CL27" s="11">
        <f t="shared" si="0"/>
        <v>15645.6</v>
      </c>
      <c r="CM27" s="63">
        <f t="shared" si="1"/>
        <v>-1521.2000000000055</v>
      </c>
      <c r="CN27" s="11">
        <f t="shared" si="2"/>
        <v>5376.6000000000113</v>
      </c>
      <c r="CO27" s="11">
        <f t="shared" si="3"/>
        <v>1472.7000000000048</v>
      </c>
      <c r="CP27" s="11">
        <f t="shared" si="4"/>
        <v>4897.6000000000031</v>
      </c>
      <c r="CS27" s="11">
        <v>1829.7</v>
      </c>
    </row>
    <row r="28" spans="1:97" x14ac:dyDescent="0.25">
      <c r="CK28" s="66">
        <v>2009</v>
      </c>
      <c r="CL28" s="11">
        <f t="shared" si="0"/>
        <v>14193.100000000017</v>
      </c>
      <c r="CM28" s="63">
        <f t="shared" si="1"/>
        <v>-1489.7999999999965</v>
      </c>
      <c r="CN28" s="11">
        <f t="shared" si="2"/>
        <v>5559.1999999999989</v>
      </c>
      <c r="CO28" s="11">
        <f t="shared" si="3"/>
        <v>4081.5000000000041</v>
      </c>
      <c r="CP28" s="11">
        <f t="shared" si="4"/>
        <v>4957.1999999999762</v>
      </c>
      <c r="CS28" s="11">
        <v>1816.3</v>
      </c>
    </row>
    <row r="29" spans="1:97" x14ac:dyDescent="0.25">
      <c r="CK29" s="66">
        <v>2010</v>
      </c>
      <c r="CL29" s="11">
        <f t="shared" si="0"/>
        <v>15504.499999999976</v>
      </c>
      <c r="CM29" s="63">
        <f t="shared" si="1"/>
        <v>-1703.499999999998</v>
      </c>
      <c r="CN29" s="11">
        <f t="shared" si="2"/>
        <v>6029.4000000000069</v>
      </c>
      <c r="CO29" s="11">
        <f t="shared" si="3"/>
        <v>4371.1000000000004</v>
      </c>
      <c r="CP29" s="11">
        <f t="shared" si="4"/>
        <v>5624.3999999999469</v>
      </c>
      <c r="CS29" s="11">
        <v>2027.8</v>
      </c>
    </row>
    <row r="30" spans="1:97" x14ac:dyDescent="0.25">
      <c r="CK30" s="66">
        <v>2011</v>
      </c>
      <c r="CL30" s="11">
        <f t="shared" si="0"/>
        <v>14976.199999999988</v>
      </c>
      <c r="CM30" s="63">
        <f t="shared" si="1"/>
        <v>-2158.3999999999987</v>
      </c>
      <c r="CN30" s="11">
        <f t="shared" si="2"/>
        <v>6627.2000000000135</v>
      </c>
      <c r="CO30" s="11">
        <f t="shared" si="3"/>
        <v>7230.2999999999993</v>
      </c>
      <c r="CP30" s="11">
        <f t="shared" si="4"/>
        <v>6654.400000000046</v>
      </c>
      <c r="CS30" s="11">
        <v>2487.8000000000002</v>
      </c>
    </row>
    <row r="31" spans="1:97" x14ac:dyDescent="0.25">
      <c r="CK31" s="66">
        <v>2012</v>
      </c>
      <c r="CL31" s="11">
        <f t="shared" si="0"/>
        <v>14634.500000000005</v>
      </c>
      <c r="CM31" s="63">
        <f t="shared" si="1"/>
        <v>-2404.7000000000025</v>
      </c>
      <c r="CN31" s="11">
        <f t="shared" si="2"/>
        <v>7114.5000000000073</v>
      </c>
      <c r="CO31" s="11">
        <f t="shared" si="3"/>
        <v>10060.5</v>
      </c>
      <c r="CP31" s="11">
        <f t="shared" si="4"/>
        <v>7202.8999999999642</v>
      </c>
      <c r="CS31" s="11">
        <v>2731.5</v>
      </c>
    </row>
    <row r="32" spans="1:97" x14ac:dyDescent="0.25">
      <c r="CK32" s="66">
        <v>2013</v>
      </c>
      <c r="CL32" s="11">
        <f t="shared" si="0"/>
        <v>14633.000000000005</v>
      </c>
      <c r="CM32" s="63">
        <f t="shared" si="1"/>
        <v>-2578.6999999999966</v>
      </c>
      <c r="CN32" s="11">
        <f t="shared" si="2"/>
        <v>7631.5999999999913</v>
      </c>
      <c r="CO32" s="11">
        <f t="shared" si="3"/>
        <v>12298.999999999996</v>
      </c>
      <c r="CP32" s="11">
        <f t="shared" si="4"/>
        <v>7769.0000000000055</v>
      </c>
      <c r="CS32" s="11">
        <v>2936.3999999999996</v>
      </c>
    </row>
    <row r="33" spans="89:97" x14ac:dyDescent="0.25">
      <c r="CK33" s="66">
        <v>2014</v>
      </c>
      <c r="CL33" s="11">
        <f t="shared" si="0"/>
        <v>13783.600000000017</v>
      </c>
      <c r="CM33" s="63">
        <f t="shared" si="1"/>
        <v>-2638.3</v>
      </c>
      <c r="CN33" s="11">
        <f t="shared" si="2"/>
        <v>8218.5000000000036</v>
      </c>
      <c r="CO33" s="11">
        <f t="shared" si="3"/>
        <v>14150.999999999998</v>
      </c>
      <c r="CP33" s="11">
        <f t="shared" si="4"/>
        <v>8309.1000000000058</v>
      </c>
      <c r="CS33" s="11">
        <v>3012.6</v>
      </c>
    </row>
    <row r="34" spans="89:97" x14ac:dyDescent="0.25">
      <c r="CK34" s="66">
        <v>2015</v>
      </c>
      <c r="CL34" s="11">
        <f t="shared" si="0"/>
        <v>12113.800000000017</v>
      </c>
      <c r="CM34" s="63">
        <f t="shared" si="1"/>
        <v>-2533.2000000000003</v>
      </c>
      <c r="CN34" s="11">
        <f t="shared" si="2"/>
        <v>7476.6000000000095</v>
      </c>
      <c r="CO34" s="11">
        <f t="shared" si="3"/>
        <v>16339.200000000003</v>
      </c>
      <c r="CP34" s="11">
        <f t="shared" si="4"/>
        <v>8049.9999999999818</v>
      </c>
      <c r="CS34" s="11">
        <v>2847.7</v>
      </c>
    </row>
    <row r="36" spans="89:97" x14ac:dyDescent="0.25">
      <c r="CL36" t="s">
        <v>418</v>
      </c>
    </row>
    <row r="38" spans="89:97" x14ac:dyDescent="0.25">
      <c r="CK38" s="66">
        <v>2001</v>
      </c>
      <c r="CM38" s="11">
        <f>CM20+CS20</f>
        <v>84.799999999999613</v>
      </c>
      <c r="CP38" s="11">
        <f>CP20-CS20</f>
        <v>1548.2999999999856</v>
      </c>
    </row>
    <row r="39" spans="89:97" x14ac:dyDescent="0.25">
      <c r="CK39" s="66">
        <v>2002</v>
      </c>
      <c r="CM39" s="11">
        <f t="shared" ref="CM39:CM52" si="5">CM21+CS21</f>
        <v>104.60000000000082</v>
      </c>
      <c r="CP39" s="11">
        <f t="shared" ref="CP39:CP52" si="6">CP21-CS21</f>
        <v>1665.2999999999997</v>
      </c>
    </row>
    <row r="40" spans="89:97" x14ac:dyDescent="0.25">
      <c r="CK40" s="66">
        <v>2003</v>
      </c>
      <c r="CM40" s="11">
        <f t="shared" si="5"/>
        <v>365.69999999999953</v>
      </c>
      <c r="CP40" s="11">
        <f t="shared" si="6"/>
        <v>1830.4999999999998</v>
      </c>
    </row>
    <row r="41" spans="89:97" x14ac:dyDescent="0.25">
      <c r="CK41" s="66">
        <v>2004</v>
      </c>
      <c r="CM41" s="11">
        <f t="shared" si="5"/>
        <v>153.10000000000048</v>
      </c>
      <c r="CP41" s="11">
        <f t="shared" si="6"/>
        <v>2017.8000000000029</v>
      </c>
    </row>
    <row r="42" spans="89:97" x14ac:dyDescent="0.25">
      <c r="CK42" s="66">
        <v>2005</v>
      </c>
      <c r="CM42" s="11">
        <f t="shared" si="5"/>
        <v>178.30000000000155</v>
      </c>
      <c r="CP42" s="11">
        <f t="shared" si="6"/>
        <v>2225.9999999999886</v>
      </c>
    </row>
    <row r="43" spans="89:97" x14ac:dyDescent="0.25">
      <c r="CK43" s="66">
        <v>2006</v>
      </c>
      <c r="CM43" s="11">
        <f t="shared" si="5"/>
        <v>215.99999999999977</v>
      </c>
      <c r="CP43" s="11">
        <f t="shared" si="6"/>
        <v>2498.4999999999977</v>
      </c>
    </row>
    <row r="44" spans="89:97" x14ac:dyDescent="0.25">
      <c r="CK44" s="66">
        <v>2007</v>
      </c>
      <c r="CM44" s="11">
        <f t="shared" si="5"/>
        <v>254.99999999999909</v>
      </c>
      <c r="CP44" s="11">
        <f t="shared" si="6"/>
        <v>2854.0000000000114</v>
      </c>
    </row>
    <row r="45" spans="89:97" x14ac:dyDescent="0.25">
      <c r="CK45" s="66">
        <v>2008</v>
      </c>
      <c r="CM45" s="11">
        <f t="shared" si="5"/>
        <v>308.49999999999454</v>
      </c>
      <c r="CP45" s="11">
        <f t="shared" si="6"/>
        <v>3067.9000000000033</v>
      </c>
    </row>
    <row r="46" spans="89:97" x14ac:dyDescent="0.25">
      <c r="CK46" s="66">
        <v>2009</v>
      </c>
      <c r="CM46" s="11">
        <f t="shared" si="5"/>
        <v>326.50000000000341</v>
      </c>
      <c r="CP46" s="11">
        <f t="shared" si="6"/>
        <v>3140.899999999976</v>
      </c>
    </row>
    <row r="47" spans="89:97" x14ac:dyDescent="0.25">
      <c r="CK47" s="66">
        <v>2010</v>
      </c>
      <c r="CM47" s="11">
        <f t="shared" si="5"/>
        <v>324.300000000002</v>
      </c>
      <c r="CP47" s="11">
        <f t="shared" si="6"/>
        <v>3596.5999999999467</v>
      </c>
    </row>
    <row r="48" spans="89:97" x14ac:dyDescent="0.25">
      <c r="CK48" s="66">
        <v>2011</v>
      </c>
      <c r="CM48" s="11">
        <f t="shared" si="5"/>
        <v>329.40000000000146</v>
      </c>
      <c r="CP48" s="11">
        <f t="shared" si="6"/>
        <v>4166.6000000000458</v>
      </c>
    </row>
    <row r="49" spans="89:94" x14ac:dyDescent="0.25">
      <c r="CK49" s="66">
        <v>2012</v>
      </c>
      <c r="CM49" s="11">
        <f t="shared" si="5"/>
        <v>326.79999999999745</v>
      </c>
      <c r="CP49" s="11">
        <f t="shared" si="6"/>
        <v>4471.3999999999642</v>
      </c>
    </row>
    <row r="50" spans="89:94" x14ac:dyDescent="0.25">
      <c r="CK50" s="66">
        <v>2013</v>
      </c>
      <c r="CM50" s="11">
        <f t="shared" si="5"/>
        <v>357.700000000003</v>
      </c>
      <c r="CP50" s="11">
        <f t="shared" si="6"/>
        <v>4832.6000000000058</v>
      </c>
    </row>
    <row r="51" spans="89:94" x14ac:dyDescent="0.25">
      <c r="CK51" s="66">
        <v>2014</v>
      </c>
      <c r="CM51" s="11">
        <f t="shared" si="5"/>
        <v>374.29999999999973</v>
      </c>
      <c r="CP51" s="11">
        <f t="shared" si="6"/>
        <v>5296.5000000000055</v>
      </c>
    </row>
    <row r="52" spans="89:94" x14ac:dyDescent="0.25">
      <c r="CK52" s="66">
        <v>2015</v>
      </c>
      <c r="CM52" s="11">
        <f t="shared" si="5"/>
        <v>314.49999999999955</v>
      </c>
      <c r="CP52" s="11">
        <f t="shared" si="6"/>
        <v>5202.299999999982</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50">
    <tabColor theme="7" tint="0.59999389629810485"/>
  </sheetPr>
  <dimension ref="A1:CP17"/>
  <sheetViews>
    <sheetView workbookViewId="0">
      <selection activeCell="D28" sqref="D28"/>
    </sheetView>
  </sheetViews>
  <sheetFormatPr defaultRowHeight="15" x14ac:dyDescent="0.25"/>
  <sheetData>
    <row r="1" spans="1:94" x14ac:dyDescent="0.25">
      <c r="A1" s="80" t="s">
        <v>264</v>
      </c>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row>
    <row r="2" spans="1:94" x14ac:dyDescent="0.25">
      <c r="A2" s="78" t="s">
        <v>39</v>
      </c>
      <c r="B2" s="5" t="s">
        <v>254</v>
      </c>
      <c r="C2" s="5" t="s">
        <v>255</v>
      </c>
      <c r="D2" s="5" t="s">
        <v>42</v>
      </c>
      <c r="E2" s="5" t="s">
        <v>47</v>
      </c>
      <c r="F2" s="5" t="s">
        <v>51</v>
      </c>
      <c r="G2" s="5" t="s">
        <v>52</v>
      </c>
      <c r="H2" s="5" t="s">
        <v>53</v>
      </c>
      <c r="I2" s="5" t="s">
        <v>54</v>
      </c>
      <c r="J2" s="5" t="s">
        <v>55</v>
      </c>
      <c r="K2" s="5" t="s">
        <v>60</v>
      </c>
      <c r="L2" s="5" t="s">
        <v>67</v>
      </c>
      <c r="M2" s="5" t="s">
        <v>69</v>
      </c>
      <c r="N2" s="5" t="s">
        <v>71</v>
      </c>
      <c r="O2" s="5" t="s">
        <v>73</v>
      </c>
      <c r="P2" s="5" t="s">
        <v>75</v>
      </c>
      <c r="Q2" s="5" t="s">
        <v>77</v>
      </c>
      <c r="R2" s="5" t="s">
        <v>81</v>
      </c>
      <c r="S2" s="5" t="s">
        <v>83</v>
      </c>
      <c r="T2" s="5" t="s">
        <v>256</v>
      </c>
      <c r="U2" s="5" t="s">
        <v>84</v>
      </c>
      <c r="V2" s="5" t="s">
        <v>85</v>
      </c>
      <c r="W2" s="5" t="s">
        <v>257</v>
      </c>
      <c r="X2" s="5" t="s">
        <v>87</v>
      </c>
      <c r="Y2" s="5" t="s">
        <v>88</v>
      </c>
      <c r="Z2" s="5" t="s">
        <v>89</v>
      </c>
      <c r="AA2" s="5" t="s">
        <v>90</v>
      </c>
      <c r="AB2" s="5" t="s">
        <v>91</v>
      </c>
      <c r="AC2" s="5" t="s">
        <v>92</v>
      </c>
      <c r="AD2" s="5" t="s">
        <v>93</v>
      </c>
      <c r="AE2" s="5" t="s">
        <v>94</v>
      </c>
      <c r="AF2" s="5" t="s">
        <v>96</v>
      </c>
      <c r="AG2" s="5" t="s">
        <v>97</v>
      </c>
      <c r="AH2" s="5" t="s">
        <v>98</v>
      </c>
      <c r="AI2" s="5" t="s">
        <v>101</v>
      </c>
      <c r="AJ2" s="5" t="s">
        <v>102</v>
      </c>
      <c r="AK2" s="5" t="s">
        <v>103</v>
      </c>
      <c r="AL2" s="5" t="s">
        <v>104</v>
      </c>
      <c r="AM2" s="5" t="s">
        <v>105</v>
      </c>
      <c r="AN2" s="5" t="s">
        <v>106</v>
      </c>
      <c r="AO2" s="5" t="s">
        <v>107</v>
      </c>
      <c r="AP2" s="5" t="s">
        <v>258</v>
      </c>
      <c r="AQ2" s="5" t="s">
        <v>110</v>
      </c>
      <c r="AR2" s="5" t="s">
        <v>116</v>
      </c>
      <c r="AS2" s="5" t="s">
        <v>117</v>
      </c>
      <c r="AT2" s="5" t="s">
        <v>120</v>
      </c>
      <c r="AU2" s="5" t="s">
        <v>121</v>
      </c>
      <c r="AV2" s="5" t="s">
        <v>122</v>
      </c>
      <c r="AW2" s="5" t="s">
        <v>126</v>
      </c>
      <c r="AX2" s="5" t="s">
        <v>127</v>
      </c>
      <c r="AY2" s="5" t="s">
        <v>132</v>
      </c>
      <c r="AZ2" s="5" t="s">
        <v>138</v>
      </c>
      <c r="BA2" s="5" t="s">
        <v>142</v>
      </c>
      <c r="BB2" s="5" t="s">
        <v>150</v>
      </c>
      <c r="BC2" s="5" t="s">
        <v>152</v>
      </c>
      <c r="BD2" s="5" t="s">
        <v>259</v>
      </c>
      <c r="BE2" s="5" t="s">
        <v>153</v>
      </c>
      <c r="BF2" s="5" t="s">
        <v>160</v>
      </c>
      <c r="BG2" s="5" t="s">
        <v>169</v>
      </c>
      <c r="BH2" s="5" t="s">
        <v>178</v>
      </c>
      <c r="BI2" s="5" t="s">
        <v>180</v>
      </c>
      <c r="BJ2" s="5" t="s">
        <v>182</v>
      </c>
      <c r="BK2" s="5" t="s">
        <v>193</v>
      </c>
      <c r="BL2" s="5" t="s">
        <v>197</v>
      </c>
      <c r="BM2" s="5" t="s">
        <v>203</v>
      </c>
      <c r="BN2" s="5" t="s">
        <v>208</v>
      </c>
      <c r="BO2" s="5" t="s">
        <v>215</v>
      </c>
      <c r="BP2" s="5" t="s">
        <v>217</v>
      </c>
      <c r="BQ2" s="5" t="s">
        <v>260</v>
      </c>
      <c r="BR2" s="5" t="s">
        <v>221</v>
      </c>
      <c r="BS2" s="5" t="s">
        <v>222</v>
      </c>
      <c r="BT2" s="5" t="s">
        <v>261</v>
      </c>
      <c r="BU2" s="5" t="s">
        <v>223</v>
      </c>
      <c r="BV2" s="5" t="s">
        <v>224</v>
      </c>
      <c r="BW2" s="5" t="s">
        <v>226</v>
      </c>
      <c r="BX2" s="5" t="s">
        <v>227</v>
      </c>
      <c r="BY2" s="5" t="s">
        <v>228</v>
      </c>
      <c r="BZ2" s="5" t="s">
        <v>229</v>
      </c>
      <c r="CA2" s="5" t="s">
        <v>230</v>
      </c>
      <c r="CB2" s="5" t="s">
        <v>232</v>
      </c>
      <c r="CC2" s="5" t="s">
        <v>233</v>
      </c>
      <c r="CD2" s="5" t="s">
        <v>238</v>
      </c>
      <c r="CE2" s="5" t="s">
        <v>239</v>
      </c>
      <c r="CF2" s="5" t="s">
        <v>240</v>
      </c>
      <c r="CG2" s="5" t="s">
        <v>241</v>
      </c>
      <c r="CH2" s="5" t="s">
        <v>242</v>
      </c>
      <c r="CI2" s="5" t="s">
        <v>243</v>
      </c>
      <c r="CJ2" s="5" t="s">
        <v>244</v>
      </c>
      <c r="CK2" s="5" t="s">
        <v>245</v>
      </c>
      <c r="CL2" s="61" t="s">
        <v>248</v>
      </c>
      <c r="CM2" s="61" t="s">
        <v>249</v>
      </c>
      <c r="CN2" s="61" t="s">
        <v>250</v>
      </c>
      <c r="CO2" s="61" t="s">
        <v>251</v>
      </c>
      <c r="CP2" s="61" t="s">
        <v>252</v>
      </c>
    </row>
    <row r="3" spans="1:94" x14ac:dyDescent="0.25">
      <c r="A3" s="78" t="s">
        <v>24</v>
      </c>
      <c r="B3" s="94">
        <f>IFERROR('1.49 Soft drinks (volume)'!B3*1000/'1.46 Population'!B27,"")</f>
        <v>60.533155198258768</v>
      </c>
      <c r="C3" s="94"/>
      <c r="D3" s="94">
        <f>IFERROR('1.49 Soft drinks (volume)'!D3*1000/'1.46 Population'!D27,"")</f>
        <v>24.635520007887308</v>
      </c>
      <c r="E3" s="94">
        <f>IFERROR('1.49 Soft drinks (volume)'!E3*1000/'1.46 Population'!E27,"")</f>
        <v>14.901572473430486</v>
      </c>
      <c r="F3" s="94">
        <f>IFERROR('1.49 Soft drinks (volume)'!F3*1000/'1.46 Population'!F27,"")</f>
        <v>90.478530896742768</v>
      </c>
      <c r="G3" s="94">
        <f>IFERROR('1.49 Soft drinks (volume)'!G3*1000/'1.46 Population'!G27,"")</f>
        <v>2.0755539751932806</v>
      </c>
      <c r="H3" s="94">
        <f>IFERROR('1.49 Soft drinks (volume)'!H3*1000/'1.46 Population'!H27,"")</f>
        <v>46.981020600303196</v>
      </c>
      <c r="I3" s="94">
        <f>IFERROR('1.49 Soft drinks (volume)'!I3*1000/'1.46 Population'!I27,"")</f>
        <v>142.30968613528543</v>
      </c>
      <c r="J3" s="94">
        <f>IFERROR('1.49 Soft drinks (volume)'!J3*1000/'1.46 Population'!J27,"")</f>
        <v>25.573180395685867</v>
      </c>
      <c r="K3" s="94">
        <f>IFERROR('1.49 Soft drinks (volume)'!K3*1000/'1.46 Population'!K27,"")</f>
        <v>33.540708682715717</v>
      </c>
      <c r="L3" s="94">
        <f>IFERROR('1.49 Soft drinks (volume)'!L3*1000/'1.46 Population'!L27,"")</f>
        <v>4.4294358591781968</v>
      </c>
      <c r="M3" s="94">
        <f>IFERROR('1.49 Soft drinks (volume)'!M3*1000/'1.46 Population'!M27,"")</f>
        <v>56.877437833288319</v>
      </c>
      <c r="N3" s="94">
        <f>IFERROR('1.49 Soft drinks (volume)'!N3*1000/'1.46 Population'!N27,"")</f>
        <v>73.223779603673279</v>
      </c>
      <c r="O3" s="94">
        <f>IFERROR('1.49 Soft drinks (volume)'!O3*1000/'1.46 Population'!O27,"")</f>
        <v>69.425264055881442</v>
      </c>
      <c r="P3" s="94">
        <f>IFERROR('1.49 Soft drinks (volume)'!P3*1000/'1.46 Population'!P27,"")</f>
        <v>85.13828349800464</v>
      </c>
      <c r="Q3" s="94">
        <f>IFERROR('1.49 Soft drinks (volume)'!Q3*1000/'1.46 Population'!Q27,"")</f>
        <v>56.781339489586095</v>
      </c>
      <c r="R3" s="94">
        <f>IFERROR('1.49 Soft drinks (volume)'!R3*1000/'1.46 Population'!R27,"")</f>
        <v>12.391129385702788</v>
      </c>
      <c r="S3" s="94">
        <f>IFERROR('1.49 Soft drinks (volume)'!S3*1000/'1.46 Population'!S27,"")</f>
        <v>6.6737587166265842</v>
      </c>
      <c r="T3" s="94">
        <f>IFERROR('1.49 Soft drinks (volume)'!T3*1000/'1.46 Population'!T27,"")</f>
        <v>164.08470783400583</v>
      </c>
      <c r="U3" s="94">
        <f>IFERROR('1.49 Soft drinks (volume)'!U3*1000/'1.46 Population'!U27,"")</f>
        <v>172.15313338210191</v>
      </c>
      <c r="V3" s="94">
        <f>IFERROR('1.49 Soft drinks (volume)'!V3*1000/'1.46 Population'!V27,"")</f>
        <v>123.93173426970644</v>
      </c>
      <c r="W3" s="94">
        <f>IFERROR('1.49 Soft drinks (volume)'!W3*1000/'1.46 Population'!W27,"")</f>
        <v>62.809226020294446</v>
      </c>
      <c r="X3" s="94">
        <f>IFERROR('1.49 Soft drinks (volume)'!X3*1000/'1.46 Population'!X27,"")</f>
        <v>48.108308977874195</v>
      </c>
      <c r="Y3" s="94">
        <f>IFERROR('1.49 Soft drinks (volume)'!Y3*1000/'1.46 Population'!Y27,"")</f>
        <v>55.255033379950923</v>
      </c>
      <c r="Z3" s="94">
        <f>IFERROR('1.49 Soft drinks (volume)'!Z3*1000/'1.46 Population'!Z27,"")</f>
        <v>87.020593236349896</v>
      </c>
      <c r="AA3" s="94">
        <f>IFERROR('1.49 Soft drinks (volume)'!AA3*1000/'1.46 Population'!AA27,"")</f>
        <v>137.8192136197811</v>
      </c>
      <c r="AB3" s="94">
        <f>IFERROR('1.49 Soft drinks (volume)'!AB3*1000/'1.46 Population'!AB27,"")</f>
        <v>197.8355317233551</v>
      </c>
      <c r="AC3" s="94">
        <f>IFERROR('1.49 Soft drinks (volume)'!AC3*1000/'1.46 Population'!AC27,"")</f>
        <v>74.457159624413137</v>
      </c>
      <c r="AD3" s="94">
        <f>IFERROR('1.49 Soft drinks (volume)'!AD3*1000/'1.46 Population'!AD27,"")</f>
        <v>30.035897668923528</v>
      </c>
      <c r="AE3" s="94">
        <f>IFERROR('1.49 Soft drinks (volume)'!AE3*1000/'1.46 Population'!AE27,"")</f>
        <v>115.64365753948414</v>
      </c>
      <c r="AF3" s="94">
        <f>IFERROR('1.49 Soft drinks (volume)'!AF3*1000/'1.46 Population'!AF27,"")</f>
        <v>57.831222911532251</v>
      </c>
      <c r="AG3" s="94">
        <f>IFERROR('1.49 Soft drinks (volume)'!AG3*1000/'1.46 Population'!AG27,"")</f>
        <v>42.414683108689417</v>
      </c>
      <c r="AH3" s="94">
        <f>IFERROR('1.49 Soft drinks (volume)'!AH3*1000/'1.46 Population'!AH27,"")</f>
        <v>108.88722927557879</v>
      </c>
      <c r="AI3" s="94">
        <f>IFERROR('1.49 Soft drinks (volume)'!AI3*1000/'1.46 Population'!AI27,"")</f>
        <v>96.290583991216607</v>
      </c>
      <c r="AJ3" s="94">
        <f>IFERROR('1.49 Soft drinks (volume)'!AJ3*1000/'1.46 Population'!AJ27,"")</f>
        <v>69.803188214098384</v>
      </c>
      <c r="AK3" s="94">
        <f>IFERROR('1.49 Soft drinks (volume)'!AK3*1000/'1.46 Population'!AK27,"")</f>
        <v>37.557517381663878</v>
      </c>
      <c r="AL3" s="94">
        <f>IFERROR('1.49 Soft drinks (volume)'!AL3*1000/'1.46 Population'!AL27,"")</f>
        <v>86.825589297373654</v>
      </c>
      <c r="AM3" s="94">
        <f>IFERROR('1.49 Soft drinks (volume)'!AM3*1000/'1.46 Population'!AM27,"")</f>
        <v>139.93827619543393</v>
      </c>
      <c r="AN3" s="94">
        <f>IFERROR('1.49 Soft drinks (volume)'!AN3*1000/'1.46 Population'!AN27,"")</f>
        <v>119.24023918396061</v>
      </c>
      <c r="AO3" s="94">
        <f>IFERROR('1.49 Soft drinks (volume)'!AO3*1000/'1.46 Population'!AO27,"")</f>
        <v>43.167788655175535</v>
      </c>
      <c r="AP3" s="94">
        <f>IFERROR('1.49 Soft drinks (volume)'!AP3*1000/'1.46 Population'!AP27,"")</f>
        <v>141.76641624384237</v>
      </c>
      <c r="AQ3" s="94">
        <f>IFERROR('1.49 Soft drinks (volume)'!AQ3*1000/'1.46 Population'!AQ27,"")</f>
        <v>276.66626636243546</v>
      </c>
      <c r="AR3" s="94">
        <f>IFERROR('1.49 Soft drinks (volume)'!AR3*1000/'1.46 Population'!AR27,"")</f>
        <v>41.80594133986159</v>
      </c>
      <c r="AS3" s="94">
        <f>IFERROR('1.49 Soft drinks (volume)'!AS3*1000/'1.46 Population'!AS27,"")</f>
        <v>89.312597172728971</v>
      </c>
      <c r="AT3" s="94">
        <f>IFERROR('1.49 Soft drinks (volume)'!AT3*1000/'1.46 Population'!AT27,"")</f>
        <v>117.80524012918012</v>
      </c>
      <c r="AU3" s="94">
        <f>IFERROR('1.49 Soft drinks (volume)'!AU3*1000/'1.46 Population'!AU27,"")</f>
        <v>81.907540822027428</v>
      </c>
      <c r="AV3" s="94">
        <f>IFERROR('1.49 Soft drinks (volume)'!AV3*1000/'1.46 Population'!AV27,"")</f>
        <v>114.28137805433298</v>
      </c>
      <c r="AW3" s="94">
        <f>IFERROR('1.49 Soft drinks (volume)'!AW3*1000/'1.46 Population'!AW27,"")</f>
        <v>129.93069423235053</v>
      </c>
      <c r="AX3" s="94">
        <f>IFERROR('1.49 Soft drinks (volume)'!AX3*1000/'1.46 Population'!AX27,"")</f>
        <v>95.839038964272376</v>
      </c>
      <c r="AY3" s="94">
        <f>IFERROR('1.49 Soft drinks (volume)'!AY3*1000/'1.46 Population'!AY27,"")</f>
        <v>178.84833173621396</v>
      </c>
      <c r="AZ3" s="94">
        <f>IFERROR('1.49 Soft drinks (volume)'!AZ3*1000/'1.46 Population'!AZ27,"")</f>
        <v>223.47265338700456</v>
      </c>
      <c r="BA3" s="94">
        <f>IFERROR('1.49 Soft drinks (volume)'!BA3*1000/'1.46 Population'!BA27,"")</f>
        <v>39.061131546680677</v>
      </c>
      <c r="BB3" s="94">
        <f>IFERROR('1.49 Soft drinks (volume)'!BB3*1000/'1.46 Population'!BB27,"")</f>
        <v>96.901205253824656</v>
      </c>
      <c r="BC3" s="94">
        <f>IFERROR('1.49 Soft drinks (volume)'!BC3*1000/'1.46 Population'!BC27,"")</f>
        <v>91.567028331769592</v>
      </c>
      <c r="BD3" s="94">
        <f>IFERROR('1.49 Soft drinks (volume)'!BD3*1000/'1.46 Population'!BD27,"")</f>
        <v>72.99394706294234</v>
      </c>
      <c r="BE3" s="94">
        <f>IFERROR('1.49 Soft drinks (volume)'!BE3*1000/'1.46 Population'!BE27,"")</f>
        <v>40.800498887316678</v>
      </c>
      <c r="BF3" s="94">
        <f>IFERROR('1.49 Soft drinks (volume)'!BF3*1000/'1.46 Population'!BF27,"")</f>
        <v>15.566320476592413</v>
      </c>
      <c r="BG3" s="94">
        <f>IFERROR('1.49 Soft drinks (volume)'!BG3*1000/'1.46 Population'!BG27,"")</f>
        <v>29.606199344181153</v>
      </c>
      <c r="BH3" s="94">
        <f>IFERROR('1.49 Soft drinks (volume)'!BH3*1000/'1.46 Population'!BH27,"")</f>
        <v>38.839921152714979</v>
      </c>
      <c r="BI3" s="94">
        <f>IFERROR('1.49 Soft drinks (volume)'!BI3*1000/'1.46 Population'!BI27,"")</f>
        <v>184.93554899829167</v>
      </c>
      <c r="BJ3" s="94">
        <f>IFERROR('1.49 Soft drinks (volume)'!BJ3*1000/'1.46 Population'!BJ27,"")</f>
        <v>11.555614139150684</v>
      </c>
      <c r="BK3" s="94">
        <f>IFERROR('1.49 Soft drinks (volume)'!BK3*1000/'1.46 Population'!BK27,"")</f>
        <v>23.02485385115039</v>
      </c>
      <c r="BL3" s="94">
        <f>IFERROR('1.49 Soft drinks (volume)'!BL3*1000/'1.46 Population'!BL27,"")</f>
        <v>49.32908727460007</v>
      </c>
      <c r="BM3" s="94">
        <f>IFERROR('1.49 Soft drinks (volume)'!BM3*1000/'1.46 Population'!BM27,"")</f>
        <v>191.49487229585739</v>
      </c>
      <c r="BN3" s="94">
        <f>IFERROR('1.49 Soft drinks (volume)'!BN3*1000/'1.46 Population'!BN27,"")</f>
        <v>62.350809141011695</v>
      </c>
      <c r="BO3" s="94">
        <f>IFERROR('1.49 Soft drinks (volume)'!BO3*1000/'1.46 Population'!BO27,"")</f>
        <v>67.798717377565495</v>
      </c>
      <c r="BP3" s="94">
        <f>IFERROR('1.49 Soft drinks (volume)'!BP3*1000/'1.46 Population'!BP27,"")</f>
        <v>234.55710955710956</v>
      </c>
      <c r="BQ3" s="94">
        <f>IFERROR('1.49 Soft drinks (volume)'!BQ3*1000/'1.46 Population'!BQ27,"")</f>
        <v>304.57584680002128</v>
      </c>
      <c r="BR3" s="94">
        <f>IFERROR('1.49 Soft drinks (volume)'!BR3*1000/'1.46 Population'!BR27,"")</f>
        <v>211.69158559151018</v>
      </c>
      <c r="BS3" s="94">
        <f>IFERROR('1.49 Soft drinks (volume)'!BS3*1000/'1.46 Population'!BS27,"")</f>
        <v>314.68686067607354</v>
      </c>
      <c r="BT3" s="94">
        <f>IFERROR('1.49 Soft drinks (volume)'!BT3*1000/'1.46 Population'!BT27,"")</f>
        <v>188.66290846192143</v>
      </c>
      <c r="BU3" s="94">
        <f>IFERROR('1.49 Soft drinks (volume)'!BU3*1000/'1.46 Population'!BU27,"")</f>
        <v>210.08864341906769</v>
      </c>
      <c r="BV3" s="94">
        <f>IFERROR('1.49 Soft drinks (volume)'!BV3*1000/'1.46 Population'!BV27,"")</f>
        <v>262.92456690765243</v>
      </c>
      <c r="BW3" s="94">
        <f>IFERROR('1.49 Soft drinks (volume)'!BW3*1000/'1.46 Population'!BW27,"")</f>
        <v>125.21498541838032</v>
      </c>
      <c r="BX3" s="94">
        <f>IFERROR('1.49 Soft drinks (volume)'!BX3*1000/'1.46 Population'!BX27,"")</f>
        <v>140.04748026480863</v>
      </c>
      <c r="BY3" s="94">
        <f>IFERROR('1.49 Soft drinks (volume)'!BY3*1000/'1.46 Population'!BY27,"")</f>
        <v>223.11386177037321</v>
      </c>
      <c r="BZ3" s="94">
        <f>IFERROR('1.49 Soft drinks (volume)'!BZ3*1000/'1.46 Population'!BZ27,"")</f>
        <v>242.02554112290983</v>
      </c>
      <c r="CA3" s="94">
        <f>IFERROR('1.49 Soft drinks (volume)'!CA3*1000/'1.46 Population'!CA27,"")</f>
        <v>148.88335179032853</v>
      </c>
      <c r="CB3" s="94">
        <f>IFERROR('1.49 Soft drinks (volume)'!CB3*1000/'1.46 Population'!CB27,"")</f>
        <v>193.69651429764141</v>
      </c>
      <c r="CC3" s="94">
        <f>IFERROR('1.49 Soft drinks (volume)'!CC3*1000/'1.46 Population'!CC27,"")</f>
        <v>240.8116473287723</v>
      </c>
      <c r="CD3" s="94">
        <f>IFERROR('1.49 Soft drinks (volume)'!CD3*1000/'1.46 Population'!CD27,"")</f>
        <v>124.16886114429759</v>
      </c>
      <c r="CE3" s="94">
        <f>IFERROR('1.49 Soft drinks (volume)'!CE3*1000/'1.46 Population'!CE27,"")</f>
        <v>158.12497224319404</v>
      </c>
      <c r="CF3" s="94">
        <f>IFERROR('1.49 Soft drinks (volume)'!CF3*1000/'1.46 Population'!CF27,"")</f>
        <v>166.41499206257018</v>
      </c>
      <c r="CG3" s="94">
        <f>IFERROR('1.49 Soft drinks (volume)'!CG3*1000/'1.46 Population'!CG27,"")</f>
        <v>249.02227701368938</v>
      </c>
      <c r="CH3" s="94">
        <f>IFERROR('1.49 Soft drinks (volume)'!CH3*1000/'1.46 Population'!CH27,"")</f>
        <v>133.70783987031118</v>
      </c>
      <c r="CI3" s="94">
        <f>IFERROR('1.49 Soft drinks (volume)'!CI3*1000/'1.46 Population'!CI27,"")</f>
        <v>235.40761510806345</v>
      </c>
      <c r="CJ3" s="94">
        <f>IFERROR('1.49 Soft drinks (volume)'!CJ3*1000/'1.46 Population'!CJ27,"")</f>
        <v>77.282632921423442</v>
      </c>
      <c r="CK3" s="94">
        <f>IFERROR('1.49 Soft drinks (volume)'!CK3*1000/'1.46 Population'!CK27,"")</f>
        <v>133.27672297194226</v>
      </c>
      <c r="CL3" s="94">
        <f>IFERROR('1.49 Soft drinks (volume)'!CL3*1000/'1.46 Population'!CL27,"")</f>
        <v>3021.9225655223181</v>
      </c>
      <c r="CM3" s="94">
        <f>IFERROR('1.49 Soft drinks (volume)'!CM3*1000/'1.46 Population'!CM27,"")</f>
        <v>347.52559359508888</v>
      </c>
      <c r="CN3" s="94">
        <f>IFERROR('1.49 Soft drinks (volume)'!CN3*1000/'1.46 Population'!CN27,"")</f>
        <v>239.36619733571234</v>
      </c>
      <c r="CO3" s="94">
        <f>IFERROR('1.49 Soft drinks (volume)'!CO3*1000/'1.46 Population'!CO27,"")</f>
        <v>34.161531017792747</v>
      </c>
      <c r="CP3" s="94">
        <f>IFERROR('1.49 Soft drinks (volume)'!CP3*1000/'1.46 Population'!CP27,"")</f>
        <v>30.327865313974748</v>
      </c>
    </row>
    <row r="4" spans="1:94" x14ac:dyDescent="0.25">
      <c r="A4" s="78" t="s">
        <v>25</v>
      </c>
      <c r="B4" s="94">
        <f>IFERROR('1.49 Soft drinks (volume)'!B4*1000/'1.46 Population'!B28,"")</f>
        <v>62.594239694430158</v>
      </c>
      <c r="C4" s="94">
        <f>IFERROR('1.49 Soft drinks (volume)'!C4*1000/'1.46 Population'!C28,"")</f>
        <v>22.867782301222327</v>
      </c>
      <c r="D4" s="94">
        <f>IFERROR('1.49 Soft drinks (volume)'!D4*1000/'1.46 Population'!D28,"")</f>
        <v>26.002881070390899</v>
      </c>
      <c r="E4" s="94">
        <f>IFERROR('1.49 Soft drinks (volume)'!E4*1000/'1.46 Population'!E28,"")</f>
        <v>17.401803693575811</v>
      </c>
      <c r="F4" s="94">
        <f>IFERROR('1.49 Soft drinks (volume)'!F4*1000/'1.46 Population'!F28,"")</f>
        <v>90.227013241203423</v>
      </c>
      <c r="G4" s="94">
        <f>IFERROR('1.49 Soft drinks (volume)'!G4*1000/'1.46 Population'!G28,"")</f>
        <v>2.2927566308882419</v>
      </c>
      <c r="H4" s="94">
        <f>IFERROR('1.49 Soft drinks (volume)'!H4*1000/'1.46 Population'!H28,"")</f>
        <v>47.996702383181415</v>
      </c>
      <c r="I4" s="94">
        <f>IFERROR('1.49 Soft drinks (volume)'!I4*1000/'1.46 Population'!I28,"")</f>
        <v>143.49810959634783</v>
      </c>
      <c r="J4" s="94">
        <f>IFERROR('1.49 Soft drinks (volume)'!J4*1000/'1.46 Population'!J28,"")</f>
        <v>28.997859218446958</v>
      </c>
      <c r="K4" s="94">
        <f>IFERROR('1.49 Soft drinks (volume)'!K4*1000/'1.46 Population'!K28,"")</f>
        <v>34.165223591728633</v>
      </c>
      <c r="L4" s="94">
        <f>IFERROR('1.49 Soft drinks (volume)'!L4*1000/'1.46 Population'!L28,"")</f>
        <v>4.7944293956676152</v>
      </c>
      <c r="M4" s="94">
        <f>IFERROR('1.49 Soft drinks (volume)'!M4*1000/'1.46 Population'!M28,"")</f>
        <v>59.790096242791634</v>
      </c>
      <c r="N4" s="94">
        <f>IFERROR('1.49 Soft drinks (volume)'!N4*1000/'1.46 Population'!N28,"")</f>
        <v>76.029693486590034</v>
      </c>
      <c r="O4" s="94">
        <f>IFERROR('1.49 Soft drinks (volume)'!O4*1000/'1.46 Population'!O28,"")</f>
        <v>72.285614692307377</v>
      </c>
      <c r="P4" s="94">
        <f>IFERROR('1.49 Soft drinks (volume)'!P4*1000/'1.46 Population'!P28,"")</f>
        <v>90.67822330131753</v>
      </c>
      <c r="Q4" s="94">
        <f>IFERROR('1.49 Soft drinks (volume)'!Q4*1000/'1.46 Population'!Q28,"")</f>
        <v>59.058230311194684</v>
      </c>
      <c r="R4" s="94">
        <f>IFERROR('1.49 Soft drinks (volume)'!R4*1000/'1.46 Population'!R28,"")</f>
        <v>13.858845819846847</v>
      </c>
      <c r="S4" s="94">
        <f>IFERROR('1.49 Soft drinks (volume)'!S4*1000/'1.46 Population'!S28,"")</f>
        <v>7.4819177831354713</v>
      </c>
      <c r="T4" s="94">
        <f>IFERROR('1.49 Soft drinks (volume)'!T4*1000/'1.46 Population'!T28,"")</f>
        <v>167.14933750224247</v>
      </c>
      <c r="U4" s="94">
        <f>IFERROR('1.49 Soft drinks (volume)'!U4*1000/'1.46 Population'!U28,"")</f>
        <v>175.09951167466863</v>
      </c>
      <c r="V4" s="94">
        <f>IFERROR('1.49 Soft drinks (volume)'!V4*1000/'1.46 Population'!V28,"")</f>
        <v>127.57264695367959</v>
      </c>
      <c r="W4" s="94">
        <f>IFERROR('1.49 Soft drinks (volume)'!W4*1000/'1.46 Population'!W28,"")</f>
        <v>70.880597814050731</v>
      </c>
      <c r="X4" s="94">
        <f>IFERROR('1.49 Soft drinks (volume)'!X4*1000/'1.46 Population'!X28,"")</f>
        <v>53.422083956203792</v>
      </c>
      <c r="Y4" s="94">
        <f>IFERROR('1.49 Soft drinks (volume)'!Y4*1000/'1.46 Population'!Y28,"")</f>
        <v>58.245043532990664</v>
      </c>
      <c r="Z4" s="94">
        <f>IFERROR('1.49 Soft drinks (volume)'!Z4*1000/'1.46 Population'!Z28,"")</f>
        <v>94.753965026433505</v>
      </c>
      <c r="AA4" s="94">
        <f>IFERROR('1.49 Soft drinks (volume)'!AA4*1000/'1.46 Population'!AA28,"")</f>
        <v>149.34299954689624</v>
      </c>
      <c r="AB4" s="94">
        <f>IFERROR('1.49 Soft drinks (volume)'!AB4*1000/'1.46 Population'!AB28,"")</f>
        <v>215.20017252872211</v>
      </c>
      <c r="AC4" s="94">
        <f>IFERROR('1.49 Soft drinks (volume)'!AC4*1000/'1.46 Population'!AC28,"")</f>
        <v>83.26560768378279</v>
      </c>
      <c r="AD4" s="94">
        <f>IFERROR('1.49 Soft drinks (volume)'!AD4*1000/'1.46 Population'!AD28,"")</f>
        <v>32.437378474207939</v>
      </c>
      <c r="AE4" s="94">
        <f>IFERROR('1.49 Soft drinks (volume)'!AE4*1000/'1.46 Population'!AE28,"")</f>
        <v>123.15600153318461</v>
      </c>
      <c r="AF4" s="94">
        <f>IFERROR('1.49 Soft drinks (volume)'!AF4*1000/'1.46 Population'!AF28,"")</f>
        <v>63.248599741490736</v>
      </c>
      <c r="AG4" s="94">
        <f>IFERROR('1.49 Soft drinks (volume)'!AG4*1000/'1.46 Population'!AG28,"")</f>
        <v>44.954553349157649</v>
      </c>
      <c r="AH4" s="94">
        <f>IFERROR('1.49 Soft drinks (volume)'!AH4*1000/'1.46 Population'!AH28,"")</f>
        <v>117.62955616166626</v>
      </c>
      <c r="AI4" s="94">
        <f>IFERROR('1.49 Soft drinks (volume)'!AI4*1000/'1.46 Population'!AI28,"")</f>
        <v>105.07763674683989</v>
      </c>
      <c r="AJ4" s="94">
        <f>IFERROR('1.49 Soft drinks (volume)'!AJ4*1000/'1.46 Population'!AJ28,"")</f>
        <v>81.548995809192292</v>
      </c>
      <c r="AK4" s="94">
        <f>IFERROR('1.49 Soft drinks (volume)'!AK4*1000/'1.46 Population'!AK28,"")</f>
        <v>43.474977222684906</v>
      </c>
      <c r="AL4" s="94">
        <f>IFERROR('1.49 Soft drinks (volume)'!AL4*1000/'1.46 Population'!AL28,"")</f>
        <v>108.18061691648536</v>
      </c>
      <c r="AM4" s="94">
        <f>IFERROR('1.49 Soft drinks (volume)'!AM4*1000/'1.46 Population'!AM28,"")</f>
        <v>149.08854166666666</v>
      </c>
      <c r="AN4" s="94">
        <f>IFERROR('1.49 Soft drinks (volume)'!AN4*1000/'1.46 Population'!AN28,"")</f>
        <v>121.51454363089267</v>
      </c>
      <c r="AO4" s="94">
        <f>IFERROR('1.49 Soft drinks (volume)'!AO4*1000/'1.46 Population'!AO28,"")</f>
        <v>51.379638439581349</v>
      </c>
      <c r="AP4" s="94">
        <f>IFERROR('1.49 Soft drinks (volume)'!AP4*1000/'1.46 Population'!AP28,"")</f>
        <v>140.92885155406813</v>
      </c>
      <c r="AQ4" s="94">
        <f>IFERROR('1.49 Soft drinks (volume)'!AQ4*1000/'1.46 Population'!AQ28,"")</f>
        <v>215.22642216556608</v>
      </c>
      <c r="AR4" s="94">
        <f>IFERROR('1.49 Soft drinks (volume)'!AR4*1000/'1.46 Population'!AR28,"")</f>
        <v>44.71126622213491</v>
      </c>
      <c r="AS4" s="94">
        <f>IFERROR('1.49 Soft drinks (volume)'!AS4*1000/'1.46 Population'!AS28,"")</f>
        <v>90.779339569699559</v>
      </c>
      <c r="AT4" s="94">
        <f>IFERROR('1.49 Soft drinks (volume)'!AT4*1000/'1.46 Population'!AT28,"")</f>
        <v>121.86225441632463</v>
      </c>
      <c r="AU4" s="94">
        <f>IFERROR('1.49 Soft drinks (volume)'!AU4*1000/'1.46 Population'!AU28,"")</f>
        <v>80.827470082386199</v>
      </c>
      <c r="AV4" s="94">
        <f>IFERROR('1.49 Soft drinks (volume)'!AV4*1000/'1.46 Population'!AV28,"")</f>
        <v>116.12470167064438</v>
      </c>
      <c r="AW4" s="94">
        <f>IFERROR('1.49 Soft drinks (volume)'!AW4*1000/'1.46 Population'!AW28,"")</f>
        <v>142.34714575485367</v>
      </c>
      <c r="AX4" s="94">
        <f>IFERROR('1.49 Soft drinks (volume)'!AX4*1000/'1.46 Population'!AX28,"")</f>
        <v>92.991944676065813</v>
      </c>
      <c r="AY4" s="94">
        <f>IFERROR('1.49 Soft drinks (volume)'!AY4*1000/'1.46 Population'!AY28,"")</f>
        <v>195.09251468250932</v>
      </c>
      <c r="AZ4" s="94">
        <f>IFERROR('1.49 Soft drinks (volume)'!AZ4*1000/'1.46 Population'!AZ28,"")</f>
        <v>233.08104032741576</v>
      </c>
      <c r="BA4" s="94">
        <f>IFERROR('1.49 Soft drinks (volume)'!BA4*1000/'1.46 Population'!BA28,"")</f>
        <v>42.708117963272748</v>
      </c>
      <c r="BB4" s="94">
        <f>IFERROR('1.49 Soft drinks (volume)'!BB4*1000/'1.46 Population'!BB28,"")</f>
        <v>74.523709357533505</v>
      </c>
      <c r="BC4" s="94">
        <f>IFERROR('1.49 Soft drinks (volume)'!BC4*1000/'1.46 Population'!BC28,"")</f>
        <v>96.570350917945916</v>
      </c>
      <c r="BD4" s="94">
        <f>IFERROR('1.49 Soft drinks (volume)'!BD4*1000/'1.46 Population'!BD28,"")</f>
        <v>76.097078853860509</v>
      </c>
      <c r="BE4" s="94">
        <f>IFERROR('1.49 Soft drinks (volume)'!BE4*1000/'1.46 Population'!BE28,"")</f>
        <v>43.625587676302892</v>
      </c>
      <c r="BF4" s="94">
        <f>IFERROR('1.49 Soft drinks (volume)'!BF4*1000/'1.46 Population'!BF28,"")</f>
        <v>16.633491066426689</v>
      </c>
      <c r="BG4" s="94">
        <f>IFERROR('1.49 Soft drinks (volume)'!BG4*1000/'1.46 Population'!BG28,"")</f>
        <v>30.498893704725244</v>
      </c>
      <c r="BH4" s="94">
        <f>IFERROR('1.49 Soft drinks (volume)'!BH4*1000/'1.46 Population'!BH28,"")</f>
        <v>39.523344564801533</v>
      </c>
      <c r="BI4" s="94">
        <f>IFERROR('1.49 Soft drinks (volume)'!BI4*1000/'1.46 Population'!BI28,"")</f>
        <v>188.14307458143074</v>
      </c>
      <c r="BJ4" s="94">
        <f>IFERROR('1.49 Soft drinks (volume)'!BJ4*1000/'1.46 Population'!BJ28,"")</f>
        <v>11.999877645907256</v>
      </c>
      <c r="BK4" s="94">
        <f>IFERROR('1.49 Soft drinks (volume)'!BK4*1000/'1.46 Population'!BK28,"")</f>
        <v>24.980024106501986</v>
      </c>
      <c r="BL4" s="94">
        <f>IFERROR('1.49 Soft drinks (volume)'!BL4*1000/'1.46 Population'!BL28,"")</f>
        <v>57.975354033345631</v>
      </c>
      <c r="BM4" s="94">
        <f>IFERROR('1.49 Soft drinks (volume)'!BM4*1000/'1.46 Population'!BM28,"")</f>
        <v>186.36762675301415</v>
      </c>
      <c r="BN4" s="94">
        <f>IFERROR('1.49 Soft drinks (volume)'!BN4*1000/'1.46 Population'!BN28,"")</f>
        <v>65.737094843123955</v>
      </c>
      <c r="BO4" s="94">
        <f>IFERROR('1.49 Soft drinks (volume)'!BO4*1000/'1.46 Population'!BO28,"")</f>
        <v>70.915729876097473</v>
      </c>
      <c r="BP4" s="94">
        <f>IFERROR('1.49 Soft drinks (volume)'!BP4*1000/'1.46 Population'!BP28,"")</f>
        <v>247.82078920236199</v>
      </c>
      <c r="BQ4" s="94">
        <f>IFERROR('1.49 Soft drinks (volume)'!BQ4*1000/'1.46 Population'!BQ28,"")</f>
        <v>311.23104761498706</v>
      </c>
      <c r="BR4" s="94">
        <f>IFERROR('1.49 Soft drinks (volume)'!BR4*1000/'1.46 Population'!BR28,"")</f>
        <v>218.81537323332822</v>
      </c>
      <c r="BS4" s="94">
        <f>IFERROR('1.49 Soft drinks (volume)'!BS4*1000/'1.46 Population'!BS28,"")</f>
        <v>321.30668661855776</v>
      </c>
      <c r="BT4" s="94">
        <f>IFERROR('1.49 Soft drinks (volume)'!BT4*1000/'1.46 Population'!BT28,"")</f>
        <v>196.29145317041119</v>
      </c>
      <c r="BU4" s="94">
        <f>IFERROR('1.49 Soft drinks (volume)'!BU4*1000/'1.46 Population'!BU28,"")</f>
        <v>219.15769631430129</v>
      </c>
      <c r="BV4" s="94">
        <f>IFERROR('1.49 Soft drinks (volume)'!BV4*1000/'1.46 Population'!BV28,"")</f>
        <v>269.70716897678881</v>
      </c>
      <c r="BW4" s="94">
        <f>IFERROR('1.49 Soft drinks (volume)'!BW4*1000/'1.46 Population'!BW28,"")</f>
        <v>131.51031964831236</v>
      </c>
      <c r="BX4" s="94">
        <f>IFERROR('1.49 Soft drinks (volume)'!BX4*1000/'1.46 Population'!BX28,"")</f>
        <v>144.17986871739592</v>
      </c>
      <c r="BY4" s="94">
        <f>IFERROR('1.49 Soft drinks (volume)'!BY4*1000/'1.46 Population'!BY28,"")</f>
        <v>227.8427568320156</v>
      </c>
      <c r="BZ4" s="94">
        <f>IFERROR('1.49 Soft drinks (volume)'!BZ4*1000/'1.46 Population'!BZ28,"")</f>
        <v>249.1812522253534</v>
      </c>
      <c r="CA4" s="94">
        <f>IFERROR('1.49 Soft drinks (volume)'!CA4*1000/'1.46 Population'!CA28,"")</f>
        <v>151.6030969021794</v>
      </c>
      <c r="CB4" s="94">
        <f>IFERROR('1.49 Soft drinks (volume)'!CB4*1000/'1.46 Population'!CB28,"")</f>
        <v>199.09223786445111</v>
      </c>
      <c r="CC4" s="94">
        <f>IFERROR('1.49 Soft drinks (volume)'!CC4*1000/'1.46 Population'!CC28,"")</f>
        <v>247.31212985303796</v>
      </c>
      <c r="CD4" s="94">
        <f>IFERROR('1.49 Soft drinks (volume)'!CD4*1000/'1.46 Population'!CD28,"")</f>
        <v>130.55329611991084</v>
      </c>
      <c r="CE4" s="94">
        <f>IFERROR('1.49 Soft drinks (volume)'!CE4*1000/'1.46 Population'!CE28,"")</f>
        <v>158.2193143387635</v>
      </c>
      <c r="CF4" s="94">
        <f>IFERROR('1.49 Soft drinks (volume)'!CF4*1000/'1.46 Population'!CF28,"")</f>
        <v>170.34642654429661</v>
      </c>
      <c r="CG4" s="94">
        <f>IFERROR('1.49 Soft drinks (volume)'!CG4*1000/'1.46 Population'!CG28,"")</f>
        <v>258.1728414316454</v>
      </c>
      <c r="CH4" s="94">
        <f>IFERROR('1.49 Soft drinks (volume)'!CH4*1000/'1.46 Population'!CH28,"")</f>
        <v>136.6692482966854</v>
      </c>
      <c r="CI4" s="94">
        <f>IFERROR('1.49 Soft drinks (volume)'!CI4*1000/'1.46 Population'!CI28,"")</f>
        <v>243.33971911738357</v>
      </c>
      <c r="CJ4" s="94">
        <f>IFERROR('1.49 Soft drinks (volume)'!CJ4*1000/'1.46 Population'!CJ28,"")</f>
        <v>96.135254633341731</v>
      </c>
      <c r="CK4" s="94">
        <f>IFERROR('1.49 Soft drinks (volume)'!CK4*1000/'1.46 Population'!CK28,"")</f>
        <v>136.60625662563555</v>
      </c>
      <c r="CL4" s="94">
        <f>IFERROR('1.49 Soft drinks (volume)'!CL4*1000/'1.46 Population'!CL28,"")</f>
        <v>3670.4580418396472</v>
      </c>
      <c r="CM4" s="94">
        <f>IFERROR('1.49 Soft drinks (volume)'!CM4*1000/'1.46 Population'!CM28,"")</f>
        <v>376.88398250681473</v>
      </c>
      <c r="CN4" s="94">
        <f>IFERROR('1.49 Soft drinks (volume)'!CN4*1000/'1.46 Population'!CN28,"")</f>
        <v>250.04920079199783</v>
      </c>
      <c r="CO4" s="94">
        <f>IFERROR('1.49 Soft drinks (volume)'!CO4*1000/'1.46 Population'!CO28,"")</f>
        <v>33.887340897840964</v>
      </c>
      <c r="CP4" s="94">
        <f>IFERROR('1.49 Soft drinks (volume)'!CP4*1000/'1.46 Population'!CP28,"")</f>
        <v>31.231443953338815</v>
      </c>
    </row>
    <row r="5" spans="1:94" x14ac:dyDescent="0.25">
      <c r="A5" s="78" t="s">
        <v>26</v>
      </c>
      <c r="B5" s="94">
        <f>IFERROR('1.49 Soft drinks (volume)'!B5*1000/'1.46 Population'!B29,"")</f>
        <v>65.336968693249077</v>
      </c>
      <c r="C5" s="94"/>
      <c r="D5" s="94"/>
      <c r="E5" s="94">
        <f>IFERROR('1.49 Soft drinks (volume)'!E5*1000/'1.46 Population'!E29,"")</f>
        <v>20.311553642188194</v>
      </c>
      <c r="F5" s="94">
        <f>IFERROR('1.49 Soft drinks (volume)'!F5*1000/'1.46 Population'!F29,"")</f>
        <v>92.871575444226536</v>
      </c>
      <c r="G5" s="94">
        <f>IFERROR('1.49 Soft drinks (volume)'!G5*1000/'1.46 Population'!G29,"")</f>
        <v>2.5425447577881446</v>
      </c>
      <c r="H5" s="94">
        <f>IFERROR('1.49 Soft drinks (volume)'!H5*1000/'1.46 Population'!H29,"")</f>
        <v>49.278781777131819</v>
      </c>
      <c r="I5" s="94">
        <f>IFERROR('1.49 Soft drinks (volume)'!I5*1000/'1.46 Population'!I29,"")</f>
        <v>140.17416636646985</v>
      </c>
      <c r="J5" s="94">
        <f>IFERROR('1.49 Soft drinks (volume)'!J5*1000/'1.46 Population'!J29,"")</f>
        <v>32.465967955667992</v>
      </c>
      <c r="K5" s="94">
        <f>IFERROR('1.49 Soft drinks (volume)'!K5*1000/'1.46 Population'!K29,"")</f>
        <v>35.541834244611216</v>
      </c>
      <c r="L5" s="94">
        <f>IFERROR('1.49 Soft drinks (volume)'!L5*1000/'1.46 Population'!L29,"")</f>
        <v>5.2203203362953854</v>
      </c>
      <c r="M5" s="94">
        <f>IFERROR('1.49 Soft drinks (volume)'!M5*1000/'1.46 Population'!M29,"")</f>
        <v>63.22637718643827</v>
      </c>
      <c r="N5" s="94">
        <f>IFERROR('1.49 Soft drinks (volume)'!N5*1000/'1.46 Population'!N29,"")</f>
        <v>80.076795956061048</v>
      </c>
      <c r="O5" s="94">
        <f>IFERROR('1.49 Soft drinks (volume)'!O5*1000/'1.46 Population'!O29,"")</f>
        <v>72.502105128992682</v>
      </c>
      <c r="P5" s="94">
        <f>IFERROR('1.49 Soft drinks (volume)'!P5*1000/'1.46 Population'!P29,"")</f>
        <v>94.672480551312574</v>
      </c>
      <c r="Q5" s="94">
        <f>IFERROR('1.49 Soft drinks (volume)'!Q5*1000/'1.46 Population'!Q29,"")</f>
        <v>63.344199773825814</v>
      </c>
      <c r="R5" s="94">
        <f>IFERROR('1.49 Soft drinks (volume)'!R5*1000/'1.46 Population'!R29,"")</f>
        <v>15.109239685527452</v>
      </c>
      <c r="S5" s="94">
        <f>IFERROR('1.49 Soft drinks (volume)'!S5*1000/'1.46 Population'!S29,"")</f>
        <v>8.3523819890424882</v>
      </c>
      <c r="T5" s="94">
        <f>IFERROR('1.49 Soft drinks (volume)'!T5*1000/'1.46 Population'!T29,"")</f>
        <v>169.64007051817362</v>
      </c>
      <c r="U5" s="94">
        <f>IFERROR('1.49 Soft drinks (volume)'!U5*1000/'1.46 Population'!U29,"")</f>
        <v>177.33650428230234</v>
      </c>
      <c r="V5" s="94">
        <f>IFERROR('1.49 Soft drinks (volume)'!V5*1000/'1.46 Population'!V29,"")</f>
        <v>131.59543802481514</v>
      </c>
      <c r="W5" s="94">
        <f>IFERROR('1.49 Soft drinks (volume)'!W5*1000/'1.46 Population'!W29,"")</f>
        <v>79.907369368311919</v>
      </c>
      <c r="X5" s="94">
        <f>IFERROR('1.49 Soft drinks (volume)'!X5*1000/'1.46 Population'!X29,"")</f>
        <v>55.68270825068408</v>
      </c>
      <c r="Y5" s="94">
        <f>IFERROR('1.49 Soft drinks (volume)'!Y5*1000/'1.46 Population'!Y29,"")</f>
        <v>62.632169803931802</v>
      </c>
      <c r="Z5" s="94">
        <f>IFERROR('1.49 Soft drinks (volume)'!Z5*1000/'1.46 Population'!Z29,"")</f>
        <v>113.17660623919032</v>
      </c>
      <c r="AA5" s="94">
        <f>IFERROR('1.49 Soft drinks (volume)'!AA5*1000/'1.46 Population'!AA29,"")</f>
        <v>169.57214383249885</v>
      </c>
      <c r="AB5" s="94">
        <f>IFERROR('1.49 Soft drinks (volume)'!AB5*1000/'1.46 Population'!AB29,"")</f>
        <v>228.37156368345663</v>
      </c>
      <c r="AC5" s="94">
        <f>IFERROR('1.49 Soft drinks (volume)'!AC5*1000/'1.46 Population'!AC29,"")</f>
        <v>87.644959857270294</v>
      </c>
      <c r="AD5" s="94">
        <f>IFERROR('1.49 Soft drinks (volume)'!AD5*1000/'1.46 Population'!AD29,"")</f>
        <v>34.462160547718604</v>
      </c>
      <c r="AE5" s="94">
        <f>IFERROR('1.49 Soft drinks (volume)'!AE5*1000/'1.46 Population'!AE29,"")</f>
        <v>133.01585423568386</v>
      </c>
      <c r="AF5" s="94">
        <f>IFERROR('1.49 Soft drinks (volume)'!AF5*1000/'1.46 Population'!AF29,"")</f>
        <v>68.235191789162386</v>
      </c>
      <c r="AG5" s="94">
        <f>IFERROR('1.49 Soft drinks (volume)'!AG5*1000/'1.46 Population'!AG29,"")</f>
        <v>52.746612268687166</v>
      </c>
      <c r="AH5" s="94">
        <f>IFERROR('1.49 Soft drinks (volume)'!AH5*1000/'1.46 Population'!AH29,"")</f>
        <v>127.93398230963086</v>
      </c>
      <c r="AI5" s="94">
        <f>IFERROR('1.49 Soft drinks (volume)'!AI5*1000/'1.46 Population'!AI29,"")</f>
        <v>118.55628325293803</v>
      </c>
      <c r="AJ5" s="94">
        <f>IFERROR('1.49 Soft drinks (volume)'!AJ5*1000/'1.46 Population'!AJ29,"")</f>
        <v>92.890995260663502</v>
      </c>
      <c r="AK5" s="94">
        <f>IFERROR('1.49 Soft drinks (volume)'!AK5*1000/'1.46 Population'!AK29,"")</f>
        <v>50.029766072471929</v>
      </c>
      <c r="AL5" s="94">
        <f>IFERROR('1.49 Soft drinks (volume)'!AL5*1000/'1.46 Population'!AL29,"")</f>
        <v>123.05077032218341</v>
      </c>
      <c r="AM5" s="94">
        <f>IFERROR('1.49 Soft drinks (volume)'!AM5*1000/'1.46 Population'!AM29,"")</f>
        <v>158.66870183537472</v>
      </c>
      <c r="AN5" s="94">
        <f>IFERROR('1.49 Soft drinks (volume)'!AN5*1000/'1.46 Population'!AN29,"")</f>
        <v>134.18546365914787</v>
      </c>
      <c r="AO5" s="94">
        <f>IFERROR('1.49 Soft drinks (volume)'!AO5*1000/'1.46 Population'!AO29,"")</f>
        <v>59.4691686653521</v>
      </c>
      <c r="AP5" s="94">
        <f>IFERROR('1.49 Soft drinks (volume)'!AP5*1000/'1.46 Population'!AP29,"")</f>
        <v>145.71789169040662</v>
      </c>
      <c r="AQ5" s="94">
        <f>IFERROR('1.49 Soft drinks (volume)'!AQ5*1000/'1.46 Population'!AQ29,"")</f>
        <v>238.59878098121877</v>
      </c>
      <c r="AR5" s="94">
        <f>IFERROR('1.49 Soft drinks (volume)'!AR5*1000/'1.46 Population'!AR29,"")</f>
        <v>44.027512939253612</v>
      </c>
      <c r="AS5" s="94">
        <f>IFERROR('1.49 Soft drinks (volume)'!AS5*1000/'1.46 Population'!AS29,"")</f>
        <v>89.794382425706857</v>
      </c>
      <c r="AT5" s="94">
        <f>IFERROR('1.49 Soft drinks (volume)'!AT5*1000/'1.46 Population'!AT29,"")</f>
        <v>126.82700438036022</v>
      </c>
      <c r="AU5" s="94">
        <f>IFERROR('1.49 Soft drinks (volume)'!AU5*1000/'1.46 Population'!AU29,"")</f>
        <v>80.012620960758781</v>
      </c>
      <c r="AV5" s="94">
        <f>IFERROR('1.49 Soft drinks (volume)'!AV5*1000/'1.46 Population'!AV29,"")</f>
        <v>115.55403288958496</v>
      </c>
      <c r="AW5" s="94">
        <f>IFERROR('1.49 Soft drinks (volume)'!AW5*1000/'1.46 Population'!AW29,"")</f>
        <v>151.13606476769849</v>
      </c>
      <c r="AX5" s="94">
        <f>IFERROR('1.49 Soft drinks (volume)'!AX5*1000/'1.46 Population'!AX29,"")</f>
        <v>91.590416566337581</v>
      </c>
      <c r="AY5" s="94">
        <f>IFERROR('1.49 Soft drinks (volume)'!AY5*1000/'1.46 Population'!AY29,"")</f>
        <v>204.27263985144413</v>
      </c>
      <c r="AZ5" s="94">
        <f>IFERROR('1.49 Soft drinks (volume)'!AZ5*1000/'1.46 Population'!AZ29,"")</f>
        <v>248.15602067202803</v>
      </c>
      <c r="BA5" s="94">
        <f>IFERROR('1.49 Soft drinks (volume)'!BA5*1000/'1.46 Population'!BA29,"")</f>
        <v>45.378781410439643</v>
      </c>
      <c r="BB5" s="94">
        <f>IFERROR('1.49 Soft drinks (volume)'!BB5*1000/'1.46 Population'!BB29,"")</f>
        <v>84.40582150589367</v>
      </c>
      <c r="BC5" s="94">
        <f>IFERROR('1.49 Soft drinks (volume)'!BC5*1000/'1.46 Population'!BC29,"")</f>
        <v>82.269816224243556</v>
      </c>
      <c r="BD5" s="94">
        <f>IFERROR('1.49 Soft drinks (volume)'!BD5*1000/'1.46 Population'!BD29,"")</f>
        <v>77.746168845420996</v>
      </c>
      <c r="BE5" s="94">
        <f>IFERROR('1.49 Soft drinks (volume)'!BE5*1000/'1.46 Population'!BE29,"")</f>
        <v>46.562884898548845</v>
      </c>
      <c r="BF5" s="94">
        <f>IFERROR('1.49 Soft drinks (volume)'!BF5*1000/'1.46 Population'!BF29,"")</f>
        <v>16.958405445274298</v>
      </c>
      <c r="BG5" s="94">
        <f>IFERROR('1.49 Soft drinks (volume)'!BG5*1000/'1.46 Population'!BG29,"")</f>
        <v>32.336992854277774</v>
      </c>
      <c r="BH5" s="94">
        <f>IFERROR('1.49 Soft drinks (volume)'!BH5*1000/'1.46 Population'!BH29,"")</f>
        <v>40.21476282834297</v>
      </c>
      <c r="BI5" s="94">
        <f>IFERROR('1.49 Soft drinks (volume)'!BI5*1000/'1.46 Population'!BI29,"")</f>
        <v>204.95687400032887</v>
      </c>
      <c r="BJ5" s="94">
        <f>IFERROR('1.49 Soft drinks (volume)'!BJ5*1000/'1.46 Population'!BJ29,"")</f>
        <v>12.553984817189303</v>
      </c>
      <c r="BK5" s="94">
        <f>IFERROR('1.49 Soft drinks (volume)'!BK5*1000/'1.46 Population'!BK29,"")</f>
        <v>26.220369171527569</v>
      </c>
      <c r="BL5" s="94">
        <f>IFERROR('1.49 Soft drinks (volume)'!BL5*1000/'1.46 Population'!BL29,"")</f>
        <v>65.610963822252728</v>
      </c>
      <c r="BM5" s="94">
        <f>IFERROR('1.49 Soft drinks (volume)'!BM5*1000/'1.46 Population'!BM29,"")</f>
        <v>178.92019402429156</v>
      </c>
      <c r="BN5" s="94">
        <f>IFERROR('1.49 Soft drinks (volume)'!BN5*1000/'1.46 Population'!BN29,"")</f>
        <v>68.929324928200828</v>
      </c>
      <c r="BO5" s="94">
        <f>IFERROR('1.49 Soft drinks (volume)'!BO5*1000/'1.46 Population'!BO29,"")</f>
        <v>74.365562133782873</v>
      </c>
      <c r="BP5" s="94">
        <f>IFERROR('1.49 Soft drinks (volume)'!BP5*1000/'1.46 Population'!BP29,"")</f>
        <v>261.76773490034532</v>
      </c>
      <c r="BQ5" s="94">
        <f>IFERROR('1.49 Soft drinks (volume)'!BQ5*1000/'1.46 Population'!BQ29,"")</f>
        <v>315.8743059429774</v>
      </c>
      <c r="BR5" s="94">
        <f>IFERROR('1.49 Soft drinks (volume)'!BR5*1000/'1.46 Population'!BR29,"")</f>
        <v>223.52219862459549</v>
      </c>
      <c r="BS5" s="94">
        <f>IFERROR('1.49 Soft drinks (volume)'!BS5*1000/'1.46 Population'!BS29,"")</f>
        <v>325.94665639922249</v>
      </c>
      <c r="BT5" s="94">
        <f>IFERROR('1.49 Soft drinks (volume)'!BT5*1000/'1.46 Population'!BT29,"")</f>
        <v>209.66395333671537</v>
      </c>
      <c r="BU5" s="94">
        <f>IFERROR('1.49 Soft drinks (volume)'!BU5*1000/'1.46 Population'!BU29,"")</f>
        <v>232.92964458106491</v>
      </c>
      <c r="BV5" s="94">
        <f>IFERROR('1.49 Soft drinks (volume)'!BV5*1000/'1.46 Population'!BV29,"")</f>
        <v>287.28828289460978</v>
      </c>
      <c r="BW5" s="94">
        <f>IFERROR('1.49 Soft drinks (volume)'!BW5*1000/'1.46 Population'!BW29,"")</f>
        <v>129.59970279557908</v>
      </c>
      <c r="BX5" s="94">
        <f>IFERROR('1.49 Soft drinks (volume)'!BX5*1000/'1.46 Population'!BX29,"")</f>
        <v>144.93978449186562</v>
      </c>
      <c r="BY5" s="94">
        <f>IFERROR('1.49 Soft drinks (volume)'!BY5*1000/'1.46 Population'!BY29,"")</f>
        <v>237.56193658093434</v>
      </c>
      <c r="BZ5" s="94">
        <f>IFERROR('1.49 Soft drinks (volume)'!BZ5*1000/'1.46 Population'!BZ29,"")</f>
        <v>268.82036852159683</v>
      </c>
      <c r="CA5" s="94">
        <f>IFERROR('1.49 Soft drinks (volume)'!CA5*1000/'1.46 Population'!CA29,"")</f>
        <v>154.76648527822059</v>
      </c>
      <c r="CB5" s="94">
        <f>IFERROR('1.49 Soft drinks (volume)'!CB5*1000/'1.46 Population'!CB29,"")</f>
        <v>194.59159477322032</v>
      </c>
      <c r="CC5" s="94">
        <f>IFERROR('1.49 Soft drinks (volume)'!CC5*1000/'1.46 Population'!CC29,"")</f>
        <v>264.51020033082153</v>
      </c>
      <c r="CD5" s="94">
        <f>IFERROR('1.49 Soft drinks (volume)'!CD5*1000/'1.46 Population'!CD29,"")</f>
        <v>136.80940676605363</v>
      </c>
      <c r="CE5" s="94">
        <f>IFERROR('1.49 Soft drinks (volume)'!CE5*1000/'1.46 Population'!CE29,"")</f>
        <v>156.9755947543</v>
      </c>
      <c r="CF5" s="94">
        <f>IFERROR('1.49 Soft drinks (volume)'!CF5*1000/'1.46 Population'!CF29,"")</f>
        <v>175.63142676598434</v>
      </c>
      <c r="CG5" s="94">
        <f>IFERROR('1.49 Soft drinks (volume)'!CG5*1000/'1.46 Population'!CG29,"")</f>
        <v>273.68639995409751</v>
      </c>
      <c r="CH5" s="94">
        <f>IFERROR('1.49 Soft drinks (volume)'!CH5*1000/'1.46 Population'!CH29,"")</f>
        <v>140.66973872584109</v>
      </c>
      <c r="CI5" s="94">
        <f>IFERROR('1.49 Soft drinks (volume)'!CI5*1000/'1.46 Population'!CI29,"")</f>
        <v>264.44167954169461</v>
      </c>
      <c r="CJ5" s="94">
        <f>IFERROR('1.49 Soft drinks (volume)'!CJ5*1000/'1.46 Population'!CJ29,"")</f>
        <v>110.63188283446524</v>
      </c>
      <c r="CK5" s="94">
        <f>IFERROR('1.49 Soft drinks (volume)'!CK5*1000/'1.46 Population'!CK29,"")</f>
        <v>148.64692259341797</v>
      </c>
      <c r="CL5" s="94">
        <f>IFERROR('1.49 Soft drinks (volume)'!CL5*1000/'1.46 Population'!CL29,"")</f>
        <v>4193.5141053880352</v>
      </c>
      <c r="CM5" s="94">
        <f>IFERROR('1.49 Soft drinks (volume)'!CM5*1000/'1.46 Population'!CM29,"")</f>
        <v>409.39353724535414</v>
      </c>
      <c r="CN5" s="94">
        <f>IFERROR('1.49 Soft drinks (volume)'!CN5*1000/'1.46 Population'!CN29,"")</f>
        <v>249.50881251597545</v>
      </c>
      <c r="CO5" s="94">
        <f>IFERROR('1.49 Soft drinks (volume)'!CO5*1000/'1.46 Population'!CO29,"")</f>
        <v>33.102014550393115</v>
      </c>
      <c r="CP5" s="94">
        <f>IFERROR('1.49 Soft drinks (volume)'!CP5*1000/'1.46 Population'!CP29,"")</f>
        <v>32.405137227920306</v>
      </c>
    </row>
    <row r="6" spans="1:94" x14ac:dyDescent="0.25">
      <c r="A6" s="78" t="s">
        <v>27</v>
      </c>
      <c r="B6" s="94">
        <f>IFERROR('1.49 Soft drinks (volume)'!B6*1000/'1.46 Population'!B30,"")</f>
        <v>67.958016009136671</v>
      </c>
      <c r="C6" s="94">
        <f>IFERROR('1.49 Soft drinks (volume)'!C6*1000/'1.46 Population'!C30,"")</f>
        <v>26.468006182077442</v>
      </c>
      <c r="D6" s="94">
        <f>IFERROR('1.49 Soft drinks (volume)'!D6*1000/'1.46 Population'!D30,"")</f>
        <v>28.458157166640714</v>
      </c>
      <c r="E6" s="94">
        <f>IFERROR('1.49 Soft drinks (volume)'!E6*1000/'1.46 Population'!E30,"")</f>
        <v>23.330109032942033</v>
      </c>
      <c r="F6" s="94">
        <f>IFERROR('1.49 Soft drinks (volume)'!F6*1000/'1.46 Population'!F30,"")</f>
        <v>97.516031547136436</v>
      </c>
      <c r="G6" s="94">
        <f>IFERROR('1.49 Soft drinks (volume)'!G6*1000/'1.46 Population'!G30,"")</f>
        <v>2.7995862211380613</v>
      </c>
      <c r="H6" s="94">
        <f>IFERROR('1.49 Soft drinks (volume)'!H6*1000/'1.46 Population'!H30,"")</f>
        <v>50.998214706411915</v>
      </c>
      <c r="I6" s="94">
        <f>IFERROR('1.49 Soft drinks (volume)'!I6*1000/'1.46 Population'!I30,"")</f>
        <v>149.1489744653212</v>
      </c>
      <c r="J6" s="94">
        <f>IFERROR('1.49 Soft drinks (volume)'!J6*1000/'1.46 Population'!J30,"")</f>
        <v>35.731370256192193</v>
      </c>
      <c r="K6" s="94">
        <f>IFERROR('1.49 Soft drinks (volume)'!K6*1000/'1.46 Population'!K30,"")</f>
        <v>37.323571442554275</v>
      </c>
      <c r="L6" s="94">
        <f>IFERROR('1.49 Soft drinks (volume)'!L6*1000/'1.46 Population'!L30,"")</f>
        <v>5.740410466632949</v>
      </c>
      <c r="M6" s="94">
        <f>IFERROR('1.49 Soft drinks (volume)'!M6*1000/'1.46 Population'!M30,"")</f>
        <v>70.744312392282396</v>
      </c>
      <c r="N6" s="94">
        <f>IFERROR('1.49 Soft drinks (volume)'!N6*1000/'1.46 Population'!N30,"")</f>
        <v>81.287349701202388</v>
      </c>
      <c r="O6" s="94">
        <f>IFERROR('1.49 Soft drinks (volume)'!O6*1000/'1.46 Population'!O30,"")</f>
        <v>76.826521563549917</v>
      </c>
      <c r="P6" s="94">
        <f>IFERROR('1.49 Soft drinks (volume)'!P6*1000/'1.46 Population'!P30,"")</f>
        <v>96.705980198720624</v>
      </c>
      <c r="Q6" s="94">
        <f>IFERROR('1.49 Soft drinks (volume)'!Q6*1000/'1.46 Population'!Q30,"")</f>
        <v>67.613084726586095</v>
      </c>
      <c r="R6" s="94">
        <f>IFERROR('1.49 Soft drinks (volume)'!R6*1000/'1.46 Population'!R30,"")</f>
        <v>16.308310451280619</v>
      </c>
      <c r="S6" s="94">
        <f>IFERROR('1.49 Soft drinks (volume)'!S6*1000/'1.46 Population'!S30,"")</f>
        <v>9.1383248761382454</v>
      </c>
      <c r="T6" s="94">
        <f>IFERROR('1.49 Soft drinks (volume)'!T6*1000/'1.46 Population'!T30,"")</f>
        <v>171.32819044523072</v>
      </c>
      <c r="U6" s="94">
        <f>IFERROR('1.49 Soft drinks (volume)'!U6*1000/'1.46 Population'!U30,"")</f>
        <v>179.09264675633506</v>
      </c>
      <c r="V6" s="94">
        <f>IFERROR('1.49 Soft drinks (volume)'!V6*1000/'1.46 Population'!V30,"")</f>
        <v>133.19873941303919</v>
      </c>
      <c r="W6" s="94">
        <f>IFERROR('1.49 Soft drinks (volume)'!W6*1000/'1.46 Population'!W30,"")</f>
        <v>85.827643442660701</v>
      </c>
      <c r="X6" s="94">
        <f>IFERROR('1.49 Soft drinks (volume)'!X6*1000/'1.46 Population'!X30,"")</f>
        <v>56.377268816323188</v>
      </c>
      <c r="Y6" s="94">
        <f>IFERROR('1.49 Soft drinks (volume)'!Y6*1000/'1.46 Population'!Y30,"")</f>
        <v>66.920310626987018</v>
      </c>
      <c r="Z6" s="94">
        <f>IFERROR('1.49 Soft drinks (volume)'!Z6*1000/'1.46 Population'!Z30,"")</f>
        <v>125.38249990316457</v>
      </c>
      <c r="AA6" s="94">
        <f>IFERROR('1.49 Soft drinks (volume)'!AA6*1000/'1.46 Population'!AA30,"")</f>
        <v>186.94321348622594</v>
      </c>
      <c r="AB6" s="94">
        <f>IFERROR('1.49 Soft drinks (volume)'!AB6*1000/'1.46 Population'!AB30,"")</f>
        <v>232.67584082861711</v>
      </c>
      <c r="AC6" s="94">
        <f>IFERROR('1.49 Soft drinks (volume)'!AC6*1000/'1.46 Population'!AC30,"")</f>
        <v>94.393292911146034</v>
      </c>
      <c r="AD6" s="94">
        <f>IFERROR('1.49 Soft drinks (volume)'!AD6*1000/'1.46 Population'!AD30,"")</f>
        <v>38.296582909887654</v>
      </c>
      <c r="AE6" s="94">
        <f>IFERROR('1.49 Soft drinks (volume)'!AE6*1000/'1.46 Population'!AE30,"")</f>
        <v>141.80764705300729</v>
      </c>
      <c r="AF6" s="94">
        <f>IFERROR('1.49 Soft drinks (volume)'!AF6*1000/'1.46 Population'!AF30,"")</f>
        <v>74.061058642653194</v>
      </c>
      <c r="AG6" s="94">
        <f>IFERROR('1.49 Soft drinks (volume)'!AG6*1000/'1.46 Population'!AG30,"")</f>
        <v>58.136455912206891</v>
      </c>
      <c r="AH6" s="94">
        <f>IFERROR('1.49 Soft drinks (volume)'!AH6*1000/'1.46 Population'!AH30,"")</f>
        <v>130.4990393615449</v>
      </c>
      <c r="AI6" s="94">
        <f>IFERROR('1.49 Soft drinks (volume)'!AI6*1000/'1.46 Population'!AI30,"")</f>
        <v>117.80060934503248</v>
      </c>
      <c r="AJ6" s="94">
        <f>IFERROR('1.49 Soft drinks (volume)'!AJ6*1000/'1.46 Population'!AJ30,"")</f>
        <v>102.60889006889035</v>
      </c>
      <c r="AK6" s="94">
        <f>IFERROR('1.49 Soft drinks (volume)'!AK6*1000/'1.46 Population'!AK30,"")</f>
        <v>56.352782720031925</v>
      </c>
      <c r="AL6" s="94">
        <f>IFERROR('1.49 Soft drinks (volume)'!AL6*1000/'1.46 Population'!AL30,"")</f>
        <v>134.94758600324818</v>
      </c>
      <c r="AM6" s="94">
        <f>IFERROR('1.49 Soft drinks (volume)'!AM6*1000/'1.46 Population'!AM30,"")</f>
        <v>161.53244431200179</v>
      </c>
      <c r="AN6" s="94">
        <f>IFERROR('1.49 Soft drinks (volume)'!AN6*1000/'1.46 Population'!AN30,"")</f>
        <v>133.34001202163896</v>
      </c>
      <c r="AO6" s="94">
        <f>IFERROR('1.49 Soft drinks (volume)'!AO6*1000/'1.46 Population'!AO30,"")</f>
        <v>65.673737039464953</v>
      </c>
      <c r="AP6" s="94">
        <f>IFERROR('1.49 Soft drinks (volume)'!AP6*1000/'1.46 Population'!AP30,"")</f>
        <v>152.86141211415924</v>
      </c>
      <c r="AQ6" s="94">
        <f>IFERROR('1.49 Soft drinks (volume)'!AQ6*1000/'1.46 Population'!AQ30,"")</f>
        <v>261.55470864059816</v>
      </c>
      <c r="AR6" s="94">
        <f>IFERROR('1.49 Soft drinks (volume)'!AR6*1000/'1.46 Population'!AR30,"")</f>
        <v>45.072872642929624</v>
      </c>
      <c r="AS6" s="94">
        <f>IFERROR('1.49 Soft drinks (volume)'!AS6*1000/'1.46 Population'!AS30,"")</f>
        <v>91.178423825090107</v>
      </c>
      <c r="AT6" s="94">
        <f>IFERROR('1.49 Soft drinks (volume)'!AT6*1000/'1.46 Population'!AT30,"")</f>
        <v>132.16783656232914</v>
      </c>
      <c r="AU6" s="94">
        <f>IFERROR('1.49 Soft drinks (volume)'!AU6*1000/'1.46 Population'!AU30,"")</f>
        <v>79.421030703910205</v>
      </c>
      <c r="AV6" s="94">
        <f>IFERROR('1.49 Soft drinks (volume)'!AV6*1000/'1.46 Population'!AV30,"")</f>
        <v>117.17809143022303</v>
      </c>
      <c r="AW6" s="94">
        <f>IFERROR('1.49 Soft drinks (volume)'!AW6*1000/'1.46 Population'!AW30,"")</f>
        <v>160.32559609826589</v>
      </c>
      <c r="AX6" s="94">
        <f>IFERROR('1.49 Soft drinks (volume)'!AX6*1000/'1.46 Population'!AX30,"")</f>
        <v>91.742168532006872</v>
      </c>
      <c r="AY6" s="94">
        <f>IFERROR('1.49 Soft drinks (volume)'!AY6*1000/'1.46 Population'!AY30,"")</f>
        <v>211.18549782499719</v>
      </c>
      <c r="AZ6" s="94">
        <f>IFERROR('1.49 Soft drinks (volume)'!AZ6*1000/'1.46 Population'!AZ30,"")</f>
        <v>263.51172848515301</v>
      </c>
      <c r="BA6" s="94">
        <f>IFERROR('1.49 Soft drinks (volume)'!BA6*1000/'1.46 Population'!BA30,"")</f>
        <v>47.849170614376014</v>
      </c>
      <c r="BB6" s="94">
        <f>IFERROR('1.49 Soft drinks (volume)'!BB6*1000/'1.46 Population'!BB30,"")</f>
        <v>96.71790860684095</v>
      </c>
      <c r="BC6" s="94">
        <f>IFERROR('1.49 Soft drinks (volume)'!BC6*1000/'1.46 Population'!BC30,"")</f>
        <v>95.228866214444508</v>
      </c>
      <c r="BD6" s="94">
        <f>IFERROR('1.49 Soft drinks (volume)'!BD6*1000/'1.46 Population'!BD30,"")</f>
        <v>82.749790307093548</v>
      </c>
      <c r="BE6" s="94">
        <f>IFERROR('1.49 Soft drinks (volume)'!BE6*1000/'1.46 Population'!BE30,"")</f>
        <v>49.766585814755679</v>
      </c>
      <c r="BF6" s="94">
        <f>IFERROR('1.49 Soft drinks (volume)'!BF6*1000/'1.46 Population'!BF30,"")</f>
        <v>15.735017772645975</v>
      </c>
      <c r="BG6" s="94">
        <f>IFERROR('1.49 Soft drinks (volume)'!BG6*1000/'1.46 Population'!BG30,"")</f>
        <v>34.344773336440973</v>
      </c>
      <c r="BH6" s="94">
        <f>IFERROR('1.49 Soft drinks (volume)'!BH6*1000/'1.46 Population'!BH30,"")</f>
        <v>41.545252589365568</v>
      </c>
      <c r="BI6" s="94">
        <f>IFERROR('1.49 Soft drinks (volume)'!BI6*1000/'1.46 Population'!BI30,"")</f>
        <v>220.76663239829637</v>
      </c>
      <c r="BJ6" s="94">
        <f>IFERROR('1.49 Soft drinks (volume)'!BJ6*1000/'1.46 Population'!BJ30,"")</f>
        <v>13.171687840290382</v>
      </c>
      <c r="BK6" s="94">
        <f>IFERROR('1.49 Soft drinks (volume)'!BK6*1000/'1.46 Population'!BK30,"")</f>
        <v>29.029910511047383</v>
      </c>
      <c r="BL6" s="94">
        <f>IFERROR('1.49 Soft drinks (volume)'!BL6*1000/'1.46 Population'!BL30,"")</f>
        <v>75.471961644685535</v>
      </c>
      <c r="BM6" s="94">
        <f>IFERROR('1.49 Soft drinks (volume)'!BM6*1000/'1.46 Population'!BM30,"")</f>
        <v>178.65694474467486</v>
      </c>
      <c r="BN6" s="94">
        <f>IFERROR('1.49 Soft drinks (volume)'!BN6*1000/'1.46 Population'!BN30,"")</f>
        <v>72.341148630504833</v>
      </c>
      <c r="BO6" s="94">
        <f>IFERROR('1.49 Soft drinks (volume)'!BO6*1000/'1.46 Population'!BO30,"")</f>
        <v>77.578060598749431</v>
      </c>
      <c r="BP6" s="94">
        <f>IFERROR('1.49 Soft drinks (volume)'!BP6*1000/'1.46 Population'!BP30,"")</f>
        <v>273.70408015100912</v>
      </c>
      <c r="BQ6" s="94">
        <f>IFERROR('1.49 Soft drinks (volume)'!BQ6*1000/'1.46 Population'!BQ30,"")</f>
        <v>322.60434626364889</v>
      </c>
      <c r="BR6" s="94">
        <f>IFERROR('1.49 Soft drinks (volume)'!BR6*1000/'1.46 Population'!BR30,"")</f>
        <v>231.39207213977082</v>
      </c>
      <c r="BS6" s="94">
        <f>IFERROR('1.49 Soft drinks (volume)'!BS6*1000/'1.46 Population'!BS30,"")</f>
        <v>332.5534066494015</v>
      </c>
      <c r="BT6" s="94">
        <f>IFERROR('1.49 Soft drinks (volume)'!BT6*1000/'1.46 Population'!BT30,"")</f>
        <v>209.71273721195209</v>
      </c>
      <c r="BU6" s="94">
        <f>IFERROR('1.49 Soft drinks (volume)'!BU6*1000/'1.46 Population'!BU30,"")</f>
        <v>220.78942843809102</v>
      </c>
      <c r="BV6" s="94">
        <f>IFERROR('1.49 Soft drinks (volume)'!BV6*1000/'1.46 Population'!BV30,"")</f>
        <v>285.57000500173137</v>
      </c>
      <c r="BW6" s="94">
        <f>IFERROR('1.49 Soft drinks (volume)'!BW6*1000/'1.46 Population'!BW30,"")</f>
        <v>126.37097969467911</v>
      </c>
      <c r="BX6" s="94">
        <f>IFERROR('1.49 Soft drinks (volume)'!BX6*1000/'1.46 Population'!BX30,"")</f>
        <v>139.9888882502826</v>
      </c>
      <c r="BY6" s="94">
        <f>IFERROR('1.49 Soft drinks (volume)'!BY6*1000/'1.46 Population'!BY30,"")</f>
        <v>228.88866117734946</v>
      </c>
      <c r="BZ6" s="94">
        <f>IFERROR('1.49 Soft drinks (volume)'!BZ6*1000/'1.46 Population'!BZ30,"")</f>
        <v>267.95863146109303</v>
      </c>
      <c r="CA6" s="94">
        <f>IFERROR('1.49 Soft drinks (volume)'!CA6*1000/'1.46 Population'!CA30,"")</f>
        <v>161.08186172352018</v>
      </c>
      <c r="CB6" s="94">
        <f>IFERROR('1.49 Soft drinks (volume)'!CB6*1000/'1.46 Population'!CB30,"")</f>
        <v>192.16163220730223</v>
      </c>
      <c r="CC6" s="94">
        <f>IFERROR('1.49 Soft drinks (volume)'!CC6*1000/'1.46 Population'!CC30,"")</f>
        <v>252.504961223322</v>
      </c>
      <c r="CD6" s="94">
        <f>IFERROR('1.49 Soft drinks (volume)'!CD6*1000/'1.46 Population'!CD30,"")</f>
        <v>139.97416656415302</v>
      </c>
      <c r="CE6" s="94">
        <f>IFERROR('1.49 Soft drinks (volume)'!CE6*1000/'1.46 Population'!CE30,"")</f>
        <v>160.74276351720371</v>
      </c>
      <c r="CF6" s="94">
        <f>IFERROR('1.49 Soft drinks (volume)'!CF6*1000/'1.46 Population'!CF30,"")</f>
        <v>178.50493168211895</v>
      </c>
      <c r="CG6" s="94">
        <f>IFERROR('1.49 Soft drinks (volume)'!CG6*1000/'1.46 Population'!CG30,"")</f>
        <v>273.81867324754688</v>
      </c>
      <c r="CH6" s="94">
        <f>IFERROR('1.49 Soft drinks (volume)'!CH6*1000/'1.46 Population'!CH30,"")</f>
        <v>131.75574049934824</v>
      </c>
      <c r="CI6" s="94">
        <f>IFERROR('1.49 Soft drinks (volume)'!CI6*1000/'1.46 Population'!CI30,"")</f>
        <v>257.92697003028201</v>
      </c>
      <c r="CJ6" s="94">
        <f>IFERROR('1.49 Soft drinks (volume)'!CJ6*1000/'1.46 Population'!CJ30,"")</f>
        <v>125.35051110621602</v>
      </c>
      <c r="CK6" s="94">
        <f>IFERROR('1.49 Soft drinks (volume)'!CK6*1000/'1.46 Population'!CK30,"")</f>
        <v>156.54967571888724</v>
      </c>
      <c r="CL6" s="94">
        <f>IFERROR('1.49 Soft drinks (volume)'!CL6*1000/'1.46 Population'!CL30,"")</f>
        <v>4733.1381826932711</v>
      </c>
      <c r="CM6" s="94">
        <f>IFERROR('1.49 Soft drinks (volume)'!CM6*1000/'1.46 Population'!CM30,"")</f>
        <v>412.65293238709921</v>
      </c>
      <c r="CN6" s="94">
        <f>IFERROR('1.49 Soft drinks (volume)'!CN6*1000/'1.46 Population'!CN30,"")</f>
        <v>259.05367201354431</v>
      </c>
      <c r="CO6" s="94">
        <f>IFERROR('1.49 Soft drinks (volume)'!CO6*1000/'1.46 Population'!CO30,"")</f>
        <v>34.525357061581708</v>
      </c>
      <c r="CP6" s="94">
        <f>IFERROR('1.49 Soft drinks (volume)'!CP6*1000/'1.46 Population'!CP30,"")</f>
        <v>33.793023756844299</v>
      </c>
    </row>
    <row r="7" spans="1:94" x14ac:dyDescent="0.25">
      <c r="A7" s="78" t="s">
        <v>28</v>
      </c>
      <c r="B7" s="94">
        <f>IFERROR('1.49 Soft drinks (volume)'!B7*1000/'1.46 Population'!B31,"")</f>
        <v>70.55130463274422</v>
      </c>
      <c r="C7" s="94">
        <f>IFERROR('1.49 Soft drinks (volume)'!C7*1000/'1.46 Population'!C31,"")</f>
        <v>28.064361405354262</v>
      </c>
      <c r="D7" s="94">
        <f>IFERROR('1.49 Soft drinks (volume)'!D7*1000/'1.46 Population'!D31,"")</f>
        <v>29.985557686388713</v>
      </c>
      <c r="E7" s="94">
        <f>IFERROR('1.49 Soft drinks (volume)'!E7*1000/'1.46 Population'!E31,"")</f>
        <v>26.280579745822692</v>
      </c>
      <c r="F7" s="94">
        <f>IFERROR('1.49 Soft drinks (volume)'!F7*1000/'1.46 Population'!F31,"")</f>
        <v>102.87383314741972</v>
      </c>
      <c r="G7" s="94">
        <f>IFERROR('1.49 Soft drinks (volume)'!G7*1000/'1.46 Population'!G31,"")</f>
        <v>2.6787546236626079</v>
      </c>
      <c r="H7" s="94">
        <f>IFERROR('1.49 Soft drinks (volume)'!H7*1000/'1.46 Population'!H31,"")</f>
        <v>53.093703688807345</v>
      </c>
      <c r="I7" s="94">
        <f>IFERROR('1.49 Soft drinks (volume)'!I7*1000/'1.46 Population'!I31,"")</f>
        <v>153.46252582806338</v>
      </c>
      <c r="J7" s="94">
        <f>IFERROR('1.49 Soft drinks (volume)'!J7*1000/'1.46 Population'!J31,"")</f>
        <v>38.796563112672537</v>
      </c>
      <c r="K7" s="94">
        <f>IFERROR('1.49 Soft drinks (volume)'!K7*1000/'1.46 Population'!K31,"")</f>
        <v>38.601677833022976</v>
      </c>
      <c r="L7" s="94">
        <f>IFERROR('1.49 Soft drinks (volume)'!L7*1000/'1.46 Population'!L31,"")</f>
        <v>6.420338505598723</v>
      </c>
      <c r="M7" s="94">
        <f>IFERROR('1.49 Soft drinks (volume)'!M7*1000/'1.46 Population'!M31,"")</f>
        <v>72.810518519550413</v>
      </c>
      <c r="N7" s="94">
        <f>IFERROR('1.49 Soft drinks (volume)'!N7*1000/'1.46 Population'!N31,"")</f>
        <v>82.305780861737531</v>
      </c>
      <c r="O7" s="94">
        <f>IFERROR('1.49 Soft drinks (volume)'!O7*1000/'1.46 Population'!O31,"")</f>
        <v>76.058257388638111</v>
      </c>
      <c r="P7" s="94">
        <f>IFERROR('1.49 Soft drinks (volume)'!P7*1000/'1.46 Population'!P31,"")</f>
        <v>99.483893146929589</v>
      </c>
      <c r="Q7" s="94">
        <f>IFERROR('1.49 Soft drinks (volume)'!Q7*1000/'1.46 Population'!Q31,"")</f>
        <v>71.152678246082843</v>
      </c>
      <c r="R7" s="94">
        <f>IFERROR('1.49 Soft drinks (volume)'!R7*1000/'1.46 Population'!R31,"")</f>
        <v>17.76197570303021</v>
      </c>
      <c r="S7" s="94">
        <f>IFERROR('1.49 Soft drinks (volume)'!S7*1000/'1.46 Population'!S31,"")</f>
        <v>9.9579828938836492</v>
      </c>
      <c r="T7" s="94">
        <f>IFERROR('1.49 Soft drinks (volume)'!T7*1000/'1.46 Population'!T31,"")</f>
        <v>171.66781249099466</v>
      </c>
      <c r="U7" s="94">
        <f>IFERROR('1.49 Soft drinks (volume)'!U7*1000/'1.46 Population'!U31,"")</f>
        <v>179.4486737242774</v>
      </c>
      <c r="V7" s="94">
        <f>IFERROR('1.49 Soft drinks (volume)'!V7*1000/'1.46 Population'!V31,"")</f>
        <v>133.48564761927909</v>
      </c>
      <c r="W7" s="94">
        <f>IFERROR('1.49 Soft drinks (volume)'!W7*1000/'1.46 Population'!W31,"")</f>
        <v>92.71981600893686</v>
      </c>
      <c r="X7" s="94">
        <f>IFERROR('1.49 Soft drinks (volume)'!X7*1000/'1.46 Population'!X31,"")</f>
        <v>60.304202113946893</v>
      </c>
      <c r="Y7" s="94">
        <f>IFERROR('1.49 Soft drinks (volume)'!Y7*1000/'1.46 Population'!Y31,"")</f>
        <v>74.222511385816532</v>
      </c>
      <c r="Z7" s="94">
        <f>IFERROR('1.49 Soft drinks (volume)'!Z7*1000/'1.46 Population'!Z31,"")</f>
        <v>138.10056447207555</v>
      </c>
      <c r="AA7" s="94">
        <f>IFERROR('1.49 Soft drinks (volume)'!AA7*1000/'1.46 Population'!AA31,"")</f>
        <v>183.58506566432123</v>
      </c>
      <c r="AB7" s="94">
        <f>IFERROR('1.49 Soft drinks (volume)'!AB7*1000/'1.46 Population'!AB31,"")</f>
        <v>234.26055751110414</v>
      </c>
      <c r="AC7" s="94">
        <f>IFERROR('1.49 Soft drinks (volume)'!AC7*1000/'1.46 Population'!AC31,"")</f>
        <v>110.65111027474596</v>
      </c>
      <c r="AD7" s="94">
        <f>IFERROR('1.49 Soft drinks (volume)'!AD7*1000/'1.46 Population'!AD31,"")</f>
        <v>40.339903221999293</v>
      </c>
      <c r="AE7" s="94">
        <f>IFERROR('1.49 Soft drinks (volume)'!AE7*1000/'1.46 Population'!AE31,"")</f>
        <v>150.05697864539465</v>
      </c>
      <c r="AF7" s="94">
        <f>IFERROR('1.49 Soft drinks (volume)'!AF7*1000/'1.46 Population'!AF31,"")</f>
        <v>79.388362892830159</v>
      </c>
      <c r="AG7" s="94">
        <f>IFERROR('1.49 Soft drinks (volume)'!AG7*1000/'1.46 Population'!AG31,"")</f>
        <v>71.411540295660473</v>
      </c>
      <c r="AH7" s="94">
        <f>IFERROR('1.49 Soft drinks (volume)'!AH7*1000/'1.46 Population'!AH31,"")</f>
        <v>133.94261006289307</v>
      </c>
      <c r="AI7" s="94">
        <f>IFERROR('1.49 Soft drinks (volume)'!AI7*1000/'1.46 Population'!AI31,"")</f>
        <v>123.68581859204362</v>
      </c>
      <c r="AJ7" s="94">
        <f>IFERROR('1.49 Soft drinks (volume)'!AJ7*1000/'1.46 Population'!AJ31,"")</f>
        <v>108.31736044720941</v>
      </c>
      <c r="AK7" s="94">
        <f>IFERROR('1.49 Soft drinks (volume)'!AK7*1000/'1.46 Population'!AK31,"")</f>
        <v>61.947413439405842</v>
      </c>
      <c r="AL7" s="94">
        <f>IFERROR('1.49 Soft drinks (volume)'!AL7*1000/'1.46 Population'!AL31,"")</f>
        <v>142.4537055714689</v>
      </c>
      <c r="AM7" s="94">
        <f>IFERROR('1.49 Soft drinks (volume)'!AM7*1000/'1.46 Population'!AM31,"")</f>
        <v>169.55307262569832</v>
      </c>
      <c r="AN7" s="94">
        <f>IFERROR('1.49 Soft drinks (volume)'!AN7*1000/'1.46 Population'!AN31,"")</f>
        <v>140.11814177012417</v>
      </c>
      <c r="AO7" s="94">
        <f>IFERROR('1.49 Soft drinks (volume)'!AO7*1000/'1.46 Population'!AO31,"")</f>
        <v>77.727412660162841</v>
      </c>
      <c r="AP7" s="94">
        <f>IFERROR('1.49 Soft drinks (volume)'!AP7*1000/'1.46 Population'!AP31,"")</f>
        <v>159.18313566821755</v>
      </c>
      <c r="AQ7" s="94">
        <f>IFERROR('1.49 Soft drinks (volume)'!AQ7*1000/'1.46 Population'!AQ31,"")</f>
        <v>271.77581075730291</v>
      </c>
      <c r="AR7" s="94">
        <f>IFERROR('1.49 Soft drinks (volume)'!AR7*1000/'1.46 Population'!AR31,"")</f>
        <v>48.228022881188771</v>
      </c>
      <c r="AS7" s="94">
        <f>IFERROR('1.49 Soft drinks (volume)'!AS7*1000/'1.46 Population'!AS31,"")</f>
        <v>93.054830453439948</v>
      </c>
      <c r="AT7" s="94">
        <f>IFERROR('1.49 Soft drinks (volume)'!AT7*1000/'1.46 Population'!AT31,"")</f>
        <v>140.2967086216965</v>
      </c>
      <c r="AU7" s="94">
        <f>IFERROR('1.49 Soft drinks (volume)'!AU7*1000/'1.46 Population'!AU31,"")</f>
        <v>81.997246197349696</v>
      </c>
      <c r="AV7" s="94">
        <f>IFERROR('1.49 Soft drinks (volume)'!AV7*1000/'1.46 Population'!AV31,"")</f>
        <v>118.04896564813058</v>
      </c>
      <c r="AW7" s="94">
        <f>IFERROR('1.49 Soft drinks (volume)'!AW7*1000/'1.46 Population'!AW31,"")</f>
        <v>164.44954895685819</v>
      </c>
      <c r="AX7" s="94">
        <f>IFERROR('1.49 Soft drinks (volume)'!AX7*1000/'1.46 Population'!AX31,"")</f>
        <v>93.526122662939017</v>
      </c>
      <c r="AY7" s="94">
        <f>IFERROR('1.49 Soft drinks (volume)'!AY7*1000/'1.46 Population'!AY31,"")</f>
        <v>210.17596163705053</v>
      </c>
      <c r="AZ7" s="94">
        <f>IFERROR('1.49 Soft drinks (volume)'!AZ7*1000/'1.46 Population'!AZ31,"")</f>
        <v>278.69963798851734</v>
      </c>
      <c r="BA7" s="94">
        <f>IFERROR('1.49 Soft drinks (volume)'!BA7*1000/'1.46 Population'!BA31,"")</f>
        <v>50.911975197751566</v>
      </c>
      <c r="BB7" s="94">
        <f>IFERROR('1.49 Soft drinks (volume)'!BB7*1000/'1.46 Population'!BB31,"")</f>
        <v>106.32667789271109</v>
      </c>
      <c r="BC7" s="94">
        <f>IFERROR('1.49 Soft drinks (volume)'!BC7*1000/'1.46 Population'!BC31,"")</f>
        <v>104.13499146403876</v>
      </c>
      <c r="BD7" s="94">
        <f>IFERROR('1.49 Soft drinks (volume)'!BD7*1000/'1.46 Population'!BD31,"")</f>
        <v>88.20779684528415</v>
      </c>
      <c r="BE7" s="94">
        <f>IFERROR('1.49 Soft drinks (volume)'!BE7*1000/'1.46 Population'!BE31,"")</f>
        <v>53.147328205266938</v>
      </c>
      <c r="BF7" s="94">
        <f>IFERROR('1.49 Soft drinks (volume)'!BF7*1000/'1.46 Population'!BF31,"")</f>
        <v>13.874331108291498</v>
      </c>
      <c r="BG7" s="94">
        <f>IFERROR('1.49 Soft drinks (volume)'!BG7*1000/'1.46 Population'!BG31,"")</f>
        <v>36.794434047173453</v>
      </c>
      <c r="BH7" s="94">
        <f>IFERROR('1.49 Soft drinks (volume)'!BH7*1000/'1.46 Population'!BH31,"")</f>
        <v>42.83100477595508</v>
      </c>
      <c r="BI7" s="94">
        <f>IFERROR('1.49 Soft drinks (volume)'!BI7*1000/'1.46 Population'!BI31,"")</f>
        <v>238.01965339605488</v>
      </c>
      <c r="BJ7" s="94">
        <f>IFERROR('1.49 Soft drinks (volume)'!BJ7*1000/'1.46 Population'!BJ31,"")</f>
        <v>14.011711788169396</v>
      </c>
      <c r="BK7" s="94">
        <f>IFERROR('1.49 Soft drinks (volume)'!BK7*1000/'1.46 Population'!BK31,"")</f>
        <v>30.688979941090324</v>
      </c>
      <c r="BL7" s="94">
        <f>IFERROR('1.49 Soft drinks (volume)'!BL7*1000/'1.46 Population'!BL31,"")</f>
        <v>84.114251496834427</v>
      </c>
      <c r="BM7" s="94">
        <f>IFERROR('1.49 Soft drinks (volume)'!BM7*1000/'1.46 Population'!BM31,"")</f>
        <v>189.77821961430902</v>
      </c>
      <c r="BN7" s="94">
        <f>IFERROR('1.49 Soft drinks (volume)'!BN7*1000/'1.46 Population'!BN31,"")</f>
        <v>76.499906934419784</v>
      </c>
      <c r="BO7" s="94">
        <f>IFERROR('1.49 Soft drinks (volume)'!BO7*1000/'1.46 Population'!BO31,"")</f>
        <v>82.008476431143919</v>
      </c>
      <c r="BP7" s="94">
        <f>IFERROR('1.49 Soft drinks (volume)'!BP7*1000/'1.46 Population'!BP31,"")</f>
        <v>280.73781576242766</v>
      </c>
      <c r="BQ7" s="94">
        <f>IFERROR('1.49 Soft drinks (volume)'!BQ7*1000/'1.46 Population'!BQ31,"")</f>
        <v>333.76566318545031</v>
      </c>
      <c r="BR7" s="94">
        <f>IFERROR('1.49 Soft drinks (volume)'!BR7*1000/'1.46 Population'!BR31,"")</f>
        <v>238.33523559040268</v>
      </c>
      <c r="BS7" s="94">
        <f>IFERROR('1.49 Soft drinks (volume)'!BS7*1000/'1.46 Population'!BS31,"")</f>
        <v>344.17761980206865</v>
      </c>
      <c r="BT7" s="94">
        <f>IFERROR('1.49 Soft drinks (volume)'!BT7*1000/'1.46 Population'!BT31,"")</f>
        <v>213.05458147712989</v>
      </c>
      <c r="BU7" s="94">
        <f>IFERROR('1.49 Soft drinks (volume)'!BU7*1000/'1.46 Population'!BU31,"")</f>
        <v>215.6339161606555</v>
      </c>
      <c r="BV7" s="94">
        <f>IFERROR('1.49 Soft drinks (volume)'!BV7*1000/'1.46 Population'!BV31,"")</f>
        <v>287.85456494892736</v>
      </c>
      <c r="BW7" s="94">
        <f>IFERROR('1.49 Soft drinks (volume)'!BW7*1000/'1.46 Population'!BW31,"")</f>
        <v>129.44894112429316</v>
      </c>
      <c r="BX7" s="94">
        <f>IFERROR('1.49 Soft drinks (volume)'!BX7*1000/'1.46 Population'!BX31,"")</f>
        <v>140.33915135775121</v>
      </c>
      <c r="BY7" s="94">
        <f>IFERROR('1.49 Soft drinks (volume)'!BY7*1000/'1.46 Population'!BY31,"")</f>
        <v>224.06759476603136</v>
      </c>
      <c r="BZ7" s="94">
        <f>IFERROR('1.49 Soft drinks (volume)'!BZ7*1000/'1.46 Population'!BZ31,"")</f>
        <v>273.45032038759081</v>
      </c>
      <c r="CA7" s="94">
        <f>IFERROR('1.49 Soft drinks (volume)'!CA7*1000/'1.46 Population'!CA31,"")</f>
        <v>166.71984247805358</v>
      </c>
      <c r="CB7" s="94">
        <f>IFERROR('1.49 Soft drinks (volume)'!CB7*1000/'1.46 Population'!CB31,"")</f>
        <v>192.96154875112484</v>
      </c>
      <c r="CC7" s="94">
        <f>IFERROR('1.49 Soft drinks (volume)'!CC7*1000/'1.46 Population'!CC31,"")</f>
        <v>253.91534830357944</v>
      </c>
      <c r="CD7" s="94">
        <f>IFERROR('1.49 Soft drinks (volume)'!CD7*1000/'1.46 Population'!CD31,"")</f>
        <v>142.27101284842539</v>
      </c>
      <c r="CE7" s="94">
        <f>IFERROR('1.49 Soft drinks (volume)'!CE7*1000/'1.46 Population'!CE31,"")</f>
        <v>163.94581451893021</v>
      </c>
      <c r="CF7" s="94">
        <f>IFERROR('1.49 Soft drinks (volume)'!CF7*1000/'1.46 Population'!CF31,"")</f>
        <v>177.63251927163233</v>
      </c>
      <c r="CG7" s="94">
        <f>IFERROR('1.49 Soft drinks (volume)'!CG7*1000/'1.46 Population'!CG31,"")</f>
        <v>278.82290172601353</v>
      </c>
      <c r="CH7" s="94">
        <f>IFERROR('1.49 Soft drinks (volume)'!CH7*1000/'1.46 Population'!CH31,"")</f>
        <v>133.2090463191069</v>
      </c>
      <c r="CI7" s="94">
        <f>IFERROR('1.49 Soft drinks (volume)'!CI7*1000/'1.46 Population'!CI31,"")</f>
        <v>264.33898396515218</v>
      </c>
      <c r="CJ7" s="94">
        <f>IFERROR('1.49 Soft drinks (volume)'!CJ7*1000/'1.46 Population'!CJ31,"")</f>
        <v>136.14674961192907</v>
      </c>
      <c r="CK7" s="94">
        <f>IFERROR('1.49 Soft drinks (volume)'!CK7*1000/'1.46 Population'!CK31,"")</f>
        <v>160.32175680144096</v>
      </c>
      <c r="CL7" s="94">
        <f>IFERROR('1.49 Soft drinks (volume)'!CL7*1000/'1.46 Population'!CL31,"")</f>
        <v>5157.8449503378961</v>
      </c>
      <c r="CM7" s="94">
        <f>IFERROR('1.49 Soft drinks (volume)'!CM7*1000/'1.46 Population'!CM31,"")</f>
        <v>429.54024067566695</v>
      </c>
      <c r="CN7" s="94">
        <f>IFERROR('1.49 Soft drinks (volume)'!CN7*1000/'1.46 Population'!CN31,"")</f>
        <v>267.99681516964563</v>
      </c>
      <c r="CO7" s="94">
        <f>IFERROR('1.49 Soft drinks (volume)'!CO7*1000/'1.46 Population'!CO31,"")</f>
        <v>36.634589038081607</v>
      </c>
      <c r="CP7" s="94">
        <f>IFERROR('1.49 Soft drinks (volume)'!CP7*1000/'1.46 Population'!CP31,"")</f>
        <v>35.369211127239232</v>
      </c>
    </row>
    <row r="8" spans="1:94" x14ac:dyDescent="0.25">
      <c r="A8" s="78" t="s">
        <v>29</v>
      </c>
      <c r="B8" s="94">
        <f>IFERROR('1.49 Soft drinks (volume)'!B8*1000/'1.46 Population'!B32,"")</f>
        <v>73.526218092503129</v>
      </c>
      <c r="C8" s="94">
        <f>IFERROR('1.49 Soft drinks (volume)'!C8*1000/'1.46 Population'!C32,"")</f>
        <v>29.662409326628907</v>
      </c>
      <c r="D8" s="94">
        <f>IFERROR('1.49 Soft drinks (volume)'!D8*1000/'1.46 Population'!D32,"")</f>
        <v>31.754568519016495</v>
      </c>
      <c r="E8" s="94">
        <f>IFERROR('1.49 Soft drinks (volume)'!E8*1000/'1.46 Population'!E32,"")</f>
        <v>29.409510844626634</v>
      </c>
      <c r="F8" s="94">
        <f>IFERROR('1.49 Soft drinks (volume)'!F8*1000/'1.46 Population'!F32,"")</f>
        <v>107.30483732189992</v>
      </c>
      <c r="G8" s="94">
        <f>IFERROR('1.49 Soft drinks (volume)'!G8*1000/'1.46 Population'!G32,"")</f>
        <v>2.7436011803261362</v>
      </c>
      <c r="H8" s="94">
        <f>IFERROR('1.49 Soft drinks (volume)'!H8*1000/'1.46 Population'!H32,"")</f>
        <v>54.966763207481328</v>
      </c>
      <c r="I8" s="94">
        <f>IFERROR('1.49 Soft drinks (volume)'!I8*1000/'1.46 Population'!I32,"")</f>
        <v>154.61333375032251</v>
      </c>
      <c r="J8" s="94">
        <f>IFERROR('1.49 Soft drinks (volume)'!J8*1000/'1.46 Population'!J32,"")</f>
        <v>42.057868608199463</v>
      </c>
      <c r="K8" s="94">
        <f>IFERROR('1.49 Soft drinks (volume)'!K8*1000/'1.46 Population'!K32,"")</f>
        <v>39.834424988418036</v>
      </c>
      <c r="L8" s="94">
        <f>IFERROR('1.49 Soft drinks (volume)'!L8*1000/'1.46 Population'!L32,"")</f>
        <v>7.1886647559930026</v>
      </c>
      <c r="M8" s="94">
        <f>IFERROR('1.49 Soft drinks (volume)'!M8*1000/'1.46 Population'!M32,"")</f>
        <v>74.956988523042398</v>
      </c>
      <c r="N8" s="94">
        <f>IFERROR('1.49 Soft drinks (volume)'!N8*1000/'1.46 Population'!N32,"")</f>
        <v>84.791202799109385</v>
      </c>
      <c r="O8" s="94">
        <f>IFERROR('1.49 Soft drinks (volume)'!O8*1000/'1.46 Population'!O32,"")</f>
        <v>75.275108068940852</v>
      </c>
      <c r="P8" s="94">
        <f>IFERROR('1.49 Soft drinks (volume)'!P8*1000/'1.46 Population'!P32,"")</f>
        <v>102.53223483118434</v>
      </c>
      <c r="Q8" s="94">
        <f>IFERROR('1.49 Soft drinks (volume)'!Q8*1000/'1.46 Population'!Q32,"")</f>
        <v>74.716091545837145</v>
      </c>
      <c r="R8" s="94">
        <f>IFERROR('1.49 Soft drinks (volume)'!R8*1000/'1.46 Population'!R32,"")</f>
        <v>18.101265342227048</v>
      </c>
      <c r="S8" s="94">
        <f>IFERROR('1.49 Soft drinks (volume)'!S8*1000/'1.46 Population'!S32,"")</f>
        <v>11.199145207620173</v>
      </c>
      <c r="T8" s="94">
        <f>IFERROR('1.49 Soft drinks (volume)'!T8*1000/'1.46 Population'!T32,"")</f>
        <v>173.53729887859581</v>
      </c>
      <c r="U8" s="94">
        <f>IFERROR('1.49 Soft drinks (volume)'!U8*1000/'1.46 Population'!U32,"")</f>
        <v>181.29186836829496</v>
      </c>
      <c r="V8" s="94">
        <f>IFERROR('1.49 Soft drinks (volume)'!V8*1000/'1.46 Population'!V32,"")</f>
        <v>135.42417688055755</v>
      </c>
      <c r="W8" s="94">
        <f>IFERROR('1.49 Soft drinks (volume)'!W8*1000/'1.46 Population'!W32,"")</f>
        <v>99.980337604872545</v>
      </c>
      <c r="X8" s="94">
        <f>IFERROR('1.49 Soft drinks (volume)'!X8*1000/'1.46 Population'!X32,"")</f>
        <v>67.712659910284103</v>
      </c>
      <c r="Y8" s="94">
        <f>IFERROR('1.49 Soft drinks (volume)'!Y8*1000/'1.46 Population'!Y32,"")</f>
        <v>80.125953105889096</v>
      </c>
      <c r="Z8" s="94">
        <f>IFERROR('1.49 Soft drinks (volume)'!Z8*1000/'1.46 Population'!Z32,"")</f>
        <v>153.05266469184997</v>
      </c>
      <c r="AA8" s="94">
        <f>IFERROR('1.49 Soft drinks (volume)'!AA8*1000/'1.46 Population'!AA32,"")</f>
        <v>185.25841456685671</v>
      </c>
      <c r="AB8" s="94">
        <f>IFERROR('1.49 Soft drinks (volume)'!AB8*1000/'1.46 Population'!AB32,"")</f>
        <v>234.3499354434837</v>
      </c>
      <c r="AC8" s="94">
        <f>IFERROR('1.49 Soft drinks (volume)'!AC8*1000/'1.46 Population'!AC32,"")</f>
        <v>121.74044875682232</v>
      </c>
      <c r="AD8" s="94">
        <f>IFERROR('1.49 Soft drinks (volume)'!AD8*1000/'1.46 Population'!AD32,"")</f>
        <v>43.110995433357779</v>
      </c>
      <c r="AE8" s="94">
        <f>IFERROR('1.49 Soft drinks (volume)'!AE8*1000/'1.46 Population'!AE32,"")</f>
        <v>165.6998688863284</v>
      </c>
      <c r="AF8" s="94">
        <f>IFERROR('1.49 Soft drinks (volume)'!AF8*1000/'1.46 Population'!AF32,"")</f>
        <v>90.982539611293149</v>
      </c>
      <c r="AG8" s="94">
        <f>IFERROR('1.49 Soft drinks (volume)'!AG8*1000/'1.46 Population'!AG32,"")</f>
        <v>84.169250410359282</v>
      </c>
      <c r="AH8" s="94">
        <f>IFERROR('1.49 Soft drinks (volume)'!AH8*1000/'1.46 Population'!AH32,"")</f>
        <v>142.40863379936226</v>
      </c>
      <c r="AI8" s="94">
        <f>IFERROR('1.49 Soft drinks (volume)'!AI8*1000/'1.46 Population'!AI32,"")</f>
        <v>139.7757137152864</v>
      </c>
      <c r="AJ8" s="94">
        <f>IFERROR('1.49 Soft drinks (volume)'!AJ8*1000/'1.46 Population'!AJ32,"")</f>
        <v>120.96003196301423</v>
      </c>
      <c r="AK8" s="94">
        <f>IFERROR('1.49 Soft drinks (volume)'!AK8*1000/'1.46 Population'!AK32,"")</f>
        <v>67.379426766622501</v>
      </c>
      <c r="AL8" s="94">
        <f>IFERROR('1.49 Soft drinks (volume)'!AL8*1000/'1.46 Population'!AL32,"")</f>
        <v>149.68604415637026</v>
      </c>
      <c r="AM8" s="94">
        <f>IFERROR('1.49 Soft drinks (volume)'!AM8*1000/'1.46 Population'!AM32,"")</f>
        <v>175.81558170713541</v>
      </c>
      <c r="AN8" s="94">
        <f>IFERROR('1.49 Soft drinks (volume)'!AN8*1000/'1.46 Population'!AN32,"")</f>
        <v>142.9569731456524</v>
      </c>
      <c r="AO8" s="94">
        <f>IFERROR('1.49 Soft drinks (volume)'!AO8*1000/'1.46 Population'!AO32,"")</f>
        <v>78.850547175138828</v>
      </c>
      <c r="AP8" s="94">
        <f>IFERROR('1.49 Soft drinks (volume)'!AP8*1000/'1.46 Population'!AP32,"")</f>
        <v>169.03960134462045</v>
      </c>
      <c r="AQ8" s="94">
        <f>IFERROR('1.49 Soft drinks (volume)'!AQ8*1000/'1.46 Population'!AQ32,"")</f>
        <v>282.05355066382191</v>
      </c>
      <c r="AR8" s="94">
        <f>IFERROR('1.49 Soft drinks (volume)'!AR8*1000/'1.46 Population'!AR32,"")</f>
        <v>52.319756982969423</v>
      </c>
      <c r="AS8" s="94">
        <f>IFERROR('1.49 Soft drinks (volume)'!AS8*1000/'1.46 Population'!AS32,"")</f>
        <v>97.528450714269979</v>
      </c>
      <c r="AT8" s="94">
        <f>IFERROR('1.49 Soft drinks (volume)'!AT8*1000/'1.46 Population'!AT32,"")</f>
        <v>150.53717206091019</v>
      </c>
      <c r="AU8" s="94">
        <f>IFERROR('1.49 Soft drinks (volume)'!AU8*1000/'1.46 Population'!AU32,"")</f>
        <v>84.761963422507236</v>
      </c>
      <c r="AV8" s="94">
        <f>IFERROR('1.49 Soft drinks (volume)'!AV8*1000/'1.46 Population'!AV32,"")</f>
        <v>119.98971650267605</v>
      </c>
      <c r="AW8" s="94">
        <f>IFERROR('1.49 Soft drinks (volume)'!AW8*1000/'1.46 Population'!AW32,"")</f>
        <v>171.92305572397069</v>
      </c>
      <c r="AX8" s="94">
        <f>IFERROR('1.49 Soft drinks (volume)'!AX8*1000/'1.46 Population'!AX32,"")</f>
        <v>96.638625380347236</v>
      </c>
      <c r="AY8" s="94">
        <f>IFERROR('1.49 Soft drinks (volume)'!AY8*1000/'1.46 Population'!AY32,"")</f>
        <v>211.35940409683428</v>
      </c>
      <c r="AZ8" s="94">
        <f>IFERROR('1.49 Soft drinks (volume)'!AZ8*1000/'1.46 Population'!AZ32,"")</f>
        <v>303.39217240707507</v>
      </c>
      <c r="BA8" s="94">
        <f>IFERROR('1.49 Soft drinks (volume)'!BA8*1000/'1.46 Population'!BA32,"")</f>
        <v>56.311270125223615</v>
      </c>
      <c r="BB8" s="94">
        <f>IFERROR('1.49 Soft drinks (volume)'!BB8*1000/'1.46 Population'!BB32,"")</f>
        <v>114.56019213449414</v>
      </c>
      <c r="BC8" s="94">
        <f>IFERROR('1.49 Soft drinks (volume)'!BC8*1000/'1.46 Population'!BC32,"")</f>
        <v>112.98914081671639</v>
      </c>
      <c r="BD8" s="94">
        <f>IFERROR('1.49 Soft drinks (volume)'!BD8*1000/'1.46 Population'!BD32,"")</f>
        <v>93.396774913213221</v>
      </c>
      <c r="BE8" s="94">
        <f>IFERROR('1.49 Soft drinks (volume)'!BE8*1000/'1.46 Population'!BE32,"")</f>
        <v>56.404132826458621</v>
      </c>
      <c r="BF8" s="94">
        <f>IFERROR('1.49 Soft drinks (volume)'!BF8*1000/'1.46 Population'!BF32,"")</f>
        <v>12.61487006038576</v>
      </c>
      <c r="BG8" s="94">
        <f>IFERROR('1.49 Soft drinks (volume)'!BG8*1000/'1.46 Population'!BG32,"")</f>
        <v>39.640914952065927</v>
      </c>
      <c r="BH8" s="94">
        <f>IFERROR('1.49 Soft drinks (volume)'!BH8*1000/'1.46 Population'!BH32,"")</f>
        <v>45.257405193223093</v>
      </c>
      <c r="BI8" s="94">
        <f>IFERROR('1.49 Soft drinks (volume)'!BI8*1000/'1.46 Population'!BI32,"")</f>
        <v>240.68219515998697</v>
      </c>
      <c r="BJ8" s="94">
        <f>IFERROR('1.49 Soft drinks (volume)'!BJ8*1000/'1.46 Population'!BJ32,"")</f>
        <v>14.517995921291959</v>
      </c>
      <c r="BK8" s="94">
        <f>IFERROR('1.49 Soft drinks (volume)'!BK8*1000/'1.46 Population'!BK32,"")</f>
        <v>32.540060081977359</v>
      </c>
      <c r="BL8" s="94">
        <f>IFERROR('1.49 Soft drinks (volume)'!BL8*1000/'1.46 Population'!BL32,"")</f>
        <v>91.255111011875684</v>
      </c>
      <c r="BM8" s="94">
        <f>IFERROR('1.49 Soft drinks (volume)'!BM8*1000/'1.46 Population'!BM32,"")</f>
        <v>200.0708103855232</v>
      </c>
      <c r="BN8" s="94">
        <f>IFERROR('1.49 Soft drinks (volume)'!BN8*1000/'1.46 Population'!BN32,"")</f>
        <v>80.588971971004199</v>
      </c>
      <c r="BO8" s="94">
        <f>IFERROR('1.49 Soft drinks (volume)'!BO8*1000/'1.46 Population'!BO32,"")</f>
        <v>86.641995236314244</v>
      </c>
      <c r="BP8" s="94">
        <f>IFERROR('1.49 Soft drinks (volume)'!BP8*1000/'1.46 Population'!BP32,"")</f>
        <v>288.42781998831094</v>
      </c>
      <c r="BQ8" s="94">
        <f>IFERROR('1.49 Soft drinks (volume)'!BQ8*1000/'1.46 Population'!BQ32,"")</f>
        <v>341.79351346908777</v>
      </c>
      <c r="BR8" s="94">
        <f>IFERROR('1.49 Soft drinks (volume)'!BR8*1000/'1.46 Population'!BR32,"")</f>
        <v>242.91306550406043</v>
      </c>
      <c r="BS8" s="94">
        <f>IFERROR('1.49 Soft drinks (volume)'!BS8*1000/'1.46 Population'!BS32,"")</f>
        <v>352.58708780316636</v>
      </c>
      <c r="BT8" s="94">
        <f>IFERROR('1.49 Soft drinks (volume)'!BT8*1000/'1.46 Population'!BT32,"")</f>
        <v>218.45318076269481</v>
      </c>
      <c r="BU8" s="94">
        <f>IFERROR('1.49 Soft drinks (volume)'!BU8*1000/'1.46 Population'!BU32,"")</f>
        <v>210.73864531214036</v>
      </c>
      <c r="BV8" s="94">
        <f>IFERROR('1.49 Soft drinks (volume)'!BV8*1000/'1.46 Population'!BV32,"")</f>
        <v>296.649352131971</v>
      </c>
      <c r="BW8" s="94">
        <f>IFERROR('1.49 Soft drinks (volume)'!BW8*1000/'1.46 Population'!BW32,"")</f>
        <v>139.78811607554121</v>
      </c>
      <c r="BX8" s="94">
        <f>IFERROR('1.49 Soft drinks (volume)'!BX8*1000/'1.46 Population'!BX32,"")</f>
        <v>143.67531775629803</v>
      </c>
      <c r="BY8" s="94">
        <f>IFERROR('1.49 Soft drinks (volume)'!BY8*1000/'1.46 Population'!BY32,"")</f>
        <v>221.29586952379248</v>
      </c>
      <c r="BZ8" s="94">
        <f>IFERROR('1.49 Soft drinks (volume)'!BZ8*1000/'1.46 Population'!BZ32,"")</f>
        <v>286.73489374204291</v>
      </c>
      <c r="CA8" s="94">
        <f>IFERROR('1.49 Soft drinks (volume)'!CA8*1000/'1.46 Population'!CA32,"")</f>
        <v>172.88976528210674</v>
      </c>
      <c r="CB8" s="94">
        <f>IFERROR('1.49 Soft drinks (volume)'!CB8*1000/'1.46 Population'!CB32,"")</f>
        <v>198.2082600636852</v>
      </c>
      <c r="CC8" s="94">
        <f>IFERROR('1.49 Soft drinks (volume)'!CC8*1000/'1.46 Population'!CC32,"")</f>
        <v>257.83873712201324</v>
      </c>
      <c r="CD8" s="94">
        <f>IFERROR('1.49 Soft drinks (volume)'!CD8*1000/'1.46 Population'!CD32,"")</f>
        <v>150.71445188622644</v>
      </c>
      <c r="CE8" s="94">
        <f>IFERROR('1.49 Soft drinks (volume)'!CE8*1000/'1.46 Population'!CE32,"")</f>
        <v>169.84181716305332</v>
      </c>
      <c r="CF8" s="94">
        <f>IFERROR('1.49 Soft drinks (volume)'!CF8*1000/'1.46 Population'!CF32,"")</f>
        <v>183.55213089802132</v>
      </c>
      <c r="CG8" s="94">
        <f>IFERROR('1.49 Soft drinks (volume)'!CG8*1000/'1.46 Population'!CG32,"")</f>
        <v>284.92388093615085</v>
      </c>
      <c r="CH8" s="94">
        <f>IFERROR('1.49 Soft drinks (volume)'!CH8*1000/'1.46 Population'!CH32,"")</f>
        <v>141.19454453016203</v>
      </c>
      <c r="CI8" s="94">
        <f>IFERROR('1.49 Soft drinks (volume)'!CI8*1000/'1.46 Population'!CI32,"")</f>
        <v>259.65599066911557</v>
      </c>
      <c r="CJ8" s="94">
        <f>IFERROR('1.49 Soft drinks (volume)'!CJ8*1000/'1.46 Population'!CJ32,"")</f>
        <v>143.43387403610171</v>
      </c>
      <c r="CK8" s="94">
        <f>IFERROR('1.49 Soft drinks (volume)'!CK8*1000/'1.46 Population'!CK32,"")</f>
        <v>163.08371439317457</v>
      </c>
      <c r="CL8" s="94">
        <f>IFERROR('1.49 Soft drinks (volume)'!CL8*1000/'1.46 Population'!CL32,"")</f>
        <v>5496.821543601026</v>
      </c>
      <c r="CM8" s="94">
        <f>IFERROR('1.49 Soft drinks (volume)'!CM8*1000/'1.46 Population'!CM32,"")</f>
        <v>461.27850578665476</v>
      </c>
      <c r="CN8" s="94">
        <f>IFERROR('1.49 Soft drinks (volume)'!CN8*1000/'1.46 Population'!CN32,"")</f>
        <v>279.6007016849145</v>
      </c>
      <c r="CO8" s="94">
        <f>IFERROR('1.49 Soft drinks (volume)'!CO8*1000/'1.46 Population'!CO32,"")</f>
        <v>38.948692105596599</v>
      </c>
      <c r="CP8" s="94">
        <f>IFERROR('1.49 Soft drinks (volume)'!CP8*1000/'1.46 Population'!CP32,"")</f>
        <v>36.922730893613263</v>
      </c>
    </row>
    <row r="9" spans="1:94" x14ac:dyDescent="0.25">
      <c r="A9" s="78" t="s">
        <v>30</v>
      </c>
      <c r="B9" s="94">
        <f>IFERROR('1.49 Soft drinks (volume)'!B9*1000/'1.46 Population'!B33,"")</f>
        <v>76.386648163510998</v>
      </c>
      <c r="C9" s="94">
        <f>IFERROR('1.49 Soft drinks (volume)'!C9*1000/'1.46 Population'!C33,"")</f>
        <v>31.974295281867988</v>
      </c>
      <c r="D9" s="94">
        <f>IFERROR('1.49 Soft drinks (volume)'!D9*1000/'1.46 Population'!D33,"")</f>
        <v>32.829069593011852</v>
      </c>
      <c r="E9" s="94">
        <f>IFERROR('1.49 Soft drinks (volume)'!E9*1000/'1.46 Population'!E33,"")</f>
        <v>33.187039741951189</v>
      </c>
      <c r="F9" s="94">
        <f>IFERROR('1.49 Soft drinks (volume)'!F9*1000/'1.46 Population'!F33,"")</f>
        <v>110.52152162283302</v>
      </c>
      <c r="G9" s="94">
        <f>IFERROR('1.49 Soft drinks (volume)'!G9*1000/'1.46 Population'!G33,"")</f>
        <v>2.9428633783913436</v>
      </c>
      <c r="H9" s="94">
        <f>IFERROR('1.49 Soft drinks (volume)'!H9*1000/'1.46 Population'!H33,"")</f>
        <v>57.897052391595579</v>
      </c>
      <c r="I9" s="94">
        <f>IFERROR('1.49 Soft drinks (volume)'!I9*1000/'1.46 Population'!I33,"")</f>
        <v>160.92335569735928</v>
      </c>
      <c r="J9" s="94">
        <f>IFERROR('1.49 Soft drinks (volume)'!J9*1000/'1.46 Population'!J33,"")</f>
        <v>46.975642021847044</v>
      </c>
      <c r="K9" s="94">
        <f>IFERROR('1.49 Soft drinks (volume)'!K9*1000/'1.46 Population'!K33,"")</f>
        <v>41.676521893386152</v>
      </c>
      <c r="L9" s="94">
        <f>IFERROR('1.49 Soft drinks (volume)'!L9*1000/'1.46 Population'!L33,"")</f>
        <v>7.9553001013346245</v>
      </c>
      <c r="M9" s="94">
        <f>IFERROR('1.49 Soft drinks (volume)'!M9*1000/'1.46 Population'!M33,"")</f>
        <v>80.634628029966677</v>
      </c>
      <c r="N9" s="94">
        <f>IFERROR('1.49 Soft drinks (volume)'!N9*1000/'1.46 Population'!N33,"")</f>
        <v>86.671315869764186</v>
      </c>
      <c r="O9" s="94">
        <f>IFERROR('1.49 Soft drinks (volume)'!O9*1000/'1.46 Population'!O33,"")</f>
        <v>74.639334783333368</v>
      </c>
      <c r="P9" s="94">
        <f>IFERROR('1.49 Soft drinks (volume)'!P9*1000/'1.46 Population'!P33,"")</f>
        <v>104.49588005158132</v>
      </c>
      <c r="Q9" s="94">
        <f>IFERROR('1.49 Soft drinks (volume)'!Q9*1000/'1.46 Population'!Q33,"")</f>
        <v>80.235284897880433</v>
      </c>
      <c r="R9" s="94">
        <f>IFERROR('1.49 Soft drinks (volume)'!R9*1000/'1.46 Population'!R33,"")</f>
        <v>18.215906108215531</v>
      </c>
      <c r="S9" s="94">
        <f>IFERROR('1.49 Soft drinks (volume)'!S9*1000/'1.46 Population'!S33,"")</f>
        <v>12.726956874550401</v>
      </c>
      <c r="T9" s="94">
        <f>IFERROR('1.49 Soft drinks (volume)'!T9*1000/'1.46 Population'!T33,"")</f>
        <v>173.34952290038225</v>
      </c>
      <c r="U9" s="94">
        <f>IFERROR('1.49 Soft drinks (volume)'!U9*1000/'1.46 Population'!U33,"")</f>
        <v>180.81776104784038</v>
      </c>
      <c r="V9" s="94">
        <f>IFERROR('1.49 Soft drinks (volume)'!V9*1000/'1.46 Population'!V33,"")</f>
        <v>136.37119574255777</v>
      </c>
      <c r="W9" s="94">
        <f>IFERROR('1.49 Soft drinks (volume)'!W9*1000/'1.46 Population'!W33,"")</f>
        <v>110.97184060065429</v>
      </c>
      <c r="X9" s="94">
        <f>IFERROR('1.49 Soft drinks (volume)'!X9*1000/'1.46 Population'!X33,"")</f>
        <v>71.966177775458007</v>
      </c>
      <c r="Y9" s="94">
        <f>IFERROR('1.49 Soft drinks (volume)'!Y9*1000/'1.46 Population'!Y33,"")</f>
        <v>88.969823100936523</v>
      </c>
      <c r="Z9" s="94">
        <f>IFERROR('1.49 Soft drinks (volume)'!Z9*1000/'1.46 Population'!Z33,"")</f>
        <v>169.30553171259922</v>
      </c>
      <c r="AA9" s="94">
        <f>IFERROR('1.49 Soft drinks (volume)'!AA9*1000/'1.46 Population'!AA33,"")</f>
        <v>193.6234957812716</v>
      </c>
      <c r="AB9" s="94">
        <f>IFERROR('1.49 Soft drinks (volume)'!AB9*1000/'1.46 Population'!AB33,"")</f>
        <v>235.00614382399405</v>
      </c>
      <c r="AC9" s="94">
        <f>IFERROR('1.49 Soft drinks (volume)'!AC9*1000/'1.46 Population'!AC33,"")</f>
        <v>132.27997862758568</v>
      </c>
      <c r="AD9" s="94">
        <f>IFERROR('1.49 Soft drinks (volume)'!AD9*1000/'1.46 Population'!AD33,"")</f>
        <v>45.988893429814652</v>
      </c>
      <c r="AE9" s="94">
        <f>IFERROR('1.49 Soft drinks (volume)'!AE9*1000/'1.46 Population'!AE33,"")</f>
        <v>187.78222036561834</v>
      </c>
      <c r="AF9" s="94">
        <f>IFERROR('1.49 Soft drinks (volume)'!AF9*1000/'1.46 Population'!AF33,"")</f>
        <v>95.30061571894241</v>
      </c>
      <c r="AG9" s="94">
        <f>IFERROR('1.49 Soft drinks (volume)'!AG9*1000/'1.46 Population'!AG33,"")</f>
        <v>99.538461538461533</v>
      </c>
      <c r="AH9" s="94">
        <f>IFERROR('1.49 Soft drinks (volume)'!AH9*1000/'1.46 Population'!AH33,"")</f>
        <v>150.79093001616141</v>
      </c>
      <c r="AI9" s="94">
        <f>IFERROR('1.49 Soft drinks (volume)'!AI9*1000/'1.46 Population'!AI33,"")</f>
        <v>154.14802155223023</v>
      </c>
      <c r="AJ9" s="94">
        <f>IFERROR('1.49 Soft drinks (volume)'!AJ9*1000/'1.46 Population'!AJ33,"")</f>
        <v>140.4379646226075</v>
      </c>
      <c r="AK9" s="94">
        <f>IFERROR('1.49 Soft drinks (volume)'!AK9*1000/'1.46 Population'!AK33,"")</f>
        <v>75.597059274394226</v>
      </c>
      <c r="AL9" s="94">
        <f>IFERROR('1.49 Soft drinks (volume)'!AL9*1000/'1.46 Population'!AL33,"")</f>
        <v>162.34056684332515</v>
      </c>
      <c r="AM9" s="94">
        <f>IFERROR('1.49 Soft drinks (volume)'!AM9*1000/'1.46 Population'!AM33,"")</f>
        <v>183.19089910443316</v>
      </c>
      <c r="AN9" s="94">
        <f>IFERROR('1.49 Soft drinks (volume)'!AN9*1000/'1.46 Population'!AN33,"")</f>
        <v>145.99084759251889</v>
      </c>
      <c r="AO9" s="94">
        <f>IFERROR('1.49 Soft drinks (volume)'!AO9*1000/'1.46 Population'!AO33,"")</f>
        <v>92.838373251667363</v>
      </c>
      <c r="AP9" s="94">
        <f>IFERROR('1.49 Soft drinks (volume)'!AP9*1000/'1.46 Population'!AP33,"")</f>
        <v>176.36837583042313</v>
      </c>
      <c r="AQ9" s="94">
        <f>IFERROR('1.49 Soft drinks (volume)'!AQ9*1000/'1.46 Population'!AQ33,"")</f>
        <v>288.68473526328563</v>
      </c>
      <c r="AR9" s="94">
        <f>IFERROR('1.49 Soft drinks (volume)'!AR9*1000/'1.46 Population'!AR33,"")</f>
        <v>56.993062543028124</v>
      </c>
      <c r="AS9" s="94">
        <f>IFERROR('1.49 Soft drinks (volume)'!AS9*1000/'1.46 Population'!AS33,"")</f>
        <v>103.26608207610052</v>
      </c>
      <c r="AT9" s="94">
        <f>IFERROR('1.49 Soft drinks (volume)'!AT9*1000/'1.46 Population'!AT33,"")</f>
        <v>158.79533733834668</v>
      </c>
      <c r="AU9" s="94">
        <f>IFERROR('1.49 Soft drinks (volume)'!AU9*1000/'1.46 Population'!AU33,"")</f>
        <v>86.984446056978541</v>
      </c>
      <c r="AV9" s="94">
        <f>IFERROR('1.49 Soft drinks (volume)'!AV9*1000/'1.46 Population'!AV33,"")</f>
        <v>121.11786932079994</v>
      </c>
      <c r="AW9" s="94">
        <f>IFERROR('1.49 Soft drinks (volume)'!AW9*1000/'1.46 Population'!AW33,"")</f>
        <v>181.31478837161137</v>
      </c>
      <c r="AX9" s="94">
        <f>IFERROR('1.49 Soft drinks (volume)'!AX9*1000/'1.46 Population'!AX33,"")</f>
        <v>100.13727077540389</v>
      </c>
      <c r="AY9" s="94">
        <f>IFERROR('1.49 Soft drinks (volume)'!AY9*1000/'1.46 Population'!AY33,"")</f>
        <v>217.35408735611472</v>
      </c>
      <c r="AZ9" s="94">
        <f>IFERROR('1.49 Soft drinks (volume)'!AZ9*1000/'1.46 Population'!AZ33,"")</f>
        <v>314.16995317281163</v>
      </c>
      <c r="BA9" s="94">
        <f>IFERROR('1.49 Soft drinks (volume)'!BA9*1000/'1.46 Population'!BA33,"")</f>
        <v>64.861024713001186</v>
      </c>
      <c r="BB9" s="94">
        <f>IFERROR('1.49 Soft drinks (volume)'!BB9*1000/'1.46 Population'!BB33,"")</f>
        <v>122.37259716150668</v>
      </c>
      <c r="BC9" s="94">
        <f>IFERROR('1.49 Soft drinks (volume)'!BC9*1000/'1.46 Population'!BC33,"")</f>
        <v>119.61388761397434</v>
      </c>
      <c r="BD9" s="94">
        <f>IFERROR('1.49 Soft drinks (volume)'!BD9*1000/'1.46 Population'!BD33,"")</f>
        <v>99.17644336421067</v>
      </c>
      <c r="BE9" s="94">
        <f>IFERROR('1.49 Soft drinks (volume)'!BE9*1000/'1.46 Population'!BE33,"")</f>
        <v>58.887397116338803</v>
      </c>
      <c r="BF9" s="94">
        <f>IFERROR('1.49 Soft drinks (volume)'!BF9*1000/'1.46 Population'!BF33,"")</f>
        <v>12.679459694623679</v>
      </c>
      <c r="BG9" s="94">
        <f>IFERROR('1.49 Soft drinks (volume)'!BG9*1000/'1.46 Population'!BG33,"")</f>
        <v>43.502879078694818</v>
      </c>
      <c r="BH9" s="94">
        <f>IFERROR('1.49 Soft drinks (volume)'!BH9*1000/'1.46 Population'!BH33,"")</f>
        <v>47.293048469832371</v>
      </c>
      <c r="BI9" s="94">
        <f>IFERROR('1.49 Soft drinks (volume)'!BI9*1000/'1.46 Population'!BI33,"")</f>
        <v>244.96873302600241</v>
      </c>
      <c r="BJ9" s="94">
        <f>IFERROR('1.49 Soft drinks (volume)'!BJ9*1000/'1.46 Population'!BJ33,"")</f>
        <v>14.840069260815291</v>
      </c>
      <c r="BK9" s="94">
        <f>IFERROR('1.49 Soft drinks (volume)'!BK9*1000/'1.46 Population'!BK33,"")</f>
        <v>34.400363738379234</v>
      </c>
      <c r="BL9" s="94">
        <f>IFERROR('1.49 Soft drinks (volume)'!BL9*1000/'1.46 Population'!BL33,"")</f>
        <v>99.299706087222432</v>
      </c>
      <c r="BM9" s="94">
        <f>IFERROR('1.49 Soft drinks (volume)'!BM9*1000/'1.46 Population'!BM33,"")</f>
        <v>208.2772634040677</v>
      </c>
      <c r="BN9" s="94">
        <f>IFERROR('1.49 Soft drinks (volume)'!BN9*1000/'1.46 Population'!BN33,"")</f>
        <v>84.719159006391166</v>
      </c>
      <c r="BO9" s="94">
        <f>IFERROR('1.49 Soft drinks (volume)'!BO9*1000/'1.46 Population'!BO33,"")</f>
        <v>91.698381335228106</v>
      </c>
      <c r="BP9" s="94">
        <f>IFERROR('1.49 Soft drinks (volume)'!BP9*1000/'1.46 Population'!BP33,"")</f>
        <v>275.67632271965527</v>
      </c>
      <c r="BQ9" s="94">
        <f>IFERROR('1.49 Soft drinks (volume)'!BQ9*1000/'1.46 Population'!BQ33,"")</f>
        <v>345.55342690675269</v>
      </c>
      <c r="BR9" s="94">
        <f>IFERROR('1.49 Soft drinks (volume)'!BR9*1000/'1.46 Population'!BR33,"")</f>
        <v>246.12091377071809</v>
      </c>
      <c r="BS9" s="94">
        <f>IFERROR('1.49 Soft drinks (volume)'!BS9*1000/'1.46 Population'!BS33,"")</f>
        <v>356.40929624819739</v>
      </c>
      <c r="BT9" s="94">
        <f>IFERROR('1.49 Soft drinks (volume)'!BT9*1000/'1.46 Population'!BT33,"")</f>
        <v>219.5689604747497</v>
      </c>
      <c r="BU9" s="94">
        <f>IFERROR('1.49 Soft drinks (volume)'!BU9*1000/'1.46 Population'!BU33,"")</f>
        <v>212.6041289387903</v>
      </c>
      <c r="BV9" s="94">
        <f>IFERROR('1.49 Soft drinks (volume)'!BV9*1000/'1.46 Population'!BV33,"")</f>
        <v>296.49959846946007</v>
      </c>
      <c r="BW9" s="94">
        <f>IFERROR('1.49 Soft drinks (volume)'!BW9*1000/'1.46 Population'!BW33,"")</f>
        <v>145.01294266674009</v>
      </c>
      <c r="BX9" s="94">
        <f>IFERROR('1.49 Soft drinks (volume)'!BX9*1000/'1.46 Population'!BX33,"")</f>
        <v>144.8929315899185</v>
      </c>
      <c r="BY9" s="94">
        <f>IFERROR('1.49 Soft drinks (volume)'!BY9*1000/'1.46 Population'!BY33,"")</f>
        <v>216.69967893946458</v>
      </c>
      <c r="BZ9" s="94">
        <f>IFERROR('1.49 Soft drinks (volume)'!BZ9*1000/'1.46 Population'!BZ33,"")</f>
        <v>287.07275940890429</v>
      </c>
      <c r="CA9" s="94">
        <f>IFERROR('1.49 Soft drinks (volume)'!CA9*1000/'1.46 Population'!CA33,"")</f>
        <v>178.35266400869881</v>
      </c>
      <c r="CB9" s="94">
        <f>IFERROR('1.49 Soft drinks (volume)'!CB9*1000/'1.46 Population'!CB33,"")</f>
        <v>201.44697126794313</v>
      </c>
      <c r="CC9" s="94">
        <f>IFERROR('1.49 Soft drinks (volume)'!CC9*1000/'1.46 Population'!CC33,"")</f>
        <v>252.72354728400978</v>
      </c>
      <c r="CD9" s="94">
        <f>IFERROR('1.49 Soft drinks (volume)'!CD9*1000/'1.46 Population'!CD33,"")</f>
        <v>156.6328402005135</v>
      </c>
      <c r="CE9" s="94">
        <f>IFERROR('1.49 Soft drinks (volume)'!CE9*1000/'1.46 Population'!CE33,"")</f>
        <v>177.39420221742751</v>
      </c>
      <c r="CF9" s="94">
        <f>IFERROR('1.49 Soft drinks (volume)'!CF9*1000/'1.46 Population'!CF33,"")</f>
        <v>186.83895714258588</v>
      </c>
      <c r="CG9" s="94">
        <f>IFERROR('1.49 Soft drinks (volume)'!CG9*1000/'1.46 Population'!CG33,"")</f>
        <v>286.55322018457196</v>
      </c>
      <c r="CH9" s="94">
        <f>IFERROR('1.49 Soft drinks (volume)'!CH9*1000/'1.46 Population'!CH33,"")</f>
        <v>138.88492642621225</v>
      </c>
      <c r="CI9" s="94">
        <f>IFERROR('1.49 Soft drinks (volume)'!CI9*1000/'1.46 Population'!CI33,"")</f>
        <v>260.57772983339328</v>
      </c>
      <c r="CJ9" s="94">
        <f>IFERROR('1.49 Soft drinks (volume)'!CJ9*1000/'1.46 Population'!CJ33,"")</f>
        <v>153.66347488064881</v>
      </c>
      <c r="CK9" s="94">
        <f>IFERROR('1.49 Soft drinks (volume)'!CK9*1000/'1.46 Population'!CK33,"")</f>
        <v>164.13882989784406</v>
      </c>
      <c r="CL9" s="94">
        <f>IFERROR('1.49 Soft drinks (volume)'!CL9*1000/'1.46 Population'!CL33,"")</f>
        <v>5973.4137272472908</v>
      </c>
      <c r="CM9" s="94">
        <f>IFERROR('1.49 Soft drinks (volume)'!CM9*1000/'1.46 Population'!CM33,"")</f>
        <v>493.36690560940156</v>
      </c>
      <c r="CN9" s="94">
        <f>IFERROR('1.49 Soft drinks (volume)'!CN9*1000/'1.46 Population'!CN33,"")</f>
        <v>293.61376823230501</v>
      </c>
      <c r="CO9" s="94">
        <f>IFERROR('1.49 Soft drinks (volume)'!CO9*1000/'1.46 Population'!CO33,"")</f>
        <v>41.572673967494403</v>
      </c>
      <c r="CP9" s="94">
        <f>IFERROR('1.49 Soft drinks (volume)'!CP9*1000/'1.46 Population'!CP33,"")</f>
        <v>39.197501753880402</v>
      </c>
    </row>
    <row r="10" spans="1:94" x14ac:dyDescent="0.25">
      <c r="A10" s="78" t="s">
        <v>31</v>
      </c>
      <c r="B10" s="94">
        <f>IFERROR('1.49 Soft drinks (volume)'!B10*1000/'1.46 Population'!B34,"")</f>
        <v>78.275956246705832</v>
      </c>
      <c r="C10" s="94">
        <f>IFERROR('1.49 Soft drinks (volume)'!C10*1000/'1.46 Population'!C34,"")</f>
        <v>34.089438584454193</v>
      </c>
      <c r="D10" s="94">
        <f>IFERROR('1.49 Soft drinks (volume)'!D10*1000/'1.46 Population'!D34,"")</f>
        <v>34.214512693766444</v>
      </c>
      <c r="E10" s="94">
        <f>IFERROR('1.49 Soft drinks (volume)'!E10*1000/'1.46 Population'!E34,"")</f>
        <v>37.186083297383618</v>
      </c>
      <c r="F10" s="94">
        <f>IFERROR('1.49 Soft drinks (volume)'!F10*1000/'1.46 Population'!F34,"")</f>
        <v>113.03860415648624</v>
      </c>
      <c r="G10" s="94">
        <f>IFERROR('1.49 Soft drinks (volume)'!G10*1000/'1.46 Population'!G34,"")</f>
        <v>3.2663415893087895</v>
      </c>
      <c r="H10" s="94">
        <f>IFERROR('1.49 Soft drinks (volume)'!H10*1000/'1.46 Population'!H34,"")</f>
        <v>61.241719096807969</v>
      </c>
      <c r="I10" s="94">
        <f>IFERROR('1.49 Soft drinks (volume)'!I10*1000/'1.46 Population'!I34,"")</f>
        <v>160.15583523312827</v>
      </c>
      <c r="J10" s="94">
        <f>IFERROR('1.49 Soft drinks (volume)'!J10*1000/'1.46 Population'!J34,"")</f>
        <v>50.78781346098976</v>
      </c>
      <c r="K10" s="94">
        <f>IFERROR('1.49 Soft drinks (volume)'!K10*1000/'1.46 Population'!K34,"")</f>
        <v>44.120634367881138</v>
      </c>
      <c r="L10" s="94">
        <f>IFERROR('1.49 Soft drinks (volume)'!L10*1000/'1.46 Population'!L34,"")</f>
        <v>8.6972783067744963</v>
      </c>
      <c r="M10" s="94">
        <f>IFERROR('1.49 Soft drinks (volume)'!M10*1000/'1.46 Population'!M34,"")</f>
        <v>84.557532855429457</v>
      </c>
      <c r="N10" s="94">
        <f>IFERROR('1.49 Soft drinks (volume)'!N10*1000/'1.46 Population'!N34,"")</f>
        <v>88.027441418357654</v>
      </c>
      <c r="O10" s="94">
        <f>IFERROR('1.49 Soft drinks (volume)'!O10*1000/'1.46 Population'!O34,"")</f>
        <v>76.582217709561235</v>
      </c>
      <c r="P10" s="94">
        <f>IFERROR('1.49 Soft drinks (volume)'!P10*1000/'1.46 Population'!P34,"")</f>
        <v>105.98299533068506</v>
      </c>
      <c r="Q10" s="94">
        <f>IFERROR('1.49 Soft drinks (volume)'!Q10*1000/'1.46 Population'!Q34,"")</f>
        <v>81.804816314614925</v>
      </c>
      <c r="R10" s="94">
        <f>IFERROR('1.49 Soft drinks (volume)'!R10*1000/'1.46 Population'!R34,"")</f>
        <v>18.617336214808017</v>
      </c>
      <c r="S10" s="94">
        <f>IFERROR('1.49 Soft drinks (volume)'!S10*1000/'1.46 Population'!S34,"")</f>
        <v>15.206266825115804</v>
      </c>
      <c r="T10" s="94">
        <f>IFERROR('1.49 Soft drinks (volume)'!T10*1000/'1.46 Population'!T34,"")</f>
        <v>170.21835739696959</v>
      </c>
      <c r="U10" s="94">
        <f>IFERROR('1.49 Soft drinks (volume)'!U10*1000/'1.46 Population'!U34,"")</f>
        <v>177.01372286956683</v>
      </c>
      <c r="V10" s="94">
        <f>IFERROR('1.49 Soft drinks (volume)'!V10*1000/'1.46 Population'!V34,"")</f>
        <v>136.20839908613422</v>
      </c>
      <c r="W10" s="94">
        <f>IFERROR('1.49 Soft drinks (volume)'!W10*1000/'1.46 Population'!W34,"")</f>
        <v>115.49686841357867</v>
      </c>
      <c r="X10" s="94">
        <f>IFERROR('1.49 Soft drinks (volume)'!X10*1000/'1.46 Population'!X34,"")</f>
        <v>78.156438631790749</v>
      </c>
      <c r="Y10" s="94">
        <f>IFERROR('1.49 Soft drinks (volume)'!Y10*1000/'1.46 Population'!Y34,"")</f>
        <v>93.579270513554292</v>
      </c>
      <c r="Z10" s="94">
        <f>IFERROR('1.49 Soft drinks (volume)'!Z10*1000/'1.46 Population'!Z34,"")</f>
        <v>183.93189678105878</v>
      </c>
      <c r="AA10" s="94">
        <f>IFERROR('1.49 Soft drinks (volume)'!AA10*1000/'1.46 Population'!AA34,"")</f>
        <v>201.10014560750687</v>
      </c>
      <c r="AB10" s="94">
        <f>IFERROR('1.49 Soft drinks (volume)'!AB10*1000/'1.46 Population'!AB34,"")</f>
        <v>231.14256434054568</v>
      </c>
      <c r="AC10" s="94">
        <f>IFERROR('1.49 Soft drinks (volume)'!AC10*1000/'1.46 Population'!AC34,"")</f>
        <v>137.46940024479804</v>
      </c>
      <c r="AD10" s="94">
        <f>IFERROR('1.49 Soft drinks (volume)'!AD10*1000/'1.46 Population'!AD34,"")</f>
        <v>52.046797969144734</v>
      </c>
      <c r="AE10" s="94">
        <f>IFERROR('1.49 Soft drinks (volume)'!AE10*1000/'1.46 Population'!AE34,"")</f>
        <v>202.22523528473442</v>
      </c>
      <c r="AF10" s="94">
        <f>IFERROR('1.49 Soft drinks (volume)'!AF10*1000/'1.46 Population'!AF34,"")</f>
        <v>99.279131307601048</v>
      </c>
      <c r="AG10" s="94">
        <f>IFERROR('1.49 Soft drinks (volume)'!AG10*1000/'1.46 Population'!AG34,"")</f>
        <v>101.2886758388844</v>
      </c>
      <c r="AH10" s="94">
        <f>IFERROR('1.49 Soft drinks (volume)'!AH10*1000/'1.46 Population'!AH34,"")</f>
        <v>159.15313905730491</v>
      </c>
      <c r="AI10" s="94">
        <f>IFERROR('1.49 Soft drinks (volume)'!AI10*1000/'1.46 Population'!AI34,"")</f>
        <v>163.89262584863749</v>
      </c>
      <c r="AJ10" s="94">
        <f>IFERROR('1.49 Soft drinks (volume)'!AJ10*1000/'1.46 Population'!AJ34,"")</f>
        <v>150.87591771461803</v>
      </c>
      <c r="AK10" s="94">
        <f>IFERROR('1.49 Soft drinks (volume)'!AK10*1000/'1.46 Population'!AK34,"")</f>
        <v>79.418553739995446</v>
      </c>
      <c r="AL10" s="94">
        <f>IFERROR('1.49 Soft drinks (volume)'!AL10*1000/'1.46 Population'!AL34,"")</f>
        <v>167.20441086379415</v>
      </c>
      <c r="AM10" s="94">
        <f>IFERROR('1.49 Soft drinks (volume)'!AM10*1000/'1.46 Population'!AM34,"")</f>
        <v>187.37323930558398</v>
      </c>
      <c r="AN10" s="94">
        <f>IFERROR('1.49 Soft drinks (volume)'!AN10*1000/'1.46 Population'!AN34,"")</f>
        <v>145.07132632410287</v>
      </c>
      <c r="AO10" s="94">
        <f>IFERROR('1.49 Soft drinks (volume)'!AO10*1000/'1.46 Population'!AO34,"")</f>
        <v>88.84381163094281</v>
      </c>
      <c r="AP10" s="94">
        <f>IFERROR('1.49 Soft drinks (volume)'!AP10*1000/'1.46 Population'!AP34,"")</f>
        <v>179.2071656717531</v>
      </c>
      <c r="AQ10" s="94">
        <f>IFERROR('1.49 Soft drinks (volume)'!AQ10*1000/'1.46 Population'!AQ34,"")</f>
        <v>289.80062849940197</v>
      </c>
      <c r="AR10" s="94">
        <f>IFERROR('1.49 Soft drinks (volume)'!AR10*1000/'1.46 Population'!AR34,"")</f>
        <v>66.698611443869211</v>
      </c>
      <c r="AS10" s="94">
        <f>IFERROR('1.49 Soft drinks (volume)'!AS10*1000/'1.46 Population'!AS34,"")</f>
        <v>107.57371398117878</v>
      </c>
      <c r="AT10" s="94">
        <f>IFERROR('1.49 Soft drinks (volume)'!AT10*1000/'1.46 Population'!AT34,"")</f>
        <v>167.67492295400066</v>
      </c>
      <c r="AU10" s="94">
        <f>IFERROR('1.49 Soft drinks (volume)'!AU10*1000/'1.46 Population'!AU34,"")</f>
        <v>89.727115009008571</v>
      </c>
      <c r="AV10" s="94">
        <f>IFERROR('1.49 Soft drinks (volume)'!AV10*1000/'1.46 Population'!AV34,"")</f>
        <v>124.49762721100791</v>
      </c>
      <c r="AW10" s="94">
        <f>IFERROR('1.49 Soft drinks (volume)'!AW10*1000/'1.46 Population'!AW34,"")</f>
        <v>190.3207034785982</v>
      </c>
      <c r="AX10" s="94">
        <f>IFERROR('1.49 Soft drinks (volume)'!AX10*1000/'1.46 Population'!AX34,"")</f>
        <v>103.81655084581521</v>
      </c>
      <c r="AY10" s="94">
        <f>IFERROR('1.49 Soft drinks (volume)'!AY10*1000/'1.46 Population'!AY34,"")</f>
        <v>225.37605416059145</v>
      </c>
      <c r="AZ10" s="94">
        <f>IFERROR('1.49 Soft drinks (volume)'!AZ10*1000/'1.46 Population'!AZ34,"")</f>
        <v>309.04526983773553</v>
      </c>
      <c r="BA10" s="94">
        <f>IFERROR('1.49 Soft drinks (volume)'!BA10*1000/'1.46 Population'!BA34,"")</f>
        <v>74.020668947699178</v>
      </c>
      <c r="BB10" s="94">
        <f>IFERROR('1.49 Soft drinks (volume)'!BB10*1000/'1.46 Population'!BB34,"")</f>
        <v>134.38581831204488</v>
      </c>
      <c r="BC10" s="94">
        <f>IFERROR('1.49 Soft drinks (volume)'!BC10*1000/'1.46 Population'!BC34,"")</f>
        <v>124.20732162736024</v>
      </c>
      <c r="BD10" s="94">
        <f>IFERROR('1.49 Soft drinks (volume)'!BD10*1000/'1.46 Population'!BD34,"")</f>
        <v>105.06168645390974</v>
      </c>
      <c r="BE10" s="94">
        <f>IFERROR('1.49 Soft drinks (volume)'!BE10*1000/'1.46 Population'!BE34,"")</f>
        <v>61.060983421954496</v>
      </c>
      <c r="BF10" s="94">
        <f>IFERROR('1.49 Soft drinks (volume)'!BF10*1000/'1.46 Population'!BF34,"")</f>
        <v>13.510199076155827</v>
      </c>
      <c r="BG10" s="94">
        <f>IFERROR('1.49 Soft drinks (volume)'!BG10*1000/'1.46 Population'!BG34,"")</f>
        <v>47.141955157914531</v>
      </c>
      <c r="BH10" s="94">
        <f>IFERROR('1.49 Soft drinks (volume)'!BH10*1000/'1.46 Population'!BH34,"")</f>
        <v>49.056468502303161</v>
      </c>
      <c r="BI10" s="94">
        <f>IFERROR('1.49 Soft drinks (volume)'!BI10*1000/'1.46 Population'!BI34,"")</f>
        <v>247.22252626970226</v>
      </c>
      <c r="BJ10" s="94">
        <f>IFERROR('1.49 Soft drinks (volume)'!BJ10*1000/'1.46 Population'!BJ34,"")</f>
        <v>15.442783780108982</v>
      </c>
      <c r="BK10" s="94">
        <f>IFERROR('1.49 Soft drinks (volume)'!BK10*1000/'1.46 Population'!BK34,"")</f>
        <v>36.32477950909874</v>
      </c>
      <c r="BL10" s="94">
        <f>IFERROR('1.49 Soft drinks (volume)'!BL10*1000/'1.46 Population'!BL34,"")</f>
        <v>108.6128046258595</v>
      </c>
      <c r="BM10" s="94">
        <f>IFERROR('1.49 Soft drinks (volume)'!BM10*1000/'1.46 Population'!BM34,"")</f>
        <v>216.42460774488836</v>
      </c>
      <c r="BN10" s="94">
        <f>IFERROR('1.49 Soft drinks (volume)'!BN10*1000/'1.46 Population'!BN34,"")</f>
        <v>86.576045506546322</v>
      </c>
      <c r="BO10" s="94">
        <f>IFERROR('1.49 Soft drinks (volume)'!BO10*1000/'1.46 Population'!BO34,"")</f>
        <v>98.455468411682631</v>
      </c>
      <c r="BP10" s="94">
        <f>IFERROR('1.49 Soft drinks (volume)'!BP10*1000/'1.46 Population'!BP34,"")</f>
        <v>257.88712011577422</v>
      </c>
      <c r="BQ10" s="94">
        <f>IFERROR('1.49 Soft drinks (volume)'!BQ10*1000/'1.46 Population'!BQ34,"")</f>
        <v>344.96670715996157</v>
      </c>
      <c r="BR10" s="94">
        <f>IFERROR('1.49 Soft drinks (volume)'!BR10*1000/'1.46 Population'!BR34,"")</f>
        <v>248.31106485631264</v>
      </c>
      <c r="BS10" s="94">
        <f>IFERROR('1.49 Soft drinks (volume)'!BS10*1000/'1.46 Population'!BS34,"")</f>
        <v>355.53381520187838</v>
      </c>
      <c r="BT10" s="94">
        <f>IFERROR('1.49 Soft drinks (volume)'!BT10*1000/'1.46 Population'!BT34,"")</f>
        <v>220.67047836585468</v>
      </c>
      <c r="BU10" s="94">
        <f>IFERROR('1.49 Soft drinks (volume)'!BU10*1000/'1.46 Population'!BU34,"")</f>
        <v>212.16899374097255</v>
      </c>
      <c r="BV10" s="94">
        <f>IFERROR('1.49 Soft drinks (volume)'!BV10*1000/'1.46 Population'!BV34,"")</f>
        <v>295.98102541506904</v>
      </c>
      <c r="BW10" s="94">
        <f>IFERROR('1.49 Soft drinks (volume)'!BW10*1000/'1.46 Population'!BW34,"")</f>
        <v>144.12505935205814</v>
      </c>
      <c r="BX10" s="94">
        <f>IFERROR('1.49 Soft drinks (volume)'!BX10*1000/'1.46 Population'!BX34,"")</f>
        <v>141.28855768323743</v>
      </c>
      <c r="BY10" s="94">
        <f>IFERROR('1.49 Soft drinks (volume)'!BY10*1000/'1.46 Population'!BY34,"")</f>
        <v>212.75965681122847</v>
      </c>
      <c r="BZ10" s="94">
        <f>IFERROR('1.49 Soft drinks (volume)'!BZ10*1000/'1.46 Population'!BZ34,"")</f>
        <v>285.05515734071884</v>
      </c>
      <c r="CA10" s="94">
        <f>IFERROR('1.49 Soft drinks (volume)'!CA10*1000/'1.46 Population'!CA34,"")</f>
        <v>187.87802077588623</v>
      </c>
      <c r="CB10" s="94">
        <f>IFERROR('1.49 Soft drinks (volume)'!CB10*1000/'1.46 Population'!CB34,"")</f>
        <v>191.82107766162682</v>
      </c>
      <c r="CC10" s="94">
        <f>IFERROR('1.49 Soft drinks (volume)'!CC10*1000/'1.46 Population'!CC34,"")</f>
        <v>251.7539627196609</v>
      </c>
      <c r="CD10" s="94">
        <f>IFERROR('1.49 Soft drinks (volume)'!CD10*1000/'1.46 Population'!CD34,"")</f>
        <v>161.42245845880015</v>
      </c>
      <c r="CE10" s="94">
        <f>IFERROR('1.49 Soft drinks (volume)'!CE10*1000/'1.46 Population'!CE34,"")</f>
        <v>175.80005066283883</v>
      </c>
      <c r="CF10" s="94">
        <f>IFERROR('1.49 Soft drinks (volume)'!CF10*1000/'1.46 Population'!CF34,"")</f>
        <v>187.24948594278567</v>
      </c>
      <c r="CG10" s="94">
        <f>IFERROR('1.49 Soft drinks (volume)'!CG10*1000/'1.46 Population'!CG34,"")</f>
        <v>277.15578873149997</v>
      </c>
      <c r="CH10" s="94">
        <f>IFERROR('1.49 Soft drinks (volume)'!CH10*1000/'1.46 Population'!CH34,"")</f>
        <v>133.93372464036415</v>
      </c>
      <c r="CI10" s="94">
        <f>IFERROR('1.49 Soft drinks (volume)'!CI10*1000/'1.46 Population'!CI34,"")</f>
        <v>259.43240929742541</v>
      </c>
      <c r="CJ10" s="94">
        <f>IFERROR('1.49 Soft drinks (volume)'!CJ10*1000/'1.46 Population'!CJ34,"")</f>
        <v>174.98721423279022</v>
      </c>
      <c r="CK10" s="94">
        <f>IFERROR('1.49 Soft drinks (volume)'!CK10*1000/'1.46 Population'!CK34,"")</f>
        <v>162.3833065894016</v>
      </c>
      <c r="CL10" s="94">
        <f>IFERROR('1.49 Soft drinks (volume)'!CL10*1000/'1.46 Population'!CL34,"")</f>
        <v>6903.9713421798742</v>
      </c>
      <c r="CM10" s="94">
        <f>IFERROR('1.49 Soft drinks (volume)'!CM10*1000/'1.46 Population'!CM34,"")</f>
        <v>515.91084599648423</v>
      </c>
      <c r="CN10" s="94">
        <f>IFERROR('1.49 Soft drinks (volume)'!CN10*1000/'1.46 Population'!CN34,"")</f>
        <v>306.83611575784204</v>
      </c>
      <c r="CO10" s="94">
        <f>IFERROR('1.49 Soft drinks (volume)'!CO10*1000/'1.46 Population'!CO34,"")</f>
        <v>43.44614210081609</v>
      </c>
      <c r="CP10" s="94">
        <f>IFERROR('1.49 Soft drinks (volume)'!CP10*1000/'1.46 Population'!CP34,"")</f>
        <v>41.785522678181657</v>
      </c>
    </row>
    <row r="11" spans="1:94" x14ac:dyDescent="0.25">
      <c r="A11" s="78" t="s">
        <v>32</v>
      </c>
      <c r="B11" s="94">
        <f>IFERROR('1.49 Soft drinks (volume)'!B11*1000/'1.46 Population'!B35,"")</f>
        <v>79.414784190880113</v>
      </c>
      <c r="C11" s="94">
        <f>IFERROR('1.49 Soft drinks (volume)'!C11*1000/'1.46 Population'!C35,"")</f>
        <v>36.295558428448032</v>
      </c>
      <c r="D11" s="94">
        <f>IFERROR('1.49 Soft drinks (volume)'!D11*1000/'1.46 Population'!D35,"")</f>
        <v>35.349233390119252</v>
      </c>
      <c r="E11" s="94">
        <f>IFERROR('1.49 Soft drinks (volume)'!E11*1000/'1.46 Population'!E35,"")</f>
        <v>41.433863947832108</v>
      </c>
      <c r="F11" s="94">
        <f>IFERROR('1.49 Soft drinks (volume)'!F11*1000/'1.46 Population'!F35,"")</f>
        <v>115.56333180357962</v>
      </c>
      <c r="G11" s="94">
        <f>IFERROR('1.49 Soft drinks (volume)'!G11*1000/'1.46 Population'!G35,"")</f>
        <v>3.8625407299831522</v>
      </c>
      <c r="H11" s="94">
        <f>IFERROR('1.49 Soft drinks (volume)'!H11*1000/'1.46 Population'!H35,"")</f>
        <v>64.887455276493171</v>
      </c>
      <c r="I11" s="94">
        <f>IFERROR('1.49 Soft drinks (volume)'!I11*1000/'1.46 Population'!I35,"")</f>
        <v>157.28255436140964</v>
      </c>
      <c r="J11" s="94">
        <f>IFERROR('1.49 Soft drinks (volume)'!J11*1000/'1.46 Population'!J35,"")</f>
        <v>47.89643607968766</v>
      </c>
      <c r="K11" s="94">
        <f>IFERROR('1.49 Soft drinks (volume)'!K11*1000/'1.46 Population'!K35,"")</f>
        <v>45.38575218560262</v>
      </c>
      <c r="L11" s="94">
        <f>IFERROR('1.49 Soft drinks (volume)'!L11*1000/'1.46 Population'!L35,"")</f>
        <v>9.2198581560283692</v>
      </c>
      <c r="M11" s="94">
        <f>IFERROR('1.49 Soft drinks (volume)'!M11*1000/'1.46 Population'!M35,"")</f>
        <v>88.20637721391634</v>
      </c>
      <c r="N11" s="94">
        <f>IFERROR('1.49 Soft drinks (volume)'!N11*1000/'1.46 Population'!N35,"")</f>
        <v>88.258882027428015</v>
      </c>
      <c r="O11" s="94">
        <f>IFERROR('1.49 Soft drinks (volume)'!O11*1000/'1.46 Population'!O35,"")</f>
        <v>79.150908869098444</v>
      </c>
      <c r="P11" s="94">
        <f>IFERROR('1.49 Soft drinks (volume)'!P11*1000/'1.46 Population'!P35,"")</f>
        <v>105.91222815470765</v>
      </c>
      <c r="Q11" s="94">
        <f>IFERROR('1.49 Soft drinks (volume)'!Q11*1000/'1.46 Population'!Q35,"")</f>
        <v>85.208916244165891</v>
      </c>
      <c r="R11" s="94">
        <f>IFERROR('1.49 Soft drinks (volume)'!R11*1000/'1.46 Population'!R35,"")</f>
        <v>21.575012412020676</v>
      </c>
      <c r="S11" s="94">
        <f>IFERROR('1.49 Soft drinks (volume)'!S11*1000/'1.46 Population'!S35,"")</f>
        <v>18.162586193095404</v>
      </c>
      <c r="T11" s="94">
        <f>IFERROR('1.49 Soft drinks (volume)'!T11*1000/'1.46 Population'!T35,"")</f>
        <v>169.86754966887418</v>
      </c>
      <c r="U11" s="94">
        <f>IFERROR('1.49 Soft drinks (volume)'!U11*1000/'1.46 Population'!U35,"")</f>
        <v>176.68509153270605</v>
      </c>
      <c r="V11" s="94">
        <f>IFERROR('1.49 Soft drinks (volume)'!V11*1000/'1.46 Population'!V35,"")</f>
        <v>135.31761792397728</v>
      </c>
      <c r="W11" s="94">
        <f>IFERROR('1.49 Soft drinks (volume)'!W11*1000/'1.46 Population'!W35,"")</f>
        <v>109.2641884761552</v>
      </c>
      <c r="X11" s="94">
        <f>IFERROR('1.49 Soft drinks (volume)'!X11*1000/'1.46 Population'!X35,"")</f>
        <v>73.284561049445003</v>
      </c>
      <c r="Y11" s="94">
        <f>IFERROR('1.49 Soft drinks (volume)'!Y11*1000/'1.46 Population'!Y35,"")</f>
        <v>95.811654526534866</v>
      </c>
      <c r="Z11" s="94">
        <f>IFERROR('1.49 Soft drinks (volume)'!Z11*1000/'1.46 Population'!Z35,"")</f>
        <v>183.44471079803404</v>
      </c>
      <c r="AA11" s="94">
        <f>IFERROR('1.49 Soft drinks (volume)'!AA11*1000/'1.46 Population'!AA35,"")</f>
        <v>183.88061084976709</v>
      </c>
      <c r="AB11" s="94">
        <f>IFERROR('1.49 Soft drinks (volume)'!AB11*1000/'1.46 Population'!AB35,"")</f>
        <v>220.91350304053407</v>
      </c>
      <c r="AC11" s="94">
        <f>IFERROR('1.49 Soft drinks (volume)'!AC11*1000/'1.46 Population'!AC35,"")</f>
        <v>131.25431001455829</v>
      </c>
      <c r="AD11" s="94">
        <f>IFERROR('1.49 Soft drinks (volume)'!AD11*1000/'1.46 Population'!AD35,"")</f>
        <v>45.456812288051069</v>
      </c>
      <c r="AE11" s="94">
        <f>IFERROR('1.49 Soft drinks (volume)'!AE11*1000/'1.46 Population'!AE35,"")</f>
        <v>203.5154299410766</v>
      </c>
      <c r="AF11" s="94">
        <f>IFERROR('1.49 Soft drinks (volume)'!AF11*1000/'1.46 Population'!AF35,"")</f>
        <v>81.468466802293321</v>
      </c>
      <c r="AG11" s="94">
        <f>IFERROR('1.49 Soft drinks (volume)'!AG11*1000/'1.46 Population'!AG35,"")</f>
        <v>88.413580828543601</v>
      </c>
      <c r="AH11" s="94">
        <f>IFERROR('1.49 Soft drinks (volume)'!AH11*1000/'1.46 Population'!AH35,"")</f>
        <v>162.20833740115202</v>
      </c>
      <c r="AI11" s="94">
        <f>IFERROR('1.49 Soft drinks (volume)'!AI11*1000/'1.46 Population'!AI35,"")</f>
        <v>167.91484775835005</v>
      </c>
      <c r="AJ11" s="94">
        <f>IFERROR('1.49 Soft drinks (volume)'!AJ11*1000/'1.46 Population'!AJ35,"")</f>
        <v>152.31674681878445</v>
      </c>
      <c r="AK11" s="94">
        <f>IFERROR('1.49 Soft drinks (volume)'!AK11*1000/'1.46 Population'!AK35,"")</f>
        <v>70.010480799679399</v>
      </c>
      <c r="AL11" s="94">
        <f>IFERROR('1.49 Soft drinks (volume)'!AL11*1000/'1.46 Population'!AL35,"")</f>
        <v>159.35966315328986</v>
      </c>
      <c r="AM11" s="94">
        <f>IFERROR('1.49 Soft drinks (volume)'!AM11*1000/'1.46 Population'!AM35,"")</f>
        <v>188.12249145235617</v>
      </c>
      <c r="AN11" s="94">
        <f>IFERROR('1.49 Soft drinks (volume)'!AN11*1000/'1.46 Population'!AN35,"")</f>
        <v>142.73765006888408</v>
      </c>
      <c r="AO11" s="94">
        <f>IFERROR('1.49 Soft drinks (volume)'!AO11*1000/'1.46 Population'!AO35,"")</f>
        <v>78.445023649251354</v>
      </c>
      <c r="AP11" s="94">
        <f>IFERROR('1.49 Soft drinks (volume)'!AP11*1000/'1.46 Population'!AP35,"")</f>
        <v>181.76261775317525</v>
      </c>
      <c r="AQ11" s="94">
        <f>IFERROR('1.49 Soft drinks (volume)'!AQ11*1000/'1.46 Population'!AQ35,"")</f>
        <v>274.22509595917506</v>
      </c>
      <c r="AR11" s="94">
        <f>IFERROR('1.49 Soft drinks (volume)'!AR11*1000/'1.46 Population'!AR35,"")</f>
        <v>76.310611960486952</v>
      </c>
      <c r="AS11" s="94">
        <f>IFERROR('1.49 Soft drinks (volume)'!AS11*1000/'1.46 Population'!AS35,"")</f>
        <v>111.80454831767763</v>
      </c>
      <c r="AT11" s="94">
        <f>IFERROR('1.49 Soft drinks (volume)'!AT11*1000/'1.46 Population'!AT35,"")</f>
        <v>166.44087938205584</v>
      </c>
      <c r="AU11" s="94">
        <f>IFERROR('1.49 Soft drinks (volume)'!AU11*1000/'1.46 Population'!AU35,"")</f>
        <v>92.753042409883676</v>
      </c>
      <c r="AV11" s="94">
        <f>IFERROR('1.49 Soft drinks (volume)'!AV11*1000/'1.46 Population'!AV35,"")</f>
        <v>124.96364083861006</v>
      </c>
      <c r="AW11" s="94">
        <f>IFERROR('1.49 Soft drinks (volume)'!AW11*1000/'1.46 Population'!AW35,"")</f>
        <v>197.83160273768149</v>
      </c>
      <c r="AX11" s="94">
        <f>IFERROR('1.49 Soft drinks (volume)'!AX11*1000/'1.46 Population'!AX35,"")</f>
        <v>106.5460510642353</v>
      </c>
      <c r="AY11" s="94">
        <f>IFERROR('1.49 Soft drinks (volume)'!AY11*1000/'1.46 Population'!AY35,"")</f>
        <v>225.20551862177425</v>
      </c>
      <c r="AZ11" s="94">
        <f>IFERROR('1.49 Soft drinks (volume)'!AZ11*1000/'1.46 Population'!AZ35,"")</f>
        <v>315.04781895568743</v>
      </c>
      <c r="BA11" s="94">
        <f>IFERROR('1.49 Soft drinks (volume)'!BA11*1000/'1.46 Population'!BA35,"")</f>
        <v>77.423314575747554</v>
      </c>
      <c r="BB11" s="94">
        <f>IFERROR('1.49 Soft drinks (volume)'!BB11*1000/'1.46 Population'!BB35,"")</f>
        <v>126.73962174378494</v>
      </c>
      <c r="BC11" s="94">
        <f>IFERROR('1.49 Soft drinks (volume)'!BC11*1000/'1.46 Population'!BC35,"")</f>
        <v>122.3064155805957</v>
      </c>
      <c r="BD11" s="94">
        <f>IFERROR('1.49 Soft drinks (volume)'!BD11*1000/'1.46 Population'!BD35,"")</f>
        <v>110.28988800252722</v>
      </c>
      <c r="BE11" s="94">
        <f>IFERROR('1.49 Soft drinks (volume)'!BE11*1000/'1.46 Population'!BE35,"")</f>
        <v>63.152156105056797</v>
      </c>
      <c r="BF11" s="94">
        <f>IFERROR('1.49 Soft drinks (volume)'!BF11*1000/'1.46 Population'!BF35,"")</f>
        <v>13.98789509078682</v>
      </c>
      <c r="BG11" s="94">
        <f>IFERROR('1.49 Soft drinks (volume)'!BG11*1000/'1.46 Population'!BG35,"")</f>
        <v>50.634042497273292</v>
      </c>
      <c r="BH11" s="94">
        <f>IFERROR('1.49 Soft drinks (volume)'!BH11*1000/'1.46 Population'!BH35,"")</f>
        <v>51.176895503673116</v>
      </c>
      <c r="BI11" s="94">
        <f>IFERROR('1.49 Soft drinks (volume)'!BI11*1000/'1.46 Population'!BI35,"")</f>
        <v>232.35278401196965</v>
      </c>
      <c r="BJ11" s="94">
        <f>IFERROR('1.49 Soft drinks (volume)'!BJ11*1000/'1.46 Population'!BJ35,"")</f>
        <v>15.691367456073339</v>
      </c>
      <c r="BK11" s="94">
        <f>IFERROR('1.49 Soft drinks (volume)'!BK11*1000/'1.46 Population'!BK35,"")</f>
        <v>38.284723317042406</v>
      </c>
      <c r="BL11" s="94">
        <f>IFERROR('1.49 Soft drinks (volume)'!BL11*1000/'1.46 Population'!BL35,"")</f>
        <v>118.74263484080302</v>
      </c>
      <c r="BM11" s="94">
        <f>IFERROR('1.49 Soft drinks (volume)'!BM11*1000/'1.46 Population'!BM35,"")</f>
        <v>220.35790510589393</v>
      </c>
      <c r="BN11" s="94">
        <f>IFERROR('1.49 Soft drinks (volume)'!BN11*1000/'1.46 Population'!BN35,"")</f>
        <v>88.731565735801695</v>
      </c>
      <c r="BO11" s="94">
        <f>IFERROR('1.49 Soft drinks (volume)'!BO11*1000/'1.46 Population'!BO35,"")</f>
        <v>104.51708653626608</v>
      </c>
      <c r="BP11" s="94">
        <f>IFERROR('1.49 Soft drinks (volume)'!BP11*1000/'1.46 Population'!BP35,"")</f>
        <v>206.85939357907253</v>
      </c>
      <c r="BQ11" s="94">
        <f>IFERROR('1.49 Soft drinks (volume)'!BQ11*1000/'1.46 Population'!BQ35,"")</f>
        <v>340.30072259085705</v>
      </c>
      <c r="BR11" s="94">
        <f>IFERROR('1.49 Soft drinks (volume)'!BR11*1000/'1.46 Population'!BR35,"")</f>
        <v>248.03292435605408</v>
      </c>
      <c r="BS11" s="94">
        <f>IFERROR('1.49 Soft drinks (volume)'!BS11*1000/'1.46 Population'!BS35,"")</f>
        <v>350.41553729730435</v>
      </c>
      <c r="BT11" s="94">
        <f>IFERROR('1.49 Soft drinks (volume)'!BT11*1000/'1.46 Population'!BT35,"")</f>
        <v>221.35736109396919</v>
      </c>
      <c r="BU11" s="94">
        <f>IFERROR('1.49 Soft drinks (volume)'!BU11*1000/'1.46 Population'!BU35,"")</f>
        <v>211.30173965206959</v>
      </c>
      <c r="BV11" s="94">
        <f>IFERROR('1.49 Soft drinks (volume)'!BV11*1000/'1.46 Population'!BV35,"")</f>
        <v>292.00881606234481</v>
      </c>
      <c r="BW11" s="94">
        <f>IFERROR('1.49 Soft drinks (volume)'!BW11*1000/'1.46 Population'!BW35,"")</f>
        <v>134.51873355710788</v>
      </c>
      <c r="BX11" s="94">
        <f>IFERROR('1.49 Soft drinks (volume)'!BX11*1000/'1.46 Population'!BX35,"")</f>
        <v>139.98460469744475</v>
      </c>
      <c r="BY11" s="94">
        <f>IFERROR('1.49 Soft drinks (volume)'!BY11*1000/'1.46 Population'!BY35,"")</f>
        <v>212.66711171090697</v>
      </c>
      <c r="BZ11" s="94">
        <f>IFERROR('1.49 Soft drinks (volume)'!BZ11*1000/'1.46 Population'!BZ35,"")</f>
        <v>288.39984950942051</v>
      </c>
      <c r="CA11" s="94">
        <f>IFERROR('1.49 Soft drinks (volume)'!CA11*1000/'1.46 Population'!CA35,"")</f>
        <v>193.54286280836794</v>
      </c>
      <c r="CB11" s="94">
        <f>IFERROR('1.49 Soft drinks (volume)'!CB11*1000/'1.46 Population'!CB35,"")</f>
        <v>181.05412160219404</v>
      </c>
      <c r="CC11" s="94">
        <f>IFERROR('1.49 Soft drinks (volume)'!CC11*1000/'1.46 Population'!CC35,"")</f>
        <v>252.67539652139132</v>
      </c>
      <c r="CD11" s="94">
        <f>IFERROR('1.49 Soft drinks (volume)'!CD11*1000/'1.46 Population'!CD35,"")</f>
        <v>163.59533659270403</v>
      </c>
      <c r="CE11" s="94">
        <f>IFERROR('1.49 Soft drinks (volume)'!CE11*1000/'1.46 Population'!CE35,"")</f>
        <v>169.52472235534347</v>
      </c>
      <c r="CF11" s="94">
        <f>IFERROR('1.49 Soft drinks (volume)'!CF11*1000/'1.46 Population'!CF35,"")</f>
        <v>194.33872952759634</v>
      </c>
      <c r="CG11" s="94">
        <f>IFERROR('1.49 Soft drinks (volume)'!CG11*1000/'1.46 Population'!CG35,"")</f>
        <v>266.00748713756479</v>
      </c>
      <c r="CH11" s="94">
        <f>IFERROR('1.49 Soft drinks (volume)'!CH11*1000/'1.46 Population'!CH35,"")</f>
        <v>133.17416246232298</v>
      </c>
      <c r="CI11" s="94">
        <f>IFERROR('1.49 Soft drinks (volume)'!CI11*1000/'1.46 Population'!CI35,"")</f>
        <v>256.32636102779833</v>
      </c>
      <c r="CJ11" s="94">
        <f>IFERROR('1.49 Soft drinks (volume)'!CJ11*1000/'1.46 Population'!CJ35,"")</f>
        <v>184.78238071733892</v>
      </c>
      <c r="CK11" s="94">
        <f>IFERROR('1.49 Soft drinks (volume)'!CK11*1000/'1.46 Population'!CK35,"")</f>
        <v>161.44469176674622</v>
      </c>
      <c r="CL11" s="94">
        <f>IFERROR('1.49 Soft drinks (volume)'!CL11*1000/'1.46 Population'!CL35,"")</f>
        <v>6487.3512241480839</v>
      </c>
      <c r="CM11" s="94">
        <f>IFERROR('1.49 Soft drinks (volume)'!CM11*1000/'1.46 Population'!CM35,"")</f>
        <v>515.52277907699602</v>
      </c>
      <c r="CN11" s="94">
        <f>IFERROR('1.49 Soft drinks (volume)'!CN11*1000/'1.46 Population'!CN35,"")</f>
        <v>329.59130092426966</v>
      </c>
      <c r="CO11" s="94">
        <f>IFERROR('1.49 Soft drinks (volume)'!CO11*1000/'1.46 Population'!CO35,"")</f>
        <v>45.986389182955918</v>
      </c>
      <c r="CP11" s="94">
        <f>IFERROR('1.49 Soft drinks (volume)'!CP11*1000/'1.46 Population'!CP35,"")</f>
        <v>43.386124724381354</v>
      </c>
    </row>
    <row r="12" spans="1:94" x14ac:dyDescent="0.25">
      <c r="A12" s="78" t="s">
        <v>33</v>
      </c>
      <c r="B12" s="94">
        <f>IFERROR('1.49 Soft drinks (volume)'!B12*1000/'1.46 Population'!B36,"")</f>
        <v>81.652234048436185</v>
      </c>
      <c r="C12" s="94">
        <f>IFERROR('1.49 Soft drinks (volume)'!C12*1000/'1.46 Population'!C36,"")</f>
        <v>39.207092666694884</v>
      </c>
      <c r="D12" s="94">
        <f>IFERROR('1.49 Soft drinks (volume)'!D12*1000/'1.46 Population'!D36,"")</f>
        <v>37.954565661954298</v>
      </c>
      <c r="E12" s="94">
        <f>IFERROR('1.49 Soft drinks (volume)'!E12*1000/'1.46 Population'!E36,"")</f>
        <v>46.288722367928059</v>
      </c>
      <c r="F12" s="94">
        <f>IFERROR('1.49 Soft drinks (volume)'!F12*1000/'1.46 Population'!F36,"")</f>
        <v>118.74661883203781</v>
      </c>
      <c r="G12" s="94">
        <f>IFERROR('1.49 Soft drinks (volume)'!G12*1000/'1.46 Population'!G36,"")</f>
        <v>4.445285088914928</v>
      </c>
      <c r="H12" s="94">
        <f>IFERROR('1.49 Soft drinks (volume)'!H12*1000/'1.46 Population'!H36,"")</f>
        <v>68.447861477709623</v>
      </c>
      <c r="I12" s="94">
        <f>IFERROR('1.49 Soft drinks (volume)'!I12*1000/'1.46 Population'!I36,"")</f>
        <v>162.73065900341254</v>
      </c>
      <c r="J12" s="94">
        <f>IFERROR('1.49 Soft drinks (volume)'!J12*1000/'1.46 Population'!J36,"")</f>
        <v>49.447633154354129</v>
      </c>
      <c r="K12" s="94">
        <f>IFERROR('1.49 Soft drinks (volume)'!K12*1000/'1.46 Population'!K36,"")</f>
        <v>47.704329697851591</v>
      </c>
      <c r="L12" s="94">
        <f>IFERROR('1.49 Soft drinks (volume)'!L12*1000/'1.46 Population'!L36,"")</f>
        <v>9.5698816599713368</v>
      </c>
      <c r="M12" s="94">
        <f>IFERROR('1.49 Soft drinks (volume)'!M12*1000/'1.46 Population'!M36,"")</f>
        <v>94.232627427882321</v>
      </c>
      <c r="N12" s="94">
        <f>IFERROR('1.49 Soft drinks (volume)'!N12*1000/'1.46 Population'!N36,"")</f>
        <v>89.960013394527948</v>
      </c>
      <c r="O12" s="94">
        <f>IFERROR('1.49 Soft drinks (volume)'!O12*1000/'1.46 Population'!O36,"")</f>
        <v>83.875054644366372</v>
      </c>
      <c r="P12" s="94">
        <f>IFERROR('1.49 Soft drinks (volume)'!P12*1000/'1.46 Population'!P36,"")</f>
        <v>108.21460393255997</v>
      </c>
      <c r="Q12" s="94">
        <f>IFERROR('1.49 Soft drinks (volume)'!Q12*1000/'1.46 Population'!Q36,"")</f>
        <v>89.40952438073532</v>
      </c>
      <c r="R12" s="94">
        <f>IFERROR('1.49 Soft drinks (volume)'!R12*1000/'1.46 Population'!R36,"")</f>
        <v>22.279999855956039</v>
      </c>
      <c r="S12" s="94">
        <f>IFERROR('1.49 Soft drinks (volume)'!S12*1000/'1.46 Population'!S36,"")</f>
        <v>21.263544361674917</v>
      </c>
      <c r="T12" s="94">
        <f>IFERROR('1.49 Soft drinks (volume)'!T12*1000/'1.46 Population'!T36,"")</f>
        <v>169.8345085514662</v>
      </c>
      <c r="U12" s="94">
        <f>IFERROR('1.49 Soft drinks (volume)'!U12*1000/'1.46 Population'!U36,"")</f>
        <v>176.81260723136558</v>
      </c>
      <c r="V12" s="94">
        <f>IFERROR('1.49 Soft drinks (volume)'!V12*1000/'1.46 Population'!V36,"")</f>
        <v>134.34592922601047</v>
      </c>
      <c r="W12" s="94">
        <f>IFERROR('1.49 Soft drinks (volume)'!W12*1000/'1.46 Population'!W36,"")</f>
        <v>113.63818746196402</v>
      </c>
      <c r="X12" s="94">
        <f>IFERROR('1.49 Soft drinks (volume)'!X12*1000/'1.46 Population'!X36,"")</f>
        <v>85.768421052631581</v>
      </c>
      <c r="Y12" s="94">
        <f>IFERROR('1.49 Soft drinks (volume)'!Y12*1000/'1.46 Population'!Y36,"")</f>
        <v>94.016649323621223</v>
      </c>
      <c r="Z12" s="94">
        <f>IFERROR('1.49 Soft drinks (volume)'!Z12*1000/'1.46 Population'!Z36,"")</f>
        <v>180.07760920531408</v>
      </c>
      <c r="AA12" s="94">
        <f>IFERROR('1.49 Soft drinks (volume)'!AA12*1000/'1.46 Population'!AA36,"")</f>
        <v>171.49298131449288</v>
      </c>
      <c r="AB12" s="94">
        <f>IFERROR('1.49 Soft drinks (volume)'!AB12*1000/'1.46 Population'!AB36,"")</f>
        <v>213.40839793158162</v>
      </c>
      <c r="AC12" s="94">
        <f>IFERROR('1.49 Soft drinks (volume)'!AC12*1000/'1.46 Population'!AC36,"")</f>
        <v>118.63106200122775</v>
      </c>
      <c r="AD12" s="94">
        <f>IFERROR('1.49 Soft drinks (volume)'!AD12*1000/'1.46 Population'!AD36,"")</f>
        <v>61.156486445858597</v>
      </c>
      <c r="AE12" s="94">
        <f>IFERROR('1.49 Soft drinks (volume)'!AE12*1000/'1.46 Population'!AE36,"")</f>
        <v>204.53703981667718</v>
      </c>
      <c r="AF12" s="94">
        <f>IFERROR('1.49 Soft drinks (volume)'!AF12*1000/'1.46 Population'!AF36,"")</f>
        <v>79.603867012497048</v>
      </c>
      <c r="AG12" s="94">
        <f>IFERROR('1.49 Soft drinks (volume)'!AG12*1000/'1.46 Population'!AG36,"")</f>
        <v>86.855506047103759</v>
      </c>
      <c r="AH12" s="94">
        <f>IFERROR('1.49 Soft drinks (volume)'!AH12*1000/'1.46 Population'!AH36,"")</f>
        <v>167.77902275052372</v>
      </c>
      <c r="AI12" s="94">
        <f>IFERROR('1.49 Soft drinks (volume)'!AI12*1000/'1.46 Population'!AI36,"")</f>
        <v>172.46208489553695</v>
      </c>
      <c r="AJ12" s="94">
        <f>IFERROR('1.49 Soft drinks (volume)'!AJ12*1000/'1.46 Population'!AJ36,"")</f>
        <v>142.21939718251562</v>
      </c>
      <c r="AK12" s="94">
        <f>IFERROR('1.49 Soft drinks (volume)'!AK12*1000/'1.46 Population'!AK36,"")</f>
        <v>79.136197040610227</v>
      </c>
      <c r="AL12" s="94">
        <f>IFERROR('1.49 Soft drinks (volume)'!AL12*1000/'1.46 Population'!AL36,"")</f>
        <v>156.14750161252692</v>
      </c>
      <c r="AM12" s="94">
        <f>IFERROR('1.49 Soft drinks (volume)'!AM12*1000/'1.46 Population'!AM36,"")</f>
        <v>185.57408678552213</v>
      </c>
      <c r="AN12" s="94">
        <f>IFERROR('1.49 Soft drinks (volume)'!AN12*1000/'1.46 Population'!AN36,"")</f>
        <v>138.05569125549584</v>
      </c>
      <c r="AO12" s="94">
        <f>IFERROR('1.49 Soft drinks (volume)'!AO12*1000/'1.46 Population'!AO36,"")</f>
        <v>82.188429665418738</v>
      </c>
      <c r="AP12" s="94">
        <f>IFERROR('1.49 Soft drinks (volume)'!AP12*1000/'1.46 Population'!AP36,"")</f>
        <v>188.36484577647246</v>
      </c>
      <c r="AQ12" s="94">
        <f>IFERROR('1.49 Soft drinks (volume)'!AQ12*1000/'1.46 Population'!AQ36,"")</f>
        <v>268.07187267271348</v>
      </c>
      <c r="AR12" s="94">
        <f>IFERROR('1.49 Soft drinks (volume)'!AR12*1000/'1.46 Population'!AR36,"")</f>
        <v>85.610292190115132</v>
      </c>
      <c r="AS12" s="94">
        <f>IFERROR('1.49 Soft drinks (volume)'!AS12*1000/'1.46 Population'!AS36,"")</f>
        <v>119.5473435434123</v>
      </c>
      <c r="AT12" s="94">
        <f>IFERROR('1.49 Soft drinks (volume)'!AT12*1000/'1.46 Population'!AT36,"")</f>
        <v>172.87687334704671</v>
      </c>
      <c r="AU12" s="94">
        <f>IFERROR('1.49 Soft drinks (volume)'!AU12*1000/'1.46 Population'!AU36,"")</f>
        <v>96.480472841864099</v>
      </c>
      <c r="AV12" s="94">
        <f>IFERROR('1.49 Soft drinks (volume)'!AV12*1000/'1.46 Population'!AV36,"")</f>
        <v>125.34462603939214</v>
      </c>
      <c r="AW12" s="94">
        <f>IFERROR('1.49 Soft drinks (volume)'!AW12*1000/'1.46 Population'!AW36,"")</f>
        <v>211.01217479374591</v>
      </c>
      <c r="AX12" s="94">
        <f>IFERROR('1.49 Soft drinks (volume)'!AX12*1000/'1.46 Population'!AX36,"")</f>
        <v>109.27571360656725</v>
      </c>
      <c r="AY12" s="94">
        <f>IFERROR('1.49 Soft drinks (volume)'!AY12*1000/'1.46 Population'!AY36,"")</f>
        <v>227.98711440843419</v>
      </c>
      <c r="AZ12" s="94">
        <f>IFERROR('1.49 Soft drinks (volume)'!AZ12*1000/'1.46 Population'!AZ36,"")</f>
        <v>327.09844668788332</v>
      </c>
      <c r="BA12" s="94">
        <f>IFERROR('1.49 Soft drinks (volume)'!BA12*1000/'1.46 Population'!BA36,"")</f>
        <v>83.360568673911274</v>
      </c>
      <c r="BB12" s="94">
        <f>IFERROR('1.49 Soft drinks (volume)'!BB12*1000/'1.46 Population'!BB36,"")</f>
        <v>154.51635846372687</v>
      </c>
      <c r="BC12" s="94">
        <f>IFERROR('1.49 Soft drinks (volume)'!BC12*1000/'1.46 Population'!BC36,"")</f>
        <v>115.75854350817535</v>
      </c>
      <c r="BD12" s="94">
        <f>IFERROR('1.49 Soft drinks (volume)'!BD12*1000/'1.46 Population'!BD36,"")</f>
        <v>115.87482802882346</v>
      </c>
      <c r="BE12" s="94">
        <f>IFERROR('1.49 Soft drinks (volume)'!BE12*1000/'1.46 Population'!BE36,"")</f>
        <v>65.428652299632049</v>
      </c>
      <c r="BF12" s="94">
        <f>IFERROR('1.49 Soft drinks (volume)'!BF12*1000/'1.46 Population'!BF36,"")</f>
        <v>14.773659953279878</v>
      </c>
      <c r="BG12" s="94">
        <f>IFERROR('1.49 Soft drinks (volume)'!BG12*1000/'1.46 Population'!BG36,"")</f>
        <v>54.239465570400824</v>
      </c>
      <c r="BH12" s="94">
        <f>IFERROR('1.49 Soft drinks (volume)'!BH12*1000/'1.46 Population'!BH36,"")</f>
        <v>53.939617579801066</v>
      </c>
      <c r="BI12" s="94">
        <f>IFERROR('1.49 Soft drinks (volume)'!BI12*1000/'1.46 Population'!BI36,"")</f>
        <v>237.7748045542788</v>
      </c>
      <c r="BJ12" s="94">
        <f>IFERROR('1.49 Soft drinks (volume)'!BJ12*1000/'1.46 Population'!BJ36,"")</f>
        <v>15.934219890250766</v>
      </c>
      <c r="BK12" s="94">
        <f>IFERROR('1.49 Soft drinks (volume)'!BK12*1000/'1.46 Population'!BK36,"")</f>
        <v>40.769036710820146</v>
      </c>
      <c r="BL12" s="94">
        <f>IFERROR('1.49 Soft drinks (volume)'!BL12*1000/'1.46 Population'!BL36,"")</f>
        <v>130.32673105234005</v>
      </c>
      <c r="BM12" s="94">
        <f>IFERROR('1.49 Soft drinks (volume)'!BM12*1000/'1.46 Population'!BM36,"")</f>
        <v>200.49055555951102</v>
      </c>
      <c r="BN12" s="94">
        <f>IFERROR('1.49 Soft drinks (volume)'!BN12*1000/'1.46 Population'!BN36,"")</f>
        <v>91.510143040897617</v>
      </c>
      <c r="BO12" s="94">
        <f>IFERROR('1.49 Soft drinks (volume)'!BO12*1000/'1.46 Population'!BO36,"")</f>
        <v>111.18531198856262</v>
      </c>
      <c r="BP12" s="94">
        <f>IFERROR('1.49 Soft drinks (volume)'!BP12*1000/'1.46 Population'!BP36,"")</f>
        <v>214.41463414634146</v>
      </c>
      <c r="BQ12" s="94">
        <f>IFERROR('1.49 Soft drinks (volume)'!BQ12*1000/'1.46 Population'!BQ36,"")</f>
        <v>339.69094143509705</v>
      </c>
      <c r="BR12" s="94">
        <f>IFERROR('1.49 Soft drinks (volume)'!BR12*1000/'1.46 Population'!BR36,"")</f>
        <v>246.18809420884392</v>
      </c>
      <c r="BS12" s="94">
        <f>IFERROR('1.49 Soft drinks (volume)'!BS12*1000/'1.46 Population'!BS36,"")</f>
        <v>349.96901538756953</v>
      </c>
      <c r="BT12" s="94">
        <f>IFERROR('1.49 Soft drinks (volume)'!BT12*1000/'1.46 Population'!BT36,"")</f>
        <v>222.67627656322304</v>
      </c>
      <c r="BU12" s="94">
        <f>IFERROR('1.49 Soft drinks (volume)'!BU12*1000/'1.46 Population'!BU36,"")</f>
        <v>212.45030892284112</v>
      </c>
      <c r="BV12" s="94">
        <f>IFERROR('1.49 Soft drinks (volume)'!BV12*1000/'1.46 Population'!BV36,"")</f>
        <v>292.00453878725818</v>
      </c>
      <c r="BW12" s="94">
        <f>IFERROR('1.49 Soft drinks (volume)'!BW12*1000/'1.46 Population'!BW36,"")</f>
        <v>129.04041772815148</v>
      </c>
      <c r="BX12" s="94">
        <f>IFERROR('1.49 Soft drinks (volume)'!BX12*1000/'1.46 Population'!BX36,"")</f>
        <v>137.88915050267221</v>
      </c>
      <c r="BY12" s="94">
        <f>IFERROR('1.49 Soft drinks (volume)'!BY12*1000/'1.46 Population'!BY36,"")</f>
        <v>216.18189697475671</v>
      </c>
      <c r="BZ12" s="94">
        <f>IFERROR('1.49 Soft drinks (volume)'!BZ12*1000/'1.46 Population'!BZ36,"")</f>
        <v>291.31217368944738</v>
      </c>
      <c r="CA12" s="94">
        <f>IFERROR('1.49 Soft drinks (volume)'!CA12*1000/'1.46 Population'!CA36,"")</f>
        <v>185.03862653224576</v>
      </c>
      <c r="CB12" s="94">
        <f>IFERROR('1.49 Soft drinks (volume)'!CB12*1000/'1.46 Population'!CB36,"")</f>
        <v>174.85822306238185</v>
      </c>
      <c r="CC12" s="94">
        <f>IFERROR('1.49 Soft drinks (volume)'!CC12*1000/'1.46 Population'!CC36,"")</f>
        <v>252.06411207279595</v>
      </c>
      <c r="CD12" s="94">
        <f>IFERROR('1.49 Soft drinks (volume)'!CD12*1000/'1.46 Population'!CD36,"")</f>
        <v>164.59125188536953</v>
      </c>
      <c r="CE12" s="94">
        <f>IFERROR('1.49 Soft drinks (volume)'!CE12*1000/'1.46 Population'!CE36,"")</f>
        <v>166.48141286896382</v>
      </c>
      <c r="CF12" s="94">
        <f>IFERROR('1.49 Soft drinks (volume)'!CF12*1000/'1.46 Population'!CF36,"")</f>
        <v>197.50319194211949</v>
      </c>
      <c r="CG12" s="94">
        <f>IFERROR('1.49 Soft drinks (volume)'!CG12*1000/'1.46 Population'!CG36,"")</f>
        <v>261.12901352217631</v>
      </c>
      <c r="CH12" s="94">
        <f>IFERROR('1.49 Soft drinks (volume)'!CH12*1000/'1.46 Population'!CH36,"")</f>
        <v>134.28329782564475</v>
      </c>
      <c r="CI12" s="94">
        <f>IFERROR('1.49 Soft drinks (volume)'!CI12*1000/'1.46 Population'!CI36,"")</f>
        <v>256.19717948059287</v>
      </c>
      <c r="CJ12" s="94">
        <f>IFERROR('1.49 Soft drinks (volume)'!CJ12*1000/'1.46 Population'!CJ36,"")</f>
        <v>192.79974311375346</v>
      </c>
      <c r="CK12" s="94">
        <f>IFERROR('1.49 Soft drinks (volume)'!CK12*1000/'1.46 Population'!CK36,"")</f>
        <v>162.24232205304097</v>
      </c>
      <c r="CL12" s="94">
        <f>IFERROR('1.49 Soft drinks (volume)'!CL12*1000/'1.46 Population'!CL36,"")</f>
        <v>7074.5620524389387</v>
      </c>
      <c r="CM12" s="94">
        <f>IFERROR('1.49 Soft drinks (volume)'!CM12*1000/'1.46 Population'!CM36,"")</f>
        <v>446.39181297938012</v>
      </c>
      <c r="CN12" s="94">
        <f>IFERROR('1.49 Soft drinks (volume)'!CN12*1000/'1.46 Population'!CN36,"")</f>
        <v>305.94247031695704</v>
      </c>
      <c r="CO12" s="94">
        <f>IFERROR('1.49 Soft drinks (volume)'!CO12*1000/'1.46 Population'!CO36,"")</f>
        <v>47.437266722221644</v>
      </c>
      <c r="CP12" s="94">
        <f>IFERROR('1.49 Soft drinks (volume)'!CP12*1000/'1.46 Population'!CP36,"")</f>
        <v>50.099036016311857</v>
      </c>
    </row>
    <row r="13" spans="1:94" x14ac:dyDescent="0.25">
      <c r="A13" s="78" t="s">
        <v>34</v>
      </c>
      <c r="B13" s="94">
        <f>IFERROR('1.49 Soft drinks (volume)'!B13*1000/'1.46 Population'!B37,"")</f>
        <v>83.732405812205755</v>
      </c>
      <c r="C13" s="94">
        <f>IFERROR('1.49 Soft drinks (volume)'!C13*1000/'1.46 Population'!C37,"")</f>
        <v>41.778058849315229</v>
      </c>
      <c r="D13" s="94">
        <f>IFERROR('1.49 Soft drinks (volume)'!D13*1000/'1.46 Population'!D37,"")</f>
        <v>41.400050487866444</v>
      </c>
      <c r="E13" s="94">
        <f>IFERROR('1.49 Soft drinks (volume)'!E13*1000/'1.46 Population'!E37,"")</f>
        <v>50.30203369353648</v>
      </c>
      <c r="F13" s="94">
        <f>IFERROR('1.49 Soft drinks (volume)'!F13*1000/'1.46 Population'!F37,"")</f>
        <v>122.22127948413372</v>
      </c>
      <c r="G13" s="94">
        <f>IFERROR('1.49 Soft drinks (volume)'!G13*1000/'1.46 Population'!G37,"")</f>
        <v>5.2577546696255331</v>
      </c>
      <c r="H13" s="94">
        <f>IFERROR('1.49 Soft drinks (volume)'!H13*1000/'1.46 Population'!H37,"")</f>
        <v>72.696473117945757</v>
      </c>
      <c r="I13" s="94">
        <f>IFERROR('1.49 Soft drinks (volume)'!I13*1000/'1.46 Population'!I37,"")</f>
        <v>168.46297701859953</v>
      </c>
      <c r="J13" s="94">
        <f>IFERROR('1.49 Soft drinks (volume)'!J13*1000/'1.46 Population'!J37,"")</f>
        <v>55.5045285612618</v>
      </c>
      <c r="K13" s="94">
        <f>IFERROR('1.49 Soft drinks (volume)'!K13*1000/'1.46 Population'!K37,"")</f>
        <v>49.384075424953551</v>
      </c>
      <c r="L13" s="94">
        <f>IFERROR('1.49 Soft drinks (volume)'!L13*1000/'1.46 Population'!L37,"")</f>
        <v>10.19176643465523</v>
      </c>
      <c r="M13" s="94">
        <f>IFERROR('1.49 Soft drinks (volume)'!M13*1000/'1.46 Population'!M37,"")</f>
        <v>93.430559611941433</v>
      </c>
      <c r="N13" s="94">
        <f>IFERROR('1.49 Soft drinks (volume)'!N13*1000/'1.46 Population'!N37,"")</f>
        <v>90.418041167505834</v>
      </c>
      <c r="O13" s="94">
        <f>IFERROR('1.49 Soft drinks (volume)'!O13*1000/'1.46 Population'!O37,"")</f>
        <v>89.766047802906414</v>
      </c>
      <c r="P13" s="94">
        <f>IFERROR('1.49 Soft drinks (volume)'!P13*1000/'1.46 Population'!P37,"")</f>
        <v>105.32291976979636</v>
      </c>
      <c r="Q13" s="94">
        <f>IFERROR('1.49 Soft drinks (volume)'!Q13*1000/'1.46 Population'!Q37,"")</f>
        <v>93.783537360058588</v>
      </c>
      <c r="R13" s="94">
        <f>IFERROR('1.49 Soft drinks (volume)'!R13*1000/'1.46 Population'!R37,"")</f>
        <v>24.360873410841972</v>
      </c>
      <c r="S13" s="94">
        <f>IFERROR('1.49 Soft drinks (volume)'!S13*1000/'1.46 Population'!S37,"")</f>
        <v>26.046243978240501</v>
      </c>
      <c r="T13" s="94">
        <f>IFERROR('1.49 Soft drinks (volume)'!T13*1000/'1.46 Population'!T37,"")</f>
        <v>168.75858635392061</v>
      </c>
      <c r="U13" s="94">
        <f>IFERROR('1.49 Soft drinks (volume)'!U13*1000/'1.46 Population'!U37,"")</f>
        <v>175.43867502238137</v>
      </c>
      <c r="V13" s="94">
        <f>IFERROR('1.49 Soft drinks (volume)'!V13*1000/'1.46 Population'!V37,"")</f>
        <v>134.63956651958208</v>
      </c>
      <c r="W13" s="94">
        <f>IFERROR('1.49 Soft drinks (volume)'!W13*1000/'1.46 Population'!W37,"")</f>
        <v>113.28836837366512</v>
      </c>
      <c r="X13" s="94">
        <f>IFERROR('1.49 Soft drinks (volume)'!X13*1000/'1.46 Population'!X37,"")</f>
        <v>87.309623254440353</v>
      </c>
      <c r="Y13" s="94">
        <f>IFERROR('1.49 Soft drinks (volume)'!Y13*1000/'1.46 Population'!Y37,"")</f>
        <v>94.062239800166537</v>
      </c>
      <c r="Z13" s="94">
        <f>IFERROR('1.49 Soft drinks (volume)'!Z13*1000/'1.46 Population'!Z37,"")</f>
        <v>184.43835319021903</v>
      </c>
      <c r="AA13" s="94">
        <f>IFERROR('1.49 Soft drinks (volume)'!AA13*1000/'1.46 Population'!AA37,"")</f>
        <v>155.92438052169049</v>
      </c>
      <c r="AB13" s="94">
        <f>IFERROR('1.49 Soft drinks (volume)'!AB13*1000/'1.46 Population'!AB37,"")</f>
        <v>200.95931036455698</v>
      </c>
      <c r="AC13" s="94">
        <f>IFERROR('1.49 Soft drinks (volume)'!AC13*1000/'1.46 Population'!AC37,"")</f>
        <v>120.00308095201417</v>
      </c>
      <c r="AD13" s="94">
        <f>IFERROR('1.49 Soft drinks (volume)'!AD13*1000/'1.46 Population'!AD37,"")</f>
        <v>64.159627737595471</v>
      </c>
      <c r="AE13" s="94">
        <f>IFERROR('1.49 Soft drinks (volume)'!AE13*1000/'1.46 Population'!AE37,"")</f>
        <v>201.58205928706946</v>
      </c>
      <c r="AF13" s="94">
        <f>IFERROR('1.49 Soft drinks (volume)'!AF13*1000/'1.46 Population'!AF37,"")</f>
        <v>82.859346380025073</v>
      </c>
      <c r="AG13" s="94">
        <f>IFERROR('1.49 Soft drinks (volume)'!AG13*1000/'1.46 Population'!AG37,"")</f>
        <v>87.040555591954401</v>
      </c>
      <c r="AH13" s="94">
        <f>IFERROR('1.49 Soft drinks (volume)'!AH13*1000/'1.46 Population'!AH37,"")</f>
        <v>172.21601127691633</v>
      </c>
      <c r="AI13" s="94">
        <f>IFERROR('1.49 Soft drinks (volume)'!AI13*1000/'1.46 Population'!AI37,"")</f>
        <v>168.93373717554419</v>
      </c>
      <c r="AJ13" s="94">
        <f>IFERROR('1.49 Soft drinks (volume)'!AJ13*1000/'1.46 Population'!AJ37,"")</f>
        <v>138.42695961701264</v>
      </c>
      <c r="AK13" s="94">
        <f>IFERROR('1.49 Soft drinks (volume)'!AK13*1000/'1.46 Population'!AK37,"")</f>
        <v>80.953820869153773</v>
      </c>
      <c r="AL13" s="94">
        <f>IFERROR('1.49 Soft drinks (volume)'!AL13*1000/'1.46 Population'!AL37,"")</f>
        <v>157.6501413500655</v>
      </c>
      <c r="AM13" s="94">
        <f>IFERROR('1.49 Soft drinks (volume)'!AM13*1000/'1.46 Population'!AM37,"")</f>
        <v>184.64987862953288</v>
      </c>
      <c r="AN13" s="94">
        <f>IFERROR('1.49 Soft drinks (volume)'!AN13*1000/'1.46 Population'!AN37,"")</f>
        <v>135.69407862647549</v>
      </c>
      <c r="AO13" s="94">
        <f>IFERROR('1.49 Soft drinks (volume)'!AO13*1000/'1.46 Population'!AO37,"")</f>
        <v>81.582167717146731</v>
      </c>
      <c r="AP13" s="94">
        <f>IFERROR('1.49 Soft drinks (volume)'!AP13*1000/'1.46 Population'!AP37,"")</f>
        <v>193.87252843123818</v>
      </c>
      <c r="AQ13" s="94">
        <f>IFERROR('1.49 Soft drinks (volume)'!AQ13*1000/'1.46 Population'!AQ37,"")</f>
        <v>268.54732616983074</v>
      </c>
      <c r="AR13" s="94">
        <f>IFERROR('1.49 Soft drinks (volume)'!AR13*1000/'1.46 Population'!AR37,"")</f>
        <v>92.258538231033313</v>
      </c>
      <c r="AS13" s="94">
        <f>IFERROR('1.49 Soft drinks (volume)'!AS13*1000/'1.46 Population'!AS37,"")</f>
        <v>122.57427776913347</v>
      </c>
      <c r="AT13" s="94">
        <f>IFERROR('1.49 Soft drinks (volume)'!AT13*1000/'1.46 Population'!AT37,"")</f>
        <v>180.073599088441</v>
      </c>
      <c r="AU13" s="94">
        <f>IFERROR('1.49 Soft drinks (volume)'!AU13*1000/'1.46 Population'!AU37,"")</f>
        <v>98.128706385326154</v>
      </c>
      <c r="AV13" s="94">
        <f>IFERROR('1.49 Soft drinks (volume)'!AV13*1000/'1.46 Population'!AV37,"")</f>
        <v>126.02077480891094</v>
      </c>
      <c r="AW13" s="94">
        <f>IFERROR('1.49 Soft drinks (volume)'!AW13*1000/'1.46 Population'!AW37,"")</f>
        <v>222.14799427980918</v>
      </c>
      <c r="AX13" s="94">
        <f>IFERROR('1.49 Soft drinks (volume)'!AX13*1000/'1.46 Population'!AX37,"")</f>
        <v>114.42087854888551</v>
      </c>
      <c r="AY13" s="94">
        <f>IFERROR('1.49 Soft drinks (volume)'!AY13*1000/'1.46 Population'!AY37,"")</f>
        <v>231.0595242952144</v>
      </c>
      <c r="AZ13" s="94">
        <f>IFERROR('1.49 Soft drinks (volume)'!AZ13*1000/'1.46 Population'!AZ37,"")</f>
        <v>340.1146343672138</v>
      </c>
      <c r="BA13" s="94">
        <f>IFERROR('1.49 Soft drinks (volume)'!BA13*1000/'1.46 Population'!BA37,"")</f>
        <v>88.219382457602336</v>
      </c>
      <c r="BB13" s="94">
        <f>IFERROR('1.49 Soft drinks (volume)'!BB13*1000/'1.46 Population'!BB37,"")</f>
        <v>155.98416824196599</v>
      </c>
      <c r="BC13" s="94">
        <f>IFERROR('1.49 Soft drinks (volume)'!BC13*1000/'1.46 Population'!BC37,"")</f>
        <v>110.26043578137531</v>
      </c>
      <c r="BD13" s="94">
        <f>IFERROR('1.49 Soft drinks (volume)'!BD13*1000/'1.46 Population'!BD37,"")</f>
        <v>122.82299708386282</v>
      </c>
      <c r="BE13" s="94">
        <f>IFERROR('1.49 Soft drinks (volume)'!BE13*1000/'1.46 Population'!BE37,"")</f>
        <v>67.546184203000777</v>
      </c>
      <c r="BF13" s="94">
        <f>IFERROR('1.49 Soft drinks (volume)'!BF13*1000/'1.46 Population'!BF37,"")</f>
        <v>16.137051294799495</v>
      </c>
      <c r="BG13" s="94">
        <f>IFERROR('1.49 Soft drinks (volume)'!BG13*1000/'1.46 Population'!BG37,"")</f>
        <v>52.995553769248161</v>
      </c>
      <c r="BH13" s="94">
        <f>IFERROR('1.49 Soft drinks (volume)'!BH13*1000/'1.46 Population'!BH37,"")</f>
        <v>57.610431965184219</v>
      </c>
      <c r="BI13" s="94">
        <f>IFERROR('1.49 Soft drinks (volume)'!BI13*1000/'1.46 Population'!BI37,"")</f>
        <v>228.32161528754281</v>
      </c>
      <c r="BJ13" s="94">
        <f>IFERROR('1.49 Soft drinks (volume)'!BJ13*1000/'1.46 Population'!BJ37,"")</f>
        <v>16.163689039111539</v>
      </c>
      <c r="BK13" s="94">
        <f>IFERROR('1.49 Soft drinks (volume)'!BK13*1000/'1.46 Population'!BK37,"")</f>
        <v>43.981310709455308</v>
      </c>
      <c r="BL13" s="94">
        <f>IFERROR('1.49 Soft drinks (volume)'!BL13*1000/'1.46 Population'!BL37,"")</f>
        <v>144.00133845675691</v>
      </c>
      <c r="BM13" s="94">
        <f>IFERROR('1.49 Soft drinks (volume)'!BM13*1000/'1.46 Population'!BM37,"")</f>
        <v>211.57827458281807</v>
      </c>
      <c r="BN13" s="94">
        <f>IFERROR('1.49 Soft drinks (volume)'!BN13*1000/'1.46 Population'!BN37,"")</f>
        <v>93.30688990434038</v>
      </c>
      <c r="BO13" s="94">
        <f>IFERROR('1.49 Soft drinks (volume)'!BO13*1000/'1.46 Population'!BO37,"")</f>
        <v>118.49606160084069</v>
      </c>
      <c r="BP13" s="94">
        <f>IFERROR('1.49 Soft drinks (volume)'!BP13*1000/'1.46 Population'!BP37,"")</f>
        <v>222.66187485630618</v>
      </c>
      <c r="BQ13" s="94">
        <f>IFERROR('1.49 Soft drinks (volume)'!BQ13*1000/'1.46 Population'!BQ37,"")</f>
        <v>337.0684762720465</v>
      </c>
      <c r="BR13" s="94">
        <f>IFERROR('1.49 Soft drinks (volume)'!BR13*1000/'1.46 Population'!BR37,"")</f>
        <v>243.55323386561369</v>
      </c>
      <c r="BS13" s="94">
        <f>IFERROR('1.49 Soft drinks (volume)'!BS13*1000/'1.46 Population'!BS37,"")</f>
        <v>347.37117992465073</v>
      </c>
      <c r="BT13" s="94">
        <f>IFERROR('1.49 Soft drinks (volume)'!BT13*1000/'1.46 Population'!BT37,"")</f>
        <v>224.50671265317737</v>
      </c>
      <c r="BU13" s="94">
        <f>IFERROR('1.49 Soft drinks (volume)'!BU13*1000/'1.46 Population'!BU37,"")</f>
        <v>212.53223803610658</v>
      </c>
      <c r="BV13" s="94">
        <f>IFERROR('1.49 Soft drinks (volume)'!BV13*1000/'1.46 Population'!BV37,"")</f>
        <v>294.42166683407453</v>
      </c>
      <c r="BW13" s="94">
        <f>IFERROR('1.49 Soft drinks (volume)'!BW13*1000/'1.46 Population'!BW37,"")</f>
        <v>129.51839729525591</v>
      </c>
      <c r="BX13" s="94">
        <f>IFERROR('1.49 Soft drinks (volume)'!BX13*1000/'1.46 Population'!BX37,"")</f>
        <v>136.77376146447639</v>
      </c>
      <c r="BY13" s="94">
        <f>IFERROR('1.49 Soft drinks (volume)'!BY13*1000/'1.46 Population'!BY37,"")</f>
        <v>218.48318463682588</v>
      </c>
      <c r="BZ13" s="94">
        <f>IFERROR('1.49 Soft drinks (volume)'!BZ13*1000/'1.46 Population'!BZ37,"")</f>
        <v>297.03951134762718</v>
      </c>
      <c r="CA13" s="94">
        <f>IFERROR('1.49 Soft drinks (volume)'!CA13*1000/'1.46 Population'!CA37,"")</f>
        <v>170.63128180232664</v>
      </c>
      <c r="CB13" s="94">
        <f>IFERROR('1.49 Soft drinks (volume)'!CB13*1000/'1.46 Population'!CB37,"")</f>
        <v>167.997549716686</v>
      </c>
      <c r="CC13" s="94">
        <f>IFERROR('1.49 Soft drinks (volume)'!CC13*1000/'1.46 Population'!CC37,"")</f>
        <v>252.56928780908521</v>
      </c>
      <c r="CD13" s="94">
        <f>IFERROR('1.49 Soft drinks (volume)'!CD13*1000/'1.46 Population'!CD37,"")</f>
        <v>167.02289893010243</v>
      </c>
      <c r="CE13" s="94">
        <f>IFERROR('1.49 Soft drinks (volume)'!CE13*1000/'1.46 Population'!CE37,"")</f>
        <v>164.88831981789727</v>
      </c>
      <c r="CF13" s="94">
        <f>IFERROR('1.49 Soft drinks (volume)'!CF13*1000/'1.46 Population'!CF37,"")</f>
        <v>191.83368486763078</v>
      </c>
      <c r="CG13" s="94">
        <f>IFERROR('1.49 Soft drinks (volume)'!CG13*1000/'1.46 Population'!CG37,"")</f>
        <v>259.3577501971406</v>
      </c>
      <c r="CH13" s="94">
        <f>IFERROR('1.49 Soft drinks (volume)'!CH13*1000/'1.46 Population'!CH37,"")</f>
        <v>133.52308934109351</v>
      </c>
      <c r="CI13" s="94">
        <f>IFERROR('1.49 Soft drinks (volume)'!CI13*1000/'1.46 Population'!CI37,"")</f>
        <v>254.93958145385699</v>
      </c>
      <c r="CJ13" s="94">
        <f>IFERROR('1.49 Soft drinks (volume)'!CJ13*1000/'1.46 Population'!CJ37,"")</f>
        <v>202.62062043053049</v>
      </c>
      <c r="CK13" s="94">
        <f>IFERROR('1.49 Soft drinks (volume)'!CK13*1000/'1.46 Population'!CK37,"")</f>
        <v>160.5902653814114</v>
      </c>
      <c r="CL13" s="94">
        <f>IFERROR('1.49 Soft drinks (volume)'!CL13*1000/'1.46 Population'!CL37,"")</f>
        <v>7541.7370882888199</v>
      </c>
      <c r="CM13" s="94">
        <f>IFERROR('1.49 Soft drinks (volume)'!CM13*1000/'1.46 Population'!CM37,"")</f>
        <v>439.46283563362772</v>
      </c>
      <c r="CN13" s="94">
        <f>IFERROR('1.49 Soft drinks (volume)'!CN13*1000/'1.46 Population'!CN37,"")</f>
        <v>313.85245237263945</v>
      </c>
      <c r="CO13" s="94">
        <f>IFERROR('1.49 Soft drinks (volume)'!CO13*1000/'1.46 Population'!CO37,"")</f>
        <v>50.597738342514027</v>
      </c>
      <c r="CP13" s="94">
        <f>IFERROR('1.49 Soft drinks (volume)'!CP13*1000/'1.46 Population'!CP37,"")</f>
        <v>53.921062980154382</v>
      </c>
    </row>
    <row r="14" spans="1:94" x14ac:dyDescent="0.25">
      <c r="A14" s="78" t="s">
        <v>35</v>
      </c>
      <c r="B14" s="94">
        <f>IFERROR('1.49 Soft drinks (volume)'!B14*1000/'1.46 Population'!B38,"")</f>
        <v>85.777924832341384</v>
      </c>
      <c r="C14" s="94">
        <f>IFERROR('1.49 Soft drinks (volume)'!C14*1000/'1.46 Population'!C38,"")</f>
        <v>44.287223707970796</v>
      </c>
      <c r="D14" s="94">
        <f>IFERROR('1.49 Soft drinks (volume)'!D14*1000/'1.46 Population'!D38,"")</f>
        <v>44.893937261101662</v>
      </c>
      <c r="E14" s="94">
        <f>IFERROR('1.49 Soft drinks (volume)'!E14*1000/'1.46 Population'!E38,"")</f>
        <v>53.513044123650126</v>
      </c>
      <c r="F14" s="94">
        <f>IFERROR('1.49 Soft drinks (volume)'!F14*1000/'1.46 Population'!F38,"")</f>
        <v>124.70298828725575</v>
      </c>
      <c r="G14" s="94">
        <f>IFERROR('1.49 Soft drinks (volume)'!G14*1000/'1.46 Population'!G38,"")</f>
        <v>6.179652045870812</v>
      </c>
      <c r="H14" s="94">
        <f>IFERROR('1.49 Soft drinks (volume)'!H14*1000/'1.46 Population'!H38,"")</f>
        <v>77.322860740233651</v>
      </c>
      <c r="I14" s="94">
        <f>IFERROR('1.49 Soft drinks (volume)'!I14*1000/'1.46 Population'!I38,"")</f>
        <v>173.74897070932832</v>
      </c>
      <c r="J14" s="94">
        <f>IFERROR('1.49 Soft drinks (volume)'!J14*1000/'1.46 Population'!J38,"")</f>
        <v>56.540175492259991</v>
      </c>
      <c r="K14" s="94">
        <f>IFERROR('1.49 Soft drinks (volume)'!K14*1000/'1.46 Population'!K38,"")</f>
        <v>51.37241613012538</v>
      </c>
      <c r="L14" s="94">
        <f>IFERROR('1.49 Soft drinks (volume)'!L14*1000/'1.46 Population'!L38,"")</f>
        <v>10.660552910131951</v>
      </c>
      <c r="M14" s="94">
        <f>IFERROR('1.49 Soft drinks (volume)'!M14*1000/'1.46 Population'!M38,"")</f>
        <v>98.123983907066744</v>
      </c>
      <c r="N14" s="94">
        <f>IFERROR('1.49 Soft drinks (volume)'!N14*1000/'1.46 Population'!N38,"")</f>
        <v>91.06994955199157</v>
      </c>
      <c r="O14" s="94">
        <f>IFERROR('1.49 Soft drinks (volume)'!O14*1000/'1.46 Population'!O38,"")</f>
        <v>94.725664141555541</v>
      </c>
      <c r="P14" s="94">
        <f>IFERROR('1.49 Soft drinks (volume)'!P14*1000/'1.46 Population'!P38,"")</f>
        <v>106.30400992038716</v>
      </c>
      <c r="Q14" s="94">
        <f>IFERROR('1.49 Soft drinks (volume)'!Q14*1000/'1.46 Population'!Q38,"")</f>
        <v>101.70463089656526</v>
      </c>
      <c r="R14" s="94">
        <f>IFERROR('1.49 Soft drinks (volume)'!R14*1000/'1.46 Population'!R38,"")</f>
        <v>25.226513065231558</v>
      </c>
      <c r="S14" s="94">
        <f>IFERROR('1.49 Soft drinks (volume)'!S14*1000/'1.46 Population'!S38,"")</f>
        <v>31.435039380974256</v>
      </c>
      <c r="T14" s="94">
        <f>IFERROR('1.49 Soft drinks (volume)'!T14*1000/'1.46 Population'!T38,"")</f>
        <v>167.81371070898012</v>
      </c>
      <c r="U14" s="94">
        <f>IFERROR('1.49 Soft drinks (volume)'!U14*1000/'1.46 Population'!U38,"")</f>
        <v>174.10893027635151</v>
      </c>
      <c r="V14" s="94">
        <f>IFERROR('1.49 Soft drinks (volume)'!V14*1000/'1.46 Population'!V38,"")</f>
        <v>135.26844569714052</v>
      </c>
      <c r="W14" s="94">
        <f>IFERROR('1.49 Soft drinks (volume)'!W14*1000/'1.46 Population'!W38,"")</f>
        <v>116.00130086023923</v>
      </c>
      <c r="X14" s="94">
        <f>IFERROR('1.49 Soft drinks (volume)'!X14*1000/'1.46 Population'!X38,"")</f>
        <v>83.463635211089041</v>
      </c>
      <c r="Y14" s="94">
        <f>IFERROR('1.49 Soft drinks (volume)'!Y14*1000/'1.46 Population'!Y38,"")</f>
        <v>95.033466156210125</v>
      </c>
      <c r="Z14" s="94">
        <f>IFERROR('1.49 Soft drinks (volume)'!Z14*1000/'1.46 Population'!Z38,"")</f>
        <v>188.76241947810897</v>
      </c>
      <c r="AA14" s="94">
        <f>IFERROR('1.49 Soft drinks (volume)'!AA14*1000/'1.46 Population'!AA38,"")</f>
        <v>155.4490177736202</v>
      </c>
      <c r="AB14" s="94">
        <f>IFERROR('1.49 Soft drinks (volume)'!AB14*1000/'1.46 Population'!AB38,"")</f>
        <v>189.60724960496506</v>
      </c>
      <c r="AC14" s="94">
        <f>IFERROR('1.49 Soft drinks (volume)'!AC14*1000/'1.46 Population'!AC38,"")</f>
        <v>116.75166125791995</v>
      </c>
      <c r="AD14" s="94">
        <f>IFERROR('1.49 Soft drinks (volume)'!AD14*1000/'1.46 Population'!AD38,"")</f>
        <v>81.301436385012522</v>
      </c>
      <c r="AE14" s="94">
        <f>IFERROR('1.49 Soft drinks (volume)'!AE14*1000/'1.46 Population'!AE38,"")</f>
        <v>200.23359075302812</v>
      </c>
      <c r="AF14" s="94">
        <f>IFERROR('1.49 Soft drinks (volume)'!AF14*1000/'1.46 Population'!AF38,"")</f>
        <v>86.316510172143978</v>
      </c>
      <c r="AG14" s="94">
        <f>IFERROR('1.49 Soft drinks (volume)'!AG14*1000/'1.46 Population'!AG38,"")</f>
        <v>89.226261819150352</v>
      </c>
      <c r="AH14" s="94">
        <f>IFERROR('1.49 Soft drinks (volume)'!AH14*1000/'1.46 Population'!AH38,"")</f>
        <v>178.60957374502377</v>
      </c>
      <c r="AI14" s="94">
        <f>IFERROR('1.49 Soft drinks (volume)'!AI14*1000/'1.46 Population'!AI38,"")</f>
        <v>171.88310879538329</v>
      </c>
      <c r="AJ14" s="94">
        <f>IFERROR('1.49 Soft drinks (volume)'!AJ14*1000/'1.46 Population'!AJ38,"")</f>
        <v>137.98268312101911</v>
      </c>
      <c r="AK14" s="94">
        <f>IFERROR('1.49 Soft drinks (volume)'!AK14*1000/'1.46 Population'!AK38,"")</f>
        <v>85.764076266423601</v>
      </c>
      <c r="AL14" s="94">
        <f>IFERROR('1.49 Soft drinks (volume)'!AL14*1000/'1.46 Population'!AL38,"")</f>
        <v>158.59268907795914</v>
      </c>
      <c r="AM14" s="94">
        <f>IFERROR('1.49 Soft drinks (volume)'!AM14*1000/'1.46 Population'!AM38,"")</f>
        <v>186.35160890402088</v>
      </c>
      <c r="AN14" s="94">
        <f>IFERROR('1.49 Soft drinks (volume)'!AN14*1000/'1.46 Population'!AN38,"")</f>
        <v>132.13330090002432</v>
      </c>
      <c r="AO14" s="94">
        <f>IFERROR('1.49 Soft drinks (volume)'!AO14*1000/'1.46 Population'!AO38,"")</f>
        <v>84.002701674025857</v>
      </c>
      <c r="AP14" s="94">
        <f>IFERROR('1.49 Soft drinks (volume)'!AP14*1000/'1.46 Population'!AP38,"")</f>
        <v>199.43399276489401</v>
      </c>
      <c r="AQ14" s="94">
        <f>IFERROR('1.49 Soft drinks (volume)'!AQ14*1000/'1.46 Population'!AQ38,"")</f>
        <v>278.00081719530971</v>
      </c>
      <c r="AR14" s="94">
        <f>IFERROR('1.49 Soft drinks (volume)'!AR14*1000/'1.46 Population'!AR38,"")</f>
        <v>95.968277532523345</v>
      </c>
      <c r="AS14" s="94">
        <f>IFERROR('1.49 Soft drinks (volume)'!AS14*1000/'1.46 Population'!AS38,"")</f>
        <v>128.21588366890379</v>
      </c>
      <c r="AT14" s="94">
        <f>IFERROR('1.49 Soft drinks (volume)'!AT14*1000/'1.46 Population'!AT38,"")</f>
        <v>187.3432863288169</v>
      </c>
      <c r="AU14" s="94">
        <f>IFERROR('1.49 Soft drinks (volume)'!AU14*1000/'1.46 Population'!AU38,"")</f>
        <v>99.360081909515586</v>
      </c>
      <c r="AV14" s="94">
        <f>IFERROR('1.49 Soft drinks (volume)'!AV14*1000/'1.46 Population'!AV38,"")</f>
        <v>126.211714132187</v>
      </c>
      <c r="AW14" s="94">
        <f>IFERROR('1.49 Soft drinks (volume)'!AW14*1000/'1.46 Population'!AW38,"")</f>
        <v>228.12725958062182</v>
      </c>
      <c r="AX14" s="94">
        <f>IFERROR('1.49 Soft drinks (volume)'!AX14*1000/'1.46 Population'!AX38,"")</f>
        <v>119.32293524433348</v>
      </c>
      <c r="AY14" s="94">
        <f>IFERROR('1.49 Soft drinks (volume)'!AY14*1000/'1.46 Population'!AY38,"")</f>
        <v>233.26570663272074</v>
      </c>
      <c r="AZ14" s="94">
        <f>IFERROR('1.49 Soft drinks (volume)'!AZ14*1000/'1.46 Population'!AZ38,"")</f>
        <v>347.20203815812107</v>
      </c>
      <c r="BA14" s="94">
        <f>IFERROR('1.49 Soft drinks (volume)'!BA14*1000/'1.46 Population'!BA38,"")</f>
        <v>91.734419141345143</v>
      </c>
      <c r="BB14" s="94">
        <f>IFERROR('1.49 Soft drinks (volume)'!BB14*1000/'1.46 Population'!BB38,"")</f>
        <v>178.81535562882712</v>
      </c>
      <c r="BC14" s="94">
        <f>IFERROR('1.49 Soft drinks (volume)'!BC14*1000/'1.46 Population'!BC38,"")</f>
        <v>107.1440534330178</v>
      </c>
      <c r="BD14" s="94">
        <f>IFERROR('1.49 Soft drinks (volume)'!BD14*1000/'1.46 Population'!BD38,"")</f>
        <v>129.03956364230891</v>
      </c>
      <c r="BE14" s="94">
        <f>IFERROR('1.49 Soft drinks (volume)'!BE14*1000/'1.46 Population'!BE38,"")</f>
        <v>69.287969358483309</v>
      </c>
      <c r="BF14" s="94">
        <f>IFERROR('1.49 Soft drinks (volume)'!BF14*1000/'1.46 Population'!BF38,"")</f>
        <v>17.322652877490246</v>
      </c>
      <c r="BG14" s="94">
        <f>IFERROR('1.49 Soft drinks (volume)'!BG14*1000/'1.46 Population'!BG38,"")</f>
        <v>52.621771059374502</v>
      </c>
      <c r="BH14" s="94">
        <f>IFERROR('1.49 Soft drinks (volume)'!BH14*1000/'1.46 Population'!BH38,"")</f>
        <v>60.371338156702599</v>
      </c>
      <c r="BI14" s="94">
        <f>IFERROR('1.49 Soft drinks (volume)'!BI14*1000/'1.46 Population'!BI38,"")</f>
        <v>221.51978758376532</v>
      </c>
      <c r="BJ14" s="94">
        <f>IFERROR('1.49 Soft drinks (volume)'!BJ14*1000/'1.46 Population'!BJ38,"")</f>
        <v>16.341113696730368</v>
      </c>
      <c r="BK14" s="94">
        <f>IFERROR('1.49 Soft drinks (volume)'!BK14*1000/'1.46 Population'!BK38,"")</f>
        <v>47.258990668259351</v>
      </c>
      <c r="BL14" s="94">
        <f>IFERROR('1.49 Soft drinks (volume)'!BL14*1000/'1.46 Population'!BL38,"")</f>
        <v>155.98393727071502</v>
      </c>
      <c r="BM14" s="94">
        <f>IFERROR('1.49 Soft drinks (volume)'!BM14*1000/'1.46 Population'!BM38,"")</f>
        <v>220.35191212367778</v>
      </c>
      <c r="BN14" s="94">
        <f>IFERROR('1.49 Soft drinks (volume)'!BN14*1000/'1.46 Population'!BN38,"")</f>
        <v>95.41176403790503</v>
      </c>
      <c r="BO14" s="94">
        <f>IFERROR('1.49 Soft drinks (volume)'!BO14*1000/'1.46 Population'!BO38,"")</f>
        <v>126.5482900992193</v>
      </c>
      <c r="BP14" s="94">
        <f>IFERROR('1.49 Soft drinks (volume)'!BP14*1000/'1.46 Population'!BP38,"")</f>
        <v>232.50263839585534</v>
      </c>
      <c r="BQ14" s="94">
        <f>IFERROR('1.49 Soft drinks (volume)'!BQ14*1000/'1.46 Population'!BQ38,"")</f>
        <v>336.31195175658615</v>
      </c>
      <c r="BR14" s="94">
        <f>IFERROR('1.49 Soft drinks (volume)'!BR14*1000/'1.46 Population'!BR38,"")</f>
        <v>239.98549727930111</v>
      </c>
      <c r="BS14" s="94">
        <f>IFERROR('1.49 Soft drinks (volume)'!BS14*1000/'1.46 Population'!BS38,"")</f>
        <v>346.96912344350955</v>
      </c>
      <c r="BT14" s="94">
        <f>IFERROR('1.49 Soft drinks (volume)'!BT14*1000/'1.46 Population'!BT38,"")</f>
        <v>223.01533591153253</v>
      </c>
      <c r="BU14" s="94">
        <f>IFERROR('1.49 Soft drinks (volume)'!BU14*1000/'1.46 Population'!BU38,"")</f>
        <v>215.05453075010999</v>
      </c>
      <c r="BV14" s="94">
        <f>IFERROR('1.49 Soft drinks (volume)'!BV14*1000/'1.46 Population'!BV38,"")</f>
        <v>293.29732962422639</v>
      </c>
      <c r="BW14" s="94">
        <f>IFERROR('1.49 Soft drinks (volume)'!BW14*1000/'1.46 Population'!BW38,"")</f>
        <v>123.78819102230983</v>
      </c>
      <c r="BX14" s="94">
        <f>IFERROR('1.49 Soft drinks (volume)'!BX14*1000/'1.46 Population'!BX38,"")</f>
        <v>132.24594079203155</v>
      </c>
      <c r="BY14" s="94">
        <f>IFERROR('1.49 Soft drinks (volume)'!BY14*1000/'1.46 Population'!BY38,"")</f>
        <v>220.52115465023627</v>
      </c>
      <c r="BZ14" s="94">
        <f>IFERROR('1.49 Soft drinks (volume)'!BZ14*1000/'1.46 Population'!BZ38,"")</f>
        <v>296.26817083479091</v>
      </c>
      <c r="CA14" s="94">
        <f>IFERROR('1.49 Soft drinks (volume)'!CA14*1000/'1.46 Population'!CA38,"")</f>
        <v>154.97366142300476</v>
      </c>
      <c r="CB14" s="94">
        <f>IFERROR('1.49 Soft drinks (volume)'!CB14*1000/'1.46 Population'!CB38,"")</f>
        <v>166.08113121085825</v>
      </c>
      <c r="CC14" s="94">
        <f>IFERROR('1.49 Soft drinks (volume)'!CC14*1000/'1.46 Population'!CC38,"")</f>
        <v>250.89655218859755</v>
      </c>
      <c r="CD14" s="94">
        <f>IFERROR('1.49 Soft drinks (volume)'!CD14*1000/'1.46 Population'!CD38,"")</f>
        <v>165.54993036586313</v>
      </c>
      <c r="CE14" s="94">
        <f>IFERROR('1.49 Soft drinks (volume)'!CE14*1000/'1.46 Population'!CE38,"")</f>
        <v>162.73892376501735</v>
      </c>
      <c r="CF14" s="94">
        <f>IFERROR('1.49 Soft drinks (volume)'!CF14*1000/'1.46 Population'!CF38,"")</f>
        <v>177.94809531036577</v>
      </c>
      <c r="CG14" s="94">
        <f>IFERROR('1.49 Soft drinks (volume)'!CG14*1000/'1.46 Population'!CG38,"")</f>
        <v>254.88378451115167</v>
      </c>
      <c r="CH14" s="94">
        <f>IFERROR('1.49 Soft drinks (volume)'!CH14*1000/'1.46 Population'!CH38,"")</f>
        <v>130.96204747492857</v>
      </c>
      <c r="CI14" s="94">
        <f>IFERROR('1.49 Soft drinks (volume)'!CI14*1000/'1.46 Population'!CI38,"")</f>
        <v>253.15851006323305</v>
      </c>
      <c r="CJ14" s="94">
        <f>IFERROR('1.49 Soft drinks (volume)'!CJ14*1000/'1.46 Population'!CJ38,"")</f>
        <v>204.19595767374202</v>
      </c>
      <c r="CK14" s="94">
        <f>IFERROR('1.49 Soft drinks (volume)'!CK14*1000/'1.46 Population'!CK38,"")</f>
        <v>159.11886391591187</v>
      </c>
      <c r="CL14" s="94">
        <f>IFERROR('1.49 Soft drinks (volume)'!CL14*1000/'1.46 Population'!CL38,"")</f>
        <v>7717.9805012350907</v>
      </c>
      <c r="CM14" s="94">
        <f>IFERROR('1.49 Soft drinks (volume)'!CM14*1000/'1.46 Population'!CM38,"")</f>
        <v>433.18848751288186</v>
      </c>
      <c r="CN14" s="94">
        <f>IFERROR('1.49 Soft drinks (volume)'!CN14*1000/'1.46 Population'!CN38,"")</f>
        <v>319.13944193295987</v>
      </c>
      <c r="CO14" s="94">
        <f>IFERROR('1.49 Soft drinks (volume)'!CO14*1000/'1.46 Population'!CO38,"")</f>
        <v>54.064573901526927</v>
      </c>
      <c r="CP14" s="94">
        <f>IFERROR('1.49 Soft drinks (volume)'!CP14*1000/'1.46 Population'!CP38,"")</f>
        <v>57.94917271987714</v>
      </c>
    </row>
    <row r="15" spans="1:94" x14ac:dyDescent="0.25">
      <c r="A15" s="78" t="s">
        <v>36</v>
      </c>
      <c r="B15" s="94">
        <f>IFERROR('1.49 Soft drinks (volume)'!B15*1000/'1.46 Population'!B39,"")</f>
        <v>87.881629530501073</v>
      </c>
      <c r="C15" s="94">
        <f>IFERROR('1.49 Soft drinks (volume)'!C15*1000/'1.46 Population'!C39,"")</f>
        <v>47.95425657598512</v>
      </c>
      <c r="D15" s="94">
        <f>IFERROR('1.49 Soft drinks (volume)'!D15*1000/'1.46 Population'!D39,"")</f>
        <v>48.875113557419972</v>
      </c>
      <c r="E15" s="94">
        <f>IFERROR('1.49 Soft drinks (volume)'!E15*1000/'1.46 Population'!E39,"")</f>
        <v>60.173037724144045</v>
      </c>
      <c r="F15" s="94">
        <f>IFERROR('1.49 Soft drinks (volume)'!F15*1000/'1.46 Population'!F39,"")</f>
        <v>126.81739130434782</v>
      </c>
      <c r="G15" s="94">
        <f>IFERROR('1.49 Soft drinks (volume)'!G15*1000/'1.46 Population'!G39,"")</f>
        <v>7.1551190482592109</v>
      </c>
      <c r="H15" s="94">
        <f>IFERROR('1.49 Soft drinks (volume)'!H15*1000/'1.46 Population'!H39,"")</f>
        <v>81.77911817766109</v>
      </c>
      <c r="I15" s="94">
        <f>IFERROR('1.49 Soft drinks (volume)'!I15*1000/'1.46 Population'!I39,"")</f>
        <v>177.14889471947714</v>
      </c>
      <c r="J15" s="94">
        <f>IFERROR('1.49 Soft drinks (volume)'!J15*1000/'1.46 Population'!J39,"")</f>
        <v>59.5157837467031</v>
      </c>
      <c r="K15" s="94">
        <f>IFERROR('1.49 Soft drinks (volume)'!K15*1000/'1.46 Population'!K39,"")</f>
        <v>53.042162992284958</v>
      </c>
      <c r="L15" s="94">
        <f>IFERROR('1.49 Soft drinks (volume)'!L15*1000/'1.46 Population'!L39,"")</f>
        <v>11.186991080209678</v>
      </c>
      <c r="M15" s="94">
        <f>IFERROR('1.49 Soft drinks (volume)'!M15*1000/'1.46 Population'!M39,"")</f>
        <v>102.63119326608023</v>
      </c>
      <c r="N15" s="94">
        <f>IFERROR('1.49 Soft drinks (volume)'!N15*1000/'1.46 Population'!N39,"")</f>
        <v>91.995110386723965</v>
      </c>
      <c r="O15" s="94">
        <f>IFERROR('1.49 Soft drinks (volume)'!O15*1000/'1.46 Population'!O39,"")</f>
        <v>98.728188340432141</v>
      </c>
      <c r="P15" s="94">
        <f>IFERROR('1.49 Soft drinks (volume)'!P15*1000/'1.46 Population'!P39,"")</f>
        <v>106.94893591470162</v>
      </c>
      <c r="Q15" s="94">
        <f>IFERROR('1.49 Soft drinks (volume)'!Q15*1000/'1.46 Population'!Q39,"")</f>
        <v>105.57230835831429</v>
      </c>
      <c r="R15" s="94">
        <f>IFERROR('1.49 Soft drinks (volume)'!R15*1000/'1.46 Population'!R39,"")</f>
        <v>25.831112770053331</v>
      </c>
      <c r="S15" s="94">
        <f>IFERROR('1.49 Soft drinks (volume)'!S15*1000/'1.46 Population'!S39,"")</f>
        <v>36.938545920935709</v>
      </c>
      <c r="T15" s="94">
        <f>IFERROR('1.49 Soft drinks (volume)'!T15*1000/'1.46 Population'!T39,"")</f>
        <v>167.03562304029731</v>
      </c>
      <c r="U15" s="94">
        <f>IFERROR('1.49 Soft drinks (volume)'!U15*1000/'1.46 Population'!U39,"")</f>
        <v>173.08781502250392</v>
      </c>
      <c r="V15" s="94">
        <f>IFERROR('1.49 Soft drinks (volume)'!V15*1000/'1.46 Population'!V39,"")</f>
        <v>135.40748774260604</v>
      </c>
      <c r="W15" s="94">
        <f>IFERROR('1.49 Soft drinks (volume)'!W15*1000/'1.46 Population'!W39,"")</f>
        <v>117.697655027127</v>
      </c>
      <c r="X15" s="94">
        <f>IFERROR('1.49 Soft drinks (volume)'!X15*1000/'1.46 Population'!X39,"")</f>
        <v>88.220376592911947</v>
      </c>
      <c r="Y15" s="94">
        <f>IFERROR('1.49 Soft drinks (volume)'!Y15*1000/'1.46 Population'!Y39,"")</f>
        <v>92.587281307850745</v>
      </c>
      <c r="Z15" s="94">
        <f>IFERROR('1.49 Soft drinks (volume)'!Z15*1000/'1.46 Population'!Z39,"")</f>
        <v>193.655108036131</v>
      </c>
      <c r="AA15" s="94">
        <f>IFERROR('1.49 Soft drinks (volume)'!AA15*1000/'1.46 Population'!AA39,"")</f>
        <v>164.09751061683207</v>
      </c>
      <c r="AB15" s="94">
        <f>IFERROR('1.49 Soft drinks (volume)'!AB15*1000/'1.46 Population'!AB39,"")</f>
        <v>182.86246802521848</v>
      </c>
      <c r="AC15" s="94">
        <f>IFERROR('1.49 Soft drinks (volume)'!AC15*1000/'1.46 Population'!AC39,"")</f>
        <v>117.99455888068402</v>
      </c>
      <c r="AD15" s="94">
        <f>IFERROR('1.49 Soft drinks (volume)'!AD15*1000/'1.46 Population'!AD39,"")</f>
        <v>87.181362306727948</v>
      </c>
      <c r="AE15" s="94">
        <f>IFERROR('1.49 Soft drinks (volume)'!AE15*1000/'1.46 Population'!AE39,"")</f>
        <v>198.7425318908445</v>
      </c>
      <c r="AF15" s="94">
        <f>IFERROR('1.49 Soft drinks (volume)'!AF15*1000/'1.46 Population'!AF39,"")</f>
        <v>89.781598972230455</v>
      </c>
      <c r="AG15" s="94">
        <f>IFERROR('1.49 Soft drinks (volume)'!AG15*1000/'1.46 Population'!AG39,"")</f>
        <v>93.408257343786801</v>
      </c>
      <c r="AH15" s="94">
        <f>IFERROR('1.49 Soft drinks (volume)'!AH15*1000/'1.46 Population'!AH39,"")</f>
        <v>183.04805314454734</v>
      </c>
      <c r="AI15" s="94">
        <f>IFERROR('1.49 Soft drinks (volume)'!AI15*1000/'1.46 Population'!AI39,"")</f>
        <v>175.62212424059189</v>
      </c>
      <c r="AJ15" s="94">
        <f>IFERROR('1.49 Soft drinks (volume)'!AJ15*1000/'1.46 Population'!AJ39,"")</f>
        <v>132.73659971728415</v>
      </c>
      <c r="AK15" s="94">
        <f>IFERROR('1.49 Soft drinks (volume)'!AK15*1000/'1.46 Population'!AK39,"")</f>
        <v>88.815888148417372</v>
      </c>
      <c r="AL15" s="94">
        <f>IFERROR('1.49 Soft drinks (volume)'!AL15*1000/'1.46 Population'!AL39,"")</f>
        <v>154.60558379168697</v>
      </c>
      <c r="AM15" s="94">
        <f>IFERROR('1.49 Soft drinks (volume)'!AM15*1000/'1.46 Population'!AM39,"")</f>
        <v>181.37798477119833</v>
      </c>
      <c r="AN15" s="94">
        <f>IFERROR('1.49 Soft drinks (volume)'!AN15*1000/'1.46 Population'!AN39,"")</f>
        <v>127.69574509422964</v>
      </c>
      <c r="AO15" s="94">
        <f>IFERROR('1.49 Soft drinks (volume)'!AO15*1000/'1.46 Population'!AO39,"")</f>
        <v>85.154729606128797</v>
      </c>
      <c r="AP15" s="94">
        <f>IFERROR('1.49 Soft drinks (volume)'!AP15*1000/'1.46 Population'!AP39,"")</f>
        <v>199.62831058379132</v>
      </c>
      <c r="AQ15" s="94">
        <f>IFERROR('1.49 Soft drinks (volume)'!AQ15*1000/'1.46 Population'!AQ39,"")</f>
        <v>281.83307748546599</v>
      </c>
      <c r="AR15" s="94">
        <f>IFERROR('1.49 Soft drinks (volume)'!AR15*1000/'1.46 Population'!AR39,"")</f>
        <v>100.42404253887058</v>
      </c>
      <c r="AS15" s="94">
        <f>IFERROR('1.49 Soft drinks (volume)'!AS15*1000/'1.46 Population'!AS39,"")</f>
        <v>127.04139931870945</v>
      </c>
      <c r="AT15" s="94">
        <f>IFERROR('1.49 Soft drinks (volume)'!AT15*1000/'1.46 Population'!AT39,"")</f>
        <v>196.22435394121464</v>
      </c>
      <c r="AU15" s="94">
        <f>IFERROR('1.49 Soft drinks (volume)'!AU15*1000/'1.46 Population'!AU39,"")</f>
        <v>100.67085741322789</v>
      </c>
      <c r="AV15" s="94">
        <f>IFERROR('1.49 Soft drinks (volume)'!AV15*1000/'1.46 Population'!AV39,"")</f>
        <v>126.05024187388611</v>
      </c>
      <c r="AW15" s="94">
        <f>IFERROR('1.49 Soft drinks (volume)'!AW15*1000/'1.46 Population'!AW39,"")</f>
        <v>229.67490061013621</v>
      </c>
      <c r="AX15" s="94">
        <f>IFERROR('1.49 Soft drinks (volume)'!AX15*1000/'1.46 Population'!AX39,"")</f>
        <v>122.93360065894913</v>
      </c>
      <c r="AY15" s="94">
        <f>IFERROR('1.49 Soft drinks (volume)'!AY15*1000/'1.46 Population'!AY39,"")</f>
        <v>231.90157872279903</v>
      </c>
      <c r="AZ15" s="94">
        <f>IFERROR('1.49 Soft drinks (volume)'!AZ15*1000/'1.46 Population'!AZ39,"")</f>
        <v>344.89789486189198</v>
      </c>
      <c r="BA15" s="94">
        <f>IFERROR('1.49 Soft drinks (volume)'!BA15*1000/'1.46 Population'!BA39,"")</f>
        <v>90.582519507287628</v>
      </c>
      <c r="BB15" s="94">
        <f>IFERROR('1.49 Soft drinks (volume)'!BB15*1000/'1.46 Population'!BB39,"")</f>
        <v>189.02582159624413</v>
      </c>
      <c r="BC15" s="94">
        <f>IFERROR('1.49 Soft drinks (volume)'!BC15*1000/'1.46 Population'!BC39,"")</f>
        <v>105.63812921125644</v>
      </c>
      <c r="BD15" s="94">
        <f>IFERROR('1.49 Soft drinks (volume)'!BD15*1000/'1.46 Population'!BD39,"")</f>
        <v>135.32970845240712</v>
      </c>
      <c r="BE15" s="94">
        <f>IFERROR('1.49 Soft drinks (volume)'!BE15*1000/'1.46 Population'!BE39,"")</f>
        <v>70.795394135562418</v>
      </c>
      <c r="BF15" s="94">
        <f>IFERROR('1.49 Soft drinks (volume)'!BF15*1000/'1.46 Population'!BF39,"")</f>
        <v>20.692263362627862</v>
      </c>
      <c r="BG15" s="94">
        <f>IFERROR('1.49 Soft drinks (volume)'!BG15*1000/'1.46 Population'!BG39,"")</f>
        <v>50.730873582176962</v>
      </c>
      <c r="BH15" s="94">
        <f>IFERROR('1.49 Soft drinks (volume)'!BH15*1000/'1.46 Population'!BH39,"")</f>
        <v>56.29507312799084</v>
      </c>
      <c r="BI15" s="94">
        <f>IFERROR('1.49 Soft drinks (volume)'!BI15*1000/'1.46 Population'!BI39,"")</f>
        <v>215.46001613003287</v>
      </c>
      <c r="BJ15" s="94">
        <f>IFERROR('1.49 Soft drinks (volume)'!BJ15*1000/'1.46 Population'!BJ39,"")</f>
        <v>16.613683229998465</v>
      </c>
      <c r="BK15" s="94">
        <f>IFERROR('1.49 Soft drinks (volume)'!BK15*1000/'1.46 Population'!BK39,"")</f>
        <v>50.821009963321352</v>
      </c>
      <c r="BL15" s="94">
        <f>IFERROR('1.49 Soft drinks (volume)'!BL15*1000/'1.46 Population'!BL39,"")</f>
        <v>172.84750009403038</v>
      </c>
      <c r="BM15" s="94">
        <f>IFERROR('1.49 Soft drinks (volume)'!BM15*1000/'1.46 Population'!BM39,"")</f>
        <v>228.60094499869211</v>
      </c>
      <c r="BN15" s="94">
        <f>IFERROR('1.49 Soft drinks (volume)'!BN15*1000/'1.46 Population'!BN39,"")</f>
        <v>97.902150267894257</v>
      </c>
      <c r="BO15" s="94">
        <f>IFERROR('1.49 Soft drinks (volume)'!BO15*1000/'1.46 Population'!BO39,"")</f>
        <v>135.38853271495475</v>
      </c>
      <c r="BP15" s="94">
        <f>IFERROR('1.49 Soft drinks (volume)'!BP15*1000/'1.46 Population'!BP39,"")</f>
        <v>243.18546231961517</v>
      </c>
      <c r="BQ15" s="94">
        <f>IFERROR('1.49 Soft drinks (volume)'!BQ15*1000/'1.46 Population'!BQ39,"")</f>
        <v>334.90856580287658</v>
      </c>
      <c r="BR15" s="94">
        <f>IFERROR('1.49 Soft drinks (volume)'!BR15*1000/'1.46 Population'!BR39,"")</f>
        <v>235.50746281393739</v>
      </c>
      <c r="BS15" s="94">
        <f>IFERROR('1.49 Soft drinks (volume)'!BS15*1000/'1.46 Population'!BS39,"")</f>
        <v>345.94933609270214</v>
      </c>
      <c r="BT15" s="94">
        <f>IFERROR('1.49 Soft drinks (volume)'!BT15*1000/'1.46 Population'!BT39,"")</f>
        <v>221.28683894337064</v>
      </c>
      <c r="BU15" s="94">
        <f>IFERROR('1.49 Soft drinks (volume)'!BU15*1000/'1.46 Population'!BU39,"")</f>
        <v>213.71525929081037</v>
      </c>
      <c r="BV15" s="94">
        <f>IFERROR('1.49 Soft drinks (volume)'!BV15*1000/'1.46 Population'!BV39,"")</f>
        <v>293.05560560740929</v>
      </c>
      <c r="BW15" s="94">
        <f>IFERROR('1.49 Soft drinks (volume)'!BW15*1000/'1.46 Population'!BW39,"")</f>
        <v>134.25909399207509</v>
      </c>
      <c r="BX15" s="94">
        <f>IFERROR('1.49 Soft drinks (volume)'!BX15*1000/'1.46 Population'!BX39,"")</f>
        <v>131.95864890264804</v>
      </c>
      <c r="BY15" s="94">
        <f>IFERROR('1.49 Soft drinks (volume)'!BY15*1000/'1.46 Population'!BY39,"")</f>
        <v>219.89613506839504</v>
      </c>
      <c r="BZ15" s="94">
        <f>IFERROR('1.49 Soft drinks (volume)'!BZ15*1000/'1.46 Population'!BZ39,"")</f>
        <v>295.06219907927726</v>
      </c>
      <c r="CA15" s="94">
        <f>IFERROR('1.49 Soft drinks (volume)'!CA15*1000/'1.46 Population'!CA39,"")</f>
        <v>142.57152204732995</v>
      </c>
      <c r="CB15" s="94">
        <f>IFERROR('1.49 Soft drinks (volume)'!CB15*1000/'1.46 Population'!CB39,"")</f>
        <v>166.36535906427653</v>
      </c>
      <c r="CC15" s="94">
        <f>IFERROR('1.49 Soft drinks (volume)'!CC15*1000/'1.46 Population'!CC39,"")</f>
        <v>243.10046711747637</v>
      </c>
      <c r="CD15" s="94">
        <f>IFERROR('1.49 Soft drinks (volume)'!CD15*1000/'1.46 Population'!CD39,"")</f>
        <v>164.65827552504234</v>
      </c>
      <c r="CE15" s="94">
        <f>IFERROR('1.49 Soft drinks (volume)'!CE15*1000/'1.46 Population'!CE39,"")</f>
        <v>160.77049472413043</v>
      </c>
      <c r="CF15" s="94">
        <f>IFERROR('1.49 Soft drinks (volume)'!CF15*1000/'1.46 Population'!CF39,"")</f>
        <v>171.81734097432133</v>
      </c>
      <c r="CG15" s="94">
        <f>IFERROR('1.49 Soft drinks (volume)'!CG15*1000/'1.46 Population'!CG39,"")</f>
        <v>250.3857438489639</v>
      </c>
      <c r="CH15" s="94">
        <f>IFERROR('1.49 Soft drinks (volume)'!CH15*1000/'1.46 Population'!CH39,"")</f>
        <v>129.73137014828535</v>
      </c>
      <c r="CI15" s="94">
        <f>IFERROR('1.49 Soft drinks (volume)'!CI15*1000/'1.46 Population'!CI39,"")</f>
        <v>254.04585090370813</v>
      </c>
      <c r="CJ15" s="94">
        <f>IFERROR('1.49 Soft drinks (volume)'!CJ15*1000/'1.46 Population'!CJ39,"")</f>
        <v>205.53397313672031</v>
      </c>
      <c r="CK15" s="94">
        <f>IFERROR('1.49 Soft drinks (volume)'!CK15*1000/'1.46 Population'!CK39,"")</f>
        <v>160.42957313399671</v>
      </c>
      <c r="CL15" s="94">
        <f>IFERROR('1.49 Soft drinks (volume)'!CL15*1000/'1.46 Population'!CL39,"")</f>
        <v>7875.2001324757721</v>
      </c>
      <c r="CM15" s="94">
        <f>IFERROR('1.49 Soft drinks (volume)'!CM15*1000/'1.46 Population'!CM39,"")</f>
        <v>428.88683399707725</v>
      </c>
      <c r="CN15" s="94">
        <f>IFERROR('1.49 Soft drinks (volume)'!CN15*1000/'1.46 Population'!CN39,"")</f>
        <v>322.31209877713178</v>
      </c>
      <c r="CO15" s="94">
        <f>IFERROR('1.49 Soft drinks (volume)'!CO15*1000/'1.46 Population'!CO39,"")</f>
        <v>57.606397004047857</v>
      </c>
      <c r="CP15" s="94">
        <f>IFERROR('1.49 Soft drinks (volume)'!CP15*1000/'1.46 Population'!CP39,"")</f>
        <v>61.978448204043666</v>
      </c>
    </row>
    <row r="16" spans="1:94" x14ac:dyDescent="0.25">
      <c r="A16" s="78" t="s">
        <v>37</v>
      </c>
      <c r="B16" s="94">
        <f>IFERROR('1.49 Soft drinks (volume)'!B16*1000/'1.46 Population'!B40,"")</f>
        <v>89.332951015069753</v>
      </c>
      <c r="C16" s="94">
        <f>IFERROR('1.49 Soft drinks (volume)'!C16*1000/'1.46 Population'!C40,"")</f>
        <v>49.981185604439986</v>
      </c>
      <c r="D16" s="94">
        <f>IFERROR('1.49 Soft drinks (volume)'!D16*1000/'1.46 Population'!D40,"")</f>
        <v>53.381308628166842</v>
      </c>
      <c r="E16" s="94">
        <f>IFERROR('1.49 Soft drinks (volume)'!E16*1000/'1.46 Population'!E40,"")</f>
        <v>63.053971426891643</v>
      </c>
      <c r="F16" s="94">
        <f>IFERROR('1.49 Soft drinks (volume)'!F16*1000/'1.46 Population'!F40,"")</f>
        <v>128.78191584848861</v>
      </c>
      <c r="G16" s="94">
        <f>IFERROR('1.49 Soft drinks (volume)'!G16*1000/'1.46 Population'!G40,"")</f>
        <v>8.2040318050658474</v>
      </c>
      <c r="H16" s="94">
        <f>IFERROR('1.49 Soft drinks (volume)'!H16*1000/'1.46 Population'!H40,"")</f>
        <v>85.194698626239315</v>
      </c>
      <c r="I16" s="94">
        <f>IFERROR('1.49 Soft drinks (volume)'!I16*1000/'1.46 Population'!I40,"")</f>
        <v>175.26241246360846</v>
      </c>
      <c r="J16" s="94">
        <f>IFERROR('1.49 Soft drinks (volume)'!J16*1000/'1.46 Population'!J40,"")</f>
        <v>61.069414013332711</v>
      </c>
      <c r="K16" s="94">
        <f>IFERROR('1.49 Soft drinks (volume)'!K16*1000/'1.46 Population'!K40,"")</f>
        <v>55.428459376429835</v>
      </c>
      <c r="L16" s="94">
        <f>IFERROR('1.49 Soft drinks (volume)'!L16*1000/'1.46 Population'!L40,"")</f>
        <v>11.729623663090406</v>
      </c>
      <c r="M16" s="94">
        <f>IFERROR('1.49 Soft drinks (volume)'!M16*1000/'1.46 Population'!M40,"")</f>
        <v>106.63141638936158</v>
      </c>
      <c r="N16" s="94">
        <f>IFERROR('1.49 Soft drinks (volume)'!N16*1000/'1.46 Population'!N40,"")</f>
        <v>92.948424959321358</v>
      </c>
      <c r="O16" s="94">
        <f>IFERROR('1.49 Soft drinks (volume)'!O16*1000/'1.46 Population'!O40,"")</f>
        <v>103.71450103125495</v>
      </c>
      <c r="P16" s="94">
        <f>IFERROR('1.49 Soft drinks (volume)'!P16*1000/'1.46 Population'!P40,"")</f>
        <v>107.6732196718506</v>
      </c>
      <c r="Q16" s="94">
        <f>IFERROR('1.49 Soft drinks (volume)'!Q16*1000/'1.46 Population'!Q40,"")</f>
        <v>108.71895579245785</v>
      </c>
      <c r="R16" s="94">
        <f>IFERROR('1.49 Soft drinks (volume)'!R16*1000/'1.46 Population'!R40,"")</f>
        <v>26.288239687091856</v>
      </c>
      <c r="S16" s="94">
        <f>IFERROR('1.49 Soft drinks (volume)'!S16*1000/'1.46 Population'!S40,"")</f>
        <v>44.536388551371786</v>
      </c>
      <c r="T16" s="94">
        <f>IFERROR('1.49 Soft drinks (volume)'!T16*1000/'1.46 Population'!T40,"")</f>
        <v>165.60664226408358</v>
      </c>
      <c r="U16" s="94">
        <f>IFERROR('1.49 Soft drinks (volume)'!U16*1000/'1.46 Population'!U40,"")</f>
        <v>171.5455206212516</v>
      </c>
      <c r="V16" s="94">
        <f>IFERROR('1.49 Soft drinks (volume)'!V16*1000/'1.46 Population'!V40,"")</f>
        <v>134.41172527816255</v>
      </c>
      <c r="W16" s="94">
        <f>IFERROR('1.49 Soft drinks (volume)'!W16*1000/'1.46 Population'!W40,"")</f>
        <v>118.12576184626893</v>
      </c>
      <c r="X16" s="94">
        <f>IFERROR('1.49 Soft drinks (volume)'!X16*1000/'1.46 Population'!X40,"")</f>
        <v>90.481823366637798</v>
      </c>
      <c r="Y16" s="94">
        <f>IFERROR('1.49 Soft drinks (volume)'!Y16*1000/'1.46 Population'!Y40,"")</f>
        <v>94.153894357555032</v>
      </c>
      <c r="Z16" s="94">
        <f>IFERROR('1.49 Soft drinks (volume)'!Z16*1000/'1.46 Population'!Z40,"")</f>
        <v>197.73106808175885</v>
      </c>
      <c r="AA16" s="94">
        <f>IFERROR('1.49 Soft drinks (volume)'!AA16*1000/'1.46 Population'!AA40,"")</f>
        <v>155.80196341549546</v>
      </c>
      <c r="AB16" s="94">
        <f>IFERROR('1.49 Soft drinks (volume)'!AB16*1000/'1.46 Population'!AB40,"")</f>
        <v>179.34058825767664</v>
      </c>
      <c r="AC16" s="94">
        <f>IFERROR('1.49 Soft drinks (volume)'!AC16*1000/'1.46 Population'!AC40,"")</f>
        <v>119.8812128790247</v>
      </c>
      <c r="AD16" s="94">
        <f>IFERROR('1.49 Soft drinks (volume)'!AD16*1000/'1.46 Population'!AD40,"")</f>
        <v>94.037976364360645</v>
      </c>
      <c r="AE16" s="94">
        <f>IFERROR('1.49 Soft drinks (volume)'!AE16*1000/'1.46 Population'!AE40,"")</f>
        <v>203.35310911778404</v>
      </c>
      <c r="AF16" s="94">
        <f>IFERROR('1.49 Soft drinks (volume)'!AF16*1000/'1.46 Population'!AF40,"")</f>
        <v>92.380714464151893</v>
      </c>
      <c r="AG16" s="94">
        <f>IFERROR('1.49 Soft drinks (volume)'!AG16*1000/'1.46 Population'!AG40,"")</f>
        <v>95.158824528622389</v>
      </c>
      <c r="AH16" s="94">
        <f>IFERROR('1.49 Soft drinks (volume)'!AH16*1000/'1.46 Population'!AH40,"")</f>
        <v>186.23462171849269</v>
      </c>
      <c r="AI16" s="94">
        <f>IFERROR('1.49 Soft drinks (volume)'!AI16*1000/'1.46 Population'!AI40,"")</f>
        <v>178.72385746979535</v>
      </c>
      <c r="AJ16" s="94">
        <f>IFERROR('1.49 Soft drinks (volume)'!AJ16*1000/'1.46 Population'!AJ40,"")</f>
        <v>130.95005339068445</v>
      </c>
      <c r="AK16" s="94">
        <f>IFERROR('1.49 Soft drinks (volume)'!AK16*1000/'1.46 Population'!AK40,"")</f>
        <v>90.635351636319854</v>
      </c>
      <c r="AL16" s="94">
        <f>IFERROR('1.49 Soft drinks (volume)'!AL16*1000/'1.46 Population'!AL40,"")</f>
        <v>155.90194212794538</v>
      </c>
      <c r="AM16" s="94">
        <f>IFERROR('1.49 Soft drinks (volume)'!AM16*1000/'1.46 Population'!AM40,"")</f>
        <v>177.25585775217417</v>
      </c>
      <c r="AN16" s="94">
        <f>IFERROR('1.49 Soft drinks (volume)'!AN16*1000/'1.46 Population'!AN40,"")</f>
        <v>122.55591674348649</v>
      </c>
      <c r="AO16" s="94">
        <f>IFERROR('1.49 Soft drinks (volume)'!AO16*1000/'1.46 Population'!AO40,"")</f>
        <v>79.655779161066704</v>
      </c>
      <c r="AP16" s="94">
        <f>IFERROR('1.49 Soft drinks (volume)'!AP16*1000/'1.46 Population'!AP40,"")</f>
        <v>200.84217987521731</v>
      </c>
      <c r="AQ16" s="94">
        <f>IFERROR('1.49 Soft drinks (volume)'!AQ16*1000/'1.46 Population'!AQ40,"")</f>
        <v>275.55839925546763</v>
      </c>
      <c r="AR16" s="94">
        <f>IFERROR('1.49 Soft drinks (volume)'!AR16*1000/'1.46 Population'!AR40,"")</f>
        <v>104.89589941203761</v>
      </c>
      <c r="AS16" s="94">
        <f>IFERROR('1.49 Soft drinks (volume)'!AS16*1000/'1.46 Population'!AS40,"")</f>
        <v>130.15369430686164</v>
      </c>
      <c r="AT16" s="94">
        <f>IFERROR('1.49 Soft drinks (volume)'!AT16*1000/'1.46 Population'!AT40,"")</f>
        <v>202.58858500444757</v>
      </c>
      <c r="AU16" s="94">
        <f>IFERROR('1.49 Soft drinks (volume)'!AU16*1000/'1.46 Population'!AU40,"")</f>
        <v>102.47031892767318</v>
      </c>
      <c r="AV16" s="94">
        <f>IFERROR('1.49 Soft drinks (volume)'!AV16*1000/'1.46 Population'!AV40,"")</f>
        <v>126.10253294504619</v>
      </c>
      <c r="AW16" s="94">
        <f>IFERROR('1.49 Soft drinks (volume)'!AW16*1000/'1.46 Population'!AW40,"")</f>
        <v>234.90666261951739</v>
      </c>
      <c r="AX16" s="94">
        <f>IFERROR('1.49 Soft drinks (volume)'!AX16*1000/'1.46 Population'!AX40,"")</f>
        <v>125.24130818907244</v>
      </c>
      <c r="AY16" s="94">
        <f>IFERROR('1.49 Soft drinks (volume)'!AY16*1000/'1.46 Population'!AY40,"")</f>
        <v>233.35245937817234</v>
      </c>
      <c r="AZ16" s="94">
        <f>IFERROR('1.49 Soft drinks (volume)'!AZ16*1000/'1.46 Population'!AZ40,"")</f>
        <v>344.03098277476397</v>
      </c>
      <c r="BA16" s="94">
        <f>IFERROR('1.49 Soft drinks (volume)'!BA16*1000/'1.46 Population'!BA40,"")</f>
        <v>91.589153168394517</v>
      </c>
      <c r="BB16" s="94">
        <f>IFERROR('1.49 Soft drinks (volume)'!BB16*1000/'1.46 Population'!BB40,"")</f>
        <v>193.94648340400644</v>
      </c>
      <c r="BC16" s="94">
        <f>IFERROR('1.49 Soft drinks (volume)'!BC16*1000/'1.46 Population'!BC40,"")</f>
        <v>104.27513048237755</v>
      </c>
      <c r="BD16" s="94">
        <f>IFERROR('1.49 Soft drinks (volume)'!BD16*1000/'1.46 Population'!BD40,"")</f>
        <v>143.32046667116282</v>
      </c>
      <c r="BE16" s="94">
        <f>IFERROR('1.49 Soft drinks (volume)'!BE16*1000/'1.46 Population'!BE40,"")</f>
        <v>72.30642389872169</v>
      </c>
      <c r="BF16" s="94">
        <f>IFERROR('1.49 Soft drinks (volume)'!BF16*1000/'1.46 Population'!BF40,"")</f>
        <v>24.845211434593597</v>
      </c>
      <c r="BG16" s="94">
        <f>IFERROR('1.49 Soft drinks (volume)'!BG16*1000/'1.46 Population'!BG40,"")</f>
        <v>50.505344881853048</v>
      </c>
      <c r="BH16" s="94">
        <f>IFERROR('1.49 Soft drinks (volume)'!BH16*1000/'1.46 Population'!BH40,"")</f>
        <v>59.1999856674123</v>
      </c>
      <c r="BI16" s="94">
        <f>IFERROR('1.49 Soft drinks (volume)'!BI16*1000/'1.46 Population'!BI40,"")</f>
        <v>206.18971061093248</v>
      </c>
      <c r="BJ16" s="94">
        <f>IFERROR('1.49 Soft drinks (volume)'!BJ16*1000/'1.46 Population'!BJ40,"")</f>
        <v>16.933549692846764</v>
      </c>
      <c r="BK16" s="94">
        <f>IFERROR('1.49 Soft drinks (volume)'!BK16*1000/'1.46 Population'!BK40,"")</f>
        <v>54.659033288916667</v>
      </c>
      <c r="BL16" s="94">
        <f>IFERROR('1.49 Soft drinks (volume)'!BL16*1000/'1.46 Population'!BL40,"")</f>
        <v>188.65874822511213</v>
      </c>
      <c r="BM16" s="94">
        <f>IFERROR('1.49 Soft drinks (volume)'!BM16*1000/'1.46 Population'!BM40,"")</f>
        <v>236.67298010457642</v>
      </c>
      <c r="BN16" s="94">
        <f>IFERROR('1.49 Soft drinks (volume)'!BN16*1000/'1.46 Population'!BN40,"")</f>
        <v>100.90403582790894</v>
      </c>
      <c r="BO16" s="94">
        <f>IFERROR('1.49 Soft drinks (volume)'!BO16*1000/'1.46 Population'!BO40,"")</f>
        <v>145.23833082963776</v>
      </c>
      <c r="BP16" s="94">
        <f>IFERROR('1.49 Soft drinks (volume)'!BP16*1000/'1.46 Population'!BP40,"")</f>
        <v>256.50850366121693</v>
      </c>
      <c r="BQ16" s="94">
        <f>IFERROR('1.49 Soft drinks (volume)'!BQ16*1000/'1.46 Population'!BQ40,"")</f>
        <v>336.37624418908149</v>
      </c>
      <c r="BR16" s="94">
        <f>IFERROR('1.49 Soft drinks (volume)'!BR16*1000/'1.46 Population'!BR40,"")</f>
        <v>231.29171309270578</v>
      </c>
      <c r="BS16" s="94">
        <f>IFERROR('1.49 Soft drinks (volume)'!BS16*1000/'1.46 Population'!BS40,"")</f>
        <v>348.08884606928939</v>
      </c>
      <c r="BT16" s="94">
        <f>IFERROR('1.49 Soft drinks (volume)'!BT16*1000/'1.46 Population'!BT40,"")</f>
        <v>221.33916486304463</v>
      </c>
      <c r="BU16" s="94">
        <f>IFERROR('1.49 Soft drinks (volume)'!BU16*1000/'1.46 Population'!BU40,"")</f>
        <v>206.98491812528655</v>
      </c>
      <c r="BV16" s="94">
        <f>IFERROR('1.49 Soft drinks (volume)'!BV16*1000/'1.46 Population'!BV40,"")</f>
        <v>291.91516075512311</v>
      </c>
      <c r="BW16" s="94">
        <f>IFERROR('1.49 Soft drinks (volume)'!BW16*1000/'1.46 Population'!BW40,"")</f>
        <v>140.15851578049475</v>
      </c>
      <c r="BX16" s="94">
        <f>IFERROR('1.49 Soft drinks (volume)'!BX16*1000/'1.46 Population'!BX40,"")</f>
        <v>129.03344156439749</v>
      </c>
      <c r="BY16" s="94">
        <f>IFERROR('1.49 Soft drinks (volume)'!BY16*1000/'1.46 Population'!BY40,"")</f>
        <v>221.00437050084</v>
      </c>
      <c r="BZ16" s="94">
        <f>IFERROR('1.49 Soft drinks (volume)'!BZ16*1000/'1.46 Population'!BZ40,"")</f>
        <v>293.31228526325566</v>
      </c>
      <c r="CA16" s="94">
        <f>IFERROR('1.49 Soft drinks (volume)'!CA16*1000/'1.46 Population'!CA40,"")</f>
        <v>139.27224805066444</v>
      </c>
      <c r="CB16" s="94">
        <f>IFERROR('1.49 Soft drinks (volume)'!CB16*1000/'1.46 Population'!CB40,"")</f>
        <v>167.16968841602431</v>
      </c>
      <c r="CC16" s="94">
        <f>IFERROR('1.49 Soft drinks (volume)'!CC16*1000/'1.46 Population'!CC40,"")</f>
        <v>238.55965595473714</v>
      </c>
      <c r="CD16" s="94">
        <f>IFERROR('1.49 Soft drinks (volume)'!CD16*1000/'1.46 Population'!CD40,"")</f>
        <v>164.46911042051661</v>
      </c>
      <c r="CE16" s="94">
        <f>IFERROR('1.49 Soft drinks (volume)'!CE16*1000/'1.46 Population'!CE40,"")</f>
        <v>157.58157013955491</v>
      </c>
      <c r="CF16" s="94">
        <f>IFERROR('1.49 Soft drinks (volume)'!CF16*1000/'1.46 Population'!CF40,"")</f>
        <v>172.26894785802654</v>
      </c>
      <c r="CG16" s="94">
        <f>IFERROR('1.49 Soft drinks (volume)'!CG16*1000/'1.46 Population'!CG40,"")</f>
        <v>252.5466436762828</v>
      </c>
      <c r="CH16" s="94">
        <f>IFERROR('1.49 Soft drinks (volume)'!CH16*1000/'1.46 Population'!CH40,"")</f>
        <v>129.36370517060831</v>
      </c>
      <c r="CI16" s="94">
        <f>IFERROR('1.49 Soft drinks (volume)'!CI16*1000/'1.46 Population'!CI40,"")</f>
        <v>253.86996904024767</v>
      </c>
      <c r="CJ16" s="94">
        <f>IFERROR('1.49 Soft drinks (volume)'!CJ16*1000/'1.46 Population'!CJ40,"")</f>
        <v>209.67184440945951</v>
      </c>
      <c r="CK16" s="94">
        <f>IFERROR('1.49 Soft drinks (volume)'!CK16*1000/'1.46 Population'!CK40,"")</f>
        <v>161.48770842954951</v>
      </c>
      <c r="CL16" s="94">
        <f>IFERROR('1.49 Soft drinks (volume)'!CL16*1000/'1.46 Population'!CL40,"")</f>
        <v>8184.7248684352098</v>
      </c>
      <c r="CM16" s="94">
        <f>IFERROR('1.49 Soft drinks (volume)'!CM16*1000/'1.46 Population'!CM40,"")</f>
        <v>447.29689522148624</v>
      </c>
      <c r="CN16" s="94">
        <f>IFERROR('1.49 Soft drinks (volume)'!CN16*1000/'1.46 Population'!CN40,"")</f>
        <v>489.99537366239247</v>
      </c>
      <c r="CO16" s="94">
        <f>IFERROR('1.49 Soft drinks (volume)'!CO16*1000/'1.46 Population'!CO40,"")</f>
        <v>67.991714308915121</v>
      </c>
      <c r="CP16" s="94">
        <f>IFERROR('1.49 Soft drinks (volume)'!CP16*1000/'1.46 Population'!CP40,"")</f>
        <v>65.946902675562995</v>
      </c>
    </row>
    <row r="17" spans="1:94" x14ac:dyDescent="0.25">
      <c r="A17" s="78" t="s">
        <v>38</v>
      </c>
      <c r="B17" s="94">
        <f>IFERROR('1.49 Soft drinks (volume)'!B17*1000/'1.46 Population'!B41,"")</f>
        <v>90.885861052644316</v>
      </c>
      <c r="C17" s="94">
        <f>IFERROR('1.49 Soft drinks (volume)'!C17*1000/'1.46 Population'!C41,"")</f>
        <v>51.654188571716716</v>
      </c>
      <c r="D17" s="94">
        <f>IFERROR('1.49 Soft drinks (volume)'!D17*1000/'1.46 Population'!D41,"")</f>
        <v>58.553111643907016</v>
      </c>
      <c r="E17" s="94">
        <f>IFERROR('1.49 Soft drinks (volume)'!E17*1000/'1.46 Population'!E41,"")</f>
        <v>64.816788758754811</v>
      </c>
      <c r="F17" s="94">
        <f>IFERROR('1.49 Soft drinks (volume)'!F17*1000/'1.46 Population'!F41,"")</f>
        <v>130.64149288904721</v>
      </c>
      <c r="G17" s="94">
        <f>IFERROR('1.49 Soft drinks (volume)'!G17*1000/'1.46 Population'!G41,"")</f>
        <v>9.4305099204187055</v>
      </c>
      <c r="H17" s="94">
        <f>IFERROR('1.49 Soft drinks (volume)'!H17*1000/'1.46 Population'!H41,"")</f>
        <v>87.920352161289756</v>
      </c>
      <c r="I17" s="94">
        <f>IFERROR('1.49 Soft drinks (volume)'!I17*1000/'1.46 Population'!I41,"")</f>
        <v>175.99770992185819</v>
      </c>
      <c r="J17" s="94">
        <f>IFERROR('1.49 Soft drinks (volume)'!J17*1000/'1.46 Population'!J41,"")</f>
        <v>61.535105094243207</v>
      </c>
      <c r="K17" s="94">
        <f>IFERROR('1.49 Soft drinks (volume)'!K17*1000/'1.46 Population'!K41,"")</f>
        <v>57.872543610887959</v>
      </c>
      <c r="L17" s="94">
        <f>IFERROR('1.49 Soft drinks (volume)'!L17*1000/'1.46 Population'!L41,"")</f>
        <v>12.451508509465931</v>
      </c>
      <c r="M17" s="94">
        <f>IFERROR('1.49 Soft drinks (volume)'!M17*1000/'1.46 Population'!M41,"")</f>
        <v>109.98575959737596</v>
      </c>
      <c r="N17" s="94">
        <f>IFERROR('1.49 Soft drinks (volume)'!N17*1000/'1.46 Population'!N41,"")</f>
        <v>93.56820234869015</v>
      </c>
      <c r="O17" s="94">
        <f>IFERROR('1.49 Soft drinks (volume)'!O17*1000/'1.46 Population'!O41,"")</f>
        <v>111.33611237331331</v>
      </c>
      <c r="P17" s="94">
        <f>IFERROR('1.49 Soft drinks (volume)'!P17*1000/'1.46 Population'!P41,"")</f>
        <v>108.60381158838942</v>
      </c>
      <c r="Q17" s="94">
        <f>IFERROR('1.49 Soft drinks (volume)'!Q17*1000/'1.46 Population'!Q41,"")</f>
        <v>111.79321771528296</v>
      </c>
      <c r="R17" s="94">
        <f>IFERROR('1.49 Soft drinks (volume)'!R17*1000/'1.46 Population'!R41,"")</f>
        <v>27.862766283292775</v>
      </c>
      <c r="S17" s="94">
        <f>IFERROR('1.49 Soft drinks (volume)'!S17*1000/'1.46 Population'!S41,"")</f>
        <v>49.838626139141077</v>
      </c>
      <c r="T17" s="94">
        <f>IFERROR('1.49 Soft drinks (volume)'!T17*1000/'1.46 Population'!T41,"")</f>
        <v>163.75297512479727</v>
      </c>
      <c r="U17" s="94">
        <f>IFERROR('1.49 Soft drinks (volume)'!U17*1000/'1.46 Population'!U41,"")</f>
        <v>169.53316953316954</v>
      </c>
      <c r="V17" s="94">
        <f>IFERROR('1.49 Soft drinks (volume)'!V17*1000/'1.46 Population'!V41,"")</f>
        <v>133.38163614807007</v>
      </c>
      <c r="W17" s="94">
        <f>IFERROR('1.49 Soft drinks (volume)'!W17*1000/'1.46 Population'!W41,"")</f>
        <v>115.16278871545495</v>
      </c>
      <c r="X17" s="94">
        <f>IFERROR('1.49 Soft drinks (volume)'!X17*1000/'1.46 Population'!X41,"")</f>
        <v>85.233625145026892</v>
      </c>
      <c r="Y17" s="94">
        <f>IFERROR('1.49 Soft drinks (volume)'!Y17*1000/'1.46 Population'!Y41,"")</f>
        <v>100.1150747986191</v>
      </c>
      <c r="Z17" s="94">
        <f>IFERROR('1.49 Soft drinks (volume)'!Z17*1000/'1.46 Population'!Z41,"")</f>
        <v>201.88275804615256</v>
      </c>
      <c r="AA17" s="94">
        <f>IFERROR('1.49 Soft drinks (volume)'!AA17*1000/'1.46 Population'!AA41,"")</f>
        <v>159.06460375575764</v>
      </c>
      <c r="AB17" s="94">
        <f>IFERROR('1.49 Soft drinks (volume)'!AB17*1000/'1.46 Population'!AB41,"")</f>
        <v>178.20711120389439</v>
      </c>
      <c r="AC17" s="94">
        <f>IFERROR('1.49 Soft drinks (volume)'!AC17*1000/'1.46 Population'!AC41,"")</f>
        <v>122.58520496309093</v>
      </c>
      <c r="AD17" s="94">
        <f>IFERROR('1.49 Soft drinks (volume)'!AD17*1000/'1.46 Population'!AD41,"")</f>
        <v>99.18219600482638</v>
      </c>
      <c r="AE17" s="94">
        <f>IFERROR('1.49 Soft drinks (volume)'!AE17*1000/'1.46 Population'!AE41,"")</f>
        <v>209.1298348147246</v>
      </c>
      <c r="AF17" s="94">
        <f>IFERROR('1.49 Soft drinks (volume)'!AF17*1000/'1.46 Population'!AF41,"")</f>
        <v>93.197724183072353</v>
      </c>
      <c r="AG17" s="94">
        <f>IFERROR('1.49 Soft drinks (volume)'!AG17*1000/'1.46 Population'!AG41,"")</f>
        <v>96.018895697121138</v>
      </c>
      <c r="AH17" s="94">
        <f>IFERROR('1.49 Soft drinks (volume)'!AH17*1000/'1.46 Population'!AH41,"")</f>
        <v>189.64432615533511</v>
      </c>
      <c r="AI17" s="94">
        <f>IFERROR('1.49 Soft drinks (volume)'!AI17*1000/'1.46 Population'!AI41,"")</f>
        <v>185.67463473203287</v>
      </c>
      <c r="AJ17" s="94">
        <f>IFERROR('1.49 Soft drinks (volume)'!AJ17*1000/'1.46 Population'!AJ41,"")</f>
        <v>135.67280303564061</v>
      </c>
      <c r="AK17" s="94">
        <f>IFERROR('1.49 Soft drinks (volume)'!AK17*1000/'1.46 Population'!AK41,"")</f>
        <v>83.687567894957652</v>
      </c>
      <c r="AL17" s="94">
        <f>IFERROR('1.49 Soft drinks (volume)'!AL17*1000/'1.46 Population'!AL41,"")</f>
        <v>151.38730681067094</v>
      </c>
      <c r="AM17" s="94">
        <f>IFERROR('1.49 Soft drinks (volume)'!AM17*1000/'1.46 Population'!AM41,"")</f>
        <v>174.89252569235595</v>
      </c>
      <c r="AN17" s="94">
        <f>IFERROR('1.49 Soft drinks (volume)'!AN17*1000/'1.46 Population'!AN41,"")</f>
        <v>120.89776528188472</v>
      </c>
      <c r="AO17" s="94">
        <f>IFERROR('1.49 Soft drinks (volume)'!AO17*1000/'1.46 Population'!AO41,"")</f>
        <v>71.688053617447849</v>
      </c>
      <c r="AP17" s="94">
        <f>IFERROR('1.49 Soft drinks (volume)'!AP17*1000/'1.46 Population'!AP41,"")</f>
        <v>203.34524405902189</v>
      </c>
      <c r="AQ17" s="94">
        <f>IFERROR('1.49 Soft drinks (volume)'!AQ17*1000/'1.46 Population'!AQ41,"")</f>
        <v>281.8862744375449</v>
      </c>
      <c r="AR17" s="94">
        <f>IFERROR('1.49 Soft drinks (volume)'!AR17*1000/'1.46 Population'!AR41,"")</f>
        <v>109.98909060393296</v>
      </c>
      <c r="AS17" s="94">
        <f>IFERROR('1.49 Soft drinks (volume)'!AS17*1000/'1.46 Population'!AS41,"")</f>
        <v>132.53370860847497</v>
      </c>
      <c r="AT17" s="94">
        <f>IFERROR('1.49 Soft drinks (volume)'!AT17*1000/'1.46 Population'!AT41,"")</f>
        <v>207.08598681754617</v>
      </c>
      <c r="AU17" s="94">
        <f>IFERROR('1.49 Soft drinks (volume)'!AU17*1000/'1.46 Population'!AU41,"")</f>
        <v>104.07495951580698</v>
      </c>
      <c r="AV17" s="94">
        <f>IFERROR('1.49 Soft drinks (volume)'!AV17*1000/'1.46 Population'!AV41,"")</f>
        <v>126.33996937212864</v>
      </c>
      <c r="AW17" s="94">
        <f>IFERROR('1.49 Soft drinks (volume)'!AW17*1000/'1.46 Population'!AW41,"")</f>
        <v>240.88695617322296</v>
      </c>
      <c r="AX17" s="94">
        <f>IFERROR('1.49 Soft drinks (volume)'!AX17*1000/'1.46 Population'!AX41,"")</f>
        <v>127.59223012313868</v>
      </c>
      <c r="AY17" s="94">
        <f>IFERROR('1.49 Soft drinks (volume)'!AY17*1000/'1.46 Population'!AY41,"")</f>
        <v>235.17542186759846</v>
      </c>
      <c r="AZ17" s="94">
        <f>IFERROR('1.49 Soft drinks (volume)'!AZ17*1000/'1.46 Population'!AZ41,"")</f>
        <v>347.38681060517791</v>
      </c>
      <c r="BA17" s="94">
        <f>IFERROR('1.49 Soft drinks (volume)'!BA17*1000/'1.46 Population'!BA41,"")</f>
        <v>95.287267303444906</v>
      </c>
      <c r="BB17" s="94">
        <f>IFERROR('1.49 Soft drinks (volume)'!BB17*1000/'1.46 Population'!BB41,"")</f>
        <v>195.15677817927497</v>
      </c>
      <c r="BC17" s="94">
        <f>IFERROR('1.49 Soft drinks (volume)'!BC17*1000/'1.46 Population'!BC41,"")</f>
        <v>94.576653668980114</v>
      </c>
      <c r="BD17" s="94">
        <f>IFERROR('1.49 Soft drinks (volume)'!BD17*1000/'1.46 Population'!BD41,"")</f>
        <v>151.69294260154822</v>
      </c>
      <c r="BE17" s="94">
        <f>IFERROR('1.49 Soft drinks (volume)'!BE17*1000/'1.46 Population'!BE41,"")</f>
        <v>73.459972520892947</v>
      </c>
      <c r="BF17" s="94">
        <f>IFERROR('1.49 Soft drinks (volume)'!BF17*1000/'1.46 Population'!BF41,"")</f>
        <v>27.295859356928059</v>
      </c>
      <c r="BG17" s="94">
        <f>IFERROR('1.49 Soft drinks (volume)'!BG17*1000/'1.46 Population'!BG41,"")</f>
        <v>50.863257744991373</v>
      </c>
      <c r="BH17" s="94">
        <f>IFERROR('1.49 Soft drinks (volume)'!BH17*1000/'1.46 Population'!BH41,"")</f>
        <v>62.547639784450119</v>
      </c>
      <c r="BI17" s="94">
        <f>IFERROR('1.49 Soft drinks (volume)'!BI17*1000/'1.46 Population'!BI41,"")</f>
        <v>199.03830051912632</v>
      </c>
      <c r="BJ17" s="94">
        <f>IFERROR('1.49 Soft drinks (volume)'!BJ17*1000/'1.46 Population'!BJ41,"")</f>
        <v>17.278931950497608</v>
      </c>
      <c r="BK17" s="94">
        <f>IFERROR('1.49 Soft drinks (volume)'!BK17*1000/'1.46 Population'!BK41,"")</f>
        <v>59.329503308850263</v>
      </c>
      <c r="BL17" s="94">
        <f>IFERROR('1.49 Soft drinks (volume)'!BL17*1000/'1.46 Population'!BL41,"")</f>
        <v>205.68489917783558</v>
      </c>
      <c r="BM17" s="94">
        <f>IFERROR('1.49 Soft drinks (volume)'!BM17*1000/'1.46 Population'!BM41,"")</f>
        <v>245.91000748246691</v>
      </c>
      <c r="BN17" s="94">
        <f>IFERROR('1.49 Soft drinks (volume)'!BN17*1000/'1.46 Population'!BN41,"")</f>
        <v>104.64412079926005</v>
      </c>
      <c r="BO17" s="94">
        <f>IFERROR('1.49 Soft drinks (volume)'!BO17*1000/'1.46 Population'!BO41,"")</f>
        <v>155.98298205639418</v>
      </c>
      <c r="BP17" s="94">
        <f>IFERROR('1.49 Soft drinks (volume)'!BP17*1000/'1.46 Population'!BP41,"")</f>
        <v>270.58659445135345</v>
      </c>
      <c r="BQ17" s="94">
        <f>IFERROR('1.49 Soft drinks (volume)'!BQ17*1000/'1.46 Population'!BQ41,"")</f>
        <v>335.27932228004897</v>
      </c>
      <c r="BR17" s="94">
        <f>IFERROR('1.49 Soft drinks (volume)'!BR17*1000/'1.46 Population'!BR41,"")</f>
        <v>227.37668430010839</v>
      </c>
      <c r="BS17" s="94">
        <f>IFERROR('1.49 Soft drinks (volume)'!BS17*1000/'1.46 Population'!BS41,"")</f>
        <v>347.32339386996978</v>
      </c>
      <c r="BT17" s="94">
        <f>IFERROR('1.49 Soft drinks (volume)'!BT17*1000/'1.46 Population'!BT41,"")</f>
        <v>223.72144032541183</v>
      </c>
      <c r="BU17" s="94">
        <f>IFERROR('1.49 Soft drinks (volume)'!BU17*1000/'1.46 Population'!BU41,"")</f>
        <v>209.63585695463081</v>
      </c>
      <c r="BV17" s="94">
        <f>IFERROR('1.49 Soft drinks (volume)'!BV17*1000/'1.46 Population'!BV41,"")</f>
        <v>290.98046212864665</v>
      </c>
      <c r="BW17" s="94">
        <f>IFERROR('1.49 Soft drinks (volume)'!BW17*1000/'1.46 Population'!BW41,"")</f>
        <v>139.00030036927754</v>
      </c>
      <c r="BX17" s="94">
        <f>IFERROR('1.49 Soft drinks (volume)'!BX17*1000/'1.46 Population'!BX41,"")</f>
        <v>125.11422201103841</v>
      </c>
      <c r="BY17" s="94">
        <f>IFERROR('1.49 Soft drinks (volume)'!BY17*1000/'1.46 Population'!BY41,"")</f>
        <v>228.37730724849376</v>
      </c>
      <c r="BZ17" s="94">
        <f>IFERROR('1.49 Soft drinks (volume)'!BZ17*1000/'1.46 Population'!BZ41,"")</f>
        <v>290.98186520520954</v>
      </c>
      <c r="CA17" s="94">
        <f>IFERROR('1.49 Soft drinks (volume)'!CA17*1000/'1.46 Population'!CA41,"")</f>
        <v>138.25750598636949</v>
      </c>
      <c r="CB17" s="94">
        <f>IFERROR('1.49 Soft drinks (volume)'!CB17*1000/'1.46 Population'!CB41,"")</f>
        <v>167.84062918629274</v>
      </c>
      <c r="CC17" s="94">
        <f>IFERROR('1.49 Soft drinks (volume)'!CC17*1000/'1.46 Population'!CC41,"")</f>
        <v>242.26899858158828</v>
      </c>
      <c r="CD17" s="94">
        <f>IFERROR('1.49 Soft drinks (volume)'!CD17*1000/'1.46 Population'!CD41,"")</f>
        <v>164.37010785642022</v>
      </c>
      <c r="CE17" s="94">
        <f>IFERROR('1.49 Soft drinks (volume)'!CE17*1000/'1.46 Population'!CE41,"")</f>
        <v>151.98033218475356</v>
      </c>
      <c r="CF17" s="94">
        <f>IFERROR('1.49 Soft drinks (volume)'!CF17*1000/'1.46 Population'!CF41,"")</f>
        <v>176.4082199174924</v>
      </c>
      <c r="CG17" s="94">
        <f>IFERROR('1.49 Soft drinks (volume)'!CG17*1000/'1.46 Population'!CG41,"")</f>
        <v>255.70899162142899</v>
      </c>
      <c r="CH17" s="94">
        <f>IFERROR('1.49 Soft drinks (volume)'!CH17*1000/'1.46 Population'!CH41,"")</f>
        <v>129.54223690420011</v>
      </c>
      <c r="CI17" s="94">
        <f>IFERROR('1.49 Soft drinks (volume)'!CI17*1000/'1.46 Population'!CI41,"")</f>
        <v>253.99079840246671</v>
      </c>
      <c r="CJ17" s="94">
        <f>IFERROR('1.49 Soft drinks (volume)'!CJ17*1000/'1.46 Population'!CJ41,"")</f>
        <v>215.48884818890056</v>
      </c>
      <c r="CK17" s="94">
        <f>IFERROR('1.49 Soft drinks (volume)'!CK17*1000/'1.46 Population'!CK41,"")</f>
        <v>162.91749346290081</v>
      </c>
      <c r="CL17" s="94">
        <f>IFERROR('1.49 Soft drinks (volume)'!CL17*1000/'1.46 Population'!CL41,"")</f>
        <v>8402.999829426637</v>
      </c>
      <c r="CM17" s="94">
        <f>IFERROR('1.49 Soft drinks (volume)'!CM17*1000/'1.46 Population'!CM41,"")</f>
        <v>447.99407704487106</v>
      </c>
      <c r="CN17" s="94">
        <f>IFERROR('1.49 Soft drinks (volume)'!CN17*1000/'1.46 Population'!CN41,"")</f>
        <v>494.74237567314862</v>
      </c>
      <c r="CO17" s="94">
        <f>IFERROR('1.49 Soft drinks (volume)'!CO17*1000/'1.46 Population'!CO41,"")</f>
        <v>72.783630560853723</v>
      </c>
      <c r="CP17" s="94">
        <f>IFERROR('1.49 Soft drinks (volume)'!CP17*1000/'1.46 Population'!CP41,"")</f>
        <v>69.021169251116532</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7" tint="0.59999389629810485"/>
  </sheetPr>
  <dimension ref="A1:CS54"/>
  <sheetViews>
    <sheetView workbookViewId="0">
      <pane xSplit="1" ySplit="2" topLeftCell="BU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2" max="2" width="10.140625" bestFit="1" customWidth="1"/>
    <col min="3" max="89" width="9.28515625" bestFit="1" customWidth="1"/>
  </cols>
  <sheetData>
    <row r="1" spans="1:94" x14ac:dyDescent="0.25">
      <c r="A1" s="7" t="s">
        <v>264</v>
      </c>
    </row>
    <row r="2" spans="1:94" x14ac:dyDescent="0.25">
      <c r="A2" s="1" t="s">
        <v>39</v>
      </c>
      <c r="B2" s="5" t="s">
        <v>254</v>
      </c>
      <c r="C2" s="5" t="s">
        <v>255</v>
      </c>
      <c r="D2" s="5" t="s">
        <v>42</v>
      </c>
      <c r="E2" s="5" t="s">
        <v>47</v>
      </c>
      <c r="F2" s="5" t="s">
        <v>51</v>
      </c>
      <c r="G2" s="5" t="s">
        <v>52</v>
      </c>
      <c r="H2" s="5" t="s">
        <v>53</v>
      </c>
      <c r="I2" s="5" t="s">
        <v>54</v>
      </c>
      <c r="J2" s="5" t="s">
        <v>55</v>
      </c>
      <c r="K2" s="5" t="s">
        <v>60</v>
      </c>
      <c r="L2" s="5" t="s">
        <v>67</v>
      </c>
      <c r="M2" s="5" t="s">
        <v>69</v>
      </c>
      <c r="N2" s="5" t="s">
        <v>71</v>
      </c>
      <c r="O2" s="5" t="s">
        <v>73</v>
      </c>
      <c r="P2" s="5" t="s">
        <v>75</v>
      </c>
      <c r="Q2" s="5" t="s">
        <v>77</v>
      </c>
      <c r="R2" s="5" t="s">
        <v>81</v>
      </c>
      <c r="S2" s="5" t="s">
        <v>83</v>
      </c>
      <c r="T2" s="5" t="s">
        <v>256</v>
      </c>
      <c r="U2" s="5" t="s">
        <v>84</v>
      </c>
      <c r="V2" s="5" t="s">
        <v>85</v>
      </c>
      <c r="W2" s="5" t="s">
        <v>257</v>
      </c>
      <c r="X2" s="5" t="s">
        <v>87</v>
      </c>
      <c r="Y2" s="5" t="s">
        <v>88</v>
      </c>
      <c r="Z2" s="5" t="s">
        <v>89</v>
      </c>
      <c r="AA2" s="5" t="s">
        <v>90</v>
      </c>
      <c r="AB2" s="5" t="s">
        <v>91</v>
      </c>
      <c r="AC2" s="5" t="s">
        <v>92</v>
      </c>
      <c r="AD2" s="5" t="s">
        <v>93</v>
      </c>
      <c r="AE2" s="5" t="s">
        <v>94</v>
      </c>
      <c r="AF2" s="5" t="s">
        <v>96</v>
      </c>
      <c r="AG2" s="5" t="s">
        <v>97</v>
      </c>
      <c r="AH2" s="5" t="s">
        <v>98</v>
      </c>
      <c r="AI2" s="5" t="s">
        <v>101</v>
      </c>
      <c r="AJ2" s="5" t="s">
        <v>102</v>
      </c>
      <c r="AK2" s="5" t="s">
        <v>103</v>
      </c>
      <c r="AL2" s="5" t="s">
        <v>104</v>
      </c>
      <c r="AM2" s="5" t="s">
        <v>105</v>
      </c>
      <c r="AN2" s="5" t="s">
        <v>106</v>
      </c>
      <c r="AO2" s="5" t="s">
        <v>107</v>
      </c>
      <c r="AP2" s="5" t="s">
        <v>258</v>
      </c>
      <c r="AQ2" s="5" t="s">
        <v>110</v>
      </c>
      <c r="AR2" s="5" t="s">
        <v>116</v>
      </c>
      <c r="AS2" s="5" t="s">
        <v>117</v>
      </c>
      <c r="AT2" s="5" t="s">
        <v>120</v>
      </c>
      <c r="AU2" s="5" t="s">
        <v>121</v>
      </c>
      <c r="AV2" s="5" t="s">
        <v>122</v>
      </c>
      <c r="AW2" s="5" t="s">
        <v>126</v>
      </c>
      <c r="AX2" s="5" t="s">
        <v>127</v>
      </c>
      <c r="AY2" s="5" t="s">
        <v>132</v>
      </c>
      <c r="AZ2" s="5" t="s">
        <v>138</v>
      </c>
      <c r="BA2" s="5" t="s">
        <v>142</v>
      </c>
      <c r="BB2" s="5" t="s">
        <v>150</v>
      </c>
      <c r="BC2" s="5" t="s">
        <v>152</v>
      </c>
      <c r="BD2" s="5" t="s">
        <v>259</v>
      </c>
      <c r="BE2" s="5" t="s">
        <v>153</v>
      </c>
      <c r="BF2" s="5" t="s">
        <v>160</v>
      </c>
      <c r="BG2" s="5" t="s">
        <v>169</v>
      </c>
      <c r="BH2" s="5" t="s">
        <v>178</v>
      </c>
      <c r="BI2" s="5" t="s">
        <v>180</v>
      </c>
      <c r="BJ2" s="5" t="s">
        <v>182</v>
      </c>
      <c r="BK2" s="5" t="s">
        <v>193</v>
      </c>
      <c r="BL2" s="5" t="s">
        <v>197</v>
      </c>
      <c r="BM2" s="5" t="s">
        <v>203</v>
      </c>
      <c r="BN2" s="5" t="s">
        <v>208</v>
      </c>
      <c r="BO2" s="5" t="s">
        <v>215</v>
      </c>
      <c r="BP2" s="5" t="s">
        <v>217</v>
      </c>
      <c r="BQ2" s="5" t="s">
        <v>260</v>
      </c>
      <c r="BR2" s="5" t="s">
        <v>221</v>
      </c>
      <c r="BS2" s="5" t="s">
        <v>222</v>
      </c>
      <c r="BT2" s="5" t="s">
        <v>261</v>
      </c>
      <c r="BU2" s="5" t="s">
        <v>223</v>
      </c>
      <c r="BV2" s="5" t="s">
        <v>224</v>
      </c>
      <c r="BW2" s="5" t="s">
        <v>226</v>
      </c>
      <c r="BX2" s="5" t="s">
        <v>227</v>
      </c>
      <c r="BY2" s="5" t="s">
        <v>228</v>
      </c>
      <c r="BZ2" s="5" t="s">
        <v>229</v>
      </c>
      <c r="CA2" s="5" t="s">
        <v>230</v>
      </c>
      <c r="CB2" s="5" t="s">
        <v>232</v>
      </c>
      <c r="CC2" s="5" t="s">
        <v>233</v>
      </c>
      <c r="CD2" s="5" t="s">
        <v>238</v>
      </c>
      <c r="CE2" s="5" t="s">
        <v>239</v>
      </c>
      <c r="CF2" s="5" t="s">
        <v>240</v>
      </c>
      <c r="CG2" s="5" t="s">
        <v>241</v>
      </c>
      <c r="CH2" s="5" t="s">
        <v>242</v>
      </c>
      <c r="CI2" s="5" t="s">
        <v>243</v>
      </c>
      <c r="CJ2" s="5" t="s">
        <v>244</v>
      </c>
      <c r="CK2" s="5" t="s">
        <v>245</v>
      </c>
      <c r="CL2" s="79" t="s">
        <v>248</v>
      </c>
      <c r="CM2" s="79" t="s">
        <v>249</v>
      </c>
      <c r="CN2" s="79" t="s">
        <v>250</v>
      </c>
      <c r="CO2" s="79" t="s">
        <v>251</v>
      </c>
      <c r="CP2" s="79" t="s">
        <v>252</v>
      </c>
    </row>
    <row r="3" spans="1:94" x14ac:dyDescent="0.25">
      <c r="A3" s="1" t="s">
        <v>24</v>
      </c>
      <c r="B3" s="6">
        <v>121298.5</v>
      </c>
      <c r="C3" s="6"/>
      <c r="D3" s="6">
        <v>52.3</v>
      </c>
      <c r="E3" s="6">
        <v>7303</v>
      </c>
      <c r="F3" s="6">
        <v>196.6</v>
      </c>
      <c r="G3" s="6">
        <v>289.7</v>
      </c>
      <c r="H3" s="6">
        <v>8317.1</v>
      </c>
      <c r="I3" s="6">
        <v>1540.8</v>
      </c>
      <c r="J3" s="6">
        <v>181.5</v>
      </c>
      <c r="K3" s="6">
        <v>188.7</v>
      </c>
      <c r="L3" s="6">
        <v>29.6</v>
      </c>
      <c r="M3" s="6">
        <v>1318.9</v>
      </c>
      <c r="N3" s="6">
        <v>50.6</v>
      </c>
      <c r="O3" s="6">
        <v>1081.2</v>
      </c>
      <c r="P3" s="6">
        <v>371.2</v>
      </c>
      <c r="Q3" s="6">
        <v>1511.5</v>
      </c>
      <c r="R3" s="6">
        <v>70.599999999999994</v>
      </c>
      <c r="S3" s="6">
        <v>119.5</v>
      </c>
      <c r="T3" s="6">
        <v>377.7</v>
      </c>
      <c r="U3" s="6">
        <v>355.3</v>
      </c>
      <c r="V3" s="6">
        <v>22.4</v>
      </c>
      <c r="W3" s="6">
        <v>7563.5</v>
      </c>
      <c r="X3" s="6">
        <v>167.6</v>
      </c>
      <c r="Y3" s="6">
        <v>82.1</v>
      </c>
      <c r="Z3" s="6">
        <v>202.5</v>
      </c>
      <c r="AA3" s="6">
        <v>249.6</v>
      </c>
      <c r="AB3" s="6">
        <v>1149.9000000000001</v>
      </c>
      <c r="AC3" s="6">
        <v>24.9</v>
      </c>
      <c r="AD3" s="6">
        <v>57.8</v>
      </c>
      <c r="AE3" s="6">
        <v>420.5</v>
      </c>
      <c r="AF3" s="6">
        <v>50.6</v>
      </c>
      <c r="AG3" s="6">
        <v>50.1</v>
      </c>
      <c r="AH3" s="6">
        <v>105.1</v>
      </c>
      <c r="AI3" s="6">
        <v>896.6</v>
      </c>
      <c r="AJ3" s="6">
        <v>761.7</v>
      </c>
      <c r="AK3" s="6">
        <v>1446.2</v>
      </c>
      <c r="AL3" s="6">
        <v>285.7</v>
      </c>
      <c r="AM3" s="6">
        <v>356.2</v>
      </c>
      <c r="AN3" s="6">
        <v>88.5</v>
      </c>
      <c r="AO3" s="6">
        <v>1002.4</v>
      </c>
      <c r="AP3" s="6">
        <v>19438</v>
      </c>
      <c r="AQ3" s="6">
        <v>3695.4</v>
      </c>
      <c r="AR3" s="6">
        <v>14.7</v>
      </c>
      <c r="AS3" s="6">
        <v>3400.5</v>
      </c>
      <c r="AT3" s="6">
        <v>131.30000000000001</v>
      </c>
      <c r="AU3" s="6">
        <v>574.9</v>
      </c>
      <c r="AV3" s="6">
        <v>67.099999999999994</v>
      </c>
      <c r="AW3" s="6">
        <v>525.1</v>
      </c>
      <c r="AX3" s="6">
        <v>407.4</v>
      </c>
      <c r="AY3" s="6">
        <v>1067.7</v>
      </c>
      <c r="AZ3" s="6">
        <v>8138.9</v>
      </c>
      <c r="BA3" s="6">
        <v>39</v>
      </c>
      <c r="BB3" s="6">
        <v>175.9</v>
      </c>
      <c r="BC3" s="6">
        <v>296.2</v>
      </c>
      <c r="BD3" s="6">
        <v>12732.6</v>
      </c>
      <c r="BE3" s="6">
        <v>530.6</v>
      </c>
      <c r="BF3" s="6">
        <v>79.3</v>
      </c>
      <c r="BG3" s="6">
        <v>608.6</v>
      </c>
      <c r="BH3" s="6">
        <v>105.8</v>
      </c>
      <c r="BI3" s="6">
        <v>449.8</v>
      </c>
      <c r="BJ3" s="6">
        <v>144.1</v>
      </c>
      <c r="BK3" s="6">
        <v>200.5</v>
      </c>
      <c r="BL3" s="6">
        <v>4962.3999999999996</v>
      </c>
      <c r="BM3" s="6">
        <v>1442.7</v>
      </c>
      <c r="BN3" s="6">
        <v>99.7</v>
      </c>
      <c r="BO3" s="6">
        <v>466.3</v>
      </c>
      <c r="BP3" s="6">
        <v>375</v>
      </c>
      <c r="BQ3" s="6">
        <v>17647.8</v>
      </c>
      <c r="BR3" s="6">
        <v>759</v>
      </c>
      <c r="BS3" s="6">
        <v>16888.8</v>
      </c>
      <c r="BT3" s="6">
        <v>40575.300000000003</v>
      </c>
      <c r="BU3" s="6">
        <v>615.79999999999995</v>
      </c>
      <c r="BV3" s="6">
        <v>1300.9000000000001</v>
      </c>
      <c r="BW3" s="6">
        <v>63.2</v>
      </c>
      <c r="BX3" s="6">
        <v>80</v>
      </c>
      <c r="BY3" s="6">
        <v>8374</v>
      </c>
      <c r="BZ3" s="6">
        <v>7909.8</v>
      </c>
      <c r="CA3" s="6">
        <v>740.9</v>
      </c>
      <c r="CB3" s="6">
        <v>112.6</v>
      </c>
      <c r="CC3" s="6">
        <v>9556.5</v>
      </c>
      <c r="CD3" s="6">
        <v>294.60000000000002</v>
      </c>
      <c r="CE3" s="6">
        <v>66.8</v>
      </c>
      <c r="CF3" s="6">
        <v>938</v>
      </c>
      <c r="CG3" s="6">
        <v>5255.1</v>
      </c>
      <c r="CH3" s="6">
        <v>134.69999999999999</v>
      </c>
      <c r="CI3" s="6">
        <v>734</v>
      </c>
      <c r="CJ3" s="6">
        <v>3180.3</v>
      </c>
      <c r="CK3" s="6">
        <v>1147.9000000000001</v>
      </c>
      <c r="CL3" s="15">
        <v>3317.3000000000029</v>
      </c>
      <c r="CM3" s="15">
        <v>3422.8</v>
      </c>
      <c r="CN3" s="15">
        <v>3896.0000000000018</v>
      </c>
      <c r="CO3" s="15">
        <v>8255.2000000000007</v>
      </c>
      <c r="CP3" s="15">
        <v>9111.4999999999982</v>
      </c>
    </row>
    <row r="4" spans="1:94" x14ac:dyDescent="0.25">
      <c r="A4" s="1" t="s">
        <v>25</v>
      </c>
      <c r="B4" s="6">
        <v>132327.79999999999</v>
      </c>
      <c r="C4" s="6">
        <v>25516.2</v>
      </c>
      <c r="D4" s="6">
        <v>54.4</v>
      </c>
      <c r="E4" s="6">
        <v>8588.2999999999993</v>
      </c>
      <c r="F4" s="6">
        <v>194.1</v>
      </c>
      <c r="G4" s="6">
        <v>378.8</v>
      </c>
      <c r="H4" s="6">
        <v>8681.6</v>
      </c>
      <c r="I4" s="6">
        <v>1785.8</v>
      </c>
      <c r="J4" s="6">
        <v>207.4</v>
      </c>
      <c r="K4" s="6">
        <v>191.9</v>
      </c>
      <c r="L4" s="6">
        <v>41.3</v>
      </c>
      <c r="M4" s="6">
        <v>1592.8</v>
      </c>
      <c r="N4" s="6">
        <v>56.2</v>
      </c>
      <c r="O4" s="6">
        <v>1157.9000000000001</v>
      </c>
      <c r="P4" s="6">
        <v>414</v>
      </c>
      <c r="Q4" s="6">
        <v>1554.5</v>
      </c>
      <c r="R4" s="6">
        <v>96.3</v>
      </c>
      <c r="S4" s="6">
        <v>145.80000000000001</v>
      </c>
      <c r="T4" s="6">
        <v>407.9</v>
      </c>
      <c r="U4" s="6">
        <v>381.6</v>
      </c>
      <c r="V4" s="6">
        <v>26.4</v>
      </c>
      <c r="W4" s="6">
        <v>8765.6</v>
      </c>
      <c r="X4" s="6">
        <v>190</v>
      </c>
      <c r="Y4" s="6">
        <v>89.7</v>
      </c>
      <c r="Z4" s="6">
        <v>234.6</v>
      </c>
      <c r="AA4" s="6">
        <v>279.2</v>
      </c>
      <c r="AB4" s="6">
        <v>1248.7</v>
      </c>
      <c r="AC4" s="6">
        <v>29.2</v>
      </c>
      <c r="AD4" s="6">
        <v>62</v>
      </c>
      <c r="AE4" s="6">
        <v>480.6</v>
      </c>
      <c r="AF4" s="6">
        <v>53.6</v>
      </c>
      <c r="AG4" s="6">
        <v>52.4</v>
      </c>
      <c r="AH4" s="6">
        <v>112.7</v>
      </c>
      <c r="AI4" s="6">
        <v>1049.5999999999999</v>
      </c>
      <c r="AJ4" s="6">
        <v>905.5</v>
      </c>
      <c r="AK4" s="6">
        <v>1720.3</v>
      </c>
      <c r="AL4" s="6">
        <v>380.2</v>
      </c>
      <c r="AM4" s="6">
        <v>381.9</v>
      </c>
      <c r="AN4" s="6">
        <v>97</v>
      </c>
      <c r="AO4" s="6">
        <v>1191.8</v>
      </c>
      <c r="AP4" s="6">
        <v>20097.8</v>
      </c>
      <c r="AQ4" s="6">
        <v>2907.4</v>
      </c>
      <c r="AR4" s="6">
        <v>20.100000000000001</v>
      </c>
      <c r="AS4" s="6">
        <v>3362.9</v>
      </c>
      <c r="AT4" s="6">
        <v>136.1</v>
      </c>
      <c r="AU4" s="6">
        <v>594.9</v>
      </c>
      <c r="AV4" s="6">
        <v>70</v>
      </c>
      <c r="AW4" s="6">
        <v>601</v>
      </c>
      <c r="AX4" s="6">
        <v>414</v>
      </c>
      <c r="AY4" s="6">
        <v>1226.3</v>
      </c>
      <c r="AZ4" s="6">
        <v>9192.1</v>
      </c>
      <c r="BA4" s="6">
        <v>74.099999999999994</v>
      </c>
      <c r="BB4" s="6">
        <v>141</v>
      </c>
      <c r="BC4" s="6">
        <v>342.3</v>
      </c>
      <c r="BD4" s="6">
        <v>14517.5</v>
      </c>
      <c r="BE4" s="6">
        <v>573.6</v>
      </c>
      <c r="BF4" s="6">
        <v>91.5</v>
      </c>
      <c r="BG4" s="6">
        <v>687.4</v>
      </c>
      <c r="BH4" s="6">
        <v>134.80000000000001</v>
      </c>
      <c r="BI4" s="6">
        <v>468.7</v>
      </c>
      <c r="BJ4" s="6">
        <v>150.4</v>
      </c>
      <c r="BK4" s="6">
        <v>220.5</v>
      </c>
      <c r="BL4" s="6">
        <v>6172.7</v>
      </c>
      <c r="BM4" s="6">
        <v>1538.8</v>
      </c>
      <c r="BN4" s="6">
        <v>119.7</v>
      </c>
      <c r="BO4" s="6">
        <v>496.8</v>
      </c>
      <c r="BP4" s="6">
        <v>413.5</v>
      </c>
      <c r="BQ4" s="6">
        <v>19534.2</v>
      </c>
      <c r="BR4" s="6">
        <v>978.6</v>
      </c>
      <c r="BS4" s="6">
        <v>18555.599999999999</v>
      </c>
      <c r="BT4" s="6">
        <v>43488.6</v>
      </c>
      <c r="BU4" s="6">
        <v>673</v>
      </c>
      <c r="BV4" s="6">
        <v>1347</v>
      </c>
      <c r="BW4" s="6">
        <v>95.1</v>
      </c>
      <c r="BX4" s="6">
        <v>84.9</v>
      </c>
      <c r="BY4" s="6">
        <v>8675.4</v>
      </c>
      <c r="BZ4" s="6">
        <v>8223.5</v>
      </c>
      <c r="CA4" s="6">
        <v>777.1</v>
      </c>
      <c r="CB4" s="6">
        <v>124.9</v>
      </c>
      <c r="CC4" s="6">
        <v>9862.4</v>
      </c>
      <c r="CD4" s="6">
        <v>308</v>
      </c>
      <c r="CE4" s="6">
        <v>70.3</v>
      </c>
      <c r="CF4" s="6">
        <v>952.1</v>
      </c>
      <c r="CG4" s="6">
        <v>5691.1</v>
      </c>
      <c r="CH4" s="6">
        <v>155.4</v>
      </c>
      <c r="CI4" s="6">
        <v>776.3</v>
      </c>
      <c r="CJ4" s="6">
        <v>4308.5</v>
      </c>
      <c r="CK4" s="6">
        <v>1284.5999999999999</v>
      </c>
      <c r="CL4" s="15">
        <v>4457.7999999999956</v>
      </c>
      <c r="CM4" s="15">
        <v>3891.6000000000004</v>
      </c>
      <c r="CN4" s="15">
        <v>4358.2999999999993</v>
      </c>
      <c r="CO4" s="15">
        <v>8798.4</v>
      </c>
      <c r="CP4" s="15">
        <v>9601.9000000000033</v>
      </c>
    </row>
    <row r="5" spans="1:94" x14ac:dyDescent="0.25">
      <c r="A5" s="1" t="s">
        <v>26</v>
      </c>
      <c r="B5" s="6">
        <v>146515.79999999999</v>
      </c>
      <c r="C5" s="6"/>
      <c r="D5" s="6"/>
      <c r="E5" s="6">
        <v>10156.1</v>
      </c>
      <c r="F5" s="6">
        <v>197.7</v>
      </c>
      <c r="G5" s="6">
        <v>474.6</v>
      </c>
      <c r="H5" s="6">
        <v>9080.9</v>
      </c>
      <c r="I5" s="6">
        <v>2088.8000000000002</v>
      </c>
      <c r="J5" s="6">
        <v>234.7</v>
      </c>
      <c r="K5" s="6">
        <v>203.7</v>
      </c>
      <c r="L5" s="6">
        <v>56.3</v>
      </c>
      <c r="M5" s="6">
        <v>1989.2</v>
      </c>
      <c r="N5" s="6">
        <v>59.6</v>
      </c>
      <c r="O5" s="6">
        <v>1192</v>
      </c>
      <c r="P5" s="6">
        <v>461.7</v>
      </c>
      <c r="Q5" s="6">
        <v>1623</v>
      </c>
      <c r="R5" s="6">
        <v>112.3</v>
      </c>
      <c r="S5" s="6">
        <v>175</v>
      </c>
      <c r="T5" s="6">
        <v>438.1</v>
      </c>
      <c r="U5" s="6">
        <v>407</v>
      </c>
      <c r="V5" s="6">
        <v>31.1</v>
      </c>
      <c r="W5" s="6">
        <v>10272.700000000001</v>
      </c>
      <c r="X5" s="6">
        <v>188.3</v>
      </c>
      <c r="Y5" s="6">
        <v>99.8</v>
      </c>
      <c r="Z5" s="6">
        <v>340.4</v>
      </c>
      <c r="AA5" s="6">
        <v>339.5</v>
      </c>
      <c r="AB5" s="6">
        <v>1346.9</v>
      </c>
      <c r="AC5" s="6">
        <v>32.799999999999997</v>
      </c>
      <c r="AD5" s="6">
        <v>64.400000000000006</v>
      </c>
      <c r="AE5" s="6">
        <v>545.6</v>
      </c>
      <c r="AF5" s="6">
        <v>56.3</v>
      </c>
      <c r="AG5" s="6">
        <v>70.099999999999994</v>
      </c>
      <c r="AH5" s="6">
        <v>121.9</v>
      </c>
      <c r="AI5" s="6">
        <v>1341.1</v>
      </c>
      <c r="AJ5" s="6">
        <v>1022.6</v>
      </c>
      <c r="AK5" s="6">
        <v>2072.5</v>
      </c>
      <c r="AL5" s="6">
        <v>442.2</v>
      </c>
      <c r="AM5" s="6">
        <v>414.7</v>
      </c>
      <c r="AN5" s="6">
        <v>115.5</v>
      </c>
      <c r="AO5" s="6">
        <v>1424.7</v>
      </c>
      <c r="AP5" s="6">
        <v>21982.799999999999</v>
      </c>
      <c r="AQ5" s="6">
        <v>2947</v>
      </c>
      <c r="AR5" s="6">
        <v>24.8</v>
      </c>
      <c r="AS5" s="6">
        <v>3332.7</v>
      </c>
      <c r="AT5" s="6">
        <v>143.6</v>
      </c>
      <c r="AU5" s="6">
        <v>615.79999999999995</v>
      </c>
      <c r="AV5" s="6">
        <v>71.900000000000006</v>
      </c>
      <c r="AW5" s="6">
        <v>682.3</v>
      </c>
      <c r="AX5" s="6">
        <v>432.3</v>
      </c>
      <c r="AY5" s="6">
        <v>1380.7</v>
      </c>
      <c r="AZ5" s="6">
        <v>10641.9</v>
      </c>
      <c r="BA5" s="6">
        <v>93.5</v>
      </c>
      <c r="BB5" s="6">
        <v>167.2</v>
      </c>
      <c r="BC5" s="6">
        <v>323.5</v>
      </c>
      <c r="BD5" s="6">
        <v>15967</v>
      </c>
      <c r="BE5" s="6">
        <v>614.5</v>
      </c>
      <c r="BF5" s="6">
        <v>96.8</v>
      </c>
      <c r="BG5" s="6">
        <v>793.1</v>
      </c>
      <c r="BH5" s="6">
        <v>162.30000000000001</v>
      </c>
      <c r="BI5" s="6">
        <v>560.79999999999995</v>
      </c>
      <c r="BJ5" s="6">
        <v>155.69999999999999</v>
      </c>
      <c r="BK5" s="6">
        <v>242.6</v>
      </c>
      <c r="BL5" s="6">
        <v>7481</v>
      </c>
      <c r="BM5" s="6">
        <v>1379.5</v>
      </c>
      <c r="BN5" s="6">
        <v>142.4</v>
      </c>
      <c r="BO5" s="6">
        <v>530.5</v>
      </c>
      <c r="BP5" s="6">
        <v>453.2</v>
      </c>
      <c r="BQ5" s="6">
        <v>21404.7</v>
      </c>
      <c r="BR5" s="6">
        <v>1218.5999999999999</v>
      </c>
      <c r="BS5" s="6">
        <v>20186</v>
      </c>
      <c r="BT5" s="6">
        <v>47855.199999999997</v>
      </c>
      <c r="BU5" s="6">
        <v>742.2</v>
      </c>
      <c r="BV5" s="6">
        <v>1469.8</v>
      </c>
      <c r="BW5" s="6">
        <v>104.3</v>
      </c>
      <c r="BX5" s="6">
        <v>89.1</v>
      </c>
      <c r="BY5" s="6">
        <v>9260.2999999999993</v>
      </c>
      <c r="BZ5" s="6">
        <v>9234.7999999999993</v>
      </c>
      <c r="CA5" s="6">
        <v>809.3</v>
      </c>
      <c r="CB5" s="6">
        <v>138.19999999999999</v>
      </c>
      <c r="CC5" s="6">
        <v>10505.7</v>
      </c>
      <c r="CD5" s="6">
        <v>329.2</v>
      </c>
      <c r="CE5" s="6">
        <v>71</v>
      </c>
      <c r="CF5" s="6">
        <v>978.6</v>
      </c>
      <c r="CG5" s="6">
        <v>6347.8</v>
      </c>
      <c r="CH5" s="6">
        <v>170</v>
      </c>
      <c r="CI5" s="6">
        <v>904.5</v>
      </c>
      <c r="CJ5" s="6">
        <v>5087.3</v>
      </c>
      <c r="CK5" s="6">
        <v>1521</v>
      </c>
      <c r="CL5" s="15">
        <v>5250.4000000000087</v>
      </c>
      <c r="CM5" s="15">
        <v>4463.0000000000009</v>
      </c>
      <c r="CN5" s="15">
        <v>4750.3999999999978</v>
      </c>
      <c r="CO5" s="15">
        <v>9349.7000000000007</v>
      </c>
      <c r="CP5" s="15">
        <v>10149</v>
      </c>
    </row>
    <row r="6" spans="1:94" x14ac:dyDescent="0.25">
      <c r="A6" s="1" t="s">
        <v>27</v>
      </c>
      <c r="B6" s="6">
        <v>157411.29999999999</v>
      </c>
      <c r="C6" s="6">
        <v>31697.3</v>
      </c>
      <c r="D6" s="6">
        <v>60.1</v>
      </c>
      <c r="E6" s="6">
        <v>11606.7</v>
      </c>
      <c r="F6" s="6">
        <v>216.3</v>
      </c>
      <c r="G6" s="6">
        <v>584.5</v>
      </c>
      <c r="H6" s="6">
        <v>9532.9</v>
      </c>
      <c r="I6" s="6">
        <v>2225.1</v>
      </c>
      <c r="J6" s="6">
        <v>260.5</v>
      </c>
      <c r="K6" s="6">
        <v>222.2</v>
      </c>
      <c r="L6" s="6">
        <v>79.7</v>
      </c>
      <c r="M6" s="6">
        <v>2500</v>
      </c>
      <c r="N6" s="6">
        <v>62.2</v>
      </c>
      <c r="O6" s="6">
        <v>1305.2</v>
      </c>
      <c r="P6" s="6">
        <v>498.6</v>
      </c>
      <c r="Q6" s="6">
        <v>1713.7</v>
      </c>
      <c r="R6" s="6">
        <v>124.2</v>
      </c>
      <c r="S6" s="6">
        <v>206.7</v>
      </c>
      <c r="T6" s="6">
        <v>467.4</v>
      </c>
      <c r="U6" s="6">
        <v>429.7</v>
      </c>
      <c r="V6" s="6">
        <v>37.700000000000003</v>
      </c>
      <c r="W6" s="6">
        <v>10983.2</v>
      </c>
      <c r="X6" s="6">
        <v>172.1</v>
      </c>
      <c r="Y6" s="6">
        <v>107</v>
      </c>
      <c r="Z6" s="6">
        <v>394.9</v>
      </c>
      <c r="AA6" s="6">
        <v>393.6</v>
      </c>
      <c r="AB6" s="6">
        <v>1363.5</v>
      </c>
      <c r="AC6" s="6">
        <v>35.200000000000003</v>
      </c>
      <c r="AD6" s="6">
        <v>68.7</v>
      </c>
      <c r="AE6" s="6">
        <v>596.79999999999995</v>
      </c>
      <c r="AF6" s="6">
        <v>61.3</v>
      </c>
      <c r="AG6" s="6">
        <v>80.3</v>
      </c>
      <c r="AH6" s="6">
        <v>125.1</v>
      </c>
      <c r="AI6" s="6">
        <v>1370</v>
      </c>
      <c r="AJ6" s="6">
        <v>1043.5</v>
      </c>
      <c r="AK6" s="6">
        <v>2424.8000000000002</v>
      </c>
      <c r="AL6" s="6">
        <v>471.5</v>
      </c>
      <c r="AM6" s="6">
        <v>414.5</v>
      </c>
      <c r="AN6" s="6">
        <v>113</v>
      </c>
      <c r="AO6" s="6">
        <v>1514.6</v>
      </c>
      <c r="AP6" s="6">
        <v>23971.4</v>
      </c>
      <c r="AQ6" s="6">
        <v>3196</v>
      </c>
      <c r="AR6" s="6">
        <v>31.3</v>
      </c>
      <c r="AS6" s="6">
        <v>3458.5</v>
      </c>
      <c r="AT6" s="6">
        <v>170.3</v>
      </c>
      <c r="AU6" s="6">
        <v>639.79999999999995</v>
      </c>
      <c r="AV6" s="6">
        <v>75.400000000000006</v>
      </c>
      <c r="AW6" s="6">
        <v>763</v>
      </c>
      <c r="AX6" s="6">
        <v>431.3</v>
      </c>
      <c r="AY6" s="6">
        <v>1494.1</v>
      </c>
      <c r="AZ6" s="6">
        <v>11857.7</v>
      </c>
      <c r="BA6" s="6">
        <v>112.7</v>
      </c>
      <c r="BB6" s="6">
        <v>178.5</v>
      </c>
      <c r="BC6" s="6">
        <v>342.3</v>
      </c>
      <c r="BD6" s="6">
        <v>18106.599999999999</v>
      </c>
      <c r="BE6" s="6">
        <v>660</v>
      </c>
      <c r="BF6" s="6">
        <v>91.5</v>
      </c>
      <c r="BG6" s="6">
        <v>913</v>
      </c>
      <c r="BH6" s="6">
        <v>214.8</v>
      </c>
      <c r="BI6" s="6">
        <v>662.7</v>
      </c>
      <c r="BJ6" s="6">
        <v>166.4</v>
      </c>
      <c r="BK6" s="6">
        <v>266.2</v>
      </c>
      <c r="BL6" s="6">
        <v>8986.2999999999993</v>
      </c>
      <c r="BM6" s="6">
        <v>1370.3</v>
      </c>
      <c r="BN6" s="6">
        <v>163.19999999999999</v>
      </c>
      <c r="BO6" s="6">
        <v>567.6</v>
      </c>
      <c r="BP6" s="6">
        <v>499.9</v>
      </c>
      <c r="BQ6" s="6">
        <v>24097.5</v>
      </c>
      <c r="BR6" s="6">
        <v>1384.6</v>
      </c>
      <c r="BS6" s="6">
        <v>22712.9</v>
      </c>
      <c r="BT6" s="6">
        <v>48087.9</v>
      </c>
      <c r="BU6" s="6">
        <v>686.3</v>
      </c>
      <c r="BV6" s="6">
        <v>1436</v>
      </c>
      <c r="BW6" s="6">
        <v>95.7</v>
      </c>
      <c r="BX6" s="6">
        <v>90.3</v>
      </c>
      <c r="BY6" s="6">
        <v>8863</v>
      </c>
      <c r="BZ6" s="6">
        <v>9392.2999999999993</v>
      </c>
      <c r="CA6" s="6">
        <v>865.6</v>
      </c>
      <c r="CB6" s="6">
        <v>143.80000000000001</v>
      </c>
      <c r="CC6" s="6">
        <v>10121.799999999999</v>
      </c>
      <c r="CD6" s="6">
        <v>349.2</v>
      </c>
      <c r="CE6" s="6">
        <v>79.099999999999994</v>
      </c>
      <c r="CF6" s="6">
        <v>984.6</v>
      </c>
      <c r="CG6" s="6">
        <v>6435</v>
      </c>
      <c r="CH6" s="6">
        <v>185.1</v>
      </c>
      <c r="CI6" s="6">
        <v>857.8</v>
      </c>
      <c r="CJ6" s="6">
        <v>5771.8</v>
      </c>
      <c r="CK6" s="6">
        <v>1631.1</v>
      </c>
      <c r="CL6" s="15">
        <v>5950.3000000000029</v>
      </c>
      <c r="CM6" s="15">
        <v>4546.3000000000011</v>
      </c>
      <c r="CN6" s="15">
        <v>5110.4000000000015</v>
      </c>
      <c r="CO6" s="15">
        <v>10677.8</v>
      </c>
      <c r="CP6" s="15">
        <v>10762.8</v>
      </c>
    </row>
    <row r="7" spans="1:94" x14ac:dyDescent="0.25">
      <c r="A7" s="1" t="s">
        <v>28</v>
      </c>
      <c r="B7" s="6">
        <v>170812.1</v>
      </c>
      <c r="C7" s="6">
        <v>34509.4</v>
      </c>
      <c r="D7" s="6">
        <v>63.6</v>
      </c>
      <c r="E7" s="6">
        <v>12975.6</v>
      </c>
      <c r="F7" s="6">
        <v>231.7</v>
      </c>
      <c r="G7" s="6">
        <v>705</v>
      </c>
      <c r="H7" s="6">
        <v>10031.9</v>
      </c>
      <c r="I7" s="6">
        <v>2317.9</v>
      </c>
      <c r="J7" s="6">
        <v>285.7</v>
      </c>
      <c r="K7" s="6">
        <v>237.4</v>
      </c>
      <c r="L7" s="6">
        <v>121.4</v>
      </c>
      <c r="M7" s="6">
        <v>2830</v>
      </c>
      <c r="N7" s="6">
        <v>64.7</v>
      </c>
      <c r="O7" s="6">
        <v>1350.8</v>
      </c>
      <c r="P7" s="6">
        <v>528.5</v>
      </c>
      <c r="Q7" s="6">
        <v>1827.7</v>
      </c>
      <c r="R7" s="6">
        <v>135.69999999999999</v>
      </c>
      <c r="S7" s="6">
        <v>242.2</v>
      </c>
      <c r="T7" s="6">
        <v>498</v>
      </c>
      <c r="U7" s="6">
        <v>455.8</v>
      </c>
      <c r="V7" s="6">
        <v>42.2</v>
      </c>
      <c r="W7" s="6">
        <v>11855.9</v>
      </c>
      <c r="X7" s="6">
        <v>186.7</v>
      </c>
      <c r="Y7" s="6">
        <v>121.9</v>
      </c>
      <c r="Z7" s="6">
        <v>443.6</v>
      </c>
      <c r="AA7" s="6">
        <v>356.4</v>
      </c>
      <c r="AB7" s="6">
        <v>1338.7</v>
      </c>
      <c r="AC7" s="6">
        <v>40.4</v>
      </c>
      <c r="AD7" s="6">
        <v>72.099999999999994</v>
      </c>
      <c r="AE7" s="6">
        <v>649.9</v>
      </c>
      <c r="AF7" s="6">
        <v>64.7</v>
      </c>
      <c r="AG7" s="6">
        <v>100</v>
      </c>
      <c r="AH7" s="6">
        <v>131.69999999999999</v>
      </c>
      <c r="AI7" s="6">
        <v>1548.1</v>
      </c>
      <c r="AJ7" s="6">
        <v>996.1</v>
      </c>
      <c r="AK7" s="6">
        <v>2730.4</v>
      </c>
      <c r="AL7" s="6">
        <v>482.4</v>
      </c>
      <c r="AM7" s="6">
        <v>439.3</v>
      </c>
      <c r="AN7" s="6">
        <v>126</v>
      </c>
      <c r="AO7" s="6">
        <v>1784.6</v>
      </c>
      <c r="AP7" s="6">
        <v>26107</v>
      </c>
      <c r="AQ7" s="6">
        <v>3462.4</v>
      </c>
      <c r="AR7" s="6">
        <v>38.5</v>
      </c>
      <c r="AS7" s="6">
        <v>3685.1</v>
      </c>
      <c r="AT7" s="6">
        <v>219.4</v>
      </c>
      <c r="AU7" s="6">
        <v>703.5</v>
      </c>
      <c r="AV7" s="6">
        <v>80.599999999999994</v>
      </c>
      <c r="AW7" s="6">
        <v>815.2</v>
      </c>
      <c r="AX7" s="6">
        <v>444.7</v>
      </c>
      <c r="AY7" s="6">
        <v>1500.2</v>
      </c>
      <c r="AZ7" s="6">
        <v>13164.2</v>
      </c>
      <c r="BA7" s="6">
        <v>126.3</v>
      </c>
      <c r="BB7" s="6">
        <v>188.7</v>
      </c>
      <c r="BC7" s="6">
        <v>380.2</v>
      </c>
      <c r="BD7" s="6">
        <v>20413.599999999999</v>
      </c>
      <c r="BE7" s="6">
        <v>703.8</v>
      </c>
      <c r="BF7" s="6">
        <v>83.2</v>
      </c>
      <c r="BG7" s="6">
        <v>1051.9000000000001</v>
      </c>
      <c r="BH7" s="6">
        <v>270.89999999999998</v>
      </c>
      <c r="BI7" s="6">
        <v>777.8</v>
      </c>
      <c r="BJ7" s="6">
        <v>181.8</v>
      </c>
      <c r="BK7" s="6">
        <v>299.7</v>
      </c>
      <c r="BL7" s="6">
        <v>10274.700000000001</v>
      </c>
      <c r="BM7" s="6">
        <v>1638.4</v>
      </c>
      <c r="BN7" s="6">
        <v>191.8</v>
      </c>
      <c r="BO7" s="6">
        <v>608.70000000000005</v>
      </c>
      <c r="BP7" s="6">
        <v>556.20000000000005</v>
      </c>
      <c r="BQ7" s="6">
        <v>27714.6</v>
      </c>
      <c r="BR7" s="6">
        <v>1668</v>
      </c>
      <c r="BS7" s="6">
        <v>26046.6</v>
      </c>
      <c r="BT7" s="6">
        <v>49713.7</v>
      </c>
      <c r="BU7" s="6">
        <v>676.8</v>
      </c>
      <c r="BV7" s="6">
        <v>1455.8</v>
      </c>
      <c r="BW7" s="6">
        <v>119.5</v>
      </c>
      <c r="BX7" s="6">
        <v>95.5</v>
      </c>
      <c r="BY7" s="6">
        <v>8639.2999999999993</v>
      </c>
      <c r="BZ7" s="6">
        <v>9902.4</v>
      </c>
      <c r="CA7" s="6">
        <v>929</v>
      </c>
      <c r="CB7" s="6">
        <v>156</v>
      </c>
      <c r="CC7" s="6">
        <v>10283.1</v>
      </c>
      <c r="CD7" s="6">
        <v>361.6</v>
      </c>
      <c r="CE7" s="6">
        <v>94.1</v>
      </c>
      <c r="CF7" s="6">
        <v>990.9</v>
      </c>
      <c r="CG7" s="6">
        <v>6760.6</v>
      </c>
      <c r="CH7" s="6">
        <v>215.9</v>
      </c>
      <c r="CI7" s="6">
        <v>893.7</v>
      </c>
      <c r="CJ7" s="6">
        <v>6369.9</v>
      </c>
      <c r="CK7" s="6">
        <v>1667.8</v>
      </c>
      <c r="CL7" s="15">
        <v>6565.7999999999956</v>
      </c>
      <c r="CM7" s="15">
        <v>4822.7999999999993</v>
      </c>
      <c r="CN7" s="15">
        <v>5387.2000000000007</v>
      </c>
      <c r="CO7" s="15">
        <v>12239.699999999999</v>
      </c>
      <c r="CP7" s="15">
        <v>11440.099999999999</v>
      </c>
    </row>
    <row r="8" spans="1:94" x14ac:dyDescent="0.25">
      <c r="A8" s="1" t="s">
        <v>29</v>
      </c>
      <c r="B8" s="6">
        <v>185230.7</v>
      </c>
      <c r="C8" s="6">
        <v>37553</v>
      </c>
      <c r="D8" s="6">
        <v>66.7</v>
      </c>
      <c r="E8" s="6">
        <v>14273</v>
      </c>
      <c r="F8" s="6">
        <v>245.3</v>
      </c>
      <c r="G8" s="6">
        <v>833.3</v>
      </c>
      <c r="H8" s="6">
        <v>10532.4</v>
      </c>
      <c r="I8" s="6">
        <v>2569.3000000000002</v>
      </c>
      <c r="J8" s="6">
        <v>313</v>
      </c>
      <c r="K8" s="6">
        <v>257.89999999999998</v>
      </c>
      <c r="L8" s="6">
        <v>168.8</v>
      </c>
      <c r="M8" s="6">
        <v>3206.1</v>
      </c>
      <c r="N8" s="6">
        <v>67</v>
      </c>
      <c r="O8" s="6">
        <v>1458.1</v>
      </c>
      <c r="P8" s="6">
        <v>553.4</v>
      </c>
      <c r="Q8" s="6">
        <v>1966.8</v>
      </c>
      <c r="R8" s="6">
        <v>141.1</v>
      </c>
      <c r="S8" s="6">
        <v>280.3</v>
      </c>
      <c r="T8" s="6">
        <v>537.9</v>
      </c>
      <c r="U8" s="6">
        <v>492.1</v>
      </c>
      <c r="V8" s="6">
        <v>45.9</v>
      </c>
      <c r="W8" s="6">
        <v>12612.6</v>
      </c>
      <c r="X8" s="6">
        <v>213.9</v>
      </c>
      <c r="Y8" s="6">
        <v>137.4</v>
      </c>
      <c r="Z8" s="6">
        <v>500.8</v>
      </c>
      <c r="AA8" s="6">
        <v>339</v>
      </c>
      <c r="AB8" s="6">
        <v>1341.1</v>
      </c>
      <c r="AC8" s="6">
        <v>46.1</v>
      </c>
      <c r="AD8" s="6">
        <v>77.2</v>
      </c>
      <c r="AE8" s="6">
        <v>782.5</v>
      </c>
      <c r="AF8" s="6">
        <v>73.900000000000006</v>
      </c>
      <c r="AG8" s="6">
        <v>120.1</v>
      </c>
      <c r="AH8" s="6">
        <v>147.80000000000001</v>
      </c>
      <c r="AI8" s="6">
        <v>1893.3</v>
      </c>
      <c r="AJ8" s="6">
        <v>1080.3</v>
      </c>
      <c r="AK8" s="6">
        <v>2972.1</v>
      </c>
      <c r="AL8" s="6">
        <v>490.4</v>
      </c>
      <c r="AM8" s="6">
        <v>460.1</v>
      </c>
      <c r="AN8" s="6">
        <v>133.6</v>
      </c>
      <c r="AO8" s="6">
        <v>1546.8</v>
      </c>
      <c r="AP8" s="6">
        <v>29158.7</v>
      </c>
      <c r="AQ8" s="6">
        <v>3737.8</v>
      </c>
      <c r="AR8" s="6">
        <v>47.4</v>
      </c>
      <c r="AS8" s="6">
        <v>4098.7</v>
      </c>
      <c r="AT8" s="6">
        <v>250.2</v>
      </c>
      <c r="AU8" s="6">
        <v>755.4</v>
      </c>
      <c r="AV8" s="6">
        <v>85</v>
      </c>
      <c r="AW8" s="6">
        <v>873</v>
      </c>
      <c r="AX8" s="6">
        <v>463.5</v>
      </c>
      <c r="AY8" s="6">
        <v>1551.6</v>
      </c>
      <c r="AZ8" s="6">
        <v>15150.3</v>
      </c>
      <c r="BA8" s="6">
        <v>162.4</v>
      </c>
      <c r="BB8" s="6">
        <v>195.2</v>
      </c>
      <c r="BC8" s="6">
        <v>405.4</v>
      </c>
      <c r="BD8" s="6">
        <v>22884.400000000001</v>
      </c>
      <c r="BE8" s="6">
        <v>745.6</v>
      </c>
      <c r="BF8" s="6">
        <v>79.900000000000006</v>
      </c>
      <c r="BG8" s="6">
        <v>1189.3</v>
      </c>
      <c r="BH8" s="6">
        <v>401</v>
      </c>
      <c r="BI8" s="6">
        <v>854.2</v>
      </c>
      <c r="BJ8" s="6">
        <v>189.4</v>
      </c>
      <c r="BK8" s="6">
        <v>338.8</v>
      </c>
      <c r="BL8" s="6">
        <v>11657</v>
      </c>
      <c r="BM8" s="6">
        <v>1845.5</v>
      </c>
      <c r="BN8" s="6">
        <v>229.5</v>
      </c>
      <c r="BO8" s="6">
        <v>654.6</v>
      </c>
      <c r="BP8" s="6">
        <v>665.5</v>
      </c>
      <c r="BQ8" s="6">
        <v>30988.1</v>
      </c>
      <c r="BR8" s="6">
        <v>1911.5</v>
      </c>
      <c r="BS8" s="6">
        <v>29076.5</v>
      </c>
      <c r="BT8" s="6">
        <v>51495.9</v>
      </c>
      <c r="BU8" s="6">
        <v>657.9</v>
      </c>
      <c r="BV8" s="6">
        <v>1519.5</v>
      </c>
      <c r="BW8" s="6">
        <v>138.5</v>
      </c>
      <c r="BX8" s="6">
        <v>101.1</v>
      </c>
      <c r="BY8" s="6">
        <v>8504.9</v>
      </c>
      <c r="BZ8" s="6">
        <v>10539.8</v>
      </c>
      <c r="CA8" s="6">
        <v>1001.6</v>
      </c>
      <c r="CB8" s="6">
        <v>165.7</v>
      </c>
      <c r="CC8" s="6">
        <v>10464.6</v>
      </c>
      <c r="CD8" s="6">
        <v>394.6</v>
      </c>
      <c r="CE8" s="6">
        <v>105</v>
      </c>
      <c r="CF8" s="6">
        <v>1035.5</v>
      </c>
      <c r="CG8" s="6">
        <v>7110.3</v>
      </c>
      <c r="CH8" s="6">
        <v>266.39999999999998</v>
      </c>
      <c r="CI8" s="6">
        <v>866.9</v>
      </c>
      <c r="CJ8" s="6">
        <v>6722.3</v>
      </c>
      <c r="CK8" s="6">
        <v>1792.2</v>
      </c>
      <c r="CL8" s="15">
        <v>6936.4000000000087</v>
      </c>
      <c r="CM8" s="15">
        <v>5313.9000000000005</v>
      </c>
      <c r="CN8" s="15">
        <v>5726.5</v>
      </c>
      <c r="CO8" s="15">
        <v>14193.600000000002</v>
      </c>
      <c r="CP8" s="15">
        <v>12122.800000000003</v>
      </c>
    </row>
    <row r="9" spans="1:94" x14ac:dyDescent="0.25">
      <c r="A9" s="1" t="s">
        <v>30</v>
      </c>
      <c r="B9" s="6">
        <v>199631.2</v>
      </c>
      <c r="C9" s="6">
        <v>41494.5</v>
      </c>
      <c r="D9" s="6">
        <v>70.099999999999994</v>
      </c>
      <c r="E9" s="6">
        <v>16253.7</v>
      </c>
      <c r="F9" s="6">
        <v>258.7</v>
      </c>
      <c r="G9" s="6">
        <v>997.2</v>
      </c>
      <c r="H9" s="6">
        <v>11167.2</v>
      </c>
      <c r="I9" s="6">
        <v>2812.3</v>
      </c>
      <c r="J9" s="6">
        <v>340.6</v>
      </c>
      <c r="K9" s="6">
        <v>285.60000000000002</v>
      </c>
      <c r="L9" s="6">
        <v>206</v>
      </c>
      <c r="M9" s="6">
        <v>3653.6</v>
      </c>
      <c r="N9" s="6">
        <v>69.099999999999994</v>
      </c>
      <c r="O9" s="6">
        <v>1496</v>
      </c>
      <c r="P9" s="6">
        <v>574.29999999999995</v>
      </c>
      <c r="Q9" s="6">
        <v>2125</v>
      </c>
      <c r="R9" s="6">
        <v>142</v>
      </c>
      <c r="S9" s="6">
        <v>323.2</v>
      </c>
      <c r="T9" s="6">
        <v>583.20000000000005</v>
      </c>
      <c r="U9" s="6">
        <v>532.6</v>
      </c>
      <c r="V9" s="6">
        <v>50.7</v>
      </c>
      <c r="W9" s="6">
        <v>14287.5</v>
      </c>
      <c r="X9" s="6">
        <v>227.2</v>
      </c>
      <c r="Y9" s="6">
        <v>157.4</v>
      </c>
      <c r="Z9" s="6">
        <v>577.4</v>
      </c>
      <c r="AA9" s="6">
        <v>348.3</v>
      </c>
      <c r="AB9" s="6">
        <v>1355.9</v>
      </c>
      <c r="AC9" s="6">
        <v>50.9</v>
      </c>
      <c r="AD9" s="6">
        <v>80.5</v>
      </c>
      <c r="AE9" s="6">
        <v>976.4</v>
      </c>
      <c r="AF9" s="6">
        <v>77.8</v>
      </c>
      <c r="AG9" s="6">
        <v>139.6</v>
      </c>
      <c r="AH9" s="6">
        <v>161.6</v>
      </c>
      <c r="AI9" s="6">
        <v>2110.3000000000002</v>
      </c>
      <c r="AJ9" s="6">
        <v>1247.5999999999999</v>
      </c>
      <c r="AK9" s="6">
        <v>3559.7</v>
      </c>
      <c r="AL9" s="6">
        <v>539.70000000000005</v>
      </c>
      <c r="AM9" s="6">
        <v>486.2</v>
      </c>
      <c r="AN9" s="6">
        <v>141.69999999999999</v>
      </c>
      <c r="AO9" s="6">
        <v>1783.8</v>
      </c>
      <c r="AP9" s="6">
        <v>32002.2</v>
      </c>
      <c r="AQ9" s="6">
        <v>4089.6</v>
      </c>
      <c r="AR9" s="6">
        <v>52.9</v>
      </c>
      <c r="AS9" s="6">
        <v>4774.7</v>
      </c>
      <c r="AT9" s="6">
        <v>264.39999999999998</v>
      </c>
      <c r="AU9" s="6">
        <v>800.5</v>
      </c>
      <c r="AV9" s="6">
        <v>89.1</v>
      </c>
      <c r="AW9" s="6">
        <v>945.8</v>
      </c>
      <c r="AX9" s="6">
        <v>496.2</v>
      </c>
      <c r="AY9" s="6">
        <v>1658.4</v>
      </c>
      <c r="AZ9" s="6">
        <v>16466.2</v>
      </c>
      <c r="BA9" s="6">
        <v>185.9</v>
      </c>
      <c r="BB9" s="6">
        <v>197.6</v>
      </c>
      <c r="BC9" s="6">
        <v>447.1</v>
      </c>
      <c r="BD9" s="6">
        <v>25580</v>
      </c>
      <c r="BE9" s="6">
        <v>783.3</v>
      </c>
      <c r="BF9" s="6">
        <v>81.3</v>
      </c>
      <c r="BG9" s="6">
        <v>1397.8</v>
      </c>
      <c r="BH9" s="6">
        <v>492.4</v>
      </c>
      <c r="BI9" s="6">
        <v>907.6</v>
      </c>
      <c r="BJ9" s="6">
        <v>202.7</v>
      </c>
      <c r="BK9" s="6">
        <v>383.4</v>
      </c>
      <c r="BL9" s="6">
        <v>13128.3</v>
      </c>
      <c r="BM9" s="6">
        <v>2017.2</v>
      </c>
      <c r="BN9" s="6">
        <v>277.7</v>
      </c>
      <c r="BO9" s="6">
        <v>705</v>
      </c>
      <c r="BP9" s="6">
        <v>827.5</v>
      </c>
      <c r="BQ9" s="6">
        <v>33734.5</v>
      </c>
      <c r="BR9" s="6">
        <v>2104</v>
      </c>
      <c r="BS9" s="6">
        <v>31630.6</v>
      </c>
      <c r="BT9" s="6">
        <v>51949.3</v>
      </c>
      <c r="BU9" s="6">
        <v>685.4</v>
      </c>
      <c r="BV9" s="6">
        <v>1497.1</v>
      </c>
      <c r="BW9" s="6">
        <v>155</v>
      </c>
      <c r="BX9" s="6">
        <v>105.2</v>
      </c>
      <c r="BY9" s="6">
        <v>8259.7000000000007</v>
      </c>
      <c r="BZ9" s="6">
        <v>10642.2</v>
      </c>
      <c r="CA9" s="6">
        <v>1065.3</v>
      </c>
      <c r="CB9" s="6">
        <v>178.5</v>
      </c>
      <c r="CC9" s="6">
        <v>10154.700000000001</v>
      </c>
      <c r="CD9" s="6">
        <v>419.5</v>
      </c>
      <c r="CE9" s="6">
        <v>120.3</v>
      </c>
      <c r="CF9" s="6">
        <v>1047</v>
      </c>
      <c r="CG9" s="6">
        <v>7295.9</v>
      </c>
      <c r="CH9" s="6">
        <v>256.7</v>
      </c>
      <c r="CI9" s="6">
        <v>873.7</v>
      </c>
      <c r="CJ9" s="6">
        <v>7202.2</v>
      </c>
      <c r="CK9" s="6">
        <v>1875.9</v>
      </c>
      <c r="CL9" s="15">
        <v>7437.5</v>
      </c>
      <c r="CM9" s="15">
        <v>5713.8000000000011</v>
      </c>
      <c r="CN9" s="15">
        <v>6209.7000000000007</v>
      </c>
      <c r="CO9" s="15">
        <v>16228.400000000001</v>
      </c>
      <c r="CP9" s="15">
        <v>12969.000000000004</v>
      </c>
    </row>
    <row r="10" spans="1:94" x14ac:dyDescent="0.25">
      <c r="A10" s="1" t="s">
        <v>31</v>
      </c>
      <c r="B10" s="6">
        <v>211647.4</v>
      </c>
      <c r="C10" s="6">
        <v>45826.6</v>
      </c>
      <c r="D10" s="6">
        <v>75.8</v>
      </c>
      <c r="E10" s="6">
        <v>18566</v>
      </c>
      <c r="F10" s="6">
        <v>272</v>
      </c>
      <c r="G10" s="6">
        <v>1247.2</v>
      </c>
      <c r="H10" s="6">
        <v>11891.9</v>
      </c>
      <c r="I10" s="6">
        <v>2998.6</v>
      </c>
      <c r="J10" s="6">
        <v>370.9</v>
      </c>
      <c r="K10" s="6">
        <v>323.2</v>
      </c>
      <c r="L10" s="6">
        <v>248.8</v>
      </c>
      <c r="M10" s="6">
        <v>4010.4</v>
      </c>
      <c r="N10" s="6">
        <v>71.5</v>
      </c>
      <c r="O10" s="6">
        <v>1614</v>
      </c>
      <c r="P10" s="6">
        <v>587.4</v>
      </c>
      <c r="Q10" s="6">
        <v>2235</v>
      </c>
      <c r="R10" s="6">
        <v>142.1</v>
      </c>
      <c r="S10" s="6">
        <v>369.4</v>
      </c>
      <c r="T10" s="6">
        <v>608.70000000000005</v>
      </c>
      <c r="U10" s="6">
        <v>556.1</v>
      </c>
      <c r="V10" s="6">
        <v>52.6</v>
      </c>
      <c r="W10" s="6">
        <v>15073.2</v>
      </c>
      <c r="X10" s="6">
        <v>249.9</v>
      </c>
      <c r="Y10" s="6">
        <v>163.19999999999999</v>
      </c>
      <c r="Z10" s="6">
        <v>646.4</v>
      </c>
      <c r="AA10" s="6">
        <v>360.3</v>
      </c>
      <c r="AB10" s="6">
        <v>1352.4</v>
      </c>
      <c r="AC10" s="6">
        <v>53.5</v>
      </c>
      <c r="AD10" s="6">
        <v>83.9</v>
      </c>
      <c r="AE10" s="6">
        <v>1103.4000000000001</v>
      </c>
      <c r="AF10" s="6">
        <v>82.7</v>
      </c>
      <c r="AG10" s="6">
        <v>143.30000000000001</v>
      </c>
      <c r="AH10" s="6">
        <v>175</v>
      </c>
      <c r="AI10" s="6">
        <v>2229</v>
      </c>
      <c r="AJ10" s="6">
        <v>1260.4000000000001</v>
      </c>
      <c r="AK10" s="6">
        <v>3802.5</v>
      </c>
      <c r="AL10" s="6">
        <v>566</v>
      </c>
      <c r="AM10" s="6">
        <v>495.3</v>
      </c>
      <c r="AN10" s="6">
        <v>142.30000000000001</v>
      </c>
      <c r="AO10" s="6">
        <v>1877.2</v>
      </c>
      <c r="AP10" s="6">
        <v>33097.300000000003</v>
      </c>
      <c r="AQ10" s="6">
        <v>4392.2</v>
      </c>
      <c r="AR10" s="6">
        <v>57.9</v>
      </c>
      <c r="AS10" s="6">
        <v>5178.3999999999996</v>
      </c>
      <c r="AT10" s="6">
        <v>301.10000000000002</v>
      </c>
      <c r="AU10" s="6">
        <v>822.8</v>
      </c>
      <c r="AV10" s="6">
        <v>93.7</v>
      </c>
      <c r="AW10" s="6">
        <v>1017.3</v>
      </c>
      <c r="AX10" s="6">
        <v>534.20000000000005</v>
      </c>
      <c r="AY10" s="6">
        <v>1775.6</v>
      </c>
      <c r="AZ10" s="6">
        <v>16368.6</v>
      </c>
      <c r="BA10" s="6">
        <v>243.2</v>
      </c>
      <c r="BB10" s="6">
        <v>210.3</v>
      </c>
      <c r="BC10" s="6">
        <v>493.2</v>
      </c>
      <c r="BD10" s="6">
        <v>28485.9</v>
      </c>
      <c r="BE10" s="6">
        <v>814.3</v>
      </c>
      <c r="BF10" s="6">
        <v>83.6</v>
      </c>
      <c r="BG10" s="6">
        <v>1580.6</v>
      </c>
      <c r="BH10" s="6">
        <v>587.9</v>
      </c>
      <c r="BI10" s="6">
        <v>937.4</v>
      </c>
      <c r="BJ10" s="6">
        <v>227.8</v>
      </c>
      <c r="BK10" s="6">
        <v>430.7</v>
      </c>
      <c r="BL10" s="6">
        <v>14829.4</v>
      </c>
      <c r="BM10" s="6">
        <v>2198.8000000000002</v>
      </c>
      <c r="BN10" s="6">
        <v>290.3</v>
      </c>
      <c r="BO10" s="6">
        <v>777.6</v>
      </c>
      <c r="BP10" s="6">
        <v>1008.2</v>
      </c>
      <c r="BQ10" s="6">
        <v>35424</v>
      </c>
      <c r="BR10" s="6">
        <v>2270.1</v>
      </c>
      <c r="BS10" s="6">
        <v>33153.9</v>
      </c>
      <c r="BT10" s="6">
        <v>53131.7</v>
      </c>
      <c r="BU10" s="6">
        <v>690</v>
      </c>
      <c r="BV10" s="6">
        <v>1488.2</v>
      </c>
      <c r="BW10" s="6">
        <v>164.4</v>
      </c>
      <c r="BX10" s="6">
        <v>101</v>
      </c>
      <c r="BY10" s="6">
        <v>8026.1</v>
      </c>
      <c r="BZ10" s="6">
        <v>10661.3</v>
      </c>
      <c r="CA10" s="6">
        <v>1172</v>
      </c>
      <c r="CB10" s="6">
        <v>179.7</v>
      </c>
      <c r="CC10" s="6">
        <v>10200.700000000001</v>
      </c>
      <c r="CD10" s="6">
        <v>440.5</v>
      </c>
      <c r="CE10" s="6">
        <v>114.6</v>
      </c>
      <c r="CF10" s="6">
        <v>1044.9000000000001</v>
      </c>
      <c r="CG10" s="6">
        <v>7199.5</v>
      </c>
      <c r="CH10" s="6">
        <v>220.2</v>
      </c>
      <c r="CI10" s="6">
        <v>858.1</v>
      </c>
      <c r="CJ10" s="6">
        <v>8575.1</v>
      </c>
      <c r="CK10" s="6">
        <v>1875.1</v>
      </c>
      <c r="CL10" s="15">
        <v>8810</v>
      </c>
      <c r="CM10" s="15">
        <v>5939.1</v>
      </c>
      <c r="CN10" s="15">
        <v>6646.7000000000044</v>
      </c>
      <c r="CO10" s="15">
        <v>17597.900000000001</v>
      </c>
      <c r="CP10" s="15">
        <v>13901.299999999996</v>
      </c>
    </row>
    <row r="11" spans="1:94" x14ac:dyDescent="0.25">
      <c r="A11" s="1" t="s">
        <v>32</v>
      </c>
      <c r="B11" s="6">
        <v>219886.3</v>
      </c>
      <c r="C11" s="6">
        <v>49863.3</v>
      </c>
      <c r="D11" s="6">
        <v>78.8</v>
      </c>
      <c r="E11" s="6">
        <v>20807.5</v>
      </c>
      <c r="F11" s="6">
        <v>284.2</v>
      </c>
      <c r="G11" s="6">
        <v>1497.7</v>
      </c>
      <c r="H11" s="6">
        <v>12729.1</v>
      </c>
      <c r="I11" s="6">
        <v>3064.4</v>
      </c>
      <c r="J11" s="6">
        <v>394.3</v>
      </c>
      <c r="K11" s="6">
        <v>338.7</v>
      </c>
      <c r="L11" s="6">
        <v>282.39999999999998</v>
      </c>
      <c r="M11" s="6">
        <v>4183.3</v>
      </c>
      <c r="N11" s="6">
        <v>73.400000000000006</v>
      </c>
      <c r="O11" s="6">
        <v>1757.9</v>
      </c>
      <c r="P11" s="6">
        <v>565</v>
      </c>
      <c r="Q11" s="6">
        <v>2385.4</v>
      </c>
      <c r="R11" s="6">
        <v>148.4</v>
      </c>
      <c r="S11" s="6">
        <v>419.5</v>
      </c>
      <c r="T11" s="6">
        <v>632.4</v>
      </c>
      <c r="U11" s="6">
        <v>577.9</v>
      </c>
      <c r="V11" s="6">
        <v>54.5</v>
      </c>
      <c r="W11" s="6">
        <v>14674.8</v>
      </c>
      <c r="X11" s="6">
        <v>243.6</v>
      </c>
      <c r="Y11" s="6">
        <v>173.2</v>
      </c>
      <c r="Z11" s="6">
        <v>644.20000000000005</v>
      </c>
      <c r="AA11" s="6">
        <v>348</v>
      </c>
      <c r="AB11" s="6">
        <v>1322.7</v>
      </c>
      <c r="AC11" s="6">
        <v>53.2</v>
      </c>
      <c r="AD11" s="6">
        <v>75.400000000000006</v>
      </c>
      <c r="AE11" s="6">
        <v>1146.5999999999999</v>
      </c>
      <c r="AF11" s="6">
        <v>71</v>
      </c>
      <c r="AG11" s="6">
        <v>133.9</v>
      </c>
      <c r="AH11" s="6">
        <v>177.2</v>
      </c>
      <c r="AI11" s="6">
        <v>2399.8000000000002</v>
      </c>
      <c r="AJ11" s="6">
        <v>1241.8</v>
      </c>
      <c r="AK11" s="6">
        <v>3500.7</v>
      </c>
      <c r="AL11" s="6">
        <v>553.6</v>
      </c>
      <c r="AM11" s="6">
        <v>502.9</v>
      </c>
      <c r="AN11" s="6">
        <v>139.6</v>
      </c>
      <c r="AO11" s="6">
        <v>1661.9</v>
      </c>
      <c r="AP11" s="6">
        <v>34555</v>
      </c>
      <c r="AQ11" s="6">
        <v>4382</v>
      </c>
      <c r="AR11" s="6">
        <v>61.9</v>
      </c>
      <c r="AS11" s="6">
        <v>5527.2</v>
      </c>
      <c r="AT11" s="6">
        <v>298.5</v>
      </c>
      <c r="AU11" s="6">
        <v>849.3</v>
      </c>
      <c r="AV11" s="6">
        <v>96.2</v>
      </c>
      <c r="AW11" s="6">
        <v>1079.9000000000001</v>
      </c>
      <c r="AX11" s="6">
        <v>562</v>
      </c>
      <c r="AY11" s="6">
        <v>1790.3</v>
      </c>
      <c r="AZ11" s="6">
        <v>17253.2</v>
      </c>
      <c r="BA11" s="6">
        <v>278.5</v>
      </c>
      <c r="BB11" s="6">
        <v>189.3</v>
      </c>
      <c r="BC11" s="6">
        <v>521.4</v>
      </c>
      <c r="BD11" s="6">
        <v>31229.8</v>
      </c>
      <c r="BE11" s="6">
        <v>846.9</v>
      </c>
      <c r="BF11" s="6">
        <v>91.2</v>
      </c>
      <c r="BG11" s="6">
        <v>1781.3</v>
      </c>
      <c r="BH11" s="6">
        <v>697.4</v>
      </c>
      <c r="BI11" s="6">
        <v>864.9</v>
      </c>
      <c r="BJ11" s="6">
        <v>239.5</v>
      </c>
      <c r="BK11" s="6">
        <v>484.5</v>
      </c>
      <c r="BL11" s="6">
        <v>16691.099999999999</v>
      </c>
      <c r="BM11" s="6">
        <v>2296.5</v>
      </c>
      <c r="BN11" s="6">
        <v>301.39999999999998</v>
      </c>
      <c r="BO11" s="6">
        <v>839.7</v>
      </c>
      <c r="BP11" s="6">
        <v>1043.7</v>
      </c>
      <c r="BQ11" s="6">
        <v>35241.800000000003</v>
      </c>
      <c r="BR11" s="6">
        <v>2303.1999999999998</v>
      </c>
      <c r="BS11" s="6">
        <v>32938.6</v>
      </c>
      <c r="BT11" s="6">
        <v>53689.1</v>
      </c>
      <c r="BU11" s="6">
        <v>692.1</v>
      </c>
      <c r="BV11" s="6">
        <v>1455.1</v>
      </c>
      <c r="BW11" s="6">
        <v>143.30000000000001</v>
      </c>
      <c r="BX11" s="6">
        <v>93.6</v>
      </c>
      <c r="BY11" s="6">
        <v>7962.2</v>
      </c>
      <c r="BZ11" s="6">
        <v>10735.3</v>
      </c>
      <c r="CA11" s="6">
        <v>1245.5999999999999</v>
      </c>
      <c r="CB11" s="6">
        <v>174.3</v>
      </c>
      <c r="CC11" s="6">
        <v>10280.6</v>
      </c>
      <c r="CD11" s="6">
        <v>447.2</v>
      </c>
      <c r="CE11" s="6">
        <v>100.1</v>
      </c>
      <c r="CF11" s="6">
        <v>1105</v>
      </c>
      <c r="CG11" s="6">
        <v>6919.2</v>
      </c>
      <c r="CH11" s="6">
        <v>205</v>
      </c>
      <c r="CI11" s="6">
        <v>849.4</v>
      </c>
      <c r="CJ11" s="6">
        <v>9228</v>
      </c>
      <c r="CK11" s="6">
        <v>1940.7</v>
      </c>
      <c r="CL11" s="15">
        <v>9440.5000000000073</v>
      </c>
      <c r="CM11" s="15">
        <v>6056.1999999999989</v>
      </c>
      <c r="CN11" s="15">
        <v>6904.7999999999993</v>
      </c>
      <c r="CO11" s="15">
        <v>19529.3</v>
      </c>
      <c r="CP11" s="15">
        <v>14905.799999999996</v>
      </c>
    </row>
    <row r="12" spans="1:94" x14ac:dyDescent="0.25">
      <c r="A12" s="1" t="s">
        <v>33</v>
      </c>
      <c r="B12" s="6">
        <v>233193.60000000001</v>
      </c>
      <c r="C12" s="6">
        <v>54904.5</v>
      </c>
      <c r="D12" s="6">
        <v>92.3</v>
      </c>
      <c r="E12" s="6">
        <v>23674.7</v>
      </c>
      <c r="F12" s="6">
        <v>299</v>
      </c>
      <c r="G12" s="6">
        <v>1807.7</v>
      </c>
      <c r="H12" s="6">
        <v>13560.4</v>
      </c>
      <c r="I12" s="6">
        <v>3249.4</v>
      </c>
      <c r="J12" s="6">
        <v>426.9</v>
      </c>
      <c r="K12" s="6">
        <v>373.6</v>
      </c>
      <c r="L12" s="6">
        <v>303.39999999999998</v>
      </c>
      <c r="M12" s="6">
        <v>4379.2</v>
      </c>
      <c r="N12" s="6">
        <v>75.7</v>
      </c>
      <c r="O12" s="6">
        <v>1932.3</v>
      </c>
      <c r="P12" s="6">
        <v>581.5</v>
      </c>
      <c r="Q12" s="6">
        <v>2558.1999999999998</v>
      </c>
      <c r="R12" s="6">
        <v>157.69999999999999</v>
      </c>
      <c r="S12" s="6">
        <v>479.5</v>
      </c>
      <c r="T12" s="6">
        <v>650</v>
      </c>
      <c r="U12" s="6">
        <v>592.4</v>
      </c>
      <c r="V12" s="6">
        <v>57.6</v>
      </c>
      <c r="W12" s="6">
        <v>15552.4</v>
      </c>
      <c r="X12" s="6">
        <v>281.2</v>
      </c>
      <c r="Y12" s="6">
        <v>170.2</v>
      </c>
      <c r="Z12" s="6">
        <v>626.79999999999995</v>
      </c>
      <c r="AA12" s="6">
        <v>340.4</v>
      </c>
      <c r="AB12" s="6">
        <v>1288.0999999999999</v>
      </c>
      <c r="AC12" s="6">
        <v>44.5</v>
      </c>
      <c r="AD12" s="6">
        <v>110.9</v>
      </c>
      <c r="AE12" s="6">
        <v>1185.2</v>
      </c>
      <c r="AF12" s="6">
        <v>68.3</v>
      </c>
      <c r="AG12" s="6">
        <v>129.19999999999999</v>
      </c>
      <c r="AH12" s="6">
        <v>185.7</v>
      </c>
      <c r="AI12" s="6">
        <v>2679.1</v>
      </c>
      <c r="AJ12" s="6">
        <v>1224.3</v>
      </c>
      <c r="AK12" s="6">
        <v>4020.7</v>
      </c>
      <c r="AL12" s="6">
        <v>542.1</v>
      </c>
      <c r="AM12" s="6">
        <v>491.3</v>
      </c>
      <c r="AN12" s="6">
        <v>133.69999999999999</v>
      </c>
      <c r="AO12" s="6">
        <v>1749.5</v>
      </c>
      <c r="AP12" s="6">
        <v>37357.1</v>
      </c>
      <c r="AQ12" s="6">
        <v>4591.5</v>
      </c>
      <c r="AR12" s="6">
        <v>66.2</v>
      </c>
      <c r="AS12" s="6">
        <v>5964.8</v>
      </c>
      <c r="AT12" s="6">
        <v>319.10000000000002</v>
      </c>
      <c r="AU12" s="6">
        <v>896.8</v>
      </c>
      <c r="AV12" s="6">
        <v>95.3</v>
      </c>
      <c r="AW12" s="6">
        <v>1172.4000000000001</v>
      </c>
      <c r="AX12" s="6">
        <v>580</v>
      </c>
      <c r="AY12" s="6">
        <v>1831.6</v>
      </c>
      <c r="AZ12" s="6">
        <v>18942.8</v>
      </c>
      <c r="BA12" s="6">
        <v>339.8</v>
      </c>
      <c r="BB12" s="6">
        <v>214.5</v>
      </c>
      <c r="BC12" s="6">
        <v>537.70000000000005</v>
      </c>
      <c r="BD12" s="6">
        <v>34892.800000000003</v>
      </c>
      <c r="BE12" s="6">
        <v>886.4</v>
      </c>
      <c r="BF12" s="6">
        <v>100.3</v>
      </c>
      <c r="BG12" s="6">
        <v>1991.5</v>
      </c>
      <c r="BH12" s="6">
        <v>825.2</v>
      </c>
      <c r="BI12" s="6">
        <v>908.3</v>
      </c>
      <c r="BJ12" s="6">
        <v>252</v>
      </c>
      <c r="BK12" s="6">
        <v>552.6</v>
      </c>
      <c r="BL12" s="6">
        <v>18912.900000000001</v>
      </c>
      <c r="BM12" s="6">
        <v>2570.3000000000002</v>
      </c>
      <c r="BN12" s="6">
        <v>316.3</v>
      </c>
      <c r="BO12" s="6">
        <v>908.4</v>
      </c>
      <c r="BP12" s="6">
        <v>1099.2</v>
      </c>
      <c r="BQ12" s="6">
        <v>35420.1</v>
      </c>
      <c r="BR12" s="6">
        <v>2361.3000000000002</v>
      </c>
      <c r="BS12" s="6">
        <v>33058.699999999997</v>
      </c>
      <c r="BT12" s="6">
        <v>54416.7</v>
      </c>
      <c r="BU12" s="6">
        <v>715.5</v>
      </c>
      <c r="BV12" s="6">
        <v>1448.2</v>
      </c>
      <c r="BW12" s="6">
        <v>115.9</v>
      </c>
      <c r="BX12" s="6">
        <v>101.2</v>
      </c>
      <c r="BY12" s="6">
        <v>8170.4</v>
      </c>
      <c r="BZ12" s="6">
        <v>10831.9</v>
      </c>
      <c r="CA12" s="6">
        <v>1198.8</v>
      </c>
      <c r="CB12" s="6">
        <v>173.4</v>
      </c>
      <c r="CC12" s="6">
        <v>10290.6</v>
      </c>
      <c r="CD12" s="6">
        <v>450.6</v>
      </c>
      <c r="CE12" s="6">
        <v>92.4</v>
      </c>
      <c r="CF12" s="6">
        <v>1131.9000000000001</v>
      </c>
      <c r="CG12" s="6">
        <v>6801.4</v>
      </c>
      <c r="CH12" s="6">
        <v>208</v>
      </c>
      <c r="CI12" s="6">
        <v>851.4</v>
      </c>
      <c r="CJ12" s="6">
        <v>9777.6</v>
      </c>
      <c r="CK12" s="6">
        <v>1944.4</v>
      </c>
      <c r="CL12" s="15">
        <v>9983.099999999984</v>
      </c>
      <c r="CM12" s="15">
        <v>6294.6</v>
      </c>
      <c r="CN12" s="15">
        <v>7324.4000000000015</v>
      </c>
      <c r="CO12" s="15">
        <v>22451.500000000004</v>
      </c>
      <c r="CP12" s="15">
        <v>15973.200000000004</v>
      </c>
    </row>
    <row r="13" spans="1:94" x14ac:dyDescent="0.25">
      <c r="A13" s="1" t="s">
        <v>34</v>
      </c>
      <c r="B13" s="6">
        <v>247430.7</v>
      </c>
      <c r="C13" s="6">
        <v>61627.3</v>
      </c>
      <c r="D13" s="6">
        <v>108.9</v>
      </c>
      <c r="E13" s="6">
        <v>27003.8</v>
      </c>
      <c r="F13" s="6">
        <v>311.39999999999998</v>
      </c>
      <c r="G13" s="6">
        <v>2343.1999999999998</v>
      </c>
      <c r="H13" s="6">
        <v>14587.3</v>
      </c>
      <c r="I13" s="6">
        <v>4089.8</v>
      </c>
      <c r="J13" s="6">
        <v>464.9</v>
      </c>
      <c r="K13" s="6">
        <v>394.2</v>
      </c>
      <c r="L13" s="6">
        <v>370</v>
      </c>
      <c r="M13" s="6">
        <v>4627</v>
      </c>
      <c r="N13" s="6">
        <v>79</v>
      </c>
      <c r="O13" s="6">
        <v>2126.8000000000002</v>
      </c>
      <c r="P13" s="6">
        <v>598</v>
      </c>
      <c r="Q13" s="6">
        <v>2736.7</v>
      </c>
      <c r="R13" s="6">
        <v>201.6</v>
      </c>
      <c r="S13" s="6">
        <v>551.4</v>
      </c>
      <c r="T13" s="6">
        <v>671.4</v>
      </c>
      <c r="U13" s="6">
        <v>609.6</v>
      </c>
      <c r="V13" s="6">
        <v>61.9</v>
      </c>
      <c r="W13" s="6">
        <v>15687.9</v>
      </c>
      <c r="X13" s="6">
        <v>274.8</v>
      </c>
      <c r="Y13" s="6">
        <v>169</v>
      </c>
      <c r="Z13" s="6">
        <v>645.79999999999995</v>
      </c>
      <c r="AA13" s="6">
        <v>340.2</v>
      </c>
      <c r="AB13" s="6">
        <v>1198.5</v>
      </c>
      <c r="AC13" s="6">
        <v>46.2</v>
      </c>
      <c r="AD13" s="6">
        <v>114.2</v>
      </c>
      <c r="AE13" s="6">
        <v>1168.5</v>
      </c>
      <c r="AF13" s="6">
        <v>69.5</v>
      </c>
      <c r="AG13" s="6">
        <v>122.3</v>
      </c>
      <c r="AH13" s="6">
        <v>191.9</v>
      </c>
      <c r="AI13" s="6">
        <v>2638</v>
      </c>
      <c r="AJ13" s="6">
        <v>1254.2</v>
      </c>
      <c r="AK13" s="6">
        <v>4273</v>
      </c>
      <c r="AL13" s="6">
        <v>535.79999999999995</v>
      </c>
      <c r="AM13" s="6">
        <v>488.4</v>
      </c>
      <c r="AN13" s="6">
        <v>131</v>
      </c>
      <c r="AO13" s="6">
        <v>1726</v>
      </c>
      <c r="AP13" s="6">
        <v>40032.9</v>
      </c>
      <c r="AQ13" s="6">
        <v>4806</v>
      </c>
      <c r="AR13" s="6">
        <v>71.400000000000006</v>
      </c>
      <c r="AS13" s="6">
        <v>6534</v>
      </c>
      <c r="AT13" s="6">
        <v>351.8</v>
      </c>
      <c r="AU13" s="6">
        <v>923.6</v>
      </c>
      <c r="AV13" s="6">
        <v>93.3</v>
      </c>
      <c r="AW13" s="6">
        <v>1254.9000000000001</v>
      </c>
      <c r="AX13" s="6">
        <v>629.20000000000005</v>
      </c>
      <c r="AY13" s="6">
        <v>1879</v>
      </c>
      <c r="AZ13" s="6">
        <v>20377.599999999999</v>
      </c>
      <c r="BA13" s="6">
        <v>414.3</v>
      </c>
      <c r="BB13" s="6">
        <v>209.5</v>
      </c>
      <c r="BC13" s="6">
        <v>552.70000000000005</v>
      </c>
      <c r="BD13" s="6">
        <v>38484.6</v>
      </c>
      <c r="BE13" s="6">
        <v>928.6</v>
      </c>
      <c r="BF13" s="6">
        <v>110.3</v>
      </c>
      <c r="BG13" s="6">
        <v>1935.4</v>
      </c>
      <c r="BH13" s="6">
        <v>1009.7</v>
      </c>
      <c r="BI13" s="6">
        <v>865</v>
      </c>
      <c r="BJ13" s="6">
        <v>265.10000000000002</v>
      </c>
      <c r="BK13" s="6">
        <v>646.4</v>
      </c>
      <c r="BL13" s="6">
        <v>21572.2</v>
      </c>
      <c r="BM13" s="6">
        <v>2842.9</v>
      </c>
      <c r="BN13" s="6">
        <v>335.8</v>
      </c>
      <c r="BO13" s="6">
        <v>984.2</v>
      </c>
      <c r="BP13" s="6">
        <v>1169.4000000000001</v>
      </c>
      <c r="BQ13" s="6">
        <v>35370.400000000001</v>
      </c>
      <c r="BR13" s="6">
        <v>2394.8000000000002</v>
      </c>
      <c r="BS13" s="6">
        <v>32975.599999999999</v>
      </c>
      <c r="BT13" s="6">
        <v>55556.2</v>
      </c>
      <c r="BU13" s="6">
        <v>732.9</v>
      </c>
      <c r="BV13" s="6">
        <v>1467.6</v>
      </c>
      <c r="BW13" s="6">
        <v>112.2</v>
      </c>
      <c r="BX13" s="6">
        <v>104.6</v>
      </c>
      <c r="BY13" s="6">
        <v>8292.7999999999993</v>
      </c>
      <c r="BZ13" s="6">
        <v>11166</v>
      </c>
      <c r="CA13" s="6">
        <v>1107.4000000000001</v>
      </c>
      <c r="CB13" s="6">
        <v>165.6</v>
      </c>
      <c r="CC13" s="6">
        <v>10385.9</v>
      </c>
      <c r="CD13" s="6">
        <v>456.9</v>
      </c>
      <c r="CE13" s="6">
        <v>94.4</v>
      </c>
      <c r="CF13" s="6">
        <v>1101.8</v>
      </c>
      <c r="CG13" s="6">
        <v>6790.6</v>
      </c>
      <c r="CH13" s="6">
        <v>211</v>
      </c>
      <c r="CI13" s="6">
        <v>848.5</v>
      </c>
      <c r="CJ13" s="6">
        <v>10427.299999999999</v>
      </c>
      <c r="CK13" s="6">
        <v>1979.8</v>
      </c>
      <c r="CL13" s="15">
        <v>10632.599999999999</v>
      </c>
      <c r="CM13" s="15">
        <v>6166</v>
      </c>
      <c r="CN13" s="15">
        <v>7754.0000000000036</v>
      </c>
      <c r="CO13" s="15">
        <v>25162.3</v>
      </c>
      <c r="CP13" s="15">
        <v>17317.400000000001</v>
      </c>
    </row>
    <row r="14" spans="1:94" x14ac:dyDescent="0.25">
      <c r="A14" s="1" t="s">
        <v>35</v>
      </c>
      <c r="B14" s="6">
        <v>261125.6</v>
      </c>
      <c r="C14" s="6">
        <v>67539.7</v>
      </c>
      <c r="D14" s="6">
        <v>125.3</v>
      </c>
      <c r="E14" s="6">
        <v>30296.799999999999</v>
      </c>
      <c r="F14" s="6">
        <v>322.5</v>
      </c>
      <c r="G14" s="6">
        <v>2996.3</v>
      </c>
      <c r="H14" s="6">
        <v>15619.1</v>
      </c>
      <c r="I14" s="6">
        <v>4097.1000000000004</v>
      </c>
      <c r="J14" s="6">
        <v>507.6</v>
      </c>
      <c r="K14" s="6">
        <v>417.3</v>
      </c>
      <c r="L14" s="6">
        <v>406.6</v>
      </c>
      <c r="M14" s="6">
        <v>4819.7</v>
      </c>
      <c r="N14" s="6">
        <v>82.1</v>
      </c>
      <c r="O14" s="6">
        <v>2315</v>
      </c>
      <c r="P14" s="6">
        <v>609.4</v>
      </c>
      <c r="Q14" s="6">
        <v>2926.1</v>
      </c>
      <c r="R14" s="6">
        <v>210.9</v>
      </c>
      <c r="S14" s="6">
        <v>651.9</v>
      </c>
      <c r="T14" s="6">
        <v>696.8</v>
      </c>
      <c r="U14" s="6">
        <v>631.5</v>
      </c>
      <c r="V14" s="6">
        <v>65.2</v>
      </c>
      <c r="W14" s="6">
        <v>16051.5</v>
      </c>
      <c r="X14" s="6">
        <v>266</v>
      </c>
      <c r="Y14" s="6">
        <v>172</v>
      </c>
      <c r="Z14" s="6">
        <v>663.9</v>
      </c>
      <c r="AA14" s="6">
        <v>344.9</v>
      </c>
      <c r="AB14" s="6">
        <v>1113.4000000000001</v>
      </c>
      <c r="AC14" s="6">
        <v>45.1</v>
      </c>
      <c r="AD14" s="6">
        <v>130.69999999999999</v>
      </c>
      <c r="AE14" s="6">
        <v>1189.3</v>
      </c>
      <c r="AF14" s="6">
        <v>71.7</v>
      </c>
      <c r="AG14" s="6">
        <v>120.6</v>
      </c>
      <c r="AH14" s="6">
        <v>202.4</v>
      </c>
      <c r="AI14" s="6">
        <v>2770</v>
      </c>
      <c r="AJ14" s="6">
        <v>1242.2</v>
      </c>
      <c r="AK14" s="6">
        <v>4482</v>
      </c>
      <c r="AL14" s="6">
        <v>527.9</v>
      </c>
      <c r="AM14" s="6">
        <v>497</v>
      </c>
      <c r="AN14" s="6">
        <v>127.3</v>
      </c>
      <c r="AO14" s="6">
        <v>1775.1</v>
      </c>
      <c r="AP14" s="6">
        <v>42066.3</v>
      </c>
      <c r="AQ14" s="6">
        <v>4962.8999999999996</v>
      </c>
      <c r="AR14" s="6">
        <v>76.7</v>
      </c>
      <c r="AS14" s="6">
        <v>7128.6</v>
      </c>
      <c r="AT14" s="6">
        <v>379.7</v>
      </c>
      <c r="AU14" s="6">
        <v>954.8</v>
      </c>
      <c r="AV14" s="6">
        <v>91</v>
      </c>
      <c r="AW14" s="6">
        <v>1299.4000000000001</v>
      </c>
      <c r="AX14" s="6">
        <v>669.2</v>
      </c>
      <c r="AY14" s="6">
        <v>1924.1</v>
      </c>
      <c r="AZ14" s="6">
        <v>21186.2</v>
      </c>
      <c r="BA14" s="6">
        <v>542.70000000000005</v>
      </c>
      <c r="BB14" s="6">
        <v>257.7</v>
      </c>
      <c r="BC14" s="6">
        <v>565.29999999999995</v>
      </c>
      <c r="BD14" s="6">
        <v>41900.400000000001</v>
      </c>
      <c r="BE14" s="6">
        <v>971.6</v>
      </c>
      <c r="BF14" s="6">
        <v>120.4</v>
      </c>
      <c r="BG14" s="6">
        <v>1948.4</v>
      </c>
      <c r="BH14" s="6">
        <v>1134.2</v>
      </c>
      <c r="BI14" s="6">
        <v>827.6</v>
      </c>
      <c r="BJ14" s="6">
        <v>279.5</v>
      </c>
      <c r="BK14" s="6">
        <v>746.8</v>
      </c>
      <c r="BL14" s="6">
        <v>24157.599999999999</v>
      </c>
      <c r="BM14" s="6">
        <v>3028</v>
      </c>
      <c r="BN14" s="6">
        <v>357.6</v>
      </c>
      <c r="BO14" s="6">
        <v>1068.0999999999999</v>
      </c>
      <c r="BP14" s="6">
        <v>1221.0999999999999</v>
      </c>
      <c r="BQ14" s="6">
        <v>36695.199999999997</v>
      </c>
      <c r="BR14" s="6">
        <v>2434.4</v>
      </c>
      <c r="BS14" s="6">
        <v>34260.800000000003</v>
      </c>
      <c r="BT14" s="6">
        <v>56175.7</v>
      </c>
      <c r="BU14" s="6">
        <v>749</v>
      </c>
      <c r="BV14" s="6">
        <v>1470</v>
      </c>
      <c r="BW14" s="6">
        <v>105.2</v>
      </c>
      <c r="BX14" s="6">
        <v>98.6</v>
      </c>
      <c r="BY14" s="6">
        <v>8532.7000000000007</v>
      </c>
      <c r="BZ14" s="6">
        <v>11223.9</v>
      </c>
      <c r="CA14" s="6">
        <v>1031.5999999999999</v>
      </c>
      <c r="CB14" s="6">
        <v>164.9</v>
      </c>
      <c r="CC14" s="6">
        <v>10490.2</v>
      </c>
      <c r="CD14" s="6">
        <v>452</v>
      </c>
      <c r="CE14" s="6">
        <v>97.2</v>
      </c>
      <c r="CF14" s="6">
        <v>1044.5999999999999</v>
      </c>
      <c r="CG14" s="6">
        <v>6773.2</v>
      </c>
      <c r="CH14" s="6">
        <v>214</v>
      </c>
      <c r="CI14" s="6">
        <v>851.1</v>
      </c>
      <c r="CJ14" s="6">
        <v>10746.4</v>
      </c>
      <c r="CK14" s="6">
        <v>2019.9</v>
      </c>
      <c r="CL14" s="15">
        <v>10954.799999999996</v>
      </c>
      <c r="CM14" s="15">
        <v>6223.4</v>
      </c>
      <c r="CN14" s="15">
        <v>8151.2000000000044</v>
      </c>
      <c r="CO14" s="15">
        <v>28009.9</v>
      </c>
      <c r="CP14" s="15">
        <v>18657.400000000001</v>
      </c>
    </row>
    <row r="15" spans="1:94" x14ac:dyDescent="0.25">
      <c r="A15" s="1" t="s">
        <v>36</v>
      </c>
      <c r="B15" s="6">
        <v>276078</v>
      </c>
      <c r="C15" s="6">
        <v>75481.899999999994</v>
      </c>
      <c r="D15" s="6">
        <v>143.30000000000001</v>
      </c>
      <c r="E15" s="6">
        <v>35598.699999999997</v>
      </c>
      <c r="F15" s="6">
        <v>331.9</v>
      </c>
      <c r="G15" s="6">
        <v>3718.7</v>
      </c>
      <c r="H15" s="6">
        <v>16663.3</v>
      </c>
      <c r="I15" s="6">
        <v>4088.9</v>
      </c>
      <c r="J15" s="6">
        <v>561.1</v>
      </c>
      <c r="K15" s="6">
        <v>442.7</v>
      </c>
      <c r="L15" s="6">
        <v>445</v>
      </c>
      <c r="M15" s="6">
        <v>5003.6000000000004</v>
      </c>
      <c r="N15" s="6">
        <v>85</v>
      </c>
      <c r="O15" s="6">
        <v>2492.6</v>
      </c>
      <c r="P15" s="6">
        <v>621.5</v>
      </c>
      <c r="Q15" s="6">
        <v>3063.7</v>
      </c>
      <c r="R15" s="6">
        <v>219.1</v>
      </c>
      <c r="S15" s="6">
        <v>767.9</v>
      </c>
      <c r="T15" s="6">
        <v>743.9</v>
      </c>
      <c r="U15" s="6">
        <v>675.6</v>
      </c>
      <c r="V15" s="6">
        <v>68.3</v>
      </c>
      <c r="W15" s="6">
        <v>16461.2</v>
      </c>
      <c r="X15" s="6">
        <v>293.60000000000002</v>
      </c>
      <c r="Y15" s="6">
        <v>172.3</v>
      </c>
      <c r="Z15" s="6">
        <v>697.3</v>
      </c>
      <c r="AA15" s="6">
        <v>368.8</v>
      </c>
      <c r="AB15" s="6">
        <v>1055</v>
      </c>
      <c r="AC15" s="6">
        <v>46</v>
      </c>
      <c r="AD15" s="6">
        <v>127.9</v>
      </c>
      <c r="AE15" s="6">
        <v>1198.0999999999999</v>
      </c>
      <c r="AF15" s="6">
        <v>73.599999999999994</v>
      </c>
      <c r="AG15" s="6">
        <v>123.1</v>
      </c>
      <c r="AH15" s="6">
        <v>208.5</v>
      </c>
      <c r="AI15" s="6">
        <v>2910.6</v>
      </c>
      <c r="AJ15" s="6">
        <v>1238.5999999999999</v>
      </c>
      <c r="AK15" s="6">
        <v>4748.7</v>
      </c>
      <c r="AL15" s="6">
        <v>509.3</v>
      </c>
      <c r="AM15" s="6">
        <v>484.8</v>
      </c>
      <c r="AN15" s="6">
        <v>122.9</v>
      </c>
      <c r="AO15" s="6">
        <v>1764.1</v>
      </c>
      <c r="AP15" s="6">
        <v>42850.1</v>
      </c>
      <c r="AQ15" s="6">
        <v>5000.5</v>
      </c>
      <c r="AR15" s="6">
        <v>87.5</v>
      </c>
      <c r="AS15" s="6">
        <v>7458.1</v>
      </c>
      <c r="AT15" s="6">
        <v>427.2</v>
      </c>
      <c r="AU15" s="6">
        <v>995.6</v>
      </c>
      <c r="AV15" s="6">
        <v>88.8</v>
      </c>
      <c r="AW15" s="6">
        <v>1322.3</v>
      </c>
      <c r="AX15" s="6">
        <v>711.6</v>
      </c>
      <c r="AY15" s="6">
        <v>1976.3</v>
      </c>
      <c r="AZ15" s="6">
        <v>21204.400000000001</v>
      </c>
      <c r="BA15" s="6">
        <v>556.5</v>
      </c>
      <c r="BB15" s="6">
        <v>282.39999999999998</v>
      </c>
      <c r="BC15" s="6">
        <v>623.70000000000005</v>
      </c>
      <c r="BD15" s="6">
        <v>45891.6</v>
      </c>
      <c r="BE15" s="6">
        <v>1010.7</v>
      </c>
      <c r="BF15" s="6">
        <v>134.6</v>
      </c>
      <c r="BG15" s="6">
        <v>1908.7</v>
      </c>
      <c r="BH15" s="6">
        <v>1031.5</v>
      </c>
      <c r="BI15" s="6">
        <v>787</v>
      </c>
      <c r="BJ15" s="6">
        <v>295.8</v>
      </c>
      <c r="BK15" s="6">
        <v>861.1</v>
      </c>
      <c r="BL15" s="6">
        <v>27570.7</v>
      </c>
      <c r="BM15" s="6">
        <v>3205.1</v>
      </c>
      <c r="BN15" s="6">
        <v>385.8</v>
      </c>
      <c r="BO15" s="6">
        <v>1160.5999999999999</v>
      </c>
      <c r="BP15" s="6">
        <v>1294.3</v>
      </c>
      <c r="BQ15" s="6">
        <v>38263.5</v>
      </c>
      <c r="BR15" s="6">
        <v>2490.1</v>
      </c>
      <c r="BS15" s="6">
        <v>35773.4</v>
      </c>
      <c r="BT15" s="6">
        <v>56385.8</v>
      </c>
      <c r="BU15" s="6">
        <v>761.6</v>
      </c>
      <c r="BV15" s="6">
        <v>1475.7</v>
      </c>
      <c r="BW15" s="6">
        <v>131.1</v>
      </c>
      <c r="BX15" s="6">
        <v>103.7</v>
      </c>
      <c r="BY15" s="6">
        <v>8603.1</v>
      </c>
      <c r="BZ15" s="6">
        <v>11344.1</v>
      </c>
      <c r="CA15" s="6">
        <v>933.2</v>
      </c>
      <c r="CB15" s="6">
        <v>169.3</v>
      </c>
      <c r="CC15" s="6">
        <v>10339.9</v>
      </c>
      <c r="CD15" s="6">
        <v>451.9</v>
      </c>
      <c r="CE15" s="6">
        <v>100.4</v>
      </c>
      <c r="CF15" s="6">
        <v>1041.8</v>
      </c>
      <c r="CG15" s="6">
        <v>6702.9</v>
      </c>
      <c r="CH15" s="6">
        <v>227.1</v>
      </c>
      <c r="CI15" s="6">
        <v>866.2</v>
      </c>
      <c r="CJ15" s="6">
        <v>10886</v>
      </c>
      <c r="CK15" s="6">
        <v>2136.6</v>
      </c>
      <c r="CL15" s="15">
        <v>11097.600000000013</v>
      </c>
      <c r="CM15" s="15">
        <v>6317.7000000000007</v>
      </c>
      <c r="CN15" s="15">
        <v>8477.4999999999927</v>
      </c>
      <c r="CO15" s="15">
        <v>31587.399999999998</v>
      </c>
      <c r="CP15" s="15">
        <v>20034.600000000006</v>
      </c>
    </row>
    <row r="16" spans="1:94" x14ac:dyDescent="0.25">
      <c r="A16" s="1" t="s">
        <v>37</v>
      </c>
      <c r="B16" s="6">
        <v>292936.7</v>
      </c>
      <c r="C16" s="6">
        <v>81636.5</v>
      </c>
      <c r="D16" s="6">
        <v>163.30000000000001</v>
      </c>
      <c r="E16" s="6">
        <v>39211.800000000003</v>
      </c>
      <c r="F16" s="6">
        <v>340.2</v>
      </c>
      <c r="G16" s="6">
        <v>4556.8999999999996</v>
      </c>
      <c r="H16" s="6">
        <v>17416.099999999999</v>
      </c>
      <c r="I16" s="6">
        <v>4084.5</v>
      </c>
      <c r="J16" s="6">
        <v>590.9</v>
      </c>
      <c r="K16" s="6">
        <v>470.6</v>
      </c>
      <c r="L16" s="6">
        <v>487.2</v>
      </c>
      <c r="M16" s="6">
        <v>5184.8999999999996</v>
      </c>
      <c r="N16" s="6">
        <v>87.9</v>
      </c>
      <c r="O16" s="6">
        <v>2741.8</v>
      </c>
      <c r="P16" s="6">
        <v>634.4</v>
      </c>
      <c r="Q16" s="6">
        <v>3220.2</v>
      </c>
      <c r="R16" s="6">
        <v>234.3</v>
      </c>
      <c r="S16" s="6">
        <v>878.4</v>
      </c>
      <c r="T16" s="6">
        <v>799.3</v>
      </c>
      <c r="U16" s="6">
        <v>728.2</v>
      </c>
      <c r="V16" s="6">
        <v>71.099999999999994</v>
      </c>
      <c r="W16" s="6">
        <v>16720.599999999999</v>
      </c>
      <c r="X16" s="6">
        <v>311.3</v>
      </c>
      <c r="Y16" s="6">
        <v>197.9</v>
      </c>
      <c r="Z16" s="6">
        <v>715.9</v>
      </c>
      <c r="AA16" s="6">
        <v>352.3</v>
      </c>
      <c r="AB16" s="6">
        <v>1016.4</v>
      </c>
      <c r="AC16" s="6">
        <v>47.4</v>
      </c>
      <c r="AD16" s="6">
        <v>135.80000000000001</v>
      </c>
      <c r="AE16" s="6">
        <v>1212.5</v>
      </c>
      <c r="AF16" s="6">
        <v>75.2</v>
      </c>
      <c r="AG16" s="6">
        <v>125.2</v>
      </c>
      <c r="AH16" s="6">
        <v>213.7</v>
      </c>
      <c r="AI16" s="6">
        <v>3011.3</v>
      </c>
      <c r="AJ16" s="6">
        <v>1241.4000000000001</v>
      </c>
      <c r="AK16" s="6">
        <v>4945.5</v>
      </c>
      <c r="AL16" s="6">
        <v>528.5</v>
      </c>
      <c r="AM16" s="6">
        <v>476.1</v>
      </c>
      <c r="AN16" s="6">
        <v>118.7</v>
      </c>
      <c r="AO16" s="6">
        <v>1673.3</v>
      </c>
      <c r="AP16" s="6">
        <v>44921</v>
      </c>
      <c r="AQ16" s="6">
        <v>5002.8999999999996</v>
      </c>
      <c r="AR16" s="6">
        <v>98</v>
      </c>
      <c r="AS16" s="6">
        <v>8411.2999999999993</v>
      </c>
      <c r="AT16" s="6">
        <v>457.2</v>
      </c>
      <c r="AU16" s="6">
        <v>1033</v>
      </c>
      <c r="AV16" s="6">
        <v>87.1</v>
      </c>
      <c r="AW16" s="6">
        <v>1350.3</v>
      </c>
      <c r="AX16" s="6">
        <v>732.6</v>
      </c>
      <c r="AY16" s="6">
        <v>2023.2</v>
      </c>
      <c r="AZ16" s="6">
        <v>22083.9</v>
      </c>
      <c r="BA16" s="6">
        <v>590.1</v>
      </c>
      <c r="BB16" s="6">
        <v>297.39999999999998</v>
      </c>
      <c r="BC16" s="6">
        <v>604.70000000000005</v>
      </c>
      <c r="BD16" s="6">
        <v>50600.4</v>
      </c>
      <c r="BE16" s="6">
        <v>1052.3</v>
      </c>
      <c r="BF16" s="6">
        <v>150.6</v>
      </c>
      <c r="BG16" s="6">
        <v>1943.1</v>
      </c>
      <c r="BH16" s="6">
        <v>1173.0999999999999</v>
      </c>
      <c r="BI16" s="6">
        <v>740</v>
      </c>
      <c r="BJ16" s="6">
        <v>313.89999999999998</v>
      </c>
      <c r="BK16" s="6">
        <v>982.6</v>
      </c>
      <c r="BL16" s="6">
        <v>31035.3</v>
      </c>
      <c r="BM16" s="6">
        <v>3365.8</v>
      </c>
      <c r="BN16" s="6">
        <v>421.8</v>
      </c>
      <c r="BO16" s="6">
        <v>1263.2</v>
      </c>
      <c r="BP16" s="6">
        <v>1381.5</v>
      </c>
      <c r="BQ16" s="6">
        <v>40420.9</v>
      </c>
      <c r="BR16" s="6">
        <v>2555.4</v>
      </c>
      <c r="BS16" s="6">
        <v>37865.5</v>
      </c>
      <c r="BT16" s="6">
        <v>57838</v>
      </c>
      <c r="BU16" s="6">
        <v>740.8</v>
      </c>
      <c r="BV16" s="6">
        <v>1482.8</v>
      </c>
      <c r="BW16" s="6">
        <v>136.4</v>
      </c>
      <c r="BX16" s="6">
        <v>107.3</v>
      </c>
      <c r="BY16" s="6">
        <v>8833.7999999999993</v>
      </c>
      <c r="BZ16" s="6">
        <v>11493</v>
      </c>
      <c r="CA16" s="6">
        <v>900.8</v>
      </c>
      <c r="CB16" s="6">
        <v>174.1</v>
      </c>
      <c r="CC16" s="6">
        <v>10597.1</v>
      </c>
      <c r="CD16" s="6">
        <v>473.6</v>
      </c>
      <c r="CE16" s="6">
        <v>102.4</v>
      </c>
      <c r="CF16" s="6">
        <v>1060</v>
      </c>
      <c r="CG16" s="6">
        <v>6851.1</v>
      </c>
      <c r="CH16" s="6">
        <v>238</v>
      </c>
      <c r="CI16" s="6">
        <v>879.5</v>
      </c>
      <c r="CJ16" s="6">
        <v>11310.8</v>
      </c>
      <c r="CK16" s="6">
        <v>2345.5</v>
      </c>
      <c r="CL16" s="15">
        <v>11524.199999999997</v>
      </c>
      <c r="CM16" s="15">
        <v>6443.9</v>
      </c>
      <c r="CN16" s="15">
        <v>8668.2999999999956</v>
      </c>
      <c r="CO16" s="15">
        <v>35569.699999999997</v>
      </c>
      <c r="CP16" s="15">
        <v>21103.299999999996</v>
      </c>
    </row>
    <row r="17" spans="1:97" x14ac:dyDescent="0.25">
      <c r="A17" s="1" t="s">
        <v>38</v>
      </c>
      <c r="B17" s="6">
        <v>309689.8</v>
      </c>
      <c r="C17" s="6">
        <v>87539.4</v>
      </c>
      <c r="D17" s="6">
        <v>184.8</v>
      </c>
      <c r="E17" s="6">
        <v>42121.5</v>
      </c>
      <c r="F17" s="6">
        <v>348.3</v>
      </c>
      <c r="G17" s="6">
        <v>5606.5</v>
      </c>
      <c r="H17" s="6">
        <v>18157</v>
      </c>
      <c r="I17" s="6">
        <v>4198.3</v>
      </c>
      <c r="J17" s="6">
        <v>611.1</v>
      </c>
      <c r="K17" s="6">
        <v>500.9</v>
      </c>
      <c r="L17" s="6">
        <v>541.29999999999995</v>
      </c>
      <c r="M17" s="6">
        <v>5375.8</v>
      </c>
      <c r="N17" s="6">
        <v>90.5</v>
      </c>
      <c r="O17" s="6">
        <v>3126.1</v>
      </c>
      <c r="P17" s="6">
        <v>654.9</v>
      </c>
      <c r="Q17" s="6">
        <v>3350.2</v>
      </c>
      <c r="R17" s="6">
        <v>253.9</v>
      </c>
      <c r="S17" s="6">
        <v>985.6</v>
      </c>
      <c r="T17" s="6">
        <v>852.3</v>
      </c>
      <c r="U17" s="6">
        <v>778.6</v>
      </c>
      <c r="V17" s="6">
        <v>73.7</v>
      </c>
      <c r="W17" s="6">
        <v>16719.8</v>
      </c>
      <c r="X17" s="6">
        <v>289.2</v>
      </c>
      <c r="Y17" s="6">
        <v>211.9</v>
      </c>
      <c r="Z17" s="6">
        <v>735.4</v>
      </c>
      <c r="AA17" s="6">
        <v>359.1</v>
      </c>
      <c r="AB17" s="6">
        <v>999</v>
      </c>
      <c r="AC17" s="6">
        <v>49.3</v>
      </c>
      <c r="AD17" s="6">
        <v>140.1</v>
      </c>
      <c r="AE17" s="6">
        <v>1236.0999999999999</v>
      </c>
      <c r="AF17" s="6">
        <v>75.599999999999994</v>
      </c>
      <c r="AG17" s="6">
        <v>126.7</v>
      </c>
      <c r="AH17" s="6">
        <v>219.5</v>
      </c>
      <c r="AI17" s="6">
        <v>3172.5</v>
      </c>
      <c r="AJ17" s="6">
        <v>1315</v>
      </c>
      <c r="AK17" s="6">
        <v>4843.7</v>
      </c>
      <c r="AL17" s="6">
        <v>497.8</v>
      </c>
      <c r="AM17" s="6">
        <v>470.2</v>
      </c>
      <c r="AN17" s="6">
        <v>116.8</v>
      </c>
      <c r="AO17" s="6">
        <v>1525.5</v>
      </c>
      <c r="AP17" s="6">
        <v>47275.1</v>
      </c>
      <c r="AQ17" s="6">
        <v>5200.6000000000004</v>
      </c>
      <c r="AR17" s="6">
        <v>110.1</v>
      </c>
      <c r="AS17" s="6">
        <v>9356.1</v>
      </c>
      <c r="AT17" s="6">
        <v>496.2</v>
      </c>
      <c r="AU17" s="6">
        <v>1072.9000000000001</v>
      </c>
      <c r="AV17" s="6">
        <v>86.3</v>
      </c>
      <c r="AW17" s="6">
        <v>1396</v>
      </c>
      <c r="AX17" s="6">
        <v>774.9</v>
      </c>
      <c r="AY17" s="6">
        <v>2068.6999999999998</v>
      </c>
      <c r="AZ17" s="6">
        <v>22962.3</v>
      </c>
      <c r="BA17" s="6">
        <v>654.6</v>
      </c>
      <c r="BB17" s="6">
        <v>301</v>
      </c>
      <c r="BC17" s="6">
        <v>559</v>
      </c>
      <c r="BD17" s="6">
        <v>55519.7</v>
      </c>
      <c r="BE17" s="6">
        <v>1087</v>
      </c>
      <c r="BF17" s="6">
        <v>192.6</v>
      </c>
      <c r="BG17" s="6">
        <v>1992.9</v>
      </c>
      <c r="BH17" s="6">
        <v>1342.7</v>
      </c>
      <c r="BI17" s="6">
        <v>702.2</v>
      </c>
      <c r="BJ17" s="6">
        <v>334</v>
      </c>
      <c r="BK17" s="6">
        <v>1135.0999999999999</v>
      </c>
      <c r="BL17" s="6">
        <v>34805.1</v>
      </c>
      <c r="BM17" s="6">
        <v>3544.8</v>
      </c>
      <c r="BN17" s="6">
        <v>452.2</v>
      </c>
      <c r="BO17" s="6">
        <v>1376.7</v>
      </c>
      <c r="BP17" s="6">
        <v>1474.8</v>
      </c>
      <c r="BQ17" s="6">
        <v>41869.300000000003</v>
      </c>
      <c r="BR17" s="6">
        <v>2619.1999999999998</v>
      </c>
      <c r="BS17" s="6">
        <v>39250.1</v>
      </c>
      <c r="BT17" s="6">
        <v>59914.2</v>
      </c>
      <c r="BU17" s="6">
        <v>766.3</v>
      </c>
      <c r="BV17" s="6">
        <v>1489.7</v>
      </c>
      <c r="BW17" s="6">
        <v>143.9</v>
      </c>
      <c r="BX17" s="6">
        <v>104.6</v>
      </c>
      <c r="BY17" s="6">
        <v>9366.7000000000007</v>
      </c>
      <c r="BZ17" s="6">
        <v>11572.3</v>
      </c>
      <c r="CA17" s="6">
        <v>920.5</v>
      </c>
      <c r="CB17" s="6">
        <v>179.4</v>
      </c>
      <c r="CC17" s="6">
        <v>10963.3</v>
      </c>
      <c r="CD17" s="6">
        <v>489.3</v>
      </c>
      <c r="CE17" s="6">
        <v>97.4</v>
      </c>
      <c r="CF17" s="6">
        <v>1103.5999999999999</v>
      </c>
      <c r="CG17" s="6">
        <v>7053.3</v>
      </c>
      <c r="CH17" s="6">
        <v>246.3</v>
      </c>
      <c r="CI17" s="6">
        <v>891.5</v>
      </c>
      <c r="CJ17" s="6">
        <v>11835.1</v>
      </c>
      <c r="CK17" s="6">
        <v>2584.8000000000002</v>
      </c>
      <c r="CL17" s="15">
        <v>12038.69999999999</v>
      </c>
      <c r="CM17" s="15">
        <v>6564.9</v>
      </c>
      <c r="CN17" s="15">
        <v>8958.9000000000015</v>
      </c>
      <c r="CO17" s="15">
        <v>39633.599999999999</v>
      </c>
      <c r="CP17" s="15">
        <v>22166.399999999987</v>
      </c>
    </row>
    <row r="18" spans="1:97" x14ac:dyDescent="0.25">
      <c r="CK18" s="83"/>
      <c r="CL18" s="83"/>
      <c r="CM18" s="83"/>
      <c r="CN18" s="83"/>
      <c r="CO18" s="83"/>
      <c r="CP18" s="83"/>
      <c r="CQ18" s="83"/>
      <c r="CR18" s="83"/>
      <c r="CS18" s="83"/>
    </row>
    <row r="19" spans="1:97" x14ac:dyDescent="0.25">
      <c r="CK19" s="83"/>
      <c r="CL19" s="83"/>
      <c r="CM19" s="83"/>
      <c r="CN19" s="83"/>
      <c r="CO19" s="83"/>
      <c r="CP19" s="83"/>
      <c r="CQ19" s="83"/>
      <c r="CR19" s="83"/>
      <c r="CS19" s="83"/>
    </row>
    <row r="20" spans="1:97" x14ac:dyDescent="0.25">
      <c r="CK20" s="66"/>
      <c r="CL20" s="87"/>
      <c r="CM20" s="87"/>
      <c r="CN20" s="87"/>
      <c r="CO20" s="87"/>
      <c r="CP20" s="87"/>
      <c r="CQ20" s="83"/>
      <c r="CR20" s="83"/>
      <c r="CS20" s="87"/>
    </row>
    <row r="21" spans="1:97" x14ac:dyDescent="0.25">
      <c r="CK21" s="66"/>
      <c r="CL21" s="87"/>
      <c r="CM21" s="87"/>
      <c r="CN21" s="87"/>
      <c r="CO21" s="87"/>
      <c r="CP21" s="87"/>
      <c r="CQ21" s="83"/>
      <c r="CR21" s="83"/>
      <c r="CS21" s="87"/>
    </row>
    <row r="22" spans="1:97" x14ac:dyDescent="0.25">
      <c r="CK22" s="66"/>
      <c r="CL22" s="87"/>
      <c r="CM22" s="87"/>
      <c r="CN22" s="87"/>
      <c r="CO22" s="87"/>
      <c r="CP22" s="87"/>
      <c r="CQ22" s="83"/>
      <c r="CR22" s="83"/>
      <c r="CS22" s="87"/>
    </row>
    <row r="23" spans="1:97" x14ac:dyDescent="0.25">
      <c r="CK23" s="66"/>
      <c r="CL23" s="87"/>
      <c r="CM23" s="87"/>
      <c r="CN23" s="87"/>
      <c r="CO23" s="87"/>
      <c r="CP23" s="87"/>
      <c r="CQ23" s="83"/>
      <c r="CR23" s="83"/>
      <c r="CS23" s="87"/>
    </row>
    <row r="24" spans="1:97" x14ac:dyDescent="0.25">
      <c r="CK24" s="66"/>
      <c r="CL24" s="87"/>
      <c r="CM24" s="87"/>
      <c r="CN24" s="87"/>
      <c r="CO24" s="87"/>
      <c r="CP24" s="87"/>
      <c r="CQ24" s="83"/>
      <c r="CR24" s="83"/>
      <c r="CS24" s="87"/>
    </row>
    <row r="25" spans="1:97" x14ac:dyDescent="0.25">
      <c r="CK25" s="66"/>
      <c r="CL25" s="87"/>
      <c r="CM25" s="87"/>
      <c r="CN25" s="87"/>
      <c r="CO25" s="87"/>
      <c r="CP25" s="87"/>
      <c r="CQ25" s="83"/>
      <c r="CR25" s="83"/>
      <c r="CS25" s="87"/>
    </row>
    <row r="26" spans="1:97" x14ac:dyDescent="0.25">
      <c r="CK26" s="66"/>
      <c r="CL26" s="87"/>
      <c r="CM26" s="87"/>
      <c r="CN26" s="87"/>
      <c r="CO26" s="87"/>
      <c r="CP26" s="87"/>
      <c r="CQ26" s="83"/>
      <c r="CR26" s="83"/>
      <c r="CS26" s="87"/>
    </row>
    <row r="27" spans="1:97" x14ac:dyDescent="0.25">
      <c r="CK27" s="66"/>
      <c r="CL27" s="87"/>
      <c r="CM27" s="87"/>
      <c r="CN27" s="87"/>
      <c r="CO27" s="87"/>
      <c r="CP27" s="87"/>
      <c r="CQ27" s="83"/>
      <c r="CR27" s="83"/>
      <c r="CS27" s="87"/>
    </row>
    <row r="28" spans="1:97" x14ac:dyDescent="0.25">
      <c r="CK28" s="66"/>
      <c r="CL28" s="87"/>
      <c r="CM28" s="87"/>
      <c r="CN28" s="87"/>
      <c r="CO28" s="87"/>
      <c r="CP28" s="87"/>
      <c r="CQ28" s="83"/>
      <c r="CR28" s="83"/>
      <c r="CS28" s="87"/>
    </row>
    <row r="29" spans="1:97" x14ac:dyDescent="0.25">
      <c r="CK29" s="66"/>
      <c r="CL29" s="87"/>
      <c r="CM29" s="87"/>
      <c r="CN29" s="87"/>
      <c r="CO29" s="87"/>
      <c r="CP29" s="87"/>
      <c r="CQ29" s="83"/>
      <c r="CR29" s="83"/>
      <c r="CS29" s="87"/>
    </row>
    <row r="30" spans="1:97" x14ac:dyDescent="0.25">
      <c r="CK30" s="66"/>
      <c r="CL30" s="87"/>
      <c r="CM30" s="87"/>
      <c r="CN30" s="87"/>
      <c r="CO30" s="87"/>
      <c r="CP30" s="87"/>
      <c r="CQ30" s="83"/>
      <c r="CR30" s="83"/>
      <c r="CS30" s="87"/>
    </row>
    <row r="31" spans="1:97" x14ac:dyDescent="0.25">
      <c r="CK31" s="66"/>
      <c r="CL31" s="87"/>
      <c r="CM31" s="87"/>
      <c r="CN31" s="87"/>
      <c r="CO31" s="87"/>
      <c r="CP31" s="87"/>
      <c r="CQ31" s="83"/>
      <c r="CR31" s="83"/>
      <c r="CS31" s="87"/>
    </row>
    <row r="32" spans="1:97" x14ac:dyDescent="0.25">
      <c r="CK32" s="66"/>
      <c r="CL32" s="87"/>
      <c r="CM32" s="87"/>
      <c r="CN32" s="87"/>
      <c r="CO32" s="87"/>
      <c r="CP32" s="87"/>
      <c r="CQ32" s="83"/>
      <c r="CR32" s="83"/>
      <c r="CS32" s="87"/>
    </row>
    <row r="33" spans="89:97" x14ac:dyDescent="0.25">
      <c r="CK33" s="66"/>
      <c r="CL33" s="87"/>
      <c r="CM33" s="87"/>
      <c r="CN33" s="87"/>
      <c r="CO33" s="87"/>
      <c r="CP33" s="87"/>
      <c r="CQ33" s="83"/>
      <c r="CR33" s="83"/>
      <c r="CS33" s="87"/>
    </row>
    <row r="34" spans="89:97" x14ac:dyDescent="0.25">
      <c r="CK34" s="66"/>
      <c r="CL34" s="87"/>
      <c r="CM34" s="87"/>
      <c r="CN34" s="87"/>
      <c r="CO34" s="87"/>
      <c r="CP34" s="87"/>
      <c r="CQ34" s="83"/>
      <c r="CR34" s="83"/>
      <c r="CS34" s="87"/>
    </row>
    <row r="35" spans="89:97" x14ac:dyDescent="0.25">
      <c r="CK35" s="83"/>
      <c r="CL35" s="83"/>
      <c r="CM35" s="83"/>
      <c r="CN35" s="83"/>
      <c r="CO35" s="83"/>
      <c r="CP35" s="83"/>
      <c r="CQ35" s="83"/>
      <c r="CR35" s="83"/>
      <c r="CS35" s="83"/>
    </row>
    <row r="36" spans="89:97" x14ac:dyDescent="0.25">
      <c r="CK36" s="83"/>
      <c r="CL36" s="83"/>
      <c r="CM36" s="83"/>
      <c r="CN36" s="83"/>
      <c r="CO36" s="83"/>
      <c r="CP36" s="83"/>
      <c r="CQ36" s="83"/>
      <c r="CR36" s="83"/>
      <c r="CS36" s="83"/>
    </row>
    <row r="37" spans="89:97" x14ac:dyDescent="0.25">
      <c r="CK37" s="83"/>
      <c r="CL37" s="83"/>
      <c r="CM37" s="83"/>
      <c r="CN37" s="83"/>
      <c r="CO37" s="83"/>
      <c r="CP37" s="83"/>
      <c r="CQ37" s="83"/>
      <c r="CR37" s="83"/>
      <c r="CS37" s="83"/>
    </row>
    <row r="38" spans="89:97" x14ac:dyDescent="0.25">
      <c r="CK38" s="66"/>
      <c r="CL38" s="83"/>
      <c r="CM38" s="87"/>
      <c r="CN38" s="83"/>
      <c r="CO38" s="83"/>
      <c r="CP38" s="87"/>
      <c r="CQ38" s="83"/>
      <c r="CR38" s="83"/>
      <c r="CS38" s="83"/>
    </row>
    <row r="39" spans="89:97" x14ac:dyDescent="0.25">
      <c r="CK39" s="66"/>
      <c r="CL39" s="83"/>
      <c r="CM39" s="87"/>
      <c r="CN39" s="83"/>
      <c r="CO39" s="83"/>
      <c r="CP39" s="87"/>
      <c r="CQ39" s="83"/>
      <c r="CR39" s="83"/>
      <c r="CS39" s="83"/>
    </row>
    <row r="40" spans="89:97" x14ac:dyDescent="0.25">
      <c r="CK40" s="66"/>
      <c r="CL40" s="83"/>
      <c r="CM40" s="87"/>
      <c r="CN40" s="83"/>
      <c r="CO40" s="83"/>
      <c r="CP40" s="87"/>
      <c r="CQ40" s="83"/>
      <c r="CR40" s="83"/>
      <c r="CS40" s="83"/>
    </row>
    <row r="41" spans="89:97" x14ac:dyDescent="0.25">
      <c r="CK41" s="66"/>
      <c r="CL41" s="83"/>
      <c r="CM41" s="87"/>
      <c r="CN41" s="83"/>
      <c r="CO41" s="83"/>
      <c r="CP41" s="87"/>
      <c r="CQ41" s="83"/>
      <c r="CR41" s="83"/>
      <c r="CS41" s="83"/>
    </row>
    <row r="42" spans="89:97" x14ac:dyDescent="0.25">
      <c r="CK42" s="66"/>
      <c r="CL42" s="83"/>
      <c r="CM42" s="87"/>
      <c r="CN42" s="83"/>
      <c r="CO42" s="83"/>
      <c r="CP42" s="87"/>
      <c r="CQ42" s="83"/>
      <c r="CR42" s="83"/>
      <c r="CS42" s="83"/>
    </row>
    <row r="43" spans="89:97" x14ac:dyDescent="0.25">
      <c r="CK43" s="66"/>
      <c r="CL43" s="83"/>
      <c r="CM43" s="87"/>
      <c r="CN43" s="83"/>
      <c r="CO43" s="83"/>
      <c r="CP43" s="87"/>
      <c r="CQ43" s="83"/>
      <c r="CR43" s="83"/>
      <c r="CS43" s="83"/>
    </row>
    <row r="44" spans="89:97" x14ac:dyDescent="0.25">
      <c r="CK44" s="66"/>
      <c r="CL44" s="83"/>
      <c r="CM44" s="87"/>
      <c r="CN44" s="83"/>
      <c r="CO44" s="83"/>
      <c r="CP44" s="87"/>
      <c r="CQ44" s="83"/>
      <c r="CR44" s="83"/>
      <c r="CS44" s="83"/>
    </row>
    <row r="45" spans="89:97" x14ac:dyDescent="0.25">
      <c r="CK45" s="66"/>
      <c r="CL45" s="83"/>
      <c r="CM45" s="87"/>
      <c r="CN45" s="83"/>
      <c r="CO45" s="83"/>
      <c r="CP45" s="87"/>
      <c r="CQ45" s="83"/>
      <c r="CR45" s="83"/>
      <c r="CS45" s="83"/>
    </row>
    <row r="46" spans="89:97" x14ac:dyDescent="0.25">
      <c r="CK46" s="66"/>
      <c r="CL46" s="83"/>
      <c r="CM46" s="87"/>
      <c r="CN46" s="83"/>
      <c r="CO46" s="83"/>
      <c r="CP46" s="87"/>
      <c r="CQ46" s="83"/>
      <c r="CR46" s="83"/>
      <c r="CS46" s="83"/>
    </row>
    <row r="47" spans="89:97" x14ac:dyDescent="0.25">
      <c r="CK47" s="66"/>
      <c r="CL47" s="83"/>
      <c r="CM47" s="87"/>
      <c r="CN47" s="83"/>
      <c r="CO47" s="83"/>
      <c r="CP47" s="87"/>
      <c r="CQ47" s="83"/>
      <c r="CR47" s="83"/>
      <c r="CS47" s="83"/>
    </row>
    <row r="48" spans="89:97" x14ac:dyDescent="0.25">
      <c r="CK48" s="66"/>
      <c r="CL48" s="83"/>
      <c r="CM48" s="87"/>
      <c r="CN48" s="83"/>
      <c r="CO48" s="83"/>
      <c r="CP48" s="87"/>
      <c r="CQ48" s="83"/>
      <c r="CR48" s="83"/>
      <c r="CS48" s="83"/>
    </row>
    <row r="49" spans="89:97" x14ac:dyDescent="0.25">
      <c r="CK49" s="66"/>
      <c r="CL49" s="83"/>
      <c r="CM49" s="87"/>
      <c r="CN49" s="83"/>
      <c r="CO49" s="83"/>
      <c r="CP49" s="87"/>
      <c r="CQ49" s="83"/>
      <c r="CR49" s="83"/>
      <c r="CS49" s="83"/>
    </row>
    <row r="50" spans="89:97" x14ac:dyDescent="0.25">
      <c r="CK50" s="66"/>
      <c r="CL50" s="83"/>
      <c r="CM50" s="87"/>
      <c r="CN50" s="83"/>
      <c r="CO50" s="83"/>
      <c r="CP50" s="87"/>
      <c r="CQ50" s="83"/>
      <c r="CR50" s="83"/>
      <c r="CS50" s="83"/>
    </row>
    <row r="51" spans="89:97" x14ac:dyDescent="0.25">
      <c r="CK51" s="66"/>
      <c r="CL51" s="83"/>
      <c r="CM51" s="87"/>
      <c r="CN51" s="83"/>
      <c r="CO51" s="83"/>
      <c r="CP51" s="87"/>
      <c r="CQ51" s="83"/>
      <c r="CR51" s="83"/>
      <c r="CS51" s="83"/>
    </row>
    <row r="52" spans="89:97" x14ac:dyDescent="0.25">
      <c r="CK52" s="66"/>
      <c r="CL52" s="83"/>
      <c r="CM52" s="87"/>
      <c r="CN52" s="83"/>
      <c r="CO52" s="83"/>
      <c r="CP52" s="87"/>
      <c r="CQ52" s="83"/>
      <c r="CR52" s="83"/>
      <c r="CS52" s="83"/>
    </row>
    <row r="53" spans="89:97" x14ac:dyDescent="0.25">
      <c r="CK53" s="83"/>
      <c r="CL53" s="83"/>
      <c r="CM53" s="83"/>
      <c r="CN53" s="83"/>
      <c r="CO53" s="83"/>
      <c r="CP53" s="83"/>
      <c r="CQ53" s="83"/>
      <c r="CR53" s="83"/>
      <c r="CS53" s="83"/>
    </row>
    <row r="54" spans="89:97" x14ac:dyDescent="0.25">
      <c r="CK54" s="83"/>
      <c r="CL54" s="83"/>
      <c r="CM54" s="83"/>
      <c r="CN54" s="83"/>
      <c r="CO54" s="83"/>
      <c r="CP54" s="83"/>
      <c r="CQ54" s="83"/>
      <c r="CR54" s="83"/>
      <c r="CS54" s="83"/>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7" tint="0.59999389629810485"/>
  </sheetPr>
  <dimension ref="A1:CS52"/>
  <sheetViews>
    <sheetView workbookViewId="0">
      <pane xSplit="1" ySplit="2" topLeftCell="BY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2" max="2" width="10.140625" bestFit="1" customWidth="1"/>
    <col min="3" max="89" width="9.28515625" bestFit="1" customWidth="1"/>
  </cols>
  <sheetData>
    <row r="1" spans="1:94" x14ac:dyDescent="0.25">
      <c r="A1" t="s">
        <v>263</v>
      </c>
    </row>
    <row r="2" spans="1:94" x14ac:dyDescent="0.25">
      <c r="A2" s="1" t="s">
        <v>39</v>
      </c>
      <c r="B2" s="5" t="s">
        <v>254</v>
      </c>
      <c r="C2" s="5" t="s">
        <v>255</v>
      </c>
      <c r="D2" s="5" t="s">
        <v>42</v>
      </c>
      <c r="E2" s="5" t="s">
        <v>47</v>
      </c>
      <c r="F2" s="5" t="s">
        <v>51</v>
      </c>
      <c r="G2" s="5" t="s">
        <v>52</v>
      </c>
      <c r="H2" s="5" t="s">
        <v>53</v>
      </c>
      <c r="I2" s="5" t="s">
        <v>54</v>
      </c>
      <c r="J2" s="5" t="s">
        <v>55</v>
      </c>
      <c r="K2" s="5" t="s">
        <v>60</v>
      </c>
      <c r="L2" s="5" t="s">
        <v>67</v>
      </c>
      <c r="M2" s="5" t="s">
        <v>69</v>
      </c>
      <c r="N2" s="5" t="s">
        <v>71</v>
      </c>
      <c r="O2" s="5" t="s">
        <v>73</v>
      </c>
      <c r="P2" s="5" t="s">
        <v>75</v>
      </c>
      <c r="Q2" s="5" t="s">
        <v>77</v>
      </c>
      <c r="R2" s="5" t="s">
        <v>81</v>
      </c>
      <c r="S2" s="5" t="s">
        <v>83</v>
      </c>
      <c r="T2" s="5" t="s">
        <v>256</v>
      </c>
      <c r="U2" s="5" t="s">
        <v>84</v>
      </c>
      <c r="V2" s="5" t="s">
        <v>85</v>
      </c>
      <c r="W2" s="5" t="s">
        <v>257</v>
      </c>
      <c r="X2" s="5" t="s">
        <v>87</v>
      </c>
      <c r="Y2" s="5" t="s">
        <v>88</v>
      </c>
      <c r="Z2" s="5" t="s">
        <v>89</v>
      </c>
      <c r="AA2" s="5" t="s">
        <v>90</v>
      </c>
      <c r="AB2" s="5" t="s">
        <v>91</v>
      </c>
      <c r="AC2" s="5" t="s">
        <v>92</v>
      </c>
      <c r="AD2" s="5" t="s">
        <v>93</v>
      </c>
      <c r="AE2" s="5" t="s">
        <v>94</v>
      </c>
      <c r="AF2" s="5" t="s">
        <v>96</v>
      </c>
      <c r="AG2" s="5" t="s">
        <v>97</v>
      </c>
      <c r="AH2" s="5" t="s">
        <v>98</v>
      </c>
      <c r="AI2" s="5" t="s">
        <v>101</v>
      </c>
      <c r="AJ2" s="5" t="s">
        <v>102</v>
      </c>
      <c r="AK2" s="5" t="s">
        <v>103</v>
      </c>
      <c r="AL2" s="5" t="s">
        <v>104</v>
      </c>
      <c r="AM2" s="5" t="s">
        <v>105</v>
      </c>
      <c r="AN2" s="5" t="s">
        <v>106</v>
      </c>
      <c r="AO2" s="5" t="s">
        <v>107</v>
      </c>
      <c r="AP2" s="5" t="s">
        <v>258</v>
      </c>
      <c r="AQ2" s="5" t="s">
        <v>110</v>
      </c>
      <c r="AR2" s="5" t="s">
        <v>116</v>
      </c>
      <c r="AS2" s="5" t="s">
        <v>117</v>
      </c>
      <c r="AT2" s="5" t="s">
        <v>120</v>
      </c>
      <c r="AU2" s="5" t="s">
        <v>121</v>
      </c>
      <c r="AV2" s="5" t="s">
        <v>122</v>
      </c>
      <c r="AW2" s="5" t="s">
        <v>126</v>
      </c>
      <c r="AX2" s="5" t="s">
        <v>127</v>
      </c>
      <c r="AY2" s="5" t="s">
        <v>132</v>
      </c>
      <c r="AZ2" s="5" t="s">
        <v>138</v>
      </c>
      <c r="BA2" s="5" t="s">
        <v>142</v>
      </c>
      <c r="BB2" s="5" t="s">
        <v>150</v>
      </c>
      <c r="BC2" s="5" t="s">
        <v>152</v>
      </c>
      <c r="BD2" s="5" t="s">
        <v>259</v>
      </c>
      <c r="BE2" s="5" t="s">
        <v>153</v>
      </c>
      <c r="BF2" s="5" t="s">
        <v>160</v>
      </c>
      <c r="BG2" s="5" t="s">
        <v>169</v>
      </c>
      <c r="BH2" s="5" t="s">
        <v>178</v>
      </c>
      <c r="BI2" s="5" t="s">
        <v>180</v>
      </c>
      <c r="BJ2" s="5" t="s">
        <v>182</v>
      </c>
      <c r="BK2" s="5" t="s">
        <v>193</v>
      </c>
      <c r="BL2" s="5" t="s">
        <v>197</v>
      </c>
      <c r="BM2" s="5" t="s">
        <v>203</v>
      </c>
      <c r="BN2" s="5" t="s">
        <v>208</v>
      </c>
      <c r="BO2" s="5" t="s">
        <v>215</v>
      </c>
      <c r="BP2" s="5" t="s">
        <v>217</v>
      </c>
      <c r="BQ2" s="5" t="s">
        <v>260</v>
      </c>
      <c r="BR2" s="5" t="s">
        <v>221</v>
      </c>
      <c r="BS2" s="5" t="s">
        <v>222</v>
      </c>
      <c r="BT2" s="5" t="s">
        <v>261</v>
      </c>
      <c r="BU2" s="5" t="s">
        <v>223</v>
      </c>
      <c r="BV2" s="5" t="s">
        <v>224</v>
      </c>
      <c r="BW2" s="5" t="s">
        <v>226</v>
      </c>
      <c r="BX2" s="5" t="s">
        <v>227</v>
      </c>
      <c r="BY2" s="5" t="s">
        <v>228</v>
      </c>
      <c r="BZ2" s="5" t="s">
        <v>229</v>
      </c>
      <c r="CA2" s="5" t="s">
        <v>230</v>
      </c>
      <c r="CB2" s="5" t="s">
        <v>232</v>
      </c>
      <c r="CC2" s="5" t="s">
        <v>233</v>
      </c>
      <c r="CD2" s="5" t="s">
        <v>238</v>
      </c>
      <c r="CE2" s="5" t="s">
        <v>239</v>
      </c>
      <c r="CF2" s="5" t="s">
        <v>240</v>
      </c>
      <c r="CG2" s="5" t="s">
        <v>241</v>
      </c>
      <c r="CH2" s="5" t="s">
        <v>242</v>
      </c>
      <c r="CI2" s="5" t="s">
        <v>243</v>
      </c>
      <c r="CJ2" s="5" t="s">
        <v>244</v>
      </c>
      <c r="CK2" s="5" t="s">
        <v>245</v>
      </c>
      <c r="CL2" s="79" t="s">
        <v>248</v>
      </c>
      <c r="CM2" s="79" t="s">
        <v>249</v>
      </c>
      <c r="CN2" s="79" t="s">
        <v>250</v>
      </c>
      <c r="CO2" s="79" t="s">
        <v>251</v>
      </c>
      <c r="CP2" s="79" t="s">
        <v>252</v>
      </c>
    </row>
    <row r="3" spans="1:94" x14ac:dyDescent="0.25">
      <c r="A3" s="1" t="s">
        <v>24</v>
      </c>
      <c r="B3" s="6">
        <v>70759.199999999997</v>
      </c>
      <c r="C3" s="6"/>
      <c r="D3" s="6">
        <v>54.6</v>
      </c>
      <c r="E3" s="6">
        <v>2538.9</v>
      </c>
      <c r="F3" s="6">
        <v>247.5</v>
      </c>
      <c r="G3" s="6">
        <v>89.8</v>
      </c>
      <c r="H3" s="6">
        <v>444.7</v>
      </c>
      <c r="I3" s="6">
        <v>3015</v>
      </c>
      <c r="J3" s="6">
        <v>98.5</v>
      </c>
      <c r="K3" s="6">
        <v>82.8</v>
      </c>
      <c r="L3" s="6">
        <v>6.3</v>
      </c>
      <c r="M3" s="6">
        <v>267.60000000000002</v>
      </c>
      <c r="N3" s="6">
        <v>52.7</v>
      </c>
      <c r="O3" s="6">
        <v>393.7</v>
      </c>
      <c r="P3" s="6">
        <v>329.3</v>
      </c>
      <c r="Q3" s="6">
        <v>537.20000000000005</v>
      </c>
      <c r="R3" s="6">
        <v>26.8</v>
      </c>
      <c r="S3" s="6">
        <v>59.1</v>
      </c>
      <c r="T3" s="6">
        <v>363.7</v>
      </c>
      <c r="U3" s="6">
        <v>341</v>
      </c>
      <c r="V3" s="6">
        <v>22.6</v>
      </c>
      <c r="W3" s="6">
        <v>2622.8</v>
      </c>
      <c r="X3" s="6">
        <v>31.5</v>
      </c>
      <c r="Y3" s="6">
        <v>59.2</v>
      </c>
      <c r="Z3" s="6">
        <v>117</v>
      </c>
      <c r="AA3" s="6">
        <v>285.60000000000002</v>
      </c>
      <c r="AB3" s="6">
        <v>325.3</v>
      </c>
      <c r="AC3" s="6">
        <v>16.600000000000001</v>
      </c>
      <c r="AD3" s="6">
        <v>51.4</v>
      </c>
      <c r="AE3" s="6">
        <v>69.5</v>
      </c>
      <c r="AF3" s="6">
        <v>39.5</v>
      </c>
      <c r="AG3" s="6">
        <v>28.2</v>
      </c>
      <c r="AH3" s="6">
        <v>64.2</v>
      </c>
      <c r="AI3" s="6">
        <v>326.2</v>
      </c>
      <c r="AJ3" s="6">
        <v>146.19999999999999</v>
      </c>
      <c r="AK3" s="6">
        <v>468.6</v>
      </c>
      <c r="AL3" s="6">
        <v>56.5</v>
      </c>
      <c r="AM3" s="6">
        <v>105.6</v>
      </c>
      <c r="AN3" s="6">
        <v>71.2</v>
      </c>
      <c r="AO3" s="6">
        <v>335.3</v>
      </c>
      <c r="AP3" s="6">
        <v>7937</v>
      </c>
      <c r="AQ3" s="6">
        <v>3038.3</v>
      </c>
      <c r="AR3" s="6">
        <v>9.6999999999999993</v>
      </c>
      <c r="AS3" s="6">
        <v>1007.4</v>
      </c>
      <c r="AT3" s="6">
        <v>145.6</v>
      </c>
      <c r="AU3" s="6">
        <v>213.8</v>
      </c>
      <c r="AV3" s="6">
        <v>89.8</v>
      </c>
      <c r="AW3" s="6">
        <v>119.3</v>
      </c>
      <c r="AX3" s="6">
        <v>218.1</v>
      </c>
      <c r="AY3" s="6">
        <v>321.10000000000002</v>
      </c>
      <c r="AZ3" s="6">
        <v>1980.7</v>
      </c>
      <c r="BA3" s="6">
        <v>20.2</v>
      </c>
      <c r="BB3" s="6">
        <v>95.8</v>
      </c>
      <c r="BC3" s="6">
        <v>166</v>
      </c>
      <c r="BD3" s="6">
        <v>4036.9</v>
      </c>
      <c r="BE3" s="6">
        <v>186.2</v>
      </c>
      <c r="BF3" s="6">
        <v>56.5</v>
      </c>
      <c r="BG3" s="6">
        <v>392.7</v>
      </c>
      <c r="BH3" s="6">
        <v>19.2</v>
      </c>
      <c r="BI3" s="6">
        <v>190.4</v>
      </c>
      <c r="BJ3" s="6">
        <v>62.2</v>
      </c>
      <c r="BK3" s="6">
        <v>101.9</v>
      </c>
      <c r="BL3" s="6">
        <v>710.2</v>
      </c>
      <c r="BM3" s="6">
        <v>405.9</v>
      </c>
      <c r="BN3" s="6">
        <v>91.4</v>
      </c>
      <c r="BO3" s="6">
        <v>120.3</v>
      </c>
      <c r="BP3" s="6">
        <v>518.9</v>
      </c>
      <c r="BQ3" s="6">
        <v>20314.3</v>
      </c>
      <c r="BR3" s="6">
        <v>526.29999999999995</v>
      </c>
      <c r="BS3" s="6">
        <v>19788</v>
      </c>
      <c r="BT3" s="6">
        <v>27066.400000000001</v>
      </c>
      <c r="BU3" s="6">
        <v>742.9</v>
      </c>
      <c r="BV3" s="6">
        <v>1154.9000000000001</v>
      </c>
      <c r="BW3" s="6">
        <v>137.9</v>
      </c>
      <c r="BX3" s="6">
        <v>144.1</v>
      </c>
      <c r="BY3" s="6">
        <v>3516.2</v>
      </c>
      <c r="BZ3" s="6">
        <v>7763.6</v>
      </c>
      <c r="CA3" s="6">
        <v>826.9</v>
      </c>
      <c r="CB3" s="6">
        <v>88.4</v>
      </c>
      <c r="CC3" s="6">
        <v>3738</v>
      </c>
      <c r="CD3" s="6">
        <v>474.3</v>
      </c>
      <c r="CE3" s="6">
        <v>189</v>
      </c>
      <c r="CF3" s="6">
        <v>790.8</v>
      </c>
      <c r="CG3" s="6">
        <v>3401.8</v>
      </c>
      <c r="CH3" s="6">
        <v>267.7</v>
      </c>
      <c r="CI3" s="6">
        <v>925.5</v>
      </c>
      <c r="CJ3" s="6">
        <v>1422.4</v>
      </c>
      <c r="CK3" s="6">
        <v>1384.7</v>
      </c>
      <c r="CL3" s="73">
        <v>1708.7000000000007</v>
      </c>
      <c r="CM3" s="73">
        <v>1149.2</v>
      </c>
      <c r="CN3" s="73">
        <v>1669.1999999999998</v>
      </c>
      <c r="CO3" s="73">
        <v>2114.6999999999998</v>
      </c>
      <c r="CP3" s="73">
        <v>863.69999999999982</v>
      </c>
    </row>
    <row r="4" spans="1:94" x14ac:dyDescent="0.25">
      <c r="A4" s="1" t="s">
        <v>25</v>
      </c>
      <c r="B4" s="6">
        <v>77853.399999999994</v>
      </c>
      <c r="C4" s="6">
        <v>9217.5</v>
      </c>
      <c r="D4" s="6">
        <v>56.8</v>
      </c>
      <c r="E4" s="6">
        <v>2819.3</v>
      </c>
      <c r="F4" s="6">
        <v>251.7</v>
      </c>
      <c r="G4" s="6">
        <v>101</v>
      </c>
      <c r="H4" s="6">
        <v>555.70000000000005</v>
      </c>
      <c r="I4" s="6">
        <v>3223.8</v>
      </c>
      <c r="J4" s="6">
        <v>113.6</v>
      </c>
      <c r="K4" s="6">
        <v>80.2</v>
      </c>
      <c r="L4" s="6">
        <v>9.4</v>
      </c>
      <c r="M4" s="6">
        <v>319.39999999999998</v>
      </c>
      <c r="N4" s="6">
        <v>55.6</v>
      </c>
      <c r="O4" s="6">
        <v>421.8</v>
      </c>
      <c r="P4" s="6">
        <v>341.1</v>
      </c>
      <c r="Q4" s="6">
        <v>576.5</v>
      </c>
      <c r="R4" s="6">
        <v>32.200000000000003</v>
      </c>
      <c r="S4" s="6">
        <v>70.2</v>
      </c>
      <c r="T4" s="6">
        <v>423.9</v>
      </c>
      <c r="U4" s="6">
        <v>393.8</v>
      </c>
      <c r="V4" s="6">
        <v>30.1</v>
      </c>
      <c r="W4" s="6">
        <v>3219.1</v>
      </c>
      <c r="X4" s="6">
        <v>39.5</v>
      </c>
      <c r="Y4" s="6">
        <v>67.599999999999994</v>
      </c>
      <c r="Z4" s="6">
        <v>141.1</v>
      </c>
      <c r="AA4" s="6">
        <v>331</v>
      </c>
      <c r="AB4" s="6">
        <v>417.2</v>
      </c>
      <c r="AC4" s="6">
        <v>20.8</v>
      </c>
      <c r="AD4" s="6">
        <v>50.9</v>
      </c>
      <c r="AE4" s="6">
        <v>91.6</v>
      </c>
      <c r="AF4" s="6">
        <v>44.4</v>
      </c>
      <c r="AG4" s="6">
        <v>33.200000000000003</v>
      </c>
      <c r="AH4" s="6">
        <v>71.5</v>
      </c>
      <c r="AI4" s="6">
        <v>375.7</v>
      </c>
      <c r="AJ4" s="6">
        <v>220.8</v>
      </c>
      <c r="AK4" s="6">
        <v>578.20000000000005</v>
      </c>
      <c r="AL4" s="6">
        <v>96.5</v>
      </c>
      <c r="AM4" s="6">
        <v>120.6</v>
      </c>
      <c r="AN4" s="6">
        <v>84</v>
      </c>
      <c r="AO4" s="6">
        <v>402</v>
      </c>
      <c r="AP4" s="6">
        <v>6013.6</v>
      </c>
      <c r="AQ4" s="6">
        <v>872.6</v>
      </c>
      <c r="AR4" s="6">
        <v>12.6</v>
      </c>
      <c r="AS4" s="6">
        <v>841.2</v>
      </c>
      <c r="AT4" s="6">
        <v>124.2</v>
      </c>
      <c r="AU4" s="6">
        <v>224.8</v>
      </c>
      <c r="AV4" s="6">
        <v>93.5</v>
      </c>
      <c r="AW4" s="6">
        <v>141.30000000000001</v>
      </c>
      <c r="AX4" s="6">
        <v>211.2</v>
      </c>
      <c r="AY4" s="6">
        <v>398.1</v>
      </c>
      <c r="AZ4" s="6">
        <v>2290.4</v>
      </c>
      <c r="BA4" s="6">
        <v>38.799999999999997</v>
      </c>
      <c r="BB4" s="6">
        <v>55.1</v>
      </c>
      <c r="BC4" s="6">
        <v>135.6</v>
      </c>
      <c r="BD4" s="6">
        <v>4365.8</v>
      </c>
      <c r="BE4" s="6">
        <v>199.5</v>
      </c>
      <c r="BF4" s="6">
        <v>69</v>
      </c>
      <c r="BG4" s="6">
        <v>417.9</v>
      </c>
      <c r="BH4" s="6">
        <v>22.8</v>
      </c>
      <c r="BI4" s="6">
        <v>178.3</v>
      </c>
      <c r="BJ4" s="6">
        <v>65.8</v>
      </c>
      <c r="BK4" s="6">
        <v>115.1</v>
      </c>
      <c r="BL4" s="6">
        <v>836.2</v>
      </c>
      <c r="BM4" s="6">
        <v>415.3</v>
      </c>
      <c r="BN4" s="6">
        <v>90.5</v>
      </c>
      <c r="BO4" s="6">
        <v>125.2</v>
      </c>
      <c r="BP4" s="6">
        <v>583.5</v>
      </c>
      <c r="BQ4" s="6">
        <v>22545.200000000001</v>
      </c>
      <c r="BR4" s="6">
        <v>674.9</v>
      </c>
      <c r="BS4" s="6">
        <v>21870.3</v>
      </c>
      <c r="BT4" s="6">
        <v>32068.2</v>
      </c>
      <c r="BU4" s="6">
        <v>868.5</v>
      </c>
      <c r="BV4" s="6">
        <v>1282.5999999999999</v>
      </c>
      <c r="BW4" s="6">
        <v>210.1</v>
      </c>
      <c r="BX4" s="6">
        <v>160.69999999999999</v>
      </c>
      <c r="BY4" s="6">
        <v>3861.9</v>
      </c>
      <c r="BZ4" s="6">
        <v>8099.9</v>
      </c>
      <c r="CA4" s="6">
        <v>921.5</v>
      </c>
      <c r="CB4" s="6">
        <v>106.6</v>
      </c>
      <c r="CC4" s="6">
        <v>4921.1000000000004</v>
      </c>
      <c r="CD4" s="6">
        <v>519.6</v>
      </c>
      <c r="CE4" s="6">
        <v>225.3</v>
      </c>
      <c r="CF4" s="6">
        <v>844.7</v>
      </c>
      <c r="CG4" s="6">
        <v>4229.6000000000004</v>
      </c>
      <c r="CH4" s="6">
        <v>311.8</v>
      </c>
      <c r="CI4" s="6">
        <v>1036.4000000000001</v>
      </c>
      <c r="CJ4" s="6">
        <v>2789.3</v>
      </c>
      <c r="CK4" s="6">
        <v>1566.6</v>
      </c>
      <c r="CL4" s="73">
        <v>3126.6000000000022</v>
      </c>
      <c r="CM4" s="73">
        <v>1403.4999999999998</v>
      </c>
      <c r="CN4" s="73">
        <v>1830.0999999999995</v>
      </c>
      <c r="CO4" s="73">
        <v>1046.1999999999998</v>
      </c>
      <c r="CP4" s="73">
        <v>1027.0999999999995</v>
      </c>
    </row>
    <row r="5" spans="1:94" x14ac:dyDescent="0.25">
      <c r="A5" s="1" t="s">
        <v>26</v>
      </c>
      <c r="B5" s="6">
        <v>93569.2</v>
      </c>
      <c r="C5" s="6"/>
      <c r="D5" s="6"/>
      <c r="E5" s="6">
        <v>3186</v>
      </c>
      <c r="F5" s="6">
        <v>255.5</v>
      </c>
      <c r="G5" s="6">
        <v>134.80000000000001</v>
      </c>
      <c r="H5" s="6">
        <v>682.8</v>
      </c>
      <c r="I5" s="6">
        <v>4136.7</v>
      </c>
      <c r="J5" s="6">
        <v>139.6</v>
      </c>
      <c r="K5" s="6">
        <v>84.4</v>
      </c>
      <c r="L5" s="6">
        <v>13.3</v>
      </c>
      <c r="M5" s="6">
        <v>371.1</v>
      </c>
      <c r="N5" s="6">
        <v>59.9</v>
      </c>
      <c r="O5" s="6">
        <v>453.8</v>
      </c>
      <c r="P5" s="6">
        <v>366.4</v>
      </c>
      <c r="Q5" s="6">
        <v>624.9</v>
      </c>
      <c r="R5" s="6">
        <v>36.200000000000003</v>
      </c>
      <c r="S5" s="6">
        <v>83</v>
      </c>
      <c r="T5" s="6">
        <v>547.4</v>
      </c>
      <c r="U5" s="6">
        <v>501.9</v>
      </c>
      <c r="V5" s="6">
        <v>45.5</v>
      </c>
      <c r="W5" s="6">
        <v>4268.3</v>
      </c>
      <c r="X5" s="6">
        <v>44.3</v>
      </c>
      <c r="Y5" s="6">
        <v>85.1</v>
      </c>
      <c r="Z5" s="6">
        <v>208.9</v>
      </c>
      <c r="AA5" s="6">
        <v>427.5</v>
      </c>
      <c r="AB5" s="6">
        <v>530.79999999999995</v>
      </c>
      <c r="AC5" s="6">
        <v>30.7</v>
      </c>
      <c r="AD5" s="6">
        <v>52.2</v>
      </c>
      <c r="AE5" s="6">
        <v>126</v>
      </c>
      <c r="AF5" s="6">
        <v>55.3</v>
      </c>
      <c r="AG5" s="6">
        <v>48.6</v>
      </c>
      <c r="AH5" s="6">
        <v>93.1</v>
      </c>
      <c r="AI5" s="6">
        <v>499.1</v>
      </c>
      <c r="AJ5" s="6">
        <v>277.2</v>
      </c>
      <c r="AK5" s="6">
        <v>798.3</v>
      </c>
      <c r="AL5" s="6">
        <v>142.1</v>
      </c>
      <c r="AM5" s="6">
        <v>158.80000000000001</v>
      </c>
      <c r="AN5" s="6">
        <v>118.7</v>
      </c>
      <c r="AO5" s="6">
        <v>529.6</v>
      </c>
      <c r="AP5" s="6">
        <v>6475.9</v>
      </c>
      <c r="AQ5" s="6">
        <v>1108.0999999999999</v>
      </c>
      <c r="AR5" s="6">
        <v>15.2</v>
      </c>
      <c r="AS5" s="6">
        <v>845.1</v>
      </c>
      <c r="AT5" s="6">
        <v>125.1</v>
      </c>
      <c r="AU5" s="6">
        <v>198.2</v>
      </c>
      <c r="AV5" s="6">
        <v>95</v>
      </c>
      <c r="AW5" s="6">
        <v>126.4</v>
      </c>
      <c r="AX5" s="6">
        <v>226</v>
      </c>
      <c r="AY5" s="6">
        <v>472.8</v>
      </c>
      <c r="AZ5" s="6">
        <v>2444.9</v>
      </c>
      <c r="BA5" s="6">
        <v>49.9</v>
      </c>
      <c r="BB5" s="6">
        <v>51.2</v>
      </c>
      <c r="BC5" s="6">
        <v>119.5</v>
      </c>
      <c r="BD5" s="6">
        <v>4757.2</v>
      </c>
      <c r="BE5" s="6">
        <v>232.2</v>
      </c>
      <c r="BF5" s="6">
        <v>75.900000000000006</v>
      </c>
      <c r="BG5" s="6">
        <v>374.8</v>
      </c>
      <c r="BH5" s="6">
        <v>28.7</v>
      </c>
      <c r="BI5" s="6">
        <v>208.5</v>
      </c>
      <c r="BJ5" s="6">
        <v>76.099999999999994</v>
      </c>
      <c r="BK5" s="6">
        <v>147.6</v>
      </c>
      <c r="BL5" s="6">
        <v>928.2</v>
      </c>
      <c r="BM5" s="6">
        <v>434.2</v>
      </c>
      <c r="BN5" s="6">
        <v>151.5</v>
      </c>
      <c r="BO5" s="6">
        <v>147.69999999999999</v>
      </c>
      <c r="BP5" s="6">
        <v>676.7</v>
      </c>
      <c r="BQ5" s="6">
        <v>24489.4</v>
      </c>
      <c r="BR5" s="6">
        <v>931.9</v>
      </c>
      <c r="BS5" s="6">
        <v>23557.5</v>
      </c>
      <c r="BT5" s="6">
        <v>42121.599999999999</v>
      </c>
      <c r="BU5" s="6">
        <v>1167.2</v>
      </c>
      <c r="BV5" s="6">
        <v>1702</v>
      </c>
      <c r="BW5" s="6">
        <v>273.60000000000002</v>
      </c>
      <c r="BX5" s="6">
        <v>206.2</v>
      </c>
      <c r="BY5" s="6">
        <v>5028.8</v>
      </c>
      <c r="BZ5" s="6">
        <v>10259.799999999999</v>
      </c>
      <c r="CA5" s="6">
        <v>1156.9000000000001</v>
      </c>
      <c r="CB5" s="6">
        <v>146</v>
      </c>
      <c r="CC5" s="6">
        <v>6763.5</v>
      </c>
      <c r="CD5" s="6">
        <v>648.5</v>
      </c>
      <c r="CE5" s="6">
        <v>257.5</v>
      </c>
      <c r="CF5" s="6">
        <v>1027.9000000000001</v>
      </c>
      <c r="CG5" s="6">
        <v>5806.8</v>
      </c>
      <c r="CH5" s="6">
        <v>406.1</v>
      </c>
      <c r="CI5" s="6">
        <v>1353.5</v>
      </c>
      <c r="CJ5" s="6">
        <v>3754.7</v>
      </c>
      <c r="CK5" s="6">
        <v>2017.3</v>
      </c>
      <c r="CL5" s="73">
        <v>4157.5</v>
      </c>
      <c r="CM5" s="73">
        <v>1848.6000000000004</v>
      </c>
      <c r="CN5" s="73">
        <v>1901.5</v>
      </c>
      <c r="CO5" s="73">
        <v>323.5</v>
      </c>
      <c r="CP5" s="73">
        <v>1236</v>
      </c>
    </row>
    <row r="6" spans="1:94" x14ac:dyDescent="0.25">
      <c r="A6" s="1" t="s">
        <v>27</v>
      </c>
      <c r="B6" s="6">
        <v>104496.2</v>
      </c>
      <c r="C6" s="6">
        <v>12323.4</v>
      </c>
      <c r="D6" s="6">
        <v>83.3</v>
      </c>
      <c r="E6" s="6">
        <v>3741.4</v>
      </c>
      <c r="F6" s="6">
        <v>281.60000000000002</v>
      </c>
      <c r="G6" s="6">
        <v>181</v>
      </c>
      <c r="H6" s="6">
        <v>760.6</v>
      </c>
      <c r="I6" s="6">
        <v>4519.2</v>
      </c>
      <c r="J6" s="6">
        <v>177.4</v>
      </c>
      <c r="K6" s="6">
        <v>90.9</v>
      </c>
      <c r="L6" s="6">
        <v>19.7</v>
      </c>
      <c r="M6" s="6">
        <v>451.7</v>
      </c>
      <c r="N6" s="6">
        <v>64.3</v>
      </c>
      <c r="O6" s="6">
        <v>494.9</v>
      </c>
      <c r="P6" s="6">
        <v>401.2</v>
      </c>
      <c r="Q6" s="6">
        <v>680</v>
      </c>
      <c r="R6" s="6">
        <v>45.8</v>
      </c>
      <c r="S6" s="6">
        <v>96.9</v>
      </c>
      <c r="T6" s="6">
        <v>666.6</v>
      </c>
      <c r="U6" s="6">
        <v>597.9</v>
      </c>
      <c r="V6" s="6">
        <v>68.7</v>
      </c>
      <c r="W6" s="6">
        <v>5392.8</v>
      </c>
      <c r="X6" s="6">
        <v>46.8</v>
      </c>
      <c r="Y6" s="6">
        <v>95.6</v>
      </c>
      <c r="Z6" s="6">
        <v>265.3</v>
      </c>
      <c r="AA6" s="6">
        <v>712.2</v>
      </c>
      <c r="AB6" s="6">
        <v>603.6</v>
      </c>
      <c r="AC6" s="6">
        <v>37.4</v>
      </c>
      <c r="AD6" s="6">
        <v>60.8</v>
      </c>
      <c r="AE6" s="6">
        <v>165.3</v>
      </c>
      <c r="AF6" s="6">
        <v>61</v>
      </c>
      <c r="AG6" s="6">
        <v>61.5</v>
      </c>
      <c r="AH6" s="6">
        <v>106.9</v>
      </c>
      <c r="AI6" s="6">
        <v>548.1</v>
      </c>
      <c r="AJ6" s="6">
        <v>317.8</v>
      </c>
      <c r="AK6" s="6">
        <v>1179.2</v>
      </c>
      <c r="AL6" s="6">
        <v>171.2</v>
      </c>
      <c r="AM6" s="6">
        <v>183.9</v>
      </c>
      <c r="AN6" s="6">
        <v>136.30000000000001</v>
      </c>
      <c r="AO6" s="6">
        <v>593.70000000000005</v>
      </c>
      <c r="AP6" s="6">
        <v>7451</v>
      </c>
      <c r="AQ6" s="6">
        <v>1280</v>
      </c>
      <c r="AR6" s="6">
        <v>18.7</v>
      </c>
      <c r="AS6" s="6">
        <v>984.2</v>
      </c>
      <c r="AT6" s="6">
        <v>161.30000000000001</v>
      </c>
      <c r="AU6" s="6">
        <v>245</v>
      </c>
      <c r="AV6" s="6">
        <v>101.5</v>
      </c>
      <c r="AW6" s="6">
        <v>152.6</v>
      </c>
      <c r="AX6" s="6">
        <v>238.6</v>
      </c>
      <c r="AY6" s="6">
        <v>545.6</v>
      </c>
      <c r="AZ6" s="6">
        <v>2803.1</v>
      </c>
      <c r="BA6" s="6">
        <v>62.7</v>
      </c>
      <c r="BB6" s="6">
        <v>59.7</v>
      </c>
      <c r="BC6" s="6">
        <v>157.5</v>
      </c>
      <c r="BD6" s="6">
        <v>5347.8</v>
      </c>
      <c r="BE6" s="6">
        <v>280.8</v>
      </c>
      <c r="BF6" s="6">
        <v>85.3</v>
      </c>
      <c r="BG6" s="6">
        <v>415.8</v>
      </c>
      <c r="BH6" s="6">
        <v>42.7</v>
      </c>
      <c r="BI6" s="6">
        <v>238.7</v>
      </c>
      <c r="BJ6" s="6">
        <v>85.7</v>
      </c>
      <c r="BK6" s="6">
        <v>175.6</v>
      </c>
      <c r="BL6" s="6">
        <v>1104.8</v>
      </c>
      <c r="BM6" s="6">
        <v>452.2</v>
      </c>
      <c r="BN6" s="6">
        <v>218</v>
      </c>
      <c r="BO6" s="6">
        <v>165.9</v>
      </c>
      <c r="BP6" s="6">
        <v>737.8</v>
      </c>
      <c r="BQ6" s="6">
        <v>26855.5</v>
      </c>
      <c r="BR6" s="6">
        <v>1145</v>
      </c>
      <c r="BS6" s="6">
        <v>25710.5</v>
      </c>
      <c r="BT6" s="6">
        <v>46459.1</v>
      </c>
      <c r="BU6" s="6">
        <v>1187.7</v>
      </c>
      <c r="BV6" s="6">
        <v>1931.1</v>
      </c>
      <c r="BW6" s="6">
        <v>283</v>
      </c>
      <c r="BX6" s="6">
        <v>234.6</v>
      </c>
      <c r="BY6" s="6">
        <v>5399.2</v>
      </c>
      <c r="BZ6" s="6">
        <v>10834.7</v>
      </c>
      <c r="CA6" s="6">
        <v>1323.6</v>
      </c>
      <c r="CB6" s="6">
        <v>186.5</v>
      </c>
      <c r="CC6" s="6">
        <v>7093</v>
      </c>
      <c r="CD6" s="6">
        <v>749.4</v>
      </c>
      <c r="CE6" s="6">
        <v>305.7</v>
      </c>
      <c r="CF6" s="6">
        <v>1153</v>
      </c>
      <c r="CG6" s="6">
        <v>6573.5</v>
      </c>
      <c r="CH6" s="6">
        <v>493</v>
      </c>
      <c r="CI6" s="6">
        <v>1390.9</v>
      </c>
      <c r="CJ6" s="6">
        <v>4647.1000000000004</v>
      </c>
      <c r="CK6" s="6">
        <v>2505</v>
      </c>
      <c r="CL6" s="73">
        <v>5120.8999999999942</v>
      </c>
      <c r="CM6" s="73">
        <v>2098.5</v>
      </c>
      <c r="CN6" s="73">
        <v>2162.6999999999998</v>
      </c>
      <c r="CO6" s="73">
        <v>-139.60000000000036</v>
      </c>
      <c r="CP6" s="73">
        <v>1417.1999999999989</v>
      </c>
    </row>
    <row r="7" spans="1:94" x14ac:dyDescent="0.25">
      <c r="A7" s="1" t="s">
        <v>28</v>
      </c>
      <c r="B7" s="6">
        <v>113569.60000000001</v>
      </c>
      <c r="C7" s="6">
        <v>13142</v>
      </c>
      <c r="D7" s="6">
        <v>84.8</v>
      </c>
      <c r="E7" s="6">
        <v>4216.6000000000004</v>
      </c>
      <c r="F7" s="6">
        <v>304.2</v>
      </c>
      <c r="G7" s="6">
        <v>234.3</v>
      </c>
      <c r="H7" s="6">
        <v>786.7</v>
      </c>
      <c r="I7" s="6">
        <v>4429.6000000000004</v>
      </c>
      <c r="J7" s="6">
        <v>212.5</v>
      </c>
      <c r="K7" s="6">
        <v>96.3</v>
      </c>
      <c r="L7" s="6">
        <v>30.2</v>
      </c>
      <c r="M7" s="6">
        <v>545.4</v>
      </c>
      <c r="N7" s="6">
        <v>67.599999999999994</v>
      </c>
      <c r="O7" s="6">
        <v>546.1</v>
      </c>
      <c r="P7" s="6">
        <v>441.9</v>
      </c>
      <c r="Q7" s="6">
        <v>719.5</v>
      </c>
      <c r="R7" s="6">
        <v>52.5</v>
      </c>
      <c r="S7" s="6">
        <v>113</v>
      </c>
      <c r="T7" s="6">
        <v>736.7</v>
      </c>
      <c r="U7" s="6">
        <v>652.70000000000005</v>
      </c>
      <c r="V7" s="6">
        <v>84</v>
      </c>
      <c r="W7" s="6">
        <v>6256.1</v>
      </c>
      <c r="X7" s="6">
        <v>57.1</v>
      </c>
      <c r="Y7" s="6">
        <v>101.5</v>
      </c>
      <c r="Z7" s="6">
        <v>301.5</v>
      </c>
      <c r="AA7" s="6">
        <v>654.6</v>
      </c>
      <c r="AB7" s="6">
        <v>666.7</v>
      </c>
      <c r="AC7" s="6">
        <v>41.7</v>
      </c>
      <c r="AD7" s="6">
        <v>66.400000000000006</v>
      </c>
      <c r="AE7" s="6">
        <v>194.3</v>
      </c>
      <c r="AF7" s="6">
        <v>63.4</v>
      </c>
      <c r="AG7" s="6">
        <v>83.8</v>
      </c>
      <c r="AH7" s="6">
        <v>117.6</v>
      </c>
      <c r="AI7" s="6">
        <v>680</v>
      </c>
      <c r="AJ7" s="6">
        <v>373.3</v>
      </c>
      <c r="AK7" s="6">
        <v>1469.1</v>
      </c>
      <c r="AL7" s="6">
        <v>185.1</v>
      </c>
      <c r="AM7" s="6">
        <v>200</v>
      </c>
      <c r="AN7" s="6">
        <v>174</v>
      </c>
      <c r="AO7" s="6">
        <v>770.1</v>
      </c>
      <c r="AP7" s="6">
        <v>8925.7999999999993</v>
      </c>
      <c r="AQ7" s="6">
        <v>1395.7</v>
      </c>
      <c r="AR7" s="6">
        <v>22.1</v>
      </c>
      <c r="AS7" s="6">
        <v>1246.2</v>
      </c>
      <c r="AT7" s="6">
        <v>233.8</v>
      </c>
      <c r="AU7" s="6">
        <v>334.1</v>
      </c>
      <c r="AV7" s="6">
        <v>112.2</v>
      </c>
      <c r="AW7" s="6">
        <v>248.1</v>
      </c>
      <c r="AX7" s="6">
        <v>255.1</v>
      </c>
      <c r="AY7" s="6">
        <v>624</v>
      </c>
      <c r="AZ7" s="6">
        <v>3419.6</v>
      </c>
      <c r="BA7" s="6">
        <v>73.400000000000006</v>
      </c>
      <c r="BB7" s="6">
        <v>89.3</v>
      </c>
      <c r="BC7" s="6">
        <v>176.2</v>
      </c>
      <c r="BD7" s="6">
        <v>5905.5</v>
      </c>
      <c r="BE7" s="6">
        <v>302.2</v>
      </c>
      <c r="BF7" s="6">
        <v>87.1</v>
      </c>
      <c r="BG7" s="6">
        <v>507.2</v>
      </c>
      <c r="BH7" s="6">
        <v>59.7</v>
      </c>
      <c r="BI7" s="6">
        <v>262.10000000000002</v>
      </c>
      <c r="BJ7" s="6">
        <v>106.6</v>
      </c>
      <c r="BK7" s="6">
        <v>196.5</v>
      </c>
      <c r="BL7" s="6">
        <v>1293.0999999999999</v>
      </c>
      <c r="BM7" s="6">
        <v>496.3</v>
      </c>
      <c r="BN7" s="6">
        <v>269.10000000000002</v>
      </c>
      <c r="BO7" s="6">
        <v>171.3</v>
      </c>
      <c r="BP7" s="6">
        <v>706.5</v>
      </c>
      <c r="BQ7" s="6">
        <v>30168.3</v>
      </c>
      <c r="BR7" s="6">
        <v>1486.2</v>
      </c>
      <c r="BS7" s="6">
        <v>28682.1</v>
      </c>
      <c r="BT7" s="6">
        <v>48435.199999999997</v>
      </c>
      <c r="BU7" s="6">
        <v>1184.2</v>
      </c>
      <c r="BV7" s="6">
        <v>2017.8</v>
      </c>
      <c r="BW7" s="6">
        <v>352.3</v>
      </c>
      <c r="BX7" s="6">
        <v>247.1</v>
      </c>
      <c r="BY7" s="6">
        <v>5208.8</v>
      </c>
      <c r="BZ7" s="6">
        <v>10785.5</v>
      </c>
      <c r="CA7" s="6">
        <v>1377</v>
      </c>
      <c r="CB7" s="6">
        <v>207.3</v>
      </c>
      <c r="CC7" s="6">
        <v>7162.3</v>
      </c>
      <c r="CD7" s="6">
        <v>792.9</v>
      </c>
      <c r="CE7" s="6">
        <v>383.4</v>
      </c>
      <c r="CF7" s="6">
        <v>1173.5</v>
      </c>
      <c r="CG7" s="6">
        <v>7095</v>
      </c>
      <c r="CH7" s="6">
        <v>563.20000000000005</v>
      </c>
      <c r="CI7" s="6">
        <v>1431.6</v>
      </c>
      <c r="CJ7" s="6">
        <v>5558.3</v>
      </c>
      <c r="CK7" s="6">
        <v>2714.1</v>
      </c>
      <c r="CL7" s="73">
        <v>6122.5999999999985</v>
      </c>
      <c r="CM7" s="73">
        <v>2426.8000000000006</v>
      </c>
      <c r="CN7" s="73">
        <v>2541.1999999999989</v>
      </c>
      <c r="CO7" s="73">
        <v>-591.89999999999964</v>
      </c>
      <c r="CP7" s="73">
        <v>1540.5</v>
      </c>
    </row>
    <row r="8" spans="1:94" x14ac:dyDescent="0.25">
      <c r="A8" s="1" t="s">
        <v>29</v>
      </c>
      <c r="B8" s="6">
        <v>123791.2</v>
      </c>
      <c r="C8" s="6">
        <v>14326</v>
      </c>
      <c r="D8" s="6">
        <v>91.4</v>
      </c>
      <c r="E8" s="6">
        <v>4769</v>
      </c>
      <c r="F8" s="6">
        <v>324.39999999999998</v>
      </c>
      <c r="G8" s="6">
        <v>272.3</v>
      </c>
      <c r="H8" s="6">
        <v>905.1</v>
      </c>
      <c r="I8" s="6">
        <v>4407.8999999999996</v>
      </c>
      <c r="J8" s="6">
        <v>258.8</v>
      </c>
      <c r="K8" s="6">
        <v>106.9</v>
      </c>
      <c r="L8" s="6">
        <v>39.299999999999997</v>
      </c>
      <c r="M8" s="6">
        <v>688.5</v>
      </c>
      <c r="N8" s="6">
        <v>73.2</v>
      </c>
      <c r="O8" s="6">
        <v>622.6</v>
      </c>
      <c r="P8" s="6">
        <v>464.5</v>
      </c>
      <c r="Q8" s="6">
        <v>820.8</v>
      </c>
      <c r="R8" s="6">
        <v>55.1</v>
      </c>
      <c r="S8" s="6">
        <v>130.30000000000001</v>
      </c>
      <c r="T8" s="6">
        <v>783.6</v>
      </c>
      <c r="U8" s="6">
        <v>696.7</v>
      </c>
      <c r="V8" s="6">
        <v>86.9</v>
      </c>
      <c r="W8" s="6">
        <v>7231.5</v>
      </c>
      <c r="X8" s="6">
        <v>70.7</v>
      </c>
      <c r="Y8" s="6">
        <v>110.8</v>
      </c>
      <c r="Z8" s="6">
        <v>347.5</v>
      </c>
      <c r="AA8" s="6">
        <v>650.79999999999995</v>
      </c>
      <c r="AB8" s="6">
        <v>730</v>
      </c>
      <c r="AC8" s="6">
        <v>48.8</v>
      </c>
      <c r="AD8" s="6">
        <v>69.2</v>
      </c>
      <c r="AE8" s="6">
        <v>232.1</v>
      </c>
      <c r="AF8" s="6">
        <v>77.8</v>
      </c>
      <c r="AG8" s="6">
        <v>104.6</v>
      </c>
      <c r="AH8" s="6">
        <v>119.2</v>
      </c>
      <c r="AI8" s="6">
        <v>871.8</v>
      </c>
      <c r="AJ8" s="6">
        <v>471.5</v>
      </c>
      <c r="AK8" s="6">
        <v>1833.9</v>
      </c>
      <c r="AL8" s="6">
        <v>211.5</v>
      </c>
      <c r="AM8" s="6">
        <v>214.5</v>
      </c>
      <c r="AN8" s="6">
        <v>174.4</v>
      </c>
      <c r="AO8" s="6">
        <v>815.8</v>
      </c>
      <c r="AP8" s="6">
        <v>10735.7</v>
      </c>
      <c r="AQ8" s="6">
        <v>1619.1</v>
      </c>
      <c r="AR8" s="6">
        <v>29</v>
      </c>
      <c r="AS8" s="6">
        <v>1655.7</v>
      </c>
      <c r="AT8" s="6">
        <v>283.39999999999998</v>
      </c>
      <c r="AU8" s="6">
        <v>379.6</v>
      </c>
      <c r="AV8" s="6">
        <v>124.7</v>
      </c>
      <c r="AW8" s="6">
        <v>284.8</v>
      </c>
      <c r="AX8" s="6">
        <v>270.7</v>
      </c>
      <c r="AY8" s="6">
        <v>691.1</v>
      </c>
      <c r="AZ8" s="6">
        <v>4227.1000000000004</v>
      </c>
      <c r="BA8" s="6">
        <v>98.1</v>
      </c>
      <c r="BB8" s="6">
        <v>100.4</v>
      </c>
      <c r="BC8" s="6">
        <v>227.5</v>
      </c>
      <c r="BD8" s="6">
        <v>6751.5</v>
      </c>
      <c r="BE8" s="6">
        <v>334.7</v>
      </c>
      <c r="BF8" s="6">
        <v>98</v>
      </c>
      <c r="BG8" s="6">
        <v>602.29999999999995</v>
      </c>
      <c r="BH8" s="6">
        <v>94.4</v>
      </c>
      <c r="BI8" s="6">
        <v>326.7</v>
      </c>
      <c r="BJ8" s="6">
        <v>122.8</v>
      </c>
      <c r="BK8" s="6">
        <v>221.7</v>
      </c>
      <c r="BL8" s="6">
        <v>1551.3</v>
      </c>
      <c r="BM8" s="6">
        <v>565.29999999999995</v>
      </c>
      <c r="BN8" s="6">
        <v>310.7</v>
      </c>
      <c r="BO8" s="6">
        <v>182.4</v>
      </c>
      <c r="BP8" s="6">
        <v>783.9</v>
      </c>
      <c r="BQ8" s="6">
        <v>33617.199999999997</v>
      </c>
      <c r="BR8" s="6">
        <v>1857.3</v>
      </c>
      <c r="BS8" s="6">
        <v>31759.9</v>
      </c>
      <c r="BT8" s="6">
        <v>50345.8</v>
      </c>
      <c r="BU8" s="6">
        <v>1165.2</v>
      </c>
      <c r="BV8" s="6">
        <v>2176.6</v>
      </c>
      <c r="BW8" s="6">
        <v>408.8</v>
      </c>
      <c r="BX8" s="6">
        <v>269.2</v>
      </c>
      <c r="BY8" s="6">
        <v>5155.3</v>
      </c>
      <c r="BZ8" s="6">
        <v>10879.9</v>
      </c>
      <c r="CA8" s="6">
        <v>1550.2</v>
      </c>
      <c r="CB8" s="6">
        <v>230.3</v>
      </c>
      <c r="CC8" s="6">
        <v>7476.7</v>
      </c>
      <c r="CD8" s="6">
        <v>863.6</v>
      </c>
      <c r="CE8" s="6">
        <v>436</v>
      </c>
      <c r="CF8" s="6">
        <v>1200.9000000000001</v>
      </c>
      <c r="CG8" s="6">
        <v>7720.4</v>
      </c>
      <c r="CH8" s="6">
        <v>727.4</v>
      </c>
      <c r="CI8" s="6">
        <v>1399.7</v>
      </c>
      <c r="CJ8" s="6">
        <v>5572.1</v>
      </c>
      <c r="CK8" s="6">
        <v>2912.5</v>
      </c>
      <c r="CL8" s="73">
        <v>6209.1000000000058</v>
      </c>
      <c r="CM8" s="73">
        <v>2810.7</v>
      </c>
      <c r="CN8" s="73">
        <v>2850</v>
      </c>
      <c r="CO8" s="73">
        <v>129.89999999999964</v>
      </c>
      <c r="CP8" s="73">
        <v>1775.9000000000015</v>
      </c>
    </row>
    <row r="9" spans="1:94" x14ac:dyDescent="0.25">
      <c r="A9" s="1" t="s">
        <v>30</v>
      </c>
      <c r="B9" s="6">
        <v>141321.60000000001</v>
      </c>
      <c r="C9" s="6">
        <v>16267.7</v>
      </c>
      <c r="D9" s="6">
        <v>95.7</v>
      </c>
      <c r="E9" s="6">
        <v>5660.4</v>
      </c>
      <c r="F9" s="6">
        <v>342.9</v>
      </c>
      <c r="G9" s="6">
        <v>359.6</v>
      </c>
      <c r="H9" s="6">
        <v>996.3</v>
      </c>
      <c r="I9" s="6">
        <v>4682.6000000000004</v>
      </c>
      <c r="J9" s="6">
        <v>315.3</v>
      </c>
      <c r="K9" s="6">
        <v>125.8</v>
      </c>
      <c r="L9" s="6">
        <v>50.2</v>
      </c>
      <c r="M9" s="6">
        <v>875.8</v>
      </c>
      <c r="N9" s="6">
        <v>80.8</v>
      </c>
      <c r="O9" s="6">
        <v>660.7</v>
      </c>
      <c r="P9" s="6">
        <v>481.4</v>
      </c>
      <c r="Q9" s="6">
        <v>976.6</v>
      </c>
      <c r="R9" s="6">
        <v>58.9</v>
      </c>
      <c r="S9" s="6">
        <v>151.30000000000001</v>
      </c>
      <c r="T9" s="6">
        <v>947.4</v>
      </c>
      <c r="U9" s="6">
        <v>842.1</v>
      </c>
      <c r="V9" s="6">
        <v>105.3</v>
      </c>
      <c r="W9" s="6">
        <v>9274</v>
      </c>
      <c r="X9" s="6">
        <v>82.3</v>
      </c>
      <c r="Y9" s="6">
        <v>149</v>
      </c>
      <c r="Z9" s="6">
        <v>421.2</v>
      </c>
      <c r="AA9" s="6">
        <v>650.5</v>
      </c>
      <c r="AB9" s="6">
        <v>830.2</v>
      </c>
      <c r="AC9" s="6">
        <v>58.6</v>
      </c>
      <c r="AD9" s="6">
        <v>75.900000000000006</v>
      </c>
      <c r="AE9" s="6">
        <v>347.8</v>
      </c>
      <c r="AF9" s="6">
        <v>100</v>
      </c>
      <c r="AG9" s="6">
        <v>137.30000000000001</v>
      </c>
      <c r="AH9" s="6">
        <v>142.30000000000001</v>
      </c>
      <c r="AI9" s="6">
        <v>1145</v>
      </c>
      <c r="AJ9" s="6">
        <v>694.2</v>
      </c>
      <c r="AK9" s="6">
        <v>2584</v>
      </c>
      <c r="AL9" s="6">
        <v>295.89999999999998</v>
      </c>
      <c r="AM9" s="6">
        <v>263.89999999999998</v>
      </c>
      <c r="AN9" s="6">
        <v>208.6</v>
      </c>
      <c r="AO9" s="6">
        <v>1001.3</v>
      </c>
      <c r="AP9" s="6">
        <v>13255</v>
      </c>
      <c r="AQ9" s="6">
        <v>1961.1</v>
      </c>
      <c r="AR9" s="6">
        <v>32.4</v>
      </c>
      <c r="AS9" s="6">
        <v>2545.3000000000002</v>
      </c>
      <c r="AT9" s="6">
        <v>312</v>
      </c>
      <c r="AU9" s="6">
        <v>476</v>
      </c>
      <c r="AV9" s="6">
        <v>142.9</v>
      </c>
      <c r="AW9" s="6">
        <v>333.2</v>
      </c>
      <c r="AX9" s="6">
        <v>292.60000000000002</v>
      </c>
      <c r="AY9" s="6">
        <v>779.4</v>
      </c>
      <c r="AZ9" s="6">
        <v>5004.5</v>
      </c>
      <c r="BA9" s="6">
        <v>117.9</v>
      </c>
      <c r="BB9" s="6">
        <v>110.5</v>
      </c>
      <c r="BC9" s="6">
        <v>313.39999999999998</v>
      </c>
      <c r="BD9" s="6">
        <v>7830.1</v>
      </c>
      <c r="BE9" s="6">
        <v>385.4</v>
      </c>
      <c r="BF9" s="6">
        <v>107.3</v>
      </c>
      <c r="BG9" s="6">
        <v>746</v>
      </c>
      <c r="BH9" s="6">
        <v>128.69999999999999</v>
      </c>
      <c r="BI9" s="6">
        <v>419.7</v>
      </c>
      <c r="BJ9" s="6">
        <v>150.69999999999999</v>
      </c>
      <c r="BK9" s="6">
        <v>262.3</v>
      </c>
      <c r="BL9" s="6">
        <v>1830.2</v>
      </c>
      <c r="BM9" s="6">
        <v>614.5</v>
      </c>
      <c r="BN9" s="6">
        <v>366.3</v>
      </c>
      <c r="BO9" s="6">
        <v>205.5</v>
      </c>
      <c r="BP9" s="6">
        <v>896.3</v>
      </c>
      <c r="BQ9" s="6">
        <v>36800.5</v>
      </c>
      <c r="BR9" s="6">
        <v>2246.5</v>
      </c>
      <c r="BS9" s="6">
        <v>34554</v>
      </c>
      <c r="BT9" s="6">
        <v>56946.8</v>
      </c>
      <c r="BU9" s="6">
        <v>1321.3</v>
      </c>
      <c r="BV9" s="6">
        <v>2356.1</v>
      </c>
      <c r="BW9" s="6">
        <v>501.6</v>
      </c>
      <c r="BX9" s="6">
        <v>312.2</v>
      </c>
      <c r="BY9" s="6">
        <v>5515.3</v>
      </c>
      <c r="BZ9" s="6">
        <v>12203.2</v>
      </c>
      <c r="CA9" s="6">
        <v>1818.3</v>
      </c>
      <c r="CB9" s="6">
        <v>282.5</v>
      </c>
      <c r="CC9" s="6">
        <v>8451.7999999999993</v>
      </c>
      <c r="CD9" s="6">
        <v>999.1</v>
      </c>
      <c r="CE9" s="6">
        <v>548.70000000000005</v>
      </c>
      <c r="CF9" s="6">
        <v>1333.3</v>
      </c>
      <c r="CG9" s="6">
        <v>8879.7000000000007</v>
      </c>
      <c r="CH9" s="6">
        <v>749.8</v>
      </c>
      <c r="CI9" s="6">
        <v>1470.2</v>
      </c>
      <c r="CJ9" s="6">
        <v>6607.4</v>
      </c>
      <c r="CK9" s="6">
        <v>3374.3</v>
      </c>
      <c r="CL9" s="73">
        <v>7378.0999999999985</v>
      </c>
      <c r="CM9" s="73">
        <v>3499.0999999999995</v>
      </c>
      <c r="CN9" s="73">
        <v>3321.6000000000004</v>
      </c>
      <c r="CO9" s="73">
        <v>3.2000000000007276</v>
      </c>
      <c r="CP9" s="73">
        <v>2021.1000000000022</v>
      </c>
    </row>
    <row r="10" spans="1:94" x14ac:dyDescent="0.25">
      <c r="A10" s="1" t="s">
        <v>31</v>
      </c>
      <c r="B10" s="6">
        <v>155413.4</v>
      </c>
      <c r="C10" s="6">
        <v>19323.2</v>
      </c>
      <c r="D10" s="6">
        <v>98.6</v>
      </c>
      <c r="E10" s="6">
        <v>7574.8</v>
      </c>
      <c r="F10" s="6">
        <v>362.3</v>
      </c>
      <c r="G10" s="6">
        <v>430.6</v>
      </c>
      <c r="H10" s="6">
        <v>1083.5</v>
      </c>
      <c r="I10" s="6">
        <v>5254.1</v>
      </c>
      <c r="J10" s="6">
        <v>364.6</v>
      </c>
      <c r="K10" s="6">
        <v>147.9</v>
      </c>
      <c r="L10" s="6">
        <v>55.9</v>
      </c>
      <c r="M10" s="6">
        <v>1026.0999999999999</v>
      </c>
      <c r="N10" s="6">
        <v>89.6</v>
      </c>
      <c r="O10" s="6">
        <v>611.1</v>
      </c>
      <c r="P10" s="6">
        <v>516.4</v>
      </c>
      <c r="Q10" s="6">
        <v>1068.9000000000001</v>
      </c>
      <c r="R10" s="6">
        <v>63</v>
      </c>
      <c r="S10" s="6">
        <v>173</v>
      </c>
      <c r="T10" s="6">
        <v>1034.5</v>
      </c>
      <c r="U10" s="6">
        <v>927.5</v>
      </c>
      <c r="V10" s="6">
        <v>107</v>
      </c>
      <c r="W10" s="6">
        <v>10865.3</v>
      </c>
      <c r="X10" s="6">
        <v>104.1</v>
      </c>
      <c r="Y10" s="6">
        <v>185.1</v>
      </c>
      <c r="Z10" s="6">
        <v>518.5</v>
      </c>
      <c r="AA10" s="6">
        <v>641.5</v>
      </c>
      <c r="AB10" s="6">
        <v>1016.2</v>
      </c>
      <c r="AC10" s="6">
        <v>68.3</v>
      </c>
      <c r="AD10" s="6">
        <v>86</v>
      </c>
      <c r="AE10" s="6">
        <v>422</v>
      </c>
      <c r="AF10" s="6">
        <v>118.7</v>
      </c>
      <c r="AG10" s="6">
        <v>155.19999999999999</v>
      </c>
      <c r="AH10" s="6">
        <v>166.1</v>
      </c>
      <c r="AI10" s="6">
        <v>1421.3</v>
      </c>
      <c r="AJ10" s="6">
        <v>727.8</v>
      </c>
      <c r="AK10" s="6">
        <v>3097</v>
      </c>
      <c r="AL10" s="6">
        <v>341</v>
      </c>
      <c r="AM10" s="6">
        <v>299.8</v>
      </c>
      <c r="AN10" s="6">
        <v>244.3</v>
      </c>
      <c r="AO10" s="6">
        <v>1144.5</v>
      </c>
      <c r="AP10" s="6">
        <v>15396.9</v>
      </c>
      <c r="AQ10" s="6">
        <v>2371.6999999999998</v>
      </c>
      <c r="AR10" s="6">
        <v>38.5</v>
      </c>
      <c r="AS10" s="6">
        <v>3124.1</v>
      </c>
      <c r="AT10" s="6">
        <v>355.6</v>
      </c>
      <c r="AU10" s="6">
        <v>560.20000000000005</v>
      </c>
      <c r="AV10" s="6">
        <v>159.80000000000001</v>
      </c>
      <c r="AW10" s="6">
        <v>372</v>
      </c>
      <c r="AX10" s="6">
        <v>313.7</v>
      </c>
      <c r="AY10" s="6">
        <v>919.2</v>
      </c>
      <c r="AZ10" s="6">
        <v>5542.3</v>
      </c>
      <c r="BA10" s="6">
        <v>165.5</v>
      </c>
      <c r="BB10" s="6">
        <v>150.5</v>
      </c>
      <c r="BC10" s="6">
        <v>425.9</v>
      </c>
      <c r="BD10" s="6">
        <v>9169.5</v>
      </c>
      <c r="BE10" s="6">
        <v>457.8</v>
      </c>
      <c r="BF10" s="6">
        <v>118.2</v>
      </c>
      <c r="BG10" s="6">
        <v>891.9</v>
      </c>
      <c r="BH10" s="6">
        <v>159.69999999999999</v>
      </c>
      <c r="BI10" s="6">
        <v>520.9</v>
      </c>
      <c r="BJ10" s="6">
        <v>186.8</v>
      </c>
      <c r="BK10" s="6">
        <v>306.60000000000002</v>
      </c>
      <c r="BL10" s="6">
        <v>2331.3000000000002</v>
      </c>
      <c r="BM10" s="6">
        <v>666.8</v>
      </c>
      <c r="BN10" s="6">
        <v>338.7</v>
      </c>
      <c r="BO10" s="6">
        <v>280</v>
      </c>
      <c r="BP10" s="6">
        <v>1022.3</v>
      </c>
      <c r="BQ10" s="6">
        <v>38248.400000000001</v>
      </c>
      <c r="BR10" s="6">
        <v>2472.4</v>
      </c>
      <c r="BS10" s="6">
        <v>35775.9</v>
      </c>
      <c r="BT10" s="6">
        <v>61375.7</v>
      </c>
      <c r="BU10" s="6">
        <v>1426.2</v>
      </c>
      <c r="BV10" s="6">
        <v>2747.6</v>
      </c>
      <c r="BW10" s="6">
        <v>573.20000000000005</v>
      </c>
      <c r="BX10" s="6">
        <v>330.5</v>
      </c>
      <c r="BY10" s="6">
        <v>5843.6</v>
      </c>
      <c r="BZ10" s="6">
        <v>13240.6</v>
      </c>
      <c r="CA10" s="6">
        <v>2105.5</v>
      </c>
      <c r="CB10" s="6">
        <v>317.10000000000002</v>
      </c>
      <c r="CC10" s="6">
        <v>8918.2000000000007</v>
      </c>
      <c r="CD10" s="6">
        <v>1134</v>
      </c>
      <c r="CE10" s="6">
        <v>545.4</v>
      </c>
      <c r="CF10" s="6">
        <v>1324.3</v>
      </c>
      <c r="CG10" s="6">
        <v>9484.7000000000007</v>
      </c>
      <c r="CH10" s="6">
        <v>714.9</v>
      </c>
      <c r="CI10" s="6">
        <v>1605.2</v>
      </c>
      <c r="CJ10" s="6">
        <v>7699.2</v>
      </c>
      <c r="CK10" s="6">
        <v>3128.7</v>
      </c>
      <c r="CL10" s="73">
        <v>8481.4000000000015</v>
      </c>
      <c r="CM10" s="73">
        <v>4227.9999999999991</v>
      </c>
      <c r="CN10" s="73">
        <v>3852.6999999999989</v>
      </c>
      <c r="CO10" s="73">
        <v>87.200000000000728</v>
      </c>
      <c r="CP10" s="73">
        <v>2241.3999999999978</v>
      </c>
    </row>
    <row r="11" spans="1:94" x14ac:dyDescent="0.25">
      <c r="A11" s="1" t="s">
        <v>32</v>
      </c>
      <c r="B11" s="6">
        <v>151071.79999999999</v>
      </c>
      <c r="C11" s="6">
        <v>21468.7</v>
      </c>
      <c r="D11" s="6">
        <v>105.6</v>
      </c>
      <c r="E11" s="6">
        <v>8749.7000000000007</v>
      </c>
      <c r="F11" s="6">
        <v>379.9</v>
      </c>
      <c r="G11" s="6">
        <v>473.9</v>
      </c>
      <c r="H11" s="6">
        <v>1152.7</v>
      </c>
      <c r="I11" s="6">
        <v>6055.4</v>
      </c>
      <c r="J11" s="6">
        <v>345.7</v>
      </c>
      <c r="K11" s="6">
        <v>148.69999999999999</v>
      </c>
      <c r="L11" s="6">
        <v>67.099999999999994</v>
      </c>
      <c r="M11" s="6">
        <v>1043.3</v>
      </c>
      <c r="N11" s="6">
        <v>89</v>
      </c>
      <c r="O11" s="6">
        <v>593.4</v>
      </c>
      <c r="P11" s="6">
        <v>473.5</v>
      </c>
      <c r="Q11" s="6">
        <v>1122.5</v>
      </c>
      <c r="R11" s="6">
        <v>67.599999999999994</v>
      </c>
      <c r="S11" s="6">
        <v>189.6</v>
      </c>
      <c r="T11" s="6">
        <v>1065.8</v>
      </c>
      <c r="U11" s="6">
        <v>963.6</v>
      </c>
      <c r="V11" s="6">
        <v>102.2</v>
      </c>
      <c r="W11" s="6">
        <v>8982</v>
      </c>
      <c r="X11" s="6">
        <v>92.3</v>
      </c>
      <c r="Y11" s="6">
        <v>184.9</v>
      </c>
      <c r="Z11" s="6">
        <v>498.2</v>
      </c>
      <c r="AA11" s="6">
        <v>564.5</v>
      </c>
      <c r="AB11" s="6">
        <v>891.2</v>
      </c>
      <c r="AC11" s="6">
        <v>64.7</v>
      </c>
      <c r="AD11" s="6">
        <v>68.7</v>
      </c>
      <c r="AE11" s="6">
        <v>383.2</v>
      </c>
      <c r="AF11" s="6">
        <v>92.8</v>
      </c>
      <c r="AG11" s="6">
        <v>126.1</v>
      </c>
      <c r="AH11" s="6">
        <v>165.3</v>
      </c>
      <c r="AI11" s="6">
        <v>1160.3</v>
      </c>
      <c r="AJ11" s="6">
        <v>610.4</v>
      </c>
      <c r="AK11" s="6">
        <v>2275.4</v>
      </c>
      <c r="AL11" s="6">
        <v>283.39999999999998</v>
      </c>
      <c r="AM11" s="6">
        <v>282.60000000000002</v>
      </c>
      <c r="AN11" s="6">
        <v>249.6</v>
      </c>
      <c r="AO11" s="6">
        <v>874.6</v>
      </c>
      <c r="AP11" s="6">
        <v>15608.6</v>
      </c>
      <c r="AQ11" s="6">
        <v>2420.1999999999998</v>
      </c>
      <c r="AR11" s="6">
        <v>43.9</v>
      </c>
      <c r="AS11" s="6">
        <v>3227.6</v>
      </c>
      <c r="AT11" s="6">
        <v>334.2</v>
      </c>
      <c r="AU11" s="6">
        <v>540.79999999999995</v>
      </c>
      <c r="AV11" s="6">
        <v>156.80000000000001</v>
      </c>
      <c r="AW11" s="6">
        <v>381.3</v>
      </c>
      <c r="AX11" s="6">
        <v>355.9</v>
      </c>
      <c r="AY11" s="6">
        <v>881.2</v>
      </c>
      <c r="AZ11" s="6">
        <v>5450.2</v>
      </c>
      <c r="BA11" s="6">
        <v>184.5</v>
      </c>
      <c r="BB11" s="6">
        <v>168.5</v>
      </c>
      <c r="BC11" s="6">
        <v>467.9</v>
      </c>
      <c r="BD11" s="6">
        <v>9551.9</v>
      </c>
      <c r="BE11" s="6">
        <v>450.4</v>
      </c>
      <c r="BF11" s="6">
        <v>125.8</v>
      </c>
      <c r="BG11" s="6">
        <v>1094.7</v>
      </c>
      <c r="BH11" s="6">
        <v>202</v>
      </c>
      <c r="BI11" s="6">
        <v>438.7</v>
      </c>
      <c r="BJ11" s="6">
        <v>192.8</v>
      </c>
      <c r="BK11" s="6">
        <v>329.7</v>
      </c>
      <c r="BL11" s="6">
        <v>2207.1999999999998</v>
      </c>
      <c r="BM11" s="6">
        <v>702.6</v>
      </c>
      <c r="BN11" s="6">
        <v>358.9</v>
      </c>
      <c r="BO11" s="6">
        <v>313.3</v>
      </c>
      <c r="BP11" s="6">
        <v>1118.4000000000001</v>
      </c>
      <c r="BQ11" s="6">
        <v>37791.699999999997</v>
      </c>
      <c r="BR11" s="6">
        <v>2302.8000000000002</v>
      </c>
      <c r="BS11" s="6">
        <v>35488.9</v>
      </c>
      <c r="BT11" s="6">
        <v>56603</v>
      </c>
      <c r="BU11" s="6">
        <v>1362.4</v>
      </c>
      <c r="BV11" s="6">
        <v>2642.4</v>
      </c>
      <c r="BW11" s="6">
        <v>499.4</v>
      </c>
      <c r="BX11" s="6">
        <v>283.3</v>
      </c>
      <c r="BY11" s="6">
        <v>5504.5</v>
      </c>
      <c r="BZ11" s="6">
        <v>12584.5</v>
      </c>
      <c r="CA11" s="6">
        <v>2074.6</v>
      </c>
      <c r="CB11" s="6">
        <v>305.39999999999998</v>
      </c>
      <c r="CC11" s="6">
        <v>8215</v>
      </c>
      <c r="CD11" s="6">
        <v>1090.8</v>
      </c>
      <c r="CE11" s="6">
        <v>470.6</v>
      </c>
      <c r="CF11" s="6">
        <v>1238.3</v>
      </c>
      <c r="CG11" s="6">
        <v>8162.6</v>
      </c>
      <c r="CH11" s="6">
        <v>570</v>
      </c>
      <c r="CI11" s="6">
        <v>1579.1</v>
      </c>
      <c r="CJ11" s="6">
        <v>7054.3</v>
      </c>
      <c r="CK11" s="6">
        <v>2735.6</v>
      </c>
      <c r="CL11" s="73">
        <v>7755.0999999999913</v>
      </c>
      <c r="CM11" s="73">
        <v>3707</v>
      </c>
      <c r="CN11" s="73">
        <v>4007.9000000000015</v>
      </c>
      <c r="CO11" s="73">
        <v>1045.2999999999993</v>
      </c>
      <c r="CP11" s="73">
        <v>2339.4000000000015</v>
      </c>
    </row>
    <row r="12" spans="1:94" x14ac:dyDescent="0.25">
      <c r="A12" s="1" t="s">
        <v>33</v>
      </c>
      <c r="B12" s="6">
        <v>158340.5</v>
      </c>
      <c r="C12" s="6">
        <v>25079.1</v>
      </c>
      <c r="D12" s="6">
        <v>118.1</v>
      </c>
      <c r="E12" s="6">
        <v>10207.200000000001</v>
      </c>
      <c r="F12" s="6">
        <v>401.7</v>
      </c>
      <c r="G12" s="6">
        <v>683.5</v>
      </c>
      <c r="H12" s="6">
        <v>1477.9</v>
      </c>
      <c r="I12" s="6">
        <v>6897.9</v>
      </c>
      <c r="J12" s="6">
        <v>375.7</v>
      </c>
      <c r="K12" s="6">
        <v>179.6</v>
      </c>
      <c r="L12" s="6">
        <v>76.2</v>
      </c>
      <c r="M12" s="6">
        <v>1194.9000000000001</v>
      </c>
      <c r="N12" s="6">
        <v>97.6</v>
      </c>
      <c r="O12" s="6">
        <v>761.6</v>
      </c>
      <c r="P12" s="6">
        <v>513.4</v>
      </c>
      <c r="Q12" s="6">
        <v>1323.4</v>
      </c>
      <c r="R12" s="6">
        <v>74.3</v>
      </c>
      <c r="S12" s="6">
        <v>201.2</v>
      </c>
      <c r="T12" s="6">
        <v>1325.3</v>
      </c>
      <c r="U12" s="6">
        <v>1204.9000000000001</v>
      </c>
      <c r="V12" s="6">
        <v>120.3</v>
      </c>
      <c r="W12" s="6">
        <v>9863</v>
      </c>
      <c r="X12" s="6">
        <v>107.7</v>
      </c>
      <c r="Y12" s="6">
        <v>179.4</v>
      </c>
      <c r="Z12" s="6">
        <v>460.7</v>
      </c>
      <c r="AA12" s="6">
        <v>561.1</v>
      </c>
      <c r="AB12" s="6">
        <v>883.6</v>
      </c>
      <c r="AC12" s="6">
        <v>54.8</v>
      </c>
      <c r="AD12" s="6">
        <v>90</v>
      </c>
      <c r="AE12" s="6">
        <v>374</v>
      </c>
      <c r="AF12" s="6">
        <v>82.2</v>
      </c>
      <c r="AG12" s="6">
        <v>122.2</v>
      </c>
      <c r="AH12" s="6">
        <v>166.1</v>
      </c>
      <c r="AI12" s="6">
        <v>1296.7</v>
      </c>
      <c r="AJ12" s="6">
        <v>576.70000000000005</v>
      </c>
      <c r="AK12" s="6">
        <v>3004.5</v>
      </c>
      <c r="AL12" s="6">
        <v>252.6</v>
      </c>
      <c r="AM12" s="6">
        <v>264</v>
      </c>
      <c r="AN12" s="6">
        <v>246.2</v>
      </c>
      <c r="AO12" s="6">
        <v>1026</v>
      </c>
      <c r="AP12" s="6">
        <v>18724.599999999999</v>
      </c>
      <c r="AQ12" s="6">
        <v>2904.2</v>
      </c>
      <c r="AR12" s="6">
        <v>46.5</v>
      </c>
      <c r="AS12" s="6">
        <v>4152.7</v>
      </c>
      <c r="AT12" s="6">
        <v>396.1</v>
      </c>
      <c r="AU12" s="6">
        <v>679.1</v>
      </c>
      <c r="AV12" s="6">
        <v>179.2</v>
      </c>
      <c r="AW12" s="6">
        <v>428.3</v>
      </c>
      <c r="AX12" s="6">
        <v>382.9</v>
      </c>
      <c r="AY12" s="6">
        <v>946.7</v>
      </c>
      <c r="AZ12" s="6">
        <v>6571.3</v>
      </c>
      <c r="BA12" s="6">
        <v>235.4</v>
      </c>
      <c r="BB12" s="6">
        <v>228.2</v>
      </c>
      <c r="BC12" s="6">
        <v>494.4</v>
      </c>
      <c r="BD12" s="6">
        <v>10962.7</v>
      </c>
      <c r="BE12" s="6">
        <v>484.7</v>
      </c>
      <c r="BF12" s="6">
        <v>131.5</v>
      </c>
      <c r="BG12" s="6">
        <v>1279.7</v>
      </c>
      <c r="BH12" s="6">
        <v>257.2</v>
      </c>
      <c r="BI12" s="6">
        <v>468.6</v>
      </c>
      <c r="BJ12" s="6">
        <v>206.6</v>
      </c>
      <c r="BK12" s="6">
        <v>359.3</v>
      </c>
      <c r="BL12" s="6">
        <v>2710.6</v>
      </c>
      <c r="BM12" s="6">
        <v>771.5</v>
      </c>
      <c r="BN12" s="6">
        <v>465.9</v>
      </c>
      <c r="BO12" s="6">
        <v>325.2</v>
      </c>
      <c r="BP12" s="6">
        <v>1238.2</v>
      </c>
      <c r="BQ12" s="6">
        <v>37594.1</v>
      </c>
      <c r="BR12" s="6">
        <v>2668.6</v>
      </c>
      <c r="BS12" s="6">
        <v>34925.5</v>
      </c>
      <c r="BT12" s="6">
        <v>54791.7</v>
      </c>
      <c r="BU12" s="6">
        <v>1335.7</v>
      </c>
      <c r="BV12" s="6">
        <v>2563.4</v>
      </c>
      <c r="BW12" s="6">
        <v>446.6</v>
      </c>
      <c r="BX12" s="6">
        <v>279.8</v>
      </c>
      <c r="BY12" s="6">
        <v>5205.1000000000004</v>
      </c>
      <c r="BZ12" s="6">
        <v>12067.1</v>
      </c>
      <c r="CA12" s="6">
        <v>1895</v>
      </c>
      <c r="CB12" s="6">
        <v>293.5</v>
      </c>
      <c r="CC12" s="6">
        <v>7814</v>
      </c>
      <c r="CD12" s="6">
        <v>1034.8</v>
      </c>
      <c r="CE12" s="6">
        <v>470.2</v>
      </c>
      <c r="CF12" s="6">
        <v>1129.5999999999999</v>
      </c>
      <c r="CG12" s="6">
        <v>7218.7</v>
      </c>
      <c r="CH12" s="6">
        <v>645.70000000000005</v>
      </c>
      <c r="CI12" s="6">
        <v>1644.9</v>
      </c>
      <c r="CJ12" s="6">
        <v>7754.2</v>
      </c>
      <c r="CK12" s="6">
        <v>2773</v>
      </c>
      <c r="CL12" s="73">
        <v>8444.7999999999956</v>
      </c>
      <c r="CM12" s="73">
        <v>3770</v>
      </c>
      <c r="CN12" s="73">
        <v>4472.0999999999985</v>
      </c>
      <c r="CO12" s="73">
        <v>1573.4000000000015</v>
      </c>
      <c r="CP12" s="73">
        <v>2818.2999999999956</v>
      </c>
    </row>
    <row r="13" spans="1:94" x14ac:dyDescent="0.25">
      <c r="A13" s="1" t="s">
        <v>34</v>
      </c>
      <c r="B13" s="6">
        <v>172760</v>
      </c>
      <c r="C13" s="6">
        <v>30884.6</v>
      </c>
      <c r="D13" s="6">
        <v>137.9</v>
      </c>
      <c r="E13" s="6">
        <v>12800.6</v>
      </c>
      <c r="F13" s="6">
        <v>423.6</v>
      </c>
      <c r="G13" s="6">
        <v>890.8</v>
      </c>
      <c r="H13" s="6">
        <v>1733.3</v>
      </c>
      <c r="I13" s="6">
        <v>8908.4</v>
      </c>
      <c r="J13" s="6">
        <v>428.8</v>
      </c>
      <c r="K13" s="6">
        <v>199.9</v>
      </c>
      <c r="L13" s="6">
        <v>93.3</v>
      </c>
      <c r="M13" s="6">
        <v>1360</v>
      </c>
      <c r="N13" s="6">
        <v>111.5</v>
      </c>
      <c r="O13" s="6">
        <v>891.6</v>
      </c>
      <c r="P13" s="6">
        <v>574.1</v>
      </c>
      <c r="Q13" s="6">
        <v>1456.6</v>
      </c>
      <c r="R13" s="6">
        <v>100.4</v>
      </c>
      <c r="S13" s="6">
        <v>218.8</v>
      </c>
      <c r="T13" s="6">
        <v>1561.4</v>
      </c>
      <c r="U13" s="6">
        <v>1415.7</v>
      </c>
      <c r="V13" s="6">
        <v>145.6</v>
      </c>
      <c r="W13" s="6">
        <v>10913</v>
      </c>
      <c r="X13" s="6">
        <v>134.5</v>
      </c>
      <c r="Y13" s="6">
        <v>192.5</v>
      </c>
      <c r="Z13" s="6">
        <v>500.4</v>
      </c>
      <c r="AA13" s="6">
        <v>563.1</v>
      </c>
      <c r="AB13" s="6">
        <v>916.2</v>
      </c>
      <c r="AC13" s="6">
        <v>60.3</v>
      </c>
      <c r="AD13" s="6">
        <v>105.8</v>
      </c>
      <c r="AE13" s="6">
        <v>390.1</v>
      </c>
      <c r="AF13" s="6">
        <v>90.4</v>
      </c>
      <c r="AG13" s="6">
        <v>131.4</v>
      </c>
      <c r="AH13" s="6">
        <v>184.3</v>
      </c>
      <c r="AI13" s="6">
        <v>1319.3</v>
      </c>
      <c r="AJ13" s="6">
        <v>606.4</v>
      </c>
      <c r="AK13" s="6">
        <v>3655.4</v>
      </c>
      <c r="AL13" s="6">
        <v>290.7</v>
      </c>
      <c r="AM13" s="6">
        <v>283.2</v>
      </c>
      <c r="AN13" s="6">
        <v>256.7</v>
      </c>
      <c r="AO13" s="6">
        <v>1112.2</v>
      </c>
      <c r="AP13" s="6">
        <v>21811.7</v>
      </c>
      <c r="AQ13" s="6">
        <v>3564.2</v>
      </c>
      <c r="AR13" s="6">
        <v>55.9</v>
      </c>
      <c r="AS13" s="6">
        <v>5283.6</v>
      </c>
      <c r="AT13" s="6">
        <v>460.4</v>
      </c>
      <c r="AU13" s="6">
        <v>741.4</v>
      </c>
      <c r="AV13" s="6">
        <v>187.5</v>
      </c>
      <c r="AW13" s="6">
        <v>463.9</v>
      </c>
      <c r="AX13" s="6">
        <v>419.8</v>
      </c>
      <c r="AY13" s="6">
        <v>1013.9</v>
      </c>
      <c r="AZ13" s="6">
        <v>7341.9</v>
      </c>
      <c r="BA13" s="6">
        <v>296.7</v>
      </c>
      <c r="BB13" s="6">
        <v>251.6</v>
      </c>
      <c r="BC13" s="6">
        <v>526.9</v>
      </c>
      <c r="BD13" s="6">
        <v>11989</v>
      </c>
      <c r="BE13" s="6">
        <v>548.5</v>
      </c>
      <c r="BF13" s="6">
        <v>155.1</v>
      </c>
      <c r="BG13" s="6">
        <v>1106.5999999999999</v>
      </c>
      <c r="BH13" s="6">
        <v>317.39999999999998</v>
      </c>
      <c r="BI13" s="6">
        <v>468.3</v>
      </c>
      <c r="BJ13" s="6">
        <v>218.4</v>
      </c>
      <c r="BK13" s="6">
        <v>414.6</v>
      </c>
      <c r="BL13" s="6">
        <v>3204.9</v>
      </c>
      <c r="BM13" s="6">
        <v>847.5</v>
      </c>
      <c r="BN13" s="6">
        <v>519.1</v>
      </c>
      <c r="BO13" s="6">
        <v>371.1</v>
      </c>
      <c r="BP13" s="6">
        <v>1335.6</v>
      </c>
      <c r="BQ13" s="6">
        <v>38603.599999999999</v>
      </c>
      <c r="BR13" s="6">
        <v>2871.4</v>
      </c>
      <c r="BS13" s="6">
        <v>35732.199999999997</v>
      </c>
      <c r="BT13" s="6">
        <v>56996.800000000003</v>
      </c>
      <c r="BU13" s="6">
        <v>1452.9</v>
      </c>
      <c r="BV13" s="6">
        <v>2791.6</v>
      </c>
      <c r="BW13" s="6">
        <v>480.2</v>
      </c>
      <c r="BX13" s="6">
        <v>324.2</v>
      </c>
      <c r="BY13" s="6">
        <v>5546.2</v>
      </c>
      <c r="BZ13" s="6">
        <v>12911.5</v>
      </c>
      <c r="CA13" s="6">
        <v>1813.5</v>
      </c>
      <c r="CB13" s="6">
        <v>295.89999999999998</v>
      </c>
      <c r="CC13" s="6">
        <v>8135.8</v>
      </c>
      <c r="CD13" s="6">
        <v>1078.5999999999999</v>
      </c>
      <c r="CE13" s="6">
        <v>531</v>
      </c>
      <c r="CF13" s="6">
        <v>1107</v>
      </c>
      <c r="CG13" s="6">
        <v>7248.1</v>
      </c>
      <c r="CH13" s="6">
        <v>734.5</v>
      </c>
      <c r="CI13" s="6">
        <v>1930.2</v>
      </c>
      <c r="CJ13" s="6">
        <v>7439</v>
      </c>
      <c r="CK13" s="6">
        <v>2952.9</v>
      </c>
      <c r="CL13" s="73">
        <v>8193.7000000000044</v>
      </c>
      <c r="CM13" s="73">
        <v>3979.5999999999995</v>
      </c>
      <c r="CN13" s="73">
        <v>4910.0000000000036</v>
      </c>
      <c r="CO13" s="73">
        <v>2696.7000000000007</v>
      </c>
      <c r="CP13" s="73">
        <v>3267.5</v>
      </c>
    </row>
    <row r="14" spans="1:94" x14ac:dyDescent="0.25">
      <c r="A14" s="1" t="s">
        <v>35</v>
      </c>
      <c r="B14" s="6">
        <v>175471</v>
      </c>
      <c r="C14" s="6">
        <v>33856.400000000001</v>
      </c>
      <c r="D14" s="6">
        <v>156.4</v>
      </c>
      <c r="E14" s="6">
        <v>15211.5</v>
      </c>
      <c r="F14" s="6">
        <v>445.8</v>
      </c>
      <c r="G14" s="6">
        <v>1044.2</v>
      </c>
      <c r="H14" s="6">
        <v>1839.8</v>
      </c>
      <c r="I14" s="6">
        <v>8710.6</v>
      </c>
      <c r="J14" s="6">
        <v>474.6</v>
      </c>
      <c r="K14" s="6">
        <v>210.2</v>
      </c>
      <c r="L14" s="6">
        <v>96.2</v>
      </c>
      <c r="M14" s="6">
        <v>1468.2</v>
      </c>
      <c r="N14" s="6">
        <v>117</v>
      </c>
      <c r="O14" s="6">
        <v>966.4</v>
      </c>
      <c r="P14" s="6">
        <v>591.1</v>
      </c>
      <c r="Q14" s="6">
        <v>1516.7</v>
      </c>
      <c r="R14" s="6">
        <v>117</v>
      </c>
      <c r="S14" s="6">
        <v>265.3</v>
      </c>
      <c r="T14" s="6">
        <v>1640.8</v>
      </c>
      <c r="U14" s="6">
        <v>1481.2</v>
      </c>
      <c r="V14" s="6">
        <v>159.6</v>
      </c>
      <c r="W14" s="6">
        <v>10864.8</v>
      </c>
      <c r="X14" s="6">
        <v>102.9</v>
      </c>
      <c r="Y14" s="6">
        <v>179.3</v>
      </c>
      <c r="Z14" s="6">
        <v>468.1</v>
      </c>
      <c r="AA14" s="6">
        <v>521.79999999999995</v>
      </c>
      <c r="AB14" s="6">
        <v>785.9</v>
      </c>
      <c r="AC14" s="6">
        <v>56</v>
      </c>
      <c r="AD14" s="6">
        <v>127</v>
      </c>
      <c r="AE14" s="6">
        <v>394.5</v>
      </c>
      <c r="AF14" s="6">
        <v>87.8</v>
      </c>
      <c r="AG14" s="6">
        <v>125.4</v>
      </c>
      <c r="AH14" s="6">
        <v>183</v>
      </c>
      <c r="AI14" s="6">
        <v>1257.2</v>
      </c>
      <c r="AJ14" s="6">
        <v>533.70000000000005</v>
      </c>
      <c r="AK14" s="6">
        <v>3852.2</v>
      </c>
      <c r="AL14" s="6">
        <v>252.7</v>
      </c>
      <c r="AM14" s="6">
        <v>274.5</v>
      </c>
      <c r="AN14" s="6">
        <v>232.6</v>
      </c>
      <c r="AO14" s="6">
        <v>1305.5</v>
      </c>
      <c r="AP14" s="6">
        <v>23367.599999999999</v>
      </c>
      <c r="AQ14" s="6">
        <v>4168.1000000000004</v>
      </c>
      <c r="AR14" s="6">
        <v>65.7</v>
      </c>
      <c r="AS14" s="6">
        <v>5588.4</v>
      </c>
      <c r="AT14" s="6">
        <v>493.2</v>
      </c>
      <c r="AU14" s="6">
        <v>808.3</v>
      </c>
      <c r="AV14" s="6">
        <v>194</v>
      </c>
      <c r="AW14" s="6">
        <v>472.1</v>
      </c>
      <c r="AX14" s="6">
        <v>466.6</v>
      </c>
      <c r="AY14" s="6">
        <v>1050.8</v>
      </c>
      <c r="AZ14" s="6">
        <v>7552</v>
      </c>
      <c r="BA14" s="6">
        <v>412.2</v>
      </c>
      <c r="BB14" s="6">
        <v>309.39999999999998</v>
      </c>
      <c r="BC14" s="6">
        <v>495.7</v>
      </c>
      <c r="BD14" s="6">
        <v>13568.8</v>
      </c>
      <c r="BE14" s="6">
        <v>585.1</v>
      </c>
      <c r="BF14" s="6">
        <v>162.9</v>
      </c>
      <c r="BG14" s="6">
        <v>1143.7</v>
      </c>
      <c r="BH14" s="6">
        <v>342.6</v>
      </c>
      <c r="BI14" s="6">
        <v>415.9</v>
      </c>
      <c r="BJ14" s="6">
        <v>265.39999999999998</v>
      </c>
      <c r="BK14" s="6">
        <v>454.2</v>
      </c>
      <c r="BL14" s="6">
        <v>3999.3</v>
      </c>
      <c r="BM14" s="6">
        <v>916</v>
      </c>
      <c r="BN14" s="6">
        <v>507.1</v>
      </c>
      <c r="BO14" s="6">
        <v>368.2</v>
      </c>
      <c r="BP14" s="6">
        <v>1441.8</v>
      </c>
      <c r="BQ14" s="6">
        <v>39347.300000000003</v>
      </c>
      <c r="BR14" s="6">
        <v>2894.9</v>
      </c>
      <c r="BS14" s="6">
        <v>36452.400000000001</v>
      </c>
      <c r="BT14" s="6">
        <v>52825.2</v>
      </c>
      <c r="BU14" s="6">
        <v>1390.2</v>
      </c>
      <c r="BV14" s="6">
        <v>2605.1</v>
      </c>
      <c r="BW14" s="6">
        <v>438</v>
      </c>
      <c r="BX14" s="6">
        <v>298.89999999999998</v>
      </c>
      <c r="BY14" s="6">
        <v>5140.1000000000004</v>
      </c>
      <c r="BZ14" s="6">
        <v>11847.4</v>
      </c>
      <c r="CA14" s="6">
        <v>1480.2</v>
      </c>
      <c r="CB14" s="6">
        <v>270.39999999999998</v>
      </c>
      <c r="CC14" s="6">
        <v>7496.6</v>
      </c>
      <c r="CD14" s="6">
        <v>1004.5</v>
      </c>
      <c r="CE14" s="6">
        <v>523.5</v>
      </c>
      <c r="CF14" s="6">
        <v>953.6</v>
      </c>
      <c r="CG14" s="6">
        <v>6344.8</v>
      </c>
      <c r="CH14" s="6">
        <v>713.3</v>
      </c>
      <c r="CI14" s="6">
        <v>1831.7</v>
      </c>
      <c r="CJ14" s="6">
        <v>7224.4</v>
      </c>
      <c r="CK14" s="6">
        <v>3042.8</v>
      </c>
      <c r="CL14" s="73">
        <v>7967.5999999999913</v>
      </c>
      <c r="CM14" s="73">
        <v>3661.9999999999991</v>
      </c>
      <c r="CN14" s="73">
        <v>5256.4999999999964</v>
      </c>
      <c r="CO14" s="73">
        <v>4429.7999999999993</v>
      </c>
      <c r="CP14" s="73">
        <v>3574.7000000000007</v>
      </c>
    </row>
    <row r="15" spans="1:94" x14ac:dyDescent="0.25">
      <c r="A15" s="1" t="s">
        <v>36</v>
      </c>
      <c r="B15" s="6">
        <v>183150</v>
      </c>
      <c r="C15" s="6">
        <v>36379</v>
      </c>
      <c r="D15" s="6">
        <v>173.9</v>
      </c>
      <c r="E15" s="6">
        <v>18646.900000000001</v>
      </c>
      <c r="F15" s="6">
        <v>472</v>
      </c>
      <c r="G15" s="6">
        <v>1259.9000000000001</v>
      </c>
      <c r="H15" s="6">
        <v>1874.6</v>
      </c>
      <c r="I15" s="6">
        <v>6914.5</v>
      </c>
      <c r="J15" s="6">
        <v>527.79999999999995</v>
      </c>
      <c r="K15" s="6">
        <v>219</v>
      </c>
      <c r="L15" s="6">
        <v>101.9</v>
      </c>
      <c r="M15" s="6">
        <v>1590</v>
      </c>
      <c r="N15" s="6">
        <v>122.2</v>
      </c>
      <c r="O15" s="6">
        <v>1085.7</v>
      </c>
      <c r="P15" s="6">
        <v>605</v>
      </c>
      <c r="Q15" s="6">
        <v>1645.6</v>
      </c>
      <c r="R15" s="6">
        <v>127.9</v>
      </c>
      <c r="S15" s="6">
        <v>320</v>
      </c>
      <c r="T15" s="6">
        <v>1622.9</v>
      </c>
      <c r="U15" s="6">
        <v>1452.2</v>
      </c>
      <c r="V15" s="6">
        <v>170.7</v>
      </c>
      <c r="W15" s="6">
        <v>11741.8</v>
      </c>
      <c r="X15" s="6">
        <v>136.69999999999999</v>
      </c>
      <c r="Y15" s="6">
        <v>186</v>
      </c>
      <c r="Z15" s="6">
        <v>504.1</v>
      </c>
      <c r="AA15" s="6">
        <v>584.1</v>
      </c>
      <c r="AB15" s="6">
        <v>750</v>
      </c>
      <c r="AC15" s="6">
        <v>59.7</v>
      </c>
      <c r="AD15" s="6">
        <v>124.3</v>
      </c>
      <c r="AE15" s="6">
        <v>444.9</v>
      </c>
      <c r="AF15" s="6">
        <v>95.8</v>
      </c>
      <c r="AG15" s="6">
        <v>136.19999999999999</v>
      </c>
      <c r="AH15" s="6">
        <v>199.8</v>
      </c>
      <c r="AI15" s="6">
        <v>1383.7</v>
      </c>
      <c r="AJ15" s="6">
        <v>587.5</v>
      </c>
      <c r="AK15" s="6">
        <v>4202.1000000000004</v>
      </c>
      <c r="AL15" s="6">
        <v>284</v>
      </c>
      <c r="AM15" s="6">
        <v>281.5</v>
      </c>
      <c r="AN15" s="6">
        <v>234.4</v>
      </c>
      <c r="AO15" s="6">
        <v>1409</v>
      </c>
      <c r="AP15" s="6">
        <v>24690.400000000001</v>
      </c>
      <c r="AQ15" s="6">
        <v>4366.5</v>
      </c>
      <c r="AR15" s="6">
        <v>75.8</v>
      </c>
      <c r="AS15" s="6">
        <v>5795.9</v>
      </c>
      <c r="AT15" s="6">
        <v>545.79999999999995</v>
      </c>
      <c r="AU15" s="6">
        <v>855.9</v>
      </c>
      <c r="AV15" s="6">
        <v>200.8</v>
      </c>
      <c r="AW15" s="6">
        <v>466.8</v>
      </c>
      <c r="AX15" s="6">
        <v>515.79999999999995</v>
      </c>
      <c r="AY15" s="6">
        <v>1102.3</v>
      </c>
      <c r="AZ15" s="6">
        <v>8262.2000000000007</v>
      </c>
      <c r="BA15" s="6">
        <v>419</v>
      </c>
      <c r="BB15" s="6">
        <v>376.6</v>
      </c>
      <c r="BC15" s="6">
        <v>319.8</v>
      </c>
      <c r="BD15" s="6">
        <v>15067.6</v>
      </c>
      <c r="BE15" s="6">
        <v>622.6</v>
      </c>
      <c r="BF15" s="6">
        <v>194.1</v>
      </c>
      <c r="BG15" s="6">
        <v>1051.5999999999999</v>
      </c>
      <c r="BH15" s="6">
        <v>328.2</v>
      </c>
      <c r="BI15" s="6">
        <v>419.2</v>
      </c>
      <c r="BJ15" s="6">
        <v>280.5</v>
      </c>
      <c r="BK15" s="6">
        <v>540</v>
      </c>
      <c r="BL15" s="6">
        <v>4933.5</v>
      </c>
      <c r="BM15" s="6">
        <v>980.5</v>
      </c>
      <c r="BN15" s="6">
        <v>476.2</v>
      </c>
      <c r="BO15" s="6">
        <v>402.2</v>
      </c>
      <c r="BP15" s="6">
        <v>1572.1</v>
      </c>
      <c r="BQ15" s="6">
        <v>39643.699999999997</v>
      </c>
      <c r="BR15" s="6">
        <v>2853.1</v>
      </c>
      <c r="BS15" s="6">
        <v>36790.6</v>
      </c>
      <c r="BT15" s="6">
        <v>54004.6</v>
      </c>
      <c r="BU15" s="6">
        <v>1493.9</v>
      </c>
      <c r="BV15" s="6">
        <v>2713.4</v>
      </c>
      <c r="BW15" s="6">
        <v>582.29999999999995</v>
      </c>
      <c r="BX15" s="6">
        <v>330.6</v>
      </c>
      <c r="BY15" s="6">
        <v>5216.7</v>
      </c>
      <c r="BZ15" s="6">
        <v>12433.5</v>
      </c>
      <c r="CA15" s="6">
        <v>1319.1</v>
      </c>
      <c r="CB15" s="6">
        <v>282.5</v>
      </c>
      <c r="CC15" s="6">
        <v>7623.3</v>
      </c>
      <c r="CD15" s="6">
        <v>1054.2</v>
      </c>
      <c r="CE15" s="6">
        <v>538.29999999999995</v>
      </c>
      <c r="CF15" s="6">
        <v>975.6</v>
      </c>
      <c r="CG15" s="6">
        <v>6271</v>
      </c>
      <c r="CH15" s="6">
        <v>798.6</v>
      </c>
      <c r="CI15" s="6">
        <v>1870.2</v>
      </c>
      <c r="CJ15" s="6">
        <v>7075.8</v>
      </c>
      <c r="CK15" s="6">
        <v>3197.6</v>
      </c>
      <c r="CL15" s="73">
        <v>7842.1000000000058</v>
      </c>
      <c r="CM15" s="73">
        <v>3885.7999999999993</v>
      </c>
      <c r="CN15" s="73">
        <v>5343.4000000000015</v>
      </c>
      <c r="CO15" s="73">
        <v>5950.8000000000011</v>
      </c>
      <c r="CP15" s="73">
        <v>3818.1999999999971</v>
      </c>
    </row>
    <row r="16" spans="1:94" x14ac:dyDescent="0.25">
      <c r="A16" s="1" t="s">
        <v>37</v>
      </c>
      <c r="B16" s="6">
        <v>190207.2</v>
      </c>
      <c r="C16" s="6">
        <v>39471.699999999997</v>
      </c>
      <c r="D16" s="6">
        <v>193</v>
      </c>
      <c r="E16" s="6">
        <v>21450.799999999999</v>
      </c>
      <c r="F16" s="6">
        <v>495.9</v>
      </c>
      <c r="G16" s="6">
        <v>1591.5</v>
      </c>
      <c r="H16" s="6">
        <v>1903.2</v>
      </c>
      <c r="I16" s="6">
        <v>6459</v>
      </c>
      <c r="J16" s="6">
        <v>520.9</v>
      </c>
      <c r="K16" s="6">
        <v>225.5</v>
      </c>
      <c r="L16" s="6">
        <v>121.3</v>
      </c>
      <c r="M16" s="6">
        <v>1593.4</v>
      </c>
      <c r="N16" s="6">
        <v>126.3</v>
      </c>
      <c r="O16" s="6">
        <v>1252.7</v>
      </c>
      <c r="P16" s="6">
        <v>609.20000000000005</v>
      </c>
      <c r="Q16" s="6">
        <v>1673.8</v>
      </c>
      <c r="R16" s="6">
        <v>140.1</v>
      </c>
      <c r="S16" s="6">
        <v>373.2</v>
      </c>
      <c r="T16" s="6">
        <v>1621.7</v>
      </c>
      <c r="U16" s="6">
        <v>1439.7</v>
      </c>
      <c r="V16" s="6">
        <v>181.9</v>
      </c>
      <c r="W16" s="6">
        <v>11100.3</v>
      </c>
      <c r="X16" s="6">
        <v>152.5</v>
      </c>
      <c r="Y16" s="6">
        <v>213.3</v>
      </c>
      <c r="Z16" s="6">
        <v>519.1</v>
      </c>
      <c r="AA16" s="6">
        <v>556.5</v>
      </c>
      <c r="AB16" s="6">
        <v>681.3</v>
      </c>
      <c r="AC16" s="6">
        <v>61.7</v>
      </c>
      <c r="AD16" s="6">
        <v>133.6</v>
      </c>
      <c r="AE16" s="6">
        <v>467.8</v>
      </c>
      <c r="AF16" s="6">
        <v>102</v>
      </c>
      <c r="AG16" s="6">
        <v>143.5</v>
      </c>
      <c r="AH16" s="6">
        <v>209</v>
      </c>
      <c r="AI16" s="6">
        <v>1455</v>
      </c>
      <c r="AJ16" s="6">
        <v>606.70000000000005</v>
      </c>
      <c r="AK16" s="6">
        <v>3819.8</v>
      </c>
      <c r="AL16" s="6">
        <v>297.2</v>
      </c>
      <c r="AM16" s="6">
        <v>276.10000000000002</v>
      </c>
      <c r="AN16" s="6">
        <v>226.6</v>
      </c>
      <c r="AO16" s="6">
        <v>1034.3</v>
      </c>
      <c r="AP16" s="6">
        <v>25166.799999999999</v>
      </c>
      <c r="AQ16" s="6">
        <v>3801.4</v>
      </c>
      <c r="AR16" s="6">
        <v>88.1</v>
      </c>
      <c r="AS16" s="6">
        <v>6471.7</v>
      </c>
      <c r="AT16" s="6">
        <v>519.29999999999995</v>
      </c>
      <c r="AU16" s="6">
        <v>874.8</v>
      </c>
      <c r="AV16" s="6">
        <v>191.9</v>
      </c>
      <c r="AW16" s="6">
        <v>477.5</v>
      </c>
      <c r="AX16" s="6">
        <v>505.9</v>
      </c>
      <c r="AY16" s="6">
        <v>1198.4000000000001</v>
      </c>
      <c r="AZ16" s="6">
        <v>8476.6</v>
      </c>
      <c r="BA16" s="6">
        <v>433.2</v>
      </c>
      <c r="BB16" s="6">
        <v>359.5</v>
      </c>
      <c r="BC16" s="6">
        <v>336.5</v>
      </c>
      <c r="BD16" s="6">
        <v>16991.8</v>
      </c>
      <c r="BE16" s="6">
        <v>664.6</v>
      </c>
      <c r="BF16" s="6">
        <v>224.9</v>
      </c>
      <c r="BG16" s="6">
        <v>1163.9000000000001</v>
      </c>
      <c r="BH16" s="6">
        <v>305.5</v>
      </c>
      <c r="BI16" s="6">
        <v>391.5</v>
      </c>
      <c r="BJ16" s="6">
        <v>296.89999999999998</v>
      </c>
      <c r="BK16" s="6">
        <v>634.4</v>
      </c>
      <c r="BL16" s="6">
        <v>5880.5</v>
      </c>
      <c r="BM16" s="6">
        <v>1043.7</v>
      </c>
      <c r="BN16" s="6">
        <v>475.7</v>
      </c>
      <c r="BO16" s="6">
        <v>427.4</v>
      </c>
      <c r="BP16" s="6">
        <v>1726.8</v>
      </c>
      <c r="BQ16" s="6">
        <v>41325.1</v>
      </c>
      <c r="BR16" s="6">
        <v>2709.3</v>
      </c>
      <c r="BS16" s="6">
        <v>38615.800000000003</v>
      </c>
      <c r="BT16" s="6">
        <v>54529.8</v>
      </c>
      <c r="BU16" s="6">
        <v>1508.3</v>
      </c>
      <c r="BV16" s="6">
        <v>2736.8</v>
      </c>
      <c r="BW16" s="6">
        <v>628.9</v>
      </c>
      <c r="BX16" s="6">
        <v>346.1</v>
      </c>
      <c r="BY16" s="6">
        <v>5198.1000000000004</v>
      </c>
      <c r="BZ16" s="6">
        <v>12595.8</v>
      </c>
      <c r="CA16" s="6">
        <v>1218.4000000000001</v>
      </c>
      <c r="CB16" s="6">
        <v>285.3</v>
      </c>
      <c r="CC16" s="6">
        <v>7786.8</v>
      </c>
      <c r="CD16" s="6">
        <v>1095.5999999999999</v>
      </c>
      <c r="CE16" s="6">
        <v>522.70000000000005</v>
      </c>
      <c r="CF16" s="6">
        <v>977.4</v>
      </c>
      <c r="CG16" s="6">
        <v>6365.6</v>
      </c>
      <c r="CH16" s="6">
        <v>814.8</v>
      </c>
      <c r="CI16" s="6">
        <v>1919.3</v>
      </c>
      <c r="CJ16" s="6">
        <v>6623.7</v>
      </c>
      <c r="CK16" s="6">
        <v>3670.6</v>
      </c>
      <c r="CL16" s="73">
        <v>7381.9999999999927</v>
      </c>
      <c r="CM16" s="73">
        <v>3962.4999999999991</v>
      </c>
      <c r="CN16" s="73">
        <v>5538.2999999999993</v>
      </c>
      <c r="CO16" s="73">
        <v>8166</v>
      </c>
      <c r="CP16" s="73">
        <v>3993.5999999999913</v>
      </c>
    </row>
    <row r="17" spans="1:97" x14ac:dyDescent="0.25">
      <c r="A17" s="1" t="s">
        <v>38</v>
      </c>
      <c r="B17" s="6">
        <v>182673.1</v>
      </c>
      <c r="C17" s="6">
        <v>41373.9</v>
      </c>
      <c r="D17" s="6">
        <v>169.7</v>
      </c>
      <c r="E17" s="6">
        <v>23599.4</v>
      </c>
      <c r="F17" s="6">
        <v>519.6</v>
      </c>
      <c r="G17" s="6">
        <v>1887.2</v>
      </c>
      <c r="H17" s="6">
        <v>1879.5</v>
      </c>
      <c r="I17" s="6">
        <v>5839.1</v>
      </c>
      <c r="J17" s="6">
        <v>487.4</v>
      </c>
      <c r="K17" s="6">
        <v>200.8</v>
      </c>
      <c r="L17" s="6">
        <v>137.1</v>
      </c>
      <c r="M17" s="6">
        <v>1644</v>
      </c>
      <c r="N17" s="6">
        <v>118.7</v>
      </c>
      <c r="O17" s="6">
        <v>1364.8</v>
      </c>
      <c r="P17" s="6">
        <v>603.29999999999995</v>
      </c>
      <c r="Q17" s="6">
        <v>1672.9</v>
      </c>
      <c r="R17" s="6">
        <v>155.9</v>
      </c>
      <c r="S17" s="6">
        <v>414.8</v>
      </c>
      <c r="T17" s="6">
        <v>1427.4</v>
      </c>
      <c r="U17" s="6">
        <v>1267</v>
      </c>
      <c r="V17" s="6">
        <v>160.4</v>
      </c>
      <c r="W17" s="6">
        <v>8620.7999999999993</v>
      </c>
      <c r="X17" s="6">
        <v>118.7</v>
      </c>
      <c r="Y17" s="6">
        <v>200.5</v>
      </c>
      <c r="Z17" s="6">
        <v>447.5</v>
      </c>
      <c r="AA17" s="6">
        <v>524.1</v>
      </c>
      <c r="AB17" s="6">
        <v>571.6</v>
      </c>
      <c r="AC17" s="6">
        <v>54</v>
      </c>
      <c r="AD17" s="6">
        <v>107</v>
      </c>
      <c r="AE17" s="6">
        <v>419.7</v>
      </c>
      <c r="AF17" s="6">
        <v>88</v>
      </c>
      <c r="AG17" s="6">
        <v>125.8</v>
      </c>
      <c r="AH17" s="6">
        <v>182.9</v>
      </c>
      <c r="AI17" s="6">
        <v>1312.1</v>
      </c>
      <c r="AJ17" s="6">
        <v>520.4</v>
      </c>
      <c r="AK17" s="6">
        <v>2526.4</v>
      </c>
      <c r="AL17" s="6">
        <v>241.6</v>
      </c>
      <c r="AM17" s="6">
        <v>227.5</v>
      </c>
      <c r="AN17" s="6">
        <v>185.7</v>
      </c>
      <c r="AO17" s="6">
        <v>643.29999999999995</v>
      </c>
      <c r="AP17" s="6">
        <v>23816.6</v>
      </c>
      <c r="AQ17" s="6">
        <v>4572.5</v>
      </c>
      <c r="AR17" s="6">
        <v>102.1</v>
      </c>
      <c r="AS17" s="6">
        <v>5569.7</v>
      </c>
      <c r="AT17" s="6">
        <v>505.9</v>
      </c>
      <c r="AU17" s="6">
        <v>692.8</v>
      </c>
      <c r="AV17" s="6">
        <v>199.1</v>
      </c>
      <c r="AW17" s="6">
        <v>487</v>
      </c>
      <c r="AX17" s="6">
        <v>556.79999999999995</v>
      </c>
      <c r="AY17" s="6">
        <v>1299.9000000000001</v>
      </c>
      <c r="AZ17" s="6">
        <v>7588</v>
      </c>
      <c r="BA17" s="6">
        <v>439</v>
      </c>
      <c r="BB17" s="6">
        <v>340</v>
      </c>
      <c r="BC17" s="6">
        <v>154.19999999999999</v>
      </c>
      <c r="BD17" s="6">
        <v>16815.400000000001</v>
      </c>
      <c r="BE17" s="6">
        <v>583.70000000000005</v>
      </c>
      <c r="BF17" s="6">
        <v>241.2</v>
      </c>
      <c r="BG17" s="6">
        <v>1193.9000000000001</v>
      </c>
      <c r="BH17" s="6">
        <v>342.8</v>
      </c>
      <c r="BI17" s="6">
        <v>338.8</v>
      </c>
      <c r="BJ17" s="6">
        <v>290.39999999999998</v>
      </c>
      <c r="BK17" s="6">
        <v>621.5</v>
      </c>
      <c r="BL17" s="6">
        <v>5676.3</v>
      </c>
      <c r="BM17" s="6">
        <v>1109.5999999999999</v>
      </c>
      <c r="BN17" s="6">
        <v>453.7</v>
      </c>
      <c r="BO17" s="6">
        <v>432.7</v>
      </c>
      <c r="BP17" s="6">
        <v>1906.9</v>
      </c>
      <c r="BQ17" s="6">
        <v>42837.4</v>
      </c>
      <c r="BR17" s="6">
        <v>2394.6999999999998</v>
      </c>
      <c r="BS17" s="6">
        <v>40442.699999999997</v>
      </c>
      <c r="BT17" s="6">
        <v>47781.599999999999</v>
      </c>
      <c r="BU17" s="6">
        <v>1342.5</v>
      </c>
      <c r="BV17" s="6">
        <v>2318.5</v>
      </c>
      <c r="BW17" s="6">
        <v>586.70000000000005</v>
      </c>
      <c r="BX17" s="6">
        <v>285.39999999999998</v>
      </c>
      <c r="BY17" s="6">
        <v>4509.1000000000004</v>
      </c>
      <c r="BZ17" s="6">
        <v>10688.8</v>
      </c>
      <c r="CA17" s="6">
        <v>994.5</v>
      </c>
      <c r="CB17" s="6">
        <v>243.1</v>
      </c>
      <c r="CC17" s="6">
        <v>6741.3</v>
      </c>
      <c r="CD17" s="6">
        <v>954.7</v>
      </c>
      <c r="CE17" s="6">
        <v>409.3</v>
      </c>
      <c r="CF17" s="6">
        <v>838.9</v>
      </c>
      <c r="CG17" s="6">
        <v>5450.5</v>
      </c>
      <c r="CH17" s="6">
        <v>698.9</v>
      </c>
      <c r="CI17" s="6">
        <v>1852.3</v>
      </c>
      <c r="CJ17" s="6">
        <v>5938.4</v>
      </c>
      <c r="CK17" s="6">
        <v>3755.8</v>
      </c>
      <c r="CL17" s="73">
        <v>6520.5999999999913</v>
      </c>
      <c r="CM17" s="73">
        <v>3432.3999999999987</v>
      </c>
      <c r="CN17" s="73">
        <v>5240.5</v>
      </c>
      <c r="CO17" s="73">
        <v>8785.4000000000015</v>
      </c>
      <c r="CP17" s="73">
        <v>3924.0999999999913</v>
      </c>
    </row>
    <row r="18" spans="1:97" x14ac:dyDescent="0.25">
      <c r="CL18" s="83"/>
      <c r="CM18" s="83"/>
      <c r="CN18" s="83"/>
      <c r="CO18" s="83"/>
      <c r="CP18" s="83"/>
    </row>
    <row r="19" spans="1:97" x14ac:dyDescent="0.25">
      <c r="CL19" s="83"/>
      <c r="CM19" s="83"/>
      <c r="CN19" s="83"/>
      <c r="CO19" s="83"/>
      <c r="CP19" s="83"/>
    </row>
    <row r="20" spans="1:97" x14ac:dyDescent="0.25">
      <c r="CK20" s="66"/>
      <c r="CL20" s="87"/>
      <c r="CM20" s="87"/>
      <c r="CN20" s="87"/>
      <c r="CO20" s="87"/>
      <c r="CP20" s="87"/>
      <c r="CS20" s="11"/>
    </row>
    <row r="21" spans="1:97" x14ac:dyDescent="0.25">
      <c r="CK21" s="66"/>
      <c r="CL21" s="87"/>
      <c r="CM21" s="87"/>
      <c r="CN21" s="87"/>
      <c r="CO21" s="87"/>
      <c r="CP21" s="87"/>
      <c r="CS21" s="11"/>
    </row>
    <row r="22" spans="1:97" x14ac:dyDescent="0.25">
      <c r="CK22" s="66"/>
      <c r="CL22" s="87"/>
      <c r="CM22" s="87"/>
      <c r="CN22" s="87"/>
      <c r="CO22" s="87"/>
      <c r="CP22" s="87"/>
      <c r="CS22" s="11"/>
    </row>
    <row r="23" spans="1:97" x14ac:dyDescent="0.25">
      <c r="CK23" s="66"/>
      <c r="CL23" s="87"/>
      <c r="CM23" s="87"/>
      <c r="CN23" s="87"/>
      <c r="CO23" s="87"/>
      <c r="CP23" s="87"/>
      <c r="CS23" s="11"/>
    </row>
    <row r="24" spans="1:97" x14ac:dyDescent="0.25">
      <c r="CK24" s="66"/>
      <c r="CL24" s="87"/>
      <c r="CM24" s="87"/>
      <c r="CN24" s="87"/>
      <c r="CO24" s="87"/>
      <c r="CP24" s="87"/>
      <c r="CS24" s="11"/>
    </row>
    <row r="25" spans="1:97" x14ac:dyDescent="0.25">
      <c r="CK25" s="66"/>
      <c r="CL25" s="87"/>
      <c r="CM25" s="87"/>
      <c r="CN25" s="87"/>
      <c r="CO25" s="87"/>
      <c r="CP25" s="87"/>
      <c r="CS25" s="11"/>
    </row>
    <row r="26" spans="1:97" x14ac:dyDescent="0.25">
      <c r="CK26" s="66"/>
      <c r="CL26" s="87"/>
      <c r="CM26" s="87"/>
      <c r="CN26" s="87"/>
      <c r="CO26" s="87"/>
      <c r="CP26" s="87"/>
      <c r="CS26" s="11"/>
    </row>
    <row r="27" spans="1:97" x14ac:dyDescent="0.25">
      <c r="CK27" s="66"/>
      <c r="CL27" s="87"/>
      <c r="CM27" s="87"/>
      <c r="CN27" s="87"/>
      <c r="CO27" s="87"/>
      <c r="CP27" s="87"/>
      <c r="CS27" s="11"/>
    </row>
    <row r="28" spans="1:97" x14ac:dyDescent="0.25">
      <c r="CK28" s="66"/>
      <c r="CL28" s="87"/>
      <c r="CM28" s="87"/>
      <c r="CN28" s="87"/>
      <c r="CO28" s="87"/>
      <c r="CP28" s="87"/>
      <c r="CS28" s="11"/>
    </row>
    <row r="29" spans="1:97" x14ac:dyDescent="0.25">
      <c r="CK29" s="66"/>
      <c r="CL29" s="87"/>
      <c r="CM29" s="87"/>
      <c r="CN29" s="87"/>
      <c r="CO29" s="87"/>
      <c r="CP29" s="87"/>
      <c r="CS29" s="11"/>
    </row>
    <row r="30" spans="1:97" x14ac:dyDescent="0.25">
      <c r="CK30" s="66"/>
      <c r="CL30" s="87"/>
      <c r="CM30" s="87"/>
      <c r="CN30" s="87"/>
      <c r="CO30" s="87"/>
      <c r="CP30" s="87"/>
      <c r="CS30" s="11"/>
    </row>
    <row r="31" spans="1:97" x14ac:dyDescent="0.25">
      <c r="CK31" s="66"/>
      <c r="CL31" s="87"/>
      <c r="CM31" s="87"/>
      <c r="CN31" s="87"/>
      <c r="CO31" s="87"/>
      <c r="CP31" s="87"/>
      <c r="CS31" s="11"/>
    </row>
    <row r="32" spans="1:97" x14ac:dyDescent="0.25">
      <c r="CK32" s="66"/>
      <c r="CL32" s="87"/>
      <c r="CM32" s="87"/>
      <c r="CN32" s="87"/>
      <c r="CO32" s="87"/>
      <c r="CP32" s="87"/>
      <c r="CS32" s="11"/>
    </row>
    <row r="33" spans="89:97" x14ac:dyDescent="0.25">
      <c r="CK33" s="66"/>
      <c r="CL33" s="87"/>
      <c r="CM33" s="87"/>
      <c r="CN33" s="87"/>
      <c r="CO33" s="87"/>
      <c r="CP33" s="87"/>
      <c r="CS33" s="11"/>
    </row>
    <row r="34" spans="89:97" x14ac:dyDescent="0.25">
      <c r="CK34" s="66"/>
      <c r="CL34" s="87"/>
      <c r="CM34" s="87"/>
      <c r="CN34" s="87"/>
      <c r="CO34" s="87"/>
      <c r="CP34" s="87"/>
      <c r="CS34" s="11"/>
    </row>
    <row r="38" spans="89:97" x14ac:dyDescent="0.25">
      <c r="CK38" s="66"/>
      <c r="CM38" s="11"/>
      <c r="CP38" s="11"/>
    </row>
    <row r="39" spans="89:97" x14ac:dyDescent="0.25">
      <c r="CK39" s="66"/>
      <c r="CM39" s="11"/>
      <c r="CP39" s="11"/>
    </row>
    <row r="40" spans="89:97" x14ac:dyDescent="0.25">
      <c r="CK40" s="66"/>
      <c r="CM40" s="11"/>
      <c r="CP40" s="11"/>
    </row>
    <row r="41" spans="89:97" x14ac:dyDescent="0.25">
      <c r="CK41" s="66"/>
      <c r="CM41" s="11"/>
      <c r="CP41" s="11"/>
    </row>
    <row r="42" spans="89:97" x14ac:dyDescent="0.25">
      <c r="CK42" s="66"/>
      <c r="CM42" s="11"/>
      <c r="CP42" s="11"/>
    </row>
    <row r="43" spans="89:97" x14ac:dyDescent="0.25">
      <c r="CK43" s="66"/>
      <c r="CM43" s="11"/>
      <c r="CP43" s="11"/>
    </row>
    <row r="44" spans="89:97" x14ac:dyDescent="0.25">
      <c r="CK44" s="66"/>
      <c r="CM44" s="11"/>
      <c r="CP44" s="11"/>
    </row>
    <row r="45" spans="89:97" x14ac:dyDescent="0.25">
      <c r="CK45" s="66"/>
      <c r="CM45" s="11"/>
      <c r="CP45" s="11"/>
    </row>
    <row r="46" spans="89:97" x14ac:dyDescent="0.25">
      <c r="CK46" s="66"/>
      <c r="CM46" s="11"/>
      <c r="CP46" s="11"/>
    </row>
    <row r="47" spans="89:97" x14ac:dyDescent="0.25">
      <c r="CK47" s="66"/>
      <c r="CM47" s="11"/>
      <c r="CP47" s="11"/>
    </row>
    <row r="48" spans="89:97" x14ac:dyDescent="0.25">
      <c r="CK48" s="66"/>
      <c r="CM48" s="11"/>
      <c r="CP48" s="11"/>
    </row>
    <row r="49" spans="89:94" x14ac:dyDescent="0.25">
      <c r="CK49" s="66"/>
      <c r="CM49" s="11"/>
      <c r="CP49" s="11"/>
    </row>
    <row r="50" spans="89:94" x14ac:dyDescent="0.25">
      <c r="CK50" s="66"/>
      <c r="CM50" s="11"/>
      <c r="CP50" s="11"/>
    </row>
    <row r="51" spans="89:94" x14ac:dyDescent="0.25">
      <c r="CK51" s="66"/>
      <c r="CM51" s="11"/>
      <c r="CP51" s="11"/>
    </row>
    <row r="52" spans="89:94" x14ac:dyDescent="0.25">
      <c r="CK52" s="66"/>
      <c r="CM52" s="11"/>
      <c r="CP52" s="11"/>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53">
    <tabColor theme="7" tint="0.59999389629810485"/>
  </sheetPr>
  <dimension ref="A1:CP17"/>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RowHeight="15" x14ac:dyDescent="0.25"/>
  <cols>
    <col min="1" max="16384" width="9.140625" style="77"/>
  </cols>
  <sheetData>
    <row r="1" spans="1:94" x14ac:dyDescent="0.25">
      <c r="A1" s="80" t="s">
        <v>264</v>
      </c>
    </row>
    <row r="2" spans="1:94" x14ac:dyDescent="0.25">
      <c r="A2" s="78" t="s">
        <v>39</v>
      </c>
      <c r="B2" s="5" t="s">
        <v>254</v>
      </c>
      <c r="C2" s="5" t="s">
        <v>255</v>
      </c>
      <c r="D2" s="5" t="s">
        <v>42</v>
      </c>
      <c r="E2" s="5" t="s">
        <v>47</v>
      </c>
      <c r="F2" s="5" t="s">
        <v>51</v>
      </c>
      <c r="G2" s="5" t="s">
        <v>52</v>
      </c>
      <c r="H2" s="5" t="s">
        <v>53</v>
      </c>
      <c r="I2" s="5" t="s">
        <v>54</v>
      </c>
      <c r="J2" s="5" t="s">
        <v>55</v>
      </c>
      <c r="K2" s="5" t="s">
        <v>60</v>
      </c>
      <c r="L2" s="5" t="s">
        <v>67</v>
      </c>
      <c r="M2" s="5" t="s">
        <v>69</v>
      </c>
      <c r="N2" s="5" t="s">
        <v>71</v>
      </c>
      <c r="O2" s="5" t="s">
        <v>73</v>
      </c>
      <c r="P2" s="5" t="s">
        <v>75</v>
      </c>
      <c r="Q2" s="5" t="s">
        <v>77</v>
      </c>
      <c r="R2" s="5" t="s">
        <v>81</v>
      </c>
      <c r="S2" s="5" t="s">
        <v>83</v>
      </c>
      <c r="T2" s="5" t="s">
        <v>256</v>
      </c>
      <c r="U2" s="5" t="s">
        <v>84</v>
      </c>
      <c r="V2" s="5" t="s">
        <v>85</v>
      </c>
      <c r="W2" s="5" t="s">
        <v>257</v>
      </c>
      <c r="X2" s="5" t="s">
        <v>87</v>
      </c>
      <c r="Y2" s="5" t="s">
        <v>88</v>
      </c>
      <c r="Z2" s="5" t="s">
        <v>89</v>
      </c>
      <c r="AA2" s="5" t="s">
        <v>90</v>
      </c>
      <c r="AB2" s="5" t="s">
        <v>91</v>
      </c>
      <c r="AC2" s="5" t="s">
        <v>92</v>
      </c>
      <c r="AD2" s="5" t="s">
        <v>93</v>
      </c>
      <c r="AE2" s="5" t="s">
        <v>94</v>
      </c>
      <c r="AF2" s="5" t="s">
        <v>96</v>
      </c>
      <c r="AG2" s="5" t="s">
        <v>97</v>
      </c>
      <c r="AH2" s="5" t="s">
        <v>98</v>
      </c>
      <c r="AI2" s="5" t="s">
        <v>101</v>
      </c>
      <c r="AJ2" s="5" t="s">
        <v>102</v>
      </c>
      <c r="AK2" s="5" t="s">
        <v>103</v>
      </c>
      <c r="AL2" s="5" t="s">
        <v>104</v>
      </c>
      <c r="AM2" s="5" t="s">
        <v>105</v>
      </c>
      <c r="AN2" s="5" t="s">
        <v>106</v>
      </c>
      <c r="AO2" s="5" t="s">
        <v>107</v>
      </c>
      <c r="AP2" s="5" t="s">
        <v>258</v>
      </c>
      <c r="AQ2" s="5" t="s">
        <v>110</v>
      </c>
      <c r="AR2" s="5" t="s">
        <v>116</v>
      </c>
      <c r="AS2" s="5" t="s">
        <v>117</v>
      </c>
      <c r="AT2" s="5" t="s">
        <v>120</v>
      </c>
      <c r="AU2" s="5" t="s">
        <v>121</v>
      </c>
      <c r="AV2" s="5" t="s">
        <v>122</v>
      </c>
      <c r="AW2" s="5" t="s">
        <v>126</v>
      </c>
      <c r="AX2" s="5" t="s">
        <v>127</v>
      </c>
      <c r="AY2" s="5" t="s">
        <v>132</v>
      </c>
      <c r="AZ2" s="5" t="s">
        <v>138</v>
      </c>
      <c r="BA2" s="5" t="s">
        <v>142</v>
      </c>
      <c r="BB2" s="5" t="s">
        <v>150</v>
      </c>
      <c r="BC2" s="5" t="s">
        <v>152</v>
      </c>
      <c r="BD2" s="5" t="s">
        <v>259</v>
      </c>
      <c r="BE2" s="5" t="s">
        <v>153</v>
      </c>
      <c r="BF2" s="5" t="s">
        <v>160</v>
      </c>
      <c r="BG2" s="5" t="s">
        <v>169</v>
      </c>
      <c r="BH2" s="5" t="s">
        <v>178</v>
      </c>
      <c r="BI2" s="5" t="s">
        <v>180</v>
      </c>
      <c r="BJ2" s="5" t="s">
        <v>182</v>
      </c>
      <c r="BK2" s="5" t="s">
        <v>193</v>
      </c>
      <c r="BL2" s="5" t="s">
        <v>197</v>
      </c>
      <c r="BM2" s="5" t="s">
        <v>203</v>
      </c>
      <c r="BN2" s="5" t="s">
        <v>208</v>
      </c>
      <c r="BO2" s="5" t="s">
        <v>215</v>
      </c>
      <c r="BP2" s="5" t="s">
        <v>217</v>
      </c>
      <c r="BQ2" s="5" t="s">
        <v>260</v>
      </c>
      <c r="BR2" s="5" t="s">
        <v>221</v>
      </c>
      <c r="BS2" s="5" t="s">
        <v>222</v>
      </c>
      <c r="BT2" s="5" t="s">
        <v>261</v>
      </c>
      <c r="BU2" s="5" t="s">
        <v>223</v>
      </c>
      <c r="BV2" s="5" t="s">
        <v>224</v>
      </c>
      <c r="BW2" s="5" t="s">
        <v>226</v>
      </c>
      <c r="BX2" s="5" t="s">
        <v>227</v>
      </c>
      <c r="BY2" s="5" t="s">
        <v>228</v>
      </c>
      <c r="BZ2" s="5" t="s">
        <v>229</v>
      </c>
      <c r="CA2" s="5" t="s">
        <v>230</v>
      </c>
      <c r="CB2" s="5" t="s">
        <v>232</v>
      </c>
      <c r="CC2" s="5" t="s">
        <v>233</v>
      </c>
      <c r="CD2" s="5" t="s">
        <v>238</v>
      </c>
      <c r="CE2" s="5" t="s">
        <v>239</v>
      </c>
      <c r="CF2" s="5" t="s">
        <v>240</v>
      </c>
      <c r="CG2" s="5" t="s">
        <v>241</v>
      </c>
      <c r="CH2" s="5" t="s">
        <v>242</v>
      </c>
      <c r="CI2" s="5" t="s">
        <v>243</v>
      </c>
      <c r="CJ2" s="5" t="s">
        <v>244</v>
      </c>
      <c r="CK2" s="5" t="s">
        <v>245</v>
      </c>
      <c r="CL2" s="79" t="s">
        <v>248</v>
      </c>
      <c r="CM2" s="79" t="s">
        <v>249</v>
      </c>
      <c r="CN2" s="79" t="s">
        <v>250</v>
      </c>
      <c r="CO2" s="79" t="s">
        <v>251</v>
      </c>
      <c r="CP2" s="79" t="s">
        <v>252</v>
      </c>
    </row>
    <row r="3" spans="1:94" x14ac:dyDescent="0.25">
      <c r="A3" s="78" t="s">
        <v>24</v>
      </c>
      <c r="B3" s="94">
        <f>IFERROR('1.52 Bottled water (volume)'!B3*1000/'1.46 Population'!B27,"")</f>
        <v>19.601610306438442</v>
      </c>
      <c r="C3" s="94"/>
      <c r="D3" s="94">
        <f>IFERROR('1.52 Bottled water (volume)'!D3*1000/'1.46 Population'!D27,"")</f>
        <v>6.4454111876563598</v>
      </c>
      <c r="E3" s="94">
        <f>IFERROR('1.52 Bottled water (volume)'!E3*1000/'1.46 Population'!E27,"")</f>
        <v>5.7620539201376015</v>
      </c>
      <c r="F3" s="94">
        <f>IFERROR('1.52 Bottled water (volume)'!F3*1000/'1.46 Population'!F27,"")</f>
        <v>29.280788764279222</v>
      </c>
      <c r="G3" s="94">
        <f>IFERROR('1.52 Bottled water (volume)'!G3*1000/'1.46 Population'!G27,"")</f>
        <v>0.2816073373049332</v>
      </c>
      <c r="H3" s="94">
        <f>IFERROR('1.52 Bottled water (volume)'!H3*1000/'1.46 Population'!H27,"")</f>
        <v>38.783706842161962</v>
      </c>
      <c r="I3" s="94">
        <f>IFERROR('1.52 Bottled water (volume)'!I3*1000/'1.46 Population'!I27,"")</f>
        <v>12.102170976153822</v>
      </c>
      <c r="J3" s="94">
        <f>IFERROR('1.52 Bottled water (volume)'!J3*1000/'1.46 Population'!J27,"")</f>
        <v>12.188897693847125</v>
      </c>
      <c r="K3" s="94">
        <f>IFERROR('1.52 Bottled water (volume)'!K3*1000/'1.46 Population'!K27,"")</f>
        <v>7.8525207548740141</v>
      </c>
      <c r="L3" s="94">
        <f>IFERROR('1.52 Bottled water (volume)'!L3*1000/'1.46 Population'!L27,"")</f>
        <v>0.20950990960638324</v>
      </c>
      <c r="M3" s="94">
        <f>IFERROR('1.52 Bottled water (volume)'!M3*1000/'1.46 Population'!M27,"")</f>
        <v>16.568158835241725</v>
      </c>
      <c r="N3" s="94">
        <f>IFERROR('1.52 Bottled water (volume)'!N3*1000/'1.46 Population'!N27,"")</f>
        <v>12.22812953117448</v>
      </c>
      <c r="O3" s="94">
        <f>IFERROR('1.52 Bottled water (volume)'!O3*1000/'1.46 Population'!O27,"")</f>
        <v>22.830645263464632</v>
      </c>
      <c r="P3" s="94">
        <f>IFERROR('1.52 Bottled water (volume)'!P3*1000/'1.46 Population'!P27,"")</f>
        <v>16.663150287071243</v>
      </c>
      <c r="Q3" s="94">
        <f>IFERROR('1.52 Bottled water (volume)'!Q3*1000/'1.46 Population'!Q27,"")</f>
        <v>23.834979626335642</v>
      </c>
      <c r="R3" s="94">
        <f>IFERROR('1.52 Bottled water (volume)'!R3*1000/'1.46 Population'!R27,"")</f>
        <v>2.8129058991338165</v>
      </c>
      <c r="S3" s="94">
        <f>IFERROR('1.52 Bottled water (volume)'!S3*1000/'1.46 Population'!S27,"")</f>
        <v>1.4730590443976299</v>
      </c>
      <c r="T3" s="94">
        <f>IFERROR('1.52 Bottled water (volume)'!T3*1000/'1.46 Population'!T27,"")</f>
        <v>16.316885405956505</v>
      </c>
      <c r="U3" s="94">
        <f>IFERROR('1.52 Bottled water (volume)'!U3*1000/'1.46 Population'!U27,"")</f>
        <v>18.433490534223619</v>
      </c>
      <c r="V3" s="94">
        <f>IFERROR('1.52 Bottled water (volume)'!V3*1000/'1.46 Population'!V27,"")</f>
        <v>5.7834809325863006</v>
      </c>
      <c r="W3" s="94">
        <f>IFERROR('1.52 Bottled water (volume)'!W3*1000/'1.46 Population'!W27,"")</f>
        <v>22.90725763464204</v>
      </c>
      <c r="X3" s="94">
        <f>IFERROR('1.52 Bottled water (volume)'!X3*1000/'1.46 Population'!X27,"")</f>
        <v>16.832886398103788</v>
      </c>
      <c r="Y3" s="94">
        <f>IFERROR('1.52 Bottled water (volume)'!Y3*1000/'1.46 Population'!Y27,"")</f>
        <v>21.663983956513711</v>
      </c>
      <c r="Z3" s="94">
        <f>IFERROR('1.52 Bottled water (volume)'!Z3*1000/'1.46 Population'!Z27,"")</f>
        <v>25.505384470054789</v>
      </c>
      <c r="AA3" s="94">
        <f>IFERROR('1.52 Bottled water (volume)'!AA3*1000/'1.46 Population'!AA27,"")</f>
        <v>56.208620456695037</v>
      </c>
      <c r="AB3" s="94">
        <f>IFERROR('1.52 Bottled water (volume)'!AB3*1000/'1.46 Population'!AB27,"")</f>
        <v>112.51908098164311</v>
      </c>
      <c r="AC3" s="94">
        <f>IFERROR('1.52 Bottled water (volume)'!AC3*1000/'1.46 Population'!AC27,"")</f>
        <v>18.265845070422536</v>
      </c>
      <c r="AD3" s="94">
        <f>IFERROR('1.52 Bottled water (volume)'!AD3*1000/'1.46 Population'!AD27,"")</f>
        <v>13.132185213795612</v>
      </c>
      <c r="AE3" s="94">
        <f>IFERROR('1.52 Bottled water (volume)'!AE3*1000/'1.46 Population'!AE27,"")</f>
        <v>41.224277717322039</v>
      </c>
      <c r="AF3" s="94">
        <f>IFERROR('1.52 Bottled water (volume)'!AF3*1000/'1.46 Population'!AF27,"")</f>
        <v>21.500807342568198</v>
      </c>
      <c r="AG3" s="94">
        <f>IFERROR('1.52 Bottled water (volume)'!AG3*1000/'1.46 Population'!AG27,"")</f>
        <v>14.367651276168626</v>
      </c>
      <c r="AH3" s="94">
        <f>IFERROR('1.52 Bottled water (volume)'!AH3*1000/'1.46 Population'!AH27,"")</f>
        <v>52.327607667413496</v>
      </c>
      <c r="AI3" s="94">
        <f>IFERROR('1.52 Bottled water (volume)'!AI3*1000/'1.46 Population'!AI27,"")</f>
        <v>23.438071835625031</v>
      </c>
      <c r="AJ3" s="94">
        <f>IFERROR('1.52 Bottled water (volume)'!AJ3*1000/'1.46 Population'!AJ27,"")</f>
        <v>34.741955346758196</v>
      </c>
      <c r="AK3" s="94">
        <f>IFERROR('1.52 Bottled water (volume)'!AK3*1000/'1.46 Population'!AK27,"")</f>
        <v>9.8849242260614218</v>
      </c>
      <c r="AL3" s="94">
        <f>IFERROR('1.52 Bottled water (volume)'!AL3*1000/'1.46 Population'!AL27,"")</f>
        <v>38.069476461417516</v>
      </c>
      <c r="AM3" s="94">
        <f>IFERROR('1.52 Bottled water (volume)'!AM3*1000/'1.46 Population'!AM27,"")</f>
        <v>66.222949356733835</v>
      </c>
      <c r="AN3" s="94">
        <f>IFERROR('1.52 Bottled water (volume)'!AN3*1000/'1.46 Population'!AN27,"")</f>
        <v>44.470127129289985</v>
      </c>
      <c r="AO3" s="94">
        <f>IFERROR('1.52 Bottled water (volume)'!AO3*1000/'1.46 Population'!AO27,"")</f>
        <v>20.598558265315351</v>
      </c>
      <c r="AP3" s="94">
        <f>IFERROR('1.52 Bottled water (volume)'!AP3*1000/'1.46 Population'!AP27,"")</f>
        <v>40.810319354710707</v>
      </c>
      <c r="AQ3" s="94">
        <f>IFERROR('1.52 Bottled water (volume)'!AQ3*1000/'1.46 Population'!AQ27,"")</f>
        <v>98.618950402305757</v>
      </c>
      <c r="AR3" s="94">
        <f>IFERROR('1.52 Bottled water (volume)'!AR3*1000/'1.46 Population'!AR27,"")</f>
        <v>1.7301445318017044</v>
      </c>
      <c r="AS3" s="94">
        <f>IFERROR('1.52 Bottled water (volume)'!AS3*1000/'1.46 Population'!AS27,"")</f>
        <v>19.059026092454072</v>
      </c>
      <c r="AT3" s="94">
        <f>IFERROR('1.52 Bottled water (volume)'!AT3*1000/'1.46 Population'!AT27,"")</f>
        <v>8.5490676112095016</v>
      </c>
      <c r="AU3" s="94">
        <f>IFERROR('1.52 Bottled water (volume)'!AU3*1000/'1.46 Population'!AU27,"")</f>
        <v>14.025748434332222</v>
      </c>
      <c r="AV3" s="94">
        <f>IFERROR('1.52 Bottled water (volume)'!AV3*1000/'1.46 Population'!AV27,"")</f>
        <v>16.972732331663885</v>
      </c>
      <c r="AW3" s="94">
        <f>IFERROR('1.52 Bottled water (volume)'!AW3*1000/'1.46 Population'!AW27,"")</f>
        <v>61.68213320803477</v>
      </c>
      <c r="AX3" s="94">
        <f>IFERROR('1.52 Bottled water (volume)'!AX3*1000/'1.46 Population'!AX27,"")</f>
        <v>31.697373334993156</v>
      </c>
      <c r="AY3" s="94">
        <f>IFERROR('1.52 Bottled water (volume)'!AY3*1000/'1.46 Population'!AY27,"")</f>
        <v>93.013328687167871</v>
      </c>
      <c r="AZ3" s="94">
        <f>IFERROR('1.52 Bottled water (volume)'!AZ3*1000/'1.46 Population'!AZ27,"")</f>
        <v>78.078772366739699</v>
      </c>
      <c r="BA3" s="94">
        <f>IFERROR('1.52 Bottled water (volume)'!BA3*1000/'1.46 Population'!BA27,"")</f>
        <v>1.485069341314629</v>
      </c>
      <c r="BB3" s="94">
        <f>IFERROR('1.52 Bottled water (volume)'!BB3*1000/'1.46 Population'!BB27,"")</f>
        <v>52.86886477713324</v>
      </c>
      <c r="BC3" s="94">
        <f>IFERROR('1.52 Bottled water (volume)'!BC3*1000/'1.46 Population'!BC27,"")</f>
        <v>11.876408368818213</v>
      </c>
      <c r="BD3" s="94">
        <f>IFERROR('1.52 Bottled water (volume)'!BD3*1000/'1.46 Population'!BD27,"")</f>
        <v>28.088645812513818</v>
      </c>
      <c r="BE3" s="94">
        <f>IFERROR('1.52 Bottled water (volume)'!BE3*1000/'1.46 Population'!BE27,"")</f>
        <v>16.796295065257375</v>
      </c>
      <c r="BF3" s="94">
        <f>IFERROR('1.52 Bottled water (volume)'!BF3*1000/'1.46 Population'!BF27,"")</f>
        <v>4.850330898993235</v>
      </c>
      <c r="BG3" s="94">
        <f>IFERROR('1.52 Bottled water (volume)'!BG3*1000/'1.46 Population'!BG27,"")</f>
        <v>9.4134752211841857</v>
      </c>
      <c r="BH3" s="94">
        <f>IFERROR('1.52 Bottled water (volume)'!BH3*1000/'1.46 Population'!BH27,"")</f>
        <v>1.5835312747426762</v>
      </c>
      <c r="BI3" s="94">
        <f>IFERROR('1.52 Bottled water (volume)'!BI3*1000/'1.46 Population'!BI27,"")</f>
        <v>69.855567634725887</v>
      </c>
      <c r="BJ3" s="94">
        <f>IFERROR('1.52 Bottled water (volume)'!BJ3*1000/'1.46 Population'!BJ27,"")</f>
        <v>4.5224443168158981</v>
      </c>
      <c r="BK3" s="94">
        <f>IFERROR('1.52 Bottled water (volume)'!BK3*1000/'1.46 Population'!BK27,"")</f>
        <v>6.8544665139653347</v>
      </c>
      <c r="BL3" s="94">
        <f>IFERROR('1.52 Bottled water (volume)'!BL3*1000/'1.46 Population'!BL27,"")</f>
        <v>39.379470205507445</v>
      </c>
      <c r="BM3" s="94">
        <f>IFERROR('1.52 Bottled water (volume)'!BM3*1000/'1.46 Population'!BM27,"")</f>
        <v>65.553732977703461</v>
      </c>
      <c r="BN3" s="94">
        <f>IFERROR('1.52 Bottled water (volume)'!BN3*1000/'1.46 Population'!BN27,"")</f>
        <v>2.1874012707550814</v>
      </c>
      <c r="BO3" s="94">
        <f>IFERROR('1.52 Bottled water (volume)'!BO3*1000/'1.46 Population'!BO27,"")</f>
        <v>48.310730307394245</v>
      </c>
      <c r="BP3" s="94">
        <f>IFERROR('1.52 Bottled water (volume)'!BP3*1000/'1.46 Population'!BP27,"")</f>
        <v>121.40637140637141</v>
      </c>
      <c r="BQ3" s="94">
        <f>IFERROR('1.52 Bottled water (volume)'!BQ3*1000/'1.46 Population'!BQ27,"")</f>
        <v>55.849306432869945</v>
      </c>
      <c r="BR3" s="94">
        <f>IFERROR('1.52 Bottled water (volume)'!BR3*1000/'1.46 Population'!BR27,"")</f>
        <v>24.46761184503201</v>
      </c>
      <c r="BS3" s="94">
        <f>IFERROR('1.52 Bottled water (volume)'!BS3*1000/'1.46 Population'!BS27,"")</f>
        <v>59.265393779674284</v>
      </c>
      <c r="BT3" s="94">
        <f>IFERROR('1.52 Bottled water (volume)'!BT3*1000/'1.46 Population'!BT27,"")</f>
        <v>89.577218523747462</v>
      </c>
      <c r="BU3" s="94">
        <f>IFERROR('1.52 Bottled water (volume)'!BU3*1000/'1.46 Population'!BU27,"")</f>
        <v>76.774426809958982</v>
      </c>
      <c r="BV3" s="94">
        <f>IFERROR('1.52 Bottled water (volume)'!BV3*1000/'1.46 Population'!BV27,"")</f>
        <v>126.75136894206598</v>
      </c>
      <c r="BW3" s="94">
        <f>IFERROR('1.52 Bottled water (volume)'!BW3*1000/'1.46 Population'!BW27,"")</f>
        <v>11.814850818814028</v>
      </c>
      <c r="BX3" s="94">
        <f>IFERROR('1.52 Bottled water (volume)'!BX3*1000/'1.46 Population'!BX27,"")</f>
        <v>15.440736523132152</v>
      </c>
      <c r="BY3" s="94">
        <f>IFERROR('1.52 Bottled water (volume)'!BY3*1000/'1.46 Population'!BY27,"")</f>
        <v>141.29374723706101</v>
      </c>
      <c r="BZ3" s="94">
        <f>IFERROR('1.52 Bottled water (volume)'!BZ3*1000/'1.46 Population'!BZ27,"")</f>
        <v>96.156674912927997</v>
      </c>
      <c r="CA3" s="94">
        <f>IFERROR('1.52 Bottled water (volume)'!CA3*1000/'1.46 Population'!CA27,"")</f>
        <v>68.373938722775932</v>
      </c>
      <c r="CB3" s="94">
        <f>IFERROR('1.52 Bottled water (volume)'!CB3*1000/'1.46 Population'!CB27,"")</f>
        <v>29.378000417449382</v>
      </c>
      <c r="CC3" s="94">
        <f>IFERROR('1.52 Bottled water (volume)'!CC3*1000/'1.46 Population'!CC27,"")</f>
        <v>167.77357019839997</v>
      </c>
      <c r="CD3" s="94">
        <f>IFERROR('1.52 Bottled water (volume)'!CD3*1000/'1.46 Population'!CD27,"")</f>
        <v>18.427357056626906</v>
      </c>
      <c r="CE3" s="94">
        <f>IFERROR('1.52 Bottled water (volume)'!CE3*1000/'1.46 Population'!CE27,"")</f>
        <v>14.83323710973931</v>
      </c>
      <c r="CF3" s="94">
        <f>IFERROR('1.52 Bottled water (volume)'!CF3*1000/'1.46 Population'!CF27,"")</f>
        <v>90.796453324040741</v>
      </c>
      <c r="CG3" s="94">
        <f>IFERROR('1.52 Bottled water (volume)'!CG3*1000/'1.46 Population'!CG27,"")</f>
        <v>129.83024801923082</v>
      </c>
      <c r="CH3" s="94">
        <f>IFERROR('1.52 Bottled water (volume)'!CH3*1000/'1.46 Population'!CH27,"")</f>
        <v>15.164137434142388</v>
      </c>
      <c r="CI3" s="94">
        <f>IFERROR('1.52 Bottled water (volume)'!CI3*1000/'1.46 Population'!CI27,"")</f>
        <v>101.88642578531669</v>
      </c>
      <c r="CJ3" s="94">
        <f>IFERROR('1.52 Bottled water (volume)'!CJ3*1000/'1.46 Population'!CJ27,"")</f>
        <v>49.223335231916003</v>
      </c>
      <c r="CK3" s="94">
        <f>IFERROR('1.52 Bottled water (volume)'!CK3*1000/'1.46 Population'!CK27,"")</f>
        <v>19.45599815592595</v>
      </c>
      <c r="CL3" s="94">
        <f>IFERROR('1.52 Bottled water (volume)'!CL3*1000/'1.46 Population'!CL27,"")</f>
        <v>1686.7384113957423</v>
      </c>
      <c r="CM3" s="94">
        <f>IFERROR('1.52 Bottled water (volume)'!CM3*1000/'1.46 Population'!CM27,"")</f>
        <v>132.20162950056911</v>
      </c>
      <c r="CN3" s="94">
        <f>IFERROR('1.52 Bottled water (volume)'!CN3*1000/'1.46 Population'!CN27,"")</f>
        <v>59.042520359099179</v>
      </c>
      <c r="CO3" s="94">
        <f>IFERROR('1.52 Bottled water (volume)'!CO3*1000/'1.46 Population'!CO27,"")</f>
        <v>12.458320081377378</v>
      </c>
      <c r="CP3" s="94">
        <f>IFERROR('1.52 Bottled water (volume)'!CP3*1000/'1.46 Population'!CP27,"")</f>
        <v>20.359573317439612</v>
      </c>
    </row>
    <row r="4" spans="1:94" x14ac:dyDescent="0.25">
      <c r="A4" s="78" t="s">
        <v>25</v>
      </c>
      <c r="B4" s="94">
        <f>IFERROR('1.52 Bottled water (volume)'!B4*1000/'1.46 Population'!B28,"")</f>
        <v>21.117539939292474</v>
      </c>
      <c r="C4" s="94">
        <f>IFERROR('1.52 Bottled water (volume)'!C4*1000/'1.46 Population'!C28,"")</f>
        <v>7.9892177090474696</v>
      </c>
      <c r="D4" s="94">
        <f>IFERROR('1.52 Bottled water (volume)'!D4*1000/'1.46 Population'!D28,"")</f>
        <v>6.6411114095270651</v>
      </c>
      <c r="E4" s="94">
        <f>IFERROR('1.52 Bottled water (volume)'!E4*1000/'1.46 Population'!E28,"")</f>
        <v>6.7292187389815634</v>
      </c>
      <c r="F4" s="94">
        <f>IFERROR('1.52 Bottled water (volume)'!F4*1000/'1.46 Population'!F28,"")</f>
        <v>28.780712029774172</v>
      </c>
      <c r="G4" s="94">
        <f>IFERROR('1.52 Bottled water (volume)'!G4*1000/'1.46 Population'!G28,"")</f>
        <v>0.36173776991147738</v>
      </c>
      <c r="H4" s="94">
        <f>IFERROR('1.52 Bottled water (volume)'!H4*1000/'1.46 Population'!H28,"")</f>
        <v>39.939439414341777</v>
      </c>
      <c r="I4" s="94">
        <f>IFERROR('1.52 Bottled water (volume)'!I4*1000/'1.46 Population'!I28,"")</f>
        <v>14.007812622562478</v>
      </c>
      <c r="J4" s="94">
        <f>IFERROR('1.52 Bottled water (volume)'!J4*1000/'1.46 Population'!J28,"")</f>
        <v>13.91843555173779</v>
      </c>
      <c r="K4" s="94">
        <f>IFERROR('1.52 Bottled water (volume)'!K4*1000/'1.46 Population'!K28,"")</f>
        <v>7.81908933482734</v>
      </c>
      <c r="L4" s="94">
        <f>IFERROR('1.52 Bottled water (volume)'!L4*1000/'1.46 Population'!L28,"")</f>
        <v>0.28626562677616385</v>
      </c>
      <c r="M4" s="94">
        <f>IFERROR('1.52 Bottled water (volume)'!M4*1000/'1.46 Population'!M28,"")</f>
        <v>19.592985494695824</v>
      </c>
      <c r="N4" s="94">
        <f>IFERROR('1.52 Bottled water (volume)'!N4*1000/'1.46 Population'!N28,"")</f>
        <v>13.457854406130268</v>
      </c>
      <c r="O4" s="94">
        <f>IFERROR('1.52 Bottled water (volume)'!O4*1000/'1.46 Population'!O28,"")</f>
        <v>24.31429039397592</v>
      </c>
      <c r="P4" s="94">
        <f>IFERROR('1.52 Bottled water (volume)'!P4*1000/'1.46 Population'!P28,"")</f>
        <v>18.477523476273792</v>
      </c>
      <c r="Q4" s="94">
        <f>IFERROR('1.52 Bottled water (volume)'!Q4*1000/'1.46 Population'!Q28,"")</f>
        <v>24.237293156648224</v>
      </c>
      <c r="R4" s="94">
        <f>IFERROR('1.52 Bottled water (volume)'!R4*1000/'1.46 Population'!R28,"")</f>
        <v>3.8012157574800662</v>
      </c>
      <c r="S4" s="94">
        <f>IFERROR('1.52 Bottled water (volume)'!S4*1000/'1.46 Population'!S28,"")</f>
        <v>1.7798394726401563</v>
      </c>
      <c r="T4" s="94">
        <f>IFERROR('1.52 Bottled water (volume)'!T4*1000/'1.46 Population'!T28,"")</f>
        <v>17.42313573729038</v>
      </c>
      <c r="U4" s="94">
        <f>IFERROR('1.52 Bottled water (volume)'!U4*1000/'1.46 Population'!U28,"")</f>
        <v>19.574048996676105</v>
      </c>
      <c r="V4" s="94">
        <f>IFERROR('1.52 Bottled water (volume)'!V4*1000/'1.46 Population'!V28,"")</f>
        <v>6.7412287421480013</v>
      </c>
      <c r="W4" s="94">
        <f>IFERROR('1.52 Bottled water (volume)'!W4*1000/'1.46 Population'!W28,"")</f>
        <v>26.666050129351152</v>
      </c>
      <c r="X4" s="94">
        <f>IFERROR('1.52 Bottled water (volume)'!X4*1000/'1.46 Population'!X28,"")</f>
        <v>19.191143792170013</v>
      </c>
      <c r="Y4" s="94">
        <f>IFERROR('1.52 Bottled water (volume)'!Y4*1000/'1.46 Population'!Y28,"")</f>
        <v>23.523549774467639</v>
      </c>
      <c r="Z4" s="94">
        <f>IFERROR('1.52 Bottled water (volume)'!Z4*1000/'1.46 Population'!Z28,"")</f>
        <v>29.813948759658398</v>
      </c>
      <c r="AA4" s="94">
        <f>IFERROR('1.52 Bottled water (volume)'!AA4*1000/'1.46 Population'!AA28,"")</f>
        <v>63.253285002265521</v>
      </c>
      <c r="AB4" s="94">
        <f>IFERROR('1.52 Bottled water (volume)'!AB4*1000/'1.46 Population'!AB28,"")</f>
        <v>122.40716778418225</v>
      </c>
      <c r="AC4" s="94">
        <f>IFERROR('1.52 Bottled water (volume)'!AC4*1000/'1.46 Population'!AC28,"")</f>
        <v>21.573697820465458</v>
      </c>
      <c r="AD4" s="94">
        <f>IFERROR('1.52 Bottled water (volume)'!AD4*1000/'1.46 Population'!AD28,"")</f>
        <v>14.182774791261581</v>
      </c>
      <c r="AE4" s="94">
        <f>IFERROR('1.52 Bottled water (volume)'!AE4*1000/'1.46 Population'!AE28,"")</f>
        <v>47.233879448446672</v>
      </c>
      <c r="AF4" s="94">
        <f>IFERROR('1.52 Bottled water (volume)'!AF4*1000/'1.46 Population'!AF28,"")</f>
        <v>23.093494183541576</v>
      </c>
      <c r="AG4" s="94">
        <f>IFERROR('1.52 Bottled water (volume)'!AG4*1000/'1.46 Population'!AG28,"")</f>
        <v>15.168181555028079</v>
      </c>
      <c r="AH4" s="94">
        <f>IFERROR('1.52 Bottled water (volume)'!AH4*1000/'1.46 Population'!AH28,"")</f>
        <v>55.888916439375159</v>
      </c>
      <c r="AI4" s="94">
        <f>IFERROR('1.52 Bottled water (volume)'!AI4*1000/'1.46 Population'!AI28,"")</f>
        <v>27.4461197316054</v>
      </c>
      <c r="AJ4" s="94">
        <f>IFERROR('1.52 Bottled water (volume)'!AJ4*1000/'1.46 Population'!AJ28,"")</f>
        <v>41.472965855222476</v>
      </c>
      <c r="AK4" s="94">
        <f>IFERROR('1.52 Bottled water (volume)'!AK4*1000/'1.46 Population'!AK28,"")</f>
        <v>11.81124797716158</v>
      </c>
      <c r="AL4" s="94">
        <f>IFERROR('1.52 Bottled water (volume)'!AL4*1000/'1.46 Population'!AL28,"")</f>
        <v>50.746786615234711</v>
      </c>
      <c r="AM4" s="94">
        <f>IFERROR('1.52 Bottled water (volume)'!AM4*1000/'1.46 Population'!AM28,"")</f>
        <v>71.037946428571431</v>
      </c>
      <c r="AN4" s="94">
        <f>IFERROR('1.52 Bottled water (volume)'!AN4*1000/'1.46 Population'!AN28,"")</f>
        <v>48.64593781344032</v>
      </c>
      <c r="AO4" s="94">
        <f>IFERROR('1.52 Bottled water (volume)'!AO4*1000/'1.46 Population'!AO28,"")</f>
        <v>24.705177556803459</v>
      </c>
      <c r="AP4" s="94">
        <f>IFERROR('1.52 Bottled water (volume)'!AP4*1000/'1.46 Population'!AP28,"")</f>
        <v>41.601755993275098</v>
      </c>
      <c r="AQ4" s="94">
        <f>IFERROR('1.52 Bottled water (volume)'!AQ4*1000/'1.46 Population'!AQ28,"")</f>
        <v>76.733862241154512</v>
      </c>
      <c r="AR4" s="94">
        <f>IFERROR('1.52 Bottled water (volume)'!AR4*1000/'1.46 Population'!AR28,"")</f>
        <v>2.3228132619925348</v>
      </c>
      <c r="AS4" s="94">
        <f>IFERROR('1.52 Bottled water (volume)'!AS4*1000/'1.46 Population'!AS28,"")</f>
        <v>18.574878373183331</v>
      </c>
      <c r="AT4" s="94">
        <f>IFERROR('1.52 Bottled water (volume)'!AT4*1000/'1.46 Population'!AT28,"")</f>
        <v>8.7554520540895222</v>
      </c>
      <c r="AU4" s="94">
        <f>IFERROR('1.52 Bottled water (volume)'!AU4*1000/'1.46 Population'!AU28,"")</f>
        <v>14.309940465451922</v>
      </c>
      <c r="AV4" s="94">
        <f>IFERROR('1.52 Bottled water (volume)'!AV4*1000/'1.46 Population'!AV28,"")</f>
        <v>17.402545743834526</v>
      </c>
      <c r="AW4" s="94">
        <f>IFERROR('1.52 Bottled water (volume)'!AW4*1000/'1.46 Population'!AW28,"")</f>
        <v>69.66096783541002</v>
      </c>
      <c r="AX4" s="94">
        <f>IFERROR('1.52 Bottled water (volume)'!AX4*1000/'1.46 Population'!AX28,"")</f>
        <v>31.67050435660682</v>
      </c>
      <c r="AY4" s="94">
        <f>IFERROR('1.52 Bottled water (volume)'!AY4*1000/'1.46 Population'!AY28,"")</f>
        <v>104.22669284445463</v>
      </c>
      <c r="AZ4" s="94">
        <f>IFERROR('1.52 Bottled water (volume)'!AZ4*1000/'1.46 Population'!AZ28,"")</f>
        <v>87.064292567696199</v>
      </c>
      <c r="BA4" s="94">
        <f>IFERROR('1.52 Bottled water (volume)'!BA4*1000/'1.46 Population'!BA28,"")</f>
        <v>2.7855572054207469</v>
      </c>
      <c r="BB4" s="94">
        <f>IFERROR('1.52 Bottled water (volume)'!BB4*1000/'1.46 Population'!BB28,"")</f>
        <v>42.370334755694451</v>
      </c>
      <c r="BC4" s="94">
        <f>IFERROR('1.52 Bottled water (volume)'!BC4*1000/'1.46 Population'!BC28,"")</f>
        <v>13.476855479131151</v>
      </c>
      <c r="BD4" s="94">
        <f>IFERROR('1.52 Bottled water (volume)'!BD4*1000/'1.46 Population'!BD28,"")</f>
        <v>31.396860205844888</v>
      </c>
      <c r="BE4" s="94">
        <f>IFERROR('1.52 Bottled water (volume)'!BE4*1000/'1.46 Population'!BE28,"")</f>
        <v>17.930379113734119</v>
      </c>
      <c r="BF4" s="94">
        <f>IFERROR('1.52 Bottled water (volume)'!BF4*1000/'1.46 Population'!BF28,"")</f>
        <v>5.4531151292656466</v>
      </c>
      <c r="BG4" s="94">
        <f>IFERROR('1.52 Bottled water (volume)'!BG4*1000/'1.46 Population'!BG28,"")</f>
        <v>10.417361258448762</v>
      </c>
      <c r="BH4" s="94">
        <f>IFERROR('1.52 Bottled water (volume)'!BH4*1000/'1.46 Population'!BH28,"")</f>
        <v>1.9912344324021705</v>
      </c>
      <c r="BI4" s="94">
        <f>IFERROR('1.52 Bottled water (volume)'!BI4*1000/'1.46 Population'!BI28,"")</f>
        <v>71.339421613394222</v>
      </c>
      <c r="BJ4" s="94">
        <f>IFERROR('1.52 Bottled water (volume)'!BJ4*1000/'1.46 Population'!BJ28,"")</f>
        <v>4.6005138871895266</v>
      </c>
      <c r="BK4" s="94">
        <f>IFERROR('1.52 Bottled water (volume)'!BK4*1000/'1.46 Population'!BK28,"")</f>
        <v>7.4655669768008783</v>
      </c>
      <c r="BL4" s="94">
        <f>IFERROR('1.52 Bottled water (volume)'!BL4*1000/'1.46 Population'!BL28,"")</f>
        <v>47.759200843660516</v>
      </c>
      <c r="BM4" s="94">
        <f>IFERROR('1.52 Bottled water (volume)'!BM4*1000/'1.46 Population'!BM28,"")</f>
        <v>67.883942633039382</v>
      </c>
      <c r="BN4" s="94">
        <f>IFERROR('1.52 Bottled water (volume)'!BN4*1000/'1.46 Population'!BN28,"")</f>
        <v>2.5868664122302376</v>
      </c>
      <c r="BO4" s="94">
        <f>IFERROR('1.52 Bottled water (volume)'!BO4*1000/'1.46 Population'!BO28,"")</f>
        <v>50.955936653811435</v>
      </c>
      <c r="BP4" s="94">
        <f>IFERROR('1.52 Bottled water (volume)'!BP4*1000/'1.46 Population'!BP28,"")</f>
        <v>129.19048958040429</v>
      </c>
      <c r="BQ4" s="94">
        <f>IFERROR('1.52 Bottled water (volume)'!BQ4*1000/'1.46 Population'!BQ28,"")</f>
        <v>61.238885008508269</v>
      </c>
      <c r="BR4" s="94">
        <f>IFERROR('1.52 Bottled water (volume)'!BR4*1000/'1.46 Population'!BR28,"")</f>
        <v>31.206949334149702</v>
      </c>
      <c r="BS4" s="94">
        <f>IFERROR('1.52 Bottled water (volume)'!BS4*1000/'1.46 Population'!BS28,"")</f>
        <v>64.513123328553959</v>
      </c>
      <c r="BT4" s="94">
        <f>IFERROR('1.52 Bottled water (volume)'!BT4*1000/'1.46 Population'!BT28,"")</f>
        <v>95.447476299775758</v>
      </c>
      <c r="BU4" s="94">
        <f>IFERROR('1.52 Bottled water (volume)'!BU4*1000/'1.46 Population'!BU28,"")</f>
        <v>83.461481224267075</v>
      </c>
      <c r="BV4" s="94">
        <f>IFERROR('1.52 Bottled water (volume)'!BV4*1000/'1.46 Population'!BV28,"")</f>
        <v>130.65365626545872</v>
      </c>
      <c r="BW4" s="94">
        <f>IFERROR('1.52 Bottled water (volume)'!BW4*1000/'1.46 Population'!BW28,"")</f>
        <v>17.714775352060204</v>
      </c>
      <c r="BX4" s="94">
        <f>IFERROR('1.52 Bottled water (volume)'!BX4*1000/'1.46 Population'!BX28,"")</f>
        <v>16.342951741130726</v>
      </c>
      <c r="BY4" s="94">
        <f>IFERROR('1.52 Bottled water (volume)'!BY4*1000/'1.46 Population'!BY28,"")</f>
        <v>145.35091202444798</v>
      </c>
      <c r="BZ4" s="94">
        <f>IFERROR('1.52 Bottled water (volume)'!BZ4*1000/'1.46 Population'!BZ28,"")</f>
        <v>99.932798883951079</v>
      </c>
      <c r="CA4" s="94">
        <f>IFERROR('1.52 Bottled water (volume)'!CA4*1000/'1.46 Population'!CA28,"")</f>
        <v>71.370186346812645</v>
      </c>
      <c r="CB4" s="94">
        <f>IFERROR('1.52 Bottled water (volume)'!CB4*1000/'1.46 Population'!CB28,"")</f>
        <v>32.028104726004564</v>
      </c>
      <c r="CC4" s="94">
        <f>IFERROR('1.52 Bottled water (volume)'!CC4*1000/'1.46 Population'!CC28,"")</f>
        <v>173.06251370914674</v>
      </c>
      <c r="CD4" s="94">
        <f>IFERROR('1.52 Bottled water (volume)'!CD4*1000/'1.46 Population'!CD28,"")</f>
        <v>19.124139258504965</v>
      </c>
      <c r="CE4" s="94">
        <f>IFERROR('1.52 Bottled water (volume)'!CE4*1000/'1.46 Population'!CE28,"")</f>
        <v>15.539002232488228</v>
      </c>
      <c r="CF4" s="94">
        <f>IFERROR('1.52 Bottled water (volume)'!CF4*1000/'1.46 Population'!CF28,"")</f>
        <v>91.594755019384877</v>
      </c>
      <c r="CG4" s="94">
        <f>IFERROR('1.52 Bottled water (volume)'!CG4*1000/'1.46 Population'!CG28,"")</f>
        <v>138.68791016515047</v>
      </c>
      <c r="CH4" s="94">
        <f>IFERROR('1.52 Bottled water (volume)'!CH4*1000/'1.46 Population'!CH28,"")</f>
        <v>17.442839344041484</v>
      </c>
      <c r="CI4" s="94">
        <f>IFERROR('1.52 Bottled water (volume)'!CI4*1000/'1.46 Population'!CI28,"")</f>
        <v>106.99174442162713</v>
      </c>
      <c r="CJ4" s="94">
        <f>IFERROR('1.52 Bottled water (volume)'!CJ4*1000/'1.46 Population'!CJ28,"")</f>
        <v>65.80223438943743</v>
      </c>
      <c r="CK4" s="94">
        <f>IFERROR('1.52 Bottled water (volume)'!CK4*1000/'1.46 Population'!CK28,"")</f>
        <v>21.684818938682909</v>
      </c>
      <c r="CL4" s="94">
        <f>IFERROR('1.52 Bottled water (volume)'!CL4*1000/'1.46 Population'!CL28,"")</f>
        <v>2252.1910335736816</v>
      </c>
      <c r="CM4" s="94">
        <f>IFERROR('1.52 Bottled water (volume)'!CM4*1000/'1.46 Population'!CM28,"")</f>
        <v>148.01809566481512</v>
      </c>
      <c r="CN4" s="94">
        <f>IFERROR('1.52 Bottled water (volume)'!CN4*1000/'1.46 Population'!CN28,"")</f>
        <v>65.092756094621578</v>
      </c>
      <c r="CO4" s="94">
        <f>IFERROR('1.52 Bottled water (volume)'!CO4*1000/'1.46 Population'!CO28,"")</f>
        <v>12.949102507939767</v>
      </c>
      <c r="CP4" s="94">
        <f>IFERROR('1.52 Bottled water (volume)'!CP4*1000/'1.46 Population'!CP28,"")</f>
        <v>21.052420351403285</v>
      </c>
    </row>
    <row r="5" spans="1:94" x14ac:dyDescent="0.25">
      <c r="A5" s="78" t="s">
        <v>26</v>
      </c>
      <c r="B5" s="94">
        <f>IFERROR('1.52 Bottled water (volume)'!B5*1000/'1.46 Population'!B29,"")</f>
        <v>23.093763019880782</v>
      </c>
      <c r="C5" s="94"/>
      <c r="D5" s="94"/>
      <c r="E5" s="94">
        <f>IFERROR('1.52 Bottled water (volume)'!E5*1000/'1.46 Population'!E29,"")</f>
        <v>7.9064716277548985</v>
      </c>
      <c r="F5" s="94">
        <f>IFERROR('1.52 Bottled water (volume)'!F5*1000/'1.46 Population'!F29,"")</f>
        <v>29.372437154573007</v>
      </c>
      <c r="G5" s="94">
        <f>IFERROR('1.52 Bottled water (volume)'!G5*1000/'1.46 Population'!G29,"")</f>
        <v>0.44542163155522257</v>
      </c>
      <c r="H5" s="94">
        <f>IFERROR('1.52 Bottled water (volume)'!H5*1000/'1.46 Population'!H29,"")</f>
        <v>41.219148845388133</v>
      </c>
      <c r="I5" s="94">
        <f>IFERROR('1.52 Bottled water (volume)'!I5*1000/'1.46 Population'!I29,"")</f>
        <v>16.357855498300626</v>
      </c>
      <c r="J5" s="94">
        <f>IFERROR('1.52 Bottled water (volume)'!J5*1000/'1.46 Population'!J29,"")</f>
        <v>15.707612202010468</v>
      </c>
      <c r="K5" s="94">
        <f>IFERROR('1.52 Bottled water (volume)'!K5*1000/'1.46 Population'!K29,"")</f>
        <v>8.1356013435524268</v>
      </c>
      <c r="L5" s="94">
        <f>IFERROR('1.52 Bottled water (volume)'!L5*1000/'1.46 Population'!L29,"")</f>
        <v>0.38233905936442075</v>
      </c>
      <c r="M5" s="94">
        <f>IFERROR('1.52 Bottled water (volume)'!M5*1000/'1.46 Population'!M29,"")</f>
        <v>23.974439477556807</v>
      </c>
      <c r="N5" s="94">
        <f>IFERROR('1.52 Bottled water (volume)'!N5*1000/'1.46 Population'!N29,"")</f>
        <v>14.484300573539418</v>
      </c>
      <c r="O5" s="94">
        <f>IFERROR('1.52 Bottled water (volume)'!O5*1000/'1.46 Population'!O29,"")</f>
        <v>24.906340042583153</v>
      </c>
      <c r="P5" s="94">
        <f>IFERROR('1.52 Bottled water (volume)'!P5*1000/'1.46 Population'!P29,"")</f>
        <v>20.501047920144934</v>
      </c>
      <c r="Q5" s="94">
        <f>IFERROR('1.52 Bottled water (volume)'!Q5*1000/'1.46 Population'!Q29,"")</f>
        <v>25.039611338330968</v>
      </c>
      <c r="R5" s="94">
        <f>IFERROR('1.52 Bottled water (volume)'!R5*1000/'1.46 Population'!R29,"")</f>
        <v>4.3946325218459803</v>
      </c>
      <c r="S5" s="94">
        <f>IFERROR('1.52 Bottled water (volume)'!S5*1000/'1.46 Population'!S29,"")</f>
        <v>2.1165173010171379</v>
      </c>
      <c r="T5" s="94">
        <f>IFERROR('1.52 Bottled water (volume)'!T5*1000/'1.46 Population'!T29,"")</f>
        <v>18.477279820499195</v>
      </c>
      <c r="U5" s="94">
        <f>IFERROR('1.52 Bottled water (volume)'!U5*1000/'1.46 Population'!U29,"")</f>
        <v>20.638212639510765</v>
      </c>
      <c r="V5" s="94">
        <f>IFERROR('1.52 Bottled water (volume)'!V5*1000/'1.46 Population'!V29,"")</f>
        <v>7.7954630906128584</v>
      </c>
      <c r="W5" s="94">
        <f>IFERROR('1.52 Bottled water (volume)'!W5*1000/'1.46 Population'!W29,"")</f>
        <v>31.400695952422875</v>
      </c>
      <c r="X5" s="94">
        <f>IFERROR('1.52 Bottled water (volume)'!X5*1000/'1.46 Population'!X29,"")</f>
        <v>19.154281994161146</v>
      </c>
      <c r="Y5" s="94">
        <f>IFERROR('1.52 Bottled water (volume)'!Y5*1000/'1.46 Population'!Y29,"")</f>
        <v>26.055400360285095</v>
      </c>
      <c r="Z5" s="94">
        <f>IFERROR('1.52 Bottled water (volume)'!Z5*1000/'1.46 Population'!Z29,"")</f>
        <v>43.610274806226379</v>
      </c>
      <c r="AA5" s="94">
        <f>IFERROR('1.52 Bottled water (volume)'!AA5*1000/'1.46 Population'!AA29,"")</f>
        <v>77.26445152480656</v>
      </c>
      <c r="AB5" s="94">
        <f>IFERROR('1.52 Bottled water (volume)'!AB5*1000/'1.46 Population'!AB29,"")</f>
        <v>132.14488942958616</v>
      </c>
      <c r="AC5" s="94">
        <f>IFERROR('1.52 Bottled water (volume)'!AC5*1000/'1.46 Population'!AC29,"")</f>
        <v>24.382991376746951</v>
      </c>
      <c r="AD5" s="94">
        <f>IFERROR('1.52 Bottled water (volume)'!AD5*1000/'1.46 Population'!AD29,"")</f>
        <v>14.795754261820521</v>
      </c>
      <c r="AE5" s="94">
        <f>IFERROR('1.52 Bottled water (volume)'!AE5*1000/'1.46 Population'!AE29,"")</f>
        <v>53.793973812904248</v>
      </c>
      <c r="AF5" s="94">
        <f>IFERROR('1.52 Bottled water (volume)'!AF5*1000/'1.46 Population'!AF29,"")</f>
        <v>24.484648169087588</v>
      </c>
      <c r="AG5" s="94">
        <f>IFERROR('1.52 Bottled water (volume)'!AG5*1000/'1.46 Population'!AG29,"")</f>
        <v>20.428384088590995</v>
      </c>
      <c r="AH5" s="94">
        <f>IFERROR('1.52 Bottled water (volume)'!AH5*1000/'1.46 Population'!AH29,"")</f>
        <v>60.236201017937439</v>
      </c>
      <c r="AI5" s="94">
        <f>IFERROR('1.52 Bottled water (volume)'!AI5*1000/'1.46 Population'!AI29,"")</f>
        <v>35.062812920768131</v>
      </c>
      <c r="AJ5" s="94">
        <f>IFERROR('1.52 Bottled water (volume)'!AJ5*1000/'1.46 Population'!AJ29,"")</f>
        <v>47.282395098832502</v>
      </c>
      <c r="AK5" s="94">
        <f>IFERROR('1.52 Bottled water (volume)'!AK5*1000/'1.46 Population'!AK29,"")</f>
        <v>14.296682548803595</v>
      </c>
      <c r="AL5" s="94">
        <f>IFERROR('1.52 Bottled water (volume)'!AL5*1000/'1.46 Population'!AL29,"")</f>
        <v>59.189655864755252</v>
      </c>
      <c r="AM5" s="94">
        <f>IFERROR('1.52 Bottled water (volume)'!AM5*1000/'1.46 Population'!AM29,"")</f>
        <v>77.193700904657319</v>
      </c>
      <c r="AN5" s="94">
        <f>IFERROR('1.52 Bottled water (volume)'!AN5*1000/'1.46 Population'!AN29,"")</f>
        <v>57.89473684210526</v>
      </c>
      <c r="AO5" s="94">
        <f>IFERROR('1.52 Bottled water (volume)'!AO5*1000/'1.46 Population'!AO29,"")</f>
        <v>29.791042404193789</v>
      </c>
      <c r="AP5" s="94">
        <f>IFERROR('1.52 Bottled water (volume)'!AP5*1000/'1.46 Population'!AP29,"")</f>
        <v>44.879178509408945</v>
      </c>
      <c r="AQ5" s="94">
        <f>IFERROR('1.52 Bottled water (volume)'!AQ5*1000/'1.46 Population'!AQ29,"")</f>
        <v>76.926088829141591</v>
      </c>
      <c r="AR5" s="94">
        <f>IFERROR('1.52 Bottled water (volume)'!AR5*1000/'1.46 Population'!AR29,"")</f>
        <v>2.814855171161355</v>
      </c>
      <c r="AS5" s="94">
        <f>IFERROR('1.52 Bottled water (volume)'!AS5*1000/'1.46 Population'!AS29,"")</f>
        <v>18.149262119521445</v>
      </c>
      <c r="AT5" s="94">
        <f>IFERROR('1.52 Bottled water (volume)'!AT5*1000/'1.46 Population'!AT29,"")</f>
        <v>9.1294590350492406</v>
      </c>
      <c r="AU5" s="94">
        <f>IFERROR('1.52 Bottled water (volume)'!AU5*1000/'1.46 Population'!AU29,"")</f>
        <v>14.608999314387658</v>
      </c>
      <c r="AV5" s="94">
        <f>IFERROR('1.52 Bottled water (volume)'!AV5*1000/'1.46 Population'!AV29,"")</f>
        <v>17.594949099451838</v>
      </c>
      <c r="AW5" s="94">
        <f>IFERROR('1.52 Bottled water (volume)'!AW5*1000/'1.46 Population'!AW29,"")</f>
        <v>78.020834524476555</v>
      </c>
      <c r="AX5" s="94">
        <f>IFERROR('1.52 Bottled water (volume)'!AX5*1000/'1.46 Population'!AX29,"")</f>
        <v>32.529195762099683</v>
      </c>
      <c r="AY5" s="94">
        <f>IFERROR('1.52 Bottled water (volume)'!AY5*1000/'1.46 Population'!AY29,"")</f>
        <v>114.45932950890341</v>
      </c>
      <c r="AZ5" s="94">
        <f>IFERROR('1.52 Bottled water (volume)'!AZ5*1000/'1.46 Population'!AZ29,"")</f>
        <v>99.560850382267873</v>
      </c>
      <c r="BA5" s="94">
        <f>IFERROR('1.52 Bottled water (volume)'!BA5*1000/'1.46 Population'!BA29,"")</f>
        <v>3.4709719092572864</v>
      </c>
      <c r="BB5" s="94">
        <f>IFERROR('1.52 Bottled water (volume)'!BB5*1000/'1.46 Population'!BB29,"")</f>
        <v>50.276641808996871</v>
      </c>
      <c r="BC5" s="94">
        <f>IFERROR('1.52 Bottled water (volume)'!BC5*1000/'1.46 Population'!BC29,"")</f>
        <v>12.510828537838005</v>
      </c>
      <c r="BD5" s="94">
        <f>IFERROR('1.52 Bottled water (volume)'!BD5*1000/'1.46 Population'!BD29,"")</f>
        <v>33.859846488740068</v>
      </c>
      <c r="BE5" s="94">
        <f>IFERROR('1.52 Bottled water (volume)'!BE5*1000/'1.46 Population'!BE29,"")</f>
        <v>18.969035249375672</v>
      </c>
      <c r="BF5" s="94">
        <f>IFERROR('1.52 Bottled water (volume)'!BF5*1000/'1.46 Population'!BF29,"")</f>
        <v>5.6218275585703834</v>
      </c>
      <c r="BG5" s="94">
        <f>IFERROR('1.52 Bottled water (volume)'!BG5*1000/'1.46 Population'!BG29,"")</f>
        <v>11.782270883781736</v>
      </c>
      <c r="BH5" s="94">
        <f>IFERROR('1.52 Bottled water (volume)'!BH5*1000/'1.46 Population'!BH29,"")</f>
        <v>2.368578896443629</v>
      </c>
      <c r="BI5" s="94">
        <f>IFERROR('1.52 Bottled water (volume)'!BI5*1000/'1.46 Population'!BI29,"")</f>
        <v>83.830366085175726</v>
      </c>
      <c r="BJ5" s="94">
        <f>IFERROR('1.52 Bottled water (volume)'!BJ5*1000/'1.46 Population'!BJ29,"")</f>
        <v>4.6406824217387808</v>
      </c>
      <c r="BK5" s="94">
        <f>IFERROR('1.52 Bottled water (volume)'!BK5*1000/'1.46 Population'!BK29,"")</f>
        <v>8.1374716144461914</v>
      </c>
      <c r="BL5" s="94">
        <f>IFERROR('1.52 Bottled water (volume)'!BL5*1000/'1.46 Population'!BL29,"")</f>
        <v>56.425670248111537</v>
      </c>
      <c r="BM5" s="94">
        <f>IFERROR('1.52 Bottled water (volume)'!BM5*1000/'1.46 Population'!BM29,"")</f>
        <v>59.059247620719326</v>
      </c>
      <c r="BN5" s="94">
        <f>IFERROR('1.52 Bottled water (volume)'!BN5*1000/'1.46 Population'!BN29,"")</f>
        <v>3.0316384685967814</v>
      </c>
      <c r="BO5" s="94">
        <f>IFERROR('1.52 Bottled water (volume)'!BO5*1000/'1.46 Population'!BO29,"")</f>
        <v>53.872635138565904</v>
      </c>
      <c r="BP5" s="94">
        <f>IFERROR('1.52 Bottled water (volume)'!BP5*1000/'1.46 Population'!BP29,"")</f>
        <v>137.27509541406675</v>
      </c>
      <c r="BQ5" s="94">
        <f>IFERROR('1.52 Bottled water (volume)'!BQ5*1000/'1.46 Population'!BQ29,"")</f>
        <v>66.525977507346553</v>
      </c>
      <c r="BR5" s="94">
        <f>IFERROR('1.52 Bottled water (volume)'!BR5*1000/'1.46 Population'!BR29,"")</f>
        <v>38.512591019417478</v>
      </c>
      <c r="BS5" s="94">
        <f>IFERROR('1.52 Bottled water (volume)'!BS5*1000/'1.46 Population'!BS29,"")</f>
        <v>69.581007618199976</v>
      </c>
      <c r="BT5" s="94">
        <f>IFERROR('1.52 Bottled water (volume)'!BT5*1000/'1.46 Population'!BT29,"")</f>
        <v>104.37298174183832</v>
      </c>
      <c r="BU5" s="94">
        <f>IFERROR('1.52 Bottled water (volume)'!BU5*1000/'1.46 Population'!BU29,"")</f>
        <v>91.626236065330914</v>
      </c>
      <c r="BV5" s="94">
        <f>IFERROR('1.52 Bottled water (volume)'!BV5*1000/'1.46 Population'!BV29,"")</f>
        <v>141.93012611290291</v>
      </c>
      <c r="BW5" s="94">
        <f>IFERROR('1.52 Bottled water (volume)'!BW5*1000/'1.46 Population'!BW29,"")</f>
        <v>19.374013188446177</v>
      </c>
      <c r="BX5" s="94">
        <f>IFERROR('1.52 Bottled water (volume)'!BX5*1000/'1.46 Population'!BX29,"")</f>
        <v>17.113881259243609</v>
      </c>
      <c r="BY5" s="94">
        <f>IFERROR('1.52 Bottled water (volume)'!BY5*1000/'1.46 Population'!BY29,"")</f>
        <v>154.07691616557241</v>
      </c>
      <c r="BZ5" s="94">
        <f>IFERROR('1.52 Bottled water (volume)'!BZ5*1000/'1.46 Population'!BZ29,"")</f>
        <v>112.29536204638562</v>
      </c>
      <c r="CA5" s="94">
        <f>IFERROR('1.52 Bottled water (volume)'!CA5*1000/'1.46 Population'!CA29,"")</f>
        <v>74.140237087524511</v>
      </c>
      <c r="CB5" s="94">
        <f>IFERROR('1.52 Bottled water (volume)'!CB5*1000/'1.46 Population'!CB29,"")</f>
        <v>34.862015034559306</v>
      </c>
      <c r="CC5" s="94">
        <f>IFERROR('1.52 Bottled water (volume)'!CC5*1000/'1.46 Population'!CC29,"")</f>
        <v>183.88951610785833</v>
      </c>
      <c r="CD5" s="94">
        <f>IFERROR('1.52 Bottled water (volume)'!CD5*1000/'1.46 Population'!CD29,"")</f>
        <v>20.330274322838829</v>
      </c>
      <c r="CE5" s="94">
        <f>IFERROR('1.52 Bottled water (volume)'!CE5*1000/'1.46 Population'!CE29,"")</f>
        <v>15.596511653449904</v>
      </c>
      <c r="CF5" s="94">
        <f>IFERROR('1.52 Bottled water (volume)'!CF5*1000/'1.46 Population'!CF29,"")</f>
        <v>93.694349233096531</v>
      </c>
      <c r="CG5" s="94">
        <f>IFERROR('1.52 Bottled water (volume)'!CG5*1000/'1.46 Population'!CG29,"")</f>
        <v>151.76031251942487</v>
      </c>
      <c r="CH5" s="94">
        <f>IFERROR('1.52 Bottled water (volume)'!CH5*1000/'1.46 Population'!CH29,"")</f>
        <v>19.013958482462421</v>
      </c>
      <c r="CI5" s="94">
        <f>IFERROR('1.52 Bottled water (volume)'!CI5*1000/'1.46 Population'!CI29,"")</f>
        <v>123.66863096296095</v>
      </c>
      <c r="CJ5" s="94">
        <f>IFERROR('1.52 Bottled water (volume)'!CJ5*1000/'1.46 Population'!CJ29,"")</f>
        <v>76.692772128713244</v>
      </c>
      <c r="CK5" s="94">
        <f>IFERROR('1.52 Bottled water (volume)'!CK5*1000/'1.46 Population'!CK29,"")</f>
        <v>25.562423741290122</v>
      </c>
      <c r="CL5" s="94">
        <f>IFERROR('1.52 Bottled water (volume)'!CL5*1000/'1.46 Population'!CL29,"")</f>
        <v>2644.442284281693</v>
      </c>
      <c r="CM5" s="94">
        <f>IFERROR('1.52 Bottled water (volume)'!CM5*1000/'1.46 Population'!CM29,"")</f>
        <v>167.49538036632131</v>
      </c>
      <c r="CN5" s="94">
        <f>IFERROR('1.52 Bottled water (volume)'!CN5*1000/'1.46 Population'!CN29,"")</f>
        <v>69.944155398998532</v>
      </c>
      <c r="CO5" s="94">
        <f>IFERROR('1.52 Bottled water (volume)'!CO5*1000/'1.46 Population'!CO29,"")</f>
        <v>13.419266259173</v>
      </c>
      <c r="CP5" s="94">
        <f>IFERROR('1.52 Bottled water (volume)'!CP5*1000/'1.46 Population'!CP29,"")</f>
        <v>21.837818987002958</v>
      </c>
    </row>
    <row r="6" spans="1:94" x14ac:dyDescent="0.25">
      <c r="A6" s="78" t="s">
        <v>27</v>
      </c>
      <c r="B6" s="94">
        <f>IFERROR('1.52 Bottled water (volume)'!B6*1000/'1.46 Population'!B30,"")</f>
        <v>24.54900075918512</v>
      </c>
      <c r="C6" s="94">
        <f>IFERROR('1.52 Bottled water (volume)'!C6*1000/'1.46 Population'!C30,"")</f>
        <v>9.7019033695040058</v>
      </c>
      <c r="D6" s="94">
        <f>IFERROR('1.52 Bottled water (volume)'!D6*1000/'1.46 Population'!D30,"")</f>
        <v>7.1983806637841203</v>
      </c>
      <c r="E6" s="94">
        <f>IFERROR('1.52 Bottled water (volume)'!E6*1000/'1.46 Population'!E30,"")</f>
        <v>8.9816369644114626</v>
      </c>
      <c r="F6" s="94">
        <f>IFERROR('1.52 Bottled water (volume)'!F6*1000/'1.46 Population'!F30,"")</f>
        <v>31.886194442396992</v>
      </c>
      <c r="G6" s="94">
        <f>IFERROR('1.52 Bottled water (volume)'!G6*1000/'1.46 Population'!G30,"")</f>
        <v>0.539322417275369</v>
      </c>
      <c r="H6" s="94">
        <f>IFERROR('1.52 Bottled water (volume)'!H6*1000/'1.46 Population'!H30,"")</f>
        <v>42.697002623745568</v>
      </c>
      <c r="I6" s="94">
        <f>IFERROR('1.52 Bottled water (volume)'!I6*1000/'1.46 Population'!I30,"")</f>
        <v>17.412569353690124</v>
      </c>
      <c r="J6" s="94">
        <f>IFERROR('1.52 Bottled water (volume)'!J6*1000/'1.46 Population'!J30,"")</f>
        <v>17.307590092484318</v>
      </c>
      <c r="K6" s="94">
        <f>IFERROR('1.52 Bottled water (volume)'!K6*1000/'1.46 Population'!K30,"")</f>
        <v>8.6995673707495644</v>
      </c>
      <c r="L6" s="94">
        <f>IFERROR('1.52 Bottled water (volume)'!L6*1000/'1.46 Population'!L30,"")</f>
        <v>0.5303857108632577</v>
      </c>
      <c r="M6" s="94">
        <f>IFERROR('1.52 Bottled water (volume)'!M6*1000/'1.46 Population'!M30,"")</f>
        <v>29.552154824921214</v>
      </c>
      <c r="N6" s="94">
        <f>IFERROR('1.52 Bottled water (volume)'!N6*1000/'1.46 Population'!N30,"")</f>
        <v>14.927880576955385</v>
      </c>
      <c r="O6" s="94">
        <f>IFERROR('1.52 Bottled water (volume)'!O6*1000/'1.46 Population'!O30,"")</f>
        <v>27.169365146109236</v>
      </c>
      <c r="P6" s="94">
        <f>IFERROR('1.52 Bottled water (volume)'!P6*1000/'1.46 Population'!P30,"")</f>
        <v>22.057457331693552</v>
      </c>
      <c r="Q6" s="94">
        <f>IFERROR('1.52 Bottled water (volume)'!Q6*1000/'1.46 Population'!Q30,"")</f>
        <v>26.201561054667494</v>
      </c>
      <c r="R6" s="94">
        <f>IFERROR('1.52 Bottled water (volume)'!R6*1000/'1.46 Population'!R30,"")</f>
        <v>4.8168660120072602</v>
      </c>
      <c r="S6" s="94">
        <f>IFERROR('1.52 Bottled water (volume)'!S6*1000/'1.46 Population'!S30,"")</f>
        <v>2.4772350844560989</v>
      </c>
      <c r="T6" s="94">
        <f>IFERROR('1.52 Bottled water (volume)'!T6*1000/'1.46 Population'!T30,"")</f>
        <v>19.47962641127268</v>
      </c>
      <c r="U6" s="94">
        <f>IFERROR('1.52 Bottled water (volume)'!U6*1000/'1.46 Population'!U30,"")</f>
        <v>21.557541125888616</v>
      </c>
      <c r="V6" s="94">
        <f>IFERROR('1.52 Bottled water (volume)'!V6*1000/'1.46 Population'!V30,"")</f>
        <v>9.2820563324798115</v>
      </c>
      <c r="W6" s="94">
        <f>IFERROR('1.52 Bottled water (volume)'!W6*1000/'1.46 Population'!W30,"")</f>
        <v>33.722389011055142</v>
      </c>
      <c r="X6" s="94">
        <f>IFERROR('1.52 Bottled water (volume)'!X6*1000/'1.46 Population'!X30,"")</f>
        <v>17.628139468185356</v>
      </c>
      <c r="Y6" s="94">
        <f>IFERROR('1.52 Bottled water (volume)'!Y6*1000/'1.46 Population'!Y30,"")</f>
        <v>27.883462761244591</v>
      </c>
      <c r="Z6" s="94">
        <f>IFERROR('1.52 Bottled water (volume)'!Z6*1000/'1.46 Population'!Z30,"")</f>
        <v>50.987075699474502</v>
      </c>
      <c r="AA6" s="94">
        <f>IFERROR('1.52 Bottled water (volume)'!AA6*1000/'1.46 Population'!AA30,"")</f>
        <v>89.908173054959107</v>
      </c>
      <c r="AB6" s="94">
        <f>IFERROR('1.52 Bottled water (volume)'!AB6*1000/'1.46 Population'!AB30,"")</f>
        <v>133.73809500456093</v>
      </c>
      <c r="AC6" s="94">
        <f>IFERROR('1.52 Bottled water (volume)'!AC6*1000/'1.46 Population'!AC30,"")</f>
        <v>26.349277640541956</v>
      </c>
      <c r="AD6" s="94">
        <f>IFERROR('1.52 Bottled water (volume)'!AD6*1000/'1.46 Population'!AD30,"")</f>
        <v>16.013239476015105</v>
      </c>
      <c r="AE6" s="94">
        <f>IFERROR('1.52 Bottled water (volume)'!AE6*1000/'1.46 Population'!AE30,"")</f>
        <v>59.009066909241916</v>
      </c>
      <c r="AF6" s="94">
        <f>IFERROR('1.52 Bottled water (volume)'!AF6*1000/'1.46 Population'!AF30,"")</f>
        <v>26.927300680869756</v>
      </c>
      <c r="AG6" s="94">
        <f>IFERROR('1.52 Bottled water (volume)'!AG6*1000/'1.46 Population'!AG30,"")</f>
        <v>23.625290535173143</v>
      </c>
      <c r="AH6" s="94">
        <f>IFERROR('1.52 Bottled water (volume)'!AH6*1000/'1.46 Population'!AH30,"")</f>
        <v>61.628651657717128</v>
      </c>
      <c r="AI6" s="94">
        <f>IFERROR('1.52 Bottled water (volume)'!AI6*1000/'1.46 Population'!AI30,"")</f>
        <v>35.797714172236653</v>
      </c>
      <c r="AJ6" s="94">
        <f>IFERROR('1.52 Bottled water (volume)'!AJ6*1000/'1.46 Population'!AJ30,"")</f>
        <v>48.605191695894987</v>
      </c>
      <c r="AK6" s="94">
        <f>IFERROR('1.52 Bottled water (volume)'!AK6*1000/'1.46 Population'!AK30,"")</f>
        <v>16.799968960796377</v>
      </c>
      <c r="AL6" s="94">
        <f>IFERROR('1.52 Bottled water (volume)'!AL6*1000/'1.46 Population'!AL30,"")</f>
        <v>63.28604217279841</v>
      </c>
      <c r="AM6" s="94">
        <f>IFERROR('1.52 Bottled water (volume)'!AM6*1000/'1.46 Population'!AM30,"")</f>
        <v>77.199582805632133</v>
      </c>
      <c r="AN6" s="94">
        <f>IFERROR('1.52 Bottled water (volume)'!AN6*1000/'1.46 Population'!AN30,"")</f>
        <v>56.601883390102181</v>
      </c>
      <c r="AO6" s="94">
        <f>IFERROR('1.52 Bottled water (volume)'!AO6*1000/'1.46 Population'!AO30,"")</f>
        <v>31.925230965745616</v>
      </c>
      <c r="AP6" s="94">
        <f>IFERROR('1.52 Bottled water (volume)'!AP6*1000/'1.46 Population'!AP30,"")</f>
        <v>48.280123567340304</v>
      </c>
      <c r="AQ6" s="94">
        <f>IFERROR('1.52 Bottled water (volume)'!AQ6*1000/'1.46 Population'!AQ30,"")</f>
        <v>82.52256718514387</v>
      </c>
      <c r="AR6" s="94">
        <f>IFERROR('1.52 Bottled water (volume)'!AR6*1000/'1.46 Population'!AR30,"")</f>
        <v>3.4903040913500671</v>
      </c>
      <c r="AS6" s="94">
        <f>IFERROR('1.52 Bottled water (volume)'!AS6*1000/'1.46 Population'!AS30,"")</f>
        <v>18.58245700002794</v>
      </c>
      <c r="AT6" s="94">
        <f>IFERROR('1.52 Bottled water (volume)'!AT6*1000/'1.46 Population'!AT30,"")</f>
        <v>10.70187455618327</v>
      </c>
      <c r="AU6" s="94">
        <f>IFERROR('1.52 Bottled water (volume)'!AU6*1000/'1.46 Population'!AU30,"")</f>
        <v>14.975119487316324</v>
      </c>
      <c r="AV6" s="94">
        <f>IFERROR('1.52 Bottled water (volume)'!AV6*1000/'1.46 Population'!AV30,"")</f>
        <v>18.160797726287392</v>
      </c>
      <c r="AW6" s="94">
        <f>IFERROR('1.52 Bottled water (volume)'!AW6*1000/'1.46 Population'!AW30,"")</f>
        <v>86.140715317919074</v>
      </c>
      <c r="AX6" s="94">
        <f>IFERROR('1.52 Bottled water (volume)'!AX6*1000/'1.46 Population'!AX30,"")</f>
        <v>31.925445609048378</v>
      </c>
      <c r="AY6" s="94">
        <f>IFERROR('1.52 Bottled water (volume)'!AY6*1000/'1.46 Population'!AY30,"")</f>
        <v>120.80564045343554</v>
      </c>
      <c r="AZ6" s="94">
        <f>IFERROR('1.52 Bottled water (volume)'!AZ6*1000/'1.46 Population'!AZ30,"")</f>
        <v>109.53206143113937</v>
      </c>
      <c r="BA6" s="94">
        <f>IFERROR('1.52 Bottled water (volume)'!BA6*1000/'1.46 Population'!BA30,"")</f>
        <v>4.1322617074637371</v>
      </c>
      <c r="BB6" s="94">
        <f>IFERROR('1.52 Bottled water (volume)'!BB6*1000/'1.46 Population'!BB30,"")</f>
        <v>53.698745525104542</v>
      </c>
      <c r="BC6" s="94">
        <f>IFERROR('1.52 Bottled water (volume)'!BC6*1000/'1.46 Population'!BC30,"")</f>
        <v>13.008037393832298</v>
      </c>
      <c r="BD6" s="94">
        <f>IFERROR('1.52 Bottled water (volume)'!BD6*1000/'1.46 Population'!BD30,"")</f>
        <v>37.648245711431791</v>
      </c>
      <c r="BE6" s="94">
        <f>IFERROR('1.52 Bottled water (volume)'!BE6*1000/'1.46 Population'!BE30,"")</f>
        <v>20.11140499494168</v>
      </c>
      <c r="BF6" s="94">
        <f>IFERROR('1.52 Bottled water (volume)'!BF6*1000/'1.46 Population'!BF30,"")</f>
        <v>5.1789716769680094</v>
      </c>
      <c r="BG6" s="94">
        <f>IFERROR('1.52 Bottled water (volume)'!BG6*1000/'1.46 Population'!BG30,"")</f>
        <v>13.299731965971333</v>
      </c>
      <c r="BH6" s="94">
        <f>IFERROR('1.52 Bottled water (volume)'!BH6*1000/'1.46 Population'!BH30,"")</f>
        <v>3.098583422290182</v>
      </c>
      <c r="BI6" s="94">
        <f>IFERROR('1.52 Bottled water (volume)'!BI6*1000/'1.46 Population'!BI30,"")</f>
        <v>97.327067117050959</v>
      </c>
      <c r="BJ6" s="94">
        <f>IFERROR('1.52 Bottled water (volume)'!BJ6*1000/'1.46 Population'!BJ30,"")</f>
        <v>4.8319419237749548</v>
      </c>
      <c r="BK6" s="94">
        <f>IFERROR('1.52 Bottled water (volume)'!BK6*1000/'1.46 Population'!BK30,"")</f>
        <v>8.8458816140577081</v>
      </c>
      <c r="BL6" s="94">
        <f>IFERROR('1.52 Bottled water (volume)'!BL6*1000/'1.46 Population'!BL30,"")</f>
        <v>66.059560416456861</v>
      </c>
      <c r="BM6" s="94">
        <f>IFERROR('1.52 Bottled water (volume)'!BM6*1000/'1.46 Population'!BM30,"")</f>
        <v>56.963867041354199</v>
      </c>
      <c r="BN6" s="94">
        <f>IFERROR('1.52 Bottled water (volume)'!BN6*1000/'1.46 Population'!BN30,"")</f>
        <v>3.4237379162191193</v>
      </c>
      <c r="BO6" s="94">
        <f>IFERROR('1.52 Bottled water (volume)'!BO6*1000/'1.46 Population'!BO30,"")</f>
        <v>57.06013631702757</v>
      </c>
      <c r="BP6" s="94">
        <f>IFERROR('1.52 Bottled water (volume)'!BP6*1000/'1.46 Population'!BP30,"")</f>
        <v>145.17206330768113</v>
      </c>
      <c r="BQ6" s="94">
        <f>IFERROR('1.52 Bottled water (volume)'!BQ6*1000/'1.46 Population'!BQ30,"")</f>
        <v>74.204764193749341</v>
      </c>
      <c r="BR6" s="94">
        <f>IFERROR('1.52 Bottled water (volume)'!BR6*1000/'1.46 Population'!BR30,"")</f>
        <v>43.352745945268957</v>
      </c>
      <c r="BS6" s="94">
        <f>IFERROR('1.52 Bottled water (volume)'!BS6*1000/'1.46 Population'!BS30,"")</f>
        <v>77.569975680085022</v>
      </c>
      <c r="BT6" s="94">
        <f>IFERROR('1.52 Bottled water (volume)'!BT6*1000/'1.46 Population'!BT30,"")</f>
        <v>104.22490154120446</v>
      </c>
      <c r="BU6" s="94">
        <f>IFERROR('1.52 Bottled water (volume)'!BU6*1000/'1.46 Population'!BU30,"")</f>
        <v>84.285117775649056</v>
      </c>
      <c r="BV6" s="94">
        <f>IFERROR('1.52 Bottled water (volume)'!BV6*1000/'1.46 Population'!BV30,"")</f>
        <v>138.12473548536033</v>
      </c>
      <c r="BW6" s="94">
        <f>IFERROR('1.52 Bottled water (volume)'!BW6*1000/'1.46 Population'!BW30,"")</f>
        <v>17.730102267674521</v>
      </c>
      <c r="BX6" s="94">
        <f>IFERROR('1.52 Bottled water (volume)'!BX6*1000/'1.46 Population'!BX30,"")</f>
        <v>17.29984481866774</v>
      </c>
      <c r="BY6" s="94">
        <f>IFERROR('1.52 Bottled water (volume)'!BY6*1000/'1.46 Population'!BY30,"")</f>
        <v>146.48279327134438</v>
      </c>
      <c r="BZ6" s="94">
        <f>IFERROR('1.52 Bottled water (volume)'!BZ6*1000/'1.46 Population'!BZ30,"")</f>
        <v>114.42623629871214</v>
      </c>
      <c r="CA6" s="94">
        <f>IFERROR('1.52 Bottled water (volume)'!CA6*1000/'1.46 Population'!CA30,"")</f>
        <v>79.119593433512492</v>
      </c>
      <c r="CB6" s="94">
        <f>IFERROR('1.52 Bottled water (volume)'!CB6*1000/'1.46 Population'!CB30,"")</f>
        <v>35.692124401201319</v>
      </c>
      <c r="CC6" s="94">
        <f>IFERROR('1.52 Bottled water (volume)'!CC6*1000/'1.46 Population'!CC30,"")</f>
        <v>176.04385704024114</v>
      </c>
      <c r="CD6" s="94">
        <f>IFERROR('1.52 Bottled water (volume)'!CD6*1000/'1.46 Population'!CD30,"")</f>
        <v>21.478656661335958</v>
      </c>
      <c r="CE6" s="94">
        <f>IFERROR('1.52 Bottled water (volume)'!CE6*1000/'1.46 Population'!CE30,"")</f>
        <v>17.2801747678864</v>
      </c>
      <c r="CF6" s="94">
        <f>IFERROR('1.52 Bottled water (volume)'!CF6*1000/'1.46 Population'!CF30,"")</f>
        <v>94.012279076873128</v>
      </c>
      <c r="CG6" s="94">
        <f>IFERROR('1.52 Bottled water (volume)'!CG6*1000/'1.46 Population'!CG30,"")</f>
        <v>151.24272871496564</v>
      </c>
      <c r="CH6" s="94">
        <f>IFERROR('1.52 Bottled water (volume)'!CH6*1000/'1.46 Population'!CH30,"")</f>
        <v>20.622347003576323</v>
      </c>
      <c r="CI6" s="94">
        <f>IFERROR('1.52 Bottled water (volume)'!CI6*1000/'1.46 Population'!CI30,"")</f>
        <v>116.4840238454122</v>
      </c>
      <c r="CJ6" s="94">
        <f>IFERROR('1.52 Bottled water (volume)'!CJ6*1000/'1.46 Population'!CJ30,"")</f>
        <v>85.905732605421235</v>
      </c>
      <c r="CK6" s="94">
        <f>IFERROR('1.52 Bottled water (volume)'!CK6*1000/'1.46 Population'!CK30,"")</f>
        <v>27.278747963835713</v>
      </c>
      <c r="CL6" s="94">
        <f>IFERROR('1.52 Bottled water (volume)'!CL6*1000/'1.46 Population'!CL30,"")</f>
        <v>2982.5467158554425</v>
      </c>
      <c r="CM6" s="94">
        <f>IFERROR('1.52 Bottled water (volume)'!CM6*1000/'1.46 Population'!CM30,"")</f>
        <v>168.80918769336745</v>
      </c>
      <c r="CN6" s="94">
        <f>IFERROR('1.52 Bottled water (volume)'!CN6*1000/'1.46 Population'!CN30,"")</f>
        <v>74.185801609276254</v>
      </c>
      <c r="CO6" s="94">
        <f>IFERROR('1.52 Bottled water (volume)'!CO6*1000/'1.46 Population'!CO30,"")</f>
        <v>14.956179059278554</v>
      </c>
      <c r="CP6" s="94">
        <f>IFERROR('1.52 Bottled water (volume)'!CP6*1000/'1.46 Population'!CP30,"")</f>
        <v>22.738970302419119</v>
      </c>
    </row>
    <row r="7" spans="1:94" x14ac:dyDescent="0.25">
      <c r="A7" s="78" t="s">
        <v>28</v>
      </c>
      <c r="B7" s="94">
        <f>IFERROR('1.52 Bottled water (volume)'!B7*1000/'1.46 Population'!B31,"")</f>
        <v>26.274108280875893</v>
      </c>
      <c r="C7" s="94">
        <f>IFERROR('1.52 Bottled water (volume)'!C7*1000/'1.46 Population'!C31,"")</f>
        <v>10.447646285409654</v>
      </c>
      <c r="D7" s="94">
        <f>IFERROR('1.52 Bottled water (volume)'!D7*1000/'1.46 Population'!D31,"")</f>
        <v>7.5289438170324603</v>
      </c>
      <c r="E7" s="94">
        <f>IFERROR('1.52 Bottled water (volume)'!E7*1000/'1.46 Population'!E31,"")</f>
        <v>9.9821521986644921</v>
      </c>
      <c r="F7" s="94">
        <f>IFERROR('1.52 Bottled water (volume)'!F7*1000/'1.46 Population'!F31,"")</f>
        <v>34.007514824164858</v>
      </c>
      <c r="G7" s="94">
        <f>IFERROR('1.52 Bottled water (volume)'!G7*1000/'1.46 Population'!G31,"")</f>
        <v>0.63976490046483225</v>
      </c>
      <c r="H7" s="94">
        <f>IFERROR('1.52 Bottled water (volume)'!H7*1000/'1.46 Population'!H31,"")</f>
        <v>44.338968428059175</v>
      </c>
      <c r="I7" s="94">
        <f>IFERROR('1.52 Bottled water (volume)'!I7*1000/'1.46 Population'!I31,"")</f>
        <v>18.141475173752426</v>
      </c>
      <c r="J7" s="94">
        <f>IFERROR('1.52 Bottled water (volume)'!J7*1000/'1.46 Population'!J31,"")</f>
        <v>18.796299951315149</v>
      </c>
      <c r="K7" s="94">
        <f>IFERROR('1.52 Bottled water (volume)'!K7*1000/'1.46 Population'!K31,"")</f>
        <v>9.1148182987464246</v>
      </c>
      <c r="L7" s="94">
        <f>IFERROR('1.52 Bottled water (volume)'!L7*1000/'1.46 Population'!L31,"")</f>
        <v>0.79162004324566826</v>
      </c>
      <c r="M7" s="94">
        <f>IFERROR('1.52 Bottled water (volume)'!M7*1000/'1.46 Population'!M31,"")</f>
        <v>32.852960365167043</v>
      </c>
      <c r="N7" s="94">
        <f>IFERROR('1.52 Bottled water (volume)'!N7*1000/'1.46 Population'!N31,"")</f>
        <v>15.167143325988091</v>
      </c>
      <c r="O7" s="94">
        <f>IFERROR('1.52 Bottled water (volume)'!O7*1000/'1.46 Population'!O31,"")</f>
        <v>28.06093302394569</v>
      </c>
      <c r="P7" s="94">
        <f>IFERROR('1.52 Bottled water (volume)'!P7*1000/'1.46 Population'!P31,"")</f>
        <v>23.293123129608492</v>
      </c>
      <c r="Q7" s="94">
        <f>IFERROR('1.52 Bottled water (volume)'!Q7*1000/'1.46 Population'!Q31,"")</f>
        <v>27.749605247176</v>
      </c>
      <c r="R7" s="94">
        <f>IFERROR('1.52 Bottled water (volume)'!R7*1000/'1.46 Population'!R31,"")</f>
        <v>5.2103331234353636</v>
      </c>
      <c r="S7" s="94">
        <f>IFERROR('1.52 Bottled water (volume)'!S7*1000/'1.46 Population'!S31,"")</f>
        <v>2.876354748835563</v>
      </c>
      <c r="T7" s="94">
        <f>IFERROR('1.52 Bottled water (volume)'!T7*1000/'1.46 Population'!T31,"")</f>
        <v>20.501335880219507</v>
      </c>
      <c r="U7" s="94">
        <f>IFERROR('1.52 Bottled water (volume)'!U7*1000/'1.46 Population'!U31,"")</f>
        <v>22.590301732683081</v>
      </c>
      <c r="V7" s="94">
        <f>IFERROR('1.52 Bottled water (volume)'!V7*1000/'1.46 Population'!V31,"")</f>
        <v>10.256908830177673</v>
      </c>
      <c r="W7" s="94">
        <f>IFERROR('1.52 Bottled water (volume)'!W7*1000/'1.46 Population'!W31,"")</f>
        <v>36.556167810752406</v>
      </c>
      <c r="X7" s="94">
        <f>IFERROR('1.52 Bottled water (volume)'!X7*1000/'1.46 Population'!X31,"")</f>
        <v>19.252384635215261</v>
      </c>
      <c r="Y7" s="94">
        <f>IFERROR('1.52 Bottled water (volume)'!Y7*1000/'1.46 Population'!Y31,"")</f>
        <v>31.724137931034484</v>
      </c>
      <c r="Z7" s="94">
        <f>IFERROR('1.52 Bottled water (volume)'!Z7*1000/'1.46 Population'!Z31,"")</f>
        <v>57.695809380121219</v>
      </c>
      <c r="AA7" s="94">
        <f>IFERROR('1.52 Bottled water (volume)'!AA7*1000/'1.46 Population'!AA31,"")</f>
        <v>81.685040452888998</v>
      </c>
      <c r="AB7" s="94">
        <f>IFERROR('1.52 Bottled water (volume)'!AB7*1000/'1.46 Population'!AB31,"")</f>
        <v>131.25925344890135</v>
      </c>
      <c r="AC7" s="94">
        <f>IFERROR('1.52 Bottled water (volume)'!AC7*1000/'1.46 Population'!AC31,"")</f>
        <v>30.410237109522019</v>
      </c>
      <c r="AD7" s="94">
        <f>IFERROR('1.52 Bottled water (volume)'!AD7*1000/'1.46 Population'!AD31,"")</f>
        <v>17.01876549038121</v>
      </c>
      <c r="AE7" s="94">
        <f>IFERROR('1.52 Bottled water (volume)'!AE7*1000/'1.46 Population'!AE31,"")</f>
        <v>64.400733290392907</v>
      </c>
      <c r="AF7" s="94">
        <f>IFERROR('1.52 Bottled water (volume)'!AF7*1000/'1.46 Population'!AF31,"")</f>
        <v>28.75939014090768</v>
      </c>
      <c r="AG7" s="94">
        <f>IFERROR('1.52 Bottled water (volume)'!AG7*1000/'1.46 Population'!AG31,"")</f>
        <v>29.804482594182165</v>
      </c>
      <c r="AH7" s="94">
        <f>IFERROR('1.52 Bottled water (volume)'!AH7*1000/'1.46 Population'!AH31,"")</f>
        <v>64.711084905660371</v>
      </c>
      <c r="AI7" s="94">
        <f>IFERROR('1.52 Bottled water (volume)'!AI7*1000/'1.46 Population'!AI31,"")</f>
        <v>40.426909839190678</v>
      </c>
      <c r="AJ7" s="94">
        <f>IFERROR('1.52 Bottled water (volume)'!AJ7*1000/'1.46 Population'!AJ31,"")</f>
        <v>46.910835974550125</v>
      </c>
      <c r="AK7" s="94">
        <f>IFERROR('1.52 Bottled water (volume)'!AK7*1000/'1.46 Population'!AK31,"")</f>
        <v>18.987350574752611</v>
      </c>
      <c r="AL7" s="94">
        <f>IFERROR('1.52 Bottled water (volume)'!AL7*1000/'1.46 Population'!AL31,"")</f>
        <v>64.872715536369867</v>
      </c>
      <c r="AM7" s="94">
        <f>IFERROR('1.52 Bottled water (volume)'!AM7*1000/'1.46 Population'!AM31,"")</f>
        <v>81.806331471135934</v>
      </c>
      <c r="AN7" s="94">
        <f>IFERROR('1.52 Bottled water (volume)'!AN7*1000/'1.46 Population'!AN31,"")</f>
        <v>63.075690828994794</v>
      </c>
      <c r="AO7" s="94">
        <f>IFERROR('1.52 Bottled water (volume)'!AO7*1000/'1.46 Population'!AO31,"")</f>
        <v>37.889194382225241</v>
      </c>
      <c r="AP7" s="94">
        <f>IFERROR('1.52 Bottled water (volume)'!AP7*1000/'1.46 Population'!AP31,"")</f>
        <v>51.883739246202232</v>
      </c>
      <c r="AQ7" s="94">
        <f>IFERROR('1.52 Bottled water (volume)'!AQ7*1000/'1.46 Population'!AQ31,"")</f>
        <v>88.449502497094173</v>
      </c>
      <c r="AR7" s="94">
        <f>IFERROR('1.52 Bottled water (volume)'!AR7*1000/'1.46 Population'!AR31,"")</f>
        <v>4.2189931400267389</v>
      </c>
      <c r="AS7" s="94">
        <f>IFERROR('1.52 Bottled water (volume)'!AS7*1000/'1.46 Population'!AS31,"")</f>
        <v>19.5517595575533</v>
      </c>
      <c r="AT7" s="94">
        <f>IFERROR('1.52 Bottled water (volume)'!AT7*1000/'1.46 Population'!AT31,"")</f>
        <v>13.630207621485281</v>
      </c>
      <c r="AU7" s="94">
        <f>IFERROR('1.52 Bottled water (volume)'!AU7*1000/'1.46 Population'!AU31,"")</f>
        <v>16.252518158463786</v>
      </c>
      <c r="AV7" s="94">
        <f>IFERROR('1.52 Bottled water (volume)'!AV7*1000/'1.46 Population'!AV31,"")</f>
        <v>19.1212753843234</v>
      </c>
      <c r="AW7" s="94">
        <f>IFERROR('1.52 Bottled water (volume)'!AW7*1000/'1.46 Population'!AW31,"")</f>
        <v>90.899967663161647</v>
      </c>
      <c r="AX7" s="94">
        <f>IFERROR('1.52 Bottled water (volume)'!AX7*1000/'1.46 Population'!AX31,"")</f>
        <v>32.376667249111769</v>
      </c>
      <c r="AY7" s="94">
        <f>IFERROR('1.52 Bottled water (volume)'!AY7*1000/'1.46 Population'!AY31,"")</f>
        <v>118.32256741515431</v>
      </c>
      <c r="AZ7" s="94">
        <f>IFERROR('1.52 Bottled water (volume)'!AZ7*1000/'1.46 Population'!AZ31,"")</f>
        <v>119.9494477798664</v>
      </c>
      <c r="BA7" s="94">
        <f>IFERROR('1.52 Bottled water (volume)'!BA7*1000/'1.46 Population'!BA31,"")</f>
        <v>4.5743632834004577</v>
      </c>
      <c r="BB7" s="94">
        <f>IFERROR('1.52 Bottled water (volume)'!BB7*1000/'1.46 Population'!BB31,"")</f>
        <v>56.741640606206403</v>
      </c>
      <c r="BC7" s="94">
        <f>IFERROR('1.52 Bottled water (volume)'!BC7*1000/'1.46 Population'!BC31,"")</f>
        <v>14.202942945410941</v>
      </c>
      <c r="BD7" s="94">
        <f>IFERROR('1.52 Bottled water (volume)'!BD7*1000/'1.46 Population'!BD31,"")</f>
        <v>41.606328427397123</v>
      </c>
      <c r="BE7" s="94">
        <f>IFERROR('1.52 Bottled water (volume)'!BE7*1000/'1.46 Population'!BE31,"")</f>
        <v>21.155528302056936</v>
      </c>
      <c r="BF7" s="94">
        <f>IFERROR('1.52 Bottled water (volume)'!BF7*1000/'1.46 Population'!BF31,"")</f>
        <v>4.5898383626634303</v>
      </c>
      <c r="BG7" s="94">
        <f>IFERROR('1.52 Bottled water (volume)'!BG7*1000/'1.46 Population'!BG31,"")</f>
        <v>15.027786905153079</v>
      </c>
      <c r="BH7" s="94">
        <f>IFERROR('1.52 Bottled water (volume)'!BH7*1000/'1.46 Population'!BH31,"")</f>
        <v>3.8632613683845745</v>
      </c>
      <c r="BI7" s="94">
        <f>IFERROR('1.52 Bottled water (volume)'!BI7*1000/'1.46 Population'!BI31,"")</f>
        <v>112.23503268351105</v>
      </c>
      <c r="BJ7" s="94">
        <f>IFERROR('1.52 Bottled water (volume)'!BJ7*1000/'1.46 Population'!BJ31,"")</f>
        <v>5.1430026309089367</v>
      </c>
      <c r="BK7" s="94">
        <f>IFERROR('1.52 Bottled water (volume)'!BK7*1000/'1.46 Population'!BK31,"")</f>
        <v>9.8632571456780376</v>
      </c>
      <c r="BL7" s="94">
        <f>IFERROR('1.52 Bottled water (volume)'!BL7*1000/'1.46 Population'!BL31,"")</f>
        <v>73.595045673237053</v>
      </c>
      <c r="BM7" s="94">
        <f>IFERROR('1.52 Bottled water (volume)'!BM7*1000/'1.46 Population'!BM31,"")</f>
        <v>66.210820684415566</v>
      </c>
      <c r="BN7" s="94">
        <f>IFERROR('1.52 Bottled water (volume)'!BN7*1000/'1.46 Population'!BN31,"")</f>
        <v>3.9666618410439889</v>
      </c>
      <c r="BO7" s="94">
        <f>IFERROR('1.52 Bottled water (volume)'!BO7*1000/'1.46 Population'!BO31,"")</f>
        <v>60.558728137373897</v>
      </c>
      <c r="BP7" s="94">
        <f>IFERROR('1.52 Bottled water (volume)'!BP7*1000/'1.46 Population'!BP31,"")</f>
        <v>150.43003191431816</v>
      </c>
      <c r="BQ7" s="94">
        <f>IFERROR('1.52 Bottled water (volume)'!BQ7*1000/'1.46 Population'!BQ31,"")</f>
        <v>84.557861111365369</v>
      </c>
      <c r="BR7" s="94">
        <f>IFERROR('1.52 Bottled water (volume)'!BR7*1000/'1.46 Population'!BR31,"")</f>
        <v>51.733121603850826</v>
      </c>
      <c r="BS7" s="94">
        <f>IFERROR('1.52 Bottled water (volume)'!BS7*1000/'1.46 Population'!BS31,"")</f>
        <v>88.139211130609922</v>
      </c>
      <c r="BT7" s="94">
        <f>IFERROR('1.52 Bottled water (volume)'!BT7*1000/'1.46 Population'!BT31,"")</f>
        <v>107.03638083340923</v>
      </c>
      <c r="BU7" s="94">
        <f>IFERROR('1.52 Bottled water (volume)'!BU7*1000/'1.46 Population'!BU31,"")</f>
        <v>82.522496159192343</v>
      </c>
      <c r="BV7" s="94">
        <f>IFERROR('1.52 Bottled water (volume)'!BV7*1000/'1.46 Population'!BV31,"")</f>
        <v>139.36568414401825</v>
      </c>
      <c r="BW7" s="94">
        <f>IFERROR('1.52 Bottled water (volume)'!BW7*1000/'1.46 Population'!BW31,"")</f>
        <v>22.083009941974353</v>
      </c>
      <c r="BX7" s="94">
        <f>IFERROR('1.52 Bottled water (volume)'!BX7*1000/'1.46 Population'!BX31,"")</f>
        <v>18.237024023221174</v>
      </c>
      <c r="BY7" s="94">
        <f>IFERROR('1.52 Bottled water (volume)'!BY7*1000/'1.46 Population'!BY31,"")</f>
        <v>141.7131290464919</v>
      </c>
      <c r="BZ7" s="94">
        <f>IFERROR('1.52 Bottled water (volume)'!BZ7*1000/'1.46 Population'!BZ31,"")</f>
        <v>120.90724388528561</v>
      </c>
      <c r="CA7" s="94">
        <f>IFERROR('1.52 Bottled water (volume)'!CA7*1000/'1.46 Population'!CA31,"")</f>
        <v>84.686277905906167</v>
      </c>
      <c r="CB7" s="94">
        <f>IFERROR('1.52 Bottled water (volume)'!CB7*1000/'1.46 Population'!CB31,"")</f>
        <v>37.940511224067905</v>
      </c>
      <c r="CC7" s="94">
        <f>IFERROR('1.52 Bottled water (volume)'!CC7*1000/'1.46 Population'!CC31,"")</f>
        <v>177.6783677870161</v>
      </c>
      <c r="CD7" s="94">
        <f>IFERROR('1.52 Bottled water (volume)'!CD7*1000/'1.46 Population'!CD31,"")</f>
        <v>22.176566189322621</v>
      </c>
      <c r="CE7" s="94">
        <f>IFERROR('1.52 Bottled water (volume)'!CE7*1000/'1.46 Population'!CE31,"")</f>
        <v>20.428100034734285</v>
      </c>
      <c r="CF7" s="94">
        <f>IFERROR('1.52 Bottled water (volume)'!CF7*1000/'1.46 Population'!CF31,"")</f>
        <v>94.419087729997045</v>
      </c>
      <c r="CG7" s="94">
        <f>IFERROR('1.52 Bottled water (volume)'!CG7*1000/'1.46 Population'!CG31,"")</f>
        <v>156.14729203188261</v>
      </c>
      <c r="CH7" s="94">
        <f>IFERROR('1.52 Bottled water (volume)'!CH7*1000/'1.46 Population'!CH31,"")</f>
        <v>23.958541403111614</v>
      </c>
      <c r="CI7" s="94">
        <f>IFERROR('1.52 Bottled water (volume)'!CI7*1000/'1.46 Population'!CI31,"")</f>
        <v>120.5243354776065</v>
      </c>
      <c r="CJ7" s="94">
        <f>IFERROR('1.52 Bottled water (volume)'!CJ7*1000/'1.46 Population'!CJ31,"")</f>
        <v>93.635342678395034</v>
      </c>
      <c r="CK7" s="94">
        <f>IFERROR('1.52 Bottled water (volume)'!CK7*1000/'1.46 Population'!CK31,"")</f>
        <v>27.71255904995007</v>
      </c>
      <c r="CL7" s="94">
        <f>IFERROR('1.52 Bottled water (volume)'!CL7*1000/'1.46 Population'!CL31,"")</f>
        <v>3286.1779625175641</v>
      </c>
      <c r="CM7" s="94">
        <f>IFERROR('1.52 Bottled water (volume)'!CM7*1000/'1.46 Population'!CM31,"")</f>
        <v>177.76061651397876</v>
      </c>
      <c r="CN7" s="94">
        <f>IFERROR('1.52 Bottled water (volume)'!CN7*1000/'1.46 Population'!CN31,"")</f>
        <v>77.115701006944562</v>
      </c>
      <c r="CO7" s="94">
        <f>IFERROR('1.52 Bottled water (volume)'!CO7*1000/'1.46 Population'!CO31,"")</f>
        <v>16.736079136816212</v>
      </c>
      <c r="CP7" s="94">
        <f>IFERROR('1.52 Bottled water (volume)'!CP7*1000/'1.46 Population'!CP31,"")</f>
        <v>23.740997231581122</v>
      </c>
    </row>
    <row r="8" spans="1:94" x14ac:dyDescent="0.25">
      <c r="A8" s="78" t="s">
        <v>29</v>
      </c>
      <c r="B8" s="94">
        <f>IFERROR('1.52 Bottled water (volume)'!B8*1000/'1.46 Population'!B32,"")</f>
        <v>28.153106146341976</v>
      </c>
      <c r="C8" s="94">
        <f>IFERROR('1.52 Bottled water (volume)'!C8*1000/'1.46 Population'!C32,"")</f>
        <v>11.245745487394945</v>
      </c>
      <c r="D8" s="94">
        <f>IFERROR('1.52 Bottled water (volume)'!D8*1000/'1.46 Population'!D32,"")</f>
        <v>7.7983421215699567</v>
      </c>
      <c r="E8" s="94">
        <f>IFERROR('1.52 Bottled water (volume)'!E8*1000/'1.46 Population'!E32,"")</f>
        <v>10.915751476031692</v>
      </c>
      <c r="F8" s="94">
        <f>IFERROR('1.52 Bottled water (volume)'!F8*1000/'1.46 Population'!F32,"")</f>
        <v>35.773140248793219</v>
      </c>
      <c r="G8" s="94">
        <f>IFERROR('1.52 Bottled water (volume)'!G8*1000/'1.46 Population'!G32,"")</f>
        <v>0.74395329262496146</v>
      </c>
      <c r="H8" s="94">
        <f>IFERROR('1.52 Bottled water (volume)'!H8*1000/'1.46 Population'!H32,"")</f>
        <v>45.940051643520135</v>
      </c>
      <c r="I8" s="94">
        <f>IFERROR('1.52 Bottled water (volume)'!I8*1000/'1.46 Population'!I32,"")</f>
        <v>20.088193211937359</v>
      </c>
      <c r="J8" s="94">
        <f>IFERROR('1.52 Bottled water (volume)'!J8*1000/'1.46 Population'!J32,"")</f>
        <v>20.365273629898564</v>
      </c>
      <c r="K8" s="94">
        <f>IFERROR('1.52 Bottled water (volume)'!K8*1000/'1.46 Population'!K32,"")</f>
        <v>9.7137842327089725</v>
      </c>
      <c r="L8" s="94">
        <f>IFERROR('1.52 Bottled water (volume)'!L8*1000/'1.46 Population'!L32,"")</f>
        <v>1.0784274891678092</v>
      </c>
      <c r="M8" s="94">
        <f>IFERROR('1.52 Bottled water (volume)'!M8*1000/'1.46 Population'!M32,"")</f>
        <v>36.602281691780959</v>
      </c>
      <c r="N8" s="94">
        <f>IFERROR('1.52 Bottled water (volume)'!N8*1000/'1.46 Population'!N32,"")</f>
        <v>15.222429227064117</v>
      </c>
      <c r="O8" s="94">
        <f>IFERROR('1.52 Bottled water (volume)'!O8*1000/'1.46 Population'!O32,"")</f>
        <v>30.143533745831775</v>
      </c>
      <c r="P8" s="94">
        <f>IFERROR('1.52 Bottled water (volume)'!P8*1000/'1.46 Population'!P32,"")</f>
        <v>24.303481713101217</v>
      </c>
      <c r="Q8" s="94">
        <f>IFERROR('1.52 Bottled water (volume)'!Q8*1000/'1.46 Population'!Q32,"")</f>
        <v>29.72141837112483</v>
      </c>
      <c r="R8" s="94">
        <f>IFERROR('1.52 Bottled water (volume)'!R8*1000/'1.46 Population'!R32,"")</f>
        <v>5.3567293200256634</v>
      </c>
      <c r="S8" s="94">
        <f>IFERROR('1.52 Bottled water (volume)'!S8*1000/'1.46 Population'!S32,"")</f>
        <v>3.2984348026646364</v>
      </c>
      <c r="T8" s="94">
        <f>IFERROR('1.52 Bottled water (volume)'!T8*1000/'1.46 Population'!T32,"")</f>
        <v>21.855192588980984</v>
      </c>
      <c r="U8" s="94">
        <f>IFERROR('1.52 Bottled water (volume)'!U8*1000/'1.46 Population'!U32,"")</f>
        <v>24.062393037015305</v>
      </c>
      <c r="V8" s="94">
        <f>IFERROR('1.52 Bottled water (volume)'!V8*1000/'1.46 Population'!V32,"")</f>
        <v>11.031002162941601</v>
      </c>
      <c r="W8" s="94">
        <f>IFERROR('1.52 Bottled water (volume)'!W8*1000/'1.46 Population'!W32,"")</f>
        <v>39.05416138336561</v>
      </c>
      <c r="X8" s="94">
        <f>IFERROR('1.52 Bottled water (volume)'!X8*1000/'1.46 Population'!X32,"")</f>
        <v>22.210915434457551</v>
      </c>
      <c r="Y8" s="94">
        <f>IFERROR('1.52 Bottled water (volume)'!Y8*1000/'1.46 Population'!Y32,"")</f>
        <v>35.756108985869311</v>
      </c>
      <c r="Z8" s="94">
        <f>IFERROR('1.52 Bottled water (volume)'!Z8*1000/'1.46 Population'!Z32,"")</f>
        <v>65.640810548667005</v>
      </c>
      <c r="AA8" s="94">
        <f>IFERROR('1.52 Bottled water (volume)'!AA8*1000/'1.46 Population'!AA32,"")</f>
        <v>77.938201213904719</v>
      </c>
      <c r="AB8" s="94">
        <f>IFERROR('1.52 Bottled water (volume)'!AB8*1000/'1.46 Population'!AB32,"")</f>
        <v>131.17688485465001</v>
      </c>
      <c r="AC8" s="94">
        <f>IFERROR('1.52 Bottled water (volume)'!AC8*1000/'1.46 Population'!AC32,"")</f>
        <v>34.945421467556095</v>
      </c>
      <c r="AD8" s="94">
        <f>IFERROR('1.52 Bottled water (volume)'!AD8*1000/'1.46 Population'!AD32,"")</f>
        <v>18.266568866384308</v>
      </c>
      <c r="AE8" s="94">
        <f>IFERROR('1.52 Bottled water (volume)'!AE8*1000/'1.46 Population'!AE32,"")</f>
        <v>77.724581826850482</v>
      </c>
      <c r="AF8" s="94">
        <f>IFERROR('1.52 Bottled water (volume)'!AF8*1000/'1.46 Population'!AF32,"")</f>
        <v>33.170250011221327</v>
      </c>
      <c r="AG8" s="94">
        <f>IFERROR('1.52 Bottled water (volume)'!AG8*1000/'1.46 Population'!AG32,"")</f>
        <v>36.506778527570063</v>
      </c>
      <c r="AH8" s="94">
        <f>IFERROR('1.52 Bottled water (volume)'!AH8*1000/'1.46 Population'!AH32,"")</f>
        <v>72.504292371842041</v>
      </c>
      <c r="AI8" s="94">
        <f>IFERROR('1.52 Bottled water (volume)'!AI8*1000/'1.46 Population'!AI32,"")</f>
        <v>49.411359419162729</v>
      </c>
      <c r="AJ8" s="94">
        <f>IFERROR('1.52 Bottled water (volume)'!AJ8*1000/'1.46 Population'!AJ32,"")</f>
        <v>51.383399209486164</v>
      </c>
      <c r="AK8" s="94">
        <f>IFERROR('1.52 Bottled water (volume)'!AK8*1000/'1.46 Population'!AK32,"")</f>
        <v>20.749584952449304</v>
      </c>
      <c r="AL8" s="94">
        <f>IFERROR('1.52 Bottled water (volume)'!AL8*1000/'1.46 Population'!AL32,"")</f>
        <v>66.221051920869627</v>
      </c>
      <c r="AM8" s="94">
        <f>IFERROR('1.52 Bottled water (volume)'!AM8*1000/'1.46 Population'!AM32,"")</f>
        <v>85.673320423059735</v>
      </c>
      <c r="AN8" s="94">
        <f>IFERROR('1.52 Bottled water (volume)'!AN8*1000/'1.46 Population'!AN32,"")</f>
        <v>66.686632724368565</v>
      </c>
      <c r="AO8" s="94">
        <f>IFERROR('1.52 Bottled water (volume)'!AO8*1000/'1.46 Population'!AO32,"")</f>
        <v>33.087197214069974</v>
      </c>
      <c r="AP8" s="94">
        <f>IFERROR('1.52 Bottled water (volume)'!AP8*1000/'1.46 Population'!AP32,"")</f>
        <v>57.190304908916055</v>
      </c>
      <c r="AQ8" s="94">
        <f>IFERROR('1.52 Bottled water (volume)'!AQ8*1000/'1.46 Population'!AQ32,"")</f>
        <v>94.487193747029735</v>
      </c>
      <c r="AR8" s="94">
        <f>IFERROR('1.52 Bottled water (volume)'!AR8*1000/'1.46 Population'!AR32,"")</f>
        <v>5.105942929777127</v>
      </c>
      <c r="AS8" s="94">
        <f>IFERROR('1.52 Bottled water (volume)'!AS8*1000/'1.46 Population'!AS32,"")</f>
        <v>21.49312368968349</v>
      </c>
      <c r="AT8" s="94">
        <f>IFERROR('1.52 Bottled water (volume)'!AT8*1000/'1.46 Population'!AT32,"")</f>
        <v>15.368833578014335</v>
      </c>
      <c r="AU8" s="94">
        <f>IFERROR('1.52 Bottled water (volume)'!AU8*1000/'1.46 Population'!AU32,"")</f>
        <v>17.232529650490356</v>
      </c>
      <c r="AV8" s="94">
        <f>IFERROR('1.52 Bottled water (volume)'!AV8*1000/'1.46 Population'!AV32,"")</f>
        <v>19.865847103092062</v>
      </c>
      <c r="AW8" s="94">
        <f>IFERROR('1.52 Bottled water (volume)'!AW8*1000/'1.46 Population'!AW32,"")</f>
        <v>96.23546271289203</v>
      </c>
      <c r="AX8" s="94">
        <f>IFERROR('1.52 Bottled water (volume)'!AX8*1000/'1.46 Population'!AX32,"")</f>
        <v>33.184177555038481</v>
      </c>
      <c r="AY8" s="94">
        <f>IFERROR('1.52 Bottled water (volume)'!AY8*1000/'1.46 Population'!AY32,"")</f>
        <v>119.3960940024932</v>
      </c>
      <c r="AZ8" s="94">
        <f>IFERROR('1.52 Bottled water (volume)'!AZ8*1000/'1.46 Population'!AZ32,"")</f>
        <v>136.01998152319612</v>
      </c>
      <c r="BA8" s="94">
        <f>IFERROR('1.52 Bottled water (volume)'!BA8*1000/'1.46 Population'!BA32,"")</f>
        <v>5.810375670840787</v>
      </c>
      <c r="BB8" s="94">
        <f>IFERROR('1.52 Bottled water (volume)'!BB8*1000/'1.46 Population'!BB32,"")</f>
        <v>58.601020714500152</v>
      </c>
      <c r="BC8" s="94">
        <f>IFERROR('1.52 Bottled water (volume)'!BC8*1000/'1.46 Population'!BC32,"")</f>
        <v>14.892804137951302</v>
      </c>
      <c r="BD8" s="94">
        <f>IFERROR('1.52 Bottled water (volume)'!BD8*1000/'1.46 Population'!BD32,"")</f>
        <v>45.706538553182853</v>
      </c>
      <c r="BE8" s="94">
        <f>IFERROR('1.52 Bottled water (volume)'!BE8*1000/'1.46 Population'!BE32,"")</f>
        <v>22.092310062727226</v>
      </c>
      <c r="BF8" s="94">
        <f>IFERROR('1.52 Bottled water (volume)'!BF8*1000/'1.46 Population'!BF32,"")</f>
        <v>4.2963687886821065</v>
      </c>
      <c r="BG8" s="94">
        <f>IFERROR('1.52 Bottled water (volume)'!BG8*1000/'1.46 Population'!BG32,"")</f>
        <v>16.669002634972248</v>
      </c>
      <c r="BH8" s="94">
        <f>IFERROR('1.52 Bottled water (volume)'!BH8*1000/'1.46 Population'!BH32,"")</f>
        <v>5.6540032034651571</v>
      </c>
      <c r="BI8" s="94">
        <f>IFERROR('1.52 Bottled water (volume)'!BI8*1000/'1.46 Population'!BI32,"")</f>
        <v>121.09956476742703</v>
      </c>
      <c r="BJ8" s="94">
        <f>IFERROR('1.52 Bottled water (volume)'!BJ8*1000/'1.46 Population'!BJ32,"")</f>
        <v>5.2196439398114975</v>
      </c>
      <c r="BK8" s="94">
        <f>IFERROR('1.52 Bottled water (volume)'!BK8*1000/'1.46 Population'!BK32,"")</f>
        <v>11.038922955616231</v>
      </c>
      <c r="BL8" s="94">
        <f>IFERROR('1.52 Bottled water (volume)'!BL8*1000/'1.46 Population'!BL32,"")</f>
        <v>81.336608102262105</v>
      </c>
      <c r="BM8" s="94">
        <f>IFERROR('1.52 Bottled water (volume)'!BM8*1000/'1.46 Population'!BM32,"")</f>
        <v>72.600314712824542</v>
      </c>
      <c r="BN8" s="94">
        <f>IFERROR('1.52 Bottled water (volume)'!BN8*1000/'1.46 Population'!BN32,"")</f>
        <v>4.6810177083205851</v>
      </c>
      <c r="BO8" s="94">
        <f>IFERROR('1.52 Bottled water (volume)'!BO8*1000/'1.46 Population'!BO32,"")</f>
        <v>64.427865593196984</v>
      </c>
      <c r="BP8" s="94">
        <f>IFERROR('1.52 Bottled water (volume)'!BP8*1000/'1.46 Population'!BP32,"")</f>
        <v>162.06409507110854</v>
      </c>
      <c r="BQ8" s="94">
        <f>IFERROR('1.52 Bottled water (volume)'!BQ8*1000/'1.46 Population'!BQ32,"")</f>
        <v>93.63366836843224</v>
      </c>
      <c r="BR8" s="94">
        <f>IFERROR('1.52 Bottled water (volume)'!BR8*1000/'1.46 Population'!BR32,"")</f>
        <v>58.688076633763679</v>
      </c>
      <c r="BS8" s="94">
        <f>IFERROR('1.52 Bottled water (volume)'!BS8*1000/'1.46 Population'!BS32,"")</f>
        <v>97.447917905998352</v>
      </c>
      <c r="BT8" s="94">
        <f>IFERROR('1.52 Bottled water (volume)'!BT8*1000/'1.46 Population'!BT32,"")</f>
        <v>110.19920252224327</v>
      </c>
      <c r="BU8" s="94">
        <f>IFERROR('1.52 Bottled water (volume)'!BU8*1000/'1.46 Population'!BU32,"")</f>
        <v>79.703911900464007</v>
      </c>
      <c r="BV8" s="94">
        <f>IFERROR('1.52 Bottled water (volume)'!BV8*1000/'1.46 Population'!BV32,"")</f>
        <v>144.55733774758835</v>
      </c>
      <c r="BW8" s="94">
        <f>IFERROR('1.52 Bottled water (volume)'!BW8*1000/'1.46 Population'!BW32,"")</f>
        <v>25.518194380469829</v>
      </c>
      <c r="BX8" s="94">
        <f>IFERROR('1.52 Bottled water (volume)'!BX8*1000/'1.46 Population'!BX32,"")</f>
        <v>19.236623791764973</v>
      </c>
      <c r="BY8" s="94">
        <f>IFERROR('1.52 Bottled water (volume)'!BY8*1000/'1.46 Population'!BY32,"")</f>
        <v>138.51696343793211</v>
      </c>
      <c r="BZ8" s="94">
        <f>IFERROR('1.52 Bottled water (volume)'!BZ8*1000/'1.46 Population'!BZ32,"")</f>
        <v>129.02507100186074</v>
      </c>
      <c r="CA8" s="94">
        <f>IFERROR('1.52 Bottled water (volume)'!CA8*1000/'1.46 Population'!CA32,"")</f>
        <v>91.015656946577366</v>
      </c>
      <c r="CB8" s="94">
        <f>IFERROR('1.52 Bottled water (volume)'!CB8*1000/'1.46 Population'!CB32,"")</f>
        <v>39.375504966493992</v>
      </c>
      <c r="CC8" s="94">
        <f>IFERROR('1.52 Bottled water (volume)'!CC8*1000/'1.46 Population'!CC32,"")</f>
        <v>180.22464788974963</v>
      </c>
      <c r="CD8" s="94">
        <f>IFERROR('1.52 Bottled water (volume)'!CD8*1000/'1.46 Population'!CD32,"")</f>
        <v>24.157901825617415</v>
      </c>
      <c r="CE8" s="94">
        <f>IFERROR('1.52 Bottled water (volume)'!CE8*1000/'1.46 Population'!CE32,"")</f>
        <v>22.628334985560969</v>
      </c>
      <c r="CF8" s="94">
        <f>IFERROR('1.52 Bottled water (volume)'!CF8*1000/'1.46 Population'!CF32,"")</f>
        <v>98.506468797564693</v>
      </c>
      <c r="CG8" s="94">
        <f>IFERROR('1.52 Bottled water (volume)'!CG8*1000/'1.46 Population'!CG32,"")</f>
        <v>161.56100886162235</v>
      </c>
      <c r="CH8" s="94">
        <f>IFERROR('1.52 Bottled water (volume)'!CH8*1000/'1.46 Population'!CH32,"")</f>
        <v>29.443621653882715</v>
      </c>
      <c r="CI8" s="94">
        <f>IFERROR('1.52 Bottled water (volume)'!CI8*1000/'1.46 Population'!CI32,"")</f>
        <v>116.22045555093777</v>
      </c>
      <c r="CJ8" s="94">
        <f>IFERROR('1.52 Bottled water (volume)'!CJ8*1000/'1.46 Population'!CJ32,"")</f>
        <v>97.621295072682656</v>
      </c>
      <c r="CK8" s="94">
        <f>IFERROR('1.52 Bottled water (volume)'!CK8*1000/'1.46 Population'!CK32,"")</f>
        <v>29.564305085416791</v>
      </c>
      <c r="CL8" s="94">
        <f>IFERROR('1.52 Bottled water (volume)'!CL8*1000/'1.46 Population'!CL32,"")</f>
        <v>3478.2748230248858</v>
      </c>
      <c r="CM8" s="94">
        <f>IFERROR('1.52 Bottled water (volume)'!CM8*1000/'1.46 Population'!CM32,"")</f>
        <v>194.7798744397592</v>
      </c>
      <c r="CN8" s="94">
        <f>IFERROR('1.52 Bottled water (volume)'!CN8*1000/'1.46 Population'!CN32,"")</f>
        <v>80.847766303210093</v>
      </c>
      <c r="CO8" s="94">
        <f>IFERROR('1.52 Bottled water (volume)'!CO8*1000/'1.46 Population'!CO32,"")</f>
        <v>18.963893763571299</v>
      </c>
      <c r="CP8" s="94">
        <f>IFERROR('1.52 Bottled water (volume)'!CP8*1000/'1.46 Population'!CP32,"")</f>
        <v>24.734581578496012</v>
      </c>
    </row>
    <row r="9" spans="1:94" x14ac:dyDescent="0.25">
      <c r="A9" s="78" t="s">
        <v>30</v>
      </c>
      <c r="B9" s="94">
        <f>IFERROR('1.52 Bottled water (volume)'!B9*1000/'1.46 Population'!B33,"")</f>
        <v>29.989272563373774</v>
      </c>
      <c r="C9" s="94">
        <f>IFERROR('1.52 Bottled water (volume)'!C9*1000/'1.46 Population'!C33,"")</f>
        <v>12.295435359069854</v>
      </c>
      <c r="D9" s="94">
        <f>IFERROR('1.52 Bottled water (volume)'!D9*1000/'1.46 Population'!D33,"")</f>
        <v>8.088990433989915</v>
      </c>
      <c r="E9" s="94">
        <f>IFERROR('1.52 Bottled water (volume)'!E9*1000/'1.46 Population'!E33,"")</f>
        <v>12.365117765199926</v>
      </c>
      <c r="F9" s="94">
        <f>IFERROR('1.52 Bottled water (volume)'!F9*1000/'1.46 Population'!F33,"")</f>
        <v>37.404392522013211</v>
      </c>
      <c r="G9" s="94">
        <f>IFERROR('1.52 Bottled water (volume)'!G9*1000/'1.46 Population'!G33,"")</f>
        <v>0.87613774023939339</v>
      </c>
      <c r="H9" s="94">
        <f>IFERROR('1.52 Bottled water (volume)'!H9*1000/'1.46 Population'!H33,"")</f>
        <v>48.072982494808372</v>
      </c>
      <c r="I9" s="94">
        <f>IFERROR('1.52 Bottled water (volume)'!I9*1000/'1.46 Population'!I33,"")</f>
        <v>21.96543078737513</v>
      </c>
      <c r="J9" s="94">
        <f>IFERROR('1.52 Bottled water (volume)'!J9*1000/'1.46 Population'!J33,"")</f>
        <v>21.87273229342598</v>
      </c>
      <c r="K9" s="94">
        <f>IFERROR('1.52 Bottled water (volume)'!K9*1000/'1.46 Population'!K33,"")</f>
        <v>10.55494781657452</v>
      </c>
      <c r="L9" s="94">
        <f>IFERROR('1.52 Bottled water (volume)'!L9*1000/'1.46 Population'!L33,"")</f>
        <v>1.2893720069826378</v>
      </c>
      <c r="M9" s="94">
        <f>IFERROR('1.52 Bottled water (volume)'!M9*1000/'1.46 Population'!M33,"")</f>
        <v>41.067604858062957</v>
      </c>
      <c r="N9" s="94">
        <f>IFERROR('1.52 Bottled water (volume)'!N9*1000/'1.46 Population'!N33,"")</f>
        <v>15.05905940809833</v>
      </c>
      <c r="O9" s="94">
        <f>IFERROR('1.52 Bottled water (volume)'!O9*1000/'1.46 Population'!O33,"")</f>
        <v>30.783349829312911</v>
      </c>
      <c r="P9" s="94">
        <f>IFERROR('1.52 Bottled water (volume)'!P9*1000/'1.46 Population'!P33,"")</f>
        <v>25.104364741109872</v>
      </c>
      <c r="Q9" s="94">
        <f>IFERROR('1.52 Bottled water (volume)'!Q9*1000/'1.46 Population'!Q33,"")</f>
        <v>32.025391237250126</v>
      </c>
      <c r="R9" s="94">
        <f>IFERROR('1.52 Bottled water (volume)'!R9*1000/'1.46 Population'!R33,"")</f>
        <v>5.3245341032659645</v>
      </c>
      <c r="S9" s="94">
        <f>IFERROR('1.52 Bottled water (volume)'!S9*1000/'1.46 Population'!S33,"")</f>
        <v>3.7681865718712801</v>
      </c>
      <c r="T9" s="94">
        <f>IFERROR('1.52 Bottled water (volume)'!T9*1000/'1.46 Population'!T33,"")</f>
        <v>23.293804694708172</v>
      </c>
      <c r="U9" s="94">
        <f>IFERROR('1.52 Bottled water (volume)'!U9*1000/'1.46 Population'!U33,"")</f>
        <v>25.571837369644129</v>
      </c>
      <c r="V9" s="94">
        <f>IFERROR('1.52 Bottled water (volume)'!V9*1000/'1.46 Population'!V33,"")</f>
        <v>12.045330355657978</v>
      </c>
      <c r="W9" s="94">
        <f>IFERROR('1.52 Bottled water (volume)'!W9*1000/'1.46 Population'!W33,"")</f>
        <v>44.393769864561321</v>
      </c>
      <c r="X9" s="94">
        <f>IFERROR('1.52 Bottled water (volume)'!X9*1000/'1.46 Population'!X33,"")</f>
        <v>23.717313012161387</v>
      </c>
      <c r="Y9" s="94">
        <f>IFERROR('1.52 Bottled water (volume)'!Y9*1000/'1.46 Population'!Y33,"")</f>
        <v>40.946930280957339</v>
      </c>
      <c r="Z9" s="94">
        <f>IFERROR('1.52 Bottled water (volume)'!Z9*1000/'1.46 Population'!Z33,"")</f>
        <v>76.247573520672944</v>
      </c>
      <c r="AA9" s="94">
        <f>IFERROR('1.52 Bottled water (volume)'!AA9*1000/'1.46 Population'!AA33,"")</f>
        <v>80.294158329106921</v>
      </c>
      <c r="AB9" s="94">
        <f>IFERROR('1.52 Bottled water (volume)'!AB9*1000/'1.46 Population'!AB33,"")</f>
        <v>132.22874529461097</v>
      </c>
      <c r="AC9" s="94">
        <f>IFERROR('1.52 Bottled water (volume)'!AC9*1000/'1.46 Population'!AC33,"")</f>
        <v>38.851996030837341</v>
      </c>
      <c r="AD9" s="94">
        <f>IFERROR('1.52 Bottled water (volume)'!AD9*1000/'1.46 Population'!AD33,"")</f>
        <v>19.352357141139986</v>
      </c>
      <c r="AE9" s="94">
        <f>IFERROR('1.52 Bottled water (volume)'!AE9*1000/'1.46 Population'!AE33,"")</f>
        <v>97.11364404925304</v>
      </c>
      <c r="AF9" s="94">
        <f>IFERROR('1.52 Bottled water (volume)'!AF9*1000/'1.46 Population'!AF33,"")</f>
        <v>35.222745382107931</v>
      </c>
      <c r="AG9" s="94">
        <f>IFERROR('1.52 Bottled water (volume)'!AG9*1000/'1.46 Population'!AG33,"")</f>
        <v>42.95384615384615</v>
      </c>
      <c r="AH9" s="94">
        <f>IFERROR('1.52 Bottled water (volume)'!AH9*1000/'1.46 Population'!AH33,"")</f>
        <v>79.141975610950581</v>
      </c>
      <c r="AI9" s="94">
        <f>IFERROR('1.52 Bottled water (volume)'!AI9*1000/'1.46 Population'!AI33,"")</f>
        <v>55.062556261496916</v>
      </c>
      <c r="AJ9" s="94">
        <f>IFERROR('1.52 Bottled water (volume)'!AJ9*1000/'1.46 Population'!AJ33,"")</f>
        <v>59.952234273110392</v>
      </c>
      <c r="AK9" s="94">
        <f>IFERROR('1.52 Bottled water (volume)'!AK9*1000/'1.46 Population'!AK33,"")</f>
        <v>24.916930731394547</v>
      </c>
      <c r="AL9" s="94">
        <f>IFERROR('1.52 Bottled water (volume)'!AL9*1000/'1.46 Population'!AL33,"")</f>
        <v>73.152879623730982</v>
      </c>
      <c r="AM9" s="94">
        <f>IFERROR('1.52 Bottled water (volume)'!AM9*1000/'1.46 Population'!AM33,"")</f>
        <v>90.524865478783823</v>
      </c>
      <c r="AN9" s="94">
        <f>IFERROR('1.52 Bottled water (volume)'!AN9*1000/'1.46 Population'!AN33,"")</f>
        <v>70.483485873458008</v>
      </c>
      <c r="AO9" s="94">
        <f>IFERROR('1.52 Bottled water (volume)'!AO9*1000/'1.46 Population'!AO33,"")</f>
        <v>38.389607818240123</v>
      </c>
      <c r="AP9" s="94">
        <f>IFERROR('1.52 Bottled water (volume)'!AP9*1000/'1.46 Population'!AP33,"")</f>
        <v>61.958073530658815</v>
      </c>
      <c r="AQ9" s="94">
        <f>IFERROR('1.52 Bottled water (volume)'!AQ9*1000/'1.46 Population'!AQ33,"")</f>
        <v>102.31699353763707</v>
      </c>
      <c r="AR9" s="94">
        <f>IFERROR('1.52 Bottled water (volume)'!AR9*1000/'1.46 Population'!AR33,"")</f>
        <v>5.6029232643118148</v>
      </c>
      <c r="AS9" s="94">
        <f>IFERROR('1.52 Bottled water (volume)'!AS9*1000/'1.46 Population'!AS33,"")</f>
        <v>24.767032619323651</v>
      </c>
      <c r="AT9" s="94">
        <f>IFERROR('1.52 Bottled water (volume)'!AT9*1000/'1.46 Population'!AT33,"")</f>
        <v>16.060548998645423</v>
      </c>
      <c r="AU9" s="94">
        <f>IFERROR('1.52 Bottled water (volume)'!AU9*1000/'1.46 Population'!AU33,"")</f>
        <v>18.039599230190245</v>
      </c>
      <c r="AV9" s="94">
        <f>IFERROR('1.52 Bottled water (volume)'!AV9*1000/'1.46 Population'!AV33,"")</f>
        <v>20.528061929776058</v>
      </c>
      <c r="AW9" s="94">
        <f>IFERROR('1.52 Bottled water (volume)'!AW9*1000/'1.46 Population'!AW33,"")</f>
        <v>103.09458148483229</v>
      </c>
      <c r="AX9" s="94">
        <f>IFERROR('1.52 Bottled water (volume)'!AX9*1000/'1.46 Population'!AX33,"")</f>
        <v>34.930132695082889</v>
      </c>
      <c r="AY9" s="94">
        <f>IFERROR('1.52 Bottled water (volume)'!AY9*1000/'1.46 Population'!AY33,"")</f>
        <v>124.52413668821661</v>
      </c>
      <c r="AZ9" s="94">
        <f>IFERROR('1.52 Bottled water (volume)'!AZ9*1000/'1.46 Population'!AZ33,"")</f>
        <v>145.53904298590942</v>
      </c>
      <c r="BA9" s="94">
        <f>IFERROR('1.52 Bottled water (volume)'!BA9*1000/'1.46 Population'!BA33,"")</f>
        <v>6.5705762596844428</v>
      </c>
      <c r="BB9" s="94">
        <f>IFERROR('1.52 Bottled water (volume)'!BB9*1000/'1.46 Population'!BB33,"")</f>
        <v>59.165219474220009</v>
      </c>
      <c r="BC9" s="94">
        <f>IFERROR('1.52 Bottled water (volume)'!BC9*1000/'1.46 Population'!BC33,"")</f>
        <v>16.15788541670431</v>
      </c>
      <c r="BD9" s="94">
        <f>IFERROR('1.52 Bottled water (volume)'!BD9*1000/'1.46 Population'!BD33,"")</f>
        <v>49.994253983318565</v>
      </c>
      <c r="BE9" s="94">
        <f>IFERROR('1.52 Bottled water (volume)'!BE9*1000/'1.46 Population'!BE33,"")</f>
        <v>22.862062926857742</v>
      </c>
      <c r="BF9" s="94">
        <f>IFERROR('1.52 Bottled water (volume)'!BF9*1000/'1.46 Population'!BF33,"")</f>
        <v>4.261430645609364</v>
      </c>
      <c r="BG9" s="94">
        <f>IFERROR('1.52 Bottled water (volume)'!BG9*1000/'1.46 Population'!BG33,"")</f>
        <v>19.163696188648203</v>
      </c>
      <c r="BH9" s="94">
        <f>IFERROR('1.52 Bottled water (volume)'!BH9*1000/'1.46 Population'!BH33,"")</f>
        <v>6.8655022455100259</v>
      </c>
      <c r="BI9" s="94">
        <f>IFERROR('1.52 Bottled water (volume)'!BI9*1000/'1.46 Population'!BI33,"")</f>
        <v>126.4049247224969</v>
      </c>
      <c r="BJ9" s="94">
        <f>IFERROR('1.52 Bottled water (volume)'!BJ9*1000/'1.46 Population'!BJ33,"")</f>
        <v>5.4415376974805705</v>
      </c>
      <c r="BK9" s="94">
        <f>IFERROR('1.52 Bottled water (volume)'!BK9*1000/'1.46 Population'!BK33,"")</f>
        <v>12.363235336796587</v>
      </c>
      <c r="BL9" s="94">
        <f>IFERROR('1.52 Bottled water (volume)'!BL9*1000/'1.46 Population'!BL33,"")</f>
        <v>89.215609656648709</v>
      </c>
      <c r="BM9" s="94">
        <f>IFERROR('1.52 Bottled water (volume)'!BM9*1000/'1.46 Population'!BM33,"")</f>
        <v>77.336247052734493</v>
      </c>
      <c r="BN9" s="94">
        <f>IFERROR('1.52 Bottled water (volume)'!BN9*1000/'1.46 Population'!BN33,"")</f>
        <v>5.5882447639132602</v>
      </c>
      <c r="BO9" s="94">
        <f>IFERROR('1.52 Bottled water (volume)'!BO9*1000/'1.46 Population'!BO33,"")</f>
        <v>68.620484918093425</v>
      </c>
      <c r="BP9" s="94">
        <f>IFERROR('1.52 Bottled water (volume)'!BP9*1000/'1.46 Population'!BP33,"")</f>
        <v>165.09057537307478</v>
      </c>
      <c r="BQ9" s="94">
        <f>IFERROR('1.52 Bottled water (volume)'!BQ9*1000/'1.46 Population'!BQ33,"")</f>
        <v>100.96549404089738</v>
      </c>
      <c r="BR9" s="94">
        <f>IFERROR('1.52 Bottled water (volume)'!BR9*1000/'1.46 Population'!BR33,"")</f>
        <v>63.97489654249739</v>
      </c>
      <c r="BS9" s="94">
        <f>IFERROR('1.52 Bottled water (volume)'!BS9*1000/'1.46 Population'!BS33,"")</f>
        <v>105.00439529504247</v>
      </c>
      <c r="BT9" s="94">
        <f>IFERROR('1.52 Bottled water (volume)'!BT9*1000/'1.46 Population'!BT33,"")</f>
        <v>110.49692380501658</v>
      </c>
      <c r="BU9" s="94">
        <f>IFERROR('1.52 Bottled water (volume)'!BU9*1000/'1.46 Population'!BU33,"")</f>
        <v>82.747796692019804</v>
      </c>
      <c r="BV9" s="94">
        <f>IFERROR('1.52 Bottled water (volume)'!BV9*1000/'1.46 Population'!BV33,"")</f>
        <v>141.44267561056262</v>
      </c>
      <c r="BW9" s="94">
        <f>IFERROR('1.52 Bottled water (volume)'!BW9*1000/'1.46 Population'!BW33,"")</f>
        <v>28.45550843568137</v>
      </c>
      <c r="BX9" s="94">
        <f>IFERROR('1.52 Bottled water (volume)'!BX9*1000/'1.46 Population'!BX33,"")</f>
        <v>19.935569452340346</v>
      </c>
      <c r="BY9" s="94">
        <f>IFERROR('1.52 Bottled water (volume)'!BY9*1000/'1.46 Population'!BY33,"")</f>
        <v>133.66248511211228</v>
      </c>
      <c r="BZ9" s="94">
        <f>IFERROR('1.52 Bottled water (volume)'!BZ9*1000/'1.46 Population'!BZ33,"")</f>
        <v>130.71563067693998</v>
      </c>
      <c r="CA9" s="94">
        <f>IFERROR('1.52 Bottled water (volume)'!CA9*1000/'1.46 Population'!CA33,"")</f>
        <v>96.529539688292857</v>
      </c>
      <c r="CB9" s="94">
        <f>IFERROR('1.52 Bottled water (volume)'!CB9*1000/'1.46 Population'!CB33,"")</f>
        <v>41.128084606345475</v>
      </c>
      <c r="CC9" s="94">
        <f>IFERROR('1.52 Bottled water (volume)'!CC9*1000/'1.46 Population'!CC33,"")</f>
        <v>174.4083594824788</v>
      </c>
      <c r="CD9" s="94">
        <f>IFERROR('1.52 Bottled water (volume)'!CD9*1000/'1.46 Population'!CD33,"")</f>
        <v>25.644944369727352</v>
      </c>
      <c r="CE9" s="94">
        <f>IFERROR('1.52 Bottled water (volume)'!CE9*1000/'1.46 Population'!CE33,"")</f>
        <v>25.699087821238596</v>
      </c>
      <c r="CF9" s="94">
        <f>IFERROR('1.52 Bottled water (volume)'!CF9*1000/'1.46 Population'!CF33,"")</f>
        <v>99.405654824070027</v>
      </c>
      <c r="CG9" s="94">
        <f>IFERROR('1.52 Bottled water (volume)'!CG9*1000/'1.46 Population'!CG33,"")</f>
        <v>162.91054757539965</v>
      </c>
      <c r="CH9" s="94">
        <f>IFERROR('1.52 Bottled water (volume)'!CH9*1000/'1.46 Population'!CH33,"")</f>
        <v>28.167623144195847</v>
      </c>
      <c r="CI9" s="94">
        <f>IFERROR('1.52 Bottled water (volume)'!CI9*1000/'1.46 Population'!CI33,"")</f>
        <v>116.35835763847271</v>
      </c>
      <c r="CJ9" s="94">
        <f>IFERROR('1.52 Bottled water (volume)'!CJ9*1000/'1.46 Population'!CJ33,"")</f>
        <v>103.34728573826972</v>
      </c>
      <c r="CK9" s="94">
        <f>IFERROR('1.52 Bottled water (volume)'!CK9*1000/'1.46 Population'!CK33,"")</f>
        <v>30.715550003029147</v>
      </c>
      <c r="CL9" s="94">
        <f>IFERROR('1.52 Bottled water (volume)'!CL9*1000/'1.46 Population'!CL33,"")</f>
        <v>3750.8138320431744</v>
      </c>
      <c r="CM9" s="94">
        <f>IFERROR('1.52 Bottled water (volume)'!CM9*1000/'1.46 Population'!CM33,"")</f>
        <v>209.16961551602344</v>
      </c>
      <c r="CN9" s="94">
        <f>IFERROR('1.52 Bottled water (volume)'!CN9*1000/'1.46 Population'!CN33,"")</f>
        <v>86.483892258426366</v>
      </c>
      <c r="CO9" s="94">
        <f>IFERROR('1.52 Bottled water (volume)'!CO9*1000/'1.46 Population'!CO33,"")</f>
        <v>21.21612683971302</v>
      </c>
      <c r="CP9" s="94">
        <f>IFERROR('1.52 Bottled water (volume)'!CP9*1000/'1.46 Population'!CP33,"")</f>
        <v>26.036507802775724</v>
      </c>
    </row>
    <row r="10" spans="1:94" x14ac:dyDescent="0.25">
      <c r="A10" s="78" t="s">
        <v>31</v>
      </c>
      <c r="B10" s="94">
        <f>IFERROR('1.52 Bottled water (volume)'!B10*1000/'1.46 Population'!B34,"")</f>
        <v>31.42113947890909</v>
      </c>
      <c r="C10" s="94">
        <f>IFERROR('1.52 Bottled water (volume)'!C10*1000/'1.46 Population'!C34,"")</f>
        <v>13.437959160059084</v>
      </c>
      <c r="D10" s="94">
        <f>IFERROR('1.52 Bottled water (volume)'!D10*1000/'1.46 Population'!D34,"")</f>
        <v>8.6333557329810144</v>
      </c>
      <c r="E10" s="94">
        <f>IFERROR('1.52 Bottled water (volume)'!E10*1000/'1.46 Population'!E34,"")</f>
        <v>14.051419446147326</v>
      </c>
      <c r="F10" s="94">
        <f>IFERROR('1.52 Bottled water (volume)'!F10*1000/'1.46 Population'!F34,"")</f>
        <v>39.092816694932303</v>
      </c>
      <c r="G10" s="94">
        <f>IFERROR('1.52 Bottled water (volume)'!G10*1000/'1.46 Population'!G34,"")</f>
        <v>1.078690152567368</v>
      </c>
      <c r="H10" s="94">
        <f>IFERROR('1.52 Bottled water (volume)'!H10*1000/'1.46 Population'!H34,"")</f>
        <v>50.526255859089538</v>
      </c>
      <c r="I10" s="94">
        <f>IFERROR('1.52 Bottled water (volume)'!I10*1000/'1.46 Population'!I34,"")</f>
        <v>23.411198900721402</v>
      </c>
      <c r="J10" s="94">
        <f>IFERROR('1.52 Bottled water (volume)'!J10*1000/'1.46 Population'!J34,"")</f>
        <v>23.517103636305993</v>
      </c>
      <c r="K10" s="94">
        <f>IFERROR('1.52 Bottled water (volume)'!K10*1000/'1.46 Population'!K34,"")</f>
        <v>11.723907775794775</v>
      </c>
      <c r="L10" s="94">
        <f>IFERROR('1.52 Bottled water (volume)'!L10*1000/'1.46 Population'!L34,"")</f>
        <v>1.5254725715371833</v>
      </c>
      <c r="M10" s="94">
        <f>IFERROR('1.52 Bottled water (volume)'!M10*1000/'1.46 Population'!M34,"")</f>
        <v>44.413386476420612</v>
      </c>
      <c r="N10" s="94">
        <f>IFERROR('1.52 Bottled water (volume)'!N10*1000/'1.46 Population'!N34,"")</f>
        <v>14.774558829606978</v>
      </c>
      <c r="O10" s="94">
        <f>IFERROR('1.52 Bottled water (volume)'!O10*1000/'1.46 Population'!O34,"")</f>
        <v>32.973296532900775</v>
      </c>
      <c r="P10" s="94">
        <f>IFERROR('1.52 Bottled water (volume)'!P10*1000/'1.46 Population'!P34,"")</f>
        <v>25.585406648546936</v>
      </c>
      <c r="Q10" s="94">
        <f>IFERROR('1.52 Bottled water (volume)'!Q10*1000/'1.46 Population'!Q34,"")</f>
        <v>33.632641268379444</v>
      </c>
      <c r="R10" s="94">
        <f>IFERROR('1.52 Bottled water (volume)'!R10*1000/'1.46 Population'!R34,"")</f>
        <v>5.2584445957547583</v>
      </c>
      <c r="S10" s="94">
        <f>IFERROR('1.52 Bottled water (volume)'!S10*1000/'1.46 Population'!S34,"")</f>
        <v>4.2661160212635973</v>
      </c>
      <c r="T10" s="94">
        <f>IFERROR('1.52 Bottled water (volume)'!T10*1000/'1.46 Population'!T34,"")</f>
        <v>23.875363307955709</v>
      </c>
      <c r="U10" s="94">
        <f>IFERROR('1.52 Bottled water (volume)'!U10*1000/'1.46 Population'!U34,"")</f>
        <v>26.170397003181296</v>
      </c>
      <c r="V10" s="94">
        <f>IFERROR('1.52 Bottled water (volume)'!V10*1000/'1.46 Population'!V34,"")</f>
        <v>12.389005346585957</v>
      </c>
      <c r="W10" s="94">
        <f>IFERROR('1.52 Bottled water (volume)'!W10*1000/'1.46 Population'!W34,"")</f>
        <v>46.940163530097607</v>
      </c>
      <c r="X10" s="94">
        <f>IFERROR('1.52 Bottled water (volume)'!X10*1000/'1.46 Population'!X34,"")</f>
        <v>26.18838028169014</v>
      </c>
      <c r="Y10" s="94">
        <f>IFERROR('1.52 Bottled water (volume)'!Y10*1000/'1.46 Population'!Y34,"")</f>
        <v>42.457984286383265</v>
      </c>
      <c r="Z10" s="94">
        <f>IFERROR('1.52 Bottled water (volume)'!Z10*1000/'1.46 Population'!Z34,"")</f>
        <v>85.980313913274813</v>
      </c>
      <c r="AA10" s="94">
        <f>IFERROR('1.52 Bottled water (volume)'!AA10*1000/'1.46 Population'!AA34,"")</f>
        <v>83.273626551413315</v>
      </c>
      <c r="AB10" s="94">
        <f>IFERROR('1.52 Bottled water (volume)'!AB10*1000/'1.46 Population'!AB34,"")</f>
        <v>130.75004350600383</v>
      </c>
      <c r="AC10" s="94">
        <f>IFERROR('1.52 Bottled water (volume)'!AC10*1000/'1.46 Population'!AC34,"")</f>
        <v>40.927172582619335</v>
      </c>
      <c r="AD10" s="94">
        <f>IFERROR('1.52 Bottled water (volume)'!AD10*1000/'1.46 Population'!AD34,"")</f>
        <v>20.578352260184936</v>
      </c>
      <c r="AE10" s="94">
        <f>IFERROR('1.52 Bottled water (volume)'!AE10*1000/'1.46 Population'!AE34,"")</f>
        <v>110.00558302759612</v>
      </c>
      <c r="AF10" s="94">
        <f>IFERROR('1.52 Bottled water (volume)'!AF10*1000/'1.46 Population'!AF34,"")</f>
        <v>37.731544848982566</v>
      </c>
      <c r="AG10" s="94">
        <f>IFERROR('1.52 Bottled water (volume)'!AG10*1000/'1.46 Population'!AG34,"")</f>
        <v>44.605615389404221</v>
      </c>
      <c r="AH10" s="94">
        <f>IFERROR('1.52 Bottled water (volume)'!AH10*1000/'1.46 Population'!AH34,"")</f>
        <v>85.566203794249944</v>
      </c>
      <c r="AI10" s="94">
        <f>IFERROR('1.52 Bottled water (volume)'!AI10*1000/'1.46 Population'!AI34,"")</f>
        <v>58.114069392735352</v>
      </c>
      <c r="AJ10" s="94">
        <f>IFERROR('1.52 Bottled water (volume)'!AJ10*1000/'1.46 Population'!AJ34,"")</f>
        <v>61.079208160693952</v>
      </c>
      <c r="AK10" s="94">
        <f>IFERROR('1.52 Bottled water (volume)'!AK10*1000/'1.46 Population'!AK34,"")</f>
        <v>26.637944622497766</v>
      </c>
      <c r="AL10" s="94">
        <f>IFERROR('1.52 Bottled water (volume)'!AL10*1000/'1.46 Population'!AL34,"")</f>
        <v>77.053978626369883</v>
      </c>
      <c r="AM10" s="94">
        <f>IFERROR('1.52 Bottled water (volume)'!AM10*1000/'1.46 Population'!AM34,"")</f>
        <v>92.160839551197355</v>
      </c>
      <c r="AN10" s="94">
        <f>IFERROR('1.52 Bottled water (volume)'!AN10*1000/'1.46 Population'!AN34,"")</f>
        <v>70.24038698849894</v>
      </c>
      <c r="AO10" s="94">
        <f>IFERROR('1.52 Bottled water (volume)'!AO10*1000/'1.46 Population'!AO34,"")</f>
        <v>40.63880776666241</v>
      </c>
      <c r="AP10" s="94">
        <f>IFERROR('1.52 Bottled water (volume)'!AP10*1000/'1.46 Population'!AP34,"")</f>
        <v>63.264081229296551</v>
      </c>
      <c r="AQ10" s="94">
        <f>IFERROR('1.52 Bottled water (volume)'!AQ10*1000/'1.46 Population'!AQ34,"")</f>
        <v>108.76655135097654</v>
      </c>
      <c r="AR10" s="94">
        <f>IFERROR('1.52 Bottled water (volume)'!AR10*1000/'1.46 Population'!AR34,"")</f>
        <v>6.0313128261752729</v>
      </c>
      <c r="AS10" s="94">
        <f>IFERROR('1.52 Bottled water (volume)'!AS10*1000/'1.46 Population'!AS34,"")</f>
        <v>26.58729771622588</v>
      </c>
      <c r="AT10" s="94">
        <f>IFERROR('1.52 Bottled water (volume)'!AT10*1000/'1.46 Population'!AT34,"")</f>
        <v>18.088538318745154</v>
      </c>
      <c r="AU10" s="94">
        <f>IFERROR('1.52 Bottled water (volume)'!AU10*1000/'1.46 Population'!AU34,"")</f>
        <v>18.324473238207016</v>
      </c>
      <c r="AV10" s="94">
        <f>IFERROR('1.52 Bottled water (volume)'!AV10*1000/'1.46 Population'!AV34,"")</f>
        <v>21.275629527031629</v>
      </c>
      <c r="AW10" s="94">
        <f>IFERROR('1.52 Bottled water (volume)'!AW10*1000/'1.46 Population'!AW34,"")</f>
        <v>109.62757015388594</v>
      </c>
      <c r="AX10" s="94">
        <f>IFERROR('1.52 Bottled water (volume)'!AX10*1000/'1.46 Population'!AX34,"")</f>
        <v>36.974999307843518</v>
      </c>
      <c r="AY10" s="94">
        <f>IFERROR('1.52 Bottled water (volume)'!AY10*1000/'1.46 Population'!AY34,"")</f>
        <v>130.09678861103581</v>
      </c>
      <c r="AZ10" s="94">
        <f>IFERROR('1.52 Bottled water (volume)'!AZ10*1000/'1.46 Population'!AZ34,"")</f>
        <v>142.36932561440619</v>
      </c>
      <c r="BA10" s="94">
        <f>IFERROR('1.52 Bottled water (volume)'!BA10*1000/'1.46 Population'!BA34,"")</f>
        <v>8.4910271629076188</v>
      </c>
      <c r="BB10" s="94">
        <f>IFERROR('1.52 Bottled water (volume)'!BB10*1000/'1.46 Population'!BB34,"")</f>
        <v>62.76113167004894</v>
      </c>
      <c r="BC10" s="94">
        <f>IFERROR('1.52 Bottled water (volume)'!BC10*1000/'1.46 Population'!BC34,"")</f>
        <v>17.541176596115477</v>
      </c>
      <c r="BD10" s="94">
        <f>IFERROR('1.52 Bottled water (volume)'!BD10*1000/'1.46 Population'!BD34,"")</f>
        <v>54.458777909839299</v>
      </c>
      <c r="BE10" s="94">
        <f>IFERROR('1.52 Bottled water (volume)'!BE10*1000/'1.46 Population'!BE34,"")</f>
        <v>23.391964057441449</v>
      </c>
      <c r="BF10" s="94">
        <f>IFERROR('1.52 Bottled water (volume)'!BF10*1000/'1.46 Population'!BF34,"")</f>
        <v>4.2717573478314188</v>
      </c>
      <c r="BG10" s="94">
        <f>IFERROR('1.52 Bottled water (volume)'!BG10*1000/'1.46 Population'!BG34,"")</f>
        <v>21.233493195771032</v>
      </c>
      <c r="BH10" s="94">
        <f>IFERROR('1.52 Bottled water (volume)'!BH10*1000/'1.46 Population'!BH34,"")</f>
        <v>8.1055332431646185</v>
      </c>
      <c r="BI10" s="94">
        <f>IFERROR('1.52 Bottled water (volume)'!BI10*1000/'1.46 Population'!BI34,"")</f>
        <v>128.25634851138352</v>
      </c>
      <c r="BJ10" s="94">
        <f>IFERROR('1.52 Bottled water (volume)'!BJ10*1000/'1.46 Population'!BJ34,"")</f>
        <v>5.9564276077020422</v>
      </c>
      <c r="BK10" s="94">
        <f>IFERROR('1.52 Bottled water (volume)'!BK10*1000/'1.46 Population'!BK34,"")</f>
        <v>13.738217891261703</v>
      </c>
      <c r="BL10" s="94">
        <f>IFERROR('1.52 Bottled water (volume)'!BL10*1000/'1.46 Population'!BL34,"")</f>
        <v>98.132755233241809</v>
      </c>
      <c r="BM10" s="94">
        <f>IFERROR('1.52 Bottled water (volume)'!BM10*1000/'1.46 Population'!BM34,"")</f>
        <v>82.220261154404184</v>
      </c>
      <c r="BN10" s="94">
        <f>IFERROR('1.52 Bottled water (volume)'!BN10*1000/'1.46 Population'!BN34,"")</f>
        <v>5.765777933138426</v>
      </c>
      <c r="BO10" s="94">
        <f>IFERROR('1.52 Bottled water (volume)'!BO10*1000/'1.46 Population'!BO34,"")</f>
        <v>74.830390222778234</v>
      </c>
      <c r="BP10" s="94">
        <f>IFERROR('1.52 Bottled water (volume)'!BP10*1000/'1.46 Population'!BP34,"")</f>
        <v>162.11609583534332</v>
      </c>
      <c r="BQ10" s="94">
        <f>IFERROR('1.52 Bottled water (volume)'!BQ10*1000/'1.46 Population'!BQ34,"")</f>
        <v>105.00984467293809</v>
      </c>
      <c r="BR10" s="94">
        <f>IFERROR('1.52 Bottled water (volume)'!BR10*1000/'1.46 Population'!BR34,"")</f>
        <v>68.282309344338231</v>
      </c>
      <c r="BS10" s="94">
        <f>IFERROR('1.52 Bottled water (volume)'!BS10*1000/'1.46 Population'!BS34,"")</f>
        <v>109.02516984879675</v>
      </c>
      <c r="BT10" s="94">
        <f>IFERROR('1.52 Bottled water (volume)'!BT10*1000/'1.46 Population'!BT34,"")</f>
        <v>112.20473022943263</v>
      </c>
      <c r="BU10" s="94">
        <f>IFERROR('1.52 Bottled water (volume)'!BU10*1000/'1.46 Population'!BU34,"")</f>
        <v>83.052479537794895</v>
      </c>
      <c r="BV10" s="94">
        <f>IFERROR('1.52 Bottled water (volume)'!BV10*1000/'1.46 Population'!BV34,"")</f>
        <v>139.51569809410421</v>
      </c>
      <c r="BW10" s="94">
        <f>IFERROR('1.52 Bottled water (volume)'!BW10*1000/'1.46 Population'!BW34,"")</f>
        <v>30.023010336389202</v>
      </c>
      <c r="BX10" s="94">
        <f>IFERROR('1.52 Bottled water (volume)'!BX10*1000/'1.46 Population'!BX34,"")</f>
        <v>19.054806150363174</v>
      </c>
      <c r="BY10" s="94">
        <f>IFERROR('1.52 Bottled water (volume)'!BY10*1000/'1.46 Population'!BY34,"")</f>
        <v>129.17217216089509</v>
      </c>
      <c r="BZ10" s="94">
        <f>IFERROR('1.52 Bottled water (volume)'!BZ10*1000/'1.46 Population'!BZ34,"")</f>
        <v>131.34888465623067</v>
      </c>
      <c r="CA10" s="94">
        <f>IFERROR('1.52 Bottled water (volume)'!CA10*1000/'1.46 Population'!CA34,"")</f>
        <v>105.95882794347658</v>
      </c>
      <c r="CB10" s="94">
        <f>IFERROR('1.52 Bottled water (volume)'!CB10*1000/'1.46 Population'!CB34,"")</f>
        <v>40.311364350127867</v>
      </c>
      <c r="CC10" s="94">
        <f>IFERROR('1.52 Bottled water (volume)'!CC10*1000/'1.46 Population'!CC34,"")</f>
        <v>173.91637924126513</v>
      </c>
      <c r="CD10" s="94">
        <f>IFERROR('1.52 Bottled water (volume)'!CD10*1000/'1.46 Population'!CD34,"")</f>
        <v>26.850914942640834</v>
      </c>
      <c r="CE10" s="94">
        <f>IFERROR('1.52 Bottled water (volume)'!CE10*1000/'1.46 Population'!CE34,"")</f>
        <v>24.191505530693238</v>
      </c>
      <c r="CF10" s="94">
        <f>IFERROR('1.52 Bottled water (volume)'!CF10*1000/'1.46 Population'!CF34,"")</f>
        <v>99.011683549221587</v>
      </c>
      <c r="CG10" s="94">
        <f>IFERROR('1.52 Bottled water (volume)'!CG10*1000/'1.46 Population'!CG34,"")</f>
        <v>157.64557499742713</v>
      </c>
      <c r="CH10" s="94">
        <f>IFERROR('1.52 Bottled water (volume)'!CH10*1000/'1.46 Population'!CH34,"")</f>
        <v>23.979352927724356</v>
      </c>
      <c r="CI10" s="94">
        <f>IFERROR('1.52 Bottled water (volume)'!CI10*1000/'1.46 Population'!CI34,"")</f>
        <v>113.00454335945216</v>
      </c>
      <c r="CJ10" s="94">
        <f>IFERROR('1.52 Bottled water (volume)'!CJ10*1000/'1.46 Population'!CJ34,"")</f>
        <v>121.4839140173093</v>
      </c>
      <c r="CK10" s="94">
        <f>IFERROR('1.52 Bottled water (volume)'!CK10*1000/'1.46 Population'!CK34,"")</f>
        <v>30.453975534174848</v>
      </c>
      <c r="CL10" s="94">
        <f>IFERROR('1.52 Bottled water (volume)'!CL10*1000/'1.46 Population'!CL34,"")</f>
        <v>4505.9144602520764</v>
      </c>
      <c r="CM10" s="94">
        <f>IFERROR('1.52 Bottled water (volume)'!CM10*1000/'1.46 Population'!CM34,"")</f>
        <v>218.23379335463304</v>
      </c>
      <c r="CN10" s="94">
        <f>IFERROR('1.52 Bottled water (volume)'!CN10*1000/'1.46 Population'!CN34,"")</f>
        <v>91.347726465213583</v>
      </c>
      <c r="CO10" s="94">
        <f>IFERROR('1.52 Bottled water (volume)'!CO10*1000/'1.46 Population'!CO34,"")</f>
        <v>22.515758718484172</v>
      </c>
      <c r="CP10" s="94">
        <f>IFERROR('1.52 Bottled water (volume)'!CP10*1000/'1.46 Population'!CP34,"")</f>
        <v>27.467955077300974</v>
      </c>
    </row>
    <row r="11" spans="1:94" x14ac:dyDescent="0.25">
      <c r="A11" s="78" t="s">
        <v>32</v>
      </c>
      <c r="B11" s="94">
        <f>IFERROR('1.52 Bottled water (volume)'!B11*1000/'1.46 Population'!B35,"")</f>
        <v>32.268365931809917</v>
      </c>
      <c r="C11" s="94">
        <f>IFERROR('1.52 Bottled water (volume)'!C11*1000/'1.46 Population'!C35,"")</f>
        <v>14.47216279705116</v>
      </c>
      <c r="D11" s="94">
        <f>IFERROR('1.52 Bottled water (volume)'!D11*1000/'1.46 Population'!D35,"")</f>
        <v>8.8317044741325201</v>
      </c>
      <c r="E11" s="94">
        <f>IFERROR('1.52 Bottled water (volume)'!E11*1000/'1.46 Population'!E35,"")</f>
        <v>15.668062227978494</v>
      </c>
      <c r="F11" s="94">
        <f>IFERROR('1.52 Bottled water (volume)'!F11*1000/'1.46 Population'!F35,"")</f>
        <v>40.75837540156035</v>
      </c>
      <c r="G11" s="94">
        <f>IFERROR('1.52 Bottled water (volume)'!G11*1000/'1.46 Population'!G35,"")</f>
        <v>1.2754772905513763</v>
      </c>
      <c r="H11" s="94">
        <f>IFERROR('1.52 Bottled water (volume)'!H11*1000/'1.46 Population'!H35,"")</f>
        <v>53.379277144002558</v>
      </c>
      <c r="I11" s="94">
        <f>IFERROR('1.52 Bottled water (volume)'!I11*1000/'1.46 Population'!I35,"")</f>
        <v>23.934641339665085</v>
      </c>
      <c r="J11" s="94">
        <f>IFERROR('1.52 Bottled water (volume)'!J11*1000/'1.46 Population'!J35,"")</f>
        <v>24.670887976774452</v>
      </c>
      <c r="K11" s="94">
        <f>IFERROR('1.52 Bottled water (volume)'!K11*1000/'1.46 Population'!K35,"")</f>
        <v>12.061321510603067</v>
      </c>
      <c r="L11" s="94">
        <f>IFERROR('1.52 Bottled water (volume)'!L11*1000/'1.46 Population'!L35,"")</f>
        <v>1.6958822010437122</v>
      </c>
      <c r="M11" s="94">
        <f>IFERROR('1.52 Bottled water (volume)'!M11*1000/'1.46 Population'!M35,"")</f>
        <v>45.648333349701396</v>
      </c>
      <c r="N11" s="94">
        <f>IFERROR('1.52 Bottled water (volume)'!N11*1000/'1.46 Population'!N35,"")</f>
        <v>14.716496912342608</v>
      </c>
      <c r="O11" s="94">
        <f>IFERROR('1.52 Bottled water (volume)'!O11*1000/'1.46 Population'!O35,"")</f>
        <v>35.742751413118619</v>
      </c>
      <c r="P11" s="94">
        <f>IFERROR('1.52 Bottled water (volume)'!P11*1000/'1.46 Population'!P35,"")</f>
        <v>24.525762903155794</v>
      </c>
      <c r="Q11" s="94">
        <f>IFERROR('1.52 Bottled water (volume)'!Q11*1000/'1.46 Population'!Q35,"")</f>
        <v>35.844696024836132</v>
      </c>
      <c r="R11" s="94">
        <f>IFERROR('1.52 Bottled water (volume)'!R11*1000/'1.46 Population'!R35,"")</f>
        <v>5.4174819660640754</v>
      </c>
      <c r="S11" s="94">
        <f>IFERROR('1.52 Bottled water (volume)'!S11*1000/'1.46 Population'!S35,"")</f>
        <v>4.7970817276355362</v>
      </c>
      <c r="T11" s="94">
        <f>IFERROR('1.52 Bottled water (volume)'!T11*1000/'1.46 Population'!T35,"")</f>
        <v>24.349299245341136</v>
      </c>
      <c r="U11" s="94">
        <f>IFERROR('1.52 Bottled water (volume)'!U11*1000/'1.46 Population'!U35,"")</f>
        <v>26.641526482479474</v>
      </c>
      <c r="V11" s="94">
        <f>IFERROR('1.52 Bottled water (volume)'!V11*1000/'1.46 Population'!V35,"")</f>
        <v>12.732752377169824</v>
      </c>
      <c r="W11" s="94">
        <f>IFERROR('1.52 Bottled water (volume)'!W11*1000/'1.46 Population'!W35,"")</f>
        <v>45.776452521451269</v>
      </c>
      <c r="X11" s="94">
        <f>IFERROR('1.52 Bottled water (volume)'!X11*1000/'1.46 Population'!X35,"")</f>
        <v>25.605449041372349</v>
      </c>
      <c r="Y11" s="94">
        <f>IFERROR('1.52 Bottled water (volume)'!Y11*1000/'1.46 Population'!Y35,"")</f>
        <v>45.05723204994797</v>
      </c>
      <c r="Z11" s="94">
        <f>IFERROR('1.52 Bottled water (volume)'!Z11*1000/'1.46 Population'!Z35,"")</f>
        <v>86.271778869976288</v>
      </c>
      <c r="AA11" s="94">
        <f>IFERROR('1.52 Bottled water (volume)'!AA11*1000/'1.46 Population'!AA35,"")</f>
        <v>80.643292470975368</v>
      </c>
      <c r="AB11" s="94">
        <f>IFERROR('1.52 Bottled water (volume)'!AB11*1000/'1.46 Population'!AB35,"")</f>
        <v>126.86796217076868</v>
      </c>
      <c r="AC11" s="94">
        <f>IFERROR('1.52 Bottled water (volume)'!AC11*1000/'1.46 Population'!AC35,"")</f>
        <v>40.763159911117924</v>
      </c>
      <c r="AD11" s="94">
        <f>IFERROR('1.52 Bottled water (volume)'!AD11*1000/'1.46 Population'!AD35,"")</f>
        <v>18.801117095551565</v>
      </c>
      <c r="AE11" s="94">
        <f>IFERROR('1.52 Bottled water (volume)'!AE11*1000/'1.46 Population'!AE35,"")</f>
        <v>114.51113552381904</v>
      </c>
      <c r="AF11" s="94">
        <f>IFERROR('1.52 Bottled water (volume)'!AF11*1000/'1.46 Population'!AF35,"")</f>
        <v>32.827815794340665</v>
      </c>
      <c r="AG11" s="94">
        <f>IFERROR('1.52 Bottled water (volume)'!AG11*1000/'1.46 Population'!AG35,"")</f>
        <v>42.055340934074565</v>
      </c>
      <c r="AH11" s="94">
        <f>IFERROR('1.52 Bottled water (volume)'!AH11*1000/'1.46 Population'!AH35,"")</f>
        <v>86.498096260861075</v>
      </c>
      <c r="AI11" s="94">
        <f>IFERROR('1.52 Bottled water (volume)'!AI11*1000/'1.46 Population'!AI35,"")</f>
        <v>62.468925627149176</v>
      </c>
      <c r="AJ11" s="94">
        <f>IFERROR('1.52 Bottled water (volume)'!AJ11*1000/'1.46 Population'!AJ35,"")</f>
        <v>60.752532986306463</v>
      </c>
      <c r="AK11" s="94">
        <f>IFERROR('1.52 Bottled water (volume)'!AK11*1000/'1.46 Population'!AK35,"")</f>
        <v>24.525491602749668</v>
      </c>
      <c r="AL11" s="94">
        <f>IFERROR('1.52 Bottled water (volume)'!AL11*1000/'1.46 Population'!AL35,"")</f>
        <v>75.681143966424699</v>
      </c>
      <c r="AM11" s="94">
        <f>IFERROR('1.52 Bottled water (volume)'!AM11*1000/'1.46 Population'!AM35,"")</f>
        <v>93.448045191021251</v>
      </c>
      <c r="AN11" s="94">
        <f>IFERROR('1.52 Bottled water (volume)'!AN11*1000/'1.46 Population'!AN35,"")</f>
        <v>68.687266286164132</v>
      </c>
      <c r="AO11" s="94">
        <f>IFERROR('1.52 Bottled water (volume)'!AO11*1000/'1.46 Population'!AO35,"")</f>
        <v>36.157029288520867</v>
      </c>
      <c r="AP11" s="94">
        <f>IFERROR('1.52 Bottled water (volume)'!AP11*1000/'1.46 Population'!AP35,"")</f>
        <v>65.226000399416066</v>
      </c>
      <c r="AQ11" s="94">
        <f>IFERROR('1.52 Bottled water (volume)'!AQ11*1000/'1.46 Population'!AQ35,"")</f>
        <v>107.40564627217601</v>
      </c>
      <c r="AR11" s="94">
        <f>IFERROR('1.52 Bottled water (volume)'!AR11*1000/'1.46 Population'!AR35,"")</f>
        <v>6.3429929909415099</v>
      </c>
      <c r="AS11" s="94">
        <f>IFERROR('1.52 Bottled water (volume)'!AS11*1000/'1.46 Population'!AS35,"")</f>
        <v>28.099458417407511</v>
      </c>
      <c r="AT11" s="94">
        <f>IFERROR('1.52 Bottled water (volume)'!AT11*1000/'1.46 Population'!AT35,"")</f>
        <v>17.736185383244205</v>
      </c>
      <c r="AU11" s="94">
        <f>IFERROR('1.52 Bottled water (volume)'!AU11*1000/'1.46 Population'!AU35,"")</f>
        <v>18.700334461415835</v>
      </c>
      <c r="AV11" s="94">
        <f>IFERROR('1.52 Bottled water (volume)'!AV11*1000/'1.46 Population'!AV35,"")</f>
        <v>21.524623542836686</v>
      </c>
      <c r="AW11" s="94">
        <f>IFERROR('1.52 Bottled water (volume)'!AW11*1000/'1.46 Population'!AW35,"")</f>
        <v>115.12547706871921</v>
      </c>
      <c r="AX11" s="94">
        <f>IFERROR('1.52 Bottled water (volume)'!AX11*1000/'1.46 Population'!AX35,"")</f>
        <v>38.253932599565729</v>
      </c>
      <c r="AY11" s="94">
        <f>IFERROR('1.52 Bottled water (volume)'!AY11*1000/'1.46 Population'!AY35,"")</f>
        <v>127.97912645650153</v>
      </c>
      <c r="AZ11" s="94">
        <f>IFERROR('1.52 Bottled water (volume)'!AZ11*1000/'1.46 Population'!AZ35,"")</f>
        <v>147.6960269005167</v>
      </c>
      <c r="BA11" s="94">
        <f>IFERROR('1.52 Bottled water (volume)'!BA11*1000/'1.46 Population'!BA35,"")</f>
        <v>9.6029184596711907</v>
      </c>
      <c r="BB11" s="94">
        <f>IFERROR('1.52 Bottled water (volume)'!BB11*1000/'1.46 Population'!BB35,"")</f>
        <v>56.292375401451167</v>
      </c>
      <c r="BC11" s="94">
        <f>IFERROR('1.52 Bottled water (volume)'!BC11*1000/'1.46 Population'!BC35,"")</f>
        <v>18.257197481669269</v>
      </c>
      <c r="BD11" s="94">
        <f>IFERROR('1.52 Bottled water (volume)'!BD11*1000/'1.46 Population'!BD35,"")</f>
        <v>58.306944433294142</v>
      </c>
      <c r="BE11" s="94">
        <f>IFERROR('1.52 Bottled water (volume)'!BE11*1000/'1.46 Population'!BE35,"")</f>
        <v>23.922512414622982</v>
      </c>
      <c r="BF11" s="94">
        <f>IFERROR('1.52 Bottled water (volume)'!BF11*1000/'1.46 Population'!BF35,"")</f>
        <v>4.5430770380333261</v>
      </c>
      <c r="BG11" s="94">
        <f>IFERROR('1.52 Bottled water (volume)'!BG11*1000/'1.46 Population'!BG35,"")</f>
        <v>23.407666329386721</v>
      </c>
      <c r="BH11" s="94">
        <f>IFERROR('1.52 Bottled water (volume)'!BH11*1000/'1.46 Population'!BH35,"")</f>
        <v>9.5051178258439979</v>
      </c>
      <c r="BI11" s="94">
        <f>IFERROR('1.52 Bottled water (volume)'!BI11*1000/'1.46 Population'!BI35,"")</f>
        <v>115.54184033344021</v>
      </c>
      <c r="BJ11" s="94">
        <f>IFERROR('1.52 Bottled water (volume)'!BJ11*1000/'1.46 Population'!BJ35,"")</f>
        <v>6.098803157626687</v>
      </c>
      <c r="BK11" s="94">
        <f>IFERROR('1.52 Bottled water (volume)'!BK11*1000/'1.46 Population'!BK35,"")</f>
        <v>15.276682957591046</v>
      </c>
      <c r="BL11" s="94">
        <f>IFERROR('1.52 Bottled water (volume)'!BL11*1000/'1.46 Population'!BL35,"")</f>
        <v>107.54082770697988</v>
      </c>
      <c r="BM11" s="94">
        <f>IFERROR('1.52 Bottled water (volume)'!BM11*1000/'1.46 Population'!BM35,"")</f>
        <v>83.78481913205276</v>
      </c>
      <c r="BN11" s="94">
        <f>IFERROR('1.52 Bottled water (volume)'!BN11*1000/'1.46 Population'!BN35,"")</f>
        <v>5.9107310950737366</v>
      </c>
      <c r="BO11" s="94">
        <f>IFERROR('1.52 Bottled water (volume)'!BO11*1000/'1.46 Population'!BO35,"")</f>
        <v>79.886216607047714</v>
      </c>
      <c r="BP11" s="94">
        <f>IFERROR('1.52 Bottled water (volume)'!BP11*1000/'1.46 Population'!BP35,"")</f>
        <v>129.27318668252082</v>
      </c>
      <c r="BQ11" s="94">
        <f>IFERROR('1.52 Bottled water (volume)'!BQ11*1000/'1.46 Population'!BQ35,"")</f>
        <v>103.53052187704998</v>
      </c>
      <c r="BR11" s="94">
        <f>IFERROR('1.52 Bottled water (volume)'!BR11*1000/'1.46 Population'!BR35,"")</f>
        <v>68.489321589361438</v>
      </c>
      <c r="BS11" s="94">
        <f>IFERROR('1.52 Bottled water (volume)'!BS11*1000/'1.46 Population'!BS35,"")</f>
        <v>107.37177345353138</v>
      </c>
      <c r="BT11" s="94">
        <f>IFERROR('1.52 Bottled water (volume)'!BT11*1000/'1.46 Population'!BT35,"")</f>
        <v>112.69383286357541</v>
      </c>
      <c r="BU11" s="94">
        <f>IFERROR('1.52 Bottled water (volume)'!BU11*1000/'1.46 Population'!BU35,"")</f>
        <v>83.03539292141572</v>
      </c>
      <c r="BV11" s="94">
        <f>IFERROR('1.52 Bottled water (volume)'!BV11*1000/'1.46 Population'!BV35,"")</f>
        <v>135.31911727780826</v>
      </c>
      <c r="BW11" s="94">
        <f>IFERROR('1.52 Bottled water (volume)'!BW11*1000/'1.46 Population'!BW35,"")</f>
        <v>26.000181438809761</v>
      </c>
      <c r="BX11" s="94">
        <f>IFERROR('1.52 Bottled water (volume)'!BX11*1000/'1.46 Population'!BX35,"")</f>
        <v>17.573174624035445</v>
      </c>
      <c r="BY11" s="94">
        <f>IFERROR('1.52 Bottled water (volume)'!BY11*1000/'1.46 Population'!BY35,"")</f>
        <v>127.4651528758983</v>
      </c>
      <c r="BZ11" s="94">
        <f>IFERROR('1.52 Bottled water (volume)'!BZ11*1000/'1.46 Population'!BZ35,"")</f>
        <v>132.85867746502581</v>
      </c>
      <c r="CA11" s="94">
        <f>IFERROR('1.52 Bottled water (volume)'!CA11*1000/'1.46 Population'!CA35,"")</f>
        <v>112.26982252787366</v>
      </c>
      <c r="CB11" s="94">
        <f>IFERROR('1.52 Bottled water (volume)'!CB11*1000/'1.46 Population'!CB35,"")</f>
        <v>38.550859266140264</v>
      </c>
      <c r="CC11" s="94">
        <f>IFERROR('1.52 Bottled water (volume)'!CC11*1000/'1.46 Population'!CC35,"")</f>
        <v>174.24568563709522</v>
      </c>
      <c r="CD11" s="94">
        <f>IFERROR('1.52 Bottled water (volume)'!CD11*1000/'1.46 Population'!CD35,"")</f>
        <v>27.126375426124302</v>
      </c>
      <c r="CE11" s="94">
        <f>IFERROR('1.52 Bottled water (volume)'!CE11*1000/'1.46 Population'!CE35,"")</f>
        <v>20.857208342883336</v>
      </c>
      <c r="CF11" s="94">
        <f>IFERROR('1.52 Bottled water (volume)'!CF11*1000/'1.46 Population'!CF35,"")</f>
        <v>104.61043264224179</v>
      </c>
      <c r="CG11" s="94">
        <f>IFERROR('1.52 Bottled water (volume)'!CG11*1000/'1.46 Population'!CG35,"")</f>
        <v>149.63894349611692</v>
      </c>
      <c r="CH11" s="94">
        <f>IFERROR('1.52 Bottled water (volume)'!CH11*1000/'1.46 Population'!CH35,"")</f>
        <v>22.147078206194703</v>
      </c>
      <c r="CI11" s="94">
        <f>IFERROR('1.52 Bottled water (volume)'!CI11*1000/'1.46 Population'!CI35,"")</f>
        <v>110.28447525935159</v>
      </c>
      <c r="CJ11" s="94">
        <f>IFERROR('1.52 Bottled water (volume)'!CJ11*1000/'1.46 Population'!CJ35,"")</f>
        <v>129.03207764296928</v>
      </c>
      <c r="CK11" s="94">
        <f>IFERROR('1.52 Bottled water (volume)'!CK11*1000/'1.46 Population'!CK35,"")</f>
        <v>31.280271685608042</v>
      </c>
      <c r="CL11" s="94">
        <f>IFERROR('1.52 Bottled water (volume)'!CL11*1000/'1.46 Population'!CL35,"")</f>
        <v>4272.2994071593466</v>
      </c>
      <c r="CM11" s="94">
        <f>IFERROR('1.52 Bottled water (volume)'!CM11*1000/'1.46 Population'!CM35,"")</f>
        <v>224.09786566413069</v>
      </c>
      <c r="CN11" s="94">
        <f>IFERROR('1.52 Bottled water (volume)'!CN11*1000/'1.46 Population'!CN35,"")</f>
        <v>98.590391830433447</v>
      </c>
      <c r="CO11" s="94">
        <f>IFERROR('1.52 Bottled water (volume)'!CO11*1000/'1.46 Population'!CO35,"")</f>
        <v>24.414884387065673</v>
      </c>
      <c r="CP11" s="94">
        <f>IFERROR('1.52 Bottled water (volume)'!CP11*1000/'1.46 Population'!CP35,"")</f>
        <v>28.42633901753317</v>
      </c>
    </row>
    <row r="12" spans="1:94" x14ac:dyDescent="0.25">
      <c r="A12" s="78" t="s">
        <v>33</v>
      </c>
      <c r="B12" s="94">
        <f>IFERROR('1.52 Bottled water (volume)'!B12*1000/'1.46 Population'!B36,"")</f>
        <v>33.700928181545365</v>
      </c>
      <c r="C12" s="94">
        <f>IFERROR('1.52 Bottled water (volume)'!C12*1000/'1.46 Population'!C36,"")</f>
        <v>15.773985417240729</v>
      </c>
      <c r="D12" s="94">
        <f>IFERROR('1.52 Bottled water (volume)'!D12*1000/'1.46 Population'!D36,"")</f>
        <v>10.258291099848849</v>
      </c>
      <c r="E12" s="94">
        <f>IFERROR('1.52 Bottled water (volume)'!E12*1000/'1.46 Population'!E36,"")</f>
        <v>17.74050206069689</v>
      </c>
      <c r="F12" s="94">
        <f>IFERROR('1.52 Bottled water (volume)'!F12*1000/'1.46 Population'!F36,"")</f>
        <v>42.567125081859857</v>
      </c>
      <c r="G12" s="94">
        <f>IFERROR('1.52 Bottled water (volume)'!G12*1000/'1.46 Population'!G36,"")</f>
        <v>1.5162635347720657</v>
      </c>
      <c r="H12" s="94">
        <f>IFERROR('1.52 Bottled water (volume)'!H12*1000/'1.46 Population'!H36,"")</f>
        <v>56.124440272485224</v>
      </c>
      <c r="I12" s="94">
        <f>IFERROR('1.52 Bottled water (volume)'!I12*1000/'1.46 Population'!I36,"")</f>
        <v>25.374637856579493</v>
      </c>
      <c r="J12" s="94">
        <f>IFERROR('1.52 Bottled water (volume)'!J12*1000/'1.46 Population'!J36,"")</f>
        <v>26.346972782817996</v>
      </c>
      <c r="K12" s="94">
        <f>IFERROR('1.52 Bottled water (volume)'!K12*1000/'1.46 Population'!K36,"")</f>
        <v>13.06814604422742</v>
      </c>
      <c r="L12" s="94">
        <f>IFERROR('1.52 Bottled water (volume)'!L12*1000/'1.46 Population'!L36,"")</f>
        <v>1.7842451272877182</v>
      </c>
      <c r="M12" s="94">
        <f>IFERROR('1.52 Bottled water (volume)'!M12*1000/'1.46 Population'!M36,"")</f>
        <v>47.068484257659968</v>
      </c>
      <c r="N12" s="94">
        <f>IFERROR('1.52 Bottled water (volume)'!N12*1000/'1.46 Population'!N36,"")</f>
        <v>14.911261252388362</v>
      </c>
      <c r="O12" s="94">
        <f>IFERROR('1.52 Bottled water (volume)'!O12*1000/'1.46 Population'!O36,"")</f>
        <v>39.107151530851802</v>
      </c>
      <c r="P12" s="94">
        <f>IFERROR('1.52 Bottled water (volume)'!P12*1000/'1.46 Population'!P36,"")</f>
        <v>25.151601657453785</v>
      </c>
      <c r="Q12" s="94">
        <f>IFERROR('1.52 Bottled water (volume)'!Q12*1000/'1.46 Population'!Q36,"")</f>
        <v>38.358423798956395</v>
      </c>
      <c r="R12" s="94">
        <f>IFERROR('1.52 Bottled water (volume)'!R12*1000/'1.46 Population'!R36,"")</f>
        <v>5.6789332104158188</v>
      </c>
      <c r="S12" s="94">
        <f>IFERROR('1.52 Bottled water (volume)'!S12*1000/'1.46 Population'!S36,"")</f>
        <v>5.4267987659267201</v>
      </c>
      <c r="T12" s="94">
        <f>IFERROR('1.52 Bottled water (volume)'!T12*1000/'1.46 Population'!T36,"")</f>
        <v>24.654925864534455</v>
      </c>
      <c r="U12" s="94">
        <f>IFERROR('1.52 Bottled water (volume)'!U12*1000/'1.46 Population'!U36,"")</f>
        <v>26.888406757505063</v>
      </c>
      <c r="V12" s="94">
        <f>IFERROR('1.52 Bottled water (volume)'!V12*1000/'1.46 Population'!V36,"")</f>
        <v>13.296091964636087</v>
      </c>
      <c r="W12" s="94">
        <f>IFERROR('1.52 Bottled water (volume)'!W12*1000/'1.46 Population'!W36,"")</f>
        <v>48.562415243559919</v>
      </c>
      <c r="X12" s="94">
        <f>IFERROR('1.52 Bottled water (volume)'!X12*1000/'1.46 Population'!X36,"")</f>
        <v>29.6</v>
      </c>
      <c r="Y12" s="94">
        <f>IFERROR('1.52 Bottled water (volume)'!Y12*1000/'1.46 Population'!Y36,"")</f>
        <v>44.276795005202914</v>
      </c>
      <c r="Z12" s="94">
        <f>IFERROR('1.52 Bottled water (volume)'!Z12*1000/'1.46 Population'!Z36,"")</f>
        <v>84.453906060524403</v>
      </c>
      <c r="AA12" s="94">
        <f>IFERROR('1.52 Bottled water (volume)'!AA12*1000/'1.46 Population'!AA36,"")</f>
        <v>79.111276378172349</v>
      </c>
      <c r="AB12" s="94">
        <f>IFERROR('1.52 Bottled water (volume)'!AB12*1000/'1.46 Population'!AB36,"")</f>
        <v>123.12059720323835</v>
      </c>
      <c r="AC12" s="94">
        <f>IFERROR('1.52 Bottled water (volume)'!AC12*1000/'1.46 Population'!AC36,"")</f>
        <v>34.146715776550032</v>
      </c>
      <c r="AD12" s="94">
        <f>IFERROR('1.52 Bottled water (volume)'!AD12*1000/'1.46 Population'!AD36,"")</f>
        <v>27.784737184947637</v>
      </c>
      <c r="AE12" s="94">
        <f>IFERROR('1.52 Bottled water (volume)'!AE12*1000/'1.46 Population'!AE36,"")</f>
        <v>118.59946163929834</v>
      </c>
      <c r="AF12" s="94">
        <f>IFERROR('1.52 Bottled water (volume)'!AF12*1000/'1.46 Population'!AF36,"")</f>
        <v>32.209384579108701</v>
      </c>
      <c r="AG12" s="94">
        <f>IFERROR('1.52 Bottled water (volume)'!AG12*1000/'1.46 Population'!AG36,"")</f>
        <v>41.120305537873961</v>
      </c>
      <c r="AH12" s="94">
        <f>IFERROR('1.52 Bottled water (volume)'!AH12*1000/'1.46 Population'!AH36,"")</f>
        <v>90.466215228723158</v>
      </c>
      <c r="AI12" s="94">
        <f>IFERROR('1.52 Bottled water (volume)'!AI12*1000/'1.46 Population'!AI36,"")</f>
        <v>69.609975238585193</v>
      </c>
      <c r="AJ12" s="94">
        <f>IFERROR('1.52 Bottled water (volume)'!AJ12*1000/'1.46 Population'!AJ36,"")</f>
        <v>60.326094990317664</v>
      </c>
      <c r="AK12" s="94">
        <f>IFERROR('1.52 Bottled water (volume)'!AK12*1000/'1.46 Population'!AK36,"")</f>
        <v>28.149558751973451</v>
      </c>
      <c r="AL12" s="94">
        <f>IFERROR('1.52 Bottled water (volume)'!AL12*1000/'1.46 Population'!AL36,"")</f>
        <v>74.395817036518594</v>
      </c>
      <c r="AM12" s="94">
        <f>IFERROR('1.52 Bottled water (volume)'!AM12*1000/'1.46 Population'!AM36,"")</f>
        <v>91.145205276144182</v>
      </c>
      <c r="AN12" s="94">
        <f>IFERROR('1.52 Bottled water (volume)'!AN12*1000/'1.46 Population'!AN36,"")</f>
        <v>65.315095261358081</v>
      </c>
      <c r="AO12" s="94">
        <f>IFERROR('1.52 Bottled water (volume)'!AO12*1000/'1.46 Population'!AO36,"")</f>
        <v>38.213207637836213</v>
      </c>
      <c r="AP12" s="94">
        <f>IFERROR('1.52 Bottled water (volume)'!AP12*1000/'1.46 Population'!AP36,"")</f>
        <v>69.652107699169022</v>
      </c>
      <c r="AQ12" s="94">
        <f>IFERROR('1.52 Bottled water (volume)'!AQ12*1000/'1.46 Population'!AQ36,"")</f>
        <v>111.38226568242409</v>
      </c>
      <c r="AR12" s="94">
        <f>IFERROR('1.52 Bottled water (volume)'!AR12*1000/'1.46 Population'!AR36,"")</f>
        <v>6.6745982133854929</v>
      </c>
      <c r="AS12" s="94">
        <f>IFERROR('1.52 Bottled water (volume)'!AS12*1000/'1.46 Population'!AS36,"")</f>
        <v>30.032092368017995</v>
      </c>
      <c r="AT12" s="94">
        <f>IFERROR('1.52 Bottled water (volume)'!AT12*1000/'1.46 Population'!AT36,"")</f>
        <v>18.754040552453716</v>
      </c>
      <c r="AU12" s="94">
        <f>IFERROR('1.52 Bottled water (volume)'!AU12*1000/'1.46 Population'!AU36,"")</f>
        <v>19.530424821584518</v>
      </c>
      <c r="AV12" s="94">
        <f>IFERROR('1.52 Bottled water (volume)'!AV12*1000/'1.46 Population'!AV36,"")</f>
        <v>21.019431394605089</v>
      </c>
      <c r="AW12" s="94">
        <f>IFERROR('1.52 Bottled water (volume)'!AW12*1000/'1.46 Population'!AW36,"")</f>
        <v>123.68915240647353</v>
      </c>
      <c r="AX12" s="94">
        <f>IFERROR('1.52 Bottled water (volume)'!AX12*1000/'1.46 Population'!AX36,"")</f>
        <v>38.835731551353554</v>
      </c>
      <c r="AY12" s="94">
        <f>IFERROR('1.52 Bottled water (volume)'!AY12*1000/'1.46 Population'!AY36,"")</f>
        <v>127.71238913370892</v>
      </c>
      <c r="AZ12" s="94">
        <f>IFERROR('1.52 Bottled water (volume)'!AZ12*1000/'1.46 Population'!AZ36,"")</f>
        <v>159.69650346702636</v>
      </c>
      <c r="BA12" s="94">
        <f>IFERROR('1.52 Bottled water (volume)'!BA12*1000/'1.46 Population'!BA36,"")</f>
        <v>11.568210910477436</v>
      </c>
      <c r="BB12" s="94">
        <f>IFERROR('1.52 Bottled water (volume)'!BB12*1000/'1.46 Population'!BB36,"")</f>
        <v>63.566856330014225</v>
      </c>
      <c r="BC12" s="94">
        <f>IFERROR('1.52 Bottled water (volume)'!BC12*1000/'1.46 Population'!BC36,"")</f>
        <v>18.544128957052251</v>
      </c>
      <c r="BD12" s="94">
        <f>IFERROR('1.52 Bottled water (volume)'!BD12*1000/'1.46 Population'!BD36,"")</f>
        <v>63.818727656550003</v>
      </c>
      <c r="BE12" s="94">
        <f>IFERROR('1.52 Bottled water (volume)'!BE12*1000/'1.46 Population'!BE36,"")</f>
        <v>24.59748808142923</v>
      </c>
      <c r="BF12" s="94">
        <f>IFERROR('1.52 Bottled water (volume)'!BF12*1000/'1.46 Population'!BF36,"")</f>
        <v>4.8711311417290331</v>
      </c>
      <c r="BG12" s="94">
        <f>IFERROR('1.52 Bottled water (volume)'!BG12*1000/'1.46 Population'!BG36,"")</f>
        <v>25.584532374100718</v>
      </c>
      <c r="BH12" s="94">
        <f>IFERROR('1.52 Bottled water (volume)'!BH12*1000/'1.46 Population'!BH36,"")</f>
        <v>11.113295822144172</v>
      </c>
      <c r="BI12" s="94">
        <f>IFERROR('1.52 Bottled water (volume)'!BI12*1000/'1.46 Population'!BI36,"")</f>
        <v>119.14318694579988</v>
      </c>
      <c r="BJ12" s="94">
        <f>IFERROR('1.52 Bottled water (volume)'!BJ12*1000/'1.46 Population'!BJ36,"")</f>
        <v>6.2487136824512808</v>
      </c>
      <c r="BK12" s="94">
        <f>IFERROR('1.52 Bottled water (volume)'!BK12*1000/'1.46 Population'!BK36,"")</f>
        <v>17.210824817722852</v>
      </c>
      <c r="BL12" s="94">
        <f>IFERROR('1.52 Bottled water (volume)'!BL12*1000/'1.46 Population'!BL36,"")</f>
        <v>118.63218183882421</v>
      </c>
      <c r="BM12" s="94">
        <f>IFERROR('1.52 Bottled water (volume)'!BM12*1000/'1.46 Population'!BM36,"")</f>
        <v>91.500359550881797</v>
      </c>
      <c r="BN12" s="94">
        <f>IFERROR('1.52 Bottled water (volume)'!BN12*1000/'1.46 Population'!BN36,"")</f>
        <v>6.1272800533110177</v>
      </c>
      <c r="BO12" s="94">
        <f>IFERROR('1.52 Bottled water (volume)'!BO12*1000/'1.46 Population'!BO36,"")</f>
        <v>85.441787844015124</v>
      </c>
      <c r="BP12" s="94">
        <f>IFERROR('1.52 Bottled water (volume)'!BP12*1000/'1.46 Population'!BP36,"")</f>
        <v>134.04878048780489</v>
      </c>
      <c r="BQ12" s="94">
        <f>IFERROR('1.52 Bottled water (volume)'!BQ12*1000/'1.46 Population'!BQ36,"")</f>
        <v>103.1596109419943</v>
      </c>
      <c r="BR12" s="94">
        <f>IFERROR('1.52 Bottled water (volume)'!BR12*1000/'1.46 Population'!BR36,"")</f>
        <v>69.439175657912145</v>
      </c>
      <c r="BS12" s="94">
        <f>IFERROR('1.52 Bottled water (volume)'!BS12*1000/'1.46 Population'!BS36,"")</f>
        <v>106.86604141432068</v>
      </c>
      <c r="BT12" s="94">
        <f>IFERROR('1.52 Bottled water (volume)'!BT12*1000/'1.46 Population'!BT36,"")</f>
        <v>113.62966260676659</v>
      </c>
      <c r="BU12" s="94">
        <f>IFERROR('1.52 Bottled water (volume)'!BU12*1000/'1.46 Population'!BU36,"")</f>
        <v>85.672206523300915</v>
      </c>
      <c r="BV12" s="94">
        <f>IFERROR('1.52 Bottled water (volume)'!BV12*1000/'1.46 Population'!BV36,"")</f>
        <v>133.59901844112954</v>
      </c>
      <c r="BW12" s="94">
        <f>IFERROR('1.52 Bottled water (volume)'!BW12*1000/'1.46 Population'!BW36,"")</f>
        <v>20.940611053896326</v>
      </c>
      <c r="BX12" s="94">
        <f>IFERROR('1.52 Bottled water (volume)'!BX12*1000/'1.46 Population'!BX36,"")</f>
        <v>18.910939193482079</v>
      </c>
      <c r="BY12" s="94">
        <f>IFERROR('1.52 Bottled water (volume)'!BY12*1000/'1.46 Population'!BY36,"")</f>
        <v>130.1740454901761</v>
      </c>
      <c r="BZ12" s="94">
        <f>IFERROR('1.52 Bottled water (volume)'!BZ12*1000/'1.46 Population'!BZ36,"")</f>
        <v>134.55391957745306</v>
      </c>
      <c r="CA12" s="94">
        <f>IFERROR('1.52 Bottled water (volume)'!CA12*1000/'1.46 Population'!CA36,"")</f>
        <v>107.81254215643072</v>
      </c>
      <c r="CB12" s="94">
        <f>IFERROR('1.52 Bottled water (volume)'!CB12*1000/'1.46 Population'!CB36,"")</f>
        <v>38.114916252692666</v>
      </c>
      <c r="CC12" s="94">
        <f>IFERROR('1.52 Bottled water (volume)'!CC12*1000/'1.46 Population'!CC36,"")</f>
        <v>173.85677672448602</v>
      </c>
      <c r="CD12" s="94">
        <f>IFERROR('1.52 Bottled water (volume)'!CD12*1000/'1.46 Population'!CD36,"")</f>
        <v>27.18552036199095</v>
      </c>
      <c r="CE12" s="94">
        <f>IFERROR('1.52 Bottled water (volume)'!CE12*1000/'1.46 Population'!CE36,"")</f>
        <v>19.0193898974929</v>
      </c>
      <c r="CF12" s="94">
        <f>IFERROR('1.52 Bottled water (volume)'!CF12*1000/'1.46 Population'!CF36,"")</f>
        <v>107.05064548162861</v>
      </c>
      <c r="CG12" s="94">
        <f>IFERROR('1.52 Bottled water (volume)'!CG12*1000/'1.46 Population'!CG36,"")</f>
        <v>146.30882878076693</v>
      </c>
      <c r="CH12" s="94">
        <f>IFERROR('1.52 Bottled water (volume)'!CH12*1000/'1.46 Population'!CH36,"")</f>
        <v>22.268138362221244</v>
      </c>
      <c r="CI12" s="94">
        <f>IFERROR('1.52 Bottled water (volume)'!CI12*1000/'1.46 Population'!CI36,"")</f>
        <v>109.35292455495903</v>
      </c>
      <c r="CJ12" s="94">
        <f>IFERROR('1.52 Bottled water (volume)'!CJ12*1000/'1.46 Population'!CJ36,"")</f>
        <v>134.74951523746128</v>
      </c>
      <c r="CK12" s="94">
        <f>IFERROR('1.52 Bottled water (volume)'!CK12*1000/'1.46 Population'!CK36,"")</f>
        <v>31.105323611186655</v>
      </c>
      <c r="CL12" s="94">
        <f>IFERROR('1.52 Bottled water (volume)'!CL12*1000/'1.46 Population'!CL36,"")</f>
        <v>4674.745858201155</v>
      </c>
      <c r="CM12" s="94">
        <f>IFERROR('1.52 Bottled water (volume)'!CM12*1000/'1.46 Population'!CM36,"")</f>
        <v>199.58645201017197</v>
      </c>
      <c r="CN12" s="94">
        <f>IFERROR('1.52 Bottled water (volume)'!CN12*1000/'1.46 Population'!CN36,"")</f>
        <v>93.484229633735097</v>
      </c>
      <c r="CO12" s="94">
        <f>IFERROR('1.52 Bottled water (volume)'!CO12*1000/'1.46 Population'!CO36,"")</f>
        <v>26.765258013308255</v>
      </c>
      <c r="CP12" s="94">
        <f>IFERROR('1.52 Bottled water (volume)'!CP12*1000/'1.46 Population'!CP36,"")</f>
        <v>32.627910532601845</v>
      </c>
    </row>
    <row r="13" spans="1:94" x14ac:dyDescent="0.25">
      <c r="A13" s="78" t="s">
        <v>34</v>
      </c>
      <c r="B13" s="94">
        <f>IFERROR('1.52 Bottled water (volume)'!B13*1000/'1.46 Population'!B37,"")</f>
        <v>35.343072594828584</v>
      </c>
      <c r="C13" s="94">
        <f>IFERROR('1.52 Bottled water (volume)'!C13*1000/'1.46 Population'!C37,"")</f>
        <v>17.527334012671709</v>
      </c>
      <c r="D13" s="94">
        <f>IFERROR('1.52 Bottled water (volume)'!D13*1000/'1.46 Population'!D37,"")</f>
        <v>11.95245360055317</v>
      </c>
      <c r="E13" s="94">
        <f>IFERROR('1.52 Bottled water (volume)'!E13*1000/'1.46 Population'!E37,"")</f>
        <v>20.138413465482397</v>
      </c>
      <c r="F13" s="94">
        <f>IFERROR('1.52 Bottled water (volume)'!F13*1000/'1.46 Population'!F37,"")</f>
        <v>44.035296114033599</v>
      </c>
      <c r="G13" s="94">
        <f>IFERROR('1.52 Bottled water (volume)'!G13*1000/'1.46 Population'!G37,"")</f>
        <v>1.9362194505440207</v>
      </c>
      <c r="H13" s="94">
        <f>IFERROR('1.52 Bottled water (volume)'!H13*1000/'1.46 Population'!H37,"")</f>
        <v>59.586623492749226</v>
      </c>
      <c r="I13" s="94">
        <f>IFERROR('1.52 Bottled water (volume)'!I13*1000/'1.46 Population'!I37,"")</f>
        <v>32.001815350667847</v>
      </c>
      <c r="J13" s="94">
        <f>IFERROR('1.52 Bottled water (volume)'!J13*1000/'1.46 Population'!J37,"")</f>
        <v>28.278416797951355</v>
      </c>
      <c r="K13" s="94">
        <f>IFERROR('1.52 Bottled water (volume)'!K13*1000/'1.46 Population'!K37,"")</f>
        <v>13.564104328676622</v>
      </c>
      <c r="L13" s="94">
        <f>IFERROR('1.52 Bottled water (volume)'!L13*1000/'1.46 Population'!L37,"")</f>
        <v>2.1304822490522231</v>
      </c>
      <c r="M13" s="94">
        <f>IFERROR('1.52 Bottled water (volume)'!M13*1000/'1.46 Population'!M37,"")</f>
        <v>48.962341218947486</v>
      </c>
      <c r="N13" s="94">
        <f>IFERROR('1.52 Bottled water (volume)'!N13*1000/'1.46 Population'!N37,"")</f>
        <v>15.240079479908173</v>
      </c>
      <c r="O13" s="94">
        <f>IFERROR('1.52 Bottled water (volume)'!O13*1000/'1.46 Population'!O37,"")</f>
        <v>42.724500496189187</v>
      </c>
      <c r="P13" s="94">
        <f>IFERROR('1.52 Bottled water (volume)'!P13*1000/'1.46 Population'!P37,"")</f>
        <v>25.818038951563114</v>
      </c>
      <c r="Q13" s="94">
        <f>IFERROR('1.52 Bottled water (volume)'!Q13*1000/'1.46 Population'!Q37,"")</f>
        <v>40.905490037815945</v>
      </c>
      <c r="R13" s="94">
        <f>IFERROR('1.52 Bottled water (volume)'!R13*1000/'1.46 Population'!R37,"")</f>
        <v>7.1612016325834675</v>
      </c>
      <c r="S13" s="94">
        <f>IFERROR('1.52 Bottled water (volume)'!S13*1000/'1.46 Population'!S37,"")</f>
        <v>6.1731781343657044</v>
      </c>
      <c r="T13" s="94">
        <f>IFERROR('1.52 Bottled water (volume)'!T13*1000/'1.46 Population'!T37,"")</f>
        <v>25.132983203500796</v>
      </c>
      <c r="U13" s="94">
        <f>IFERROR('1.52 Bottled water (volume)'!U13*1000/'1.46 Population'!U37,"")</f>
        <v>27.28737690241719</v>
      </c>
      <c r="V13" s="94">
        <f>IFERROR('1.52 Bottled water (volume)'!V13*1000/'1.46 Population'!V37,"")</f>
        <v>14.152129678319122</v>
      </c>
      <c r="W13" s="94">
        <f>IFERROR('1.52 Bottled water (volume)'!W13*1000/'1.46 Population'!W37,"")</f>
        <v>49.061468269493282</v>
      </c>
      <c r="X13" s="94">
        <f>IFERROR('1.52 Bottled water (volume)'!X13*1000/'1.46 Population'!X37,"")</f>
        <v>28.983672952790783</v>
      </c>
      <c r="Y13" s="94">
        <f>IFERROR('1.52 Bottled water (volume)'!Y13*1000/'1.46 Population'!Y37,"")</f>
        <v>43.973771856786016</v>
      </c>
      <c r="Z13" s="94">
        <f>IFERROR('1.52 Bottled water (volume)'!Z13*1000/'1.46 Population'!Z37,"")</f>
        <v>87.632643091703528</v>
      </c>
      <c r="AA13" s="94">
        <f>IFERROR('1.52 Bottled water (volume)'!AA13*1000/'1.46 Population'!AA37,"")</f>
        <v>79.302547844938118</v>
      </c>
      <c r="AB13" s="94">
        <f>IFERROR('1.52 Bottled water (volume)'!AB13*1000/'1.46 Population'!AB37,"")</f>
        <v>114.28762146337742</v>
      </c>
      <c r="AC13" s="94">
        <f>IFERROR('1.52 Bottled water (volume)'!AC13*1000/'1.46 Population'!AC37,"")</f>
        <v>35.584995763690983</v>
      </c>
      <c r="AD13" s="94">
        <f>IFERROR('1.52 Bottled water (volume)'!AD13*1000/'1.46 Population'!AD37,"")</f>
        <v>28.880683829851804</v>
      </c>
      <c r="AE13" s="94">
        <f>IFERROR('1.52 Bottled water (volume)'!AE13*1000/'1.46 Population'!AE37,"")</f>
        <v>117.29925615105854</v>
      </c>
      <c r="AF13" s="94">
        <f>IFERROR('1.52 Bottled water (volume)'!AF13*1000/'1.46 Population'!AF37,"")</f>
        <v>33.500433818567437</v>
      </c>
      <c r="AG13" s="94">
        <f>IFERROR('1.52 Bottled water (volume)'!AG13*1000/'1.46 Population'!AG37,"")</f>
        <v>40.064207560767869</v>
      </c>
      <c r="AH13" s="94">
        <f>IFERROR('1.52 Bottled water (volume)'!AH13*1000/'1.46 Population'!AH37,"")</f>
        <v>93.277596850240599</v>
      </c>
      <c r="AI13" s="94">
        <f>IFERROR('1.52 Bottled water (volume)'!AI13*1000/'1.46 Population'!AI37,"")</f>
        <v>68.466307984188902</v>
      </c>
      <c r="AJ13" s="94">
        <f>IFERROR('1.52 Bottled water (volume)'!AJ13*1000/'1.46 Population'!AJ37,"")</f>
        <v>62.091875380586266</v>
      </c>
      <c r="AK13" s="94">
        <f>IFERROR('1.52 Bottled water (volume)'!AK13*1000/'1.46 Population'!AK37,"")</f>
        <v>29.909271244122092</v>
      </c>
      <c r="AL13" s="94">
        <f>IFERROR('1.52 Bottled water (volume)'!AL13*1000/'1.46 Population'!AL37,"")</f>
        <v>73.888161070123417</v>
      </c>
      <c r="AM13" s="94">
        <f>IFERROR('1.52 Bottled water (volume)'!AM13*1000/'1.46 Population'!AM37,"")</f>
        <v>90.499749847128797</v>
      </c>
      <c r="AN13" s="94">
        <f>IFERROR('1.52 Bottled water (volume)'!AN13*1000/'1.46 Population'!AN37,"")</f>
        <v>63.896205248268465</v>
      </c>
      <c r="AO13" s="94">
        <f>IFERROR('1.52 Bottled water (volume)'!AO13*1000/'1.46 Population'!AO37,"")</f>
        <v>37.852371365536364</v>
      </c>
      <c r="AP13" s="94">
        <f>IFERROR('1.52 Bottled water (volume)'!AP13*1000/'1.46 Population'!AP37,"")</f>
        <v>73.745297074570388</v>
      </c>
      <c r="AQ13" s="94">
        <f>IFERROR('1.52 Bottled water (volume)'!AQ13*1000/'1.46 Population'!AQ37,"")</f>
        <v>115.37464350531502</v>
      </c>
      <c r="AR13" s="94">
        <f>IFERROR('1.52 Bottled water (volume)'!AR13*1000/'1.46 Population'!AR37,"")</f>
        <v>7.0845984401976541</v>
      </c>
      <c r="AS13" s="94">
        <f>IFERROR('1.52 Bottled water (volume)'!AS13*1000/'1.46 Population'!AS37,"")</f>
        <v>32.585668290464277</v>
      </c>
      <c r="AT13" s="94">
        <f>IFERROR('1.52 Bottled water (volume)'!AT13*1000/'1.46 Population'!AT37,"")</f>
        <v>20.451942585734798</v>
      </c>
      <c r="AU13" s="94">
        <f>IFERROR('1.52 Bottled water (volume)'!AU13*1000/'1.46 Population'!AU37,"")</f>
        <v>19.902427251413599</v>
      </c>
      <c r="AV13" s="94">
        <f>IFERROR('1.52 Bottled water (volume)'!AV13*1000/'1.46 Population'!AV37,"")</f>
        <v>20.317501796563661</v>
      </c>
      <c r="AW13" s="94">
        <f>IFERROR('1.52 Bottled water (volume)'!AW13*1000/'1.46 Population'!AW37,"")</f>
        <v>130.9902819386019</v>
      </c>
      <c r="AX13" s="94">
        <f>IFERROR('1.52 Bottled water (volume)'!AX13*1000/'1.46 Population'!AX37,"")</f>
        <v>41.45664907460484</v>
      </c>
      <c r="AY13" s="94">
        <f>IFERROR('1.52 Bottled water (volume)'!AY13*1000/'1.46 Population'!AY37,"")</f>
        <v>127.7657650306665</v>
      </c>
      <c r="AZ13" s="94">
        <f>IFERROR('1.52 Bottled water (volume)'!AZ13*1000/'1.46 Population'!AZ37,"")</f>
        <v>169.29796212031209</v>
      </c>
      <c r="BA13" s="94">
        <f>IFERROR('1.52 Bottled water (volume)'!BA13*1000/'1.46 Population'!BA37,"")</f>
        <v>13.921417746699417</v>
      </c>
      <c r="BB13" s="94">
        <f>IFERROR('1.52 Bottled water (volume)'!BB13*1000/'1.46 Population'!BB37,"")</f>
        <v>61.879725897920608</v>
      </c>
      <c r="BC13" s="94">
        <f>IFERROR('1.52 Bottled water (volume)'!BC13*1000/'1.46 Population'!BC37,"")</f>
        <v>18.78168793921353</v>
      </c>
      <c r="BD13" s="94">
        <f>IFERROR('1.52 Bottled water (volume)'!BD13*1000/'1.46 Population'!BD37,"")</f>
        <v>68.947823951094463</v>
      </c>
      <c r="BE13" s="94">
        <f>IFERROR('1.52 Bottled water (volume)'!BE13*1000/'1.46 Population'!BE37,"")</f>
        <v>25.290668380672766</v>
      </c>
      <c r="BF13" s="94">
        <f>IFERROR('1.52 Bottled water (volume)'!BF13*1000/'1.46 Population'!BF37,"")</f>
        <v>5.2227604396020668</v>
      </c>
      <c r="BG13" s="94">
        <f>IFERROR('1.52 Bottled water (volume)'!BG13*1000/'1.46 Population'!BG37,"")</f>
        <v>24.308573438167247</v>
      </c>
      <c r="BH13" s="94">
        <f>IFERROR('1.52 Bottled water (volume)'!BH13*1000/'1.46 Population'!BH37,"")</f>
        <v>13.429665501973151</v>
      </c>
      <c r="BI13" s="94">
        <f>IFERROR('1.52 Bottled water (volume)'!BI13*1000/'1.46 Population'!BI37,"")</f>
        <v>111.38581987689614</v>
      </c>
      <c r="BJ13" s="94">
        <f>IFERROR('1.52 Bottled water (volume)'!BJ13*1000/'1.46 Population'!BJ37,"")</f>
        <v>6.4002897151134714</v>
      </c>
      <c r="BK13" s="94">
        <f>IFERROR('1.52 Bottled water (volume)'!BK13*1000/'1.46 Population'!BK37,"")</f>
        <v>19.869666789622524</v>
      </c>
      <c r="BL13" s="94">
        <f>IFERROR('1.52 Bottled water (volume)'!BL13*1000/'1.46 Population'!BL37,"")</f>
        <v>131.72197468777992</v>
      </c>
      <c r="BM13" s="94">
        <f>IFERROR('1.52 Bottled water (volume)'!BM13*1000/'1.46 Population'!BM37,"")</f>
        <v>98.751580497700459</v>
      </c>
      <c r="BN13" s="94">
        <f>IFERROR('1.52 Bottled water (volume)'!BN13*1000/'1.46 Population'!BN37,"")</f>
        <v>6.4283567489131324</v>
      </c>
      <c r="BO13" s="94">
        <f>IFERROR('1.52 Bottled water (volume)'!BO13*1000/'1.46 Population'!BO37,"")</f>
        <v>91.527094512280172</v>
      </c>
      <c r="BP13" s="94">
        <f>IFERROR('1.52 Bottled water (volume)'!BP13*1000/'1.46 Population'!BP37,"")</f>
        <v>141.50361200856716</v>
      </c>
      <c r="BQ13" s="94">
        <f>IFERROR('1.52 Bottled water (volume)'!BQ13*1000/'1.46 Population'!BQ37,"")</f>
        <v>102.20756599060753</v>
      </c>
      <c r="BR13" s="94">
        <f>IFERROR('1.52 Bottled water (volume)'!BR13*1000/'1.46 Population'!BR37,"")</f>
        <v>69.732229171762341</v>
      </c>
      <c r="BS13" s="94">
        <f>IFERROR('1.52 Bottled water (volume)'!BS13*1000/'1.46 Population'!BS37,"")</f>
        <v>105.78541878394054</v>
      </c>
      <c r="BT13" s="94">
        <f>IFERROR('1.52 Bottled water (volume)'!BT13*1000/'1.46 Population'!BT37,"")</f>
        <v>115.35983371765018</v>
      </c>
      <c r="BU13" s="94">
        <f>IFERROR('1.52 Bottled water (volume)'!BU13*1000/'1.46 Population'!BU37,"")</f>
        <v>87.508358009360961</v>
      </c>
      <c r="BV13" s="94">
        <f>IFERROR('1.52 Bottled water (volume)'!BV13*1000/'1.46 Population'!BV37,"")</f>
        <v>134.01148722069527</v>
      </c>
      <c r="BW13" s="94">
        <f>IFERROR('1.52 Bottled water (volume)'!BW13*1000/'1.46 Population'!BW37,"")</f>
        <v>20.177678667769666</v>
      </c>
      <c r="BX13" s="94">
        <f>IFERROR('1.52 Bottled water (volume)'!BX13*1000/'1.46 Population'!BX37,"")</f>
        <v>19.459379011404014</v>
      </c>
      <c r="BY13" s="94">
        <f>IFERROR('1.52 Bottled water (volume)'!BY13*1000/'1.46 Population'!BY37,"")</f>
        <v>131.48502543986629</v>
      </c>
      <c r="BZ13" s="94">
        <f>IFERROR('1.52 Bottled water (volume)'!BZ13*1000/'1.46 Population'!BZ37,"")</f>
        <v>138.96425211196788</v>
      </c>
      <c r="CA13" s="94">
        <f>IFERROR('1.52 Bottled water (volume)'!CA13*1000/'1.46 Population'!CA37,"")</f>
        <v>99.555891184350116</v>
      </c>
      <c r="CB13" s="94">
        <f>IFERROR('1.52 Bottled water (volume)'!CB13*1000/'1.46 Population'!CB37,"")</f>
        <v>36.229188999978128</v>
      </c>
      <c r="CC13" s="94">
        <f>IFERROR('1.52 Bottled water (volume)'!CC13*1000/'1.46 Population'!CC37,"")</f>
        <v>174.95077040732963</v>
      </c>
      <c r="CD13" s="94">
        <f>IFERROR('1.52 Bottled water (volume)'!CD13*1000/'1.46 Population'!CD37,"")</f>
        <v>27.431885589404292</v>
      </c>
      <c r="CE13" s="94">
        <f>IFERROR('1.52 Bottled water (volume)'!CE13*1000/'1.46 Population'!CE37,"")</f>
        <v>19.185822002723409</v>
      </c>
      <c r="CF13" s="94">
        <f>IFERROR('1.52 Bottled water (volume)'!CF13*1000/'1.46 Population'!CF37,"")</f>
        <v>104.21179074408617</v>
      </c>
      <c r="CG13" s="94">
        <f>IFERROR('1.52 Bottled water (volume)'!CG13*1000/'1.46 Population'!CG37,"")</f>
        <v>145.51119415778106</v>
      </c>
      <c r="CH13" s="94">
        <f>IFERROR('1.52 Bottled water (volume)'!CH13*1000/'1.46 Population'!CH37,"")</f>
        <v>22.409618080632143</v>
      </c>
      <c r="CI13" s="94">
        <f>IFERROR('1.52 Bottled water (volume)'!CI13*1000/'1.46 Population'!CI37,"")</f>
        <v>107.8131154623194</v>
      </c>
      <c r="CJ13" s="94">
        <f>IFERROR('1.52 Bottled water (volume)'!CJ13*1000/'1.46 Population'!CJ37,"")</f>
        <v>141.43889966496209</v>
      </c>
      <c r="CK13" s="94">
        <f>IFERROR('1.52 Bottled water (volume)'!CK13*1000/'1.46 Population'!CK37,"")</f>
        <v>31.414177476298146</v>
      </c>
      <c r="CL13" s="94">
        <f>IFERROR('1.52 Bottled water (volume)'!CL13*1000/'1.46 Population'!CL37,"")</f>
        <v>4994.4115302411365</v>
      </c>
      <c r="CM13" s="94">
        <f>IFERROR('1.52 Bottled water (volume)'!CM13*1000/'1.46 Population'!CM37,"")</f>
        <v>195.59737862483027</v>
      </c>
      <c r="CN13" s="94">
        <f>IFERROR('1.52 Bottled water (volume)'!CN13*1000/'1.46 Population'!CN37,"")</f>
        <v>97.67265675459339</v>
      </c>
      <c r="CO13" s="94">
        <f>IFERROR('1.52 Bottled water (volume)'!CO13*1000/'1.46 Population'!CO37,"")</f>
        <v>29.228231793031547</v>
      </c>
      <c r="CP13" s="94">
        <f>IFERROR('1.52 Bottled water (volume)'!CP13*1000/'1.46 Population'!CP37,"")</f>
        <v>34.878962791165534</v>
      </c>
    </row>
    <row r="14" spans="1:94" x14ac:dyDescent="0.25">
      <c r="A14" s="78" t="s">
        <v>35</v>
      </c>
      <c r="B14" s="94">
        <f>IFERROR('1.52 Bottled water (volume)'!B14*1000/'1.46 Population'!B38,"")</f>
        <v>36.884698227810404</v>
      </c>
      <c r="C14" s="94">
        <f>IFERROR('1.52 Bottled water (volume)'!C14*1000/'1.46 Population'!C38,"")</f>
        <v>19.016721330363254</v>
      </c>
      <c r="D14" s="94">
        <f>IFERROR('1.52 Bottled water (volume)'!D14*1000/'1.46 Population'!D38,"")</f>
        <v>13.567801106647464</v>
      </c>
      <c r="E14" s="94">
        <f>IFERROR('1.52 Bottled water (volume)'!E14*1000/'1.46 Population'!E38,"")</f>
        <v>22.48621367870264</v>
      </c>
      <c r="F14" s="94">
        <f>IFERROR('1.52 Bottled water (volume)'!F14*1000/'1.46 Population'!F38,"")</f>
        <v>45.075895228244761</v>
      </c>
      <c r="G14" s="94">
        <f>IFERROR('1.52 Bottled water (volume)'!G14*1000/'1.46 Population'!G38,"")</f>
        <v>2.439730601238927</v>
      </c>
      <c r="H14" s="94">
        <f>IFERROR('1.52 Bottled water (volume)'!H14*1000/'1.46 Population'!H38,"")</f>
        <v>62.97061860304413</v>
      </c>
      <c r="I14" s="94">
        <f>IFERROR('1.52 Bottled water (volume)'!I14*1000/'1.46 Population'!I38,"")</f>
        <v>32.130337607340316</v>
      </c>
      <c r="J14" s="94">
        <f>IFERROR('1.52 Bottled water (volume)'!J14*1000/'1.46 Population'!J38,"")</f>
        <v>30.444248520071255</v>
      </c>
      <c r="K14" s="94">
        <f>IFERROR('1.52 Bottled water (volume)'!K14*1000/'1.46 Population'!K38,"")</f>
        <v>14.140969162995594</v>
      </c>
      <c r="L14" s="94">
        <f>IFERROR('1.52 Bottled water (volume)'!L14*1000/'1.46 Population'!L38,"")</f>
        <v>2.2920949781924018</v>
      </c>
      <c r="M14" s="94">
        <f>IFERROR('1.52 Bottled water (volume)'!M14*1000/'1.46 Population'!M38,"")</f>
        <v>50.196162566537488</v>
      </c>
      <c r="N14" s="94">
        <f>IFERROR('1.52 Bottled water (volume)'!N14*1000/'1.46 Population'!N38,"")</f>
        <v>15.454408553572774</v>
      </c>
      <c r="O14" s="94">
        <f>IFERROR('1.52 Bottled water (volume)'!O14*1000/'1.46 Population'!O38,"")</f>
        <v>46.295925958515646</v>
      </c>
      <c r="P14" s="94">
        <f>IFERROR('1.52 Bottled water (volume)'!P14*1000/'1.46 Population'!P38,"")</f>
        <v>26.23907960852361</v>
      </c>
      <c r="Q14" s="94">
        <f>IFERROR('1.52 Bottled water (volume)'!Q14*1000/'1.46 Population'!Q38,"")</f>
        <v>43.566429089349811</v>
      </c>
      <c r="R14" s="94">
        <f>IFERROR('1.52 Bottled water (volume)'!R14*1000/'1.46 Population'!R38,"")</f>
        <v>7.3892661186907436</v>
      </c>
      <c r="S14" s="94">
        <f>IFERROR('1.52 Bottled water (volume)'!S14*1000/'1.46 Population'!S38,"")</f>
        <v>7.2164320781973865</v>
      </c>
      <c r="T14" s="94">
        <f>IFERROR('1.52 Bottled water (volume)'!T14*1000/'1.46 Population'!T38,"")</f>
        <v>25.685922507252737</v>
      </c>
      <c r="U14" s="94">
        <f>IFERROR('1.52 Bottled water (volume)'!U14*1000/'1.46 Population'!U38,"")</f>
        <v>27.784744129565343</v>
      </c>
      <c r="V14" s="94">
        <f>IFERROR('1.52 Bottled water (volume)'!V14*1000/'1.46 Population'!V38,"")</f>
        <v>14.820202754921127</v>
      </c>
      <c r="W14" s="94">
        <f>IFERROR('1.52 Bottled water (volume)'!W14*1000/'1.46 Population'!W38,"")</f>
        <v>50.242440158394452</v>
      </c>
      <c r="X14" s="94">
        <f>IFERROR('1.52 Bottled water (volume)'!X14*1000/'1.46 Population'!X38,"")</f>
        <v>28.102945526771752</v>
      </c>
      <c r="Y14" s="94">
        <f>IFERROR('1.52 Bottled water (volume)'!Y14*1000/'1.46 Population'!Y38,"")</f>
        <v>44.795166289032998</v>
      </c>
      <c r="Z14" s="94">
        <f>IFERROR('1.52 Bottled water (volume)'!Z14*1000/'1.46 Population'!Z38,"")</f>
        <v>90.607599082869314</v>
      </c>
      <c r="AA14" s="94">
        <f>IFERROR('1.52 Bottled water (volume)'!AA14*1000/'1.46 Population'!AA38,"")</f>
        <v>80.659494855004681</v>
      </c>
      <c r="AB14" s="94">
        <f>IFERROR('1.52 Bottled water (volume)'!AB14*1000/'1.46 Population'!AB38,"")</f>
        <v>105.98358939212216</v>
      </c>
      <c r="AC14" s="94">
        <f>IFERROR('1.52 Bottled water (volume)'!AC14*1000/'1.46 Population'!AC38,"")</f>
        <v>34.847782413846389</v>
      </c>
      <c r="AD14" s="94">
        <f>IFERROR('1.52 Bottled water (volume)'!AD14*1000/'1.46 Population'!AD38,"")</f>
        <v>33.40489699943771</v>
      </c>
      <c r="AE14" s="94">
        <f>IFERROR('1.52 Bottled water (volume)'!AE14*1000/'1.46 Population'!AE38,"")</f>
        <v>119.74546662773488</v>
      </c>
      <c r="AF14" s="94">
        <f>IFERROR('1.52 Bottled water (volume)'!AF14*1000/'1.46 Population'!AF38,"")</f>
        <v>35.064553990610328</v>
      </c>
      <c r="AG14" s="94">
        <f>IFERROR('1.52 Bottled water (volume)'!AG14*1000/'1.46 Population'!AG38,"")</f>
        <v>40.151817818617658</v>
      </c>
      <c r="AH14" s="94">
        <f>IFERROR('1.52 Bottled water (volume)'!AH14*1000/'1.46 Population'!AH38,"")</f>
        <v>98.261967181279729</v>
      </c>
      <c r="AI14" s="94">
        <f>IFERROR('1.52 Bottled water (volume)'!AI14*1000/'1.46 Population'!AI38,"")</f>
        <v>71.876362277624395</v>
      </c>
      <c r="AJ14" s="94">
        <f>IFERROR('1.52 Bottled water (volume)'!AJ14*1000/'1.46 Population'!AJ38,"")</f>
        <v>61.813296178343947</v>
      </c>
      <c r="AK14" s="94">
        <f>IFERROR('1.52 Bottled water (volume)'!AK14*1000/'1.46 Population'!AK38,"")</f>
        <v>31.330300496866972</v>
      </c>
      <c r="AL14" s="94">
        <f>IFERROR('1.52 Bottled water (volume)'!AL14*1000/'1.46 Population'!AL38,"")</f>
        <v>73.150791231327773</v>
      </c>
      <c r="AM14" s="94">
        <f>IFERROR('1.52 Bottled water (volume)'!AM14*1000/'1.46 Population'!AM38,"")</f>
        <v>91.963806598449381</v>
      </c>
      <c r="AN14" s="94">
        <f>IFERROR('1.52 Bottled water (volume)'!AN14*1000/'1.46 Population'!AN38,"")</f>
        <v>61.931403551447339</v>
      </c>
      <c r="AO14" s="94">
        <f>IFERROR('1.52 Bottled water (volume)'!AO14*1000/'1.46 Population'!AO38,"")</f>
        <v>39.053270059599633</v>
      </c>
      <c r="AP14" s="94">
        <f>IFERROR('1.52 Bottled water (volume)'!AP14*1000/'1.46 Population'!AP38,"")</f>
        <v>76.578638087415456</v>
      </c>
      <c r="AQ14" s="94">
        <f>IFERROR('1.52 Bottled water (volume)'!AQ14*1000/'1.46 Population'!AQ38,"")</f>
        <v>117.89705239552254</v>
      </c>
      <c r="AR14" s="94">
        <f>IFERROR('1.52 Bottled water (volume)'!AR14*1000/'1.46 Population'!AR38,"")</f>
        <v>7.4911122397155925</v>
      </c>
      <c r="AS14" s="94">
        <f>IFERROR('1.52 Bottled water (volume)'!AS14*1000/'1.46 Population'!AS38,"")</f>
        <v>35.220077311641802</v>
      </c>
      <c r="AT14" s="94">
        <f>IFERROR('1.52 Bottled water (volume)'!AT14*1000/'1.46 Population'!AT38,"")</f>
        <v>21.836396678245265</v>
      </c>
      <c r="AU14" s="94">
        <f>IFERROR('1.52 Bottled water (volume)'!AU14*1000/'1.46 Population'!AU38,"")</f>
        <v>20.36645975981741</v>
      </c>
      <c r="AV14" s="94">
        <f>IFERROR('1.52 Bottled water (volume)'!AV14*1000/'1.46 Population'!AV38,"")</f>
        <v>19.559376679204728</v>
      </c>
      <c r="AW14" s="94">
        <f>IFERROR('1.52 Bottled water (volume)'!AW14*1000/'1.46 Population'!AW38,"")</f>
        <v>134.2216713149468</v>
      </c>
      <c r="AX14" s="94">
        <f>IFERROR('1.52 Bottled water (volume)'!AX14*1000/'1.46 Population'!AX38,"")</f>
        <v>43.399591426440544</v>
      </c>
      <c r="AY14" s="94">
        <f>IFERROR('1.52 Bottled water (volume)'!AY14*1000/'1.46 Population'!AY38,"")</f>
        <v>127.56915161641075</v>
      </c>
      <c r="AZ14" s="94">
        <f>IFERROR('1.52 Bottled water (volume)'!AZ14*1000/'1.46 Population'!AZ38,"")</f>
        <v>173.55637293050765</v>
      </c>
      <c r="BA14" s="94">
        <f>IFERROR('1.52 Bottled water (volume)'!BA14*1000/'1.46 Population'!BA38,"")</f>
        <v>17.99474780163667</v>
      </c>
      <c r="BB14" s="94">
        <f>IFERROR('1.52 Bottled water (volume)'!BB14*1000/'1.46 Population'!BB38,"")</f>
        <v>75.865520489872821</v>
      </c>
      <c r="BC14" s="94">
        <f>IFERROR('1.52 Bottled water (volume)'!BC14*1000/'1.46 Population'!BC38,"")</f>
        <v>18.935359178942996</v>
      </c>
      <c r="BD14" s="94">
        <f>IFERROR('1.52 Bottled water (volume)'!BD14*1000/'1.46 Population'!BD38,"")</f>
        <v>73.50352892511674</v>
      </c>
      <c r="BE14" s="94">
        <f>IFERROR('1.52 Bottled water (volume)'!BE14*1000/'1.46 Population'!BE38,"")</f>
        <v>25.951270586601279</v>
      </c>
      <c r="BF14" s="94">
        <f>IFERROR('1.52 Bottled water (volume)'!BF14*1000/'1.46 Population'!BF38,"")</f>
        <v>5.5587617442692583</v>
      </c>
      <c r="BG14" s="94">
        <f>IFERROR('1.52 Bottled water (volume)'!BG14*1000/'1.46 Population'!BG38,"")</f>
        <v>23.887111209189992</v>
      </c>
      <c r="BH14" s="94">
        <f>IFERROR('1.52 Bottled water (volume)'!BH14*1000/'1.46 Population'!BH38,"")</f>
        <v>14.892918576099374</v>
      </c>
      <c r="BI14" s="94">
        <f>IFERROR('1.52 Bottled water (volume)'!BI14*1000/'1.46 Population'!BI38,"")</f>
        <v>104.64028322164623</v>
      </c>
      <c r="BJ14" s="94">
        <f>IFERROR('1.52 Bottled water (volume)'!BJ14*1000/'1.46 Population'!BJ38,"")</f>
        <v>6.5698234727217173</v>
      </c>
      <c r="BK14" s="94">
        <f>IFERROR('1.52 Bottled water (volume)'!BK14*1000/'1.46 Population'!BK38,"")</f>
        <v>22.641143335293869</v>
      </c>
      <c r="BL14" s="94">
        <f>IFERROR('1.52 Bottled water (volume)'!BL14*1000/'1.46 Population'!BL38,"")</f>
        <v>143.58976797487406</v>
      </c>
      <c r="BM14" s="94">
        <f>IFERROR('1.52 Bottled water (volume)'!BM14*1000/'1.46 Population'!BM38,"")</f>
        <v>102.65798752373203</v>
      </c>
      <c r="BN14" s="94">
        <f>IFERROR('1.52 Bottled water (volume)'!BN14*1000/'1.46 Population'!BN38,"")</f>
        <v>6.7679461289657112</v>
      </c>
      <c r="BO14" s="94">
        <f>IFERROR('1.52 Bottled water (volume)'!BO14*1000/'1.46 Population'!BO38,"")</f>
        <v>98.216995098805512</v>
      </c>
      <c r="BP14" s="94">
        <f>IFERROR('1.52 Bottled water (volume)'!BP14*1000/'1.46 Population'!BP38,"")</f>
        <v>146.44296267869137</v>
      </c>
      <c r="BQ14" s="94">
        <f>IFERROR('1.52 Bottled water (volume)'!BQ14*1000/'1.46 Population'!BQ38,"")</f>
        <v>105.18476817053744</v>
      </c>
      <c r="BR14" s="94">
        <f>IFERROR('1.52 Bottled water (volume)'!BR14*1000/'1.46 Population'!BR38,"")</f>
        <v>70.050442994811831</v>
      </c>
      <c r="BS14" s="94">
        <f>IFERROR('1.52 Bottled water (volume)'!BS14*1000/'1.46 Population'!BS38,"")</f>
        <v>109.07188866649837</v>
      </c>
      <c r="BT14" s="94">
        <f>IFERROR('1.52 Bottled water (volume)'!BT14*1000/'1.46 Population'!BT38,"")</f>
        <v>116.08240456512776</v>
      </c>
      <c r="BU14" s="94">
        <f>IFERROR('1.52 Bottled water (volume)'!BU14*1000/'1.46 Population'!BU38,"")</f>
        <v>89.080767355288344</v>
      </c>
      <c r="BV14" s="94">
        <f>IFERROR('1.52 Bottled water (volume)'!BV14*1000/'1.46 Population'!BV38,"")</f>
        <v>133.20164191411666</v>
      </c>
      <c r="BW14" s="94">
        <f>IFERROR('1.52 Bottled water (volume)'!BW14*1000/'1.46 Population'!BW38,"")</f>
        <v>18.851357405250425</v>
      </c>
      <c r="BX14" s="94">
        <f>IFERROR('1.52 Bottled water (volume)'!BX14*1000/'1.46 Population'!BX38,"")</f>
        <v>18.254864569640642</v>
      </c>
      <c r="BY14" s="94">
        <f>IFERROR('1.52 Bottled water (volume)'!BY14*1000/'1.46 Population'!BY38,"")</f>
        <v>134.63082906663931</v>
      </c>
      <c r="BZ14" s="94">
        <f>IFERROR('1.52 Bottled water (volume)'!BZ14*1000/'1.46 Population'!BZ38,"")</f>
        <v>139.7260478613284</v>
      </c>
      <c r="CA14" s="94">
        <f>IFERROR('1.52 Bottled water (volume)'!CA14*1000/'1.46 Population'!CA38,"")</f>
        <v>93.050945302352417</v>
      </c>
      <c r="CB14" s="94">
        <f>IFERROR('1.52 Bottled water (volume)'!CB14*1000/'1.46 Population'!CB38,"")</f>
        <v>35.98315403583041</v>
      </c>
      <c r="CC14" s="94">
        <f>IFERROR('1.52 Bottled water (volume)'!CC14*1000/'1.46 Population'!CC38,"")</f>
        <v>176.6199393206744</v>
      </c>
      <c r="CD14" s="94">
        <f>IFERROR('1.52 Bottled water (volume)'!CD14*1000/'1.46 Population'!CD38,"")</f>
        <v>27.016849667967701</v>
      </c>
      <c r="CE14" s="94">
        <f>IFERROR('1.52 Bottled water (volume)'!CE14*1000/'1.46 Population'!CE38,"")</f>
        <v>19.494975831845807</v>
      </c>
      <c r="CF14" s="94">
        <f>IFERROR('1.52 Bottled water (volume)'!CF14*1000/'1.46 Population'!CF38,"")</f>
        <v>99.085597207466989</v>
      </c>
      <c r="CG14" s="94">
        <f>IFERROR('1.52 Bottled water (volume)'!CG14*1000/'1.46 Population'!CG38,"")</f>
        <v>144.67023507952035</v>
      </c>
      <c r="CH14" s="94">
        <f>IFERROR('1.52 Bottled water (volume)'!CH14*1000/'1.46 Population'!CH38,"")</f>
        <v>22.566936274768267</v>
      </c>
      <c r="CI14" s="94">
        <f>IFERROR('1.52 Bottled water (volume)'!CI14*1000/'1.46 Population'!CI38,"")</f>
        <v>106.99334984348876</v>
      </c>
      <c r="CJ14" s="94">
        <f>IFERROR('1.52 Bottled water (volume)'!CJ14*1000/'1.46 Population'!CJ38,"")</f>
        <v>143.81399357371029</v>
      </c>
      <c r="CK14" s="94">
        <f>IFERROR('1.52 Bottled water (volume)'!CK14*1000/'1.46 Population'!CK38,"")</f>
        <v>31.811803393322023</v>
      </c>
      <c r="CL14" s="94">
        <f>IFERROR('1.52 Bottled water (volume)'!CL14*1000/'1.46 Population'!CL38,"")</f>
        <v>5161.7805342513457</v>
      </c>
      <c r="CM14" s="94">
        <f>IFERROR('1.52 Bottled water (volume)'!CM14*1000/'1.46 Population'!CM38,"")</f>
        <v>194.71486798414412</v>
      </c>
      <c r="CN14" s="94">
        <f>IFERROR('1.52 Bottled water (volume)'!CN14*1000/'1.46 Population'!CN38,"")</f>
        <v>101.41198055021904</v>
      </c>
      <c r="CO14" s="94">
        <f>IFERROR('1.52 Bottled water (volume)'!CO14*1000/'1.46 Population'!CO38,"")</f>
        <v>31.727484323689005</v>
      </c>
      <c r="CP14" s="94">
        <f>IFERROR('1.52 Bottled water (volume)'!CP14*1000/'1.46 Population'!CP38,"")</f>
        <v>37.161133933122386</v>
      </c>
    </row>
    <row r="15" spans="1:94" x14ac:dyDescent="0.25">
      <c r="A15" s="78" t="s">
        <v>36</v>
      </c>
      <c r="B15" s="94">
        <f>IFERROR('1.52 Bottled water (volume)'!B15*1000/'1.46 Population'!B39,"")</f>
        <v>38.55175483279114</v>
      </c>
      <c r="C15" s="94">
        <f>IFERROR('1.52 Bottled water (volume)'!C15*1000/'1.46 Population'!C39,"")</f>
        <v>21.039088516419802</v>
      </c>
      <c r="D15" s="94">
        <f>IFERROR('1.52 Bottled water (volume)'!D15*1000/'1.46 Population'!D39,"")</f>
        <v>15.315556030566986</v>
      </c>
      <c r="E15" s="94">
        <f>IFERROR('1.52 Bottled water (volume)'!E15*1000/'1.46 Population'!E39,"")</f>
        <v>26.290729963664294</v>
      </c>
      <c r="F15" s="94">
        <f>IFERROR('1.52 Bottled water (volume)'!F15*1000/'1.46 Population'!F39,"")</f>
        <v>46.177391304347829</v>
      </c>
      <c r="G15" s="94">
        <f>IFERROR('1.52 Bottled water (volume)'!G15*1000/'1.46 Population'!G39,"")</f>
        <v>2.9846036124241757</v>
      </c>
      <c r="H15" s="94">
        <f>IFERROR('1.52 Bottled water (volume)'!H15*1000/'1.46 Population'!H39,"")</f>
        <v>66.316761804015869</v>
      </c>
      <c r="I15" s="94">
        <f>IFERROR('1.52 Bottled water (volume)'!I15*1000/'1.46 Population'!I39,"")</f>
        <v>32.120693176640636</v>
      </c>
      <c r="J15" s="94">
        <f>IFERROR('1.52 Bottled water (volume)'!J15*1000/'1.46 Population'!J39,"")</f>
        <v>33.181941832546812</v>
      </c>
      <c r="K15" s="94">
        <f>IFERROR('1.52 Bottled water (volume)'!K15*1000/'1.46 Population'!K39,"")</f>
        <v>14.652293495996849</v>
      </c>
      <c r="L15" s="94">
        <f>IFERROR('1.52 Bottled water (volume)'!L15*1000/'1.46 Population'!L39,"")</f>
        <v>2.4559501878112018</v>
      </c>
      <c r="M15" s="94">
        <f>IFERROR('1.52 Bottled water (volume)'!M15*1000/'1.46 Population'!M39,"")</f>
        <v>51.281262907174927</v>
      </c>
      <c r="N15" s="94">
        <f>IFERROR('1.52 Bottled water (volume)'!N15*1000/'1.46 Population'!N39,"")</f>
        <v>15.743073047858942</v>
      </c>
      <c r="O15" s="94">
        <f>IFERROR('1.52 Bottled water (volume)'!O15*1000/'1.46 Population'!O39,"")</f>
        <v>49.633908605587052</v>
      </c>
      <c r="P15" s="94">
        <f>IFERROR('1.52 Bottled water (volume)'!P15*1000/'1.46 Population'!P39,"")</f>
        <v>26.655744173478929</v>
      </c>
      <c r="Q15" s="94">
        <f>IFERROR('1.52 Bottled water (volume)'!Q15*1000/'1.46 Population'!Q39,"")</f>
        <v>45.420851160984057</v>
      </c>
      <c r="R15" s="94">
        <f>IFERROR('1.52 Bottled water (volume)'!R15*1000/'1.46 Population'!R39,"")</f>
        <v>7.5723799945393155</v>
      </c>
      <c r="S15" s="94">
        <f>IFERROR('1.52 Bottled water (volume)'!S15*1000/'1.46 Population'!S39,"")</f>
        <v>8.4034808949121675</v>
      </c>
      <c r="T15" s="94">
        <f>IFERROR('1.52 Bottled water (volume)'!T15*1000/'1.46 Population'!T39,"")</f>
        <v>26.99671931250726</v>
      </c>
      <c r="U15" s="94">
        <f>IFERROR('1.52 Bottled water (volume)'!U15*1000/'1.46 Population'!U39,"")</f>
        <v>29.209703709148137</v>
      </c>
      <c r="V15" s="94">
        <f>IFERROR('1.52 Bottled water (volume)'!V15*1000/'1.46 Population'!V39,"")</f>
        <v>15.431889559185704</v>
      </c>
      <c r="W15" s="94">
        <f>IFERROR('1.52 Bottled water (volume)'!W15*1000/'1.46 Population'!W39,"")</f>
        <v>51.54299910166413</v>
      </c>
      <c r="X15" s="94">
        <f>IFERROR('1.52 Bottled water (volume)'!X15*1000/'1.46 Population'!X39,"")</f>
        <v>31.023478940806022</v>
      </c>
      <c r="Y15" s="94">
        <f>IFERROR('1.52 Bottled water (volume)'!Y15*1000/'1.46 Population'!Y39,"")</f>
        <v>44.924777722733552</v>
      </c>
      <c r="Z15" s="94">
        <f>IFERROR('1.52 Bottled water (volume)'!Z15*1000/'1.46 Population'!Z39,"")</f>
        <v>95.722483046426703</v>
      </c>
      <c r="AA15" s="94">
        <f>IFERROR('1.52 Bottled water (volume)'!AA15*1000/'1.46 Population'!AA39,"")</f>
        <v>86.530114262922027</v>
      </c>
      <c r="AB15" s="94">
        <f>IFERROR('1.52 Bottled water (volume)'!AB15*1000/'1.46 Population'!AB39,"")</f>
        <v>100.32236285314897</v>
      </c>
      <c r="AC15" s="94">
        <f>IFERROR('1.52 Bottled water (volume)'!AC15*1000/'1.46 Population'!AC39,"")</f>
        <v>35.755926933540614</v>
      </c>
      <c r="AD15" s="94">
        <f>IFERROR('1.52 Bottled water (volume)'!AD15*1000/'1.46 Population'!AD39,"")</f>
        <v>33.404722106142913</v>
      </c>
      <c r="AE15" s="94">
        <f>IFERROR('1.52 Bottled water (volume)'!AE15*1000/'1.46 Population'!AE39,"")</f>
        <v>120.91272404327468</v>
      </c>
      <c r="AF15" s="94">
        <f>IFERROR('1.52 Bottled water (volume)'!AF15*1000/'1.46 Population'!AF39,"")</f>
        <v>36.367229963435122</v>
      </c>
      <c r="AG15" s="94">
        <f>IFERROR('1.52 Bottled water (volume)'!AG15*1000/'1.46 Population'!AG39,"")</f>
        <v>41.42131296477001</v>
      </c>
      <c r="AH15" s="94">
        <f>IFERROR('1.52 Bottled water (volume)'!AH15*1000/'1.46 Population'!AH39,"")</f>
        <v>101.10071279639237</v>
      </c>
      <c r="AI15" s="94">
        <f>IFERROR('1.52 Bottled water (volume)'!AI15*1000/'1.46 Population'!AI39,"")</f>
        <v>75.534667417532361</v>
      </c>
      <c r="AJ15" s="94">
        <f>IFERROR('1.52 Bottled water (volume)'!AJ15*1000/'1.46 Population'!AJ39,"")</f>
        <v>61.867822838047765</v>
      </c>
      <c r="AK15" s="94">
        <f>IFERROR('1.52 Bottled water (volume)'!AK15*1000/'1.46 Population'!AK39,"")</f>
        <v>33.12728335627299</v>
      </c>
      <c r="AL15" s="94">
        <f>IFERROR('1.52 Bottled water (volume)'!AL15*1000/'1.46 Population'!AL39,"")</f>
        <v>70.918331824827689</v>
      </c>
      <c r="AM15" s="94">
        <f>IFERROR('1.52 Bottled water (volume)'!AM15*1000/'1.46 Population'!AM39,"")</f>
        <v>89.59858061654468</v>
      </c>
      <c r="AN15" s="94">
        <f>IFERROR('1.52 Bottled water (volume)'!AN15*1000/'1.46 Population'!AN39,"")</f>
        <v>59.694967942490763</v>
      </c>
      <c r="AO15" s="94">
        <f>IFERROR('1.52 Bottled water (volume)'!AO15*1000/'1.46 Population'!AO39,"")</f>
        <v>38.880207701988205</v>
      </c>
      <c r="AP15" s="94">
        <f>IFERROR('1.52 Bottled water (volume)'!AP15*1000/'1.46 Population'!AP39,"")</f>
        <v>77.1055802356816</v>
      </c>
      <c r="AQ15" s="94">
        <f>IFERROR('1.52 Bottled water (volume)'!AQ15*1000/'1.46 Population'!AQ39,"")</f>
        <v>117.55288763302717</v>
      </c>
      <c r="AR15" s="94">
        <f>IFERROR('1.52 Bottled water (volume)'!AR15*1000/'1.46 Population'!AR39,"")</f>
        <v>8.4135424379080579</v>
      </c>
      <c r="AS15" s="94">
        <f>IFERROR('1.52 Bottled water (volume)'!AS15*1000/'1.46 Population'!AS39,"")</f>
        <v>36.512885086316714</v>
      </c>
      <c r="AT15" s="94">
        <f>IFERROR('1.52 Bottled water (volume)'!AT15*1000/'1.46 Population'!AT39,"")</f>
        <v>24.306148226538763</v>
      </c>
      <c r="AU15" s="94">
        <f>IFERROR('1.52 Bottled water (volume)'!AU15*1000/'1.46 Population'!AU39,"")</f>
        <v>21.029774578390619</v>
      </c>
      <c r="AV15" s="94">
        <f>IFERROR('1.52 Bottled water (volume)'!AV15*1000/'1.46 Population'!AV39,"")</f>
        <v>18.840702707290166</v>
      </c>
      <c r="AW15" s="94">
        <f>IFERROR('1.52 Bottled water (volume)'!AW15*1000/'1.46 Population'!AW39,"")</f>
        <v>135.13955461076986</v>
      </c>
      <c r="AX15" s="94">
        <f>IFERROR('1.52 Bottled water (volume)'!AX15*1000/'1.46 Population'!AX39,"")</f>
        <v>45.436841130685195</v>
      </c>
      <c r="AY15" s="94">
        <f>IFERROR('1.52 Bottled water (volume)'!AY15*1000/'1.46 Population'!AY39,"")</f>
        <v>127.76535084883825</v>
      </c>
      <c r="AZ15" s="94">
        <f>IFERROR('1.52 Bottled water (volume)'!AZ15*1000/'1.46 Population'!AZ39,"")</f>
        <v>171.36239586035569</v>
      </c>
      <c r="BA15" s="94">
        <f>IFERROR('1.52 Bottled water (volume)'!BA15*1000/'1.46 Population'!BA39,"")</f>
        <v>18.206801786327723</v>
      </c>
      <c r="BB15" s="94">
        <f>IFERROR('1.52 Bottled water (volume)'!BB15*1000/'1.46 Population'!BB39,"")</f>
        <v>82.863849765258209</v>
      </c>
      <c r="BC15" s="94">
        <f>IFERROR('1.52 Bottled water (volume)'!BC15*1000/'1.46 Population'!BC39,"")</f>
        <v>20.600475624256838</v>
      </c>
      <c r="BD15" s="94">
        <f>IFERROR('1.52 Bottled water (volume)'!BD15*1000/'1.46 Population'!BD39,"")</f>
        <v>78.814712024620789</v>
      </c>
      <c r="BE15" s="94">
        <f>IFERROR('1.52 Bottled water (volume)'!BE15*1000/'1.46 Population'!BE39,"")</f>
        <v>26.467746117042591</v>
      </c>
      <c r="BF15" s="94">
        <f>IFERROR('1.52 Bottled water (volume)'!BF15*1000/'1.46 Population'!BF39,"")</f>
        <v>6.0600057628583777</v>
      </c>
      <c r="BG15" s="94">
        <f>IFERROR('1.52 Bottled water (volume)'!BG15*1000/'1.46 Population'!BG39,"")</f>
        <v>22.813056521687166</v>
      </c>
      <c r="BH15" s="94">
        <f>IFERROR('1.52 Bottled water (volume)'!BH15*1000/'1.46 Population'!BH39,"")</f>
        <v>13.3696424220115</v>
      </c>
      <c r="BI15" s="94">
        <f>IFERROR('1.52 Bottled water (volume)'!BI15*1000/'1.46 Population'!BI39,"")</f>
        <v>97.648737514734165</v>
      </c>
      <c r="BJ15" s="94">
        <f>IFERROR('1.52 Bottled water (volume)'!BJ15*1000/'1.46 Population'!BJ39,"")</f>
        <v>6.769978646416237</v>
      </c>
      <c r="BK15" s="94">
        <f>IFERROR('1.52 Bottled water (volume)'!BK15*1000/'1.46 Population'!BK39,"")</f>
        <v>25.740822116002597</v>
      </c>
      <c r="BL15" s="94">
        <f>IFERROR('1.52 Bottled water (volume)'!BL15*1000/'1.46 Population'!BL39,"")</f>
        <v>159.53742842841973</v>
      </c>
      <c r="BM15" s="94">
        <f>IFERROR('1.52 Bottled water (volume)'!BM15*1000/'1.46 Population'!BM39,"")</f>
        <v>106.1252735827503</v>
      </c>
      <c r="BN15" s="94">
        <f>IFERROR('1.52 Bottled water (volume)'!BN15*1000/'1.46 Population'!BN39,"")</f>
        <v>7.222473912603947</v>
      </c>
      <c r="BO15" s="94">
        <f>IFERROR('1.52 Bottled water (volume)'!BO15*1000/'1.46 Population'!BO39,"")</f>
        <v>105.54267266857636</v>
      </c>
      <c r="BP15" s="94">
        <f>IFERROR('1.52 Bottled water (volume)'!BP15*1000/'1.46 Population'!BP39,"")</f>
        <v>153.72646831759604</v>
      </c>
      <c r="BQ15" s="94">
        <f>IFERROR('1.52 Bottled water (volume)'!BQ15*1000/'1.46 Population'!BQ39,"")</f>
        <v>108.81076109947398</v>
      </c>
      <c r="BR15" s="94">
        <f>IFERROR('1.52 Bottled water (volume)'!BR15*1000/'1.46 Population'!BR39,"")</f>
        <v>70.833440005916771</v>
      </c>
      <c r="BS15" s="94">
        <f>IFERROR('1.52 Bottled water (volume)'!BS15*1000/'1.46 Population'!BS39,"")</f>
        <v>113.02901286740021</v>
      </c>
      <c r="BT15" s="94">
        <f>IFERROR('1.52 Bottled water (volume)'!BT15*1000/'1.46 Population'!BT39,"")</f>
        <v>115.96819367781271</v>
      </c>
      <c r="BU15" s="94">
        <f>IFERROR('1.52 Bottled water (volume)'!BU15*1000/'1.46 Population'!BU39,"")</f>
        <v>90.109916113536599</v>
      </c>
      <c r="BV15" s="94">
        <f>IFERROR('1.52 Bottled water (volume)'!BV15*1000/'1.46 Population'!BV39,"")</f>
        <v>132.95073696349417</v>
      </c>
      <c r="BW15" s="94">
        <f>IFERROR('1.52 Bottled water (volume)'!BW15*1000/'1.46 Population'!BW39,"")</f>
        <v>23.399850069610537</v>
      </c>
      <c r="BX15" s="94">
        <f>IFERROR('1.52 Bottled water (volume)'!BX15*1000/'1.46 Population'!BX39,"")</f>
        <v>19.109219230840107</v>
      </c>
      <c r="BY15" s="94">
        <f>IFERROR('1.52 Bottled water (volume)'!BY15*1000/'1.46 Population'!BY39,"")</f>
        <v>135.14222521033747</v>
      </c>
      <c r="BZ15" s="94">
        <f>IFERROR('1.52 Bottled water (volume)'!BZ15*1000/'1.46 Population'!BZ39,"")</f>
        <v>140.87902071067276</v>
      </c>
      <c r="CA15" s="94">
        <f>IFERROR('1.52 Bottled water (volume)'!CA15*1000/'1.46 Population'!CA39,"")</f>
        <v>84.808608091897199</v>
      </c>
      <c r="CB15" s="94">
        <f>IFERROR('1.52 Bottled water (volume)'!CB15*1000/'1.46 Population'!CB39,"")</f>
        <v>36.875694278059719</v>
      </c>
      <c r="CC15" s="94">
        <f>IFERROR('1.52 Bottled water (volume)'!CC15*1000/'1.46 Population'!CC39,"")</f>
        <v>173.24060236038414</v>
      </c>
      <c r="CD15" s="94">
        <f>IFERROR('1.52 Bottled water (volume)'!CD15*1000/'1.46 Population'!CD39,"")</f>
        <v>26.931512074185324</v>
      </c>
      <c r="CE15" s="94">
        <f>IFERROR('1.52 Bottled water (volume)'!CE15*1000/'1.46 Population'!CE39,"")</f>
        <v>19.8760715063449</v>
      </c>
      <c r="CF15" s="94">
        <f>IFERROR('1.52 Bottled water (volume)'!CF15*1000/'1.46 Population'!CF39,"")</f>
        <v>99.339200747570885</v>
      </c>
      <c r="CG15" s="94">
        <f>IFERROR('1.52 Bottled water (volume)'!CG15*1000/'1.46 Population'!CG39,"")</f>
        <v>143.44535063634359</v>
      </c>
      <c r="CH15" s="94">
        <f>IFERROR('1.52 Bottled water (volume)'!CH15*1000/'1.46 Population'!CH39,"")</f>
        <v>23.765422409192226</v>
      </c>
      <c r="CI15" s="94">
        <f>IFERROR('1.52 Bottled water (volume)'!CI15*1000/'1.46 Population'!CI39,"")</f>
        <v>107.74837979375801</v>
      </c>
      <c r="CJ15" s="94">
        <f>IFERROR('1.52 Bottled water (volume)'!CJ15*1000/'1.46 Population'!CJ39,"")</f>
        <v>143.94253934420595</v>
      </c>
      <c r="CK15" s="94">
        <f>IFERROR('1.52 Bottled water (volume)'!CK15*1000/'1.46 Population'!CK39,"")</f>
        <v>33.433846644957463</v>
      </c>
      <c r="CL15" s="94">
        <f>IFERROR('1.52 Bottled water (volume)'!CL15*1000/'1.46 Population'!CL39,"")</f>
        <v>5243.6443865220635</v>
      </c>
      <c r="CM15" s="94">
        <f>IFERROR('1.52 Bottled water (volume)'!CM15*1000/'1.46 Population'!CM39,"")</f>
        <v>194.61027724740433</v>
      </c>
      <c r="CN15" s="94">
        <f>IFERROR('1.52 Bottled water (volume)'!CN15*1000/'1.46 Population'!CN39,"")</f>
        <v>104.16606245170379</v>
      </c>
      <c r="CO15" s="94">
        <f>IFERROR('1.52 Bottled water (volume)'!CO15*1000/'1.46 Population'!CO39,"")</f>
        <v>34.903866754244184</v>
      </c>
      <c r="CP15" s="94">
        <f>IFERROR('1.52 Bottled water (volume)'!CP15*1000/'1.46 Population'!CP39,"")</f>
        <v>39.4124669388532</v>
      </c>
    </row>
    <row r="16" spans="1:94" x14ac:dyDescent="0.25">
      <c r="A16" s="78" t="s">
        <v>37</v>
      </c>
      <c r="B16" s="94">
        <f>IFERROR('1.52 Bottled water (volume)'!B16*1000/'1.46 Population'!B40,"")</f>
        <v>40.317276365851271</v>
      </c>
      <c r="C16" s="94">
        <f>IFERROR('1.52 Bottled water (volume)'!C16*1000/'1.46 Population'!C40,"")</f>
        <v>22.531045960612477</v>
      </c>
      <c r="D16" s="94">
        <f>IFERROR('1.52 Bottled water (volume)'!D16*1000/'1.46 Population'!D40,"")</f>
        <v>17.231009486024206</v>
      </c>
      <c r="E16" s="94">
        <f>IFERROR('1.52 Bottled water (volume)'!E16*1000/'1.46 Population'!E40,"")</f>
        <v>28.816949850079371</v>
      </c>
      <c r="F16" s="94">
        <f>IFERROR('1.52 Bottled water (volume)'!F16*1000/'1.46 Population'!F40,"")</f>
        <v>46.977919549277104</v>
      </c>
      <c r="G16" s="94">
        <f>IFERROR('1.52 Bottled water (volume)'!G16*1000/'1.46 Population'!G40,"")</f>
        <v>3.6062191353652584</v>
      </c>
      <c r="H16" s="94">
        <f>IFERROR('1.52 Bottled water (volume)'!H16*1000/'1.46 Population'!H40,"")</f>
        <v>68.444768972721292</v>
      </c>
      <c r="I16" s="94">
        <f>IFERROR('1.52 Bottled water (volume)'!I16*1000/'1.46 Population'!I40,"")</f>
        <v>32.138641907309783</v>
      </c>
      <c r="J16" s="94">
        <f>IFERROR('1.52 Bottled water (volume)'!J16*1000/'1.46 Population'!J40,"")</f>
        <v>34.433126660761737</v>
      </c>
      <c r="K16" s="94">
        <f>IFERROR('1.52 Bottled water (volume)'!K16*1000/'1.46 Population'!K40,"")</f>
        <v>15.380090201973985</v>
      </c>
      <c r="L16" s="94">
        <f>IFERROR('1.52 Bottled water (volume)'!L16*1000/'1.46 Population'!L40,"")</f>
        <v>2.6328830447627949</v>
      </c>
      <c r="M16" s="94">
        <f>IFERROR('1.52 Bottled water (volume)'!M16*1000/'1.46 Population'!M40,"")</f>
        <v>52.299455207703957</v>
      </c>
      <c r="N16" s="94">
        <f>IFERROR('1.52 Bottled water (volume)'!N16*1000/'1.46 Population'!N40,"")</f>
        <v>16.070351207561657</v>
      </c>
      <c r="O16" s="94">
        <f>IFERROR('1.52 Bottled water (volume)'!O16*1000/'1.46 Population'!O40,"")</f>
        <v>54.374900840869429</v>
      </c>
      <c r="P16" s="94">
        <f>IFERROR('1.52 Bottled water (volume)'!P16*1000/'1.46 Population'!P40,"")</f>
        <v>27.141848674781269</v>
      </c>
      <c r="Q16" s="94">
        <f>IFERROR('1.52 Bottled water (volume)'!Q16*1000/'1.46 Population'!Q40,"")</f>
        <v>47.547470690724388</v>
      </c>
      <c r="R16" s="94">
        <f>IFERROR('1.52 Bottled water (volume)'!R16*1000/'1.46 Population'!R40,"")</f>
        <v>7.9897970666566636</v>
      </c>
      <c r="S16" s="94">
        <f>IFERROR('1.52 Bottled water (volume)'!S16*1000/'1.46 Population'!S40,"")</f>
        <v>9.5040969106275153</v>
      </c>
      <c r="T16" s="94">
        <f>IFERROR('1.52 Bottled water (volume)'!T16*1000/'1.46 Population'!T40,"")</f>
        <v>28.54388001071333</v>
      </c>
      <c r="U16" s="94">
        <f>IFERROR('1.52 Bottled water (volume)'!U16*1000/'1.46 Population'!U40,"")</f>
        <v>30.952067225747765</v>
      </c>
      <c r="V16" s="94">
        <f>IFERROR('1.52 Bottled water (volume)'!V16*1000/'1.46 Population'!V40,"")</f>
        <v>15.885428303320076</v>
      </c>
      <c r="W16" s="94">
        <f>IFERROR('1.52 Bottled water (volume)'!W16*1000/'1.46 Population'!W40,"")</f>
        <v>52.381502850334925</v>
      </c>
      <c r="X16" s="94">
        <f>IFERROR('1.52 Bottled water (volume)'!X16*1000/'1.46 Population'!X40,"")</f>
        <v>32.878477429712085</v>
      </c>
      <c r="Y16" s="94">
        <f>IFERROR('1.52 Bottled water (volume)'!Y16*1000/'1.46 Population'!Y40,"")</f>
        <v>51.67236742473694</v>
      </c>
      <c r="Z16" s="94">
        <f>IFERROR('1.52 Bottled water (volume)'!Z16*1000/'1.46 Population'!Z40,"")</f>
        <v>98.803428240197633</v>
      </c>
      <c r="AA16" s="94">
        <f>IFERROR('1.52 Bottled water (volume)'!AA16*1000/'1.46 Population'!AA40,"")</f>
        <v>82.939002283588763</v>
      </c>
      <c r="AB16" s="94">
        <f>IFERROR('1.52 Bottled water (volume)'!AB16*1000/'1.46 Population'!AB40,"")</f>
        <v>96.685818652258291</v>
      </c>
      <c r="AC16" s="94">
        <f>IFERROR('1.52 Bottled water (volume)'!AC16*1000/'1.46 Population'!AC40,"")</f>
        <v>37.042825883088469</v>
      </c>
      <c r="AD16" s="94">
        <f>IFERROR('1.52 Bottled water (volume)'!AD16*1000/'1.46 Population'!AD40,"")</f>
        <v>36.064267693533395</v>
      </c>
      <c r="AE16" s="94">
        <f>IFERROR('1.52 Bottled water (volume)'!AE16*1000/'1.46 Population'!AE40,"")</f>
        <v>122.75497600583149</v>
      </c>
      <c r="AF16" s="94">
        <f>IFERROR('1.52 Bottled water (volume)'!AF16*1000/'1.46 Population'!AF40,"")</f>
        <v>37.571821134149388</v>
      </c>
      <c r="AG16" s="94">
        <f>IFERROR('1.52 Bottled water (volume)'!AG16*1000/'1.46 Population'!AG40,"")</f>
        <v>42.534397825717683</v>
      </c>
      <c r="AH16" s="94">
        <f>IFERROR('1.52 Bottled water (volume)'!AH16*1000/'1.46 Population'!AH40,"")</f>
        <v>103.5067325389906</v>
      </c>
      <c r="AI16" s="94">
        <f>IFERROR('1.52 Bottled water (volume)'!AI16*1000/'1.46 Population'!AI40,"")</f>
        <v>78.224321157947514</v>
      </c>
      <c r="AJ16" s="94">
        <f>IFERROR('1.52 Bottled water (volume)'!AJ16*1000/'1.46 Population'!AJ40,"")</f>
        <v>62.233986554571295</v>
      </c>
      <c r="AK16" s="94">
        <f>IFERROR('1.52 Bottled water (volume)'!AK16*1000/'1.46 Population'!AK40,"")</f>
        <v>34.423377966671517</v>
      </c>
      <c r="AL16" s="94">
        <f>IFERROR('1.52 Bottled water (volume)'!AL16*1000/'1.46 Population'!AL40,"")</f>
        <v>73.949180052610956</v>
      </c>
      <c r="AM16" s="94">
        <f>IFERROR('1.52 Bottled water (volume)'!AM16*1000/'1.46 Population'!AM40,"")</f>
        <v>87.907826953968879</v>
      </c>
      <c r="AN16" s="94">
        <f>IFERROR('1.52 Bottled water (volume)'!AN16*1000/'1.46 Population'!AN40,"")</f>
        <v>57.590606957449907</v>
      </c>
      <c r="AO16" s="94">
        <f>IFERROR('1.52 Bottled water (volume)'!AO16*1000/'1.46 Population'!AO40,"")</f>
        <v>36.988487656504205</v>
      </c>
      <c r="AP16" s="94">
        <f>IFERROR('1.52 Bottled water (volume)'!AP16*1000/'1.46 Population'!AP40,"")</f>
        <v>79.92133296991166</v>
      </c>
      <c r="AQ16" s="94">
        <f>IFERROR('1.52 Bottled water (volume)'!AQ16*1000/'1.46 Population'!AQ40,"")</f>
        <v>116.40065146579805</v>
      </c>
      <c r="AR16" s="94">
        <f>IFERROR('1.52 Bottled water (volume)'!AR16*1000/'1.46 Population'!AR40,"")</f>
        <v>9.2786335791855628</v>
      </c>
      <c r="AS16" s="94">
        <f>IFERROR('1.52 Bottled water (volume)'!AS16*1000/'1.46 Population'!AS40,"")</f>
        <v>40.816118564872802</v>
      </c>
      <c r="AT16" s="94">
        <f>IFERROR('1.52 Bottled water (volume)'!AT16*1000/'1.46 Population'!AT40,"")</f>
        <v>25.739475076846862</v>
      </c>
      <c r="AU16" s="94">
        <f>IFERROR('1.52 Bottled water (volume)'!AU16*1000/'1.46 Population'!AU40,"")</f>
        <v>21.614767510472596</v>
      </c>
      <c r="AV16" s="94">
        <f>IFERROR('1.52 Bottled water (volume)'!AV16*1000/'1.46 Population'!AV40,"")</f>
        <v>18.248098719909493</v>
      </c>
      <c r="AW16" s="94">
        <f>IFERROR('1.52 Bottled water (volume)'!AW16*1000/'1.46 Population'!AW40,"")</f>
        <v>136.62164213082411</v>
      </c>
      <c r="AX16" s="94">
        <f>IFERROR('1.52 Bottled water (volume)'!AX16*1000/'1.46 Population'!AX40,"")</f>
        <v>46.067069528199262</v>
      </c>
      <c r="AY16" s="94">
        <f>IFERROR('1.52 Bottled water (volume)'!AY16*1000/'1.46 Population'!AY40,"")</f>
        <v>127.56861731306392</v>
      </c>
      <c r="AZ16" s="94">
        <f>IFERROR('1.52 Bottled water (volume)'!AZ16*1000/'1.46 Population'!AZ40,"")</f>
        <v>176.1275997760512</v>
      </c>
      <c r="BA16" s="94">
        <f>IFERROR('1.52 Bottled water (volume)'!BA16*1000/'1.46 Population'!BA40,"")</f>
        <v>19.052016104296957</v>
      </c>
      <c r="BB16" s="94">
        <f>IFERROR('1.52 Bottled water (volume)'!BB16*1000/'1.46 Population'!BB40,"")</f>
        <v>86.971779499926896</v>
      </c>
      <c r="BC16" s="94">
        <f>IFERROR('1.52 Bottled water (volume)'!BC16*1000/'1.46 Population'!BC40,"")</f>
        <v>19.701047117007345</v>
      </c>
      <c r="BD16" s="94">
        <f>IFERROR('1.52 Bottled water (volume)'!BD16*1000/'1.46 Population'!BD40,"")</f>
        <v>85.101945775016119</v>
      </c>
      <c r="BE16" s="94">
        <f>IFERROR('1.52 Bottled water (volume)'!BE16*1000/'1.46 Population'!BE40,"")</f>
        <v>27.027582363109133</v>
      </c>
      <c r="BF16" s="94">
        <f>IFERROR('1.52 Bottled water (volume)'!BF16*1000/'1.46 Population'!BF40,"")</f>
        <v>6.6130944539586354</v>
      </c>
      <c r="BG16" s="94">
        <f>IFERROR('1.52 Bottled water (volume)'!BG16*1000/'1.46 Population'!BG40,"")</f>
        <v>22.65134117482485</v>
      </c>
      <c r="BH16" s="94">
        <f>IFERROR('1.52 Bottled water (volume)'!BH16*1000/'1.46 Population'!BH40,"")</f>
        <v>15.012105917823083</v>
      </c>
      <c r="BI16" s="94">
        <f>IFERROR('1.52 Bottled water (volume)'!BI16*1000/'1.46 Population'!BI40,"")</f>
        <v>90.129591737308786</v>
      </c>
      <c r="BJ16" s="94">
        <f>IFERROR('1.52 Bottled water (volume)'!BJ16*1000/'1.46 Population'!BJ40,"")</f>
        <v>6.9967635232125822</v>
      </c>
      <c r="BK16" s="94">
        <f>IFERROR('1.52 Bottled water (volume)'!BK16*1000/'1.46 Population'!BK40,"")</f>
        <v>28.967135596618046</v>
      </c>
      <c r="BL16" s="94">
        <f>IFERROR('1.52 Bottled water (volume)'!BL16*1000/'1.46 Population'!BL40,"")</f>
        <v>174.87040501250874</v>
      </c>
      <c r="BM16" s="94">
        <f>IFERROR('1.52 Bottled water (volume)'!BM16*1000/'1.46 Population'!BM40,"")</f>
        <v>108.97317598303466</v>
      </c>
      <c r="BN16" s="94">
        <f>IFERROR('1.52 Bottled water (volume)'!BN16*1000/'1.46 Population'!BN40,"")</f>
        <v>7.8155833615902432</v>
      </c>
      <c r="BO16" s="94">
        <f>IFERROR('1.52 Bottled water (volume)'!BO16*1000/'1.46 Population'!BO40,"")</f>
        <v>113.62879939551495</v>
      </c>
      <c r="BP16" s="94">
        <f>IFERROR('1.52 Bottled water (volume)'!BP16*1000/'1.46 Population'!BP40,"")</f>
        <v>162.37467824778739</v>
      </c>
      <c r="BQ16" s="94">
        <f>IFERROR('1.52 Bottled water (volume)'!BQ16*1000/'1.46 Population'!BQ40,"")</f>
        <v>114.05526280518345</v>
      </c>
      <c r="BR16" s="94">
        <f>IFERROR('1.52 Bottled water (volume)'!BR16*1000/'1.46 Population'!BR40,"")</f>
        <v>71.90127291758111</v>
      </c>
      <c r="BS16" s="94">
        <f>IFERROR('1.52 Bottled water (volume)'!BS16*1000/'1.46 Population'!BS40,"")</f>
        <v>118.75382420526311</v>
      </c>
      <c r="BT16" s="94">
        <f>IFERROR('1.52 Bottled water (volume)'!BT16*1000/'1.46 Population'!BT40,"")</f>
        <v>118.18492411709705</v>
      </c>
      <c r="BU16" s="94">
        <f>IFERROR('1.52 Bottled water (volume)'!BU16*1000/'1.46 Population'!BU40,"")</f>
        <v>87.082250878698474</v>
      </c>
      <c r="BV16" s="94">
        <f>IFERROR('1.52 Bottled water (volume)'!BV16*1000/'1.46 Population'!BV40,"")</f>
        <v>132.98058383032151</v>
      </c>
      <c r="BW16" s="94">
        <f>IFERROR('1.52 Bottled water (volume)'!BW16*1000/'1.46 Population'!BW40,"")</f>
        <v>24.239408586863807</v>
      </c>
      <c r="BX16" s="94">
        <f>IFERROR('1.52 Bottled water (volume)'!BX16*1000/'1.46 Population'!BX40,"")</f>
        <v>19.683378276741326</v>
      </c>
      <c r="BY16" s="94">
        <f>IFERROR('1.52 Bottled water (volume)'!BY16*1000/'1.46 Population'!BY40,"")</f>
        <v>138.18228461126944</v>
      </c>
      <c r="BZ16" s="94">
        <f>IFERROR('1.52 Bottled water (volume)'!BZ16*1000/'1.46 Population'!BZ40,"")</f>
        <v>142.29733494289164</v>
      </c>
      <c r="CA16" s="94">
        <f>IFERROR('1.52 Bottled water (volume)'!CA16*1000/'1.46 Population'!CA40,"")</f>
        <v>82.439506534392507</v>
      </c>
      <c r="CB16" s="94">
        <f>IFERROR('1.52 Bottled water (volume)'!CB16*1000/'1.46 Population'!CB40,"")</f>
        <v>37.802627293453483</v>
      </c>
      <c r="CC16" s="94">
        <f>IFERROR('1.52 Bottled water (volume)'!CC16*1000/'1.46 Population'!CC40,"")</f>
        <v>174.34401564918966</v>
      </c>
      <c r="CD16" s="94">
        <f>IFERROR('1.52 Bottled water (volume)'!CD16*1000/'1.46 Population'!CD40,"")</f>
        <v>28.141396255340389</v>
      </c>
      <c r="CE16" s="94">
        <f>IFERROR('1.52 Bottled water (volume)'!CE16*1000/'1.46 Population'!CE40,"")</f>
        <v>20.042668963222486</v>
      </c>
      <c r="CF16" s="94">
        <f>IFERROR('1.52 Bottled water (volume)'!CF16*1000/'1.46 Population'!CF40,"")</f>
        <v>101.65622932110902</v>
      </c>
      <c r="CG16" s="94">
        <f>IFERROR('1.52 Bottled water (volume)'!CG16*1000/'1.46 Population'!CG40,"")</f>
        <v>147.29683824888954</v>
      </c>
      <c r="CH16" s="94">
        <f>IFERROR('1.52 Bottled water (volume)'!CH16*1000/'1.46 Population'!CH40,"")</f>
        <v>24.676253771423241</v>
      </c>
      <c r="CI16" s="94">
        <f>IFERROR('1.52 Bottled water (volume)'!CI16*1000/'1.46 Population'!CI40,"")</f>
        <v>108.05199272691532</v>
      </c>
      <c r="CJ16" s="94">
        <f>IFERROR('1.52 Bottled water (volume)'!CJ16*1000/'1.46 Population'!CJ40,"")</f>
        <v>147.52980060755544</v>
      </c>
      <c r="CK16" s="94">
        <f>IFERROR('1.52 Bottled water (volume)'!CK16*1000/'1.46 Population'!CK40,"")</f>
        <v>36.472741465720595</v>
      </c>
      <c r="CL16" s="94">
        <f>IFERROR('1.52 Bottled water (volume)'!CL16*1000/'1.46 Population'!CL40,"")</f>
        <v>5486.4445656862226</v>
      </c>
      <c r="CM16" s="94">
        <f>IFERROR('1.52 Bottled water (volume)'!CM16*1000/'1.46 Population'!CM40,"")</f>
        <v>205.69604949243791</v>
      </c>
      <c r="CN16" s="94">
        <f>IFERROR('1.52 Bottled water (volume)'!CN16*1000/'1.46 Population'!CN40,"")</f>
        <v>158.35136143570821</v>
      </c>
      <c r="CO16" s="94">
        <f>IFERROR('1.52 Bottled water (volume)'!CO16*1000/'1.46 Population'!CO40,"")</f>
        <v>42.124673070491298</v>
      </c>
      <c r="CP16" s="94">
        <f>IFERROR('1.52 Bottled water (volume)'!CP16*1000/'1.46 Population'!CP40,"")</f>
        <v>41.127264301133899</v>
      </c>
    </row>
    <row r="17" spans="1:94" x14ac:dyDescent="0.25">
      <c r="A17" s="78" t="s">
        <v>38</v>
      </c>
      <c r="B17" s="94">
        <f>IFERROR('1.52 Bottled water (volume)'!B17*1000/'1.46 Population'!B41,"")</f>
        <v>42.13769313337999</v>
      </c>
      <c r="C17" s="94">
        <f>IFERROR('1.52 Bottled water (volume)'!C17*1000/'1.46 Population'!C41,"")</f>
        <v>23.925200030555811</v>
      </c>
      <c r="D17" s="94">
        <f>IFERROR('1.52 Bottled water (volume)'!D17*1000/'1.46 Population'!D41,"")</f>
        <v>19.264046700719273</v>
      </c>
      <c r="E17" s="94">
        <f>IFERROR('1.52 Bottled water (volume)'!E17*1000/'1.46 Population'!E41,"")</f>
        <v>30.794622099399042</v>
      </c>
      <c r="F17" s="94">
        <f>IFERROR('1.52 Bottled water (volume)'!F17*1000/'1.46 Population'!F41,"")</f>
        <v>47.721480831940369</v>
      </c>
      <c r="G17" s="94">
        <f>IFERROR('1.52 Bottled water (volume)'!G17*1000/'1.46 Population'!G41,"")</f>
        <v>4.3764716388401181</v>
      </c>
      <c r="H17" s="94">
        <f>IFERROR('1.52 Bottled water (volume)'!H17*1000/'1.46 Population'!H41,"")</f>
        <v>70.495154986842095</v>
      </c>
      <c r="I17" s="94">
        <f>IFERROR('1.52 Bottled water (volume)'!I17*1000/'1.46 Population'!I41,"")</f>
        <v>33.107558756197371</v>
      </c>
      <c r="J17" s="94">
        <f>IFERROR('1.52 Bottled water (volume)'!J17*1000/'1.46 Population'!J41,"")</f>
        <v>35.084999741642122</v>
      </c>
      <c r="K17" s="94">
        <f>IFERROR('1.52 Bottled water (volume)'!K17*1000/'1.46 Population'!K41,"")</f>
        <v>16.16030610697613</v>
      </c>
      <c r="L17" s="94">
        <f>IFERROR('1.52 Bottled water (volume)'!L17*1000/'1.46 Population'!L41,"")</f>
        <v>2.8651596480929724</v>
      </c>
      <c r="M17" s="94">
        <f>IFERROR('1.52 Bottled water (volume)'!M17*1000/'1.46 Population'!M41,"")</f>
        <v>53.384627912380815</v>
      </c>
      <c r="N17" s="94">
        <f>IFERROR('1.52 Bottled water (volume)'!N17*1000/'1.46 Population'!N41,"")</f>
        <v>16.350496838301716</v>
      </c>
      <c r="O17" s="94">
        <f>IFERROR('1.52 Bottled water (volume)'!O17*1000/'1.46 Population'!O41,"")</f>
        <v>61.75988304324634</v>
      </c>
      <c r="P17" s="94">
        <f>IFERROR('1.52 Bottled water (volume)'!P17*1000/'1.46 Population'!P41,"")</f>
        <v>27.946811870033883</v>
      </c>
      <c r="Q17" s="94">
        <f>IFERROR('1.52 Bottled water (volume)'!Q17*1000/'1.46 Population'!Q41,"")</f>
        <v>49.297080315600198</v>
      </c>
      <c r="R17" s="94">
        <f>IFERROR('1.52 Bottled water (volume)'!R17*1000/'1.46 Population'!R41,"")</f>
        <v>8.5459728911911519</v>
      </c>
      <c r="S17" s="94">
        <f>IFERROR('1.52 Bottled water (volume)'!S17*1000/'1.46 Population'!S41,"")</f>
        <v>10.547087351628077</v>
      </c>
      <c r="T17" s="94">
        <f>IFERROR('1.52 Bottled water (volume)'!T17*1000/'1.46 Population'!T41,"")</f>
        <v>29.919750616087793</v>
      </c>
      <c r="U17" s="94">
        <f>IFERROR('1.52 Bottled water (volume)'!U17*1000/'1.46 Population'!U41,"")</f>
        <v>32.534389677246821</v>
      </c>
      <c r="V17" s="94">
        <f>IFERROR('1.52 Bottled water (volume)'!V17*1000/'1.46 Population'!V41,"")</f>
        <v>16.181442936811134</v>
      </c>
      <c r="W17" s="94">
        <f>IFERROR('1.52 Bottled water (volume)'!W17*1000/'1.46 Population'!W41,"")</f>
        <v>52.394097320692993</v>
      </c>
      <c r="X17" s="94">
        <f>IFERROR('1.52 Bottled water (volume)'!X17*1000/'1.46 Population'!X41,"")</f>
        <v>30.503111486130155</v>
      </c>
      <c r="Y17" s="94">
        <f>IFERROR('1.52 Bottled water (volume)'!Y17*1000/'1.46 Population'!Y41,"")</f>
        <v>55.418976880426825</v>
      </c>
      <c r="Z17" s="94">
        <f>IFERROR('1.52 Bottled water (volume)'!Z17*1000/'1.46 Population'!Z41,"")</f>
        <v>102.10768931715309</v>
      </c>
      <c r="AA17" s="94">
        <f>IFERROR('1.52 Bottled water (volume)'!AA17*1000/'1.46 Population'!AA41,"")</f>
        <v>84.823432148340615</v>
      </c>
      <c r="AB17" s="94">
        <f>IFERROR('1.52 Bottled water (volume)'!AB17*1000/'1.46 Population'!AB41,"")</f>
        <v>94.797073531784065</v>
      </c>
      <c r="AC17" s="94">
        <f>IFERROR('1.52 Bottled water (volume)'!AC17*1000/'1.46 Population'!AC41,"")</f>
        <v>38.715250510444477</v>
      </c>
      <c r="AD17" s="94">
        <f>IFERROR('1.52 Bottled water (volume)'!AD17*1000/'1.46 Population'!AD41,"")</f>
        <v>37.565357286499534</v>
      </c>
      <c r="AE17" s="94">
        <f>IFERROR('1.52 Bottled water (volume)'!AE17*1000/'1.46 Population'!AE41,"")</f>
        <v>125.42108040099029</v>
      </c>
      <c r="AF17" s="94">
        <f>IFERROR('1.52 Bottled water (volume)'!AF17*1000/'1.46 Population'!AF41,"")</f>
        <v>38.064548612859376</v>
      </c>
      <c r="AG17" s="94">
        <f>IFERROR('1.52 Bottled water (volume)'!AG17*1000/'1.46 Population'!AG41,"")</f>
        <v>43.371101906685375</v>
      </c>
      <c r="AH17" s="94">
        <f>IFERROR('1.52 Bottled water (volume)'!AH17*1000/'1.46 Population'!AH41,"")</f>
        <v>106.21824340672634</v>
      </c>
      <c r="AI17" s="94">
        <f>IFERROR('1.52 Bottled water (volume)'!AI17*1000/'1.46 Population'!AI41,"")</f>
        <v>82.448425878280403</v>
      </c>
      <c r="AJ17" s="94">
        <f>IFERROR('1.52 Bottled water (volume)'!AJ17*1000/'1.46 Population'!AJ41,"")</f>
        <v>66.178172777872845</v>
      </c>
      <c r="AK17" s="94">
        <f>IFERROR('1.52 Bottled water (volume)'!AK17*1000/'1.46 Population'!AK41,"")</f>
        <v>33.643253845876018</v>
      </c>
      <c r="AL17" s="94">
        <f>IFERROR('1.52 Bottled water (volume)'!AL17*1000/'1.46 Population'!AL41,"")</f>
        <v>70.005203279472369</v>
      </c>
      <c r="AM17" s="94">
        <f>IFERROR('1.52 Bottled water (volume)'!AM17*1000/'1.46 Population'!AM41,"")</f>
        <v>86.75436816177421</v>
      </c>
      <c r="AN17" s="94">
        <f>IFERROR('1.52 Bottled water (volume)'!AN17*1000/'1.46 Population'!AN41,"")</f>
        <v>56.61932231324834</v>
      </c>
      <c r="AO17" s="94">
        <f>IFERROR('1.52 Bottled water (volume)'!AO17*1000/'1.46 Population'!AO41,"")</f>
        <v>33.832485395810139</v>
      </c>
      <c r="AP17" s="94">
        <f>IFERROR('1.52 Bottled water (volume)'!AP17*1000/'1.46 Population'!AP41,"")</f>
        <v>83.185219086792756</v>
      </c>
      <c r="AQ17" s="94">
        <f>IFERROR('1.52 Bottled water (volume)'!AQ17*1000/'1.46 Population'!AQ41,"")</f>
        <v>119.78312542610233</v>
      </c>
      <c r="AR17" s="94">
        <f>IFERROR('1.52 Bottled water (volume)'!AR17*1000/'1.46 Population'!AR41,"")</f>
        <v>10.266021427172788</v>
      </c>
      <c r="AS17" s="94">
        <f>IFERROR('1.52 Bottled water (volume)'!AS17*1000/'1.46 Population'!AS41,"")</f>
        <v>45.014253238552307</v>
      </c>
      <c r="AT17" s="94">
        <f>IFERROR('1.52 Bottled water (volume)'!AT17*1000/'1.46 Population'!AT41,"")</f>
        <v>27.646380396810805</v>
      </c>
      <c r="AU17" s="94">
        <f>IFERROR('1.52 Bottled water (volume)'!AU17*1000/'1.46 Population'!AU41,"")</f>
        <v>22.246089983764854</v>
      </c>
      <c r="AV17" s="94">
        <f>IFERROR('1.52 Bottled water (volume)'!AV17*1000/'1.46 Population'!AV41,"")</f>
        <v>17.859360125822608</v>
      </c>
      <c r="AW17" s="94">
        <f>IFERROR('1.52 Bottled water (volume)'!AW17*1000/'1.46 Population'!AW41,"")</f>
        <v>139.87695637361975</v>
      </c>
      <c r="AX17" s="94">
        <f>IFERROR('1.52 Bottled water (volume)'!AX17*1000/'1.46 Population'!AX41,"")</f>
        <v>47.998067441341888</v>
      </c>
      <c r="AY17" s="94">
        <f>IFERROR('1.52 Bottled water (volume)'!AY17*1000/'1.46 Population'!AY41,"")</f>
        <v>127.26467385620511</v>
      </c>
      <c r="AZ17" s="94">
        <f>IFERROR('1.52 Bottled water (volume)'!AZ17*1000/'1.46 Population'!AZ41,"")</f>
        <v>180.78102808123626</v>
      </c>
      <c r="BA17" s="94">
        <f>IFERROR('1.52 Bottled water (volume)'!BA17*1000/'1.46 Population'!BA41,"")</f>
        <v>20.862614615303713</v>
      </c>
      <c r="BB17" s="94">
        <f>IFERROR('1.52 Bottled water (volume)'!BB17*1000/'1.46 Population'!BB41,"")</f>
        <v>87.714185802541095</v>
      </c>
      <c r="BC17" s="94">
        <f>IFERROR('1.52 Bottled water (volume)'!BC17*1000/'1.46 Population'!BC41,"")</f>
        <v>17.969596343074635</v>
      </c>
      <c r="BD17" s="94">
        <f>IFERROR('1.52 Bottled water (volume)'!BD17*1000/'1.46 Population'!BD41,"")</f>
        <v>91.474292816856675</v>
      </c>
      <c r="BE17" s="94">
        <f>IFERROR('1.52 Bottled water (volume)'!BE17*1000/'1.46 Population'!BE41,"")</f>
        <v>27.403476485195316</v>
      </c>
      <c r="BF17" s="94">
        <f>IFERROR('1.52 Bottled water (volume)'!BF17*1000/'1.46 Population'!BF41,"")</f>
        <v>8.2504433649471807</v>
      </c>
      <c r="BG17" s="94">
        <f>IFERROR('1.52 Bottled water (volume)'!BG17*1000/'1.46 Population'!BG41,"")</f>
        <v>22.656039507385465</v>
      </c>
      <c r="BH17" s="94">
        <f>IFERROR('1.52 Bottled water (volume)'!BH17*1000/'1.46 Population'!BH41,"")</f>
        <v>16.972720021539818</v>
      </c>
      <c r="BI17" s="94">
        <f>IFERROR('1.52 Bottled water (volume)'!BI17*1000/'1.46 Population'!BI41,"")</f>
        <v>83.993205904164967</v>
      </c>
      <c r="BJ17" s="94">
        <f>IFERROR('1.52 Bottled water (volume)'!BJ17*1000/'1.46 Population'!BJ41,"")</f>
        <v>7.2529386344931517</v>
      </c>
      <c r="BK17" s="94">
        <f>IFERROR('1.52 Bottled water (volume)'!BK17*1000/'1.46 Population'!BK41,"")</f>
        <v>33.018689549850919</v>
      </c>
      <c r="BL17" s="94">
        <f>IFERROR('1.52 Bottled water (volume)'!BL17*1000/'1.46 Population'!BL41,"")</f>
        <v>191.02479665426284</v>
      </c>
      <c r="BM17" s="94">
        <f>IFERROR('1.52 Bottled water (volume)'!BM17*1000/'1.46 Population'!BM41,"")</f>
        <v>112.38918973760637</v>
      </c>
      <c r="BN17" s="94">
        <f>IFERROR('1.52 Bottled water (volume)'!BN17*1000/'1.46 Population'!BN41,"")</f>
        <v>8.2987094974527622</v>
      </c>
      <c r="BO17" s="94">
        <f>IFERROR('1.52 Bottled water (volume)'!BO17*1000/'1.46 Population'!BO41,"")</f>
        <v>122.53453432070634</v>
      </c>
      <c r="BP17" s="94">
        <f>IFERROR('1.52 Bottled water (volume)'!BP17*1000/'1.46 Population'!BP41,"")</f>
        <v>171.41063936121992</v>
      </c>
      <c r="BQ17" s="94">
        <f>IFERROR('1.52 Bottled water (volume)'!BQ17*1000/'1.46 Population'!BQ41,"")</f>
        <v>117.11541613730283</v>
      </c>
      <c r="BR17" s="94">
        <f>IFERROR('1.52 Bottled water (volume)'!BR17*1000/'1.46 Population'!BR41,"")</f>
        <v>72.96289177301054</v>
      </c>
      <c r="BS17" s="94">
        <f>IFERROR('1.52 Bottled water (volume)'!BS17*1000/'1.46 Population'!BS41,"")</f>
        <v>122.04371237059901</v>
      </c>
      <c r="BT17" s="94">
        <f>IFERROR('1.52 Bottled water (volume)'!BT17*1000/'1.46 Population'!BT41,"")</f>
        <v>121.79403391332718</v>
      </c>
      <c r="BU17" s="94">
        <f>IFERROR('1.52 Bottled water (volume)'!BU17*1000/'1.46 Population'!BU41,"")</f>
        <v>89.350885580028688</v>
      </c>
      <c r="BV17" s="94">
        <f>IFERROR('1.52 Bottled water (volume)'!BV17*1000/'1.46 Population'!BV41,"")</f>
        <v>132.90213221518422</v>
      </c>
      <c r="BW17" s="94">
        <f>IFERROR('1.52 Bottled water (volume)'!BW17*1000/'1.46 Population'!BW41,"")</f>
        <v>25.425375903316432</v>
      </c>
      <c r="BX17" s="94">
        <f>IFERROR('1.52 Bottled water (volume)'!BX17*1000/'1.46 Population'!BX41,"")</f>
        <v>19.116195767389158</v>
      </c>
      <c r="BY17" s="94">
        <f>IFERROR('1.52 Bottled water (volume)'!BY17*1000/'1.46 Population'!BY41,"")</f>
        <v>145.86217475056878</v>
      </c>
      <c r="BZ17" s="94">
        <f>IFERROR('1.52 Bottled water (volume)'!BZ17*1000/'1.46 Population'!BZ41,"")</f>
        <v>142.52039779549864</v>
      </c>
      <c r="CA17" s="94">
        <f>IFERROR('1.52 Bottled water (volume)'!CA17*1000/'1.46 Population'!CA41,"")</f>
        <v>84.776201878799043</v>
      </c>
      <c r="CB17" s="94">
        <f>IFERROR('1.52 Bottled water (volume)'!CB17*1000/'1.46 Population'!CB41,"")</f>
        <v>38.762369819800355</v>
      </c>
      <c r="CC17" s="94">
        <f>IFERROR('1.52 Bottled water (volume)'!CC17*1000/'1.46 Population'!CC41,"")</f>
        <v>180.19088567732859</v>
      </c>
      <c r="CD17" s="94">
        <f>IFERROR('1.52 Bottled water (volume)'!CD17*1000/'1.46 Population'!CD41,"")</f>
        <v>28.949065500736598</v>
      </c>
      <c r="CE17" s="94">
        <f>IFERROR('1.52 Bottled water (volume)'!CE17*1000/'1.46 Population'!CE41,"")</f>
        <v>18.854775639784737</v>
      </c>
      <c r="CF17" s="94">
        <f>IFERROR('1.52 Bottled water (volume)'!CF17*1000/'1.46 Population'!CF41,"")</f>
        <v>106.37313490380538</v>
      </c>
      <c r="CG17" s="94">
        <f>IFERROR('1.52 Bottled water (volume)'!CG17*1000/'1.46 Population'!CG41,"")</f>
        <v>151.880172007261</v>
      </c>
      <c r="CH17" s="94">
        <f>IFERROR('1.52 Bottled water (volume)'!CH17*1000/'1.46 Population'!CH41,"")</f>
        <v>25.268276668650103</v>
      </c>
      <c r="CI17" s="94">
        <f>IFERROR('1.52 Bottled water (volume)'!CI17*1000/'1.46 Population'!CI41,"")</f>
        <v>108.22195515738615</v>
      </c>
      <c r="CJ17" s="94">
        <f>IFERROR('1.52 Bottled water (volume)'!CJ17*1000/'1.46 Population'!CJ41,"")</f>
        <v>152.32592710812284</v>
      </c>
      <c r="CK17" s="94">
        <f>IFERROR('1.52 Bottled water (volume)'!CK17*1000/'1.46 Population'!CK41,"")</f>
        <v>39.945848710197879</v>
      </c>
      <c r="CL17" s="94">
        <f>IFERROR('1.52 Bottled water (volume)'!CL17*1000/'1.46 Population'!CL41,"")</f>
        <v>5672.6009233578952</v>
      </c>
      <c r="CM17" s="94">
        <f>IFERROR('1.52 Bottled water (volume)'!CM17*1000/'1.46 Population'!CM41,"")</f>
        <v>206.89813620861727</v>
      </c>
      <c r="CN17" s="94">
        <f>IFERROR('1.52 Bottled water (volume)'!CN17*1000/'1.46 Population'!CN41,"")</f>
        <v>162.5511588716993</v>
      </c>
      <c r="CO17" s="94">
        <f>IFERROR('1.52 Bottled water (volume)'!CO17*1000/'1.46 Population'!CO41,"")</f>
        <v>45.847985406418353</v>
      </c>
      <c r="CP17" s="94">
        <f>IFERROR('1.52 Bottled water (volume)'!CP17*1000/'1.46 Population'!CP41,"")</f>
        <v>42.710764745121544</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7" tint="0.59999389629810485"/>
  </sheetPr>
  <dimension ref="A1:CV65"/>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2" max="2" width="10.140625" bestFit="1" customWidth="1"/>
    <col min="3" max="89" width="9.28515625" bestFit="1" customWidth="1"/>
  </cols>
  <sheetData>
    <row r="1" spans="1:100" x14ac:dyDescent="0.25">
      <c r="A1" s="7" t="s">
        <v>264</v>
      </c>
    </row>
    <row r="2" spans="1:100" x14ac:dyDescent="0.25">
      <c r="A2" s="1" t="s">
        <v>39</v>
      </c>
      <c r="B2" s="5" t="s">
        <v>254</v>
      </c>
      <c r="C2" s="5" t="s">
        <v>255</v>
      </c>
      <c r="D2" s="5" t="s">
        <v>42</v>
      </c>
      <c r="E2" s="5" t="s">
        <v>47</v>
      </c>
      <c r="F2" s="5" t="s">
        <v>51</v>
      </c>
      <c r="G2" s="5" t="s">
        <v>52</v>
      </c>
      <c r="H2" s="5" t="s">
        <v>53</v>
      </c>
      <c r="I2" s="5" t="s">
        <v>54</v>
      </c>
      <c r="J2" s="5" t="s">
        <v>55</v>
      </c>
      <c r="K2" s="5" t="s">
        <v>60</v>
      </c>
      <c r="L2" s="5" t="s">
        <v>67</v>
      </c>
      <c r="M2" s="5" t="s">
        <v>69</v>
      </c>
      <c r="N2" s="5" t="s">
        <v>71</v>
      </c>
      <c r="O2" s="5" t="s">
        <v>73</v>
      </c>
      <c r="P2" s="5" t="s">
        <v>75</v>
      </c>
      <c r="Q2" s="5" t="s">
        <v>77</v>
      </c>
      <c r="R2" s="5" t="s">
        <v>81</v>
      </c>
      <c r="S2" s="5" t="s">
        <v>83</v>
      </c>
      <c r="T2" s="5" t="s">
        <v>256</v>
      </c>
      <c r="U2" s="5" t="s">
        <v>84</v>
      </c>
      <c r="V2" s="5" t="s">
        <v>85</v>
      </c>
      <c r="W2" s="5" t="s">
        <v>257</v>
      </c>
      <c r="X2" s="5" t="s">
        <v>87</v>
      </c>
      <c r="Y2" s="5" t="s">
        <v>88</v>
      </c>
      <c r="Z2" s="5" t="s">
        <v>89</v>
      </c>
      <c r="AA2" s="5" t="s">
        <v>90</v>
      </c>
      <c r="AB2" s="5" t="s">
        <v>91</v>
      </c>
      <c r="AC2" s="5" t="s">
        <v>92</v>
      </c>
      <c r="AD2" s="5" t="s">
        <v>93</v>
      </c>
      <c r="AE2" s="5" t="s">
        <v>94</v>
      </c>
      <c r="AF2" s="5" t="s">
        <v>96</v>
      </c>
      <c r="AG2" s="5" t="s">
        <v>97</v>
      </c>
      <c r="AH2" s="5" t="s">
        <v>98</v>
      </c>
      <c r="AI2" s="5" t="s">
        <v>101</v>
      </c>
      <c r="AJ2" s="5" t="s">
        <v>102</v>
      </c>
      <c r="AK2" s="5" t="s">
        <v>103</v>
      </c>
      <c r="AL2" s="5" t="s">
        <v>104</v>
      </c>
      <c r="AM2" s="5" t="s">
        <v>105</v>
      </c>
      <c r="AN2" s="5" t="s">
        <v>106</v>
      </c>
      <c r="AO2" s="5" t="s">
        <v>107</v>
      </c>
      <c r="AP2" s="5" t="s">
        <v>258</v>
      </c>
      <c r="AQ2" s="5" t="s">
        <v>110</v>
      </c>
      <c r="AR2" s="5" t="s">
        <v>116</v>
      </c>
      <c r="AS2" s="5" t="s">
        <v>117</v>
      </c>
      <c r="AT2" s="5" t="s">
        <v>120</v>
      </c>
      <c r="AU2" s="5" t="s">
        <v>121</v>
      </c>
      <c r="AV2" s="5" t="s">
        <v>122</v>
      </c>
      <c r="AW2" s="5" t="s">
        <v>126</v>
      </c>
      <c r="AX2" s="5" t="s">
        <v>127</v>
      </c>
      <c r="AY2" s="5" t="s">
        <v>132</v>
      </c>
      <c r="AZ2" s="5" t="s">
        <v>138</v>
      </c>
      <c r="BA2" s="5" t="s">
        <v>142</v>
      </c>
      <c r="BB2" s="5" t="s">
        <v>150</v>
      </c>
      <c r="BC2" s="5" t="s">
        <v>152</v>
      </c>
      <c r="BD2" s="5" t="s">
        <v>259</v>
      </c>
      <c r="BE2" s="5" t="s">
        <v>153</v>
      </c>
      <c r="BF2" s="5" t="s">
        <v>160</v>
      </c>
      <c r="BG2" s="5" t="s">
        <v>169</v>
      </c>
      <c r="BH2" s="5" t="s">
        <v>178</v>
      </c>
      <c r="BI2" s="5" t="s">
        <v>180</v>
      </c>
      <c r="BJ2" s="5" t="s">
        <v>182</v>
      </c>
      <c r="BK2" s="5" t="s">
        <v>193</v>
      </c>
      <c r="BL2" s="5" t="s">
        <v>197</v>
      </c>
      <c r="BM2" s="5" t="s">
        <v>203</v>
      </c>
      <c r="BN2" s="5" t="s">
        <v>208</v>
      </c>
      <c r="BO2" s="5" t="s">
        <v>215</v>
      </c>
      <c r="BP2" s="5" t="s">
        <v>217</v>
      </c>
      <c r="BQ2" s="5" t="s">
        <v>260</v>
      </c>
      <c r="BR2" s="5" t="s">
        <v>221</v>
      </c>
      <c r="BS2" s="5" t="s">
        <v>222</v>
      </c>
      <c r="BT2" s="5" t="s">
        <v>261</v>
      </c>
      <c r="BU2" s="5" t="s">
        <v>223</v>
      </c>
      <c r="BV2" s="5" t="s">
        <v>224</v>
      </c>
      <c r="BW2" s="5" t="s">
        <v>226</v>
      </c>
      <c r="BX2" s="5" t="s">
        <v>227</v>
      </c>
      <c r="BY2" s="5" t="s">
        <v>228</v>
      </c>
      <c r="BZ2" s="5" t="s">
        <v>229</v>
      </c>
      <c r="CA2" s="5" t="s">
        <v>230</v>
      </c>
      <c r="CB2" s="5" t="s">
        <v>232</v>
      </c>
      <c r="CC2" s="5" t="s">
        <v>233</v>
      </c>
      <c r="CD2" s="5" t="s">
        <v>238</v>
      </c>
      <c r="CE2" s="5" t="s">
        <v>239</v>
      </c>
      <c r="CF2" s="5" t="s">
        <v>240</v>
      </c>
      <c r="CG2" s="5" t="s">
        <v>241</v>
      </c>
      <c r="CH2" s="5" t="s">
        <v>242</v>
      </c>
      <c r="CI2" s="5" t="s">
        <v>243</v>
      </c>
      <c r="CJ2" s="5" t="s">
        <v>244</v>
      </c>
      <c r="CK2" s="5" t="s">
        <v>245</v>
      </c>
      <c r="CL2" s="79" t="s">
        <v>248</v>
      </c>
      <c r="CM2" s="79" t="s">
        <v>249</v>
      </c>
      <c r="CN2" s="79" t="s">
        <v>250</v>
      </c>
      <c r="CO2" s="79" t="s">
        <v>251</v>
      </c>
      <c r="CP2" s="79" t="s">
        <v>252</v>
      </c>
      <c r="CQ2" s="83"/>
      <c r="CR2" s="83"/>
      <c r="CS2" s="83"/>
      <c r="CT2" s="83"/>
      <c r="CU2" s="83"/>
      <c r="CV2" s="83"/>
    </row>
    <row r="3" spans="1:100" x14ac:dyDescent="0.25">
      <c r="A3" s="1" t="s">
        <v>24</v>
      </c>
      <c r="B3" s="6">
        <v>178905.7</v>
      </c>
      <c r="C3" s="6"/>
      <c r="D3" s="6">
        <v>133.69999999999999</v>
      </c>
      <c r="E3" s="6">
        <v>6286.1</v>
      </c>
      <c r="F3" s="6">
        <v>210.9</v>
      </c>
      <c r="G3" s="6">
        <v>1636.1</v>
      </c>
      <c r="H3" s="6">
        <v>691</v>
      </c>
      <c r="I3" s="6">
        <v>3756</v>
      </c>
      <c r="J3" s="6">
        <v>103.1</v>
      </c>
      <c r="K3" s="6">
        <v>358.5</v>
      </c>
      <c r="L3" s="6">
        <v>371.3</v>
      </c>
      <c r="M3" s="6">
        <v>2959.8</v>
      </c>
      <c r="N3" s="6">
        <v>120.6</v>
      </c>
      <c r="O3" s="6">
        <v>1307.8</v>
      </c>
      <c r="P3" s="6">
        <v>420.9</v>
      </c>
      <c r="Q3" s="6">
        <v>1653.6</v>
      </c>
      <c r="R3" s="6">
        <v>207.6</v>
      </c>
      <c r="S3" s="6">
        <v>307.7</v>
      </c>
      <c r="T3" s="6">
        <v>2399.5</v>
      </c>
      <c r="U3" s="6">
        <v>2024.4</v>
      </c>
      <c r="V3" s="6">
        <v>375.1</v>
      </c>
      <c r="W3" s="6">
        <v>9252.2999999999993</v>
      </c>
      <c r="X3" s="6">
        <v>235.6</v>
      </c>
      <c r="Y3" s="6">
        <v>91.3</v>
      </c>
      <c r="Z3" s="6">
        <v>394.1</v>
      </c>
      <c r="AA3" s="6">
        <v>247.6</v>
      </c>
      <c r="AB3" s="6">
        <v>616</v>
      </c>
      <c r="AC3" s="6">
        <v>51.1</v>
      </c>
      <c r="AD3" s="6">
        <v>62.9</v>
      </c>
      <c r="AE3" s="6">
        <v>566</v>
      </c>
      <c r="AF3" s="6">
        <v>52.8</v>
      </c>
      <c r="AG3" s="6">
        <v>49.9</v>
      </c>
      <c r="AH3" s="6">
        <v>79.2</v>
      </c>
      <c r="AI3" s="6">
        <v>1631.4</v>
      </c>
      <c r="AJ3" s="6">
        <v>670.5</v>
      </c>
      <c r="AK3" s="6">
        <v>2767.6</v>
      </c>
      <c r="AL3" s="6">
        <v>276.10000000000002</v>
      </c>
      <c r="AM3" s="6">
        <v>301.8</v>
      </c>
      <c r="AN3" s="6">
        <v>78.8</v>
      </c>
      <c r="AO3" s="6">
        <v>909.3</v>
      </c>
      <c r="AP3" s="6">
        <v>42786.1</v>
      </c>
      <c r="AQ3" s="6">
        <v>6406.9</v>
      </c>
      <c r="AR3" s="6">
        <v>315.5</v>
      </c>
      <c r="AS3" s="6">
        <v>11651.7</v>
      </c>
      <c r="AT3" s="6">
        <v>1531.1</v>
      </c>
      <c r="AU3" s="6">
        <v>2647.3</v>
      </c>
      <c r="AV3" s="6">
        <v>300.3</v>
      </c>
      <c r="AW3" s="6">
        <v>502.1</v>
      </c>
      <c r="AX3" s="6">
        <v>706.6</v>
      </c>
      <c r="AY3" s="6">
        <v>842.9</v>
      </c>
      <c r="AZ3" s="6">
        <v>12593.7</v>
      </c>
      <c r="BA3" s="6">
        <v>954.4</v>
      </c>
      <c r="BB3" s="6">
        <v>137</v>
      </c>
      <c r="BC3" s="6">
        <v>1607.5</v>
      </c>
      <c r="BD3" s="6">
        <v>16727.900000000001</v>
      </c>
      <c r="BE3" s="6">
        <v>538.5</v>
      </c>
      <c r="BF3" s="6">
        <v>170.3</v>
      </c>
      <c r="BG3" s="6">
        <v>1086.0999999999999</v>
      </c>
      <c r="BH3" s="6">
        <v>2277.1999999999998</v>
      </c>
      <c r="BI3" s="6">
        <v>515.9</v>
      </c>
      <c r="BJ3" s="6">
        <v>195.9</v>
      </c>
      <c r="BK3" s="6">
        <v>426.1</v>
      </c>
      <c r="BL3" s="6">
        <v>1067.9000000000001</v>
      </c>
      <c r="BM3" s="6">
        <v>2234.1</v>
      </c>
      <c r="BN3" s="6">
        <v>2274.4</v>
      </c>
      <c r="BO3" s="6">
        <v>148.5</v>
      </c>
      <c r="BP3" s="6">
        <v>185.5</v>
      </c>
      <c r="BQ3" s="6">
        <v>58310</v>
      </c>
      <c r="BR3" s="6">
        <v>3374</v>
      </c>
      <c r="BS3" s="6">
        <v>54936.1</v>
      </c>
      <c r="BT3" s="6">
        <v>28128.6</v>
      </c>
      <c r="BU3" s="6">
        <v>660.5</v>
      </c>
      <c r="BV3" s="6">
        <v>992.1</v>
      </c>
      <c r="BW3" s="6">
        <v>447.8</v>
      </c>
      <c r="BX3" s="6">
        <v>323.3</v>
      </c>
      <c r="BY3" s="6">
        <v>2565.5</v>
      </c>
      <c r="BZ3" s="6">
        <v>6270.8</v>
      </c>
      <c r="CA3" s="6">
        <v>680.5</v>
      </c>
      <c r="CB3" s="6">
        <v>467.4</v>
      </c>
      <c r="CC3" s="6">
        <v>2819</v>
      </c>
      <c r="CD3" s="6">
        <v>1125</v>
      </c>
      <c r="CE3" s="6">
        <v>500.3</v>
      </c>
      <c r="CF3" s="6">
        <v>476</v>
      </c>
      <c r="CG3" s="6">
        <v>3824.2</v>
      </c>
      <c r="CH3" s="6">
        <v>661.4</v>
      </c>
      <c r="CI3" s="6">
        <v>515.70000000000005</v>
      </c>
      <c r="CJ3" s="6">
        <v>1425.4</v>
      </c>
      <c r="CK3" s="6">
        <v>4248.7</v>
      </c>
      <c r="CL3" s="73">
        <v>2050.6999999999935</v>
      </c>
      <c r="CM3" s="73">
        <v>3634.2999999999993</v>
      </c>
      <c r="CN3" s="73">
        <v>10465.700000000001</v>
      </c>
      <c r="CO3" s="73">
        <v>11915.000000000002</v>
      </c>
      <c r="CP3" s="73">
        <v>2591</v>
      </c>
      <c r="CQ3" s="83"/>
      <c r="CR3" s="83"/>
      <c r="CS3" s="83"/>
      <c r="CT3" s="83"/>
      <c r="CU3" s="83"/>
      <c r="CV3" s="83"/>
    </row>
    <row r="4" spans="1:100" x14ac:dyDescent="0.25">
      <c r="A4" s="1" t="s">
        <v>25</v>
      </c>
      <c r="B4" s="6">
        <v>180739.3</v>
      </c>
      <c r="C4" s="6">
        <v>22130.9</v>
      </c>
      <c r="D4" s="6">
        <v>144.30000000000001</v>
      </c>
      <c r="E4" s="6">
        <v>6777.9</v>
      </c>
      <c r="F4" s="6">
        <v>204.8</v>
      </c>
      <c r="G4" s="6">
        <v>1800.2</v>
      </c>
      <c r="H4" s="6">
        <v>637</v>
      </c>
      <c r="I4" s="6">
        <v>3704.1</v>
      </c>
      <c r="J4" s="6">
        <v>114.4</v>
      </c>
      <c r="K4" s="6">
        <v>364.7</v>
      </c>
      <c r="L4" s="6">
        <v>407.8</v>
      </c>
      <c r="M4" s="6">
        <v>3000.7</v>
      </c>
      <c r="N4" s="6">
        <v>120.8</v>
      </c>
      <c r="O4" s="6">
        <v>1348.5</v>
      </c>
      <c r="P4" s="6">
        <v>411.3</v>
      </c>
      <c r="Q4" s="6">
        <v>1762.4</v>
      </c>
      <c r="R4" s="6">
        <v>220.3</v>
      </c>
      <c r="S4" s="6">
        <v>332.3</v>
      </c>
      <c r="T4" s="6">
        <v>2448.1</v>
      </c>
      <c r="U4" s="6">
        <v>2062.3000000000002</v>
      </c>
      <c r="V4" s="6">
        <v>385.8</v>
      </c>
      <c r="W4" s="6">
        <v>9994</v>
      </c>
      <c r="X4" s="6">
        <v>253</v>
      </c>
      <c r="Y4" s="6">
        <v>92.9</v>
      </c>
      <c r="Z4" s="6">
        <v>404.5</v>
      </c>
      <c r="AA4" s="6">
        <v>265.5</v>
      </c>
      <c r="AB4" s="6">
        <v>649</v>
      </c>
      <c r="AC4" s="6">
        <v>55.3</v>
      </c>
      <c r="AD4" s="6">
        <v>66.099999999999994</v>
      </c>
      <c r="AE4" s="6">
        <v>568.20000000000005</v>
      </c>
      <c r="AF4" s="6">
        <v>53.2</v>
      </c>
      <c r="AG4" s="6">
        <v>53.3</v>
      </c>
      <c r="AH4" s="6">
        <v>92.4</v>
      </c>
      <c r="AI4" s="6">
        <v>1738.9</v>
      </c>
      <c r="AJ4" s="6">
        <v>762.1</v>
      </c>
      <c r="AK4" s="6">
        <v>2967.1</v>
      </c>
      <c r="AL4" s="6">
        <v>327.60000000000002</v>
      </c>
      <c r="AM4" s="6">
        <v>319</v>
      </c>
      <c r="AN4" s="6">
        <v>75</v>
      </c>
      <c r="AO4" s="6">
        <v>1047.8</v>
      </c>
      <c r="AP4" s="6">
        <v>42270.8</v>
      </c>
      <c r="AQ4" s="6">
        <v>5042.7</v>
      </c>
      <c r="AR4" s="6">
        <v>340.6</v>
      </c>
      <c r="AS4" s="6">
        <v>12056.8</v>
      </c>
      <c r="AT4" s="6">
        <v>1608.9</v>
      </c>
      <c r="AU4" s="6">
        <v>2619.6</v>
      </c>
      <c r="AV4" s="6">
        <v>305.39999999999998</v>
      </c>
      <c r="AW4" s="6">
        <v>536.1</v>
      </c>
      <c r="AX4" s="6">
        <v>688.4</v>
      </c>
      <c r="AY4" s="6">
        <v>902.3</v>
      </c>
      <c r="AZ4" s="6">
        <v>12629.5</v>
      </c>
      <c r="BA4" s="6">
        <v>1027.0999999999999</v>
      </c>
      <c r="BB4" s="6">
        <v>98</v>
      </c>
      <c r="BC4" s="6">
        <v>1706.9</v>
      </c>
      <c r="BD4" s="6">
        <v>16731.599999999999</v>
      </c>
      <c r="BE4" s="6">
        <v>567.4</v>
      </c>
      <c r="BF4" s="6">
        <v>182.4</v>
      </c>
      <c r="BG4" s="6">
        <v>1094.7</v>
      </c>
      <c r="BH4" s="6">
        <v>2293.8000000000002</v>
      </c>
      <c r="BI4" s="6">
        <v>527.9</v>
      </c>
      <c r="BJ4" s="6">
        <v>211.1</v>
      </c>
      <c r="BK4" s="6">
        <v>468.4</v>
      </c>
      <c r="BL4" s="6">
        <v>1123.4000000000001</v>
      </c>
      <c r="BM4" s="6">
        <v>2096.1999999999998</v>
      </c>
      <c r="BN4" s="6">
        <v>2412.3000000000002</v>
      </c>
      <c r="BO4" s="6">
        <v>152.5</v>
      </c>
      <c r="BP4" s="6">
        <v>194.1</v>
      </c>
      <c r="BQ4" s="6">
        <v>58525.7</v>
      </c>
      <c r="BR4" s="6">
        <v>3361.8</v>
      </c>
      <c r="BS4" s="6">
        <v>55163.9</v>
      </c>
      <c r="BT4" s="6">
        <v>28638</v>
      </c>
      <c r="BU4" s="6">
        <v>662.3</v>
      </c>
      <c r="BV4" s="6">
        <v>1017.7</v>
      </c>
      <c r="BW4" s="6">
        <v>446.4</v>
      </c>
      <c r="BX4" s="6">
        <v>341.9</v>
      </c>
      <c r="BY4" s="6">
        <v>2618.5</v>
      </c>
      <c r="BZ4" s="6">
        <v>6421</v>
      </c>
      <c r="CA4" s="6">
        <v>675.5</v>
      </c>
      <c r="CB4" s="6">
        <v>480.2</v>
      </c>
      <c r="CC4" s="6">
        <v>2846.9</v>
      </c>
      <c r="CD4" s="6">
        <v>1145.5</v>
      </c>
      <c r="CE4" s="6">
        <v>492.2</v>
      </c>
      <c r="CF4" s="6">
        <v>494.2</v>
      </c>
      <c r="CG4" s="6">
        <v>3842.5</v>
      </c>
      <c r="CH4" s="6">
        <v>664.8</v>
      </c>
      <c r="CI4" s="6">
        <v>525.70000000000005</v>
      </c>
      <c r="CJ4" s="6">
        <v>1573.5</v>
      </c>
      <c r="CK4" s="6">
        <v>4259.3</v>
      </c>
      <c r="CL4" s="73">
        <v>2195.6000000000022</v>
      </c>
      <c r="CM4" s="73">
        <v>3912.7</v>
      </c>
      <c r="CN4" s="73">
        <v>10834.900000000001</v>
      </c>
      <c r="CO4" s="73">
        <v>11557.499999999998</v>
      </c>
      <c r="CP4" s="73">
        <v>2635.5</v>
      </c>
      <c r="CQ4" s="83"/>
      <c r="CR4" s="83"/>
      <c r="CS4" s="83"/>
      <c r="CT4" s="83"/>
      <c r="CU4" s="83"/>
      <c r="CV4" s="83"/>
    </row>
    <row r="5" spans="1:100" x14ac:dyDescent="0.25">
      <c r="A5" s="1" t="s">
        <v>26</v>
      </c>
      <c r="B5" s="6">
        <v>184148.7</v>
      </c>
      <c r="C5" s="6"/>
      <c r="D5" s="6"/>
      <c r="E5" s="6">
        <v>7294.7</v>
      </c>
      <c r="F5" s="6">
        <v>211.5</v>
      </c>
      <c r="G5" s="6">
        <v>1994.7</v>
      </c>
      <c r="H5" s="6">
        <v>580.29999999999995</v>
      </c>
      <c r="I5" s="6">
        <v>3662.9</v>
      </c>
      <c r="J5" s="6">
        <v>126.4</v>
      </c>
      <c r="K5" s="6">
        <v>378.2</v>
      </c>
      <c r="L5" s="6">
        <v>449.8</v>
      </c>
      <c r="M5" s="6">
        <v>2970.5</v>
      </c>
      <c r="N5" s="6">
        <v>123.8</v>
      </c>
      <c r="O5" s="6">
        <v>1289.3</v>
      </c>
      <c r="P5" s="6">
        <v>417.8</v>
      </c>
      <c r="Q5" s="6">
        <v>1952.7</v>
      </c>
      <c r="R5" s="6">
        <v>235.2</v>
      </c>
      <c r="S5" s="6">
        <v>353.5</v>
      </c>
      <c r="T5" s="6">
        <v>2484.6999999999998</v>
      </c>
      <c r="U5" s="6">
        <v>2084.3000000000002</v>
      </c>
      <c r="V5" s="6">
        <v>400.5</v>
      </c>
      <c r="W5" s="6">
        <v>10613.5</v>
      </c>
      <c r="X5" s="6">
        <v>267.3</v>
      </c>
      <c r="Y5" s="6">
        <v>96.9</v>
      </c>
      <c r="Z5" s="6">
        <v>420.2</v>
      </c>
      <c r="AA5" s="6">
        <v>276.8</v>
      </c>
      <c r="AB5" s="6">
        <v>661.9</v>
      </c>
      <c r="AC5" s="6">
        <v>53.5</v>
      </c>
      <c r="AD5" s="6">
        <v>71.599999999999994</v>
      </c>
      <c r="AE5" s="6">
        <v>568.5</v>
      </c>
      <c r="AF5" s="6">
        <v>54.7</v>
      </c>
      <c r="AG5" s="6">
        <v>56.5</v>
      </c>
      <c r="AH5" s="6">
        <v>92.3</v>
      </c>
      <c r="AI5" s="6">
        <v>1842.3</v>
      </c>
      <c r="AJ5" s="6">
        <v>847.1</v>
      </c>
      <c r="AK5" s="6">
        <v>3189.6</v>
      </c>
      <c r="AL5" s="6">
        <v>361.4</v>
      </c>
      <c r="AM5" s="6">
        <v>327.39999999999998</v>
      </c>
      <c r="AN5" s="6">
        <v>78.8</v>
      </c>
      <c r="AO5" s="6">
        <v>1125.5999999999999</v>
      </c>
      <c r="AP5" s="6">
        <v>43339</v>
      </c>
      <c r="AQ5" s="6">
        <v>5974</v>
      </c>
      <c r="AR5" s="6">
        <v>331.4</v>
      </c>
      <c r="AS5" s="6">
        <v>12043.7</v>
      </c>
      <c r="AT5" s="6">
        <v>1689</v>
      </c>
      <c r="AU5" s="6">
        <v>2598.9</v>
      </c>
      <c r="AV5" s="6">
        <v>303.2</v>
      </c>
      <c r="AW5" s="6">
        <v>542.9</v>
      </c>
      <c r="AX5" s="6">
        <v>674.1</v>
      </c>
      <c r="AY5" s="6">
        <v>909.4</v>
      </c>
      <c r="AZ5" s="6">
        <v>12914.6</v>
      </c>
      <c r="BA5" s="6">
        <v>1091.7</v>
      </c>
      <c r="BB5" s="6">
        <v>105</v>
      </c>
      <c r="BC5" s="6">
        <v>1415.9</v>
      </c>
      <c r="BD5" s="6">
        <v>16571.099999999999</v>
      </c>
      <c r="BE5" s="6">
        <v>600.70000000000005</v>
      </c>
      <c r="BF5" s="6">
        <v>189.7</v>
      </c>
      <c r="BG5" s="6">
        <v>1137.5</v>
      </c>
      <c r="BH5" s="6">
        <v>2314.5</v>
      </c>
      <c r="BI5" s="6">
        <v>555.20000000000005</v>
      </c>
      <c r="BJ5" s="6">
        <v>232.2</v>
      </c>
      <c r="BK5" s="6">
        <v>488</v>
      </c>
      <c r="BL5" s="6">
        <v>989.5</v>
      </c>
      <c r="BM5" s="6">
        <v>2145.5</v>
      </c>
      <c r="BN5" s="6">
        <v>2565.6999999999998</v>
      </c>
      <c r="BO5" s="6">
        <v>157.5</v>
      </c>
      <c r="BP5" s="6">
        <v>206.8</v>
      </c>
      <c r="BQ5" s="6">
        <v>58672.3</v>
      </c>
      <c r="BR5" s="6">
        <v>3307.3</v>
      </c>
      <c r="BS5" s="6">
        <v>55364.9</v>
      </c>
      <c r="BT5" s="6">
        <v>29455.7</v>
      </c>
      <c r="BU5" s="6">
        <v>684.2</v>
      </c>
      <c r="BV5" s="6">
        <v>1060.2</v>
      </c>
      <c r="BW5" s="6">
        <v>422.1</v>
      </c>
      <c r="BX5" s="6">
        <v>339.2</v>
      </c>
      <c r="BY5" s="6">
        <v>2680.8</v>
      </c>
      <c r="BZ5" s="6">
        <v>6366.9</v>
      </c>
      <c r="CA5" s="6">
        <v>675.6</v>
      </c>
      <c r="CB5" s="6">
        <v>452.1</v>
      </c>
      <c r="CC5" s="6">
        <v>3020.8</v>
      </c>
      <c r="CD5" s="6">
        <v>1160</v>
      </c>
      <c r="CE5" s="6">
        <v>487.7</v>
      </c>
      <c r="CF5" s="6">
        <v>510.5</v>
      </c>
      <c r="CG5" s="6">
        <v>3910.2</v>
      </c>
      <c r="CH5" s="6">
        <v>687.1</v>
      </c>
      <c r="CI5" s="6">
        <v>544.20000000000005</v>
      </c>
      <c r="CJ5" s="6">
        <v>1804.5</v>
      </c>
      <c r="CK5" s="6">
        <v>4517.3999999999996</v>
      </c>
      <c r="CL5" s="73">
        <v>2424.4000000000051</v>
      </c>
      <c r="CM5" s="73">
        <v>4114.1000000000004</v>
      </c>
      <c r="CN5" s="73">
        <v>10612.699999999997</v>
      </c>
      <c r="CO5" s="73">
        <v>10954.699999999999</v>
      </c>
      <c r="CP5" s="73">
        <v>2716.4000000000015</v>
      </c>
      <c r="CQ5" s="83"/>
      <c r="CR5" s="83"/>
      <c r="CS5" s="83"/>
      <c r="CT5" s="83"/>
      <c r="CU5" s="83"/>
      <c r="CV5" s="83"/>
    </row>
    <row r="6" spans="1:100" x14ac:dyDescent="0.25">
      <c r="A6" s="1" t="s">
        <v>27</v>
      </c>
      <c r="B6" s="6">
        <v>189660.2</v>
      </c>
      <c r="C6" s="6">
        <v>24263.1</v>
      </c>
      <c r="D6" s="6">
        <v>161.5</v>
      </c>
      <c r="E6" s="6">
        <v>7804.2</v>
      </c>
      <c r="F6" s="6">
        <v>219.5</v>
      </c>
      <c r="G6" s="6">
        <v>2178.1999999999998</v>
      </c>
      <c r="H6" s="6">
        <v>571.4</v>
      </c>
      <c r="I6" s="6">
        <v>3721.9</v>
      </c>
      <c r="J6" s="6">
        <v>139.9</v>
      </c>
      <c r="K6" s="6">
        <v>390.7</v>
      </c>
      <c r="L6" s="6">
        <v>497.4</v>
      </c>
      <c r="M6" s="6">
        <v>3169.9</v>
      </c>
      <c r="N6" s="6">
        <v>125</v>
      </c>
      <c r="O6" s="6">
        <v>1329.9</v>
      </c>
      <c r="P6" s="6">
        <v>410.8</v>
      </c>
      <c r="Q6" s="6">
        <v>2057.6</v>
      </c>
      <c r="R6" s="6">
        <v>255.3</v>
      </c>
      <c r="S6" s="6">
        <v>371.1</v>
      </c>
      <c r="T6" s="6">
        <v>2500.1999999999998</v>
      </c>
      <c r="U6" s="6">
        <v>2096.1</v>
      </c>
      <c r="V6" s="6">
        <v>404</v>
      </c>
      <c r="W6" s="6">
        <v>11125.4</v>
      </c>
      <c r="X6" s="6">
        <v>280.60000000000002</v>
      </c>
      <c r="Y6" s="6">
        <v>102.8</v>
      </c>
      <c r="Z6" s="6">
        <v>447.1</v>
      </c>
      <c r="AA6" s="6">
        <v>276.3</v>
      </c>
      <c r="AB6" s="6">
        <v>672.8</v>
      </c>
      <c r="AC6" s="6">
        <v>55.7</v>
      </c>
      <c r="AD6" s="6">
        <v>79.099999999999994</v>
      </c>
      <c r="AE6" s="6">
        <v>584</v>
      </c>
      <c r="AF6" s="6">
        <v>56.9</v>
      </c>
      <c r="AG6" s="6">
        <v>59.1</v>
      </c>
      <c r="AH6" s="6">
        <v>87.1</v>
      </c>
      <c r="AI6" s="6">
        <v>1773.7</v>
      </c>
      <c r="AJ6" s="6">
        <v>974.5</v>
      </c>
      <c r="AK6" s="6">
        <v>3391.9</v>
      </c>
      <c r="AL6" s="6">
        <v>396.2</v>
      </c>
      <c r="AM6" s="6">
        <v>335</v>
      </c>
      <c r="AN6" s="6">
        <v>78</v>
      </c>
      <c r="AO6" s="6">
        <v>1233.7</v>
      </c>
      <c r="AP6" s="6">
        <v>45679.6</v>
      </c>
      <c r="AQ6" s="6">
        <v>6684.9</v>
      </c>
      <c r="AR6" s="6">
        <v>337.1</v>
      </c>
      <c r="AS6" s="6">
        <v>12289.3</v>
      </c>
      <c r="AT6" s="6">
        <v>1759.7</v>
      </c>
      <c r="AU6" s="6">
        <v>2580.4</v>
      </c>
      <c r="AV6" s="6">
        <v>308.10000000000002</v>
      </c>
      <c r="AW6" s="6">
        <v>553.5</v>
      </c>
      <c r="AX6" s="6">
        <v>695.1</v>
      </c>
      <c r="AY6" s="6">
        <v>931.4</v>
      </c>
      <c r="AZ6" s="6">
        <v>13777.7</v>
      </c>
      <c r="BA6" s="6">
        <v>1145.4000000000001</v>
      </c>
      <c r="BB6" s="6">
        <v>133.80000000000001</v>
      </c>
      <c r="BC6" s="6">
        <v>1722.8</v>
      </c>
      <c r="BD6" s="6">
        <v>17247.400000000001</v>
      </c>
      <c r="BE6" s="6">
        <v>642.6</v>
      </c>
      <c r="BF6" s="6">
        <v>180.9</v>
      </c>
      <c r="BG6" s="6">
        <v>1192.5</v>
      </c>
      <c r="BH6" s="6">
        <v>2346.8000000000002</v>
      </c>
      <c r="BI6" s="6">
        <v>570.20000000000005</v>
      </c>
      <c r="BJ6" s="6">
        <v>250.9</v>
      </c>
      <c r="BK6" s="6">
        <v>553.70000000000005</v>
      </c>
      <c r="BL6" s="6">
        <v>1028.5999999999999</v>
      </c>
      <c r="BM6" s="6">
        <v>2199</v>
      </c>
      <c r="BN6" s="6">
        <v>2718.6</v>
      </c>
      <c r="BO6" s="6">
        <v>163.30000000000001</v>
      </c>
      <c r="BP6" s="6">
        <v>220.5</v>
      </c>
      <c r="BQ6" s="6">
        <v>58893.2</v>
      </c>
      <c r="BR6" s="6">
        <v>3436.6</v>
      </c>
      <c r="BS6" s="6">
        <v>55456.6</v>
      </c>
      <c r="BT6" s="6">
        <v>29951.4</v>
      </c>
      <c r="BU6" s="6">
        <v>653.79999999999995</v>
      </c>
      <c r="BV6" s="6">
        <v>1089</v>
      </c>
      <c r="BW6" s="6">
        <v>410.4</v>
      </c>
      <c r="BX6" s="6">
        <v>325.2</v>
      </c>
      <c r="BY6" s="6">
        <v>2695.9</v>
      </c>
      <c r="BZ6" s="6">
        <v>6476.6</v>
      </c>
      <c r="CA6" s="6">
        <v>681.6</v>
      </c>
      <c r="CB6" s="6">
        <v>437.1</v>
      </c>
      <c r="CC6" s="6">
        <v>2914.8</v>
      </c>
      <c r="CD6" s="6">
        <v>1144.0999999999999</v>
      </c>
      <c r="CE6" s="6">
        <v>494.8</v>
      </c>
      <c r="CF6" s="6">
        <v>522</v>
      </c>
      <c r="CG6" s="6">
        <v>3954.7</v>
      </c>
      <c r="CH6" s="6">
        <v>614.5</v>
      </c>
      <c r="CI6" s="6">
        <v>564.6</v>
      </c>
      <c r="CJ6" s="6">
        <v>2135.1</v>
      </c>
      <c r="CK6" s="6">
        <v>4703.1000000000004</v>
      </c>
      <c r="CL6" s="73">
        <v>2764.0000000000073</v>
      </c>
      <c r="CM6" s="73">
        <v>4138.8</v>
      </c>
      <c r="CN6" s="73">
        <v>11034.199999999997</v>
      </c>
      <c r="CO6" s="73">
        <v>11034.100000000002</v>
      </c>
      <c r="CP6" s="73">
        <v>2855.4000000000015</v>
      </c>
      <c r="CQ6" s="83"/>
      <c r="CR6" s="83"/>
      <c r="CS6" s="83"/>
      <c r="CT6" s="83"/>
      <c r="CU6" s="83"/>
      <c r="CV6" s="83"/>
    </row>
    <row r="7" spans="1:100" x14ac:dyDescent="0.25">
      <c r="A7" s="1" t="s">
        <v>28</v>
      </c>
      <c r="B7" s="6">
        <v>193559.5</v>
      </c>
      <c r="C7" s="6">
        <v>24707.599999999999</v>
      </c>
      <c r="D7" s="6">
        <v>172.8</v>
      </c>
      <c r="E7" s="6">
        <v>8458.7999999999993</v>
      </c>
      <c r="F7" s="6">
        <v>221.8</v>
      </c>
      <c r="G7" s="6">
        <v>1940.5</v>
      </c>
      <c r="H7" s="6">
        <v>588.29999999999995</v>
      </c>
      <c r="I7" s="6">
        <v>3642.3</v>
      </c>
      <c r="J7" s="6">
        <v>151.80000000000001</v>
      </c>
      <c r="K7" s="6">
        <v>404.2</v>
      </c>
      <c r="L7" s="6">
        <v>551.29999999999995</v>
      </c>
      <c r="M7" s="6">
        <v>3077.8</v>
      </c>
      <c r="N7" s="6">
        <v>124.9</v>
      </c>
      <c r="O7" s="6">
        <v>1285.7</v>
      </c>
      <c r="P7" s="6">
        <v>383.2</v>
      </c>
      <c r="Q7" s="6">
        <v>2157.8000000000002</v>
      </c>
      <c r="R7" s="6">
        <v>280.2</v>
      </c>
      <c r="S7" s="6">
        <v>387.7</v>
      </c>
      <c r="T7" s="6">
        <v>2499.3000000000002</v>
      </c>
      <c r="U7" s="6">
        <v>2096.9</v>
      </c>
      <c r="V7" s="6">
        <v>402.5</v>
      </c>
      <c r="W7" s="6">
        <v>11762.4</v>
      </c>
      <c r="X7" s="6">
        <v>294.89999999999998</v>
      </c>
      <c r="Y7" s="6">
        <v>112.2</v>
      </c>
      <c r="Z7" s="6">
        <v>473.2</v>
      </c>
      <c r="AA7" s="6">
        <v>282</v>
      </c>
      <c r="AB7" s="6">
        <v>675.3</v>
      </c>
      <c r="AC7" s="6">
        <v>60.5</v>
      </c>
      <c r="AD7" s="6">
        <v>82.3</v>
      </c>
      <c r="AE7" s="6">
        <v>583.70000000000005</v>
      </c>
      <c r="AF7" s="6">
        <v>58.6</v>
      </c>
      <c r="AG7" s="6">
        <v>66.7</v>
      </c>
      <c r="AH7" s="6">
        <v>85.7</v>
      </c>
      <c r="AI7" s="6">
        <v>1791.4</v>
      </c>
      <c r="AJ7" s="6">
        <v>1072.4000000000001</v>
      </c>
      <c r="AK7" s="6">
        <v>3604.3</v>
      </c>
      <c r="AL7" s="6">
        <v>417.6</v>
      </c>
      <c r="AM7" s="6">
        <v>347.4</v>
      </c>
      <c r="AN7" s="6">
        <v>76.2</v>
      </c>
      <c r="AO7" s="6">
        <v>1423.3</v>
      </c>
      <c r="AP7" s="6">
        <v>47292.2</v>
      </c>
      <c r="AQ7" s="6">
        <v>6899.6</v>
      </c>
      <c r="AR7" s="6">
        <v>363.8</v>
      </c>
      <c r="AS7" s="6">
        <v>12523.4</v>
      </c>
      <c r="AT7" s="6">
        <v>1835.3</v>
      </c>
      <c r="AU7" s="6">
        <v>2654.7</v>
      </c>
      <c r="AV7" s="6">
        <v>308.2</v>
      </c>
      <c r="AW7" s="6">
        <v>543.9</v>
      </c>
      <c r="AX7" s="6">
        <v>723.1</v>
      </c>
      <c r="AY7" s="6">
        <v>966.2</v>
      </c>
      <c r="AZ7" s="6">
        <v>14386.4</v>
      </c>
      <c r="BA7" s="6">
        <v>1199.5999999999999</v>
      </c>
      <c r="BB7" s="6">
        <v>155.5</v>
      </c>
      <c r="BC7" s="6">
        <v>1917</v>
      </c>
      <c r="BD7" s="6">
        <v>18089.3</v>
      </c>
      <c r="BE7" s="6">
        <v>696</v>
      </c>
      <c r="BF7" s="6">
        <v>163</v>
      </c>
      <c r="BG7" s="6">
        <v>1267.9000000000001</v>
      </c>
      <c r="BH7" s="6">
        <v>2368.8000000000002</v>
      </c>
      <c r="BI7" s="6">
        <v>586.1</v>
      </c>
      <c r="BJ7" s="6">
        <v>274.2</v>
      </c>
      <c r="BK7" s="6">
        <v>576.5</v>
      </c>
      <c r="BL7" s="6">
        <v>1191.0999999999999</v>
      </c>
      <c r="BM7" s="6">
        <v>2265.9</v>
      </c>
      <c r="BN7" s="6">
        <v>2898.3</v>
      </c>
      <c r="BO7" s="6">
        <v>169.9</v>
      </c>
      <c r="BP7" s="6">
        <v>237.1</v>
      </c>
      <c r="BQ7" s="6">
        <v>58845.2</v>
      </c>
      <c r="BR7" s="6">
        <v>3435.7</v>
      </c>
      <c r="BS7" s="6">
        <v>55409.5</v>
      </c>
      <c r="BT7" s="6">
        <v>30363.5</v>
      </c>
      <c r="BU7" s="6">
        <v>636.70000000000005</v>
      </c>
      <c r="BV7" s="6">
        <v>1103.7</v>
      </c>
      <c r="BW7" s="6">
        <v>400.1</v>
      </c>
      <c r="BX7" s="6">
        <v>332.3</v>
      </c>
      <c r="BY7" s="6">
        <v>2711.8</v>
      </c>
      <c r="BZ7" s="6">
        <v>6650.1</v>
      </c>
      <c r="CA7" s="6">
        <v>674.2</v>
      </c>
      <c r="CB7" s="6">
        <v>428</v>
      </c>
      <c r="CC7" s="6">
        <v>2919.8</v>
      </c>
      <c r="CD7" s="6">
        <v>1127.9000000000001</v>
      </c>
      <c r="CE7" s="6">
        <v>494.5</v>
      </c>
      <c r="CF7" s="6">
        <v>505.8</v>
      </c>
      <c r="CG7" s="6">
        <v>3979.7</v>
      </c>
      <c r="CH7" s="6">
        <v>598</v>
      </c>
      <c r="CI7" s="6">
        <v>573.70000000000005</v>
      </c>
      <c r="CJ7" s="6">
        <v>2307.6</v>
      </c>
      <c r="CK7" s="6">
        <v>4786</v>
      </c>
      <c r="CL7" s="73">
        <v>2935.6999999999971</v>
      </c>
      <c r="CM7" s="73">
        <v>4241.1999999999989</v>
      </c>
      <c r="CN7" s="73">
        <v>11492</v>
      </c>
      <c r="CO7" s="73">
        <v>11441</v>
      </c>
      <c r="CP7" s="73">
        <v>3010.5999999999985</v>
      </c>
      <c r="CQ7" s="83"/>
      <c r="CR7" s="83"/>
      <c r="CS7" s="83"/>
      <c r="CT7" s="83"/>
      <c r="CU7" s="83"/>
      <c r="CV7" s="83"/>
    </row>
    <row r="8" spans="1:100" x14ac:dyDescent="0.25">
      <c r="A8" s="1" t="s">
        <v>29</v>
      </c>
      <c r="B8" s="6">
        <v>198910.5</v>
      </c>
      <c r="C8" s="6">
        <v>25246.7</v>
      </c>
      <c r="D8" s="6">
        <v>186.8</v>
      </c>
      <c r="E8" s="6">
        <v>9262.2000000000007</v>
      </c>
      <c r="F8" s="6">
        <v>224.9</v>
      </c>
      <c r="G8" s="6">
        <v>1886.4</v>
      </c>
      <c r="H8" s="6">
        <v>546.4</v>
      </c>
      <c r="I8" s="6">
        <v>3527.4</v>
      </c>
      <c r="J8" s="6">
        <v>164.3</v>
      </c>
      <c r="K8" s="6">
        <v>418.5</v>
      </c>
      <c r="L8" s="6">
        <v>614.1</v>
      </c>
      <c r="M8" s="6">
        <v>2898.5</v>
      </c>
      <c r="N8" s="6">
        <v>128.69999999999999</v>
      </c>
      <c r="O8" s="6">
        <v>1193.4000000000001</v>
      </c>
      <c r="P8" s="6">
        <v>366.5</v>
      </c>
      <c r="Q8" s="6">
        <v>2236.9</v>
      </c>
      <c r="R8" s="6">
        <v>287.10000000000002</v>
      </c>
      <c r="S8" s="6">
        <v>403.1</v>
      </c>
      <c r="T8" s="6">
        <v>2517.1999999999998</v>
      </c>
      <c r="U8" s="6">
        <v>2108.9</v>
      </c>
      <c r="V8" s="6">
        <v>408.3</v>
      </c>
      <c r="W8" s="6">
        <v>12456.6</v>
      </c>
      <c r="X8" s="6">
        <v>314.7</v>
      </c>
      <c r="Y8" s="6">
        <v>116.2</v>
      </c>
      <c r="Z8" s="6">
        <v>502</v>
      </c>
      <c r="AA8" s="6">
        <v>289.39999999999998</v>
      </c>
      <c r="AB8" s="6">
        <v>674.4</v>
      </c>
      <c r="AC8" s="6">
        <v>63.5</v>
      </c>
      <c r="AD8" s="6">
        <v>88.1</v>
      </c>
      <c r="AE8" s="6">
        <v>581</v>
      </c>
      <c r="AF8" s="6">
        <v>69</v>
      </c>
      <c r="AG8" s="6">
        <v>75.2</v>
      </c>
      <c r="AH8" s="6">
        <v>84.7</v>
      </c>
      <c r="AI8" s="6">
        <v>1903.7</v>
      </c>
      <c r="AJ8" s="6">
        <v>1171.8</v>
      </c>
      <c r="AK8" s="6">
        <v>3799.3</v>
      </c>
      <c r="AL8" s="6">
        <v>436.4</v>
      </c>
      <c r="AM8" s="6">
        <v>356.2</v>
      </c>
      <c r="AN8" s="6">
        <v>75.400000000000006</v>
      </c>
      <c r="AO8" s="6">
        <v>1591.9</v>
      </c>
      <c r="AP8" s="6">
        <v>49737.2</v>
      </c>
      <c r="AQ8" s="6">
        <v>7097.7</v>
      </c>
      <c r="AR8" s="6">
        <v>395.8</v>
      </c>
      <c r="AS8" s="6">
        <v>13031.7</v>
      </c>
      <c r="AT8" s="6">
        <v>1958.2</v>
      </c>
      <c r="AU8" s="6">
        <v>2744.2</v>
      </c>
      <c r="AV8" s="6">
        <v>313.89999999999998</v>
      </c>
      <c r="AW8" s="6">
        <v>560.79999999999995</v>
      </c>
      <c r="AX8" s="6">
        <v>765.6</v>
      </c>
      <c r="AY8" s="6">
        <v>989</v>
      </c>
      <c r="AZ8" s="6">
        <v>15445</v>
      </c>
      <c r="BA8" s="6">
        <v>1282.9000000000001</v>
      </c>
      <c r="BB8" s="6">
        <v>176.9</v>
      </c>
      <c r="BC8" s="6">
        <v>2094.6999999999998</v>
      </c>
      <c r="BD8" s="6">
        <v>18810.5</v>
      </c>
      <c r="BE8" s="6">
        <v>749.5</v>
      </c>
      <c r="BF8" s="6">
        <v>149.5</v>
      </c>
      <c r="BG8" s="6">
        <v>1373.8</v>
      </c>
      <c r="BH8" s="6">
        <v>2391.9</v>
      </c>
      <c r="BI8" s="6">
        <v>571.4</v>
      </c>
      <c r="BJ8" s="6">
        <v>293</v>
      </c>
      <c r="BK8" s="6">
        <v>600.70000000000005</v>
      </c>
      <c r="BL8" s="6">
        <v>1115.3</v>
      </c>
      <c r="BM8" s="6">
        <v>2389.9</v>
      </c>
      <c r="BN8" s="6">
        <v>3081.2</v>
      </c>
      <c r="BO8" s="6">
        <v>177.4</v>
      </c>
      <c r="BP8" s="6">
        <v>253.1</v>
      </c>
      <c r="BQ8" s="6">
        <v>58730.400000000001</v>
      </c>
      <c r="BR8" s="6">
        <v>3411.9</v>
      </c>
      <c r="BS8" s="6">
        <v>55318.5</v>
      </c>
      <c r="BT8" s="6">
        <v>31411.8</v>
      </c>
      <c r="BU8" s="6">
        <v>627.20000000000005</v>
      </c>
      <c r="BV8" s="6">
        <v>1130.2</v>
      </c>
      <c r="BW8" s="6">
        <v>435.2</v>
      </c>
      <c r="BX8" s="6">
        <v>345.4</v>
      </c>
      <c r="BY8" s="6">
        <v>2742.5</v>
      </c>
      <c r="BZ8" s="6">
        <v>7253</v>
      </c>
      <c r="CA8" s="6">
        <v>669.4</v>
      </c>
      <c r="CB8" s="6">
        <v>445.4</v>
      </c>
      <c r="CC8" s="6">
        <v>2957.9</v>
      </c>
      <c r="CD8" s="6">
        <v>1162.0999999999999</v>
      </c>
      <c r="CE8" s="6">
        <v>509.9</v>
      </c>
      <c r="CF8" s="6">
        <v>499.7</v>
      </c>
      <c r="CG8" s="6">
        <v>4000.2</v>
      </c>
      <c r="CH8" s="6">
        <v>622.70000000000005</v>
      </c>
      <c r="CI8" s="6">
        <v>572.5</v>
      </c>
      <c r="CJ8" s="6">
        <v>2519.3000000000002</v>
      </c>
      <c r="CK8" s="6">
        <v>4785.5</v>
      </c>
      <c r="CL8" s="73">
        <v>3162.8999999999942</v>
      </c>
      <c r="CM8" s="73">
        <v>4433.1000000000004</v>
      </c>
      <c r="CN8" s="73">
        <v>12027.69999999999</v>
      </c>
      <c r="CO8" s="73">
        <v>11682.400000000001</v>
      </c>
      <c r="CP8" s="73">
        <v>3103.2999999999993</v>
      </c>
      <c r="CQ8" s="83"/>
      <c r="CR8" s="83"/>
      <c r="CS8" s="83"/>
      <c r="CT8" s="83"/>
      <c r="CU8" s="83"/>
      <c r="CV8" s="83"/>
    </row>
    <row r="9" spans="1:100" x14ac:dyDescent="0.25">
      <c r="A9" s="1" t="s">
        <v>30</v>
      </c>
      <c r="B9" s="6">
        <v>203134.1</v>
      </c>
      <c r="C9" s="6">
        <v>26693.599999999999</v>
      </c>
      <c r="D9" s="6">
        <v>195.1</v>
      </c>
      <c r="E9" s="6">
        <v>10093.799999999999</v>
      </c>
      <c r="F9" s="6">
        <v>222.5</v>
      </c>
      <c r="G9" s="6">
        <v>1940.8</v>
      </c>
      <c r="H9" s="6">
        <v>586.79999999999995</v>
      </c>
      <c r="I9" s="6">
        <v>3702.5</v>
      </c>
      <c r="J9" s="6">
        <v>202.4</v>
      </c>
      <c r="K9" s="6">
        <v>432.2</v>
      </c>
      <c r="L9" s="6">
        <v>688.3</v>
      </c>
      <c r="M9" s="6">
        <v>2905.2</v>
      </c>
      <c r="N9" s="6">
        <v>130.6</v>
      </c>
      <c r="O9" s="6">
        <v>1165</v>
      </c>
      <c r="P9" s="6">
        <v>351.4</v>
      </c>
      <c r="Q9" s="6">
        <v>2416</v>
      </c>
      <c r="R9" s="6">
        <v>294.5</v>
      </c>
      <c r="S9" s="6">
        <v>417.1</v>
      </c>
      <c r="T9" s="6">
        <v>2489.4</v>
      </c>
      <c r="U9" s="6">
        <v>2079.8000000000002</v>
      </c>
      <c r="V9" s="6">
        <v>409.6</v>
      </c>
      <c r="W9" s="6">
        <v>13192.2</v>
      </c>
      <c r="X9" s="6">
        <v>328.1</v>
      </c>
      <c r="Y9" s="6">
        <v>123.8</v>
      </c>
      <c r="Z9" s="6">
        <v>520.9</v>
      </c>
      <c r="AA9" s="6">
        <v>301.3</v>
      </c>
      <c r="AB9" s="6">
        <v>679.4</v>
      </c>
      <c r="AC9" s="6">
        <v>66.8</v>
      </c>
      <c r="AD9" s="6">
        <v>93</v>
      </c>
      <c r="AE9" s="6">
        <v>586.29999999999995</v>
      </c>
      <c r="AF9" s="6">
        <v>71.099999999999994</v>
      </c>
      <c r="AG9" s="6">
        <v>78.599999999999994</v>
      </c>
      <c r="AH9" s="6">
        <v>85.3</v>
      </c>
      <c r="AI9" s="6">
        <v>2047.1</v>
      </c>
      <c r="AJ9" s="6">
        <v>1306.5</v>
      </c>
      <c r="AK9" s="6">
        <v>4044.4</v>
      </c>
      <c r="AL9" s="6">
        <v>458.8</v>
      </c>
      <c r="AM9" s="6">
        <v>365.9</v>
      </c>
      <c r="AN9" s="6">
        <v>74.599999999999994</v>
      </c>
      <c r="AO9" s="6">
        <v>1676.9</v>
      </c>
      <c r="AP9" s="6">
        <v>51210.400000000001</v>
      </c>
      <c r="AQ9" s="6">
        <v>7079</v>
      </c>
      <c r="AR9" s="6">
        <v>438.2</v>
      </c>
      <c r="AS9" s="6">
        <v>13551.7</v>
      </c>
      <c r="AT9" s="6">
        <v>2074.8000000000002</v>
      </c>
      <c r="AU9" s="6">
        <v>2811.9</v>
      </c>
      <c r="AV9" s="6">
        <v>317.10000000000002</v>
      </c>
      <c r="AW9" s="6">
        <v>581.4</v>
      </c>
      <c r="AX9" s="6">
        <v>797.2</v>
      </c>
      <c r="AY9" s="6">
        <v>1017.7</v>
      </c>
      <c r="AZ9" s="6">
        <v>15759</v>
      </c>
      <c r="BA9" s="6">
        <v>1393.8</v>
      </c>
      <c r="BB9" s="6">
        <v>200.4</v>
      </c>
      <c r="BC9" s="6">
        <v>2227.5</v>
      </c>
      <c r="BD9" s="6">
        <v>19759.599999999999</v>
      </c>
      <c r="BE9" s="6">
        <v>787</v>
      </c>
      <c r="BF9" s="6">
        <v>155.30000000000001</v>
      </c>
      <c r="BG9" s="6">
        <v>1495.1</v>
      </c>
      <c r="BH9" s="6">
        <v>2421.4</v>
      </c>
      <c r="BI9" s="6">
        <v>567.4</v>
      </c>
      <c r="BJ9" s="6">
        <v>305</v>
      </c>
      <c r="BK9" s="6">
        <v>620.9</v>
      </c>
      <c r="BL9" s="6">
        <v>1148</v>
      </c>
      <c r="BM9" s="6">
        <v>2512.8000000000002</v>
      </c>
      <c r="BN9" s="6">
        <v>3274.5</v>
      </c>
      <c r="BO9" s="6">
        <v>186</v>
      </c>
      <c r="BP9" s="6">
        <v>262.7</v>
      </c>
      <c r="BQ9" s="6">
        <v>57767</v>
      </c>
      <c r="BR9" s="6">
        <v>3367.3</v>
      </c>
      <c r="BS9" s="6">
        <v>54399.8</v>
      </c>
      <c r="BT9" s="6">
        <v>32021.9</v>
      </c>
      <c r="BU9" s="6">
        <v>619.5</v>
      </c>
      <c r="BV9" s="6">
        <v>1154.4000000000001</v>
      </c>
      <c r="BW9" s="6">
        <v>440.6</v>
      </c>
      <c r="BX9" s="6">
        <v>343.6</v>
      </c>
      <c r="BY9" s="6">
        <v>2773.2</v>
      </c>
      <c r="BZ9" s="6">
        <v>7535.4</v>
      </c>
      <c r="CA9" s="6">
        <v>661.7</v>
      </c>
      <c r="CB9" s="6">
        <v>457.1</v>
      </c>
      <c r="CC9" s="6">
        <v>2966.2</v>
      </c>
      <c r="CD9" s="6">
        <v>1179.3</v>
      </c>
      <c r="CE9" s="6">
        <v>528.79999999999995</v>
      </c>
      <c r="CF9" s="6">
        <v>498.3</v>
      </c>
      <c r="CG9" s="6">
        <v>4006.2</v>
      </c>
      <c r="CH9" s="6">
        <v>619.5</v>
      </c>
      <c r="CI9" s="6">
        <v>577.29999999999995</v>
      </c>
      <c r="CJ9" s="6">
        <v>2742.3</v>
      </c>
      <c r="CK9" s="6">
        <v>4783.7</v>
      </c>
      <c r="CL9" s="73">
        <v>3405.9000000000015</v>
      </c>
      <c r="CM9" s="73">
        <v>4662.9000000000015</v>
      </c>
      <c r="CN9" s="73">
        <v>12545.5</v>
      </c>
      <c r="CO9" s="73">
        <v>12148.899999999998</v>
      </c>
      <c r="CP9" s="73">
        <v>3333.5999999999985</v>
      </c>
      <c r="CQ9" s="83"/>
      <c r="CR9" s="83"/>
      <c r="CS9" s="83"/>
      <c r="CT9" s="83"/>
      <c r="CU9" s="83"/>
      <c r="CV9" s="83"/>
    </row>
    <row r="10" spans="1:100" x14ac:dyDescent="0.25">
      <c r="A10" s="1" t="s">
        <v>31</v>
      </c>
      <c r="B10" s="6">
        <v>204960.3</v>
      </c>
      <c r="C10" s="6">
        <v>28086.7</v>
      </c>
      <c r="D10" s="6">
        <v>204.4</v>
      </c>
      <c r="E10" s="6">
        <v>10980.1</v>
      </c>
      <c r="F10" s="6">
        <v>218.9</v>
      </c>
      <c r="G10" s="6">
        <v>2042.7</v>
      </c>
      <c r="H10" s="6">
        <v>642.5</v>
      </c>
      <c r="I10" s="6">
        <v>3898.1</v>
      </c>
      <c r="J10" s="6">
        <v>221.8</v>
      </c>
      <c r="K10" s="6">
        <v>447.1</v>
      </c>
      <c r="L10" s="6">
        <v>746</v>
      </c>
      <c r="M10" s="6">
        <v>2885.8</v>
      </c>
      <c r="N10" s="6">
        <v>136.9</v>
      </c>
      <c r="O10" s="6">
        <v>1179.9000000000001</v>
      </c>
      <c r="P10" s="6">
        <v>340.5</v>
      </c>
      <c r="Q10" s="6">
        <v>2390</v>
      </c>
      <c r="R10" s="6">
        <v>310.89999999999998</v>
      </c>
      <c r="S10" s="6">
        <v>431.4</v>
      </c>
      <c r="T10" s="6">
        <v>2456.3000000000002</v>
      </c>
      <c r="U10" s="6">
        <v>2048.1</v>
      </c>
      <c r="V10" s="6">
        <v>408.2</v>
      </c>
      <c r="W10" s="6">
        <v>13362.1</v>
      </c>
      <c r="X10" s="6">
        <v>340.6</v>
      </c>
      <c r="Y10" s="6">
        <v>127.7</v>
      </c>
      <c r="Z10" s="6">
        <v>533.70000000000005</v>
      </c>
      <c r="AA10" s="6">
        <v>307.5</v>
      </c>
      <c r="AB10" s="6">
        <v>662</v>
      </c>
      <c r="AC10" s="6">
        <v>68.2</v>
      </c>
      <c r="AD10" s="6">
        <v>109.2</v>
      </c>
      <c r="AE10" s="6">
        <v>584.70000000000005</v>
      </c>
      <c r="AF10" s="6">
        <v>72</v>
      </c>
      <c r="AG10" s="6">
        <v>77.099999999999994</v>
      </c>
      <c r="AH10" s="6">
        <v>85.2</v>
      </c>
      <c r="AI10" s="6">
        <v>2122.6</v>
      </c>
      <c r="AJ10" s="6">
        <v>1382.4</v>
      </c>
      <c r="AK10" s="6">
        <v>4177.3999999999996</v>
      </c>
      <c r="AL10" s="6">
        <v>453.5</v>
      </c>
      <c r="AM10" s="6">
        <v>374.9</v>
      </c>
      <c r="AN10" s="6">
        <v>74.099999999999994</v>
      </c>
      <c r="AO10" s="6">
        <v>1512.9</v>
      </c>
      <c r="AP10" s="6">
        <v>51673.5</v>
      </c>
      <c r="AQ10" s="6">
        <v>6898.2</v>
      </c>
      <c r="AR10" s="6">
        <v>532.6</v>
      </c>
      <c r="AS10" s="6">
        <v>14106.9</v>
      </c>
      <c r="AT10" s="6">
        <v>2163.1999999999998</v>
      </c>
      <c r="AU10" s="6">
        <v>2909.3</v>
      </c>
      <c r="AV10" s="6">
        <v>321</v>
      </c>
      <c r="AW10" s="6">
        <v>600</v>
      </c>
      <c r="AX10" s="6">
        <v>827.2</v>
      </c>
      <c r="AY10" s="6">
        <v>1067</v>
      </c>
      <c r="AZ10" s="6">
        <v>15186.8</v>
      </c>
      <c r="BA10" s="6">
        <v>1525.9</v>
      </c>
      <c r="BB10" s="6">
        <v>226.8</v>
      </c>
      <c r="BC10" s="6">
        <v>2327.1999999999998</v>
      </c>
      <c r="BD10" s="6">
        <v>20638.599999999999</v>
      </c>
      <c r="BE10" s="6">
        <v>821.6</v>
      </c>
      <c r="BF10" s="6">
        <v>173.9</v>
      </c>
      <c r="BG10" s="6">
        <v>1627.6</v>
      </c>
      <c r="BH10" s="6">
        <v>2426.6</v>
      </c>
      <c r="BI10" s="6">
        <v>574.5</v>
      </c>
      <c r="BJ10" s="6">
        <v>316.7</v>
      </c>
      <c r="BK10" s="6">
        <v>641.6</v>
      </c>
      <c r="BL10" s="6">
        <v>1211.2</v>
      </c>
      <c r="BM10" s="6">
        <v>2629.1</v>
      </c>
      <c r="BN10" s="6">
        <v>3351.2</v>
      </c>
      <c r="BO10" s="6">
        <v>191.3</v>
      </c>
      <c r="BP10" s="6">
        <v>275.5</v>
      </c>
      <c r="BQ10" s="6">
        <v>56733.599999999999</v>
      </c>
      <c r="BR10" s="6">
        <v>3334.5</v>
      </c>
      <c r="BS10" s="6">
        <v>53399.1</v>
      </c>
      <c r="BT10" s="6">
        <v>32009.5</v>
      </c>
      <c r="BU10" s="6">
        <v>613.79999999999995</v>
      </c>
      <c r="BV10" s="6">
        <v>1162.7</v>
      </c>
      <c r="BW10" s="6">
        <v>427.6</v>
      </c>
      <c r="BX10" s="6">
        <v>332</v>
      </c>
      <c r="BY10" s="6">
        <v>2788.7</v>
      </c>
      <c r="BZ10" s="6">
        <v>7502.3</v>
      </c>
      <c r="CA10" s="6">
        <v>654.79999999999995</v>
      </c>
      <c r="CB10" s="6">
        <v>439</v>
      </c>
      <c r="CC10" s="6">
        <v>2975.3</v>
      </c>
      <c r="CD10" s="6">
        <v>1187.9000000000001</v>
      </c>
      <c r="CE10" s="6">
        <v>529.4</v>
      </c>
      <c r="CF10" s="6">
        <v>485.7</v>
      </c>
      <c r="CG10" s="6">
        <v>3884.1</v>
      </c>
      <c r="CH10" s="6">
        <v>623</v>
      </c>
      <c r="CI10" s="6">
        <v>586.4</v>
      </c>
      <c r="CJ10" s="6">
        <v>2921.5</v>
      </c>
      <c r="CK10" s="6">
        <v>4759.6000000000004</v>
      </c>
      <c r="CL10" s="73">
        <v>3586.5999999999985</v>
      </c>
      <c r="CM10" s="73">
        <v>4754.3000000000011</v>
      </c>
      <c r="CN10" s="73">
        <v>13091.599999999999</v>
      </c>
      <c r="CO10" s="73">
        <v>12711.399999999998</v>
      </c>
      <c r="CP10" s="73">
        <v>3566.7000000000007</v>
      </c>
      <c r="CQ10" s="83"/>
      <c r="CR10" s="83"/>
      <c r="CS10" s="83"/>
      <c r="CT10" s="83"/>
      <c r="CU10" s="83"/>
      <c r="CV10" s="83"/>
    </row>
    <row r="11" spans="1:100" x14ac:dyDescent="0.25">
      <c r="A11" s="1" t="s">
        <v>32</v>
      </c>
      <c r="B11" s="6">
        <v>206862.9</v>
      </c>
      <c r="C11" s="6">
        <v>29503.4</v>
      </c>
      <c r="D11" s="6">
        <v>215.7</v>
      </c>
      <c r="E11" s="6">
        <v>11674.2</v>
      </c>
      <c r="F11" s="6">
        <v>215.6</v>
      </c>
      <c r="G11" s="6">
        <v>2431.6999999999998</v>
      </c>
      <c r="H11" s="6">
        <v>678.3</v>
      </c>
      <c r="I11" s="6">
        <v>3972</v>
      </c>
      <c r="J11" s="6">
        <v>182.1</v>
      </c>
      <c r="K11" s="6">
        <v>460.8</v>
      </c>
      <c r="L11" s="6">
        <v>793.8</v>
      </c>
      <c r="M11" s="6">
        <v>3014</v>
      </c>
      <c r="N11" s="6">
        <v>137.69999999999999</v>
      </c>
      <c r="O11" s="6">
        <v>1188.5</v>
      </c>
      <c r="P11" s="6">
        <v>335.3</v>
      </c>
      <c r="Q11" s="6">
        <v>2420.4</v>
      </c>
      <c r="R11" s="6">
        <v>312</v>
      </c>
      <c r="S11" s="6">
        <v>444.3</v>
      </c>
      <c r="T11" s="6">
        <v>2473.3000000000002</v>
      </c>
      <c r="U11" s="6">
        <v>2069.9</v>
      </c>
      <c r="V11" s="6">
        <v>403.4</v>
      </c>
      <c r="W11" s="6">
        <v>12323.9</v>
      </c>
      <c r="X11" s="6">
        <v>306.2</v>
      </c>
      <c r="Y11" s="6">
        <v>127.9</v>
      </c>
      <c r="Z11" s="6">
        <v>526.5</v>
      </c>
      <c r="AA11" s="6">
        <v>247.8</v>
      </c>
      <c r="AB11" s="6">
        <v>635.4</v>
      </c>
      <c r="AC11" s="6">
        <v>64.900000000000006</v>
      </c>
      <c r="AD11" s="6">
        <v>91.8</v>
      </c>
      <c r="AE11" s="6">
        <v>566.1</v>
      </c>
      <c r="AF11" s="6">
        <v>58.5</v>
      </c>
      <c r="AG11" s="6">
        <v>65.2</v>
      </c>
      <c r="AH11" s="6">
        <v>86.5</v>
      </c>
      <c r="AI11" s="6">
        <v>2117.9</v>
      </c>
      <c r="AJ11" s="6">
        <v>1371.2</v>
      </c>
      <c r="AK11" s="6">
        <v>3558.2</v>
      </c>
      <c r="AL11" s="6">
        <v>415.3</v>
      </c>
      <c r="AM11" s="6">
        <v>372.8</v>
      </c>
      <c r="AN11" s="6">
        <v>73</v>
      </c>
      <c r="AO11" s="6">
        <v>1339.9</v>
      </c>
      <c r="AP11" s="6">
        <v>52216.5</v>
      </c>
      <c r="AQ11" s="6">
        <v>6370.7</v>
      </c>
      <c r="AR11" s="6">
        <v>629.9</v>
      </c>
      <c r="AS11" s="6">
        <v>14704.5</v>
      </c>
      <c r="AT11" s="6">
        <v>2162.6999999999998</v>
      </c>
      <c r="AU11" s="6">
        <v>2983.4</v>
      </c>
      <c r="AV11" s="6">
        <v>322.7</v>
      </c>
      <c r="AW11" s="6">
        <v>613.70000000000005</v>
      </c>
      <c r="AX11" s="6">
        <v>853.7</v>
      </c>
      <c r="AY11" s="6">
        <v>1116.0999999999999</v>
      </c>
      <c r="AZ11" s="6">
        <v>15382.1</v>
      </c>
      <c r="BA11" s="6">
        <v>1600.3</v>
      </c>
      <c r="BB11" s="6">
        <v>221.3</v>
      </c>
      <c r="BC11" s="6">
        <v>2272.5</v>
      </c>
      <c r="BD11" s="6">
        <v>21616</v>
      </c>
      <c r="BE11" s="6">
        <v>853.2</v>
      </c>
      <c r="BF11" s="6">
        <v>182.5</v>
      </c>
      <c r="BG11" s="6">
        <v>1749.3</v>
      </c>
      <c r="BH11" s="6">
        <v>2436.6999999999998</v>
      </c>
      <c r="BI11" s="6">
        <v>574.70000000000005</v>
      </c>
      <c r="BJ11" s="6">
        <v>329.7</v>
      </c>
      <c r="BK11" s="6">
        <v>659</v>
      </c>
      <c r="BL11" s="6">
        <v>1338.6</v>
      </c>
      <c r="BM11" s="6">
        <v>2741.8</v>
      </c>
      <c r="BN11" s="6">
        <v>3464.3</v>
      </c>
      <c r="BO11" s="6">
        <v>201.4</v>
      </c>
      <c r="BP11" s="6">
        <v>285.3</v>
      </c>
      <c r="BQ11" s="6">
        <v>56325.3</v>
      </c>
      <c r="BR11" s="6">
        <v>3357.1</v>
      </c>
      <c r="BS11" s="6">
        <v>52968.2</v>
      </c>
      <c r="BT11" s="6">
        <v>32404.5</v>
      </c>
      <c r="BU11" s="6">
        <v>611.29999999999995</v>
      </c>
      <c r="BV11" s="6">
        <v>1164.7</v>
      </c>
      <c r="BW11" s="6">
        <v>403.3</v>
      </c>
      <c r="BX11" s="6">
        <v>328.5</v>
      </c>
      <c r="BY11" s="6">
        <v>2856.4</v>
      </c>
      <c r="BZ11" s="6">
        <v>7724.5</v>
      </c>
      <c r="CA11" s="6">
        <v>646.20000000000005</v>
      </c>
      <c r="CB11" s="6">
        <v>414.9</v>
      </c>
      <c r="CC11" s="6">
        <v>3000.4</v>
      </c>
      <c r="CD11" s="6">
        <v>1195.0999999999999</v>
      </c>
      <c r="CE11" s="6">
        <v>517.9</v>
      </c>
      <c r="CF11" s="6">
        <v>481.6</v>
      </c>
      <c r="CG11" s="6">
        <v>3802.9</v>
      </c>
      <c r="CH11" s="6">
        <v>637.70000000000005</v>
      </c>
      <c r="CI11" s="6">
        <v>587.1</v>
      </c>
      <c r="CJ11" s="6">
        <v>3054.4</v>
      </c>
      <c r="CK11" s="6">
        <v>4841.3</v>
      </c>
      <c r="CL11" s="73">
        <v>3708.6000000000022</v>
      </c>
      <c r="CM11" s="73">
        <v>4622.3999999999996</v>
      </c>
      <c r="CN11" s="73">
        <v>13375.199999999997</v>
      </c>
      <c r="CO11" s="73">
        <v>13383.7</v>
      </c>
      <c r="CP11" s="73">
        <v>3653.2000000000007</v>
      </c>
      <c r="CQ11" s="83"/>
      <c r="CR11" s="83"/>
      <c r="CS11" s="83"/>
      <c r="CT11" s="83"/>
      <c r="CU11" s="83"/>
      <c r="CV11" s="83"/>
    </row>
    <row r="12" spans="1:100" x14ac:dyDescent="0.25">
      <c r="A12" s="1" t="s">
        <v>33</v>
      </c>
      <c r="B12" s="6">
        <v>210420.8</v>
      </c>
      <c r="C12" s="6">
        <v>30796.5</v>
      </c>
      <c r="D12" s="6">
        <v>227.8</v>
      </c>
      <c r="E12" s="6">
        <v>12040.3</v>
      </c>
      <c r="F12" s="6">
        <v>214.3</v>
      </c>
      <c r="G12" s="6">
        <v>2754</v>
      </c>
      <c r="H12" s="6">
        <v>717.9</v>
      </c>
      <c r="I12" s="6">
        <v>4076.7</v>
      </c>
      <c r="J12" s="6">
        <v>176.2</v>
      </c>
      <c r="K12" s="6">
        <v>477.5</v>
      </c>
      <c r="L12" s="6">
        <v>837</v>
      </c>
      <c r="M12" s="6">
        <v>3278.7</v>
      </c>
      <c r="N12" s="6">
        <v>138.69999999999999</v>
      </c>
      <c r="O12" s="6">
        <v>1225.7</v>
      </c>
      <c r="P12" s="6">
        <v>332.9</v>
      </c>
      <c r="Q12" s="6">
        <v>2456.6999999999998</v>
      </c>
      <c r="R12" s="6">
        <v>302</v>
      </c>
      <c r="S12" s="6">
        <v>462.6</v>
      </c>
      <c r="T12" s="6">
        <v>2482</v>
      </c>
      <c r="U12" s="6">
        <v>2083.3000000000002</v>
      </c>
      <c r="V12" s="6">
        <v>398.7</v>
      </c>
      <c r="W12" s="6">
        <v>12821.8</v>
      </c>
      <c r="X12" s="6">
        <v>362.4</v>
      </c>
      <c r="Y12" s="6">
        <v>124.8</v>
      </c>
      <c r="Z12" s="6">
        <v>513.70000000000005</v>
      </c>
      <c r="AA12" s="6">
        <v>220.6</v>
      </c>
      <c r="AB12" s="6">
        <v>606.70000000000005</v>
      </c>
      <c r="AC12" s="6">
        <v>61.2</v>
      </c>
      <c r="AD12" s="6">
        <v>118.3</v>
      </c>
      <c r="AE12" s="6">
        <v>538.29999999999995</v>
      </c>
      <c r="AF12" s="6">
        <v>55.4</v>
      </c>
      <c r="AG12" s="6">
        <v>65.8</v>
      </c>
      <c r="AH12" s="6">
        <v>87.2</v>
      </c>
      <c r="AI12" s="6">
        <v>2119.9</v>
      </c>
      <c r="AJ12" s="6">
        <v>1245.7</v>
      </c>
      <c r="AK12" s="6">
        <v>4180.5</v>
      </c>
      <c r="AL12" s="6">
        <v>403.5</v>
      </c>
      <c r="AM12" s="6">
        <v>368.4</v>
      </c>
      <c r="AN12" s="6">
        <v>71.099999999999994</v>
      </c>
      <c r="AO12" s="6">
        <v>1385.9</v>
      </c>
      <c r="AP12" s="6">
        <v>53460.9</v>
      </c>
      <c r="AQ12" s="6">
        <v>5977.5</v>
      </c>
      <c r="AR12" s="6">
        <v>727</v>
      </c>
      <c r="AS12" s="6">
        <v>15910.6</v>
      </c>
      <c r="AT12" s="6">
        <v>2246.3000000000002</v>
      </c>
      <c r="AU12" s="6">
        <v>3041.8</v>
      </c>
      <c r="AV12" s="6">
        <v>325.39999999999998</v>
      </c>
      <c r="AW12" s="6">
        <v>645.29999999999995</v>
      </c>
      <c r="AX12" s="6">
        <v>879.4</v>
      </c>
      <c r="AY12" s="6">
        <v>1177.2</v>
      </c>
      <c r="AZ12" s="6">
        <v>15462.8</v>
      </c>
      <c r="BA12" s="6">
        <v>1698.1</v>
      </c>
      <c r="BB12" s="6">
        <v>288.89999999999998</v>
      </c>
      <c r="BC12" s="6">
        <v>2110.8000000000002</v>
      </c>
      <c r="BD12" s="6">
        <v>21787.4</v>
      </c>
      <c r="BE12" s="6">
        <v>881.4</v>
      </c>
      <c r="BF12" s="6">
        <v>196.6</v>
      </c>
      <c r="BG12" s="6">
        <v>1878.9</v>
      </c>
      <c r="BH12" s="6">
        <v>2474.6</v>
      </c>
      <c r="BI12" s="6">
        <v>591.6</v>
      </c>
      <c r="BJ12" s="6">
        <v>342.8</v>
      </c>
      <c r="BK12" s="6">
        <v>680.8</v>
      </c>
      <c r="BL12" s="6">
        <v>1418.4</v>
      </c>
      <c r="BM12" s="6">
        <v>2017.9</v>
      </c>
      <c r="BN12" s="6">
        <v>3589.3</v>
      </c>
      <c r="BO12" s="6">
        <v>212.6</v>
      </c>
      <c r="BP12" s="6">
        <v>296.3</v>
      </c>
      <c r="BQ12" s="6">
        <v>56257.9</v>
      </c>
      <c r="BR12" s="6">
        <v>3320.7</v>
      </c>
      <c r="BS12" s="6">
        <v>52937.2</v>
      </c>
      <c r="BT12" s="6">
        <v>32814.400000000001</v>
      </c>
      <c r="BU12" s="6">
        <v>596.5</v>
      </c>
      <c r="BV12" s="6">
        <v>1178.8</v>
      </c>
      <c r="BW12" s="6">
        <v>398.8</v>
      </c>
      <c r="BX12" s="6">
        <v>319</v>
      </c>
      <c r="BY12" s="6">
        <v>2928.1</v>
      </c>
      <c r="BZ12" s="6">
        <v>7881.9</v>
      </c>
      <c r="CA12" s="6">
        <v>616.9</v>
      </c>
      <c r="CB12" s="6">
        <v>399.3</v>
      </c>
      <c r="CC12" s="6">
        <v>3016</v>
      </c>
      <c r="CD12" s="6">
        <v>1194.7</v>
      </c>
      <c r="CE12" s="6">
        <v>519.29999999999995</v>
      </c>
      <c r="CF12" s="6">
        <v>471.1</v>
      </c>
      <c r="CG12" s="6">
        <v>3749.3</v>
      </c>
      <c r="CH12" s="6">
        <v>649.9</v>
      </c>
      <c r="CI12" s="6">
        <v>591.9</v>
      </c>
      <c r="CJ12" s="6">
        <v>3206.5</v>
      </c>
      <c r="CK12" s="6">
        <v>4959.2</v>
      </c>
      <c r="CL12" s="73">
        <v>3862.9999999999964</v>
      </c>
      <c r="CM12" s="73">
        <v>4618.7999999999993</v>
      </c>
      <c r="CN12" s="73">
        <v>13574.800000000003</v>
      </c>
      <c r="CO12" s="73">
        <v>13216.800000000001</v>
      </c>
      <c r="CP12" s="73">
        <v>3800.9999999999964</v>
      </c>
      <c r="CQ12" s="83"/>
      <c r="CR12" s="83"/>
      <c r="CS12" s="83"/>
      <c r="CT12" s="83"/>
      <c r="CU12" s="83"/>
      <c r="CV12" s="83"/>
    </row>
    <row r="13" spans="1:100" x14ac:dyDescent="0.25">
      <c r="A13" s="1" t="s">
        <v>34</v>
      </c>
      <c r="B13" s="6">
        <v>212949.1</v>
      </c>
      <c r="C13" s="6">
        <v>31845.5</v>
      </c>
      <c r="D13" s="6">
        <v>245.4</v>
      </c>
      <c r="E13" s="6">
        <v>12542.6</v>
      </c>
      <c r="F13" s="6">
        <v>215.2</v>
      </c>
      <c r="G13" s="6">
        <v>3113.5</v>
      </c>
      <c r="H13" s="6">
        <v>757.7</v>
      </c>
      <c r="I13" s="6">
        <v>4125.7</v>
      </c>
      <c r="J13" s="6">
        <v>179.4</v>
      </c>
      <c r="K13" s="6">
        <v>489.3</v>
      </c>
      <c r="L13" s="6">
        <v>885.2</v>
      </c>
      <c r="M13" s="6">
        <v>3134</v>
      </c>
      <c r="N13" s="6">
        <v>137.4</v>
      </c>
      <c r="O13" s="6">
        <v>1295.7</v>
      </c>
      <c r="P13" s="6">
        <v>331.9</v>
      </c>
      <c r="Q13" s="6">
        <v>2471.1</v>
      </c>
      <c r="R13" s="6">
        <v>300.7</v>
      </c>
      <c r="S13" s="6">
        <v>497.5</v>
      </c>
      <c r="T13" s="6">
        <v>2461.3000000000002</v>
      </c>
      <c r="U13" s="6">
        <v>2067.4</v>
      </c>
      <c r="V13" s="6">
        <v>393.9</v>
      </c>
      <c r="W13" s="6">
        <v>12634.1</v>
      </c>
      <c r="X13" s="6">
        <v>384</v>
      </c>
      <c r="Y13" s="6">
        <v>125.7</v>
      </c>
      <c r="Z13" s="6">
        <v>512</v>
      </c>
      <c r="AA13" s="6">
        <v>193.9</v>
      </c>
      <c r="AB13" s="6">
        <v>592.9</v>
      </c>
      <c r="AC13" s="6">
        <v>61.8</v>
      </c>
      <c r="AD13" s="6">
        <v>122.9</v>
      </c>
      <c r="AE13" s="6">
        <v>515.5</v>
      </c>
      <c r="AF13" s="6">
        <v>56.1</v>
      </c>
      <c r="AG13" s="6">
        <v>67.599999999999994</v>
      </c>
      <c r="AH13" s="6">
        <v>88.6</v>
      </c>
      <c r="AI13" s="6">
        <v>2143.8000000000002</v>
      </c>
      <c r="AJ13" s="6">
        <v>1157.5</v>
      </c>
      <c r="AK13" s="6">
        <v>4110.3999999999996</v>
      </c>
      <c r="AL13" s="6">
        <v>414.4</v>
      </c>
      <c r="AM13" s="6">
        <v>366.2</v>
      </c>
      <c r="AN13" s="6">
        <v>70.099999999999994</v>
      </c>
      <c r="AO13" s="6">
        <v>1364.7</v>
      </c>
      <c r="AP13" s="6">
        <v>54215.7</v>
      </c>
      <c r="AQ13" s="6">
        <v>5832.1</v>
      </c>
      <c r="AR13" s="6">
        <v>795.5</v>
      </c>
      <c r="AS13" s="6">
        <v>16061.4</v>
      </c>
      <c r="AT13" s="6">
        <v>2303.1999999999998</v>
      </c>
      <c r="AU13" s="6">
        <v>3093.4</v>
      </c>
      <c r="AV13" s="6">
        <v>328.4</v>
      </c>
      <c r="AW13" s="6">
        <v>677.4</v>
      </c>
      <c r="AX13" s="6">
        <v>876.5</v>
      </c>
      <c r="AY13" s="6">
        <v>1239.5</v>
      </c>
      <c r="AZ13" s="6">
        <v>15894.3</v>
      </c>
      <c r="BA13" s="6">
        <v>1744</v>
      </c>
      <c r="BB13" s="6">
        <v>296.8</v>
      </c>
      <c r="BC13" s="6">
        <v>1959.6</v>
      </c>
      <c r="BD13" s="6">
        <v>22936.3</v>
      </c>
      <c r="BE13" s="6">
        <v>909.4</v>
      </c>
      <c r="BF13" s="6">
        <v>223</v>
      </c>
      <c r="BG13" s="6">
        <v>1914.4</v>
      </c>
      <c r="BH13" s="6">
        <v>2514.3000000000002</v>
      </c>
      <c r="BI13" s="6">
        <v>603.6</v>
      </c>
      <c r="BJ13" s="6">
        <v>355.4</v>
      </c>
      <c r="BK13" s="6">
        <v>703.6</v>
      </c>
      <c r="BL13" s="6">
        <v>1510.1</v>
      </c>
      <c r="BM13" s="6">
        <v>2160.1999999999998</v>
      </c>
      <c r="BN13" s="6">
        <v>3651.9</v>
      </c>
      <c r="BO13" s="6">
        <v>225.1</v>
      </c>
      <c r="BP13" s="6">
        <v>285.39999999999998</v>
      </c>
      <c r="BQ13" s="6">
        <v>55724.9</v>
      </c>
      <c r="BR13" s="6">
        <v>3267.7</v>
      </c>
      <c r="BS13" s="6">
        <v>52457.2</v>
      </c>
      <c r="BT13" s="6">
        <v>33131.300000000003</v>
      </c>
      <c r="BU13" s="6">
        <v>589.5</v>
      </c>
      <c r="BV13" s="6">
        <v>1203.9000000000001</v>
      </c>
      <c r="BW13" s="6">
        <v>410.1</v>
      </c>
      <c r="BX13" s="6">
        <v>319.3</v>
      </c>
      <c r="BY13" s="6">
        <v>2993.2</v>
      </c>
      <c r="BZ13" s="6">
        <v>8002.7</v>
      </c>
      <c r="CA13" s="6">
        <v>564.70000000000005</v>
      </c>
      <c r="CB13" s="6">
        <v>382.9</v>
      </c>
      <c r="CC13" s="6">
        <v>2994.4</v>
      </c>
      <c r="CD13" s="6">
        <v>1204.5999999999999</v>
      </c>
      <c r="CE13" s="6">
        <v>516.9</v>
      </c>
      <c r="CF13" s="6">
        <v>439</v>
      </c>
      <c r="CG13" s="6">
        <v>3758.5</v>
      </c>
      <c r="CH13" s="6">
        <v>645.5</v>
      </c>
      <c r="CI13" s="6">
        <v>596.70000000000005</v>
      </c>
      <c r="CJ13" s="6">
        <v>3411.7</v>
      </c>
      <c r="CK13" s="6">
        <v>4961.5</v>
      </c>
      <c r="CL13" s="73">
        <v>4064.8000000000029</v>
      </c>
      <c r="CM13" s="73">
        <v>4657.2000000000007</v>
      </c>
      <c r="CN13" s="73">
        <v>13827.899999999994</v>
      </c>
      <c r="CO13" s="73">
        <v>14034.599999999999</v>
      </c>
      <c r="CP13" s="73">
        <v>3989.0999999999985</v>
      </c>
      <c r="CQ13" s="83"/>
      <c r="CR13" s="83"/>
      <c r="CS13" s="83"/>
      <c r="CT13" s="83"/>
      <c r="CU13" s="83"/>
      <c r="CV13" s="83"/>
    </row>
    <row r="14" spans="1:100" x14ac:dyDescent="0.25">
      <c r="A14" s="1" t="s">
        <v>35</v>
      </c>
      <c r="B14" s="6">
        <v>215986.9</v>
      </c>
      <c r="C14" s="6">
        <v>33184.300000000003</v>
      </c>
      <c r="D14" s="6">
        <v>264.5</v>
      </c>
      <c r="E14" s="6">
        <v>12386.3</v>
      </c>
      <c r="F14" s="6">
        <v>215.7</v>
      </c>
      <c r="G14" s="6">
        <v>3486</v>
      </c>
      <c r="H14" s="6">
        <v>821.8</v>
      </c>
      <c r="I14" s="6">
        <v>4312.8</v>
      </c>
      <c r="J14" s="6">
        <v>182.6</v>
      </c>
      <c r="K14" s="6">
        <v>502.2</v>
      </c>
      <c r="L14" s="6">
        <v>938.7</v>
      </c>
      <c r="M14" s="6">
        <v>3499.5</v>
      </c>
      <c r="N14" s="6">
        <v>140.30000000000001</v>
      </c>
      <c r="O14" s="6">
        <v>1352.7</v>
      </c>
      <c r="P14" s="6">
        <v>331.6</v>
      </c>
      <c r="Q14" s="6">
        <v>2640.6</v>
      </c>
      <c r="R14" s="6">
        <v>305.8</v>
      </c>
      <c r="S14" s="6">
        <v>630.1</v>
      </c>
      <c r="T14" s="6">
        <v>2461</v>
      </c>
      <c r="U14" s="6">
        <v>2069.8000000000002</v>
      </c>
      <c r="V14" s="6">
        <v>391.2</v>
      </c>
      <c r="W14" s="6">
        <v>13015</v>
      </c>
      <c r="X14" s="6">
        <v>362.5</v>
      </c>
      <c r="Y14" s="6">
        <v>128.19999999999999</v>
      </c>
      <c r="Z14" s="6">
        <v>514.79999999999995</v>
      </c>
      <c r="AA14" s="6">
        <v>198.7</v>
      </c>
      <c r="AB14" s="6">
        <v>573.20000000000005</v>
      </c>
      <c r="AC14" s="6">
        <v>61.4</v>
      </c>
      <c r="AD14" s="6">
        <v>169.2</v>
      </c>
      <c r="AE14" s="6">
        <v>491.1</v>
      </c>
      <c r="AF14" s="6">
        <v>57.5</v>
      </c>
      <c r="AG14" s="6">
        <v>73.5</v>
      </c>
      <c r="AH14" s="6">
        <v>89.8</v>
      </c>
      <c r="AI14" s="6">
        <v>2154.1</v>
      </c>
      <c r="AJ14" s="6">
        <v>1150.5</v>
      </c>
      <c r="AK14" s="6">
        <v>4451.3</v>
      </c>
      <c r="AL14" s="6">
        <v>418.8</v>
      </c>
      <c r="AM14" s="6">
        <v>367.8</v>
      </c>
      <c r="AN14" s="6">
        <v>68.8</v>
      </c>
      <c r="AO14" s="6">
        <v>1401.9</v>
      </c>
      <c r="AP14" s="6">
        <v>55785</v>
      </c>
      <c r="AQ14" s="6">
        <v>6133.5</v>
      </c>
      <c r="AR14" s="6">
        <v>837</v>
      </c>
      <c r="AS14" s="6">
        <v>16713.599999999999</v>
      </c>
      <c r="AT14" s="6">
        <v>2365.9</v>
      </c>
      <c r="AU14" s="6">
        <v>3117.9</v>
      </c>
      <c r="AV14" s="6">
        <v>329.7</v>
      </c>
      <c r="AW14" s="6">
        <v>702.2</v>
      </c>
      <c r="AX14" s="6">
        <v>924.8</v>
      </c>
      <c r="AY14" s="6">
        <v>1295.3</v>
      </c>
      <c r="AZ14" s="6">
        <v>16245.7</v>
      </c>
      <c r="BA14" s="6">
        <v>1708</v>
      </c>
      <c r="BB14" s="6">
        <v>325</v>
      </c>
      <c r="BC14" s="6">
        <v>1918.2</v>
      </c>
      <c r="BD14" s="6">
        <v>24015.4</v>
      </c>
      <c r="BE14" s="6">
        <v>934.5</v>
      </c>
      <c r="BF14" s="6">
        <v>247</v>
      </c>
      <c r="BG14" s="6">
        <v>1950.3</v>
      </c>
      <c r="BH14" s="6">
        <v>2541.9</v>
      </c>
      <c r="BI14" s="6">
        <v>621.4</v>
      </c>
      <c r="BJ14" s="6">
        <v>368.4</v>
      </c>
      <c r="BK14" s="6">
        <v>725.3</v>
      </c>
      <c r="BL14" s="6">
        <v>1535.6</v>
      </c>
      <c r="BM14" s="6">
        <v>2327.1999999999998</v>
      </c>
      <c r="BN14" s="6">
        <v>3714.4</v>
      </c>
      <c r="BO14" s="6">
        <v>238.9</v>
      </c>
      <c r="BP14" s="6">
        <v>301</v>
      </c>
      <c r="BQ14" s="6">
        <v>54934.9</v>
      </c>
      <c r="BR14" s="6">
        <v>3244.6</v>
      </c>
      <c r="BS14" s="6">
        <v>51690.400000000001</v>
      </c>
      <c r="BT14" s="6">
        <v>32591.200000000001</v>
      </c>
      <c r="BU14" s="6">
        <v>597.9</v>
      </c>
      <c r="BV14" s="6">
        <v>1213.4000000000001</v>
      </c>
      <c r="BW14" s="6">
        <v>387.7</v>
      </c>
      <c r="BX14" s="6">
        <v>306.3</v>
      </c>
      <c r="BY14" s="6">
        <v>2923.5</v>
      </c>
      <c r="BZ14" s="6">
        <v>7934.4</v>
      </c>
      <c r="CA14" s="6">
        <v>490.7</v>
      </c>
      <c r="CB14" s="6">
        <v>377.6</v>
      </c>
      <c r="CC14" s="6">
        <v>2884.1</v>
      </c>
      <c r="CD14" s="6">
        <v>1181.5999999999999</v>
      </c>
      <c r="CE14" s="6">
        <v>505.7</v>
      </c>
      <c r="CF14" s="6">
        <v>395.3</v>
      </c>
      <c r="CG14" s="6">
        <v>3670.1</v>
      </c>
      <c r="CH14" s="6">
        <v>630.79999999999995</v>
      </c>
      <c r="CI14" s="6">
        <v>588.4</v>
      </c>
      <c r="CJ14" s="6">
        <v>3413.7</v>
      </c>
      <c r="CK14" s="6">
        <v>4951.7</v>
      </c>
      <c r="CL14" s="73">
        <v>4057.7000000000044</v>
      </c>
      <c r="CM14" s="73">
        <v>4637.5</v>
      </c>
      <c r="CN14" s="73">
        <v>14001.300000000003</v>
      </c>
      <c r="CO14" s="73">
        <v>14988.600000000002</v>
      </c>
      <c r="CP14" s="73">
        <v>4316.6000000000058</v>
      </c>
      <c r="CQ14" s="83"/>
      <c r="CR14" s="83"/>
      <c r="CS14" s="83"/>
      <c r="CT14" s="83"/>
      <c r="CU14" s="83"/>
      <c r="CV14" s="83"/>
    </row>
    <row r="15" spans="1:100" x14ac:dyDescent="0.25">
      <c r="A15" s="1" t="s">
        <v>36</v>
      </c>
      <c r="B15" s="6">
        <v>217301.3</v>
      </c>
      <c r="C15" s="6">
        <v>35130.199999999997</v>
      </c>
      <c r="D15" s="6">
        <v>286.60000000000002</v>
      </c>
      <c r="E15" s="6">
        <v>13078.3</v>
      </c>
      <c r="F15" s="6">
        <v>211.5</v>
      </c>
      <c r="G15" s="6">
        <v>3853.5</v>
      </c>
      <c r="H15" s="6">
        <v>884</v>
      </c>
      <c r="I15" s="6">
        <v>4397.3</v>
      </c>
      <c r="J15" s="6">
        <v>200.2</v>
      </c>
      <c r="K15" s="6">
        <v>515.4</v>
      </c>
      <c r="L15" s="6">
        <v>998</v>
      </c>
      <c r="M15" s="6">
        <v>3839.2</v>
      </c>
      <c r="N15" s="6">
        <v>142.69999999999999</v>
      </c>
      <c r="O15" s="6">
        <v>1413.5</v>
      </c>
      <c r="P15" s="6">
        <v>331.3</v>
      </c>
      <c r="Q15" s="6">
        <v>2669.8</v>
      </c>
      <c r="R15" s="6">
        <v>305.10000000000002</v>
      </c>
      <c r="S15" s="6">
        <v>765.2</v>
      </c>
      <c r="T15" s="6">
        <v>2450.9</v>
      </c>
      <c r="U15" s="6">
        <v>2062.3000000000002</v>
      </c>
      <c r="V15" s="6">
        <v>388.6</v>
      </c>
      <c r="W15" s="6">
        <v>13098.8</v>
      </c>
      <c r="X15" s="6">
        <v>364.6</v>
      </c>
      <c r="Y15" s="6">
        <v>121.8</v>
      </c>
      <c r="Z15" s="6">
        <v>504</v>
      </c>
      <c r="AA15" s="6">
        <v>211.1</v>
      </c>
      <c r="AB15" s="6">
        <v>564.6</v>
      </c>
      <c r="AC15" s="6">
        <v>61.7</v>
      </c>
      <c r="AD15" s="6">
        <v>183.6</v>
      </c>
      <c r="AE15" s="6">
        <v>471.9</v>
      </c>
      <c r="AF15" s="6">
        <v>60.1</v>
      </c>
      <c r="AG15" s="6">
        <v>80.900000000000006</v>
      </c>
      <c r="AH15" s="6">
        <v>90.9</v>
      </c>
      <c r="AI15" s="6">
        <v>2137.1999999999998</v>
      </c>
      <c r="AJ15" s="6">
        <v>1053.5</v>
      </c>
      <c r="AK15" s="6">
        <v>4638.5</v>
      </c>
      <c r="AL15" s="6">
        <v>410.3</v>
      </c>
      <c r="AM15" s="6">
        <v>356.1</v>
      </c>
      <c r="AN15" s="6">
        <v>67.3</v>
      </c>
      <c r="AO15" s="6">
        <v>1434.9</v>
      </c>
      <c r="AP15" s="6">
        <v>55911.6</v>
      </c>
      <c r="AQ15" s="6">
        <v>6346.8</v>
      </c>
      <c r="AR15" s="6">
        <v>883.5</v>
      </c>
      <c r="AS15" s="6">
        <v>16261.4</v>
      </c>
      <c r="AT15" s="6">
        <v>2443.1999999999998</v>
      </c>
      <c r="AU15" s="6">
        <v>3138.4</v>
      </c>
      <c r="AV15" s="6">
        <v>330.1</v>
      </c>
      <c r="AW15" s="6">
        <v>712.9</v>
      </c>
      <c r="AX15" s="6">
        <v>952.7</v>
      </c>
      <c r="AY15" s="6">
        <v>1283</v>
      </c>
      <c r="AZ15" s="6">
        <v>16375.4</v>
      </c>
      <c r="BA15" s="6">
        <v>1688.9</v>
      </c>
      <c r="BB15" s="6">
        <v>335.7</v>
      </c>
      <c r="BC15" s="6">
        <v>1905.4</v>
      </c>
      <c r="BD15" s="6">
        <v>24848.400000000001</v>
      </c>
      <c r="BE15" s="6">
        <v>958.4</v>
      </c>
      <c r="BF15" s="6">
        <v>316.89999999999998</v>
      </c>
      <c r="BG15" s="6">
        <v>1943.1</v>
      </c>
      <c r="BH15" s="6">
        <v>2392.6999999999998</v>
      </c>
      <c r="BI15" s="6">
        <v>640</v>
      </c>
      <c r="BJ15" s="6">
        <v>381.2</v>
      </c>
      <c r="BK15" s="6">
        <v>746.1</v>
      </c>
      <c r="BL15" s="6">
        <v>1690.8</v>
      </c>
      <c r="BM15" s="6">
        <v>2496.1999999999998</v>
      </c>
      <c r="BN15" s="6">
        <v>3786</v>
      </c>
      <c r="BO15" s="6">
        <v>254.3</v>
      </c>
      <c r="BP15" s="6">
        <v>315.3</v>
      </c>
      <c r="BQ15" s="6">
        <v>53580.3</v>
      </c>
      <c r="BR15" s="6">
        <v>3147.9</v>
      </c>
      <c r="BS15" s="6">
        <v>50432.4</v>
      </c>
      <c r="BT15" s="6">
        <v>32281.1</v>
      </c>
      <c r="BU15" s="6">
        <v>581.6</v>
      </c>
      <c r="BV15" s="6">
        <v>1221.0999999999999</v>
      </c>
      <c r="BW15" s="6">
        <v>418.9</v>
      </c>
      <c r="BX15" s="6">
        <v>306.5</v>
      </c>
      <c r="BY15" s="6">
        <v>2868.6</v>
      </c>
      <c r="BZ15" s="6">
        <v>7939.8</v>
      </c>
      <c r="CA15" s="6">
        <v>460.9</v>
      </c>
      <c r="CB15" s="6">
        <v>375.7</v>
      </c>
      <c r="CC15" s="6">
        <v>2735.9</v>
      </c>
      <c r="CD15" s="6">
        <v>1158.8</v>
      </c>
      <c r="CE15" s="6">
        <v>503.4</v>
      </c>
      <c r="CF15" s="6">
        <v>368.2</v>
      </c>
      <c r="CG15" s="6">
        <v>3573.5</v>
      </c>
      <c r="CH15" s="6">
        <v>618.20000000000005</v>
      </c>
      <c r="CI15" s="6">
        <v>588</v>
      </c>
      <c r="CJ15" s="6">
        <v>3433.6</v>
      </c>
      <c r="CK15" s="6">
        <v>4989.5</v>
      </c>
      <c r="CL15" s="73">
        <v>4075.8999999999942</v>
      </c>
      <c r="CM15" s="73">
        <v>4601.2999999999993</v>
      </c>
      <c r="CN15" s="73">
        <v>14149.099999999999</v>
      </c>
      <c r="CO15" s="73">
        <v>15670.000000000002</v>
      </c>
      <c r="CP15" s="73">
        <v>4677.6999999999971</v>
      </c>
      <c r="CQ15" s="83"/>
      <c r="CR15" s="83"/>
      <c r="CS15" s="83"/>
      <c r="CT15" s="83"/>
      <c r="CU15" s="83"/>
      <c r="CV15" s="83"/>
    </row>
    <row r="16" spans="1:100" x14ac:dyDescent="0.25">
      <c r="A16" s="1" t="s">
        <v>37</v>
      </c>
      <c r="B16" s="6">
        <v>217644.3</v>
      </c>
      <c r="C16" s="6">
        <v>36262</v>
      </c>
      <c r="D16" s="6">
        <v>312.5</v>
      </c>
      <c r="E16" s="6">
        <v>13097</v>
      </c>
      <c r="F16" s="6">
        <v>210.3</v>
      </c>
      <c r="G16" s="6">
        <v>4217.1000000000004</v>
      </c>
      <c r="H16" s="6">
        <v>994.3</v>
      </c>
      <c r="I16" s="6">
        <v>4352.1000000000004</v>
      </c>
      <c r="J16" s="6">
        <v>220.5</v>
      </c>
      <c r="K16" s="6">
        <v>528.6</v>
      </c>
      <c r="L16" s="6">
        <v>1059.5999999999999</v>
      </c>
      <c r="M16" s="6">
        <v>4150.8</v>
      </c>
      <c r="N16" s="6">
        <v>144.30000000000001</v>
      </c>
      <c r="O16" s="6">
        <v>1429.7</v>
      </c>
      <c r="P16" s="6">
        <v>330.8</v>
      </c>
      <c r="Q16" s="6">
        <v>2742.2</v>
      </c>
      <c r="R16" s="6">
        <v>299</v>
      </c>
      <c r="S16" s="6">
        <v>884.5</v>
      </c>
      <c r="T16" s="6">
        <v>2426.1</v>
      </c>
      <c r="U16" s="6">
        <v>2040</v>
      </c>
      <c r="V16" s="6">
        <v>386.1</v>
      </c>
      <c r="W16" s="6">
        <v>13073.7</v>
      </c>
      <c r="X16" s="6">
        <v>365</v>
      </c>
      <c r="Y16" s="6">
        <v>105.1</v>
      </c>
      <c r="Z16" s="6">
        <v>501.6</v>
      </c>
      <c r="AA16" s="6">
        <v>191.1</v>
      </c>
      <c r="AB16" s="6">
        <v>563</v>
      </c>
      <c r="AC16" s="6">
        <v>61.9</v>
      </c>
      <c r="AD16" s="6">
        <v>194.1</v>
      </c>
      <c r="AE16" s="6">
        <v>483.9</v>
      </c>
      <c r="AF16" s="6">
        <v>61.6</v>
      </c>
      <c r="AG16" s="6">
        <v>84.1</v>
      </c>
      <c r="AH16" s="6">
        <v>90.9</v>
      </c>
      <c r="AI16" s="6">
        <v>2122.4</v>
      </c>
      <c r="AJ16" s="6">
        <v>1013.1</v>
      </c>
      <c r="AK16" s="6">
        <v>4802.3</v>
      </c>
      <c r="AL16" s="6">
        <v>402.6</v>
      </c>
      <c r="AM16" s="6">
        <v>343.6</v>
      </c>
      <c r="AN16" s="6">
        <v>65.2</v>
      </c>
      <c r="AO16" s="6">
        <v>1339.6</v>
      </c>
      <c r="AP16" s="6">
        <v>55343.6</v>
      </c>
      <c r="AQ16" s="6">
        <v>6200.4</v>
      </c>
      <c r="AR16" s="6">
        <v>932.4</v>
      </c>
      <c r="AS16" s="6">
        <v>16022.5</v>
      </c>
      <c r="AT16" s="6">
        <v>2491.8000000000002</v>
      </c>
      <c r="AU16" s="6">
        <v>3156.3</v>
      </c>
      <c r="AV16" s="6">
        <v>331.1</v>
      </c>
      <c r="AW16" s="6">
        <v>752</v>
      </c>
      <c r="AX16" s="6">
        <v>982.1</v>
      </c>
      <c r="AY16" s="6">
        <v>1318.6</v>
      </c>
      <c r="AZ16" s="6">
        <v>15915.5</v>
      </c>
      <c r="BA16" s="6">
        <v>1703.3</v>
      </c>
      <c r="BB16" s="6">
        <v>337.7</v>
      </c>
      <c r="BC16" s="6">
        <v>1935.4</v>
      </c>
      <c r="BD16" s="6">
        <v>26080.9</v>
      </c>
      <c r="BE16" s="6">
        <v>979.2</v>
      </c>
      <c r="BF16" s="6">
        <v>406.8</v>
      </c>
      <c r="BG16" s="6">
        <v>1985.5</v>
      </c>
      <c r="BH16" s="6">
        <v>2469.6999999999998</v>
      </c>
      <c r="BI16" s="6">
        <v>645.29999999999995</v>
      </c>
      <c r="BJ16" s="6">
        <v>395</v>
      </c>
      <c r="BK16" s="6">
        <v>771.3</v>
      </c>
      <c r="BL16" s="6">
        <v>1777.1</v>
      </c>
      <c r="BM16" s="6">
        <v>2679.6</v>
      </c>
      <c r="BN16" s="6">
        <v>3893.5</v>
      </c>
      <c r="BO16" s="6">
        <v>271.2</v>
      </c>
      <c r="BP16" s="6">
        <v>336.1</v>
      </c>
      <c r="BQ16" s="6">
        <v>52735.3</v>
      </c>
      <c r="BR16" s="6">
        <v>3045</v>
      </c>
      <c r="BS16" s="6">
        <v>49690.3</v>
      </c>
      <c r="BT16" s="6">
        <v>31722.6</v>
      </c>
      <c r="BU16" s="6">
        <v>564</v>
      </c>
      <c r="BV16" s="6">
        <v>1217.7</v>
      </c>
      <c r="BW16" s="6">
        <v>449.8</v>
      </c>
      <c r="BX16" s="6">
        <v>299.5</v>
      </c>
      <c r="BY16" s="6">
        <v>2813.1</v>
      </c>
      <c r="BZ16" s="6">
        <v>7836.9</v>
      </c>
      <c r="CA16" s="6">
        <v>456.7</v>
      </c>
      <c r="CB16" s="6">
        <v>375.5</v>
      </c>
      <c r="CC16" s="6">
        <v>2564.1999999999998</v>
      </c>
      <c r="CD16" s="6">
        <v>1157.4000000000001</v>
      </c>
      <c r="CE16" s="6">
        <v>496.3</v>
      </c>
      <c r="CF16" s="6">
        <v>357.5</v>
      </c>
      <c r="CG16" s="6">
        <v>3475.7</v>
      </c>
      <c r="CH16" s="6">
        <v>614.20000000000005</v>
      </c>
      <c r="CI16" s="6">
        <v>584.6</v>
      </c>
      <c r="CJ16" s="6">
        <v>3355.2</v>
      </c>
      <c r="CK16" s="6">
        <v>4964.5</v>
      </c>
      <c r="CL16" s="73">
        <v>3991.2999999999956</v>
      </c>
      <c r="CM16" s="73">
        <v>4548</v>
      </c>
      <c r="CN16" s="73">
        <v>14375.700000000004</v>
      </c>
      <c r="CO16" s="73">
        <v>16810.5</v>
      </c>
      <c r="CP16" s="73">
        <v>5059.1000000000022</v>
      </c>
      <c r="CQ16" s="83"/>
      <c r="CR16" s="83"/>
      <c r="CS16" s="83"/>
      <c r="CT16" s="83"/>
      <c r="CU16" s="83"/>
      <c r="CV16" s="83"/>
    </row>
    <row r="17" spans="1:100" x14ac:dyDescent="0.25">
      <c r="A17" s="1" t="s">
        <v>38</v>
      </c>
      <c r="B17" s="6">
        <v>217926.9</v>
      </c>
      <c r="C17" s="6">
        <v>37329</v>
      </c>
      <c r="D17" s="6">
        <v>344</v>
      </c>
      <c r="E17" s="6">
        <v>13102.5</v>
      </c>
      <c r="F17" s="6">
        <v>209.1</v>
      </c>
      <c r="G17" s="6">
        <v>4577.7</v>
      </c>
      <c r="H17" s="6">
        <v>1034.5</v>
      </c>
      <c r="I17" s="6">
        <v>4395.6000000000004</v>
      </c>
      <c r="J17" s="6">
        <v>225.5</v>
      </c>
      <c r="K17" s="6">
        <v>540.9</v>
      </c>
      <c r="L17" s="6">
        <v>1135</v>
      </c>
      <c r="M17" s="6">
        <v>4408.1000000000004</v>
      </c>
      <c r="N17" s="6">
        <v>144.4</v>
      </c>
      <c r="O17" s="6">
        <v>1457.3</v>
      </c>
      <c r="P17" s="6">
        <v>334.3</v>
      </c>
      <c r="Q17" s="6">
        <v>2797.8</v>
      </c>
      <c r="R17" s="6">
        <v>322.2</v>
      </c>
      <c r="S17" s="6">
        <v>1001.6</v>
      </c>
      <c r="T17" s="6">
        <v>2393.3000000000002</v>
      </c>
      <c r="U17" s="6">
        <v>2005.4</v>
      </c>
      <c r="V17" s="6">
        <v>387.9</v>
      </c>
      <c r="W17" s="6">
        <v>12514.8</v>
      </c>
      <c r="X17" s="6">
        <v>349.6</v>
      </c>
      <c r="Y17" s="6">
        <v>110.5</v>
      </c>
      <c r="Z17" s="6">
        <v>495.8</v>
      </c>
      <c r="AA17" s="6">
        <v>195.3</v>
      </c>
      <c r="AB17" s="6">
        <v>566.6</v>
      </c>
      <c r="AC17" s="6">
        <v>62.3</v>
      </c>
      <c r="AD17" s="6">
        <v>203.8</v>
      </c>
      <c r="AE17" s="6">
        <v>496.9</v>
      </c>
      <c r="AF17" s="6">
        <v>61.4</v>
      </c>
      <c r="AG17" s="6">
        <v>86.4</v>
      </c>
      <c r="AH17" s="6">
        <v>90.9</v>
      </c>
      <c r="AI17" s="6">
        <v>2184.8000000000002</v>
      </c>
      <c r="AJ17" s="6">
        <v>1003</v>
      </c>
      <c r="AK17" s="6">
        <v>4323.3</v>
      </c>
      <c r="AL17" s="6">
        <v>396.2</v>
      </c>
      <c r="AM17" s="6">
        <v>336.4</v>
      </c>
      <c r="AN17" s="6">
        <v>65.400000000000006</v>
      </c>
      <c r="AO17" s="6">
        <v>1206.9000000000001</v>
      </c>
      <c r="AP17" s="6">
        <v>55172.5</v>
      </c>
      <c r="AQ17" s="6">
        <v>6342.7</v>
      </c>
      <c r="AR17" s="6">
        <v>980</v>
      </c>
      <c r="AS17" s="6">
        <v>15638.2</v>
      </c>
      <c r="AT17" s="6">
        <v>2520.5</v>
      </c>
      <c r="AU17" s="6">
        <v>3171.7</v>
      </c>
      <c r="AV17" s="6">
        <v>331.6</v>
      </c>
      <c r="AW17" s="6">
        <v>780.5</v>
      </c>
      <c r="AX17" s="6">
        <v>1002.3</v>
      </c>
      <c r="AY17" s="6">
        <v>1362.4</v>
      </c>
      <c r="AZ17" s="6">
        <v>15952.5</v>
      </c>
      <c r="BA17" s="6">
        <v>1749.8</v>
      </c>
      <c r="BB17" s="6">
        <v>339.4</v>
      </c>
      <c r="BC17" s="6">
        <v>1755.1</v>
      </c>
      <c r="BD17" s="6">
        <v>27469.599999999999</v>
      </c>
      <c r="BE17" s="6">
        <v>995.7</v>
      </c>
      <c r="BF17" s="6">
        <v>435.9</v>
      </c>
      <c r="BG17" s="6">
        <v>2058.6999999999998</v>
      </c>
      <c r="BH17" s="6">
        <v>2546.5</v>
      </c>
      <c r="BI17" s="6">
        <v>655.1</v>
      </c>
      <c r="BJ17" s="6">
        <v>409</v>
      </c>
      <c r="BK17" s="6">
        <v>796.4</v>
      </c>
      <c r="BL17" s="6">
        <v>1932.3</v>
      </c>
      <c r="BM17" s="6">
        <v>2879.1</v>
      </c>
      <c r="BN17" s="6">
        <v>4032.4</v>
      </c>
      <c r="BO17" s="6">
        <v>290</v>
      </c>
      <c r="BP17" s="6">
        <v>358.7</v>
      </c>
      <c r="BQ17" s="6">
        <v>51699.3</v>
      </c>
      <c r="BR17" s="6">
        <v>2937.5</v>
      </c>
      <c r="BS17" s="6">
        <v>48761.9</v>
      </c>
      <c r="BT17" s="6">
        <v>31348.400000000001</v>
      </c>
      <c r="BU17" s="6">
        <v>573.4</v>
      </c>
      <c r="BV17" s="6">
        <v>1216.8</v>
      </c>
      <c r="BW17" s="6">
        <v>436.6</v>
      </c>
      <c r="BX17" s="6">
        <v>289.39999999999998</v>
      </c>
      <c r="BY17" s="6">
        <v>2798.5</v>
      </c>
      <c r="BZ17" s="6">
        <v>7739.9</v>
      </c>
      <c r="CA17" s="6">
        <v>427.4</v>
      </c>
      <c r="CB17" s="6">
        <v>375.1</v>
      </c>
      <c r="CC17" s="6">
        <v>2467.1999999999998</v>
      </c>
      <c r="CD17" s="6">
        <v>1158.4000000000001</v>
      </c>
      <c r="CE17" s="6">
        <v>482.4</v>
      </c>
      <c r="CF17" s="6">
        <v>353.1</v>
      </c>
      <c r="CG17" s="6">
        <v>3398</v>
      </c>
      <c r="CH17" s="6">
        <v>611.4</v>
      </c>
      <c r="CI17" s="6">
        <v>583.70000000000005</v>
      </c>
      <c r="CJ17" s="6">
        <v>3360.8</v>
      </c>
      <c r="CK17" s="6">
        <v>4937.2</v>
      </c>
      <c r="CL17" s="73">
        <v>3982.2999999999993</v>
      </c>
      <c r="CM17" s="73">
        <v>4589.7999999999993</v>
      </c>
      <c r="CN17" s="73">
        <v>14379.199999999997</v>
      </c>
      <c r="CO17" s="73">
        <v>17994.3</v>
      </c>
      <c r="CP17" s="73">
        <v>5361.2999999999956</v>
      </c>
      <c r="CQ17" s="83"/>
      <c r="CR17" s="83"/>
      <c r="CS17" s="83"/>
      <c r="CT17" s="83"/>
      <c r="CU17" s="83"/>
      <c r="CV17" s="83"/>
    </row>
    <row r="18" spans="1:100" x14ac:dyDescent="0.25">
      <c r="CK18" s="83"/>
      <c r="CL18" s="83"/>
      <c r="CM18" s="83"/>
      <c r="CN18" s="83"/>
      <c r="CO18" s="83"/>
      <c r="CP18" s="83"/>
      <c r="CQ18" s="83"/>
      <c r="CR18" s="83"/>
      <c r="CS18" s="83"/>
      <c r="CT18" s="83"/>
      <c r="CU18" s="83"/>
      <c r="CV18" s="83"/>
    </row>
    <row r="19" spans="1:100" x14ac:dyDescent="0.25">
      <c r="CK19" s="83"/>
      <c r="CL19" s="83"/>
      <c r="CM19" s="83"/>
      <c r="CN19" s="83"/>
      <c r="CO19" s="83"/>
      <c r="CP19" s="83"/>
      <c r="CQ19" s="83"/>
      <c r="CR19" s="83"/>
      <c r="CS19" s="83"/>
      <c r="CT19" s="83"/>
      <c r="CU19" s="83"/>
      <c r="CV19" s="83"/>
    </row>
    <row r="20" spans="1:100" x14ac:dyDescent="0.25">
      <c r="CK20" s="66"/>
      <c r="CL20" s="87"/>
      <c r="CM20" s="87"/>
      <c r="CN20" s="87"/>
      <c r="CO20" s="87"/>
      <c r="CP20" s="87"/>
      <c r="CQ20" s="83"/>
      <c r="CR20" s="83"/>
      <c r="CS20" s="87"/>
      <c r="CT20" s="83"/>
      <c r="CU20" s="83"/>
      <c r="CV20" s="83"/>
    </row>
    <row r="21" spans="1:100" x14ac:dyDescent="0.25">
      <c r="CK21" s="66"/>
      <c r="CL21" s="87"/>
      <c r="CM21" s="87"/>
      <c r="CN21" s="87"/>
      <c r="CO21" s="87"/>
      <c r="CP21" s="87"/>
      <c r="CQ21" s="83"/>
      <c r="CR21" s="83"/>
      <c r="CS21" s="87"/>
      <c r="CT21" s="83"/>
      <c r="CU21" s="83"/>
      <c r="CV21" s="83"/>
    </row>
    <row r="22" spans="1:100" x14ac:dyDescent="0.25">
      <c r="CK22" s="66"/>
      <c r="CL22" s="87"/>
      <c r="CM22" s="87"/>
      <c r="CN22" s="87"/>
      <c r="CO22" s="87"/>
      <c r="CP22" s="87"/>
      <c r="CQ22" s="83"/>
      <c r="CR22" s="83"/>
      <c r="CS22" s="87"/>
      <c r="CT22" s="83"/>
      <c r="CU22" s="83"/>
      <c r="CV22" s="83"/>
    </row>
    <row r="23" spans="1:100" x14ac:dyDescent="0.25">
      <c r="CK23" s="66"/>
      <c r="CL23" s="87"/>
      <c r="CM23" s="87"/>
      <c r="CN23" s="87"/>
      <c r="CO23" s="87"/>
      <c r="CP23" s="87"/>
      <c r="CQ23" s="83"/>
      <c r="CR23" s="83"/>
      <c r="CS23" s="87"/>
      <c r="CT23" s="83"/>
      <c r="CU23" s="83"/>
      <c r="CV23" s="83"/>
    </row>
    <row r="24" spans="1:100" x14ac:dyDescent="0.25">
      <c r="CK24" s="66"/>
      <c r="CL24" s="87"/>
      <c r="CM24" s="87"/>
      <c r="CN24" s="87"/>
      <c r="CO24" s="87"/>
      <c r="CP24" s="87"/>
      <c r="CQ24" s="83"/>
      <c r="CR24" s="83"/>
      <c r="CS24" s="87"/>
      <c r="CT24" s="83"/>
      <c r="CU24" s="83"/>
      <c r="CV24" s="83"/>
    </row>
    <row r="25" spans="1:100" x14ac:dyDescent="0.25">
      <c r="CK25" s="66"/>
      <c r="CL25" s="87"/>
      <c r="CM25" s="87"/>
      <c r="CN25" s="87"/>
      <c r="CO25" s="87"/>
      <c r="CP25" s="87"/>
      <c r="CQ25" s="83"/>
      <c r="CR25" s="83"/>
      <c r="CS25" s="87"/>
      <c r="CT25" s="83"/>
      <c r="CU25" s="83"/>
      <c r="CV25" s="83"/>
    </row>
    <row r="26" spans="1:100" x14ac:dyDescent="0.25">
      <c r="CK26" s="66"/>
      <c r="CL26" s="87"/>
      <c r="CM26" s="87"/>
      <c r="CN26" s="87"/>
      <c r="CO26" s="87"/>
      <c r="CP26" s="87"/>
      <c r="CQ26" s="83"/>
      <c r="CR26" s="83"/>
      <c r="CS26" s="87"/>
      <c r="CT26" s="83"/>
      <c r="CU26" s="83"/>
      <c r="CV26" s="83"/>
    </row>
    <row r="27" spans="1:100" x14ac:dyDescent="0.25">
      <c r="CK27" s="66"/>
      <c r="CL27" s="87"/>
      <c r="CM27" s="87"/>
      <c r="CN27" s="87"/>
      <c r="CO27" s="87"/>
      <c r="CP27" s="87"/>
      <c r="CQ27" s="83"/>
      <c r="CR27" s="83"/>
      <c r="CS27" s="87"/>
      <c r="CT27" s="83"/>
      <c r="CU27" s="83"/>
      <c r="CV27" s="83"/>
    </row>
    <row r="28" spans="1:100" x14ac:dyDescent="0.25">
      <c r="CK28" s="66"/>
      <c r="CL28" s="87"/>
      <c r="CM28" s="87"/>
      <c r="CN28" s="87"/>
      <c r="CO28" s="87"/>
      <c r="CP28" s="87"/>
      <c r="CQ28" s="83"/>
      <c r="CR28" s="83"/>
      <c r="CS28" s="87"/>
      <c r="CT28" s="83"/>
      <c r="CU28" s="83"/>
      <c r="CV28" s="83"/>
    </row>
    <row r="29" spans="1:100" x14ac:dyDescent="0.25">
      <c r="CK29" s="66"/>
      <c r="CL29" s="87"/>
      <c r="CM29" s="87"/>
      <c r="CN29" s="87"/>
      <c r="CO29" s="87"/>
      <c r="CP29" s="87"/>
      <c r="CQ29" s="83"/>
      <c r="CR29" s="83"/>
      <c r="CS29" s="87"/>
      <c r="CT29" s="83"/>
      <c r="CU29" s="83"/>
      <c r="CV29" s="83"/>
    </row>
    <row r="30" spans="1:100" x14ac:dyDescent="0.25">
      <c r="CK30" s="66"/>
      <c r="CL30" s="87"/>
      <c r="CM30" s="87"/>
      <c r="CN30" s="87"/>
      <c r="CO30" s="87"/>
      <c r="CP30" s="87"/>
      <c r="CQ30" s="83"/>
      <c r="CR30" s="83"/>
      <c r="CS30" s="87"/>
      <c r="CT30" s="83"/>
      <c r="CU30" s="83"/>
      <c r="CV30" s="83"/>
    </row>
    <row r="31" spans="1:100" x14ac:dyDescent="0.25">
      <c r="CK31" s="66"/>
      <c r="CL31" s="87"/>
      <c r="CM31" s="87"/>
      <c r="CN31" s="87"/>
      <c r="CO31" s="87"/>
      <c r="CP31" s="87"/>
      <c r="CQ31" s="83"/>
      <c r="CR31" s="83"/>
      <c r="CS31" s="87"/>
      <c r="CT31" s="83"/>
      <c r="CU31" s="83"/>
      <c r="CV31" s="83"/>
    </row>
    <row r="32" spans="1:100" x14ac:dyDescent="0.25">
      <c r="CK32" s="66"/>
      <c r="CL32" s="87"/>
      <c r="CM32" s="87"/>
      <c r="CN32" s="87"/>
      <c r="CO32" s="87"/>
      <c r="CP32" s="87"/>
      <c r="CQ32" s="83"/>
      <c r="CR32" s="83"/>
      <c r="CS32" s="87"/>
      <c r="CT32" s="83"/>
      <c r="CU32" s="83"/>
      <c r="CV32" s="83"/>
    </row>
    <row r="33" spans="89:100" x14ac:dyDescent="0.25">
      <c r="CK33" s="66"/>
      <c r="CL33" s="87"/>
      <c r="CM33" s="87"/>
      <c r="CN33" s="87"/>
      <c r="CO33" s="87"/>
      <c r="CP33" s="87"/>
      <c r="CQ33" s="83"/>
      <c r="CR33" s="83"/>
      <c r="CS33" s="87"/>
      <c r="CT33" s="83"/>
      <c r="CU33" s="83"/>
      <c r="CV33" s="83"/>
    </row>
    <row r="34" spans="89:100" x14ac:dyDescent="0.25">
      <c r="CK34" s="66"/>
      <c r="CL34" s="87"/>
      <c r="CM34" s="87"/>
      <c r="CN34" s="87"/>
      <c r="CO34" s="87"/>
      <c r="CP34" s="87"/>
      <c r="CQ34" s="83"/>
      <c r="CR34" s="83"/>
      <c r="CS34" s="87"/>
      <c r="CT34" s="83"/>
      <c r="CU34" s="83"/>
      <c r="CV34" s="83"/>
    </row>
    <row r="35" spans="89:100" x14ac:dyDescent="0.25">
      <c r="CK35" s="83"/>
      <c r="CL35" s="83"/>
      <c r="CM35" s="83"/>
      <c r="CN35" s="83"/>
      <c r="CO35" s="83"/>
      <c r="CP35" s="83"/>
      <c r="CQ35" s="83"/>
      <c r="CR35" s="83"/>
      <c r="CS35" s="83"/>
      <c r="CT35" s="83"/>
      <c r="CU35" s="83"/>
      <c r="CV35" s="83"/>
    </row>
    <row r="36" spans="89:100" x14ac:dyDescent="0.25">
      <c r="CK36" s="83"/>
      <c r="CL36" s="83"/>
      <c r="CM36" s="83"/>
      <c r="CN36" s="83"/>
      <c r="CO36" s="83"/>
      <c r="CP36" s="83"/>
      <c r="CQ36" s="83"/>
      <c r="CR36" s="83"/>
      <c r="CS36" s="83"/>
      <c r="CT36" s="83"/>
      <c r="CU36" s="83"/>
      <c r="CV36" s="83"/>
    </row>
    <row r="37" spans="89:100" x14ac:dyDescent="0.25">
      <c r="CK37" s="83"/>
      <c r="CL37" s="83"/>
      <c r="CM37" s="83"/>
      <c r="CN37" s="83"/>
      <c r="CO37" s="83"/>
      <c r="CP37" s="83"/>
      <c r="CQ37" s="83"/>
      <c r="CR37" s="83"/>
      <c r="CS37" s="83"/>
      <c r="CT37" s="83"/>
      <c r="CU37" s="83"/>
      <c r="CV37" s="83"/>
    </row>
    <row r="38" spans="89:100" x14ac:dyDescent="0.25">
      <c r="CK38" s="66"/>
      <c r="CL38" s="83"/>
      <c r="CM38" s="87"/>
      <c r="CN38" s="83"/>
      <c r="CO38" s="83"/>
      <c r="CP38" s="87"/>
      <c r="CQ38" s="83"/>
      <c r="CR38" s="83"/>
      <c r="CS38" s="83"/>
      <c r="CT38" s="83"/>
      <c r="CU38" s="83"/>
      <c r="CV38" s="83"/>
    </row>
    <row r="39" spans="89:100" x14ac:dyDescent="0.25">
      <c r="CK39" s="66"/>
      <c r="CL39" s="83"/>
      <c r="CM39" s="87"/>
      <c r="CN39" s="83"/>
      <c r="CO39" s="83"/>
      <c r="CP39" s="87"/>
      <c r="CQ39" s="83"/>
      <c r="CR39" s="83"/>
      <c r="CS39" s="83"/>
      <c r="CT39" s="83"/>
      <c r="CU39" s="83"/>
      <c r="CV39" s="83"/>
    </row>
    <row r="40" spans="89:100" x14ac:dyDescent="0.25">
      <c r="CK40" s="66"/>
      <c r="CL40" s="83"/>
      <c r="CM40" s="87"/>
      <c r="CN40" s="83"/>
      <c r="CO40" s="83"/>
      <c r="CP40" s="87"/>
      <c r="CQ40" s="83"/>
      <c r="CR40" s="83"/>
      <c r="CS40" s="83"/>
      <c r="CT40" s="83"/>
      <c r="CU40" s="83"/>
      <c r="CV40" s="83"/>
    </row>
    <row r="41" spans="89:100" x14ac:dyDescent="0.25">
      <c r="CK41" s="66"/>
      <c r="CL41" s="83"/>
      <c r="CM41" s="87"/>
      <c r="CN41" s="83"/>
      <c r="CO41" s="83"/>
      <c r="CP41" s="87"/>
      <c r="CQ41" s="83"/>
      <c r="CR41" s="83"/>
      <c r="CS41" s="83"/>
      <c r="CT41" s="83"/>
      <c r="CU41" s="83"/>
      <c r="CV41" s="83"/>
    </row>
    <row r="42" spans="89:100" x14ac:dyDescent="0.25">
      <c r="CK42" s="66"/>
      <c r="CL42" s="83"/>
      <c r="CM42" s="87"/>
      <c r="CN42" s="83"/>
      <c r="CO42" s="83"/>
      <c r="CP42" s="87"/>
      <c r="CQ42" s="83"/>
      <c r="CR42" s="83"/>
      <c r="CS42" s="83"/>
      <c r="CT42" s="83"/>
      <c r="CU42" s="83"/>
      <c r="CV42" s="83"/>
    </row>
    <row r="43" spans="89:100" x14ac:dyDescent="0.25">
      <c r="CK43" s="66"/>
      <c r="CL43" s="83"/>
      <c r="CM43" s="87"/>
      <c r="CN43" s="83"/>
      <c r="CO43" s="83"/>
      <c r="CP43" s="87"/>
      <c r="CQ43" s="83"/>
      <c r="CR43" s="83"/>
      <c r="CS43" s="83"/>
      <c r="CT43" s="83"/>
      <c r="CU43" s="83"/>
      <c r="CV43" s="83"/>
    </row>
    <row r="44" spans="89:100" x14ac:dyDescent="0.25">
      <c r="CK44" s="66"/>
      <c r="CL44" s="83"/>
      <c r="CM44" s="87"/>
      <c r="CN44" s="83"/>
      <c r="CO44" s="83"/>
      <c r="CP44" s="87"/>
      <c r="CQ44" s="83"/>
      <c r="CR44" s="83"/>
      <c r="CS44" s="83"/>
      <c r="CT44" s="83"/>
      <c r="CU44" s="83"/>
      <c r="CV44" s="83"/>
    </row>
    <row r="45" spans="89:100" x14ac:dyDescent="0.25">
      <c r="CK45" s="66"/>
      <c r="CL45" s="83"/>
      <c r="CM45" s="87"/>
      <c r="CN45" s="83"/>
      <c r="CO45" s="83"/>
      <c r="CP45" s="87"/>
      <c r="CQ45" s="83"/>
      <c r="CR45" s="83"/>
      <c r="CS45" s="83"/>
      <c r="CT45" s="83"/>
      <c r="CU45" s="83"/>
      <c r="CV45" s="83"/>
    </row>
    <row r="46" spans="89:100" x14ac:dyDescent="0.25">
      <c r="CK46" s="66"/>
      <c r="CL46" s="83"/>
      <c r="CM46" s="87"/>
      <c r="CN46" s="83"/>
      <c r="CO46" s="83"/>
      <c r="CP46" s="87"/>
      <c r="CQ46" s="83"/>
      <c r="CR46" s="83"/>
      <c r="CS46" s="83"/>
      <c r="CT46" s="83"/>
      <c r="CU46" s="83"/>
      <c r="CV46" s="83"/>
    </row>
    <row r="47" spans="89:100" x14ac:dyDescent="0.25">
      <c r="CK47" s="66"/>
      <c r="CL47" s="83"/>
      <c r="CM47" s="87"/>
      <c r="CN47" s="83"/>
      <c r="CO47" s="83"/>
      <c r="CP47" s="87"/>
      <c r="CQ47" s="83"/>
      <c r="CR47" s="83"/>
      <c r="CS47" s="83"/>
      <c r="CT47" s="83"/>
      <c r="CU47" s="83"/>
      <c r="CV47" s="83"/>
    </row>
    <row r="48" spans="89:100" x14ac:dyDescent="0.25">
      <c r="CK48" s="66"/>
      <c r="CL48" s="83"/>
      <c r="CM48" s="87"/>
      <c r="CN48" s="83"/>
      <c r="CO48" s="83"/>
      <c r="CP48" s="87"/>
      <c r="CQ48" s="83"/>
      <c r="CR48" s="83"/>
      <c r="CS48" s="83"/>
      <c r="CT48" s="83"/>
      <c r="CU48" s="83"/>
      <c r="CV48" s="83"/>
    </row>
    <row r="49" spans="89:100" x14ac:dyDescent="0.25">
      <c r="CK49" s="66"/>
      <c r="CL49" s="83"/>
      <c r="CM49" s="87"/>
      <c r="CN49" s="83"/>
      <c r="CO49" s="83"/>
      <c r="CP49" s="87"/>
      <c r="CQ49" s="83"/>
      <c r="CR49" s="83"/>
      <c r="CS49" s="83"/>
      <c r="CT49" s="83"/>
      <c r="CU49" s="83"/>
      <c r="CV49" s="83"/>
    </row>
    <row r="50" spans="89:100" x14ac:dyDescent="0.25">
      <c r="CK50" s="66"/>
      <c r="CL50" s="83"/>
      <c r="CM50" s="87"/>
      <c r="CN50" s="83"/>
      <c r="CO50" s="83"/>
      <c r="CP50" s="87"/>
      <c r="CQ50" s="83"/>
      <c r="CR50" s="83"/>
      <c r="CS50" s="83"/>
      <c r="CT50" s="83"/>
      <c r="CU50" s="83"/>
      <c r="CV50" s="83"/>
    </row>
    <row r="51" spans="89:100" x14ac:dyDescent="0.25">
      <c r="CK51" s="66"/>
      <c r="CL51" s="83"/>
      <c r="CM51" s="87"/>
      <c r="CN51" s="83"/>
      <c r="CO51" s="83"/>
      <c r="CP51" s="87"/>
      <c r="CQ51" s="83"/>
      <c r="CR51" s="83"/>
      <c r="CS51" s="83"/>
      <c r="CT51" s="83"/>
      <c r="CU51" s="83"/>
      <c r="CV51" s="83"/>
    </row>
    <row r="52" spans="89:100" x14ac:dyDescent="0.25">
      <c r="CK52" s="66"/>
      <c r="CL52" s="83"/>
      <c r="CM52" s="87"/>
      <c r="CN52" s="83"/>
      <c r="CO52" s="83"/>
      <c r="CP52" s="87"/>
      <c r="CQ52" s="83"/>
      <c r="CR52" s="83"/>
      <c r="CS52" s="83"/>
      <c r="CT52" s="83"/>
      <c r="CU52" s="83"/>
      <c r="CV52" s="83"/>
    </row>
    <row r="53" spans="89:100" x14ac:dyDescent="0.25">
      <c r="CK53" s="83"/>
      <c r="CL53" s="83"/>
      <c r="CM53" s="83"/>
      <c r="CN53" s="83"/>
      <c r="CO53" s="83"/>
      <c r="CP53" s="83"/>
      <c r="CQ53" s="83"/>
      <c r="CR53" s="83"/>
      <c r="CS53" s="83"/>
      <c r="CT53" s="83"/>
      <c r="CU53" s="83"/>
      <c r="CV53" s="83"/>
    </row>
    <row r="54" spans="89:100" x14ac:dyDescent="0.25">
      <c r="CK54" s="83"/>
      <c r="CL54" s="83"/>
      <c r="CM54" s="83"/>
      <c r="CN54" s="83"/>
      <c r="CO54" s="83"/>
      <c r="CP54" s="83"/>
      <c r="CQ54" s="83"/>
      <c r="CR54" s="83"/>
      <c r="CS54" s="83"/>
      <c r="CT54" s="83"/>
      <c r="CU54" s="83"/>
      <c r="CV54" s="83"/>
    </row>
    <row r="55" spans="89:100" x14ac:dyDescent="0.25">
      <c r="CK55" s="83"/>
      <c r="CL55" s="83"/>
      <c r="CM55" s="83"/>
      <c r="CN55" s="83"/>
      <c r="CO55" s="83"/>
      <c r="CP55" s="83"/>
      <c r="CQ55" s="83"/>
      <c r="CR55" s="83"/>
      <c r="CS55" s="83"/>
      <c r="CT55" s="83"/>
      <c r="CU55" s="83"/>
      <c r="CV55" s="83"/>
    </row>
    <row r="56" spans="89:100" x14ac:dyDescent="0.25">
      <c r="CK56" s="83"/>
      <c r="CL56" s="83"/>
      <c r="CM56" s="83"/>
      <c r="CN56" s="83"/>
      <c r="CO56" s="83"/>
      <c r="CP56" s="83"/>
      <c r="CQ56" s="83"/>
      <c r="CR56" s="83"/>
      <c r="CS56" s="83"/>
      <c r="CT56" s="83"/>
      <c r="CU56" s="83"/>
      <c r="CV56" s="83"/>
    </row>
    <row r="57" spans="89:100" x14ac:dyDescent="0.25">
      <c r="CK57" s="83"/>
      <c r="CL57" s="83"/>
      <c r="CM57" s="83"/>
      <c r="CN57" s="83"/>
      <c r="CO57" s="83"/>
      <c r="CP57" s="83"/>
      <c r="CQ57" s="83"/>
      <c r="CR57" s="83"/>
      <c r="CS57" s="83"/>
      <c r="CT57" s="83"/>
      <c r="CU57" s="83"/>
      <c r="CV57" s="83"/>
    </row>
    <row r="58" spans="89:100" x14ac:dyDescent="0.25">
      <c r="CK58" s="83"/>
      <c r="CL58" s="83"/>
      <c r="CM58" s="83"/>
      <c r="CN58" s="83"/>
      <c r="CO58" s="83"/>
      <c r="CP58" s="83"/>
      <c r="CQ58" s="83"/>
      <c r="CR58" s="83"/>
      <c r="CS58" s="83"/>
      <c r="CT58" s="83"/>
      <c r="CU58" s="83"/>
      <c r="CV58" s="83"/>
    </row>
    <row r="59" spans="89:100" x14ac:dyDescent="0.25">
      <c r="CK59" s="83"/>
      <c r="CL59" s="83"/>
      <c r="CM59" s="83"/>
      <c r="CN59" s="83"/>
      <c r="CO59" s="83"/>
      <c r="CP59" s="83"/>
      <c r="CQ59" s="83"/>
      <c r="CR59" s="83"/>
      <c r="CS59" s="83"/>
      <c r="CT59" s="83"/>
      <c r="CU59" s="83"/>
      <c r="CV59" s="83"/>
    </row>
    <row r="60" spans="89:100" x14ac:dyDescent="0.25">
      <c r="CK60" s="83"/>
      <c r="CL60" s="83"/>
      <c r="CM60" s="83"/>
      <c r="CN60" s="83"/>
      <c r="CO60" s="83"/>
      <c r="CP60" s="83"/>
      <c r="CQ60" s="83"/>
      <c r="CR60" s="83"/>
      <c r="CS60" s="83"/>
      <c r="CT60" s="83"/>
      <c r="CU60" s="83"/>
      <c r="CV60" s="83"/>
    </row>
    <row r="61" spans="89:100" x14ac:dyDescent="0.25">
      <c r="CK61" s="83"/>
      <c r="CL61" s="83"/>
      <c r="CM61" s="83"/>
      <c r="CN61" s="83"/>
      <c r="CO61" s="83"/>
      <c r="CP61" s="83"/>
      <c r="CQ61" s="83"/>
      <c r="CR61" s="83"/>
      <c r="CS61" s="83"/>
      <c r="CT61" s="83"/>
      <c r="CU61" s="83"/>
      <c r="CV61" s="83"/>
    </row>
    <row r="62" spans="89:100" x14ac:dyDescent="0.25">
      <c r="CK62" s="83"/>
      <c r="CL62" s="83"/>
      <c r="CM62" s="83"/>
      <c r="CN62" s="83"/>
      <c r="CO62" s="83"/>
      <c r="CP62" s="83"/>
      <c r="CQ62" s="83"/>
      <c r="CR62" s="83"/>
      <c r="CS62" s="83"/>
      <c r="CT62" s="83"/>
      <c r="CU62" s="83"/>
      <c r="CV62" s="83"/>
    </row>
    <row r="63" spans="89:100" x14ac:dyDescent="0.25">
      <c r="CK63" s="83"/>
      <c r="CL63" s="83"/>
      <c r="CM63" s="83"/>
      <c r="CN63" s="83"/>
      <c r="CO63" s="83"/>
      <c r="CP63" s="83"/>
      <c r="CQ63" s="83"/>
      <c r="CR63" s="83"/>
      <c r="CS63" s="83"/>
      <c r="CT63" s="83"/>
      <c r="CU63" s="83"/>
      <c r="CV63" s="83"/>
    </row>
    <row r="64" spans="89:100" x14ac:dyDescent="0.25">
      <c r="CK64" s="83"/>
      <c r="CL64" s="83"/>
      <c r="CM64" s="83"/>
      <c r="CN64" s="83"/>
      <c r="CO64" s="83"/>
      <c r="CP64" s="83"/>
      <c r="CQ64" s="83"/>
      <c r="CR64" s="83"/>
      <c r="CS64" s="83"/>
      <c r="CT64" s="83"/>
      <c r="CU64" s="83"/>
      <c r="CV64" s="83"/>
    </row>
    <row r="65" spans="89:100" x14ac:dyDescent="0.25">
      <c r="CK65" s="83"/>
      <c r="CL65" s="83"/>
      <c r="CM65" s="83"/>
      <c r="CN65" s="83"/>
      <c r="CO65" s="83"/>
      <c r="CP65" s="83"/>
      <c r="CQ65" s="83"/>
      <c r="CR65" s="83"/>
      <c r="CS65" s="83"/>
      <c r="CT65" s="83"/>
      <c r="CU65" s="83"/>
      <c r="CV65" s="83"/>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7" tint="0.59999389629810485"/>
  </sheetPr>
  <dimension ref="A1:CS52"/>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2" max="2" width="10.140625" bestFit="1" customWidth="1"/>
    <col min="3" max="89" width="9.28515625" bestFit="1" customWidth="1"/>
  </cols>
  <sheetData>
    <row r="1" spans="1:97" x14ac:dyDescent="0.25">
      <c r="A1" t="s">
        <v>263</v>
      </c>
      <c r="CJ1" s="83"/>
      <c r="CK1" s="83"/>
      <c r="CL1" s="83"/>
      <c r="CM1" s="83"/>
      <c r="CN1" s="83"/>
      <c r="CO1" s="83"/>
      <c r="CP1" s="83"/>
      <c r="CQ1" s="83"/>
      <c r="CR1" s="83"/>
      <c r="CS1" s="83"/>
    </row>
    <row r="2" spans="1:97" x14ac:dyDescent="0.25">
      <c r="A2" s="1" t="s">
        <v>39</v>
      </c>
      <c r="B2" s="5" t="s">
        <v>254</v>
      </c>
      <c r="C2" s="5" t="s">
        <v>255</v>
      </c>
      <c r="D2" s="5" t="s">
        <v>42</v>
      </c>
      <c r="E2" s="5" t="s">
        <v>47</v>
      </c>
      <c r="F2" s="5" t="s">
        <v>51</v>
      </c>
      <c r="G2" s="5" t="s">
        <v>52</v>
      </c>
      <c r="H2" s="5" t="s">
        <v>53</v>
      </c>
      <c r="I2" s="5" t="s">
        <v>54</v>
      </c>
      <c r="J2" s="5" t="s">
        <v>55</v>
      </c>
      <c r="K2" s="5" t="s">
        <v>60</v>
      </c>
      <c r="L2" s="5" t="s">
        <v>67</v>
      </c>
      <c r="M2" s="5" t="s">
        <v>69</v>
      </c>
      <c r="N2" s="5" t="s">
        <v>71</v>
      </c>
      <c r="O2" s="5" t="s">
        <v>73</v>
      </c>
      <c r="P2" s="5" t="s">
        <v>75</v>
      </c>
      <c r="Q2" s="5" t="s">
        <v>77</v>
      </c>
      <c r="R2" s="5" t="s">
        <v>81</v>
      </c>
      <c r="S2" s="5" t="s">
        <v>83</v>
      </c>
      <c r="T2" s="5" t="s">
        <v>256</v>
      </c>
      <c r="U2" s="5" t="s">
        <v>84</v>
      </c>
      <c r="V2" s="5" t="s">
        <v>85</v>
      </c>
      <c r="W2" s="5" t="s">
        <v>257</v>
      </c>
      <c r="X2" s="5" t="s">
        <v>87</v>
      </c>
      <c r="Y2" s="5" t="s">
        <v>88</v>
      </c>
      <c r="Z2" s="5" t="s">
        <v>89</v>
      </c>
      <c r="AA2" s="5" t="s">
        <v>90</v>
      </c>
      <c r="AB2" s="5" t="s">
        <v>91</v>
      </c>
      <c r="AC2" s="5" t="s">
        <v>92</v>
      </c>
      <c r="AD2" s="5" t="s">
        <v>93</v>
      </c>
      <c r="AE2" s="5" t="s">
        <v>94</v>
      </c>
      <c r="AF2" s="5" t="s">
        <v>96</v>
      </c>
      <c r="AG2" s="5" t="s">
        <v>97</v>
      </c>
      <c r="AH2" s="5" t="s">
        <v>98</v>
      </c>
      <c r="AI2" s="5" t="s">
        <v>101</v>
      </c>
      <c r="AJ2" s="5" t="s">
        <v>102</v>
      </c>
      <c r="AK2" s="5" t="s">
        <v>103</v>
      </c>
      <c r="AL2" s="5" t="s">
        <v>104</v>
      </c>
      <c r="AM2" s="5" t="s">
        <v>105</v>
      </c>
      <c r="AN2" s="5" t="s">
        <v>106</v>
      </c>
      <c r="AO2" s="5" t="s">
        <v>107</v>
      </c>
      <c r="AP2" s="5" t="s">
        <v>258</v>
      </c>
      <c r="AQ2" s="5" t="s">
        <v>110</v>
      </c>
      <c r="AR2" s="5" t="s">
        <v>116</v>
      </c>
      <c r="AS2" s="5" t="s">
        <v>117</v>
      </c>
      <c r="AT2" s="5" t="s">
        <v>120</v>
      </c>
      <c r="AU2" s="5" t="s">
        <v>121</v>
      </c>
      <c r="AV2" s="5" t="s">
        <v>122</v>
      </c>
      <c r="AW2" s="5" t="s">
        <v>126</v>
      </c>
      <c r="AX2" s="5" t="s">
        <v>127</v>
      </c>
      <c r="AY2" s="5" t="s">
        <v>132</v>
      </c>
      <c r="AZ2" s="5" t="s">
        <v>138</v>
      </c>
      <c r="BA2" s="5" t="s">
        <v>142</v>
      </c>
      <c r="BB2" s="5" t="s">
        <v>150</v>
      </c>
      <c r="BC2" s="5" t="s">
        <v>152</v>
      </c>
      <c r="BD2" s="5" t="s">
        <v>259</v>
      </c>
      <c r="BE2" s="5" t="s">
        <v>153</v>
      </c>
      <c r="BF2" s="5" t="s">
        <v>160</v>
      </c>
      <c r="BG2" s="5" t="s">
        <v>169</v>
      </c>
      <c r="BH2" s="5" t="s">
        <v>178</v>
      </c>
      <c r="BI2" s="5" t="s">
        <v>180</v>
      </c>
      <c r="BJ2" s="5" t="s">
        <v>182</v>
      </c>
      <c r="BK2" s="5" t="s">
        <v>193</v>
      </c>
      <c r="BL2" s="5" t="s">
        <v>197</v>
      </c>
      <c r="BM2" s="5" t="s">
        <v>203</v>
      </c>
      <c r="BN2" s="5" t="s">
        <v>208</v>
      </c>
      <c r="BO2" s="5" t="s">
        <v>215</v>
      </c>
      <c r="BP2" s="5" t="s">
        <v>217</v>
      </c>
      <c r="BQ2" s="5" t="s">
        <v>260</v>
      </c>
      <c r="BR2" s="5" t="s">
        <v>221</v>
      </c>
      <c r="BS2" s="5" t="s">
        <v>222</v>
      </c>
      <c r="BT2" s="5" t="s">
        <v>261</v>
      </c>
      <c r="BU2" s="5" t="s">
        <v>223</v>
      </c>
      <c r="BV2" s="5" t="s">
        <v>224</v>
      </c>
      <c r="BW2" s="5" t="s">
        <v>226</v>
      </c>
      <c r="BX2" s="5" t="s">
        <v>227</v>
      </c>
      <c r="BY2" s="5" t="s">
        <v>228</v>
      </c>
      <c r="BZ2" s="5" t="s">
        <v>229</v>
      </c>
      <c r="CA2" s="5" t="s">
        <v>230</v>
      </c>
      <c r="CB2" s="5" t="s">
        <v>232</v>
      </c>
      <c r="CC2" s="5" t="s">
        <v>233</v>
      </c>
      <c r="CD2" s="5" t="s">
        <v>238</v>
      </c>
      <c r="CE2" s="5" t="s">
        <v>239</v>
      </c>
      <c r="CF2" s="5" t="s">
        <v>240</v>
      </c>
      <c r="CG2" s="5" t="s">
        <v>241</v>
      </c>
      <c r="CH2" s="5" t="s">
        <v>242</v>
      </c>
      <c r="CI2" s="5" t="s">
        <v>243</v>
      </c>
      <c r="CJ2" s="5" t="s">
        <v>244</v>
      </c>
      <c r="CK2" s="5" t="s">
        <v>245</v>
      </c>
      <c r="CL2" s="79" t="s">
        <v>248</v>
      </c>
      <c r="CM2" s="79" t="s">
        <v>249</v>
      </c>
      <c r="CN2" s="79" t="s">
        <v>250</v>
      </c>
      <c r="CO2" s="79" t="s">
        <v>251</v>
      </c>
      <c r="CP2" s="79" t="s">
        <v>252</v>
      </c>
      <c r="CQ2" s="83"/>
      <c r="CR2" s="83"/>
      <c r="CS2" s="83"/>
    </row>
    <row r="3" spans="1:97" x14ac:dyDescent="0.25">
      <c r="A3" s="1" t="s">
        <v>24</v>
      </c>
      <c r="B3" s="6">
        <v>197327.2</v>
      </c>
      <c r="C3" s="6"/>
      <c r="D3" s="6">
        <v>113.5</v>
      </c>
      <c r="E3" s="6">
        <v>4674.6000000000004</v>
      </c>
      <c r="F3" s="6">
        <v>378</v>
      </c>
      <c r="G3" s="6">
        <v>1556.6</v>
      </c>
      <c r="H3" s="6">
        <v>416</v>
      </c>
      <c r="I3" s="6">
        <v>14443.8</v>
      </c>
      <c r="J3" s="6">
        <v>62.9</v>
      </c>
      <c r="K3" s="6">
        <v>350.9</v>
      </c>
      <c r="L3" s="6">
        <v>254.3</v>
      </c>
      <c r="M3" s="6">
        <v>1466.3</v>
      </c>
      <c r="N3" s="6">
        <v>190</v>
      </c>
      <c r="O3" s="6">
        <v>1344.1</v>
      </c>
      <c r="P3" s="6">
        <v>635.1</v>
      </c>
      <c r="Q3" s="6">
        <v>1152.2</v>
      </c>
      <c r="R3" s="6">
        <v>229</v>
      </c>
      <c r="S3" s="6">
        <v>306.2</v>
      </c>
      <c r="T3" s="6">
        <v>3029.6</v>
      </c>
      <c r="U3" s="6">
        <v>2728.8</v>
      </c>
      <c r="V3" s="6">
        <v>300.8</v>
      </c>
      <c r="W3" s="6">
        <v>5871.3</v>
      </c>
      <c r="X3" s="6">
        <v>77.2</v>
      </c>
      <c r="Y3" s="6">
        <v>105.8</v>
      </c>
      <c r="Z3" s="6">
        <v>328.5</v>
      </c>
      <c r="AA3" s="6">
        <v>344.6</v>
      </c>
      <c r="AB3" s="6">
        <v>376.2</v>
      </c>
      <c r="AC3" s="6">
        <v>51.5</v>
      </c>
      <c r="AD3" s="6">
        <v>71.900000000000006</v>
      </c>
      <c r="AE3" s="6">
        <v>300.89999999999998</v>
      </c>
      <c r="AF3" s="6">
        <v>59.5</v>
      </c>
      <c r="AG3" s="6">
        <v>38.5</v>
      </c>
      <c r="AH3" s="6">
        <v>87.1</v>
      </c>
      <c r="AI3" s="6">
        <v>1360.7</v>
      </c>
      <c r="AJ3" s="6">
        <v>283.7</v>
      </c>
      <c r="AK3" s="6">
        <v>1482.3</v>
      </c>
      <c r="AL3" s="6">
        <v>91.2</v>
      </c>
      <c r="AM3" s="6">
        <v>169.1</v>
      </c>
      <c r="AN3" s="6">
        <v>135.9</v>
      </c>
      <c r="AO3" s="6">
        <v>457.8</v>
      </c>
      <c r="AP3" s="6">
        <v>40005.199999999997</v>
      </c>
      <c r="AQ3" s="6">
        <v>9987</v>
      </c>
      <c r="AR3" s="6">
        <v>223.4</v>
      </c>
      <c r="AS3" s="6">
        <v>5429.6</v>
      </c>
      <c r="AT3" s="6">
        <v>2271.9</v>
      </c>
      <c r="AU3" s="6">
        <v>2373.9</v>
      </c>
      <c r="AV3" s="6">
        <v>580.1</v>
      </c>
      <c r="AW3" s="6">
        <v>761.8</v>
      </c>
      <c r="AX3" s="6">
        <v>639.5</v>
      </c>
      <c r="AY3" s="6">
        <v>609.79999999999995</v>
      </c>
      <c r="AZ3" s="6">
        <v>11903.7</v>
      </c>
      <c r="BA3" s="6">
        <v>720.7</v>
      </c>
      <c r="BB3" s="6">
        <v>216.1</v>
      </c>
      <c r="BC3" s="6">
        <v>1878.9</v>
      </c>
      <c r="BD3" s="6">
        <v>14145.7</v>
      </c>
      <c r="BE3" s="6">
        <v>338</v>
      </c>
      <c r="BF3" s="6">
        <v>217.3</v>
      </c>
      <c r="BG3" s="6">
        <v>2065.6</v>
      </c>
      <c r="BH3" s="6">
        <v>1321.9</v>
      </c>
      <c r="BI3" s="6">
        <v>738.9</v>
      </c>
      <c r="BJ3" s="6">
        <v>182</v>
      </c>
      <c r="BK3" s="6">
        <v>253</v>
      </c>
      <c r="BL3" s="6">
        <v>588.20000000000005</v>
      </c>
      <c r="BM3" s="6">
        <v>1660.1</v>
      </c>
      <c r="BN3" s="6">
        <v>2131.5</v>
      </c>
      <c r="BO3" s="6">
        <v>81.7</v>
      </c>
      <c r="BP3" s="6">
        <v>258.60000000000002</v>
      </c>
      <c r="BQ3" s="6">
        <v>62199.199999999997</v>
      </c>
      <c r="BR3" s="6">
        <v>3310</v>
      </c>
      <c r="BS3" s="6">
        <v>58889.2</v>
      </c>
      <c r="BT3" s="6">
        <v>43918.400000000001</v>
      </c>
      <c r="BU3" s="6">
        <v>856.8</v>
      </c>
      <c r="BV3" s="6">
        <v>1461.2</v>
      </c>
      <c r="BW3" s="6">
        <v>1216.3</v>
      </c>
      <c r="BX3" s="6">
        <v>527.6</v>
      </c>
      <c r="BY3" s="6">
        <v>4115.8</v>
      </c>
      <c r="BZ3" s="6">
        <v>8833.2999999999993</v>
      </c>
      <c r="CA3" s="6">
        <v>1282</v>
      </c>
      <c r="CB3" s="6">
        <v>704</v>
      </c>
      <c r="CC3" s="6">
        <v>3243.5</v>
      </c>
      <c r="CD3" s="6">
        <v>1865.8</v>
      </c>
      <c r="CE3" s="6">
        <v>1561</v>
      </c>
      <c r="CF3" s="6">
        <v>716.8</v>
      </c>
      <c r="CG3" s="6">
        <v>6405.5</v>
      </c>
      <c r="CH3" s="6">
        <v>1204.3</v>
      </c>
      <c r="CI3" s="6">
        <v>946</v>
      </c>
      <c r="CJ3" s="6">
        <v>2438.9</v>
      </c>
      <c r="CK3" s="6">
        <v>6349.2</v>
      </c>
      <c r="CL3" s="73">
        <v>4190.3000000000102</v>
      </c>
      <c r="CM3" s="73">
        <v>2601.6</v>
      </c>
      <c r="CN3" s="73">
        <v>10196.899999999998</v>
      </c>
      <c r="CO3" s="73">
        <v>8902.6</v>
      </c>
      <c r="CP3" s="73">
        <v>1966.2000000000007</v>
      </c>
      <c r="CQ3" s="83"/>
      <c r="CR3" s="83"/>
      <c r="CS3" s="83"/>
    </row>
    <row r="4" spans="1:97" x14ac:dyDescent="0.25">
      <c r="A4" s="1" t="s">
        <v>25</v>
      </c>
      <c r="B4" s="6">
        <v>195603.20000000001</v>
      </c>
      <c r="C4" s="6">
        <v>28197.9</v>
      </c>
      <c r="D4" s="6">
        <v>117.5</v>
      </c>
      <c r="E4" s="6">
        <v>5013</v>
      </c>
      <c r="F4" s="6">
        <v>361.1</v>
      </c>
      <c r="G4" s="6">
        <v>1637.8</v>
      </c>
      <c r="H4" s="6">
        <v>457.6</v>
      </c>
      <c r="I4" s="6">
        <v>13713</v>
      </c>
      <c r="J4" s="6">
        <v>71.7</v>
      </c>
      <c r="K4" s="6">
        <v>358.6</v>
      </c>
      <c r="L4" s="6">
        <v>299.10000000000002</v>
      </c>
      <c r="M4" s="6">
        <v>1593.2</v>
      </c>
      <c r="N4" s="6">
        <v>189.7</v>
      </c>
      <c r="O4" s="6">
        <v>1450.9</v>
      </c>
      <c r="P4" s="6">
        <v>602.5</v>
      </c>
      <c r="Q4" s="6">
        <v>1287.2</v>
      </c>
      <c r="R4" s="6">
        <v>136.69999999999999</v>
      </c>
      <c r="S4" s="6">
        <v>324.7</v>
      </c>
      <c r="T4" s="6">
        <v>3339.9</v>
      </c>
      <c r="U4" s="6">
        <v>2999.8</v>
      </c>
      <c r="V4" s="6">
        <v>340.1</v>
      </c>
      <c r="W4" s="6">
        <v>6713.4</v>
      </c>
      <c r="X4" s="6">
        <v>95.3</v>
      </c>
      <c r="Y4" s="6">
        <v>107</v>
      </c>
      <c r="Z4" s="6">
        <v>349.3</v>
      </c>
      <c r="AA4" s="6">
        <v>418.9</v>
      </c>
      <c r="AB4" s="6">
        <v>462</v>
      </c>
      <c r="AC4" s="6">
        <v>60.6</v>
      </c>
      <c r="AD4" s="6">
        <v>75.400000000000006</v>
      </c>
      <c r="AE4" s="6">
        <v>360.8</v>
      </c>
      <c r="AF4" s="6">
        <v>63.6</v>
      </c>
      <c r="AG4" s="6">
        <v>46.9</v>
      </c>
      <c r="AH4" s="6">
        <v>108.9</v>
      </c>
      <c r="AI4" s="6">
        <v>1462.6</v>
      </c>
      <c r="AJ4" s="6">
        <v>366.8</v>
      </c>
      <c r="AK4" s="6">
        <v>1683.1</v>
      </c>
      <c r="AL4" s="6">
        <v>139.19999999999999</v>
      </c>
      <c r="AM4" s="6">
        <v>192.6</v>
      </c>
      <c r="AN4" s="6">
        <v>139.9</v>
      </c>
      <c r="AO4" s="6">
        <v>520.79999999999995</v>
      </c>
      <c r="AP4" s="6">
        <v>32371.1</v>
      </c>
      <c r="AQ4" s="6">
        <v>2884.6</v>
      </c>
      <c r="AR4" s="6">
        <v>224</v>
      </c>
      <c r="AS4" s="6">
        <v>4861.3</v>
      </c>
      <c r="AT4" s="6">
        <v>1966.8</v>
      </c>
      <c r="AU4" s="6">
        <v>2425</v>
      </c>
      <c r="AV4" s="6">
        <v>588.20000000000005</v>
      </c>
      <c r="AW4" s="6">
        <v>822.5</v>
      </c>
      <c r="AX4" s="6">
        <v>643.29999999999995</v>
      </c>
      <c r="AY4" s="6">
        <v>708.2</v>
      </c>
      <c r="AZ4" s="6">
        <v>12359.4</v>
      </c>
      <c r="BA4" s="6">
        <v>780</v>
      </c>
      <c r="BB4" s="6">
        <v>114.3</v>
      </c>
      <c r="BC4" s="6">
        <v>1376.1</v>
      </c>
      <c r="BD4" s="6">
        <v>13448.6</v>
      </c>
      <c r="BE4" s="6">
        <v>352.3</v>
      </c>
      <c r="BF4" s="6">
        <v>253.1</v>
      </c>
      <c r="BG4" s="6">
        <v>1858.1</v>
      </c>
      <c r="BH4" s="6">
        <v>1348.1</v>
      </c>
      <c r="BI4" s="6">
        <v>675.8</v>
      </c>
      <c r="BJ4" s="6">
        <v>195.4</v>
      </c>
      <c r="BK4" s="6">
        <v>284.60000000000002</v>
      </c>
      <c r="BL4" s="6">
        <v>637</v>
      </c>
      <c r="BM4" s="6">
        <v>1558.8</v>
      </c>
      <c r="BN4" s="6">
        <v>1902.2</v>
      </c>
      <c r="BO4" s="6">
        <v>92.2</v>
      </c>
      <c r="BP4" s="6">
        <v>279.5</v>
      </c>
      <c r="BQ4" s="6">
        <v>62450.6</v>
      </c>
      <c r="BR4" s="6">
        <v>3246</v>
      </c>
      <c r="BS4" s="6">
        <v>59204.6</v>
      </c>
      <c r="BT4" s="6">
        <v>49081.599999999999</v>
      </c>
      <c r="BU4" s="6">
        <v>916.3</v>
      </c>
      <c r="BV4" s="6">
        <v>1627.2</v>
      </c>
      <c r="BW4" s="6">
        <v>1315.2</v>
      </c>
      <c r="BX4" s="6">
        <v>587</v>
      </c>
      <c r="BY4" s="6">
        <v>4600.5</v>
      </c>
      <c r="BZ4" s="6">
        <v>9564</v>
      </c>
      <c r="CA4" s="6">
        <v>1411.8</v>
      </c>
      <c r="CB4" s="6">
        <v>786.5</v>
      </c>
      <c r="CC4" s="6">
        <v>4466.7</v>
      </c>
      <c r="CD4" s="6">
        <v>2068.8000000000002</v>
      </c>
      <c r="CE4" s="6">
        <v>1759</v>
      </c>
      <c r="CF4" s="6">
        <v>788</v>
      </c>
      <c r="CG4" s="6">
        <v>7402.2</v>
      </c>
      <c r="CH4" s="6">
        <v>1289</v>
      </c>
      <c r="CI4" s="6">
        <v>1051.9000000000001</v>
      </c>
      <c r="CJ4" s="6">
        <v>2500.1</v>
      </c>
      <c r="CK4" s="6">
        <v>6742.9</v>
      </c>
      <c r="CL4" s="73">
        <v>4463.5999999999913</v>
      </c>
      <c r="CM4" s="73">
        <v>2938.2999999999993</v>
      </c>
      <c r="CN4" s="73">
        <v>10184.700000000001</v>
      </c>
      <c r="CO4" s="73">
        <v>8317.2000000000007</v>
      </c>
      <c r="CP4" s="73">
        <v>1990.8999999999978</v>
      </c>
      <c r="CQ4" s="83"/>
      <c r="CR4" s="83"/>
      <c r="CS4" s="83"/>
    </row>
    <row r="5" spans="1:97" x14ac:dyDescent="0.25">
      <c r="A5" s="1" t="s">
        <v>26</v>
      </c>
      <c r="B5" s="6">
        <v>213831.4</v>
      </c>
      <c r="C5" s="6"/>
      <c r="D5" s="6"/>
      <c r="E5" s="6">
        <v>5300.7</v>
      </c>
      <c r="F5" s="6">
        <v>368</v>
      </c>
      <c r="G5" s="6">
        <v>1612.8</v>
      </c>
      <c r="H5" s="6">
        <v>519.79999999999995</v>
      </c>
      <c r="I5" s="6">
        <v>14472.5</v>
      </c>
      <c r="J5" s="6">
        <v>88.3</v>
      </c>
      <c r="K5" s="6">
        <v>370.7</v>
      </c>
      <c r="L5" s="6">
        <v>350.5</v>
      </c>
      <c r="M5" s="6">
        <v>1604.8</v>
      </c>
      <c r="N5" s="6">
        <v>200.7</v>
      </c>
      <c r="O5" s="6">
        <v>1467.8</v>
      </c>
      <c r="P5" s="6">
        <v>605.5</v>
      </c>
      <c r="Q5" s="6">
        <v>1502.2</v>
      </c>
      <c r="R5" s="6">
        <v>125.2</v>
      </c>
      <c r="S5" s="6">
        <v>338.8</v>
      </c>
      <c r="T5" s="6">
        <v>4190.3999999999996</v>
      </c>
      <c r="U5" s="6">
        <v>3748.3</v>
      </c>
      <c r="V5" s="6">
        <v>442.1</v>
      </c>
      <c r="W5" s="6">
        <v>8041</v>
      </c>
      <c r="X5" s="6">
        <v>114.3</v>
      </c>
      <c r="Y5" s="6">
        <v>137.1</v>
      </c>
      <c r="Z5" s="6">
        <v>434.6</v>
      </c>
      <c r="AA5" s="6">
        <v>546.6</v>
      </c>
      <c r="AB5" s="6">
        <v>539.1</v>
      </c>
      <c r="AC5" s="6">
        <v>71.3</v>
      </c>
      <c r="AD5" s="6">
        <v>83.5</v>
      </c>
      <c r="AE5" s="6">
        <v>440.5</v>
      </c>
      <c r="AF5" s="6">
        <v>74.8</v>
      </c>
      <c r="AG5" s="6">
        <v>62.6</v>
      </c>
      <c r="AH5" s="6">
        <v>130</v>
      </c>
      <c r="AI5" s="6">
        <v>1615.5</v>
      </c>
      <c r="AJ5" s="6">
        <v>494.4</v>
      </c>
      <c r="AK5" s="6">
        <v>2023.6</v>
      </c>
      <c r="AL5" s="6">
        <v>192.8</v>
      </c>
      <c r="AM5" s="6">
        <v>246.1</v>
      </c>
      <c r="AN5" s="6">
        <v>178.9</v>
      </c>
      <c r="AO5" s="6">
        <v>580</v>
      </c>
      <c r="AP5" s="6">
        <v>32331.200000000001</v>
      </c>
      <c r="AQ5" s="6">
        <v>3949.9</v>
      </c>
      <c r="AR5" s="6">
        <v>208.4</v>
      </c>
      <c r="AS5" s="6">
        <v>4819.5</v>
      </c>
      <c r="AT5" s="6">
        <v>1904.5</v>
      </c>
      <c r="AU5" s="6">
        <v>2246</v>
      </c>
      <c r="AV5" s="6">
        <v>589.4</v>
      </c>
      <c r="AW5" s="6">
        <v>640.20000000000005</v>
      </c>
      <c r="AX5" s="6">
        <v>631.4</v>
      </c>
      <c r="AY5" s="6">
        <v>737.4</v>
      </c>
      <c r="AZ5" s="6">
        <v>11805.6</v>
      </c>
      <c r="BA5" s="6">
        <v>855.3</v>
      </c>
      <c r="BB5" s="6">
        <v>100</v>
      </c>
      <c r="BC5" s="6">
        <v>1251.7</v>
      </c>
      <c r="BD5" s="6">
        <v>14432.4</v>
      </c>
      <c r="BE5" s="6">
        <v>401.3</v>
      </c>
      <c r="BF5" s="6">
        <v>327.8</v>
      </c>
      <c r="BG5" s="6">
        <v>1562.8</v>
      </c>
      <c r="BH5" s="6">
        <v>1269.8</v>
      </c>
      <c r="BI5" s="6">
        <v>736.2</v>
      </c>
      <c r="BJ5" s="6">
        <v>230.6</v>
      </c>
      <c r="BK5" s="6">
        <v>344.7</v>
      </c>
      <c r="BL5" s="6">
        <v>620</v>
      </c>
      <c r="BM5" s="6">
        <v>1631.5</v>
      </c>
      <c r="BN5" s="6">
        <v>2897.3</v>
      </c>
      <c r="BO5" s="6">
        <v>104.3</v>
      </c>
      <c r="BP5" s="6">
        <v>301.8</v>
      </c>
      <c r="BQ5" s="6">
        <v>64595.8</v>
      </c>
      <c r="BR5" s="6">
        <v>3621.8</v>
      </c>
      <c r="BS5" s="6">
        <v>60974</v>
      </c>
      <c r="BT5" s="6">
        <v>60569.8</v>
      </c>
      <c r="BU5" s="6">
        <v>1145.7</v>
      </c>
      <c r="BV5" s="6">
        <v>2062.1999999999998</v>
      </c>
      <c r="BW5" s="6">
        <v>1446.7</v>
      </c>
      <c r="BX5" s="6">
        <v>710.2</v>
      </c>
      <c r="BY5" s="6">
        <v>5893.6</v>
      </c>
      <c r="BZ5" s="6">
        <v>11614.4</v>
      </c>
      <c r="CA5" s="6">
        <v>1763</v>
      </c>
      <c r="CB5" s="6">
        <v>925.7</v>
      </c>
      <c r="CC5" s="6">
        <v>6415.2</v>
      </c>
      <c r="CD5" s="6">
        <v>2516.8000000000002</v>
      </c>
      <c r="CE5" s="6">
        <v>1961.4</v>
      </c>
      <c r="CF5" s="6">
        <v>979.2</v>
      </c>
      <c r="CG5" s="6">
        <v>9303.5</v>
      </c>
      <c r="CH5" s="6">
        <v>1562.2</v>
      </c>
      <c r="CI5" s="6">
        <v>1255</v>
      </c>
      <c r="CJ5" s="6">
        <v>2902</v>
      </c>
      <c r="CK5" s="6">
        <v>7876.1</v>
      </c>
      <c r="CL5" s="73">
        <v>5100.3000000000029</v>
      </c>
      <c r="CM5" s="73">
        <v>3437.8</v>
      </c>
      <c r="CN5" s="73">
        <v>9751.7000000000007</v>
      </c>
      <c r="CO5" s="73">
        <v>7782.7999999999993</v>
      </c>
      <c r="CP5" s="73">
        <v>2165.0999999999985</v>
      </c>
      <c r="CQ5" s="83"/>
      <c r="CR5" s="83"/>
      <c r="CS5" s="83"/>
    </row>
    <row r="6" spans="1:97" x14ac:dyDescent="0.25">
      <c r="A6" s="1" t="s">
        <v>27</v>
      </c>
      <c r="B6" s="6">
        <v>231587.1</v>
      </c>
      <c r="C6" s="6">
        <v>31500</v>
      </c>
      <c r="D6" s="6">
        <v>137</v>
      </c>
      <c r="E6" s="6">
        <v>5649.4</v>
      </c>
      <c r="F6" s="6">
        <v>379.4</v>
      </c>
      <c r="G6" s="6">
        <v>1929.1</v>
      </c>
      <c r="H6" s="6">
        <v>483.2</v>
      </c>
      <c r="I6" s="6">
        <v>15193.3</v>
      </c>
      <c r="J6" s="6">
        <v>117.6</v>
      </c>
      <c r="K6" s="6">
        <v>383.3</v>
      </c>
      <c r="L6" s="6">
        <v>412.5</v>
      </c>
      <c r="M6" s="6">
        <v>1642.7</v>
      </c>
      <c r="N6" s="6">
        <v>209.5</v>
      </c>
      <c r="O6" s="6">
        <v>1566.8</v>
      </c>
      <c r="P6" s="6">
        <v>610.20000000000005</v>
      </c>
      <c r="Q6" s="6">
        <v>1638.1</v>
      </c>
      <c r="R6" s="6">
        <v>128</v>
      </c>
      <c r="S6" s="6">
        <v>365.7</v>
      </c>
      <c r="T6" s="6">
        <v>4821.8</v>
      </c>
      <c r="U6" s="6">
        <v>4311.5</v>
      </c>
      <c r="V6" s="6">
        <v>510.3</v>
      </c>
      <c r="W6" s="6">
        <v>9381.5</v>
      </c>
      <c r="X6" s="6">
        <v>132.19999999999999</v>
      </c>
      <c r="Y6" s="6">
        <v>149.9</v>
      </c>
      <c r="Z6" s="6">
        <v>491.3</v>
      </c>
      <c r="AA6" s="6">
        <v>629.70000000000005</v>
      </c>
      <c r="AB6" s="6">
        <v>618.6</v>
      </c>
      <c r="AC6" s="6">
        <v>83.8</v>
      </c>
      <c r="AD6" s="6">
        <v>96.3</v>
      </c>
      <c r="AE6" s="6">
        <v>518.70000000000005</v>
      </c>
      <c r="AF6" s="6">
        <v>86.1</v>
      </c>
      <c r="AG6" s="6">
        <v>74.5</v>
      </c>
      <c r="AH6" s="6">
        <v>139.5</v>
      </c>
      <c r="AI6" s="6">
        <v>1692.7</v>
      </c>
      <c r="AJ6" s="6">
        <v>689.1</v>
      </c>
      <c r="AK6" s="6">
        <v>2496.4</v>
      </c>
      <c r="AL6" s="6">
        <v>235.4</v>
      </c>
      <c r="AM6" s="6">
        <v>289.10000000000002</v>
      </c>
      <c r="AN6" s="6">
        <v>200.5</v>
      </c>
      <c r="AO6" s="6">
        <v>669.1</v>
      </c>
      <c r="AP6" s="6">
        <v>34969.699999999997</v>
      </c>
      <c r="AQ6" s="6">
        <v>4668.7</v>
      </c>
      <c r="AR6" s="6">
        <v>213.2</v>
      </c>
      <c r="AS6" s="6">
        <v>5657.9</v>
      </c>
      <c r="AT6" s="6">
        <v>2215.1</v>
      </c>
      <c r="AU6" s="6">
        <v>2649.9</v>
      </c>
      <c r="AV6" s="6">
        <v>614</v>
      </c>
      <c r="AW6" s="6">
        <v>665.8</v>
      </c>
      <c r="AX6" s="6">
        <v>597.1</v>
      </c>
      <c r="AY6" s="6">
        <v>812.6</v>
      </c>
      <c r="AZ6" s="6">
        <v>11427.7</v>
      </c>
      <c r="BA6" s="6">
        <v>949.1</v>
      </c>
      <c r="BB6" s="6">
        <v>131.1</v>
      </c>
      <c r="BC6" s="6">
        <v>1730.2</v>
      </c>
      <c r="BD6" s="6">
        <v>16100.6</v>
      </c>
      <c r="BE6" s="6">
        <v>483.3</v>
      </c>
      <c r="BF6" s="6">
        <v>370.2</v>
      </c>
      <c r="BG6" s="6">
        <v>1748.3</v>
      </c>
      <c r="BH6" s="6">
        <v>1336.3</v>
      </c>
      <c r="BI6" s="6">
        <v>769.2</v>
      </c>
      <c r="BJ6" s="6">
        <v>257.10000000000002</v>
      </c>
      <c r="BK6" s="6">
        <v>433.8</v>
      </c>
      <c r="BL6" s="6">
        <v>740.7</v>
      </c>
      <c r="BM6" s="6">
        <v>1679.3</v>
      </c>
      <c r="BN6" s="6">
        <v>3682.9</v>
      </c>
      <c r="BO6" s="6">
        <v>115.4</v>
      </c>
      <c r="BP6" s="6">
        <v>326.3</v>
      </c>
      <c r="BQ6" s="6">
        <v>67292.5</v>
      </c>
      <c r="BR6" s="6">
        <v>3855.4</v>
      </c>
      <c r="BS6" s="6">
        <v>63437.1</v>
      </c>
      <c r="BT6" s="6">
        <v>67520.899999999994</v>
      </c>
      <c r="BU6" s="6">
        <v>1217.5</v>
      </c>
      <c r="BV6" s="6">
        <v>2341.8000000000002</v>
      </c>
      <c r="BW6" s="6">
        <v>1529</v>
      </c>
      <c r="BX6" s="6">
        <v>769.6</v>
      </c>
      <c r="BY6" s="6">
        <v>6596.6</v>
      </c>
      <c r="BZ6" s="6">
        <v>12795.4</v>
      </c>
      <c r="CA6" s="6">
        <v>1988.2</v>
      </c>
      <c r="CB6" s="6">
        <v>1005.9</v>
      </c>
      <c r="CC6" s="6">
        <v>6869.7</v>
      </c>
      <c r="CD6" s="6">
        <v>2710.7</v>
      </c>
      <c r="CE6" s="6">
        <v>2098.1</v>
      </c>
      <c r="CF6" s="6">
        <v>1116.3</v>
      </c>
      <c r="CG6" s="6">
        <v>10498.9</v>
      </c>
      <c r="CH6" s="6">
        <v>1556.5</v>
      </c>
      <c r="CI6" s="6">
        <v>1405.7</v>
      </c>
      <c r="CJ6" s="6">
        <v>3611.4</v>
      </c>
      <c r="CK6" s="6">
        <v>9167.5</v>
      </c>
      <c r="CL6" s="73">
        <v>5951.6000000000058</v>
      </c>
      <c r="CM6" s="73">
        <v>3790.8999999999996</v>
      </c>
      <c r="CN6" s="73">
        <v>10869.199999999997</v>
      </c>
      <c r="CO6" s="73">
        <v>7773.8000000000011</v>
      </c>
      <c r="CP6" s="73">
        <v>2298.2000000000044</v>
      </c>
      <c r="CQ6" s="83"/>
      <c r="CR6" s="83"/>
      <c r="CS6" s="83"/>
    </row>
    <row r="7" spans="1:97" x14ac:dyDescent="0.25">
      <c r="A7" s="1" t="s">
        <v>28</v>
      </c>
      <c r="B7" s="6">
        <v>243909.8</v>
      </c>
      <c r="C7" s="6">
        <v>32210.400000000001</v>
      </c>
      <c r="D7" s="6">
        <v>157.4</v>
      </c>
      <c r="E7" s="6">
        <v>6117.8</v>
      </c>
      <c r="F7" s="6">
        <v>380.3</v>
      </c>
      <c r="G7" s="6">
        <v>2162.8000000000002</v>
      </c>
      <c r="H7" s="6">
        <v>493.7</v>
      </c>
      <c r="I7" s="6">
        <v>14710.4</v>
      </c>
      <c r="J7" s="6">
        <v>143.19999999999999</v>
      </c>
      <c r="K7" s="6">
        <v>398.6</v>
      </c>
      <c r="L7" s="6">
        <v>488.9</v>
      </c>
      <c r="M7" s="6">
        <v>1742.3</v>
      </c>
      <c r="N7" s="6">
        <v>214.9</v>
      </c>
      <c r="O7" s="6">
        <v>1696.4</v>
      </c>
      <c r="P7" s="6">
        <v>588.70000000000005</v>
      </c>
      <c r="Q7" s="6">
        <v>1707.5</v>
      </c>
      <c r="R7" s="6">
        <v>128.9</v>
      </c>
      <c r="S7" s="6">
        <v>391.8</v>
      </c>
      <c r="T7" s="6">
        <v>5027</v>
      </c>
      <c r="U7" s="6">
        <v>4480</v>
      </c>
      <c r="V7" s="6">
        <v>547</v>
      </c>
      <c r="W7" s="6">
        <v>10676</v>
      </c>
      <c r="X7" s="6">
        <v>171.7</v>
      </c>
      <c r="Y7" s="6">
        <v>156.19999999999999</v>
      </c>
      <c r="Z7" s="6">
        <v>503.6</v>
      </c>
      <c r="AA7" s="6">
        <v>709.3</v>
      </c>
      <c r="AB7" s="6">
        <v>650.5</v>
      </c>
      <c r="AC7" s="6">
        <v>92.4</v>
      </c>
      <c r="AD7" s="6">
        <v>107.5</v>
      </c>
      <c r="AE7" s="6">
        <v>547.29999999999995</v>
      </c>
      <c r="AF7" s="6">
        <v>89</v>
      </c>
      <c r="AG7" s="6">
        <v>88.4</v>
      </c>
      <c r="AH7" s="6">
        <v>140.1</v>
      </c>
      <c r="AI7" s="6">
        <v>1918.9</v>
      </c>
      <c r="AJ7" s="6">
        <v>937.1</v>
      </c>
      <c r="AK7" s="6">
        <v>2851.7</v>
      </c>
      <c r="AL7" s="6">
        <v>259.89999999999998</v>
      </c>
      <c r="AM7" s="6">
        <v>306.7</v>
      </c>
      <c r="AN7" s="6">
        <v>199.7</v>
      </c>
      <c r="AO7" s="6">
        <v>849.4</v>
      </c>
      <c r="AP7" s="6">
        <v>39889.5</v>
      </c>
      <c r="AQ7" s="6">
        <v>5283.3</v>
      </c>
      <c r="AR7" s="6">
        <v>242.2</v>
      </c>
      <c r="AS7" s="6">
        <v>7084.7</v>
      </c>
      <c r="AT7" s="6">
        <v>2516.5</v>
      </c>
      <c r="AU7" s="6">
        <v>3255.7</v>
      </c>
      <c r="AV7" s="6">
        <v>637.4</v>
      </c>
      <c r="AW7" s="6">
        <v>845.9</v>
      </c>
      <c r="AX7" s="6">
        <v>620.79999999999995</v>
      </c>
      <c r="AY7" s="6">
        <v>946.6</v>
      </c>
      <c r="AZ7" s="6">
        <v>12414.9</v>
      </c>
      <c r="BA7" s="6">
        <v>1040.7</v>
      </c>
      <c r="BB7" s="6">
        <v>185.3</v>
      </c>
      <c r="BC7" s="6">
        <v>2080.4</v>
      </c>
      <c r="BD7" s="6">
        <v>17406.599999999999</v>
      </c>
      <c r="BE7" s="6">
        <v>525.4</v>
      </c>
      <c r="BF7" s="6">
        <v>362.2</v>
      </c>
      <c r="BG7" s="6">
        <v>2065</v>
      </c>
      <c r="BH7" s="6">
        <v>1387.9</v>
      </c>
      <c r="BI7" s="6">
        <v>791.8</v>
      </c>
      <c r="BJ7" s="6">
        <v>308.89999999999998</v>
      </c>
      <c r="BK7" s="6">
        <v>454.5</v>
      </c>
      <c r="BL7" s="6">
        <v>880.9</v>
      </c>
      <c r="BM7" s="6">
        <v>1732.9</v>
      </c>
      <c r="BN7" s="6">
        <v>4092.8</v>
      </c>
      <c r="BO7" s="6">
        <v>122.4</v>
      </c>
      <c r="BP7" s="6">
        <v>357.6</v>
      </c>
      <c r="BQ7" s="6">
        <v>70121.399999999994</v>
      </c>
      <c r="BR7" s="6">
        <v>4176.6000000000004</v>
      </c>
      <c r="BS7" s="6">
        <v>65944.800000000003</v>
      </c>
      <c r="BT7" s="6">
        <v>68578.899999999994</v>
      </c>
      <c r="BU7" s="6">
        <v>1188.7</v>
      </c>
      <c r="BV7" s="6">
        <v>2429.3000000000002</v>
      </c>
      <c r="BW7" s="6">
        <v>1463.9</v>
      </c>
      <c r="BX7" s="6">
        <v>804.5</v>
      </c>
      <c r="BY7" s="6">
        <v>6631.2</v>
      </c>
      <c r="BZ7" s="6">
        <v>12864.7</v>
      </c>
      <c r="CA7" s="6">
        <v>1950.5</v>
      </c>
      <c r="CB7" s="6">
        <v>991.8</v>
      </c>
      <c r="CC7" s="6">
        <v>6899.8</v>
      </c>
      <c r="CD7" s="6">
        <v>2686.5</v>
      </c>
      <c r="CE7" s="6">
        <v>2195.5</v>
      </c>
      <c r="CF7" s="6">
        <v>1082.7</v>
      </c>
      <c r="CG7" s="6">
        <v>10665.5</v>
      </c>
      <c r="CH7" s="6">
        <v>1457.2</v>
      </c>
      <c r="CI7" s="6">
        <v>1429.4</v>
      </c>
      <c r="CJ7" s="6">
        <v>4205.3</v>
      </c>
      <c r="CK7" s="6">
        <v>9388.2999999999993</v>
      </c>
      <c r="CL7" s="73">
        <v>6644.8999999999942</v>
      </c>
      <c r="CM7" s="73">
        <v>4170.1000000000004</v>
      </c>
      <c r="CN7" s="73">
        <v>12404.8</v>
      </c>
      <c r="CO7" s="73">
        <v>8006.1999999999989</v>
      </c>
      <c r="CP7" s="73">
        <v>2490.6999999999971</v>
      </c>
      <c r="CQ7" s="83"/>
      <c r="CR7" s="83"/>
      <c r="CS7" s="83"/>
    </row>
    <row r="8" spans="1:97" x14ac:dyDescent="0.25">
      <c r="A8" s="1" t="s">
        <v>29</v>
      </c>
      <c r="B8" s="6">
        <v>255861.6</v>
      </c>
      <c r="C8" s="6">
        <v>32299.9</v>
      </c>
      <c r="D8" s="6">
        <v>185.3</v>
      </c>
      <c r="E8" s="6">
        <v>6829.4</v>
      </c>
      <c r="F8" s="6">
        <v>384.3</v>
      </c>
      <c r="G8" s="6">
        <v>2062.6</v>
      </c>
      <c r="H8" s="6">
        <v>547.6</v>
      </c>
      <c r="I8" s="6">
        <v>13603.2</v>
      </c>
      <c r="J8" s="6">
        <v>173.1</v>
      </c>
      <c r="K8" s="6">
        <v>427.8</v>
      </c>
      <c r="L8" s="6">
        <v>582.70000000000005</v>
      </c>
      <c r="M8" s="6">
        <v>1816</v>
      </c>
      <c r="N8" s="6">
        <v>231.8</v>
      </c>
      <c r="O8" s="6">
        <v>1701.2</v>
      </c>
      <c r="P8" s="6">
        <v>550.4</v>
      </c>
      <c r="Q8" s="6">
        <v>1909.3</v>
      </c>
      <c r="R8" s="6">
        <v>149.30000000000001</v>
      </c>
      <c r="S8" s="6">
        <v>412.5</v>
      </c>
      <c r="T8" s="6">
        <v>5014.6000000000004</v>
      </c>
      <c r="U8" s="6">
        <v>4496.8999999999996</v>
      </c>
      <c r="V8" s="6">
        <v>517.79999999999995</v>
      </c>
      <c r="W8" s="6">
        <v>12040.3</v>
      </c>
      <c r="X8" s="6">
        <v>205</v>
      </c>
      <c r="Y8" s="6">
        <v>167.1</v>
      </c>
      <c r="Z8" s="6">
        <v>540.70000000000005</v>
      </c>
      <c r="AA8" s="6">
        <v>775.5</v>
      </c>
      <c r="AB8" s="6">
        <v>681.1</v>
      </c>
      <c r="AC8" s="6">
        <v>99.2</v>
      </c>
      <c r="AD8" s="6">
        <v>115.7</v>
      </c>
      <c r="AE8" s="6">
        <v>536.29999999999995</v>
      </c>
      <c r="AF8" s="6">
        <v>103.4</v>
      </c>
      <c r="AG8" s="6">
        <v>103.9</v>
      </c>
      <c r="AH8" s="6">
        <v>140.9</v>
      </c>
      <c r="AI8" s="6">
        <v>2114.5</v>
      </c>
      <c r="AJ8" s="6">
        <v>1147.3</v>
      </c>
      <c r="AK8" s="6">
        <v>3332.4</v>
      </c>
      <c r="AL8" s="6">
        <v>316.5</v>
      </c>
      <c r="AM8" s="6">
        <v>324.8</v>
      </c>
      <c r="AN8" s="6">
        <v>209.5</v>
      </c>
      <c r="AO8" s="6">
        <v>1020.6</v>
      </c>
      <c r="AP8" s="6">
        <v>44091.6</v>
      </c>
      <c r="AQ8" s="6">
        <v>5715.6</v>
      </c>
      <c r="AR8" s="6">
        <v>283.89999999999998</v>
      </c>
      <c r="AS8" s="6">
        <v>8354.5</v>
      </c>
      <c r="AT8" s="6">
        <v>2823.5</v>
      </c>
      <c r="AU8" s="6">
        <v>3449.6</v>
      </c>
      <c r="AV8" s="6">
        <v>651.4</v>
      </c>
      <c r="AW8" s="6">
        <v>777.1</v>
      </c>
      <c r="AX8" s="6">
        <v>667.2</v>
      </c>
      <c r="AY8" s="6">
        <v>1034.9000000000001</v>
      </c>
      <c r="AZ8" s="6">
        <v>13512.7</v>
      </c>
      <c r="BA8" s="6">
        <v>1122</v>
      </c>
      <c r="BB8" s="6">
        <v>225.2</v>
      </c>
      <c r="BC8" s="6">
        <v>2621.9</v>
      </c>
      <c r="BD8" s="6">
        <v>18555</v>
      </c>
      <c r="BE8" s="6">
        <v>588.9</v>
      </c>
      <c r="BF8" s="6">
        <v>370.6</v>
      </c>
      <c r="BG8" s="6">
        <v>2328.1999999999998</v>
      </c>
      <c r="BH8" s="6">
        <v>1534.1</v>
      </c>
      <c r="BI8" s="6">
        <v>822.3</v>
      </c>
      <c r="BJ8" s="6">
        <v>359.7</v>
      </c>
      <c r="BK8" s="6">
        <v>482.3</v>
      </c>
      <c r="BL8" s="6">
        <v>1034.2</v>
      </c>
      <c r="BM8" s="6">
        <v>1831.8</v>
      </c>
      <c r="BN8" s="6">
        <v>4182.8</v>
      </c>
      <c r="BO8" s="6">
        <v>132.30000000000001</v>
      </c>
      <c r="BP8" s="6">
        <v>385.6</v>
      </c>
      <c r="BQ8" s="6">
        <v>72761.2</v>
      </c>
      <c r="BR8" s="6">
        <v>4449.3999999999996</v>
      </c>
      <c r="BS8" s="6">
        <v>68311.8</v>
      </c>
      <c r="BT8" s="6">
        <v>71099.100000000006</v>
      </c>
      <c r="BU8" s="6">
        <v>1187.8</v>
      </c>
      <c r="BV8" s="6">
        <v>2535.9</v>
      </c>
      <c r="BW8" s="6">
        <v>1610.1</v>
      </c>
      <c r="BX8" s="6">
        <v>856.8</v>
      </c>
      <c r="BY8" s="6">
        <v>6720.1</v>
      </c>
      <c r="BZ8" s="6">
        <v>13668.4</v>
      </c>
      <c r="CA8" s="6">
        <v>2027.9</v>
      </c>
      <c r="CB8" s="6">
        <v>1023.3</v>
      </c>
      <c r="CC8" s="6">
        <v>7181.1</v>
      </c>
      <c r="CD8" s="6">
        <v>2779.5</v>
      </c>
      <c r="CE8" s="6">
        <v>2251.6999999999998</v>
      </c>
      <c r="CF8" s="6">
        <v>1087.3</v>
      </c>
      <c r="CG8" s="6">
        <v>10907.5</v>
      </c>
      <c r="CH8" s="6">
        <v>1558.8</v>
      </c>
      <c r="CI8" s="6">
        <v>1431.7</v>
      </c>
      <c r="CJ8" s="6">
        <v>4335.8999999999996</v>
      </c>
      <c r="CK8" s="6">
        <v>9685.6</v>
      </c>
      <c r="CL8" s="73">
        <v>6837.3000000000029</v>
      </c>
      <c r="CM8" s="73">
        <v>4571.7999999999993</v>
      </c>
      <c r="CN8" s="73">
        <v>13460.099999999999</v>
      </c>
      <c r="CO8" s="73">
        <v>8832.7999999999993</v>
      </c>
      <c r="CP8" s="73">
        <v>2783.9000000000015</v>
      </c>
      <c r="CQ8" s="83"/>
      <c r="CR8" s="83"/>
      <c r="CS8" s="83"/>
    </row>
    <row r="9" spans="1:97" x14ac:dyDescent="0.25">
      <c r="A9" s="1" t="s">
        <v>30</v>
      </c>
      <c r="B9" s="6">
        <v>280987.8</v>
      </c>
      <c r="C9" s="6">
        <v>34882.699999999997</v>
      </c>
      <c r="D9" s="6">
        <v>241.8</v>
      </c>
      <c r="E9" s="6">
        <v>7956.4</v>
      </c>
      <c r="F9" s="6">
        <v>378</v>
      </c>
      <c r="G9" s="6">
        <v>2346.5</v>
      </c>
      <c r="H9" s="6">
        <v>638.79999999999995</v>
      </c>
      <c r="I9" s="6">
        <v>13789.8</v>
      </c>
      <c r="J9" s="6">
        <v>214.4</v>
      </c>
      <c r="K9" s="6">
        <v>473.8</v>
      </c>
      <c r="L9" s="6">
        <v>692.8</v>
      </c>
      <c r="M9" s="6">
        <v>1997.9</v>
      </c>
      <c r="N9" s="6">
        <v>254.8</v>
      </c>
      <c r="O9" s="6">
        <v>1722</v>
      </c>
      <c r="P9" s="6">
        <v>519</v>
      </c>
      <c r="Q9" s="6">
        <v>2241.6999999999998</v>
      </c>
      <c r="R9" s="6">
        <v>175.9</v>
      </c>
      <c r="S9" s="6">
        <v>435</v>
      </c>
      <c r="T9" s="6">
        <v>5526.5</v>
      </c>
      <c r="U9" s="6">
        <v>4932.2</v>
      </c>
      <c r="V9" s="6">
        <v>594.4</v>
      </c>
      <c r="W9" s="6">
        <v>14858.4</v>
      </c>
      <c r="X9" s="6">
        <v>248.6</v>
      </c>
      <c r="Y9" s="6">
        <v>194.7</v>
      </c>
      <c r="Z9" s="6">
        <v>618.4</v>
      </c>
      <c r="AA9" s="6">
        <v>919.6</v>
      </c>
      <c r="AB9" s="6">
        <v>769.3</v>
      </c>
      <c r="AC9" s="6">
        <v>115.3</v>
      </c>
      <c r="AD9" s="6">
        <v>130.19999999999999</v>
      </c>
      <c r="AE9" s="6">
        <v>650.79999999999995</v>
      </c>
      <c r="AF9" s="6">
        <v>123</v>
      </c>
      <c r="AG9" s="6">
        <v>126</v>
      </c>
      <c r="AH9" s="6">
        <v>154.6</v>
      </c>
      <c r="AI9" s="6">
        <v>2565.5</v>
      </c>
      <c r="AJ9" s="6">
        <v>1664.2</v>
      </c>
      <c r="AK9" s="6">
        <v>4200.1000000000004</v>
      </c>
      <c r="AL9" s="6">
        <v>422.5</v>
      </c>
      <c r="AM9" s="6">
        <v>398.7</v>
      </c>
      <c r="AN9" s="6">
        <v>232.7</v>
      </c>
      <c r="AO9" s="6">
        <v>1197.7</v>
      </c>
      <c r="AP9" s="6">
        <v>51489.599999999999</v>
      </c>
      <c r="AQ9" s="6">
        <v>6259.8</v>
      </c>
      <c r="AR9" s="6">
        <v>347.8</v>
      </c>
      <c r="AS9" s="6">
        <v>10153.200000000001</v>
      </c>
      <c r="AT9" s="6">
        <v>3119.5</v>
      </c>
      <c r="AU9" s="6">
        <v>4100.2</v>
      </c>
      <c r="AV9" s="6">
        <v>677.9</v>
      </c>
      <c r="AW9" s="6">
        <v>788.8</v>
      </c>
      <c r="AX9" s="6">
        <v>707.8</v>
      </c>
      <c r="AY9" s="6">
        <v>1124.7</v>
      </c>
      <c r="AZ9" s="6">
        <v>16011.7</v>
      </c>
      <c r="BA9" s="6">
        <v>1268.5</v>
      </c>
      <c r="BB9" s="6">
        <v>268.8</v>
      </c>
      <c r="BC9" s="6">
        <v>3616</v>
      </c>
      <c r="BD9" s="6">
        <v>19999.5</v>
      </c>
      <c r="BE9" s="6">
        <v>674.4</v>
      </c>
      <c r="BF9" s="6">
        <v>430.3</v>
      </c>
      <c r="BG9" s="6">
        <v>2597.1</v>
      </c>
      <c r="BH9" s="6">
        <v>1702.2</v>
      </c>
      <c r="BI9" s="6">
        <v>914.9</v>
      </c>
      <c r="BJ9" s="6">
        <v>410.5</v>
      </c>
      <c r="BK9" s="6">
        <v>538</v>
      </c>
      <c r="BL9" s="6">
        <v>1207.3</v>
      </c>
      <c r="BM9" s="6">
        <v>1920.1</v>
      </c>
      <c r="BN9" s="6">
        <v>4219.7</v>
      </c>
      <c r="BO9" s="6">
        <v>147.5</v>
      </c>
      <c r="BP9" s="6">
        <v>404.3</v>
      </c>
      <c r="BQ9" s="6">
        <v>74817.8</v>
      </c>
      <c r="BR9" s="6">
        <v>4694.3</v>
      </c>
      <c r="BS9" s="6">
        <v>70123.5</v>
      </c>
      <c r="BT9" s="6">
        <v>79413.2</v>
      </c>
      <c r="BU9" s="6">
        <v>1288</v>
      </c>
      <c r="BV9" s="6">
        <v>2849.3</v>
      </c>
      <c r="BW9" s="6">
        <v>1802.5</v>
      </c>
      <c r="BX9" s="6">
        <v>960.9</v>
      </c>
      <c r="BY9" s="6">
        <v>7405.3</v>
      </c>
      <c r="BZ9" s="6">
        <v>15564.5</v>
      </c>
      <c r="CA9" s="6">
        <v>2228.9</v>
      </c>
      <c r="CB9" s="6">
        <v>1140.2</v>
      </c>
      <c r="CC9" s="6">
        <v>8105.9</v>
      </c>
      <c r="CD9" s="6">
        <v>3074.3</v>
      </c>
      <c r="CE9" s="6">
        <v>2568.1</v>
      </c>
      <c r="CF9" s="6">
        <v>1186.2</v>
      </c>
      <c r="CG9" s="6">
        <v>12014.7</v>
      </c>
      <c r="CH9" s="6">
        <v>1669.3</v>
      </c>
      <c r="CI9" s="6">
        <v>1518.2</v>
      </c>
      <c r="CJ9" s="6">
        <v>5219</v>
      </c>
      <c r="CK9" s="6">
        <v>10563.7</v>
      </c>
      <c r="CL9" s="73">
        <v>8041.2999999999884</v>
      </c>
      <c r="CM9" s="73">
        <v>5477.4</v>
      </c>
      <c r="CN9" s="73">
        <v>15676.599999999999</v>
      </c>
      <c r="CO9" s="73">
        <v>9200.9</v>
      </c>
      <c r="CP9" s="73">
        <v>3202.7999999999993</v>
      </c>
      <c r="CQ9" s="83"/>
      <c r="CR9" s="83"/>
      <c r="CS9" s="83"/>
    </row>
    <row r="10" spans="1:97" x14ac:dyDescent="0.25">
      <c r="A10" s="1" t="s">
        <v>31</v>
      </c>
      <c r="B10" s="6">
        <v>300182</v>
      </c>
      <c r="C10" s="6">
        <v>39370</v>
      </c>
      <c r="D10" s="6">
        <v>291.89999999999998</v>
      </c>
      <c r="E10" s="6">
        <v>10028</v>
      </c>
      <c r="F10" s="6">
        <v>373.6</v>
      </c>
      <c r="G10" s="6">
        <v>2361.1</v>
      </c>
      <c r="H10" s="6">
        <v>748</v>
      </c>
      <c r="I10" s="6">
        <v>15867.5</v>
      </c>
      <c r="J10" s="6">
        <v>252.1</v>
      </c>
      <c r="K10" s="6">
        <v>508.1</v>
      </c>
      <c r="L10" s="6">
        <v>692.1</v>
      </c>
      <c r="M10" s="6">
        <v>2047.5</v>
      </c>
      <c r="N10" s="6">
        <v>284.7</v>
      </c>
      <c r="O10" s="6">
        <v>1529.2</v>
      </c>
      <c r="P10" s="6">
        <v>521.20000000000005</v>
      </c>
      <c r="Q10" s="6">
        <v>2334</v>
      </c>
      <c r="R10" s="6">
        <v>191.8</v>
      </c>
      <c r="S10" s="6">
        <v>454.5</v>
      </c>
      <c r="T10" s="6">
        <v>5554.6</v>
      </c>
      <c r="U10" s="6">
        <v>4974.3</v>
      </c>
      <c r="V10" s="6">
        <v>580.29999999999995</v>
      </c>
      <c r="W10" s="6">
        <v>17300</v>
      </c>
      <c r="X10" s="6">
        <v>290.2</v>
      </c>
      <c r="Y10" s="6">
        <v>239.1</v>
      </c>
      <c r="Z10" s="6">
        <v>694.2</v>
      </c>
      <c r="AA10" s="6">
        <v>1056.2</v>
      </c>
      <c r="AB10" s="6">
        <v>922.4</v>
      </c>
      <c r="AC10" s="6">
        <v>131</v>
      </c>
      <c r="AD10" s="6">
        <v>170.7</v>
      </c>
      <c r="AE10" s="6">
        <v>723.6</v>
      </c>
      <c r="AF10" s="6">
        <v>137.80000000000001</v>
      </c>
      <c r="AG10" s="6">
        <v>137.1</v>
      </c>
      <c r="AH10" s="6">
        <v>165.7</v>
      </c>
      <c r="AI10" s="6">
        <v>3115.7</v>
      </c>
      <c r="AJ10" s="6">
        <v>1903.8</v>
      </c>
      <c r="AK10" s="6">
        <v>5037.6000000000004</v>
      </c>
      <c r="AL10" s="6">
        <v>482.6</v>
      </c>
      <c r="AM10" s="6">
        <v>441.6</v>
      </c>
      <c r="AN10" s="6">
        <v>249.3</v>
      </c>
      <c r="AO10" s="6">
        <v>1251.9000000000001</v>
      </c>
      <c r="AP10" s="6">
        <v>57959.4</v>
      </c>
      <c r="AQ10" s="6">
        <v>7208.1</v>
      </c>
      <c r="AR10" s="6">
        <v>525.20000000000005</v>
      </c>
      <c r="AS10" s="6">
        <v>12077.4</v>
      </c>
      <c r="AT10" s="6">
        <v>3296.4</v>
      </c>
      <c r="AU10" s="6">
        <v>4545.5</v>
      </c>
      <c r="AV10" s="6">
        <v>736.4</v>
      </c>
      <c r="AW10" s="6">
        <v>761.6</v>
      </c>
      <c r="AX10" s="6">
        <v>748.5</v>
      </c>
      <c r="AY10" s="6">
        <v>1289</v>
      </c>
      <c r="AZ10" s="6">
        <v>17111.599999999999</v>
      </c>
      <c r="BA10" s="6">
        <v>1516.3</v>
      </c>
      <c r="BB10" s="6">
        <v>375.1</v>
      </c>
      <c r="BC10" s="6">
        <v>4526.5</v>
      </c>
      <c r="BD10" s="6">
        <v>21385.5</v>
      </c>
      <c r="BE10" s="6">
        <v>795.8</v>
      </c>
      <c r="BF10" s="6">
        <v>536.70000000000005</v>
      </c>
      <c r="BG10" s="6">
        <v>3026.6</v>
      </c>
      <c r="BH10" s="6">
        <v>1743.6</v>
      </c>
      <c r="BI10" s="6">
        <v>1109.8</v>
      </c>
      <c r="BJ10" s="6">
        <v>443.4</v>
      </c>
      <c r="BK10" s="6">
        <v>593.5</v>
      </c>
      <c r="BL10" s="6">
        <v>1490</v>
      </c>
      <c r="BM10" s="6">
        <v>2015.7</v>
      </c>
      <c r="BN10" s="6">
        <v>3739.1</v>
      </c>
      <c r="BO10" s="6">
        <v>184.6</v>
      </c>
      <c r="BP10" s="6">
        <v>427.9</v>
      </c>
      <c r="BQ10" s="6">
        <v>75849.399999999994</v>
      </c>
      <c r="BR10" s="6">
        <v>4720.5</v>
      </c>
      <c r="BS10" s="6">
        <v>71128.899999999994</v>
      </c>
      <c r="BT10" s="6">
        <v>82763</v>
      </c>
      <c r="BU10" s="6">
        <v>1374.7</v>
      </c>
      <c r="BV10" s="6">
        <v>3122.6</v>
      </c>
      <c r="BW10" s="6">
        <v>1886.8</v>
      </c>
      <c r="BX10" s="6">
        <v>1009.7</v>
      </c>
      <c r="BY10" s="6">
        <v>7941.6</v>
      </c>
      <c r="BZ10" s="6">
        <v>16334</v>
      </c>
      <c r="CA10" s="6">
        <v>2440.6</v>
      </c>
      <c r="CB10" s="6">
        <v>1191</v>
      </c>
      <c r="CC10" s="6">
        <v>8736.2999999999993</v>
      </c>
      <c r="CD10" s="6">
        <v>3337.3</v>
      </c>
      <c r="CE10" s="6">
        <v>2717</v>
      </c>
      <c r="CF10" s="6">
        <v>1228.4000000000001</v>
      </c>
      <c r="CG10" s="6">
        <v>12495.5</v>
      </c>
      <c r="CH10" s="6">
        <v>1773.4</v>
      </c>
      <c r="CI10" s="6">
        <v>1716.9</v>
      </c>
      <c r="CJ10" s="6">
        <v>5616.9</v>
      </c>
      <c r="CK10" s="6">
        <v>9578.7000000000007</v>
      </c>
      <c r="CL10" s="73">
        <v>8595.4999999999854</v>
      </c>
      <c r="CM10" s="73">
        <v>6462</v>
      </c>
      <c r="CN10" s="73">
        <v>17890.800000000003</v>
      </c>
      <c r="CO10" s="73">
        <v>10455.6</v>
      </c>
      <c r="CP10" s="73">
        <v>3515.1000000000058</v>
      </c>
      <c r="CQ10" s="83"/>
      <c r="CR10" s="83"/>
      <c r="CS10" s="83"/>
    </row>
    <row r="11" spans="1:97" x14ac:dyDescent="0.25">
      <c r="A11" s="1" t="s">
        <v>32</v>
      </c>
      <c r="B11" s="6">
        <v>290558.09999999998</v>
      </c>
      <c r="C11" s="6">
        <v>41456.400000000001</v>
      </c>
      <c r="D11" s="6">
        <v>312.3</v>
      </c>
      <c r="E11" s="6">
        <v>10775.7</v>
      </c>
      <c r="F11" s="6">
        <v>368.4</v>
      </c>
      <c r="G11" s="6">
        <v>2532.1</v>
      </c>
      <c r="H11" s="6">
        <v>779.1</v>
      </c>
      <c r="I11" s="6">
        <v>17301.2</v>
      </c>
      <c r="J11" s="6">
        <v>184.9</v>
      </c>
      <c r="K11" s="6">
        <v>495.4</v>
      </c>
      <c r="L11" s="6">
        <v>717.1</v>
      </c>
      <c r="M11" s="6">
        <v>1989.6</v>
      </c>
      <c r="N11" s="6">
        <v>280.7</v>
      </c>
      <c r="O11" s="6">
        <v>1360.9</v>
      </c>
      <c r="P11" s="6">
        <v>487.7</v>
      </c>
      <c r="Q11" s="6">
        <v>2306.9</v>
      </c>
      <c r="R11" s="6">
        <v>209.1</v>
      </c>
      <c r="S11" s="6">
        <v>458.7</v>
      </c>
      <c r="T11" s="6">
        <v>5266.4</v>
      </c>
      <c r="U11" s="6">
        <v>4751.5</v>
      </c>
      <c r="V11" s="6">
        <v>514.9</v>
      </c>
      <c r="W11" s="6">
        <v>13744</v>
      </c>
      <c r="X11" s="6">
        <v>243.1</v>
      </c>
      <c r="Y11" s="6">
        <v>219</v>
      </c>
      <c r="Z11" s="6">
        <v>655.1</v>
      </c>
      <c r="AA11" s="6">
        <v>805.4</v>
      </c>
      <c r="AB11" s="6">
        <v>777.5</v>
      </c>
      <c r="AC11" s="6">
        <v>114.1</v>
      </c>
      <c r="AD11" s="6">
        <v>137.1</v>
      </c>
      <c r="AE11" s="6">
        <v>611.29999999999995</v>
      </c>
      <c r="AF11" s="6">
        <v>105.8</v>
      </c>
      <c r="AG11" s="6">
        <v>105.8</v>
      </c>
      <c r="AH11" s="6">
        <v>156.30000000000001</v>
      </c>
      <c r="AI11" s="6">
        <v>2431.6</v>
      </c>
      <c r="AJ11" s="6">
        <v>1557.2</v>
      </c>
      <c r="AK11" s="6">
        <v>3711.5</v>
      </c>
      <c r="AL11" s="6">
        <v>364.2</v>
      </c>
      <c r="AM11" s="6">
        <v>394.6</v>
      </c>
      <c r="AN11" s="6">
        <v>233.3</v>
      </c>
      <c r="AO11" s="6">
        <v>962.2</v>
      </c>
      <c r="AP11" s="6">
        <v>56027.4</v>
      </c>
      <c r="AQ11" s="6">
        <v>6736.5</v>
      </c>
      <c r="AR11" s="6">
        <v>675.3</v>
      </c>
      <c r="AS11" s="6">
        <v>12387.7</v>
      </c>
      <c r="AT11" s="6">
        <v>3125.7</v>
      </c>
      <c r="AU11" s="6">
        <v>4375.8</v>
      </c>
      <c r="AV11" s="6">
        <v>717.6</v>
      </c>
      <c r="AW11" s="6">
        <v>722.5</v>
      </c>
      <c r="AX11" s="6">
        <v>823.3</v>
      </c>
      <c r="AY11" s="6">
        <v>1263.9000000000001</v>
      </c>
      <c r="AZ11" s="6">
        <v>15278.4</v>
      </c>
      <c r="BA11" s="6">
        <v>1590.8</v>
      </c>
      <c r="BB11" s="6">
        <v>372.9</v>
      </c>
      <c r="BC11" s="6">
        <v>4746.8999999999996</v>
      </c>
      <c r="BD11" s="6">
        <v>22023.9</v>
      </c>
      <c r="BE11" s="6">
        <v>783.5</v>
      </c>
      <c r="BF11" s="6">
        <v>565</v>
      </c>
      <c r="BG11" s="6">
        <v>3187</v>
      </c>
      <c r="BH11" s="6">
        <v>1694.7</v>
      </c>
      <c r="BI11" s="6">
        <v>1011.6</v>
      </c>
      <c r="BJ11" s="6">
        <v>436</v>
      </c>
      <c r="BK11" s="6">
        <v>594.4</v>
      </c>
      <c r="BL11" s="6">
        <v>1395.4</v>
      </c>
      <c r="BM11" s="6">
        <v>2109.6999999999998</v>
      </c>
      <c r="BN11" s="6">
        <v>3865.2</v>
      </c>
      <c r="BO11" s="6">
        <v>190.7</v>
      </c>
      <c r="BP11" s="6">
        <v>447</v>
      </c>
      <c r="BQ11" s="6">
        <v>75747.7</v>
      </c>
      <c r="BR11" s="6">
        <v>4408.5</v>
      </c>
      <c r="BS11" s="6">
        <v>71339.199999999997</v>
      </c>
      <c r="BT11" s="6">
        <v>76292.399999999994</v>
      </c>
      <c r="BU11" s="6">
        <v>1313.1</v>
      </c>
      <c r="BV11" s="6">
        <v>2958.1</v>
      </c>
      <c r="BW11" s="6">
        <v>1712.4</v>
      </c>
      <c r="BX11" s="6">
        <v>933.1</v>
      </c>
      <c r="BY11" s="6">
        <v>7688.8</v>
      </c>
      <c r="BZ11" s="6">
        <v>15134.8</v>
      </c>
      <c r="CA11" s="6">
        <v>2364.5</v>
      </c>
      <c r="CB11" s="6">
        <v>1074</v>
      </c>
      <c r="CC11" s="6">
        <v>8330.6</v>
      </c>
      <c r="CD11" s="6">
        <v>3204.6</v>
      </c>
      <c r="CE11" s="6">
        <v>2478.6999999999998</v>
      </c>
      <c r="CF11" s="6">
        <v>1142.4000000000001</v>
      </c>
      <c r="CG11" s="6">
        <v>11240.9</v>
      </c>
      <c r="CH11" s="6">
        <v>1515.8</v>
      </c>
      <c r="CI11" s="6">
        <v>1707.7</v>
      </c>
      <c r="CJ11" s="6">
        <v>4949.1000000000004</v>
      </c>
      <c r="CK11" s="6">
        <v>8281.2999999999993</v>
      </c>
      <c r="CL11" s="73">
        <v>7690.3000000000029</v>
      </c>
      <c r="CM11" s="73">
        <v>5304.2000000000007</v>
      </c>
      <c r="CN11" s="73">
        <v>18126.199999999997</v>
      </c>
      <c r="CO11" s="73">
        <v>11641</v>
      </c>
      <c r="CP11" s="73">
        <v>3557.8000000000029</v>
      </c>
      <c r="CQ11" s="83"/>
      <c r="CR11" s="83"/>
      <c r="CS11" s="83"/>
    </row>
    <row r="12" spans="1:97" x14ac:dyDescent="0.25">
      <c r="A12" s="1" t="s">
        <v>33</v>
      </c>
      <c r="B12" s="6">
        <v>306499.90000000002</v>
      </c>
      <c r="C12" s="6">
        <v>45146.6</v>
      </c>
      <c r="D12" s="6">
        <v>329.8</v>
      </c>
      <c r="E12" s="6">
        <v>11503</v>
      </c>
      <c r="F12" s="6">
        <v>367.6</v>
      </c>
      <c r="G12" s="6">
        <v>3054.1</v>
      </c>
      <c r="H12" s="6">
        <v>987</v>
      </c>
      <c r="I12" s="6">
        <v>18508</v>
      </c>
      <c r="J12" s="6">
        <v>186</v>
      </c>
      <c r="K12" s="6">
        <v>562.9</v>
      </c>
      <c r="L12" s="6">
        <v>815.6</v>
      </c>
      <c r="M12" s="6">
        <v>2162.8000000000002</v>
      </c>
      <c r="N12" s="6">
        <v>303.7</v>
      </c>
      <c r="O12" s="6">
        <v>1587.8</v>
      </c>
      <c r="P12" s="6">
        <v>509.6</v>
      </c>
      <c r="Q12" s="6">
        <v>2554.5</v>
      </c>
      <c r="R12" s="6">
        <v>262.5</v>
      </c>
      <c r="S12" s="6">
        <v>451.5</v>
      </c>
      <c r="T12" s="6">
        <v>6305.7</v>
      </c>
      <c r="U12" s="6">
        <v>5715.6</v>
      </c>
      <c r="V12" s="6">
        <v>590</v>
      </c>
      <c r="W12" s="6">
        <v>14778.4</v>
      </c>
      <c r="X12" s="6">
        <v>293.8</v>
      </c>
      <c r="Y12" s="6">
        <v>202.2</v>
      </c>
      <c r="Z12" s="6">
        <v>613.4</v>
      </c>
      <c r="AA12" s="6">
        <v>650.4</v>
      </c>
      <c r="AB12" s="6">
        <v>715.8</v>
      </c>
      <c r="AC12" s="6">
        <v>101.4</v>
      </c>
      <c r="AD12" s="6">
        <v>171.3</v>
      </c>
      <c r="AE12" s="6">
        <v>566.4</v>
      </c>
      <c r="AF12" s="6">
        <v>91.2</v>
      </c>
      <c r="AG12" s="6">
        <v>104.1</v>
      </c>
      <c r="AH12" s="6">
        <v>149.80000000000001</v>
      </c>
      <c r="AI12" s="6">
        <v>2542</v>
      </c>
      <c r="AJ12" s="6">
        <v>1427</v>
      </c>
      <c r="AK12" s="6">
        <v>4958.7</v>
      </c>
      <c r="AL12" s="6">
        <v>311.5</v>
      </c>
      <c r="AM12" s="6">
        <v>363.8</v>
      </c>
      <c r="AN12" s="6">
        <v>216.6</v>
      </c>
      <c r="AO12" s="6">
        <v>1140.5</v>
      </c>
      <c r="AP12" s="6">
        <v>65646.2</v>
      </c>
      <c r="AQ12" s="6">
        <v>7351</v>
      </c>
      <c r="AR12" s="6">
        <v>833.4</v>
      </c>
      <c r="AS12" s="6">
        <v>16670</v>
      </c>
      <c r="AT12" s="6">
        <v>3570.6</v>
      </c>
      <c r="AU12" s="6">
        <v>5181.7</v>
      </c>
      <c r="AV12" s="6">
        <v>834.3</v>
      </c>
      <c r="AW12" s="6">
        <v>722.9</v>
      </c>
      <c r="AX12" s="6">
        <v>876.1</v>
      </c>
      <c r="AY12" s="6">
        <v>1386.8</v>
      </c>
      <c r="AZ12" s="6">
        <v>17544</v>
      </c>
      <c r="BA12" s="6">
        <v>1838.9</v>
      </c>
      <c r="BB12" s="6">
        <v>613.5</v>
      </c>
      <c r="BC12" s="6">
        <v>4729.1000000000004</v>
      </c>
      <c r="BD12" s="6">
        <v>24255.3</v>
      </c>
      <c r="BE12" s="6">
        <v>828.1</v>
      </c>
      <c r="BF12" s="6">
        <v>590.9</v>
      </c>
      <c r="BG12" s="6">
        <v>3445.7</v>
      </c>
      <c r="BH12" s="6">
        <v>1706.2</v>
      </c>
      <c r="BI12" s="6">
        <v>1109.8</v>
      </c>
      <c r="BJ12" s="6">
        <v>460.5</v>
      </c>
      <c r="BK12" s="6">
        <v>595.5</v>
      </c>
      <c r="BL12" s="6">
        <v>1564.1</v>
      </c>
      <c r="BM12" s="6">
        <v>2244.3000000000002</v>
      </c>
      <c r="BN12" s="6">
        <v>4710.3</v>
      </c>
      <c r="BO12" s="6">
        <v>197.6</v>
      </c>
      <c r="BP12" s="6">
        <v>463.5</v>
      </c>
      <c r="BQ12" s="6">
        <v>76163.600000000006</v>
      </c>
      <c r="BR12" s="6">
        <v>4863.8</v>
      </c>
      <c r="BS12" s="6">
        <v>71299.8</v>
      </c>
      <c r="BT12" s="6">
        <v>74204.100000000006</v>
      </c>
      <c r="BU12" s="6">
        <v>1226.5</v>
      </c>
      <c r="BV12" s="6">
        <v>2861.2</v>
      </c>
      <c r="BW12" s="6">
        <v>1612</v>
      </c>
      <c r="BX12" s="6">
        <v>852.1</v>
      </c>
      <c r="BY12" s="6">
        <v>7566</v>
      </c>
      <c r="BZ12" s="6">
        <v>14326.2</v>
      </c>
      <c r="CA12" s="6">
        <v>2159.1</v>
      </c>
      <c r="CB12" s="6">
        <v>988.2</v>
      </c>
      <c r="CC12" s="6">
        <v>8094.2</v>
      </c>
      <c r="CD12" s="6">
        <v>3052.1</v>
      </c>
      <c r="CE12" s="6">
        <v>2587.3000000000002</v>
      </c>
      <c r="CF12" s="6">
        <v>1057.5</v>
      </c>
      <c r="CG12" s="6">
        <v>10263.9</v>
      </c>
      <c r="CH12" s="6">
        <v>1613.5</v>
      </c>
      <c r="CI12" s="6">
        <v>1798.7</v>
      </c>
      <c r="CJ12" s="6">
        <v>5356.3</v>
      </c>
      <c r="CK12" s="6">
        <v>8524.9</v>
      </c>
      <c r="CL12" s="73">
        <v>8208.0000000000146</v>
      </c>
      <c r="CM12" s="73">
        <v>5250.6999999999989</v>
      </c>
      <c r="CN12" s="73">
        <v>19897.099999999999</v>
      </c>
      <c r="CO12" s="73">
        <v>12567.5</v>
      </c>
      <c r="CP12" s="73">
        <v>4032.5999999999985</v>
      </c>
      <c r="CQ12" s="83"/>
      <c r="CR12" s="83"/>
      <c r="CS12" s="83"/>
    </row>
    <row r="13" spans="1:97" x14ac:dyDescent="0.25">
      <c r="A13" s="1" t="s">
        <v>34</v>
      </c>
      <c r="B13" s="6">
        <v>330387.09999999998</v>
      </c>
      <c r="C13" s="6">
        <v>51716.9</v>
      </c>
      <c r="D13" s="6">
        <v>371.8</v>
      </c>
      <c r="E13" s="6">
        <v>14425.7</v>
      </c>
      <c r="F13" s="6">
        <v>369.7</v>
      </c>
      <c r="G13" s="6">
        <v>3401</v>
      </c>
      <c r="H13" s="6">
        <v>1145.2</v>
      </c>
      <c r="I13" s="6">
        <v>20723.400000000001</v>
      </c>
      <c r="J13" s="6">
        <v>200.7</v>
      </c>
      <c r="K13" s="6">
        <v>612.6</v>
      </c>
      <c r="L13" s="6">
        <v>988.7</v>
      </c>
      <c r="M13" s="6">
        <v>2173.8000000000002</v>
      </c>
      <c r="N13" s="6">
        <v>329.4</v>
      </c>
      <c r="O13" s="6">
        <v>1814.8</v>
      </c>
      <c r="P13" s="6">
        <v>548.79999999999995</v>
      </c>
      <c r="Q13" s="6">
        <v>2710.5</v>
      </c>
      <c r="R13" s="6">
        <v>327.39999999999998</v>
      </c>
      <c r="S13" s="6">
        <v>459.9</v>
      </c>
      <c r="T13" s="6">
        <v>7211.5</v>
      </c>
      <c r="U13" s="6">
        <v>6553.6</v>
      </c>
      <c r="V13" s="6">
        <v>657.8</v>
      </c>
      <c r="W13" s="6">
        <v>15762.2</v>
      </c>
      <c r="X13" s="6">
        <v>380.6</v>
      </c>
      <c r="Y13" s="6">
        <v>216.5</v>
      </c>
      <c r="Z13" s="6">
        <v>664.9</v>
      </c>
      <c r="AA13" s="6">
        <v>593.6</v>
      </c>
      <c r="AB13" s="6">
        <v>753.4</v>
      </c>
      <c r="AC13" s="6">
        <v>110.5</v>
      </c>
      <c r="AD13" s="6">
        <v>206.4</v>
      </c>
      <c r="AE13" s="6">
        <v>580.70000000000005</v>
      </c>
      <c r="AF13" s="6">
        <v>101</v>
      </c>
      <c r="AG13" s="6">
        <v>118.4</v>
      </c>
      <c r="AH13" s="6">
        <v>170.4</v>
      </c>
      <c r="AI13" s="6">
        <v>2653.6</v>
      </c>
      <c r="AJ13" s="6">
        <v>1378.8</v>
      </c>
      <c r="AK13" s="6">
        <v>5443.6</v>
      </c>
      <c r="AL13" s="6">
        <v>373.8</v>
      </c>
      <c r="AM13" s="6">
        <v>382</v>
      </c>
      <c r="AN13" s="6">
        <v>225.1</v>
      </c>
      <c r="AO13" s="6">
        <v>1246.0999999999999</v>
      </c>
      <c r="AP13" s="6">
        <v>74118</v>
      </c>
      <c r="AQ13" s="6">
        <v>8472.7000000000007</v>
      </c>
      <c r="AR13" s="6">
        <v>893.4</v>
      </c>
      <c r="AS13" s="6">
        <v>19933.400000000001</v>
      </c>
      <c r="AT13" s="6">
        <v>3932</v>
      </c>
      <c r="AU13" s="6">
        <v>5615.1</v>
      </c>
      <c r="AV13" s="6">
        <v>924</v>
      </c>
      <c r="AW13" s="6">
        <v>743.4</v>
      </c>
      <c r="AX13" s="6">
        <v>924.7</v>
      </c>
      <c r="AY13" s="6">
        <v>1534.6</v>
      </c>
      <c r="AZ13" s="6">
        <v>19826.900000000001</v>
      </c>
      <c r="BA13" s="6">
        <v>1972.7</v>
      </c>
      <c r="BB13" s="6">
        <v>703.8</v>
      </c>
      <c r="BC13" s="6">
        <v>4788.3</v>
      </c>
      <c r="BD13" s="6">
        <v>26209.200000000001</v>
      </c>
      <c r="BE13" s="6">
        <v>914.1</v>
      </c>
      <c r="BF13" s="6">
        <v>688.5</v>
      </c>
      <c r="BG13" s="6">
        <v>3293.1</v>
      </c>
      <c r="BH13" s="6">
        <v>1842.9</v>
      </c>
      <c r="BI13" s="6">
        <v>1215.3</v>
      </c>
      <c r="BJ13" s="6">
        <v>461.3</v>
      </c>
      <c r="BK13" s="6">
        <v>637.9</v>
      </c>
      <c r="BL13" s="6">
        <v>1739.1</v>
      </c>
      <c r="BM13" s="6">
        <v>2432.5</v>
      </c>
      <c r="BN13" s="6">
        <v>5007.6000000000004</v>
      </c>
      <c r="BO13" s="6">
        <v>218.5</v>
      </c>
      <c r="BP13" s="6">
        <v>485.6</v>
      </c>
      <c r="BQ13" s="6">
        <v>77193.899999999994</v>
      </c>
      <c r="BR13" s="6">
        <v>5022.5</v>
      </c>
      <c r="BS13" s="6">
        <v>72171.3</v>
      </c>
      <c r="BT13" s="6">
        <v>78175.5</v>
      </c>
      <c r="BU13" s="6">
        <v>1283.7</v>
      </c>
      <c r="BV13" s="6">
        <v>3128</v>
      </c>
      <c r="BW13" s="6">
        <v>1746.6</v>
      </c>
      <c r="BX13" s="6">
        <v>925.7</v>
      </c>
      <c r="BY13" s="6">
        <v>8242.7999999999993</v>
      </c>
      <c r="BZ13" s="6">
        <v>15139.5</v>
      </c>
      <c r="CA13" s="6">
        <v>2145.9</v>
      </c>
      <c r="CB13" s="6">
        <v>1001.5</v>
      </c>
      <c r="CC13" s="6">
        <v>8633.7999999999993</v>
      </c>
      <c r="CD13" s="6">
        <v>3212.9</v>
      </c>
      <c r="CE13" s="6">
        <v>2814.1</v>
      </c>
      <c r="CF13" s="6">
        <v>1029.7</v>
      </c>
      <c r="CG13" s="6">
        <v>10555.6</v>
      </c>
      <c r="CH13" s="6">
        <v>1837.7</v>
      </c>
      <c r="CI13" s="6">
        <v>2130.1</v>
      </c>
      <c r="CJ13" s="6">
        <v>5103.5</v>
      </c>
      <c r="CK13" s="6">
        <v>8975.1</v>
      </c>
      <c r="CL13" s="73">
        <v>8186.8999999999942</v>
      </c>
      <c r="CM13" s="73">
        <v>5648.1</v>
      </c>
      <c r="CN13" s="73">
        <v>21249.199999999997</v>
      </c>
      <c r="CO13" s="73">
        <v>14327.6</v>
      </c>
      <c r="CP13" s="73">
        <v>4607.1999999999898</v>
      </c>
      <c r="CQ13" s="83"/>
      <c r="CR13" s="83"/>
      <c r="CS13" s="83"/>
    </row>
    <row r="14" spans="1:97" x14ac:dyDescent="0.25">
      <c r="A14" s="1" t="s">
        <v>35</v>
      </c>
      <c r="B14" s="6">
        <v>331861.09999999998</v>
      </c>
      <c r="C14" s="6">
        <v>52808.6</v>
      </c>
      <c r="D14" s="6">
        <v>406.9</v>
      </c>
      <c r="E14" s="6">
        <v>14173.9</v>
      </c>
      <c r="F14" s="6">
        <v>373.5</v>
      </c>
      <c r="G14" s="6">
        <v>3360.9</v>
      </c>
      <c r="H14" s="6">
        <v>1199.8</v>
      </c>
      <c r="I14" s="6">
        <v>21182.799999999999</v>
      </c>
      <c r="J14" s="6">
        <v>211.5</v>
      </c>
      <c r="K14" s="6">
        <v>627</v>
      </c>
      <c r="L14" s="6">
        <v>980.8</v>
      </c>
      <c r="M14" s="6">
        <v>2448.5</v>
      </c>
      <c r="N14" s="6">
        <v>341.6</v>
      </c>
      <c r="O14" s="6">
        <v>1914.1</v>
      </c>
      <c r="P14" s="6">
        <v>552.9</v>
      </c>
      <c r="Q14" s="6">
        <v>2850.3</v>
      </c>
      <c r="R14" s="6">
        <v>377.7</v>
      </c>
      <c r="S14" s="6">
        <v>592.70000000000005</v>
      </c>
      <c r="T14" s="6">
        <v>7387.1</v>
      </c>
      <c r="U14" s="6">
        <v>6718.8</v>
      </c>
      <c r="V14" s="6">
        <v>668.3</v>
      </c>
      <c r="W14" s="6">
        <v>15565.9</v>
      </c>
      <c r="X14" s="6">
        <v>273.3</v>
      </c>
      <c r="Y14" s="6">
        <v>205.8</v>
      </c>
      <c r="Z14" s="6">
        <v>614.9</v>
      </c>
      <c r="AA14" s="6">
        <v>554.20000000000005</v>
      </c>
      <c r="AB14" s="6">
        <v>661.2</v>
      </c>
      <c r="AC14" s="6">
        <v>104</v>
      </c>
      <c r="AD14" s="6">
        <v>285.39999999999998</v>
      </c>
      <c r="AE14" s="6">
        <v>519.79999999999995</v>
      </c>
      <c r="AF14" s="6">
        <v>99.2</v>
      </c>
      <c r="AG14" s="6">
        <v>121.6</v>
      </c>
      <c r="AH14" s="6">
        <v>162.9</v>
      </c>
      <c r="AI14" s="6">
        <v>2501</v>
      </c>
      <c r="AJ14" s="6">
        <v>1172.3</v>
      </c>
      <c r="AK14" s="6">
        <v>5883.9</v>
      </c>
      <c r="AL14" s="6">
        <v>334.7</v>
      </c>
      <c r="AM14" s="6">
        <v>362.9</v>
      </c>
      <c r="AN14" s="6">
        <v>204.2</v>
      </c>
      <c r="AO14" s="6">
        <v>1347.3</v>
      </c>
      <c r="AP14" s="6">
        <v>77791.3</v>
      </c>
      <c r="AQ14" s="6">
        <v>9722.1</v>
      </c>
      <c r="AR14" s="6">
        <v>933.2</v>
      </c>
      <c r="AS14" s="6">
        <v>20352</v>
      </c>
      <c r="AT14" s="6">
        <v>4061.4</v>
      </c>
      <c r="AU14" s="6">
        <v>6015.1</v>
      </c>
      <c r="AV14" s="6">
        <v>982.2</v>
      </c>
      <c r="AW14" s="6">
        <v>763.9</v>
      </c>
      <c r="AX14" s="6">
        <v>1020.1</v>
      </c>
      <c r="AY14" s="6">
        <v>1626.5</v>
      </c>
      <c r="AZ14" s="6">
        <v>20203.5</v>
      </c>
      <c r="BA14" s="6">
        <v>2105.9</v>
      </c>
      <c r="BB14" s="6">
        <v>785</v>
      </c>
      <c r="BC14" s="6">
        <v>5060</v>
      </c>
      <c r="BD14" s="6">
        <v>27403.599999999999</v>
      </c>
      <c r="BE14" s="6">
        <v>965.7</v>
      </c>
      <c r="BF14" s="6">
        <v>724.3</v>
      </c>
      <c r="BG14" s="6">
        <v>3299.8</v>
      </c>
      <c r="BH14" s="6">
        <v>1901.8</v>
      </c>
      <c r="BI14" s="6">
        <v>1179.8</v>
      </c>
      <c r="BJ14" s="6">
        <v>523.6</v>
      </c>
      <c r="BK14" s="6">
        <v>605.70000000000005</v>
      </c>
      <c r="BL14" s="6">
        <v>1917</v>
      </c>
      <c r="BM14" s="6">
        <v>2594.1999999999998</v>
      </c>
      <c r="BN14" s="6">
        <v>4674.1000000000004</v>
      </c>
      <c r="BO14" s="6">
        <v>222.7</v>
      </c>
      <c r="BP14" s="6">
        <v>511.2</v>
      </c>
      <c r="BQ14" s="6">
        <v>78031.100000000006</v>
      </c>
      <c r="BR14" s="6">
        <v>4948.3</v>
      </c>
      <c r="BS14" s="6">
        <v>73082.8</v>
      </c>
      <c r="BT14" s="6">
        <v>72873.399999999994</v>
      </c>
      <c r="BU14" s="6">
        <v>1218.0999999999999</v>
      </c>
      <c r="BV14" s="6">
        <v>2954.9</v>
      </c>
      <c r="BW14" s="6">
        <v>1643.5</v>
      </c>
      <c r="BX14" s="6">
        <v>887.6</v>
      </c>
      <c r="BY14" s="6">
        <v>7719.2</v>
      </c>
      <c r="BZ14" s="6">
        <v>14265</v>
      </c>
      <c r="CA14" s="6">
        <v>1737.5</v>
      </c>
      <c r="CB14" s="6">
        <v>910.1</v>
      </c>
      <c r="CC14" s="6">
        <v>7876.3</v>
      </c>
      <c r="CD14" s="6">
        <v>2970.7</v>
      </c>
      <c r="CE14" s="6">
        <v>2648.9</v>
      </c>
      <c r="CF14" s="6">
        <v>873.1</v>
      </c>
      <c r="CG14" s="6">
        <v>9253.1</v>
      </c>
      <c r="CH14" s="6">
        <v>1747.4</v>
      </c>
      <c r="CI14" s="6">
        <v>1998.5</v>
      </c>
      <c r="CJ14" s="6">
        <v>4862.8</v>
      </c>
      <c r="CK14" s="6">
        <v>9030.1</v>
      </c>
      <c r="CL14" s="73">
        <v>7788.3000000000029</v>
      </c>
      <c r="CM14" s="73">
        <v>5188.1000000000004</v>
      </c>
      <c r="CN14" s="73">
        <v>22667.300000000003</v>
      </c>
      <c r="CO14" s="73">
        <v>16072.599999999999</v>
      </c>
      <c r="CP14" s="73">
        <v>4983.0999999999985</v>
      </c>
      <c r="CQ14" s="83"/>
      <c r="CR14" s="83"/>
      <c r="CS14" s="83"/>
    </row>
    <row r="15" spans="1:97" x14ac:dyDescent="0.25">
      <c r="A15" s="1" t="s">
        <v>36</v>
      </c>
      <c r="B15" s="6">
        <v>332705.3</v>
      </c>
      <c r="C15" s="6">
        <v>50804.9</v>
      </c>
      <c r="D15" s="6">
        <v>439.9</v>
      </c>
      <c r="E15" s="6">
        <v>15095.5</v>
      </c>
      <c r="F15" s="6">
        <v>367.8</v>
      </c>
      <c r="G15" s="6">
        <v>3431</v>
      </c>
      <c r="H15" s="6">
        <v>1191.9000000000001</v>
      </c>
      <c r="I15" s="6">
        <v>17312.900000000001</v>
      </c>
      <c r="J15" s="6">
        <v>232.5</v>
      </c>
      <c r="K15" s="6">
        <v>634.1</v>
      </c>
      <c r="L15" s="6">
        <v>1007.5</v>
      </c>
      <c r="M15" s="6">
        <v>2716.5</v>
      </c>
      <c r="N15" s="6">
        <v>350.4</v>
      </c>
      <c r="O15" s="6">
        <v>2105.4</v>
      </c>
      <c r="P15" s="6">
        <v>554</v>
      </c>
      <c r="Q15" s="6">
        <v>2909.7</v>
      </c>
      <c r="R15" s="6">
        <v>395.1</v>
      </c>
      <c r="S15" s="6">
        <v>739.4</v>
      </c>
      <c r="T15" s="6">
        <v>6964.7</v>
      </c>
      <c r="U15" s="6">
        <v>6290.7</v>
      </c>
      <c r="V15" s="6">
        <v>674</v>
      </c>
      <c r="W15" s="6">
        <v>16644.8</v>
      </c>
      <c r="X15" s="6">
        <v>310.7</v>
      </c>
      <c r="Y15" s="6">
        <v>202.6</v>
      </c>
      <c r="Z15" s="6">
        <v>650.20000000000005</v>
      </c>
      <c r="AA15" s="6">
        <v>604.1</v>
      </c>
      <c r="AB15" s="6">
        <v>660.5</v>
      </c>
      <c r="AC15" s="6">
        <v>110.3</v>
      </c>
      <c r="AD15" s="6">
        <v>294.7</v>
      </c>
      <c r="AE15" s="6">
        <v>533.70000000000005</v>
      </c>
      <c r="AF15" s="6">
        <v>108.2</v>
      </c>
      <c r="AG15" s="6">
        <v>142.30000000000001</v>
      </c>
      <c r="AH15" s="6">
        <v>175</v>
      </c>
      <c r="AI15" s="6">
        <v>2573.9</v>
      </c>
      <c r="AJ15" s="6">
        <v>1257.0999999999999</v>
      </c>
      <c r="AK15" s="6">
        <v>6399.1</v>
      </c>
      <c r="AL15" s="6">
        <v>380.1</v>
      </c>
      <c r="AM15" s="6">
        <v>372.9</v>
      </c>
      <c r="AN15" s="6">
        <v>207.8</v>
      </c>
      <c r="AO15" s="6">
        <v>1490.1</v>
      </c>
      <c r="AP15" s="6">
        <v>78787.5</v>
      </c>
      <c r="AQ15" s="6">
        <v>10493.3</v>
      </c>
      <c r="AR15" s="6">
        <v>980.2</v>
      </c>
      <c r="AS15" s="6">
        <v>19548.7</v>
      </c>
      <c r="AT15" s="6">
        <v>4157.5</v>
      </c>
      <c r="AU15" s="6">
        <v>5848.9</v>
      </c>
      <c r="AV15" s="6">
        <v>1041</v>
      </c>
      <c r="AW15" s="6">
        <v>732.8</v>
      </c>
      <c r="AX15" s="6">
        <v>1094.3</v>
      </c>
      <c r="AY15" s="6">
        <v>1681.3</v>
      </c>
      <c r="AZ15" s="6">
        <v>22030.799999999999</v>
      </c>
      <c r="BA15" s="6">
        <v>2137.1</v>
      </c>
      <c r="BB15" s="6">
        <v>827.3</v>
      </c>
      <c r="BC15" s="6">
        <v>3764.6</v>
      </c>
      <c r="BD15" s="6">
        <v>28484.1</v>
      </c>
      <c r="BE15" s="6">
        <v>1005.2</v>
      </c>
      <c r="BF15" s="6">
        <v>849.5</v>
      </c>
      <c r="BG15" s="6">
        <v>3083.6</v>
      </c>
      <c r="BH15" s="6">
        <v>2237.1</v>
      </c>
      <c r="BI15" s="6">
        <v>1311.8</v>
      </c>
      <c r="BJ15" s="6">
        <v>546.29999999999995</v>
      </c>
      <c r="BK15" s="6">
        <v>643.29999999999995</v>
      </c>
      <c r="BL15" s="6">
        <v>2295.8000000000002</v>
      </c>
      <c r="BM15" s="6">
        <v>2750.9</v>
      </c>
      <c r="BN15" s="6">
        <v>4166.8999999999996</v>
      </c>
      <c r="BO15" s="6">
        <v>241.1</v>
      </c>
      <c r="BP15" s="6">
        <v>538.29999999999995</v>
      </c>
      <c r="BQ15" s="6">
        <v>76479.399999999994</v>
      </c>
      <c r="BR15" s="6">
        <v>4681.5</v>
      </c>
      <c r="BS15" s="6">
        <v>71798</v>
      </c>
      <c r="BT15" s="6">
        <v>74539.8</v>
      </c>
      <c r="BU15" s="6">
        <v>1270.0999999999999</v>
      </c>
      <c r="BV15" s="6">
        <v>3111</v>
      </c>
      <c r="BW15" s="6">
        <v>1723.9</v>
      </c>
      <c r="BX15" s="6">
        <v>945.8</v>
      </c>
      <c r="BY15" s="6">
        <v>8097.5</v>
      </c>
      <c r="BZ15" s="6">
        <v>14997.8</v>
      </c>
      <c r="CA15" s="6">
        <v>1667.4</v>
      </c>
      <c r="CB15" s="6">
        <v>936.5</v>
      </c>
      <c r="CC15" s="6">
        <v>7854.3</v>
      </c>
      <c r="CD15" s="6">
        <v>3096.4</v>
      </c>
      <c r="CE15" s="6">
        <v>2620.6</v>
      </c>
      <c r="CF15" s="6">
        <v>828.6</v>
      </c>
      <c r="CG15" s="6">
        <v>9292.2000000000007</v>
      </c>
      <c r="CH15" s="6">
        <v>1944</v>
      </c>
      <c r="CI15" s="6">
        <v>2037.5</v>
      </c>
      <c r="CJ15" s="6">
        <v>4737.5</v>
      </c>
      <c r="CK15" s="6">
        <v>9090.5</v>
      </c>
      <c r="CL15" s="73">
        <v>7646.3000000000029</v>
      </c>
      <c r="CM15" s="73">
        <v>5415.7999999999975</v>
      </c>
      <c r="CN15" s="73">
        <v>21729.899999999994</v>
      </c>
      <c r="CO15" s="73">
        <v>17690.099999999999</v>
      </c>
      <c r="CP15" s="73">
        <v>5327.6000000000058</v>
      </c>
      <c r="CQ15" s="83"/>
      <c r="CR15" s="83"/>
      <c r="CS15" s="83"/>
    </row>
    <row r="16" spans="1:97" x14ac:dyDescent="0.25">
      <c r="A16" s="1" t="s">
        <v>37</v>
      </c>
      <c r="B16" s="6">
        <v>332607</v>
      </c>
      <c r="C16" s="6">
        <v>51548.2</v>
      </c>
      <c r="D16" s="6">
        <v>475.8</v>
      </c>
      <c r="E16" s="6">
        <v>16162.8</v>
      </c>
      <c r="F16" s="6">
        <v>367.6</v>
      </c>
      <c r="G16" s="6">
        <v>3709.6</v>
      </c>
      <c r="H16" s="6">
        <v>1237.8</v>
      </c>
      <c r="I16" s="6">
        <v>16099.2</v>
      </c>
      <c r="J16" s="6">
        <v>246.5</v>
      </c>
      <c r="K16" s="6">
        <v>632.20000000000005</v>
      </c>
      <c r="L16" s="6">
        <v>1152.5</v>
      </c>
      <c r="M16" s="6">
        <v>2777.1</v>
      </c>
      <c r="N16" s="6">
        <v>354.2</v>
      </c>
      <c r="O16" s="6">
        <v>2270.8000000000002</v>
      </c>
      <c r="P16" s="6">
        <v>545.9</v>
      </c>
      <c r="Q16" s="6">
        <v>2866.2</v>
      </c>
      <c r="R16" s="6">
        <v>401.3</v>
      </c>
      <c r="S16" s="6">
        <v>871.2</v>
      </c>
      <c r="T16" s="6">
        <v>6563.9</v>
      </c>
      <c r="U16" s="6">
        <v>5883.1</v>
      </c>
      <c r="V16" s="6">
        <v>680.9</v>
      </c>
      <c r="W16" s="6">
        <v>15506.3</v>
      </c>
      <c r="X16" s="6">
        <v>319.39999999999998</v>
      </c>
      <c r="Y16" s="6">
        <v>178.8</v>
      </c>
      <c r="Z16" s="6">
        <v>660.2</v>
      </c>
      <c r="AA16" s="6">
        <v>538.20000000000005</v>
      </c>
      <c r="AB16" s="6">
        <v>620.79999999999995</v>
      </c>
      <c r="AC16" s="6">
        <v>113.5</v>
      </c>
      <c r="AD16" s="6">
        <v>296.89999999999998</v>
      </c>
      <c r="AE16" s="6">
        <v>543.6</v>
      </c>
      <c r="AF16" s="6">
        <v>114.9</v>
      </c>
      <c r="AG16" s="6">
        <v>153.1</v>
      </c>
      <c r="AH16" s="6">
        <v>179</v>
      </c>
      <c r="AI16" s="6">
        <v>2580.8000000000002</v>
      </c>
      <c r="AJ16" s="6">
        <v>1280.3</v>
      </c>
      <c r="AK16" s="6">
        <v>5731.2</v>
      </c>
      <c r="AL16" s="6">
        <v>372.8</v>
      </c>
      <c r="AM16" s="6">
        <v>365.5</v>
      </c>
      <c r="AN16" s="6">
        <v>202.8</v>
      </c>
      <c r="AO16" s="6">
        <v>1076.5</v>
      </c>
      <c r="AP16" s="6">
        <v>79339.199999999997</v>
      </c>
      <c r="AQ16" s="6">
        <v>9058.6</v>
      </c>
      <c r="AR16" s="6">
        <v>1063</v>
      </c>
      <c r="AS16" s="6">
        <v>19336.599999999999</v>
      </c>
      <c r="AT16" s="6">
        <v>3771</v>
      </c>
      <c r="AU16" s="6">
        <v>5569.8</v>
      </c>
      <c r="AV16" s="6">
        <v>1015.8</v>
      </c>
      <c r="AW16" s="6">
        <v>755.5</v>
      </c>
      <c r="AX16" s="6">
        <v>1166.4000000000001</v>
      </c>
      <c r="AY16" s="6">
        <v>1834.7</v>
      </c>
      <c r="AZ16" s="6">
        <v>23305.4</v>
      </c>
      <c r="BA16" s="6">
        <v>2107.1999999999998</v>
      </c>
      <c r="BB16" s="6">
        <v>827.9</v>
      </c>
      <c r="BC16" s="6">
        <v>4713.6000000000004</v>
      </c>
      <c r="BD16" s="6">
        <v>29604</v>
      </c>
      <c r="BE16" s="6">
        <v>1048.2</v>
      </c>
      <c r="BF16" s="6">
        <v>1005.5</v>
      </c>
      <c r="BG16" s="6">
        <v>3304.9</v>
      </c>
      <c r="BH16" s="6">
        <v>1798.5</v>
      </c>
      <c r="BI16" s="6">
        <v>1327.1</v>
      </c>
      <c r="BJ16" s="6">
        <v>565.20000000000005</v>
      </c>
      <c r="BK16" s="6">
        <v>668.3</v>
      </c>
      <c r="BL16" s="6">
        <v>2560.6999999999998</v>
      </c>
      <c r="BM16" s="6">
        <v>2925.6</v>
      </c>
      <c r="BN16" s="6">
        <v>3949.6</v>
      </c>
      <c r="BO16" s="6">
        <v>255.9</v>
      </c>
      <c r="BP16" s="6">
        <v>577.20000000000005</v>
      </c>
      <c r="BQ16" s="6">
        <v>76106.5</v>
      </c>
      <c r="BR16" s="6">
        <v>4210.7</v>
      </c>
      <c r="BS16" s="6">
        <v>71895.7</v>
      </c>
      <c r="BT16" s="6">
        <v>73938.899999999994</v>
      </c>
      <c r="BU16" s="6">
        <v>1275.4000000000001</v>
      </c>
      <c r="BV16" s="6">
        <v>3124.7</v>
      </c>
      <c r="BW16" s="6">
        <v>1752.4</v>
      </c>
      <c r="BX16" s="6">
        <v>963.7</v>
      </c>
      <c r="BY16" s="6">
        <v>8149.6</v>
      </c>
      <c r="BZ16" s="6">
        <v>15081.1</v>
      </c>
      <c r="CA16" s="6">
        <v>1602.4</v>
      </c>
      <c r="CB16" s="6">
        <v>933.3</v>
      </c>
      <c r="CC16" s="6">
        <v>7558.9</v>
      </c>
      <c r="CD16" s="6">
        <v>3136.1</v>
      </c>
      <c r="CE16" s="6">
        <v>2450.9</v>
      </c>
      <c r="CF16" s="6">
        <v>810.6</v>
      </c>
      <c r="CG16" s="6">
        <v>8997.5</v>
      </c>
      <c r="CH16" s="6">
        <v>1864.8</v>
      </c>
      <c r="CI16" s="6">
        <v>2072.5</v>
      </c>
      <c r="CJ16" s="6">
        <v>4213.3</v>
      </c>
      <c r="CK16" s="6">
        <v>9652.1</v>
      </c>
      <c r="CL16" s="73">
        <v>6963.7999999999884</v>
      </c>
      <c r="CM16" s="73">
        <v>5379.4</v>
      </c>
      <c r="CN16" s="73">
        <v>23039.699999999997</v>
      </c>
      <c r="CO16" s="73">
        <v>19468.7</v>
      </c>
      <c r="CP16" s="73">
        <v>5762.6000000000058</v>
      </c>
      <c r="CQ16" s="83"/>
      <c r="CR16" s="83"/>
      <c r="CS16" s="83"/>
    </row>
    <row r="17" spans="1:97" x14ac:dyDescent="0.25">
      <c r="A17" s="1" t="s">
        <v>38</v>
      </c>
      <c r="B17" s="6">
        <v>306366.40000000002</v>
      </c>
      <c r="C17" s="6">
        <v>49503.8</v>
      </c>
      <c r="D17" s="6">
        <v>412.1</v>
      </c>
      <c r="E17" s="6">
        <v>16319.4</v>
      </c>
      <c r="F17" s="6">
        <v>367</v>
      </c>
      <c r="G17" s="6">
        <v>3906.5</v>
      </c>
      <c r="H17" s="6">
        <v>1187.7</v>
      </c>
      <c r="I17" s="6">
        <v>14081.6</v>
      </c>
      <c r="J17" s="6">
        <v>229.9</v>
      </c>
      <c r="K17" s="6">
        <v>543.29999999999995</v>
      </c>
      <c r="L17" s="6">
        <v>1276.0999999999999</v>
      </c>
      <c r="M17" s="6">
        <v>2872.2</v>
      </c>
      <c r="N17" s="6">
        <v>324.39999999999998</v>
      </c>
      <c r="O17" s="6">
        <v>2169</v>
      </c>
      <c r="P17" s="6">
        <v>528.6</v>
      </c>
      <c r="Q17" s="6">
        <v>2767.5</v>
      </c>
      <c r="R17" s="6">
        <v>379.7</v>
      </c>
      <c r="S17" s="6">
        <v>968.3</v>
      </c>
      <c r="T17" s="6">
        <v>5399.8</v>
      </c>
      <c r="U17" s="6">
        <v>4825.2</v>
      </c>
      <c r="V17" s="6">
        <v>574.6</v>
      </c>
      <c r="W17" s="6">
        <v>11533.4</v>
      </c>
      <c r="X17" s="6">
        <v>237.4</v>
      </c>
      <c r="Y17" s="6">
        <v>157.19999999999999</v>
      </c>
      <c r="Z17" s="6">
        <v>556.29999999999995</v>
      </c>
      <c r="AA17" s="6">
        <v>510</v>
      </c>
      <c r="AB17" s="6">
        <v>532.79999999999995</v>
      </c>
      <c r="AC17" s="6">
        <v>97.6</v>
      </c>
      <c r="AD17" s="6">
        <v>246.6</v>
      </c>
      <c r="AE17" s="6">
        <v>484.3</v>
      </c>
      <c r="AF17" s="6">
        <v>98.3</v>
      </c>
      <c r="AG17" s="6">
        <v>136.19999999999999</v>
      </c>
      <c r="AH17" s="6">
        <v>152.30000000000001</v>
      </c>
      <c r="AI17" s="6">
        <v>2222.1999999999998</v>
      </c>
      <c r="AJ17" s="6">
        <v>1027.9000000000001</v>
      </c>
      <c r="AK17" s="6">
        <v>3465.7</v>
      </c>
      <c r="AL17" s="6">
        <v>307.8</v>
      </c>
      <c r="AM17" s="6">
        <v>302.10000000000002</v>
      </c>
      <c r="AN17" s="6">
        <v>170.8</v>
      </c>
      <c r="AO17" s="6">
        <v>682.4</v>
      </c>
      <c r="AP17" s="6">
        <v>71830.2</v>
      </c>
      <c r="AQ17" s="6">
        <v>10601.4</v>
      </c>
      <c r="AR17" s="6">
        <v>1122.5999999999999</v>
      </c>
      <c r="AS17" s="6">
        <v>14704.6</v>
      </c>
      <c r="AT17" s="6">
        <v>3410.5</v>
      </c>
      <c r="AU17" s="6">
        <v>4198.3</v>
      </c>
      <c r="AV17" s="6">
        <v>1064.0999999999999</v>
      </c>
      <c r="AW17" s="6">
        <v>760.7</v>
      </c>
      <c r="AX17" s="6">
        <v>1203.3</v>
      </c>
      <c r="AY17" s="6">
        <v>1984.5</v>
      </c>
      <c r="AZ17" s="6">
        <v>20343.400000000001</v>
      </c>
      <c r="BA17" s="6">
        <v>1972.6</v>
      </c>
      <c r="BB17" s="6">
        <v>801.1</v>
      </c>
      <c r="BC17" s="6">
        <v>5284.8</v>
      </c>
      <c r="BD17" s="6">
        <v>29299.3</v>
      </c>
      <c r="BE17" s="6">
        <v>905.1</v>
      </c>
      <c r="BF17" s="6">
        <v>868.8</v>
      </c>
      <c r="BG17" s="6">
        <v>3516.7</v>
      </c>
      <c r="BH17" s="6">
        <v>1849.9</v>
      </c>
      <c r="BI17" s="6">
        <v>1235.0999999999999</v>
      </c>
      <c r="BJ17" s="6">
        <v>538.79999999999995</v>
      </c>
      <c r="BK17" s="6">
        <v>604</v>
      </c>
      <c r="BL17" s="6">
        <v>2417.8000000000002</v>
      </c>
      <c r="BM17" s="6">
        <v>3107.9</v>
      </c>
      <c r="BN17" s="6">
        <v>3713.4</v>
      </c>
      <c r="BO17" s="6">
        <v>249.9</v>
      </c>
      <c r="BP17" s="6">
        <v>630.4</v>
      </c>
      <c r="BQ17" s="6">
        <v>76090.399999999994</v>
      </c>
      <c r="BR17" s="6">
        <v>3518.5</v>
      </c>
      <c r="BS17" s="6">
        <v>72571.899999999994</v>
      </c>
      <c r="BT17" s="6">
        <v>62709.3</v>
      </c>
      <c r="BU17" s="6">
        <v>1114.5</v>
      </c>
      <c r="BV17" s="6">
        <v>2643.8</v>
      </c>
      <c r="BW17" s="6">
        <v>1426.1</v>
      </c>
      <c r="BX17" s="6">
        <v>786.8</v>
      </c>
      <c r="BY17" s="6">
        <v>6967.7</v>
      </c>
      <c r="BZ17" s="6">
        <v>12532.5</v>
      </c>
      <c r="CA17" s="6">
        <v>1242.0999999999999</v>
      </c>
      <c r="CB17" s="6">
        <v>783.9</v>
      </c>
      <c r="CC17" s="6">
        <v>6191</v>
      </c>
      <c r="CD17" s="6">
        <v>2686.5</v>
      </c>
      <c r="CE17" s="6">
        <v>1949</v>
      </c>
      <c r="CF17" s="6">
        <v>687.8</v>
      </c>
      <c r="CG17" s="6">
        <v>7387.4</v>
      </c>
      <c r="CH17" s="6">
        <v>1540.9</v>
      </c>
      <c r="CI17" s="6">
        <v>1978</v>
      </c>
      <c r="CJ17" s="6">
        <v>3508.9</v>
      </c>
      <c r="CK17" s="6">
        <v>9023.2000000000007</v>
      </c>
      <c r="CL17" s="73">
        <v>5717.1000000000058</v>
      </c>
      <c r="CM17" s="73">
        <v>4560.2000000000007</v>
      </c>
      <c r="CN17" s="73">
        <v>21969.199999999997</v>
      </c>
      <c r="CO17" s="73">
        <v>20318</v>
      </c>
      <c r="CP17" s="73">
        <v>5624.3000000000029</v>
      </c>
      <c r="CQ17" s="83"/>
      <c r="CR17" s="83"/>
      <c r="CS17" s="83"/>
    </row>
    <row r="18" spans="1:97" x14ac:dyDescent="0.25">
      <c r="CJ18" s="83"/>
      <c r="CK18" s="83"/>
      <c r="CL18" s="83"/>
      <c r="CM18" s="83"/>
      <c r="CN18" s="83"/>
      <c r="CO18" s="83"/>
      <c r="CP18" s="83"/>
      <c r="CQ18" s="83"/>
      <c r="CR18" s="83"/>
      <c r="CS18" s="83"/>
    </row>
    <row r="19" spans="1:97" x14ac:dyDescent="0.25">
      <c r="CJ19" s="83"/>
      <c r="CK19" s="83"/>
      <c r="CL19" s="83"/>
      <c r="CM19" s="83"/>
      <c r="CN19" s="83"/>
      <c r="CO19" s="83"/>
      <c r="CP19" s="83"/>
      <c r="CQ19" s="83"/>
      <c r="CR19" s="83"/>
      <c r="CS19" s="83"/>
    </row>
    <row r="20" spans="1:97" x14ac:dyDescent="0.25">
      <c r="CJ20" s="83"/>
      <c r="CK20" s="66"/>
      <c r="CL20" s="87"/>
      <c r="CM20" s="87"/>
      <c r="CN20" s="87"/>
      <c r="CO20" s="87"/>
      <c r="CP20" s="87"/>
      <c r="CQ20" s="83"/>
      <c r="CR20" s="83"/>
      <c r="CS20" s="87"/>
    </row>
    <row r="21" spans="1:97" x14ac:dyDescent="0.25">
      <c r="CJ21" s="83"/>
      <c r="CK21" s="66"/>
      <c r="CL21" s="87"/>
      <c r="CM21" s="87"/>
      <c r="CN21" s="87"/>
      <c r="CO21" s="87"/>
      <c r="CP21" s="87"/>
      <c r="CQ21" s="83"/>
      <c r="CR21" s="83"/>
      <c r="CS21" s="87"/>
    </row>
    <row r="22" spans="1:97" x14ac:dyDescent="0.25">
      <c r="CJ22" s="83"/>
      <c r="CK22" s="66"/>
      <c r="CL22" s="87"/>
      <c r="CM22" s="87"/>
      <c r="CN22" s="87"/>
      <c r="CO22" s="87"/>
      <c r="CP22" s="87"/>
      <c r="CQ22" s="83"/>
      <c r="CR22" s="83"/>
      <c r="CS22" s="87"/>
    </row>
    <row r="23" spans="1:97" x14ac:dyDescent="0.25">
      <c r="CJ23" s="83"/>
      <c r="CK23" s="66"/>
      <c r="CL23" s="87"/>
      <c r="CM23" s="87"/>
      <c r="CN23" s="87"/>
      <c r="CO23" s="87"/>
      <c r="CP23" s="87"/>
      <c r="CQ23" s="83"/>
      <c r="CR23" s="83"/>
      <c r="CS23" s="87"/>
    </row>
    <row r="24" spans="1:97" x14ac:dyDescent="0.25">
      <c r="CJ24" s="83"/>
      <c r="CK24" s="66"/>
      <c r="CL24" s="87"/>
      <c r="CM24" s="87"/>
      <c r="CN24" s="87"/>
      <c r="CO24" s="87"/>
      <c r="CP24" s="87"/>
      <c r="CQ24" s="83"/>
      <c r="CR24" s="83"/>
      <c r="CS24" s="87"/>
    </row>
    <row r="25" spans="1:97" x14ac:dyDescent="0.25">
      <c r="CJ25" s="83"/>
      <c r="CK25" s="66"/>
      <c r="CL25" s="87"/>
      <c r="CM25" s="87"/>
      <c r="CN25" s="87"/>
      <c r="CO25" s="87"/>
      <c r="CP25" s="87"/>
      <c r="CQ25" s="83"/>
      <c r="CR25" s="83"/>
      <c r="CS25" s="87"/>
    </row>
    <row r="26" spans="1:97" x14ac:dyDescent="0.25">
      <c r="CJ26" s="83"/>
      <c r="CK26" s="66"/>
      <c r="CL26" s="87"/>
      <c r="CM26" s="87"/>
      <c r="CN26" s="87"/>
      <c r="CO26" s="87"/>
      <c r="CP26" s="87"/>
      <c r="CQ26" s="83"/>
      <c r="CR26" s="83"/>
      <c r="CS26" s="87"/>
    </row>
    <row r="27" spans="1:97" x14ac:dyDescent="0.25">
      <c r="CJ27" s="83"/>
      <c r="CK27" s="66"/>
      <c r="CL27" s="87"/>
      <c r="CM27" s="87"/>
      <c r="CN27" s="87"/>
      <c r="CO27" s="87"/>
      <c r="CP27" s="87"/>
      <c r="CQ27" s="83"/>
      <c r="CR27" s="83"/>
      <c r="CS27" s="87"/>
    </row>
    <row r="28" spans="1:97" x14ac:dyDescent="0.25">
      <c r="CJ28" s="83"/>
      <c r="CK28" s="66"/>
      <c r="CL28" s="87"/>
      <c r="CM28" s="87"/>
      <c r="CN28" s="87"/>
      <c r="CO28" s="87"/>
      <c r="CP28" s="87"/>
      <c r="CQ28" s="83"/>
      <c r="CR28" s="83"/>
      <c r="CS28" s="87"/>
    </row>
    <row r="29" spans="1:97" x14ac:dyDescent="0.25">
      <c r="CJ29" s="83"/>
      <c r="CK29" s="66"/>
      <c r="CL29" s="87"/>
      <c r="CM29" s="87"/>
      <c r="CN29" s="87"/>
      <c r="CO29" s="87"/>
      <c r="CP29" s="87"/>
      <c r="CQ29" s="83"/>
      <c r="CR29" s="83"/>
      <c r="CS29" s="87"/>
    </row>
    <row r="30" spans="1:97" x14ac:dyDescent="0.25">
      <c r="CJ30" s="83"/>
      <c r="CK30" s="66"/>
      <c r="CL30" s="87"/>
      <c r="CM30" s="87"/>
      <c r="CN30" s="87"/>
      <c r="CO30" s="87"/>
      <c r="CP30" s="87"/>
      <c r="CQ30" s="83"/>
      <c r="CR30" s="83"/>
      <c r="CS30" s="87"/>
    </row>
    <row r="31" spans="1:97" x14ac:dyDescent="0.25">
      <c r="CJ31" s="83"/>
      <c r="CK31" s="66"/>
      <c r="CL31" s="87"/>
      <c r="CM31" s="87"/>
      <c r="CN31" s="87"/>
      <c r="CO31" s="87"/>
      <c r="CP31" s="87"/>
      <c r="CQ31" s="83"/>
      <c r="CR31" s="83"/>
      <c r="CS31" s="87"/>
    </row>
    <row r="32" spans="1:97" x14ac:dyDescent="0.25">
      <c r="CJ32" s="83"/>
      <c r="CK32" s="66"/>
      <c r="CL32" s="87"/>
      <c r="CM32" s="87"/>
      <c r="CN32" s="87"/>
      <c r="CO32" s="87"/>
      <c r="CP32" s="87"/>
      <c r="CQ32" s="83"/>
      <c r="CR32" s="83"/>
      <c r="CS32" s="87"/>
    </row>
    <row r="33" spans="88:97" x14ac:dyDescent="0.25">
      <c r="CJ33" s="83"/>
      <c r="CK33" s="66"/>
      <c r="CL33" s="87"/>
      <c r="CM33" s="87"/>
      <c r="CN33" s="87"/>
      <c r="CO33" s="87"/>
      <c r="CP33" s="87"/>
      <c r="CQ33" s="83"/>
      <c r="CR33" s="83"/>
      <c r="CS33" s="87"/>
    </row>
    <row r="34" spans="88:97" x14ac:dyDescent="0.25">
      <c r="CJ34" s="83"/>
      <c r="CK34" s="66"/>
      <c r="CL34" s="87"/>
      <c r="CM34" s="87"/>
      <c r="CN34" s="87"/>
      <c r="CO34" s="87"/>
      <c r="CP34" s="87"/>
      <c r="CQ34" s="83"/>
      <c r="CR34" s="83"/>
      <c r="CS34" s="87"/>
    </row>
    <row r="35" spans="88:97" x14ac:dyDescent="0.25">
      <c r="CJ35" s="83"/>
      <c r="CK35" s="83"/>
      <c r="CL35" s="83"/>
      <c r="CM35" s="83"/>
      <c r="CN35" s="83"/>
      <c r="CO35" s="83"/>
      <c r="CP35" s="83"/>
      <c r="CQ35" s="83"/>
      <c r="CR35" s="83"/>
      <c r="CS35" s="83"/>
    </row>
    <row r="36" spans="88:97" x14ac:dyDescent="0.25">
      <c r="CJ36" s="83"/>
      <c r="CK36" s="83"/>
      <c r="CL36" s="83"/>
      <c r="CM36" s="83"/>
      <c r="CN36" s="83"/>
      <c r="CO36" s="83"/>
      <c r="CP36" s="83"/>
      <c r="CQ36" s="83"/>
      <c r="CR36" s="83"/>
      <c r="CS36" s="83"/>
    </row>
    <row r="37" spans="88:97" x14ac:dyDescent="0.25">
      <c r="CJ37" s="83"/>
      <c r="CK37" s="83"/>
      <c r="CL37" s="83"/>
      <c r="CM37" s="83"/>
      <c r="CN37" s="83"/>
      <c r="CO37" s="83"/>
      <c r="CP37" s="83"/>
      <c r="CQ37" s="83"/>
      <c r="CR37" s="83"/>
      <c r="CS37" s="83"/>
    </row>
    <row r="38" spans="88:97" x14ac:dyDescent="0.25">
      <c r="CJ38" s="83"/>
      <c r="CK38" s="66"/>
      <c r="CL38" s="83"/>
      <c r="CM38" s="87"/>
      <c r="CN38" s="83"/>
      <c r="CO38" s="83"/>
      <c r="CP38" s="87"/>
      <c r="CQ38" s="83"/>
      <c r="CR38" s="83"/>
      <c r="CS38" s="83"/>
    </row>
    <row r="39" spans="88:97" x14ac:dyDescent="0.25">
      <c r="CJ39" s="83"/>
      <c r="CK39" s="66"/>
      <c r="CL39" s="83"/>
      <c r="CM39" s="87"/>
      <c r="CN39" s="83"/>
      <c r="CO39" s="83"/>
      <c r="CP39" s="87"/>
      <c r="CQ39" s="83"/>
      <c r="CR39" s="83"/>
      <c r="CS39" s="83"/>
    </row>
    <row r="40" spans="88:97" x14ac:dyDescent="0.25">
      <c r="CJ40" s="83"/>
      <c r="CK40" s="66"/>
      <c r="CL40" s="83"/>
      <c r="CM40" s="87"/>
      <c r="CN40" s="83"/>
      <c r="CO40" s="83"/>
      <c r="CP40" s="87"/>
      <c r="CQ40" s="83"/>
      <c r="CR40" s="83"/>
      <c r="CS40" s="83"/>
    </row>
    <row r="41" spans="88:97" x14ac:dyDescent="0.25">
      <c r="CJ41" s="83"/>
      <c r="CK41" s="66"/>
      <c r="CL41" s="83"/>
      <c r="CM41" s="87"/>
      <c r="CN41" s="83"/>
      <c r="CO41" s="83"/>
      <c r="CP41" s="87"/>
      <c r="CQ41" s="83"/>
      <c r="CR41" s="83"/>
      <c r="CS41" s="83"/>
    </row>
    <row r="42" spans="88:97" x14ac:dyDescent="0.25">
      <c r="CJ42" s="83"/>
      <c r="CK42" s="66"/>
      <c r="CL42" s="83"/>
      <c r="CM42" s="87"/>
      <c r="CN42" s="83"/>
      <c r="CO42" s="83"/>
      <c r="CP42" s="87"/>
      <c r="CQ42" s="83"/>
      <c r="CR42" s="83"/>
      <c r="CS42" s="83"/>
    </row>
    <row r="43" spans="88:97" x14ac:dyDescent="0.25">
      <c r="CJ43" s="83"/>
      <c r="CK43" s="66"/>
      <c r="CL43" s="83"/>
      <c r="CM43" s="87"/>
      <c r="CN43" s="83"/>
      <c r="CO43" s="83"/>
      <c r="CP43" s="87"/>
      <c r="CQ43" s="83"/>
      <c r="CR43" s="83"/>
      <c r="CS43" s="83"/>
    </row>
    <row r="44" spans="88:97" x14ac:dyDescent="0.25">
      <c r="CJ44" s="83"/>
      <c r="CK44" s="66"/>
      <c r="CL44" s="83"/>
      <c r="CM44" s="87"/>
      <c r="CN44" s="83"/>
      <c r="CO44" s="83"/>
      <c r="CP44" s="87"/>
      <c r="CQ44" s="83"/>
      <c r="CR44" s="83"/>
      <c r="CS44" s="83"/>
    </row>
    <row r="45" spans="88:97" x14ac:dyDescent="0.25">
      <c r="CJ45" s="83"/>
      <c r="CK45" s="66"/>
      <c r="CL45" s="83"/>
      <c r="CM45" s="87"/>
      <c r="CN45" s="83"/>
      <c r="CO45" s="83"/>
      <c r="CP45" s="87"/>
      <c r="CQ45" s="83"/>
      <c r="CR45" s="83"/>
      <c r="CS45" s="83"/>
    </row>
    <row r="46" spans="88:97" x14ac:dyDescent="0.25">
      <c r="CJ46" s="83"/>
      <c r="CK46" s="66"/>
      <c r="CL46" s="83"/>
      <c r="CM46" s="87"/>
      <c r="CN46" s="83"/>
      <c r="CO46" s="83"/>
      <c r="CP46" s="87"/>
      <c r="CQ46" s="83"/>
      <c r="CR46" s="83"/>
      <c r="CS46" s="83"/>
    </row>
    <row r="47" spans="88:97" x14ac:dyDescent="0.25">
      <c r="CJ47" s="83"/>
      <c r="CK47" s="66"/>
      <c r="CL47" s="83"/>
      <c r="CM47" s="87"/>
      <c r="CN47" s="83"/>
      <c r="CO47" s="83"/>
      <c r="CP47" s="87"/>
      <c r="CQ47" s="83"/>
      <c r="CR47" s="83"/>
      <c r="CS47" s="83"/>
    </row>
    <row r="48" spans="88:97" x14ac:dyDescent="0.25">
      <c r="CJ48" s="83"/>
      <c r="CK48" s="66"/>
      <c r="CL48" s="83"/>
      <c r="CM48" s="87"/>
      <c r="CN48" s="83"/>
      <c r="CO48" s="83"/>
      <c r="CP48" s="87"/>
      <c r="CQ48" s="83"/>
      <c r="CR48" s="83"/>
      <c r="CS48" s="83"/>
    </row>
    <row r="49" spans="88:97" x14ac:dyDescent="0.25">
      <c r="CJ49" s="83"/>
      <c r="CK49" s="66"/>
      <c r="CL49" s="83"/>
      <c r="CM49" s="87"/>
      <c r="CN49" s="83"/>
      <c r="CO49" s="83"/>
      <c r="CP49" s="87"/>
      <c r="CQ49" s="83"/>
      <c r="CR49" s="83"/>
      <c r="CS49" s="83"/>
    </row>
    <row r="50" spans="88:97" x14ac:dyDescent="0.25">
      <c r="CJ50" s="83"/>
      <c r="CK50" s="66"/>
      <c r="CL50" s="83"/>
      <c r="CM50" s="87"/>
      <c r="CN50" s="83"/>
      <c r="CO50" s="83"/>
      <c r="CP50" s="87"/>
      <c r="CQ50" s="83"/>
      <c r="CR50" s="83"/>
      <c r="CS50" s="83"/>
    </row>
    <row r="51" spans="88:97" x14ac:dyDescent="0.25">
      <c r="CJ51" s="83"/>
      <c r="CK51" s="66"/>
      <c r="CL51" s="83"/>
      <c r="CM51" s="87"/>
      <c r="CN51" s="83"/>
      <c r="CO51" s="83"/>
      <c r="CP51" s="87"/>
      <c r="CQ51" s="83"/>
      <c r="CR51" s="83"/>
      <c r="CS51" s="83"/>
    </row>
    <row r="52" spans="88:97" x14ac:dyDescent="0.25">
      <c r="CK52" s="66"/>
      <c r="CM52" s="11"/>
      <c r="CP52" s="1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
    <tabColor theme="7" tint="0.59999389629810485"/>
  </sheetPr>
  <dimension ref="A1:CP39"/>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8.85546875" defaultRowHeight="15" x14ac:dyDescent="0.25"/>
  <sheetData>
    <row r="1" spans="1:94" x14ac:dyDescent="0.25">
      <c r="A1" s="80" t="s">
        <v>430</v>
      </c>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77"/>
      <c r="CM1" s="77"/>
      <c r="CN1" s="77"/>
      <c r="CO1" s="77"/>
      <c r="CP1" s="77"/>
    </row>
    <row r="2" spans="1:94" x14ac:dyDescent="0.25">
      <c r="A2" s="78" t="s">
        <v>39</v>
      </c>
      <c r="B2" s="79" t="s">
        <v>254</v>
      </c>
      <c r="C2" s="79" t="s">
        <v>255</v>
      </c>
      <c r="D2" s="79" t="s">
        <v>42</v>
      </c>
      <c r="E2" s="79" t="s">
        <v>47</v>
      </c>
      <c r="F2" s="79" t="s">
        <v>274</v>
      </c>
      <c r="G2" s="79" t="s">
        <v>52</v>
      </c>
      <c r="H2" s="79" t="s">
        <v>53</v>
      </c>
      <c r="I2" s="79" t="s">
        <v>54</v>
      </c>
      <c r="J2" s="79" t="s">
        <v>55</v>
      </c>
      <c r="K2" s="79" t="s">
        <v>60</v>
      </c>
      <c r="L2" s="79" t="s">
        <v>67</v>
      </c>
      <c r="M2" s="79" t="s">
        <v>69</v>
      </c>
      <c r="N2" s="79" t="s">
        <v>71</v>
      </c>
      <c r="O2" s="79" t="s">
        <v>73</v>
      </c>
      <c r="P2" s="79" t="s">
        <v>75</v>
      </c>
      <c r="Q2" s="79" t="s">
        <v>77</v>
      </c>
      <c r="R2" s="79" t="s">
        <v>81</v>
      </c>
      <c r="S2" s="79" t="s">
        <v>83</v>
      </c>
      <c r="T2" s="79" t="s">
        <v>256</v>
      </c>
      <c r="U2" s="79" t="s">
        <v>84</v>
      </c>
      <c r="V2" s="79" t="s">
        <v>85</v>
      </c>
      <c r="W2" s="79" t="s">
        <v>257</v>
      </c>
      <c r="X2" s="79" t="s">
        <v>87</v>
      </c>
      <c r="Y2" s="79" t="s">
        <v>88</v>
      </c>
      <c r="Z2" s="79" t="s">
        <v>89</v>
      </c>
      <c r="AA2" s="79" t="s">
        <v>90</v>
      </c>
      <c r="AB2" s="79" t="s">
        <v>91</v>
      </c>
      <c r="AC2" s="79" t="s">
        <v>92</v>
      </c>
      <c r="AD2" s="79" t="s">
        <v>93</v>
      </c>
      <c r="AE2" s="79" t="s">
        <v>94</v>
      </c>
      <c r="AF2" s="79" t="s">
        <v>96</v>
      </c>
      <c r="AG2" s="79" t="s">
        <v>97</v>
      </c>
      <c r="AH2" s="79" t="s">
        <v>98</v>
      </c>
      <c r="AI2" s="79" t="s">
        <v>101</v>
      </c>
      <c r="AJ2" s="79" t="s">
        <v>102</v>
      </c>
      <c r="AK2" s="79" t="s">
        <v>103</v>
      </c>
      <c r="AL2" s="79" t="s">
        <v>104</v>
      </c>
      <c r="AM2" s="79" t="s">
        <v>105</v>
      </c>
      <c r="AN2" s="79" t="s">
        <v>106</v>
      </c>
      <c r="AO2" s="79" t="s">
        <v>107</v>
      </c>
      <c r="AP2" s="79" t="s">
        <v>258</v>
      </c>
      <c r="AQ2" s="79" t="s">
        <v>110</v>
      </c>
      <c r="AR2" s="79" t="s">
        <v>116</v>
      </c>
      <c r="AS2" s="79" t="s">
        <v>117</v>
      </c>
      <c r="AT2" s="79" t="s">
        <v>120</v>
      </c>
      <c r="AU2" s="79" t="s">
        <v>121</v>
      </c>
      <c r="AV2" s="79" t="s">
        <v>122</v>
      </c>
      <c r="AW2" s="79" t="s">
        <v>126</v>
      </c>
      <c r="AX2" s="79" t="s">
        <v>127</v>
      </c>
      <c r="AY2" s="79" t="s">
        <v>132</v>
      </c>
      <c r="AZ2" s="79" t="s">
        <v>138</v>
      </c>
      <c r="BA2" s="79" t="s">
        <v>142</v>
      </c>
      <c r="BB2" s="79" t="s">
        <v>150</v>
      </c>
      <c r="BC2" s="79" t="s">
        <v>152</v>
      </c>
      <c r="BD2" s="79" t="s">
        <v>259</v>
      </c>
      <c r="BE2" s="79" t="s">
        <v>153</v>
      </c>
      <c r="BF2" s="79" t="s">
        <v>160</v>
      </c>
      <c r="BG2" s="79" t="s">
        <v>169</v>
      </c>
      <c r="BH2" s="79" t="s">
        <v>178</v>
      </c>
      <c r="BI2" s="79" t="s">
        <v>180</v>
      </c>
      <c r="BJ2" s="79" t="s">
        <v>182</v>
      </c>
      <c r="BK2" s="79" t="s">
        <v>193</v>
      </c>
      <c r="BL2" s="79" t="s">
        <v>197</v>
      </c>
      <c r="BM2" s="79" t="s">
        <v>203</v>
      </c>
      <c r="BN2" s="79" t="s">
        <v>208</v>
      </c>
      <c r="BO2" s="79" t="s">
        <v>215</v>
      </c>
      <c r="BP2" s="79" t="s">
        <v>217</v>
      </c>
      <c r="BQ2" s="79" t="s">
        <v>260</v>
      </c>
      <c r="BR2" s="79" t="s">
        <v>221</v>
      </c>
      <c r="BS2" s="79" t="s">
        <v>271</v>
      </c>
      <c r="BT2" s="79" t="s">
        <v>261</v>
      </c>
      <c r="BU2" s="79" t="s">
        <v>223</v>
      </c>
      <c r="BV2" s="79" t="s">
        <v>224</v>
      </c>
      <c r="BW2" s="79" t="s">
        <v>226</v>
      </c>
      <c r="BX2" s="79" t="s">
        <v>227</v>
      </c>
      <c r="BY2" s="79" t="s">
        <v>228</v>
      </c>
      <c r="BZ2" s="79" t="s">
        <v>229</v>
      </c>
      <c r="CA2" s="79" t="s">
        <v>230</v>
      </c>
      <c r="CB2" s="79" t="s">
        <v>232</v>
      </c>
      <c r="CC2" s="79" t="s">
        <v>233</v>
      </c>
      <c r="CD2" s="79" t="s">
        <v>238</v>
      </c>
      <c r="CE2" s="79" t="s">
        <v>239</v>
      </c>
      <c r="CF2" s="79" t="s">
        <v>240</v>
      </c>
      <c r="CG2" s="79" t="s">
        <v>241</v>
      </c>
      <c r="CH2" s="79" t="s">
        <v>242</v>
      </c>
      <c r="CI2" s="79" t="s">
        <v>243</v>
      </c>
      <c r="CJ2" s="79" t="s">
        <v>244</v>
      </c>
      <c r="CK2" s="79" t="s">
        <v>245</v>
      </c>
      <c r="CL2" s="79" t="s">
        <v>248</v>
      </c>
      <c r="CM2" s="79" t="s">
        <v>249</v>
      </c>
      <c r="CN2" s="79" t="s">
        <v>250</v>
      </c>
      <c r="CO2" s="79" t="s">
        <v>251</v>
      </c>
      <c r="CP2" s="79" t="s">
        <v>252</v>
      </c>
    </row>
    <row r="3" spans="1:94" x14ac:dyDescent="0.25">
      <c r="A3" s="78" t="s">
        <v>24</v>
      </c>
      <c r="B3" s="84">
        <f>IFERROR(SUM('1.20 Wine share of exp'!B3*'1.20 Wine share of exp'!$B3,'1.30 Beer share of exp'!B3*'1.30 Beer share of exp'!$B3,'1.37 Spirits share of exp'!B3*'1.37 Spirits share of exp'!$B3)/((SQRT(POWER('1.20 Wine share of exp'!B3,2)+POWER('1.30 Beer share of exp'!B3,2)+POWER('1.37 Spirits share of exp'!B3,2)))*(SQRT(POWER('1.20 Wine share of exp'!$B3,2)+POWER('1.30 Beer share of exp'!$B3,2)+POWER('1.37 Spirits share of exp'!$B3,2)))),"")</f>
        <v>0.99999999999999989</v>
      </c>
      <c r="C3" s="84"/>
      <c r="D3" s="84">
        <f>IFERROR(SUM('1.20 Wine share of exp'!D3*'1.20 Wine share of exp'!$B3,'1.30 Beer share of exp'!D3*'1.30 Beer share of exp'!$B3,'1.37 Spirits share of exp'!D3*'1.37 Spirits share of exp'!$B3)/((SQRT(POWER('1.20 Wine share of exp'!D3,2)+POWER('1.30 Beer share of exp'!D3,2)+POWER('1.37 Spirits share of exp'!D3,2)))*(SQRT(POWER('1.20 Wine share of exp'!$B3,2)+POWER('1.30 Beer share of exp'!$B3,2)+POWER('1.37 Spirits share of exp'!$B3,2)))),"")</f>
        <v>0.80451504916946737</v>
      </c>
      <c r="E3" s="84">
        <f>IFERROR(SUM('1.20 Wine share of exp'!E3*'1.20 Wine share of exp'!$B3,'1.30 Beer share of exp'!E3*'1.30 Beer share of exp'!$B3,'1.37 Spirits share of exp'!E3*'1.37 Spirits share of exp'!$B3)/((SQRT(POWER('1.20 Wine share of exp'!E3,2)+POWER('1.30 Beer share of exp'!E3,2)+POWER('1.37 Spirits share of exp'!E3,2)))*(SQRT(POWER('1.20 Wine share of exp'!$B3,2)+POWER('1.30 Beer share of exp'!$B3,2)+POWER('1.37 Spirits share of exp'!$B3,2)))),"")</f>
        <v>0.80467623079025152</v>
      </c>
      <c r="F3" s="84">
        <f>IFERROR(SUM('1.20 Wine share of exp'!F3*'1.20 Wine share of exp'!$B3,'1.30 Beer share of exp'!F3*'1.30 Beer share of exp'!$B3,'1.37 Spirits share of exp'!F3*'1.37 Spirits share of exp'!$B3)/((SQRT(POWER('1.20 Wine share of exp'!F3,2)+POWER('1.30 Beer share of exp'!F3,2)+POWER('1.37 Spirits share of exp'!F3,2)))*(SQRT(POWER('1.20 Wine share of exp'!$B3,2)+POWER('1.30 Beer share of exp'!$B3,2)+POWER('1.37 Spirits share of exp'!$B3,2)))),"")</f>
        <v>0.95351508237919513</v>
      </c>
      <c r="G3" s="84">
        <f>IFERROR(SUM('1.20 Wine share of exp'!G3*'1.20 Wine share of exp'!$B3,'1.30 Beer share of exp'!G3*'1.30 Beer share of exp'!$B3,'1.37 Spirits share of exp'!G3*'1.37 Spirits share of exp'!$B3)/((SQRT(POWER('1.20 Wine share of exp'!G3,2)+POWER('1.30 Beer share of exp'!G3,2)+POWER('1.37 Spirits share of exp'!G3,2)))*(SQRT(POWER('1.20 Wine share of exp'!$B3,2)+POWER('1.30 Beer share of exp'!$B3,2)+POWER('1.37 Spirits share of exp'!$B3,2)))),"")</f>
        <v>0.64696595490058606</v>
      </c>
      <c r="H3" s="84">
        <f>IFERROR(SUM('1.20 Wine share of exp'!H3*'1.20 Wine share of exp'!$B3,'1.30 Beer share of exp'!H3*'1.30 Beer share of exp'!$B3,'1.37 Spirits share of exp'!H3*'1.37 Spirits share of exp'!$B3)/((SQRT(POWER('1.20 Wine share of exp'!H3,2)+POWER('1.30 Beer share of exp'!H3,2)+POWER('1.37 Spirits share of exp'!H3,2)))*(SQRT(POWER('1.20 Wine share of exp'!$B3,2)+POWER('1.30 Beer share of exp'!$B3,2)+POWER('1.37 Spirits share of exp'!$B3,2)))),"")</f>
        <v>0.88849492277936815</v>
      </c>
      <c r="I3" s="84">
        <f>IFERROR(SUM('1.20 Wine share of exp'!I3*'1.20 Wine share of exp'!$B3,'1.30 Beer share of exp'!I3*'1.30 Beer share of exp'!$B3,'1.37 Spirits share of exp'!I3*'1.37 Spirits share of exp'!$B3)/((SQRT(POWER('1.20 Wine share of exp'!I3,2)+POWER('1.30 Beer share of exp'!I3,2)+POWER('1.37 Spirits share of exp'!I3,2)))*(SQRT(POWER('1.20 Wine share of exp'!$B3,2)+POWER('1.30 Beer share of exp'!$B3,2)+POWER('1.37 Spirits share of exp'!$B3,2)))),"")</f>
        <v>0.98158375516985696</v>
      </c>
      <c r="J3" s="84">
        <f>IFERROR(SUM('1.20 Wine share of exp'!J3*'1.20 Wine share of exp'!$B3,'1.30 Beer share of exp'!J3*'1.30 Beer share of exp'!$B3,'1.37 Spirits share of exp'!J3*'1.37 Spirits share of exp'!$B3)/((SQRT(POWER('1.20 Wine share of exp'!J3,2)+POWER('1.30 Beer share of exp'!J3,2)+POWER('1.37 Spirits share of exp'!J3,2)))*(SQRT(POWER('1.20 Wine share of exp'!$B3,2)+POWER('1.30 Beer share of exp'!$B3,2)+POWER('1.37 Spirits share of exp'!$B3,2)))),"")</f>
        <v>0.9542182769996651</v>
      </c>
      <c r="K3" s="84">
        <f>IFERROR(SUM('1.20 Wine share of exp'!K3*'1.20 Wine share of exp'!$B3,'1.30 Beer share of exp'!K3*'1.30 Beer share of exp'!$B3,'1.37 Spirits share of exp'!K3*'1.37 Spirits share of exp'!$B3)/((SQRT(POWER('1.20 Wine share of exp'!K3,2)+POWER('1.30 Beer share of exp'!K3,2)+POWER('1.37 Spirits share of exp'!K3,2)))*(SQRT(POWER('1.20 Wine share of exp'!$B3,2)+POWER('1.30 Beer share of exp'!$B3,2)+POWER('1.37 Spirits share of exp'!$B3,2)))),"")</f>
        <v>0.93129009057339895</v>
      </c>
      <c r="L3" s="84" t="str">
        <f>IFERROR(SUM('1.20 Wine share of exp'!L3*'1.20 Wine share of exp'!$B3,'1.30 Beer share of exp'!L3*'1.30 Beer share of exp'!$B3,'1.37 Spirits share of exp'!L3*'1.37 Spirits share of exp'!$B3)/((SQRT(POWER('1.20 Wine share of exp'!L3,2)+POWER('1.30 Beer share of exp'!L3,2)+POWER('1.37 Spirits share of exp'!L3,2)))*(SQRT(POWER('1.20 Wine share of exp'!$B3,2)+POWER('1.30 Beer share of exp'!$B3,2)+POWER('1.37 Spirits share of exp'!$B3,2)))),"")</f>
        <v/>
      </c>
      <c r="M3" s="84">
        <f>IFERROR(SUM('1.20 Wine share of exp'!M3*'1.20 Wine share of exp'!$B3,'1.30 Beer share of exp'!M3*'1.30 Beer share of exp'!$B3,'1.37 Spirits share of exp'!M3*'1.37 Spirits share of exp'!$B3)/((SQRT(POWER('1.20 Wine share of exp'!M3,2)+POWER('1.30 Beer share of exp'!M3,2)+POWER('1.37 Spirits share of exp'!M3,2)))*(SQRT(POWER('1.20 Wine share of exp'!$B3,2)+POWER('1.30 Beer share of exp'!$B3,2)+POWER('1.37 Spirits share of exp'!$B3,2)))),"")</f>
        <v>0.9448517744028585</v>
      </c>
      <c r="N3" s="84">
        <f>IFERROR(SUM('1.20 Wine share of exp'!N3*'1.20 Wine share of exp'!$B3,'1.30 Beer share of exp'!N3*'1.30 Beer share of exp'!$B3,'1.37 Spirits share of exp'!N3*'1.37 Spirits share of exp'!$B3)/((SQRT(POWER('1.20 Wine share of exp'!N3,2)+POWER('1.30 Beer share of exp'!N3,2)+POWER('1.37 Spirits share of exp'!N3,2)))*(SQRT(POWER('1.20 Wine share of exp'!$B3,2)+POWER('1.30 Beer share of exp'!$B3,2)+POWER('1.37 Spirits share of exp'!$B3,2)))),"")</f>
        <v>0.95455999886732157</v>
      </c>
      <c r="O3" s="84">
        <f>IFERROR(SUM('1.20 Wine share of exp'!O3*'1.20 Wine share of exp'!$B3,'1.30 Beer share of exp'!O3*'1.30 Beer share of exp'!$B3,'1.37 Spirits share of exp'!O3*'1.37 Spirits share of exp'!$B3)/((SQRT(POWER('1.20 Wine share of exp'!O3,2)+POWER('1.30 Beer share of exp'!O3,2)+POWER('1.37 Spirits share of exp'!O3,2)))*(SQRT(POWER('1.20 Wine share of exp'!$B3,2)+POWER('1.30 Beer share of exp'!$B3,2)+POWER('1.37 Spirits share of exp'!$B3,2)))),"")</f>
        <v>0.9317575588053556</v>
      </c>
      <c r="P3" s="84">
        <f>IFERROR(SUM('1.20 Wine share of exp'!P3*'1.20 Wine share of exp'!$B3,'1.30 Beer share of exp'!P3*'1.30 Beer share of exp'!$B3,'1.37 Spirits share of exp'!P3*'1.37 Spirits share of exp'!$B3)/((SQRT(POWER('1.20 Wine share of exp'!P3,2)+POWER('1.30 Beer share of exp'!P3,2)+POWER('1.37 Spirits share of exp'!P3,2)))*(SQRT(POWER('1.20 Wine share of exp'!$B3,2)+POWER('1.30 Beer share of exp'!$B3,2)+POWER('1.37 Spirits share of exp'!$B3,2)))),"")</f>
        <v>0.98232227373945946</v>
      </c>
      <c r="Q3" s="84">
        <f>IFERROR(SUM('1.20 Wine share of exp'!Q3*'1.20 Wine share of exp'!$B3,'1.30 Beer share of exp'!Q3*'1.30 Beer share of exp'!$B3,'1.37 Spirits share of exp'!Q3*'1.37 Spirits share of exp'!$B3)/((SQRT(POWER('1.20 Wine share of exp'!Q3,2)+POWER('1.30 Beer share of exp'!Q3,2)+POWER('1.37 Spirits share of exp'!Q3,2)))*(SQRT(POWER('1.20 Wine share of exp'!$B3,2)+POWER('1.30 Beer share of exp'!$B3,2)+POWER('1.37 Spirits share of exp'!$B3,2)))),"")</f>
        <v>0.91741480482086013</v>
      </c>
      <c r="R3" s="84">
        <f>IFERROR(SUM('1.20 Wine share of exp'!R3*'1.20 Wine share of exp'!$B3,'1.30 Beer share of exp'!R3*'1.30 Beer share of exp'!$B3,'1.37 Spirits share of exp'!R3*'1.37 Spirits share of exp'!$B3)/((SQRT(POWER('1.20 Wine share of exp'!R3,2)+POWER('1.30 Beer share of exp'!R3,2)+POWER('1.37 Spirits share of exp'!R3,2)))*(SQRT(POWER('1.20 Wine share of exp'!$B3,2)+POWER('1.30 Beer share of exp'!$B3,2)+POWER('1.37 Spirits share of exp'!$B3,2)))),"")</f>
        <v>0.66326217674027732</v>
      </c>
      <c r="S3" s="84">
        <f>IFERROR(SUM('1.20 Wine share of exp'!S3*'1.20 Wine share of exp'!$B3,'1.30 Beer share of exp'!S3*'1.30 Beer share of exp'!$B3,'1.37 Spirits share of exp'!S3*'1.37 Spirits share of exp'!$B3)/((SQRT(POWER('1.20 Wine share of exp'!S3,2)+POWER('1.30 Beer share of exp'!S3,2)+POWER('1.37 Spirits share of exp'!S3,2)))*(SQRT(POWER('1.20 Wine share of exp'!$B3,2)+POWER('1.30 Beer share of exp'!$B3,2)+POWER('1.37 Spirits share of exp'!$B3,2)))),"")</f>
        <v>0.83058484746646366</v>
      </c>
      <c r="T3" s="84">
        <f>IFERROR(SUM('1.20 Wine share of exp'!T3*'1.20 Wine share of exp'!$B3,'1.30 Beer share of exp'!T3*'1.30 Beer share of exp'!$B3,'1.37 Spirits share of exp'!T3*'1.37 Spirits share of exp'!$B3)/((SQRT(POWER('1.20 Wine share of exp'!T3,2)+POWER('1.30 Beer share of exp'!T3,2)+POWER('1.37 Spirits share of exp'!T3,2)))*(SQRT(POWER('1.20 Wine share of exp'!$B3,2)+POWER('1.30 Beer share of exp'!$B3,2)+POWER('1.37 Spirits share of exp'!$B3,2)))),"")</f>
        <v>0.95896199625297851</v>
      </c>
      <c r="U3" s="84">
        <f>IFERROR(SUM('1.20 Wine share of exp'!U3*'1.20 Wine share of exp'!$B3,'1.30 Beer share of exp'!U3*'1.30 Beer share of exp'!$B3,'1.37 Spirits share of exp'!U3*'1.37 Spirits share of exp'!$B3)/((SQRT(POWER('1.20 Wine share of exp'!U3,2)+POWER('1.30 Beer share of exp'!U3,2)+POWER('1.37 Spirits share of exp'!U3,2)))*(SQRT(POWER('1.20 Wine share of exp'!$B3,2)+POWER('1.30 Beer share of exp'!$B3,2)+POWER('1.37 Spirits share of exp'!$B3,2)))),"")</f>
        <v>0.95420873554677899</v>
      </c>
      <c r="V3" s="84">
        <f>IFERROR(SUM('1.20 Wine share of exp'!V3*'1.20 Wine share of exp'!$B3,'1.30 Beer share of exp'!V3*'1.30 Beer share of exp'!$B3,'1.37 Spirits share of exp'!V3*'1.37 Spirits share of exp'!$B3)/((SQRT(POWER('1.20 Wine share of exp'!V3,2)+POWER('1.30 Beer share of exp'!V3,2)+POWER('1.37 Spirits share of exp'!V3,2)))*(SQRT(POWER('1.20 Wine share of exp'!$B3,2)+POWER('1.30 Beer share of exp'!$B3,2)+POWER('1.37 Spirits share of exp'!$B3,2)))),"")</f>
        <v>0.97449745344494754</v>
      </c>
      <c r="W3" s="84">
        <f>IFERROR(SUM('1.20 Wine share of exp'!W3*'1.20 Wine share of exp'!$B3,'1.30 Beer share of exp'!W3*'1.30 Beer share of exp'!$B3,'1.37 Spirits share of exp'!W3*'1.37 Spirits share of exp'!$B3)/((SQRT(POWER('1.20 Wine share of exp'!W3,2)+POWER('1.30 Beer share of exp'!W3,2)+POWER('1.37 Spirits share of exp'!W3,2)))*(SQRT(POWER('1.20 Wine share of exp'!$B3,2)+POWER('1.30 Beer share of exp'!$B3,2)+POWER('1.37 Spirits share of exp'!$B3,2)))),"")</f>
        <v>0.98202134921658835</v>
      </c>
      <c r="X3" s="84">
        <f>IFERROR(SUM('1.20 Wine share of exp'!X3*'1.20 Wine share of exp'!$B3,'1.30 Beer share of exp'!X3*'1.30 Beer share of exp'!$B3,'1.37 Spirits share of exp'!X3*'1.37 Spirits share of exp'!$B3)/((SQRT(POWER('1.20 Wine share of exp'!X3,2)+POWER('1.30 Beer share of exp'!X3,2)+POWER('1.37 Spirits share of exp'!X3,2)))*(SQRT(POWER('1.20 Wine share of exp'!$B3,2)+POWER('1.30 Beer share of exp'!$B3,2)+POWER('1.37 Spirits share of exp'!$B3,2)))),"")</f>
        <v>0.78369253169321784</v>
      </c>
      <c r="Y3" s="84">
        <f>IFERROR(SUM('1.20 Wine share of exp'!Y3*'1.20 Wine share of exp'!$B3,'1.30 Beer share of exp'!Y3*'1.30 Beer share of exp'!$B3,'1.37 Spirits share of exp'!Y3*'1.37 Spirits share of exp'!$B3)/((SQRT(POWER('1.20 Wine share of exp'!Y3,2)+POWER('1.30 Beer share of exp'!Y3,2)+POWER('1.37 Spirits share of exp'!Y3,2)))*(SQRT(POWER('1.20 Wine share of exp'!$B3,2)+POWER('1.30 Beer share of exp'!$B3,2)+POWER('1.37 Spirits share of exp'!$B3,2)))),"")</f>
        <v>0.97632490854528797</v>
      </c>
      <c r="Z3" s="84">
        <f>IFERROR(SUM('1.20 Wine share of exp'!Z3*'1.20 Wine share of exp'!$B3,'1.30 Beer share of exp'!Z3*'1.30 Beer share of exp'!$B3,'1.37 Spirits share of exp'!Z3*'1.37 Spirits share of exp'!$B3)/((SQRT(POWER('1.20 Wine share of exp'!Z3,2)+POWER('1.30 Beer share of exp'!Z3,2)+POWER('1.37 Spirits share of exp'!Z3,2)))*(SQRT(POWER('1.20 Wine share of exp'!$B3,2)+POWER('1.30 Beer share of exp'!$B3,2)+POWER('1.37 Spirits share of exp'!$B3,2)))),"")</f>
        <v>0.97867129542096931</v>
      </c>
      <c r="AA3" s="84">
        <f>IFERROR(SUM('1.20 Wine share of exp'!AA3*'1.20 Wine share of exp'!$B3,'1.30 Beer share of exp'!AA3*'1.30 Beer share of exp'!$B3,'1.37 Spirits share of exp'!AA3*'1.37 Spirits share of exp'!$B3)/((SQRT(POWER('1.20 Wine share of exp'!AA3,2)+POWER('1.30 Beer share of exp'!AA3,2)+POWER('1.37 Spirits share of exp'!AA3,2)))*(SQRT(POWER('1.20 Wine share of exp'!$B3,2)+POWER('1.30 Beer share of exp'!$B3,2)+POWER('1.37 Spirits share of exp'!$B3,2)))),"")</f>
        <v>0.8524807050474924</v>
      </c>
      <c r="AB3" s="84">
        <f>IFERROR(SUM('1.20 Wine share of exp'!AB3*'1.20 Wine share of exp'!$B3,'1.30 Beer share of exp'!AB3*'1.30 Beer share of exp'!$B3,'1.37 Spirits share of exp'!AB3*'1.37 Spirits share of exp'!$B3)/((SQRT(POWER('1.20 Wine share of exp'!AB3,2)+POWER('1.30 Beer share of exp'!AB3,2)+POWER('1.37 Spirits share of exp'!AB3,2)))*(SQRT(POWER('1.20 Wine share of exp'!$B3,2)+POWER('1.30 Beer share of exp'!$B3,2)+POWER('1.37 Spirits share of exp'!$B3,2)))),"")</f>
        <v>0.98820653820983551</v>
      </c>
      <c r="AC3" s="84">
        <f>IFERROR(SUM('1.20 Wine share of exp'!AC3*'1.20 Wine share of exp'!$B3,'1.30 Beer share of exp'!AC3*'1.30 Beer share of exp'!$B3,'1.37 Spirits share of exp'!AC3*'1.37 Spirits share of exp'!$B3)/((SQRT(POWER('1.20 Wine share of exp'!AC3,2)+POWER('1.30 Beer share of exp'!AC3,2)+POWER('1.37 Spirits share of exp'!AC3,2)))*(SQRT(POWER('1.20 Wine share of exp'!$B3,2)+POWER('1.30 Beer share of exp'!$B3,2)+POWER('1.37 Spirits share of exp'!$B3,2)))),"")</f>
        <v>0.85013634213086853</v>
      </c>
      <c r="AD3" s="84">
        <f>IFERROR(SUM('1.20 Wine share of exp'!AD3*'1.20 Wine share of exp'!$B3,'1.30 Beer share of exp'!AD3*'1.30 Beer share of exp'!$B3,'1.37 Spirits share of exp'!AD3*'1.37 Spirits share of exp'!$B3)/((SQRT(POWER('1.20 Wine share of exp'!AD3,2)+POWER('1.30 Beer share of exp'!AD3,2)+POWER('1.37 Spirits share of exp'!AD3,2)))*(SQRT(POWER('1.20 Wine share of exp'!$B3,2)+POWER('1.30 Beer share of exp'!$B3,2)+POWER('1.37 Spirits share of exp'!$B3,2)))),"")</f>
        <v>0.71694113883952781</v>
      </c>
      <c r="AE3" s="84">
        <f>IFERROR(SUM('1.20 Wine share of exp'!AE3*'1.20 Wine share of exp'!$B3,'1.30 Beer share of exp'!AE3*'1.30 Beer share of exp'!$B3,'1.37 Spirits share of exp'!AE3*'1.37 Spirits share of exp'!$B3)/((SQRT(POWER('1.20 Wine share of exp'!AE3,2)+POWER('1.30 Beer share of exp'!AE3,2)+POWER('1.37 Spirits share of exp'!AE3,2)))*(SQRT(POWER('1.20 Wine share of exp'!$B3,2)+POWER('1.30 Beer share of exp'!$B3,2)+POWER('1.37 Spirits share of exp'!$B3,2)))),"")</f>
        <v>0.99445526788252603</v>
      </c>
      <c r="AF3" s="84">
        <f>IFERROR(SUM('1.20 Wine share of exp'!AF3*'1.20 Wine share of exp'!$B3,'1.30 Beer share of exp'!AF3*'1.30 Beer share of exp'!$B3,'1.37 Spirits share of exp'!AF3*'1.37 Spirits share of exp'!$B3)/((SQRT(POWER('1.20 Wine share of exp'!AF3,2)+POWER('1.30 Beer share of exp'!AF3,2)+POWER('1.37 Spirits share of exp'!AF3,2)))*(SQRT(POWER('1.20 Wine share of exp'!$B3,2)+POWER('1.30 Beer share of exp'!$B3,2)+POWER('1.37 Spirits share of exp'!$B3,2)))),"")</f>
        <v>0.77521393740630251</v>
      </c>
      <c r="AG3" s="84">
        <f>IFERROR(SUM('1.20 Wine share of exp'!AG3*'1.20 Wine share of exp'!$B3,'1.30 Beer share of exp'!AG3*'1.30 Beer share of exp'!$B3,'1.37 Spirits share of exp'!AG3*'1.37 Spirits share of exp'!$B3)/((SQRT(POWER('1.20 Wine share of exp'!AG3,2)+POWER('1.30 Beer share of exp'!AG3,2)+POWER('1.37 Spirits share of exp'!AG3,2)))*(SQRT(POWER('1.20 Wine share of exp'!$B3,2)+POWER('1.30 Beer share of exp'!$B3,2)+POWER('1.37 Spirits share of exp'!$B3,2)))),"")</f>
        <v>0.98977174835967408</v>
      </c>
      <c r="AH3" s="84">
        <f>IFERROR(SUM('1.20 Wine share of exp'!AH3*'1.20 Wine share of exp'!$B3,'1.30 Beer share of exp'!AH3*'1.30 Beer share of exp'!$B3,'1.37 Spirits share of exp'!AH3*'1.37 Spirits share of exp'!$B3)/((SQRT(POWER('1.20 Wine share of exp'!AH3,2)+POWER('1.30 Beer share of exp'!AH3,2)+POWER('1.37 Spirits share of exp'!AH3,2)))*(SQRT(POWER('1.20 Wine share of exp'!$B3,2)+POWER('1.30 Beer share of exp'!$B3,2)+POWER('1.37 Spirits share of exp'!$B3,2)))),"")</f>
        <v>0.7598743874624373</v>
      </c>
      <c r="AI3" s="84">
        <f>IFERROR(SUM('1.20 Wine share of exp'!AI3*'1.20 Wine share of exp'!$B3,'1.30 Beer share of exp'!AI3*'1.30 Beer share of exp'!$B3,'1.37 Spirits share of exp'!AI3*'1.37 Spirits share of exp'!$B3)/((SQRT(POWER('1.20 Wine share of exp'!AI3,2)+POWER('1.30 Beer share of exp'!AI3,2)+POWER('1.37 Spirits share of exp'!AI3,2)))*(SQRT(POWER('1.20 Wine share of exp'!$B3,2)+POWER('1.30 Beer share of exp'!$B3,2)+POWER('1.37 Spirits share of exp'!$B3,2)))),"")</f>
        <v>0.96336149837686558</v>
      </c>
      <c r="AJ3" s="84">
        <f>IFERROR(SUM('1.20 Wine share of exp'!AJ3*'1.20 Wine share of exp'!$B3,'1.30 Beer share of exp'!AJ3*'1.30 Beer share of exp'!$B3,'1.37 Spirits share of exp'!AJ3*'1.37 Spirits share of exp'!$B3)/((SQRT(POWER('1.20 Wine share of exp'!AJ3,2)+POWER('1.30 Beer share of exp'!AJ3,2)+POWER('1.37 Spirits share of exp'!AJ3,2)))*(SQRT(POWER('1.20 Wine share of exp'!$B3,2)+POWER('1.30 Beer share of exp'!$B3,2)+POWER('1.37 Spirits share of exp'!$B3,2)))),"")</f>
        <v>0.9533879679186823</v>
      </c>
      <c r="AK3" s="84">
        <f>IFERROR(SUM('1.20 Wine share of exp'!AK3*'1.20 Wine share of exp'!$B3,'1.30 Beer share of exp'!AK3*'1.30 Beer share of exp'!$B3,'1.37 Spirits share of exp'!AK3*'1.37 Spirits share of exp'!$B3)/((SQRT(POWER('1.20 Wine share of exp'!AK3,2)+POWER('1.30 Beer share of exp'!AK3,2)+POWER('1.37 Spirits share of exp'!AK3,2)))*(SQRT(POWER('1.20 Wine share of exp'!$B3,2)+POWER('1.30 Beer share of exp'!$B3,2)+POWER('1.37 Spirits share of exp'!$B3,2)))),"")</f>
        <v>0.91236093034885701</v>
      </c>
      <c r="AL3" s="84">
        <f>IFERROR(SUM('1.20 Wine share of exp'!AL3*'1.20 Wine share of exp'!$B3,'1.30 Beer share of exp'!AL3*'1.30 Beer share of exp'!$B3,'1.37 Spirits share of exp'!AL3*'1.37 Spirits share of exp'!$B3)/((SQRT(POWER('1.20 Wine share of exp'!AL3,2)+POWER('1.30 Beer share of exp'!AL3,2)+POWER('1.37 Spirits share of exp'!AL3,2)))*(SQRT(POWER('1.20 Wine share of exp'!$B3,2)+POWER('1.30 Beer share of exp'!$B3,2)+POWER('1.37 Spirits share of exp'!$B3,2)))),"")</f>
        <v>0.98325872004477111</v>
      </c>
      <c r="AM3" s="84">
        <f>IFERROR(SUM('1.20 Wine share of exp'!AM3*'1.20 Wine share of exp'!$B3,'1.30 Beer share of exp'!AM3*'1.30 Beer share of exp'!$B3,'1.37 Spirits share of exp'!AM3*'1.37 Spirits share of exp'!$B3)/((SQRT(POWER('1.20 Wine share of exp'!AM3,2)+POWER('1.30 Beer share of exp'!AM3,2)+POWER('1.37 Spirits share of exp'!AM3,2)))*(SQRT(POWER('1.20 Wine share of exp'!$B3,2)+POWER('1.30 Beer share of exp'!$B3,2)+POWER('1.37 Spirits share of exp'!$B3,2)))),"")</f>
        <v>0.96942255052481019</v>
      </c>
      <c r="AN3" s="84">
        <f>IFERROR(SUM('1.20 Wine share of exp'!AN3*'1.20 Wine share of exp'!$B3,'1.30 Beer share of exp'!AN3*'1.30 Beer share of exp'!$B3,'1.37 Spirits share of exp'!AN3*'1.37 Spirits share of exp'!$B3)/((SQRT(POWER('1.20 Wine share of exp'!AN3,2)+POWER('1.30 Beer share of exp'!AN3,2)+POWER('1.37 Spirits share of exp'!AN3,2)))*(SQRT(POWER('1.20 Wine share of exp'!$B3,2)+POWER('1.30 Beer share of exp'!$B3,2)+POWER('1.37 Spirits share of exp'!$B3,2)))),"")</f>
        <v>0.77712458557355035</v>
      </c>
      <c r="AO3" s="84">
        <f>IFERROR(SUM('1.20 Wine share of exp'!AO3*'1.20 Wine share of exp'!$B3,'1.30 Beer share of exp'!AO3*'1.30 Beer share of exp'!$B3,'1.37 Spirits share of exp'!AO3*'1.37 Spirits share of exp'!$B3)/((SQRT(POWER('1.20 Wine share of exp'!AO3,2)+POWER('1.30 Beer share of exp'!AO3,2)+POWER('1.37 Spirits share of exp'!AO3,2)))*(SQRT(POWER('1.20 Wine share of exp'!$B3,2)+POWER('1.30 Beer share of exp'!$B3,2)+POWER('1.37 Spirits share of exp'!$B3,2)))),"")</f>
        <v>0.98080909985159603</v>
      </c>
      <c r="AP3" s="84">
        <f>IFERROR(SUM('1.20 Wine share of exp'!AP3*'1.20 Wine share of exp'!$B3,'1.30 Beer share of exp'!AP3*'1.30 Beer share of exp'!$B3,'1.37 Spirits share of exp'!AP3*'1.37 Spirits share of exp'!$B3)/((SQRT(POWER('1.20 Wine share of exp'!AP3,2)+POWER('1.30 Beer share of exp'!AP3,2)+POWER('1.37 Spirits share of exp'!AP3,2)))*(SQRT(POWER('1.20 Wine share of exp'!$B3,2)+POWER('1.30 Beer share of exp'!$B3,2)+POWER('1.37 Spirits share of exp'!$B3,2)))),"")</f>
        <v>0.97594891264298489</v>
      </c>
      <c r="AQ3" s="84">
        <f>IFERROR(SUM('1.20 Wine share of exp'!AQ3*'1.20 Wine share of exp'!$B3,'1.30 Beer share of exp'!AQ3*'1.30 Beer share of exp'!$B3,'1.37 Spirits share of exp'!AQ3*'1.37 Spirits share of exp'!$B3)/((SQRT(POWER('1.20 Wine share of exp'!AQ3,2)+POWER('1.30 Beer share of exp'!AQ3,2)+POWER('1.37 Spirits share of exp'!AQ3,2)))*(SQRT(POWER('1.20 Wine share of exp'!$B3,2)+POWER('1.30 Beer share of exp'!$B3,2)+POWER('1.37 Spirits share of exp'!$B3,2)))),"")</f>
        <v>0.84980442538886347</v>
      </c>
      <c r="AR3" s="84">
        <f>IFERROR(SUM('1.20 Wine share of exp'!AR3*'1.20 Wine share of exp'!$B3,'1.30 Beer share of exp'!AR3*'1.30 Beer share of exp'!$B3,'1.37 Spirits share of exp'!AR3*'1.37 Spirits share of exp'!$B3)/((SQRT(POWER('1.20 Wine share of exp'!AR3,2)+POWER('1.30 Beer share of exp'!AR3,2)+POWER('1.37 Spirits share of exp'!AR3,2)))*(SQRT(POWER('1.20 Wine share of exp'!$B3,2)+POWER('1.30 Beer share of exp'!$B3,2)+POWER('1.37 Spirits share of exp'!$B3,2)))),"")</f>
        <v>0.84577557144816928</v>
      </c>
      <c r="AS3" s="84">
        <f>IFERROR(SUM('1.20 Wine share of exp'!AS3*'1.20 Wine share of exp'!$B3,'1.30 Beer share of exp'!AS3*'1.30 Beer share of exp'!$B3,'1.37 Spirits share of exp'!AS3*'1.37 Spirits share of exp'!$B3)/((SQRT(POWER('1.20 Wine share of exp'!AS3,2)+POWER('1.30 Beer share of exp'!AS3,2)+POWER('1.37 Spirits share of exp'!AS3,2)))*(SQRT(POWER('1.20 Wine share of exp'!$B3,2)+POWER('1.30 Beer share of exp'!$B3,2)+POWER('1.37 Spirits share of exp'!$B3,2)))),"")</f>
        <v>0.97307340582671376</v>
      </c>
      <c r="AT3" s="84">
        <f>IFERROR(SUM('1.20 Wine share of exp'!AT3*'1.20 Wine share of exp'!$B3,'1.30 Beer share of exp'!AT3*'1.30 Beer share of exp'!$B3,'1.37 Spirits share of exp'!AT3*'1.37 Spirits share of exp'!$B3)/((SQRT(POWER('1.20 Wine share of exp'!AT3,2)+POWER('1.30 Beer share of exp'!AT3,2)+POWER('1.37 Spirits share of exp'!AT3,2)))*(SQRT(POWER('1.20 Wine share of exp'!$B3,2)+POWER('1.30 Beer share of exp'!$B3,2)+POWER('1.37 Spirits share of exp'!$B3,2)))),"")</f>
        <v>0.97893684431943373</v>
      </c>
      <c r="AU3" s="84">
        <f>IFERROR(SUM('1.20 Wine share of exp'!AU3*'1.20 Wine share of exp'!$B3,'1.30 Beer share of exp'!AU3*'1.30 Beer share of exp'!$B3,'1.37 Spirits share of exp'!AU3*'1.37 Spirits share of exp'!$B3)/((SQRT(POWER('1.20 Wine share of exp'!AU3,2)+POWER('1.30 Beer share of exp'!AU3,2)+POWER('1.37 Spirits share of exp'!AU3,2)))*(SQRT(POWER('1.20 Wine share of exp'!$B3,2)+POWER('1.30 Beer share of exp'!$B3,2)+POWER('1.37 Spirits share of exp'!$B3,2)))),"")</f>
        <v>0.92863374292340628</v>
      </c>
      <c r="AV3" s="84">
        <f>IFERROR(SUM('1.20 Wine share of exp'!AV3*'1.20 Wine share of exp'!$B3,'1.30 Beer share of exp'!AV3*'1.30 Beer share of exp'!$B3,'1.37 Spirits share of exp'!AV3*'1.37 Spirits share of exp'!$B3)/((SQRT(POWER('1.20 Wine share of exp'!AV3,2)+POWER('1.30 Beer share of exp'!AV3,2)+POWER('1.37 Spirits share of exp'!AV3,2)))*(SQRT(POWER('1.20 Wine share of exp'!$B3,2)+POWER('1.30 Beer share of exp'!$B3,2)+POWER('1.37 Spirits share of exp'!$B3,2)))),"")</f>
        <v>0.93762204372673874</v>
      </c>
      <c r="AW3" s="84">
        <f>IFERROR(SUM('1.20 Wine share of exp'!AW3*'1.20 Wine share of exp'!$B3,'1.30 Beer share of exp'!AW3*'1.30 Beer share of exp'!$B3,'1.37 Spirits share of exp'!AW3*'1.37 Spirits share of exp'!$B3)/((SQRT(POWER('1.20 Wine share of exp'!AW3,2)+POWER('1.30 Beer share of exp'!AW3,2)+POWER('1.37 Spirits share of exp'!AW3,2)))*(SQRT(POWER('1.20 Wine share of exp'!$B3,2)+POWER('1.30 Beer share of exp'!$B3,2)+POWER('1.37 Spirits share of exp'!$B3,2)))),"")</f>
        <v>0.92990778604864344</v>
      </c>
      <c r="AX3" s="84">
        <f>IFERROR(SUM('1.20 Wine share of exp'!AX3*'1.20 Wine share of exp'!$B3,'1.30 Beer share of exp'!AX3*'1.30 Beer share of exp'!$B3,'1.37 Spirits share of exp'!AX3*'1.37 Spirits share of exp'!$B3)/((SQRT(POWER('1.20 Wine share of exp'!AX3,2)+POWER('1.30 Beer share of exp'!AX3,2)+POWER('1.37 Spirits share of exp'!AX3,2)))*(SQRT(POWER('1.20 Wine share of exp'!$B3,2)+POWER('1.30 Beer share of exp'!$B3,2)+POWER('1.37 Spirits share of exp'!$B3,2)))),"")</f>
        <v>0.93435715328692348</v>
      </c>
      <c r="AY3" s="84">
        <f>IFERROR(SUM('1.20 Wine share of exp'!AY3*'1.20 Wine share of exp'!$B3,'1.30 Beer share of exp'!AY3*'1.30 Beer share of exp'!$B3,'1.37 Spirits share of exp'!AY3*'1.37 Spirits share of exp'!$B3)/((SQRT(POWER('1.20 Wine share of exp'!AY3,2)+POWER('1.30 Beer share of exp'!AY3,2)+POWER('1.37 Spirits share of exp'!AY3,2)))*(SQRT(POWER('1.20 Wine share of exp'!$B3,2)+POWER('1.30 Beer share of exp'!$B3,2)+POWER('1.37 Spirits share of exp'!$B3,2)))),"")</f>
        <v>0.91976082460403474</v>
      </c>
      <c r="AZ3" s="84">
        <f>IFERROR(SUM('1.20 Wine share of exp'!AZ3*'1.20 Wine share of exp'!$B3,'1.30 Beer share of exp'!AZ3*'1.30 Beer share of exp'!$B3,'1.37 Spirits share of exp'!AZ3*'1.37 Spirits share of exp'!$B3)/((SQRT(POWER('1.20 Wine share of exp'!AZ3,2)+POWER('1.30 Beer share of exp'!AZ3,2)+POWER('1.37 Spirits share of exp'!AZ3,2)))*(SQRT(POWER('1.20 Wine share of exp'!$B3,2)+POWER('1.30 Beer share of exp'!$B3,2)+POWER('1.37 Spirits share of exp'!$B3,2)))),"")</f>
        <v>0.93154495561423678</v>
      </c>
      <c r="BA3" s="84">
        <f>IFERROR(SUM('1.20 Wine share of exp'!BA3*'1.20 Wine share of exp'!$B3,'1.30 Beer share of exp'!BA3*'1.30 Beer share of exp'!$B3,'1.37 Spirits share of exp'!BA3*'1.37 Spirits share of exp'!$B3)/((SQRT(POWER('1.20 Wine share of exp'!BA3,2)+POWER('1.30 Beer share of exp'!BA3,2)+POWER('1.37 Spirits share of exp'!BA3,2)))*(SQRT(POWER('1.20 Wine share of exp'!$B3,2)+POWER('1.30 Beer share of exp'!$B3,2)+POWER('1.37 Spirits share of exp'!$B3,2)))),"")</f>
        <v>0.86220731607350343</v>
      </c>
      <c r="BB3" s="84">
        <f>IFERROR(SUM('1.20 Wine share of exp'!BB3*'1.20 Wine share of exp'!$B3,'1.30 Beer share of exp'!BB3*'1.30 Beer share of exp'!$B3,'1.37 Spirits share of exp'!BB3*'1.37 Spirits share of exp'!$B3)/((SQRT(POWER('1.20 Wine share of exp'!BB3,2)+POWER('1.30 Beer share of exp'!BB3,2)+POWER('1.37 Spirits share of exp'!BB3,2)))*(SQRT(POWER('1.20 Wine share of exp'!$B3,2)+POWER('1.30 Beer share of exp'!$B3,2)+POWER('1.37 Spirits share of exp'!$B3,2)))),"")</f>
        <v>0.75261951424744988</v>
      </c>
      <c r="BC3" s="84">
        <f>IFERROR(SUM('1.20 Wine share of exp'!BC3*'1.20 Wine share of exp'!$B3,'1.30 Beer share of exp'!BC3*'1.30 Beer share of exp'!$B3,'1.37 Spirits share of exp'!BC3*'1.37 Spirits share of exp'!$B3)/((SQRT(POWER('1.20 Wine share of exp'!BC3,2)+POWER('1.30 Beer share of exp'!BC3,2)+POWER('1.37 Spirits share of exp'!BC3,2)))*(SQRT(POWER('1.20 Wine share of exp'!$B3,2)+POWER('1.30 Beer share of exp'!$B3,2)+POWER('1.37 Spirits share of exp'!$B3,2)))),"")</f>
        <v>0.92525462978121686</v>
      </c>
      <c r="BD3" s="84">
        <f>IFERROR(SUM('1.20 Wine share of exp'!BD3*'1.20 Wine share of exp'!$B3,'1.30 Beer share of exp'!BD3*'1.30 Beer share of exp'!$B3,'1.37 Spirits share of exp'!BD3*'1.37 Spirits share of exp'!$B3)/((SQRT(POWER('1.20 Wine share of exp'!BD3,2)+POWER('1.30 Beer share of exp'!BD3,2)+POWER('1.37 Spirits share of exp'!BD3,2)))*(SQRT(POWER('1.20 Wine share of exp'!$B3,2)+POWER('1.30 Beer share of exp'!$B3,2)+POWER('1.37 Spirits share of exp'!$B3,2)))),"")</f>
        <v>0.96746211136399507</v>
      </c>
      <c r="BE3" s="84">
        <f>IFERROR(SUM('1.20 Wine share of exp'!BE3*'1.20 Wine share of exp'!$B3,'1.30 Beer share of exp'!BE3*'1.30 Beer share of exp'!$B3,'1.37 Spirits share of exp'!BE3*'1.37 Spirits share of exp'!$B3)/((SQRT(POWER('1.20 Wine share of exp'!BE3,2)+POWER('1.30 Beer share of exp'!BE3,2)+POWER('1.37 Spirits share of exp'!BE3,2)))*(SQRT(POWER('1.20 Wine share of exp'!$B3,2)+POWER('1.30 Beer share of exp'!$B3,2)+POWER('1.37 Spirits share of exp'!$B3,2)))),"")</f>
        <v>0.71999912546956624</v>
      </c>
      <c r="BF3" s="84">
        <f>IFERROR(SUM('1.20 Wine share of exp'!BF3*'1.20 Wine share of exp'!$B3,'1.30 Beer share of exp'!BF3*'1.30 Beer share of exp'!$B3,'1.37 Spirits share of exp'!BF3*'1.37 Spirits share of exp'!$B3)/((SQRT(POWER('1.20 Wine share of exp'!BF3,2)+POWER('1.30 Beer share of exp'!BF3,2)+POWER('1.37 Spirits share of exp'!BF3,2)))*(SQRT(POWER('1.20 Wine share of exp'!$B3,2)+POWER('1.30 Beer share of exp'!$B3,2)+POWER('1.37 Spirits share of exp'!$B3,2)))),"")</f>
        <v>0.83521851213614617</v>
      </c>
      <c r="BG3" s="84">
        <f>IFERROR(SUM('1.20 Wine share of exp'!BG3*'1.20 Wine share of exp'!$B3,'1.30 Beer share of exp'!BG3*'1.30 Beer share of exp'!$B3,'1.37 Spirits share of exp'!BG3*'1.37 Spirits share of exp'!$B3)/((SQRT(POWER('1.20 Wine share of exp'!BG3,2)+POWER('1.30 Beer share of exp'!BG3,2)+POWER('1.37 Spirits share of exp'!BG3,2)))*(SQRT(POWER('1.20 Wine share of exp'!$B3,2)+POWER('1.30 Beer share of exp'!$B3,2)+POWER('1.37 Spirits share of exp'!$B3,2)))),"")</f>
        <v>0.95054280639215694</v>
      </c>
      <c r="BH3" s="84" t="str">
        <f>IFERROR(SUM('1.20 Wine share of exp'!BH3*'1.20 Wine share of exp'!$B3,'1.30 Beer share of exp'!BH3*'1.30 Beer share of exp'!$B3,'1.37 Spirits share of exp'!BH3*'1.37 Spirits share of exp'!$B3)/((SQRT(POWER('1.20 Wine share of exp'!BH3,2)+POWER('1.30 Beer share of exp'!BH3,2)+POWER('1.37 Spirits share of exp'!BH3,2)))*(SQRT(POWER('1.20 Wine share of exp'!$B3,2)+POWER('1.30 Beer share of exp'!$B3,2)+POWER('1.37 Spirits share of exp'!$B3,2)))),"")</f>
        <v/>
      </c>
      <c r="BI3" s="84">
        <f>IFERROR(SUM('1.20 Wine share of exp'!BI3*'1.20 Wine share of exp'!$B3,'1.30 Beer share of exp'!BI3*'1.30 Beer share of exp'!$B3,'1.37 Spirits share of exp'!BI3*'1.37 Spirits share of exp'!$B3)/((SQRT(POWER('1.20 Wine share of exp'!BI3,2)+POWER('1.30 Beer share of exp'!BI3,2)+POWER('1.37 Spirits share of exp'!BI3,2)))*(SQRT(POWER('1.20 Wine share of exp'!$B3,2)+POWER('1.30 Beer share of exp'!$B3,2)+POWER('1.37 Spirits share of exp'!$B3,2)))),"")</f>
        <v>0.98996733142489801</v>
      </c>
      <c r="BJ3" s="84">
        <f>IFERROR(SUM('1.20 Wine share of exp'!BJ3*'1.20 Wine share of exp'!$B3,'1.30 Beer share of exp'!BJ3*'1.30 Beer share of exp'!$B3,'1.37 Spirits share of exp'!BJ3*'1.37 Spirits share of exp'!$B3)/((SQRT(POWER('1.20 Wine share of exp'!BJ3,2)+POWER('1.30 Beer share of exp'!BJ3,2)+POWER('1.37 Spirits share of exp'!BJ3,2)))*(SQRT(POWER('1.20 Wine share of exp'!$B3,2)+POWER('1.30 Beer share of exp'!$B3,2)+POWER('1.37 Spirits share of exp'!$B3,2)))),"")</f>
        <v>0.84554882299211864</v>
      </c>
      <c r="BK3" s="84">
        <f>IFERROR(SUM('1.20 Wine share of exp'!BK3*'1.20 Wine share of exp'!$B3,'1.30 Beer share of exp'!BK3*'1.30 Beer share of exp'!$B3,'1.37 Spirits share of exp'!BK3*'1.37 Spirits share of exp'!$B3)/((SQRT(POWER('1.20 Wine share of exp'!BK3,2)+POWER('1.30 Beer share of exp'!BK3,2)+POWER('1.37 Spirits share of exp'!BK3,2)))*(SQRT(POWER('1.20 Wine share of exp'!$B3,2)+POWER('1.30 Beer share of exp'!$B3,2)+POWER('1.37 Spirits share of exp'!$B3,2)))),"")</f>
        <v>0.9547549252816766</v>
      </c>
      <c r="BL3" s="84">
        <f>IFERROR(SUM('1.20 Wine share of exp'!BL3*'1.20 Wine share of exp'!$B3,'1.30 Beer share of exp'!BL3*'1.30 Beer share of exp'!$B3,'1.37 Spirits share of exp'!BL3*'1.37 Spirits share of exp'!$B3)/((SQRT(POWER('1.20 Wine share of exp'!BL3,2)+POWER('1.30 Beer share of exp'!BL3,2)+POWER('1.37 Spirits share of exp'!BL3,2)))*(SQRT(POWER('1.20 Wine share of exp'!$B3,2)+POWER('1.30 Beer share of exp'!$B3,2)+POWER('1.37 Spirits share of exp'!$B3,2)))),"")</f>
        <v>0.83936307129361598</v>
      </c>
      <c r="BM3" s="84" t="str">
        <f>IFERROR(SUM('1.20 Wine share of exp'!BM3*'1.20 Wine share of exp'!$B3,'1.30 Beer share of exp'!BM3*'1.30 Beer share of exp'!$B3,'1.37 Spirits share of exp'!BM3*'1.37 Spirits share of exp'!$B3)/((SQRT(POWER('1.20 Wine share of exp'!BM3,2)+POWER('1.30 Beer share of exp'!BM3,2)+POWER('1.37 Spirits share of exp'!BM3,2)))*(SQRT(POWER('1.20 Wine share of exp'!$B3,2)+POWER('1.30 Beer share of exp'!$B3,2)+POWER('1.37 Spirits share of exp'!$B3,2)))),"")</f>
        <v/>
      </c>
      <c r="BN3" s="84">
        <f>IFERROR(SUM('1.20 Wine share of exp'!BN3*'1.20 Wine share of exp'!$B3,'1.30 Beer share of exp'!BN3*'1.30 Beer share of exp'!$B3,'1.37 Spirits share of exp'!BN3*'1.37 Spirits share of exp'!$B3)/((SQRT(POWER('1.20 Wine share of exp'!BN3,2)+POWER('1.30 Beer share of exp'!BN3,2)+POWER('1.37 Spirits share of exp'!BN3,2)))*(SQRT(POWER('1.20 Wine share of exp'!$B3,2)+POWER('1.30 Beer share of exp'!$B3,2)+POWER('1.37 Spirits share of exp'!$B3,2)))),"")</f>
        <v>0.99908430119654346</v>
      </c>
      <c r="BO3" s="84">
        <f>IFERROR(SUM('1.20 Wine share of exp'!BO3*'1.20 Wine share of exp'!$B3,'1.30 Beer share of exp'!BO3*'1.30 Beer share of exp'!$B3,'1.37 Spirits share of exp'!BO3*'1.37 Spirits share of exp'!$B3)/((SQRT(POWER('1.20 Wine share of exp'!BO3,2)+POWER('1.30 Beer share of exp'!BO3,2)+POWER('1.37 Spirits share of exp'!BO3,2)))*(SQRT(POWER('1.20 Wine share of exp'!$B3,2)+POWER('1.30 Beer share of exp'!$B3,2)+POWER('1.37 Spirits share of exp'!$B3,2)))),"")</f>
        <v>0.81670075191497982</v>
      </c>
      <c r="BP3" s="84">
        <f>IFERROR(SUM('1.20 Wine share of exp'!BP3*'1.20 Wine share of exp'!$B3,'1.30 Beer share of exp'!BP3*'1.30 Beer share of exp'!$B3,'1.37 Spirits share of exp'!BP3*'1.37 Spirits share of exp'!$B3)/((SQRT(POWER('1.20 Wine share of exp'!BP3,2)+POWER('1.30 Beer share of exp'!BP3,2)+POWER('1.37 Spirits share of exp'!BP3,2)))*(SQRT(POWER('1.20 Wine share of exp'!$B3,2)+POWER('1.30 Beer share of exp'!$B3,2)+POWER('1.37 Spirits share of exp'!$B3,2)))),"")</f>
        <v>0.76537839224857585</v>
      </c>
      <c r="BQ3" s="84">
        <f>IFERROR(SUM('1.20 Wine share of exp'!BQ3*'1.20 Wine share of exp'!$B3,'1.30 Beer share of exp'!BQ3*'1.30 Beer share of exp'!$B3,'1.37 Spirits share of exp'!BQ3*'1.37 Spirits share of exp'!$B3)/((SQRT(POWER('1.20 Wine share of exp'!BQ3,2)+POWER('1.30 Beer share of exp'!BQ3,2)+POWER('1.37 Spirits share of exp'!BQ3,2)))*(SQRT(POWER('1.20 Wine share of exp'!$B3,2)+POWER('1.30 Beer share of exp'!$B3,2)+POWER('1.37 Spirits share of exp'!$B3,2)))),"")</f>
        <v>0.98871017751175727</v>
      </c>
      <c r="BR3" s="84">
        <f>IFERROR(SUM('1.20 Wine share of exp'!BR3*'1.20 Wine share of exp'!$B3,'1.30 Beer share of exp'!BR3*'1.30 Beer share of exp'!$B3,'1.37 Spirits share of exp'!BR3*'1.37 Spirits share of exp'!$B3)/((SQRT(POWER('1.20 Wine share of exp'!BR3,2)+POWER('1.30 Beer share of exp'!BR3,2)+POWER('1.37 Spirits share of exp'!BR3,2)))*(SQRT(POWER('1.20 Wine share of exp'!$B3,2)+POWER('1.30 Beer share of exp'!$B3,2)+POWER('1.37 Spirits share of exp'!$B3,2)))),"")</f>
        <v>0.9811713960814763</v>
      </c>
      <c r="BS3" s="84">
        <f>IFERROR(SUM('1.20 Wine share of exp'!BS3*'1.20 Wine share of exp'!$B3,'1.30 Beer share of exp'!BS3*'1.30 Beer share of exp'!$B3,'1.37 Spirits share of exp'!BS3*'1.37 Spirits share of exp'!$B3)/((SQRT(POWER('1.20 Wine share of exp'!BS3,2)+POWER('1.30 Beer share of exp'!BS3,2)+POWER('1.37 Spirits share of exp'!BS3,2)))*(SQRT(POWER('1.20 Wine share of exp'!$B3,2)+POWER('1.30 Beer share of exp'!$B3,2)+POWER('1.37 Spirits share of exp'!$B3,2)))),"")</f>
        <v>0.98915617761055696</v>
      </c>
      <c r="BT3" s="84">
        <f>IFERROR(SUM('1.20 Wine share of exp'!BT3*'1.20 Wine share of exp'!$B3,'1.30 Beer share of exp'!BT3*'1.30 Beer share of exp'!$B3,'1.37 Spirits share of exp'!BT3*'1.37 Spirits share of exp'!$B3)/((SQRT(POWER('1.20 Wine share of exp'!BT3,2)+POWER('1.30 Beer share of exp'!BT3,2)+POWER('1.37 Spirits share of exp'!BT3,2)))*(SQRT(POWER('1.20 Wine share of exp'!$B3,2)+POWER('1.30 Beer share of exp'!$B3,2)+POWER('1.37 Spirits share of exp'!$B3,2)))),"")</f>
        <v>0.9730088222127663</v>
      </c>
      <c r="BU3" s="84">
        <f>IFERROR(SUM('1.20 Wine share of exp'!BU3*'1.20 Wine share of exp'!$B3,'1.30 Beer share of exp'!BU3*'1.30 Beer share of exp'!$B3,'1.37 Spirits share of exp'!BU3*'1.37 Spirits share of exp'!$B3)/((SQRT(POWER('1.20 Wine share of exp'!BU3,2)+POWER('1.30 Beer share of exp'!BU3,2)+POWER('1.37 Spirits share of exp'!BU3,2)))*(SQRT(POWER('1.20 Wine share of exp'!$B3,2)+POWER('1.30 Beer share of exp'!$B3,2)+POWER('1.37 Spirits share of exp'!$B3,2)))),"")</f>
        <v>0.90978606936561934</v>
      </c>
      <c r="BV3" s="84">
        <f>IFERROR(SUM('1.20 Wine share of exp'!BV3*'1.20 Wine share of exp'!$B3,'1.30 Beer share of exp'!BV3*'1.30 Beer share of exp'!$B3,'1.37 Spirits share of exp'!BV3*'1.37 Spirits share of exp'!$B3)/((SQRT(POWER('1.20 Wine share of exp'!BV3,2)+POWER('1.30 Beer share of exp'!BV3,2)+POWER('1.37 Spirits share of exp'!BV3,2)))*(SQRT(POWER('1.20 Wine share of exp'!$B3,2)+POWER('1.30 Beer share of exp'!$B3,2)+POWER('1.37 Spirits share of exp'!$B3,2)))),"")</f>
        <v>0.92087932713716747</v>
      </c>
      <c r="BW3" s="84">
        <f>IFERROR(SUM('1.20 Wine share of exp'!BW3*'1.20 Wine share of exp'!$B3,'1.30 Beer share of exp'!BW3*'1.30 Beer share of exp'!$B3,'1.37 Spirits share of exp'!BW3*'1.37 Spirits share of exp'!$B3)/((SQRT(POWER('1.20 Wine share of exp'!BW3,2)+POWER('1.30 Beer share of exp'!BW3,2)+POWER('1.37 Spirits share of exp'!BW3,2)))*(SQRT(POWER('1.20 Wine share of exp'!$B3,2)+POWER('1.30 Beer share of exp'!$B3,2)+POWER('1.37 Spirits share of exp'!$B3,2)))),"")</f>
        <v>0.89903769454459581</v>
      </c>
      <c r="BX3" s="84">
        <f>IFERROR(SUM('1.20 Wine share of exp'!BX3*'1.20 Wine share of exp'!$B3,'1.30 Beer share of exp'!BX3*'1.30 Beer share of exp'!$B3,'1.37 Spirits share of exp'!BX3*'1.37 Spirits share of exp'!$B3)/((SQRT(POWER('1.20 Wine share of exp'!BX3,2)+POWER('1.30 Beer share of exp'!BX3,2)+POWER('1.37 Spirits share of exp'!BX3,2)))*(SQRT(POWER('1.20 Wine share of exp'!$B3,2)+POWER('1.30 Beer share of exp'!$B3,2)+POWER('1.37 Spirits share of exp'!$B3,2)))),"")</f>
        <v>0.97187205166068291</v>
      </c>
      <c r="BY3" s="84">
        <f>IFERROR(SUM('1.20 Wine share of exp'!BY3*'1.20 Wine share of exp'!$B3,'1.30 Beer share of exp'!BY3*'1.30 Beer share of exp'!$B3,'1.37 Spirits share of exp'!BY3*'1.37 Spirits share of exp'!$B3)/((SQRT(POWER('1.20 Wine share of exp'!BY3,2)+POWER('1.30 Beer share of exp'!BY3,2)+POWER('1.37 Spirits share of exp'!BY3,2)))*(SQRT(POWER('1.20 Wine share of exp'!$B3,2)+POWER('1.30 Beer share of exp'!$B3,2)+POWER('1.37 Spirits share of exp'!$B3,2)))),"")</f>
        <v>0.73877013301714101</v>
      </c>
      <c r="BZ3" s="84">
        <f>IFERROR(SUM('1.20 Wine share of exp'!BZ3*'1.20 Wine share of exp'!$B3,'1.30 Beer share of exp'!BZ3*'1.30 Beer share of exp'!$B3,'1.37 Spirits share of exp'!BZ3*'1.37 Spirits share of exp'!$B3)/((SQRT(POWER('1.20 Wine share of exp'!BZ3,2)+POWER('1.30 Beer share of exp'!BZ3,2)+POWER('1.37 Spirits share of exp'!BZ3,2)))*(SQRT(POWER('1.20 Wine share of exp'!$B3,2)+POWER('1.30 Beer share of exp'!$B3,2)+POWER('1.37 Spirits share of exp'!$B3,2)))),"")</f>
        <v>0.99059518758338283</v>
      </c>
      <c r="CA3" s="84">
        <f>IFERROR(SUM('1.20 Wine share of exp'!CA3*'1.20 Wine share of exp'!$B3,'1.30 Beer share of exp'!CA3*'1.30 Beer share of exp'!$B3,'1.37 Spirits share of exp'!CA3*'1.37 Spirits share of exp'!$B3)/((SQRT(POWER('1.20 Wine share of exp'!CA3,2)+POWER('1.30 Beer share of exp'!CA3,2)+POWER('1.37 Spirits share of exp'!CA3,2)))*(SQRT(POWER('1.20 Wine share of exp'!$B3,2)+POWER('1.30 Beer share of exp'!$B3,2)+POWER('1.37 Spirits share of exp'!$B3,2)))),"")</f>
        <v>0.86883871299522153</v>
      </c>
      <c r="CB3" s="84">
        <f>IFERROR(SUM('1.20 Wine share of exp'!CB3*'1.20 Wine share of exp'!$B3,'1.30 Beer share of exp'!CB3*'1.30 Beer share of exp'!$B3,'1.37 Spirits share of exp'!CB3*'1.37 Spirits share of exp'!$B3)/((SQRT(POWER('1.20 Wine share of exp'!CB3,2)+POWER('1.30 Beer share of exp'!CB3,2)+POWER('1.37 Spirits share of exp'!CB3,2)))*(SQRT(POWER('1.20 Wine share of exp'!$B3,2)+POWER('1.30 Beer share of exp'!$B3,2)+POWER('1.37 Spirits share of exp'!$B3,2)))),"")</f>
        <v>0.94626353283866316</v>
      </c>
      <c r="CC3" s="84">
        <f>IFERROR(SUM('1.20 Wine share of exp'!CC3*'1.20 Wine share of exp'!$B3,'1.30 Beer share of exp'!CC3*'1.30 Beer share of exp'!$B3,'1.37 Spirits share of exp'!CC3*'1.37 Spirits share of exp'!$B3)/((SQRT(POWER('1.20 Wine share of exp'!CC3,2)+POWER('1.30 Beer share of exp'!CC3,2)+POWER('1.37 Spirits share of exp'!CC3,2)))*(SQRT(POWER('1.20 Wine share of exp'!$B3,2)+POWER('1.30 Beer share of exp'!$B3,2)+POWER('1.37 Spirits share of exp'!$B3,2)))),"")</f>
        <v>0.84763967036579724</v>
      </c>
      <c r="CD3" s="84">
        <f>IFERROR(SUM('1.20 Wine share of exp'!CD3*'1.20 Wine share of exp'!$B3,'1.30 Beer share of exp'!CD3*'1.30 Beer share of exp'!$B3,'1.37 Spirits share of exp'!CD3*'1.37 Spirits share of exp'!$B3)/((SQRT(POWER('1.20 Wine share of exp'!CD3,2)+POWER('1.30 Beer share of exp'!CD3,2)+POWER('1.37 Spirits share of exp'!CD3,2)))*(SQRT(POWER('1.20 Wine share of exp'!$B3,2)+POWER('1.30 Beer share of exp'!$B3,2)+POWER('1.37 Spirits share of exp'!$B3,2)))),"")</f>
        <v>0.99080804523124266</v>
      </c>
      <c r="CE3" s="84">
        <f>IFERROR(SUM('1.20 Wine share of exp'!CE3*'1.20 Wine share of exp'!$B3,'1.30 Beer share of exp'!CE3*'1.30 Beer share of exp'!$B3,'1.37 Spirits share of exp'!CE3*'1.37 Spirits share of exp'!$B3)/((SQRT(POWER('1.20 Wine share of exp'!CE3,2)+POWER('1.30 Beer share of exp'!CE3,2)+POWER('1.37 Spirits share of exp'!CE3,2)))*(SQRT(POWER('1.20 Wine share of exp'!$B3,2)+POWER('1.30 Beer share of exp'!$B3,2)+POWER('1.37 Spirits share of exp'!$B3,2)))),"")</f>
        <v>0.96363650215807095</v>
      </c>
      <c r="CF3" s="84">
        <f>IFERROR(SUM('1.20 Wine share of exp'!CF3*'1.20 Wine share of exp'!$B3,'1.30 Beer share of exp'!CF3*'1.30 Beer share of exp'!$B3,'1.37 Spirits share of exp'!CF3*'1.37 Spirits share of exp'!$B3)/((SQRT(POWER('1.20 Wine share of exp'!CF3,2)+POWER('1.30 Beer share of exp'!CF3,2)+POWER('1.37 Spirits share of exp'!CF3,2)))*(SQRT(POWER('1.20 Wine share of exp'!$B3,2)+POWER('1.30 Beer share of exp'!$B3,2)+POWER('1.37 Spirits share of exp'!$B3,2)))),"")</f>
        <v>0.79782587529876148</v>
      </c>
      <c r="CG3" s="84">
        <f>IFERROR(SUM('1.20 Wine share of exp'!CG3*'1.20 Wine share of exp'!$B3,'1.30 Beer share of exp'!CG3*'1.30 Beer share of exp'!$B3,'1.37 Spirits share of exp'!CG3*'1.37 Spirits share of exp'!$B3)/((SQRT(POWER('1.20 Wine share of exp'!CG3,2)+POWER('1.30 Beer share of exp'!CG3,2)+POWER('1.37 Spirits share of exp'!CG3,2)))*(SQRT(POWER('1.20 Wine share of exp'!$B3,2)+POWER('1.30 Beer share of exp'!$B3,2)+POWER('1.37 Spirits share of exp'!$B3,2)))),"")</f>
        <v>0.99914798639092661</v>
      </c>
      <c r="CH3" s="84">
        <f>IFERROR(SUM('1.20 Wine share of exp'!CH3*'1.20 Wine share of exp'!$B3,'1.30 Beer share of exp'!CH3*'1.30 Beer share of exp'!$B3,'1.37 Spirits share of exp'!CH3*'1.37 Spirits share of exp'!$B3)/((SQRT(POWER('1.20 Wine share of exp'!CH3,2)+POWER('1.30 Beer share of exp'!CH3,2)+POWER('1.37 Spirits share of exp'!CH3,2)))*(SQRT(POWER('1.20 Wine share of exp'!$B3,2)+POWER('1.30 Beer share of exp'!$B3,2)+POWER('1.37 Spirits share of exp'!$B3,2)))),"")</f>
        <v>0.9699677617711101</v>
      </c>
      <c r="CI3" s="84">
        <f>IFERROR(SUM('1.20 Wine share of exp'!CI3*'1.20 Wine share of exp'!$B3,'1.30 Beer share of exp'!CI3*'1.30 Beer share of exp'!$B3,'1.37 Spirits share of exp'!CI3*'1.37 Spirits share of exp'!$B3)/((SQRT(POWER('1.20 Wine share of exp'!CI3,2)+POWER('1.30 Beer share of exp'!CI3,2)+POWER('1.37 Spirits share of exp'!CI3,2)))*(SQRT(POWER('1.20 Wine share of exp'!$B3,2)+POWER('1.30 Beer share of exp'!$B3,2)+POWER('1.37 Spirits share of exp'!$B3,2)))),"")</f>
        <v>0.82889367056494756</v>
      </c>
      <c r="CJ3" s="84">
        <f>IFERROR(SUM('1.20 Wine share of exp'!CJ3*'1.20 Wine share of exp'!$B3,'1.30 Beer share of exp'!CJ3*'1.30 Beer share of exp'!$B3,'1.37 Spirits share of exp'!CJ3*'1.37 Spirits share of exp'!$B3)/((SQRT(POWER('1.20 Wine share of exp'!CJ3,2)+POWER('1.30 Beer share of exp'!CJ3,2)+POWER('1.37 Spirits share of exp'!CJ3,2)))*(SQRT(POWER('1.20 Wine share of exp'!$B3,2)+POWER('1.30 Beer share of exp'!$B3,2)+POWER('1.37 Spirits share of exp'!$B3,2)))),"")</f>
        <v>0.96520562729748727</v>
      </c>
      <c r="CK3" s="84">
        <f>IFERROR(SUM('1.20 Wine share of exp'!CK3*'1.20 Wine share of exp'!$B3,'1.30 Beer share of exp'!CK3*'1.30 Beer share of exp'!$B3,'1.37 Spirits share of exp'!CK3*'1.37 Spirits share of exp'!$B3)/((SQRT(POWER('1.20 Wine share of exp'!CK3,2)+POWER('1.30 Beer share of exp'!CK3,2)+POWER('1.37 Spirits share of exp'!CK3,2)))*(SQRT(POWER('1.20 Wine share of exp'!$B3,2)+POWER('1.30 Beer share of exp'!$B3,2)+POWER('1.37 Spirits share of exp'!$B3,2)))),"")</f>
        <v>0.97078421621129518</v>
      </c>
      <c r="CL3" s="84">
        <f>IFERROR(SUM('1.20 Wine share of exp'!CL3*'1.20 Wine share of exp'!$B3,'1.30 Beer share of exp'!CL3*'1.30 Beer share of exp'!$B3,'1.37 Spirits share of exp'!CL3*'1.37 Spirits share of exp'!$B3)/((SQRT(POWER('1.20 Wine share of exp'!CL3,2)+POWER('1.30 Beer share of exp'!CL3,2)+POWER('1.37 Spirits share of exp'!CL3,2)))*(SQRT(POWER('1.20 Wine share of exp'!$B3,2)+POWER('1.30 Beer share of exp'!$B3,2)+POWER('1.37 Spirits share of exp'!$B3,2)))),"")</f>
        <v>0.89561564333324173</v>
      </c>
      <c r="CM3" s="84">
        <f>IFERROR(SUM('1.20 Wine share of exp'!CM3*'1.20 Wine share of exp'!$B3,'1.30 Beer share of exp'!CM3*'1.30 Beer share of exp'!$B3,'1.37 Spirits share of exp'!CM3*'1.37 Spirits share of exp'!$B3)/((SQRT(POWER('1.20 Wine share of exp'!CM3,2)+POWER('1.30 Beer share of exp'!CM3,2)+POWER('1.37 Spirits share of exp'!CM3,2)))*(SQRT(POWER('1.20 Wine share of exp'!$B3,2)+POWER('1.30 Beer share of exp'!$B3,2)+POWER('1.37 Spirits share of exp'!$B3,2)))),"")</f>
        <v>0.97061772780721123</v>
      </c>
      <c r="CN3" s="84">
        <f>IFERROR(SUM('1.20 Wine share of exp'!CN3*'1.20 Wine share of exp'!$B3,'1.30 Beer share of exp'!CN3*'1.30 Beer share of exp'!$B3,'1.37 Spirits share of exp'!CN3*'1.37 Spirits share of exp'!$B3)/((SQRT(POWER('1.20 Wine share of exp'!CN3,2)+POWER('1.30 Beer share of exp'!CN3,2)+POWER('1.37 Spirits share of exp'!CN3,2)))*(SQRT(POWER('1.20 Wine share of exp'!$B3,2)+POWER('1.30 Beer share of exp'!$B3,2)+POWER('1.37 Spirits share of exp'!$B3,2)))),"")</f>
        <v>0.96544964216615181</v>
      </c>
      <c r="CO3" s="84">
        <f>IFERROR(SUM('1.20 Wine share of exp'!CO3*'1.20 Wine share of exp'!$B3,'1.30 Beer share of exp'!CO3*'1.30 Beer share of exp'!$B3,'1.37 Spirits share of exp'!CO3*'1.37 Spirits share of exp'!$B3)/((SQRT(POWER('1.20 Wine share of exp'!CO3,2)+POWER('1.30 Beer share of exp'!CO3,2)+POWER('1.37 Spirits share of exp'!CO3,2)))*(SQRT(POWER('1.20 Wine share of exp'!$B3,2)+POWER('1.30 Beer share of exp'!$B3,2)+POWER('1.37 Spirits share of exp'!$B3,2)))),"")</f>
        <v>0.8752977445445238</v>
      </c>
      <c r="CP3" s="84">
        <f>IFERROR(SUM('1.20 Wine share of exp'!CP3*'1.20 Wine share of exp'!$B3,'1.30 Beer share of exp'!CP3*'1.30 Beer share of exp'!$B3,'1.37 Spirits share of exp'!CP3*'1.37 Spirits share of exp'!$B3)/((SQRT(POWER('1.20 Wine share of exp'!CP3,2)+POWER('1.30 Beer share of exp'!CP3,2)+POWER('1.37 Spirits share of exp'!CP3,2)))*(SQRT(POWER('1.20 Wine share of exp'!$B3,2)+POWER('1.30 Beer share of exp'!$B3,2)+POWER('1.37 Spirits share of exp'!$B3,2)))),"")</f>
        <v>0.9482572290188096</v>
      </c>
    </row>
    <row r="4" spans="1:94" x14ac:dyDescent="0.25">
      <c r="A4" s="78" t="s">
        <v>25</v>
      </c>
      <c r="B4" s="84">
        <f>IFERROR(SUM('1.20 Wine share of exp'!B4*'1.20 Wine share of exp'!$B4,'1.30 Beer share of exp'!B4*'1.30 Beer share of exp'!$B4,'1.37 Spirits share of exp'!B4*'1.37 Spirits share of exp'!$B4)/((SQRT(POWER('1.20 Wine share of exp'!B4,2)+POWER('1.30 Beer share of exp'!B4,2)+POWER('1.37 Spirits share of exp'!B4,2)))*(SQRT(POWER('1.20 Wine share of exp'!$B4,2)+POWER('1.30 Beer share of exp'!$B4,2)+POWER('1.37 Spirits share of exp'!$B4,2)))),"")</f>
        <v>0.99999999999999989</v>
      </c>
      <c r="C4" s="84">
        <f>IFERROR(SUM('1.20 Wine share of exp'!C4*'1.20 Wine share of exp'!$B4,'1.30 Beer share of exp'!C4*'1.30 Beer share of exp'!$B4,'1.37 Spirits share of exp'!C4*'1.37 Spirits share of exp'!$B4)/((SQRT(POWER('1.20 Wine share of exp'!C4,2)+POWER('1.30 Beer share of exp'!C4,2)+POWER('1.37 Spirits share of exp'!C4,2)))*(SQRT(POWER('1.20 Wine share of exp'!$B4,2)+POWER('1.30 Beer share of exp'!$B4,2)+POWER('1.37 Spirits share of exp'!$B4,2)))),"")</f>
        <v>0.96837880628868267</v>
      </c>
      <c r="D4" s="84">
        <f>IFERROR(SUM('1.20 Wine share of exp'!D4*'1.20 Wine share of exp'!$B4,'1.30 Beer share of exp'!D4*'1.30 Beer share of exp'!$B4,'1.37 Spirits share of exp'!D4*'1.37 Spirits share of exp'!$B4)/((SQRT(POWER('1.20 Wine share of exp'!D4,2)+POWER('1.30 Beer share of exp'!D4,2)+POWER('1.37 Spirits share of exp'!D4,2)))*(SQRT(POWER('1.20 Wine share of exp'!$B4,2)+POWER('1.30 Beer share of exp'!$B4,2)+POWER('1.37 Spirits share of exp'!$B4,2)))),"")</f>
        <v>0.8076992641670564</v>
      </c>
      <c r="E4" s="84">
        <f>IFERROR(SUM('1.20 Wine share of exp'!E4*'1.20 Wine share of exp'!$B4,'1.30 Beer share of exp'!E4*'1.30 Beer share of exp'!$B4,'1.37 Spirits share of exp'!E4*'1.37 Spirits share of exp'!$B4)/((SQRT(POWER('1.20 Wine share of exp'!E4,2)+POWER('1.30 Beer share of exp'!E4,2)+POWER('1.37 Spirits share of exp'!E4,2)))*(SQRT(POWER('1.20 Wine share of exp'!$B4,2)+POWER('1.30 Beer share of exp'!$B4,2)+POWER('1.37 Spirits share of exp'!$B4,2)))),"")</f>
        <v>0.82854320108790791</v>
      </c>
      <c r="F4" s="84">
        <f>IFERROR(SUM('1.20 Wine share of exp'!F4*'1.20 Wine share of exp'!$B4,'1.30 Beer share of exp'!F4*'1.30 Beer share of exp'!$B4,'1.37 Spirits share of exp'!F4*'1.37 Spirits share of exp'!$B4)/((SQRT(POWER('1.20 Wine share of exp'!F4,2)+POWER('1.30 Beer share of exp'!F4,2)+POWER('1.37 Spirits share of exp'!F4,2)))*(SQRT(POWER('1.20 Wine share of exp'!$B4,2)+POWER('1.30 Beer share of exp'!$B4,2)+POWER('1.37 Spirits share of exp'!$B4,2)))),"")</f>
        <v>0.95051994054744571</v>
      </c>
      <c r="G4" s="84">
        <f>IFERROR(SUM('1.20 Wine share of exp'!G4*'1.20 Wine share of exp'!$B4,'1.30 Beer share of exp'!G4*'1.30 Beer share of exp'!$B4,'1.37 Spirits share of exp'!G4*'1.37 Spirits share of exp'!$B4)/((SQRT(POWER('1.20 Wine share of exp'!G4,2)+POWER('1.30 Beer share of exp'!G4,2)+POWER('1.37 Spirits share of exp'!G4,2)))*(SQRT(POWER('1.20 Wine share of exp'!$B4,2)+POWER('1.30 Beer share of exp'!$B4,2)+POWER('1.37 Spirits share of exp'!$B4,2)))),"")</f>
        <v>0.64724800860090093</v>
      </c>
      <c r="H4" s="84">
        <f>IFERROR(SUM('1.20 Wine share of exp'!H4*'1.20 Wine share of exp'!$B4,'1.30 Beer share of exp'!H4*'1.30 Beer share of exp'!$B4,'1.37 Spirits share of exp'!H4*'1.37 Spirits share of exp'!$B4)/((SQRT(POWER('1.20 Wine share of exp'!H4,2)+POWER('1.30 Beer share of exp'!H4,2)+POWER('1.37 Spirits share of exp'!H4,2)))*(SQRT(POWER('1.20 Wine share of exp'!$B4,2)+POWER('1.30 Beer share of exp'!$B4,2)+POWER('1.37 Spirits share of exp'!$B4,2)))),"")</f>
        <v>0.89893779658908401</v>
      </c>
      <c r="I4" s="84">
        <f>IFERROR(SUM('1.20 Wine share of exp'!I4*'1.20 Wine share of exp'!$B4,'1.30 Beer share of exp'!I4*'1.30 Beer share of exp'!$B4,'1.37 Spirits share of exp'!I4*'1.37 Spirits share of exp'!$B4)/((SQRT(POWER('1.20 Wine share of exp'!I4,2)+POWER('1.30 Beer share of exp'!I4,2)+POWER('1.37 Spirits share of exp'!I4,2)))*(SQRT(POWER('1.20 Wine share of exp'!$B4,2)+POWER('1.30 Beer share of exp'!$B4,2)+POWER('1.37 Spirits share of exp'!$B4,2)))),"")</f>
        <v>0.98642640407309146</v>
      </c>
      <c r="J4" s="84">
        <f>IFERROR(SUM('1.20 Wine share of exp'!J4*'1.20 Wine share of exp'!$B4,'1.30 Beer share of exp'!J4*'1.30 Beer share of exp'!$B4,'1.37 Spirits share of exp'!J4*'1.37 Spirits share of exp'!$B4)/((SQRT(POWER('1.20 Wine share of exp'!J4,2)+POWER('1.30 Beer share of exp'!J4,2)+POWER('1.37 Spirits share of exp'!J4,2)))*(SQRT(POWER('1.20 Wine share of exp'!$B4,2)+POWER('1.30 Beer share of exp'!$B4,2)+POWER('1.37 Spirits share of exp'!$B4,2)))),"")</f>
        <v>0.97287284014216735</v>
      </c>
      <c r="K4" s="84">
        <f>IFERROR(SUM('1.20 Wine share of exp'!K4*'1.20 Wine share of exp'!$B4,'1.30 Beer share of exp'!K4*'1.30 Beer share of exp'!$B4,'1.37 Spirits share of exp'!K4*'1.37 Spirits share of exp'!$B4)/((SQRT(POWER('1.20 Wine share of exp'!K4,2)+POWER('1.30 Beer share of exp'!K4,2)+POWER('1.37 Spirits share of exp'!K4,2)))*(SQRT(POWER('1.20 Wine share of exp'!$B4,2)+POWER('1.30 Beer share of exp'!$B4,2)+POWER('1.37 Spirits share of exp'!$B4,2)))),"")</f>
        <v>0.93412557271724572</v>
      </c>
      <c r="L4" s="84" t="str">
        <f>IFERROR(SUM('1.20 Wine share of exp'!L4*'1.20 Wine share of exp'!$B4,'1.30 Beer share of exp'!L4*'1.30 Beer share of exp'!$B4,'1.37 Spirits share of exp'!L4*'1.37 Spirits share of exp'!$B4)/((SQRT(POWER('1.20 Wine share of exp'!L4,2)+POWER('1.30 Beer share of exp'!L4,2)+POWER('1.37 Spirits share of exp'!L4,2)))*(SQRT(POWER('1.20 Wine share of exp'!$B4,2)+POWER('1.30 Beer share of exp'!$B4,2)+POWER('1.37 Spirits share of exp'!$B4,2)))),"")</f>
        <v/>
      </c>
      <c r="M4" s="84">
        <f>IFERROR(SUM('1.20 Wine share of exp'!M4*'1.20 Wine share of exp'!$B4,'1.30 Beer share of exp'!M4*'1.30 Beer share of exp'!$B4,'1.37 Spirits share of exp'!M4*'1.37 Spirits share of exp'!$B4)/((SQRT(POWER('1.20 Wine share of exp'!M4,2)+POWER('1.30 Beer share of exp'!M4,2)+POWER('1.37 Spirits share of exp'!M4,2)))*(SQRT(POWER('1.20 Wine share of exp'!$B4,2)+POWER('1.30 Beer share of exp'!$B4,2)+POWER('1.37 Spirits share of exp'!$B4,2)))),"")</f>
        <v>0.94411822034075876</v>
      </c>
      <c r="N4" s="84">
        <f>IFERROR(SUM('1.20 Wine share of exp'!N4*'1.20 Wine share of exp'!$B4,'1.30 Beer share of exp'!N4*'1.30 Beer share of exp'!$B4,'1.37 Spirits share of exp'!N4*'1.37 Spirits share of exp'!$B4)/((SQRT(POWER('1.20 Wine share of exp'!N4,2)+POWER('1.30 Beer share of exp'!N4,2)+POWER('1.37 Spirits share of exp'!N4,2)))*(SQRT(POWER('1.20 Wine share of exp'!$B4,2)+POWER('1.30 Beer share of exp'!$B4,2)+POWER('1.37 Spirits share of exp'!$B4,2)))),"")</f>
        <v>0.954179584276591</v>
      </c>
      <c r="O4" s="84">
        <f>IFERROR(SUM('1.20 Wine share of exp'!O4*'1.20 Wine share of exp'!$B4,'1.30 Beer share of exp'!O4*'1.30 Beer share of exp'!$B4,'1.37 Spirits share of exp'!O4*'1.37 Spirits share of exp'!$B4)/((SQRT(POWER('1.20 Wine share of exp'!O4,2)+POWER('1.30 Beer share of exp'!O4,2)+POWER('1.37 Spirits share of exp'!O4,2)))*(SQRT(POWER('1.20 Wine share of exp'!$B4,2)+POWER('1.30 Beer share of exp'!$B4,2)+POWER('1.37 Spirits share of exp'!$B4,2)))),"")</f>
        <v>0.93356665547295314</v>
      </c>
      <c r="P4" s="84">
        <f>IFERROR(SUM('1.20 Wine share of exp'!P4*'1.20 Wine share of exp'!$B4,'1.30 Beer share of exp'!P4*'1.30 Beer share of exp'!$B4,'1.37 Spirits share of exp'!P4*'1.37 Spirits share of exp'!$B4)/((SQRT(POWER('1.20 Wine share of exp'!P4,2)+POWER('1.30 Beer share of exp'!P4,2)+POWER('1.37 Spirits share of exp'!P4,2)))*(SQRT(POWER('1.20 Wine share of exp'!$B4,2)+POWER('1.30 Beer share of exp'!$B4,2)+POWER('1.37 Spirits share of exp'!$B4,2)))),"")</f>
        <v>0.97455240190193027</v>
      </c>
      <c r="Q4" s="84">
        <f>IFERROR(SUM('1.20 Wine share of exp'!Q4*'1.20 Wine share of exp'!$B4,'1.30 Beer share of exp'!Q4*'1.30 Beer share of exp'!$B4,'1.37 Spirits share of exp'!Q4*'1.37 Spirits share of exp'!$B4)/((SQRT(POWER('1.20 Wine share of exp'!Q4,2)+POWER('1.30 Beer share of exp'!Q4,2)+POWER('1.37 Spirits share of exp'!Q4,2)))*(SQRT(POWER('1.20 Wine share of exp'!$B4,2)+POWER('1.30 Beer share of exp'!$B4,2)+POWER('1.37 Spirits share of exp'!$B4,2)))),"")</f>
        <v>0.92701817219782923</v>
      </c>
      <c r="R4" s="84">
        <f>IFERROR(SUM('1.20 Wine share of exp'!R4*'1.20 Wine share of exp'!$B4,'1.30 Beer share of exp'!R4*'1.30 Beer share of exp'!$B4,'1.37 Spirits share of exp'!R4*'1.37 Spirits share of exp'!$B4)/((SQRT(POWER('1.20 Wine share of exp'!R4,2)+POWER('1.30 Beer share of exp'!R4,2)+POWER('1.37 Spirits share of exp'!R4,2)))*(SQRT(POWER('1.20 Wine share of exp'!$B4,2)+POWER('1.30 Beer share of exp'!$B4,2)+POWER('1.37 Spirits share of exp'!$B4,2)))),"")</f>
        <v>0.66192002235744796</v>
      </c>
      <c r="S4" s="84">
        <f>IFERROR(SUM('1.20 Wine share of exp'!S4*'1.20 Wine share of exp'!$B4,'1.30 Beer share of exp'!S4*'1.30 Beer share of exp'!$B4,'1.37 Spirits share of exp'!S4*'1.37 Spirits share of exp'!$B4)/((SQRT(POWER('1.20 Wine share of exp'!S4,2)+POWER('1.30 Beer share of exp'!S4,2)+POWER('1.37 Spirits share of exp'!S4,2)))*(SQRT(POWER('1.20 Wine share of exp'!$B4,2)+POWER('1.30 Beer share of exp'!$B4,2)+POWER('1.37 Spirits share of exp'!$B4,2)))),"")</f>
        <v>0.82301079103245456</v>
      </c>
      <c r="T4" s="84">
        <f>IFERROR(SUM('1.20 Wine share of exp'!T4*'1.20 Wine share of exp'!$B4,'1.30 Beer share of exp'!T4*'1.30 Beer share of exp'!$B4,'1.37 Spirits share of exp'!T4*'1.37 Spirits share of exp'!$B4)/((SQRT(POWER('1.20 Wine share of exp'!T4,2)+POWER('1.30 Beer share of exp'!T4,2)+POWER('1.37 Spirits share of exp'!T4,2)))*(SQRT(POWER('1.20 Wine share of exp'!$B4,2)+POWER('1.30 Beer share of exp'!$B4,2)+POWER('1.37 Spirits share of exp'!$B4,2)))),"")</f>
        <v>0.95638721894266654</v>
      </c>
      <c r="U4" s="84">
        <f>IFERROR(SUM('1.20 Wine share of exp'!U4*'1.20 Wine share of exp'!$B4,'1.30 Beer share of exp'!U4*'1.30 Beer share of exp'!$B4,'1.37 Spirits share of exp'!U4*'1.37 Spirits share of exp'!$B4)/((SQRT(POWER('1.20 Wine share of exp'!U4,2)+POWER('1.30 Beer share of exp'!U4,2)+POWER('1.37 Spirits share of exp'!U4,2)))*(SQRT(POWER('1.20 Wine share of exp'!$B4,2)+POWER('1.30 Beer share of exp'!$B4,2)+POWER('1.37 Spirits share of exp'!$B4,2)))),"")</f>
        <v>0.9515747500626448</v>
      </c>
      <c r="V4" s="84">
        <f>IFERROR(SUM('1.20 Wine share of exp'!V4*'1.20 Wine share of exp'!$B4,'1.30 Beer share of exp'!V4*'1.30 Beer share of exp'!$B4,'1.37 Spirits share of exp'!V4*'1.37 Spirits share of exp'!$B4)/((SQRT(POWER('1.20 Wine share of exp'!V4,2)+POWER('1.30 Beer share of exp'!V4,2)+POWER('1.37 Spirits share of exp'!V4,2)))*(SQRT(POWER('1.20 Wine share of exp'!$B4,2)+POWER('1.30 Beer share of exp'!$B4,2)+POWER('1.37 Spirits share of exp'!$B4,2)))),"")</f>
        <v>0.96998382783928649</v>
      </c>
      <c r="W4" s="84">
        <f>IFERROR(SUM('1.20 Wine share of exp'!W4*'1.20 Wine share of exp'!$B4,'1.30 Beer share of exp'!W4*'1.30 Beer share of exp'!$B4,'1.37 Spirits share of exp'!W4*'1.37 Spirits share of exp'!$B4)/((SQRT(POWER('1.20 Wine share of exp'!W4,2)+POWER('1.30 Beer share of exp'!W4,2)+POWER('1.37 Spirits share of exp'!W4,2)))*(SQRT(POWER('1.20 Wine share of exp'!$B4,2)+POWER('1.30 Beer share of exp'!$B4,2)+POWER('1.37 Spirits share of exp'!$B4,2)))),"")</f>
        <v>0.98903458084215723</v>
      </c>
      <c r="X4" s="84">
        <f>IFERROR(SUM('1.20 Wine share of exp'!X4*'1.20 Wine share of exp'!$B4,'1.30 Beer share of exp'!X4*'1.30 Beer share of exp'!$B4,'1.37 Spirits share of exp'!X4*'1.37 Spirits share of exp'!$B4)/((SQRT(POWER('1.20 Wine share of exp'!X4,2)+POWER('1.30 Beer share of exp'!X4,2)+POWER('1.37 Spirits share of exp'!X4,2)))*(SQRT(POWER('1.20 Wine share of exp'!$B4,2)+POWER('1.30 Beer share of exp'!$B4,2)+POWER('1.37 Spirits share of exp'!$B4,2)))),"")</f>
        <v>0.81730556799193321</v>
      </c>
      <c r="Y4" s="84">
        <f>IFERROR(SUM('1.20 Wine share of exp'!Y4*'1.20 Wine share of exp'!$B4,'1.30 Beer share of exp'!Y4*'1.30 Beer share of exp'!$B4,'1.37 Spirits share of exp'!Y4*'1.37 Spirits share of exp'!$B4)/((SQRT(POWER('1.20 Wine share of exp'!Y4,2)+POWER('1.30 Beer share of exp'!Y4,2)+POWER('1.37 Spirits share of exp'!Y4,2)))*(SQRT(POWER('1.20 Wine share of exp'!$B4,2)+POWER('1.30 Beer share of exp'!$B4,2)+POWER('1.37 Spirits share of exp'!$B4,2)))),"")</f>
        <v>0.97367749197704356</v>
      </c>
      <c r="Z4" s="84">
        <f>IFERROR(SUM('1.20 Wine share of exp'!Z4*'1.20 Wine share of exp'!$B4,'1.30 Beer share of exp'!Z4*'1.30 Beer share of exp'!$B4,'1.37 Spirits share of exp'!Z4*'1.37 Spirits share of exp'!$B4)/((SQRT(POWER('1.20 Wine share of exp'!Z4,2)+POWER('1.30 Beer share of exp'!Z4,2)+POWER('1.37 Spirits share of exp'!Z4,2)))*(SQRT(POWER('1.20 Wine share of exp'!$B4,2)+POWER('1.30 Beer share of exp'!$B4,2)+POWER('1.37 Spirits share of exp'!$B4,2)))),"")</f>
        <v>0.98561101253744399</v>
      </c>
      <c r="AA4" s="84">
        <f>IFERROR(SUM('1.20 Wine share of exp'!AA4*'1.20 Wine share of exp'!$B4,'1.30 Beer share of exp'!AA4*'1.30 Beer share of exp'!$B4,'1.37 Spirits share of exp'!AA4*'1.37 Spirits share of exp'!$B4)/((SQRT(POWER('1.20 Wine share of exp'!AA4,2)+POWER('1.30 Beer share of exp'!AA4,2)+POWER('1.37 Spirits share of exp'!AA4,2)))*(SQRT(POWER('1.20 Wine share of exp'!$B4,2)+POWER('1.30 Beer share of exp'!$B4,2)+POWER('1.37 Spirits share of exp'!$B4,2)))),"")</f>
        <v>0.85900399372489877</v>
      </c>
      <c r="AB4" s="84">
        <f>IFERROR(SUM('1.20 Wine share of exp'!AB4*'1.20 Wine share of exp'!$B4,'1.30 Beer share of exp'!AB4*'1.30 Beer share of exp'!$B4,'1.37 Spirits share of exp'!AB4*'1.37 Spirits share of exp'!$B4)/((SQRT(POWER('1.20 Wine share of exp'!AB4,2)+POWER('1.30 Beer share of exp'!AB4,2)+POWER('1.37 Spirits share of exp'!AB4,2)))*(SQRT(POWER('1.20 Wine share of exp'!$B4,2)+POWER('1.30 Beer share of exp'!$B4,2)+POWER('1.37 Spirits share of exp'!$B4,2)))),"")</f>
        <v>0.98728133333655954</v>
      </c>
      <c r="AC4" s="84">
        <f>IFERROR(SUM('1.20 Wine share of exp'!AC4*'1.20 Wine share of exp'!$B4,'1.30 Beer share of exp'!AC4*'1.30 Beer share of exp'!$B4,'1.37 Spirits share of exp'!AC4*'1.37 Spirits share of exp'!$B4)/((SQRT(POWER('1.20 Wine share of exp'!AC4,2)+POWER('1.30 Beer share of exp'!AC4,2)+POWER('1.37 Spirits share of exp'!AC4,2)))*(SQRT(POWER('1.20 Wine share of exp'!$B4,2)+POWER('1.30 Beer share of exp'!$B4,2)+POWER('1.37 Spirits share of exp'!$B4,2)))),"")</f>
        <v>0.84807223110552721</v>
      </c>
      <c r="AD4" s="84">
        <f>IFERROR(SUM('1.20 Wine share of exp'!AD4*'1.20 Wine share of exp'!$B4,'1.30 Beer share of exp'!AD4*'1.30 Beer share of exp'!$B4,'1.37 Spirits share of exp'!AD4*'1.37 Spirits share of exp'!$B4)/((SQRT(POWER('1.20 Wine share of exp'!AD4,2)+POWER('1.30 Beer share of exp'!AD4,2)+POWER('1.37 Spirits share of exp'!AD4,2)))*(SQRT(POWER('1.20 Wine share of exp'!$B4,2)+POWER('1.30 Beer share of exp'!$B4,2)+POWER('1.37 Spirits share of exp'!$B4,2)))),"")</f>
        <v>0.71981747434365917</v>
      </c>
      <c r="AE4" s="84">
        <f>IFERROR(SUM('1.20 Wine share of exp'!AE4*'1.20 Wine share of exp'!$B4,'1.30 Beer share of exp'!AE4*'1.30 Beer share of exp'!$B4,'1.37 Spirits share of exp'!AE4*'1.37 Spirits share of exp'!$B4)/((SQRT(POWER('1.20 Wine share of exp'!AE4,2)+POWER('1.30 Beer share of exp'!AE4,2)+POWER('1.37 Spirits share of exp'!AE4,2)))*(SQRT(POWER('1.20 Wine share of exp'!$B4,2)+POWER('1.30 Beer share of exp'!$B4,2)+POWER('1.37 Spirits share of exp'!$B4,2)))),"")</f>
        <v>0.99622625318815872</v>
      </c>
      <c r="AF4" s="84">
        <f>IFERROR(SUM('1.20 Wine share of exp'!AF4*'1.20 Wine share of exp'!$B4,'1.30 Beer share of exp'!AF4*'1.30 Beer share of exp'!$B4,'1.37 Spirits share of exp'!AF4*'1.37 Spirits share of exp'!$B4)/((SQRT(POWER('1.20 Wine share of exp'!AF4,2)+POWER('1.30 Beer share of exp'!AF4,2)+POWER('1.37 Spirits share of exp'!AF4,2)))*(SQRT(POWER('1.20 Wine share of exp'!$B4,2)+POWER('1.30 Beer share of exp'!$B4,2)+POWER('1.37 Spirits share of exp'!$B4,2)))),"")</f>
        <v>0.84400784191336253</v>
      </c>
      <c r="AG4" s="84">
        <f>IFERROR(SUM('1.20 Wine share of exp'!AG4*'1.20 Wine share of exp'!$B4,'1.30 Beer share of exp'!AG4*'1.30 Beer share of exp'!$B4,'1.37 Spirits share of exp'!AG4*'1.37 Spirits share of exp'!$B4)/((SQRT(POWER('1.20 Wine share of exp'!AG4,2)+POWER('1.30 Beer share of exp'!AG4,2)+POWER('1.37 Spirits share of exp'!AG4,2)))*(SQRT(POWER('1.20 Wine share of exp'!$B4,2)+POWER('1.30 Beer share of exp'!$B4,2)+POWER('1.37 Spirits share of exp'!$B4,2)))),"")</f>
        <v>0.99155470086828545</v>
      </c>
      <c r="AH4" s="84">
        <f>IFERROR(SUM('1.20 Wine share of exp'!AH4*'1.20 Wine share of exp'!$B4,'1.30 Beer share of exp'!AH4*'1.30 Beer share of exp'!$B4,'1.37 Spirits share of exp'!AH4*'1.37 Spirits share of exp'!$B4)/((SQRT(POWER('1.20 Wine share of exp'!AH4,2)+POWER('1.30 Beer share of exp'!AH4,2)+POWER('1.37 Spirits share of exp'!AH4,2)))*(SQRT(POWER('1.20 Wine share of exp'!$B4,2)+POWER('1.30 Beer share of exp'!$B4,2)+POWER('1.37 Spirits share of exp'!$B4,2)))),"")</f>
        <v>0.76583815929465948</v>
      </c>
      <c r="AI4" s="84">
        <f>IFERROR(SUM('1.20 Wine share of exp'!AI4*'1.20 Wine share of exp'!$B4,'1.30 Beer share of exp'!AI4*'1.30 Beer share of exp'!$B4,'1.37 Spirits share of exp'!AI4*'1.37 Spirits share of exp'!$B4)/((SQRT(POWER('1.20 Wine share of exp'!AI4,2)+POWER('1.30 Beer share of exp'!AI4,2)+POWER('1.37 Spirits share of exp'!AI4,2)))*(SQRT(POWER('1.20 Wine share of exp'!$B4,2)+POWER('1.30 Beer share of exp'!$B4,2)+POWER('1.37 Spirits share of exp'!$B4,2)))),"")</f>
        <v>0.96105250016213606</v>
      </c>
      <c r="AJ4" s="84">
        <f>IFERROR(SUM('1.20 Wine share of exp'!AJ4*'1.20 Wine share of exp'!$B4,'1.30 Beer share of exp'!AJ4*'1.30 Beer share of exp'!$B4,'1.37 Spirits share of exp'!AJ4*'1.37 Spirits share of exp'!$B4)/((SQRT(POWER('1.20 Wine share of exp'!AJ4,2)+POWER('1.30 Beer share of exp'!AJ4,2)+POWER('1.37 Spirits share of exp'!AJ4,2)))*(SQRT(POWER('1.20 Wine share of exp'!$B4,2)+POWER('1.30 Beer share of exp'!$B4,2)+POWER('1.37 Spirits share of exp'!$B4,2)))),"")</f>
        <v>0.96074169106617158</v>
      </c>
      <c r="AK4" s="84">
        <f>IFERROR(SUM('1.20 Wine share of exp'!AK4*'1.20 Wine share of exp'!$B4,'1.30 Beer share of exp'!AK4*'1.30 Beer share of exp'!$B4,'1.37 Spirits share of exp'!AK4*'1.37 Spirits share of exp'!$B4)/((SQRT(POWER('1.20 Wine share of exp'!AK4,2)+POWER('1.30 Beer share of exp'!AK4,2)+POWER('1.37 Spirits share of exp'!AK4,2)))*(SQRT(POWER('1.20 Wine share of exp'!$B4,2)+POWER('1.30 Beer share of exp'!$B4,2)+POWER('1.37 Spirits share of exp'!$B4,2)))),"")</f>
        <v>0.93248990107952634</v>
      </c>
      <c r="AL4" s="84">
        <f>IFERROR(SUM('1.20 Wine share of exp'!AL4*'1.20 Wine share of exp'!$B4,'1.30 Beer share of exp'!AL4*'1.30 Beer share of exp'!$B4,'1.37 Spirits share of exp'!AL4*'1.37 Spirits share of exp'!$B4)/((SQRT(POWER('1.20 Wine share of exp'!AL4,2)+POWER('1.30 Beer share of exp'!AL4,2)+POWER('1.37 Spirits share of exp'!AL4,2)))*(SQRT(POWER('1.20 Wine share of exp'!$B4,2)+POWER('1.30 Beer share of exp'!$B4,2)+POWER('1.37 Spirits share of exp'!$B4,2)))),"")</f>
        <v>0.98747238831167228</v>
      </c>
      <c r="AM4" s="84">
        <f>IFERROR(SUM('1.20 Wine share of exp'!AM4*'1.20 Wine share of exp'!$B4,'1.30 Beer share of exp'!AM4*'1.30 Beer share of exp'!$B4,'1.37 Spirits share of exp'!AM4*'1.37 Spirits share of exp'!$B4)/((SQRT(POWER('1.20 Wine share of exp'!AM4,2)+POWER('1.30 Beer share of exp'!AM4,2)+POWER('1.37 Spirits share of exp'!AM4,2)))*(SQRT(POWER('1.20 Wine share of exp'!$B4,2)+POWER('1.30 Beer share of exp'!$B4,2)+POWER('1.37 Spirits share of exp'!$B4,2)))),"")</f>
        <v>0.98503334533233766</v>
      </c>
      <c r="AN4" s="84">
        <f>IFERROR(SUM('1.20 Wine share of exp'!AN4*'1.20 Wine share of exp'!$B4,'1.30 Beer share of exp'!AN4*'1.30 Beer share of exp'!$B4,'1.37 Spirits share of exp'!AN4*'1.37 Spirits share of exp'!$B4)/((SQRT(POWER('1.20 Wine share of exp'!AN4,2)+POWER('1.30 Beer share of exp'!AN4,2)+POWER('1.37 Spirits share of exp'!AN4,2)))*(SQRT(POWER('1.20 Wine share of exp'!$B4,2)+POWER('1.30 Beer share of exp'!$B4,2)+POWER('1.37 Spirits share of exp'!$B4,2)))),"")</f>
        <v>0.79871110467206496</v>
      </c>
      <c r="AO4" s="84">
        <f>IFERROR(SUM('1.20 Wine share of exp'!AO4*'1.20 Wine share of exp'!$B4,'1.30 Beer share of exp'!AO4*'1.30 Beer share of exp'!$B4,'1.37 Spirits share of exp'!AO4*'1.37 Spirits share of exp'!$B4)/((SQRT(POWER('1.20 Wine share of exp'!AO4,2)+POWER('1.30 Beer share of exp'!AO4,2)+POWER('1.37 Spirits share of exp'!AO4,2)))*(SQRT(POWER('1.20 Wine share of exp'!$B4,2)+POWER('1.30 Beer share of exp'!$B4,2)+POWER('1.37 Spirits share of exp'!$B4,2)))),"")</f>
        <v>0.95385131573404325</v>
      </c>
      <c r="AP4" s="84">
        <f>IFERROR(SUM('1.20 Wine share of exp'!AP4*'1.20 Wine share of exp'!$B4,'1.30 Beer share of exp'!AP4*'1.30 Beer share of exp'!$B4,'1.37 Spirits share of exp'!AP4*'1.37 Spirits share of exp'!$B4)/((SQRT(POWER('1.20 Wine share of exp'!AP4,2)+POWER('1.30 Beer share of exp'!AP4,2)+POWER('1.37 Spirits share of exp'!AP4,2)))*(SQRT(POWER('1.20 Wine share of exp'!$B4,2)+POWER('1.30 Beer share of exp'!$B4,2)+POWER('1.37 Spirits share of exp'!$B4,2)))),"")</f>
        <v>0.96398341887482719</v>
      </c>
      <c r="AQ4" s="84">
        <f>IFERROR(SUM('1.20 Wine share of exp'!AQ4*'1.20 Wine share of exp'!$B4,'1.30 Beer share of exp'!AQ4*'1.30 Beer share of exp'!$B4,'1.37 Spirits share of exp'!AQ4*'1.37 Spirits share of exp'!$B4)/((SQRT(POWER('1.20 Wine share of exp'!AQ4,2)+POWER('1.30 Beer share of exp'!AQ4,2)+POWER('1.37 Spirits share of exp'!AQ4,2)))*(SQRT(POWER('1.20 Wine share of exp'!$B4,2)+POWER('1.30 Beer share of exp'!$B4,2)+POWER('1.37 Spirits share of exp'!$B4,2)))),"")</f>
        <v>0.85438022948459957</v>
      </c>
      <c r="AR4" s="84">
        <f>IFERROR(SUM('1.20 Wine share of exp'!AR4*'1.20 Wine share of exp'!$B4,'1.30 Beer share of exp'!AR4*'1.30 Beer share of exp'!$B4,'1.37 Spirits share of exp'!AR4*'1.37 Spirits share of exp'!$B4)/((SQRT(POWER('1.20 Wine share of exp'!AR4,2)+POWER('1.30 Beer share of exp'!AR4,2)+POWER('1.37 Spirits share of exp'!AR4,2)))*(SQRT(POWER('1.20 Wine share of exp'!$B4,2)+POWER('1.30 Beer share of exp'!$B4,2)+POWER('1.37 Spirits share of exp'!$B4,2)))),"")</f>
        <v>0.84222571647299538</v>
      </c>
      <c r="AS4" s="84">
        <f>IFERROR(SUM('1.20 Wine share of exp'!AS4*'1.20 Wine share of exp'!$B4,'1.30 Beer share of exp'!AS4*'1.30 Beer share of exp'!$B4,'1.37 Spirits share of exp'!AS4*'1.37 Spirits share of exp'!$B4)/((SQRT(POWER('1.20 Wine share of exp'!AS4,2)+POWER('1.30 Beer share of exp'!AS4,2)+POWER('1.37 Spirits share of exp'!AS4,2)))*(SQRT(POWER('1.20 Wine share of exp'!$B4,2)+POWER('1.30 Beer share of exp'!$B4,2)+POWER('1.37 Spirits share of exp'!$B4,2)))),"")</f>
        <v>0.97170136900773485</v>
      </c>
      <c r="AT4" s="84">
        <f>IFERROR(SUM('1.20 Wine share of exp'!AT4*'1.20 Wine share of exp'!$B4,'1.30 Beer share of exp'!AT4*'1.30 Beer share of exp'!$B4,'1.37 Spirits share of exp'!AT4*'1.37 Spirits share of exp'!$B4)/((SQRT(POWER('1.20 Wine share of exp'!AT4,2)+POWER('1.30 Beer share of exp'!AT4,2)+POWER('1.37 Spirits share of exp'!AT4,2)))*(SQRT(POWER('1.20 Wine share of exp'!$B4,2)+POWER('1.30 Beer share of exp'!$B4,2)+POWER('1.37 Spirits share of exp'!$B4,2)))),"")</f>
        <v>0.9831415945175731</v>
      </c>
      <c r="AU4" s="84">
        <f>IFERROR(SUM('1.20 Wine share of exp'!AU4*'1.20 Wine share of exp'!$B4,'1.30 Beer share of exp'!AU4*'1.30 Beer share of exp'!$B4,'1.37 Spirits share of exp'!AU4*'1.37 Spirits share of exp'!$B4)/((SQRT(POWER('1.20 Wine share of exp'!AU4,2)+POWER('1.30 Beer share of exp'!AU4,2)+POWER('1.37 Spirits share of exp'!AU4,2)))*(SQRT(POWER('1.20 Wine share of exp'!$B4,2)+POWER('1.30 Beer share of exp'!$B4,2)+POWER('1.37 Spirits share of exp'!$B4,2)))),"")</f>
        <v>0.92588721493950132</v>
      </c>
      <c r="AV4" s="84">
        <f>IFERROR(SUM('1.20 Wine share of exp'!AV4*'1.20 Wine share of exp'!$B4,'1.30 Beer share of exp'!AV4*'1.30 Beer share of exp'!$B4,'1.37 Spirits share of exp'!AV4*'1.37 Spirits share of exp'!$B4)/((SQRT(POWER('1.20 Wine share of exp'!AV4,2)+POWER('1.30 Beer share of exp'!AV4,2)+POWER('1.37 Spirits share of exp'!AV4,2)))*(SQRT(POWER('1.20 Wine share of exp'!$B4,2)+POWER('1.30 Beer share of exp'!$B4,2)+POWER('1.37 Spirits share of exp'!$B4,2)))),"")</f>
        <v>0.93690854007978353</v>
      </c>
      <c r="AW4" s="84">
        <f>IFERROR(SUM('1.20 Wine share of exp'!AW4*'1.20 Wine share of exp'!$B4,'1.30 Beer share of exp'!AW4*'1.30 Beer share of exp'!$B4,'1.37 Spirits share of exp'!AW4*'1.37 Spirits share of exp'!$B4)/((SQRT(POWER('1.20 Wine share of exp'!AW4,2)+POWER('1.30 Beer share of exp'!AW4,2)+POWER('1.37 Spirits share of exp'!AW4,2)))*(SQRT(POWER('1.20 Wine share of exp'!$B4,2)+POWER('1.30 Beer share of exp'!$B4,2)+POWER('1.37 Spirits share of exp'!$B4,2)))),"")</f>
        <v>0.93088863489315421</v>
      </c>
      <c r="AX4" s="84">
        <f>IFERROR(SUM('1.20 Wine share of exp'!AX4*'1.20 Wine share of exp'!$B4,'1.30 Beer share of exp'!AX4*'1.30 Beer share of exp'!$B4,'1.37 Spirits share of exp'!AX4*'1.37 Spirits share of exp'!$B4)/((SQRT(POWER('1.20 Wine share of exp'!AX4,2)+POWER('1.30 Beer share of exp'!AX4,2)+POWER('1.37 Spirits share of exp'!AX4,2)))*(SQRT(POWER('1.20 Wine share of exp'!$B4,2)+POWER('1.30 Beer share of exp'!$B4,2)+POWER('1.37 Spirits share of exp'!$B4,2)))),"")</f>
        <v>0.94116119021390099</v>
      </c>
      <c r="AY4" s="84">
        <f>IFERROR(SUM('1.20 Wine share of exp'!AY4*'1.20 Wine share of exp'!$B4,'1.30 Beer share of exp'!AY4*'1.30 Beer share of exp'!$B4,'1.37 Spirits share of exp'!AY4*'1.37 Spirits share of exp'!$B4)/((SQRT(POWER('1.20 Wine share of exp'!AY4,2)+POWER('1.30 Beer share of exp'!AY4,2)+POWER('1.37 Spirits share of exp'!AY4,2)))*(SQRT(POWER('1.20 Wine share of exp'!$B4,2)+POWER('1.30 Beer share of exp'!$B4,2)+POWER('1.37 Spirits share of exp'!$B4,2)))),"")</f>
        <v>0.90523057889987757</v>
      </c>
      <c r="AZ4" s="84">
        <f>IFERROR(SUM('1.20 Wine share of exp'!AZ4*'1.20 Wine share of exp'!$B4,'1.30 Beer share of exp'!AZ4*'1.30 Beer share of exp'!$B4,'1.37 Spirits share of exp'!AZ4*'1.37 Spirits share of exp'!$B4)/((SQRT(POWER('1.20 Wine share of exp'!AZ4,2)+POWER('1.30 Beer share of exp'!AZ4,2)+POWER('1.37 Spirits share of exp'!AZ4,2)))*(SQRT(POWER('1.20 Wine share of exp'!$B4,2)+POWER('1.30 Beer share of exp'!$B4,2)+POWER('1.37 Spirits share of exp'!$B4,2)))),"")</f>
        <v>0.92732493182008457</v>
      </c>
      <c r="BA4" s="84">
        <f>IFERROR(SUM('1.20 Wine share of exp'!BA4*'1.20 Wine share of exp'!$B4,'1.30 Beer share of exp'!BA4*'1.30 Beer share of exp'!$B4,'1.37 Spirits share of exp'!BA4*'1.37 Spirits share of exp'!$B4)/((SQRT(POWER('1.20 Wine share of exp'!BA4,2)+POWER('1.30 Beer share of exp'!BA4,2)+POWER('1.37 Spirits share of exp'!BA4,2)))*(SQRT(POWER('1.20 Wine share of exp'!$B4,2)+POWER('1.30 Beer share of exp'!$B4,2)+POWER('1.37 Spirits share of exp'!$B4,2)))),"")</f>
        <v>0.85700235056735852</v>
      </c>
      <c r="BB4" s="84">
        <f>IFERROR(SUM('1.20 Wine share of exp'!BB4*'1.20 Wine share of exp'!$B4,'1.30 Beer share of exp'!BB4*'1.30 Beer share of exp'!$B4,'1.37 Spirits share of exp'!BB4*'1.37 Spirits share of exp'!$B4)/((SQRT(POWER('1.20 Wine share of exp'!BB4,2)+POWER('1.30 Beer share of exp'!BB4,2)+POWER('1.37 Spirits share of exp'!BB4,2)))*(SQRT(POWER('1.20 Wine share of exp'!$B4,2)+POWER('1.30 Beer share of exp'!$B4,2)+POWER('1.37 Spirits share of exp'!$B4,2)))),"")</f>
        <v>0.66435701747875209</v>
      </c>
      <c r="BC4" s="84">
        <f>IFERROR(SUM('1.20 Wine share of exp'!BC4*'1.20 Wine share of exp'!$B4,'1.30 Beer share of exp'!BC4*'1.30 Beer share of exp'!$B4,'1.37 Spirits share of exp'!BC4*'1.37 Spirits share of exp'!$B4)/((SQRT(POWER('1.20 Wine share of exp'!BC4,2)+POWER('1.30 Beer share of exp'!BC4,2)+POWER('1.37 Spirits share of exp'!BC4,2)))*(SQRT(POWER('1.20 Wine share of exp'!$B4,2)+POWER('1.30 Beer share of exp'!$B4,2)+POWER('1.37 Spirits share of exp'!$B4,2)))),"")</f>
        <v>0.91368667727681707</v>
      </c>
      <c r="BD4" s="84">
        <f>IFERROR(SUM('1.20 Wine share of exp'!BD4*'1.20 Wine share of exp'!$B4,'1.30 Beer share of exp'!BD4*'1.30 Beer share of exp'!$B4,'1.37 Spirits share of exp'!BD4*'1.37 Spirits share of exp'!$B4)/((SQRT(POWER('1.20 Wine share of exp'!BD4,2)+POWER('1.30 Beer share of exp'!BD4,2)+POWER('1.37 Spirits share of exp'!BD4,2)))*(SQRT(POWER('1.20 Wine share of exp'!$B4,2)+POWER('1.30 Beer share of exp'!$B4,2)+POWER('1.37 Spirits share of exp'!$B4,2)))),"")</f>
        <v>0.95689295156575149</v>
      </c>
      <c r="BE4" s="84">
        <f>IFERROR(SUM('1.20 Wine share of exp'!BE4*'1.20 Wine share of exp'!$B4,'1.30 Beer share of exp'!BE4*'1.30 Beer share of exp'!$B4,'1.37 Spirits share of exp'!BE4*'1.37 Spirits share of exp'!$B4)/((SQRT(POWER('1.20 Wine share of exp'!BE4,2)+POWER('1.30 Beer share of exp'!BE4,2)+POWER('1.37 Spirits share of exp'!BE4,2)))*(SQRT(POWER('1.20 Wine share of exp'!$B4,2)+POWER('1.30 Beer share of exp'!$B4,2)+POWER('1.37 Spirits share of exp'!$B4,2)))),"")</f>
        <v>0.71660759941954499</v>
      </c>
      <c r="BF4" s="84">
        <f>IFERROR(SUM('1.20 Wine share of exp'!BF4*'1.20 Wine share of exp'!$B4,'1.30 Beer share of exp'!BF4*'1.30 Beer share of exp'!$B4,'1.37 Spirits share of exp'!BF4*'1.37 Spirits share of exp'!$B4)/((SQRT(POWER('1.20 Wine share of exp'!BF4,2)+POWER('1.30 Beer share of exp'!BF4,2)+POWER('1.37 Spirits share of exp'!BF4,2)))*(SQRT(POWER('1.20 Wine share of exp'!$B4,2)+POWER('1.30 Beer share of exp'!$B4,2)+POWER('1.37 Spirits share of exp'!$B4,2)))),"")</f>
        <v>0.83096817605627449</v>
      </c>
      <c r="BG4" s="84">
        <f>IFERROR(SUM('1.20 Wine share of exp'!BG4*'1.20 Wine share of exp'!$B4,'1.30 Beer share of exp'!BG4*'1.30 Beer share of exp'!$B4,'1.37 Spirits share of exp'!BG4*'1.37 Spirits share of exp'!$B4)/((SQRT(POWER('1.20 Wine share of exp'!BG4,2)+POWER('1.30 Beer share of exp'!BG4,2)+POWER('1.37 Spirits share of exp'!BG4,2)))*(SQRT(POWER('1.20 Wine share of exp'!$B4,2)+POWER('1.30 Beer share of exp'!$B4,2)+POWER('1.37 Spirits share of exp'!$B4,2)))),"")</f>
        <v>0.95174014471111179</v>
      </c>
      <c r="BH4" s="84" t="str">
        <f>IFERROR(SUM('1.20 Wine share of exp'!BH4*'1.20 Wine share of exp'!$B4,'1.30 Beer share of exp'!BH4*'1.30 Beer share of exp'!$B4,'1.37 Spirits share of exp'!BH4*'1.37 Spirits share of exp'!$B4)/((SQRT(POWER('1.20 Wine share of exp'!BH4,2)+POWER('1.30 Beer share of exp'!BH4,2)+POWER('1.37 Spirits share of exp'!BH4,2)))*(SQRT(POWER('1.20 Wine share of exp'!$B4,2)+POWER('1.30 Beer share of exp'!$B4,2)+POWER('1.37 Spirits share of exp'!$B4,2)))),"")</f>
        <v/>
      </c>
      <c r="BI4" s="84">
        <f>IFERROR(SUM('1.20 Wine share of exp'!BI4*'1.20 Wine share of exp'!$B4,'1.30 Beer share of exp'!BI4*'1.30 Beer share of exp'!$B4,'1.37 Spirits share of exp'!BI4*'1.37 Spirits share of exp'!$B4)/((SQRT(POWER('1.20 Wine share of exp'!BI4,2)+POWER('1.30 Beer share of exp'!BI4,2)+POWER('1.37 Spirits share of exp'!BI4,2)))*(SQRT(POWER('1.20 Wine share of exp'!$B4,2)+POWER('1.30 Beer share of exp'!$B4,2)+POWER('1.37 Spirits share of exp'!$B4,2)))),"")</f>
        <v>0.98484556090356434</v>
      </c>
      <c r="BJ4" s="84">
        <f>IFERROR(SUM('1.20 Wine share of exp'!BJ4*'1.20 Wine share of exp'!$B4,'1.30 Beer share of exp'!BJ4*'1.30 Beer share of exp'!$B4,'1.37 Spirits share of exp'!BJ4*'1.37 Spirits share of exp'!$B4)/((SQRT(POWER('1.20 Wine share of exp'!BJ4,2)+POWER('1.30 Beer share of exp'!BJ4,2)+POWER('1.37 Spirits share of exp'!BJ4,2)))*(SQRT(POWER('1.20 Wine share of exp'!$B4,2)+POWER('1.30 Beer share of exp'!$B4,2)+POWER('1.37 Spirits share of exp'!$B4,2)))),"")</f>
        <v>0.84409287654434195</v>
      </c>
      <c r="BK4" s="84">
        <f>IFERROR(SUM('1.20 Wine share of exp'!BK4*'1.20 Wine share of exp'!$B4,'1.30 Beer share of exp'!BK4*'1.30 Beer share of exp'!$B4,'1.37 Spirits share of exp'!BK4*'1.37 Spirits share of exp'!$B4)/((SQRT(POWER('1.20 Wine share of exp'!BK4,2)+POWER('1.30 Beer share of exp'!BK4,2)+POWER('1.37 Spirits share of exp'!BK4,2)))*(SQRT(POWER('1.20 Wine share of exp'!$B4,2)+POWER('1.30 Beer share of exp'!$B4,2)+POWER('1.37 Spirits share of exp'!$B4,2)))),"")</f>
        <v>0.95705571842914572</v>
      </c>
      <c r="BL4" s="84">
        <f>IFERROR(SUM('1.20 Wine share of exp'!BL4*'1.20 Wine share of exp'!$B4,'1.30 Beer share of exp'!BL4*'1.30 Beer share of exp'!$B4,'1.37 Spirits share of exp'!BL4*'1.37 Spirits share of exp'!$B4)/((SQRT(POWER('1.20 Wine share of exp'!BL4,2)+POWER('1.30 Beer share of exp'!BL4,2)+POWER('1.37 Spirits share of exp'!BL4,2)))*(SQRT(POWER('1.20 Wine share of exp'!$B4,2)+POWER('1.30 Beer share of exp'!$B4,2)+POWER('1.37 Spirits share of exp'!$B4,2)))),"")</f>
        <v>0.84334615327991813</v>
      </c>
      <c r="BM4" s="84" t="str">
        <f>IFERROR(SUM('1.20 Wine share of exp'!BM4*'1.20 Wine share of exp'!$B4,'1.30 Beer share of exp'!BM4*'1.30 Beer share of exp'!$B4,'1.37 Spirits share of exp'!BM4*'1.37 Spirits share of exp'!$B4)/((SQRT(POWER('1.20 Wine share of exp'!BM4,2)+POWER('1.30 Beer share of exp'!BM4,2)+POWER('1.37 Spirits share of exp'!BM4,2)))*(SQRT(POWER('1.20 Wine share of exp'!$B4,2)+POWER('1.30 Beer share of exp'!$B4,2)+POWER('1.37 Spirits share of exp'!$B4,2)))),"")</f>
        <v/>
      </c>
      <c r="BN4" s="84">
        <f>IFERROR(SUM('1.20 Wine share of exp'!BN4*'1.20 Wine share of exp'!$B4,'1.30 Beer share of exp'!BN4*'1.30 Beer share of exp'!$B4,'1.37 Spirits share of exp'!BN4*'1.37 Spirits share of exp'!$B4)/((SQRT(POWER('1.20 Wine share of exp'!BN4,2)+POWER('1.30 Beer share of exp'!BN4,2)+POWER('1.37 Spirits share of exp'!BN4,2)))*(SQRT(POWER('1.20 Wine share of exp'!$B4,2)+POWER('1.30 Beer share of exp'!$B4,2)+POWER('1.37 Spirits share of exp'!$B4,2)))),"")</f>
        <v>0.98896071310007627</v>
      </c>
      <c r="BO4" s="84">
        <f>IFERROR(SUM('1.20 Wine share of exp'!BO4*'1.20 Wine share of exp'!$B4,'1.30 Beer share of exp'!BO4*'1.30 Beer share of exp'!$B4,'1.37 Spirits share of exp'!BO4*'1.37 Spirits share of exp'!$B4)/((SQRT(POWER('1.20 Wine share of exp'!BO4,2)+POWER('1.30 Beer share of exp'!BO4,2)+POWER('1.37 Spirits share of exp'!BO4,2)))*(SQRT(POWER('1.20 Wine share of exp'!$B4,2)+POWER('1.30 Beer share of exp'!$B4,2)+POWER('1.37 Spirits share of exp'!$B4,2)))),"")</f>
        <v>0.88730880526002953</v>
      </c>
      <c r="BP4" s="84">
        <f>IFERROR(SUM('1.20 Wine share of exp'!BP4*'1.20 Wine share of exp'!$B4,'1.30 Beer share of exp'!BP4*'1.30 Beer share of exp'!$B4,'1.37 Spirits share of exp'!BP4*'1.37 Spirits share of exp'!$B4)/((SQRT(POWER('1.20 Wine share of exp'!BP4,2)+POWER('1.30 Beer share of exp'!BP4,2)+POWER('1.37 Spirits share of exp'!BP4,2)))*(SQRT(POWER('1.20 Wine share of exp'!$B4,2)+POWER('1.30 Beer share of exp'!$B4,2)+POWER('1.37 Spirits share of exp'!$B4,2)))),"")</f>
        <v>0.78505859635288888</v>
      </c>
      <c r="BQ4" s="84">
        <f>IFERROR(SUM('1.20 Wine share of exp'!BQ4*'1.20 Wine share of exp'!$B4,'1.30 Beer share of exp'!BQ4*'1.30 Beer share of exp'!$B4,'1.37 Spirits share of exp'!BQ4*'1.37 Spirits share of exp'!$B4)/((SQRT(POWER('1.20 Wine share of exp'!BQ4,2)+POWER('1.30 Beer share of exp'!BQ4,2)+POWER('1.37 Spirits share of exp'!BQ4,2)))*(SQRT(POWER('1.20 Wine share of exp'!$B4,2)+POWER('1.30 Beer share of exp'!$B4,2)+POWER('1.37 Spirits share of exp'!$B4,2)))),"")</f>
        <v>0.99015366612786593</v>
      </c>
      <c r="BR4" s="84">
        <f>IFERROR(SUM('1.20 Wine share of exp'!BR4*'1.20 Wine share of exp'!$B4,'1.30 Beer share of exp'!BR4*'1.30 Beer share of exp'!$B4,'1.37 Spirits share of exp'!BR4*'1.37 Spirits share of exp'!$B4)/((SQRT(POWER('1.20 Wine share of exp'!BR4,2)+POWER('1.30 Beer share of exp'!BR4,2)+POWER('1.37 Spirits share of exp'!BR4,2)))*(SQRT(POWER('1.20 Wine share of exp'!$B4,2)+POWER('1.30 Beer share of exp'!$B4,2)+POWER('1.37 Spirits share of exp'!$B4,2)))),"")</f>
        <v>0.98128209214234885</v>
      </c>
      <c r="BS4" s="84">
        <f>IFERROR(SUM('1.20 Wine share of exp'!BS4*'1.20 Wine share of exp'!$B4,'1.30 Beer share of exp'!BS4*'1.30 Beer share of exp'!$B4,'1.37 Spirits share of exp'!BS4*'1.37 Spirits share of exp'!$B4)/((SQRT(POWER('1.20 Wine share of exp'!BS4,2)+POWER('1.30 Beer share of exp'!BS4,2)+POWER('1.37 Spirits share of exp'!BS4,2)))*(SQRT(POWER('1.20 Wine share of exp'!$B4,2)+POWER('1.30 Beer share of exp'!$B4,2)+POWER('1.37 Spirits share of exp'!$B4,2)))),"")</f>
        <v>0.99066391971337142</v>
      </c>
      <c r="BT4" s="84">
        <f>IFERROR(SUM('1.20 Wine share of exp'!BT4*'1.20 Wine share of exp'!$B4,'1.30 Beer share of exp'!BT4*'1.30 Beer share of exp'!$B4,'1.37 Spirits share of exp'!BT4*'1.37 Spirits share of exp'!$B4)/((SQRT(POWER('1.20 Wine share of exp'!BT4,2)+POWER('1.30 Beer share of exp'!BT4,2)+POWER('1.37 Spirits share of exp'!BT4,2)))*(SQRT(POWER('1.20 Wine share of exp'!$B4,2)+POWER('1.30 Beer share of exp'!$B4,2)+POWER('1.37 Spirits share of exp'!$B4,2)))),"")</f>
        <v>0.97544004937082929</v>
      </c>
      <c r="BU4" s="84">
        <f>IFERROR(SUM('1.20 Wine share of exp'!BU4*'1.20 Wine share of exp'!$B4,'1.30 Beer share of exp'!BU4*'1.30 Beer share of exp'!$B4,'1.37 Spirits share of exp'!BU4*'1.37 Spirits share of exp'!$B4)/((SQRT(POWER('1.20 Wine share of exp'!BU4,2)+POWER('1.30 Beer share of exp'!BU4,2)+POWER('1.37 Spirits share of exp'!BU4,2)))*(SQRT(POWER('1.20 Wine share of exp'!$B4,2)+POWER('1.30 Beer share of exp'!$B4,2)+POWER('1.37 Spirits share of exp'!$B4,2)))),"")</f>
        <v>0.91524436464868908</v>
      </c>
      <c r="BV4" s="84">
        <f>IFERROR(SUM('1.20 Wine share of exp'!BV4*'1.20 Wine share of exp'!$B4,'1.30 Beer share of exp'!BV4*'1.30 Beer share of exp'!$B4,'1.37 Spirits share of exp'!BV4*'1.37 Spirits share of exp'!$B4)/((SQRT(POWER('1.20 Wine share of exp'!BV4,2)+POWER('1.30 Beer share of exp'!BV4,2)+POWER('1.37 Spirits share of exp'!BV4,2)))*(SQRT(POWER('1.20 Wine share of exp'!$B4,2)+POWER('1.30 Beer share of exp'!$B4,2)+POWER('1.37 Spirits share of exp'!$B4,2)))),"")</f>
        <v>0.92134623438779495</v>
      </c>
      <c r="BW4" s="84">
        <f>IFERROR(SUM('1.20 Wine share of exp'!BW4*'1.20 Wine share of exp'!$B4,'1.30 Beer share of exp'!BW4*'1.30 Beer share of exp'!$B4,'1.37 Spirits share of exp'!BW4*'1.37 Spirits share of exp'!$B4)/((SQRT(POWER('1.20 Wine share of exp'!BW4,2)+POWER('1.30 Beer share of exp'!BW4,2)+POWER('1.37 Spirits share of exp'!BW4,2)))*(SQRT(POWER('1.20 Wine share of exp'!$B4,2)+POWER('1.30 Beer share of exp'!$B4,2)+POWER('1.37 Spirits share of exp'!$B4,2)))),"")</f>
        <v>0.89825061876044243</v>
      </c>
      <c r="BX4" s="84">
        <f>IFERROR(SUM('1.20 Wine share of exp'!BX4*'1.20 Wine share of exp'!$B4,'1.30 Beer share of exp'!BX4*'1.30 Beer share of exp'!$B4,'1.37 Spirits share of exp'!BX4*'1.37 Spirits share of exp'!$B4)/((SQRT(POWER('1.20 Wine share of exp'!BX4,2)+POWER('1.30 Beer share of exp'!BX4,2)+POWER('1.37 Spirits share of exp'!BX4,2)))*(SQRT(POWER('1.20 Wine share of exp'!$B4,2)+POWER('1.30 Beer share of exp'!$B4,2)+POWER('1.37 Spirits share of exp'!$B4,2)))),"")</f>
        <v>0.97080527107163039</v>
      </c>
      <c r="BY4" s="84">
        <f>IFERROR(SUM('1.20 Wine share of exp'!BY4*'1.20 Wine share of exp'!$B4,'1.30 Beer share of exp'!BY4*'1.30 Beer share of exp'!$B4,'1.37 Spirits share of exp'!BY4*'1.37 Spirits share of exp'!$B4)/((SQRT(POWER('1.20 Wine share of exp'!BY4,2)+POWER('1.30 Beer share of exp'!BY4,2)+POWER('1.37 Spirits share of exp'!BY4,2)))*(SQRT(POWER('1.20 Wine share of exp'!$B4,2)+POWER('1.30 Beer share of exp'!$B4,2)+POWER('1.37 Spirits share of exp'!$B4,2)))),"")</f>
        <v>0.74352018412958709</v>
      </c>
      <c r="BZ4" s="84">
        <f>IFERROR(SUM('1.20 Wine share of exp'!BZ4*'1.20 Wine share of exp'!$B4,'1.30 Beer share of exp'!BZ4*'1.30 Beer share of exp'!$B4,'1.37 Spirits share of exp'!BZ4*'1.37 Spirits share of exp'!$B4)/((SQRT(POWER('1.20 Wine share of exp'!BZ4,2)+POWER('1.30 Beer share of exp'!BZ4,2)+POWER('1.37 Spirits share of exp'!BZ4,2)))*(SQRT(POWER('1.20 Wine share of exp'!$B4,2)+POWER('1.30 Beer share of exp'!$B4,2)+POWER('1.37 Spirits share of exp'!$B4,2)))),"")</f>
        <v>0.98998203282999286</v>
      </c>
      <c r="CA4" s="84">
        <f>IFERROR(SUM('1.20 Wine share of exp'!CA4*'1.20 Wine share of exp'!$B4,'1.30 Beer share of exp'!CA4*'1.30 Beer share of exp'!$B4,'1.37 Spirits share of exp'!CA4*'1.37 Spirits share of exp'!$B4)/((SQRT(POWER('1.20 Wine share of exp'!CA4,2)+POWER('1.30 Beer share of exp'!CA4,2)+POWER('1.37 Spirits share of exp'!CA4,2)))*(SQRT(POWER('1.20 Wine share of exp'!$B4,2)+POWER('1.30 Beer share of exp'!$B4,2)+POWER('1.37 Spirits share of exp'!$B4,2)))),"")</f>
        <v>0.86945720598865561</v>
      </c>
      <c r="CB4" s="84">
        <f>IFERROR(SUM('1.20 Wine share of exp'!CB4*'1.20 Wine share of exp'!$B4,'1.30 Beer share of exp'!CB4*'1.30 Beer share of exp'!$B4,'1.37 Spirits share of exp'!CB4*'1.37 Spirits share of exp'!$B4)/((SQRT(POWER('1.20 Wine share of exp'!CB4,2)+POWER('1.30 Beer share of exp'!CB4,2)+POWER('1.37 Spirits share of exp'!CB4,2)))*(SQRT(POWER('1.20 Wine share of exp'!$B4,2)+POWER('1.30 Beer share of exp'!$B4,2)+POWER('1.37 Spirits share of exp'!$B4,2)))),"")</f>
        <v>0.95273698494365111</v>
      </c>
      <c r="CC4" s="84">
        <f>IFERROR(SUM('1.20 Wine share of exp'!CC4*'1.20 Wine share of exp'!$B4,'1.30 Beer share of exp'!CC4*'1.30 Beer share of exp'!$B4,'1.37 Spirits share of exp'!CC4*'1.37 Spirits share of exp'!$B4)/((SQRT(POWER('1.20 Wine share of exp'!CC4,2)+POWER('1.30 Beer share of exp'!CC4,2)+POWER('1.37 Spirits share of exp'!CC4,2)))*(SQRT(POWER('1.20 Wine share of exp'!$B4,2)+POWER('1.30 Beer share of exp'!$B4,2)+POWER('1.37 Spirits share of exp'!$B4,2)))),"")</f>
        <v>0.8479482808095713</v>
      </c>
      <c r="CD4" s="84">
        <f>IFERROR(SUM('1.20 Wine share of exp'!CD4*'1.20 Wine share of exp'!$B4,'1.30 Beer share of exp'!CD4*'1.30 Beer share of exp'!$B4,'1.37 Spirits share of exp'!CD4*'1.37 Spirits share of exp'!$B4)/((SQRT(POWER('1.20 Wine share of exp'!CD4,2)+POWER('1.30 Beer share of exp'!CD4,2)+POWER('1.37 Spirits share of exp'!CD4,2)))*(SQRT(POWER('1.20 Wine share of exp'!$B4,2)+POWER('1.30 Beer share of exp'!$B4,2)+POWER('1.37 Spirits share of exp'!$B4,2)))),"")</f>
        <v>0.98919803869239087</v>
      </c>
      <c r="CE4" s="84">
        <f>IFERROR(SUM('1.20 Wine share of exp'!CE4*'1.20 Wine share of exp'!$B4,'1.30 Beer share of exp'!CE4*'1.30 Beer share of exp'!$B4,'1.37 Spirits share of exp'!CE4*'1.37 Spirits share of exp'!$B4)/((SQRT(POWER('1.20 Wine share of exp'!CE4,2)+POWER('1.30 Beer share of exp'!CE4,2)+POWER('1.37 Spirits share of exp'!CE4,2)))*(SQRT(POWER('1.20 Wine share of exp'!$B4,2)+POWER('1.30 Beer share of exp'!$B4,2)+POWER('1.37 Spirits share of exp'!$B4,2)))),"")</f>
        <v>0.96679809739506417</v>
      </c>
      <c r="CF4" s="84">
        <f>IFERROR(SUM('1.20 Wine share of exp'!CF4*'1.20 Wine share of exp'!$B4,'1.30 Beer share of exp'!CF4*'1.30 Beer share of exp'!$B4,'1.37 Spirits share of exp'!CF4*'1.37 Spirits share of exp'!$B4)/((SQRT(POWER('1.20 Wine share of exp'!CF4,2)+POWER('1.30 Beer share of exp'!CF4,2)+POWER('1.37 Spirits share of exp'!CF4,2)))*(SQRT(POWER('1.20 Wine share of exp'!$B4,2)+POWER('1.30 Beer share of exp'!$B4,2)+POWER('1.37 Spirits share of exp'!$B4,2)))),"")</f>
        <v>0.80347439576337554</v>
      </c>
      <c r="CG4" s="84">
        <f>IFERROR(SUM('1.20 Wine share of exp'!CG4*'1.20 Wine share of exp'!$B4,'1.30 Beer share of exp'!CG4*'1.30 Beer share of exp'!$B4,'1.37 Spirits share of exp'!CG4*'1.37 Spirits share of exp'!$B4)/((SQRT(POWER('1.20 Wine share of exp'!CG4,2)+POWER('1.30 Beer share of exp'!CG4,2)+POWER('1.37 Spirits share of exp'!CG4,2)))*(SQRT(POWER('1.20 Wine share of exp'!$B4,2)+POWER('1.30 Beer share of exp'!$B4,2)+POWER('1.37 Spirits share of exp'!$B4,2)))),"")</f>
        <v>0.9963741081867391</v>
      </c>
      <c r="CH4" s="84">
        <f>IFERROR(SUM('1.20 Wine share of exp'!CH4*'1.20 Wine share of exp'!$B4,'1.30 Beer share of exp'!CH4*'1.30 Beer share of exp'!$B4,'1.37 Spirits share of exp'!CH4*'1.37 Spirits share of exp'!$B4)/((SQRT(POWER('1.20 Wine share of exp'!CH4,2)+POWER('1.30 Beer share of exp'!CH4,2)+POWER('1.37 Spirits share of exp'!CH4,2)))*(SQRT(POWER('1.20 Wine share of exp'!$B4,2)+POWER('1.30 Beer share of exp'!$B4,2)+POWER('1.37 Spirits share of exp'!$B4,2)))),"")</f>
        <v>0.96607553663446488</v>
      </c>
      <c r="CI4" s="84">
        <f>IFERROR(SUM('1.20 Wine share of exp'!CI4*'1.20 Wine share of exp'!$B4,'1.30 Beer share of exp'!CI4*'1.30 Beer share of exp'!$B4,'1.37 Spirits share of exp'!CI4*'1.37 Spirits share of exp'!$B4)/((SQRT(POWER('1.20 Wine share of exp'!CI4,2)+POWER('1.30 Beer share of exp'!CI4,2)+POWER('1.37 Spirits share of exp'!CI4,2)))*(SQRT(POWER('1.20 Wine share of exp'!$B4,2)+POWER('1.30 Beer share of exp'!$B4,2)+POWER('1.37 Spirits share of exp'!$B4,2)))),"")</f>
        <v>0.83672463510692507</v>
      </c>
      <c r="CJ4" s="84">
        <f>IFERROR(SUM('1.20 Wine share of exp'!CJ4*'1.20 Wine share of exp'!$B4,'1.30 Beer share of exp'!CJ4*'1.30 Beer share of exp'!$B4,'1.37 Spirits share of exp'!CJ4*'1.37 Spirits share of exp'!$B4)/((SQRT(POWER('1.20 Wine share of exp'!CJ4,2)+POWER('1.30 Beer share of exp'!CJ4,2)+POWER('1.37 Spirits share of exp'!CJ4,2)))*(SQRT(POWER('1.20 Wine share of exp'!$B4,2)+POWER('1.30 Beer share of exp'!$B4,2)+POWER('1.37 Spirits share of exp'!$B4,2)))),"")</f>
        <v>0.96941892504341909</v>
      </c>
      <c r="CK4" s="84">
        <f>IFERROR(SUM('1.20 Wine share of exp'!CK4*'1.20 Wine share of exp'!$B4,'1.30 Beer share of exp'!CK4*'1.30 Beer share of exp'!$B4,'1.37 Spirits share of exp'!CK4*'1.37 Spirits share of exp'!$B4)/((SQRT(POWER('1.20 Wine share of exp'!CK4,2)+POWER('1.30 Beer share of exp'!CK4,2)+POWER('1.37 Spirits share of exp'!CK4,2)))*(SQRT(POWER('1.20 Wine share of exp'!$B4,2)+POWER('1.30 Beer share of exp'!$B4,2)+POWER('1.37 Spirits share of exp'!$B4,2)))),"")</f>
        <v>0.97028701579679288</v>
      </c>
      <c r="CL4" s="84">
        <f>IFERROR(SUM('1.20 Wine share of exp'!CL4*'1.20 Wine share of exp'!$B4,'1.30 Beer share of exp'!CL4*'1.30 Beer share of exp'!$B4,'1.37 Spirits share of exp'!CL4*'1.37 Spirits share of exp'!$B4)/((SQRT(POWER('1.20 Wine share of exp'!CL4,2)+POWER('1.30 Beer share of exp'!CL4,2)+POWER('1.37 Spirits share of exp'!CL4,2)))*(SQRT(POWER('1.20 Wine share of exp'!$B4,2)+POWER('1.30 Beer share of exp'!$B4,2)+POWER('1.37 Spirits share of exp'!$B4,2)))),"")</f>
        <v>0.89467540257364264</v>
      </c>
      <c r="CM4" s="84">
        <f>IFERROR(SUM('1.20 Wine share of exp'!CM4*'1.20 Wine share of exp'!$B4,'1.30 Beer share of exp'!CM4*'1.30 Beer share of exp'!$B4,'1.37 Spirits share of exp'!CM4*'1.37 Spirits share of exp'!$B4)/((SQRT(POWER('1.20 Wine share of exp'!CM4,2)+POWER('1.30 Beer share of exp'!CM4,2)+POWER('1.37 Spirits share of exp'!CM4,2)))*(SQRT(POWER('1.20 Wine share of exp'!$B4,2)+POWER('1.30 Beer share of exp'!$B4,2)+POWER('1.37 Spirits share of exp'!$B4,2)))),"")</f>
        <v>0.97222634202031966</v>
      </c>
      <c r="CN4" s="84">
        <f>IFERROR(SUM('1.20 Wine share of exp'!CN4*'1.20 Wine share of exp'!$B4,'1.30 Beer share of exp'!CN4*'1.30 Beer share of exp'!$B4,'1.37 Spirits share of exp'!CN4*'1.37 Spirits share of exp'!$B4)/((SQRT(POWER('1.20 Wine share of exp'!CN4,2)+POWER('1.30 Beer share of exp'!CN4,2)+POWER('1.37 Spirits share of exp'!CN4,2)))*(SQRT(POWER('1.20 Wine share of exp'!$B4,2)+POWER('1.30 Beer share of exp'!$B4,2)+POWER('1.37 Spirits share of exp'!$B4,2)))),"")</f>
        <v>0.96079859094350162</v>
      </c>
      <c r="CO4" s="84">
        <f>IFERROR(SUM('1.20 Wine share of exp'!CO4*'1.20 Wine share of exp'!$B4,'1.30 Beer share of exp'!CO4*'1.30 Beer share of exp'!$B4,'1.37 Spirits share of exp'!CO4*'1.37 Spirits share of exp'!$B4)/((SQRT(POWER('1.20 Wine share of exp'!CO4,2)+POWER('1.30 Beer share of exp'!CO4,2)+POWER('1.37 Spirits share of exp'!CO4,2)))*(SQRT(POWER('1.20 Wine share of exp'!$B4,2)+POWER('1.30 Beer share of exp'!$B4,2)+POWER('1.37 Spirits share of exp'!$B4,2)))),"")</f>
        <v>0.87211949407861478</v>
      </c>
      <c r="CP4" s="84">
        <f>IFERROR(SUM('1.20 Wine share of exp'!CP4*'1.20 Wine share of exp'!$B4,'1.30 Beer share of exp'!CP4*'1.30 Beer share of exp'!$B4,'1.37 Spirits share of exp'!CP4*'1.37 Spirits share of exp'!$B4)/((SQRT(POWER('1.20 Wine share of exp'!CP4,2)+POWER('1.30 Beer share of exp'!CP4,2)+POWER('1.37 Spirits share of exp'!CP4,2)))*(SQRT(POWER('1.20 Wine share of exp'!$B4,2)+POWER('1.30 Beer share of exp'!$B4,2)+POWER('1.37 Spirits share of exp'!$B4,2)))),"")</f>
        <v>0.94902004654421968</v>
      </c>
    </row>
    <row r="5" spans="1:94" x14ac:dyDescent="0.25">
      <c r="A5" s="78" t="s">
        <v>26</v>
      </c>
      <c r="B5" s="84">
        <f>IFERROR(SUM('1.20 Wine share of exp'!B5*'1.20 Wine share of exp'!$B5,'1.30 Beer share of exp'!B5*'1.30 Beer share of exp'!$B5,'1.37 Spirits share of exp'!B5*'1.37 Spirits share of exp'!$B5)/((SQRT(POWER('1.20 Wine share of exp'!B5,2)+POWER('1.30 Beer share of exp'!B5,2)+POWER('1.37 Spirits share of exp'!B5,2)))*(SQRT(POWER('1.20 Wine share of exp'!$B5,2)+POWER('1.30 Beer share of exp'!$B5,2)+POWER('1.37 Spirits share of exp'!$B5,2)))),"")</f>
        <v>0.99999999999999989</v>
      </c>
      <c r="C5" s="84"/>
      <c r="D5" s="84"/>
      <c r="E5" s="84">
        <f>IFERROR(SUM('1.20 Wine share of exp'!E5*'1.20 Wine share of exp'!$B5,'1.30 Beer share of exp'!E5*'1.30 Beer share of exp'!$B5,'1.37 Spirits share of exp'!E5*'1.37 Spirits share of exp'!$B5)/((SQRT(POWER('1.20 Wine share of exp'!E5,2)+POWER('1.30 Beer share of exp'!E5,2)+POWER('1.37 Spirits share of exp'!E5,2)))*(SQRT(POWER('1.20 Wine share of exp'!$B5,2)+POWER('1.30 Beer share of exp'!$B5,2)+POWER('1.37 Spirits share of exp'!$B5,2)))),"")</f>
        <v>0.84453672565060967</v>
      </c>
      <c r="F5" s="84">
        <f>IFERROR(SUM('1.20 Wine share of exp'!F5*'1.20 Wine share of exp'!$B5,'1.30 Beer share of exp'!F5*'1.30 Beer share of exp'!$B5,'1.37 Spirits share of exp'!F5*'1.37 Spirits share of exp'!$B5)/((SQRT(POWER('1.20 Wine share of exp'!F5,2)+POWER('1.30 Beer share of exp'!F5,2)+POWER('1.37 Spirits share of exp'!F5,2)))*(SQRT(POWER('1.20 Wine share of exp'!$B5,2)+POWER('1.30 Beer share of exp'!$B5,2)+POWER('1.37 Spirits share of exp'!$B5,2)))),"")</f>
        <v>0.95382501272806397</v>
      </c>
      <c r="G5" s="84">
        <f>IFERROR(SUM('1.20 Wine share of exp'!G5*'1.20 Wine share of exp'!$B5,'1.30 Beer share of exp'!G5*'1.30 Beer share of exp'!$B5,'1.37 Spirits share of exp'!G5*'1.37 Spirits share of exp'!$B5)/((SQRT(POWER('1.20 Wine share of exp'!G5,2)+POWER('1.30 Beer share of exp'!G5,2)+POWER('1.37 Spirits share of exp'!G5,2)))*(SQRT(POWER('1.20 Wine share of exp'!$B5,2)+POWER('1.30 Beer share of exp'!$B5,2)+POWER('1.37 Spirits share of exp'!$B5,2)))),"")</f>
        <v>0.63433835266115324</v>
      </c>
      <c r="H5" s="84">
        <f>IFERROR(SUM('1.20 Wine share of exp'!H5*'1.20 Wine share of exp'!$B5,'1.30 Beer share of exp'!H5*'1.30 Beer share of exp'!$B5,'1.37 Spirits share of exp'!H5*'1.37 Spirits share of exp'!$B5)/((SQRT(POWER('1.20 Wine share of exp'!H5,2)+POWER('1.30 Beer share of exp'!H5,2)+POWER('1.37 Spirits share of exp'!H5,2)))*(SQRT(POWER('1.20 Wine share of exp'!$B5,2)+POWER('1.30 Beer share of exp'!$B5,2)+POWER('1.37 Spirits share of exp'!$B5,2)))),"")</f>
        <v>0.89535883904803659</v>
      </c>
      <c r="I5" s="84">
        <f>IFERROR(SUM('1.20 Wine share of exp'!I5*'1.20 Wine share of exp'!$B5,'1.30 Beer share of exp'!I5*'1.30 Beer share of exp'!$B5,'1.37 Spirits share of exp'!I5*'1.37 Spirits share of exp'!$B5)/((SQRT(POWER('1.20 Wine share of exp'!I5,2)+POWER('1.30 Beer share of exp'!I5,2)+POWER('1.37 Spirits share of exp'!I5,2)))*(SQRT(POWER('1.20 Wine share of exp'!$B5,2)+POWER('1.30 Beer share of exp'!$B5,2)+POWER('1.37 Spirits share of exp'!$B5,2)))),"")</f>
        <v>0.99155790011391298</v>
      </c>
      <c r="J5" s="84">
        <f>IFERROR(SUM('1.20 Wine share of exp'!J5*'1.20 Wine share of exp'!$B5,'1.30 Beer share of exp'!J5*'1.30 Beer share of exp'!$B5,'1.37 Spirits share of exp'!J5*'1.37 Spirits share of exp'!$B5)/((SQRT(POWER('1.20 Wine share of exp'!J5,2)+POWER('1.30 Beer share of exp'!J5,2)+POWER('1.37 Spirits share of exp'!J5,2)))*(SQRT(POWER('1.20 Wine share of exp'!$B5,2)+POWER('1.30 Beer share of exp'!$B5,2)+POWER('1.37 Spirits share of exp'!$B5,2)))),"")</f>
        <v>0.97901314278536489</v>
      </c>
      <c r="K5" s="84">
        <f>IFERROR(SUM('1.20 Wine share of exp'!K5*'1.20 Wine share of exp'!$B5,'1.30 Beer share of exp'!K5*'1.30 Beer share of exp'!$B5,'1.37 Spirits share of exp'!K5*'1.37 Spirits share of exp'!$B5)/((SQRT(POWER('1.20 Wine share of exp'!K5,2)+POWER('1.30 Beer share of exp'!K5,2)+POWER('1.37 Spirits share of exp'!K5,2)))*(SQRT(POWER('1.20 Wine share of exp'!$B5,2)+POWER('1.30 Beer share of exp'!$B5,2)+POWER('1.37 Spirits share of exp'!$B5,2)))),"")</f>
        <v>0.92771949667335096</v>
      </c>
      <c r="L5" s="84" t="str">
        <f>IFERROR(SUM('1.20 Wine share of exp'!L5*'1.20 Wine share of exp'!$B5,'1.30 Beer share of exp'!L5*'1.30 Beer share of exp'!$B5,'1.37 Spirits share of exp'!L5*'1.37 Spirits share of exp'!$B5)/((SQRT(POWER('1.20 Wine share of exp'!L5,2)+POWER('1.30 Beer share of exp'!L5,2)+POWER('1.37 Spirits share of exp'!L5,2)))*(SQRT(POWER('1.20 Wine share of exp'!$B5,2)+POWER('1.30 Beer share of exp'!$B5,2)+POWER('1.37 Spirits share of exp'!$B5,2)))),"")</f>
        <v/>
      </c>
      <c r="M5" s="84">
        <f>IFERROR(SUM('1.20 Wine share of exp'!M5*'1.20 Wine share of exp'!$B5,'1.30 Beer share of exp'!M5*'1.30 Beer share of exp'!$B5,'1.37 Spirits share of exp'!M5*'1.37 Spirits share of exp'!$B5)/((SQRT(POWER('1.20 Wine share of exp'!M5,2)+POWER('1.30 Beer share of exp'!M5,2)+POWER('1.37 Spirits share of exp'!M5,2)))*(SQRT(POWER('1.20 Wine share of exp'!$B5,2)+POWER('1.30 Beer share of exp'!$B5,2)+POWER('1.37 Spirits share of exp'!$B5,2)))),"")</f>
        <v>0.93976235456048918</v>
      </c>
      <c r="N5" s="84">
        <f>IFERROR(SUM('1.20 Wine share of exp'!N5*'1.20 Wine share of exp'!$B5,'1.30 Beer share of exp'!N5*'1.30 Beer share of exp'!$B5,'1.37 Spirits share of exp'!N5*'1.37 Spirits share of exp'!$B5)/((SQRT(POWER('1.20 Wine share of exp'!N5,2)+POWER('1.30 Beer share of exp'!N5,2)+POWER('1.37 Spirits share of exp'!N5,2)))*(SQRT(POWER('1.20 Wine share of exp'!$B5,2)+POWER('1.30 Beer share of exp'!$B5,2)+POWER('1.37 Spirits share of exp'!$B5,2)))),"")</f>
        <v>0.95865252223103858</v>
      </c>
      <c r="O5" s="84">
        <f>IFERROR(SUM('1.20 Wine share of exp'!O5*'1.20 Wine share of exp'!$B5,'1.30 Beer share of exp'!O5*'1.30 Beer share of exp'!$B5,'1.37 Spirits share of exp'!O5*'1.37 Spirits share of exp'!$B5)/((SQRT(POWER('1.20 Wine share of exp'!O5,2)+POWER('1.30 Beer share of exp'!O5,2)+POWER('1.37 Spirits share of exp'!O5,2)))*(SQRT(POWER('1.20 Wine share of exp'!$B5,2)+POWER('1.30 Beer share of exp'!$B5,2)+POWER('1.37 Spirits share of exp'!$B5,2)))),"")</f>
        <v>0.94729163448815124</v>
      </c>
      <c r="P5" s="84">
        <f>IFERROR(SUM('1.20 Wine share of exp'!P5*'1.20 Wine share of exp'!$B5,'1.30 Beer share of exp'!P5*'1.30 Beer share of exp'!$B5,'1.37 Spirits share of exp'!P5*'1.37 Spirits share of exp'!$B5)/((SQRT(POWER('1.20 Wine share of exp'!P5,2)+POWER('1.30 Beer share of exp'!P5,2)+POWER('1.37 Spirits share of exp'!P5,2)))*(SQRT(POWER('1.20 Wine share of exp'!$B5,2)+POWER('1.30 Beer share of exp'!$B5,2)+POWER('1.37 Spirits share of exp'!$B5,2)))),"")</f>
        <v>0.96067068346776474</v>
      </c>
      <c r="Q5" s="84">
        <f>IFERROR(SUM('1.20 Wine share of exp'!Q5*'1.20 Wine share of exp'!$B5,'1.30 Beer share of exp'!Q5*'1.30 Beer share of exp'!$B5,'1.37 Spirits share of exp'!Q5*'1.37 Spirits share of exp'!$B5)/((SQRT(POWER('1.20 Wine share of exp'!Q5,2)+POWER('1.30 Beer share of exp'!Q5,2)+POWER('1.37 Spirits share of exp'!Q5,2)))*(SQRT(POWER('1.20 Wine share of exp'!$B5,2)+POWER('1.30 Beer share of exp'!$B5,2)+POWER('1.37 Spirits share of exp'!$B5,2)))),"")</f>
        <v>0.92645886840392877</v>
      </c>
      <c r="R5" s="84">
        <f>IFERROR(SUM('1.20 Wine share of exp'!R5*'1.20 Wine share of exp'!$B5,'1.30 Beer share of exp'!R5*'1.30 Beer share of exp'!$B5,'1.37 Spirits share of exp'!R5*'1.37 Spirits share of exp'!$B5)/((SQRT(POWER('1.20 Wine share of exp'!R5,2)+POWER('1.30 Beer share of exp'!R5,2)+POWER('1.37 Spirits share of exp'!R5,2)))*(SQRT(POWER('1.20 Wine share of exp'!$B5,2)+POWER('1.30 Beer share of exp'!$B5,2)+POWER('1.37 Spirits share of exp'!$B5,2)))),"")</f>
        <v>0.64261991994977585</v>
      </c>
      <c r="S5" s="84">
        <f>IFERROR(SUM('1.20 Wine share of exp'!S5*'1.20 Wine share of exp'!$B5,'1.30 Beer share of exp'!S5*'1.30 Beer share of exp'!$B5,'1.37 Spirits share of exp'!S5*'1.37 Spirits share of exp'!$B5)/((SQRT(POWER('1.20 Wine share of exp'!S5,2)+POWER('1.30 Beer share of exp'!S5,2)+POWER('1.37 Spirits share of exp'!S5,2)))*(SQRT(POWER('1.20 Wine share of exp'!$B5,2)+POWER('1.30 Beer share of exp'!$B5,2)+POWER('1.37 Spirits share of exp'!$B5,2)))),"")</f>
        <v>0.82158551081841136</v>
      </c>
      <c r="T5" s="84">
        <f>IFERROR(SUM('1.20 Wine share of exp'!T5*'1.20 Wine share of exp'!$B5,'1.30 Beer share of exp'!T5*'1.30 Beer share of exp'!$B5,'1.37 Spirits share of exp'!T5*'1.37 Spirits share of exp'!$B5)/((SQRT(POWER('1.20 Wine share of exp'!T5,2)+POWER('1.30 Beer share of exp'!T5,2)+POWER('1.37 Spirits share of exp'!T5,2)))*(SQRT(POWER('1.20 Wine share of exp'!$B5,2)+POWER('1.30 Beer share of exp'!$B5,2)+POWER('1.37 Spirits share of exp'!$B5,2)))),"")</f>
        <v>0.95632075491417168</v>
      </c>
      <c r="U5" s="84">
        <f>IFERROR(SUM('1.20 Wine share of exp'!U5*'1.20 Wine share of exp'!$B5,'1.30 Beer share of exp'!U5*'1.30 Beer share of exp'!$B5,'1.37 Spirits share of exp'!U5*'1.37 Spirits share of exp'!$B5)/((SQRT(POWER('1.20 Wine share of exp'!U5,2)+POWER('1.30 Beer share of exp'!U5,2)+POWER('1.37 Spirits share of exp'!U5,2)))*(SQRT(POWER('1.20 Wine share of exp'!$B5,2)+POWER('1.30 Beer share of exp'!$B5,2)+POWER('1.37 Spirits share of exp'!$B5,2)))),"")</f>
        <v>0.95084121884895367</v>
      </c>
      <c r="V5" s="84">
        <f>IFERROR(SUM('1.20 Wine share of exp'!V5*'1.20 Wine share of exp'!$B5,'1.30 Beer share of exp'!V5*'1.30 Beer share of exp'!$B5,'1.37 Spirits share of exp'!V5*'1.37 Spirits share of exp'!$B5)/((SQRT(POWER('1.20 Wine share of exp'!V5,2)+POWER('1.30 Beer share of exp'!V5,2)+POWER('1.37 Spirits share of exp'!V5,2)))*(SQRT(POWER('1.20 Wine share of exp'!$B5,2)+POWER('1.30 Beer share of exp'!$B5,2)+POWER('1.37 Spirits share of exp'!$B5,2)))),"")</f>
        <v>0.97404124640409429</v>
      </c>
      <c r="W5" s="84">
        <f>IFERROR(SUM('1.20 Wine share of exp'!W5*'1.20 Wine share of exp'!$B5,'1.30 Beer share of exp'!W5*'1.30 Beer share of exp'!$B5,'1.37 Spirits share of exp'!W5*'1.37 Spirits share of exp'!$B5)/((SQRT(POWER('1.20 Wine share of exp'!W5,2)+POWER('1.30 Beer share of exp'!W5,2)+POWER('1.37 Spirits share of exp'!W5,2)))*(SQRT(POWER('1.20 Wine share of exp'!$B5,2)+POWER('1.30 Beer share of exp'!$B5,2)+POWER('1.37 Spirits share of exp'!$B5,2)))),"")</f>
        <v>0.9897176459945628</v>
      </c>
      <c r="X5" s="84">
        <f>IFERROR(SUM('1.20 Wine share of exp'!X5*'1.20 Wine share of exp'!$B5,'1.30 Beer share of exp'!X5*'1.30 Beer share of exp'!$B5,'1.37 Spirits share of exp'!X5*'1.37 Spirits share of exp'!$B5)/((SQRT(POWER('1.20 Wine share of exp'!X5,2)+POWER('1.30 Beer share of exp'!X5,2)+POWER('1.37 Spirits share of exp'!X5,2)))*(SQRT(POWER('1.20 Wine share of exp'!$B5,2)+POWER('1.30 Beer share of exp'!$B5,2)+POWER('1.37 Spirits share of exp'!$B5,2)))),"")</f>
        <v>0.80891081605157988</v>
      </c>
      <c r="Y5" s="84">
        <f>IFERROR(SUM('1.20 Wine share of exp'!Y5*'1.20 Wine share of exp'!$B5,'1.30 Beer share of exp'!Y5*'1.30 Beer share of exp'!$B5,'1.37 Spirits share of exp'!Y5*'1.37 Spirits share of exp'!$B5)/((SQRT(POWER('1.20 Wine share of exp'!Y5,2)+POWER('1.30 Beer share of exp'!Y5,2)+POWER('1.37 Spirits share of exp'!Y5,2)))*(SQRT(POWER('1.20 Wine share of exp'!$B5,2)+POWER('1.30 Beer share of exp'!$B5,2)+POWER('1.37 Spirits share of exp'!$B5,2)))),"")</f>
        <v>0.97277757290667111</v>
      </c>
      <c r="Z5" s="84">
        <f>IFERROR(SUM('1.20 Wine share of exp'!Z5*'1.20 Wine share of exp'!$B5,'1.30 Beer share of exp'!Z5*'1.30 Beer share of exp'!$B5,'1.37 Spirits share of exp'!Z5*'1.37 Spirits share of exp'!$B5)/((SQRT(POWER('1.20 Wine share of exp'!Z5,2)+POWER('1.30 Beer share of exp'!Z5,2)+POWER('1.37 Spirits share of exp'!Z5,2)))*(SQRT(POWER('1.20 Wine share of exp'!$B5,2)+POWER('1.30 Beer share of exp'!$B5,2)+POWER('1.37 Spirits share of exp'!$B5,2)))),"")</f>
        <v>0.97859162171539182</v>
      </c>
      <c r="AA5" s="84">
        <f>IFERROR(SUM('1.20 Wine share of exp'!AA5*'1.20 Wine share of exp'!$B5,'1.30 Beer share of exp'!AA5*'1.30 Beer share of exp'!$B5,'1.37 Spirits share of exp'!AA5*'1.37 Spirits share of exp'!$B5)/((SQRT(POWER('1.20 Wine share of exp'!AA5,2)+POWER('1.30 Beer share of exp'!AA5,2)+POWER('1.37 Spirits share of exp'!AA5,2)))*(SQRT(POWER('1.20 Wine share of exp'!$B5,2)+POWER('1.30 Beer share of exp'!$B5,2)+POWER('1.37 Spirits share of exp'!$B5,2)))),"")</f>
        <v>0.8788128140754814</v>
      </c>
      <c r="AB5" s="84">
        <f>IFERROR(SUM('1.20 Wine share of exp'!AB5*'1.20 Wine share of exp'!$B5,'1.30 Beer share of exp'!AB5*'1.30 Beer share of exp'!$B5,'1.37 Spirits share of exp'!AB5*'1.37 Spirits share of exp'!$B5)/((SQRT(POWER('1.20 Wine share of exp'!AB5,2)+POWER('1.30 Beer share of exp'!AB5,2)+POWER('1.37 Spirits share of exp'!AB5,2)))*(SQRT(POWER('1.20 Wine share of exp'!$B5,2)+POWER('1.30 Beer share of exp'!$B5,2)+POWER('1.37 Spirits share of exp'!$B5,2)))),"")</f>
        <v>0.98587578417231625</v>
      </c>
      <c r="AC5" s="84">
        <f>IFERROR(SUM('1.20 Wine share of exp'!AC5*'1.20 Wine share of exp'!$B5,'1.30 Beer share of exp'!AC5*'1.30 Beer share of exp'!$B5,'1.37 Spirits share of exp'!AC5*'1.37 Spirits share of exp'!$B5)/((SQRT(POWER('1.20 Wine share of exp'!AC5,2)+POWER('1.30 Beer share of exp'!AC5,2)+POWER('1.37 Spirits share of exp'!AC5,2)))*(SQRT(POWER('1.20 Wine share of exp'!$B5,2)+POWER('1.30 Beer share of exp'!$B5,2)+POWER('1.37 Spirits share of exp'!$B5,2)))),"")</f>
        <v>0.80413753154033629</v>
      </c>
      <c r="AD5" s="84">
        <f>IFERROR(SUM('1.20 Wine share of exp'!AD5*'1.20 Wine share of exp'!$B5,'1.30 Beer share of exp'!AD5*'1.30 Beer share of exp'!$B5,'1.37 Spirits share of exp'!AD5*'1.37 Spirits share of exp'!$B5)/((SQRT(POWER('1.20 Wine share of exp'!AD5,2)+POWER('1.30 Beer share of exp'!AD5,2)+POWER('1.37 Spirits share of exp'!AD5,2)))*(SQRT(POWER('1.20 Wine share of exp'!$B5,2)+POWER('1.30 Beer share of exp'!$B5,2)+POWER('1.37 Spirits share of exp'!$B5,2)))),"")</f>
        <v>0.73523422170278507</v>
      </c>
      <c r="AE5" s="84">
        <f>IFERROR(SUM('1.20 Wine share of exp'!AE5*'1.20 Wine share of exp'!$B5,'1.30 Beer share of exp'!AE5*'1.30 Beer share of exp'!$B5,'1.37 Spirits share of exp'!AE5*'1.37 Spirits share of exp'!$B5)/((SQRT(POWER('1.20 Wine share of exp'!AE5,2)+POWER('1.30 Beer share of exp'!AE5,2)+POWER('1.37 Spirits share of exp'!AE5,2)))*(SQRT(POWER('1.20 Wine share of exp'!$B5,2)+POWER('1.30 Beer share of exp'!$B5,2)+POWER('1.37 Spirits share of exp'!$B5,2)))),"")</f>
        <v>0.99423595219869099</v>
      </c>
      <c r="AF5" s="84">
        <f>IFERROR(SUM('1.20 Wine share of exp'!AF5*'1.20 Wine share of exp'!$B5,'1.30 Beer share of exp'!AF5*'1.30 Beer share of exp'!$B5,'1.37 Spirits share of exp'!AF5*'1.37 Spirits share of exp'!$B5)/((SQRT(POWER('1.20 Wine share of exp'!AF5,2)+POWER('1.30 Beer share of exp'!AF5,2)+POWER('1.37 Spirits share of exp'!AF5,2)))*(SQRT(POWER('1.20 Wine share of exp'!$B5,2)+POWER('1.30 Beer share of exp'!$B5,2)+POWER('1.37 Spirits share of exp'!$B5,2)))),"")</f>
        <v>0.86761860481397046</v>
      </c>
      <c r="AG5" s="84">
        <f>IFERROR(SUM('1.20 Wine share of exp'!AG5*'1.20 Wine share of exp'!$B5,'1.30 Beer share of exp'!AG5*'1.30 Beer share of exp'!$B5,'1.37 Spirits share of exp'!AG5*'1.37 Spirits share of exp'!$B5)/((SQRT(POWER('1.20 Wine share of exp'!AG5,2)+POWER('1.30 Beer share of exp'!AG5,2)+POWER('1.37 Spirits share of exp'!AG5,2)))*(SQRT(POWER('1.20 Wine share of exp'!$B5,2)+POWER('1.30 Beer share of exp'!$B5,2)+POWER('1.37 Spirits share of exp'!$B5,2)))),"")</f>
        <v>0.9832298820545331</v>
      </c>
      <c r="AH5" s="84">
        <f>IFERROR(SUM('1.20 Wine share of exp'!AH5*'1.20 Wine share of exp'!$B5,'1.30 Beer share of exp'!AH5*'1.30 Beer share of exp'!$B5,'1.37 Spirits share of exp'!AH5*'1.37 Spirits share of exp'!$B5)/((SQRT(POWER('1.20 Wine share of exp'!AH5,2)+POWER('1.30 Beer share of exp'!AH5,2)+POWER('1.37 Spirits share of exp'!AH5,2)))*(SQRT(POWER('1.20 Wine share of exp'!$B5,2)+POWER('1.30 Beer share of exp'!$B5,2)+POWER('1.37 Spirits share of exp'!$B5,2)))),"")</f>
        <v>0.7732308856901452</v>
      </c>
      <c r="AI5" s="84">
        <f>IFERROR(SUM('1.20 Wine share of exp'!AI5*'1.20 Wine share of exp'!$B5,'1.30 Beer share of exp'!AI5*'1.30 Beer share of exp'!$B5,'1.37 Spirits share of exp'!AI5*'1.37 Spirits share of exp'!$B5)/((SQRT(POWER('1.20 Wine share of exp'!AI5,2)+POWER('1.30 Beer share of exp'!AI5,2)+POWER('1.37 Spirits share of exp'!AI5,2)))*(SQRT(POWER('1.20 Wine share of exp'!$B5,2)+POWER('1.30 Beer share of exp'!$B5,2)+POWER('1.37 Spirits share of exp'!$B5,2)))),"")</f>
        <v>0.95882955831649608</v>
      </c>
      <c r="AJ5" s="84">
        <f>IFERROR(SUM('1.20 Wine share of exp'!AJ5*'1.20 Wine share of exp'!$B5,'1.30 Beer share of exp'!AJ5*'1.30 Beer share of exp'!$B5,'1.37 Spirits share of exp'!AJ5*'1.37 Spirits share of exp'!$B5)/((SQRT(POWER('1.20 Wine share of exp'!AJ5,2)+POWER('1.30 Beer share of exp'!AJ5,2)+POWER('1.37 Spirits share of exp'!AJ5,2)))*(SQRT(POWER('1.20 Wine share of exp'!$B5,2)+POWER('1.30 Beer share of exp'!$B5,2)+POWER('1.37 Spirits share of exp'!$B5,2)))),"")</f>
        <v>0.96246318582410029</v>
      </c>
      <c r="AK5" s="84">
        <f>IFERROR(SUM('1.20 Wine share of exp'!AK5*'1.20 Wine share of exp'!$B5,'1.30 Beer share of exp'!AK5*'1.30 Beer share of exp'!$B5,'1.37 Spirits share of exp'!AK5*'1.37 Spirits share of exp'!$B5)/((SQRT(POWER('1.20 Wine share of exp'!AK5,2)+POWER('1.30 Beer share of exp'!AK5,2)+POWER('1.37 Spirits share of exp'!AK5,2)))*(SQRT(POWER('1.20 Wine share of exp'!$B5,2)+POWER('1.30 Beer share of exp'!$B5,2)+POWER('1.37 Spirits share of exp'!$B5,2)))),"")</f>
        <v>0.94388159629778523</v>
      </c>
      <c r="AL5" s="84">
        <f>IFERROR(SUM('1.20 Wine share of exp'!AL5*'1.20 Wine share of exp'!$B5,'1.30 Beer share of exp'!AL5*'1.30 Beer share of exp'!$B5,'1.37 Spirits share of exp'!AL5*'1.37 Spirits share of exp'!$B5)/((SQRT(POWER('1.20 Wine share of exp'!AL5,2)+POWER('1.30 Beer share of exp'!AL5,2)+POWER('1.37 Spirits share of exp'!AL5,2)))*(SQRT(POWER('1.20 Wine share of exp'!$B5,2)+POWER('1.30 Beer share of exp'!$B5,2)+POWER('1.37 Spirits share of exp'!$B5,2)))),"")</f>
        <v>0.98554420113454655</v>
      </c>
      <c r="AM5" s="84">
        <f>IFERROR(SUM('1.20 Wine share of exp'!AM5*'1.20 Wine share of exp'!$B5,'1.30 Beer share of exp'!AM5*'1.30 Beer share of exp'!$B5,'1.37 Spirits share of exp'!AM5*'1.37 Spirits share of exp'!$B5)/((SQRT(POWER('1.20 Wine share of exp'!AM5,2)+POWER('1.30 Beer share of exp'!AM5,2)+POWER('1.37 Spirits share of exp'!AM5,2)))*(SQRT(POWER('1.20 Wine share of exp'!$B5,2)+POWER('1.30 Beer share of exp'!$B5,2)+POWER('1.37 Spirits share of exp'!$B5,2)))),"")</f>
        <v>0.98284662143802559</v>
      </c>
      <c r="AN5" s="84">
        <f>IFERROR(SUM('1.20 Wine share of exp'!AN5*'1.20 Wine share of exp'!$B5,'1.30 Beer share of exp'!AN5*'1.30 Beer share of exp'!$B5,'1.37 Spirits share of exp'!AN5*'1.37 Spirits share of exp'!$B5)/((SQRT(POWER('1.20 Wine share of exp'!AN5,2)+POWER('1.30 Beer share of exp'!AN5,2)+POWER('1.37 Spirits share of exp'!AN5,2)))*(SQRT(POWER('1.20 Wine share of exp'!$B5,2)+POWER('1.30 Beer share of exp'!$B5,2)+POWER('1.37 Spirits share of exp'!$B5,2)))),"")</f>
        <v>0.75625135179458014</v>
      </c>
      <c r="AO5" s="84">
        <f>IFERROR(SUM('1.20 Wine share of exp'!AO5*'1.20 Wine share of exp'!$B5,'1.30 Beer share of exp'!AO5*'1.30 Beer share of exp'!$B5,'1.37 Spirits share of exp'!AO5*'1.37 Spirits share of exp'!$B5)/((SQRT(POWER('1.20 Wine share of exp'!AO5,2)+POWER('1.30 Beer share of exp'!AO5,2)+POWER('1.37 Spirits share of exp'!AO5,2)))*(SQRT(POWER('1.20 Wine share of exp'!$B5,2)+POWER('1.30 Beer share of exp'!$B5,2)+POWER('1.37 Spirits share of exp'!$B5,2)))),"")</f>
        <v>0.98896587781604983</v>
      </c>
      <c r="AP5" s="84">
        <f>IFERROR(SUM('1.20 Wine share of exp'!AP5*'1.20 Wine share of exp'!$B5,'1.30 Beer share of exp'!AP5*'1.30 Beer share of exp'!$B5,'1.37 Spirits share of exp'!AP5*'1.37 Spirits share of exp'!$B5)/((SQRT(POWER('1.20 Wine share of exp'!AP5,2)+POWER('1.30 Beer share of exp'!AP5,2)+POWER('1.37 Spirits share of exp'!AP5,2)))*(SQRT(POWER('1.20 Wine share of exp'!$B5,2)+POWER('1.30 Beer share of exp'!$B5,2)+POWER('1.37 Spirits share of exp'!$B5,2)))),"")</f>
        <v>0.9572885370052443</v>
      </c>
      <c r="AQ5" s="84">
        <f>IFERROR(SUM('1.20 Wine share of exp'!AQ5*'1.20 Wine share of exp'!$B5,'1.30 Beer share of exp'!AQ5*'1.30 Beer share of exp'!$B5,'1.37 Spirits share of exp'!AQ5*'1.37 Spirits share of exp'!$B5)/((SQRT(POWER('1.20 Wine share of exp'!AQ5,2)+POWER('1.30 Beer share of exp'!AQ5,2)+POWER('1.37 Spirits share of exp'!AQ5,2)))*(SQRT(POWER('1.20 Wine share of exp'!$B5,2)+POWER('1.30 Beer share of exp'!$B5,2)+POWER('1.37 Spirits share of exp'!$B5,2)))),"")</f>
        <v>0.89233951236561249</v>
      </c>
      <c r="AR5" s="84">
        <f>IFERROR(SUM('1.20 Wine share of exp'!AR5*'1.20 Wine share of exp'!$B5,'1.30 Beer share of exp'!AR5*'1.30 Beer share of exp'!$B5,'1.37 Spirits share of exp'!AR5*'1.37 Spirits share of exp'!$B5)/((SQRT(POWER('1.20 Wine share of exp'!AR5,2)+POWER('1.30 Beer share of exp'!AR5,2)+POWER('1.37 Spirits share of exp'!AR5,2)))*(SQRT(POWER('1.20 Wine share of exp'!$B5,2)+POWER('1.30 Beer share of exp'!$B5,2)+POWER('1.37 Spirits share of exp'!$B5,2)))),"")</f>
        <v>0.83266083233550736</v>
      </c>
      <c r="AS5" s="84">
        <f>IFERROR(SUM('1.20 Wine share of exp'!AS5*'1.20 Wine share of exp'!$B5,'1.30 Beer share of exp'!AS5*'1.30 Beer share of exp'!$B5,'1.37 Spirits share of exp'!AS5*'1.37 Spirits share of exp'!$B5)/((SQRT(POWER('1.20 Wine share of exp'!AS5,2)+POWER('1.30 Beer share of exp'!AS5,2)+POWER('1.37 Spirits share of exp'!AS5,2)))*(SQRT(POWER('1.20 Wine share of exp'!$B5,2)+POWER('1.30 Beer share of exp'!$B5,2)+POWER('1.37 Spirits share of exp'!$B5,2)))),"")</f>
        <v>0.96778055395564111</v>
      </c>
      <c r="AT5" s="84">
        <f>IFERROR(SUM('1.20 Wine share of exp'!AT5*'1.20 Wine share of exp'!$B5,'1.30 Beer share of exp'!AT5*'1.30 Beer share of exp'!$B5,'1.37 Spirits share of exp'!AT5*'1.37 Spirits share of exp'!$B5)/((SQRT(POWER('1.20 Wine share of exp'!AT5,2)+POWER('1.30 Beer share of exp'!AT5,2)+POWER('1.37 Spirits share of exp'!AT5,2)))*(SQRT(POWER('1.20 Wine share of exp'!$B5,2)+POWER('1.30 Beer share of exp'!$B5,2)+POWER('1.37 Spirits share of exp'!$B5,2)))),"")</f>
        <v>0.9827421406891983</v>
      </c>
      <c r="AU5" s="84">
        <f>IFERROR(SUM('1.20 Wine share of exp'!AU5*'1.20 Wine share of exp'!$B5,'1.30 Beer share of exp'!AU5*'1.30 Beer share of exp'!$B5,'1.37 Spirits share of exp'!AU5*'1.37 Spirits share of exp'!$B5)/((SQRT(POWER('1.20 Wine share of exp'!AU5,2)+POWER('1.30 Beer share of exp'!AU5,2)+POWER('1.37 Spirits share of exp'!AU5,2)))*(SQRT(POWER('1.20 Wine share of exp'!$B5,2)+POWER('1.30 Beer share of exp'!$B5,2)+POWER('1.37 Spirits share of exp'!$B5,2)))),"")</f>
        <v>0.92615693060475812</v>
      </c>
      <c r="AV5" s="84">
        <f>IFERROR(SUM('1.20 Wine share of exp'!AV5*'1.20 Wine share of exp'!$B5,'1.30 Beer share of exp'!AV5*'1.30 Beer share of exp'!$B5,'1.37 Spirits share of exp'!AV5*'1.37 Spirits share of exp'!$B5)/((SQRT(POWER('1.20 Wine share of exp'!AV5,2)+POWER('1.30 Beer share of exp'!AV5,2)+POWER('1.37 Spirits share of exp'!AV5,2)))*(SQRT(POWER('1.20 Wine share of exp'!$B5,2)+POWER('1.30 Beer share of exp'!$B5,2)+POWER('1.37 Spirits share of exp'!$B5,2)))),"")</f>
        <v>0.93763748680105441</v>
      </c>
      <c r="AW5" s="84">
        <f>IFERROR(SUM('1.20 Wine share of exp'!AW5*'1.20 Wine share of exp'!$B5,'1.30 Beer share of exp'!AW5*'1.30 Beer share of exp'!$B5,'1.37 Spirits share of exp'!AW5*'1.37 Spirits share of exp'!$B5)/((SQRT(POWER('1.20 Wine share of exp'!AW5,2)+POWER('1.30 Beer share of exp'!AW5,2)+POWER('1.37 Spirits share of exp'!AW5,2)))*(SQRT(POWER('1.20 Wine share of exp'!$B5,2)+POWER('1.30 Beer share of exp'!$B5,2)+POWER('1.37 Spirits share of exp'!$B5,2)))),"")</f>
        <v>0.93543010833782736</v>
      </c>
      <c r="AX5" s="84">
        <f>IFERROR(SUM('1.20 Wine share of exp'!AX5*'1.20 Wine share of exp'!$B5,'1.30 Beer share of exp'!AX5*'1.30 Beer share of exp'!$B5,'1.37 Spirits share of exp'!AX5*'1.37 Spirits share of exp'!$B5)/((SQRT(POWER('1.20 Wine share of exp'!AX5,2)+POWER('1.30 Beer share of exp'!AX5,2)+POWER('1.37 Spirits share of exp'!AX5,2)))*(SQRT(POWER('1.20 Wine share of exp'!$B5,2)+POWER('1.30 Beer share of exp'!$B5,2)+POWER('1.37 Spirits share of exp'!$B5,2)))),"")</f>
        <v>0.95280990419844169</v>
      </c>
      <c r="AY5" s="84">
        <f>IFERROR(SUM('1.20 Wine share of exp'!AY5*'1.20 Wine share of exp'!$B5,'1.30 Beer share of exp'!AY5*'1.30 Beer share of exp'!$B5,'1.37 Spirits share of exp'!AY5*'1.37 Spirits share of exp'!$B5)/((SQRT(POWER('1.20 Wine share of exp'!AY5,2)+POWER('1.30 Beer share of exp'!AY5,2)+POWER('1.37 Spirits share of exp'!AY5,2)))*(SQRT(POWER('1.20 Wine share of exp'!$B5,2)+POWER('1.30 Beer share of exp'!$B5,2)+POWER('1.37 Spirits share of exp'!$B5,2)))),"")</f>
        <v>0.92416852288327545</v>
      </c>
      <c r="AZ5" s="84">
        <f>IFERROR(SUM('1.20 Wine share of exp'!AZ5*'1.20 Wine share of exp'!$B5,'1.30 Beer share of exp'!AZ5*'1.30 Beer share of exp'!$B5,'1.37 Spirits share of exp'!AZ5*'1.37 Spirits share of exp'!$B5)/((SQRT(POWER('1.20 Wine share of exp'!AZ5,2)+POWER('1.30 Beer share of exp'!AZ5,2)+POWER('1.37 Spirits share of exp'!AZ5,2)))*(SQRT(POWER('1.20 Wine share of exp'!$B5,2)+POWER('1.30 Beer share of exp'!$B5,2)+POWER('1.37 Spirits share of exp'!$B5,2)))),"")</f>
        <v>0.92404284033508499</v>
      </c>
      <c r="BA5" s="84">
        <f>IFERROR(SUM('1.20 Wine share of exp'!BA5*'1.20 Wine share of exp'!$B5,'1.30 Beer share of exp'!BA5*'1.30 Beer share of exp'!$B5,'1.37 Spirits share of exp'!BA5*'1.37 Spirits share of exp'!$B5)/((SQRT(POWER('1.20 Wine share of exp'!BA5,2)+POWER('1.30 Beer share of exp'!BA5,2)+POWER('1.37 Spirits share of exp'!BA5,2)))*(SQRT(POWER('1.20 Wine share of exp'!$B5,2)+POWER('1.30 Beer share of exp'!$B5,2)+POWER('1.37 Spirits share of exp'!$B5,2)))),"")</f>
        <v>0.86091778412933162</v>
      </c>
      <c r="BB5" s="84">
        <f>IFERROR(SUM('1.20 Wine share of exp'!BB5*'1.20 Wine share of exp'!$B5,'1.30 Beer share of exp'!BB5*'1.30 Beer share of exp'!$B5,'1.37 Spirits share of exp'!BB5*'1.37 Spirits share of exp'!$B5)/((SQRT(POWER('1.20 Wine share of exp'!BB5,2)+POWER('1.30 Beer share of exp'!BB5,2)+POWER('1.37 Spirits share of exp'!BB5,2)))*(SQRT(POWER('1.20 Wine share of exp'!$B5,2)+POWER('1.30 Beer share of exp'!$B5,2)+POWER('1.37 Spirits share of exp'!$B5,2)))),"")</f>
        <v>0.64423857620131442</v>
      </c>
      <c r="BC5" s="84">
        <f>IFERROR(SUM('1.20 Wine share of exp'!BC5*'1.20 Wine share of exp'!$B5,'1.30 Beer share of exp'!BC5*'1.30 Beer share of exp'!$B5,'1.37 Spirits share of exp'!BC5*'1.37 Spirits share of exp'!$B5)/((SQRT(POWER('1.20 Wine share of exp'!BC5,2)+POWER('1.30 Beer share of exp'!BC5,2)+POWER('1.37 Spirits share of exp'!BC5,2)))*(SQRT(POWER('1.20 Wine share of exp'!$B5,2)+POWER('1.30 Beer share of exp'!$B5,2)+POWER('1.37 Spirits share of exp'!$B5,2)))),"")</f>
        <v>0.83869026680960301</v>
      </c>
      <c r="BD5" s="84">
        <f>IFERROR(SUM('1.20 Wine share of exp'!BD5*'1.20 Wine share of exp'!$B5,'1.30 Beer share of exp'!BD5*'1.30 Beer share of exp'!$B5,'1.37 Spirits share of exp'!BD5*'1.37 Spirits share of exp'!$B5)/((SQRT(POWER('1.20 Wine share of exp'!BD5,2)+POWER('1.30 Beer share of exp'!BD5,2)+POWER('1.37 Spirits share of exp'!BD5,2)))*(SQRT(POWER('1.20 Wine share of exp'!$B5,2)+POWER('1.30 Beer share of exp'!$B5,2)+POWER('1.37 Spirits share of exp'!$B5,2)))),"")</f>
        <v>0.95552243595715924</v>
      </c>
      <c r="BE5" s="84">
        <f>IFERROR(SUM('1.20 Wine share of exp'!BE5*'1.20 Wine share of exp'!$B5,'1.30 Beer share of exp'!BE5*'1.30 Beer share of exp'!$B5,'1.37 Spirits share of exp'!BE5*'1.37 Spirits share of exp'!$B5)/((SQRT(POWER('1.20 Wine share of exp'!BE5,2)+POWER('1.30 Beer share of exp'!BE5,2)+POWER('1.37 Spirits share of exp'!BE5,2)))*(SQRT(POWER('1.20 Wine share of exp'!$B5,2)+POWER('1.30 Beer share of exp'!$B5,2)+POWER('1.37 Spirits share of exp'!$B5,2)))),"")</f>
        <v>0.72986983954334217</v>
      </c>
      <c r="BF5" s="84">
        <f>IFERROR(SUM('1.20 Wine share of exp'!BF5*'1.20 Wine share of exp'!$B5,'1.30 Beer share of exp'!BF5*'1.30 Beer share of exp'!$B5,'1.37 Spirits share of exp'!BF5*'1.37 Spirits share of exp'!$B5)/((SQRT(POWER('1.20 Wine share of exp'!BF5,2)+POWER('1.30 Beer share of exp'!BF5,2)+POWER('1.37 Spirits share of exp'!BF5,2)))*(SQRT(POWER('1.20 Wine share of exp'!$B5,2)+POWER('1.30 Beer share of exp'!$B5,2)+POWER('1.37 Spirits share of exp'!$B5,2)))),"")</f>
        <v>0.79873903879085295</v>
      </c>
      <c r="BG5" s="84">
        <f>IFERROR(SUM('1.20 Wine share of exp'!BG5*'1.20 Wine share of exp'!$B5,'1.30 Beer share of exp'!BG5*'1.30 Beer share of exp'!$B5,'1.37 Spirits share of exp'!BG5*'1.37 Spirits share of exp'!$B5)/((SQRT(POWER('1.20 Wine share of exp'!BG5,2)+POWER('1.30 Beer share of exp'!BG5,2)+POWER('1.37 Spirits share of exp'!BG5,2)))*(SQRT(POWER('1.20 Wine share of exp'!$B5,2)+POWER('1.30 Beer share of exp'!$B5,2)+POWER('1.37 Spirits share of exp'!$B5,2)))),"")</f>
        <v>0.95058388838397589</v>
      </c>
      <c r="BH5" s="84" t="str">
        <f>IFERROR(SUM('1.20 Wine share of exp'!BH5*'1.20 Wine share of exp'!$B5,'1.30 Beer share of exp'!BH5*'1.30 Beer share of exp'!$B5,'1.37 Spirits share of exp'!BH5*'1.37 Spirits share of exp'!$B5)/((SQRT(POWER('1.20 Wine share of exp'!BH5,2)+POWER('1.30 Beer share of exp'!BH5,2)+POWER('1.37 Spirits share of exp'!BH5,2)))*(SQRT(POWER('1.20 Wine share of exp'!$B5,2)+POWER('1.30 Beer share of exp'!$B5,2)+POWER('1.37 Spirits share of exp'!$B5,2)))),"")</f>
        <v/>
      </c>
      <c r="BI5" s="84">
        <f>IFERROR(SUM('1.20 Wine share of exp'!BI5*'1.20 Wine share of exp'!$B5,'1.30 Beer share of exp'!BI5*'1.30 Beer share of exp'!$B5,'1.37 Spirits share of exp'!BI5*'1.37 Spirits share of exp'!$B5)/((SQRT(POWER('1.20 Wine share of exp'!BI5,2)+POWER('1.30 Beer share of exp'!BI5,2)+POWER('1.37 Spirits share of exp'!BI5,2)))*(SQRT(POWER('1.20 Wine share of exp'!$B5,2)+POWER('1.30 Beer share of exp'!$B5,2)+POWER('1.37 Spirits share of exp'!$B5,2)))),"")</f>
        <v>0.98422086990749835</v>
      </c>
      <c r="BJ5" s="84">
        <f>IFERROR(SUM('1.20 Wine share of exp'!BJ5*'1.20 Wine share of exp'!$B5,'1.30 Beer share of exp'!BJ5*'1.30 Beer share of exp'!$B5,'1.37 Spirits share of exp'!BJ5*'1.37 Spirits share of exp'!$B5)/((SQRT(POWER('1.20 Wine share of exp'!BJ5,2)+POWER('1.30 Beer share of exp'!BJ5,2)+POWER('1.37 Spirits share of exp'!BJ5,2)))*(SQRT(POWER('1.20 Wine share of exp'!$B5,2)+POWER('1.30 Beer share of exp'!$B5,2)+POWER('1.37 Spirits share of exp'!$B5,2)))),"")</f>
        <v>0.86109000834999316</v>
      </c>
      <c r="BK5" s="84">
        <f>IFERROR(SUM('1.20 Wine share of exp'!BK5*'1.20 Wine share of exp'!$B5,'1.30 Beer share of exp'!BK5*'1.30 Beer share of exp'!$B5,'1.37 Spirits share of exp'!BK5*'1.37 Spirits share of exp'!$B5)/((SQRT(POWER('1.20 Wine share of exp'!BK5,2)+POWER('1.30 Beer share of exp'!BK5,2)+POWER('1.37 Spirits share of exp'!BK5,2)))*(SQRT(POWER('1.20 Wine share of exp'!$B5,2)+POWER('1.30 Beer share of exp'!$B5,2)+POWER('1.37 Spirits share of exp'!$B5,2)))),"")</f>
        <v>0.96229527259524428</v>
      </c>
      <c r="BL5" s="84">
        <f>IFERROR(SUM('1.20 Wine share of exp'!BL5*'1.20 Wine share of exp'!$B5,'1.30 Beer share of exp'!BL5*'1.30 Beer share of exp'!$B5,'1.37 Spirits share of exp'!BL5*'1.37 Spirits share of exp'!$B5)/((SQRT(POWER('1.20 Wine share of exp'!BL5,2)+POWER('1.30 Beer share of exp'!BL5,2)+POWER('1.37 Spirits share of exp'!BL5,2)))*(SQRT(POWER('1.20 Wine share of exp'!$B5,2)+POWER('1.30 Beer share of exp'!$B5,2)+POWER('1.37 Spirits share of exp'!$B5,2)))),"")</f>
        <v>0.83869724370625798</v>
      </c>
      <c r="BM5" s="84" t="str">
        <f>IFERROR(SUM('1.20 Wine share of exp'!BM5*'1.20 Wine share of exp'!$B5,'1.30 Beer share of exp'!BM5*'1.30 Beer share of exp'!$B5,'1.37 Spirits share of exp'!BM5*'1.37 Spirits share of exp'!$B5)/((SQRT(POWER('1.20 Wine share of exp'!BM5,2)+POWER('1.30 Beer share of exp'!BM5,2)+POWER('1.37 Spirits share of exp'!BM5,2)))*(SQRT(POWER('1.20 Wine share of exp'!$B5,2)+POWER('1.30 Beer share of exp'!$B5,2)+POWER('1.37 Spirits share of exp'!$B5,2)))),"")</f>
        <v/>
      </c>
      <c r="BN5" s="84">
        <f>IFERROR(SUM('1.20 Wine share of exp'!BN5*'1.20 Wine share of exp'!$B5,'1.30 Beer share of exp'!BN5*'1.30 Beer share of exp'!$B5,'1.37 Spirits share of exp'!BN5*'1.37 Spirits share of exp'!$B5)/((SQRT(POWER('1.20 Wine share of exp'!BN5,2)+POWER('1.30 Beer share of exp'!BN5,2)+POWER('1.37 Spirits share of exp'!BN5,2)))*(SQRT(POWER('1.20 Wine share of exp'!$B5,2)+POWER('1.30 Beer share of exp'!$B5,2)+POWER('1.37 Spirits share of exp'!$B5,2)))),"")</f>
        <v>0.98263932850613134</v>
      </c>
      <c r="BO5" s="84">
        <f>IFERROR(SUM('1.20 Wine share of exp'!BO5*'1.20 Wine share of exp'!$B5,'1.30 Beer share of exp'!BO5*'1.30 Beer share of exp'!$B5,'1.37 Spirits share of exp'!BO5*'1.37 Spirits share of exp'!$B5)/((SQRT(POWER('1.20 Wine share of exp'!BO5,2)+POWER('1.30 Beer share of exp'!BO5,2)+POWER('1.37 Spirits share of exp'!BO5,2)))*(SQRT(POWER('1.20 Wine share of exp'!$B5,2)+POWER('1.30 Beer share of exp'!$B5,2)+POWER('1.37 Spirits share of exp'!$B5,2)))),"")</f>
        <v>0.88769266777804112</v>
      </c>
      <c r="BP5" s="84">
        <f>IFERROR(SUM('1.20 Wine share of exp'!BP5*'1.20 Wine share of exp'!$B5,'1.30 Beer share of exp'!BP5*'1.30 Beer share of exp'!$B5,'1.37 Spirits share of exp'!BP5*'1.37 Spirits share of exp'!$B5)/((SQRT(POWER('1.20 Wine share of exp'!BP5,2)+POWER('1.30 Beer share of exp'!BP5,2)+POWER('1.37 Spirits share of exp'!BP5,2)))*(SQRT(POWER('1.20 Wine share of exp'!$B5,2)+POWER('1.30 Beer share of exp'!$B5,2)+POWER('1.37 Spirits share of exp'!$B5,2)))),"")</f>
        <v>0.77688361550127738</v>
      </c>
      <c r="BQ5" s="84">
        <f>IFERROR(SUM('1.20 Wine share of exp'!BQ5*'1.20 Wine share of exp'!$B5,'1.30 Beer share of exp'!BQ5*'1.30 Beer share of exp'!$B5,'1.37 Spirits share of exp'!BQ5*'1.37 Spirits share of exp'!$B5)/((SQRT(POWER('1.20 Wine share of exp'!BQ5,2)+POWER('1.30 Beer share of exp'!BQ5,2)+POWER('1.37 Spirits share of exp'!BQ5,2)))*(SQRT(POWER('1.20 Wine share of exp'!$B5,2)+POWER('1.30 Beer share of exp'!$B5,2)+POWER('1.37 Spirits share of exp'!$B5,2)))),"")</f>
        <v>0.99168045970046692</v>
      </c>
      <c r="BR5" s="84">
        <f>IFERROR(SUM('1.20 Wine share of exp'!BR5*'1.20 Wine share of exp'!$B5,'1.30 Beer share of exp'!BR5*'1.30 Beer share of exp'!$B5,'1.37 Spirits share of exp'!BR5*'1.37 Spirits share of exp'!$B5)/((SQRT(POWER('1.20 Wine share of exp'!BR5,2)+POWER('1.30 Beer share of exp'!BR5,2)+POWER('1.37 Spirits share of exp'!BR5,2)))*(SQRT(POWER('1.20 Wine share of exp'!$B5,2)+POWER('1.30 Beer share of exp'!$B5,2)+POWER('1.37 Spirits share of exp'!$B5,2)))),"")</f>
        <v>0.98308664755160147</v>
      </c>
      <c r="BS5" s="84">
        <f>IFERROR(SUM('1.20 Wine share of exp'!BS5*'1.20 Wine share of exp'!$B5,'1.30 Beer share of exp'!BS5*'1.30 Beer share of exp'!$B5,'1.37 Spirits share of exp'!BS5*'1.37 Spirits share of exp'!$B5)/((SQRT(POWER('1.20 Wine share of exp'!BS5,2)+POWER('1.30 Beer share of exp'!BS5,2)+POWER('1.37 Spirits share of exp'!BS5,2)))*(SQRT(POWER('1.20 Wine share of exp'!$B5,2)+POWER('1.30 Beer share of exp'!$B5,2)+POWER('1.37 Spirits share of exp'!$B5,2)))),"")</f>
        <v>0.99202537732736762</v>
      </c>
      <c r="BT5" s="84">
        <f>IFERROR(SUM('1.20 Wine share of exp'!BT5*'1.20 Wine share of exp'!$B5,'1.30 Beer share of exp'!BT5*'1.30 Beer share of exp'!$B5,'1.37 Spirits share of exp'!BT5*'1.37 Spirits share of exp'!$B5)/((SQRT(POWER('1.20 Wine share of exp'!BT5,2)+POWER('1.30 Beer share of exp'!BT5,2)+POWER('1.37 Spirits share of exp'!BT5,2)))*(SQRT(POWER('1.20 Wine share of exp'!$B5,2)+POWER('1.30 Beer share of exp'!$B5,2)+POWER('1.37 Spirits share of exp'!$B5,2)))),"")</f>
        <v>0.97760202566554222</v>
      </c>
      <c r="BU5" s="84">
        <f>IFERROR(SUM('1.20 Wine share of exp'!BU5*'1.20 Wine share of exp'!$B5,'1.30 Beer share of exp'!BU5*'1.30 Beer share of exp'!$B5,'1.37 Spirits share of exp'!BU5*'1.37 Spirits share of exp'!$B5)/((SQRT(POWER('1.20 Wine share of exp'!BU5,2)+POWER('1.30 Beer share of exp'!BU5,2)+POWER('1.37 Spirits share of exp'!BU5,2)))*(SQRT(POWER('1.20 Wine share of exp'!$B5,2)+POWER('1.30 Beer share of exp'!$B5,2)+POWER('1.37 Spirits share of exp'!$B5,2)))),"")</f>
        <v>0.92708259812476712</v>
      </c>
      <c r="BV5" s="84">
        <f>IFERROR(SUM('1.20 Wine share of exp'!BV5*'1.20 Wine share of exp'!$B5,'1.30 Beer share of exp'!BV5*'1.30 Beer share of exp'!$B5,'1.37 Spirits share of exp'!BV5*'1.37 Spirits share of exp'!$B5)/((SQRT(POWER('1.20 Wine share of exp'!BV5,2)+POWER('1.30 Beer share of exp'!BV5,2)+POWER('1.37 Spirits share of exp'!BV5,2)))*(SQRT(POWER('1.20 Wine share of exp'!$B5,2)+POWER('1.30 Beer share of exp'!$B5,2)+POWER('1.37 Spirits share of exp'!$B5,2)))),"")</f>
        <v>0.92430847585405262</v>
      </c>
      <c r="BW5" s="84">
        <f>IFERROR(SUM('1.20 Wine share of exp'!BW5*'1.20 Wine share of exp'!$B5,'1.30 Beer share of exp'!BW5*'1.30 Beer share of exp'!$B5,'1.37 Spirits share of exp'!BW5*'1.37 Spirits share of exp'!$B5)/((SQRT(POWER('1.20 Wine share of exp'!BW5,2)+POWER('1.30 Beer share of exp'!BW5,2)+POWER('1.37 Spirits share of exp'!BW5,2)))*(SQRT(POWER('1.20 Wine share of exp'!$B5,2)+POWER('1.30 Beer share of exp'!$B5,2)+POWER('1.37 Spirits share of exp'!$B5,2)))),"")</f>
        <v>0.90768394333264346</v>
      </c>
      <c r="BX5" s="84">
        <f>IFERROR(SUM('1.20 Wine share of exp'!BX5*'1.20 Wine share of exp'!$B5,'1.30 Beer share of exp'!BX5*'1.30 Beer share of exp'!$B5,'1.37 Spirits share of exp'!BX5*'1.37 Spirits share of exp'!$B5)/((SQRT(POWER('1.20 Wine share of exp'!BX5,2)+POWER('1.30 Beer share of exp'!BX5,2)+POWER('1.37 Spirits share of exp'!BX5,2)))*(SQRT(POWER('1.20 Wine share of exp'!$B5,2)+POWER('1.30 Beer share of exp'!$B5,2)+POWER('1.37 Spirits share of exp'!$B5,2)))),"")</f>
        <v>0.97269795189284858</v>
      </c>
      <c r="BY5" s="84">
        <f>IFERROR(SUM('1.20 Wine share of exp'!BY5*'1.20 Wine share of exp'!$B5,'1.30 Beer share of exp'!BY5*'1.30 Beer share of exp'!$B5,'1.37 Spirits share of exp'!BY5*'1.37 Spirits share of exp'!$B5)/((SQRT(POWER('1.20 Wine share of exp'!BY5,2)+POWER('1.30 Beer share of exp'!BY5,2)+POWER('1.37 Spirits share of exp'!BY5,2)))*(SQRT(POWER('1.20 Wine share of exp'!$B5,2)+POWER('1.30 Beer share of exp'!$B5,2)+POWER('1.37 Spirits share of exp'!$B5,2)))),"")</f>
        <v>0.75917623940320755</v>
      </c>
      <c r="BZ5" s="84">
        <f>IFERROR(SUM('1.20 Wine share of exp'!BZ5*'1.20 Wine share of exp'!$B5,'1.30 Beer share of exp'!BZ5*'1.30 Beer share of exp'!$B5,'1.37 Spirits share of exp'!BZ5*'1.37 Spirits share of exp'!$B5)/((SQRT(POWER('1.20 Wine share of exp'!BZ5,2)+POWER('1.30 Beer share of exp'!BZ5,2)+POWER('1.37 Spirits share of exp'!BZ5,2)))*(SQRT(POWER('1.20 Wine share of exp'!$B5,2)+POWER('1.30 Beer share of exp'!$B5,2)+POWER('1.37 Spirits share of exp'!$B5,2)))),"")</f>
        <v>0.99207320476137106</v>
      </c>
      <c r="CA5" s="84">
        <f>IFERROR(SUM('1.20 Wine share of exp'!CA5*'1.20 Wine share of exp'!$B5,'1.30 Beer share of exp'!CA5*'1.30 Beer share of exp'!$B5,'1.37 Spirits share of exp'!CA5*'1.37 Spirits share of exp'!$B5)/((SQRT(POWER('1.20 Wine share of exp'!CA5,2)+POWER('1.30 Beer share of exp'!CA5,2)+POWER('1.37 Spirits share of exp'!CA5,2)))*(SQRT(POWER('1.20 Wine share of exp'!$B5,2)+POWER('1.30 Beer share of exp'!$B5,2)+POWER('1.37 Spirits share of exp'!$B5,2)))),"")</f>
        <v>0.86933773374693324</v>
      </c>
      <c r="CB5" s="84">
        <f>IFERROR(SUM('1.20 Wine share of exp'!CB5*'1.20 Wine share of exp'!$B5,'1.30 Beer share of exp'!CB5*'1.30 Beer share of exp'!$B5,'1.37 Spirits share of exp'!CB5*'1.37 Spirits share of exp'!$B5)/((SQRT(POWER('1.20 Wine share of exp'!CB5,2)+POWER('1.30 Beer share of exp'!CB5,2)+POWER('1.37 Spirits share of exp'!CB5,2)))*(SQRT(POWER('1.20 Wine share of exp'!$B5,2)+POWER('1.30 Beer share of exp'!$B5,2)+POWER('1.37 Spirits share of exp'!$B5,2)))),"")</f>
        <v>0.95561200273842062</v>
      </c>
      <c r="CC5" s="84">
        <f>IFERROR(SUM('1.20 Wine share of exp'!CC5*'1.20 Wine share of exp'!$B5,'1.30 Beer share of exp'!CC5*'1.30 Beer share of exp'!$B5,'1.37 Spirits share of exp'!CC5*'1.37 Spirits share of exp'!$B5)/((SQRT(POWER('1.20 Wine share of exp'!CC5,2)+POWER('1.30 Beer share of exp'!CC5,2)+POWER('1.37 Spirits share of exp'!CC5,2)))*(SQRT(POWER('1.20 Wine share of exp'!$B5,2)+POWER('1.30 Beer share of exp'!$B5,2)+POWER('1.37 Spirits share of exp'!$B5,2)))),"")</f>
        <v>0.8513314327185787</v>
      </c>
      <c r="CD5" s="84">
        <f>IFERROR(SUM('1.20 Wine share of exp'!CD5*'1.20 Wine share of exp'!$B5,'1.30 Beer share of exp'!CD5*'1.30 Beer share of exp'!$B5,'1.37 Spirits share of exp'!CD5*'1.37 Spirits share of exp'!$B5)/((SQRT(POWER('1.20 Wine share of exp'!CD5,2)+POWER('1.30 Beer share of exp'!CD5,2)+POWER('1.37 Spirits share of exp'!CD5,2)))*(SQRT(POWER('1.20 Wine share of exp'!$B5,2)+POWER('1.30 Beer share of exp'!$B5,2)+POWER('1.37 Spirits share of exp'!$B5,2)))),"")</f>
        <v>0.98874793438860131</v>
      </c>
      <c r="CE5" s="84">
        <f>IFERROR(SUM('1.20 Wine share of exp'!CE5*'1.20 Wine share of exp'!$B5,'1.30 Beer share of exp'!CE5*'1.30 Beer share of exp'!$B5,'1.37 Spirits share of exp'!CE5*'1.37 Spirits share of exp'!$B5)/((SQRT(POWER('1.20 Wine share of exp'!CE5,2)+POWER('1.30 Beer share of exp'!CE5,2)+POWER('1.37 Spirits share of exp'!CE5,2)))*(SQRT(POWER('1.20 Wine share of exp'!$B5,2)+POWER('1.30 Beer share of exp'!$B5,2)+POWER('1.37 Spirits share of exp'!$B5,2)))),"")</f>
        <v>0.97621024090260378</v>
      </c>
      <c r="CF5" s="84">
        <f>IFERROR(SUM('1.20 Wine share of exp'!CF5*'1.20 Wine share of exp'!$B5,'1.30 Beer share of exp'!CF5*'1.30 Beer share of exp'!$B5,'1.37 Spirits share of exp'!CF5*'1.37 Spirits share of exp'!$B5)/((SQRT(POWER('1.20 Wine share of exp'!CF5,2)+POWER('1.30 Beer share of exp'!CF5,2)+POWER('1.37 Spirits share of exp'!CF5,2)))*(SQRT(POWER('1.20 Wine share of exp'!$B5,2)+POWER('1.30 Beer share of exp'!$B5,2)+POWER('1.37 Spirits share of exp'!$B5,2)))),"")</f>
        <v>0.81848509412886694</v>
      </c>
      <c r="CG5" s="84">
        <f>IFERROR(SUM('1.20 Wine share of exp'!CG5*'1.20 Wine share of exp'!$B5,'1.30 Beer share of exp'!CG5*'1.30 Beer share of exp'!$B5,'1.37 Spirits share of exp'!CG5*'1.37 Spirits share of exp'!$B5)/((SQRT(POWER('1.20 Wine share of exp'!CG5,2)+POWER('1.30 Beer share of exp'!CG5,2)+POWER('1.37 Spirits share of exp'!CG5,2)))*(SQRT(POWER('1.20 Wine share of exp'!$B5,2)+POWER('1.30 Beer share of exp'!$B5,2)+POWER('1.37 Spirits share of exp'!$B5,2)))),"")</f>
        <v>0.99456398949167812</v>
      </c>
      <c r="CH5" s="84">
        <f>IFERROR(SUM('1.20 Wine share of exp'!CH5*'1.20 Wine share of exp'!$B5,'1.30 Beer share of exp'!CH5*'1.30 Beer share of exp'!$B5,'1.37 Spirits share of exp'!CH5*'1.37 Spirits share of exp'!$B5)/((SQRT(POWER('1.20 Wine share of exp'!CH5,2)+POWER('1.30 Beer share of exp'!CH5,2)+POWER('1.37 Spirits share of exp'!CH5,2)))*(SQRT(POWER('1.20 Wine share of exp'!$B5,2)+POWER('1.30 Beer share of exp'!$B5,2)+POWER('1.37 Spirits share of exp'!$B5,2)))),"")</f>
        <v>0.96893419442666773</v>
      </c>
      <c r="CI5" s="84">
        <f>IFERROR(SUM('1.20 Wine share of exp'!CI5*'1.20 Wine share of exp'!$B5,'1.30 Beer share of exp'!CI5*'1.30 Beer share of exp'!$B5,'1.37 Spirits share of exp'!CI5*'1.37 Spirits share of exp'!$B5)/((SQRT(POWER('1.20 Wine share of exp'!CI5,2)+POWER('1.30 Beer share of exp'!CI5,2)+POWER('1.37 Spirits share of exp'!CI5,2)))*(SQRT(POWER('1.20 Wine share of exp'!$B5,2)+POWER('1.30 Beer share of exp'!$B5,2)+POWER('1.37 Spirits share of exp'!$B5,2)))),"")</f>
        <v>0.84599243470220098</v>
      </c>
      <c r="CJ5" s="84">
        <f>IFERROR(SUM('1.20 Wine share of exp'!CJ5*'1.20 Wine share of exp'!$B5,'1.30 Beer share of exp'!CJ5*'1.30 Beer share of exp'!$B5,'1.37 Spirits share of exp'!CJ5*'1.37 Spirits share of exp'!$B5)/((SQRT(POWER('1.20 Wine share of exp'!CJ5,2)+POWER('1.30 Beer share of exp'!CJ5,2)+POWER('1.37 Spirits share of exp'!CJ5,2)))*(SQRT(POWER('1.20 Wine share of exp'!$B5,2)+POWER('1.30 Beer share of exp'!$B5,2)+POWER('1.37 Spirits share of exp'!$B5,2)))),"")</f>
        <v>0.97002788861203315</v>
      </c>
      <c r="CK5" s="84">
        <f>IFERROR(SUM('1.20 Wine share of exp'!CK5*'1.20 Wine share of exp'!$B5,'1.30 Beer share of exp'!CK5*'1.30 Beer share of exp'!$B5,'1.37 Spirits share of exp'!CK5*'1.37 Spirits share of exp'!$B5)/((SQRT(POWER('1.20 Wine share of exp'!CK5,2)+POWER('1.30 Beer share of exp'!CK5,2)+POWER('1.37 Spirits share of exp'!CK5,2)))*(SQRT(POWER('1.20 Wine share of exp'!$B5,2)+POWER('1.30 Beer share of exp'!$B5,2)+POWER('1.37 Spirits share of exp'!$B5,2)))),"")</f>
        <v>0.97097592383707865</v>
      </c>
      <c r="CL5" s="84">
        <f>IFERROR(SUM('1.20 Wine share of exp'!CL5*'1.20 Wine share of exp'!$B5,'1.30 Beer share of exp'!CL5*'1.30 Beer share of exp'!$B5,'1.37 Spirits share of exp'!CL5*'1.37 Spirits share of exp'!$B5)/((SQRT(POWER('1.20 Wine share of exp'!CL5,2)+POWER('1.30 Beer share of exp'!CL5,2)+POWER('1.37 Spirits share of exp'!CL5,2)))*(SQRT(POWER('1.20 Wine share of exp'!$B5,2)+POWER('1.30 Beer share of exp'!$B5,2)+POWER('1.37 Spirits share of exp'!$B5,2)))),"")</f>
        <v>0.8980924364102626</v>
      </c>
      <c r="CM5" s="84">
        <f>IFERROR(SUM('1.20 Wine share of exp'!CM5*'1.20 Wine share of exp'!$B5,'1.30 Beer share of exp'!CM5*'1.30 Beer share of exp'!$B5,'1.37 Spirits share of exp'!CM5*'1.37 Spirits share of exp'!$B5)/((SQRT(POWER('1.20 Wine share of exp'!CM5,2)+POWER('1.30 Beer share of exp'!CM5,2)+POWER('1.37 Spirits share of exp'!CM5,2)))*(SQRT(POWER('1.20 Wine share of exp'!$B5,2)+POWER('1.30 Beer share of exp'!$B5,2)+POWER('1.37 Spirits share of exp'!$B5,2)))),"")</f>
        <v>0.97429370349319488</v>
      </c>
      <c r="CN5" s="84">
        <f>IFERROR(SUM('1.20 Wine share of exp'!CN5*'1.20 Wine share of exp'!$B5,'1.30 Beer share of exp'!CN5*'1.30 Beer share of exp'!$B5,'1.37 Spirits share of exp'!CN5*'1.37 Spirits share of exp'!$B5)/((SQRT(POWER('1.20 Wine share of exp'!CN5,2)+POWER('1.30 Beer share of exp'!CN5,2)+POWER('1.37 Spirits share of exp'!CN5,2)))*(SQRT(POWER('1.20 Wine share of exp'!$B5,2)+POWER('1.30 Beer share of exp'!$B5,2)+POWER('1.37 Spirits share of exp'!$B5,2)))),"")</f>
        <v>0.95348322663506657</v>
      </c>
      <c r="CO5" s="84">
        <f>IFERROR(SUM('1.20 Wine share of exp'!CO5*'1.20 Wine share of exp'!$B5,'1.30 Beer share of exp'!CO5*'1.30 Beer share of exp'!$B5,'1.37 Spirits share of exp'!CO5*'1.37 Spirits share of exp'!$B5)/((SQRT(POWER('1.20 Wine share of exp'!CO5,2)+POWER('1.30 Beer share of exp'!CO5,2)+POWER('1.37 Spirits share of exp'!CO5,2)))*(SQRT(POWER('1.20 Wine share of exp'!$B5,2)+POWER('1.30 Beer share of exp'!$B5,2)+POWER('1.37 Spirits share of exp'!$B5,2)))),"")</f>
        <v>0.87291996091935475</v>
      </c>
      <c r="CP5" s="84">
        <f>IFERROR(SUM('1.20 Wine share of exp'!CP5*'1.20 Wine share of exp'!$B5,'1.30 Beer share of exp'!CP5*'1.30 Beer share of exp'!$B5,'1.37 Spirits share of exp'!CP5*'1.37 Spirits share of exp'!$B5)/((SQRT(POWER('1.20 Wine share of exp'!CP5,2)+POWER('1.30 Beer share of exp'!CP5,2)+POWER('1.37 Spirits share of exp'!CP5,2)))*(SQRT(POWER('1.20 Wine share of exp'!$B5,2)+POWER('1.30 Beer share of exp'!$B5,2)+POWER('1.37 Spirits share of exp'!$B5,2)))),"")</f>
        <v>0.94187380960580058</v>
      </c>
    </row>
    <row r="6" spans="1:94" x14ac:dyDescent="0.25">
      <c r="A6" s="78" t="s">
        <v>27</v>
      </c>
      <c r="B6" s="84">
        <f>IFERROR(SUM('1.20 Wine share of exp'!B6*'1.20 Wine share of exp'!$B6,'1.30 Beer share of exp'!B6*'1.30 Beer share of exp'!$B6,'1.37 Spirits share of exp'!B6*'1.37 Spirits share of exp'!$B6)/((SQRT(POWER('1.20 Wine share of exp'!B6,2)+POWER('1.30 Beer share of exp'!B6,2)+POWER('1.37 Spirits share of exp'!B6,2)))*(SQRT(POWER('1.20 Wine share of exp'!$B6,2)+POWER('1.30 Beer share of exp'!$B6,2)+POWER('1.37 Spirits share of exp'!$B6,2)))),"")</f>
        <v>1.0000000000000002</v>
      </c>
      <c r="C6" s="84">
        <f>IFERROR(SUM('1.20 Wine share of exp'!C6*'1.20 Wine share of exp'!$B6,'1.30 Beer share of exp'!C6*'1.30 Beer share of exp'!$B6,'1.37 Spirits share of exp'!C6*'1.37 Spirits share of exp'!$B6)/((SQRT(POWER('1.20 Wine share of exp'!C6,2)+POWER('1.30 Beer share of exp'!C6,2)+POWER('1.37 Spirits share of exp'!C6,2)))*(SQRT(POWER('1.20 Wine share of exp'!$B6,2)+POWER('1.30 Beer share of exp'!$B6,2)+POWER('1.37 Spirits share of exp'!$B6,2)))),"")</f>
        <v>0.96677711259725319</v>
      </c>
      <c r="D6" s="84">
        <f>IFERROR(SUM('1.20 Wine share of exp'!D6*'1.20 Wine share of exp'!$B6,'1.30 Beer share of exp'!D6*'1.30 Beer share of exp'!$B6,'1.37 Spirits share of exp'!D6*'1.37 Spirits share of exp'!$B6)/((SQRT(POWER('1.20 Wine share of exp'!D6,2)+POWER('1.30 Beer share of exp'!D6,2)+POWER('1.37 Spirits share of exp'!D6,2)))*(SQRT(POWER('1.20 Wine share of exp'!$B6,2)+POWER('1.30 Beer share of exp'!$B6,2)+POWER('1.37 Spirits share of exp'!$B6,2)))),"")</f>
        <v>0.79633289816360742</v>
      </c>
      <c r="E6" s="84">
        <f>IFERROR(SUM('1.20 Wine share of exp'!E6*'1.20 Wine share of exp'!$B6,'1.30 Beer share of exp'!E6*'1.30 Beer share of exp'!$B6,'1.37 Spirits share of exp'!E6*'1.37 Spirits share of exp'!$B6)/((SQRT(POWER('1.20 Wine share of exp'!E6,2)+POWER('1.30 Beer share of exp'!E6,2)+POWER('1.37 Spirits share of exp'!E6,2)))*(SQRT(POWER('1.20 Wine share of exp'!$B6,2)+POWER('1.30 Beer share of exp'!$B6,2)+POWER('1.37 Spirits share of exp'!$B6,2)))),"")</f>
        <v>0.85103727169317922</v>
      </c>
      <c r="F6" s="84">
        <f>IFERROR(SUM('1.20 Wine share of exp'!F6*'1.20 Wine share of exp'!$B6,'1.30 Beer share of exp'!F6*'1.30 Beer share of exp'!$B6,'1.37 Spirits share of exp'!F6*'1.37 Spirits share of exp'!$B6)/((SQRT(POWER('1.20 Wine share of exp'!F6,2)+POWER('1.30 Beer share of exp'!F6,2)+POWER('1.37 Spirits share of exp'!F6,2)))*(SQRT(POWER('1.20 Wine share of exp'!$B6,2)+POWER('1.30 Beer share of exp'!$B6,2)+POWER('1.37 Spirits share of exp'!$B6,2)))),"")</f>
        <v>0.95610947008258107</v>
      </c>
      <c r="G6" s="84">
        <f>IFERROR(SUM('1.20 Wine share of exp'!G6*'1.20 Wine share of exp'!$B6,'1.30 Beer share of exp'!G6*'1.30 Beer share of exp'!$B6,'1.37 Spirits share of exp'!G6*'1.37 Spirits share of exp'!$B6)/((SQRT(POWER('1.20 Wine share of exp'!G6,2)+POWER('1.30 Beer share of exp'!G6,2)+POWER('1.37 Spirits share of exp'!G6,2)))*(SQRT(POWER('1.20 Wine share of exp'!$B6,2)+POWER('1.30 Beer share of exp'!$B6,2)+POWER('1.37 Spirits share of exp'!$B6,2)))),"")</f>
        <v>0.62887659013969133</v>
      </c>
      <c r="H6" s="84">
        <f>IFERROR(SUM('1.20 Wine share of exp'!H6*'1.20 Wine share of exp'!$B6,'1.30 Beer share of exp'!H6*'1.30 Beer share of exp'!$B6,'1.37 Spirits share of exp'!H6*'1.37 Spirits share of exp'!$B6)/((SQRT(POWER('1.20 Wine share of exp'!H6,2)+POWER('1.30 Beer share of exp'!H6,2)+POWER('1.37 Spirits share of exp'!H6,2)))*(SQRT(POWER('1.20 Wine share of exp'!$B6,2)+POWER('1.30 Beer share of exp'!$B6,2)+POWER('1.37 Spirits share of exp'!$B6,2)))),"")</f>
        <v>0.88251010997455093</v>
      </c>
      <c r="I6" s="84">
        <f>IFERROR(SUM('1.20 Wine share of exp'!I6*'1.20 Wine share of exp'!$B6,'1.30 Beer share of exp'!I6*'1.30 Beer share of exp'!$B6,'1.37 Spirits share of exp'!I6*'1.37 Spirits share of exp'!$B6)/((SQRT(POWER('1.20 Wine share of exp'!I6,2)+POWER('1.30 Beer share of exp'!I6,2)+POWER('1.37 Spirits share of exp'!I6,2)))*(SQRT(POWER('1.20 Wine share of exp'!$B6,2)+POWER('1.30 Beer share of exp'!$B6,2)+POWER('1.37 Spirits share of exp'!$B6,2)))),"")</f>
        <v>0.99203953251394583</v>
      </c>
      <c r="J6" s="84">
        <f>IFERROR(SUM('1.20 Wine share of exp'!J6*'1.20 Wine share of exp'!$B6,'1.30 Beer share of exp'!J6*'1.30 Beer share of exp'!$B6,'1.37 Spirits share of exp'!J6*'1.37 Spirits share of exp'!$B6)/((SQRT(POWER('1.20 Wine share of exp'!J6,2)+POWER('1.30 Beer share of exp'!J6,2)+POWER('1.37 Spirits share of exp'!J6,2)))*(SQRT(POWER('1.20 Wine share of exp'!$B6,2)+POWER('1.30 Beer share of exp'!$B6,2)+POWER('1.37 Spirits share of exp'!$B6,2)))),"")</f>
        <v>0.98768469895889954</v>
      </c>
      <c r="K6" s="84">
        <f>IFERROR(SUM('1.20 Wine share of exp'!K6*'1.20 Wine share of exp'!$B6,'1.30 Beer share of exp'!K6*'1.30 Beer share of exp'!$B6,'1.37 Spirits share of exp'!K6*'1.37 Spirits share of exp'!$B6)/((SQRT(POWER('1.20 Wine share of exp'!K6,2)+POWER('1.30 Beer share of exp'!K6,2)+POWER('1.37 Spirits share of exp'!K6,2)))*(SQRT(POWER('1.20 Wine share of exp'!$B6,2)+POWER('1.30 Beer share of exp'!$B6,2)+POWER('1.37 Spirits share of exp'!$B6,2)))),"")</f>
        <v>0.92819710346044626</v>
      </c>
      <c r="L6" s="84" t="str">
        <f>IFERROR(SUM('1.20 Wine share of exp'!L6*'1.20 Wine share of exp'!$B6,'1.30 Beer share of exp'!L6*'1.30 Beer share of exp'!$B6,'1.37 Spirits share of exp'!L6*'1.37 Spirits share of exp'!$B6)/((SQRT(POWER('1.20 Wine share of exp'!L6,2)+POWER('1.30 Beer share of exp'!L6,2)+POWER('1.37 Spirits share of exp'!L6,2)))*(SQRT(POWER('1.20 Wine share of exp'!$B6,2)+POWER('1.30 Beer share of exp'!$B6,2)+POWER('1.37 Spirits share of exp'!$B6,2)))),"")</f>
        <v/>
      </c>
      <c r="M6" s="84">
        <f>IFERROR(SUM('1.20 Wine share of exp'!M6*'1.20 Wine share of exp'!$B6,'1.30 Beer share of exp'!M6*'1.30 Beer share of exp'!$B6,'1.37 Spirits share of exp'!M6*'1.37 Spirits share of exp'!$B6)/((SQRT(POWER('1.20 Wine share of exp'!M6,2)+POWER('1.30 Beer share of exp'!M6,2)+POWER('1.37 Spirits share of exp'!M6,2)))*(SQRT(POWER('1.20 Wine share of exp'!$B6,2)+POWER('1.30 Beer share of exp'!$B6,2)+POWER('1.37 Spirits share of exp'!$B6,2)))),"")</f>
        <v>0.93779344438580126</v>
      </c>
      <c r="N6" s="84">
        <f>IFERROR(SUM('1.20 Wine share of exp'!N6*'1.20 Wine share of exp'!$B6,'1.30 Beer share of exp'!N6*'1.30 Beer share of exp'!$B6,'1.37 Spirits share of exp'!N6*'1.37 Spirits share of exp'!$B6)/((SQRT(POWER('1.20 Wine share of exp'!N6,2)+POWER('1.30 Beer share of exp'!N6,2)+POWER('1.37 Spirits share of exp'!N6,2)))*(SQRT(POWER('1.20 Wine share of exp'!$B6,2)+POWER('1.30 Beer share of exp'!$B6,2)+POWER('1.37 Spirits share of exp'!$B6,2)))),"")</f>
        <v>0.95170225738599201</v>
      </c>
      <c r="O6" s="84">
        <f>IFERROR(SUM('1.20 Wine share of exp'!O6*'1.20 Wine share of exp'!$B6,'1.30 Beer share of exp'!O6*'1.30 Beer share of exp'!$B6,'1.37 Spirits share of exp'!O6*'1.37 Spirits share of exp'!$B6)/((SQRT(POWER('1.20 Wine share of exp'!O6,2)+POWER('1.30 Beer share of exp'!O6,2)+POWER('1.37 Spirits share of exp'!O6,2)))*(SQRT(POWER('1.20 Wine share of exp'!$B6,2)+POWER('1.30 Beer share of exp'!$B6,2)+POWER('1.37 Spirits share of exp'!$B6,2)))),"")</f>
        <v>0.95733348741583135</v>
      </c>
      <c r="P6" s="84">
        <f>IFERROR(SUM('1.20 Wine share of exp'!P6*'1.20 Wine share of exp'!$B6,'1.30 Beer share of exp'!P6*'1.30 Beer share of exp'!$B6,'1.37 Spirits share of exp'!P6*'1.37 Spirits share of exp'!$B6)/((SQRT(POWER('1.20 Wine share of exp'!P6,2)+POWER('1.30 Beer share of exp'!P6,2)+POWER('1.37 Spirits share of exp'!P6,2)))*(SQRT(POWER('1.20 Wine share of exp'!$B6,2)+POWER('1.30 Beer share of exp'!$B6,2)+POWER('1.37 Spirits share of exp'!$B6,2)))),"")</f>
        <v>0.94655080483979914</v>
      </c>
      <c r="Q6" s="84">
        <f>IFERROR(SUM('1.20 Wine share of exp'!Q6*'1.20 Wine share of exp'!$B6,'1.30 Beer share of exp'!Q6*'1.30 Beer share of exp'!$B6,'1.37 Spirits share of exp'!Q6*'1.37 Spirits share of exp'!$B6)/((SQRT(POWER('1.20 Wine share of exp'!Q6,2)+POWER('1.30 Beer share of exp'!Q6,2)+POWER('1.37 Spirits share of exp'!Q6,2)))*(SQRT(POWER('1.20 Wine share of exp'!$B6,2)+POWER('1.30 Beer share of exp'!$B6,2)+POWER('1.37 Spirits share of exp'!$B6,2)))),"")</f>
        <v>0.93254040045364051</v>
      </c>
      <c r="R6" s="84">
        <f>IFERROR(SUM('1.20 Wine share of exp'!R6*'1.20 Wine share of exp'!$B6,'1.30 Beer share of exp'!R6*'1.30 Beer share of exp'!$B6,'1.37 Spirits share of exp'!R6*'1.37 Spirits share of exp'!$B6)/((SQRT(POWER('1.20 Wine share of exp'!R6,2)+POWER('1.30 Beer share of exp'!R6,2)+POWER('1.37 Spirits share of exp'!R6,2)))*(SQRT(POWER('1.20 Wine share of exp'!$B6,2)+POWER('1.30 Beer share of exp'!$B6,2)+POWER('1.37 Spirits share of exp'!$B6,2)))),"")</f>
        <v>0.6414771038823327</v>
      </c>
      <c r="S6" s="84">
        <f>IFERROR(SUM('1.20 Wine share of exp'!S6*'1.20 Wine share of exp'!$B6,'1.30 Beer share of exp'!S6*'1.30 Beer share of exp'!$B6,'1.37 Spirits share of exp'!S6*'1.37 Spirits share of exp'!$B6)/((SQRT(POWER('1.20 Wine share of exp'!S6,2)+POWER('1.30 Beer share of exp'!S6,2)+POWER('1.37 Spirits share of exp'!S6,2)))*(SQRT(POWER('1.20 Wine share of exp'!$B6,2)+POWER('1.30 Beer share of exp'!$B6,2)+POWER('1.37 Spirits share of exp'!$B6,2)))),"")</f>
        <v>0.81824538410571079</v>
      </c>
      <c r="T6" s="84">
        <f>IFERROR(SUM('1.20 Wine share of exp'!T6*'1.20 Wine share of exp'!$B6,'1.30 Beer share of exp'!T6*'1.30 Beer share of exp'!$B6,'1.37 Spirits share of exp'!T6*'1.37 Spirits share of exp'!$B6)/((SQRT(POWER('1.20 Wine share of exp'!T6,2)+POWER('1.30 Beer share of exp'!T6,2)+POWER('1.37 Spirits share of exp'!T6,2)))*(SQRT(POWER('1.20 Wine share of exp'!$B6,2)+POWER('1.30 Beer share of exp'!$B6,2)+POWER('1.37 Spirits share of exp'!$B6,2)))),"")</f>
        <v>0.95552151456858547</v>
      </c>
      <c r="U6" s="84">
        <f>IFERROR(SUM('1.20 Wine share of exp'!U6*'1.20 Wine share of exp'!$B6,'1.30 Beer share of exp'!U6*'1.30 Beer share of exp'!$B6,'1.37 Spirits share of exp'!U6*'1.37 Spirits share of exp'!$B6)/((SQRT(POWER('1.20 Wine share of exp'!U6,2)+POWER('1.30 Beer share of exp'!U6,2)+POWER('1.37 Spirits share of exp'!U6,2)))*(SQRT(POWER('1.20 Wine share of exp'!$B6,2)+POWER('1.30 Beer share of exp'!$B6,2)+POWER('1.37 Spirits share of exp'!$B6,2)))),"")</f>
        <v>0.94994715684365916</v>
      </c>
      <c r="V6" s="84">
        <f>IFERROR(SUM('1.20 Wine share of exp'!V6*'1.20 Wine share of exp'!$B6,'1.30 Beer share of exp'!V6*'1.30 Beer share of exp'!$B6,'1.37 Spirits share of exp'!V6*'1.37 Spirits share of exp'!$B6)/((SQRT(POWER('1.20 Wine share of exp'!V6,2)+POWER('1.30 Beer share of exp'!V6,2)+POWER('1.37 Spirits share of exp'!V6,2)))*(SQRT(POWER('1.20 Wine share of exp'!$B6,2)+POWER('1.30 Beer share of exp'!$B6,2)+POWER('1.37 Spirits share of exp'!$B6,2)))),"")</f>
        <v>0.97285837780292517</v>
      </c>
      <c r="W6" s="84">
        <f>IFERROR(SUM('1.20 Wine share of exp'!W6*'1.20 Wine share of exp'!$B6,'1.30 Beer share of exp'!W6*'1.30 Beer share of exp'!$B6,'1.37 Spirits share of exp'!W6*'1.37 Spirits share of exp'!$B6)/((SQRT(POWER('1.20 Wine share of exp'!W6,2)+POWER('1.30 Beer share of exp'!W6,2)+POWER('1.37 Spirits share of exp'!W6,2)))*(SQRT(POWER('1.20 Wine share of exp'!$B6,2)+POWER('1.30 Beer share of exp'!$B6,2)+POWER('1.37 Spirits share of exp'!$B6,2)))),"")</f>
        <v>0.99136905309315748</v>
      </c>
      <c r="X6" s="84">
        <f>IFERROR(SUM('1.20 Wine share of exp'!X6*'1.20 Wine share of exp'!$B6,'1.30 Beer share of exp'!X6*'1.30 Beer share of exp'!$B6,'1.37 Spirits share of exp'!X6*'1.37 Spirits share of exp'!$B6)/((SQRT(POWER('1.20 Wine share of exp'!X6,2)+POWER('1.30 Beer share of exp'!X6,2)+POWER('1.37 Spirits share of exp'!X6,2)))*(SQRT(POWER('1.20 Wine share of exp'!$B6,2)+POWER('1.30 Beer share of exp'!$B6,2)+POWER('1.37 Spirits share of exp'!$B6,2)))),"")</f>
        <v>0.80879592833092351</v>
      </c>
      <c r="Y6" s="84">
        <f>IFERROR(SUM('1.20 Wine share of exp'!Y6*'1.20 Wine share of exp'!$B6,'1.30 Beer share of exp'!Y6*'1.30 Beer share of exp'!$B6,'1.37 Spirits share of exp'!Y6*'1.37 Spirits share of exp'!$B6)/((SQRT(POWER('1.20 Wine share of exp'!Y6,2)+POWER('1.30 Beer share of exp'!Y6,2)+POWER('1.37 Spirits share of exp'!Y6,2)))*(SQRT(POWER('1.20 Wine share of exp'!$B6,2)+POWER('1.30 Beer share of exp'!$B6,2)+POWER('1.37 Spirits share of exp'!$B6,2)))),"")</f>
        <v>0.9464060790727955</v>
      </c>
      <c r="Z6" s="84">
        <f>IFERROR(SUM('1.20 Wine share of exp'!Z6*'1.20 Wine share of exp'!$B6,'1.30 Beer share of exp'!Z6*'1.30 Beer share of exp'!$B6,'1.37 Spirits share of exp'!Z6*'1.37 Spirits share of exp'!$B6)/((SQRT(POWER('1.20 Wine share of exp'!Z6,2)+POWER('1.30 Beer share of exp'!Z6,2)+POWER('1.37 Spirits share of exp'!Z6,2)))*(SQRT(POWER('1.20 Wine share of exp'!$B6,2)+POWER('1.30 Beer share of exp'!$B6,2)+POWER('1.37 Spirits share of exp'!$B6,2)))),"")</f>
        <v>0.98436133493752298</v>
      </c>
      <c r="AA6" s="84">
        <f>IFERROR(SUM('1.20 Wine share of exp'!AA6*'1.20 Wine share of exp'!$B6,'1.30 Beer share of exp'!AA6*'1.30 Beer share of exp'!$B6,'1.37 Spirits share of exp'!AA6*'1.37 Spirits share of exp'!$B6)/((SQRT(POWER('1.20 Wine share of exp'!AA6,2)+POWER('1.30 Beer share of exp'!AA6,2)+POWER('1.37 Spirits share of exp'!AA6,2)))*(SQRT(POWER('1.20 Wine share of exp'!$B6,2)+POWER('1.30 Beer share of exp'!$B6,2)+POWER('1.37 Spirits share of exp'!$B6,2)))),"")</f>
        <v>0.87682882331783552</v>
      </c>
      <c r="AB6" s="84">
        <f>IFERROR(SUM('1.20 Wine share of exp'!AB6*'1.20 Wine share of exp'!$B6,'1.30 Beer share of exp'!AB6*'1.30 Beer share of exp'!$B6,'1.37 Spirits share of exp'!AB6*'1.37 Spirits share of exp'!$B6)/((SQRT(POWER('1.20 Wine share of exp'!AB6,2)+POWER('1.30 Beer share of exp'!AB6,2)+POWER('1.37 Spirits share of exp'!AB6,2)))*(SQRT(POWER('1.20 Wine share of exp'!$B6,2)+POWER('1.30 Beer share of exp'!$B6,2)+POWER('1.37 Spirits share of exp'!$B6,2)))),"")</f>
        <v>0.98435557293219389</v>
      </c>
      <c r="AC6" s="84">
        <f>IFERROR(SUM('1.20 Wine share of exp'!AC6*'1.20 Wine share of exp'!$B6,'1.30 Beer share of exp'!AC6*'1.30 Beer share of exp'!$B6,'1.37 Spirits share of exp'!AC6*'1.37 Spirits share of exp'!$B6)/((SQRT(POWER('1.20 Wine share of exp'!AC6,2)+POWER('1.30 Beer share of exp'!AC6,2)+POWER('1.37 Spirits share of exp'!AC6,2)))*(SQRT(POWER('1.20 Wine share of exp'!$B6,2)+POWER('1.30 Beer share of exp'!$B6,2)+POWER('1.37 Spirits share of exp'!$B6,2)))),"")</f>
        <v>0.87497797671621069</v>
      </c>
      <c r="AD6" s="84">
        <f>IFERROR(SUM('1.20 Wine share of exp'!AD6*'1.20 Wine share of exp'!$B6,'1.30 Beer share of exp'!AD6*'1.30 Beer share of exp'!$B6,'1.37 Spirits share of exp'!AD6*'1.37 Spirits share of exp'!$B6)/((SQRT(POWER('1.20 Wine share of exp'!AD6,2)+POWER('1.30 Beer share of exp'!AD6,2)+POWER('1.37 Spirits share of exp'!AD6,2)))*(SQRT(POWER('1.20 Wine share of exp'!$B6,2)+POWER('1.30 Beer share of exp'!$B6,2)+POWER('1.37 Spirits share of exp'!$B6,2)))),"")</f>
        <v>0.74396103258976809</v>
      </c>
      <c r="AE6" s="84">
        <f>IFERROR(SUM('1.20 Wine share of exp'!AE6*'1.20 Wine share of exp'!$B6,'1.30 Beer share of exp'!AE6*'1.30 Beer share of exp'!$B6,'1.37 Spirits share of exp'!AE6*'1.37 Spirits share of exp'!$B6)/((SQRT(POWER('1.20 Wine share of exp'!AE6,2)+POWER('1.30 Beer share of exp'!AE6,2)+POWER('1.37 Spirits share of exp'!AE6,2)))*(SQRT(POWER('1.20 Wine share of exp'!$B6,2)+POWER('1.30 Beer share of exp'!$B6,2)+POWER('1.37 Spirits share of exp'!$B6,2)))),"")</f>
        <v>0.99483630231078646</v>
      </c>
      <c r="AF6" s="84">
        <f>IFERROR(SUM('1.20 Wine share of exp'!AF6*'1.20 Wine share of exp'!$B6,'1.30 Beer share of exp'!AF6*'1.30 Beer share of exp'!$B6,'1.37 Spirits share of exp'!AF6*'1.37 Spirits share of exp'!$B6)/((SQRT(POWER('1.20 Wine share of exp'!AF6,2)+POWER('1.30 Beer share of exp'!AF6,2)+POWER('1.37 Spirits share of exp'!AF6,2)))*(SQRT(POWER('1.20 Wine share of exp'!$B6,2)+POWER('1.30 Beer share of exp'!$B6,2)+POWER('1.37 Spirits share of exp'!$B6,2)))),"")</f>
        <v>0.86191325135028174</v>
      </c>
      <c r="AG6" s="84">
        <f>IFERROR(SUM('1.20 Wine share of exp'!AG6*'1.20 Wine share of exp'!$B6,'1.30 Beer share of exp'!AG6*'1.30 Beer share of exp'!$B6,'1.37 Spirits share of exp'!AG6*'1.37 Spirits share of exp'!$B6)/((SQRT(POWER('1.20 Wine share of exp'!AG6,2)+POWER('1.30 Beer share of exp'!AG6,2)+POWER('1.37 Spirits share of exp'!AG6,2)))*(SQRT(POWER('1.20 Wine share of exp'!$B6,2)+POWER('1.30 Beer share of exp'!$B6,2)+POWER('1.37 Spirits share of exp'!$B6,2)))),"")</f>
        <v>0.98703166391225994</v>
      </c>
      <c r="AH6" s="84">
        <f>IFERROR(SUM('1.20 Wine share of exp'!AH6*'1.20 Wine share of exp'!$B6,'1.30 Beer share of exp'!AH6*'1.30 Beer share of exp'!$B6,'1.37 Spirits share of exp'!AH6*'1.37 Spirits share of exp'!$B6)/((SQRT(POWER('1.20 Wine share of exp'!AH6,2)+POWER('1.30 Beer share of exp'!AH6,2)+POWER('1.37 Spirits share of exp'!AH6,2)))*(SQRT(POWER('1.20 Wine share of exp'!$B6,2)+POWER('1.30 Beer share of exp'!$B6,2)+POWER('1.37 Spirits share of exp'!$B6,2)))),"")</f>
        <v>0.79012767787567262</v>
      </c>
      <c r="AI6" s="84">
        <f>IFERROR(SUM('1.20 Wine share of exp'!AI6*'1.20 Wine share of exp'!$B6,'1.30 Beer share of exp'!AI6*'1.30 Beer share of exp'!$B6,'1.37 Spirits share of exp'!AI6*'1.37 Spirits share of exp'!$B6)/((SQRT(POWER('1.20 Wine share of exp'!AI6,2)+POWER('1.30 Beer share of exp'!AI6,2)+POWER('1.37 Spirits share of exp'!AI6,2)))*(SQRT(POWER('1.20 Wine share of exp'!$B6,2)+POWER('1.30 Beer share of exp'!$B6,2)+POWER('1.37 Spirits share of exp'!$B6,2)))),"")</f>
        <v>0.96013291831692704</v>
      </c>
      <c r="AJ6" s="84">
        <f>IFERROR(SUM('1.20 Wine share of exp'!AJ6*'1.20 Wine share of exp'!$B6,'1.30 Beer share of exp'!AJ6*'1.30 Beer share of exp'!$B6,'1.37 Spirits share of exp'!AJ6*'1.37 Spirits share of exp'!$B6)/((SQRT(POWER('1.20 Wine share of exp'!AJ6,2)+POWER('1.30 Beer share of exp'!AJ6,2)+POWER('1.37 Spirits share of exp'!AJ6,2)))*(SQRT(POWER('1.20 Wine share of exp'!$B6,2)+POWER('1.30 Beer share of exp'!$B6,2)+POWER('1.37 Spirits share of exp'!$B6,2)))),"")</f>
        <v>0.96030903947685331</v>
      </c>
      <c r="AK6" s="84">
        <f>IFERROR(SUM('1.20 Wine share of exp'!AK6*'1.20 Wine share of exp'!$B6,'1.30 Beer share of exp'!AK6*'1.30 Beer share of exp'!$B6,'1.37 Spirits share of exp'!AK6*'1.37 Spirits share of exp'!$B6)/((SQRT(POWER('1.20 Wine share of exp'!AK6,2)+POWER('1.30 Beer share of exp'!AK6,2)+POWER('1.37 Spirits share of exp'!AK6,2)))*(SQRT(POWER('1.20 Wine share of exp'!$B6,2)+POWER('1.30 Beer share of exp'!$B6,2)+POWER('1.37 Spirits share of exp'!$B6,2)))),"")</f>
        <v>0.9575206295428782</v>
      </c>
      <c r="AL6" s="84">
        <f>IFERROR(SUM('1.20 Wine share of exp'!AL6*'1.20 Wine share of exp'!$B6,'1.30 Beer share of exp'!AL6*'1.30 Beer share of exp'!$B6,'1.37 Spirits share of exp'!AL6*'1.37 Spirits share of exp'!$B6)/((SQRT(POWER('1.20 Wine share of exp'!AL6,2)+POWER('1.30 Beer share of exp'!AL6,2)+POWER('1.37 Spirits share of exp'!AL6,2)))*(SQRT(POWER('1.20 Wine share of exp'!$B6,2)+POWER('1.30 Beer share of exp'!$B6,2)+POWER('1.37 Spirits share of exp'!$B6,2)))),"")</f>
        <v>0.97705845261146695</v>
      </c>
      <c r="AM6" s="84">
        <f>IFERROR(SUM('1.20 Wine share of exp'!AM6*'1.20 Wine share of exp'!$B6,'1.30 Beer share of exp'!AM6*'1.30 Beer share of exp'!$B6,'1.37 Spirits share of exp'!AM6*'1.37 Spirits share of exp'!$B6)/((SQRT(POWER('1.20 Wine share of exp'!AM6,2)+POWER('1.30 Beer share of exp'!AM6,2)+POWER('1.37 Spirits share of exp'!AM6,2)))*(SQRT(POWER('1.20 Wine share of exp'!$B6,2)+POWER('1.30 Beer share of exp'!$B6,2)+POWER('1.37 Spirits share of exp'!$B6,2)))),"")</f>
        <v>0.97895957484997098</v>
      </c>
      <c r="AN6" s="84">
        <f>IFERROR(SUM('1.20 Wine share of exp'!AN6*'1.20 Wine share of exp'!$B6,'1.30 Beer share of exp'!AN6*'1.30 Beer share of exp'!$B6,'1.37 Spirits share of exp'!AN6*'1.37 Spirits share of exp'!$B6)/((SQRT(POWER('1.20 Wine share of exp'!AN6,2)+POWER('1.30 Beer share of exp'!AN6,2)+POWER('1.37 Spirits share of exp'!AN6,2)))*(SQRT(POWER('1.20 Wine share of exp'!$B6,2)+POWER('1.30 Beer share of exp'!$B6,2)+POWER('1.37 Spirits share of exp'!$B6,2)))),"")</f>
        <v>0.72570591287301178</v>
      </c>
      <c r="AO6" s="84">
        <f>IFERROR(SUM('1.20 Wine share of exp'!AO6*'1.20 Wine share of exp'!$B6,'1.30 Beer share of exp'!AO6*'1.30 Beer share of exp'!$B6,'1.37 Spirits share of exp'!AO6*'1.37 Spirits share of exp'!$B6)/((SQRT(POWER('1.20 Wine share of exp'!AO6,2)+POWER('1.30 Beer share of exp'!AO6,2)+POWER('1.37 Spirits share of exp'!AO6,2)))*(SQRT(POWER('1.20 Wine share of exp'!$B6,2)+POWER('1.30 Beer share of exp'!$B6,2)+POWER('1.37 Spirits share of exp'!$B6,2)))),"")</f>
        <v>0.99791251138601955</v>
      </c>
      <c r="AP6" s="84">
        <f>IFERROR(SUM('1.20 Wine share of exp'!AP6*'1.20 Wine share of exp'!$B6,'1.30 Beer share of exp'!AP6*'1.30 Beer share of exp'!$B6,'1.37 Spirits share of exp'!AP6*'1.37 Spirits share of exp'!$B6)/((SQRT(POWER('1.20 Wine share of exp'!AP6,2)+POWER('1.30 Beer share of exp'!AP6,2)+POWER('1.37 Spirits share of exp'!AP6,2)))*(SQRT(POWER('1.20 Wine share of exp'!$B6,2)+POWER('1.30 Beer share of exp'!$B6,2)+POWER('1.37 Spirits share of exp'!$B6,2)))),"")</f>
        <v>0.95903224620470917</v>
      </c>
      <c r="AQ6" s="84">
        <f>IFERROR(SUM('1.20 Wine share of exp'!AQ6*'1.20 Wine share of exp'!$B6,'1.30 Beer share of exp'!AQ6*'1.30 Beer share of exp'!$B6,'1.37 Spirits share of exp'!AQ6*'1.37 Spirits share of exp'!$B6)/((SQRT(POWER('1.20 Wine share of exp'!AQ6,2)+POWER('1.30 Beer share of exp'!AQ6,2)+POWER('1.37 Spirits share of exp'!AQ6,2)))*(SQRT(POWER('1.20 Wine share of exp'!$B6,2)+POWER('1.30 Beer share of exp'!$B6,2)+POWER('1.37 Spirits share of exp'!$B6,2)))),"")</f>
        <v>0.90585224076360538</v>
      </c>
      <c r="AR6" s="84">
        <f>IFERROR(SUM('1.20 Wine share of exp'!AR6*'1.20 Wine share of exp'!$B6,'1.30 Beer share of exp'!AR6*'1.30 Beer share of exp'!$B6,'1.37 Spirits share of exp'!AR6*'1.37 Spirits share of exp'!$B6)/((SQRT(POWER('1.20 Wine share of exp'!AR6,2)+POWER('1.30 Beer share of exp'!AR6,2)+POWER('1.37 Spirits share of exp'!AR6,2)))*(SQRT(POWER('1.20 Wine share of exp'!$B6,2)+POWER('1.30 Beer share of exp'!$B6,2)+POWER('1.37 Spirits share of exp'!$B6,2)))),"")</f>
        <v>0.83438766646941775</v>
      </c>
      <c r="AS6" s="84">
        <f>IFERROR(SUM('1.20 Wine share of exp'!AS6*'1.20 Wine share of exp'!$B6,'1.30 Beer share of exp'!AS6*'1.30 Beer share of exp'!$B6,'1.37 Spirits share of exp'!AS6*'1.37 Spirits share of exp'!$B6)/((SQRT(POWER('1.20 Wine share of exp'!AS6,2)+POWER('1.30 Beer share of exp'!AS6,2)+POWER('1.37 Spirits share of exp'!AS6,2)))*(SQRT(POWER('1.20 Wine share of exp'!$B6,2)+POWER('1.30 Beer share of exp'!$B6,2)+POWER('1.37 Spirits share of exp'!$B6,2)))),"")</f>
        <v>0.96975440982787586</v>
      </c>
      <c r="AT6" s="84">
        <f>IFERROR(SUM('1.20 Wine share of exp'!AT6*'1.20 Wine share of exp'!$B6,'1.30 Beer share of exp'!AT6*'1.30 Beer share of exp'!$B6,'1.37 Spirits share of exp'!AT6*'1.37 Spirits share of exp'!$B6)/((SQRT(POWER('1.20 Wine share of exp'!AT6,2)+POWER('1.30 Beer share of exp'!AT6,2)+POWER('1.37 Spirits share of exp'!AT6,2)))*(SQRT(POWER('1.20 Wine share of exp'!$B6,2)+POWER('1.30 Beer share of exp'!$B6,2)+POWER('1.37 Spirits share of exp'!$B6,2)))),"")</f>
        <v>0.9796163945684766</v>
      </c>
      <c r="AU6" s="84">
        <f>IFERROR(SUM('1.20 Wine share of exp'!AU6*'1.20 Wine share of exp'!$B6,'1.30 Beer share of exp'!AU6*'1.30 Beer share of exp'!$B6,'1.37 Spirits share of exp'!AU6*'1.37 Spirits share of exp'!$B6)/((SQRT(POWER('1.20 Wine share of exp'!AU6,2)+POWER('1.30 Beer share of exp'!AU6,2)+POWER('1.37 Spirits share of exp'!AU6,2)))*(SQRT(POWER('1.20 Wine share of exp'!$B6,2)+POWER('1.30 Beer share of exp'!$B6,2)+POWER('1.37 Spirits share of exp'!$B6,2)))),"")</f>
        <v>0.92964487060522472</v>
      </c>
      <c r="AV6" s="84">
        <f>IFERROR(SUM('1.20 Wine share of exp'!AV6*'1.20 Wine share of exp'!$B6,'1.30 Beer share of exp'!AV6*'1.30 Beer share of exp'!$B6,'1.37 Spirits share of exp'!AV6*'1.37 Spirits share of exp'!$B6)/((SQRT(POWER('1.20 Wine share of exp'!AV6,2)+POWER('1.30 Beer share of exp'!AV6,2)+POWER('1.37 Spirits share of exp'!AV6,2)))*(SQRT(POWER('1.20 Wine share of exp'!$B6,2)+POWER('1.30 Beer share of exp'!$B6,2)+POWER('1.37 Spirits share of exp'!$B6,2)))),"")</f>
        <v>0.93960076577807417</v>
      </c>
      <c r="AW6" s="84">
        <f>IFERROR(SUM('1.20 Wine share of exp'!AW6*'1.20 Wine share of exp'!$B6,'1.30 Beer share of exp'!AW6*'1.30 Beer share of exp'!$B6,'1.37 Spirits share of exp'!AW6*'1.37 Spirits share of exp'!$B6)/((SQRT(POWER('1.20 Wine share of exp'!AW6,2)+POWER('1.30 Beer share of exp'!AW6,2)+POWER('1.37 Spirits share of exp'!AW6,2)))*(SQRT(POWER('1.20 Wine share of exp'!$B6,2)+POWER('1.30 Beer share of exp'!$B6,2)+POWER('1.37 Spirits share of exp'!$B6,2)))),"")</f>
        <v>0.92321853561744172</v>
      </c>
      <c r="AX6" s="84">
        <f>IFERROR(SUM('1.20 Wine share of exp'!AX6*'1.20 Wine share of exp'!$B6,'1.30 Beer share of exp'!AX6*'1.30 Beer share of exp'!$B6,'1.37 Spirits share of exp'!AX6*'1.37 Spirits share of exp'!$B6)/((SQRT(POWER('1.20 Wine share of exp'!AX6,2)+POWER('1.30 Beer share of exp'!AX6,2)+POWER('1.37 Spirits share of exp'!AX6,2)))*(SQRT(POWER('1.20 Wine share of exp'!$B6,2)+POWER('1.30 Beer share of exp'!$B6,2)+POWER('1.37 Spirits share of exp'!$B6,2)))),"")</f>
        <v>0.96288729052185051</v>
      </c>
      <c r="AY6" s="84">
        <f>IFERROR(SUM('1.20 Wine share of exp'!AY6*'1.20 Wine share of exp'!$B6,'1.30 Beer share of exp'!AY6*'1.30 Beer share of exp'!$B6,'1.37 Spirits share of exp'!AY6*'1.37 Spirits share of exp'!$B6)/((SQRT(POWER('1.20 Wine share of exp'!AY6,2)+POWER('1.30 Beer share of exp'!AY6,2)+POWER('1.37 Spirits share of exp'!AY6,2)))*(SQRT(POWER('1.20 Wine share of exp'!$B6,2)+POWER('1.30 Beer share of exp'!$B6,2)+POWER('1.37 Spirits share of exp'!$B6,2)))),"")</f>
        <v>0.91026141081169232</v>
      </c>
      <c r="AZ6" s="84">
        <f>IFERROR(SUM('1.20 Wine share of exp'!AZ6*'1.20 Wine share of exp'!$B6,'1.30 Beer share of exp'!AZ6*'1.30 Beer share of exp'!$B6,'1.37 Spirits share of exp'!AZ6*'1.37 Spirits share of exp'!$B6)/((SQRT(POWER('1.20 Wine share of exp'!AZ6,2)+POWER('1.30 Beer share of exp'!AZ6,2)+POWER('1.37 Spirits share of exp'!AZ6,2)))*(SQRT(POWER('1.20 Wine share of exp'!$B6,2)+POWER('1.30 Beer share of exp'!$B6,2)+POWER('1.37 Spirits share of exp'!$B6,2)))),"")</f>
        <v>0.92387006901605973</v>
      </c>
      <c r="BA6" s="84">
        <f>IFERROR(SUM('1.20 Wine share of exp'!BA6*'1.20 Wine share of exp'!$B6,'1.30 Beer share of exp'!BA6*'1.30 Beer share of exp'!$B6,'1.37 Spirits share of exp'!BA6*'1.37 Spirits share of exp'!$B6)/((SQRT(POWER('1.20 Wine share of exp'!BA6,2)+POWER('1.30 Beer share of exp'!BA6,2)+POWER('1.37 Spirits share of exp'!BA6,2)))*(SQRT(POWER('1.20 Wine share of exp'!$B6,2)+POWER('1.30 Beer share of exp'!$B6,2)+POWER('1.37 Spirits share of exp'!$B6,2)))),"")</f>
        <v>0.85618256463702702</v>
      </c>
      <c r="BB6" s="84">
        <f>IFERROR(SUM('1.20 Wine share of exp'!BB6*'1.20 Wine share of exp'!$B6,'1.30 Beer share of exp'!BB6*'1.30 Beer share of exp'!$B6,'1.37 Spirits share of exp'!BB6*'1.37 Spirits share of exp'!$B6)/((SQRT(POWER('1.20 Wine share of exp'!BB6,2)+POWER('1.30 Beer share of exp'!BB6,2)+POWER('1.37 Spirits share of exp'!BB6,2)))*(SQRT(POWER('1.20 Wine share of exp'!$B6,2)+POWER('1.30 Beer share of exp'!$B6,2)+POWER('1.37 Spirits share of exp'!$B6,2)))),"")</f>
        <v>0.68452073674455804</v>
      </c>
      <c r="BC6" s="84">
        <f>IFERROR(SUM('1.20 Wine share of exp'!BC6*'1.20 Wine share of exp'!$B6,'1.30 Beer share of exp'!BC6*'1.30 Beer share of exp'!$B6,'1.37 Spirits share of exp'!BC6*'1.37 Spirits share of exp'!$B6)/((SQRT(POWER('1.20 Wine share of exp'!BC6,2)+POWER('1.30 Beer share of exp'!BC6,2)+POWER('1.37 Spirits share of exp'!BC6,2)))*(SQRT(POWER('1.20 Wine share of exp'!$B6,2)+POWER('1.30 Beer share of exp'!$B6,2)+POWER('1.37 Spirits share of exp'!$B6,2)))),"")</f>
        <v>0.87349773866544422</v>
      </c>
      <c r="BD6" s="84">
        <f>IFERROR(SUM('1.20 Wine share of exp'!BD6*'1.20 Wine share of exp'!$B6,'1.30 Beer share of exp'!BD6*'1.30 Beer share of exp'!$B6,'1.37 Spirits share of exp'!BD6*'1.37 Spirits share of exp'!$B6)/((SQRT(POWER('1.20 Wine share of exp'!BD6,2)+POWER('1.30 Beer share of exp'!BD6,2)+POWER('1.37 Spirits share of exp'!BD6,2)))*(SQRT(POWER('1.20 Wine share of exp'!$B6,2)+POWER('1.30 Beer share of exp'!$B6,2)+POWER('1.37 Spirits share of exp'!$B6,2)))),"")</f>
        <v>0.96086210702349328</v>
      </c>
      <c r="BE6" s="84">
        <f>IFERROR(SUM('1.20 Wine share of exp'!BE6*'1.20 Wine share of exp'!$B6,'1.30 Beer share of exp'!BE6*'1.30 Beer share of exp'!$B6,'1.37 Spirits share of exp'!BE6*'1.37 Spirits share of exp'!$B6)/((SQRT(POWER('1.20 Wine share of exp'!BE6,2)+POWER('1.30 Beer share of exp'!BE6,2)+POWER('1.37 Spirits share of exp'!BE6,2)))*(SQRT(POWER('1.20 Wine share of exp'!$B6,2)+POWER('1.30 Beer share of exp'!$B6,2)+POWER('1.37 Spirits share of exp'!$B6,2)))),"")</f>
        <v>0.72775381471450562</v>
      </c>
      <c r="BF6" s="84">
        <f>IFERROR(SUM('1.20 Wine share of exp'!BF6*'1.20 Wine share of exp'!$B6,'1.30 Beer share of exp'!BF6*'1.30 Beer share of exp'!$B6,'1.37 Spirits share of exp'!BF6*'1.37 Spirits share of exp'!$B6)/((SQRT(POWER('1.20 Wine share of exp'!BF6,2)+POWER('1.30 Beer share of exp'!BF6,2)+POWER('1.37 Spirits share of exp'!BF6,2)))*(SQRT(POWER('1.20 Wine share of exp'!$B6,2)+POWER('1.30 Beer share of exp'!$B6,2)+POWER('1.37 Spirits share of exp'!$B6,2)))),"")</f>
        <v>0.79899735495010438</v>
      </c>
      <c r="BG6" s="84">
        <f>IFERROR(SUM('1.20 Wine share of exp'!BG6*'1.20 Wine share of exp'!$B6,'1.30 Beer share of exp'!BG6*'1.30 Beer share of exp'!$B6,'1.37 Spirits share of exp'!BG6*'1.37 Spirits share of exp'!$B6)/((SQRT(POWER('1.20 Wine share of exp'!BG6,2)+POWER('1.30 Beer share of exp'!BG6,2)+POWER('1.37 Spirits share of exp'!BG6,2)))*(SQRT(POWER('1.20 Wine share of exp'!$B6,2)+POWER('1.30 Beer share of exp'!$B6,2)+POWER('1.37 Spirits share of exp'!$B6,2)))),"")</f>
        <v>0.95305842658064333</v>
      </c>
      <c r="BH6" s="84" t="str">
        <f>IFERROR(SUM('1.20 Wine share of exp'!BH6*'1.20 Wine share of exp'!$B6,'1.30 Beer share of exp'!BH6*'1.30 Beer share of exp'!$B6,'1.37 Spirits share of exp'!BH6*'1.37 Spirits share of exp'!$B6)/((SQRT(POWER('1.20 Wine share of exp'!BH6,2)+POWER('1.30 Beer share of exp'!BH6,2)+POWER('1.37 Spirits share of exp'!BH6,2)))*(SQRT(POWER('1.20 Wine share of exp'!$B6,2)+POWER('1.30 Beer share of exp'!$B6,2)+POWER('1.37 Spirits share of exp'!$B6,2)))),"")</f>
        <v/>
      </c>
      <c r="BI6" s="84">
        <f>IFERROR(SUM('1.20 Wine share of exp'!BI6*'1.20 Wine share of exp'!$B6,'1.30 Beer share of exp'!BI6*'1.30 Beer share of exp'!$B6,'1.37 Spirits share of exp'!BI6*'1.37 Spirits share of exp'!$B6)/((SQRT(POWER('1.20 Wine share of exp'!BI6,2)+POWER('1.30 Beer share of exp'!BI6,2)+POWER('1.37 Spirits share of exp'!BI6,2)))*(SQRT(POWER('1.20 Wine share of exp'!$B6,2)+POWER('1.30 Beer share of exp'!$B6,2)+POWER('1.37 Spirits share of exp'!$B6,2)))),"")</f>
        <v>0.98331051501631506</v>
      </c>
      <c r="BJ6" s="84">
        <f>IFERROR(SUM('1.20 Wine share of exp'!BJ6*'1.20 Wine share of exp'!$B6,'1.30 Beer share of exp'!BJ6*'1.30 Beer share of exp'!$B6,'1.37 Spirits share of exp'!BJ6*'1.37 Spirits share of exp'!$B6)/((SQRT(POWER('1.20 Wine share of exp'!BJ6,2)+POWER('1.30 Beer share of exp'!BJ6,2)+POWER('1.37 Spirits share of exp'!BJ6,2)))*(SQRT(POWER('1.20 Wine share of exp'!$B6,2)+POWER('1.30 Beer share of exp'!$B6,2)+POWER('1.37 Spirits share of exp'!$B6,2)))),"")</f>
        <v>0.86028164148300879</v>
      </c>
      <c r="BK6" s="84">
        <f>IFERROR(SUM('1.20 Wine share of exp'!BK6*'1.20 Wine share of exp'!$B6,'1.30 Beer share of exp'!BK6*'1.30 Beer share of exp'!$B6,'1.37 Spirits share of exp'!BK6*'1.37 Spirits share of exp'!$B6)/((SQRT(POWER('1.20 Wine share of exp'!BK6,2)+POWER('1.30 Beer share of exp'!BK6,2)+POWER('1.37 Spirits share of exp'!BK6,2)))*(SQRT(POWER('1.20 Wine share of exp'!$B6,2)+POWER('1.30 Beer share of exp'!$B6,2)+POWER('1.37 Spirits share of exp'!$B6,2)))),"")</f>
        <v>0.96391263003378391</v>
      </c>
      <c r="BL6" s="84">
        <f>IFERROR(SUM('1.20 Wine share of exp'!BL6*'1.20 Wine share of exp'!$B6,'1.30 Beer share of exp'!BL6*'1.30 Beer share of exp'!$B6,'1.37 Spirits share of exp'!BL6*'1.37 Spirits share of exp'!$B6)/((SQRT(POWER('1.20 Wine share of exp'!BL6,2)+POWER('1.30 Beer share of exp'!BL6,2)+POWER('1.37 Spirits share of exp'!BL6,2)))*(SQRT(POWER('1.20 Wine share of exp'!$B6,2)+POWER('1.30 Beer share of exp'!$B6,2)+POWER('1.37 Spirits share of exp'!$B6,2)))),"")</f>
        <v>0.85540015872969111</v>
      </c>
      <c r="BM6" s="84" t="str">
        <f>IFERROR(SUM('1.20 Wine share of exp'!BM6*'1.20 Wine share of exp'!$B6,'1.30 Beer share of exp'!BM6*'1.30 Beer share of exp'!$B6,'1.37 Spirits share of exp'!BM6*'1.37 Spirits share of exp'!$B6)/((SQRT(POWER('1.20 Wine share of exp'!BM6,2)+POWER('1.30 Beer share of exp'!BM6,2)+POWER('1.37 Spirits share of exp'!BM6,2)))*(SQRT(POWER('1.20 Wine share of exp'!$B6,2)+POWER('1.30 Beer share of exp'!$B6,2)+POWER('1.37 Spirits share of exp'!$B6,2)))),"")</f>
        <v/>
      </c>
      <c r="BN6" s="84">
        <f>IFERROR(SUM('1.20 Wine share of exp'!BN6*'1.20 Wine share of exp'!$B6,'1.30 Beer share of exp'!BN6*'1.30 Beer share of exp'!$B6,'1.37 Spirits share of exp'!BN6*'1.37 Spirits share of exp'!$B6)/((SQRT(POWER('1.20 Wine share of exp'!BN6,2)+POWER('1.30 Beer share of exp'!BN6,2)+POWER('1.37 Spirits share of exp'!BN6,2)))*(SQRT(POWER('1.20 Wine share of exp'!$B6,2)+POWER('1.30 Beer share of exp'!$B6,2)+POWER('1.37 Spirits share of exp'!$B6,2)))),"")</f>
        <v>0.98178475812713173</v>
      </c>
      <c r="BO6" s="84">
        <f>IFERROR(SUM('1.20 Wine share of exp'!BO6*'1.20 Wine share of exp'!$B6,'1.30 Beer share of exp'!BO6*'1.30 Beer share of exp'!$B6,'1.37 Spirits share of exp'!BO6*'1.37 Spirits share of exp'!$B6)/((SQRT(POWER('1.20 Wine share of exp'!BO6,2)+POWER('1.30 Beer share of exp'!BO6,2)+POWER('1.37 Spirits share of exp'!BO6,2)))*(SQRT(POWER('1.20 Wine share of exp'!$B6,2)+POWER('1.30 Beer share of exp'!$B6,2)+POWER('1.37 Spirits share of exp'!$B6,2)))),"")</f>
        <v>0.88822652309719874</v>
      </c>
      <c r="BP6" s="84">
        <f>IFERROR(SUM('1.20 Wine share of exp'!BP6*'1.20 Wine share of exp'!$B6,'1.30 Beer share of exp'!BP6*'1.30 Beer share of exp'!$B6,'1.37 Spirits share of exp'!BP6*'1.37 Spirits share of exp'!$B6)/((SQRT(POWER('1.20 Wine share of exp'!BP6,2)+POWER('1.30 Beer share of exp'!BP6,2)+POWER('1.37 Spirits share of exp'!BP6,2)))*(SQRT(POWER('1.20 Wine share of exp'!$B6,2)+POWER('1.30 Beer share of exp'!$B6,2)+POWER('1.37 Spirits share of exp'!$B6,2)))),"")</f>
        <v>0.75981652896830654</v>
      </c>
      <c r="BQ6" s="84">
        <f>IFERROR(SUM('1.20 Wine share of exp'!BQ6*'1.20 Wine share of exp'!$B6,'1.30 Beer share of exp'!BQ6*'1.30 Beer share of exp'!$B6,'1.37 Spirits share of exp'!BQ6*'1.37 Spirits share of exp'!$B6)/((SQRT(POWER('1.20 Wine share of exp'!BQ6,2)+POWER('1.30 Beer share of exp'!BQ6,2)+POWER('1.37 Spirits share of exp'!BQ6,2)))*(SQRT(POWER('1.20 Wine share of exp'!$B6,2)+POWER('1.30 Beer share of exp'!$B6,2)+POWER('1.37 Spirits share of exp'!$B6,2)))),"")</f>
        <v>0.99269005065927096</v>
      </c>
      <c r="BR6" s="84">
        <f>IFERROR(SUM('1.20 Wine share of exp'!BR6*'1.20 Wine share of exp'!$B6,'1.30 Beer share of exp'!BR6*'1.30 Beer share of exp'!$B6,'1.37 Spirits share of exp'!BR6*'1.37 Spirits share of exp'!$B6)/((SQRT(POWER('1.20 Wine share of exp'!BR6,2)+POWER('1.30 Beer share of exp'!BR6,2)+POWER('1.37 Spirits share of exp'!BR6,2)))*(SQRT(POWER('1.20 Wine share of exp'!$B6,2)+POWER('1.30 Beer share of exp'!$B6,2)+POWER('1.37 Spirits share of exp'!$B6,2)))),"")</f>
        <v>0.98536107774325743</v>
      </c>
      <c r="BS6" s="84">
        <f>IFERROR(SUM('1.20 Wine share of exp'!BS6*'1.20 Wine share of exp'!$B6,'1.30 Beer share of exp'!BS6*'1.30 Beer share of exp'!$B6,'1.37 Spirits share of exp'!BS6*'1.37 Spirits share of exp'!$B6)/((SQRT(POWER('1.20 Wine share of exp'!BS6,2)+POWER('1.30 Beer share of exp'!BS6,2)+POWER('1.37 Spirits share of exp'!BS6,2)))*(SQRT(POWER('1.20 Wine share of exp'!$B6,2)+POWER('1.30 Beer share of exp'!$B6,2)+POWER('1.37 Spirits share of exp'!$B6,2)))),"")</f>
        <v>0.99283178713215425</v>
      </c>
      <c r="BT6" s="84">
        <f>IFERROR(SUM('1.20 Wine share of exp'!BT6*'1.20 Wine share of exp'!$B6,'1.30 Beer share of exp'!BT6*'1.30 Beer share of exp'!$B6,'1.37 Spirits share of exp'!BT6*'1.37 Spirits share of exp'!$B6)/((SQRT(POWER('1.20 Wine share of exp'!BT6,2)+POWER('1.30 Beer share of exp'!BT6,2)+POWER('1.37 Spirits share of exp'!BT6,2)))*(SQRT(POWER('1.20 Wine share of exp'!$B6,2)+POWER('1.30 Beer share of exp'!$B6,2)+POWER('1.37 Spirits share of exp'!$B6,2)))),"")</f>
        <v>0.97762867565908784</v>
      </c>
      <c r="BU6" s="84">
        <f>IFERROR(SUM('1.20 Wine share of exp'!BU6*'1.20 Wine share of exp'!$B6,'1.30 Beer share of exp'!BU6*'1.30 Beer share of exp'!$B6,'1.37 Spirits share of exp'!BU6*'1.37 Spirits share of exp'!$B6)/((SQRT(POWER('1.20 Wine share of exp'!BU6,2)+POWER('1.30 Beer share of exp'!BU6,2)+POWER('1.37 Spirits share of exp'!BU6,2)))*(SQRT(POWER('1.20 Wine share of exp'!$B6,2)+POWER('1.30 Beer share of exp'!$B6,2)+POWER('1.37 Spirits share of exp'!$B6,2)))),"")</f>
        <v>0.93088183339855479</v>
      </c>
      <c r="BV6" s="84">
        <f>IFERROR(SUM('1.20 Wine share of exp'!BV6*'1.20 Wine share of exp'!$B6,'1.30 Beer share of exp'!BV6*'1.30 Beer share of exp'!$B6,'1.37 Spirits share of exp'!BV6*'1.37 Spirits share of exp'!$B6)/((SQRT(POWER('1.20 Wine share of exp'!BV6,2)+POWER('1.30 Beer share of exp'!BV6,2)+POWER('1.37 Spirits share of exp'!BV6,2)))*(SQRT(POWER('1.20 Wine share of exp'!$B6,2)+POWER('1.30 Beer share of exp'!$B6,2)+POWER('1.37 Spirits share of exp'!$B6,2)))),"")</f>
        <v>0.92621021753917421</v>
      </c>
      <c r="BW6" s="84">
        <f>IFERROR(SUM('1.20 Wine share of exp'!BW6*'1.20 Wine share of exp'!$B6,'1.30 Beer share of exp'!BW6*'1.30 Beer share of exp'!$B6,'1.37 Spirits share of exp'!BW6*'1.37 Spirits share of exp'!$B6)/((SQRT(POWER('1.20 Wine share of exp'!BW6,2)+POWER('1.30 Beer share of exp'!BW6,2)+POWER('1.37 Spirits share of exp'!BW6,2)))*(SQRT(POWER('1.20 Wine share of exp'!$B6,2)+POWER('1.30 Beer share of exp'!$B6,2)+POWER('1.37 Spirits share of exp'!$B6,2)))),"")</f>
        <v>0.90525037411136144</v>
      </c>
      <c r="BX6" s="84">
        <f>IFERROR(SUM('1.20 Wine share of exp'!BX6*'1.20 Wine share of exp'!$B6,'1.30 Beer share of exp'!BX6*'1.30 Beer share of exp'!$B6,'1.37 Spirits share of exp'!BX6*'1.37 Spirits share of exp'!$B6)/((SQRT(POWER('1.20 Wine share of exp'!BX6,2)+POWER('1.30 Beer share of exp'!BX6,2)+POWER('1.37 Spirits share of exp'!BX6,2)))*(SQRT(POWER('1.20 Wine share of exp'!$B6,2)+POWER('1.30 Beer share of exp'!$B6,2)+POWER('1.37 Spirits share of exp'!$B6,2)))),"")</f>
        <v>0.9765685352942719</v>
      </c>
      <c r="BY6" s="84">
        <f>IFERROR(SUM('1.20 Wine share of exp'!BY6*'1.20 Wine share of exp'!$B6,'1.30 Beer share of exp'!BY6*'1.30 Beer share of exp'!$B6,'1.37 Spirits share of exp'!BY6*'1.37 Spirits share of exp'!$B6)/((SQRT(POWER('1.20 Wine share of exp'!BY6,2)+POWER('1.30 Beer share of exp'!BY6,2)+POWER('1.37 Spirits share of exp'!BY6,2)))*(SQRT(POWER('1.20 Wine share of exp'!$B6,2)+POWER('1.30 Beer share of exp'!$B6,2)+POWER('1.37 Spirits share of exp'!$B6,2)))),"")</f>
        <v>0.7585023111835475</v>
      </c>
      <c r="BZ6" s="84">
        <f>IFERROR(SUM('1.20 Wine share of exp'!BZ6*'1.20 Wine share of exp'!$B6,'1.30 Beer share of exp'!BZ6*'1.30 Beer share of exp'!$B6,'1.37 Spirits share of exp'!BZ6*'1.37 Spirits share of exp'!$B6)/((SQRT(POWER('1.20 Wine share of exp'!BZ6,2)+POWER('1.30 Beer share of exp'!BZ6,2)+POWER('1.37 Spirits share of exp'!BZ6,2)))*(SQRT(POWER('1.20 Wine share of exp'!$B6,2)+POWER('1.30 Beer share of exp'!$B6,2)+POWER('1.37 Spirits share of exp'!$B6,2)))),"")</f>
        <v>0.99367419634382692</v>
      </c>
      <c r="CA6" s="84">
        <f>IFERROR(SUM('1.20 Wine share of exp'!CA6*'1.20 Wine share of exp'!$B6,'1.30 Beer share of exp'!CA6*'1.30 Beer share of exp'!$B6,'1.37 Spirits share of exp'!CA6*'1.37 Spirits share of exp'!$B6)/((SQRT(POWER('1.20 Wine share of exp'!CA6,2)+POWER('1.30 Beer share of exp'!CA6,2)+POWER('1.37 Spirits share of exp'!CA6,2)))*(SQRT(POWER('1.20 Wine share of exp'!$B6,2)+POWER('1.30 Beer share of exp'!$B6,2)+POWER('1.37 Spirits share of exp'!$B6,2)))),"")</f>
        <v>0.86110042309272961</v>
      </c>
      <c r="CB6" s="84">
        <f>IFERROR(SUM('1.20 Wine share of exp'!CB6*'1.20 Wine share of exp'!$B6,'1.30 Beer share of exp'!CB6*'1.30 Beer share of exp'!$B6,'1.37 Spirits share of exp'!CB6*'1.37 Spirits share of exp'!$B6)/((SQRT(POWER('1.20 Wine share of exp'!CB6,2)+POWER('1.30 Beer share of exp'!CB6,2)+POWER('1.37 Spirits share of exp'!CB6,2)))*(SQRT(POWER('1.20 Wine share of exp'!$B6,2)+POWER('1.30 Beer share of exp'!$B6,2)+POWER('1.37 Spirits share of exp'!$B6,2)))),"")</f>
        <v>0.95843266497147095</v>
      </c>
      <c r="CC6" s="84">
        <f>IFERROR(SUM('1.20 Wine share of exp'!CC6*'1.20 Wine share of exp'!$B6,'1.30 Beer share of exp'!CC6*'1.30 Beer share of exp'!$B6,'1.37 Spirits share of exp'!CC6*'1.37 Spirits share of exp'!$B6)/((SQRT(POWER('1.20 Wine share of exp'!CC6,2)+POWER('1.30 Beer share of exp'!CC6,2)+POWER('1.37 Spirits share of exp'!CC6,2)))*(SQRT(POWER('1.20 Wine share of exp'!$B6,2)+POWER('1.30 Beer share of exp'!$B6,2)+POWER('1.37 Spirits share of exp'!$B6,2)))),"")</f>
        <v>0.85154696045319134</v>
      </c>
      <c r="CD6" s="84">
        <f>IFERROR(SUM('1.20 Wine share of exp'!CD6*'1.20 Wine share of exp'!$B6,'1.30 Beer share of exp'!CD6*'1.30 Beer share of exp'!$B6,'1.37 Spirits share of exp'!CD6*'1.37 Spirits share of exp'!$B6)/((SQRT(POWER('1.20 Wine share of exp'!CD6,2)+POWER('1.30 Beer share of exp'!CD6,2)+POWER('1.37 Spirits share of exp'!CD6,2)))*(SQRT(POWER('1.20 Wine share of exp'!$B6,2)+POWER('1.30 Beer share of exp'!$B6,2)+POWER('1.37 Spirits share of exp'!$B6,2)))),"")</f>
        <v>0.99206350709571345</v>
      </c>
      <c r="CE6" s="84">
        <f>IFERROR(SUM('1.20 Wine share of exp'!CE6*'1.20 Wine share of exp'!$B6,'1.30 Beer share of exp'!CE6*'1.30 Beer share of exp'!$B6,'1.37 Spirits share of exp'!CE6*'1.37 Spirits share of exp'!$B6)/((SQRT(POWER('1.20 Wine share of exp'!CE6,2)+POWER('1.30 Beer share of exp'!CE6,2)+POWER('1.37 Spirits share of exp'!CE6,2)))*(SQRT(POWER('1.20 Wine share of exp'!$B6,2)+POWER('1.30 Beer share of exp'!$B6,2)+POWER('1.37 Spirits share of exp'!$B6,2)))),"")</f>
        <v>0.97883604173185235</v>
      </c>
      <c r="CF6" s="84">
        <f>IFERROR(SUM('1.20 Wine share of exp'!CF6*'1.20 Wine share of exp'!$B6,'1.30 Beer share of exp'!CF6*'1.30 Beer share of exp'!$B6,'1.37 Spirits share of exp'!CF6*'1.37 Spirits share of exp'!$B6)/((SQRT(POWER('1.20 Wine share of exp'!CF6,2)+POWER('1.30 Beer share of exp'!CF6,2)+POWER('1.37 Spirits share of exp'!CF6,2)))*(SQRT(POWER('1.20 Wine share of exp'!$B6,2)+POWER('1.30 Beer share of exp'!$B6,2)+POWER('1.37 Spirits share of exp'!$B6,2)))),"")</f>
        <v>0.83815090537881365</v>
      </c>
      <c r="CG6" s="84">
        <f>IFERROR(SUM('1.20 Wine share of exp'!CG6*'1.20 Wine share of exp'!$B6,'1.30 Beer share of exp'!CG6*'1.30 Beer share of exp'!$B6,'1.37 Spirits share of exp'!CG6*'1.37 Spirits share of exp'!$B6)/((SQRT(POWER('1.20 Wine share of exp'!CG6,2)+POWER('1.30 Beer share of exp'!CG6,2)+POWER('1.37 Spirits share of exp'!CG6,2)))*(SQRT(POWER('1.20 Wine share of exp'!$B6,2)+POWER('1.30 Beer share of exp'!$B6,2)+POWER('1.37 Spirits share of exp'!$B6,2)))),"")</f>
        <v>0.99416345303443554</v>
      </c>
      <c r="CH6" s="84">
        <f>IFERROR(SUM('1.20 Wine share of exp'!CH6*'1.20 Wine share of exp'!$B6,'1.30 Beer share of exp'!CH6*'1.30 Beer share of exp'!$B6,'1.37 Spirits share of exp'!CH6*'1.37 Spirits share of exp'!$B6)/((SQRT(POWER('1.20 Wine share of exp'!CH6,2)+POWER('1.30 Beer share of exp'!CH6,2)+POWER('1.37 Spirits share of exp'!CH6,2)))*(SQRT(POWER('1.20 Wine share of exp'!$B6,2)+POWER('1.30 Beer share of exp'!$B6,2)+POWER('1.37 Spirits share of exp'!$B6,2)))),"")</f>
        <v>0.96719497192501724</v>
      </c>
      <c r="CI6" s="84">
        <f>IFERROR(SUM('1.20 Wine share of exp'!CI6*'1.20 Wine share of exp'!$B6,'1.30 Beer share of exp'!CI6*'1.30 Beer share of exp'!$B6,'1.37 Spirits share of exp'!CI6*'1.37 Spirits share of exp'!$B6)/((SQRT(POWER('1.20 Wine share of exp'!CI6,2)+POWER('1.30 Beer share of exp'!CI6,2)+POWER('1.37 Spirits share of exp'!CI6,2)))*(SQRT(POWER('1.20 Wine share of exp'!$B6,2)+POWER('1.30 Beer share of exp'!$B6,2)+POWER('1.37 Spirits share of exp'!$B6,2)))),"")</f>
        <v>0.85292270422401306</v>
      </c>
      <c r="CJ6" s="84">
        <f>IFERROR(SUM('1.20 Wine share of exp'!CJ6*'1.20 Wine share of exp'!$B6,'1.30 Beer share of exp'!CJ6*'1.30 Beer share of exp'!$B6,'1.37 Spirits share of exp'!CJ6*'1.37 Spirits share of exp'!$B6)/((SQRT(POWER('1.20 Wine share of exp'!CJ6,2)+POWER('1.30 Beer share of exp'!CJ6,2)+POWER('1.37 Spirits share of exp'!CJ6,2)))*(SQRT(POWER('1.20 Wine share of exp'!$B6,2)+POWER('1.30 Beer share of exp'!$B6,2)+POWER('1.37 Spirits share of exp'!$B6,2)))),"")</f>
        <v>0.97492362800300791</v>
      </c>
      <c r="CK6" s="84">
        <f>IFERROR(SUM('1.20 Wine share of exp'!CK6*'1.20 Wine share of exp'!$B6,'1.30 Beer share of exp'!CK6*'1.30 Beer share of exp'!$B6,'1.37 Spirits share of exp'!CK6*'1.37 Spirits share of exp'!$B6)/((SQRT(POWER('1.20 Wine share of exp'!CK6,2)+POWER('1.30 Beer share of exp'!CK6,2)+POWER('1.37 Spirits share of exp'!CK6,2)))*(SQRT(POWER('1.20 Wine share of exp'!$B6,2)+POWER('1.30 Beer share of exp'!$B6,2)+POWER('1.37 Spirits share of exp'!$B6,2)))),"")</f>
        <v>0.97105371660424766</v>
      </c>
      <c r="CL6" s="84">
        <f>IFERROR(SUM('1.20 Wine share of exp'!CL6*'1.20 Wine share of exp'!$B6,'1.30 Beer share of exp'!CL6*'1.30 Beer share of exp'!$B6,'1.37 Spirits share of exp'!CL6*'1.37 Spirits share of exp'!$B6)/((SQRT(POWER('1.20 Wine share of exp'!CL6,2)+POWER('1.30 Beer share of exp'!CL6,2)+POWER('1.37 Spirits share of exp'!CL6,2)))*(SQRT(POWER('1.20 Wine share of exp'!$B6,2)+POWER('1.30 Beer share of exp'!$B6,2)+POWER('1.37 Spirits share of exp'!$B6,2)))),"")</f>
        <v>0.89744749612546193</v>
      </c>
      <c r="CM6" s="84">
        <f>IFERROR(SUM('1.20 Wine share of exp'!CM6*'1.20 Wine share of exp'!$B6,'1.30 Beer share of exp'!CM6*'1.30 Beer share of exp'!$B6,'1.37 Spirits share of exp'!CM6*'1.37 Spirits share of exp'!$B6)/((SQRT(POWER('1.20 Wine share of exp'!CM6,2)+POWER('1.30 Beer share of exp'!CM6,2)+POWER('1.37 Spirits share of exp'!CM6,2)))*(SQRT(POWER('1.20 Wine share of exp'!$B6,2)+POWER('1.30 Beer share of exp'!$B6,2)+POWER('1.37 Spirits share of exp'!$B6,2)))),"")</f>
        <v>0.97284086193690955</v>
      </c>
      <c r="CN6" s="84">
        <f>IFERROR(SUM('1.20 Wine share of exp'!CN6*'1.20 Wine share of exp'!$B6,'1.30 Beer share of exp'!CN6*'1.30 Beer share of exp'!$B6,'1.37 Spirits share of exp'!CN6*'1.37 Spirits share of exp'!$B6)/((SQRT(POWER('1.20 Wine share of exp'!CN6,2)+POWER('1.30 Beer share of exp'!CN6,2)+POWER('1.37 Spirits share of exp'!CN6,2)))*(SQRT(POWER('1.20 Wine share of exp'!$B6,2)+POWER('1.30 Beer share of exp'!$B6,2)+POWER('1.37 Spirits share of exp'!$B6,2)))),"")</f>
        <v>0.9524486277058718</v>
      </c>
      <c r="CO6" s="84">
        <f>IFERROR(SUM('1.20 Wine share of exp'!CO6*'1.20 Wine share of exp'!$B6,'1.30 Beer share of exp'!CO6*'1.30 Beer share of exp'!$B6,'1.37 Spirits share of exp'!CO6*'1.37 Spirits share of exp'!$B6)/((SQRT(POWER('1.20 Wine share of exp'!CO6,2)+POWER('1.30 Beer share of exp'!CO6,2)+POWER('1.37 Spirits share of exp'!CO6,2)))*(SQRT(POWER('1.20 Wine share of exp'!$B6,2)+POWER('1.30 Beer share of exp'!$B6,2)+POWER('1.37 Spirits share of exp'!$B6,2)))),"")</f>
        <v>0.87423478828675938</v>
      </c>
      <c r="CP6" s="84">
        <f>IFERROR(SUM('1.20 Wine share of exp'!CP6*'1.20 Wine share of exp'!$B6,'1.30 Beer share of exp'!CP6*'1.30 Beer share of exp'!$B6,'1.37 Spirits share of exp'!CP6*'1.37 Spirits share of exp'!$B6)/((SQRT(POWER('1.20 Wine share of exp'!CP6,2)+POWER('1.30 Beer share of exp'!CP6,2)+POWER('1.37 Spirits share of exp'!CP6,2)))*(SQRT(POWER('1.20 Wine share of exp'!$B6,2)+POWER('1.30 Beer share of exp'!$B6,2)+POWER('1.37 Spirits share of exp'!$B6,2)))),"")</f>
        <v>0.93775059582291054</v>
      </c>
    </row>
    <row r="7" spans="1:94" x14ac:dyDescent="0.25">
      <c r="A7" s="78" t="s">
        <v>28</v>
      </c>
      <c r="B7" s="84">
        <f>IFERROR(SUM('1.20 Wine share of exp'!B7*'1.20 Wine share of exp'!$B7,'1.30 Beer share of exp'!B7*'1.30 Beer share of exp'!$B7,'1.37 Spirits share of exp'!B7*'1.37 Spirits share of exp'!$B7)/((SQRT(POWER('1.20 Wine share of exp'!B7,2)+POWER('1.30 Beer share of exp'!B7,2)+POWER('1.37 Spirits share of exp'!B7,2)))*(SQRT(POWER('1.20 Wine share of exp'!$B7,2)+POWER('1.30 Beer share of exp'!$B7,2)+POWER('1.37 Spirits share of exp'!$B7,2)))),"")</f>
        <v>1.0000000000000002</v>
      </c>
      <c r="C7" s="84">
        <f>IFERROR(SUM('1.20 Wine share of exp'!C7*'1.20 Wine share of exp'!$B7,'1.30 Beer share of exp'!C7*'1.30 Beer share of exp'!$B7,'1.37 Spirits share of exp'!C7*'1.37 Spirits share of exp'!$B7)/((SQRT(POWER('1.20 Wine share of exp'!C7,2)+POWER('1.30 Beer share of exp'!C7,2)+POWER('1.37 Spirits share of exp'!C7,2)))*(SQRT(POWER('1.20 Wine share of exp'!$B7,2)+POWER('1.30 Beer share of exp'!$B7,2)+POWER('1.37 Spirits share of exp'!$B7,2)))),"")</f>
        <v>0.96027195228741391</v>
      </c>
      <c r="D7" s="84">
        <f>IFERROR(SUM('1.20 Wine share of exp'!D7*'1.20 Wine share of exp'!$B7,'1.30 Beer share of exp'!D7*'1.30 Beer share of exp'!$B7,'1.37 Spirits share of exp'!D7*'1.37 Spirits share of exp'!$B7)/((SQRT(POWER('1.20 Wine share of exp'!D7,2)+POWER('1.30 Beer share of exp'!D7,2)+POWER('1.37 Spirits share of exp'!D7,2)))*(SQRT(POWER('1.20 Wine share of exp'!$B7,2)+POWER('1.30 Beer share of exp'!$B7,2)+POWER('1.37 Spirits share of exp'!$B7,2)))),"")</f>
        <v>0.84345435617791309</v>
      </c>
      <c r="E7" s="84">
        <f>IFERROR(SUM('1.20 Wine share of exp'!E7*'1.20 Wine share of exp'!$B7,'1.30 Beer share of exp'!E7*'1.30 Beer share of exp'!$B7,'1.37 Spirits share of exp'!E7*'1.37 Spirits share of exp'!$B7)/((SQRT(POWER('1.20 Wine share of exp'!E7,2)+POWER('1.30 Beer share of exp'!E7,2)+POWER('1.37 Spirits share of exp'!E7,2)))*(SQRT(POWER('1.20 Wine share of exp'!$B7,2)+POWER('1.30 Beer share of exp'!$B7,2)+POWER('1.37 Spirits share of exp'!$B7,2)))),"")</f>
        <v>0.84950298581402395</v>
      </c>
      <c r="F7" s="84">
        <f>IFERROR(SUM('1.20 Wine share of exp'!F7*'1.20 Wine share of exp'!$B7,'1.30 Beer share of exp'!F7*'1.30 Beer share of exp'!$B7,'1.37 Spirits share of exp'!F7*'1.37 Spirits share of exp'!$B7)/((SQRT(POWER('1.20 Wine share of exp'!F7,2)+POWER('1.30 Beer share of exp'!F7,2)+POWER('1.37 Spirits share of exp'!F7,2)))*(SQRT(POWER('1.20 Wine share of exp'!$B7,2)+POWER('1.30 Beer share of exp'!$B7,2)+POWER('1.37 Spirits share of exp'!$B7,2)))),"")</f>
        <v>0.96522850720716524</v>
      </c>
      <c r="G7" s="84">
        <f>IFERROR(SUM('1.20 Wine share of exp'!G7*'1.20 Wine share of exp'!$B7,'1.30 Beer share of exp'!G7*'1.30 Beer share of exp'!$B7,'1.37 Spirits share of exp'!G7*'1.37 Spirits share of exp'!$B7)/((SQRT(POWER('1.20 Wine share of exp'!G7,2)+POWER('1.30 Beer share of exp'!G7,2)+POWER('1.37 Spirits share of exp'!G7,2)))*(SQRT(POWER('1.20 Wine share of exp'!$B7,2)+POWER('1.30 Beer share of exp'!$B7,2)+POWER('1.37 Spirits share of exp'!$B7,2)))),"")</f>
        <v>0.63987410493883734</v>
      </c>
      <c r="H7" s="84">
        <f>IFERROR(SUM('1.20 Wine share of exp'!H7*'1.20 Wine share of exp'!$B7,'1.30 Beer share of exp'!H7*'1.30 Beer share of exp'!$B7,'1.37 Spirits share of exp'!H7*'1.37 Spirits share of exp'!$B7)/((SQRT(POWER('1.20 Wine share of exp'!H7,2)+POWER('1.30 Beer share of exp'!H7,2)+POWER('1.37 Spirits share of exp'!H7,2)))*(SQRT(POWER('1.20 Wine share of exp'!$B7,2)+POWER('1.30 Beer share of exp'!$B7,2)+POWER('1.37 Spirits share of exp'!$B7,2)))),"")</f>
        <v>0.86739765740641206</v>
      </c>
      <c r="I7" s="84">
        <f>IFERROR(SUM('1.20 Wine share of exp'!I7*'1.20 Wine share of exp'!$B7,'1.30 Beer share of exp'!I7*'1.30 Beer share of exp'!$B7,'1.37 Spirits share of exp'!I7*'1.37 Spirits share of exp'!$B7)/((SQRT(POWER('1.20 Wine share of exp'!I7,2)+POWER('1.30 Beer share of exp'!I7,2)+POWER('1.37 Spirits share of exp'!I7,2)))*(SQRT(POWER('1.20 Wine share of exp'!$B7,2)+POWER('1.30 Beer share of exp'!$B7,2)+POWER('1.37 Spirits share of exp'!$B7,2)))),"")</f>
        <v>0.99344275978016816</v>
      </c>
      <c r="J7" s="84">
        <f>IFERROR(SUM('1.20 Wine share of exp'!J7*'1.20 Wine share of exp'!$B7,'1.30 Beer share of exp'!J7*'1.30 Beer share of exp'!$B7,'1.37 Spirits share of exp'!J7*'1.37 Spirits share of exp'!$B7)/((SQRT(POWER('1.20 Wine share of exp'!J7,2)+POWER('1.30 Beer share of exp'!J7,2)+POWER('1.37 Spirits share of exp'!J7,2)))*(SQRT(POWER('1.20 Wine share of exp'!$B7,2)+POWER('1.30 Beer share of exp'!$B7,2)+POWER('1.37 Spirits share of exp'!$B7,2)))),"")</f>
        <v>0.99542247245513027</v>
      </c>
      <c r="K7" s="84">
        <f>IFERROR(SUM('1.20 Wine share of exp'!K7*'1.20 Wine share of exp'!$B7,'1.30 Beer share of exp'!K7*'1.30 Beer share of exp'!$B7,'1.37 Spirits share of exp'!K7*'1.37 Spirits share of exp'!$B7)/((SQRT(POWER('1.20 Wine share of exp'!K7,2)+POWER('1.30 Beer share of exp'!K7,2)+POWER('1.37 Spirits share of exp'!K7,2)))*(SQRT(POWER('1.20 Wine share of exp'!$B7,2)+POWER('1.30 Beer share of exp'!$B7,2)+POWER('1.37 Spirits share of exp'!$B7,2)))),"")</f>
        <v>0.94100291885126219</v>
      </c>
      <c r="L7" s="84" t="str">
        <f>IFERROR(SUM('1.20 Wine share of exp'!L7*'1.20 Wine share of exp'!$B7,'1.30 Beer share of exp'!L7*'1.30 Beer share of exp'!$B7,'1.37 Spirits share of exp'!L7*'1.37 Spirits share of exp'!$B7)/((SQRT(POWER('1.20 Wine share of exp'!L7,2)+POWER('1.30 Beer share of exp'!L7,2)+POWER('1.37 Spirits share of exp'!L7,2)))*(SQRT(POWER('1.20 Wine share of exp'!$B7,2)+POWER('1.30 Beer share of exp'!$B7,2)+POWER('1.37 Spirits share of exp'!$B7,2)))),"")</f>
        <v/>
      </c>
      <c r="M7" s="84">
        <f>IFERROR(SUM('1.20 Wine share of exp'!M7*'1.20 Wine share of exp'!$B7,'1.30 Beer share of exp'!M7*'1.30 Beer share of exp'!$B7,'1.37 Spirits share of exp'!M7*'1.37 Spirits share of exp'!$B7)/((SQRT(POWER('1.20 Wine share of exp'!M7,2)+POWER('1.30 Beer share of exp'!M7,2)+POWER('1.37 Spirits share of exp'!M7,2)))*(SQRT(POWER('1.20 Wine share of exp'!$B7,2)+POWER('1.30 Beer share of exp'!$B7,2)+POWER('1.37 Spirits share of exp'!$B7,2)))),"")</f>
        <v>0.9349180188121502</v>
      </c>
      <c r="N7" s="84">
        <f>IFERROR(SUM('1.20 Wine share of exp'!N7*'1.20 Wine share of exp'!$B7,'1.30 Beer share of exp'!N7*'1.30 Beer share of exp'!$B7,'1.37 Spirits share of exp'!N7*'1.37 Spirits share of exp'!$B7)/((SQRT(POWER('1.20 Wine share of exp'!N7,2)+POWER('1.30 Beer share of exp'!N7,2)+POWER('1.37 Spirits share of exp'!N7,2)))*(SQRT(POWER('1.20 Wine share of exp'!$B7,2)+POWER('1.30 Beer share of exp'!$B7,2)+POWER('1.37 Spirits share of exp'!$B7,2)))),"")</f>
        <v>0.95118704627219997</v>
      </c>
      <c r="O7" s="84">
        <f>IFERROR(SUM('1.20 Wine share of exp'!O7*'1.20 Wine share of exp'!$B7,'1.30 Beer share of exp'!O7*'1.30 Beer share of exp'!$B7,'1.37 Spirits share of exp'!O7*'1.37 Spirits share of exp'!$B7)/((SQRT(POWER('1.20 Wine share of exp'!O7,2)+POWER('1.30 Beer share of exp'!O7,2)+POWER('1.37 Spirits share of exp'!O7,2)))*(SQRT(POWER('1.20 Wine share of exp'!$B7,2)+POWER('1.30 Beer share of exp'!$B7,2)+POWER('1.37 Spirits share of exp'!$B7,2)))),"")</f>
        <v>0.96281202309524472</v>
      </c>
      <c r="P7" s="84">
        <f>IFERROR(SUM('1.20 Wine share of exp'!P7*'1.20 Wine share of exp'!$B7,'1.30 Beer share of exp'!P7*'1.30 Beer share of exp'!$B7,'1.37 Spirits share of exp'!P7*'1.37 Spirits share of exp'!$B7)/((SQRT(POWER('1.20 Wine share of exp'!P7,2)+POWER('1.30 Beer share of exp'!P7,2)+POWER('1.37 Spirits share of exp'!P7,2)))*(SQRT(POWER('1.20 Wine share of exp'!$B7,2)+POWER('1.30 Beer share of exp'!$B7,2)+POWER('1.37 Spirits share of exp'!$B7,2)))),"")</f>
        <v>0.94977661839371241</v>
      </c>
      <c r="Q7" s="84">
        <f>IFERROR(SUM('1.20 Wine share of exp'!Q7*'1.20 Wine share of exp'!$B7,'1.30 Beer share of exp'!Q7*'1.30 Beer share of exp'!$B7,'1.37 Spirits share of exp'!Q7*'1.37 Spirits share of exp'!$B7)/((SQRT(POWER('1.20 Wine share of exp'!Q7,2)+POWER('1.30 Beer share of exp'!Q7,2)+POWER('1.37 Spirits share of exp'!Q7,2)))*(SQRT(POWER('1.20 Wine share of exp'!$B7,2)+POWER('1.30 Beer share of exp'!$B7,2)+POWER('1.37 Spirits share of exp'!$B7,2)))),"")</f>
        <v>0.93587986945678214</v>
      </c>
      <c r="R7" s="84">
        <f>IFERROR(SUM('1.20 Wine share of exp'!R7*'1.20 Wine share of exp'!$B7,'1.30 Beer share of exp'!R7*'1.30 Beer share of exp'!$B7,'1.37 Spirits share of exp'!R7*'1.37 Spirits share of exp'!$B7)/((SQRT(POWER('1.20 Wine share of exp'!R7,2)+POWER('1.30 Beer share of exp'!R7,2)+POWER('1.37 Spirits share of exp'!R7,2)))*(SQRT(POWER('1.20 Wine share of exp'!$B7,2)+POWER('1.30 Beer share of exp'!$B7,2)+POWER('1.37 Spirits share of exp'!$B7,2)))),"")</f>
        <v>0.6547385679480775</v>
      </c>
      <c r="S7" s="84">
        <f>IFERROR(SUM('1.20 Wine share of exp'!S7*'1.20 Wine share of exp'!$B7,'1.30 Beer share of exp'!S7*'1.30 Beer share of exp'!$B7,'1.37 Spirits share of exp'!S7*'1.37 Spirits share of exp'!$B7)/((SQRT(POWER('1.20 Wine share of exp'!S7,2)+POWER('1.30 Beer share of exp'!S7,2)+POWER('1.37 Spirits share of exp'!S7,2)))*(SQRT(POWER('1.20 Wine share of exp'!$B7,2)+POWER('1.30 Beer share of exp'!$B7,2)+POWER('1.37 Spirits share of exp'!$B7,2)))),"")</f>
        <v>0.81243093144530554</v>
      </c>
      <c r="T7" s="84">
        <f>IFERROR(SUM('1.20 Wine share of exp'!T7*'1.20 Wine share of exp'!$B7,'1.30 Beer share of exp'!T7*'1.30 Beer share of exp'!$B7,'1.37 Spirits share of exp'!T7*'1.37 Spirits share of exp'!$B7)/((SQRT(POWER('1.20 Wine share of exp'!T7,2)+POWER('1.30 Beer share of exp'!T7,2)+POWER('1.37 Spirits share of exp'!T7,2)))*(SQRT(POWER('1.20 Wine share of exp'!$B7,2)+POWER('1.30 Beer share of exp'!$B7,2)+POWER('1.37 Spirits share of exp'!$B7,2)))),"")</f>
        <v>0.95033464624430342</v>
      </c>
      <c r="U7" s="84">
        <f>IFERROR(SUM('1.20 Wine share of exp'!U7*'1.20 Wine share of exp'!$B7,'1.30 Beer share of exp'!U7*'1.30 Beer share of exp'!$B7,'1.37 Spirits share of exp'!U7*'1.37 Spirits share of exp'!$B7)/((SQRT(POWER('1.20 Wine share of exp'!U7,2)+POWER('1.30 Beer share of exp'!U7,2)+POWER('1.37 Spirits share of exp'!U7,2)))*(SQRT(POWER('1.20 Wine share of exp'!$B7,2)+POWER('1.30 Beer share of exp'!$B7,2)+POWER('1.37 Spirits share of exp'!$B7,2)))),"")</f>
        <v>0.94412783464985883</v>
      </c>
      <c r="V7" s="84">
        <f>IFERROR(SUM('1.20 Wine share of exp'!V7*'1.20 Wine share of exp'!$B7,'1.30 Beer share of exp'!V7*'1.30 Beer share of exp'!$B7,'1.37 Spirits share of exp'!V7*'1.37 Spirits share of exp'!$B7)/((SQRT(POWER('1.20 Wine share of exp'!V7,2)+POWER('1.30 Beer share of exp'!V7,2)+POWER('1.37 Spirits share of exp'!V7,2)))*(SQRT(POWER('1.20 Wine share of exp'!$B7,2)+POWER('1.30 Beer share of exp'!$B7,2)+POWER('1.37 Spirits share of exp'!$B7,2)))),"")</f>
        <v>0.96755549847826172</v>
      </c>
      <c r="W7" s="84">
        <f>IFERROR(SUM('1.20 Wine share of exp'!W7*'1.20 Wine share of exp'!$B7,'1.30 Beer share of exp'!W7*'1.30 Beer share of exp'!$B7,'1.37 Spirits share of exp'!W7*'1.37 Spirits share of exp'!$B7)/((SQRT(POWER('1.20 Wine share of exp'!W7,2)+POWER('1.30 Beer share of exp'!W7,2)+POWER('1.37 Spirits share of exp'!W7,2)))*(SQRT(POWER('1.20 Wine share of exp'!$B7,2)+POWER('1.30 Beer share of exp'!$B7,2)+POWER('1.37 Spirits share of exp'!$B7,2)))),"")</f>
        <v>0.99462777041064243</v>
      </c>
      <c r="X7" s="84">
        <f>IFERROR(SUM('1.20 Wine share of exp'!X7*'1.20 Wine share of exp'!$B7,'1.30 Beer share of exp'!X7*'1.30 Beer share of exp'!$B7,'1.37 Spirits share of exp'!X7*'1.37 Spirits share of exp'!$B7)/((SQRT(POWER('1.20 Wine share of exp'!X7,2)+POWER('1.30 Beer share of exp'!X7,2)+POWER('1.37 Spirits share of exp'!X7,2)))*(SQRT(POWER('1.20 Wine share of exp'!$B7,2)+POWER('1.30 Beer share of exp'!$B7,2)+POWER('1.37 Spirits share of exp'!$B7,2)))),"")</f>
        <v>0.84992989636487104</v>
      </c>
      <c r="Y7" s="84">
        <f>IFERROR(SUM('1.20 Wine share of exp'!Y7*'1.20 Wine share of exp'!$B7,'1.30 Beer share of exp'!Y7*'1.30 Beer share of exp'!$B7,'1.37 Spirits share of exp'!Y7*'1.37 Spirits share of exp'!$B7)/((SQRT(POWER('1.20 Wine share of exp'!Y7,2)+POWER('1.30 Beer share of exp'!Y7,2)+POWER('1.37 Spirits share of exp'!Y7,2)))*(SQRT(POWER('1.20 Wine share of exp'!$B7,2)+POWER('1.30 Beer share of exp'!$B7,2)+POWER('1.37 Spirits share of exp'!$B7,2)))),"")</f>
        <v>0.93519253609447739</v>
      </c>
      <c r="Z7" s="84">
        <f>IFERROR(SUM('1.20 Wine share of exp'!Z7*'1.20 Wine share of exp'!$B7,'1.30 Beer share of exp'!Z7*'1.30 Beer share of exp'!$B7,'1.37 Spirits share of exp'!Z7*'1.37 Spirits share of exp'!$B7)/((SQRT(POWER('1.20 Wine share of exp'!Z7,2)+POWER('1.30 Beer share of exp'!Z7,2)+POWER('1.37 Spirits share of exp'!Z7,2)))*(SQRT(POWER('1.20 Wine share of exp'!$B7,2)+POWER('1.30 Beer share of exp'!$B7,2)+POWER('1.37 Spirits share of exp'!$B7,2)))),"")</f>
        <v>0.98556636393266306</v>
      </c>
      <c r="AA7" s="84">
        <f>IFERROR(SUM('1.20 Wine share of exp'!AA7*'1.20 Wine share of exp'!$B7,'1.30 Beer share of exp'!AA7*'1.30 Beer share of exp'!$B7,'1.37 Spirits share of exp'!AA7*'1.37 Spirits share of exp'!$B7)/((SQRT(POWER('1.20 Wine share of exp'!AA7,2)+POWER('1.30 Beer share of exp'!AA7,2)+POWER('1.37 Spirits share of exp'!AA7,2)))*(SQRT(POWER('1.20 Wine share of exp'!$B7,2)+POWER('1.30 Beer share of exp'!$B7,2)+POWER('1.37 Spirits share of exp'!$B7,2)))),"")</f>
        <v>0.87092711260636169</v>
      </c>
      <c r="AB7" s="84">
        <f>IFERROR(SUM('1.20 Wine share of exp'!AB7*'1.20 Wine share of exp'!$B7,'1.30 Beer share of exp'!AB7*'1.30 Beer share of exp'!$B7,'1.37 Spirits share of exp'!AB7*'1.37 Spirits share of exp'!$B7)/((SQRT(POWER('1.20 Wine share of exp'!AB7,2)+POWER('1.30 Beer share of exp'!AB7,2)+POWER('1.37 Spirits share of exp'!AB7,2)))*(SQRT(POWER('1.20 Wine share of exp'!$B7,2)+POWER('1.30 Beer share of exp'!$B7,2)+POWER('1.37 Spirits share of exp'!$B7,2)))),"")</f>
        <v>0.98448458383292847</v>
      </c>
      <c r="AC7" s="84">
        <f>IFERROR(SUM('1.20 Wine share of exp'!AC7*'1.20 Wine share of exp'!$B7,'1.30 Beer share of exp'!AC7*'1.30 Beer share of exp'!$B7,'1.37 Spirits share of exp'!AC7*'1.37 Spirits share of exp'!$B7)/((SQRT(POWER('1.20 Wine share of exp'!AC7,2)+POWER('1.30 Beer share of exp'!AC7,2)+POWER('1.37 Spirits share of exp'!AC7,2)))*(SQRT(POWER('1.20 Wine share of exp'!$B7,2)+POWER('1.30 Beer share of exp'!$B7,2)+POWER('1.37 Spirits share of exp'!$B7,2)))),"")</f>
        <v>0.85097144433027527</v>
      </c>
      <c r="AD7" s="84">
        <f>IFERROR(SUM('1.20 Wine share of exp'!AD7*'1.20 Wine share of exp'!$B7,'1.30 Beer share of exp'!AD7*'1.30 Beer share of exp'!$B7,'1.37 Spirits share of exp'!AD7*'1.37 Spirits share of exp'!$B7)/((SQRT(POWER('1.20 Wine share of exp'!AD7,2)+POWER('1.30 Beer share of exp'!AD7,2)+POWER('1.37 Spirits share of exp'!AD7,2)))*(SQRT(POWER('1.20 Wine share of exp'!$B7,2)+POWER('1.30 Beer share of exp'!$B7,2)+POWER('1.37 Spirits share of exp'!$B7,2)))),"")</f>
        <v>0.75936375555431612</v>
      </c>
      <c r="AE7" s="84">
        <f>IFERROR(SUM('1.20 Wine share of exp'!AE7*'1.20 Wine share of exp'!$B7,'1.30 Beer share of exp'!AE7*'1.30 Beer share of exp'!$B7,'1.37 Spirits share of exp'!AE7*'1.37 Spirits share of exp'!$B7)/((SQRT(POWER('1.20 Wine share of exp'!AE7,2)+POWER('1.30 Beer share of exp'!AE7,2)+POWER('1.37 Spirits share of exp'!AE7,2)))*(SQRT(POWER('1.20 Wine share of exp'!$B7,2)+POWER('1.30 Beer share of exp'!$B7,2)+POWER('1.37 Spirits share of exp'!$B7,2)))),"")</f>
        <v>0.99444051048914639</v>
      </c>
      <c r="AF7" s="84">
        <f>IFERROR(SUM('1.20 Wine share of exp'!AF7*'1.20 Wine share of exp'!$B7,'1.30 Beer share of exp'!AF7*'1.30 Beer share of exp'!$B7,'1.37 Spirits share of exp'!AF7*'1.37 Spirits share of exp'!$B7)/((SQRT(POWER('1.20 Wine share of exp'!AF7,2)+POWER('1.30 Beer share of exp'!AF7,2)+POWER('1.37 Spirits share of exp'!AF7,2)))*(SQRT(POWER('1.20 Wine share of exp'!$B7,2)+POWER('1.30 Beer share of exp'!$B7,2)+POWER('1.37 Spirits share of exp'!$B7,2)))),"")</f>
        <v>0.83992251440702304</v>
      </c>
      <c r="AG7" s="84">
        <f>IFERROR(SUM('1.20 Wine share of exp'!AG7*'1.20 Wine share of exp'!$B7,'1.30 Beer share of exp'!AG7*'1.30 Beer share of exp'!$B7,'1.37 Spirits share of exp'!AG7*'1.37 Spirits share of exp'!$B7)/((SQRT(POWER('1.20 Wine share of exp'!AG7,2)+POWER('1.30 Beer share of exp'!AG7,2)+POWER('1.37 Spirits share of exp'!AG7,2)))*(SQRT(POWER('1.20 Wine share of exp'!$B7,2)+POWER('1.30 Beer share of exp'!$B7,2)+POWER('1.37 Spirits share of exp'!$B7,2)))),"")</f>
        <v>0.98426581073420638</v>
      </c>
      <c r="AH7" s="84">
        <f>IFERROR(SUM('1.20 Wine share of exp'!AH7*'1.20 Wine share of exp'!$B7,'1.30 Beer share of exp'!AH7*'1.30 Beer share of exp'!$B7,'1.37 Spirits share of exp'!AH7*'1.37 Spirits share of exp'!$B7)/((SQRT(POWER('1.20 Wine share of exp'!AH7,2)+POWER('1.30 Beer share of exp'!AH7,2)+POWER('1.37 Spirits share of exp'!AH7,2)))*(SQRT(POWER('1.20 Wine share of exp'!$B7,2)+POWER('1.30 Beer share of exp'!$B7,2)+POWER('1.37 Spirits share of exp'!$B7,2)))),"")</f>
        <v>0.78367772395203117</v>
      </c>
      <c r="AI7" s="84">
        <f>IFERROR(SUM('1.20 Wine share of exp'!AI7*'1.20 Wine share of exp'!$B7,'1.30 Beer share of exp'!AI7*'1.30 Beer share of exp'!$B7,'1.37 Spirits share of exp'!AI7*'1.37 Spirits share of exp'!$B7)/((SQRT(POWER('1.20 Wine share of exp'!AI7,2)+POWER('1.30 Beer share of exp'!AI7,2)+POWER('1.37 Spirits share of exp'!AI7,2)))*(SQRT(POWER('1.20 Wine share of exp'!$B7,2)+POWER('1.30 Beer share of exp'!$B7,2)+POWER('1.37 Spirits share of exp'!$B7,2)))),"")</f>
        <v>0.95764285184047149</v>
      </c>
      <c r="AJ7" s="84">
        <f>IFERROR(SUM('1.20 Wine share of exp'!AJ7*'1.20 Wine share of exp'!$B7,'1.30 Beer share of exp'!AJ7*'1.30 Beer share of exp'!$B7,'1.37 Spirits share of exp'!AJ7*'1.37 Spirits share of exp'!$B7)/((SQRT(POWER('1.20 Wine share of exp'!AJ7,2)+POWER('1.30 Beer share of exp'!AJ7,2)+POWER('1.37 Spirits share of exp'!AJ7,2)))*(SQRT(POWER('1.20 Wine share of exp'!$B7,2)+POWER('1.30 Beer share of exp'!$B7,2)+POWER('1.37 Spirits share of exp'!$B7,2)))),"")</f>
        <v>0.96838764724875936</v>
      </c>
      <c r="AK7" s="84">
        <f>IFERROR(SUM('1.20 Wine share of exp'!AK7*'1.20 Wine share of exp'!$B7,'1.30 Beer share of exp'!AK7*'1.30 Beer share of exp'!$B7,'1.37 Spirits share of exp'!AK7*'1.37 Spirits share of exp'!$B7)/((SQRT(POWER('1.20 Wine share of exp'!AK7,2)+POWER('1.30 Beer share of exp'!AK7,2)+POWER('1.37 Spirits share of exp'!AK7,2)))*(SQRT(POWER('1.20 Wine share of exp'!$B7,2)+POWER('1.30 Beer share of exp'!$B7,2)+POWER('1.37 Spirits share of exp'!$B7,2)))),"")</f>
        <v>0.97182613732375533</v>
      </c>
      <c r="AL7" s="84">
        <f>IFERROR(SUM('1.20 Wine share of exp'!AL7*'1.20 Wine share of exp'!$B7,'1.30 Beer share of exp'!AL7*'1.30 Beer share of exp'!$B7,'1.37 Spirits share of exp'!AL7*'1.37 Spirits share of exp'!$B7)/((SQRT(POWER('1.20 Wine share of exp'!AL7,2)+POWER('1.30 Beer share of exp'!AL7,2)+POWER('1.37 Spirits share of exp'!AL7,2)))*(SQRT(POWER('1.20 Wine share of exp'!$B7,2)+POWER('1.30 Beer share of exp'!$B7,2)+POWER('1.37 Spirits share of exp'!$B7,2)))),"")</f>
        <v>0.95966015882596267</v>
      </c>
      <c r="AM7" s="84">
        <f>IFERROR(SUM('1.20 Wine share of exp'!AM7*'1.20 Wine share of exp'!$B7,'1.30 Beer share of exp'!AM7*'1.30 Beer share of exp'!$B7,'1.37 Spirits share of exp'!AM7*'1.37 Spirits share of exp'!$B7)/((SQRT(POWER('1.20 Wine share of exp'!AM7,2)+POWER('1.30 Beer share of exp'!AM7,2)+POWER('1.37 Spirits share of exp'!AM7,2)))*(SQRT(POWER('1.20 Wine share of exp'!$B7,2)+POWER('1.30 Beer share of exp'!$B7,2)+POWER('1.37 Spirits share of exp'!$B7,2)))),"")</f>
        <v>0.98459963117609617</v>
      </c>
      <c r="AN7" s="84">
        <f>IFERROR(SUM('1.20 Wine share of exp'!AN7*'1.20 Wine share of exp'!$B7,'1.30 Beer share of exp'!AN7*'1.30 Beer share of exp'!$B7,'1.37 Spirits share of exp'!AN7*'1.37 Spirits share of exp'!$B7)/((SQRT(POWER('1.20 Wine share of exp'!AN7,2)+POWER('1.30 Beer share of exp'!AN7,2)+POWER('1.37 Spirits share of exp'!AN7,2)))*(SQRT(POWER('1.20 Wine share of exp'!$B7,2)+POWER('1.30 Beer share of exp'!$B7,2)+POWER('1.37 Spirits share of exp'!$B7,2)))),"")</f>
        <v>0.73124846664214727</v>
      </c>
      <c r="AO7" s="84">
        <f>IFERROR(SUM('1.20 Wine share of exp'!AO7*'1.20 Wine share of exp'!$B7,'1.30 Beer share of exp'!AO7*'1.30 Beer share of exp'!$B7,'1.37 Spirits share of exp'!AO7*'1.37 Spirits share of exp'!$B7)/((SQRT(POWER('1.20 Wine share of exp'!AO7,2)+POWER('1.30 Beer share of exp'!AO7,2)+POWER('1.37 Spirits share of exp'!AO7,2)))*(SQRT(POWER('1.20 Wine share of exp'!$B7,2)+POWER('1.30 Beer share of exp'!$B7,2)+POWER('1.37 Spirits share of exp'!$B7,2)))),"")</f>
        <v>0.99308259922319064</v>
      </c>
      <c r="AP7" s="84">
        <f>IFERROR(SUM('1.20 Wine share of exp'!AP7*'1.20 Wine share of exp'!$B7,'1.30 Beer share of exp'!AP7*'1.30 Beer share of exp'!$B7,'1.37 Spirits share of exp'!AP7*'1.37 Spirits share of exp'!$B7)/((SQRT(POWER('1.20 Wine share of exp'!AP7,2)+POWER('1.30 Beer share of exp'!AP7,2)+POWER('1.37 Spirits share of exp'!AP7,2)))*(SQRT(POWER('1.20 Wine share of exp'!$B7,2)+POWER('1.30 Beer share of exp'!$B7,2)+POWER('1.37 Spirits share of exp'!$B7,2)))),"")</f>
        <v>0.95737308662755938</v>
      </c>
      <c r="AQ7" s="84">
        <f>IFERROR(SUM('1.20 Wine share of exp'!AQ7*'1.20 Wine share of exp'!$B7,'1.30 Beer share of exp'!AQ7*'1.30 Beer share of exp'!$B7,'1.37 Spirits share of exp'!AQ7*'1.37 Spirits share of exp'!$B7)/((SQRT(POWER('1.20 Wine share of exp'!AQ7,2)+POWER('1.30 Beer share of exp'!AQ7,2)+POWER('1.37 Spirits share of exp'!AQ7,2)))*(SQRT(POWER('1.20 Wine share of exp'!$B7,2)+POWER('1.30 Beer share of exp'!$B7,2)+POWER('1.37 Spirits share of exp'!$B7,2)))),"")</f>
        <v>0.90400214473160945</v>
      </c>
      <c r="AR7" s="84">
        <f>IFERROR(SUM('1.20 Wine share of exp'!AR7*'1.20 Wine share of exp'!$B7,'1.30 Beer share of exp'!AR7*'1.30 Beer share of exp'!$B7,'1.37 Spirits share of exp'!AR7*'1.37 Spirits share of exp'!$B7)/((SQRT(POWER('1.20 Wine share of exp'!AR7,2)+POWER('1.30 Beer share of exp'!AR7,2)+POWER('1.37 Spirits share of exp'!AR7,2)))*(SQRT(POWER('1.20 Wine share of exp'!$B7,2)+POWER('1.30 Beer share of exp'!$B7,2)+POWER('1.37 Spirits share of exp'!$B7,2)))),"")</f>
        <v>0.82535291393035848</v>
      </c>
      <c r="AS7" s="84">
        <f>IFERROR(SUM('1.20 Wine share of exp'!AS7*'1.20 Wine share of exp'!$B7,'1.30 Beer share of exp'!AS7*'1.30 Beer share of exp'!$B7,'1.37 Spirits share of exp'!AS7*'1.37 Spirits share of exp'!$B7)/((SQRT(POWER('1.20 Wine share of exp'!AS7,2)+POWER('1.30 Beer share of exp'!AS7,2)+POWER('1.37 Spirits share of exp'!AS7,2)))*(SQRT(POWER('1.20 Wine share of exp'!$B7,2)+POWER('1.30 Beer share of exp'!$B7,2)+POWER('1.37 Spirits share of exp'!$B7,2)))),"")</f>
        <v>0.96615375707796469</v>
      </c>
      <c r="AT7" s="84">
        <f>IFERROR(SUM('1.20 Wine share of exp'!AT7*'1.20 Wine share of exp'!$B7,'1.30 Beer share of exp'!AT7*'1.30 Beer share of exp'!$B7,'1.37 Spirits share of exp'!AT7*'1.37 Spirits share of exp'!$B7)/((SQRT(POWER('1.20 Wine share of exp'!AT7,2)+POWER('1.30 Beer share of exp'!AT7,2)+POWER('1.37 Spirits share of exp'!AT7,2)))*(SQRT(POWER('1.20 Wine share of exp'!$B7,2)+POWER('1.30 Beer share of exp'!$B7,2)+POWER('1.37 Spirits share of exp'!$B7,2)))),"")</f>
        <v>0.98949111493700459</v>
      </c>
      <c r="AU7" s="84">
        <f>IFERROR(SUM('1.20 Wine share of exp'!AU7*'1.20 Wine share of exp'!$B7,'1.30 Beer share of exp'!AU7*'1.30 Beer share of exp'!$B7,'1.37 Spirits share of exp'!AU7*'1.37 Spirits share of exp'!$B7)/((SQRT(POWER('1.20 Wine share of exp'!AU7,2)+POWER('1.30 Beer share of exp'!AU7,2)+POWER('1.37 Spirits share of exp'!AU7,2)))*(SQRT(POWER('1.20 Wine share of exp'!$B7,2)+POWER('1.30 Beer share of exp'!$B7,2)+POWER('1.37 Spirits share of exp'!$B7,2)))),"")</f>
        <v>0.92106233002735671</v>
      </c>
      <c r="AV7" s="84">
        <f>IFERROR(SUM('1.20 Wine share of exp'!AV7*'1.20 Wine share of exp'!$B7,'1.30 Beer share of exp'!AV7*'1.30 Beer share of exp'!$B7,'1.37 Spirits share of exp'!AV7*'1.37 Spirits share of exp'!$B7)/((SQRT(POWER('1.20 Wine share of exp'!AV7,2)+POWER('1.30 Beer share of exp'!AV7,2)+POWER('1.37 Spirits share of exp'!AV7,2)))*(SQRT(POWER('1.20 Wine share of exp'!$B7,2)+POWER('1.30 Beer share of exp'!$B7,2)+POWER('1.37 Spirits share of exp'!$B7,2)))),"")</f>
        <v>0.93871968637670833</v>
      </c>
      <c r="AW7" s="84">
        <f>IFERROR(SUM('1.20 Wine share of exp'!AW7*'1.20 Wine share of exp'!$B7,'1.30 Beer share of exp'!AW7*'1.30 Beer share of exp'!$B7,'1.37 Spirits share of exp'!AW7*'1.37 Spirits share of exp'!$B7)/((SQRT(POWER('1.20 Wine share of exp'!AW7,2)+POWER('1.30 Beer share of exp'!AW7,2)+POWER('1.37 Spirits share of exp'!AW7,2)))*(SQRT(POWER('1.20 Wine share of exp'!$B7,2)+POWER('1.30 Beer share of exp'!$B7,2)+POWER('1.37 Spirits share of exp'!$B7,2)))),"")</f>
        <v>0.90437440225729948</v>
      </c>
      <c r="AX7" s="84">
        <f>IFERROR(SUM('1.20 Wine share of exp'!AX7*'1.20 Wine share of exp'!$B7,'1.30 Beer share of exp'!AX7*'1.30 Beer share of exp'!$B7,'1.37 Spirits share of exp'!AX7*'1.37 Spirits share of exp'!$B7)/((SQRT(POWER('1.20 Wine share of exp'!AX7,2)+POWER('1.30 Beer share of exp'!AX7,2)+POWER('1.37 Spirits share of exp'!AX7,2)))*(SQRT(POWER('1.20 Wine share of exp'!$B7,2)+POWER('1.30 Beer share of exp'!$B7,2)+POWER('1.37 Spirits share of exp'!$B7,2)))),"")</f>
        <v>0.94896966892907009</v>
      </c>
      <c r="AY7" s="84">
        <f>IFERROR(SUM('1.20 Wine share of exp'!AY7*'1.20 Wine share of exp'!$B7,'1.30 Beer share of exp'!AY7*'1.30 Beer share of exp'!$B7,'1.37 Spirits share of exp'!AY7*'1.37 Spirits share of exp'!$B7)/((SQRT(POWER('1.20 Wine share of exp'!AY7,2)+POWER('1.30 Beer share of exp'!AY7,2)+POWER('1.37 Spirits share of exp'!AY7,2)))*(SQRT(POWER('1.20 Wine share of exp'!$B7,2)+POWER('1.30 Beer share of exp'!$B7,2)+POWER('1.37 Spirits share of exp'!$B7,2)))),"")</f>
        <v>0.92880997443633351</v>
      </c>
      <c r="AZ7" s="84">
        <f>IFERROR(SUM('1.20 Wine share of exp'!AZ7*'1.20 Wine share of exp'!$B7,'1.30 Beer share of exp'!AZ7*'1.30 Beer share of exp'!$B7,'1.37 Spirits share of exp'!AZ7*'1.37 Spirits share of exp'!$B7)/((SQRT(POWER('1.20 Wine share of exp'!AZ7,2)+POWER('1.30 Beer share of exp'!AZ7,2)+POWER('1.37 Spirits share of exp'!AZ7,2)))*(SQRT(POWER('1.20 Wine share of exp'!$B7,2)+POWER('1.30 Beer share of exp'!$B7,2)+POWER('1.37 Spirits share of exp'!$B7,2)))),"")</f>
        <v>0.9279214534895921</v>
      </c>
      <c r="BA7" s="84">
        <f>IFERROR(SUM('1.20 Wine share of exp'!BA7*'1.20 Wine share of exp'!$B7,'1.30 Beer share of exp'!BA7*'1.30 Beer share of exp'!$B7,'1.37 Spirits share of exp'!BA7*'1.37 Spirits share of exp'!$B7)/((SQRT(POWER('1.20 Wine share of exp'!BA7,2)+POWER('1.30 Beer share of exp'!BA7,2)+POWER('1.37 Spirits share of exp'!BA7,2)))*(SQRT(POWER('1.20 Wine share of exp'!$B7,2)+POWER('1.30 Beer share of exp'!$B7,2)+POWER('1.37 Spirits share of exp'!$B7,2)))),"")</f>
        <v>0.83978127667481473</v>
      </c>
      <c r="BB7" s="84">
        <f>IFERROR(SUM('1.20 Wine share of exp'!BB7*'1.20 Wine share of exp'!$B7,'1.30 Beer share of exp'!BB7*'1.30 Beer share of exp'!$B7,'1.37 Spirits share of exp'!BB7*'1.37 Spirits share of exp'!$B7)/((SQRT(POWER('1.20 Wine share of exp'!BB7,2)+POWER('1.30 Beer share of exp'!BB7,2)+POWER('1.37 Spirits share of exp'!BB7,2)))*(SQRT(POWER('1.20 Wine share of exp'!$B7,2)+POWER('1.30 Beer share of exp'!$B7,2)+POWER('1.37 Spirits share of exp'!$B7,2)))),"")</f>
        <v>0.71175951741183074</v>
      </c>
      <c r="BC7" s="84">
        <f>IFERROR(SUM('1.20 Wine share of exp'!BC7*'1.20 Wine share of exp'!$B7,'1.30 Beer share of exp'!BC7*'1.30 Beer share of exp'!$B7,'1.37 Spirits share of exp'!BC7*'1.37 Spirits share of exp'!$B7)/((SQRT(POWER('1.20 Wine share of exp'!BC7,2)+POWER('1.30 Beer share of exp'!BC7,2)+POWER('1.37 Spirits share of exp'!BC7,2)))*(SQRT(POWER('1.20 Wine share of exp'!$B7,2)+POWER('1.30 Beer share of exp'!$B7,2)+POWER('1.37 Spirits share of exp'!$B7,2)))),"")</f>
        <v>0.89487357050370142</v>
      </c>
      <c r="BD7" s="84">
        <f>IFERROR(SUM('1.20 Wine share of exp'!BD7*'1.20 Wine share of exp'!$B7,'1.30 Beer share of exp'!BD7*'1.30 Beer share of exp'!$B7,'1.37 Spirits share of exp'!BD7*'1.37 Spirits share of exp'!$B7)/((SQRT(POWER('1.20 Wine share of exp'!BD7,2)+POWER('1.30 Beer share of exp'!BD7,2)+POWER('1.37 Spirits share of exp'!BD7,2)))*(SQRT(POWER('1.20 Wine share of exp'!$B7,2)+POWER('1.30 Beer share of exp'!$B7,2)+POWER('1.37 Spirits share of exp'!$B7,2)))),"")</f>
        <v>0.96430563509123035</v>
      </c>
      <c r="BE7" s="84">
        <f>IFERROR(SUM('1.20 Wine share of exp'!BE7*'1.20 Wine share of exp'!$B7,'1.30 Beer share of exp'!BE7*'1.30 Beer share of exp'!$B7,'1.37 Spirits share of exp'!BE7*'1.37 Spirits share of exp'!$B7)/((SQRT(POWER('1.20 Wine share of exp'!BE7,2)+POWER('1.30 Beer share of exp'!BE7,2)+POWER('1.37 Spirits share of exp'!BE7,2)))*(SQRT(POWER('1.20 Wine share of exp'!$B7,2)+POWER('1.30 Beer share of exp'!$B7,2)+POWER('1.37 Spirits share of exp'!$B7,2)))),"")</f>
        <v>0.72278640146748485</v>
      </c>
      <c r="BF7" s="84">
        <f>IFERROR(SUM('1.20 Wine share of exp'!BF7*'1.20 Wine share of exp'!$B7,'1.30 Beer share of exp'!BF7*'1.30 Beer share of exp'!$B7,'1.37 Spirits share of exp'!BF7*'1.37 Spirits share of exp'!$B7)/((SQRT(POWER('1.20 Wine share of exp'!BF7,2)+POWER('1.30 Beer share of exp'!BF7,2)+POWER('1.37 Spirits share of exp'!BF7,2)))*(SQRT(POWER('1.20 Wine share of exp'!$B7,2)+POWER('1.30 Beer share of exp'!$B7,2)+POWER('1.37 Spirits share of exp'!$B7,2)))),"")</f>
        <v>0.8010039075383143</v>
      </c>
      <c r="BG7" s="84">
        <f>IFERROR(SUM('1.20 Wine share of exp'!BG7*'1.20 Wine share of exp'!$B7,'1.30 Beer share of exp'!BG7*'1.30 Beer share of exp'!$B7,'1.37 Spirits share of exp'!BG7*'1.37 Spirits share of exp'!$B7)/((SQRT(POWER('1.20 Wine share of exp'!BG7,2)+POWER('1.30 Beer share of exp'!BG7,2)+POWER('1.37 Spirits share of exp'!BG7,2)))*(SQRT(POWER('1.20 Wine share of exp'!$B7,2)+POWER('1.30 Beer share of exp'!$B7,2)+POWER('1.37 Spirits share of exp'!$B7,2)))),"")</f>
        <v>0.96153873813692514</v>
      </c>
      <c r="BH7" s="84" t="str">
        <f>IFERROR(SUM('1.20 Wine share of exp'!BH7*'1.20 Wine share of exp'!$B7,'1.30 Beer share of exp'!BH7*'1.30 Beer share of exp'!$B7,'1.37 Spirits share of exp'!BH7*'1.37 Spirits share of exp'!$B7)/((SQRT(POWER('1.20 Wine share of exp'!BH7,2)+POWER('1.30 Beer share of exp'!BH7,2)+POWER('1.37 Spirits share of exp'!BH7,2)))*(SQRT(POWER('1.20 Wine share of exp'!$B7,2)+POWER('1.30 Beer share of exp'!$B7,2)+POWER('1.37 Spirits share of exp'!$B7,2)))),"")</f>
        <v/>
      </c>
      <c r="BI7" s="84">
        <f>IFERROR(SUM('1.20 Wine share of exp'!BI7*'1.20 Wine share of exp'!$B7,'1.30 Beer share of exp'!BI7*'1.30 Beer share of exp'!$B7,'1.37 Spirits share of exp'!BI7*'1.37 Spirits share of exp'!$B7)/((SQRT(POWER('1.20 Wine share of exp'!BI7,2)+POWER('1.30 Beer share of exp'!BI7,2)+POWER('1.37 Spirits share of exp'!BI7,2)))*(SQRT(POWER('1.20 Wine share of exp'!$B7,2)+POWER('1.30 Beer share of exp'!$B7,2)+POWER('1.37 Spirits share of exp'!$B7,2)))),"")</f>
        <v>0.98937118381422728</v>
      </c>
      <c r="BJ7" s="84">
        <f>IFERROR(SUM('1.20 Wine share of exp'!BJ7*'1.20 Wine share of exp'!$B7,'1.30 Beer share of exp'!BJ7*'1.30 Beer share of exp'!$B7,'1.37 Spirits share of exp'!BJ7*'1.37 Spirits share of exp'!$B7)/((SQRT(POWER('1.20 Wine share of exp'!BJ7,2)+POWER('1.30 Beer share of exp'!BJ7,2)+POWER('1.37 Spirits share of exp'!BJ7,2)))*(SQRT(POWER('1.20 Wine share of exp'!$B7,2)+POWER('1.30 Beer share of exp'!$B7,2)+POWER('1.37 Spirits share of exp'!$B7,2)))),"")</f>
        <v>0.84840555293338682</v>
      </c>
      <c r="BK7" s="84">
        <f>IFERROR(SUM('1.20 Wine share of exp'!BK7*'1.20 Wine share of exp'!$B7,'1.30 Beer share of exp'!BK7*'1.30 Beer share of exp'!$B7,'1.37 Spirits share of exp'!BK7*'1.37 Spirits share of exp'!$B7)/((SQRT(POWER('1.20 Wine share of exp'!BK7,2)+POWER('1.30 Beer share of exp'!BK7,2)+POWER('1.37 Spirits share of exp'!BK7,2)))*(SQRT(POWER('1.20 Wine share of exp'!$B7,2)+POWER('1.30 Beer share of exp'!$B7,2)+POWER('1.37 Spirits share of exp'!$B7,2)))),"")</f>
        <v>0.9600503462242842</v>
      </c>
      <c r="BL7" s="84">
        <f>IFERROR(SUM('1.20 Wine share of exp'!BL7*'1.20 Wine share of exp'!$B7,'1.30 Beer share of exp'!BL7*'1.30 Beer share of exp'!$B7,'1.37 Spirits share of exp'!BL7*'1.37 Spirits share of exp'!$B7)/((SQRT(POWER('1.20 Wine share of exp'!BL7,2)+POWER('1.30 Beer share of exp'!BL7,2)+POWER('1.37 Spirits share of exp'!BL7,2)))*(SQRT(POWER('1.20 Wine share of exp'!$B7,2)+POWER('1.30 Beer share of exp'!$B7,2)+POWER('1.37 Spirits share of exp'!$B7,2)))),"")</f>
        <v>0.86918083529892809</v>
      </c>
      <c r="BM7" s="84" t="str">
        <f>IFERROR(SUM('1.20 Wine share of exp'!BM7*'1.20 Wine share of exp'!$B7,'1.30 Beer share of exp'!BM7*'1.30 Beer share of exp'!$B7,'1.37 Spirits share of exp'!BM7*'1.37 Spirits share of exp'!$B7)/((SQRT(POWER('1.20 Wine share of exp'!BM7,2)+POWER('1.30 Beer share of exp'!BM7,2)+POWER('1.37 Spirits share of exp'!BM7,2)))*(SQRT(POWER('1.20 Wine share of exp'!$B7,2)+POWER('1.30 Beer share of exp'!$B7,2)+POWER('1.37 Spirits share of exp'!$B7,2)))),"")</f>
        <v/>
      </c>
      <c r="BN7" s="84">
        <f>IFERROR(SUM('1.20 Wine share of exp'!BN7*'1.20 Wine share of exp'!$B7,'1.30 Beer share of exp'!BN7*'1.30 Beer share of exp'!$B7,'1.37 Spirits share of exp'!BN7*'1.37 Spirits share of exp'!$B7)/((SQRT(POWER('1.20 Wine share of exp'!BN7,2)+POWER('1.30 Beer share of exp'!BN7,2)+POWER('1.37 Spirits share of exp'!BN7,2)))*(SQRT(POWER('1.20 Wine share of exp'!$B7,2)+POWER('1.30 Beer share of exp'!$B7,2)+POWER('1.37 Spirits share of exp'!$B7,2)))),"")</f>
        <v>0.98442461618485388</v>
      </c>
      <c r="BO7" s="84">
        <f>IFERROR(SUM('1.20 Wine share of exp'!BO7*'1.20 Wine share of exp'!$B7,'1.30 Beer share of exp'!BO7*'1.30 Beer share of exp'!$B7,'1.37 Spirits share of exp'!BO7*'1.37 Spirits share of exp'!$B7)/((SQRT(POWER('1.20 Wine share of exp'!BO7,2)+POWER('1.30 Beer share of exp'!BO7,2)+POWER('1.37 Spirits share of exp'!BO7,2)))*(SQRT(POWER('1.20 Wine share of exp'!$B7,2)+POWER('1.30 Beer share of exp'!$B7,2)+POWER('1.37 Spirits share of exp'!$B7,2)))),"")</f>
        <v>0.92039663199523281</v>
      </c>
      <c r="BP7" s="84">
        <f>IFERROR(SUM('1.20 Wine share of exp'!BP7*'1.20 Wine share of exp'!$B7,'1.30 Beer share of exp'!BP7*'1.30 Beer share of exp'!$B7,'1.37 Spirits share of exp'!BP7*'1.37 Spirits share of exp'!$B7)/((SQRT(POWER('1.20 Wine share of exp'!BP7,2)+POWER('1.30 Beer share of exp'!BP7,2)+POWER('1.37 Spirits share of exp'!BP7,2)))*(SQRT(POWER('1.20 Wine share of exp'!$B7,2)+POWER('1.30 Beer share of exp'!$B7,2)+POWER('1.37 Spirits share of exp'!$B7,2)))),"")</f>
        <v>0.76003052715135977</v>
      </c>
      <c r="BQ7" s="84">
        <f>IFERROR(SUM('1.20 Wine share of exp'!BQ7*'1.20 Wine share of exp'!$B7,'1.30 Beer share of exp'!BQ7*'1.30 Beer share of exp'!$B7,'1.37 Spirits share of exp'!BQ7*'1.37 Spirits share of exp'!$B7)/((SQRT(POWER('1.20 Wine share of exp'!BQ7,2)+POWER('1.30 Beer share of exp'!BQ7,2)+POWER('1.37 Spirits share of exp'!BQ7,2)))*(SQRT(POWER('1.20 Wine share of exp'!$B7,2)+POWER('1.30 Beer share of exp'!$B7,2)+POWER('1.37 Spirits share of exp'!$B7,2)))),"")</f>
        <v>0.99429492157115029</v>
      </c>
      <c r="BR7" s="84">
        <f>IFERROR(SUM('1.20 Wine share of exp'!BR7*'1.20 Wine share of exp'!$B7,'1.30 Beer share of exp'!BR7*'1.30 Beer share of exp'!$B7,'1.37 Spirits share of exp'!BR7*'1.37 Spirits share of exp'!$B7)/((SQRT(POWER('1.20 Wine share of exp'!BR7,2)+POWER('1.30 Beer share of exp'!BR7,2)+POWER('1.37 Spirits share of exp'!BR7,2)))*(SQRT(POWER('1.20 Wine share of exp'!$B7,2)+POWER('1.30 Beer share of exp'!$B7,2)+POWER('1.37 Spirits share of exp'!$B7,2)))),"")</f>
        <v>0.98724691024567968</v>
      </c>
      <c r="BS7" s="84">
        <f>IFERROR(SUM('1.20 Wine share of exp'!BS7*'1.20 Wine share of exp'!$B7,'1.30 Beer share of exp'!BS7*'1.30 Beer share of exp'!$B7,'1.37 Spirits share of exp'!BS7*'1.37 Spirits share of exp'!$B7)/((SQRT(POWER('1.20 Wine share of exp'!BS7,2)+POWER('1.30 Beer share of exp'!BS7,2)+POWER('1.37 Spirits share of exp'!BS7,2)))*(SQRT(POWER('1.20 Wine share of exp'!$B7,2)+POWER('1.30 Beer share of exp'!$B7,2)+POWER('1.37 Spirits share of exp'!$B7,2)))),"")</f>
        <v>0.99443896484200589</v>
      </c>
      <c r="BT7" s="84">
        <f>IFERROR(SUM('1.20 Wine share of exp'!BT7*'1.20 Wine share of exp'!$B7,'1.30 Beer share of exp'!BT7*'1.30 Beer share of exp'!$B7,'1.37 Spirits share of exp'!BT7*'1.37 Spirits share of exp'!$B7)/((SQRT(POWER('1.20 Wine share of exp'!BT7,2)+POWER('1.30 Beer share of exp'!BT7,2)+POWER('1.37 Spirits share of exp'!BT7,2)))*(SQRT(POWER('1.20 Wine share of exp'!$B7,2)+POWER('1.30 Beer share of exp'!$B7,2)+POWER('1.37 Spirits share of exp'!$B7,2)))),"")</f>
        <v>0.97591757015492697</v>
      </c>
      <c r="BU7" s="84">
        <f>IFERROR(SUM('1.20 Wine share of exp'!BU7*'1.20 Wine share of exp'!$B7,'1.30 Beer share of exp'!BU7*'1.30 Beer share of exp'!$B7,'1.37 Spirits share of exp'!BU7*'1.37 Spirits share of exp'!$B7)/((SQRT(POWER('1.20 Wine share of exp'!BU7,2)+POWER('1.30 Beer share of exp'!BU7,2)+POWER('1.37 Spirits share of exp'!BU7,2)))*(SQRT(POWER('1.20 Wine share of exp'!$B7,2)+POWER('1.30 Beer share of exp'!$B7,2)+POWER('1.37 Spirits share of exp'!$B7,2)))),"")</f>
        <v>0.92172783340556153</v>
      </c>
      <c r="BV7" s="84">
        <f>IFERROR(SUM('1.20 Wine share of exp'!BV7*'1.20 Wine share of exp'!$B7,'1.30 Beer share of exp'!BV7*'1.30 Beer share of exp'!$B7,'1.37 Spirits share of exp'!BV7*'1.37 Spirits share of exp'!$B7)/((SQRT(POWER('1.20 Wine share of exp'!BV7,2)+POWER('1.30 Beer share of exp'!BV7,2)+POWER('1.37 Spirits share of exp'!BV7,2)))*(SQRT(POWER('1.20 Wine share of exp'!$B7,2)+POWER('1.30 Beer share of exp'!$B7,2)+POWER('1.37 Spirits share of exp'!$B7,2)))),"")</f>
        <v>0.92243228869658767</v>
      </c>
      <c r="BW7" s="84">
        <f>IFERROR(SUM('1.20 Wine share of exp'!BW7*'1.20 Wine share of exp'!$B7,'1.30 Beer share of exp'!BW7*'1.30 Beer share of exp'!$B7,'1.37 Spirits share of exp'!BW7*'1.37 Spirits share of exp'!$B7)/((SQRT(POWER('1.20 Wine share of exp'!BW7,2)+POWER('1.30 Beer share of exp'!BW7,2)+POWER('1.37 Spirits share of exp'!BW7,2)))*(SQRT(POWER('1.20 Wine share of exp'!$B7,2)+POWER('1.30 Beer share of exp'!$B7,2)+POWER('1.37 Spirits share of exp'!$B7,2)))),"")</f>
        <v>0.9014837542509665</v>
      </c>
      <c r="BX7" s="84">
        <f>IFERROR(SUM('1.20 Wine share of exp'!BX7*'1.20 Wine share of exp'!$B7,'1.30 Beer share of exp'!BX7*'1.30 Beer share of exp'!$B7,'1.37 Spirits share of exp'!BX7*'1.37 Spirits share of exp'!$B7)/((SQRT(POWER('1.20 Wine share of exp'!BX7,2)+POWER('1.30 Beer share of exp'!BX7,2)+POWER('1.37 Spirits share of exp'!BX7,2)))*(SQRT(POWER('1.20 Wine share of exp'!$B7,2)+POWER('1.30 Beer share of exp'!$B7,2)+POWER('1.37 Spirits share of exp'!$B7,2)))),"")</f>
        <v>0.97761410934684689</v>
      </c>
      <c r="BY7" s="84">
        <f>IFERROR(SUM('1.20 Wine share of exp'!BY7*'1.20 Wine share of exp'!$B7,'1.30 Beer share of exp'!BY7*'1.30 Beer share of exp'!$B7,'1.37 Spirits share of exp'!BY7*'1.37 Spirits share of exp'!$B7)/((SQRT(POWER('1.20 Wine share of exp'!BY7,2)+POWER('1.30 Beer share of exp'!BY7,2)+POWER('1.37 Spirits share of exp'!BY7,2)))*(SQRT(POWER('1.20 Wine share of exp'!$B7,2)+POWER('1.30 Beer share of exp'!$B7,2)+POWER('1.37 Spirits share of exp'!$B7,2)))),"")</f>
        <v>0.75900732275672822</v>
      </c>
      <c r="BZ7" s="84">
        <f>IFERROR(SUM('1.20 Wine share of exp'!BZ7*'1.20 Wine share of exp'!$B7,'1.30 Beer share of exp'!BZ7*'1.30 Beer share of exp'!$B7,'1.37 Spirits share of exp'!BZ7*'1.37 Spirits share of exp'!$B7)/((SQRT(POWER('1.20 Wine share of exp'!BZ7,2)+POWER('1.30 Beer share of exp'!BZ7,2)+POWER('1.37 Spirits share of exp'!BZ7,2)))*(SQRT(POWER('1.20 Wine share of exp'!$B7,2)+POWER('1.30 Beer share of exp'!$B7,2)+POWER('1.37 Spirits share of exp'!$B7,2)))),"")</f>
        <v>0.992361924443523</v>
      </c>
      <c r="CA7" s="84">
        <f>IFERROR(SUM('1.20 Wine share of exp'!CA7*'1.20 Wine share of exp'!$B7,'1.30 Beer share of exp'!CA7*'1.30 Beer share of exp'!$B7,'1.37 Spirits share of exp'!CA7*'1.37 Spirits share of exp'!$B7)/((SQRT(POWER('1.20 Wine share of exp'!CA7,2)+POWER('1.30 Beer share of exp'!CA7,2)+POWER('1.37 Spirits share of exp'!CA7,2)))*(SQRT(POWER('1.20 Wine share of exp'!$B7,2)+POWER('1.30 Beer share of exp'!$B7,2)+POWER('1.37 Spirits share of exp'!$B7,2)))),"")</f>
        <v>0.86154955334269545</v>
      </c>
      <c r="CB7" s="84">
        <f>IFERROR(SUM('1.20 Wine share of exp'!CB7*'1.20 Wine share of exp'!$B7,'1.30 Beer share of exp'!CB7*'1.30 Beer share of exp'!$B7,'1.37 Spirits share of exp'!CB7*'1.37 Spirits share of exp'!$B7)/((SQRT(POWER('1.20 Wine share of exp'!CB7,2)+POWER('1.30 Beer share of exp'!CB7,2)+POWER('1.37 Spirits share of exp'!CB7,2)))*(SQRT(POWER('1.20 Wine share of exp'!$B7,2)+POWER('1.30 Beer share of exp'!$B7,2)+POWER('1.37 Spirits share of exp'!$B7,2)))),"")</f>
        <v>0.95887345274017288</v>
      </c>
      <c r="CC7" s="84">
        <f>IFERROR(SUM('1.20 Wine share of exp'!CC7*'1.20 Wine share of exp'!$B7,'1.30 Beer share of exp'!CC7*'1.30 Beer share of exp'!$B7,'1.37 Spirits share of exp'!CC7*'1.37 Spirits share of exp'!$B7)/((SQRT(POWER('1.20 Wine share of exp'!CC7,2)+POWER('1.30 Beer share of exp'!CC7,2)+POWER('1.37 Spirits share of exp'!CC7,2)))*(SQRT(POWER('1.20 Wine share of exp'!$B7,2)+POWER('1.30 Beer share of exp'!$B7,2)+POWER('1.37 Spirits share of exp'!$B7,2)))),"")</f>
        <v>0.85619808150118137</v>
      </c>
      <c r="CD7" s="84">
        <f>IFERROR(SUM('1.20 Wine share of exp'!CD7*'1.20 Wine share of exp'!$B7,'1.30 Beer share of exp'!CD7*'1.30 Beer share of exp'!$B7,'1.37 Spirits share of exp'!CD7*'1.37 Spirits share of exp'!$B7)/((SQRT(POWER('1.20 Wine share of exp'!CD7,2)+POWER('1.30 Beer share of exp'!CD7,2)+POWER('1.37 Spirits share of exp'!CD7,2)))*(SQRT(POWER('1.20 Wine share of exp'!$B7,2)+POWER('1.30 Beer share of exp'!$B7,2)+POWER('1.37 Spirits share of exp'!$B7,2)))),"")</f>
        <v>0.99083301454158845</v>
      </c>
      <c r="CE7" s="84">
        <f>IFERROR(SUM('1.20 Wine share of exp'!CE7*'1.20 Wine share of exp'!$B7,'1.30 Beer share of exp'!CE7*'1.30 Beer share of exp'!$B7,'1.37 Spirits share of exp'!CE7*'1.37 Spirits share of exp'!$B7)/((SQRT(POWER('1.20 Wine share of exp'!CE7,2)+POWER('1.30 Beer share of exp'!CE7,2)+POWER('1.37 Spirits share of exp'!CE7,2)))*(SQRT(POWER('1.20 Wine share of exp'!$B7,2)+POWER('1.30 Beer share of exp'!$B7,2)+POWER('1.37 Spirits share of exp'!$B7,2)))),"")</f>
        <v>0.97554104671928388</v>
      </c>
      <c r="CF7" s="84">
        <f>IFERROR(SUM('1.20 Wine share of exp'!CF7*'1.20 Wine share of exp'!$B7,'1.30 Beer share of exp'!CF7*'1.30 Beer share of exp'!$B7,'1.37 Spirits share of exp'!CF7*'1.37 Spirits share of exp'!$B7)/((SQRT(POWER('1.20 Wine share of exp'!CF7,2)+POWER('1.30 Beer share of exp'!CF7,2)+POWER('1.37 Spirits share of exp'!CF7,2)))*(SQRT(POWER('1.20 Wine share of exp'!$B7,2)+POWER('1.30 Beer share of exp'!$B7,2)+POWER('1.37 Spirits share of exp'!$B7,2)))),"")</f>
        <v>0.83988118660478295</v>
      </c>
      <c r="CG7" s="84">
        <f>IFERROR(SUM('1.20 Wine share of exp'!CG7*'1.20 Wine share of exp'!$B7,'1.30 Beer share of exp'!CG7*'1.30 Beer share of exp'!$B7,'1.37 Spirits share of exp'!CG7*'1.37 Spirits share of exp'!$B7)/((SQRT(POWER('1.20 Wine share of exp'!CG7,2)+POWER('1.30 Beer share of exp'!CG7,2)+POWER('1.37 Spirits share of exp'!CG7,2)))*(SQRT(POWER('1.20 Wine share of exp'!$B7,2)+POWER('1.30 Beer share of exp'!$B7,2)+POWER('1.37 Spirits share of exp'!$B7,2)))),"")</f>
        <v>0.99490292407230707</v>
      </c>
      <c r="CH7" s="84">
        <f>IFERROR(SUM('1.20 Wine share of exp'!CH7*'1.20 Wine share of exp'!$B7,'1.30 Beer share of exp'!CH7*'1.30 Beer share of exp'!$B7,'1.37 Spirits share of exp'!CH7*'1.37 Spirits share of exp'!$B7)/((SQRT(POWER('1.20 Wine share of exp'!CH7,2)+POWER('1.30 Beer share of exp'!CH7,2)+POWER('1.37 Spirits share of exp'!CH7,2)))*(SQRT(POWER('1.20 Wine share of exp'!$B7,2)+POWER('1.30 Beer share of exp'!$B7,2)+POWER('1.37 Spirits share of exp'!$B7,2)))),"")</f>
        <v>0.9608012927951497</v>
      </c>
      <c r="CI7" s="84">
        <f>IFERROR(SUM('1.20 Wine share of exp'!CI7*'1.20 Wine share of exp'!$B7,'1.30 Beer share of exp'!CI7*'1.30 Beer share of exp'!$B7,'1.37 Spirits share of exp'!CI7*'1.37 Spirits share of exp'!$B7)/((SQRT(POWER('1.20 Wine share of exp'!CI7,2)+POWER('1.30 Beer share of exp'!CI7,2)+POWER('1.37 Spirits share of exp'!CI7,2)))*(SQRT(POWER('1.20 Wine share of exp'!$B7,2)+POWER('1.30 Beer share of exp'!$B7,2)+POWER('1.37 Spirits share of exp'!$B7,2)))),"")</f>
        <v>0.85317462715355474</v>
      </c>
      <c r="CJ7" s="84">
        <f>IFERROR(SUM('1.20 Wine share of exp'!CJ7*'1.20 Wine share of exp'!$B7,'1.30 Beer share of exp'!CJ7*'1.30 Beer share of exp'!$B7,'1.37 Spirits share of exp'!CJ7*'1.37 Spirits share of exp'!$B7)/((SQRT(POWER('1.20 Wine share of exp'!CJ7,2)+POWER('1.30 Beer share of exp'!CJ7,2)+POWER('1.37 Spirits share of exp'!CJ7,2)))*(SQRT(POWER('1.20 Wine share of exp'!$B7,2)+POWER('1.30 Beer share of exp'!$B7,2)+POWER('1.37 Spirits share of exp'!$B7,2)))),"")</f>
        <v>0.97649577537171806</v>
      </c>
      <c r="CK7" s="84">
        <f>IFERROR(SUM('1.20 Wine share of exp'!CK7*'1.20 Wine share of exp'!$B7,'1.30 Beer share of exp'!CK7*'1.30 Beer share of exp'!$B7,'1.37 Spirits share of exp'!CK7*'1.37 Spirits share of exp'!$B7)/((SQRT(POWER('1.20 Wine share of exp'!CK7,2)+POWER('1.30 Beer share of exp'!CK7,2)+POWER('1.37 Spirits share of exp'!CK7,2)))*(SQRT(POWER('1.20 Wine share of exp'!$B7,2)+POWER('1.30 Beer share of exp'!$B7,2)+POWER('1.37 Spirits share of exp'!$B7,2)))),"")</f>
        <v>0.96924005227487631</v>
      </c>
      <c r="CL7" s="84">
        <f>IFERROR(SUM('1.20 Wine share of exp'!CL7*'1.20 Wine share of exp'!$B7,'1.30 Beer share of exp'!CL7*'1.30 Beer share of exp'!$B7,'1.37 Spirits share of exp'!CL7*'1.37 Spirits share of exp'!$B7)/((SQRT(POWER('1.20 Wine share of exp'!CL7,2)+POWER('1.30 Beer share of exp'!CL7,2)+POWER('1.37 Spirits share of exp'!CL7,2)))*(SQRT(POWER('1.20 Wine share of exp'!$B7,2)+POWER('1.30 Beer share of exp'!$B7,2)+POWER('1.37 Spirits share of exp'!$B7,2)))),"")</f>
        <v>0.888069423942764</v>
      </c>
      <c r="CM7" s="84">
        <f>IFERROR(SUM('1.20 Wine share of exp'!CM7*'1.20 Wine share of exp'!$B7,'1.30 Beer share of exp'!CM7*'1.30 Beer share of exp'!$B7,'1.37 Spirits share of exp'!CM7*'1.37 Spirits share of exp'!$B7)/((SQRT(POWER('1.20 Wine share of exp'!CM7,2)+POWER('1.30 Beer share of exp'!CM7,2)+POWER('1.37 Spirits share of exp'!CM7,2)))*(SQRT(POWER('1.20 Wine share of exp'!$B7,2)+POWER('1.30 Beer share of exp'!$B7,2)+POWER('1.37 Spirits share of exp'!$B7,2)))),"")</f>
        <v>0.94938937747781105</v>
      </c>
      <c r="CN7" s="84">
        <f>IFERROR(SUM('1.20 Wine share of exp'!CN7*'1.20 Wine share of exp'!$B7,'1.30 Beer share of exp'!CN7*'1.30 Beer share of exp'!$B7,'1.37 Spirits share of exp'!CN7*'1.37 Spirits share of exp'!$B7)/((SQRT(POWER('1.20 Wine share of exp'!CN7,2)+POWER('1.30 Beer share of exp'!CN7,2)+POWER('1.37 Spirits share of exp'!CN7,2)))*(SQRT(POWER('1.20 Wine share of exp'!$B7,2)+POWER('1.30 Beer share of exp'!$B7,2)+POWER('1.37 Spirits share of exp'!$B7,2)))),"")</f>
        <v>0.95574899728405283</v>
      </c>
      <c r="CO7" s="84">
        <f>IFERROR(SUM('1.20 Wine share of exp'!CO7*'1.20 Wine share of exp'!$B7,'1.30 Beer share of exp'!CO7*'1.30 Beer share of exp'!$B7,'1.37 Spirits share of exp'!CO7*'1.37 Spirits share of exp'!$B7)/((SQRT(POWER('1.20 Wine share of exp'!CO7,2)+POWER('1.30 Beer share of exp'!CO7,2)+POWER('1.37 Spirits share of exp'!CO7,2)))*(SQRT(POWER('1.20 Wine share of exp'!$B7,2)+POWER('1.30 Beer share of exp'!$B7,2)+POWER('1.37 Spirits share of exp'!$B7,2)))),"")</f>
        <v>0.87453556758231299</v>
      </c>
      <c r="CP7" s="84">
        <f>IFERROR(SUM('1.20 Wine share of exp'!CP7*'1.20 Wine share of exp'!$B7,'1.30 Beer share of exp'!CP7*'1.30 Beer share of exp'!$B7,'1.37 Spirits share of exp'!CP7*'1.37 Spirits share of exp'!$B7)/((SQRT(POWER('1.20 Wine share of exp'!CP7,2)+POWER('1.30 Beer share of exp'!CP7,2)+POWER('1.37 Spirits share of exp'!CP7,2)))*(SQRT(POWER('1.20 Wine share of exp'!$B7,2)+POWER('1.30 Beer share of exp'!$B7,2)+POWER('1.37 Spirits share of exp'!$B7,2)))),"")</f>
        <v>0.94004211730222831</v>
      </c>
    </row>
    <row r="8" spans="1:94" x14ac:dyDescent="0.25">
      <c r="A8" s="78" t="s">
        <v>29</v>
      </c>
      <c r="B8" s="84">
        <f>IFERROR(SUM('1.20 Wine share of exp'!B8*'1.20 Wine share of exp'!$B8,'1.30 Beer share of exp'!B8*'1.30 Beer share of exp'!$B8,'1.37 Spirits share of exp'!B8*'1.37 Spirits share of exp'!$B8)/((SQRT(POWER('1.20 Wine share of exp'!B8,2)+POWER('1.30 Beer share of exp'!B8,2)+POWER('1.37 Spirits share of exp'!B8,2)))*(SQRT(POWER('1.20 Wine share of exp'!$B8,2)+POWER('1.30 Beer share of exp'!$B8,2)+POWER('1.37 Spirits share of exp'!$B8,2)))),"")</f>
        <v>1</v>
      </c>
      <c r="C8" s="84">
        <f>IFERROR(SUM('1.20 Wine share of exp'!C8*'1.20 Wine share of exp'!$B8,'1.30 Beer share of exp'!C8*'1.30 Beer share of exp'!$B8,'1.37 Spirits share of exp'!C8*'1.37 Spirits share of exp'!$B8)/((SQRT(POWER('1.20 Wine share of exp'!C8,2)+POWER('1.30 Beer share of exp'!C8,2)+POWER('1.37 Spirits share of exp'!C8,2)))*(SQRT(POWER('1.20 Wine share of exp'!$B8,2)+POWER('1.30 Beer share of exp'!$B8,2)+POWER('1.37 Spirits share of exp'!$B8,2)))),"")</f>
        <v>0.95448142294110938</v>
      </c>
      <c r="D8" s="84">
        <f>IFERROR(SUM('1.20 Wine share of exp'!D8*'1.20 Wine share of exp'!$B8,'1.30 Beer share of exp'!D8*'1.30 Beer share of exp'!$B8,'1.37 Spirits share of exp'!D8*'1.37 Spirits share of exp'!$B8)/((SQRT(POWER('1.20 Wine share of exp'!D8,2)+POWER('1.30 Beer share of exp'!D8,2)+POWER('1.37 Spirits share of exp'!D8,2)))*(SQRT(POWER('1.20 Wine share of exp'!$B8,2)+POWER('1.30 Beer share of exp'!$B8,2)+POWER('1.37 Spirits share of exp'!$B8,2)))),"")</f>
        <v>0.86592058093385826</v>
      </c>
      <c r="E8" s="84">
        <f>IFERROR(SUM('1.20 Wine share of exp'!E8*'1.20 Wine share of exp'!$B8,'1.30 Beer share of exp'!E8*'1.30 Beer share of exp'!$B8,'1.37 Spirits share of exp'!E8*'1.37 Spirits share of exp'!$B8)/((SQRT(POWER('1.20 Wine share of exp'!E8,2)+POWER('1.30 Beer share of exp'!E8,2)+POWER('1.37 Spirits share of exp'!E8,2)))*(SQRT(POWER('1.20 Wine share of exp'!$B8,2)+POWER('1.30 Beer share of exp'!$B8,2)+POWER('1.37 Spirits share of exp'!$B8,2)))),"")</f>
        <v>0.85203805599651516</v>
      </c>
      <c r="F8" s="84">
        <f>IFERROR(SUM('1.20 Wine share of exp'!F8*'1.20 Wine share of exp'!$B8,'1.30 Beer share of exp'!F8*'1.30 Beer share of exp'!$B8,'1.37 Spirits share of exp'!F8*'1.37 Spirits share of exp'!$B8)/((SQRT(POWER('1.20 Wine share of exp'!F8,2)+POWER('1.30 Beer share of exp'!F8,2)+POWER('1.37 Spirits share of exp'!F8,2)))*(SQRT(POWER('1.20 Wine share of exp'!$B8,2)+POWER('1.30 Beer share of exp'!$B8,2)+POWER('1.37 Spirits share of exp'!$B8,2)))),"")</f>
        <v>0.97006407092343294</v>
      </c>
      <c r="G8" s="84">
        <f>IFERROR(SUM('1.20 Wine share of exp'!G8*'1.20 Wine share of exp'!$B8,'1.30 Beer share of exp'!G8*'1.30 Beer share of exp'!$B8,'1.37 Spirits share of exp'!G8*'1.37 Spirits share of exp'!$B8)/((SQRT(POWER('1.20 Wine share of exp'!G8,2)+POWER('1.30 Beer share of exp'!G8,2)+POWER('1.37 Spirits share of exp'!G8,2)))*(SQRT(POWER('1.20 Wine share of exp'!$B8,2)+POWER('1.30 Beer share of exp'!$B8,2)+POWER('1.37 Spirits share of exp'!$B8,2)))),"")</f>
        <v>0.65180045686252386</v>
      </c>
      <c r="H8" s="84">
        <f>IFERROR(SUM('1.20 Wine share of exp'!H8*'1.20 Wine share of exp'!$B8,'1.30 Beer share of exp'!H8*'1.30 Beer share of exp'!$B8,'1.37 Spirits share of exp'!H8*'1.37 Spirits share of exp'!$B8)/((SQRT(POWER('1.20 Wine share of exp'!H8,2)+POWER('1.30 Beer share of exp'!H8,2)+POWER('1.37 Spirits share of exp'!H8,2)))*(SQRT(POWER('1.20 Wine share of exp'!$B8,2)+POWER('1.30 Beer share of exp'!$B8,2)+POWER('1.37 Spirits share of exp'!$B8,2)))),"")</f>
        <v>0.86450044814922011</v>
      </c>
      <c r="I8" s="84">
        <f>IFERROR(SUM('1.20 Wine share of exp'!I8*'1.20 Wine share of exp'!$B8,'1.30 Beer share of exp'!I8*'1.30 Beer share of exp'!$B8,'1.37 Spirits share of exp'!I8*'1.37 Spirits share of exp'!$B8)/((SQRT(POWER('1.20 Wine share of exp'!I8,2)+POWER('1.30 Beer share of exp'!I8,2)+POWER('1.37 Spirits share of exp'!I8,2)))*(SQRT(POWER('1.20 Wine share of exp'!$B8,2)+POWER('1.30 Beer share of exp'!$B8,2)+POWER('1.37 Spirits share of exp'!$B8,2)))),"")</f>
        <v>0.99434350377967318</v>
      </c>
      <c r="J8" s="84">
        <f>IFERROR(SUM('1.20 Wine share of exp'!J8*'1.20 Wine share of exp'!$B8,'1.30 Beer share of exp'!J8*'1.30 Beer share of exp'!$B8,'1.37 Spirits share of exp'!J8*'1.37 Spirits share of exp'!$B8)/((SQRT(POWER('1.20 Wine share of exp'!J8,2)+POWER('1.30 Beer share of exp'!J8,2)+POWER('1.37 Spirits share of exp'!J8,2)))*(SQRT(POWER('1.20 Wine share of exp'!$B8,2)+POWER('1.30 Beer share of exp'!$B8,2)+POWER('1.37 Spirits share of exp'!$B8,2)))),"")</f>
        <v>0.99785102100775636</v>
      </c>
      <c r="K8" s="84">
        <f>IFERROR(SUM('1.20 Wine share of exp'!K8*'1.20 Wine share of exp'!$B8,'1.30 Beer share of exp'!K8*'1.30 Beer share of exp'!$B8,'1.37 Spirits share of exp'!K8*'1.37 Spirits share of exp'!$B8)/((SQRT(POWER('1.20 Wine share of exp'!K8,2)+POWER('1.30 Beer share of exp'!K8,2)+POWER('1.37 Spirits share of exp'!K8,2)))*(SQRT(POWER('1.20 Wine share of exp'!$B8,2)+POWER('1.30 Beer share of exp'!$B8,2)+POWER('1.37 Spirits share of exp'!$B8,2)))),"")</f>
        <v>0.94821949690260798</v>
      </c>
      <c r="L8" s="84" t="str">
        <f>IFERROR(SUM('1.20 Wine share of exp'!L8*'1.20 Wine share of exp'!$B8,'1.30 Beer share of exp'!L8*'1.30 Beer share of exp'!$B8,'1.37 Spirits share of exp'!L8*'1.37 Spirits share of exp'!$B8)/((SQRT(POWER('1.20 Wine share of exp'!L8,2)+POWER('1.30 Beer share of exp'!L8,2)+POWER('1.37 Spirits share of exp'!L8,2)))*(SQRT(POWER('1.20 Wine share of exp'!$B8,2)+POWER('1.30 Beer share of exp'!$B8,2)+POWER('1.37 Spirits share of exp'!$B8,2)))),"")</f>
        <v/>
      </c>
      <c r="M8" s="84">
        <f>IFERROR(SUM('1.20 Wine share of exp'!M8*'1.20 Wine share of exp'!$B8,'1.30 Beer share of exp'!M8*'1.30 Beer share of exp'!$B8,'1.37 Spirits share of exp'!M8*'1.37 Spirits share of exp'!$B8)/((SQRT(POWER('1.20 Wine share of exp'!M8,2)+POWER('1.30 Beer share of exp'!M8,2)+POWER('1.37 Spirits share of exp'!M8,2)))*(SQRT(POWER('1.20 Wine share of exp'!$B8,2)+POWER('1.30 Beer share of exp'!$B8,2)+POWER('1.37 Spirits share of exp'!$B8,2)))),"")</f>
        <v>0.93459752353316272</v>
      </c>
      <c r="N8" s="84">
        <f>IFERROR(SUM('1.20 Wine share of exp'!N8*'1.20 Wine share of exp'!$B8,'1.30 Beer share of exp'!N8*'1.30 Beer share of exp'!$B8,'1.37 Spirits share of exp'!N8*'1.37 Spirits share of exp'!$B8)/((SQRT(POWER('1.20 Wine share of exp'!N8,2)+POWER('1.30 Beer share of exp'!N8,2)+POWER('1.37 Spirits share of exp'!N8,2)))*(SQRT(POWER('1.20 Wine share of exp'!$B8,2)+POWER('1.30 Beer share of exp'!$B8,2)+POWER('1.37 Spirits share of exp'!$B8,2)))),"")</f>
        <v>0.95947466142490323</v>
      </c>
      <c r="O8" s="84">
        <f>IFERROR(SUM('1.20 Wine share of exp'!O8*'1.20 Wine share of exp'!$B8,'1.30 Beer share of exp'!O8*'1.30 Beer share of exp'!$B8,'1.37 Spirits share of exp'!O8*'1.37 Spirits share of exp'!$B8)/((SQRT(POWER('1.20 Wine share of exp'!O8,2)+POWER('1.30 Beer share of exp'!O8,2)+POWER('1.37 Spirits share of exp'!O8,2)))*(SQRT(POWER('1.20 Wine share of exp'!$B8,2)+POWER('1.30 Beer share of exp'!$B8,2)+POWER('1.37 Spirits share of exp'!$B8,2)))),"")</f>
        <v>0.96593672753727844</v>
      </c>
      <c r="P8" s="84">
        <f>IFERROR(SUM('1.20 Wine share of exp'!P8*'1.20 Wine share of exp'!$B8,'1.30 Beer share of exp'!P8*'1.30 Beer share of exp'!$B8,'1.37 Spirits share of exp'!P8*'1.37 Spirits share of exp'!$B8)/((SQRT(POWER('1.20 Wine share of exp'!P8,2)+POWER('1.30 Beer share of exp'!P8,2)+POWER('1.37 Spirits share of exp'!P8,2)))*(SQRT(POWER('1.20 Wine share of exp'!$B8,2)+POWER('1.30 Beer share of exp'!$B8,2)+POWER('1.37 Spirits share of exp'!$B8,2)))),"")</f>
        <v>0.94879400824033466</v>
      </c>
      <c r="Q8" s="84">
        <f>IFERROR(SUM('1.20 Wine share of exp'!Q8*'1.20 Wine share of exp'!$B8,'1.30 Beer share of exp'!Q8*'1.30 Beer share of exp'!$B8,'1.37 Spirits share of exp'!Q8*'1.37 Spirits share of exp'!$B8)/((SQRT(POWER('1.20 Wine share of exp'!Q8,2)+POWER('1.30 Beer share of exp'!Q8,2)+POWER('1.37 Spirits share of exp'!Q8,2)))*(SQRT(POWER('1.20 Wine share of exp'!$B8,2)+POWER('1.30 Beer share of exp'!$B8,2)+POWER('1.37 Spirits share of exp'!$B8,2)))),"")</f>
        <v>0.94243518484764177</v>
      </c>
      <c r="R8" s="84">
        <f>IFERROR(SUM('1.20 Wine share of exp'!R8*'1.20 Wine share of exp'!$B8,'1.30 Beer share of exp'!R8*'1.30 Beer share of exp'!$B8,'1.37 Spirits share of exp'!R8*'1.37 Spirits share of exp'!$B8)/((SQRT(POWER('1.20 Wine share of exp'!R8,2)+POWER('1.30 Beer share of exp'!R8,2)+POWER('1.37 Spirits share of exp'!R8,2)))*(SQRT(POWER('1.20 Wine share of exp'!$B8,2)+POWER('1.30 Beer share of exp'!$B8,2)+POWER('1.37 Spirits share of exp'!$B8,2)))),"")</f>
        <v>0.65484445932574709</v>
      </c>
      <c r="S8" s="84">
        <f>IFERROR(SUM('1.20 Wine share of exp'!S8*'1.20 Wine share of exp'!$B8,'1.30 Beer share of exp'!S8*'1.30 Beer share of exp'!$B8,'1.37 Spirits share of exp'!S8*'1.37 Spirits share of exp'!$B8)/((SQRT(POWER('1.20 Wine share of exp'!S8,2)+POWER('1.30 Beer share of exp'!S8,2)+POWER('1.37 Spirits share of exp'!S8,2)))*(SQRT(POWER('1.20 Wine share of exp'!$B8,2)+POWER('1.30 Beer share of exp'!$B8,2)+POWER('1.37 Spirits share of exp'!$B8,2)))),"")</f>
        <v>0.81623567717552747</v>
      </c>
      <c r="T8" s="84">
        <f>IFERROR(SUM('1.20 Wine share of exp'!T8*'1.20 Wine share of exp'!$B8,'1.30 Beer share of exp'!T8*'1.30 Beer share of exp'!$B8,'1.37 Spirits share of exp'!T8*'1.37 Spirits share of exp'!$B8)/((SQRT(POWER('1.20 Wine share of exp'!T8,2)+POWER('1.30 Beer share of exp'!T8,2)+POWER('1.37 Spirits share of exp'!T8,2)))*(SQRT(POWER('1.20 Wine share of exp'!$B8,2)+POWER('1.30 Beer share of exp'!$B8,2)+POWER('1.37 Spirits share of exp'!$B8,2)))),"")</f>
        <v>0.95050679437159591</v>
      </c>
      <c r="U8" s="84">
        <f>IFERROR(SUM('1.20 Wine share of exp'!U8*'1.20 Wine share of exp'!$B8,'1.30 Beer share of exp'!U8*'1.30 Beer share of exp'!$B8,'1.37 Spirits share of exp'!U8*'1.37 Spirits share of exp'!$B8)/((SQRT(POWER('1.20 Wine share of exp'!U8,2)+POWER('1.30 Beer share of exp'!U8,2)+POWER('1.37 Spirits share of exp'!U8,2)))*(SQRT(POWER('1.20 Wine share of exp'!$B8,2)+POWER('1.30 Beer share of exp'!$B8,2)+POWER('1.37 Spirits share of exp'!$B8,2)))),"")</f>
        <v>0.94529735216145827</v>
      </c>
      <c r="V8" s="84">
        <f>IFERROR(SUM('1.20 Wine share of exp'!V8*'1.20 Wine share of exp'!$B8,'1.30 Beer share of exp'!V8*'1.30 Beer share of exp'!$B8,'1.37 Spirits share of exp'!V8*'1.37 Spirits share of exp'!$B8)/((SQRT(POWER('1.20 Wine share of exp'!V8,2)+POWER('1.30 Beer share of exp'!V8,2)+POWER('1.37 Spirits share of exp'!V8,2)))*(SQRT(POWER('1.20 Wine share of exp'!$B8,2)+POWER('1.30 Beer share of exp'!$B8,2)+POWER('1.37 Spirits share of exp'!$B8,2)))),"")</f>
        <v>0.96239337917213652</v>
      </c>
      <c r="W8" s="84">
        <f>IFERROR(SUM('1.20 Wine share of exp'!W8*'1.20 Wine share of exp'!$B8,'1.30 Beer share of exp'!W8*'1.30 Beer share of exp'!$B8,'1.37 Spirits share of exp'!W8*'1.37 Spirits share of exp'!$B8)/((SQRT(POWER('1.20 Wine share of exp'!W8,2)+POWER('1.30 Beer share of exp'!W8,2)+POWER('1.37 Spirits share of exp'!W8,2)))*(SQRT(POWER('1.20 Wine share of exp'!$B8,2)+POWER('1.30 Beer share of exp'!$B8,2)+POWER('1.37 Spirits share of exp'!$B8,2)))),"")</f>
        <v>0.9957937044000672</v>
      </c>
      <c r="X8" s="84">
        <f>IFERROR(SUM('1.20 Wine share of exp'!X8*'1.20 Wine share of exp'!$B8,'1.30 Beer share of exp'!X8*'1.30 Beer share of exp'!$B8,'1.37 Spirits share of exp'!X8*'1.37 Spirits share of exp'!$B8)/((SQRT(POWER('1.20 Wine share of exp'!X8,2)+POWER('1.30 Beer share of exp'!X8,2)+POWER('1.37 Spirits share of exp'!X8,2)))*(SQRT(POWER('1.20 Wine share of exp'!$B8,2)+POWER('1.30 Beer share of exp'!$B8,2)+POWER('1.37 Spirits share of exp'!$B8,2)))),"")</f>
        <v>0.86056881256917017</v>
      </c>
      <c r="Y8" s="84">
        <f>IFERROR(SUM('1.20 Wine share of exp'!Y8*'1.20 Wine share of exp'!$B8,'1.30 Beer share of exp'!Y8*'1.30 Beer share of exp'!$B8,'1.37 Spirits share of exp'!Y8*'1.37 Spirits share of exp'!$B8)/((SQRT(POWER('1.20 Wine share of exp'!Y8,2)+POWER('1.30 Beer share of exp'!Y8,2)+POWER('1.37 Spirits share of exp'!Y8,2)))*(SQRT(POWER('1.20 Wine share of exp'!$B8,2)+POWER('1.30 Beer share of exp'!$B8,2)+POWER('1.37 Spirits share of exp'!$B8,2)))),"")</f>
        <v>0.93136309279703822</v>
      </c>
      <c r="Z8" s="84">
        <f>IFERROR(SUM('1.20 Wine share of exp'!Z8*'1.20 Wine share of exp'!$B8,'1.30 Beer share of exp'!Z8*'1.30 Beer share of exp'!$B8,'1.37 Spirits share of exp'!Z8*'1.37 Spirits share of exp'!$B8)/((SQRT(POWER('1.20 Wine share of exp'!Z8,2)+POWER('1.30 Beer share of exp'!Z8,2)+POWER('1.37 Spirits share of exp'!Z8,2)))*(SQRT(POWER('1.20 Wine share of exp'!$B8,2)+POWER('1.30 Beer share of exp'!$B8,2)+POWER('1.37 Spirits share of exp'!$B8,2)))),"")</f>
        <v>0.98638763897376891</v>
      </c>
      <c r="AA8" s="84">
        <f>IFERROR(SUM('1.20 Wine share of exp'!AA8*'1.20 Wine share of exp'!$B8,'1.30 Beer share of exp'!AA8*'1.30 Beer share of exp'!$B8,'1.37 Spirits share of exp'!AA8*'1.37 Spirits share of exp'!$B8)/((SQRT(POWER('1.20 Wine share of exp'!AA8,2)+POWER('1.30 Beer share of exp'!AA8,2)+POWER('1.37 Spirits share of exp'!AA8,2)))*(SQRT(POWER('1.20 Wine share of exp'!$B8,2)+POWER('1.30 Beer share of exp'!$B8,2)+POWER('1.37 Spirits share of exp'!$B8,2)))),"")</f>
        <v>0.88027899750016225</v>
      </c>
      <c r="AB8" s="84">
        <f>IFERROR(SUM('1.20 Wine share of exp'!AB8*'1.20 Wine share of exp'!$B8,'1.30 Beer share of exp'!AB8*'1.30 Beer share of exp'!$B8,'1.37 Spirits share of exp'!AB8*'1.37 Spirits share of exp'!$B8)/((SQRT(POWER('1.20 Wine share of exp'!AB8,2)+POWER('1.30 Beer share of exp'!AB8,2)+POWER('1.37 Spirits share of exp'!AB8,2)))*(SQRT(POWER('1.20 Wine share of exp'!$B8,2)+POWER('1.30 Beer share of exp'!$B8,2)+POWER('1.37 Spirits share of exp'!$B8,2)))),"")</f>
        <v>0.98869899186089449</v>
      </c>
      <c r="AC8" s="84">
        <f>IFERROR(SUM('1.20 Wine share of exp'!AC8*'1.20 Wine share of exp'!$B8,'1.30 Beer share of exp'!AC8*'1.30 Beer share of exp'!$B8,'1.37 Spirits share of exp'!AC8*'1.37 Spirits share of exp'!$B8)/((SQRT(POWER('1.20 Wine share of exp'!AC8,2)+POWER('1.30 Beer share of exp'!AC8,2)+POWER('1.37 Spirits share of exp'!AC8,2)))*(SQRT(POWER('1.20 Wine share of exp'!$B8,2)+POWER('1.30 Beer share of exp'!$B8,2)+POWER('1.37 Spirits share of exp'!$B8,2)))),"")</f>
        <v>0.85350475214033372</v>
      </c>
      <c r="AD8" s="84">
        <f>IFERROR(SUM('1.20 Wine share of exp'!AD8*'1.20 Wine share of exp'!$B8,'1.30 Beer share of exp'!AD8*'1.30 Beer share of exp'!$B8,'1.37 Spirits share of exp'!AD8*'1.37 Spirits share of exp'!$B8)/((SQRT(POWER('1.20 Wine share of exp'!AD8,2)+POWER('1.30 Beer share of exp'!AD8,2)+POWER('1.37 Spirits share of exp'!AD8,2)))*(SQRT(POWER('1.20 Wine share of exp'!$B8,2)+POWER('1.30 Beer share of exp'!$B8,2)+POWER('1.37 Spirits share of exp'!$B8,2)))),"")</f>
        <v>0.73637652369589346</v>
      </c>
      <c r="AE8" s="84">
        <f>IFERROR(SUM('1.20 Wine share of exp'!AE8*'1.20 Wine share of exp'!$B8,'1.30 Beer share of exp'!AE8*'1.30 Beer share of exp'!$B8,'1.37 Spirits share of exp'!AE8*'1.37 Spirits share of exp'!$B8)/((SQRT(POWER('1.20 Wine share of exp'!AE8,2)+POWER('1.30 Beer share of exp'!AE8,2)+POWER('1.37 Spirits share of exp'!AE8,2)))*(SQRT(POWER('1.20 Wine share of exp'!$B8,2)+POWER('1.30 Beer share of exp'!$B8,2)+POWER('1.37 Spirits share of exp'!$B8,2)))),"")</f>
        <v>0.99053252259289415</v>
      </c>
      <c r="AF8" s="84">
        <f>IFERROR(SUM('1.20 Wine share of exp'!AF8*'1.20 Wine share of exp'!$B8,'1.30 Beer share of exp'!AF8*'1.30 Beer share of exp'!$B8,'1.37 Spirits share of exp'!AF8*'1.37 Spirits share of exp'!$B8)/((SQRT(POWER('1.20 Wine share of exp'!AF8,2)+POWER('1.30 Beer share of exp'!AF8,2)+POWER('1.37 Spirits share of exp'!AF8,2)))*(SQRT(POWER('1.20 Wine share of exp'!$B8,2)+POWER('1.30 Beer share of exp'!$B8,2)+POWER('1.37 Spirits share of exp'!$B8,2)))),"")</f>
        <v>0.82287673779009562</v>
      </c>
      <c r="AG8" s="84">
        <f>IFERROR(SUM('1.20 Wine share of exp'!AG8*'1.20 Wine share of exp'!$B8,'1.30 Beer share of exp'!AG8*'1.30 Beer share of exp'!$B8,'1.37 Spirits share of exp'!AG8*'1.37 Spirits share of exp'!$B8)/((SQRT(POWER('1.20 Wine share of exp'!AG8,2)+POWER('1.30 Beer share of exp'!AG8,2)+POWER('1.37 Spirits share of exp'!AG8,2)))*(SQRT(POWER('1.20 Wine share of exp'!$B8,2)+POWER('1.30 Beer share of exp'!$B8,2)+POWER('1.37 Spirits share of exp'!$B8,2)))),"")</f>
        <v>0.97305929598978913</v>
      </c>
      <c r="AH8" s="84">
        <f>IFERROR(SUM('1.20 Wine share of exp'!AH8*'1.20 Wine share of exp'!$B8,'1.30 Beer share of exp'!AH8*'1.30 Beer share of exp'!$B8,'1.37 Spirits share of exp'!AH8*'1.37 Spirits share of exp'!$B8)/((SQRT(POWER('1.20 Wine share of exp'!AH8,2)+POWER('1.30 Beer share of exp'!AH8,2)+POWER('1.37 Spirits share of exp'!AH8,2)))*(SQRT(POWER('1.20 Wine share of exp'!$B8,2)+POWER('1.30 Beer share of exp'!$B8,2)+POWER('1.37 Spirits share of exp'!$B8,2)))),"")</f>
        <v>0.75605125767507531</v>
      </c>
      <c r="AI8" s="84">
        <f>IFERROR(SUM('1.20 Wine share of exp'!AI8*'1.20 Wine share of exp'!$B8,'1.30 Beer share of exp'!AI8*'1.30 Beer share of exp'!$B8,'1.37 Spirits share of exp'!AI8*'1.37 Spirits share of exp'!$B8)/((SQRT(POWER('1.20 Wine share of exp'!AI8,2)+POWER('1.30 Beer share of exp'!AI8,2)+POWER('1.37 Spirits share of exp'!AI8,2)))*(SQRT(POWER('1.20 Wine share of exp'!$B8,2)+POWER('1.30 Beer share of exp'!$B8,2)+POWER('1.37 Spirits share of exp'!$B8,2)))),"")</f>
        <v>0.9573081281683461</v>
      </c>
      <c r="AJ8" s="84">
        <f>IFERROR(SUM('1.20 Wine share of exp'!AJ8*'1.20 Wine share of exp'!$B8,'1.30 Beer share of exp'!AJ8*'1.30 Beer share of exp'!$B8,'1.37 Spirits share of exp'!AJ8*'1.37 Spirits share of exp'!$B8)/((SQRT(POWER('1.20 Wine share of exp'!AJ8,2)+POWER('1.30 Beer share of exp'!AJ8,2)+POWER('1.37 Spirits share of exp'!AJ8,2)))*(SQRT(POWER('1.20 Wine share of exp'!$B8,2)+POWER('1.30 Beer share of exp'!$B8,2)+POWER('1.37 Spirits share of exp'!$B8,2)))),"")</f>
        <v>0.97007906352714646</v>
      </c>
      <c r="AK8" s="84">
        <f>IFERROR(SUM('1.20 Wine share of exp'!AK8*'1.20 Wine share of exp'!$B8,'1.30 Beer share of exp'!AK8*'1.30 Beer share of exp'!$B8,'1.37 Spirits share of exp'!AK8*'1.37 Spirits share of exp'!$B8)/((SQRT(POWER('1.20 Wine share of exp'!AK8,2)+POWER('1.30 Beer share of exp'!AK8,2)+POWER('1.37 Spirits share of exp'!AK8,2)))*(SQRT(POWER('1.20 Wine share of exp'!$B8,2)+POWER('1.30 Beer share of exp'!$B8,2)+POWER('1.37 Spirits share of exp'!$B8,2)))),"")</f>
        <v>0.97563761774784608</v>
      </c>
      <c r="AL8" s="84">
        <f>IFERROR(SUM('1.20 Wine share of exp'!AL8*'1.20 Wine share of exp'!$B8,'1.30 Beer share of exp'!AL8*'1.30 Beer share of exp'!$B8,'1.37 Spirits share of exp'!AL8*'1.37 Spirits share of exp'!$B8)/((SQRT(POWER('1.20 Wine share of exp'!AL8,2)+POWER('1.30 Beer share of exp'!AL8,2)+POWER('1.37 Spirits share of exp'!AL8,2)))*(SQRT(POWER('1.20 Wine share of exp'!$B8,2)+POWER('1.30 Beer share of exp'!$B8,2)+POWER('1.37 Spirits share of exp'!$B8,2)))),"")</f>
        <v>0.97225159487722523</v>
      </c>
      <c r="AM8" s="84">
        <f>IFERROR(SUM('1.20 Wine share of exp'!AM8*'1.20 Wine share of exp'!$B8,'1.30 Beer share of exp'!AM8*'1.30 Beer share of exp'!$B8,'1.37 Spirits share of exp'!AM8*'1.37 Spirits share of exp'!$B8)/((SQRT(POWER('1.20 Wine share of exp'!AM8,2)+POWER('1.30 Beer share of exp'!AM8,2)+POWER('1.37 Spirits share of exp'!AM8,2)))*(SQRT(POWER('1.20 Wine share of exp'!$B8,2)+POWER('1.30 Beer share of exp'!$B8,2)+POWER('1.37 Spirits share of exp'!$B8,2)))),"")</f>
        <v>0.97874949836460079</v>
      </c>
      <c r="AN8" s="84">
        <f>IFERROR(SUM('1.20 Wine share of exp'!AN8*'1.20 Wine share of exp'!$B8,'1.30 Beer share of exp'!AN8*'1.30 Beer share of exp'!$B8,'1.37 Spirits share of exp'!AN8*'1.37 Spirits share of exp'!$B8)/((SQRT(POWER('1.20 Wine share of exp'!AN8,2)+POWER('1.30 Beer share of exp'!AN8,2)+POWER('1.37 Spirits share of exp'!AN8,2)))*(SQRT(POWER('1.20 Wine share of exp'!$B8,2)+POWER('1.30 Beer share of exp'!$B8,2)+POWER('1.37 Spirits share of exp'!$B8,2)))),"")</f>
        <v>0.75257939216291414</v>
      </c>
      <c r="AO8" s="84">
        <f>IFERROR(SUM('1.20 Wine share of exp'!AO8*'1.20 Wine share of exp'!$B8,'1.30 Beer share of exp'!AO8*'1.30 Beer share of exp'!$B8,'1.37 Spirits share of exp'!AO8*'1.37 Spirits share of exp'!$B8)/((SQRT(POWER('1.20 Wine share of exp'!AO8,2)+POWER('1.30 Beer share of exp'!AO8,2)+POWER('1.37 Spirits share of exp'!AO8,2)))*(SQRT(POWER('1.20 Wine share of exp'!$B8,2)+POWER('1.30 Beer share of exp'!$B8,2)+POWER('1.37 Spirits share of exp'!$B8,2)))),"")</f>
        <v>0.99998020984282654</v>
      </c>
      <c r="AP8" s="84">
        <f>IFERROR(SUM('1.20 Wine share of exp'!AP8*'1.20 Wine share of exp'!$B8,'1.30 Beer share of exp'!AP8*'1.30 Beer share of exp'!$B8,'1.37 Spirits share of exp'!AP8*'1.37 Spirits share of exp'!$B8)/((SQRT(POWER('1.20 Wine share of exp'!AP8,2)+POWER('1.30 Beer share of exp'!AP8,2)+POWER('1.37 Spirits share of exp'!AP8,2)))*(SQRT(POWER('1.20 Wine share of exp'!$B8,2)+POWER('1.30 Beer share of exp'!$B8,2)+POWER('1.37 Spirits share of exp'!$B8,2)))),"")</f>
        <v>0.95493296043889053</v>
      </c>
      <c r="AQ8" s="84">
        <f>IFERROR(SUM('1.20 Wine share of exp'!AQ8*'1.20 Wine share of exp'!$B8,'1.30 Beer share of exp'!AQ8*'1.30 Beer share of exp'!$B8,'1.37 Spirits share of exp'!AQ8*'1.37 Spirits share of exp'!$B8)/((SQRT(POWER('1.20 Wine share of exp'!AQ8,2)+POWER('1.30 Beer share of exp'!AQ8,2)+POWER('1.37 Spirits share of exp'!AQ8,2)))*(SQRT(POWER('1.20 Wine share of exp'!$B8,2)+POWER('1.30 Beer share of exp'!$B8,2)+POWER('1.37 Spirits share of exp'!$B8,2)))),"")</f>
        <v>0.90594579294079414</v>
      </c>
      <c r="AR8" s="84">
        <f>IFERROR(SUM('1.20 Wine share of exp'!AR8*'1.20 Wine share of exp'!$B8,'1.30 Beer share of exp'!AR8*'1.30 Beer share of exp'!$B8,'1.37 Spirits share of exp'!AR8*'1.37 Spirits share of exp'!$B8)/((SQRT(POWER('1.20 Wine share of exp'!AR8,2)+POWER('1.30 Beer share of exp'!AR8,2)+POWER('1.37 Spirits share of exp'!AR8,2)))*(SQRT(POWER('1.20 Wine share of exp'!$B8,2)+POWER('1.30 Beer share of exp'!$B8,2)+POWER('1.37 Spirits share of exp'!$B8,2)))),"")</f>
        <v>0.82009940944786108</v>
      </c>
      <c r="AS8" s="84">
        <f>IFERROR(SUM('1.20 Wine share of exp'!AS8*'1.20 Wine share of exp'!$B8,'1.30 Beer share of exp'!AS8*'1.30 Beer share of exp'!$B8,'1.37 Spirits share of exp'!AS8*'1.37 Spirits share of exp'!$B8)/((SQRT(POWER('1.20 Wine share of exp'!AS8,2)+POWER('1.30 Beer share of exp'!AS8,2)+POWER('1.37 Spirits share of exp'!AS8,2)))*(SQRT(POWER('1.20 Wine share of exp'!$B8,2)+POWER('1.30 Beer share of exp'!$B8,2)+POWER('1.37 Spirits share of exp'!$B8,2)))),"")</f>
        <v>0.96116944780767821</v>
      </c>
      <c r="AT8" s="84">
        <f>IFERROR(SUM('1.20 Wine share of exp'!AT8*'1.20 Wine share of exp'!$B8,'1.30 Beer share of exp'!AT8*'1.30 Beer share of exp'!$B8,'1.37 Spirits share of exp'!AT8*'1.37 Spirits share of exp'!$B8)/((SQRT(POWER('1.20 Wine share of exp'!AT8,2)+POWER('1.30 Beer share of exp'!AT8,2)+POWER('1.37 Spirits share of exp'!AT8,2)))*(SQRT(POWER('1.20 Wine share of exp'!$B8,2)+POWER('1.30 Beer share of exp'!$B8,2)+POWER('1.37 Spirits share of exp'!$B8,2)))),"")</f>
        <v>0.99373235348517219</v>
      </c>
      <c r="AU8" s="84">
        <f>IFERROR(SUM('1.20 Wine share of exp'!AU8*'1.20 Wine share of exp'!$B8,'1.30 Beer share of exp'!AU8*'1.30 Beer share of exp'!$B8,'1.37 Spirits share of exp'!AU8*'1.37 Spirits share of exp'!$B8)/((SQRT(POWER('1.20 Wine share of exp'!AU8,2)+POWER('1.30 Beer share of exp'!AU8,2)+POWER('1.37 Spirits share of exp'!AU8,2)))*(SQRT(POWER('1.20 Wine share of exp'!$B8,2)+POWER('1.30 Beer share of exp'!$B8,2)+POWER('1.37 Spirits share of exp'!$B8,2)))),"")</f>
        <v>0.91645181157118094</v>
      </c>
      <c r="AV8" s="84">
        <f>IFERROR(SUM('1.20 Wine share of exp'!AV8*'1.20 Wine share of exp'!$B8,'1.30 Beer share of exp'!AV8*'1.30 Beer share of exp'!$B8,'1.37 Spirits share of exp'!AV8*'1.37 Spirits share of exp'!$B8)/((SQRT(POWER('1.20 Wine share of exp'!AV8,2)+POWER('1.30 Beer share of exp'!AV8,2)+POWER('1.37 Spirits share of exp'!AV8,2)))*(SQRT(POWER('1.20 Wine share of exp'!$B8,2)+POWER('1.30 Beer share of exp'!$B8,2)+POWER('1.37 Spirits share of exp'!$B8,2)))),"")</f>
        <v>0.94283658082213817</v>
      </c>
      <c r="AW8" s="84">
        <f>IFERROR(SUM('1.20 Wine share of exp'!AW8*'1.20 Wine share of exp'!$B8,'1.30 Beer share of exp'!AW8*'1.30 Beer share of exp'!$B8,'1.37 Spirits share of exp'!AW8*'1.37 Spirits share of exp'!$B8)/((SQRT(POWER('1.20 Wine share of exp'!AW8,2)+POWER('1.30 Beer share of exp'!AW8,2)+POWER('1.37 Spirits share of exp'!AW8,2)))*(SQRT(POWER('1.20 Wine share of exp'!$B8,2)+POWER('1.30 Beer share of exp'!$B8,2)+POWER('1.37 Spirits share of exp'!$B8,2)))),"")</f>
        <v>0.90928845749731313</v>
      </c>
      <c r="AX8" s="84">
        <f>IFERROR(SUM('1.20 Wine share of exp'!AX8*'1.20 Wine share of exp'!$B8,'1.30 Beer share of exp'!AX8*'1.30 Beer share of exp'!$B8,'1.37 Spirits share of exp'!AX8*'1.37 Spirits share of exp'!$B8)/((SQRT(POWER('1.20 Wine share of exp'!AX8,2)+POWER('1.30 Beer share of exp'!AX8,2)+POWER('1.37 Spirits share of exp'!AX8,2)))*(SQRT(POWER('1.20 Wine share of exp'!$B8,2)+POWER('1.30 Beer share of exp'!$B8,2)+POWER('1.37 Spirits share of exp'!$B8,2)))),"")</f>
        <v>0.94607651333791642</v>
      </c>
      <c r="AY8" s="84">
        <f>IFERROR(SUM('1.20 Wine share of exp'!AY8*'1.20 Wine share of exp'!$B8,'1.30 Beer share of exp'!AY8*'1.30 Beer share of exp'!$B8,'1.37 Spirits share of exp'!AY8*'1.37 Spirits share of exp'!$B8)/((SQRT(POWER('1.20 Wine share of exp'!AY8,2)+POWER('1.30 Beer share of exp'!AY8,2)+POWER('1.37 Spirits share of exp'!AY8,2)))*(SQRT(POWER('1.20 Wine share of exp'!$B8,2)+POWER('1.30 Beer share of exp'!$B8,2)+POWER('1.37 Spirits share of exp'!$B8,2)))),"")</f>
        <v>0.93646519961230734</v>
      </c>
      <c r="AZ8" s="84">
        <f>IFERROR(SUM('1.20 Wine share of exp'!AZ8*'1.20 Wine share of exp'!$B8,'1.30 Beer share of exp'!AZ8*'1.30 Beer share of exp'!$B8,'1.37 Spirits share of exp'!AZ8*'1.37 Spirits share of exp'!$B8)/((SQRT(POWER('1.20 Wine share of exp'!AZ8,2)+POWER('1.30 Beer share of exp'!AZ8,2)+POWER('1.37 Spirits share of exp'!AZ8,2)))*(SQRT(POWER('1.20 Wine share of exp'!$B8,2)+POWER('1.30 Beer share of exp'!$B8,2)+POWER('1.37 Spirits share of exp'!$B8,2)))),"")</f>
        <v>0.92846889427420887</v>
      </c>
      <c r="BA8" s="84">
        <f>IFERROR(SUM('1.20 Wine share of exp'!BA8*'1.20 Wine share of exp'!$B8,'1.30 Beer share of exp'!BA8*'1.30 Beer share of exp'!$B8,'1.37 Spirits share of exp'!BA8*'1.37 Spirits share of exp'!$B8)/((SQRT(POWER('1.20 Wine share of exp'!BA8,2)+POWER('1.30 Beer share of exp'!BA8,2)+POWER('1.37 Spirits share of exp'!BA8,2)))*(SQRT(POWER('1.20 Wine share of exp'!$B8,2)+POWER('1.30 Beer share of exp'!$B8,2)+POWER('1.37 Spirits share of exp'!$B8,2)))),"")</f>
        <v>0.83953328479425404</v>
      </c>
      <c r="BB8" s="84">
        <f>IFERROR(SUM('1.20 Wine share of exp'!BB8*'1.20 Wine share of exp'!$B8,'1.30 Beer share of exp'!BB8*'1.30 Beer share of exp'!$B8,'1.37 Spirits share of exp'!BB8*'1.37 Spirits share of exp'!$B8)/((SQRT(POWER('1.20 Wine share of exp'!BB8,2)+POWER('1.30 Beer share of exp'!BB8,2)+POWER('1.37 Spirits share of exp'!BB8,2)))*(SQRT(POWER('1.20 Wine share of exp'!$B8,2)+POWER('1.30 Beer share of exp'!$B8,2)+POWER('1.37 Spirits share of exp'!$B8,2)))),"")</f>
        <v>0.74110322220738922</v>
      </c>
      <c r="BC8" s="84">
        <f>IFERROR(SUM('1.20 Wine share of exp'!BC8*'1.20 Wine share of exp'!$B8,'1.30 Beer share of exp'!BC8*'1.30 Beer share of exp'!$B8,'1.37 Spirits share of exp'!BC8*'1.37 Spirits share of exp'!$B8)/((SQRT(POWER('1.20 Wine share of exp'!BC8,2)+POWER('1.30 Beer share of exp'!BC8,2)+POWER('1.37 Spirits share of exp'!BC8,2)))*(SQRT(POWER('1.20 Wine share of exp'!$B8,2)+POWER('1.30 Beer share of exp'!$B8,2)+POWER('1.37 Spirits share of exp'!$B8,2)))),"")</f>
        <v>0.90593197625833644</v>
      </c>
      <c r="BD8" s="84">
        <f>IFERROR(SUM('1.20 Wine share of exp'!BD8*'1.20 Wine share of exp'!$B8,'1.30 Beer share of exp'!BD8*'1.30 Beer share of exp'!$B8,'1.37 Spirits share of exp'!BD8*'1.37 Spirits share of exp'!$B8)/((SQRT(POWER('1.20 Wine share of exp'!BD8,2)+POWER('1.30 Beer share of exp'!BD8,2)+POWER('1.37 Spirits share of exp'!BD8,2)))*(SQRT(POWER('1.20 Wine share of exp'!$B8,2)+POWER('1.30 Beer share of exp'!$B8,2)+POWER('1.37 Spirits share of exp'!$B8,2)))),"")</f>
        <v>0.96707760779325624</v>
      </c>
      <c r="BE8" s="84">
        <f>IFERROR(SUM('1.20 Wine share of exp'!BE8*'1.20 Wine share of exp'!$B8,'1.30 Beer share of exp'!BE8*'1.30 Beer share of exp'!$B8,'1.37 Spirits share of exp'!BE8*'1.37 Spirits share of exp'!$B8)/((SQRT(POWER('1.20 Wine share of exp'!BE8,2)+POWER('1.30 Beer share of exp'!BE8,2)+POWER('1.37 Spirits share of exp'!BE8,2)))*(SQRT(POWER('1.20 Wine share of exp'!$B8,2)+POWER('1.30 Beer share of exp'!$B8,2)+POWER('1.37 Spirits share of exp'!$B8,2)))),"")</f>
        <v>0.71649048615778455</v>
      </c>
      <c r="BF8" s="84">
        <f>IFERROR(SUM('1.20 Wine share of exp'!BF8*'1.20 Wine share of exp'!$B8,'1.30 Beer share of exp'!BF8*'1.30 Beer share of exp'!$B8,'1.37 Spirits share of exp'!BF8*'1.37 Spirits share of exp'!$B8)/((SQRT(POWER('1.20 Wine share of exp'!BF8,2)+POWER('1.30 Beer share of exp'!BF8,2)+POWER('1.37 Spirits share of exp'!BF8,2)))*(SQRT(POWER('1.20 Wine share of exp'!$B8,2)+POWER('1.30 Beer share of exp'!$B8,2)+POWER('1.37 Spirits share of exp'!$B8,2)))),"")</f>
        <v>0.80179346145822239</v>
      </c>
      <c r="BG8" s="84">
        <f>IFERROR(SUM('1.20 Wine share of exp'!BG8*'1.20 Wine share of exp'!$B8,'1.30 Beer share of exp'!BG8*'1.30 Beer share of exp'!$B8,'1.37 Spirits share of exp'!BG8*'1.37 Spirits share of exp'!$B8)/((SQRT(POWER('1.20 Wine share of exp'!BG8,2)+POWER('1.30 Beer share of exp'!BG8,2)+POWER('1.37 Spirits share of exp'!BG8,2)))*(SQRT(POWER('1.20 Wine share of exp'!$B8,2)+POWER('1.30 Beer share of exp'!$B8,2)+POWER('1.37 Spirits share of exp'!$B8,2)))),"")</f>
        <v>0.97067092649276465</v>
      </c>
      <c r="BH8" s="84" t="str">
        <f>IFERROR(SUM('1.20 Wine share of exp'!BH8*'1.20 Wine share of exp'!$B8,'1.30 Beer share of exp'!BH8*'1.30 Beer share of exp'!$B8,'1.37 Spirits share of exp'!BH8*'1.37 Spirits share of exp'!$B8)/((SQRT(POWER('1.20 Wine share of exp'!BH8,2)+POWER('1.30 Beer share of exp'!BH8,2)+POWER('1.37 Spirits share of exp'!BH8,2)))*(SQRT(POWER('1.20 Wine share of exp'!$B8,2)+POWER('1.30 Beer share of exp'!$B8,2)+POWER('1.37 Spirits share of exp'!$B8,2)))),"")</f>
        <v/>
      </c>
      <c r="BI8" s="84">
        <f>IFERROR(SUM('1.20 Wine share of exp'!BI8*'1.20 Wine share of exp'!$B8,'1.30 Beer share of exp'!BI8*'1.30 Beer share of exp'!$B8,'1.37 Spirits share of exp'!BI8*'1.37 Spirits share of exp'!$B8)/((SQRT(POWER('1.20 Wine share of exp'!BI8,2)+POWER('1.30 Beer share of exp'!BI8,2)+POWER('1.37 Spirits share of exp'!BI8,2)))*(SQRT(POWER('1.20 Wine share of exp'!$B8,2)+POWER('1.30 Beer share of exp'!$B8,2)+POWER('1.37 Spirits share of exp'!$B8,2)))),"")</f>
        <v>0.98996468374606772</v>
      </c>
      <c r="BJ8" s="84">
        <f>IFERROR(SUM('1.20 Wine share of exp'!BJ8*'1.20 Wine share of exp'!$B8,'1.30 Beer share of exp'!BJ8*'1.30 Beer share of exp'!$B8,'1.37 Spirits share of exp'!BJ8*'1.37 Spirits share of exp'!$B8)/((SQRT(POWER('1.20 Wine share of exp'!BJ8,2)+POWER('1.30 Beer share of exp'!BJ8,2)+POWER('1.37 Spirits share of exp'!BJ8,2)))*(SQRT(POWER('1.20 Wine share of exp'!$B8,2)+POWER('1.30 Beer share of exp'!$B8,2)+POWER('1.37 Spirits share of exp'!$B8,2)))),"")</f>
        <v>0.84849314089028216</v>
      </c>
      <c r="BK8" s="84">
        <f>IFERROR(SUM('1.20 Wine share of exp'!BK8*'1.20 Wine share of exp'!$B8,'1.30 Beer share of exp'!BK8*'1.30 Beer share of exp'!$B8,'1.37 Spirits share of exp'!BK8*'1.37 Spirits share of exp'!$B8)/((SQRT(POWER('1.20 Wine share of exp'!BK8,2)+POWER('1.30 Beer share of exp'!BK8,2)+POWER('1.37 Spirits share of exp'!BK8,2)))*(SQRT(POWER('1.20 Wine share of exp'!$B8,2)+POWER('1.30 Beer share of exp'!$B8,2)+POWER('1.37 Spirits share of exp'!$B8,2)))),"")</f>
        <v>0.95729984013384095</v>
      </c>
      <c r="BL8" s="84">
        <f>IFERROR(SUM('1.20 Wine share of exp'!BL8*'1.20 Wine share of exp'!$B8,'1.30 Beer share of exp'!BL8*'1.30 Beer share of exp'!$B8,'1.37 Spirits share of exp'!BL8*'1.37 Spirits share of exp'!$B8)/((SQRT(POWER('1.20 Wine share of exp'!BL8,2)+POWER('1.30 Beer share of exp'!BL8,2)+POWER('1.37 Spirits share of exp'!BL8,2)))*(SQRT(POWER('1.20 Wine share of exp'!$B8,2)+POWER('1.30 Beer share of exp'!$B8,2)+POWER('1.37 Spirits share of exp'!$B8,2)))),"")</f>
        <v>0.87107879214022432</v>
      </c>
      <c r="BM8" s="84" t="str">
        <f>IFERROR(SUM('1.20 Wine share of exp'!BM8*'1.20 Wine share of exp'!$B8,'1.30 Beer share of exp'!BM8*'1.30 Beer share of exp'!$B8,'1.37 Spirits share of exp'!BM8*'1.37 Spirits share of exp'!$B8)/((SQRT(POWER('1.20 Wine share of exp'!BM8,2)+POWER('1.30 Beer share of exp'!BM8,2)+POWER('1.37 Spirits share of exp'!BM8,2)))*(SQRT(POWER('1.20 Wine share of exp'!$B8,2)+POWER('1.30 Beer share of exp'!$B8,2)+POWER('1.37 Spirits share of exp'!$B8,2)))),"")</f>
        <v/>
      </c>
      <c r="BN8" s="84">
        <f>IFERROR(SUM('1.20 Wine share of exp'!BN8*'1.20 Wine share of exp'!$B8,'1.30 Beer share of exp'!BN8*'1.30 Beer share of exp'!$B8,'1.37 Spirits share of exp'!BN8*'1.37 Spirits share of exp'!$B8)/((SQRT(POWER('1.20 Wine share of exp'!BN8,2)+POWER('1.30 Beer share of exp'!BN8,2)+POWER('1.37 Spirits share of exp'!BN8,2)))*(SQRT(POWER('1.20 Wine share of exp'!$B8,2)+POWER('1.30 Beer share of exp'!$B8,2)+POWER('1.37 Spirits share of exp'!$B8,2)))),"")</f>
        <v>0.98673242510555914</v>
      </c>
      <c r="BO8" s="84">
        <f>IFERROR(SUM('1.20 Wine share of exp'!BO8*'1.20 Wine share of exp'!$B8,'1.30 Beer share of exp'!BO8*'1.30 Beer share of exp'!$B8,'1.37 Spirits share of exp'!BO8*'1.37 Spirits share of exp'!$B8)/((SQRT(POWER('1.20 Wine share of exp'!BO8,2)+POWER('1.30 Beer share of exp'!BO8,2)+POWER('1.37 Spirits share of exp'!BO8,2)))*(SQRT(POWER('1.20 Wine share of exp'!$B8,2)+POWER('1.30 Beer share of exp'!$B8,2)+POWER('1.37 Spirits share of exp'!$B8,2)))),"")</f>
        <v>0.92784739374352987</v>
      </c>
      <c r="BP8" s="84">
        <f>IFERROR(SUM('1.20 Wine share of exp'!BP8*'1.20 Wine share of exp'!$B8,'1.30 Beer share of exp'!BP8*'1.30 Beer share of exp'!$B8,'1.37 Spirits share of exp'!BP8*'1.37 Spirits share of exp'!$B8)/((SQRT(POWER('1.20 Wine share of exp'!BP8,2)+POWER('1.30 Beer share of exp'!BP8,2)+POWER('1.37 Spirits share of exp'!BP8,2)))*(SQRT(POWER('1.20 Wine share of exp'!$B8,2)+POWER('1.30 Beer share of exp'!$B8,2)+POWER('1.37 Spirits share of exp'!$B8,2)))),"")</f>
        <v>0.75921974135479497</v>
      </c>
      <c r="BQ8" s="84">
        <f>IFERROR(SUM('1.20 Wine share of exp'!BQ8*'1.20 Wine share of exp'!$B8,'1.30 Beer share of exp'!BQ8*'1.30 Beer share of exp'!$B8,'1.37 Spirits share of exp'!BQ8*'1.37 Spirits share of exp'!$B8)/((SQRT(POWER('1.20 Wine share of exp'!BQ8,2)+POWER('1.30 Beer share of exp'!BQ8,2)+POWER('1.37 Spirits share of exp'!BQ8,2)))*(SQRT(POWER('1.20 Wine share of exp'!$B8,2)+POWER('1.30 Beer share of exp'!$B8,2)+POWER('1.37 Spirits share of exp'!$B8,2)))),"")</f>
        <v>0.99533184901765948</v>
      </c>
      <c r="BR8" s="84">
        <f>IFERROR(SUM('1.20 Wine share of exp'!BR8*'1.20 Wine share of exp'!$B8,'1.30 Beer share of exp'!BR8*'1.30 Beer share of exp'!$B8,'1.37 Spirits share of exp'!BR8*'1.37 Spirits share of exp'!$B8)/((SQRT(POWER('1.20 Wine share of exp'!BR8,2)+POWER('1.30 Beer share of exp'!BR8,2)+POWER('1.37 Spirits share of exp'!BR8,2)))*(SQRT(POWER('1.20 Wine share of exp'!$B8,2)+POWER('1.30 Beer share of exp'!$B8,2)+POWER('1.37 Spirits share of exp'!$B8,2)))),"")</f>
        <v>0.9890736756184344</v>
      </c>
      <c r="BS8" s="84">
        <f>IFERROR(SUM('1.20 Wine share of exp'!BS8*'1.20 Wine share of exp'!$B8,'1.30 Beer share of exp'!BS8*'1.30 Beer share of exp'!$B8,'1.37 Spirits share of exp'!BS8*'1.37 Spirits share of exp'!$B8)/((SQRT(POWER('1.20 Wine share of exp'!BS8,2)+POWER('1.30 Beer share of exp'!BS8,2)+POWER('1.37 Spirits share of exp'!BS8,2)))*(SQRT(POWER('1.20 Wine share of exp'!$B8,2)+POWER('1.30 Beer share of exp'!$B8,2)+POWER('1.37 Spirits share of exp'!$B8,2)))),"")</f>
        <v>0.99538834108593088</v>
      </c>
      <c r="BT8" s="84">
        <f>IFERROR(SUM('1.20 Wine share of exp'!BT8*'1.20 Wine share of exp'!$B8,'1.30 Beer share of exp'!BT8*'1.30 Beer share of exp'!$B8,'1.37 Spirits share of exp'!BT8*'1.37 Spirits share of exp'!$B8)/((SQRT(POWER('1.20 Wine share of exp'!BT8,2)+POWER('1.30 Beer share of exp'!BT8,2)+POWER('1.37 Spirits share of exp'!BT8,2)))*(SQRT(POWER('1.20 Wine share of exp'!$B8,2)+POWER('1.30 Beer share of exp'!$B8,2)+POWER('1.37 Spirits share of exp'!$B8,2)))),"")</f>
        <v>0.97540027725871259</v>
      </c>
      <c r="BU8" s="84">
        <f>IFERROR(SUM('1.20 Wine share of exp'!BU8*'1.20 Wine share of exp'!$B8,'1.30 Beer share of exp'!BU8*'1.30 Beer share of exp'!$B8,'1.37 Spirits share of exp'!BU8*'1.37 Spirits share of exp'!$B8)/((SQRT(POWER('1.20 Wine share of exp'!BU8,2)+POWER('1.30 Beer share of exp'!BU8,2)+POWER('1.37 Spirits share of exp'!BU8,2)))*(SQRT(POWER('1.20 Wine share of exp'!$B8,2)+POWER('1.30 Beer share of exp'!$B8,2)+POWER('1.37 Spirits share of exp'!$B8,2)))),"")</f>
        <v>0.91146981765186175</v>
      </c>
      <c r="BV8" s="84">
        <f>IFERROR(SUM('1.20 Wine share of exp'!BV8*'1.20 Wine share of exp'!$B8,'1.30 Beer share of exp'!BV8*'1.30 Beer share of exp'!$B8,'1.37 Spirits share of exp'!BV8*'1.37 Spirits share of exp'!$B8)/((SQRT(POWER('1.20 Wine share of exp'!BV8,2)+POWER('1.30 Beer share of exp'!BV8,2)+POWER('1.37 Spirits share of exp'!BV8,2)))*(SQRT(POWER('1.20 Wine share of exp'!$B8,2)+POWER('1.30 Beer share of exp'!$B8,2)+POWER('1.37 Spirits share of exp'!$B8,2)))),"")</f>
        <v>0.92135166721052852</v>
      </c>
      <c r="BW8" s="84">
        <f>IFERROR(SUM('1.20 Wine share of exp'!BW8*'1.20 Wine share of exp'!$B8,'1.30 Beer share of exp'!BW8*'1.30 Beer share of exp'!$B8,'1.37 Spirits share of exp'!BW8*'1.37 Spirits share of exp'!$B8)/((SQRT(POWER('1.20 Wine share of exp'!BW8,2)+POWER('1.30 Beer share of exp'!BW8,2)+POWER('1.37 Spirits share of exp'!BW8,2)))*(SQRT(POWER('1.20 Wine share of exp'!$B8,2)+POWER('1.30 Beer share of exp'!$B8,2)+POWER('1.37 Spirits share of exp'!$B8,2)))),"")</f>
        <v>0.89227634295068792</v>
      </c>
      <c r="BX8" s="84">
        <f>IFERROR(SUM('1.20 Wine share of exp'!BX8*'1.20 Wine share of exp'!$B8,'1.30 Beer share of exp'!BX8*'1.30 Beer share of exp'!$B8,'1.37 Spirits share of exp'!BX8*'1.37 Spirits share of exp'!$B8)/((SQRT(POWER('1.20 Wine share of exp'!BX8,2)+POWER('1.30 Beer share of exp'!BX8,2)+POWER('1.37 Spirits share of exp'!BX8,2)))*(SQRT(POWER('1.20 Wine share of exp'!$B8,2)+POWER('1.30 Beer share of exp'!$B8,2)+POWER('1.37 Spirits share of exp'!$B8,2)))),"")</f>
        <v>0.98104289884885842</v>
      </c>
      <c r="BY8" s="84">
        <f>IFERROR(SUM('1.20 Wine share of exp'!BY8*'1.20 Wine share of exp'!$B8,'1.30 Beer share of exp'!BY8*'1.30 Beer share of exp'!$B8,'1.37 Spirits share of exp'!BY8*'1.37 Spirits share of exp'!$B8)/((SQRT(POWER('1.20 Wine share of exp'!BY8,2)+POWER('1.30 Beer share of exp'!BY8,2)+POWER('1.37 Spirits share of exp'!BY8,2)))*(SQRT(POWER('1.20 Wine share of exp'!$B8,2)+POWER('1.30 Beer share of exp'!$B8,2)+POWER('1.37 Spirits share of exp'!$B8,2)))),"")</f>
        <v>0.75700651719710188</v>
      </c>
      <c r="BZ8" s="84">
        <f>IFERROR(SUM('1.20 Wine share of exp'!BZ8*'1.20 Wine share of exp'!$B8,'1.30 Beer share of exp'!BZ8*'1.30 Beer share of exp'!$B8,'1.37 Spirits share of exp'!BZ8*'1.37 Spirits share of exp'!$B8)/((SQRT(POWER('1.20 Wine share of exp'!BZ8,2)+POWER('1.30 Beer share of exp'!BZ8,2)+POWER('1.37 Spirits share of exp'!BZ8,2)))*(SQRT(POWER('1.20 Wine share of exp'!$B8,2)+POWER('1.30 Beer share of exp'!$B8,2)+POWER('1.37 Spirits share of exp'!$B8,2)))),"")</f>
        <v>0.98984259050405232</v>
      </c>
      <c r="CA8" s="84">
        <f>IFERROR(SUM('1.20 Wine share of exp'!CA8*'1.20 Wine share of exp'!$B8,'1.30 Beer share of exp'!CA8*'1.30 Beer share of exp'!$B8,'1.37 Spirits share of exp'!CA8*'1.37 Spirits share of exp'!$B8)/((SQRT(POWER('1.20 Wine share of exp'!CA8,2)+POWER('1.30 Beer share of exp'!CA8,2)+POWER('1.37 Spirits share of exp'!CA8,2)))*(SQRT(POWER('1.20 Wine share of exp'!$B8,2)+POWER('1.30 Beer share of exp'!$B8,2)+POWER('1.37 Spirits share of exp'!$B8,2)))),"")</f>
        <v>0.85766026349402302</v>
      </c>
      <c r="CB8" s="84">
        <f>IFERROR(SUM('1.20 Wine share of exp'!CB8*'1.20 Wine share of exp'!$B8,'1.30 Beer share of exp'!CB8*'1.30 Beer share of exp'!$B8,'1.37 Spirits share of exp'!CB8*'1.37 Spirits share of exp'!$B8)/((SQRT(POWER('1.20 Wine share of exp'!CB8,2)+POWER('1.30 Beer share of exp'!CB8,2)+POWER('1.37 Spirits share of exp'!CB8,2)))*(SQRT(POWER('1.20 Wine share of exp'!$B8,2)+POWER('1.30 Beer share of exp'!$B8,2)+POWER('1.37 Spirits share of exp'!$B8,2)))),"")</f>
        <v>0.96343026638713203</v>
      </c>
      <c r="CC8" s="84">
        <f>IFERROR(SUM('1.20 Wine share of exp'!CC8*'1.20 Wine share of exp'!$B8,'1.30 Beer share of exp'!CC8*'1.30 Beer share of exp'!$B8,'1.37 Spirits share of exp'!CC8*'1.37 Spirits share of exp'!$B8)/((SQRT(POWER('1.20 Wine share of exp'!CC8,2)+POWER('1.30 Beer share of exp'!CC8,2)+POWER('1.37 Spirits share of exp'!CC8,2)))*(SQRT(POWER('1.20 Wine share of exp'!$B8,2)+POWER('1.30 Beer share of exp'!$B8,2)+POWER('1.37 Spirits share of exp'!$B8,2)))),"")</f>
        <v>0.86053261534450742</v>
      </c>
      <c r="CD8" s="84">
        <f>IFERROR(SUM('1.20 Wine share of exp'!CD8*'1.20 Wine share of exp'!$B8,'1.30 Beer share of exp'!CD8*'1.30 Beer share of exp'!$B8,'1.37 Spirits share of exp'!CD8*'1.37 Spirits share of exp'!$B8)/((SQRT(POWER('1.20 Wine share of exp'!CD8,2)+POWER('1.30 Beer share of exp'!CD8,2)+POWER('1.37 Spirits share of exp'!CD8,2)))*(SQRT(POWER('1.20 Wine share of exp'!$B8,2)+POWER('1.30 Beer share of exp'!$B8,2)+POWER('1.37 Spirits share of exp'!$B8,2)))),"")</f>
        <v>0.98876822349278293</v>
      </c>
      <c r="CE8" s="84">
        <f>IFERROR(SUM('1.20 Wine share of exp'!CE8*'1.20 Wine share of exp'!$B8,'1.30 Beer share of exp'!CE8*'1.30 Beer share of exp'!$B8,'1.37 Spirits share of exp'!CE8*'1.37 Spirits share of exp'!$B8)/((SQRT(POWER('1.20 Wine share of exp'!CE8,2)+POWER('1.30 Beer share of exp'!CE8,2)+POWER('1.37 Spirits share of exp'!CE8,2)))*(SQRT(POWER('1.20 Wine share of exp'!$B8,2)+POWER('1.30 Beer share of exp'!$B8,2)+POWER('1.37 Spirits share of exp'!$B8,2)))),"")</f>
        <v>0.97521527133086006</v>
      </c>
      <c r="CF8" s="84">
        <f>IFERROR(SUM('1.20 Wine share of exp'!CF8*'1.20 Wine share of exp'!$B8,'1.30 Beer share of exp'!CF8*'1.30 Beer share of exp'!$B8,'1.37 Spirits share of exp'!CF8*'1.37 Spirits share of exp'!$B8)/((SQRT(POWER('1.20 Wine share of exp'!CF8,2)+POWER('1.30 Beer share of exp'!CF8,2)+POWER('1.37 Spirits share of exp'!CF8,2)))*(SQRT(POWER('1.20 Wine share of exp'!$B8,2)+POWER('1.30 Beer share of exp'!$B8,2)+POWER('1.37 Spirits share of exp'!$B8,2)))),"")</f>
        <v>0.84069912967547011</v>
      </c>
      <c r="CG8" s="84">
        <f>IFERROR(SUM('1.20 Wine share of exp'!CG8*'1.20 Wine share of exp'!$B8,'1.30 Beer share of exp'!CG8*'1.30 Beer share of exp'!$B8,'1.37 Spirits share of exp'!CG8*'1.37 Spirits share of exp'!$B8)/((SQRT(POWER('1.20 Wine share of exp'!CG8,2)+POWER('1.30 Beer share of exp'!CG8,2)+POWER('1.37 Spirits share of exp'!CG8,2)))*(SQRT(POWER('1.20 Wine share of exp'!$B8,2)+POWER('1.30 Beer share of exp'!$B8,2)+POWER('1.37 Spirits share of exp'!$B8,2)))),"")</f>
        <v>0.99541496552554809</v>
      </c>
      <c r="CH8" s="84">
        <f>IFERROR(SUM('1.20 Wine share of exp'!CH8*'1.20 Wine share of exp'!$B8,'1.30 Beer share of exp'!CH8*'1.30 Beer share of exp'!$B8,'1.37 Spirits share of exp'!CH8*'1.37 Spirits share of exp'!$B8)/((SQRT(POWER('1.20 Wine share of exp'!CH8,2)+POWER('1.30 Beer share of exp'!CH8,2)+POWER('1.37 Spirits share of exp'!CH8,2)))*(SQRT(POWER('1.20 Wine share of exp'!$B8,2)+POWER('1.30 Beer share of exp'!$B8,2)+POWER('1.37 Spirits share of exp'!$B8,2)))),"")</f>
        <v>0.95240313376428809</v>
      </c>
      <c r="CI8" s="84">
        <f>IFERROR(SUM('1.20 Wine share of exp'!CI8*'1.20 Wine share of exp'!$B8,'1.30 Beer share of exp'!CI8*'1.30 Beer share of exp'!$B8,'1.37 Spirits share of exp'!CI8*'1.37 Spirits share of exp'!$B8)/((SQRT(POWER('1.20 Wine share of exp'!CI8,2)+POWER('1.30 Beer share of exp'!CI8,2)+POWER('1.37 Spirits share of exp'!CI8,2)))*(SQRT(POWER('1.20 Wine share of exp'!$B8,2)+POWER('1.30 Beer share of exp'!$B8,2)+POWER('1.37 Spirits share of exp'!$B8,2)))),"")</f>
        <v>0.85206412706952928</v>
      </c>
      <c r="CJ8" s="84">
        <f>IFERROR(SUM('1.20 Wine share of exp'!CJ8*'1.20 Wine share of exp'!$B8,'1.30 Beer share of exp'!CJ8*'1.30 Beer share of exp'!$B8,'1.37 Spirits share of exp'!CJ8*'1.37 Spirits share of exp'!$B8)/((SQRT(POWER('1.20 Wine share of exp'!CJ8,2)+POWER('1.30 Beer share of exp'!CJ8,2)+POWER('1.37 Spirits share of exp'!CJ8,2)))*(SQRT(POWER('1.20 Wine share of exp'!$B8,2)+POWER('1.30 Beer share of exp'!$B8,2)+POWER('1.37 Spirits share of exp'!$B8,2)))),"")</f>
        <v>0.98531327454357798</v>
      </c>
      <c r="CK8" s="84">
        <f>IFERROR(SUM('1.20 Wine share of exp'!CK8*'1.20 Wine share of exp'!$B8,'1.30 Beer share of exp'!CK8*'1.30 Beer share of exp'!$B8,'1.37 Spirits share of exp'!CK8*'1.37 Spirits share of exp'!$B8)/((SQRT(POWER('1.20 Wine share of exp'!CK8,2)+POWER('1.30 Beer share of exp'!CK8,2)+POWER('1.37 Spirits share of exp'!CK8,2)))*(SQRT(POWER('1.20 Wine share of exp'!$B8,2)+POWER('1.30 Beer share of exp'!$B8,2)+POWER('1.37 Spirits share of exp'!$B8,2)))),"")</f>
        <v>0.96587938671172269</v>
      </c>
      <c r="CL8" s="84">
        <f>IFERROR(SUM('1.20 Wine share of exp'!CL8*'1.20 Wine share of exp'!$B8,'1.30 Beer share of exp'!CL8*'1.30 Beer share of exp'!$B8,'1.37 Spirits share of exp'!CL8*'1.37 Spirits share of exp'!$B8)/((SQRT(POWER('1.20 Wine share of exp'!CL8,2)+POWER('1.30 Beer share of exp'!CL8,2)+POWER('1.37 Spirits share of exp'!CL8,2)))*(SQRT(POWER('1.20 Wine share of exp'!$B8,2)+POWER('1.30 Beer share of exp'!$B8,2)+POWER('1.37 Spirits share of exp'!$B8,2)))),"")</f>
        <v>0.87979827769451679</v>
      </c>
      <c r="CM8" s="84">
        <f>IFERROR(SUM('1.20 Wine share of exp'!CM8*'1.20 Wine share of exp'!$B8,'1.30 Beer share of exp'!CM8*'1.30 Beer share of exp'!$B8,'1.37 Spirits share of exp'!CM8*'1.37 Spirits share of exp'!$B8)/((SQRT(POWER('1.20 Wine share of exp'!CM8,2)+POWER('1.30 Beer share of exp'!CM8,2)+POWER('1.37 Spirits share of exp'!CM8,2)))*(SQRT(POWER('1.20 Wine share of exp'!$B8,2)+POWER('1.30 Beer share of exp'!$B8,2)+POWER('1.37 Spirits share of exp'!$B8,2)))),"")</f>
        <v>0.93439190737008126</v>
      </c>
      <c r="CN8" s="84">
        <f>IFERROR(SUM('1.20 Wine share of exp'!CN8*'1.20 Wine share of exp'!$B8,'1.30 Beer share of exp'!CN8*'1.30 Beer share of exp'!$B8,'1.37 Spirits share of exp'!CN8*'1.37 Spirits share of exp'!$B8)/((SQRT(POWER('1.20 Wine share of exp'!CN8,2)+POWER('1.30 Beer share of exp'!CN8,2)+POWER('1.37 Spirits share of exp'!CN8,2)))*(SQRT(POWER('1.20 Wine share of exp'!$B8,2)+POWER('1.30 Beer share of exp'!$B8,2)+POWER('1.37 Spirits share of exp'!$B8,2)))),"")</f>
        <v>0.95936240371112791</v>
      </c>
      <c r="CO8" s="84">
        <f>IFERROR(SUM('1.20 Wine share of exp'!CO8*'1.20 Wine share of exp'!$B8,'1.30 Beer share of exp'!CO8*'1.30 Beer share of exp'!$B8,'1.37 Spirits share of exp'!CO8*'1.37 Spirits share of exp'!$B8)/((SQRT(POWER('1.20 Wine share of exp'!CO8,2)+POWER('1.30 Beer share of exp'!CO8,2)+POWER('1.37 Spirits share of exp'!CO8,2)))*(SQRT(POWER('1.20 Wine share of exp'!$B8,2)+POWER('1.30 Beer share of exp'!$B8,2)+POWER('1.37 Spirits share of exp'!$B8,2)))),"")</f>
        <v>0.87459161831982224</v>
      </c>
      <c r="CP8" s="84">
        <f>IFERROR(SUM('1.20 Wine share of exp'!CP8*'1.20 Wine share of exp'!$B8,'1.30 Beer share of exp'!CP8*'1.30 Beer share of exp'!$B8,'1.37 Spirits share of exp'!CP8*'1.37 Spirits share of exp'!$B8)/((SQRT(POWER('1.20 Wine share of exp'!CP8,2)+POWER('1.30 Beer share of exp'!CP8,2)+POWER('1.37 Spirits share of exp'!CP8,2)))*(SQRT(POWER('1.20 Wine share of exp'!$B8,2)+POWER('1.30 Beer share of exp'!$B8,2)+POWER('1.37 Spirits share of exp'!$B8,2)))),"")</f>
        <v>0.93939551959645817</v>
      </c>
    </row>
    <row r="9" spans="1:94" x14ac:dyDescent="0.25">
      <c r="A9" s="78" t="s">
        <v>30</v>
      </c>
      <c r="B9" s="84">
        <f>IFERROR(SUM('1.20 Wine share of exp'!B9*'1.20 Wine share of exp'!$B9,'1.30 Beer share of exp'!B9*'1.30 Beer share of exp'!$B9,'1.37 Spirits share of exp'!B9*'1.37 Spirits share of exp'!$B9)/((SQRT(POWER('1.20 Wine share of exp'!B9,2)+POWER('1.30 Beer share of exp'!B9,2)+POWER('1.37 Spirits share of exp'!B9,2)))*(SQRT(POWER('1.20 Wine share of exp'!$B9,2)+POWER('1.30 Beer share of exp'!$B9,2)+POWER('1.37 Spirits share of exp'!$B9,2)))),"")</f>
        <v>1</v>
      </c>
      <c r="C9" s="84">
        <f>IFERROR(SUM('1.20 Wine share of exp'!C9*'1.20 Wine share of exp'!$B9,'1.30 Beer share of exp'!C9*'1.30 Beer share of exp'!$B9,'1.37 Spirits share of exp'!C9*'1.37 Spirits share of exp'!$B9)/((SQRT(POWER('1.20 Wine share of exp'!C9,2)+POWER('1.30 Beer share of exp'!C9,2)+POWER('1.37 Spirits share of exp'!C9,2)))*(SQRT(POWER('1.20 Wine share of exp'!$B9,2)+POWER('1.30 Beer share of exp'!$B9,2)+POWER('1.37 Spirits share of exp'!$B9,2)))),"")</f>
        <v>0.94993810731004347</v>
      </c>
      <c r="D9" s="84">
        <f>IFERROR(SUM('1.20 Wine share of exp'!D9*'1.20 Wine share of exp'!$B9,'1.30 Beer share of exp'!D9*'1.30 Beer share of exp'!$B9,'1.37 Spirits share of exp'!D9*'1.37 Spirits share of exp'!$B9)/((SQRT(POWER('1.20 Wine share of exp'!D9,2)+POWER('1.30 Beer share of exp'!D9,2)+POWER('1.37 Spirits share of exp'!D9,2)))*(SQRT(POWER('1.20 Wine share of exp'!$B9,2)+POWER('1.30 Beer share of exp'!$B9,2)+POWER('1.37 Spirits share of exp'!$B9,2)))),"")</f>
        <v>0.86657214200750965</v>
      </c>
      <c r="E9" s="84">
        <f>IFERROR(SUM('1.20 Wine share of exp'!E9*'1.20 Wine share of exp'!$B9,'1.30 Beer share of exp'!E9*'1.30 Beer share of exp'!$B9,'1.37 Spirits share of exp'!E9*'1.37 Spirits share of exp'!$B9)/((SQRT(POWER('1.20 Wine share of exp'!E9,2)+POWER('1.30 Beer share of exp'!E9,2)+POWER('1.37 Spirits share of exp'!E9,2)))*(SQRT(POWER('1.20 Wine share of exp'!$B9,2)+POWER('1.30 Beer share of exp'!$B9,2)+POWER('1.37 Spirits share of exp'!$B9,2)))),"")</f>
        <v>0.86328129666036935</v>
      </c>
      <c r="F9" s="84">
        <f>IFERROR(SUM('1.20 Wine share of exp'!F9*'1.20 Wine share of exp'!$B9,'1.30 Beer share of exp'!F9*'1.30 Beer share of exp'!$B9,'1.37 Spirits share of exp'!F9*'1.37 Spirits share of exp'!$B9)/((SQRT(POWER('1.20 Wine share of exp'!F9,2)+POWER('1.30 Beer share of exp'!F9,2)+POWER('1.37 Spirits share of exp'!F9,2)))*(SQRT(POWER('1.20 Wine share of exp'!$B9,2)+POWER('1.30 Beer share of exp'!$B9,2)+POWER('1.37 Spirits share of exp'!$B9,2)))),"")</f>
        <v>0.97276413356062663</v>
      </c>
      <c r="G9" s="84">
        <f>IFERROR(SUM('1.20 Wine share of exp'!G9*'1.20 Wine share of exp'!$B9,'1.30 Beer share of exp'!G9*'1.30 Beer share of exp'!$B9,'1.37 Spirits share of exp'!G9*'1.37 Spirits share of exp'!$B9)/((SQRT(POWER('1.20 Wine share of exp'!G9,2)+POWER('1.30 Beer share of exp'!G9,2)+POWER('1.37 Spirits share of exp'!G9,2)))*(SQRT(POWER('1.20 Wine share of exp'!$B9,2)+POWER('1.30 Beer share of exp'!$B9,2)+POWER('1.37 Spirits share of exp'!$B9,2)))),"")</f>
        <v>0.65875778112182848</v>
      </c>
      <c r="H9" s="84">
        <f>IFERROR(SUM('1.20 Wine share of exp'!H9*'1.20 Wine share of exp'!$B9,'1.30 Beer share of exp'!H9*'1.30 Beer share of exp'!$B9,'1.37 Spirits share of exp'!H9*'1.37 Spirits share of exp'!$B9)/((SQRT(POWER('1.20 Wine share of exp'!H9,2)+POWER('1.30 Beer share of exp'!H9,2)+POWER('1.37 Spirits share of exp'!H9,2)))*(SQRT(POWER('1.20 Wine share of exp'!$B9,2)+POWER('1.30 Beer share of exp'!$B9,2)+POWER('1.37 Spirits share of exp'!$B9,2)))),"")</f>
        <v>0.8658100379000766</v>
      </c>
      <c r="I9" s="84">
        <f>IFERROR(SUM('1.20 Wine share of exp'!I9*'1.20 Wine share of exp'!$B9,'1.30 Beer share of exp'!I9*'1.30 Beer share of exp'!$B9,'1.37 Spirits share of exp'!I9*'1.37 Spirits share of exp'!$B9)/((SQRT(POWER('1.20 Wine share of exp'!I9,2)+POWER('1.30 Beer share of exp'!I9,2)+POWER('1.37 Spirits share of exp'!I9,2)))*(SQRT(POWER('1.20 Wine share of exp'!$B9,2)+POWER('1.30 Beer share of exp'!$B9,2)+POWER('1.37 Spirits share of exp'!$B9,2)))),"")</f>
        <v>0.9931438651531016</v>
      </c>
      <c r="J9" s="84">
        <f>IFERROR(SUM('1.20 Wine share of exp'!J9*'1.20 Wine share of exp'!$B9,'1.30 Beer share of exp'!J9*'1.30 Beer share of exp'!$B9,'1.37 Spirits share of exp'!J9*'1.37 Spirits share of exp'!$B9)/((SQRT(POWER('1.20 Wine share of exp'!J9,2)+POWER('1.30 Beer share of exp'!J9,2)+POWER('1.37 Spirits share of exp'!J9,2)))*(SQRT(POWER('1.20 Wine share of exp'!$B9,2)+POWER('1.30 Beer share of exp'!$B9,2)+POWER('1.37 Spirits share of exp'!$B9,2)))),"")</f>
        <v>0.99271031600487158</v>
      </c>
      <c r="K9" s="84">
        <f>IFERROR(SUM('1.20 Wine share of exp'!K9*'1.20 Wine share of exp'!$B9,'1.30 Beer share of exp'!K9*'1.30 Beer share of exp'!$B9,'1.37 Spirits share of exp'!K9*'1.37 Spirits share of exp'!$B9)/((SQRT(POWER('1.20 Wine share of exp'!K9,2)+POWER('1.30 Beer share of exp'!K9,2)+POWER('1.37 Spirits share of exp'!K9,2)))*(SQRT(POWER('1.20 Wine share of exp'!$B9,2)+POWER('1.30 Beer share of exp'!$B9,2)+POWER('1.37 Spirits share of exp'!$B9,2)))),"")</f>
        <v>0.94986703454301658</v>
      </c>
      <c r="L9" s="84" t="str">
        <f>IFERROR(SUM('1.20 Wine share of exp'!L9*'1.20 Wine share of exp'!$B9,'1.30 Beer share of exp'!L9*'1.30 Beer share of exp'!$B9,'1.37 Spirits share of exp'!L9*'1.37 Spirits share of exp'!$B9)/((SQRT(POWER('1.20 Wine share of exp'!L9,2)+POWER('1.30 Beer share of exp'!L9,2)+POWER('1.37 Spirits share of exp'!L9,2)))*(SQRT(POWER('1.20 Wine share of exp'!$B9,2)+POWER('1.30 Beer share of exp'!$B9,2)+POWER('1.37 Spirits share of exp'!$B9,2)))),"")</f>
        <v/>
      </c>
      <c r="M9" s="84">
        <f>IFERROR(SUM('1.20 Wine share of exp'!M9*'1.20 Wine share of exp'!$B9,'1.30 Beer share of exp'!M9*'1.30 Beer share of exp'!$B9,'1.37 Spirits share of exp'!M9*'1.37 Spirits share of exp'!$B9)/((SQRT(POWER('1.20 Wine share of exp'!M9,2)+POWER('1.30 Beer share of exp'!M9,2)+POWER('1.37 Spirits share of exp'!M9,2)))*(SQRT(POWER('1.20 Wine share of exp'!$B9,2)+POWER('1.30 Beer share of exp'!$B9,2)+POWER('1.37 Spirits share of exp'!$B9,2)))),"")</f>
        <v>0.9340756926353907</v>
      </c>
      <c r="N9" s="84">
        <f>IFERROR(SUM('1.20 Wine share of exp'!N9*'1.20 Wine share of exp'!$B9,'1.30 Beer share of exp'!N9*'1.30 Beer share of exp'!$B9,'1.37 Spirits share of exp'!N9*'1.37 Spirits share of exp'!$B9)/((SQRT(POWER('1.20 Wine share of exp'!N9,2)+POWER('1.30 Beer share of exp'!N9,2)+POWER('1.37 Spirits share of exp'!N9,2)))*(SQRT(POWER('1.20 Wine share of exp'!$B9,2)+POWER('1.30 Beer share of exp'!$B9,2)+POWER('1.37 Spirits share of exp'!$B9,2)))),"")</f>
        <v>0.96654230439707289</v>
      </c>
      <c r="O9" s="84">
        <f>IFERROR(SUM('1.20 Wine share of exp'!O9*'1.20 Wine share of exp'!$B9,'1.30 Beer share of exp'!O9*'1.30 Beer share of exp'!$B9,'1.37 Spirits share of exp'!O9*'1.37 Spirits share of exp'!$B9)/((SQRT(POWER('1.20 Wine share of exp'!O9,2)+POWER('1.30 Beer share of exp'!O9,2)+POWER('1.37 Spirits share of exp'!O9,2)))*(SQRT(POWER('1.20 Wine share of exp'!$B9,2)+POWER('1.30 Beer share of exp'!$B9,2)+POWER('1.37 Spirits share of exp'!$B9,2)))),"")</f>
        <v>0.9646731197309294</v>
      </c>
      <c r="P9" s="84">
        <f>IFERROR(SUM('1.20 Wine share of exp'!P9*'1.20 Wine share of exp'!$B9,'1.30 Beer share of exp'!P9*'1.30 Beer share of exp'!$B9,'1.37 Spirits share of exp'!P9*'1.37 Spirits share of exp'!$B9)/((SQRT(POWER('1.20 Wine share of exp'!P9,2)+POWER('1.30 Beer share of exp'!P9,2)+POWER('1.37 Spirits share of exp'!P9,2)))*(SQRT(POWER('1.20 Wine share of exp'!$B9,2)+POWER('1.30 Beer share of exp'!$B9,2)+POWER('1.37 Spirits share of exp'!$B9,2)))),"")</f>
        <v>0.95359069940270025</v>
      </c>
      <c r="Q9" s="84">
        <f>IFERROR(SUM('1.20 Wine share of exp'!Q9*'1.20 Wine share of exp'!$B9,'1.30 Beer share of exp'!Q9*'1.30 Beer share of exp'!$B9,'1.37 Spirits share of exp'!Q9*'1.37 Spirits share of exp'!$B9)/((SQRT(POWER('1.20 Wine share of exp'!Q9,2)+POWER('1.30 Beer share of exp'!Q9,2)+POWER('1.37 Spirits share of exp'!Q9,2)))*(SQRT(POWER('1.20 Wine share of exp'!$B9,2)+POWER('1.30 Beer share of exp'!$B9,2)+POWER('1.37 Spirits share of exp'!$B9,2)))),"")</f>
        <v>0.94379452451035573</v>
      </c>
      <c r="R9" s="84">
        <f>IFERROR(SUM('1.20 Wine share of exp'!R9*'1.20 Wine share of exp'!$B9,'1.30 Beer share of exp'!R9*'1.30 Beer share of exp'!$B9,'1.37 Spirits share of exp'!R9*'1.37 Spirits share of exp'!$B9)/((SQRT(POWER('1.20 Wine share of exp'!R9,2)+POWER('1.30 Beer share of exp'!R9,2)+POWER('1.37 Spirits share of exp'!R9,2)))*(SQRT(POWER('1.20 Wine share of exp'!$B9,2)+POWER('1.30 Beer share of exp'!$B9,2)+POWER('1.37 Spirits share of exp'!$B9,2)))),"")</f>
        <v>0.6467782624210755</v>
      </c>
      <c r="S9" s="84">
        <f>IFERROR(SUM('1.20 Wine share of exp'!S9*'1.20 Wine share of exp'!$B9,'1.30 Beer share of exp'!S9*'1.30 Beer share of exp'!$B9,'1.37 Spirits share of exp'!S9*'1.37 Spirits share of exp'!$B9)/((SQRT(POWER('1.20 Wine share of exp'!S9,2)+POWER('1.30 Beer share of exp'!S9,2)+POWER('1.37 Spirits share of exp'!S9,2)))*(SQRT(POWER('1.20 Wine share of exp'!$B9,2)+POWER('1.30 Beer share of exp'!$B9,2)+POWER('1.37 Spirits share of exp'!$B9,2)))),"")</f>
        <v>0.81774422198072694</v>
      </c>
      <c r="T9" s="84">
        <f>IFERROR(SUM('1.20 Wine share of exp'!T9*'1.20 Wine share of exp'!$B9,'1.30 Beer share of exp'!T9*'1.30 Beer share of exp'!$B9,'1.37 Spirits share of exp'!T9*'1.37 Spirits share of exp'!$B9)/((SQRT(POWER('1.20 Wine share of exp'!T9,2)+POWER('1.30 Beer share of exp'!T9,2)+POWER('1.37 Spirits share of exp'!T9,2)))*(SQRT(POWER('1.20 Wine share of exp'!$B9,2)+POWER('1.30 Beer share of exp'!$B9,2)+POWER('1.37 Spirits share of exp'!$B9,2)))),"")</f>
        <v>0.95135643491347366</v>
      </c>
      <c r="U9" s="84">
        <f>IFERROR(SUM('1.20 Wine share of exp'!U9*'1.20 Wine share of exp'!$B9,'1.30 Beer share of exp'!U9*'1.30 Beer share of exp'!$B9,'1.37 Spirits share of exp'!U9*'1.37 Spirits share of exp'!$B9)/((SQRT(POWER('1.20 Wine share of exp'!U9,2)+POWER('1.30 Beer share of exp'!U9,2)+POWER('1.37 Spirits share of exp'!U9,2)))*(SQRT(POWER('1.20 Wine share of exp'!$B9,2)+POWER('1.30 Beer share of exp'!$B9,2)+POWER('1.37 Spirits share of exp'!$B9,2)))),"")</f>
        <v>0.94680498766687493</v>
      </c>
      <c r="V9" s="84">
        <f>IFERROR(SUM('1.20 Wine share of exp'!V9*'1.20 Wine share of exp'!$B9,'1.30 Beer share of exp'!V9*'1.30 Beer share of exp'!$B9,'1.37 Spirits share of exp'!V9*'1.37 Spirits share of exp'!$B9)/((SQRT(POWER('1.20 Wine share of exp'!V9,2)+POWER('1.30 Beer share of exp'!V9,2)+POWER('1.37 Spirits share of exp'!V9,2)))*(SQRT(POWER('1.20 Wine share of exp'!$B9,2)+POWER('1.30 Beer share of exp'!$B9,2)+POWER('1.37 Spirits share of exp'!$B9,2)))),"")</f>
        <v>0.95870979739669093</v>
      </c>
      <c r="W9" s="84">
        <f>IFERROR(SUM('1.20 Wine share of exp'!W9*'1.20 Wine share of exp'!$B9,'1.30 Beer share of exp'!W9*'1.30 Beer share of exp'!$B9,'1.37 Spirits share of exp'!W9*'1.37 Spirits share of exp'!$B9)/((SQRT(POWER('1.20 Wine share of exp'!W9,2)+POWER('1.30 Beer share of exp'!W9,2)+POWER('1.37 Spirits share of exp'!W9,2)))*(SQRT(POWER('1.20 Wine share of exp'!$B9,2)+POWER('1.30 Beer share of exp'!$B9,2)+POWER('1.37 Spirits share of exp'!$B9,2)))),"")</f>
        <v>0.99711432054523541</v>
      </c>
      <c r="X9" s="84">
        <f>IFERROR(SUM('1.20 Wine share of exp'!X9*'1.20 Wine share of exp'!$B9,'1.30 Beer share of exp'!X9*'1.30 Beer share of exp'!$B9,'1.37 Spirits share of exp'!X9*'1.37 Spirits share of exp'!$B9)/((SQRT(POWER('1.20 Wine share of exp'!X9,2)+POWER('1.30 Beer share of exp'!X9,2)+POWER('1.37 Spirits share of exp'!X9,2)))*(SQRT(POWER('1.20 Wine share of exp'!$B9,2)+POWER('1.30 Beer share of exp'!$B9,2)+POWER('1.37 Spirits share of exp'!$B9,2)))),"")</f>
        <v>0.91286244372410197</v>
      </c>
      <c r="Y9" s="84">
        <f>IFERROR(SUM('1.20 Wine share of exp'!Y9*'1.20 Wine share of exp'!$B9,'1.30 Beer share of exp'!Y9*'1.30 Beer share of exp'!$B9,'1.37 Spirits share of exp'!Y9*'1.37 Spirits share of exp'!$B9)/((SQRT(POWER('1.20 Wine share of exp'!Y9,2)+POWER('1.30 Beer share of exp'!Y9,2)+POWER('1.37 Spirits share of exp'!Y9,2)))*(SQRT(POWER('1.20 Wine share of exp'!$B9,2)+POWER('1.30 Beer share of exp'!$B9,2)+POWER('1.37 Spirits share of exp'!$B9,2)))),"")</f>
        <v>0.92015052812097153</v>
      </c>
      <c r="Z9" s="84">
        <f>IFERROR(SUM('1.20 Wine share of exp'!Z9*'1.20 Wine share of exp'!$B9,'1.30 Beer share of exp'!Z9*'1.30 Beer share of exp'!$B9,'1.37 Spirits share of exp'!Z9*'1.37 Spirits share of exp'!$B9)/((SQRT(POWER('1.20 Wine share of exp'!Z9,2)+POWER('1.30 Beer share of exp'!Z9,2)+POWER('1.37 Spirits share of exp'!Z9,2)))*(SQRT(POWER('1.20 Wine share of exp'!$B9,2)+POWER('1.30 Beer share of exp'!$B9,2)+POWER('1.37 Spirits share of exp'!$B9,2)))),"")</f>
        <v>0.98635705439522481</v>
      </c>
      <c r="AA9" s="84">
        <f>IFERROR(SUM('1.20 Wine share of exp'!AA9*'1.20 Wine share of exp'!$B9,'1.30 Beer share of exp'!AA9*'1.30 Beer share of exp'!$B9,'1.37 Spirits share of exp'!AA9*'1.37 Spirits share of exp'!$B9)/((SQRT(POWER('1.20 Wine share of exp'!AA9,2)+POWER('1.30 Beer share of exp'!AA9,2)+POWER('1.37 Spirits share of exp'!AA9,2)))*(SQRT(POWER('1.20 Wine share of exp'!$B9,2)+POWER('1.30 Beer share of exp'!$B9,2)+POWER('1.37 Spirits share of exp'!$B9,2)))),"")</f>
        <v>0.88838360416666939</v>
      </c>
      <c r="AB9" s="84">
        <f>IFERROR(SUM('1.20 Wine share of exp'!AB9*'1.20 Wine share of exp'!$B9,'1.30 Beer share of exp'!AB9*'1.30 Beer share of exp'!$B9,'1.37 Spirits share of exp'!AB9*'1.37 Spirits share of exp'!$B9)/((SQRT(POWER('1.20 Wine share of exp'!AB9,2)+POWER('1.30 Beer share of exp'!AB9,2)+POWER('1.37 Spirits share of exp'!AB9,2)))*(SQRT(POWER('1.20 Wine share of exp'!$B9,2)+POWER('1.30 Beer share of exp'!$B9,2)+POWER('1.37 Spirits share of exp'!$B9,2)))),"")</f>
        <v>0.98824279107917345</v>
      </c>
      <c r="AC9" s="84">
        <f>IFERROR(SUM('1.20 Wine share of exp'!AC9*'1.20 Wine share of exp'!$B9,'1.30 Beer share of exp'!AC9*'1.30 Beer share of exp'!$B9,'1.37 Spirits share of exp'!AC9*'1.37 Spirits share of exp'!$B9)/((SQRT(POWER('1.20 Wine share of exp'!AC9,2)+POWER('1.30 Beer share of exp'!AC9,2)+POWER('1.37 Spirits share of exp'!AC9,2)))*(SQRT(POWER('1.20 Wine share of exp'!$B9,2)+POWER('1.30 Beer share of exp'!$B9,2)+POWER('1.37 Spirits share of exp'!$B9,2)))),"")</f>
        <v>0.86315210803990761</v>
      </c>
      <c r="AD9" s="84">
        <f>IFERROR(SUM('1.20 Wine share of exp'!AD9*'1.20 Wine share of exp'!$B9,'1.30 Beer share of exp'!AD9*'1.30 Beer share of exp'!$B9,'1.37 Spirits share of exp'!AD9*'1.37 Spirits share of exp'!$B9)/((SQRT(POWER('1.20 Wine share of exp'!AD9,2)+POWER('1.30 Beer share of exp'!AD9,2)+POWER('1.37 Spirits share of exp'!AD9,2)))*(SQRT(POWER('1.20 Wine share of exp'!$B9,2)+POWER('1.30 Beer share of exp'!$B9,2)+POWER('1.37 Spirits share of exp'!$B9,2)))),"")</f>
        <v>0.75118626758213758</v>
      </c>
      <c r="AE9" s="84">
        <f>IFERROR(SUM('1.20 Wine share of exp'!AE9*'1.20 Wine share of exp'!$B9,'1.30 Beer share of exp'!AE9*'1.30 Beer share of exp'!$B9,'1.37 Spirits share of exp'!AE9*'1.37 Spirits share of exp'!$B9)/((SQRT(POWER('1.20 Wine share of exp'!AE9,2)+POWER('1.30 Beer share of exp'!AE9,2)+POWER('1.37 Spirits share of exp'!AE9,2)))*(SQRT(POWER('1.20 Wine share of exp'!$B9,2)+POWER('1.30 Beer share of exp'!$B9,2)+POWER('1.37 Spirits share of exp'!$B9,2)))),"")</f>
        <v>0.9857213654080621</v>
      </c>
      <c r="AF9" s="84">
        <f>IFERROR(SUM('1.20 Wine share of exp'!AF9*'1.20 Wine share of exp'!$B9,'1.30 Beer share of exp'!AF9*'1.30 Beer share of exp'!$B9,'1.37 Spirits share of exp'!AF9*'1.37 Spirits share of exp'!$B9)/((SQRT(POWER('1.20 Wine share of exp'!AF9,2)+POWER('1.30 Beer share of exp'!AF9,2)+POWER('1.37 Spirits share of exp'!AF9,2)))*(SQRT(POWER('1.20 Wine share of exp'!$B9,2)+POWER('1.30 Beer share of exp'!$B9,2)+POWER('1.37 Spirits share of exp'!$B9,2)))),"")</f>
        <v>0.7961949508059265</v>
      </c>
      <c r="AG9" s="84">
        <f>IFERROR(SUM('1.20 Wine share of exp'!AG9*'1.20 Wine share of exp'!$B9,'1.30 Beer share of exp'!AG9*'1.30 Beer share of exp'!$B9,'1.37 Spirits share of exp'!AG9*'1.37 Spirits share of exp'!$B9)/((SQRT(POWER('1.20 Wine share of exp'!AG9,2)+POWER('1.30 Beer share of exp'!AG9,2)+POWER('1.37 Spirits share of exp'!AG9,2)))*(SQRT(POWER('1.20 Wine share of exp'!$B9,2)+POWER('1.30 Beer share of exp'!$B9,2)+POWER('1.37 Spirits share of exp'!$B9,2)))),"")</f>
        <v>0.95127863953469805</v>
      </c>
      <c r="AH9" s="84">
        <f>IFERROR(SUM('1.20 Wine share of exp'!AH9*'1.20 Wine share of exp'!$B9,'1.30 Beer share of exp'!AH9*'1.30 Beer share of exp'!$B9,'1.37 Spirits share of exp'!AH9*'1.37 Spirits share of exp'!$B9)/((SQRT(POWER('1.20 Wine share of exp'!AH9,2)+POWER('1.30 Beer share of exp'!AH9,2)+POWER('1.37 Spirits share of exp'!AH9,2)))*(SQRT(POWER('1.20 Wine share of exp'!$B9,2)+POWER('1.30 Beer share of exp'!$B9,2)+POWER('1.37 Spirits share of exp'!$B9,2)))),"")</f>
        <v>0.72268015311470257</v>
      </c>
      <c r="AI9" s="84">
        <f>IFERROR(SUM('1.20 Wine share of exp'!AI9*'1.20 Wine share of exp'!$B9,'1.30 Beer share of exp'!AI9*'1.30 Beer share of exp'!$B9,'1.37 Spirits share of exp'!AI9*'1.37 Spirits share of exp'!$B9)/((SQRT(POWER('1.20 Wine share of exp'!AI9,2)+POWER('1.30 Beer share of exp'!AI9,2)+POWER('1.37 Spirits share of exp'!AI9,2)))*(SQRT(POWER('1.20 Wine share of exp'!$B9,2)+POWER('1.30 Beer share of exp'!$B9,2)+POWER('1.37 Spirits share of exp'!$B9,2)))),"")</f>
        <v>0.95761025159257263</v>
      </c>
      <c r="AJ9" s="84">
        <f>IFERROR(SUM('1.20 Wine share of exp'!AJ9*'1.20 Wine share of exp'!$B9,'1.30 Beer share of exp'!AJ9*'1.30 Beer share of exp'!$B9,'1.37 Spirits share of exp'!AJ9*'1.37 Spirits share of exp'!$B9)/((SQRT(POWER('1.20 Wine share of exp'!AJ9,2)+POWER('1.30 Beer share of exp'!AJ9,2)+POWER('1.37 Spirits share of exp'!AJ9,2)))*(SQRT(POWER('1.20 Wine share of exp'!$B9,2)+POWER('1.30 Beer share of exp'!$B9,2)+POWER('1.37 Spirits share of exp'!$B9,2)))),"")</f>
        <v>0.96082791689488511</v>
      </c>
      <c r="AK9" s="84">
        <f>IFERROR(SUM('1.20 Wine share of exp'!AK9*'1.20 Wine share of exp'!$B9,'1.30 Beer share of exp'!AK9*'1.30 Beer share of exp'!$B9,'1.37 Spirits share of exp'!AK9*'1.37 Spirits share of exp'!$B9)/((SQRT(POWER('1.20 Wine share of exp'!AK9,2)+POWER('1.30 Beer share of exp'!AK9,2)+POWER('1.37 Spirits share of exp'!AK9,2)))*(SQRT(POWER('1.20 Wine share of exp'!$B9,2)+POWER('1.30 Beer share of exp'!$B9,2)+POWER('1.37 Spirits share of exp'!$B9,2)))),"")</f>
        <v>0.98620319031905501</v>
      </c>
      <c r="AL9" s="84">
        <f>IFERROR(SUM('1.20 Wine share of exp'!AL9*'1.20 Wine share of exp'!$B9,'1.30 Beer share of exp'!AL9*'1.30 Beer share of exp'!$B9,'1.37 Spirits share of exp'!AL9*'1.37 Spirits share of exp'!$B9)/((SQRT(POWER('1.20 Wine share of exp'!AL9,2)+POWER('1.30 Beer share of exp'!AL9,2)+POWER('1.37 Spirits share of exp'!AL9,2)))*(SQRT(POWER('1.20 Wine share of exp'!$B9,2)+POWER('1.30 Beer share of exp'!$B9,2)+POWER('1.37 Spirits share of exp'!$B9,2)))),"")</f>
        <v>0.97629348203822508</v>
      </c>
      <c r="AM9" s="84">
        <f>IFERROR(SUM('1.20 Wine share of exp'!AM9*'1.20 Wine share of exp'!$B9,'1.30 Beer share of exp'!AM9*'1.30 Beer share of exp'!$B9,'1.37 Spirits share of exp'!AM9*'1.37 Spirits share of exp'!$B9)/((SQRT(POWER('1.20 Wine share of exp'!AM9,2)+POWER('1.30 Beer share of exp'!AM9,2)+POWER('1.37 Spirits share of exp'!AM9,2)))*(SQRT(POWER('1.20 Wine share of exp'!$B9,2)+POWER('1.30 Beer share of exp'!$B9,2)+POWER('1.37 Spirits share of exp'!$B9,2)))),"")</f>
        <v>0.97897122337938403</v>
      </c>
      <c r="AN9" s="84">
        <f>IFERROR(SUM('1.20 Wine share of exp'!AN9*'1.20 Wine share of exp'!$B9,'1.30 Beer share of exp'!AN9*'1.30 Beer share of exp'!$B9,'1.37 Spirits share of exp'!AN9*'1.37 Spirits share of exp'!$B9)/((SQRT(POWER('1.20 Wine share of exp'!AN9,2)+POWER('1.30 Beer share of exp'!AN9,2)+POWER('1.37 Spirits share of exp'!AN9,2)))*(SQRT(POWER('1.20 Wine share of exp'!$B9,2)+POWER('1.30 Beer share of exp'!$B9,2)+POWER('1.37 Spirits share of exp'!$B9,2)))),"")</f>
        <v>0.76748810111201637</v>
      </c>
      <c r="AO9" s="84">
        <f>IFERROR(SUM('1.20 Wine share of exp'!AO9*'1.20 Wine share of exp'!$B9,'1.30 Beer share of exp'!AO9*'1.30 Beer share of exp'!$B9,'1.37 Spirits share of exp'!AO9*'1.37 Spirits share of exp'!$B9)/((SQRT(POWER('1.20 Wine share of exp'!AO9,2)+POWER('1.30 Beer share of exp'!AO9,2)+POWER('1.37 Spirits share of exp'!AO9,2)))*(SQRT(POWER('1.20 Wine share of exp'!$B9,2)+POWER('1.30 Beer share of exp'!$B9,2)+POWER('1.37 Spirits share of exp'!$B9,2)))),"")</f>
        <v>0.99955860272098229</v>
      </c>
      <c r="AP9" s="84">
        <f>IFERROR(SUM('1.20 Wine share of exp'!AP9*'1.20 Wine share of exp'!$B9,'1.30 Beer share of exp'!AP9*'1.30 Beer share of exp'!$B9,'1.37 Spirits share of exp'!AP9*'1.37 Spirits share of exp'!$B9)/((SQRT(POWER('1.20 Wine share of exp'!AP9,2)+POWER('1.30 Beer share of exp'!AP9,2)+POWER('1.37 Spirits share of exp'!AP9,2)))*(SQRT(POWER('1.20 Wine share of exp'!$B9,2)+POWER('1.30 Beer share of exp'!$B9,2)+POWER('1.37 Spirits share of exp'!$B9,2)))),"")</f>
        <v>0.95040800778555057</v>
      </c>
      <c r="AQ9" s="84">
        <f>IFERROR(SUM('1.20 Wine share of exp'!AQ9*'1.20 Wine share of exp'!$B9,'1.30 Beer share of exp'!AQ9*'1.30 Beer share of exp'!$B9,'1.37 Spirits share of exp'!AQ9*'1.37 Spirits share of exp'!$B9)/((SQRT(POWER('1.20 Wine share of exp'!AQ9,2)+POWER('1.30 Beer share of exp'!AQ9,2)+POWER('1.37 Spirits share of exp'!AQ9,2)))*(SQRT(POWER('1.20 Wine share of exp'!$B9,2)+POWER('1.30 Beer share of exp'!$B9,2)+POWER('1.37 Spirits share of exp'!$B9,2)))),"")</f>
        <v>0.91528439853996091</v>
      </c>
      <c r="AR9" s="84">
        <f>IFERROR(SUM('1.20 Wine share of exp'!AR9*'1.20 Wine share of exp'!$B9,'1.30 Beer share of exp'!AR9*'1.30 Beer share of exp'!$B9,'1.37 Spirits share of exp'!AR9*'1.37 Spirits share of exp'!$B9)/((SQRT(POWER('1.20 Wine share of exp'!AR9,2)+POWER('1.30 Beer share of exp'!AR9,2)+POWER('1.37 Spirits share of exp'!AR9,2)))*(SQRT(POWER('1.20 Wine share of exp'!$B9,2)+POWER('1.30 Beer share of exp'!$B9,2)+POWER('1.37 Spirits share of exp'!$B9,2)))),"")</f>
        <v>0.82591013450628925</v>
      </c>
      <c r="AS9" s="84">
        <f>IFERROR(SUM('1.20 Wine share of exp'!AS9*'1.20 Wine share of exp'!$B9,'1.30 Beer share of exp'!AS9*'1.30 Beer share of exp'!$B9,'1.37 Spirits share of exp'!AS9*'1.37 Spirits share of exp'!$B9)/((SQRT(POWER('1.20 Wine share of exp'!AS9,2)+POWER('1.30 Beer share of exp'!AS9,2)+POWER('1.37 Spirits share of exp'!AS9,2)))*(SQRT(POWER('1.20 Wine share of exp'!$B9,2)+POWER('1.30 Beer share of exp'!$B9,2)+POWER('1.37 Spirits share of exp'!$B9,2)))),"")</f>
        <v>0.95253745360767617</v>
      </c>
      <c r="AT9" s="84">
        <f>IFERROR(SUM('1.20 Wine share of exp'!AT9*'1.20 Wine share of exp'!$B9,'1.30 Beer share of exp'!AT9*'1.30 Beer share of exp'!$B9,'1.37 Spirits share of exp'!AT9*'1.37 Spirits share of exp'!$B9)/((SQRT(POWER('1.20 Wine share of exp'!AT9,2)+POWER('1.30 Beer share of exp'!AT9,2)+POWER('1.37 Spirits share of exp'!AT9,2)))*(SQRT(POWER('1.20 Wine share of exp'!$B9,2)+POWER('1.30 Beer share of exp'!$B9,2)+POWER('1.37 Spirits share of exp'!$B9,2)))),"")</f>
        <v>0.99662156762089538</v>
      </c>
      <c r="AU9" s="84">
        <f>IFERROR(SUM('1.20 Wine share of exp'!AU9*'1.20 Wine share of exp'!$B9,'1.30 Beer share of exp'!AU9*'1.30 Beer share of exp'!$B9,'1.37 Spirits share of exp'!AU9*'1.37 Spirits share of exp'!$B9)/((SQRT(POWER('1.20 Wine share of exp'!AU9,2)+POWER('1.30 Beer share of exp'!AU9,2)+POWER('1.37 Spirits share of exp'!AU9,2)))*(SQRT(POWER('1.20 Wine share of exp'!$B9,2)+POWER('1.30 Beer share of exp'!$B9,2)+POWER('1.37 Spirits share of exp'!$B9,2)))),"")</f>
        <v>0.91997999069073111</v>
      </c>
      <c r="AV9" s="84">
        <f>IFERROR(SUM('1.20 Wine share of exp'!AV9*'1.20 Wine share of exp'!$B9,'1.30 Beer share of exp'!AV9*'1.30 Beer share of exp'!$B9,'1.37 Spirits share of exp'!AV9*'1.37 Spirits share of exp'!$B9)/((SQRT(POWER('1.20 Wine share of exp'!AV9,2)+POWER('1.30 Beer share of exp'!AV9,2)+POWER('1.37 Spirits share of exp'!AV9,2)))*(SQRT(POWER('1.20 Wine share of exp'!$B9,2)+POWER('1.30 Beer share of exp'!$B9,2)+POWER('1.37 Spirits share of exp'!$B9,2)))),"")</f>
        <v>0.94269129667274265</v>
      </c>
      <c r="AW9" s="84">
        <f>IFERROR(SUM('1.20 Wine share of exp'!AW9*'1.20 Wine share of exp'!$B9,'1.30 Beer share of exp'!AW9*'1.30 Beer share of exp'!$B9,'1.37 Spirits share of exp'!AW9*'1.37 Spirits share of exp'!$B9)/((SQRT(POWER('1.20 Wine share of exp'!AW9,2)+POWER('1.30 Beer share of exp'!AW9,2)+POWER('1.37 Spirits share of exp'!AW9,2)))*(SQRT(POWER('1.20 Wine share of exp'!$B9,2)+POWER('1.30 Beer share of exp'!$B9,2)+POWER('1.37 Spirits share of exp'!$B9,2)))),"")</f>
        <v>0.92782960649505286</v>
      </c>
      <c r="AX9" s="84">
        <f>IFERROR(SUM('1.20 Wine share of exp'!AX9*'1.20 Wine share of exp'!$B9,'1.30 Beer share of exp'!AX9*'1.30 Beer share of exp'!$B9,'1.37 Spirits share of exp'!AX9*'1.37 Spirits share of exp'!$B9)/((SQRT(POWER('1.20 Wine share of exp'!AX9,2)+POWER('1.30 Beer share of exp'!AX9,2)+POWER('1.37 Spirits share of exp'!AX9,2)))*(SQRT(POWER('1.20 Wine share of exp'!$B9,2)+POWER('1.30 Beer share of exp'!$B9,2)+POWER('1.37 Spirits share of exp'!$B9,2)))),"")</f>
        <v>0.94258212528701557</v>
      </c>
      <c r="AY9" s="84">
        <f>IFERROR(SUM('1.20 Wine share of exp'!AY9*'1.20 Wine share of exp'!$B9,'1.30 Beer share of exp'!AY9*'1.30 Beer share of exp'!$B9,'1.37 Spirits share of exp'!AY9*'1.37 Spirits share of exp'!$B9)/((SQRT(POWER('1.20 Wine share of exp'!AY9,2)+POWER('1.30 Beer share of exp'!AY9,2)+POWER('1.37 Spirits share of exp'!AY9,2)))*(SQRT(POWER('1.20 Wine share of exp'!$B9,2)+POWER('1.30 Beer share of exp'!$B9,2)+POWER('1.37 Spirits share of exp'!$B9,2)))),"")</f>
        <v>0.93866905324953875</v>
      </c>
      <c r="AZ9" s="84">
        <f>IFERROR(SUM('1.20 Wine share of exp'!AZ9*'1.20 Wine share of exp'!$B9,'1.30 Beer share of exp'!AZ9*'1.30 Beer share of exp'!$B9,'1.37 Spirits share of exp'!AZ9*'1.37 Spirits share of exp'!$B9)/((SQRT(POWER('1.20 Wine share of exp'!AZ9,2)+POWER('1.30 Beer share of exp'!AZ9,2)+POWER('1.37 Spirits share of exp'!AZ9,2)))*(SQRT(POWER('1.20 Wine share of exp'!$B9,2)+POWER('1.30 Beer share of exp'!$B9,2)+POWER('1.37 Spirits share of exp'!$B9,2)))),"")</f>
        <v>0.92125138543147478</v>
      </c>
      <c r="BA9" s="84">
        <f>IFERROR(SUM('1.20 Wine share of exp'!BA9*'1.20 Wine share of exp'!$B9,'1.30 Beer share of exp'!BA9*'1.30 Beer share of exp'!$B9,'1.37 Spirits share of exp'!BA9*'1.37 Spirits share of exp'!$B9)/((SQRT(POWER('1.20 Wine share of exp'!BA9,2)+POWER('1.30 Beer share of exp'!BA9,2)+POWER('1.37 Spirits share of exp'!BA9,2)))*(SQRT(POWER('1.20 Wine share of exp'!$B9,2)+POWER('1.30 Beer share of exp'!$B9,2)+POWER('1.37 Spirits share of exp'!$B9,2)))),"")</f>
        <v>0.84053153482345278</v>
      </c>
      <c r="BB9" s="84">
        <f>IFERROR(SUM('1.20 Wine share of exp'!BB9*'1.20 Wine share of exp'!$B9,'1.30 Beer share of exp'!BB9*'1.30 Beer share of exp'!$B9,'1.37 Spirits share of exp'!BB9*'1.37 Spirits share of exp'!$B9)/((SQRT(POWER('1.20 Wine share of exp'!BB9,2)+POWER('1.30 Beer share of exp'!BB9,2)+POWER('1.37 Spirits share of exp'!BB9,2)))*(SQRT(POWER('1.20 Wine share of exp'!$B9,2)+POWER('1.30 Beer share of exp'!$B9,2)+POWER('1.37 Spirits share of exp'!$B9,2)))),"")</f>
        <v>0.77067936683144367</v>
      </c>
      <c r="BC9" s="84">
        <f>IFERROR(SUM('1.20 Wine share of exp'!BC9*'1.20 Wine share of exp'!$B9,'1.30 Beer share of exp'!BC9*'1.30 Beer share of exp'!$B9,'1.37 Spirits share of exp'!BC9*'1.37 Spirits share of exp'!$B9)/((SQRT(POWER('1.20 Wine share of exp'!BC9,2)+POWER('1.30 Beer share of exp'!BC9,2)+POWER('1.37 Spirits share of exp'!BC9,2)))*(SQRT(POWER('1.20 Wine share of exp'!$B9,2)+POWER('1.30 Beer share of exp'!$B9,2)+POWER('1.37 Spirits share of exp'!$B9,2)))),"")</f>
        <v>0.90216028642735036</v>
      </c>
      <c r="BD9" s="84">
        <f>IFERROR(SUM('1.20 Wine share of exp'!BD9*'1.20 Wine share of exp'!$B9,'1.30 Beer share of exp'!BD9*'1.30 Beer share of exp'!$B9,'1.37 Spirits share of exp'!BD9*'1.37 Spirits share of exp'!$B9)/((SQRT(POWER('1.20 Wine share of exp'!BD9,2)+POWER('1.30 Beer share of exp'!BD9,2)+POWER('1.37 Spirits share of exp'!BD9,2)))*(SQRT(POWER('1.20 Wine share of exp'!$B9,2)+POWER('1.30 Beer share of exp'!$B9,2)+POWER('1.37 Spirits share of exp'!$B9,2)))),"")</f>
        <v>0.9666255021143132</v>
      </c>
      <c r="BE9" s="84">
        <f>IFERROR(SUM('1.20 Wine share of exp'!BE9*'1.20 Wine share of exp'!$B9,'1.30 Beer share of exp'!BE9*'1.30 Beer share of exp'!$B9,'1.37 Spirits share of exp'!BE9*'1.37 Spirits share of exp'!$B9)/((SQRT(POWER('1.20 Wine share of exp'!BE9,2)+POWER('1.30 Beer share of exp'!BE9,2)+POWER('1.37 Spirits share of exp'!BE9,2)))*(SQRT(POWER('1.20 Wine share of exp'!$B9,2)+POWER('1.30 Beer share of exp'!$B9,2)+POWER('1.37 Spirits share of exp'!$B9,2)))),"")</f>
        <v>0.7097307948716497</v>
      </c>
      <c r="BF9" s="84">
        <f>IFERROR(SUM('1.20 Wine share of exp'!BF9*'1.20 Wine share of exp'!$B9,'1.30 Beer share of exp'!BF9*'1.30 Beer share of exp'!$B9,'1.37 Spirits share of exp'!BF9*'1.37 Spirits share of exp'!$B9)/((SQRT(POWER('1.20 Wine share of exp'!BF9,2)+POWER('1.30 Beer share of exp'!BF9,2)+POWER('1.37 Spirits share of exp'!BF9,2)))*(SQRT(POWER('1.20 Wine share of exp'!$B9,2)+POWER('1.30 Beer share of exp'!$B9,2)+POWER('1.37 Spirits share of exp'!$B9,2)))),"")</f>
        <v>0.80194318312604618</v>
      </c>
      <c r="BG9" s="84">
        <f>IFERROR(SUM('1.20 Wine share of exp'!BG9*'1.20 Wine share of exp'!$B9,'1.30 Beer share of exp'!BG9*'1.30 Beer share of exp'!$B9,'1.37 Spirits share of exp'!BG9*'1.37 Spirits share of exp'!$B9)/((SQRT(POWER('1.20 Wine share of exp'!BG9,2)+POWER('1.30 Beer share of exp'!BG9,2)+POWER('1.37 Spirits share of exp'!BG9,2)))*(SQRT(POWER('1.20 Wine share of exp'!$B9,2)+POWER('1.30 Beer share of exp'!$B9,2)+POWER('1.37 Spirits share of exp'!$B9,2)))),"")</f>
        <v>0.97309296204155282</v>
      </c>
      <c r="BH9" s="84" t="str">
        <f>IFERROR(SUM('1.20 Wine share of exp'!BH9*'1.20 Wine share of exp'!$B9,'1.30 Beer share of exp'!BH9*'1.30 Beer share of exp'!$B9,'1.37 Spirits share of exp'!BH9*'1.37 Spirits share of exp'!$B9)/((SQRT(POWER('1.20 Wine share of exp'!BH9,2)+POWER('1.30 Beer share of exp'!BH9,2)+POWER('1.37 Spirits share of exp'!BH9,2)))*(SQRT(POWER('1.20 Wine share of exp'!$B9,2)+POWER('1.30 Beer share of exp'!$B9,2)+POWER('1.37 Spirits share of exp'!$B9,2)))),"")</f>
        <v/>
      </c>
      <c r="BI9" s="84">
        <f>IFERROR(SUM('1.20 Wine share of exp'!BI9*'1.20 Wine share of exp'!$B9,'1.30 Beer share of exp'!BI9*'1.30 Beer share of exp'!$B9,'1.37 Spirits share of exp'!BI9*'1.37 Spirits share of exp'!$B9)/((SQRT(POWER('1.20 Wine share of exp'!BI9,2)+POWER('1.30 Beer share of exp'!BI9,2)+POWER('1.37 Spirits share of exp'!BI9,2)))*(SQRT(POWER('1.20 Wine share of exp'!$B9,2)+POWER('1.30 Beer share of exp'!$B9,2)+POWER('1.37 Spirits share of exp'!$B9,2)))),"")</f>
        <v>0.98962476388285858</v>
      </c>
      <c r="BJ9" s="84">
        <f>IFERROR(SUM('1.20 Wine share of exp'!BJ9*'1.20 Wine share of exp'!$B9,'1.30 Beer share of exp'!BJ9*'1.30 Beer share of exp'!$B9,'1.37 Spirits share of exp'!BJ9*'1.37 Spirits share of exp'!$B9)/((SQRT(POWER('1.20 Wine share of exp'!BJ9,2)+POWER('1.30 Beer share of exp'!BJ9,2)+POWER('1.37 Spirits share of exp'!BJ9,2)))*(SQRT(POWER('1.20 Wine share of exp'!$B9,2)+POWER('1.30 Beer share of exp'!$B9,2)+POWER('1.37 Spirits share of exp'!$B9,2)))),"")</f>
        <v>0.8464908746347678</v>
      </c>
      <c r="BK9" s="84">
        <f>IFERROR(SUM('1.20 Wine share of exp'!BK9*'1.20 Wine share of exp'!$B9,'1.30 Beer share of exp'!BK9*'1.30 Beer share of exp'!$B9,'1.37 Spirits share of exp'!BK9*'1.37 Spirits share of exp'!$B9)/((SQRT(POWER('1.20 Wine share of exp'!BK9,2)+POWER('1.30 Beer share of exp'!BK9,2)+POWER('1.37 Spirits share of exp'!BK9,2)))*(SQRT(POWER('1.20 Wine share of exp'!$B9,2)+POWER('1.30 Beer share of exp'!$B9,2)+POWER('1.37 Spirits share of exp'!$B9,2)))),"")</f>
        <v>0.95609223621892514</v>
      </c>
      <c r="BL9" s="84">
        <f>IFERROR(SUM('1.20 Wine share of exp'!BL9*'1.20 Wine share of exp'!$B9,'1.30 Beer share of exp'!BL9*'1.30 Beer share of exp'!$B9,'1.37 Spirits share of exp'!BL9*'1.37 Spirits share of exp'!$B9)/((SQRT(POWER('1.20 Wine share of exp'!BL9,2)+POWER('1.30 Beer share of exp'!BL9,2)+POWER('1.37 Spirits share of exp'!BL9,2)))*(SQRT(POWER('1.20 Wine share of exp'!$B9,2)+POWER('1.30 Beer share of exp'!$B9,2)+POWER('1.37 Spirits share of exp'!$B9,2)))),"")</f>
        <v>0.87231337645465656</v>
      </c>
      <c r="BM9" s="84" t="str">
        <f>IFERROR(SUM('1.20 Wine share of exp'!BM9*'1.20 Wine share of exp'!$B9,'1.30 Beer share of exp'!BM9*'1.30 Beer share of exp'!$B9,'1.37 Spirits share of exp'!BM9*'1.37 Spirits share of exp'!$B9)/((SQRT(POWER('1.20 Wine share of exp'!BM9,2)+POWER('1.30 Beer share of exp'!BM9,2)+POWER('1.37 Spirits share of exp'!BM9,2)))*(SQRT(POWER('1.20 Wine share of exp'!$B9,2)+POWER('1.30 Beer share of exp'!$B9,2)+POWER('1.37 Spirits share of exp'!$B9,2)))),"")</f>
        <v/>
      </c>
      <c r="BN9" s="84">
        <f>IFERROR(SUM('1.20 Wine share of exp'!BN9*'1.20 Wine share of exp'!$B9,'1.30 Beer share of exp'!BN9*'1.30 Beer share of exp'!$B9,'1.37 Spirits share of exp'!BN9*'1.37 Spirits share of exp'!$B9)/((SQRT(POWER('1.20 Wine share of exp'!BN9,2)+POWER('1.30 Beer share of exp'!BN9,2)+POWER('1.37 Spirits share of exp'!BN9,2)))*(SQRT(POWER('1.20 Wine share of exp'!$B9,2)+POWER('1.30 Beer share of exp'!$B9,2)+POWER('1.37 Spirits share of exp'!$B9,2)))),"")</f>
        <v>0.98917104280637991</v>
      </c>
      <c r="BO9" s="84">
        <f>IFERROR(SUM('1.20 Wine share of exp'!BO9*'1.20 Wine share of exp'!$B9,'1.30 Beer share of exp'!BO9*'1.30 Beer share of exp'!$B9,'1.37 Spirits share of exp'!BO9*'1.37 Spirits share of exp'!$B9)/((SQRT(POWER('1.20 Wine share of exp'!BO9,2)+POWER('1.30 Beer share of exp'!BO9,2)+POWER('1.37 Spirits share of exp'!BO9,2)))*(SQRT(POWER('1.20 Wine share of exp'!$B9,2)+POWER('1.30 Beer share of exp'!$B9,2)+POWER('1.37 Spirits share of exp'!$B9,2)))),"")</f>
        <v>0.93524100450666092</v>
      </c>
      <c r="BP9" s="84">
        <f>IFERROR(SUM('1.20 Wine share of exp'!BP9*'1.20 Wine share of exp'!$B9,'1.30 Beer share of exp'!BP9*'1.30 Beer share of exp'!$B9,'1.37 Spirits share of exp'!BP9*'1.37 Spirits share of exp'!$B9)/((SQRT(POWER('1.20 Wine share of exp'!BP9,2)+POWER('1.30 Beer share of exp'!BP9,2)+POWER('1.37 Spirits share of exp'!BP9,2)))*(SQRT(POWER('1.20 Wine share of exp'!$B9,2)+POWER('1.30 Beer share of exp'!$B9,2)+POWER('1.37 Spirits share of exp'!$B9,2)))),"")</f>
        <v>0.74654482245620302</v>
      </c>
      <c r="BQ9" s="84">
        <f>IFERROR(SUM('1.20 Wine share of exp'!BQ9*'1.20 Wine share of exp'!$B9,'1.30 Beer share of exp'!BQ9*'1.30 Beer share of exp'!$B9,'1.37 Spirits share of exp'!BQ9*'1.37 Spirits share of exp'!$B9)/((SQRT(POWER('1.20 Wine share of exp'!BQ9,2)+POWER('1.30 Beer share of exp'!BQ9,2)+POWER('1.37 Spirits share of exp'!BQ9,2)))*(SQRT(POWER('1.20 Wine share of exp'!$B9,2)+POWER('1.30 Beer share of exp'!$B9,2)+POWER('1.37 Spirits share of exp'!$B9,2)))),"")</f>
        <v>0.99556078965902761</v>
      </c>
      <c r="BR9" s="84">
        <f>IFERROR(SUM('1.20 Wine share of exp'!BR9*'1.20 Wine share of exp'!$B9,'1.30 Beer share of exp'!BR9*'1.30 Beer share of exp'!$B9,'1.37 Spirits share of exp'!BR9*'1.37 Spirits share of exp'!$B9)/((SQRT(POWER('1.20 Wine share of exp'!BR9,2)+POWER('1.30 Beer share of exp'!BR9,2)+POWER('1.37 Spirits share of exp'!BR9,2)))*(SQRT(POWER('1.20 Wine share of exp'!$B9,2)+POWER('1.30 Beer share of exp'!$B9,2)+POWER('1.37 Spirits share of exp'!$B9,2)))),"")</f>
        <v>0.98988603958945154</v>
      </c>
      <c r="BS9" s="84">
        <f>IFERROR(SUM('1.20 Wine share of exp'!BS9*'1.20 Wine share of exp'!$B9,'1.30 Beer share of exp'!BS9*'1.30 Beer share of exp'!$B9,'1.37 Spirits share of exp'!BS9*'1.37 Spirits share of exp'!$B9)/((SQRT(POWER('1.20 Wine share of exp'!BS9,2)+POWER('1.30 Beer share of exp'!BS9,2)+POWER('1.37 Spirits share of exp'!BS9,2)))*(SQRT(POWER('1.20 Wine share of exp'!$B9,2)+POWER('1.30 Beer share of exp'!$B9,2)+POWER('1.37 Spirits share of exp'!$B9,2)))),"")</f>
        <v>0.9954379874765108</v>
      </c>
      <c r="BT9" s="84">
        <f>IFERROR(SUM('1.20 Wine share of exp'!BT9*'1.20 Wine share of exp'!$B9,'1.30 Beer share of exp'!BT9*'1.30 Beer share of exp'!$B9,'1.37 Spirits share of exp'!BT9*'1.37 Spirits share of exp'!$B9)/((SQRT(POWER('1.20 Wine share of exp'!BT9,2)+POWER('1.30 Beer share of exp'!BT9,2)+POWER('1.37 Spirits share of exp'!BT9,2)))*(SQRT(POWER('1.20 Wine share of exp'!$B9,2)+POWER('1.30 Beer share of exp'!$B9,2)+POWER('1.37 Spirits share of exp'!$B9,2)))),"")</f>
        <v>0.97470536279718034</v>
      </c>
      <c r="BU9" s="84">
        <f>IFERROR(SUM('1.20 Wine share of exp'!BU9*'1.20 Wine share of exp'!$B9,'1.30 Beer share of exp'!BU9*'1.30 Beer share of exp'!$B9,'1.37 Spirits share of exp'!BU9*'1.37 Spirits share of exp'!$B9)/((SQRT(POWER('1.20 Wine share of exp'!BU9,2)+POWER('1.30 Beer share of exp'!BU9,2)+POWER('1.37 Spirits share of exp'!BU9,2)))*(SQRT(POWER('1.20 Wine share of exp'!$B9,2)+POWER('1.30 Beer share of exp'!$B9,2)+POWER('1.37 Spirits share of exp'!$B9,2)))),"")</f>
        <v>0.90931861531994662</v>
      </c>
      <c r="BV9" s="84">
        <f>IFERROR(SUM('1.20 Wine share of exp'!BV9*'1.20 Wine share of exp'!$B9,'1.30 Beer share of exp'!BV9*'1.30 Beer share of exp'!$B9,'1.37 Spirits share of exp'!BV9*'1.37 Spirits share of exp'!$B9)/((SQRT(POWER('1.20 Wine share of exp'!BV9,2)+POWER('1.30 Beer share of exp'!BV9,2)+POWER('1.37 Spirits share of exp'!BV9,2)))*(SQRT(POWER('1.20 Wine share of exp'!$B9,2)+POWER('1.30 Beer share of exp'!$B9,2)+POWER('1.37 Spirits share of exp'!$B9,2)))),"")</f>
        <v>0.92203726790633245</v>
      </c>
      <c r="BW9" s="84">
        <f>IFERROR(SUM('1.20 Wine share of exp'!BW9*'1.20 Wine share of exp'!$B9,'1.30 Beer share of exp'!BW9*'1.30 Beer share of exp'!$B9,'1.37 Spirits share of exp'!BW9*'1.37 Spirits share of exp'!$B9)/((SQRT(POWER('1.20 Wine share of exp'!BW9,2)+POWER('1.30 Beer share of exp'!BW9,2)+POWER('1.37 Spirits share of exp'!BW9,2)))*(SQRT(POWER('1.20 Wine share of exp'!$B9,2)+POWER('1.30 Beer share of exp'!$B9,2)+POWER('1.37 Spirits share of exp'!$B9,2)))),"")</f>
        <v>0.88822785174465901</v>
      </c>
      <c r="BX9" s="84">
        <f>IFERROR(SUM('1.20 Wine share of exp'!BX9*'1.20 Wine share of exp'!$B9,'1.30 Beer share of exp'!BX9*'1.30 Beer share of exp'!$B9,'1.37 Spirits share of exp'!BX9*'1.37 Spirits share of exp'!$B9)/((SQRT(POWER('1.20 Wine share of exp'!BX9,2)+POWER('1.30 Beer share of exp'!BX9,2)+POWER('1.37 Spirits share of exp'!BX9,2)))*(SQRT(POWER('1.20 Wine share of exp'!$B9,2)+POWER('1.30 Beer share of exp'!$B9,2)+POWER('1.37 Spirits share of exp'!$B9,2)))),"")</f>
        <v>0.98202376451724349</v>
      </c>
      <c r="BY9" s="84">
        <f>IFERROR(SUM('1.20 Wine share of exp'!BY9*'1.20 Wine share of exp'!$B9,'1.30 Beer share of exp'!BY9*'1.30 Beer share of exp'!$B9,'1.37 Spirits share of exp'!BY9*'1.37 Spirits share of exp'!$B9)/((SQRT(POWER('1.20 Wine share of exp'!BY9,2)+POWER('1.30 Beer share of exp'!BY9,2)+POWER('1.37 Spirits share of exp'!BY9,2)))*(SQRT(POWER('1.20 Wine share of exp'!$B9,2)+POWER('1.30 Beer share of exp'!$B9,2)+POWER('1.37 Spirits share of exp'!$B9,2)))),"")</f>
        <v>0.75697103488490214</v>
      </c>
      <c r="BZ9" s="84">
        <f>IFERROR(SUM('1.20 Wine share of exp'!BZ9*'1.20 Wine share of exp'!$B9,'1.30 Beer share of exp'!BZ9*'1.30 Beer share of exp'!$B9,'1.37 Spirits share of exp'!BZ9*'1.37 Spirits share of exp'!$B9)/((SQRT(POWER('1.20 Wine share of exp'!BZ9,2)+POWER('1.30 Beer share of exp'!BZ9,2)+POWER('1.37 Spirits share of exp'!BZ9,2)))*(SQRT(POWER('1.20 Wine share of exp'!$B9,2)+POWER('1.30 Beer share of exp'!$B9,2)+POWER('1.37 Spirits share of exp'!$B9,2)))),"")</f>
        <v>0.99106638463702168</v>
      </c>
      <c r="CA9" s="84">
        <f>IFERROR(SUM('1.20 Wine share of exp'!CA9*'1.20 Wine share of exp'!$B9,'1.30 Beer share of exp'!CA9*'1.30 Beer share of exp'!$B9,'1.37 Spirits share of exp'!CA9*'1.37 Spirits share of exp'!$B9)/((SQRT(POWER('1.20 Wine share of exp'!CA9,2)+POWER('1.30 Beer share of exp'!CA9,2)+POWER('1.37 Spirits share of exp'!CA9,2)))*(SQRT(POWER('1.20 Wine share of exp'!$B9,2)+POWER('1.30 Beer share of exp'!$B9,2)+POWER('1.37 Spirits share of exp'!$B9,2)))),"")</f>
        <v>0.85719459081733507</v>
      </c>
      <c r="CB9" s="84">
        <f>IFERROR(SUM('1.20 Wine share of exp'!CB9*'1.20 Wine share of exp'!$B9,'1.30 Beer share of exp'!CB9*'1.30 Beer share of exp'!$B9,'1.37 Spirits share of exp'!CB9*'1.37 Spirits share of exp'!$B9)/((SQRT(POWER('1.20 Wine share of exp'!CB9,2)+POWER('1.30 Beer share of exp'!CB9,2)+POWER('1.37 Spirits share of exp'!CB9,2)))*(SQRT(POWER('1.20 Wine share of exp'!$B9,2)+POWER('1.30 Beer share of exp'!$B9,2)+POWER('1.37 Spirits share of exp'!$B9,2)))),"")</f>
        <v>0.96603167337681595</v>
      </c>
      <c r="CC9" s="84">
        <f>IFERROR(SUM('1.20 Wine share of exp'!CC9*'1.20 Wine share of exp'!$B9,'1.30 Beer share of exp'!CC9*'1.30 Beer share of exp'!$B9,'1.37 Spirits share of exp'!CC9*'1.37 Spirits share of exp'!$B9)/((SQRT(POWER('1.20 Wine share of exp'!CC9,2)+POWER('1.30 Beer share of exp'!CC9,2)+POWER('1.37 Spirits share of exp'!CC9,2)))*(SQRT(POWER('1.20 Wine share of exp'!$B9,2)+POWER('1.30 Beer share of exp'!$B9,2)+POWER('1.37 Spirits share of exp'!$B9,2)))),"")</f>
        <v>0.86913943238884384</v>
      </c>
      <c r="CD9" s="84">
        <f>IFERROR(SUM('1.20 Wine share of exp'!CD9*'1.20 Wine share of exp'!$B9,'1.30 Beer share of exp'!CD9*'1.30 Beer share of exp'!$B9,'1.37 Spirits share of exp'!CD9*'1.37 Spirits share of exp'!$B9)/((SQRT(POWER('1.20 Wine share of exp'!CD9,2)+POWER('1.30 Beer share of exp'!CD9,2)+POWER('1.37 Spirits share of exp'!CD9,2)))*(SQRT(POWER('1.20 Wine share of exp'!$B9,2)+POWER('1.30 Beer share of exp'!$B9,2)+POWER('1.37 Spirits share of exp'!$B9,2)))),"")</f>
        <v>0.98636426993640924</v>
      </c>
      <c r="CE9" s="84">
        <f>IFERROR(SUM('1.20 Wine share of exp'!CE9*'1.20 Wine share of exp'!$B9,'1.30 Beer share of exp'!CE9*'1.30 Beer share of exp'!$B9,'1.37 Spirits share of exp'!CE9*'1.37 Spirits share of exp'!$B9)/((SQRT(POWER('1.20 Wine share of exp'!CE9,2)+POWER('1.30 Beer share of exp'!CE9,2)+POWER('1.37 Spirits share of exp'!CE9,2)))*(SQRT(POWER('1.20 Wine share of exp'!$B9,2)+POWER('1.30 Beer share of exp'!$B9,2)+POWER('1.37 Spirits share of exp'!$B9,2)))),"")</f>
        <v>0.97710989438402984</v>
      </c>
      <c r="CF9" s="84">
        <f>IFERROR(SUM('1.20 Wine share of exp'!CF9*'1.20 Wine share of exp'!$B9,'1.30 Beer share of exp'!CF9*'1.30 Beer share of exp'!$B9,'1.37 Spirits share of exp'!CF9*'1.37 Spirits share of exp'!$B9)/((SQRT(POWER('1.20 Wine share of exp'!CF9,2)+POWER('1.30 Beer share of exp'!CF9,2)+POWER('1.37 Spirits share of exp'!CF9,2)))*(SQRT(POWER('1.20 Wine share of exp'!$B9,2)+POWER('1.30 Beer share of exp'!$B9,2)+POWER('1.37 Spirits share of exp'!$B9,2)))),"")</f>
        <v>0.84280471197528295</v>
      </c>
      <c r="CG9" s="84">
        <f>IFERROR(SUM('1.20 Wine share of exp'!CG9*'1.20 Wine share of exp'!$B9,'1.30 Beer share of exp'!CG9*'1.30 Beer share of exp'!$B9,'1.37 Spirits share of exp'!CG9*'1.37 Spirits share of exp'!$B9)/((SQRT(POWER('1.20 Wine share of exp'!CG9,2)+POWER('1.30 Beer share of exp'!CG9,2)+POWER('1.37 Spirits share of exp'!CG9,2)))*(SQRT(POWER('1.20 Wine share of exp'!$B9,2)+POWER('1.30 Beer share of exp'!$B9,2)+POWER('1.37 Spirits share of exp'!$B9,2)))),"")</f>
        <v>0.99546057242559072</v>
      </c>
      <c r="CH9" s="84">
        <f>IFERROR(SUM('1.20 Wine share of exp'!CH9*'1.20 Wine share of exp'!$B9,'1.30 Beer share of exp'!CH9*'1.30 Beer share of exp'!$B9,'1.37 Spirits share of exp'!CH9*'1.37 Spirits share of exp'!$B9)/((SQRT(POWER('1.20 Wine share of exp'!CH9,2)+POWER('1.30 Beer share of exp'!CH9,2)+POWER('1.37 Spirits share of exp'!CH9,2)))*(SQRT(POWER('1.20 Wine share of exp'!$B9,2)+POWER('1.30 Beer share of exp'!$B9,2)+POWER('1.37 Spirits share of exp'!$B9,2)))),"")</f>
        <v>0.9454363862640951</v>
      </c>
      <c r="CI9" s="84">
        <f>IFERROR(SUM('1.20 Wine share of exp'!CI9*'1.20 Wine share of exp'!$B9,'1.30 Beer share of exp'!CI9*'1.30 Beer share of exp'!$B9,'1.37 Spirits share of exp'!CI9*'1.37 Spirits share of exp'!$B9)/((SQRT(POWER('1.20 Wine share of exp'!CI9,2)+POWER('1.30 Beer share of exp'!CI9,2)+POWER('1.37 Spirits share of exp'!CI9,2)))*(SQRT(POWER('1.20 Wine share of exp'!$B9,2)+POWER('1.30 Beer share of exp'!$B9,2)+POWER('1.37 Spirits share of exp'!$B9,2)))),"")</f>
        <v>0.84286172957964212</v>
      </c>
      <c r="CJ9" s="84">
        <f>IFERROR(SUM('1.20 Wine share of exp'!CJ9*'1.20 Wine share of exp'!$B9,'1.30 Beer share of exp'!CJ9*'1.30 Beer share of exp'!$B9,'1.37 Spirits share of exp'!CJ9*'1.37 Spirits share of exp'!$B9)/((SQRT(POWER('1.20 Wine share of exp'!CJ9,2)+POWER('1.30 Beer share of exp'!CJ9,2)+POWER('1.37 Spirits share of exp'!CJ9,2)))*(SQRT(POWER('1.20 Wine share of exp'!$B9,2)+POWER('1.30 Beer share of exp'!$B9,2)+POWER('1.37 Spirits share of exp'!$B9,2)))),"")</f>
        <v>0.98728698263678083</v>
      </c>
      <c r="CK9" s="84">
        <f>IFERROR(SUM('1.20 Wine share of exp'!CK9*'1.20 Wine share of exp'!$B9,'1.30 Beer share of exp'!CK9*'1.30 Beer share of exp'!$B9,'1.37 Spirits share of exp'!CK9*'1.37 Spirits share of exp'!$B9)/((SQRT(POWER('1.20 Wine share of exp'!CK9,2)+POWER('1.30 Beer share of exp'!CK9,2)+POWER('1.37 Spirits share of exp'!CK9,2)))*(SQRT(POWER('1.20 Wine share of exp'!$B9,2)+POWER('1.30 Beer share of exp'!$B9,2)+POWER('1.37 Spirits share of exp'!$B9,2)))),"")</f>
        <v>0.96867293444996394</v>
      </c>
      <c r="CL9" s="84">
        <f>IFERROR(SUM('1.20 Wine share of exp'!CL9*'1.20 Wine share of exp'!$B9,'1.30 Beer share of exp'!CL9*'1.30 Beer share of exp'!$B9,'1.37 Spirits share of exp'!CL9*'1.37 Spirits share of exp'!$B9)/((SQRT(POWER('1.20 Wine share of exp'!CL9,2)+POWER('1.30 Beer share of exp'!CL9,2)+POWER('1.37 Spirits share of exp'!CL9,2)))*(SQRT(POWER('1.20 Wine share of exp'!$B9,2)+POWER('1.30 Beer share of exp'!$B9,2)+POWER('1.37 Spirits share of exp'!$B9,2)))),"")</f>
        <v>0.87553852719505632</v>
      </c>
      <c r="CM9" s="84">
        <f>IFERROR(SUM('1.20 Wine share of exp'!CM9*'1.20 Wine share of exp'!$B9,'1.30 Beer share of exp'!CM9*'1.30 Beer share of exp'!$B9,'1.37 Spirits share of exp'!CM9*'1.37 Spirits share of exp'!$B9)/((SQRT(POWER('1.20 Wine share of exp'!CM9,2)+POWER('1.30 Beer share of exp'!CM9,2)+POWER('1.37 Spirits share of exp'!CM9,2)))*(SQRT(POWER('1.20 Wine share of exp'!$B9,2)+POWER('1.30 Beer share of exp'!$B9,2)+POWER('1.37 Spirits share of exp'!$B9,2)))),"")</f>
        <v>0.92675806251711113</v>
      </c>
      <c r="CN9" s="84">
        <f>IFERROR(SUM('1.20 Wine share of exp'!CN9*'1.20 Wine share of exp'!$B9,'1.30 Beer share of exp'!CN9*'1.30 Beer share of exp'!$B9,'1.37 Spirits share of exp'!CN9*'1.37 Spirits share of exp'!$B9)/((SQRT(POWER('1.20 Wine share of exp'!CN9,2)+POWER('1.30 Beer share of exp'!CN9,2)+POWER('1.37 Spirits share of exp'!CN9,2)))*(SQRT(POWER('1.20 Wine share of exp'!$B9,2)+POWER('1.30 Beer share of exp'!$B9,2)+POWER('1.37 Spirits share of exp'!$B9,2)))),"")</f>
        <v>0.95912770956814986</v>
      </c>
      <c r="CO9" s="84">
        <f>IFERROR(SUM('1.20 Wine share of exp'!CO9*'1.20 Wine share of exp'!$B9,'1.30 Beer share of exp'!CO9*'1.30 Beer share of exp'!$B9,'1.37 Spirits share of exp'!CO9*'1.37 Spirits share of exp'!$B9)/((SQRT(POWER('1.20 Wine share of exp'!CO9,2)+POWER('1.30 Beer share of exp'!CO9,2)+POWER('1.37 Spirits share of exp'!CO9,2)))*(SQRT(POWER('1.20 Wine share of exp'!$B9,2)+POWER('1.30 Beer share of exp'!$B9,2)+POWER('1.37 Spirits share of exp'!$B9,2)))),"")</f>
        <v>0.86663186030280492</v>
      </c>
      <c r="CP9" s="84">
        <f>IFERROR(SUM('1.20 Wine share of exp'!CP9*'1.20 Wine share of exp'!$B9,'1.30 Beer share of exp'!CP9*'1.30 Beer share of exp'!$B9,'1.37 Spirits share of exp'!CP9*'1.37 Spirits share of exp'!$B9)/((SQRT(POWER('1.20 Wine share of exp'!CP9,2)+POWER('1.30 Beer share of exp'!CP9,2)+POWER('1.37 Spirits share of exp'!CP9,2)))*(SQRT(POWER('1.20 Wine share of exp'!$B9,2)+POWER('1.30 Beer share of exp'!$B9,2)+POWER('1.37 Spirits share of exp'!$B9,2)))),"")</f>
        <v>0.93934323741283055</v>
      </c>
    </row>
    <row r="10" spans="1:94" x14ac:dyDescent="0.25">
      <c r="A10" s="78" t="s">
        <v>31</v>
      </c>
      <c r="B10" s="84">
        <f>IFERROR(SUM('1.20 Wine share of exp'!B10*'1.20 Wine share of exp'!$B10,'1.30 Beer share of exp'!B10*'1.30 Beer share of exp'!$B10,'1.37 Spirits share of exp'!B10*'1.37 Spirits share of exp'!$B10)/((SQRT(POWER('1.20 Wine share of exp'!B10,2)+POWER('1.30 Beer share of exp'!B10,2)+POWER('1.37 Spirits share of exp'!B10,2)))*(SQRT(POWER('1.20 Wine share of exp'!$B10,2)+POWER('1.30 Beer share of exp'!$B10,2)+POWER('1.37 Spirits share of exp'!$B10,2)))),"")</f>
        <v>1.0000000000000002</v>
      </c>
      <c r="C10" s="84">
        <f>IFERROR(SUM('1.20 Wine share of exp'!C10*'1.20 Wine share of exp'!$B10,'1.30 Beer share of exp'!C10*'1.30 Beer share of exp'!$B10,'1.37 Spirits share of exp'!C10*'1.37 Spirits share of exp'!$B10)/((SQRT(POWER('1.20 Wine share of exp'!C10,2)+POWER('1.30 Beer share of exp'!C10,2)+POWER('1.37 Spirits share of exp'!C10,2)))*(SQRT(POWER('1.20 Wine share of exp'!$B10,2)+POWER('1.30 Beer share of exp'!$B10,2)+POWER('1.37 Spirits share of exp'!$B10,2)))),"")</f>
        <v>0.95114627447595912</v>
      </c>
      <c r="D10" s="84">
        <f>IFERROR(SUM('1.20 Wine share of exp'!D10*'1.20 Wine share of exp'!$B10,'1.30 Beer share of exp'!D10*'1.30 Beer share of exp'!$B10,'1.37 Spirits share of exp'!D10*'1.37 Spirits share of exp'!$B10)/((SQRT(POWER('1.20 Wine share of exp'!D10,2)+POWER('1.30 Beer share of exp'!D10,2)+POWER('1.37 Spirits share of exp'!D10,2)))*(SQRT(POWER('1.20 Wine share of exp'!$B10,2)+POWER('1.30 Beer share of exp'!$B10,2)+POWER('1.37 Spirits share of exp'!$B10,2)))),"")</f>
        <v>0.90483163145435608</v>
      </c>
      <c r="E10" s="84">
        <f>IFERROR(SUM('1.20 Wine share of exp'!E10*'1.20 Wine share of exp'!$B10,'1.30 Beer share of exp'!E10*'1.30 Beer share of exp'!$B10,'1.37 Spirits share of exp'!E10*'1.37 Spirits share of exp'!$B10)/((SQRT(POWER('1.20 Wine share of exp'!E10,2)+POWER('1.30 Beer share of exp'!E10,2)+POWER('1.37 Spirits share of exp'!E10,2)))*(SQRT(POWER('1.20 Wine share of exp'!$B10,2)+POWER('1.30 Beer share of exp'!$B10,2)+POWER('1.37 Spirits share of exp'!$B10,2)))),"")</f>
        <v>0.86950417465256746</v>
      </c>
      <c r="F10" s="84">
        <f>IFERROR(SUM('1.20 Wine share of exp'!F10*'1.20 Wine share of exp'!$B10,'1.30 Beer share of exp'!F10*'1.30 Beer share of exp'!$B10,'1.37 Spirits share of exp'!F10*'1.37 Spirits share of exp'!$B10)/((SQRT(POWER('1.20 Wine share of exp'!F10,2)+POWER('1.30 Beer share of exp'!F10,2)+POWER('1.37 Spirits share of exp'!F10,2)))*(SQRT(POWER('1.20 Wine share of exp'!$B10,2)+POWER('1.30 Beer share of exp'!$B10,2)+POWER('1.37 Spirits share of exp'!$B10,2)))),"")</f>
        <v>0.96570232196175654</v>
      </c>
      <c r="G10" s="84">
        <f>IFERROR(SUM('1.20 Wine share of exp'!G10*'1.20 Wine share of exp'!$B10,'1.30 Beer share of exp'!G10*'1.30 Beer share of exp'!$B10,'1.37 Spirits share of exp'!G10*'1.37 Spirits share of exp'!$B10)/((SQRT(POWER('1.20 Wine share of exp'!G10,2)+POWER('1.30 Beer share of exp'!G10,2)+POWER('1.37 Spirits share of exp'!G10,2)))*(SQRT(POWER('1.20 Wine share of exp'!$B10,2)+POWER('1.30 Beer share of exp'!$B10,2)+POWER('1.37 Spirits share of exp'!$B10,2)))),"")</f>
        <v>0.67003826797163391</v>
      </c>
      <c r="H10" s="84">
        <f>IFERROR(SUM('1.20 Wine share of exp'!H10*'1.20 Wine share of exp'!$B10,'1.30 Beer share of exp'!H10*'1.30 Beer share of exp'!$B10,'1.37 Spirits share of exp'!H10*'1.37 Spirits share of exp'!$B10)/((SQRT(POWER('1.20 Wine share of exp'!H10,2)+POWER('1.30 Beer share of exp'!H10,2)+POWER('1.37 Spirits share of exp'!H10,2)))*(SQRT(POWER('1.20 Wine share of exp'!$B10,2)+POWER('1.30 Beer share of exp'!$B10,2)+POWER('1.37 Spirits share of exp'!$B10,2)))),"")</f>
        <v>0.86218931300858626</v>
      </c>
      <c r="I10" s="84">
        <f>IFERROR(SUM('1.20 Wine share of exp'!I10*'1.20 Wine share of exp'!$B10,'1.30 Beer share of exp'!I10*'1.30 Beer share of exp'!$B10,'1.37 Spirits share of exp'!I10*'1.37 Spirits share of exp'!$B10)/((SQRT(POWER('1.20 Wine share of exp'!I10,2)+POWER('1.30 Beer share of exp'!I10,2)+POWER('1.37 Spirits share of exp'!I10,2)))*(SQRT(POWER('1.20 Wine share of exp'!$B10,2)+POWER('1.30 Beer share of exp'!$B10,2)+POWER('1.37 Spirits share of exp'!$B10,2)))),"")</f>
        <v>0.98991222566349402</v>
      </c>
      <c r="J10" s="84">
        <f>IFERROR(SUM('1.20 Wine share of exp'!J10*'1.20 Wine share of exp'!$B10,'1.30 Beer share of exp'!J10*'1.30 Beer share of exp'!$B10,'1.37 Spirits share of exp'!J10*'1.37 Spirits share of exp'!$B10)/((SQRT(POWER('1.20 Wine share of exp'!J10,2)+POWER('1.30 Beer share of exp'!J10,2)+POWER('1.37 Spirits share of exp'!J10,2)))*(SQRT(POWER('1.20 Wine share of exp'!$B10,2)+POWER('1.30 Beer share of exp'!$B10,2)+POWER('1.37 Spirits share of exp'!$B10,2)))),"")</f>
        <v>0.99357766078233145</v>
      </c>
      <c r="K10" s="84">
        <f>IFERROR(SUM('1.20 Wine share of exp'!K10*'1.20 Wine share of exp'!$B10,'1.30 Beer share of exp'!K10*'1.30 Beer share of exp'!$B10,'1.37 Spirits share of exp'!K10*'1.37 Spirits share of exp'!$B10)/((SQRT(POWER('1.20 Wine share of exp'!K10,2)+POWER('1.30 Beer share of exp'!K10,2)+POWER('1.37 Spirits share of exp'!K10,2)))*(SQRT(POWER('1.20 Wine share of exp'!$B10,2)+POWER('1.30 Beer share of exp'!$B10,2)+POWER('1.37 Spirits share of exp'!$B10,2)))),"")</f>
        <v>0.94923149932237183</v>
      </c>
      <c r="L10" s="84" t="str">
        <f>IFERROR(SUM('1.20 Wine share of exp'!L10*'1.20 Wine share of exp'!$B10,'1.30 Beer share of exp'!L10*'1.30 Beer share of exp'!$B10,'1.37 Spirits share of exp'!L10*'1.37 Spirits share of exp'!$B10)/((SQRT(POWER('1.20 Wine share of exp'!L10,2)+POWER('1.30 Beer share of exp'!L10,2)+POWER('1.37 Spirits share of exp'!L10,2)))*(SQRT(POWER('1.20 Wine share of exp'!$B10,2)+POWER('1.30 Beer share of exp'!$B10,2)+POWER('1.37 Spirits share of exp'!$B10,2)))),"")</f>
        <v/>
      </c>
      <c r="M10" s="84">
        <f>IFERROR(SUM('1.20 Wine share of exp'!M10*'1.20 Wine share of exp'!$B10,'1.30 Beer share of exp'!M10*'1.30 Beer share of exp'!$B10,'1.37 Spirits share of exp'!M10*'1.37 Spirits share of exp'!$B10)/((SQRT(POWER('1.20 Wine share of exp'!M10,2)+POWER('1.30 Beer share of exp'!M10,2)+POWER('1.37 Spirits share of exp'!M10,2)))*(SQRT(POWER('1.20 Wine share of exp'!$B10,2)+POWER('1.30 Beer share of exp'!$B10,2)+POWER('1.37 Spirits share of exp'!$B10,2)))),"")</f>
        <v>0.93292824479279324</v>
      </c>
      <c r="N10" s="84">
        <f>IFERROR(SUM('1.20 Wine share of exp'!N10*'1.20 Wine share of exp'!$B10,'1.30 Beer share of exp'!N10*'1.30 Beer share of exp'!$B10,'1.37 Spirits share of exp'!N10*'1.37 Spirits share of exp'!$B10)/((SQRT(POWER('1.20 Wine share of exp'!N10,2)+POWER('1.30 Beer share of exp'!N10,2)+POWER('1.37 Spirits share of exp'!N10,2)))*(SQRT(POWER('1.20 Wine share of exp'!$B10,2)+POWER('1.30 Beer share of exp'!$B10,2)+POWER('1.37 Spirits share of exp'!$B10,2)))),"")</f>
        <v>0.96982447210145306</v>
      </c>
      <c r="O10" s="84">
        <f>IFERROR(SUM('1.20 Wine share of exp'!O10*'1.20 Wine share of exp'!$B10,'1.30 Beer share of exp'!O10*'1.30 Beer share of exp'!$B10,'1.37 Spirits share of exp'!O10*'1.37 Spirits share of exp'!$B10)/((SQRT(POWER('1.20 Wine share of exp'!O10,2)+POWER('1.30 Beer share of exp'!O10,2)+POWER('1.37 Spirits share of exp'!O10,2)))*(SQRT(POWER('1.20 Wine share of exp'!$B10,2)+POWER('1.30 Beer share of exp'!$B10,2)+POWER('1.37 Spirits share of exp'!$B10,2)))),"")</f>
        <v>0.96528015020319147</v>
      </c>
      <c r="P10" s="84">
        <f>IFERROR(SUM('1.20 Wine share of exp'!P10*'1.20 Wine share of exp'!$B10,'1.30 Beer share of exp'!P10*'1.30 Beer share of exp'!$B10,'1.37 Spirits share of exp'!P10*'1.37 Spirits share of exp'!$B10)/((SQRT(POWER('1.20 Wine share of exp'!P10,2)+POWER('1.30 Beer share of exp'!P10,2)+POWER('1.37 Spirits share of exp'!P10,2)))*(SQRT(POWER('1.20 Wine share of exp'!$B10,2)+POWER('1.30 Beer share of exp'!$B10,2)+POWER('1.37 Spirits share of exp'!$B10,2)))),"")</f>
        <v>0.9509732086557976</v>
      </c>
      <c r="Q10" s="84">
        <f>IFERROR(SUM('1.20 Wine share of exp'!Q10*'1.20 Wine share of exp'!$B10,'1.30 Beer share of exp'!Q10*'1.30 Beer share of exp'!$B10,'1.37 Spirits share of exp'!Q10*'1.37 Spirits share of exp'!$B10)/((SQRT(POWER('1.20 Wine share of exp'!Q10,2)+POWER('1.30 Beer share of exp'!Q10,2)+POWER('1.37 Spirits share of exp'!Q10,2)))*(SQRT(POWER('1.20 Wine share of exp'!$B10,2)+POWER('1.30 Beer share of exp'!$B10,2)+POWER('1.37 Spirits share of exp'!$B10,2)))),"")</f>
        <v>0.94584650567508111</v>
      </c>
      <c r="R10" s="84">
        <f>IFERROR(SUM('1.20 Wine share of exp'!R10*'1.20 Wine share of exp'!$B10,'1.30 Beer share of exp'!R10*'1.30 Beer share of exp'!$B10,'1.37 Spirits share of exp'!R10*'1.37 Spirits share of exp'!$B10)/((SQRT(POWER('1.20 Wine share of exp'!R10,2)+POWER('1.30 Beer share of exp'!R10,2)+POWER('1.37 Spirits share of exp'!R10,2)))*(SQRT(POWER('1.20 Wine share of exp'!$B10,2)+POWER('1.30 Beer share of exp'!$B10,2)+POWER('1.37 Spirits share of exp'!$B10,2)))),"")</f>
        <v>0.65902447514785867</v>
      </c>
      <c r="S10" s="84">
        <f>IFERROR(SUM('1.20 Wine share of exp'!S10*'1.20 Wine share of exp'!$B10,'1.30 Beer share of exp'!S10*'1.30 Beer share of exp'!$B10,'1.37 Spirits share of exp'!S10*'1.37 Spirits share of exp'!$B10)/((SQRT(POWER('1.20 Wine share of exp'!S10,2)+POWER('1.30 Beer share of exp'!S10,2)+POWER('1.37 Spirits share of exp'!S10,2)))*(SQRT(POWER('1.20 Wine share of exp'!$B10,2)+POWER('1.30 Beer share of exp'!$B10,2)+POWER('1.37 Spirits share of exp'!$B10,2)))),"")</f>
        <v>0.81769194037124548</v>
      </c>
      <c r="T10" s="84">
        <f>IFERROR(SUM('1.20 Wine share of exp'!T10*'1.20 Wine share of exp'!$B10,'1.30 Beer share of exp'!T10*'1.30 Beer share of exp'!$B10,'1.37 Spirits share of exp'!T10*'1.37 Spirits share of exp'!$B10)/((SQRT(POWER('1.20 Wine share of exp'!T10,2)+POWER('1.30 Beer share of exp'!T10,2)+POWER('1.37 Spirits share of exp'!T10,2)))*(SQRT(POWER('1.20 Wine share of exp'!$B10,2)+POWER('1.30 Beer share of exp'!$B10,2)+POWER('1.37 Spirits share of exp'!$B10,2)))),"")</f>
        <v>0.95024603017988984</v>
      </c>
      <c r="U10" s="84">
        <f>IFERROR(SUM('1.20 Wine share of exp'!U10*'1.20 Wine share of exp'!$B10,'1.30 Beer share of exp'!U10*'1.30 Beer share of exp'!$B10,'1.37 Spirits share of exp'!U10*'1.37 Spirits share of exp'!$B10)/((SQRT(POWER('1.20 Wine share of exp'!U10,2)+POWER('1.30 Beer share of exp'!U10,2)+POWER('1.37 Spirits share of exp'!U10,2)))*(SQRT(POWER('1.20 Wine share of exp'!$B10,2)+POWER('1.30 Beer share of exp'!$B10,2)+POWER('1.37 Spirits share of exp'!$B10,2)))),"")</f>
        <v>0.94613089258732619</v>
      </c>
      <c r="V10" s="84">
        <f>IFERROR(SUM('1.20 Wine share of exp'!V10*'1.20 Wine share of exp'!$B10,'1.30 Beer share of exp'!V10*'1.30 Beer share of exp'!$B10,'1.37 Spirits share of exp'!V10*'1.37 Spirits share of exp'!$B10)/((SQRT(POWER('1.20 Wine share of exp'!V10,2)+POWER('1.30 Beer share of exp'!V10,2)+POWER('1.37 Spirits share of exp'!V10,2)))*(SQRT(POWER('1.20 Wine share of exp'!$B10,2)+POWER('1.30 Beer share of exp'!$B10,2)+POWER('1.37 Spirits share of exp'!$B10,2)))),"")</f>
        <v>0.9606462141389478</v>
      </c>
      <c r="W10" s="84">
        <f>IFERROR(SUM('1.20 Wine share of exp'!W10*'1.20 Wine share of exp'!$B10,'1.30 Beer share of exp'!W10*'1.30 Beer share of exp'!$B10,'1.37 Spirits share of exp'!W10*'1.37 Spirits share of exp'!$B10)/((SQRT(POWER('1.20 Wine share of exp'!W10,2)+POWER('1.30 Beer share of exp'!W10,2)+POWER('1.37 Spirits share of exp'!W10,2)))*(SQRT(POWER('1.20 Wine share of exp'!$B10,2)+POWER('1.30 Beer share of exp'!$B10,2)+POWER('1.37 Spirits share of exp'!$B10,2)))),"")</f>
        <v>0.99760927983352232</v>
      </c>
      <c r="X10" s="84">
        <f>IFERROR(SUM('1.20 Wine share of exp'!X10*'1.20 Wine share of exp'!$B10,'1.30 Beer share of exp'!X10*'1.30 Beer share of exp'!$B10,'1.37 Spirits share of exp'!X10*'1.37 Spirits share of exp'!$B10)/((SQRT(POWER('1.20 Wine share of exp'!X10,2)+POWER('1.30 Beer share of exp'!X10,2)+POWER('1.37 Spirits share of exp'!X10,2)))*(SQRT(POWER('1.20 Wine share of exp'!$B10,2)+POWER('1.30 Beer share of exp'!$B10,2)+POWER('1.37 Spirits share of exp'!$B10,2)))),"")</f>
        <v>0.9323015210784581</v>
      </c>
      <c r="Y10" s="84">
        <f>IFERROR(SUM('1.20 Wine share of exp'!Y10*'1.20 Wine share of exp'!$B10,'1.30 Beer share of exp'!Y10*'1.30 Beer share of exp'!$B10,'1.37 Spirits share of exp'!Y10*'1.37 Spirits share of exp'!$B10)/((SQRT(POWER('1.20 Wine share of exp'!Y10,2)+POWER('1.30 Beer share of exp'!Y10,2)+POWER('1.37 Spirits share of exp'!Y10,2)))*(SQRT(POWER('1.20 Wine share of exp'!$B10,2)+POWER('1.30 Beer share of exp'!$B10,2)+POWER('1.37 Spirits share of exp'!$B10,2)))),"")</f>
        <v>0.9108321336119638</v>
      </c>
      <c r="Z10" s="84">
        <f>IFERROR(SUM('1.20 Wine share of exp'!Z10*'1.20 Wine share of exp'!$B10,'1.30 Beer share of exp'!Z10*'1.30 Beer share of exp'!$B10,'1.37 Spirits share of exp'!Z10*'1.37 Spirits share of exp'!$B10)/((SQRT(POWER('1.20 Wine share of exp'!Z10,2)+POWER('1.30 Beer share of exp'!Z10,2)+POWER('1.37 Spirits share of exp'!Z10,2)))*(SQRT(POWER('1.20 Wine share of exp'!$B10,2)+POWER('1.30 Beer share of exp'!$B10,2)+POWER('1.37 Spirits share of exp'!$B10,2)))),"")</f>
        <v>0.98634946139287516</v>
      </c>
      <c r="AA10" s="84">
        <f>IFERROR(SUM('1.20 Wine share of exp'!AA10*'1.20 Wine share of exp'!$B10,'1.30 Beer share of exp'!AA10*'1.30 Beer share of exp'!$B10,'1.37 Spirits share of exp'!AA10*'1.37 Spirits share of exp'!$B10)/((SQRT(POWER('1.20 Wine share of exp'!AA10,2)+POWER('1.30 Beer share of exp'!AA10,2)+POWER('1.37 Spirits share of exp'!AA10,2)))*(SQRT(POWER('1.20 Wine share of exp'!$B10,2)+POWER('1.30 Beer share of exp'!$B10,2)+POWER('1.37 Spirits share of exp'!$B10,2)))),"")</f>
        <v>0.89468883510092956</v>
      </c>
      <c r="AB10" s="84">
        <f>IFERROR(SUM('1.20 Wine share of exp'!AB10*'1.20 Wine share of exp'!$B10,'1.30 Beer share of exp'!AB10*'1.30 Beer share of exp'!$B10,'1.37 Spirits share of exp'!AB10*'1.37 Spirits share of exp'!$B10)/((SQRT(POWER('1.20 Wine share of exp'!AB10,2)+POWER('1.30 Beer share of exp'!AB10,2)+POWER('1.37 Spirits share of exp'!AB10,2)))*(SQRT(POWER('1.20 Wine share of exp'!$B10,2)+POWER('1.30 Beer share of exp'!$B10,2)+POWER('1.37 Spirits share of exp'!$B10,2)))),"")</f>
        <v>0.98810823313080787</v>
      </c>
      <c r="AC10" s="84">
        <f>IFERROR(SUM('1.20 Wine share of exp'!AC10*'1.20 Wine share of exp'!$B10,'1.30 Beer share of exp'!AC10*'1.30 Beer share of exp'!$B10,'1.37 Spirits share of exp'!AC10*'1.37 Spirits share of exp'!$B10)/((SQRT(POWER('1.20 Wine share of exp'!AC10,2)+POWER('1.30 Beer share of exp'!AC10,2)+POWER('1.37 Spirits share of exp'!AC10,2)))*(SQRT(POWER('1.20 Wine share of exp'!$B10,2)+POWER('1.30 Beer share of exp'!$B10,2)+POWER('1.37 Spirits share of exp'!$B10,2)))),"")</f>
        <v>0.86513879690393547</v>
      </c>
      <c r="AD10" s="84">
        <f>IFERROR(SUM('1.20 Wine share of exp'!AD10*'1.20 Wine share of exp'!$B10,'1.30 Beer share of exp'!AD10*'1.30 Beer share of exp'!$B10,'1.37 Spirits share of exp'!AD10*'1.37 Spirits share of exp'!$B10)/((SQRT(POWER('1.20 Wine share of exp'!AD10,2)+POWER('1.30 Beer share of exp'!AD10,2)+POWER('1.37 Spirits share of exp'!AD10,2)))*(SQRT(POWER('1.20 Wine share of exp'!$B10,2)+POWER('1.30 Beer share of exp'!$B10,2)+POWER('1.37 Spirits share of exp'!$B10,2)))),"")</f>
        <v>0.79211243125242392</v>
      </c>
      <c r="AE10" s="84">
        <f>IFERROR(SUM('1.20 Wine share of exp'!AE10*'1.20 Wine share of exp'!$B10,'1.30 Beer share of exp'!AE10*'1.30 Beer share of exp'!$B10,'1.37 Spirits share of exp'!AE10*'1.37 Spirits share of exp'!$B10)/((SQRT(POWER('1.20 Wine share of exp'!AE10,2)+POWER('1.30 Beer share of exp'!AE10,2)+POWER('1.37 Spirits share of exp'!AE10,2)))*(SQRT(POWER('1.20 Wine share of exp'!$B10,2)+POWER('1.30 Beer share of exp'!$B10,2)+POWER('1.37 Spirits share of exp'!$B10,2)))),"")</f>
        <v>0.97891743180070323</v>
      </c>
      <c r="AF10" s="84">
        <f>IFERROR(SUM('1.20 Wine share of exp'!AF10*'1.20 Wine share of exp'!$B10,'1.30 Beer share of exp'!AF10*'1.30 Beer share of exp'!$B10,'1.37 Spirits share of exp'!AF10*'1.37 Spirits share of exp'!$B10)/((SQRT(POWER('1.20 Wine share of exp'!AF10,2)+POWER('1.30 Beer share of exp'!AF10,2)+POWER('1.37 Spirits share of exp'!AF10,2)))*(SQRT(POWER('1.20 Wine share of exp'!$B10,2)+POWER('1.30 Beer share of exp'!$B10,2)+POWER('1.37 Spirits share of exp'!$B10,2)))),"")</f>
        <v>0.79518995961875194</v>
      </c>
      <c r="AG10" s="84">
        <f>IFERROR(SUM('1.20 Wine share of exp'!AG10*'1.20 Wine share of exp'!$B10,'1.30 Beer share of exp'!AG10*'1.30 Beer share of exp'!$B10,'1.37 Spirits share of exp'!AG10*'1.37 Spirits share of exp'!$B10)/((SQRT(POWER('1.20 Wine share of exp'!AG10,2)+POWER('1.30 Beer share of exp'!AG10,2)+POWER('1.37 Spirits share of exp'!AG10,2)))*(SQRT(POWER('1.20 Wine share of exp'!$B10,2)+POWER('1.30 Beer share of exp'!$B10,2)+POWER('1.37 Spirits share of exp'!$B10,2)))),"")</f>
        <v>0.96824076980315177</v>
      </c>
      <c r="AH10" s="84">
        <f>IFERROR(SUM('1.20 Wine share of exp'!AH10*'1.20 Wine share of exp'!$B10,'1.30 Beer share of exp'!AH10*'1.30 Beer share of exp'!$B10,'1.37 Spirits share of exp'!AH10*'1.37 Spirits share of exp'!$B10)/((SQRT(POWER('1.20 Wine share of exp'!AH10,2)+POWER('1.30 Beer share of exp'!AH10,2)+POWER('1.37 Spirits share of exp'!AH10,2)))*(SQRT(POWER('1.20 Wine share of exp'!$B10,2)+POWER('1.30 Beer share of exp'!$B10,2)+POWER('1.37 Spirits share of exp'!$B10,2)))),"")</f>
        <v>0.69260348248715453</v>
      </c>
      <c r="AI10" s="84">
        <f>IFERROR(SUM('1.20 Wine share of exp'!AI10*'1.20 Wine share of exp'!$B10,'1.30 Beer share of exp'!AI10*'1.30 Beer share of exp'!$B10,'1.37 Spirits share of exp'!AI10*'1.37 Spirits share of exp'!$B10)/((SQRT(POWER('1.20 Wine share of exp'!AI10,2)+POWER('1.30 Beer share of exp'!AI10,2)+POWER('1.37 Spirits share of exp'!AI10,2)))*(SQRT(POWER('1.20 Wine share of exp'!$B10,2)+POWER('1.30 Beer share of exp'!$B10,2)+POWER('1.37 Spirits share of exp'!$B10,2)))),"")</f>
        <v>0.95948877371897667</v>
      </c>
      <c r="AJ10" s="84">
        <f>IFERROR(SUM('1.20 Wine share of exp'!AJ10*'1.20 Wine share of exp'!$B10,'1.30 Beer share of exp'!AJ10*'1.30 Beer share of exp'!$B10,'1.37 Spirits share of exp'!AJ10*'1.37 Spirits share of exp'!$B10)/((SQRT(POWER('1.20 Wine share of exp'!AJ10,2)+POWER('1.30 Beer share of exp'!AJ10,2)+POWER('1.37 Spirits share of exp'!AJ10,2)))*(SQRT(POWER('1.20 Wine share of exp'!$B10,2)+POWER('1.30 Beer share of exp'!$B10,2)+POWER('1.37 Spirits share of exp'!$B10,2)))),"")</f>
        <v>0.95989236593758764</v>
      </c>
      <c r="AK10" s="84">
        <f>IFERROR(SUM('1.20 Wine share of exp'!AK10*'1.20 Wine share of exp'!$B10,'1.30 Beer share of exp'!AK10*'1.30 Beer share of exp'!$B10,'1.37 Spirits share of exp'!AK10*'1.37 Spirits share of exp'!$B10)/((SQRT(POWER('1.20 Wine share of exp'!AK10,2)+POWER('1.30 Beer share of exp'!AK10,2)+POWER('1.37 Spirits share of exp'!AK10,2)))*(SQRT(POWER('1.20 Wine share of exp'!$B10,2)+POWER('1.30 Beer share of exp'!$B10,2)+POWER('1.37 Spirits share of exp'!$B10,2)))),"")</f>
        <v>0.98983927234376934</v>
      </c>
      <c r="AL10" s="84">
        <f>IFERROR(SUM('1.20 Wine share of exp'!AL10*'1.20 Wine share of exp'!$B10,'1.30 Beer share of exp'!AL10*'1.30 Beer share of exp'!$B10,'1.37 Spirits share of exp'!AL10*'1.37 Spirits share of exp'!$B10)/((SQRT(POWER('1.20 Wine share of exp'!AL10,2)+POWER('1.30 Beer share of exp'!AL10,2)+POWER('1.37 Spirits share of exp'!AL10,2)))*(SQRT(POWER('1.20 Wine share of exp'!$B10,2)+POWER('1.30 Beer share of exp'!$B10,2)+POWER('1.37 Spirits share of exp'!$B10,2)))),"")</f>
        <v>0.97212012160928551</v>
      </c>
      <c r="AM10" s="84">
        <f>IFERROR(SUM('1.20 Wine share of exp'!AM10*'1.20 Wine share of exp'!$B10,'1.30 Beer share of exp'!AM10*'1.30 Beer share of exp'!$B10,'1.37 Spirits share of exp'!AM10*'1.37 Spirits share of exp'!$B10)/((SQRT(POWER('1.20 Wine share of exp'!AM10,2)+POWER('1.30 Beer share of exp'!AM10,2)+POWER('1.37 Spirits share of exp'!AM10,2)))*(SQRT(POWER('1.20 Wine share of exp'!$B10,2)+POWER('1.30 Beer share of exp'!$B10,2)+POWER('1.37 Spirits share of exp'!$B10,2)))),"")</f>
        <v>0.97486285049519938</v>
      </c>
      <c r="AN10" s="84">
        <f>IFERROR(SUM('1.20 Wine share of exp'!AN10*'1.20 Wine share of exp'!$B10,'1.30 Beer share of exp'!AN10*'1.30 Beer share of exp'!$B10,'1.37 Spirits share of exp'!AN10*'1.37 Spirits share of exp'!$B10)/((SQRT(POWER('1.20 Wine share of exp'!AN10,2)+POWER('1.30 Beer share of exp'!AN10,2)+POWER('1.37 Spirits share of exp'!AN10,2)))*(SQRT(POWER('1.20 Wine share of exp'!$B10,2)+POWER('1.30 Beer share of exp'!$B10,2)+POWER('1.37 Spirits share of exp'!$B10,2)))),"")</f>
        <v>0.74835631253076962</v>
      </c>
      <c r="AO10" s="84">
        <f>IFERROR(SUM('1.20 Wine share of exp'!AO10*'1.20 Wine share of exp'!$B10,'1.30 Beer share of exp'!AO10*'1.30 Beer share of exp'!$B10,'1.37 Spirits share of exp'!AO10*'1.37 Spirits share of exp'!$B10)/((SQRT(POWER('1.20 Wine share of exp'!AO10,2)+POWER('1.30 Beer share of exp'!AO10,2)+POWER('1.37 Spirits share of exp'!AO10,2)))*(SQRT(POWER('1.20 Wine share of exp'!$B10,2)+POWER('1.30 Beer share of exp'!$B10,2)+POWER('1.37 Spirits share of exp'!$B10,2)))),"")</f>
        <v>0.9994847345184974</v>
      </c>
      <c r="AP10" s="84">
        <f>IFERROR(SUM('1.20 Wine share of exp'!AP10*'1.20 Wine share of exp'!$B10,'1.30 Beer share of exp'!AP10*'1.30 Beer share of exp'!$B10,'1.37 Spirits share of exp'!AP10*'1.37 Spirits share of exp'!$B10)/((SQRT(POWER('1.20 Wine share of exp'!AP10,2)+POWER('1.30 Beer share of exp'!AP10,2)+POWER('1.37 Spirits share of exp'!AP10,2)))*(SQRT(POWER('1.20 Wine share of exp'!$B10,2)+POWER('1.30 Beer share of exp'!$B10,2)+POWER('1.37 Spirits share of exp'!$B10,2)))),"")</f>
        <v>0.94347514404921118</v>
      </c>
      <c r="AQ10" s="84">
        <f>IFERROR(SUM('1.20 Wine share of exp'!AQ10*'1.20 Wine share of exp'!$B10,'1.30 Beer share of exp'!AQ10*'1.30 Beer share of exp'!$B10,'1.37 Spirits share of exp'!AQ10*'1.37 Spirits share of exp'!$B10)/((SQRT(POWER('1.20 Wine share of exp'!AQ10,2)+POWER('1.30 Beer share of exp'!AQ10,2)+POWER('1.37 Spirits share of exp'!AQ10,2)))*(SQRT(POWER('1.20 Wine share of exp'!$B10,2)+POWER('1.30 Beer share of exp'!$B10,2)+POWER('1.37 Spirits share of exp'!$B10,2)))),"")</f>
        <v>0.92867110076682424</v>
      </c>
      <c r="AR10" s="84">
        <f>IFERROR(SUM('1.20 Wine share of exp'!AR10*'1.20 Wine share of exp'!$B10,'1.30 Beer share of exp'!AR10*'1.30 Beer share of exp'!$B10,'1.37 Spirits share of exp'!AR10*'1.37 Spirits share of exp'!$B10)/((SQRT(POWER('1.20 Wine share of exp'!AR10,2)+POWER('1.30 Beer share of exp'!AR10,2)+POWER('1.37 Spirits share of exp'!AR10,2)))*(SQRT(POWER('1.20 Wine share of exp'!$B10,2)+POWER('1.30 Beer share of exp'!$B10,2)+POWER('1.37 Spirits share of exp'!$B10,2)))),"")</f>
        <v>0.82832738953337715</v>
      </c>
      <c r="AS10" s="84">
        <f>IFERROR(SUM('1.20 Wine share of exp'!AS10*'1.20 Wine share of exp'!$B10,'1.30 Beer share of exp'!AS10*'1.30 Beer share of exp'!$B10,'1.37 Spirits share of exp'!AS10*'1.37 Spirits share of exp'!$B10)/((SQRT(POWER('1.20 Wine share of exp'!AS10,2)+POWER('1.30 Beer share of exp'!AS10,2)+POWER('1.37 Spirits share of exp'!AS10,2)))*(SQRT(POWER('1.20 Wine share of exp'!$B10,2)+POWER('1.30 Beer share of exp'!$B10,2)+POWER('1.37 Spirits share of exp'!$B10,2)))),"")</f>
        <v>0.94131133884091311</v>
      </c>
      <c r="AT10" s="84">
        <f>IFERROR(SUM('1.20 Wine share of exp'!AT10*'1.20 Wine share of exp'!$B10,'1.30 Beer share of exp'!AT10*'1.30 Beer share of exp'!$B10,'1.37 Spirits share of exp'!AT10*'1.37 Spirits share of exp'!$B10)/((SQRT(POWER('1.20 Wine share of exp'!AT10,2)+POWER('1.30 Beer share of exp'!AT10,2)+POWER('1.37 Spirits share of exp'!AT10,2)))*(SQRT(POWER('1.20 Wine share of exp'!$B10,2)+POWER('1.30 Beer share of exp'!$B10,2)+POWER('1.37 Spirits share of exp'!$B10,2)))),"")</f>
        <v>0.99889884034002274</v>
      </c>
      <c r="AU10" s="84">
        <f>IFERROR(SUM('1.20 Wine share of exp'!AU10*'1.20 Wine share of exp'!$B10,'1.30 Beer share of exp'!AU10*'1.30 Beer share of exp'!$B10,'1.37 Spirits share of exp'!AU10*'1.37 Spirits share of exp'!$B10)/((SQRT(POWER('1.20 Wine share of exp'!AU10,2)+POWER('1.30 Beer share of exp'!AU10,2)+POWER('1.37 Spirits share of exp'!AU10,2)))*(SQRT(POWER('1.20 Wine share of exp'!$B10,2)+POWER('1.30 Beer share of exp'!$B10,2)+POWER('1.37 Spirits share of exp'!$B10,2)))),"")</f>
        <v>0.91973696945315708</v>
      </c>
      <c r="AV10" s="84">
        <f>IFERROR(SUM('1.20 Wine share of exp'!AV10*'1.20 Wine share of exp'!$B10,'1.30 Beer share of exp'!AV10*'1.30 Beer share of exp'!$B10,'1.37 Spirits share of exp'!AV10*'1.37 Spirits share of exp'!$B10)/((SQRT(POWER('1.20 Wine share of exp'!AV10,2)+POWER('1.30 Beer share of exp'!AV10,2)+POWER('1.37 Spirits share of exp'!AV10,2)))*(SQRT(POWER('1.20 Wine share of exp'!$B10,2)+POWER('1.30 Beer share of exp'!$B10,2)+POWER('1.37 Spirits share of exp'!$B10,2)))),"")</f>
        <v>0.93636537318151725</v>
      </c>
      <c r="AW10" s="84">
        <f>IFERROR(SUM('1.20 Wine share of exp'!AW10*'1.20 Wine share of exp'!$B10,'1.30 Beer share of exp'!AW10*'1.30 Beer share of exp'!$B10,'1.37 Spirits share of exp'!AW10*'1.37 Spirits share of exp'!$B10)/((SQRT(POWER('1.20 Wine share of exp'!AW10,2)+POWER('1.30 Beer share of exp'!AW10,2)+POWER('1.37 Spirits share of exp'!AW10,2)))*(SQRT(POWER('1.20 Wine share of exp'!$B10,2)+POWER('1.30 Beer share of exp'!$B10,2)+POWER('1.37 Spirits share of exp'!$B10,2)))),"")</f>
        <v>0.92039329432986194</v>
      </c>
      <c r="AX10" s="84">
        <f>IFERROR(SUM('1.20 Wine share of exp'!AX10*'1.20 Wine share of exp'!$B10,'1.30 Beer share of exp'!AX10*'1.30 Beer share of exp'!$B10,'1.37 Spirits share of exp'!AX10*'1.37 Spirits share of exp'!$B10)/((SQRT(POWER('1.20 Wine share of exp'!AX10,2)+POWER('1.30 Beer share of exp'!AX10,2)+POWER('1.37 Spirits share of exp'!AX10,2)))*(SQRT(POWER('1.20 Wine share of exp'!$B10,2)+POWER('1.30 Beer share of exp'!$B10,2)+POWER('1.37 Spirits share of exp'!$B10,2)))),"")</f>
        <v>0.93567923030134448</v>
      </c>
      <c r="AY10" s="84">
        <f>IFERROR(SUM('1.20 Wine share of exp'!AY10*'1.20 Wine share of exp'!$B10,'1.30 Beer share of exp'!AY10*'1.30 Beer share of exp'!$B10,'1.37 Spirits share of exp'!AY10*'1.37 Spirits share of exp'!$B10)/((SQRT(POWER('1.20 Wine share of exp'!AY10,2)+POWER('1.30 Beer share of exp'!AY10,2)+POWER('1.37 Spirits share of exp'!AY10,2)))*(SQRT(POWER('1.20 Wine share of exp'!$B10,2)+POWER('1.30 Beer share of exp'!$B10,2)+POWER('1.37 Spirits share of exp'!$B10,2)))),"")</f>
        <v>0.93787319186273865</v>
      </c>
      <c r="AZ10" s="84">
        <f>IFERROR(SUM('1.20 Wine share of exp'!AZ10*'1.20 Wine share of exp'!$B10,'1.30 Beer share of exp'!AZ10*'1.30 Beer share of exp'!$B10,'1.37 Spirits share of exp'!AZ10*'1.37 Spirits share of exp'!$B10)/((SQRT(POWER('1.20 Wine share of exp'!AZ10,2)+POWER('1.30 Beer share of exp'!AZ10,2)+POWER('1.37 Spirits share of exp'!AZ10,2)))*(SQRT(POWER('1.20 Wine share of exp'!$B10,2)+POWER('1.30 Beer share of exp'!$B10,2)+POWER('1.37 Spirits share of exp'!$B10,2)))),"")</f>
        <v>0.90720171440937769</v>
      </c>
      <c r="BA10" s="84">
        <f>IFERROR(SUM('1.20 Wine share of exp'!BA10*'1.20 Wine share of exp'!$B10,'1.30 Beer share of exp'!BA10*'1.30 Beer share of exp'!$B10,'1.37 Spirits share of exp'!BA10*'1.37 Spirits share of exp'!$B10)/((SQRT(POWER('1.20 Wine share of exp'!BA10,2)+POWER('1.30 Beer share of exp'!BA10,2)+POWER('1.37 Spirits share of exp'!BA10,2)))*(SQRT(POWER('1.20 Wine share of exp'!$B10,2)+POWER('1.30 Beer share of exp'!$B10,2)+POWER('1.37 Spirits share of exp'!$B10,2)))),"")</f>
        <v>0.84198277383578857</v>
      </c>
      <c r="BB10" s="84">
        <f>IFERROR(SUM('1.20 Wine share of exp'!BB10*'1.20 Wine share of exp'!$B10,'1.30 Beer share of exp'!BB10*'1.30 Beer share of exp'!$B10,'1.37 Spirits share of exp'!BB10*'1.37 Spirits share of exp'!$B10)/((SQRT(POWER('1.20 Wine share of exp'!BB10,2)+POWER('1.30 Beer share of exp'!BB10,2)+POWER('1.37 Spirits share of exp'!BB10,2)))*(SQRT(POWER('1.20 Wine share of exp'!$B10,2)+POWER('1.30 Beer share of exp'!$B10,2)+POWER('1.37 Spirits share of exp'!$B10,2)))),"")</f>
        <v>0.80992770855420959</v>
      </c>
      <c r="BC10" s="84">
        <f>IFERROR(SUM('1.20 Wine share of exp'!BC10*'1.20 Wine share of exp'!$B10,'1.30 Beer share of exp'!BC10*'1.30 Beer share of exp'!$B10,'1.37 Spirits share of exp'!BC10*'1.37 Spirits share of exp'!$B10)/((SQRT(POWER('1.20 Wine share of exp'!BC10,2)+POWER('1.30 Beer share of exp'!BC10,2)+POWER('1.37 Spirits share of exp'!BC10,2)))*(SQRT(POWER('1.20 Wine share of exp'!$B10,2)+POWER('1.30 Beer share of exp'!$B10,2)+POWER('1.37 Spirits share of exp'!$B10,2)))),"")</f>
        <v>0.90877630176938717</v>
      </c>
      <c r="BD10" s="84">
        <f>IFERROR(SUM('1.20 Wine share of exp'!BD10*'1.20 Wine share of exp'!$B10,'1.30 Beer share of exp'!BD10*'1.30 Beer share of exp'!$B10,'1.37 Spirits share of exp'!BD10*'1.37 Spirits share of exp'!$B10)/((SQRT(POWER('1.20 Wine share of exp'!BD10,2)+POWER('1.30 Beer share of exp'!BD10,2)+POWER('1.37 Spirits share of exp'!BD10,2)))*(SQRT(POWER('1.20 Wine share of exp'!$B10,2)+POWER('1.30 Beer share of exp'!$B10,2)+POWER('1.37 Spirits share of exp'!$B10,2)))),"")</f>
        <v>0.96401419214567419</v>
      </c>
      <c r="BE10" s="84">
        <f>IFERROR(SUM('1.20 Wine share of exp'!BE10*'1.20 Wine share of exp'!$B10,'1.30 Beer share of exp'!BE10*'1.30 Beer share of exp'!$B10,'1.37 Spirits share of exp'!BE10*'1.37 Spirits share of exp'!$B10)/((SQRT(POWER('1.20 Wine share of exp'!BE10,2)+POWER('1.30 Beer share of exp'!BE10,2)+POWER('1.37 Spirits share of exp'!BE10,2)))*(SQRT(POWER('1.20 Wine share of exp'!$B10,2)+POWER('1.30 Beer share of exp'!$B10,2)+POWER('1.37 Spirits share of exp'!$B10,2)))),"")</f>
        <v>0.71386423420892209</v>
      </c>
      <c r="BF10" s="84">
        <f>IFERROR(SUM('1.20 Wine share of exp'!BF10*'1.20 Wine share of exp'!$B10,'1.30 Beer share of exp'!BF10*'1.30 Beer share of exp'!$B10,'1.37 Spirits share of exp'!BF10*'1.37 Spirits share of exp'!$B10)/((SQRT(POWER('1.20 Wine share of exp'!BF10,2)+POWER('1.30 Beer share of exp'!BF10,2)+POWER('1.37 Spirits share of exp'!BF10,2)))*(SQRT(POWER('1.20 Wine share of exp'!$B10,2)+POWER('1.30 Beer share of exp'!$B10,2)+POWER('1.37 Spirits share of exp'!$B10,2)))),"")</f>
        <v>0.79769328277160045</v>
      </c>
      <c r="BG10" s="84">
        <f>IFERROR(SUM('1.20 Wine share of exp'!BG10*'1.20 Wine share of exp'!$B10,'1.30 Beer share of exp'!BG10*'1.30 Beer share of exp'!$B10,'1.37 Spirits share of exp'!BG10*'1.37 Spirits share of exp'!$B10)/((SQRT(POWER('1.20 Wine share of exp'!BG10,2)+POWER('1.30 Beer share of exp'!BG10,2)+POWER('1.37 Spirits share of exp'!BG10,2)))*(SQRT(POWER('1.20 Wine share of exp'!$B10,2)+POWER('1.30 Beer share of exp'!$B10,2)+POWER('1.37 Spirits share of exp'!$B10,2)))),"")</f>
        <v>0.98141263894410158</v>
      </c>
      <c r="BH10" s="84" t="str">
        <f>IFERROR(SUM('1.20 Wine share of exp'!BH10*'1.20 Wine share of exp'!$B10,'1.30 Beer share of exp'!BH10*'1.30 Beer share of exp'!$B10,'1.37 Spirits share of exp'!BH10*'1.37 Spirits share of exp'!$B10)/((SQRT(POWER('1.20 Wine share of exp'!BH10,2)+POWER('1.30 Beer share of exp'!BH10,2)+POWER('1.37 Spirits share of exp'!BH10,2)))*(SQRT(POWER('1.20 Wine share of exp'!$B10,2)+POWER('1.30 Beer share of exp'!$B10,2)+POWER('1.37 Spirits share of exp'!$B10,2)))),"")</f>
        <v/>
      </c>
      <c r="BI10" s="84">
        <f>IFERROR(SUM('1.20 Wine share of exp'!BI10*'1.20 Wine share of exp'!$B10,'1.30 Beer share of exp'!BI10*'1.30 Beer share of exp'!$B10,'1.37 Spirits share of exp'!BI10*'1.37 Spirits share of exp'!$B10)/((SQRT(POWER('1.20 Wine share of exp'!BI10,2)+POWER('1.30 Beer share of exp'!BI10,2)+POWER('1.37 Spirits share of exp'!BI10,2)))*(SQRT(POWER('1.20 Wine share of exp'!$B10,2)+POWER('1.30 Beer share of exp'!$B10,2)+POWER('1.37 Spirits share of exp'!$B10,2)))),"")</f>
        <v>0.99138598083546181</v>
      </c>
      <c r="BJ10" s="84">
        <f>IFERROR(SUM('1.20 Wine share of exp'!BJ10*'1.20 Wine share of exp'!$B10,'1.30 Beer share of exp'!BJ10*'1.30 Beer share of exp'!$B10,'1.37 Spirits share of exp'!BJ10*'1.37 Spirits share of exp'!$B10)/((SQRT(POWER('1.20 Wine share of exp'!BJ10,2)+POWER('1.30 Beer share of exp'!BJ10,2)+POWER('1.37 Spirits share of exp'!BJ10,2)))*(SQRT(POWER('1.20 Wine share of exp'!$B10,2)+POWER('1.30 Beer share of exp'!$B10,2)+POWER('1.37 Spirits share of exp'!$B10,2)))),"")</f>
        <v>0.84033189570803701</v>
      </c>
      <c r="BK10" s="84">
        <f>IFERROR(SUM('1.20 Wine share of exp'!BK10*'1.20 Wine share of exp'!$B10,'1.30 Beer share of exp'!BK10*'1.30 Beer share of exp'!$B10,'1.37 Spirits share of exp'!BK10*'1.37 Spirits share of exp'!$B10)/((SQRT(POWER('1.20 Wine share of exp'!BK10,2)+POWER('1.30 Beer share of exp'!BK10,2)+POWER('1.37 Spirits share of exp'!BK10,2)))*(SQRT(POWER('1.20 Wine share of exp'!$B10,2)+POWER('1.30 Beer share of exp'!$B10,2)+POWER('1.37 Spirits share of exp'!$B10,2)))),"")</f>
        <v>0.95305175024909383</v>
      </c>
      <c r="BL10" s="84">
        <f>IFERROR(SUM('1.20 Wine share of exp'!BL10*'1.20 Wine share of exp'!$B10,'1.30 Beer share of exp'!BL10*'1.30 Beer share of exp'!$B10,'1.37 Spirits share of exp'!BL10*'1.37 Spirits share of exp'!$B10)/((SQRT(POWER('1.20 Wine share of exp'!BL10,2)+POWER('1.30 Beer share of exp'!BL10,2)+POWER('1.37 Spirits share of exp'!BL10,2)))*(SQRT(POWER('1.20 Wine share of exp'!$B10,2)+POWER('1.30 Beer share of exp'!$B10,2)+POWER('1.37 Spirits share of exp'!$B10,2)))),"")</f>
        <v>0.86471881495921787</v>
      </c>
      <c r="BM10" s="84" t="str">
        <f>IFERROR(SUM('1.20 Wine share of exp'!BM10*'1.20 Wine share of exp'!$B10,'1.30 Beer share of exp'!BM10*'1.30 Beer share of exp'!$B10,'1.37 Spirits share of exp'!BM10*'1.37 Spirits share of exp'!$B10)/((SQRT(POWER('1.20 Wine share of exp'!BM10,2)+POWER('1.30 Beer share of exp'!BM10,2)+POWER('1.37 Spirits share of exp'!BM10,2)))*(SQRT(POWER('1.20 Wine share of exp'!$B10,2)+POWER('1.30 Beer share of exp'!$B10,2)+POWER('1.37 Spirits share of exp'!$B10,2)))),"")</f>
        <v/>
      </c>
      <c r="BN10" s="84">
        <f>IFERROR(SUM('1.20 Wine share of exp'!BN10*'1.20 Wine share of exp'!$B10,'1.30 Beer share of exp'!BN10*'1.30 Beer share of exp'!$B10,'1.37 Spirits share of exp'!BN10*'1.37 Spirits share of exp'!$B10)/((SQRT(POWER('1.20 Wine share of exp'!BN10,2)+POWER('1.30 Beer share of exp'!BN10,2)+POWER('1.37 Spirits share of exp'!BN10,2)))*(SQRT(POWER('1.20 Wine share of exp'!$B10,2)+POWER('1.30 Beer share of exp'!$B10,2)+POWER('1.37 Spirits share of exp'!$B10,2)))),"")</f>
        <v>0.98236087544854378</v>
      </c>
      <c r="BO10" s="84">
        <f>IFERROR(SUM('1.20 Wine share of exp'!BO10*'1.20 Wine share of exp'!$B10,'1.30 Beer share of exp'!BO10*'1.30 Beer share of exp'!$B10,'1.37 Spirits share of exp'!BO10*'1.37 Spirits share of exp'!$B10)/((SQRT(POWER('1.20 Wine share of exp'!BO10,2)+POWER('1.30 Beer share of exp'!BO10,2)+POWER('1.37 Spirits share of exp'!BO10,2)))*(SQRT(POWER('1.20 Wine share of exp'!$B10,2)+POWER('1.30 Beer share of exp'!$B10,2)+POWER('1.37 Spirits share of exp'!$B10,2)))),"")</f>
        <v>0.94744827572669377</v>
      </c>
      <c r="BP10" s="84">
        <f>IFERROR(SUM('1.20 Wine share of exp'!BP10*'1.20 Wine share of exp'!$B10,'1.30 Beer share of exp'!BP10*'1.30 Beer share of exp'!$B10,'1.37 Spirits share of exp'!BP10*'1.37 Spirits share of exp'!$B10)/((SQRT(POWER('1.20 Wine share of exp'!BP10,2)+POWER('1.30 Beer share of exp'!BP10,2)+POWER('1.37 Spirits share of exp'!BP10,2)))*(SQRT(POWER('1.20 Wine share of exp'!$B10,2)+POWER('1.30 Beer share of exp'!$B10,2)+POWER('1.37 Spirits share of exp'!$B10,2)))),"")</f>
        <v>0.7808735093908814</v>
      </c>
      <c r="BQ10" s="84">
        <f>IFERROR(SUM('1.20 Wine share of exp'!BQ10*'1.20 Wine share of exp'!$B10,'1.30 Beer share of exp'!BQ10*'1.30 Beer share of exp'!$B10,'1.37 Spirits share of exp'!BQ10*'1.37 Spirits share of exp'!$B10)/((SQRT(POWER('1.20 Wine share of exp'!BQ10,2)+POWER('1.30 Beer share of exp'!BQ10,2)+POWER('1.37 Spirits share of exp'!BQ10,2)))*(SQRT(POWER('1.20 Wine share of exp'!$B10,2)+POWER('1.30 Beer share of exp'!$B10,2)+POWER('1.37 Spirits share of exp'!$B10,2)))),"")</f>
        <v>0.99343149184981172</v>
      </c>
      <c r="BR10" s="84">
        <f>IFERROR(SUM('1.20 Wine share of exp'!BR10*'1.20 Wine share of exp'!$B10,'1.30 Beer share of exp'!BR10*'1.30 Beer share of exp'!$B10,'1.37 Spirits share of exp'!BR10*'1.37 Spirits share of exp'!$B10)/((SQRT(POWER('1.20 Wine share of exp'!BR10,2)+POWER('1.30 Beer share of exp'!BR10,2)+POWER('1.37 Spirits share of exp'!BR10,2)))*(SQRT(POWER('1.20 Wine share of exp'!$B10,2)+POWER('1.30 Beer share of exp'!$B10,2)+POWER('1.37 Spirits share of exp'!$B10,2)))),"")</f>
        <v>0.98809537004804726</v>
      </c>
      <c r="BS10" s="84">
        <f>IFERROR(SUM('1.20 Wine share of exp'!BS10*'1.20 Wine share of exp'!$B10,'1.30 Beer share of exp'!BS10*'1.30 Beer share of exp'!$B10,'1.37 Spirits share of exp'!BS10*'1.37 Spirits share of exp'!$B10)/((SQRT(POWER('1.20 Wine share of exp'!BS10,2)+POWER('1.30 Beer share of exp'!BS10,2)+POWER('1.37 Spirits share of exp'!BS10,2)))*(SQRT(POWER('1.20 Wine share of exp'!$B10,2)+POWER('1.30 Beer share of exp'!$B10,2)+POWER('1.37 Spirits share of exp'!$B10,2)))),"")</f>
        <v>0.99324064217035324</v>
      </c>
      <c r="BT10" s="84">
        <f>IFERROR(SUM('1.20 Wine share of exp'!BT10*'1.20 Wine share of exp'!$B10,'1.30 Beer share of exp'!BT10*'1.30 Beer share of exp'!$B10,'1.37 Spirits share of exp'!BT10*'1.37 Spirits share of exp'!$B10)/((SQRT(POWER('1.20 Wine share of exp'!BT10,2)+POWER('1.30 Beer share of exp'!BT10,2)+POWER('1.37 Spirits share of exp'!BT10,2)))*(SQRT(POWER('1.20 Wine share of exp'!$B10,2)+POWER('1.30 Beer share of exp'!$B10,2)+POWER('1.37 Spirits share of exp'!$B10,2)))),"")</f>
        <v>0.97159513286164267</v>
      </c>
      <c r="BU10" s="84">
        <f>IFERROR(SUM('1.20 Wine share of exp'!BU10*'1.20 Wine share of exp'!$B10,'1.30 Beer share of exp'!BU10*'1.30 Beer share of exp'!$B10,'1.37 Spirits share of exp'!BU10*'1.37 Spirits share of exp'!$B10)/((SQRT(POWER('1.20 Wine share of exp'!BU10,2)+POWER('1.30 Beer share of exp'!BU10,2)+POWER('1.37 Spirits share of exp'!BU10,2)))*(SQRT(POWER('1.20 Wine share of exp'!$B10,2)+POWER('1.30 Beer share of exp'!$B10,2)+POWER('1.37 Spirits share of exp'!$B10,2)))),"")</f>
        <v>0.90735814694099648</v>
      </c>
      <c r="BV10" s="84">
        <f>IFERROR(SUM('1.20 Wine share of exp'!BV10*'1.20 Wine share of exp'!$B10,'1.30 Beer share of exp'!BV10*'1.30 Beer share of exp'!$B10,'1.37 Spirits share of exp'!BV10*'1.37 Spirits share of exp'!$B10)/((SQRT(POWER('1.20 Wine share of exp'!BV10,2)+POWER('1.30 Beer share of exp'!BV10,2)+POWER('1.37 Spirits share of exp'!BV10,2)))*(SQRT(POWER('1.20 Wine share of exp'!$B10,2)+POWER('1.30 Beer share of exp'!$B10,2)+POWER('1.37 Spirits share of exp'!$B10,2)))),"")</f>
        <v>0.9206706125718821</v>
      </c>
      <c r="BW10" s="84">
        <f>IFERROR(SUM('1.20 Wine share of exp'!BW10*'1.20 Wine share of exp'!$B10,'1.30 Beer share of exp'!BW10*'1.30 Beer share of exp'!$B10,'1.37 Spirits share of exp'!BW10*'1.37 Spirits share of exp'!$B10)/((SQRT(POWER('1.20 Wine share of exp'!BW10,2)+POWER('1.30 Beer share of exp'!BW10,2)+POWER('1.37 Spirits share of exp'!BW10,2)))*(SQRT(POWER('1.20 Wine share of exp'!$B10,2)+POWER('1.30 Beer share of exp'!$B10,2)+POWER('1.37 Spirits share of exp'!$B10,2)))),"")</f>
        <v>0.87344274075421324</v>
      </c>
      <c r="BX10" s="84">
        <f>IFERROR(SUM('1.20 Wine share of exp'!BX10*'1.20 Wine share of exp'!$B10,'1.30 Beer share of exp'!BX10*'1.30 Beer share of exp'!$B10,'1.37 Spirits share of exp'!BX10*'1.37 Spirits share of exp'!$B10)/((SQRT(POWER('1.20 Wine share of exp'!BX10,2)+POWER('1.30 Beer share of exp'!BX10,2)+POWER('1.37 Spirits share of exp'!BX10,2)))*(SQRT(POWER('1.20 Wine share of exp'!$B10,2)+POWER('1.30 Beer share of exp'!$B10,2)+POWER('1.37 Spirits share of exp'!$B10,2)))),"")</f>
        <v>0.9859939838105527</v>
      </c>
      <c r="BY10" s="84">
        <f>IFERROR(SUM('1.20 Wine share of exp'!BY10*'1.20 Wine share of exp'!$B10,'1.30 Beer share of exp'!BY10*'1.30 Beer share of exp'!$B10,'1.37 Spirits share of exp'!BY10*'1.37 Spirits share of exp'!$B10)/((SQRT(POWER('1.20 Wine share of exp'!BY10,2)+POWER('1.30 Beer share of exp'!BY10,2)+POWER('1.37 Spirits share of exp'!BY10,2)))*(SQRT(POWER('1.20 Wine share of exp'!$B10,2)+POWER('1.30 Beer share of exp'!$B10,2)+POWER('1.37 Spirits share of exp'!$B10,2)))),"")</f>
        <v>0.75690554978960101</v>
      </c>
      <c r="BZ10" s="84">
        <f>IFERROR(SUM('1.20 Wine share of exp'!BZ10*'1.20 Wine share of exp'!$B10,'1.30 Beer share of exp'!BZ10*'1.30 Beer share of exp'!$B10,'1.37 Spirits share of exp'!BZ10*'1.37 Spirits share of exp'!$B10)/((SQRT(POWER('1.20 Wine share of exp'!BZ10,2)+POWER('1.30 Beer share of exp'!BZ10,2)+POWER('1.37 Spirits share of exp'!BZ10,2)))*(SQRT(POWER('1.20 Wine share of exp'!$B10,2)+POWER('1.30 Beer share of exp'!$B10,2)+POWER('1.37 Spirits share of exp'!$B10,2)))),"")</f>
        <v>0.98972547532293043</v>
      </c>
      <c r="CA10" s="84">
        <f>IFERROR(SUM('1.20 Wine share of exp'!CA10*'1.20 Wine share of exp'!$B10,'1.30 Beer share of exp'!CA10*'1.30 Beer share of exp'!$B10,'1.37 Spirits share of exp'!CA10*'1.37 Spirits share of exp'!$B10)/((SQRT(POWER('1.20 Wine share of exp'!CA10,2)+POWER('1.30 Beer share of exp'!CA10,2)+POWER('1.37 Spirits share of exp'!CA10,2)))*(SQRT(POWER('1.20 Wine share of exp'!$B10,2)+POWER('1.30 Beer share of exp'!$B10,2)+POWER('1.37 Spirits share of exp'!$B10,2)))),"")</f>
        <v>0.82483646816325096</v>
      </c>
      <c r="CB10" s="84">
        <f>IFERROR(SUM('1.20 Wine share of exp'!CB10*'1.20 Wine share of exp'!$B10,'1.30 Beer share of exp'!CB10*'1.30 Beer share of exp'!$B10,'1.37 Spirits share of exp'!CB10*'1.37 Spirits share of exp'!$B10)/((SQRT(POWER('1.20 Wine share of exp'!CB10,2)+POWER('1.30 Beer share of exp'!CB10,2)+POWER('1.37 Spirits share of exp'!CB10,2)))*(SQRT(POWER('1.20 Wine share of exp'!$B10,2)+POWER('1.30 Beer share of exp'!$B10,2)+POWER('1.37 Spirits share of exp'!$B10,2)))),"")</f>
        <v>0.96597358241544307</v>
      </c>
      <c r="CC10" s="84">
        <f>IFERROR(SUM('1.20 Wine share of exp'!CC10*'1.20 Wine share of exp'!$B10,'1.30 Beer share of exp'!CC10*'1.30 Beer share of exp'!$B10,'1.37 Spirits share of exp'!CC10*'1.37 Spirits share of exp'!$B10)/((SQRT(POWER('1.20 Wine share of exp'!CC10,2)+POWER('1.30 Beer share of exp'!CC10,2)+POWER('1.37 Spirits share of exp'!CC10,2)))*(SQRT(POWER('1.20 Wine share of exp'!$B10,2)+POWER('1.30 Beer share of exp'!$B10,2)+POWER('1.37 Spirits share of exp'!$B10,2)))),"")</f>
        <v>0.86640193041100766</v>
      </c>
      <c r="CD10" s="84">
        <f>IFERROR(SUM('1.20 Wine share of exp'!CD10*'1.20 Wine share of exp'!$B10,'1.30 Beer share of exp'!CD10*'1.30 Beer share of exp'!$B10,'1.37 Spirits share of exp'!CD10*'1.37 Spirits share of exp'!$B10)/((SQRT(POWER('1.20 Wine share of exp'!CD10,2)+POWER('1.30 Beer share of exp'!CD10,2)+POWER('1.37 Spirits share of exp'!CD10,2)))*(SQRT(POWER('1.20 Wine share of exp'!$B10,2)+POWER('1.30 Beer share of exp'!$B10,2)+POWER('1.37 Spirits share of exp'!$B10,2)))),"")</f>
        <v>0.98279189101186848</v>
      </c>
      <c r="CE10" s="84">
        <f>IFERROR(SUM('1.20 Wine share of exp'!CE10*'1.20 Wine share of exp'!$B10,'1.30 Beer share of exp'!CE10*'1.30 Beer share of exp'!$B10,'1.37 Spirits share of exp'!CE10*'1.37 Spirits share of exp'!$B10)/((SQRT(POWER('1.20 Wine share of exp'!CE10,2)+POWER('1.30 Beer share of exp'!CE10,2)+POWER('1.37 Spirits share of exp'!CE10,2)))*(SQRT(POWER('1.20 Wine share of exp'!$B10,2)+POWER('1.30 Beer share of exp'!$B10,2)+POWER('1.37 Spirits share of exp'!$B10,2)))),"")</f>
        <v>0.97556372880460096</v>
      </c>
      <c r="CF10" s="84">
        <f>IFERROR(SUM('1.20 Wine share of exp'!CF10*'1.20 Wine share of exp'!$B10,'1.30 Beer share of exp'!CF10*'1.30 Beer share of exp'!$B10,'1.37 Spirits share of exp'!CF10*'1.37 Spirits share of exp'!$B10)/((SQRT(POWER('1.20 Wine share of exp'!CF10,2)+POWER('1.30 Beer share of exp'!CF10,2)+POWER('1.37 Spirits share of exp'!CF10,2)))*(SQRT(POWER('1.20 Wine share of exp'!$B10,2)+POWER('1.30 Beer share of exp'!$B10,2)+POWER('1.37 Spirits share of exp'!$B10,2)))),"")</f>
        <v>0.83937753278544591</v>
      </c>
      <c r="CG10" s="84">
        <f>IFERROR(SUM('1.20 Wine share of exp'!CG10*'1.20 Wine share of exp'!$B10,'1.30 Beer share of exp'!CG10*'1.30 Beer share of exp'!$B10,'1.37 Spirits share of exp'!CG10*'1.37 Spirits share of exp'!$B10)/((SQRT(POWER('1.20 Wine share of exp'!CG10,2)+POWER('1.30 Beer share of exp'!CG10,2)+POWER('1.37 Spirits share of exp'!CG10,2)))*(SQRT(POWER('1.20 Wine share of exp'!$B10,2)+POWER('1.30 Beer share of exp'!$B10,2)+POWER('1.37 Spirits share of exp'!$B10,2)))),"")</f>
        <v>0.99472418958200493</v>
      </c>
      <c r="CH10" s="84">
        <f>IFERROR(SUM('1.20 Wine share of exp'!CH10*'1.20 Wine share of exp'!$B10,'1.30 Beer share of exp'!CH10*'1.30 Beer share of exp'!$B10,'1.37 Spirits share of exp'!CH10*'1.37 Spirits share of exp'!$B10)/((SQRT(POWER('1.20 Wine share of exp'!CH10,2)+POWER('1.30 Beer share of exp'!CH10,2)+POWER('1.37 Spirits share of exp'!CH10,2)))*(SQRT(POWER('1.20 Wine share of exp'!$B10,2)+POWER('1.30 Beer share of exp'!$B10,2)+POWER('1.37 Spirits share of exp'!$B10,2)))),"")</f>
        <v>0.94859040095247582</v>
      </c>
      <c r="CI10" s="84">
        <f>IFERROR(SUM('1.20 Wine share of exp'!CI10*'1.20 Wine share of exp'!$B10,'1.30 Beer share of exp'!CI10*'1.30 Beer share of exp'!$B10,'1.37 Spirits share of exp'!CI10*'1.37 Spirits share of exp'!$B10)/((SQRT(POWER('1.20 Wine share of exp'!CI10,2)+POWER('1.30 Beer share of exp'!CI10,2)+POWER('1.37 Spirits share of exp'!CI10,2)))*(SQRT(POWER('1.20 Wine share of exp'!$B10,2)+POWER('1.30 Beer share of exp'!$B10,2)+POWER('1.37 Spirits share of exp'!$B10,2)))),"")</f>
        <v>0.84633425891778025</v>
      </c>
      <c r="CJ10" s="84">
        <f>IFERROR(SUM('1.20 Wine share of exp'!CJ10*'1.20 Wine share of exp'!$B10,'1.30 Beer share of exp'!CJ10*'1.30 Beer share of exp'!$B10,'1.37 Spirits share of exp'!CJ10*'1.37 Spirits share of exp'!$B10)/((SQRT(POWER('1.20 Wine share of exp'!CJ10,2)+POWER('1.30 Beer share of exp'!CJ10,2)+POWER('1.37 Spirits share of exp'!CJ10,2)))*(SQRT(POWER('1.20 Wine share of exp'!$B10,2)+POWER('1.30 Beer share of exp'!$B10,2)+POWER('1.37 Spirits share of exp'!$B10,2)))),"")</f>
        <v>0.97318591790283493</v>
      </c>
      <c r="CK10" s="84">
        <f>IFERROR(SUM('1.20 Wine share of exp'!CK10*'1.20 Wine share of exp'!$B10,'1.30 Beer share of exp'!CK10*'1.30 Beer share of exp'!$B10,'1.37 Spirits share of exp'!CK10*'1.37 Spirits share of exp'!$B10)/((SQRT(POWER('1.20 Wine share of exp'!CK10,2)+POWER('1.30 Beer share of exp'!CK10,2)+POWER('1.37 Spirits share of exp'!CK10,2)))*(SQRT(POWER('1.20 Wine share of exp'!$B10,2)+POWER('1.30 Beer share of exp'!$B10,2)+POWER('1.37 Spirits share of exp'!$B10,2)))),"")</f>
        <v>0.9733786685667476</v>
      </c>
      <c r="CL10" s="84">
        <f>IFERROR(SUM('1.20 Wine share of exp'!CL10*'1.20 Wine share of exp'!$B10,'1.30 Beer share of exp'!CL10*'1.30 Beer share of exp'!$B10,'1.37 Spirits share of exp'!CL10*'1.37 Spirits share of exp'!$B10)/((SQRT(POWER('1.20 Wine share of exp'!CL10,2)+POWER('1.30 Beer share of exp'!CL10,2)+POWER('1.37 Spirits share of exp'!CL10,2)))*(SQRT(POWER('1.20 Wine share of exp'!$B10,2)+POWER('1.30 Beer share of exp'!$B10,2)+POWER('1.37 Spirits share of exp'!$B10,2)))),"")</f>
        <v>0.8688183730584782</v>
      </c>
      <c r="CM10" s="84">
        <f>IFERROR(SUM('1.20 Wine share of exp'!CM10*'1.20 Wine share of exp'!$B10,'1.30 Beer share of exp'!CM10*'1.30 Beer share of exp'!$B10,'1.37 Spirits share of exp'!CM10*'1.37 Spirits share of exp'!$B10)/((SQRT(POWER('1.20 Wine share of exp'!CM10,2)+POWER('1.30 Beer share of exp'!CM10,2)+POWER('1.37 Spirits share of exp'!CM10,2)))*(SQRT(POWER('1.20 Wine share of exp'!$B10,2)+POWER('1.30 Beer share of exp'!$B10,2)+POWER('1.37 Spirits share of exp'!$B10,2)))),"")</f>
        <v>0.9027594707941482</v>
      </c>
      <c r="CN10" s="84">
        <f>IFERROR(SUM('1.20 Wine share of exp'!CN10*'1.20 Wine share of exp'!$B10,'1.30 Beer share of exp'!CN10*'1.30 Beer share of exp'!$B10,'1.37 Spirits share of exp'!CN10*'1.37 Spirits share of exp'!$B10)/((SQRT(POWER('1.20 Wine share of exp'!CN10,2)+POWER('1.30 Beer share of exp'!CN10,2)+POWER('1.37 Spirits share of exp'!CN10,2)))*(SQRT(POWER('1.20 Wine share of exp'!$B10,2)+POWER('1.30 Beer share of exp'!$B10,2)+POWER('1.37 Spirits share of exp'!$B10,2)))),"")</f>
        <v>0.94274515336020859</v>
      </c>
      <c r="CO10" s="84">
        <f>IFERROR(SUM('1.20 Wine share of exp'!CO10*'1.20 Wine share of exp'!$B10,'1.30 Beer share of exp'!CO10*'1.30 Beer share of exp'!$B10,'1.37 Spirits share of exp'!CO10*'1.37 Spirits share of exp'!$B10)/((SQRT(POWER('1.20 Wine share of exp'!CO10,2)+POWER('1.30 Beer share of exp'!CO10,2)+POWER('1.37 Spirits share of exp'!CO10,2)))*(SQRT(POWER('1.20 Wine share of exp'!$B10,2)+POWER('1.30 Beer share of exp'!$B10,2)+POWER('1.37 Spirits share of exp'!$B10,2)))),"")</f>
        <v>0.87323106285788343</v>
      </c>
      <c r="CP10" s="84">
        <f>IFERROR(SUM('1.20 Wine share of exp'!CP10*'1.20 Wine share of exp'!$B10,'1.30 Beer share of exp'!CP10*'1.30 Beer share of exp'!$B10,'1.37 Spirits share of exp'!CP10*'1.37 Spirits share of exp'!$B10)/((SQRT(POWER('1.20 Wine share of exp'!CP10,2)+POWER('1.30 Beer share of exp'!CP10,2)+POWER('1.37 Spirits share of exp'!CP10,2)))*(SQRT(POWER('1.20 Wine share of exp'!$B10,2)+POWER('1.30 Beer share of exp'!$B10,2)+POWER('1.37 Spirits share of exp'!$B10,2)))),"")</f>
        <v>0.94412248137274724</v>
      </c>
    </row>
    <row r="11" spans="1:94" x14ac:dyDescent="0.25">
      <c r="A11" s="78" t="s">
        <v>32</v>
      </c>
      <c r="B11" s="84">
        <f>IFERROR(SUM('1.20 Wine share of exp'!B11*'1.20 Wine share of exp'!$B11,'1.30 Beer share of exp'!B11*'1.30 Beer share of exp'!$B11,'1.37 Spirits share of exp'!B11*'1.37 Spirits share of exp'!$B11)/((SQRT(POWER('1.20 Wine share of exp'!B11,2)+POWER('1.30 Beer share of exp'!B11,2)+POWER('1.37 Spirits share of exp'!B11,2)))*(SQRT(POWER('1.20 Wine share of exp'!$B11,2)+POWER('1.30 Beer share of exp'!$B11,2)+POWER('1.37 Spirits share of exp'!$B11,2)))),"")</f>
        <v>1.0000000000000002</v>
      </c>
      <c r="C11" s="84">
        <f>IFERROR(SUM('1.20 Wine share of exp'!C11*'1.20 Wine share of exp'!$B11,'1.30 Beer share of exp'!C11*'1.30 Beer share of exp'!$B11,'1.37 Spirits share of exp'!C11*'1.37 Spirits share of exp'!$B11)/((SQRT(POWER('1.20 Wine share of exp'!C11,2)+POWER('1.30 Beer share of exp'!C11,2)+POWER('1.37 Spirits share of exp'!C11,2)))*(SQRT(POWER('1.20 Wine share of exp'!$B11,2)+POWER('1.30 Beer share of exp'!$B11,2)+POWER('1.37 Spirits share of exp'!$B11,2)))),"")</f>
        <v>0.95281736575772402</v>
      </c>
      <c r="D11" s="84">
        <f>IFERROR(SUM('1.20 Wine share of exp'!D11*'1.20 Wine share of exp'!$B11,'1.30 Beer share of exp'!D11*'1.30 Beer share of exp'!$B11,'1.37 Spirits share of exp'!D11*'1.37 Spirits share of exp'!$B11)/((SQRT(POWER('1.20 Wine share of exp'!D11,2)+POWER('1.30 Beer share of exp'!D11,2)+POWER('1.37 Spirits share of exp'!D11,2)))*(SQRT(POWER('1.20 Wine share of exp'!$B11,2)+POWER('1.30 Beer share of exp'!$B11,2)+POWER('1.37 Spirits share of exp'!$B11,2)))),"")</f>
        <v>0.93096191284962637</v>
      </c>
      <c r="E11" s="84">
        <f>IFERROR(SUM('1.20 Wine share of exp'!E11*'1.20 Wine share of exp'!$B11,'1.30 Beer share of exp'!E11*'1.30 Beer share of exp'!$B11,'1.37 Spirits share of exp'!E11*'1.37 Spirits share of exp'!$B11)/((SQRT(POWER('1.20 Wine share of exp'!E11,2)+POWER('1.30 Beer share of exp'!E11,2)+POWER('1.37 Spirits share of exp'!E11,2)))*(SQRT(POWER('1.20 Wine share of exp'!$B11,2)+POWER('1.30 Beer share of exp'!$B11,2)+POWER('1.37 Spirits share of exp'!$B11,2)))),"")</f>
        <v>0.87265163179873495</v>
      </c>
      <c r="F11" s="84">
        <f>IFERROR(SUM('1.20 Wine share of exp'!F11*'1.20 Wine share of exp'!$B11,'1.30 Beer share of exp'!F11*'1.30 Beer share of exp'!$B11,'1.37 Spirits share of exp'!F11*'1.37 Spirits share of exp'!$B11)/((SQRT(POWER('1.20 Wine share of exp'!F11,2)+POWER('1.30 Beer share of exp'!F11,2)+POWER('1.37 Spirits share of exp'!F11,2)))*(SQRT(POWER('1.20 Wine share of exp'!$B11,2)+POWER('1.30 Beer share of exp'!$B11,2)+POWER('1.37 Spirits share of exp'!$B11,2)))),"")</f>
        <v>0.96671678562669261</v>
      </c>
      <c r="G11" s="84">
        <f>IFERROR(SUM('1.20 Wine share of exp'!G11*'1.20 Wine share of exp'!$B11,'1.30 Beer share of exp'!G11*'1.30 Beer share of exp'!$B11,'1.37 Spirits share of exp'!G11*'1.37 Spirits share of exp'!$B11)/((SQRT(POWER('1.20 Wine share of exp'!G11,2)+POWER('1.30 Beer share of exp'!G11,2)+POWER('1.37 Spirits share of exp'!G11,2)))*(SQRT(POWER('1.20 Wine share of exp'!$B11,2)+POWER('1.30 Beer share of exp'!$B11,2)+POWER('1.37 Spirits share of exp'!$B11,2)))),"")</f>
        <v>0.677782277511918</v>
      </c>
      <c r="H11" s="84">
        <f>IFERROR(SUM('1.20 Wine share of exp'!H11*'1.20 Wine share of exp'!$B11,'1.30 Beer share of exp'!H11*'1.30 Beer share of exp'!$B11,'1.37 Spirits share of exp'!H11*'1.37 Spirits share of exp'!$B11)/((SQRT(POWER('1.20 Wine share of exp'!H11,2)+POWER('1.30 Beer share of exp'!H11,2)+POWER('1.37 Spirits share of exp'!H11,2)))*(SQRT(POWER('1.20 Wine share of exp'!$B11,2)+POWER('1.30 Beer share of exp'!$B11,2)+POWER('1.37 Spirits share of exp'!$B11,2)))),"")</f>
        <v>0.86370898026771969</v>
      </c>
      <c r="I11" s="84">
        <f>IFERROR(SUM('1.20 Wine share of exp'!I11*'1.20 Wine share of exp'!$B11,'1.30 Beer share of exp'!I11*'1.30 Beer share of exp'!$B11,'1.37 Spirits share of exp'!I11*'1.37 Spirits share of exp'!$B11)/((SQRT(POWER('1.20 Wine share of exp'!I11,2)+POWER('1.30 Beer share of exp'!I11,2)+POWER('1.37 Spirits share of exp'!I11,2)))*(SQRT(POWER('1.20 Wine share of exp'!$B11,2)+POWER('1.30 Beer share of exp'!$B11,2)+POWER('1.37 Spirits share of exp'!$B11,2)))),"")</f>
        <v>0.98854282684228356</v>
      </c>
      <c r="J11" s="84">
        <f>IFERROR(SUM('1.20 Wine share of exp'!J11*'1.20 Wine share of exp'!$B11,'1.30 Beer share of exp'!J11*'1.30 Beer share of exp'!$B11,'1.37 Spirits share of exp'!J11*'1.37 Spirits share of exp'!$B11)/((SQRT(POWER('1.20 Wine share of exp'!J11,2)+POWER('1.30 Beer share of exp'!J11,2)+POWER('1.37 Spirits share of exp'!J11,2)))*(SQRT(POWER('1.20 Wine share of exp'!$B11,2)+POWER('1.30 Beer share of exp'!$B11,2)+POWER('1.37 Spirits share of exp'!$B11,2)))),"")</f>
        <v>0.99611981879144318</v>
      </c>
      <c r="K11" s="84">
        <f>IFERROR(SUM('1.20 Wine share of exp'!K11*'1.20 Wine share of exp'!$B11,'1.30 Beer share of exp'!K11*'1.30 Beer share of exp'!$B11,'1.37 Spirits share of exp'!K11*'1.37 Spirits share of exp'!$B11)/((SQRT(POWER('1.20 Wine share of exp'!K11,2)+POWER('1.30 Beer share of exp'!K11,2)+POWER('1.37 Spirits share of exp'!K11,2)))*(SQRT(POWER('1.20 Wine share of exp'!$B11,2)+POWER('1.30 Beer share of exp'!$B11,2)+POWER('1.37 Spirits share of exp'!$B11,2)))),"")</f>
        <v>0.95086269916665178</v>
      </c>
      <c r="L11" s="84" t="str">
        <f>IFERROR(SUM('1.20 Wine share of exp'!L11*'1.20 Wine share of exp'!$B11,'1.30 Beer share of exp'!L11*'1.30 Beer share of exp'!$B11,'1.37 Spirits share of exp'!L11*'1.37 Spirits share of exp'!$B11)/((SQRT(POWER('1.20 Wine share of exp'!L11,2)+POWER('1.30 Beer share of exp'!L11,2)+POWER('1.37 Spirits share of exp'!L11,2)))*(SQRT(POWER('1.20 Wine share of exp'!$B11,2)+POWER('1.30 Beer share of exp'!$B11,2)+POWER('1.37 Spirits share of exp'!$B11,2)))),"")</f>
        <v/>
      </c>
      <c r="M11" s="84">
        <f>IFERROR(SUM('1.20 Wine share of exp'!M11*'1.20 Wine share of exp'!$B11,'1.30 Beer share of exp'!M11*'1.30 Beer share of exp'!$B11,'1.37 Spirits share of exp'!M11*'1.37 Spirits share of exp'!$B11)/((SQRT(POWER('1.20 Wine share of exp'!M11,2)+POWER('1.30 Beer share of exp'!M11,2)+POWER('1.37 Spirits share of exp'!M11,2)))*(SQRT(POWER('1.20 Wine share of exp'!$B11,2)+POWER('1.30 Beer share of exp'!$B11,2)+POWER('1.37 Spirits share of exp'!$B11,2)))),"")</f>
        <v>0.932149341141429</v>
      </c>
      <c r="N11" s="84">
        <f>IFERROR(SUM('1.20 Wine share of exp'!N11*'1.20 Wine share of exp'!$B11,'1.30 Beer share of exp'!N11*'1.30 Beer share of exp'!$B11,'1.37 Spirits share of exp'!N11*'1.37 Spirits share of exp'!$B11)/((SQRT(POWER('1.20 Wine share of exp'!N11,2)+POWER('1.30 Beer share of exp'!N11,2)+POWER('1.37 Spirits share of exp'!N11,2)))*(SQRT(POWER('1.20 Wine share of exp'!$B11,2)+POWER('1.30 Beer share of exp'!$B11,2)+POWER('1.37 Spirits share of exp'!$B11,2)))),"")</f>
        <v>0.9639450085672675</v>
      </c>
      <c r="O11" s="84">
        <f>IFERROR(SUM('1.20 Wine share of exp'!O11*'1.20 Wine share of exp'!$B11,'1.30 Beer share of exp'!O11*'1.30 Beer share of exp'!$B11,'1.37 Spirits share of exp'!O11*'1.37 Spirits share of exp'!$B11)/((SQRT(POWER('1.20 Wine share of exp'!O11,2)+POWER('1.30 Beer share of exp'!O11,2)+POWER('1.37 Spirits share of exp'!O11,2)))*(SQRT(POWER('1.20 Wine share of exp'!$B11,2)+POWER('1.30 Beer share of exp'!$B11,2)+POWER('1.37 Spirits share of exp'!$B11,2)))),"")</f>
        <v>0.96529935415652324</v>
      </c>
      <c r="P11" s="84">
        <f>IFERROR(SUM('1.20 Wine share of exp'!P11*'1.20 Wine share of exp'!$B11,'1.30 Beer share of exp'!P11*'1.30 Beer share of exp'!$B11,'1.37 Spirits share of exp'!P11*'1.37 Spirits share of exp'!$B11)/((SQRT(POWER('1.20 Wine share of exp'!P11,2)+POWER('1.30 Beer share of exp'!P11,2)+POWER('1.37 Spirits share of exp'!P11,2)))*(SQRT(POWER('1.20 Wine share of exp'!$B11,2)+POWER('1.30 Beer share of exp'!$B11,2)+POWER('1.37 Spirits share of exp'!$B11,2)))),"")</f>
        <v>0.95219213008150616</v>
      </c>
      <c r="Q11" s="84">
        <f>IFERROR(SUM('1.20 Wine share of exp'!Q11*'1.20 Wine share of exp'!$B11,'1.30 Beer share of exp'!Q11*'1.30 Beer share of exp'!$B11,'1.37 Spirits share of exp'!Q11*'1.37 Spirits share of exp'!$B11)/((SQRT(POWER('1.20 Wine share of exp'!Q11,2)+POWER('1.30 Beer share of exp'!Q11,2)+POWER('1.37 Spirits share of exp'!Q11,2)))*(SQRT(POWER('1.20 Wine share of exp'!$B11,2)+POWER('1.30 Beer share of exp'!$B11,2)+POWER('1.37 Spirits share of exp'!$B11,2)))),"")</f>
        <v>0.94659123045478022</v>
      </c>
      <c r="R11" s="84">
        <f>IFERROR(SUM('1.20 Wine share of exp'!R11*'1.20 Wine share of exp'!$B11,'1.30 Beer share of exp'!R11*'1.30 Beer share of exp'!$B11,'1.37 Spirits share of exp'!R11*'1.37 Spirits share of exp'!$B11)/((SQRT(POWER('1.20 Wine share of exp'!R11,2)+POWER('1.30 Beer share of exp'!R11,2)+POWER('1.37 Spirits share of exp'!R11,2)))*(SQRT(POWER('1.20 Wine share of exp'!$B11,2)+POWER('1.30 Beer share of exp'!$B11,2)+POWER('1.37 Spirits share of exp'!$B11,2)))),"")</f>
        <v>0.69496262354550198</v>
      </c>
      <c r="S11" s="84">
        <f>IFERROR(SUM('1.20 Wine share of exp'!S11*'1.20 Wine share of exp'!$B11,'1.30 Beer share of exp'!S11*'1.30 Beer share of exp'!$B11,'1.37 Spirits share of exp'!S11*'1.37 Spirits share of exp'!$B11)/((SQRT(POWER('1.20 Wine share of exp'!S11,2)+POWER('1.30 Beer share of exp'!S11,2)+POWER('1.37 Spirits share of exp'!S11,2)))*(SQRT(POWER('1.20 Wine share of exp'!$B11,2)+POWER('1.30 Beer share of exp'!$B11,2)+POWER('1.37 Spirits share of exp'!$B11,2)))),"")</f>
        <v>0.81947204805022766</v>
      </c>
      <c r="T11" s="84">
        <f>IFERROR(SUM('1.20 Wine share of exp'!T11*'1.20 Wine share of exp'!$B11,'1.30 Beer share of exp'!T11*'1.30 Beer share of exp'!$B11,'1.37 Spirits share of exp'!T11*'1.37 Spirits share of exp'!$B11)/((SQRT(POWER('1.20 Wine share of exp'!T11,2)+POWER('1.30 Beer share of exp'!T11,2)+POWER('1.37 Spirits share of exp'!T11,2)))*(SQRT(POWER('1.20 Wine share of exp'!$B11,2)+POWER('1.30 Beer share of exp'!$B11,2)+POWER('1.37 Spirits share of exp'!$B11,2)))),"")</f>
        <v>0.95134711139581718</v>
      </c>
      <c r="U11" s="84">
        <f>IFERROR(SUM('1.20 Wine share of exp'!U11*'1.20 Wine share of exp'!$B11,'1.30 Beer share of exp'!U11*'1.30 Beer share of exp'!$B11,'1.37 Spirits share of exp'!U11*'1.37 Spirits share of exp'!$B11)/((SQRT(POWER('1.20 Wine share of exp'!U11,2)+POWER('1.30 Beer share of exp'!U11,2)+POWER('1.37 Spirits share of exp'!U11,2)))*(SQRT(POWER('1.20 Wine share of exp'!$B11,2)+POWER('1.30 Beer share of exp'!$B11,2)+POWER('1.37 Spirits share of exp'!$B11,2)))),"")</f>
        <v>0.94807562896156783</v>
      </c>
      <c r="V11" s="84">
        <f>IFERROR(SUM('1.20 Wine share of exp'!V11*'1.20 Wine share of exp'!$B11,'1.30 Beer share of exp'!V11*'1.30 Beer share of exp'!$B11,'1.37 Spirits share of exp'!V11*'1.37 Spirits share of exp'!$B11)/((SQRT(POWER('1.20 Wine share of exp'!V11,2)+POWER('1.30 Beer share of exp'!V11,2)+POWER('1.37 Spirits share of exp'!V11,2)))*(SQRT(POWER('1.20 Wine share of exp'!$B11,2)+POWER('1.30 Beer share of exp'!$B11,2)+POWER('1.37 Spirits share of exp'!$B11,2)))),"")</f>
        <v>0.95813829548718621</v>
      </c>
      <c r="W11" s="84">
        <f>IFERROR(SUM('1.20 Wine share of exp'!W11*'1.20 Wine share of exp'!$B11,'1.30 Beer share of exp'!W11*'1.30 Beer share of exp'!$B11,'1.37 Spirits share of exp'!W11*'1.37 Spirits share of exp'!$B11)/((SQRT(POWER('1.20 Wine share of exp'!W11,2)+POWER('1.30 Beer share of exp'!W11,2)+POWER('1.37 Spirits share of exp'!W11,2)))*(SQRT(POWER('1.20 Wine share of exp'!$B11,2)+POWER('1.30 Beer share of exp'!$B11,2)+POWER('1.37 Spirits share of exp'!$B11,2)))),"")</f>
        <v>0.99897351682650526</v>
      </c>
      <c r="X11" s="84">
        <f>IFERROR(SUM('1.20 Wine share of exp'!X11*'1.20 Wine share of exp'!$B11,'1.30 Beer share of exp'!X11*'1.30 Beer share of exp'!$B11,'1.37 Spirits share of exp'!X11*'1.37 Spirits share of exp'!$B11)/((SQRT(POWER('1.20 Wine share of exp'!X11,2)+POWER('1.30 Beer share of exp'!X11,2)+POWER('1.37 Spirits share of exp'!X11,2)))*(SQRT(POWER('1.20 Wine share of exp'!$B11,2)+POWER('1.30 Beer share of exp'!$B11,2)+POWER('1.37 Spirits share of exp'!$B11,2)))),"")</f>
        <v>0.93027555809777096</v>
      </c>
      <c r="Y11" s="84">
        <f>IFERROR(SUM('1.20 Wine share of exp'!Y11*'1.20 Wine share of exp'!$B11,'1.30 Beer share of exp'!Y11*'1.30 Beer share of exp'!$B11,'1.37 Spirits share of exp'!Y11*'1.37 Spirits share of exp'!$B11)/((SQRT(POWER('1.20 Wine share of exp'!Y11,2)+POWER('1.30 Beer share of exp'!Y11,2)+POWER('1.37 Spirits share of exp'!Y11,2)))*(SQRT(POWER('1.20 Wine share of exp'!$B11,2)+POWER('1.30 Beer share of exp'!$B11,2)+POWER('1.37 Spirits share of exp'!$B11,2)))),"")</f>
        <v>0.91729087276886623</v>
      </c>
      <c r="Z11" s="84">
        <f>IFERROR(SUM('1.20 Wine share of exp'!Z11*'1.20 Wine share of exp'!$B11,'1.30 Beer share of exp'!Z11*'1.30 Beer share of exp'!$B11,'1.37 Spirits share of exp'!Z11*'1.37 Spirits share of exp'!$B11)/((SQRT(POWER('1.20 Wine share of exp'!Z11,2)+POWER('1.30 Beer share of exp'!Z11,2)+POWER('1.37 Spirits share of exp'!Z11,2)))*(SQRT(POWER('1.20 Wine share of exp'!$B11,2)+POWER('1.30 Beer share of exp'!$B11,2)+POWER('1.37 Spirits share of exp'!$B11,2)))),"")</f>
        <v>0.99771444294302447</v>
      </c>
      <c r="AA11" s="84">
        <f>IFERROR(SUM('1.20 Wine share of exp'!AA11*'1.20 Wine share of exp'!$B11,'1.30 Beer share of exp'!AA11*'1.30 Beer share of exp'!$B11,'1.37 Spirits share of exp'!AA11*'1.37 Spirits share of exp'!$B11)/((SQRT(POWER('1.20 Wine share of exp'!AA11,2)+POWER('1.30 Beer share of exp'!AA11,2)+POWER('1.37 Spirits share of exp'!AA11,2)))*(SQRT(POWER('1.20 Wine share of exp'!$B11,2)+POWER('1.30 Beer share of exp'!$B11,2)+POWER('1.37 Spirits share of exp'!$B11,2)))),"")</f>
        <v>0.90223708834852667</v>
      </c>
      <c r="AB11" s="84">
        <f>IFERROR(SUM('1.20 Wine share of exp'!AB11*'1.20 Wine share of exp'!$B11,'1.30 Beer share of exp'!AB11*'1.30 Beer share of exp'!$B11,'1.37 Spirits share of exp'!AB11*'1.37 Spirits share of exp'!$B11)/((SQRT(POWER('1.20 Wine share of exp'!AB11,2)+POWER('1.30 Beer share of exp'!AB11,2)+POWER('1.37 Spirits share of exp'!AB11,2)))*(SQRT(POWER('1.20 Wine share of exp'!$B11,2)+POWER('1.30 Beer share of exp'!$B11,2)+POWER('1.37 Spirits share of exp'!$B11,2)))),"")</f>
        <v>0.98292641401698355</v>
      </c>
      <c r="AC11" s="84">
        <f>IFERROR(SUM('1.20 Wine share of exp'!AC11*'1.20 Wine share of exp'!$B11,'1.30 Beer share of exp'!AC11*'1.30 Beer share of exp'!$B11,'1.37 Spirits share of exp'!AC11*'1.37 Spirits share of exp'!$B11)/((SQRT(POWER('1.20 Wine share of exp'!AC11,2)+POWER('1.30 Beer share of exp'!AC11,2)+POWER('1.37 Spirits share of exp'!AC11,2)))*(SQRT(POWER('1.20 Wine share of exp'!$B11,2)+POWER('1.30 Beer share of exp'!$B11,2)+POWER('1.37 Spirits share of exp'!$B11,2)))),"")</f>
        <v>0.89032828297518474</v>
      </c>
      <c r="AD11" s="84">
        <f>IFERROR(SUM('1.20 Wine share of exp'!AD11*'1.20 Wine share of exp'!$B11,'1.30 Beer share of exp'!AD11*'1.30 Beer share of exp'!$B11,'1.37 Spirits share of exp'!AD11*'1.37 Spirits share of exp'!$B11)/((SQRT(POWER('1.20 Wine share of exp'!AD11,2)+POWER('1.30 Beer share of exp'!AD11,2)+POWER('1.37 Spirits share of exp'!AD11,2)))*(SQRT(POWER('1.20 Wine share of exp'!$B11,2)+POWER('1.30 Beer share of exp'!$B11,2)+POWER('1.37 Spirits share of exp'!$B11,2)))),"")</f>
        <v>0.7803604791958848</v>
      </c>
      <c r="AE11" s="84">
        <f>IFERROR(SUM('1.20 Wine share of exp'!AE11*'1.20 Wine share of exp'!$B11,'1.30 Beer share of exp'!AE11*'1.30 Beer share of exp'!$B11,'1.37 Spirits share of exp'!AE11*'1.37 Spirits share of exp'!$B11)/((SQRT(POWER('1.20 Wine share of exp'!AE11,2)+POWER('1.30 Beer share of exp'!AE11,2)+POWER('1.37 Spirits share of exp'!AE11,2)))*(SQRT(POWER('1.20 Wine share of exp'!$B11,2)+POWER('1.30 Beer share of exp'!$B11,2)+POWER('1.37 Spirits share of exp'!$B11,2)))),"")</f>
        <v>0.97332130005776363</v>
      </c>
      <c r="AF11" s="84">
        <f>IFERROR(SUM('1.20 Wine share of exp'!AF11*'1.20 Wine share of exp'!$B11,'1.30 Beer share of exp'!AF11*'1.30 Beer share of exp'!$B11,'1.37 Spirits share of exp'!AF11*'1.37 Spirits share of exp'!$B11)/((SQRT(POWER('1.20 Wine share of exp'!AF11,2)+POWER('1.30 Beer share of exp'!AF11,2)+POWER('1.37 Spirits share of exp'!AF11,2)))*(SQRT(POWER('1.20 Wine share of exp'!$B11,2)+POWER('1.30 Beer share of exp'!$B11,2)+POWER('1.37 Spirits share of exp'!$B11,2)))),"")</f>
        <v>0.87596250272375942</v>
      </c>
      <c r="AG11" s="84">
        <f>IFERROR(SUM('1.20 Wine share of exp'!AG11*'1.20 Wine share of exp'!$B11,'1.30 Beer share of exp'!AG11*'1.30 Beer share of exp'!$B11,'1.37 Spirits share of exp'!AG11*'1.37 Spirits share of exp'!$B11)/((SQRT(POWER('1.20 Wine share of exp'!AG11,2)+POWER('1.30 Beer share of exp'!AG11,2)+POWER('1.37 Spirits share of exp'!AG11,2)))*(SQRT(POWER('1.20 Wine share of exp'!$B11,2)+POWER('1.30 Beer share of exp'!$B11,2)+POWER('1.37 Spirits share of exp'!$B11,2)))),"")</f>
        <v>0.98596038091553806</v>
      </c>
      <c r="AH11" s="84">
        <f>IFERROR(SUM('1.20 Wine share of exp'!AH11*'1.20 Wine share of exp'!$B11,'1.30 Beer share of exp'!AH11*'1.30 Beer share of exp'!$B11,'1.37 Spirits share of exp'!AH11*'1.37 Spirits share of exp'!$B11)/((SQRT(POWER('1.20 Wine share of exp'!AH11,2)+POWER('1.30 Beer share of exp'!AH11,2)+POWER('1.37 Spirits share of exp'!AH11,2)))*(SQRT(POWER('1.20 Wine share of exp'!$B11,2)+POWER('1.30 Beer share of exp'!$B11,2)+POWER('1.37 Spirits share of exp'!$B11,2)))),"")</f>
        <v>0.679262689050664</v>
      </c>
      <c r="AI11" s="84">
        <f>IFERROR(SUM('1.20 Wine share of exp'!AI11*'1.20 Wine share of exp'!$B11,'1.30 Beer share of exp'!AI11*'1.30 Beer share of exp'!$B11,'1.37 Spirits share of exp'!AI11*'1.37 Spirits share of exp'!$B11)/((SQRT(POWER('1.20 Wine share of exp'!AI11,2)+POWER('1.30 Beer share of exp'!AI11,2)+POWER('1.37 Spirits share of exp'!AI11,2)))*(SQRT(POWER('1.20 Wine share of exp'!$B11,2)+POWER('1.30 Beer share of exp'!$B11,2)+POWER('1.37 Spirits share of exp'!$B11,2)))),"")</f>
        <v>0.9623736290663335</v>
      </c>
      <c r="AJ11" s="84">
        <f>IFERROR(SUM('1.20 Wine share of exp'!AJ11*'1.20 Wine share of exp'!$B11,'1.30 Beer share of exp'!AJ11*'1.30 Beer share of exp'!$B11,'1.37 Spirits share of exp'!AJ11*'1.37 Spirits share of exp'!$B11)/((SQRT(POWER('1.20 Wine share of exp'!AJ11,2)+POWER('1.30 Beer share of exp'!AJ11,2)+POWER('1.37 Spirits share of exp'!AJ11,2)))*(SQRT(POWER('1.20 Wine share of exp'!$B11,2)+POWER('1.30 Beer share of exp'!$B11,2)+POWER('1.37 Spirits share of exp'!$B11,2)))),"")</f>
        <v>0.96945049272001371</v>
      </c>
      <c r="AK11" s="84">
        <f>IFERROR(SUM('1.20 Wine share of exp'!AK11*'1.20 Wine share of exp'!$B11,'1.30 Beer share of exp'!AK11*'1.30 Beer share of exp'!$B11,'1.37 Spirits share of exp'!AK11*'1.37 Spirits share of exp'!$B11)/((SQRT(POWER('1.20 Wine share of exp'!AK11,2)+POWER('1.30 Beer share of exp'!AK11,2)+POWER('1.37 Spirits share of exp'!AK11,2)))*(SQRT(POWER('1.20 Wine share of exp'!$B11,2)+POWER('1.30 Beer share of exp'!$B11,2)+POWER('1.37 Spirits share of exp'!$B11,2)))),"")</f>
        <v>0.99444718644798658</v>
      </c>
      <c r="AL11" s="84">
        <f>IFERROR(SUM('1.20 Wine share of exp'!AL11*'1.20 Wine share of exp'!$B11,'1.30 Beer share of exp'!AL11*'1.30 Beer share of exp'!$B11,'1.37 Spirits share of exp'!AL11*'1.37 Spirits share of exp'!$B11)/((SQRT(POWER('1.20 Wine share of exp'!AL11,2)+POWER('1.30 Beer share of exp'!AL11,2)+POWER('1.37 Spirits share of exp'!AL11,2)))*(SQRT(POWER('1.20 Wine share of exp'!$B11,2)+POWER('1.30 Beer share of exp'!$B11,2)+POWER('1.37 Spirits share of exp'!$B11,2)))),"")</f>
        <v>0.97988274898738437</v>
      </c>
      <c r="AM11" s="84">
        <f>IFERROR(SUM('1.20 Wine share of exp'!AM11*'1.20 Wine share of exp'!$B11,'1.30 Beer share of exp'!AM11*'1.30 Beer share of exp'!$B11,'1.37 Spirits share of exp'!AM11*'1.37 Spirits share of exp'!$B11)/((SQRT(POWER('1.20 Wine share of exp'!AM11,2)+POWER('1.30 Beer share of exp'!AM11,2)+POWER('1.37 Spirits share of exp'!AM11,2)))*(SQRT(POWER('1.20 Wine share of exp'!$B11,2)+POWER('1.30 Beer share of exp'!$B11,2)+POWER('1.37 Spirits share of exp'!$B11,2)))),"")</f>
        <v>0.97654723166322499</v>
      </c>
      <c r="AN11" s="84">
        <f>IFERROR(SUM('1.20 Wine share of exp'!AN11*'1.20 Wine share of exp'!$B11,'1.30 Beer share of exp'!AN11*'1.30 Beer share of exp'!$B11,'1.37 Spirits share of exp'!AN11*'1.37 Spirits share of exp'!$B11)/((SQRT(POWER('1.20 Wine share of exp'!AN11,2)+POWER('1.30 Beer share of exp'!AN11,2)+POWER('1.37 Spirits share of exp'!AN11,2)))*(SQRT(POWER('1.20 Wine share of exp'!$B11,2)+POWER('1.30 Beer share of exp'!$B11,2)+POWER('1.37 Spirits share of exp'!$B11,2)))),"")</f>
        <v>0.74609835413431425</v>
      </c>
      <c r="AO11" s="84">
        <f>IFERROR(SUM('1.20 Wine share of exp'!AO11*'1.20 Wine share of exp'!$B11,'1.30 Beer share of exp'!AO11*'1.30 Beer share of exp'!$B11,'1.37 Spirits share of exp'!AO11*'1.37 Spirits share of exp'!$B11)/((SQRT(POWER('1.20 Wine share of exp'!AO11,2)+POWER('1.30 Beer share of exp'!AO11,2)+POWER('1.37 Spirits share of exp'!AO11,2)))*(SQRT(POWER('1.20 Wine share of exp'!$B11,2)+POWER('1.30 Beer share of exp'!$B11,2)+POWER('1.37 Spirits share of exp'!$B11,2)))),"")</f>
        <v>0.99898186158866731</v>
      </c>
      <c r="AP11" s="84">
        <f>IFERROR(SUM('1.20 Wine share of exp'!AP11*'1.20 Wine share of exp'!$B11,'1.30 Beer share of exp'!AP11*'1.30 Beer share of exp'!$B11,'1.37 Spirits share of exp'!AP11*'1.37 Spirits share of exp'!$B11)/((SQRT(POWER('1.20 Wine share of exp'!AP11,2)+POWER('1.30 Beer share of exp'!AP11,2)+POWER('1.37 Spirits share of exp'!AP11,2)))*(SQRT(POWER('1.20 Wine share of exp'!$B11,2)+POWER('1.30 Beer share of exp'!$B11,2)+POWER('1.37 Spirits share of exp'!$B11,2)))),"")</f>
        <v>0.94092761158212135</v>
      </c>
      <c r="AQ11" s="84">
        <f>IFERROR(SUM('1.20 Wine share of exp'!AQ11*'1.20 Wine share of exp'!$B11,'1.30 Beer share of exp'!AQ11*'1.30 Beer share of exp'!$B11,'1.37 Spirits share of exp'!AQ11*'1.37 Spirits share of exp'!$B11)/((SQRT(POWER('1.20 Wine share of exp'!AQ11,2)+POWER('1.30 Beer share of exp'!AQ11,2)+POWER('1.37 Spirits share of exp'!AQ11,2)))*(SQRT(POWER('1.20 Wine share of exp'!$B11,2)+POWER('1.30 Beer share of exp'!$B11,2)+POWER('1.37 Spirits share of exp'!$B11,2)))),"")</f>
        <v>0.92768737711251636</v>
      </c>
      <c r="AR11" s="84">
        <f>IFERROR(SUM('1.20 Wine share of exp'!AR11*'1.20 Wine share of exp'!$B11,'1.30 Beer share of exp'!AR11*'1.30 Beer share of exp'!$B11,'1.37 Spirits share of exp'!AR11*'1.37 Spirits share of exp'!$B11)/((SQRT(POWER('1.20 Wine share of exp'!AR11,2)+POWER('1.30 Beer share of exp'!AR11,2)+POWER('1.37 Spirits share of exp'!AR11,2)))*(SQRT(POWER('1.20 Wine share of exp'!$B11,2)+POWER('1.30 Beer share of exp'!$B11,2)+POWER('1.37 Spirits share of exp'!$B11,2)))),"")</f>
        <v>0.82823518683432662</v>
      </c>
      <c r="AS11" s="84">
        <f>IFERROR(SUM('1.20 Wine share of exp'!AS11*'1.20 Wine share of exp'!$B11,'1.30 Beer share of exp'!AS11*'1.30 Beer share of exp'!$B11,'1.37 Spirits share of exp'!AS11*'1.37 Spirits share of exp'!$B11)/((SQRT(POWER('1.20 Wine share of exp'!AS11,2)+POWER('1.30 Beer share of exp'!AS11,2)+POWER('1.37 Spirits share of exp'!AS11,2)))*(SQRT(POWER('1.20 Wine share of exp'!$B11,2)+POWER('1.30 Beer share of exp'!$B11,2)+POWER('1.37 Spirits share of exp'!$B11,2)))),"")</f>
        <v>0.93780122432068902</v>
      </c>
      <c r="AT11" s="84">
        <f>IFERROR(SUM('1.20 Wine share of exp'!AT11*'1.20 Wine share of exp'!$B11,'1.30 Beer share of exp'!AT11*'1.30 Beer share of exp'!$B11,'1.37 Spirits share of exp'!AT11*'1.37 Spirits share of exp'!$B11)/((SQRT(POWER('1.20 Wine share of exp'!AT11,2)+POWER('1.30 Beer share of exp'!AT11,2)+POWER('1.37 Spirits share of exp'!AT11,2)))*(SQRT(POWER('1.20 Wine share of exp'!$B11,2)+POWER('1.30 Beer share of exp'!$B11,2)+POWER('1.37 Spirits share of exp'!$B11,2)))),"")</f>
        <v>0.99954279232645837</v>
      </c>
      <c r="AU11" s="84">
        <f>IFERROR(SUM('1.20 Wine share of exp'!AU11*'1.20 Wine share of exp'!$B11,'1.30 Beer share of exp'!AU11*'1.30 Beer share of exp'!$B11,'1.37 Spirits share of exp'!AU11*'1.37 Spirits share of exp'!$B11)/((SQRT(POWER('1.20 Wine share of exp'!AU11,2)+POWER('1.30 Beer share of exp'!AU11,2)+POWER('1.37 Spirits share of exp'!AU11,2)))*(SQRT(POWER('1.20 Wine share of exp'!$B11,2)+POWER('1.30 Beer share of exp'!$B11,2)+POWER('1.37 Spirits share of exp'!$B11,2)))),"")</f>
        <v>0.91488014720544253</v>
      </c>
      <c r="AV11" s="84">
        <f>IFERROR(SUM('1.20 Wine share of exp'!AV11*'1.20 Wine share of exp'!$B11,'1.30 Beer share of exp'!AV11*'1.30 Beer share of exp'!$B11,'1.37 Spirits share of exp'!AV11*'1.37 Spirits share of exp'!$B11)/((SQRT(POWER('1.20 Wine share of exp'!AV11,2)+POWER('1.30 Beer share of exp'!AV11,2)+POWER('1.37 Spirits share of exp'!AV11,2)))*(SQRT(POWER('1.20 Wine share of exp'!$B11,2)+POWER('1.30 Beer share of exp'!$B11,2)+POWER('1.37 Spirits share of exp'!$B11,2)))),"")</f>
        <v>0.93512454222701324</v>
      </c>
      <c r="AW11" s="84">
        <f>IFERROR(SUM('1.20 Wine share of exp'!AW11*'1.20 Wine share of exp'!$B11,'1.30 Beer share of exp'!AW11*'1.30 Beer share of exp'!$B11,'1.37 Spirits share of exp'!AW11*'1.37 Spirits share of exp'!$B11)/((SQRT(POWER('1.20 Wine share of exp'!AW11,2)+POWER('1.30 Beer share of exp'!AW11,2)+POWER('1.37 Spirits share of exp'!AW11,2)))*(SQRT(POWER('1.20 Wine share of exp'!$B11,2)+POWER('1.30 Beer share of exp'!$B11,2)+POWER('1.37 Spirits share of exp'!$B11,2)))),"")</f>
        <v>0.91698876377373395</v>
      </c>
      <c r="AX11" s="84">
        <f>IFERROR(SUM('1.20 Wine share of exp'!AX11*'1.20 Wine share of exp'!$B11,'1.30 Beer share of exp'!AX11*'1.30 Beer share of exp'!$B11,'1.37 Spirits share of exp'!AX11*'1.37 Spirits share of exp'!$B11)/((SQRT(POWER('1.20 Wine share of exp'!AX11,2)+POWER('1.30 Beer share of exp'!AX11,2)+POWER('1.37 Spirits share of exp'!AX11,2)))*(SQRT(POWER('1.20 Wine share of exp'!$B11,2)+POWER('1.30 Beer share of exp'!$B11,2)+POWER('1.37 Spirits share of exp'!$B11,2)))),"")</f>
        <v>0.92195374367983407</v>
      </c>
      <c r="AY11" s="84">
        <f>IFERROR(SUM('1.20 Wine share of exp'!AY11*'1.20 Wine share of exp'!$B11,'1.30 Beer share of exp'!AY11*'1.30 Beer share of exp'!$B11,'1.37 Spirits share of exp'!AY11*'1.37 Spirits share of exp'!$B11)/((SQRT(POWER('1.20 Wine share of exp'!AY11,2)+POWER('1.30 Beer share of exp'!AY11,2)+POWER('1.37 Spirits share of exp'!AY11,2)))*(SQRT(POWER('1.20 Wine share of exp'!$B11,2)+POWER('1.30 Beer share of exp'!$B11,2)+POWER('1.37 Spirits share of exp'!$B11,2)))),"")</f>
        <v>0.94380221554947397</v>
      </c>
      <c r="AZ11" s="84">
        <f>IFERROR(SUM('1.20 Wine share of exp'!AZ11*'1.20 Wine share of exp'!$B11,'1.30 Beer share of exp'!AZ11*'1.30 Beer share of exp'!$B11,'1.37 Spirits share of exp'!AZ11*'1.37 Spirits share of exp'!$B11)/((SQRT(POWER('1.20 Wine share of exp'!AZ11,2)+POWER('1.30 Beer share of exp'!AZ11,2)+POWER('1.37 Spirits share of exp'!AZ11,2)))*(SQRT(POWER('1.20 Wine share of exp'!$B11,2)+POWER('1.30 Beer share of exp'!$B11,2)+POWER('1.37 Spirits share of exp'!$B11,2)))),"")</f>
        <v>0.9025069590110989</v>
      </c>
      <c r="BA11" s="84">
        <f>IFERROR(SUM('1.20 Wine share of exp'!BA11*'1.20 Wine share of exp'!$B11,'1.30 Beer share of exp'!BA11*'1.30 Beer share of exp'!$B11,'1.37 Spirits share of exp'!BA11*'1.37 Spirits share of exp'!$B11)/((SQRT(POWER('1.20 Wine share of exp'!BA11,2)+POWER('1.30 Beer share of exp'!BA11,2)+POWER('1.37 Spirits share of exp'!BA11,2)))*(SQRT(POWER('1.20 Wine share of exp'!$B11,2)+POWER('1.30 Beer share of exp'!$B11,2)+POWER('1.37 Spirits share of exp'!$B11,2)))),"")</f>
        <v>0.83428832335054959</v>
      </c>
      <c r="BB11" s="84">
        <f>IFERROR(SUM('1.20 Wine share of exp'!BB11*'1.20 Wine share of exp'!$B11,'1.30 Beer share of exp'!BB11*'1.30 Beer share of exp'!$B11,'1.37 Spirits share of exp'!BB11*'1.37 Spirits share of exp'!$B11)/((SQRT(POWER('1.20 Wine share of exp'!BB11,2)+POWER('1.30 Beer share of exp'!BB11,2)+POWER('1.37 Spirits share of exp'!BB11,2)))*(SQRT(POWER('1.20 Wine share of exp'!$B11,2)+POWER('1.30 Beer share of exp'!$B11,2)+POWER('1.37 Spirits share of exp'!$B11,2)))),"")</f>
        <v>0.8140076561008347</v>
      </c>
      <c r="BC11" s="84">
        <f>IFERROR(SUM('1.20 Wine share of exp'!BC11*'1.20 Wine share of exp'!$B11,'1.30 Beer share of exp'!BC11*'1.30 Beer share of exp'!$B11,'1.37 Spirits share of exp'!BC11*'1.37 Spirits share of exp'!$B11)/((SQRT(POWER('1.20 Wine share of exp'!BC11,2)+POWER('1.30 Beer share of exp'!BC11,2)+POWER('1.37 Spirits share of exp'!BC11,2)))*(SQRT(POWER('1.20 Wine share of exp'!$B11,2)+POWER('1.30 Beer share of exp'!$B11,2)+POWER('1.37 Spirits share of exp'!$B11,2)))),"")</f>
        <v>0.91213843841148601</v>
      </c>
      <c r="BD11" s="84">
        <f>IFERROR(SUM('1.20 Wine share of exp'!BD11*'1.20 Wine share of exp'!$B11,'1.30 Beer share of exp'!BD11*'1.30 Beer share of exp'!$B11,'1.37 Spirits share of exp'!BD11*'1.37 Spirits share of exp'!$B11)/((SQRT(POWER('1.20 Wine share of exp'!BD11,2)+POWER('1.30 Beer share of exp'!BD11,2)+POWER('1.37 Spirits share of exp'!BD11,2)))*(SQRT(POWER('1.20 Wine share of exp'!$B11,2)+POWER('1.30 Beer share of exp'!$B11,2)+POWER('1.37 Spirits share of exp'!$B11,2)))),"")</f>
        <v>0.96312941963473842</v>
      </c>
      <c r="BE11" s="84">
        <f>IFERROR(SUM('1.20 Wine share of exp'!BE11*'1.20 Wine share of exp'!$B11,'1.30 Beer share of exp'!BE11*'1.30 Beer share of exp'!$B11,'1.37 Spirits share of exp'!BE11*'1.37 Spirits share of exp'!$B11)/((SQRT(POWER('1.20 Wine share of exp'!BE11,2)+POWER('1.30 Beer share of exp'!BE11,2)+POWER('1.37 Spirits share of exp'!BE11,2)))*(SQRT(POWER('1.20 Wine share of exp'!$B11,2)+POWER('1.30 Beer share of exp'!$B11,2)+POWER('1.37 Spirits share of exp'!$B11,2)))),"")</f>
        <v>0.59626850601658965</v>
      </c>
      <c r="BF11" s="84">
        <f>IFERROR(SUM('1.20 Wine share of exp'!BF11*'1.20 Wine share of exp'!$B11,'1.30 Beer share of exp'!BF11*'1.30 Beer share of exp'!$B11,'1.37 Spirits share of exp'!BF11*'1.37 Spirits share of exp'!$B11)/((SQRT(POWER('1.20 Wine share of exp'!BF11,2)+POWER('1.30 Beer share of exp'!BF11,2)+POWER('1.37 Spirits share of exp'!BF11,2)))*(SQRT(POWER('1.20 Wine share of exp'!$B11,2)+POWER('1.30 Beer share of exp'!$B11,2)+POWER('1.37 Spirits share of exp'!$B11,2)))),"")</f>
        <v>0.79357258141181264</v>
      </c>
      <c r="BG11" s="84">
        <f>IFERROR(SUM('1.20 Wine share of exp'!BG11*'1.20 Wine share of exp'!$B11,'1.30 Beer share of exp'!BG11*'1.30 Beer share of exp'!$B11,'1.37 Spirits share of exp'!BG11*'1.37 Spirits share of exp'!$B11)/((SQRT(POWER('1.20 Wine share of exp'!BG11,2)+POWER('1.30 Beer share of exp'!BG11,2)+POWER('1.37 Spirits share of exp'!BG11,2)))*(SQRT(POWER('1.20 Wine share of exp'!$B11,2)+POWER('1.30 Beer share of exp'!$B11,2)+POWER('1.37 Spirits share of exp'!$B11,2)))),"")</f>
        <v>0.98067770893894368</v>
      </c>
      <c r="BH11" s="84" t="str">
        <f>IFERROR(SUM('1.20 Wine share of exp'!BH11*'1.20 Wine share of exp'!$B11,'1.30 Beer share of exp'!BH11*'1.30 Beer share of exp'!$B11,'1.37 Spirits share of exp'!BH11*'1.37 Spirits share of exp'!$B11)/((SQRT(POWER('1.20 Wine share of exp'!BH11,2)+POWER('1.30 Beer share of exp'!BH11,2)+POWER('1.37 Spirits share of exp'!BH11,2)))*(SQRT(POWER('1.20 Wine share of exp'!$B11,2)+POWER('1.30 Beer share of exp'!$B11,2)+POWER('1.37 Spirits share of exp'!$B11,2)))),"")</f>
        <v/>
      </c>
      <c r="BI11" s="84">
        <f>IFERROR(SUM('1.20 Wine share of exp'!BI11*'1.20 Wine share of exp'!$B11,'1.30 Beer share of exp'!BI11*'1.30 Beer share of exp'!$B11,'1.37 Spirits share of exp'!BI11*'1.37 Spirits share of exp'!$B11)/((SQRT(POWER('1.20 Wine share of exp'!BI11,2)+POWER('1.30 Beer share of exp'!BI11,2)+POWER('1.37 Spirits share of exp'!BI11,2)))*(SQRT(POWER('1.20 Wine share of exp'!$B11,2)+POWER('1.30 Beer share of exp'!$B11,2)+POWER('1.37 Spirits share of exp'!$B11,2)))),"")</f>
        <v>0.9923568255913251</v>
      </c>
      <c r="BJ11" s="84">
        <f>IFERROR(SUM('1.20 Wine share of exp'!BJ11*'1.20 Wine share of exp'!$B11,'1.30 Beer share of exp'!BJ11*'1.30 Beer share of exp'!$B11,'1.37 Spirits share of exp'!BJ11*'1.37 Spirits share of exp'!$B11)/((SQRT(POWER('1.20 Wine share of exp'!BJ11,2)+POWER('1.30 Beer share of exp'!BJ11,2)+POWER('1.37 Spirits share of exp'!BJ11,2)))*(SQRT(POWER('1.20 Wine share of exp'!$B11,2)+POWER('1.30 Beer share of exp'!$B11,2)+POWER('1.37 Spirits share of exp'!$B11,2)))),"")</f>
        <v>0.83680612646708319</v>
      </c>
      <c r="BK11" s="84">
        <f>IFERROR(SUM('1.20 Wine share of exp'!BK11*'1.20 Wine share of exp'!$B11,'1.30 Beer share of exp'!BK11*'1.30 Beer share of exp'!$B11,'1.37 Spirits share of exp'!BK11*'1.37 Spirits share of exp'!$B11)/((SQRT(POWER('1.20 Wine share of exp'!BK11,2)+POWER('1.30 Beer share of exp'!BK11,2)+POWER('1.37 Spirits share of exp'!BK11,2)))*(SQRT(POWER('1.20 Wine share of exp'!$B11,2)+POWER('1.30 Beer share of exp'!$B11,2)+POWER('1.37 Spirits share of exp'!$B11,2)))),"")</f>
        <v>0.94885094921437563</v>
      </c>
      <c r="BL11" s="84">
        <f>IFERROR(SUM('1.20 Wine share of exp'!BL11*'1.20 Wine share of exp'!$B11,'1.30 Beer share of exp'!BL11*'1.30 Beer share of exp'!$B11,'1.37 Spirits share of exp'!BL11*'1.37 Spirits share of exp'!$B11)/((SQRT(POWER('1.20 Wine share of exp'!BL11,2)+POWER('1.30 Beer share of exp'!BL11,2)+POWER('1.37 Spirits share of exp'!BL11,2)))*(SQRT(POWER('1.20 Wine share of exp'!$B11,2)+POWER('1.30 Beer share of exp'!$B11,2)+POWER('1.37 Spirits share of exp'!$B11,2)))),"")</f>
        <v>0.86746488397835375</v>
      </c>
      <c r="BM11" s="84" t="str">
        <f>IFERROR(SUM('1.20 Wine share of exp'!BM11*'1.20 Wine share of exp'!$B11,'1.30 Beer share of exp'!BM11*'1.30 Beer share of exp'!$B11,'1.37 Spirits share of exp'!BM11*'1.37 Spirits share of exp'!$B11)/((SQRT(POWER('1.20 Wine share of exp'!BM11,2)+POWER('1.30 Beer share of exp'!BM11,2)+POWER('1.37 Spirits share of exp'!BM11,2)))*(SQRT(POWER('1.20 Wine share of exp'!$B11,2)+POWER('1.30 Beer share of exp'!$B11,2)+POWER('1.37 Spirits share of exp'!$B11,2)))),"")</f>
        <v/>
      </c>
      <c r="BN11" s="84">
        <f>IFERROR(SUM('1.20 Wine share of exp'!BN11*'1.20 Wine share of exp'!$B11,'1.30 Beer share of exp'!BN11*'1.30 Beer share of exp'!$B11,'1.37 Spirits share of exp'!BN11*'1.37 Spirits share of exp'!$B11)/((SQRT(POWER('1.20 Wine share of exp'!BN11,2)+POWER('1.30 Beer share of exp'!BN11,2)+POWER('1.37 Spirits share of exp'!BN11,2)))*(SQRT(POWER('1.20 Wine share of exp'!$B11,2)+POWER('1.30 Beer share of exp'!$B11,2)+POWER('1.37 Spirits share of exp'!$B11,2)))),"")</f>
        <v>0.97679869229501293</v>
      </c>
      <c r="BO11" s="84">
        <f>IFERROR(SUM('1.20 Wine share of exp'!BO11*'1.20 Wine share of exp'!$B11,'1.30 Beer share of exp'!BO11*'1.30 Beer share of exp'!$B11,'1.37 Spirits share of exp'!BO11*'1.37 Spirits share of exp'!$B11)/((SQRT(POWER('1.20 Wine share of exp'!BO11,2)+POWER('1.30 Beer share of exp'!BO11,2)+POWER('1.37 Spirits share of exp'!BO11,2)))*(SQRT(POWER('1.20 Wine share of exp'!$B11,2)+POWER('1.30 Beer share of exp'!$B11,2)+POWER('1.37 Spirits share of exp'!$B11,2)))),"")</f>
        <v>0.94725944117454308</v>
      </c>
      <c r="BP11" s="84">
        <f>IFERROR(SUM('1.20 Wine share of exp'!BP11*'1.20 Wine share of exp'!$B11,'1.30 Beer share of exp'!BP11*'1.30 Beer share of exp'!$B11,'1.37 Spirits share of exp'!BP11*'1.37 Spirits share of exp'!$B11)/((SQRT(POWER('1.20 Wine share of exp'!BP11,2)+POWER('1.30 Beer share of exp'!BP11,2)+POWER('1.37 Spirits share of exp'!BP11,2)))*(SQRT(POWER('1.20 Wine share of exp'!$B11,2)+POWER('1.30 Beer share of exp'!$B11,2)+POWER('1.37 Spirits share of exp'!$B11,2)))),"")</f>
        <v>0.77864442071621931</v>
      </c>
      <c r="BQ11" s="84">
        <f>IFERROR(SUM('1.20 Wine share of exp'!BQ11*'1.20 Wine share of exp'!$B11,'1.30 Beer share of exp'!BQ11*'1.30 Beer share of exp'!$B11,'1.37 Spirits share of exp'!BQ11*'1.37 Spirits share of exp'!$B11)/((SQRT(POWER('1.20 Wine share of exp'!BQ11,2)+POWER('1.30 Beer share of exp'!BQ11,2)+POWER('1.37 Spirits share of exp'!BQ11,2)))*(SQRT(POWER('1.20 Wine share of exp'!$B11,2)+POWER('1.30 Beer share of exp'!$B11,2)+POWER('1.37 Spirits share of exp'!$B11,2)))),"")</f>
        <v>0.99250590324574395</v>
      </c>
      <c r="BR11" s="84">
        <f>IFERROR(SUM('1.20 Wine share of exp'!BR11*'1.20 Wine share of exp'!$B11,'1.30 Beer share of exp'!BR11*'1.30 Beer share of exp'!$B11,'1.37 Spirits share of exp'!BR11*'1.37 Spirits share of exp'!$B11)/((SQRT(POWER('1.20 Wine share of exp'!BR11,2)+POWER('1.30 Beer share of exp'!BR11,2)+POWER('1.37 Spirits share of exp'!BR11,2)))*(SQRT(POWER('1.20 Wine share of exp'!$B11,2)+POWER('1.30 Beer share of exp'!$B11,2)+POWER('1.37 Spirits share of exp'!$B11,2)))),"")</f>
        <v>0.98782574659374445</v>
      </c>
      <c r="BS11" s="84">
        <f>IFERROR(SUM('1.20 Wine share of exp'!BS11*'1.20 Wine share of exp'!$B11,'1.30 Beer share of exp'!BS11*'1.30 Beer share of exp'!$B11,'1.37 Spirits share of exp'!BS11*'1.37 Spirits share of exp'!$B11)/((SQRT(POWER('1.20 Wine share of exp'!BS11,2)+POWER('1.30 Beer share of exp'!BS11,2)+POWER('1.37 Spirits share of exp'!BS11,2)))*(SQRT(POWER('1.20 Wine share of exp'!$B11,2)+POWER('1.30 Beer share of exp'!$B11,2)+POWER('1.37 Spirits share of exp'!$B11,2)))),"")</f>
        <v>0.99187127767845551</v>
      </c>
      <c r="BT11" s="84">
        <f>IFERROR(SUM('1.20 Wine share of exp'!BT11*'1.20 Wine share of exp'!$B11,'1.30 Beer share of exp'!BT11*'1.30 Beer share of exp'!$B11,'1.37 Spirits share of exp'!BT11*'1.37 Spirits share of exp'!$B11)/((SQRT(POWER('1.20 Wine share of exp'!BT11,2)+POWER('1.30 Beer share of exp'!BT11,2)+POWER('1.37 Spirits share of exp'!BT11,2)))*(SQRT(POWER('1.20 Wine share of exp'!$B11,2)+POWER('1.30 Beer share of exp'!$B11,2)+POWER('1.37 Spirits share of exp'!$B11,2)))),"")</f>
        <v>0.96899739933218143</v>
      </c>
      <c r="BU11" s="84">
        <f>IFERROR(SUM('1.20 Wine share of exp'!BU11*'1.20 Wine share of exp'!$B11,'1.30 Beer share of exp'!BU11*'1.30 Beer share of exp'!$B11,'1.37 Spirits share of exp'!BU11*'1.37 Spirits share of exp'!$B11)/((SQRT(POWER('1.20 Wine share of exp'!BU11,2)+POWER('1.30 Beer share of exp'!BU11,2)+POWER('1.37 Spirits share of exp'!BU11,2)))*(SQRT(POWER('1.20 Wine share of exp'!$B11,2)+POWER('1.30 Beer share of exp'!$B11,2)+POWER('1.37 Spirits share of exp'!$B11,2)))),"")</f>
        <v>0.90510590421547132</v>
      </c>
      <c r="BV11" s="84">
        <f>IFERROR(SUM('1.20 Wine share of exp'!BV11*'1.20 Wine share of exp'!$B11,'1.30 Beer share of exp'!BV11*'1.30 Beer share of exp'!$B11,'1.37 Spirits share of exp'!BV11*'1.37 Spirits share of exp'!$B11)/((SQRT(POWER('1.20 Wine share of exp'!BV11,2)+POWER('1.30 Beer share of exp'!BV11,2)+POWER('1.37 Spirits share of exp'!BV11,2)))*(SQRT(POWER('1.20 Wine share of exp'!$B11,2)+POWER('1.30 Beer share of exp'!$B11,2)+POWER('1.37 Spirits share of exp'!$B11,2)))),"")</f>
        <v>0.92023071362195175</v>
      </c>
      <c r="BW11" s="84">
        <f>IFERROR(SUM('1.20 Wine share of exp'!BW11*'1.20 Wine share of exp'!$B11,'1.30 Beer share of exp'!BW11*'1.30 Beer share of exp'!$B11,'1.37 Spirits share of exp'!BW11*'1.37 Spirits share of exp'!$B11)/((SQRT(POWER('1.20 Wine share of exp'!BW11,2)+POWER('1.30 Beer share of exp'!BW11,2)+POWER('1.37 Spirits share of exp'!BW11,2)))*(SQRT(POWER('1.20 Wine share of exp'!$B11,2)+POWER('1.30 Beer share of exp'!$B11,2)+POWER('1.37 Spirits share of exp'!$B11,2)))),"")</f>
        <v>0.84411688610886049</v>
      </c>
      <c r="BX11" s="84">
        <f>IFERROR(SUM('1.20 Wine share of exp'!BX11*'1.20 Wine share of exp'!$B11,'1.30 Beer share of exp'!BX11*'1.30 Beer share of exp'!$B11,'1.37 Spirits share of exp'!BX11*'1.37 Spirits share of exp'!$B11)/((SQRT(POWER('1.20 Wine share of exp'!BX11,2)+POWER('1.30 Beer share of exp'!BX11,2)+POWER('1.37 Spirits share of exp'!BX11,2)))*(SQRT(POWER('1.20 Wine share of exp'!$B11,2)+POWER('1.30 Beer share of exp'!$B11,2)+POWER('1.37 Spirits share of exp'!$B11,2)))),"")</f>
        <v>0.98314185281998068</v>
      </c>
      <c r="BY11" s="84">
        <f>IFERROR(SUM('1.20 Wine share of exp'!BY11*'1.20 Wine share of exp'!$B11,'1.30 Beer share of exp'!BY11*'1.30 Beer share of exp'!$B11,'1.37 Spirits share of exp'!BY11*'1.37 Spirits share of exp'!$B11)/((SQRT(POWER('1.20 Wine share of exp'!BY11,2)+POWER('1.30 Beer share of exp'!BY11,2)+POWER('1.37 Spirits share of exp'!BY11,2)))*(SQRT(POWER('1.20 Wine share of exp'!$B11,2)+POWER('1.30 Beer share of exp'!$B11,2)+POWER('1.37 Spirits share of exp'!$B11,2)))),"")</f>
        <v>0.76239137369223364</v>
      </c>
      <c r="BZ11" s="84">
        <f>IFERROR(SUM('1.20 Wine share of exp'!BZ11*'1.20 Wine share of exp'!$B11,'1.30 Beer share of exp'!BZ11*'1.30 Beer share of exp'!$B11,'1.37 Spirits share of exp'!BZ11*'1.37 Spirits share of exp'!$B11)/((SQRT(POWER('1.20 Wine share of exp'!BZ11,2)+POWER('1.30 Beer share of exp'!BZ11,2)+POWER('1.37 Spirits share of exp'!BZ11,2)))*(SQRT(POWER('1.20 Wine share of exp'!$B11,2)+POWER('1.30 Beer share of exp'!$B11,2)+POWER('1.37 Spirits share of exp'!$B11,2)))),"")</f>
        <v>0.98848841999320747</v>
      </c>
      <c r="CA11" s="84">
        <f>IFERROR(SUM('1.20 Wine share of exp'!CA11*'1.20 Wine share of exp'!$B11,'1.30 Beer share of exp'!CA11*'1.30 Beer share of exp'!$B11,'1.37 Spirits share of exp'!CA11*'1.37 Spirits share of exp'!$B11)/((SQRT(POWER('1.20 Wine share of exp'!CA11,2)+POWER('1.30 Beer share of exp'!CA11,2)+POWER('1.37 Spirits share of exp'!CA11,2)))*(SQRT(POWER('1.20 Wine share of exp'!$B11,2)+POWER('1.30 Beer share of exp'!$B11,2)+POWER('1.37 Spirits share of exp'!$B11,2)))),"")</f>
        <v>0.8203961945624072</v>
      </c>
      <c r="CB11" s="84">
        <f>IFERROR(SUM('1.20 Wine share of exp'!CB11*'1.20 Wine share of exp'!$B11,'1.30 Beer share of exp'!CB11*'1.30 Beer share of exp'!$B11,'1.37 Spirits share of exp'!CB11*'1.37 Spirits share of exp'!$B11)/((SQRT(POWER('1.20 Wine share of exp'!CB11,2)+POWER('1.30 Beer share of exp'!CB11,2)+POWER('1.37 Spirits share of exp'!CB11,2)))*(SQRT(POWER('1.20 Wine share of exp'!$B11,2)+POWER('1.30 Beer share of exp'!$B11,2)+POWER('1.37 Spirits share of exp'!$B11,2)))),"")</f>
        <v>0.95880871853763938</v>
      </c>
      <c r="CC11" s="84">
        <f>IFERROR(SUM('1.20 Wine share of exp'!CC11*'1.20 Wine share of exp'!$B11,'1.30 Beer share of exp'!CC11*'1.30 Beer share of exp'!$B11,'1.37 Spirits share of exp'!CC11*'1.37 Spirits share of exp'!$B11)/((SQRT(POWER('1.20 Wine share of exp'!CC11,2)+POWER('1.30 Beer share of exp'!CC11,2)+POWER('1.37 Spirits share of exp'!CC11,2)))*(SQRT(POWER('1.20 Wine share of exp'!$B11,2)+POWER('1.30 Beer share of exp'!$B11,2)+POWER('1.37 Spirits share of exp'!$B11,2)))),"")</f>
        <v>0.86089194067489128</v>
      </c>
      <c r="CD11" s="84">
        <f>IFERROR(SUM('1.20 Wine share of exp'!CD11*'1.20 Wine share of exp'!$B11,'1.30 Beer share of exp'!CD11*'1.30 Beer share of exp'!$B11,'1.37 Spirits share of exp'!CD11*'1.37 Spirits share of exp'!$B11)/((SQRT(POWER('1.20 Wine share of exp'!CD11,2)+POWER('1.30 Beer share of exp'!CD11,2)+POWER('1.37 Spirits share of exp'!CD11,2)))*(SQRT(POWER('1.20 Wine share of exp'!$B11,2)+POWER('1.30 Beer share of exp'!$B11,2)+POWER('1.37 Spirits share of exp'!$B11,2)))),"")</f>
        <v>0.98080585383217755</v>
      </c>
      <c r="CE11" s="84">
        <f>IFERROR(SUM('1.20 Wine share of exp'!CE11*'1.20 Wine share of exp'!$B11,'1.30 Beer share of exp'!CE11*'1.30 Beer share of exp'!$B11,'1.37 Spirits share of exp'!CE11*'1.37 Spirits share of exp'!$B11)/((SQRT(POWER('1.20 Wine share of exp'!CE11,2)+POWER('1.30 Beer share of exp'!CE11,2)+POWER('1.37 Spirits share of exp'!CE11,2)))*(SQRT(POWER('1.20 Wine share of exp'!$B11,2)+POWER('1.30 Beer share of exp'!$B11,2)+POWER('1.37 Spirits share of exp'!$B11,2)))),"")</f>
        <v>0.97161962548429892</v>
      </c>
      <c r="CF11" s="84">
        <f>IFERROR(SUM('1.20 Wine share of exp'!CF11*'1.20 Wine share of exp'!$B11,'1.30 Beer share of exp'!CF11*'1.30 Beer share of exp'!$B11,'1.37 Spirits share of exp'!CF11*'1.37 Spirits share of exp'!$B11)/((SQRT(POWER('1.20 Wine share of exp'!CF11,2)+POWER('1.30 Beer share of exp'!CF11,2)+POWER('1.37 Spirits share of exp'!CF11,2)))*(SQRT(POWER('1.20 Wine share of exp'!$B11,2)+POWER('1.30 Beer share of exp'!$B11,2)+POWER('1.37 Spirits share of exp'!$B11,2)))),"")</f>
        <v>0.848223272542593</v>
      </c>
      <c r="CG11" s="84">
        <f>IFERROR(SUM('1.20 Wine share of exp'!CG11*'1.20 Wine share of exp'!$B11,'1.30 Beer share of exp'!CG11*'1.30 Beer share of exp'!$B11,'1.37 Spirits share of exp'!CG11*'1.37 Spirits share of exp'!$B11)/((SQRT(POWER('1.20 Wine share of exp'!CG11,2)+POWER('1.30 Beer share of exp'!CG11,2)+POWER('1.37 Spirits share of exp'!CG11,2)))*(SQRT(POWER('1.20 Wine share of exp'!$B11,2)+POWER('1.30 Beer share of exp'!$B11,2)+POWER('1.37 Spirits share of exp'!$B11,2)))),"")</f>
        <v>0.99444186828798897</v>
      </c>
      <c r="CH11" s="84">
        <f>IFERROR(SUM('1.20 Wine share of exp'!CH11*'1.20 Wine share of exp'!$B11,'1.30 Beer share of exp'!CH11*'1.30 Beer share of exp'!$B11,'1.37 Spirits share of exp'!CH11*'1.37 Spirits share of exp'!$B11)/((SQRT(POWER('1.20 Wine share of exp'!CH11,2)+POWER('1.30 Beer share of exp'!CH11,2)+POWER('1.37 Spirits share of exp'!CH11,2)))*(SQRT(POWER('1.20 Wine share of exp'!$B11,2)+POWER('1.30 Beer share of exp'!$B11,2)+POWER('1.37 Spirits share of exp'!$B11,2)))),"")</f>
        <v>0.94165939088347672</v>
      </c>
      <c r="CI11" s="84">
        <f>IFERROR(SUM('1.20 Wine share of exp'!CI11*'1.20 Wine share of exp'!$B11,'1.30 Beer share of exp'!CI11*'1.30 Beer share of exp'!$B11,'1.37 Spirits share of exp'!CI11*'1.37 Spirits share of exp'!$B11)/((SQRT(POWER('1.20 Wine share of exp'!CI11,2)+POWER('1.30 Beer share of exp'!CI11,2)+POWER('1.37 Spirits share of exp'!CI11,2)))*(SQRT(POWER('1.20 Wine share of exp'!$B11,2)+POWER('1.30 Beer share of exp'!$B11,2)+POWER('1.37 Spirits share of exp'!$B11,2)))),"")</f>
        <v>0.84763510109505102</v>
      </c>
      <c r="CJ11" s="84">
        <f>IFERROR(SUM('1.20 Wine share of exp'!CJ11*'1.20 Wine share of exp'!$B11,'1.30 Beer share of exp'!CJ11*'1.30 Beer share of exp'!$B11,'1.37 Spirits share of exp'!CJ11*'1.37 Spirits share of exp'!$B11)/((SQRT(POWER('1.20 Wine share of exp'!CJ11,2)+POWER('1.30 Beer share of exp'!CJ11,2)+POWER('1.37 Spirits share of exp'!CJ11,2)))*(SQRT(POWER('1.20 Wine share of exp'!$B11,2)+POWER('1.30 Beer share of exp'!$B11,2)+POWER('1.37 Spirits share of exp'!$B11,2)))),"")</f>
        <v>0.97850653755728534</v>
      </c>
      <c r="CK11" s="84">
        <f>IFERROR(SUM('1.20 Wine share of exp'!CK11*'1.20 Wine share of exp'!$B11,'1.30 Beer share of exp'!CK11*'1.30 Beer share of exp'!$B11,'1.37 Spirits share of exp'!CK11*'1.37 Spirits share of exp'!$B11)/((SQRT(POWER('1.20 Wine share of exp'!CK11,2)+POWER('1.30 Beer share of exp'!CK11,2)+POWER('1.37 Spirits share of exp'!CK11,2)))*(SQRT(POWER('1.20 Wine share of exp'!$B11,2)+POWER('1.30 Beer share of exp'!$B11,2)+POWER('1.37 Spirits share of exp'!$B11,2)))),"")</f>
        <v>0.97173455414327525</v>
      </c>
      <c r="CL11" s="84">
        <f>IFERROR(SUM('1.20 Wine share of exp'!CL11*'1.20 Wine share of exp'!$B11,'1.30 Beer share of exp'!CL11*'1.30 Beer share of exp'!$B11,'1.37 Spirits share of exp'!CL11*'1.37 Spirits share of exp'!$B11)/((SQRT(POWER('1.20 Wine share of exp'!CL11,2)+POWER('1.30 Beer share of exp'!CL11,2)+POWER('1.37 Spirits share of exp'!CL11,2)))*(SQRT(POWER('1.20 Wine share of exp'!$B11,2)+POWER('1.30 Beer share of exp'!$B11,2)+POWER('1.37 Spirits share of exp'!$B11,2)))),"")</f>
        <v>0.86376459453321319</v>
      </c>
      <c r="CM11" s="84">
        <f>IFERROR(SUM('1.20 Wine share of exp'!CM11*'1.20 Wine share of exp'!$B11,'1.30 Beer share of exp'!CM11*'1.30 Beer share of exp'!$B11,'1.37 Spirits share of exp'!CM11*'1.37 Spirits share of exp'!$B11)/((SQRT(POWER('1.20 Wine share of exp'!CM11,2)+POWER('1.30 Beer share of exp'!CM11,2)+POWER('1.37 Spirits share of exp'!CM11,2)))*(SQRT(POWER('1.20 Wine share of exp'!$B11,2)+POWER('1.30 Beer share of exp'!$B11,2)+POWER('1.37 Spirits share of exp'!$B11,2)))),"")</f>
        <v>0.9005128395803752</v>
      </c>
      <c r="CN11" s="84">
        <f>IFERROR(SUM('1.20 Wine share of exp'!CN11*'1.20 Wine share of exp'!$B11,'1.30 Beer share of exp'!CN11*'1.30 Beer share of exp'!$B11,'1.37 Spirits share of exp'!CN11*'1.37 Spirits share of exp'!$B11)/((SQRT(POWER('1.20 Wine share of exp'!CN11,2)+POWER('1.30 Beer share of exp'!CN11,2)+POWER('1.37 Spirits share of exp'!CN11,2)))*(SQRT(POWER('1.20 Wine share of exp'!$B11,2)+POWER('1.30 Beer share of exp'!$B11,2)+POWER('1.37 Spirits share of exp'!$B11,2)))),"")</f>
        <v>0.93833154724695633</v>
      </c>
      <c r="CO11" s="84">
        <f>IFERROR(SUM('1.20 Wine share of exp'!CO11*'1.20 Wine share of exp'!$B11,'1.30 Beer share of exp'!CO11*'1.30 Beer share of exp'!$B11,'1.37 Spirits share of exp'!CO11*'1.37 Spirits share of exp'!$B11)/((SQRT(POWER('1.20 Wine share of exp'!CO11,2)+POWER('1.30 Beer share of exp'!CO11,2)+POWER('1.37 Spirits share of exp'!CO11,2)))*(SQRT(POWER('1.20 Wine share of exp'!$B11,2)+POWER('1.30 Beer share of exp'!$B11,2)+POWER('1.37 Spirits share of exp'!$B11,2)))),"")</f>
        <v>0.86942357316340391</v>
      </c>
      <c r="CP11" s="84">
        <f>IFERROR(SUM('1.20 Wine share of exp'!CP11*'1.20 Wine share of exp'!$B11,'1.30 Beer share of exp'!CP11*'1.30 Beer share of exp'!$B11,'1.37 Spirits share of exp'!CP11*'1.37 Spirits share of exp'!$B11)/((SQRT(POWER('1.20 Wine share of exp'!CP11,2)+POWER('1.30 Beer share of exp'!CP11,2)+POWER('1.37 Spirits share of exp'!CP11,2)))*(SQRT(POWER('1.20 Wine share of exp'!$B11,2)+POWER('1.30 Beer share of exp'!$B11,2)+POWER('1.37 Spirits share of exp'!$B11,2)))),"")</f>
        <v>0.94942854466005533</v>
      </c>
    </row>
    <row r="12" spans="1:94" x14ac:dyDescent="0.25">
      <c r="A12" s="78" t="s">
        <v>33</v>
      </c>
      <c r="B12" s="84">
        <f>IFERROR(SUM('1.20 Wine share of exp'!B12*'1.20 Wine share of exp'!$B12,'1.30 Beer share of exp'!B12*'1.30 Beer share of exp'!$B12,'1.37 Spirits share of exp'!B12*'1.37 Spirits share of exp'!$B12)/((SQRT(POWER('1.20 Wine share of exp'!B12,2)+POWER('1.30 Beer share of exp'!B12,2)+POWER('1.37 Spirits share of exp'!B12,2)))*(SQRT(POWER('1.20 Wine share of exp'!$B12,2)+POWER('1.30 Beer share of exp'!$B12,2)+POWER('1.37 Spirits share of exp'!$B12,2)))),"")</f>
        <v>1.0000000000000002</v>
      </c>
      <c r="C12" s="84">
        <f>IFERROR(SUM('1.20 Wine share of exp'!C12*'1.20 Wine share of exp'!$B12,'1.30 Beer share of exp'!C12*'1.30 Beer share of exp'!$B12,'1.37 Spirits share of exp'!C12*'1.37 Spirits share of exp'!$B12)/((SQRT(POWER('1.20 Wine share of exp'!C12,2)+POWER('1.30 Beer share of exp'!C12,2)+POWER('1.37 Spirits share of exp'!C12,2)))*(SQRT(POWER('1.20 Wine share of exp'!$B12,2)+POWER('1.30 Beer share of exp'!$B12,2)+POWER('1.37 Spirits share of exp'!$B12,2)))),"")</f>
        <v>0.95006999964697603</v>
      </c>
      <c r="D12" s="84">
        <f>IFERROR(SUM('1.20 Wine share of exp'!D12*'1.20 Wine share of exp'!$B12,'1.30 Beer share of exp'!D12*'1.30 Beer share of exp'!$B12,'1.37 Spirits share of exp'!D12*'1.37 Spirits share of exp'!$B12)/((SQRT(POWER('1.20 Wine share of exp'!D12,2)+POWER('1.30 Beer share of exp'!D12,2)+POWER('1.37 Spirits share of exp'!D12,2)))*(SQRT(POWER('1.20 Wine share of exp'!$B12,2)+POWER('1.30 Beer share of exp'!$B12,2)+POWER('1.37 Spirits share of exp'!$B12,2)))),"")</f>
        <v>0.93178999079241875</v>
      </c>
      <c r="E12" s="84">
        <f>IFERROR(SUM('1.20 Wine share of exp'!E12*'1.20 Wine share of exp'!$B12,'1.30 Beer share of exp'!E12*'1.30 Beer share of exp'!$B12,'1.37 Spirits share of exp'!E12*'1.37 Spirits share of exp'!$B12)/((SQRT(POWER('1.20 Wine share of exp'!E12,2)+POWER('1.30 Beer share of exp'!E12,2)+POWER('1.37 Spirits share of exp'!E12,2)))*(SQRT(POWER('1.20 Wine share of exp'!$B12,2)+POWER('1.30 Beer share of exp'!$B12,2)+POWER('1.37 Spirits share of exp'!$B12,2)))),"")</f>
        <v>0.8753330952289291</v>
      </c>
      <c r="F12" s="84">
        <f>IFERROR(SUM('1.20 Wine share of exp'!F12*'1.20 Wine share of exp'!$B12,'1.30 Beer share of exp'!F12*'1.30 Beer share of exp'!$B12,'1.37 Spirits share of exp'!F12*'1.37 Spirits share of exp'!$B12)/((SQRT(POWER('1.20 Wine share of exp'!F12,2)+POWER('1.30 Beer share of exp'!F12,2)+POWER('1.37 Spirits share of exp'!F12,2)))*(SQRT(POWER('1.20 Wine share of exp'!$B12,2)+POWER('1.30 Beer share of exp'!$B12,2)+POWER('1.37 Spirits share of exp'!$B12,2)))),"")</f>
        <v>0.96171523617294918</v>
      </c>
      <c r="G12" s="84">
        <f>IFERROR(SUM('1.20 Wine share of exp'!G12*'1.20 Wine share of exp'!$B12,'1.30 Beer share of exp'!G12*'1.30 Beer share of exp'!$B12,'1.37 Spirits share of exp'!G12*'1.37 Spirits share of exp'!$B12)/((SQRT(POWER('1.20 Wine share of exp'!G12,2)+POWER('1.30 Beer share of exp'!G12,2)+POWER('1.37 Spirits share of exp'!G12,2)))*(SQRT(POWER('1.20 Wine share of exp'!$B12,2)+POWER('1.30 Beer share of exp'!$B12,2)+POWER('1.37 Spirits share of exp'!$B12,2)))),"")</f>
        <v>0.69068955423525802</v>
      </c>
      <c r="H12" s="84">
        <f>IFERROR(SUM('1.20 Wine share of exp'!H12*'1.20 Wine share of exp'!$B12,'1.30 Beer share of exp'!H12*'1.30 Beer share of exp'!$B12,'1.37 Spirits share of exp'!H12*'1.37 Spirits share of exp'!$B12)/((SQRT(POWER('1.20 Wine share of exp'!H12,2)+POWER('1.30 Beer share of exp'!H12,2)+POWER('1.37 Spirits share of exp'!H12,2)))*(SQRT(POWER('1.20 Wine share of exp'!$B12,2)+POWER('1.30 Beer share of exp'!$B12,2)+POWER('1.37 Spirits share of exp'!$B12,2)))),"")</f>
        <v>0.85660763782841431</v>
      </c>
      <c r="I12" s="84">
        <f>IFERROR(SUM('1.20 Wine share of exp'!I12*'1.20 Wine share of exp'!$B12,'1.30 Beer share of exp'!I12*'1.30 Beer share of exp'!$B12,'1.37 Spirits share of exp'!I12*'1.37 Spirits share of exp'!$B12)/((SQRT(POWER('1.20 Wine share of exp'!I12,2)+POWER('1.30 Beer share of exp'!I12,2)+POWER('1.37 Spirits share of exp'!I12,2)))*(SQRT(POWER('1.20 Wine share of exp'!$B12,2)+POWER('1.30 Beer share of exp'!$B12,2)+POWER('1.37 Spirits share of exp'!$B12,2)))),"")</f>
        <v>0.99034742789674612</v>
      </c>
      <c r="J12" s="84">
        <f>IFERROR(SUM('1.20 Wine share of exp'!J12*'1.20 Wine share of exp'!$B12,'1.30 Beer share of exp'!J12*'1.30 Beer share of exp'!$B12,'1.37 Spirits share of exp'!J12*'1.37 Spirits share of exp'!$B12)/((SQRT(POWER('1.20 Wine share of exp'!J12,2)+POWER('1.30 Beer share of exp'!J12,2)+POWER('1.37 Spirits share of exp'!J12,2)))*(SQRT(POWER('1.20 Wine share of exp'!$B12,2)+POWER('1.30 Beer share of exp'!$B12,2)+POWER('1.37 Spirits share of exp'!$B12,2)))),"")</f>
        <v>0.99440211058640937</v>
      </c>
      <c r="K12" s="84">
        <f>IFERROR(SUM('1.20 Wine share of exp'!K12*'1.20 Wine share of exp'!$B12,'1.30 Beer share of exp'!K12*'1.30 Beer share of exp'!$B12,'1.37 Spirits share of exp'!K12*'1.37 Spirits share of exp'!$B12)/((SQRT(POWER('1.20 Wine share of exp'!K12,2)+POWER('1.30 Beer share of exp'!K12,2)+POWER('1.37 Spirits share of exp'!K12,2)))*(SQRT(POWER('1.20 Wine share of exp'!$B12,2)+POWER('1.30 Beer share of exp'!$B12,2)+POWER('1.37 Spirits share of exp'!$B12,2)))),"")</f>
        <v>0.94971915369142734</v>
      </c>
      <c r="L12" s="84" t="str">
        <f>IFERROR(SUM('1.20 Wine share of exp'!L12*'1.20 Wine share of exp'!$B12,'1.30 Beer share of exp'!L12*'1.30 Beer share of exp'!$B12,'1.37 Spirits share of exp'!L12*'1.37 Spirits share of exp'!$B12)/((SQRT(POWER('1.20 Wine share of exp'!L12,2)+POWER('1.30 Beer share of exp'!L12,2)+POWER('1.37 Spirits share of exp'!L12,2)))*(SQRT(POWER('1.20 Wine share of exp'!$B12,2)+POWER('1.30 Beer share of exp'!$B12,2)+POWER('1.37 Spirits share of exp'!$B12,2)))),"")</f>
        <v/>
      </c>
      <c r="M12" s="84">
        <f>IFERROR(SUM('1.20 Wine share of exp'!M12*'1.20 Wine share of exp'!$B12,'1.30 Beer share of exp'!M12*'1.30 Beer share of exp'!$B12,'1.37 Spirits share of exp'!M12*'1.37 Spirits share of exp'!$B12)/((SQRT(POWER('1.20 Wine share of exp'!M12,2)+POWER('1.30 Beer share of exp'!M12,2)+POWER('1.37 Spirits share of exp'!M12,2)))*(SQRT(POWER('1.20 Wine share of exp'!$B12,2)+POWER('1.30 Beer share of exp'!$B12,2)+POWER('1.37 Spirits share of exp'!$B12,2)))),"")</f>
        <v>0.93444490777374001</v>
      </c>
      <c r="N12" s="84">
        <f>IFERROR(SUM('1.20 Wine share of exp'!N12*'1.20 Wine share of exp'!$B12,'1.30 Beer share of exp'!N12*'1.30 Beer share of exp'!$B12,'1.37 Spirits share of exp'!N12*'1.37 Spirits share of exp'!$B12)/((SQRT(POWER('1.20 Wine share of exp'!N12,2)+POWER('1.30 Beer share of exp'!N12,2)+POWER('1.37 Spirits share of exp'!N12,2)))*(SQRT(POWER('1.20 Wine share of exp'!$B12,2)+POWER('1.30 Beer share of exp'!$B12,2)+POWER('1.37 Spirits share of exp'!$B12,2)))),"")</f>
        <v>0.96525136843692572</v>
      </c>
      <c r="O12" s="84">
        <f>IFERROR(SUM('1.20 Wine share of exp'!O12*'1.20 Wine share of exp'!$B12,'1.30 Beer share of exp'!O12*'1.30 Beer share of exp'!$B12,'1.37 Spirits share of exp'!O12*'1.37 Spirits share of exp'!$B12)/((SQRT(POWER('1.20 Wine share of exp'!O12,2)+POWER('1.30 Beer share of exp'!O12,2)+POWER('1.37 Spirits share of exp'!O12,2)))*(SQRT(POWER('1.20 Wine share of exp'!$B12,2)+POWER('1.30 Beer share of exp'!$B12,2)+POWER('1.37 Spirits share of exp'!$B12,2)))),"")</f>
        <v>0.97217403921203527</v>
      </c>
      <c r="P12" s="84">
        <f>IFERROR(SUM('1.20 Wine share of exp'!P12*'1.20 Wine share of exp'!$B12,'1.30 Beer share of exp'!P12*'1.30 Beer share of exp'!$B12,'1.37 Spirits share of exp'!P12*'1.37 Spirits share of exp'!$B12)/((SQRT(POWER('1.20 Wine share of exp'!P12,2)+POWER('1.30 Beer share of exp'!P12,2)+POWER('1.37 Spirits share of exp'!P12,2)))*(SQRT(POWER('1.20 Wine share of exp'!$B12,2)+POWER('1.30 Beer share of exp'!$B12,2)+POWER('1.37 Spirits share of exp'!$B12,2)))),"")</f>
        <v>0.94884184500732638</v>
      </c>
      <c r="Q12" s="84">
        <f>IFERROR(SUM('1.20 Wine share of exp'!Q12*'1.20 Wine share of exp'!$B12,'1.30 Beer share of exp'!Q12*'1.30 Beer share of exp'!$B12,'1.37 Spirits share of exp'!Q12*'1.37 Spirits share of exp'!$B12)/((SQRT(POWER('1.20 Wine share of exp'!Q12,2)+POWER('1.30 Beer share of exp'!Q12,2)+POWER('1.37 Spirits share of exp'!Q12,2)))*(SQRT(POWER('1.20 Wine share of exp'!$B12,2)+POWER('1.30 Beer share of exp'!$B12,2)+POWER('1.37 Spirits share of exp'!$B12,2)))),"")</f>
        <v>0.94993487689730949</v>
      </c>
      <c r="R12" s="84">
        <f>IFERROR(SUM('1.20 Wine share of exp'!R12*'1.20 Wine share of exp'!$B12,'1.30 Beer share of exp'!R12*'1.30 Beer share of exp'!$B12,'1.37 Spirits share of exp'!R12*'1.37 Spirits share of exp'!$B12)/((SQRT(POWER('1.20 Wine share of exp'!R12,2)+POWER('1.30 Beer share of exp'!R12,2)+POWER('1.37 Spirits share of exp'!R12,2)))*(SQRT(POWER('1.20 Wine share of exp'!$B12,2)+POWER('1.30 Beer share of exp'!$B12,2)+POWER('1.37 Spirits share of exp'!$B12,2)))),"")</f>
        <v>0.73726064232985933</v>
      </c>
      <c r="S12" s="84">
        <f>IFERROR(SUM('1.20 Wine share of exp'!S12*'1.20 Wine share of exp'!$B12,'1.30 Beer share of exp'!S12*'1.30 Beer share of exp'!$B12,'1.37 Spirits share of exp'!S12*'1.37 Spirits share of exp'!$B12)/((SQRT(POWER('1.20 Wine share of exp'!S12,2)+POWER('1.30 Beer share of exp'!S12,2)+POWER('1.37 Spirits share of exp'!S12,2)))*(SQRT(POWER('1.20 Wine share of exp'!$B12,2)+POWER('1.30 Beer share of exp'!$B12,2)+POWER('1.37 Spirits share of exp'!$B12,2)))),"")</f>
        <v>0.81441365182595216</v>
      </c>
      <c r="T12" s="84">
        <f>IFERROR(SUM('1.20 Wine share of exp'!T12*'1.20 Wine share of exp'!$B12,'1.30 Beer share of exp'!T12*'1.30 Beer share of exp'!$B12,'1.37 Spirits share of exp'!T12*'1.37 Spirits share of exp'!$B12)/((SQRT(POWER('1.20 Wine share of exp'!T12,2)+POWER('1.30 Beer share of exp'!T12,2)+POWER('1.37 Spirits share of exp'!T12,2)))*(SQRT(POWER('1.20 Wine share of exp'!$B12,2)+POWER('1.30 Beer share of exp'!$B12,2)+POWER('1.37 Spirits share of exp'!$B12,2)))),"")</f>
        <v>0.95019132611289636</v>
      </c>
      <c r="U12" s="84">
        <f>IFERROR(SUM('1.20 Wine share of exp'!U12*'1.20 Wine share of exp'!$B12,'1.30 Beer share of exp'!U12*'1.30 Beer share of exp'!$B12,'1.37 Spirits share of exp'!U12*'1.37 Spirits share of exp'!$B12)/((SQRT(POWER('1.20 Wine share of exp'!U12,2)+POWER('1.30 Beer share of exp'!U12,2)+POWER('1.37 Spirits share of exp'!U12,2)))*(SQRT(POWER('1.20 Wine share of exp'!$B12,2)+POWER('1.30 Beer share of exp'!$B12,2)+POWER('1.37 Spirits share of exp'!$B12,2)))),"")</f>
        <v>0.94689903789362717</v>
      </c>
      <c r="V12" s="84">
        <f>IFERROR(SUM('1.20 Wine share of exp'!V12*'1.20 Wine share of exp'!$B12,'1.30 Beer share of exp'!V12*'1.30 Beer share of exp'!$B12,'1.37 Spirits share of exp'!V12*'1.37 Spirits share of exp'!$B12)/((SQRT(POWER('1.20 Wine share of exp'!V12,2)+POWER('1.30 Beer share of exp'!V12,2)+POWER('1.37 Spirits share of exp'!V12,2)))*(SQRT(POWER('1.20 Wine share of exp'!$B12,2)+POWER('1.30 Beer share of exp'!$B12,2)+POWER('1.37 Spirits share of exp'!$B12,2)))),"")</f>
        <v>0.95635786966978009</v>
      </c>
      <c r="W12" s="84">
        <f>IFERROR(SUM('1.20 Wine share of exp'!W12*'1.20 Wine share of exp'!$B12,'1.30 Beer share of exp'!W12*'1.30 Beer share of exp'!$B12,'1.37 Spirits share of exp'!W12*'1.37 Spirits share of exp'!$B12)/((SQRT(POWER('1.20 Wine share of exp'!W12,2)+POWER('1.30 Beer share of exp'!W12,2)+POWER('1.37 Spirits share of exp'!W12,2)))*(SQRT(POWER('1.20 Wine share of exp'!$B12,2)+POWER('1.30 Beer share of exp'!$B12,2)+POWER('1.37 Spirits share of exp'!$B12,2)))),"")</f>
        <v>0.99867123451691053</v>
      </c>
      <c r="X12" s="84">
        <f>IFERROR(SUM('1.20 Wine share of exp'!X12*'1.20 Wine share of exp'!$B12,'1.30 Beer share of exp'!X12*'1.30 Beer share of exp'!$B12,'1.37 Spirits share of exp'!X12*'1.37 Spirits share of exp'!$B12)/((SQRT(POWER('1.20 Wine share of exp'!X12,2)+POWER('1.30 Beer share of exp'!X12,2)+POWER('1.37 Spirits share of exp'!X12,2)))*(SQRT(POWER('1.20 Wine share of exp'!$B12,2)+POWER('1.30 Beer share of exp'!$B12,2)+POWER('1.37 Spirits share of exp'!$B12,2)))),"")</f>
        <v>0.93333962971661055</v>
      </c>
      <c r="Y12" s="84">
        <f>IFERROR(SUM('1.20 Wine share of exp'!Y12*'1.20 Wine share of exp'!$B12,'1.30 Beer share of exp'!Y12*'1.30 Beer share of exp'!$B12,'1.37 Spirits share of exp'!Y12*'1.37 Spirits share of exp'!$B12)/((SQRT(POWER('1.20 Wine share of exp'!Y12,2)+POWER('1.30 Beer share of exp'!Y12,2)+POWER('1.37 Spirits share of exp'!Y12,2)))*(SQRT(POWER('1.20 Wine share of exp'!$B12,2)+POWER('1.30 Beer share of exp'!$B12,2)+POWER('1.37 Spirits share of exp'!$B12,2)))),"")</f>
        <v>0.91623568629520835</v>
      </c>
      <c r="Z12" s="84">
        <f>IFERROR(SUM('1.20 Wine share of exp'!Z12*'1.20 Wine share of exp'!$B12,'1.30 Beer share of exp'!Z12*'1.30 Beer share of exp'!$B12,'1.37 Spirits share of exp'!Z12*'1.37 Spirits share of exp'!$B12)/((SQRT(POWER('1.20 Wine share of exp'!Z12,2)+POWER('1.30 Beer share of exp'!Z12,2)+POWER('1.37 Spirits share of exp'!Z12,2)))*(SQRT(POWER('1.20 Wine share of exp'!$B12,2)+POWER('1.30 Beer share of exp'!$B12,2)+POWER('1.37 Spirits share of exp'!$B12,2)))),"")</f>
        <v>0.99772807949214393</v>
      </c>
      <c r="AA12" s="84">
        <f>IFERROR(SUM('1.20 Wine share of exp'!AA12*'1.20 Wine share of exp'!$B12,'1.30 Beer share of exp'!AA12*'1.30 Beer share of exp'!$B12,'1.37 Spirits share of exp'!AA12*'1.37 Spirits share of exp'!$B12)/((SQRT(POWER('1.20 Wine share of exp'!AA12,2)+POWER('1.30 Beer share of exp'!AA12,2)+POWER('1.37 Spirits share of exp'!AA12,2)))*(SQRT(POWER('1.20 Wine share of exp'!$B12,2)+POWER('1.30 Beer share of exp'!$B12,2)+POWER('1.37 Spirits share of exp'!$B12,2)))),"")</f>
        <v>0.89520517246215181</v>
      </c>
      <c r="AB12" s="84">
        <f>IFERROR(SUM('1.20 Wine share of exp'!AB12*'1.20 Wine share of exp'!$B12,'1.30 Beer share of exp'!AB12*'1.30 Beer share of exp'!$B12,'1.37 Spirits share of exp'!AB12*'1.37 Spirits share of exp'!$B12)/((SQRT(POWER('1.20 Wine share of exp'!AB12,2)+POWER('1.30 Beer share of exp'!AB12,2)+POWER('1.37 Spirits share of exp'!AB12,2)))*(SQRT(POWER('1.20 Wine share of exp'!$B12,2)+POWER('1.30 Beer share of exp'!$B12,2)+POWER('1.37 Spirits share of exp'!$B12,2)))),"")</f>
        <v>0.97970029615219756</v>
      </c>
      <c r="AC12" s="84">
        <f>IFERROR(SUM('1.20 Wine share of exp'!AC12*'1.20 Wine share of exp'!$B12,'1.30 Beer share of exp'!AC12*'1.30 Beer share of exp'!$B12,'1.37 Spirits share of exp'!AC12*'1.37 Spirits share of exp'!$B12)/((SQRT(POWER('1.20 Wine share of exp'!AC12,2)+POWER('1.30 Beer share of exp'!AC12,2)+POWER('1.37 Spirits share of exp'!AC12,2)))*(SQRT(POWER('1.20 Wine share of exp'!$B12,2)+POWER('1.30 Beer share of exp'!$B12,2)+POWER('1.37 Spirits share of exp'!$B12,2)))),"")</f>
        <v>0.92581524007665539</v>
      </c>
      <c r="AD12" s="84">
        <f>IFERROR(SUM('1.20 Wine share of exp'!AD12*'1.20 Wine share of exp'!$B12,'1.30 Beer share of exp'!AD12*'1.30 Beer share of exp'!$B12,'1.37 Spirits share of exp'!AD12*'1.37 Spirits share of exp'!$B12)/((SQRT(POWER('1.20 Wine share of exp'!AD12,2)+POWER('1.30 Beer share of exp'!AD12,2)+POWER('1.37 Spirits share of exp'!AD12,2)))*(SQRT(POWER('1.20 Wine share of exp'!$B12,2)+POWER('1.30 Beer share of exp'!$B12,2)+POWER('1.37 Spirits share of exp'!$B12,2)))),"")</f>
        <v>0.76440366325412024</v>
      </c>
      <c r="AE12" s="84">
        <f>IFERROR(SUM('1.20 Wine share of exp'!AE12*'1.20 Wine share of exp'!$B12,'1.30 Beer share of exp'!AE12*'1.30 Beer share of exp'!$B12,'1.37 Spirits share of exp'!AE12*'1.37 Spirits share of exp'!$B12)/((SQRT(POWER('1.20 Wine share of exp'!AE12,2)+POWER('1.30 Beer share of exp'!AE12,2)+POWER('1.37 Spirits share of exp'!AE12,2)))*(SQRT(POWER('1.20 Wine share of exp'!$B12,2)+POWER('1.30 Beer share of exp'!$B12,2)+POWER('1.37 Spirits share of exp'!$B12,2)))),"")</f>
        <v>0.97088889453363036</v>
      </c>
      <c r="AF12" s="84">
        <f>IFERROR(SUM('1.20 Wine share of exp'!AF12*'1.20 Wine share of exp'!$B12,'1.30 Beer share of exp'!AF12*'1.30 Beer share of exp'!$B12,'1.37 Spirits share of exp'!AF12*'1.37 Spirits share of exp'!$B12)/((SQRT(POWER('1.20 Wine share of exp'!AF12,2)+POWER('1.30 Beer share of exp'!AF12,2)+POWER('1.37 Spirits share of exp'!AF12,2)))*(SQRT(POWER('1.20 Wine share of exp'!$B12,2)+POWER('1.30 Beer share of exp'!$B12,2)+POWER('1.37 Spirits share of exp'!$B12,2)))),"")</f>
        <v>0.90710936227259809</v>
      </c>
      <c r="AG12" s="84">
        <f>IFERROR(SUM('1.20 Wine share of exp'!AG12*'1.20 Wine share of exp'!$B12,'1.30 Beer share of exp'!AG12*'1.30 Beer share of exp'!$B12,'1.37 Spirits share of exp'!AG12*'1.37 Spirits share of exp'!$B12)/((SQRT(POWER('1.20 Wine share of exp'!AG12,2)+POWER('1.30 Beer share of exp'!AG12,2)+POWER('1.37 Spirits share of exp'!AG12,2)))*(SQRT(POWER('1.20 Wine share of exp'!$B12,2)+POWER('1.30 Beer share of exp'!$B12,2)+POWER('1.37 Spirits share of exp'!$B12,2)))),"")</f>
        <v>0.993071480739941</v>
      </c>
      <c r="AH12" s="84">
        <f>IFERROR(SUM('1.20 Wine share of exp'!AH12*'1.20 Wine share of exp'!$B12,'1.30 Beer share of exp'!AH12*'1.30 Beer share of exp'!$B12,'1.37 Spirits share of exp'!AH12*'1.37 Spirits share of exp'!$B12)/((SQRT(POWER('1.20 Wine share of exp'!AH12,2)+POWER('1.30 Beer share of exp'!AH12,2)+POWER('1.37 Spirits share of exp'!AH12,2)))*(SQRT(POWER('1.20 Wine share of exp'!$B12,2)+POWER('1.30 Beer share of exp'!$B12,2)+POWER('1.37 Spirits share of exp'!$B12,2)))),"")</f>
        <v>0.66481862199025887</v>
      </c>
      <c r="AI12" s="84">
        <f>IFERROR(SUM('1.20 Wine share of exp'!AI12*'1.20 Wine share of exp'!$B12,'1.30 Beer share of exp'!AI12*'1.30 Beer share of exp'!$B12,'1.37 Spirits share of exp'!AI12*'1.37 Spirits share of exp'!$B12)/((SQRT(POWER('1.20 Wine share of exp'!AI12,2)+POWER('1.30 Beer share of exp'!AI12,2)+POWER('1.37 Spirits share of exp'!AI12,2)))*(SQRT(POWER('1.20 Wine share of exp'!$B12,2)+POWER('1.30 Beer share of exp'!$B12,2)+POWER('1.37 Spirits share of exp'!$B12,2)))),"")</f>
        <v>0.96538928786675704</v>
      </c>
      <c r="AJ12" s="84">
        <f>IFERROR(SUM('1.20 Wine share of exp'!AJ12*'1.20 Wine share of exp'!$B12,'1.30 Beer share of exp'!AJ12*'1.30 Beer share of exp'!$B12,'1.37 Spirits share of exp'!AJ12*'1.37 Spirits share of exp'!$B12)/((SQRT(POWER('1.20 Wine share of exp'!AJ12,2)+POWER('1.30 Beer share of exp'!AJ12,2)+POWER('1.37 Spirits share of exp'!AJ12,2)))*(SQRT(POWER('1.20 Wine share of exp'!$B12,2)+POWER('1.30 Beer share of exp'!$B12,2)+POWER('1.37 Spirits share of exp'!$B12,2)))),"")</f>
        <v>0.97335019936772371</v>
      </c>
      <c r="AK12" s="84">
        <f>IFERROR(SUM('1.20 Wine share of exp'!AK12*'1.20 Wine share of exp'!$B12,'1.30 Beer share of exp'!AK12*'1.30 Beer share of exp'!$B12,'1.37 Spirits share of exp'!AK12*'1.37 Spirits share of exp'!$B12)/((SQRT(POWER('1.20 Wine share of exp'!AK12,2)+POWER('1.30 Beer share of exp'!AK12,2)+POWER('1.37 Spirits share of exp'!AK12,2)))*(SQRT(POWER('1.20 Wine share of exp'!$B12,2)+POWER('1.30 Beer share of exp'!$B12,2)+POWER('1.37 Spirits share of exp'!$B12,2)))),"")</f>
        <v>0.99692338795591973</v>
      </c>
      <c r="AL12" s="84">
        <f>IFERROR(SUM('1.20 Wine share of exp'!AL12*'1.20 Wine share of exp'!$B12,'1.30 Beer share of exp'!AL12*'1.30 Beer share of exp'!$B12,'1.37 Spirits share of exp'!AL12*'1.37 Spirits share of exp'!$B12)/((SQRT(POWER('1.20 Wine share of exp'!AL12,2)+POWER('1.30 Beer share of exp'!AL12,2)+POWER('1.37 Spirits share of exp'!AL12,2)))*(SQRT(POWER('1.20 Wine share of exp'!$B12,2)+POWER('1.30 Beer share of exp'!$B12,2)+POWER('1.37 Spirits share of exp'!$B12,2)))),"")</f>
        <v>0.97597980298480957</v>
      </c>
      <c r="AM12" s="84">
        <f>IFERROR(SUM('1.20 Wine share of exp'!AM12*'1.20 Wine share of exp'!$B12,'1.30 Beer share of exp'!AM12*'1.30 Beer share of exp'!$B12,'1.37 Spirits share of exp'!AM12*'1.37 Spirits share of exp'!$B12)/((SQRT(POWER('1.20 Wine share of exp'!AM12,2)+POWER('1.30 Beer share of exp'!AM12,2)+POWER('1.37 Spirits share of exp'!AM12,2)))*(SQRT(POWER('1.20 Wine share of exp'!$B12,2)+POWER('1.30 Beer share of exp'!$B12,2)+POWER('1.37 Spirits share of exp'!$B12,2)))),"")</f>
        <v>0.9728014613022784</v>
      </c>
      <c r="AN12" s="84">
        <f>IFERROR(SUM('1.20 Wine share of exp'!AN12*'1.20 Wine share of exp'!$B12,'1.30 Beer share of exp'!AN12*'1.30 Beer share of exp'!$B12,'1.37 Spirits share of exp'!AN12*'1.37 Spirits share of exp'!$B12)/((SQRT(POWER('1.20 Wine share of exp'!AN12,2)+POWER('1.30 Beer share of exp'!AN12,2)+POWER('1.37 Spirits share of exp'!AN12,2)))*(SQRT(POWER('1.20 Wine share of exp'!$B12,2)+POWER('1.30 Beer share of exp'!$B12,2)+POWER('1.37 Spirits share of exp'!$B12,2)))),"")</f>
        <v>0.73675500748118816</v>
      </c>
      <c r="AO12" s="84">
        <f>IFERROR(SUM('1.20 Wine share of exp'!AO12*'1.20 Wine share of exp'!$B12,'1.30 Beer share of exp'!AO12*'1.30 Beer share of exp'!$B12,'1.37 Spirits share of exp'!AO12*'1.37 Spirits share of exp'!$B12)/((SQRT(POWER('1.20 Wine share of exp'!AO12,2)+POWER('1.30 Beer share of exp'!AO12,2)+POWER('1.37 Spirits share of exp'!AO12,2)))*(SQRT(POWER('1.20 Wine share of exp'!$B12,2)+POWER('1.30 Beer share of exp'!$B12,2)+POWER('1.37 Spirits share of exp'!$B12,2)))),"")</f>
        <v>0.99881905102633184</v>
      </c>
      <c r="AP12" s="84">
        <f>IFERROR(SUM('1.20 Wine share of exp'!AP12*'1.20 Wine share of exp'!$B12,'1.30 Beer share of exp'!AP12*'1.30 Beer share of exp'!$B12,'1.37 Spirits share of exp'!AP12*'1.37 Spirits share of exp'!$B12)/((SQRT(POWER('1.20 Wine share of exp'!AP12,2)+POWER('1.30 Beer share of exp'!AP12,2)+POWER('1.37 Spirits share of exp'!AP12,2)))*(SQRT(POWER('1.20 Wine share of exp'!$B12,2)+POWER('1.30 Beer share of exp'!$B12,2)+POWER('1.37 Spirits share of exp'!$B12,2)))),"")</f>
        <v>0.94033072795336636</v>
      </c>
      <c r="AQ12" s="84">
        <f>IFERROR(SUM('1.20 Wine share of exp'!AQ12*'1.20 Wine share of exp'!$B12,'1.30 Beer share of exp'!AQ12*'1.30 Beer share of exp'!$B12,'1.37 Spirits share of exp'!AQ12*'1.37 Spirits share of exp'!$B12)/((SQRT(POWER('1.20 Wine share of exp'!AQ12,2)+POWER('1.30 Beer share of exp'!AQ12,2)+POWER('1.37 Spirits share of exp'!AQ12,2)))*(SQRT(POWER('1.20 Wine share of exp'!$B12,2)+POWER('1.30 Beer share of exp'!$B12,2)+POWER('1.37 Spirits share of exp'!$B12,2)))),"")</f>
        <v>0.93344294013641582</v>
      </c>
      <c r="AR12" s="84">
        <f>IFERROR(SUM('1.20 Wine share of exp'!AR12*'1.20 Wine share of exp'!$B12,'1.30 Beer share of exp'!AR12*'1.30 Beer share of exp'!$B12,'1.37 Spirits share of exp'!AR12*'1.37 Spirits share of exp'!$B12)/((SQRT(POWER('1.20 Wine share of exp'!AR12,2)+POWER('1.30 Beer share of exp'!AR12,2)+POWER('1.37 Spirits share of exp'!AR12,2)))*(SQRT(POWER('1.20 Wine share of exp'!$B12,2)+POWER('1.30 Beer share of exp'!$B12,2)+POWER('1.37 Spirits share of exp'!$B12,2)))),"")</f>
        <v>0.81719185341922107</v>
      </c>
      <c r="AS12" s="84">
        <f>IFERROR(SUM('1.20 Wine share of exp'!AS12*'1.20 Wine share of exp'!$B12,'1.30 Beer share of exp'!AS12*'1.30 Beer share of exp'!$B12,'1.37 Spirits share of exp'!AS12*'1.37 Spirits share of exp'!$B12)/((SQRT(POWER('1.20 Wine share of exp'!AS12,2)+POWER('1.30 Beer share of exp'!AS12,2)+POWER('1.37 Spirits share of exp'!AS12,2)))*(SQRT(POWER('1.20 Wine share of exp'!$B12,2)+POWER('1.30 Beer share of exp'!$B12,2)+POWER('1.37 Spirits share of exp'!$B12,2)))),"")</f>
        <v>0.92711903921716532</v>
      </c>
      <c r="AT12" s="84">
        <f>IFERROR(SUM('1.20 Wine share of exp'!AT12*'1.20 Wine share of exp'!$B12,'1.30 Beer share of exp'!AT12*'1.30 Beer share of exp'!$B12,'1.37 Spirits share of exp'!AT12*'1.37 Spirits share of exp'!$B12)/((SQRT(POWER('1.20 Wine share of exp'!AT12,2)+POWER('1.30 Beer share of exp'!AT12,2)+POWER('1.37 Spirits share of exp'!AT12,2)))*(SQRT(POWER('1.20 Wine share of exp'!$B12,2)+POWER('1.30 Beer share of exp'!$B12,2)+POWER('1.37 Spirits share of exp'!$B12,2)))),"")</f>
        <v>0.99931662773273378</v>
      </c>
      <c r="AU12" s="84">
        <f>IFERROR(SUM('1.20 Wine share of exp'!AU12*'1.20 Wine share of exp'!$B12,'1.30 Beer share of exp'!AU12*'1.30 Beer share of exp'!$B12,'1.37 Spirits share of exp'!AU12*'1.37 Spirits share of exp'!$B12)/((SQRT(POWER('1.20 Wine share of exp'!AU12,2)+POWER('1.30 Beer share of exp'!AU12,2)+POWER('1.37 Spirits share of exp'!AU12,2)))*(SQRT(POWER('1.20 Wine share of exp'!$B12,2)+POWER('1.30 Beer share of exp'!$B12,2)+POWER('1.37 Spirits share of exp'!$B12,2)))),"")</f>
        <v>0.91436664936038281</v>
      </c>
      <c r="AV12" s="84">
        <f>IFERROR(SUM('1.20 Wine share of exp'!AV12*'1.20 Wine share of exp'!$B12,'1.30 Beer share of exp'!AV12*'1.30 Beer share of exp'!$B12,'1.37 Spirits share of exp'!AV12*'1.37 Spirits share of exp'!$B12)/((SQRT(POWER('1.20 Wine share of exp'!AV12,2)+POWER('1.30 Beer share of exp'!AV12,2)+POWER('1.37 Spirits share of exp'!AV12,2)))*(SQRT(POWER('1.20 Wine share of exp'!$B12,2)+POWER('1.30 Beer share of exp'!$B12,2)+POWER('1.37 Spirits share of exp'!$B12,2)))),"")</f>
        <v>0.93492475339524672</v>
      </c>
      <c r="AW12" s="84">
        <f>IFERROR(SUM('1.20 Wine share of exp'!AW12*'1.20 Wine share of exp'!$B12,'1.30 Beer share of exp'!AW12*'1.30 Beer share of exp'!$B12,'1.37 Spirits share of exp'!AW12*'1.37 Spirits share of exp'!$B12)/((SQRT(POWER('1.20 Wine share of exp'!AW12,2)+POWER('1.30 Beer share of exp'!AW12,2)+POWER('1.37 Spirits share of exp'!AW12,2)))*(SQRT(POWER('1.20 Wine share of exp'!$B12,2)+POWER('1.30 Beer share of exp'!$B12,2)+POWER('1.37 Spirits share of exp'!$B12,2)))),"")</f>
        <v>0.90922298898123954</v>
      </c>
      <c r="AX12" s="84">
        <f>IFERROR(SUM('1.20 Wine share of exp'!AX12*'1.20 Wine share of exp'!$B12,'1.30 Beer share of exp'!AX12*'1.30 Beer share of exp'!$B12,'1.37 Spirits share of exp'!AX12*'1.37 Spirits share of exp'!$B12)/((SQRT(POWER('1.20 Wine share of exp'!AX12,2)+POWER('1.30 Beer share of exp'!AX12,2)+POWER('1.37 Spirits share of exp'!AX12,2)))*(SQRT(POWER('1.20 Wine share of exp'!$B12,2)+POWER('1.30 Beer share of exp'!$B12,2)+POWER('1.37 Spirits share of exp'!$B12,2)))),"")</f>
        <v>0.91450036246956268</v>
      </c>
      <c r="AY12" s="84">
        <f>IFERROR(SUM('1.20 Wine share of exp'!AY12*'1.20 Wine share of exp'!$B12,'1.30 Beer share of exp'!AY12*'1.30 Beer share of exp'!$B12,'1.37 Spirits share of exp'!AY12*'1.37 Spirits share of exp'!$B12)/((SQRT(POWER('1.20 Wine share of exp'!AY12,2)+POWER('1.30 Beer share of exp'!AY12,2)+POWER('1.37 Spirits share of exp'!AY12,2)))*(SQRT(POWER('1.20 Wine share of exp'!$B12,2)+POWER('1.30 Beer share of exp'!$B12,2)+POWER('1.37 Spirits share of exp'!$B12,2)))),"")</f>
        <v>0.94237798169110409</v>
      </c>
      <c r="AZ12" s="84">
        <f>IFERROR(SUM('1.20 Wine share of exp'!AZ12*'1.20 Wine share of exp'!$B12,'1.30 Beer share of exp'!AZ12*'1.30 Beer share of exp'!$B12,'1.37 Spirits share of exp'!AZ12*'1.37 Spirits share of exp'!$B12)/((SQRT(POWER('1.20 Wine share of exp'!AZ12,2)+POWER('1.30 Beer share of exp'!AZ12,2)+POWER('1.37 Spirits share of exp'!AZ12,2)))*(SQRT(POWER('1.20 Wine share of exp'!$B12,2)+POWER('1.30 Beer share of exp'!$B12,2)+POWER('1.37 Spirits share of exp'!$B12,2)))),"")</f>
        <v>0.9085409209000288</v>
      </c>
      <c r="BA12" s="84">
        <f>IFERROR(SUM('1.20 Wine share of exp'!BA12*'1.20 Wine share of exp'!$B12,'1.30 Beer share of exp'!BA12*'1.30 Beer share of exp'!$B12,'1.37 Spirits share of exp'!BA12*'1.37 Spirits share of exp'!$B12)/((SQRT(POWER('1.20 Wine share of exp'!BA12,2)+POWER('1.30 Beer share of exp'!BA12,2)+POWER('1.37 Spirits share of exp'!BA12,2)))*(SQRT(POWER('1.20 Wine share of exp'!$B12,2)+POWER('1.30 Beer share of exp'!$B12,2)+POWER('1.37 Spirits share of exp'!$B12,2)))),"")</f>
        <v>0.83583106894397763</v>
      </c>
      <c r="BB12" s="84">
        <f>IFERROR(SUM('1.20 Wine share of exp'!BB12*'1.20 Wine share of exp'!$B12,'1.30 Beer share of exp'!BB12*'1.30 Beer share of exp'!$B12,'1.37 Spirits share of exp'!BB12*'1.37 Spirits share of exp'!$B12)/((SQRT(POWER('1.20 Wine share of exp'!BB12,2)+POWER('1.30 Beer share of exp'!BB12,2)+POWER('1.37 Spirits share of exp'!BB12,2)))*(SQRT(POWER('1.20 Wine share of exp'!$B12,2)+POWER('1.30 Beer share of exp'!$B12,2)+POWER('1.37 Spirits share of exp'!$B12,2)))),"")</f>
        <v>0.83734457804908868</v>
      </c>
      <c r="BC12" s="84">
        <f>IFERROR(SUM('1.20 Wine share of exp'!BC12*'1.20 Wine share of exp'!$B12,'1.30 Beer share of exp'!BC12*'1.30 Beer share of exp'!$B12,'1.37 Spirits share of exp'!BC12*'1.37 Spirits share of exp'!$B12)/((SQRT(POWER('1.20 Wine share of exp'!BC12,2)+POWER('1.30 Beer share of exp'!BC12,2)+POWER('1.37 Spirits share of exp'!BC12,2)))*(SQRT(POWER('1.20 Wine share of exp'!$B12,2)+POWER('1.30 Beer share of exp'!$B12,2)+POWER('1.37 Spirits share of exp'!$B12,2)))),"")</f>
        <v>0.92093668576257581</v>
      </c>
      <c r="BD12" s="84">
        <f>IFERROR(SUM('1.20 Wine share of exp'!BD12*'1.20 Wine share of exp'!$B12,'1.30 Beer share of exp'!BD12*'1.30 Beer share of exp'!$B12,'1.37 Spirits share of exp'!BD12*'1.37 Spirits share of exp'!$B12)/((SQRT(POWER('1.20 Wine share of exp'!BD12,2)+POWER('1.30 Beer share of exp'!BD12,2)+POWER('1.37 Spirits share of exp'!BD12,2)))*(SQRT(POWER('1.20 Wine share of exp'!$B12,2)+POWER('1.30 Beer share of exp'!$B12,2)+POWER('1.37 Spirits share of exp'!$B12,2)))),"")</f>
        <v>0.95770937103541209</v>
      </c>
      <c r="BE12" s="84">
        <f>IFERROR(SUM('1.20 Wine share of exp'!BE12*'1.20 Wine share of exp'!$B12,'1.30 Beer share of exp'!BE12*'1.30 Beer share of exp'!$B12,'1.37 Spirits share of exp'!BE12*'1.37 Spirits share of exp'!$B12)/((SQRT(POWER('1.20 Wine share of exp'!BE12,2)+POWER('1.30 Beer share of exp'!BE12,2)+POWER('1.37 Spirits share of exp'!BE12,2)))*(SQRT(POWER('1.20 Wine share of exp'!$B12,2)+POWER('1.30 Beer share of exp'!$B12,2)+POWER('1.37 Spirits share of exp'!$B12,2)))),"")</f>
        <v>0.58519082558259883</v>
      </c>
      <c r="BF12" s="84">
        <f>IFERROR(SUM('1.20 Wine share of exp'!BF12*'1.20 Wine share of exp'!$B12,'1.30 Beer share of exp'!BF12*'1.30 Beer share of exp'!$B12,'1.37 Spirits share of exp'!BF12*'1.37 Spirits share of exp'!$B12)/((SQRT(POWER('1.20 Wine share of exp'!BF12,2)+POWER('1.30 Beer share of exp'!BF12,2)+POWER('1.37 Spirits share of exp'!BF12,2)))*(SQRT(POWER('1.20 Wine share of exp'!$B12,2)+POWER('1.30 Beer share of exp'!$B12,2)+POWER('1.37 Spirits share of exp'!$B12,2)))),"")</f>
        <v>0.78491860684219172</v>
      </c>
      <c r="BG12" s="84">
        <f>IFERROR(SUM('1.20 Wine share of exp'!BG12*'1.20 Wine share of exp'!$B12,'1.30 Beer share of exp'!BG12*'1.30 Beer share of exp'!$B12,'1.37 Spirits share of exp'!BG12*'1.37 Spirits share of exp'!$B12)/((SQRT(POWER('1.20 Wine share of exp'!BG12,2)+POWER('1.30 Beer share of exp'!BG12,2)+POWER('1.37 Spirits share of exp'!BG12,2)))*(SQRT(POWER('1.20 Wine share of exp'!$B12,2)+POWER('1.30 Beer share of exp'!$B12,2)+POWER('1.37 Spirits share of exp'!$B12,2)))),"")</f>
        <v>0.98340443488055496</v>
      </c>
      <c r="BH12" s="84" t="str">
        <f>IFERROR(SUM('1.20 Wine share of exp'!BH12*'1.20 Wine share of exp'!$B12,'1.30 Beer share of exp'!BH12*'1.30 Beer share of exp'!$B12,'1.37 Spirits share of exp'!BH12*'1.37 Spirits share of exp'!$B12)/((SQRT(POWER('1.20 Wine share of exp'!BH12,2)+POWER('1.30 Beer share of exp'!BH12,2)+POWER('1.37 Spirits share of exp'!BH12,2)))*(SQRT(POWER('1.20 Wine share of exp'!$B12,2)+POWER('1.30 Beer share of exp'!$B12,2)+POWER('1.37 Spirits share of exp'!$B12,2)))),"")</f>
        <v/>
      </c>
      <c r="BI12" s="84">
        <f>IFERROR(SUM('1.20 Wine share of exp'!BI12*'1.20 Wine share of exp'!$B12,'1.30 Beer share of exp'!BI12*'1.30 Beer share of exp'!$B12,'1.37 Spirits share of exp'!BI12*'1.37 Spirits share of exp'!$B12)/((SQRT(POWER('1.20 Wine share of exp'!BI12,2)+POWER('1.30 Beer share of exp'!BI12,2)+POWER('1.37 Spirits share of exp'!BI12,2)))*(SQRT(POWER('1.20 Wine share of exp'!$B12,2)+POWER('1.30 Beer share of exp'!$B12,2)+POWER('1.37 Spirits share of exp'!$B12,2)))),"")</f>
        <v>0.99395983814968814</v>
      </c>
      <c r="BJ12" s="84">
        <f>IFERROR(SUM('1.20 Wine share of exp'!BJ12*'1.20 Wine share of exp'!$B12,'1.30 Beer share of exp'!BJ12*'1.30 Beer share of exp'!$B12,'1.37 Spirits share of exp'!BJ12*'1.37 Spirits share of exp'!$B12)/((SQRT(POWER('1.20 Wine share of exp'!BJ12,2)+POWER('1.30 Beer share of exp'!BJ12,2)+POWER('1.37 Spirits share of exp'!BJ12,2)))*(SQRT(POWER('1.20 Wine share of exp'!$B12,2)+POWER('1.30 Beer share of exp'!$B12,2)+POWER('1.37 Spirits share of exp'!$B12,2)))),"")</f>
        <v>0.83251197430253365</v>
      </c>
      <c r="BK12" s="84">
        <f>IFERROR(SUM('1.20 Wine share of exp'!BK12*'1.20 Wine share of exp'!$B12,'1.30 Beer share of exp'!BK12*'1.30 Beer share of exp'!$B12,'1.37 Spirits share of exp'!BK12*'1.37 Spirits share of exp'!$B12)/((SQRT(POWER('1.20 Wine share of exp'!BK12,2)+POWER('1.30 Beer share of exp'!BK12,2)+POWER('1.37 Spirits share of exp'!BK12,2)))*(SQRT(POWER('1.20 Wine share of exp'!$B12,2)+POWER('1.30 Beer share of exp'!$B12,2)+POWER('1.37 Spirits share of exp'!$B12,2)))),"")</f>
        <v>0.92971157838646967</v>
      </c>
      <c r="BL12" s="84">
        <f>IFERROR(SUM('1.20 Wine share of exp'!BL12*'1.20 Wine share of exp'!$B12,'1.30 Beer share of exp'!BL12*'1.30 Beer share of exp'!$B12,'1.37 Spirits share of exp'!BL12*'1.37 Spirits share of exp'!$B12)/((SQRT(POWER('1.20 Wine share of exp'!BL12,2)+POWER('1.30 Beer share of exp'!BL12,2)+POWER('1.37 Spirits share of exp'!BL12,2)))*(SQRT(POWER('1.20 Wine share of exp'!$B12,2)+POWER('1.30 Beer share of exp'!$B12,2)+POWER('1.37 Spirits share of exp'!$B12,2)))),"")</f>
        <v>0.86564829901635876</v>
      </c>
      <c r="BM12" s="84" t="str">
        <f>IFERROR(SUM('1.20 Wine share of exp'!BM12*'1.20 Wine share of exp'!$B12,'1.30 Beer share of exp'!BM12*'1.30 Beer share of exp'!$B12,'1.37 Spirits share of exp'!BM12*'1.37 Spirits share of exp'!$B12)/((SQRT(POWER('1.20 Wine share of exp'!BM12,2)+POWER('1.30 Beer share of exp'!BM12,2)+POWER('1.37 Spirits share of exp'!BM12,2)))*(SQRT(POWER('1.20 Wine share of exp'!$B12,2)+POWER('1.30 Beer share of exp'!$B12,2)+POWER('1.37 Spirits share of exp'!$B12,2)))),"")</f>
        <v/>
      </c>
      <c r="BN12" s="84">
        <f>IFERROR(SUM('1.20 Wine share of exp'!BN12*'1.20 Wine share of exp'!$B12,'1.30 Beer share of exp'!BN12*'1.30 Beer share of exp'!$B12,'1.37 Spirits share of exp'!BN12*'1.37 Spirits share of exp'!$B12)/((SQRT(POWER('1.20 Wine share of exp'!BN12,2)+POWER('1.30 Beer share of exp'!BN12,2)+POWER('1.37 Spirits share of exp'!BN12,2)))*(SQRT(POWER('1.20 Wine share of exp'!$B12,2)+POWER('1.30 Beer share of exp'!$B12,2)+POWER('1.37 Spirits share of exp'!$B12,2)))),"")</f>
        <v>0.96949354223972173</v>
      </c>
      <c r="BO12" s="84">
        <f>IFERROR(SUM('1.20 Wine share of exp'!BO12*'1.20 Wine share of exp'!$B12,'1.30 Beer share of exp'!BO12*'1.30 Beer share of exp'!$B12,'1.37 Spirits share of exp'!BO12*'1.37 Spirits share of exp'!$B12)/((SQRT(POWER('1.20 Wine share of exp'!BO12,2)+POWER('1.30 Beer share of exp'!BO12,2)+POWER('1.37 Spirits share of exp'!BO12,2)))*(SQRT(POWER('1.20 Wine share of exp'!$B12,2)+POWER('1.30 Beer share of exp'!$B12,2)+POWER('1.37 Spirits share of exp'!$B12,2)))),"")</f>
        <v>0.95430746736555661</v>
      </c>
      <c r="BP12" s="84">
        <f>IFERROR(SUM('1.20 Wine share of exp'!BP12*'1.20 Wine share of exp'!$B12,'1.30 Beer share of exp'!BP12*'1.30 Beer share of exp'!$B12,'1.37 Spirits share of exp'!BP12*'1.37 Spirits share of exp'!$B12)/((SQRT(POWER('1.20 Wine share of exp'!BP12,2)+POWER('1.30 Beer share of exp'!BP12,2)+POWER('1.37 Spirits share of exp'!BP12,2)))*(SQRT(POWER('1.20 Wine share of exp'!$B12,2)+POWER('1.30 Beer share of exp'!$B12,2)+POWER('1.37 Spirits share of exp'!$B12,2)))),"")</f>
        <v>0.78020638637306283</v>
      </c>
      <c r="BQ12" s="84">
        <f>IFERROR(SUM('1.20 Wine share of exp'!BQ12*'1.20 Wine share of exp'!$B12,'1.30 Beer share of exp'!BQ12*'1.30 Beer share of exp'!$B12,'1.37 Spirits share of exp'!BQ12*'1.37 Spirits share of exp'!$B12)/((SQRT(POWER('1.20 Wine share of exp'!BQ12,2)+POWER('1.30 Beer share of exp'!BQ12,2)+POWER('1.37 Spirits share of exp'!BQ12,2)))*(SQRT(POWER('1.20 Wine share of exp'!$B12,2)+POWER('1.30 Beer share of exp'!$B12,2)+POWER('1.37 Spirits share of exp'!$B12,2)))),"")</f>
        <v>0.99364129035102788</v>
      </c>
      <c r="BR12" s="84">
        <f>IFERROR(SUM('1.20 Wine share of exp'!BR12*'1.20 Wine share of exp'!$B12,'1.30 Beer share of exp'!BR12*'1.30 Beer share of exp'!$B12,'1.37 Spirits share of exp'!BR12*'1.37 Spirits share of exp'!$B12)/((SQRT(POWER('1.20 Wine share of exp'!BR12,2)+POWER('1.30 Beer share of exp'!BR12,2)+POWER('1.37 Spirits share of exp'!BR12,2)))*(SQRT(POWER('1.20 Wine share of exp'!$B12,2)+POWER('1.30 Beer share of exp'!$B12,2)+POWER('1.37 Spirits share of exp'!$B12,2)))),"")</f>
        <v>0.98330105594823547</v>
      </c>
      <c r="BS12" s="84">
        <f>IFERROR(SUM('1.20 Wine share of exp'!BS12*'1.20 Wine share of exp'!$B12,'1.30 Beer share of exp'!BS12*'1.30 Beer share of exp'!$B12,'1.37 Spirits share of exp'!BS12*'1.37 Spirits share of exp'!$B12)/((SQRT(POWER('1.20 Wine share of exp'!BS12,2)+POWER('1.30 Beer share of exp'!BS12,2)+POWER('1.37 Spirits share of exp'!BS12,2)))*(SQRT(POWER('1.20 Wine share of exp'!$B12,2)+POWER('1.30 Beer share of exp'!$B12,2)+POWER('1.37 Spirits share of exp'!$B12,2)))),"")</f>
        <v>0.99387658353319697</v>
      </c>
      <c r="BT12" s="84">
        <f>IFERROR(SUM('1.20 Wine share of exp'!BT12*'1.20 Wine share of exp'!$B12,'1.30 Beer share of exp'!BT12*'1.30 Beer share of exp'!$B12,'1.37 Spirits share of exp'!BT12*'1.37 Spirits share of exp'!$B12)/((SQRT(POWER('1.20 Wine share of exp'!BT12,2)+POWER('1.30 Beer share of exp'!BT12,2)+POWER('1.37 Spirits share of exp'!BT12,2)))*(SQRT(POWER('1.20 Wine share of exp'!$B12,2)+POWER('1.30 Beer share of exp'!$B12,2)+POWER('1.37 Spirits share of exp'!$B12,2)))),"")</f>
        <v>0.96730665287214779</v>
      </c>
      <c r="BU12" s="84">
        <f>IFERROR(SUM('1.20 Wine share of exp'!BU12*'1.20 Wine share of exp'!$B12,'1.30 Beer share of exp'!BU12*'1.30 Beer share of exp'!$B12,'1.37 Spirits share of exp'!BU12*'1.37 Spirits share of exp'!$B12)/((SQRT(POWER('1.20 Wine share of exp'!BU12,2)+POWER('1.30 Beer share of exp'!BU12,2)+POWER('1.37 Spirits share of exp'!BU12,2)))*(SQRT(POWER('1.20 Wine share of exp'!$B12,2)+POWER('1.30 Beer share of exp'!$B12,2)+POWER('1.37 Spirits share of exp'!$B12,2)))),"")</f>
        <v>0.90080429739994605</v>
      </c>
      <c r="BV12" s="84">
        <f>IFERROR(SUM('1.20 Wine share of exp'!BV12*'1.20 Wine share of exp'!$B12,'1.30 Beer share of exp'!BV12*'1.30 Beer share of exp'!$B12,'1.37 Spirits share of exp'!BV12*'1.37 Spirits share of exp'!$B12)/((SQRT(POWER('1.20 Wine share of exp'!BV12,2)+POWER('1.30 Beer share of exp'!BV12,2)+POWER('1.37 Spirits share of exp'!BV12,2)))*(SQRT(POWER('1.20 Wine share of exp'!$B12,2)+POWER('1.30 Beer share of exp'!$B12,2)+POWER('1.37 Spirits share of exp'!$B12,2)))),"")</f>
        <v>0.91781235469339184</v>
      </c>
      <c r="BW12" s="84">
        <f>IFERROR(SUM('1.20 Wine share of exp'!BW12*'1.20 Wine share of exp'!$B12,'1.30 Beer share of exp'!BW12*'1.30 Beer share of exp'!$B12,'1.37 Spirits share of exp'!BW12*'1.37 Spirits share of exp'!$B12)/((SQRT(POWER('1.20 Wine share of exp'!BW12,2)+POWER('1.30 Beer share of exp'!BW12,2)+POWER('1.37 Spirits share of exp'!BW12,2)))*(SQRT(POWER('1.20 Wine share of exp'!$B12,2)+POWER('1.30 Beer share of exp'!$B12,2)+POWER('1.37 Spirits share of exp'!$B12,2)))),"")</f>
        <v>0.84115259465618986</v>
      </c>
      <c r="BX12" s="84">
        <f>IFERROR(SUM('1.20 Wine share of exp'!BX12*'1.20 Wine share of exp'!$B12,'1.30 Beer share of exp'!BX12*'1.30 Beer share of exp'!$B12,'1.37 Spirits share of exp'!BX12*'1.37 Spirits share of exp'!$B12)/((SQRT(POWER('1.20 Wine share of exp'!BX12,2)+POWER('1.30 Beer share of exp'!BX12,2)+POWER('1.37 Spirits share of exp'!BX12,2)))*(SQRT(POWER('1.20 Wine share of exp'!$B12,2)+POWER('1.30 Beer share of exp'!$B12,2)+POWER('1.37 Spirits share of exp'!$B12,2)))),"")</f>
        <v>0.98053589361587468</v>
      </c>
      <c r="BY12" s="84">
        <f>IFERROR(SUM('1.20 Wine share of exp'!BY12*'1.20 Wine share of exp'!$B12,'1.30 Beer share of exp'!BY12*'1.30 Beer share of exp'!$B12,'1.37 Spirits share of exp'!BY12*'1.37 Spirits share of exp'!$B12)/((SQRT(POWER('1.20 Wine share of exp'!BY12,2)+POWER('1.30 Beer share of exp'!BY12,2)+POWER('1.37 Spirits share of exp'!BY12,2)))*(SQRT(POWER('1.20 Wine share of exp'!$B12,2)+POWER('1.30 Beer share of exp'!$B12,2)+POWER('1.37 Spirits share of exp'!$B12,2)))),"")</f>
        <v>0.75891833756978022</v>
      </c>
      <c r="BZ12" s="84">
        <f>IFERROR(SUM('1.20 Wine share of exp'!BZ12*'1.20 Wine share of exp'!$B12,'1.30 Beer share of exp'!BZ12*'1.30 Beer share of exp'!$B12,'1.37 Spirits share of exp'!BZ12*'1.37 Spirits share of exp'!$B12)/((SQRT(POWER('1.20 Wine share of exp'!BZ12,2)+POWER('1.30 Beer share of exp'!BZ12,2)+POWER('1.37 Spirits share of exp'!BZ12,2)))*(SQRT(POWER('1.20 Wine share of exp'!$B12,2)+POWER('1.30 Beer share of exp'!$B12,2)+POWER('1.37 Spirits share of exp'!$B12,2)))),"")</f>
        <v>0.98794045774572659</v>
      </c>
      <c r="CA12" s="84">
        <f>IFERROR(SUM('1.20 Wine share of exp'!CA12*'1.20 Wine share of exp'!$B12,'1.30 Beer share of exp'!CA12*'1.30 Beer share of exp'!$B12,'1.37 Spirits share of exp'!CA12*'1.37 Spirits share of exp'!$B12)/((SQRT(POWER('1.20 Wine share of exp'!CA12,2)+POWER('1.30 Beer share of exp'!CA12,2)+POWER('1.37 Spirits share of exp'!CA12,2)))*(SQRT(POWER('1.20 Wine share of exp'!$B12,2)+POWER('1.30 Beer share of exp'!$B12,2)+POWER('1.37 Spirits share of exp'!$B12,2)))),"")</f>
        <v>0.83657632875421195</v>
      </c>
      <c r="CB12" s="84">
        <f>IFERROR(SUM('1.20 Wine share of exp'!CB12*'1.20 Wine share of exp'!$B12,'1.30 Beer share of exp'!CB12*'1.30 Beer share of exp'!$B12,'1.37 Spirits share of exp'!CB12*'1.37 Spirits share of exp'!$B12)/((SQRT(POWER('1.20 Wine share of exp'!CB12,2)+POWER('1.30 Beer share of exp'!CB12,2)+POWER('1.37 Spirits share of exp'!CB12,2)))*(SQRT(POWER('1.20 Wine share of exp'!$B12,2)+POWER('1.30 Beer share of exp'!$B12,2)+POWER('1.37 Spirits share of exp'!$B12,2)))),"")</f>
        <v>0.96186084173022235</v>
      </c>
      <c r="CC12" s="84">
        <f>IFERROR(SUM('1.20 Wine share of exp'!CC12*'1.20 Wine share of exp'!$B12,'1.30 Beer share of exp'!CC12*'1.30 Beer share of exp'!$B12,'1.37 Spirits share of exp'!CC12*'1.37 Spirits share of exp'!$B12)/((SQRT(POWER('1.20 Wine share of exp'!CC12,2)+POWER('1.30 Beer share of exp'!CC12,2)+POWER('1.37 Spirits share of exp'!CC12,2)))*(SQRT(POWER('1.20 Wine share of exp'!$B12,2)+POWER('1.30 Beer share of exp'!$B12,2)+POWER('1.37 Spirits share of exp'!$B12,2)))),"")</f>
        <v>0.87156236428037115</v>
      </c>
      <c r="CD12" s="84">
        <f>IFERROR(SUM('1.20 Wine share of exp'!CD12*'1.20 Wine share of exp'!$B12,'1.30 Beer share of exp'!CD12*'1.30 Beer share of exp'!$B12,'1.37 Spirits share of exp'!CD12*'1.37 Spirits share of exp'!$B12)/((SQRT(POWER('1.20 Wine share of exp'!CD12,2)+POWER('1.30 Beer share of exp'!CD12,2)+POWER('1.37 Spirits share of exp'!CD12,2)))*(SQRT(POWER('1.20 Wine share of exp'!$B12,2)+POWER('1.30 Beer share of exp'!$B12,2)+POWER('1.37 Spirits share of exp'!$B12,2)))),"")</f>
        <v>0.97709032415693087</v>
      </c>
      <c r="CE12" s="84">
        <f>IFERROR(SUM('1.20 Wine share of exp'!CE12*'1.20 Wine share of exp'!$B12,'1.30 Beer share of exp'!CE12*'1.30 Beer share of exp'!$B12,'1.37 Spirits share of exp'!CE12*'1.37 Spirits share of exp'!$B12)/((SQRT(POWER('1.20 Wine share of exp'!CE12,2)+POWER('1.30 Beer share of exp'!CE12,2)+POWER('1.37 Spirits share of exp'!CE12,2)))*(SQRT(POWER('1.20 Wine share of exp'!$B12,2)+POWER('1.30 Beer share of exp'!$B12,2)+POWER('1.37 Spirits share of exp'!$B12,2)))),"")</f>
        <v>0.96743210004464475</v>
      </c>
      <c r="CF12" s="84">
        <f>IFERROR(SUM('1.20 Wine share of exp'!CF12*'1.20 Wine share of exp'!$B12,'1.30 Beer share of exp'!CF12*'1.30 Beer share of exp'!$B12,'1.37 Spirits share of exp'!CF12*'1.37 Spirits share of exp'!$B12)/((SQRT(POWER('1.20 Wine share of exp'!CF12,2)+POWER('1.30 Beer share of exp'!CF12,2)+POWER('1.37 Spirits share of exp'!CF12,2)))*(SQRT(POWER('1.20 Wine share of exp'!$B12,2)+POWER('1.30 Beer share of exp'!$B12,2)+POWER('1.37 Spirits share of exp'!$B12,2)))),"")</f>
        <v>0.84342167774219412</v>
      </c>
      <c r="CG12" s="84">
        <f>IFERROR(SUM('1.20 Wine share of exp'!CG12*'1.20 Wine share of exp'!$B12,'1.30 Beer share of exp'!CG12*'1.30 Beer share of exp'!$B12,'1.37 Spirits share of exp'!CG12*'1.37 Spirits share of exp'!$B12)/((SQRT(POWER('1.20 Wine share of exp'!CG12,2)+POWER('1.30 Beer share of exp'!CG12,2)+POWER('1.37 Spirits share of exp'!CG12,2)))*(SQRT(POWER('1.20 Wine share of exp'!$B12,2)+POWER('1.30 Beer share of exp'!$B12,2)+POWER('1.37 Spirits share of exp'!$B12,2)))),"")</f>
        <v>0.99367782482173661</v>
      </c>
      <c r="CH12" s="84">
        <f>IFERROR(SUM('1.20 Wine share of exp'!CH12*'1.20 Wine share of exp'!$B12,'1.30 Beer share of exp'!CH12*'1.30 Beer share of exp'!$B12,'1.37 Spirits share of exp'!CH12*'1.37 Spirits share of exp'!$B12)/((SQRT(POWER('1.20 Wine share of exp'!CH12,2)+POWER('1.30 Beer share of exp'!CH12,2)+POWER('1.37 Spirits share of exp'!CH12,2)))*(SQRT(POWER('1.20 Wine share of exp'!$B12,2)+POWER('1.30 Beer share of exp'!$B12,2)+POWER('1.37 Spirits share of exp'!$B12,2)))),"")</f>
        <v>0.93393919501518252</v>
      </c>
      <c r="CI12" s="84">
        <f>IFERROR(SUM('1.20 Wine share of exp'!CI12*'1.20 Wine share of exp'!$B12,'1.30 Beer share of exp'!CI12*'1.30 Beer share of exp'!$B12,'1.37 Spirits share of exp'!CI12*'1.37 Spirits share of exp'!$B12)/((SQRT(POWER('1.20 Wine share of exp'!CI12,2)+POWER('1.30 Beer share of exp'!CI12,2)+POWER('1.37 Spirits share of exp'!CI12,2)))*(SQRT(POWER('1.20 Wine share of exp'!$B12,2)+POWER('1.30 Beer share of exp'!$B12,2)+POWER('1.37 Spirits share of exp'!$B12,2)))),"")</f>
        <v>0.84523413420459681</v>
      </c>
      <c r="CJ12" s="84">
        <f>IFERROR(SUM('1.20 Wine share of exp'!CJ12*'1.20 Wine share of exp'!$B12,'1.30 Beer share of exp'!CJ12*'1.30 Beer share of exp'!$B12,'1.37 Spirits share of exp'!CJ12*'1.37 Spirits share of exp'!$B12)/((SQRT(POWER('1.20 Wine share of exp'!CJ12,2)+POWER('1.30 Beer share of exp'!CJ12,2)+POWER('1.37 Spirits share of exp'!CJ12,2)))*(SQRT(POWER('1.20 Wine share of exp'!$B12,2)+POWER('1.30 Beer share of exp'!$B12,2)+POWER('1.37 Spirits share of exp'!$B12,2)))),"")</f>
        <v>0.97828769170751184</v>
      </c>
      <c r="CK12" s="84">
        <f>IFERROR(SUM('1.20 Wine share of exp'!CK12*'1.20 Wine share of exp'!$B12,'1.30 Beer share of exp'!CK12*'1.30 Beer share of exp'!$B12,'1.37 Spirits share of exp'!CK12*'1.37 Spirits share of exp'!$B12)/((SQRT(POWER('1.20 Wine share of exp'!CK12,2)+POWER('1.30 Beer share of exp'!CK12,2)+POWER('1.37 Spirits share of exp'!CK12,2)))*(SQRT(POWER('1.20 Wine share of exp'!$B12,2)+POWER('1.30 Beer share of exp'!$B12,2)+POWER('1.37 Spirits share of exp'!$B12,2)))),"")</f>
        <v>0.9692105778118516</v>
      </c>
      <c r="CL12" s="84">
        <f>IFERROR(SUM('1.20 Wine share of exp'!CL12*'1.20 Wine share of exp'!$B12,'1.30 Beer share of exp'!CL12*'1.30 Beer share of exp'!$B12,'1.37 Spirits share of exp'!CL12*'1.37 Spirits share of exp'!$B12)/((SQRT(POWER('1.20 Wine share of exp'!CL12,2)+POWER('1.30 Beer share of exp'!CL12,2)+POWER('1.37 Spirits share of exp'!CL12,2)))*(SQRT(POWER('1.20 Wine share of exp'!$B12,2)+POWER('1.30 Beer share of exp'!$B12,2)+POWER('1.37 Spirits share of exp'!$B12,2)))),"")</f>
        <v>0.85545636851310536</v>
      </c>
      <c r="CM12" s="84">
        <f>IFERROR(SUM('1.20 Wine share of exp'!CM12*'1.20 Wine share of exp'!$B12,'1.30 Beer share of exp'!CM12*'1.30 Beer share of exp'!$B12,'1.37 Spirits share of exp'!CM12*'1.37 Spirits share of exp'!$B12)/((SQRT(POWER('1.20 Wine share of exp'!CM12,2)+POWER('1.30 Beer share of exp'!CM12,2)+POWER('1.37 Spirits share of exp'!CM12,2)))*(SQRT(POWER('1.20 Wine share of exp'!$B12,2)+POWER('1.30 Beer share of exp'!$B12,2)+POWER('1.37 Spirits share of exp'!$B12,2)))),"")</f>
        <v>0.87806758414641151</v>
      </c>
      <c r="CN12" s="84">
        <f>IFERROR(SUM('1.20 Wine share of exp'!CN12*'1.20 Wine share of exp'!$B12,'1.30 Beer share of exp'!CN12*'1.30 Beer share of exp'!$B12,'1.37 Spirits share of exp'!CN12*'1.37 Spirits share of exp'!$B12)/((SQRT(POWER('1.20 Wine share of exp'!CN12,2)+POWER('1.30 Beer share of exp'!CN12,2)+POWER('1.37 Spirits share of exp'!CN12,2)))*(SQRT(POWER('1.20 Wine share of exp'!$B12,2)+POWER('1.30 Beer share of exp'!$B12,2)+POWER('1.37 Spirits share of exp'!$B12,2)))),"")</f>
        <v>0.93581133074741696</v>
      </c>
      <c r="CO12" s="84">
        <f>IFERROR(SUM('1.20 Wine share of exp'!CO12*'1.20 Wine share of exp'!$B12,'1.30 Beer share of exp'!CO12*'1.30 Beer share of exp'!$B12,'1.37 Spirits share of exp'!CO12*'1.37 Spirits share of exp'!$B12)/((SQRT(POWER('1.20 Wine share of exp'!CO12,2)+POWER('1.30 Beer share of exp'!CO12,2)+POWER('1.37 Spirits share of exp'!CO12,2)))*(SQRT(POWER('1.20 Wine share of exp'!$B12,2)+POWER('1.30 Beer share of exp'!$B12,2)+POWER('1.37 Spirits share of exp'!$B12,2)))),"")</f>
        <v>0.8649366470041977</v>
      </c>
      <c r="CP12" s="84">
        <f>IFERROR(SUM('1.20 Wine share of exp'!CP12*'1.20 Wine share of exp'!$B12,'1.30 Beer share of exp'!CP12*'1.30 Beer share of exp'!$B12,'1.37 Spirits share of exp'!CP12*'1.37 Spirits share of exp'!$B12)/((SQRT(POWER('1.20 Wine share of exp'!CP12,2)+POWER('1.30 Beer share of exp'!CP12,2)+POWER('1.37 Spirits share of exp'!CP12,2)))*(SQRT(POWER('1.20 Wine share of exp'!$B12,2)+POWER('1.30 Beer share of exp'!$B12,2)+POWER('1.37 Spirits share of exp'!$B12,2)))),"")</f>
        <v>0.95455323044474472</v>
      </c>
    </row>
    <row r="13" spans="1:94" x14ac:dyDescent="0.25">
      <c r="A13" s="78" t="s">
        <v>34</v>
      </c>
      <c r="B13" s="84">
        <f>IFERROR(SUM('1.20 Wine share of exp'!B13*'1.20 Wine share of exp'!$B13,'1.30 Beer share of exp'!B13*'1.30 Beer share of exp'!$B13,'1.37 Spirits share of exp'!B13*'1.37 Spirits share of exp'!$B13)/((SQRT(POWER('1.20 Wine share of exp'!B13,2)+POWER('1.30 Beer share of exp'!B13,2)+POWER('1.37 Spirits share of exp'!B13,2)))*(SQRT(POWER('1.20 Wine share of exp'!$B13,2)+POWER('1.30 Beer share of exp'!$B13,2)+POWER('1.37 Spirits share of exp'!$B13,2)))),"")</f>
        <v>1</v>
      </c>
      <c r="C13" s="84">
        <f>IFERROR(SUM('1.20 Wine share of exp'!C13*'1.20 Wine share of exp'!$B13,'1.30 Beer share of exp'!C13*'1.30 Beer share of exp'!$B13,'1.37 Spirits share of exp'!C13*'1.37 Spirits share of exp'!$B13)/((SQRT(POWER('1.20 Wine share of exp'!C13,2)+POWER('1.30 Beer share of exp'!C13,2)+POWER('1.37 Spirits share of exp'!C13,2)))*(SQRT(POWER('1.20 Wine share of exp'!$B13,2)+POWER('1.30 Beer share of exp'!$B13,2)+POWER('1.37 Spirits share of exp'!$B13,2)))),"")</f>
        <v>0.94698860081877667</v>
      </c>
      <c r="D13" s="84">
        <f>IFERROR(SUM('1.20 Wine share of exp'!D13*'1.20 Wine share of exp'!$B13,'1.30 Beer share of exp'!D13*'1.30 Beer share of exp'!$B13,'1.37 Spirits share of exp'!D13*'1.37 Spirits share of exp'!$B13)/((SQRT(POWER('1.20 Wine share of exp'!D13,2)+POWER('1.30 Beer share of exp'!D13,2)+POWER('1.37 Spirits share of exp'!D13,2)))*(SQRT(POWER('1.20 Wine share of exp'!$B13,2)+POWER('1.30 Beer share of exp'!$B13,2)+POWER('1.37 Spirits share of exp'!$B13,2)))),"")</f>
        <v>0.93732554154665726</v>
      </c>
      <c r="E13" s="84">
        <f>IFERROR(SUM('1.20 Wine share of exp'!E13*'1.20 Wine share of exp'!$B13,'1.30 Beer share of exp'!E13*'1.30 Beer share of exp'!$B13,'1.37 Spirits share of exp'!E13*'1.37 Spirits share of exp'!$B13)/((SQRT(POWER('1.20 Wine share of exp'!E13,2)+POWER('1.30 Beer share of exp'!E13,2)+POWER('1.37 Spirits share of exp'!E13,2)))*(SQRT(POWER('1.20 Wine share of exp'!$B13,2)+POWER('1.30 Beer share of exp'!$B13,2)+POWER('1.37 Spirits share of exp'!$B13,2)))),"")</f>
        <v>0.87493718947340304</v>
      </c>
      <c r="F13" s="84">
        <f>IFERROR(SUM('1.20 Wine share of exp'!F13*'1.20 Wine share of exp'!$B13,'1.30 Beer share of exp'!F13*'1.30 Beer share of exp'!$B13,'1.37 Spirits share of exp'!F13*'1.37 Spirits share of exp'!$B13)/((SQRT(POWER('1.20 Wine share of exp'!F13,2)+POWER('1.30 Beer share of exp'!F13,2)+POWER('1.37 Spirits share of exp'!F13,2)))*(SQRT(POWER('1.20 Wine share of exp'!$B13,2)+POWER('1.30 Beer share of exp'!$B13,2)+POWER('1.37 Spirits share of exp'!$B13,2)))),"")</f>
        <v>0.96020105670056177</v>
      </c>
      <c r="G13" s="84">
        <f>IFERROR(SUM('1.20 Wine share of exp'!G13*'1.20 Wine share of exp'!$B13,'1.30 Beer share of exp'!G13*'1.30 Beer share of exp'!$B13,'1.37 Spirits share of exp'!G13*'1.37 Spirits share of exp'!$B13)/((SQRT(POWER('1.20 Wine share of exp'!G13,2)+POWER('1.30 Beer share of exp'!G13,2)+POWER('1.37 Spirits share of exp'!G13,2)))*(SQRT(POWER('1.20 Wine share of exp'!$B13,2)+POWER('1.30 Beer share of exp'!$B13,2)+POWER('1.37 Spirits share of exp'!$B13,2)))),"")</f>
        <v>0.70445881302820157</v>
      </c>
      <c r="H13" s="84">
        <f>IFERROR(SUM('1.20 Wine share of exp'!H13*'1.20 Wine share of exp'!$B13,'1.30 Beer share of exp'!H13*'1.30 Beer share of exp'!$B13,'1.37 Spirits share of exp'!H13*'1.37 Spirits share of exp'!$B13)/((SQRT(POWER('1.20 Wine share of exp'!H13,2)+POWER('1.30 Beer share of exp'!H13,2)+POWER('1.37 Spirits share of exp'!H13,2)))*(SQRT(POWER('1.20 Wine share of exp'!$B13,2)+POWER('1.30 Beer share of exp'!$B13,2)+POWER('1.37 Spirits share of exp'!$B13,2)))),"")</f>
        <v>0.84949449498469476</v>
      </c>
      <c r="I13" s="84">
        <f>IFERROR(SUM('1.20 Wine share of exp'!I13*'1.20 Wine share of exp'!$B13,'1.30 Beer share of exp'!I13*'1.30 Beer share of exp'!$B13,'1.37 Spirits share of exp'!I13*'1.37 Spirits share of exp'!$B13)/((SQRT(POWER('1.20 Wine share of exp'!I13,2)+POWER('1.30 Beer share of exp'!I13,2)+POWER('1.37 Spirits share of exp'!I13,2)))*(SQRT(POWER('1.20 Wine share of exp'!$B13,2)+POWER('1.30 Beer share of exp'!$B13,2)+POWER('1.37 Spirits share of exp'!$B13,2)))),"")</f>
        <v>0.98981596411054973</v>
      </c>
      <c r="J13" s="84">
        <f>IFERROR(SUM('1.20 Wine share of exp'!J13*'1.20 Wine share of exp'!$B13,'1.30 Beer share of exp'!J13*'1.30 Beer share of exp'!$B13,'1.37 Spirits share of exp'!J13*'1.37 Spirits share of exp'!$B13)/((SQRT(POWER('1.20 Wine share of exp'!J13,2)+POWER('1.30 Beer share of exp'!J13,2)+POWER('1.37 Spirits share of exp'!J13,2)))*(SQRT(POWER('1.20 Wine share of exp'!$B13,2)+POWER('1.30 Beer share of exp'!$B13,2)+POWER('1.37 Spirits share of exp'!$B13,2)))),"")</f>
        <v>0.99413494324009044</v>
      </c>
      <c r="K13" s="84">
        <f>IFERROR(SUM('1.20 Wine share of exp'!K13*'1.20 Wine share of exp'!$B13,'1.30 Beer share of exp'!K13*'1.30 Beer share of exp'!$B13,'1.37 Spirits share of exp'!K13*'1.37 Spirits share of exp'!$B13)/((SQRT(POWER('1.20 Wine share of exp'!K13,2)+POWER('1.30 Beer share of exp'!K13,2)+POWER('1.37 Spirits share of exp'!K13,2)))*(SQRT(POWER('1.20 Wine share of exp'!$B13,2)+POWER('1.30 Beer share of exp'!$B13,2)+POWER('1.37 Spirits share of exp'!$B13,2)))),"")</f>
        <v>0.94636143699241881</v>
      </c>
      <c r="L13" s="84" t="str">
        <f>IFERROR(SUM('1.20 Wine share of exp'!L13*'1.20 Wine share of exp'!$B13,'1.30 Beer share of exp'!L13*'1.30 Beer share of exp'!$B13,'1.37 Spirits share of exp'!L13*'1.37 Spirits share of exp'!$B13)/((SQRT(POWER('1.20 Wine share of exp'!L13,2)+POWER('1.30 Beer share of exp'!L13,2)+POWER('1.37 Spirits share of exp'!L13,2)))*(SQRT(POWER('1.20 Wine share of exp'!$B13,2)+POWER('1.30 Beer share of exp'!$B13,2)+POWER('1.37 Spirits share of exp'!$B13,2)))),"")</f>
        <v/>
      </c>
      <c r="M13" s="84">
        <f>IFERROR(SUM('1.20 Wine share of exp'!M13*'1.20 Wine share of exp'!$B13,'1.30 Beer share of exp'!M13*'1.30 Beer share of exp'!$B13,'1.37 Spirits share of exp'!M13*'1.37 Spirits share of exp'!$B13)/((SQRT(POWER('1.20 Wine share of exp'!M13,2)+POWER('1.30 Beer share of exp'!M13,2)+POWER('1.37 Spirits share of exp'!M13,2)))*(SQRT(POWER('1.20 Wine share of exp'!$B13,2)+POWER('1.30 Beer share of exp'!$B13,2)+POWER('1.37 Spirits share of exp'!$B13,2)))),"")</f>
        <v>0.93612761176981363</v>
      </c>
      <c r="N13" s="84">
        <f>IFERROR(SUM('1.20 Wine share of exp'!N13*'1.20 Wine share of exp'!$B13,'1.30 Beer share of exp'!N13*'1.30 Beer share of exp'!$B13,'1.37 Spirits share of exp'!N13*'1.37 Spirits share of exp'!$B13)/((SQRT(POWER('1.20 Wine share of exp'!N13,2)+POWER('1.30 Beer share of exp'!N13,2)+POWER('1.37 Spirits share of exp'!N13,2)))*(SQRT(POWER('1.20 Wine share of exp'!$B13,2)+POWER('1.30 Beer share of exp'!$B13,2)+POWER('1.37 Spirits share of exp'!$B13,2)))),"")</f>
        <v>0.96562277998694857</v>
      </c>
      <c r="O13" s="84">
        <f>IFERROR(SUM('1.20 Wine share of exp'!O13*'1.20 Wine share of exp'!$B13,'1.30 Beer share of exp'!O13*'1.30 Beer share of exp'!$B13,'1.37 Spirits share of exp'!O13*'1.37 Spirits share of exp'!$B13)/((SQRT(POWER('1.20 Wine share of exp'!O13,2)+POWER('1.30 Beer share of exp'!O13,2)+POWER('1.37 Spirits share of exp'!O13,2)))*(SQRT(POWER('1.20 Wine share of exp'!$B13,2)+POWER('1.30 Beer share of exp'!$B13,2)+POWER('1.37 Spirits share of exp'!$B13,2)))),"")</f>
        <v>0.97589456682134601</v>
      </c>
      <c r="P13" s="84">
        <f>IFERROR(SUM('1.20 Wine share of exp'!P13*'1.20 Wine share of exp'!$B13,'1.30 Beer share of exp'!P13*'1.30 Beer share of exp'!$B13,'1.37 Spirits share of exp'!P13*'1.37 Spirits share of exp'!$B13)/((SQRT(POWER('1.20 Wine share of exp'!P13,2)+POWER('1.30 Beer share of exp'!P13,2)+POWER('1.37 Spirits share of exp'!P13,2)))*(SQRT(POWER('1.20 Wine share of exp'!$B13,2)+POWER('1.30 Beer share of exp'!$B13,2)+POWER('1.37 Spirits share of exp'!$B13,2)))),"")</f>
        <v>0.9506018762504973</v>
      </c>
      <c r="Q13" s="84">
        <f>IFERROR(SUM('1.20 Wine share of exp'!Q13*'1.20 Wine share of exp'!$B13,'1.30 Beer share of exp'!Q13*'1.30 Beer share of exp'!$B13,'1.37 Spirits share of exp'!Q13*'1.37 Spirits share of exp'!$B13)/((SQRT(POWER('1.20 Wine share of exp'!Q13,2)+POWER('1.30 Beer share of exp'!Q13,2)+POWER('1.37 Spirits share of exp'!Q13,2)))*(SQRT(POWER('1.20 Wine share of exp'!$B13,2)+POWER('1.30 Beer share of exp'!$B13,2)+POWER('1.37 Spirits share of exp'!$B13,2)))),"")</f>
        <v>0.95267886931002765</v>
      </c>
      <c r="R13" s="84">
        <f>IFERROR(SUM('1.20 Wine share of exp'!R13*'1.20 Wine share of exp'!$B13,'1.30 Beer share of exp'!R13*'1.30 Beer share of exp'!$B13,'1.37 Spirits share of exp'!R13*'1.37 Spirits share of exp'!$B13)/((SQRT(POWER('1.20 Wine share of exp'!R13,2)+POWER('1.30 Beer share of exp'!R13,2)+POWER('1.37 Spirits share of exp'!R13,2)))*(SQRT(POWER('1.20 Wine share of exp'!$B13,2)+POWER('1.30 Beer share of exp'!$B13,2)+POWER('1.37 Spirits share of exp'!$B13,2)))),"")</f>
        <v>0.72862026958412363</v>
      </c>
      <c r="S13" s="84">
        <f>IFERROR(SUM('1.20 Wine share of exp'!S13*'1.20 Wine share of exp'!$B13,'1.30 Beer share of exp'!S13*'1.30 Beer share of exp'!$B13,'1.37 Spirits share of exp'!S13*'1.37 Spirits share of exp'!$B13)/((SQRT(POWER('1.20 Wine share of exp'!S13,2)+POWER('1.30 Beer share of exp'!S13,2)+POWER('1.37 Spirits share of exp'!S13,2)))*(SQRT(POWER('1.20 Wine share of exp'!$B13,2)+POWER('1.30 Beer share of exp'!$B13,2)+POWER('1.37 Spirits share of exp'!$B13,2)))),"")</f>
        <v>0.80890760026119701</v>
      </c>
      <c r="T13" s="84">
        <f>IFERROR(SUM('1.20 Wine share of exp'!T13*'1.20 Wine share of exp'!$B13,'1.30 Beer share of exp'!T13*'1.30 Beer share of exp'!$B13,'1.37 Spirits share of exp'!T13*'1.37 Spirits share of exp'!$B13)/((SQRT(POWER('1.20 Wine share of exp'!T13,2)+POWER('1.30 Beer share of exp'!T13,2)+POWER('1.37 Spirits share of exp'!T13,2)))*(SQRT(POWER('1.20 Wine share of exp'!$B13,2)+POWER('1.30 Beer share of exp'!$B13,2)+POWER('1.37 Spirits share of exp'!$B13,2)))),"")</f>
        <v>0.94880555261427246</v>
      </c>
      <c r="U13" s="84">
        <f>IFERROR(SUM('1.20 Wine share of exp'!U13*'1.20 Wine share of exp'!$B13,'1.30 Beer share of exp'!U13*'1.30 Beer share of exp'!$B13,'1.37 Spirits share of exp'!U13*'1.37 Spirits share of exp'!$B13)/((SQRT(POWER('1.20 Wine share of exp'!U13,2)+POWER('1.30 Beer share of exp'!U13,2)+POWER('1.37 Spirits share of exp'!U13,2)))*(SQRT(POWER('1.20 Wine share of exp'!$B13,2)+POWER('1.30 Beer share of exp'!$B13,2)+POWER('1.37 Spirits share of exp'!$B13,2)))),"")</f>
        <v>0.94559946079918178</v>
      </c>
      <c r="V13" s="84">
        <f>IFERROR(SUM('1.20 Wine share of exp'!V13*'1.20 Wine share of exp'!$B13,'1.30 Beer share of exp'!V13*'1.30 Beer share of exp'!$B13,'1.37 Spirits share of exp'!V13*'1.37 Spirits share of exp'!$B13)/((SQRT(POWER('1.20 Wine share of exp'!V13,2)+POWER('1.30 Beer share of exp'!V13,2)+POWER('1.37 Spirits share of exp'!V13,2)))*(SQRT(POWER('1.20 Wine share of exp'!$B13,2)+POWER('1.30 Beer share of exp'!$B13,2)+POWER('1.37 Spirits share of exp'!$B13,2)))),"")</f>
        <v>0.95351429491712092</v>
      </c>
      <c r="W13" s="84">
        <f>IFERROR(SUM('1.20 Wine share of exp'!W13*'1.20 Wine share of exp'!$B13,'1.30 Beer share of exp'!W13*'1.30 Beer share of exp'!$B13,'1.37 Spirits share of exp'!W13*'1.37 Spirits share of exp'!$B13)/((SQRT(POWER('1.20 Wine share of exp'!W13,2)+POWER('1.30 Beer share of exp'!W13,2)+POWER('1.37 Spirits share of exp'!W13,2)))*(SQRT(POWER('1.20 Wine share of exp'!$B13,2)+POWER('1.30 Beer share of exp'!$B13,2)+POWER('1.37 Spirits share of exp'!$B13,2)))),"")</f>
        <v>0.99876050066364019</v>
      </c>
      <c r="X13" s="84">
        <f>IFERROR(SUM('1.20 Wine share of exp'!X13*'1.20 Wine share of exp'!$B13,'1.30 Beer share of exp'!X13*'1.30 Beer share of exp'!$B13,'1.37 Spirits share of exp'!X13*'1.37 Spirits share of exp'!$B13)/((SQRT(POWER('1.20 Wine share of exp'!X13,2)+POWER('1.30 Beer share of exp'!X13,2)+POWER('1.37 Spirits share of exp'!X13,2)))*(SQRT(POWER('1.20 Wine share of exp'!$B13,2)+POWER('1.30 Beer share of exp'!$B13,2)+POWER('1.37 Spirits share of exp'!$B13,2)))),"")</f>
        <v>0.94139859940676796</v>
      </c>
      <c r="Y13" s="84">
        <f>IFERROR(SUM('1.20 Wine share of exp'!Y13*'1.20 Wine share of exp'!$B13,'1.30 Beer share of exp'!Y13*'1.30 Beer share of exp'!$B13,'1.37 Spirits share of exp'!Y13*'1.37 Spirits share of exp'!$B13)/((SQRT(POWER('1.20 Wine share of exp'!Y13,2)+POWER('1.30 Beer share of exp'!Y13,2)+POWER('1.37 Spirits share of exp'!Y13,2)))*(SQRT(POWER('1.20 Wine share of exp'!$B13,2)+POWER('1.30 Beer share of exp'!$B13,2)+POWER('1.37 Spirits share of exp'!$B13,2)))),"")</f>
        <v>0.91103083639183646</v>
      </c>
      <c r="Z13" s="84">
        <f>IFERROR(SUM('1.20 Wine share of exp'!Z13*'1.20 Wine share of exp'!$B13,'1.30 Beer share of exp'!Z13*'1.30 Beer share of exp'!$B13,'1.37 Spirits share of exp'!Z13*'1.37 Spirits share of exp'!$B13)/((SQRT(POWER('1.20 Wine share of exp'!Z13,2)+POWER('1.30 Beer share of exp'!Z13,2)+POWER('1.37 Spirits share of exp'!Z13,2)))*(SQRT(POWER('1.20 Wine share of exp'!$B13,2)+POWER('1.30 Beer share of exp'!$B13,2)+POWER('1.37 Spirits share of exp'!$B13,2)))),"")</f>
        <v>0.99159761383829059</v>
      </c>
      <c r="AA13" s="84">
        <f>IFERROR(SUM('1.20 Wine share of exp'!AA13*'1.20 Wine share of exp'!$B13,'1.30 Beer share of exp'!AA13*'1.30 Beer share of exp'!$B13,'1.37 Spirits share of exp'!AA13*'1.37 Spirits share of exp'!$B13)/((SQRT(POWER('1.20 Wine share of exp'!AA13,2)+POWER('1.30 Beer share of exp'!AA13,2)+POWER('1.37 Spirits share of exp'!AA13,2)))*(SQRT(POWER('1.20 Wine share of exp'!$B13,2)+POWER('1.30 Beer share of exp'!$B13,2)+POWER('1.37 Spirits share of exp'!$B13,2)))),"")</f>
        <v>0.89625215512044032</v>
      </c>
      <c r="AB13" s="84">
        <f>IFERROR(SUM('1.20 Wine share of exp'!AB13*'1.20 Wine share of exp'!$B13,'1.30 Beer share of exp'!AB13*'1.30 Beer share of exp'!$B13,'1.37 Spirits share of exp'!AB13*'1.37 Spirits share of exp'!$B13)/((SQRT(POWER('1.20 Wine share of exp'!AB13,2)+POWER('1.30 Beer share of exp'!AB13,2)+POWER('1.37 Spirits share of exp'!AB13,2)))*(SQRT(POWER('1.20 Wine share of exp'!$B13,2)+POWER('1.30 Beer share of exp'!$B13,2)+POWER('1.37 Spirits share of exp'!$B13,2)))),"")</f>
        <v>0.97413705807071638</v>
      </c>
      <c r="AC13" s="84">
        <f>IFERROR(SUM('1.20 Wine share of exp'!AC13*'1.20 Wine share of exp'!$B13,'1.30 Beer share of exp'!AC13*'1.30 Beer share of exp'!$B13,'1.37 Spirits share of exp'!AC13*'1.37 Spirits share of exp'!$B13)/((SQRT(POWER('1.20 Wine share of exp'!AC13,2)+POWER('1.30 Beer share of exp'!AC13,2)+POWER('1.37 Spirits share of exp'!AC13,2)))*(SQRT(POWER('1.20 Wine share of exp'!$B13,2)+POWER('1.30 Beer share of exp'!$B13,2)+POWER('1.37 Spirits share of exp'!$B13,2)))),"")</f>
        <v>0.92919121230447876</v>
      </c>
      <c r="AD13" s="84">
        <f>IFERROR(SUM('1.20 Wine share of exp'!AD13*'1.20 Wine share of exp'!$B13,'1.30 Beer share of exp'!AD13*'1.30 Beer share of exp'!$B13,'1.37 Spirits share of exp'!AD13*'1.37 Spirits share of exp'!$B13)/((SQRT(POWER('1.20 Wine share of exp'!AD13,2)+POWER('1.30 Beer share of exp'!AD13,2)+POWER('1.37 Spirits share of exp'!AD13,2)))*(SQRT(POWER('1.20 Wine share of exp'!$B13,2)+POWER('1.30 Beer share of exp'!$B13,2)+POWER('1.37 Spirits share of exp'!$B13,2)))),"")</f>
        <v>0.78782674145905929</v>
      </c>
      <c r="AE13" s="84">
        <f>IFERROR(SUM('1.20 Wine share of exp'!AE13*'1.20 Wine share of exp'!$B13,'1.30 Beer share of exp'!AE13*'1.30 Beer share of exp'!$B13,'1.37 Spirits share of exp'!AE13*'1.37 Spirits share of exp'!$B13)/((SQRT(POWER('1.20 Wine share of exp'!AE13,2)+POWER('1.30 Beer share of exp'!AE13,2)+POWER('1.37 Spirits share of exp'!AE13,2)))*(SQRT(POWER('1.20 Wine share of exp'!$B13,2)+POWER('1.30 Beer share of exp'!$B13,2)+POWER('1.37 Spirits share of exp'!$B13,2)))),"")</f>
        <v>0.97734799641740244</v>
      </c>
      <c r="AF13" s="84">
        <f>IFERROR(SUM('1.20 Wine share of exp'!AF13*'1.20 Wine share of exp'!$B13,'1.30 Beer share of exp'!AF13*'1.30 Beer share of exp'!$B13,'1.37 Spirits share of exp'!AF13*'1.37 Spirits share of exp'!$B13)/((SQRT(POWER('1.20 Wine share of exp'!AF13,2)+POWER('1.30 Beer share of exp'!AF13,2)+POWER('1.37 Spirits share of exp'!AF13,2)))*(SQRT(POWER('1.20 Wine share of exp'!$B13,2)+POWER('1.30 Beer share of exp'!$B13,2)+POWER('1.37 Spirits share of exp'!$B13,2)))),"")</f>
        <v>0.93290937451936706</v>
      </c>
      <c r="AG13" s="84">
        <f>IFERROR(SUM('1.20 Wine share of exp'!AG13*'1.20 Wine share of exp'!$B13,'1.30 Beer share of exp'!AG13*'1.30 Beer share of exp'!$B13,'1.37 Spirits share of exp'!AG13*'1.37 Spirits share of exp'!$B13)/((SQRT(POWER('1.20 Wine share of exp'!AG13,2)+POWER('1.30 Beer share of exp'!AG13,2)+POWER('1.37 Spirits share of exp'!AG13,2)))*(SQRT(POWER('1.20 Wine share of exp'!$B13,2)+POWER('1.30 Beer share of exp'!$B13,2)+POWER('1.37 Spirits share of exp'!$B13,2)))),"")</f>
        <v>0.99380882603341825</v>
      </c>
      <c r="AH13" s="84">
        <f>IFERROR(SUM('1.20 Wine share of exp'!AH13*'1.20 Wine share of exp'!$B13,'1.30 Beer share of exp'!AH13*'1.30 Beer share of exp'!$B13,'1.37 Spirits share of exp'!AH13*'1.37 Spirits share of exp'!$B13)/((SQRT(POWER('1.20 Wine share of exp'!AH13,2)+POWER('1.30 Beer share of exp'!AH13,2)+POWER('1.37 Spirits share of exp'!AH13,2)))*(SQRT(POWER('1.20 Wine share of exp'!$B13,2)+POWER('1.30 Beer share of exp'!$B13,2)+POWER('1.37 Spirits share of exp'!$B13,2)))),"")</f>
        <v>0.65620467063779575</v>
      </c>
      <c r="AI13" s="84">
        <f>IFERROR(SUM('1.20 Wine share of exp'!AI13*'1.20 Wine share of exp'!$B13,'1.30 Beer share of exp'!AI13*'1.30 Beer share of exp'!$B13,'1.37 Spirits share of exp'!AI13*'1.37 Spirits share of exp'!$B13)/((SQRT(POWER('1.20 Wine share of exp'!AI13,2)+POWER('1.30 Beer share of exp'!AI13,2)+POWER('1.37 Spirits share of exp'!AI13,2)))*(SQRT(POWER('1.20 Wine share of exp'!$B13,2)+POWER('1.30 Beer share of exp'!$B13,2)+POWER('1.37 Spirits share of exp'!$B13,2)))),"")</f>
        <v>0.96635174562450388</v>
      </c>
      <c r="AJ13" s="84">
        <f>IFERROR(SUM('1.20 Wine share of exp'!AJ13*'1.20 Wine share of exp'!$B13,'1.30 Beer share of exp'!AJ13*'1.30 Beer share of exp'!$B13,'1.37 Spirits share of exp'!AJ13*'1.37 Spirits share of exp'!$B13)/((SQRT(POWER('1.20 Wine share of exp'!AJ13,2)+POWER('1.30 Beer share of exp'!AJ13,2)+POWER('1.37 Spirits share of exp'!AJ13,2)))*(SQRT(POWER('1.20 Wine share of exp'!$B13,2)+POWER('1.30 Beer share of exp'!$B13,2)+POWER('1.37 Spirits share of exp'!$B13,2)))),"")</f>
        <v>0.96195516023473171</v>
      </c>
      <c r="AK13" s="84">
        <f>IFERROR(SUM('1.20 Wine share of exp'!AK13*'1.20 Wine share of exp'!$B13,'1.30 Beer share of exp'!AK13*'1.30 Beer share of exp'!$B13,'1.37 Spirits share of exp'!AK13*'1.37 Spirits share of exp'!$B13)/((SQRT(POWER('1.20 Wine share of exp'!AK13,2)+POWER('1.30 Beer share of exp'!AK13,2)+POWER('1.37 Spirits share of exp'!AK13,2)))*(SQRT(POWER('1.20 Wine share of exp'!$B13,2)+POWER('1.30 Beer share of exp'!$B13,2)+POWER('1.37 Spirits share of exp'!$B13,2)))),"")</f>
        <v>0.9980851555987067</v>
      </c>
      <c r="AL13" s="84">
        <f>IFERROR(SUM('1.20 Wine share of exp'!AL13*'1.20 Wine share of exp'!$B13,'1.30 Beer share of exp'!AL13*'1.30 Beer share of exp'!$B13,'1.37 Spirits share of exp'!AL13*'1.37 Spirits share of exp'!$B13)/((SQRT(POWER('1.20 Wine share of exp'!AL13,2)+POWER('1.30 Beer share of exp'!AL13,2)+POWER('1.37 Spirits share of exp'!AL13,2)))*(SQRT(POWER('1.20 Wine share of exp'!$B13,2)+POWER('1.30 Beer share of exp'!$B13,2)+POWER('1.37 Spirits share of exp'!$B13,2)))),"")</f>
        <v>0.97324865249602788</v>
      </c>
      <c r="AM13" s="84">
        <f>IFERROR(SUM('1.20 Wine share of exp'!AM13*'1.20 Wine share of exp'!$B13,'1.30 Beer share of exp'!AM13*'1.30 Beer share of exp'!$B13,'1.37 Spirits share of exp'!AM13*'1.37 Spirits share of exp'!$B13)/((SQRT(POWER('1.20 Wine share of exp'!AM13,2)+POWER('1.30 Beer share of exp'!AM13,2)+POWER('1.37 Spirits share of exp'!AM13,2)))*(SQRT(POWER('1.20 Wine share of exp'!$B13,2)+POWER('1.30 Beer share of exp'!$B13,2)+POWER('1.37 Spirits share of exp'!$B13,2)))),"")</f>
        <v>0.97404783092881697</v>
      </c>
      <c r="AN13" s="84">
        <f>IFERROR(SUM('1.20 Wine share of exp'!AN13*'1.20 Wine share of exp'!$B13,'1.30 Beer share of exp'!AN13*'1.30 Beer share of exp'!$B13,'1.37 Spirits share of exp'!AN13*'1.37 Spirits share of exp'!$B13)/((SQRT(POWER('1.20 Wine share of exp'!AN13,2)+POWER('1.30 Beer share of exp'!AN13,2)+POWER('1.37 Spirits share of exp'!AN13,2)))*(SQRT(POWER('1.20 Wine share of exp'!$B13,2)+POWER('1.30 Beer share of exp'!$B13,2)+POWER('1.37 Spirits share of exp'!$B13,2)))),"")</f>
        <v>0.73687583086599384</v>
      </c>
      <c r="AO13" s="84">
        <f>IFERROR(SUM('1.20 Wine share of exp'!AO13*'1.20 Wine share of exp'!$B13,'1.30 Beer share of exp'!AO13*'1.30 Beer share of exp'!$B13,'1.37 Spirits share of exp'!AO13*'1.37 Spirits share of exp'!$B13)/((SQRT(POWER('1.20 Wine share of exp'!AO13,2)+POWER('1.30 Beer share of exp'!AO13,2)+POWER('1.37 Spirits share of exp'!AO13,2)))*(SQRT(POWER('1.20 Wine share of exp'!$B13,2)+POWER('1.30 Beer share of exp'!$B13,2)+POWER('1.37 Spirits share of exp'!$B13,2)))),"")</f>
        <v>0.99649719659349412</v>
      </c>
      <c r="AP13" s="84">
        <f>IFERROR(SUM('1.20 Wine share of exp'!AP13*'1.20 Wine share of exp'!$B13,'1.30 Beer share of exp'!AP13*'1.30 Beer share of exp'!$B13,'1.37 Spirits share of exp'!AP13*'1.37 Spirits share of exp'!$B13)/((SQRT(POWER('1.20 Wine share of exp'!AP13,2)+POWER('1.30 Beer share of exp'!AP13,2)+POWER('1.37 Spirits share of exp'!AP13,2)))*(SQRT(POWER('1.20 Wine share of exp'!$B13,2)+POWER('1.30 Beer share of exp'!$B13,2)+POWER('1.37 Spirits share of exp'!$B13,2)))),"")</f>
        <v>0.93334427217085991</v>
      </c>
      <c r="AQ13" s="84">
        <f>IFERROR(SUM('1.20 Wine share of exp'!AQ13*'1.20 Wine share of exp'!$B13,'1.30 Beer share of exp'!AQ13*'1.30 Beer share of exp'!$B13,'1.37 Spirits share of exp'!AQ13*'1.37 Spirits share of exp'!$B13)/((SQRT(POWER('1.20 Wine share of exp'!AQ13,2)+POWER('1.30 Beer share of exp'!AQ13,2)+POWER('1.37 Spirits share of exp'!AQ13,2)))*(SQRT(POWER('1.20 Wine share of exp'!$B13,2)+POWER('1.30 Beer share of exp'!$B13,2)+POWER('1.37 Spirits share of exp'!$B13,2)))),"")</f>
        <v>0.92967513906764432</v>
      </c>
      <c r="AR13" s="84">
        <f>IFERROR(SUM('1.20 Wine share of exp'!AR13*'1.20 Wine share of exp'!$B13,'1.30 Beer share of exp'!AR13*'1.30 Beer share of exp'!$B13,'1.37 Spirits share of exp'!AR13*'1.37 Spirits share of exp'!$B13)/((SQRT(POWER('1.20 Wine share of exp'!AR13,2)+POWER('1.30 Beer share of exp'!AR13,2)+POWER('1.37 Spirits share of exp'!AR13,2)))*(SQRT(POWER('1.20 Wine share of exp'!$B13,2)+POWER('1.30 Beer share of exp'!$B13,2)+POWER('1.37 Spirits share of exp'!$B13,2)))),"")</f>
        <v>0.81719528584053081</v>
      </c>
      <c r="AS13" s="84">
        <f>IFERROR(SUM('1.20 Wine share of exp'!AS13*'1.20 Wine share of exp'!$B13,'1.30 Beer share of exp'!AS13*'1.30 Beer share of exp'!$B13,'1.37 Spirits share of exp'!AS13*'1.37 Spirits share of exp'!$B13)/((SQRT(POWER('1.20 Wine share of exp'!AS13,2)+POWER('1.30 Beer share of exp'!AS13,2)+POWER('1.37 Spirits share of exp'!AS13,2)))*(SQRT(POWER('1.20 Wine share of exp'!$B13,2)+POWER('1.30 Beer share of exp'!$B13,2)+POWER('1.37 Spirits share of exp'!$B13,2)))),"")</f>
        <v>0.91413083327156952</v>
      </c>
      <c r="AT13" s="84">
        <f>IFERROR(SUM('1.20 Wine share of exp'!AT13*'1.20 Wine share of exp'!$B13,'1.30 Beer share of exp'!AT13*'1.30 Beer share of exp'!$B13,'1.37 Spirits share of exp'!AT13*'1.37 Spirits share of exp'!$B13)/((SQRT(POWER('1.20 Wine share of exp'!AT13,2)+POWER('1.30 Beer share of exp'!AT13,2)+POWER('1.37 Spirits share of exp'!AT13,2)))*(SQRT(POWER('1.20 Wine share of exp'!$B13,2)+POWER('1.30 Beer share of exp'!$B13,2)+POWER('1.37 Spirits share of exp'!$B13,2)))),"")</f>
        <v>0.9996373252962063</v>
      </c>
      <c r="AU13" s="84">
        <f>IFERROR(SUM('1.20 Wine share of exp'!AU13*'1.20 Wine share of exp'!$B13,'1.30 Beer share of exp'!AU13*'1.30 Beer share of exp'!$B13,'1.37 Spirits share of exp'!AU13*'1.37 Spirits share of exp'!$B13)/((SQRT(POWER('1.20 Wine share of exp'!AU13,2)+POWER('1.30 Beer share of exp'!AU13,2)+POWER('1.37 Spirits share of exp'!AU13,2)))*(SQRT(POWER('1.20 Wine share of exp'!$B13,2)+POWER('1.30 Beer share of exp'!$B13,2)+POWER('1.37 Spirits share of exp'!$B13,2)))),"")</f>
        <v>0.89727743996505183</v>
      </c>
      <c r="AV13" s="84">
        <f>IFERROR(SUM('1.20 Wine share of exp'!AV13*'1.20 Wine share of exp'!$B13,'1.30 Beer share of exp'!AV13*'1.30 Beer share of exp'!$B13,'1.37 Spirits share of exp'!AV13*'1.37 Spirits share of exp'!$B13)/((SQRT(POWER('1.20 Wine share of exp'!AV13,2)+POWER('1.30 Beer share of exp'!AV13,2)+POWER('1.37 Spirits share of exp'!AV13,2)))*(SQRT(POWER('1.20 Wine share of exp'!$B13,2)+POWER('1.30 Beer share of exp'!$B13,2)+POWER('1.37 Spirits share of exp'!$B13,2)))),"")</f>
        <v>0.93312384174795449</v>
      </c>
      <c r="AW13" s="84">
        <f>IFERROR(SUM('1.20 Wine share of exp'!AW13*'1.20 Wine share of exp'!$B13,'1.30 Beer share of exp'!AW13*'1.30 Beer share of exp'!$B13,'1.37 Spirits share of exp'!AW13*'1.37 Spirits share of exp'!$B13)/((SQRT(POWER('1.20 Wine share of exp'!AW13,2)+POWER('1.30 Beer share of exp'!AW13,2)+POWER('1.37 Spirits share of exp'!AW13,2)))*(SQRT(POWER('1.20 Wine share of exp'!$B13,2)+POWER('1.30 Beer share of exp'!$B13,2)+POWER('1.37 Spirits share of exp'!$B13,2)))),"")</f>
        <v>0.8988677917108947</v>
      </c>
      <c r="AX13" s="84">
        <f>IFERROR(SUM('1.20 Wine share of exp'!AX13*'1.20 Wine share of exp'!$B13,'1.30 Beer share of exp'!AX13*'1.30 Beer share of exp'!$B13,'1.37 Spirits share of exp'!AX13*'1.37 Spirits share of exp'!$B13)/((SQRT(POWER('1.20 Wine share of exp'!AX13,2)+POWER('1.30 Beer share of exp'!AX13,2)+POWER('1.37 Spirits share of exp'!AX13,2)))*(SQRT(POWER('1.20 Wine share of exp'!$B13,2)+POWER('1.30 Beer share of exp'!$B13,2)+POWER('1.37 Spirits share of exp'!$B13,2)))),"")</f>
        <v>0.90583932452183902</v>
      </c>
      <c r="AY13" s="84">
        <f>IFERROR(SUM('1.20 Wine share of exp'!AY13*'1.20 Wine share of exp'!$B13,'1.30 Beer share of exp'!AY13*'1.30 Beer share of exp'!$B13,'1.37 Spirits share of exp'!AY13*'1.37 Spirits share of exp'!$B13)/((SQRT(POWER('1.20 Wine share of exp'!AY13,2)+POWER('1.30 Beer share of exp'!AY13,2)+POWER('1.37 Spirits share of exp'!AY13,2)))*(SQRT(POWER('1.20 Wine share of exp'!$B13,2)+POWER('1.30 Beer share of exp'!$B13,2)+POWER('1.37 Spirits share of exp'!$B13,2)))),"")</f>
        <v>0.93888516611022499</v>
      </c>
      <c r="AZ13" s="84">
        <f>IFERROR(SUM('1.20 Wine share of exp'!AZ13*'1.20 Wine share of exp'!$B13,'1.30 Beer share of exp'!AZ13*'1.30 Beer share of exp'!$B13,'1.37 Spirits share of exp'!AZ13*'1.37 Spirits share of exp'!$B13)/((SQRT(POWER('1.20 Wine share of exp'!AZ13,2)+POWER('1.30 Beer share of exp'!AZ13,2)+POWER('1.37 Spirits share of exp'!AZ13,2)))*(SQRT(POWER('1.20 Wine share of exp'!$B13,2)+POWER('1.30 Beer share of exp'!$B13,2)+POWER('1.37 Spirits share of exp'!$B13,2)))),"")</f>
        <v>0.91016427266318445</v>
      </c>
      <c r="BA13" s="84">
        <f>IFERROR(SUM('1.20 Wine share of exp'!BA13*'1.20 Wine share of exp'!$B13,'1.30 Beer share of exp'!BA13*'1.30 Beer share of exp'!$B13,'1.37 Spirits share of exp'!BA13*'1.37 Spirits share of exp'!$B13)/((SQRT(POWER('1.20 Wine share of exp'!BA13,2)+POWER('1.30 Beer share of exp'!BA13,2)+POWER('1.37 Spirits share of exp'!BA13,2)))*(SQRT(POWER('1.20 Wine share of exp'!$B13,2)+POWER('1.30 Beer share of exp'!$B13,2)+POWER('1.37 Spirits share of exp'!$B13,2)))),"")</f>
        <v>0.8336953585468394</v>
      </c>
      <c r="BB13" s="84">
        <f>IFERROR(SUM('1.20 Wine share of exp'!BB13*'1.20 Wine share of exp'!$B13,'1.30 Beer share of exp'!BB13*'1.30 Beer share of exp'!$B13,'1.37 Spirits share of exp'!BB13*'1.37 Spirits share of exp'!$B13)/((SQRT(POWER('1.20 Wine share of exp'!BB13,2)+POWER('1.30 Beer share of exp'!BB13,2)+POWER('1.37 Spirits share of exp'!BB13,2)))*(SQRT(POWER('1.20 Wine share of exp'!$B13,2)+POWER('1.30 Beer share of exp'!$B13,2)+POWER('1.37 Spirits share of exp'!$B13,2)))),"")</f>
        <v>0.87176285818033972</v>
      </c>
      <c r="BC13" s="84">
        <f>IFERROR(SUM('1.20 Wine share of exp'!BC13*'1.20 Wine share of exp'!$B13,'1.30 Beer share of exp'!BC13*'1.30 Beer share of exp'!$B13,'1.37 Spirits share of exp'!BC13*'1.37 Spirits share of exp'!$B13)/((SQRT(POWER('1.20 Wine share of exp'!BC13,2)+POWER('1.30 Beer share of exp'!BC13,2)+POWER('1.37 Spirits share of exp'!BC13,2)))*(SQRT(POWER('1.20 Wine share of exp'!$B13,2)+POWER('1.30 Beer share of exp'!$B13,2)+POWER('1.37 Spirits share of exp'!$B13,2)))),"")</f>
        <v>0.91966597805249273</v>
      </c>
      <c r="BD13" s="84">
        <f>IFERROR(SUM('1.20 Wine share of exp'!BD13*'1.20 Wine share of exp'!$B13,'1.30 Beer share of exp'!BD13*'1.30 Beer share of exp'!$B13,'1.37 Spirits share of exp'!BD13*'1.37 Spirits share of exp'!$B13)/((SQRT(POWER('1.20 Wine share of exp'!BD13,2)+POWER('1.30 Beer share of exp'!BD13,2)+POWER('1.37 Spirits share of exp'!BD13,2)))*(SQRT(POWER('1.20 Wine share of exp'!$B13,2)+POWER('1.30 Beer share of exp'!$B13,2)+POWER('1.37 Spirits share of exp'!$B13,2)))),"")</f>
        <v>0.9522130321252058</v>
      </c>
      <c r="BE13" s="84">
        <f>IFERROR(SUM('1.20 Wine share of exp'!BE13*'1.20 Wine share of exp'!$B13,'1.30 Beer share of exp'!BE13*'1.30 Beer share of exp'!$B13,'1.37 Spirits share of exp'!BE13*'1.37 Spirits share of exp'!$B13)/((SQRT(POWER('1.20 Wine share of exp'!BE13,2)+POWER('1.30 Beer share of exp'!BE13,2)+POWER('1.37 Spirits share of exp'!BE13,2)))*(SQRT(POWER('1.20 Wine share of exp'!$B13,2)+POWER('1.30 Beer share of exp'!$B13,2)+POWER('1.37 Spirits share of exp'!$B13,2)))),"")</f>
        <v>0.57782463334164014</v>
      </c>
      <c r="BF13" s="84">
        <f>IFERROR(SUM('1.20 Wine share of exp'!BF13*'1.20 Wine share of exp'!$B13,'1.30 Beer share of exp'!BF13*'1.30 Beer share of exp'!$B13,'1.37 Spirits share of exp'!BF13*'1.37 Spirits share of exp'!$B13)/((SQRT(POWER('1.20 Wine share of exp'!BF13,2)+POWER('1.30 Beer share of exp'!BF13,2)+POWER('1.37 Spirits share of exp'!BF13,2)))*(SQRT(POWER('1.20 Wine share of exp'!$B13,2)+POWER('1.30 Beer share of exp'!$B13,2)+POWER('1.37 Spirits share of exp'!$B13,2)))),"")</f>
        <v>0.77359511835252304</v>
      </c>
      <c r="BG13" s="84">
        <f>IFERROR(SUM('1.20 Wine share of exp'!BG13*'1.20 Wine share of exp'!$B13,'1.30 Beer share of exp'!BG13*'1.30 Beer share of exp'!$B13,'1.37 Spirits share of exp'!BG13*'1.37 Spirits share of exp'!$B13)/((SQRT(POWER('1.20 Wine share of exp'!BG13,2)+POWER('1.30 Beer share of exp'!BG13,2)+POWER('1.37 Spirits share of exp'!BG13,2)))*(SQRT(POWER('1.20 Wine share of exp'!$B13,2)+POWER('1.30 Beer share of exp'!$B13,2)+POWER('1.37 Spirits share of exp'!$B13,2)))),"")</f>
        <v>0.98938006555644409</v>
      </c>
      <c r="BH13" s="84" t="str">
        <f>IFERROR(SUM('1.20 Wine share of exp'!BH13*'1.20 Wine share of exp'!$B13,'1.30 Beer share of exp'!BH13*'1.30 Beer share of exp'!$B13,'1.37 Spirits share of exp'!BH13*'1.37 Spirits share of exp'!$B13)/((SQRT(POWER('1.20 Wine share of exp'!BH13,2)+POWER('1.30 Beer share of exp'!BH13,2)+POWER('1.37 Spirits share of exp'!BH13,2)))*(SQRT(POWER('1.20 Wine share of exp'!$B13,2)+POWER('1.30 Beer share of exp'!$B13,2)+POWER('1.37 Spirits share of exp'!$B13,2)))),"")</f>
        <v/>
      </c>
      <c r="BI13" s="84">
        <f>IFERROR(SUM('1.20 Wine share of exp'!BI13*'1.20 Wine share of exp'!$B13,'1.30 Beer share of exp'!BI13*'1.30 Beer share of exp'!$B13,'1.37 Spirits share of exp'!BI13*'1.37 Spirits share of exp'!$B13)/((SQRT(POWER('1.20 Wine share of exp'!BI13,2)+POWER('1.30 Beer share of exp'!BI13,2)+POWER('1.37 Spirits share of exp'!BI13,2)))*(SQRT(POWER('1.20 Wine share of exp'!$B13,2)+POWER('1.30 Beer share of exp'!$B13,2)+POWER('1.37 Spirits share of exp'!$B13,2)))),"")</f>
        <v>0.99500299808590875</v>
      </c>
      <c r="BJ13" s="84">
        <f>IFERROR(SUM('1.20 Wine share of exp'!BJ13*'1.20 Wine share of exp'!$B13,'1.30 Beer share of exp'!BJ13*'1.30 Beer share of exp'!$B13,'1.37 Spirits share of exp'!BJ13*'1.37 Spirits share of exp'!$B13)/((SQRT(POWER('1.20 Wine share of exp'!BJ13,2)+POWER('1.30 Beer share of exp'!BJ13,2)+POWER('1.37 Spirits share of exp'!BJ13,2)))*(SQRT(POWER('1.20 Wine share of exp'!$B13,2)+POWER('1.30 Beer share of exp'!$B13,2)+POWER('1.37 Spirits share of exp'!$B13,2)))),"")</f>
        <v>0.83562184580674492</v>
      </c>
      <c r="BK13" s="84">
        <f>IFERROR(SUM('1.20 Wine share of exp'!BK13*'1.20 Wine share of exp'!$B13,'1.30 Beer share of exp'!BK13*'1.30 Beer share of exp'!$B13,'1.37 Spirits share of exp'!BK13*'1.37 Spirits share of exp'!$B13)/((SQRT(POWER('1.20 Wine share of exp'!BK13,2)+POWER('1.30 Beer share of exp'!BK13,2)+POWER('1.37 Spirits share of exp'!BK13,2)))*(SQRT(POWER('1.20 Wine share of exp'!$B13,2)+POWER('1.30 Beer share of exp'!$B13,2)+POWER('1.37 Spirits share of exp'!$B13,2)))),"")</f>
        <v>0.94147858196037426</v>
      </c>
      <c r="BL13" s="84">
        <f>IFERROR(SUM('1.20 Wine share of exp'!BL13*'1.20 Wine share of exp'!$B13,'1.30 Beer share of exp'!BL13*'1.30 Beer share of exp'!$B13,'1.37 Spirits share of exp'!BL13*'1.37 Spirits share of exp'!$B13)/((SQRT(POWER('1.20 Wine share of exp'!BL13,2)+POWER('1.30 Beer share of exp'!BL13,2)+POWER('1.37 Spirits share of exp'!BL13,2)))*(SQRT(POWER('1.20 Wine share of exp'!$B13,2)+POWER('1.30 Beer share of exp'!$B13,2)+POWER('1.37 Spirits share of exp'!$B13,2)))),"")</f>
        <v>0.86620638437717479</v>
      </c>
      <c r="BM13" s="84" t="str">
        <f>IFERROR(SUM('1.20 Wine share of exp'!BM13*'1.20 Wine share of exp'!$B13,'1.30 Beer share of exp'!BM13*'1.30 Beer share of exp'!$B13,'1.37 Spirits share of exp'!BM13*'1.37 Spirits share of exp'!$B13)/((SQRT(POWER('1.20 Wine share of exp'!BM13,2)+POWER('1.30 Beer share of exp'!BM13,2)+POWER('1.37 Spirits share of exp'!BM13,2)))*(SQRT(POWER('1.20 Wine share of exp'!$B13,2)+POWER('1.30 Beer share of exp'!$B13,2)+POWER('1.37 Spirits share of exp'!$B13,2)))),"")</f>
        <v/>
      </c>
      <c r="BN13" s="84">
        <f>IFERROR(SUM('1.20 Wine share of exp'!BN13*'1.20 Wine share of exp'!$B13,'1.30 Beer share of exp'!BN13*'1.30 Beer share of exp'!$B13,'1.37 Spirits share of exp'!BN13*'1.37 Spirits share of exp'!$B13)/((SQRT(POWER('1.20 Wine share of exp'!BN13,2)+POWER('1.30 Beer share of exp'!BN13,2)+POWER('1.37 Spirits share of exp'!BN13,2)))*(SQRT(POWER('1.20 Wine share of exp'!$B13,2)+POWER('1.30 Beer share of exp'!$B13,2)+POWER('1.37 Spirits share of exp'!$B13,2)))),"")</f>
        <v>0.96433737750720239</v>
      </c>
      <c r="BO13" s="84">
        <f>IFERROR(SUM('1.20 Wine share of exp'!BO13*'1.20 Wine share of exp'!$B13,'1.30 Beer share of exp'!BO13*'1.30 Beer share of exp'!$B13,'1.37 Spirits share of exp'!BO13*'1.37 Spirits share of exp'!$B13)/((SQRT(POWER('1.20 Wine share of exp'!BO13,2)+POWER('1.30 Beer share of exp'!BO13,2)+POWER('1.37 Spirits share of exp'!BO13,2)))*(SQRT(POWER('1.20 Wine share of exp'!$B13,2)+POWER('1.30 Beer share of exp'!$B13,2)+POWER('1.37 Spirits share of exp'!$B13,2)))),"")</f>
        <v>0.95353369269610189</v>
      </c>
      <c r="BP13" s="84">
        <f>IFERROR(SUM('1.20 Wine share of exp'!BP13*'1.20 Wine share of exp'!$B13,'1.30 Beer share of exp'!BP13*'1.30 Beer share of exp'!$B13,'1.37 Spirits share of exp'!BP13*'1.37 Spirits share of exp'!$B13)/((SQRT(POWER('1.20 Wine share of exp'!BP13,2)+POWER('1.30 Beer share of exp'!BP13,2)+POWER('1.37 Spirits share of exp'!BP13,2)))*(SQRT(POWER('1.20 Wine share of exp'!$B13,2)+POWER('1.30 Beer share of exp'!$B13,2)+POWER('1.37 Spirits share of exp'!$B13,2)))),"")</f>
        <v>0.78436572606194022</v>
      </c>
      <c r="BQ13" s="84">
        <f>IFERROR(SUM('1.20 Wine share of exp'!BQ13*'1.20 Wine share of exp'!$B13,'1.30 Beer share of exp'!BQ13*'1.30 Beer share of exp'!$B13,'1.37 Spirits share of exp'!BQ13*'1.37 Spirits share of exp'!$B13)/((SQRT(POWER('1.20 Wine share of exp'!BQ13,2)+POWER('1.30 Beer share of exp'!BQ13,2)+POWER('1.37 Spirits share of exp'!BQ13,2)))*(SQRT(POWER('1.20 Wine share of exp'!$B13,2)+POWER('1.30 Beer share of exp'!$B13,2)+POWER('1.37 Spirits share of exp'!$B13,2)))),"")</f>
        <v>0.99355588630244596</v>
      </c>
      <c r="BR13" s="84">
        <f>IFERROR(SUM('1.20 Wine share of exp'!BR13*'1.20 Wine share of exp'!$B13,'1.30 Beer share of exp'!BR13*'1.30 Beer share of exp'!$B13,'1.37 Spirits share of exp'!BR13*'1.37 Spirits share of exp'!$B13)/((SQRT(POWER('1.20 Wine share of exp'!BR13,2)+POWER('1.30 Beer share of exp'!BR13,2)+POWER('1.37 Spirits share of exp'!BR13,2)))*(SQRT(POWER('1.20 Wine share of exp'!$B13,2)+POWER('1.30 Beer share of exp'!$B13,2)+POWER('1.37 Spirits share of exp'!$B13,2)))),"")</f>
        <v>0.9787389808855681</v>
      </c>
      <c r="BS13" s="84">
        <f>IFERROR(SUM('1.20 Wine share of exp'!BS13*'1.20 Wine share of exp'!$B13,'1.30 Beer share of exp'!BS13*'1.30 Beer share of exp'!$B13,'1.37 Spirits share of exp'!BS13*'1.37 Spirits share of exp'!$B13)/((SQRT(POWER('1.20 Wine share of exp'!BS13,2)+POWER('1.30 Beer share of exp'!BS13,2)+POWER('1.37 Spirits share of exp'!BS13,2)))*(SQRT(POWER('1.20 Wine share of exp'!$B13,2)+POWER('1.30 Beer share of exp'!$B13,2)+POWER('1.37 Spirits share of exp'!$B13,2)))),"")</f>
        <v>0.99403058646873699</v>
      </c>
      <c r="BT13" s="84">
        <f>IFERROR(SUM('1.20 Wine share of exp'!BT13*'1.20 Wine share of exp'!$B13,'1.30 Beer share of exp'!BT13*'1.30 Beer share of exp'!$B13,'1.37 Spirits share of exp'!BT13*'1.37 Spirits share of exp'!$B13)/((SQRT(POWER('1.20 Wine share of exp'!BT13,2)+POWER('1.30 Beer share of exp'!BT13,2)+POWER('1.37 Spirits share of exp'!BT13,2)))*(SQRT(POWER('1.20 Wine share of exp'!$B13,2)+POWER('1.30 Beer share of exp'!$B13,2)+POWER('1.37 Spirits share of exp'!$B13,2)))),"")</f>
        <v>0.96389676721118178</v>
      </c>
      <c r="BU13" s="84">
        <f>IFERROR(SUM('1.20 Wine share of exp'!BU13*'1.20 Wine share of exp'!$B13,'1.30 Beer share of exp'!BU13*'1.30 Beer share of exp'!$B13,'1.37 Spirits share of exp'!BU13*'1.37 Spirits share of exp'!$B13)/((SQRT(POWER('1.20 Wine share of exp'!BU13,2)+POWER('1.30 Beer share of exp'!BU13,2)+POWER('1.37 Spirits share of exp'!BU13,2)))*(SQRT(POWER('1.20 Wine share of exp'!$B13,2)+POWER('1.30 Beer share of exp'!$B13,2)+POWER('1.37 Spirits share of exp'!$B13,2)))),"")</f>
        <v>0.89762290489399932</v>
      </c>
      <c r="BV13" s="84">
        <f>IFERROR(SUM('1.20 Wine share of exp'!BV13*'1.20 Wine share of exp'!$B13,'1.30 Beer share of exp'!BV13*'1.30 Beer share of exp'!$B13,'1.37 Spirits share of exp'!BV13*'1.37 Spirits share of exp'!$B13)/((SQRT(POWER('1.20 Wine share of exp'!BV13,2)+POWER('1.30 Beer share of exp'!BV13,2)+POWER('1.37 Spirits share of exp'!BV13,2)))*(SQRT(POWER('1.20 Wine share of exp'!$B13,2)+POWER('1.30 Beer share of exp'!$B13,2)+POWER('1.37 Spirits share of exp'!$B13,2)))),"")</f>
        <v>0.91330738869316919</v>
      </c>
      <c r="BW13" s="84">
        <f>IFERROR(SUM('1.20 Wine share of exp'!BW13*'1.20 Wine share of exp'!$B13,'1.30 Beer share of exp'!BW13*'1.30 Beer share of exp'!$B13,'1.37 Spirits share of exp'!BW13*'1.37 Spirits share of exp'!$B13)/((SQRT(POWER('1.20 Wine share of exp'!BW13,2)+POWER('1.30 Beer share of exp'!BW13,2)+POWER('1.37 Spirits share of exp'!BW13,2)))*(SQRT(POWER('1.20 Wine share of exp'!$B13,2)+POWER('1.30 Beer share of exp'!$B13,2)+POWER('1.37 Spirits share of exp'!$B13,2)))),"")</f>
        <v>0.83755283225813992</v>
      </c>
      <c r="BX13" s="84">
        <f>IFERROR(SUM('1.20 Wine share of exp'!BX13*'1.20 Wine share of exp'!$B13,'1.30 Beer share of exp'!BX13*'1.30 Beer share of exp'!$B13,'1.37 Spirits share of exp'!BX13*'1.37 Spirits share of exp'!$B13)/((SQRT(POWER('1.20 Wine share of exp'!BX13,2)+POWER('1.30 Beer share of exp'!BX13,2)+POWER('1.37 Spirits share of exp'!BX13,2)))*(SQRT(POWER('1.20 Wine share of exp'!$B13,2)+POWER('1.30 Beer share of exp'!$B13,2)+POWER('1.37 Spirits share of exp'!$B13,2)))),"")</f>
        <v>0.97544882663115606</v>
      </c>
      <c r="BY13" s="84">
        <f>IFERROR(SUM('1.20 Wine share of exp'!BY13*'1.20 Wine share of exp'!$B13,'1.30 Beer share of exp'!BY13*'1.30 Beer share of exp'!$B13,'1.37 Spirits share of exp'!BY13*'1.37 Spirits share of exp'!$B13)/((SQRT(POWER('1.20 Wine share of exp'!BY13,2)+POWER('1.30 Beer share of exp'!BY13,2)+POWER('1.37 Spirits share of exp'!BY13,2)))*(SQRT(POWER('1.20 Wine share of exp'!$B13,2)+POWER('1.30 Beer share of exp'!$B13,2)+POWER('1.37 Spirits share of exp'!$B13,2)))),"")</f>
        <v>0.76256205573885061</v>
      </c>
      <c r="BZ13" s="84">
        <f>IFERROR(SUM('1.20 Wine share of exp'!BZ13*'1.20 Wine share of exp'!$B13,'1.30 Beer share of exp'!BZ13*'1.30 Beer share of exp'!$B13,'1.37 Spirits share of exp'!BZ13*'1.37 Spirits share of exp'!$B13)/((SQRT(POWER('1.20 Wine share of exp'!BZ13,2)+POWER('1.30 Beer share of exp'!BZ13,2)+POWER('1.37 Spirits share of exp'!BZ13,2)))*(SQRT(POWER('1.20 Wine share of exp'!$B13,2)+POWER('1.30 Beer share of exp'!$B13,2)+POWER('1.37 Spirits share of exp'!$B13,2)))),"")</f>
        <v>0.98676961902524563</v>
      </c>
      <c r="CA13" s="84">
        <f>IFERROR(SUM('1.20 Wine share of exp'!CA13*'1.20 Wine share of exp'!$B13,'1.30 Beer share of exp'!CA13*'1.30 Beer share of exp'!$B13,'1.37 Spirits share of exp'!CA13*'1.37 Spirits share of exp'!$B13)/((SQRT(POWER('1.20 Wine share of exp'!CA13,2)+POWER('1.30 Beer share of exp'!CA13,2)+POWER('1.37 Spirits share of exp'!CA13,2)))*(SQRT(POWER('1.20 Wine share of exp'!$B13,2)+POWER('1.30 Beer share of exp'!$B13,2)+POWER('1.37 Spirits share of exp'!$B13,2)))),"")</f>
        <v>0.8522779175941082</v>
      </c>
      <c r="CB13" s="84">
        <f>IFERROR(SUM('1.20 Wine share of exp'!CB13*'1.20 Wine share of exp'!$B13,'1.30 Beer share of exp'!CB13*'1.30 Beer share of exp'!$B13,'1.37 Spirits share of exp'!CB13*'1.37 Spirits share of exp'!$B13)/((SQRT(POWER('1.20 Wine share of exp'!CB13,2)+POWER('1.30 Beer share of exp'!CB13,2)+POWER('1.37 Spirits share of exp'!CB13,2)))*(SQRT(POWER('1.20 Wine share of exp'!$B13,2)+POWER('1.30 Beer share of exp'!$B13,2)+POWER('1.37 Spirits share of exp'!$B13,2)))),"")</f>
        <v>0.9649114667522295</v>
      </c>
      <c r="CC13" s="84">
        <f>IFERROR(SUM('1.20 Wine share of exp'!CC13*'1.20 Wine share of exp'!$B13,'1.30 Beer share of exp'!CC13*'1.30 Beer share of exp'!$B13,'1.37 Spirits share of exp'!CC13*'1.37 Spirits share of exp'!$B13)/((SQRT(POWER('1.20 Wine share of exp'!CC13,2)+POWER('1.30 Beer share of exp'!CC13,2)+POWER('1.37 Spirits share of exp'!CC13,2)))*(SQRT(POWER('1.20 Wine share of exp'!$B13,2)+POWER('1.30 Beer share of exp'!$B13,2)+POWER('1.37 Spirits share of exp'!$B13,2)))),"")</f>
        <v>0.87681438091353292</v>
      </c>
      <c r="CD13" s="84">
        <f>IFERROR(SUM('1.20 Wine share of exp'!CD13*'1.20 Wine share of exp'!$B13,'1.30 Beer share of exp'!CD13*'1.30 Beer share of exp'!$B13,'1.37 Spirits share of exp'!CD13*'1.37 Spirits share of exp'!$B13)/((SQRT(POWER('1.20 Wine share of exp'!CD13,2)+POWER('1.30 Beer share of exp'!CD13,2)+POWER('1.37 Spirits share of exp'!CD13,2)))*(SQRT(POWER('1.20 Wine share of exp'!$B13,2)+POWER('1.30 Beer share of exp'!$B13,2)+POWER('1.37 Spirits share of exp'!$B13,2)))),"")</f>
        <v>0.97050128542768255</v>
      </c>
      <c r="CE13" s="84">
        <f>IFERROR(SUM('1.20 Wine share of exp'!CE13*'1.20 Wine share of exp'!$B13,'1.30 Beer share of exp'!CE13*'1.30 Beer share of exp'!$B13,'1.37 Spirits share of exp'!CE13*'1.37 Spirits share of exp'!$B13)/((SQRT(POWER('1.20 Wine share of exp'!CE13,2)+POWER('1.30 Beer share of exp'!CE13,2)+POWER('1.37 Spirits share of exp'!CE13,2)))*(SQRT(POWER('1.20 Wine share of exp'!$B13,2)+POWER('1.30 Beer share of exp'!$B13,2)+POWER('1.37 Spirits share of exp'!$B13,2)))),"")</f>
        <v>0.95999929828231756</v>
      </c>
      <c r="CF13" s="84">
        <f>IFERROR(SUM('1.20 Wine share of exp'!CF13*'1.20 Wine share of exp'!$B13,'1.30 Beer share of exp'!CF13*'1.30 Beer share of exp'!$B13,'1.37 Spirits share of exp'!CF13*'1.37 Spirits share of exp'!$B13)/((SQRT(POWER('1.20 Wine share of exp'!CF13,2)+POWER('1.30 Beer share of exp'!CF13,2)+POWER('1.37 Spirits share of exp'!CF13,2)))*(SQRT(POWER('1.20 Wine share of exp'!$B13,2)+POWER('1.30 Beer share of exp'!$B13,2)+POWER('1.37 Spirits share of exp'!$B13,2)))),"")</f>
        <v>0.83419956616833169</v>
      </c>
      <c r="CG13" s="84">
        <f>IFERROR(SUM('1.20 Wine share of exp'!CG13*'1.20 Wine share of exp'!$B13,'1.30 Beer share of exp'!CG13*'1.30 Beer share of exp'!$B13,'1.37 Spirits share of exp'!CG13*'1.37 Spirits share of exp'!$B13)/((SQRT(POWER('1.20 Wine share of exp'!CG13,2)+POWER('1.30 Beer share of exp'!CG13,2)+POWER('1.37 Spirits share of exp'!CG13,2)))*(SQRT(POWER('1.20 Wine share of exp'!$B13,2)+POWER('1.30 Beer share of exp'!$B13,2)+POWER('1.37 Spirits share of exp'!$B13,2)))),"")</f>
        <v>0.99181605126189876</v>
      </c>
      <c r="CH13" s="84">
        <f>IFERROR(SUM('1.20 Wine share of exp'!CH13*'1.20 Wine share of exp'!$B13,'1.30 Beer share of exp'!CH13*'1.30 Beer share of exp'!$B13,'1.37 Spirits share of exp'!CH13*'1.37 Spirits share of exp'!$B13)/((SQRT(POWER('1.20 Wine share of exp'!CH13,2)+POWER('1.30 Beer share of exp'!CH13,2)+POWER('1.37 Spirits share of exp'!CH13,2)))*(SQRT(POWER('1.20 Wine share of exp'!$B13,2)+POWER('1.30 Beer share of exp'!$B13,2)+POWER('1.37 Spirits share of exp'!$B13,2)))),"")</f>
        <v>0.92452313325050861</v>
      </c>
      <c r="CI13" s="84">
        <f>IFERROR(SUM('1.20 Wine share of exp'!CI13*'1.20 Wine share of exp'!$B13,'1.30 Beer share of exp'!CI13*'1.30 Beer share of exp'!$B13,'1.37 Spirits share of exp'!CI13*'1.37 Spirits share of exp'!$B13)/((SQRT(POWER('1.20 Wine share of exp'!CI13,2)+POWER('1.30 Beer share of exp'!CI13,2)+POWER('1.37 Spirits share of exp'!CI13,2)))*(SQRT(POWER('1.20 Wine share of exp'!$B13,2)+POWER('1.30 Beer share of exp'!$B13,2)+POWER('1.37 Spirits share of exp'!$B13,2)))),"")</f>
        <v>0.84516104694022887</v>
      </c>
      <c r="CJ13" s="84">
        <f>IFERROR(SUM('1.20 Wine share of exp'!CJ13*'1.20 Wine share of exp'!$B13,'1.30 Beer share of exp'!CJ13*'1.30 Beer share of exp'!$B13,'1.37 Spirits share of exp'!CJ13*'1.37 Spirits share of exp'!$B13)/((SQRT(POWER('1.20 Wine share of exp'!CJ13,2)+POWER('1.30 Beer share of exp'!CJ13,2)+POWER('1.37 Spirits share of exp'!CJ13,2)))*(SQRT(POWER('1.20 Wine share of exp'!$B13,2)+POWER('1.30 Beer share of exp'!$B13,2)+POWER('1.37 Spirits share of exp'!$B13,2)))),"")</f>
        <v>0.97888742571906817</v>
      </c>
      <c r="CK13" s="84">
        <f>IFERROR(SUM('1.20 Wine share of exp'!CK13*'1.20 Wine share of exp'!$B13,'1.30 Beer share of exp'!CK13*'1.30 Beer share of exp'!$B13,'1.37 Spirits share of exp'!CK13*'1.37 Spirits share of exp'!$B13)/((SQRT(POWER('1.20 Wine share of exp'!CK13,2)+POWER('1.30 Beer share of exp'!CK13,2)+POWER('1.37 Spirits share of exp'!CK13,2)))*(SQRT(POWER('1.20 Wine share of exp'!$B13,2)+POWER('1.30 Beer share of exp'!$B13,2)+POWER('1.37 Spirits share of exp'!$B13,2)))),"")</f>
        <v>0.96381370770936348</v>
      </c>
      <c r="CL13" s="84">
        <f>IFERROR(SUM('1.20 Wine share of exp'!CL13*'1.20 Wine share of exp'!$B13,'1.30 Beer share of exp'!CL13*'1.30 Beer share of exp'!$B13,'1.37 Spirits share of exp'!CL13*'1.37 Spirits share of exp'!$B13)/((SQRT(POWER('1.20 Wine share of exp'!CL13,2)+POWER('1.30 Beer share of exp'!CL13,2)+POWER('1.37 Spirits share of exp'!CL13,2)))*(SQRT(POWER('1.20 Wine share of exp'!$B13,2)+POWER('1.30 Beer share of exp'!$B13,2)+POWER('1.37 Spirits share of exp'!$B13,2)))),"")</f>
        <v>0.84417876350305754</v>
      </c>
      <c r="CM13" s="84">
        <f>IFERROR(SUM('1.20 Wine share of exp'!CM13*'1.20 Wine share of exp'!$B13,'1.30 Beer share of exp'!CM13*'1.30 Beer share of exp'!$B13,'1.37 Spirits share of exp'!CM13*'1.37 Spirits share of exp'!$B13)/((SQRT(POWER('1.20 Wine share of exp'!CM13,2)+POWER('1.30 Beer share of exp'!CM13,2)+POWER('1.37 Spirits share of exp'!CM13,2)))*(SQRT(POWER('1.20 Wine share of exp'!$B13,2)+POWER('1.30 Beer share of exp'!$B13,2)+POWER('1.37 Spirits share of exp'!$B13,2)))),"")</f>
        <v>0.87655807725420876</v>
      </c>
      <c r="CN13" s="84">
        <f>IFERROR(SUM('1.20 Wine share of exp'!CN13*'1.20 Wine share of exp'!$B13,'1.30 Beer share of exp'!CN13*'1.30 Beer share of exp'!$B13,'1.37 Spirits share of exp'!CN13*'1.37 Spirits share of exp'!$B13)/((SQRT(POWER('1.20 Wine share of exp'!CN13,2)+POWER('1.30 Beer share of exp'!CN13,2)+POWER('1.37 Spirits share of exp'!CN13,2)))*(SQRT(POWER('1.20 Wine share of exp'!$B13,2)+POWER('1.30 Beer share of exp'!$B13,2)+POWER('1.37 Spirits share of exp'!$B13,2)))),"")</f>
        <v>0.93202791180197364</v>
      </c>
      <c r="CO13" s="84">
        <f>IFERROR(SUM('1.20 Wine share of exp'!CO13*'1.20 Wine share of exp'!$B13,'1.30 Beer share of exp'!CO13*'1.30 Beer share of exp'!$B13,'1.37 Spirits share of exp'!CO13*'1.37 Spirits share of exp'!$B13)/((SQRT(POWER('1.20 Wine share of exp'!CO13,2)+POWER('1.30 Beer share of exp'!CO13,2)+POWER('1.37 Spirits share of exp'!CO13,2)))*(SQRT(POWER('1.20 Wine share of exp'!$B13,2)+POWER('1.30 Beer share of exp'!$B13,2)+POWER('1.37 Spirits share of exp'!$B13,2)))),"")</f>
        <v>0.85607333872689428</v>
      </c>
      <c r="CP13" s="84">
        <f>IFERROR(SUM('1.20 Wine share of exp'!CP13*'1.20 Wine share of exp'!$B13,'1.30 Beer share of exp'!CP13*'1.30 Beer share of exp'!$B13,'1.37 Spirits share of exp'!CP13*'1.37 Spirits share of exp'!$B13)/((SQRT(POWER('1.20 Wine share of exp'!CP13,2)+POWER('1.30 Beer share of exp'!CP13,2)+POWER('1.37 Spirits share of exp'!CP13,2)))*(SQRT(POWER('1.20 Wine share of exp'!$B13,2)+POWER('1.30 Beer share of exp'!$B13,2)+POWER('1.37 Spirits share of exp'!$B13,2)))),"")</f>
        <v>0.95895422688265219</v>
      </c>
    </row>
    <row r="14" spans="1:94" x14ac:dyDescent="0.25">
      <c r="A14" s="78" t="s">
        <v>35</v>
      </c>
      <c r="B14" s="84">
        <f>IFERROR(SUM('1.20 Wine share of exp'!B14*'1.20 Wine share of exp'!$B14,'1.30 Beer share of exp'!B14*'1.30 Beer share of exp'!$B14,'1.37 Spirits share of exp'!B14*'1.37 Spirits share of exp'!$B14)/((SQRT(POWER('1.20 Wine share of exp'!B14,2)+POWER('1.30 Beer share of exp'!B14,2)+POWER('1.37 Spirits share of exp'!B14,2)))*(SQRT(POWER('1.20 Wine share of exp'!$B14,2)+POWER('1.30 Beer share of exp'!$B14,2)+POWER('1.37 Spirits share of exp'!$B14,2)))),"")</f>
        <v>1.0000000000000002</v>
      </c>
      <c r="C14" s="84">
        <f>IFERROR(SUM('1.20 Wine share of exp'!C14*'1.20 Wine share of exp'!$B14,'1.30 Beer share of exp'!C14*'1.30 Beer share of exp'!$B14,'1.37 Spirits share of exp'!C14*'1.37 Spirits share of exp'!$B14)/((SQRT(POWER('1.20 Wine share of exp'!C14,2)+POWER('1.30 Beer share of exp'!C14,2)+POWER('1.37 Spirits share of exp'!C14,2)))*(SQRT(POWER('1.20 Wine share of exp'!$B14,2)+POWER('1.30 Beer share of exp'!$B14,2)+POWER('1.37 Spirits share of exp'!$B14,2)))),"")</f>
        <v>0.9509045669741446</v>
      </c>
      <c r="D14" s="84">
        <f>IFERROR(SUM('1.20 Wine share of exp'!D14*'1.20 Wine share of exp'!$B14,'1.30 Beer share of exp'!D14*'1.30 Beer share of exp'!$B14,'1.37 Spirits share of exp'!D14*'1.37 Spirits share of exp'!$B14)/((SQRT(POWER('1.20 Wine share of exp'!D14,2)+POWER('1.30 Beer share of exp'!D14,2)+POWER('1.37 Spirits share of exp'!D14,2)))*(SQRT(POWER('1.20 Wine share of exp'!$B14,2)+POWER('1.30 Beer share of exp'!$B14,2)+POWER('1.37 Spirits share of exp'!$B14,2)))),"")</f>
        <v>0.95414437054410683</v>
      </c>
      <c r="E14" s="84">
        <f>IFERROR(SUM('1.20 Wine share of exp'!E14*'1.20 Wine share of exp'!$B14,'1.30 Beer share of exp'!E14*'1.30 Beer share of exp'!$B14,'1.37 Spirits share of exp'!E14*'1.37 Spirits share of exp'!$B14)/((SQRT(POWER('1.20 Wine share of exp'!E14,2)+POWER('1.30 Beer share of exp'!E14,2)+POWER('1.37 Spirits share of exp'!E14,2)))*(SQRT(POWER('1.20 Wine share of exp'!$B14,2)+POWER('1.30 Beer share of exp'!$B14,2)+POWER('1.37 Spirits share of exp'!$B14,2)))),"")</f>
        <v>0.88578966999221298</v>
      </c>
      <c r="F14" s="84">
        <f>IFERROR(SUM('1.20 Wine share of exp'!F14*'1.20 Wine share of exp'!$B14,'1.30 Beer share of exp'!F14*'1.30 Beer share of exp'!$B14,'1.37 Spirits share of exp'!F14*'1.37 Spirits share of exp'!$B14)/((SQRT(POWER('1.20 Wine share of exp'!F14,2)+POWER('1.30 Beer share of exp'!F14,2)+POWER('1.37 Spirits share of exp'!F14,2)))*(SQRT(POWER('1.20 Wine share of exp'!$B14,2)+POWER('1.30 Beer share of exp'!$B14,2)+POWER('1.37 Spirits share of exp'!$B14,2)))),"")</f>
        <v>0.96206397323471915</v>
      </c>
      <c r="G14" s="84">
        <f>IFERROR(SUM('1.20 Wine share of exp'!G14*'1.20 Wine share of exp'!$B14,'1.30 Beer share of exp'!G14*'1.30 Beer share of exp'!$B14,'1.37 Spirits share of exp'!G14*'1.37 Spirits share of exp'!$B14)/((SQRT(POWER('1.20 Wine share of exp'!G14,2)+POWER('1.30 Beer share of exp'!G14,2)+POWER('1.37 Spirits share of exp'!G14,2)))*(SQRT(POWER('1.20 Wine share of exp'!$B14,2)+POWER('1.30 Beer share of exp'!$B14,2)+POWER('1.37 Spirits share of exp'!$B14,2)))),"")</f>
        <v>0.71233366798683262</v>
      </c>
      <c r="H14" s="84">
        <f>IFERROR(SUM('1.20 Wine share of exp'!H14*'1.20 Wine share of exp'!$B14,'1.30 Beer share of exp'!H14*'1.30 Beer share of exp'!$B14,'1.37 Spirits share of exp'!H14*'1.37 Spirits share of exp'!$B14)/((SQRT(POWER('1.20 Wine share of exp'!H14,2)+POWER('1.30 Beer share of exp'!H14,2)+POWER('1.37 Spirits share of exp'!H14,2)))*(SQRT(POWER('1.20 Wine share of exp'!$B14,2)+POWER('1.30 Beer share of exp'!$B14,2)+POWER('1.37 Spirits share of exp'!$B14,2)))),"")</f>
        <v>0.84080049363233689</v>
      </c>
      <c r="I14" s="84">
        <f>IFERROR(SUM('1.20 Wine share of exp'!I14*'1.20 Wine share of exp'!$B14,'1.30 Beer share of exp'!I14*'1.30 Beer share of exp'!$B14,'1.37 Spirits share of exp'!I14*'1.37 Spirits share of exp'!$B14)/((SQRT(POWER('1.20 Wine share of exp'!I14,2)+POWER('1.30 Beer share of exp'!I14,2)+POWER('1.37 Spirits share of exp'!I14,2)))*(SQRT(POWER('1.20 Wine share of exp'!$B14,2)+POWER('1.30 Beer share of exp'!$B14,2)+POWER('1.37 Spirits share of exp'!$B14,2)))),"")</f>
        <v>0.98969911590551096</v>
      </c>
      <c r="J14" s="84">
        <f>IFERROR(SUM('1.20 Wine share of exp'!J14*'1.20 Wine share of exp'!$B14,'1.30 Beer share of exp'!J14*'1.30 Beer share of exp'!$B14,'1.37 Spirits share of exp'!J14*'1.37 Spirits share of exp'!$B14)/((SQRT(POWER('1.20 Wine share of exp'!J14,2)+POWER('1.30 Beer share of exp'!J14,2)+POWER('1.37 Spirits share of exp'!J14,2)))*(SQRT(POWER('1.20 Wine share of exp'!$B14,2)+POWER('1.30 Beer share of exp'!$B14,2)+POWER('1.37 Spirits share of exp'!$B14,2)))),"")</f>
        <v>0.992548619422987</v>
      </c>
      <c r="K14" s="84">
        <f>IFERROR(SUM('1.20 Wine share of exp'!K14*'1.20 Wine share of exp'!$B14,'1.30 Beer share of exp'!K14*'1.30 Beer share of exp'!$B14,'1.37 Spirits share of exp'!K14*'1.37 Spirits share of exp'!$B14)/((SQRT(POWER('1.20 Wine share of exp'!K14,2)+POWER('1.30 Beer share of exp'!K14,2)+POWER('1.37 Spirits share of exp'!K14,2)))*(SQRT(POWER('1.20 Wine share of exp'!$B14,2)+POWER('1.30 Beer share of exp'!$B14,2)+POWER('1.37 Spirits share of exp'!$B14,2)))),"")</f>
        <v>0.94955438508357648</v>
      </c>
      <c r="L14" s="84" t="str">
        <f>IFERROR(SUM('1.20 Wine share of exp'!L14*'1.20 Wine share of exp'!$B14,'1.30 Beer share of exp'!L14*'1.30 Beer share of exp'!$B14,'1.37 Spirits share of exp'!L14*'1.37 Spirits share of exp'!$B14)/((SQRT(POWER('1.20 Wine share of exp'!L14,2)+POWER('1.30 Beer share of exp'!L14,2)+POWER('1.37 Spirits share of exp'!L14,2)))*(SQRT(POWER('1.20 Wine share of exp'!$B14,2)+POWER('1.30 Beer share of exp'!$B14,2)+POWER('1.37 Spirits share of exp'!$B14,2)))),"")</f>
        <v/>
      </c>
      <c r="M14" s="84">
        <f>IFERROR(SUM('1.20 Wine share of exp'!M14*'1.20 Wine share of exp'!$B14,'1.30 Beer share of exp'!M14*'1.30 Beer share of exp'!$B14,'1.37 Spirits share of exp'!M14*'1.37 Spirits share of exp'!$B14)/((SQRT(POWER('1.20 Wine share of exp'!M14,2)+POWER('1.30 Beer share of exp'!M14,2)+POWER('1.37 Spirits share of exp'!M14,2)))*(SQRT(POWER('1.20 Wine share of exp'!$B14,2)+POWER('1.30 Beer share of exp'!$B14,2)+POWER('1.37 Spirits share of exp'!$B14,2)))),"")</f>
        <v>0.94511209040829125</v>
      </c>
      <c r="N14" s="84">
        <f>IFERROR(SUM('1.20 Wine share of exp'!N14*'1.20 Wine share of exp'!$B14,'1.30 Beer share of exp'!N14*'1.30 Beer share of exp'!$B14,'1.37 Spirits share of exp'!N14*'1.37 Spirits share of exp'!$B14)/((SQRT(POWER('1.20 Wine share of exp'!N14,2)+POWER('1.30 Beer share of exp'!N14,2)+POWER('1.37 Spirits share of exp'!N14,2)))*(SQRT(POWER('1.20 Wine share of exp'!$B14,2)+POWER('1.30 Beer share of exp'!$B14,2)+POWER('1.37 Spirits share of exp'!$B14,2)))),"")</f>
        <v>0.96957522234945359</v>
      </c>
      <c r="O14" s="84">
        <f>IFERROR(SUM('1.20 Wine share of exp'!O14*'1.20 Wine share of exp'!$B14,'1.30 Beer share of exp'!O14*'1.30 Beer share of exp'!$B14,'1.37 Spirits share of exp'!O14*'1.37 Spirits share of exp'!$B14)/((SQRT(POWER('1.20 Wine share of exp'!O14,2)+POWER('1.30 Beer share of exp'!O14,2)+POWER('1.37 Spirits share of exp'!O14,2)))*(SQRT(POWER('1.20 Wine share of exp'!$B14,2)+POWER('1.30 Beer share of exp'!$B14,2)+POWER('1.37 Spirits share of exp'!$B14,2)))),"")</f>
        <v>0.97799332590440025</v>
      </c>
      <c r="P14" s="84">
        <f>IFERROR(SUM('1.20 Wine share of exp'!P14*'1.20 Wine share of exp'!$B14,'1.30 Beer share of exp'!P14*'1.30 Beer share of exp'!$B14,'1.37 Spirits share of exp'!P14*'1.37 Spirits share of exp'!$B14)/((SQRT(POWER('1.20 Wine share of exp'!P14,2)+POWER('1.30 Beer share of exp'!P14,2)+POWER('1.37 Spirits share of exp'!P14,2)))*(SQRT(POWER('1.20 Wine share of exp'!$B14,2)+POWER('1.30 Beer share of exp'!$B14,2)+POWER('1.37 Spirits share of exp'!$B14,2)))),"")</f>
        <v>0.95005769674002782</v>
      </c>
      <c r="Q14" s="84">
        <f>IFERROR(SUM('1.20 Wine share of exp'!Q14*'1.20 Wine share of exp'!$B14,'1.30 Beer share of exp'!Q14*'1.30 Beer share of exp'!$B14,'1.37 Spirits share of exp'!Q14*'1.37 Spirits share of exp'!$B14)/((SQRT(POWER('1.20 Wine share of exp'!Q14,2)+POWER('1.30 Beer share of exp'!Q14,2)+POWER('1.37 Spirits share of exp'!Q14,2)))*(SQRT(POWER('1.20 Wine share of exp'!$B14,2)+POWER('1.30 Beer share of exp'!$B14,2)+POWER('1.37 Spirits share of exp'!$B14,2)))),"")</f>
        <v>0.95707666579536377</v>
      </c>
      <c r="R14" s="84">
        <f>IFERROR(SUM('1.20 Wine share of exp'!R14*'1.20 Wine share of exp'!$B14,'1.30 Beer share of exp'!R14*'1.30 Beer share of exp'!$B14,'1.37 Spirits share of exp'!R14*'1.37 Spirits share of exp'!$B14)/((SQRT(POWER('1.20 Wine share of exp'!R14,2)+POWER('1.30 Beer share of exp'!R14,2)+POWER('1.37 Spirits share of exp'!R14,2)))*(SQRT(POWER('1.20 Wine share of exp'!$B14,2)+POWER('1.30 Beer share of exp'!$B14,2)+POWER('1.37 Spirits share of exp'!$B14,2)))),"")</f>
        <v>0.66650354311415583</v>
      </c>
      <c r="S14" s="84">
        <f>IFERROR(SUM('1.20 Wine share of exp'!S14*'1.20 Wine share of exp'!$B14,'1.30 Beer share of exp'!S14*'1.30 Beer share of exp'!$B14,'1.37 Spirits share of exp'!S14*'1.37 Spirits share of exp'!$B14)/((SQRT(POWER('1.20 Wine share of exp'!S14,2)+POWER('1.30 Beer share of exp'!S14,2)+POWER('1.37 Spirits share of exp'!S14,2)))*(SQRT(POWER('1.20 Wine share of exp'!$B14,2)+POWER('1.30 Beer share of exp'!$B14,2)+POWER('1.37 Spirits share of exp'!$B14,2)))),"")</f>
        <v>0.81142959489796851</v>
      </c>
      <c r="T14" s="84">
        <f>IFERROR(SUM('1.20 Wine share of exp'!T14*'1.20 Wine share of exp'!$B14,'1.30 Beer share of exp'!T14*'1.30 Beer share of exp'!$B14,'1.37 Spirits share of exp'!T14*'1.37 Spirits share of exp'!$B14)/((SQRT(POWER('1.20 Wine share of exp'!T14,2)+POWER('1.30 Beer share of exp'!T14,2)+POWER('1.37 Spirits share of exp'!T14,2)))*(SQRT(POWER('1.20 Wine share of exp'!$B14,2)+POWER('1.30 Beer share of exp'!$B14,2)+POWER('1.37 Spirits share of exp'!$B14,2)))),"")</f>
        <v>0.94855328434704755</v>
      </c>
      <c r="U14" s="84">
        <f>IFERROR(SUM('1.20 Wine share of exp'!U14*'1.20 Wine share of exp'!$B14,'1.30 Beer share of exp'!U14*'1.30 Beer share of exp'!$B14,'1.37 Spirits share of exp'!U14*'1.37 Spirits share of exp'!$B14)/((SQRT(POWER('1.20 Wine share of exp'!U14,2)+POWER('1.30 Beer share of exp'!U14,2)+POWER('1.37 Spirits share of exp'!U14,2)))*(SQRT(POWER('1.20 Wine share of exp'!$B14,2)+POWER('1.30 Beer share of exp'!$B14,2)+POWER('1.37 Spirits share of exp'!$B14,2)))),"")</f>
        <v>0.94560737934858197</v>
      </c>
      <c r="V14" s="84">
        <f>IFERROR(SUM('1.20 Wine share of exp'!V14*'1.20 Wine share of exp'!$B14,'1.30 Beer share of exp'!V14*'1.30 Beer share of exp'!$B14,'1.37 Spirits share of exp'!V14*'1.37 Spirits share of exp'!$B14)/((SQRT(POWER('1.20 Wine share of exp'!V14,2)+POWER('1.30 Beer share of exp'!V14,2)+POWER('1.37 Spirits share of exp'!V14,2)))*(SQRT(POWER('1.20 Wine share of exp'!$B14,2)+POWER('1.30 Beer share of exp'!$B14,2)+POWER('1.37 Spirits share of exp'!$B14,2)))),"")</f>
        <v>0.95482870066208247</v>
      </c>
      <c r="W14" s="84">
        <f>IFERROR(SUM('1.20 Wine share of exp'!W14*'1.20 Wine share of exp'!$B14,'1.30 Beer share of exp'!W14*'1.30 Beer share of exp'!$B14,'1.37 Spirits share of exp'!W14*'1.37 Spirits share of exp'!$B14)/((SQRT(POWER('1.20 Wine share of exp'!W14,2)+POWER('1.30 Beer share of exp'!W14,2)+POWER('1.37 Spirits share of exp'!W14,2)))*(SQRT(POWER('1.20 Wine share of exp'!$B14,2)+POWER('1.30 Beer share of exp'!$B14,2)+POWER('1.37 Spirits share of exp'!$B14,2)))),"")</f>
        <v>0.99888434934541959</v>
      </c>
      <c r="X14" s="84">
        <f>IFERROR(SUM('1.20 Wine share of exp'!X14*'1.20 Wine share of exp'!$B14,'1.30 Beer share of exp'!X14*'1.30 Beer share of exp'!$B14,'1.37 Spirits share of exp'!X14*'1.37 Spirits share of exp'!$B14)/((SQRT(POWER('1.20 Wine share of exp'!X14,2)+POWER('1.30 Beer share of exp'!X14,2)+POWER('1.37 Spirits share of exp'!X14,2)))*(SQRT(POWER('1.20 Wine share of exp'!$B14,2)+POWER('1.30 Beer share of exp'!$B14,2)+POWER('1.37 Spirits share of exp'!$B14,2)))),"")</f>
        <v>0.92284097927548536</v>
      </c>
      <c r="Y14" s="84">
        <f>IFERROR(SUM('1.20 Wine share of exp'!Y14*'1.20 Wine share of exp'!$B14,'1.30 Beer share of exp'!Y14*'1.30 Beer share of exp'!$B14,'1.37 Spirits share of exp'!Y14*'1.37 Spirits share of exp'!$B14)/((SQRT(POWER('1.20 Wine share of exp'!Y14,2)+POWER('1.30 Beer share of exp'!Y14,2)+POWER('1.37 Spirits share of exp'!Y14,2)))*(SQRT(POWER('1.20 Wine share of exp'!$B14,2)+POWER('1.30 Beer share of exp'!$B14,2)+POWER('1.37 Spirits share of exp'!$B14,2)))),"")</f>
        <v>0.91284011441231527</v>
      </c>
      <c r="Z14" s="84">
        <f>IFERROR(SUM('1.20 Wine share of exp'!Z14*'1.20 Wine share of exp'!$B14,'1.30 Beer share of exp'!Z14*'1.30 Beer share of exp'!$B14,'1.37 Spirits share of exp'!Z14*'1.37 Spirits share of exp'!$B14)/((SQRT(POWER('1.20 Wine share of exp'!Z14,2)+POWER('1.30 Beer share of exp'!Z14,2)+POWER('1.37 Spirits share of exp'!Z14,2)))*(SQRT(POWER('1.20 Wine share of exp'!$B14,2)+POWER('1.30 Beer share of exp'!$B14,2)+POWER('1.37 Spirits share of exp'!$B14,2)))),"")</f>
        <v>0.98735371647255754</v>
      </c>
      <c r="AA14" s="84">
        <f>IFERROR(SUM('1.20 Wine share of exp'!AA14*'1.20 Wine share of exp'!$B14,'1.30 Beer share of exp'!AA14*'1.30 Beer share of exp'!$B14,'1.37 Spirits share of exp'!AA14*'1.37 Spirits share of exp'!$B14)/((SQRT(POWER('1.20 Wine share of exp'!AA14,2)+POWER('1.30 Beer share of exp'!AA14,2)+POWER('1.37 Spirits share of exp'!AA14,2)))*(SQRT(POWER('1.20 Wine share of exp'!$B14,2)+POWER('1.30 Beer share of exp'!$B14,2)+POWER('1.37 Spirits share of exp'!$B14,2)))),"")</f>
        <v>0.89170153652299688</v>
      </c>
      <c r="AB14" s="84">
        <f>IFERROR(SUM('1.20 Wine share of exp'!AB14*'1.20 Wine share of exp'!$B14,'1.30 Beer share of exp'!AB14*'1.30 Beer share of exp'!$B14,'1.37 Spirits share of exp'!AB14*'1.37 Spirits share of exp'!$B14)/((SQRT(POWER('1.20 Wine share of exp'!AB14,2)+POWER('1.30 Beer share of exp'!AB14,2)+POWER('1.37 Spirits share of exp'!AB14,2)))*(SQRT(POWER('1.20 Wine share of exp'!$B14,2)+POWER('1.30 Beer share of exp'!$B14,2)+POWER('1.37 Spirits share of exp'!$B14,2)))),"")</f>
        <v>0.96462209546167876</v>
      </c>
      <c r="AC14" s="84">
        <f>IFERROR(SUM('1.20 Wine share of exp'!AC14*'1.20 Wine share of exp'!$B14,'1.30 Beer share of exp'!AC14*'1.30 Beer share of exp'!$B14,'1.37 Spirits share of exp'!AC14*'1.37 Spirits share of exp'!$B14)/((SQRT(POWER('1.20 Wine share of exp'!AC14,2)+POWER('1.30 Beer share of exp'!AC14,2)+POWER('1.37 Spirits share of exp'!AC14,2)))*(SQRT(POWER('1.20 Wine share of exp'!$B14,2)+POWER('1.30 Beer share of exp'!$B14,2)+POWER('1.37 Spirits share of exp'!$B14,2)))),"")</f>
        <v>0.93487204770267185</v>
      </c>
      <c r="AD14" s="84">
        <f>IFERROR(SUM('1.20 Wine share of exp'!AD14*'1.20 Wine share of exp'!$B14,'1.30 Beer share of exp'!AD14*'1.30 Beer share of exp'!$B14,'1.37 Spirits share of exp'!AD14*'1.37 Spirits share of exp'!$B14)/((SQRT(POWER('1.20 Wine share of exp'!AD14,2)+POWER('1.30 Beer share of exp'!AD14,2)+POWER('1.37 Spirits share of exp'!AD14,2)))*(SQRT(POWER('1.20 Wine share of exp'!$B14,2)+POWER('1.30 Beer share of exp'!$B14,2)+POWER('1.37 Spirits share of exp'!$B14,2)))),"")</f>
        <v>0.81241870641592562</v>
      </c>
      <c r="AE14" s="84">
        <f>IFERROR(SUM('1.20 Wine share of exp'!AE14*'1.20 Wine share of exp'!$B14,'1.30 Beer share of exp'!AE14*'1.30 Beer share of exp'!$B14,'1.37 Spirits share of exp'!AE14*'1.37 Spirits share of exp'!$B14)/((SQRT(POWER('1.20 Wine share of exp'!AE14,2)+POWER('1.30 Beer share of exp'!AE14,2)+POWER('1.37 Spirits share of exp'!AE14,2)))*(SQRT(POWER('1.20 Wine share of exp'!$B14,2)+POWER('1.30 Beer share of exp'!$B14,2)+POWER('1.37 Spirits share of exp'!$B14,2)))),"")</f>
        <v>0.9777891613222508</v>
      </c>
      <c r="AF14" s="84">
        <f>IFERROR(SUM('1.20 Wine share of exp'!AF14*'1.20 Wine share of exp'!$B14,'1.30 Beer share of exp'!AF14*'1.30 Beer share of exp'!$B14,'1.37 Spirits share of exp'!AF14*'1.37 Spirits share of exp'!$B14)/((SQRT(POWER('1.20 Wine share of exp'!AF14,2)+POWER('1.30 Beer share of exp'!AF14,2)+POWER('1.37 Spirits share of exp'!AF14,2)))*(SQRT(POWER('1.20 Wine share of exp'!$B14,2)+POWER('1.30 Beer share of exp'!$B14,2)+POWER('1.37 Spirits share of exp'!$B14,2)))),"")</f>
        <v>0.92418004060499637</v>
      </c>
      <c r="AG14" s="84">
        <f>IFERROR(SUM('1.20 Wine share of exp'!AG14*'1.20 Wine share of exp'!$B14,'1.30 Beer share of exp'!AG14*'1.30 Beer share of exp'!$B14,'1.37 Spirits share of exp'!AG14*'1.37 Spirits share of exp'!$B14)/((SQRT(POWER('1.20 Wine share of exp'!AG14,2)+POWER('1.30 Beer share of exp'!AG14,2)+POWER('1.37 Spirits share of exp'!AG14,2)))*(SQRT(POWER('1.20 Wine share of exp'!$B14,2)+POWER('1.30 Beer share of exp'!$B14,2)+POWER('1.37 Spirits share of exp'!$B14,2)))),"")</f>
        <v>0.98282433990822338</v>
      </c>
      <c r="AH14" s="84">
        <f>IFERROR(SUM('1.20 Wine share of exp'!AH14*'1.20 Wine share of exp'!$B14,'1.30 Beer share of exp'!AH14*'1.30 Beer share of exp'!$B14,'1.37 Spirits share of exp'!AH14*'1.37 Spirits share of exp'!$B14)/((SQRT(POWER('1.20 Wine share of exp'!AH14,2)+POWER('1.30 Beer share of exp'!AH14,2)+POWER('1.37 Spirits share of exp'!AH14,2)))*(SQRT(POWER('1.20 Wine share of exp'!$B14,2)+POWER('1.30 Beer share of exp'!$B14,2)+POWER('1.37 Spirits share of exp'!$B14,2)))),"")</f>
        <v>0.65198721153210693</v>
      </c>
      <c r="AI14" s="84">
        <f>IFERROR(SUM('1.20 Wine share of exp'!AI14*'1.20 Wine share of exp'!$B14,'1.30 Beer share of exp'!AI14*'1.30 Beer share of exp'!$B14,'1.37 Spirits share of exp'!AI14*'1.37 Spirits share of exp'!$B14)/((SQRT(POWER('1.20 Wine share of exp'!AI14,2)+POWER('1.30 Beer share of exp'!AI14,2)+POWER('1.37 Spirits share of exp'!AI14,2)))*(SQRT(POWER('1.20 Wine share of exp'!$B14,2)+POWER('1.30 Beer share of exp'!$B14,2)+POWER('1.37 Spirits share of exp'!$B14,2)))),"")</f>
        <v>0.96666111157023393</v>
      </c>
      <c r="AJ14" s="84">
        <f>IFERROR(SUM('1.20 Wine share of exp'!AJ14*'1.20 Wine share of exp'!$B14,'1.30 Beer share of exp'!AJ14*'1.30 Beer share of exp'!$B14,'1.37 Spirits share of exp'!AJ14*'1.37 Spirits share of exp'!$B14)/((SQRT(POWER('1.20 Wine share of exp'!AJ14,2)+POWER('1.30 Beer share of exp'!AJ14,2)+POWER('1.37 Spirits share of exp'!AJ14,2)))*(SQRT(POWER('1.20 Wine share of exp'!$B14,2)+POWER('1.30 Beer share of exp'!$B14,2)+POWER('1.37 Spirits share of exp'!$B14,2)))),"")</f>
        <v>0.95701091562320351</v>
      </c>
      <c r="AK14" s="84">
        <f>IFERROR(SUM('1.20 Wine share of exp'!AK14*'1.20 Wine share of exp'!$B14,'1.30 Beer share of exp'!AK14*'1.30 Beer share of exp'!$B14,'1.37 Spirits share of exp'!AK14*'1.37 Spirits share of exp'!$B14)/((SQRT(POWER('1.20 Wine share of exp'!AK14,2)+POWER('1.30 Beer share of exp'!AK14,2)+POWER('1.37 Spirits share of exp'!AK14,2)))*(SQRT(POWER('1.20 Wine share of exp'!$B14,2)+POWER('1.30 Beer share of exp'!$B14,2)+POWER('1.37 Spirits share of exp'!$B14,2)))),"")</f>
        <v>0.99755592079609279</v>
      </c>
      <c r="AL14" s="84">
        <f>IFERROR(SUM('1.20 Wine share of exp'!AL14*'1.20 Wine share of exp'!$B14,'1.30 Beer share of exp'!AL14*'1.30 Beer share of exp'!$B14,'1.37 Spirits share of exp'!AL14*'1.37 Spirits share of exp'!$B14)/((SQRT(POWER('1.20 Wine share of exp'!AL14,2)+POWER('1.30 Beer share of exp'!AL14,2)+POWER('1.37 Spirits share of exp'!AL14,2)))*(SQRT(POWER('1.20 Wine share of exp'!$B14,2)+POWER('1.30 Beer share of exp'!$B14,2)+POWER('1.37 Spirits share of exp'!$B14,2)))),"")</f>
        <v>0.97401766566277681</v>
      </c>
      <c r="AM14" s="84">
        <f>IFERROR(SUM('1.20 Wine share of exp'!AM14*'1.20 Wine share of exp'!$B14,'1.30 Beer share of exp'!AM14*'1.30 Beer share of exp'!$B14,'1.37 Spirits share of exp'!AM14*'1.37 Spirits share of exp'!$B14)/((SQRT(POWER('1.20 Wine share of exp'!AM14,2)+POWER('1.30 Beer share of exp'!AM14,2)+POWER('1.37 Spirits share of exp'!AM14,2)))*(SQRT(POWER('1.20 Wine share of exp'!$B14,2)+POWER('1.30 Beer share of exp'!$B14,2)+POWER('1.37 Spirits share of exp'!$B14,2)))),"")</f>
        <v>0.97577815292982417</v>
      </c>
      <c r="AN14" s="84">
        <f>IFERROR(SUM('1.20 Wine share of exp'!AN14*'1.20 Wine share of exp'!$B14,'1.30 Beer share of exp'!AN14*'1.30 Beer share of exp'!$B14,'1.37 Spirits share of exp'!AN14*'1.37 Spirits share of exp'!$B14)/((SQRT(POWER('1.20 Wine share of exp'!AN14,2)+POWER('1.30 Beer share of exp'!AN14,2)+POWER('1.37 Spirits share of exp'!AN14,2)))*(SQRT(POWER('1.20 Wine share of exp'!$B14,2)+POWER('1.30 Beer share of exp'!$B14,2)+POWER('1.37 Spirits share of exp'!$B14,2)))),"")</f>
        <v>0.71373616571587462</v>
      </c>
      <c r="AO14" s="84">
        <f>IFERROR(SUM('1.20 Wine share of exp'!AO14*'1.20 Wine share of exp'!$B14,'1.30 Beer share of exp'!AO14*'1.30 Beer share of exp'!$B14,'1.37 Spirits share of exp'!AO14*'1.37 Spirits share of exp'!$B14)/((SQRT(POWER('1.20 Wine share of exp'!AO14,2)+POWER('1.30 Beer share of exp'!AO14,2)+POWER('1.37 Spirits share of exp'!AO14,2)))*(SQRT(POWER('1.20 Wine share of exp'!$B14,2)+POWER('1.30 Beer share of exp'!$B14,2)+POWER('1.37 Spirits share of exp'!$B14,2)))),"")</f>
        <v>0.99282601032596529</v>
      </c>
      <c r="AP14" s="84">
        <f>IFERROR(SUM('1.20 Wine share of exp'!AP14*'1.20 Wine share of exp'!$B14,'1.30 Beer share of exp'!AP14*'1.30 Beer share of exp'!$B14,'1.37 Spirits share of exp'!AP14*'1.37 Spirits share of exp'!$B14)/((SQRT(POWER('1.20 Wine share of exp'!AP14,2)+POWER('1.30 Beer share of exp'!AP14,2)+POWER('1.37 Spirits share of exp'!AP14,2)))*(SQRT(POWER('1.20 Wine share of exp'!$B14,2)+POWER('1.30 Beer share of exp'!$B14,2)+POWER('1.37 Spirits share of exp'!$B14,2)))),"")</f>
        <v>0.93377182981720974</v>
      </c>
      <c r="AQ14" s="84">
        <f>IFERROR(SUM('1.20 Wine share of exp'!AQ14*'1.20 Wine share of exp'!$B14,'1.30 Beer share of exp'!AQ14*'1.30 Beer share of exp'!$B14,'1.37 Spirits share of exp'!AQ14*'1.37 Spirits share of exp'!$B14)/((SQRT(POWER('1.20 Wine share of exp'!AQ14,2)+POWER('1.30 Beer share of exp'!AQ14,2)+POWER('1.37 Spirits share of exp'!AQ14,2)))*(SQRT(POWER('1.20 Wine share of exp'!$B14,2)+POWER('1.30 Beer share of exp'!$B14,2)+POWER('1.37 Spirits share of exp'!$B14,2)))),"")</f>
        <v>0.93417269453237528</v>
      </c>
      <c r="AR14" s="84">
        <f>IFERROR(SUM('1.20 Wine share of exp'!AR14*'1.20 Wine share of exp'!$B14,'1.30 Beer share of exp'!AR14*'1.30 Beer share of exp'!$B14,'1.37 Spirits share of exp'!AR14*'1.37 Spirits share of exp'!$B14)/((SQRT(POWER('1.20 Wine share of exp'!AR14,2)+POWER('1.30 Beer share of exp'!AR14,2)+POWER('1.37 Spirits share of exp'!AR14,2)))*(SQRT(POWER('1.20 Wine share of exp'!$B14,2)+POWER('1.30 Beer share of exp'!$B14,2)+POWER('1.37 Spirits share of exp'!$B14,2)))),"")</f>
        <v>0.82355924167485806</v>
      </c>
      <c r="AS14" s="84">
        <f>IFERROR(SUM('1.20 Wine share of exp'!AS14*'1.20 Wine share of exp'!$B14,'1.30 Beer share of exp'!AS14*'1.30 Beer share of exp'!$B14,'1.37 Spirits share of exp'!AS14*'1.37 Spirits share of exp'!$B14)/((SQRT(POWER('1.20 Wine share of exp'!AS14,2)+POWER('1.30 Beer share of exp'!AS14,2)+POWER('1.37 Spirits share of exp'!AS14,2)))*(SQRT(POWER('1.20 Wine share of exp'!$B14,2)+POWER('1.30 Beer share of exp'!$B14,2)+POWER('1.37 Spirits share of exp'!$B14,2)))),"")</f>
        <v>0.91034889852308998</v>
      </c>
      <c r="AT14" s="84">
        <f>IFERROR(SUM('1.20 Wine share of exp'!AT14*'1.20 Wine share of exp'!$B14,'1.30 Beer share of exp'!AT14*'1.30 Beer share of exp'!$B14,'1.37 Spirits share of exp'!AT14*'1.37 Spirits share of exp'!$B14)/((SQRT(POWER('1.20 Wine share of exp'!AT14,2)+POWER('1.30 Beer share of exp'!AT14,2)+POWER('1.37 Spirits share of exp'!AT14,2)))*(SQRT(POWER('1.20 Wine share of exp'!$B14,2)+POWER('1.30 Beer share of exp'!$B14,2)+POWER('1.37 Spirits share of exp'!$B14,2)))),"")</f>
        <v>0.99632762289074528</v>
      </c>
      <c r="AU14" s="84">
        <f>IFERROR(SUM('1.20 Wine share of exp'!AU14*'1.20 Wine share of exp'!$B14,'1.30 Beer share of exp'!AU14*'1.30 Beer share of exp'!$B14,'1.37 Spirits share of exp'!AU14*'1.37 Spirits share of exp'!$B14)/((SQRT(POWER('1.20 Wine share of exp'!AU14,2)+POWER('1.30 Beer share of exp'!AU14,2)+POWER('1.37 Spirits share of exp'!AU14,2)))*(SQRT(POWER('1.20 Wine share of exp'!$B14,2)+POWER('1.30 Beer share of exp'!$B14,2)+POWER('1.37 Spirits share of exp'!$B14,2)))),"")</f>
        <v>0.89256936859683489</v>
      </c>
      <c r="AV14" s="84">
        <f>IFERROR(SUM('1.20 Wine share of exp'!AV14*'1.20 Wine share of exp'!$B14,'1.30 Beer share of exp'!AV14*'1.30 Beer share of exp'!$B14,'1.37 Spirits share of exp'!AV14*'1.37 Spirits share of exp'!$B14)/((SQRT(POWER('1.20 Wine share of exp'!AV14,2)+POWER('1.30 Beer share of exp'!AV14,2)+POWER('1.37 Spirits share of exp'!AV14,2)))*(SQRT(POWER('1.20 Wine share of exp'!$B14,2)+POWER('1.30 Beer share of exp'!$B14,2)+POWER('1.37 Spirits share of exp'!$B14,2)))),"")</f>
        <v>0.9341442797802948</v>
      </c>
      <c r="AW14" s="84">
        <f>IFERROR(SUM('1.20 Wine share of exp'!AW14*'1.20 Wine share of exp'!$B14,'1.30 Beer share of exp'!AW14*'1.30 Beer share of exp'!$B14,'1.37 Spirits share of exp'!AW14*'1.37 Spirits share of exp'!$B14)/((SQRT(POWER('1.20 Wine share of exp'!AW14,2)+POWER('1.30 Beer share of exp'!AW14,2)+POWER('1.37 Spirits share of exp'!AW14,2)))*(SQRT(POWER('1.20 Wine share of exp'!$B14,2)+POWER('1.30 Beer share of exp'!$B14,2)+POWER('1.37 Spirits share of exp'!$B14,2)))),"")</f>
        <v>0.89826617490214455</v>
      </c>
      <c r="AX14" s="84">
        <f>IFERROR(SUM('1.20 Wine share of exp'!AX14*'1.20 Wine share of exp'!$B14,'1.30 Beer share of exp'!AX14*'1.30 Beer share of exp'!$B14,'1.37 Spirits share of exp'!AX14*'1.37 Spirits share of exp'!$B14)/((SQRT(POWER('1.20 Wine share of exp'!AX14,2)+POWER('1.30 Beer share of exp'!AX14,2)+POWER('1.37 Spirits share of exp'!AX14,2)))*(SQRT(POWER('1.20 Wine share of exp'!$B14,2)+POWER('1.30 Beer share of exp'!$B14,2)+POWER('1.37 Spirits share of exp'!$B14,2)))),"")</f>
        <v>0.91107030112852616</v>
      </c>
      <c r="AY14" s="84">
        <f>IFERROR(SUM('1.20 Wine share of exp'!AY14*'1.20 Wine share of exp'!$B14,'1.30 Beer share of exp'!AY14*'1.30 Beer share of exp'!$B14,'1.37 Spirits share of exp'!AY14*'1.37 Spirits share of exp'!$B14)/((SQRT(POWER('1.20 Wine share of exp'!AY14,2)+POWER('1.30 Beer share of exp'!AY14,2)+POWER('1.37 Spirits share of exp'!AY14,2)))*(SQRT(POWER('1.20 Wine share of exp'!$B14,2)+POWER('1.30 Beer share of exp'!$B14,2)+POWER('1.37 Spirits share of exp'!$B14,2)))),"")</f>
        <v>0.93843065993335906</v>
      </c>
      <c r="AZ14" s="84">
        <f>IFERROR(SUM('1.20 Wine share of exp'!AZ14*'1.20 Wine share of exp'!$B14,'1.30 Beer share of exp'!AZ14*'1.30 Beer share of exp'!$B14,'1.37 Spirits share of exp'!AZ14*'1.37 Spirits share of exp'!$B14)/((SQRT(POWER('1.20 Wine share of exp'!AZ14,2)+POWER('1.30 Beer share of exp'!AZ14,2)+POWER('1.37 Spirits share of exp'!AZ14,2)))*(SQRT(POWER('1.20 Wine share of exp'!$B14,2)+POWER('1.30 Beer share of exp'!$B14,2)+POWER('1.37 Spirits share of exp'!$B14,2)))),"")</f>
        <v>0.91839274709196306</v>
      </c>
      <c r="BA14" s="84">
        <f>IFERROR(SUM('1.20 Wine share of exp'!BA14*'1.20 Wine share of exp'!$B14,'1.30 Beer share of exp'!BA14*'1.30 Beer share of exp'!$B14,'1.37 Spirits share of exp'!BA14*'1.37 Spirits share of exp'!$B14)/((SQRT(POWER('1.20 Wine share of exp'!BA14,2)+POWER('1.30 Beer share of exp'!BA14,2)+POWER('1.37 Spirits share of exp'!BA14,2)))*(SQRT(POWER('1.20 Wine share of exp'!$B14,2)+POWER('1.30 Beer share of exp'!$B14,2)+POWER('1.37 Spirits share of exp'!$B14,2)))),"")</f>
        <v>0.83831332719443874</v>
      </c>
      <c r="BB14" s="84">
        <f>IFERROR(SUM('1.20 Wine share of exp'!BB14*'1.20 Wine share of exp'!$B14,'1.30 Beer share of exp'!BB14*'1.30 Beer share of exp'!$B14,'1.37 Spirits share of exp'!BB14*'1.37 Spirits share of exp'!$B14)/((SQRT(POWER('1.20 Wine share of exp'!BB14,2)+POWER('1.30 Beer share of exp'!BB14,2)+POWER('1.37 Spirits share of exp'!BB14,2)))*(SQRT(POWER('1.20 Wine share of exp'!$B14,2)+POWER('1.30 Beer share of exp'!$B14,2)+POWER('1.37 Spirits share of exp'!$B14,2)))),"")</f>
        <v>0.8862285284993906</v>
      </c>
      <c r="BC14" s="84">
        <f>IFERROR(SUM('1.20 Wine share of exp'!BC14*'1.20 Wine share of exp'!$B14,'1.30 Beer share of exp'!BC14*'1.30 Beer share of exp'!$B14,'1.37 Spirits share of exp'!BC14*'1.37 Spirits share of exp'!$B14)/((SQRT(POWER('1.20 Wine share of exp'!BC14,2)+POWER('1.30 Beer share of exp'!BC14,2)+POWER('1.37 Spirits share of exp'!BC14,2)))*(SQRT(POWER('1.20 Wine share of exp'!$B14,2)+POWER('1.30 Beer share of exp'!$B14,2)+POWER('1.37 Spirits share of exp'!$B14,2)))),"")</f>
        <v>0.91113276872737237</v>
      </c>
      <c r="BD14" s="84">
        <f>IFERROR(SUM('1.20 Wine share of exp'!BD14*'1.20 Wine share of exp'!$B14,'1.30 Beer share of exp'!BD14*'1.30 Beer share of exp'!$B14,'1.37 Spirits share of exp'!BD14*'1.37 Spirits share of exp'!$B14)/((SQRT(POWER('1.20 Wine share of exp'!BD14,2)+POWER('1.30 Beer share of exp'!BD14,2)+POWER('1.37 Spirits share of exp'!BD14,2)))*(SQRT(POWER('1.20 Wine share of exp'!$B14,2)+POWER('1.30 Beer share of exp'!$B14,2)+POWER('1.37 Spirits share of exp'!$B14,2)))),"")</f>
        <v>0.9520030507804822</v>
      </c>
      <c r="BE14" s="84">
        <f>IFERROR(SUM('1.20 Wine share of exp'!BE14*'1.20 Wine share of exp'!$B14,'1.30 Beer share of exp'!BE14*'1.30 Beer share of exp'!$B14,'1.37 Spirits share of exp'!BE14*'1.37 Spirits share of exp'!$B14)/((SQRT(POWER('1.20 Wine share of exp'!BE14,2)+POWER('1.30 Beer share of exp'!BE14,2)+POWER('1.37 Spirits share of exp'!BE14,2)))*(SQRT(POWER('1.20 Wine share of exp'!$B14,2)+POWER('1.30 Beer share of exp'!$B14,2)+POWER('1.37 Spirits share of exp'!$B14,2)))),"")</f>
        <v>0.57134547654856438</v>
      </c>
      <c r="BF14" s="84">
        <f>IFERROR(SUM('1.20 Wine share of exp'!BF14*'1.20 Wine share of exp'!$B14,'1.30 Beer share of exp'!BF14*'1.30 Beer share of exp'!$B14,'1.37 Spirits share of exp'!BF14*'1.37 Spirits share of exp'!$B14)/((SQRT(POWER('1.20 Wine share of exp'!BF14,2)+POWER('1.30 Beer share of exp'!BF14,2)+POWER('1.37 Spirits share of exp'!BF14,2)))*(SQRT(POWER('1.20 Wine share of exp'!$B14,2)+POWER('1.30 Beer share of exp'!$B14,2)+POWER('1.37 Spirits share of exp'!$B14,2)))),"")</f>
        <v>0.7771612276231612</v>
      </c>
      <c r="BG14" s="84">
        <f>IFERROR(SUM('1.20 Wine share of exp'!BG14*'1.20 Wine share of exp'!$B14,'1.30 Beer share of exp'!BG14*'1.30 Beer share of exp'!$B14,'1.37 Spirits share of exp'!BG14*'1.37 Spirits share of exp'!$B14)/((SQRT(POWER('1.20 Wine share of exp'!BG14,2)+POWER('1.30 Beer share of exp'!BG14,2)+POWER('1.37 Spirits share of exp'!BG14,2)))*(SQRT(POWER('1.20 Wine share of exp'!$B14,2)+POWER('1.30 Beer share of exp'!$B14,2)+POWER('1.37 Spirits share of exp'!$B14,2)))),"")</f>
        <v>0.99142683818177735</v>
      </c>
      <c r="BH14" s="84" t="str">
        <f>IFERROR(SUM('1.20 Wine share of exp'!BH14*'1.20 Wine share of exp'!$B14,'1.30 Beer share of exp'!BH14*'1.30 Beer share of exp'!$B14,'1.37 Spirits share of exp'!BH14*'1.37 Spirits share of exp'!$B14)/((SQRT(POWER('1.20 Wine share of exp'!BH14,2)+POWER('1.30 Beer share of exp'!BH14,2)+POWER('1.37 Spirits share of exp'!BH14,2)))*(SQRT(POWER('1.20 Wine share of exp'!$B14,2)+POWER('1.30 Beer share of exp'!$B14,2)+POWER('1.37 Spirits share of exp'!$B14,2)))),"")</f>
        <v/>
      </c>
      <c r="BI14" s="84">
        <f>IFERROR(SUM('1.20 Wine share of exp'!BI14*'1.20 Wine share of exp'!$B14,'1.30 Beer share of exp'!BI14*'1.30 Beer share of exp'!$B14,'1.37 Spirits share of exp'!BI14*'1.37 Spirits share of exp'!$B14)/((SQRT(POWER('1.20 Wine share of exp'!BI14,2)+POWER('1.30 Beer share of exp'!BI14,2)+POWER('1.37 Spirits share of exp'!BI14,2)))*(SQRT(POWER('1.20 Wine share of exp'!$B14,2)+POWER('1.30 Beer share of exp'!$B14,2)+POWER('1.37 Spirits share of exp'!$B14,2)))),"")</f>
        <v>0.99650889976469326</v>
      </c>
      <c r="BJ14" s="84">
        <f>IFERROR(SUM('1.20 Wine share of exp'!BJ14*'1.20 Wine share of exp'!$B14,'1.30 Beer share of exp'!BJ14*'1.30 Beer share of exp'!$B14,'1.37 Spirits share of exp'!BJ14*'1.37 Spirits share of exp'!$B14)/((SQRT(POWER('1.20 Wine share of exp'!BJ14,2)+POWER('1.30 Beer share of exp'!BJ14,2)+POWER('1.37 Spirits share of exp'!BJ14,2)))*(SQRT(POWER('1.20 Wine share of exp'!$B14,2)+POWER('1.30 Beer share of exp'!$B14,2)+POWER('1.37 Spirits share of exp'!$B14,2)))),"")</f>
        <v>0.83947500318110235</v>
      </c>
      <c r="BK14" s="84">
        <f>IFERROR(SUM('1.20 Wine share of exp'!BK14*'1.20 Wine share of exp'!$B14,'1.30 Beer share of exp'!BK14*'1.30 Beer share of exp'!$B14,'1.37 Spirits share of exp'!BK14*'1.37 Spirits share of exp'!$B14)/((SQRT(POWER('1.20 Wine share of exp'!BK14,2)+POWER('1.30 Beer share of exp'!BK14,2)+POWER('1.37 Spirits share of exp'!BK14,2)))*(SQRT(POWER('1.20 Wine share of exp'!$B14,2)+POWER('1.30 Beer share of exp'!$B14,2)+POWER('1.37 Spirits share of exp'!$B14,2)))),"")</f>
        <v>0.94203200219652605</v>
      </c>
      <c r="BL14" s="84">
        <f>IFERROR(SUM('1.20 Wine share of exp'!BL14*'1.20 Wine share of exp'!$B14,'1.30 Beer share of exp'!BL14*'1.30 Beer share of exp'!$B14,'1.37 Spirits share of exp'!BL14*'1.37 Spirits share of exp'!$B14)/((SQRT(POWER('1.20 Wine share of exp'!BL14,2)+POWER('1.30 Beer share of exp'!BL14,2)+POWER('1.37 Spirits share of exp'!BL14,2)))*(SQRT(POWER('1.20 Wine share of exp'!$B14,2)+POWER('1.30 Beer share of exp'!$B14,2)+POWER('1.37 Spirits share of exp'!$B14,2)))),"")</f>
        <v>0.88424449742674316</v>
      </c>
      <c r="BM14" s="84" t="str">
        <f>IFERROR(SUM('1.20 Wine share of exp'!BM14*'1.20 Wine share of exp'!$B14,'1.30 Beer share of exp'!BM14*'1.30 Beer share of exp'!$B14,'1.37 Spirits share of exp'!BM14*'1.37 Spirits share of exp'!$B14)/((SQRT(POWER('1.20 Wine share of exp'!BM14,2)+POWER('1.30 Beer share of exp'!BM14,2)+POWER('1.37 Spirits share of exp'!BM14,2)))*(SQRT(POWER('1.20 Wine share of exp'!$B14,2)+POWER('1.30 Beer share of exp'!$B14,2)+POWER('1.37 Spirits share of exp'!$B14,2)))),"")</f>
        <v/>
      </c>
      <c r="BN14" s="84">
        <f>IFERROR(SUM('1.20 Wine share of exp'!BN14*'1.20 Wine share of exp'!$B14,'1.30 Beer share of exp'!BN14*'1.30 Beer share of exp'!$B14,'1.37 Spirits share of exp'!BN14*'1.37 Spirits share of exp'!$B14)/((SQRT(POWER('1.20 Wine share of exp'!BN14,2)+POWER('1.30 Beer share of exp'!BN14,2)+POWER('1.37 Spirits share of exp'!BN14,2)))*(SQRT(POWER('1.20 Wine share of exp'!$B14,2)+POWER('1.30 Beer share of exp'!$B14,2)+POWER('1.37 Spirits share of exp'!$B14,2)))),"")</f>
        <v>0.96258177624692409</v>
      </c>
      <c r="BO14" s="84">
        <f>IFERROR(SUM('1.20 Wine share of exp'!BO14*'1.20 Wine share of exp'!$B14,'1.30 Beer share of exp'!BO14*'1.30 Beer share of exp'!$B14,'1.37 Spirits share of exp'!BO14*'1.37 Spirits share of exp'!$B14)/((SQRT(POWER('1.20 Wine share of exp'!BO14,2)+POWER('1.30 Beer share of exp'!BO14,2)+POWER('1.37 Spirits share of exp'!BO14,2)))*(SQRT(POWER('1.20 Wine share of exp'!$B14,2)+POWER('1.30 Beer share of exp'!$B14,2)+POWER('1.37 Spirits share of exp'!$B14,2)))),"")</f>
        <v>0.95430734797023764</v>
      </c>
      <c r="BP14" s="84">
        <f>IFERROR(SUM('1.20 Wine share of exp'!BP14*'1.20 Wine share of exp'!$B14,'1.30 Beer share of exp'!BP14*'1.30 Beer share of exp'!$B14,'1.37 Spirits share of exp'!BP14*'1.37 Spirits share of exp'!$B14)/((SQRT(POWER('1.20 Wine share of exp'!BP14,2)+POWER('1.30 Beer share of exp'!BP14,2)+POWER('1.37 Spirits share of exp'!BP14,2)))*(SQRT(POWER('1.20 Wine share of exp'!$B14,2)+POWER('1.30 Beer share of exp'!$B14,2)+POWER('1.37 Spirits share of exp'!$B14,2)))),"")</f>
        <v>0.7811020846431711</v>
      </c>
      <c r="BQ14" s="84">
        <f>IFERROR(SUM('1.20 Wine share of exp'!BQ14*'1.20 Wine share of exp'!$B14,'1.30 Beer share of exp'!BQ14*'1.30 Beer share of exp'!$B14,'1.37 Spirits share of exp'!BQ14*'1.37 Spirits share of exp'!$B14)/((SQRT(POWER('1.20 Wine share of exp'!BQ14,2)+POWER('1.30 Beer share of exp'!BQ14,2)+POWER('1.37 Spirits share of exp'!BQ14,2)))*(SQRT(POWER('1.20 Wine share of exp'!$B14,2)+POWER('1.30 Beer share of exp'!$B14,2)+POWER('1.37 Spirits share of exp'!$B14,2)))),"")</f>
        <v>0.99333271502940068</v>
      </c>
      <c r="BR14" s="84">
        <f>IFERROR(SUM('1.20 Wine share of exp'!BR14*'1.20 Wine share of exp'!$B14,'1.30 Beer share of exp'!BR14*'1.30 Beer share of exp'!$B14,'1.37 Spirits share of exp'!BR14*'1.37 Spirits share of exp'!$B14)/((SQRT(POWER('1.20 Wine share of exp'!BR14,2)+POWER('1.30 Beer share of exp'!BR14,2)+POWER('1.37 Spirits share of exp'!BR14,2)))*(SQRT(POWER('1.20 Wine share of exp'!$B14,2)+POWER('1.30 Beer share of exp'!$B14,2)+POWER('1.37 Spirits share of exp'!$B14,2)))),"")</f>
        <v>0.97710265453654221</v>
      </c>
      <c r="BS14" s="84">
        <f>IFERROR(SUM('1.20 Wine share of exp'!BS14*'1.20 Wine share of exp'!$B14,'1.30 Beer share of exp'!BS14*'1.30 Beer share of exp'!$B14,'1.37 Spirits share of exp'!BS14*'1.37 Spirits share of exp'!$B14)/((SQRT(POWER('1.20 Wine share of exp'!BS14,2)+POWER('1.30 Beer share of exp'!BS14,2)+POWER('1.37 Spirits share of exp'!BS14,2)))*(SQRT(POWER('1.20 Wine share of exp'!$B14,2)+POWER('1.30 Beer share of exp'!$B14,2)+POWER('1.37 Spirits share of exp'!$B14,2)))),"")</f>
        <v>0.99366818764121523</v>
      </c>
      <c r="BT14" s="84">
        <f>IFERROR(SUM('1.20 Wine share of exp'!BT14*'1.20 Wine share of exp'!$B14,'1.30 Beer share of exp'!BT14*'1.30 Beer share of exp'!$B14,'1.37 Spirits share of exp'!BT14*'1.37 Spirits share of exp'!$B14)/((SQRT(POWER('1.20 Wine share of exp'!BT14,2)+POWER('1.30 Beer share of exp'!BT14,2)+POWER('1.37 Spirits share of exp'!BT14,2)))*(SQRT(POWER('1.20 Wine share of exp'!$B14,2)+POWER('1.30 Beer share of exp'!$B14,2)+POWER('1.37 Spirits share of exp'!$B14,2)))),"")</f>
        <v>0.96254118407209532</v>
      </c>
      <c r="BU14" s="84">
        <f>IFERROR(SUM('1.20 Wine share of exp'!BU14*'1.20 Wine share of exp'!$B14,'1.30 Beer share of exp'!BU14*'1.30 Beer share of exp'!$B14,'1.37 Spirits share of exp'!BU14*'1.37 Spirits share of exp'!$B14)/((SQRT(POWER('1.20 Wine share of exp'!BU14,2)+POWER('1.30 Beer share of exp'!BU14,2)+POWER('1.37 Spirits share of exp'!BU14,2)))*(SQRT(POWER('1.20 Wine share of exp'!$B14,2)+POWER('1.30 Beer share of exp'!$B14,2)+POWER('1.37 Spirits share of exp'!$B14,2)))),"")</f>
        <v>0.89421249316035822</v>
      </c>
      <c r="BV14" s="84">
        <f>IFERROR(SUM('1.20 Wine share of exp'!BV14*'1.20 Wine share of exp'!$B14,'1.30 Beer share of exp'!BV14*'1.30 Beer share of exp'!$B14,'1.37 Spirits share of exp'!BV14*'1.37 Spirits share of exp'!$B14)/((SQRT(POWER('1.20 Wine share of exp'!BV14,2)+POWER('1.30 Beer share of exp'!BV14,2)+POWER('1.37 Spirits share of exp'!BV14,2)))*(SQRT(POWER('1.20 Wine share of exp'!$B14,2)+POWER('1.30 Beer share of exp'!$B14,2)+POWER('1.37 Spirits share of exp'!$B14,2)))),"")</f>
        <v>0.91494062280620869</v>
      </c>
      <c r="BW14" s="84">
        <f>IFERROR(SUM('1.20 Wine share of exp'!BW14*'1.20 Wine share of exp'!$B14,'1.30 Beer share of exp'!BW14*'1.30 Beer share of exp'!$B14,'1.37 Spirits share of exp'!BW14*'1.37 Spirits share of exp'!$B14)/((SQRT(POWER('1.20 Wine share of exp'!BW14,2)+POWER('1.30 Beer share of exp'!BW14,2)+POWER('1.37 Spirits share of exp'!BW14,2)))*(SQRT(POWER('1.20 Wine share of exp'!$B14,2)+POWER('1.30 Beer share of exp'!$B14,2)+POWER('1.37 Spirits share of exp'!$B14,2)))),"")</f>
        <v>0.87444276028783419</v>
      </c>
      <c r="BX14" s="84">
        <f>IFERROR(SUM('1.20 Wine share of exp'!BX14*'1.20 Wine share of exp'!$B14,'1.30 Beer share of exp'!BX14*'1.30 Beer share of exp'!$B14,'1.37 Spirits share of exp'!BX14*'1.37 Spirits share of exp'!$B14)/((SQRT(POWER('1.20 Wine share of exp'!BX14,2)+POWER('1.30 Beer share of exp'!BX14,2)+POWER('1.37 Spirits share of exp'!BX14,2)))*(SQRT(POWER('1.20 Wine share of exp'!$B14,2)+POWER('1.30 Beer share of exp'!$B14,2)+POWER('1.37 Spirits share of exp'!$B14,2)))),"")</f>
        <v>0.97416658527242872</v>
      </c>
      <c r="BY14" s="84">
        <f>IFERROR(SUM('1.20 Wine share of exp'!BY14*'1.20 Wine share of exp'!$B14,'1.30 Beer share of exp'!BY14*'1.30 Beer share of exp'!$B14,'1.37 Spirits share of exp'!BY14*'1.37 Spirits share of exp'!$B14)/((SQRT(POWER('1.20 Wine share of exp'!BY14,2)+POWER('1.30 Beer share of exp'!BY14,2)+POWER('1.37 Spirits share of exp'!BY14,2)))*(SQRT(POWER('1.20 Wine share of exp'!$B14,2)+POWER('1.30 Beer share of exp'!$B14,2)+POWER('1.37 Spirits share of exp'!$B14,2)))),"")</f>
        <v>0.76091804413684627</v>
      </c>
      <c r="BZ14" s="84">
        <f>IFERROR(SUM('1.20 Wine share of exp'!BZ14*'1.20 Wine share of exp'!$B14,'1.30 Beer share of exp'!BZ14*'1.30 Beer share of exp'!$B14,'1.37 Spirits share of exp'!BZ14*'1.37 Spirits share of exp'!$B14)/((SQRT(POWER('1.20 Wine share of exp'!BZ14,2)+POWER('1.30 Beer share of exp'!BZ14,2)+POWER('1.37 Spirits share of exp'!BZ14,2)))*(SQRT(POWER('1.20 Wine share of exp'!$B14,2)+POWER('1.30 Beer share of exp'!$B14,2)+POWER('1.37 Spirits share of exp'!$B14,2)))),"")</f>
        <v>0.98644618998296518</v>
      </c>
      <c r="CA14" s="84">
        <f>IFERROR(SUM('1.20 Wine share of exp'!CA14*'1.20 Wine share of exp'!$B14,'1.30 Beer share of exp'!CA14*'1.30 Beer share of exp'!$B14,'1.37 Spirits share of exp'!CA14*'1.37 Spirits share of exp'!$B14)/((SQRT(POWER('1.20 Wine share of exp'!CA14,2)+POWER('1.30 Beer share of exp'!CA14,2)+POWER('1.37 Spirits share of exp'!CA14,2)))*(SQRT(POWER('1.20 Wine share of exp'!$B14,2)+POWER('1.30 Beer share of exp'!$B14,2)+POWER('1.37 Spirits share of exp'!$B14,2)))),"")</f>
        <v>0.86279734496027305</v>
      </c>
      <c r="CB14" s="84">
        <f>IFERROR(SUM('1.20 Wine share of exp'!CB14*'1.20 Wine share of exp'!$B14,'1.30 Beer share of exp'!CB14*'1.30 Beer share of exp'!$B14,'1.37 Spirits share of exp'!CB14*'1.37 Spirits share of exp'!$B14)/((SQRT(POWER('1.20 Wine share of exp'!CB14,2)+POWER('1.30 Beer share of exp'!CB14,2)+POWER('1.37 Spirits share of exp'!CB14,2)))*(SQRT(POWER('1.20 Wine share of exp'!$B14,2)+POWER('1.30 Beer share of exp'!$B14,2)+POWER('1.37 Spirits share of exp'!$B14,2)))),"")</f>
        <v>0.9670097223832731</v>
      </c>
      <c r="CC14" s="84">
        <f>IFERROR(SUM('1.20 Wine share of exp'!CC14*'1.20 Wine share of exp'!$B14,'1.30 Beer share of exp'!CC14*'1.30 Beer share of exp'!$B14,'1.37 Spirits share of exp'!CC14*'1.37 Spirits share of exp'!$B14)/((SQRT(POWER('1.20 Wine share of exp'!CC14,2)+POWER('1.30 Beer share of exp'!CC14,2)+POWER('1.37 Spirits share of exp'!CC14,2)))*(SQRT(POWER('1.20 Wine share of exp'!$B14,2)+POWER('1.30 Beer share of exp'!$B14,2)+POWER('1.37 Spirits share of exp'!$B14,2)))),"")</f>
        <v>0.87413270337886084</v>
      </c>
      <c r="CD14" s="84">
        <f>IFERROR(SUM('1.20 Wine share of exp'!CD14*'1.20 Wine share of exp'!$B14,'1.30 Beer share of exp'!CD14*'1.30 Beer share of exp'!$B14,'1.37 Spirits share of exp'!CD14*'1.37 Spirits share of exp'!$B14)/((SQRT(POWER('1.20 Wine share of exp'!CD14,2)+POWER('1.30 Beer share of exp'!CD14,2)+POWER('1.37 Spirits share of exp'!CD14,2)))*(SQRT(POWER('1.20 Wine share of exp'!$B14,2)+POWER('1.30 Beer share of exp'!$B14,2)+POWER('1.37 Spirits share of exp'!$B14,2)))),"")</f>
        <v>0.97088672382147956</v>
      </c>
      <c r="CE14" s="84">
        <f>IFERROR(SUM('1.20 Wine share of exp'!CE14*'1.20 Wine share of exp'!$B14,'1.30 Beer share of exp'!CE14*'1.30 Beer share of exp'!$B14,'1.37 Spirits share of exp'!CE14*'1.37 Spirits share of exp'!$B14)/((SQRT(POWER('1.20 Wine share of exp'!CE14,2)+POWER('1.30 Beer share of exp'!CE14,2)+POWER('1.37 Spirits share of exp'!CE14,2)))*(SQRT(POWER('1.20 Wine share of exp'!$B14,2)+POWER('1.30 Beer share of exp'!$B14,2)+POWER('1.37 Spirits share of exp'!$B14,2)))),"")</f>
        <v>0.95575578425107022</v>
      </c>
      <c r="CF14" s="84">
        <f>IFERROR(SUM('1.20 Wine share of exp'!CF14*'1.20 Wine share of exp'!$B14,'1.30 Beer share of exp'!CF14*'1.30 Beer share of exp'!$B14,'1.37 Spirits share of exp'!CF14*'1.37 Spirits share of exp'!$B14)/((SQRT(POWER('1.20 Wine share of exp'!CF14,2)+POWER('1.30 Beer share of exp'!CF14,2)+POWER('1.37 Spirits share of exp'!CF14,2)))*(SQRT(POWER('1.20 Wine share of exp'!$B14,2)+POWER('1.30 Beer share of exp'!$B14,2)+POWER('1.37 Spirits share of exp'!$B14,2)))),"")</f>
        <v>0.82191485420544541</v>
      </c>
      <c r="CG14" s="84">
        <f>IFERROR(SUM('1.20 Wine share of exp'!CG14*'1.20 Wine share of exp'!$B14,'1.30 Beer share of exp'!CG14*'1.30 Beer share of exp'!$B14,'1.37 Spirits share of exp'!CG14*'1.37 Spirits share of exp'!$B14)/((SQRT(POWER('1.20 Wine share of exp'!CG14,2)+POWER('1.30 Beer share of exp'!CG14,2)+POWER('1.37 Spirits share of exp'!CG14,2)))*(SQRT(POWER('1.20 Wine share of exp'!$B14,2)+POWER('1.30 Beer share of exp'!$B14,2)+POWER('1.37 Spirits share of exp'!$B14,2)))),"")</f>
        <v>0.99147969595779939</v>
      </c>
      <c r="CH14" s="84">
        <f>IFERROR(SUM('1.20 Wine share of exp'!CH14*'1.20 Wine share of exp'!$B14,'1.30 Beer share of exp'!CH14*'1.30 Beer share of exp'!$B14,'1.37 Spirits share of exp'!CH14*'1.37 Spirits share of exp'!$B14)/((SQRT(POWER('1.20 Wine share of exp'!CH14,2)+POWER('1.30 Beer share of exp'!CH14,2)+POWER('1.37 Spirits share of exp'!CH14,2)))*(SQRT(POWER('1.20 Wine share of exp'!$B14,2)+POWER('1.30 Beer share of exp'!$B14,2)+POWER('1.37 Spirits share of exp'!$B14,2)))),"")</f>
        <v>0.9156851153322827</v>
      </c>
      <c r="CI14" s="84">
        <f>IFERROR(SUM('1.20 Wine share of exp'!CI14*'1.20 Wine share of exp'!$B14,'1.30 Beer share of exp'!CI14*'1.30 Beer share of exp'!$B14,'1.37 Spirits share of exp'!CI14*'1.37 Spirits share of exp'!$B14)/((SQRT(POWER('1.20 Wine share of exp'!CI14,2)+POWER('1.30 Beer share of exp'!CI14,2)+POWER('1.37 Spirits share of exp'!CI14,2)))*(SQRT(POWER('1.20 Wine share of exp'!$B14,2)+POWER('1.30 Beer share of exp'!$B14,2)+POWER('1.37 Spirits share of exp'!$B14,2)))),"")</f>
        <v>0.84597856129016924</v>
      </c>
      <c r="CJ14" s="84">
        <f>IFERROR(SUM('1.20 Wine share of exp'!CJ14*'1.20 Wine share of exp'!$B14,'1.30 Beer share of exp'!CJ14*'1.30 Beer share of exp'!$B14,'1.37 Spirits share of exp'!CJ14*'1.37 Spirits share of exp'!$B14)/((SQRT(POWER('1.20 Wine share of exp'!CJ14,2)+POWER('1.30 Beer share of exp'!CJ14,2)+POWER('1.37 Spirits share of exp'!CJ14,2)))*(SQRT(POWER('1.20 Wine share of exp'!$B14,2)+POWER('1.30 Beer share of exp'!$B14,2)+POWER('1.37 Spirits share of exp'!$B14,2)))),"")</f>
        <v>0.9780611830626329</v>
      </c>
      <c r="CK14" s="84">
        <f>IFERROR(SUM('1.20 Wine share of exp'!CK14*'1.20 Wine share of exp'!$B14,'1.30 Beer share of exp'!CK14*'1.30 Beer share of exp'!$B14,'1.37 Spirits share of exp'!CK14*'1.37 Spirits share of exp'!$B14)/((SQRT(POWER('1.20 Wine share of exp'!CK14,2)+POWER('1.30 Beer share of exp'!CK14,2)+POWER('1.37 Spirits share of exp'!CK14,2)))*(SQRT(POWER('1.20 Wine share of exp'!$B14,2)+POWER('1.30 Beer share of exp'!$B14,2)+POWER('1.37 Spirits share of exp'!$B14,2)))),"")</f>
        <v>0.96236490522726748</v>
      </c>
      <c r="CL14" s="84">
        <f>IFERROR(SUM('1.20 Wine share of exp'!CL14*'1.20 Wine share of exp'!$B14,'1.30 Beer share of exp'!CL14*'1.30 Beer share of exp'!$B14,'1.37 Spirits share of exp'!CL14*'1.37 Spirits share of exp'!$B14)/((SQRT(POWER('1.20 Wine share of exp'!CL14,2)+POWER('1.30 Beer share of exp'!CL14,2)+POWER('1.37 Spirits share of exp'!CL14,2)))*(SQRT(POWER('1.20 Wine share of exp'!$B14,2)+POWER('1.30 Beer share of exp'!$B14,2)+POWER('1.37 Spirits share of exp'!$B14,2)))),"")</f>
        <v>0.83939468443391796</v>
      </c>
      <c r="CM14" s="84">
        <f>IFERROR(SUM('1.20 Wine share of exp'!CM14*'1.20 Wine share of exp'!$B14,'1.30 Beer share of exp'!CM14*'1.30 Beer share of exp'!$B14,'1.37 Spirits share of exp'!CM14*'1.37 Spirits share of exp'!$B14)/((SQRT(POWER('1.20 Wine share of exp'!CM14,2)+POWER('1.30 Beer share of exp'!CM14,2)+POWER('1.37 Spirits share of exp'!CM14,2)))*(SQRT(POWER('1.20 Wine share of exp'!$B14,2)+POWER('1.30 Beer share of exp'!$B14,2)+POWER('1.37 Spirits share of exp'!$B14,2)))),"")</f>
        <v>0.86077095001699533</v>
      </c>
      <c r="CN14" s="84">
        <f>IFERROR(SUM('1.20 Wine share of exp'!CN14*'1.20 Wine share of exp'!$B14,'1.30 Beer share of exp'!CN14*'1.30 Beer share of exp'!$B14,'1.37 Spirits share of exp'!CN14*'1.37 Spirits share of exp'!$B14)/((SQRT(POWER('1.20 Wine share of exp'!CN14,2)+POWER('1.30 Beer share of exp'!CN14,2)+POWER('1.37 Spirits share of exp'!CN14,2)))*(SQRT(POWER('1.20 Wine share of exp'!$B14,2)+POWER('1.30 Beer share of exp'!$B14,2)+POWER('1.37 Spirits share of exp'!$B14,2)))),"")</f>
        <v>0.92809846879302993</v>
      </c>
      <c r="CO14" s="84">
        <f>IFERROR(SUM('1.20 Wine share of exp'!CO14*'1.20 Wine share of exp'!$B14,'1.30 Beer share of exp'!CO14*'1.30 Beer share of exp'!$B14,'1.37 Spirits share of exp'!CO14*'1.37 Spirits share of exp'!$B14)/((SQRT(POWER('1.20 Wine share of exp'!CO14,2)+POWER('1.30 Beer share of exp'!CO14,2)+POWER('1.37 Spirits share of exp'!CO14,2)))*(SQRT(POWER('1.20 Wine share of exp'!$B14,2)+POWER('1.30 Beer share of exp'!$B14,2)+POWER('1.37 Spirits share of exp'!$B14,2)))),"")</f>
        <v>0.85833923462592532</v>
      </c>
      <c r="CP14" s="84">
        <f>IFERROR(SUM('1.20 Wine share of exp'!CP14*'1.20 Wine share of exp'!$B14,'1.30 Beer share of exp'!CP14*'1.30 Beer share of exp'!$B14,'1.37 Spirits share of exp'!CP14*'1.37 Spirits share of exp'!$B14)/((SQRT(POWER('1.20 Wine share of exp'!CP14,2)+POWER('1.30 Beer share of exp'!CP14,2)+POWER('1.37 Spirits share of exp'!CP14,2)))*(SQRT(POWER('1.20 Wine share of exp'!$B14,2)+POWER('1.30 Beer share of exp'!$B14,2)+POWER('1.37 Spirits share of exp'!$B14,2)))),"")</f>
        <v>0.96367979985939733</v>
      </c>
    </row>
    <row r="15" spans="1:94" x14ac:dyDescent="0.25">
      <c r="A15" s="78" t="s">
        <v>36</v>
      </c>
      <c r="B15" s="84">
        <f>IFERROR(SUM('1.20 Wine share of exp'!B15*'1.20 Wine share of exp'!$B15,'1.30 Beer share of exp'!B15*'1.30 Beer share of exp'!$B15,'1.37 Spirits share of exp'!B15*'1.37 Spirits share of exp'!$B15)/((SQRT(POWER('1.20 Wine share of exp'!B15,2)+POWER('1.30 Beer share of exp'!B15,2)+POWER('1.37 Spirits share of exp'!B15,2)))*(SQRT(POWER('1.20 Wine share of exp'!$B15,2)+POWER('1.30 Beer share of exp'!$B15,2)+POWER('1.37 Spirits share of exp'!$B15,2)))),"")</f>
        <v>1</v>
      </c>
      <c r="C15" s="84">
        <f>IFERROR(SUM('1.20 Wine share of exp'!C15*'1.20 Wine share of exp'!$B15,'1.30 Beer share of exp'!C15*'1.30 Beer share of exp'!$B15,'1.37 Spirits share of exp'!C15*'1.37 Spirits share of exp'!$B15)/((SQRT(POWER('1.20 Wine share of exp'!C15,2)+POWER('1.30 Beer share of exp'!C15,2)+POWER('1.37 Spirits share of exp'!C15,2)))*(SQRT(POWER('1.20 Wine share of exp'!$B15,2)+POWER('1.30 Beer share of exp'!$B15,2)+POWER('1.37 Spirits share of exp'!$B15,2)))),"")</f>
        <v>0.95529491065958827</v>
      </c>
      <c r="D15" s="84">
        <f>IFERROR(SUM('1.20 Wine share of exp'!D15*'1.20 Wine share of exp'!$B15,'1.30 Beer share of exp'!D15*'1.30 Beer share of exp'!$B15,'1.37 Spirits share of exp'!D15*'1.37 Spirits share of exp'!$B15)/((SQRT(POWER('1.20 Wine share of exp'!D15,2)+POWER('1.30 Beer share of exp'!D15,2)+POWER('1.37 Spirits share of exp'!D15,2)))*(SQRT(POWER('1.20 Wine share of exp'!$B15,2)+POWER('1.30 Beer share of exp'!$B15,2)+POWER('1.37 Spirits share of exp'!$B15,2)))),"")</f>
        <v>0.95182438949357318</v>
      </c>
      <c r="E15" s="84">
        <f>IFERROR(SUM('1.20 Wine share of exp'!E15*'1.20 Wine share of exp'!$B15,'1.30 Beer share of exp'!E15*'1.30 Beer share of exp'!$B15,'1.37 Spirits share of exp'!E15*'1.37 Spirits share of exp'!$B15)/((SQRT(POWER('1.20 Wine share of exp'!E15,2)+POWER('1.30 Beer share of exp'!E15,2)+POWER('1.37 Spirits share of exp'!E15,2)))*(SQRT(POWER('1.20 Wine share of exp'!$B15,2)+POWER('1.30 Beer share of exp'!$B15,2)+POWER('1.37 Spirits share of exp'!$B15,2)))),"")</f>
        <v>0.91039628579617549</v>
      </c>
      <c r="F15" s="84">
        <f>IFERROR(SUM('1.20 Wine share of exp'!F15*'1.20 Wine share of exp'!$B15,'1.30 Beer share of exp'!F15*'1.30 Beer share of exp'!$B15,'1.37 Spirits share of exp'!F15*'1.37 Spirits share of exp'!$B15)/((SQRT(POWER('1.20 Wine share of exp'!F15,2)+POWER('1.30 Beer share of exp'!F15,2)+POWER('1.37 Spirits share of exp'!F15,2)))*(SQRT(POWER('1.20 Wine share of exp'!$B15,2)+POWER('1.30 Beer share of exp'!$B15,2)+POWER('1.37 Spirits share of exp'!$B15,2)))),"")</f>
        <v>0.96378026134245331</v>
      </c>
      <c r="G15" s="84">
        <f>IFERROR(SUM('1.20 Wine share of exp'!G15*'1.20 Wine share of exp'!$B15,'1.30 Beer share of exp'!G15*'1.30 Beer share of exp'!$B15,'1.37 Spirits share of exp'!G15*'1.37 Spirits share of exp'!$B15)/((SQRT(POWER('1.20 Wine share of exp'!G15,2)+POWER('1.30 Beer share of exp'!G15,2)+POWER('1.37 Spirits share of exp'!G15,2)))*(SQRT(POWER('1.20 Wine share of exp'!$B15,2)+POWER('1.30 Beer share of exp'!$B15,2)+POWER('1.37 Spirits share of exp'!$B15,2)))),"")</f>
        <v>0.7115901470299838</v>
      </c>
      <c r="H15" s="84">
        <f>IFERROR(SUM('1.20 Wine share of exp'!H15*'1.20 Wine share of exp'!$B15,'1.30 Beer share of exp'!H15*'1.30 Beer share of exp'!$B15,'1.37 Spirits share of exp'!H15*'1.37 Spirits share of exp'!$B15)/((SQRT(POWER('1.20 Wine share of exp'!H15,2)+POWER('1.30 Beer share of exp'!H15,2)+POWER('1.37 Spirits share of exp'!H15,2)))*(SQRT(POWER('1.20 Wine share of exp'!$B15,2)+POWER('1.30 Beer share of exp'!$B15,2)+POWER('1.37 Spirits share of exp'!$B15,2)))),"")</f>
        <v>0.8359227685444407</v>
      </c>
      <c r="I15" s="84">
        <f>IFERROR(SUM('1.20 Wine share of exp'!I15*'1.20 Wine share of exp'!$B15,'1.30 Beer share of exp'!I15*'1.30 Beer share of exp'!$B15,'1.37 Spirits share of exp'!I15*'1.37 Spirits share of exp'!$B15)/((SQRT(POWER('1.20 Wine share of exp'!I15,2)+POWER('1.30 Beer share of exp'!I15,2)+POWER('1.37 Spirits share of exp'!I15,2)))*(SQRT(POWER('1.20 Wine share of exp'!$B15,2)+POWER('1.30 Beer share of exp'!$B15,2)+POWER('1.37 Spirits share of exp'!$B15,2)))),"")</f>
        <v>0.99220550728960666</v>
      </c>
      <c r="J15" s="84">
        <f>IFERROR(SUM('1.20 Wine share of exp'!J15*'1.20 Wine share of exp'!$B15,'1.30 Beer share of exp'!J15*'1.30 Beer share of exp'!$B15,'1.37 Spirits share of exp'!J15*'1.37 Spirits share of exp'!$B15)/((SQRT(POWER('1.20 Wine share of exp'!J15,2)+POWER('1.30 Beer share of exp'!J15,2)+POWER('1.37 Spirits share of exp'!J15,2)))*(SQRT(POWER('1.20 Wine share of exp'!$B15,2)+POWER('1.30 Beer share of exp'!$B15,2)+POWER('1.37 Spirits share of exp'!$B15,2)))),"")</f>
        <v>0.98686976252110836</v>
      </c>
      <c r="K15" s="84">
        <f>IFERROR(SUM('1.20 Wine share of exp'!K15*'1.20 Wine share of exp'!$B15,'1.30 Beer share of exp'!K15*'1.30 Beer share of exp'!$B15,'1.37 Spirits share of exp'!K15*'1.37 Spirits share of exp'!$B15)/((SQRT(POWER('1.20 Wine share of exp'!K15,2)+POWER('1.30 Beer share of exp'!K15,2)+POWER('1.37 Spirits share of exp'!K15,2)))*(SQRT(POWER('1.20 Wine share of exp'!$B15,2)+POWER('1.30 Beer share of exp'!$B15,2)+POWER('1.37 Spirits share of exp'!$B15,2)))),"")</f>
        <v>0.95178217871882786</v>
      </c>
      <c r="L15" s="84" t="str">
        <f>IFERROR(SUM('1.20 Wine share of exp'!L15*'1.20 Wine share of exp'!$B15,'1.30 Beer share of exp'!L15*'1.30 Beer share of exp'!$B15,'1.37 Spirits share of exp'!L15*'1.37 Spirits share of exp'!$B15)/((SQRT(POWER('1.20 Wine share of exp'!L15,2)+POWER('1.30 Beer share of exp'!L15,2)+POWER('1.37 Spirits share of exp'!L15,2)))*(SQRT(POWER('1.20 Wine share of exp'!$B15,2)+POWER('1.30 Beer share of exp'!$B15,2)+POWER('1.37 Spirits share of exp'!$B15,2)))),"")</f>
        <v/>
      </c>
      <c r="M15" s="84">
        <f>IFERROR(SUM('1.20 Wine share of exp'!M15*'1.20 Wine share of exp'!$B15,'1.30 Beer share of exp'!M15*'1.30 Beer share of exp'!$B15,'1.37 Spirits share of exp'!M15*'1.37 Spirits share of exp'!$B15)/((SQRT(POWER('1.20 Wine share of exp'!M15,2)+POWER('1.30 Beer share of exp'!M15,2)+POWER('1.37 Spirits share of exp'!M15,2)))*(SQRT(POWER('1.20 Wine share of exp'!$B15,2)+POWER('1.30 Beer share of exp'!$B15,2)+POWER('1.37 Spirits share of exp'!$B15,2)))),"")</f>
        <v>0.94241002930472695</v>
      </c>
      <c r="N15" s="84">
        <f>IFERROR(SUM('1.20 Wine share of exp'!N15*'1.20 Wine share of exp'!$B15,'1.30 Beer share of exp'!N15*'1.30 Beer share of exp'!$B15,'1.37 Spirits share of exp'!N15*'1.37 Spirits share of exp'!$B15)/((SQRT(POWER('1.20 Wine share of exp'!N15,2)+POWER('1.30 Beer share of exp'!N15,2)+POWER('1.37 Spirits share of exp'!N15,2)))*(SQRT(POWER('1.20 Wine share of exp'!$B15,2)+POWER('1.30 Beer share of exp'!$B15,2)+POWER('1.37 Spirits share of exp'!$B15,2)))),"")</f>
        <v>0.97392562258220383</v>
      </c>
      <c r="O15" s="84">
        <f>IFERROR(SUM('1.20 Wine share of exp'!O15*'1.20 Wine share of exp'!$B15,'1.30 Beer share of exp'!O15*'1.30 Beer share of exp'!$B15,'1.37 Spirits share of exp'!O15*'1.37 Spirits share of exp'!$B15)/((SQRT(POWER('1.20 Wine share of exp'!O15,2)+POWER('1.30 Beer share of exp'!O15,2)+POWER('1.37 Spirits share of exp'!O15,2)))*(SQRT(POWER('1.20 Wine share of exp'!$B15,2)+POWER('1.30 Beer share of exp'!$B15,2)+POWER('1.37 Spirits share of exp'!$B15,2)))),"")</f>
        <v>0.97921639692311557</v>
      </c>
      <c r="P15" s="84">
        <f>IFERROR(SUM('1.20 Wine share of exp'!P15*'1.20 Wine share of exp'!$B15,'1.30 Beer share of exp'!P15*'1.30 Beer share of exp'!$B15,'1.37 Spirits share of exp'!P15*'1.37 Spirits share of exp'!$B15)/((SQRT(POWER('1.20 Wine share of exp'!P15,2)+POWER('1.30 Beer share of exp'!P15,2)+POWER('1.37 Spirits share of exp'!P15,2)))*(SQRT(POWER('1.20 Wine share of exp'!$B15,2)+POWER('1.30 Beer share of exp'!$B15,2)+POWER('1.37 Spirits share of exp'!$B15,2)))),"")</f>
        <v>0.95135174096421327</v>
      </c>
      <c r="Q15" s="84">
        <f>IFERROR(SUM('1.20 Wine share of exp'!Q15*'1.20 Wine share of exp'!$B15,'1.30 Beer share of exp'!Q15*'1.30 Beer share of exp'!$B15,'1.37 Spirits share of exp'!Q15*'1.37 Spirits share of exp'!$B15)/((SQRT(POWER('1.20 Wine share of exp'!Q15,2)+POWER('1.30 Beer share of exp'!Q15,2)+POWER('1.37 Spirits share of exp'!Q15,2)))*(SQRT(POWER('1.20 Wine share of exp'!$B15,2)+POWER('1.30 Beer share of exp'!$B15,2)+POWER('1.37 Spirits share of exp'!$B15,2)))),"")</f>
        <v>0.95907581696515132</v>
      </c>
      <c r="R15" s="84">
        <f>IFERROR(SUM('1.20 Wine share of exp'!R15*'1.20 Wine share of exp'!$B15,'1.30 Beer share of exp'!R15*'1.30 Beer share of exp'!$B15,'1.37 Spirits share of exp'!R15*'1.37 Spirits share of exp'!$B15)/((SQRT(POWER('1.20 Wine share of exp'!R15,2)+POWER('1.30 Beer share of exp'!R15,2)+POWER('1.37 Spirits share of exp'!R15,2)))*(SQRT(POWER('1.20 Wine share of exp'!$B15,2)+POWER('1.30 Beer share of exp'!$B15,2)+POWER('1.37 Spirits share of exp'!$B15,2)))),"")</f>
        <v>0.65973584417511144</v>
      </c>
      <c r="S15" s="84">
        <f>IFERROR(SUM('1.20 Wine share of exp'!S15*'1.20 Wine share of exp'!$B15,'1.30 Beer share of exp'!S15*'1.30 Beer share of exp'!$B15,'1.37 Spirits share of exp'!S15*'1.37 Spirits share of exp'!$B15)/((SQRT(POWER('1.20 Wine share of exp'!S15,2)+POWER('1.30 Beer share of exp'!S15,2)+POWER('1.37 Spirits share of exp'!S15,2)))*(SQRT(POWER('1.20 Wine share of exp'!$B15,2)+POWER('1.30 Beer share of exp'!$B15,2)+POWER('1.37 Spirits share of exp'!$B15,2)))),"")</f>
        <v>0.81651841047361839</v>
      </c>
      <c r="T15" s="84">
        <f>IFERROR(SUM('1.20 Wine share of exp'!T15*'1.20 Wine share of exp'!$B15,'1.30 Beer share of exp'!T15*'1.30 Beer share of exp'!$B15,'1.37 Spirits share of exp'!T15*'1.37 Spirits share of exp'!$B15)/((SQRT(POWER('1.20 Wine share of exp'!T15,2)+POWER('1.30 Beer share of exp'!T15,2)+POWER('1.37 Spirits share of exp'!T15,2)))*(SQRT(POWER('1.20 Wine share of exp'!$B15,2)+POWER('1.30 Beer share of exp'!$B15,2)+POWER('1.37 Spirits share of exp'!$B15,2)))),"")</f>
        <v>0.95160296351639651</v>
      </c>
      <c r="U15" s="84">
        <f>IFERROR(SUM('1.20 Wine share of exp'!U15*'1.20 Wine share of exp'!$B15,'1.30 Beer share of exp'!U15*'1.30 Beer share of exp'!$B15,'1.37 Spirits share of exp'!U15*'1.37 Spirits share of exp'!$B15)/((SQRT(POWER('1.20 Wine share of exp'!U15,2)+POWER('1.30 Beer share of exp'!U15,2)+POWER('1.37 Spirits share of exp'!U15,2)))*(SQRT(POWER('1.20 Wine share of exp'!$B15,2)+POWER('1.30 Beer share of exp'!$B15,2)+POWER('1.37 Spirits share of exp'!$B15,2)))),"")</f>
        <v>0.94867333769641771</v>
      </c>
      <c r="V15" s="84">
        <f>IFERROR(SUM('1.20 Wine share of exp'!V15*'1.20 Wine share of exp'!$B15,'1.30 Beer share of exp'!V15*'1.30 Beer share of exp'!$B15,'1.37 Spirits share of exp'!V15*'1.37 Spirits share of exp'!$B15)/((SQRT(POWER('1.20 Wine share of exp'!V15,2)+POWER('1.30 Beer share of exp'!V15,2)+POWER('1.37 Spirits share of exp'!V15,2)))*(SQRT(POWER('1.20 Wine share of exp'!$B15,2)+POWER('1.30 Beer share of exp'!$B15,2)+POWER('1.37 Spirits share of exp'!$B15,2)))),"")</f>
        <v>0.95686726949193956</v>
      </c>
      <c r="W15" s="84">
        <f>IFERROR(SUM('1.20 Wine share of exp'!W15*'1.20 Wine share of exp'!$B15,'1.30 Beer share of exp'!W15*'1.30 Beer share of exp'!$B15,'1.37 Spirits share of exp'!W15*'1.37 Spirits share of exp'!$B15)/((SQRT(POWER('1.20 Wine share of exp'!W15,2)+POWER('1.30 Beer share of exp'!W15,2)+POWER('1.37 Spirits share of exp'!W15,2)))*(SQRT(POWER('1.20 Wine share of exp'!$B15,2)+POWER('1.30 Beer share of exp'!$B15,2)+POWER('1.37 Spirits share of exp'!$B15,2)))),"")</f>
        <v>0.99938147516888221</v>
      </c>
      <c r="X15" s="84">
        <f>IFERROR(SUM('1.20 Wine share of exp'!X15*'1.20 Wine share of exp'!$B15,'1.30 Beer share of exp'!X15*'1.30 Beer share of exp'!$B15,'1.37 Spirits share of exp'!X15*'1.37 Spirits share of exp'!$B15)/((SQRT(POWER('1.20 Wine share of exp'!X15,2)+POWER('1.30 Beer share of exp'!X15,2)+POWER('1.37 Spirits share of exp'!X15,2)))*(SQRT(POWER('1.20 Wine share of exp'!$B15,2)+POWER('1.30 Beer share of exp'!$B15,2)+POWER('1.37 Spirits share of exp'!$B15,2)))),"")</f>
        <v>0.9163378458404382</v>
      </c>
      <c r="Y15" s="84">
        <f>IFERROR(SUM('1.20 Wine share of exp'!Y15*'1.20 Wine share of exp'!$B15,'1.30 Beer share of exp'!Y15*'1.30 Beer share of exp'!$B15,'1.37 Spirits share of exp'!Y15*'1.37 Spirits share of exp'!$B15)/((SQRT(POWER('1.20 Wine share of exp'!Y15,2)+POWER('1.30 Beer share of exp'!Y15,2)+POWER('1.37 Spirits share of exp'!Y15,2)))*(SQRT(POWER('1.20 Wine share of exp'!$B15,2)+POWER('1.30 Beer share of exp'!$B15,2)+POWER('1.37 Spirits share of exp'!$B15,2)))),"")</f>
        <v>0.92134903992759731</v>
      </c>
      <c r="Z15" s="84">
        <f>IFERROR(SUM('1.20 Wine share of exp'!Z15*'1.20 Wine share of exp'!$B15,'1.30 Beer share of exp'!Z15*'1.30 Beer share of exp'!$B15,'1.37 Spirits share of exp'!Z15*'1.37 Spirits share of exp'!$B15)/((SQRT(POWER('1.20 Wine share of exp'!Z15,2)+POWER('1.30 Beer share of exp'!Z15,2)+POWER('1.37 Spirits share of exp'!Z15,2)))*(SQRT(POWER('1.20 Wine share of exp'!$B15,2)+POWER('1.30 Beer share of exp'!$B15,2)+POWER('1.37 Spirits share of exp'!$B15,2)))),"")</f>
        <v>0.98468204484814281</v>
      </c>
      <c r="AA15" s="84">
        <f>IFERROR(SUM('1.20 Wine share of exp'!AA15*'1.20 Wine share of exp'!$B15,'1.30 Beer share of exp'!AA15*'1.30 Beer share of exp'!$B15,'1.37 Spirits share of exp'!AA15*'1.37 Spirits share of exp'!$B15)/((SQRT(POWER('1.20 Wine share of exp'!AA15,2)+POWER('1.30 Beer share of exp'!AA15,2)+POWER('1.37 Spirits share of exp'!AA15,2)))*(SQRT(POWER('1.20 Wine share of exp'!$B15,2)+POWER('1.30 Beer share of exp'!$B15,2)+POWER('1.37 Spirits share of exp'!$B15,2)))),"")</f>
        <v>0.90240475242405782</v>
      </c>
      <c r="AB15" s="84">
        <f>IFERROR(SUM('1.20 Wine share of exp'!AB15*'1.20 Wine share of exp'!$B15,'1.30 Beer share of exp'!AB15*'1.30 Beer share of exp'!$B15,'1.37 Spirits share of exp'!AB15*'1.37 Spirits share of exp'!$B15)/((SQRT(POWER('1.20 Wine share of exp'!AB15,2)+POWER('1.30 Beer share of exp'!AB15,2)+POWER('1.37 Spirits share of exp'!AB15,2)))*(SQRT(POWER('1.20 Wine share of exp'!$B15,2)+POWER('1.30 Beer share of exp'!$B15,2)+POWER('1.37 Spirits share of exp'!$B15,2)))),"")</f>
        <v>0.97304085701071474</v>
      </c>
      <c r="AC15" s="84">
        <f>IFERROR(SUM('1.20 Wine share of exp'!AC15*'1.20 Wine share of exp'!$B15,'1.30 Beer share of exp'!AC15*'1.30 Beer share of exp'!$B15,'1.37 Spirits share of exp'!AC15*'1.37 Spirits share of exp'!$B15)/((SQRT(POWER('1.20 Wine share of exp'!AC15,2)+POWER('1.30 Beer share of exp'!AC15,2)+POWER('1.37 Spirits share of exp'!AC15,2)))*(SQRT(POWER('1.20 Wine share of exp'!$B15,2)+POWER('1.30 Beer share of exp'!$B15,2)+POWER('1.37 Spirits share of exp'!$B15,2)))),"")</f>
        <v>0.92742317206236957</v>
      </c>
      <c r="AD15" s="84">
        <f>IFERROR(SUM('1.20 Wine share of exp'!AD15*'1.20 Wine share of exp'!$B15,'1.30 Beer share of exp'!AD15*'1.30 Beer share of exp'!$B15,'1.37 Spirits share of exp'!AD15*'1.37 Spirits share of exp'!$B15)/((SQRT(POWER('1.20 Wine share of exp'!AD15,2)+POWER('1.30 Beer share of exp'!AD15,2)+POWER('1.37 Spirits share of exp'!AD15,2)))*(SQRT(POWER('1.20 Wine share of exp'!$B15,2)+POWER('1.30 Beer share of exp'!$B15,2)+POWER('1.37 Spirits share of exp'!$B15,2)))),"")</f>
        <v>0.83251618350913903</v>
      </c>
      <c r="AE15" s="84">
        <f>IFERROR(SUM('1.20 Wine share of exp'!AE15*'1.20 Wine share of exp'!$B15,'1.30 Beer share of exp'!AE15*'1.30 Beer share of exp'!$B15,'1.37 Spirits share of exp'!AE15*'1.37 Spirits share of exp'!$B15)/((SQRT(POWER('1.20 Wine share of exp'!AE15,2)+POWER('1.30 Beer share of exp'!AE15,2)+POWER('1.37 Spirits share of exp'!AE15,2)))*(SQRT(POWER('1.20 Wine share of exp'!$B15,2)+POWER('1.30 Beer share of exp'!$B15,2)+POWER('1.37 Spirits share of exp'!$B15,2)))),"")</f>
        <v>0.97282949196310464</v>
      </c>
      <c r="AF15" s="84">
        <f>IFERROR(SUM('1.20 Wine share of exp'!AF15*'1.20 Wine share of exp'!$B15,'1.30 Beer share of exp'!AF15*'1.30 Beer share of exp'!$B15,'1.37 Spirits share of exp'!AF15*'1.37 Spirits share of exp'!$B15)/((SQRT(POWER('1.20 Wine share of exp'!AF15,2)+POWER('1.30 Beer share of exp'!AF15,2)+POWER('1.37 Spirits share of exp'!AF15,2)))*(SQRT(POWER('1.20 Wine share of exp'!$B15,2)+POWER('1.30 Beer share of exp'!$B15,2)+POWER('1.37 Spirits share of exp'!$B15,2)))),"")</f>
        <v>0.91170753866545351</v>
      </c>
      <c r="AG15" s="84">
        <f>IFERROR(SUM('1.20 Wine share of exp'!AG15*'1.20 Wine share of exp'!$B15,'1.30 Beer share of exp'!AG15*'1.30 Beer share of exp'!$B15,'1.37 Spirits share of exp'!AG15*'1.37 Spirits share of exp'!$B15)/((SQRT(POWER('1.20 Wine share of exp'!AG15,2)+POWER('1.30 Beer share of exp'!AG15,2)+POWER('1.37 Spirits share of exp'!AG15,2)))*(SQRT(POWER('1.20 Wine share of exp'!$B15,2)+POWER('1.30 Beer share of exp'!$B15,2)+POWER('1.37 Spirits share of exp'!$B15,2)))),"")</f>
        <v>0.97069305241245363</v>
      </c>
      <c r="AH15" s="84">
        <f>IFERROR(SUM('1.20 Wine share of exp'!AH15*'1.20 Wine share of exp'!$B15,'1.30 Beer share of exp'!AH15*'1.30 Beer share of exp'!$B15,'1.37 Spirits share of exp'!AH15*'1.37 Spirits share of exp'!$B15)/((SQRT(POWER('1.20 Wine share of exp'!AH15,2)+POWER('1.30 Beer share of exp'!AH15,2)+POWER('1.37 Spirits share of exp'!AH15,2)))*(SQRT(POWER('1.20 Wine share of exp'!$B15,2)+POWER('1.30 Beer share of exp'!$B15,2)+POWER('1.37 Spirits share of exp'!$B15,2)))),"")</f>
        <v>0.66403133024880556</v>
      </c>
      <c r="AI15" s="84">
        <f>IFERROR(SUM('1.20 Wine share of exp'!AI15*'1.20 Wine share of exp'!$B15,'1.30 Beer share of exp'!AI15*'1.30 Beer share of exp'!$B15,'1.37 Spirits share of exp'!AI15*'1.37 Spirits share of exp'!$B15)/((SQRT(POWER('1.20 Wine share of exp'!AI15,2)+POWER('1.30 Beer share of exp'!AI15,2)+POWER('1.37 Spirits share of exp'!AI15,2)))*(SQRT(POWER('1.20 Wine share of exp'!$B15,2)+POWER('1.30 Beer share of exp'!$B15,2)+POWER('1.37 Spirits share of exp'!$B15,2)))),"")</f>
        <v>0.96904245079381746</v>
      </c>
      <c r="AJ15" s="84">
        <f>IFERROR(SUM('1.20 Wine share of exp'!AJ15*'1.20 Wine share of exp'!$B15,'1.30 Beer share of exp'!AJ15*'1.30 Beer share of exp'!$B15,'1.37 Spirits share of exp'!AJ15*'1.37 Spirits share of exp'!$B15)/((SQRT(POWER('1.20 Wine share of exp'!AJ15,2)+POWER('1.30 Beer share of exp'!AJ15,2)+POWER('1.37 Spirits share of exp'!AJ15,2)))*(SQRT(POWER('1.20 Wine share of exp'!$B15,2)+POWER('1.30 Beer share of exp'!$B15,2)+POWER('1.37 Spirits share of exp'!$B15,2)))),"")</f>
        <v>0.95668604409676694</v>
      </c>
      <c r="AK15" s="84">
        <f>IFERROR(SUM('1.20 Wine share of exp'!AK15*'1.20 Wine share of exp'!$B15,'1.30 Beer share of exp'!AK15*'1.30 Beer share of exp'!$B15,'1.37 Spirits share of exp'!AK15*'1.37 Spirits share of exp'!$B15)/((SQRT(POWER('1.20 Wine share of exp'!AK15,2)+POWER('1.30 Beer share of exp'!AK15,2)+POWER('1.37 Spirits share of exp'!AK15,2)))*(SQRT(POWER('1.20 Wine share of exp'!$B15,2)+POWER('1.30 Beer share of exp'!$B15,2)+POWER('1.37 Spirits share of exp'!$B15,2)))),"")</f>
        <v>0.99592722014633284</v>
      </c>
      <c r="AL15" s="84">
        <f>IFERROR(SUM('1.20 Wine share of exp'!AL15*'1.20 Wine share of exp'!$B15,'1.30 Beer share of exp'!AL15*'1.30 Beer share of exp'!$B15,'1.37 Spirits share of exp'!AL15*'1.37 Spirits share of exp'!$B15)/((SQRT(POWER('1.20 Wine share of exp'!AL15,2)+POWER('1.30 Beer share of exp'!AL15,2)+POWER('1.37 Spirits share of exp'!AL15,2)))*(SQRT(POWER('1.20 Wine share of exp'!$B15,2)+POWER('1.30 Beer share of exp'!$B15,2)+POWER('1.37 Spirits share of exp'!$B15,2)))),"")</f>
        <v>0.97699249290764856</v>
      </c>
      <c r="AM15" s="84">
        <f>IFERROR(SUM('1.20 Wine share of exp'!AM15*'1.20 Wine share of exp'!$B15,'1.30 Beer share of exp'!AM15*'1.30 Beer share of exp'!$B15,'1.37 Spirits share of exp'!AM15*'1.37 Spirits share of exp'!$B15)/((SQRT(POWER('1.20 Wine share of exp'!AM15,2)+POWER('1.30 Beer share of exp'!AM15,2)+POWER('1.37 Spirits share of exp'!AM15,2)))*(SQRT(POWER('1.20 Wine share of exp'!$B15,2)+POWER('1.30 Beer share of exp'!$B15,2)+POWER('1.37 Spirits share of exp'!$B15,2)))),"")</f>
        <v>0.97406327070631105</v>
      </c>
      <c r="AN15" s="84">
        <f>IFERROR(SUM('1.20 Wine share of exp'!AN15*'1.20 Wine share of exp'!$B15,'1.30 Beer share of exp'!AN15*'1.30 Beer share of exp'!$B15,'1.37 Spirits share of exp'!AN15*'1.37 Spirits share of exp'!$B15)/((SQRT(POWER('1.20 Wine share of exp'!AN15,2)+POWER('1.30 Beer share of exp'!AN15,2)+POWER('1.37 Spirits share of exp'!AN15,2)))*(SQRT(POWER('1.20 Wine share of exp'!$B15,2)+POWER('1.30 Beer share of exp'!$B15,2)+POWER('1.37 Spirits share of exp'!$B15,2)))),"")</f>
        <v>0.71348599164068771</v>
      </c>
      <c r="AO15" s="84">
        <f>IFERROR(SUM('1.20 Wine share of exp'!AO15*'1.20 Wine share of exp'!$B15,'1.30 Beer share of exp'!AO15*'1.30 Beer share of exp'!$B15,'1.37 Spirits share of exp'!AO15*'1.37 Spirits share of exp'!$B15)/((SQRT(POWER('1.20 Wine share of exp'!AO15,2)+POWER('1.30 Beer share of exp'!AO15,2)+POWER('1.37 Spirits share of exp'!AO15,2)))*(SQRT(POWER('1.20 Wine share of exp'!$B15,2)+POWER('1.30 Beer share of exp'!$B15,2)+POWER('1.37 Spirits share of exp'!$B15,2)))),"")</f>
        <v>0.99121282295482316</v>
      </c>
      <c r="AP15" s="84">
        <f>IFERROR(SUM('1.20 Wine share of exp'!AP15*'1.20 Wine share of exp'!$B15,'1.30 Beer share of exp'!AP15*'1.30 Beer share of exp'!$B15,'1.37 Spirits share of exp'!AP15*'1.37 Spirits share of exp'!$B15)/((SQRT(POWER('1.20 Wine share of exp'!AP15,2)+POWER('1.30 Beer share of exp'!AP15,2)+POWER('1.37 Spirits share of exp'!AP15,2)))*(SQRT(POWER('1.20 Wine share of exp'!$B15,2)+POWER('1.30 Beer share of exp'!$B15,2)+POWER('1.37 Spirits share of exp'!$B15,2)))),"")</f>
        <v>0.93781604196777657</v>
      </c>
      <c r="AQ15" s="84">
        <f>IFERROR(SUM('1.20 Wine share of exp'!AQ15*'1.20 Wine share of exp'!$B15,'1.30 Beer share of exp'!AQ15*'1.30 Beer share of exp'!$B15,'1.37 Spirits share of exp'!AQ15*'1.37 Spirits share of exp'!$B15)/((SQRT(POWER('1.20 Wine share of exp'!AQ15,2)+POWER('1.30 Beer share of exp'!AQ15,2)+POWER('1.37 Spirits share of exp'!AQ15,2)))*(SQRT(POWER('1.20 Wine share of exp'!$B15,2)+POWER('1.30 Beer share of exp'!$B15,2)+POWER('1.37 Spirits share of exp'!$B15,2)))),"")</f>
        <v>0.94342126649801483</v>
      </c>
      <c r="AR15" s="84">
        <f>IFERROR(SUM('1.20 Wine share of exp'!AR15*'1.20 Wine share of exp'!$B15,'1.30 Beer share of exp'!AR15*'1.30 Beer share of exp'!$B15,'1.37 Spirits share of exp'!AR15*'1.37 Spirits share of exp'!$B15)/((SQRT(POWER('1.20 Wine share of exp'!AR15,2)+POWER('1.30 Beer share of exp'!AR15,2)+POWER('1.37 Spirits share of exp'!AR15,2)))*(SQRT(POWER('1.20 Wine share of exp'!$B15,2)+POWER('1.30 Beer share of exp'!$B15,2)+POWER('1.37 Spirits share of exp'!$B15,2)))),"")</f>
        <v>0.8319110351253759</v>
      </c>
      <c r="AS15" s="84">
        <f>IFERROR(SUM('1.20 Wine share of exp'!AS15*'1.20 Wine share of exp'!$B15,'1.30 Beer share of exp'!AS15*'1.30 Beer share of exp'!$B15,'1.37 Spirits share of exp'!AS15*'1.37 Spirits share of exp'!$B15)/((SQRT(POWER('1.20 Wine share of exp'!AS15,2)+POWER('1.30 Beer share of exp'!AS15,2)+POWER('1.37 Spirits share of exp'!AS15,2)))*(SQRT(POWER('1.20 Wine share of exp'!$B15,2)+POWER('1.30 Beer share of exp'!$B15,2)+POWER('1.37 Spirits share of exp'!$B15,2)))),"")</f>
        <v>0.9137709401847447</v>
      </c>
      <c r="AT15" s="84">
        <f>IFERROR(SUM('1.20 Wine share of exp'!AT15*'1.20 Wine share of exp'!$B15,'1.30 Beer share of exp'!AT15*'1.30 Beer share of exp'!$B15,'1.37 Spirits share of exp'!AT15*'1.37 Spirits share of exp'!$B15)/((SQRT(POWER('1.20 Wine share of exp'!AT15,2)+POWER('1.30 Beer share of exp'!AT15,2)+POWER('1.37 Spirits share of exp'!AT15,2)))*(SQRT(POWER('1.20 Wine share of exp'!$B15,2)+POWER('1.30 Beer share of exp'!$B15,2)+POWER('1.37 Spirits share of exp'!$B15,2)))),"")</f>
        <v>0.99159773164377563</v>
      </c>
      <c r="AU15" s="84">
        <f>IFERROR(SUM('1.20 Wine share of exp'!AU15*'1.20 Wine share of exp'!$B15,'1.30 Beer share of exp'!AU15*'1.30 Beer share of exp'!$B15,'1.37 Spirits share of exp'!AU15*'1.37 Spirits share of exp'!$B15)/((SQRT(POWER('1.20 Wine share of exp'!AU15,2)+POWER('1.30 Beer share of exp'!AU15,2)+POWER('1.37 Spirits share of exp'!AU15,2)))*(SQRT(POWER('1.20 Wine share of exp'!$B15,2)+POWER('1.30 Beer share of exp'!$B15,2)+POWER('1.37 Spirits share of exp'!$B15,2)))),"")</f>
        <v>0.89600146362375532</v>
      </c>
      <c r="AV15" s="84">
        <f>IFERROR(SUM('1.20 Wine share of exp'!AV15*'1.20 Wine share of exp'!$B15,'1.30 Beer share of exp'!AV15*'1.30 Beer share of exp'!$B15,'1.37 Spirits share of exp'!AV15*'1.37 Spirits share of exp'!$B15)/((SQRT(POWER('1.20 Wine share of exp'!AV15,2)+POWER('1.30 Beer share of exp'!AV15,2)+POWER('1.37 Spirits share of exp'!AV15,2)))*(SQRT(POWER('1.20 Wine share of exp'!$B15,2)+POWER('1.30 Beer share of exp'!$B15,2)+POWER('1.37 Spirits share of exp'!$B15,2)))),"")</f>
        <v>0.93597703481995964</v>
      </c>
      <c r="AW15" s="84">
        <f>IFERROR(SUM('1.20 Wine share of exp'!AW15*'1.20 Wine share of exp'!$B15,'1.30 Beer share of exp'!AW15*'1.30 Beer share of exp'!$B15,'1.37 Spirits share of exp'!AW15*'1.37 Spirits share of exp'!$B15)/((SQRT(POWER('1.20 Wine share of exp'!AW15,2)+POWER('1.30 Beer share of exp'!AW15,2)+POWER('1.37 Spirits share of exp'!AW15,2)))*(SQRT(POWER('1.20 Wine share of exp'!$B15,2)+POWER('1.30 Beer share of exp'!$B15,2)+POWER('1.37 Spirits share of exp'!$B15,2)))),"")</f>
        <v>0.90164417874774672</v>
      </c>
      <c r="AX15" s="84">
        <f>IFERROR(SUM('1.20 Wine share of exp'!AX15*'1.20 Wine share of exp'!$B15,'1.30 Beer share of exp'!AX15*'1.30 Beer share of exp'!$B15,'1.37 Spirits share of exp'!AX15*'1.37 Spirits share of exp'!$B15)/((SQRT(POWER('1.20 Wine share of exp'!AX15,2)+POWER('1.30 Beer share of exp'!AX15,2)+POWER('1.37 Spirits share of exp'!AX15,2)))*(SQRT(POWER('1.20 Wine share of exp'!$B15,2)+POWER('1.30 Beer share of exp'!$B15,2)+POWER('1.37 Spirits share of exp'!$B15,2)))),"")</f>
        <v>0.90669876928397775</v>
      </c>
      <c r="AY15" s="84">
        <f>IFERROR(SUM('1.20 Wine share of exp'!AY15*'1.20 Wine share of exp'!$B15,'1.30 Beer share of exp'!AY15*'1.30 Beer share of exp'!$B15,'1.37 Spirits share of exp'!AY15*'1.37 Spirits share of exp'!$B15)/((SQRT(POWER('1.20 Wine share of exp'!AY15,2)+POWER('1.30 Beer share of exp'!AY15,2)+POWER('1.37 Spirits share of exp'!AY15,2)))*(SQRT(POWER('1.20 Wine share of exp'!$B15,2)+POWER('1.30 Beer share of exp'!$B15,2)+POWER('1.37 Spirits share of exp'!$B15,2)))),"")</f>
        <v>0.92092775126624582</v>
      </c>
      <c r="AZ15" s="84">
        <f>IFERROR(SUM('1.20 Wine share of exp'!AZ15*'1.20 Wine share of exp'!$B15,'1.30 Beer share of exp'!AZ15*'1.30 Beer share of exp'!$B15,'1.37 Spirits share of exp'!AZ15*'1.37 Spirits share of exp'!$B15)/((SQRT(POWER('1.20 Wine share of exp'!AZ15,2)+POWER('1.30 Beer share of exp'!AZ15,2)+POWER('1.37 Spirits share of exp'!AZ15,2)))*(SQRT(POWER('1.20 Wine share of exp'!$B15,2)+POWER('1.30 Beer share of exp'!$B15,2)+POWER('1.37 Spirits share of exp'!$B15,2)))),"")</f>
        <v>0.92964095439380257</v>
      </c>
      <c r="BA15" s="84">
        <f>IFERROR(SUM('1.20 Wine share of exp'!BA15*'1.20 Wine share of exp'!$B15,'1.30 Beer share of exp'!BA15*'1.30 Beer share of exp'!$B15,'1.37 Spirits share of exp'!BA15*'1.37 Spirits share of exp'!$B15)/((SQRT(POWER('1.20 Wine share of exp'!BA15,2)+POWER('1.30 Beer share of exp'!BA15,2)+POWER('1.37 Spirits share of exp'!BA15,2)))*(SQRT(POWER('1.20 Wine share of exp'!$B15,2)+POWER('1.30 Beer share of exp'!$B15,2)+POWER('1.37 Spirits share of exp'!$B15,2)))),"")</f>
        <v>0.85841075658434784</v>
      </c>
      <c r="BB15" s="84">
        <f>IFERROR(SUM('1.20 Wine share of exp'!BB15*'1.20 Wine share of exp'!$B15,'1.30 Beer share of exp'!BB15*'1.30 Beer share of exp'!$B15,'1.37 Spirits share of exp'!BB15*'1.37 Spirits share of exp'!$B15)/((SQRT(POWER('1.20 Wine share of exp'!BB15,2)+POWER('1.30 Beer share of exp'!BB15,2)+POWER('1.37 Spirits share of exp'!BB15,2)))*(SQRT(POWER('1.20 Wine share of exp'!$B15,2)+POWER('1.30 Beer share of exp'!$B15,2)+POWER('1.37 Spirits share of exp'!$B15,2)))),"")</f>
        <v>0.89915127644543924</v>
      </c>
      <c r="BC15" s="84">
        <f>IFERROR(SUM('1.20 Wine share of exp'!BC15*'1.20 Wine share of exp'!$B15,'1.30 Beer share of exp'!BC15*'1.30 Beer share of exp'!$B15,'1.37 Spirits share of exp'!BC15*'1.37 Spirits share of exp'!$B15)/((SQRT(POWER('1.20 Wine share of exp'!BC15,2)+POWER('1.30 Beer share of exp'!BC15,2)+POWER('1.37 Spirits share of exp'!BC15,2)))*(SQRT(POWER('1.20 Wine share of exp'!$B15,2)+POWER('1.30 Beer share of exp'!$B15,2)+POWER('1.37 Spirits share of exp'!$B15,2)))),"")</f>
        <v>0.89865966741969439</v>
      </c>
      <c r="BD15" s="84">
        <f>IFERROR(SUM('1.20 Wine share of exp'!BD15*'1.20 Wine share of exp'!$B15,'1.30 Beer share of exp'!BD15*'1.30 Beer share of exp'!$B15,'1.37 Spirits share of exp'!BD15*'1.37 Spirits share of exp'!$B15)/((SQRT(POWER('1.20 Wine share of exp'!BD15,2)+POWER('1.30 Beer share of exp'!BD15,2)+POWER('1.37 Spirits share of exp'!BD15,2)))*(SQRT(POWER('1.20 Wine share of exp'!$B15,2)+POWER('1.30 Beer share of exp'!$B15,2)+POWER('1.37 Spirits share of exp'!$B15,2)))),"")</f>
        <v>0.95580683676998024</v>
      </c>
      <c r="BE15" s="84">
        <f>IFERROR(SUM('1.20 Wine share of exp'!BE15*'1.20 Wine share of exp'!$B15,'1.30 Beer share of exp'!BE15*'1.30 Beer share of exp'!$B15,'1.37 Spirits share of exp'!BE15*'1.37 Spirits share of exp'!$B15)/((SQRT(POWER('1.20 Wine share of exp'!BE15,2)+POWER('1.30 Beer share of exp'!BE15,2)+POWER('1.37 Spirits share of exp'!BE15,2)))*(SQRT(POWER('1.20 Wine share of exp'!$B15,2)+POWER('1.30 Beer share of exp'!$B15,2)+POWER('1.37 Spirits share of exp'!$B15,2)))),"")</f>
        <v>0.57288780795368632</v>
      </c>
      <c r="BF15" s="84">
        <f>IFERROR(SUM('1.20 Wine share of exp'!BF15*'1.20 Wine share of exp'!$B15,'1.30 Beer share of exp'!BF15*'1.30 Beer share of exp'!$B15,'1.37 Spirits share of exp'!BF15*'1.37 Spirits share of exp'!$B15)/((SQRT(POWER('1.20 Wine share of exp'!BF15,2)+POWER('1.30 Beer share of exp'!BF15,2)+POWER('1.37 Spirits share of exp'!BF15,2)))*(SQRT(POWER('1.20 Wine share of exp'!$B15,2)+POWER('1.30 Beer share of exp'!$B15,2)+POWER('1.37 Spirits share of exp'!$B15,2)))),"")</f>
        <v>0.78438405716600934</v>
      </c>
      <c r="BG15" s="84">
        <f>IFERROR(SUM('1.20 Wine share of exp'!BG15*'1.20 Wine share of exp'!$B15,'1.30 Beer share of exp'!BG15*'1.30 Beer share of exp'!$B15,'1.37 Spirits share of exp'!BG15*'1.37 Spirits share of exp'!$B15)/((SQRT(POWER('1.20 Wine share of exp'!BG15,2)+POWER('1.30 Beer share of exp'!BG15,2)+POWER('1.37 Spirits share of exp'!BG15,2)))*(SQRT(POWER('1.20 Wine share of exp'!$B15,2)+POWER('1.30 Beer share of exp'!$B15,2)+POWER('1.37 Spirits share of exp'!$B15,2)))),"")</f>
        <v>0.98950807239190719</v>
      </c>
      <c r="BH15" s="84" t="str">
        <f>IFERROR(SUM('1.20 Wine share of exp'!BH15*'1.20 Wine share of exp'!$B15,'1.30 Beer share of exp'!BH15*'1.30 Beer share of exp'!$B15,'1.37 Spirits share of exp'!BH15*'1.37 Spirits share of exp'!$B15)/((SQRT(POWER('1.20 Wine share of exp'!BH15,2)+POWER('1.30 Beer share of exp'!BH15,2)+POWER('1.37 Spirits share of exp'!BH15,2)))*(SQRT(POWER('1.20 Wine share of exp'!$B15,2)+POWER('1.30 Beer share of exp'!$B15,2)+POWER('1.37 Spirits share of exp'!$B15,2)))),"")</f>
        <v/>
      </c>
      <c r="BI15" s="84">
        <f>IFERROR(SUM('1.20 Wine share of exp'!BI15*'1.20 Wine share of exp'!$B15,'1.30 Beer share of exp'!BI15*'1.30 Beer share of exp'!$B15,'1.37 Spirits share of exp'!BI15*'1.37 Spirits share of exp'!$B15)/((SQRT(POWER('1.20 Wine share of exp'!BI15,2)+POWER('1.30 Beer share of exp'!BI15,2)+POWER('1.37 Spirits share of exp'!BI15,2)))*(SQRT(POWER('1.20 Wine share of exp'!$B15,2)+POWER('1.30 Beer share of exp'!$B15,2)+POWER('1.37 Spirits share of exp'!$B15,2)))),"")</f>
        <v>0.99670145402201116</v>
      </c>
      <c r="BJ15" s="84">
        <f>IFERROR(SUM('1.20 Wine share of exp'!BJ15*'1.20 Wine share of exp'!$B15,'1.30 Beer share of exp'!BJ15*'1.30 Beer share of exp'!$B15,'1.37 Spirits share of exp'!BJ15*'1.37 Spirits share of exp'!$B15)/((SQRT(POWER('1.20 Wine share of exp'!BJ15,2)+POWER('1.30 Beer share of exp'!BJ15,2)+POWER('1.37 Spirits share of exp'!BJ15,2)))*(SQRT(POWER('1.20 Wine share of exp'!$B15,2)+POWER('1.30 Beer share of exp'!$B15,2)+POWER('1.37 Spirits share of exp'!$B15,2)))),"")</f>
        <v>0.8523460084575436</v>
      </c>
      <c r="BK15" s="84">
        <f>IFERROR(SUM('1.20 Wine share of exp'!BK15*'1.20 Wine share of exp'!$B15,'1.30 Beer share of exp'!BK15*'1.30 Beer share of exp'!$B15,'1.37 Spirits share of exp'!BK15*'1.37 Spirits share of exp'!$B15)/((SQRT(POWER('1.20 Wine share of exp'!BK15,2)+POWER('1.30 Beer share of exp'!BK15,2)+POWER('1.37 Spirits share of exp'!BK15,2)))*(SQRT(POWER('1.20 Wine share of exp'!$B15,2)+POWER('1.30 Beer share of exp'!$B15,2)+POWER('1.37 Spirits share of exp'!$B15,2)))),"")</f>
        <v>0.9464097801339838</v>
      </c>
      <c r="BL15" s="84">
        <f>IFERROR(SUM('1.20 Wine share of exp'!BL15*'1.20 Wine share of exp'!$B15,'1.30 Beer share of exp'!BL15*'1.30 Beer share of exp'!$B15,'1.37 Spirits share of exp'!BL15*'1.37 Spirits share of exp'!$B15)/((SQRT(POWER('1.20 Wine share of exp'!BL15,2)+POWER('1.30 Beer share of exp'!BL15,2)+POWER('1.37 Spirits share of exp'!BL15,2)))*(SQRT(POWER('1.20 Wine share of exp'!$B15,2)+POWER('1.30 Beer share of exp'!$B15,2)+POWER('1.37 Spirits share of exp'!$B15,2)))),"")</f>
        <v>0.90225761561113726</v>
      </c>
      <c r="BM15" s="84" t="str">
        <f>IFERROR(SUM('1.20 Wine share of exp'!BM15*'1.20 Wine share of exp'!$B15,'1.30 Beer share of exp'!BM15*'1.30 Beer share of exp'!$B15,'1.37 Spirits share of exp'!BM15*'1.37 Spirits share of exp'!$B15)/((SQRT(POWER('1.20 Wine share of exp'!BM15,2)+POWER('1.30 Beer share of exp'!BM15,2)+POWER('1.37 Spirits share of exp'!BM15,2)))*(SQRT(POWER('1.20 Wine share of exp'!$B15,2)+POWER('1.30 Beer share of exp'!$B15,2)+POWER('1.37 Spirits share of exp'!$B15,2)))),"")</f>
        <v/>
      </c>
      <c r="BN15" s="84">
        <f>IFERROR(SUM('1.20 Wine share of exp'!BN15*'1.20 Wine share of exp'!$B15,'1.30 Beer share of exp'!BN15*'1.30 Beer share of exp'!$B15,'1.37 Spirits share of exp'!BN15*'1.37 Spirits share of exp'!$B15)/((SQRT(POWER('1.20 Wine share of exp'!BN15,2)+POWER('1.30 Beer share of exp'!BN15,2)+POWER('1.37 Spirits share of exp'!BN15,2)))*(SQRT(POWER('1.20 Wine share of exp'!$B15,2)+POWER('1.30 Beer share of exp'!$B15,2)+POWER('1.37 Spirits share of exp'!$B15,2)))),"")</f>
        <v>0.96081149999554594</v>
      </c>
      <c r="BO15" s="84">
        <f>IFERROR(SUM('1.20 Wine share of exp'!BO15*'1.20 Wine share of exp'!$B15,'1.30 Beer share of exp'!BO15*'1.30 Beer share of exp'!$B15,'1.37 Spirits share of exp'!BO15*'1.37 Spirits share of exp'!$B15)/((SQRT(POWER('1.20 Wine share of exp'!BO15,2)+POWER('1.30 Beer share of exp'!BO15,2)+POWER('1.37 Spirits share of exp'!BO15,2)))*(SQRT(POWER('1.20 Wine share of exp'!$B15,2)+POWER('1.30 Beer share of exp'!$B15,2)+POWER('1.37 Spirits share of exp'!$B15,2)))),"")</f>
        <v>0.96271563816914818</v>
      </c>
      <c r="BP15" s="84">
        <f>IFERROR(SUM('1.20 Wine share of exp'!BP15*'1.20 Wine share of exp'!$B15,'1.30 Beer share of exp'!BP15*'1.30 Beer share of exp'!$B15,'1.37 Spirits share of exp'!BP15*'1.37 Spirits share of exp'!$B15)/((SQRT(POWER('1.20 Wine share of exp'!BP15,2)+POWER('1.30 Beer share of exp'!BP15,2)+POWER('1.37 Spirits share of exp'!BP15,2)))*(SQRT(POWER('1.20 Wine share of exp'!$B15,2)+POWER('1.30 Beer share of exp'!$B15,2)+POWER('1.37 Spirits share of exp'!$B15,2)))),"")</f>
        <v>0.76992710923732255</v>
      </c>
      <c r="BQ15" s="84">
        <f>IFERROR(SUM('1.20 Wine share of exp'!BQ15*'1.20 Wine share of exp'!$B15,'1.30 Beer share of exp'!BQ15*'1.30 Beer share of exp'!$B15,'1.37 Spirits share of exp'!BQ15*'1.37 Spirits share of exp'!$B15)/((SQRT(POWER('1.20 Wine share of exp'!BQ15,2)+POWER('1.30 Beer share of exp'!BQ15,2)+POWER('1.37 Spirits share of exp'!BQ15,2)))*(SQRT(POWER('1.20 Wine share of exp'!$B15,2)+POWER('1.30 Beer share of exp'!$B15,2)+POWER('1.37 Spirits share of exp'!$B15,2)))),"")</f>
        <v>0.99568556089506988</v>
      </c>
      <c r="BR15" s="84">
        <f>IFERROR(SUM('1.20 Wine share of exp'!BR15*'1.20 Wine share of exp'!$B15,'1.30 Beer share of exp'!BR15*'1.30 Beer share of exp'!$B15,'1.37 Spirits share of exp'!BR15*'1.37 Spirits share of exp'!$B15)/((SQRT(POWER('1.20 Wine share of exp'!BR15,2)+POWER('1.30 Beer share of exp'!BR15,2)+POWER('1.37 Spirits share of exp'!BR15,2)))*(SQRT(POWER('1.20 Wine share of exp'!$B15,2)+POWER('1.30 Beer share of exp'!$B15,2)+POWER('1.37 Spirits share of exp'!$B15,2)))),"")</f>
        <v>0.9785409557662228</v>
      </c>
      <c r="BS15" s="84">
        <f>IFERROR(SUM('1.20 Wine share of exp'!BS15*'1.20 Wine share of exp'!$B15,'1.30 Beer share of exp'!BS15*'1.30 Beer share of exp'!$B15,'1.37 Spirits share of exp'!BS15*'1.37 Spirits share of exp'!$B15)/((SQRT(POWER('1.20 Wine share of exp'!BS15,2)+POWER('1.30 Beer share of exp'!BS15,2)+POWER('1.37 Spirits share of exp'!BS15,2)))*(SQRT(POWER('1.20 Wine share of exp'!$B15,2)+POWER('1.30 Beer share of exp'!$B15,2)+POWER('1.37 Spirits share of exp'!$B15,2)))),"")</f>
        <v>0.99602446647774157</v>
      </c>
      <c r="BT15" s="84">
        <f>IFERROR(SUM('1.20 Wine share of exp'!BT15*'1.20 Wine share of exp'!$B15,'1.30 Beer share of exp'!BT15*'1.30 Beer share of exp'!$B15,'1.37 Spirits share of exp'!BT15*'1.37 Spirits share of exp'!$B15)/((SQRT(POWER('1.20 Wine share of exp'!BT15,2)+POWER('1.30 Beer share of exp'!BT15,2)+POWER('1.37 Spirits share of exp'!BT15,2)))*(SQRT(POWER('1.20 Wine share of exp'!$B15,2)+POWER('1.30 Beer share of exp'!$B15,2)+POWER('1.37 Spirits share of exp'!$B15,2)))),"")</f>
        <v>0.96240357921464259</v>
      </c>
      <c r="BU15" s="84">
        <f>IFERROR(SUM('1.20 Wine share of exp'!BU15*'1.20 Wine share of exp'!$B15,'1.30 Beer share of exp'!BU15*'1.30 Beer share of exp'!$B15,'1.37 Spirits share of exp'!BU15*'1.37 Spirits share of exp'!$B15)/((SQRT(POWER('1.20 Wine share of exp'!BU15,2)+POWER('1.30 Beer share of exp'!BU15,2)+POWER('1.37 Spirits share of exp'!BU15,2)))*(SQRT(POWER('1.20 Wine share of exp'!$B15,2)+POWER('1.30 Beer share of exp'!$B15,2)+POWER('1.37 Spirits share of exp'!$B15,2)))),"")</f>
        <v>0.89504060812722097</v>
      </c>
      <c r="BV15" s="84">
        <f>IFERROR(SUM('1.20 Wine share of exp'!BV15*'1.20 Wine share of exp'!$B15,'1.30 Beer share of exp'!BV15*'1.30 Beer share of exp'!$B15,'1.37 Spirits share of exp'!BV15*'1.37 Spirits share of exp'!$B15)/((SQRT(POWER('1.20 Wine share of exp'!BV15,2)+POWER('1.30 Beer share of exp'!BV15,2)+POWER('1.37 Spirits share of exp'!BV15,2)))*(SQRT(POWER('1.20 Wine share of exp'!$B15,2)+POWER('1.30 Beer share of exp'!$B15,2)+POWER('1.37 Spirits share of exp'!$B15,2)))),"")</f>
        <v>0.92168670317687296</v>
      </c>
      <c r="BW15" s="84">
        <f>IFERROR(SUM('1.20 Wine share of exp'!BW15*'1.20 Wine share of exp'!$B15,'1.30 Beer share of exp'!BW15*'1.30 Beer share of exp'!$B15,'1.37 Spirits share of exp'!BW15*'1.37 Spirits share of exp'!$B15)/((SQRT(POWER('1.20 Wine share of exp'!BW15,2)+POWER('1.30 Beer share of exp'!BW15,2)+POWER('1.37 Spirits share of exp'!BW15,2)))*(SQRT(POWER('1.20 Wine share of exp'!$B15,2)+POWER('1.30 Beer share of exp'!$B15,2)+POWER('1.37 Spirits share of exp'!$B15,2)))),"")</f>
        <v>0.86424907472077983</v>
      </c>
      <c r="BX15" s="84">
        <f>IFERROR(SUM('1.20 Wine share of exp'!BX15*'1.20 Wine share of exp'!$B15,'1.30 Beer share of exp'!BX15*'1.30 Beer share of exp'!$B15,'1.37 Spirits share of exp'!BX15*'1.37 Spirits share of exp'!$B15)/((SQRT(POWER('1.20 Wine share of exp'!BX15,2)+POWER('1.30 Beer share of exp'!BX15,2)+POWER('1.37 Spirits share of exp'!BX15,2)))*(SQRT(POWER('1.20 Wine share of exp'!$B15,2)+POWER('1.30 Beer share of exp'!$B15,2)+POWER('1.37 Spirits share of exp'!$B15,2)))),"")</f>
        <v>0.97071869254726562</v>
      </c>
      <c r="BY15" s="84">
        <f>IFERROR(SUM('1.20 Wine share of exp'!BY15*'1.20 Wine share of exp'!$B15,'1.30 Beer share of exp'!BY15*'1.30 Beer share of exp'!$B15,'1.37 Spirits share of exp'!BY15*'1.37 Spirits share of exp'!$B15)/((SQRT(POWER('1.20 Wine share of exp'!BY15,2)+POWER('1.30 Beer share of exp'!BY15,2)+POWER('1.37 Spirits share of exp'!BY15,2)))*(SQRT(POWER('1.20 Wine share of exp'!$B15,2)+POWER('1.30 Beer share of exp'!$B15,2)+POWER('1.37 Spirits share of exp'!$B15,2)))),"")</f>
        <v>0.77055244867890416</v>
      </c>
      <c r="BZ15" s="84">
        <f>IFERROR(SUM('1.20 Wine share of exp'!BZ15*'1.20 Wine share of exp'!$B15,'1.30 Beer share of exp'!BZ15*'1.30 Beer share of exp'!$B15,'1.37 Spirits share of exp'!BZ15*'1.37 Spirits share of exp'!$B15)/((SQRT(POWER('1.20 Wine share of exp'!BZ15,2)+POWER('1.30 Beer share of exp'!BZ15,2)+POWER('1.37 Spirits share of exp'!BZ15,2)))*(SQRT(POWER('1.20 Wine share of exp'!$B15,2)+POWER('1.30 Beer share of exp'!$B15,2)+POWER('1.37 Spirits share of exp'!$B15,2)))),"")</f>
        <v>0.98956567376097071</v>
      </c>
      <c r="CA15" s="84">
        <f>IFERROR(SUM('1.20 Wine share of exp'!CA15*'1.20 Wine share of exp'!$B15,'1.30 Beer share of exp'!CA15*'1.30 Beer share of exp'!$B15,'1.37 Spirits share of exp'!CA15*'1.37 Spirits share of exp'!$B15)/((SQRT(POWER('1.20 Wine share of exp'!CA15,2)+POWER('1.30 Beer share of exp'!CA15,2)+POWER('1.37 Spirits share of exp'!CA15,2)))*(SQRT(POWER('1.20 Wine share of exp'!$B15,2)+POWER('1.30 Beer share of exp'!$B15,2)+POWER('1.37 Spirits share of exp'!$B15,2)))),"")</f>
        <v>0.86116224289197218</v>
      </c>
      <c r="CB15" s="84">
        <f>IFERROR(SUM('1.20 Wine share of exp'!CB15*'1.20 Wine share of exp'!$B15,'1.30 Beer share of exp'!CB15*'1.30 Beer share of exp'!$B15,'1.37 Spirits share of exp'!CB15*'1.37 Spirits share of exp'!$B15)/((SQRT(POWER('1.20 Wine share of exp'!CB15,2)+POWER('1.30 Beer share of exp'!CB15,2)+POWER('1.37 Spirits share of exp'!CB15,2)))*(SQRT(POWER('1.20 Wine share of exp'!$B15,2)+POWER('1.30 Beer share of exp'!$B15,2)+POWER('1.37 Spirits share of exp'!$B15,2)))),"")</f>
        <v>0.96776104387538675</v>
      </c>
      <c r="CC15" s="84">
        <f>IFERROR(SUM('1.20 Wine share of exp'!CC15*'1.20 Wine share of exp'!$B15,'1.30 Beer share of exp'!CC15*'1.30 Beer share of exp'!$B15,'1.37 Spirits share of exp'!CC15*'1.37 Spirits share of exp'!$B15)/((SQRT(POWER('1.20 Wine share of exp'!CC15,2)+POWER('1.30 Beer share of exp'!CC15,2)+POWER('1.37 Spirits share of exp'!CC15,2)))*(SQRT(POWER('1.20 Wine share of exp'!$B15,2)+POWER('1.30 Beer share of exp'!$B15,2)+POWER('1.37 Spirits share of exp'!$B15,2)))),"")</f>
        <v>0.87011218348961439</v>
      </c>
      <c r="CD15" s="84">
        <f>IFERROR(SUM('1.20 Wine share of exp'!CD15*'1.20 Wine share of exp'!$B15,'1.30 Beer share of exp'!CD15*'1.30 Beer share of exp'!$B15,'1.37 Spirits share of exp'!CD15*'1.37 Spirits share of exp'!$B15)/((SQRT(POWER('1.20 Wine share of exp'!CD15,2)+POWER('1.30 Beer share of exp'!CD15,2)+POWER('1.37 Spirits share of exp'!CD15,2)))*(SQRT(POWER('1.20 Wine share of exp'!$B15,2)+POWER('1.30 Beer share of exp'!$B15,2)+POWER('1.37 Spirits share of exp'!$B15,2)))),"")</f>
        <v>0.97369543993687468</v>
      </c>
      <c r="CE15" s="84">
        <f>IFERROR(SUM('1.20 Wine share of exp'!CE15*'1.20 Wine share of exp'!$B15,'1.30 Beer share of exp'!CE15*'1.30 Beer share of exp'!$B15,'1.37 Spirits share of exp'!CE15*'1.37 Spirits share of exp'!$B15)/((SQRT(POWER('1.20 Wine share of exp'!CE15,2)+POWER('1.30 Beer share of exp'!CE15,2)+POWER('1.37 Spirits share of exp'!CE15,2)))*(SQRT(POWER('1.20 Wine share of exp'!$B15,2)+POWER('1.30 Beer share of exp'!$B15,2)+POWER('1.37 Spirits share of exp'!$B15,2)))),"")</f>
        <v>0.95416639515041113</v>
      </c>
      <c r="CF15" s="84">
        <f>IFERROR(SUM('1.20 Wine share of exp'!CF15*'1.20 Wine share of exp'!$B15,'1.30 Beer share of exp'!CF15*'1.30 Beer share of exp'!$B15,'1.37 Spirits share of exp'!CF15*'1.37 Spirits share of exp'!$B15)/((SQRT(POWER('1.20 Wine share of exp'!CF15,2)+POWER('1.30 Beer share of exp'!CF15,2)+POWER('1.37 Spirits share of exp'!CF15,2)))*(SQRT(POWER('1.20 Wine share of exp'!$B15,2)+POWER('1.30 Beer share of exp'!$B15,2)+POWER('1.37 Spirits share of exp'!$B15,2)))),"")</f>
        <v>0.82376426630563671</v>
      </c>
      <c r="CG15" s="84">
        <f>IFERROR(SUM('1.20 Wine share of exp'!CG15*'1.20 Wine share of exp'!$B15,'1.30 Beer share of exp'!CG15*'1.30 Beer share of exp'!$B15,'1.37 Spirits share of exp'!CG15*'1.37 Spirits share of exp'!$B15)/((SQRT(POWER('1.20 Wine share of exp'!CG15,2)+POWER('1.30 Beer share of exp'!CG15,2)+POWER('1.37 Spirits share of exp'!CG15,2)))*(SQRT(POWER('1.20 Wine share of exp'!$B15,2)+POWER('1.30 Beer share of exp'!$B15,2)+POWER('1.37 Spirits share of exp'!$B15,2)))),"")</f>
        <v>0.99209838499701386</v>
      </c>
      <c r="CH15" s="84">
        <f>IFERROR(SUM('1.20 Wine share of exp'!CH15*'1.20 Wine share of exp'!$B15,'1.30 Beer share of exp'!CH15*'1.30 Beer share of exp'!$B15,'1.37 Spirits share of exp'!CH15*'1.37 Spirits share of exp'!$B15)/((SQRT(POWER('1.20 Wine share of exp'!CH15,2)+POWER('1.30 Beer share of exp'!CH15,2)+POWER('1.37 Spirits share of exp'!CH15,2)))*(SQRT(POWER('1.20 Wine share of exp'!$B15,2)+POWER('1.30 Beer share of exp'!$B15,2)+POWER('1.37 Spirits share of exp'!$B15,2)))),"")</f>
        <v>0.91211232175042201</v>
      </c>
      <c r="CI15" s="84">
        <f>IFERROR(SUM('1.20 Wine share of exp'!CI15*'1.20 Wine share of exp'!$B15,'1.30 Beer share of exp'!CI15*'1.30 Beer share of exp'!$B15,'1.37 Spirits share of exp'!CI15*'1.37 Spirits share of exp'!$B15)/((SQRT(POWER('1.20 Wine share of exp'!CI15,2)+POWER('1.30 Beer share of exp'!CI15,2)+POWER('1.37 Spirits share of exp'!CI15,2)))*(SQRT(POWER('1.20 Wine share of exp'!$B15,2)+POWER('1.30 Beer share of exp'!$B15,2)+POWER('1.37 Spirits share of exp'!$B15,2)))),"")</f>
        <v>0.84861724776332559</v>
      </c>
      <c r="CJ15" s="84">
        <f>IFERROR(SUM('1.20 Wine share of exp'!CJ15*'1.20 Wine share of exp'!$B15,'1.30 Beer share of exp'!CJ15*'1.30 Beer share of exp'!$B15,'1.37 Spirits share of exp'!CJ15*'1.37 Spirits share of exp'!$B15)/((SQRT(POWER('1.20 Wine share of exp'!CJ15,2)+POWER('1.30 Beer share of exp'!CJ15,2)+POWER('1.37 Spirits share of exp'!CJ15,2)))*(SQRT(POWER('1.20 Wine share of exp'!$B15,2)+POWER('1.30 Beer share of exp'!$B15,2)+POWER('1.37 Spirits share of exp'!$B15,2)))),"")</f>
        <v>0.98530762602568611</v>
      </c>
      <c r="CK15" s="84">
        <f>IFERROR(SUM('1.20 Wine share of exp'!CK15*'1.20 Wine share of exp'!$B15,'1.30 Beer share of exp'!CK15*'1.30 Beer share of exp'!$B15,'1.37 Spirits share of exp'!CK15*'1.37 Spirits share of exp'!$B15)/((SQRT(POWER('1.20 Wine share of exp'!CK15,2)+POWER('1.30 Beer share of exp'!CK15,2)+POWER('1.37 Spirits share of exp'!CK15,2)))*(SQRT(POWER('1.20 Wine share of exp'!$B15,2)+POWER('1.30 Beer share of exp'!$B15,2)+POWER('1.37 Spirits share of exp'!$B15,2)))),"")</f>
        <v>0.96466556197998787</v>
      </c>
      <c r="CL15" s="84">
        <f>IFERROR(SUM('1.20 Wine share of exp'!CL15*'1.20 Wine share of exp'!$B15,'1.30 Beer share of exp'!CL15*'1.30 Beer share of exp'!$B15,'1.37 Spirits share of exp'!CL15*'1.37 Spirits share of exp'!$B15)/((SQRT(POWER('1.20 Wine share of exp'!CL15,2)+POWER('1.30 Beer share of exp'!CL15,2)+POWER('1.37 Spirits share of exp'!CL15,2)))*(SQRT(POWER('1.20 Wine share of exp'!$B15,2)+POWER('1.30 Beer share of exp'!$B15,2)+POWER('1.37 Spirits share of exp'!$B15,2)))),"")</f>
        <v>0.83962211161591005</v>
      </c>
      <c r="CM15" s="84">
        <f>IFERROR(SUM('1.20 Wine share of exp'!CM15*'1.20 Wine share of exp'!$B15,'1.30 Beer share of exp'!CM15*'1.30 Beer share of exp'!$B15,'1.37 Spirits share of exp'!CM15*'1.37 Spirits share of exp'!$B15)/((SQRT(POWER('1.20 Wine share of exp'!CM15,2)+POWER('1.30 Beer share of exp'!CM15,2)+POWER('1.37 Spirits share of exp'!CM15,2)))*(SQRT(POWER('1.20 Wine share of exp'!$B15,2)+POWER('1.30 Beer share of exp'!$B15,2)+POWER('1.37 Spirits share of exp'!$B15,2)))),"")</f>
        <v>0.87942451554319934</v>
      </c>
      <c r="CN15" s="84">
        <f>IFERROR(SUM('1.20 Wine share of exp'!CN15*'1.20 Wine share of exp'!$B15,'1.30 Beer share of exp'!CN15*'1.30 Beer share of exp'!$B15,'1.37 Spirits share of exp'!CN15*'1.37 Spirits share of exp'!$B15)/((SQRT(POWER('1.20 Wine share of exp'!CN15,2)+POWER('1.30 Beer share of exp'!CN15,2)+POWER('1.37 Spirits share of exp'!CN15,2)))*(SQRT(POWER('1.20 Wine share of exp'!$B15,2)+POWER('1.30 Beer share of exp'!$B15,2)+POWER('1.37 Spirits share of exp'!$B15,2)))),"")</f>
        <v>0.92681265356426323</v>
      </c>
      <c r="CO15" s="84">
        <f>IFERROR(SUM('1.20 Wine share of exp'!CO15*'1.20 Wine share of exp'!$B15,'1.30 Beer share of exp'!CO15*'1.30 Beer share of exp'!$B15,'1.37 Spirits share of exp'!CO15*'1.37 Spirits share of exp'!$B15)/((SQRT(POWER('1.20 Wine share of exp'!CO15,2)+POWER('1.30 Beer share of exp'!CO15,2)+POWER('1.37 Spirits share of exp'!CO15,2)))*(SQRT(POWER('1.20 Wine share of exp'!$B15,2)+POWER('1.30 Beer share of exp'!$B15,2)+POWER('1.37 Spirits share of exp'!$B15,2)))),"")</f>
        <v>0.86275103797203112</v>
      </c>
      <c r="CP15" s="84">
        <f>IFERROR(SUM('1.20 Wine share of exp'!CP15*'1.20 Wine share of exp'!$B15,'1.30 Beer share of exp'!CP15*'1.30 Beer share of exp'!$B15,'1.37 Spirits share of exp'!CP15*'1.37 Spirits share of exp'!$B15)/((SQRT(POWER('1.20 Wine share of exp'!CP15,2)+POWER('1.30 Beer share of exp'!CP15,2)+POWER('1.37 Spirits share of exp'!CP15,2)))*(SQRT(POWER('1.20 Wine share of exp'!$B15,2)+POWER('1.30 Beer share of exp'!$B15,2)+POWER('1.37 Spirits share of exp'!$B15,2)))),"")</f>
        <v>0.96098514166565674</v>
      </c>
    </row>
    <row r="16" spans="1:94" x14ac:dyDescent="0.25">
      <c r="A16" s="78" t="s">
        <v>37</v>
      </c>
      <c r="B16" s="84">
        <f>IFERROR(SUM('1.20 Wine share of exp'!B16*'1.20 Wine share of exp'!$B16,'1.30 Beer share of exp'!B16*'1.30 Beer share of exp'!$B16,'1.37 Spirits share of exp'!B16*'1.37 Spirits share of exp'!$B16)/((SQRT(POWER('1.20 Wine share of exp'!B16,2)+POWER('1.30 Beer share of exp'!B16,2)+POWER('1.37 Spirits share of exp'!B16,2)))*(SQRT(POWER('1.20 Wine share of exp'!$B16,2)+POWER('1.30 Beer share of exp'!$B16,2)+POWER('1.37 Spirits share of exp'!$B16,2)))),"")</f>
        <v>1</v>
      </c>
      <c r="C16" s="84">
        <f>IFERROR(SUM('1.20 Wine share of exp'!C16*'1.20 Wine share of exp'!$B16,'1.30 Beer share of exp'!C16*'1.30 Beer share of exp'!$B16,'1.37 Spirits share of exp'!C16*'1.37 Spirits share of exp'!$B16)/((SQRT(POWER('1.20 Wine share of exp'!C16,2)+POWER('1.30 Beer share of exp'!C16,2)+POWER('1.37 Spirits share of exp'!C16,2)))*(SQRT(POWER('1.20 Wine share of exp'!$B16,2)+POWER('1.30 Beer share of exp'!$B16,2)+POWER('1.37 Spirits share of exp'!$B16,2)))),"")</f>
        <v>0.96117496527823909</v>
      </c>
      <c r="D16" s="84">
        <f>IFERROR(SUM('1.20 Wine share of exp'!D16*'1.20 Wine share of exp'!$B16,'1.30 Beer share of exp'!D16*'1.30 Beer share of exp'!$B16,'1.37 Spirits share of exp'!D16*'1.37 Spirits share of exp'!$B16)/((SQRT(POWER('1.20 Wine share of exp'!D16,2)+POWER('1.30 Beer share of exp'!D16,2)+POWER('1.37 Spirits share of exp'!D16,2)))*(SQRT(POWER('1.20 Wine share of exp'!$B16,2)+POWER('1.30 Beer share of exp'!$B16,2)+POWER('1.37 Spirits share of exp'!$B16,2)))),"")</f>
        <v>0.94394550904999219</v>
      </c>
      <c r="E16" s="84">
        <f>IFERROR(SUM('1.20 Wine share of exp'!E16*'1.20 Wine share of exp'!$B16,'1.30 Beer share of exp'!E16*'1.30 Beer share of exp'!$B16,'1.37 Spirits share of exp'!E16*'1.37 Spirits share of exp'!$B16)/((SQRT(POWER('1.20 Wine share of exp'!E16,2)+POWER('1.30 Beer share of exp'!E16,2)+POWER('1.37 Spirits share of exp'!E16,2)))*(SQRT(POWER('1.20 Wine share of exp'!$B16,2)+POWER('1.30 Beer share of exp'!$B16,2)+POWER('1.37 Spirits share of exp'!$B16,2)))),"")</f>
        <v>0.93089863839932818</v>
      </c>
      <c r="F16" s="84">
        <f>IFERROR(SUM('1.20 Wine share of exp'!F16*'1.20 Wine share of exp'!$B16,'1.30 Beer share of exp'!F16*'1.30 Beer share of exp'!$B16,'1.37 Spirits share of exp'!F16*'1.37 Spirits share of exp'!$B16)/((SQRT(POWER('1.20 Wine share of exp'!F16,2)+POWER('1.30 Beer share of exp'!F16,2)+POWER('1.37 Spirits share of exp'!F16,2)))*(SQRT(POWER('1.20 Wine share of exp'!$B16,2)+POWER('1.30 Beer share of exp'!$B16,2)+POWER('1.37 Spirits share of exp'!$B16,2)))),"")</f>
        <v>0.9652685330751668</v>
      </c>
      <c r="G16" s="84">
        <f>IFERROR(SUM('1.20 Wine share of exp'!G16*'1.20 Wine share of exp'!$B16,'1.30 Beer share of exp'!G16*'1.30 Beer share of exp'!$B16,'1.37 Spirits share of exp'!G16*'1.37 Spirits share of exp'!$B16)/((SQRT(POWER('1.20 Wine share of exp'!G16,2)+POWER('1.30 Beer share of exp'!G16,2)+POWER('1.37 Spirits share of exp'!G16,2)))*(SQRT(POWER('1.20 Wine share of exp'!$B16,2)+POWER('1.30 Beer share of exp'!$B16,2)+POWER('1.37 Spirits share of exp'!$B16,2)))),"")</f>
        <v>0.71383039473724419</v>
      </c>
      <c r="H16" s="84">
        <f>IFERROR(SUM('1.20 Wine share of exp'!H16*'1.20 Wine share of exp'!$B16,'1.30 Beer share of exp'!H16*'1.30 Beer share of exp'!$B16,'1.37 Spirits share of exp'!H16*'1.37 Spirits share of exp'!$B16)/((SQRT(POWER('1.20 Wine share of exp'!H16,2)+POWER('1.30 Beer share of exp'!H16,2)+POWER('1.37 Spirits share of exp'!H16,2)))*(SQRT(POWER('1.20 Wine share of exp'!$B16,2)+POWER('1.30 Beer share of exp'!$B16,2)+POWER('1.37 Spirits share of exp'!$B16,2)))),"")</f>
        <v>0.83693291535809333</v>
      </c>
      <c r="I16" s="84">
        <f>IFERROR(SUM('1.20 Wine share of exp'!I16*'1.20 Wine share of exp'!$B16,'1.30 Beer share of exp'!I16*'1.30 Beer share of exp'!$B16,'1.37 Spirits share of exp'!I16*'1.37 Spirits share of exp'!$B16)/((SQRT(POWER('1.20 Wine share of exp'!I16,2)+POWER('1.30 Beer share of exp'!I16,2)+POWER('1.37 Spirits share of exp'!I16,2)))*(SQRT(POWER('1.20 Wine share of exp'!$B16,2)+POWER('1.30 Beer share of exp'!$B16,2)+POWER('1.37 Spirits share of exp'!$B16,2)))),"")</f>
        <v>0.9941881479342437</v>
      </c>
      <c r="J16" s="84">
        <f>IFERROR(SUM('1.20 Wine share of exp'!J16*'1.20 Wine share of exp'!$B16,'1.30 Beer share of exp'!J16*'1.30 Beer share of exp'!$B16,'1.37 Spirits share of exp'!J16*'1.37 Spirits share of exp'!$B16)/((SQRT(POWER('1.20 Wine share of exp'!J16,2)+POWER('1.30 Beer share of exp'!J16,2)+POWER('1.37 Spirits share of exp'!J16,2)))*(SQRT(POWER('1.20 Wine share of exp'!$B16,2)+POWER('1.30 Beer share of exp'!$B16,2)+POWER('1.37 Spirits share of exp'!$B16,2)))),"")</f>
        <v>0.98544340266946329</v>
      </c>
      <c r="K16" s="84">
        <f>IFERROR(SUM('1.20 Wine share of exp'!K16*'1.20 Wine share of exp'!$B16,'1.30 Beer share of exp'!K16*'1.30 Beer share of exp'!$B16,'1.37 Spirits share of exp'!K16*'1.37 Spirits share of exp'!$B16)/((SQRT(POWER('1.20 Wine share of exp'!K16,2)+POWER('1.30 Beer share of exp'!K16,2)+POWER('1.37 Spirits share of exp'!K16,2)))*(SQRT(POWER('1.20 Wine share of exp'!$B16,2)+POWER('1.30 Beer share of exp'!$B16,2)+POWER('1.37 Spirits share of exp'!$B16,2)))),"")</f>
        <v>0.95334486587314415</v>
      </c>
      <c r="L16" s="84" t="str">
        <f>IFERROR(SUM('1.20 Wine share of exp'!L16*'1.20 Wine share of exp'!$B16,'1.30 Beer share of exp'!L16*'1.30 Beer share of exp'!$B16,'1.37 Spirits share of exp'!L16*'1.37 Spirits share of exp'!$B16)/((SQRT(POWER('1.20 Wine share of exp'!L16,2)+POWER('1.30 Beer share of exp'!L16,2)+POWER('1.37 Spirits share of exp'!L16,2)))*(SQRT(POWER('1.20 Wine share of exp'!$B16,2)+POWER('1.30 Beer share of exp'!$B16,2)+POWER('1.37 Spirits share of exp'!$B16,2)))),"")</f>
        <v/>
      </c>
      <c r="M16" s="84">
        <f>IFERROR(SUM('1.20 Wine share of exp'!M16*'1.20 Wine share of exp'!$B16,'1.30 Beer share of exp'!M16*'1.30 Beer share of exp'!$B16,'1.37 Spirits share of exp'!M16*'1.37 Spirits share of exp'!$B16)/((SQRT(POWER('1.20 Wine share of exp'!M16,2)+POWER('1.30 Beer share of exp'!M16,2)+POWER('1.37 Spirits share of exp'!M16,2)))*(SQRT(POWER('1.20 Wine share of exp'!$B16,2)+POWER('1.30 Beer share of exp'!$B16,2)+POWER('1.37 Spirits share of exp'!$B16,2)))),"")</f>
        <v>0.94942656290064242</v>
      </c>
      <c r="N16" s="84">
        <f>IFERROR(SUM('1.20 Wine share of exp'!N16*'1.20 Wine share of exp'!$B16,'1.30 Beer share of exp'!N16*'1.30 Beer share of exp'!$B16,'1.37 Spirits share of exp'!N16*'1.37 Spirits share of exp'!$B16)/((SQRT(POWER('1.20 Wine share of exp'!N16,2)+POWER('1.30 Beer share of exp'!N16,2)+POWER('1.37 Spirits share of exp'!N16,2)))*(SQRT(POWER('1.20 Wine share of exp'!$B16,2)+POWER('1.30 Beer share of exp'!$B16,2)+POWER('1.37 Spirits share of exp'!$B16,2)))),"")</f>
        <v>0.97686422914755888</v>
      </c>
      <c r="O16" s="84">
        <f>IFERROR(SUM('1.20 Wine share of exp'!O16*'1.20 Wine share of exp'!$B16,'1.30 Beer share of exp'!O16*'1.30 Beer share of exp'!$B16,'1.37 Spirits share of exp'!O16*'1.37 Spirits share of exp'!$B16)/((SQRT(POWER('1.20 Wine share of exp'!O16,2)+POWER('1.30 Beer share of exp'!O16,2)+POWER('1.37 Spirits share of exp'!O16,2)))*(SQRT(POWER('1.20 Wine share of exp'!$B16,2)+POWER('1.30 Beer share of exp'!$B16,2)+POWER('1.37 Spirits share of exp'!$B16,2)))),"")</f>
        <v>0.97699243103841882</v>
      </c>
      <c r="P16" s="84">
        <f>IFERROR(SUM('1.20 Wine share of exp'!P16*'1.20 Wine share of exp'!$B16,'1.30 Beer share of exp'!P16*'1.30 Beer share of exp'!$B16,'1.37 Spirits share of exp'!P16*'1.37 Spirits share of exp'!$B16)/((SQRT(POWER('1.20 Wine share of exp'!P16,2)+POWER('1.30 Beer share of exp'!P16,2)+POWER('1.37 Spirits share of exp'!P16,2)))*(SQRT(POWER('1.20 Wine share of exp'!$B16,2)+POWER('1.30 Beer share of exp'!$B16,2)+POWER('1.37 Spirits share of exp'!$B16,2)))),"")</f>
        <v>0.94929424427016351</v>
      </c>
      <c r="Q16" s="84">
        <f>IFERROR(SUM('1.20 Wine share of exp'!Q16*'1.20 Wine share of exp'!$B16,'1.30 Beer share of exp'!Q16*'1.30 Beer share of exp'!$B16,'1.37 Spirits share of exp'!Q16*'1.37 Spirits share of exp'!$B16)/((SQRT(POWER('1.20 Wine share of exp'!Q16,2)+POWER('1.30 Beer share of exp'!Q16,2)+POWER('1.37 Spirits share of exp'!Q16,2)))*(SQRT(POWER('1.20 Wine share of exp'!$B16,2)+POWER('1.30 Beer share of exp'!$B16,2)+POWER('1.37 Spirits share of exp'!$B16,2)))),"")</f>
        <v>0.96071845605244222</v>
      </c>
      <c r="R16" s="84">
        <f>IFERROR(SUM('1.20 Wine share of exp'!R16*'1.20 Wine share of exp'!$B16,'1.30 Beer share of exp'!R16*'1.30 Beer share of exp'!$B16,'1.37 Spirits share of exp'!R16*'1.37 Spirits share of exp'!$B16)/((SQRT(POWER('1.20 Wine share of exp'!R16,2)+POWER('1.30 Beer share of exp'!R16,2)+POWER('1.37 Spirits share of exp'!R16,2)))*(SQRT(POWER('1.20 Wine share of exp'!$B16,2)+POWER('1.30 Beer share of exp'!$B16,2)+POWER('1.37 Spirits share of exp'!$B16,2)))),"")</f>
        <v>0.66160726055957297</v>
      </c>
      <c r="S16" s="84">
        <f>IFERROR(SUM('1.20 Wine share of exp'!S16*'1.20 Wine share of exp'!$B16,'1.30 Beer share of exp'!S16*'1.30 Beer share of exp'!$B16,'1.37 Spirits share of exp'!S16*'1.37 Spirits share of exp'!$B16)/((SQRT(POWER('1.20 Wine share of exp'!S16,2)+POWER('1.30 Beer share of exp'!S16,2)+POWER('1.37 Spirits share of exp'!S16,2)))*(SQRT(POWER('1.20 Wine share of exp'!$B16,2)+POWER('1.30 Beer share of exp'!$B16,2)+POWER('1.37 Spirits share of exp'!$B16,2)))),"")</f>
        <v>0.82285502863528959</v>
      </c>
      <c r="T16" s="84">
        <f>IFERROR(SUM('1.20 Wine share of exp'!T16*'1.20 Wine share of exp'!$B16,'1.30 Beer share of exp'!T16*'1.30 Beer share of exp'!$B16,'1.37 Spirits share of exp'!T16*'1.37 Spirits share of exp'!$B16)/((SQRT(POWER('1.20 Wine share of exp'!T16,2)+POWER('1.30 Beer share of exp'!T16,2)+POWER('1.37 Spirits share of exp'!T16,2)))*(SQRT(POWER('1.20 Wine share of exp'!$B16,2)+POWER('1.30 Beer share of exp'!$B16,2)+POWER('1.37 Spirits share of exp'!$B16,2)))),"")</f>
        <v>0.95268393912599569</v>
      </c>
      <c r="U16" s="84">
        <f>IFERROR(SUM('1.20 Wine share of exp'!U16*'1.20 Wine share of exp'!$B16,'1.30 Beer share of exp'!U16*'1.30 Beer share of exp'!$B16,'1.37 Spirits share of exp'!U16*'1.37 Spirits share of exp'!$B16)/((SQRT(POWER('1.20 Wine share of exp'!U16,2)+POWER('1.30 Beer share of exp'!U16,2)+POWER('1.37 Spirits share of exp'!U16,2)))*(SQRT(POWER('1.20 Wine share of exp'!$B16,2)+POWER('1.30 Beer share of exp'!$B16,2)+POWER('1.37 Spirits share of exp'!$B16,2)))),"")</f>
        <v>0.94946998983613728</v>
      </c>
      <c r="V16" s="84">
        <f>IFERROR(SUM('1.20 Wine share of exp'!V16*'1.20 Wine share of exp'!$B16,'1.30 Beer share of exp'!V16*'1.30 Beer share of exp'!$B16,'1.37 Spirits share of exp'!V16*'1.37 Spirits share of exp'!$B16)/((SQRT(POWER('1.20 Wine share of exp'!V16,2)+POWER('1.30 Beer share of exp'!V16,2)+POWER('1.37 Spirits share of exp'!V16,2)))*(SQRT(POWER('1.20 Wine share of exp'!$B16,2)+POWER('1.30 Beer share of exp'!$B16,2)+POWER('1.37 Spirits share of exp'!$B16,2)))),"")</f>
        <v>0.95916483092763527</v>
      </c>
      <c r="W16" s="84">
        <f>IFERROR(SUM('1.20 Wine share of exp'!W16*'1.20 Wine share of exp'!$B16,'1.30 Beer share of exp'!W16*'1.30 Beer share of exp'!$B16,'1.37 Spirits share of exp'!W16*'1.37 Spirits share of exp'!$B16)/((SQRT(POWER('1.20 Wine share of exp'!W16,2)+POWER('1.30 Beer share of exp'!W16,2)+POWER('1.37 Spirits share of exp'!W16,2)))*(SQRT(POWER('1.20 Wine share of exp'!$B16,2)+POWER('1.30 Beer share of exp'!$B16,2)+POWER('1.37 Spirits share of exp'!$B16,2)))),"")</f>
        <v>0.99925626636979958</v>
      </c>
      <c r="X16" s="84">
        <f>IFERROR(SUM('1.20 Wine share of exp'!X16*'1.20 Wine share of exp'!$B16,'1.30 Beer share of exp'!X16*'1.30 Beer share of exp'!$B16,'1.37 Spirits share of exp'!X16*'1.37 Spirits share of exp'!$B16)/((SQRT(POWER('1.20 Wine share of exp'!X16,2)+POWER('1.30 Beer share of exp'!X16,2)+POWER('1.37 Spirits share of exp'!X16,2)))*(SQRT(POWER('1.20 Wine share of exp'!$B16,2)+POWER('1.30 Beer share of exp'!$B16,2)+POWER('1.37 Spirits share of exp'!$B16,2)))),"")</f>
        <v>0.90878541154162995</v>
      </c>
      <c r="Y16" s="84">
        <f>IFERROR(SUM('1.20 Wine share of exp'!Y16*'1.20 Wine share of exp'!$B16,'1.30 Beer share of exp'!Y16*'1.30 Beer share of exp'!$B16,'1.37 Spirits share of exp'!Y16*'1.37 Spirits share of exp'!$B16)/((SQRT(POWER('1.20 Wine share of exp'!Y16,2)+POWER('1.30 Beer share of exp'!Y16,2)+POWER('1.37 Spirits share of exp'!Y16,2)))*(SQRT(POWER('1.20 Wine share of exp'!$B16,2)+POWER('1.30 Beer share of exp'!$B16,2)+POWER('1.37 Spirits share of exp'!$B16,2)))),"")</f>
        <v>0.91351277115099438</v>
      </c>
      <c r="Z16" s="84">
        <f>IFERROR(SUM('1.20 Wine share of exp'!Z16*'1.20 Wine share of exp'!$B16,'1.30 Beer share of exp'!Z16*'1.30 Beer share of exp'!$B16,'1.37 Spirits share of exp'!Z16*'1.37 Spirits share of exp'!$B16)/((SQRT(POWER('1.20 Wine share of exp'!Z16,2)+POWER('1.30 Beer share of exp'!Z16,2)+POWER('1.37 Spirits share of exp'!Z16,2)))*(SQRT(POWER('1.20 Wine share of exp'!$B16,2)+POWER('1.30 Beer share of exp'!$B16,2)+POWER('1.37 Spirits share of exp'!$B16,2)))),"")</f>
        <v>0.9819107572042759</v>
      </c>
      <c r="AA16" s="84">
        <f>IFERROR(SUM('1.20 Wine share of exp'!AA16*'1.20 Wine share of exp'!$B16,'1.30 Beer share of exp'!AA16*'1.30 Beer share of exp'!$B16,'1.37 Spirits share of exp'!AA16*'1.37 Spirits share of exp'!$B16)/((SQRT(POWER('1.20 Wine share of exp'!AA16,2)+POWER('1.30 Beer share of exp'!AA16,2)+POWER('1.37 Spirits share of exp'!AA16,2)))*(SQRT(POWER('1.20 Wine share of exp'!$B16,2)+POWER('1.30 Beer share of exp'!$B16,2)+POWER('1.37 Spirits share of exp'!$B16,2)))),"")</f>
        <v>0.89747200779249248</v>
      </c>
      <c r="AB16" s="84">
        <f>IFERROR(SUM('1.20 Wine share of exp'!AB16*'1.20 Wine share of exp'!$B16,'1.30 Beer share of exp'!AB16*'1.30 Beer share of exp'!$B16,'1.37 Spirits share of exp'!AB16*'1.37 Spirits share of exp'!$B16)/((SQRT(POWER('1.20 Wine share of exp'!AB16,2)+POWER('1.30 Beer share of exp'!AB16,2)+POWER('1.37 Spirits share of exp'!AB16,2)))*(SQRT(POWER('1.20 Wine share of exp'!$B16,2)+POWER('1.30 Beer share of exp'!$B16,2)+POWER('1.37 Spirits share of exp'!$B16,2)))),"")</f>
        <v>0.97656397310868326</v>
      </c>
      <c r="AC16" s="84">
        <f>IFERROR(SUM('1.20 Wine share of exp'!AC16*'1.20 Wine share of exp'!$B16,'1.30 Beer share of exp'!AC16*'1.30 Beer share of exp'!$B16,'1.37 Spirits share of exp'!AC16*'1.37 Spirits share of exp'!$B16)/((SQRT(POWER('1.20 Wine share of exp'!AC16,2)+POWER('1.30 Beer share of exp'!AC16,2)+POWER('1.37 Spirits share of exp'!AC16,2)))*(SQRT(POWER('1.20 Wine share of exp'!$B16,2)+POWER('1.30 Beer share of exp'!$B16,2)+POWER('1.37 Spirits share of exp'!$B16,2)))),"")</f>
        <v>0.92956289709532813</v>
      </c>
      <c r="AD16" s="84">
        <f>IFERROR(SUM('1.20 Wine share of exp'!AD16*'1.20 Wine share of exp'!$B16,'1.30 Beer share of exp'!AD16*'1.30 Beer share of exp'!$B16,'1.37 Spirits share of exp'!AD16*'1.37 Spirits share of exp'!$B16)/((SQRT(POWER('1.20 Wine share of exp'!AD16,2)+POWER('1.30 Beer share of exp'!AD16,2)+POWER('1.37 Spirits share of exp'!AD16,2)))*(SQRT(POWER('1.20 Wine share of exp'!$B16,2)+POWER('1.30 Beer share of exp'!$B16,2)+POWER('1.37 Spirits share of exp'!$B16,2)))),"")</f>
        <v>0.85116464778550882</v>
      </c>
      <c r="AE16" s="84">
        <f>IFERROR(SUM('1.20 Wine share of exp'!AE16*'1.20 Wine share of exp'!$B16,'1.30 Beer share of exp'!AE16*'1.30 Beer share of exp'!$B16,'1.37 Spirits share of exp'!AE16*'1.37 Spirits share of exp'!$B16)/((SQRT(POWER('1.20 Wine share of exp'!AE16,2)+POWER('1.30 Beer share of exp'!AE16,2)+POWER('1.37 Spirits share of exp'!AE16,2)))*(SQRT(POWER('1.20 Wine share of exp'!$B16,2)+POWER('1.30 Beer share of exp'!$B16,2)+POWER('1.37 Spirits share of exp'!$B16,2)))),"")</f>
        <v>0.97486587824757653</v>
      </c>
      <c r="AF16" s="84">
        <f>IFERROR(SUM('1.20 Wine share of exp'!AF16*'1.20 Wine share of exp'!$B16,'1.30 Beer share of exp'!AF16*'1.30 Beer share of exp'!$B16,'1.37 Spirits share of exp'!AF16*'1.37 Spirits share of exp'!$B16)/((SQRT(POWER('1.20 Wine share of exp'!AF16,2)+POWER('1.30 Beer share of exp'!AF16,2)+POWER('1.37 Spirits share of exp'!AF16,2)))*(SQRT(POWER('1.20 Wine share of exp'!$B16,2)+POWER('1.30 Beer share of exp'!$B16,2)+POWER('1.37 Spirits share of exp'!$B16,2)))),"")</f>
        <v>0.91389921287995635</v>
      </c>
      <c r="AG16" s="84">
        <f>IFERROR(SUM('1.20 Wine share of exp'!AG16*'1.20 Wine share of exp'!$B16,'1.30 Beer share of exp'!AG16*'1.30 Beer share of exp'!$B16,'1.37 Spirits share of exp'!AG16*'1.37 Spirits share of exp'!$B16)/((SQRT(POWER('1.20 Wine share of exp'!AG16,2)+POWER('1.30 Beer share of exp'!AG16,2)+POWER('1.37 Spirits share of exp'!AG16,2)))*(SQRT(POWER('1.20 Wine share of exp'!$B16,2)+POWER('1.30 Beer share of exp'!$B16,2)+POWER('1.37 Spirits share of exp'!$B16,2)))),"")</f>
        <v>0.97044618197059718</v>
      </c>
      <c r="AH16" s="84">
        <f>IFERROR(SUM('1.20 Wine share of exp'!AH16*'1.20 Wine share of exp'!$B16,'1.30 Beer share of exp'!AH16*'1.30 Beer share of exp'!$B16,'1.37 Spirits share of exp'!AH16*'1.37 Spirits share of exp'!$B16)/((SQRT(POWER('1.20 Wine share of exp'!AH16,2)+POWER('1.30 Beer share of exp'!AH16,2)+POWER('1.37 Spirits share of exp'!AH16,2)))*(SQRT(POWER('1.20 Wine share of exp'!$B16,2)+POWER('1.30 Beer share of exp'!$B16,2)+POWER('1.37 Spirits share of exp'!$B16,2)))),"")</f>
        <v>0.6653925498029214</v>
      </c>
      <c r="AI16" s="84">
        <f>IFERROR(SUM('1.20 Wine share of exp'!AI16*'1.20 Wine share of exp'!$B16,'1.30 Beer share of exp'!AI16*'1.30 Beer share of exp'!$B16,'1.37 Spirits share of exp'!AI16*'1.37 Spirits share of exp'!$B16)/((SQRT(POWER('1.20 Wine share of exp'!AI16,2)+POWER('1.30 Beer share of exp'!AI16,2)+POWER('1.37 Spirits share of exp'!AI16,2)))*(SQRT(POWER('1.20 Wine share of exp'!$B16,2)+POWER('1.30 Beer share of exp'!$B16,2)+POWER('1.37 Spirits share of exp'!$B16,2)))),"")</f>
        <v>0.96999526628189814</v>
      </c>
      <c r="AJ16" s="84">
        <f>IFERROR(SUM('1.20 Wine share of exp'!AJ16*'1.20 Wine share of exp'!$B16,'1.30 Beer share of exp'!AJ16*'1.30 Beer share of exp'!$B16,'1.37 Spirits share of exp'!AJ16*'1.37 Spirits share of exp'!$B16)/((SQRT(POWER('1.20 Wine share of exp'!AJ16,2)+POWER('1.30 Beer share of exp'!AJ16,2)+POWER('1.37 Spirits share of exp'!AJ16,2)))*(SQRT(POWER('1.20 Wine share of exp'!$B16,2)+POWER('1.30 Beer share of exp'!$B16,2)+POWER('1.37 Spirits share of exp'!$B16,2)))),"")</f>
        <v>0.95185826077218871</v>
      </c>
      <c r="AK16" s="84">
        <f>IFERROR(SUM('1.20 Wine share of exp'!AK16*'1.20 Wine share of exp'!$B16,'1.30 Beer share of exp'!AK16*'1.30 Beer share of exp'!$B16,'1.37 Spirits share of exp'!AK16*'1.37 Spirits share of exp'!$B16)/((SQRT(POWER('1.20 Wine share of exp'!AK16,2)+POWER('1.30 Beer share of exp'!AK16,2)+POWER('1.37 Spirits share of exp'!AK16,2)))*(SQRT(POWER('1.20 Wine share of exp'!$B16,2)+POWER('1.30 Beer share of exp'!$B16,2)+POWER('1.37 Spirits share of exp'!$B16,2)))),"")</f>
        <v>0.9945652126519543</v>
      </c>
      <c r="AL16" s="84">
        <f>IFERROR(SUM('1.20 Wine share of exp'!AL16*'1.20 Wine share of exp'!$B16,'1.30 Beer share of exp'!AL16*'1.30 Beer share of exp'!$B16,'1.37 Spirits share of exp'!AL16*'1.37 Spirits share of exp'!$B16)/((SQRT(POWER('1.20 Wine share of exp'!AL16,2)+POWER('1.30 Beer share of exp'!AL16,2)+POWER('1.37 Spirits share of exp'!AL16,2)))*(SQRT(POWER('1.20 Wine share of exp'!$B16,2)+POWER('1.30 Beer share of exp'!$B16,2)+POWER('1.37 Spirits share of exp'!$B16,2)))),"")</f>
        <v>0.97517776828859803</v>
      </c>
      <c r="AM16" s="84">
        <f>IFERROR(SUM('1.20 Wine share of exp'!AM16*'1.20 Wine share of exp'!$B16,'1.30 Beer share of exp'!AM16*'1.30 Beer share of exp'!$B16,'1.37 Spirits share of exp'!AM16*'1.37 Spirits share of exp'!$B16)/((SQRT(POWER('1.20 Wine share of exp'!AM16,2)+POWER('1.30 Beer share of exp'!AM16,2)+POWER('1.37 Spirits share of exp'!AM16,2)))*(SQRT(POWER('1.20 Wine share of exp'!$B16,2)+POWER('1.30 Beer share of exp'!$B16,2)+POWER('1.37 Spirits share of exp'!$B16,2)))),"")</f>
        <v>0.97463193648449653</v>
      </c>
      <c r="AN16" s="84">
        <f>IFERROR(SUM('1.20 Wine share of exp'!AN16*'1.20 Wine share of exp'!$B16,'1.30 Beer share of exp'!AN16*'1.30 Beer share of exp'!$B16,'1.37 Spirits share of exp'!AN16*'1.37 Spirits share of exp'!$B16)/((SQRT(POWER('1.20 Wine share of exp'!AN16,2)+POWER('1.30 Beer share of exp'!AN16,2)+POWER('1.37 Spirits share of exp'!AN16,2)))*(SQRT(POWER('1.20 Wine share of exp'!$B16,2)+POWER('1.30 Beer share of exp'!$B16,2)+POWER('1.37 Spirits share of exp'!$B16,2)))),"")</f>
        <v>0.71343449815705962</v>
      </c>
      <c r="AO16" s="84">
        <f>IFERROR(SUM('1.20 Wine share of exp'!AO16*'1.20 Wine share of exp'!$B16,'1.30 Beer share of exp'!AO16*'1.30 Beer share of exp'!$B16,'1.37 Spirits share of exp'!AO16*'1.37 Spirits share of exp'!$B16)/((SQRT(POWER('1.20 Wine share of exp'!AO16,2)+POWER('1.30 Beer share of exp'!AO16,2)+POWER('1.37 Spirits share of exp'!AO16,2)))*(SQRT(POWER('1.20 Wine share of exp'!$B16,2)+POWER('1.30 Beer share of exp'!$B16,2)+POWER('1.37 Spirits share of exp'!$B16,2)))),"")</f>
        <v>0.9822484150585864</v>
      </c>
      <c r="AP16" s="84">
        <f>IFERROR(SUM('1.20 Wine share of exp'!AP16*'1.20 Wine share of exp'!$B16,'1.30 Beer share of exp'!AP16*'1.30 Beer share of exp'!$B16,'1.37 Spirits share of exp'!AP16*'1.37 Spirits share of exp'!$B16)/((SQRT(POWER('1.20 Wine share of exp'!AP16,2)+POWER('1.30 Beer share of exp'!AP16,2)+POWER('1.37 Spirits share of exp'!AP16,2)))*(SQRT(POWER('1.20 Wine share of exp'!$B16,2)+POWER('1.30 Beer share of exp'!$B16,2)+POWER('1.37 Spirits share of exp'!$B16,2)))),"")</f>
        <v>0.94315146283573381</v>
      </c>
      <c r="AQ16" s="84">
        <f>IFERROR(SUM('1.20 Wine share of exp'!AQ16*'1.20 Wine share of exp'!$B16,'1.30 Beer share of exp'!AQ16*'1.30 Beer share of exp'!$B16,'1.37 Spirits share of exp'!AQ16*'1.37 Spirits share of exp'!$B16)/((SQRT(POWER('1.20 Wine share of exp'!AQ16,2)+POWER('1.30 Beer share of exp'!AQ16,2)+POWER('1.37 Spirits share of exp'!AQ16,2)))*(SQRT(POWER('1.20 Wine share of exp'!$B16,2)+POWER('1.30 Beer share of exp'!$B16,2)+POWER('1.37 Spirits share of exp'!$B16,2)))),"")</f>
        <v>0.94669729020053439</v>
      </c>
      <c r="AR16" s="84">
        <f>IFERROR(SUM('1.20 Wine share of exp'!AR16*'1.20 Wine share of exp'!$B16,'1.30 Beer share of exp'!AR16*'1.30 Beer share of exp'!$B16,'1.37 Spirits share of exp'!AR16*'1.37 Spirits share of exp'!$B16)/((SQRT(POWER('1.20 Wine share of exp'!AR16,2)+POWER('1.30 Beer share of exp'!AR16,2)+POWER('1.37 Spirits share of exp'!AR16,2)))*(SQRT(POWER('1.20 Wine share of exp'!$B16,2)+POWER('1.30 Beer share of exp'!$B16,2)+POWER('1.37 Spirits share of exp'!$B16,2)))),"")</f>
        <v>0.83504389696047976</v>
      </c>
      <c r="AS16" s="84">
        <f>IFERROR(SUM('1.20 Wine share of exp'!AS16*'1.20 Wine share of exp'!$B16,'1.30 Beer share of exp'!AS16*'1.30 Beer share of exp'!$B16,'1.37 Spirits share of exp'!AS16*'1.37 Spirits share of exp'!$B16)/((SQRT(POWER('1.20 Wine share of exp'!AS16,2)+POWER('1.30 Beer share of exp'!AS16,2)+POWER('1.37 Spirits share of exp'!AS16,2)))*(SQRT(POWER('1.20 Wine share of exp'!$B16,2)+POWER('1.30 Beer share of exp'!$B16,2)+POWER('1.37 Spirits share of exp'!$B16,2)))),"")</f>
        <v>0.91226534111833502</v>
      </c>
      <c r="AT16" s="84">
        <f>IFERROR(SUM('1.20 Wine share of exp'!AT16*'1.20 Wine share of exp'!$B16,'1.30 Beer share of exp'!AT16*'1.30 Beer share of exp'!$B16,'1.37 Spirits share of exp'!AT16*'1.37 Spirits share of exp'!$B16)/((SQRT(POWER('1.20 Wine share of exp'!AT16,2)+POWER('1.30 Beer share of exp'!AT16,2)+POWER('1.37 Spirits share of exp'!AT16,2)))*(SQRT(POWER('1.20 Wine share of exp'!$B16,2)+POWER('1.30 Beer share of exp'!$B16,2)+POWER('1.37 Spirits share of exp'!$B16,2)))),"")</f>
        <v>0.9885460989016096</v>
      </c>
      <c r="AU16" s="84">
        <f>IFERROR(SUM('1.20 Wine share of exp'!AU16*'1.20 Wine share of exp'!$B16,'1.30 Beer share of exp'!AU16*'1.30 Beer share of exp'!$B16,'1.37 Spirits share of exp'!AU16*'1.37 Spirits share of exp'!$B16)/((SQRT(POWER('1.20 Wine share of exp'!AU16,2)+POWER('1.30 Beer share of exp'!AU16,2)+POWER('1.37 Spirits share of exp'!AU16,2)))*(SQRT(POWER('1.20 Wine share of exp'!$B16,2)+POWER('1.30 Beer share of exp'!$B16,2)+POWER('1.37 Spirits share of exp'!$B16,2)))),"")</f>
        <v>0.89485261921114478</v>
      </c>
      <c r="AV16" s="84">
        <f>IFERROR(SUM('1.20 Wine share of exp'!AV16*'1.20 Wine share of exp'!$B16,'1.30 Beer share of exp'!AV16*'1.30 Beer share of exp'!$B16,'1.37 Spirits share of exp'!AV16*'1.37 Spirits share of exp'!$B16)/((SQRT(POWER('1.20 Wine share of exp'!AV16,2)+POWER('1.30 Beer share of exp'!AV16,2)+POWER('1.37 Spirits share of exp'!AV16,2)))*(SQRT(POWER('1.20 Wine share of exp'!$B16,2)+POWER('1.30 Beer share of exp'!$B16,2)+POWER('1.37 Spirits share of exp'!$B16,2)))),"")</f>
        <v>0.93677286949073635</v>
      </c>
      <c r="AW16" s="84">
        <f>IFERROR(SUM('1.20 Wine share of exp'!AW16*'1.20 Wine share of exp'!$B16,'1.30 Beer share of exp'!AW16*'1.30 Beer share of exp'!$B16,'1.37 Spirits share of exp'!AW16*'1.37 Spirits share of exp'!$B16)/((SQRT(POWER('1.20 Wine share of exp'!AW16,2)+POWER('1.30 Beer share of exp'!AW16,2)+POWER('1.37 Spirits share of exp'!AW16,2)))*(SQRT(POWER('1.20 Wine share of exp'!$B16,2)+POWER('1.30 Beer share of exp'!$B16,2)+POWER('1.37 Spirits share of exp'!$B16,2)))),"")</f>
        <v>0.90229112631161323</v>
      </c>
      <c r="AX16" s="84">
        <f>IFERROR(SUM('1.20 Wine share of exp'!AX16*'1.20 Wine share of exp'!$B16,'1.30 Beer share of exp'!AX16*'1.30 Beer share of exp'!$B16,'1.37 Spirits share of exp'!AX16*'1.37 Spirits share of exp'!$B16)/((SQRT(POWER('1.20 Wine share of exp'!AX16,2)+POWER('1.30 Beer share of exp'!AX16,2)+POWER('1.37 Spirits share of exp'!AX16,2)))*(SQRT(POWER('1.20 Wine share of exp'!$B16,2)+POWER('1.30 Beer share of exp'!$B16,2)+POWER('1.37 Spirits share of exp'!$B16,2)))),"")</f>
        <v>0.91683172251568723</v>
      </c>
      <c r="AY16" s="84">
        <f>IFERROR(SUM('1.20 Wine share of exp'!AY16*'1.20 Wine share of exp'!$B16,'1.30 Beer share of exp'!AY16*'1.30 Beer share of exp'!$B16,'1.37 Spirits share of exp'!AY16*'1.37 Spirits share of exp'!$B16)/((SQRT(POWER('1.20 Wine share of exp'!AY16,2)+POWER('1.30 Beer share of exp'!AY16,2)+POWER('1.37 Spirits share of exp'!AY16,2)))*(SQRT(POWER('1.20 Wine share of exp'!$B16,2)+POWER('1.30 Beer share of exp'!$B16,2)+POWER('1.37 Spirits share of exp'!$B16,2)))),"")</f>
        <v>0.91047124144664526</v>
      </c>
      <c r="AZ16" s="84">
        <f>IFERROR(SUM('1.20 Wine share of exp'!AZ16*'1.20 Wine share of exp'!$B16,'1.30 Beer share of exp'!AZ16*'1.30 Beer share of exp'!$B16,'1.37 Spirits share of exp'!AZ16*'1.37 Spirits share of exp'!$B16)/((SQRT(POWER('1.20 Wine share of exp'!AZ16,2)+POWER('1.30 Beer share of exp'!AZ16,2)+POWER('1.37 Spirits share of exp'!AZ16,2)))*(SQRT(POWER('1.20 Wine share of exp'!$B16,2)+POWER('1.30 Beer share of exp'!$B16,2)+POWER('1.37 Spirits share of exp'!$B16,2)))),"")</f>
        <v>0.93356137915556336</v>
      </c>
      <c r="BA16" s="84">
        <f>IFERROR(SUM('1.20 Wine share of exp'!BA16*'1.20 Wine share of exp'!$B16,'1.30 Beer share of exp'!BA16*'1.30 Beer share of exp'!$B16,'1.37 Spirits share of exp'!BA16*'1.37 Spirits share of exp'!$B16)/((SQRT(POWER('1.20 Wine share of exp'!BA16,2)+POWER('1.30 Beer share of exp'!BA16,2)+POWER('1.37 Spirits share of exp'!BA16,2)))*(SQRT(POWER('1.20 Wine share of exp'!$B16,2)+POWER('1.30 Beer share of exp'!$B16,2)+POWER('1.37 Spirits share of exp'!$B16,2)))),"")</f>
        <v>0.86282190782976953</v>
      </c>
      <c r="BB16" s="84">
        <f>IFERROR(SUM('1.20 Wine share of exp'!BB16*'1.20 Wine share of exp'!$B16,'1.30 Beer share of exp'!BB16*'1.30 Beer share of exp'!$B16,'1.37 Spirits share of exp'!BB16*'1.37 Spirits share of exp'!$B16)/((SQRT(POWER('1.20 Wine share of exp'!BB16,2)+POWER('1.30 Beer share of exp'!BB16,2)+POWER('1.37 Spirits share of exp'!BB16,2)))*(SQRT(POWER('1.20 Wine share of exp'!$B16,2)+POWER('1.30 Beer share of exp'!$B16,2)+POWER('1.37 Spirits share of exp'!$B16,2)))),"")</f>
        <v>0.91917121431406179</v>
      </c>
      <c r="BC16" s="84">
        <f>IFERROR(SUM('1.20 Wine share of exp'!BC16*'1.20 Wine share of exp'!$B16,'1.30 Beer share of exp'!BC16*'1.30 Beer share of exp'!$B16,'1.37 Spirits share of exp'!BC16*'1.37 Spirits share of exp'!$B16)/((SQRT(POWER('1.20 Wine share of exp'!BC16,2)+POWER('1.30 Beer share of exp'!BC16,2)+POWER('1.37 Spirits share of exp'!BC16,2)))*(SQRT(POWER('1.20 Wine share of exp'!$B16,2)+POWER('1.30 Beer share of exp'!$B16,2)+POWER('1.37 Spirits share of exp'!$B16,2)))),"")</f>
        <v>0.93918642305968636</v>
      </c>
      <c r="BD16" s="84">
        <f>IFERROR(SUM('1.20 Wine share of exp'!BD16*'1.20 Wine share of exp'!$B16,'1.30 Beer share of exp'!BD16*'1.30 Beer share of exp'!$B16,'1.37 Spirits share of exp'!BD16*'1.37 Spirits share of exp'!$B16)/((SQRT(POWER('1.20 Wine share of exp'!BD16,2)+POWER('1.30 Beer share of exp'!BD16,2)+POWER('1.37 Spirits share of exp'!BD16,2)))*(SQRT(POWER('1.20 Wine share of exp'!$B16,2)+POWER('1.30 Beer share of exp'!$B16,2)+POWER('1.37 Spirits share of exp'!$B16,2)))),"")</f>
        <v>0.96119430320361643</v>
      </c>
      <c r="BE16" s="84">
        <f>IFERROR(SUM('1.20 Wine share of exp'!BE16*'1.20 Wine share of exp'!$B16,'1.30 Beer share of exp'!BE16*'1.30 Beer share of exp'!$B16,'1.37 Spirits share of exp'!BE16*'1.37 Spirits share of exp'!$B16)/((SQRT(POWER('1.20 Wine share of exp'!BE16,2)+POWER('1.30 Beer share of exp'!BE16,2)+POWER('1.37 Spirits share of exp'!BE16,2)))*(SQRT(POWER('1.20 Wine share of exp'!$B16,2)+POWER('1.30 Beer share of exp'!$B16,2)+POWER('1.37 Spirits share of exp'!$B16,2)))),"")</f>
        <v>0.57728540568666931</v>
      </c>
      <c r="BF16" s="84">
        <f>IFERROR(SUM('1.20 Wine share of exp'!BF16*'1.20 Wine share of exp'!$B16,'1.30 Beer share of exp'!BF16*'1.30 Beer share of exp'!$B16,'1.37 Spirits share of exp'!BF16*'1.37 Spirits share of exp'!$B16)/((SQRT(POWER('1.20 Wine share of exp'!BF16,2)+POWER('1.30 Beer share of exp'!BF16,2)+POWER('1.37 Spirits share of exp'!BF16,2)))*(SQRT(POWER('1.20 Wine share of exp'!$B16,2)+POWER('1.30 Beer share of exp'!$B16,2)+POWER('1.37 Spirits share of exp'!$B16,2)))),"")</f>
        <v>0.78818253461207377</v>
      </c>
      <c r="BG16" s="84">
        <f>IFERROR(SUM('1.20 Wine share of exp'!BG16*'1.20 Wine share of exp'!$B16,'1.30 Beer share of exp'!BG16*'1.30 Beer share of exp'!$B16,'1.37 Spirits share of exp'!BG16*'1.37 Spirits share of exp'!$B16)/((SQRT(POWER('1.20 Wine share of exp'!BG16,2)+POWER('1.30 Beer share of exp'!BG16,2)+POWER('1.37 Spirits share of exp'!BG16,2)))*(SQRT(POWER('1.20 Wine share of exp'!$B16,2)+POWER('1.30 Beer share of exp'!$B16,2)+POWER('1.37 Spirits share of exp'!$B16,2)))),"")</f>
        <v>0.98851277683545613</v>
      </c>
      <c r="BH16" s="84" t="str">
        <f>IFERROR(SUM('1.20 Wine share of exp'!BH16*'1.20 Wine share of exp'!$B16,'1.30 Beer share of exp'!BH16*'1.30 Beer share of exp'!$B16,'1.37 Spirits share of exp'!BH16*'1.37 Spirits share of exp'!$B16)/((SQRT(POWER('1.20 Wine share of exp'!BH16,2)+POWER('1.30 Beer share of exp'!BH16,2)+POWER('1.37 Spirits share of exp'!BH16,2)))*(SQRT(POWER('1.20 Wine share of exp'!$B16,2)+POWER('1.30 Beer share of exp'!$B16,2)+POWER('1.37 Spirits share of exp'!$B16,2)))),"")</f>
        <v/>
      </c>
      <c r="BI16" s="84">
        <f>IFERROR(SUM('1.20 Wine share of exp'!BI16*'1.20 Wine share of exp'!$B16,'1.30 Beer share of exp'!BI16*'1.30 Beer share of exp'!$B16,'1.37 Spirits share of exp'!BI16*'1.37 Spirits share of exp'!$B16)/((SQRT(POWER('1.20 Wine share of exp'!BI16,2)+POWER('1.30 Beer share of exp'!BI16,2)+POWER('1.37 Spirits share of exp'!BI16,2)))*(SQRT(POWER('1.20 Wine share of exp'!$B16,2)+POWER('1.30 Beer share of exp'!$B16,2)+POWER('1.37 Spirits share of exp'!$B16,2)))),"")</f>
        <v>0.99698591328059638</v>
      </c>
      <c r="BJ16" s="84">
        <f>IFERROR(SUM('1.20 Wine share of exp'!BJ16*'1.20 Wine share of exp'!$B16,'1.30 Beer share of exp'!BJ16*'1.30 Beer share of exp'!$B16,'1.37 Spirits share of exp'!BJ16*'1.37 Spirits share of exp'!$B16)/((SQRT(POWER('1.20 Wine share of exp'!BJ16,2)+POWER('1.30 Beer share of exp'!BJ16,2)+POWER('1.37 Spirits share of exp'!BJ16,2)))*(SQRT(POWER('1.20 Wine share of exp'!$B16,2)+POWER('1.30 Beer share of exp'!$B16,2)+POWER('1.37 Spirits share of exp'!$B16,2)))),"")</f>
        <v>0.86966908110761421</v>
      </c>
      <c r="BK16" s="84">
        <f>IFERROR(SUM('1.20 Wine share of exp'!BK16*'1.20 Wine share of exp'!$B16,'1.30 Beer share of exp'!BK16*'1.30 Beer share of exp'!$B16,'1.37 Spirits share of exp'!BK16*'1.37 Spirits share of exp'!$B16)/((SQRT(POWER('1.20 Wine share of exp'!BK16,2)+POWER('1.30 Beer share of exp'!BK16,2)+POWER('1.37 Spirits share of exp'!BK16,2)))*(SQRT(POWER('1.20 Wine share of exp'!$B16,2)+POWER('1.30 Beer share of exp'!$B16,2)+POWER('1.37 Spirits share of exp'!$B16,2)))),"")</f>
        <v>0.94860109483485544</v>
      </c>
      <c r="BL16" s="84">
        <f>IFERROR(SUM('1.20 Wine share of exp'!BL16*'1.20 Wine share of exp'!$B16,'1.30 Beer share of exp'!BL16*'1.30 Beer share of exp'!$B16,'1.37 Spirits share of exp'!BL16*'1.37 Spirits share of exp'!$B16)/((SQRT(POWER('1.20 Wine share of exp'!BL16,2)+POWER('1.30 Beer share of exp'!BL16,2)+POWER('1.37 Spirits share of exp'!BL16,2)))*(SQRT(POWER('1.20 Wine share of exp'!$B16,2)+POWER('1.30 Beer share of exp'!$B16,2)+POWER('1.37 Spirits share of exp'!$B16,2)))),"")</f>
        <v>0.91631294142292286</v>
      </c>
      <c r="BM16" s="84" t="str">
        <f>IFERROR(SUM('1.20 Wine share of exp'!BM16*'1.20 Wine share of exp'!$B16,'1.30 Beer share of exp'!BM16*'1.30 Beer share of exp'!$B16,'1.37 Spirits share of exp'!BM16*'1.37 Spirits share of exp'!$B16)/((SQRT(POWER('1.20 Wine share of exp'!BM16,2)+POWER('1.30 Beer share of exp'!BM16,2)+POWER('1.37 Spirits share of exp'!BM16,2)))*(SQRT(POWER('1.20 Wine share of exp'!$B16,2)+POWER('1.30 Beer share of exp'!$B16,2)+POWER('1.37 Spirits share of exp'!$B16,2)))),"")</f>
        <v/>
      </c>
      <c r="BN16" s="84">
        <f>IFERROR(SUM('1.20 Wine share of exp'!BN16*'1.20 Wine share of exp'!$B16,'1.30 Beer share of exp'!BN16*'1.30 Beer share of exp'!$B16,'1.37 Spirits share of exp'!BN16*'1.37 Spirits share of exp'!$B16)/((SQRT(POWER('1.20 Wine share of exp'!BN16,2)+POWER('1.30 Beer share of exp'!BN16,2)+POWER('1.37 Spirits share of exp'!BN16,2)))*(SQRT(POWER('1.20 Wine share of exp'!$B16,2)+POWER('1.30 Beer share of exp'!$B16,2)+POWER('1.37 Spirits share of exp'!$B16,2)))),"")</f>
        <v>0.96228849997665289</v>
      </c>
      <c r="BO16" s="84">
        <f>IFERROR(SUM('1.20 Wine share of exp'!BO16*'1.20 Wine share of exp'!$B16,'1.30 Beer share of exp'!BO16*'1.30 Beer share of exp'!$B16,'1.37 Spirits share of exp'!BO16*'1.37 Spirits share of exp'!$B16)/((SQRT(POWER('1.20 Wine share of exp'!BO16,2)+POWER('1.30 Beer share of exp'!BO16,2)+POWER('1.37 Spirits share of exp'!BO16,2)))*(SQRT(POWER('1.20 Wine share of exp'!$B16,2)+POWER('1.30 Beer share of exp'!$B16,2)+POWER('1.37 Spirits share of exp'!$B16,2)))),"")</f>
        <v>0.96569102924091998</v>
      </c>
      <c r="BP16" s="84">
        <f>IFERROR(SUM('1.20 Wine share of exp'!BP16*'1.20 Wine share of exp'!$B16,'1.30 Beer share of exp'!BP16*'1.30 Beer share of exp'!$B16,'1.37 Spirits share of exp'!BP16*'1.37 Spirits share of exp'!$B16)/((SQRT(POWER('1.20 Wine share of exp'!BP16,2)+POWER('1.30 Beer share of exp'!BP16,2)+POWER('1.37 Spirits share of exp'!BP16,2)))*(SQRT(POWER('1.20 Wine share of exp'!$B16,2)+POWER('1.30 Beer share of exp'!$B16,2)+POWER('1.37 Spirits share of exp'!$B16,2)))),"")</f>
        <v>0.76379984419600933</v>
      </c>
      <c r="BQ16" s="84">
        <f>IFERROR(SUM('1.20 Wine share of exp'!BQ16*'1.20 Wine share of exp'!$B16,'1.30 Beer share of exp'!BQ16*'1.30 Beer share of exp'!$B16,'1.37 Spirits share of exp'!BQ16*'1.37 Spirits share of exp'!$B16)/((SQRT(POWER('1.20 Wine share of exp'!BQ16,2)+POWER('1.30 Beer share of exp'!BQ16,2)+POWER('1.37 Spirits share of exp'!BQ16,2)))*(SQRT(POWER('1.20 Wine share of exp'!$B16,2)+POWER('1.30 Beer share of exp'!$B16,2)+POWER('1.37 Spirits share of exp'!$B16,2)))),"")</f>
        <v>0.99673477065075</v>
      </c>
      <c r="BR16" s="84">
        <f>IFERROR(SUM('1.20 Wine share of exp'!BR16*'1.20 Wine share of exp'!$B16,'1.30 Beer share of exp'!BR16*'1.30 Beer share of exp'!$B16,'1.37 Spirits share of exp'!BR16*'1.37 Spirits share of exp'!$B16)/((SQRT(POWER('1.20 Wine share of exp'!BR16,2)+POWER('1.30 Beer share of exp'!BR16,2)+POWER('1.37 Spirits share of exp'!BR16,2)))*(SQRT(POWER('1.20 Wine share of exp'!$B16,2)+POWER('1.30 Beer share of exp'!$B16,2)+POWER('1.37 Spirits share of exp'!$B16,2)))),"")</f>
        <v>0.97895567723764443</v>
      </c>
      <c r="BS16" s="84">
        <f>IFERROR(SUM('1.20 Wine share of exp'!BS16*'1.20 Wine share of exp'!$B16,'1.30 Beer share of exp'!BS16*'1.30 Beer share of exp'!$B16,'1.37 Spirits share of exp'!BS16*'1.37 Spirits share of exp'!$B16)/((SQRT(POWER('1.20 Wine share of exp'!BS16,2)+POWER('1.30 Beer share of exp'!BS16,2)+POWER('1.37 Spirits share of exp'!BS16,2)))*(SQRT(POWER('1.20 Wine share of exp'!$B16,2)+POWER('1.30 Beer share of exp'!$B16,2)+POWER('1.37 Spirits share of exp'!$B16,2)))),"")</f>
        <v>0.9968050587686117</v>
      </c>
      <c r="BT16" s="84">
        <f>IFERROR(SUM('1.20 Wine share of exp'!BT16*'1.20 Wine share of exp'!$B16,'1.30 Beer share of exp'!BT16*'1.30 Beer share of exp'!$B16,'1.37 Spirits share of exp'!BT16*'1.37 Spirits share of exp'!$B16)/((SQRT(POWER('1.20 Wine share of exp'!BT16,2)+POWER('1.30 Beer share of exp'!BT16,2)+POWER('1.37 Spirits share of exp'!BT16,2)))*(SQRT(POWER('1.20 Wine share of exp'!$B16,2)+POWER('1.30 Beer share of exp'!$B16,2)+POWER('1.37 Spirits share of exp'!$B16,2)))),"")</f>
        <v>0.96321000346322749</v>
      </c>
      <c r="BU16" s="84">
        <f>IFERROR(SUM('1.20 Wine share of exp'!BU16*'1.20 Wine share of exp'!$B16,'1.30 Beer share of exp'!BU16*'1.30 Beer share of exp'!$B16,'1.37 Spirits share of exp'!BU16*'1.37 Spirits share of exp'!$B16)/((SQRT(POWER('1.20 Wine share of exp'!BU16,2)+POWER('1.30 Beer share of exp'!BU16,2)+POWER('1.37 Spirits share of exp'!BU16,2)))*(SQRT(POWER('1.20 Wine share of exp'!$B16,2)+POWER('1.30 Beer share of exp'!$B16,2)+POWER('1.37 Spirits share of exp'!$B16,2)))),"")</f>
        <v>0.89799739706762993</v>
      </c>
      <c r="BV16" s="84">
        <f>IFERROR(SUM('1.20 Wine share of exp'!BV16*'1.20 Wine share of exp'!$B16,'1.30 Beer share of exp'!BV16*'1.30 Beer share of exp'!$B16,'1.37 Spirits share of exp'!BV16*'1.37 Spirits share of exp'!$B16)/((SQRT(POWER('1.20 Wine share of exp'!BV16,2)+POWER('1.30 Beer share of exp'!BV16,2)+POWER('1.37 Spirits share of exp'!BV16,2)))*(SQRT(POWER('1.20 Wine share of exp'!$B16,2)+POWER('1.30 Beer share of exp'!$B16,2)+POWER('1.37 Spirits share of exp'!$B16,2)))),"")</f>
        <v>0.92497568401182362</v>
      </c>
      <c r="BW16" s="84">
        <f>IFERROR(SUM('1.20 Wine share of exp'!BW16*'1.20 Wine share of exp'!$B16,'1.30 Beer share of exp'!BW16*'1.30 Beer share of exp'!$B16,'1.37 Spirits share of exp'!BW16*'1.37 Spirits share of exp'!$B16)/((SQRT(POWER('1.20 Wine share of exp'!BW16,2)+POWER('1.30 Beer share of exp'!BW16,2)+POWER('1.37 Spirits share of exp'!BW16,2)))*(SQRT(POWER('1.20 Wine share of exp'!$B16,2)+POWER('1.30 Beer share of exp'!$B16,2)+POWER('1.37 Spirits share of exp'!$B16,2)))),"")</f>
        <v>0.86328958146329871</v>
      </c>
      <c r="BX16" s="84">
        <f>IFERROR(SUM('1.20 Wine share of exp'!BX16*'1.20 Wine share of exp'!$B16,'1.30 Beer share of exp'!BX16*'1.30 Beer share of exp'!$B16,'1.37 Spirits share of exp'!BX16*'1.37 Spirits share of exp'!$B16)/((SQRT(POWER('1.20 Wine share of exp'!BX16,2)+POWER('1.30 Beer share of exp'!BX16,2)+POWER('1.37 Spirits share of exp'!BX16,2)))*(SQRT(POWER('1.20 Wine share of exp'!$B16,2)+POWER('1.30 Beer share of exp'!$B16,2)+POWER('1.37 Spirits share of exp'!$B16,2)))),"")</f>
        <v>0.96747700440618867</v>
      </c>
      <c r="BY16" s="84">
        <f>IFERROR(SUM('1.20 Wine share of exp'!BY16*'1.20 Wine share of exp'!$B16,'1.30 Beer share of exp'!BY16*'1.30 Beer share of exp'!$B16,'1.37 Spirits share of exp'!BY16*'1.37 Spirits share of exp'!$B16)/((SQRT(POWER('1.20 Wine share of exp'!BY16,2)+POWER('1.30 Beer share of exp'!BY16,2)+POWER('1.37 Spirits share of exp'!BY16,2)))*(SQRT(POWER('1.20 Wine share of exp'!$B16,2)+POWER('1.30 Beer share of exp'!$B16,2)+POWER('1.37 Spirits share of exp'!$B16,2)))),"")</f>
        <v>0.77240635248488643</v>
      </c>
      <c r="BZ16" s="84">
        <f>IFERROR(SUM('1.20 Wine share of exp'!BZ16*'1.20 Wine share of exp'!$B16,'1.30 Beer share of exp'!BZ16*'1.30 Beer share of exp'!$B16,'1.37 Spirits share of exp'!BZ16*'1.37 Spirits share of exp'!$B16)/((SQRT(POWER('1.20 Wine share of exp'!BZ16,2)+POWER('1.30 Beer share of exp'!BZ16,2)+POWER('1.37 Spirits share of exp'!BZ16,2)))*(SQRT(POWER('1.20 Wine share of exp'!$B16,2)+POWER('1.30 Beer share of exp'!$B16,2)+POWER('1.37 Spirits share of exp'!$B16,2)))),"")</f>
        <v>0.99072255564855494</v>
      </c>
      <c r="CA16" s="84">
        <f>IFERROR(SUM('1.20 Wine share of exp'!CA16*'1.20 Wine share of exp'!$B16,'1.30 Beer share of exp'!CA16*'1.30 Beer share of exp'!$B16,'1.37 Spirits share of exp'!CA16*'1.37 Spirits share of exp'!$B16)/((SQRT(POWER('1.20 Wine share of exp'!CA16,2)+POWER('1.30 Beer share of exp'!CA16,2)+POWER('1.37 Spirits share of exp'!CA16,2)))*(SQRT(POWER('1.20 Wine share of exp'!$B16,2)+POWER('1.30 Beer share of exp'!$B16,2)+POWER('1.37 Spirits share of exp'!$B16,2)))),"")</f>
        <v>0.85914241891289456</v>
      </c>
      <c r="CB16" s="84">
        <f>IFERROR(SUM('1.20 Wine share of exp'!CB16*'1.20 Wine share of exp'!$B16,'1.30 Beer share of exp'!CB16*'1.30 Beer share of exp'!$B16,'1.37 Spirits share of exp'!CB16*'1.37 Spirits share of exp'!$B16)/((SQRT(POWER('1.20 Wine share of exp'!CB16,2)+POWER('1.30 Beer share of exp'!CB16,2)+POWER('1.37 Spirits share of exp'!CB16,2)))*(SQRT(POWER('1.20 Wine share of exp'!$B16,2)+POWER('1.30 Beer share of exp'!$B16,2)+POWER('1.37 Spirits share of exp'!$B16,2)))),"")</f>
        <v>0.9689221854291441</v>
      </c>
      <c r="CC16" s="84">
        <f>IFERROR(SUM('1.20 Wine share of exp'!CC16*'1.20 Wine share of exp'!$B16,'1.30 Beer share of exp'!CC16*'1.30 Beer share of exp'!$B16,'1.37 Spirits share of exp'!CC16*'1.37 Spirits share of exp'!$B16)/((SQRT(POWER('1.20 Wine share of exp'!CC16,2)+POWER('1.30 Beer share of exp'!CC16,2)+POWER('1.37 Spirits share of exp'!CC16,2)))*(SQRT(POWER('1.20 Wine share of exp'!$B16,2)+POWER('1.30 Beer share of exp'!$B16,2)+POWER('1.37 Spirits share of exp'!$B16,2)))),"")</f>
        <v>0.86677748366242535</v>
      </c>
      <c r="CD16" s="84">
        <f>IFERROR(SUM('1.20 Wine share of exp'!CD16*'1.20 Wine share of exp'!$B16,'1.30 Beer share of exp'!CD16*'1.30 Beer share of exp'!$B16,'1.37 Spirits share of exp'!CD16*'1.37 Spirits share of exp'!$B16)/((SQRT(POWER('1.20 Wine share of exp'!CD16,2)+POWER('1.30 Beer share of exp'!CD16,2)+POWER('1.37 Spirits share of exp'!CD16,2)))*(SQRT(POWER('1.20 Wine share of exp'!$B16,2)+POWER('1.30 Beer share of exp'!$B16,2)+POWER('1.37 Spirits share of exp'!$B16,2)))),"")</f>
        <v>0.97433741794406548</v>
      </c>
      <c r="CE16" s="84">
        <f>IFERROR(SUM('1.20 Wine share of exp'!CE16*'1.20 Wine share of exp'!$B16,'1.30 Beer share of exp'!CE16*'1.30 Beer share of exp'!$B16,'1.37 Spirits share of exp'!CE16*'1.37 Spirits share of exp'!$B16)/((SQRT(POWER('1.20 Wine share of exp'!CE16,2)+POWER('1.30 Beer share of exp'!CE16,2)+POWER('1.37 Spirits share of exp'!CE16,2)))*(SQRT(POWER('1.20 Wine share of exp'!$B16,2)+POWER('1.30 Beer share of exp'!$B16,2)+POWER('1.37 Spirits share of exp'!$B16,2)))),"")</f>
        <v>0.95395827545514489</v>
      </c>
      <c r="CF16" s="84">
        <f>IFERROR(SUM('1.20 Wine share of exp'!CF16*'1.20 Wine share of exp'!$B16,'1.30 Beer share of exp'!CF16*'1.30 Beer share of exp'!$B16,'1.37 Spirits share of exp'!CF16*'1.37 Spirits share of exp'!$B16)/((SQRT(POWER('1.20 Wine share of exp'!CF16,2)+POWER('1.30 Beer share of exp'!CF16,2)+POWER('1.37 Spirits share of exp'!CF16,2)))*(SQRT(POWER('1.20 Wine share of exp'!$B16,2)+POWER('1.30 Beer share of exp'!$B16,2)+POWER('1.37 Spirits share of exp'!$B16,2)))),"")</f>
        <v>0.81913843227878147</v>
      </c>
      <c r="CG16" s="84">
        <f>IFERROR(SUM('1.20 Wine share of exp'!CG16*'1.20 Wine share of exp'!$B16,'1.30 Beer share of exp'!CG16*'1.30 Beer share of exp'!$B16,'1.37 Spirits share of exp'!CG16*'1.37 Spirits share of exp'!$B16)/((SQRT(POWER('1.20 Wine share of exp'!CG16,2)+POWER('1.30 Beer share of exp'!CG16,2)+POWER('1.37 Spirits share of exp'!CG16,2)))*(SQRT(POWER('1.20 Wine share of exp'!$B16,2)+POWER('1.30 Beer share of exp'!$B16,2)+POWER('1.37 Spirits share of exp'!$B16,2)))),"")</f>
        <v>0.99106655963422163</v>
      </c>
      <c r="CH16" s="84">
        <f>IFERROR(SUM('1.20 Wine share of exp'!CH16*'1.20 Wine share of exp'!$B16,'1.30 Beer share of exp'!CH16*'1.30 Beer share of exp'!$B16,'1.37 Spirits share of exp'!CH16*'1.37 Spirits share of exp'!$B16)/((SQRT(POWER('1.20 Wine share of exp'!CH16,2)+POWER('1.30 Beer share of exp'!CH16,2)+POWER('1.37 Spirits share of exp'!CH16,2)))*(SQRT(POWER('1.20 Wine share of exp'!$B16,2)+POWER('1.30 Beer share of exp'!$B16,2)+POWER('1.37 Spirits share of exp'!$B16,2)))),"")</f>
        <v>0.90628774043575144</v>
      </c>
      <c r="CI16" s="84">
        <f>IFERROR(SUM('1.20 Wine share of exp'!CI16*'1.20 Wine share of exp'!$B16,'1.30 Beer share of exp'!CI16*'1.30 Beer share of exp'!$B16,'1.37 Spirits share of exp'!CI16*'1.37 Spirits share of exp'!$B16)/((SQRT(POWER('1.20 Wine share of exp'!CI16,2)+POWER('1.30 Beer share of exp'!CI16,2)+POWER('1.37 Spirits share of exp'!CI16,2)))*(SQRT(POWER('1.20 Wine share of exp'!$B16,2)+POWER('1.30 Beer share of exp'!$B16,2)+POWER('1.37 Spirits share of exp'!$B16,2)))),"")</f>
        <v>0.85276753206069977</v>
      </c>
      <c r="CJ16" s="84">
        <f>IFERROR(SUM('1.20 Wine share of exp'!CJ16*'1.20 Wine share of exp'!$B16,'1.30 Beer share of exp'!CJ16*'1.30 Beer share of exp'!$B16,'1.37 Spirits share of exp'!CJ16*'1.37 Spirits share of exp'!$B16)/((SQRT(POWER('1.20 Wine share of exp'!CJ16,2)+POWER('1.30 Beer share of exp'!CJ16,2)+POWER('1.37 Spirits share of exp'!CJ16,2)))*(SQRT(POWER('1.20 Wine share of exp'!$B16,2)+POWER('1.30 Beer share of exp'!$B16,2)+POWER('1.37 Spirits share of exp'!$B16,2)))),"")</f>
        <v>0.98555928621720468</v>
      </c>
      <c r="CK16" s="84">
        <f>IFERROR(SUM('1.20 Wine share of exp'!CK16*'1.20 Wine share of exp'!$B16,'1.30 Beer share of exp'!CK16*'1.30 Beer share of exp'!$B16,'1.37 Spirits share of exp'!CK16*'1.37 Spirits share of exp'!$B16)/((SQRT(POWER('1.20 Wine share of exp'!CK16,2)+POWER('1.30 Beer share of exp'!CK16,2)+POWER('1.37 Spirits share of exp'!CK16,2)))*(SQRT(POWER('1.20 Wine share of exp'!$B16,2)+POWER('1.30 Beer share of exp'!$B16,2)+POWER('1.37 Spirits share of exp'!$B16,2)))),"")</f>
        <v>0.96805631780372636</v>
      </c>
      <c r="CL16" s="84">
        <f>IFERROR(SUM('1.20 Wine share of exp'!CL16*'1.20 Wine share of exp'!$B16,'1.30 Beer share of exp'!CL16*'1.30 Beer share of exp'!$B16,'1.37 Spirits share of exp'!CL16*'1.37 Spirits share of exp'!$B16)/((SQRT(POWER('1.20 Wine share of exp'!CL16,2)+POWER('1.30 Beer share of exp'!CL16,2)+POWER('1.37 Spirits share of exp'!CL16,2)))*(SQRT(POWER('1.20 Wine share of exp'!$B16,2)+POWER('1.30 Beer share of exp'!$B16,2)+POWER('1.37 Spirits share of exp'!$B16,2)))),"")</f>
        <v>0.84129983150998633</v>
      </c>
      <c r="CM16" s="84">
        <f>IFERROR(SUM('1.20 Wine share of exp'!CM16*'1.20 Wine share of exp'!$B16,'1.30 Beer share of exp'!CM16*'1.30 Beer share of exp'!$B16,'1.37 Spirits share of exp'!CM16*'1.37 Spirits share of exp'!$B16)/((SQRT(POWER('1.20 Wine share of exp'!CM16,2)+POWER('1.30 Beer share of exp'!CM16,2)+POWER('1.37 Spirits share of exp'!CM16,2)))*(SQRT(POWER('1.20 Wine share of exp'!$B16,2)+POWER('1.30 Beer share of exp'!$B16,2)+POWER('1.37 Spirits share of exp'!$B16,2)))),"")</f>
        <v>0.88109888704970019</v>
      </c>
      <c r="CN16" s="84">
        <f>IFERROR(SUM('1.20 Wine share of exp'!CN16*'1.20 Wine share of exp'!$B16,'1.30 Beer share of exp'!CN16*'1.30 Beer share of exp'!$B16,'1.37 Spirits share of exp'!CN16*'1.37 Spirits share of exp'!$B16)/((SQRT(POWER('1.20 Wine share of exp'!CN16,2)+POWER('1.30 Beer share of exp'!CN16,2)+POWER('1.37 Spirits share of exp'!CN16,2)))*(SQRT(POWER('1.20 Wine share of exp'!$B16,2)+POWER('1.30 Beer share of exp'!$B16,2)+POWER('1.37 Spirits share of exp'!$B16,2)))),"")</f>
        <v>0.89765355217713494</v>
      </c>
      <c r="CO16" s="84">
        <f>IFERROR(SUM('1.20 Wine share of exp'!CO16*'1.20 Wine share of exp'!$B16,'1.30 Beer share of exp'!CO16*'1.30 Beer share of exp'!$B16,'1.37 Spirits share of exp'!CO16*'1.37 Spirits share of exp'!$B16)/((SQRT(POWER('1.20 Wine share of exp'!CO16,2)+POWER('1.30 Beer share of exp'!CO16,2)+POWER('1.37 Spirits share of exp'!CO16,2)))*(SQRT(POWER('1.20 Wine share of exp'!$B16,2)+POWER('1.30 Beer share of exp'!$B16,2)+POWER('1.37 Spirits share of exp'!$B16,2)))),"")</f>
        <v>0.87452058050645831</v>
      </c>
      <c r="CP16" s="84">
        <f>IFERROR(SUM('1.20 Wine share of exp'!CP16*'1.20 Wine share of exp'!$B16,'1.30 Beer share of exp'!CP16*'1.30 Beer share of exp'!$B16,'1.37 Spirits share of exp'!CP16*'1.37 Spirits share of exp'!$B16)/((SQRT(POWER('1.20 Wine share of exp'!CP16,2)+POWER('1.30 Beer share of exp'!CP16,2)+POWER('1.37 Spirits share of exp'!CP16,2)))*(SQRT(POWER('1.20 Wine share of exp'!$B16,2)+POWER('1.30 Beer share of exp'!$B16,2)+POWER('1.37 Spirits share of exp'!$B16,2)))),"")</f>
        <v>0.95827388384707024</v>
      </c>
    </row>
    <row r="17" spans="1:94" x14ac:dyDescent="0.25">
      <c r="A17" s="78" t="s">
        <v>38</v>
      </c>
      <c r="B17" s="84">
        <f>IFERROR(SUM('1.20 Wine share of exp'!B17*'1.20 Wine share of exp'!$B17,'1.30 Beer share of exp'!B17*'1.30 Beer share of exp'!$B17,'1.37 Spirits share of exp'!B17*'1.37 Spirits share of exp'!$B17)/((SQRT(POWER('1.20 Wine share of exp'!B17,2)+POWER('1.30 Beer share of exp'!B17,2)+POWER('1.37 Spirits share of exp'!B17,2)))*(SQRT(POWER('1.20 Wine share of exp'!$B17,2)+POWER('1.30 Beer share of exp'!$B17,2)+POWER('1.37 Spirits share of exp'!$B17,2)))),"")</f>
        <v>0.99999999999999989</v>
      </c>
      <c r="C17" s="84">
        <f>IFERROR(SUM('1.20 Wine share of exp'!C17*'1.20 Wine share of exp'!$B17,'1.30 Beer share of exp'!C17*'1.30 Beer share of exp'!$B17,'1.37 Spirits share of exp'!C17*'1.37 Spirits share of exp'!$B17)/((SQRT(POWER('1.20 Wine share of exp'!C17,2)+POWER('1.30 Beer share of exp'!C17,2)+POWER('1.37 Spirits share of exp'!C17,2)))*(SQRT(POWER('1.20 Wine share of exp'!$B17,2)+POWER('1.30 Beer share of exp'!$B17,2)+POWER('1.37 Spirits share of exp'!$B17,2)))),"")</f>
        <v>0.96416059352029482</v>
      </c>
      <c r="D17" s="84">
        <f>IFERROR(SUM('1.20 Wine share of exp'!D17*'1.20 Wine share of exp'!$B17,'1.30 Beer share of exp'!D17*'1.30 Beer share of exp'!$B17,'1.37 Spirits share of exp'!D17*'1.37 Spirits share of exp'!$B17)/((SQRT(POWER('1.20 Wine share of exp'!D17,2)+POWER('1.30 Beer share of exp'!D17,2)+POWER('1.37 Spirits share of exp'!D17,2)))*(SQRT(POWER('1.20 Wine share of exp'!$B17,2)+POWER('1.30 Beer share of exp'!$B17,2)+POWER('1.37 Spirits share of exp'!$B17,2)))),"")</f>
        <v>0.94541440262416454</v>
      </c>
      <c r="E17" s="84">
        <f>IFERROR(SUM('1.20 Wine share of exp'!E17*'1.20 Wine share of exp'!$B17,'1.30 Beer share of exp'!E17*'1.30 Beer share of exp'!$B17,'1.37 Spirits share of exp'!E17*'1.37 Spirits share of exp'!$B17)/((SQRT(POWER('1.20 Wine share of exp'!E17,2)+POWER('1.30 Beer share of exp'!E17,2)+POWER('1.37 Spirits share of exp'!E17,2)))*(SQRT(POWER('1.20 Wine share of exp'!$B17,2)+POWER('1.30 Beer share of exp'!$B17,2)+POWER('1.37 Spirits share of exp'!$B17,2)))),"")</f>
        <v>0.94013851660586079</v>
      </c>
      <c r="F17" s="84">
        <f>IFERROR(SUM('1.20 Wine share of exp'!F17*'1.20 Wine share of exp'!$B17,'1.30 Beer share of exp'!F17*'1.30 Beer share of exp'!$B17,'1.37 Spirits share of exp'!F17*'1.37 Spirits share of exp'!$B17)/((SQRT(POWER('1.20 Wine share of exp'!F17,2)+POWER('1.30 Beer share of exp'!F17,2)+POWER('1.37 Spirits share of exp'!F17,2)))*(SQRT(POWER('1.20 Wine share of exp'!$B17,2)+POWER('1.30 Beer share of exp'!$B17,2)+POWER('1.37 Spirits share of exp'!$B17,2)))),"")</f>
        <v>0.96341169610425337</v>
      </c>
      <c r="G17" s="84">
        <f>IFERROR(SUM('1.20 Wine share of exp'!G17*'1.20 Wine share of exp'!$B17,'1.30 Beer share of exp'!G17*'1.30 Beer share of exp'!$B17,'1.37 Spirits share of exp'!G17*'1.37 Spirits share of exp'!$B17)/((SQRT(POWER('1.20 Wine share of exp'!G17,2)+POWER('1.30 Beer share of exp'!G17,2)+POWER('1.37 Spirits share of exp'!G17,2)))*(SQRT(POWER('1.20 Wine share of exp'!$B17,2)+POWER('1.30 Beer share of exp'!$B17,2)+POWER('1.37 Spirits share of exp'!$B17,2)))),"")</f>
        <v>0.7254396282689527</v>
      </c>
      <c r="H17" s="84">
        <f>IFERROR(SUM('1.20 Wine share of exp'!H17*'1.20 Wine share of exp'!$B17,'1.30 Beer share of exp'!H17*'1.30 Beer share of exp'!$B17,'1.37 Spirits share of exp'!H17*'1.37 Spirits share of exp'!$B17)/((SQRT(POWER('1.20 Wine share of exp'!H17,2)+POWER('1.30 Beer share of exp'!H17,2)+POWER('1.37 Spirits share of exp'!H17,2)))*(SQRT(POWER('1.20 Wine share of exp'!$B17,2)+POWER('1.30 Beer share of exp'!$B17,2)+POWER('1.37 Spirits share of exp'!$B17,2)))),"")</f>
        <v>0.84032236622387191</v>
      </c>
      <c r="I17" s="84">
        <f>IFERROR(SUM('1.20 Wine share of exp'!I17*'1.20 Wine share of exp'!$B17,'1.30 Beer share of exp'!I17*'1.30 Beer share of exp'!$B17,'1.37 Spirits share of exp'!I17*'1.37 Spirits share of exp'!$B17)/((SQRT(POWER('1.20 Wine share of exp'!I17,2)+POWER('1.30 Beer share of exp'!I17,2)+POWER('1.37 Spirits share of exp'!I17,2)))*(SQRT(POWER('1.20 Wine share of exp'!$B17,2)+POWER('1.30 Beer share of exp'!$B17,2)+POWER('1.37 Spirits share of exp'!$B17,2)))),"")</f>
        <v>0.99471245385177764</v>
      </c>
      <c r="J17" s="84">
        <f>IFERROR(SUM('1.20 Wine share of exp'!J17*'1.20 Wine share of exp'!$B17,'1.30 Beer share of exp'!J17*'1.30 Beer share of exp'!$B17,'1.37 Spirits share of exp'!J17*'1.37 Spirits share of exp'!$B17)/((SQRT(POWER('1.20 Wine share of exp'!J17,2)+POWER('1.30 Beer share of exp'!J17,2)+POWER('1.37 Spirits share of exp'!J17,2)))*(SQRT(POWER('1.20 Wine share of exp'!$B17,2)+POWER('1.30 Beer share of exp'!$B17,2)+POWER('1.37 Spirits share of exp'!$B17,2)))),"")</f>
        <v>0.98741015402336452</v>
      </c>
      <c r="K17" s="84">
        <f>IFERROR(SUM('1.20 Wine share of exp'!K17*'1.20 Wine share of exp'!$B17,'1.30 Beer share of exp'!K17*'1.30 Beer share of exp'!$B17,'1.37 Spirits share of exp'!K17*'1.37 Spirits share of exp'!$B17)/((SQRT(POWER('1.20 Wine share of exp'!K17,2)+POWER('1.30 Beer share of exp'!K17,2)+POWER('1.37 Spirits share of exp'!K17,2)))*(SQRT(POWER('1.20 Wine share of exp'!$B17,2)+POWER('1.30 Beer share of exp'!$B17,2)+POWER('1.37 Spirits share of exp'!$B17,2)))),"")</f>
        <v>0.9523828932183882</v>
      </c>
      <c r="L17" s="84" t="str">
        <f>IFERROR(SUM('1.20 Wine share of exp'!L17*'1.20 Wine share of exp'!$B17,'1.30 Beer share of exp'!L17*'1.30 Beer share of exp'!$B17,'1.37 Spirits share of exp'!L17*'1.37 Spirits share of exp'!$B17)/((SQRT(POWER('1.20 Wine share of exp'!L17,2)+POWER('1.30 Beer share of exp'!L17,2)+POWER('1.37 Spirits share of exp'!L17,2)))*(SQRT(POWER('1.20 Wine share of exp'!$B17,2)+POWER('1.30 Beer share of exp'!$B17,2)+POWER('1.37 Spirits share of exp'!$B17,2)))),"")</f>
        <v/>
      </c>
      <c r="M17" s="84">
        <f>IFERROR(SUM('1.20 Wine share of exp'!M17*'1.20 Wine share of exp'!$B17,'1.30 Beer share of exp'!M17*'1.30 Beer share of exp'!$B17,'1.37 Spirits share of exp'!M17*'1.37 Spirits share of exp'!$B17)/((SQRT(POWER('1.20 Wine share of exp'!M17,2)+POWER('1.30 Beer share of exp'!M17,2)+POWER('1.37 Spirits share of exp'!M17,2)))*(SQRT(POWER('1.20 Wine share of exp'!$B17,2)+POWER('1.30 Beer share of exp'!$B17,2)+POWER('1.37 Spirits share of exp'!$B17,2)))),"")</f>
        <v>0.94769413528519542</v>
      </c>
      <c r="N17" s="84">
        <f>IFERROR(SUM('1.20 Wine share of exp'!N17*'1.20 Wine share of exp'!$B17,'1.30 Beer share of exp'!N17*'1.30 Beer share of exp'!$B17,'1.37 Spirits share of exp'!N17*'1.37 Spirits share of exp'!$B17)/((SQRT(POWER('1.20 Wine share of exp'!N17,2)+POWER('1.30 Beer share of exp'!N17,2)+POWER('1.37 Spirits share of exp'!N17,2)))*(SQRT(POWER('1.20 Wine share of exp'!$B17,2)+POWER('1.30 Beer share of exp'!$B17,2)+POWER('1.37 Spirits share of exp'!$B17,2)))),"")</f>
        <v>0.97702475496184826</v>
      </c>
      <c r="O17" s="84">
        <f>IFERROR(SUM('1.20 Wine share of exp'!O17*'1.20 Wine share of exp'!$B17,'1.30 Beer share of exp'!O17*'1.30 Beer share of exp'!$B17,'1.37 Spirits share of exp'!O17*'1.37 Spirits share of exp'!$B17)/((SQRT(POWER('1.20 Wine share of exp'!O17,2)+POWER('1.30 Beer share of exp'!O17,2)+POWER('1.37 Spirits share of exp'!O17,2)))*(SQRT(POWER('1.20 Wine share of exp'!$B17,2)+POWER('1.30 Beer share of exp'!$B17,2)+POWER('1.37 Spirits share of exp'!$B17,2)))),"")</f>
        <v>0.97672425802589813</v>
      </c>
      <c r="P17" s="84">
        <f>IFERROR(SUM('1.20 Wine share of exp'!P17*'1.20 Wine share of exp'!$B17,'1.30 Beer share of exp'!P17*'1.30 Beer share of exp'!$B17,'1.37 Spirits share of exp'!P17*'1.37 Spirits share of exp'!$B17)/((SQRT(POWER('1.20 Wine share of exp'!P17,2)+POWER('1.30 Beer share of exp'!P17,2)+POWER('1.37 Spirits share of exp'!P17,2)))*(SQRT(POWER('1.20 Wine share of exp'!$B17,2)+POWER('1.30 Beer share of exp'!$B17,2)+POWER('1.37 Spirits share of exp'!$B17,2)))),"")</f>
        <v>0.95090985229634839</v>
      </c>
      <c r="Q17" s="84">
        <f>IFERROR(SUM('1.20 Wine share of exp'!Q17*'1.20 Wine share of exp'!$B17,'1.30 Beer share of exp'!Q17*'1.30 Beer share of exp'!$B17,'1.37 Spirits share of exp'!Q17*'1.37 Spirits share of exp'!$B17)/((SQRT(POWER('1.20 Wine share of exp'!Q17,2)+POWER('1.30 Beer share of exp'!Q17,2)+POWER('1.37 Spirits share of exp'!Q17,2)))*(SQRT(POWER('1.20 Wine share of exp'!$B17,2)+POWER('1.30 Beer share of exp'!$B17,2)+POWER('1.37 Spirits share of exp'!$B17,2)))),"")</f>
        <v>0.96279798763409974</v>
      </c>
      <c r="R17" s="84">
        <f>IFERROR(SUM('1.20 Wine share of exp'!R17*'1.20 Wine share of exp'!$B17,'1.30 Beer share of exp'!R17*'1.30 Beer share of exp'!$B17,'1.37 Spirits share of exp'!R17*'1.37 Spirits share of exp'!$B17)/((SQRT(POWER('1.20 Wine share of exp'!R17,2)+POWER('1.30 Beer share of exp'!R17,2)+POWER('1.37 Spirits share of exp'!R17,2)))*(SQRT(POWER('1.20 Wine share of exp'!$B17,2)+POWER('1.30 Beer share of exp'!$B17,2)+POWER('1.37 Spirits share of exp'!$B17,2)))),"")</f>
        <v>0.67929624295357549</v>
      </c>
      <c r="S17" s="84">
        <f>IFERROR(SUM('1.20 Wine share of exp'!S17*'1.20 Wine share of exp'!$B17,'1.30 Beer share of exp'!S17*'1.30 Beer share of exp'!$B17,'1.37 Spirits share of exp'!S17*'1.37 Spirits share of exp'!$B17)/((SQRT(POWER('1.20 Wine share of exp'!S17,2)+POWER('1.30 Beer share of exp'!S17,2)+POWER('1.37 Spirits share of exp'!S17,2)))*(SQRT(POWER('1.20 Wine share of exp'!$B17,2)+POWER('1.30 Beer share of exp'!$B17,2)+POWER('1.37 Spirits share of exp'!$B17,2)))),"")</f>
        <v>0.82116854915072357</v>
      </c>
      <c r="T17" s="84">
        <f>IFERROR(SUM('1.20 Wine share of exp'!T17*'1.20 Wine share of exp'!$B17,'1.30 Beer share of exp'!T17*'1.30 Beer share of exp'!$B17,'1.37 Spirits share of exp'!T17*'1.37 Spirits share of exp'!$B17)/((SQRT(POWER('1.20 Wine share of exp'!T17,2)+POWER('1.30 Beer share of exp'!T17,2)+POWER('1.37 Spirits share of exp'!T17,2)))*(SQRT(POWER('1.20 Wine share of exp'!$B17,2)+POWER('1.30 Beer share of exp'!$B17,2)+POWER('1.37 Spirits share of exp'!$B17,2)))),"")</f>
        <v>0.94897587909549286</v>
      </c>
      <c r="U17" s="84">
        <f>IFERROR(SUM('1.20 Wine share of exp'!U17*'1.20 Wine share of exp'!$B17,'1.30 Beer share of exp'!U17*'1.30 Beer share of exp'!$B17,'1.37 Spirits share of exp'!U17*'1.37 Spirits share of exp'!$B17)/((SQRT(POWER('1.20 Wine share of exp'!U17,2)+POWER('1.30 Beer share of exp'!U17,2)+POWER('1.37 Spirits share of exp'!U17,2)))*(SQRT(POWER('1.20 Wine share of exp'!$B17,2)+POWER('1.30 Beer share of exp'!$B17,2)+POWER('1.37 Spirits share of exp'!$B17,2)))),"")</f>
        <v>0.9459015005581406</v>
      </c>
      <c r="V17" s="84">
        <f>IFERROR(SUM('1.20 Wine share of exp'!V17*'1.20 Wine share of exp'!$B17,'1.30 Beer share of exp'!V17*'1.30 Beer share of exp'!$B17,'1.37 Spirits share of exp'!V17*'1.37 Spirits share of exp'!$B17)/((SQRT(POWER('1.20 Wine share of exp'!V17,2)+POWER('1.30 Beer share of exp'!V17,2)+POWER('1.37 Spirits share of exp'!V17,2)))*(SQRT(POWER('1.20 Wine share of exp'!$B17,2)+POWER('1.30 Beer share of exp'!$B17,2)+POWER('1.37 Spirits share of exp'!$B17,2)))),"")</f>
        <v>0.95321140346222621</v>
      </c>
      <c r="W17" s="84">
        <f>IFERROR(SUM('1.20 Wine share of exp'!W17*'1.20 Wine share of exp'!$B17,'1.30 Beer share of exp'!W17*'1.30 Beer share of exp'!$B17,'1.37 Spirits share of exp'!W17*'1.37 Spirits share of exp'!$B17)/((SQRT(POWER('1.20 Wine share of exp'!W17,2)+POWER('1.30 Beer share of exp'!W17,2)+POWER('1.37 Spirits share of exp'!W17,2)))*(SQRT(POWER('1.20 Wine share of exp'!$B17,2)+POWER('1.30 Beer share of exp'!$B17,2)+POWER('1.37 Spirits share of exp'!$B17,2)))),"")</f>
        <v>0.99992906571772378</v>
      </c>
      <c r="X17" s="84">
        <f>IFERROR(SUM('1.20 Wine share of exp'!X17*'1.20 Wine share of exp'!$B17,'1.30 Beer share of exp'!X17*'1.30 Beer share of exp'!$B17,'1.37 Spirits share of exp'!X17*'1.37 Spirits share of exp'!$B17)/((SQRT(POWER('1.20 Wine share of exp'!X17,2)+POWER('1.30 Beer share of exp'!X17,2)+POWER('1.37 Spirits share of exp'!X17,2)))*(SQRT(POWER('1.20 Wine share of exp'!$B17,2)+POWER('1.30 Beer share of exp'!$B17,2)+POWER('1.37 Spirits share of exp'!$B17,2)))),"")</f>
        <v>0.92446671319087481</v>
      </c>
      <c r="Y17" s="84">
        <f>IFERROR(SUM('1.20 Wine share of exp'!Y17*'1.20 Wine share of exp'!$B17,'1.30 Beer share of exp'!Y17*'1.30 Beer share of exp'!$B17,'1.37 Spirits share of exp'!Y17*'1.37 Spirits share of exp'!$B17)/((SQRT(POWER('1.20 Wine share of exp'!Y17,2)+POWER('1.30 Beer share of exp'!Y17,2)+POWER('1.37 Spirits share of exp'!Y17,2)))*(SQRT(POWER('1.20 Wine share of exp'!$B17,2)+POWER('1.30 Beer share of exp'!$B17,2)+POWER('1.37 Spirits share of exp'!$B17,2)))),"")</f>
        <v>0.91665935906134155</v>
      </c>
      <c r="Z17" s="84">
        <f>IFERROR(SUM('1.20 Wine share of exp'!Z17*'1.20 Wine share of exp'!$B17,'1.30 Beer share of exp'!Z17*'1.30 Beer share of exp'!$B17,'1.37 Spirits share of exp'!Z17*'1.37 Spirits share of exp'!$B17)/((SQRT(POWER('1.20 Wine share of exp'!Z17,2)+POWER('1.30 Beer share of exp'!Z17,2)+POWER('1.37 Spirits share of exp'!Z17,2)))*(SQRT(POWER('1.20 Wine share of exp'!$B17,2)+POWER('1.30 Beer share of exp'!$B17,2)+POWER('1.37 Spirits share of exp'!$B17,2)))),"")</f>
        <v>0.9745220124486762</v>
      </c>
      <c r="AA17" s="84">
        <f>IFERROR(SUM('1.20 Wine share of exp'!AA17*'1.20 Wine share of exp'!$B17,'1.30 Beer share of exp'!AA17*'1.30 Beer share of exp'!$B17,'1.37 Spirits share of exp'!AA17*'1.37 Spirits share of exp'!$B17)/((SQRT(POWER('1.20 Wine share of exp'!AA17,2)+POWER('1.30 Beer share of exp'!AA17,2)+POWER('1.37 Spirits share of exp'!AA17,2)))*(SQRT(POWER('1.20 Wine share of exp'!$B17,2)+POWER('1.30 Beer share of exp'!$B17,2)+POWER('1.37 Spirits share of exp'!$B17,2)))),"")</f>
        <v>0.89223968576188251</v>
      </c>
      <c r="AB17" s="84">
        <f>IFERROR(SUM('1.20 Wine share of exp'!AB17*'1.20 Wine share of exp'!$B17,'1.30 Beer share of exp'!AB17*'1.30 Beer share of exp'!$B17,'1.37 Spirits share of exp'!AB17*'1.37 Spirits share of exp'!$B17)/((SQRT(POWER('1.20 Wine share of exp'!AB17,2)+POWER('1.30 Beer share of exp'!AB17,2)+POWER('1.37 Spirits share of exp'!AB17,2)))*(SQRT(POWER('1.20 Wine share of exp'!$B17,2)+POWER('1.30 Beer share of exp'!$B17,2)+POWER('1.37 Spirits share of exp'!$B17,2)))),"")</f>
        <v>0.97456614989691737</v>
      </c>
      <c r="AC17" s="84">
        <f>IFERROR(SUM('1.20 Wine share of exp'!AC17*'1.20 Wine share of exp'!$B17,'1.30 Beer share of exp'!AC17*'1.30 Beer share of exp'!$B17,'1.37 Spirits share of exp'!AC17*'1.37 Spirits share of exp'!$B17)/((SQRT(POWER('1.20 Wine share of exp'!AC17,2)+POWER('1.30 Beer share of exp'!AC17,2)+POWER('1.37 Spirits share of exp'!AC17,2)))*(SQRT(POWER('1.20 Wine share of exp'!$B17,2)+POWER('1.30 Beer share of exp'!$B17,2)+POWER('1.37 Spirits share of exp'!$B17,2)))),"")</f>
        <v>0.93024348177664207</v>
      </c>
      <c r="AD17" s="84">
        <f>IFERROR(SUM('1.20 Wine share of exp'!AD17*'1.20 Wine share of exp'!$B17,'1.30 Beer share of exp'!AD17*'1.30 Beer share of exp'!$B17,'1.37 Spirits share of exp'!AD17*'1.37 Spirits share of exp'!$B17)/((SQRT(POWER('1.20 Wine share of exp'!AD17,2)+POWER('1.30 Beer share of exp'!AD17,2)+POWER('1.37 Spirits share of exp'!AD17,2)))*(SQRT(POWER('1.20 Wine share of exp'!$B17,2)+POWER('1.30 Beer share of exp'!$B17,2)+POWER('1.37 Spirits share of exp'!$B17,2)))),"")</f>
        <v>0.83423211638422456</v>
      </c>
      <c r="AE17" s="84">
        <f>IFERROR(SUM('1.20 Wine share of exp'!AE17*'1.20 Wine share of exp'!$B17,'1.30 Beer share of exp'!AE17*'1.30 Beer share of exp'!$B17,'1.37 Spirits share of exp'!AE17*'1.37 Spirits share of exp'!$B17)/((SQRT(POWER('1.20 Wine share of exp'!AE17,2)+POWER('1.30 Beer share of exp'!AE17,2)+POWER('1.37 Spirits share of exp'!AE17,2)))*(SQRT(POWER('1.20 Wine share of exp'!$B17,2)+POWER('1.30 Beer share of exp'!$B17,2)+POWER('1.37 Spirits share of exp'!$B17,2)))),"")</f>
        <v>0.97510990481120674</v>
      </c>
      <c r="AF17" s="84">
        <f>IFERROR(SUM('1.20 Wine share of exp'!AF17*'1.20 Wine share of exp'!$B17,'1.30 Beer share of exp'!AF17*'1.30 Beer share of exp'!$B17,'1.37 Spirits share of exp'!AF17*'1.37 Spirits share of exp'!$B17)/((SQRT(POWER('1.20 Wine share of exp'!AF17,2)+POWER('1.30 Beer share of exp'!AF17,2)+POWER('1.37 Spirits share of exp'!AF17,2)))*(SQRT(POWER('1.20 Wine share of exp'!$B17,2)+POWER('1.30 Beer share of exp'!$B17,2)+POWER('1.37 Spirits share of exp'!$B17,2)))),"")</f>
        <v>0.91249021385747153</v>
      </c>
      <c r="AG17" s="84">
        <f>IFERROR(SUM('1.20 Wine share of exp'!AG17*'1.20 Wine share of exp'!$B17,'1.30 Beer share of exp'!AG17*'1.30 Beer share of exp'!$B17,'1.37 Spirits share of exp'!AG17*'1.37 Spirits share of exp'!$B17)/((SQRT(POWER('1.20 Wine share of exp'!AG17,2)+POWER('1.30 Beer share of exp'!AG17,2)+POWER('1.37 Spirits share of exp'!AG17,2)))*(SQRT(POWER('1.20 Wine share of exp'!$B17,2)+POWER('1.30 Beer share of exp'!$B17,2)+POWER('1.37 Spirits share of exp'!$B17,2)))),"")</f>
        <v>0.96542711762779876</v>
      </c>
      <c r="AH17" s="84">
        <f>IFERROR(SUM('1.20 Wine share of exp'!AH17*'1.20 Wine share of exp'!$B17,'1.30 Beer share of exp'!AH17*'1.30 Beer share of exp'!$B17,'1.37 Spirits share of exp'!AH17*'1.37 Spirits share of exp'!$B17)/((SQRT(POWER('1.20 Wine share of exp'!AH17,2)+POWER('1.30 Beer share of exp'!AH17,2)+POWER('1.37 Spirits share of exp'!AH17,2)))*(SQRT(POWER('1.20 Wine share of exp'!$B17,2)+POWER('1.30 Beer share of exp'!$B17,2)+POWER('1.37 Spirits share of exp'!$B17,2)))),"")</f>
        <v>0.66532826315135463</v>
      </c>
      <c r="AI17" s="84">
        <f>IFERROR(SUM('1.20 Wine share of exp'!AI17*'1.20 Wine share of exp'!$B17,'1.30 Beer share of exp'!AI17*'1.30 Beer share of exp'!$B17,'1.37 Spirits share of exp'!AI17*'1.37 Spirits share of exp'!$B17)/((SQRT(POWER('1.20 Wine share of exp'!AI17,2)+POWER('1.30 Beer share of exp'!AI17,2)+POWER('1.37 Spirits share of exp'!AI17,2)))*(SQRT(POWER('1.20 Wine share of exp'!$B17,2)+POWER('1.30 Beer share of exp'!$B17,2)+POWER('1.37 Spirits share of exp'!$B17,2)))),"")</f>
        <v>0.97079260781270449</v>
      </c>
      <c r="AJ17" s="84">
        <f>IFERROR(SUM('1.20 Wine share of exp'!AJ17*'1.20 Wine share of exp'!$B17,'1.30 Beer share of exp'!AJ17*'1.30 Beer share of exp'!$B17,'1.37 Spirits share of exp'!AJ17*'1.37 Spirits share of exp'!$B17)/((SQRT(POWER('1.20 Wine share of exp'!AJ17,2)+POWER('1.30 Beer share of exp'!AJ17,2)+POWER('1.37 Spirits share of exp'!AJ17,2)))*(SQRT(POWER('1.20 Wine share of exp'!$B17,2)+POWER('1.30 Beer share of exp'!$B17,2)+POWER('1.37 Spirits share of exp'!$B17,2)))),"")</f>
        <v>0.95149906462087608</v>
      </c>
      <c r="AK17" s="84">
        <f>IFERROR(SUM('1.20 Wine share of exp'!AK17*'1.20 Wine share of exp'!$B17,'1.30 Beer share of exp'!AK17*'1.30 Beer share of exp'!$B17,'1.37 Spirits share of exp'!AK17*'1.37 Spirits share of exp'!$B17)/((SQRT(POWER('1.20 Wine share of exp'!AK17,2)+POWER('1.30 Beer share of exp'!AK17,2)+POWER('1.37 Spirits share of exp'!AK17,2)))*(SQRT(POWER('1.20 Wine share of exp'!$B17,2)+POWER('1.30 Beer share of exp'!$B17,2)+POWER('1.37 Spirits share of exp'!$B17,2)))),"")</f>
        <v>0.99635696120825867</v>
      </c>
      <c r="AL17" s="84">
        <f>IFERROR(SUM('1.20 Wine share of exp'!AL17*'1.20 Wine share of exp'!$B17,'1.30 Beer share of exp'!AL17*'1.30 Beer share of exp'!$B17,'1.37 Spirits share of exp'!AL17*'1.37 Spirits share of exp'!$B17)/((SQRT(POWER('1.20 Wine share of exp'!AL17,2)+POWER('1.30 Beer share of exp'!AL17,2)+POWER('1.37 Spirits share of exp'!AL17,2)))*(SQRT(POWER('1.20 Wine share of exp'!$B17,2)+POWER('1.30 Beer share of exp'!$B17,2)+POWER('1.37 Spirits share of exp'!$B17,2)))),"")</f>
        <v>0.96947790440979609</v>
      </c>
      <c r="AM17" s="84">
        <f>IFERROR(SUM('1.20 Wine share of exp'!AM17*'1.20 Wine share of exp'!$B17,'1.30 Beer share of exp'!AM17*'1.30 Beer share of exp'!$B17,'1.37 Spirits share of exp'!AM17*'1.37 Spirits share of exp'!$B17)/((SQRT(POWER('1.20 Wine share of exp'!AM17,2)+POWER('1.30 Beer share of exp'!AM17,2)+POWER('1.37 Spirits share of exp'!AM17,2)))*(SQRT(POWER('1.20 Wine share of exp'!$B17,2)+POWER('1.30 Beer share of exp'!$B17,2)+POWER('1.37 Spirits share of exp'!$B17,2)))),"")</f>
        <v>0.97535234551204608</v>
      </c>
      <c r="AN17" s="84">
        <f>IFERROR(SUM('1.20 Wine share of exp'!AN17*'1.20 Wine share of exp'!$B17,'1.30 Beer share of exp'!AN17*'1.30 Beer share of exp'!$B17,'1.37 Spirits share of exp'!AN17*'1.37 Spirits share of exp'!$B17)/((SQRT(POWER('1.20 Wine share of exp'!AN17,2)+POWER('1.30 Beer share of exp'!AN17,2)+POWER('1.37 Spirits share of exp'!AN17,2)))*(SQRT(POWER('1.20 Wine share of exp'!$B17,2)+POWER('1.30 Beer share of exp'!$B17,2)+POWER('1.37 Spirits share of exp'!$B17,2)))),"")</f>
        <v>0.71420977559473908</v>
      </c>
      <c r="AO17" s="84">
        <f>IFERROR(SUM('1.20 Wine share of exp'!AO17*'1.20 Wine share of exp'!$B17,'1.30 Beer share of exp'!AO17*'1.30 Beer share of exp'!$B17,'1.37 Spirits share of exp'!AO17*'1.37 Spirits share of exp'!$B17)/((SQRT(POWER('1.20 Wine share of exp'!AO17,2)+POWER('1.30 Beer share of exp'!AO17,2)+POWER('1.37 Spirits share of exp'!AO17,2)))*(SQRT(POWER('1.20 Wine share of exp'!$B17,2)+POWER('1.30 Beer share of exp'!$B17,2)+POWER('1.37 Spirits share of exp'!$B17,2)))),"")</f>
        <v>0.99018162410097288</v>
      </c>
      <c r="AP17" s="84">
        <f>IFERROR(SUM('1.20 Wine share of exp'!AP17*'1.20 Wine share of exp'!$B17,'1.30 Beer share of exp'!AP17*'1.30 Beer share of exp'!$B17,'1.37 Spirits share of exp'!AP17*'1.37 Spirits share of exp'!$B17)/((SQRT(POWER('1.20 Wine share of exp'!AP17,2)+POWER('1.30 Beer share of exp'!AP17,2)+POWER('1.37 Spirits share of exp'!AP17,2)))*(SQRT(POWER('1.20 Wine share of exp'!$B17,2)+POWER('1.30 Beer share of exp'!$B17,2)+POWER('1.37 Spirits share of exp'!$B17,2)))),"")</f>
        <v>0.94819285696772604</v>
      </c>
      <c r="AQ17" s="84">
        <f>IFERROR(SUM('1.20 Wine share of exp'!AQ17*'1.20 Wine share of exp'!$B17,'1.30 Beer share of exp'!AQ17*'1.30 Beer share of exp'!$B17,'1.37 Spirits share of exp'!AQ17*'1.37 Spirits share of exp'!$B17)/((SQRT(POWER('1.20 Wine share of exp'!AQ17,2)+POWER('1.30 Beer share of exp'!AQ17,2)+POWER('1.37 Spirits share of exp'!AQ17,2)))*(SQRT(POWER('1.20 Wine share of exp'!$B17,2)+POWER('1.30 Beer share of exp'!$B17,2)+POWER('1.37 Spirits share of exp'!$B17,2)))),"")</f>
        <v>0.94103704790930454</v>
      </c>
      <c r="AR17" s="84">
        <f>IFERROR(SUM('1.20 Wine share of exp'!AR17*'1.20 Wine share of exp'!$B17,'1.30 Beer share of exp'!AR17*'1.30 Beer share of exp'!$B17,'1.37 Spirits share of exp'!AR17*'1.37 Spirits share of exp'!$B17)/((SQRT(POWER('1.20 Wine share of exp'!AR17,2)+POWER('1.30 Beer share of exp'!AR17,2)+POWER('1.37 Spirits share of exp'!AR17,2)))*(SQRT(POWER('1.20 Wine share of exp'!$B17,2)+POWER('1.30 Beer share of exp'!$B17,2)+POWER('1.37 Spirits share of exp'!$B17,2)))),"")</f>
        <v>0.83219236815508735</v>
      </c>
      <c r="AS17" s="84">
        <f>IFERROR(SUM('1.20 Wine share of exp'!AS17*'1.20 Wine share of exp'!$B17,'1.30 Beer share of exp'!AS17*'1.30 Beer share of exp'!$B17,'1.37 Spirits share of exp'!AS17*'1.37 Spirits share of exp'!$B17)/((SQRT(POWER('1.20 Wine share of exp'!AS17,2)+POWER('1.30 Beer share of exp'!AS17,2)+POWER('1.37 Spirits share of exp'!AS17,2)))*(SQRT(POWER('1.20 Wine share of exp'!$B17,2)+POWER('1.30 Beer share of exp'!$B17,2)+POWER('1.37 Spirits share of exp'!$B17,2)))),"")</f>
        <v>0.9094235997732284</v>
      </c>
      <c r="AT17" s="84">
        <f>IFERROR(SUM('1.20 Wine share of exp'!AT17*'1.20 Wine share of exp'!$B17,'1.30 Beer share of exp'!AT17*'1.30 Beer share of exp'!$B17,'1.37 Spirits share of exp'!AT17*'1.37 Spirits share of exp'!$B17)/((SQRT(POWER('1.20 Wine share of exp'!AT17,2)+POWER('1.30 Beer share of exp'!AT17,2)+POWER('1.37 Spirits share of exp'!AT17,2)))*(SQRT(POWER('1.20 Wine share of exp'!$B17,2)+POWER('1.30 Beer share of exp'!$B17,2)+POWER('1.37 Spirits share of exp'!$B17,2)))),"")</f>
        <v>0.98303119965523089</v>
      </c>
      <c r="AU17" s="84">
        <f>IFERROR(SUM('1.20 Wine share of exp'!AU17*'1.20 Wine share of exp'!$B17,'1.30 Beer share of exp'!AU17*'1.30 Beer share of exp'!$B17,'1.37 Spirits share of exp'!AU17*'1.37 Spirits share of exp'!$B17)/((SQRT(POWER('1.20 Wine share of exp'!AU17,2)+POWER('1.30 Beer share of exp'!AU17,2)+POWER('1.37 Spirits share of exp'!AU17,2)))*(SQRT(POWER('1.20 Wine share of exp'!$B17,2)+POWER('1.30 Beer share of exp'!$B17,2)+POWER('1.37 Spirits share of exp'!$B17,2)))),"")</f>
        <v>0.88273789792653956</v>
      </c>
      <c r="AV17" s="84">
        <f>IFERROR(SUM('1.20 Wine share of exp'!AV17*'1.20 Wine share of exp'!$B17,'1.30 Beer share of exp'!AV17*'1.30 Beer share of exp'!$B17,'1.37 Spirits share of exp'!AV17*'1.37 Spirits share of exp'!$B17)/((SQRT(POWER('1.20 Wine share of exp'!AV17,2)+POWER('1.30 Beer share of exp'!AV17,2)+POWER('1.37 Spirits share of exp'!AV17,2)))*(SQRT(POWER('1.20 Wine share of exp'!$B17,2)+POWER('1.30 Beer share of exp'!$B17,2)+POWER('1.37 Spirits share of exp'!$B17,2)))),"")</f>
        <v>0.93361453391174209</v>
      </c>
      <c r="AW17" s="84">
        <f>IFERROR(SUM('1.20 Wine share of exp'!AW17*'1.20 Wine share of exp'!$B17,'1.30 Beer share of exp'!AW17*'1.30 Beer share of exp'!$B17,'1.37 Spirits share of exp'!AW17*'1.37 Spirits share of exp'!$B17)/((SQRT(POWER('1.20 Wine share of exp'!AW17,2)+POWER('1.30 Beer share of exp'!AW17,2)+POWER('1.37 Spirits share of exp'!AW17,2)))*(SQRT(POWER('1.20 Wine share of exp'!$B17,2)+POWER('1.30 Beer share of exp'!$B17,2)+POWER('1.37 Spirits share of exp'!$B17,2)))),"")</f>
        <v>0.90089710422866398</v>
      </c>
      <c r="AX17" s="84">
        <f>IFERROR(SUM('1.20 Wine share of exp'!AX17*'1.20 Wine share of exp'!$B17,'1.30 Beer share of exp'!AX17*'1.30 Beer share of exp'!$B17,'1.37 Spirits share of exp'!AX17*'1.37 Spirits share of exp'!$B17)/((SQRT(POWER('1.20 Wine share of exp'!AX17,2)+POWER('1.30 Beer share of exp'!AX17,2)+POWER('1.37 Spirits share of exp'!AX17,2)))*(SQRT(POWER('1.20 Wine share of exp'!$B17,2)+POWER('1.30 Beer share of exp'!$B17,2)+POWER('1.37 Spirits share of exp'!$B17,2)))),"")</f>
        <v>0.91474750556220341</v>
      </c>
      <c r="AY17" s="84">
        <f>IFERROR(SUM('1.20 Wine share of exp'!AY17*'1.20 Wine share of exp'!$B17,'1.30 Beer share of exp'!AY17*'1.30 Beer share of exp'!$B17,'1.37 Spirits share of exp'!AY17*'1.37 Spirits share of exp'!$B17)/((SQRT(POWER('1.20 Wine share of exp'!AY17,2)+POWER('1.30 Beer share of exp'!AY17,2)+POWER('1.37 Spirits share of exp'!AY17,2)))*(SQRT(POWER('1.20 Wine share of exp'!$B17,2)+POWER('1.30 Beer share of exp'!$B17,2)+POWER('1.37 Spirits share of exp'!$B17,2)))),"")</f>
        <v>0.90134011544053383</v>
      </c>
      <c r="AZ17" s="84">
        <f>IFERROR(SUM('1.20 Wine share of exp'!AZ17*'1.20 Wine share of exp'!$B17,'1.30 Beer share of exp'!AZ17*'1.30 Beer share of exp'!$B17,'1.37 Spirits share of exp'!AZ17*'1.37 Spirits share of exp'!$B17)/((SQRT(POWER('1.20 Wine share of exp'!AZ17,2)+POWER('1.30 Beer share of exp'!AZ17,2)+POWER('1.37 Spirits share of exp'!AZ17,2)))*(SQRT(POWER('1.20 Wine share of exp'!$B17,2)+POWER('1.30 Beer share of exp'!$B17,2)+POWER('1.37 Spirits share of exp'!$B17,2)))),"")</f>
        <v>0.93217611304579739</v>
      </c>
      <c r="BA17" s="84">
        <f>IFERROR(SUM('1.20 Wine share of exp'!BA17*'1.20 Wine share of exp'!$B17,'1.30 Beer share of exp'!BA17*'1.30 Beer share of exp'!$B17,'1.37 Spirits share of exp'!BA17*'1.37 Spirits share of exp'!$B17)/((SQRT(POWER('1.20 Wine share of exp'!BA17,2)+POWER('1.30 Beer share of exp'!BA17,2)+POWER('1.37 Spirits share of exp'!BA17,2)))*(SQRT(POWER('1.20 Wine share of exp'!$B17,2)+POWER('1.30 Beer share of exp'!$B17,2)+POWER('1.37 Spirits share of exp'!$B17,2)))),"")</f>
        <v>0.86727940031872697</v>
      </c>
      <c r="BB17" s="84">
        <f>IFERROR(SUM('1.20 Wine share of exp'!BB17*'1.20 Wine share of exp'!$B17,'1.30 Beer share of exp'!BB17*'1.30 Beer share of exp'!$B17,'1.37 Spirits share of exp'!BB17*'1.37 Spirits share of exp'!$B17)/((SQRT(POWER('1.20 Wine share of exp'!BB17,2)+POWER('1.30 Beer share of exp'!BB17,2)+POWER('1.37 Spirits share of exp'!BB17,2)))*(SQRT(POWER('1.20 Wine share of exp'!$B17,2)+POWER('1.30 Beer share of exp'!$B17,2)+POWER('1.37 Spirits share of exp'!$B17,2)))),"")</f>
        <v>0.90097554502673971</v>
      </c>
      <c r="BC17" s="84">
        <f>IFERROR(SUM('1.20 Wine share of exp'!BC17*'1.20 Wine share of exp'!$B17,'1.30 Beer share of exp'!BC17*'1.30 Beer share of exp'!$B17,'1.37 Spirits share of exp'!BC17*'1.37 Spirits share of exp'!$B17)/((SQRT(POWER('1.20 Wine share of exp'!BC17,2)+POWER('1.30 Beer share of exp'!BC17,2)+POWER('1.37 Spirits share of exp'!BC17,2)))*(SQRT(POWER('1.20 Wine share of exp'!$B17,2)+POWER('1.30 Beer share of exp'!$B17,2)+POWER('1.37 Spirits share of exp'!$B17,2)))),"")</f>
        <v>0.98386896806211621</v>
      </c>
      <c r="BD17" s="84">
        <f>IFERROR(SUM('1.20 Wine share of exp'!BD17*'1.20 Wine share of exp'!$B17,'1.30 Beer share of exp'!BD17*'1.30 Beer share of exp'!$B17,'1.37 Spirits share of exp'!BD17*'1.37 Spirits share of exp'!$B17)/((SQRT(POWER('1.20 Wine share of exp'!BD17,2)+POWER('1.30 Beer share of exp'!BD17,2)+POWER('1.37 Spirits share of exp'!BD17,2)))*(SQRT(POWER('1.20 Wine share of exp'!$B17,2)+POWER('1.30 Beer share of exp'!$B17,2)+POWER('1.37 Spirits share of exp'!$B17,2)))),"")</f>
        <v>0.96552534782968513</v>
      </c>
      <c r="BE17" s="84">
        <f>IFERROR(SUM('1.20 Wine share of exp'!BE17*'1.20 Wine share of exp'!$B17,'1.30 Beer share of exp'!BE17*'1.30 Beer share of exp'!$B17,'1.37 Spirits share of exp'!BE17*'1.37 Spirits share of exp'!$B17)/((SQRT(POWER('1.20 Wine share of exp'!BE17,2)+POWER('1.30 Beer share of exp'!BE17,2)+POWER('1.37 Spirits share of exp'!BE17,2)))*(SQRT(POWER('1.20 Wine share of exp'!$B17,2)+POWER('1.30 Beer share of exp'!$B17,2)+POWER('1.37 Spirits share of exp'!$B17,2)))),"")</f>
        <v>0.57771845519822862</v>
      </c>
      <c r="BF17" s="84">
        <f>IFERROR(SUM('1.20 Wine share of exp'!BF17*'1.20 Wine share of exp'!$B17,'1.30 Beer share of exp'!BF17*'1.30 Beer share of exp'!$B17,'1.37 Spirits share of exp'!BF17*'1.37 Spirits share of exp'!$B17)/((SQRT(POWER('1.20 Wine share of exp'!BF17,2)+POWER('1.30 Beer share of exp'!BF17,2)+POWER('1.37 Spirits share of exp'!BF17,2)))*(SQRT(POWER('1.20 Wine share of exp'!$B17,2)+POWER('1.30 Beer share of exp'!$B17,2)+POWER('1.37 Spirits share of exp'!$B17,2)))),"")</f>
        <v>0.7835006731735068</v>
      </c>
      <c r="BG17" s="84">
        <f>IFERROR(SUM('1.20 Wine share of exp'!BG17*'1.20 Wine share of exp'!$B17,'1.30 Beer share of exp'!BG17*'1.30 Beer share of exp'!$B17,'1.37 Spirits share of exp'!BG17*'1.37 Spirits share of exp'!$B17)/((SQRT(POWER('1.20 Wine share of exp'!BG17,2)+POWER('1.30 Beer share of exp'!BG17,2)+POWER('1.37 Spirits share of exp'!BG17,2)))*(SQRT(POWER('1.20 Wine share of exp'!$B17,2)+POWER('1.30 Beer share of exp'!$B17,2)+POWER('1.37 Spirits share of exp'!$B17,2)))),"")</f>
        <v>0.98921449916366655</v>
      </c>
      <c r="BH17" s="84" t="str">
        <f>IFERROR(SUM('1.20 Wine share of exp'!BH17*'1.20 Wine share of exp'!$B17,'1.30 Beer share of exp'!BH17*'1.30 Beer share of exp'!$B17,'1.37 Spirits share of exp'!BH17*'1.37 Spirits share of exp'!$B17)/((SQRT(POWER('1.20 Wine share of exp'!BH17,2)+POWER('1.30 Beer share of exp'!BH17,2)+POWER('1.37 Spirits share of exp'!BH17,2)))*(SQRT(POWER('1.20 Wine share of exp'!$B17,2)+POWER('1.30 Beer share of exp'!$B17,2)+POWER('1.37 Spirits share of exp'!$B17,2)))),"")</f>
        <v/>
      </c>
      <c r="BI17" s="84">
        <f>IFERROR(SUM('1.20 Wine share of exp'!BI17*'1.20 Wine share of exp'!$B17,'1.30 Beer share of exp'!BI17*'1.30 Beer share of exp'!$B17,'1.37 Spirits share of exp'!BI17*'1.37 Spirits share of exp'!$B17)/((SQRT(POWER('1.20 Wine share of exp'!BI17,2)+POWER('1.30 Beer share of exp'!BI17,2)+POWER('1.37 Spirits share of exp'!BI17,2)))*(SQRT(POWER('1.20 Wine share of exp'!$B17,2)+POWER('1.30 Beer share of exp'!$B17,2)+POWER('1.37 Spirits share of exp'!$B17,2)))),"")</f>
        <v>0.99725402733963919</v>
      </c>
      <c r="BJ17" s="84">
        <f>IFERROR(SUM('1.20 Wine share of exp'!BJ17*'1.20 Wine share of exp'!$B17,'1.30 Beer share of exp'!BJ17*'1.30 Beer share of exp'!$B17,'1.37 Spirits share of exp'!BJ17*'1.37 Spirits share of exp'!$B17)/((SQRT(POWER('1.20 Wine share of exp'!BJ17,2)+POWER('1.30 Beer share of exp'!BJ17,2)+POWER('1.37 Spirits share of exp'!BJ17,2)))*(SQRT(POWER('1.20 Wine share of exp'!$B17,2)+POWER('1.30 Beer share of exp'!$B17,2)+POWER('1.37 Spirits share of exp'!$B17,2)))),"")</f>
        <v>0.86677530700021166</v>
      </c>
      <c r="BK17" s="84">
        <f>IFERROR(SUM('1.20 Wine share of exp'!BK17*'1.20 Wine share of exp'!$B17,'1.30 Beer share of exp'!BK17*'1.30 Beer share of exp'!$B17,'1.37 Spirits share of exp'!BK17*'1.37 Spirits share of exp'!$B17)/((SQRT(POWER('1.20 Wine share of exp'!BK17,2)+POWER('1.30 Beer share of exp'!BK17,2)+POWER('1.37 Spirits share of exp'!BK17,2)))*(SQRT(POWER('1.20 Wine share of exp'!$B17,2)+POWER('1.30 Beer share of exp'!$B17,2)+POWER('1.37 Spirits share of exp'!$B17,2)))),"")</f>
        <v>0.94425888860173535</v>
      </c>
      <c r="BL17" s="84">
        <f>IFERROR(SUM('1.20 Wine share of exp'!BL17*'1.20 Wine share of exp'!$B17,'1.30 Beer share of exp'!BL17*'1.30 Beer share of exp'!$B17,'1.37 Spirits share of exp'!BL17*'1.37 Spirits share of exp'!$B17)/((SQRT(POWER('1.20 Wine share of exp'!BL17,2)+POWER('1.30 Beer share of exp'!BL17,2)+POWER('1.37 Spirits share of exp'!BL17,2)))*(SQRT(POWER('1.20 Wine share of exp'!$B17,2)+POWER('1.30 Beer share of exp'!$B17,2)+POWER('1.37 Spirits share of exp'!$B17,2)))),"")</f>
        <v>0.92211652580993642</v>
      </c>
      <c r="BM17" s="84" t="str">
        <f>IFERROR(SUM('1.20 Wine share of exp'!BM17*'1.20 Wine share of exp'!$B17,'1.30 Beer share of exp'!BM17*'1.30 Beer share of exp'!$B17,'1.37 Spirits share of exp'!BM17*'1.37 Spirits share of exp'!$B17)/((SQRT(POWER('1.20 Wine share of exp'!BM17,2)+POWER('1.30 Beer share of exp'!BM17,2)+POWER('1.37 Spirits share of exp'!BM17,2)))*(SQRT(POWER('1.20 Wine share of exp'!$B17,2)+POWER('1.30 Beer share of exp'!$B17,2)+POWER('1.37 Spirits share of exp'!$B17,2)))),"")</f>
        <v/>
      </c>
      <c r="BN17" s="84">
        <f>IFERROR(SUM('1.20 Wine share of exp'!BN17*'1.20 Wine share of exp'!$B17,'1.30 Beer share of exp'!BN17*'1.30 Beer share of exp'!$B17,'1.37 Spirits share of exp'!BN17*'1.37 Spirits share of exp'!$B17)/((SQRT(POWER('1.20 Wine share of exp'!BN17,2)+POWER('1.30 Beer share of exp'!BN17,2)+POWER('1.37 Spirits share of exp'!BN17,2)))*(SQRT(POWER('1.20 Wine share of exp'!$B17,2)+POWER('1.30 Beer share of exp'!$B17,2)+POWER('1.37 Spirits share of exp'!$B17,2)))),"")</f>
        <v>0.96172941952118218</v>
      </c>
      <c r="BO17" s="84">
        <f>IFERROR(SUM('1.20 Wine share of exp'!BO17*'1.20 Wine share of exp'!$B17,'1.30 Beer share of exp'!BO17*'1.30 Beer share of exp'!$B17,'1.37 Spirits share of exp'!BO17*'1.37 Spirits share of exp'!$B17)/((SQRT(POWER('1.20 Wine share of exp'!BO17,2)+POWER('1.30 Beer share of exp'!BO17,2)+POWER('1.37 Spirits share of exp'!BO17,2)))*(SQRT(POWER('1.20 Wine share of exp'!$B17,2)+POWER('1.30 Beer share of exp'!$B17,2)+POWER('1.37 Spirits share of exp'!$B17,2)))),"")</f>
        <v>0.96008987779876498</v>
      </c>
      <c r="BP17" s="84">
        <f>IFERROR(SUM('1.20 Wine share of exp'!BP17*'1.20 Wine share of exp'!$B17,'1.30 Beer share of exp'!BP17*'1.30 Beer share of exp'!$B17,'1.37 Spirits share of exp'!BP17*'1.37 Spirits share of exp'!$B17)/((SQRT(POWER('1.20 Wine share of exp'!BP17,2)+POWER('1.30 Beer share of exp'!BP17,2)+POWER('1.37 Spirits share of exp'!BP17,2)))*(SQRT(POWER('1.20 Wine share of exp'!$B17,2)+POWER('1.30 Beer share of exp'!$B17,2)+POWER('1.37 Spirits share of exp'!$B17,2)))),"")</f>
        <v>0.77713152930909868</v>
      </c>
      <c r="BQ17" s="84">
        <f>IFERROR(SUM('1.20 Wine share of exp'!BQ17*'1.20 Wine share of exp'!$B17,'1.30 Beer share of exp'!BQ17*'1.30 Beer share of exp'!$B17,'1.37 Spirits share of exp'!BQ17*'1.37 Spirits share of exp'!$B17)/((SQRT(POWER('1.20 Wine share of exp'!BQ17,2)+POWER('1.30 Beer share of exp'!BQ17,2)+POWER('1.37 Spirits share of exp'!BQ17,2)))*(SQRT(POWER('1.20 Wine share of exp'!$B17,2)+POWER('1.30 Beer share of exp'!$B17,2)+POWER('1.37 Spirits share of exp'!$B17,2)))),"")</f>
        <v>0.99604556223045182</v>
      </c>
      <c r="BR17" s="84">
        <f>IFERROR(SUM('1.20 Wine share of exp'!BR17*'1.20 Wine share of exp'!$B17,'1.30 Beer share of exp'!BR17*'1.30 Beer share of exp'!$B17,'1.37 Spirits share of exp'!BR17*'1.37 Spirits share of exp'!$B17)/((SQRT(POWER('1.20 Wine share of exp'!BR17,2)+POWER('1.30 Beer share of exp'!BR17,2)+POWER('1.37 Spirits share of exp'!BR17,2)))*(SQRT(POWER('1.20 Wine share of exp'!$B17,2)+POWER('1.30 Beer share of exp'!$B17,2)+POWER('1.37 Spirits share of exp'!$B17,2)))),"")</f>
        <v>0.97661408671813243</v>
      </c>
      <c r="BS17" s="84">
        <f>IFERROR(SUM('1.20 Wine share of exp'!BS17*'1.20 Wine share of exp'!$B17,'1.30 Beer share of exp'!BS17*'1.30 Beer share of exp'!$B17,'1.37 Spirits share of exp'!BS17*'1.37 Spirits share of exp'!$B17)/((SQRT(POWER('1.20 Wine share of exp'!BS17,2)+POWER('1.30 Beer share of exp'!BS17,2)+POWER('1.37 Spirits share of exp'!BS17,2)))*(SQRT(POWER('1.20 Wine share of exp'!$B17,2)+POWER('1.30 Beer share of exp'!$B17,2)+POWER('1.37 Spirits share of exp'!$B17,2)))),"")</f>
        <v>0.99604850342276585</v>
      </c>
      <c r="BT17" s="84">
        <f>IFERROR(SUM('1.20 Wine share of exp'!BT17*'1.20 Wine share of exp'!$B17,'1.30 Beer share of exp'!BT17*'1.30 Beer share of exp'!$B17,'1.37 Spirits share of exp'!BT17*'1.37 Spirits share of exp'!$B17)/((SQRT(POWER('1.20 Wine share of exp'!BT17,2)+POWER('1.30 Beer share of exp'!BT17,2)+POWER('1.37 Spirits share of exp'!BT17,2)))*(SQRT(POWER('1.20 Wine share of exp'!$B17,2)+POWER('1.30 Beer share of exp'!$B17,2)+POWER('1.37 Spirits share of exp'!$B17,2)))),"")</f>
        <v>0.96178384098982095</v>
      </c>
      <c r="BU17" s="84">
        <f>IFERROR(SUM('1.20 Wine share of exp'!BU17*'1.20 Wine share of exp'!$B17,'1.30 Beer share of exp'!BU17*'1.30 Beer share of exp'!$B17,'1.37 Spirits share of exp'!BU17*'1.37 Spirits share of exp'!$B17)/((SQRT(POWER('1.20 Wine share of exp'!BU17,2)+POWER('1.30 Beer share of exp'!BU17,2)+POWER('1.37 Spirits share of exp'!BU17,2)))*(SQRT(POWER('1.20 Wine share of exp'!$B17,2)+POWER('1.30 Beer share of exp'!$B17,2)+POWER('1.37 Spirits share of exp'!$B17,2)))),"")</f>
        <v>0.894652789591032</v>
      </c>
      <c r="BV17" s="84">
        <f>IFERROR(SUM('1.20 Wine share of exp'!BV17*'1.20 Wine share of exp'!$B17,'1.30 Beer share of exp'!BV17*'1.30 Beer share of exp'!$B17,'1.37 Spirits share of exp'!BV17*'1.37 Spirits share of exp'!$B17)/((SQRT(POWER('1.20 Wine share of exp'!BV17,2)+POWER('1.30 Beer share of exp'!BV17,2)+POWER('1.37 Spirits share of exp'!BV17,2)))*(SQRT(POWER('1.20 Wine share of exp'!$B17,2)+POWER('1.30 Beer share of exp'!$B17,2)+POWER('1.37 Spirits share of exp'!$B17,2)))),"")</f>
        <v>0.92245378451235172</v>
      </c>
      <c r="BW17" s="84">
        <f>IFERROR(SUM('1.20 Wine share of exp'!BW17*'1.20 Wine share of exp'!$B17,'1.30 Beer share of exp'!BW17*'1.30 Beer share of exp'!$B17,'1.37 Spirits share of exp'!BW17*'1.37 Spirits share of exp'!$B17)/((SQRT(POWER('1.20 Wine share of exp'!BW17,2)+POWER('1.30 Beer share of exp'!BW17,2)+POWER('1.37 Spirits share of exp'!BW17,2)))*(SQRT(POWER('1.20 Wine share of exp'!$B17,2)+POWER('1.30 Beer share of exp'!$B17,2)+POWER('1.37 Spirits share of exp'!$B17,2)))),"")</f>
        <v>0.85467522209573932</v>
      </c>
      <c r="BX17" s="84">
        <f>IFERROR(SUM('1.20 Wine share of exp'!BX17*'1.20 Wine share of exp'!$B17,'1.30 Beer share of exp'!BX17*'1.30 Beer share of exp'!$B17,'1.37 Spirits share of exp'!BX17*'1.37 Spirits share of exp'!$B17)/((SQRT(POWER('1.20 Wine share of exp'!BX17,2)+POWER('1.30 Beer share of exp'!BX17,2)+POWER('1.37 Spirits share of exp'!BX17,2)))*(SQRT(POWER('1.20 Wine share of exp'!$B17,2)+POWER('1.30 Beer share of exp'!$B17,2)+POWER('1.37 Spirits share of exp'!$B17,2)))),"")</f>
        <v>0.96315095365480718</v>
      </c>
      <c r="BY17" s="84">
        <f>IFERROR(SUM('1.20 Wine share of exp'!BY17*'1.20 Wine share of exp'!$B17,'1.30 Beer share of exp'!BY17*'1.30 Beer share of exp'!$B17,'1.37 Spirits share of exp'!BY17*'1.37 Spirits share of exp'!$B17)/((SQRT(POWER('1.20 Wine share of exp'!BY17,2)+POWER('1.30 Beer share of exp'!BY17,2)+POWER('1.37 Spirits share of exp'!BY17,2)))*(SQRT(POWER('1.20 Wine share of exp'!$B17,2)+POWER('1.30 Beer share of exp'!$B17,2)+POWER('1.37 Spirits share of exp'!$B17,2)))),"")</f>
        <v>0.7756978179090096</v>
      </c>
      <c r="BZ17" s="84">
        <f>IFERROR(SUM('1.20 Wine share of exp'!BZ17*'1.20 Wine share of exp'!$B17,'1.30 Beer share of exp'!BZ17*'1.30 Beer share of exp'!$B17,'1.37 Spirits share of exp'!BZ17*'1.37 Spirits share of exp'!$B17)/((SQRT(POWER('1.20 Wine share of exp'!BZ17,2)+POWER('1.30 Beer share of exp'!BZ17,2)+POWER('1.37 Spirits share of exp'!BZ17,2)))*(SQRT(POWER('1.20 Wine share of exp'!$B17,2)+POWER('1.30 Beer share of exp'!$B17,2)+POWER('1.37 Spirits share of exp'!$B17,2)))),"")</f>
        <v>0.99078574323449542</v>
      </c>
      <c r="CA17" s="84">
        <f>IFERROR(SUM('1.20 Wine share of exp'!CA17*'1.20 Wine share of exp'!$B17,'1.30 Beer share of exp'!CA17*'1.30 Beer share of exp'!$B17,'1.37 Spirits share of exp'!CA17*'1.37 Spirits share of exp'!$B17)/((SQRT(POWER('1.20 Wine share of exp'!CA17,2)+POWER('1.30 Beer share of exp'!CA17,2)+POWER('1.37 Spirits share of exp'!CA17,2)))*(SQRT(POWER('1.20 Wine share of exp'!$B17,2)+POWER('1.30 Beer share of exp'!$B17,2)+POWER('1.37 Spirits share of exp'!$B17,2)))),"")</f>
        <v>0.85640883910331123</v>
      </c>
      <c r="CB17" s="84">
        <f>IFERROR(SUM('1.20 Wine share of exp'!CB17*'1.20 Wine share of exp'!$B17,'1.30 Beer share of exp'!CB17*'1.30 Beer share of exp'!$B17,'1.37 Spirits share of exp'!CB17*'1.37 Spirits share of exp'!$B17)/((SQRT(POWER('1.20 Wine share of exp'!CB17,2)+POWER('1.30 Beer share of exp'!CB17,2)+POWER('1.37 Spirits share of exp'!CB17,2)))*(SQRT(POWER('1.20 Wine share of exp'!$B17,2)+POWER('1.30 Beer share of exp'!$B17,2)+POWER('1.37 Spirits share of exp'!$B17,2)))),"")</f>
        <v>0.96751244665781366</v>
      </c>
      <c r="CC17" s="84">
        <f>IFERROR(SUM('1.20 Wine share of exp'!CC17*'1.20 Wine share of exp'!$B17,'1.30 Beer share of exp'!CC17*'1.30 Beer share of exp'!$B17,'1.37 Spirits share of exp'!CC17*'1.37 Spirits share of exp'!$B17)/((SQRT(POWER('1.20 Wine share of exp'!CC17,2)+POWER('1.30 Beer share of exp'!CC17,2)+POWER('1.37 Spirits share of exp'!CC17,2)))*(SQRT(POWER('1.20 Wine share of exp'!$B17,2)+POWER('1.30 Beer share of exp'!$B17,2)+POWER('1.37 Spirits share of exp'!$B17,2)))),"")</f>
        <v>0.86063937757103726</v>
      </c>
      <c r="CD17" s="84">
        <f>IFERROR(SUM('1.20 Wine share of exp'!CD17*'1.20 Wine share of exp'!$B17,'1.30 Beer share of exp'!CD17*'1.30 Beer share of exp'!$B17,'1.37 Spirits share of exp'!CD17*'1.37 Spirits share of exp'!$B17)/((SQRT(POWER('1.20 Wine share of exp'!CD17,2)+POWER('1.30 Beer share of exp'!CD17,2)+POWER('1.37 Spirits share of exp'!CD17,2)))*(SQRT(POWER('1.20 Wine share of exp'!$B17,2)+POWER('1.30 Beer share of exp'!$B17,2)+POWER('1.37 Spirits share of exp'!$B17,2)))),"")</f>
        <v>0.97140017470749629</v>
      </c>
      <c r="CE17" s="84">
        <f>IFERROR(SUM('1.20 Wine share of exp'!CE17*'1.20 Wine share of exp'!$B17,'1.30 Beer share of exp'!CE17*'1.30 Beer share of exp'!$B17,'1.37 Spirits share of exp'!CE17*'1.37 Spirits share of exp'!$B17)/((SQRT(POWER('1.20 Wine share of exp'!CE17,2)+POWER('1.30 Beer share of exp'!CE17,2)+POWER('1.37 Spirits share of exp'!CE17,2)))*(SQRT(POWER('1.20 Wine share of exp'!$B17,2)+POWER('1.30 Beer share of exp'!$B17,2)+POWER('1.37 Spirits share of exp'!$B17,2)))),"")</f>
        <v>0.95102540648285527</v>
      </c>
      <c r="CF17" s="84">
        <f>IFERROR(SUM('1.20 Wine share of exp'!CF17*'1.20 Wine share of exp'!$B17,'1.30 Beer share of exp'!CF17*'1.30 Beer share of exp'!$B17,'1.37 Spirits share of exp'!CF17*'1.37 Spirits share of exp'!$B17)/((SQRT(POWER('1.20 Wine share of exp'!CF17,2)+POWER('1.30 Beer share of exp'!CF17,2)+POWER('1.37 Spirits share of exp'!CF17,2)))*(SQRT(POWER('1.20 Wine share of exp'!$B17,2)+POWER('1.30 Beer share of exp'!$B17,2)+POWER('1.37 Spirits share of exp'!$B17,2)))),"")</f>
        <v>0.81161593359445772</v>
      </c>
      <c r="CG17" s="84">
        <f>IFERROR(SUM('1.20 Wine share of exp'!CG17*'1.20 Wine share of exp'!$B17,'1.30 Beer share of exp'!CG17*'1.30 Beer share of exp'!$B17,'1.37 Spirits share of exp'!CG17*'1.37 Spirits share of exp'!$B17)/((SQRT(POWER('1.20 Wine share of exp'!CG17,2)+POWER('1.30 Beer share of exp'!CG17,2)+POWER('1.37 Spirits share of exp'!CG17,2)))*(SQRT(POWER('1.20 Wine share of exp'!$B17,2)+POWER('1.30 Beer share of exp'!$B17,2)+POWER('1.37 Spirits share of exp'!$B17,2)))),"")</f>
        <v>0.98957629760668786</v>
      </c>
      <c r="CH17" s="84">
        <f>IFERROR(SUM('1.20 Wine share of exp'!CH17*'1.20 Wine share of exp'!$B17,'1.30 Beer share of exp'!CH17*'1.30 Beer share of exp'!$B17,'1.37 Spirits share of exp'!CH17*'1.37 Spirits share of exp'!$B17)/((SQRT(POWER('1.20 Wine share of exp'!CH17,2)+POWER('1.30 Beer share of exp'!CH17,2)+POWER('1.37 Spirits share of exp'!CH17,2)))*(SQRT(POWER('1.20 Wine share of exp'!$B17,2)+POWER('1.30 Beer share of exp'!$B17,2)+POWER('1.37 Spirits share of exp'!$B17,2)))),"")</f>
        <v>0.90255618415519767</v>
      </c>
      <c r="CI17" s="84">
        <f>IFERROR(SUM('1.20 Wine share of exp'!CI17*'1.20 Wine share of exp'!$B17,'1.30 Beer share of exp'!CI17*'1.30 Beer share of exp'!$B17,'1.37 Spirits share of exp'!CI17*'1.37 Spirits share of exp'!$B17)/((SQRT(POWER('1.20 Wine share of exp'!CI17,2)+POWER('1.30 Beer share of exp'!CI17,2)+POWER('1.37 Spirits share of exp'!CI17,2)))*(SQRT(POWER('1.20 Wine share of exp'!$B17,2)+POWER('1.30 Beer share of exp'!$B17,2)+POWER('1.37 Spirits share of exp'!$B17,2)))),"")</f>
        <v>0.84392928477745088</v>
      </c>
      <c r="CJ17" s="84">
        <f>IFERROR(SUM('1.20 Wine share of exp'!CJ17*'1.20 Wine share of exp'!$B17,'1.30 Beer share of exp'!CJ17*'1.30 Beer share of exp'!$B17,'1.37 Spirits share of exp'!CJ17*'1.37 Spirits share of exp'!$B17)/((SQRT(POWER('1.20 Wine share of exp'!CJ17,2)+POWER('1.30 Beer share of exp'!CJ17,2)+POWER('1.37 Spirits share of exp'!CJ17,2)))*(SQRT(POWER('1.20 Wine share of exp'!$B17,2)+POWER('1.30 Beer share of exp'!$B17,2)+POWER('1.37 Spirits share of exp'!$B17,2)))),"")</f>
        <v>0.98441810274160479</v>
      </c>
      <c r="CK17" s="84">
        <f>IFERROR(SUM('1.20 Wine share of exp'!CK17*'1.20 Wine share of exp'!$B17,'1.30 Beer share of exp'!CK17*'1.30 Beer share of exp'!$B17,'1.37 Spirits share of exp'!CK17*'1.37 Spirits share of exp'!$B17)/((SQRT(POWER('1.20 Wine share of exp'!CK17,2)+POWER('1.30 Beer share of exp'!CK17,2)+POWER('1.37 Spirits share of exp'!CK17,2)))*(SQRT(POWER('1.20 Wine share of exp'!$B17,2)+POWER('1.30 Beer share of exp'!$B17,2)+POWER('1.37 Spirits share of exp'!$B17,2)))),"")</f>
        <v>0.96783617898950647</v>
      </c>
      <c r="CL17" s="84">
        <f>IFERROR(SUM('1.20 Wine share of exp'!CL17*'1.20 Wine share of exp'!$B17,'1.30 Beer share of exp'!CL17*'1.30 Beer share of exp'!$B17,'1.37 Spirits share of exp'!CL17*'1.37 Spirits share of exp'!$B17)/((SQRT(POWER('1.20 Wine share of exp'!CL17,2)+POWER('1.30 Beer share of exp'!CL17,2)+POWER('1.37 Spirits share of exp'!CL17,2)))*(SQRT(POWER('1.20 Wine share of exp'!$B17,2)+POWER('1.30 Beer share of exp'!$B17,2)+POWER('1.37 Spirits share of exp'!$B17,2)))),"")</f>
        <v>0.83070270468796925</v>
      </c>
      <c r="CM17" s="84">
        <f>IFERROR(SUM('1.20 Wine share of exp'!CM17*'1.20 Wine share of exp'!$B17,'1.30 Beer share of exp'!CM17*'1.30 Beer share of exp'!$B17,'1.37 Spirits share of exp'!CM17*'1.37 Spirits share of exp'!$B17)/((SQRT(POWER('1.20 Wine share of exp'!CM17,2)+POWER('1.30 Beer share of exp'!CM17,2)+POWER('1.37 Spirits share of exp'!CM17,2)))*(SQRT(POWER('1.20 Wine share of exp'!$B17,2)+POWER('1.30 Beer share of exp'!$B17,2)+POWER('1.37 Spirits share of exp'!$B17,2)))),"")</f>
        <v>0.88017773009063527</v>
      </c>
      <c r="CN17" s="84">
        <f>IFERROR(SUM('1.20 Wine share of exp'!CN17*'1.20 Wine share of exp'!$B17,'1.30 Beer share of exp'!CN17*'1.30 Beer share of exp'!$B17,'1.37 Spirits share of exp'!CN17*'1.37 Spirits share of exp'!$B17)/((SQRT(POWER('1.20 Wine share of exp'!CN17,2)+POWER('1.30 Beer share of exp'!CN17,2)+POWER('1.37 Spirits share of exp'!CN17,2)))*(SQRT(POWER('1.20 Wine share of exp'!$B17,2)+POWER('1.30 Beer share of exp'!$B17,2)+POWER('1.37 Spirits share of exp'!$B17,2)))),"")</f>
        <v>0.90388021275860353</v>
      </c>
      <c r="CO17" s="84">
        <f>IFERROR(SUM('1.20 Wine share of exp'!CO17*'1.20 Wine share of exp'!$B17,'1.30 Beer share of exp'!CO17*'1.30 Beer share of exp'!$B17,'1.37 Spirits share of exp'!CO17*'1.37 Spirits share of exp'!$B17)/((SQRT(POWER('1.20 Wine share of exp'!CO17,2)+POWER('1.30 Beer share of exp'!CO17,2)+POWER('1.37 Spirits share of exp'!CO17,2)))*(SQRT(POWER('1.20 Wine share of exp'!$B17,2)+POWER('1.30 Beer share of exp'!$B17,2)+POWER('1.37 Spirits share of exp'!$B17,2)))),"")</f>
        <v>0.88054760300898327</v>
      </c>
      <c r="CP17" s="84">
        <f>IFERROR(SUM('1.20 Wine share of exp'!CP17*'1.20 Wine share of exp'!$B17,'1.30 Beer share of exp'!CP17*'1.30 Beer share of exp'!$B17,'1.37 Spirits share of exp'!CP17*'1.37 Spirits share of exp'!$B17)/((SQRT(POWER('1.20 Wine share of exp'!CP17,2)+POWER('1.30 Beer share of exp'!CP17,2)+POWER('1.37 Spirits share of exp'!CP17,2)))*(SQRT(POWER('1.20 Wine share of exp'!$B17,2)+POWER('1.30 Beer share of exp'!$B17,2)+POWER('1.37 Spirits share of exp'!$B17,2)))),"")</f>
        <v>0.95898439988864492</v>
      </c>
    </row>
    <row r="37" spans="2:84" x14ac:dyDescent="0.25">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77"/>
      <c r="CD37" s="77"/>
      <c r="CE37" s="77"/>
      <c r="CF37" s="77"/>
    </row>
    <row r="38" spans="2:84" x14ac:dyDescent="0.25">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77"/>
      <c r="CD38" s="77"/>
      <c r="CE38" s="77"/>
      <c r="CF38" s="77"/>
    </row>
    <row r="39" spans="2:84" x14ac:dyDescent="0.25">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77"/>
      <c r="CD39" s="77"/>
      <c r="CE39" s="77"/>
      <c r="CF39" s="77"/>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56">
    <tabColor theme="7" tint="0.59999389629810485"/>
  </sheetPr>
  <dimension ref="A1:CP17"/>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RowHeight="15" x14ac:dyDescent="0.25"/>
  <cols>
    <col min="1" max="16384" width="9.140625" style="77"/>
  </cols>
  <sheetData>
    <row r="1" spans="1:94" x14ac:dyDescent="0.25">
      <c r="A1" s="80" t="s">
        <v>264</v>
      </c>
      <c r="CL1" s="83"/>
      <c r="CM1" s="83"/>
      <c r="CN1" s="83"/>
      <c r="CO1" s="83"/>
      <c r="CP1" s="83"/>
    </row>
    <row r="2" spans="1:94" x14ac:dyDescent="0.25">
      <c r="A2" s="78" t="s">
        <v>39</v>
      </c>
      <c r="B2" s="5" t="s">
        <v>254</v>
      </c>
      <c r="C2" s="5" t="s">
        <v>255</v>
      </c>
      <c r="D2" s="5" t="s">
        <v>42</v>
      </c>
      <c r="E2" s="5" t="s">
        <v>47</v>
      </c>
      <c r="F2" s="5" t="s">
        <v>51</v>
      </c>
      <c r="G2" s="5" t="s">
        <v>52</v>
      </c>
      <c r="H2" s="5" t="s">
        <v>53</v>
      </c>
      <c r="I2" s="5" t="s">
        <v>54</v>
      </c>
      <c r="J2" s="5" t="s">
        <v>55</v>
      </c>
      <c r="K2" s="5" t="s">
        <v>60</v>
      </c>
      <c r="L2" s="5" t="s">
        <v>67</v>
      </c>
      <c r="M2" s="5" t="s">
        <v>69</v>
      </c>
      <c r="N2" s="5" t="s">
        <v>71</v>
      </c>
      <c r="O2" s="5" t="s">
        <v>73</v>
      </c>
      <c r="P2" s="5" t="s">
        <v>75</v>
      </c>
      <c r="Q2" s="5" t="s">
        <v>77</v>
      </c>
      <c r="R2" s="5" t="s">
        <v>81</v>
      </c>
      <c r="S2" s="5" t="s">
        <v>83</v>
      </c>
      <c r="T2" s="5" t="s">
        <v>256</v>
      </c>
      <c r="U2" s="5" t="s">
        <v>84</v>
      </c>
      <c r="V2" s="5" t="s">
        <v>85</v>
      </c>
      <c r="W2" s="5" t="s">
        <v>257</v>
      </c>
      <c r="X2" s="5" t="s">
        <v>87</v>
      </c>
      <c r="Y2" s="5" t="s">
        <v>88</v>
      </c>
      <c r="Z2" s="5" t="s">
        <v>89</v>
      </c>
      <c r="AA2" s="5" t="s">
        <v>90</v>
      </c>
      <c r="AB2" s="5" t="s">
        <v>91</v>
      </c>
      <c r="AC2" s="5" t="s">
        <v>92</v>
      </c>
      <c r="AD2" s="5" t="s">
        <v>93</v>
      </c>
      <c r="AE2" s="5" t="s">
        <v>94</v>
      </c>
      <c r="AF2" s="5" t="s">
        <v>96</v>
      </c>
      <c r="AG2" s="5" t="s">
        <v>97</v>
      </c>
      <c r="AH2" s="5" t="s">
        <v>98</v>
      </c>
      <c r="AI2" s="5" t="s">
        <v>101</v>
      </c>
      <c r="AJ2" s="5" t="s">
        <v>102</v>
      </c>
      <c r="AK2" s="5" t="s">
        <v>103</v>
      </c>
      <c r="AL2" s="5" t="s">
        <v>104</v>
      </c>
      <c r="AM2" s="5" t="s">
        <v>105</v>
      </c>
      <c r="AN2" s="5" t="s">
        <v>106</v>
      </c>
      <c r="AO2" s="5" t="s">
        <v>107</v>
      </c>
      <c r="AP2" s="5" t="s">
        <v>258</v>
      </c>
      <c r="AQ2" s="5" t="s">
        <v>110</v>
      </c>
      <c r="AR2" s="5" t="s">
        <v>116</v>
      </c>
      <c r="AS2" s="5" t="s">
        <v>117</v>
      </c>
      <c r="AT2" s="5" t="s">
        <v>120</v>
      </c>
      <c r="AU2" s="5" t="s">
        <v>121</v>
      </c>
      <c r="AV2" s="5" t="s">
        <v>122</v>
      </c>
      <c r="AW2" s="5" t="s">
        <v>126</v>
      </c>
      <c r="AX2" s="5" t="s">
        <v>127</v>
      </c>
      <c r="AY2" s="5" t="s">
        <v>132</v>
      </c>
      <c r="AZ2" s="5" t="s">
        <v>138</v>
      </c>
      <c r="BA2" s="5" t="s">
        <v>142</v>
      </c>
      <c r="BB2" s="5" t="s">
        <v>150</v>
      </c>
      <c r="BC2" s="5" t="s">
        <v>152</v>
      </c>
      <c r="BD2" s="5" t="s">
        <v>259</v>
      </c>
      <c r="BE2" s="5" t="s">
        <v>153</v>
      </c>
      <c r="BF2" s="5" t="s">
        <v>160</v>
      </c>
      <c r="BG2" s="5" t="s">
        <v>169</v>
      </c>
      <c r="BH2" s="5" t="s">
        <v>178</v>
      </c>
      <c r="BI2" s="5" t="s">
        <v>180</v>
      </c>
      <c r="BJ2" s="5" t="s">
        <v>182</v>
      </c>
      <c r="BK2" s="5" t="s">
        <v>193</v>
      </c>
      <c r="BL2" s="5" t="s">
        <v>197</v>
      </c>
      <c r="BM2" s="5" t="s">
        <v>203</v>
      </c>
      <c r="BN2" s="5" t="s">
        <v>208</v>
      </c>
      <c r="BO2" s="5" t="s">
        <v>215</v>
      </c>
      <c r="BP2" s="5" t="s">
        <v>217</v>
      </c>
      <c r="BQ2" s="5" t="s">
        <v>260</v>
      </c>
      <c r="BR2" s="5" t="s">
        <v>221</v>
      </c>
      <c r="BS2" s="5" t="s">
        <v>222</v>
      </c>
      <c r="BT2" s="5" t="s">
        <v>261</v>
      </c>
      <c r="BU2" s="5" t="s">
        <v>223</v>
      </c>
      <c r="BV2" s="5" t="s">
        <v>224</v>
      </c>
      <c r="BW2" s="5" t="s">
        <v>226</v>
      </c>
      <c r="BX2" s="5" t="s">
        <v>227</v>
      </c>
      <c r="BY2" s="5" t="s">
        <v>228</v>
      </c>
      <c r="BZ2" s="5" t="s">
        <v>229</v>
      </c>
      <c r="CA2" s="5" t="s">
        <v>230</v>
      </c>
      <c r="CB2" s="5" t="s">
        <v>232</v>
      </c>
      <c r="CC2" s="5" t="s">
        <v>233</v>
      </c>
      <c r="CD2" s="5" t="s">
        <v>238</v>
      </c>
      <c r="CE2" s="5" t="s">
        <v>239</v>
      </c>
      <c r="CF2" s="5" t="s">
        <v>240</v>
      </c>
      <c r="CG2" s="5" t="s">
        <v>241</v>
      </c>
      <c r="CH2" s="5" t="s">
        <v>242</v>
      </c>
      <c r="CI2" s="5" t="s">
        <v>243</v>
      </c>
      <c r="CJ2" s="5" t="s">
        <v>244</v>
      </c>
      <c r="CK2" s="5" t="s">
        <v>245</v>
      </c>
      <c r="CL2" s="79" t="s">
        <v>248</v>
      </c>
      <c r="CM2" s="79" t="s">
        <v>249</v>
      </c>
      <c r="CN2" s="79" t="s">
        <v>250</v>
      </c>
      <c r="CO2" s="79" t="s">
        <v>251</v>
      </c>
      <c r="CP2" s="79" t="s">
        <v>252</v>
      </c>
    </row>
    <row r="3" spans="1:94" x14ac:dyDescent="0.25">
      <c r="A3" s="78" t="s">
        <v>24</v>
      </c>
      <c r="B3" s="94">
        <f>IFERROR('1.55 Carbonates (volume)'!B3*1000/'1.46 Population'!B27,"")</f>
        <v>28.910825879962111</v>
      </c>
      <c r="C3" s="94"/>
      <c r="D3" s="94">
        <f>IFERROR('1.55 Carbonates (volume)'!D3*1000/'1.46 Population'!D27,"")</f>
        <v>16.477083667106218</v>
      </c>
      <c r="E3" s="94">
        <f>IFERROR('1.55 Carbonates (volume)'!E3*1000/'1.46 Population'!E27,"")</f>
        <v>4.9597216414318739</v>
      </c>
      <c r="F3" s="94">
        <f>IFERROR('1.55 Carbonates (volume)'!F3*1000/'1.46 Population'!F27,"")</f>
        <v>31.410571466869218</v>
      </c>
      <c r="G3" s="94">
        <f>IFERROR('1.55 Carbonates (volume)'!G3*1000/'1.46 Population'!G27,"")</f>
        <v>1.5903961496879573</v>
      </c>
      <c r="H3" s="94">
        <f>IFERROR('1.55 Carbonates (volume)'!H3*1000/'1.46 Population'!H27,"")</f>
        <v>3.222221859534443</v>
      </c>
      <c r="I3" s="94">
        <f>IFERROR('1.55 Carbonates (volume)'!I3*1000/'1.46 Population'!I27,"")</f>
        <v>29.501398096075906</v>
      </c>
      <c r="J3" s="94">
        <f>IFERROR('1.55 Carbonates (volume)'!J3*1000/'1.46 Population'!J27,"")</f>
        <v>6.9238311417941523</v>
      </c>
      <c r="K3" s="94">
        <f>IFERROR('1.55 Carbonates (volume)'!K3*1000/'1.46 Population'!K27,"")</f>
        <v>14.918541020786085</v>
      </c>
      <c r="L3" s="94">
        <f>IFERROR('1.55 Carbonates (volume)'!L3*1000/'1.46 Population'!L27,"")</f>
        <v>2.6280753188125034</v>
      </c>
      <c r="M3" s="94">
        <f>IFERROR('1.55 Carbonates (volume)'!M3*1000/'1.46 Population'!M27,"")</f>
        <v>37.18131512665741</v>
      </c>
      <c r="N3" s="94">
        <f>IFERROR('1.55 Carbonates (volume)'!N3*1000/'1.46 Population'!N27,"")</f>
        <v>29.144514258095697</v>
      </c>
      <c r="O3" s="94">
        <f>IFERROR('1.55 Carbonates (volume)'!O3*1000/'1.46 Population'!O27,"")</f>
        <v>27.615536325896269</v>
      </c>
      <c r="P3" s="94">
        <f>IFERROR('1.55 Carbonates (volume)'!P3*1000/'1.46 Population'!P27,"")</f>
        <v>18.894180915485688</v>
      </c>
      <c r="Q3" s="94">
        <f>IFERROR('1.55 Carbonates (volume)'!Q3*1000/'1.46 Population'!Q27,"")</f>
        <v>26.075767323922342</v>
      </c>
      <c r="R3" s="94">
        <f>IFERROR('1.55 Carbonates (volume)'!R3*1000/'1.46 Population'!R27,"")</f>
        <v>8.2713776864048203</v>
      </c>
      <c r="S3" s="94">
        <f>IFERROR('1.55 Carbonates (volume)'!S3*1000/'1.46 Population'!S27,"")</f>
        <v>3.7929729536497967</v>
      </c>
      <c r="T3" s="94">
        <f>IFERROR('1.55 Carbonates (volume)'!T3*1000/'1.46 Population'!T27,"")</f>
        <v>103.65995904578405</v>
      </c>
      <c r="U3" s="94">
        <f>IFERROR('1.55 Carbonates (volume)'!U3*1000/'1.46 Population'!U27,"")</f>
        <v>105.02887204470107</v>
      </c>
      <c r="V3" s="94">
        <f>IFERROR('1.55 Carbonates (volume)'!V3*1000/'1.46 Population'!V27,"")</f>
        <v>96.84748650951434</v>
      </c>
      <c r="W3" s="94">
        <f>IFERROR('1.55 Carbonates (volume)'!W3*1000/'1.46 Population'!W27,"")</f>
        <v>28.022055901764865</v>
      </c>
      <c r="X3" s="94">
        <f>IFERROR('1.55 Carbonates (volume)'!X3*1000/'1.46 Population'!X27,"")</f>
        <v>23.662458445067138</v>
      </c>
      <c r="Y3" s="94">
        <f>IFERROR('1.55 Carbonates (volume)'!Y3*1000/'1.46 Population'!Y27,"")</f>
        <v>24.09161675066628</v>
      </c>
      <c r="Z3" s="94">
        <f>IFERROR('1.55 Carbonates (volume)'!Z3*1000/'1.46 Population'!Z27,"")</f>
        <v>49.637886516783176</v>
      </c>
      <c r="AA3" s="94">
        <f>IFERROR('1.55 Carbonates (volume)'!AA3*1000/'1.46 Population'!AA27,"")</f>
        <v>55.758230869702288</v>
      </c>
      <c r="AB3" s="94">
        <f>IFERROR('1.55 Carbonates (volume)'!AB3*1000/'1.46 Population'!AB27,"")</f>
        <v>60.276331754667503</v>
      </c>
      <c r="AC3" s="94">
        <f>IFERROR('1.55 Carbonates (volume)'!AC3*1000/'1.46 Population'!AC27,"")</f>
        <v>37.485328638497649</v>
      </c>
      <c r="AD3" s="94">
        <f>IFERROR('1.55 Carbonates (volume)'!AD3*1000/'1.46 Population'!AD27,"")</f>
        <v>14.290907438542284</v>
      </c>
      <c r="AE3" s="94">
        <f>IFERROR('1.55 Carbonates (volume)'!AE3*1000/'1.46 Population'!AE27,"")</f>
        <v>55.488564061841323</v>
      </c>
      <c r="AF3" s="94">
        <f>IFERROR('1.55 Carbonates (volume)'!AF3*1000/'1.46 Population'!AF27,"")</f>
        <v>22.435625053114642</v>
      </c>
      <c r="AG3" s="94">
        <f>IFERROR('1.55 Carbonates (volume)'!AG3*1000/'1.46 Population'!AG27,"")</f>
        <v>14.310295382850589</v>
      </c>
      <c r="AH3" s="94">
        <f>IFERROR('1.55 Carbonates (volume)'!AH3*1000/'1.46 Population'!AH27,"")</f>
        <v>39.432412247946232</v>
      </c>
      <c r="AI3" s="94">
        <f>IFERROR('1.55 Carbonates (volume)'!AI3*1000/'1.46 Population'!AI27,"")</f>
        <v>42.646520625294087</v>
      </c>
      <c r="AJ3" s="94">
        <f>IFERROR('1.55 Carbonates (volume)'!AJ3*1000/'1.46 Population'!AJ27,"")</f>
        <v>30.582225364318457</v>
      </c>
      <c r="AK3" s="94">
        <f>IFERROR('1.55 Carbonates (volume)'!AK3*1000/'1.46 Population'!AK27,"")</f>
        <v>18.916827747232468</v>
      </c>
      <c r="AL3" s="94">
        <f>IFERROR('1.55 Carbonates (volume)'!AL3*1000/'1.46 Population'!AL27,"")</f>
        <v>36.790278092395432</v>
      </c>
      <c r="AM3" s="94">
        <f>IFERROR('1.55 Carbonates (volume)'!AM3*1000/'1.46 Population'!AM27,"")</f>
        <v>56.109169331449394</v>
      </c>
      <c r="AN3" s="94">
        <f>IFERROR('1.55 Carbonates (volume)'!AN3*1000/'1.46 Population'!AN27,"")</f>
        <v>39.596000200994929</v>
      </c>
      <c r="AO3" s="94">
        <f>IFERROR('1.55 Carbonates (volume)'!AO3*1000/'1.46 Population'!AO27,"")</f>
        <v>18.68542401302</v>
      </c>
      <c r="AP3" s="94">
        <f>IFERROR('1.55 Carbonates (volume)'!AP3*1000/'1.46 Population'!AP27,"")</f>
        <v>89.829941606265436</v>
      </c>
      <c r="AQ3" s="94">
        <f>IFERROR('1.55 Carbonates (volume)'!AQ3*1000/'1.46 Population'!AQ27,"")</f>
        <v>170.98061193173479</v>
      </c>
      <c r="AR3" s="94">
        <f>IFERROR('1.55 Carbonates (volume)'!AR3*1000/'1.46 Population'!AR27,"")</f>
        <v>37.133374134927735</v>
      </c>
      <c r="AS3" s="94">
        <f>IFERROR('1.55 Carbonates (volume)'!AS3*1000/'1.46 Population'!AS27,"")</f>
        <v>65.305118165401296</v>
      </c>
      <c r="AT3" s="94">
        <f>IFERROR('1.55 Carbonates (volume)'!AT3*1000/'1.46 Population'!AT27,"")</f>
        <v>99.691374101468909</v>
      </c>
      <c r="AU3" s="94">
        <f>IFERROR('1.55 Carbonates (volume)'!AU3*1000/'1.46 Population'!AU27,"")</f>
        <v>64.585778100900484</v>
      </c>
      <c r="AV3" s="94">
        <f>IFERROR('1.55 Carbonates (volume)'!AV3*1000/'1.46 Population'!AV27,"")</f>
        <v>75.959933222036724</v>
      </c>
      <c r="AW3" s="94">
        <f>IFERROR('1.55 Carbonates (volume)'!AW3*1000/'1.46 Population'!AW27,"")</f>
        <v>58.980382943733112</v>
      </c>
      <c r="AX3" s="94">
        <f>IFERROR('1.55 Carbonates (volume)'!AX3*1000/'1.46 Population'!AX27,"")</f>
        <v>54.976347566289064</v>
      </c>
      <c r="AY3" s="94">
        <f>IFERROR('1.55 Carbonates (volume)'!AY3*1000/'1.46 Population'!AY27,"")</f>
        <v>73.429741266660855</v>
      </c>
      <c r="AZ3" s="94">
        <f>IFERROR('1.55 Carbonates (volume)'!AZ3*1000/'1.46 Population'!AZ27,"")</f>
        <v>120.81493021845824</v>
      </c>
      <c r="BA3" s="94">
        <f>IFERROR('1.55 Carbonates (volume)'!BA3*1000/'1.46 Population'!BA27,"")</f>
        <v>36.342312291043129</v>
      </c>
      <c r="BB3" s="94">
        <f>IFERROR('1.55 Carbonates (volume)'!BB3*1000/'1.46 Population'!BB27,"")</f>
        <v>41.177000991854769</v>
      </c>
      <c r="BC3" s="94">
        <f>IFERROR('1.55 Carbonates (volume)'!BC3*1000/'1.46 Population'!BC27,"")</f>
        <v>64.454174385129221</v>
      </c>
      <c r="BD3" s="94">
        <f>IFERROR('1.55 Carbonates (volume)'!BD3*1000/'1.46 Population'!BD27,"")</f>
        <v>36.902443985293651</v>
      </c>
      <c r="BE3" s="94">
        <f>IFERROR('1.55 Carbonates (volume)'!BE3*1000/'1.46 Population'!BE27,"")</f>
        <v>17.046371829327356</v>
      </c>
      <c r="BF3" s="94">
        <f>IFERROR('1.55 Carbonates (volume)'!BF3*1000/'1.46 Population'!BF27,"")</f>
        <v>10.416284389641211</v>
      </c>
      <c r="BG3" s="94">
        <f>IFERROR('1.55 Carbonates (volume)'!BG3*1000/'1.46 Population'!BG27,"")</f>
        <v>16.799170945987751</v>
      </c>
      <c r="BH3" s="94">
        <f>IFERROR('1.55 Carbonates (volume)'!BH3*1000/'1.46 Population'!BH27,"")</f>
        <v>34.083340442760132</v>
      </c>
      <c r="BI3" s="94">
        <f>IFERROR('1.55 Carbonates (volume)'!BI3*1000/'1.46 Population'!BI27,"")</f>
        <v>80.121136822487969</v>
      </c>
      <c r="BJ3" s="94">
        <f>IFERROR('1.55 Carbonates (volume)'!BJ3*1000/'1.46 Population'!BJ27,"")</f>
        <v>6.1481390816393784</v>
      </c>
      <c r="BK3" s="94">
        <f>IFERROR('1.55 Carbonates (volume)'!BK3*1000/'1.46 Population'!BK27,"")</f>
        <v>14.567023349629073</v>
      </c>
      <c r="BL3" s="94">
        <f>IFERROR('1.55 Carbonates (volume)'!BL3*1000/'1.46 Population'!BL27,"")</f>
        <v>8.4743946945956399</v>
      </c>
      <c r="BM3" s="94">
        <f>IFERROR('1.55 Carbonates (volume)'!BM3*1000/'1.46 Population'!BM27,"")</f>
        <v>101.51354740797622</v>
      </c>
      <c r="BN3" s="94">
        <f>IFERROR('1.55 Carbonates (volume)'!BN3*1000/'1.46 Population'!BN27,"")</f>
        <v>49.899954365149021</v>
      </c>
      <c r="BO3" s="94">
        <f>IFERROR('1.55 Carbonates (volume)'!BO3*1000/'1.46 Population'!BO27,"")</f>
        <v>15.385252950135204</v>
      </c>
      <c r="BP3" s="94">
        <f>IFERROR('1.55 Carbonates (volume)'!BP3*1000/'1.46 Population'!BP27,"")</f>
        <v>60.055685055685053</v>
      </c>
      <c r="BQ3" s="94">
        <f>IFERROR('1.55 Carbonates (volume)'!BQ3*1000/'1.46 Population'!BQ27,"")</f>
        <v>184.53138964067173</v>
      </c>
      <c r="BR3" s="94">
        <f>IFERROR('1.55 Carbonates (volume)'!BR3*1000/'1.46 Population'!BR27,"")</f>
        <v>108.76643262864033</v>
      </c>
      <c r="BS3" s="94">
        <f>IFERROR('1.55 Carbonates (volume)'!BS3*1000/'1.46 Population'!BS27,"")</f>
        <v>192.77921458123515</v>
      </c>
      <c r="BT3" s="94">
        <f>IFERROR('1.55 Carbonates (volume)'!BT3*1000/'1.46 Population'!BT27,"")</f>
        <v>62.098906205673963</v>
      </c>
      <c r="BU3" s="94">
        <f>IFERROR('1.55 Carbonates (volume)'!BU3*1000/'1.46 Population'!BU27,"")</f>
        <v>82.34736750239999</v>
      </c>
      <c r="BV3" s="94">
        <f>IFERROR('1.55 Carbonates (volume)'!BV3*1000/'1.46 Population'!BV27,"")</f>
        <v>96.66387357016194</v>
      </c>
      <c r="BW3" s="94">
        <f>IFERROR('1.55 Carbonates (volume)'!BW3*1000/'1.46 Population'!BW27,"")</f>
        <v>83.713452478875354</v>
      </c>
      <c r="BX3" s="94">
        <f>IFERROR('1.55 Carbonates (volume)'!BX3*1000/'1.46 Population'!BX27,"")</f>
        <v>62.399876474107813</v>
      </c>
      <c r="BY3" s="94">
        <f>IFERROR('1.55 Carbonates (volume)'!BY3*1000/'1.46 Population'!BY27,"")</f>
        <v>43.287450267098166</v>
      </c>
      <c r="BZ3" s="94">
        <f>IFERROR('1.55 Carbonates (volume)'!BZ3*1000/'1.46 Population'!BZ27,"")</f>
        <v>76.231924580139676</v>
      </c>
      <c r="CA3" s="94">
        <f>IFERROR('1.55 Carbonates (volume)'!CA3*1000/'1.46 Population'!CA27,"")</f>
        <v>62.799926172019198</v>
      </c>
      <c r="CB3" s="94">
        <f>IFERROR('1.55 Carbonates (volume)'!CB3*1000/'1.46 Population'!CB27,"")</f>
        <v>121.94740137758296</v>
      </c>
      <c r="CC3" s="94">
        <f>IFERROR('1.55 Carbonates (volume)'!CC3*1000/'1.46 Population'!CC27,"")</f>
        <v>49.490262584553918</v>
      </c>
      <c r="CD3" s="94">
        <f>IFERROR('1.55 Carbonates (volume)'!CD3*1000/'1.46 Population'!CD27,"")</f>
        <v>70.369235195876669</v>
      </c>
      <c r="CE3" s="94">
        <f>IFERROR('1.55 Carbonates (volume)'!CE3*1000/'1.46 Population'!CE27,"")</f>
        <v>111.0938402096194</v>
      </c>
      <c r="CF3" s="94">
        <f>IFERROR('1.55 Carbonates (volume)'!CF3*1000/'1.46 Population'!CF27,"")</f>
        <v>46.075812134587835</v>
      </c>
      <c r="CG3" s="94">
        <f>IFERROR('1.55 Carbonates (volume)'!CG3*1000/'1.46 Population'!CG27,"")</f>
        <v>94.479045969656624</v>
      </c>
      <c r="CH3" s="94">
        <f>IFERROR('1.55 Carbonates (volume)'!CH3*1000/'1.46 Population'!CH27,"")</f>
        <v>74.458504075291586</v>
      </c>
      <c r="CI3" s="94">
        <f>IFERROR('1.55 Carbonates (volume)'!CI3*1000/'1.46 Population'!CI27,"")</f>
        <v>71.584236754070602</v>
      </c>
      <c r="CJ3" s="94">
        <f>IFERROR('1.55 Carbonates (volume)'!CJ3*1000/'1.46 Population'!CJ27,"")</f>
        <v>22.061736955498873</v>
      </c>
      <c r="CK3" s="94">
        <f>IFERROR('1.55 Carbonates (volume)'!CK3*1000/'1.46 Population'!CK27,"")</f>
        <v>72.012108515622089</v>
      </c>
      <c r="CL3" s="94">
        <f>IFERROR('1.55 Carbonates (volume)'!CL3*1000/'1.46 Population'!CL27,"")</f>
        <v>1042.7137914114596</v>
      </c>
      <c r="CM3" s="94">
        <f>IFERROR('1.55 Carbonates (volume)'!CM3*1000/'1.46 Population'!CM27,"")</f>
        <v>140.3705685678153</v>
      </c>
      <c r="CN3" s="94">
        <f>IFERROR('1.55 Carbonates (volume)'!CN3*1000/'1.46 Population'!CN27,"")</f>
        <v>158.60403114020122</v>
      </c>
      <c r="CO3" s="94">
        <f>IFERROR('1.55 Carbonates (volume)'!CO3*1000/'1.46 Population'!CO27,"")</f>
        <v>17.981500601997706</v>
      </c>
      <c r="CP3" s="94">
        <f>IFERROR('1.55 Carbonates (volume)'!CP3*1000/'1.46 Population'!CP27,"")</f>
        <v>5.7895686182830541</v>
      </c>
    </row>
    <row r="4" spans="1:94" x14ac:dyDescent="0.25">
      <c r="A4" s="78" t="s">
        <v>25</v>
      </c>
      <c r="B4" s="94">
        <f>IFERROR('1.55 Carbonates (volume)'!B4*1000/'1.46 Population'!B28,"")</f>
        <v>28.843292084881366</v>
      </c>
      <c r="C4" s="94">
        <f>IFERROR('1.55 Carbonates (volume)'!C4*1000/'1.46 Population'!C28,"")</f>
        <v>6.929267610269501</v>
      </c>
      <c r="D4" s="94">
        <f>IFERROR('1.55 Carbonates (volume)'!D4*1000/'1.46 Population'!D28,"")</f>
        <v>17.616036330785946</v>
      </c>
      <c r="E4" s="94">
        <f>IFERROR('1.55 Carbonates (volume)'!E4*1000/'1.46 Population'!E28,"")</f>
        <v>5.3107101161979831</v>
      </c>
      <c r="F4" s="94">
        <f>IFERROR('1.55 Carbonates (volume)'!F4*1000/'1.46 Population'!F28,"")</f>
        <v>30.367283996382021</v>
      </c>
      <c r="G4" s="94">
        <f>IFERROR('1.55 Carbonates (volume)'!G4*1000/'1.46 Population'!G28,"")</f>
        <v>1.7191138685180611</v>
      </c>
      <c r="H4" s="94">
        <f>IFERROR('1.55 Carbonates (volume)'!H4*1000/'1.46 Population'!H28,"")</f>
        <v>2.9304993212006671</v>
      </c>
      <c r="I4" s="94">
        <f>IFERROR('1.55 Carbonates (volume)'!I4*1000/'1.46 Population'!I28,"")</f>
        <v>29.054955053888271</v>
      </c>
      <c r="J4" s="94">
        <f>IFERROR('1.55 Carbonates (volume)'!J4*1000/'1.46 Population'!J28,"")</f>
        <v>7.6772855695217128</v>
      </c>
      <c r="K4" s="94">
        <f>IFERROR('1.55 Carbonates (volume)'!K4*1000/'1.46 Population'!K28,"")</f>
        <v>14.859936844249772</v>
      </c>
      <c r="L4" s="94">
        <f>IFERROR('1.55 Carbonates (volume)'!L4*1000/'1.46 Population'!L28,"")</f>
        <v>2.8266131379980535</v>
      </c>
      <c r="M4" s="94">
        <f>IFERROR('1.55 Carbonates (volume)'!M4*1000/'1.46 Population'!M28,"")</f>
        <v>36.911521580822296</v>
      </c>
      <c r="N4" s="94">
        <f>IFERROR('1.55 Carbonates (volume)'!N4*1000/'1.46 Population'!N28,"")</f>
        <v>28.927203065134101</v>
      </c>
      <c r="O4" s="94">
        <f>IFERROR('1.55 Carbonates (volume)'!O4*1000/'1.46 Population'!O28,"")</f>
        <v>28.316625439395914</v>
      </c>
      <c r="P4" s="94">
        <f>IFERROR('1.55 Carbonates (volume)'!P4*1000/'1.46 Population'!P28,"")</f>
        <v>18.357017888385048</v>
      </c>
      <c r="Q4" s="94">
        <f>IFERROR('1.55 Carbonates (volume)'!Q4*1000/'1.46 Population'!Q28,"")</f>
        <v>27.478806985703976</v>
      </c>
      <c r="R4" s="94">
        <f>IFERROR('1.55 Carbonates (volume)'!R4*1000/'1.46 Population'!R28,"")</f>
        <v>8.695823794110682</v>
      </c>
      <c r="S4" s="94">
        <f>IFERROR('1.55 Carbonates (volume)'!S4*1000/'1.46 Population'!S28,"")</f>
        <v>4.056520279549547</v>
      </c>
      <c r="T4" s="94">
        <f>IFERROR('1.55 Carbonates (volume)'!T4*1000/'1.46 Population'!T28,"")</f>
        <v>104.56871438700803</v>
      </c>
      <c r="U4" s="94">
        <f>IFERROR('1.55 Carbonates (volume)'!U4*1000/'1.46 Population'!U28,"")</f>
        <v>105.78501374697362</v>
      </c>
      <c r="V4" s="94">
        <f>IFERROR('1.55 Carbonates (volume)'!V4*1000/'1.46 Population'!V28,"")</f>
        <v>98.513865481844647</v>
      </c>
      <c r="W4" s="94">
        <f>IFERROR('1.55 Carbonates (volume)'!W4*1000/'1.46 Population'!W28,"")</f>
        <v>30.402996371353407</v>
      </c>
      <c r="X4" s="94">
        <f>IFERROR('1.55 Carbonates (volume)'!X4*1000/'1.46 Population'!X28,"")</f>
        <v>25.554523049573756</v>
      </c>
      <c r="Y4" s="94">
        <f>IFERROR('1.55 Carbonates (volume)'!Y4*1000/'1.46 Population'!Y28,"")</f>
        <v>24.362739955942516</v>
      </c>
      <c r="Z4" s="94">
        <f>IFERROR('1.55 Carbonates (volume)'!Z4*1000/'1.46 Population'!Z28,"")</f>
        <v>51.405551037006909</v>
      </c>
      <c r="AA4" s="94">
        <f>IFERROR('1.55 Carbonates (volume)'!AA4*1000/'1.46 Population'!AA28,"")</f>
        <v>60.149524241051203</v>
      </c>
      <c r="AB4" s="94">
        <f>IFERROR('1.55 Carbonates (volume)'!AB4*1000/'1.46 Population'!AB28,"")</f>
        <v>63.619966278477037</v>
      </c>
      <c r="AC4" s="94">
        <f>IFERROR('1.55 Carbonates (volume)'!AC4*1000/'1.46 Population'!AC28,"")</f>
        <v>40.857037310676027</v>
      </c>
      <c r="AD4" s="94">
        <f>IFERROR('1.55 Carbonates (volume)'!AD4*1000/'1.46 Population'!AD28,"")</f>
        <v>15.120667962941782</v>
      </c>
      <c r="AE4" s="94">
        <f>IFERROR('1.55 Carbonates (volume)'!AE4*1000/'1.46 Population'!AE28,"")</f>
        <v>55.843300671259669</v>
      </c>
      <c r="AF4" s="94">
        <f>IFERROR('1.55 Carbonates (volume)'!AF4*1000/'1.46 Population'!AF28,"")</f>
        <v>22.921154674709179</v>
      </c>
      <c r="AG4" s="94">
        <f>IFERROR('1.55 Carbonates (volume)'!AG4*1000/'1.46 Population'!AG28,"")</f>
        <v>15.428703757309096</v>
      </c>
      <c r="AH4" s="94">
        <f>IFERROR('1.55 Carbonates (volume)'!AH4*1000/'1.46 Population'!AH28,"")</f>
        <v>45.821968757748571</v>
      </c>
      <c r="AI4" s="94">
        <f>IFERROR('1.55 Carbonates (volume)'!AI4*1000/'1.46 Population'!AI28,"")</f>
        <v>45.470710367081395</v>
      </c>
      <c r="AJ4" s="94">
        <f>IFERROR('1.55 Carbonates (volume)'!AJ4*1000/'1.46 Population'!AJ28,"")</f>
        <v>34.905077060480451</v>
      </c>
      <c r="AK4" s="94">
        <f>IFERROR('1.55 Carbonates (volume)'!AK4*1000/'1.46 Population'!AK28,"")</f>
        <v>20.371536286133885</v>
      </c>
      <c r="AL4" s="94">
        <f>IFERROR('1.55 Carbonates (volume)'!AL4*1000/'1.46 Population'!AL28,"")</f>
        <v>43.726058114547321</v>
      </c>
      <c r="AM4" s="94">
        <f>IFERROR('1.55 Carbonates (volume)'!AM4*1000/'1.46 Population'!AM28,"")</f>
        <v>59.33779761904762</v>
      </c>
      <c r="AN4" s="94">
        <f>IFERROR('1.55 Carbonates (volume)'!AN4*1000/'1.46 Population'!AN28,"")</f>
        <v>37.612838515546642</v>
      </c>
      <c r="AO4" s="94">
        <f>IFERROR('1.55 Carbonates (volume)'!AO4*1000/'1.46 Population'!AO28,"")</f>
        <v>21.720158620589583</v>
      </c>
      <c r="AP4" s="94">
        <f>IFERROR('1.55 Carbonates (volume)'!AP4*1000/'1.46 Population'!AP28,"")</f>
        <v>87.499104739848789</v>
      </c>
      <c r="AQ4" s="94">
        <f>IFERROR('1.55 Carbonates (volume)'!AQ4*1000/'1.46 Population'!AQ28,"")</f>
        <v>133.08999350741897</v>
      </c>
      <c r="AR4" s="94">
        <f>IFERROR('1.55 Carbonates (volume)'!AR4*1000/'1.46 Population'!AR28,"")</f>
        <v>39.360706320132209</v>
      </c>
      <c r="AS4" s="94">
        <f>IFERROR('1.55 Carbonates (volume)'!AS4*1000/'1.46 Population'!AS28,"")</f>
        <v>66.595377076272499</v>
      </c>
      <c r="AT4" s="94">
        <f>IFERROR('1.55 Carbonates (volume)'!AT4*1000/'1.46 Population'!AT28,"")</f>
        <v>103.5021808216358</v>
      </c>
      <c r="AU4" s="94">
        <f>IFERROR('1.55 Carbonates (volume)'!AU4*1000/'1.46 Population'!AU28,"")</f>
        <v>63.012808948222983</v>
      </c>
      <c r="AV4" s="94">
        <f>IFERROR('1.55 Carbonates (volume)'!AV4*1000/'1.46 Population'!AV28,"")</f>
        <v>75.924821002386636</v>
      </c>
      <c r="AW4" s="94">
        <f>IFERROR('1.55 Carbonates (volume)'!AW4*1000/'1.46 Population'!AW28,"")</f>
        <v>62.13851057664445</v>
      </c>
      <c r="AX4" s="94">
        <f>IFERROR('1.55 Carbonates (volume)'!AX4*1000/'1.46 Population'!AX28,"")</f>
        <v>52.661775843208055</v>
      </c>
      <c r="AY4" s="94">
        <f>IFERROR('1.55 Carbonates (volume)'!AY4*1000/'1.46 Population'!AY28,"")</f>
        <v>76.689019777828776</v>
      </c>
      <c r="AZ4" s="94">
        <f>IFERROR('1.55 Carbonates (volume)'!AZ4*1000/'1.46 Population'!AZ28,"")</f>
        <v>119.62211931807957</v>
      </c>
      <c r="BA4" s="94">
        <f>IFERROR('1.55 Carbonates (volume)'!BA4*1000/'1.46 Population'!BA28,"")</f>
        <v>38.610604665150454</v>
      </c>
      <c r="BB4" s="94">
        <f>IFERROR('1.55 Carbonates (volume)'!BB4*1000/'1.46 Population'!BB28,"")</f>
        <v>29.448885149347916</v>
      </c>
      <c r="BC4" s="94">
        <f>IFERROR('1.55 Carbonates (volume)'!BC4*1000/'1.46 Population'!BC28,"")</f>
        <v>67.203168616210817</v>
      </c>
      <c r="BD4" s="94">
        <f>IFERROR('1.55 Carbonates (volume)'!BD4*1000/'1.46 Population'!BD28,"")</f>
        <v>36.185273374900241</v>
      </c>
      <c r="BE4" s="94">
        <f>IFERROR('1.55 Carbonates (volume)'!BE4*1000/'1.46 Population'!BE28,"")</f>
        <v>17.736570971291385</v>
      </c>
      <c r="BF4" s="94">
        <f>IFERROR('1.55 Carbonates (volume)'!BF4*1000/'1.46 Population'!BF28,"")</f>
        <v>10.870472126536109</v>
      </c>
      <c r="BG4" s="94">
        <f>IFERROR('1.55 Carbonates (volume)'!BG4*1000/'1.46 Population'!BG28,"")</f>
        <v>16.589882702391417</v>
      </c>
      <c r="BH4" s="94">
        <f>IFERROR('1.55 Carbonates (volume)'!BH4*1000/'1.46 Population'!BH28,"")</f>
        <v>33.883483242166903</v>
      </c>
      <c r="BI4" s="94">
        <f>IFERROR('1.55 Carbonates (volume)'!BI4*1000/'1.46 Population'!BI28,"")</f>
        <v>80.350076103500754</v>
      </c>
      <c r="BJ4" s="94">
        <f>IFERROR('1.55 Carbonates (volume)'!BJ4*1000/'1.46 Population'!BJ28,"")</f>
        <v>6.4572372445858317</v>
      </c>
      <c r="BK4" s="94">
        <f>IFERROR('1.55 Carbonates (volume)'!BK4*1000/'1.46 Population'!BK28,"")</f>
        <v>15.85882799062826</v>
      </c>
      <c r="BL4" s="94">
        <f>IFERROR('1.55 Carbonates (volume)'!BL4*1000/'1.46 Population'!BL28,"")</f>
        <v>8.6919316065527603</v>
      </c>
      <c r="BM4" s="94">
        <f>IFERROR('1.55 Carbonates (volume)'!BM4*1000/'1.46 Population'!BM28,"")</f>
        <v>92.473564171677381</v>
      </c>
      <c r="BN4" s="94">
        <f>IFERROR('1.55 Carbonates (volume)'!BN4*1000/'1.46 Population'!BN28,"")</f>
        <v>52.132814087076042</v>
      </c>
      <c r="BO4" s="94">
        <f>IFERROR('1.55 Carbonates (volume)'!BO4*1000/'1.46 Population'!BO28,"")</f>
        <v>15.641667350455403</v>
      </c>
      <c r="BP4" s="94">
        <f>IFERROR('1.55 Carbonates (volume)'!BP4*1000/'1.46 Population'!BP28,"")</f>
        <v>60.642984347174057</v>
      </c>
      <c r="BQ4" s="94">
        <f>IFERROR('1.55 Carbonates (volume)'!BQ4*1000/'1.46 Population'!BQ28,"")</f>
        <v>183.47557680081357</v>
      </c>
      <c r="BR4" s="94">
        <f>IFERROR('1.55 Carbonates (volume)'!BR4*1000/'1.46 Population'!BR28,"")</f>
        <v>107.20572478187663</v>
      </c>
      <c r="BS4" s="94">
        <f>IFERROR('1.55 Carbonates (volume)'!BS4*1000/'1.46 Population'!BS28,"")</f>
        <v>191.79091400892548</v>
      </c>
      <c r="BT4" s="94">
        <f>IFERROR('1.55 Carbonates (volume)'!BT4*1000/'1.46 Population'!BT28,"")</f>
        <v>62.853824364844535</v>
      </c>
      <c r="BU4" s="94">
        <f>IFERROR('1.55 Carbonates (volume)'!BU4*1000/'1.46 Population'!BU28,"")</f>
        <v>82.134530482662825</v>
      </c>
      <c r="BV4" s="94">
        <f>IFERROR('1.55 Carbonates (volume)'!BV4*1000/'1.46 Population'!BV28,"")</f>
        <v>98.712862643917859</v>
      </c>
      <c r="BW4" s="94">
        <f>IFERROR('1.55 Carbonates (volume)'!BW4*1000/'1.46 Population'!BW28,"")</f>
        <v>83.153267267714781</v>
      </c>
      <c r="BX4" s="94">
        <f>IFERROR('1.55 Carbonates (volume)'!BX4*1000/'1.46 Population'!BX28,"")</f>
        <v>65.814548884482861</v>
      </c>
      <c r="BY4" s="94">
        <f>IFERROR('1.55 Carbonates (volume)'!BY4*1000/'1.46 Population'!BY28,"")</f>
        <v>43.871333095421193</v>
      </c>
      <c r="BZ4" s="94">
        <f>IFERROR('1.55 Carbonates (volume)'!BZ4*1000/'1.46 Population'!BZ28,"")</f>
        <v>78.028637640159289</v>
      </c>
      <c r="CA4" s="94">
        <f>IFERROR('1.55 Carbonates (volume)'!CA4*1000/'1.46 Population'!CA28,"")</f>
        <v>62.039069459878959</v>
      </c>
      <c r="CB4" s="94">
        <f>IFERROR('1.55 Carbonates (volume)'!CB4*1000/'1.46 Population'!CB28,"")</f>
        <v>123.13767725722492</v>
      </c>
      <c r="CC4" s="94">
        <f>IFERROR('1.55 Carbonates (volume)'!CC4*1000/'1.46 Population'!CC28,"")</f>
        <v>49.956569423119106</v>
      </c>
      <c r="CD4" s="94">
        <f>IFERROR('1.55 Carbonates (volume)'!CD4*1000/'1.46 Population'!CD28,"")</f>
        <v>71.125654287718959</v>
      </c>
      <c r="CE4" s="94">
        <f>IFERROR('1.55 Carbonates (volume)'!CE4*1000/'1.46 Population'!CE28,"")</f>
        <v>108.79511947127605</v>
      </c>
      <c r="CF4" s="94">
        <f>IFERROR('1.55 Carbonates (volume)'!CF4*1000/'1.46 Population'!CF28,"")</f>
        <v>47.543459647705077</v>
      </c>
      <c r="CG4" s="94">
        <f>IFERROR('1.55 Carbonates (volume)'!CG4*1000/'1.46 Population'!CG28,"")</f>
        <v>93.638891393507535</v>
      </c>
      <c r="CH4" s="94">
        <f>IFERROR('1.55 Carbonates (volume)'!CH4*1000/'1.46 Population'!CH28,"")</f>
        <v>74.62033202006937</v>
      </c>
      <c r="CI4" s="94">
        <f>IFERROR('1.55 Carbonates (volume)'!CI4*1000/'1.46 Population'!CI28,"")</f>
        <v>72.453381479388625</v>
      </c>
      <c r="CJ4" s="94">
        <f>IFERROR('1.55 Carbonates (volume)'!CJ4*1000/'1.46 Population'!CJ28,"")</f>
        <v>24.031522760074225</v>
      </c>
      <c r="CK4" s="94">
        <f>IFERROR('1.55 Carbonates (volume)'!CK4*1000/'1.46 Population'!CK28,"")</f>
        <v>71.89954017245222</v>
      </c>
      <c r="CL4" s="94">
        <f>IFERROR('1.55 Carbonates (volume)'!CL4*1000/'1.46 Population'!CL28,"")</f>
        <v>1109.2715315434486</v>
      </c>
      <c r="CM4" s="94">
        <f>IFERROR('1.55 Carbonates (volume)'!CM4*1000/'1.46 Population'!CM28,"")</f>
        <v>148.82064007290629</v>
      </c>
      <c r="CN4" s="94">
        <f>IFERROR('1.55 Carbonates (volume)'!CN4*1000/'1.46 Population'!CN28,"")</f>
        <v>161.82307390716923</v>
      </c>
      <c r="CO4" s="94">
        <f>IFERROR('1.55 Carbonates (volume)'!CO4*1000/'1.46 Population'!CO28,"")</f>
        <v>17.00982590420006</v>
      </c>
      <c r="CP4" s="94">
        <f>IFERROR('1.55 Carbonates (volume)'!CP4*1000/'1.46 Population'!CP28,"")</f>
        <v>5.7784036322106394</v>
      </c>
    </row>
    <row r="5" spans="1:94" x14ac:dyDescent="0.25">
      <c r="A5" s="78" t="s">
        <v>26</v>
      </c>
      <c r="B5" s="94">
        <f>IFERROR('1.55 Carbonates (volume)'!B5*1000/'1.46 Population'!B29,"")</f>
        <v>29.025445980700511</v>
      </c>
      <c r="C5" s="94"/>
      <c r="D5" s="94"/>
      <c r="E5" s="94">
        <f>IFERROR('1.55 Carbonates (volume)'!E5*1000/'1.46 Population'!E29,"")</f>
        <v>5.6788864409550577</v>
      </c>
      <c r="F5" s="94">
        <f>IFERROR('1.55 Carbonates (volume)'!F5*1000/'1.46 Population'!F29,"")</f>
        <v>31.422713496166875</v>
      </c>
      <c r="G5" s="94">
        <f>IFERROR('1.55 Carbonates (volume)'!G5*1000/'1.46 Population'!G29,"")</f>
        <v>1.87206601024695</v>
      </c>
      <c r="H5" s="94">
        <f>IFERROR('1.55 Carbonates (volume)'!H5*1000/'1.46 Population'!H29,"")</f>
        <v>2.6340420084990184</v>
      </c>
      <c r="I5" s="94">
        <f>IFERROR('1.55 Carbonates (volume)'!I5*1000/'1.46 Population'!I29,"")</f>
        <v>28.68498128338058</v>
      </c>
      <c r="J5" s="94">
        <f>IFERROR('1.55 Carbonates (volume)'!J5*1000/'1.46 Population'!J29,"")</f>
        <v>8.459489485871849</v>
      </c>
      <c r="K5" s="94">
        <f>IFERROR('1.55 Carbonates (volume)'!K5*1000/'1.46 Population'!K29,"")</f>
        <v>15.104980010464054</v>
      </c>
      <c r="L5" s="94">
        <f>IFERROR('1.55 Carbonates (volume)'!L5*1000/'1.46 Population'!L29,"")</f>
        <v>3.0546378135367043</v>
      </c>
      <c r="M5" s="94">
        <f>IFERROR('1.55 Carbonates (volume)'!M5*1000/'1.46 Population'!M29,"")</f>
        <v>35.801363597467571</v>
      </c>
      <c r="N5" s="94">
        <f>IFERROR('1.55 Carbonates (volume)'!N5*1000/'1.46 Population'!N29,"")</f>
        <v>30.086516963157383</v>
      </c>
      <c r="O5" s="94">
        <f>IFERROR('1.55 Carbonates (volume)'!O5*1000/'1.46 Population'!O29,"")</f>
        <v>26.939382732300722</v>
      </c>
      <c r="P5" s="94">
        <f>IFERROR('1.55 Carbonates (volume)'!P5*1000/'1.46 Population'!P29,"")</f>
        <v>18.551738836986253</v>
      </c>
      <c r="Q5" s="94">
        <f>IFERROR('1.55 Carbonates (volume)'!Q5*1000/'1.46 Population'!Q29,"")</f>
        <v>30.126216303363453</v>
      </c>
      <c r="R5" s="94">
        <f>IFERROR('1.55 Carbonates (volume)'!R5*1000/'1.46 Population'!R29,"")</f>
        <v>9.204074524827913</v>
      </c>
      <c r="S5" s="94">
        <f>IFERROR('1.55 Carbonates (volume)'!S5*1000/'1.46 Population'!S29,"")</f>
        <v>4.2753649480546185</v>
      </c>
      <c r="T5" s="94">
        <f>IFERROR('1.55 Carbonates (volume)'!T5*1000/'1.46 Population'!T29,"")</f>
        <v>104.7945609906285</v>
      </c>
      <c r="U5" s="94">
        <f>IFERROR('1.55 Carbonates (volume)'!U5*1000/'1.46 Population'!U29,"")</f>
        <v>105.69097445831031</v>
      </c>
      <c r="V5" s="94">
        <f>IFERROR('1.55 Carbonates (volume)'!V5*1000/'1.46 Population'!V29,"")</f>
        <v>100.38851986464469</v>
      </c>
      <c r="W5" s="94">
        <f>IFERROR('1.55 Carbonates (volume)'!W5*1000/'1.46 Population'!W29,"")</f>
        <v>32.442423753350155</v>
      </c>
      <c r="X5" s="94">
        <f>IFERROR('1.55 Carbonates (volume)'!X5*1000/'1.46 Population'!X29,"")</f>
        <v>27.190332326283986</v>
      </c>
      <c r="Y5" s="94">
        <f>IFERROR('1.55 Carbonates (volume)'!Y5*1000/'1.46 Population'!Y29,"")</f>
        <v>25.29827950813252</v>
      </c>
      <c r="Z5" s="94">
        <f>IFERROR('1.55 Carbonates (volume)'!Z5*1000/'1.46 Population'!Z29,"")</f>
        <v>53.833835116264176</v>
      </c>
      <c r="AA5" s="94">
        <f>IFERROR('1.55 Carbonates (volume)'!AA5*1000/'1.46 Population'!AA29,"")</f>
        <v>62.994993172507968</v>
      </c>
      <c r="AB5" s="94">
        <f>IFERROR('1.55 Carbonates (volume)'!AB5*1000/'1.46 Population'!AB29,"")</f>
        <v>64.939269666228441</v>
      </c>
      <c r="AC5" s="94">
        <f>IFERROR('1.55 Carbonates (volume)'!AC5*1000/'1.46 Population'!AC29,"")</f>
        <v>39.771037763901276</v>
      </c>
      <c r="AD5" s="94">
        <f>IFERROR('1.55 Carbonates (volume)'!AD5*1000/'1.46 Population'!AD29,"")</f>
        <v>16.449937968111012</v>
      </c>
      <c r="AE5" s="94">
        <f>IFERROR('1.55 Carbonates (volume)'!AE5*1000/'1.46 Population'!AE29,"")</f>
        <v>56.051822053951732</v>
      </c>
      <c r="AF5" s="94">
        <f>IFERROR('1.55 Carbonates (volume)'!AF5*1000/'1.46 Population'!AF29,"")</f>
        <v>23.788814473340871</v>
      </c>
      <c r="AG5" s="94">
        <f>IFERROR('1.55 Carbonates (volume)'!AG5*1000/'1.46 Population'!AG29,"")</f>
        <v>16.465102724755937</v>
      </c>
      <c r="AH5" s="94">
        <f>IFERROR('1.55 Carbonates (volume)'!AH5*1000/'1.46 Population'!AH29,"")</f>
        <v>45.609527103819737</v>
      </c>
      <c r="AI5" s="94">
        <f>IFERROR('1.55 Carbonates (volume)'!AI5*1000/'1.46 Population'!AI29,"")</f>
        <v>48.166594768422293</v>
      </c>
      <c r="AJ5" s="94">
        <f>IFERROR('1.55 Carbonates (volume)'!AJ5*1000/'1.46 Population'!AJ29,"")</f>
        <v>39.167726274419145</v>
      </c>
      <c r="AK5" s="94">
        <f>IFERROR('1.55 Carbonates (volume)'!AK5*1000/'1.46 Population'!AK29,"")</f>
        <v>22.002749653878865</v>
      </c>
      <c r="AL5" s="94">
        <f>IFERROR('1.55 Carbonates (volume)'!AL5*1000/'1.46 Population'!AL29,"")</f>
        <v>48.374359180286177</v>
      </c>
      <c r="AM5" s="94">
        <f>IFERROR('1.55 Carbonates (volume)'!AM5*1000/'1.46 Population'!AM29,"")</f>
        <v>60.943375153568375</v>
      </c>
      <c r="AN5" s="94">
        <f>IFERROR('1.55 Carbonates (volume)'!AN5*1000/'1.46 Population'!AN29,"")</f>
        <v>39.498746867167917</v>
      </c>
      <c r="AO5" s="94">
        <f>IFERROR('1.55 Carbonates (volume)'!AO5*1000/'1.46 Population'!AO29,"")</f>
        <v>23.536742703839778</v>
      </c>
      <c r="AP5" s="94">
        <f>IFERROR('1.55 Carbonates (volume)'!AP5*1000/'1.46 Population'!AP29,"")</f>
        <v>88.47911628269712</v>
      </c>
      <c r="AQ5" s="94">
        <f>IFERROR('1.55 Carbonates (volume)'!AQ5*1000/'1.46 Population'!AQ29,"")</f>
        <v>155.94043252979026</v>
      </c>
      <c r="AR5" s="94">
        <f>IFERROR('1.55 Carbonates (volume)'!AR5*1000/'1.46 Population'!AR29,"")</f>
        <v>37.614637246890041</v>
      </c>
      <c r="AS5" s="94">
        <f>IFERROR('1.55 Carbonates (volume)'!AS5*1000/'1.46 Population'!AS29,"")</f>
        <v>65.587742127668378</v>
      </c>
      <c r="AT5" s="94">
        <f>IFERROR('1.55 Carbonates (volume)'!AT5*1000/'1.46 Population'!AT29,"")</f>
        <v>107.37922221586466</v>
      </c>
      <c r="AU5" s="94">
        <f>IFERROR('1.55 Carbonates (volume)'!AU5*1000/'1.46 Population'!AU29,"")</f>
        <v>61.655291195456456</v>
      </c>
      <c r="AV5" s="94">
        <f>IFERROR('1.55 Carbonates (volume)'!AV5*1000/'1.46 Population'!AV29,"")</f>
        <v>74.197337509788568</v>
      </c>
      <c r="AW5" s="94">
        <f>IFERROR('1.55 Carbonates (volume)'!AW5*1000/'1.46 Population'!AW29,"")</f>
        <v>62.080479354152608</v>
      </c>
      <c r="AX5" s="94">
        <f>IFERROR('1.55 Carbonates (volume)'!AX5*1000/'1.46 Population'!AX29,"")</f>
        <v>50.723874307729353</v>
      </c>
      <c r="AY5" s="94">
        <f>IFERROR('1.55 Carbonates (volume)'!AY5*1000/'1.46 Population'!AY29,"")</f>
        <v>75.38879862055245</v>
      </c>
      <c r="AZ5" s="94">
        <f>IFERROR('1.55 Carbonates (volume)'!AZ5*1000/'1.46 Population'!AZ29,"")</f>
        <v>120.82321374442877</v>
      </c>
      <c r="BA5" s="94">
        <f>IFERROR('1.55 Carbonates (volume)'!BA5*1000/'1.46 Population'!BA29,"")</f>
        <v>40.526845276322774</v>
      </c>
      <c r="BB5" s="94">
        <f>IFERROR('1.55 Carbonates (volume)'!BB5*1000/'1.46 Population'!BB29,"")</f>
        <v>31.573249939860478</v>
      </c>
      <c r="BC5" s="94">
        <f>IFERROR('1.55 Carbonates (volume)'!BC5*1000/'1.46 Population'!BC29,"")</f>
        <v>54.757595445826375</v>
      </c>
      <c r="BD5" s="94">
        <f>IFERROR('1.55 Carbonates (volume)'!BD5*1000/'1.46 Population'!BD29,"")</f>
        <v>35.140909510212339</v>
      </c>
      <c r="BE5" s="94">
        <f>IFERROR('1.55 Carbonates (volume)'!BE5*1000/'1.46 Population'!BE29,"")</f>
        <v>18.54304226899913</v>
      </c>
      <c r="BF5" s="94">
        <f>IFERROR('1.55 Carbonates (volume)'!BF5*1000/'1.46 Population'!BF29,"")</f>
        <v>11.017155866330597</v>
      </c>
      <c r="BG5" s="94">
        <f>IFERROR('1.55 Carbonates (volume)'!BG5*1000/'1.46 Population'!BG29,"")</f>
        <v>16.898667419369215</v>
      </c>
      <c r="BH5" s="94">
        <f>IFERROR('1.55 Carbonates (volume)'!BH5*1000/'1.46 Population'!BH29,"")</f>
        <v>33.777423634126798</v>
      </c>
      <c r="BI5" s="94">
        <f>IFERROR('1.55 Carbonates (volume)'!BI5*1000/'1.46 Population'!BI29,"")</f>
        <v>82.993258292599066</v>
      </c>
      <c r="BJ5" s="94">
        <f>IFERROR('1.55 Carbonates (volume)'!BJ5*1000/'1.46 Population'!BJ29,"")</f>
        <v>6.9207865017838461</v>
      </c>
      <c r="BK5" s="94">
        <f>IFERROR('1.55 Carbonates (volume)'!BK5*1000/'1.46 Population'!BK29,"")</f>
        <v>16.368862934252853</v>
      </c>
      <c r="BL5" s="94">
        <f>IFERROR('1.55 Carbonates (volume)'!BL5*1000/'1.46 Population'!BL29,"")</f>
        <v>7.4633338738813482</v>
      </c>
      <c r="BM5" s="94">
        <f>IFERROR('1.55 Carbonates (volume)'!BM5*1000/'1.46 Population'!BM29,"")</f>
        <v>91.853291605837853</v>
      </c>
      <c r="BN5" s="94">
        <f>IFERROR('1.55 Carbonates (volume)'!BN5*1000/'1.46 Population'!BN29,"")</f>
        <v>54.622716424710404</v>
      </c>
      <c r="BO5" s="94">
        <f>IFERROR('1.55 Carbonates (volume)'!BO5*1000/'1.46 Population'!BO29,"")</f>
        <v>15.994231921440395</v>
      </c>
      <c r="BP5" s="94">
        <f>IFERROR('1.55 Carbonates (volume)'!BP5*1000/'1.46 Population'!BP29,"")</f>
        <v>62.640092082146964</v>
      </c>
      <c r="BQ5" s="94">
        <f>IFERROR('1.55 Carbonates (volume)'!BQ5*1000/'1.46 Population'!BQ29,"")</f>
        <v>182.35397413204993</v>
      </c>
      <c r="BR5" s="94">
        <f>IFERROR('1.55 Carbonates (volume)'!BR5*1000/'1.46 Population'!BR29,"")</f>
        <v>104.5237914644013</v>
      </c>
      <c r="BS5" s="94">
        <f>IFERROR('1.55 Carbonates (volume)'!BS5*1000/'1.46 Population'!BS29,"")</f>
        <v>190.84244172599227</v>
      </c>
      <c r="BT5" s="94">
        <f>IFERROR('1.55 Carbonates (volume)'!BT5*1000/'1.46 Population'!BT29,"")</f>
        <v>64.243368292120124</v>
      </c>
      <c r="BU5" s="94">
        <f>IFERROR('1.55 Carbonates (volume)'!BU5*1000/'1.46 Population'!BU29,"")</f>
        <v>84.466007431823513</v>
      </c>
      <c r="BV5" s="94">
        <f>IFERROR('1.55 Carbonates (volume)'!BV5*1000/'1.46 Population'!BV29,"")</f>
        <v>102.37741169199869</v>
      </c>
      <c r="BW5" s="94">
        <f>IFERROR('1.55 Carbonates (volume)'!BW5*1000/'1.46 Population'!BW29,"")</f>
        <v>78.406241292839226</v>
      </c>
      <c r="BX5" s="94">
        <f>IFERROR('1.55 Carbonates (volume)'!BX5*1000/'1.46 Population'!BX29,"")</f>
        <v>65.151835276491937</v>
      </c>
      <c r="BY5" s="94">
        <f>IFERROR('1.55 Carbonates (volume)'!BY5*1000/'1.46 Population'!BY29,"")</f>
        <v>44.604321334801952</v>
      </c>
      <c r="BZ5" s="94">
        <f>IFERROR('1.55 Carbonates (volume)'!BZ5*1000/'1.46 Population'!BZ29,"")</f>
        <v>77.421637784590089</v>
      </c>
      <c r="CA5" s="94">
        <f>IFERROR('1.55 Carbonates (volume)'!CA5*1000/'1.46 Population'!CA29,"")</f>
        <v>61.891936459077669</v>
      </c>
      <c r="CB5" s="94">
        <f>IFERROR('1.55 Carbonates (volume)'!CB5*1000/'1.46 Population'!CB29,"")</f>
        <v>114.04570909641291</v>
      </c>
      <c r="CC5" s="94">
        <f>IFERROR('1.55 Carbonates (volume)'!CC5*1000/'1.46 Population'!CC29,"")</f>
        <v>52.875434312670116</v>
      </c>
      <c r="CD5" s="94">
        <f>IFERROR('1.55 Carbonates (volume)'!CD5*1000/'1.46 Population'!CD29,"")</f>
        <v>71.637661647913248</v>
      </c>
      <c r="CE5" s="94">
        <f>IFERROR('1.55 Carbonates (volume)'!CE5*1000/'1.46 Population'!CE29,"")</f>
        <v>107.1326582167256</v>
      </c>
      <c r="CF5" s="94">
        <f>IFERROR('1.55 Carbonates (volume)'!CF5*1000/'1.46 Population'!CF29,"")</f>
        <v>48.876931620167355</v>
      </c>
      <c r="CG5" s="94">
        <f>IFERROR('1.55 Carbonates (volume)'!CG5*1000/'1.46 Population'!CG29,"")</f>
        <v>93.48328145396124</v>
      </c>
      <c r="CH5" s="94">
        <f>IFERROR('1.55 Carbonates (volume)'!CH5*1000/'1.46 Population'!CH29,"")</f>
        <v>76.849946313529003</v>
      </c>
      <c r="CI5" s="94">
        <f>IFERROR('1.55 Carbonates (volume)'!CI5*1000/'1.46 Population'!CI29,"")</f>
        <v>74.406267518013649</v>
      </c>
      <c r="CJ5" s="94">
        <f>IFERROR('1.55 Carbonates (volume)'!CJ5*1000/'1.46 Population'!CJ29,"")</f>
        <v>27.20344923756473</v>
      </c>
      <c r="CK5" s="94">
        <f>IFERROR('1.55 Carbonates (volume)'!CK5*1000/'1.46 Population'!CK29,"")</f>
        <v>75.920902701449037</v>
      </c>
      <c r="CL5" s="94">
        <f>IFERROR('1.55 Carbonates (volume)'!CL5*1000/'1.46 Population'!CL29,"")</f>
        <v>1221.0852266517863</v>
      </c>
      <c r="CM5" s="94">
        <f>IFERROR('1.55 Carbonates (volume)'!CM5*1000/'1.46 Population'!CM29,"")</f>
        <v>154.4012422955596</v>
      </c>
      <c r="CN5" s="94">
        <f>IFERROR('1.55 Carbonates (volume)'!CN5*1000/'1.46 Population'!CN29,"")</f>
        <v>156.25975454760689</v>
      </c>
      <c r="CO5" s="94">
        <f>IFERROR('1.55 Carbonates (volume)'!CO5*1000/'1.46 Population'!CO29,"")</f>
        <v>15.722861277833774</v>
      </c>
      <c r="CP5" s="94">
        <f>IFERROR('1.55 Carbonates (volume)'!CP5*1000/'1.46 Population'!CP29,"")</f>
        <v>5.8449356090545734</v>
      </c>
    </row>
    <row r="6" spans="1:94" x14ac:dyDescent="0.25">
      <c r="A6" s="78" t="s">
        <v>27</v>
      </c>
      <c r="B6" s="94">
        <f>IFERROR('1.55 Carbonates (volume)'!B6*1000/'1.46 Population'!B30,"")</f>
        <v>29.578361869746335</v>
      </c>
      <c r="C6" s="94">
        <f>IFERROR('1.55 Carbonates (volume)'!C6*1000/'1.46 Population'!C30,"")</f>
        <v>7.426444891035282</v>
      </c>
      <c r="D6" s="94">
        <f>IFERROR('1.55 Carbonates (volume)'!D6*1000/'1.46 Population'!D30,"")</f>
        <v>19.343402282880788</v>
      </c>
      <c r="E6" s="94">
        <f>IFERROR('1.55 Carbonates (volume)'!E6*1000/'1.46 Population'!E30,"")</f>
        <v>6.0391404273100822</v>
      </c>
      <c r="F6" s="94">
        <f>IFERROR('1.55 Carbonates (volume)'!F6*1000/'1.46 Population'!F30,"")</f>
        <v>32.35792732365298</v>
      </c>
      <c r="G6" s="94">
        <f>IFERROR('1.55 Carbonates (volume)'!G6*1000/'1.46 Population'!G30,"")</f>
        <v>2.0098410424451818</v>
      </c>
      <c r="H6" s="94">
        <f>IFERROR('1.55 Carbonates (volume)'!H6*1000/'1.46 Population'!H30,"")</f>
        <v>2.5592492629953338</v>
      </c>
      <c r="I6" s="94">
        <f>IFERROR('1.55 Carbonates (volume)'!I6*1000/'1.46 Population'!I30,"")</f>
        <v>29.12581091973362</v>
      </c>
      <c r="J6" s="94">
        <f>IFERROR('1.55 Carbonates (volume)'!J6*1000/'1.46 Population'!J30,"")</f>
        <v>9.2949399383437861</v>
      </c>
      <c r="K6" s="94">
        <f>IFERROR('1.55 Carbonates (volume)'!K6*1000/'1.46 Population'!K30,"")</f>
        <v>15.296674040287375</v>
      </c>
      <c r="L6" s="94">
        <f>IFERROR('1.55 Carbonates (volume)'!L6*1000/'1.46 Population'!L30,"")</f>
        <v>3.3100859797162405</v>
      </c>
      <c r="M6" s="94">
        <f>IFERROR('1.55 Carbonates (volume)'!M6*1000/'1.46 Population'!M30,"")</f>
        <v>37.470950231807102</v>
      </c>
      <c r="N6" s="94">
        <f>IFERROR('1.55 Carbonates (volume)'!N6*1000/'1.46 Population'!N30,"")</f>
        <v>29.999760001919984</v>
      </c>
      <c r="O6" s="94">
        <f>IFERROR('1.55 Carbonates (volume)'!O6*1000/'1.46 Population'!O30,"")</f>
        <v>27.683526438714889</v>
      </c>
      <c r="P6" s="94">
        <f>IFERROR('1.55 Carbonates (volume)'!P6*1000/'1.46 Population'!P30,"")</f>
        <v>18.173292161772384</v>
      </c>
      <c r="Q6" s="94">
        <f>IFERROR('1.55 Carbonates (volume)'!Q6*1000/'1.46 Population'!Q30,"")</f>
        <v>31.459609048307072</v>
      </c>
      <c r="R6" s="94">
        <f>IFERROR('1.55 Carbonates (volume)'!R6*1000/'1.46 Population'!R30,"")</f>
        <v>9.9013356913482564</v>
      </c>
      <c r="S6" s="94">
        <f>IFERROR('1.55 Carbonates (volume)'!S6*1000/'1.46 Population'!S30,"")</f>
        <v>4.4475178511933153</v>
      </c>
      <c r="T6" s="94">
        <f>IFERROR('1.55 Carbonates (volume)'!T6*1000/'1.46 Population'!T30,"")</f>
        <v>104.19974744001701</v>
      </c>
      <c r="U6" s="94">
        <f>IFERROR('1.55 Carbonates (volume)'!U6*1000/'1.46 Population'!U30,"")</f>
        <v>105.15885956242757</v>
      </c>
      <c r="V6" s="94">
        <f>IFERROR('1.55 Carbonates (volume)'!V6*1000/'1.46 Population'!V30,"")</f>
        <v>99.46818987591098</v>
      </c>
      <c r="W6" s="94">
        <f>IFERROR('1.55 Carbonates (volume)'!W6*1000/'1.46 Population'!W30,"")</f>
        <v>34.158994346237243</v>
      </c>
      <c r="X6" s="94">
        <f>IFERROR('1.55 Carbonates (volume)'!X6*1000/'1.46 Population'!X30,"")</f>
        <v>28.741754414717093</v>
      </c>
      <c r="Y6" s="94">
        <f>IFERROR('1.55 Carbonates (volume)'!Y6*1000/'1.46 Population'!Y30,"")</f>
        <v>26.788971699588263</v>
      </c>
      <c r="Z6" s="94">
        <f>IFERROR('1.55 Carbonates (volume)'!Z6*1000/'1.46 Population'!Z30,"")</f>
        <v>57.726820828652954</v>
      </c>
      <c r="AA6" s="94">
        <f>IFERROR('1.55 Carbonates (volume)'!AA6*1000/'1.46 Population'!AA30,"")</f>
        <v>63.113892822879066</v>
      </c>
      <c r="AB6" s="94">
        <f>IFERROR('1.55 Carbonates (volume)'!AB6*1000/'1.46 Population'!AB30,"")</f>
        <v>65.991192019852292</v>
      </c>
      <c r="AC6" s="94">
        <f>IFERROR('1.55 Carbonates (volume)'!AC6*1000/'1.46 Population'!AC30,"")</f>
        <v>41.694737630062129</v>
      </c>
      <c r="AD6" s="94">
        <f>IFERROR('1.55 Carbonates (volume)'!AD6*1000/'1.46 Population'!AD30,"")</f>
        <v>18.437368887231365</v>
      </c>
      <c r="AE6" s="94">
        <f>IFERROR('1.55 Carbonates (volume)'!AE6*1000/'1.46 Population'!AE30,"")</f>
        <v>57.743456895102682</v>
      </c>
      <c r="AF6" s="94">
        <f>IFERROR('1.55 Carbonates (volume)'!AF6*1000/'1.46 Population'!AF30,"")</f>
        <v>24.994509114869317</v>
      </c>
      <c r="AG6" s="94">
        <f>IFERROR('1.55 Carbonates (volume)'!AG6*1000/'1.46 Population'!AG30,"")</f>
        <v>17.387978463620584</v>
      </c>
      <c r="AH6" s="94">
        <f>IFERROR('1.55 Carbonates (volume)'!AH6*1000/'1.46 Population'!AH30,"")</f>
        <v>42.908517660968521</v>
      </c>
      <c r="AI6" s="94">
        <f>IFERROR('1.55 Carbonates (volume)'!AI6*1000/'1.46 Population'!AI30,"")</f>
        <v>46.346281479778213</v>
      </c>
      <c r="AJ6" s="94">
        <f>IFERROR('1.55 Carbonates (volume)'!AJ6*1000/'1.46 Population'!AJ30,"")</f>
        <v>45.391240352323592</v>
      </c>
      <c r="AK6" s="94">
        <f>IFERROR('1.55 Carbonates (volume)'!AK6*1000/'1.46 Population'!AK30,"")</f>
        <v>23.500418474977412</v>
      </c>
      <c r="AL6" s="94">
        <f>IFERROR('1.55 Carbonates (volume)'!AL6*1000/'1.46 Population'!AL30,"")</f>
        <v>53.179066614767187</v>
      </c>
      <c r="AM6" s="94">
        <f>IFERROR('1.55 Carbonates (volume)'!AM6*1000/'1.46 Population'!AM30,"")</f>
        <v>62.392907695746111</v>
      </c>
      <c r="AN6" s="94">
        <f>IFERROR('1.55 Carbonates (volume)'!AN6*1000/'1.46 Population'!AN30,"")</f>
        <v>39.07032658785814</v>
      </c>
      <c r="AO6" s="94">
        <f>IFERROR('1.55 Carbonates (volume)'!AO6*1000/'1.46 Population'!AO30,"")</f>
        <v>26.004329487944254</v>
      </c>
      <c r="AP6" s="94">
        <f>IFERROR('1.55 Carbonates (volume)'!AP6*1000/'1.46 Population'!AP30,"")</f>
        <v>92.001999570599878</v>
      </c>
      <c r="AQ6" s="94">
        <f>IFERROR('1.55 Carbonates (volume)'!AQ6*1000/'1.46 Population'!AQ30,"")</f>
        <v>172.6079816570614</v>
      </c>
      <c r="AR6" s="94">
        <f>IFERROR('1.55 Carbonates (volume)'!AR6*1000/'1.46 Population'!AR30,"")</f>
        <v>37.590463552527403</v>
      </c>
      <c r="AS6" s="94">
        <f>IFERROR('1.55 Carbonates (volume)'!AS6*1000/'1.46 Population'!AS30,"")</f>
        <v>66.030183261657754</v>
      </c>
      <c r="AT6" s="94">
        <f>IFERROR('1.55 Carbonates (volume)'!AT6*1000/'1.46 Population'!AT30,"")</f>
        <v>110.58184766010393</v>
      </c>
      <c r="AU6" s="94">
        <f>IFERROR('1.55 Carbonates (volume)'!AU6*1000/'1.46 Population'!AU30,"")</f>
        <v>60.396683846625571</v>
      </c>
      <c r="AV6" s="94">
        <f>IFERROR('1.55 Carbonates (volume)'!AV6*1000/'1.46 Population'!AV30,"")</f>
        <v>74.208776916036413</v>
      </c>
      <c r="AW6" s="94">
        <f>IFERROR('1.55 Carbonates (volume)'!AW6*1000/'1.46 Population'!AW30,"")</f>
        <v>62.488710260115603</v>
      </c>
      <c r="AX6" s="94">
        <f>IFERROR('1.55 Carbonates (volume)'!AX6*1000/'1.46 Population'!AX30,"")</f>
        <v>51.452300586249777</v>
      </c>
      <c r="AY6" s="94">
        <f>IFERROR('1.55 Carbonates (volume)'!AY6*1000/'1.46 Population'!AY30,"")</f>
        <v>75.308462297255787</v>
      </c>
      <c r="AZ6" s="94">
        <f>IFERROR('1.55 Carbonates (volume)'!AZ6*1000/'1.46 Population'!AZ30,"")</f>
        <v>127.26750405051645</v>
      </c>
      <c r="BA6" s="94">
        <f>IFERROR('1.55 Carbonates (volume)'!BA6*1000/'1.46 Population'!BA30,"")</f>
        <v>41.997272047284511</v>
      </c>
      <c r="BB6" s="94">
        <f>IFERROR('1.55 Carbonates (volume)'!BB6*1000/'1.46 Population'!BB30,"")</f>
        <v>40.251496645708613</v>
      </c>
      <c r="BC6" s="94">
        <f>IFERROR('1.55 Carbonates (volume)'!BC6*1000/'1.46 Population'!BC30,"")</f>
        <v>65.469608010792527</v>
      </c>
      <c r="BD6" s="94">
        <f>IFERROR('1.55 Carbonates (volume)'!BD6*1000/'1.46 Population'!BD30,"")</f>
        <v>35.861749477171237</v>
      </c>
      <c r="BE6" s="94">
        <f>IFERROR('1.55 Carbonates (volume)'!BE6*1000/'1.46 Population'!BE30,"")</f>
        <v>19.581195226893215</v>
      </c>
      <c r="BF6" s="94">
        <f>IFERROR('1.55 Carbonates (volume)'!BF6*1000/'1.46 Population'!BF30,"")</f>
        <v>10.239081708890852</v>
      </c>
      <c r="BG6" s="94">
        <f>IFERROR('1.55 Carbonates (volume)'!BG6*1000/'1.46 Population'!BG30,"")</f>
        <v>17.371227129705161</v>
      </c>
      <c r="BH6" s="94">
        <f>IFERROR('1.55 Carbonates (volume)'!BH6*1000/'1.46 Population'!BH30,"")</f>
        <v>33.853610686362195</v>
      </c>
      <c r="BI6" s="94">
        <f>IFERROR('1.55 Carbonates (volume)'!BI6*1000/'1.46 Population'!BI30,"")</f>
        <v>83.742106036128646</v>
      </c>
      <c r="BJ6" s="94">
        <f>IFERROR('1.55 Carbonates (volume)'!BJ6*1000/'1.46 Population'!BJ30,"")</f>
        <v>7.2856624319419234</v>
      </c>
      <c r="BK6" s="94">
        <f>IFERROR('1.55 Carbonates (volume)'!BK6*1000/'1.46 Population'!BK30,"")</f>
        <v>18.399566678075708</v>
      </c>
      <c r="BL6" s="94">
        <f>IFERROR('1.55 Carbonates (volume)'!BL6*1000/'1.46 Population'!BL30,"")</f>
        <v>7.5613838670384386</v>
      </c>
      <c r="BM6" s="94">
        <f>IFERROR('1.55 Carbonates (volume)'!BM6*1000/'1.46 Population'!BM30,"")</f>
        <v>91.413226026372243</v>
      </c>
      <c r="BN6" s="94">
        <f>IFERROR('1.55 Carbonates (volume)'!BN6*1000/'1.46 Population'!BN30,"")</f>
        <v>57.03292830290011</v>
      </c>
      <c r="BO6" s="94">
        <f>IFERROR('1.55 Carbonates (volume)'!BO6*1000/'1.46 Population'!BO30,"")</f>
        <v>16.416350001005288</v>
      </c>
      <c r="BP6" s="94">
        <f>IFERROR('1.55 Carbonates (volume)'!BP6*1000/'1.46 Population'!BP30,"")</f>
        <v>64.033686656018588</v>
      </c>
      <c r="BQ6" s="94">
        <f>IFERROR('1.55 Carbonates (volume)'!BQ6*1000/'1.46 Population'!BQ30,"")</f>
        <v>181.3530871922531</v>
      </c>
      <c r="BR6" s="94">
        <f>IFERROR('1.55 Carbonates (volume)'!BR6*1000/'1.46 Population'!BR30,"")</f>
        <v>107.60222931930616</v>
      </c>
      <c r="BS6" s="94">
        <f>IFERROR('1.55 Carbonates (volume)'!BS6*1000/'1.46 Population'!BS30,"")</f>
        <v>189.39752798190472</v>
      </c>
      <c r="BT6" s="94">
        <f>IFERROR('1.55 Carbonates (volume)'!BT6*1000/'1.46 Population'!BT30,"")</f>
        <v>64.916158036038823</v>
      </c>
      <c r="BU6" s="94">
        <f>IFERROR('1.55 Carbonates (volume)'!BU6*1000/'1.46 Population'!BU30,"")</f>
        <v>80.293763662712152</v>
      </c>
      <c r="BV6" s="94">
        <f>IFERROR('1.55 Carbonates (volume)'!BV6*1000/'1.46 Population'!BV30,"")</f>
        <v>104.74779731445501</v>
      </c>
      <c r="BW6" s="94">
        <f>IFERROR('1.55 Carbonates (volume)'!BW6*1000/'1.46 Population'!BW30,"")</f>
        <v>76.033792796798565</v>
      </c>
      <c r="BX6" s="94">
        <f>IFERROR('1.55 Carbonates (volume)'!BX6*1000/'1.46 Population'!BX30,"")</f>
        <v>62.302431174205417</v>
      </c>
      <c r="BY6" s="94">
        <f>IFERROR('1.55 Carbonates (volume)'!BY6*1000/'1.46 Population'!BY30,"")</f>
        <v>44.556353647773584</v>
      </c>
      <c r="BZ6" s="94">
        <f>IFERROR('1.55 Carbonates (volume)'!BZ6*1000/'1.46 Population'!BZ30,"")</f>
        <v>78.904311192385151</v>
      </c>
      <c r="CA6" s="94">
        <f>IFERROR('1.55 Carbonates (volume)'!CA6*1000/'1.46 Population'!CA30,"")</f>
        <v>62.30119556871778</v>
      </c>
      <c r="CB6" s="94">
        <f>IFERROR('1.55 Carbonates (volume)'!CB6*1000/'1.46 Population'!CB30,"")</f>
        <v>108.49115143091166</v>
      </c>
      <c r="CC6" s="94">
        <f>IFERROR('1.55 Carbonates (volume)'!CC6*1000/'1.46 Population'!CC30,"")</f>
        <v>50.69578874319734</v>
      </c>
      <c r="CD6" s="94">
        <f>IFERROR('1.55 Carbonates (volume)'!CD6*1000/'1.46 Population'!CD30,"")</f>
        <v>70.371509410751628</v>
      </c>
      <c r="CE6" s="94">
        <f>IFERROR('1.55 Carbonates (volume)'!CE6*1000/'1.46 Population'!CE30,"")</f>
        <v>108.09393773894047</v>
      </c>
      <c r="CF6" s="94">
        <f>IFERROR('1.55 Carbonates (volume)'!CF6*1000/'1.46 Population'!CF30,"")</f>
        <v>49.841976110225239</v>
      </c>
      <c r="CG6" s="94">
        <f>IFERROR('1.55 Carbonates (volume)'!CG6*1000/'1.46 Population'!CG30,"")</f>
        <v>92.947881779187966</v>
      </c>
      <c r="CH6" s="94">
        <f>IFERROR('1.55 Carbonates (volume)'!CH6*1000/'1.46 Population'!CH30,"")</f>
        <v>68.462626870327654</v>
      </c>
      <c r="CI6" s="94">
        <f>IFERROR('1.55 Carbonates (volume)'!CI6*1000/'1.46 Population'!CI30,"")</f>
        <v>76.669246751130487</v>
      </c>
      <c r="CJ6" s="94">
        <f>IFERROR('1.55 Carbonates (volume)'!CJ6*1000/'1.46 Population'!CJ30,"")</f>
        <v>31.778185260375423</v>
      </c>
      <c r="CK6" s="94">
        <f>IFERROR('1.55 Carbonates (volume)'!CK6*1000/'1.46 Population'!CK30,"")</f>
        <v>78.655312089213254</v>
      </c>
      <c r="CL6" s="94">
        <f>IFERROR('1.55 Carbonates (volume)'!CL6*1000/'1.46 Population'!CL30,"")</f>
        <v>1385.4358809849018</v>
      </c>
      <c r="CM6" s="94">
        <f>IFERROR('1.55 Carbonates (volume)'!CM6*1000/'1.46 Population'!CM30,"")</f>
        <v>153.67825836951127</v>
      </c>
      <c r="CN6" s="94">
        <f>IFERROR('1.55 Carbonates (volume)'!CN6*1000/'1.46 Population'!CN30,"")</f>
        <v>160.17943255265251</v>
      </c>
      <c r="CO6" s="94">
        <f>IFERROR('1.55 Carbonates (volume)'!CO6*1000/'1.46 Population'!CO30,"")</f>
        <v>15.455241281723344</v>
      </c>
      <c r="CP6" s="94">
        <f>IFERROR('1.55 Carbonates (volume)'!CP6*1000/'1.46 Population'!CP30,"")</f>
        <v>6.0327104286549584</v>
      </c>
    </row>
    <row r="7" spans="1:94" x14ac:dyDescent="0.25">
      <c r="A7" s="78" t="s">
        <v>28</v>
      </c>
      <c r="B7" s="94">
        <f>IFERROR('1.55 Carbonates (volume)'!B7*1000/'1.46 Population'!B31,"")</f>
        <v>29.773085523755036</v>
      </c>
      <c r="C7" s="94">
        <f>IFERROR('1.55 Carbonates (volume)'!C7*1000/'1.46 Population'!C31,"")</f>
        <v>7.4801725141957718</v>
      </c>
      <c r="D7" s="94">
        <f>IFERROR('1.55 Carbonates (volume)'!D7*1000/'1.46 Population'!D31,"")</f>
        <v>20.455998295333476</v>
      </c>
      <c r="E7" s="94">
        <f>IFERROR('1.55 Carbonates (volume)'!E7*1000/'1.46 Population'!E31,"")</f>
        <v>6.5073699110687144</v>
      </c>
      <c r="F7" s="94">
        <f>IFERROR('1.55 Carbonates (volume)'!F7*1000/'1.46 Population'!F31,"")</f>
        <v>32.554453120413314</v>
      </c>
      <c r="G7" s="94">
        <f>IFERROR('1.55 Carbonates (volume)'!G7*1000/'1.46 Population'!G31,"")</f>
        <v>1.7609415451801518</v>
      </c>
      <c r="H7" s="94">
        <f>IFERROR('1.55 Carbonates (volume)'!H7*1000/'1.46 Population'!H31,"")</f>
        <v>2.6001669799566591</v>
      </c>
      <c r="I7" s="94">
        <f>IFERROR('1.55 Carbonates (volume)'!I7*1000/'1.46 Population'!I31,"")</f>
        <v>28.50713793751174</v>
      </c>
      <c r="J7" s="94">
        <f>IFERROR('1.55 Carbonates (volume)'!J7*1000/'1.46 Population'!J31,"")</f>
        <v>9.9869735128093797</v>
      </c>
      <c r="K7" s="94">
        <f>IFERROR('1.55 Carbonates (volume)'!K7*1000/'1.46 Population'!K31,"")</f>
        <v>15.518995603847113</v>
      </c>
      <c r="L7" s="94">
        <f>IFERROR('1.55 Carbonates (volume)'!L7*1000/'1.46 Population'!L31,"")</f>
        <v>3.5948939855134836</v>
      </c>
      <c r="M7" s="94">
        <f>IFERROR('1.55 Carbonates (volume)'!M7*1000/'1.46 Population'!M31,"")</f>
        <v>35.729625940604635</v>
      </c>
      <c r="N7" s="94">
        <f>IFERROR('1.55 Carbonates (volume)'!N7*1000/'1.46 Population'!N31,"")</f>
        <v>29.279384875052745</v>
      </c>
      <c r="O7" s="94">
        <f>IFERROR('1.55 Carbonates (volume)'!O7*1000/'1.46 Population'!O31,"")</f>
        <v>26.708573873916919</v>
      </c>
      <c r="P7" s="94">
        <f>IFERROR('1.55 Carbonates (volume)'!P7*1000/'1.46 Population'!P31,"")</f>
        <v>16.88916704496873</v>
      </c>
      <c r="Q7" s="94">
        <f>IFERROR('1.55 Carbonates (volume)'!Q7*1000/'1.46 Population'!Q31,"")</f>
        <v>32.761447831896028</v>
      </c>
      <c r="R7" s="94">
        <f>IFERROR('1.55 Carbonates (volume)'!R7*1000/'1.46 Population'!R31,"")</f>
        <v>10.758550782509866</v>
      </c>
      <c r="S7" s="94">
        <f>IFERROR('1.55 Carbonates (volume)'!S7*1000/'1.46 Population'!S31,"")</f>
        <v>4.6043052688833521</v>
      </c>
      <c r="T7" s="94">
        <f>IFERROR('1.55 Carbonates (volume)'!T7*1000/'1.46 Population'!T31,"")</f>
        <v>102.88953567355946</v>
      </c>
      <c r="U7" s="94">
        <f>IFERROR('1.55 Carbonates (volume)'!U7*1000/'1.46 Population'!U31,"")</f>
        <v>103.92629158241148</v>
      </c>
      <c r="V7" s="94">
        <f>IFERROR('1.55 Carbonates (volume)'!V7*1000/'1.46 Population'!V31,"")</f>
        <v>97.82952142527283</v>
      </c>
      <c r="W7" s="94">
        <f>IFERROR('1.55 Carbonates (volume)'!W7*1000/'1.46 Population'!W31,"")</f>
        <v>36.267872389037869</v>
      </c>
      <c r="X7" s="94">
        <f>IFERROR('1.55 Carbonates (volume)'!X7*1000/'1.46 Population'!X31,"")</f>
        <v>30.409899458623357</v>
      </c>
      <c r="Y7" s="94">
        <f>IFERROR('1.55 Carbonates (volume)'!Y7*1000/'1.46 Population'!Y31,"")</f>
        <v>29.199739752765126</v>
      </c>
      <c r="Z7" s="94">
        <f>IFERROR('1.55 Carbonates (volume)'!Z7*1000/'1.46 Population'!Z31,"")</f>
        <v>61.545665010535075</v>
      </c>
      <c r="AA7" s="94">
        <f>IFERROR('1.55 Carbonates (volume)'!AA7*1000/'1.46 Population'!AA31,"")</f>
        <v>64.63294446609062</v>
      </c>
      <c r="AB7" s="94">
        <f>IFERROR('1.55 Carbonates (volume)'!AB7*1000/'1.46 Population'!AB31,"")</f>
        <v>66.213022973065719</v>
      </c>
      <c r="AC7" s="94">
        <f>IFERROR('1.55 Carbonates (volume)'!AC7*1000/'1.46 Population'!AC31,"")</f>
        <v>45.540082800150543</v>
      </c>
      <c r="AD7" s="94">
        <f>IFERROR('1.55 Carbonates (volume)'!AD7*1000/'1.46 Population'!AD31,"")</f>
        <v>19.426413312876196</v>
      </c>
      <c r="AE7" s="94">
        <f>IFERROR('1.55 Carbonates (volume)'!AE7*1000/'1.46 Population'!AE31,"")</f>
        <v>57.840757072784029</v>
      </c>
      <c r="AF7" s="94">
        <f>IFERROR('1.55 Carbonates (volume)'!AF7*1000/'1.46 Population'!AF31,"")</f>
        <v>26.047917500111129</v>
      </c>
      <c r="AG7" s="94">
        <f>IFERROR('1.55 Carbonates (volume)'!AG7*1000/'1.46 Population'!AG31,"")</f>
        <v>19.879589890319505</v>
      </c>
      <c r="AH7" s="94">
        <f>IFERROR('1.55 Carbonates (volume)'!AH7*1000/'1.46 Population'!AH31,"")</f>
        <v>42.108883647798741</v>
      </c>
      <c r="AI7" s="94">
        <f>IFERROR('1.55 Carbonates (volume)'!AI7*1000/'1.46 Population'!AI31,"")</f>
        <v>46.780418762306169</v>
      </c>
      <c r="AJ7" s="94">
        <f>IFERROR('1.55 Carbonates (volume)'!AJ7*1000/'1.46 Population'!AJ31,"")</f>
        <v>50.504146671124943</v>
      </c>
      <c r="AK7" s="94">
        <f>IFERROR('1.55 Carbonates (volume)'!AK7*1000/'1.46 Population'!AK31,"")</f>
        <v>25.064498856058023</v>
      </c>
      <c r="AL7" s="94">
        <f>IFERROR('1.55 Carbonates (volume)'!AL7*1000/'1.46 Population'!AL31,"")</f>
        <v>56.158470165812723</v>
      </c>
      <c r="AM7" s="94">
        <f>IFERROR('1.55 Carbonates (volume)'!AM7*1000/'1.46 Population'!AM31,"")</f>
        <v>64.692737430167597</v>
      </c>
      <c r="AN7" s="94">
        <f>IFERROR('1.55 Carbonates (volume)'!AN7*1000/'1.46 Population'!AN31,"")</f>
        <v>38.145774929915902</v>
      </c>
      <c r="AO7" s="94">
        <f>IFERROR('1.55 Carbonates (volume)'!AO7*1000/'1.46 Population'!AO31,"")</f>
        <v>30.218362862389995</v>
      </c>
      <c r="AP7" s="94">
        <f>IFERROR('1.55 Carbonates (volume)'!AP7*1000/'1.46 Population'!AP31,"")</f>
        <v>93.986140620494311</v>
      </c>
      <c r="AQ7" s="94">
        <f>IFERROR('1.55 Carbonates (volume)'!AQ7*1000/'1.46 Population'!AQ31,"")</f>
        <v>176.25525283876817</v>
      </c>
      <c r="AR7" s="94">
        <f>IFERROR('1.55 Carbonates (volume)'!AR7*1000/'1.46 Population'!AR31,"")</f>
        <v>39.866745567317601</v>
      </c>
      <c r="AS7" s="94">
        <f>IFERROR('1.55 Carbonates (volume)'!AS7*1000/'1.46 Population'!AS31,"")</f>
        <v>66.444467081778782</v>
      </c>
      <c r="AT7" s="94">
        <f>IFERROR('1.55 Carbonates (volume)'!AT7*1000/'1.46 Population'!AT31,"")</f>
        <v>114.0178671272194</v>
      </c>
      <c r="AU7" s="94">
        <f>IFERROR('1.55 Carbonates (volume)'!AU7*1000/'1.46 Population'!AU31,"")</f>
        <v>61.329864897333067</v>
      </c>
      <c r="AV7" s="94">
        <f>IFERROR('1.55 Carbonates (volume)'!AV7*1000/'1.46 Population'!AV31,"")</f>
        <v>73.116340861643579</v>
      </c>
      <c r="AW7" s="94">
        <f>IFERROR('1.55 Carbonates (volume)'!AW7*1000/'1.46 Population'!AW31,"")</f>
        <v>60.648297855733098</v>
      </c>
      <c r="AX7" s="94">
        <f>IFERROR('1.55 Carbonates (volume)'!AX7*1000/'1.46 Population'!AX31,"")</f>
        <v>52.645756887413356</v>
      </c>
      <c r="AY7" s="94">
        <f>IFERROR('1.55 Carbonates (volume)'!AY7*1000/'1.46 Population'!AY31,"")</f>
        <v>76.205349044475469</v>
      </c>
      <c r="AZ7" s="94">
        <f>IFERROR('1.55 Carbonates (volume)'!AZ7*1000/'1.46 Population'!AZ31,"")</f>
        <v>131.08587954758133</v>
      </c>
      <c r="BA7" s="94">
        <f>IFERROR('1.55 Carbonates (volume)'!BA7*1000/'1.46 Population'!BA31,"")</f>
        <v>43.447396633152721</v>
      </c>
      <c r="BB7" s="94">
        <f>IFERROR('1.55 Carbonates (volume)'!BB7*1000/'1.46 Population'!BB31,"")</f>
        <v>46.758479672840991</v>
      </c>
      <c r="BC7" s="94">
        <f>IFERROR('1.55 Carbonates (volume)'!BC7*1000/'1.46 Population'!BC31,"")</f>
        <v>71.612418796298726</v>
      </c>
      <c r="BD7" s="94">
        <f>IFERROR('1.55 Carbonates (volume)'!BD7*1000/'1.46 Population'!BD31,"")</f>
        <v>36.869016578247582</v>
      </c>
      <c r="BE7" s="94">
        <f>IFERROR('1.55 Carbonates (volume)'!BE7*1000/'1.46 Population'!BE31,"")</f>
        <v>20.921068056595097</v>
      </c>
      <c r="BF7" s="94">
        <f>IFERROR('1.55 Carbonates (volume)'!BF7*1000/'1.46 Population'!BF31,"")</f>
        <v>8.9921112153141713</v>
      </c>
      <c r="BG7" s="94">
        <f>IFERROR('1.55 Carbonates (volume)'!BG7*1000/'1.46 Population'!BG31,"")</f>
        <v>18.113633441433205</v>
      </c>
      <c r="BH7" s="94">
        <f>IFERROR('1.55 Carbonates (volume)'!BH7*1000/'1.46 Population'!BH31,"")</f>
        <v>33.781076151455814</v>
      </c>
      <c r="BI7" s="94">
        <f>IFERROR('1.55 Carbonates (volume)'!BI7*1000/'1.46 Population'!BI31,"")</f>
        <v>84.57309418334512</v>
      </c>
      <c r="BJ7" s="94">
        <f>IFERROR('1.55 Carbonates (volume)'!BJ7*1000/'1.46 Population'!BJ31,"")</f>
        <v>7.7569379614699141</v>
      </c>
      <c r="BK7" s="94">
        <f>IFERROR('1.55 Carbonates (volume)'!BK7*1000/'1.46 Population'!BK31,"")</f>
        <v>18.972865346958255</v>
      </c>
      <c r="BL7" s="94">
        <f>IFERROR('1.55 Carbonates (volume)'!BL7*1000/'1.46 Population'!BL31,"")</f>
        <v>8.5315443663944119</v>
      </c>
      <c r="BM7" s="94">
        <f>IFERROR('1.55 Carbonates (volume)'!BM7*1000/'1.46 Population'!BM31,"")</f>
        <v>91.569274041026134</v>
      </c>
      <c r="BN7" s="94">
        <f>IFERROR('1.55 Carbonates (volume)'!BN7*1000/'1.46 Population'!BN31,"")</f>
        <v>59.940438028664197</v>
      </c>
      <c r="BO7" s="94">
        <f>IFERROR('1.55 Carbonates (volume)'!BO7*1000/'1.46 Population'!BO31,"")</f>
        <v>16.903117973615615</v>
      </c>
      <c r="BP7" s="94">
        <f>IFERROR('1.55 Carbonates (volume)'!BP7*1000/'1.46 Population'!BP31,"")</f>
        <v>64.126142694866658</v>
      </c>
      <c r="BQ7" s="94">
        <f>IFERROR('1.55 Carbonates (volume)'!BQ7*1000/'1.46 Population'!BQ31,"")</f>
        <v>179.53801421166162</v>
      </c>
      <c r="BR7" s="94">
        <f>IFERROR('1.55 Carbonates (volume)'!BR7*1000/'1.46 Population'!BR31,"")</f>
        <v>106.55844478078555</v>
      </c>
      <c r="BS7" s="94">
        <f>IFERROR('1.55 Carbonates (volume)'!BS7*1000/'1.46 Population'!BS31,"")</f>
        <v>187.50046528689083</v>
      </c>
      <c r="BT7" s="94">
        <f>IFERROR('1.55 Carbonates (volume)'!BT7*1000/'1.46 Population'!BT31,"")</f>
        <v>65.374316323975506</v>
      </c>
      <c r="BU7" s="94">
        <f>IFERROR('1.55 Carbonates (volume)'!BU7*1000/'1.46 Population'!BU31,"")</f>
        <v>77.633087033921043</v>
      </c>
      <c r="BV7" s="94">
        <f>IFERROR('1.55 Carbonates (volume)'!BV7*1000/'1.46 Population'!BV31,"")</f>
        <v>105.658679481902</v>
      </c>
      <c r="BW7" s="94">
        <f>IFERROR('1.55 Carbonates (volume)'!BW7*1000/'1.46 Population'!BW31,"")</f>
        <v>73.936504416601991</v>
      </c>
      <c r="BX7" s="94">
        <f>IFERROR('1.55 Carbonates (volume)'!BX7*1000/'1.46 Population'!BX31,"")</f>
        <v>63.457205056716184</v>
      </c>
      <c r="BY7" s="94">
        <f>IFERROR('1.55 Carbonates (volume)'!BY7*1000/'1.46 Population'!BY31,"")</f>
        <v>44.482500127125661</v>
      </c>
      <c r="BZ7" s="94">
        <f>IFERROR('1.55 Carbonates (volume)'!BZ7*1000/'1.46 Population'!BZ31,"")</f>
        <v>81.197009064624524</v>
      </c>
      <c r="CA7" s="94">
        <f>IFERROR('1.55 Carbonates (volume)'!CA7*1000/'1.46 Population'!CA31,"")</f>
        <v>61.459083492101115</v>
      </c>
      <c r="CB7" s="94">
        <f>IFERROR('1.55 Carbonates (volume)'!CB7*1000/'1.46 Population'!CB31,"")</f>
        <v>104.09319746090425</v>
      </c>
      <c r="CC7" s="94">
        <f>IFERROR('1.55 Carbonates (volume)'!CC7*1000/'1.46 Population'!CC31,"")</f>
        <v>50.450282333589058</v>
      </c>
      <c r="CD7" s="94">
        <f>IFERROR('1.55 Carbonates (volume)'!CD7*1000/'1.46 Population'!CD31,"")</f>
        <v>69.172978442856703</v>
      </c>
      <c r="CE7" s="94">
        <f>IFERROR('1.55 Carbonates (volume)'!CE7*1000/'1.46 Population'!CE31,"")</f>
        <v>107.35064258423064</v>
      </c>
      <c r="CF7" s="94">
        <f>IFERROR('1.55 Carbonates (volume)'!CF7*1000/'1.46 Population'!CF31,"")</f>
        <v>48.195755953004848</v>
      </c>
      <c r="CG7" s="94">
        <f>IFERROR('1.55 Carbonates (volume)'!CG7*1000/'1.46 Population'!CG31,"")</f>
        <v>91.917785122516236</v>
      </c>
      <c r="CH7" s="94">
        <f>IFERROR('1.55 Carbonates (volume)'!CH7*1000/'1.46 Population'!CH31,"")</f>
        <v>66.360387953037261</v>
      </c>
      <c r="CI7" s="94">
        <f>IFERROR('1.55 Carbonates (volume)'!CI7*1000/'1.46 Population'!CI31,"")</f>
        <v>77.369152135507278</v>
      </c>
      <c r="CJ7" s="94">
        <f>IFERROR('1.55 Carbonates (volume)'!CJ7*1000/'1.46 Population'!CJ31,"")</f>
        <v>33.920927607131098</v>
      </c>
      <c r="CK7" s="94">
        <f>IFERROR('1.55 Carbonates (volume)'!CK7*1000/'1.46 Population'!CK31,"")</f>
        <v>79.525307358832606</v>
      </c>
      <c r="CL7" s="94">
        <f>IFERROR('1.55 Carbonates (volume)'!CL7*1000/'1.46 Population'!CL31,"")</f>
        <v>1469.3156423532257</v>
      </c>
      <c r="CM7" s="94">
        <f>IFERROR('1.55 Carbonates (volume)'!CM7*1000/'1.46 Population'!CM31,"")</f>
        <v>156.32378011924331</v>
      </c>
      <c r="CN7" s="94">
        <f>IFERROR('1.55 Carbonates (volume)'!CN7*1000/'1.46 Population'!CN31,"")</f>
        <v>164.5035706808373</v>
      </c>
      <c r="CO7" s="94">
        <f>IFERROR('1.55 Carbonates (volume)'!CO7*1000/'1.46 Population'!CO31,"")</f>
        <v>15.643968512652624</v>
      </c>
      <c r="CP7" s="94">
        <f>IFERROR('1.55 Carbonates (volume)'!CP7*1000/'1.46 Population'!CP31,"")</f>
        <v>6.2477291514408178</v>
      </c>
    </row>
    <row r="8" spans="1:94" x14ac:dyDescent="0.25">
      <c r="A8" s="78" t="s">
        <v>29</v>
      </c>
      <c r="B8" s="94">
        <f>IFERROR('1.55 Carbonates (volume)'!B8*1000/'1.46 Population'!B32,"")</f>
        <v>30.232290976182437</v>
      </c>
      <c r="C8" s="94">
        <f>IFERROR('1.55 Carbonates (volume)'!C8*1000/'1.46 Population'!C32,"")</f>
        <v>7.5604602188004675</v>
      </c>
      <c r="D8" s="94">
        <f>IFERROR('1.55 Carbonates (volume)'!D8*1000/'1.46 Population'!D32,"")</f>
        <v>21.840034607335351</v>
      </c>
      <c r="E8" s="94">
        <f>IFERROR('1.55 Carbonates (volume)'!E8*1000/'1.46 Population'!E32,"")</f>
        <v>7.0835755146991346</v>
      </c>
      <c r="F8" s="94">
        <f>IFERROR('1.55 Carbonates (volume)'!F8*1000/'1.46 Population'!F32,"")</f>
        <v>32.798121654927009</v>
      </c>
      <c r="G8" s="94">
        <f>IFERROR('1.55 Carbonates (volume)'!G8*1000/'1.46 Population'!G32,"")</f>
        <v>1.6841395550314742</v>
      </c>
      <c r="H8" s="94">
        <f>IFERROR('1.55 Carbonates (volume)'!H8*1000/'1.46 Population'!H32,"")</f>
        <v>2.3832786656431013</v>
      </c>
      <c r="I8" s="94">
        <f>IFERROR('1.55 Carbonates (volume)'!I8*1000/'1.46 Population'!I32,"")</f>
        <v>27.579143243602473</v>
      </c>
      <c r="J8" s="94">
        <f>IFERROR('1.55 Carbonates (volume)'!J8*1000/'1.46 Population'!J32,"")</f>
        <v>10.690142036397233</v>
      </c>
      <c r="K8" s="94">
        <f>IFERROR('1.55 Carbonates (volume)'!K8*1000/'1.46 Population'!K32,"")</f>
        <v>15.762771234543255</v>
      </c>
      <c r="L8" s="94">
        <f>IFERROR('1.55 Carbonates (volume)'!L8*1000/'1.46 Population'!L32,"")</f>
        <v>3.9233549828077701</v>
      </c>
      <c r="M8" s="94">
        <f>IFERROR('1.55 Carbonates (volume)'!M8*1000/'1.46 Population'!M32,"")</f>
        <v>33.090581542567953</v>
      </c>
      <c r="N8" s="94">
        <f>IFERROR('1.55 Carbonates (volume)'!N8*1000/'1.46 Population'!N32,"")</f>
        <v>29.240696142136592</v>
      </c>
      <c r="O8" s="94">
        <f>IFERROR('1.55 Carbonates (volume)'!O8*1000/'1.46 Population'!O32,"")</f>
        <v>24.671348448169287</v>
      </c>
      <c r="P8" s="94">
        <f>IFERROR('1.55 Carbonates (volume)'!P8*1000/'1.46 Population'!P32,"")</f>
        <v>16.095457260302847</v>
      </c>
      <c r="Q8" s="94">
        <f>IFERROR('1.55 Carbonates (volume)'!Q8*1000/'1.46 Population'!Q32,"")</f>
        <v>33.803051024186054</v>
      </c>
      <c r="R8" s="94">
        <f>IFERROR('1.55 Carbonates (volume)'!R8*1000/'1.46 Population'!R32,"")</f>
        <v>10.899482549818341</v>
      </c>
      <c r="S8" s="94">
        <f>IFERROR('1.55 Carbonates (volume)'!S8*1000/'1.46 Population'!S32,"")</f>
        <v>4.7434857971962714</v>
      </c>
      <c r="T8" s="94">
        <f>IFERROR('1.55 Carbonates (volume)'!T8*1000/'1.46 Population'!T32,"")</f>
        <v>102.27531285551764</v>
      </c>
      <c r="U8" s="94">
        <f>IFERROR('1.55 Carbonates (volume)'!U8*1000/'1.46 Population'!U32,"")</f>
        <v>103.11965185076524</v>
      </c>
      <c r="V8" s="94">
        <f>IFERROR('1.55 Carbonates (volume)'!V8*1000/'1.46 Population'!V32,"")</f>
        <v>98.125450612833447</v>
      </c>
      <c r="W8" s="94">
        <f>IFERROR('1.55 Carbonates (volume)'!W8*1000/'1.46 Population'!W32,"")</f>
        <v>38.571116715667827</v>
      </c>
      <c r="X8" s="94">
        <f>IFERROR('1.55 Carbonates (volume)'!X8*1000/'1.46 Population'!X32,"")</f>
        <v>32.677770393753114</v>
      </c>
      <c r="Y8" s="94">
        <f>IFERROR('1.55 Carbonates (volume)'!Y8*1000/'1.46 Population'!Y32,"")</f>
        <v>30.239154760975357</v>
      </c>
      <c r="Z8" s="94">
        <f>IFERROR('1.55 Carbonates (volume)'!Z8*1000/'1.46 Population'!Z32,"")</f>
        <v>65.798096835924184</v>
      </c>
      <c r="AA8" s="94">
        <f>IFERROR('1.55 Carbonates (volume)'!AA8*1000/'1.46 Population'!AA32,"")</f>
        <v>66.534853779657894</v>
      </c>
      <c r="AB8" s="94">
        <f>IFERROR('1.55 Carbonates (volume)'!AB8*1000/'1.46 Population'!AB32,"")</f>
        <v>65.965022105716187</v>
      </c>
      <c r="AC8" s="94">
        <f>IFERROR('1.55 Carbonates (volume)'!AC8*1000/'1.46 Population'!AC32,"")</f>
        <v>48.135233474833228</v>
      </c>
      <c r="AD8" s="94">
        <f>IFERROR('1.55 Carbonates (volume)'!AD8*1000/'1.46 Population'!AD32,"")</f>
        <v>20.845656957622506</v>
      </c>
      <c r="AE8" s="94">
        <f>IFERROR('1.55 Carbonates (volume)'!AE8*1000/'1.46 Population'!AE32,"")</f>
        <v>57.709881203067262</v>
      </c>
      <c r="AF8" s="94">
        <f>IFERROR('1.55 Carbonates (volume)'!AF8*1000/'1.46 Population'!AF32,"")</f>
        <v>30.970869428609902</v>
      </c>
      <c r="AG8" s="94">
        <f>IFERROR('1.55 Carbonates (volume)'!AG8*1000/'1.46 Population'!AG32,"")</f>
        <v>22.858532433582589</v>
      </c>
      <c r="AH8" s="94">
        <f>IFERROR('1.55 Carbonates (volume)'!AH8*1000/'1.46 Population'!AH32,"")</f>
        <v>41.550159430954132</v>
      </c>
      <c r="AI8" s="94">
        <f>IFERROR('1.55 Carbonates (volume)'!AI8*1000/'1.46 Population'!AI32,"")</f>
        <v>49.682778707156857</v>
      </c>
      <c r="AJ8" s="94">
        <f>IFERROR('1.55 Carbonates (volume)'!AJ8*1000/'1.46 Population'!AJ32,"")</f>
        <v>55.735506057276581</v>
      </c>
      <c r="AK8" s="94">
        <f>IFERROR('1.55 Carbonates (volume)'!AK8*1000/'1.46 Population'!AK32,"")</f>
        <v>26.524645237320627</v>
      </c>
      <c r="AL8" s="94">
        <f>IFERROR('1.55 Carbonates (volume)'!AL8*1000/'1.46 Population'!AL32,"")</f>
        <v>58.929174262372563</v>
      </c>
      <c r="AM8" s="94">
        <f>IFERROR('1.55 Carbonates (volume)'!AM8*1000/'1.46 Population'!AM32,"")</f>
        <v>66.326530612244909</v>
      </c>
      <c r="AN8" s="94">
        <f>IFERROR('1.55 Carbonates (volume)'!AN8*1000/'1.46 Population'!AN32,"")</f>
        <v>37.636018768094239</v>
      </c>
      <c r="AO8" s="94">
        <f>IFERROR('1.55 Carbonates (volume)'!AO8*1000/'1.46 Population'!AO32,"")</f>
        <v>34.05191960504137</v>
      </c>
      <c r="AP8" s="94">
        <f>IFERROR('1.55 Carbonates (volume)'!AP8*1000/'1.46 Population'!AP32,"")</f>
        <v>97.551867309439018</v>
      </c>
      <c r="AQ8" s="94">
        <f>IFERROR('1.55 Carbonates (volume)'!AQ8*1000/'1.46 Population'!AQ32,"")</f>
        <v>179.42151935852451</v>
      </c>
      <c r="AR8" s="94">
        <f>IFERROR('1.55 Carbonates (volume)'!AR8*1000/'1.46 Population'!AR32,"")</f>
        <v>42.63570066678875</v>
      </c>
      <c r="AS8" s="94">
        <f>IFERROR('1.55 Carbonates (volume)'!AS8*1000/'1.46 Population'!AS32,"")</f>
        <v>68.33677507181504</v>
      </c>
      <c r="AT8" s="94">
        <f>IFERROR('1.55 Carbonates (volume)'!AT8*1000/'1.46 Population'!AT32,"")</f>
        <v>120.28477183240477</v>
      </c>
      <c r="AU8" s="94">
        <f>IFERROR('1.55 Carbonates (volume)'!AU8*1000/'1.46 Population'!AU32,"")</f>
        <v>62.601943165045846</v>
      </c>
      <c r="AV8" s="94">
        <f>IFERROR('1.55 Carbonates (volume)'!AV8*1000/'1.46 Population'!AV32,"")</f>
        <v>73.363404772477622</v>
      </c>
      <c r="AW8" s="94">
        <f>IFERROR('1.55 Carbonates (volume)'!AW8*1000/'1.46 Population'!AW32,"")</f>
        <v>61.819985669404176</v>
      </c>
      <c r="AX8" s="94">
        <f>IFERROR('1.55 Carbonates (volume)'!AX8*1000/'1.46 Population'!AX32,"")</f>
        <v>54.81295865401826</v>
      </c>
      <c r="AY8" s="94">
        <f>IFERROR('1.55 Carbonates (volume)'!AY8*1000/'1.46 Population'!AY32,"")</f>
        <v>76.103852132292971</v>
      </c>
      <c r="AZ8" s="94">
        <f>IFERROR('1.55 Carbonates (volume)'!AZ8*1000/'1.46 Population'!AZ32,"")</f>
        <v>138.66580956322738</v>
      </c>
      <c r="BA8" s="94">
        <f>IFERROR('1.55 Carbonates (volume)'!BA8*1000/'1.46 Population'!BA32,"")</f>
        <v>45.899821109123437</v>
      </c>
      <c r="BB8" s="94">
        <f>IFERROR('1.55 Carbonates (volume)'!BB8*1000/'1.46 Population'!BB32,"")</f>
        <v>53.107175022515761</v>
      </c>
      <c r="BC8" s="94">
        <f>IFERROR('1.55 Carbonates (volume)'!BC8*1000/'1.46 Population'!BC32,"")</f>
        <v>76.951052855862329</v>
      </c>
      <c r="BD8" s="94">
        <f>IFERROR('1.55 Carbonates (volume)'!BD8*1000/'1.46 Population'!BD32,"")</f>
        <v>37.569822387943141</v>
      </c>
      <c r="BE8" s="94">
        <f>IFERROR('1.55 Carbonates (volume)'!BE8*1000/'1.46 Population'!BE32,"")</f>
        <v>22.207868015040312</v>
      </c>
      <c r="BF8" s="94">
        <f>IFERROR('1.55 Carbonates (volume)'!BF8*1000/'1.46 Population'!BF32,"")</f>
        <v>8.0388877835791615</v>
      </c>
      <c r="BG8" s="94">
        <f>IFERROR('1.55 Carbonates (volume)'!BG8*1000/'1.46 Population'!BG32,"")</f>
        <v>19.254919549251557</v>
      </c>
      <c r="BH8" s="94">
        <f>IFERROR('1.55 Carbonates (volume)'!BH8*1000/'1.46 Population'!BH32,"")</f>
        <v>33.72521262435987</v>
      </c>
      <c r="BI8" s="94">
        <f>IFERROR('1.55 Carbonates (volume)'!BI8*1000/'1.46 Population'!BI32,"")</f>
        <v>81.007131009257549</v>
      </c>
      <c r="BJ8" s="94">
        <f>IFERROR('1.55 Carbonates (volume)'!BJ8*1000/'1.46 Population'!BJ32,"")</f>
        <v>8.074739568979771</v>
      </c>
      <c r="BK8" s="94">
        <f>IFERROR('1.55 Carbonates (volume)'!BK8*1000/'1.46 Population'!BK32,"")</f>
        <v>19.572258026678483</v>
      </c>
      <c r="BL8" s="94">
        <f>IFERROR('1.55 Carbonates (volume)'!BL8*1000/'1.46 Population'!BL32,"")</f>
        <v>7.7819952832163439</v>
      </c>
      <c r="BM8" s="94">
        <f>IFERROR('1.55 Carbonates (volume)'!BM8*1000/'1.46 Population'!BM32,"")</f>
        <v>94.016522423288748</v>
      </c>
      <c r="BN8" s="94">
        <f>IFERROR('1.55 Carbonates (volume)'!BN8*1000/'1.46 Population'!BN32,"")</f>
        <v>62.845977180293623</v>
      </c>
      <c r="BO8" s="94">
        <f>IFERROR('1.55 Carbonates (volume)'!BO8*1000/'1.46 Population'!BO32,"")</f>
        <v>17.460286214838288</v>
      </c>
      <c r="BP8" s="94">
        <f>IFERROR('1.55 Carbonates (volume)'!BP8*1000/'1.46 Population'!BP32,"")</f>
        <v>61.635495811416334</v>
      </c>
      <c r="BQ8" s="94">
        <f>IFERROR('1.55 Carbonates (volume)'!BQ8*1000/'1.46 Population'!BQ32,"")</f>
        <v>177.45982479549804</v>
      </c>
      <c r="BR8" s="94">
        <f>IFERROR('1.55 Carbonates (volume)'!BR8*1000/'1.46 Population'!BR32,"")</f>
        <v>104.75430220598395</v>
      </c>
      <c r="BS8" s="94">
        <f>IFERROR('1.55 Carbonates (volume)'!BS8*1000/'1.46 Population'!BS32,"")</f>
        <v>185.3962012856764</v>
      </c>
      <c r="BT8" s="94">
        <f>IFERROR('1.55 Carbonates (volume)'!BT8*1000/'1.46 Population'!BT32,"")</f>
        <v>67.220017706034881</v>
      </c>
      <c r="BU8" s="94">
        <f>IFERROR('1.55 Carbonates (volume)'!BU8*1000/'1.46 Population'!BU32,"")</f>
        <v>75.984638309729476</v>
      </c>
      <c r="BV8" s="94">
        <f>IFERROR('1.55 Carbonates (volume)'!BV8*1000/'1.46 Population'!BV32,"")</f>
        <v>107.52135776395153</v>
      </c>
      <c r="BW8" s="94">
        <f>IFERROR('1.55 Carbonates (volume)'!BW8*1000/'1.46 Population'!BW32,"")</f>
        <v>80.18424689083372</v>
      </c>
      <c r="BX8" s="94">
        <f>IFERROR('1.55 Carbonates (volume)'!BX8*1000/'1.46 Population'!BX32,"")</f>
        <v>65.720374457721277</v>
      </c>
      <c r="BY8" s="94">
        <f>IFERROR('1.55 Carbonates (volume)'!BY8*1000/'1.46 Population'!BY32,"")</f>
        <v>44.666342017957746</v>
      </c>
      <c r="BZ8" s="94">
        <f>IFERROR('1.55 Carbonates (volume)'!BZ8*1000/'1.46 Population'!BZ32,"")</f>
        <v>88.789051023406131</v>
      </c>
      <c r="CA8" s="94">
        <f>IFERROR('1.55 Carbonates (volume)'!CA8*1000/'1.46 Population'!CA32,"")</f>
        <v>60.828555071923809</v>
      </c>
      <c r="CB8" s="94">
        <f>IFERROR('1.55 Carbonates (volume)'!CB8*1000/'1.46 Population'!CB32,"")</f>
        <v>105.84097713986978</v>
      </c>
      <c r="CC8" s="94">
        <f>IFERROR('1.55 Carbonates (volume)'!CC8*1000/'1.46 Population'!CC32,"")</f>
        <v>50.941888461392736</v>
      </c>
      <c r="CD8" s="94">
        <f>IFERROR('1.55 Carbonates (volume)'!CD8*1000/'1.46 Population'!CD32,"")</f>
        <v>71.145204540167256</v>
      </c>
      <c r="CE8" s="94">
        <f>IFERROR('1.55 Carbonates (volume)'!CE8*1000/'1.46 Population'!CE32,"")</f>
        <v>109.88750484892893</v>
      </c>
      <c r="CF8" s="94">
        <f>IFERROR('1.55 Carbonates (volume)'!CF8*1000/'1.46 Population'!CF32,"")</f>
        <v>47.536149162861491</v>
      </c>
      <c r="CG8" s="94">
        <f>IFERROR('1.55 Carbonates (volume)'!CG8*1000/'1.46 Population'!CG32,"")</f>
        <v>90.892978868438988</v>
      </c>
      <c r="CH8" s="94">
        <f>IFERROR('1.55 Carbonates (volume)'!CH8*1000/'1.46 Population'!CH32,"")</f>
        <v>68.823360374897774</v>
      </c>
      <c r="CI8" s="94">
        <f>IFERROR('1.55 Carbonates (volume)'!CI8*1000/'1.46 Population'!CI32,"")</f>
        <v>76.751886956871473</v>
      </c>
      <c r="CJ8" s="94">
        <f>IFERROR('1.55 Carbonates (volume)'!CJ8*1000/'1.46 Population'!CJ32,"")</f>
        <v>36.585295014594621</v>
      </c>
      <c r="CK8" s="94">
        <f>IFERROR('1.55 Carbonates (volume)'!CK8*1000/'1.46 Population'!CK32,"")</f>
        <v>78.942072305692477</v>
      </c>
      <c r="CL8" s="94">
        <f>IFERROR('1.55 Carbonates (volume)'!CL8*1000/'1.46 Population'!CL32,"")</f>
        <v>1586.0439763775703</v>
      </c>
      <c r="CM8" s="94">
        <f>IFERROR('1.55 Carbonates (volume)'!CM8*1000/'1.46 Population'!CM32,"")</f>
        <v>162.49433775172591</v>
      </c>
      <c r="CN8" s="94">
        <f>IFERROR('1.55 Carbonates (volume)'!CN8*1000/'1.46 Population'!CN32,"")</f>
        <v>169.80925150879582</v>
      </c>
      <c r="CO8" s="94">
        <f>IFERROR('1.55 Carbonates (volume)'!CO8*1000/'1.46 Population'!CO32,"")</f>
        <v>15.608710440166368</v>
      </c>
      <c r="CP8" s="94">
        <f>IFERROR('1.55 Carbonates (volume)'!CP8*1000/'1.46 Population'!CP32,"")</f>
        <v>6.3317737661717279</v>
      </c>
    </row>
    <row r="9" spans="1:94" x14ac:dyDescent="0.25">
      <c r="A9" s="78" t="s">
        <v>30</v>
      </c>
      <c r="B9" s="94">
        <f>IFERROR('1.55 Carbonates (volume)'!B9*1000/'1.46 Population'!B33,"")</f>
        <v>30.515490022679945</v>
      </c>
      <c r="C9" s="94">
        <f>IFERROR('1.55 Carbonates (volume)'!C9*1000/'1.46 Population'!C33,"")</f>
        <v>7.9097093181232951</v>
      </c>
      <c r="D9" s="94">
        <f>IFERROR('1.55 Carbonates (volume)'!D9*1000/'1.46 Population'!D33,"")</f>
        <v>22.513010466068934</v>
      </c>
      <c r="E9" s="94">
        <f>IFERROR('1.55 Carbonates (volume)'!E9*1000/'1.46 Population'!E33,"")</f>
        <v>7.6789300712068647</v>
      </c>
      <c r="F9" s="94">
        <f>IFERROR('1.55 Carbonates (volume)'!F9*1000/'1.46 Population'!F33,"")</f>
        <v>32.1703801165363</v>
      </c>
      <c r="G9" s="94">
        <f>IFERROR('1.55 Carbonates (volume)'!G9*1000/'1.46 Population'!G33,"")</f>
        <v>1.7051826376420123</v>
      </c>
      <c r="H9" s="94">
        <f>IFERROR('1.55 Carbonates (volume)'!H9*1000/'1.46 Population'!H33,"")</f>
        <v>2.5260787062068872</v>
      </c>
      <c r="I9" s="94">
        <f>IFERROR('1.55 Carbonates (volume)'!I9*1000/'1.46 Population'!I33,"")</f>
        <v>28.918325744144088</v>
      </c>
      <c r="J9" s="94">
        <f>IFERROR('1.55 Carbonates (volume)'!J9*1000/'1.46 Population'!J33,"")</f>
        <v>12.997771627097528</v>
      </c>
      <c r="K9" s="94">
        <f>IFERROR('1.55 Carbonates (volume)'!K9*1000/'1.46 Population'!K33,"")</f>
        <v>15.972858705614522</v>
      </c>
      <c r="L9" s="94">
        <f>IFERROR('1.55 Carbonates (volume)'!L9*1000/'1.46 Population'!L33,"")</f>
        <v>4.3081298660492697</v>
      </c>
      <c r="M9" s="94">
        <f>IFERROR('1.55 Carbonates (volume)'!M9*1000/'1.46 Population'!M33,"")</f>
        <v>32.655355165766508</v>
      </c>
      <c r="N9" s="94">
        <f>IFERROR('1.55 Carbonates (volume)'!N9*1000/'1.46 Population'!N33,"")</f>
        <v>28.461840212701038</v>
      </c>
      <c r="O9" s="94">
        <f>IFERROR('1.55 Carbonates (volume)'!O9*1000/'1.46 Population'!O33,"")</f>
        <v>23.97232790852242</v>
      </c>
      <c r="P9" s="94">
        <f>IFERROR('1.55 Carbonates (volume)'!P9*1000/'1.46 Population'!P33,"")</f>
        <v>15.360741372150461</v>
      </c>
      <c r="Q9" s="94">
        <f>IFERROR('1.55 Carbonates (volume)'!Q9*1000/'1.46 Population'!Q33,"")</f>
        <v>36.410985990210023</v>
      </c>
      <c r="R9" s="94">
        <f>IFERROR('1.55 Carbonates (volume)'!R9*1000/'1.46 Population'!R33,"")</f>
        <v>11.042783756421313</v>
      </c>
      <c r="S9" s="94">
        <f>IFERROR('1.55 Carbonates (volume)'!S9*1000/'1.46 Population'!S33,"")</f>
        <v>4.8629660245281903</v>
      </c>
      <c r="T9" s="94">
        <f>IFERROR('1.55 Carbonates (volume)'!T9*1000/'1.46 Population'!T33,"")</f>
        <v>99.43003670611543</v>
      </c>
      <c r="U9" s="94">
        <f>IFERROR('1.55 Carbonates (volume)'!U9*1000/'1.46 Population'!U33,"")</f>
        <v>99.857880888820617</v>
      </c>
      <c r="V9" s="94">
        <f>IFERROR('1.55 Carbonates (volume)'!V9*1000/'1.46 Population'!V33,"")</f>
        <v>97.312964766814744</v>
      </c>
      <c r="W9" s="94">
        <f>IFERROR('1.55 Carbonates (volume)'!W9*1000/'1.46 Population'!W33,"")</f>
        <v>40.990480546440303</v>
      </c>
      <c r="X9" s="94">
        <f>IFERROR('1.55 Carbonates (volume)'!X9*1000/'1.46 Population'!X33,"")</f>
        <v>34.25022182786158</v>
      </c>
      <c r="Y9" s="94">
        <f>IFERROR('1.55 Carbonates (volume)'!Y9*1000/'1.46 Population'!Y33,"")</f>
        <v>32.206035379812697</v>
      </c>
      <c r="Z9" s="94">
        <f>IFERROR('1.55 Carbonates (volume)'!Z9*1000/'1.46 Population'!Z33,"")</f>
        <v>68.786562256526736</v>
      </c>
      <c r="AA9" s="94">
        <f>IFERROR('1.55 Carbonates (volume)'!AA9*1000/'1.46 Population'!AA33,"")</f>
        <v>69.459172852598087</v>
      </c>
      <c r="AB9" s="94">
        <f>IFERROR('1.55 Carbonates (volume)'!AB9*1000/'1.46 Population'!AB33,"")</f>
        <v>66.2557781201849</v>
      </c>
      <c r="AC9" s="94">
        <f>IFERROR('1.55 Carbonates (volume)'!AC9*1000/'1.46 Population'!AC33,"")</f>
        <v>50.98847416227769</v>
      </c>
      <c r="AD9" s="94">
        <f>IFERROR('1.55 Carbonates (volume)'!AD9*1000/'1.46 Population'!AD33,"")</f>
        <v>22.357381541938121</v>
      </c>
      <c r="AE9" s="94">
        <f>IFERROR('1.55 Carbonates (volume)'!AE9*1000/'1.46 Population'!AE33,"")</f>
        <v>58.313938453581585</v>
      </c>
      <c r="AF9" s="94">
        <f>IFERROR('1.55 Carbonates (volume)'!AF9*1000/'1.46 Population'!AF33,"")</f>
        <v>32.189424121695033</v>
      </c>
      <c r="AG9" s="94">
        <f>IFERROR('1.55 Carbonates (volume)'!AG9*1000/'1.46 Population'!AG33,"")</f>
        <v>24.184615384615384</v>
      </c>
      <c r="AH9" s="94">
        <f>IFERROR('1.55 Carbonates (volume)'!AH9*1000/'1.46 Population'!AH33,"")</f>
        <v>41.774817571869335</v>
      </c>
      <c r="AI9" s="94">
        <f>IFERROR('1.55 Carbonates (volume)'!AI9*1000/'1.46 Population'!AI33,"")</f>
        <v>53.413523633090243</v>
      </c>
      <c r="AJ9" s="94">
        <f>IFERROR('1.55 Carbonates (volume)'!AJ9*1000/'1.46 Population'!AJ33,"")</f>
        <v>62.782617888601095</v>
      </c>
      <c r="AK9" s="94">
        <f>IFERROR('1.55 Carbonates (volume)'!AK9*1000/'1.46 Population'!AK33,"")</f>
        <v>28.309698752718518</v>
      </c>
      <c r="AL9" s="94">
        <f>IFERROR('1.55 Carbonates (volume)'!AL9*1000/'1.46 Population'!AL33,"")</f>
        <v>62.187402578039226</v>
      </c>
      <c r="AM9" s="94">
        <f>IFERROR('1.55 Carbonates (volume)'!AM9*1000/'1.46 Population'!AM33,"")</f>
        <v>68.126384777225425</v>
      </c>
      <c r="AN9" s="94">
        <f>IFERROR('1.55 Carbonates (volume)'!AN9*1000/'1.46 Population'!AN33,"")</f>
        <v>37.107043374452843</v>
      </c>
      <c r="AO9" s="94">
        <f>IFERROR('1.55 Carbonates (volume)'!AO9*1000/'1.46 Population'!AO33,"")</f>
        <v>36.08898606929413</v>
      </c>
      <c r="AP9" s="94">
        <f>IFERROR('1.55 Carbonates (volume)'!AP9*1000/'1.46 Population'!AP33,"")</f>
        <v>99.146237719108385</v>
      </c>
      <c r="AQ9" s="94">
        <f>IFERROR('1.55 Carbonates (volume)'!AQ9*1000/'1.46 Population'!AQ33,"")</f>
        <v>177.10827397616706</v>
      </c>
      <c r="AR9" s="94">
        <f>IFERROR('1.55 Carbonates (volume)'!AR9*1000/'1.46 Population'!AR33,"")</f>
        <v>46.412116718741729</v>
      </c>
      <c r="AS9" s="94">
        <f>IFERROR('1.55 Carbonates (volume)'!AS9*1000/'1.46 Population'!AS33,"")</f>
        <v>70.294551688543422</v>
      </c>
      <c r="AT9" s="94">
        <f>IFERROR('1.55 Carbonates (volume)'!AT9*1000/'1.46 Population'!AT33,"")</f>
        <v>126.03035954005115</v>
      </c>
      <c r="AU9" s="94">
        <f>IFERROR('1.55 Carbonates (volume)'!AU9*1000/'1.46 Population'!AU33,"")</f>
        <v>63.367331761863774</v>
      </c>
      <c r="AV9" s="94">
        <f>IFERROR('1.55 Carbonates (volume)'!AV9*1000/'1.46 Population'!AV33,"")</f>
        <v>73.057782692839382</v>
      </c>
      <c r="AW9" s="94">
        <f>IFERROR('1.55 Carbonates (volume)'!AW9*1000/'1.46 Population'!AW33,"")</f>
        <v>63.374063940877029</v>
      </c>
      <c r="AX9" s="94">
        <f>IFERROR('1.55 Carbonates (volume)'!AX9*1000/'1.46 Population'!AX33,"")</f>
        <v>56.119108795888913</v>
      </c>
      <c r="AY9" s="94">
        <f>IFERROR('1.55 Carbonates (volume)'!AY9*1000/'1.46 Population'!AY33,"")</f>
        <v>76.415951463819368</v>
      </c>
      <c r="AZ9" s="94">
        <f>IFERROR('1.55 Carbonates (volume)'!AZ9*1000/'1.46 Population'!AZ33,"")</f>
        <v>139.28834694191414</v>
      </c>
      <c r="BA9" s="94">
        <f>IFERROR('1.55 Carbonates (volume)'!BA9*1000/'1.46 Population'!BA33,"")</f>
        <v>49.263416841033759</v>
      </c>
      <c r="BB9" s="94">
        <f>IFERROR('1.55 Carbonates (volume)'!BB9*1000/'1.46 Population'!BB33,"")</f>
        <v>60.003593029522726</v>
      </c>
      <c r="BC9" s="94">
        <f>IFERROR('1.55 Carbonates (volume)'!BC9*1000/'1.46 Population'!BC33,"")</f>
        <v>80.500312605029862</v>
      </c>
      <c r="BD9" s="94">
        <f>IFERROR('1.55 Carbonates (volume)'!BD9*1000/'1.46 Population'!BD33,"")</f>
        <v>38.618704496043065</v>
      </c>
      <c r="BE9" s="94">
        <f>IFERROR('1.55 Carbonates (volume)'!BE9*1000/'1.46 Population'!BE33,"")</f>
        <v>22.970054287548887</v>
      </c>
      <c r="BF9" s="94">
        <f>IFERROR('1.55 Carbonates (volume)'!BF9*1000/'1.46 Population'!BF33,"")</f>
        <v>8.1402236071726222</v>
      </c>
      <c r="BG9" s="94">
        <f>IFERROR('1.55 Carbonates (volume)'!BG9*1000/'1.46 Population'!BG33,"")</f>
        <v>20.497669317247052</v>
      </c>
      <c r="BH9" s="94">
        <f>IFERROR('1.55 Carbonates (volume)'!BH9*1000/'1.46 Population'!BH33,"")</f>
        <v>33.761427979849671</v>
      </c>
      <c r="BI9" s="94">
        <f>IFERROR('1.55 Carbonates (volume)'!BI9*1000/'1.46 Population'!BI33,"")</f>
        <v>79.023969025501032</v>
      </c>
      <c r="BJ9" s="94">
        <f>IFERROR('1.55 Carbonates (volume)'!BJ9*1000/'1.46 Population'!BJ33,"")</f>
        <v>8.1878095596032274</v>
      </c>
      <c r="BK9" s="94">
        <f>IFERROR('1.55 Carbonates (volume)'!BK9*1000/'1.46 Population'!BK33,"")</f>
        <v>20.021734013085553</v>
      </c>
      <c r="BL9" s="94">
        <f>IFERROR('1.55 Carbonates (volume)'!BL9*1000/'1.46 Population'!BL33,"")</f>
        <v>7.8014304887786476</v>
      </c>
      <c r="BM9" s="94">
        <f>IFERROR('1.55 Carbonates (volume)'!BM9*1000/'1.46 Population'!BM33,"")</f>
        <v>96.336764621312327</v>
      </c>
      <c r="BN9" s="94">
        <f>IFERROR('1.55 Carbonates (volume)'!BN9*1000/'1.46 Population'!BN33,"")</f>
        <v>65.893797189175274</v>
      </c>
      <c r="BO9" s="94">
        <f>IFERROR('1.55 Carbonates (volume)'!BO9*1000/'1.46 Population'!BO33,"")</f>
        <v>18.104127935837415</v>
      </c>
      <c r="BP9" s="94">
        <f>IFERROR('1.55 Carbonates (volume)'!BP9*1000/'1.46 Population'!BP33,"")</f>
        <v>52.410023142606342</v>
      </c>
      <c r="BQ9" s="94">
        <f>IFERROR('1.55 Carbonates (volume)'!BQ9*1000/'1.46 Population'!BQ33,"")</f>
        <v>172.89343829790033</v>
      </c>
      <c r="BR9" s="94">
        <f>IFERROR('1.55 Carbonates (volume)'!BR9*1000/'1.46 Population'!BR33,"")</f>
        <v>102.38720015568035</v>
      </c>
      <c r="BS9" s="94">
        <f>IFERROR('1.55 Carbonates (volume)'!BS9*1000/'1.46 Population'!BS33,"")</f>
        <v>180.59151907239357</v>
      </c>
      <c r="BT9" s="94">
        <f>IFERROR('1.55 Carbonates (volume)'!BT9*1000/'1.46 Population'!BT33,"")</f>
        <v>68.111051436532549</v>
      </c>
      <c r="BU9" s="94">
        <f>IFERROR('1.55 Carbonates (volume)'!BU9*1000/'1.46 Population'!BU33,"")</f>
        <v>74.791742122419407</v>
      </c>
      <c r="BV9" s="94">
        <f>IFERROR('1.55 Carbonates (volume)'!BV9*1000/'1.46 Population'!BV33,"")</f>
        <v>109.06514242524446</v>
      </c>
      <c r="BW9" s="94">
        <f>IFERROR('1.55 Carbonates (volume)'!BW9*1000/'1.46 Population'!BW33,"")</f>
        <v>80.887077527491684</v>
      </c>
      <c r="BX9" s="94">
        <f>IFERROR('1.55 Carbonates (volume)'!BX9*1000/'1.46 Population'!BX33,"")</f>
        <v>65.112753458404399</v>
      </c>
      <c r="BY9" s="94">
        <f>IFERROR('1.55 Carbonates (volume)'!BY9*1000/'1.46 Population'!BY33,"")</f>
        <v>44.877272021127858</v>
      </c>
      <c r="BZ9" s="94">
        <f>IFERROR('1.55 Carbonates (volume)'!BZ9*1000/'1.46 Population'!BZ33,"")</f>
        <v>92.5555395879624</v>
      </c>
      <c r="CA9" s="94">
        <f>IFERROR('1.55 Carbonates (volume)'!CA9*1000/'1.46 Population'!CA33,"")</f>
        <v>59.958318231243204</v>
      </c>
      <c r="CB9" s="94">
        <f>IFERROR('1.55 Carbonates (volume)'!CB9*1000/'1.46 Population'!CB33,"")</f>
        <v>105.32015391350429</v>
      </c>
      <c r="CC9" s="94">
        <f>IFERROR('1.55 Carbonates (volume)'!CC9*1000/'1.46 Population'!CC33,"")</f>
        <v>50.944890139238836</v>
      </c>
      <c r="CD9" s="94">
        <f>IFERROR('1.55 Carbonates (volume)'!CD9*1000/'1.46 Population'!CD33,"")</f>
        <v>72.093165423645928</v>
      </c>
      <c r="CE9" s="94">
        <f>IFERROR('1.55 Carbonates (volume)'!CE9*1000/'1.46 Population'!CE33,"")</f>
        <v>112.96490141206125</v>
      </c>
      <c r="CF9" s="94">
        <f>IFERROR('1.55 Carbonates (volume)'!CF9*1000/'1.46 Population'!CF33,"")</f>
        <v>47.310255777300952</v>
      </c>
      <c r="CG9" s="94">
        <f>IFERROR('1.55 Carbonates (volume)'!CG9*1000/'1.46 Population'!CG33,"")</f>
        <v>89.454657505799972</v>
      </c>
      <c r="CH9" s="94">
        <f>IFERROR('1.55 Carbonates (volume)'!CH9*1000/'1.46 Population'!CH33,"")</f>
        <v>67.977571242030876</v>
      </c>
      <c r="CI9" s="94">
        <f>IFERROR('1.55 Carbonates (volume)'!CI9*1000/'1.46 Population'!CI33,"")</f>
        <v>76.88414772197585</v>
      </c>
      <c r="CJ9" s="94">
        <f>IFERROR('1.55 Carbonates (volume)'!CJ9*1000/'1.46 Population'!CJ33,"")</f>
        <v>39.350373730257012</v>
      </c>
      <c r="CK9" s="94">
        <f>IFERROR('1.55 Carbonates (volume)'!CK9*1000/'1.46 Population'!CK33,"")</f>
        <v>78.32719044164962</v>
      </c>
      <c r="CL9" s="94">
        <f>IFERROR('1.55 Carbonates (volume)'!CL9*1000/'1.46 Population'!CL33,"")</f>
        <v>1717.6331873016275</v>
      </c>
      <c r="CM9" s="94">
        <f>IFERROR('1.55 Carbonates (volume)'!CM9*1000/'1.46 Population'!CM33,"")</f>
        <v>170.6984844043659</v>
      </c>
      <c r="CN9" s="94">
        <f>IFERROR('1.55 Carbonates (volume)'!CN9*1000/'1.46 Population'!CN33,"")</f>
        <v>174.72400765384606</v>
      </c>
      <c r="CO9" s="94">
        <f>IFERROR('1.55 Carbonates (volume)'!CO9*1000/'1.46 Population'!CO33,"")</f>
        <v>15.882810589028459</v>
      </c>
      <c r="CP9" s="94">
        <f>IFERROR('1.55 Carbonates (volume)'!CP9*1000/'1.46 Population'!CP33,"")</f>
        <v>6.6925208120389463</v>
      </c>
    </row>
    <row r="10" spans="1:94" x14ac:dyDescent="0.25">
      <c r="A10" s="78" t="s">
        <v>31</v>
      </c>
      <c r="B10" s="94">
        <f>IFERROR('1.55 Carbonates (volume)'!B10*1000/'1.46 Population'!B34,"")</f>
        <v>30.42837367215024</v>
      </c>
      <c r="C10" s="94">
        <f>IFERROR('1.55 Carbonates (volume)'!C10*1000/'1.46 Population'!C34,"")</f>
        <v>8.2360010897782399</v>
      </c>
      <c r="D10" s="94">
        <f>IFERROR('1.55 Carbonates (volume)'!D10*1000/'1.46 Population'!D34,"")</f>
        <v>23.280447385505532</v>
      </c>
      <c r="E10" s="94">
        <f>IFERROR('1.55 Carbonates (volume)'!E10*1000/'1.46 Population'!E34,"")</f>
        <v>8.3101363061856208</v>
      </c>
      <c r="F10" s="94">
        <f>IFERROR('1.55 Carbonates (volume)'!F10*1000/'1.46 Population'!F34,"")</f>
        <v>31.461094023973093</v>
      </c>
      <c r="G10" s="94">
        <f>IFERROR('1.55 Carbonates (volume)'!G10*1000/'1.46 Population'!G34,"")</f>
        <v>1.7667097295136007</v>
      </c>
      <c r="H10" s="94">
        <f>IFERROR('1.55 Carbonates (volume)'!H10*1000/'1.46 Population'!H34,"")</f>
        <v>2.7298513601245409</v>
      </c>
      <c r="I10" s="94">
        <f>IFERROR('1.55 Carbonates (volume)'!I10*1000/'1.46 Population'!I34,"")</f>
        <v>30.433933980825085</v>
      </c>
      <c r="J10" s="94">
        <f>IFERROR('1.55 Carbonates (volume)'!J10*1000/'1.46 Population'!J34,"")</f>
        <v>14.063342104428875</v>
      </c>
      <c r="K10" s="94">
        <f>IFERROR('1.55 Carbonates (volume)'!K10*1000/'1.46 Population'!K34,"")</f>
        <v>16.218314252963626</v>
      </c>
      <c r="L10" s="94">
        <f>IFERROR('1.55 Carbonates (volume)'!L10*1000/'1.46 Population'!L34,"")</f>
        <v>4.5739651863614901</v>
      </c>
      <c r="M10" s="94">
        <f>IFERROR('1.55 Carbonates (volume)'!M10*1000/'1.46 Population'!M34,"")</f>
        <v>31.958944417927039</v>
      </c>
      <c r="N10" s="94">
        <f>IFERROR('1.55 Carbonates (volume)'!N10*1000/'1.46 Population'!N34,"")</f>
        <v>28.28863082200273</v>
      </c>
      <c r="O10" s="94">
        <f>IFERROR('1.55 Carbonates (volume)'!O10*1000/'1.46 Population'!O34,"")</f>
        <v>24.10482811596631</v>
      </c>
      <c r="P10" s="94">
        <f>IFERROR('1.55 Carbonates (volume)'!P10*1000/'1.46 Population'!P34,"")</f>
        <v>14.831172904035123</v>
      </c>
      <c r="Q10" s="94">
        <f>IFERROR('1.55 Carbonates (volume)'!Q10*1000/'1.46 Population'!Q34,"")</f>
        <v>35.965106322786077</v>
      </c>
      <c r="R10" s="94">
        <f>IFERROR('1.55 Carbonates (volume)'!R10*1000/'1.46 Population'!R34,"")</f>
        <v>11.504929097960272</v>
      </c>
      <c r="S10" s="94">
        <f>IFERROR('1.55 Carbonates (volume)'!S10*1000/'1.46 Population'!S34,"")</f>
        <v>4.9821398255904592</v>
      </c>
      <c r="T10" s="94">
        <f>IFERROR('1.55 Carbonates (volume)'!T10*1000/'1.46 Population'!T34,"")</f>
        <v>96.344759147908007</v>
      </c>
      <c r="U10" s="94">
        <f>IFERROR('1.55 Carbonates (volume)'!U10*1000/'1.46 Population'!U34,"")</f>
        <v>96.384805075014583</v>
      </c>
      <c r="V10" s="94">
        <f>IFERROR('1.55 Carbonates (volume)'!V10*1000/'1.46 Population'!V34,"")</f>
        <v>96.144334267611939</v>
      </c>
      <c r="W10" s="94">
        <f>IFERROR('1.55 Carbonates (volume)'!W10*1000/'1.46 Population'!W34,"")</f>
        <v>41.611546261279443</v>
      </c>
      <c r="X10" s="94">
        <f>IFERROR('1.55 Carbonates (volume)'!X10*1000/'1.46 Population'!X34,"")</f>
        <v>35.693326626425218</v>
      </c>
      <c r="Y10" s="94">
        <f>IFERROR('1.55 Carbonates (volume)'!Y10*1000/'1.46 Population'!Y34,"")</f>
        <v>33.222332067225139</v>
      </c>
      <c r="Z10" s="94">
        <f>IFERROR('1.55 Carbonates (volume)'!Z10*1000/'1.46 Population'!Z34,"")</f>
        <v>70.98962490023942</v>
      </c>
      <c r="AA10" s="94">
        <f>IFERROR('1.55 Carbonates (volume)'!AA10*1000/'1.46 Population'!AA34,"")</f>
        <v>71.070330737051336</v>
      </c>
      <c r="AB10" s="94">
        <f>IFERROR('1.55 Carbonates (volume)'!AB10*1000/'1.46 Population'!AB34,"")</f>
        <v>64.002165632190582</v>
      </c>
      <c r="AC10" s="94">
        <f>IFERROR('1.55 Carbonates (volume)'!AC10*1000/'1.46 Population'!AC34,"")</f>
        <v>52.172582619339046</v>
      </c>
      <c r="AD10" s="94">
        <f>IFERROR('1.55 Carbonates (volume)'!AD10*1000/'1.46 Population'!AD34,"")</f>
        <v>26.783743346986828</v>
      </c>
      <c r="AE10" s="94">
        <f>IFERROR('1.55 Carbonates (volume)'!AE10*1000/'1.46 Population'!AE34,"")</f>
        <v>58.292789918647316</v>
      </c>
      <c r="AF10" s="94">
        <f>IFERROR('1.55 Carbonates (volume)'!AF10*1000/'1.46 Population'!AF34,"")</f>
        <v>32.849712565015054</v>
      </c>
      <c r="AG10" s="94">
        <f>IFERROR('1.55 Carbonates (volume)'!AG10*1000/'1.46 Population'!AG34,"")</f>
        <v>23.999252941542675</v>
      </c>
      <c r="AH10" s="94">
        <f>IFERROR('1.55 Carbonates (volume)'!AH10*1000/'1.46 Population'!AH34,"")</f>
        <v>41.65851750440055</v>
      </c>
      <c r="AI10" s="94">
        <f>IFERROR('1.55 Carbonates (volume)'!AI10*1000/'1.46 Population'!AI34,"")</f>
        <v>55.340028574706174</v>
      </c>
      <c r="AJ10" s="94">
        <f>IFERROR('1.55 Carbonates (volume)'!AJ10*1000/'1.46 Population'!AJ34,"")</f>
        <v>66.991349858253983</v>
      </c>
      <c r="AK10" s="94">
        <f>IFERROR('1.55 Carbonates (volume)'!AK10*1000/'1.46 Population'!AK34,"")</f>
        <v>29.26426031979544</v>
      </c>
      <c r="AL10" s="94">
        <f>IFERROR('1.55 Carbonates (volume)'!AL10*1000/'1.46 Population'!AL34,"")</f>
        <v>61.738479341093189</v>
      </c>
      <c r="AM10" s="94">
        <f>IFERROR('1.55 Carbonates (volume)'!AM10*1000/'1.46 Population'!AM34,"")</f>
        <v>69.757921961929924</v>
      </c>
      <c r="AN10" s="94">
        <f>IFERROR('1.55 Carbonates (volume)'!AN10*1000/'1.46 Population'!AN34,"")</f>
        <v>36.576336443062338</v>
      </c>
      <c r="AO10" s="94">
        <f>IFERROR('1.55 Carbonates (volume)'!AO10*1000/'1.46 Population'!AO34,"")</f>
        <v>32.752211948744701</v>
      </c>
      <c r="AP10" s="94">
        <f>IFERROR('1.55 Carbonates (volume)'!AP10*1000/'1.46 Population'!AP34,"")</f>
        <v>98.771697431574623</v>
      </c>
      <c r="AQ10" s="94">
        <f>IFERROR('1.55 Carbonates (volume)'!AQ10*1000/'1.46 Population'!AQ34,"")</f>
        <v>170.82405731280599</v>
      </c>
      <c r="AR10" s="94">
        <f>IFERROR('1.55 Carbonates (volume)'!AR10*1000/'1.46 Population'!AR34,"")</f>
        <v>55.479744580672715</v>
      </c>
      <c r="AS10" s="94">
        <f>IFERROR('1.55 Carbonates (volume)'!AS10*1000/'1.46 Population'!AS34,"")</f>
        <v>72.428616976870629</v>
      </c>
      <c r="AT10" s="94">
        <f>IFERROR('1.55 Carbonates (volume)'!AT10*1000/'1.46 Population'!AT34,"")</f>
        <v>129.95392258754407</v>
      </c>
      <c r="AU10" s="94">
        <f>IFERROR('1.55 Carbonates (volume)'!AU10*1000/'1.46 Population'!AU34,"")</f>
        <v>64.792647048998148</v>
      </c>
      <c r="AV10" s="94">
        <f>IFERROR('1.55 Carbonates (volume)'!AV10*1000/'1.46 Population'!AV34,"")</f>
        <v>72.886628369019775</v>
      </c>
      <c r="AW10" s="94">
        <f>IFERROR('1.55 Carbonates (volume)'!AW10*1000/'1.46 Population'!AW34,"")</f>
        <v>64.657959394801495</v>
      </c>
      <c r="AX10" s="94">
        <f>IFERROR('1.55 Carbonates (volume)'!AX10*1000/'1.46 Population'!AX34,"")</f>
        <v>57.255184252055706</v>
      </c>
      <c r="AY10" s="94">
        <f>IFERROR('1.55 Carbonates (volume)'!AY10*1000/'1.46 Population'!AY34,"")</f>
        <v>78.178234651934673</v>
      </c>
      <c r="AZ10" s="94">
        <f>IFERROR('1.55 Carbonates (volume)'!AZ10*1000/'1.46 Population'!AZ34,"")</f>
        <v>132.09037267945115</v>
      </c>
      <c r="BA10" s="94">
        <f>IFERROR('1.55 Carbonates (volume)'!BA10*1000/'1.46 Population'!BA34,"")</f>
        <v>53.274910969904333</v>
      </c>
      <c r="BB10" s="94">
        <f>IFERROR('1.55 Carbonates (volume)'!BB10*1000/'1.46 Population'!BB34,"")</f>
        <v>67.685328876686157</v>
      </c>
      <c r="BC10" s="94">
        <f>IFERROR('1.55 Carbonates (volume)'!BC10*1000/'1.46 Population'!BC34,"")</f>
        <v>82.769315033414301</v>
      </c>
      <c r="BD10" s="94">
        <f>IFERROR('1.55 Carbonates (volume)'!BD10*1000/'1.46 Population'!BD34,"")</f>
        <v>39.456465611759128</v>
      </c>
      <c r="BE10" s="94">
        <f>IFERROR('1.55 Carbonates (volume)'!BE10*1000/'1.46 Population'!BE34,"")</f>
        <v>23.60166728428576</v>
      </c>
      <c r="BF10" s="94">
        <f>IFERROR('1.55 Carbonates (volume)'!BF10*1000/'1.46 Population'!BF34,"")</f>
        <v>8.8858684544005229</v>
      </c>
      <c r="BG10" s="94">
        <f>IFERROR('1.55 Carbonates (volume)'!BG10*1000/'1.46 Population'!BG34,"")</f>
        <v>21.864882655597199</v>
      </c>
      <c r="BH10" s="94">
        <f>IFERROR('1.55 Carbonates (volume)'!BH10*1000/'1.46 Population'!BH34,"")</f>
        <v>33.456177866751595</v>
      </c>
      <c r="BI10" s="94">
        <f>IFERROR('1.55 Carbonates (volume)'!BI10*1000/'1.46 Population'!BI34,"")</f>
        <v>78.603874781085807</v>
      </c>
      <c r="BJ10" s="94">
        <f>IFERROR('1.55 Carbonates (volume)'!BJ10*1000/'1.46 Population'!BJ34,"")</f>
        <v>8.280950936607713</v>
      </c>
      <c r="BK10" s="94">
        <f>IFERROR('1.55 Carbonates (volume)'!BK10*1000/'1.46 Population'!BK34,"")</f>
        <v>20.465383327219662</v>
      </c>
      <c r="BL10" s="94">
        <f>IFERROR('1.55 Carbonates (volume)'!BL10*1000/'1.46 Population'!BL34,"")</f>
        <v>8.0150507194156528</v>
      </c>
      <c r="BM10" s="94">
        <f>IFERROR('1.55 Carbonates (volume)'!BM10*1000/'1.46 Population'!BM34,"")</f>
        <v>98.310573313190844</v>
      </c>
      <c r="BN10" s="94">
        <f>IFERROR('1.55 Carbonates (volume)'!BN10*1000/'1.46 Population'!BN34,"")</f>
        <v>66.559679674590058</v>
      </c>
      <c r="BO10" s="94">
        <f>IFERROR('1.55 Carbonates (volume)'!BO10*1000/'1.46 Population'!BO34,"")</f>
        <v>18.409276812779677</v>
      </c>
      <c r="BP10" s="94">
        <f>IFERROR('1.55 Carbonates (volume)'!BP10*1000/'1.46 Population'!BP34,"")</f>
        <v>44.299726644155008</v>
      </c>
      <c r="BQ10" s="94">
        <f>IFERROR('1.55 Carbonates (volume)'!BQ10*1000/'1.46 Population'!BQ34,"")</f>
        <v>168.17938470349483</v>
      </c>
      <c r="BR10" s="94">
        <f>IFERROR('1.55 Carbonates (volume)'!BR10*1000/'1.46 Population'!BR34,"")</f>
        <v>100.29838355521599</v>
      </c>
      <c r="BS10" s="94">
        <f>IFERROR('1.55 Carbonates (volume)'!BS10*1000/'1.46 Population'!BS34,"")</f>
        <v>175.60063664524785</v>
      </c>
      <c r="BT10" s="94">
        <f>IFERROR('1.55 Carbonates (volume)'!BT10*1000/'1.46 Population'!BT34,"")</f>
        <v>67.598388763751657</v>
      </c>
      <c r="BU10" s="94">
        <f>IFERROR('1.55 Carbonates (volume)'!BU10*1000/'1.46 Population'!BU34,"")</f>
        <v>73.880597014925371</v>
      </c>
      <c r="BV10" s="94">
        <f>IFERROR('1.55 Carbonates (volume)'!BV10*1000/'1.46 Population'!BV34,"")</f>
        <v>109.00074060879919</v>
      </c>
      <c r="BW10" s="94">
        <f>IFERROR('1.55 Carbonates (volume)'!BW10*1000/'1.46 Population'!BW34,"")</f>
        <v>78.089046349391865</v>
      </c>
      <c r="BX10" s="94">
        <f>IFERROR('1.55 Carbonates (volume)'!BX10*1000/'1.46 Population'!BX34,"")</f>
        <v>62.635600415055187</v>
      </c>
      <c r="BY10" s="94">
        <f>IFERROR('1.55 Carbonates (volume)'!BY10*1000/'1.46 Population'!BY34,"")</f>
        <v>44.88137906393991</v>
      </c>
      <c r="BZ10" s="94">
        <f>IFERROR('1.55 Carbonates (volume)'!BZ10*1000/'1.46 Population'!BZ34,"")</f>
        <v>92.429510224497889</v>
      </c>
      <c r="CA10" s="94">
        <f>IFERROR('1.55 Carbonates (volume)'!CA10*1000/'1.46 Population'!CA34,"")</f>
        <v>59.19952264282292</v>
      </c>
      <c r="CB10" s="94">
        <f>IFERROR('1.55 Carbonates (volume)'!CB10*1000/'1.46 Population'!CB34,"")</f>
        <v>98.479070393467623</v>
      </c>
      <c r="CC10" s="94">
        <f>IFERROR('1.55 Carbonates (volume)'!CC10*1000/'1.46 Population'!CC34,"")</f>
        <v>50.727244518173869</v>
      </c>
      <c r="CD10" s="94">
        <f>IFERROR('1.55 Carbonates (volume)'!CD10*1000/'1.46 Population'!CD34,"")</f>
        <v>72.409084813537007</v>
      </c>
      <c r="CE10" s="94">
        <f>IFERROR('1.55 Carbonates (volume)'!CE10*1000/'1.46 Population'!CE34,"")</f>
        <v>111.75377860339441</v>
      </c>
      <c r="CF10" s="94">
        <f>IFERROR('1.55 Carbonates (volume)'!CF10*1000/'1.46 Population'!CF34,"")</f>
        <v>46.02351870978746</v>
      </c>
      <c r="CG10" s="94">
        <f>IFERROR('1.55 Carbonates (volume)'!CG10*1000/'1.46 Population'!CG34,"")</f>
        <v>85.049125334746407</v>
      </c>
      <c r="CH10" s="94">
        <f>IFERROR('1.55 Carbonates (volume)'!CH10*1000/'1.46 Population'!CH34,"")</f>
        <v>67.843491707412696</v>
      </c>
      <c r="CI10" s="94">
        <f>IFERROR('1.55 Carbonates (volume)'!CI10*1000/'1.46 Population'!CI34,"")</f>
        <v>77.223941528939221</v>
      </c>
      <c r="CJ10" s="94">
        <f>IFERROR('1.55 Carbonates (volume)'!CJ10*1000/'1.46 Population'!CJ34,"")</f>
        <v>41.389051416493004</v>
      </c>
      <c r="CK10" s="94">
        <f>IFERROR('1.55 Carbonates (volume)'!CK10*1000/'1.46 Population'!CK34,"")</f>
        <v>77.301872941421053</v>
      </c>
      <c r="CL10" s="94">
        <f>IFERROR('1.55 Carbonates (volume)'!CL10*1000/'1.46 Population'!CL34,"")</f>
        <v>1834.3828380408731</v>
      </c>
      <c r="CM10" s="94">
        <f>IFERROR('1.55 Carbonates (volume)'!CM10*1000/'1.46 Population'!CM34,"")</f>
        <v>174.69800537891803</v>
      </c>
      <c r="CN10" s="94">
        <f>IFERROR('1.55 Carbonates (volume)'!CN10*1000/'1.46 Population'!CN34,"")</f>
        <v>179.92205091127767</v>
      </c>
      <c r="CO10" s="94">
        <f>IFERROR('1.55 Carbonates (volume)'!CO10*1000/'1.46 Population'!CO34,"")</f>
        <v>16.26369142762146</v>
      </c>
      <c r="CP10" s="94">
        <f>IFERROR('1.55 Carbonates (volume)'!CP10*1000/'1.46 Population'!CP34,"")</f>
        <v>7.0475391059979593</v>
      </c>
    </row>
    <row r="11" spans="1:94" x14ac:dyDescent="0.25">
      <c r="A11" s="78" t="s">
        <v>32</v>
      </c>
      <c r="B11" s="94">
        <f>IFERROR('1.55 Carbonates (volume)'!B11*1000/'1.46 Population'!B35,"")</f>
        <v>30.357178937093408</v>
      </c>
      <c r="C11" s="94">
        <f>IFERROR('1.55 Carbonates (volume)'!C11*1000/'1.46 Population'!C35,"")</f>
        <v>8.5629713209217844</v>
      </c>
      <c r="D11" s="94">
        <f>IFERROR('1.55 Carbonates (volume)'!D11*1000/'1.46 Population'!D35,"")</f>
        <v>24.175109835918587</v>
      </c>
      <c r="E11" s="94">
        <f>IFERROR('1.55 Carbonates (volume)'!E11*1000/'1.46 Population'!E35,"")</f>
        <v>8.7906808632400111</v>
      </c>
      <c r="F11" s="94">
        <f>IFERROR('1.55 Carbonates (volume)'!F11*1000/'1.46 Population'!F35,"")</f>
        <v>30.920146856356126</v>
      </c>
      <c r="G11" s="94">
        <f>IFERROR('1.55 Carbonates (volume)'!G11*1000/'1.46 Population'!G35,"")</f>
        <v>2.070894122610524</v>
      </c>
      <c r="H11" s="94">
        <f>IFERROR('1.55 Carbonates (volume)'!H11*1000/'1.46 Population'!H35,"")</f>
        <v>2.8444401950473277</v>
      </c>
      <c r="I11" s="94">
        <f>IFERROR('1.55 Carbonates (volume)'!I11*1000/'1.46 Population'!I35,"")</f>
        <v>31.023494126468382</v>
      </c>
      <c r="J11" s="94">
        <f>IFERROR('1.55 Carbonates (volume)'!J11*1000/'1.46 Population'!J35,"")</f>
        <v>11.393783161477625</v>
      </c>
      <c r="K11" s="94">
        <f>IFERROR('1.55 Carbonates (volume)'!K11*1000/'1.46 Population'!K35,"")</f>
        <v>16.409379840820471</v>
      </c>
      <c r="L11" s="94">
        <f>IFERROR('1.55 Carbonates (volume)'!L11*1000/'1.46 Population'!L35,"")</f>
        <v>4.7669663285711712</v>
      </c>
      <c r="M11" s="94">
        <f>IFERROR('1.55 Carbonates (volume)'!M11*1000/'1.46 Population'!M35,"")</f>
        <v>32.888885979011789</v>
      </c>
      <c r="N11" s="94">
        <f>IFERROR('1.55 Carbonates (volume)'!N11*1000/'1.46 Population'!N35,"")</f>
        <v>27.608469003127755</v>
      </c>
      <c r="O11" s="94">
        <f>IFERROR('1.55 Carbonates (volume)'!O11*1000/'1.46 Population'!O35,"")</f>
        <v>24.16534504493514</v>
      </c>
      <c r="P11" s="94">
        <f>IFERROR('1.55 Carbonates (volume)'!P11*1000/'1.46 Population'!P35,"")</f>
        <v>14.554846551200242</v>
      </c>
      <c r="Q11" s="94">
        <f>IFERROR('1.55 Carbonates (volume)'!Q11*1000/'1.46 Population'!Q35,"")</f>
        <v>36.370630610595029</v>
      </c>
      <c r="R11" s="94">
        <f>IFERROR('1.55 Carbonates (volume)'!R11*1000/'1.46 Population'!R35,"")</f>
        <v>11.389854268274876</v>
      </c>
      <c r="S11" s="94">
        <f>IFERROR('1.55 Carbonates (volume)'!S11*1000/'1.46 Population'!S35,"")</f>
        <v>5.0806755937746573</v>
      </c>
      <c r="T11" s="94">
        <f>IFERROR('1.55 Carbonates (volume)'!T11*1000/'1.46 Population'!T35,"")</f>
        <v>95.229477899276148</v>
      </c>
      <c r="U11" s="94">
        <f>IFERROR('1.55 Carbonates (volume)'!U11*1000/'1.46 Population'!U35,"")</f>
        <v>95.423595200007369</v>
      </c>
      <c r="V11" s="94">
        <f>IFERROR('1.55 Carbonates (volume)'!V11*1000/'1.46 Population'!V35,"")</f>
        <v>94.245730439455173</v>
      </c>
      <c r="W11" s="94">
        <f>IFERROR('1.55 Carbonates (volume)'!W11*1000/'1.46 Population'!W35,"")</f>
        <v>38.443074060914853</v>
      </c>
      <c r="X11" s="94">
        <f>IFERROR('1.55 Carbonates (volume)'!X11*1000/'1.46 Population'!X35,"")</f>
        <v>32.185502859064918</v>
      </c>
      <c r="Y11" s="94">
        <f>IFERROR('1.55 Carbonates (volume)'!Y11*1000/'1.46 Population'!Y35,"")</f>
        <v>33.272632674297604</v>
      </c>
      <c r="Z11" s="94">
        <f>IFERROR('1.55 Carbonates (volume)'!Z11*1000/'1.46 Population'!Z35,"")</f>
        <v>70.509300799507173</v>
      </c>
      <c r="AA11" s="94">
        <f>IFERROR('1.55 Carbonates (volume)'!AA11*1000/'1.46 Population'!AA35,"")</f>
        <v>57.42358584571177</v>
      </c>
      <c r="AB11" s="94">
        <f>IFERROR('1.55 Carbonates (volume)'!AB11*1000/'1.46 Population'!AB35,"")</f>
        <v>60.944963456041748</v>
      </c>
      <c r="AC11" s="94">
        <f>IFERROR('1.55 Carbonates (volume)'!AC11*1000/'1.46 Population'!AC35,"")</f>
        <v>49.727990192322437</v>
      </c>
      <c r="AD11" s="94">
        <f>IFERROR('1.55 Carbonates (volume)'!AD11*1000/'1.46 Population'!AD35,"")</f>
        <v>22.89048473967684</v>
      </c>
      <c r="AE11" s="94">
        <f>IFERROR('1.55 Carbonates (volume)'!AE11*1000/'1.46 Population'!AE35,"")</f>
        <v>56.536502546689306</v>
      </c>
      <c r="AF11" s="94">
        <f>IFERROR('1.55 Carbonates (volume)'!AF11*1000/'1.46 Population'!AF35,"")</f>
        <v>27.04827076012576</v>
      </c>
      <c r="AG11" s="94">
        <f>IFERROR('1.55 Carbonates (volume)'!AG11*1000/'1.46 Population'!AG35,"")</f>
        <v>20.478030088884701</v>
      </c>
      <c r="AH11" s="94">
        <f>IFERROR('1.55 Carbonates (volume)'!AH11*1000/'1.46 Population'!AH35,"")</f>
        <v>42.223957824856001</v>
      </c>
      <c r="AI11" s="94">
        <f>IFERROR('1.55 Carbonates (volume)'!AI11*1000/'1.46 Population'!AI35,"")</f>
        <v>55.130818228910421</v>
      </c>
      <c r="AJ11" s="94">
        <f>IFERROR('1.55 Carbonates (volume)'!AJ11*1000/'1.46 Population'!AJ35,"")</f>
        <v>67.083164141426494</v>
      </c>
      <c r="AK11" s="94">
        <f>IFERROR('1.55 Carbonates (volume)'!AK11*1000/'1.46 Population'!AK35,"")</f>
        <v>24.928329825721676</v>
      </c>
      <c r="AL11" s="94">
        <f>IFERROR('1.55 Carbonates (volume)'!AL11*1000/'1.46 Population'!AL35,"")</f>
        <v>56.774528701691075</v>
      </c>
      <c r="AM11" s="94">
        <f>IFERROR('1.55 Carbonates (volume)'!AM11*1000/'1.46 Population'!AM35,"")</f>
        <v>69.27307863832317</v>
      </c>
      <c r="AN11" s="94">
        <f>IFERROR('1.55 Carbonates (volume)'!AN11*1000/'1.46 Population'!AN35,"")</f>
        <v>35.918126353080098</v>
      </c>
      <c r="AO11" s="94">
        <f>IFERROR('1.55 Carbonates (volume)'!AO11*1000/'1.46 Population'!AO35,"")</f>
        <v>29.151455288338113</v>
      </c>
      <c r="AP11" s="94">
        <f>IFERROR('1.55 Carbonates (volume)'!AP11*1000/'1.46 Population'!AP35,"")</f>
        <v>98.563838803533756</v>
      </c>
      <c r="AQ11" s="94">
        <f>IFERROR('1.55 Carbonates (volume)'!AQ11*1000/'1.46 Population'!AQ35,"")</f>
        <v>156.14996593020351</v>
      </c>
      <c r="AR11" s="94">
        <f>IFERROR('1.55 Carbonates (volume)'!AR11*1000/'1.46 Population'!AR35,"")</f>
        <v>64.546870516866832</v>
      </c>
      <c r="AS11" s="94">
        <f>IFERROR('1.55 Carbonates (volume)'!AS11*1000/'1.46 Population'!AS35,"")</f>
        <v>74.755479501152266</v>
      </c>
      <c r="AT11" s="94">
        <f>IFERROR('1.55 Carbonates (volume)'!AT11*1000/'1.46 Population'!AT35,"")</f>
        <v>128.50267379679144</v>
      </c>
      <c r="AU11" s="94">
        <f>IFERROR('1.55 Carbonates (volume)'!AU11*1000/'1.46 Population'!AU35,"")</f>
        <v>65.690071626266331</v>
      </c>
      <c r="AV11" s="94">
        <f>IFERROR('1.55 Carbonates (volume)'!AV11*1000/'1.46 Population'!AV35,"")</f>
        <v>72.203700803257775</v>
      </c>
      <c r="AW11" s="94">
        <f>IFERROR('1.55 Carbonates (volume)'!AW11*1000/'1.46 Population'!AW35,"")</f>
        <v>65.425044242127029</v>
      </c>
      <c r="AX11" s="94">
        <f>IFERROR('1.55 Carbonates (volume)'!AX11*1000/'1.46 Population'!AX35,"")</f>
        <v>58.109221103646377</v>
      </c>
      <c r="AY11" s="94">
        <f>IFERROR('1.55 Carbonates (volume)'!AY11*1000/'1.46 Population'!AY35,"")</f>
        <v>79.784116091214528</v>
      </c>
      <c r="AZ11" s="94">
        <f>IFERROR('1.55 Carbonates (volume)'!AZ11*1000/'1.46 Population'!AZ35,"")</f>
        <v>131.67847445033027</v>
      </c>
      <c r="BA11" s="94">
        <f>IFERROR('1.55 Carbonates (volume)'!BA11*1000/'1.46 Population'!BA35,"")</f>
        <v>55.179714222663577</v>
      </c>
      <c r="BB11" s="94">
        <f>IFERROR('1.55 Carbonates (volume)'!BB11*1000/'1.46 Population'!BB35,"")</f>
        <v>65.808255025573928</v>
      </c>
      <c r="BC11" s="94">
        <f>IFERROR('1.55 Carbonates (volume)'!BC11*1000/'1.46 Population'!BC35,"")</f>
        <v>79.573228379542414</v>
      </c>
      <c r="BD11" s="94">
        <f>IFERROR('1.55 Carbonates (volume)'!BD11*1000/'1.46 Population'!BD35,"")</f>
        <v>40.357700365358923</v>
      </c>
      <c r="BE11" s="94">
        <f>IFERROR('1.55 Carbonates (volume)'!BE11*1000/'1.46 Population'!BE35,"")</f>
        <v>24.100469467654186</v>
      </c>
      <c r="BF11" s="94">
        <f>IFERROR('1.55 Carbonates (volume)'!BF11*1000/'1.46 Population'!BF35,"")</f>
        <v>9.0911355201873025</v>
      </c>
      <c r="BG11" s="94">
        <f>IFERROR('1.55 Carbonates (volume)'!BG11*1000/'1.46 Population'!BG35,"")</f>
        <v>22.987161460728789</v>
      </c>
      <c r="BH11" s="94">
        <f>IFERROR('1.55 Carbonates (volume)'!BH11*1000/'1.46 Population'!BH35,"")</f>
        <v>33.210669065434573</v>
      </c>
      <c r="BI11" s="94">
        <f>IFERROR('1.55 Carbonates (volume)'!BI11*1000/'1.46 Population'!BI35,"")</f>
        <v>76.774072886608948</v>
      </c>
      <c r="BJ11" s="94">
        <f>IFERROR('1.55 Carbonates (volume)'!BJ11*1000/'1.46 Population'!BJ35,"")</f>
        <v>8.3957219251336905</v>
      </c>
      <c r="BK11" s="94">
        <f>IFERROR('1.55 Carbonates (volume)'!BK11*1000/'1.46 Population'!BK35,"")</f>
        <v>20.778811288034053</v>
      </c>
      <c r="BL11" s="94">
        <f>IFERROR('1.55 Carbonates (volume)'!BL11*1000/'1.46 Population'!BL35,"")</f>
        <v>8.6246054465291859</v>
      </c>
      <c r="BM11" s="94">
        <f>IFERROR('1.55 Carbonates (volume)'!BM11*1000/'1.46 Population'!BM35,"")</f>
        <v>100.03101114577062</v>
      </c>
      <c r="BN11" s="94">
        <f>IFERROR('1.55 Carbonates (volume)'!BN11*1000/'1.46 Population'!BN35,"")</f>
        <v>67.938107938500153</v>
      </c>
      <c r="BO11" s="94">
        <f>IFERROR('1.55 Carbonates (volume)'!BO11*1000/'1.46 Population'!BO35,"")</f>
        <v>19.160514498820305</v>
      </c>
      <c r="BP11" s="94">
        <f>IFERROR('1.55 Carbonates (volume)'!BP11*1000/'1.46 Population'!BP35,"")</f>
        <v>35.337395957193813</v>
      </c>
      <c r="BQ11" s="94">
        <f>IFERROR('1.55 Carbonates (volume)'!BQ11*1000/'1.46 Population'!BQ35,"")</f>
        <v>165.46793023856338</v>
      </c>
      <c r="BR11" s="94">
        <f>IFERROR('1.55 Carbonates (volume)'!BR11*1000/'1.46 Population'!BR35,"")</f>
        <v>99.828717222840083</v>
      </c>
      <c r="BS11" s="94">
        <f>IFERROR('1.55 Carbonates (volume)'!BS11*1000/'1.46 Population'!BS35,"")</f>
        <v>172.6633667077939</v>
      </c>
      <c r="BT11" s="94">
        <f>IFERROR('1.55 Carbonates (volume)'!BT11*1000/'1.46 Population'!BT35,"")</f>
        <v>68.017294144020468</v>
      </c>
      <c r="BU11" s="94">
        <f>IFERROR('1.55 Carbonates (volume)'!BU11*1000/'1.46 Population'!BU35,"")</f>
        <v>73.341331733653263</v>
      </c>
      <c r="BV11" s="94">
        <f>IFERROR('1.55 Carbonates (volume)'!BV11*1000/'1.46 Population'!BV35,"")</f>
        <v>108.31295161395319</v>
      </c>
      <c r="BW11" s="94">
        <f>IFERROR('1.55 Carbonates (volume)'!BW11*1000/'1.46 Population'!BW35,"")</f>
        <v>73.174271976775827</v>
      </c>
      <c r="BX11" s="94">
        <f>IFERROR('1.55 Carbonates (volume)'!BX11*1000/'1.46 Population'!BX35,"")</f>
        <v>61.675084017047482</v>
      </c>
      <c r="BY11" s="94">
        <f>IFERROR('1.55 Carbonates (volume)'!BY11*1000/'1.46 Population'!BY35,"")</f>
        <v>45.727495249392867</v>
      </c>
      <c r="BZ11" s="94">
        <f>IFERROR('1.55 Carbonates (volume)'!BZ11*1000/'1.46 Population'!BZ35,"")</f>
        <v>95.597407997782256</v>
      </c>
      <c r="CA11" s="94">
        <f>IFERROR('1.55 Carbonates (volume)'!CA11*1000/'1.46 Population'!CA35,"")</f>
        <v>58.244026427032722</v>
      </c>
      <c r="CB11" s="94">
        <f>IFERROR('1.55 Carbonates (volume)'!CB11*1000/'1.46 Population'!CB35,"")</f>
        <v>91.765642624908764</v>
      </c>
      <c r="CC11" s="94">
        <f>IFERROR('1.55 Carbonates (volume)'!CC11*1000/'1.46 Population'!CC35,"")</f>
        <v>50.853720131659678</v>
      </c>
      <c r="CD11" s="94">
        <f>IFERROR('1.55 Carbonates (volume)'!CD11*1000/'1.46 Population'!CD35,"")</f>
        <v>72.49269067925124</v>
      </c>
      <c r="CE11" s="94">
        <f>IFERROR('1.55 Carbonates (volume)'!CE11*1000/'1.46 Population'!CE35,"")</f>
        <v>107.91157043735544</v>
      </c>
      <c r="CF11" s="94">
        <f>IFERROR('1.55 Carbonates (volume)'!CF11*1000/'1.46 Population'!CF35,"")</f>
        <v>45.593108018555334</v>
      </c>
      <c r="CG11" s="94">
        <f>IFERROR('1.55 Carbonates (volume)'!CG11*1000/'1.46 Population'!CG35,"")</f>
        <v>82.243892100442693</v>
      </c>
      <c r="CH11" s="94">
        <f>IFERROR('1.55 Carbonates (volume)'!CH11*1000/'1.46 Population'!CH35,"")</f>
        <v>68.893618400440786</v>
      </c>
      <c r="CI11" s="94">
        <f>IFERROR('1.55 Carbonates (volume)'!CI11*1000/'1.46 Population'!CI35,"")</f>
        <v>76.227943754138593</v>
      </c>
      <c r="CJ11" s="94">
        <f>IFERROR('1.55 Carbonates (volume)'!CJ11*1000/'1.46 Population'!CJ35,"")</f>
        <v>42.708666878271067</v>
      </c>
      <c r="CK11" s="94">
        <f>IFERROR('1.55 Carbonates (volume)'!CK11*1000/'1.46 Population'!CK35,"")</f>
        <v>78.032245742017949</v>
      </c>
      <c r="CL11" s="94">
        <f>IFERROR('1.55 Carbonates (volume)'!CL11*1000/'1.46 Population'!CL35,"")</f>
        <v>1678.3273747567555</v>
      </c>
      <c r="CM11" s="94">
        <f>IFERROR('1.55 Carbonates (volume)'!CM11*1000/'1.46 Population'!CM35,"")</f>
        <v>171.04289393446021</v>
      </c>
      <c r="CN11" s="94">
        <f>IFERROR('1.55 Carbonates (volume)'!CN11*1000/'1.46 Population'!CN35,"")</f>
        <v>190.97819036183716</v>
      </c>
      <c r="CO11" s="94">
        <f>IFERROR('1.55 Carbonates (volume)'!CO11*1000/'1.46 Population'!CO35,"")</f>
        <v>16.731858703136869</v>
      </c>
      <c r="CP11" s="94">
        <f>IFERROR('1.55 Carbonates (volume)'!CP11*1000/'1.46 Population'!CP35,"")</f>
        <v>6.9668921962492609</v>
      </c>
    </row>
    <row r="12" spans="1:94" x14ac:dyDescent="0.25">
      <c r="A12" s="78" t="s">
        <v>33</v>
      </c>
      <c r="B12" s="94">
        <f>IFERROR('1.55 Carbonates (volume)'!B12*1000/'1.46 Population'!B36,"")</f>
        <v>30.409823720305024</v>
      </c>
      <c r="C12" s="94">
        <f>IFERROR('1.55 Carbonates (volume)'!C12*1000/'1.46 Population'!C36,"")</f>
        <v>8.8477910171671557</v>
      </c>
      <c r="D12" s="94">
        <f>IFERROR('1.55 Carbonates (volume)'!D12*1000/'1.46 Population'!D36,"")</f>
        <v>25.317862541122075</v>
      </c>
      <c r="E12" s="94">
        <f>IFERROR('1.55 Carbonates (volume)'!E12*1000/'1.46 Population'!E36,"")</f>
        <v>9.0223304608467583</v>
      </c>
      <c r="F12" s="94">
        <f>IFERROR('1.55 Carbonates (volume)'!F12*1000/'1.46 Population'!F36,"")</f>
        <v>30.508812391446714</v>
      </c>
      <c r="G12" s="94">
        <f>IFERROR('1.55 Carbonates (volume)'!G12*1000/'1.46 Population'!G36,"")</f>
        <v>2.31000153496834</v>
      </c>
      <c r="H12" s="94">
        <f>IFERROR('1.55 Carbonates (volume)'!H12*1000/'1.46 Population'!H36,"")</f>
        <v>2.9712792890782826</v>
      </c>
      <c r="I12" s="94">
        <f>IFERROR('1.55 Carbonates (volume)'!I12*1000/'1.46 Population'!I36,"")</f>
        <v>31.835042207766854</v>
      </c>
      <c r="J12" s="94">
        <f>IFERROR('1.55 Carbonates (volume)'!J12*1000/'1.46 Population'!J36,"")</f>
        <v>10.874529408134297</v>
      </c>
      <c r="K12" s="94">
        <f>IFERROR('1.55 Carbonates (volume)'!K12*1000/'1.46 Population'!K36,"")</f>
        <v>16.702461820445912</v>
      </c>
      <c r="L12" s="94">
        <f>IFERROR('1.55 Carbonates (volume)'!L12*1000/'1.46 Population'!L36,"")</f>
        <v>4.9222583109420572</v>
      </c>
      <c r="M12" s="94">
        <f>IFERROR('1.55 Carbonates (volume)'!M12*1000/'1.46 Population'!M36,"")</f>
        <v>35.240098496435365</v>
      </c>
      <c r="N12" s="94">
        <f>IFERROR('1.55 Carbonates (volume)'!N12*1000/'1.46 Population'!N36,"")</f>
        <v>27.320897433372075</v>
      </c>
      <c r="O12" s="94">
        <f>IFERROR('1.55 Carbonates (volume)'!O12*1000/'1.46 Population'!O36,"")</f>
        <v>24.806518465748102</v>
      </c>
      <c r="P12" s="94">
        <f>IFERROR('1.55 Carbonates (volume)'!P12*1000/'1.46 Population'!P36,"")</f>
        <v>14.398913485410773</v>
      </c>
      <c r="Q12" s="94">
        <f>IFERROR('1.55 Carbonates (volume)'!Q12*1000/'1.46 Population'!Q36,"")</f>
        <v>36.836502129190904</v>
      </c>
      <c r="R12" s="94">
        <f>IFERROR('1.55 Carbonates (volume)'!R12*1000/'1.46 Population'!R36,"")</f>
        <v>10.875319147403788</v>
      </c>
      <c r="S12" s="94">
        <f>IFERROR('1.55 Carbonates (volume)'!S12*1000/'1.46 Population'!S36,"")</f>
        <v>5.2355309887751842</v>
      </c>
      <c r="T12" s="94">
        <f>IFERROR('1.55 Carbonates (volume)'!T12*1000/'1.46 Population'!T36,"")</f>
        <v>94.143886147345412</v>
      </c>
      <c r="U12" s="94">
        <f>IFERROR('1.55 Carbonates (volume)'!U12*1000/'1.46 Population'!U36,"")</f>
        <v>94.558774135567688</v>
      </c>
      <c r="V12" s="94">
        <f>IFERROR('1.55 Carbonates (volume)'!V12*1000/'1.46 Population'!V36,"")</f>
        <v>92.033886567715413</v>
      </c>
      <c r="W12" s="94">
        <f>IFERROR('1.55 Carbonates (volume)'!W12*1000/'1.46 Population'!W36,"")</f>
        <v>40.03610862438444</v>
      </c>
      <c r="X12" s="94">
        <f>IFERROR('1.55 Carbonates (volume)'!X12*1000/'1.46 Population'!X36,"")</f>
        <v>38.147368421052633</v>
      </c>
      <c r="Y12" s="94">
        <f>IFERROR('1.55 Carbonates (volume)'!Y12*1000/'1.46 Population'!Y36,"")</f>
        <v>32.46618106139438</v>
      </c>
      <c r="Z12" s="94">
        <f>IFERROR('1.55 Carbonates (volume)'!Z12*1000/'1.46 Population'!Z36,"")</f>
        <v>69.215015225417019</v>
      </c>
      <c r="AA12" s="94">
        <f>IFERROR('1.55 Carbonates (volume)'!AA12*1000/'1.46 Population'!AA36,"")</f>
        <v>51.268941154597002</v>
      </c>
      <c r="AB12" s="94">
        <f>IFERROR('1.55 Carbonates (volume)'!AB12*1000/'1.46 Population'!AB36,"")</f>
        <v>57.99026963993844</v>
      </c>
      <c r="AC12" s="94">
        <f>IFERROR('1.55 Carbonates (volume)'!AC12*1000/'1.46 Population'!AC36,"")</f>
        <v>46.961325966850829</v>
      </c>
      <c r="AD12" s="94">
        <f>IFERROR('1.55 Carbonates (volume)'!AD12*1000/'1.46 Population'!AD36,"")</f>
        <v>29.638723254998247</v>
      </c>
      <c r="AE12" s="94">
        <f>IFERROR('1.55 Carbonates (volume)'!AE12*1000/'1.46 Population'!AE36,"")</f>
        <v>53.866090280487931</v>
      </c>
      <c r="AF12" s="94">
        <f>IFERROR('1.55 Carbonates (volume)'!AF12*1000/'1.46 Population'!AF36,"")</f>
        <v>26.125913699599153</v>
      </c>
      <c r="AG12" s="94">
        <f>IFERROR('1.55 Carbonates (volume)'!AG12*1000/'1.46 Population'!AG36,"")</f>
        <v>20.942075111394015</v>
      </c>
      <c r="AH12" s="94">
        <f>IFERROR('1.55 Carbonates (volume)'!AH12*1000/'1.46 Population'!AH36,"")</f>
        <v>42.480635260875921</v>
      </c>
      <c r="AI12" s="94">
        <f>IFERROR('1.55 Carbonates (volume)'!AI12*1000/'1.46 Population'!AI36,"")</f>
        <v>55.080507076360249</v>
      </c>
      <c r="AJ12" s="94">
        <f>IFERROR('1.55 Carbonates (volume)'!AJ12*1000/'1.46 Population'!AJ36,"")</f>
        <v>61.380557485451867</v>
      </c>
      <c r="AK12" s="94">
        <f>IFERROR('1.55 Carbonates (volume)'!AK12*1000/'1.46 Population'!AK36,"")</f>
        <v>29.268343910917256</v>
      </c>
      <c r="AL12" s="94">
        <f>IFERROR('1.55 Carbonates (volume)'!AL12*1000/'1.46 Population'!AL36,"")</f>
        <v>55.374861048211123</v>
      </c>
      <c r="AM12" s="94">
        <f>IFERROR('1.55 Carbonates (volume)'!AM12*1000/'1.46 Population'!AM36,"")</f>
        <v>68.344990074763928</v>
      </c>
      <c r="AN12" s="94">
        <f>IFERROR('1.55 Carbonates (volume)'!AN12*1000/'1.46 Population'!AN36,"")</f>
        <v>34.733756717147045</v>
      </c>
      <c r="AO12" s="94">
        <f>IFERROR('1.55 Carbonates (volume)'!AO12*1000/'1.46 Population'!AO36,"")</f>
        <v>30.271325787526266</v>
      </c>
      <c r="AP12" s="94">
        <f>IFERROR('1.55 Carbonates (volume)'!AP12*1000/'1.46 Population'!AP36,"")</f>
        <v>99.677554320182921</v>
      </c>
      <c r="AQ12" s="94">
        <f>IFERROR('1.55 Carbonates (volume)'!AQ12*1000/'1.46 Population'!AQ36,"")</f>
        <v>145.00435437584449</v>
      </c>
      <c r="AR12" s="94">
        <f>IFERROR('1.55 Carbonates (volume)'!AR12*1000/'1.46 Population'!AR36,"")</f>
        <v>73.299590651529499</v>
      </c>
      <c r="AS12" s="94">
        <f>IFERROR('1.55 Carbonates (volume)'!AS12*1000/'1.46 Population'!AS36,"")</f>
        <v>80.108068808776011</v>
      </c>
      <c r="AT12" s="94">
        <f>IFERROR('1.55 Carbonates (volume)'!AT12*1000/'1.46 Population'!AT36,"")</f>
        <v>132.01880693505731</v>
      </c>
      <c r="AU12" s="94">
        <f>IFERROR('1.55 Carbonates (volume)'!AU12*1000/'1.46 Population'!AU36,"")</f>
        <v>66.244030131908772</v>
      </c>
      <c r="AV12" s="94">
        <f>IFERROR('1.55 Carbonates (volume)'!AV12*1000/'1.46 Population'!AV36,"")</f>
        <v>71.770440459648427</v>
      </c>
      <c r="AW12" s="94">
        <f>IFERROR('1.55 Carbonates (volume)'!AW12*1000/'1.46 Population'!AW36,"")</f>
        <v>68.079674213491444</v>
      </c>
      <c r="AX12" s="94">
        <f>IFERROR('1.55 Carbonates (volume)'!AX12*1000/'1.46 Population'!AX36,"")</f>
        <v>58.883004010793655</v>
      </c>
      <c r="AY12" s="94">
        <f>IFERROR('1.55 Carbonates (volume)'!AY12*1000/'1.46 Population'!AY36,"")</f>
        <v>82.082891727561773</v>
      </c>
      <c r="AZ12" s="94">
        <f>IFERROR('1.55 Carbonates (volume)'!AZ12*1000/'1.46 Population'!AZ36,"")</f>
        <v>130.3585052795751</v>
      </c>
      <c r="BA12" s="94">
        <f>IFERROR('1.55 Carbonates (volume)'!BA12*1000/'1.46 Population'!BA36,"")</f>
        <v>57.810414794237005</v>
      </c>
      <c r="BB12" s="94">
        <f>IFERROR('1.55 Carbonates (volume)'!BB12*1000/'1.46 Population'!BB36,"")</f>
        <v>85.615220483641536</v>
      </c>
      <c r="BC12" s="94">
        <f>IFERROR('1.55 Carbonates (volume)'!BC12*1000/'1.46 Population'!BC36,"")</f>
        <v>72.797000934621337</v>
      </c>
      <c r="BD12" s="94">
        <f>IFERROR('1.55 Carbonates (volume)'!BD12*1000/'1.46 Population'!BD36,"")</f>
        <v>39.849027505511664</v>
      </c>
      <c r="BE12" s="94">
        <f>IFERROR('1.55 Carbonates (volume)'!BE12*1000/'1.46 Population'!BE36,"")</f>
        <v>24.45873871273886</v>
      </c>
      <c r="BF12" s="94">
        <f>IFERROR('1.55 Carbonates (volume)'!BF12*1000/'1.46 Population'!BF36,"")</f>
        <v>9.547999825163787</v>
      </c>
      <c r="BG12" s="94">
        <f>IFERROR('1.55 Carbonates (volume)'!BG12*1000/'1.46 Population'!BG36,"")</f>
        <v>24.137975334018499</v>
      </c>
      <c r="BH12" s="94">
        <f>IFERROR('1.55 Carbonates (volume)'!BH12*1000/'1.46 Population'!BH36,"")</f>
        <v>33.326420069653381</v>
      </c>
      <c r="BI12" s="94">
        <f>IFERROR('1.55 Carbonates (volume)'!BI12*1000/'1.46 Population'!BI36,"")</f>
        <v>77.601133322839601</v>
      </c>
      <c r="BJ12" s="94">
        <f>IFERROR('1.55 Carbonates (volume)'!BJ12*1000/'1.46 Population'!BJ36,"")</f>
        <v>8.500234326763092</v>
      </c>
      <c r="BK12" s="94">
        <f>IFERROR('1.55 Carbonates (volume)'!BK12*1000/'1.46 Population'!BK36,"")</f>
        <v>21.203636510868108</v>
      </c>
      <c r="BL12" s="94">
        <f>IFERROR('1.55 Carbonates (volume)'!BL12*1000/'1.46 Population'!BL36,"")</f>
        <v>8.8969902405336185</v>
      </c>
      <c r="BM12" s="94">
        <f>IFERROR('1.55 Carbonates (volume)'!BM12*1000/'1.46 Population'!BM36,"")</f>
        <v>71.835418253793094</v>
      </c>
      <c r="BN12" s="94">
        <f>IFERROR('1.55 Carbonates (volume)'!BN12*1000/'1.46 Population'!BN36,"")</f>
        <v>69.530971531296984</v>
      </c>
      <c r="BO12" s="94">
        <f>IFERROR('1.55 Carbonates (volume)'!BO12*1000/'1.46 Population'!BO36,"")</f>
        <v>19.99661393178954</v>
      </c>
      <c r="BP12" s="94">
        <f>IFERROR('1.55 Carbonates (volume)'!BP12*1000/'1.46 Population'!BP36,"")</f>
        <v>36.134146341463413</v>
      </c>
      <c r="BQ12" s="94">
        <f>IFERROR('1.55 Carbonates (volume)'!BQ12*1000/'1.46 Population'!BQ36,"")</f>
        <v>163.8488619855286</v>
      </c>
      <c r="BR12" s="94">
        <f>IFERROR('1.55 Carbonates (volume)'!BR12*1000/'1.46 Population'!BR36,"")</f>
        <v>97.652424769080099</v>
      </c>
      <c r="BS12" s="94">
        <f>IFERROR('1.55 Carbonates (volume)'!BS12*1000/'1.46 Population'!BS36,"")</f>
        <v>171.12557382952679</v>
      </c>
      <c r="BT12" s="94">
        <f>IFERROR('1.55 Carbonates (volume)'!BT12*1000/'1.46 Population'!BT36,"")</f>
        <v>68.521045940740279</v>
      </c>
      <c r="BU12" s="94">
        <f>IFERROR('1.55 Carbonates (volume)'!BU12*1000/'1.46 Population'!BU36,"")</f>
        <v>71.423439819914748</v>
      </c>
      <c r="BV12" s="94">
        <f>IFERROR('1.55 Carbonates (volume)'!BV12*1000/'1.46 Population'!BV36,"")</f>
        <v>108.74639064936024</v>
      </c>
      <c r="BW12" s="94">
        <f>IFERROR('1.55 Carbonates (volume)'!BW12*1000/'1.46 Population'!BW36,"")</f>
        <v>72.054492565089348</v>
      </c>
      <c r="BX12" s="94">
        <f>IFERROR('1.55 Carbonates (volume)'!BX12*1000/'1.46 Population'!BX36,"")</f>
        <v>59.610569196845688</v>
      </c>
      <c r="BY12" s="94">
        <f>IFERROR('1.55 Carbonates (volume)'!BY12*1000/'1.46 Population'!BY36,"")</f>
        <v>46.651647728359031</v>
      </c>
      <c r="BZ12" s="94">
        <f>IFERROR('1.55 Carbonates (volume)'!BZ12*1000/'1.46 Population'!BZ36,"")</f>
        <v>97.909003842126239</v>
      </c>
      <c r="CA12" s="94">
        <f>IFERROR('1.55 Carbonates (volume)'!CA12*1000/'1.46 Population'!CA36,"")</f>
        <v>55.480111158076504</v>
      </c>
      <c r="CB12" s="94">
        <f>IFERROR('1.55 Carbonates (volume)'!CB12*1000/'1.46 Population'!CB36,"")</f>
        <v>87.769815799885706</v>
      </c>
      <c r="CC12" s="94">
        <f>IFERROR('1.55 Carbonates (volume)'!CC12*1000/'1.46 Population'!CC36,"")</f>
        <v>50.954467047698856</v>
      </c>
      <c r="CD12" s="94">
        <f>IFERROR('1.55 Carbonates (volume)'!CD12*1000/'1.46 Population'!CD36,"")</f>
        <v>72.078431372549019</v>
      </c>
      <c r="CE12" s="94">
        <f>IFERROR('1.55 Carbonates (volume)'!CE12*1000/'1.46 Population'!CE36,"")</f>
        <v>106.89144127454612</v>
      </c>
      <c r="CF12" s="94">
        <f>IFERROR('1.55 Carbonates (volume)'!CF12*1000/'1.46 Population'!CF36,"")</f>
        <v>44.554783184376035</v>
      </c>
      <c r="CG12" s="94">
        <f>IFERROR('1.55 Carbonates (volume)'!CG12*1000/'1.46 Population'!CG36,"")</f>
        <v>80.653349567402216</v>
      </c>
      <c r="CH12" s="94">
        <f>IFERROR('1.55 Carbonates (volume)'!CH12*1000/'1.46 Population'!CH36,"")</f>
        <v>69.577226546190317</v>
      </c>
      <c r="CI12" s="94">
        <f>IFERROR('1.55 Carbonates (volume)'!CI12*1000/'1.46 Population'!CI36,"")</f>
        <v>76.023016260371449</v>
      </c>
      <c r="CJ12" s="94">
        <f>IFERROR('1.55 Carbonates (volume)'!CJ12*1000/'1.46 Population'!CJ36,"")</f>
        <v>44.190222611777905</v>
      </c>
      <c r="CK12" s="94">
        <f>IFERROR('1.55 Carbonates (volume)'!CK12*1000/'1.46 Population'!CK36,"")</f>
        <v>79.334252649967524</v>
      </c>
      <c r="CL12" s="94">
        <f>IFERROR('1.55 Carbonates (volume)'!CL12*1000/'1.46 Population'!CL36,"")</f>
        <v>1808.911385264204</v>
      </c>
      <c r="CM12" s="94">
        <f>IFERROR('1.55 Carbonates (volume)'!CM12*1000/'1.46 Population'!CM36,"")</f>
        <v>146.45091102605122</v>
      </c>
      <c r="CN12" s="94">
        <f>IFERROR('1.55 Carbonates (volume)'!CN12*1000/'1.46 Population'!CN36,"")</f>
        <v>173.26057020807536</v>
      </c>
      <c r="CO12" s="94">
        <f>IFERROR('1.55 Carbonates (volume)'!CO12*1000/'1.46 Population'!CO36,"")</f>
        <v>15.756232862405298</v>
      </c>
      <c r="CP12" s="94">
        <f>IFERROR('1.55 Carbonates (volume)'!CP12*1000/'1.46 Population'!CP36,"")</f>
        <v>7.7641729856521833</v>
      </c>
    </row>
    <row r="13" spans="1:94" x14ac:dyDescent="0.25">
      <c r="A13" s="78" t="s">
        <v>34</v>
      </c>
      <c r="B13" s="94">
        <f>IFERROR('1.55 Carbonates (volume)'!B13*1000/'1.46 Population'!B37,"")</f>
        <v>30.417710899671754</v>
      </c>
      <c r="C13" s="94">
        <f>IFERROR('1.55 Carbonates (volume)'!C13*1000/'1.46 Population'!C37,"")</f>
        <v>9.0571340185362157</v>
      </c>
      <c r="D13" s="94">
        <f>IFERROR('1.55 Carbonates (volume)'!D13*1000/'1.46 Population'!D37,"")</f>
        <v>26.9341791880234</v>
      </c>
      <c r="E13" s="94">
        <f>IFERROR('1.55 Carbonates (volume)'!E13*1000/'1.46 Population'!E37,"")</f>
        <v>9.3537970482731883</v>
      </c>
      <c r="F13" s="94">
        <f>IFERROR('1.55 Carbonates (volume)'!F13*1000/'1.46 Population'!F37,"")</f>
        <v>30.431585496917243</v>
      </c>
      <c r="G13" s="94">
        <f>IFERROR('1.55 Carbonates (volume)'!G13*1000/'1.46 Population'!G37,"")</f>
        <v>2.5727292844267704</v>
      </c>
      <c r="H13" s="94">
        <f>IFERROR('1.55 Carbonates (volume)'!H13*1000/'1.46 Population'!H37,"")</f>
        <v>3.0950747993429961</v>
      </c>
      <c r="I13" s="94">
        <f>IFERROR('1.55 Carbonates (volume)'!I13*1000/'1.46 Population'!I37,"")</f>
        <v>32.282725216942232</v>
      </c>
      <c r="J13" s="94">
        <f>IFERROR('1.55 Carbonates (volume)'!J13*1000/'1.46 Population'!J37,"")</f>
        <v>10.912342382345606</v>
      </c>
      <c r="K13" s="94">
        <f>IFERROR('1.55 Carbonates (volume)'!K13*1000/'1.46 Population'!K37,"")</f>
        <v>16.836418691074254</v>
      </c>
      <c r="L13" s="94">
        <f>IFERROR('1.55 Carbonates (volume)'!L13*1000/'1.46 Population'!L37,"")</f>
        <v>5.0970348293541301</v>
      </c>
      <c r="M13" s="94">
        <f>IFERROR('1.55 Carbonates (volume)'!M13*1000/'1.46 Population'!M37,"")</f>
        <v>33.163600038941304</v>
      </c>
      <c r="N13" s="94">
        <f>IFERROR('1.55 Carbonates (volume)'!N13*1000/'1.46 Population'!N37,"")</f>
        <v>26.506163551131433</v>
      </c>
      <c r="O13" s="94">
        <f>IFERROR('1.55 Carbonates (volume)'!O13*1000/'1.46 Population'!O37,"")</f>
        <v>26.028839238721236</v>
      </c>
      <c r="P13" s="94">
        <f>IFERROR('1.55 Carbonates (volume)'!P13*1000/'1.46 Population'!P37,"")</f>
        <v>14.329443357899327</v>
      </c>
      <c r="Q13" s="94">
        <f>IFERROR('1.55 Carbonates (volume)'!Q13*1000/'1.46 Population'!Q37,"")</f>
        <v>36.935563427648987</v>
      </c>
      <c r="R13" s="94">
        <f>IFERROR('1.55 Carbonates (volume)'!R13*1000/'1.46 Population'!R37,"")</f>
        <v>10.681415331933772</v>
      </c>
      <c r="S13" s="94">
        <f>IFERROR('1.55 Carbonates (volume)'!S13*1000/'1.46 Population'!S37,"")</f>
        <v>5.5697426946807003</v>
      </c>
      <c r="T13" s="94">
        <f>IFERROR('1.55 Carbonates (volume)'!T13*1000/'1.46 Population'!T37,"")</f>
        <v>92.135554898386232</v>
      </c>
      <c r="U13" s="94">
        <f>IFERROR('1.55 Carbonates (volume)'!U13*1000/'1.46 Population'!U37,"")</f>
        <v>92.542524619516556</v>
      </c>
      <c r="V13" s="94">
        <f>IFERROR('1.55 Carbonates (volume)'!V13*1000/'1.46 Population'!V37,"")</f>
        <v>90.056928599190655</v>
      </c>
      <c r="W13" s="94">
        <f>IFERROR('1.55 Carbonates (volume)'!W13*1000/'1.46 Population'!W37,"")</f>
        <v>39.51118354041045</v>
      </c>
      <c r="X13" s="94">
        <f>IFERROR('1.55 Carbonates (volume)'!X13*1000/'1.46 Population'!X37,"")</f>
        <v>40.501202379445637</v>
      </c>
      <c r="Y13" s="94">
        <f>IFERROR('1.55 Carbonates (volume)'!Y13*1000/'1.46 Population'!Y37,"")</f>
        <v>32.707119067443799</v>
      </c>
      <c r="Z13" s="94">
        <f>IFERROR('1.55 Carbonates (volume)'!Z13*1000/'1.46 Population'!Z37,"")</f>
        <v>69.476483838575732</v>
      </c>
      <c r="AA13" s="94">
        <f>IFERROR('1.55 Carbonates (volume)'!AA13*1000/'1.46 Population'!AA37,"")</f>
        <v>45.199188792279543</v>
      </c>
      <c r="AB13" s="94">
        <f>IFERROR('1.55 Carbonates (volume)'!AB13*1000/'1.46 Population'!AB37,"")</f>
        <v>56.538281823643274</v>
      </c>
      <c r="AC13" s="94">
        <f>IFERROR('1.55 Carbonates (volume)'!AC13*1000/'1.46 Population'!AC37,"")</f>
        <v>47.60070861896326</v>
      </c>
      <c r="AD13" s="94">
        <f>IFERROR('1.55 Carbonates (volume)'!AD13*1000/'1.46 Population'!AD37,"")</f>
        <v>31.080876030549796</v>
      </c>
      <c r="AE13" s="94">
        <f>IFERROR('1.55 Carbonates (volume)'!AE13*1000/'1.46 Population'!AE37,"")</f>
        <v>51.748195589106274</v>
      </c>
      <c r="AF13" s="94">
        <f>IFERROR('1.55 Carbonates (volume)'!AF13*1000/'1.46 Population'!AF37,"")</f>
        <v>27.04135737009544</v>
      </c>
      <c r="AG13" s="94">
        <f>IFERROR('1.55 Carbonates (volume)'!AG13*1000/'1.46 Population'!AG37,"")</f>
        <v>22.145056673000067</v>
      </c>
      <c r="AH13" s="94">
        <f>IFERROR('1.55 Carbonates (volume)'!AH13*1000/'1.46 Population'!AH37,"")</f>
        <v>43.06615466874058</v>
      </c>
      <c r="AI13" s="94">
        <f>IFERROR('1.55 Carbonates (volume)'!AI13*1000/'1.46 Population'!AI37,"")</f>
        <v>55.639905631730159</v>
      </c>
      <c r="AJ13" s="94">
        <f>IFERROR('1.55 Carbonates (volume)'!AJ13*1000/'1.46 Population'!AJ37,"")</f>
        <v>57.304533370298678</v>
      </c>
      <c r="AK13" s="94">
        <f>IFERROR('1.55 Carbonates (volume)'!AK13*1000/'1.46 Population'!AK37,"")</f>
        <v>28.771137028279764</v>
      </c>
      <c r="AL13" s="94">
        <f>IFERROR('1.55 Carbonates (volume)'!AL13*1000/'1.46 Population'!AL37,"")</f>
        <v>57.146797214369442</v>
      </c>
      <c r="AM13" s="94">
        <f>IFERROR('1.55 Carbonates (volume)'!AM13*1000/'1.46 Population'!AM37,"")</f>
        <v>67.856282543035562</v>
      </c>
      <c r="AN13" s="94">
        <f>IFERROR('1.55 Carbonates (volume)'!AN13*1000/'1.46 Population'!AN37,"")</f>
        <v>34.191786167203205</v>
      </c>
      <c r="AO13" s="94">
        <f>IFERROR('1.55 Carbonates (volume)'!AO13*1000/'1.46 Population'!AO37,"")</f>
        <v>29.928812979459718</v>
      </c>
      <c r="AP13" s="94">
        <f>IFERROR('1.55 Carbonates (volume)'!AP13*1000/'1.46 Population'!AP37,"")</f>
        <v>99.87167810989925</v>
      </c>
      <c r="AQ13" s="94">
        <f>IFERROR('1.55 Carbonates (volume)'!AQ13*1000/'1.46 Population'!AQ37,"")</f>
        <v>140.00758601484554</v>
      </c>
      <c r="AR13" s="94">
        <f>IFERROR('1.55 Carbonates (volume)'!AR13*1000/'1.46 Population'!AR37,"")</f>
        <v>78.932745926852007</v>
      </c>
      <c r="AS13" s="94">
        <f>IFERROR('1.55 Carbonates (volume)'!AS13*1000/'1.46 Population'!AS37,"")</f>
        <v>80.099701971298273</v>
      </c>
      <c r="AT13" s="94">
        <f>IFERROR('1.55 Carbonates (volume)'!AT13*1000/'1.46 Population'!AT37,"")</f>
        <v>133.89685663292892</v>
      </c>
      <c r="AU13" s="94">
        <f>IFERROR('1.55 Carbonates (volume)'!AU13*1000/'1.46 Population'!AU37,"")</f>
        <v>66.658909115984002</v>
      </c>
      <c r="AV13" s="94">
        <f>IFERROR('1.55 Carbonates (volume)'!AV13*1000/'1.46 Population'!AV37,"")</f>
        <v>71.514122079223014</v>
      </c>
      <c r="AW13" s="94">
        <f>IFERROR('1.55 Carbonates (volume)'!AW13*1000/'1.46 Population'!AW37,"")</f>
        <v>70.709074018016508</v>
      </c>
      <c r="AX13" s="94">
        <f>IFERROR('1.55 Carbonates (volume)'!AX13*1000/'1.46 Population'!AX37,"")</f>
        <v>57.750719825001816</v>
      </c>
      <c r="AY13" s="94">
        <f>IFERROR('1.55 Carbonates (volume)'!AY13*1000/'1.46 Population'!AY37,"")</f>
        <v>84.281887043912249</v>
      </c>
      <c r="AZ13" s="94">
        <f>IFERROR('1.55 Carbonates (volume)'!AZ13*1000/'1.46 Population'!AZ37,"")</f>
        <v>132.0505162202063</v>
      </c>
      <c r="BA13" s="94">
        <f>IFERROR('1.55 Carbonates (volume)'!BA13*1000/'1.46 Population'!BA37,"")</f>
        <v>58.602347454124505</v>
      </c>
      <c r="BB13" s="94">
        <f>IFERROR('1.55 Carbonates (volume)'!BB13*1000/'1.46 Population'!BB37,"")</f>
        <v>87.665406427221171</v>
      </c>
      <c r="BC13" s="94">
        <f>IFERROR('1.55 Carbonates (volume)'!BC13*1000/'1.46 Population'!BC37,"")</f>
        <v>66.590547649145705</v>
      </c>
      <c r="BD13" s="94">
        <f>IFERROR('1.55 Carbonates (volume)'!BD13*1000/'1.46 Population'!BD37,"")</f>
        <v>41.091968592358704</v>
      </c>
      <c r="BE13" s="94">
        <f>IFERROR('1.55 Carbonates (volume)'!BE13*1000/'1.46 Population'!BE37,"")</f>
        <v>24.767751265759006</v>
      </c>
      <c r="BF13" s="94">
        <f>IFERROR('1.55 Carbonates (volume)'!BF13*1000/'1.46 Population'!BF37,"")</f>
        <v>10.559162085505539</v>
      </c>
      <c r="BG13" s="94">
        <f>IFERROR('1.55 Carbonates (volume)'!BG13*1000/'1.46 Population'!BG37,"")</f>
        <v>24.044813986786906</v>
      </c>
      <c r="BH13" s="94">
        <f>IFERROR('1.55 Carbonates (volume)'!BH13*1000/'1.46 Population'!BH37,"")</f>
        <v>33.441822295346235</v>
      </c>
      <c r="BI13" s="94">
        <f>IFERROR('1.55 Carbonates (volume)'!BI13*1000/'1.46 Population'!BI37,"")</f>
        <v>77.725411419300002</v>
      </c>
      <c r="BJ13" s="94">
        <f>IFERROR('1.55 Carbonates (volume)'!BJ13*1000/'1.46 Population'!BJ37,"")</f>
        <v>8.5803959439884121</v>
      </c>
      <c r="BK13" s="94">
        <f>IFERROR('1.55 Carbonates (volume)'!BK13*1000/'1.46 Population'!BK37,"")</f>
        <v>21.627935571129964</v>
      </c>
      <c r="BL13" s="94">
        <f>IFERROR('1.55 Carbonates (volume)'!BL13*1000/'1.46 Population'!BL37,"")</f>
        <v>9.2208191086683993</v>
      </c>
      <c r="BM13" s="94">
        <f>IFERROR('1.55 Carbonates (volume)'!BM13*1000/'1.46 Population'!BM37,"")</f>
        <v>75.037167748120766</v>
      </c>
      <c r="BN13" s="94">
        <f>IFERROR('1.55 Carbonates (volume)'!BN13*1000/'1.46 Population'!BN37,"")</f>
        <v>69.909815400106822</v>
      </c>
      <c r="BO13" s="94">
        <f>IFERROR('1.55 Carbonates (volume)'!BO13*1000/'1.46 Population'!BO37,"")</f>
        <v>20.933498247017138</v>
      </c>
      <c r="BP13" s="94">
        <f>IFERROR('1.55 Carbonates (volume)'!BP13*1000/'1.46 Population'!BP37,"")</f>
        <v>34.534916082816032</v>
      </c>
      <c r="BQ13" s="94">
        <f>IFERROR('1.55 Carbonates (volume)'!BQ13*1000/'1.46 Population'!BQ37,"")</f>
        <v>161.02465321483518</v>
      </c>
      <c r="BR13" s="94">
        <f>IFERROR('1.55 Carbonates (volume)'!BR13*1000/'1.46 Population'!BR37,"")</f>
        <v>95.149492761219236</v>
      </c>
      <c r="BS13" s="94">
        <f>IFERROR('1.55 Carbonates (volume)'!BS13*1000/'1.46 Population'!BS37,"")</f>
        <v>168.28221079322063</v>
      </c>
      <c r="BT13" s="94">
        <f>IFERROR('1.55 Carbonates (volume)'!BT13*1000/'1.46 Population'!BT37,"")</f>
        <v>68.795584630510788</v>
      </c>
      <c r="BU13" s="94">
        <f>IFERROR('1.55 Carbonates (volume)'!BU13*1000/'1.46 Population'!BU37,"")</f>
        <v>70.386378832744285</v>
      </c>
      <c r="BV13" s="94">
        <f>IFERROR('1.55 Carbonates (volume)'!BV13*1000/'1.46 Population'!BV37,"")</f>
        <v>109.93215417347713</v>
      </c>
      <c r="BW13" s="94">
        <f>IFERROR('1.55 Carbonates (volume)'!BW13*1000/'1.46 Population'!BW37,"")</f>
        <v>73.751034061072545</v>
      </c>
      <c r="BX13" s="94">
        <f>IFERROR('1.55 Carbonates (volume)'!BX13*1000/'1.46 Population'!BX37,"")</f>
        <v>59.401335739400587</v>
      </c>
      <c r="BY13" s="94">
        <f>IFERROR('1.55 Carbonates (volume)'!BY13*1000/'1.46 Population'!BY37,"")</f>
        <v>47.458153837860287</v>
      </c>
      <c r="BZ13" s="94">
        <f>IFERROR('1.55 Carbonates (volume)'!BZ13*1000/'1.46 Population'!BZ37,"")</f>
        <v>99.596025468067836</v>
      </c>
      <c r="CA13" s="94">
        <f>IFERROR('1.55 Carbonates (volume)'!CA13*1000/'1.46 Population'!CA37,"")</f>
        <v>50.766851861840806</v>
      </c>
      <c r="CB13" s="94">
        <f>IFERROR('1.55 Carbonates (volume)'!CB13*1000/'1.46 Population'!CB37,"")</f>
        <v>83.769060797654731</v>
      </c>
      <c r="CC13" s="94">
        <f>IFERROR('1.55 Carbonates (volume)'!CC13*1000/'1.46 Population'!CC37,"")</f>
        <v>50.440750142761608</v>
      </c>
      <c r="CD13" s="94">
        <f>IFERROR('1.55 Carbonates (volume)'!CD13*1000/'1.46 Population'!CD37,"")</f>
        <v>72.32315469686236</v>
      </c>
      <c r="CE13" s="94">
        <f>IFERROR('1.55 Carbonates (volume)'!CE13*1000/'1.46 Population'!CE37,"")</f>
        <v>105.05456984330223</v>
      </c>
      <c r="CF13" s="94">
        <f>IFERROR('1.55 Carbonates (volume)'!CF13*1000/'1.46 Population'!CF37,"")</f>
        <v>41.522033160876596</v>
      </c>
      <c r="CG13" s="94">
        <f>IFERROR('1.55 Carbonates (volume)'!CG13*1000/'1.46 Population'!CG37,"")</f>
        <v>80.538365275825427</v>
      </c>
      <c r="CH13" s="94">
        <f>IFERROR('1.55 Carbonates (volume)'!CH13*1000/'1.46 Population'!CH37,"")</f>
        <v>68.556438251412544</v>
      </c>
      <c r="CI13" s="94">
        <f>IFERROR('1.55 Carbonates (volume)'!CI13*1000/'1.46 Population'!CI37,"")</f>
        <v>75.818604592063636</v>
      </c>
      <c r="CJ13" s="94">
        <f>IFERROR('1.55 Carbonates (volume)'!CJ13*1000/'1.46 Population'!CJ37,"")</f>
        <v>46.277281174124766</v>
      </c>
      <c r="CK13" s="94">
        <f>IFERROR('1.55 Carbonates (volume)'!CK13*1000/'1.46 Population'!CK37,"")</f>
        <v>78.725851878297433</v>
      </c>
      <c r="CL13" s="94">
        <f>IFERROR('1.55 Carbonates (volume)'!CL13*1000/'1.46 Population'!CL37,"")</f>
        <v>1909.3433391761366</v>
      </c>
      <c r="CM13" s="94">
        <f>IFERROR('1.55 Carbonates (volume)'!CM13*1000/'1.46 Population'!CM37,"")</f>
        <v>147.73534085818355</v>
      </c>
      <c r="CN13" s="94">
        <f>IFERROR('1.55 Carbonates (volume)'!CN13*1000/'1.46 Population'!CN37,"")</f>
        <v>174.18206478421985</v>
      </c>
      <c r="CO13" s="94">
        <f>IFERROR('1.55 Carbonates (volume)'!CO13*1000/'1.46 Population'!CO37,"")</f>
        <v>16.302426325196045</v>
      </c>
      <c r="CP13" s="94">
        <f>IFERROR('1.55 Carbonates (volume)'!CP13*1000/'1.46 Population'!CP37,"")</f>
        <v>8.0344434193492305</v>
      </c>
    </row>
    <row r="14" spans="1:94" x14ac:dyDescent="0.25">
      <c r="A14" s="78" t="s">
        <v>35</v>
      </c>
      <c r="B14" s="94">
        <f>IFERROR('1.55 Carbonates (volume)'!B14*1000/'1.46 Population'!B38,"")</f>
        <v>30.508734599978947</v>
      </c>
      <c r="C14" s="94">
        <f>IFERROR('1.55 Carbonates (volume)'!C14*1000/'1.46 Population'!C38,"")</f>
        <v>9.3434910969870071</v>
      </c>
      <c r="D14" s="94">
        <f>IFERROR('1.55 Carbonates (volume)'!D14*1000/'1.46 Population'!D38,"")</f>
        <v>28.64072939112733</v>
      </c>
      <c r="E14" s="94">
        <f>IFERROR('1.55 Carbonates (volume)'!E14*1000/'1.46 Population'!E38,"")</f>
        <v>9.1930827179277834</v>
      </c>
      <c r="F14" s="94">
        <f>IFERROR('1.55 Carbonates (volume)'!F14*1000/'1.46 Population'!F38,"")</f>
        <v>30.148435971263243</v>
      </c>
      <c r="G14" s="94">
        <f>IFERROR('1.55 Carbonates (volume)'!G14*1000/'1.46 Population'!G38,"")</f>
        <v>2.8384677355134329</v>
      </c>
      <c r="H14" s="94">
        <f>IFERROR('1.55 Carbonates (volume)'!H14*1000/'1.46 Population'!H38,"")</f>
        <v>3.3132033451339495</v>
      </c>
      <c r="I14" s="94">
        <f>IFERROR('1.55 Carbonates (volume)'!I14*1000/'1.46 Population'!I38,"")</f>
        <v>33.821903305493471</v>
      </c>
      <c r="J14" s="94">
        <f>IFERROR('1.55 Carbonates (volume)'!J14*1000/'1.46 Population'!J38,"")</f>
        <v>10.951772615770313</v>
      </c>
      <c r="K14" s="94">
        <f>IFERROR('1.55 Carbonates (volume)'!K14*1000/'1.46 Population'!K38,"")</f>
        <v>17.017960013554728</v>
      </c>
      <c r="L14" s="94">
        <f>IFERROR('1.55 Carbonates (volume)'!L14*1000/'1.46 Population'!L38,"")</f>
        <v>5.29166147572358</v>
      </c>
      <c r="M14" s="94">
        <f>IFERROR('1.55 Carbonates (volume)'!M14*1000/'1.46 Population'!M38,"")</f>
        <v>36.446557026702479</v>
      </c>
      <c r="N14" s="94">
        <f>IFERROR('1.55 Carbonates (volume)'!N14*1000/'1.46 Population'!N38,"")</f>
        <v>26.409908892402683</v>
      </c>
      <c r="O14" s="94">
        <f>IFERROR('1.55 Carbonates (volume)'!O14*1000/'1.46 Population'!O38,"")</f>
        <v>27.051619457487739</v>
      </c>
      <c r="P14" s="94">
        <f>IFERROR('1.55 Carbonates (volume)'!P14*1000/'1.46 Population'!P38,"")</f>
        <v>14.277779452225843</v>
      </c>
      <c r="Q14" s="94">
        <f>IFERROR('1.55 Carbonates (volume)'!Q14*1000/'1.46 Population'!Q38,"")</f>
        <v>39.315646305094532</v>
      </c>
      <c r="R14" s="94">
        <f>IFERROR('1.55 Carbonates (volume)'!R14*1000/'1.46 Population'!R38,"")</f>
        <v>10.714260687983069</v>
      </c>
      <c r="S14" s="94">
        <f>IFERROR('1.55 Carbonates (volume)'!S14*1000/'1.46 Population'!S38,"")</f>
        <v>6.9751094530942988</v>
      </c>
      <c r="T14" s="94">
        <f>IFERROR('1.55 Carbonates (volume)'!T14*1000/'1.46 Population'!T38,"")</f>
        <v>90.719080497056524</v>
      </c>
      <c r="U14" s="94">
        <f>IFERROR('1.55 Carbonates (volume)'!U14*1000/'1.46 Population'!U38,"")</f>
        <v>91.067083767813713</v>
      </c>
      <c r="V14" s="94">
        <f>IFERROR('1.55 Carbonates (volume)'!V14*1000/'1.46 Population'!V38,"")</f>
        <v>88.92121652952676</v>
      </c>
      <c r="W14" s="94">
        <f>IFERROR('1.55 Carbonates (volume)'!W14*1000/'1.46 Population'!W38,"")</f>
        <v>40.737959608852989</v>
      </c>
      <c r="X14" s="94">
        <f>IFERROR('1.55 Carbonates (volume)'!X14*1000/'1.46 Population'!X38,"")</f>
        <v>38.29818704306301</v>
      </c>
      <c r="Y14" s="94">
        <f>IFERROR('1.55 Carbonates (volume)'!Y14*1000/'1.46 Population'!Y38,"")</f>
        <v>33.388025106128083</v>
      </c>
      <c r="Z14" s="94">
        <f>IFERROR('1.55 Carbonates (volume)'!Z14*1000/'1.46 Population'!Z38,"")</f>
        <v>70.258761873566982</v>
      </c>
      <c r="AA14" s="94">
        <f>IFERROR('1.55 Carbonates (volume)'!AA14*1000/'1.46 Population'!AA38,"")</f>
        <v>46.468662301216092</v>
      </c>
      <c r="AB14" s="94">
        <f>IFERROR('1.55 Carbonates (volume)'!AB14*1000/'1.46 Population'!AB38,"")</f>
        <v>54.562415519637518</v>
      </c>
      <c r="AC14" s="94">
        <f>IFERROR('1.55 Carbonates (volume)'!AC14*1000/'1.46 Population'!AC38,"")</f>
        <v>47.442435481378453</v>
      </c>
      <c r="AD14" s="94">
        <f>IFERROR('1.55 Carbonates (volume)'!AD14*1000/'1.46 Population'!AD38,"")</f>
        <v>43.244901088790066</v>
      </c>
      <c r="AE14" s="94">
        <f>IFERROR('1.55 Carbonates (volume)'!AE14*1000/'1.46 Population'!AE38,"")</f>
        <v>49.446732246599346</v>
      </c>
      <c r="AF14" s="94">
        <f>IFERROR('1.55 Carbonates (volume)'!AF14*1000/'1.46 Population'!AF38,"")</f>
        <v>28.120109546165885</v>
      </c>
      <c r="AG14" s="94">
        <f>IFERROR('1.55 Carbonates (volume)'!AG14*1000/'1.46 Population'!AG38,"")</f>
        <v>24.470635237714742</v>
      </c>
      <c r="AH14" s="94">
        <f>IFERROR('1.55 Carbonates (volume)'!AH14*1000/'1.46 Population'!AH38,"")</f>
        <v>43.596465676279244</v>
      </c>
      <c r="AI14" s="94">
        <f>IFERROR('1.55 Carbonates (volume)'!AI14*1000/'1.46 Population'!AI38,"")</f>
        <v>55.894899632574258</v>
      </c>
      <c r="AJ14" s="94">
        <f>IFERROR('1.55 Carbonates (volume)'!AJ14*1000/'1.46 Population'!AJ38,"")</f>
        <v>57.25019904458599</v>
      </c>
      <c r="AK14" s="94">
        <f>IFERROR('1.55 Carbonates (volume)'!AK14*1000/'1.46 Population'!AK38,"")</f>
        <v>31.11569982188843</v>
      </c>
      <c r="AL14" s="94">
        <f>IFERROR('1.55 Carbonates (volume)'!AL14*1000/'1.46 Population'!AL38,"")</f>
        <v>58.032868663913753</v>
      </c>
      <c r="AM14" s="94">
        <f>IFERROR('1.55 Carbonates (volume)'!AM14*1000/'1.46 Population'!AM38,"")</f>
        <v>68.056917639657314</v>
      </c>
      <c r="AN14" s="94">
        <f>IFERROR('1.55 Carbonates (volume)'!AN14*1000/'1.46 Population'!AN38,"")</f>
        <v>33.471174896618827</v>
      </c>
      <c r="AO14" s="94">
        <f>IFERROR('1.55 Carbonates (volume)'!AO14*1000/'1.46 Population'!AO38,"")</f>
        <v>30.842645088475422</v>
      </c>
      <c r="AP14" s="94">
        <f>IFERROR('1.55 Carbonates (volume)'!AP14*1000/'1.46 Population'!AP38,"")</f>
        <v>101.55253316090247</v>
      </c>
      <c r="AQ14" s="94">
        <f>IFERROR('1.55 Carbonates (volume)'!AQ14*1000/'1.46 Population'!AQ38,"")</f>
        <v>145.70544860221594</v>
      </c>
      <c r="AR14" s="94">
        <f>IFERROR('1.55 Carbonates (volume)'!AR14*1000/'1.46 Population'!AR38,"")</f>
        <v>81.74786107747002</v>
      </c>
      <c r="AS14" s="94">
        <f>IFERROR('1.55 Carbonates (volume)'!AS14*1000/'1.46 Population'!AS38,"")</f>
        <v>82.576422320772153</v>
      </c>
      <c r="AT14" s="94">
        <f>IFERROR('1.55 Carbonates (volume)'!AT14*1000/'1.46 Population'!AT38,"")</f>
        <v>136.06197234938233</v>
      </c>
      <c r="AU14" s="94">
        <f>IFERROR('1.55 Carbonates (volume)'!AU14*1000/'1.46 Population'!AU38,"")</f>
        <v>66.506687144045557</v>
      </c>
      <c r="AV14" s="94">
        <f>IFERROR('1.55 Carbonates (volume)'!AV14*1000/'1.46 Population'!AV38,"")</f>
        <v>70.865126276195596</v>
      </c>
      <c r="AW14" s="94">
        <f>IFERROR('1.55 Carbonates (volume)'!AW14*1000/'1.46 Population'!AW38,"")</f>
        <v>72.533829149881214</v>
      </c>
      <c r="AX14" s="94">
        <f>IFERROR('1.55 Carbonates (volume)'!AX14*1000/'1.46 Population'!AX38,"")</f>
        <v>59.976004410000321</v>
      </c>
      <c r="AY14" s="94">
        <f>IFERROR('1.55 Carbonates (volume)'!AY14*1000/'1.46 Population'!AY38,"")</f>
        <v>85.879279709337794</v>
      </c>
      <c r="AZ14" s="94">
        <f>IFERROR('1.55 Carbonates (volume)'!AZ14*1000/'1.46 Population'!AZ38,"")</f>
        <v>133.08402487077194</v>
      </c>
      <c r="BA14" s="94">
        <f>IFERROR('1.55 Carbonates (volume)'!BA14*1000/'1.46 Population'!BA38,"")</f>
        <v>56.633553059140283</v>
      </c>
      <c r="BB14" s="94">
        <f>IFERROR('1.55 Carbonates (volume)'!BB14*1000/'1.46 Population'!BB38,"")</f>
        <v>95.678285445124814</v>
      </c>
      <c r="BC14" s="94">
        <f>IFERROR('1.55 Carbonates (volume)'!BC14*1000/'1.46 Population'!BC38,"")</f>
        <v>64.252266012822318</v>
      </c>
      <c r="BD14" s="94">
        <f>IFERROR('1.55 Carbonates (volume)'!BD14*1000/'1.46 Population'!BD38,"")</f>
        <v>42.128873436727304</v>
      </c>
      <c r="BE14" s="94">
        <f>IFERROR('1.55 Carbonates (volume)'!BE14*1000/'1.46 Population'!BE38,"")</f>
        <v>24.960335902818954</v>
      </c>
      <c r="BF14" s="94">
        <f>IFERROR('1.55 Carbonates (volume)'!BF14*1000/'1.46 Population'!BF38,"")</f>
        <v>11.403772016897896</v>
      </c>
      <c r="BG14" s="94">
        <f>IFERROR('1.55 Carbonates (volume)'!BG14*1000/'1.46 Population'!BG38,"")</f>
        <v>23.91040494317555</v>
      </c>
      <c r="BH14" s="94">
        <f>IFERROR('1.55 Carbonates (volume)'!BH14*1000/'1.46 Population'!BH38,"")</f>
        <v>33.377102564439248</v>
      </c>
      <c r="BI14" s="94">
        <f>IFERROR('1.55 Carbonates (volume)'!BI14*1000/'1.46 Population'!BI38,"")</f>
        <v>78.568719180680233</v>
      </c>
      <c r="BJ14" s="94">
        <f>IFERROR('1.55 Carbonates (volume)'!BJ14*1000/'1.46 Population'!BJ38,"")</f>
        <v>8.6594739440095907</v>
      </c>
      <c r="BK14" s="94">
        <f>IFERROR('1.55 Carbonates (volume)'!BK14*1000/'1.46 Population'!BK38,"")</f>
        <v>21.989316096797864</v>
      </c>
      <c r="BL14" s="94">
        <f>IFERROR('1.55 Carbonates (volume)'!BL14*1000/'1.46 Population'!BL38,"")</f>
        <v>9.1274152938295448</v>
      </c>
      <c r="BM14" s="94">
        <f>IFERROR('1.55 Carbonates (volume)'!BM14*1000/'1.46 Population'!BM38,"")</f>
        <v>78.898833740168158</v>
      </c>
      <c r="BN14" s="94">
        <f>IFERROR('1.55 Carbonates (volume)'!BN14*1000/'1.46 Population'!BN38,"")</f>
        <v>70.298822990576724</v>
      </c>
      <c r="BO14" s="94">
        <f>IFERROR('1.55 Carbonates (volume)'!BO14*1000/'1.46 Population'!BO38,"")</f>
        <v>21.968018096718133</v>
      </c>
      <c r="BP14" s="94">
        <f>IFERROR('1.55 Carbonates (volume)'!BP14*1000/'1.46 Population'!BP38,"")</f>
        <v>36.098052384150435</v>
      </c>
      <c r="BQ14" s="94">
        <f>IFERROR('1.55 Carbonates (volume)'!BQ14*1000/'1.46 Population'!BQ38,"")</f>
        <v>157.46786285322486</v>
      </c>
      <c r="BR14" s="94">
        <f>IFERROR('1.55 Carbonates (volume)'!BR14*1000/'1.46 Population'!BR38,"")</f>
        <v>93.364142023071992</v>
      </c>
      <c r="BS14" s="94">
        <f>IFERROR('1.55 Carbonates (volume)'!BS14*1000/'1.46 Population'!BS38,"")</f>
        <v>164.56035918387099</v>
      </c>
      <c r="BT14" s="94">
        <f>IFERROR('1.55 Carbonates (volume)'!BT14*1000/'1.46 Population'!BT38,"")</f>
        <v>67.346999924575783</v>
      </c>
      <c r="BU14" s="94">
        <f>IFERROR('1.55 Carbonates (volume)'!BU14*1000/'1.46 Population'!BU38,"")</f>
        <v>71.110001070396407</v>
      </c>
      <c r="BV14" s="94">
        <f>IFERROR('1.55 Carbonates (volume)'!BV14*1000/'1.46 Population'!BV38,"")</f>
        <v>109.95025326434636</v>
      </c>
      <c r="BW14" s="94">
        <f>IFERROR('1.55 Carbonates (volume)'!BW14*1000/'1.46 Population'!BW38,"")</f>
        <v>69.474061464026519</v>
      </c>
      <c r="BX14" s="94">
        <f>IFERROR('1.55 Carbonates (volume)'!BX14*1000/'1.46 Population'!BX38,"")</f>
        <v>56.708570159035787</v>
      </c>
      <c r="BY14" s="94">
        <f>IFERROR('1.55 Carbonates (volume)'!BY14*1000/'1.46 Population'!BY38,"")</f>
        <v>46.12763003226646</v>
      </c>
      <c r="BZ14" s="94">
        <f>IFERROR('1.55 Carbonates (volume)'!BZ14*1000/'1.46 Population'!BZ38,"")</f>
        <v>98.775145372902827</v>
      </c>
      <c r="CA14" s="94">
        <f>IFERROR('1.55 Carbonates (volume)'!CA14*1000/'1.46 Population'!CA38,"")</f>
        <v>44.26143743685958</v>
      </c>
      <c r="CB14" s="94">
        <f>IFERROR('1.55 Carbonates (volume)'!CB14*1000/'1.46 Population'!CB38,"")</f>
        <v>82.396840290658346</v>
      </c>
      <c r="CC14" s="94">
        <f>IFERROR('1.55 Carbonates (volume)'!CC14*1000/'1.46 Population'!CC38,"")</f>
        <v>48.558613467308255</v>
      </c>
      <c r="CD14" s="94">
        <f>IFERROR('1.55 Carbonates (volume)'!CD14*1000/'1.46 Population'!CD38,"")</f>
        <v>70.626348601041229</v>
      </c>
      <c r="CE14" s="94">
        <f>IFERROR('1.55 Carbonates (volume)'!CE14*1000/'1.46 Population'!CE38,"")</f>
        <v>101.42602138029243</v>
      </c>
      <c r="CF14" s="94">
        <f>IFERROR('1.55 Carbonates (volume)'!CF14*1000/'1.46 Population'!CF38,"")</f>
        <v>37.496205797541357</v>
      </c>
      <c r="CG14" s="94">
        <f>IFERROR('1.55 Carbonates (volume)'!CG14*1000/'1.46 Population'!CG38,"")</f>
        <v>78.390454993998063</v>
      </c>
      <c r="CH14" s="94">
        <f>IFERROR('1.55 Carbonates (volume)'!CH14*1000/'1.46 Population'!CH38,"")</f>
        <v>66.519735523943098</v>
      </c>
      <c r="CI14" s="94">
        <f>IFERROR('1.55 Carbonates (volume)'!CI14*1000/'1.46 Population'!CI38,"")</f>
        <v>73.968848605227095</v>
      </c>
      <c r="CJ14" s="94">
        <f>IFERROR('1.55 Carbonates (volume)'!CJ14*1000/'1.46 Population'!CJ38,"")</f>
        <v>45.683934141905645</v>
      </c>
      <c r="CK14" s="94">
        <f>IFERROR('1.55 Carbonates (volume)'!CK14*1000/'1.46 Population'!CK38,"")</f>
        <v>77.98529969934782</v>
      </c>
      <c r="CL14" s="94">
        <f>IFERROR('1.55 Carbonates (volume)'!CL14*1000/'1.46 Population'!CL38,"")</f>
        <v>1911.9433375170443</v>
      </c>
      <c r="CM14" s="94">
        <f>IFERROR('1.55 Carbonates (volume)'!CM14*1000/'1.46 Population'!CM38,"")</f>
        <v>145.0959604519183</v>
      </c>
      <c r="CN14" s="94">
        <f>IFERROR('1.55 Carbonates (volume)'!CN14*1000/'1.46 Population'!CN38,"")</f>
        <v>174.1951569434907</v>
      </c>
      <c r="CO14" s="94">
        <f>IFERROR('1.55 Carbonates (volume)'!CO14*1000/'1.46 Population'!CO38,"")</f>
        <v>16.977946066713734</v>
      </c>
      <c r="CP14" s="94">
        <f>IFERROR('1.55 Carbonates (volume)'!CP14*1000/'1.46 Population'!CP38,"")</f>
        <v>8.5976476216255389</v>
      </c>
    </row>
    <row r="15" spans="1:94" x14ac:dyDescent="0.25">
      <c r="A15" s="78" t="s">
        <v>36</v>
      </c>
      <c r="B15" s="94">
        <f>IFERROR('1.55 Carbonates (volume)'!B15*1000/'1.46 Population'!B39,"")</f>
        <v>30.34412898690514</v>
      </c>
      <c r="C15" s="94">
        <f>IFERROR('1.55 Carbonates (volume)'!C15*1000/'1.46 Population'!C39,"")</f>
        <v>9.7918492698187372</v>
      </c>
      <c r="D15" s="94">
        <f>IFERROR('1.55 Carbonates (volume)'!D15*1000/'1.46 Population'!D39,"")</f>
        <v>30.631112061133972</v>
      </c>
      <c r="E15" s="94">
        <f>IFERROR('1.55 Carbonates (volume)'!E15*1000/'1.46 Population'!E39,"")</f>
        <v>9.6587250007385315</v>
      </c>
      <c r="F15" s="94">
        <f>IFERROR('1.55 Carbonates (volume)'!F15*1000/'1.46 Population'!F39,"")</f>
        <v>29.42608695652174</v>
      </c>
      <c r="G15" s="94">
        <f>IFERROR('1.55 Carbonates (volume)'!G15*1000/'1.46 Population'!G39,"")</f>
        <v>3.092793185918886</v>
      </c>
      <c r="H15" s="94">
        <f>IFERROR('1.55 Carbonates (volume)'!H15*1000/'1.46 Population'!H39,"")</f>
        <v>3.5181517127309734</v>
      </c>
      <c r="I15" s="94">
        <f>IFERROR('1.55 Carbonates (volume)'!I15*1000/'1.46 Population'!I39,"")</f>
        <v>34.543354962371758</v>
      </c>
      <c r="J15" s="94">
        <f>IFERROR('1.55 Carbonates (volume)'!J15*1000/'1.46 Population'!J39,"")</f>
        <v>11.839288459946303</v>
      </c>
      <c r="K15" s="94">
        <f>IFERROR('1.55 Carbonates (volume)'!K15*1000/'1.46 Population'!K39,"")</f>
        <v>17.058486712981196</v>
      </c>
      <c r="L15" s="94">
        <f>IFERROR('1.55 Carbonates (volume)'!L15*1000/'1.46 Population'!L39,"")</f>
        <v>5.5079512077204038</v>
      </c>
      <c r="M15" s="94">
        <f>IFERROR('1.55 Carbonates (volume)'!M15*1000/'1.46 Population'!M39,"")</f>
        <v>39.347474728840432</v>
      </c>
      <c r="N15" s="94">
        <f>IFERROR('1.55 Carbonates (volume)'!N15*1000/'1.46 Population'!N39,"")</f>
        <v>26.429841457993778</v>
      </c>
      <c r="O15" s="94">
        <f>IFERROR('1.55 Carbonates (volume)'!O15*1000/'1.46 Population'!O39,"")</f>
        <v>28.14632504774023</v>
      </c>
      <c r="P15" s="94">
        <f>IFERROR('1.55 Carbonates (volume)'!P15*1000/'1.46 Population'!P39,"")</f>
        <v>14.209248663996089</v>
      </c>
      <c r="Q15" s="94">
        <f>IFERROR('1.55 Carbonates (volume)'!Q15*1000/'1.46 Population'!Q39,"")</f>
        <v>39.581090978096825</v>
      </c>
      <c r="R15" s="94">
        <f>IFERROR('1.55 Carbonates (volume)'!R15*1000/'1.46 Population'!R39,"")</f>
        <v>10.544651466608604</v>
      </c>
      <c r="S15" s="94">
        <f>IFERROR('1.55 Carbonates (volume)'!S15*1000/'1.46 Population'!S39,"")</f>
        <v>8.3739335600817686</v>
      </c>
      <c r="T15" s="94">
        <f>IFERROR('1.55 Carbonates (volume)'!T15*1000/'1.46 Population'!T39,"")</f>
        <v>88.945099291603768</v>
      </c>
      <c r="U15" s="94">
        <f>IFERROR('1.55 Carbonates (volume)'!U15*1000/'1.46 Population'!U39,"")</f>
        <v>89.1639608634935</v>
      </c>
      <c r="V15" s="94">
        <f>IFERROR('1.55 Carbonates (volume)'!V15*1000/'1.46 Population'!V39,"")</f>
        <v>87.801351137621737</v>
      </c>
      <c r="W15" s="94">
        <f>IFERROR('1.55 Carbonates (volume)'!W15*1000/'1.46 Population'!W39,"")</f>
        <v>41.01471561203789</v>
      </c>
      <c r="X15" s="94">
        <f>IFERROR('1.55 Carbonates (volume)'!X15*1000/'1.46 Population'!X39,"")</f>
        <v>38.525750755510472</v>
      </c>
      <c r="Y15" s="94">
        <f>IFERROR('1.55 Carbonates (volume)'!Y15*1000/'1.46 Population'!Y39,"")</f>
        <v>31.757620003650299</v>
      </c>
      <c r="Z15" s="94">
        <f>IFERROR('1.55 Carbonates (volume)'!Z15*1000/'1.46 Population'!Z39,"")</f>
        <v>69.18705213738572</v>
      </c>
      <c r="AA15" s="94">
        <f>IFERROR('1.55 Carbonates (volume)'!AA15*1000/'1.46 Population'!AA39,"")</f>
        <v>49.529574622838503</v>
      </c>
      <c r="AB15" s="94">
        <f>IFERROR('1.55 Carbonates (volume)'!AB15*1000/'1.46 Population'!AB39,"")</f>
        <v>53.689105276671008</v>
      </c>
      <c r="AC15" s="94">
        <f>IFERROR('1.55 Carbonates (volume)'!AC15*1000/'1.46 Population'!AC39,"")</f>
        <v>47.959580256509909</v>
      </c>
      <c r="AD15" s="94">
        <f>IFERROR('1.55 Carbonates (volume)'!AD15*1000/'1.46 Population'!AD39,"")</f>
        <v>47.952361053071456</v>
      </c>
      <c r="AE15" s="94">
        <f>IFERROR('1.55 Carbonates (volume)'!AE15*1000/'1.46 Population'!AE39,"")</f>
        <v>47.624333925399647</v>
      </c>
      <c r="AF15" s="94">
        <f>IFERROR('1.55 Carbonates (volume)'!AF15*1000/'1.46 Population'!AF39,"")</f>
        <v>29.696610336989821</v>
      </c>
      <c r="AG15" s="94">
        <f>IFERROR('1.55 Carbonates (volume)'!AG15*1000/'1.46 Population'!AG39,"")</f>
        <v>27.221642720145361</v>
      </c>
      <c r="AH15" s="94">
        <f>IFERROR('1.55 Carbonates (volume)'!AH15*1000/'1.46 Population'!AH39,"")</f>
        <v>44.077001406196963</v>
      </c>
      <c r="AI15" s="94">
        <f>IFERROR('1.55 Carbonates (volume)'!AI15*1000/'1.46 Population'!AI39,"")</f>
        <v>55.463715799062108</v>
      </c>
      <c r="AJ15" s="94">
        <f>IFERROR('1.55 Carbonates (volume)'!AJ15*1000/'1.46 Population'!AJ39,"")</f>
        <v>52.622114774651479</v>
      </c>
      <c r="AK15" s="94">
        <f>IFERROR('1.55 Carbonates (volume)'!AK15*1000/'1.46 Population'!AK39,"")</f>
        <v>32.35851998401084</v>
      </c>
      <c r="AL15" s="94">
        <f>IFERROR('1.55 Carbonates (volume)'!AL15*1000/'1.46 Population'!AL39,"")</f>
        <v>57.132910951751029</v>
      </c>
      <c r="AM15" s="94">
        <f>IFERROR('1.55 Carbonates (volume)'!AM15*1000/'1.46 Population'!AM39,"")</f>
        <v>65.812818806830776</v>
      </c>
      <c r="AN15" s="94">
        <f>IFERROR('1.55 Carbonates (volume)'!AN15*1000/'1.46 Population'!AN39,"")</f>
        <v>32.688945016514474</v>
      </c>
      <c r="AO15" s="94">
        <f>IFERROR('1.55 Carbonates (volume)'!AO15*1000/'1.46 Population'!AO39,"")</f>
        <v>31.624743513169815</v>
      </c>
      <c r="AP15" s="94">
        <f>IFERROR('1.55 Carbonates (volume)'!AP15*1000/'1.46 Population'!AP39,"")</f>
        <v>100.60878177426272</v>
      </c>
      <c r="AQ15" s="94">
        <f>IFERROR('1.55 Carbonates (volume)'!AQ15*1000/'1.46 Population'!AQ39,"")</f>
        <v>149.20201324453492</v>
      </c>
      <c r="AR15" s="94">
        <f>IFERROR('1.55 Carbonates (volume)'!AR15*1000/'1.46 Population'!AR39,"")</f>
        <v>84.95273993019164</v>
      </c>
      <c r="AS15" s="94">
        <f>IFERROR('1.55 Carbonates (volume)'!AS15*1000/'1.46 Population'!AS39,"")</f>
        <v>79.611513594967974</v>
      </c>
      <c r="AT15" s="94">
        <f>IFERROR('1.55 Carbonates (volume)'!AT15*1000/'1.46 Population'!AT39,"")</f>
        <v>139.00931963267675</v>
      </c>
      <c r="AU15" s="94">
        <f>IFERROR('1.55 Carbonates (volume)'!AU15*1000/'1.46 Population'!AU39,"")</f>
        <v>66.291527256750811</v>
      </c>
      <c r="AV15" s="94">
        <f>IFERROR('1.55 Carbonates (volume)'!AV15*1000/'1.46 Population'!AV39,"")</f>
        <v>70.037341933293732</v>
      </c>
      <c r="AW15" s="94">
        <f>IFERROR('1.55 Carbonates (volume)'!AW15*1000/'1.46 Population'!AW39,"")</f>
        <v>72.858646662646777</v>
      </c>
      <c r="AX15" s="94">
        <f>IFERROR('1.55 Carbonates (volume)'!AX15*1000/'1.46 Population'!AX39,"")</f>
        <v>60.831476314226791</v>
      </c>
      <c r="AY15" s="94">
        <f>IFERROR('1.55 Carbonates (volume)'!AY15*1000/'1.46 Population'!AY39,"")</f>
        <v>82.944363274330556</v>
      </c>
      <c r="AZ15" s="94">
        <f>IFERROR('1.55 Carbonates (volume)'!AZ15*1000/'1.46 Population'!AZ39,"")</f>
        <v>132.33705161059348</v>
      </c>
      <c r="BA15" s="94">
        <f>IFERROR('1.55 Carbonates (volume)'!BA15*1000/'1.46 Population'!BA39,"")</f>
        <v>55.255107883070785</v>
      </c>
      <c r="BB15" s="94">
        <f>IFERROR('1.55 Carbonates (volume)'!BB15*1000/'1.46 Population'!BB39,"")</f>
        <v>98.50352112676056</v>
      </c>
      <c r="BC15" s="94">
        <f>IFERROR('1.55 Carbonates (volume)'!BC15*1000/'1.46 Population'!BC39,"")</f>
        <v>62.934337428986659</v>
      </c>
      <c r="BD15" s="94">
        <f>IFERROR('1.55 Carbonates (volume)'!BD15*1000/'1.46 Population'!BD39,"")</f>
        <v>42.674901077159817</v>
      </c>
      <c r="BE15" s="94">
        <f>IFERROR('1.55 Carbonates (volume)'!BE15*1000/'1.46 Population'!BE39,"")</f>
        <v>25.098137804070067</v>
      </c>
      <c r="BF15" s="94">
        <f>IFERROR('1.55 Carbonates (volume)'!BF15*1000/'1.46 Population'!BF39,"")</f>
        <v>14.267576718052153</v>
      </c>
      <c r="BG15" s="94">
        <f>IFERROR('1.55 Carbonates (volume)'!BG15*1000/'1.46 Population'!BG39,"")</f>
        <v>23.22421026211051</v>
      </c>
      <c r="BH15" s="94">
        <f>IFERROR('1.55 Carbonates (volume)'!BH15*1000/'1.46 Population'!BH39,"")</f>
        <v>31.012645102420667</v>
      </c>
      <c r="BI15" s="94">
        <f>IFERROR('1.55 Carbonates (volume)'!BI15*1000/'1.46 Population'!BI39,"")</f>
        <v>79.409392642223466</v>
      </c>
      <c r="BJ15" s="94">
        <f>IFERROR('1.55 Carbonates (volume)'!BJ15*1000/'1.46 Population'!BJ39,"")</f>
        <v>8.7245296146513507</v>
      </c>
      <c r="BK15" s="94">
        <f>IFERROR('1.55 Carbonates (volume)'!BK15*1000/'1.46 Population'!BK39,"")</f>
        <v>22.303132482579883</v>
      </c>
      <c r="BL15" s="94">
        <f>IFERROR('1.55 Carbonates (volume)'!BL15*1000/'1.46 Population'!BL39,"")</f>
        <v>9.7837880063535607</v>
      </c>
      <c r="BM15" s="94">
        <f>IFERROR('1.55 Carbonates (volume)'!BM15*1000/'1.46 Population'!BM39,"")</f>
        <v>82.652618613229322</v>
      </c>
      <c r="BN15" s="94">
        <f>IFERROR('1.55 Carbonates (volume)'!BN15*1000/'1.46 Population'!BN39,"")</f>
        <v>70.876843528041846</v>
      </c>
      <c r="BO15" s="94">
        <f>IFERROR('1.55 Carbonates (volume)'!BO15*1000/'1.46 Population'!BO39,"")</f>
        <v>23.125539944527805</v>
      </c>
      <c r="BP15" s="94">
        <f>IFERROR('1.55 Carbonates (volume)'!BP15*1000/'1.46 Population'!BP39,"")</f>
        <v>37.448779618742208</v>
      </c>
      <c r="BQ15" s="94">
        <f>IFERROR('1.55 Carbonates (volume)'!BQ15*1000/'1.46 Population'!BQ39,"")</f>
        <v>152.36748397136031</v>
      </c>
      <c r="BR15" s="94">
        <f>IFERROR('1.55 Carbonates (volume)'!BR15*1000/'1.46 Population'!BR39,"")</f>
        <v>89.545233442281585</v>
      </c>
      <c r="BS15" s="94">
        <f>IFERROR('1.55 Carbonates (volume)'!BS15*1000/'1.46 Population'!BS39,"")</f>
        <v>159.34533448131501</v>
      </c>
      <c r="BT15" s="94">
        <f>IFERROR('1.55 Carbonates (volume)'!BT15*1000/'1.46 Population'!BT39,"")</f>
        <v>66.392262891239284</v>
      </c>
      <c r="BU15" s="94">
        <f>IFERROR('1.55 Carbonates (volume)'!BU15*1000/'1.46 Population'!BU39,"")</f>
        <v>68.81292963712302</v>
      </c>
      <c r="BV15" s="94">
        <f>IFERROR('1.55 Carbonates (volume)'!BV15*1000/'1.46 Population'!BV39,"")</f>
        <v>110.01297344048434</v>
      </c>
      <c r="BW15" s="94">
        <f>IFERROR('1.55 Carbonates (volume)'!BW15*1000/'1.46 Population'!BW39,"")</f>
        <v>74.768857316246027</v>
      </c>
      <c r="BX15" s="94">
        <f>IFERROR('1.55 Carbonates (volume)'!BX15*1000/'1.46 Population'!BX39,"")</f>
        <v>56.479997051615165</v>
      </c>
      <c r="BY15" s="94">
        <f>IFERROR('1.55 Carbonates (volume)'!BY15*1000/'1.46 Population'!BY39,"")</f>
        <v>45.061546098310387</v>
      </c>
      <c r="BZ15" s="94">
        <f>IFERROR('1.55 Carbonates (volume)'!BZ15*1000/'1.46 Population'!BZ39,"")</f>
        <v>98.602026484128274</v>
      </c>
      <c r="CA15" s="94">
        <f>IFERROR('1.55 Carbonates (volume)'!CA15*1000/'1.46 Population'!CA39,"")</f>
        <v>41.886291759060668</v>
      </c>
      <c r="CB15" s="94">
        <f>IFERROR('1.55 Carbonates (volume)'!CB15*1000/'1.46 Population'!CB39,"")</f>
        <v>81.832240639498153</v>
      </c>
      <c r="CC15" s="94">
        <f>IFERROR('1.55 Carbonates (volume)'!CC15*1000/'1.46 Population'!CC39,"")</f>
        <v>45.838834417912651</v>
      </c>
      <c r="CD15" s="94">
        <f>IFERROR('1.55 Carbonates (volume)'!CD15*1000/'1.46 Population'!CD39,"")</f>
        <v>69.060049107249284</v>
      </c>
      <c r="CE15" s="94">
        <f>IFERROR('1.55 Carbonates (volume)'!CE15*1000/'1.46 Population'!CE39,"")</f>
        <v>99.657513907310985</v>
      </c>
      <c r="CF15" s="94">
        <f>IFERROR('1.55 Carbonates (volume)'!CF15*1000/'1.46 Population'!CF39,"")</f>
        <v>35.109131997749664</v>
      </c>
      <c r="CG15" s="94">
        <f>IFERROR('1.55 Carbonates (volume)'!CG15*1000/'1.46 Population'!CG39,"")</f>
        <v>76.474654328570296</v>
      </c>
      <c r="CH15" s="94">
        <f>IFERROR('1.55 Carbonates (volume)'!CH15*1000/'1.46 Population'!CH39,"")</f>
        <v>64.693016879624111</v>
      </c>
      <c r="CI15" s="94">
        <f>IFERROR('1.55 Carbonates (volume)'!CI15*1000/'1.46 Population'!CI39,"")</f>
        <v>73.142515953278348</v>
      </c>
      <c r="CJ15" s="94">
        <f>IFERROR('1.55 Carbonates (volume)'!CJ15*1000/'1.46 Population'!CJ39,"")</f>
        <v>45.401534364529262</v>
      </c>
      <c r="CK15" s="94">
        <f>IFERROR('1.55 Carbonates (volume)'!CK15*1000/'1.46 Population'!CK39,"")</f>
        <v>78.076466271185637</v>
      </c>
      <c r="CL15" s="94">
        <f>IFERROR('1.55 Carbonates (volume)'!CL15*1000/'1.46 Population'!CL39,"")</f>
        <v>1925.8731757339626</v>
      </c>
      <c r="CM15" s="94">
        <f>IFERROR('1.55 Carbonates (volume)'!CM15*1000/'1.46 Population'!CM39,"")</f>
        <v>141.73833336475002</v>
      </c>
      <c r="CN15" s="94">
        <f>IFERROR('1.55 Carbonates (volume)'!CN15*1000/'1.46 Population'!CN39,"")</f>
        <v>173.85503205371907</v>
      </c>
      <c r="CO15" s="94">
        <f>IFERROR('1.55 Carbonates (volume)'!CO15*1000/'1.46 Population'!CO39,"")</f>
        <v>17.315245700469379</v>
      </c>
      <c r="CP15" s="94">
        <f>IFERROR('1.55 Carbonates (volume)'!CP15*1000/'1.46 Population'!CP39,"")</f>
        <v>9.2020652570988908</v>
      </c>
    </row>
    <row r="16" spans="1:94" x14ac:dyDescent="0.25">
      <c r="A16" s="78" t="s">
        <v>37</v>
      </c>
      <c r="B16" s="94">
        <f>IFERROR('1.55 Carbonates (volume)'!B16*1000/'1.46 Population'!B40,"")</f>
        <v>29.954680968797163</v>
      </c>
      <c r="C16" s="94">
        <f>IFERROR('1.55 Carbonates (volume)'!C16*1000/'1.46 Population'!C40,"")</f>
        <v>10.00803303208405</v>
      </c>
      <c r="D16" s="94">
        <f>IFERROR('1.55 Carbonates (volume)'!D16*1000/'1.46 Population'!D40,"")</f>
        <v>32.97422207215287</v>
      </c>
      <c r="E16" s="94">
        <f>IFERROR('1.55 Carbonates (volume)'!E16*1000/'1.46 Population'!E40,"")</f>
        <v>9.6250514433535184</v>
      </c>
      <c r="F16" s="94">
        <f>IFERROR('1.55 Carbonates (volume)'!F16*1000/'1.46 Population'!F40,"")</f>
        <v>29.040142507974647</v>
      </c>
      <c r="G16" s="94">
        <f>IFERROR('1.55 Carbonates (volume)'!G16*1000/'1.46 Population'!G40,"")</f>
        <v>3.3373097315606732</v>
      </c>
      <c r="H16" s="94">
        <f>IFERROR('1.55 Carbonates (volume)'!H16*1000/'1.46 Population'!H40,"")</f>
        <v>3.9075702246528659</v>
      </c>
      <c r="I16" s="94">
        <f>IFERROR('1.55 Carbonates (volume)'!I16*1000/'1.46 Population'!I40,"")</f>
        <v>34.244236367928238</v>
      </c>
      <c r="J16" s="94">
        <f>IFERROR('1.55 Carbonates (volume)'!J16*1000/'1.46 Population'!J40,"")</f>
        <v>12.849051326278495</v>
      </c>
      <c r="K16" s="94">
        <f>IFERROR('1.55 Carbonates (volume)'!K16*1000/'1.46 Population'!K40,"")</f>
        <v>17.275638930649063</v>
      </c>
      <c r="L16" s="94">
        <f>IFERROR('1.55 Carbonates (volume)'!L16*1000/'1.46 Population'!L40,"")</f>
        <v>5.7261963756786889</v>
      </c>
      <c r="M16" s="94">
        <f>IFERROR('1.55 Carbonates (volume)'!M16*1000/'1.46 Population'!M40,"")</f>
        <v>41.868614375617192</v>
      </c>
      <c r="N16" s="94">
        <f>IFERROR('1.55 Carbonates (volume)'!N16*1000/'1.46 Population'!N40,"")</f>
        <v>26.381702835621699</v>
      </c>
      <c r="O16" s="94">
        <f>IFERROR('1.55 Carbonates (volume)'!O16*1000/'1.46 Population'!O40,"")</f>
        <v>28.353561795970172</v>
      </c>
      <c r="P16" s="94">
        <f>IFERROR('1.55 Carbonates (volume)'!P16*1000/'1.46 Population'!P40,"")</f>
        <v>14.152779857530964</v>
      </c>
      <c r="Q16" s="94">
        <f>IFERROR('1.55 Carbonates (volume)'!Q16*1000/'1.46 Population'!Q40,"")</f>
        <v>40.489619939166644</v>
      </c>
      <c r="R16" s="94">
        <f>IFERROR('1.55 Carbonates (volume)'!R16*1000/'1.46 Population'!R40,"")</f>
        <v>10.196113200727027</v>
      </c>
      <c r="S16" s="94">
        <f>IFERROR('1.55 Carbonates (volume)'!S16*1000/'1.46 Population'!S40,"")</f>
        <v>9.5700975836179829</v>
      </c>
      <c r="T16" s="94">
        <f>IFERROR('1.55 Carbonates (volume)'!T16*1000/'1.46 Population'!T40,"")</f>
        <v>86.638692973841614</v>
      </c>
      <c r="U16" s="94">
        <f>IFERROR('1.55 Carbonates (volume)'!U16*1000/'1.46 Population'!U40,"")</f>
        <v>86.70999332673091</v>
      </c>
      <c r="V16" s="94">
        <f>IFERROR('1.55 Carbonates (volume)'!V16*1000/'1.46 Population'!V40,"")</f>
        <v>86.263908128155862</v>
      </c>
      <c r="W16" s="94">
        <f>IFERROR('1.55 Carbonates (volume)'!W16*1000/'1.46 Population'!W40,"")</f>
        <v>40.95666745298756</v>
      </c>
      <c r="X16" s="94">
        <f>IFERROR('1.55 Carbonates (volume)'!X16*1000/'1.46 Population'!X40,"")</f>
        <v>38.550093998859339</v>
      </c>
      <c r="Y16" s="94">
        <f>IFERROR('1.55 Carbonates (volume)'!Y16*1000/'1.46 Population'!Y40,"")</f>
        <v>27.441969764223607</v>
      </c>
      <c r="Z16" s="94">
        <f>IFERROR('1.55 Carbonates (volume)'!Z16*1000/'1.46 Population'!Z40,"")</f>
        <v>69.227265826628212</v>
      </c>
      <c r="AA16" s="94">
        <f>IFERROR('1.55 Carbonates (volume)'!AA16*1000/'1.46 Population'!AA40,"")</f>
        <v>44.989052899216048</v>
      </c>
      <c r="AB16" s="94">
        <f>IFERROR('1.55 Carbonates (volume)'!AB16*1000/'1.46 Population'!AB40,"")</f>
        <v>53.555800768616109</v>
      </c>
      <c r="AC16" s="94">
        <f>IFERROR('1.55 Carbonates (volume)'!AC16*1000/'1.46 Population'!AC40,"")</f>
        <v>48.374492028758993</v>
      </c>
      <c r="AD16" s="94">
        <f>IFERROR('1.55 Carbonates (volume)'!AD16*1000/'1.46 Population'!AD40,"")</f>
        <v>51.54693931748772</v>
      </c>
      <c r="AE16" s="94">
        <f>IFERROR('1.55 Carbonates (volume)'!AE16*1000/'1.46 Population'!AE40,"")</f>
        <v>48.990625063275765</v>
      </c>
      <c r="AF16" s="94">
        <f>IFERROR('1.55 Carbonates (volume)'!AF16*1000/'1.46 Population'!AF40,"")</f>
        <v>30.776917312015989</v>
      </c>
      <c r="AG16" s="94">
        <f>IFERROR('1.55 Carbonates (volume)'!AG16*1000/'1.46 Population'!AG40,"")</f>
        <v>28.571428571428573</v>
      </c>
      <c r="AH16" s="94">
        <f>IFERROR('1.55 Carbonates (volume)'!AH16*1000/'1.46 Population'!AH40,"")</f>
        <v>44.027898866608545</v>
      </c>
      <c r="AI16" s="94">
        <f>IFERROR('1.55 Carbonates (volume)'!AI16*1000/'1.46 Population'!AI40,"")</f>
        <v>55.133430487041416</v>
      </c>
      <c r="AJ16" s="94">
        <f>IFERROR('1.55 Carbonates (volume)'!AJ16*1000/'1.46 Population'!AJ40,"")</f>
        <v>50.788828563264204</v>
      </c>
      <c r="AK16" s="94">
        <f>IFERROR('1.55 Carbonates (volume)'!AK16*1000/'1.46 Population'!AK40,"")</f>
        <v>33.426627845384012</v>
      </c>
      <c r="AL16" s="94">
        <f>IFERROR('1.55 Carbonates (volume)'!AL16*1000/'1.46 Population'!AL40,"")</f>
        <v>56.332904236861253</v>
      </c>
      <c r="AM16" s="94">
        <f>IFERROR('1.55 Carbonates (volume)'!AM16*1000/'1.46 Population'!AM40,"")</f>
        <v>63.442825753799006</v>
      </c>
      <c r="AN16" s="94">
        <f>IFERROR('1.55 Carbonates (volume)'!AN16*1000/'1.46 Population'!AN40,"")</f>
        <v>31.633593712095486</v>
      </c>
      <c r="AO16" s="94">
        <f>IFERROR('1.55 Carbonates (volume)'!AO16*1000/'1.46 Population'!AO40,"")</f>
        <v>29.612011034873028</v>
      </c>
      <c r="AP16" s="94">
        <f>IFERROR('1.55 Carbonates (volume)'!AP16*1000/'1.46 Population'!AP40,"")</f>
        <v>98.464733272937011</v>
      </c>
      <c r="AQ16" s="94">
        <f>IFERROR('1.55 Carbonates (volume)'!AQ16*1000/'1.46 Population'!AQ40,"")</f>
        <v>144.26244765006979</v>
      </c>
      <c r="AR16" s="94">
        <f>IFERROR('1.55 Carbonates (volume)'!AR16*1000/'1.46 Population'!AR40,"")</f>
        <v>88.279570910536933</v>
      </c>
      <c r="AS16" s="94">
        <f>IFERROR('1.55 Carbonates (volume)'!AS16*1000/'1.46 Population'!AS40,"")</f>
        <v>77.749724740013363</v>
      </c>
      <c r="AT16" s="94">
        <f>IFERROR('1.55 Carbonates (volume)'!AT16*1000/'1.46 Population'!AT40,"")</f>
        <v>140.28351705268375</v>
      </c>
      <c r="AU16" s="94">
        <f>IFERROR('1.55 Carbonates (volume)'!AU16*1000/'1.46 Population'!AU40,"")</f>
        <v>66.043263013847678</v>
      </c>
      <c r="AV16" s="94">
        <f>IFERROR('1.55 Carbonates (volume)'!AV16*1000/'1.46 Population'!AV40,"")</f>
        <v>69.367916029414843</v>
      </c>
      <c r="AW16" s="94">
        <f>IFERROR('1.55 Carbonates (volume)'!AW16*1000/'1.46 Population'!AW40,"")</f>
        <v>76.086406637324828</v>
      </c>
      <c r="AX16" s="94">
        <f>IFERROR('1.55 Carbonates (volume)'!AX16*1000/'1.46 Population'!AX40,"")</f>
        <v>61.756031918706654</v>
      </c>
      <c r="AY16" s="94">
        <f>IFERROR('1.55 Carbonates (volume)'!AY16*1000/'1.46 Population'!AY40,"")</f>
        <v>83.141547444150888</v>
      </c>
      <c r="AZ16" s="94">
        <f>IFERROR('1.55 Carbonates (volume)'!AZ16*1000/'1.46 Population'!AZ40,"")</f>
        <v>126.9322363457425</v>
      </c>
      <c r="BA16" s="94">
        <f>IFERROR('1.55 Carbonates (volume)'!BA16*1000/'1.46 Population'!BA40,"")</f>
        <v>54.992880919249288</v>
      </c>
      <c r="BB16" s="94">
        <f>IFERROR('1.55 Carbonates (volume)'!BB16*1000/'1.46 Population'!BB40,"")</f>
        <v>98.757128235122096</v>
      </c>
      <c r="BC16" s="94">
        <f>IFERROR('1.55 Carbonates (volume)'!BC16*1000/'1.46 Population'!BC40,"")</f>
        <v>63.055079527461572</v>
      </c>
      <c r="BD16" s="94">
        <f>IFERROR('1.55 Carbonates (volume)'!BD16*1000/'1.46 Population'!BD40,"")</f>
        <v>43.8639879835657</v>
      </c>
      <c r="BE16" s="94">
        <f>IFERROR('1.55 Carbonates (volume)'!BE16*1000/'1.46 Population'!BE40,"")</f>
        <v>25.15006048651189</v>
      </c>
      <c r="BF16" s="94">
        <f>IFERROR('1.55 Carbonates (volume)'!BF16*1000/'1.46 Population'!BF40,"")</f>
        <v>17.863259122645239</v>
      </c>
      <c r="BG16" s="94">
        <f>IFERROR('1.55 Carbonates (volume)'!BG16*1000/'1.46 Population'!BG40,"")</f>
        <v>23.145611601366237</v>
      </c>
      <c r="BH16" s="94">
        <f>IFERROR('1.55 Carbonates (volume)'!BH16*1000/'1.46 Population'!BH40,"")</f>
        <v>31.604635568363882</v>
      </c>
      <c r="BI16" s="94">
        <f>IFERROR('1.55 Carbonates (volume)'!BI16*1000/'1.46 Population'!BI40,"")</f>
        <v>78.595439929845071</v>
      </c>
      <c r="BJ16" s="94">
        <f>IFERROR('1.55 Carbonates (volume)'!BJ16*1000/'1.46 Population'!BJ40,"")</f>
        <v>8.8044650897386756</v>
      </c>
      <c r="BK16" s="94">
        <f>IFERROR('1.55 Carbonates (volume)'!BK16*1000/'1.46 Population'!BK40,"")</f>
        <v>22.737992759690108</v>
      </c>
      <c r="BL16" s="94">
        <f>IFERROR('1.55 Carbonates (volume)'!BL16*1000/'1.46 Population'!BL40,"")</f>
        <v>10.013184881336068</v>
      </c>
      <c r="BM16" s="94">
        <f>IFERROR('1.55 Carbonates (volume)'!BM16*1000/'1.46 Population'!BM40,"")</f>
        <v>86.75634986159001</v>
      </c>
      <c r="BN16" s="94">
        <f>IFERROR('1.55 Carbonates (volume)'!BN16*1000/'1.46 Population'!BN40,"")</f>
        <v>72.143133756167884</v>
      </c>
      <c r="BO16" s="94">
        <f>IFERROR('1.55 Carbonates (volume)'!BO16*1000/'1.46 Population'!BO40,"")</f>
        <v>24.395290053881929</v>
      </c>
      <c r="BP16" s="94">
        <f>IFERROR('1.55 Carbonates (volume)'!BP16*1000/'1.46 Population'!BP40,"")</f>
        <v>39.503531928397642</v>
      </c>
      <c r="BQ16" s="94">
        <f>IFERROR('1.55 Carbonates (volume)'!BQ16*1000/'1.46 Population'!BQ40,"")</f>
        <v>148.80268624919759</v>
      </c>
      <c r="BR16" s="94">
        <f>IFERROR('1.55 Carbonates (volume)'!BR16*1000/'1.46 Population'!BR40,"")</f>
        <v>85.677144883006378</v>
      </c>
      <c r="BS16" s="94">
        <f>IFERROR('1.55 Carbonates (volume)'!BS16*1000/'1.46 Population'!BS40,"")</f>
        <v>155.83877542635872</v>
      </c>
      <c r="BT16" s="94">
        <f>IFERROR('1.55 Carbonates (volume)'!BT16*1000/'1.46 Population'!BT40,"")</f>
        <v>64.821277945244006</v>
      </c>
      <c r="BU16" s="94">
        <f>IFERROR('1.55 Carbonates (volume)'!BU16*1000/'1.46 Population'!BU40,"")</f>
        <v>66.299121889289879</v>
      </c>
      <c r="BV16" s="94">
        <f>IFERROR('1.55 Carbonates (volume)'!BV16*1000/'1.46 Population'!BV40,"")</f>
        <v>109.20586520783822</v>
      </c>
      <c r="BW16" s="94">
        <f>IFERROR('1.55 Carbonates (volume)'!BW16*1000/'1.46 Population'!BW40,"")</f>
        <v>79.933181688939442</v>
      </c>
      <c r="BX16" s="94">
        <f>IFERROR('1.55 Carbonates (volume)'!BX16*1000/'1.46 Population'!BX40,"")</f>
        <v>54.941023242162416</v>
      </c>
      <c r="BY16" s="94">
        <f>IFERROR('1.55 Carbonates (volume)'!BY16*1000/'1.46 Population'!BY40,"")</f>
        <v>44.003779216188057</v>
      </c>
      <c r="BZ16" s="94">
        <f>IFERROR('1.55 Carbonates (volume)'!BZ16*1000/'1.46 Population'!BZ40,"")</f>
        <v>97.030364936391493</v>
      </c>
      <c r="CA16" s="94">
        <f>IFERROR('1.55 Carbonates (volume)'!CA16*1000/'1.46 Population'!CA40,"")</f>
        <v>41.796317311564231</v>
      </c>
      <c r="CB16" s="94">
        <f>IFERROR('1.55 Carbonates (volume)'!CB16*1000/'1.46 Population'!CB40,"")</f>
        <v>81.532949734013684</v>
      </c>
      <c r="CC16" s="94">
        <f>IFERROR('1.55 Carbonates (volume)'!CC16*1000/'1.46 Population'!CC40,"")</f>
        <v>42.186345785889735</v>
      </c>
      <c r="CD16" s="94">
        <f>IFERROR('1.55 Carbonates (volume)'!CD16*1000/'1.46 Population'!CD40,"")</f>
        <v>68.772913906104236</v>
      </c>
      <c r="CE16" s="94">
        <f>IFERROR('1.55 Carbonates (volume)'!CE16*1000/'1.46 Population'!CE40,"")</f>
        <v>97.140396547337104</v>
      </c>
      <c r="CF16" s="94">
        <f>IFERROR('1.55 Carbonates (volume)'!CF16*1000/'1.46 Population'!CF40,"")</f>
        <v>34.285001870091016</v>
      </c>
      <c r="CG16" s="94">
        <f>IFERROR('1.55 Carbonates (volume)'!CG16*1000/'1.46 Population'!CG40,"")</f>
        <v>74.726630862440402</v>
      </c>
      <c r="CH16" s="94">
        <f>IFERROR('1.55 Carbonates (volume)'!CH16*1000/'1.46 Population'!CH40,"")</f>
        <v>63.681323808437625</v>
      </c>
      <c r="CI16" s="94">
        <f>IFERROR('1.55 Carbonates (volume)'!CI16*1000/'1.46 Population'!CI40,"")</f>
        <v>71.821711140596591</v>
      </c>
      <c r="CJ16" s="94">
        <f>IFERROR('1.55 Carbonates (volume)'!CJ16*1000/'1.46 Population'!CJ40,"")</f>
        <v>43.762774251022918</v>
      </c>
      <c r="CK16" s="94">
        <f>IFERROR('1.55 Carbonates (volume)'!CK16*1000/'1.46 Population'!CK40,"")</f>
        <v>77.198433172700874</v>
      </c>
      <c r="CL16" s="94">
        <f>IFERROR('1.55 Carbonates (volume)'!CL16*1000/'1.46 Population'!CL40,"")</f>
        <v>1900.1792918400763</v>
      </c>
      <c r="CM16" s="94">
        <f>IFERROR('1.55 Carbonates (volume)'!CM16*1000/'1.46 Population'!CM40,"")</f>
        <v>145.17693215158641</v>
      </c>
      <c r="CN16" s="94">
        <f>IFERROR('1.55 Carbonates (volume)'!CN16*1000/'1.46 Population'!CN40,"")</f>
        <v>262.61339208279736</v>
      </c>
      <c r="CO16" s="94">
        <f>IFERROR('1.55 Carbonates (volume)'!CO16*1000/'1.46 Population'!CO40,"")</f>
        <v>19.908428146751138</v>
      </c>
      <c r="CP16" s="94">
        <f>IFERROR('1.55 Carbonates (volume)'!CP16*1000/'1.46 Population'!CP40,"")</f>
        <v>9.859450551613568</v>
      </c>
    </row>
    <row r="17" spans="1:94" x14ac:dyDescent="0.25">
      <c r="A17" s="78" t="s">
        <v>38</v>
      </c>
      <c r="B17" s="94">
        <f>IFERROR('1.55 Carbonates (volume)'!B17*1000/'1.46 Population'!B41,"")</f>
        <v>29.652048074262655</v>
      </c>
      <c r="C17" s="94">
        <f>IFERROR('1.55 Carbonates (volume)'!C17*1000/'1.46 Population'!C41,"")</f>
        <v>10.202306526439727</v>
      </c>
      <c r="D17" s="94">
        <f>IFERROR('1.55 Carbonates (volume)'!D17*1000/'1.46 Population'!D41,"")</f>
        <v>35.859480871468776</v>
      </c>
      <c r="E17" s="94">
        <f>IFERROR('1.55 Carbonates (volume)'!E17*1000/'1.46 Population'!E41,"")</f>
        <v>9.579111286572795</v>
      </c>
      <c r="F17" s="94">
        <f>IFERROR('1.55 Carbonates (volume)'!F17*1000/'1.46 Population'!F41,"")</f>
        <v>28.649330008494779</v>
      </c>
      <c r="G17" s="94">
        <f>IFERROR('1.55 Carbonates (volume)'!G17*1000/'1.46 Population'!G41,"")</f>
        <v>3.573383433714155</v>
      </c>
      <c r="H17" s="94">
        <f>IFERROR('1.55 Carbonates (volume)'!H17*1000/'1.46 Population'!H41,"")</f>
        <v>4.0164805768512499</v>
      </c>
      <c r="I17" s="94">
        <f>IFERROR('1.55 Carbonates (volume)'!I17*1000/'1.46 Population'!I41,"")</f>
        <v>34.663455510263951</v>
      </c>
      <c r="J17" s="94">
        <f>IFERROR('1.55 Carbonates (volume)'!J17*1000/'1.46 Population'!J41,"")</f>
        <v>12.946600297398623</v>
      </c>
      <c r="K17" s="94">
        <f>IFERROR('1.55 Carbonates (volume)'!K17*1000/'1.46 Population'!K41,"")</f>
        <v>17.450807692679952</v>
      </c>
      <c r="L17" s="94">
        <f>IFERROR('1.55 Carbonates (volume)'!L17*1000/'1.46 Population'!L41,"")</f>
        <v>6.0076781832357726</v>
      </c>
      <c r="M17" s="94">
        <f>IFERROR('1.55 Carbonates (volume)'!M17*1000/'1.46 Population'!M41,"")</f>
        <v>43.774838777589544</v>
      </c>
      <c r="N17" s="94">
        <f>IFERROR('1.55 Carbonates (volume)'!N17*1000/'1.46 Population'!N41,"")</f>
        <v>26.088527551942185</v>
      </c>
      <c r="O17" s="94">
        <f>IFERROR('1.55 Carbonates (volume)'!O17*1000/'1.46 Population'!O41,"")</f>
        <v>28.790722484540765</v>
      </c>
      <c r="P17" s="94">
        <f>IFERROR('1.55 Carbonates (volume)'!P17*1000/'1.46 Population'!P41,"")</f>
        <v>14.26571874813304</v>
      </c>
      <c r="Q17" s="94">
        <f>IFERROR('1.55 Carbonates (volume)'!Q17*1000/'1.46 Population'!Q41,"")</f>
        <v>41.168697781322379</v>
      </c>
      <c r="R17" s="94">
        <f>IFERROR('1.55 Carbonates (volume)'!R17*1000/'1.46 Population'!R41,"")</f>
        <v>10.844869891854231</v>
      </c>
      <c r="S17" s="94">
        <f>IFERROR('1.55 Carbonates (volume)'!S17*1000/'1.46 Population'!S41,"")</f>
        <v>10.718306302141521</v>
      </c>
      <c r="T17" s="94">
        <f>IFERROR('1.55 Carbonates (volume)'!T17*1000/'1.46 Population'!T41,"")</f>
        <v>84.0161200862172</v>
      </c>
      <c r="U17" s="94">
        <f>IFERROR('1.55 Carbonates (volume)'!U17*1000/'1.46 Population'!U41,"")</f>
        <v>83.797155225726655</v>
      </c>
      <c r="V17" s="94">
        <f>IFERROR('1.55 Carbonates (volume)'!V17*1000/'1.46 Population'!V41,"")</f>
        <v>85.16664471084178</v>
      </c>
      <c r="W17" s="94">
        <f>IFERROR('1.55 Carbonates (volume)'!W17*1000/'1.46 Population'!W41,"")</f>
        <v>39.217074914114328</v>
      </c>
      <c r="X17" s="94">
        <f>IFERROR('1.55 Carbonates (volume)'!X17*1000/'1.46 Population'!X41,"")</f>
        <v>36.873747494989978</v>
      </c>
      <c r="Y17" s="94">
        <f>IFERROR('1.55 Carbonates (volume)'!Y17*1000/'1.46 Population'!Y41,"")</f>
        <v>28.899466471388219</v>
      </c>
      <c r="Z17" s="94">
        <f>IFERROR('1.55 Carbonates (volume)'!Z17*1000/'1.46 Population'!Z41,"")</f>
        <v>68.840076643247897</v>
      </c>
      <c r="AA17" s="94">
        <f>IFERROR('1.55 Carbonates (volume)'!AA17*1000/'1.46 Population'!AA41,"")</f>
        <v>46.132042045588754</v>
      </c>
      <c r="AB17" s="94">
        <f>IFERROR('1.55 Carbonates (volume)'!AB17*1000/'1.46 Population'!AB41,"")</f>
        <v>53.765787650759613</v>
      </c>
      <c r="AC17" s="94">
        <f>IFERROR('1.55 Carbonates (volume)'!AC17*1000/'1.46 Population'!AC41,"")</f>
        <v>48.924140097377098</v>
      </c>
      <c r="AD17" s="94">
        <f>IFERROR('1.55 Carbonates (volume)'!AD17*1000/'1.46 Population'!AD41,"")</f>
        <v>54.645394825043574</v>
      </c>
      <c r="AE17" s="94">
        <f>IFERROR('1.55 Carbonates (volume)'!AE17*1000/'1.46 Population'!AE41,"")</f>
        <v>50.418036446284347</v>
      </c>
      <c r="AF17" s="94">
        <f>IFERROR('1.55 Carbonates (volume)'!AF17*1000/'1.46 Population'!AF41,"")</f>
        <v>30.914858264941344</v>
      </c>
      <c r="AG17" s="94">
        <f>IFERROR('1.55 Carbonates (volume)'!AG17*1000/'1.46 Population'!AG41,"")</f>
        <v>29.575873754835175</v>
      </c>
      <c r="AH17" s="94">
        <f>IFERROR('1.55 Carbonates (volume)'!AH17*1000/'1.46 Population'!AH41,"")</f>
        <v>43.987418340188725</v>
      </c>
      <c r="AI17" s="94">
        <f>IFERROR('1.55 Carbonates (volume)'!AI17*1000/'1.46 Population'!AI41,"")</f>
        <v>56.779612563866671</v>
      </c>
      <c r="AJ17" s="94">
        <f>IFERROR('1.55 Carbonates (volume)'!AJ17*1000/'1.46 Population'!AJ41,"")</f>
        <v>50.476583495214037</v>
      </c>
      <c r="AK17" s="94">
        <f>IFERROR('1.55 Carbonates (volume)'!AK17*1000/'1.46 Population'!AK41,"")</f>
        <v>30.028672162164415</v>
      </c>
      <c r="AL17" s="94">
        <f>IFERROR('1.55 Carbonates (volume)'!AL17*1000/'1.46 Population'!AL41,"")</f>
        <v>55.717279106723481</v>
      </c>
      <c r="AM17" s="94">
        <f>IFERROR('1.55 Carbonates (volume)'!AM17*1000/'1.46 Population'!AM41,"")</f>
        <v>62.067565822247644</v>
      </c>
      <c r="AN17" s="94">
        <f>IFERROR('1.55 Carbonates (volume)'!AN17*1000/'1.46 Population'!AN41,"")</f>
        <v>31.702942459644191</v>
      </c>
      <c r="AO17" s="94">
        <f>IFERROR('1.55 Carbonates (volume)'!AO17*1000/'1.46 Population'!AO41,"")</f>
        <v>26.76658579102147</v>
      </c>
      <c r="AP17" s="94">
        <f>IFERROR('1.55 Carbonates (volume)'!AP17*1000/'1.46 Population'!AP41,"")</f>
        <v>97.081476296529743</v>
      </c>
      <c r="AQ17" s="94">
        <f>IFERROR('1.55 Carbonates (volume)'!AQ17*1000/'1.46 Population'!AQ41,"")</f>
        <v>146.08861086031212</v>
      </c>
      <c r="AR17" s="94">
        <f>IFERROR('1.55 Carbonates (volume)'!AR17*1000/'1.46 Population'!AR41,"")</f>
        <v>91.377847398994831</v>
      </c>
      <c r="AS17" s="94">
        <f>IFERROR('1.55 Carbonates (volume)'!AS17*1000/'1.46 Population'!AS41,"")</f>
        <v>75.238816921059907</v>
      </c>
      <c r="AT17" s="94">
        <f>IFERROR('1.55 Carbonates (volume)'!AT17*1000/'1.46 Population'!AT41,"")</f>
        <v>140.43269203982595</v>
      </c>
      <c r="AU17" s="94">
        <f>IFERROR('1.55 Carbonates (volume)'!AU17*1000/'1.46 Population'!AU41,"")</f>
        <v>65.763746482903343</v>
      </c>
      <c r="AV17" s="94">
        <f>IFERROR('1.55 Carbonates (volume)'!AV17*1000/'1.46 Population'!AV41,"")</f>
        <v>68.622987459128353</v>
      </c>
      <c r="AW17" s="94">
        <f>IFERROR('1.55 Carbonates (volume)'!AW17*1000/'1.46 Population'!AW41,"")</f>
        <v>78.204845594276662</v>
      </c>
      <c r="AX17" s="94">
        <f>IFERROR('1.55 Carbonates (volume)'!AX17*1000/'1.46 Population'!AX41,"")</f>
        <v>62.083446891801493</v>
      </c>
      <c r="AY17" s="94">
        <f>IFERROR('1.55 Carbonates (volume)'!AY17*1000/'1.46 Population'!AY41,"")</f>
        <v>83.813695394060943</v>
      </c>
      <c r="AZ17" s="94">
        <f>IFERROR('1.55 Carbonates (volume)'!AZ17*1000/'1.46 Population'!AZ41,"")</f>
        <v>125.59322674409451</v>
      </c>
      <c r="BA17" s="94">
        <f>IFERROR('1.55 Carbonates (volume)'!BA17*1000/'1.46 Population'!BA41,"")</f>
        <v>55.767496263150683</v>
      </c>
      <c r="BB17" s="94">
        <f>IFERROR('1.55 Carbonates (volume)'!BB17*1000/'1.46 Population'!BB41,"")</f>
        <v>98.904301200606128</v>
      </c>
      <c r="BC17" s="94">
        <f>IFERROR('1.55 Carbonates (volume)'!BC17*1000/'1.46 Population'!BC41,"")</f>
        <v>56.419389162308214</v>
      </c>
      <c r="BD17" s="94">
        <f>IFERROR('1.55 Carbonates (volume)'!BD17*1000/'1.46 Population'!BD41,"")</f>
        <v>45.258930324946391</v>
      </c>
      <c r="BE17" s="94">
        <f>IFERROR('1.55 Carbonates (volume)'!BE17*1000/'1.46 Population'!BE41,"")</f>
        <v>25.101786141958581</v>
      </c>
      <c r="BF17" s="94">
        <f>IFERROR('1.55 Carbonates (volume)'!BF17*1000/'1.46 Population'!BF41,"")</f>
        <v>18.672732413190428</v>
      </c>
      <c r="BG17" s="94">
        <f>IFERROR('1.55 Carbonates (volume)'!BG17*1000/'1.46 Population'!BG41,"")</f>
        <v>23.404078746477222</v>
      </c>
      <c r="BH17" s="94">
        <f>IFERROR('1.55 Carbonates (volume)'!BH17*1000/'1.46 Population'!BH41,"")</f>
        <v>32.189641420161728</v>
      </c>
      <c r="BI17" s="94">
        <f>IFERROR('1.55 Carbonates (volume)'!BI17*1000/'1.46 Population'!BI41,"")</f>
        <v>78.359369393076719</v>
      </c>
      <c r="BJ17" s="94">
        <f>IFERROR('1.55 Carbonates (volume)'!BJ17*1000/'1.46 Population'!BJ41,"")</f>
        <v>8.8815925194841281</v>
      </c>
      <c r="BK17" s="94">
        <f>IFERROR('1.55 Carbonates (volume)'!BK17*1000/'1.46 Population'!BK41,"")</f>
        <v>23.16631517707803</v>
      </c>
      <c r="BL17" s="94">
        <f>IFERROR('1.55 Carbonates (volume)'!BL17*1000/'1.46 Population'!BL41,"")</f>
        <v>10.60526229130306</v>
      </c>
      <c r="BM17" s="94">
        <f>IFERROR('1.55 Carbonates (volume)'!BM17*1000/'1.46 Population'!BM41,"")</f>
        <v>91.282926025034556</v>
      </c>
      <c r="BN17" s="94">
        <f>IFERROR('1.55 Carbonates (volume)'!BN17*1000/'1.46 Population'!BN41,"")</f>
        <v>74.002026044954704</v>
      </c>
      <c r="BO17" s="94">
        <f>IFERROR('1.55 Carbonates (volume)'!BO17*1000/'1.46 Population'!BO41,"")</f>
        <v>25.811734548561663</v>
      </c>
      <c r="BP17" s="94">
        <f>IFERROR('1.55 Carbonates (volume)'!BP17*1000/'1.46 Population'!BP41,"")</f>
        <v>41.690396215669637</v>
      </c>
      <c r="BQ17" s="94">
        <f>IFERROR('1.55 Carbonates (volume)'!BQ17*1000/'1.46 Population'!BQ41,"")</f>
        <v>144.6115658371948</v>
      </c>
      <c r="BR17" s="94">
        <f>IFERROR('1.55 Carbonates (volume)'!BR17*1000/'1.46 Population'!BR41,"")</f>
        <v>81.829755109658848</v>
      </c>
      <c r="BS17" s="94">
        <f>IFERROR('1.55 Carbonates (volume)'!BS17*1000/'1.46 Population'!BS41,"")</f>
        <v>151.61957035125801</v>
      </c>
      <c r="BT17" s="94">
        <f>IFERROR('1.55 Carbonates (volume)'!BT17*1000/'1.46 Population'!BT41,"")</f>
        <v>63.725262003474064</v>
      </c>
      <c r="BU17" s="94">
        <f>IFERROR('1.55 Carbonates (volume)'!BU17*1000/'1.46 Population'!BU41,"")</f>
        <v>66.858668656646813</v>
      </c>
      <c r="BV17" s="94">
        <f>IFERROR('1.55 Carbonates (volume)'!BV17*1000/'1.46 Population'!BV41,"")</f>
        <v>108.55562494424123</v>
      </c>
      <c r="BW17" s="94">
        <f>IFERROR('1.55 Carbonates (volume)'!BW17*1000/'1.46 Population'!BW41,"")</f>
        <v>77.141897980458324</v>
      </c>
      <c r="BX17" s="94">
        <f>IFERROR('1.55 Carbonates (volume)'!BX17*1000/'1.46 Population'!BX41,"")</f>
        <v>52.889359991227749</v>
      </c>
      <c r="BY17" s="94">
        <f>IFERROR('1.55 Carbonates (volume)'!BY17*1000/'1.46 Population'!BY41,"")</f>
        <v>43.579413885302905</v>
      </c>
      <c r="BZ17" s="94">
        <f>IFERROR('1.55 Carbonates (volume)'!BZ17*1000/'1.46 Population'!BZ41,"")</f>
        <v>95.321900304812345</v>
      </c>
      <c r="CA17" s="94">
        <f>IFERROR('1.55 Carbonates (volume)'!CA17*1000/'1.46 Population'!CA41,"")</f>
        <v>39.36268189353472</v>
      </c>
      <c r="CB17" s="94">
        <f>IFERROR('1.55 Carbonates (volume)'!CB17*1000/'1.46 Population'!CB41,"")</f>
        <v>81.046627198478888</v>
      </c>
      <c r="CC17" s="94">
        <f>IFERROR('1.55 Carbonates (volume)'!CC17*1000/'1.46 Population'!CC41,"")</f>
        <v>40.550468667564061</v>
      </c>
      <c r="CD17" s="94">
        <f>IFERROR('1.55 Carbonates (volume)'!CD17*1000/'1.46 Population'!CD41,"")</f>
        <v>68.535862407629821</v>
      </c>
      <c r="CE17" s="94">
        <f>IFERROR('1.55 Carbonates (volume)'!CE17*1000/'1.46 Population'!CE41,"")</f>
        <v>93.383406248790109</v>
      </c>
      <c r="CF17" s="94">
        <f>IFERROR('1.55 Carbonates (volume)'!CF17*1000/'1.46 Population'!CF41,"")</f>
        <v>34.034391024405295</v>
      </c>
      <c r="CG17" s="94">
        <f>IFERROR('1.55 Carbonates (volume)'!CG17*1000/'1.46 Population'!CG41,"")</f>
        <v>73.16983886700875</v>
      </c>
      <c r="CH17" s="94">
        <f>IFERROR('1.55 Carbonates (volume)'!CH17*1000/'1.46 Population'!CH41,"")</f>
        <v>62.724418819377476</v>
      </c>
      <c r="CI17" s="94">
        <f>IFERROR('1.55 Carbonates (volume)'!CI17*1000/'1.46 Population'!CI41,"")</f>
        <v>70.857156730640824</v>
      </c>
      <c r="CJ17" s="94">
        <f>IFERROR('1.55 Carbonates (volume)'!CJ17*1000/'1.46 Population'!CJ41,"")</f>
        <v>43.25582173576727</v>
      </c>
      <c r="CK17" s="94">
        <f>IFERROR('1.55 Carbonates (volume)'!CK17*1000/'1.46 Population'!CK41,"")</f>
        <v>76.300156395848404</v>
      </c>
      <c r="CL17" s="94">
        <f>IFERROR('1.55 Carbonates (volume)'!CL17*1000/'1.46 Population'!CL41,"")</f>
        <v>1876.4483421871264</v>
      </c>
      <c r="CM17" s="94">
        <f>IFERROR('1.55 Carbonates (volume)'!CM17*1000/'1.46 Population'!CM41,"")</f>
        <v>144.65126133990029</v>
      </c>
      <c r="CN17" s="94">
        <f>IFERROR('1.55 Carbonates (volume)'!CN17*1000/'1.46 Population'!CN41,"")</f>
        <v>260.8976128372833</v>
      </c>
      <c r="CO17" s="94">
        <f>IFERROR('1.55 Carbonates (volume)'!CO17*1000/'1.46 Population'!CO41,"")</f>
        <v>20.815732201937593</v>
      </c>
      <c r="CP17" s="94">
        <f>IFERROR('1.55 Carbonates (volume)'!CP17*1000/'1.46 Population'!CP41,"")</f>
        <v>10.330284711456081</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7" tint="0.59999389629810485"/>
  </sheetPr>
  <dimension ref="A1:HD41"/>
  <sheetViews>
    <sheetView workbookViewId="0">
      <pane xSplit="1" ySplit="2" topLeftCell="B3" activePane="bottomRight" state="frozen"/>
      <selection activeCell="D28" sqref="D28"/>
      <selection pane="topRight" activeCell="D28" sqref="D28"/>
      <selection pane="bottomLeft" activeCell="D28" sqref="D28"/>
      <selection pane="bottomRight" activeCell="C23" sqref="C23"/>
    </sheetView>
  </sheetViews>
  <sheetFormatPr defaultColWidth="7.42578125" defaultRowHeight="12.75" x14ac:dyDescent="0.2"/>
  <cols>
    <col min="1" max="1" width="7.42578125" style="13"/>
    <col min="2" max="8" width="9.28515625" style="7" bestFit="1" customWidth="1"/>
    <col min="9" max="9" width="10.7109375" style="7" bestFit="1" customWidth="1"/>
    <col min="10" max="13" width="9.28515625" style="7" bestFit="1" customWidth="1"/>
    <col min="14" max="14" width="10.7109375" style="7" bestFit="1" customWidth="1"/>
    <col min="15" max="15" width="9.28515625" style="7" bestFit="1" customWidth="1"/>
    <col min="16" max="16" width="10.7109375" style="7" bestFit="1" customWidth="1"/>
    <col min="17" max="64" width="9.28515625" style="7" bestFit="1" customWidth="1"/>
    <col min="65" max="65" width="10.7109375" style="7" bestFit="1" customWidth="1"/>
    <col min="66" max="78" width="9.28515625" style="7" bestFit="1" customWidth="1"/>
    <col min="79" max="79" width="10.7109375" style="7" bestFit="1" customWidth="1"/>
    <col min="80" max="183" width="9.28515625" style="7" bestFit="1" customWidth="1"/>
    <col min="184" max="184" width="11.7109375" style="7" bestFit="1" customWidth="1"/>
    <col min="185" max="189" width="9.28515625" style="7" bestFit="1" customWidth="1"/>
    <col min="190" max="191" width="10.7109375" style="7" bestFit="1" customWidth="1"/>
    <col min="192" max="194" width="9.28515625" style="7" bestFit="1" customWidth="1"/>
    <col min="195" max="195" width="10.7109375" style="7" bestFit="1" customWidth="1"/>
    <col min="196" max="206" width="9.28515625" style="7" bestFit="1" customWidth="1"/>
    <col min="207" max="207" width="10.7109375" style="7" bestFit="1" customWidth="1"/>
    <col min="208" max="16384" width="7.42578125" style="7"/>
  </cols>
  <sheetData>
    <row r="1" spans="1:212" x14ac:dyDescent="0.2">
      <c r="A1" s="7" t="s">
        <v>247</v>
      </c>
    </row>
    <row r="2" spans="1:212" x14ac:dyDescent="0.2">
      <c r="A2" s="13" t="s">
        <v>39</v>
      </c>
      <c r="B2" s="8" t="s">
        <v>40</v>
      </c>
      <c r="C2" s="8" t="s">
        <v>41</v>
      </c>
      <c r="D2" s="8" t="s">
        <v>42</v>
      </c>
      <c r="E2" s="8" t="s">
        <v>43</v>
      </c>
      <c r="F2" s="8" t="s">
        <v>44</v>
      </c>
      <c r="G2" s="8" t="s">
        <v>45</v>
      </c>
      <c r="H2" s="8" t="s">
        <v>46</v>
      </c>
      <c r="I2" s="8" t="s">
        <v>47</v>
      </c>
      <c r="J2" s="8" t="s">
        <v>48</v>
      </c>
      <c r="K2" s="8" t="s">
        <v>49</v>
      </c>
      <c r="L2" s="8" t="s">
        <v>50</v>
      </c>
      <c r="M2" s="8" t="s">
        <v>51</v>
      </c>
      <c r="N2" s="8" t="s">
        <v>52</v>
      </c>
      <c r="O2" s="8" t="s">
        <v>53</v>
      </c>
      <c r="P2" s="8" t="s">
        <v>54</v>
      </c>
      <c r="Q2" s="8" t="s">
        <v>55</v>
      </c>
      <c r="R2" s="8" t="s">
        <v>56</v>
      </c>
      <c r="S2" s="8" t="s">
        <v>57</v>
      </c>
      <c r="T2" s="8" t="s">
        <v>58</v>
      </c>
      <c r="U2" s="8" t="s">
        <v>59</v>
      </c>
      <c r="V2" s="8" t="s">
        <v>60</v>
      </c>
      <c r="W2" s="8" t="s">
        <v>61</v>
      </c>
      <c r="X2" s="8" t="s">
        <v>62</v>
      </c>
      <c r="Y2" s="8" t="s">
        <v>63</v>
      </c>
      <c r="Z2" s="8" t="s">
        <v>64</v>
      </c>
      <c r="AA2" s="8" t="s">
        <v>65</v>
      </c>
      <c r="AB2" s="8" t="s">
        <v>66</v>
      </c>
      <c r="AC2" s="8" t="s">
        <v>67</v>
      </c>
      <c r="AD2" s="8" t="s">
        <v>68</v>
      </c>
      <c r="AE2" s="8" t="s">
        <v>69</v>
      </c>
      <c r="AF2" s="8" t="s">
        <v>70</v>
      </c>
      <c r="AG2" s="8" t="s">
        <v>71</v>
      </c>
      <c r="AH2" s="8" t="s">
        <v>72</v>
      </c>
      <c r="AI2" s="8" t="s">
        <v>73</v>
      </c>
      <c r="AJ2" s="8" t="s">
        <v>74</v>
      </c>
      <c r="AK2" s="8" t="s">
        <v>75</v>
      </c>
      <c r="AL2" s="8" t="s">
        <v>76</v>
      </c>
      <c r="AM2" s="8" t="s">
        <v>77</v>
      </c>
      <c r="AN2" s="8" t="s">
        <v>78</v>
      </c>
      <c r="AO2" s="8" t="s">
        <v>79</v>
      </c>
      <c r="AP2" s="8" t="s">
        <v>80</v>
      </c>
      <c r="AQ2" s="8" t="s">
        <v>81</v>
      </c>
      <c r="AR2" s="8" t="s">
        <v>82</v>
      </c>
      <c r="AS2" s="8" t="s">
        <v>83</v>
      </c>
      <c r="AT2" s="8" t="s">
        <v>84</v>
      </c>
      <c r="AU2" s="8" t="s">
        <v>85</v>
      </c>
      <c r="AV2" s="8" t="s">
        <v>86</v>
      </c>
      <c r="AW2" s="8" t="s">
        <v>87</v>
      </c>
      <c r="AX2" s="8" t="s">
        <v>88</v>
      </c>
      <c r="AY2" s="8" t="s">
        <v>89</v>
      </c>
      <c r="AZ2" s="8" t="s">
        <v>90</v>
      </c>
      <c r="BA2" s="8" t="s">
        <v>91</v>
      </c>
      <c r="BB2" s="8" t="s">
        <v>92</v>
      </c>
      <c r="BC2" s="8" t="s">
        <v>93</v>
      </c>
      <c r="BD2" s="8" t="s">
        <v>94</v>
      </c>
      <c r="BE2" s="8" t="s">
        <v>95</v>
      </c>
      <c r="BF2" s="8" t="s">
        <v>96</v>
      </c>
      <c r="BG2" s="8" t="s">
        <v>97</v>
      </c>
      <c r="BH2" s="8" t="s">
        <v>98</v>
      </c>
      <c r="BI2" s="8" t="s">
        <v>99</v>
      </c>
      <c r="BJ2" s="8" t="s">
        <v>100</v>
      </c>
      <c r="BK2" s="8" t="s">
        <v>101</v>
      </c>
      <c r="BL2" s="8" t="s">
        <v>102</v>
      </c>
      <c r="BM2" s="8" t="s">
        <v>103</v>
      </c>
      <c r="BN2" s="8" t="s">
        <v>104</v>
      </c>
      <c r="BO2" s="8" t="s">
        <v>105</v>
      </c>
      <c r="BP2" s="8" t="s">
        <v>106</v>
      </c>
      <c r="BQ2" s="8" t="s">
        <v>107</v>
      </c>
      <c r="BR2" s="8" t="s">
        <v>108</v>
      </c>
      <c r="BS2" s="8" t="s">
        <v>109</v>
      </c>
      <c r="BT2" s="8" t="s">
        <v>110</v>
      </c>
      <c r="BU2" s="8" t="s">
        <v>111</v>
      </c>
      <c r="BV2" s="8" t="s">
        <v>112</v>
      </c>
      <c r="BW2" s="8" t="s">
        <v>113</v>
      </c>
      <c r="BX2" s="8" t="s">
        <v>114</v>
      </c>
      <c r="BY2" s="8" t="s">
        <v>115</v>
      </c>
      <c r="BZ2" s="8" t="s">
        <v>116</v>
      </c>
      <c r="CA2" s="8" t="s">
        <v>117</v>
      </c>
      <c r="CB2" s="8" t="s">
        <v>118</v>
      </c>
      <c r="CC2" s="8" t="s">
        <v>119</v>
      </c>
      <c r="CD2" s="8" t="s">
        <v>120</v>
      </c>
      <c r="CE2" s="8" t="s">
        <v>121</v>
      </c>
      <c r="CF2" s="8" t="s">
        <v>122</v>
      </c>
      <c r="CG2" s="8" t="s">
        <v>123</v>
      </c>
      <c r="CH2" s="8" t="s">
        <v>124</v>
      </c>
      <c r="CI2" s="8" t="s">
        <v>125</v>
      </c>
      <c r="CJ2" s="8" t="s">
        <v>126</v>
      </c>
      <c r="CK2" s="8" t="s">
        <v>127</v>
      </c>
      <c r="CL2" s="8" t="s">
        <v>128</v>
      </c>
      <c r="CM2" s="8" t="s">
        <v>129</v>
      </c>
      <c r="CN2" s="8" t="s">
        <v>130</v>
      </c>
      <c r="CO2" s="8" t="s">
        <v>131</v>
      </c>
      <c r="CP2" s="8" t="s">
        <v>132</v>
      </c>
      <c r="CQ2" s="8" t="s">
        <v>133</v>
      </c>
      <c r="CR2" s="8" t="s">
        <v>134</v>
      </c>
      <c r="CS2" s="8" t="s">
        <v>135</v>
      </c>
      <c r="CT2" s="8" t="s">
        <v>136</v>
      </c>
      <c r="CU2" s="8" t="s">
        <v>137</v>
      </c>
      <c r="CV2" s="8" t="s">
        <v>138</v>
      </c>
      <c r="CW2" s="8" t="s">
        <v>139</v>
      </c>
      <c r="CX2" s="8" t="s">
        <v>140</v>
      </c>
      <c r="CY2" s="8" t="s">
        <v>141</v>
      </c>
      <c r="CZ2" s="8" t="s">
        <v>142</v>
      </c>
      <c r="DA2" s="8" t="s">
        <v>143</v>
      </c>
      <c r="DB2" s="8" t="s">
        <v>144</v>
      </c>
      <c r="DC2" s="8" t="s">
        <v>145</v>
      </c>
      <c r="DD2" s="8" t="s">
        <v>146</v>
      </c>
      <c r="DE2" s="8" t="s">
        <v>147</v>
      </c>
      <c r="DF2" s="8" t="s">
        <v>148</v>
      </c>
      <c r="DG2" s="8" t="s">
        <v>149</v>
      </c>
      <c r="DH2" s="8" t="s">
        <v>150</v>
      </c>
      <c r="DI2" s="8" t="s">
        <v>151</v>
      </c>
      <c r="DJ2" s="8" t="s">
        <v>152</v>
      </c>
      <c r="DK2" s="8" t="s">
        <v>153</v>
      </c>
      <c r="DL2" s="8" t="s">
        <v>154</v>
      </c>
      <c r="DM2" s="8" t="s">
        <v>155</v>
      </c>
      <c r="DN2" s="8" t="s">
        <v>156</v>
      </c>
      <c r="DO2" s="8" t="s">
        <v>157</v>
      </c>
      <c r="DP2" s="8" t="s">
        <v>158</v>
      </c>
      <c r="DQ2" s="8" t="s">
        <v>159</v>
      </c>
      <c r="DR2" s="8" t="s">
        <v>160</v>
      </c>
      <c r="DS2" s="8" t="s">
        <v>161</v>
      </c>
      <c r="DT2" s="8" t="s">
        <v>162</v>
      </c>
      <c r="DU2" s="8" t="s">
        <v>163</v>
      </c>
      <c r="DV2" s="8" t="s">
        <v>164</v>
      </c>
      <c r="DW2" s="8" t="s">
        <v>165</v>
      </c>
      <c r="DX2" s="8" t="s">
        <v>166</v>
      </c>
      <c r="DY2" s="8" t="s">
        <v>167</v>
      </c>
      <c r="DZ2" s="8" t="s">
        <v>168</v>
      </c>
      <c r="EA2" s="8" t="s">
        <v>169</v>
      </c>
      <c r="EB2" s="8" t="s">
        <v>170</v>
      </c>
      <c r="EC2" s="8" t="s">
        <v>171</v>
      </c>
      <c r="ED2" s="8" t="s">
        <v>172</v>
      </c>
      <c r="EE2" s="8" t="s">
        <v>173</v>
      </c>
      <c r="EF2" s="8" t="s">
        <v>174</v>
      </c>
      <c r="EG2" s="8" t="s">
        <v>175</v>
      </c>
      <c r="EH2" s="8" t="s">
        <v>176</v>
      </c>
      <c r="EI2" s="8" t="s">
        <v>177</v>
      </c>
      <c r="EJ2" s="8" t="s">
        <v>178</v>
      </c>
      <c r="EK2" s="8" t="s">
        <v>179</v>
      </c>
      <c r="EL2" s="8" t="s">
        <v>180</v>
      </c>
      <c r="EM2" s="8" t="s">
        <v>181</v>
      </c>
      <c r="EN2" s="8" t="s">
        <v>182</v>
      </c>
      <c r="EO2" s="8" t="s">
        <v>183</v>
      </c>
      <c r="EP2" s="8" t="s">
        <v>184</v>
      </c>
      <c r="EQ2" s="8" t="s">
        <v>185</v>
      </c>
      <c r="ER2" s="8" t="s">
        <v>186</v>
      </c>
      <c r="ES2" s="8" t="s">
        <v>187</v>
      </c>
      <c r="ET2" s="8" t="s">
        <v>188</v>
      </c>
      <c r="EU2" s="8" t="s">
        <v>189</v>
      </c>
      <c r="EV2" s="8" t="s">
        <v>190</v>
      </c>
      <c r="EW2" s="8" t="s">
        <v>191</v>
      </c>
      <c r="EX2" s="8" t="s">
        <v>192</v>
      </c>
      <c r="EY2" s="8" t="s">
        <v>193</v>
      </c>
      <c r="EZ2" s="8" t="s">
        <v>194</v>
      </c>
      <c r="FA2" s="8" t="s">
        <v>195</v>
      </c>
      <c r="FB2" s="8" t="s">
        <v>196</v>
      </c>
      <c r="FC2" s="8" t="s">
        <v>197</v>
      </c>
      <c r="FD2" s="8" t="s">
        <v>198</v>
      </c>
      <c r="FE2" s="8" t="s">
        <v>199</v>
      </c>
      <c r="FF2" s="8" t="s">
        <v>200</v>
      </c>
      <c r="FG2" s="8" t="s">
        <v>201</v>
      </c>
      <c r="FH2" s="8" t="s">
        <v>202</v>
      </c>
      <c r="FI2" s="8" t="s">
        <v>203</v>
      </c>
      <c r="FJ2" s="8" t="s">
        <v>204</v>
      </c>
      <c r="FK2" s="8" t="s">
        <v>205</v>
      </c>
      <c r="FL2" s="8" t="s">
        <v>206</v>
      </c>
      <c r="FM2" s="8" t="s">
        <v>207</v>
      </c>
      <c r="FN2" s="8" t="s">
        <v>208</v>
      </c>
      <c r="FO2" s="8" t="s">
        <v>209</v>
      </c>
      <c r="FP2" s="8" t="s">
        <v>210</v>
      </c>
      <c r="FQ2" s="8" t="s">
        <v>211</v>
      </c>
      <c r="FR2" s="8" t="s">
        <v>212</v>
      </c>
      <c r="FS2" s="8" t="s">
        <v>213</v>
      </c>
      <c r="FT2" s="8" t="s">
        <v>214</v>
      </c>
      <c r="FU2" s="8" t="s">
        <v>215</v>
      </c>
      <c r="FV2" s="8" t="s">
        <v>216</v>
      </c>
      <c r="FW2" s="8" t="s">
        <v>217</v>
      </c>
      <c r="FX2" s="8" t="s">
        <v>218</v>
      </c>
      <c r="FY2" s="8" t="s">
        <v>219</v>
      </c>
      <c r="FZ2" s="8" t="s">
        <v>220</v>
      </c>
      <c r="GA2" s="8" t="s">
        <v>221</v>
      </c>
      <c r="GB2" s="8" t="s">
        <v>222</v>
      </c>
      <c r="GC2" s="8" t="s">
        <v>223</v>
      </c>
      <c r="GD2" s="8" t="s">
        <v>224</v>
      </c>
      <c r="GE2" s="8" t="s">
        <v>225</v>
      </c>
      <c r="GF2" s="8" t="s">
        <v>226</v>
      </c>
      <c r="GG2" s="8" t="s">
        <v>227</v>
      </c>
      <c r="GH2" s="8" t="s">
        <v>228</v>
      </c>
      <c r="GI2" s="8" t="s">
        <v>229</v>
      </c>
      <c r="GJ2" s="8" t="s">
        <v>230</v>
      </c>
      <c r="GK2" s="8" t="s">
        <v>231</v>
      </c>
      <c r="GL2" s="8" t="s">
        <v>232</v>
      </c>
      <c r="GM2" s="8" t="s">
        <v>233</v>
      </c>
      <c r="GN2" s="8" t="s">
        <v>234</v>
      </c>
      <c r="GO2" s="8" t="s">
        <v>235</v>
      </c>
      <c r="GP2" s="8" t="s">
        <v>236</v>
      </c>
      <c r="GQ2" s="8" t="s">
        <v>237</v>
      </c>
      <c r="GR2" s="8" t="s">
        <v>238</v>
      </c>
      <c r="GS2" s="8" t="s">
        <v>239</v>
      </c>
      <c r="GT2" s="8" t="s">
        <v>240</v>
      </c>
      <c r="GU2" s="8" t="s">
        <v>241</v>
      </c>
      <c r="GV2" s="8" t="s">
        <v>242</v>
      </c>
      <c r="GW2" s="8" t="s">
        <v>243</v>
      </c>
      <c r="GX2" s="8" t="s">
        <v>244</v>
      </c>
      <c r="GY2" s="8" t="s">
        <v>245</v>
      </c>
      <c r="GZ2" s="79" t="s">
        <v>248</v>
      </c>
      <c r="HA2" s="79" t="s">
        <v>249</v>
      </c>
      <c r="HB2" s="79" t="s">
        <v>250</v>
      </c>
      <c r="HC2" s="79" t="s">
        <v>251</v>
      </c>
      <c r="HD2" s="79" t="s">
        <v>252</v>
      </c>
    </row>
    <row r="3" spans="1:212" x14ac:dyDescent="0.2">
      <c r="A3" s="1" t="s">
        <v>0</v>
      </c>
      <c r="B3" s="12">
        <v>2506.8000000000002</v>
      </c>
      <c r="C3" s="12"/>
      <c r="D3" s="12" t="s">
        <v>246</v>
      </c>
      <c r="E3" s="12">
        <v>10160.200000000001</v>
      </c>
      <c r="F3" s="12">
        <v>70.3</v>
      </c>
      <c r="G3" s="12">
        <v>72.2</v>
      </c>
      <c r="H3" s="12">
        <v>648.6</v>
      </c>
      <c r="I3" s="12" t="s">
        <v>246</v>
      </c>
      <c r="J3" s="12">
        <v>477.2</v>
      </c>
      <c r="K3" s="12">
        <v>566.9</v>
      </c>
      <c r="L3" s="12" t="s">
        <v>246</v>
      </c>
      <c r="M3" s="12" t="s">
        <v>246</v>
      </c>
      <c r="N3" s="12" t="s">
        <v>246</v>
      </c>
      <c r="O3" s="12" t="s">
        <v>246</v>
      </c>
      <c r="P3" s="12" t="s">
        <v>246</v>
      </c>
      <c r="Q3" s="12" t="s">
        <v>246</v>
      </c>
      <c r="R3" s="12">
        <v>28.6</v>
      </c>
      <c r="S3" s="12" t="s">
        <v>246</v>
      </c>
      <c r="T3" s="12">
        <v>209.4</v>
      </c>
      <c r="U3" s="12">
        <v>191.1</v>
      </c>
      <c r="V3" s="12" t="s">
        <v>246</v>
      </c>
      <c r="W3" s="12">
        <v>31.3</v>
      </c>
      <c r="X3" s="12">
        <v>258.60000000000002</v>
      </c>
      <c r="Y3" s="12">
        <v>3167.6</v>
      </c>
      <c r="Z3" s="12">
        <v>13.6</v>
      </c>
      <c r="AA3" s="12">
        <v>1121.2</v>
      </c>
      <c r="AB3" s="12">
        <v>425.1</v>
      </c>
      <c r="AC3" s="12" t="s">
        <v>246</v>
      </c>
      <c r="AD3" s="12">
        <v>1237.3</v>
      </c>
      <c r="AE3" s="12" t="s">
        <v>246</v>
      </c>
      <c r="AF3" s="12">
        <v>69.099999999999994</v>
      </c>
      <c r="AG3" s="12" t="s">
        <v>246</v>
      </c>
      <c r="AH3" s="12">
        <v>38.200000000000003</v>
      </c>
      <c r="AI3" s="12" t="s">
        <v>246</v>
      </c>
      <c r="AJ3" s="12">
        <v>2934.3</v>
      </c>
      <c r="AK3" s="12" t="s">
        <v>246</v>
      </c>
      <c r="AL3" s="12" t="s">
        <v>246</v>
      </c>
      <c r="AM3" s="12" t="s">
        <v>246</v>
      </c>
      <c r="AN3" s="12">
        <v>39.200000000000003</v>
      </c>
      <c r="AO3" s="12" t="s">
        <v>246</v>
      </c>
      <c r="AP3" s="12">
        <v>1.1000000000000001</v>
      </c>
      <c r="AQ3" s="12" t="s">
        <v>246</v>
      </c>
      <c r="AR3" s="12">
        <v>66.7</v>
      </c>
      <c r="AS3" s="12" t="s">
        <v>246</v>
      </c>
      <c r="AT3" s="12" t="s">
        <v>246</v>
      </c>
      <c r="AU3" s="12" t="s">
        <v>246</v>
      </c>
      <c r="AV3" s="12">
        <v>1498.3</v>
      </c>
      <c r="AW3" s="12" t="s">
        <v>246</v>
      </c>
      <c r="AX3" s="12" t="s">
        <v>246</v>
      </c>
      <c r="AY3" s="12" t="s">
        <v>246</v>
      </c>
      <c r="AZ3" s="12" t="s">
        <v>246</v>
      </c>
      <c r="BA3" s="12" t="s">
        <v>246</v>
      </c>
      <c r="BB3" s="12" t="s">
        <v>246</v>
      </c>
      <c r="BC3" s="12" t="s">
        <v>246</v>
      </c>
      <c r="BD3" s="12" t="s">
        <v>246</v>
      </c>
      <c r="BE3" s="12" t="s">
        <v>246</v>
      </c>
      <c r="BF3" s="12" t="s">
        <v>246</v>
      </c>
      <c r="BG3" s="12" t="s">
        <v>246</v>
      </c>
      <c r="BH3" s="12" t="s">
        <v>246</v>
      </c>
      <c r="BI3" s="12" t="s">
        <v>246</v>
      </c>
      <c r="BJ3" s="12" t="s">
        <v>246</v>
      </c>
      <c r="BK3" s="12" t="s">
        <v>246</v>
      </c>
      <c r="BL3" s="12" t="s">
        <v>246</v>
      </c>
      <c r="BM3" s="12" t="s">
        <v>246</v>
      </c>
      <c r="BN3" s="12" t="s">
        <v>246</v>
      </c>
      <c r="BO3" s="12" t="s">
        <v>246</v>
      </c>
      <c r="BP3" s="12" t="s">
        <v>246</v>
      </c>
      <c r="BQ3" s="12" t="s">
        <v>246</v>
      </c>
      <c r="BR3" s="12">
        <v>6.3</v>
      </c>
      <c r="BS3" s="12">
        <v>103.3</v>
      </c>
      <c r="BT3" s="12" t="s">
        <v>246</v>
      </c>
      <c r="BU3" s="12">
        <v>373.7</v>
      </c>
      <c r="BV3" s="12">
        <v>919.9</v>
      </c>
      <c r="BW3" s="12">
        <v>589.29999999999995</v>
      </c>
      <c r="BX3" s="12">
        <v>86.7</v>
      </c>
      <c r="BY3" s="12">
        <v>501.9</v>
      </c>
      <c r="BZ3" s="12" t="s">
        <v>246</v>
      </c>
      <c r="CA3" s="12" t="s">
        <v>246</v>
      </c>
      <c r="CB3" s="12">
        <v>47.4</v>
      </c>
      <c r="CC3" s="12">
        <v>117.3</v>
      </c>
      <c r="CD3" s="12" t="s">
        <v>246</v>
      </c>
      <c r="CE3" s="12" t="s">
        <v>246</v>
      </c>
      <c r="CF3" s="12" t="s">
        <v>246</v>
      </c>
      <c r="CG3" s="12">
        <v>8073.9</v>
      </c>
      <c r="CH3" s="12" t="s">
        <v>246</v>
      </c>
      <c r="CI3" s="12">
        <v>45</v>
      </c>
      <c r="CJ3" s="12" t="s">
        <v>246</v>
      </c>
      <c r="CK3" s="12" t="s">
        <v>246</v>
      </c>
      <c r="CL3" s="12">
        <v>566.6</v>
      </c>
      <c r="CM3" s="12" t="s">
        <v>246</v>
      </c>
      <c r="CN3" s="12">
        <v>70.8</v>
      </c>
      <c r="CO3" s="12" t="s">
        <v>246</v>
      </c>
      <c r="CP3" s="12" t="s">
        <v>246</v>
      </c>
      <c r="CQ3" s="12">
        <v>716.8</v>
      </c>
      <c r="CR3" s="12">
        <v>939.7</v>
      </c>
      <c r="CS3" s="12">
        <v>1382.9</v>
      </c>
      <c r="CT3" s="12">
        <v>2551.1999999999998</v>
      </c>
      <c r="CU3" s="12" t="s">
        <v>246</v>
      </c>
      <c r="CV3" s="12" t="s">
        <v>246</v>
      </c>
      <c r="CW3" s="12">
        <v>1645.1</v>
      </c>
      <c r="CX3" s="12">
        <v>1388.8</v>
      </c>
      <c r="CY3" s="12">
        <v>1508.3</v>
      </c>
      <c r="CZ3" s="12" t="s">
        <v>246</v>
      </c>
      <c r="DA3" s="12">
        <v>8714.2000000000007</v>
      </c>
      <c r="DB3" s="12" t="s">
        <v>246</v>
      </c>
      <c r="DC3" s="12">
        <v>41.8</v>
      </c>
      <c r="DD3" s="12">
        <v>117.1</v>
      </c>
      <c r="DE3" s="12">
        <v>58.8</v>
      </c>
      <c r="DF3" s="12">
        <v>260.10000000000002</v>
      </c>
      <c r="DG3" s="12">
        <v>1234.2</v>
      </c>
      <c r="DH3" s="12" t="s">
        <v>246</v>
      </c>
      <c r="DI3" s="12" t="s">
        <v>246</v>
      </c>
      <c r="DJ3" s="12" t="s">
        <v>246</v>
      </c>
      <c r="DK3" s="12" t="s">
        <v>246</v>
      </c>
      <c r="DL3" s="12">
        <v>2002.6</v>
      </c>
      <c r="DM3" s="12" t="s">
        <v>246</v>
      </c>
      <c r="DN3" s="12">
        <v>663.4</v>
      </c>
      <c r="DO3" s="12">
        <v>318.7</v>
      </c>
      <c r="DP3" s="12">
        <v>867.6</v>
      </c>
      <c r="DQ3" s="12">
        <v>438.1</v>
      </c>
      <c r="DR3" s="12" t="s">
        <v>246</v>
      </c>
      <c r="DS3" s="12">
        <v>81.2</v>
      </c>
      <c r="DT3" s="12">
        <v>414</v>
      </c>
      <c r="DU3" s="12">
        <v>471</v>
      </c>
      <c r="DV3" s="12">
        <v>54.2</v>
      </c>
      <c r="DW3" s="12" t="s">
        <v>246</v>
      </c>
      <c r="DX3" s="12">
        <v>447.8</v>
      </c>
      <c r="DY3" s="12">
        <v>3162</v>
      </c>
      <c r="DZ3" s="12">
        <v>142.9</v>
      </c>
      <c r="EA3" s="12" t="s">
        <v>246</v>
      </c>
      <c r="EB3" s="12">
        <v>40.5</v>
      </c>
      <c r="EC3" s="12" t="s">
        <v>246</v>
      </c>
      <c r="ED3" s="12">
        <v>2599.3000000000002</v>
      </c>
      <c r="EE3" s="12">
        <v>679.8</v>
      </c>
      <c r="EF3" s="12">
        <v>318.2</v>
      </c>
      <c r="EG3" s="12">
        <v>3425.4</v>
      </c>
      <c r="EH3" s="12">
        <v>791.3</v>
      </c>
      <c r="EI3" s="12">
        <v>0.8</v>
      </c>
      <c r="EJ3" s="12" t="s">
        <v>246</v>
      </c>
      <c r="EK3" s="12">
        <v>8105.4</v>
      </c>
      <c r="EL3" s="12" t="s">
        <v>246</v>
      </c>
      <c r="EM3" s="12" t="s">
        <v>246</v>
      </c>
      <c r="EN3" s="12" t="s">
        <v>246</v>
      </c>
      <c r="EO3" s="12" t="s">
        <v>246</v>
      </c>
      <c r="EP3" s="12">
        <v>3101.5</v>
      </c>
      <c r="EQ3" s="12">
        <v>383.3</v>
      </c>
      <c r="ER3" s="12">
        <v>171.1</v>
      </c>
      <c r="ES3" s="12">
        <v>5604.3</v>
      </c>
      <c r="ET3" s="12">
        <v>1358.4</v>
      </c>
      <c r="EU3" s="12">
        <v>931</v>
      </c>
      <c r="EV3" s="12">
        <v>601.5</v>
      </c>
      <c r="EW3" s="12">
        <v>315.5</v>
      </c>
      <c r="EX3" s="12">
        <v>621</v>
      </c>
      <c r="EY3" s="12" t="s">
        <v>246</v>
      </c>
      <c r="EZ3" s="12">
        <v>4901</v>
      </c>
      <c r="FA3" s="12">
        <v>757.1</v>
      </c>
      <c r="FB3" s="12">
        <v>835</v>
      </c>
      <c r="FC3" s="12" t="s">
        <v>246</v>
      </c>
      <c r="FD3" s="12">
        <v>887.9</v>
      </c>
      <c r="FE3" s="12" t="s">
        <v>246</v>
      </c>
      <c r="FF3" s="12" t="s">
        <v>246</v>
      </c>
      <c r="FG3" s="12">
        <v>526</v>
      </c>
      <c r="FH3" s="12">
        <v>42.3</v>
      </c>
      <c r="FI3" s="12" t="s">
        <v>246</v>
      </c>
      <c r="FJ3" s="12">
        <v>1602.1</v>
      </c>
      <c r="FK3" s="12">
        <v>32.799999999999997</v>
      </c>
      <c r="FL3" s="12">
        <v>636.4</v>
      </c>
      <c r="FM3" s="12">
        <v>368.1</v>
      </c>
      <c r="FN3" s="12" t="s">
        <v>246</v>
      </c>
      <c r="FO3" s="12" t="s">
        <v>246</v>
      </c>
      <c r="FP3" s="12" t="s">
        <v>246</v>
      </c>
      <c r="FQ3" s="12">
        <v>297.60000000000002</v>
      </c>
      <c r="FR3" s="12">
        <v>4576.6000000000004</v>
      </c>
      <c r="FS3" s="12">
        <v>2261</v>
      </c>
      <c r="FT3" s="12">
        <v>432.7</v>
      </c>
      <c r="FU3" s="12" t="s">
        <v>246</v>
      </c>
      <c r="FV3" s="12">
        <v>2154</v>
      </c>
      <c r="FW3" s="12" t="s">
        <v>246</v>
      </c>
      <c r="FX3" s="12" t="s">
        <v>246</v>
      </c>
      <c r="FY3" s="12">
        <v>724.5</v>
      </c>
      <c r="FZ3" s="12">
        <v>1208</v>
      </c>
      <c r="GA3" s="12" t="s">
        <v>246</v>
      </c>
      <c r="GB3" s="12" t="s">
        <v>246</v>
      </c>
      <c r="GC3" s="12" t="s">
        <v>246</v>
      </c>
      <c r="GD3" s="12" t="s">
        <v>246</v>
      </c>
      <c r="GE3" s="12">
        <v>856.8</v>
      </c>
      <c r="GF3" s="12" t="s">
        <v>246</v>
      </c>
      <c r="GG3" s="12" t="s">
        <v>246</v>
      </c>
      <c r="GH3" s="12" t="s">
        <v>246</v>
      </c>
      <c r="GI3" s="12" t="s">
        <v>246</v>
      </c>
      <c r="GJ3" s="12" t="s">
        <v>246</v>
      </c>
      <c r="GK3" s="12">
        <v>1166.8</v>
      </c>
      <c r="GL3" s="12" t="s">
        <v>246</v>
      </c>
      <c r="GM3" s="12" t="s">
        <v>246</v>
      </c>
      <c r="GN3" s="12">
        <v>202.2</v>
      </c>
      <c r="GO3" s="12">
        <v>2341.1</v>
      </c>
      <c r="GP3" s="12">
        <v>639.79999999999995</v>
      </c>
      <c r="GQ3" s="12">
        <v>480.6</v>
      </c>
      <c r="GR3" s="12" t="s">
        <v>246</v>
      </c>
      <c r="GS3" s="12" t="s">
        <v>246</v>
      </c>
      <c r="GT3" s="12" t="s">
        <v>246</v>
      </c>
      <c r="GU3" s="12" t="s">
        <v>246</v>
      </c>
      <c r="GV3" s="12" t="s">
        <v>246</v>
      </c>
      <c r="GW3" s="12" t="s">
        <v>246</v>
      </c>
      <c r="GX3" s="12" t="s">
        <v>246</v>
      </c>
      <c r="GY3" s="12" t="s">
        <v>246</v>
      </c>
      <c r="GZ3" s="13"/>
      <c r="HA3" s="13"/>
      <c r="HB3" s="13"/>
      <c r="HC3" s="13"/>
      <c r="HD3" s="13"/>
    </row>
    <row r="4" spans="1:212" x14ac:dyDescent="0.2">
      <c r="A4" s="1" t="s">
        <v>1</v>
      </c>
      <c r="B4" s="12">
        <v>2752.1</v>
      </c>
      <c r="C4" s="12" t="s">
        <v>246</v>
      </c>
      <c r="D4" s="12" t="s">
        <v>246</v>
      </c>
      <c r="E4" s="12">
        <v>14139</v>
      </c>
      <c r="F4" s="12">
        <v>68.2</v>
      </c>
      <c r="G4" s="12">
        <v>46.1</v>
      </c>
      <c r="H4" s="12">
        <v>694.1</v>
      </c>
      <c r="I4" s="12" t="s">
        <v>246</v>
      </c>
      <c r="J4" s="12">
        <v>529.1</v>
      </c>
      <c r="K4" s="12">
        <v>684.7</v>
      </c>
      <c r="L4" s="12" t="s">
        <v>246</v>
      </c>
      <c r="M4" s="12" t="s">
        <v>246</v>
      </c>
      <c r="N4" s="12" t="s">
        <v>246</v>
      </c>
      <c r="O4" s="12" t="s">
        <v>246</v>
      </c>
      <c r="P4" s="12" t="s">
        <v>246</v>
      </c>
      <c r="Q4" s="12" t="s">
        <v>246</v>
      </c>
      <c r="R4" s="12">
        <v>36.4</v>
      </c>
      <c r="S4" s="12" t="s">
        <v>246</v>
      </c>
      <c r="T4" s="12">
        <v>226.5</v>
      </c>
      <c r="U4" s="12">
        <v>248.8</v>
      </c>
      <c r="V4" s="12" t="s">
        <v>246</v>
      </c>
      <c r="W4" s="12">
        <v>36.6</v>
      </c>
      <c r="X4" s="12">
        <v>294</v>
      </c>
      <c r="Y4" s="12">
        <v>3455.2</v>
      </c>
      <c r="Z4" s="12">
        <v>16.2</v>
      </c>
      <c r="AA4" s="12">
        <v>1373.6</v>
      </c>
      <c r="AB4" s="12">
        <v>478</v>
      </c>
      <c r="AC4" s="12" t="s">
        <v>246</v>
      </c>
      <c r="AD4" s="12">
        <v>1571.4</v>
      </c>
      <c r="AE4" s="12" t="s">
        <v>246</v>
      </c>
      <c r="AF4" s="12">
        <v>75.900000000000006</v>
      </c>
      <c r="AG4" s="12" t="s">
        <v>246</v>
      </c>
      <c r="AH4" s="12">
        <v>48.1</v>
      </c>
      <c r="AI4" s="12" t="s">
        <v>246</v>
      </c>
      <c r="AJ4" s="12">
        <v>2005.3</v>
      </c>
      <c r="AK4" s="12" t="s">
        <v>246</v>
      </c>
      <c r="AL4" s="12" t="s">
        <v>246</v>
      </c>
      <c r="AM4" s="12" t="s">
        <v>246</v>
      </c>
      <c r="AN4" s="12">
        <v>51.2</v>
      </c>
      <c r="AO4" s="12" t="s">
        <v>246</v>
      </c>
      <c r="AP4" s="12">
        <v>1.2</v>
      </c>
      <c r="AQ4" s="12" t="s">
        <v>246</v>
      </c>
      <c r="AR4" s="12">
        <v>81.400000000000006</v>
      </c>
      <c r="AS4" s="12" t="s">
        <v>246</v>
      </c>
      <c r="AT4" s="12" t="s">
        <v>246</v>
      </c>
      <c r="AU4" s="12" t="s">
        <v>246</v>
      </c>
      <c r="AV4" s="12">
        <v>1542.3</v>
      </c>
      <c r="AW4" s="12" t="s">
        <v>246</v>
      </c>
      <c r="AX4" s="12" t="s">
        <v>246</v>
      </c>
      <c r="AY4" s="12" t="s">
        <v>246</v>
      </c>
      <c r="AZ4" s="12" t="s">
        <v>246</v>
      </c>
      <c r="BA4" s="12" t="s">
        <v>246</v>
      </c>
      <c r="BB4" s="12" t="s">
        <v>246</v>
      </c>
      <c r="BC4" s="12" t="s">
        <v>246</v>
      </c>
      <c r="BD4" s="12" t="s">
        <v>246</v>
      </c>
      <c r="BE4" s="12" t="s">
        <v>246</v>
      </c>
      <c r="BF4" s="12" t="s">
        <v>246</v>
      </c>
      <c r="BG4" s="12" t="s">
        <v>246</v>
      </c>
      <c r="BH4" s="12" t="s">
        <v>246</v>
      </c>
      <c r="BI4" s="12" t="s">
        <v>246</v>
      </c>
      <c r="BJ4" s="12" t="s">
        <v>246</v>
      </c>
      <c r="BK4" s="12" t="s">
        <v>246</v>
      </c>
      <c r="BL4" s="12" t="s">
        <v>246</v>
      </c>
      <c r="BM4" s="12" t="s">
        <v>246</v>
      </c>
      <c r="BN4" s="12" t="s">
        <v>246</v>
      </c>
      <c r="BO4" s="12" t="s">
        <v>246</v>
      </c>
      <c r="BP4" s="12" t="s">
        <v>246</v>
      </c>
      <c r="BQ4" s="12" t="s">
        <v>246</v>
      </c>
      <c r="BR4" s="12">
        <v>7.3</v>
      </c>
      <c r="BS4" s="12">
        <v>109.7</v>
      </c>
      <c r="BT4" s="12" t="s">
        <v>246</v>
      </c>
      <c r="BU4" s="12">
        <v>393.6</v>
      </c>
      <c r="BV4" s="12">
        <v>999.1</v>
      </c>
      <c r="BW4" s="12">
        <v>661.1</v>
      </c>
      <c r="BX4" s="12">
        <v>93.3</v>
      </c>
      <c r="BY4" s="12">
        <v>551.4</v>
      </c>
      <c r="BZ4" s="12" t="s">
        <v>246</v>
      </c>
      <c r="CA4" s="12" t="s">
        <v>246</v>
      </c>
      <c r="CB4" s="12">
        <v>53.9</v>
      </c>
      <c r="CC4" s="12">
        <v>139.9</v>
      </c>
      <c r="CD4" s="12" t="s">
        <v>246</v>
      </c>
      <c r="CE4" s="12" t="s">
        <v>246</v>
      </c>
      <c r="CF4" s="12" t="s">
        <v>246</v>
      </c>
      <c r="CG4" s="12">
        <v>10154.5</v>
      </c>
      <c r="CH4" s="12" t="s">
        <v>246</v>
      </c>
      <c r="CI4" s="12">
        <v>58.7</v>
      </c>
      <c r="CJ4" s="12" t="s">
        <v>246</v>
      </c>
      <c r="CK4" s="12" t="s">
        <v>246</v>
      </c>
      <c r="CL4" s="12">
        <v>685.5</v>
      </c>
      <c r="CM4" s="12" t="s">
        <v>246</v>
      </c>
      <c r="CN4" s="12">
        <v>80.2</v>
      </c>
      <c r="CO4" s="12" t="s">
        <v>246</v>
      </c>
      <c r="CP4" s="12" t="s">
        <v>246</v>
      </c>
      <c r="CQ4" s="12">
        <v>747.7</v>
      </c>
      <c r="CR4" s="12">
        <v>959.8</v>
      </c>
      <c r="CS4" s="12">
        <v>1539.4</v>
      </c>
      <c r="CT4" s="12">
        <v>1929.8</v>
      </c>
      <c r="CU4" s="12" t="s">
        <v>246</v>
      </c>
      <c r="CV4" s="12" t="s">
        <v>246</v>
      </c>
      <c r="CW4" s="12">
        <v>1615.5</v>
      </c>
      <c r="CX4" s="12">
        <v>1599.7</v>
      </c>
      <c r="CY4" s="12">
        <v>1786.7</v>
      </c>
      <c r="CZ4" s="12" t="s">
        <v>246</v>
      </c>
      <c r="DA4" s="12">
        <v>9399.6</v>
      </c>
      <c r="DB4" s="12" t="s">
        <v>246</v>
      </c>
      <c r="DC4" s="12">
        <v>46.6</v>
      </c>
      <c r="DD4" s="12">
        <v>134.30000000000001</v>
      </c>
      <c r="DE4" s="12">
        <v>64.400000000000006</v>
      </c>
      <c r="DF4" s="12">
        <v>295.7</v>
      </c>
      <c r="DG4" s="12">
        <v>1521.9</v>
      </c>
      <c r="DH4" s="12" t="s">
        <v>246</v>
      </c>
      <c r="DI4" s="12" t="s">
        <v>246</v>
      </c>
      <c r="DJ4" s="12" t="s">
        <v>246</v>
      </c>
      <c r="DK4" s="12" t="s">
        <v>246</v>
      </c>
      <c r="DL4" s="12">
        <v>2236.5</v>
      </c>
      <c r="DM4" s="12" t="s">
        <v>246</v>
      </c>
      <c r="DN4" s="12">
        <v>811.5</v>
      </c>
      <c r="DO4" s="12">
        <v>389.7</v>
      </c>
      <c r="DP4" s="12">
        <v>1119.0999999999999</v>
      </c>
      <c r="DQ4" s="12">
        <v>480.5</v>
      </c>
      <c r="DR4" s="12" t="s">
        <v>246</v>
      </c>
      <c r="DS4" s="12">
        <v>92.6</v>
      </c>
      <c r="DT4" s="12">
        <v>500</v>
      </c>
      <c r="DU4" s="12">
        <v>554.1</v>
      </c>
      <c r="DV4" s="12">
        <v>70.400000000000006</v>
      </c>
      <c r="DW4" s="12" t="s">
        <v>246</v>
      </c>
      <c r="DX4" s="12">
        <v>537.1</v>
      </c>
      <c r="DY4" s="12">
        <v>4147.6000000000004</v>
      </c>
      <c r="DZ4" s="12">
        <v>204</v>
      </c>
      <c r="EA4" s="12" t="s">
        <v>246</v>
      </c>
      <c r="EB4" s="12">
        <v>48.7</v>
      </c>
      <c r="EC4" s="12" t="s">
        <v>246</v>
      </c>
      <c r="ED4" s="12">
        <v>2801.1</v>
      </c>
      <c r="EE4" s="12">
        <v>897.5</v>
      </c>
      <c r="EF4" s="12">
        <v>416.3</v>
      </c>
      <c r="EG4" s="12">
        <v>4351</v>
      </c>
      <c r="EH4" s="12">
        <v>901.9</v>
      </c>
      <c r="EI4" s="12">
        <v>1</v>
      </c>
      <c r="EJ4" s="12" t="s">
        <v>246</v>
      </c>
      <c r="EK4" s="12">
        <v>7857</v>
      </c>
      <c r="EL4" s="12" t="s">
        <v>246</v>
      </c>
      <c r="EM4" s="12" t="s">
        <v>246</v>
      </c>
      <c r="EN4" s="12" t="s">
        <v>246</v>
      </c>
      <c r="EO4" s="12" t="s">
        <v>246</v>
      </c>
      <c r="EP4" s="12">
        <v>3450.1</v>
      </c>
      <c r="EQ4" s="12">
        <v>434.5</v>
      </c>
      <c r="ER4" s="12">
        <v>189.5</v>
      </c>
      <c r="ES4" s="12">
        <v>6296</v>
      </c>
      <c r="ET4" s="12">
        <v>1554.5</v>
      </c>
      <c r="EU4" s="12">
        <v>1035.0999999999999</v>
      </c>
      <c r="EV4" s="12">
        <v>754.9</v>
      </c>
      <c r="EW4" s="12">
        <v>381.6</v>
      </c>
      <c r="EX4" s="12">
        <v>773.4</v>
      </c>
      <c r="EY4" s="12" t="s">
        <v>246</v>
      </c>
      <c r="EZ4" s="12">
        <v>5085.1000000000004</v>
      </c>
      <c r="FA4" s="12">
        <v>919.2</v>
      </c>
      <c r="FB4" s="12">
        <v>1164.3</v>
      </c>
      <c r="FC4" s="12" t="s">
        <v>246</v>
      </c>
      <c r="FD4" s="12">
        <v>1119.0999999999999</v>
      </c>
      <c r="FE4" s="12" t="s">
        <v>246</v>
      </c>
      <c r="FF4" s="12" t="s">
        <v>246</v>
      </c>
      <c r="FG4" s="12">
        <v>683.9</v>
      </c>
      <c r="FH4" s="12">
        <v>53.7</v>
      </c>
      <c r="FI4" s="12" t="s">
        <v>246</v>
      </c>
      <c r="FJ4" s="12">
        <v>1851.7</v>
      </c>
      <c r="FK4" s="12">
        <v>35.4</v>
      </c>
      <c r="FL4" s="12">
        <v>825.5</v>
      </c>
      <c r="FM4" s="12">
        <v>362.9</v>
      </c>
      <c r="FN4" s="12" t="s">
        <v>246</v>
      </c>
      <c r="FO4" s="12" t="s">
        <v>246</v>
      </c>
      <c r="FP4" s="12" t="s">
        <v>246</v>
      </c>
      <c r="FQ4" s="12">
        <v>334.5</v>
      </c>
      <c r="FR4" s="12">
        <v>5274.3</v>
      </c>
      <c r="FS4" s="12">
        <v>3160.2</v>
      </c>
      <c r="FT4" s="12">
        <v>546.4</v>
      </c>
      <c r="FU4" s="12" t="s">
        <v>246</v>
      </c>
      <c r="FV4" s="12">
        <v>2291.1999999999998</v>
      </c>
      <c r="FW4" s="12" t="s">
        <v>246</v>
      </c>
      <c r="FX4" s="12" t="s">
        <v>246</v>
      </c>
      <c r="FY4" s="12">
        <v>874.5</v>
      </c>
      <c r="FZ4" s="12">
        <v>1295.4000000000001</v>
      </c>
      <c r="GA4" s="12" t="s">
        <v>246</v>
      </c>
      <c r="GB4" s="12" t="s">
        <v>246</v>
      </c>
      <c r="GC4" s="12" t="s">
        <v>246</v>
      </c>
      <c r="GD4" s="12" t="s">
        <v>246</v>
      </c>
      <c r="GE4" s="12">
        <v>1123.9000000000001</v>
      </c>
      <c r="GF4" s="12" t="s">
        <v>246</v>
      </c>
      <c r="GG4" s="12" t="s">
        <v>246</v>
      </c>
      <c r="GH4" s="12" t="s">
        <v>246</v>
      </c>
      <c r="GI4" s="12" t="s">
        <v>246</v>
      </c>
      <c r="GJ4" s="12" t="s">
        <v>246</v>
      </c>
      <c r="GK4" s="12">
        <v>1336.2</v>
      </c>
      <c r="GL4" s="12" t="s">
        <v>246</v>
      </c>
      <c r="GM4" s="12" t="s">
        <v>246</v>
      </c>
      <c r="GN4" s="12">
        <v>287.7</v>
      </c>
      <c r="GO4" s="12">
        <v>2781.6</v>
      </c>
      <c r="GP4" s="12">
        <v>772.1</v>
      </c>
      <c r="GQ4" s="12">
        <v>606.29999999999995</v>
      </c>
      <c r="GR4" s="12" t="s">
        <v>246</v>
      </c>
      <c r="GS4" s="12" t="s">
        <v>246</v>
      </c>
      <c r="GT4" s="12" t="s">
        <v>246</v>
      </c>
      <c r="GU4" s="12" t="s">
        <v>246</v>
      </c>
      <c r="GV4" s="12" t="s">
        <v>246</v>
      </c>
      <c r="GW4" s="12" t="s">
        <v>246</v>
      </c>
      <c r="GX4" s="12" t="s">
        <v>246</v>
      </c>
      <c r="GY4" s="12" t="s">
        <v>246</v>
      </c>
    </row>
    <row r="5" spans="1:212" x14ac:dyDescent="0.2">
      <c r="A5" s="1" t="s">
        <v>2</v>
      </c>
      <c r="B5" s="12">
        <v>3088.9</v>
      </c>
      <c r="C5" s="12"/>
      <c r="D5" s="12"/>
      <c r="E5" s="12">
        <v>16323.5</v>
      </c>
      <c r="F5" s="12">
        <v>77.5</v>
      </c>
      <c r="G5" s="12">
        <v>60.1</v>
      </c>
      <c r="H5" s="12">
        <v>655.29999999999995</v>
      </c>
      <c r="I5" s="12" t="s">
        <v>246</v>
      </c>
      <c r="J5" s="12">
        <v>580.4</v>
      </c>
      <c r="K5" s="12">
        <v>835.4</v>
      </c>
      <c r="L5" s="12" t="s">
        <v>246</v>
      </c>
      <c r="M5" s="12" t="s">
        <v>246</v>
      </c>
      <c r="N5" s="12" t="s">
        <v>246</v>
      </c>
      <c r="O5" s="12" t="s">
        <v>246</v>
      </c>
      <c r="P5" s="12" t="s">
        <v>246</v>
      </c>
      <c r="Q5" s="12" t="s">
        <v>246</v>
      </c>
      <c r="R5" s="12">
        <v>37</v>
      </c>
      <c r="S5" s="12" t="s">
        <v>246</v>
      </c>
      <c r="T5" s="12">
        <v>240.6</v>
      </c>
      <c r="U5" s="12">
        <v>286.10000000000002</v>
      </c>
      <c r="V5" s="12" t="s">
        <v>246</v>
      </c>
      <c r="W5" s="12">
        <v>57.4</v>
      </c>
      <c r="X5" s="12">
        <v>324.2</v>
      </c>
      <c r="Y5" s="12">
        <v>3792.9</v>
      </c>
      <c r="Z5" s="12">
        <v>17.7</v>
      </c>
      <c r="AA5" s="12">
        <v>1563</v>
      </c>
      <c r="AB5" s="12">
        <v>568.20000000000005</v>
      </c>
      <c r="AC5" s="12" t="s">
        <v>246</v>
      </c>
      <c r="AD5" s="12">
        <v>1767</v>
      </c>
      <c r="AE5" s="12" t="s">
        <v>246</v>
      </c>
      <c r="AF5" s="12">
        <v>86.5</v>
      </c>
      <c r="AG5" s="12" t="s">
        <v>246</v>
      </c>
      <c r="AH5" s="12">
        <v>58.9</v>
      </c>
      <c r="AI5" s="12" t="s">
        <v>246</v>
      </c>
      <c r="AJ5" s="12">
        <v>2527.5</v>
      </c>
      <c r="AK5" s="12" t="s">
        <v>246</v>
      </c>
      <c r="AL5" s="12" t="s">
        <v>246</v>
      </c>
      <c r="AM5" s="12" t="s">
        <v>246</v>
      </c>
      <c r="AN5" s="12">
        <v>56.9</v>
      </c>
      <c r="AO5" s="12" t="s">
        <v>246</v>
      </c>
      <c r="AP5" s="12">
        <v>1.2</v>
      </c>
      <c r="AQ5" s="12" t="s">
        <v>246</v>
      </c>
      <c r="AR5" s="12">
        <v>107.2</v>
      </c>
      <c r="AS5" s="12" t="s">
        <v>246</v>
      </c>
      <c r="AT5" s="12" t="s">
        <v>246</v>
      </c>
      <c r="AU5" s="12" t="s">
        <v>246</v>
      </c>
      <c r="AV5" s="12">
        <v>1280.8</v>
      </c>
      <c r="AW5" s="12" t="s">
        <v>246</v>
      </c>
      <c r="AX5" s="12" t="s">
        <v>246</v>
      </c>
      <c r="AY5" s="12" t="s">
        <v>246</v>
      </c>
      <c r="AZ5" s="12" t="s">
        <v>246</v>
      </c>
      <c r="BA5" s="12" t="s">
        <v>246</v>
      </c>
      <c r="BB5" s="12" t="s">
        <v>246</v>
      </c>
      <c r="BC5" s="12" t="s">
        <v>246</v>
      </c>
      <c r="BD5" s="12" t="s">
        <v>246</v>
      </c>
      <c r="BE5" s="12" t="s">
        <v>246</v>
      </c>
      <c r="BF5" s="12" t="s">
        <v>246</v>
      </c>
      <c r="BG5" s="12" t="s">
        <v>246</v>
      </c>
      <c r="BH5" s="12" t="s">
        <v>246</v>
      </c>
      <c r="BI5" s="12" t="s">
        <v>246</v>
      </c>
      <c r="BJ5" s="12" t="s">
        <v>246</v>
      </c>
      <c r="BK5" s="12" t="s">
        <v>246</v>
      </c>
      <c r="BL5" s="12" t="s">
        <v>246</v>
      </c>
      <c r="BM5" s="12" t="s">
        <v>246</v>
      </c>
      <c r="BN5" s="12" t="s">
        <v>246</v>
      </c>
      <c r="BO5" s="12" t="s">
        <v>246</v>
      </c>
      <c r="BP5" s="12" t="s">
        <v>246</v>
      </c>
      <c r="BQ5" s="12" t="s">
        <v>246</v>
      </c>
      <c r="BR5" s="12">
        <v>8.5</v>
      </c>
      <c r="BS5" s="12">
        <v>122.6</v>
      </c>
      <c r="BT5" s="12" t="s">
        <v>246</v>
      </c>
      <c r="BU5" s="12">
        <v>414.6</v>
      </c>
      <c r="BV5" s="12">
        <v>1090.7</v>
      </c>
      <c r="BW5" s="12">
        <v>815.8</v>
      </c>
      <c r="BX5" s="12">
        <v>104.5</v>
      </c>
      <c r="BY5" s="12">
        <v>629.5</v>
      </c>
      <c r="BZ5" s="12" t="s">
        <v>246</v>
      </c>
      <c r="CA5" s="12" t="s">
        <v>246</v>
      </c>
      <c r="CB5" s="12">
        <v>67.7</v>
      </c>
      <c r="CC5" s="12">
        <v>166.6</v>
      </c>
      <c r="CD5" s="12" t="s">
        <v>246</v>
      </c>
      <c r="CE5" s="12" t="s">
        <v>246</v>
      </c>
      <c r="CF5" s="12" t="s">
        <v>246</v>
      </c>
      <c r="CG5" s="12">
        <v>11164.1</v>
      </c>
      <c r="CH5" s="12" t="s">
        <v>246</v>
      </c>
      <c r="CI5" s="12">
        <v>66.8</v>
      </c>
      <c r="CJ5" s="12" t="s">
        <v>246</v>
      </c>
      <c r="CK5" s="12" t="s">
        <v>246</v>
      </c>
      <c r="CL5" s="12">
        <v>729.7</v>
      </c>
      <c r="CM5" s="12" t="s">
        <v>246</v>
      </c>
      <c r="CN5" s="12">
        <v>106.5</v>
      </c>
      <c r="CO5" s="12" t="s">
        <v>246</v>
      </c>
      <c r="CP5" s="12" t="s">
        <v>246</v>
      </c>
      <c r="CQ5" s="12">
        <v>737.8</v>
      </c>
      <c r="CR5" s="12">
        <v>1073.4000000000001</v>
      </c>
      <c r="CS5" s="12">
        <v>1774.9</v>
      </c>
      <c r="CT5" s="12">
        <v>1756.7</v>
      </c>
      <c r="CU5" s="12" t="s">
        <v>246</v>
      </c>
      <c r="CV5" s="12" t="s">
        <v>246</v>
      </c>
      <c r="CW5" s="12">
        <v>1175.2</v>
      </c>
      <c r="CX5" s="12">
        <v>1892.1</v>
      </c>
      <c r="CY5" s="12">
        <v>2431.8000000000002</v>
      </c>
      <c r="CZ5" s="12" t="s">
        <v>246</v>
      </c>
      <c r="DA5" s="12">
        <v>10224.6</v>
      </c>
      <c r="DB5" s="12" t="s">
        <v>246</v>
      </c>
      <c r="DC5" s="12">
        <v>58.3</v>
      </c>
      <c r="DD5" s="12">
        <v>157.19999999999999</v>
      </c>
      <c r="DE5" s="12">
        <v>84.3</v>
      </c>
      <c r="DF5" s="12">
        <v>371.8</v>
      </c>
      <c r="DG5" s="12">
        <v>1941.1</v>
      </c>
      <c r="DH5" s="12" t="s">
        <v>246</v>
      </c>
      <c r="DI5" s="12" t="s">
        <v>246</v>
      </c>
      <c r="DJ5" s="12" t="s">
        <v>246</v>
      </c>
      <c r="DK5" s="12" t="s">
        <v>246</v>
      </c>
      <c r="DL5" s="12">
        <v>2418.1999999999998</v>
      </c>
      <c r="DM5" s="12" t="s">
        <v>246</v>
      </c>
      <c r="DN5" s="12">
        <v>973.4</v>
      </c>
      <c r="DO5" s="12">
        <v>487.8</v>
      </c>
      <c r="DP5" s="12">
        <v>1207.4000000000001</v>
      </c>
      <c r="DQ5" s="12">
        <v>614</v>
      </c>
      <c r="DR5" s="12" t="s">
        <v>246</v>
      </c>
      <c r="DS5" s="12">
        <v>99.4</v>
      </c>
      <c r="DT5" s="12">
        <v>585.79999999999995</v>
      </c>
      <c r="DU5" s="12">
        <v>702.1</v>
      </c>
      <c r="DV5" s="12">
        <v>93.4</v>
      </c>
      <c r="DW5" s="12" t="s">
        <v>246</v>
      </c>
      <c r="DX5" s="12">
        <v>638.4</v>
      </c>
      <c r="DY5" s="12">
        <v>4978.8</v>
      </c>
      <c r="DZ5" s="12">
        <v>175.1</v>
      </c>
      <c r="EA5" s="12" t="s">
        <v>246</v>
      </c>
      <c r="EB5" s="12">
        <v>53.9</v>
      </c>
      <c r="EC5" s="12" t="s">
        <v>246</v>
      </c>
      <c r="ED5" s="12">
        <v>3085.7</v>
      </c>
      <c r="EE5" s="12">
        <v>1031.7</v>
      </c>
      <c r="EF5" s="12">
        <v>476.7</v>
      </c>
      <c r="EG5" s="12">
        <v>4510</v>
      </c>
      <c r="EH5" s="12">
        <v>964.1</v>
      </c>
      <c r="EI5" s="12">
        <v>1.2</v>
      </c>
      <c r="EJ5" s="12" t="s">
        <v>246</v>
      </c>
      <c r="EK5" s="12">
        <v>8305.1</v>
      </c>
      <c r="EL5" s="12" t="s">
        <v>246</v>
      </c>
      <c r="EM5" s="12" t="s">
        <v>246</v>
      </c>
      <c r="EN5" s="12" t="s">
        <v>246</v>
      </c>
      <c r="EO5" s="12" t="s">
        <v>246</v>
      </c>
      <c r="EP5" s="12">
        <v>3982.9</v>
      </c>
      <c r="EQ5" s="12">
        <v>525.6</v>
      </c>
      <c r="ER5" s="12">
        <v>205.6</v>
      </c>
      <c r="ES5" s="12">
        <v>7163.2</v>
      </c>
      <c r="ET5" s="12">
        <v>2032</v>
      </c>
      <c r="EU5" s="12">
        <v>1228.4000000000001</v>
      </c>
      <c r="EV5" s="12">
        <v>989.9</v>
      </c>
      <c r="EW5" s="12">
        <v>487.9</v>
      </c>
      <c r="EX5" s="12">
        <v>931.2</v>
      </c>
      <c r="EY5" s="12" t="s">
        <v>246</v>
      </c>
      <c r="EZ5" s="12">
        <v>5390.8</v>
      </c>
      <c r="FA5" s="12">
        <v>1182.9000000000001</v>
      </c>
      <c r="FB5" s="12">
        <v>1452.1</v>
      </c>
      <c r="FC5" s="12" t="s">
        <v>246</v>
      </c>
      <c r="FD5" s="12">
        <v>1216.9000000000001</v>
      </c>
      <c r="FE5" s="12" t="s">
        <v>246</v>
      </c>
      <c r="FF5" s="12" t="s">
        <v>246</v>
      </c>
      <c r="FG5" s="12">
        <v>847</v>
      </c>
      <c r="FH5" s="12">
        <v>67.3</v>
      </c>
      <c r="FI5" s="12" t="s">
        <v>246</v>
      </c>
      <c r="FJ5" s="12">
        <v>2281.5</v>
      </c>
      <c r="FK5" s="12">
        <v>75.2</v>
      </c>
      <c r="FL5" s="12">
        <v>986.1</v>
      </c>
      <c r="FM5" s="12">
        <v>423</v>
      </c>
      <c r="FN5" s="12" t="s">
        <v>246</v>
      </c>
      <c r="FO5" s="12" t="s">
        <v>246</v>
      </c>
      <c r="FP5" s="12" t="s">
        <v>246</v>
      </c>
      <c r="FQ5" s="12">
        <v>463.1</v>
      </c>
      <c r="FR5" s="12">
        <v>6683.2</v>
      </c>
      <c r="FS5" s="12">
        <v>3259.4</v>
      </c>
      <c r="FT5" s="12">
        <v>616.79999999999995</v>
      </c>
      <c r="FU5" s="12" t="s">
        <v>246</v>
      </c>
      <c r="FV5" s="12">
        <v>2185.3000000000002</v>
      </c>
      <c r="FW5" s="12" t="s">
        <v>246</v>
      </c>
      <c r="FX5" s="12" t="s">
        <v>246</v>
      </c>
      <c r="FY5" s="12">
        <v>996.3</v>
      </c>
      <c r="FZ5" s="12">
        <v>1606</v>
      </c>
      <c r="GA5" s="12" t="s">
        <v>246</v>
      </c>
      <c r="GB5" s="12" t="s">
        <v>246</v>
      </c>
      <c r="GC5" s="12" t="s">
        <v>246</v>
      </c>
      <c r="GD5" s="12" t="s">
        <v>246</v>
      </c>
      <c r="GE5" s="12">
        <v>1378.4</v>
      </c>
      <c r="GF5" s="12" t="s">
        <v>246</v>
      </c>
      <c r="GG5" s="12" t="s">
        <v>246</v>
      </c>
      <c r="GH5" s="12" t="s">
        <v>246</v>
      </c>
      <c r="GI5" s="12" t="s">
        <v>246</v>
      </c>
      <c r="GJ5" s="12" t="s">
        <v>246</v>
      </c>
      <c r="GK5" s="12">
        <v>1545.7</v>
      </c>
      <c r="GL5" s="12" t="s">
        <v>246</v>
      </c>
      <c r="GM5" s="12" t="s">
        <v>246</v>
      </c>
      <c r="GN5" s="12">
        <v>335</v>
      </c>
      <c r="GO5" s="12">
        <v>3249.8</v>
      </c>
      <c r="GP5" s="12">
        <v>918</v>
      </c>
      <c r="GQ5" s="12">
        <v>748.1</v>
      </c>
      <c r="GR5" s="12" t="s">
        <v>246</v>
      </c>
      <c r="GS5" s="12" t="s">
        <v>246</v>
      </c>
      <c r="GT5" s="12" t="s">
        <v>246</v>
      </c>
      <c r="GU5" s="12" t="s">
        <v>246</v>
      </c>
      <c r="GV5" s="12" t="s">
        <v>246</v>
      </c>
      <c r="GW5" s="12" t="s">
        <v>246</v>
      </c>
      <c r="GX5" s="12" t="s">
        <v>246</v>
      </c>
      <c r="GY5" s="12" t="s">
        <v>246</v>
      </c>
    </row>
    <row r="6" spans="1:212" x14ac:dyDescent="0.2">
      <c r="A6" s="1" t="s">
        <v>3</v>
      </c>
      <c r="B6" s="12">
        <v>3056.7</v>
      </c>
      <c r="C6" s="12" t="s">
        <v>246</v>
      </c>
      <c r="D6" s="12" t="s">
        <v>246</v>
      </c>
      <c r="E6" s="12">
        <v>18383.5</v>
      </c>
      <c r="F6" s="12">
        <v>89.4</v>
      </c>
      <c r="G6" s="12">
        <v>227.9</v>
      </c>
      <c r="H6" s="12">
        <v>678.4</v>
      </c>
      <c r="I6" s="12" t="s">
        <v>246</v>
      </c>
      <c r="J6" s="12">
        <v>640.79999999999995</v>
      </c>
      <c r="K6" s="12">
        <v>975.3</v>
      </c>
      <c r="L6" s="12" t="s">
        <v>246</v>
      </c>
      <c r="M6" s="12" t="s">
        <v>246</v>
      </c>
      <c r="N6" s="12" t="s">
        <v>246</v>
      </c>
      <c r="O6" s="12" t="s">
        <v>246</v>
      </c>
      <c r="P6" s="12" t="s">
        <v>246</v>
      </c>
      <c r="Q6" s="12" t="s">
        <v>246</v>
      </c>
      <c r="R6" s="12">
        <v>34.799999999999997</v>
      </c>
      <c r="S6" s="12" t="s">
        <v>246</v>
      </c>
      <c r="T6" s="12">
        <v>288.39999999999998</v>
      </c>
      <c r="U6" s="12">
        <v>341.9</v>
      </c>
      <c r="V6" s="12" t="s">
        <v>246</v>
      </c>
      <c r="W6" s="12">
        <v>58.9</v>
      </c>
      <c r="X6" s="12">
        <v>408.4</v>
      </c>
      <c r="Y6" s="12">
        <v>4177.5</v>
      </c>
      <c r="Z6" s="12">
        <v>33.1</v>
      </c>
      <c r="AA6" s="12">
        <v>1749</v>
      </c>
      <c r="AB6" s="12">
        <v>641.1</v>
      </c>
      <c r="AC6" s="12" t="s">
        <v>246</v>
      </c>
      <c r="AD6" s="12">
        <v>2212.5</v>
      </c>
      <c r="AE6" s="12" t="s">
        <v>246</v>
      </c>
      <c r="AF6" s="12">
        <v>88.6</v>
      </c>
      <c r="AG6" s="12" t="s">
        <v>246</v>
      </c>
      <c r="AH6" s="12">
        <v>70.3</v>
      </c>
      <c r="AI6" s="12" t="s">
        <v>246</v>
      </c>
      <c r="AJ6" s="12">
        <v>3148</v>
      </c>
      <c r="AK6" s="12" t="s">
        <v>246</v>
      </c>
      <c r="AL6" s="12" t="s">
        <v>246</v>
      </c>
      <c r="AM6" s="12" t="s">
        <v>246</v>
      </c>
      <c r="AN6" s="12">
        <v>74</v>
      </c>
      <c r="AO6" s="12" t="s">
        <v>246</v>
      </c>
      <c r="AP6" s="12">
        <v>1.3</v>
      </c>
      <c r="AQ6" s="12" t="s">
        <v>246</v>
      </c>
      <c r="AR6" s="12">
        <v>102</v>
      </c>
      <c r="AS6" s="12" t="s">
        <v>246</v>
      </c>
      <c r="AT6" s="12" t="s">
        <v>246</v>
      </c>
      <c r="AU6" s="12" t="s">
        <v>246</v>
      </c>
      <c r="AV6" s="12">
        <v>1171.9000000000001</v>
      </c>
      <c r="AW6" s="12" t="s">
        <v>246</v>
      </c>
      <c r="AX6" s="12" t="s">
        <v>246</v>
      </c>
      <c r="AY6" s="12" t="s">
        <v>246</v>
      </c>
      <c r="AZ6" s="12" t="s">
        <v>246</v>
      </c>
      <c r="BA6" s="12" t="s">
        <v>246</v>
      </c>
      <c r="BB6" s="12" t="s">
        <v>246</v>
      </c>
      <c r="BC6" s="12" t="s">
        <v>246</v>
      </c>
      <c r="BD6" s="12" t="s">
        <v>246</v>
      </c>
      <c r="BE6" s="12" t="s">
        <v>246</v>
      </c>
      <c r="BF6" s="12" t="s">
        <v>246</v>
      </c>
      <c r="BG6" s="12" t="s">
        <v>246</v>
      </c>
      <c r="BH6" s="12" t="s">
        <v>246</v>
      </c>
      <c r="BI6" s="12" t="s">
        <v>246</v>
      </c>
      <c r="BJ6" s="12" t="s">
        <v>246</v>
      </c>
      <c r="BK6" s="12" t="s">
        <v>246</v>
      </c>
      <c r="BL6" s="12" t="s">
        <v>246</v>
      </c>
      <c r="BM6" s="12" t="s">
        <v>246</v>
      </c>
      <c r="BN6" s="12" t="s">
        <v>246</v>
      </c>
      <c r="BO6" s="12" t="s">
        <v>246</v>
      </c>
      <c r="BP6" s="12" t="s">
        <v>246</v>
      </c>
      <c r="BQ6" s="12" t="s">
        <v>246</v>
      </c>
      <c r="BR6" s="12">
        <v>9.8000000000000007</v>
      </c>
      <c r="BS6" s="12">
        <v>194.7</v>
      </c>
      <c r="BT6" s="12" t="s">
        <v>246</v>
      </c>
      <c r="BU6" s="12">
        <v>436.7</v>
      </c>
      <c r="BV6" s="12">
        <v>1019.8</v>
      </c>
      <c r="BW6" s="12">
        <v>913.8</v>
      </c>
      <c r="BX6" s="12">
        <v>157.80000000000001</v>
      </c>
      <c r="BY6" s="12">
        <v>748.9</v>
      </c>
      <c r="BZ6" s="12" t="s">
        <v>246</v>
      </c>
      <c r="CA6" s="12" t="s">
        <v>246</v>
      </c>
      <c r="CB6" s="12">
        <v>79.8</v>
      </c>
      <c r="CC6" s="12">
        <v>198.7</v>
      </c>
      <c r="CD6" s="12" t="s">
        <v>246</v>
      </c>
      <c r="CE6" s="12" t="s">
        <v>246</v>
      </c>
      <c r="CF6" s="12" t="s">
        <v>246</v>
      </c>
      <c r="CG6" s="12">
        <v>11242.1</v>
      </c>
      <c r="CH6" s="12" t="s">
        <v>246</v>
      </c>
      <c r="CI6" s="12">
        <v>86.1</v>
      </c>
      <c r="CJ6" s="12" t="s">
        <v>246</v>
      </c>
      <c r="CK6" s="12" t="s">
        <v>246</v>
      </c>
      <c r="CL6" s="12">
        <v>787.8</v>
      </c>
      <c r="CM6" s="12" t="s">
        <v>246</v>
      </c>
      <c r="CN6" s="12">
        <v>138.19999999999999</v>
      </c>
      <c r="CO6" s="12" t="s">
        <v>246</v>
      </c>
      <c r="CP6" s="12" t="s">
        <v>246</v>
      </c>
      <c r="CQ6" s="12">
        <v>834.7</v>
      </c>
      <c r="CR6" s="12">
        <v>1398.9</v>
      </c>
      <c r="CS6" s="12">
        <v>2128</v>
      </c>
      <c r="CT6" s="12">
        <v>2018.2</v>
      </c>
      <c r="CU6" s="12" t="s">
        <v>246</v>
      </c>
      <c r="CV6" s="12" t="s">
        <v>246</v>
      </c>
      <c r="CW6" s="12">
        <v>1607.8</v>
      </c>
      <c r="CX6" s="12">
        <v>2276.8000000000002</v>
      </c>
      <c r="CY6" s="12">
        <v>3168.3</v>
      </c>
      <c r="CZ6" s="12" t="s">
        <v>246</v>
      </c>
      <c r="DA6" s="12">
        <v>11376.3</v>
      </c>
      <c r="DB6" s="12" t="s">
        <v>246</v>
      </c>
      <c r="DC6" s="12">
        <v>70.099999999999994</v>
      </c>
      <c r="DD6" s="12">
        <v>182.5</v>
      </c>
      <c r="DE6" s="12">
        <v>99</v>
      </c>
      <c r="DF6" s="12">
        <v>391.5</v>
      </c>
      <c r="DG6" s="12">
        <v>2355</v>
      </c>
      <c r="DH6" s="12" t="s">
        <v>246</v>
      </c>
      <c r="DI6" s="12" t="s">
        <v>246</v>
      </c>
      <c r="DJ6" s="12" t="s">
        <v>246</v>
      </c>
      <c r="DK6" s="12" t="s">
        <v>246</v>
      </c>
      <c r="DL6" s="12">
        <v>3414.2</v>
      </c>
      <c r="DM6" s="12" t="s">
        <v>246</v>
      </c>
      <c r="DN6" s="12">
        <v>1219.9000000000001</v>
      </c>
      <c r="DO6" s="12">
        <v>637.79999999999995</v>
      </c>
      <c r="DP6" s="12">
        <v>1463.3</v>
      </c>
      <c r="DQ6" s="12">
        <v>803.6</v>
      </c>
      <c r="DR6" s="12" t="s">
        <v>246</v>
      </c>
      <c r="DS6" s="12">
        <v>118.4</v>
      </c>
      <c r="DT6" s="12">
        <v>715.4</v>
      </c>
      <c r="DU6" s="12">
        <v>610.1</v>
      </c>
      <c r="DV6" s="12">
        <v>102.8</v>
      </c>
      <c r="DW6" s="12" t="s">
        <v>246</v>
      </c>
      <c r="DX6" s="12">
        <v>719.6</v>
      </c>
      <c r="DY6" s="12">
        <v>4430.8999999999996</v>
      </c>
      <c r="DZ6" s="12">
        <v>195.7</v>
      </c>
      <c r="EA6" s="12" t="s">
        <v>246</v>
      </c>
      <c r="EB6" s="12">
        <v>60.5</v>
      </c>
      <c r="EC6" s="12" t="s">
        <v>246</v>
      </c>
      <c r="ED6" s="12">
        <v>3275.1</v>
      </c>
      <c r="EE6" s="12">
        <v>1153.9000000000001</v>
      </c>
      <c r="EF6" s="12">
        <v>489.6</v>
      </c>
      <c r="EG6" s="12">
        <v>4989.8</v>
      </c>
      <c r="EH6" s="12">
        <v>1053.3</v>
      </c>
      <c r="EI6" s="12">
        <v>0.9</v>
      </c>
      <c r="EJ6" s="12" t="s">
        <v>246</v>
      </c>
      <c r="EK6" s="12">
        <v>9765.1</v>
      </c>
      <c r="EL6" s="12" t="s">
        <v>246</v>
      </c>
      <c r="EM6" s="12" t="s">
        <v>246</v>
      </c>
      <c r="EN6" s="12" t="s">
        <v>246</v>
      </c>
      <c r="EO6" s="12" t="s">
        <v>246</v>
      </c>
      <c r="EP6" s="12">
        <v>5020.8</v>
      </c>
      <c r="EQ6" s="12">
        <v>621.5</v>
      </c>
      <c r="ER6" s="12">
        <v>202.6</v>
      </c>
      <c r="ES6" s="12">
        <v>10845.6</v>
      </c>
      <c r="ET6" s="12">
        <v>2422.9</v>
      </c>
      <c r="EU6" s="12">
        <v>1560</v>
      </c>
      <c r="EV6" s="12">
        <v>1491</v>
      </c>
      <c r="EW6" s="12">
        <v>504.5</v>
      </c>
      <c r="EX6" s="12">
        <v>975.2</v>
      </c>
      <c r="EY6" s="12" t="s">
        <v>246</v>
      </c>
      <c r="EZ6" s="12">
        <v>5331.2</v>
      </c>
      <c r="FA6" s="12">
        <v>1303.5999999999999</v>
      </c>
      <c r="FB6" s="12">
        <v>1793.8</v>
      </c>
      <c r="FC6" s="12" t="s">
        <v>246</v>
      </c>
      <c r="FD6" s="12">
        <v>2080.5</v>
      </c>
      <c r="FE6" s="12" t="s">
        <v>246</v>
      </c>
      <c r="FF6" s="12" t="s">
        <v>246</v>
      </c>
      <c r="FG6" s="12">
        <v>1030.5999999999999</v>
      </c>
      <c r="FH6" s="12">
        <v>63.5</v>
      </c>
      <c r="FI6" s="12" t="s">
        <v>246</v>
      </c>
      <c r="FJ6" s="12">
        <v>2642.2</v>
      </c>
      <c r="FK6" s="12">
        <v>102.5</v>
      </c>
      <c r="FL6" s="12">
        <v>1143.4000000000001</v>
      </c>
      <c r="FM6" s="12">
        <v>503.4</v>
      </c>
      <c r="FN6" s="12" t="s">
        <v>246</v>
      </c>
      <c r="FO6" s="12" t="s">
        <v>246</v>
      </c>
      <c r="FP6" s="12" t="s">
        <v>246</v>
      </c>
      <c r="FQ6" s="12">
        <v>729.9</v>
      </c>
      <c r="FR6" s="12">
        <v>8260.6</v>
      </c>
      <c r="FS6" s="12">
        <v>4556.8</v>
      </c>
      <c r="FT6" s="12">
        <v>718.7</v>
      </c>
      <c r="FU6" s="12" t="s">
        <v>246</v>
      </c>
      <c r="FV6" s="12">
        <v>3101</v>
      </c>
      <c r="FW6" s="12" t="s">
        <v>246</v>
      </c>
      <c r="FX6" s="12" t="s">
        <v>246</v>
      </c>
      <c r="FY6" s="12">
        <v>1200.4000000000001</v>
      </c>
      <c r="FZ6" s="12">
        <v>1944</v>
      </c>
      <c r="GA6" s="12" t="s">
        <v>246</v>
      </c>
      <c r="GB6" s="12" t="s">
        <v>246</v>
      </c>
      <c r="GC6" s="12" t="s">
        <v>246</v>
      </c>
      <c r="GD6" s="12" t="s">
        <v>246</v>
      </c>
      <c r="GE6" s="12">
        <v>1654.3</v>
      </c>
      <c r="GF6" s="12" t="s">
        <v>246</v>
      </c>
      <c r="GG6" s="12" t="s">
        <v>246</v>
      </c>
      <c r="GH6" s="12" t="s">
        <v>246</v>
      </c>
      <c r="GI6" s="12" t="s">
        <v>246</v>
      </c>
      <c r="GJ6" s="12" t="s">
        <v>246</v>
      </c>
      <c r="GK6" s="12">
        <v>1826.7</v>
      </c>
      <c r="GL6" s="12" t="s">
        <v>246</v>
      </c>
      <c r="GM6" s="12" t="s">
        <v>246</v>
      </c>
      <c r="GN6" s="12">
        <v>355.4</v>
      </c>
      <c r="GO6" s="12">
        <v>3646.9</v>
      </c>
      <c r="GP6" s="12">
        <v>1147.4000000000001</v>
      </c>
      <c r="GQ6" s="12">
        <v>870</v>
      </c>
      <c r="GR6" s="12" t="s">
        <v>246</v>
      </c>
      <c r="GS6" s="12" t="s">
        <v>246</v>
      </c>
      <c r="GT6" s="12" t="s">
        <v>246</v>
      </c>
      <c r="GU6" s="12" t="s">
        <v>246</v>
      </c>
      <c r="GV6" s="12" t="s">
        <v>246</v>
      </c>
      <c r="GW6" s="12" t="s">
        <v>246</v>
      </c>
      <c r="GX6" s="12" t="s">
        <v>246</v>
      </c>
      <c r="GY6" s="12" t="s">
        <v>246</v>
      </c>
    </row>
    <row r="7" spans="1:212" x14ac:dyDescent="0.2">
      <c r="A7" s="1" t="s">
        <v>4</v>
      </c>
      <c r="B7" s="12">
        <v>2909</v>
      </c>
      <c r="C7" s="12" t="s">
        <v>246</v>
      </c>
      <c r="D7" s="12" t="s">
        <v>246</v>
      </c>
      <c r="E7" s="12">
        <v>18427.2</v>
      </c>
      <c r="F7" s="12">
        <v>107.7</v>
      </c>
      <c r="G7" s="12">
        <v>106.8</v>
      </c>
      <c r="H7" s="12">
        <v>742.1</v>
      </c>
      <c r="I7" s="12" t="s">
        <v>246</v>
      </c>
      <c r="J7" s="12">
        <v>759.7</v>
      </c>
      <c r="K7" s="12">
        <v>920.9</v>
      </c>
      <c r="L7" s="12" t="s">
        <v>246</v>
      </c>
      <c r="M7" s="12" t="s">
        <v>246</v>
      </c>
      <c r="N7" s="12" t="s">
        <v>246</v>
      </c>
      <c r="O7" s="12" t="s">
        <v>246</v>
      </c>
      <c r="P7" s="12" t="s">
        <v>246</v>
      </c>
      <c r="Q7" s="12" t="s">
        <v>246</v>
      </c>
      <c r="R7" s="12">
        <v>47.2</v>
      </c>
      <c r="S7" s="12" t="s">
        <v>246</v>
      </c>
      <c r="T7" s="12">
        <v>362.5</v>
      </c>
      <c r="U7" s="12">
        <v>353.9</v>
      </c>
      <c r="V7" s="12" t="s">
        <v>246</v>
      </c>
      <c r="W7" s="12">
        <v>75</v>
      </c>
      <c r="X7" s="12">
        <v>440.5</v>
      </c>
      <c r="Y7" s="12">
        <v>4195.8999999999996</v>
      </c>
      <c r="Z7" s="12">
        <v>40.6</v>
      </c>
      <c r="AA7" s="12">
        <v>1851.5</v>
      </c>
      <c r="AB7" s="12">
        <v>574.6</v>
      </c>
      <c r="AC7" s="12" t="s">
        <v>246</v>
      </c>
      <c r="AD7" s="12">
        <v>2316.3000000000002</v>
      </c>
      <c r="AE7" s="12" t="s">
        <v>246</v>
      </c>
      <c r="AF7" s="12">
        <v>82.5</v>
      </c>
      <c r="AG7" s="12" t="s">
        <v>246</v>
      </c>
      <c r="AH7" s="12">
        <v>87.2</v>
      </c>
      <c r="AI7" s="12" t="s">
        <v>246</v>
      </c>
      <c r="AJ7" s="12">
        <v>3481.1</v>
      </c>
      <c r="AK7" s="12" t="s">
        <v>246</v>
      </c>
      <c r="AL7" s="12" t="s">
        <v>246</v>
      </c>
      <c r="AM7" s="12" t="s">
        <v>246</v>
      </c>
      <c r="AN7" s="12">
        <v>82</v>
      </c>
      <c r="AO7" s="12" t="s">
        <v>246</v>
      </c>
      <c r="AP7" s="12">
        <v>1.4</v>
      </c>
      <c r="AQ7" s="12" t="s">
        <v>246</v>
      </c>
      <c r="AR7" s="12">
        <v>88.8</v>
      </c>
      <c r="AS7" s="12" t="s">
        <v>246</v>
      </c>
      <c r="AT7" s="12" t="s">
        <v>246</v>
      </c>
      <c r="AU7" s="12" t="s">
        <v>246</v>
      </c>
      <c r="AV7" s="12">
        <v>1202.4000000000001</v>
      </c>
      <c r="AW7" s="12" t="s">
        <v>246</v>
      </c>
      <c r="AX7" s="12" t="s">
        <v>246</v>
      </c>
      <c r="AY7" s="12" t="s">
        <v>246</v>
      </c>
      <c r="AZ7" s="12" t="s">
        <v>246</v>
      </c>
      <c r="BA7" s="12" t="s">
        <v>246</v>
      </c>
      <c r="BB7" s="12" t="s">
        <v>246</v>
      </c>
      <c r="BC7" s="12" t="s">
        <v>246</v>
      </c>
      <c r="BD7" s="12" t="s">
        <v>246</v>
      </c>
      <c r="BE7" s="12" t="s">
        <v>246</v>
      </c>
      <c r="BF7" s="12" t="s">
        <v>246</v>
      </c>
      <c r="BG7" s="12" t="s">
        <v>246</v>
      </c>
      <c r="BH7" s="12" t="s">
        <v>246</v>
      </c>
      <c r="BI7" s="12" t="s">
        <v>246</v>
      </c>
      <c r="BJ7" s="12" t="s">
        <v>246</v>
      </c>
      <c r="BK7" s="12" t="s">
        <v>246</v>
      </c>
      <c r="BL7" s="12" t="s">
        <v>246</v>
      </c>
      <c r="BM7" s="12" t="s">
        <v>246</v>
      </c>
      <c r="BN7" s="12" t="s">
        <v>246</v>
      </c>
      <c r="BO7" s="12" t="s">
        <v>246</v>
      </c>
      <c r="BP7" s="12" t="s">
        <v>246</v>
      </c>
      <c r="BQ7" s="12" t="s">
        <v>246</v>
      </c>
      <c r="BR7" s="12">
        <v>11</v>
      </c>
      <c r="BS7" s="12">
        <v>223.1</v>
      </c>
      <c r="BT7" s="12" t="s">
        <v>246</v>
      </c>
      <c r="BU7" s="12">
        <v>459.9</v>
      </c>
      <c r="BV7" s="12">
        <v>1125</v>
      </c>
      <c r="BW7" s="12">
        <v>1044.2</v>
      </c>
      <c r="BX7" s="12">
        <v>168.6</v>
      </c>
      <c r="BY7" s="12">
        <v>835</v>
      </c>
      <c r="BZ7" s="12" t="s">
        <v>246</v>
      </c>
      <c r="CA7" s="12" t="s">
        <v>246</v>
      </c>
      <c r="CB7" s="12">
        <v>84.5</v>
      </c>
      <c r="CC7" s="12">
        <v>236.6</v>
      </c>
      <c r="CD7" s="12" t="s">
        <v>246</v>
      </c>
      <c r="CE7" s="12" t="s">
        <v>246</v>
      </c>
      <c r="CF7" s="12" t="s">
        <v>246</v>
      </c>
      <c r="CG7" s="12">
        <v>11425.4</v>
      </c>
      <c r="CH7" s="12" t="s">
        <v>246</v>
      </c>
      <c r="CI7" s="12">
        <v>87.4</v>
      </c>
      <c r="CJ7" s="12" t="s">
        <v>246</v>
      </c>
      <c r="CK7" s="12" t="s">
        <v>246</v>
      </c>
      <c r="CL7" s="12">
        <v>817.3</v>
      </c>
      <c r="CM7" s="12" t="s">
        <v>246</v>
      </c>
      <c r="CN7" s="12">
        <v>149.69999999999999</v>
      </c>
      <c r="CO7" s="12" t="s">
        <v>246</v>
      </c>
      <c r="CP7" s="12" t="s">
        <v>246</v>
      </c>
      <c r="CQ7" s="12">
        <v>875.8</v>
      </c>
      <c r="CR7" s="12">
        <v>1542.2</v>
      </c>
      <c r="CS7" s="12">
        <v>2433.3000000000002</v>
      </c>
      <c r="CT7" s="12">
        <v>2361.5</v>
      </c>
      <c r="CU7" s="12" t="s">
        <v>246</v>
      </c>
      <c r="CV7" s="12" t="s">
        <v>246</v>
      </c>
      <c r="CW7" s="12">
        <v>1629.6</v>
      </c>
      <c r="CX7" s="12">
        <v>2535.1</v>
      </c>
      <c r="CY7" s="12">
        <v>4000</v>
      </c>
      <c r="CZ7" s="12" t="s">
        <v>246</v>
      </c>
      <c r="DA7" s="12">
        <v>12584.2</v>
      </c>
      <c r="DB7" s="12" t="s">
        <v>246</v>
      </c>
      <c r="DC7" s="12">
        <v>82.7</v>
      </c>
      <c r="DD7" s="12">
        <v>215.1</v>
      </c>
      <c r="DE7" s="12">
        <v>110.7</v>
      </c>
      <c r="DF7" s="12">
        <v>445.4</v>
      </c>
      <c r="DG7" s="12">
        <v>2954.1</v>
      </c>
      <c r="DH7" s="12" t="s">
        <v>246</v>
      </c>
      <c r="DI7" s="12" t="s">
        <v>246</v>
      </c>
      <c r="DJ7" s="12" t="s">
        <v>246</v>
      </c>
      <c r="DK7" s="12" t="s">
        <v>246</v>
      </c>
      <c r="DL7" s="12">
        <v>3082.7</v>
      </c>
      <c r="DM7" s="12" t="s">
        <v>246</v>
      </c>
      <c r="DN7" s="12">
        <v>1190.2</v>
      </c>
      <c r="DO7" s="12">
        <v>693.8</v>
      </c>
      <c r="DP7" s="12">
        <v>1370.8</v>
      </c>
      <c r="DQ7" s="12">
        <v>800</v>
      </c>
      <c r="DR7" s="12" t="s">
        <v>246</v>
      </c>
      <c r="DS7" s="12">
        <v>110.4</v>
      </c>
      <c r="DT7" s="12">
        <v>571.9</v>
      </c>
      <c r="DU7" s="12">
        <v>716.8</v>
      </c>
      <c r="DV7" s="12">
        <v>95.5</v>
      </c>
      <c r="DW7" s="12" t="s">
        <v>246</v>
      </c>
      <c r="DX7" s="12">
        <v>832.9</v>
      </c>
      <c r="DY7" s="12">
        <v>3898.7</v>
      </c>
      <c r="DZ7" s="12">
        <v>215.8</v>
      </c>
      <c r="EA7" s="12" t="s">
        <v>246</v>
      </c>
      <c r="EB7" s="12">
        <v>58.1</v>
      </c>
      <c r="EC7" s="12" t="s">
        <v>246</v>
      </c>
      <c r="ED7" s="12">
        <v>3753.5</v>
      </c>
      <c r="EE7" s="12">
        <v>1064</v>
      </c>
      <c r="EF7" s="12">
        <v>468.5</v>
      </c>
      <c r="EG7" s="12">
        <v>5474.9</v>
      </c>
      <c r="EH7" s="12">
        <v>1193.4000000000001</v>
      </c>
      <c r="EI7" s="12">
        <v>0.8</v>
      </c>
      <c r="EJ7" s="12" t="s">
        <v>246</v>
      </c>
      <c r="EK7" s="12">
        <v>20014</v>
      </c>
      <c r="EL7" s="12" t="s">
        <v>246</v>
      </c>
      <c r="EM7" s="12" t="s">
        <v>246</v>
      </c>
      <c r="EN7" s="12" t="s">
        <v>246</v>
      </c>
      <c r="EO7" s="12" t="s">
        <v>246</v>
      </c>
      <c r="EP7" s="12">
        <v>4799.7</v>
      </c>
      <c r="EQ7" s="12">
        <v>670.7</v>
      </c>
      <c r="ER7" s="12">
        <v>305</v>
      </c>
      <c r="ES7" s="12">
        <v>14694.5</v>
      </c>
      <c r="ET7" s="12">
        <v>2165.3000000000002</v>
      </c>
      <c r="EU7" s="12">
        <v>1566.6</v>
      </c>
      <c r="EV7" s="12">
        <v>1356</v>
      </c>
      <c r="EW7" s="12">
        <v>678.5</v>
      </c>
      <c r="EX7" s="12">
        <v>929.9</v>
      </c>
      <c r="EY7" s="12" t="s">
        <v>246</v>
      </c>
      <c r="EZ7" s="12">
        <v>4962.7</v>
      </c>
      <c r="FA7" s="12">
        <v>1692</v>
      </c>
      <c r="FB7" s="12">
        <v>1500.7</v>
      </c>
      <c r="FC7" s="12" t="s">
        <v>246</v>
      </c>
      <c r="FD7" s="12">
        <v>2206.8000000000002</v>
      </c>
      <c r="FE7" s="12" t="s">
        <v>246</v>
      </c>
      <c r="FF7" s="12" t="s">
        <v>246</v>
      </c>
      <c r="FG7" s="12">
        <v>1090.0999999999999</v>
      </c>
      <c r="FH7" s="12">
        <v>64.900000000000006</v>
      </c>
      <c r="FI7" s="12" t="s">
        <v>246</v>
      </c>
      <c r="FJ7" s="12">
        <v>2354.3000000000002</v>
      </c>
      <c r="FK7" s="12">
        <v>103.9</v>
      </c>
      <c r="FL7" s="12">
        <v>1207.5</v>
      </c>
      <c r="FM7" s="12">
        <v>594.1</v>
      </c>
      <c r="FN7" s="12" t="s">
        <v>246</v>
      </c>
      <c r="FO7" s="12" t="s">
        <v>246</v>
      </c>
      <c r="FP7" s="12" t="s">
        <v>246</v>
      </c>
      <c r="FQ7" s="12">
        <v>674.7</v>
      </c>
      <c r="FR7" s="12">
        <v>11721.7</v>
      </c>
      <c r="FS7" s="12">
        <v>5174.7</v>
      </c>
      <c r="FT7" s="12">
        <v>665.8</v>
      </c>
      <c r="FU7" s="12" t="s">
        <v>246</v>
      </c>
      <c r="FV7" s="12">
        <v>2858</v>
      </c>
      <c r="FW7" s="12" t="s">
        <v>246</v>
      </c>
      <c r="FX7" s="12" t="s">
        <v>246</v>
      </c>
      <c r="FY7" s="12">
        <v>1455.9</v>
      </c>
      <c r="FZ7" s="12">
        <v>2429.4</v>
      </c>
      <c r="GA7" s="12" t="s">
        <v>246</v>
      </c>
      <c r="GB7" s="12" t="s">
        <v>246</v>
      </c>
      <c r="GC7" s="12" t="s">
        <v>246</v>
      </c>
      <c r="GD7" s="12" t="s">
        <v>246</v>
      </c>
      <c r="GE7" s="12">
        <v>1496.1</v>
      </c>
      <c r="GF7" s="12" t="s">
        <v>246</v>
      </c>
      <c r="GG7" s="12" t="s">
        <v>246</v>
      </c>
      <c r="GH7" s="12" t="s">
        <v>246</v>
      </c>
      <c r="GI7" s="12" t="s">
        <v>246</v>
      </c>
      <c r="GJ7" s="12" t="s">
        <v>246</v>
      </c>
      <c r="GK7" s="12">
        <v>1924.6</v>
      </c>
      <c r="GL7" s="12" t="s">
        <v>246</v>
      </c>
      <c r="GM7" s="12" t="s">
        <v>246</v>
      </c>
      <c r="GN7" s="12">
        <v>337.9</v>
      </c>
      <c r="GO7" s="12">
        <v>3227.4</v>
      </c>
      <c r="GP7" s="12">
        <v>1014.1</v>
      </c>
      <c r="GQ7" s="12">
        <v>808.9</v>
      </c>
      <c r="GR7" s="12" t="s">
        <v>246</v>
      </c>
      <c r="GS7" s="12" t="s">
        <v>246</v>
      </c>
      <c r="GT7" s="12" t="s">
        <v>246</v>
      </c>
      <c r="GU7" s="12" t="s">
        <v>246</v>
      </c>
      <c r="GV7" s="12" t="s">
        <v>246</v>
      </c>
      <c r="GW7" s="12" t="s">
        <v>246</v>
      </c>
      <c r="GX7" s="12" t="s">
        <v>246</v>
      </c>
      <c r="GY7" s="12" t="s">
        <v>246</v>
      </c>
    </row>
    <row r="8" spans="1:212" x14ac:dyDescent="0.2">
      <c r="A8" s="1" t="s">
        <v>5</v>
      </c>
      <c r="B8" s="12">
        <v>2878.2</v>
      </c>
      <c r="C8" s="12" t="s">
        <v>246</v>
      </c>
      <c r="D8" s="12" t="s">
        <v>246</v>
      </c>
      <c r="E8" s="12">
        <v>17396.5</v>
      </c>
      <c r="F8" s="12">
        <v>116.8</v>
      </c>
      <c r="G8" s="12">
        <v>131.80000000000001</v>
      </c>
      <c r="H8" s="12">
        <v>787.5</v>
      </c>
      <c r="I8" s="12" t="s">
        <v>246</v>
      </c>
      <c r="J8" s="12">
        <v>759</v>
      </c>
      <c r="K8" s="12">
        <v>902.3</v>
      </c>
      <c r="L8" s="12" t="s">
        <v>246</v>
      </c>
      <c r="M8" s="12" t="s">
        <v>246</v>
      </c>
      <c r="N8" s="12" t="s">
        <v>246</v>
      </c>
      <c r="O8" s="12" t="s">
        <v>246</v>
      </c>
      <c r="P8" s="12" t="s">
        <v>246</v>
      </c>
      <c r="Q8" s="12" t="s">
        <v>246</v>
      </c>
      <c r="R8" s="12">
        <v>49.8</v>
      </c>
      <c r="S8" s="12" t="s">
        <v>246</v>
      </c>
      <c r="T8" s="12">
        <v>411.9</v>
      </c>
      <c r="U8" s="12">
        <v>394.1</v>
      </c>
      <c r="V8" s="12" t="s">
        <v>246</v>
      </c>
      <c r="W8" s="12">
        <v>84.3</v>
      </c>
      <c r="X8" s="12">
        <v>475.9</v>
      </c>
      <c r="Y8" s="12">
        <v>4370.7</v>
      </c>
      <c r="Z8" s="12">
        <v>41.4</v>
      </c>
      <c r="AA8" s="12">
        <v>1914</v>
      </c>
      <c r="AB8" s="12">
        <v>548.20000000000005</v>
      </c>
      <c r="AC8" s="12" t="s">
        <v>246</v>
      </c>
      <c r="AD8" s="12">
        <v>2136.5</v>
      </c>
      <c r="AE8" s="12" t="s">
        <v>246</v>
      </c>
      <c r="AF8" s="12">
        <v>87</v>
      </c>
      <c r="AG8" s="12" t="s">
        <v>246</v>
      </c>
      <c r="AH8" s="12">
        <v>90.2</v>
      </c>
      <c r="AI8" s="12" t="s">
        <v>246</v>
      </c>
      <c r="AJ8" s="12">
        <v>3708.7</v>
      </c>
      <c r="AK8" s="12" t="s">
        <v>246</v>
      </c>
      <c r="AL8" s="12" t="s">
        <v>246</v>
      </c>
      <c r="AM8" s="12" t="s">
        <v>246</v>
      </c>
      <c r="AN8" s="12">
        <v>82.8</v>
      </c>
      <c r="AO8" s="12" t="s">
        <v>246</v>
      </c>
      <c r="AP8" s="12">
        <v>1.1000000000000001</v>
      </c>
      <c r="AQ8" s="12" t="s">
        <v>246</v>
      </c>
      <c r="AR8" s="12">
        <v>88.3</v>
      </c>
      <c r="AS8" s="12" t="s">
        <v>246</v>
      </c>
      <c r="AT8" s="12" t="s">
        <v>246</v>
      </c>
      <c r="AU8" s="12" t="s">
        <v>246</v>
      </c>
      <c r="AV8" s="12">
        <v>1213.0999999999999</v>
      </c>
      <c r="AW8" s="12" t="s">
        <v>246</v>
      </c>
      <c r="AX8" s="12" t="s">
        <v>246</v>
      </c>
      <c r="AY8" s="12" t="s">
        <v>246</v>
      </c>
      <c r="AZ8" s="12" t="s">
        <v>246</v>
      </c>
      <c r="BA8" s="12" t="s">
        <v>246</v>
      </c>
      <c r="BB8" s="12" t="s">
        <v>246</v>
      </c>
      <c r="BC8" s="12" t="s">
        <v>246</v>
      </c>
      <c r="BD8" s="12" t="s">
        <v>246</v>
      </c>
      <c r="BE8" s="12" t="s">
        <v>246</v>
      </c>
      <c r="BF8" s="12" t="s">
        <v>246</v>
      </c>
      <c r="BG8" s="12" t="s">
        <v>246</v>
      </c>
      <c r="BH8" s="12" t="s">
        <v>246</v>
      </c>
      <c r="BI8" s="12" t="s">
        <v>246</v>
      </c>
      <c r="BJ8" s="12" t="s">
        <v>246</v>
      </c>
      <c r="BK8" s="12" t="s">
        <v>246</v>
      </c>
      <c r="BL8" s="12" t="s">
        <v>246</v>
      </c>
      <c r="BM8" s="12" t="s">
        <v>246</v>
      </c>
      <c r="BN8" s="12" t="s">
        <v>246</v>
      </c>
      <c r="BO8" s="12" t="s">
        <v>246</v>
      </c>
      <c r="BP8" s="12" t="s">
        <v>246</v>
      </c>
      <c r="BQ8" s="12" t="s">
        <v>246</v>
      </c>
      <c r="BR8" s="12">
        <v>12.4</v>
      </c>
      <c r="BS8" s="12">
        <v>315</v>
      </c>
      <c r="BT8" s="12" t="s">
        <v>246</v>
      </c>
      <c r="BU8" s="12">
        <v>484.3</v>
      </c>
      <c r="BV8" s="12">
        <v>1259.2</v>
      </c>
      <c r="BW8" s="12">
        <v>1067.7</v>
      </c>
      <c r="BX8" s="12">
        <v>163.5</v>
      </c>
      <c r="BY8" s="12">
        <v>894.7</v>
      </c>
      <c r="BZ8" s="12" t="s">
        <v>246</v>
      </c>
      <c r="CA8" s="12" t="s">
        <v>246</v>
      </c>
      <c r="CB8" s="12">
        <v>103.4</v>
      </c>
      <c r="CC8" s="12">
        <v>282.5</v>
      </c>
      <c r="CD8" s="12" t="s">
        <v>246</v>
      </c>
      <c r="CE8" s="12" t="s">
        <v>246</v>
      </c>
      <c r="CF8" s="12" t="s">
        <v>246</v>
      </c>
      <c r="CG8" s="12">
        <v>11971.7</v>
      </c>
      <c r="CH8" s="12" t="s">
        <v>246</v>
      </c>
      <c r="CI8" s="12">
        <v>86.1</v>
      </c>
      <c r="CJ8" s="12" t="s">
        <v>246</v>
      </c>
      <c r="CK8" s="12" t="s">
        <v>246</v>
      </c>
      <c r="CL8" s="12">
        <v>846.1</v>
      </c>
      <c r="CM8" s="12" t="s">
        <v>246</v>
      </c>
      <c r="CN8" s="12">
        <v>156.4</v>
      </c>
      <c r="CO8" s="12" t="s">
        <v>246</v>
      </c>
      <c r="CP8" s="12" t="s">
        <v>246</v>
      </c>
      <c r="CQ8" s="12">
        <v>779.3</v>
      </c>
      <c r="CR8" s="12">
        <v>1474.2</v>
      </c>
      <c r="CS8" s="12">
        <v>2575.5</v>
      </c>
      <c r="CT8" s="12">
        <v>2587.1999999999998</v>
      </c>
      <c r="CU8" s="12" t="s">
        <v>246</v>
      </c>
      <c r="CV8" s="12" t="s">
        <v>246</v>
      </c>
      <c r="CW8" s="12">
        <v>1574.5</v>
      </c>
      <c r="CX8" s="12">
        <v>2419.5</v>
      </c>
      <c r="CY8" s="12">
        <v>4381</v>
      </c>
      <c r="CZ8" s="12" t="s">
        <v>246</v>
      </c>
      <c r="DA8" s="12">
        <v>13265.2</v>
      </c>
      <c r="DB8" s="12" t="s">
        <v>246</v>
      </c>
      <c r="DC8" s="12">
        <v>84.9</v>
      </c>
      <c r="DD8" s="12">
        <v>221.9</v>
      </c>
      <c r="DE8" s="12">
        <v>125.1</v>
      </c>
      <c r="DF8" s="12">
        <v>464.7</v>
      </c>
      <c r="DG8" s="12">
        <v>3846.3</v>
      </c>
      <c r="DH8" s="12" t="s">
        <v>246</v>
      </c>
      <c r="DI8" s="12" t="s">
        <v>246</v>
      </c>
      <c r="DJ8" s="12" t="s">
        <v>246</v>
      </c>
      <c r="DK8" s="12" t="s">
        <v>246</v>
      </c>
      <c r="DL8" s="12">
        <v>3016.4</v>
      </c>
      <c r="DM8" s="12" t="s">
        <v>246</v>
      </c>
      <c r="DN8" s="12">
        <v>1225.7</v>
      </c>
      <c r="DO8" s="12">
        <v>629.6</v>
      </c>
      <c r="DP8" s="12">
        <v>1281.9000000000001</v>
      </c>
      <c r="DQ8" s="12">
        <v>846.7</v>
      </c>
      <c r="DR8" s="12" t="s">
        <v>246</v>
      </c>
      <c r="DS8" s="12">
        <v>105.8</v>
      </c>
      <c r="DT8" s="12">
        <v>641.20000000000005</v>
      </c>
      <c r="DU8" s="12">
        <v>677.9</v>
      </c>
      <c r="DV8" s="12">
        <v>86.5</v>
      </c>
      <c r="DW8" s="12" t="s">
        <v>246</v>
      </c>
      <c r="DX8" s="12">
        <v>888.3</v>
      </c>
      <c r="DY8" s="12">
        <v>3932.8</v>
      </c>
      <c r="DZ8" s="12">
        <v>255.2</v>
      </c>
      <c r="EA8" s="12" t="s">
        <v>246</v>
      </c>
      <c r="EB8" s="12">
        <v>68.599999999999994</v>
      </c>
      <c r="EC8" s="12" t="s">
        <v>246</v>
      </c>
      <c r="ED8" s="12">
        <v>3986.2</v>
      </c>
      <c r="EE8" s="12">
        <v>1019</v>
      </c>
      <c r="EF8" s="12">
        <v>440.5</v>
      </c>
      <c r="EG8" s="12">
        <v>5566.2</v>
      </c>
      <c r="EH8" s="12">
        <v>1325</v>
      </c>
      <c r="EI8" s="12">
        <v>0.9</v>
      </c>
      <c r="EJ8" s="12" t="s">
        <v>246</v>
      </c>
      <c r="EK8" s="12">
        <v>33428.699999999997</v>
      </c>
      <c r="EL8" s="12" t="s">
        <v>246</v>
      </c>
      <c r="EM8" s="12" t="s">
        <v>246</v>
      </c>
      <c r="EN8" s="12" t="s">
        <v>246</v>
      </c>
      <c r="EO8" s="12" t="s">
        <v>246</v>
      </c>
      <c r="EP8" s="12">
        <v>4464.2</v>
      </c>
      <c r="EQ8" s="12">
        <v>641.20000000000005</v>
      </c>
      <c r="ER8" s="12">
        <v>306.5</v>
      </c>
      <c r="ES8" s="12">
        <v>13674.2</v>
      </c>
      <c r="ET8" s="12">
        <v>2223.6999999999998</v>
      </c>
      <c r="EU8" s="12">
        <v>1513.9</v>
      </c>
      <c r="EV8" s="12">
        <v>1160.2</v>
      </c>
      <c r="EW8" s="12">
        <v>600.79999999999995</v>
      </c>
      <c r="EX8" s="12">
        <v>871.9</v>
      </c>
      <c r="EY8" s="12" t="s">
        <v>246</v>
      </c>
      <c r="EZ8" s="12">
        <v>5502</v>
      </c>
      <c r="FA8" s="12">
        <v>1571.2</v>
      </c>
      <c r="FB8" s="12">
        <v>1460.1</v>
      </c>
      <c r="FC8" s="12" t="s">
        <v>246</v>
      </c>
      <c r="FD8" s="12">
        <v>2686.1</v>
      </c>
      <c r="FE8" s="12" t="s">
        <v>246</v>
      </c>
      <c r="FF8" s="12" t="s">
        <v>246</v>
      </c>
      <c r="FG8" s="12">
        <v>1135.4000000000001</v>
      </c>
      <c r="FH8" s="12">
        <v>62.4</v>
      </c>
      <c r="FI8" s="12" t="s">
        <v>246</v>
      </c>
      <c r="FJ8" s="12">
        <v>2389.4</v>
      </c>
      <c r="FK8" s="12">
        <v>116.7</v>
      </c>
      <c r="FL8" s="12">
        <v>1337.7</v>
      </c>
      <c r="FM8" s="12">
        <v>668.3</v>
      </c>
      <c r="FN8" s="12" t="s">
        <v>246</v>
      </c>
      <c r="FO8" s="12" t="s">
        <v>246</v>
      </c>
      <c r="FP8" s="12" t="s">
        <v>246</v>
      </c>
      <c r="FQ8" s="12">
        <v>642.6</v>
      </c>
      <c r="FR8" s="12">
        <v>10924.4</v>
      </c>
      <c r="FS8" s="12">
        <v>5070.3999999999996</v>
      </c>
      <c r="FT8" s="12">
        <v>594.1</v>
      </c>
      <c r="FU8" s="12" t="s">
        <v>246</v>
      </c>
      <c r="FV8" s="12">
        <v>3240.8</v>
      </c>
      <c r="FW8" s="12" t="s">
        <v>246</v>
      </c>
      <c r="FX8" s="12" t="s">
        <v>246</v>
      </c>
      <c r="FY8" s="12">
        <v>1395.2</v>
      </c>
      <c r="FZ8" s="12">
        <v>2514</v>
      </c>
      <c r="GA8" s="12" t="s">
        <v>246</v>
      </c>
      <c r="GB8" s="12" t="s">
        <v>246</v>
      </c>
      <c r="GC8" s="12" t="s">
        <v>246</v>
      </c>
      <c r="GD8" s="12" t="s">
        <v>246</v>
      </c>
      <c r="GE8" s="12">
        <v>1548.3</v>
      </c>
      <c r="GF8" s="12" t="s">
        <v>246</v>
      </c>
      <c r="GG8" s="12" t="s">
        <v>246</v>
      </c>
      <c r="GH8" s="12" t="s">
        <v>246</v>
      </c>
      <c r="GI8" s="12" t="s">
        <v>246</v>
      </c>
      <c r="GJ8" s="12" t="s">
        <v>246</v>
      </c>
      <c r="GK8" s="12">
        <v>1800.3</v>
      </c>
      <c r="GL8" s="12" t="s">
        <v>246</v>
      </c>
      <c r="GM8" s="12" t="s">
        <v>246</v>
      </c>
      <c r="GN8" s="12">
        <v>345.3</v>
      </c>
      <c r="GO8" s="12">
        <v>3139.9</v>
      </c>
      <c r="GP8" s="12">
        <v>973.4</v>
      </c>
      <c r="GQ8" s="12">
        <v>819.8</v>
      </c>
      <c r="GR8" s="12" t="s">
        <v>246</v>
      </c>
      <c r="GS8" s="12" t="s">
        <v>246</v>
      </c>
      <c r="GT8" s="12" t="s">
        <v>246</v>
      </c>
      <c r="GU8" s="12" t="s">
        <v>246</v>
      </c>
      <c r="GV8" s="12" t="s">
        <v>246</v>
      </c>
      <c r="GW8" s="12" t="s">
        <v>246</v>
      </c>
      <c r="GX8" s="12" t="s">
        <v>246</v>
      </c>
      <c r="GY8" s="12" t="s">
        <v>246</v>
      </c>
    </row>
    <row r="9" spans="1:212" x14ac:dyDescent="0.2">
      <c r="A9" s="1" t="s">
        <v>6</v>
      </c>
      <c r="B9" s="12">
        <v>2847.1</v>
      </c>
      <c r="C9" s="12" t="s">
        <v>246</v>
      </c>
      <c r="D9" s="12" t="s">
        <v>246</v>
      </c>
      <c r="E9" s="12">
        <v>17863.7</v>
      </c>
      <c r="F9" s="12">
        <v>124.3</v>
      </c>
      <c r="G9" s="12">
        <v>204</v>
      </c>
      <c r="H9" s="12">
        <v>854.9</v>
      </c>
      <c r="I9" s="12" t="s">
        <v>246</v>
      </c>
      <c r="J9" s="12">
        <v>753.5</v>
      </c>
      <c r="K9" s="12">
        <v>940.6</v>
      </c>
      <c r="L9" s="12" t="s">
        <v>246</v>
      </c>
      <c r="M9" s="12" t="s">
        <v>246</v>
      </c>
      <c r="N9" s="12" t="s">
        <v>246</v>
      </c>
      <c r="O9" s="12" t="s">
        <v>246</v>
      </c>
      <c r="P9" s="12" t="s">
        <v>246</v>
      </c>
      <c r="Q9" s="12" t="s">
        <v>246</v>
      </c>
      <c r="R9" s="12">
        <v>42.1</v>
      </c>
      <c r="S9" s="12" t="s">
        <v>246</v>
      </c>
      <c r="T9" s="12">
        <v>451.6</v>
      </c>
      <c r="U9" s="12">
        <v>380.7</v>
      </c>
      <c r="V9" s="12" t="s">
        <v>246</v>
      </c>
      <c r="W9" s="12">
        <v>90.2</v>
      </c>
      <c r="X9" s="12">
        <v>566.20000000000005</v>
      </c>
      <c r="Y9" s="12">
        <v>4608.6000000000004</v>
      </c>
      <c r="Z9" s="12">
        <v>35.5</v>
      </c>
      <c r="AA9" s="12">
        <v>1947.3</v>
      </c>
      <c r="AB9" s="12">
        <v>491.9</v>
      </c>
      <c r="AC9" s="12" t="s">
        <v>246</v>
      </c>
      <c r="AD9" s="12">
        <v>2103.4</v>
      </c>
      <c r="AE9" s="12" t="s">
        <v>246</v>
      </c>
      <c r="AF9" s="12">
        <v>78.2</v>
      </c>
      <c r="AG9" s="12" t="s">
        <v>246</v>
      </c>
      <c r="AH9" s="12">
        <v>68.900000000000006</v>
      </c>
      <c r="AI9" s="12" t="s">
        <v>246</v>
      </c>
      <c r="AJ9" s="12">
        <v>3930.4</v>
      </c>
      <c r="AK9" s="12" t="s">
        <v>246</v>
      </c>
      <c r="AL9" s="12" t="s">
        <v>246</v>
      </c>
      <c r="AM9" s="12" t="s">
        <v>246</v>
      </c>
      <c r="AN9" s="12">
        <v>90.6</v>
      </c>
      <c r="AO9" s="12" t="s">
        <v>246</v>
      </c>
      <c r="AP9" s="12">
        <v>1.2</v>
      </c>
      <c r="AQ9" s="12" t="s">
        <v>246</v>
      </c>
      <c r="AR9" s="12">
        <v>89.2</v>
      </c>
      <c r="AS9" s="12" t="s">
        <v>246</v>
      </c>
      <c r="AT9" s="12" t="s">
        <v>246</v>
      </c>
      <c r="AU9" s="12" t="s">
        <v>246</v>
      </c>
      <c r="AV9" s="12">
        <v>1277.5999999999999</v>
      </c>
      <c r="AW9" s="12" t="s">
        <v>246</v>
      </c>
      <c r="AX9" s="12" t="s">
        <v>246</v>
      </c>
      <c r="AY9" s="12" t="s">
        <v>246</v>
      </c>
      <c r="AZ9" s="12" t="s">
        <v>246</v>
      </c>
      <c r="BA9" s="12" t="s">
        <v>246</v>
      </c>
      <c r="BB9" s="12" t="s">
        <v>246</v>
      </c>
      <c r="BC9" s="12" t="s">
        <v>246</v>
      </c>
      <c r="BD9" s="12" t="s">
        <v>246</v>
      </c>
      <c r="BE9" s="12" t="s">
        <v>246</v>
      </c>
      <c r="BF9" s="12" t="s">
        <v>246</v>
      </c>
      <c r="BG9" s="12" t="s">
        <v>246</v>
      </c>
      <c r="BH9" s="12" t="s">
        <v>246</v>
      </c>
      <c r="BI9" s="12" t="s">
        <v>246</v>
      </c>
      <c r="BJ9" s="12" t="s">
        <v>246</v>
      </c>
      <c r="BK9" s="12" t="s">
        <v>246</v>
      </c>
      <c r="BL9" s="12" t="s">
        <v>246</v>
      </c>
      <c r="BM9" s="12" t="s">
        <v>246</v>
      </c>
      <c r="BN9" s="12" t="s">
        <v>246</v>
      </c>
      <c r="BO9" s="12" t="s">
        <v>246</v>
      </c>
      <c r="BP9" s="12" t="s">
        <v>246</v>
      </c>
      <c r="BQ9" s="12" t="s">
        <v>246</v>
      </c>
      <c r="BR9" s="12">
        <v>15</v>
      </c>
      <c r="BS9" s="12">
        <v>280.89999999999998</v>
      </c>
      <c r="BT9" s="12" t="s">
        <v>246</v>
      </c>
      <c r="BU9" s="12">
        <v>510.1</v>
      </c>
      <c r="BV9" s="12">
        <v>1346.3</v>
      </c>
      <c r="BW9" s="12">
        <v>1117</v>
      </c>
      <c r="BX9" s="12">
        <v>159.19999999999999</v>
      </c>
      <c r="BY9" s="12">
        <v>973</v>
      </c>
      <c r="BZ9" s="12" t="s">
        <v>246</v>
      </c>
      <c r="CA9" s="12" t="s">
        <v>246</v>
      </c>
      <c r="CB9" s="12">
        <v>114</v>
      </c>
      <c r="CC9" s="12">
        <v>393.7</v>
      </c>
      <c r="CD9" s="12" t="s">
        <v>246</v>
      </c>
      <c r="CE9" s="12" t="s">
        <v>246</v>
      </c>
      <c r="CF9" s="12" t="s">
        <v>246</v>
      </c>
      <c r="CG9" s="12">
        <v>12717.5</v>
      </c>
      <c r="CH9" s="12" t="s">
        <v>246</v>
      </c>
      <c r="CI9" s="12">
        <v>90.7</v>
      </c>
      <c r="CJ9" s="12" t="s">
        <v>246</v>
      </c>
      <c r="CK9" s="12" t="s">
        <v>246</v>
      </c>
      <c r="CL9" s="12">
        <v>968.6</v>
      </c>
      <c r="CM9" s="12" t="s">
        <v>246</v>
      </c>
      <c r="CN9" s="12">
        <v>151</v>
      </c>
      <c r="CO9" s="12" t="s">
        <v>246</v>
      </c>
      <c r="CP9" s="12" t="s">
        <v>246</v>
      </c>
      <c r="CQ9" s="12">
        <v>781</v>
      </c>
      <c r="CR9" s="12">
        <v>1603.9</v>
      </c>
      <c r="CS9" s="12">
        <v>2798.9</v>
      </c>
      <c r="CT9" s="12">
        <v>2882.5</v>
      </c>
      <c r="CU9" s="12" t="s">
        <v>246</v>
      </c>
      <c r="CV9" s="12" t="s">
        <v>246</v>
      </c>
      <c r="CW9" s="12">
        <v>1430.9</v>
      </c>
      <c r="CX9" s="12">
        <v>3013.1</v>
      </c>
      <c r="CY9" s="12">
        <v>5088.8999999999996</v>
      </c>
      <c r="CZ9" s="12" t="s">
        <v>246</v>
      </c>
      <c r="DA9" s="12">
        <v>14065.8</v>
      </c>
      <c r="DB9" s="12" t="s">
        <v>246</v>
      </c>
      <c r="DC9" s="12">
        <v>92.2</v>
      </c>
      <c r="DD9" s="12">
        <v>225.7</v>
      </c>
      <c r="DE9" s="12">
        <v>131.6</v>
      </c>
      <c r="DF9" s="12">
        <v>564.20000000000005</v>
      </c>
      <c r="DG9" s="12">
        <v>4057.8</v>
      </c>
      <c r="DH9" s="12" t="s">
        <v>246</v>
      </c>
      <c r="DI9" s="12" t="s">
        <v>246</v>
      </c>
      <c r="DJ9" s="12" t="s">
        <v>246</v>
      </c>
      <c r="DK9" s="12" t="s">
        <v>246</v>
      </c>
      <c r="DL9" s="12">
        <v>3281.6</v>
      </c>
      <c r="DM9" s="12" t="s">
        <v>246</v>
      </c>
      <c r="DN9" s="12">
        <v>1088.5</v>
      </c>
      <c r="DO9" s="12">
        <v>651.1</v>
      </c>
      <c r="DP9" s="12">
        <v>1149</v>
      </c>
      <c r="DQ9" s="12">
        <v>859.9</v>
      </c>
      <c r="DR9" s="12" t="s">
        <v>246</v>
      </c>
      <c r="DS9" s="12">
        <v>103.3</v>
      </c>
      <c r="DT9" s="12">
        <v>528.20000000000005</v>
      </c>
      <c r="DU9" s="12">
        <v>930.7</v>
      </c>
      <c r="DV9" s="12">
        <v>88.1</v>
      </c>
      <c r="DW9" s="12" t="s">
        <v>246</v>
      </c>
      <c r="DX9" s="12">
        <v>858.5</v>
      </c>
      <c r="DY9" s="12">
        <v>3659.8</v>
      </c>
      <c r="DZ9" s="12">
        <v>272.7</v>
      </c>
      <c r="EA9" s="12" t="s">
        <v>246</v>
      </c>
      <c r="EB9" s="12">
        <v>69.900000000000006</v>
      </c>
      <c r="EC9" s="12" t="s">
        <v>246</v>
      </c>
      <c r="ED9" s="12">
        <v>4358.8</v>
      </c>
      <c r="EE9" s="12">
        <v>1042.4000000000001</v>
      </c>
      <c r="EF9" s="12">
        <v>410.7</v>
      </c>
      <c r="EG9" s="12">
        <v>5586.2</v>
      </c>
      <c r="EH9" s="12">
        <v>1332.3</v>
      </c>
      <c r="EI9" s="12">
        <v>1</v>
      </c>
      <c r="EJ9" s="12" t="s">
        <v>246</v>
      </c>
      <c r="EK9" s="12">
        <v>27483.599999999999</v>
      </c>
      <c r="EL9" s="12" t="s">
        <v>246</v>
      </c>
      <c r="EM9" s="12" t="s">
        <v>246</v>
      </c>
      <c r="EN9" s="12" t="s">
        <v>246</v>
      </c>
      <c r="EO9" s="12" t="s">
        <v>246</v>
      </c>
      <c r="EP9" s="12">
        <v>3548</v>
      </c>
      <c r="EQ9" s="12">
        <v>769.9</v>
      </c>
      <c r="ER9" s="12">
        <v>340.7</v>
      </c>
      <c r="ES9" s="12">
        <v>13052.2</v>
      </c>
      <c r="ET9" s="12">
        <v>2201.6</v>
      </c>
      <c r="EU9" s="12">
        <v>1641.9</v>
      </c>
      <c r="EV9" s="12">
        <v>1115.8</v>
      </c>
      <c r="EW9" s="12">
        <v>594.79999999999995</v>
      </c>
      <c r="EX9" s="12">
        <v>865.7</v>
      </c>
      <c r="EY9" s="12" t="s">
        <v>246</v>
      </c>
      <c r="EZ9" s="12">
        <v>5372.9</v>
      </c>
      <c r="FA9" s="12">
        <v>1599.1</v>
      </c>
      <c r="FB9" s="12">
        <v>1362.3</v>
      </c>
      <c r="FC9" s="12" t="s">
        <v>246</v>
      </c>
      <c r="FD9" s="12">
        <v>2726.3</v>
      </c>
      <c r="FE9" s="12" t="s">
        <v>246</v>
      </c>
      <c r="FF9" s="12" t="s">
        <v>246</v>
      </c>
      <c r="FG9" s="12">
        <v>1222.5999999999999</v>
      </c>
      <c r="FH9" s="12">
        <v>58.4</v>
      </c>
      <c r="FI9" s="12" t="s">
        <v>246</v>
      </c>
      <c r="FJ9" s="12">
        <v>2225.4</v>
      </c>
      <c r="FK9" s="12">
        <v>125.6</v>
      </c>
      <c r="FL9" s="12">
        <v>1116.2</v>
      </c>
      <c r="FM9" s="12">
        <v>594.5</v>
      </c>
      <c r="FN9" s="12" t="s">
        <v>246</v>
      </c>
      <c r="FO9" s="12" t="s">
        <v>246</v>
      </c>
      <c r="FP9" s="12" t="s">
        <v>246</v>
      </c>
      <c r="FQ9" s="12">
        <v>719.8</v>
      </c>
      <c r="FR9" s="12">
        <v>12080.4</v>
      </c>
      <c r="FS9" s="12">
        <v>5669.1</v>
      </c>
      <c r="FT9" s="12">
        <v>548.4</v>
      </c>
      <c r="FU9" s="12" t="s">
        <v>246</v>
      </c>
      <c r="FV9" s="12">
        <v>3444.3</v>
      </c>
      <c r="FW9" s="12" t="s">
        <v>246</v>
      </c>
      <c r="FX9" s="12" t="s">
        <v>246</v>
      </c>
      <c r="FY9" s="12">
        <v>1176.4000000000001</v>
      </c>
      <c r="FZ9" s="12">
        <v>2420.8000000000002</v>
      </c>
      <c r="GA9" s="12" t="s">
        <v>246</v>
      </c>
      <c r="GB9" s="12" t="s">
        <v>246</v>
      </c>
      <c r="GC9" s="12" t="s">
        <v>246</v>
      </c>
      <c r="GD9" s="12" t="s">
        <v>246</v>
      </c>
      <c r="GE9" s="12">
        <v>1586.4</v>
      </c>
      <c r="GF9" s="12" t="s">
        <v>246</v>
      </c>
      <c r="GG9" s="12" t="s">
        <v>246</v>
      </c>
      <c r="GH9" s="12" t="s">
        <v>246</v>
      </c>
      <c r="GI9" s="12" t="s">
        <v>246</v>
      </c>
      <c r="GJ9" s="12" t="s">
        <v>246</v>
      </c>
      <c r="GK9" s="12">
        <v>1539.6</v>
      </c>
      <c r="GL9" s="12" t="s">
        <v>246</v>
      </c>
      <c r="GM9" s="12" t="s">
        <v>246</v>
      </c>
      <c r="GN9" s="12">
        <v>351</v>
      </c>
      <c r="GO9" s="12">
        <v>3094.4</v>
      </c>
      <c r="GP9" s="12">
        <v>887.1</v>
      </c>
      <c r="GQ9" s="12">
        <v>823.6</v>
      </c>
      <c r="GR9" s="12" t="s">
        <v>246</v>
      </c>
      <c r="GS9" s="12" t="s">
        <v>246</v>
      </c>
      <c r="GT9" s="12" t="s">
        <v>246</v>
      </c>
      <c r="GU9" s="12" t="s">
        <v>246</v>
      </c>
      <c r="GV9" s="12" t="s">
        <v>246</v>
      </c>
      <c r="GW9" s="12" t="s">
        <v>246</v>
      </c>
      <c r="GX9" s="12" t="s">
        <v>246</v>
      </c>
      <c r="GY9" s="12" t="s">
        <v>246</v>
      </c>
    </row>
    <row r="10" spans="1:212" x14ac:dyDescent="0.2">
      <c r="A10" s="1" t="s">
        <v>7</v>
      </c>
      <c r="B10" s="12">
        <v>2812.4</v>
      </c>
      <c r="C10" s="12" t="s">
        <v>246</v>
      </c>
      <c r="D10" s="12" t="s">
        <v>246</v>
      </c>
      <c r="E10" s="12">
        <v>20781.099999999999</v>
      </c>
      <c r="F10" s="12">
        <v>116.2</v>
      </c>
      <c r="G10" s="12">
        <v>219.2</v>
      </c>
      <c r="H10" s="12">
        <v>937.5</v>
      </c>
      <c r="I10" s="12" t="s">
        <v>246</v>
      </c>
      <c r="J10" s="12">
        <v>786.7</v>
      </c>
      <c r="K10" s="12">
        <v>933.6</v>
      </c>
      <c r="L10" s="12" t="s">
        <v>246</v>
      </c>
      <c r="M10" s="12" t="s">
        <v>246</v>
      </c>
      <c r="N10" s="12" t="s">
        <v>246</v>
      </c>
      <c r="O10" s="12" t="s">
        <v>246</v>
      </c>
      <c r="P10" s="12" t="s">
        <v>246</v>
      </c>
      <c r="Q10" s="12" t="s">
        <v>246</v>
      </c>
      <c r="R10" s="12">
        <v>41.4</v>
      </c>
      <c r="S10" s="12" t="s">
        <v>246</v>
      </c>
      <c r="T10" s="12">
        <v>503</v>
      </c>
      <c r="U10" s="12">
        <v>405.1</v>
      </c>
      <c r="V10" s="12" t="s">
        <v>246</v>
      </c>
      <c r="W10" s="12">
        <v>97.7</v>
      </c>
      <c r="X10" s="12">
        <v>627.20000000000005</v>
      </c>
      <c r="Y10" s="12">
        <v>4946.7</v>
      </c>
      <c r="Z10" s="12">
        <v>31.3</v>
      </c>
      <c r="AA10" s="12">
        <v>2008.5</v>
      </c>
      <c r="AB10" s="12">
        <v>453.3</v>
      </c>
      <c r="AC10" s="12" t="s">
        <v>246</v>
      </c>
      <c r="AD10" s="12">
        <v>1934.1</v>
      </c>
      <c r="AE10" s="12" t="s">
        <v>246</v>
      </c>
      <c r="AF10" s="12">
        <v>74.099999999999994</v>
      </c>
      <c r="AG10" s="12" t="s">
        <v>246</v>
      </c>
      <c r="AH10" s="12">
        <v>88.2</v>
      </c>
      <c r="AI10" s="12" t="s">
        <v>246</v>
      </c>
      <c r="AJ10" s="12">
        <v>4255.8999999999996</v>
      </c>
      <c r="AK10" s="12" t="s">
        <v>246</v>
      </c>
      <c r="AL10" s="12" t="s">
        <v>246</v>
      </c>
      <c r="AM10" s="12" t="s">
        <v>246</v>
      </c>
      <c r="AN10" s="12">
        <v>82.3</v>
      </c>
      <c r="AO10" s="12" t="s">
        <v>246</v>
      </c>
      <c r="AP10" s="12">
        <v>1.3</v>
      </c>
      <c r="AQ10" s="12" t="s">
        <v>246</v>
      </c>
      <c r="AR10" s="12">
        <v>103.4</v>
      </c>
      <c r="AS10" s="12" t="s">
        <v>246</v>
      </c>
      <c r="AT10" s="12" t="s">
        <v>246</v>
      </c>
      <c r="AU10" s="12" t="s">
        <v>246</v>
      </c>
      <c r="AV10" s="12">
        <v>1321.5</v>
      </c>
      <c r="AW10" s="12" t="s">
        <v>246</v>
      </c>
      <c r="AX10" s="12" t="s">
        <v>246</v>
      </c>
      <c r="AY10" s="12" t="s">
        <v>246</v>
      </c>
      <c r="AZ10" s="12" t="s">
        <v>246</v>
      </c>
      <c r="BA10" s="12" t="s">
        <v>246</v>
      </c>
      <c r="BB10" s="12" t="s">
        <v>246</v>
      </c>
      <c r="BC10" s="12" t="s">
        <v>246</v>
      </c>
      <c r="BD10" s="12" t="s">
        <v>246</v>
      </c>
      <c r="BE10" s="12" t="s">
        <v>246</v>
      </c>
      <c r="BF10" s="12" t="s">
        <v>246</v>
      </c>
      <c r="BG10" s="12" t="s">
        <v>246</v>
      </c>
      <c r="BH10" s="12" t="s">
        <v>246</v>
      </c>
      <c r="BI10" s="12" t="s">
        <v>246</v>
      </c>
      <c r="BJ10" s="12" t="s">
        <v>246</v>
      </c>
      <c r="BK10" s="12" t="s">
        <v>246</v>
      </c>
      <c r="BL10" s="12" t="s">
        <v>246</v>
      </c>
      <c r="BM10" s="12" t="s">
        <v>246</v>
      </c>
      <c r="BN10" s="12" t="s">
        <v>246</v>
      </c>
      <c r="BO10" s="12" t="s">
        <v>246</v>
      </c>
      <c r="BP10" s="12" t="s">
        <v>246</v>
      </c>
      <c r="BQ10" s="12" t="s">
        <v>246</v>
      </c>
      <c r="BR10" s="12">
        <v>18.3</v>
      </c>
      <c r="BS10" s="12">
        <v>301.7</v>
      </c>
      <c r="BT10" s="12" t="s">
        <v>246</v>
      </c>
      <c r="BU10" s="12">
        <v>537.20000000000005</v>
      </c>
      <c r="BV10" s="12">
        <v>1478.5</v>
      </c>
      <c r="BW10" s="12">
        <v>1210.7</v>
      </c>
      <c r="BX10" s="12">
        <v>152.80000000000001</v>
      </c>
      <c r="BY10" s="12">
        <v>1063.7</v>
      </c>
      <c r="BZ10" s="12" t="s">
        <v>246</v>
      </c>
      <c r="CA10" s="12" t="s">
        <v>246</v>
      </c>
      <c r="CB10" s="12">
        <v>125.6</v>
      </c>
      <c r="CC10" s="12">
        <v>438</v>
      </c>
      <c r="CD10" s="12" t="s">
        <v>246</v>
      </c>
      <c r="CE10" s="12" t="s">
        <v>246</v>
      </c>
      <c r="CF10" s="12" t="s">
        <v>246</v>
      </c>
      <c r="CG10" s="12">
        <v>13828</v>
      </c>
      <c r="CH10" s="12" t="s">
        <v>246</v>
      </c>
      <c r="CI10" s="12">
        <v>108.7</v>
      </c>
      <c r="CJ10" s="12" t="s">
        <v>246</v>
      </c>
      <c r="CK10" s="12" t="s">
        <v>246</v>
      </c>
      <c r="CL10" s="12">
        <v>1130.3</v>
      </c>
      <c r="CM10" s="12" t="s">
        <v>246</v>
      </c>
      <c r="CN10" s="12">
        <v>164.2</v>
      </c>
      <c r="CO10" s="12" t="s">
        <v>246</v>
      </c>
      <c r="CP10" s="12" t="s">
        <v>246</v>
      </c>
      <c r="CQ10" s="12">
        <v>645.29999999999995</v>
      </c>
      <c r="CR10" s="12">
        <v>1673.5</v>
      </c>
      <c r="CS10" s="12">
        <v>3003.1</v>
      </c>
      <c r="CT10" s="12">
        <v>1817.6</v>
      </c>
      <c r="CU10" s="12" t="s">
        <v>246</v>
      </c>
      <c r="CV10" s="12" t="s">
        <v>246</v>
      </c>
      <c r="CW10" s="12">
        <v>1427.2</v>
      </c>
      <c r="CX10" s="12">
        <v>3511</v>
      </c>
      <c r="CY10" s="12">
        <v>4089.6</v>
      </c>
      <c r="CZ10" s="12" t="s">
        <v>246</v>
      </c>
      <c r="DA10" s="12">
        <v>14873.7</v>
      </c>
      <c r="DB10" s="12" t="s">
        <v>246</v>
      </c>
      <c r="DC10" s="12">
        <v>99</v>
      </c>
      <c r="DD10" s="12">
        <v>259.5</v>
      </c>
      <c r="DE10" s="12">
        <v>131.19999999999999</v>
      </c>
      <c r="DF10" s="12">
        <v>481.9</v>
      </c>
      <c r="DG10" s="12">
        <v>3543.8</v>
      </c>
      <c r="DH10" s="12" t="s">
        <v>246</v>
      </c>
      <c r="DI10" s="12" t="s">
        <v>246</v>
      </c>
      <c r="DJ10" s="12" t="s">
        <v>246</v>
      </c>
      <c r="DK10" s="12" t="s">
        <v>246</v>
      </c>
      <c r="DL10" s="12">
        <v>2883.8</v>
      </c>
      <c r="DM10" s="12" t="s">
        <v>246</v>
      </c>
      <c r="DN10" s="12">
        <v>997.2</v>
      </c>
      <c r="DO10" s="12">
        <v>608.4</v>
      </c>
      <c r="DP10" s="12">
        <v>943</v>
      </c>
      <c r="DQ10" s="12">
        <v>796.5</v>
      </c>
      <c r="DR10" s="12" t="s">
        <v>246</v>
      </c>
      <c r="DS10" s="12">
        <v>103.7</v>
      </c>
      <c r="DT10" s="12">
        <v>522.5</v>
      </c>
      <c r="DU10" s="12">
        <v>906.7</v>
      </c>
      <c r="DV10" s="12">
        <v>82.7</v>
      </c>
      <c r="DW10" s="12" t="s">
        <v>246</v>
      </c>
      <c r="DX10" s="12">
        <v>874.8</v>
      </c>
      <c r="DY10" s="12">
        <v>3397.3</v>
      </c>
      <c r="DZ10" s="12">
        <v>242.7</v>
      </c>
      <c r="EA10" s="12" t="s">
        <v>246</v>
      </c>
      <c r="EB10" s="12">
        <v>66.2</v>
      </c>
      <c r="EC10" s="12" t="s">
        <v>246</v>
      </c>
      <c r="ED10" s="12">
        <v>3899</v>
      </c>
      <c r="EE10" s="12">
        <v>1095.0999999999999</v>
      </c>
      <c r="EF10" s="12">
        <v>395.9</v>
      </c>
      <c r="EG10" s="12">
        <v>11844.5</v>
      </c>
      <c r="EH10" s="12">
        <v>1415.1</v>
      </c>
      <c r="EI10" s="12">
        <v>1.6</v>
      </c>
      <c r="EJ10" s="12" t="s">
        <v>246</v>
      </c>
      <c r="EK10" s="12">
        <v>25585.3</v>
      </c>
      <c r="EL10" s="12" t="s">
        <v>246</v>
      </c>
      <c r="EM10" s="12" t="s">
        <v>246</v>
      </c>
      <c r="EN10" s="12" t="s">
        <v>246</v>
      </c>
      <c r="EO10" s="12" t="s">
        <v>246</v>
      </c>
      <c r="EP10" s="12">
        <v>2304.1999999999998</v>
      </c>
      <c r="EQ10" s="12">
        <v>663.8</v>
      </c>
      <c r="ER10" s="12">
        <v>334.7</v>
      </c>
      <c r="ES10" s="12">
        <v>11691.4</v>
      </c>
      <c r="ET10" s="12">
        <v>2466.6</v>
      </c>
      <c r="EU10" s="12">
        <v>1436.2</v>
      </c>
      <c r="EV10" s="12">
        <v>1113</v>
      </c>
      <c r="EW10" s="12">
        <v>526.29999999999995</v>
      </c>
      <c r="EX10" s="12">
        <v>814.4</v>
      </c>
      <c r="EY10" s="12" t="s">
        <v>246</v>
      </c>
      <c r="EZ10" s="12">
        <v>5913.2</v>
      </c>
      <c r="FA10" s="12">
        <v>1347.3</v>
      </c>
      <c r="FB10" s="12">
        <v>1192.2</v>
      </c>
      <c r="FC10" s="12" t="s">
        <v>246</v>
      </c>
      <c r="FD10" s="12">
        <v>3018.9</v>
      </c>
      <c r="FE10" s="12" t="s">
        <v>246</v>
      </c>
      <c r="FF10" s="12" t="s">
        <v>246</v>
      </c>
      <c r="FG10" s="12">
        <v>1267.5999999999999</v>
      </c>
      <c r="FH10" s="12">
        <v>60.8</v>
      </c>
      <c r="FI10" s="12" t="s">
        <v>246</v>
      </c>
      <c r="FJ10" s="12">
        <v>2171.9</v>
      </c>
      <c r="FK10" s="12">
        <v>116.8</v>
      </c>
      <c r="FL10" s="12">
        <v>1346.6</v>
      </c>
      <c r="FM10" s="12">
        <v>652</v>
      </c>
      <c r="FN10" s="12" t="s">
        <v>246</v>
      </c>
      <c r="FO10" s="12" t="s">
        <v>246</v>
      </c>
      <c r="FP10" s="12" t="s">
        <v>246</v>
      </c>
      <c r="FQ10" s="12">
        <v>571.9</v>
      </c>
      <c r="FR10" s="12">
        <v>11615.1</v>
      </c>
      <c r="FS10" s="12">
        <v>4920.3999999999996</v>
      </c>
      <c r="FT10" s="12">
        <v>503.5</v>
      </c>
      <c r="FU10" s="12" t="s">
        <v>246</v>
      </c>
      <c r="FV10" s="12">
        <v>2239.5</v>
      </c>
      <c r="FW10" s="12" t="s">
        <v>246</v>
      </c>
      <c r="FX10" s="12" t="s">
        <v>246</v>
      </c>
      <c r="FY10" s="12">
        <v>858.4</v>
      </c>
      <c r="FZ10" s="12">
        <v>1702.1</v>
      </c>
      <c r="GA10" s="12" t="s">
        <v>246</v>
      </c>
      <c r="GB10" s="12" t="s">
        <v>246</v>
      </c>
      <c r="GC10" s="12" t="s">
        <v>246</v>
      </c>
      <c r="GD10" s="12" t="s">
        <v>246</v>
      </c>
      <c r="GE10" s="12">
        <v>1559.7</v>
      </c>
      <c r="GF10" s="12" t="s">
        <v>246</v>
      </c>
      <c r="GG10" s="12" t="s">
        <v>246</v>
      </c>
      <c r="GH10" s="12" t="s">
        <v>246</v>
      </c>
      <c r="GI10" s="12" t="s">
        <v>246</v>
      </c>
      <c r="GJ10" s="12" t="s">
        <v>246</v>
      </c>
      <c r="GK10" s="12">
        <v>1629.3</v>
      </c>
      <c r="GL10" s="12" t="s">
        <v>246</v>
      </c>
      <c r="GM10" s="12" t="s">
        <v>246</v>
      </c>
      <c r="GN10" s="12">
        <v>328.4</v>
      </c>
      <c r="GO10" s="12">
        <v>2953.4</v>
      </c>
      <c r="GP10" s="12">
        <v>813.6</v>
      </c>
      <c r="GQ10" s="12">
        <v>793.6</v>
      </c>
      <c r="GR10" s="12" t="s">
        <v>246</v>
      </c>
      <c r="GS10" s="12" t="s">
        <v>246</v>
      </c>
      <c r="GT10" s="12" t="s">
        <v>246</v>
      </c>
      <c r="GU10" s="12" t="s">
        <v>246</v>
      </c>
      <c r="GV10" s="12" t="s">
        <v>246</v>
      </c>
      <c r="GW10" s="12" t="s">
        <v>246</v>
      </c>
      <c r="GX10" s="12" t="s">
        <v>246</v>
      </c>
      <c r="GY10" s="12" t="s">
        <v>246</v>
      </c>
    </row>
    <row r="11" spans="1:212" x14ac:dyDescent="0.2">
      <c r="A11" s="1" t="s">
        <v>8</v>
      </c>
      <c r="B11" s="12">
        <v>2780.9</v>
      </c>
      <c r="C11" s="12" t="s">
        <v>246</v>
      </c>
      <c r="D11" s="12" t="s">
        <v>246</v>
      </c>
      <c r="E11" s="12">
        <v>21354.6</v>
      </c>
      <c r="F11" s="12">
        <v>112.2</v>
      </c>
      <c r="G11" s="12">
        <v>184.5</v>
      </c>
      <c r="H11" s="12">
        <v>1012.6</v>
      </c>
      <c r="I11" s="12" t="s">
        <v>246</v>
      </c>
      <c r="J11" s="12">
        <v>750.9</v>
      </c>
      <c r="K11" s="12">
        <v>913.1</v>
      </c>
      <c r="L11" s="12" t="s">
        <v>246</v>
      </c>
      <c r="M11" s="12" t="s">
        <v>246</v>
      </c>
      <c r="N11" s="12" t="s">
        <v>246</v>
      </c>
      <c r="O11" s="12" t="s">
        <v>246</v>
      </c>
      <c r="P11" s="12" t="s">
        <v>246</v>
      </c>
      <c r="Q11" s="12" t="s">
        <v>246</v>
      </c>
      <c r="R11" s="12">
        <v>37.700000000000003</v>
      </c>
      <c r="S11" s="12" t="s">
        <v>246</v>
      </c>
      <c r="T11" s="12">
        <v>539.79999999999995</v>
      </c>
      <c r="U11" s="12">
        <v>442.1</v>
      </c>
      <c r="V11" s="12" t="s">
        <v>246</v>
      </c>
      <c r="W11" s="12">
        <v>108</v>
      </c>
      <c r="X11" s="12">
        <v>676.2</v>
      </c>
      <c r="Y11" s="12">
        <v>5101.6000000000004</v>
      </c>
      <c r="Z11" s="12">
        <v>31.6</v>
      </c>
      <c r="AA11" s="12">
        <v>2083.8000000000002</v>
      </c>
      <c r="AB11" s="12">
        <v>465.3</v>
      </c>
      <c r="AC11" s="12" t="s">
        <v>246</v>
      </c>
      <c r="AD11" s="12">
        <v>1861.7</v>
      </c>
      <c r="AE11" s="12" t="s">
        <v>246</v>
      </c>
      <c r="AF11" s="12">
        <v>68.400000000000006</v>
      </c>
      <c r="AG11" s="12" t="s">
        <v>246</v>
      </c>
      <c r="AH11" s="12">
        <v>94.6</v>
      </c>
      <c r="AI11" s="12" t="s">
        <v>246</v>
      </c>
      <c r="AJ11" s="12">
        <v>4532.5</v>
      </c>
      <c r="AK11" s="12" t="s">
        <v>246</v>
      </c>
      <c r="AL11" s="12" t="s">
        <v>246</v>
      </c>
      <c r="AM11" s="12" t="s">
        <v>246</v>
      </c>
      <c r="AN11" s="12">
        <v>72.7</v>
      </c>
      <c r="AO11" s="12" t="s">
        <v>246</v>
      </c>
      <c r="AP11" s="12">
        <v>1.1000000000000001</v>
      </c>
      <c r="AQ11" s="12" t="s">
        <v>246</v>
      </c>
      <c r="AR11" s="12">
        <v>108.9</v>
      </c>
      <c r="AS11" s="12" t="s">
        <v>246</v>
      </c>
      <c r="AT11" s="12" t="s">
        <v>246</v>
      </c>
      <c r="AU11" s="12" t="s">
        <v>246</v>
      </c>
      <c r="AV11" s="12">
        <v>1330.1</v>
      </c>
      <c r="AW11" s="12" t="s">
        <v>246</v>
      </c>
      <c r="AX11" s="12" t="s">
        <v>246</v>
      </c>
      <c r="AY11" s="12" t="s">
        <v>246</v>
      </c>
      <c r="AZ11" s="12" t="s">
        <v>246</v>
      </c>
      <c r="BA11" s="12" t="s">
        <v>246</v>
      </c>
      <c r="BB11" s="12" t="s">
        <v>246</v>
      </c>
      <c r="BC11" s="12" t="s">
        <v>246</v>
      </c>
      <c r="BD11" s="12" t="s">
        <v>246</v>
      </c>
      <c r="BE11" s="12" t="s">
        <v>246</v>
      </c>
      <c r="BF11" s="12" t="s">
        <v>246</v>
      </c>
      <c r="BG11" s="12" t="s">
        <v>246</v>
      </c>
      <c r="BH11" s="12" t="s">
        <v>246</v>
      </c>
      <c r="BI11" s="12" t="s">
        <v>246</v>
      </c>
      <c r="BJ11" s="12" t="s">
        <v>246</v>
      </c>
      <c r="BK11" s="12" t="s">
        <v>246</v>
      </c>
      <c r="BL11" s="12" t="s">
        <v>246</v>
      </c>
      <c r="BM11" s="12" t="s">
        <v>246</v>
      </c>
      <c r="BN11" s="12" t="s">
        <v>246</v>
      </c>
      <c r="BO11" s="12" t="s">
        <v>246</v>
      </c>
      <c r="BP11" s="12" t="s">
        <v>246</v>
      </c>
      <c r="BQ11" s="12" t="s">
        <v>246</v>
      </c>
      <c r="BR11" s="12">
        <v>23.2</v>
      </c>
      <c r="BS11" s="12">
        <v>367.9</v>
      </c>
      <c r="BT11" s="12" t="s">
        <v>246</v>
      </c>
      <c r="BU11" s="12">
        <v>565.6</v>
      </c>
      <c r="BV11" s="12">
        <v>1582.4</v>
      </c>
      <c r="BW11" s="12">
        <v>1181.0999999999999</v>
      </c>
      <c r="BX11" s="12">
        <v>165.1</v>
      </c>
      <c r="BY11" s="12">
        <v>1147.5999999999999</v>
      </c>
      <c r="BZ11" s="12" t="s">
        <v>246</v>
      </c>
      <c r="CA11" s="12" t="s">
        <v>246</v>
      </c>
      <c r="CB11" s="12">
        <v>133.19999999999999</v>
      </c>
      <c r="CC11" s="12">
        <v>477.3</v>
      </c>
      <c r="CD11" s="12" t="s">
        <v>246</v>
      </c>
      <c r="CE11" s="12" t="s">
        <v>246</v>
      </c>
      <c r="CF11" s="12" t="s">
        <v>246</v>
      </c>
      <c r="CG11" s="12">
        <v>12316.3</v>
      </c>
      <c r="CH11" s="12" t="s">
        <v>246</v>
      </c>
      <c r="CI11" s="12">
        <v>116.6</v>
      </c>
      <c r="CJ11" s="12" t="s">
        <v>246</v>
      </c>
      <c r="CK11" s="12" t="s">
        <v>246</v>
      </c>
      <c r="CL11" s="12">
        <v>1433</v>
      </c>
      <c r="CM11" s="12" t="s">
        <v>246</v>
      </c>
      <c r="CN11" s="12">
        <v>191.4</v>
      </c>
      <c r="CO11" s="12" t="s">
        <v>246</v>
      </c>
      <c r="CP11" s="12" t="s">
        <v>246</v>
      </c>
      <c r="CQ11" s="12">
        <v>659</v>
      </c>
      <c r="CR11" s="12">
        <v>1939.2</v>
      </c>
      <c r="CS11" s="12">
        <v>3233.5</v>
      </c>
      <c r="CT11" s="12">
        <v>1695.7</v>
      </c>
      <c r="CU11" s="12" t="s">
        <v>246</v>
      </c>
      <c r="CV11" s="12" t="s">
        <v>246</v>
      </c>
      <c r="CW11" s="12">
        <v>1230.3</v>
      </c>
      <c r="CX11" s="12">
        <v>3376.6</v>
      </c>
      <c r="CY11" s="12">
        <v>3444.1</v>
      </c>
      <c r="CZ11" s="12" t="s">
        <v>246</v>
      </c>
      <c r="DA11" s="12">
        <v>15924.7</v>
      </c>
      <c r="DB11" s="12" t="s">
        <v>246</v>
      </c>
      <c r="DC11" s="12">
        <v>103.4</v>
      </c>
      <c r="DD11" s="12">
        <v>271.10000000000002</v>
      </c>
      <c r="DE11" s="12">
        <v>133.30000000000001</v>
      </c>
      <c r="DF11" s="12">
        <v>415.2</v>
      </c>
      <c r="DG11" s="12">
        <v>3326.3</v>
      </c>
      <c r="DH11" s="12" t="s">
        <v>246</v>
      </c>
      <c r="DI11" s="12" t="s">
        <v>246</v>
      </c>
      <c r="DJ11" s="12" t="s">
        <v>246</v>
      </c>
      <c r="DK11" s="12" t="s">
        <v>246</v>
      </c>
      <c r="DL11" s="12">
        <v>4242.8999999999996</v>
      </c>
      <c r="DM11" s="12" t="s">
        <v>246</v>
      </c>
      <c r="DN11" s="12">
        <v>975.4</v>
      </c>
      <c r="DO11" s="12">
        <v>491.4</v>
      </c>
      <c r="DP11" s="12">
        <v>1225.4000000000001</v>
      </c>
      <c r="DQ11" s="12">
        <v>935.1</v>
      </c>
      <c r="DR11" s="12" t="s">
        <v>246</v>
      </c>
      <c r="DS11" s="12">
        <v>107.8</v>
      </c>
      <c r="DT11" s="12">
        <v>655.1</v>
      </c>
      <c r="DU11" s="12">
        <v>980.2</v>
      </c>
      <c r="DV11" s="12">
        <v>87.5</v>
      </c>
      <c r="DW11" s="12" t="s">
        <v>246</v>
      </c>
      <c r="DX11" s="12">
        <v>922.3</v>
      </c>
      <c r="DY11" s="12">
        <v>3918.1</v>
      </c>
      <c r="DZ11" s="12">
        <v>261.39999999999998</v>
      </c>
      <c r="EA11" s="12" t="s">
        <v>246</v>
      </c>
      <c r="EB11" s="12">
        <v>105.4</v>
      </c>
      <c r="EC11" s="12" t="s">
        <v>246</v>
      </c>
      <c r="ED11" s="12">
        <v>5074</v>
      </c>
      <c r="EE11" s="12">
        <v>1148.7</v>
      </c>
      <c r="EF11" s="12">
        <v>515</v>
      </c>
      <c r="EG11" s="12">
        <v>9576.6</v>
      </c>
      <c r="EH11" s="12">
        <v>1565.4</v>
      </c>
      <c r="EI11" s="12">
        <v>2.6</v>
      </c>
      <c r="EJ11" s="12" t="s">
        <v>246</v>
      </c>
      <c r="EK11" s="12">
        <v>27204.400000000001</v>
      </c>
      <c r="EL11" s="12" t="s">
        <v>246</v>
      </c>
      <c r="EM11" s="12" t="s">
        <v>246</v>
      </c>
      <c r="EN11" s="12" t="s">
        <v>246</v>
      </c>
      <c r="EO11" s="12" t="s">
        <v>246</v>
      </c>
      <c r="EP11" s="12">
        <v>2284.6999999999998</v>
      </c>
      <c r="EQ11" s="12">
        <v>469.9</v>
      </c>
      <c r="ER11" s="12">
        <v>333.1</v>
      </c>
      <c r="ES11" s="12">
        <v>11744.6</v>
      </c>
      <c r="ET11" s="12">
        <v>2504.6</v>
      </c>
      <c r="EU11" s="12">
        <v>1446.6</v>
      </c>
      <c r="EV11" s="12">
        <v>1295.5999999999999</v>
      </c>
      <c r="EW11" s="12">
        <v>470.2</v>
      </c>
      <c r="EX11" s="12">
        <v>822.3</v>
      </c>
      <c r="EY11" s="12" t="s">
        <v>246</v>
      </c>
      <c r="EZ11" s="12">
        <v>5670.7</v>
      </c>
      <c r="FA11" s="12">
        <v>857.9</v>
      </c>
      <c r="FB11" s="12">
        <v>1127.9000000000001</v>
      </c>
      <c r="FC11" s="12" t="s">
        <v>246</v>
      </c>
      <c r="FD11" s="12">
        <v>3282</v>
      </c>
      <c r="FE11" s="12" t="s">
        <v>246</v>
      </c>
      <c r="FF11" s="12" t="s">
        <v>246</v>
      </c>
      <c r="FG11" s="12">
        <v>1361.2</v>
      </c>
      <c r="FH11" s="12">
        <v>64.3</v>
      </c>
      <c r="FI11" s="12" t="s">
        <v>246</v>
      </c>
      <c r="FJ11" s="12">
        <v>2346.4</v>
      </c>
      <c r="FK11" s="12">
        <v>124.1</v>
      </c>
      <c r="FL11" s="12">
        <v>1088.5999999999999</v>
      </c>
      <c r="FM11" s="12">
        <v>719.7</v>
      </c>
      <c r="FN11" s="12" t="s">
        <v>246</v>
      </c>
      <c r="FO11" s="12" t="s">
        <v>246</v>
      </c>
      <c r="FP11" s="12" t="s">
        <v>246</v>
      </c>
      <c r="FQ11" s="12">
        <v>442.1</v>
      </c>
      <c r="FR11" s="12">
        <v>6292.9</v>
      </c>
      <c r="FS11" s="12">
        <v>5384.1</v>
      </c>
      <c r="FT11" s="12">
        <v>525</v>
      </c>
      <c r="FU11" s="12" t="s">
        <v>246</v>
      </c>
      <c r="FV11" s="12">
        <v>3387.4</v>
      </c>
      <c r="FW11" s="12" t="s">
        <v>246</v>
      </c>
      <c r="FX11" s="12" t="s">
        <v>246</v>
      </c>
      <c r="FY11" s="12">
        <v>766.2</v>
      </c>
      <c r="FZ11" s="12">
        <v>1964.4</v>
      </c>
      <c r="GA11" s="12" t="s">
        <v>246</v>
      </c>
      <c r="GB11" s="12" t="s">
        <v>246</v>
      </c>
      <c r="GC11" s="12" t="s">
        <v>246</v>
      </c>
      <c r="GD11" s="12" t="s">
        <v>246</v>
      </c>
      <c r="GE11" s="12">
        <v>1671.2</v>
      </c>
      <c r="GF11" s="12" t="s">
        <v>246</v>
      </c>
      <c r="GG11" s="12" t="s">
        <v>246</v>
      </c>
      <c r="GH11" s="12" t="s">
        <v>246</v>
      </c>
      <c r="GI11" s="12" t="s">
        <v>246</v>
      </c>
      <c r="GJ11" s="12" t="s">
        <v>246</v>
      </c>
      <c r="GK11" s="12">
        <v>1733.7</v>
      </c>
      <c r="GL11" s="12" t="s">
        <v>246</v>
      </c>
      <c r="GM11" s="12" t="s">
        <v>246</v>
      </c>
      <c r="GN11" s="12">
        <v>342.2</v>
      </c>
      <c r="GO11" s="12">
        <v>3048.5</v>
      </c>
      <c r="GP11" s="12">
        <v>825.6</v>
      </c>
      <c r="GQ11" s="12">
        <v>831</v>
      </c>
      <c r="GR11" s="12" t="s">
        <v>246</v>
      </c>
      <c r="GS11" s="12" t="s">
        <v>246</v>
      </c>
      <c r="GT11" s="12" t="s">
        <v>246</v>
      </c>
      <c r="GU11" s="12" t="s">
        <v>246</v>
      </c>
      <c r="GV11" s="12" t="s">
        <v>246</v>
      </c>
      <c r="GW11" s="12" t="s">
        <v>246</v>
      </c>
      <c r="GX11" s="12" t="s">
        <v>246</v>
      </c>
      <c r="GY11" s="12" t="s">
        <v>246</v>
      </c>
    </row>
    <row r="12" spans="1:212" x14ac:dyDescent="0.2">
      <c r="A12" s="1" t="s">
        <v>9</v>
      </c>
      <c r="B12" s="12">
        <v>2780.1</v>
      </c>
      <c r="C12" s="12" t="s">
        <v>246</v>
      </c>
      <c r="D12" s="12" t="s">
        <v>246</v>
      </c>
      <c r="E12" s="12">
        <v>22208</v>
      </c>
      <c r="F12" s="12">
        <v>147.19999999999999</v>
      </c>
      <c r="G12" s="12">
        <v>207.3</v>
      </c>
      <c r="H12" s="12">
        <v>1057.3</v>
      </c>
      <c r="I12" s="12" t="s">
        <v>246</v>
      </c>
      <c r="J12" s="12">
        <v>841.9</v>
      </c>
      <c r="K12" s="12">
        <v>1371.1</v>
      </c>
      <c r="L12" s="12" t="s">
        <v>246</v>
      </c>
      <c r="M12" s="12" t="s">
        <v>246</v>
      </c>
      <c r="N12" s="12" t="s">
        <v>246</v>
      </c>
      <c r="O12" s="12" t="s">
        <v>246</v>
      </c>
      <c r="P12" s="12" t="s">
        <v>246</v>
      </c>
      <c r="Q12" s="12" t="s">
        <v>246</v>
      </c>
      <c r="R12" s="12">
        <v>40</v>
      </c>
      <c r="S12" s="12" t="s">
        <v>246</v>
      </c>
      <c r="T12" s="12">
        <v>568.29999999999995</v>
      </c>
      <c r="U12" s="12">
        <v>494</v>
      </c>
      <c r="V12" s="12" t="s">
        <v>246</v>
      </c>
      <c r="W12" s="12">
        <v>120.9</v>
      </c>
      <c r="X12" s="12">
        <v>796.9</v>
      </c>
      <c r="Y12" s="12">
        <v>3867.9</v>
      </c>
      <c r="Z12" s="12">
        <v>35</v>
      </c>
      <c r="AA12" s="12">
        <v>2544.5</v>
      </c>
      <c r="AB12" s="12">
        <v>700.9</v>
      </c>
      <c r="AC12" s="12" t="s">
        <v>246</v>
      </c>
      <c r="AD12" s="12">
        <v>1893.2</v>
      </c>
      <c r="AE12" s="12" t="s">
        <v>246</v>
      </c>
      <c r="AF12" s="12">
        <v>73.5</v>
      </c>
      <c r="AG12" s="12" t="s">
        <v>246</v>
      </c>
      <c r="AH12" s="12">
        <v>84.3</v>
      </c>
      <c r="AI12" s="12" t="s">
        <v>246</v>
      </c>
      <c r="AJ12" s="12">
        <v>4840.1000000000004</v>
      </c>
      <c r="AK12" s="12" t="s">
        <v>246</v>
      </c>
      <c r="AL12" s="12" t="s">
        <v>246</v>
      </c>
      <c r="AM12" s="12" t="s">
        <v>246</v>
      </c>
      <c r="AN12" s="12">
        <v>90.8</v>
      </c>
      <c r="AO12" s="12" t="s">
        <v>246</v>
      </c>
      <c r="AP12" s="12">
        <v>1.2</v>
      </c>
      <c r="AQ12" s="12" t="s">
        <v>246</v>
      </c>
      <c r="AR12" s="12">
        <v>113.8</v>
      </c>
      <c r="AS12" s="12" t="s">
        <v>246</v>
      </c>
      <c r="AT12" s="12" t="s">
        <v>246</v>
      </c>
      <c r="AU12" s="12" t="s">
        <v>246</v>
      </c>
      <c r="AV12" s="12">
        <v>1395.2</v>
      </c>
      <c r="AW12" s="12" t="s">
        <v>246</v>
      </c>
      <c r="AX12" s="12" t="s">
        <v>246</v>
      </c>
      <c r="AY12" s="12" t="s">
        <v>246</v>
      </c>
      <c r="AZ12" s="12" t="s">
        <v>246</v>
      </c>
      <c r="BA12" s="12" t="s">
        <v>246</v>
      </c>
      <c r="BB12" s="12" t="s">
        <v>246</v>
      </c>
      <c r="BC12" s="12" t="s">
        <v>246</v>
      </c>
      <c r="BD12" s="12" t="s">
        <v>246</v>
      </c>
      <c r="BE12" s="12" t="s">
        <v>246</v>
      </c>
      <c r="BF12" s="12" t="s">
        <v>246</v>
      </c>
      <c r="BG12" s="12" t="s">
        <v>246</v>
      </c>
      <c r="BH12" s="12" t="s">
        <v>246</v>
      </c>
      <c r="BI12" s="12" t="s">
        <v>246</v>
      </c>
      <c r="BJ12" s="12" t="s">
        <v>246</v>
      </c>
      <c r="BK12" s="12" t="s">
        <v>246</v>
      </c>
      <c r="BL12" s="12" t="s">
        <v>246</v>
      </c>
      <c r="BM12" s="12" t="s">
        <v>246</v>
      </c>
      <c r="BN12" s="12" t="s">
        <v>246</v>
      </c>
      <c r="BO12" s="12" t="s">
        <v>246</v>
      </c>
      <c r="BP12" s="12" t="s">
        <v>246</v>
      </c>
      <c r="BQ12" s="12" t="s">
        <v>246</v>
      </c>
      <c r="BR12" s="12">
        <v>26.7</v>
      </c>
      <c r="BS12" s="12">
        <v>507.5</v>
      </c>
      <c r="BT12" s="12" t="s">
        <v>246</v>
      </c>
      <c r="BU12" s="12">
        <v>595.5</v>
      </c>
      <c r="BV12" s="12">
        <v>1789.9</v>
      </c>
      <c r="BW12" s="12">
        <v>1431.4</v>
      </c>
      <c r="BX12" s="12">
        <v>158.4</v>
      </c>
      <c r="BY12" s="12">
        <v>1229.2</v>
      </c>
      <c r="BZ12" s="12" t="s">
        <v>246</v>
      </c>
      <c r="CA12" s="12" t="s">
        <v>246</v>
      </c>
      <c r="CB12" s="12">
        <v>141.69999999999999</v>
      </c>
      <c r="CC12" s="12">
        <v>519</v>
      </c>
      <c r="CD12" s="12" t="s">
        <v>246</v>
      </c>
      <c r="CE12" s="12" t="s">
        <v>246</v>
      </c>
      <c r="CF12" s="12" t="s">
        <v>246</v>
      </c>
      <c r="CG12" s="12">
        <v>14039.6</v>
      </c>
      <c r="CH12" s="12" t="s">
        <v>246</v>
      </c>
      <c r="CI12" s="12">
        <v>119.4</v>
      </c>
      <c r="CJ12" s="12" t="s">
        <v>246</v>
      </c>
      <c r="CK12" s="12" t="s">
        <v>246</v>
      </c>
      <c r="CL12" s="12">
        <v>1872.5</v>
      </c>
      <c r="CM12" s="12" t="s">
        <v>246</v>
      </c>
      <c r="CN12" s="12">
        <v>199.2</v>
      </c>
      <c r="CO12" s="12" t="s">
        <v>246</v>
      </c>
      <c r="CP12" s="12" t="s">
        <v>246</v>
      </c>
      <c r="CQ12" s="12">
        <v>620</v>
      </c>
      <c r="CR12" s="12">
        <v>2144.5</v>
      </c>
      <c r="CS12" s="12">
        <v>3349.2</v>
      </c>
      <c r="CT12" s="12">
        <v>2073.5</v>
      </c>
      <c r="CU12" s="12" t="s">
        <v>246</v>
      </c>
      <c r="CV12" s="12" t="s">
        <v>246</v>
      </c>
      <c r="CW12" s="12">
        <v>1435.8</v>
      </c>
      <c r="CX12" s="12">
        <v>3284.6</v>
      </c>
      <c r="CY12" s="12">
        <v>3991.3</v>
      </c>
      <c r="CZ12" s="12" t="s">
        <v>246</v>
      </c>
      <c r="DA12" s="12">
        <v>16652.900000000001</v>
      </c>
      <c r="DB12" s="12" t="s">
        <v>246</v>
      </c>
      <c r="DC12" s="12">
        <v>118.2</v>
      </c>
      <c r="DD12" s="12">
        <v>325.39999999999998</v>
      </c>
      <c r="DE12" s="12">
        <v>142.4</v>
      </c>
      <c r="DF12" s="12">
        <v>320</v>
      </c>
      <c r="DG12" s="12">
        <v>2475.9</v>
      </c>
      <c r="DH12" s="12" t="s">
        <v>246</v>
      </c>
      <c r="DI12" s="12" t="s">
        <v>246</v>
      </c>
      <c r="DJ12" s="12" t="s">
        <v>246</v>
      </c>
      <c r="DK12" s="12" t="s">
        <v>246</v>
      </c>
      <c r="DL12" s="12">
        <v>4143.3999999999996</v>
      </c>
      <c r="DM12" s="12" t="s">
        <v>246</v>
      </c>
      <c r="DN12" s="12">
        <v>1289</v>
      </c>
      <c r="DO12" s="12">
        <v>602.6</v>
      </c>
      <c r="DP12" s="12">
        <v>1607.3</v>
      </c>
      <c r="DQ12" s="12">
        <v>941.9</v>
      </c>
      <c r="DR12" s="12" t="s">
        <v>246</v>
      </c>
      <c r="DS12" s="12">
        <v>144</v>
      </c>
      <c r="DT12" s="12">
        <v>881.7</v>
      </c>
      <c r="DU12" s="12">
        <v>1217.5999999999999</v>
      </c>
      <c r="DV12" s="12">
        <v>126.2</v>
      </c>
      <c r="DW12" s="12" t="s">
        <v>246</v>
      </c>
      <c r="DX12" s="12">
        <v>1127.7</v>
      </c>
      <c r="DY12" s="12">
        <v>5575</v>
      </c>
      <c r="DZ12" s="12">
        <v>285.7</v>
      </c>
      <c r="EA12" s="12" t="s">
        <v>246</v>
      </c>
      <c r="EB12" s="12">
        <v>125.6</v>
      </c>
      <c r="EC12" s="12" t="s">
        <v>246</v>
      </c>
      <c r="ED12" s="12">
        <v>4883.5</v>
      </c>
      <c r="EE12" s="12">
        <v>1671</v>
      </c>
      <c r="EF12" s="12">
        <v>346.9</v>
      </c>
      <c r="EG12" s="12">
        <v>8518.5</v>
      </c>
      <c r="EH12" s="12">
        <v>1551.3</v>
      </c>
      <c r="EI12" s="12">
        <v>6.1</v>
      </c>
      <c r="EJ12" s="12" t="s">
        <v>246</v>
      </c>
      <c r="EK12" s="12">
        <v>48081.599999999999</v>
      </c>
      <c r="EL12" s="12" t="s">
        <v>246</v>
      </c>
      <c r="EM12" s="12" t="s">
        <v>246</v>
      </c>
      <c r="EN12" s="12" t="s">
        <v>246</v>
      </c>
      <c r="EO12" s="12" t="s">
        <v>246</v>
      </c>
      <c r="EP12" s="12">
        <v>2653.3</v>
      </c>
      <c r="EQ12" s="12">
        <v>511.8</v>
      </c>
      <c r="ER12" s="12">
        <v>312.3</v>
      </c>
      <c r="ES12" s="12">
        <v>10285.200000000001</v>
      </c>
      <c r="ET12" s="12">
        <v>2715.7</v>
      </c>
      <c r="EU12" s="12">
        <v>1435.3</v>
      </c>
      <c r="EV12" s="12">
        <v>1561</v>
      </c>
      <c r="EW12" s="12">
        <v>728.4</v>
      </c>
      <c r="EX12" s="12">
        <v>1017.8</v>
      </c>
      <c r="EY12" s="12" t="s">
        <v>246</v>
      </c>
      <c r="EZ12" s="12">
        <v>5751.6</v>
      </c>
      <c r="FA12" s="12">
        <v>1037.9000000000001</v>
      </c>
      <c r="FB12" s="12">
        <v>1434.1</v>
      </c>
      <c r="FC12" s="12" t="s">
        <v>246</v>
      </c>
      <c r="FD12" s="12">
        <v>3037.6</v>
      </c>
      <c r="FE12" s="12" t="s">
        <v>246</v>
      </c>
      <c r="FF12" s="12" t="s">
        <v>246</v>
      </c>
      <c r="FG12" s="12">
        <v>1516.1</v>
      </c>
      <c r="FH12" s="12">
        <v>90</v>
      </c>
      <c r="FI12" s="12" t="s">
        <v>246</v>
      </c>
      <c r="FJ12" s="12">
        <v>3406.8</v>
      </c>
      <c r="FK12" s="12">
        <v>143.30000000000001</v>
      </c>
      <c r="FL12" s="12">
        <v>757.7</v>
      </c>
      <c r="FM12" s="12">
        <v>708.8</v>
      </c>
      <c r="FN12" s="12" t="s">
        <v>246</v>
      </c>
      <c r="FO12" s="12" t="s">
        <v>246</v>
      </c>
      <c r="FP12" s="12" t="s">
        <v>246</v>
      </c>
      <c r="FQ12" s="12">
        <v>533.9</v>
      </c>
      <c r="FR12" s="12">
        <v>6237.6</v>
      </c>
      <c r="FS12" s="12">
        <v>3966.4</v>
      </c>
      <c r="FT12" s="12">
        <v>748.8</v>
      </c>
      <c r="FU12" s="12" t="s">
        <v>246</v>
      </c>
      <c r="FV12" s="12">
        <v>4099.7</v>
      </c>
      <c r="FW12" s="12" t="s">
        <v>246</v>
      </c>
      <c r="FX12" s="12" t="s">
        <v>246</v>
      </c>
      <c r="FY12" s="12">
        <v>474.8</v>
      </c>
      <c r="FZ12" s="12">
        <v>2064.1</v>
      </c>
      <c r="GA12" s="12" t="s">
        <v>246</v>
      </c>
      <c r="GB12" s="12" t="s">
        <v>246</v>
      </c>
      <c r="GC12" s="12" t="s">
        <v>246</v>
      </c>
      <c r="GD12" s="12" t="s">
        <v>246</v>
      </c>
      <c r="GE12" s="12">
        <v>2228.8000000000002</v>
      </c>
      <c r="GF12" s="12" t="s">
        <v>246</v>
      </c>
      <c r="GG12" s="12" t="s">
        <v>246</v>
      </c>
      <c r="GH12" s="12" t="s">
        <v>246</v>
      </c>
      <c r="GI12" s="12" t="s">
        <v>246</v>
      </c>
      <c r="GJ12" s="12" t="s">
        <v>246</v>
      </c>
      <c r="GK12" s="12">
        <v>2250.1999999999998</v>
      </c>
      <c r="GL12" s="12" t="s">
        <v>246</v>
      </c>
      <c r="GM12" s="12" t="s">
        <v>246</v>
      </c>
      <c r="GN12" s="12">
        <v>497.7</v>
      </c>
      <c r="GO12" s="12">
        <v>3995.8</v>
      </c>
      <c r="GP12" s="12">
        <v>1096.4000000000001</v>
      </c>
      <c r="GQ12" s="12">
        <v>1143.0999999999999</v>
      </c>
      <c r="GR12" s="12" t="s">
        <v>246</v>
      </c>
      <c r="GS12" s="12" t="s">
        <v>246</v>
      </c>
      <c r="GT12" s="12" t="s">
        <v>246</v>
      </c>
      <c r="GU12" s="12" t="s">
        <v>246</v>
      </c>
      <c r="GV12" s="12" t="s">
        <v>246</v>
      </c>
      <c r="GW12" s="12" t="s">
        <v>246</v>
      </c>
      <c r="GX12" s="12" t="s">
        <v>246</v>
      </c>
      <c r="GY12" s="12" t="s">
        <v>246</v>
      </c>
    </row>
    <row r="13" spans="1:212" x14ac:dyDescent="0.2">
      <c r="A13" s="1" t="s">
        <v>10</v>
      </c>
      <c r="B13" s="12">
        <v>2417.1999999999998</v>
      </c>
      <c r="C13" s="12" t="s">
        <v>246</v>
      </c>
      <c r="D13" s="12" t="s">
        <v>246</v>
      </c>
      <c r="E13" s="12">
        <v>25495.7</v>
      </c>
      <c r="F13" s="12">
        <v>168.2</v>
      </c>
      <c r="G13" s="12">
        <v>210.6</v>
      </c>
      <c r="H13" s="12">
        <v>1323.9</v>
      </c>
      <c r="I13" s="12" t="s">
        <v>246</v>
      </c>
      <c r="J13" s="12">
        <v>793.6</v>
      </c>
      <c r="K13" s="12">
        <v>1738.5</v>
      </c>
      <c r="L13" s="12" t="s">
        <v>246</v>
      </c>
      <c r="M13" s="12" t="s">
        <v>246</v>
      </c>
      <c r="N13" s="12" t="s">
        <v>246</v>
      </c>
      <c r="O13" s="12" t="s">
        <v>246</v>
      </c>
      <c r="P13" s="12" t="s">
        <v>246</v>
      </c>
      <c r="Q13" s="12" t="s">
        <v>246</v>
      </c>
      <c r="R13" s="12">
        <v>43.4</v>
      </c>
      <c r="S13" s="12" t="s">
        <v>246</v>
      </c>
      <c r="T13" s="12">
        <v>580.6</v>
      </c>
      <c r="U13" s="12">
        <v>566.5</v>
      </c>
      <c r="V13" s="12" t="s">
        <v>246</v>
      </c>
      <c r="W13" s="12">
        <v>121</v>
      </c>
      <c r="X13" s="12">
        <v>894.1</v>
      </c>
      <c r="Y13" s="12">
        <v>3956.8</v>
      </c>
      <c r="Z13" s="12">
        <v>36.200000000000003</v>
      </c>
      <c r="AA13" s="12">
        <v>2806.1</v>
      </c>
      <c r="AB13" s="12">
        <v>844.5</v>
      </c>
      <c r="AC13" s="12" t="s">
        <v>246</v>
      </c>
      <c r="AD13" s="12">
        <v>2090</v>
      </c>
      <c r="AE13" s="12" t="s">
        <v>246</v>
      </c>
      <c r="AF13" s="12">
        <v>84.7</v>
      </c>
      <c r="AG13" s="12" t="s">
        <v>246</v>
      </c>
      <c r="AH13" s="12">
        <v>85</v>
      </c>
      <c r="AI13" s="12" t="s">
        <v>246</v>
      </c>
      <c r="AJ13" s="12">
        <v>5005.2</v>
      </c>
      <c r="AK13" s="12" t="s">
        <v>246</v>
      </c>
      <c r="AL13" s="12" t="s">
        <v>246</v>
      </c>
      <c r="AM13" s="12" t="s">
        <v>246</v>
      </c>
      <c r="AN13" s="12">
        <v>99.3</v>
      </c>
      <c r="AO13" s="12" t="s">
        <v>246</v>
      </c>
      <c r="AP13" s="12">
        <v>1.8</v>
      </c>
      <c r="AQ13" s="12" t="s">
        <v>246</v>
      </c>
      <c r="AR13" s="12">
        <v>121.7</v>
      </c>
      <c r="AS13" s="12" t="s">
        <v>246</v>
      </c>
      <c r="AT13" s="12" t="s">
        <v>246</v>
      </c>
      <c r="AU13" s="12" t="s">
        <v>246</v>
      </c>
      <c r="AV13" s="12">
        <v>1458</v>
      </c>
      <c r="AW13" s="12" t="s">
        <v>246</v>
      </c>
      <c r="AX13" s="12" t="s">
        <v>246</v>
      </c>
      <c r="AY13" s="12" t="s">
        <v>246</v>
      </c>
      <c r="AZ13" s="12" t="s">
        <v>246</v>
      </c>
      <c r="BA13" s="12" t="s">
        <v>246</v>
      </c>
      <c r="BB13" s="12" t="s">
        <v>246</v>
      </c>
      <c r="BC13" s="12" t="s">
        <v>246</v>
      </c>
      <c r="BD13" s="12" t="s">
        <v>246</v>
      </c>
      <c r="BE13" s="12" t="s">
        <v>246</v>
      </c>
      <c r="BF13" s="12" t="s">
        <v>246</v>
      </c>
      <c r="BG13" s="12" t="s">
        <v>246</v>
      </c>
      <c r="BH13" s="12" t="s">
        <v>246</v>
      </c>
      <c r="BI13" s="12" t="s">
        <v>246</v>
      </c>
      <c r="BJ13" s="12" t="s">
        <v>246</v>
      </c>
      <c r="BK13" s="12" t="s">
        <v>246</v>
      </c>
      <c r="BL13" s="12" t="s">
        <v>246</v>
      </c>
      <c r="BM13" s="12" t="s">
        <v>246</v>
      </c>
      <c r="BN13" s="12" t="s">
        <v>246</v>
      </c>
      <c r="BO13" s="12" t="s">
        <v>246</v>
      </c>
      <c r="BP13" s="12" t="s">
        <v>246</v>
      </c>
      <c r="BQ13" s="12" t="s">
        <v>246</v>
      </c>
      <c r="BR13" s="12">
        <v>32.5</v>
      </c>
      <c r="BS13" s="12">
        <v>516.29999999999995</v>
      </c>
      <c r="BT13" s="12" t="s">
        <v>246</v>
      </c>
      <c r="BU13" s="12">
        <v>627.6</v>
      </c>
      <c r="BV13" s="12">
        <v>2002.7</v>
      </c>
      <c r="BW13" s="12">
        <v>1636.1</v>
      </c>
      <c r="BX13" s="12">
        <v>194</v>
      </c>
      <c r="BY13" s="12">
        <v>1348.9</v>
      </c>
      <c r="BZ13" s="12" t="s">
        <v>246</v>
      </c>
      <c r="CA13" s="12" t="s">
        <v>246</v>
      </c>
      <c r="CB13" s="12">
        <v>170.6</v>
      </c>
      <c r="CC13" s="12">
        <v>614.4</v>
      </c>
      <c r="CD13" s="12" t="s">
        <v>246</v>
      </c>
      <c r="CE13" s="12" t="s">
        <v>246</v>
      </c>
      <c r="CF13" s="12" t="s">
        <v>246</v>
      </c>
      <c r="CG13" s="12">
        <v>14963.3</v>
      </c>
      <c r="CH13" s="12" t="s">
        <v>246</v>
      </c>
      <c r="CI13" s="12">
        <v>136.5</v>
      </c>
      <c r="CJ13" s="12" t="s">
        <v>246</v>
      </c>
      <c r="CK13" s="12" t="s">
        <v>246</v>
      </c>
      <c r="CL13" s="12">
        <v>2309</v>
      </c>
      <c r="CM13" s="12" t="s">
        <v>246</v>
      </c>
      <c r="CN13" s="12">
        <v>218.6</v>
      </c>
      <c r="CO13" s="12" t="s">
        <v>246</v>
      </c>
      <c r="CP13" s="12" t="s">
        <v>246</v>
      </c>
      <c r="CQ13" s="12">
        <v>464</v>
      </c>
      <c r="CR13" s="12">
        <v>1875.4</v>
      </c>
      <c r="CS13" s="12">
        <v>3534</v>
      </c>
      <c r="CT13" s="12">
        <v>2449.3000000000002</v>
      </c>
      <c r="CU13" s="12" t="s">
        <v>246</v>
      </c>
      <c r="CV13" s="12" t="s">
        <v>246</v>
      </c>
      <c r="CW13" s="12">
        <v>1361.4</v>
      </c>
      <c r="CX13" s="12">
        <v>3182</v>
      </c>
      <c r="CY13" s="12">
        <v>3470.3</v>
      </c>
      <c r="CZ13" s="12" t="s">
        <v>246</v>
      </c>
      <c r="DA13" s="12">
        <v>17761.599999999999</v>
      </c>
      <c r="DB13" s="12" t="s">
        <v>246</v>
      </c>
      <c r="DC13" s="12">
        <v>134.6</v>
      </c>
      <c r="DD13" s="12">
        <v>376</v>
      </c>
      <c r="DE13" s="12">
        <v>166.8</v>
      </c>
      <c r="DF13" s="12">
        <v>265.8</v>
      </c>
      <c r="DG13" s="12">
        <v>2308</v>
      </c>
      <c r="DH13" s="12" t="s">
        <v>246</v>
      </c>
      <c r="DI13" s="12" t="s">
        <v>246</v>
      </c>
      <c r="DJ13" s="12" t="s">
        <v>246</v>
      </c>
      <c r="DK13" s="12" t="s">
        <v>246</v>
      </c>
      <c r="DL13" s="12">
        <v>4110.3</v>
      </c>
      <c r="DM13" s="12" t="s">
        <v>246</v>
      </c>
      <c r="DN13" s="12">
        <v>1498.4</v>
      </c>
      <c r="DO13" s="12">
        <v>752.8</v>
      </c>
      <c r="DP13" s="12">
        <v>1794</v>
      </c>
      <c r="DQ13" s="12">
        <v>892.4</v>
      </c>
      <c r="DR13" s="12" t="s">
        <v>246</v>
      </c>
      <c r="DS13" s="12">
        <v>174.7</v>
      </c>
      <c r="DT13" s="12">
        <v>926.7</v>
      </c>
      <c r="DU13" s="12">
        <v>1340.9</v>
      </c>
      <c r="DV13" s="12">
        <v>154.1</v>
      </c>
      <c r="DW13" s="12" t="s">
        <v>246</v>
      </c>
      <c r="DX13" s="12">
        <v>1333.4</v>
      </c>
      <c r="DY13" s="12">
        <v>6538.3</v>
      </c>
      <c r="DZ13" s="12">
        <v>302.8</v>
      </c>
      <c r="EA13" s="12" t="s">
        <v>246</v>
      </c>
      <c r="EB13" s="12">
        <v>132.69999999999999</v>
      </c>
      <c r="EC13" s="12" t="s">
        <v>246</v>
      </c>
      <c r="ED13" s="12">
        <v>5252.2</v>
      </c>
      <c r="EE13" s="12">
        <v>1699.7</v>
      </c>
      <c r="EF13" s="12">
        <v>355.2</v>
      </c>
      <c r="EG13" s="12">
        <v>7263.5</v>
      </c>
      <c r="EH13" s="12">
        <v>1649.7</v>
      </c>
      <c r="EI13" s="12">
        <v>14</v>
      </c>
      <c r="EJ13" s="12" t="s">
        <v>246</v>
      </c>
      <c r="EK13" s="12">
        <v>29787</v>
      </c>
      <c r="EL13" s="12" t="s">
        <v>246</v>
      </c>
      <c r="EM13" s="12" t="s">
        <v>246</v>
      </c>
      <c r="EN13" s="12" t="s">
        <v>246</v>
      </c>
      <c r="EO13" s="12" t="s">
        <v>246</v>
      </c>
      <c r="EP13" s="12">
        <v>2364.5</v>
      </c>
      <c r="EQ13" s="12">
        <v>770.7</v>
      </c>
      <c r="ER13" s="12">
        <v>336.4</v>
      </c>
      <c r="ES13" s="12">
        <v>14055.3</v>
      </c>
      <c r="ET13" s="12">
        <v>2169.1999999999998</v>
      </c>
      <c r="EU13" s="12">
        <v>1521.2</v>
      </c>
      <c r="EV13" s="12">
        <v>1599.1</v>
      </c>
      <c r="EW13" s="12">
        <v>783</v>
      </c>
      <c r="EX13" s="12">
        <v>1303</v>
      </c>
      <c r="EY13" s="12" t="s">
        <v>246</v>
      </c>
      <c r="EZ13" s="12">
        <v>3739.3</v>
      </c>
      <c r="FA13" s="12">
        <v>1453.6</v>
      </c>
      <c r="FB13" s="12">
        <v>1685.8</v>
      </c>
      <c r="FC13" s="12" t="s">
        <v>246</v>
      </c>
      <c r="FD13" s="12">
        <v>2609.1999999999998</v>
      </c>
      <c r="FE13" s="12" t="s">
        <v>246</v>
      </c>
      <c r="FF13" s="12" t="s">
        <v>246</v>
      </c>
      <c r="FG13" s="12">
        <v>1711.1</v>
      </c>
      <c r="FH13" s="12">
        <v>83.8</v>
      </c>
      <c r="FI13" s="12" t="s">
        <v>246</v>
      </c>
      <c r="FJ13" s="12">
        <v>3924.9</v>
      </c>
      <c r="FK13" s="12">
        <v>196.6</v>
      </c>
      <c r="FL13" s="12">
        <v>662</v>
      </c>
      <c r="FM13" s="12">
        <v>799.1</v>
      </c>
      <c r="FN13" s="12" t="s">
        <v>246</v>
      </c>
      <c r="FO13" s="12" t="s">
        <v>246</v>
      </c>
      <c r="FP13" s="12" t="s">
        <v>246</v>
      </c>
      <c r="FQ13" s="12">
        <v>729.5</v>
      </c>
      <c r="FR13" s="12">
        <v>7502.5</v>
      </c>
      <c r="FS13" s="12">
        <v>2932.1</v>
      </c>
      <c r="FT13" s="12">
        <v>875.3</v>
      </c>
      <c r="FU13" s="12" t="s">
        <v>246</v>
      </c>
      <c r="FV13" s="12">
        <v>4717.8</v>
      </c>
      <c r="FW13" s="12" t="s">
        <v>246</v>
      </c>
      <c r="FX13" s="12" t="s">
        <v>246</v>
      </c>
      <c r="FY13" s="12">
        <v>696.1</v>
      </c>
      <c r="FZ13" s="12">
        <v>2251.9</v>
      </c>
      <c r="GA13" s="12" t="s">
        <v>246</v>
      </c>
      <c r="GB13" s="12" t="s">
        <v>246</v>
      </c>
      <c r="GC13" s="12" t="s">
        <v>246</v>
      </c>
      <c r="GD13" s="12" t="s">
        <v>246</v>
      </c>
      <c r="GE13" s="12">
        <v>2821.6</v>
      </c>
      <c r="GF13" s="12" t="s">
        <v>246</v>
      </c>
      <c r="GG13" s="12" t="s">
        <v>246</v>
      </c>
      <c r="GH13" s="12" t="s">
        <v>246</v>
      </c>
      <c r="GI13" s="12" t="s">
        <v>246</v>
      </c>
      <c r="GJ13" s="12" t="s">
        <v>246</v>
      </c>
      <c r="GK13" s="12">
        <v>3178.8</v>
      </c>
      <c r="GL13" s="12" t="s">
        <v>246</v>
      </c>
      <c r="GM13" s="12" t="s">
        <v>246</v>
      </c>
      <c r="GN13" s="12">
        <v>671</v>
      </c>
      <c r="GO13" s="12">
        <v>4899.1000000000004</v>
      </c>
      <c r="GP13" s="12">
        <v>1314.3</v>
      </c>
      <c r="GQ13" s="12">
        <v>1428.1</v>
      </c>
      <c r="GR13" s="12" t="s">
        <v>246</v>
      </c>
      <c r="GS13" s="12" t="s">
        <v>246</v>
      </c>
      <c r="GT13" s="12" t="s">
        <v>246</v>
      </c>
      <c r="GU13" s="12" t="s">
        <v>246</v>
      </c>
      <c r="GV13" s="12" t="s">
        <v>246</v>
      </c>
      <c r="GW13" s="12" t="s">
        <v>246</v>
      </c>
      <c r="GX13" s="12" t="s">
        <v>246</v>
      </c>
      <c r="GY13" s="12" t="s">
        <v>246</v>
      </c>
    </row>
    <row r="14" spans="1:212" x14ac:dyDescent="0.2">
      <c r="A14" s="1" t="s">
        <v>11</v>
      </c>
      <c r="B14" s="12">
        <v>2230.6</v>
      </c>
      <c r="C14" s="12" t="s">
        <v>246</v>
      </c>
      <c r="D14" s="12" t="s">
        <v>246</v>
      </c>
      <c r="E14" s="12">
        <v>27599.599999999999</v>
      </c>
      <c r="F14" s="12">
        <v>168.2</v>
      </c>
      <c r="G14" s="12">
        <v>238.7</v>
      </c>
      <c r="H14" s="12">
        <v>1613.8</v>
      </c>
      <c r="I14" s="12" t="s">
        <v>246</v>
      </c>
      <c r="J14" s="12">
        <v>805.2</v>
      </c>
      <c r="K14" s="12">
        <v>1723</v>
      </c>
      <c r="L14" s="12" t="s">
        <v>246</v>
      </c>
      <c r="M14" s="12" t="s">
        <v>246</v>
      </c>
      <c r="N14" s="12" t="s">
        <v>246</v>
      </c>
      <c r="O14" s="12" t="s">
        <v>246</v>
      </c>
      <c r="P14" s="12" t="s">
        <v>246</v>
      </c>
      <c r="Q14" s="12" t="s">
        <v>246</v>
      </c>
      <c r="R14" s="12">
        <v>52.2</v>
      </c>
      <c r="S14" s="12" t="s">
        <v>246</v>
      </c>
      <c r="T14" s="12">
        <v>618.20000000000005</v>
      </c>
      <c r="U14" s="12">
        <v>686.7</v>
      </c>
      <c r="V14" s="12" t="s">
        <v>246</v>
      </c>
      <c r="W14" s="12">
        <v>145.19999999999999</v>
      </c>
      <c r="X14" s="12">
        <v>959.3</v>
      </c>
      <c r="Y14" s="12">
        <v>3375.4</v>
      </c>
      <c r="Z14" s="12">
        <v>39.200000000000003</v>
      </c>
      <c r="AA14" s="12">
        <v>3214.8</v>
      </c>
      <c r="AB14" s="12">
        <v>931</v>
      </c>
      <c r="AC14" s="12" t="s">
        <v>246</v>
      </c>
      <c r="AD14" s="12">
        <v>2796</v>
      </c>
      <c r="AE14" s="12" t="s">
        <v>246</v>
      </c>
      <c r="AF14" s="12">
        <v>91.4</v>
      </c>
      <c r="AG14" s="12" t="s">
        <v>246</v>
      </c>
      <c r="AH14" s="12">
        <v>111.3</v>
      </c>
      <c r="AI14" s="12" t="s">
        <v>246</v>
      </c>
      <c r="AJ14" s="12">
        <v>5305.9</v>
      </c>
      <c r="AK14" s="12" t="s">
        <v>246</v>
      </c>
      <c r="AL14" s="12" t="s">
        <v>246</v>
      </c>
      <c r="AM14" s="12" t="s">
        <v>246</v>
      </c>
      <c r="AN14" s="12">
        <v>150.9</v>
      </c>
      <c r="AO14" s="12" t="s">
        <v>246</v>
      </c>
      <c r="AP14" s="12">
        <v>2.1</v>
      </c>
      <c r="AQ14" s="12" t="s">
        <v>246</v>
      </c>
      <c r="AR14" s="12">
        <v>149.4</v>
      </c>
      <c r="AS14" s="12" t="s">
        <v>246</v>
      </c>
      <c r="AT14" s="12" t="s">
        <v>246</v>
      </c>
      <c r="AU14" s="12" t="s">
        <v>246</v>
      </c>
      <c r="AV14" s="12">
        <v>1531.5</v>
      </c>
      <c r="AW14" s="12" t="s">
        <v>246</v>
      </c>
      <c r="AX14" s="12" t="s">
        <v>246</v>
      </c>
      <c r="AY14" s="12" t="s">
        <v>246</v>
      </c>
      <c r="AZ14" s="12" t="s">
        <v>246</v>
      </c>
      <c r="BA14" s="12" t="s">
        <v>246</v>
      </c>
      <c r="BB14" s="12" t="s">
        <v>246</v>
      </c>
      <c r="BC14" s="12" t="s">
        <v>246</v>
      </c>
      <c r="BD14" s="12" t="s">
        <v>246</v>
      </c>
      <c r="BE14" s="12" t="s">
        <v>246</v>
      </c>
      <c r="BF14" s="12" t="s">
        <v>246</v>
      </c>
      <c r="BG14" s="12" t="s">
        <v>246</v>
      </c>
      <c r="BH14" s="12" t="s">
        <v>246</v>
      </c>
      <c r="BI14" s="12" t="s">
        <v>246</v>
      </c>
      <c r="BJ14" s="12" t="s">
        <v>246</v>
      </c>
      <c r="BK14" s="12" t="s">
        <v>246</v>
      </c>
      <c r="BL14" s="12" t="s">
        <v>246</v>
      </c>
      <c r="BM14" s="12" t="s">
        <v>246</v>
      </c>
      <c r="BN14" s="12" t="s">
        <v>246</v>
      </c>
      <c r="BO14" s="12" t="s">
        <v>246</v>
      </c>
      <c r="BP14" s="12" t="s">
        <v>246</v>
      </c>
      <c r="BQ14" s="12" t="s">
        <v>246</v>
      </c>
      <c r="BR14" s="12">
        <v>37.5</v>
      </c>
      <c r="BS14" s="12">
        <v>436.6</v>
      </c>
      <c r="BT14" s="12" t="s">
        <v>246</v>
      </c>
      <c r="BU14" s="12">
        <v>660</v>
      </c>
      <c r="BV14" s="12">
        <v>1982.1</v>
      </c>
      <c r="BW14" s="12">
        <v>1695.8</v>
      </c>
      <c r="BX14" s="12">
        <v>227.2</v>
      </c>
      <c r="BY14" s="12">
        <v>1481</v>
      </c>
      <c r="BZ14" s="12" t="s">
        <v>246</v>
      </c>
      <c r="CA14" s="12" t="s">
        <v>246</v>
      </c>
      <c r="CB14" s="12">
        <v>179.3</v>
      </c>
      <c r="CC14" s="12">
        <v>762.8</v>
      </c>
      <c r="CD14" s="12" t="s">
        <v>246</v>
      </c>
      <c r="CE14" s="12" t="s">
        <v>246</v>
      </c>
      <c r="CF14" s="12" t="s">
        <v>246</v>
      </c>
      <c r="CG14" s="12">
        <v>15928.5</v>
      </c>
      <c r="CH14" s="12" t="s">
        <v>246</v>
      </c>
      <c r="CI14" s="12">
        <v>157.6</v>
      </c>
      <c r="CJ14" s="12" t="s">
        <v>246</v>
      </c>
      <c r="CK14" s="12" t="s">
        <v>246</v>
      </c>
      <c r="CL14" s="12">
        <v>2730.1</v>
      </c>
      <c r="CM14" s="12" t="s">
        <v>246</v>
      </c>
      <c r="CN14" s="12">
        <v>236.6</v>
      </c>
      <c r="CO14" s="12" t="s">
        <v>246</v>
      </c>
      <c r="CP14" s="12" t="s">
        <v>246</v>
      </c>
      <c r="CQ14" s="12">
        <v>598.9</v>
      </c>
      <c r="CR14" s="12">
        <v>1871.9</v>
      </c>
      <c r="CS14" s="12">
        <v>3730.1</v>
      </c>
      <c r="CT14" s="12">
        <v>2897.6</v>
      </c>
      <c r="CU14" s="12" t="s">
        <v>246</v>
      </c>
      <c r="CV14" s="12" t="s">
        <v>246</v>
      </c>
      <c r="CW14" s="12">
        <v>1930.6</v>
      </c>
      <c r="CX14" s="12">
        <v>2971.5</v>
      </c>
      <c r="CY14" s="12">
        <v>4334.5</v>
      </c>
      <c r="CZ14" s="12" t="s">
        <v>246</v>
      </c>
      <c r="DA14" s="12">
        <v>19047.400000000001</v>
      </c>
      <c r="DB14" s="12" t="s">
        <v>246</v>
      </c>
      <c r="DC14" s="12">
        <v>146.9</v>
      </c>
      <c r="DD14" s="12">
        <v>401.2</v>
      </c>
      <c r="DE14" s="12">
        <v>180.5</v>
      </c>
      <c r="DF14" s="12">
        <v>429.2</v>
      </c>
      <c r="DG14" s="12">
        <v>2345.6</v>
      </c>
      <c r="DH14" s="12" t="s">
        <v>246</v>
      </c>
      <c r="DI14" s="12" t="s">
        <v>246</v>
      </c>
      <c r="DJ14" s="12" t="s">
        <v>246</v>
      </c>
      <c r="DK14" s="12" t="s">
        <v>246</v>
      </c>
      <c r="DL14" s="12">
        <v>4806.3999999999996</v>
      </c>
      <c r="DM14" s="12" t="s">
        <v>246</v>
      </c>
      <c r="DN14" s="12">
        <v>1567.4</v>
      </c>
      <c r="DO14" s="12">
        <v>766.7</v>
      </c>
      <c r="DP14" s="12">
        <v>1974.1</v>
      </c>
      <c r="DQ14" s="12">
        <v>838.6</v>
      </c>
      <c r="DR14" s="12" t="s">
        <v>246</v>
      </c>
      <c r="DS14" s="12">
        <v>204.3</v>
      </c>
      <c r="DT14" s="12">
        <v>976.4</v>
      </c>
      <c r="DU14" s="12">
        <v>1456</v>
      </c>
      <c r="DV14" s="12">
        <v>163.30000000000001</v>
      </c>
      <c r="DW14" s="12" t="s">
        <v>246</v>
      </c>
      <c r="DX14" s="12">
        <v>1364.1</v>
      </c>
      <c r="DY14" s="12">
        <v>6659</v>
      </c>
      <c r="DZ14" s="12">
        <v>346.8</v>
      </c>
      <c r="EA14" s="12" t="s">
        <v>246</v>
      </c>
      <c r="EB14" s="12">
        <v>140.80000000000001</v>
      </c>
      <c r="EC14" s="12" t="s">
        <v>246</v>
      </c>
      <c r="ED14" s="12">
        <v>4947.3999999999996</v>
      </c>
      <c r="EE14" s="12">
        <v>1685.7</v>
      </c>
      <c r="EF14" s="12">
        <v>449.8</v>
      </c>
      <c r="EG14" s="12">
        <v>7543</v>
      </c>
      <c r="EH14" s="12">
        <v>1944.4</v>
      </c>
      <c r="EI14" s="12">
        <v>27.8</v>
      </c>
      <c r="EJ14" s="12" t="s">
        <v>246</v>
      </c>
      <c r="EK14" s="12">
        <v>36409.4</v>
      </c>
      <c r="EL14" s="12" t="s">
        <v>246</v>
      </c>
      <c r="EM14" s="12" t="s">
        <v>246</v>
      </c>
      <c r="EN14" s="12" t="s">
        <v>246</v>
      </c>
      <c r="EO14" s="12" t="s">
        <v>246</v>
      </c>
      <c r="EP14" s="12">
        <v>3575.5</v>
      </c>
      <c r="EQ14" s="12">
        <v>887.2</v>
      </c>
      <c r="ER14" s="12">
        <v>345.6</v>
      </c>
      <c r="ES14" s="12">
        <v>14287.3</v>
      </c>
      <c r="ET14" s="12">
        <v>2034.6</v>
      </c>
      <c r="EU14" s="12">
        <v>1880.5</v>
      </c>
      <c r="EV14" s="12">
        <v>1742</v>
      </c>
      <c r="EW14" s="12">
        <v>770.8</v>
      </c>
      <c r="EX14" s="12">
        <v>1493.4</v>
      </c>
      <c r="EY14" s="12" t="s">
        <v>246</v>
      </c>
      <c r="EZ14" s="12">
        <v>3330.9</v>
      </c>
      <c r="FA14" s="12">
        <v>1372.7</v>
      </c>
      <c r="FB14" s="12">
        <v>1717.3</v>
      </c>
      <c r="FC14" s="12" t="s">
        <v>246</v>
      </c>
      <c r="FD14" s="12">
        <v>3039.5</v>
      </c>
      <c r="FE14" s="12" t="s">
        <v>246</v>
      </c>
      <c r="FF14" s="12" t="s">
        <v>246</v>
      </c>
      <c r="FG14" s="12">
        <v>1927.3</v>
      </c>
      <c r="FH14" s="12">
        <v>64.599999999999994</v>
      </c>
      <c r="FI14" s="12" t="s">
        <v>246</v>
      </c>
      <c r="FJ14" s="12">
        <v>4021.8</v>
      </c>
      <c r="FK14" s="12">
        <v>214</v>
      </c>
      <c r="FL14" s="12">
        <v>1058.3</v>
      </c>
      <c r="FM14" s="12">
        <v>760.3</v>
      </c>
      <c r="FN14" s="12" t="s">
        <v>246</v>
      </c>
      <c r="FO14" s="12" t="s">
        <v>246</v>
      </c>
      <c r="FP14" s="12" t="s">
        <v>246</v>
      </c>
      <c r="FQ14" s="12">
        <v>782.5</v>
      </c>
      <c r="FR14" s="12">
        <v>9369.4</v>
      </c>
      <c r="FS14" s="12">
        <v>3613</v>
      </c>
      <c r="FT14" s="12">
        <v>897.8</v>
      </c>
      <c r="FU14" s="12" t="s">
        <v>246</v>
      </c>
      <c r="FV14" s="12">
        <v>5409.9</v>
      </c>
      <c r="FW14" s="12" t="s">
        <v>246</v>
      </c>
      <c r="FX14" s="12" t="s">
        <v>246</v>
      </c>
      <c r="FY14" s="12">
        <v>1345.2</v>
      </c>
      <c r="FZ14" s="12">
        <v>2228.4</v>
      </c>
      <c r="GA14" s="12" t="s">
        <v>246</v>
      </c>
      <c r="GB14" s="12" t="s">
        <v>246</v>
      </c>
      <c r="GC14" s="12" t="s">
        <v>246</v>
      </c>
      <c r="GD14" s="12" t="s">
        <v>246</v>
      </c>
      <c r="GE14" s="12">
        <v>3294.8</v>
      </c>
      <c r="GF14" s="12" t="s">
        <v>246</v>
      </c>
      <c r="GG14" s="12" t="s">
        <v>246</v>
      </c>
      <c r="GH14" s="12" t="s">
        <v>246</v>
      </c>
      <c r="GI14" s="12" t="s">
        <v>246</v>
      </c>
      <c r="GJ14" s="12" t="s">
        <v>246</v>
      </c>
      <c r="GK14" s="12">
        <v>3486.4</v>
      </c>
      <c r="GL14" s="12" t="s">
        <v>246</v>
      </c>
      <c r="GM14" s="12" t="s">
        <v>246</v>
      </c>
      <c r="GN14" s="12">
        <v>722.4</v>
      </c>
      <c r="GO14" s="12">
        <v>5319.5</v>
      </c>
      <c r="GP14" s="12">
        <v>1484.1</v>
      </c>
      <c r="GQ14" s="12">
        <v>1555</v>
      </c>
      <c r="GR14" s="12" t="s">
        <v>246</v>
      </c>
      <c r="GS14" s="12" t="s">
        <v>246</v>
      </c>
      <c r="GT14" s="12" t="s">
        <v>246</v>
      </c>
      <c r="GU14" s="12" t="s">
        <v>246</v>
      </c>
      <c r="GV14" s="12" t="s">
        <v>246</v>
      </c>
      <c r="GW14" s="12" t="s">
        <v>246</v>
      </c>
      <c r="GX14" s="12" t="s">
        <v>246</v>
      </c>
      <c r="GY14" s="12" t="s">
        <v>246</v>
      </c>
    </row>
    <row r="15" spans="1:212" x14ac:dyDescent="0.2">
      <c r="A15" s="1" t="s">
        <v>12</v>
      </c>
      <c r="B15" s="12">
        <v>2798.2</v>
      </c>
      <c r="C15" s="12" t="s">
        <v>246</v>
      </c>
      <c r="D15" s="12" t="s">
        <v>246</v>
      </c>
      <c r="E15" s="12">
        <v>29394.799999999999</v>
      </c>
      <c r="F15" s="12">
        <v>157.6</v>
      </c>
      <c r="G15" s="12">
        <v>264.3</v>
      </c>
      <c r="H15" s="12">
        <v>1531.8</v>
      </c>
      <c r="I15" s="12" t="s">
        <v>246</v>
      </c>
      <c r="J15" s="12">
        <v>957.4</v>
      </c>
      <c r="K15" s="12">
        <v>1669.8</v>
      </c>
      <c r="L15" s="12" t="s">
        <v>246</v>
      </c>
      <c r="M15" s="12" t="s">
        <v>246</v>
      </c>
      <c r="N15" s="12" t="s">
        <v>246</v>
      </c>
      <c r="O15" s="12" t="s">
        <v>246</v>
      </c>
      <c r="P15" s="12" t="s">
        <v>246</v>
      </c>
      <c r="Q15" s="12" t="s">
        <v>246</v>
      </c>
      <c r="R15" s="12">
        <v>52.5</v>
      </c>
      <c r="S15" s="12" t="s">
        <v>246</v>
      </c>
      <c r="T15" s="12">
        <v>737.1</v>
      </c>
      <c r="U15" s="12">
        <v>800.3</v>
      </c>
      <c r="V15" s="12" t="s">
        <v>246</v>
      </c>
      <c r="W15" s="12">
        <v>164.4</v>
      </c>
      <c r="X15" s="12">
        <v>1053</v>
      </c>
      <c r="Y15" s="12">
        <v>3773.9</v>
      </c>
      <c r="Z15" s="12">
        <v>43.5</v>
      </c>
      <c r="AA15" s="12">
        <v>3101.6</v>
      </c>
      <c r="AB15" s="12">
        <v>1126</v>
      </c>
      <c r="AC15" s="12" t="s">
        <v>246</v>
      </c>
      <c r="AD15" s="12">
        <v>2879.2</v>
      </c>
      <c r="AE15" s="12" t="s">
        <v>246</v>
      </c>
      <c r="AF15" s="12">
        <v>81.7</v>
      </c>
      <c r="AG15" s="12" t="s">
        <v>246</v>
      </c>
      <c r="AH15" s="12">
        <v>120.5</v>
      </c>
      <c r="AI15" s="12" t="s">
        <v>246</v>
      </c>
      <c r="AJ15" s="12">
        <v>5249.5</v>
      </c>
      <c r="AK15" s="12" t="s">
        <v>246</v>
      </c>
      <c r="AL15" s="12" t="s">
        <v>246</v>
      </c>
      <c r="AM15" s="12" t="s">
        <v>246</v>
      </c>
      <c r="AN15" s="12">
        <v>150.4</v>
      </c>
      <c r="AO15" s="12" t="s">
        <v>246</v>
      </c>
      <c r="AP15" s="12">
        <v>2.2000000000000002</v>
      </c>
      <c r="AQ15" s="12" t="s">
        <v>246</v>
      </c>
      <c r="AR15" s="12">
        <v>148.5</v>
      </c>
      <c r="AS15" s="12" t="s">
        <v>246</v>
      </c>
      <c r="AT15" s="12" t="s">
        <v>246</v>
      </c>
      <c r="AU15" s="12" t="s">
        <v>246</v>
      </c>
      <c r="AV15" s="12">
        <v>1769.6</v>
      </c>
      <c r="AW15" s="12" t="s">
        <v>246</v>
      </c>
      <c r="AX15" s="12" t="s">
        <v>246</v>
      </c>
      <c r="AY15" s="12" t="s">
        <v>246</v>
      </c>
      <c r="AZ15" s="12" t="s">
        <v>246</v>
      </c>
      <c r="BA15" s="12" t="s">
        <v>246</v>
      </c>
      <c r="BB15" s="12" t="s">
        <v>246</v>
      </c>
      <c r="BC15" s="12" t="s">
        <v>246</v>
      </c>
      <c r="BD15" s="12" t="s">
        <v>246</v>
      </c>
      <c r="BE15" s="12" t="s">
        <v>246</v>
      </c>
      <c r="BF15" s="12" t="s">
        <v>246</v>
      </c>
      <c r="BG15" s="12" t="s">
        <v>246</v>
      </c>
      <c r="BH15" s="12" t="s">
        <v>246</v>
      </c>
      <c r="BI15" s="12" t="s">
        <v>246</v>
      </c>
      <c r="BJ15" s="12" t="s">
        <v>246</v>
      </c>
      <c r="BK15" s="12" t="s">
        <v>246</v>
      </c>
      <c r="BL15" s="12" t="s">
        <v>246</v>
      </c>
      <c r="BM15" s="12" t="s">
        <v>246</v>
      </c>
      <c r="BN15" s="12" t="s">
        <v>246</v>
      </c>
      <c r="BO15" s="12" t="s">
        <v>246</v>
      </c>
      <c r="BP15" s="12" t="s">
        <v>246</v>
      </c>
      <c r="BQ15" s="12" t="s">
        <v>246</v>
      </c>
      <c r="BR15" s="12">
        <v>44</v>
      </c>
      <c r="BS15" s="12">
        <v>517.5</v>
      </c>
      <c r="BT15" s="12" t="s">
        <v>246</v>
      </c>
      <c r="BU15" s="12">
        <v>694.6</v>
      </c>
      <c r="BV15" s="12">
        <v>3382.8</v>
      </c>
      <c r="BW15" s="12">
        <v>1826.7</v>
      </c>
      <c r="BX15" s="12">
        <v>267.5</v>
      </c>
      <c r="BY15" s="12">
        <v>1595.2</v>
      </c>
      <c r="BZ15" s="12" t="s">
        <v>246</v>
      </c>
      <c r="CA15" s="12" t="s">
        <v>246</v>
      </c>
      <c r="CB15" s="12">
        <v>200.4</v>
      </c>
      <c r="CC15" s="12">
        <v>872.2</v>
      </c>
      <c r="CD15" s="12" t="s">
        <v>246</v>
      </c>
      <c r="CE15" s="12" t="s">
        <v>246</v>
      </c>
      <c r="CF15" s="12" t="s">
        <v>246</v>
      </c>
      <c r="CG15" s="12">
        <v>15905</v>
      </c>
      <c r="CH15" s="12" t="s">
        <v>246</v>
      </c>
      <c r="CI15" s="12">
        <v>195</v>
      </c>
      <c r="CJ15" s="12" t="s">
        <v>246</v>
      </c>
      <c r="CK15" s="12" t="s">
        <v>246</v>
      </c>
      <c r="CL15" s="12">
        <v>3295.7</v>
      </c>
      <c r="CM15" s="12" t="s">
        <v>246</v>
      </c>
      <c r="CN15" s="12">
        <v>277.89999999999998</v>
      </c>
      <c r="CO15" s="12" t="s">
        <v>246</v>
      </c>
      <c r="CP15" s="12" t="s">
        <v>246</v>
      </c>
      <c r="CQ15" s="12">
        <v>576</v>
      </c>
      <c r="CR15" s="12">
        <v>1965.2</v>
      </c>
      <c r="CS15" s="12">
        <v>4315.3999999999996</v>
      </c>
      <c r="CT15" s="12">
        <v>3490.8</v>
      </c>
      <c r="CU15" s="12" t="s">
        <v>246</v>
      </c>
      <c r="CV15" s="12" t="s">
        <v>246</v>
      </c>
      <c r="CW15" s="12">
        <v>2449.8000000000002</v>
      </c>
      <c r="CX15" s="12">
        <v>3562.3</v>
      </c>
      <c r="CY15" s="12">
        <v>2872.5</v>
      </c>
      <c r="CZ15" s="12" t="s">
        <v>246</v>
      </c>
      <c r="DA15" s="12">
        <v>19956</v>
      </c>
      <c r="DB15" s="12" t="s">
        <v>246</v>
      </c>
      <c r="DC15" s="12">
        <v>168.7</v>
      </c>
      <c r="DD15" s="12">
        <v>481</v>
      </c>
      <c r="DE15" s="12">
        <v>236.3</v>
      </c>
      <c r="DF15" s="12">
        <v>193</v>
      </c>
      <c r="DG15" s="12">
        <v>2133</v>
      </c>
      <c r="DH15" s="12" t="s">
        <v>246</v>
      </c>
      <c r="DI15" s="12" t="s">
        <v>246</v>
      </c>
      <c r="DJ15" s="12" t="s">
        <v>246</v>
      </c>
      <c r="DK15" s="12" t="s">
        <v>246</v>
      </c>
      <c r="DL15" s="12">
        <v>5900.4</v>
      </c>
      <c r="DM15" s="12" t="s">
        <v>246</v>
      </c>
      <c r="DN15" s="12">
        <v>1431.7</v>
      </c>
      <c r="DO15" s="12">
        <v>1134.5</v>
      </c>
      <c r="DP15" s="12">
        <v>1897.6</v>
      </c>
      <c r="DQ15" s="12">
        <v>878.9</v>
      </c>
      <c r="DR15" s="12" t="s">
        <v>246</v>
      </c>
      <c r="DS15" s="12">
        <v>205.1</v>
      </c>
      <c r="DT15" s="12">
        <v>927.8</v>
      </c>
      <c r="DU15" s="12">
        <v>1442.6</v>
      </c>
      <c r="DV15" s="12">
        <v>162.80000000000001</v>
      </c>
      <c r="DW15" s="12" t="s">
        <v>246</v>
      </c>
      <c r="DX15" s="12">
        <v>1311.7</v>
      </c>
      <c r="DY15" s="12">
        <v>6547.8</v>
      </c>
      <c r="DZ15" s="12">
        <v>340.6</v>
      </c>
      <c r="EA15" s="12" t="s">
        <v>246</v>
      </c>
      <c r="EB15" s="12">
        <v>98.2</v>
      </c>
      <c r="EC15" s="12" t="s">
        <v>246</v>
      </c>
      <c r="ED15" s="12">
        <v>5368.5</v>
      </c>
      <c r="EE15" s="12">
        <v>1822.7</v>
      </c>
      <c r="EF15" s="12">
        <v>504.3</v>
      </c>
      <c r="EG15" s="12">
        <v>8041.2</v>
      </c>
      <c r="EH15" s="12">
        <v>1823.6</v>
      </c>
      <c r="EI15" s="12">
        <v>57.5</v>
      </c>
      <c r="EJ15" s="12" t="s">
        <v>246</v>
      </c>
      <c r="EK15" s="12">
        <v>35881.300000000003</v>
      </c>
      <c r="EL15" s="12" t="s">
        <v>246</v>
      </c>
      <c r="EM15" s="12" t="s">
        <v>246</v>
      </c>
      <c r="EN15" s="12" t="s">
        <v>246</v>
      </c>
      <c r="EO15" s="12" t="s">
        <v>246</v>
      </c>
      <c r="EP15" s="12">
        <v>2944.2</v>
      </c>
      <c r="EQ15" s="12">
        <v>956.2</v>
      </c>
      <c r="ER15" s="12">
        <v>309.5</v>
      </c>
      <c r="ES15" s="12">
        <v>14067.1</v>
      </c>
      <c r="ET15" s="12">
        <v>1992.4</v>
      </c>
      <c r="EU15" s="12">
        <v>2370.3000000000002</v>
      </c>
      <c r="EV15" s="12">
        <v>1608.4</v>
      </c>
      <c r="EW15" s="12">
        <v>742.3</v>
      </c>
      <c r="EX15" s="12">
        <v>1594.6</v>
      </c>
      <c r="EY15" s="12" t="s">
        <v>246</v>
      </c>
      <c r="EZ15" s="12">
        <v>3510.2</v>
      </c>
      <c r="FA15" s="12">
        <v>1419.5</v>
      </c>
      <c r="FB15" s="12">
        <v>1635.8</v>
      </c>
      <c r="FC15" s="12" t="s">
        <v>246</v>
      </c>
      <c r="FD15" s="12">
        <v>3094.6</v>
      </c>
      <c r="FE15" s="12" t="s">
        <v>246</v>
      </c>
      <c r="FF15" s="12" t="s">
        <v>246</v>
      </c>
      <c r="FG15" s="12">
        <v>1963</v>
      </c>
      <c r="FH15" s="12">
        <v>103.5</v>
      </c>
      <c r="FI15" s="12" t="s">
        <v>246</v>
      </c>
      <c r="FJ15" s="12">
        <v>4015.8</v>
      </c>
      <c r="FK15" s="12">
        <v>230.1</v>
      </c>
      <c r="FL15" s="12">
        <v>982.9</v>
      </c>
      <c r="FM15" s="12">
        <v>718.7</v>
      </c>
      <c r="FN15" s="12" t="s">
        <v>246</v>
      </c>
      <c r="FO15" s="12" t="s">
        <v>246</v>
      </c>
      <c r="FP15" s="12" t="s">
        <v>246</v>
      </c>
      <c r="FQ15" s="12">
        <v>833</v>
      </c>
      <c r="FR15" s="12">
        <v>6685.8</v>
      </c>
      <c r="FS15" s="12">
        <v>3706.1</v>
      </c>
      <c r="FT15" s="12">
        <v>957.8</v>
      </c>
      <c r="FU15" s="12" t="s">
        <v>246</v>
      </c>
      <c r="FV15" s="12">
        <v>4952.8999999999996</v>
      </c>
      <c r="FW15" s="12" t="s">
        <v>246</v>
      </c>
      <c r="FX15" s="12" t="s">
        <v>246</v>
      </c>
      <c r="FY15" s="12">
        <v>1849.3</v>
      </c>
      <c r="FZ15" s="12">
        <v>3002.1</v>
      </c>
      <c r="GA15" s="12" t="s">
        <v>246</v>
      </c>
      <c r="GB15" s="12" t="s">
        <v>246</v>
      </c>
      <c r="GC15" s="12" t="s">
        <v>246</v>
      </c>
      <c r="GD15" s="12" t="s">
        <v>246</v>
      </c>
      <c r="GE15" s="12">
        <v>3397.7</v>
      </c>
      <c r="GF15" s="12" t="s">
        <v>246</v>
      </c>
      <c r="GG15" s="12" t="s">
        <v>246</v>
      </c>
      <c r="GH15" s="12" t="s">
        <v>246</v>
      </c>
      <c r="GI15" s="12" t="s">
        <v>246</v>
      </c>
      <c r="GJ15" s="12" t="s">
        <v>246</v>
      </c>
      <c r="GK15" s="12">
        <v>3225.3</v>
      </c>
      <c r="GL15" s="12" t="s">
        <v>246</v>
      </c>
      <c r="GM15" s="12" t="s">
        <v>246</v>
      </c>
      <c r="GN15" s="12">
        <v>678.9</v>
      </c>
      <c r="GO15" s="12">
        <v>5405.5</v>
      </c>
      <c r="GP15" s="12">
        <v>1516.2</v>
      </c>
      <c r="GQ15" s="12">
        <v>1556.4</v>
      </c>
      <c r="GR15" s="12" t="s">
        <v>246</v>
      </c>
      <c r="GS15" s="12" t="s">
        <v>246</v>
      </c>
      <c r="GT15" s="12" t="s">
        <v>246</v>
      </c>
      <c r="GU15" s="12" t="s">
        <v>246</v>
      </c>
      <c r="GV15" s="12" t="s">
        <v>246</v>
      </c>
      <c r="GW15" s="12" t="s">
        <v>246</v>
      </c>
      <c r="GX15" s="12" t="s">
        <v>246</v>
      </c>
      <c r="GY15" s="12" t="s">
        <v>246</v>
      </c>
    </row>
    <row r="16" spans="1:212" x14ac:dyDescent="0.2">
      <c r="A16" s="1" t="s">
        <v>13</v>
      </c>
      <c r="B16" s="12">
        <v>3032.2</v>
      </c>
      <c r="C16" s="12">
        <v>1129.5999999999999</v>
      </c>
      <c r="D16" s="12">
        <v>2.4</v>
      </c>
      <c r="E16" s="12">
        <v>30551.4</v>
      </c>
      <c r="F16" s="12">
        <v>146.19999999999999</v>
      </c>
      <c r="G16" s="12">
        <v>317.5</v>
      </c>
      <c r="H16" s="12">
        <v>1522.5</v>
      </c>
      <c r="I16" s="12">
        <v>199332.9</v>
      </c>
      <c r="J16" s="12">
        <v>994.9</v>
      </c>
      <c r="K16" s="12">
        <v>2160.1999999999998</v>
      </c>
      <c r="L16" s="12" t="s">
        <v>246</v>
      </c>
      <c r="M16" s="12">
        <v>42448.2</v>
      </c>
      <c r="N16" s="12">
        <v>222328.7</v>
      </c>
      <c r="O16" s="12">
        <v>65568.5</v>
      </c>
      <c r="P16" s="12">
        <v>1579390.6</v>
      </c>
      <c r="Q16" s="12">
        <v>18616.7</v>
      </c>
      <c r="R16" s="12">
        <v>57.7</v>
      </c>
      <c r="S16" s="12">
        <v>1875.2</v>
      </c>
      <c r="T16" s="12">
        <v>769.9</v>
      </c>
      <c r="U16" s="12">
        <v>941.8</v>
      </c>
      <c r="V16" s="12">
        <v>23036.400000000001</v>
      </c>
      <c r="W16" s="12">
        <v>189.2</v>
      </c>
      <c r="X16" s="12">
        <v>1170</v>
      </c>
      <c r="Y16" s="12">
        <v>1949.4</v>
      </c>
      <c r="Z16" s="12">
        <v>53.4</v>
      </c>
      <c r="AA16" s="12">
        <v>3537.9</v>
      </c>
      <c r="AB16" s="12">
        <v>1441.7</v>
      </c>
      <c r="AC16" s="12">
        <v>30961.4</v>
      </c>
      <c r="AD16" s="12">
        <v>2391.8000000000002</v>
      </c>
      <c r="AE16" s="12">
        <v>32747.7</v>
      </c>
      <c r="AF16" s="12">
        <v>83.4</v>
      </c>
      <c r="AG16" s="12">
        <v>20223.7</v>
      </c>
      <c r="AH16" s="12">
        <v>110</v>
      </c>
      <c r="AI16" s="12">
        <v>138890</v>
      </c>
      <c r="AJ16" s="12">
        <v>5829.7</v>
      </c>
      <c r="AK16" s="12">
        <v>81715.8</v>
      </c>
      <c r="AL16" s="12">
        <v>1810.1</v>
      </c>
      <c r="AM16" s="12">
        <v>49675.5</v>
      </c>
      <c r="AN16" s="12">
        <v>150.80000000000001</v>
      </c>
      <c r="AO16" s="12">
        <v>1495.7</v>
      </c>
      <c r="AP16" s="12">
        <v>2.6</v>
      </c>
      <c r="AQ16" s="12">
        <v>8588</v>
      </c>
      <c r="AR16" s="12">
        <v>157.5</v>
      </c>
      <c r="AS16" s="12">
        <v>5958.7</v>
      </c>
      <c r="AT16" s="12">
        <v>182128.2</v>
      </c>
      <c r="AU16" s="12">
        <v>25923.1</v>
      </c>
      <c r="AV16" s="12">
        <v>1509.5</v>
      </c>
      <c r="AW16" s="12">
        <v>8415.7999999999993</v>
      </c>
      <c r="AX16" s="12">
        <v>7717.3</v>
      </c>
      <c r="AY16" s="12">
        <v>13174.4</v>
      </c>
      <c r="AZ16" s="12">
        <v>18494.7</v>
      </c>
      <c r="BA16" s="12">
        <v>20267.400000000001</v>
      </c>
      <c r="BB16" s="12">
        <v>41.1</v>
      </c>
      <c r="BC16" s="12">
        <v>5116.3</v>
      </c>
      <c r="BD16" s="12">
        <v>18146.2</v>
      </c>
      <c r="BE16" s="12">
        <v>4547.3999999999996</v>
      </c>
      <c r="BF16" s="12">
        <v>98.1</v>
      </c>
      <c r="BG16" s="12">
        <v>5574.3</v>
      </c>
      <c r="BH16" s="12">
        <v>3148.1</v>
      </c>
      <c r="BI16" s="12">
        <v>2464.4</v>
      </c>
      <c r="BJ16" s="12">
        <v>1932.2</v>
      </c>
      <c r="BK16" s="12">
        <v>28096.1</v>
      </c>
      <c r="BL16" s="12">
        <v>27086.7</v>
      </c>
      <c r="BM16" s="12">
        <v>289914.90000000002</v>
      </c>
      <c r="BN16" s="12" t="s">
        <v>246</v>
      </c>
      <c r="BO16" s="12">
        <v>6726.5</v>
      </c>
      <c r="BP16" s="12">
        <v>573.4</v>
      </c>
      <c r="BQ16" s="12">
        <v>49721.9</v>
      </c>
      <c r="BR16" s="12">
        <v>42.2</v>
      </c>
      <c r="BS16" s="12">
        <v>482</v>
      </c>
      <c r="BT16" s="12">
        <v>141812.79999999999</v>
      </c>
      <c r="BU16" s="12">
        <v>734.3</v>
      </c>
      <c r="BV16" s="12">
        <v>3508.8</v>
      </c>
      <c r="BW16" s="12">
        <v>1853.2</v>
      </c>
      <c r="BX16" s="12">
        <v>275.3</v>
      </c>
      <c r="BY16" s="12">
        <v>1688</v>
      </c>
      <c r="BZ16" s="12">
        <v>3728</v>
      </c>
      <c r="CA16" s="12">
        <v>278205.7</v>
      </c>
      <c r="CB16" s="12">
        <v>131.1</v>
      </c>
      <c r="CC16" s="12">
        <v>1038.5</v>
      </c>
      <c r="CD16" s="12">
        <v>20635.5</v>
      </c>
      <c r="CE16" s="12">
        <v>39740</v>
      </c>
      <c r="CF16" s="12">
        <v>3644.1</v>
      </c>
      <c r="CG16" s="12">
        <v>16126.8</v>
      </c>
      <c r="CH16" s="12" t="s">
        <v>246</v>
      </c>
      <c r="CI16" s="12">
        <v>203.1</v>
      </c>
      <c r="CJ16" s="12">
        <v>5930.4</v>
      </c>
      <c r="CK16" s="12">
        <v>8673.4</v>
      </c>
      <c r="CL16" s="12">
        <v>4001.7</v>
      </c>
      <c r="CM16" s="12" t="s">
        <v>246</v>
      </c>
      <c r="CN16" s="12">
        <v>298.8</v>
      </c>
      <c r="CO16" s="12" t="s">
        <v>246</v>
      </c>
      <c r="CP16" s="12">
        <v>5657.6</v>
      </c>
      <c r="CQ16" s="12">
        <v>625.6</v>
      </c>
      <c r="CR16" s="12">
        <v>2390.5</v>
      </c>
      <c r="CS16" s="12">
        <v>2433.3000000000002</v>
      </c>
      <c r="CT16" s="12">
        <v>3412.5</v>
      </c>
      <c r="CU16" s="12" t="s">
        <v>246</v>
      </c>
      <c r="CV16" s="12">
        <v>199443.4</v>
      </c>
      <c r="CW16" s="12">
        <v>2154.6</v>
      </c>
      <c r="CX16" s="12">
        <v>3343.3</v>
      </c>
      <c r="CY16" s="12">
        <v>3429.7</v>
      </c>
      <c r="CZ16" s="12">
        <v>21114.3</v>
      </c>
      <c r="DA16" s="12">
        <v>20962.5</v>
      </c>
      <c r="DB16" s="12" t="s">
        <v>246</v>
      </c>
      <c r="DC16" s="12">
        <v>177.3</v>
      </c>
      <c r="DD16" s="12">
        <v>591.5</v>
      </c>
      <c r="DE16" s="12">
        <v>220.1</v>
      </c>
      <c r="DF16" s="12">
        <v>283.8</v>
      </c>
      <c r="DG16" s="12">
        <v>2275.6999999999998</v>
      </c>
      <c r="DH16" s="12">
        <v>6771.1</v>
      </c>
      <c r="DI16" s="12" t="s">
        <v>246</v>
      </c>
      <c r="DJ16" s="12">
        <v>29526.1</v>
      </c>
      <c r="DK16" s="12">
        <v>34420.699999999997</v>
      </c>
      <c r="DL16" s="12">
        <v>6065.8</v>
      </c>
      <c r="DM16" s="12">
        <v>2537.4</v>
      </c>
      <c r="DN16" s="12">
        <v>1737.2</v>
      </c>
      <c r="DO16" s="12">
        <v>1658.1</v>
      </c>
      <c r="DP16" s="12">
        <v>2224.1999999999998</v>
      </c>
      <c r="DQ16" s="12">
        <v>980.6</v>
      </c>
      <c r="DR16" s="12">
        <v>8425.4</v>
      </c>
      <c r="DS16" s="12">
        <v>244.9</v>
      </c>
      <c r="DT16" s="12">
        <v>1111.9000000000001</v>
      </c>
      <c r="DU16" s="12">
        <v>1684</v>
      </c>
      <c r="DV16" s="12">
        <v>204.7</v>
      </c>
      <c r="DW16" s="12" t="s">
        <v>246</v>
      </c>
      <c r="DX16" s="12">
        <v>1509.3</v>
      </c>
      <c r="DY16" s="12">
        <v>6220</v>
      </c>
      <c r="DZ16" s="12">
        <v>311.7</v>
      </c>
      <c r="EA16" s="12">
        <v>26924.9</v>
      </c>
      <c r="EB16" s="12">
        <v>146</v>
      </c>
      <c r="EC16" s="12">
        <v>963.1</v>
      </c>
      <c r="ED16" s="12">
        <v>5833</v>
      </c>
      <c r="EE16" s="12">
        <v>2519.4</v>
      </c>
      <c r="EF16" s="12">
        <v>569.9</v>
      </c>
      <c r="EG16" s="12">
        <v>9734.1</v>
      </c>
      <c r="EH16" s="12">
        <v>1915.6</v>
      </c>
      <c r="EI16" s="12">
        <v>96</v>
      </c>
      <c r="EJ16" s="12">
        <v>51813.3</v>
      </c>
      <c r="EK16" s="12">
        <v>38278.300000000003</v>
      </c>
      <c r="EL16" s="12">
        <v>33293.4</v>
      </c>
      <c r="EM16" s="12">
        <v>3100.4</v>
      </c>
      <c r="EN16" s="12">
        <v>9512.5</v>
      </c>
      <c r="EO16" s="12">
        <v>9109.5</v>
      </c>
      <c r="EP16" s="12">
        <v>2964.9</v>
      </c>
      <c r="EQ16" s="12">
        <v>1069.3</v>
      </c>
      <c r="ER16" s="12">
        <v>191.9</v>
      </c>
      <c r="ES16" s="12">
        <v>15069.3</v>
      </c>
      <c r="ET16" s="12">
        <v>2593.9</v>
      </c>
      <c r="EU16" s="12">
        <v>2360.5</v>
      </c>
      <c r="EV16" s="12">
        <v>2075.5</v>
      </c>
      <c r="EW16" s="12">
        <v>832</v>
      </c>
      <c r="EX16" s="12">
        <v>1924.4</v>
      </c>
      <c r="EY16" s="12">
        <v>19698</v>
      </c>
      <c r="EZ16" s="12">
        <v>3658.9</v>
      </c>
      <c r="FA16" s="12">
        <v>1353</v>
      </c>
      <c r="FB16" s="12">
        <v>1882.7</v>
      </c>
      <c r="FC16" s="12">
        <v>35328.5</v>
      </c>
      <c r="FD16" s="12">
        <v>3773.2</v>
      </c>
      <c r="FE16" s="12">
        <v>1927.5</v>
      </c>
      <c r="FF16" s="12" t="s">
        <v>246</v>
      </c>
      <c r="FG16" s="12">
        <v>2105.8000000000002</v>
      </c>
      <c r="FH16" s="12">
        <v>120.7</v>
      </c>
      <c r="FI16" s="12">
        <v>50345.3</v>
      </c>
      <c r="FJ16" s="12">
        <v>4665.6000000000004</v>
      </c>
      <c r="FK16" s="12">
        <v>243.5</v>
      </c>
      <c r="FL16" s="12">
        <v>672.2</v>
      </c>
      <c r="FM16" s="12">
        <v>702.2</v>
      </c>
      <c r="FN16" s="12">
        <v>70759.399999999994</v>
      </c>
      <c r="FO16" s="12" t="s">
        <v>246</v>
      </c>
      <c r="FP16" s="12" t="s">
        <v>246</v>
      </c>
      <c r="FQ16" s="12">
        <v>1096.4000000000001</v>
      </c>
      <c r="FR16" s="12">
        <v>7356.1</v>
      </c>
      <c r="FS16" s="12">
        <v>3337.1</v>
      </c>
      <c r="FT16" s="12">
        <v>1289.4000000000001</v>
      </c>
      <c r="FU16" s="12">
        <v>9770.6</v>
      </c>
      <c r="FV16" s="12">
        <v>3349.3</v>
      </c>
      <c r="FW16" s="12">
        <v>24510.3</v>
      </c>
      <c r="FX16" s="12">
        <v>2668</v>
      </c>
      <c r="FY16" s="12">
        <v>1328</v>
      </c>
      <c r="FZ16" s="12">
        <v>3086.4</v>
      </c>
      <c r="GA16" s="12">
        <v>318433.8</v>
      </c>
      <c r="GB16" s="12">
        <v>3757402.8</v>
      </c>
      <c r="GC16" s="12">
        <v>102261.3</v>
      </c>
      <c r="GD16" s="12">
        <v>116520.9</v>
      </c>
      <c r="GE16" s="12">
        <v>4465</v>
      </c>
      <c r="GF16" s="12">
        <v>67389.7</v>
      </c>
      <c r="GG16" s="12">
        <v>55264.3</v>
      </c>
      <c r="GH16" s="12">
        <v>735055.3</v>
      </c>
      <c r="GI16" s="12">
        <v>1017325.8</v>
      </c>
      <c r="GJ16" s="12">
        <v>40836</v>
      </c>
      <c r="GK16" s="12">
        <v>3555</v>
      </c>
      <c r="GL16" s="12">
        <v>27239.3</v>
      </c>
      <c r="GM16" s="12">
        <v>539735.6</v>
      </c>
      <c r="GN16" s="12">
        <v>844.5</v>
      </c>
      <c r="GO16" s="12">
        <v>6752.4</v>
      </c>
      <c r="GP16" s="12">
        <v>1894</v>
      </c>
      <c r="GQ16" s="12">
        <v>1902.8</v>
      </c>
      <c r="GR16" s="12">
        <v>159020.29999999999</v>
      </c>
      <c r="GS16" s="12">
        <v>54825.4</v>
      </c>
      <c r="GT16" s="12">
        <v>47570.9</v>
      </c>
      <c r="GU16" s="12">
        <v>263337.8</v>
      </c>
      <c r="GV16" s="12">
        <v>117400.5</v>
      </c>
      <c r="GW16" s="12">
        <v>141761.9</v>
      </c>
      <c r="GX16" s="12">
        <v>140135.1</v>
      </c>
      <c r="GY16" s="12">
        <v>626075.4</v>
      </c>
    </row>
    <row r="17" spans="1:207" x14ac:dyDescent="0.2">
      <c r="A17" s="1" t="s">
        <v>14</v>
      </c>
      <c r="B17" s="12">
        <v>2915.8</v>
      </c>
      <c r="C17" s="12">
        <v>1192.8</v>
      </c>
      <c r="D17" s="12">
        <v>1.6</v>
      </c>
      <c r="E17" s="12">
        <v>32193.8</v>
      </c>
      <c r="F17" s="12">
        <v>136.9</v>
      </c>
      <c r="G17" s="12">
        <v>348.5</v>
      </c>
      <c r="H17" s="12">
        <v>1654.4</v>
      </c>
      <c r="I17" s="12">
        <v>203908.6</v>
      </c>
      <c r="J17" s="12">
        <v>1059.2</v>
      </c>
      <c r="K17" s="12">
        <v>2264.6999999999998</v>
      </c>
      <c r="L17" s="12">
        <v>2306.8000000000002</v>
      </c>
      <c r="M17" s="12">
        <v>49849.5</v>
      </c>
      <c r="N17" s="12">
        <v>197672.5</v>
      </c>
      <c r="O17" s="12">
        <v>74313.2</v>
      </c>
      <c r="P17" s="12">
        <v>1783430.7</v>
      </c>
      <c r="Q17" s="12">
        <v>17680.099999999999</v>
      </c>
      <c r="R17" s="12">
        <v>51.5</v>
      </c>
      <c r="S17" s="12">
        <v>1576</v>
      </c>
      <c r="T17" s="12">
        <v>907.3</v>
      </c>
      <c r="U17" s="12">
        <v>1140.7</v>
      </c>
      <c r="V17" s="12">
        <v>25645.4</v>
      </c>
      <c r="W17" s="12">
        <v>216.9</v>
      </c>
      <c r="X17" s="12">
        <v>1161.4000000000001</v>
      </c>
      <c r="Y17" s="12">
        <v>1663.9</v>
      </c>
      <c r="Z17" s="12">
        <v>37.1</v>
      </c>
      <c r="AA17" s="12">
        <v>3085.8</v>
      </c>
      <c r="AB17" s="12">
        <v>1420.7</v>
      </c>
      <c r="AC17" s="12">
        <v>32091.599999999999</v>
      </c>
      <c r="AD17" s="12">
        <v>2792.6</v>
      </c>
      <c r="AE17" s="12">
        <v>34569</v>
      </c>
      <c r="AF17" s="12">
        <v>101.5</v>
      </c>
      <c r="AG17" s="12">
        <v>22570</v>
      </c>
      <c r="AH17" s="12">
        <v>114.9</v>
      </c>
      <c r="AI17" s="12">
        <v>161344.79999999999</v>
      </c>
      <c r="AJ17" s="12">
        <v>6663.5</v>
      </c>
      <c r="AK17" s="12">
        <v>96443.9</v>
      </c>
      <c r="AL17" s="12">
        <v>1617.4</v>
      </c>
      <c r="AM17" s="12">
        <v>55391.4</v>
      </c>
      <c r="AN17" s="12">
        <v>194.6</v>
      </c>
      <c r="AO17" s="12">
        <v>1296.5</v>
      </c>
      <c r="AP17" s="12">
        <v>2.5</v>
      </c>
      <c r="AQ17" s="12">
        <v>8115.8</v>
      </c>
      <c r="AR17" s="12">
        <v>165.9</v>
      </c>
      <c r="AS17" s="12">
        <v>6559</v>
      </c>
      <c r="AT17" s="12">
        <v>191085.5</v>
      </c>
      <c r="AU17" s="12">
        <v>26484.9</v>
      </c>
      <c r="AV17" s="12">
        <v>875.6</v>
      </c>
      <c r="AW17" s="12">
        <v>8364.2999999999993</v>
      </c>
      <c r="AX17" s="12">
        <v>6025.4</v>
      </c>
      <c r="AY17" s="12">
        <v>3699</v>
      </c>
      <c r="AZ17" s="12">
        <v>17855.7</v>
      </c>
      <c r="BA17" s="12">
        <v>14536.9</v>
      </c>
      <c r="BB17" s="12">
        <v>66.099999999999994</v>
      </c>
      <c r="BC17" s="12">
        <v>3883.8</v>
      </c>
      <c r="BD17" s="12">
        <v>19200.7</v>
      </c>
      <c r="BE17" s="12">
        <v>4192.1000000000004</v>
      </c>
      <c r="BF17" s="12">
        <v>130.19999999999999</v>
      </c>
      <c r="BG17" s="12">
        <v>5388.7</v>
      </c>
      <c r="BH17" s="12">
        <v>3638.5</v>
      </c>
      <c r="BI17" s="12">
        <v>1853.9</v>
      </c>
      <c r="BJ17" s="12">
        <v>1578.7</v>
      </c>
      <c r="BK17" s="12">
        <v>46465.9</v>
      </c>
      <c r="BL17" s="12">
        <v>18855.3</v>
      </c>
      <c r="BM17" s="12">
        <v>237152.6</v>
      </c>
      <c r="BN17" s="12" t="s">
        <v>246</v>
      </c>
      <c r="BO17" s="12">
        <v>7180.5</v>
      </c>
      <c r="BP17" s="12">
        <v>1014.8</v>
      </c>
      <c r="BQ17" s="12">
        <v>44746.5</v>
      </c>
      <c r="BR17" s="12">
        <v>47.7</v>
      </c>
      <c r="BS17" s="12">
        <v>485.2</v>
      </c>
      <c r="BT17" s="12">
        <v>198273.9</v>
      </c>
      <c r="BU17" s="12">
        <v>767</v>
      </c>
      <c r="BV17" s="12">
        <v>3609.8</v>
      </c>
      <c r="BW17" s="12">
        <v>1924.6</v>
      </c>
      <c r="BX17" s="12">
        <v>319</v>
      </c>
      <c r="BY17" s="12">
        <v>1741.6</v>
      </c>
      <c r="BZ17" s="12">
        <v>4148.3</v>
      </c>
      <c r="CA17" s="12">
        <v>184137.9</v>
      </c>
      <c r="CB17" s="12">
        <v>119.3</v>
      </c>
      <c r="CC17" s="12">
        <v>1075.8</v>
      </c>
      <c r="CD17" s="12">
        <v>24239.5</v>
      </c>
      <c r="CE17" s="12">
        <v>41231.599999999999</v>
      </c>
      <c r="CF17" s="12">
        <v>5368.3</v>
      </c>
      <c r="CG17" s="12">
        <v>15104.1</v>
      </c>
      <c r="CH17" s="12" t="s">
        <v>246</v>
      </c>
      <c r="CI17" s="12">
        <v>203.6</v>
      </c>
      <c r="CJ17" s="12">
        <v>7952.6</v>
      </c>
      <c r="CK17" s="12">
        <v>9543.2999999999993</v>
      </c>
      <c r="CL17" s="12">
        <v>4383.3999999999996</v>
      </c>
      <c r="CM17" s="12" t="s">
        <v>246</v>
      </c>
      <c r="CN17" s="12">
        <v>299.7</v>
      </c>
      <c r="CO17" s="12" t="s">
        <v>246</v>
      </c>
      <c r="CP17" s="12">
        <v>7021.5</v>
      </c>
      <c r="CQ17" s="12">
        <v>493.8</v>
      </c>
      <c r="CR17" s="12">
        <v>2337.5</v>
      </c>
      <c r="CS17" s="12">
        <v>2474.6999999999998</v>
      </c>
      <c r="CT17" s="12">
        <v>3180.9</v>
      </c>
      <c r="CU17" s="12" t="s">
        <v>246</v>
      </c>
      <c r="CV17" s="12">
        <v>241926.2</v>
      </c>
      <c r="CW17" s="12">
        <v>2983.3</v>
      </c>
      <c r="CX17" s="12">
        <v>3797.6</v>
      </c>
      <c r="CY17" s="12">
        <v>4309.8999999999996</v>
      </c>
      <c r="CZ17" s="12">
        <v>26680.9</v>
      </c>
      <c r="DA17" s="12">
        <v>21624.400000000001</v>
      </c>
      <c r="DB17" s="12" t="s">
        <v>246</v>
      </c>
      <c r="DC17" s="12">
        <v>167.8</v>
      </c>
      <c r="DD17" s="12">
        <v>626.29999999999995</v>
      </c>
      <c r="DE17" s="12">
        <v>247.1</v>
      </c>
      <c r="DF17" s="12">
        <v>298.8</v>
      </c>
      <c r="DG17" s="12">
        <v>2639.7</v>
      </c>
      <c r="DH17" s="12">
        <v>8310</v>
      </c>
      <c r="DI17" s="12" t="s">
        <v>246</v>
      </c>
      <c r="DJ17" s="12">
        <v>34791.5</v>
      </c>
      <c r="DK17" s="12">
        <v>22278.2</v>
      </c>
      <c r="DL17" s="12">
        <v>6039.1</v>
      </c>
      <c r="DM17" s="12">
        <v>2650.5</v>
      </c>
      <c r="DN17" s="12">
        <v>1828.9</v>
      </c>
      <c r="DO17" s="12">
        <v>1868.4</v>
      </c>
      <c r="DP17" s="12">
        <v>2139</v>
      </c>
      <c r="DQ17" s="12">
        <v>952</v>
      </c>
      <c r="DR17" s="12">
        <v>7362</v>
      </c>
      <c r="DS17" s="12">
        <v>266.8</v>
      </c>
      <c r="DT17" s="12">
        <v>1043</v>
      </c>
      <c r="DU17" s="12">
        <v>1557.1</v>
      </c>
      <c r="DV17" s="12">
        <v>209.4</v>
      </c>
      <c r="DW17" s="12" t="s">
        <v>246</v>
      </c>
      <c r="DX17" s="12">
        <v>1510.9</v>
      </c>
      <c r="DY17" s="12">
        <v>7374.7</v>
      </c>
      <c r="DZ17" s="12">
        <v>325.39999999999998</v>
      </c>
      <c r="EA17" s="12">
        <v>27947.5</v>
      </c>
      <c r="EB17" s="12">
        <v>188.6</v>
      </c>
      <c r="EC17" s="12">
        <v>1163.3</v>
      </c>
      <c r="ED17" s="12">
        <v>7313</v>
      </c>
      <c r="EE17" s="12">
        <v>2044.4</v>
      </c>
      <c r="EF17" s="12">
        <v>554.29999999999995</v>
      </c>
      <c r="EG17" s="12">
        <v>10742.3</v>
      </c>
      <c r="EH17" s="12">
        <v>1977.6</v>
      </c>
      <c r="EI17" s="12">
        <v>163.1</v>
      </c>
      <c r="EJ17" s="12">
        <v>51776.5</v>
      </c>
      <c r="EK17" s="12">
        <v>2046.8</v>
      </c>
      <c r="EL17" s="12">
        <v>36927.5</v>
      </c>
      <c r="EM17" s="12">
        <v>2978.8</v>
      </c>
      <c r="EN17" s="12">
        <v>9066.2999999999993</v>
      </c>
      <c r="EO17" s="12">
        <v>8503</v>
      </c>
      <c r="EP17" s="12">
        <v>4264.1000000000004</v>
      </c>
      <c r="EQ17" s="12">
        <v>1153.8</v>
      </c>
      <c r="ER17" s="12">
        <v>204.1</v>
      </c>
      <c r="ES17" s="12">
        <v>19747.2</v>
      </c>
      <c r="ET17" s="12">
        <v>2396</v>
      </c>
      <c r="EU17" s="12">
        <v>2778</v>
      </c>
      <c r="EV17" s="12">
        <v>2292.3000000000002</v>
      </c>
      <c r="EW17" s="12">
        <v>832.5</v>
      </c>
      <c r="EX17" s="12">
        <v>2023.7</v>
      </c>
      <c r="EY17" s="12">
        <v>21011.8</v>
      </c>
      <c r="EZ17" s="12">
        <v>3337.4</v>
      </c>
      <c r="FA17" s="12">
        <v>1745.5</v>
      </c>
      <c r="FB17" s="12">
        <v>1827.9</v>
      </c>
      <c r="FC17" s="12">
        <v>32982.6</v>
      </c>
      <c r="FD17" s="12">
        <v>4448.6000000000004</v>
      </c>
      <c r="FE17" s="12">
        <v>2028.9</v>
      </c>
      <c r="FF17" s="12" t="s">
        <v>246</v>
      </c>
      <c r="FG17" s="12">
        <v>1647.1</v>
      </c>
      <c r="FH17" s="12">
        <v>102.5</v>
      </c>
      <c r="FI17" s="12">
        <v>53695.199999999997</v>
      </c>
      <c r="FJ17" s="12">
        <v>4614.3999999999996</v>
      </c>
      <c r="FK17" s="12">
        <v>252.8</v>
      </c>
      <c r="FL17" s="12">
        <v>788.5</v>
      </c>
      <c r="FM17" s="12">
        <v>450.6</v>
      </c>
      <c r="FN17" s="12">
        <v>76651.7</v>
      </c>
      <c r="FO17" s="12" t="s">
        <v>246</v>
      </c>
      <c r="FP17" s="12" t="s">
        <v>246</v>
      </c>
      <c r="FQ17" s="12">
        <v>1233.2</v>
      </c>
      <c r="FR17" s="12">
        <v>8900.7999999999993</v>
      </c>
      <c r="FS17" s="12">
        <v>5137.6000000000004</v>
      </c>
      <c r="FT17" s="12">
        <v>1287.9000000000001</v>
      </c>
      <c r="FU17" s="12">
        <v>9761.7999999999993</v>
      </c>
      <c r="FV17" s="12">
        <v>2663.2</v>
      </c>
      <c r="FW17" s="12">
        <v>26342.9</v>
      </c>
      <c r="FX17" s="12">
        <v>3332</v>
      </c>
      <c r="FY17" s="12">
        <v>1018.5</v>
      </c>
      <c r="FZ17" s="12">
        <v>3179.1</v>
      </c>
      <c r="GA17" s="12">
        <v>335469.40000000002</v>
      </c>
      <c r="GB17" s="12">
        <v>3895339.1</v>
      </c>
      <c r="GC17" s="12">
        <v>105916.7</v>
      </c>
      <c r="GD17" s="12">
        <v>119971.7</v>
      </c>
      <c r="GE17" s="12">
        <v>4955.8</v>
      </c>
      <c r="GF17" s="12">
        <v>68445.2</v>
      </c>
      <c r="GG17" s="12">
        <v>54590</v>
      </c>
      <c r="GH17" s="12">
        <v>740351.3</v>
      </c>
      <c r="GI17" s="12">
        <v>1063013.8</v>
      </c>
      <c r="GJ17" s="12">
        <v>48336</v>
      </c>
      <c r="GK17" s="12">
        <v>3850.2</v>
      </c>
      <c r="GL17" s="12">
        <v>27840</v>
      </c>
      <c r="GM17" s="12">
        <v>576498</v>
      </c>
      <c r="GN17" s="12">
        <v>903</v>
      </c>
      <c r="GO17" s="12">
        <v>7351.1</v>
      </c>
      <c r="GP17" s="12">
        <v>1972.9</v>
      </c>
      <c r="GQ17" s="12">
        <v>1921</v>
      </c>
      <c r="GR17" s="12">
        <v>164931.4</v>
      </c>
      <c r="GS17" s="12">
        <v>56436.1</v>
      </c>
      <c r="GT17" s="12">
        <v>53437.8</v>
      </c>
      <c r="GU17" s="12">
        <v>279861.2</v>
      </c>
      <c r="GV17" s="12">
        <v>127045.2</v>
      </c>
      <c r="GW17" s="12">
        <v>147483.79999999999</v>
      </c>
      <c r="GX17" s="12">
        <v>142870.20000000001</v>
      </c>
      <c r="GY17" s="12">
        <v>662008.9</v>
      </c>
    </row>
    <row r="18" spans="1:207" x14ac:dyDescent="0.2">
      <c r="A18" s="1" t="s">
        <v>15</v>
      </c>
      <c r="B18" s="12">
        <v>3157.2</v>
      </c>
      <c r="C18" s="12">
        <v>1162.7</v>
      </c>
      <c r="D18" s="12">
        <v>297.60000000000002</v>
      </c>
      <c r="E18" s="12">
        <v>32166.400000000001</v>
      </c>
      <c r="F18" s="12">
        <v>137.30000000000001</v>
      </c>
      <c r="G18" s="12">
        <v>470.8</v>
      </c>
      <c r="H18" s="12">
        <v>1952.6</v>
      </c>
      <c r="I18" s="12">
        <v>237176.1</v>
      </c>
      <c r="J18" s="12">
        <v>1231.8</v>
      </c>
      <c r="K18" s="12">
        <v>2422.1</v>
      </c>
      <c r="L18" s="12">
        <v>2500.1999999999998</v>
      </c>
      <c r="M18" s="12">
        <v>59091.7</v>
      </c>
      <c r="N18" s="12">
        <v>195295.5</v>
      </c>
      <c r="O18" s="12">
        <v>77250</v>
      </c>
      <c r="P18" s="12">
        <v>1967143.4</v>
      </c>
      <c r="Q18" s="12">
        <v>15222.3</v>
      </c>
      <c r="R18" s="12">
        <v>49.7</v>
      </c>
      <c r="S18" s="12">
        <v>1527.6</v>
      </c>
      <c r="T18" s="12">
        <v>980.9</v>
      </c>
      <c r="U18" s="12">
        <v>1390.4</v>
      </c>
      <c r="V18" s="12">
        <v>29742.5</v>
      </c>
      <c r="W18" s="12">
        <v>257.39999999999998</v>
      </c>
      <c r="X18" s="12">
        <v>936.4</v>
      </c>
      <c r="Y18" s="12">
        <v>1944.7</v>
      </c>
      <c r="Z18" s="12">
        <v>32.9</v>
      </c>
      <c r="AA18" s="12">
        <v>3362.8</v>
      </c>
      <c r="AB18" s="12">
        <v>1651</v>
      </c>
      <c r="AC18" s="12">
        <v>36897.699999999997</v>
      </c>
      <c r="AD18" s="12">
        <v>2769.3</v>
      </c>
      <c r="AE18" s="12">
        <v>41521.4</v>
      </c>
      <c r="AF18" s="12">
        <v>114.2</v>
      </c>
      <c r="AG18" s="12">
        <v>26095.200000000001</v>
      </c>
      <c r="AH18" s="12">
        <v>122.5</v>
      </c>
      <c r="AI18" s="12">
        <v>174485.7</v>
      </c>
      <c r="AJ18" s="12">
        <v>6949.3</v>
      </c>
      <c r="AK18" s="12">
        <v>110198.5</v>
      </c>
      <c r="AL18" s="12">
        <v>1167.9000000000001</v>
      </c>
      <c r="AM18" s="12">
        <v>62477.8</v>
      </c>
      <c r="AN18" s="12">
        <v>169.1</v>
      </c>
      <c r="AO18" s="12">
        <v>1344</v>
      </c>
      <c r="AP18" s="12">
        <v>2.7</v>
      </c>
      <c r="AQ18" s="12">
        <v>5929</v>
      </c>
      <c r="AR18" s="12">
        <v>169</v>
      </c>
      <c r="AS18" s="12">
        <v>8067.1</v>
      </c>
      <c r="AT18" s="12">
        <v>189012.5</v>
      </c>
      <c r="AU18" s="12">
        <v>24655</v>
      </c>
      <c r="AV18" s="12">
        <v>986.1</v>
      </c>
      <c r="AW18" s="12">
        <v>8618.7000000000007</v>
      </c>
      <c r="AX18" s="12">
        <v>4818.7</v>
      </c>
      <c r="AY18" s="12">
        <v>5081.5</v>
      </c>
      <c r="AZ18" s="12">
        <v>7457.8</v>
      </c>
      <c r="BA18" s="12">
        <v>18480.5</v>
      </c>
      <c r="BB18" s="12">
        <v>541.29999999999995</v>
      </c>
      <c r="BC18" s="12">
        <v>3744.7</v>
      </c>
      <c r="BD18" s="12">
        <v>22417.8</v>
      </c>
      <c r="BE18" s="12">
        <v>3160.6</v>
      </c>
      <c r="BF18" s="12">
        <v>825.3</v>
      </c>
      <c r="BG18" s="12">
        <v>5234.8</v>
      </c>
      <c r="BH18" s="12">
        <v>1848.8</v>
      </c>
      <c r="BI18" s="12">
        <v>1002.7</v>
      </c>
      <c r="BJ18" s="12">
        <v>1315.2</v>
      </c>
      <c r="BK18" s="12">
        <v>53809</v>
      </c>
      <c r="BL18" s="12">
        <v>13250.5</v>
      </c>
      <c r="BM18" s="12">
        <v>169079.2</v>
      </c>
      <c r="BN18" s="12" t="s">
        <v>246</v>
      </c>
      <c r="BO18" s="12">
        <v>7696.1</v>
      </c>
      <c r="BP18" s="12">
        <v>3143.9</v>
      </c>
      <c r="BQ18" s="12">
        <v>33341.800000000003</v>
      </c>
      <c r="BR18" s="12">
        <v>58</v>
      </c>
      <c r="BS18" s="12">
        <v>498.6</v>
      </c>
      <c r="BT18" s="12">
        <v>240525.1</v>
      </c>
      <c r="BU18" s="12">
        <v>843.9</v>
      </c>
      <c r="BV18" s="12">
        <v>3522.2</v>
      </c>
      <c r="BW18" s="12">
        <v>1887</v>
      </c>
      <c r="BX18" s="12">
        <v>415.7</v>
      </c>
      <c r="BY18" s="12">
        <v>1786.3</v>
      </c>
      <c r="BZ18" s="12">
        <v>4475.2</v>
      </c>
      <c r="CA18" s="12">
        <v>236833.2</v>
      </c>
      <c r="CB18" s="12">
        <v>157.5</v>
      </c>
      <c r="CC18" s="12">
        <v>1149.9000000000001</v>
      </c>
      <c r="CD18" s="12">
        <v>29986.1</v>
      </c>
      <c r="CE18" s="12">
        <v>45710</v>
      </c>
      <c r="CF18" s="12">
        <v>6390</v>
      </c>
      <c r="CG18" s="12">
        <v>14124.1</v>
      </c>
      <c r="CH18" s="12" t="s">
        <v>246</v>
      </c>
      <c r="CI18" s="12">
        <v>209.2</v>
      </c>
      <c r="CJ18" s="12">
        <v>9325.1</v>
      </c>
      <c r="CK18" s="12">
        <v>10150.9</v>
      </c>
      <c r="CL18" s="12">
        <v>4946.8</v>
      </c>
      <c r="CM18" s="12" t="s">
        <v>246</v>
      </c>
      <c r="CN18" s="12">
        <v>304.89999999999998</v>
      </c>
      <c r="CO18" s="12" t="s">
        <v>246</v>
      </c>
      <c r="CP18" s="12">
        <v>7874</v>
      </c>
      <c r="CQ18" s="12">
        <v>477.2</v>
      </c>
      <c r="CR18" s="12">
        <v>1603.4</v>
      </c>
      <c r="CS18" s="12">
        <v>2717.7</v>
      </c>
      <c r="CT18" s="12">
        <v>2876.7</v>
      </c>
      <c r="CU18" s="12" t="s">
        <v>246</v>
      </c>
      <c r="CV18" s="12">
        <v>284712</v>
      </c>
      <c r="CW18" s="12">
        <v>3373.8</v>
      </c>
      <c r="CX18" s="12">
        <v>4110</v>
      </c>
      <c r="CY18" s="12">
        <v>4531</v>
      </c>
      <c r="CZ18" s="12">
        <v>27942.3</v>
      </c>
      <c r="DA18" s="12">
        <v>22738.799999999999</v>
      </c>
      <c r="DB18" s="12" t="s">
        <v>246</v>
      </c>
      <c r="DC18" s="12">
        <v>156</v>
      </c>
      <c r="DD18" s="12">
        <v>627.9</v>
      </c>
      <c r="DE18" s="12">
        <v>245.4</v>
      </c>
      <c r="DF18" s="12">
        <v>320.3</v>
      </c>
      <c r="DG18" s="12">
        <v>2687.7</v>
      </c>
      <c r="DH18" s="12">
        <v>10965.4</v>
      </c>
      <c r="DI18" s="12" t="s">
        <v>246</v>
      </c>
      <c r="DJ18" s="12">
        <v>41042.300000000003</v>
      </c>
      <c r="DK18" s="12">
        <v>24662.799999999999</v>
      </c>
      <c r="DL18" s="12">
        <v>10683</v>
      </c>
      <c r="DM18" s="12">
        <v>2764.1</v>
      </c>
      <c r="DN18" s="12">
        <v>2124.9</v>
      </c>
      <c r="DO18" s="12">
        <v>2004.9</v>
      </c>
      <c r="DP18" s="12">
        <v>2278.9</v>
      </c>
      <c r="DQ18" s="12">
        <v>939.7</v>
      </c>
      <c r="DR18" s="12">
        <v>8589.6</v>
      </c>
      <c r="DS18" s="12">
        <v>285.5</v>
      </c>
      <c r="DT18" s="12">
        <v>1077.9000000000001</v>
      </c>
      <c r="DU18" s="12">
        <v>1711.5</v>
      </c>
      <c r="DV18" s="12">
        <v>232.3</v>
      </c>
      <c r="DW18" s="12" t="s">
        <v>246</v>
      </c>
      <c r="DX18" s="12">
        <v>1651.2</v>
      </c>
      <c r="DY18" s="12">
        <v>7848.1</v>
      </c>
      <c r="DZ18" s="12">
        <v>354.1</v>
      </c>
      <c r="EA18" s="12">
        <v>31589.4</v>
      </c>
      <c r="EB18" s="12">
        <v>179.6</v>
      </c>
      <c r="EC18" s="12">
        <v>1072.5</v>
      </c>
      <c r="ED18" s="12">
        <v>6439</v>
      </c>
      <c r="EE18" s="12">
        <v>2359.3000000000002</v>
      </c>
      <c r="EF18" s="12">
        <v>565.6</v>
      </c>
      <c r="EG18" s="12">
        <v>10652.4</v>
      </c>
      <c r="EH18" s="12">
        <v>2296.9</v>
      </c>
      <c r="EI18" s="12">
        <v>320.2</v>
      </c>
      <c r="EJ18" s="12">
        <v>51489</v>
      </c>
      <c r="EK18" s="12">
        <v>3844.3</v>
      </c>
      <c r="EL18" s="12">
        <v>41705.9</v>
      </c>
      <c r="EM18" s="12">
        <v>4113.6000000000004</v>
      </c>
      <c r="EN18" s="12">
        <v>9411.4</v>
      </c>
      <c r="EO18" s="12">
        <v>6083.8</v>
      </c>
      <c r="EP18" s="12">
        <v>5171.3</v>
      </c>
      <c r="EQ18" s="12">
        <v>1234</v>
      </c>
      <c r="ER18" s="12">
        <v>111.6</v>
      </c>
      <c r="ES18" s="12">
        <v>19611.3</v>
      </c>
      <c r="ET18" s="12">
        <v>2592.1999999999998</v>
      </c>
      <c r="EU18" s="12">
        <v>2546.8000000000002</v>
      </c>
      <c r="EV18" s="12">
        <v>2339</v>
      </c>
      <c r="EW18" s="12">
        <v>1263.2</v>
      </c>
      <c r="EX18" s="12">
        <v>2247.6999999999998</v>
      </c>
      <c r="EY18" s="12">
        <v>22069.9</v>
      </c>
      <c r="EZ18" s="12">
        <v>2454.1</v>
      </c>
      <c r="FA18" s="12">
        <v>1834.2</v>
      </c>
      <c r="FB18" s="12">
        <v>1982.2</v>
      </c>
      <c r="FC18" s="12">
        <v>34961</v>
      </c>
      <c r="FD18" s="12">
        <v>4594</v>
      </c>
      <c r="FE18" s="12">
        <v>2195.3000000000002</v>
      </c>
      <c r="FF18" s="12" t="s">
        <v>246</v>
      </c>
      <c r="FG18" s="12">
        <v>1723.5</v>
      </c>
      <c r="FH18" s="12">
        <v>91.6</v>
      </c>
      <c r="FI18" s="12">
        <v>56042.3</v>
      </c>
      <c r="FJ18" s="12">
        <v>4966.6000000000004</v>
      </c>
      <c r="FK18" s="12">
        <v>286.7</v>
      </c>
      <c r="FL18" s="12">
        <v>700.5</v>
      </c>
      <c r="FM18" s="12">
        <v>428.2</v>
      </c>
      <c r="FN18" s="12">
        <v>83916.4</v>
      </c>
      <c r="FO18" s="12" t="s">
        <v>246</v>
      </c>
      <c r="FP18" s="12" t="s">
        <v>246</v>
      </c>
      <c r="FQ18" s="12">
        <v>1391.6</v>
      </c>
      <c r="FR18" s="12">
        <v>10265.4</v>
      </c>
      <c r="FS18" s="12">
        <v>4675.1000000000004</v>
      </c>
      <c r="FT18" s="12">
        <v>1480.1</v>
      </c>
      <c r="FU18" s="12">
        <v>11814.9</v>
      </c>
      <c r="FV18" s="12">
        <v>2884.7</v>
      </c>
      <c r="FW18" s="12">
        <v>29858.5</v>
      </c>
      <c r="FX18" s="12">
        <v>3710</v>
      </c>
      <c r="FY18" s="12">
        <v>1462.9</v>
      </c>
      <c r="FZ18" s="12">
        <v>2528.5</v>
      </c>
      <c r="GA18" s="12">
        <v>327964.09999999998</v>
      </c>
      <c r="GB18" s="12">
        <v>4147760.9</v>
      </c>
      <c r="GC18" s="12">
        <v>117553.60000000001</v>
      </c>
      <c r="GD18" s="12">
        <v>130057.60000000001</v>
      </c>
      <c r="GE18" s="12">
        <v>5713</v>
      </c>
      <c r="GF18" s="12">
        <v>75221.600000000006</v>
      </c>
      <c r="GG18" s="12">
        <v>56738.6</v>
      </c>
      <c r="GH18" s="12">
        <v>804703.5</v>
      </c>
      <c r="GI18" s="12">
        <v>1191804.6000000001</v>
      </c>
      <c r="GJ18" s="12">
        <v>60276.2</v>
      </c>
      <c r="GK18" s="12">
        <v>3962.4</v>
      </c>
      <c r="GL18" s="12">
        <v>30789.9</v>
      </c>
      <c r="GM18" s="12">
        <v>645189.5</v>
      </c>
      <c r="GN18" s="12">
        <v>1011.7</v>
      </c>
      <c r="GO18" s="12">
        <v>7921</v>
      </c>
      <c r="GP18" s="12">
        <v>2214.9</v>
      </c>
      <c r="GQ18" s="12">
        <v>2098.6</v>
      </c>
      <c r="GR18" s="12">
        <v>179458.1</v>
      </c>
      <c r="GS18" s="12">
        <v>61569.4</v>
      </c>
      <c r="GT18" s="12">
        <v>63244.9</v>
      </c>
      <c r="GU18" s="12">
        <v>319647.90000000002</v>
      </c>
      <c r="GV18" s="12">
        <v>132643.5</v>
      </c>
      <c r="GW18" s="12">
        <v>156546.20000000001</v>
      </c>
      <c r="GX18" s="12">
        <v>149959.4</v>
      </c>
      <c r="GY18" s="12">
        <v>694520</v>
      </c>
    </row>
    <row r="19" spans="1:207" x14ac:dyDescent="0.2">
      <c r="A19" s="1" t="s">
        <v>16</v>
      </c>
      <c r="B19" s="12">
        <v>2516.3000000000002</v>
      </c>
      <c r="C19" s="12">
        <v>1063.5999999999999</v>
      </c>
      <c r="D19" s="12">
        <v>1074.5</v>
      </c>
      <c r="E19" s="12">
        <v>33546.6</v>
      </c>
      <c r="F19" s="12">
        <v>119.9</v>
      </c>
      <c r="G19" s="12">
        <v>612.29999999999995</v>
      </c>
      <c r="H19" s="12">
        <v>2473.4</v>
      </c>
      <c r="I19" s="12">
        <v>286721.40000000002</v>
      </c>
      <c r="J19" s="12">
        <v>1302</v>
      </c>
      <c r="K19" s="12">
        <v>2226.1</v>
      </c>
      <c r="L19" s="12">
        <v>2514.6</v>
      </c>
      <c r="M19" s="12">
        <v>67703.5</v>
      </c>
      <c r="N19" s="12">
        <v>190328</v>
      </c>
      <c r="O19" s="12">
        <v>97908.1</v>
      </c>
      <c r="P19" s="12">
        <v>2289053.6</v>
      </c>
      <c r="Q19" s="12">
        <v>16567.900000000001</v>
      </c>
      <c r="R19" s="12">
        <v>42.6</v>
      </c>
      <c r="S19" s="12">
        <v>1411.1</v>
      </c>
      <c r="T19" s="12">
        <v>1101.3</v>
      </c>
      <c r="U19" s="12">
        <v>1676.1</v>
      </c>
      <c r="V19" s="12">
        <v>32345.7</v>
      </c>
      <c r="W19" s="12">
        <v>297.2</v>
      </c>
      <c r="X19" s="12">
        <v>988.5</v>
      </c>
      <c r="Y19" s="12">
        <v>2363.6</v>
      </c>
      <c r="Z19" s="12">
        <v>24.3</v>
      </c>
      <c r="AA19" s="12">
        <v>3143.4</v>
      </c>
      <c r="AB19" s="12">
        <v>1944.3</v>
      </c>
      <c r="AC19" s="12">
        <v>37605.699999999997</v>
      </c>
      <c r="AD19" s="12">
        <v>2601.5</v>
      </c>
      <c r="AE19" s="12">
        <v>43383.5</v>
      </c>
      <c r="AF19" s="12">
        <v>106.2</v>
      </c>
      <c r="AG19" s="12">
        <v>30036</v>
      </c>
      <c r="AH19" s="12">
        <v>128.9</v>
      </c>
      <c r="AI19" s="12">
        <v>192658.9</v>
      </c>
      <c r="AJ19" s="12">
        <v>7301.4</v>
      </c>
      <c r="AK19" s="12">
        <v>117417.5</v>
      </c>
      <c r="AL19" s="12">
        <v>761.7</v>
      </c>
      <c r="AM19" s="12">
        <v>69744.7</v>
      </c>
      <c r="AN19" s="12">
        <v>173.4</v>
      </c>
      <c r="AO19" s="12">
        <v>873.1</v>
      </c>
      <c r="AP19" s="12">
        <v>2.5</v>
      </c>
      <c r="AQ19" s="12">
        <v>7443.5</v>
      </c>
      <c r="AR19" s="12">
        <v>158.6</v>
      </c>
      <c r="AS19" s="12">
        <v>10318.9</v>
      </c>
      <c r="AT19" s="12">
        <v>182505.5</v>
      </c>
      <c r="AU19" s="12">
        <v>25365</v>
      </c>
      <c r="AV19" s="12">
        <v>1418.9</v>
      </c>
      <c r="AW19" s="12">
        <v>9056.7999999999993</v>
      </c>
      <c r="AX19" s="12">
        <v>3658.5</v>
      </c>
      <c r="AY19" s="12">
        <v>7649.6</v>
      </c>
      <c r="AZ19" s="12">
        <v>9146.5</v>
      </c>
      <c r="BA19" s="12">
        <v>21146.6</v>
      </c>
      <c r="BB19" s="12">
        <v>922.8</v>
      </c>
      <c r="BC19" s="12">
        <v>2800.4</v>
      </c>
      <c r="BD19" s="12">
        <v>23607.599999999999</v>
      </c>
      <c r="BE19" s="12">
        <v>2315.5</v>
      </c>
      <c r="BF19" s="12">
        <v>1447.3</v>
      </c>
      <c r="BG19" s="12">
        <v>4840.7</v>
      </c>
      <c r="BH19" s="12">
        <v>2108.9</v>
      </c>
      <c r="BI19" s="12">
        <v>993.4</v>
      </c>
      <c r="BJ19" s="12">
        <v>697.1</v>
      </c>
      <c r="BK19" s="12">
        <v>56145.5</v>
      </c>
      <c r="BL19" s="12">
        <v>18073.099999999999</v>
      </c>
      <c r="BM19" s="12">
        <v>191570</v>
      </c>
      <c r="BN19" s="12">
        <v>13705.7</v>
      </c>
      <c r="BO19" s="12">
        <v>9167.9</v>
      </c>
      <c r="BP19" s="12">
        <v>4269.3</v>
      </c>
      <c r="BQ19" s="12">
        <v>30804.5</v>
      </c>
      <c r="BR19" s="12">
        <v>70.7</v>
      </c>
      <c r="BS19" s="12">
        <v>518.79999999999995</v>
      </c>
      <c r="BT19" s="12">
        <v>203952.2</v>
      </c>
      <c r="BU19" s="12">
        <v>970.4</v>
      </c>
      <c r="BV19" s="12">
        <v>3604.7</v>
      </c>
      <c r="BW19" s="12">
        <v>1974.6</v>
      </c>
      <c r="BX19" s="12">
        <v>428.4</v>
      </c>
      <c r="BY19" s="12">
        <v>1834.1</v>
      </c>
      <c r="BZ19" s="12">
        <v>4547.8</v>
      </c>
      <c r="CA19" s="12">
        <v>258582.7</v>
      </c>
      <c r="CB19" s="12">
        <v>213.4</v>
      </c>
      <c r="CC19" s="12">
        <v>1222.4000000000001</v>
      </c>
      <c r="CD19" s="12">
        <v>32195.5</v>
      </c>
      <c r="CE19" s="12">
        <v>52797</v>
      </c>
      <c r="CF19" s="12">
        <v>7301.9</v>
      </c>
      <c r="CG19" s="12">
        <v>14546.1</v>
      </c>
      <c r="CH19" s="12" t="s">
        <v>246</v>
      </c>
      <c r="CI19" s="12">
        <v>208.4</v>
      </c>
      <c r="CJ19" s="12">
        <v>10446.9</v>
      </c>
      <c r="CK19" s="12">
        <v>11980.2</v>
      </c>
      <c r="CL19" s="12">
        <v>5712.4</v>
      </c>
      <c r="CM19" s="12">
        <v>853.8</v>
      </c>
      <c r="CN19" s="12">
        <v>312</v>
      </c>
      <c r="CO19" s="12">
        <v>2789.3</v>
      </c>
      <c r="CP19" s="12">
        <v>8522.7000000000007</v>
      </c>
      <c r="CQ19" s="12">
        <v>573</v>
      </c>
      <c r="CR19" s="12">
        <v>1709.1</v>
      </c>
      <c r="CS19" s="12">
        <v>2712.6</v>
      </c>
      <c r="CT19" s="12">
        <v>3638.7</v>
      </c>
      <c r="CU19" s="12">
        <v>3713.5</v>
      </c>
      <c r="CV19" s="12">
        <v>314353.09999999998</v>
      </c>
      <c r="CW19" s="12">
        <v>3404.4</v>
      </c>
      <c r="CX19" s="12">
        <v>4433.3</v>
      </c>
      <c r="CY19" s="12">
        <v>4742.8999999999996</v>
      </c>
      <c r="CZ19" s="12">
        <v>26600.2</v>
      </c>
      <c r="DA19" s="12">
        <v>24094.6</v>
      </c>
      <c r="DB19" s="12" t="s">
        <v>246</v>
      </c>
      <c r="DC19" s="12">
        <v>183.5</v>
      </c>
      <c r="DD19" s="12">
        <v>596.29999999999995</v>
      </c>
      <c r="DE19" s="12">
        <v>283.8</v>
      </c>
      <c r="DF19" s="12">
        <v>229.1</v>
      </c>
      <c r="DG19" s="12">
        <v>2449.8000000000002</v>
      </c>
      <c r="DH19" s="12">
        <v>12839.9</v>
      </c>
      <c r="DI19" s="12" t="s">
        <v>246</v>
      </c>
      <c r="DJ19" s="12">
        <v>42557.3</v>
      </c>
      <c r="DK19" s="12">
        <v>27537.200000000001</v>
      </c>
      <c r="DL19" s="12">
        <v>4479.7</v>
      </c>
      <c r="DM19" s="12">
        <v>2907.5</v>
      </c>
      <c r="DN19" s="12">
        <v>2104.1999999999998</v>
      </c>
      <c r="DO19" s="12">
        <v>1950</v>
      </c>
      <c r="DP19" s="12">
        <v>2210.4</v>
      </c>
      <c r="DQ19" s="12">
        <v>916.4</v>
      </c>
      <c r="DR19" s="12">
        <v>9180.6</v>
      </c>
      <c r="DS19" s="12">
        <v>270.60000000000002</v>
      </c>
      <c r="DT19" s="12">
        <v>971.5</v>
      </c>
      <c r="DU19" s="12">
        <v>1613.9</v>
      </c>
      <c r="DV19" s="12">
        <v>218.7</v>
      </c>
      <c r="DW19" s="12">
        <v>11868.8</v>
      </c>
      <c r="DX19" s="12">
        <v>1558.1</v>
      </c>
      <c r="DY19" s="12">
        <v>7423.1</v>
      </c>
      <c r="DZ19" s="12">
        <v>320.3</v>
      </c>
      <c r="EA19" s="12">
        <v>35105.199999999997</v>
      </c>
      <c r="EB19" s="12">
        <v>128.19999999999999</v>
      </c>
      <c r="EC19" s="12">
        <v>606.6</v>
      </c>
      <c r="ED19" s="12">
        <v>4467.2</v>
      </c>
      <c r="EE19" s="12">
        <v>2199.6</v>
      </c>
      <c r="EF19" s="12">
        <v>556.1</v>
      </c>
      <c r="EG19" s="12">
        <v>8597.6</v>
      </c>
      <c r="EH19" s="12">
        <v>2287.3000000000002</v>
      </c>
      <c r="EI19" s="12">
        <v>352.2</v>
      </c>
      <c r="EJ19" s="12">
        <v>47964.2</v>
      </c>
      <c r="EK19" s="12">
        <v>2501.1</v>
      </c>
      <c r="EL19" s="12">
        <v>43096.2</v>
      </c>
      <c r="EM19" s="12">
        <v>4169.8</v>
      </c>
      <c r="EN19" s="12">
        <v>6256.8</v>
      </c>
      <c r="EO19" s="12">
        <v>8664.2000000000007</v>
      </c>
      <c r="EP19" s="12">
        <v>7064.6</v>
      </c>
      <c r="EQ19" s="12">
        <v>1330.8</v>
      </c>
      <c r="ER19" s="12">
        <v>79.8</v>
      </c>
      <c r="ES19" s="12">
        <v>21133.7</v>
      </c>
      <c r="ET19" s="12">
        <v>2949</v>
      </c>
      <c r="EU19" s="12">
        <v>2927.7</v>
      </c>
      <c r="EV19" s="12">
        <v>2409.5</v>
      </c>
      <c r="EW19" s="12">
        <v>973.4</v>
      </c>
      <c r="EX19" s="12">
        <v>2304.4</v>
      </c>
      <c r="EY19" s="12">
        <v>20348.099999999999</v>
      </c>
      <c r="EZ19" s="12">
        <v>2415.4</v>
      </c>
      <c r="FA19" s="12">
        <v>1926.9</v>
      </c>
      <c r="FB19" s="12">
        <v>1838.3</v>
      </c>
      <c r="FC19" s="12">
        <v>37009.5</v>
      </c>
      <c r="FD19" s="12">
        <v>4855</v>
      </c>
      <c r="FE19" s="12">
        <v>2200.8000000000002</v>
      </c>
      <c r="FF19" s="12" t="s">
        <v>246</v>
      </c>
      <c r="FG19" s="12">
        <v>1643.5</v>
      </c>
      <c r="FH19" s="12">
        <v>122</v>
      </c>
      <c r="FI19" s="12">
        <v>58812.9</v>
      </c>
      <c r="FJ19" s="12">
        <v>4841.5</v>
      </c>
      <c r="FK19" s="12">
        <v>315.60000000000002</v>
      </c>
      <c r="FL19" s="12">
        <v>816.5</v>
      </c>
      <c r="FM19" s="12">
        <v>709.7</v>
      </c>
      <c r="FN19" s="12">
        <v>82187.100000000006</v>
      </c>
      <c r="FO19" s="12" t="s">
        <v>246</v>
      </c>
      <c r="FP19" s="12" t="s">
        <v>246</v>
      </c>
      <c r="FQ19" s="12">
        <v>1440.6</v>
      </c>
      <c r="FR19" s="12">
        <v>11034.6</v>
      </c>
      <c r="FS19" s="12">
        <v>3862.2</v>
      </c>
      <c r="FT19" s="12">
        <v>1147</v>
      </c>
      <c r="FU19" s="12">
        <v>11257.5</v>
      </c>
      <c r="FV19" s="12">
        <v>2886.4</v>
      </c>
      <c r="FW19" s="12">
        <v>30733.200000000001</v>
      </c>
      <c r="FX19" s="12">
        <v>4380.3</v>
      </c>
      <c r="FY19" s="12">
        <v>1264.4000000000001</v>
      </c>
      <c r="FZ19" s="12">
        <v>2417.3000000000002</v>
      </c>
      <c r="GA19" s="12">
        <v>319898.90000000002</v>
      </c>
      <c r="GB19" s="12">
        <v>4401624.5</v>
      </c>
      <c r="GC19" s="12">
        <v>108823.1</v>
      </c>
      <c r="GD19" s="12">
        <v>119858.8</v>
      </c>
      <c r="GE19" s="12">
        <v>5091.3</v>
      </c>
      <c r="GF19" s="12">
        <v>70198.100000000006</v>
      </c>
      <c r="GG19" s="12">
        <v>52219.6</v>
      </c>
      <c r="GH19" s="12">
        <v>736601.1</v>
      </c>
      <c r="GI19" s="12">
        <v>1119170.3</v>
      </c>
      <c r="GJ19" s="12">
        <v>61880.4</v>
      </c>
      <c r="GK19" s="12">
        <v>3332.3</v>
      </c>
      <c r="GL19" s="12">
        <v>29460.2</v>
      </c>
      <c r="GM19" s="12">
        <v>598223.19999999995</v>
      </c>
      <c r="GN19" s="12">
        <v>1034.2</v>
      </c>
      <c r="GO19" s="12">
        <v>7537.5</v>
      </c>
      <c r="GP19" s="12">
        <v>2096</v>
      </c>
      <c r="GQ19" s="12">
        <v>1926</v>
      </c>
      <c r="GR19" s="12">
        <v>166499.70000000001</v>
      </c>
      <c r="GS19" s="12">
        <v>56726.5</v>
      </c>
      <c r="GT19" s="12">
        <v>61345.7</v>
      </c>
      <c r="GU19" s="12">
        <v>298512.09999999998</v>
      </c>
      <c r="GV19" s="12">
        <v>102321.3</v>
      </c>
      <c r="GW19" s="12">
        <v>152035.9</v>
      </c>
      <c r="GX19" s="12">
        <v>168599</v>
      </c>
      <c r="GY19" s="12">
        <v>630756.30000000005</v>
      </c>
    </row>
    <row r="20" spans="1:207" x14ac:dyDescent="0.2">
      <c r="A20" s="1" t="s">
        <v>17</v>
      </c>
      <c r="B20" s="12">
        <v>2072.6999999999998</v>
      </c>
      <c r="C20" s="12">
        <v>1164</v>
      </c>
      <c r="D20" s="12">
        <v>941.7</v>
      </c>
      <c r="E20" s="12">
        <v>35442.699999999997</v>
      </c>
      <c r="F20" s="12">
        <v>108.9</v>
      </c>
      <c r="G20" s="12">
        <v>652.4</v>
      </c>
      <c r="H20" s="12">
        <v>2541</v>
      </c>
      <c r="I20" s="12">
        <v>257737</v>
      </c>
      <c r="J20" s="12">
        <v>1487.9</v>
      </c>
      <c r="K20" s="12">
        <v>2262</v>
      </c>
      <c r="L20" s="12">
        <v>2595.9</v>
      </c>
      <c r="M20" s="12">
        <v>77293.7</v>
      </c>
      <c r="N20" s="12">
        <v>213276.6</v>
      </c>
      <c r="O20" s="12">
        <v>111894.9</v>
      </c>
      <c r="P20" s="12">
        <v>2612224</v>
      </c>
      <c r="Q20" s="12">
        <v>16204.1</v>
      </c>
      <c r="R20" s="12">
        <v>44.7</v>
      </c>
      <c r="S20" s="12">
        <v>1190.0999999999999</v>
      </c>
      <c r="T20" s="12">
        <v>1339</v>
      </c>
      <c r="U20" s="12">
        <v>1966.9</v>
      </c>
      <c r="V20" s="12">
        <v>37305.4</v>
      </c>
      <c r="W20" s="12">
        <v>335.2</v>
      </c>
      <c r="X20" s="12">
        <v>926.1</v>
      </c>
      <c r="Y20" s="12">
        <v>3286.4</v>
      </c>
      <c r="Z20" s="12">
        <v>21.9</v>
      </c>
      <c r="AA20" s="12">
        <v>3531.6</v>
      </c>
      <c r="AB20" s="12">
        <v>2090.8000000000002</v>
      </c>
      <c r="AC20" s="12">
        <v>40195.9</v>
      </c>
      <c r="AD20" s="12">
        <v>3108.5</v>
      </c>
      <c r="AE20" s="12">
        <v>49734.9</v>
      </c>
      <c r="AF20" s="12">
        <v>147.80000000000001</v>
      </c>
      <c r="AG20" s="12">
        <v>34547.199999999997</v>
      </c>
      <c r="AH20" s="12">
        <v>139.19999999999999</v>
      </c>
      <c r="AI20" s="12">
        <v>228698.9</v>
      </c>
      <c r="AJ20" s="12">
        <v>8379.1</v>
      </c>
      <c r="AK20" s="12">
        <v>133508.29999999999</v>
      </c>
      <c r="AL20" s="12">
        <v>795.3</v>
      </c>
      <c r="AM20" s="12">
        <v>78763.3</v>
      </c>
      <c r="AN20" s="12">
        <v>178.1</v>
      </c>
      <c r="AO20" s="12">
        <v>1139.5</v>
      </c>
      <c r="AP20" s="12">
        <v>3.4</v>
      </c>
      <c r="AQ20" s="12">
        <v>8198.2999999999993</v>
      </c>
      <c r="AR20" s="12">
        <v>174.8</v>
      </c>
      <c r="AS20" s="12">
        <v>12549</v>
      </c>
      <c r="AT20" s="12">
        <v>207299.3</v>
      </c>
      <c r="AU20" s="12">
        <v>29224.2</v>
      </c>
      <c r="AV20" s="12">
        <v>1821.6</v>
      </c>
      <c r="AW20" s="12">
        <v>8468</v>
      </c>
      <c r="AX20" s="12">
        <v>2710.3</v>
      </c>
      <c r="AY20" s="12">
        <v>7049.7</v>
      </c>
      <c r="AZ20" s="12">
        <v>10674.6</v>
      </c>
      <c r="BA20" s="12">
        <v>24059.8</v>
      </c>
      <c r="BB20" s="12">
        <v>1356.6</v>
      </c>
      <c r="BC20" s="12">
        <v>2261.3000000000002</v>
      </c>
      <c r="BD20" s="12">
        <v>24647.7</v>
      </c>
      <c r="BE20" s="12">
        <v>2370.6</v>
      </c>
      <c r="BF20" s="12">
        <v>2287.8000000000002</v>
      </c>
      <c r="BG20" s="12">
        <v>4149.7</v>
      </c>
      <c r="BH20" s="12">
        <v>2664.6</v>
      </c>
      <c r="BI20" s="12">
        <v>916.9</v>
      </c>
      <c r="BJ20" s="12">
        <v>716.2</v>
      </c>
      <c r="BK20" s="12">
        <v>64682</v>
      </c>
      <c r="BL20" s="12">
        <v>20561.8</v>
      </c>
      <c r="BM20" s="12">
        <v>188484.5</v>
      </c>
      <c r="BN20" s="12">
        <v>14428.4</v>
      </c>
      <c r="BO20" s="12">
        <v>10963.5</v>
      </c>
      <c r="BP20" s="12">
        <v>5649.6</v>
      </c>
      <c r="BQ20" s="12">
        <v>24464.1</v>
      </c>
      <c r="BR20" s="12">
        <v>74.7</v>
      </c>
      <c r="BS20" s="12">
        <v>624</v>
      </c>
      <c r="BT20" s="12">
        <v>224495.1</v>
      </c>
      <c r="BU20" s="12">
        <v>1139.0999999999999</v>
      </c>
      <c r="BV20" s="12">
        <v>3703.9</v>
      </c>
      <c r="BW20" s="12">
        <v>2010</v>
      </c>
      <c r="BX20" s="12">
        <v>462.1</v>
      </c>
      <c r="BY20" s="12">
        <v>1895</v>
      </c>
      <c r="BZ20" s="12">
        <v>4641.2</v>
      </c>
      <c r="CA20" s="12">
        <v>319930.7</v>
      </c>
      <c r="CB20" s="12">
        <v>241.7</v>
      </c>
      <c r="CC20" s="12">
        <v>1306.5999999999999</v>
      </c>
      <c r="CD20" s="12">
        <v>36223.4</v>
      </c>
      <c r="CE20" s="12">
        <v>68734.3</v>
      </c>
      <c r="CF20" s="12">
        <v>7909.2</v>
      </c>
      <c r="CG20" s="12">
        <v>20357.5</v>
      </c>
      <c r="CH20" s="12" t="s">
        <v>246</v>
      </c>
      <c r="CI20" s="12">
        <v>220.9</v>
      </c>
      <c r="CJ20" s="12">
        <v>11195.5</v>
      </c>
      <c r="CK20" s="12">
        <v>14431.9</v>
      </c>
      <c r="CL20" s="12">
        <v>6635.4</v>
      </c>
      <c r="CM20" s="12">
        <v>898.1</v>
      </c>
      <c r="CN20" s="12">
        <v>301.2</v>
      </c>
      <c r="CO20" s="12">
        <v>3002.4</v>
      </c>
      <c r="CP20" s="12">
        <v>9774</v>
      </c>
      <c r="CQ20" s="12">
        <v>636.9</v>
      </c>
      <c r="CR20" s="12">
        <v>2138.6999999999998</v>
      </c>
      <c r="CS20" s="12">
        <v>2568.4</v>
      </c>
      <c r="CT20" s="12">
        <v>4194</v>
      </c>
      <c r="CU20" s="12">
        <v>3843.3</v>
      </c>
      <c r="CV20" s="12">
        <v>326940.3</v>
      </c>
      <c r="CW20" s="12">
        <v>3114</v>
      </c>
      <c r="CX20" s="12">
        <v>4513.1000000000004</v>
      </c>
      <c r="CY20" s="12">
        <v>5363.4</v>
      </c>
      <c r="CZ20" s="12">
        <v>32551.599999999999</v>
      </c>
      <c r="DA20" s="12">
        <v>25775.9</v>
      </c>
      <c r="DB20" s="12" t="s">
        <v>246</v>
      </c>
      <c r="DC20" s="12">
        <v>201.3</v>
      </c>
      <c r="DD20" s="12">
        <v>611.6</v>
      </c>
      <c r="DE20" s="12">
        <v>289.7</v>
      </c>
      <c r="DF20" s="12">
        <v>223.4</v>
      </c>
      <c r="DG20" s="12">
        <v>2184.6999999999998</v>
      </c>
      <c r="DH20" s="12">
        <v>15055.5</v>
      </c>
      <c r="DI20" s="12" t="s">
        <v>246</v>
      </c>
      <c r="DJ20" s="12">
        <v>40236</v>
      </c>
      <c r="DK20" s="12">
        <v>23837.9</v>
      </c>
      <c r="DL20" s="12">
        <v>3764</v>
      </c>
      <c r="DM20" s="12">
        <v>3017.2</v>
      </c>
      <c r="DN20" s="12">
        <v>1387.6</v>
      </c>
      <c r="DO20" s="12">
        <v>1950.5</v>
      </c>
      <c r="DP20" s="12">
        <v>1062.8</v>
      </c>
      <c r="DQ20" s="12">
        <v>1037.7</v>
      </c>
      <c r="DR20" s="12">
        <v>5337.1</v>
      </c>
      <c r="DS20" s="12">
        <v>304.60000000000002</v>
      </c>
      <c r="DT20" s="12">
        <v>594.9</v>
      </c>
      <c r="DU20" s="12">
        <v>1171</v>
      </c>
      <c r="DV20" s="12">
        <v>163.30000000000001</v>
      </c>
      <c r="DW20" s="12">
        <v>7807.5</v>
      </c>
      <c r="DX20" s="12">
        <v>911.4</v>
      </c>
      <c r="DY20" s="12">
        <v>4772.3999999999996</v>
      </c>
      <c r="DZ20" s="12">
        <v>309.7</v>
      </c>
      <c r="EA20" s="12">
        <v>39104.9</v>
      </c>
      <c r="EB20" s="12">
        <v>73.5</v>
      </c>
      <c r="EC20" s="12">
        <v>821.9</v>
      </c>
      <c r="ED20" s="12">
        <v>4341.3</v>
      </c>
      <c r="EE20" s="12">
        <v>1525.3</v>
      </c>
      <c r="EF20" s="12">
        <v>603.79999999999995</v>
      </c>
      <c r="EG20" s="12">
        <v>7337.3</v>
      </c>
      <c r="EH20" s="12">
        <v>2500.5</v>
      </c>
      <c r="EI20" s="12">
        <v>362.5</v>
      </c>
      <c r="EJ20" s="12">
        <v>49016.4</v>
      </c>
      <c r="EK20" s="12">
        <v>2304.8000000000002</v>
      </c>
      <c r="EL20" s="12">
        <v>49031.3</v>
      </c>
      <c r="EM20" s="12">
        <v>4293.8</v>
      </c>
      <c r="EN20" s="12">
        <v>7938.7</v>
      </c>
      <c r="EO20" s="12">
        <v>8146.3</v>
      </c>
      <c r="EP20" s="12">
        <v>8463.5</v>
      </c>
      <c r="EQ20" s="12">
        <v>1246.3</v>
      </c>
      <c r="ER20" s="12">
        <v>64.099999999999994</v>
      </c>
      <c r="ES20" s="12">
        <v>18453.2</v>
      </c>
      <c r="ET20" s="12">
        <v>2599.1</v>
      </c>
      <c r="EU20" s="12">
        <v>1399.4</v>
      </c>
      <c r="EV20" s="12">
        <v>1761</v>
      </c>
      <c r="EW20" s="12">
        <v>1022.2</v>
      </c>
      <c r="EX20" s="12">
        <v>2556.6999999999998</v>
      </c>
      <c r="EY20" s="12">
        <v>23343.5</v>
      </c>
      <c r="EZ20" s="12">
        <v>2371.1</v>
      </c>
      <c r="FA20" s="12">
        <v>2070.6</v>
      </c>
      <c r="FB20" s="12">
        <v>1093.5999999999999</v>
      </c>
      <c r="FC20" s="12">
        <v>27585.1</v>
      </c>
      <c r="FD20" s="12">
        <v>4777.8999999999996</v>
      </c>
      <c r="FE20" s="12">
        <v>2060.5</v>
      </c>
      <c r="FF20" s="12" t="s">
        <v>246</v>
      </c>
      <c r="FG20" s="12">
        <v>1355.9</v>
      </c>
      <c r="FH20" s="12">
        <v>111.6</v>
      </c>
      <c r="FI20" s="12">
        <v>59657.8</v>
      </c>
      <c r="FJ20" s="12">
        <v>3257.6</v>
      </c>
      <c r="FK20" s="12">
        <v>320.3</v>
      </c>
      <c r="FL20" s="12">
        <v>966.7</v>
      </c>
      <c r="FM20" s="12">
        <v>810.1</v>
      </c>
      <c r="FN20" s="12">
        <v>86696.9</v>
      </c>
      <c r="FO20" s="12" t="s">
        <v>246</v>
      </c>
      <c r="FP20" s="12" t="s">
        <v>246</v>
      </c>
      <c r="FQ20" s="12">
        <v>1464.6</v>
      </c>
      <c r="FR20" s="12">
        <v>8297</v>
      </c>
      <c r="FS20" s="12">
        <v>4272.3999999999996</v>
      </c>
      <c r="FT20" s="12">
        <v>793.1</v>
      </c>
      <c r="FU20" s="12">
        <v>12187.1</v>
      </c>
      <c r="FV20" s="12">
        <v>4415.3</v>
      </c>
      <c r="FW20" s="12">
        <v>33851.800000000003</v>
      </c>
      <c r="FX20" s="12">
        <v>5335.2</v>
      </c>
      <c r="FY20" s="12">
        <v>1389.8</v>
      </c>
      <c r="FZ20" s="12">
        <v>2168.9</v>
      </c>
      <c r="GA20" s="12">
        <v>316569.5</v>
      </c>
      <c r="GB20" s="12">
        <v>4660689.5</v>
      </c>
      <c r="GC20" s="12">
        <v>114103.1</v>
      </c>
      <c r="GD20" s="12">
        <v>127576.2</v>
      </c>
      <c r="GE20" s="12">
        <v>5590.8</v>
      </c>
      <c r="GF20" s="12">
        <v>78009.5</v>
      </c>
      <c r="GG20" s="12">
        <v>54946.3</v>
      </c>
      <c r="GH20" s="12">
        <v>767200.2</v>
      </c>
      <c r="GI20" s="12">
        <v>1178374.5</v>
      </c>
      <c r="GJ20" s="12">
        <v>71447.399999999994</v>
      </c>
      <c r="GK20" s="12">
        <v>3375.4</v>
      </c>
      <c r="GL20" s="12">
        <v>31942.5</v>
      </c>
      <c r="GM20" s="12">
        <v>651397.5</v>
      </c>
      <c r="GN20" s="12">
        <v>1183.2</v>
      </c>
      <c r="GO20" s="12">
        <v>8108</v>
      </c>
      <c r="GP20" s="12">
        <v>2298.6</v>
      </c>
      <c r="GQ20" s="12">
        <v>2026.4</v>
      </c>
      <c r="GR20" s="12">
        <v>176977.2</v>
      </c>
      <c r="GS20" s="12">
        <v>59616.800000000003</v>
      </c>
      <c r="GT20" s="12">
        <v>66133.899999999994</v>
      </c>
      <c r="GU20" s="12">
        <v>322265.59999999998</v>
      </c>
      <c r="GV20" s="12">
        <v>107991.9</v>
      </c>
      <c r="GW20" s="12">
        <v>165690.5</v>
      </c>
      <c r="GX20" s="12">
        <v>126513.5</v>
      </c>
      <c r="GY20" s="12">
        <v>675370.3</v>
      </c>
    </row>
    <row r="21" spans="1:207" x14ac:dyDescent="0.2">
      <c r="A21" s="1" t="s">
        <v>18</v>
      </c>
      <c r="B21" s="12">
        <v>3287.4</v>
      </c>
      <c r="C21" s="12">
        <v>1428.9</v>
      </c>
      <c r="D21" s="12">
        <v>2097.9</v>
      </c>
      <c r="E21" s="12">
        <v>39872</v>
      </c>
      <c r="F21" s="12">
        <v>117.9</v>
      </c>
      <c r="G21" s="12">
        <v>759.2</v>
      </c>
      <c r="H21" s="12">
        <v>2965.9</v>
      </c>
      <c r="I21" s="12">
        <v>341137.5</v>
      </c>
      <c r="J21" s="12">
        <v>1642.5</v>
      </c>
      <c r="K21" s="12">
        <v>2547.9</v>
      </c>
      <c r="L21" s="12">
        <v>2533.1999999999998</v>
      </c>
      <c r="M21" s="12">
        <v>84764.3</v>
      </c>
      <c r="N21" s="12">
        <v>233585.5</v>
      </c>
      <c r="O21" s="12">
        <v>131562</v>
      </c>
      <c r="P21" s="12">
        <v>2873755.6</v>
      </c>
      <c r="Q21" s="12">
        <v>14161.5</v>
      </c>
      <c r="R21" s="12">
        <v>54.6</v>
      </c>
      <c r="S21" s="12">
        <v>1095.5999999999999</v>
      </c>
      <c r="T21" s="12">
        <v>1536.3</v>
      </c>
      <c r="U21" s="12">
        <v>2364.1999999999998</v>
      </c>
      <c r="V21" s="12">
        <v>44435.3</v>
      </c>
      <c r="W21" s="12">
        <v>429.4</v>
      </c>
      <c r="X21" s="12">
        <v>1156.0999999999999</v>
      </c>
      <c r="Y21" s="12">
        <v>4310.8</v>
      </c>
      <c r="Z21" s="12">
        <v>24.7</v>
      </c>
      <c r="AA21" s="12">
        <v>3694.8</v>
      </c>
      <c r="AB21" s="12">
        <v>2512.3000000000002</v>
      </c>
      <c r="AC21" s="12">
        <v>47256.800000000003</v>
      </c>
      <c r="AD21" s="12">
        <v>2559.9</v>
      </c>
      <c r="AE21" s="12">
        <v>56938.8</v>
      </c>
      <c r="AF21" s="12">
        <v>152.30000000000001</v>
      </c>
      <c r="AG21" s="12">
        <v>38367.4</v>
      </c>
      <c r="AH21" s="12">
        <v>164.4</v>
      </c>
      <c r="AI21" s="12">
        <v>279220.7</v>
      </c>
      <c r="AJ21" s="12">
        <v>9123</v>
      </c>
      <c r="AK21" s="12">
        <v>144248.70000000001</v>
      </c>
      <c r="AL21" s="12">
        <v>847</v>
      </c>
      <c r="AM21" s="12">
        <v>91884.1</v>
      </c>
      <c r="AN21" s="12">
        <v>191.1</v>
      </c>
      <c r="AO21" s="12">
        <v>1290.3</v>
      </c>
      <c r="AP21" s="12">
        <v>3.7</v>
      </c>
      <c r="AQ21" s="12">
        <v>6569.6</v>
      </c>
      <c r="AR21" s="12">
        <v>189</v>
      </c>
      <c r="AS21" s="12">
        <v>15768.9</v>
      </c>
      <c r="AT21" s="12">
        <v>225378.7</v>
      </c>
      <c r="AU21" s="12">
        <v>35352</v>
      </c>
      <c r="AV21" s="12">
        <v>2207.3000000000002</v>
      </c>
      <c r="AW21" s="12">
        <v>7692.5</v>
      </c>
      <c r="AX21" s="12">
        <v>2204</v>
      </c>
      <c r="AY21" s="12">
        <v>8978.6</v>
      </c>
      <c r="AZ21" s="12">
        <v>15533.6</v>
      </c>
      <c r="BA21" s="12">
        <v>30158.9</v>
      </c>
      <c r="BB21" s="12">
        <v>2110.3000000000002</v>
      </c>
      <c r="BC21" s="12">
        <v>2226.1999999999998</v>
      </c>
      <c r="BD21" s="12">
        <v>26267.3</v>
      </c>
      <c r="BE21" s="12">
        <v>4970.5</v>
      </c>
      <c r="BF21" s="12">
        <v>3452.4</v>
      </c>
      <c r="BG21" s="12">
        <v>4262.1000000000004</v>
      </c>
      <c r="BH21" s="12">
        <v>3301.1</v>
      </c>
      <c r="BI21" s="12">
        <v>993.3</v>
      </c>
      <c r="BJ21" s="12">
        <v>1000</v>
      </c>
      <c r="BK21" s="12">
        <v>84551.6</v>
      </c>
      <c r="BL21" s="12">
        <v>25825.200000000001</v>
      </c>
      <c r="BM21" s="12">
        <v>195246.7</v>
      </c>
      <c r="BN21" s="12">
        <v>15064.4</v>
      </c>
      <c r="BO21" s="12">
        <v>13588.4</v>
      </c>
      <c r="BP21" s="12">
        <v>8336.6</v>
      </c>
      <c r="BQ21" s="12">
        <v>24745.7</v>
      </c>
      <c r="BR21" s="12">
        <v>91.2</v>
      </c>
      <c r="BS21" s="12">
        <v>650.9</v>
      </c>
      <c r="BT21" s="12">
        <v>220347.3</v>
      </c>
      <c r="BU21" s="12">
        <v>1164.0999999999999</v>
      </c>
      <c r="BV21" s="12">
        <v>4016.2</v>
      </c>
      <c r="BW21" s="12">
        <v>2231.6</v>
      </c>
      <c r="BX21" s="12">
        <v>502</v>
      </c>
      <c r="BY21" s="12">
        <v>1946.7</v>
      </c>
      <c r="BZ21" s="12">
        <v>5092.8</v>
      </c>
      <c r="CA21" s="12">
        <v>473274.7</v>
      </c>
      <c r="CB21" s="12">
        <v>381.9</v>
      </c>
      <c r="CC21" s="12">
        <v>1374.3</v>
      </c>
      <c r="CD21" s="12">
        <v>44657.599999999999</v>
      </c>
      <c r="CE21" s="12">
        <v>79247.100000000006</v>
      </c>
      <c r="CF21" s="12">
        <v>8675.6</v>
      </c>
      <c r="CG21" s="12">
        <v>22682.9</v>
      </c>
      <c r="CH21" s="12" t="s">
        <v>246</v>
      </c>
      <c r="CI21" s="12">
        <v>236.6</v>
      </c>
      <c r="CJ21" s="12">
        <v>12544.6</v>
      </c>
      <c r="CK21" s="12">
        <v>15813.7</v>
      </c>
      <c r="CL21" s="12">
        <v>7834.5</v>
      </c>
      <c r="CM21" s="12">
        <v>1100.0999999999999</v>
      </c>
      <c r="CN21" s="12">
        <v>328.3</v>
      </c>
      <c r="CO21" s="12">
        <v>3355.9</v>
      </c>
      <c r="CP21" s="12">
        <v>11031</v>
      </c>
      <c r="CQ21" s="12">
        <v>683.8</v>
      </c>
      <c r="CR21" s="12">
        <v>2594.8000000000002</v>
      </c>
      <c r="CS21" s="12">
        <v>2996.1</v>
      </c>
      <c r="CT21" s="12">
        <v>5300.9</v>
      </c>
      <c r="CU21" s="12">
        <v>4596.5</v>
      </c>
      <c r="CV21" s="12">
        <v>211200.8</v>
      </c>
      <c r="CW21" s="12">
        <v>3210.5</v>
      </c>
      <c r="CX21" s="12">
        <v>4424.5</v>
      </c>
      <c r="CY21" s="12">
        <v>5786.9</v>
      </c>
      <c r="CZ21" s="12">
        <v>38082.6</v>
      </c>
      <c r="DA21" s="12">
        <v>27326.400000000001</v>
      </c>
      <c r="DB21" s="12" t="s">
        <v>246</v>
      </c>
      <c r="DC21" s="12">
        <v>247.3</v>
      </c>
      <c r="DD21" s="12">
        <v>627.4</v>
      </c>
      <c r="DE21" s="12">
        <v>279.8</v>
      </c>
      <c r="DF21" s="12">
        <v>139.1</v>
      </c>
      <c r="DG21" s="12">
        <v>2250.9</v>
      </c>
      <c r="DH21" s="12">
        <v>16543.5</v>
      </c>
      <c r="DI21" s="12" t="s">
        <v>246</v>
      </c>
      <c r="DJ21" s="12">
        <v>52306.2</v>
      </c>
      <c r="DK21" s="12">
        <v>23279.200000000001</v>
      </c>
      <c r="DL21" s="12">
        <v>3456.6</v>
      </c>
      <c r="DM21" s="12">
        <v>3114.3</v>
      </c>
      <c r="DN21" s="12">
        <v>1854.4</v>
      </c>
      <c r="DO21" s="12">
        <v>2292.4</v>
      </c>
      <c r="DP21" s="12">
        <v>1401.3</v>
      </c>
      <c r="DQ21" s="12">
        <v>933.8</v>
      </c>
      <c r="DR21" s="12">
        <v>6544.5</v>
      </c>
      <c r="DS21" s="12">
        <v>379.4</v>
      </c>
      <c r="DT21" s="12">
        <v>816</v>
      </c>
      <c r="DU21" s="12">
        <v>1538.2</v>
      </c>
      <c r="DV21" s="12">
        <v>204.6</v>
      </c>
      <c r="DW21" s="12">
        <v>7227.6</v>
      </c>
      <c r="DX21" s="12">
        <v>1081.9000000000001</v>
      </c>
      <c r="DY21" s="12">
        <v>7468.3</v>
      </c>
      <c r="DZ21" s="12">
        <v>325.3</v>
      </c>
      <c r="EA21" s="12">
        <v>46068.7</v>
      </c>
      <c r="EB21" s="12">
        <v>94.3</v>
      </c>
      <c r="EC21" s="12">
        <v>770.4</v>
      </c>
      <c r="ED21" s="12">
        <v>4533.7</v>
      </c>
      <c r="EE21" s="12">
        <v>1818.4</v>
      </c>
      <c r="EF21" s="12">
        <v>659.9</v>
      </c>
      <c r="EG21" s="12">
        <v>8770.2999999999993</v>
      </c>
      <c r="EH21" s="12">
        <v>2979.7</v>
      </c>
      <c r="EI21" s="12">
        <v>416.1</v>
      </c>
      <c r="EJ21" s="12">
        <v>50404</v>
      </c>
      <c r="EK21" s="12">
        <v>2024.1</v>
      </c>
      <c r="EL21" s="12">
        <v>56008.1</v>
      </c>
      <c r="EM21" s="12">
        <v>4480.7</v>
      </c>
      <c r="EN21" s="12">
        <v>11040.2</v>
      </c>
      <c r="EO21" s="12">
        <v>9462.1</v>
      </c>
      <c r="EP21" s="12">
        <v>10107.5</v>
      </c>
      <c r="EQ21" s="12">
        <v>1404.9</v>
      </c>
      <c r="ER21" s="12">
        <v>63.7</v>
      </c>
      <c r="ES21" s="12">
        <v>16551.3</v>
      </c>
      <c r="ET21" s="12">
        <v>2804.1</v>
      </c>
      <c r="EU21" s="12">
        <v>1705</v>
      </c>
      <c r="EV21" s="12">
        <v>2289.1</v>
      </c>
      <c r="EW21" s="12">
        <v>1038.0999999999999</v>
      </c>
      <c r="EX21" s="12">
        <v>2925.7</v>
      </c>
      <c r="EY21" s="12">
        <v>25497.200000000001</v>
      </c>
      <c r="EZ21" s="12">
        <v>2643.1</v>
      </c>
      <c r="FA21" s="12">
        <v>2317.1</v>
      </c>
      <c r="FB21" s="12">
        <v>1533.5</v>
      </c>
      <c r="FC21" s="12">
        <v>32219</v>
      </c>
      <c r="FD21" s="12">
        <v>5291.7</v>
      </c>
      <c r="FE21" s="12">
        <v>2430.1</v>
      </c>
      <c r="FF21" s="12" t="s">
        <v>246</v>
      </c>
      <c r="FG21" s="12">
        <v>1243.4000000000001</v>
      </c>
      <c r="FH21" s="12">
        <v>85.9</v>
      </c>
      <c r="FI21" s="12">
        <v>62195.5</v>
      </c>
      <c r="FJ21" s="12">
        <v>3985.9</v>
      </c>
      <c r="FK21" s="12">
        <v>327.5</v>
      </c>
      <c r="FL21" s="12">
        <v>1028.4000000000001</v>
      </c>
      <c r="FM21" s="12">
        <v>807.3</v>
      </c>
      <c r="FN21" s="12">
        <v>97367.5</v>
      </c>
      <c r="FO21" s="12" t="s">
        <v>246</v>
      </c>
      <c r="FP21" s="12" t="s">
        <v>246</v>
      </c>
      <c r="FQ21" s="12">
        <v>1720.8</v>
      </c>
      <c r="FR21" s="12">
        <v>8735</v>
      </c>
      <c r="FS21" s="12">
        <v>5013.7</v>
      </c>
      <c r="FT21" s="12">
        <v>1012.1</v>
      </c>
      <c r="FU21" s="12">
        <v>14107.6</v>
      </c>
      <c r="FV21" s="12">
        <v>5258.7</v>
      </c>
      <c r="FW21" s="12">
        <v>38010.300000000003</v>
      </c>
      <c r="FX21" s="12">
        <v>5937.6</v>
      </c>
      <c r="FY21" s="12">
        <v>1381.5</v>
      </c>
      <c r="FZ21" s="12">
        <v>2320.6</v>
      </c>
      <c r="GA21" s="12">
        <v>327163.3</v>
      </c>
      <c r="GB21" s="12">
        <v>4903114.7</v>
      </c>
      <c r="GC21" s="12">
        <v>128408.3</v>
      </c>
      <c r="GD21" s="12">
        <v>144109.6</v>
      </c>
      <c r="GE21" s="12">
        <v>7549.9</v>
      </c>
      <c r="GF21" s="12">
        <v>91482</v>
      </c>
      <c r="GG21" s="12">
        <v>63265.8</v>
      </c>
      <c r="GH21" s="12">
        <v>863730.2</v>
      </c>
      <c r="GI21" s="12">
        <v>1336235.8</v>
      </c>
      <c r="GJ21" s="12">
        <v>83925.9</v>
      </c>
      <c r="GK21" s="12">
        <v>3826.4</v>
      </c>
      <c r="GL21" s="12">
        <v>37473.199999999997</v>
      </c>
      <c r="GM21" s="12">
        <v>774305</v>
      </c>
      <c r="GN21" s="12">
        <v>1483.5</v>
      </c>
      <c r="GO21" s="12">
        <v>9455.6</v>
      </c>
      <c r="GP21" s="12">
        <v>2898.5</v>
      </c>
      <c r="GQ21" s="12">
        <v>2314.9</v>
      </c>
      <c r="GR21" s="12">
        <v>203861.4</v>
      </c>
      <c r="GS21" s="12">
        <v>70495.100000000006</v>
      </c>
      <c r="GT21" s="12">
        <v>76002.100000000006</v>
      </c>
      <c r="GU21" s="12">
        <v>377799.1</v>
      </c>
      <c r="GV21" s="12">
        <v>121916.9</v>
      </c>
      <c r="GW21" s="12">
        <v>195338.9</v>
      </c>
      <c r="GX21" s="12">
        <v>163579.5</v>
      </c>
      <c r="GY21" s="12">
        <v>732636</v>
      </c>
    </row>
    <row r="22" spans="1:207" x14ac:dyDescent="0.2">
      <c r="A22" s="1" t="s">
        <v>19</v>
      </c>
      <c r="B22" s="12">
        <v>3286.5</v>
      </c>
      <c r="C22" s="12">
        <v>1637.9</v>
      </c>
      <c r="D22" s="12">
        <v>2698.2</v>
      </c>
      <c r="E22" s="12">
        <v>41226.699999999997</v>
      </c>
      <c r="F22" s="12">
        <v>129</v>
      </c>
      <c r="G22" s="12">
        <v>1023.9</v>
      </c>
      <c r="H22" s="12">
        <v>3373.2</v>
      </c>
      <c r="I22" s="12">
        <v>410530.8</v>
      </c>
      <c r="J22" s="12">
        <v>1714.6</v>
      </c>
      <c r="K22" s="12">
        <v>2520.8000000000002</v>
      </c>
      <c r="L22" s="12">
        <v>2580.6999999999998</v>
      </c>
      <c r="M22" s="12">
        <v>93460.6</v>
      </c>
      <c r="N22" s="12">
        <v>252253.3</v>
      </c>
      <c r="O22" s="12">
        <v>150179.6</v>
      </c>
      <c r="P22" s="12">
        <v>2539140.7999999998</v>
      </c>
      <c r="Q22" s="12">
        <v>13818.1</v>
      </c>
      <c r="R22" s="12">
        <v>60.7</v>
      </c>
      <c r="S22" s="12">
        <v>1470.6</v>
      </c>
      <c r="T22" s="12">
        <v>1663.3</v>
      </c>
      <c r="U22" s="12">
        <v>2946.5</v>
      </c>
      <c r="V22" s="12">
        <v>48321.5</v>
      </c>
      <c r="W22" s="12">
        <v>495.9</v>
      </c>
      <c r="X22" s="12">
        <v>1169.8</v>
      </c>
      <c r="Y22" s="12">
        <v>3958.9</v>
      </c>
      <c r="Z22" s="12">
        <v>19.5</v>
      </c>
      <c r="AA22" s="12">
        <v>3890.8</v>
      </c>
      <c r="AB22" s="12">
        <v>2502</v>
      </c>
      <c r="AC22" s="12">
        <v>46923.9</v>
      </c>
      <c r="AD22" s="12">
        <v>2943.5</v>
      </c>
      <c r="AE22" s="12">
        <v>62288.800000000003</v>
      </c>
      <c r="AF22" s="12">
        <v>189.4</v>
      </c>
      <c r="AG22" s="12">
        <v>41871.1</v>
      </c>
      <c r="AH22" s="12">
        <v>178.9</v>
      </c>
      <c r="AI22" s="12">
        <v>305606.59999999998</v>
      </c>
      <c r="AJ22" s="12">
        <v>9927.1</v>
      </c>
      <c r="AK22" s="12">
        <v>154327.79999999999</v>
      </c>
      <c r="AL22" s="12">
        <v>665</v>
      </c>
      <c r="AM22" s="12">
        <v>101193.60000000001</v>
      </c>
      <c r="AN22" s="12">
        <v>200</v>
      </c>
      <c r="AO22" s="12">
        <v>1139.9000000000001</v>
      </c>
      <c r="AP22" s="12">
        <v>1.9</v>
      </c>
      <c r="AQ22" s="12">
        <v>7403.4</v>
      </c>
      <c r="AR22" s="12">
        <v>207.7</v>
      </c>
      <c r="AS22" s="12">
        <v>18976</v>
      </c>
      <c r="AT22" s="12">
        <v>249814.39999999999</v>
      </c>
      <c r="AU22" s="12">
        <v>39146.400000000001</v>
      </c>
      <c r="AV22" s="12">
        <v>3034.2</v>
      </c>
      <c r="AW22" s="12">
        <v>8245.5</v>
      </c>
      <c r="AX22" s="12">
        <v>2693.9</v>
      </c>
      <c r="AY22" s="12">
        <v>7655.9</v>
      </c>
      <c r="AZ22" s="12">
        <v>16247</v>
      </c>
      <c r="BA22" s="12">
        <v>34377.9</v>
      </c>
      <c r="BB22" s="12">
        <v>2949</v>
      </c>
      <c r="BC22" s="12">
        <v>3114.5</v>
      </c>
      <c r="BD22" s="12">
        <v>26484.5</v>
      </c>
      <c r="BE22" s="12">
        <v>3227.4</v>
      </c>
      <c r="BF22" s="12">
        <v>3886.3</v>
      </c>
      <c r="BG22" s="12">
        <v>5447.1</v>
      </c>
      <c r="BH22" s="12">
        <v>3329.2</v>
      </c>
      <c r="BI22" s="12">
        <v>1118.5</v>
      </c>
      <c r="BJ22" s="12">
        <v>738.7</v>
      </c>
      <c r="BK22" s="12">
        <v>98180.3</v>
      </c>
      <c r="BL22" s="12">
        <v>26935.200000000001</v>
      </c>
      <c r="BM22" s="12">
        <v>194109.7</v>
      </c>
      <c r="BN22" s="12">
        <v>16841.400000000001</v>
      </c>
      <c r="BO22" s="12">
        <v>14797.8</v>
      </c>
      <c r="BP22" s="12">
        <v>9351.7999999999993</v>
      </c>
      <c r="BQ22" s="12">
        <v>24370.3</v>
      </c>
      <c r="BR22" s="12">
        <v>91</v>
      </c>
      <c r="BS22" s="12">
        <v>718.3</v>
      </c>
      <c r="BT22" s="12">
        <v>232391.6</v>
      </c>
      <c r="BU22" s="12">
        <v>1300.7</v>
      </c>
      <c r="BV22" s="12">
        <v>4175.1000000000004</v>
      </c>
      <c r="BW22" s="12">
        <v>2314.8000000000002</v>
      </c>
      <c r="BX22" s="12">
        <v>530.20000000000005</v>
      </c>
      <c r="BY22" s="12">
        <v>2001.9</v>
      </c>
      <c r="BZ22" s="12">
        <v>5560.3</v>
      </c>
      <c r="CA22" s="12">
        <v>536413.9</v>
      </c>
      <c r="CB22" s="12">
        <v>414.8</v>
      </c>
      <c r="CC22" s="12">
        <v>1467.5</v>
      </c>
      <c r="CD22" s="12">
        <v>48806.400000000001</v>
      </c>
      <c r="CE22" s="12">
        <v>83248.800000000003</v>
      </c>
      <c r="CF22" s="12">
        <v>9137.9</v>
      </c>
      <c r="CG22" s="12">
        <v>15852.9</v>
      </c>
      <c r="CH22" s="12" t="s">
        <v>246</v>
      </c>
      <c r="CI22" s="12">
        <v>258.39999999999998</v>
      </c>
      <c r="CJ22" s="12">
        <v>13592.8</v>
      </c>
      <c r="CK22" s="12">
        <v>16078.4</v>
      </c>
      <c r="CL22" s="12">
        <v>8609</v>
      </c>
      <c r="CM22" s="12">
        <v>1201.0999999999999</v>
      </c>
      <c r="CN22" s="12">
        <v>365.5</v>
      </c>
      <c r="CO22" s="12">
        <v>3638.2</v>
      </c>
      <c r="CP22" s="12">
        <v>12109.3</v>
      </c>
      <c r="CQ22" s="12">
        <v>715.9</v>
      </c>
      <c r="CR22" s="12">
        <v>2740</v>
      </c>
      <c r="CS22" s="12">
        <v>3128.6</v>
      </c>
      <c r="CT22" s="12">
        <v>6012.1</v>
      </c>
      <c r="CU22" s="12">
        <v>4599</v>
      </c>
      <c r="CV22" s="12">
        <v>238136.8</v>
      </c>
      <c r="CW22" s="12">
        <v>3354.7</v>
      </c>
      <c r="CX22" s="12">
        <v>5796.3</v>
      </c>
      <c r="CY22" s="12">
        <v>6409.4</v>
      </c>
      <c r="CZ22" s="12">
        <v>40156.1</v>
      </c>
      <c r="DA22" s="12">
        <v>29243.9</v>
      </c>
      <c r="DB22" s="12" t="s">
        <v>246</v>
      </c>
      <c r="DC22" s="12">
        <v>266.8</v>
      </c>
      <c r="DD22" s="12">
        <v>664.1</v>
      </c>
      <c r="DE22" s="12">
        <v>289.8</v>
      </c>
      <c r="DF22" s="12">
        <v>679.1</v>
      </c>
      <c r="DG22" s="12">
        <v>2485.8000000000002</v>
      </c>
      <c r="DH22" s="12">
        <v>17454</v>
      </c>
      <c r="DI22" s="12" t="s">
        <v>246</v>
      </c>
      <c r="DJ22" s="12">
        <v>43367.8</v>
      </c>
      <c r="DK22" s="12">
        <v>24292.7</v>
      </c>
      <c r="DL22" s="12">
        <v>1631.8</v>
      </c>
      <c r="DM22" s="12">
        <v>3306.6</v>
      </c>
      <c r="DN22" s="12">
        <v>1992</v>
      </c>
      <c r="DO22" s="12">
        <v>2047.9</v>
      </c>
      <c r="DP22" s="12">
        <v>1625.1</v>
      </c>
      <c r="DQ22" s="12">
        <v>727</v>
      </c>
      <c r="DR22" s="12">
        <v>6808.9</v>
      </c>
      <c r="DS22" s="12">
        <v>398.3</v>
      </c>
      <c r="DT22" s="12">
        <v>800.9</v>
      </c>
      <c r="DU22" s="12">
        <v>1673.8</v>
      </c>
      <c r="DV22" s="12">
        <v>208</v>
      </c>
      <c r="DW22" s="12">
        <v>6052.5</v>
      </c>
      <c r="DX22" s="12">
        <v>1201.5</v>
      </c>
      <c r="DY22" s="12">
        <v>7699.8</v>
      </c>
      <c r="DZ22" s="12">
        <v>327.9</v>
      </c>
      <c r="EA22" s="12">
        <v>53776.4</v>
      </c>
      <c r="EB22" s="12">
        <v>175.1</v>
      </c>
      <c r="EC22" s="12">
        <v>910</v>
      </c>
      <c r="ED22" s="12">
        <v>4916.5</v>
      </c>
      <c r="EE22" s="12">
        <v>2068.6999999999998</v>
      </c>
      <c r="EF22" s="12">
        <v>726.1</v>
      </c>
      <c r="EG22" s="12">
        <v>9582.2999999999993</v>
      </c>
      <c r="EH22" s="12">
        <v>3022.8</v>
      </c>
      <c r="EI22" s="12">
        <v>428.8</v>
      </c>
      <c r="EJ22" s="12">
        <v>51033.8</v>
      </c>
      <c r="EK22" s="12">
        <v>3752.7</v>
      </c>
      <c r="EL22" s="12">
        <v>59980.800000000003</v>
      </c>
      <c r="EM22" s="12">
        <v>5126.6000000000004</v>
      </c>
      <c r="EN22" s="12">
        <v>11080.4</v>
      </c>
      <c r="EO22" s="12">
        <v>11660.5</v>
      </c>
      <c r="EP22" s="12">
        <v>11991</v>
      </c>
      <c r="EQ22" s="12">
        <v>1491.6</v>
      </c>
      <c r="ER22" s="12">
        <v>66.3</v>
      </c>
      <c r="ES22" s="12">
        <v>17402.8</v>
      </c>
      <c r="ET22" s="12">
        <v>3514.5</v>
      </c>
      <c r="EU22" s="12">
        <v>3130</v>
      </c>
      <c r="EV22" s="12">
        <v>2308.4</v>
      </c>
      <c r="EW22" s="12">
        <v>1057.5999999999999</v>
      </c>
      <c r="EX22" s="12">
        <v>3208.8</v>
      </c>
      <c r="EY22" s="12">
        <v>28346.400000000001</v>
      </c>
      <c r="EZ22" s="12">
        <v>3466.8</v>
      </c>
      <c r="FA22" s="12">
        <v>2373.9</v>
      </c>
      <c r="FB22" s="12">
        <v>1625.6</v>
      </c>
      <c r="FC22" s="12">
        <v>37299.9</v>
      </c>
      <c r="FD22" s="12">
        <v>5718.7</v>
      </c>
      <c r="FE22" s="12">
        <v>2294.1</v>
      </c>
      <c r="FF22" s="12">
        <v>6413.8</v>
      </c>
      <c r="FG22" s="12">
        <v>1298</v>
      </c>
      <c r="FH22" s="12">
        <v>116.9</v>
      </c>
      <c r="FI22" s="12">
        <v>64579.8</v>
      </c>
      <c r="FJ22" s="12">
        <v>4159.6000000000004</v>
      </c>
      <c r="FK22" s="12">
        <v>291.39999999999998</v>
      </c>
      <c r="FL22" s="12">
        <v>1152.4000000000001</v>
      </c>
      <c r="FM22" s="12">
        <v>907.8</v>
      </c>
      <c r="FN22" s="12">
        <v>92592.1</v>
      </c>
      <c r="FO22" s="12" t="s">
        <v>246</v>
      </c>
      <c r="FP22" s="12" t="s">
        <v>246</v>
      </c>
      <c r="FQ22" s="12">
        <v>1795.4</v>
      </c>
      <c r="FR22" s="12">
        <v>10482.4</v>
      </c>
      <c r="FS22" s="12">
        <v>6270.1</v>
      </c>
      <c r="FT22" s="12">
        <v>1133.4000000000001</v>
      </c>
      <c r="FU22" s="12">
        <v>14782.7</v>
      </c>
      <c r="FV22" s="12">
        <v>5504.3</v>
      </c>
      <c r="FW22" s="12">
        <v>41517.5</v>
      </c>
      <c r="FX22" s="12">
        <v>5973.2</v>
      </c>
      <c r="FY22" s="12">
        <v>1367.2</v>
      </c>
      <c r="FZ22" s="12">
        <v>3186.8</v>
      </c>
      <c r="GA22" s="12">
        <v>344090.4</v>
      </c>
      <c r="GB22" s="12">
        <v>5182294.5</v>
      </c>
      <c r="GC22" s="12">
        <v>129553.8</v>
      </c>
      <c r="GD22" s="12">
        <v>143746</v>
      </c>
      <c r="GE22" s="12">
        <v>7583.9</v>
      </c>
      <c r="GF22" s="12">
        <v>91943</v>
      </c>
      <c r="GG22" s="12">
        <v>64349.599999999999</v>
      </c>
      <c r="GH22" s="12">
        <v>866447.8</v>
      </c>
      <c r="GI22" s="12">
        <v>1328531.1000000001</v>
      </c>
      <c r="GJ22" s="12">
        <v>90374</v>
      </c>
      <c r="GK22" s="12">
        <v>4011.7</v>
      </c>
      <c r="GL22" s="12">
        <v>40111.9</v>
      </c>
      <c r="GM22" s="12">
        <v>788821.5</v>
      </c>
      <c r="GN22" s="12">
        <v>1535.1</v>
      </c>
      <c r="GO22" s="12">
        <v>9574.7999999999993</v>
      </c>
      <c r="GP22" s="12">
        <v>2985.2</v>
      </c>
      <c r="GQ22" s="12">
        <v>2303.6999999999998</v>
      </c>
      <c r="GR22" s="12">
        <v>209146.9</v>
      </c>
      <c r="GS22" s="12">
        <v>74554</v>
      </c>
      <c r="GT22" s="12">
        <v>78232.600000000006</v>
      </c>
      <c r="GU22" s="12">
        <v>387213.9</v>
      </c>
      <c r="GV22" s="12">
        <v>132810.5</v>
      </c>
      <c r="GW22" s="12">
        <v>190148.7</v>
      </c>
      <c r="GX22" s="12">
        <v>169258.2</v>
      </c>
      <c r="GY22" s="12">
        <v>777777.3</v>
      </c>
    </row>
    <row r="23" spans="1:207" x14ac:dyDescent="0.2">
      <c r="A23" s="1" t="s">
        <v>20</v>
      </c>
      <c r="B23" s="12">
        <v>3281</v>
      </c>
      <c r="C23" s="12">
        <v>1766.5</v>
      </c>
      <c r="D23" s="12">
        <v>2872.7</v>
      </c>
      <c r="E23" s="12">
        <v>42142</v>
      </c>
      <c r="F23" s="12">
        <v>189.7</v>
      </c>
      <c r="G23" s="12">
        <v>1121.2</v>
      </c>
      <c r="H23" s="12">
        <v>3060.4</v>
      </c>
      <c r="I23" s="12">
        <v>445735.1</v>
      </c>
      <c r="J23" s="12">
        <v>1731.2</v>
      </c>
      <c r="K23" s="12">
        <v>2395.3000000000002</v>
      </c>
      <c r="L23" s="12">
        <v>2674.1</v>
      </c>
      <c r="M23" s="12">
        <v>100890.6</v>
      </c>
      <c r="N23" s="12">
        <v>267377.09999999998</v>
      </c>
      <c r="O23" s="12">
        <v>140294.70000000001</v>
      </c>
      <c r="P23" s="12">
        <v>2332416.5</v>
      </c>
      <c r="Q23" s="12">
        <v>15337.7</v>
      </c>
      <c r="R23" s="12">
        <v>57.9</v>
      </c>
      <c r="S23" s="12">
        <v>1204.5</v>
      </c>
      <c r="T23" s="12">
        <v>1555.6</v>
      </c>
      <c r="U23" s="12">
        <v>2885.8</v>
      </c>
      <c r="V23" s="12">
        <v>45566.2</v>
      </c>
      <c r="W23" s="12">
        <v>595</v>
      </c>
      <c r="X23" s="12">
        <v>947.8</v>
      </c>
      <c r="Y23" s="12">
        <v>3700.7</v>
      </c>
      <c r="Z23" s="12">
        <v>19.2</v>
      </c>
      <c r="AA23" s="12">
        <v>4296.1000000000004</v>
      </c>
      <c r="AB23" s="12">
        <v>2443.9</v>
      </c>
      <c r="AC23" s="12">
        <v>49047.9</v>
      </c>
      <c r="AD23" s="12">
        <v>3434.4</v>
      </c>
      <c r="AE23" s="12">
        <v>60684.5</v>
      </c>
      <c r="AF23" s="12">
        <v>228.9</v>
      </c>
      <c r="AG23" s="12">
        <v>42103.3</v>
      </c>
      <c r="AH23" s="12">
        <v>182.7</v>
      </c>
      <c r="AI23" s="12">
        <v>285639.7</v>
      </c>
      <c r="AJ23" s="12">
        <v>10444.799999999999</v>
      </c>
      <c r="AK23" s="12">
        <v>161111</v>
      </c>
      <c r="AL23" s="12">
        <v>591.79999999999995</v>
      </c>
      <c r="AM23" s="12">
        <v>85341.1</v>
      </c>
      <c r="AN23" s="12">
        <v>195.4</v>
      </c>
      <c r="AO23" s="12">
        <v>1783.3</v>
      </c>
      <c r="AP23" s="12">
        <v>3.4</v>
      </c>
      <c r="AQ23" s="12">
        <v>9055.4</v>
      </c>
      <c r="AR23" s="12">
        <v>213.2</v>
      </c>
      <c r="AS23" s="12">
        <v>19931.5</v>
      </c>
      <c r="AT23" s="12">
        <v>249667.6</v>
      </c>
      <c r="AU23" s="12">
        <v>39806.1</v>
      </c>
      <c r="AV23" s="12">
        <v>2227.9</v>
      </c>
      <c r="AW23" s="12">
        <v>7602.9</v>
      </c>
      <c r="AX23" s="12">
        <v>3208.1</v>
      </c>
      <c r="AY23" s="12">
        <v>7587.2</v>
      </c>
      <c r="AZ23" s="12">
        <v>17215.5</v>
      </c>
      <c r="BA23" s="12">
        <v>32943.599999999999</v>
      </c>
      <c r="BB23" s="12">
        <v>3202.3</v>
      </c>
      <c r="BC23" s="12">
        <v>3510.2</v>
      </c>
      <c r="BD23" s="12">
        <v>26257.5</v>
      </c>
      <c r="BE23" s="12">
        <v>3162.7</v>
      </c>
      <c r="BF23" s="12">
        <v>3957.9</v>
      </c>
      <c r="BG23" s="12">
        <v>6255.4</v>
      </c>
      <c r="BH23" s="12">
        <v>2865.5</v>
      </c>
      <c r="BI23" s="12">
        <v>1289.9000000000001</v>
      </c>
      <c r="BJ23" s="12">
        <v>727.4</v>
      </c>
      <c r="BK23" s="12">
        <v>98896.4</v>
      </c>
      <c r="BL23" s="12">
        <v>25729.8</v>
      </c>
      <c r="BM23" s="12">
        <v>212324.3</v>
      </c>
      <c r="BN23" s="12">
        <v>15909.3</v>
      </c>
      <c r="BO23" s="12">
        <v>14652.7</v>
      </c>
      <c r="BP23" s="12">
        <v>9378.9</v>
      </c>
      <c r="BQ23" s="12">
        <v>28247.200000000001</v>
      </c>
      <c r="BR23" s="12">
        <v>93.8</v>
      </c>
      <c r="BS23" s="12">
        <v>722.4</v>
      </c>
      <c r="BT23" s="12">
        <v>252896.4</v>
      </c>
      <c r="BU23" s="12">
        <v>1341.4</v>
      </c>
      <c r="BV23" s="12">
        <v>4465.5</v>
      </c>
      <c r="BW23" s="12">
        <v>2524.6999999999998</v>
      </c>
      <c r="BX23" s="12">
        <v>559.1</v>
      </c>
      <c r="BY23" s="12">
        <v>2076.1</v>
      </c>
      <c r="BZ23" s="12">
        <v>5926</v>
      </c>
      <c r="CA23" s="12">
        <v>558030.19999999995</v>
      </c>
      <c r="CB23" s="12">
        <v>428.3</v>
      </c>
      <c r="CC23" s="12">
        <v>1574.5</v>
      </c>
      <c r="CD23" s="12">
        <v>53768.2</v>
      </c>
      <c r="CE23" s="12">
        <v>90636.1</v>
      </c>
      <c r="CF23" s="12">
        <v>9708.1</v>
      </c>
      <c r="CG23" s="12">
        <v>16596.8</v>
      </c>
      <c r="CH23" s="12" t="s">
        <v>246</v>
      </c>
      <c r="CI23" s="12">
        <v>263</v>
      </c>
      <c r="CJ23" s="12">
        <v>15268.2</v>
      </c>
      <c r="CK23" s="12">
        <v>17975.3</v>
      </c>
      <c r="CL23" s="12">
        <v>9230.2999999999993</v>
      </c>
      <c r="CM23" s="12">
        <v>1040.4000000000001</v>
      </c>
      <c r="CN23" s="12">
        <v>391.1</v>
      </c>
      <c r="CO23" s="12">
        <v>3312.9</v>
      </c>
      <c r="CP23" s="12">
        <v>13623.6</v>
      </c>
      <c r="CQ23" s="12">
        <v>726.5</v>
      </c>
      <c r="CR23" s="12">
        <v>3055</v>
      </c>
      <c r="CS23" s="12">
        <v>3625</v>
      </c>
      <c r="CT23" s="12">
        <v>6708.2</v>
      </c>
      <c r="CU23" s="12">
        <v>4151.3999999999996</v>
      </c>
      <c r="CV23" s="12">
        <v>282180.8</v>
      </c>
      <c r="CW23" s="12">
        <v>3479.4</v>
      </c>
      <c r="CX23" s="12">
        <v>6199</v>
      </c>
      <c r="CY23" s="12">
        <v>6585.3</v>
      </c>
      <c r="CZ23" s="12">
        <v>41360.400000000001</v>
      </c>
      <c r="DA23" s="12">
        <v>31471.7</v>
      </c>
      <c r="DB23" s="12" t="s">
        <v>246</v>
      </c>
      <c r="DC23" s="12">
        <v>294</v>
      </c>
      <c r="DD23" s="12">
        <v>699.1</v>
      </c>
      <c r="DE23" s="12">
        <v>341.8</v>
      </c>
      <c r="DF23" s="12">
        <v>772.3</v>
      </c>
      <c r="DG23" s="12">
        <v>2997.5</v>
      </c>
      <c r="DH23" s="12">
        <v>18526.400000000001</v>
      </c>
      <c r="DI23" s="12" t="s">
        <v>246</v>
      </c>
      <c r="DJ23" s="12">
        <v>43418.3</v>
      </c>
      <c r="DK23" s="12">
        <v>24702.5</v>
      </c>
      <c r="DL23" s="12">
        <v>5495.6</v>
      </c>
      <c r="DM23" s="12">
        <v>3446.4</v>
      </c>
      <c r="DN23" s="12">
        <v>1920</v>
      </c>
      <c r="DO23" s="12">
        <v>2216.4</v>
      </c>
      <c r="DP23" s="12">
        <v>1467.4</v>
      </c>
      <c r="DQ23" s="12">
        <v>806</v>
      </c>
      <c r="DR23" s="12">
        <v>6611.8</v>
      </c>
      <c r="DS23" s="12">
        <v>377.3</v>
      </c>
      <c r="DT23" s="12">
        <v>707.9</v>
      </c>
      <c r="DU23" s="12">
        <v>1404.8</v>
      </c>
      <c r="DV23" s="12">
        <v>207.5</v>
      </c>
      <c r="DW23" s="12">
        <v>8080.9</v>
      </c>
      <c r="DX23" s="12">
        <v>917.1</v>
      </c>
      <c r="DY23" s="12">
        <v>7252.9</v>
      </c>
      <c r="DZ23" s="12">
        <v>298.60000000000002</v>
      </c>
      <c r="EA23" s="12">
        <v>58449.9</v>
      </c>
      <c r="EB23" s="12">
        <v>216.2</v>
      </c>
      <c r="EC23" s="12">
        <v>942.2</v>
      </c>
      <c r="ED23" s="12">
        <v>6205.8</v>
      </c>
      <c r="EE23" s="12">
        <v>2034.7</v>
      </c>
      <c r="EF23" s="12">
        <v>671.9</v>
      </c>
      <c r="EG23" s="12">
        <v>9588.5</v>
      </c>
      <c r="EH23" s="12">
        <v>2958.6</v>
      </c>
      <c r="EI23" s="12">
        <v>407.6</v>
      </c>
      <c r="EJ23" s="12">
        <v>50048.7</v>
      </c>
      <c r="EK23" s="12">
        <v>3096.8</v>
      </c>
      <c r="EL23" s="12">
        <v>61654.3</v>
      </c>
      <c r="EM23" s="12">
        <v>5409.6</v>
      </c>
      <c r="EN23" s="12">
        <v>12098.2</v>
      </c>
      <c r="EO23" s="12">
        <v>11897.9</v>
      </c>
      <c r="EP23" s="12">
        <v>13751.3</v>
      </c>
      <c r="EQ23" s="12">
        <v>1526.4</v>
      </c>
      <c r="ER23" s="12">
        <v>149.80000000000001</v>
      </c>
      <c r="ES23" s="12">
        <v>19458.900000000001</v>
      </c>
      <c r="ET23" s="12">
        <v>3186.3</v>
      </c>
      <c r="EU23" s="12">
        <v>3785.3</v>
      </c>
      <c r="EV23" s="12">
        <v>2044.3</v>
      </c>
      <c r="EW23" s="12">
        <v>1027.5</v>
      </c>
      <c r="EX23" s="12">
        <v>3054.9</v>
      </c>
      <c r="EY23" s="12">
        <v>25120.400000000001</v>
      </c>
      <c r="EZ23" s="12">
        <v>3894.1</v>
      </c>
      <c r="FA23" s="12">
        <v>2616.6999999999998</v>
      </c>
      <c r="FB23" s="12">
        <v>1508.8</v>
      </c>
      <c r="FC23" s="12">
        <v>36134.300000000003</v>
      </c>
      <c r="FD23" s="12">
        <v>5933.9</v>
      </c>
      <c r="FE23" s="12">
        <v>2370.5</v>
      </c>
      <c r="FF23" s="12">
        <v>6009.3</v>
      </c>
      <c r="FG23" s="12">
        <v>1746.7</v>
      </c>
      <c r="FH23" s="12">
        <v>74.5</v>
      </c>
      <c r="FI23" s="12">
        <v>65339</v>
      </c>
      <c r="FJ23" s="12">
        <v>3744.4</v>
      </c>
      <c r="FK23" s="12">
        <v>345.8</v>
      </c>
      <c r="FL23" s="12">
        <v>925.6</v>
      </c>
      <c r="FM23" s="12">
        <v>1067.4000000000001</v>
      </c>
      <c r="FN23" s="12">
        <v>97457</v>
      </c>
      <c r="FO23" s="12" t="s">
        <v>246</v>
      </c>
      <c r="FP23" s="12" t="s">
        <v>246</v>
      </c>
      <c r="FQ23" s="12">
        <v>1813.7</v>
      </c>
      <c r="FR23" s="12">
        <v>11060</v>
      </c>
      <c r="FS23" s="12">
        <v>7670.5</v>
      </c>
      <c r="FT23" s="12">
        <v>1194.8</v>
      </c>
      <c r="FU23" s="12">
        <v>14122.2</v>
      </c>
      <c r="FV23" s="12">
        <v>5164.2</v>
      </c>
      <c r="FW23" s="12">
        <v>44552.4</v>
      </c>
      <c r="FX23" s="12">
        <v>5789.8</v>
      </c>
      <c r="FY23" s="12">
        <v>1607</v>
      </c>
      <c r="FZ23" s="12">
        <v>5042.5</v>
      </c>
      <c r="GA23" s="12">
        <v>360154.4</v>
      </c>
      <c r="GB23" s="12">
        <v>5476551.2999999998</v>
      </c>
      <c r="GC23" s="12">
        <v>117581.7</v>
      </c>
      <c r="GD23" s="12">
        <v>132780.20000000001</v>
      </c>
      <c r="GE23" s="12">
        <v>7096.1</v>
      </c>
      <c r="GF23" s="12">
        <v>84393.600000000006</v>
      </c>
      <c r="GG23" s="12">
        <v>60832.2</v>
      </c>
      <c r="GH23" s="12">
        <v>786865.1</v>
      </c>
      <c r="GI23" s="12">
        <v>1209778.1000000001</v>
      </c>
      <c r="GJ23" s="12">
        <v>89305.2</v>
      </c>
      <c r="GK23" s="12">
        <v>4067.7</v>
      </c>
      <c r="GL23" s="12">
        <v>39124.400000000001</v>
      </c>
      <c r="GM23" s="12">
        <v>743671.5</v>
      </c>
      <c r="GN23" s="12">
        <v>1408.5</v>
      </c>
      <c r="GO23" s="12">
        <v>9186.2000000000007</v>
      </c>
      <c r="GP23" s="12">
        <v>2838.2</v>
      </c>
      <c r="GQ23" s="12">
        <v>2168.4</v>
      </c>
      <c r="GR23" s="12">
        <v>199705.8</v>
      </c>
      <c r="GS23" s="12">
        <v>71733.7</v>
      </c>
      <c r="GT23" s="12">
        <v>74664.399999999994</v>
      </c>
      <c r="GU23" s="12">
        <v>366957.2</v>
      </c>
      <c r="GV23" s="12">
        <v>121364.9</v>
      </c>
      <c r="GW23" s="12">
        <v>166361.79999999999</v>
      </c>
      <c r="GX23" s="12">
        <v>182559.7</v>
      </c>
      <c r="GY23" s="12">
        <v>871755</v>
      </c>
    </row>
    <row r="24" spans="1:207" x14ac:dyDescent="0.2">
      <c r="A24" s="1" t="s">
        <v>21</v>
      </c>
      <c r="B24" s="12">
        <v>3268.7</v>
      </c>
      <c r="C24" s="12">
        <v>1986.5</v>
      </c>
      <c r="D24" s="12">
        <v>3445.5</v>
      </c>
      <c r="E24" s="12">
        <v>42652.1</v>
      </c>
      <c r="F24" s="12">
        <v>198.4</v>
      </c>
      <c r="G24" s="12">
        <v>960.4</v>
      </c>
      <c r="H24" s="12">
        <v>2925</v>
      </c>
      <c r="I24" s="12">
        <v>472282.9</v>
      </c>
      <c r="J24" s="12">
        <v>1242.9000000000001</v>
      </c>
      <c r="K24" s="12">
        <v>2499.9</v>
      </c>
      <c r="L24" s="12">
        <v>2729.9</v>
      </c>
      <c r="M24" s="12">
        <v>93221.5</v>
      </c>
      <c r="N24" s="12">
        <v>273130.5</v>
      </c>
      <c r="O24" s="12">
        <v>69043.5</v>
      </c>
      <c r="P24" s="12">
        <v>2134708.4</v>
      </c>
      <c r="Q24" s="12">
        <v>16021</v>
      </c>
      <c r="R24" s="12">
        <v>50.8</v>
      </c>
      <c r="S24" s="12">
        <v>1439.3</v>
      </c>
      <c r="T24" s="12">
        <v>1092.4000000000001</v>
      </c>
      <c r="U24" s="12">
        <v>3733</v>
      </c>
      <c r="V24" s="12">
        <v>30681.3</v>
      </c>
      <c r="W24" s="12">
        <v>630.20000000000005</v>
      </c>
      <c r="X24" s="12">
        <v>978.1</v>
      </c>
      <c r="Y24" s="12">
        <v>4552.2</v>
      </c>
      <c r="Z24" s="12">
        <v>12.8</v>
      </c>
      <c r="AA24" s="12">
        <v>4055</v>
      </c>
      <c r="AB24" s="12">
        <v>2518.9</v>
      </c>
      <c r="AC24" s="12">
        <v>47491.8</v>
      </c>
      <c r="AD24" s="12">
        <v>2489.6999999999998</v>
      </c>
      <c r="AE24" s="12">
        <v>52790.3</v>
      </c>
      <c r="AF24" s="12">
        <v>196.9</v>
      </c>
      <c r="AG24" s="12">
        <v>34939.800000000003</v>
      </c>
      <c r="AH24" s="12">
        <v>161.5</v>
      </c>
      <c r="AI24" s="12">
        <v>182816.6</v>
      </c>
      <c r="AJ24" s="12">
        <v>10749.6</v>
      </c>
      <c r="AK24" s="12">
        <v>148174.79999999999</v>
      </c>
      <c r="AL24" s="12">
        <v>1016.5</v>
      </c>
      <c r="AM24" s="12">
        <v>63664.7</v>
      </c>
      <c r="AN24" s="12">
        <v>183.4</v>
      </c>
      <c r="AO24" s="12">
        <v>2125.6999999999998</v>
      </c>
      <c r="AP24" s="12">
        <v>2.9</v>
      </c>
      <c r="AQ24" s="12">
        <v>8525.2999999999993</v>
      </c>
      <c r="AR24" s="12">
        <v>216.2</v>
      </c>
      <c r="AS24" s="12">
        <v>19970.8</v>
      </c>
      <c r="AT24" s="12">
        <v>223962.5</v>
      </c>
      <c r="AU24" s="12">
        <v>33461.300000000003</v>
      </c>
      <c r="AV24" s="12">
        <v>2507.4</v>
      </c>
      <c r="AW24" s="12">
        <v>8336.5</v>
      </c>
      <c r="AX24" s="12">
        <v>4376.3999999999996</v>
      </c>
      <c r="AY24" s="12">
        <v>9161.4</v>
      </c>
      <c r="AZ24" s="12">
        <v>17688.7</v>
      </c>
      <c r="BA24" s="12">
        <v>35072.400000000001</v>
      </c>
      <c r="BB24" s="12">
        <v>3565.4</v>
      </c>
      <c r="BC24" s="12">
        <v>2898.4</v>
      </c>
      <c r="BD24" s="12">
        <v>26924.6</v>
      </c>
      <c r="BE24" s="12">
        <v>2721.2</v>
      </c>
      <c r="BF24" s="12">
        <v>4153.3</v>
      </c>
      <c r="BG24" s="12">
        <v>7032.4</v>
      </c>
      <c r="BH24" s="12">
        <v>2742.3</v>
      </c>
      <c r="BI24" s="12">
        <v>1273.7</v>
      </c>
      <c r="BJ24" s="12">
        <v>746.5</v>
      </c>
      <c r="BK24" s="12">
        <v>107811.2</v>
      </c>
      <c r="BL24" s="12">
        <v>31948.2</v>
      </c>
      <c r="BM24" s="12">
        <v>149442</v>
      </c>
      <c r="BN24" s="12">
        <v>14590.4</v>
      </c>
      <c r="BO24" s="12">
        <v>16048.1</v>
      </c>
      <c r="BP24" s="12">
        <v>10079.4</v>
      </c>
      <c r="BQ24" s="12">
        <v>24892</v>
      </c>
      <c r="BR24" s="12">
        <v>107.7</v>
      </c>
      <c r="BS24" s="12">
        <v>706.7</v>
      </c>
      <c r="BT24" s="12">
        <v>256749.8</v>
      </c>
      <c r="BU24" s="12">
        <v>1406.5</v>
      </c>
      <c r="BV24" s="12">
        <v>4899.7</v>
      </c>
      <c r="BW24" s="12">
        <v>2733.1</v>
      </c>
      <c r="BX24" s="12">
        <v>612.79999999999995</v>
      </c>
      <c r="BY24" s="12">
        <v>2139.3000000000002</v>
      </c>
      <c r="BZ24" s="12">
        <v>6366.1</v>
      </c>
      <c r="CA24" s="12">
        <v>536941.6</v>
      </c>
      <c r="CB24" s="12">
        <v>480.6</v>
      </c>
      <c r="CC24" s="12">
        <v>1928</v>
      </c>
      <c r="CD24" s="12">
        <v>53126.3</v>
      </c>
      <c r="CE24" s="12">
        <v>84685.2</v>
      </c>
      <c r="CF24" s="12">
        <v>10251.1</v>
      </c>
      <c r="CG24" s="12">
        <v>17615.3</v>
      </c>
      <c r="CH24" s="12" t="s">
        <v>246</v>
      </c>
      <c r="CI24" s="12">
        <v>268.7</v>
      </c>
      <c r="CJ24" s="12">
        <v>15790.3</v>
      </c>
      <c r="CK24" s="12">
        <v>18462.400000000001</v>
      </c>
      <c r="CL24" s="12">
        <v>9695.5</v>
      </c>
      <c r="CM24" s="12">
        <v>995.6</v>
      </c>
      <c r="CN24" s="12">
        <v>430.1</v>
      </c>
      <c r="CO24" s="12">
        <v>3430.7</v>
      </c>
      <c r="CP24" s="12">
        <v>14521.2</v>
      </c>
      <c r="CQ24" s="12">
        <v>722.6</v>
      </c>
      <c r="CR24" s="12">
        <v>3499.6</v>
      </c>
      <c r="CS24" s="12">
        <v>4159.6000000000004</v>
      </c>
      <c r="CT24" s="12">
        <v>7172.8</v>
      </c>
      <c r="CU24" s="12">
        <v>3951.6</v>
      </c>
      <c r="CV24" s="12">
        <v>309810.2</v>
      </c>
      <c r="CW24" s="12">
        <v>3632.1</v>
      </c>
      <c r="CX24" s="12">
        <v>7167.5</v>
      </c>
      <c r="CY24" s="12">
        <v>5672.5</v>
      </c>
      <c r="CZ24" s="12">
        <v>39983.800000000003</v>
      </c>
      <c r="DA24" s="12">
        <v>33493.5</v>
      </c>
      <c r="DB24" s="12" t="s">
        <v>246</v>
      </c>
      <c r="DC24" s="12">
        <v>275.3</v>
      </c>
      <c r="DD24" s="12">
        <v>718.8</v>
      </c>
      <c r="DE24" s="12">
        <v>356.8</v>
      </c>
      <c r="DF24" s="12">
        <v>1048.2</v>
      </c>
      <c r="DG24" s="12">
        <v>3213.8</v>
      </c>
      <c r="DH24" s="12">
        <v>19420.3</v>
      </c>
      <c r="DI24" s="12" t="s">
        <v>246</v>
      </c>
      <c r="DJ24" s="12">
        <v>51623.9</v>
      </c>
      <c r="DK24" s="12">
        <v>26406.2</v>
      </c>
      <c r="DL24" s="12">
        <v>2432.6999999999998</v>
      </c>
      <c r="DM24" s="12">
        <v>3591.9</v>
      </c>
      <c r="DN24" s="12">
        <v>2118.3000000000002</v>
      </c>
      <c r="DO24" s="12">
        <v>2234.8000000000002</v>
      </c>
      <c r="DP24" s="12">
        <v>1790</v>
      </c>
      <c r="DQ24" s="12">
        <v>804.5</v>
      </c>
      <c r="DR24" s="12">
        <v>7059.2</v>
      </c>
      <c r="DS24" s="12">
        <v>408.8</v>
      </c>
      <c r="DT24" s="12">
        <v>757.4</v>
      </c>
      <c r="DU24" s="12">
        <v>1808.9</v>
      </c>
      <c r="DV24" s="12">
        <v>206.7</v>
      </c>
      <c r="DW24" s="12">
        <v>9139.6</v>
      </c>
      <c r="DX24" s="12">
        <v>961.9</v>
      </c>
      <c r="DY24" s="12">
        <v>8048.4</v>
      </c>
      <c r="DZ24" s="12">
        <v>343</v>
      </c>
      <c r="EA24" s="12">
        <v>66238.8</v>
      </c>
      <c r="EB24" s="12">
        <v>244.6</v>
      </c>
      <c r="EC24" s="12">
        <v>754.9</v>
      </c>
      <c r="ED24" s="12">
        <v>4934.1000000000004</v>
      </c>
      <c r="EE24" s="12">
        <v>2171.5</v>
      </c>
      <c r="EF24" s="12">
        <v>680.4</v>
      </c>
      <c r="EG24" s="12">
        <v>10700.3</v>
      </c>
      <c r="EH24" s="12">
        <v>2615.1</v>
      </c>
      <c r="EI24" s="12">
        <v>358.2</v>
      </c>
      <c r="EJ24" s="12">
        <v>55910.9</v>
      </c>
      <c r="EK24" s="12">
        <v>3223.7</v>
      </c>
      <c r="EL24" s="12">
        <v>62141.1</v>
      </c>
      <c r="EM24" s="12">
        <v>6105.9</v>
      </c>
      <c r="EN24" s="12">
        <v>12988</v>
      </c>
      <c r="EO24" s="12">
        <v>12790.7</v>
      </c>
      <c r="EP24" s="12">
        <v>14218.7</v>
      </c>
      <c r="EQ24" s="12">
        <v>1163</v>
      </c>
      <c r="ER24" s="12">
        <v>175.6</v>
      </c>
      <c r="ES24" s="12">
        <v>18702.900000000001</v>
      </c>
      <c r="ET24" s="12">
        <v>3257.2</v>
      </c>
      <c r="EU24" s="12">
        <v>2348.6</v>
      </c>
      <c r="EV24" s="12">
        <v>1984</v>
      </c>
      <c r="EW24" s="12">
        <v>1058.9000000000001</v>
      </c>
      <c r="EX24" s="12">
        <v>3022.7</v>
      </c>
      <c r="EY24" s="12">
        <v>26803.1</v>
      </c>
      <c r="EZ24" s="12">
        <v>4026</v>
      </c>
      <c r="FA24" s="12">
        <v>2386.3000000000002</v>
      </c>
      <c r="FB24" s="12">
        <v>1702.1</v>
      </c>
      <c r="FC24" s="12">
        <v>45775.6</v>
      </c>
      <c r="FD24" s="12">
        <v>6397.6</v>
      </c>
      <c r="FE24" s="12">
        <v>2387.3000000000002</v>
      </c>
      <c r="FF24" s="12">
        <v>6245</v>
      </c>
      <c r="FG24" s="12">
        <v>1844.2</v>
      </c>
      <c r="FH24" s="12">
        <v>56.9</v>
      </c>
      <c r="FI24" s="12">
        <v>63241</v>
      </c>
      <c r="FJ24" s="12">
        <v>4037.1</v>
      </c>
      <c r="FK24" s="12">
        <v>360.4</v>
      </c>
      <c r="FL24" s="12">
        <v>741.4</v>
      </c>
      <c r="FM24" s="12">
        <v>1393.5</v>
      </c>
      <c r="FN24" s="12">
        <v>88404.5</v>
      </c>
      <c r="FO24" s="12" t="s">
        <v>246</v>
      </c>
      <c r="FP24" s="12" t="s">
        <v>246</v>
      </c>
      <c r="FQ24" s="12">
        <v>1607.1</v>
      </c>
      <c r="FR24" s="12">
        <v>11879.8</v>
      </c>
      <c r="FS24" s="12">
        <v>8750.2000000000007</v>
      </c>
      <c r="FT24" s="12">
        <v>1021.5</v>
      </c>
      <c r="FU24" s="12">
        <v>14965.6</v>
      </c>
      <c r="FV24" s="12">
        <v>4866.8999999999996</v>
      </c>
      <c r="FW24" s="12">
        <v>46405.599999999999</v>
      </c>
      <c r="FX24" s="12">
        <v>5907.3</v>
      </c>
      <c r="FY24" s="12">
        <v>1355.4</v>
      </c>
      <c r="FZ24" s="12">
        <v>3409.2</v>
      </c>
      <c r="GA24" s="12">
        <v>351557.2</v>
      </c>
      <c r="GB24" s="12">
        <v>5794877.7000000002</v>
      </c>
      <c r="GC24" s="12">
        <v>119971.4</v>
      </c>
      <c r="GD24" s="12">
        <v>136614.70000000001</v>
      </c>
      <c r="GE24" s="12">
        <v>7519.2</v>
      </c>
      <c r="GF24" s="12">
        <v>86209.2</v>
      </c>
      <c r="GG24" s="12">
        <v>63915.6</v>
      </c>
      <c r="GH24" s="12">
        <v>811122.1</v>
      </c>
      <c r="GI24" s="12">
        <v>1216316.6000000001</v>
      </c>
      <c r="GJ24" s="12">
        <v>96894.399999999994</v>
      </c>
      <c r="GK24" s="12">
        <v>4527.8</v>
      </c>
      <c r="GL24" s="12">
        <v>43498.400000000001</v>
      </c>
      <c r="GM24" s="12">
        <v>772580.6</v>
      </c>
      <c r="GN24" s="12">
        <v>1513.5</v>
      </c>
      <c r="GO24" s="12">
        <v>9699.9</v>
      </c>
      <c r="GP24" s="12">
        <v>2958.4</v>
      </c>
      <c r="GQ24" s="12">
        <v>2280.3000000000002</v>
      </c>
      <c r="GR24" s="12">
        <v>212628.5</v>
      </c>
      <c r="GS24" s="12">
        <v>70715.7</v>
      </c>
      <c r="GT24" s="12">
        <v>79732.399999999994</v>
      </c>
      <c r="GU24" s="12">
        <v>386134.8</v>
      </c>
      <c r="GV24" s="12">
        <v>120821.5</v>
      </c>
      <c r="GW24" s="12">
        <v>170814.4</v>
      </c>
      <c r="GX24" s="12">
        <v>190600.6</v>
      </c>
      <c r="GY24" s="12">
        <v>938363.7</v>
      </c>
    </row>
    <row r="25" spans="1:207" x14ac:dyDescent="0.2">
      <c r="A25" s="1" t="s">
        <v>22</v>
      </c>
      <c r="B25" s="12">
        <v>3258.7</v>
      </c>
      <c r="C25" s="12">
        <v>1869.4</v>
      </c>
      <c r="D25" s="12">
        <v>3346.5</v>
      </c>
      <c r="E25" s="12">
        <v>44619.3</v>
      </c>
      <c r="F25" s="12">
        <v>230.6</v>
      </c>
      <c r="G25" s="12">
        <v>968.1</v>
      </c>
      <c r="H25" s="12">
        <v>3118.6</v>
      </c>
      <c r="I25" s="12">
        <v>509560.2</v>
      </c>
      <c r="J25" s="12">
        <v>1603.3</v>
      </c>
      <c r="K25" s="12">
        <v>2460.9</v>
      </c>
      <c r="L25" s="12">
        <v>2496.4</v>
      </c>
      <c r="M25" s="12">
        <v>88977.9</v>
      </c>
      <c r="N25" s="12">
        <v>292083.5</v>
      </c>
      <c r="O25" s="12">
        <v>109233.4</v>
      </c>
      <c r="P25" s="12">
        <v>2460431.7999999998</v>
      </c>
      <c r="Q25" s="12">
        <v>12061.5</v>
      </c>
      <c r="R25" s="12">
        <v>56.6</v>
      </c>
      <c r="S25" s="12">
        <v>933.2</v>
      </c>
      <c r="T25" s="12">
        <v>1146.7</v>
      </c>
      <c r="U25" s="12">
        <v>4446.1000000000004</v>
      </c>
      <c r="V25" s="12">
        <v>34198</v>
      </c>
      <c r="W25" s="12">
        <v>721.7</v>
      </c>
      <c r="X25" s="12">
        <v>919</v>
      </c>
      <c r="Y25" s="12">
        <v>6010.7</v>
      </c>
      <c r="Z25" s="12">
        <v>12.5</v>
      </c>
      <c r="AA25" s="12">
        <v>4454</v>
      </c>
      <c r="AB25" s="12">
        <v>2540.6999999999998</v>
      </c>
      <c r="AC25" s="12">
        <v>49990.9</v>
      </c>
      <c r="AD25" s="12">
        <v>2119</v>
      </c>
      <c r="AE25" s="12">
        <v>61605.2</v>
      </c>
      <c r="AF25" s="12">
        <v>219.1</v>
      </c>
      <c r="AG25" s="12">
        <v>37386.5</v>
      </c>
      <c r="AH25" s="12">
        <v>169.3</v>
      </c>
      <c r="AI25" s="12">
        <v>246668.4</v>
      </c>
      <c r="AJ25" s="12">
        <v>10676.5</v>
      </c>
      <c r="AK25" s="12">
        <v>163023.70000000001</v>
      </c>
      <c r="AL25" s="12">
        <v>876.9</v>
      </c>
      <c r="AM25" s="12">
        <v>71771.100000000006</v>
      </c>
      <c r="AN25" s="12">
        <v>172.9</v>
      </c>
      <c r="AO25" s="12">
        <v>2839.8</v>
      </c>
      <c r="AP25" s="12">
        <v>2.4</v>
      </c>
      <c r="AQ25" s="12">
        <v>10035.4</v>
      </c>
      <c r="AR25" s="12">
        <v>222.5</v>
      </c>
      <c r="AS25" s="12">
        <v>20403.599999999999</v>
      </c>
      <c r="AT25" s="12">
        <v>245456.5</v>
      </c>
      <c r="AU25" s="12">
        <v>35029.699999999997</v>
      </c>
      <c r="AV25" s="12">
        <v>2989.5</v>
      </c>
      <c r="AW25" s="12">
        <v>6773.4</v>
      </c>
      <c r="AX25" s="12">
        <v>4985.8999999999996</v>
      </c>
      <c r="AY25" s="12">
        <v>9244.7999999999993</v>
      </c>
      <c r="AZ25" s="12">
        <v>15755.4</v>
      </c>
      <c r="BA25" s="12">
        <v>34341.599999999999</v>
      </c>
      <c r="BB25" s="12">
        <v>3501.6</v>
      </c>
      <c r="BC25" s="12">
        <v>2220.6999999999998</v>
      </c>
      <c r="BD25" s="12">
        <v>28069.8</v>
      </c>
      <c r="BE25" s="12">
        <v>1763.1</v>
      </c>
      <c r="BF25" s="12">
        <v>4188.6000000000004</v>
      </c>
      <c r="BG25" s="12">
        <v>7304.3</v>
      </c>
      <c r="BH25" s="12">
        <v>2743.8</v>
      </c>
      <c r="BI25" s="12">
        <v>850.6</v>
      </c>
      <c r="BJ25" s="12">
        <v>740.1</v>
      </c>
      <c r="BK25" s="12">
        <v>105700.1</v>
      </c>
      <c r="BL25" s="12">
        <v>25570.9</v>
      </c>
      <c r="BM25" s="12">
        <v>100011.1</v>
      </c>
      <c r="BN25" s="12">
        <v>8834.7999999999993</v>
      </c>
      <c r="BO25" s="12">
        <v>16829.7</v>
      </c>
      <c r="BP25" s="12">
        <v>10747.1</v>
      </c>
      <c r="BQ25" s="12">
        <v>17463.900000000001</v>
      </c>
      <c r="BR25" s="12">
        <v>132</v>
      </c>
      <c r="BS25" s="12">
        <v>714.2</v>
      </c>
      <c r="BT25" s="12">
        <v>247194.4</v>
      </c>
      <c r="BU25" s="12">
        <v>1493.9</v>
      </c>
      <c r="BV25" s="12">
        <v>5181</v>
      </c>
      <c r="BW25" s="12">
        <v>2878.2</v>
      </c>
      <c r="BX25" s="12">
        <v>656.1</v>
      </c>
      <c r="BY25" s="12">
        <v>2254</v>
      </c>
      <c r="BZ25" s="12">
        <v>6358.9</v>
      </c>
      <c r="CA25" s="12">
        <v>376915.9</v>
      </c>
      <c r="CB25" s="12">
        <v>505.3</v>
      </c>
      <c r="CC25" s="12">
        <v>2055.4</v>
      </c>
      <c r="CD25" s="12">
        <v>48690.6</v>
      </c>
      <c r="CE25" s="12">
        <v>72632</v>
      </c>
      <c r="CF25" s="12">
        <v>10840.8</v>
      </c>
      <c r="CG25" s="12">
        <v>19148.400000000001</v>
      </c>
      <c r="CH25" s="12" t="s">
        <v>246</v>
      </c>
      <c r="CI25" s="12">
        <v>283.10000000000002</v>
      </c>
      <c r="CJ25" s="12">
        <v>16767.400000000001</v>
      </c>
      <c r="CK25" s="12">
        <v>12732.2</v>
      </c>
      <c r="CL25" s="12">
        <v>10160.200000000001</v>
      </c>
      <c r="CM25" s="12">
        <v>990.8</v>
      </c>
      <c r="CN25" s="12">
        <v>422.8</v>
      </c>
      <c r="CO25" s="12">
        <v>3248.9</v>
      </c>
      <c r="CP25" s="12">
        <v>13718.1</v>
      </c>
      <c r="CQ25" s="12">
        <v>625</v>
      </c>
      <c r="CR25" s="12">
        <v>3755.2</v>
      </c>
      <c r="CS25" s="12">
        <v>4437.7</v>
      </c>
      <c r="CT25" s="12">
        <v>7300.4</v>
      </c>
      <c r="CU25" s="12">
        <v>4165.3</v>
      </c>
      <c r="CV25" s="12">
        <v>350984.8</v>
      </c>
      <c r="CW25" s="12">
        <v>3729.9</v>
      </c>
      <c r="CX25" s="12">
        <v>7562.1</v>
      </c>
      <c r="CY25" s="12">
        <v>5396.1</v>
      </c>
      <c r="CZ25" s="12">
        <v>35678.5</v>
      </c>
      <c r="DA25" s="12">
        <v>35289</v>
      </c>
      <c r="DB25" s="12" t="s">
        <v>246</v>
      </c>
      <c r="DC25" s="12">
        <v>266</v>
      </c>
      <c r="DD25" s="12">
        <v>785.1</v>
      </c>
      <c r="DE25" s="12">
        <v>343</v>
      </c>
      <c r="DF25" s="12">
        <v>375.2</v>
      </c>
      <c r="DG25" s="12">
        <v>3720.6</v>
      </c>
      <c r="DH25" s="12">
        <v>18674.5</v>
      </c>
      <c r="DI25" s="12" t="s">
        <v>246</v>
      </c>
      <c r="DJ25" s="12">
        <v>55028.7</v>
      </c>
      <c r="DK25" s="12">
        <v>25014.1</v>
      </c>
      <c r="DL25" s="12">
        <v>4910.8999999999996</v>
      </c>
      <c r="DM25" s="12">
        <v>3748.3</v>
      </c>
      <c r="DN25" s="12">
        <v>2161.6999999999998</v>
      </c>
      <c r="DO25" s="12">
        <v>2298</v>
      </c>
      <c r="DP25" s="12">
        <v>2154.4</v>
      </c>
      <c r="DQ25" s="12">
        <v>705.3</v>
      </c>
      <c r="DR25" s="12">
        <v>7086.4</v>
      </c>
      <c r="DS25" s="12">
        <v>438.7</v>
      </c>
      <c r="DT25" s="12">
        <v>704.2</v>
      </c>
      <c r="DU25" s="12">
        <v>1718.9</v>
      </c>
      <c r="DV25" s="12">
        <v>215.5</v>
      </c>
      <c r="DW25" s="12">
        <v>17335.8</v>
      </c>
      <c r="DX25" s="12">
        <v>863.1</v>
      </c>
      <c r="DY25" s="12">
        <v>8147.5</v>
      </c>
      <c r="DZ25" s="12">
        <v>349.6</v>
      </c>
      <c r="EA25" s="12">
        <v>70520.800000000003</v>
      </c>
      <c r="EB25" s="12">
        <v>267.10000000000002</v>
      </c>
      <c r="EC25" s="12">
        <v>591.29999999999995</v>
      </c>
      <c r="ED25" s="12">
        <v>5668</v>
      </c>
      <c r="EE25" s="12">
        <v>2009.7</v>
      </c>
      <c r="EF25" s="12">
        <v>654.70000000000005</v>
      </c>
      <c r="EG25" s="12">
        <v>11366.3</v>
      </c>
      <c r="EH25" s="12">
        <v>2614.1999999999998</v>
      </c>
      <c r="EI25" s="12">
        <v>350.6</v>
      </c>
      <c r="EJ25" s="12">
        <v>53446.3</v>
      </c>
      <c r="EK25" s="12">
        <v>3067.9</v>
      </c>
      <c r="EL25" s="12">
        <v>63754.3</v>
      </c>
      <c r="EM25" s="12">
        <v>6215.5</v>
      </c>
      <c r="EN25" s="12">
        <v>12142</v>
      </c>
      <c r="EO25" s="12">
        <v>13488</v>
      </c>
      <c r="EP25" s="12">
        <v>14318.1</v>
      </c>
      <c r="EQ25" s="12">
        <v>1188.2</v>
      </c>
      <c r="ER25" s="12">
        <v>207.8</v>
      </c>
      <c r="ES25" s="12">
        <v>19923.8</v>
      </c>
      <c r="ET25" s="12">
        <v>3200.2</v>
      </c>
      <c r="EU25" s="12">
        <v>2617.8000000000002</v>
      </c>
      <c r="EV25" s="12">
        <v>2118.8000000000002</v>
      </c>
      <c r="EW25" s="12">
        <v>1037</v>
      </c>
      <c r="EX25" s="12">
        <v>3187.3</v>
      </c>
      <c r="EY25" s="12">
        <v>26600.3</v>
      </c>
      <c r="EZ25" s="12">
        <v>3984.1</v>
      </c>
      <c r="FA25" s="12">
        <v>2364.1</v>
      </c>
      <c r="FB25" s="12">
        <v>1650.1</v>
      </c>
      <c r="FC25" s="12">
        <v>42907.8</v>
      </c>
      <c r="FD25" s="12">
        <v>6570.8</v>
      </c>
      <c r="FE25" s="12">
        <v>2393.6999999999998</v>
      </c>
      <c r="FF25" s="12">
        <v>6297</v>
      </c>
      <c r="FG25" s="12">
        <v>1568.2</v>
      </c>
      <c r="FH25" s="12">
        <v>61</v>
      </c>
      <c r="FI25" s="12">
        <v>63533.5</v>
      </c>
      <c r="FJ25" s="12">
        <v>3996.9</v>
      </c>
      <c r="FK25" s="12">
        <v>468.3</v>
      </c>
      <c r="FL25" s="12">
        <v>878.4</v>
      </c>
      <c r="FM25" s="12">
        <v>1375.2</v>
      </c>
      <c r="FN25" s="12">
        <v>87253.6</v>
      </c>
      <c r="FO25" s="12" t="s">
        <v>246</v>
      </c>
      <c r="FP25" s="12" t="s">
        <v>246</v>
      </c>
      <c r="FQ25" s="12">
        <v>1614.3</v>
      </c>
      <c r="FR25" s="12">
        <v>12494.6</v>
      </c>
      <c r="FS25" s="12">
        <v>9047.7000000000007</v>
      </c>
      <c r="FT25" s="12">
        <v>1114.3</v>
      </c>
      <c r="FU25" s="12">
        <v>15677.3</v>
      </c>
      <c r="FV25" s="12">
        <v>4647.6000000000004</v>
      </c>
      <c r="FW25" s="12">
        <v>49825.8</v>
      </c>
      <c r="FX25" s="12">
        <v>5820.3</v>
      </c>
      <c r="FY25" s="12">
        <v>1463.4</v>
      </c>
      <c r="FZ25" s="12">
        <v>3767.6</v>
      </c>
      <c r="GA25" s="12">
        <v>370539.7</v>
      </c>
      <c r="GB25" s="12">
        <v>6205506</v>
      </c>
      <c r="GC25" s="12">
        <v>117080.9</v>
      </c>
      <c r="GD25" s="12">
        <v>132724.70000000001</v>
      </c>
      <c r="GE25" s="12">
        <v>7711.6</v>
      </c>
      <c r="GF25" s="12">
        <v>84401.2</v>
      </c>
      <c r="GG25" s="12">
        <v>63656.9</v>
      </c>
      <c r="GH25" s="12">
        <v>795971.5</v>
      </c>
      <c r="GI25" s="12">
        <v>1186481.6000000001</v>
      </c>
      <c r="GJ25" s="12">
        <v>96892.3</v>
      </c>
      <c r="GK25" s="12">
        <v>4917.8999999999996</v>
      </c>
      <c r="GL25" s="12">
        <v>46235.9</v>
      </c>
      <c r="GM25" s="12">
        <v>766134.2</v>
      </c>
      <c r="GN25" s="12">
        <v>1621.1</v>
      </c>
      <c r="GO25" s="12">
        <v>10083.200000000001</v>
      </c>
      <c r="GP25" s="12">
        <v>3004.5</v>
      </c>
      <c r="GQ25" s="12">
        <v>2205.8000000000002</v>
      </c>
      <c r="GR25" s="12">
        <v>217184.5</v>
      </c>
      <c r="GS25" s="12">
        <v>72416.899999999994</v>
      </c>
      <c r="GT25" s="12">
        <v>81610.899999999994</v>
      </c>
      <c r="GU25" s="12">
        <v>393916.6</v>
      </c>
      <c r="GV25" s="12">
        <v>122842.3</v>
      </c>
      <c r="GW25" s="12">
        <v>168936</v>
      </c>
      <c r="GX25" s="12">
        <v>179077</v>
      </c>
      <c r="GY25" s="12">
        <v>965769.2</v>
      </c>
    </row>
    <row r="26" spans="1:207" x14ac:dyDescent="0.2">
      <c r="A26" s="1" t="s">
        <v>23</v>
      </c>
      <c r="B26" s="12">
        <v>3242.9</v>
      </c>
      <c r="C26" s="12">
        <v>1945.3</v>
      </c>
      <c r="D26" s="12">
        <v>3252.3</v>
      </c>
      <c r="E26" s="12">
        <v>45251</v>
      </c>
      <c r="F26" s="12">
        <v>205.5</v>
      </c>
      <c r="G26" s="12">
        <v>912.9</v>
      </c>
      <c r="H26" s="12">
        <v>3226.5</v>
      </c>
      <c r="I26" s="12">
        <v>570788</v>
      </c>
      <c r="J26" s="12">
        <v>1326</v>
      </c>
      <c r="K26" s="12">
        <v>2364.4</v>
      </c>
      <c r="L26" s="12">
        <v>2807.6</v>
      </c>
      <c r="M26" s="12">
        <v>90768.1</v>
      </c>
      <c r="N26" s="12">
        <v>299420.2</v>
      </c>
      <c r="O26" s="12">
        <v>106793.3</v>
      </c>
      <c r="P26" s="12">
        <v>2600462.7999999998</v>
      </c>
      <c r="Q26" s="12">
        <v>11128.4</v>
      </c>
      <c r="R26" s="12">
        <v>75.400000000000006</v>
      </c>
      <c r="S26" s="12">
        <v>860.8</v>
      </c>
      <c r="T26" s="12">
        <v>1554.3</v>
      </c>
      <c r="U26" s="12">
        <v>4280.5</v>
      </c>
      <c r="V26" s="12">
        <v>43990.7</v>
      </c>
      <c r="W26" s="12">
        <v>746.6</v>
      </c>
      <c r="X26" s="12">
        <v>1007.5</v>
      </c>
      <c r="Y26" s="12">
        <v>6346.4</v>
      </c>
      <c r="Z26" s="12">
        <v>15.8</v>
      </c>
      <c r="AA26" s="12">
        <v>4603.8999999999996</v>
      </c>
      <c r="AB26" s="12">
        <v>2247.5</v>
      </c>
      <c r="AC26" s="12">
        <v>59491.6</v>
      </c>
      <c r="AD26" s="12">
        <v>1693.5</v>
      </c>
      <c r="AE26" s="12">
        <v>59627.6</v>
      </c>
      <c r="AF26" s="12">
        <v>208.1</v>
      </c>
      <c r="AG26" s="12">
        <v>40753.1</v>
      </c>
      <c r="AH26" s="12">
        <v>146.1</v>
      </c>
      <c r="AI26" s="12">
        <v>293525.40000000002</v>
      </c>
      <c r="AJ26" s="12">
        <v>11299.5</v>
      </c>
      <c r="AK26" s="12">
        <v>177768.5</v>
      </c>
      <c r="AL26" s="12">
        <v>713.6</v>
      </c>
      <c r="AM26" s="12">
        <v>71520.399999999994</v>
      </c>
      <c r="AN26" s="12">
        <v>171.9</v>
      </c>
      <c r="AO26" s="12">
        <v>1748.4</v>
      </c>
      <c r="AP26" s="12">
        <v>0.3</v>
      </c>
      <c r="AQ26" s="12">
        <v>8016.5</v>
      </c>
      <c r="AR26" s="12">
        <v>220.7</v>
      </c>
      <c r="AS26" s="12">
        <v>21485.1</v>
      </c>
      <c r="AT26" s="12">
        <v>235896.5</v>
      </c>
      <c r="AU26" s="12">
        <v>31244.1</v>
      </c>
      <c r="AV26" s="12">
        <v>3058.1</v>
      </c>
      <c r="AW26" s="12">
        <v>6850.4</v>
      </c>
      <c r="AX26" s="12">
        <v>5605.4</v>
      </c>
      <c r="AY26" s="12">
        <v>9185.5</v>
      </c>
      <c r="AZ26" s="12">
        <v>15296.9</v>
      </c>
      <c r="BA26" s="12">
        <v>32342.7</v>
      </c>
      <c r="BB26" s="12">
        <v>3368.1</v>
      </c>
      <c r="BC26" s="12">
        <v>2721.8</v>
      </c>
      <c r="BD26" s="12">
        <v>27233.8</v>
      </c>
      <c r="BE26" s="12">
        <v>1847.5</v>
      </c>
      <c r="BF26" s="12">
        <v>3831</v>
      </c>
      <c r="BG26" s="12">
        <v>8088.6</v>
      </c>
      <c r="BH26" s="12">
        <v>2859.7</v>
      </c>
      <c r="BI26" s="12">
        <v>1097</v>
      </c>
      <c r="BJ26" s="12">
        <v>808.3</v>
      </c>
      <c r="BK26" s="12">
        <v>109093.8</v>
      </c>
      <c r="BL26" s="12">
        <v>25195.599999999999</v>
      </c>
      <c r="BM26" s="12">
        <v>112697.5</v>
      </c>
      <c r="BN26" s="12">
        <v>6984</v>
      </c>
      <c r="BO26" s="12">
        <v>16089.5</v>
      </c>
      <c r="BP26" s="12">
        <v>10133.9</v>
      </c>
      <c r="BQ26" s="12">
        <v>17028.7</v>
      </c>
      <c r="BR26" s="12">
        <v>133.6</v>
      </c>
      <c r="BS26" s="12">
        <v>745.4</v>
      </c>
      <c r="BT26" s="12">
        <v>244583.4</v>
      </c>
      <c r="BU26" s="12">
        <v>1592.7</v>
      </c>
      <c r="BV26" s="12">
        <v>5327.7</v>
      </c>
      <c r="BW26" s="12">
        <v>2996.4</v>
      </c>
      <c r="BX26" s="12">
        <v>715.1</v>
      </c>
      <c r="BY26" s="12">
        <v>2067.1</v>
      </c>
      <c r="BZ26" s="12">
        <v>6401.1</v>
      </c>
      <c r="CA26" s="12">
        <v>411104.9</v>
      </c>
      <c r="CB26" s="12">
        <v>510</v>
      </c>
      <c r="CC26" s="12">
        <v>2044.2</v>
      </c>
      <c r="CD26" s="12">
        <v>52418.1</v>
      </c>
      <c r="CE26" s="12">
        <v>69036.600000000006</v>
      </c>
      <c r="CF26" s="12">
        <v>11559</v>
      </c>
      <c r="CG26" s="12">
        <v>20269.900000000001</v>
      </c>
      <c r="CH26" s="12" t="s">
        <v>246</v>
      </c>
      <c r="CI26" s="12">
        <v>287.10000000000002</v>
      </c>
      <c r="CJ26" s="12">
        <v>18992.099999999999</v>
      </c>
      <c r="CK26" s="12">
        <v>11933.2</v>
      </c>
      <c r="CL26" s="12">
        <v>10981.2</v>
      </c>
      <c r="CM26" s="12">
        <v>893.7</v>
      </c>
      <c r="CN26" s="12">
        <v>419.9</v>
      </c>
      <c r="CO26" s="12">
        <v>2979.1</v>
      </c>
      <c r="CP26" s="12">
        <v>14387.4</v>
      </c>
      <c r="CQ26" s="12">
        <v>758.3</v>
      </c>
      <c r="CR26" s="12">
        <v>3497.2</v>
      </c>
      <c r="CS26" s="12">
        <v>5060.3999999999996</v>
      </c>
      <c r="CT26" s="12">
        <v>7700.6</v>
      </c>
      <c r="CU26" s="12">
        <v>3752.2</v>
      </c>
      <c r="CV26" s="12">
        <v>423200.1</v>
      </c>
      <c r="CW26" s="12">
        <v>3982.4</v>
      </c>
      <c r="CX26" s="12">
        <v>7417</v>
      </c>
      <c r="CY26" s="12">
        <v>5352.9</v>
      </c>
      <c r="CZ26" s="12">
        <v>37013.4</v>
      </c>
      <c r="DA26" s="12">
        <v>37508.6</v>
      </c>
      <c r="DB26" s="12" t="s">
        <v>246</v>
      </c>
      <c r="DC26" s="12">
        <v>271.60000000000002</v>
      </c>
      <c r="DD26" s="12">
        <v>795</v>
      </c>
      <c r="DE26" s="12">
        <v>328.8</v>
      </c>
      <c r="DF26" s="12">
        <v>672.8</v>
      </c>
      <c r="DG26" s="12">
        <v>4400.3</v>
      </c>
      <c r="DH26" s="12">
        <v>17893.099999999999</v>
      </c>
      <c r="DI26" s="12" t="s">
        <v>246</v>
      </c>
      <c r="DJ26" s="12">
        <v>59212.800000000003</v>
      </c>
      <c r="DK26" s="12">
        <v>22696.5</v>
      </c>
      <c r="DL26" s="12">
        <v>4818.5</v>
      </c>
      <c r="DM26" s="12">
        <v>4134.8</v>
      </c>
      <c r="DN26" s="12">
        <v>2060.1</v>
      </c>
      <c r="DO26" s="12">
        <v>2269.4</v>
      </c>
      <c r="DP26" s="12">
        <v>1879.8</v>
      </c>
      <c r="DQ26" s="12">
        <v>649</v>
      </c>
      <c r="DR26" s="12">
        <v>6483</v>
      </c>
      <c r="DS26" s="12">
        <v>425.3</v>
      </c>
      <c r="DT26" s="12">
        <v>668.5</v>
      </c>
      <c r="DU26" s="12">
        <v>1543.6</v>
      </c>
      <c r="DV26" s="12">
        <v>201.7</v>
      </c>
      <c r="DW26" s="12">
        <v>18883.099999999999</v>
      </c>
      <c r="DX26" s="12">
        <v>883.6</v>
      </c>
      <c r="DY26" s="12">
        <v>7211.3</v>
      </c>
      <c r="DZ26" s="12">
        <v>458.5</v>
      </c>
      <c r="EA26" s="12">
        <v>77223.600000000006</v>
      </c>
      <c r="EB26" s="12">
        <v>242.3</v>
      </c>
      <c r="EC26" s="12">
        <v>537.79999999999995</v>
      </c>
      <c r="ED26" s="12">
        <v>5948.7</v>
      </c>
      <c r="EE26" s="12">
        <v>1836.9</v>
      </c>
      <c r="EF26" s="12">
        <v>633</v>
      </c>
      <c r="EG26" s="12">
        <v>7215.4</v>
      </c>
      <c r="EH26" s="12">
        <v>2173.8000000000002</v>
      </c>
      <c r="EI26" s="12">
        <v>352</v>
      </c>
      <c r="EJ26" s="12">
        <v>48180.3</v>
      </c>
      <c r="EK26" s="12">
        <v>3408.2</v>
      </c>
      <c r="EL26" s="12">
        <v>70181.2</v>
      </c>
      <c r="EM26" s="12">
        <v>7065</v>
      </c>
      <c r="EN26" s="12">
        <v>11929</v>
      </c>
      <c r="EO26" s="12">
        <v>13242.7</v>
      </c>
      <c r="EP26" s="12">
        <v>14275.7</v>
      </c>
      <c r="EQ26" s="12">
        <v>1097</v>
      </c>
      <c r="ER26" s="12">
        <v>232.7</v>
      </c>
      <c r="ES26" s="12">
        <v>17490.099999999999</v>
      </c>
      <c r="ET26" s="12">
        <v>3357.5</v>
      </c>
      <c r="EU26" s="12">
        <v>2391.3000000000002</v>
      </c>
      <c r="EV26" s="12">
        <v>1949.8</v>
      </c>
      <c r="EW26" s="12">
        <v>982</v>
      </c>
      <c r="EX26" s="12">
        <v>3351.2</v>
      </c>
      <c r="EY26" s="12">
        <v>25425</v>
      </c>
      <c r="EZ26" s="12">
        <v>3850.6</v>
      </c>
      <c r="FA26" s="12">
        <v>2357</v>
      </c>
      <c r="FB26" s="12">
        <v>1290.2</v>
      </c>
      <c r="FC26" s="12">
        <v>39250</v>
      </c>
      <c r="FD26" s="12">
        <v>6648.9</v>
      </c>
      <c r="FE26" s="12">
        <v>2484.4</v>
      </c>
      <c r="FF26" s="12">
        <v>5828.8</v>
      </c>
      <c r="FG26" s="12">
        <v>1495.9</v>
      </c>
      <c r="FH26" s="12">
        <v>70.5</v>
      </c>
      <c r="FI26" s="12">
        <v>65559.600000000006</v>
      </c>
      <c r="FJ26" s="12">
        <v>3643.8</v>
      </c>
      <c r="FK26" s="12">
        <v>397.6</v>
      </c>
      <c r="FL26" s="12">
        <v>803.4</v>
      </c>
      <c r="FM26" s="12">
        <v>1479.4</v>
      </c>
      <c r="FN26" s="12">
        <v>86662.7</v>
      </c>
      <c r="FO26" s="12" t="s">
        <v>246</v>
      </c>
      <c r="FP26" s="12" t="s">
        <v>246</v>
      </c>
      <c r="FQ26" s="12">
        <v>1558.9</v>
      </c>
      <c r="FR26" s="12">
        <v>12516.5</v>
      </c>
      <c r="FS26" s="12">
        <v>9164.5</v>
      </c>
      <c r="FT26" s="12">
        <v>1086.0999999999999</v>
      </c>
      <c r="FU26" s="12">
        <v>14492.2</v>
      </c>
      <c r="FV26" s="12">
        <v>4300.3999999999996</v>
      </c>
      <c r="FW26" s="12">
        <v>56144.3</v>
      </c>
      <c r="FX26" s="12">
        <v>6517.7</v>
      </c>
      <c r="FY26" s="12">
        <v>1639.5</v>
      </c>
      <c r="FZ26" s="12">
        <v>3288.5</v>
      </c>
      <c r="GA26" s="12">
        <v>395294.3</v>
      </c>
      <c r="GB26" s="12">
        <v>6660776.7999999998</v>
      </c>
      <c r="GC26" s="12">
        <v>106556</v>
      </c>
      <c r="GD26" s="12">
        <v>121939</v>
      </c>
      <c r="GE26" s="12">
        <v>7487.1</v>
      </c>
      <c r="GF26" s="12">
        <v>75212</v>
      </c>
      <c r="GG26" s="12">
        <v>57898.1</v>
      </c>
      <c r="GH26" s="12">
        <v>730938.9</v>
      </c>
      <c r="GI26" s="12">
        <v>1054875.1000000001</v>
      </c>
      <c r="GJ26" s="12">
        <v>89039.8</v>
      </c>
      <c r="GK26" s="12">
        <v>4943.3</v>
      </c>
      <c r="GL26" s="12">
        <v>46547.4</v>
      </c>
      <c r="GM26" s="12">
        <v>702155.7</v>
      </c>
      <c r="GN26" s="12">
        <v>1476.1</v>
      </c>
      <c r="GO26" s="12">
        <v>9739.4</v>
      </c>
      <c r="GP26" s="12">
        <v>2809.8</v>
      </c>
      <c r="GQ26" s="12">
        <v>2040.1</v>
      </c>
      <c r="GR26" s="12">
        <v>200497.7</v>
      </c>
      <c r="GS26" s="12">
        <v>68748.899999999994</v>
      </c>
      <c r="GT26" s="12">
        <v>76029.8</v>
      </c>
      <c r="GU26" s="12">
        <v>370701.4</v>
      </c>
      <c r="GV26" s="12">
        <v>116354.8</v>
      </c>
      <c r="GW26" s="12">
        <v>155418.1</v>
      </c>
      <c r="GX26" s="12">
        <v>199559</v>
      </c>
      <c r="GY26" s="12">
        <v>956669.5</v>
      </c>
    </row>
    <row r="27" spans="1:207" x14ac:dyDescent="0.2">
      <c r="A27" s="1" t="s">
        <v>24</v>
      </c>
      <c r="B27" s="12">
        <v>3132.8</v>
      </c>
      <c r="C27" s="12">
        <v>2119.5</v>
      </c>
      <c r="D27" s="12">
        <v>3371.6</v>
      </c>
      <c r="E27" s="12">
        <v>45206.5</v>
      </c>
      <c r="F27" s="12">
        <v>203.8</v>
      </c>
      <c r="G27" s="12">
        <v>804</v>
      </c>
      <c r="H27" s="12">
        <v>3366.7</v>
      </c>
      <c r="I27" s="12">
        <v>616625.1</v>
      </c>
      <c r="J27" s="12">
        <v>1368.9</v>
      </c>
      <c r="K27" s="12">
        <v>2426.9</v>
      </c>
      <c r="L27" s="12">
        <v>2815.3</v>
      </c>
      <c r="M27" s="12">
        <v>90794.2</v>
      </c>
      <c r="N27" s="12">
        <v>325293.90000000002</v>
      </c>
      <c r="O27" s="12">
        <v>106475.9</v>
      </c>
      <c r="P27" s="12">
        <v>2320803.4</v>
      </c>
      <c r="Q27" s="12">
        <v>12393.4</v>
      </c>
      <c r="R27" s="12">
        <v>66.400000000000006</v>
      </c>
      <c r="S27" s="12">
        <v>942.3</v>
      </c>
      <c r="T27" s="12">
        <v>1488.5</v>
      </c>
      <c r="U27" s="12">
        <v>4289.7</v>
      </c>
      <c r="V27" s="12">
        <v>47057</v>
      </c>
      <c r="W27" s="12">
        <v>742.7</v>
      </c>
      <c r="X27" s="12">
        <v>1130.8</v>
      </c>
      <c r="Y27" s="12">
        <v>4892</v>
      </c>
      <c r="Z27" s="12">
        <v>13.9</v>
      </c>
      <c r="AA27" s="12">
        <v>4650.5</v>
      </c>
      <c r="AB27" s="12">
        <v>2309.1999999999998</v>
      </c>
      <c r="AC27" s="12">
        <v>57750.9</v>
      </c>
      <c r="AD27" s="12">
        <v>1536.7</v>
      </c>
      <c r="AE27" s="12">
        <v>56185.3</v>
      </c>
      <c r="AF27" s="12">
        <v>230.2</v>
      </c>
      <c r="AG27" s="12">
        <v>39412.800000000003</v>
      </c>
      <c r="AH27" s="12">
        <v>145.6</v>
      </c>
      <c r="AI27" s="12">
        <v>283005.09999999998</v>
      </c>
      <c r="AJ27" s="12">
        <v>11225.1</v>
      </c>
      <c r="AK27" s="12">
        <v>165079.29999999999</v>
      </c>
      <c r="AL27" s="12">
        <v>857.6</v>
      </c>
      <c r="AM27" s="12">
        <v>70025.899999999994</v>
      </c>
      <c r="AN27" s="12">
        <v>147.80000000000001</v>
      </c>
      <c r="AO27" s="12">
        <v>3424.2</v>
      </c>
      <c r="AP27" s="12">
        <v>3.3</v>
      </c>
      <c r="AQ27" s="12">
        <v>5347.6</v>
      </c>
      <c r="AR27" s="12">
        <v>215.9</v>
      </c>
      <c r="AS27" s="12">
        <v>22004.5</v>
      </c>
      <c r="AT27" s="12">
        <v>224772.8</v>
      </c>
      <c r="AU27" s="12">
        <v>30409.7</v>
      </c>
      <c r="AV27" s="12">
        <v>3261</v>
      </c>
      <c r="AW27" s="12">
        <v>6604.8</v>
      </c>
      <c r="AX27" s="12">
        <v>6124</v>
      </c>
      <c r="AY27" s="12">
        <v>9991.9</v>
      </c>
      <c r="AZ27" s="12">
        <v>16977.599999999999</v>
      </c>
      <c r="BA27" s="12">
        <v>34976.699999999997</v>
      </c>
      <c r="BB27" s="12">
        <v>3675.9</v>
      </c>
      <c r="BC27" s="12">
        <v>2540.3000000000002</v>
      </c>
      <c r="BD27" s="12">
        <v>30715.599999999999</v>
      </c>
      <c r="BE27" s="12">
        <v>2219.1</v>
      </c>
      <c r="BF27" s="12">
        <v>4013.9</v>
      </c>
      <c r="BG27" s="12">
        <v>8406.2999999999993</v>
      </c>
      <c r="BH27" s="12">
        <v>2625.8</v>
      </c>
      <c r="BI27" s="12">
        <v>1236</v>
      </c>
      <c r="BJ27" s="12">
        <v>1023</v>
      </c>
      <c r="BK27" s="12">
        <v>122499.7</v>
      </c>
      <c r="BL27" s="12">
        <v>27708.6</v>
      </c>
      <c r="BM27" s="12">
        <v>143343.4</v>
      </c>
      <c r="BN27" s="12">
        <v>9228.1</v>
      </c>
      <c r="BO27" s="12">
        <v>17661.599999999999</v>
      </c>
      <c r="BP27" s="12">
        <v>10859.6</v>
      </c>
      <c r="BQ27" s="12">
        <v>21266.400000000001</v>
      </c>
      <c r="BR27" s="12">
        <v>138</v>
      </c>
      <c r="BS27" s="12">
        <v>755.4</v>
      </c>
      <c r="BT27" s="12">
        <v>230082.9</v>
      </c>
      <c r="BU27" s="12">
        <v>1614.9</v>
      </c>
      <c r="BV27" s="12">
        <v>5736.4</v>
      </c>
      <c r="BW27" s="12">
        <v>3006.8</v>
      </c>
      <c r="BX27" s="12">
        <v>787.6</v>
      </c>
      <c r="BY27" s="12">
        <v>1981.4</v>
      </c>
      <c r="BZ27" s="12">
        <v>6124.6</v>
      </c>
      <c r="CA27" s="12">
        <v>349491.8</v>
      </c>
      <c r="CB27" s="12">
        <v>557.5</v>
      </c>
      <c r="CC27" s="12">
        <v>2057.3000000000002</v>
      </c>
      <c r="CD27" s="12">
        <v>53910</v>
      </c>
      <c r="CE27" s="12">
        <v>69006.2</v>
      </c>
      <c r="CF27" s="12">
        <v>12103.6</v>
      </c>
      <c r="CG27" s="12">
        <v>20854.3</v>
      </c>
      <c r="CH27" s="12" t="s">
        <v>246</v>
      </c>
      <c r="CI27" s="12">
        <v>312.60000000000002</v>
      </c>
      <c r="CJ27" s="12">
        <v>19564.2</v>
      </c>
      <c r="CK27" s="12">
        <v>17829.900000000001</v>
      </c>
      <c r="CL27" s="12">
        <v>11639.2</v>
      </c>
      <c r="CM27" s="12">
        <v>896.2</v>
      </c>
      <c r="CN27" s="12">
        <v>464.9</v>
      </c>
      <c r="CO27" s="12">
        <v>3092.9</v>
      </c>
      <c r="CP27" s="12">
        <v>15881.4</v>
      </c>
      <c r="CQ27" s="12">
        <v>832.3</v>
      </c>
      <c r="CR27" s="12">
        <v>3511.6</v>
      </c>
      <c r="CS27" s="12">
        <v>5500.7</v>
      </c>
      <c r="CT27" s="12">
        <v>7739.6</v>
      </c>
      <c r="CU27" s="12">
        <v>3838.4</v>
      </c>
      <c r="CV27" s="12">
        <v>470023.2</v>
      </c>
      <c r="CW27" s="12">
        <v>4199.1000000000004</v>
      </c>
      <c r="CX27" s="12">
        <v>7785.4</v>
      </c>
      <c r="CY27" s="12">
        <v>4995.3999999999996</v>
      </c>
      <c r="CZ27" s="12">
        <v>37649.699999999997</v>
      </c>
      <c r="DA27" s="12">
        <v>39159.300000000003</v>
      </c>
      <c r="DB27" s="12" t="s">
        <v>246</v>
      </c>
      <c r="DC27" s="12">
        <v>240</v>
      </c>
      <c r="DD27" s="12">
        <v>772.7</v>
      </c>
      <c r="DE27" s="12">
        <v>361.5</v>
      </c>
      <c r="DF27" s="12">
        <v>612.1</v>
      </c>
      <c r="DG27" s="12">
        <v>4061.6</v>
      </c>
      <c r="DH27" s="12">
        <v>16324.7</v>
      </c>
      <c r="DI27" s="12" t="s">
        <v>246</v>
      </c>
      <c r="DJ27" s="12">
        <v>66026.3</v>
      </c>
      <c r="DK27" s="12">
        <v>23843</v>
      </c>
      <c r="DL27" s="12">
        <v>6165.4</v>
      </c>
      <c r="DM27" s="12">
        <v>4278.2</v>
      </c>
      <c r="DN27" s="12">
        <v>2159.6999999999998</v>
      </c>
      <c r="DO27" s="12">
        <v>1927.8</v>
      </c>
      <c r="DP27" s="12">
        <v>2006</v>
      </c>
      <c r="DQ27" s="12">
        <v>589.4</v>
      </c>
      <c r="DR27" s="12">
        <v>6817.1</v>
      </c>
      <c r="DS27" s="12">
        <v>452.8</v>
      </c>
      <c r="DT27" s="12">
        <v>715.9</v>
      </c>
      <c r="DU27" s="12">
        <v>1601.1</v>
      </c>
      <c r="DV27" s="12">
        <v>193.9</v>
      </c>
      <c r="DW27" s="12">
        <v>9739.6</v>
      </c>
      <c r="DX27" s="12">
        <v>996.5</v>
      </c>
      <c r="DY27" s="12">
        <v>7494.9</v>
      </c>
      <c r="DZ27" s="12">
        <v>466.1</v>
      </c>
      <c r="EA27" s="12">
        <v>70257.3</v>
      </c>
      <c r="EB27" s="12">
        <v>263.89999999999998</v>
      </c>
      <c r="EC27" s="12">
        <v>601.5</v>
      </c>
      <c r="ED27" s="12">
        <v>6082.4</v>
      </c>
      <c r="EE27" s="12">
        <v>1812.9</v>
      </c>
      <c r="EF27" s="12">
        <v>500.9</v>
      </c>
      <c r="EG27" s="12">
        <v>7608</v>
      </c>
      <c r="EH27" s="12">
        <v>2208.6</v>
      </c>
      <c r="EI27" s="12">
        <v>311.10000000000002</v>
      </c>
      <c r="EJ27" s="12">
        <v>52313.1</v>
      </c>
      <c r="EK27" s="12">
        <v>4085</v>
      </c>
      <c r="EL27" s="12">
        <v>69379.199999999997</v>
      </c>
      <c r="EM27" s="12">
        <v>7464.7</v>
      </c>
      <c r="EN27" s="12">
        <v>12575.2</v>
      </c>
      <c r="EO27" s="12">
        <v>13392.4</v>
      </c>
      <c r="EP27" s="12">
        <v>14549.8</v>
      </c>
      <c r="EQ27" s="12">
        <v>904.9</v>
      </c>
      <c r="ER27" s="12">
        <v>216.7</v>
      </c>
      <c r="ES27" s="12">
        <v>6220.8</v>
      </c>
      <c r="ET27" s="12">
        <v>3673.5</v>
      </c>
      <c r="EU27" s="12">
        <v>2279.1</v>
      </c>
      <c r="EV27" s="12">
        <v>2062.8000000000002</v>
      </c>
      <c r="EW27" s="12">
        <v>976.7</v>
      </c>
      <c r="EX27" s="12">
        <v>3259.1</v>
      </c>
      <c r="EY27" s="12">
        <v>25041</v>
      </c>
      <c r="EZ27" s="12">
        <v>3278.2</v>
      </c>
      <c r="FA27" s="12">
        <v>2279</v>
      </c>
      <c r="FB27" s="12">
        <v>1408.9</v>
      </c>
      <c r="FC27" s="12">
        <v>53266.2</v>
      </c>
      <c r="FD27" s="12">
        <v>7043.2</v>
      </c>
      <c r="FE27" s="12">
        <v>2565.6999999999998</v>
      </c>
      <c r="FF27" s="12">
        <v>5976</v>
      </c>
      <c r="FG27" s="12">
        <v>1394.3</v>
      </c>
      <c r="FH27" s="12">
        <v>76.099999999999994</v>
      </c>
      <c r="FI27" s="12">
        <v>66068.899999999994</v>
      </c>
      <c r="FJ27" s="12">
        <v>3889.6</v>
      </c>
      <c r="FK27" s="12">
        <v>586.1</v>
      </c>
      <c r="FL27" s="12">
        <v>1002.5</v>
      </c>
      <c r="FM27" s="12">
        <v>939</v>
      </c>
      <c r="FN27" s="12">
        <v>77073.7</v>
      </c>
      <c r="FO27" s="12" t="s">
        <v>246</v>
      </c>
      <c r="FP27" s="12" t="s">
        <v>246</v>
      </c>
      <c r="FQ27" s="12">
        <v>1344.1</v>
      </c>
      <c r="FR27" s="12">
        <v>12897</v>
      </c>
      <c r="FS27" s="12">
        <v>8948.7000000000007</v>
      </c>
      <c r="FT27" s="12">
        <v>1150</v>
      </c>
      <c r="FU27" s="12">
        <v>15041.7</v>
      </c>
      <c r="FV27" s="12">
        <v>4430.8999999999996</v>
      </c>
      <c r="FW27" s="12">
        <v>57077.7</v>
      </c>
      <c r="FX27" s="12">
        <v>7236.2</v>
      </c>
      <c r="FY27" s="12">
        <v>1865</v>
      </c>
      <c r="FZ27" s="12">
        <v>3995.4</v>
      </c>
      <c r="GA27" s="12">
        <v>395560.2</v>
      </c>
      <c r="GB27" s="12">
        <v>6939852.2999999998</v>
      </c>
      <c r="GC27" s="12">
        <v>107214.9</v>
      </c>
      <c r="GD27" s="12">
        <v>121955.3</v>
      </c>
      <c r="GE27" s="12">
        <v>7784.1</v>
      </c>
      <c r="GF27" s="12">
        <v>75082.399999999994</v>
      </c>
      <c r="GG27" s="12">
        <v>59333.4</v>
      </c>
      <c r="GH27" s="12">
        <v>740726.6</v>
      </c>
      <c r="GI27" s="12">
        <v>1060031.6000000001</v>
      </c>
      <c r="GJ27" s="12">
        <v>92669.2</v>
      </c>
      <c r="GK27" s="12">
        <v>4229.7</v>
      </c>
      <c r="GL27" s="12">
        <v>49140.5</v>
      </c>
      <c r="GM27" s="12">
        <v>702766</v>
      </c>
      <c r="GN27" s="12">
        <v>1476.8</v>
      </c>
      <c r="GO27" s="12">
        <v>9646.1</v>
      </c>
      <c r="GP27" s="12">
        <v>2853</v>
      </c>
      <c r="GQ27" s="12">
        <v>1976.7</v>
      </c>
      <c r="GR27" s="12">
        <v>205616.3</v>
      </c>
      <c r="GS27" s="12">
        <v>70311.399999999994</v>
      </c>
      <c r="GT27" s="12">
        <v>77505.899999999994</v>
      </c>
      <c r="GU27" s="12">
        <v>385642.8</v>
      </c>
      <c r="GV27" s="12">
        <v>106845.2</v>
      </c>
      <c r="GW27" s="12">
        <v>160294</v>
      </c>
      <c r="GX27" s="12">
        <v>146857.5</v>
      </c>
      <c r="GY27" s="12">
        <v>942806.8</v>
      </c>
    </row>
    <row r="28" spans="1:207" x14ac:dyDescent="0.2">
      <c r="A28" s="1" t="s">
        <v>25</v>
      </c>
      <c r="B28" s="12">
        <v>5424.3</v>
      </c>
      <c r="C28" s="12">
        <v>2266.8000000000002</v>
      </c>
      <c r="D28" s="12">
        <v>3791.5</v>
      </c>
      <c r="E28" s="12">
        <v>46558.5</v>
      </c>
      <c r="F28" s="12">
        <v>221.6</v>
      </c>
      <c r="G28" s="12">
        <v>906.4</v>
      </c>
      <c r="H28" s="12">
        <v>3649</v>
      </c>
      <c r="I28" s="12">
        <v>670595.1</v>
      </c>
      <c r="J28" s="12">
        <v>1491.5</v>
      </c>
      <c r="K28" s="12">
        <v>2700.8</v>
      </c>
      <c r="L28" s="12">
        <v>2917</v>
      </c>
      <c r="M28" s="12">
        <v>88125.6</v>
      </c>
      <c r="N28" s="12">
        <v>333664.3</v>
      </c>
      <c r="O28" s="12">
        <v>138474.79999999999</v>
      </c>
      <c r="P28" s="12">
        <v>2244061.4</v>
      </c>
      <c r="Q28" s="12">
        <v>12873.2</v>
      </c>
      <c r="R28" s="12">
        <v>79.5</v>
      </c>
      <c r="S28" s="12">
        <v>1013.8</v>
      </c>
      <c r="T28" s="12">
        <v>1276.8</v>
      </c>
      <c r="U28" s="12">
        <v>4733</v>
      </c>
      <c r="V28" s="12">
        <v>49887.9</v>
      </c>
      <c r="W28" s="12">
        <v>771.1</v>
      </c>
      <c r="X28" s="12">
        <v>1270.9000000000001</v>
      </c>
      <c r="Y28" s="12">
        <v>5416.5</v>
      </c>
      <c r="Z28" s="12">
        <v>15.1</v>
      </c>
      <c r="AA28" s="12">
        <v>4762.3</v>
      </c>
      <c r="AB28" s="12">
        <v>2518.1999999999998</v>
      </c>
      <c r="AC28" s="12">
        <v>62111.1</v>
      </c>
      <c r="AD28" s="12">
        <v>1869.5</v>
      </c>
      <c r="AE28" s="12">
        <v>60255.8</v>
      </c>
      <c r="AF28" s="12">
        <v>258.10000000000002</v>
      </c>
      <c r="AG28" s="12">
        <v>39909.1</v>
      </c>
      <c r="AH28" s="12">
        <v>120.2</v>
      </c>
      <c r="AI28" s="12">
        <v>325309.3</v>
      </c>
      <c r="AJ28" s="12">
        <v>11496.1</v>
      </c>
      <c r="AK28" s="12">
        <v>167420.79999999999</v>
      </c>
      <c r="AL28" s="12">
        <v>929.7</v>
      </c>
      <c r="AM28" s="12">
        <v>77893.3</v>
      </c>
      <c r="AN28" s="12">
        <v>172.2</v>
      </c>
      <c r="AO28" s="12">
        <v>3866.8</v>
      </c>
      <c r="AP28" s="12">
        <v>4.5999999999999996</v>
      </c>
      <c r="AQ28" s="12">
        <v>5582.4</v>
      </c>
      <c r="AR28" s="12">
        <v>229</v>
      </c>
      <c r="AS28" s="12">
        <v>23753.5</v>
      </c>
      <c r="AT28" s="12">
        <v>252805.2</v>
      </c>
      <c r="AU28" s="12">
        <v>35474.800000000003</v>
      </c>
      <c r="AV28" s="12">
        <v>3758.8</v>
      </c>
      <c r="AW28" s="12">
        <v>8148</v>
      </c>
      <c r="AX28" s="12">
        <v>6918.5</v>
      </c>
      <c r="AY28" s="12">
        <v>11404.5</v>
      </c>
      <c r="AZ28" s="12">
        <v>19811.7</v>
      </c>
      <c r="BA28" s="12">
        <v>41917.4</v>
      </c>
      <c r="BB28" s="12">
        <v>4325.3999999999996</v>
      </c>
      <c r="BC28" s="12">
        <v>2594.1</v>
      </c>
      <c r="BD28" s="12">
        <v>37631.800000000003</v>
      </c>
      <c r="BE28" s="12">
        <v>2388.5</v>
      </c>
      <c r="BF28" s="12">
        <v>4777.8999999999996</v>
      </c>
      <c r="BG28" s="12">
        <v>9380.6</v>
      </c>
      <c r="BH28" s="12">
        <v>3056.3</v>
      </c>
      <c r="BI28" s="12">
        <v>1327.9</v>
      </c>
      <c r="BJ28" s="12">
        <v>1221.7</v>
      </c>
      <c r="BK28" s="12">
        <v>131158</v>
      </c>
      <c r="BL28" s="12">
        <v>31129</v>
      </c>
      <c r="BM28" s="12">
        <v>166386.6</v>
      </c>
      <c r="BN28" s="12">
        <v>11953.7</v>
      </c>
      <c r="BO28" s="12">
        <v>19991.7</v>
      </c>
      <c r="BP28" s="12">
        <v>12591.1</v>
      </c>
      <c r="BQ28" s="12">
        <v>24084.400000000001</v>
      </c>
      <c r="BR28" s="12">
        <v>145.69999999999999</v>
      </c>
      <c r="BS28" s="12">
        <v>730.9</v>
      </c>
      <c r="BT28" s="12">
        <v>78510.899999999994</v>
      </c>
      <c r="BU28" s="12">
        <v>1631.4</v>
      </c>
      <c r="BV28" s="12">
        <v>5799.9</v>
      </c>
      <c r="BW28" s="12">
        <v>2942.6</v>
      </c>
      <c r="BX28" s="12">
        <v>838.9</v>
      </c>
      <c r="BY28" s="12">
        <v>2443.9</v>
      </c>
      <c r="BZ28" s="12">
        <v>5840.7</v>
      </c>
      <c r="CA28" s="12">
        <v>306321.2</v>
      </c>
      <c r="CB28" s="12">
        <v>528</v>
      </c>
      <c r="CC28" s="12">
        <v>2088.1</v>
      </c>
      <c r="CD28" s="12">
        <v>47134.400000000001</v>
      </c>
      <c r="CE28" s="12">
        <v>68189.3</v>
      </c>
      <c r="CF28" s="12">
        <v>12311.9</v>
      </c>
      <c r="CG28" s="12">
        <v>21140</v>
      </c>
      <c r="CH28" s="12" t="s">
        <v>246</v>
      </c>
      <c r="CI28" s="12">
        <v>313.2</v>
      </c>
      <c r="CJ28" s="12">
        <v>20734.8</v>
      </c>
      <c r="CK28" s="12">
        <v>20882.900000000001</v>
      </c>
      <c r="CL28" s="12">
        <v>11989.2</v>
      </c>
      <c r="CM28" s="12">
        <v>1054.5</v>
      </c>
      <c r="CN28" s="12">
        <v>515</v>
      </c>
      <c r="CO28" s="12">
        <v>3330.2</v>
      </c>
      <c r="CP28" s="12">
        <v>17540.599999999999</v>
      </c>
      <c r="CQ28" s="12">
        <v>779.2</v>
      </c>
      <c r="CR28" s="12">
        <v>3246.2</v>
      </c>
      <c r="CS28" s="12">
        <v>5735</v>
      </c>
      <c r="CT28" s="12">
        <v>8193.7999999999993</v>
      </c>
      <c r="CU28" s="12">
        <v>4139.1000000000004</v>
      </c>
      <c r="CV28" s="12">
        <v>486226.1</v>
      </c>
      <c r="CW28" s="12">
        <v>4246.8999999999996</v>
      </c>
      <c r="CX28" s="12">
        <v>8431.5</v>
      </c>
      <c r="CY28" s="12">
        <v>3748</v>
      </c>
      <c r="CZ28" s="12">
        <v>39390.300000000003</v>
      </c>
      <c r="DA28" s="12">
        <v>40053.199999999997</v>
      </c>
      <c r="DB28" s="12" t="s">
        <v>246</v>
      </c>
      <c r="DC28" s="12">
        <v>246.6</v>
      </c>
      <c r="DD28" s="12">
        <v>801.2</v>
      </c>
      <c r="DE28" s="12">
        <v>388.7</v>
      </c>
      <c r="DF28" s="12">
        <v>772.8</v>
      </c>
      <c r="DG28" s="12">
        <v>5011</v>
      </c>
      <c r="DH28" s="12">
        <v>10169</v>
      </c>
      <c r="DI28" s="12">
        <v>2223</v>
      </c>
      <c r="DJ28" s="12">
        <v>48281.1</v>
      </c>
      <c r="DK28" s="12">
        <v>24871.1</v>
      </c>
      <c r="DL28" s="12">
        <v>6068.2</v>
      </c>
      <c r="DM28" s="12">
        <v>4331.3999999999996</v>
      </c>
      <c r="DN28" s="12">
        <v>2437.3000000000002</v>
      </c>
      <c r="DO28" s="12">
        <v>2067.1999999999998</v>
      </c>
      <c r="DP28" s="12">
        <v>2260.1999999999998</v>
      </c>
      <c r="DQ28" s="12">
        <v>563.9</v>
      </c>
      <c r="DR28" s="12">
        <v>7613.9</v>
      </c>
      <c r="DS28" s="12">
        <v>506.4</v>
      </c>
      <c r="DT28" s="12">
        <v>757.9</v>
      </c>
      <c r="DU28" s="12">
        <v>2737.9</v>
      </c>
      <c r="DV28" s="12">
        <v>207.2</v>
      </c>
      <c r="DW28" s="12">
        <v>7352.8</v>
      </c>
      <c r="DX28" s="12">
        <v>1097.5</v>
      </c>
      <c r="DY28" s="12">
        <v>8005.4</v>
      </c>
      <c r="DZ28" s="12">
        <v>474.5</v>
      </c>
      <c r="EA28" s="12">
        <v>64260.4</v>
      </c>
      <c r="EB28" s="12">
        <v>323.5</v>
      </c>
      <c r="EC28" s="12">
        <v>648.5</v>
      </c>
      <c r="ED28" s="12">
        <v>6169.3</v>
      </c>
      <c r="EE28" s="12">
        <v>1989.7</v>
      </c>
      <c r="EF28" s="12">
        <v>348.1</v>
      </c>
      <c r="EG28" s="12">
        <v>8766.2000000000007</v>
      </c>
      <c r="EH28" s="12">
        <v>2192.6</v>
      </c>
      <c r="EI28" s="12">
        <v>343</v>
      </c>
      <c r="EJ28" s="12">
        <v>57628.4</v>
      </c>
      <c r="EK28" s="12">
        <v>4987.7</v>
      </c>
      <c r="EL28" s="12">
        <v>65134.8</v>
      </c>
      <c r="EM28" s="12">
        <v>7772.9</v>
      </c>
      <c r="EN28" s="12">
        <v>12585.5</v>
      </c>
      <c r="EO28" s="12">
        <v>15966.7</v>
      </c>
      <c r="EP28" s="12">
        <v>15750</v>
      </c>
      <c r="EQ28" s="12">
        <v>848.1</v>
      </c>
      <c r="ER28" s="12">
        <v>172.4</v>
      </c>
      <c r="ES28" s="12">
        <v>5187.6000000000004</v>
      </c>
      <c r="ET28" s="12">
        <v>3778.9</v>
      </c>
      <c r="EU28" s="12">
        <v>2851.2</v>
      </c>
      <c r="EV28" s="12">
        <v>2194.6999999999998</v>
      </c>
      <c r="EW28" s="12">
        <v>997.5</v>
      </c>
      <c r="EX28" s="12">
        <v>3491.4</v>
      </c>
      <c r="EY28" s="12">
        <v>26738.6</v>
      </c>
      <c r="EZ28" s="12">
        <v>4198.3</v>
      </c>
      <c r="FA28" s="12">
        <v>2088.9</v>
      </c>
      <c r="FB28" s="12">
        <v>1604.6</v>
      </c>
      <c r="FC28" s="12">
        <v>74337.2</v>
      </c>
      <c r="FD28" s="12">
        <v>6999.4</v>
      </c>
      <c r="FE28" s="12">
        <v>3357.4</v>
      </c>
      <c r="FF28" s="12">
        <v>6697.9</v>
      </c>
      <c r="FG28" s="12">
        <v>1401.6</v>
      </c>
      <c r="FH28" s="12">
        <v>86.2</v>
      </c>
      <c r="FI28" s="12">
        <v>65490</v>
      </c>
      <c r="FJ28" s="12">
        <v>4362.6000000000004</v>
      </c>
      <c r="FK28" s="12">
        <v>428.1</v>
      </c>
      <c r="FL28" s="12">
        <v>1162.8</v>
      </c>
      <c r="FM28" s="12">
        <v>877.9</v>
      </c>
      <c r="FN28" s="12">
        <v>71556.3</v>
      </c>
      <c r="FO28" s="12" t="s">
        <v>246</v>
      </c>
      <c r="FP28" s="12" t="s">
        <v>246</v>
      </c>
      <c r="FQ28" s="12">
        <v>1156.2</v>
      </c>
      <c r="FR28" s="12">
        <v>13007.9</v>
      </c>
      <c r="FS28" s="12">
        <v>8934.1</v>
      </c>
      <c r="FT28" s="12">
        <v>1266.3</v>
      </c>
      <c r="FU28" s="12">
        <v>15849.9</v>
      </c>
      <c r="FV28" s="12">
        <v>4574.5</v>
      </c>
      <c r="FW28" s="12">
        <v>63418.3</v>
      </c>
      <c r="FX28" s="12">
        <v>8034.8</v>
      </c>
      <c r="FY28" s="12">
        <v>1750.7</v>
      </c>
      <c r="FZ28" s="12">
        <v>4239.8999999999996</v>
      </c>
      <c r="GA28" s="12">
        <v>413897.5</v>
      </c>
      <c r="GB28" s="12">
        <v>7197114.0999999996</v>
      </c>
      <c r="GC28" s="12">
        <v>115020.2</v>
      </c>
      <c r="GD28" s="12">
        <v>130506.1</v>
      </c>
      <c r="GE28" s="12">
        <v>8261.9</v>
      </c>
      <c r="GF28" s="12">
        <v>81843.3</v>
      </c>
      <c r="GG28" s="12">
        <v>65038</v>
      </c>
      <c r="GH28" s="12">
        <v>802937.3</v>
      </c>
      <c r="GI28" s="12">
        <v>1119710.8999999999</v>
      </c>
      <c r="GJ28" s="12">
        <v>106291.9</v>
      </c>
      <c r="GK28" s="12">
        <v>4697.6000000000004</v>
      </c>
      <c r="GL28" s="12">
        <v>55802.7</v>
      </c>
      <c r="GM28" s="12">
        <v>759272.9</v>
      </c>
      <c r="GN28" s="12">
        <v>1606.1</v>
      </c>
      <c r="GO28" s="12">
        <v>10899.4</v>
      </c>
      <c r="GP28" s="12">
        <v>3033.6</v>
      </c>
      <c r="GQ28" s="12">
        <v>2155.1</v>
      </c>
      <c r="GR28" s="12">
        <v>225480.6</v>
      </c>
      <c r="GS28" s="12">
        <v>82680.399999999994</v>
      </c>
      <c r="GT28" s="12">
        <v>85399.5</v>
      </c>
      <c r="GU28" s="12">
        <v>427304</v>
      </c>
      <c r="GV28" s="12">
        <v>118267</v>
      </c>
      <c r="GW28" s="12">
        <v>172898</v>
      </c>
      <c r="GX28" s="12">
        <v>172131.5</v>
      </c>
      <c r="GY28" s="12">
        <v>1026903.8</v>
      </c>
    </row>
    <row r="29" spans="1:207" x14ac:dyDescent="0.2">
      <c r="A29" s="1" t="s">
        <v>26</v>
      </c>
      <c r="B29" s="12">
        <v>6239.7</v>
      </c>
      <c r="C29" s="12">
        <v>2517</v>
      </c>
      <c r="D29" s="12">
        <v>4252.8999999999996</v>
      </c>
      <c r="E29" s="12">
        <v>50471.1</v>
      </c>
      <c r="F29" s="12">
        <v>271.3</v>
      </c>
      <c r="G29" s="12">
        <v>1192.5999999999999</v>
      </c>
      <c r="H29" s="12">
        <v>3909.7</v>
      </c>
      <c r="I29" s="12">
        <v>719253.2</v>
      </c>
      <c r="J29" s="12">
        <v>1987.4</v>
      </c>
      <c r="K29" s="12">
        <v>3501</v>
      </c>
      <c r="L29" s="12">
        <v>2723</v>
      </c>
      <c r="M29" s="12">
        <v>85175.6</v>
      </c>
      <c r="N29" s="12">
        <v>381153.9</v>
      </c>
      <c r="O29" s="12">
        <v>165937.60000000001</v>
      </c>
      <c r="P29" s="12">
        <v>2413540.1</v>
      </c>
      <c r="Q29" s="12">
        <v>16164.3</v>
      </c>
      <c r="R29" s="12">
        <v>94.2</v>
      </c>
      <c r="S29" s="12">
        <v>1479.3</v>
      </c>
      <c r="T29" s="12">
        <v>1451.9</v>
      </c>
      <c r="U29" s="12">
        <v>5216.8999999999996</v>
      </c>
      <c r="V29" s="12">
        <v>52152.6</v>
      </c>
      <c r="W29" s="12">
        <v>867</v>
      </c>
      <c r="X29" s="12">
        <v>1319.9</v>
      </c>
      <c r="Y29" s="12">
        <v>8452.2999999999993</v>
      </c>
      <c r="Z29" s="12">
        <v>19.399999999999999</v>
      </c>
      <c r="AA29" s="12">
        <v>5392</v>
      </c>
      <c r="AB29" s="12">
        <v>3154.9</v>
      </c>
      <c r="AC29" s="12">
        <v>68644.100000000006</v>
      </c>
      <c r="AD29" s="12">
        <v>1890.4</v>
      </c>
      <c r="AE29" s="12">
        <v>62518.6</v>
      </c>
      <c r="AF29" s="12">
        <v>317</v>
      </c>
      <c r="AG29" s="12">
        <v>40796.6</v>
      </c>
      <c r="AH29" s="12">
        <v>204.8</v>
      </c>
      <c r="AI29" s="12">
        <v>350540.2</v>
      </c>
      <c r="AJ29" s="12">
        <v>12748.1</v>
      </c>
      <c r="AK29" s="12">
        <v>171643.7</v>
      </c>
      <c r="AL29" s="12">
        <v>1159.7</v>
      </c>
      <c r="AM29" s="12">
        <v>87889.600000000006</v>
      </c>
      <c r="AN29" s="12">
        <v>192.4</v>
      </c>
      <c r="AO29" s="12">
        <v>6304.4</v>
      </c>
      <c r="AP29" s="12">
        <v>6.5</v>
      </c>
      <c r="AQ29" s="12">
        <v>5338.2</v>
      </c>
      <c r="AR29" s="12">
        <v>270.2</v>
      </c>
      <c r="AS29" s="12">
        <v>26989.7</v>
      </c>
      <c r="AT29" s="12">
        <v>320484.90000000002</v>
      </c>
      <c r="AU29" s="12">
        <v>47815.5</v>
      </c>
      <c r="AV29" s="12">
        <v>4829.3</v>
      </c>
      <c r="AW29" s="12">
        <v>9777.9</v>
      </c>
      <c r="AX29" s="12">
        <v>8753</v>
      </c>
      <c r="AY29" s="12">
        <v>14774</v>
      </c>
      <c r="AZ29" s="12">
        <v>26509.200000000001</v>
      </c>
      <c r="BA29" s="12">
        <v>50909.4</v>
      </c>
      <c r="BB29" s="12">
        <v>5693.9</v>
      </c>
      <c r="BC29" s="12">
        <v>2873.5</v>
      </c>
      <c r="BD29" s="12">
        <v>48139.199999999997</v>
      </c>
      <c r="BE29" s="12">
        <v>2872.4</v>
      </c>
      <c r="BF29" s="12">
        <v>6479.9</v>
      </c>
      <c r="BG29" s="12">
        <v>12270.8</v>
      </c>
      <c r="BH29" s="12">
        <v>3916.6</v>
      </c>
      <c r="BI29" s="12">
        <v>1726.2</v>
      </c>
      <c r="BJ29" s="12">
        <v>1492</v>
      </c>
      <c r="BK29" s="12">
        <v>140317.70000000001</v>
      </c>
      <c r="BL29" s="12">
        <v>38911.599999999999</v>
      </c>
      <c r="BM29" s="12">
        <v>206338.9</v>
      </c>
      <c r="BN29" s="12">
        <v>15362.1</v>
      </c>
      <c r="BO29" s="12">
        <v>25955.599999999999</v>
      </c>
      <c r="BP29" s="12">
        <v>16411.2</v>
      </c>
      <c r="BQ29" s="12">
        <v>28324.3</v>
      </c>
      <c r="BR29" s="12">
        <v>157</v>
      </c>
      <c r="BS29" s="12">
        <v>831.8</v>
      </c>
      <c r="BT29" s="12">
        <v>101085.9</v>
      </c>
      <c r="BU29" s="12">
        <v>1719.4</v>
      </c>
      <c r="BV29" s="12">
        <v>5949.5</v>
      </c>
      <c r="BW29" s="12">
        <v>2778.1</v>
      </c>
      <c r="BX29" s="12">
        <v>895.6</v>
      </c>
      <c r="BY29" s="12">
        <v>2547.1</v>
      </c>
      <c r="BZ29" s="12">
        <v>5776.8</v>
      </c>
      <c r="CA29" s="12">
        <v>335650</v>
      </c>
      <c r="CB29" s="12">
        <v>538.9</v>
      </c>
      <c r="CC29" s="12">
        <v>2123</v>
      </c>
      <c r="CD29" s="12">
        <v>47264.3</v>
      </c>
      <c r="CE29" s="12">
        <v>64917</v>
      </c>
      <c r="CF29" s="12">
        <v>12715.2</v>
      </c>
      <c r="CG29" s="12">
        <v>22682.1</v>
      </c>
      <c r="CH29" s="12">
        <v>1492</v>
      </c>
      <c r="CI29" s="12">
        <v>326.7</v>
      </c>
      <c r="CJ29" s="12">
        <v>17496.7</v>
      </c>
      <c r="CK29" s="12">
        <v>23319.8</v>
      </c>
      <c r="CL29" s="12">
        <v>12735.5</v>
      </c>
      <c r="CM29" s="12">
        <v>1298.8</v>
      </c>
      <c r="CN29" s="12">
        <v>550.20000000000005</v>
      </c>
      <c r="CO29" s="12">
        <v>4199.7</v>
      </c>
      <c r="CP29" s="12">
        <v>18728.3</v>
      </c>
      <c r="CQ29" s="12">
        <v>773</v>
      </c>
      <c r="CR29" s="12">
        <v>2927</v>
      </c>
      <c r="CS29" s="12">
        <v>6044.4</v>
      </c>
      <c r="CT29" s="12">
        <v>7984.7</v>
      </c>
      <c r="CU29" s="12">
        <v>5161</v>
      </c>
      <c r="CV29" s="12">
        <v>476060.7</v>
      </c>
      <c r="CW29" s="12">
        <v>4330.8999999999996</v>
      </c>
      <c r="CX29" s="12">
        <v>8655.7999999999993</v>
      </c>
      <c r="CY29" s="12">
        <v>3948.8</v>
      </c>
      <c r="CZ29" s="12">
        <v>41763.199999999997</v>
      </c>
      <c r="DA29" s="12">
        <v>42345.1</v>
      </c>
      <c r="DB29" s="12" t="s">
        <v>246</v>
      </c>
      <c r="DC29" s="12">
        <v>293.8</v>
      </c>
      <c r="DD29" s="12">
        <v>885.9</v>
      </c>
      <c r="DE29" s="12">
        <v>414.3</v>
      </c>
      <c r="DF29" s="12">
        <v>1078.5</v>
      </c>
      <c r="DG29" s="12">
        <v>5237.7</v>
      </c>
      <c r="DH29" s="12">
        <v>8607.9</v>
      </c>
      <c r="DI29" s="12">
        <v>2335.5</v>
      </c>
      <c r="DJ29" s="12">
        <v>44723.7</v>
      </c>
      <c r="DK29" s="12">
        <v>27365.9</v>
      </c>
      <c r="DL29" s="12">
        <v>7677.9</v>
      </c>
      <c r="DM29" s="12">
        <v>4696.8</v>
      </c>
      <c r="DN29" s="12">
        <v>3023.7</v>
      </c>
      <c r="DO29" s="12">
        <v>2983.6</v>
      </c>
      <c r="DP29" s="12">
        <v>2896</v>
      </c>
      <c r="DQ29" s="12">
        <v>522.29999999999995</v>
      </c>
      <c r="DR29" s="12">
        <v>9552.4</v>
      </c>
      <c r="DS29" s="12">
        <v>651.1</v>
      </c>
      <c r="DT29" s="12">
        <v>897.1</v>
      </c>
      <c r="DU29" s="12">
        <v>3314</v>
      </c>
      <c r="DV29" s="12">
        <v>275.39999999999998</v>
      </c>
      <c r="DW29" s="12">
        <v>8150.4</v>
      </c>
      <c r="DX29" s="12">
        <v>1347.1</v>
      </c>
      <c r="DY29" s="12">
        <v>9948.7999999999993</v>
      </c>
      <c r="DZ29" s="12">
        <v>507.8</v>
      </c>
      <c r="EA29" s="12">
        <v>55067.5</v>
      </c>
      <c r="EB29" s="12">
        <v>434.9</v>
      </c>
      <c r="EC29" s="12">
        <v>795.4</v>
      </c>
      <c r="ED29" s="12">
        <v>7087.5</v>
      </c>
      <c r="EE29" s="12">
        <v>2418.1</v>
      </c>
      <c r="EF29" s="12">
        <v>409.6</v>
      </c>
      <c r="EG29" s="12">
        <v>10690.5</v>
      </c>
      <c r="EH29" s="12">
        <v>2228.1999999999998</v>
      </c>
      <c r="EI29" s="12">
        <v>377.1</v>
      </c>
      <c r="EJ29" s="12">
        <v>58598.3</v>
      </c>
      <c r="EK29" s="12">
        <v>6912.7</v>
      </c>
      <c r="EL29" s="12">
        <v>68194.100000000006</v>
      </c>
      <c r="EM29" s="12">
        <v>8310.6</v>
      </c>
      <c r="EN29" s="12">
        <v>14061.2</v>
      </c>
      <c r="EO29" s="12">
        <v>17178.099999999999</v>
      </c>
      <c r="EP29" s="12">
        <v>16855.2</v>
      </c>
      <c r="EQ29" s="12">
        <v>1380.6</v>
      </c>
      <c r="ER29" s="12">
        <v>10.9</v>
      </c>
      <c r="ES29" s="12">
        <v>6779.5</v>
      </c>
      <c r="ET29" s="12">
        <v>4798.5</v>
      </c>
      <c r="EU29" s="12">
        <v>2589.5</v>
      </c>
      <c r="EV29" s="12">
        <v>2637.7</v>
      </c>
      <c r="EW29" s="12">
        <v>1125.3</v>
      </c>
      <c r="EX29" s="12">
        <v>4155.2</v>
      </c>
      <c r="EY29" s="12">
        <v>32619.9</v>
      </c>
      <c r="EZ29" s="12">
        <v>4616.7</v>
      </c>
      <c r="FA29" s="12">
        <v>3284.8</v>
      </c>
      <c r="FB29" s="12">
        <v>2028.3</v>
      </c>
      <c r="FC29" s="12">
        <v>83585.899999999994</v>
      </c>
      <c r="FD29" s="12">
        <v>7847.8</v>
      </c>
      <c r="FE29" s="12">
        <v>3694.9</v>
      </c>
      <c r="FF29" s="12">
        <v>8429.5</v>
      </c>
      <c r="FG29" s="12">
        <v>1521.3</v>
      </c>
      <c r="FH29" s="12">
        <v>106.6</v>
      </c>
      <c r="FI29" s="12">
        <v>72782.7</v>
      </c>
      <c r="FJ29" s="12">
        <v>5393.8</v>
      </c>
      <c r="FK29" s="12">
        <v>510</v>
      </c>
      <c r="FL29" s="12">
        <v>1289.9000000000001</v>
      </c>
      <c r="FM29" s="12">
        <v>1116.7</v>
      </c>
      <c r="FN29" s="12">
        <v>108706.8</v>
      </c>
      <c r="FO29" s="12" t="s">
        <v>246</v>
      </c>
      <c r="FP29" s="12" t="s">
        <v>246</v>
      </c>
      <c r="FQ29" s="12">
        <v>1674.9</v>
      </c>
      <c r="FR29" s="12">
        <v>12613.6</v>
      </c>
      <c r="FS29" s="12">
        <v>9344.4</v>
      </c>
      <c r="FT29" s="12">
        <v>1622.1</v>
      </c>
      <c r="FU29" s="12">
        <v>18601.599999999999</v>
      </c>
      <c r="FV29" s="12">
        <v>4793.8</v>
      </c>
      <c r="FW29" s="12">
        <v>68610.2</v>
      </c>
      <c r="FX29" s="12">
        <v>8766.2999999999993</v>
      </c>
      <c r="FY29" s="12">
        <v>1839.4</v>
      </c>
      <c r="FZ29" s="12">
        <v>4189.3</v>
      </c>
      <c r="GA29" s="12">
        <v>482317.7</v>
      </c>
      <c r="GB29" s="12">
        <v>7565343.7999999998</v>
      </c>
      <c r="GC29" s="12">
        <v>142156.79999999999</v>
      </c>
      <c r="GD29" s="12">
        <v>159462.1</v>
      </c>
      <c r="GE29" s="12">
        <v>10297.1</v>
      </c>
      <c r="GF29" s="12">
        <v>100414</v>
      </c>
      <c r="GG29" s="12">
        <v>81848.800000000003</v>
      </c>
      <c r="GH29" s="12">
        <v>992194.8</v>
      </c>
      <c r="GI29" s="12">
        <v>1364250.1</v>
      </c>
      <c r="GJ29" s="12">
        <v>135627.5</v>
      </c>
      <c r="GK29" s="12">
        <v>5994.3</v>
      </c>
      <c r="GL29" s="12">
        <v>71428.800000000003</v>
      </c>
      <c r="GM29" s="12">
        <v>942156.80000000005</v>
      </c>
      <c r="GN29" s="12">
        <v>1841.5</v>
      </c>
      <c r="GO29" s="12">
        <v>13474.8</v>
      </c>
      <c r="GP29" s="12">
        <v>3823.1</v>
      </c>
      <c r="GQ29" s="12">
        <v>2567.1</v>
      </c>
      <c r="GR29" s="12">
        <v>274828.3</v>
      </c>
      <c r="GS29" s="12">
        <v>98283</v>
      </c>
      <c r="GT29" s="12">
        <v>105498.4</v>
      </c>
      <c r="GU29" s="12">
        <v>540843.19999999995</v>
      </c>
      <c r="GV29" s="12">
        <v>147740.4</v>
      </c>
      <c r="GW29" s="12">
        <v>201650.4</v>
      </c>
      <c r="GX29" s="12">
        <v>230345.8</v>
      </c>
      <c r="GY29" s="12">
        <v>1173843.1000000001</v>
      </c>
    </row>
    <row r="30" spans="1:207" x14ac:dyDescent="0.2">
      <c r="A30" s="1" t="s">
        <v>27</v>
      </c>
      <c r="B30" s="12">
        <v>6725.9</v>
      </c>
      <c r="C30" s="12">
        <v>3178.9</v>
      </c>
      <c r="D30" s="12">
        <v>4718.5</v>
      </c>
      <c r="E30" s="12">
        <v>53852.4</v>
      </c>
      <c r="F30" s="12">
        <v>289.3</v>
      </c>
      <c r="G30" s="12">
        <v>1251.4000000000001</v>
      </c>
      <c r="H30" s="12">
        <v>4597.5</v>
      </c>
      <c r="I30" s="12">
        <v>811229.9</v>
      </c>
      <c r="J30" s="12">
        <v>2647</v>
      </c>
      <c r="K30" s="12">
        <v>3671.4</v>
      </c>
      <c r="L30" s="12">
        <v>3075</v>
      </c>
      <c r="M30" s="12">
        <v>92020.4</v>
      </c>
      <c r="N30" s="12">
        <v>424947.5</v>
      </c>
      <c r="O30" s="12">
        <v>178526.9</v>
      </c>
      <c r="P30" s="12">
        <v>2591415.2999999998</v>
      </c>
      <c r="Q30" s="12">
        <v>22319.8</v>
      </c>
      <c r="R30" s="12">
        <v>99</v>
      </c>
      <c r="S30" s="12">
        <v>1681.4</v>
      </c>
      <c r="T30" s="12">
        <v>1638.6</v>
      </c>
      <c r="U30" s="12">
        <v>7340.9</v>
      </c>
      <c r="V30" s="12">
        <v>59989</v>
      </c>
      <c r="W30" s="12">
        <v>1057</v>
      </c>
      <c r="X30" s="12">
        <v>1524.2</v>
      </c>
      <c r="Y30" s="12">
        <v>8367.9</v>
      </c>
      <c r="Z30" s="12">
        <v>21.8</v>
      </c>
      <c r="AA30" s="12">
        <v>5810.3</v>
      </c>
      <c r="AB30" s="12">
        <v>3671.4</v>
      </c>
      <c r="AC30" s="12">
        <v>78700.7</v>
      </c>
      <c r="AD30" s="12">
        <v>2187</v>
      </c>
      <c r="AE30" s="12">
        <v>68816.5</v>
      </c>
      <c r="AF30" s="12">
        <v>385.6</v>
      </c>
      <c r="AG30" s="12">
        <v>45359.9</v>
      </c>
      <c r="AH30" s="12">
        <v>227.3</v>
      </c>
      <c r="AI30" s="12">
        <v>375076.9</v>
      </c>
      <c r="AJ30" s="12">
        <v>13686.4</v>
      </c>
      <c r="AK30" s="12">
        <v>187753.2</v>
      </c>
      <c r="AL30" s="12">
        <v>1443.6</v>
      </c>
      <c r="AM30" s="12">
        <v>100387.2</v>
      </c>
      <c r="AN30" s="12">
        <v>226</v>
      </c>
      <c r="AO30" s="12">
        <v>8561.2000000000007</v>
      </c>
      <c r="AP30" s="12">
        <v>5.9</v>
      </c>
      <c r="AQ30" s="12">
        <v>6166.4</v>
      </c>
      <c r="AR30" s="12">
        <v>321.2</v>
      </c>
      <c r="AS30" s="12">
        <v>30555</v>
      </c>
      <c r="AT30" s="12">
        <v>388549</v>
      </c>
      <c r="AU30" s="12">
        <v>57619.199999999997</v>
      </c>
      <c r="AV30" s="12">
        <v>5994.8</v>
      </c>
      <c r="AW30" s="12">
        <v>11915.9</v>
      </c>
      <c r="AX30" s="12">
        <v>9971.2000000000007</v>
      </c>
      <c r="AY30" s="12">
        <v>18420.5</v>
      </c>
      <c r="AZ30" s="12">
        <v>30535.9</v>
      </c>
      <c r="BA30" s="12">
        <v>59611.199999999997</v>
      </c>
      <c r="BB30" s="12">
        <v>7093.6</v>
      </c>
      <c r="BC30" s="12">
        <v>3758.8</v>
      </c>
      <c r="BD30" s="12">
        <v>56894.8</v>
      </c>
      <c r="BE30" s="12">
        <v>3186.3</v>
      </c>
      <c r="BF30" s="12">
        <v>8342.6</v>
      </c>
      <c r="BG30" s="12">
        <v>14896.8</v>
      </c>
      <c r="BH30" s="12">
        <v>4569.8</v>
      </c>
      <c r="BI30" s="12">
        <v>2237.1</v>
      </c>
      <c r="BJ30" s="12">
        <v>1790.3</v>
      </c>
      <c r="BK30" s="12">
        <v>161013.1</v>
      </c>
      <c r="BL30" s="12">
        <v>51604.1</v>
      </c>
      <c r="BM30" s="12">
        <v>282468</v>
      </c>
      <c r="BN30" s="12">
        <v>18473.099999999999</v>
      </c>
      <c r="BO30" s="12">
        <v>32061.4</v>
      </c>
      <c r="BP30" s="12">
        <v>19240</v>
      </c>
      <c r="BQ30" s="12">
        <v>34531</v>
      </c>
      <c r="BR30" s="12">
        <v>199</v>
      </c>
      <c r="BS30" s="12">
        <v>877.4</v>
      </c>
      <c r="BT30" s="12">
        <v>105795.4</v>
      </c>
      <c r="BU30" s="12">
        <v>1942.7</v>
      </c>
      <c r="BV30" s="12">
        <v>6185.9</v>
      </c>
      <c r="BW30" s="12">
        <v>3158.7</v>
      </c>
      <c r="BX30" s="12">
        <v>937</v>
      </c>
      <c r="BY30" s="12">
        <v>3289.1</v>
      </c>
      <c r="BZ30" s="12">
        <v>5989.2</v>
      </c>
      <c r="CA30" s="12">
        <v>391513.7</v>
      </c>
      <c r="CB30" s="12">
        <v>531.79999999999995</v>
      </c>
      <c r="CC30" s="12">
        <v>2121.5</v>
      </c>
      <c r="CD30" s="12">
        <v>58597.4</v>
      </c>
      <c r="CE30" s="12">
        <v>78269.2</v>
      </c>
      <c r="CF30" s="12">
        <v>13395.5</v>
      </c>
      <c r="CG30" s="12">
        <v>22731.1</v>
      </c>
      <c r="CH30" s="12">
        <v>1583.6</v>
      </c>
      <c r="CI30" s="12">
        <v>348.8</v>
      </c>
      <c r="CJ30" s="12">
        <v>17832.8</v>
      </c>
      <c r="CK30" s="12">
        <v>25858.3</v>
      </c>
      <c r="CL30" s="12">
        <v>13768.3</v>
      </c>
      <c r="CM30" s="12">
        <v>1531.8</v>
      </c>
      <c r="CN30" s="12">
        <v>519.79999999999995</v>
      </c>
      <c r="CO30" s="12">
        <v>4713.6000000000004</v>
      </c>
      <c r="CP30" s="12">
        <v>20735</v>
      </c>
      <c r="CQ30" s="12">
        <v>901.3</v>
      </c>
      <c r="CR30" s="12">
        <v>3755.8</v>
      </c>
      <c r="CS30" s="12">
        <v>6513.3</v>
      </c>
      <c r="CT30" s="12">
        <v>8669.1</v>
      </c>
      <c r="CU30" s="12">
        <v>5863.7</v>
      </c>
      <c r="CV30" s="12">
        <v>510566.9</v>
      </c>
      <c r="CW30" s="12">
        <v>4637.3999999999996</v>
      </c>
      <c r="CX30" s="12">
        <v>9742.9</v>
      </c>
      <c r="CY30" s="12">
        <v>5000.7</v>
      </c>
      <c r="CZ30" s="12">
        <v>45887.7</v>
      </c>
      <c r="DA30" s="12">
        <v>45048.1</v>
      </c>
      <c r="DB30" s="12" t="s">
        <v>246</v>
      </c>
      <c r="DC30" s="12">
        <v>297.89999999999998</v>
      </c>
      <c r="DD30" s="12">
        <v>871.1</v>
      </c>
      <c r="DE30" s="12">
        <v>469.6</v>
      </c>
      <c r="DF30" s="12">
        <v>1091.3</v>
      </c>
      <c r="DG30" s="12">
        <v>6884.1</v>
      </c>
      <c r="DH30" s="12">
        <v>9736.9</v>
      </c>
      <c r="DI30" s="12">
        <v>2497.1999999999998</v>
      </c>
      <c r="DJ30" s="12">
        <v>54385.8</v>
      </c>
      <c r="DK30" s="12">
        <v>32754.1</v>
      </c>
      <c r="DL30" s="12">
        <v>9898</v>
      </c>
      <c r="DM30" s="12">
        <v>6238.6</v>
      </c>
      <c r="DN30" s="12">
        <v>3409.1</v>
      </c>
      <c r="DO30" s="12">
        <v>3700.2</v>
      </c>
      <c r="DP30" s="12">
        <v>3332</v>
      </c>
      <c r="DQ30" s="12">
        <v>586.29999999999995</v>
      </c>
      <c r="DR30" s="12">
        <v>11254.2</v>
      </c>
      <c r="DS30" s="12">
        <v>701</v>
      </c>
      <c r="DT30" s="12">
        <v>1062.4000000000001</v>
      </c>
      <c r="DU30" s="12">
        <v>3719.6</v>
      </c>
      <c r="DV30" s="12">
        <v>356.2</v>
      </c>
      <c r="DW30" s="12">
        <v>8748.7999999999993</v>
      </c>
      <c r="DX30" s="12">
        <v>1567.9</v>
      </c>
      <c r="DY30" s="12">
        <v>11006.1</v>
      </c>
      <c r="DZ30" s="12">
        <v>522.20000000000005</v>
      </c>
      <c r="EA30" s="12">
        <v>60677.9</v>
      </c>
      <c r="EB30" s="12">
        <v>541.29999999999995</v>
      </c>
      <c r="EC30" s="12">
        <v>1116.2</v>
      </c>
      <c r="ED30" s="12">
        <v>7561.9</v>
      </c>
      <c r="EE30" s="12">
        <v>2711.1</v>
      </c>
      <c r="EF30" s="12">
        <v>494.1</v>
      </c>
      <c r="EG30" s="12">
        <v>12295.3</v>
      </c>
      <c r="EH30" s="12">
        <v>2441.1999999999998</v>
      </c>
      <c r="EI30" s="12">
        <v>459</v>
      </c>
      <c r="EJ30" s="12">
        <v>71545.600000000006</v>
      </c>
      <c r="EK30" s="12">
        <v>13257.9</v>
      </c>
      <c r="EL30" s="12">
        <v>73184.2</v>
      </c>
      <c r="EM30" s="12">
        <v>9952.1</v>
      </c>
      <c r="EN30" s="12">
        <v>14965.1</v>
      </c>
      <c r="EO30" s="12">
        <v>18645.5</v>
      </c>
      <c r="EP30" s="12">
        <v>17605.5</v>
      </c>
      <c r="EQ30" s="12">
        <v>1539.3</v>
      </c>
      <c r="ER30" s="12">
        <v>120.3</v>
      </c>
      <c r="ES30" s="12">
        <v>7528.9</v>
      </c>
      <c r="ET30" s="12">
        <v>3811.8</v>
      </c>
      <c r="EU30" s="12">
        <v>2849.4</v>
      </c>
      <c r="EV30" s="12">
        <v>3354.4</v>
      </c>
      <c r="EW30" s="12">
        <v>1248.2</v>
      </c>
      <c r="EX30" s="12">
        <v>4861.2</v>
      </c>
      <c r="EY30" s="12">
        <v>37475</v>
      </c>
      <c r="EZ30" s="12">
        <v>5421.2</v>
      </c>
      <c r="FA30" s="12">
        <v>4062.1</v>
      </c>
      <c r="FB30" s="12">
        <v>2288</v>
      </c>
      <c r="FC30" s="12">
        <v>104854.9</v>
      </c>
      <c r="FD30" s="12">
        <v>9004</v>
      </c>
      <c r="FE30" s="12">
        <v>5176.1000000000004</v>
      </c>
      <c r="FF30" s="12">
        <v>9849.5</v>
      </c>
      <c r="FG30" s="12">
        <v>1701.4</v>
      </c>
      <c r="FH30" s="12">
        <v>116.3</v>
      </c>
      <c r="FI30" s="12">
        <v>80685.8</v>
      </c>
      <c r="FJ30" s="12">
        <v>6431.1</v>
      </c>
      <c r="FK30" s="12">
        <v>540.5</v>
      </c>
      <c r="FL30" s="12">
        <v>1312.3</v>
      </c>
      <c r="FM30" s="12">
        <v>1463.4</v>
      </c>
      <c r="FN30" s="12">
        <v>144706.20000000001</v>
      </c>
      <c r="FO30" s="12" t="s">
        <v>246</v>
      </c>
      <c r="FP30" s="12" t="s">
        <v>246</v>
      </c>
      <c r="FQ30" s="12">
        <v>2176.3000000000002</v>
      </c>
      <c r="FR30" s="12">
        <v>15732.3</v>
      </c>
      <c r="FS30" s="12">
        <v>9867.7000000000007</v>
      </c>
      <c r="FT30" s="12">
        <v>1762</v>
      </c>
      <c r="FU30" s="12">
        <v>21141.9</v>
      </c>
      <c r="FV30" s="12">
        <v>5687.3</v>
      </c>
      <c r="FW30" s="12">
        <v>85114.5</v>
      </c>
      <c r="FX30" s="12">
        <v>10047.1</v>
      </c>
      <c r="FY30" s="12">
        <v>2328.6</v>
      </c>
      <c r="FZ30" s="12">
        <v>4232.8999999999996</v>
      </c>
      <c r="GA30" s="12">
        <v>543362.69999999995</v>
      </c>
      <c r="GB30" s="12">
        <v>8056790.4000000004</v>
      </c>
      <c r="GC30" s="12">
        <v>163039</v>
      </c>
      <c r="GD30" s="12">
        <v>182218.9</v>
      </c>
      <c r="GE30" s="12">
        <v>12057</v>
      </c>
      <c r="GF30" s="12">
        <v>116957.5</v>
      </c>
      <c r="GG30" s="12">
        <v>93371.1</v>
      </c>
      <c r="GH30" s="12">
        <v>1140173.1000000001</v>
      </c>
      <c r="GI30" s="12">
        <v>1530389.1</v>
      </c>
      <c r="GJ30" s="12">
        <v>159906.6</v>
      </c>
      <c r="GK30" s="12">
        <v>7208</v>
      </c>
      <c r="GL30" s="12">
        <v>82905.5</v>
      </c>
      <c r="GM30" s="12">
        <v>1073904.3999999999</v>
      </c>
      <c r="GN30" s="12">
        <v>2042.6</v>
      </c>
      <c r="GO30" s="12">
        <v>15632.7</v>
      </c>
      <c r="GP30" s="12">
        <v>4341.2</v>
      </c>
      <c r="GQ30" s="12">
        <v>2966.8</v>
      </c>
      <c r="GR30" s="12">
        <v>309656.7</v>
      </c>
      <c r="GS30" s="12">
        <v>109361.2</v>
      </c>
      <c r="GT30" s="12">
        <v>121925.4</v>
      </c>
      <c r="GU30" s="12">
        <v>638731.5</v>
      </c>
      <c r="GV30" s="12">
        <v>168115.9</v>
      </c>
      <c r="GW30" s="12">
        <v>223349.6</v>
      </c>
      <c r="GX30" s="12">
        <v>297165.2</v>
      </c>
      <c r="GY30" s="12">
        <v>1389687.3</v>
      </c>
    </row>
    <row r="31" spans="1:207" x14ac:dyDescent="0.2">
      <c r="A31" s="1" t="s">
        <v>28</v>
      </c>
      <c r="B31" s="12">
        <v>7659.2</v>
      </c>
      <c r="C31" s="12">
        <v>3987</v>
      </c>
      <c r="D31" s="12">
        <v>5427.6</v>
      </c>
      <c r="E31" s="12">
        <v>55132.5</v>
      </c>
      <c r="F31" s="12">
        <v>318.89999999999998</v>
      </c>
      <c r="G31" s="12">
        <v>1295.3</v>
      </c>
      <c r="H31" s="12">
        <v>5396.4</v>
      </c>
      <c r="I31" s="12">
        <v>925876.6</v>
      </c>
      <c r="J31" s="12">
        <v>2725.8</v>
      </c>
      <c r="K31" s="12">
        <v>3891.1</v>
      </c>
      <c r="L31" s="12">
        <v>3397.1</v>
      </c>
      <c r="M31" s="12">
        <v>98771.199999999997</v>
      </c>
      <c r="N31" s="12">
        <v>489679.3</v>
      </c>
      <c r="O31" s="12">
        <v>190740.3</v>
      </c>
      <c r="P31" s="12">
        <v>2568585.7999999998</v>
      </c>
      <c r="Q31" s="12">
        <v>27689.1</v>
      </c>
      <c r="R31" s="12">
        <v>118.6</v>
      </c>
      <c r="S31" s="12">
        <v>2055.1</v>
      </c>
      <c r="T31" s="12">
        <v>1897.4</v>
      </c>
      <c r="U31" s="12">
        <v>8551.9</v>
      </c>
      <c r="V31" s="12">
        <v>71105.7</v>
      </c>
      <c r="W31" s="12">
        <v>857.2</v>
      </c>
      <c r="X31" s="12">
        <v>1642.8</v>
      </c>
      <c r="Y31" s="12">
        <v>9337.6</v>
      </c>
      <c r="Z31" s="12">
        <v>22.9</v>
      </c>
      <c r="AA31" s="12">
        <v>6512.5</v>
      </c>
      <c r="AB31" s="12">
        <v>3962.1</v>
      </c>
      <c r="AC31" s="12">
        <v>92386.4</v>
      </c>
      <c r="AD31" s="12">
        <v>2329.1</v>
      </c>
      <c r="AE31" s="12">
        <v>78306.100000000006</v>
      </c>
      <c r="AF31" s="12">
        <v>435.1</v>
      </c>
      <c r="AG31" s="12">
        <v>48479.3</v>
      </c>
      <c r="AH31" s="12">
        <v>256.5</v>
      </c>
      <c r="AI31" s="12">
        <v>445894.8</v>
      </c>
      <c r="AJ31" s="12">
        <v>15825.3</v>
      </c>
      <c r="AK31" s="12">
        <v>204453.1</v>
      </c>
      <c r="AL31" s="12">
        <v>1767.9</v>
      </c>
      <c r="AM31" s="12">
        <v>109227.5</v>
      </c>
      <c r="AN31" s="12">
        <v>254.8</v>
      </c>
      <c r="AO31" s="12">
        <v>7746.9</v>
      </c>
      <c r="AP31" s="12">
        <v>5.6</v>
      </c>
      <c r="AQ31" s="12">
        <v>6427.9</v>
      </c>
      <c r="AR31" s="12">
        <v>338.4</v>
      </c>
      <c r="AS31" s="12">
        <v>39143.199999999997</v>
      </c>
      <c r="AT31" s="12">
        <v>424511.4</v>
      </c>
      <c r="AU31" s="12">
        <v>64933.1</v>
      </c>
      <c r="AV31" s="12">
        <v>6719.4</v>
      </c>
      <c r="AW31" s="12">
        <v>15105.8</v>
      </c>
      <c r="AX31" s="12">
        <v>10968.7</v>
      </c>
      <c r="AY31" s="12">
        <v>21322.3</v>
      </c>
      <c r="AZ31" s="12">
        <v>33513.9</v>
      </c>
      <c r="BA31" s="12">
        <v>67545.600000000006</v>
      </c>
      <c r="BB31" s="12">
        <v>8082</v>
      </c>
      <c r="BC31" s="12">
        <v>4330.8999999999996</v>
      </c>
      <c r="BD31" s="12">
        <v>61766.3</v>
      </c>
      <c r="BE31" s="12">
        <v>3389.9</v>
      </c>
      <c r="BF31" s="12">
        <v>9959.7000000000007</v>
      </c>
      <c r="BG31" s="12">
        <v>17044.2</v>
      </c>
      <c r="BH31" s="12">
        <v>5033.8</v>
      </c>
      <c r="BI31" s="12">
        <v>2718.2</v>
      </c>
      <c r="BJ31" s="12">
        <v>1862.4</v>
      </c>
      <c r="BK31" s="12">
        <v>190015.4</v>
      </c>
      <c r="BL31" s="12">
        <v>67912.899999999994</v>
      </c>
      <c r="BM31" s="12">
        <v>364829.5</v>
      </c>
      <c r="BN31" s="12">
        <v>19564.5</v>
      </c>
      <c r="BO31" s="12">
        <v>34778.1</v>
      </c>
      <c r="BP31" s="12">
        <v>20380.099999999999</v>
      </c>
      <c r="BQ31" s="12">
        <v>49314.1</v>
      </c>
      <c r="BR31" s="12">
        <v>217.8</v>
      </c>
      <c r="BS31" s="12">
        <v>991.2</v>
      </c>
      <c r="BT31" s="12">
        <v>125353.1</v>
      </c>
      <c r="BU31" s="12">
        <v>2044.8</v>
      </c>
      <c r="BV31" s="12">
        <v>6809.1</v>
      </c>
      <c r="BW31" s="12">
        <v>3497.8</v>
      </c>
      <c r="BX31" s="12">
        <v>984.6</v>
      </c>
      <c r="BY31" s="12">
        <v>3722.6</v>
      </c>
      <c r="BZ31" s="12">
        <v>6365.7</v>
      </c>
      <c r="CA31" s="12">
        <v>522373.7</v>
      </c>
      <c r="CB31" s="12">
        <v>595.5</v>
      </c>
      <c r="CC31" s="12">
        <v>2194.5</v>
      </c>
      <c r="CD31" s="12">
        <v>71969.5</v>
      </c>
      <c r="CE31" s="12">
        <v>96401.3</v>
      </c>
      <c r="CF31" s="12">
        <v>14722.1</v>
      </c>
      <c r="CG31" s="12">
        <v>24459.9</v>
      </c>
      <c r="CH31" s="12">
        <v>1682.4</v>
      </c>
      <c r="CI31" s="12">
        <v>356.7</v>
      </c>
      <c r="CJ31" s="12">
        <v>27677.599999999999</v>
      </c>
      <c r="CK31" s="12">
        <v>28492.9</v>
      </c>
      <c r="CL31" s="12">
        <v>15151.6</v>
      </c>
      <c r="CM31" s="12">
        <v>1658.6</v>
      </c>
      <c r="CN31" s="12">
        <v>593.4</v>
      </c>
      <c r="CO31" s="12">
        <v>5439</v>
      </c>
      <c r="CP31" s="12">
        <v>24041.3</v>
      </c>
      <c r="CQ31" s="12">
        <v>1236.5999999999999</v>
      </c>
      <c r="CR31" s="12">
        <v>4278.8999999999996</v>
      </c>
      <c r="CS31" s="12">
        <v>7313.3</v>
      </c>
      <c r="CT31" s="12">
        <v>10065.200000000001</v>
      </c>
      <c r="CU31" s="12">
        <v>6098.4</v>
      </c>
      <c r="CV31" s="12">
        <v>578390.19999999995</v>
      </c>
      <c r="CW31" s="12">
        <v>5035</v>
      </c>
      <c r="CX31" s="12">
        <v>10421.5</v>
      </c>
      <c r="CY31" s="12">
        <v>5454.9</v>
      </c>
      <c r="CZ31" s="12">
        <v>49923.4</v>
      </c>
      <c r="DA31" s="12">
        <v>47994.400000000001</v>
      </c>
      <c r="DB31" s="12">
        <v>1001.1</v>
      </c>
      <c r="DC31" s="12">
        <v>331.8</v>
      </c>
      <c r="DD31" s="12">
        <v>937.6</v>
      </c>
      <c r="DE31" s="12">
        <v>507.2</v>
      </c>
      <c r="DF31" s="12">
        <v>1294.3</v>
      </c>
      <c r="DG31" s="12">
        <v>4843</v>
      </c>
      <c r="DH31" s="12">
        <v>12461.2</v>
      </c>
      <c r="DI31" s="12">
        <v>2744.6</v>
      </c>
      <c r="DJ31" s="12">
        <v>66236.800000000003</v>
      </c>
      <c r="DK31" s="12">
        <v>34712.9</v>
      </c>
      <c r="DL31" s="12">
        <v>11926.1</v>
      </c>
      <c r="DM31" s="12">
        <v>6337.8</v>
      </c>
      <c r="DN31" s="12">
        <v>3766.7</v>
      </c>
      <c r="DO31" s="12">
        <v>3878.6</v>
      </c>
      <c r="DP31" s="12">
        <v>3765.8</v>
      </c>
      <c r="DQ31" s="12">
        <v>1001.4</v>
      </c>
      <c r="DR31" s="12">
        <v>11875.3</v>
      </c>
      <c r="DS31" s="12">
        <v>756.6</v>
      </c>
      <c r="DT31" s="12">
        <v>1131.3</v>
      </c>
      <c r="DU31" s="12">
        <v>4196.7</v>
      </c>
      <c r="DV31" s="12">
        <v>392.4</v>
      </c>
      <c r="DW31" s="12">
        <v>10442.1</v>
      </c>
      <c r="DX31" s="12">
        <v>1665.4</v>
      </c>
      <c r="DY31" s="12">
        <v>11423.1</v>
      </c>
      <c r="DZ31" s="12">
        <v>567.29999999999995</v>
      </c>
      <c r="EA31" s="12">
        <v>71516.600000000006</v>
      </c>
      <c r="EB31" s="12">
        <v>621.79999999999995</v>
      </c>
      <c r="EC31" s="12">
        <v>1060.4000000000001</v>
      </c>
      <c r="ED31" s="12">
        <v>10101.6</v>
      </c>
      <c r="EE31" s="12">
        <v>2870.3</v>
      </c>
      <c r="EF31" s="12">
        <v>617.20000000000005</v>
      </c>
      <c r="EG31" s="12">
        <v>14940.2</v>
      </c>
      <c r="EH31" s="12">
        <v>1920.2</v>
      </c>
      <c r="EI31" s="12">
        <v>514.4</v>
      </c>
      <c r="EJ31" s="12">
        <v>84228.5</v>
      </c>
      <c r="EK31" s="12">
        <v>18375.8</v>
      </c>
      <c r="EL31" s="12">
        <v>77181</v>
      </c>
      <c r="EM31" s="12">
        <v>11741.1</v>
      </c>
      <c r="EN31" s="12">
        <v>17389.2</v>
      </c>
      <c r="EO31" s="12">
        <v>21533.4</v>
      </c>
      <c r="EP31" s="12">
        <v>17594.7</v>
      </c>
      <c r="EQ31" s="12">
        <v>1640.8</v>
      </c>
      <c r="ER31" s="12">
        <v>246.7</v>
      </c>
      <c r="ES31" s="12">
        <v>8705.9</v>
      </c>
      <c r="ET31" s="12">
        <v>4480.1000000000004</v>
      </c>
      <c r="EU31" s="12">
        <v>3154.4</v>
      </c>
      <c r="EV31" s="12">
        <v>3738.4</v>
      </c>
      <c r="EW31" s="12">
        <v>1450.2</v>
      </c>
      <c r="EX31" s="12">
        <v>5139.3999999999996</v>
      </c>
      <c r="EY31" s="12">
        <v>39888.699999999997</v>
      </c>
      <c r="EZ31" s="12">
        <v>6174.6</v>
      </c>
      <c r="FA31" s="12">
        <v>4225.1000000000004</v>
      </c>
      <c r="FB31" s="12">
        <v>2470.5</v>
      </c>
      <c r="FC31" s="12">
        <v>138497.9</v>
      </c>
      <c r="FD31" s="12">
        <v>9297.1</v>
      </c>
      <c r="FE31" s="12">
        <v>6608.6</v>
      </c>
      <c r="FF31" s="12">
        <v>10385.4</v>
      </c>
      <c r="FG31" s="12">
        <v>2090.9</v>
      </c>
      <c r="FH31" s="12">
        <v>129.80000000000001</v>
      </c>
      <c r="FI31" s="12">
        <v>81983.600000000006</v>
      </c>
      <c r="FJ31" s="12">
        <v>6986.5</v>
      </c>
      <c r="FK31" s="12">
        <v>631.9</v>
      </c>
      <c r="FL31" s="12">
        <v>1482.6</v>
      </c>
      <c r="FM31" s="12">
        <v>1673.2</v>
      </c>
      <c r="FN31" s="12">
        <v>163850.79999999999</v>
      </c>
      <c r="FO31" s="12" t="s">
        <v>246</v>
      </c>
      <c r="FP31" s="12" t="s">
        <v>246</v>
      </c>
      <c r="FQ31" s="12">
        <v>2466.1999999999998</v>
      </c>
      <c r="FR31" s="12">
        <v>18916.8</v>
      </c>
      <c r="FS31" s="12">
        <v>10772.7</v>
      </c>
      <c r="FT31" s="12">
        <v>1859</v>
      </c>
      <c r="FU31" s="12">
        <v>21817.1</v>
      </c>
      <c r="FV31" s="12">
        <v>6582.4</v>
      </c>
      <c r="FW31" s="12">
        <v>97365.2</v>
      </c>
      <c r="FX31" s="12">
        <v>11077.2</v>
      </c>
      <c r="FY31" s="12">
        <v>3037.2</v>
      </c>
      <c r="FZ31" s="12">
        <v>4817</v>
      </c>
      <c r="GA31" s="12">
        <v>614685.4</v>
      </c>
      <c r="GB31" s="12">
        <v>8588587</v>
      </c>
      <c r="GC31" s="12">
        <v>170962.4</v>
      </c>
      <c r="GD31" s="12">
        <v>189429.2</v>
      </c>
      <c r="GE31" s="12">
        <v>12770.2</v>
      </c>
      <c r="GF31" s="12">
        <v>123440.5</v>
      </c>
      <c r="GG31" s="12">
        <v>97381.1</v>
      </c>
      <c r="GH31" s="12">
        <v>1188038.3999999999</v>
      </c>
      <c r="GI31" s="12">
        <v>1564069.4</v>
      </c>
      <c r="GJ31" s="12">
        <v>170070.39999999999</v>
      </c>
      <c r="GK31" s="12">
        <v>9015</v>
      </c>
      <c r="GL31" s="12">
        <v>89967.8</v>
      </c>
      <c r="GM31" s="12">
        <v>1109177</v>
      </c>
      <c r="GN31" s="12">
        <v>2144.9</v>
      </c>
      <c r="GO31" s="12">
        <v>16321.4</v>
      </c>
      <c r="GP31" s="12">
        <v>4571.6000000000004</v>
      </c>
      <c r="GQ31" s="12">
        <v>3196</v>
      </c>
      <c r="GR31" s="12">
        <v>317365.40000000002</v>
      </c>
      <c r="GS31" s="12">
        <v>120211.4</v>
      </c>
      <c r="GT31" s="12">
        <v>128298.7</v>
      </c>
      <c r="GU31" s="12">
        <v>684374.6</v>
      </c>
      <c r="GV31" s="12">
        <v>172496.5</v>
      </c>
      <c r="GW31" s="12">
        <v>228717.4</v>
      </c>
      <c r="GX31" s="12">
        <v>364646.9</v>
      </c>
      <c r="GY31" s="12">
        <v>1453842.4</v>
      </c>
    </row>
    <row r="32" spans="1:207" x14ac:dyDescent="0.2">
      <c r="A32" s="1" t="s">
        <v>29</v>
      </c>
      <c r="B32" s="12">
        <v>8213.5</v>
      </c>
      <c r="C32" s="12">
        <v>4945.7</v>
      </c>
      <c r="D32" s="12">
        <v>7609.6</v>
      </c>
      <c r="E32" s="12">
        <v>57518</v>
      </c>
      <c r="F32" s="12">
        <v>334.1</v>
      </c>
      <c r="G32" s="12">
        <v>1285.7</v>
      </c>
      <c r="H32" s="12">
        <v>6039.8</v>
      </c>
      <c r="I32" s="12">
        <v>1064179.5</v>
      </c>
      <c r="J32" s="12">
        <v>2906.9</v>
      </c>
      <c r="K32" s="12">
        <v>4110.3</v>
      </c>
      <c r="L32" s="12">
        <v>3525.9</v>
      </c>
      <c r="M32" s="12">
        <v>106938.6</v>
      </c>
      <c r="N32" s="12">
        <v>549310.4</v>
      </c>
      <c r="O32" s="12">
        <v>236047.8</v>
      </c>
      <c r="P32" s="12">
        <v>2456133.2000000002</v>
      </c>
      <c r="Q32" s="12">
        <v>36078.6</v>
      </c>
      <c r="R32" s="12">
        <v>102.1</v>
      </c>
      <c r="S32" s="12">
        <v>2686.8</v>
      </c>
      <c r="T32" s="12">
        <v>2489.8000000000002</v>
      </c>
      <c r="U32" s="12">
        <v>12096.7</v>
      </c>
      <c r="V32" s="12">
        <v>81438.899999999994</v>
      </c>
      <c r="W32" s="12">
        <v>1215.3</v>
      </c>
      <c r="X32" s="12">
        <v>1905.6</v>
      </c>
      <c r="Y32" s="12">
        <v>10777.4</v>
      </c>
      <c r="Z32" s="12">
        <v>16.600000000000001</v>
      </c>
      <c r="AA32" s="12">
        <v>7248.3</v>
      </c>
      <c r="AB32" s="12">
        <v>4280.1000000000004</v>
      </c>
      <c r="AC32" s="12">
        <v>104406.3</v>
      </c>
      <c r="AD32" s="12">
        <v>2548.1999999999998</v>
      </c>
      <c r="AE32" s="12">
        <v>93432.4</v>
      </c>
      <c r="AF32" s="12">
        <v>456.5</v>
      </c>
      <c r="AG32" s="12">
        <v>54730.2</v>
      </c>
      <c r="AH32" s="12">
        <v>275.8</v>
      </c>
      <c r="AI32" s="12">
        <v>505365.3</v>
      </c>
      <c r="AJ32" s="12">
        <v>18145.3</v>
      </c>
      <c r="AK32" s="12">
        <v>207206.8</v>
      </c>
      <c r="AL32" s="12">
        <v>2195</v>
      </c>
      <c r="AM32" s="12">
        <v>126393</v>
      </c>
      <c r="AN32" s="12">
        <v>258</v>
      </c>
      <c r="AO32" s="12">
        <v>6700.5</v>
      </c>
      <c r="AP32" s="12">
        <v>3.4</v>
      </c>
      <c r="AQ32" s="12">
        <v>8059.6</v>
      </c>
      <c r="AR32" s="12">
        <v>355.4</v>
      </c>
      <c r="AS32" s="12">
        <v>45000.2</v>
      </c>
      <c r="AT32" s="12">
        <v>450960.7</v>
      </c>
      <c r="AU32" s="12">
        <v>63816.6</v>
      </c>
      <c r="AV32" s="12">
        <v>7573.8</v>
      </c>
      <c r="AW32" s="12">
        <v>18254.599999999999</v>
      </c>
      <c r="AX32" s="12">
        <v>12052.5</v>
      </c>
      <c r="AY32" s="12">
        <v>23754</v>
      </c>
      <c r="AZ32" s="12">
        <v>36496.1</v>
      </c>
      <c r="BA32" s="12">
        <v>76171.399999999994</v>
      </c>
      <c r="BB32" s="12">
        <v>9576.1</v>
      </c>
      <c r="BC32" s="12">
        <v>6227.3</v>
      </c>
      <c r="BD32" s="12">
        <v>62075.1</v>
      </c>
      <c r="BE32" s="12">
        <v>3608.1</v>
      </c>
      <c r="BF32" s="12">
        <v>13309.3</v>
      </c>
      <c r="BG32" s="12">
        <v>19510.599999999999</v>
      </c>
      <c r="BH32" s="12">
        <v>5422.7</v>
      </c>
      <c r="BI32" s="12">
        <v>3076.3</v>
      </c>
      <c r="BJ32" s="12">
        <v>2463.4</v>
      </c>
      <c r="BK32" s="12">
        <v>209604.9</v>
      </c>
      <c r="BL32" s="12">
        <v>83136.800000000003</v>
      </c>
      <c r="BM32" s="12">
        <v>467080.2</v>
      </c>
      <c r="BN32" s="12">
        <v>22911.3</v>
      </c>
      <c r="BO32" s="12">
        <v>39075.4</v>
      </c>
      <c r="BP32" s="12">
        <v>21314.1</v>
      </c>
      <c r="BQ32" s="12">
        <v>63159.4</v>
      </c>
      <c r="BR32" s="12">
        <v>347.2</v>
      </c>
      <c r="BS32" s="12">
        <v>1111.2</v>
      </c>
      <c r="BT32" s="12">
        <v>147326.70000000001</v>
      </c>
      <c r="BU32" s="12">
        <v>2107.6</v>
      </c>
      <c r="BV32" s="12">
        <v>7243.7</v>
      </c>
      <c r="BW32" s="12">
        <v>3933</v>
      </c>
      <c r="BX32" s="12">
        <v>1012.6</v>
      </c>
      <c r="BY32" s="12">
        <v>2814.4</v>
      </c>
      <c r="BZ32" s="12">
        <v>7210</v>
      </c>
      <c r="CA32" s="12">
        <v>647270</v>
      </c>
      <c r="CB32" s="12">
        <v>650.6</v>
      </c>
      <c r="CC32" s="12">
        <v>2514.1</v>
      </c>
      <c r="CD32" s="12">
        <v>84413.9</v>
      </c>
      <c r="CE32" s="12">
        <v>105542.9</v>
      </c>
      <c r="CF32" s="12">
        <v>16210.6</v>
      </c>
      <c r="CG32" s="12">
        <v>31333.599999999999</v>
      </c>
      <c r="CH32" s="12">
        <v>1831.8</v>
      </c>
      <c r="CI32" s="12">
        <v>370.4</v>
      </c>
      <c r="CJ32" s="12">
        <v>29558.1</v>
      </c>
      <c r="CK32" s="12">
        <v>30904.9</v>
      </c>
      <c r="CL32" s="12">
        <v>16654.2</v>
      </c>
      <c r="CM32" s="12">
        <v>1736.1</v>
      </c>
      <c r="CN32" s="12">
        <v>682.8</v>
      </c>
      <c r="CO32" s="12">
        <v>5662.6</v>
      </c>
      <c r="CP32" s="12">
        <v>26728.799999999999</v>
      </c>
      <c r="CQ32" s="12">
        <v>1211.9000000000001</v>
      </c>
      <c r="CR32" s="12">
        <v>5005.3999999999996</v>
      </c>
      <c r="CS32" s="12">
        <v>8353.7000000000007</v>
      </c>
      <c r="CT32" s="12">
        <v>10703.9</v>
      </c>
      <c r="CU32" s="12">
        <v>6412</v>
      </c>
      <c r="CV32" s="12">
        <v>630066.1</v>
      </c>
      <c r="CW32" s="12">
        <v>5374.8</v>
      </c>
      <c r="CX32" s="12">
        <v>11538.6</v>
      </c>
      <c r="CY32" s="12">
        <v>6818</v>
      </c>
      <c r="CZ32" s="12">
        <v>54063.5</v>
      </c>
      <c r="DA32" s="12">
        <v>51176.5</v>
      </c>
      <c r="DB32" s="12">
        <v>985.9</v>
      </c>
      <c r="DC32" s="12">
        <v>415</v>
      </c>
      <c r="DD32" s="12">
        <v>1091.5</v>
      </c>
      <c r="DE32" s="12">
        <v>552.9</v>
      </c>
      <c r="DF32" s="12">
        <v>1162.0999999999999</v>
      </c>
      <c r="DG32" s="12">
        <v>5167.2</v>
      </c>
      <c r="DH32" s="12">
        <v>14263.4</v>
      </c>
      <c r="DI32" s="12">
        <v>3027</v>
      </c>
      <c r="DJ32" s="12">
        <v>84899.6</v>
      </c>
      <c r="DK32" s="12">
        <v>36960.9</v>
      </c>
      <c r="DL32" s="12">
        <v>15249.7</v>
      </c>
      <c r="DM32" s="12">
        <v>6466.5</v>
      </c>
      <c r="DN32" s="12">
        <v>4016.3</v>
      </c>
      <c r="DO32" s="12">
        <v>4016.1</v>
      </c>
      <c r="DP32" s="12">
        <v>3969.9</v>
      </c>
      <c r="DQ32" s="12">
        <v>1194.3</v>
      </c>
      <c r="DR32" s="12">
        <v>12710.6</v>
      </c>
      <c r="DS32" s="12">
        <v>911.6</v>
      </c>
      <c r="DT32" s="12">
        <v>1262.9000000000001</v>
      </c>
      <c r="DU32" s="12">
        <v>4734.5</v>
      </c>
      <c r="DV32" s="12">
        <v>413.8</v>
      </c>
      <c r="DW32" s="12">
        <v>11416.3</v>
      </c>
      <c r="DX32" s="12">
        <v>1861.9</v>
      </c>
      <c r="DY32" s="12">
        <v>12028.4</v>
      </c>
      <c r="DZ32" s="12">
        <v>470</v>
      </c>
      <c r="EA32" s="12">
        <v>81440.7</v>
      </c>
      <c r="EB32" s="12">
        <v>675</v>
      </c>
      <c r="EC32" s="12">
        <v>1143.3</v>
      </c>
      <c r="ED32" s="12">
        <v>12691.8</v>
      </c>
      <c r="EE32" s="12">
        <v>3100.3</v>
      </c>
      <c r="EF32" s="12">
        <v>672.6</v>
      </c>
      <c r="EG32" s="12">
        <v>16691.8</v>
      </c>
      <c r="EH32" s="12">
        <v>2174.9</v>
      </c>
      <c r="EI32" s="12">
        <v>554.70000000000005</v>
      </c>
      <c r="EJ32" s="12">
        <v>98030.9</v>
      </c>
      <c r="EK32" s="12">
        <v>23627.3</v>
      </c>
      <c r="EL32" s="12">
        <v>83423.100000000006</v>
      </c>
      <c r="EM32" s="12">
        <v>14077.7</v>
      </c>
      <c r="EN32" s="12">
        <v>20865</v>
      </c>
      <c r="EO32" s="12">
        <v>23563.8</v>
      </c>
      <c r="EP32" s="12">
        <v>18679.900000000001</v>
      </c>
      <c r="EQ32" s="12">
        <v>1630.2</v>
      </c>
      <c r="ER32" s="12">
        <v>467.9</v>
      </c>
      <c r="ES32" s="12">
        <v>8248.2999999999993</v>
      </c>
      <c r="ET32" s="12">
        <v>4699.2</v>
      </c>
      <c r="EU32" s="12">
        <v>3393.4</v>
      </c>
      <c r="EV32" s="12">
        <v>3946.8</v>
      </c>
      <c r="EW32" s="12">
        <v>1628.6</v>
      </c>
      <c r="EX32" s="12">
        <v>5457</v>
      </c>
      <c r="EY32" s="12">
        <v>44957.9</v>
      </c>
      <c r="EZ32" s="12">
        <v>6365.6</v>
      </c>
      <c r="FA32" s="12">
        <v>4539.5</v>
      </c>
      <c r="FB32" s="12">
        <v>2651.5</v>
      </c>
      <c r="FC32" s="12">
        <v>148191.9</v>
      </c>
      <c r="FD32" s="12">
        <v>10842.3</v>
      </c>
      <c r="FE32" s="12">
        <v>9261.4</v>
      </c>
      <c r="FF32" s="12">
        <v>10833.5</v>
      </c>
      <c r="FG32" s="12">
        <v>2683.8</v>
      </c>
      <c r="FH32" s="12">
        <v>163.5</v>
      </c>
      <c r="FI32" s="12">
        <v>89762.6</v>
      </c>
      <c r="FJ32" s="12">
        <v>7659.8</v>
      </c>
      <c r="FK32" s="12">
        <v>646.6</v>
      </c>
      <c r="FL32" s="12">
        <v>1627.4</v>
      </c>
      <c r="FM32" s="12">
        <v>1723.7</v>
      </c>
      <c r="FN32" s="12">
        <v>172833.1</v>
      </c>
      <c r="FO32" s="12" t="s">
        <v>246</v>
      </c>
      <c r="FP32" s="12" t="s">
        <v>246</v>
      </c>
      <c r="FQ32" s="12">
        <v>2481.5</v>
      </c>
      <c r="FR32" s="12">
        <v>22064.2</v>
      </c>
      <c r="FS32" s="12">
        <v>11192.4</v>
      </c>
      <c r="FT32" s="12">
        <v>1936.9</v>
      </c>
      <c r="FU32" s="12">
        <v>23162.6</v>
      </c>
      <c r="FV32" s="12">
        <v>7660.3</v>
      </c>
      <c r="FW32" s="12">
        <v>118794</v>
      </c>
      <c r="FX32" s="12">
        <v>14248.4</v>
      </c>
      <c r="FY32" s="12">
        <v>4421.6000000000004</v>
      </c>
      <c r="FZ32" s="12">
        <v>5622</v>
      </c>
      <c r="GA32" s="12">
        <v>691590</v>
      </c>
      <c r="GB32" s="12">
        <v>9066221.5</v>
      </c>
      <c r="GC32" s="12">
        <v>179563.4</v>
      </c>
      <c r="GD32" s="12">
        <v>200204.9</v>
      </c>
      <c r="GE32" s="12">
        <v>13785.3</v>
      </c>
      <c r="GF32" s="12">
        <v>131079.1</v>
      </c>
      <c r="GG32" s="12">
        <v>103654.39999999999</v>
      </c>
      <c r="GH32" s="12">
        <v>1252584.3999999999</v>
      </c>
      <c r="GI32" s="12">
        <v>1623713.1</v>
      </c>
      <c r="GJ32" s="12">
        <v>181878.39999999999</v>
      </c>
      <c r="GK32" s="12">
        <v>8882.1</v>
      </c>
      <c r="GL32" s="12">
        <v>99198.2</v>
      </c>
      <c r="GM32" s="12">
        <v>1165962</v>
      </c>
      <c r="GN32" s="12">
        <v>2281.3000000000002</v>
      </c>
      <c r="GO32" s="12">
        <v>17044.3</v>
      </c>
      <c r="GP32" s="12">
        <v>4765.3999999999996</v>
      </c>
      <c r="GQ32" s="12">
        <v>3523.7</v>
      </c>
      <c r="GR32" s="12">
        <v>327599.7</v>
      </c>
      <c r="GS32" s="12">
        <v>128689</v>
      </c>
      <c r="GT32" s="12">
        <v>136282.6</v>
      </c>
      <c r="GU32" s="12">
        <v>742122</v>
      </c>
      <c r="GV32" s="12">
        <v>182718</v>
      </c>
      <c r="GW32" s="12">
        <v>233767.3</v>
      </c>
      <c r="GX32" s="12">
        <v>393200.1</v>
      </c>
      <c r="GY32" s="12">
        <v>1542181.3</v>
      </c>
    </row>
    <row r="33" spans="1:207" x14ac:dyDescent="0.2">
      <c r="A33" s="1" t="s">
        <v>30</v>
      </c>
      <c r="B33" s="12">
        <v>11326.6</v>
      </c>
      <c r="C33" s="12">
        <v>7093.9</v>
      </c>
      <c r="D33" s="12">
        <v>10835.7</v>
      </c>
      <c r="E33" s="12">
        <v>65359.3</v>
      </c>
      <c r="F33" s="12">
        <v>460.5</v>
      </c>
      <c r="G33" s="12">
        <v>1258.9000000000001</v>
      </c>
      <c r="H33" s="12">
        <v>7004.2</v>
      </c>
      <c r="I33" s="12">
        <v>1320067.6000000001</v>
      </c>
      <c r="J33" s="12">
        <v>3040.3</v>
      </c>
      <c r="K33" s="12">
        <v>4620</v>
      </c>
      <c r="L33" s="12">
        <v>3713.7</v>
      </c>
      <c r="M33" s="12">
        <v>122126.7</v>
      </c>
      <c r="N33" s="12">
        <v>689358.3</v>
      </c>
      <c r="O33" s="12">
        <v>283852.90000000002</v>
      </c>
      <c r="P33" s="12">
        <v>2433736</v>
      </c>
      <c r="Q33" s="12">
        <v>45960.9</v>
      </c>
      <c r="R33" s="12">
        <v>115.8</v>
      </c>
      <c r="S33" s="12">
        <v>3386.9</v>
      </c>
      <c r="T33" s="12">
        <v>2937.4</v>
      </c>
      <c r="U33" s="12">
        <v>17316.599999999999</v>
      </c>
      <c r="V33" s="12">
        <v>99634.6</v>
      </c>
      <c r="W33" s="12">
        <v>1486.7</v>
      </c>
      <c r="X33" s="12">
        <v>2429</v>
      </c>
      <c r="Y33" s="12">
        <v>15265.3</v>
      </c>
      <c r="Z33" s="12">
        <v>5.6</v>
      </c>
      <c r="AA33" s="12">
        <v>8706.6</v>
      </c>
      <c r="AB33" s="12">
        <v>5003.1000000000004</v>
      </c>
      <c r="AC33" s="12">
        <v>117079.9</v>
      </c>
      <c r="AD33" s="12">
        <v>2747.4</v>
      </c>
      <c r="AE33" s="12">
        <v>113013</v>
      </c>
      <c r="AF33" s="12">
        <v>637.20000000000005</v>
      </c>
      <c r="AG33" s="12">
        <v>62383.8</v>
      </c>
      <c r="AH33" s="12">
        <v>312.10000000000002</v>
      </c>
      <c r="AI33" s="12">
        <v>554332.69999999995</v>
      </c>
      <c r="AJ33" s="12">
        <v>20617.7</v>
      </c>
      <c r="AK33" s="12">
        <v>212712.7</v>
      </c>
      <c r="AL33" s="12">
        <v>2858.2</v>
      </c>
      <c r="AM33" s="12">
        <v>145796.29999999999</v>
      </c>
      <c r="AN33" s="12">
        <v>297.60000000000002</v>
      </c>
      <c r="AO33" s="12">
        <v>9106.4</v>
      </c>
      <c r="AP33" s="12">
        <v>4.2</v>
      </c>
      <c r="AQ33" s="12">
        <v>10351.5</v>
      </c>
      <c r="AR33" s="12">
        <v>418.4</v>
      </c>
      <c r="AS33" s="12">
        <v>55254.9</v>
      </c>
      <c r="AT33" s="12">
        <v>544537.30000000005</v>
      </c>
      <c r="AU33" s="12">
        <v>76154.5</v>
      </c>
      <c r="AV33" s="12">
        <v>9690</v>
      </c>
      <c r="AW33" s="12">
        <v>22631.7</v>
      </c>
      <c r="AX33" s="12">
        <v>14091.4</v>
      </c>
      <c r="AY33" s="12">
        <v>32046.799999999999</v>
      </c>
      <c r="AZ33" s="12">
        <v>42989.8</v>
      </c>
      <c r="BA33" s="12">
        <v>90584.4</v>
      </c>
      <c r="BB33" s="12">
        <v>12069.1</v>
      </c>
      <c r="BC33" s="12">
        <v>7362.9</v>
      </c>
      <c r="BD33" s="12">
        <v>75877.5</v>
      </c>
      <c r="BE33" s="12">
        <v>4500.2</v>
      </c>
      <c r="BF33" s="12">
        <v>17928.8</v>
      </c>
      <c r="BG33" s="12">
        <v>24985.8</v>
      </c>
      <c r="BH33" s="12">
        <v>6475.4</v>
      </c>
      <c r="BI33" s="12">
        <v>4000.8</v>
      </c>
      <c r="BJ33" s="12">
        <v>3834.4</v>
      </c>
      <c r="BK33" s="12">
        <v>258803.8</v>
      </c>
      <c r="BL33" s="12">
        <v>113115.1</v>
      </c>
      <c r="BM33" s="12">
        <v>615262.4</v>
      </c>
      <c r="BN33" s="12">
        <v>29626.1</v>
      </c>
      <c r="BO33" s="12">
        <v>46989.9</v>
      </c>
      <c r="BP33" s="12">
        <v>25709.8</v>
      </c>
      <c r="BQ33" s="12">
        <v>83471.3</v>
      </c>
      <c r="BR33" s="12">
        <v>365.7</v>
      </c>
      <c r="BS33" s="12">
        <v>1249</v>
      </c>
      <c r="BT33" s="12">
        <v>180130.2</v>
      </c>
      <c r="BU33" s="12">
        <v>2391.9</v>
      </c>
      <c r="BV33" s="12">
        <v>7359.4</v>
      </c>
      <c r="BW33" s="12">
        <v>3982</v>
      </c>
      <c r="BX33" s="12">
        <v>1080.5</v>
      </c>
      <c r="BY33" s="12">
        <v>2932.8</v>
      </c>
      <c r="BZ33" s="12">
        <v>8328.7000000000007</v>
      </c>
      <c r="CA33" s="12">
        <v>808034.3</v>
      </c>
      <c r="CB33" s="12">
        <v>668.8</v>
      </c>
      <c r="CC33" s="12">
        <v>2684.3</v>
      </c>
      <c r="CD33" s="12">
        <v>95683.1</v>
      </c>
      <c r="CE33" s="12">
        <v>134094.70000000001</v>
      </c>
      <c r="CF33" s="12">
        <v>19055</v>
      </c>
      <c r="CG33" s="12">
        <v>31930.3</v>
      </c>
      <c r="CH33" s="12">
        <v>2106.4</v>
      </c>
      <c r="CI33" s="12">
        <v>414.5</v>
      </c>
      <c r="CJ33" s="12">
        <v>33933.599999999999</v>
      </c>
      <c r="CK33" s="12">
        <v>33320.300000000003</v>
      </c>
      <c r="CL33" s="12">
        <v>18621</v>
      </c>
      <c r="CM33" s="12">
        <v>2022.8</v>
      </c>
      <c r="CN33" s="12">
        <v>714.5</v>
      </c>
      <c r="CO33" s="12">
        <v>6227.9</v>
      </c>
      <c r="CP33" s="12">
        <v>30055.200000000001</v>
      </c>
      <c r="CQ33" s="12">
        <v>1579.2</v>
      </c>
      <c r="CR33" s="12">
        <v>6073.7</v>
      </c>
      <c r="CS33" s="12">
        <v>9450.9</v>
      </c>
      <c r="CT33" s="12">
        <v>11664.2</v>
      </c>
      <c r="CU33" s="12">
        <v>7105.8</v>
      </c>
      <c r="CV33" s="12">
        <v>680939.3</v>
      </c>
      <c r="CW33" s="12">
        <v>5889.4</v>
      </c>
      <c r="CX33" s="12">
        <v>13875.2</v>
      </c>
      <c r="CY33" s="12">
        <v>9057.1</v>
      </c>
      <c r="CZ33" s="12">
        <v>62341.3</v>
      </c>
      <c r="DA33" s="12">
        <v>53170.6</v>
      </c>
      <c r="DB33" s="12">
        <v>1078.3</v>
      </c>
      <c r="DC33" s="12">
        <v>422.6</v>
      </c>
      <c r="DD33" s="12">
        <v>1271.8</v>
      </c>
      <c r="DE33" s="12">
        <v>629.5</v>
      </c>
      <c r="DF33" s="12">
        <v>1208.5</v>
      </c>
      <c r="DG33" s="12">
        <v>9408.9</v>
      </c>
      <c r="DH33" s="12">
        <v>16916.3</v>
      </c>
      <c r="DI33" s="12">
        <v>3021.4</v>
      </c>
      <c r="DJ33" s="12">
        <v>115926.5</v>
      </c>
      <c r="DK33" s="12">
        <v>42603.8</v>
      </c>
      <c r="DL33" s="12">
        <v>20324.900000000001</v>
      </c>
      <c r="DM33" s="12">
        <v>6925.5</v>
      </c>
      <c r="DN33" s="12">
        <v>4532.6000000000004</v>
      </c>
      <c r="DO33" s="12">
        <v>4505.8999999999996</v>
      </c>
      <c r="DP33" s="12">
        <v>4416.6000000000004</v>
      </c>
      <c r="DQ33" s="12">
        <v>1194.2</v>
      </c>
      <c r="DR33" s="12">
        <v>14794.1</v>
      </c>
      <c r="DS33" s="12">
        <v>1052.8</v>
      </c>
      <c r="DT33" s="12">
        <v>1477.1</v>
      </c>
      <c r="DU33" s="12">
        <v>5111.5</v>
      </c>
      <c r="DV33" s="12">
        <v>480.8</v>
      </c>
      <c r="DW33" s="12">
        <v>12865.1</v>
      </c>
      <c r="DX33" s="12">
        <v>2106.5</v>
      </c>
      <c r="DY33" s="12">
        <v>14270.4</v>
      </c>
      <c r="DZ33" s="12">
        <v>565.79999999999995</v>
      </c>
      <c r="EA33" s="12">
        <v>101704.1</v>
      </c>
      <c r="EB33" s="12">
        <v>820.9</v>
      </c>
      <c r="EC33" s="12">
        <v>1142.8</v>
      </c>
      <c r="ED33" s="12">
        <v>15613.3</v>
      </c>
      <c r="EE33" s="12">
        <v>3661.5</v>
      </c>
      <c r="EF33" s="12">
        <v>792.6</v>
      </c>
      <c r="EG33" s="12">
        <v>20055.900000000001</v>
      </c>
      <c r="EH33" s="12">
        <v>3281.1</v>
      </c>
      <c r="EI33" s="12">
        <v>641.9</v>
      </c>
      <c r="EJ33" s="12">
        <v>121491.5</v>
      </c>
      <c r="EK33" s="12">
        <v>34032.1</v>
      </c>
      <c r="EL33" s="12">
        <v>99180.800000000003</v>
      </c>
      <c r="EM33" s="12">
        <v>16298.9</v>
      </c>
      <c r="EN33" s="12">
        <v>25382.1</v>
      </c>
      <c r="EO33" s="12">
        <v>28224.400000000001</v>
      </c>
      <c r="EP33" s="12">
        <v>21290.7</v>
      </c>
      <c r="EQ33" s="12">
        <v>1676.7</v>
      </c>
      <c r="ER33" s="12">
        <v>575.9</v>
      </c>
      <c r="ES33" s="12">
        <v>8713.1</v>
      </c>
      <c r="ET33" s="12">
        <v>6126.8</v>
      </c>
      <c r="EU33" s="12">
        <v>3848.7</v>
      </c>
      <c r="EV33" s="12">
        <v>4563.7</v>
      </c>
      <c r="EW33" s="12">
        <v>1914.3</v>
      </c>
      <c r="EX33" s="12">
        <v>6385.3</v>
      </c>
      <c r="EY33" s="12">
        <v>52490.6</v>
      </c>
      <c r="EZ33" s="12">
        <v>7293.8</v>
      </c>
      <c r="FA33" s="12">
        <v>4910.7</v>
      </c>
      <c r="FB33" s="12">
        <v>3156.6</v>
      </c>
      <c r="FC33" s="12">
        <v>206567.5</v>
      </c>
      <c r="FD33" s="12">
        <v>12571.8</v>
      </c>
      <c r="FE33" s="12">
        <v>12747.2</v>
      </c>
      <c r="FF33" s="12">
        <v>12370.4</v>
      </c>
      <c r="FG33" s="12">
        <v>3266.9</v>
      </c>
      <c r="FH33" s="12">
        <v>169.3</v>
      </c>
      <c r="FI33" s="12">
        <v>101593.60000000001</v>
      </c>
      <c r="FJ33" s="12">
        <v>9193.7999999999993</v>
      </c>
      <c r="FK33" s="12">
        <v>550.29999999999995</v>
      </c>
      <c r="FL33" s="12">
        <v>1934.8</v>
      </c>
      <c r="FM33" s="12">
        <v>1802.9</v>
      </c>
      <c r="FN33" s="12">
        <v>189073.1</v>
      </c>
      <c r="FO33" s="12" t="s">
        <v>246</v>
      </c>
      <c r="FP33" s="12" t="s">
        <v>246</v>
      </c>
      <c r="FQ33" s="12">
        <v>2603.9</v>
      </c>
      <c r="FR33" s="12">
        <v>24301.8</v>
      </c>
      <c r="FS33" s="12">
        <v>13132</v>
      </c>
      <c r="FT33" s="12">
        <v>2263.6</v>
      </c>
      <c r="FU33" s="12">
        <v>26221.5</v>
      </c>
      <c r="FV33" s="12">
        <v>9514.1</v>
      </c>
      <c r="FW33" s="12">
        <v>146455.20000000001</v>
      </c>
      <c r="FX33" s="12">
        <v>16614</v>
      </c>
      <c r="FY33" s="12">
        <v>5055.1000000000004</v>
      </c>
      <c r="FZ33" s="12">
        <v>5376.6</v>
      </c>
      <c r="GA33" s="12">
        <v>772091.4</v>
      </c>
      <c r="GB33" s="12">
        <v>9512166.5</v>
      </c>
      <c r="GC33" s="12">
        <v>203117.6</v>
      </c>
      <c r="GD33" s="12">
        <v>228721.8</v>
      </c>
      <c r="GE33" s="12">
        <v>16689.8</v>
      </c>
      <c r="GF33" s="12">
        <v>147798.79999999999</v>
      </c>
      <c r="GG33" s="12">
        <v>119033.60000000001</v>
      </c>
      <c r="GH33" s="12">
        <v>1429924.8</v>
      </c>
      <c r="GI33" s="12">
        <v>1798804.3</v>
      </c>
      <c r="GJ33" s="12">
        <v>213393.1</v>
      </c>
      <c r="GK33" s="12">
        <v>10859.6</v>
      </c>
      <c r="GL33" s="12">
        <v>117914.8</v>
      </c>
      <c r="GM33" s="12">
        <v>1314945.7</v>
      </c>
      <c r="GN33" s="12">
        <v>2541.1</v>
      </c>
      <c r="GO33" s="12">
        <v>19407.400000000001</v>
      </c>
      <c r="GP33" s="12">
        <v>5414.1</v>
      </c>
      <c r="GQ33" s="12">
        <v>4354.7</v>
      </c>
      <c r="GR33" s="12">
        <v>372859.6</v>
      </c>
      <c r="GS33" s="12">
        <v>150617.70000000001</v>
      </c>
      <c r="GT33" s="12">
        <v>157832.29999999999</v>
      </c>
      <c r="GU33" s="12">
        <v>861446.1</v>
      </c>
      <c r="GV33" s="12">
        <v>210111</v>
      </c>
      <c r="GW33" s="12">
        <v>253951.5</v>
      </c>
      <c r="GX33" s="12">
        <v>481526.7</v>
      </c>
      <c r="GY33" s="12">
        <v>1768261.1</v>
      </c>
    </row>
    <row r="34" spans="1:207" x14ac:dyDescent="0.2">
      <c r="A34" s="1" t="s">
        <v>31</v>
      </c>
      <c r="B34" s="12">
        <v>12178.3</v>
      </c>
      <c r="C34" s="12">
        <v>8906.1</v>
      </c>
      <c r="D34" s="12">
        <v>16022.6</v>
      </c>
      <c r="E34" s="12">
        <v>76207.199999999997</v>
      </c>
      <c r="F34" s="12">
        <v>484.9</v>
      </c>
      <c r="G34" s="12">
        <v>1436.6</v>
      </c>
      <c r="H34" s="12">
        <v>8598.4</v>
      </c>
      <c r="I34" s="12">
        <v>1665063.6</v>
      </c>
      <c r="J34" s="12">
        <v>3644.8</v>
      </c>
      <c r="K34" s="12">
        <v>4998.1000000000004</v>
      </c>
      <c r="L34" s="12"/>
      <c r="M34" s="12">
        <v>128756.4</v>
      </c>
      <c r="N34" s="12">
        <v>748883.1</v>
      </c>
      <c r="O34" s="12">
        <v>321414.40000000002</v>
      </c>
      <c r="P34" s="12">
        <v>2756878.8</v>
      </c>
      <c r="Q34" s="12">
        <v>57879.5</v>
      </c>
      <c r="R34" s="12">
        <v>129.19999999999999</v>
      </c>
      <c r="S34" s="12">
        <v>4835</v>
      </c>
      <c r="T34" s="12">
        <v>3697.2</v>
      </c>
      <c r="U34" s="12">
        <v>17191.599999999999</v>
      </c>
      <c r="V34" s="12">
        <v>116242.2</v>
      </c>
      <c r="W34" s="12">
        <v>1789.8</v>
      </c>
      <c r="X34" s="12">
        <v>3686.2</v>
      </c>
      <c r="Y34" s="12">
        <v>23667.7</v>
      </c>
      <c r="Z34" s="12">
        <v>30.7</v>
      </c>
      <c r="AA34" s="12">
        <v>9134.6</v>
      </c>
      <c r="AB34" s="12">
        <v>5800.1</v>
      </c>
      <c r="AC34" s="12">
        <v>121992.6</v>
      </c>
      <c r="AD34" s="12">
        <v>3546.6</v>
      </c>
      <c r="AE34" s="12">
        <v>129495.4</v>
      </c>
      <c r="AF34" s="12">
        <v>673</v>
      </c>
      <c r="AG34" s="12">
        <v>71747</v>
      </c>
      <c r="AH34" s="12">
        <v>377.4</v>
      </c>
      <c r="AI34" s="12">
        <v>499129.59999999998</v>
      </c>
      <c r="AJ34" s="12">
        <v>27226.1</v>
      </c>
      <c r="AK34" s="12">
        <v>223946</v>
      </c>
      <c r="AL34" s="12">
        <v>4168.6000000000004</v>
      </c>
      <c r="AM34" s="12">
        <v>164432</v>
      </c>
      <c r="AN34" s="12">
        <v>341</v>
      </c>
      <c r="AO34" s="12">
        <v>9972.1</v>
      </c>
      <c r="AP34" s="12">
        <v>7.5</v>
      </c>
      <c r="AQ34" s="12">
        <v>13639</v>
      </c>
      <c r="AR34" s="12">
        <v>482.5</v>
      </c>
      <c r="AS34" s="12">
        <v>72888.800000000003</v>
      </c>
      <c r="AT34" s="12">
        <v>573592.6</v>
      </c>
      <c r="AU34" s="12">
        <v>76633.7</v>
      </c>
      <c r="AV34" s="12">
        <v>11978.6</v>
      </c>
      <c r="AW34" s="12">
        <v>30651.5</v>
      </c>
      <c r="AX34" s="12">
        <v>16947.8</v>
      </c>
      <c r="AY34" s="12">
        <v>37474.800000000003</v>
      </c>
      <c r="AZ34" s="12">
        <v>50559.7</v>
      </c>
      <c r="BA34" s="12">
        <v>115044.8</v>
      </c>
      <c r="BB34" s="12">
        <v>13273.3</v>
      </c>
      <c r="BC34" s="12">
        <v>10028.700000000001</v>
      </c>
      <c r="BD34" s="12">
        <v>85183.2</v>
      </c>
      <c r="BE34" s="12">
        <v>5622.9</v>
      </c>
      <c r="BF34" s="12">
        <v>20090.2</v>
      </c>
      <c r="BG34" s="12">
        <v>30525.5</v>
      </c>
      <c r="BH34" s="12">
        <v>7813.8</v>
      </c>
      <c r="BI34" s="12">
        <v>5489.4</v>
      </c>
      <c r="BJ34" s="12">
        <v>4830.3</v>
      </c>
      <c r="BK34" s="12">
        <v>325866.40000000002</v>
      </c>
      <c r="BL34" s="12">
        <v>129174.8</v>
      </c>
      <c r="BM34" s="12">
        <v>791041.7</v>
      </c>
      <c r="BN34" s="12">
        <v>36261.199999999997</v>
      </c>
      <c r="BO34" s="12">
        <v>55623.3</v>
      </c>
      <c r="BP34" s="12">
        <v>29815.4</v>
      </c>
      <c r="BQ34" s="12">
        <v>110047.5</v>
      </c>
      <c r="BR34" s="12">
        <v>341.2</v>
      </c>
      <c r="BS34" s="12">
        <v>1229.4000000000001</v>
      </c>
      <c r="BT34" s="12">
        <v>229388.2</v>
      </c>
      <c r="BU34" s="12">
        <v>2590.9</v>
      </c>
      <c r="BV34" s="12">
        <v>7495.4</v>
      </c>
      <c r="BW34" s="12">
        <v>4077.8</v>
      </c>
      <c r="BX34" s="12">
        <v>1115.5999999999999</v>
      </c>
      <c r="BY34" s="12">
        <v>3097.1</v>
      </c>
      <c r="BZ34" s="12">
        <v>10402.6</v>
      </c>
      <c r="CA34" s="12">
        <v>981492</v>
      </c>
      <c r="CB34" s="12">
        <v>646</v>
      </c>
      <c r="CC34" s="12">
        <v>2754.8</v>
      </c>
      <c r="CD34" s="12">
        <v>108541.6</v>
      </c>
      <c r="CE34" s="12">
        <v>154965.9</v>
      </c>
      <c r="CF34" s="12">
        <v>21992.400000000001</v>
      </c>
      <c r="CG34" s="12">
        <v>31664</v>
      </c>
      <c r="CH34" s="12">
        <v>2430.6999999999998</v>
      </c>
      <c r="CI34" s="12">
        <v>488.2</v>
      </c>
      <c r="CJ34" s="12">
        <v>38001.300000000003</v>
      </c>
      <c r="CK34" s="12">
        <v>38191.300000000003</v>
      </c>
      <c r="CL34" s="12">
        <v>20199</v>
      </c>
      <c r="CM34" s="12">
        <v>2263.4</v>
      </c>
      <c r="CN34" s="12">
        <v>798.8</v>
      </c>
      <c r="CO34" s="12">
        <v>6857.7</v>
      </c>
      <c r="CP34" s="12">
        <v>35197.5</v>
      </c>
      <c r="CQ34" s="12">
        <v>1829.7</v>
      </c>
      <c r="CR34" s="12">
        <v>6825.8</v>
      </c>
      <c r="CS34" s="12">
        <v>11045.2</v>
      </c>
      <c r="CT34" s="12">
        <v>13877.9</v>
      </c>
      <c r="CU34" s="12">
        <v>7991.7</v>
      </c>
      <c r="CV34" s="12">
        <v>726411.3</v>
      </c>
      <c r="CW34" s="12">
        <v>6655.5</v>
      </c>
      <c r="CX34" s="12">
        <v>16595.599999999999</v>
      </c>
      <c r="CY34" s="12">
        <v>13032.5</v>
      </c>
      <c r="CZ34" s="12">
        <v>76110</v>
      </c>
      <c r="DA34" s="12">
        <v>56016.9</v>
      </c>
      <c r="DB34" s="12">
        <v>1248.0999999999999</v>
      </c>
      <c r="DC34" s="12">
        <v>555.20000000000005</v>
      </c>
      <c r="DD34" s="12">
        <v>1249.7</v>
      </c>
      <c r="DE34" s="12">
        <v>686.7</v>
      </c>
      <c r="DF34" s="12">
        <v>1544.1</v>
      </c>
      <c r="DG34" s="12">
        <v>12480.3</v>
      </c>
      <c r="DH34" s="12">
        <v>21699.3</v>
      </c>
      <c r="DI34" s="12">
        <v>3154.5</v>
      </c>
      <c r="DJ34" s="12">
        <v>160376.5</v>
      </c>
      <c r="DK34" s="12">
        <v>51322.400000000001</v>
      </c>
      <c r="DL34" s="12">
        <v>25746.400000000001</v>
      </c>
      <c r="DM34" s="12">
        <v>8889</v>
      </c>
      <c r="DN34" s="12">
        <v>5457</v>
      </c>
      <c r="DO34" s="12">
        <v>5168.5</v>
      </c>
      <c r="DP34" s="12">
        <v>5552.2</v>
      </c>
      <c r="DQ34" s="12">
        <v>1464.8</v>
      </c>
      <c r="DR34" s="12">
        <v>17267</v>
      </c>
      <c r="DS34" s="12">
        <v>1224.5999999999999</v>
      </c>
      <c r="DT34" s="12">
        <v>1785.3</v>
      </c>
      <c r="DU34" s="12">
        <v>6335.1</v>
      </c>
      <c r="DV34" s="12">
        <v>525.70000000000005</v>
      </c>
      <c r="DW34" s="12">
        <v>16669.7</v>
      </c>
      <c r="DX34" s="12">
        <v>2854.9</v>
      </c>
      <c r="DY34" s="12">
        <v>16151.1</v>
      </c>
      <c r="DZ34" s="12">
        <v>673.9</v>
      </c>
      <c r="EA34" s="12">
        <v>126162.8</v>
      </c>
      <c r="EB34" s="12">
        <v>959.4</v>
      </c>
      <c r="EC34" s="12">
        <v>1166.3</v>
      </c>
      <c r="ED34" s="12">
        <v>22149.599999999999</v>
      </c>
      <c r="EE34" s="12">
        <v>4182.8999999999996</v>
      </c>
      <c r="EF34" s="12">
        <v>923.8</v>
      </c>
      <c r="EG34" s="12">
        <v>24080.799999999999</v>
      </c>
      <c r="EH34" s="12">
        <v>3511.7</v>
      </c>
      <c r="EI34" s="12">
        <v>839.8</v>
      </c>
      <c r="EJ34" s="12">
        <v>143473.9</v>
      </c>
      <c r="EK34" s="12">
        <v>40558.300000000003</v>
      </c>
      <c r="EL34" s="12">
        <v>122697.4</v>
      </c>
      <c r="EM34" s="12">
        <v>19530.3</v>
      </c>
      <c r="EN34" s="12">
        <v>28598.7</v>
      </c>
      <c r="EO34" s="12">
        <v>33948.1</v>
      </c>
      <c r="EP34" s="12">
        <v>25704.3</v>
      </c>
      <c r="EQ34" s="12">
        <v>1640.5</v>
      </c>
      <c r="ER34" s="12">
        <v>538.79999999999995</v>
      </c>
      <c r="ES34" s="12">
        <v>8791.7000000000007</v>
      </c>
      <c r="ET34" s="12">
        <v>7327.3</v>
      </c>
      <c r="EU34" s="12">
        <v>4581.2</v>
      </c>
      <c r="EV34" s="12">
        <v>5511.7</v>
      </c>
      <c r="EW34" s="12">
        <v>2264.6</v>
      </c>
      <c r="EX34" s="12">
        <v>8253.7999999999993</v>
      </c>
      <c r="EY34" s="12">
        <v>60490</v>
      </c>
      <c r="EZ34" s="12">
        <v>9031</v>
      </c>
      <c r="FA34" s="12">
        <v>5125.1000000000004</v>
      </c>
      <c r="FB34" s="12">
        <v>3777.1</v>
      </c>
      <c r="FC34" s="12">
        <v>210877.4</v>
      </c>
      <c r="FD34" s="12">
        <v>16951.900000000001</v>
      </c>
      <c r="FE34" s="12">
        <v>16487.7</v>
      </c>
      <c r="FF34" s="12">
        <v>14131.9</v>
      </c>
      <c r="FG34" s="12">
        <v>4149.8999999999996</v>
      </c>
      <c r="FH34" s="12">
        <v>227.8</v>
      </c>
      <c r="FI34" s="12">
        <v>130596.5</v>
      </c>
      <c r="FJ34" s="12">
        <v>11204</v>
      </c>
      <c r="FK34" s="12">
        <v>711.8</v>
      </c>
      <c r="FL34" s="12">
        <v>2281.6999999999998</v>
      </c>
      <c r="FM34" s="12">
        <v>1878.6</v>
      </c>
      <c r="FN34" s="12">
        <v>175724.6</v>
      </c>
      <c r="FO34" s="12">
        <v>5696.2</v>
      </c>
      <c r="FP34" s="12">
        <v>39277.1</v>
      </c>
      <c r="FQ34" s="12">
        <v>2485.4</v>
      </c>
      <c r="FR34" s="12">
        <v>31184.7</v>
      </c>
      <c r="FS34" s="12">
        <v>17409.599999999999</v>
      </c>
      <c r="FT34" s="12">
        <v>2782.7</v>
      </c>
      <c r="FU34" s="12">
        <v>30150.7</v>
      </c>
      <c r="FV34" s="12">
        <v>10590.9</v>
      </c>
      <c r="FW34" s="12">
        <v>175160.4</v>
      </c>
      <c r="FX34" s="12">
        <v>20293.8</v>
      </c>
      <c r="FY34" s="12">
        <v>6644.5</v>
      </c>
      <c r="FZ34" s="12">
        <v>5889</v>
      </c>
      <c r="GA34" s="12">
        <v>809614.1</v>
      </c>
      <c r="GB34" s="12">
        <v>9749712.6999999993</v>
      </c>
      <c r="GC34" s="12">
        <v>224850.2</v>
      </c>
      <c r="GD34" s="12">
        <v>256131.1</v>
      </c>
      <c r="GE34" s="12">
        <v>19611.7</v>
      </c>
      <c r="GF34" s="12">
        <v>162571.6</v>
      </c>
      <c r="GG34" s="12">
        <v>134286.9</v>
      </c>
      <c r="GH34" s="12">
        <v>1576550.5</v>
      </c>
      <c r="GI34" s="12">
        <v>1965824.2</v>
      </c>
      <c r="GJ34" s="12">
        <v>245961.3</v>
      </c>
      <c r="GK34" s="12">
        <v>8438.7999999999993</v>
      </c>
      <c r="GL34" s="12">
        <v>126813.2</v>
      </c>
      <c r="GM34" s="12">
        <v>1432626.1</v>
      </c>
      <c r="GN34" s="12">
        <v>2789.7</v>
      </c>
      <c r="GO34" s="12">
        <v>21795.7</v>
      </c>
      <c r="GP34" s="12">
        <v>5960.7</v>
      </c>
      <c r="GQ34" s="12">
        <v>4796.8999999999996</v>
      </c>
      <c r="GR34" s="12">
        <v>410244.1</v>
      </c>
      <c r="GS34" s="12">
        <v>164048.5</v>
      </c>
      <c r="GT34" s="12">
        <v>175441.3</v>
      </c>
      <c r="GU34" s="12">
        <v>946875.1</v>
      </c>
      <c r="GV34" s="12">
        <v>222565.7</v>
      </c>
      <c r="GW34" s="12">
        <v>292472.3</v>
      </c>
      <c r="GX34" s="12">
        <v>533106.80000000005</v>
      </c>
      <c r="GY34" s="12">
        <v>1669978</v>
      </c>
    </row>
    <row r="35" spans="1:207" x14ac:dyDescent="0.2">
      <c r="A35" s="1" t="s">
        <v>32</v>
      </c>
      <c r="B35" s="12">
        <v>12377.1</v>
      </c>
      <c r="C35" s="12">
        <v>7378.1</v>
      </c>
      <c r="D35" s="12">
        <v>18695</v>
      </c>
      <c r="E35" s="12">
        <v>85500.1</v>
      </c>
      <c r="F35" s="12">
        <v>464.4</v>
      </c>
      <c r="G35" s="12">
        <v>1471</v>
      </c>
      <c r="H35" s="12">
        <v>8262.2999999999993</v>
      </c>
      <c r="I35" s="12">
        <v>1852565.3</v>
      </c>
      <c r="J35" s="12">
        <v>2635.3</v>
      </c>
      <c r="K35" s="12">
        <v>4569.8999999999996</v>
      </c>
      <c r="L35" s="12">
        <v>3967.6</v>
      </c>
      <c r="M35" s="12">
        <v>128561.7</v>
      </c>
      <c r="N35" s="12">
        <v>768797</v>
      </c>
      <c r="O35" s="12">
        <v>331273.40000000002</v>
      </c>
      <c r="P35" s="12">
        <v>2952517.2</v>
      </c>
      <c r="Q35" s="12">
        <v>53490.7</v>
      </c>
      <c r="R35" s="12">
        <v>121.2</v>
      </c>
      <c r="S35" s="12">
        <v>3804.6</v>
      </c>
      <c r="T35" s="12">
        <v>3336.1</v>
      </c>
      <c r="U35" s="12">
        <v>18730.099999999999</v>
      </c>
      <c r="V35" s="12">
        <v>112134.9</v>
      </c>
      <c r="W35" s="12">
        <v>1837</v>
      </c>
      <c r="X35" s="12">
        <v>3126.4</v>
      </c>
      <c r="Y35" s="12">
        <v>27913.7</v>
      </c>
      <c r="Z35" s="12">
        <v>43.5</v>
      </c>
      <c r="AA35" s="12">
        <v>9972.1</v>
      </c>
      <c r="AB35" s="12">
        <v>5623.3</v>
      </c>
      <c r="AC35" s="12">
        <v>127745.9</v>
      </c>
      <c r="AD35" s="12">
        <v>4629.5</v>
      </c>
      <c r="AE35" s="12">
        <v>125446</v>
      </c>
      <c r="AF35" s="12">
        <v>611.5</v>
      </c>
      <c r="AG35" s="12">
        <v>69081.7</v>
      </c>
      <c r="AH35" s="12">
        <v>394.6</v>
      </c>
      <c r="AI35" s="12">
        <v>442756.4</v>
      </c>
      <c r="AJ35" s="12">
        <v>25762.7</v>
      </c>
      <c r="AK35" s="12">
        <v>212874.4</v>
      </c>
      <c r="AL35" s="12">
        <v>4041.4</v>
      </c>
      <c r="AM35" s="12">
        <v>157477.9</v>
      </c>
      <c r="AN35" s="12">
        <v>329.1</v>
      </c>
      <c r="AO35" s="12">
        <v>9468</v>
      </c>
      <c r="AP35" s="12">
        <v>5.6</v>
      </c>
      <c r="AQ35" s="12">
        <v>16069.4</v>
      </c>
      <c r="AR35" s="12">
        <v>512.6</v>
      </c>
      <c r="AS35" s="12">
        <v>74570.8</v>
      </c>
      <c r="AT35" s="12">
        <v>554362.5</v>
      </c>
      <c r="AU35" s="12">
        <v>70300</v>
      </c>
      <c r="AV35" s="12">
        <v>11198</v>
      </c>
      <c r="AW35" s="12">
        <v>26675.7</v>
      </c>
      <c r="AX35" s="12">
        <v>15479.2</v>
      </c>
      <c r="AY35" s="12">
        <v>34462.9</v>
      </c>
      <c r="AZ35" s="12">
        <v>44007.4</v>
      </c>
      <c r="BA35" s="12">
        <v>103707.2</v>
      </c>
      <c r="BB35" s="12">
        <v>10793.8</v>
      </c>
      <c r="BC35" s="12">
        <v>9035.1</v>
      </c>
      <c r="BD35" s="12">
        <v>70908.2</v>
      </c>
      <c r="BE35" s="12">
        <v>5348.9</v>
      </c>
      <c r="BF35" s="12">
        <v>15517.3</v>
      </c>
      <c r="BG35" s="12">
        <v>25120</v>
      </c>
      <c r="BH35" s="12">
        <v>7297.5</v>
      </c>
      <c r="BI35" s="12">
        <v>4725.8</v>
      </c>
      <c r="BJ35" s="12">
        <v>4088.3</v>
      </c>
      <c r="BK35" s="12">
        <v>266762.90000000002</v>
      </c>
      <c r="BL35" s="12">
        <v>100179.4</v>
      </c>
      <c r="BM35" s="12">
        <v>647577.4</v>
      </c>
      <c r="BN35" s="12">
        <v>32602.6</v>
      </c>
      <c r="BO35" s="12">
        <v>52519.7</v>
      </c>
      <c r="BP35" s="12">
        <v>28654.7</v>
      </c>
      <c r="BQ35" s="12">
        <v>74264.7</v>
      </c>
      <c r="BR35" s="12">
        <v>264.2</v>
      </c>
      <c r="BS35" s="12">
        <v>914.1</v>
      </c>
      <c r="BT35" s="12">
        <v>210235.2</v>
      </c>
      <c r="BU35" s="12">
        <v>2381</v>
      </c>
      <c r="BV35" s="12">
        <v>6983.7</v>
      </c>
      <c r="BW35" s="12">
        <v>3931.8</v>
      </c>
      <c r="BX35" s="12">
        <v>1136</v>
      </c>
      <c r="BY35" s="12">
        <v>3052.1</v>
      </c>
      <c r="BZ35" s="12">
        <v>11380.3</v>
      </c>
      <c r="CA35" s="12">
        <v>1000646.3</v>
      </c>
      <c r="CB35" s="12">
        <v>544.4</v>
      </c>
      <c r="CC35" s="12">
        <v>2531.8000000000002</v>
      </c>
      <c r="CD35" s="12">
        <v>101582.3</v>
      </c>
      <c r="CE35" s="12">
        <v>147793.20000000001</v>
      </c>
      <c r="CF35" s="12">
        <v>20907</v>
      </c>
      <c r="CG35" s="12">
        <v>31607.3</v>
      </c>
      <c r="CH35" s="12">
        <v>2357.6</v>
      </c>
      <c r="CI35" s="12">
        <v>486.7</v>
      </c>
      <c r="CJ35" s="12">
        <v>38354.6</v>
      </c>
      <c r="CK35" s="12">
        <v>39033.4</v>
      </c>
      <c r="CL35" s="12">
        <v>18078.900000000001</v>
      </c>
      <c r="CM35" s="12">
        <v>2175</v>
      </c>
      <c r="CN35" s="12">
        <v>735.5</v>
      </c>
      <c r="CO35" s="12">
        <v>6363.5</v>
      </c>
      <c r="CP35" s="12">
        <v>32695.1</v>
      </c>
      <c r="CQ35" s="12">
        <v>1707.7</v>
      </c>
      <c r="CR35" s="12">
        <v>6847.9</v>
      </c>
      <c r="CS35" s="12">
        <v>11380.7</v>
      </c>
      <c r="CT35" s="12">
        <v>11280.5</v>
      </c>
      <c r="CU35" s="12">
        <v>7326.7</v>
      </c>
      <c r="CV35" s="12">
        <v>587599.19999999995</v>
      </c>
      <c r="CW35" s="12">
        <v>6560.2</v>
      </c>
      <c r="CX35" s="12">
        <v>17609.400000000001</v>
      </c>
      <c r="CY35" s="12">
        <v>10994.6</v>
      </c>
      <c r="CZ35" s="12">
        <v>78071.5</v>
      </c>
      <c r="DA35" s="12">
        <v>56223.8</v>
      </c>
      <c r="DB35" s="12">
        <v>1179.3</v>
      </c>
      <c r="DC35" s="12">
        <v>478.1</v>
      </c>
      <c r="DD35" s="12">
        <v>1057.4000000000001</v>
      </c>
      <c r="DE35" s="12">
        <v>674.2</v>
      </c>
      <c r="DF35" s="12">
        <v>1544</v>
      </c>
      <c r="DG35" s="12">
        <v>10710.9</v>
      </c>
      <c r="DH35" s="12">
        <v>21801.7</v>
      </c>
      <c r="DI35" s="12">
        <v>3263.4</v>
      </c>
      <c r="DJ35" s="12">
        <v>204476</v>
      </c>
      <c r="DK35" s="12">
        <v>51331.7</v>
      </c>
      <c r="DL35" s="12">
        <v>29378.400000000001</v>
      </c>
      <c r="DM35" s="12">
        <v>9461.7999999999993</v>
      </c>
      <c r="DN35" s="12">
        <v>5300.2</v>
      </c>
      <c r="DO35" s="12">
        <v>5453.1</v>
      </c>
      <c r="DP35" s="12">
        <v>5469</v>
      </c>
      <c r="DQ35" s="12">
        <v>1500.8</v>
      </c>
      <c r="DR35" s="12">
        <v>17315.3</v>
      </c>
      <c r="DS35" s="12">
        <v>1232.2</v>
      </c>
      <c r="DT35" s="12">
        <v>1826.9</v>
      </c>
      <c r="DU35" s="12">
        <v>6595.9</v>
      </c>
      <c r="DV35" s="12">
        <v>538.4</v>
      </c>
      <c r="DW35" s="12">
        <v>15089.7</v>
      </c>
      <c r="DX35" s="12">
        <v>2898.8</v>
      </c>
      <c r="DY35" s="12">
        <v>16113.5</v>
      </c>
      <c r="DZ35" s="12">
        <v>667</v>
      </c>
      <c r="EA35" s="12">
        <v>150131.70000000001</v>
      </c>
      <c r="EB35" s="12">
        <v>897.6</v>
      </c>
      <c r="EC35" s="12">
        <v>1703.1</v>
      </c>
      <c r="ED35" s="12">
        <v>24559</v>
      </c>
      <c r="EE35" s="12">
        <v>3843.7</v>
      </c>
      <c r="EF35" s="12">
        <v>799.3</v>
      </c>
      <c r="EG35" s="12">
        <v>19923.900000000001</v>
      </c>
      <c r="EH35" s="12">
        <v>3707</v>
      </c>
      <c r="EI35" s="12">
        <v>802</v>
      </c>
      <c r="EJ35" s="12">
        <v>147288.79999999999</v>
      </c>
      <c r="EK35" s="12">
        <v>57895</v>
      </c>
      <c r="EL35" s="12">
        <v>114795.8</v>
      </c>
      <c r="EM35" s="12">
        <v>19837.7</v>
      </c>
      <c r="EN35" s="12">
        <v>29715.5</v>
      </c>
      <c r="EO35" s="12">
        <v>28417.200000000001</v>
      </c>
      <c r="EP35" s="12">
        <v>29839.8</v>
      </c>
      <c r="EQ35" s="12">
        <v>1776</v>
      </c>
      <c r="ER35" s="12">
        <v>936.9</v>
      </c>
      <c r="ES35" s="12">
        <v>10180.799999999999</v>
      </c>
      <c r="ET35" s="12">
        <v>7124.8</v>
      </c>
      <c r="EU35" s="12">
        <v>5602.5</v>
      </c>
      <c r="EV35" s="12">
        <v>5518.6</v>
      </c>
      <c r="EW35" s="12">
        <v>2150.1</v>
      </c>
      <c r="EX35" s="12">
        <v>7552.9</v>
      </c>
      <c r="EY35" s="12">
        <v>60362.3</v>
      </c>
      <c r="EZ35" s="12">
        <v>8961.2999999999993</v>
      </c>
      <c r="FA35" s="12">
        <v>6035.3</v>
      </c>
      <c r="FB35" s="12">
        <v>4028.9</v>
      </c>
      <c r="FC35" s="12">
        <v>205203</v>
      </c>
      <c r="FD35" s="12">
        <v>17524.5</v>
      </c>
      <c r="FE35" s="12">
        <v>17461.400000000001</v>
      </c>
      <c r="FF35" s="12">
        <v>12837.1</v>
      </c>
      <c r="FG35" s="12">
        <v>4505.3999999999996</v>
      </c>
      <c r="FH35" s="12">
        <v>246.2</v>
      </c>
      <c r="FI35" s="12">
        <v>147291.9</v>
      </c>
      <c r="FJ35" s="12">
        <v>10487.4</v>
      </c>
      <c r="FK35" s="12">
        <v>603.5</v>
      </c>
      <c r="FL35" s="12">
        <v>2261.1</v>
      </c>
      <c r="FM35" s="12">
        <v>1454.4</v>
      </c>
      <c r="FN35" s="12">
        <v>180477.5</v>
      </c>
      <c r="FO35" s="12">
        <v>5678.2</v>
      </c>
      <c r="FP35" s="12">
        <v>39855.699999999997</v>
      </c>
      <c r="FQ35" s="12">
        <v>2748.2</v>
      </c>
      <c r="FR35" s="12">
        <v>33982.9</v>
      </c>
      <c r="FS35" s="12">
        <v>18806.400000000001</v>
      </c>
      <c r="FT35" s="12">
        <v>2796</v>
      </c>
      <c r="FU35" s="12">
        <v>29438.1</v>
      </c>
      <c r="FV35" s="12">
        <v>11679.5</v>
      </c>
      <c r="FW35" s="12">
        <v>125050.9</v>
      </c>
      <c r="FX35" s="12">
        <v>21309.8</v>
      </c>
      <c r="FY35" s="12">
        <v>6425.2</v>
      </c>
      <c r="FZ35" s="12">
        <v>9512</v>
      </c>
      <c r="GA35" s="12">
        <v>757256.5</v>
      </c>
      <c r="GB35" s="12">
        <v>9587969.1999999993</v>
      </c>
      <c r="GC35" s="12">
        <v>214084</v>
      </c>
      <c r="GD35" s="12">
        <v>242107</v>
      </c>
      <c r="GE35" s="12">
        <v>17310.099999999999</v>
      </c>
      <c r="GF35" s="12">
        <v>150175.5</v>
      </c>
      <c r="GG35" s="12">
        <v>125268.8</v>
      </c>
      <c r="GH35" s="12">
        <v>1472741.7</v>
      </c>
      <c r="GI35" s="12">
        <v>1862757.5</v>
      </c>
      <c r="GJ35" s="12">
        <v>229802.4</v>
      </c>
      <c r="GK35" s="12">
        <v>6350.6</v>
      </c>
      <c r="GL35" s="12">
        <v>105988.8</v>
      </c>
      <c r="GM35" s="12">
        <v>1331211.3999999999</v>
      </c>
      <c r="GN35" s="12">
        <v>2524.5</v>
      </c>
      <c r="GO35" s="12">
        <v>20891.5</v>
      </c>
      <c r="GP35" s="12">
        <v>5729.3</v>
      </c>
      <c r="GQ35" s="12">
        <v>3984.5</v>
      </c>
      <c r="GR35" s="12">
        <v>376562.4</v>
      </c>
      <c r="GS35" s="12">
        <v>150537.5</v>
      </c>
      <c r="GT35" s="12">
        <v>159254.9</v>
      </c>
      <c r="GU35" s="12">
        <v>858022.40000000002</v>
      </c>
      <c r="GV35" s="12">
        <v>196186.6</v>
      </c>
      <c r="GW35" s="12">
        <v>292713.09999999998</v>
      </c>
      <c r="GX35" s="12">
        <v>459238</v>
      </c>
      <c r="GY35" s="12">
        <v>1399967.3</v>
      </c>
    </row>
    <row r="36" spans="1:207" x14ac:dyDescent="0.2">
      <c r="A36" s="1" t="s">
        <v>33</v>
      </c>
      <c r="B36" s="12">
        <v>15637.2</v>
      </c>
      <c r="C36" s="12">
        <v>7953.9</v>
      </c>
      <c r="D36" s="12">
        <v>20468.599999999999</v>
      </c>
      <c r="E36" s="12">
        <v>97533.7</v>
      </c>
      <c r="F36" s="12">
        <v>668.4</v>
      </c>
      <c r="G36" s="12">
        <v>1695.4</v>
      </c>
      <c r="H36" s="12">
        <v>9515.5</v>
      </c>
      <c r="I36" s="12">
        <v>2150014</v>
      </c>
      <c r="J36" s="12">
        <v>2951.8</v>
      </c>
      <c r="K36" s="12">
        <v>4393.1000000000004</v>
      </c>
      <c r="L36" s="12">
        <v>4210</v>
      </c>
      <c r="M36" s="12">
        <v>142732.20000000001</v>
      </c>
      <c r="N36" s="12">
        <v>959145.5</v>
      </c>
      <c r="O36" s="12">
        <v>426194.8</v>
      </c>
      <c r="P36" s="12">
        <v>3176641.9</v>
      </c>
      <c r="Q36" s="12">
        <v>65758.399999999994</v>
      </c>
      <c r="R36" s="12">
        <v>139.5</v>
      </c>
      <c r="S36" s="12">
        <v>4000.2</v>
      </c>
      <c r="T36" s="12">
        <v>4130.3</v>
      </c>
      <c r="U36" s="12">
        <v>23799.1</v>
      </c>
      <c r="V36" s="12">
        <v>132516.70000000001</v>
      </c>
      <c r="W36" s="12">
        <v>2305.6</v>
      </c>
      <c r="X36" s="12">
        <v>3926.2</v>
      </c>
      <c r="Y36" s="12">
        <v>29834.2</v>
      </c>
      <c r="Z36" s="12">
        <v>45.7</v>
      </c>
      <c r="AA36" s="12">
        <v>12567.1</v>
      </c>
      <c r="AB36" s="12">
        <v>5726.5</v>
      </c>
      <c r="AC36" s="12">
        <v>138974.79999999999</v>
      </c>
      <c r="AD36" s="12">
        <v>5891.1</v>
      </c>
      <c r="AE36" s="12">
        <v>141963.20000000001</v>
      </c>
      <c r="AF36" s="12">
        <v>712.3</v>
      </c>
      <c r="AG36" s="12">
        <v>83577.399999999994</v>
      </c>
      <c r="AH36" s="12">
        <v>422.4</v>
      </c>
      <c r="AI36" s="12">
        <v>522049.3</v>
      </c>
      <c r="AJ36" s="12">
        <v>36465.9</v>
      </c>
      <c r="AK36" s="12">
        <v>232685.4</v>
      </c>
      <c r="AL36" s="12">
        <v>4522.3</v>
      </c>
      <c r="AM36" s="12">
        <v>187771.5</v>
      </c>
      <c r="AN36" s="12">
        <v>352.6</v>
      </c>
      <c r="AO36" s="12">
        <v>6445.7</v>
      </c>
      <c r="AP36" s="12">
        <v>6.6</v>
      </c>
      <c r="AQ36" s="12">
        <v>18851.3</v>
      </c>
      <c r="AR36" s="12">
        <v>600.9</v>
      </c>
      <c r="AS36" s="12">
        <v>80162.2</v>
      </c>
      <c r="AT36" s="12">
        <v>686288.6</v>
      </c>
      <c r="AU36" s="12">
        <v>83445</v>
      </c>
      <c r="AV36" s="12">
        <v>11054.8</v>
      </c>
      <c r="AW36" s="12">
        <v>29521.8</v>
      </c>
      <c r="AX36" s="12">
        <v>14966.2</v>
      </c>
      <c r="AY36" s="12">
        <v>34537.9</v>
      </c>
      <c r="AZ36" s="12">
        <v>41850.199999999997</v>
      </c>
      <c r="BA36" s="12">
        <v>105041.8</v>
      </c>
      <c r="BB36" s="12">
        <v>10441.799999999999</v>
      </c>
      <c r="BC36" s="12">
        <v>9110.4</v>
      </c>
      <c r="BD36" s="12">
        <v>69606.600000000006</v>
      </c>
      <c r="BE36" s="12">
        <v>5375.3</v>
      </c>
      <c r="BF36" s="12">
        <v>14894.8</v>
      </c>
      <c r="BG36" s="12">
        <v>23694.7</v>
      </c>
      <c r="BH36" s="12">
        <v>7159.4</v>
      </c>
      <c r="BI36" s="12">
        <v>5241.5</v>
      </c>
      <c r="BJ36" s="12">
        <v>3991.9</v>
      </c>
      <c r="BK36" s="12">
        <v>291265.2</v>
      </c>
      <c r="BL36" s="12">
        <v>104130.8</v>
      </c>
      <c r="BM36" s="12">
        <v>759932.7</v>
      </c>
      <c r="BN36" s="12">
        <v>30279.4</v>
      </c>
      <c r="BO36" s="12">
        <v>50859.4</v>
      </c>
      <c r="BP36" s="12">
        <v>28170.799999999999</v>
      </c>
      <c r="BQ36" s="12">
        <v>85921.1</v>
      </c>
      <c r="BR36" s="12">
        <v>244.6</v>
      </c>
      <c r="BS36" s="12">
        <v>1024.5999999999999</v>
      </c>
      <c r="BT36" s="12">
        <v>272728.3</v>
      </c>
      <c r="BU36" s="12">
        <v>2410.9</v>
      </c>
      <c r="BV36" s="12">
        <v>7265.3</v>
      </c>
      <c r="BW36" s="12">
        <v>4048.2</v>
      </c>
      <c r="BX36" s="12">
        <v>1193.4000000000001</v>
      </c>
      <c r="BY36" s="12">
        <v>3062.3</v>
      </c>
      <c r="BZ36" s="12">
        <v>12296.8</v>
      </c>
      <c r="CA36" s="12">
        <v>1284655.6000000001</v>
      </c>
      <c r="CB36" s="12">
        <v>561.4</v>
      </c>
      <c r="CC36" s="12">
        <v>2540.5</v>
      </c>
      <c r="CD36" s="12">
        <v>126980.1</v>
      </c>
      <c r="CE36" s="12">
        <v>180433.2</v>
      </c>
      <c r="CF36" s="12">
        <v>24996.6</v>
      </c>
      <c r="CG36" s="12">
        <v>34092.699999999997</v>
      </c>
      <c r="CH36" s="12">
        <v>2670.7</v>
      </c>
      <c r="CI36" s="12">
        <v>477.6</v>
      </c>
      <c r="CJ36" s="12">
        <v>42720.5</v>
      </c>
      <c r="CK36" s="12">
        <v>44224.3</v>
      </c>
      <c r="CL36" s="12">
        <v>19086.900000000001</v>
      </c>
      <c r="CM36" s="12">
        <v>2313.6999999999998</v>
      </c>
      <c r="CN36" s="12">
        <v>768.2</v>
      </c>
      <c r="CO36" s="12">
        <v>6338</v>
      </c>
      <c r="CP36" s="12">
        <v>35939.1</v>
      </c>
      <c r="CQ36" s="12">
        <v>2010.5</v>
      </c>
      <c r="CR36" s="12">
        <v>8566</v>
      </c>
      <c r="CS36" s="12">
        <v>12245.2</v>
      </c>
      <c r="CT36" s="12">
        <v>12642.5</v>
      </c>
      <c r="CU36" s="12">
        <v>7348.6</v>
      </c>
      <c r="CV36" s="12">
        <v>693393.7</v>
      </c>
      <c r="CW36" s="12">
        <v>6763.5</v>
      </c>
      <c r="CX36" s="12">
        <v>19749.2</v>
      </c>
      <c r="CY36" s="12">
        <v>14077.1</v>
      </c>
      <c r="CZ36" s="12">
        <v>91871</v>
      </c>
      <c r="DA36" s="12">
        <v>57787.6</v>
      </c>
      <c r="DB36" s="12">
        <v>1200.3</v>
      </c>
      <c r="DC36" s="12">
        <v>484.1</v>
      </c>
      <c r="DD36" s="12">
        <v>1204.0999999999999</v>
      </c>
      <c r="DE36" s="12">
        <v>688.6</v>
      </c>
      <c r="DF36" s="12">
        <v>1752.7</v>
      </c>
      <c r="DG36" s="12">
        <v>9932.7000000000007</v>
      </c>
      <c r="DH36" s="12">
        <v>27884.3</v>
      </c>
      <c r="DI36" s="12">
        <v>3278.7</v>
      </c>
      <c r="DJ36" s="12">
        <v>130321.8</v>
      </c>
      <c r="DK36" s="12">
        <v>55094.8</v>
      </c>
      <c r="DL36" s="12">
        <v>29185.1</v>
      </c>
      <c r="DM36" s="12">
        <v>10697.6</v>
      </c>
      <c r="DN36" s="12">
        <v>5222.1000000000004</v>
      </c>
      <c r="DO36" s="12">
        <v>6655.4</v>
      </c>
      <c r="DP36" s="12">
        <v>5376.4</v>
      </c>
      <c r="DQ36" s="12">
        <v>1581.3</v>
      </c>
      <c r="DR36" s="12">
        <v>17429.5</v>
      </c>
      <c r="DS36" s="12">
        <v>1228.9000000000001</v>
      </c>
      <c r="DT36" s="12">
        <v>1782.6</v>
      </c>
      <c r="DU36" s="12">
        <v>6020.3</v>
      </c>
      <c r="DV36" s="12">
        <v>552.20000000000005</v>
      </c>
      <c r="DW36" s="12">
        <v>15777.7</v>
      </c>
      <c r="DX36" s="12">
        <v>3002.8</v>
      </c>
      <c r="DY36" s="12">
        <v>16336.8</v>
      </c>
      <c r="DZ36" s="12">
        <v>717.1</v>
      </c>
      <c r="EA36" s="12">
        <v>168851.9</v>
      </c>
      <c r="EB36" s="12">
        <v>1371.3</v>
      </c>
      <c r="EC36" s="12">
        <v>1847</v>
      </c>
      <c r="ED36" s="12">
        <v>23165.3</v>
      </c>
      <c r="EE36" s="12">
        <v>3995</v>
      </c>
      <c r="EF36" s="12">
        <v>853.7</v>
      </c>
      <c r="EG36" s="12">
        <v>24824.799999999999</v>
      </c>
      <c r="EH36" s="12">
        <v>3561</v>
      </c>
      <c r="EI36" s="12">
        <v>810.8</v>
      </c>
      <c r="EJ36" s="12">
        <v>158782</v>
      </c>
      <c r="EK36" s="12">
        <v>61130.3</v>
      </c>
      <c r="EL36" s="12">
        <v>131514.5</v>
      </c>
      <c r="EM36" s="12">
        <v>22475.599999999999</v>
      </c>
      <c r="EN36" s="12">
        <v>32649.599999999999</v>
      </c>
      <c r="EO36" s="12">
        <v>25646.3</v>
      </c>
      <c r="EP36" s="12">
        <v>33639.800000000003</v>
      </c>
      <c r="EQ36" s="12">
        <v>2211.8000000000002</v>
      </c>
      <c r="ER36" s="12">
        <v>850.3</v>
      </c>
      <c r="ES36" s="12">
        <v>13038.5</v>
      </c>
      <c r="ET36" s="12">
        <v>7698.7</v>
      </c>
      <c r="EU36" s="12">
        <v>6661.9</v>
      </c>
      <c r="EV36" s="12">
        <v>5639.9</v>
      </c>
      <c r="EW36" s="12">
        <v>2216.1</v>
      </c>
      <c r="EX36" s="12">
        <v>8311</v>
      </c>
      <c r="EY36" s="12">
        <v>60683</v>
      </c>
      <c r="EZ36" s="12">
        <v>8348.2000000000007</v>
      </c>
      <c r="FA36" s="12">
        <v>6808.4</v>
      </c>
      <c r="FB36" s="12">
        <v>4134.6000000000004</v>
      </c>
      <c r="FC36" s="12">
        <v>239240.9</v>
      </c>
      <c r="FD36" s="12">
        <v>18534.099999999999</v>
      </c>
      <c r="FE36" s="12">
        <v>18657.5</v>
      </c>
      <c r="FF36" s="12">
        <v>12820.2</v>
      </c>
      <c r="FG36" s="12">
        <v>4887.7</v>
      </c>
      <c r="FH36" s="12">
        <v>170.9</v>
      </c>
      <c r="FI36" s="12">
        <v>159699.1</v>
      </c>
      <c r="FJ36" s="12">
        <v>10279.4</v>
      </c>
      <c r="FK36" s="12">
        <v>675.4</v>
      </c>
      <c r="FL36" s="12">
        <v>1928.9</v>
      </c>
      <c r="FM36" s="12">
        <v>773.8</v>
      </c>
      <c r="FN36" s="12">
        <v>225122.3</v>
      </c>
      <c r="FO36" s="12">
        <v>6463.9</v>
      </c>
      <c r="FP36" s="12">
        <v>41964.1</v>
      </c>
      <c r="FQ36" s="12">
        <v>3638.1</v>
      </c>
      <c r="FR36" s="12">
        <v>39285.599999999999</v>
      </c>
      <c r="FS36" s="12">
        <v>20232.8</v>
      </c>
      <c r="FT36" s="12">
        <v>2811.5</v>
      </c>
      <c r="FU36" s="12">
        <v>29922.2</v>
      </c>
      <c r="FV36" s="12">
        <v>12957</v>
      </c>
      <c r="FW36" s="12">
        <v>152466.6</v>
      </c>
      <c r="FX36" s="12">
        <v>22551.7</v>
      </c>
      <c r="FY36" s="12">
        <v>8554.7999999999993</v>
      </c>
      <c r="FZ36" s="12">
        <v>8022.3</v>
      </c>
      <c r="GA36" s="12">
        <v>880868.8</v>
      </c>
      <c r="GB36" s="12">
        <v>9954189.0999999996</v>
      </c>
      <c r="GC36" s="12">
        <v>209860.8</v>
      </c>
      <c r="GD36" s="12">
        <v>240743.6</v>
      </c>
      <c r="GE36" s="12">
        <v>17415.3</v>
      </c>
      <c r="GF36" s="12">
        <v>148049.70000000001</v>
      </c>
      <c r="GG36" s="12">
        <v>125092.4</v>
      </c>
      <c r="GH36" s="12">
        <v>1441699.8</v>
      </c>
      <c r="GI36" s="12">
        <v>1818163.5</v>
      </c>
      <c r="GJ36" s="12">
        <v>211223.8</v>
      </c>
      <c r="GK36" s="12">
        <v>6491.9</v>
      </c>
      <c r="GL36" s="12">
        <v>98760.8</v>
      </c>
      <c r="GM36" s="12">
        <v>1301883</v>
      </c>
      <c r="GN36" s="12">
        <v>2809</v>
      </c>
      <c r="GO36" s="12">
        <v>20529.8</v>
      </c>
      <c r="GP36" s="12">
        <v>5749.9</v>
      </c>
      <c r="GQ36" s="12">
        <v>3966.4</v>
      </c>
      <c r="GR36" s="12">
        <v>363626.9</v>
      </c>
      <c r="GS36" s="12">
        <v>166149.5</v>
      </c>
      <c r="GT36" s="12">
        <v>158738.70000000001</v>
      </c>
      <c r="GU36" s="12">
        <v>835677.9</v>
      </c>
      <c r="GV36" s="12">
        <v>219073.9</v>
      </c>
      <c r="GW36" s="12">
        <v>311806.2</v>
      </c>
      <c r="GX36" s="12">
        <v>543663.30000000005</v>
      </c>
      <c r="GY36" s="12">
        <v>1454842.5</v>
      </c>
    </row>
    <row r="37" spans="1:207" x14ac:dyDescent="0.2">
      <c r="A37" s="1" t="s">
        <v>34</v>
      </c>
      <c r="B37" s="12">
        <v>17506.2</v>
      </c>
      <c r="C37" s="12">
        <v>8705.6</v>
      </c>
      <c r="D37" s="12">
        <v>23926.6</v>
      </c>
      <c r="E37" s="12">
        <v>104706.3</v>
      </c>
      <c r="F37" s="12">
        <v>720.2</v>
      </c>
      <c r="G37" s="12">
        <v>2037.2</v>
      </c>
      <c r="H37" s="12">
        <v>11034.3</v>
      </c>
      <c r="I37" s="12">
        <v>2713654.2</v>
      </c>
      <c r="J37" s="12">
        <v>3254.7</v>
      </c>
      <c r="K37" s="12">
        <v>4590.7</v>
      </c>
      <c r="L37" s="12">
        <v>4312.6000000000004</v>
      </c>
      <c r="M37" s="12">
        <v>164425.4</v>
      </c>
      <c r="N37" s="12">
        <v>1057606.8999999999</v>
      </c>
      <c r="O37" s="12">
        <v>496368.4</v>
      </c>
      <c r="P37" s="12">
        <v>3465238.1</v>
      </c>
      <c r="Q37" s="12">
        <v>78722.3</v>
      </c>
      <c r="R37" s="12">
        <v>165.3</v>
      </c>
      <c r="S37" s="12">
        <v>4922.8</v>
      </c>
      <c r="T37" s="12">
        <v>4840.5</v>
      </c>
      <c r="U37" s="12">
        <v>29812.799999999999</v>
      </c>
      <c r="V37" s="12">
        <v>152392.29999999999</v>
      </c>
      <c r="W37" s="12">
        <v>2700.2</v>
      </c>
      <c r="X37" s="12">
        <v>5298.9</v>
      </c>
      <c r="Y37" s="12">
        <v>33429.1</v>
      </c>
      <c r="Z37" s="12">
        <v>65.3</v>
      </c>
      <c r="AA37" s="12">
        <v>13759.9</v>
      </c>
      <c r="AB37" s="12">
        <v>6350.2</v>
      </c>
      <c r="AC37" s="12">
        <v>171705.1</v>
      </c>
      <c r="AD37" s="12">
        <v>8428.2000000000007</v>
      </c>
      <c r="AE37" s="12">
        <v>163849.29999999999</v>
      </c>
      <c r="AF37" s="12">
        <v>822.5</v>
      </c>
      <c r="AG37" s="12">
        <v>99943.4</v>
      </c>
      <c r="AH37" s="12">
        <v>490.6</v>
      </c>
      <c r="AI37" s="12">
        <v>583323.9</v>
      </c>
      <c r="AJ37" s="12">
        <v>43457</v>
      </c>
      <c r="AK37" s="12">
        <v>261893.6</v>
      </c>
      <c r="AL37" s="12">
        <v>6017.9</v>
      </c>
      <c r="AM37" s="12">
        <v>212053.3</v>
      </c>
      <c r="AN37" s="12">
        <v>395.1</v>
      </c>
      <c r="AO37" s="12">
        <v>10893.7</v>
      </c>
      <c r="AP37" s="12">
        <v>8.6</v>
      </c>
      <c r="AQ37" s="12">
        <v>22475.3</v>
      </c>
      <c r="AR37" s="12">
        <v>661.4</v>
      </c>
      <c r="AS37" s="12">
        <v>93974.2</v>
      </c>
      <c r="AT37" s="12">
        <v>814589.5</v>
      </c>
      <c r="AU37" s="12">
        <v>95049.9</v>
      </c>
      <c r="AV37" s="12">
        <v>12226.2</v>
      </c>
      <c r="AW37" s="12">
        <v>27775.8</v>
      </c>
      <c r="AX37" s="12">
        <v>16142.5</v>
      </c>
      <c r="AY37" s="12">
        <v>38224.5</v>
      </c>
      <c r="AZ37" s="12">
        <v>43926.5</v>
      </c>
      <c r="BA37" s="12">
        <v>115356.2</v>
      </c>
      <c r="BB37" s="12">
        <v>11957.4</v>
      </c>
      <c r="BC37" s="12">
        <v>11193.3</v>
      </c>
      <c r="BD37" s="12">
        <v>75146.899999999994</v>
      </c>
      <c r="BE37" s="12">
        <v>6207.7</v>
      </c>
      <c r="BF37" s="12">
        <v>17086.599999999999</v>
      </c>
      <c r="BG37" s="12">
        <v>27333.1</v>
      </c>
      <c r="BH37" s="12">
        <v>7885.5</v>
      </c>
      <c r="BI37" s="12">
        <v>6544.1</v>
      </c>
      <c r="BJ37" s="12">
        <v>4417.5</v>
      </c>
      <c r="BK37" s="12">
        <v>322331.5</v>
      </c>
      <c r="BL37" s="12">
        <v>113890.1</v>
      </c>
      <c r="BM37" s="12">
        <v>995209.7</v>
      </c>
      <c r="BN37" s="12">
        <v>35263.800000000003</v>
      </c>
      <c r="BO37" s="12">
        <v>55134.400000000001</v>
      </c>
      <c r="BP37" s="12">
        <v>30160.400000000001</v>
      </c>
      <c r="BQ37" s="12">
        <v>107885.8</v>
      </c>
      <c r="BR37" s="12">
        <v>278.60000000000002</v>
      </c>
      <c r="BS37" s="12">
        <v>1074.3</v>
      </c>
      <c r="BT37" s="12">
        <v>338365.8</v>
      </c>
      <c r="BU37" s="12">
        <v>2628.5</v>
      </c>
      <c r="BV37" s="12">
        <v>7452.3</v>
      </c>
      <c r="BW37" s="12">
        <v>4400.7</v>
      </c>
      <c r="BX37" s="12">
        <v>1252.2</v>
      </c>
      <c r="BY37" s="12">
        <v>3055.2</v>
      </c>
      <c r="BZ37" s="12">
        <v>14604.3</v>
      </c>
      <c r="CA37" s="12">
        <v>1521738.2</v>
      </c>
      <c r="CB37" s="12">
        <v>581.29999999999995</v>
      </c>
      <c r="CC37" s="12">
        <v>2646.3</v>
      </c>
      <c r="CD37" s="12">
        <v>151216.29999999999</v>
      </c>
      <c r="CE37" s="12">
        <v>205307.9</v>
      </c>
      <c r="CF37" s="12">
        <v>28746.5</v>
      </c>
      <c r="CG37" s="12">
        <v>38418.5</v>
      </c>
      <c r="CH37" s="12">
        <v>2626.1</v>
      </c>
      <c r="CI37" s="12">
        <v>481.2</v>
      </c>
      <c r="CJ37" s="12">
        <v>47076.5</v>
      </c>
      <c r="CK37" s="12">
        <v>48861.2</v>
      </c>
      <c r="CL37" s="12">
        <v>20703.8</v>
      </c>
      <c r="CM37" s="12">
        <v>2460.1999999999998</v>
      </c>
      <c r="CN37" s="12">
        <v>803.5</v>
      </c>
      <c r="CO37" s="12">
        <v>6392.3</v>
      </c>
      <c r="CP37" s="12">
        <v>41047</v>
      </c>
      <c r="CQ37" s="12">
        <v>2361.9</v>
      </c>
      <c r="CR37" s="12">
        <v>8871.9</v>
      </c>
      <c r="CS37" s="12">
        <v>13555.5</v>
      </c>
      <c r="CT37" s="12">
        <v>14354.1</v>
      </c>
      <c r="CU37" s="12">
        <v>7835.4</v>
      </c>
      <c r="CV37" s="12">
        <v>762595.7</v>
      </c>
      <c r="CW37" s="12">
        <v>7351.4</v>
      </c>
      <c r="CX37" s="12">
        <v>22276</v>
      </c>
      <c r="CY37" s="12">
        <v>19018.3</v>
      </c>
      <c r="CZ37" s="12">
        <v>103543.7</v>
      </c>
      <c r="DA37" s="12">
        <v>59251.8</v>
      </c>
      <c r="DB37" s="12">
        <v>1414.3</v>
      </c>
      <c r="DC37" s="12">
        <v>502.8</v>
      </c>
      <c r="DD37" s="12">
        <v>1299.4000000000001</v>
      </c>
      <c r="DE37" s="12">
        <v>671.1</v>
      </c>
      <c r="DF37" s="12">
        <v>1842.4</v>
      </c>
      <c r="DG37" s="12">
        <v>12088.8</v>
      </c>
      <c r="DH37" s="12">
        <v>33562.400000000001</v>
      </c>
      <c r="DI37" s="12">
        <v>3247.3</v>
      </c>
      <c r="DJ37" s="12">
        <v>171548.3</v>
      </c>
      <c r="DK37" s="12">
        <v>62255.1</v>
      </c>
      <c r="DL37" s="12">
        <v>35647.800000000003</v>
      </c>
      <c r="DM37" s="12">
        <v>10920.6</v>
      </c>
      <c r="DN37" s="12">
        <v>5792.2</v>
      </c>
      <c r="DO37" s="12">
        <v>7453.1</v>
      </c>
      <c r="DP37" s="12">
        <v>6082</v>
      </c>
      <c r="DQ37" s="12">
        <v>1759</v>
      </c>
      <c r="DR37" s="12">
        <v>19845.599999999999</v>
      </c>
      <c r="DS37" s="12">
        <v>1452.1</v>
      </c>
      <c r="DT37" s="12">
        <v>1981.3</v>
      </c>
      <c r="DU37" s="12">
        <v>7127.2</v>
      </c>
      <c r="DV37" s="12">
        <v>621.5</v>
      </c>
      <c r="DW37" s="12">
        <v>17940.3</v>
      </c>
      <c r="DX37" s="12">
        <v>3334.2</v>
      </c>
      <c r="DY37" s="12">
        <v>17404.3</v>
      </c>
      <c r="DZ37" s="12">
        <v>932.1</v>
      </c>
      <c r="EA37" s="12">
        <v>179622.9</v>
      </c>
      <c r="EB37" s="12">
        <v>2183</v>
      </c>
      <c r="EC37" s="12">
        <v>2088.1999999999998</v>
      </c>
      <c r="ED37" s="12">
        <v>22365.3</v>
      </c>
      <c r="EE37" s="12">
        <v>4525.8999999999996</v>
      </c>
      <c r="EF37" s="12">
        <v>767.7</v>
      </c>
      <c r="EG37" s="12">
        <v>24049.9</v>
      </c>
      <c r="EH37" s="12">
        <v>4694.7</v>
      </c>
      <c r="EI37" s="12">
        <v>973.2</v>
      </c>
      <c r="EJ37" s="12">
        <v>239546.3</v>
      </c>
      <c r="EK37" s="12">
        <v>65771.899999999994</v>
      </c>
      <c r="EL37" s="12">
        <v>146477.9</v>
      </c>
      <c r="EM37" s="12">
        <v>27879.4</v>
      </c>
      <c r="EN37" s="12">
        <v>35047.699999999997</v>
      </c>
      <c r="EO37" s="12">
        <v>28511.5</v>
      </c>
      <c r="EP37" s="12">
        <v>35413</v>
      </c>
      <c r="EQ37" s="12">
        <v>2329.5</v>
      </c>
      <c r="ER37" s="12">
        <v>1532.8</v>
      </c>
      <c r="ES37" s="12">
        <v>12215.1</v>
      </c>
      <c r="ET37" s="12">
        <v>10516.6</v>
      </c>
      <c r="EU37" s="12">
        <v>7675.1</v>
      </c>
      <c r="EV37" s="12">
        <v>7554.2</v>
      </c>
      <c r="EW37" s="12">
        <v>2355.6999999999998</v>
      </c>
      <c r="EX37" s="12">
        <v>9620.2000000000007</v>
      </c>
      <c r="EY37" s="12">
        <v>66686.5</v>
      </c>
      <c r="EZ37" s="12">
        <v>10524.7</v>
      </c>
      <c r="FA37" s="12">
        <v>7765.1</v>
      </c>
      <c r="FB37" s="12">
        <v>4682.6000000000004</v>
      </c>
      <c r="FC37" s="12">
        <v>264392.3</v>
      </c>
      <c r="FD37" s="12">
        <v>18887.2</v>
      </c>
      <c r="FE37" s="12">
        <v>20076.599999999999</v>
      </c>
      <c r="FF37" s="12">
        <v>13964.8</v>
      </c>
      <c r="FG37" s="12">
        <v>5533.1</v>
      </c>
      <c r="FH37" s="12">
        <v>208.7</v>
      </c>
      <c r="FI37" s="12">
        <v>169985.5</v>
      </c>
      <c r="FJ37" s="12">
        <v>11357</v>
      </c>
      <c r="FK37" s="12">
        <v>778.6</v>
      </c>
      <c r="FL37" s="12">
        <v>2536.5</v>
      </c>
      <c r="FM37" s="12">
        <v>769.6</v>
      </c>
      <c r="FN37" s="12">
        <v>251738.7</v>
      </c>
      <c r="FO37" s="12">
        <v>6872.7</v>
      </c>
      <c r="FP37" s="12">
        <v>50607.3</v>
      </c>
      <c r="FQ37" s="12">
        <v>4144.5</v>
      </c>
      <c r="FR37" s="12" t="s">
        <v>246</v>
      </c>
      <c r="FS37" s="12">
        <v>21892.1</v>
      </c>
      <c r="FT37" s="12">
        <v>3507.8</v>
      </c>
      <c r="FU37" s="12">
        <v>32641.9</v>
      </c>
      <c r="FV37" s="12">
        <v>13256.9</v>
      </c>
      <c r="FW37" s="12">
        <v>160904.70000000001</v>
      </c>
      <c r="FX37" s="12">
        <v>21540.2</v>
      </c>
      <c r="FY37" s="12">
        <v>9910.5</v>
      </c>
      <c r="FZ37" s="12">
        <v>11377.9</v>
      </c>
      <c r="GA37" s="12">
        <v>956335.9</v>
      </c>
      <c r="GB37" s="12">
        <v>10448095.699999999</v>
      </c>
      <c r="GC37" s="12">
        <v>230874.7</v>
      </c>
      <c r="GD37" s="12">
        <v>261651.3</v>
      </c>
      <c r="GE37" s="12">
        <v>19096.7</v>
      </c>
      <c r="GF37" s="12">
        <v>159728.1</v>
      </c>
      <c r="GG37" s="12">
        <v>140059.6</v>
      </c>
      <c r="GH37" s="12">
        <v>1548879.8</v>
      </c>
      <c r="GI37" s="12">
        <v>1972341.4</v>
      </c>
      <c r="GJ37" s="12">
        <v>205913.9</v>
      </c>
      <c r="GK37" s="12">
        <v>7312.4</v>
      </c>
      <c r="GL37" s="12">
        <v>104224.8</v>
      </c>
      <c r="GM37" s="12">
        <v>1408192.4</v>
      </c>
      <c r="GN37" s="12">
        <v>3150.7</v>
      </c>
      <c r="GO37" s="12">
        <v>23164.400000000001</v>
      </c>
      <c r="GP37" s="12">
        <v>6446.6</v>
      </c>
      <c r="GQ37" s="12">
        <v>4469.5</v>
      </c>
      <c r="GR37" s="12">
        <v>390733.6</v>
      </c>
      <c r="GS37" s="12">
        <v>184185.8</v>
      </c>
      <c r="GT37" s="12">
        <v>163915.1</v>
      </c>
      <c r="GU37" s="12">
        <v>882020.4</v>
      </c>
      <c r="GV37" s="12">
        <v>251920.5</v>
      </c>
      <c r="GW37" s="12">
        <v>368372.6</v>
      </c>
      <c r="GX37" s="12">
        <v>574952.6</v>
      </c>
      <c r="GY37" s="12">
        <v>1569987.2</v>
      </c>
    </row>
    <row r="38" spans="1:207" x14ac:dyDescent="0.2">
      <c r="A38" s="1" t="s">
        <v>35</v>
      </c>
      <c r="B38" s="12">
        <v>17908.099999999999</v>
      </c>
      <c r="C38" s="12">
        <v>8898.6</v>
      </c>
      <c r="D38" s="12">
        <v>26822.5</v>
      </c>
      <c r="E38" s="12">
        <v>106468.8</v>
      </c>
      <c r="F38" s="12">
        <v>773.1</v>
      </c>
      <c r="G38" s="12">
        <v>2292.6999999999998</v>
      </c>
      <c r="H38" s="12">
        <v>11853.7</v>
      </c>
      <c r="I38" s="12">
        <v>3119649.9</v>
      </c>
      <c r="J38" s="12">
        <v>3532.9</v>
      </c>
      <c r="K38" s="12">
        <v>4149.8999999999996</v>
      </c>
      <c r="L38" s="12">
        <v>4846.5</v>
      </c>
      <c r="M38" s="12">
        <v>179693.5</v>
      </c>
      <c r="N38" s="12">
        <v>1068396.5</v>
      </c>
      <c r="O38" s="12">
        <v>519301.8</v>
      </c>
      <c r="P38" s="12">
        <v>3510618.1</v>
      </c>
      <c r="Q38" s="12">
        <v>91386.7</v>
      </c>
      <c r="R38" s="12">
        <v>181</v>
      </c>
      <c r="S38" s="12">
        <v>6164.8</v>
      </c>
      <c r="T38" s="12">
        <v>5221.5</v>
      </c>
      <c r="U38" s="12">
        <v>36852.300000000003</v>
      </c>
      <c r="V38" s="12">
        <v>164167.79999999999</v>
      </c>
      <c r="W38" s="12">
        <v>3036.1</v>
      </c>
      <c r="X38" s="12">
        <v>6456.8</v>
      </c>
      <c r="Y38" s="12">
        <v>30948.6</v>
      </c>
      <c r="Z38" s="12">
        <v>101</v>
      </c>
      <c r="AA38" s="12">
        <v>13713.9</v>
      </c>
      <c r="AB38" s="12">
        <v>6165</v>
      </c>
      <c r="AC38" s="12">
        <v>177017.1</v>
      </c>
      <c r="AD38" s="12">
        <v>12185.6</v>
      </c>
      <c r="AE38" s="12">
        <v>184786.6</v>
      </c>
      <c r="AF38" s="12">
        <v>843.4</v>
      </c>
      <c r="AG38" s="12">
        <v>106919.6</v>
      </c>
      <c r="AH38" s="12">
        <v>569.20000000000005</v>
      </c>
      <c r="AI38" s="12">
        <v>592640.19999999995</v>
      </c>
      <c r="AJ38" s="12">
        <v>41225.699999999997</v>
      </c>
      <c r="AK38" s="12">
        <v>269985.09999999998</v>
      </c>
      <c r="AL38" s="12">
        <v>7289.1</v>
      </c>
      <c r="AM38" s="12">
        <v>231065.2</v>
      </c>
      <c r="AN38" s="12">
        <v>418.2</v>
      </c>
      <c r="AO38" s="12">
        <v>12739.9</v>
      </c>
      <c r="AP38" s="12">
        <v>8.1999999999999993</v>
      </c>
      <c r="AQ38" s="12">
        <v>26061.3</v>
      </c>
      <c r="AR38" s="12">
        <v>693.6</v>
      </c>
      <c r="AS38" s="12">
        <v>105496.3</v>
      </c>
      <c r="AT38" s="12">
        <v>857112</v>
      </c>
      <c r="AU38" s="12">
        <v>102535.8</v>
      </c>
      <c r="AV38" s="12">
        <v>11929.4</v>
      </c>
      <c r="AW38" s="12">
        <v>29196</v>
      </c>
      <c r="AX38" s="12">
        <v>15180.2</v>
      </c>
      <c r="AY38" s="12">
        <v>37547.9</v>
      </c>
      <c r="AZ38" s="12">
        <v>39979.5</v>
      </c>
      <c r="BA38" s="12">
        <v>105178.1</v>
      </c>
      <c r="BB38" s="12">
        <v>12005</v>
      </c>
      <c r="BC38" s="12">
        <v>11990.7</v>
      </c>
      <c r="BD38" s="12">
        <v>69615.3</v>
      </c>
      <c r="BE38" s="12">
        <v>6058.1</v>
      </c>
      <c r="BF38" s="12">
        <v>16845.3</v>
      </c>
      <c r="BG38" s="12">
        <v>26795.200000000001</v>
      </c>
      <c r="BH38" s="12">
        <v>7237.5</v>
      </c>
      <c r="BI38" s="12">
        <v>6783.2</v>
      </c>
      <c r="BJ38" s="12">
        <v>4063.5</v>
      </c>
      <c r="BK38" s="12">
        <v>305608.40000000002</v>
      </c>
      <c r="BL38" s="12">
        <v>105828.6</v>
      </c>
      <c r="BM38" s="12">
        <v>1068085.7</v>
      </c>
      <c r="BN38" s="12">
        <v>30889</v>
      </c>
      <c r="BO38" s="12">
        <v>52406.8</v>
      </c>
      <c r="BP38" s="12">
        <v>27782.1</v>
      </c>
      <c r="BQ38" s="12">
        <v>119180.3</v>
      </c>
      <c r="BR38" s="12">
        <v>261.2</v>
      </c>
      <c r="BS38" s="12">
        <v>1172.5</v>
      </c>
      <c r="BT38" s="12">
        <v>375126.2</v>
      </c>
      <c r="BU38" s="12">
        <v>2718.2</v>
      </c>
      <c r="BV38" s="12">
        <v>8011</v>
      </c>
      <c r="BW38" s="12">
        <v>4514.8</v>
      </c>
      <c r="BX38" s="12">
        <v>1353.5</v>
      </c>
      <c r="BY38" s="12">
        <v>3093.9</v>
      </c>
      <c r="BZ38" s="12">
        <v>16195.4</v>
      </c>
      <c r="CA38" s="12">
        <v>1457613</v>
      </c>
      <c r="CB38" s="12">
        <v>599.6</v>
      </c>
      <c r="CC38" s="12">
        <v>2722.6</v>
      </c>
      <c r="CD38" s="12">
        <v>163661.5</v>
      </c>
      <c r="CE38" s="12">
        <v>226121.1</v>
      </c>
      <c r="CF38" s="12">
        <v>31528.7</v>
      </c>
      <c r="CG38" s="12">
        <v>41818.1</v>
      </c>
      <c r="CH38" s="12">
        <v>2725.4</v>
      </c>
      <c r="CI38" s="12">
        <v>489.8</v>
      </c>
      <c r="CJ38" s="12">
        <v>48406.3</v>
      </c>
      <c r="CK38" s="12">
        <v>53265.3</v>
      </c>
      <c r="CL38" s="12">
        <v>21287.200000000001</v>
      </c>
      <c r="CM38" s="12">
        <v>2330.1</v>
      </c>
      <c r="CN38" s="12">
        <v>831.6</v>
      </c>
      <c r="CO38" s="12">
        <v>6049.4</v>
      </c>
      <c r="CP38" s="12">
        <v>43756.5</v>
      </c>
      <c r="CQ38" s="12">
        <v>2596.5</v>
      </c>
      <c r="CR38" s="12">
        <v>8721.2000000000007</v>
      </c>
      <c r="CS38" s="12">
        <v>14350</v>
      </c>
      <c r="CT38" s="12">
        <v>14643.5</v>
      </c>
      <c r="CU38" s="12">
        <v>7306.6</v>
      </c>
      <c r="CV38" s="12">
        <v>786992.1</v>
      </c>
      <c r="CW38" s="12">
        <v>7976</v>
      </c>
      <c r="CX38" s="12">
        <v>25350.3</v>
      </c>
      <c r="CY38" s="12">
        <v>18626.8</v>
      </c>
      <c r="CZ38" s="12">
        <v>118976.2</v>
      </c>
      <c r="DA38" s="12">
        <v>61980.800000000003</v>
      </c>
      <c r="DB38" s="12">
        <v>1562.1</v>
      </c>
      <c r="DC38" s="12">
        <v>470.1</v>
      </c>
      <c r="DD38" s="12">
        <v>1234.4000000000001</v>
      </c>
      <c r="DE38" s="12">
        <v>693.3</v>
      </c>
      <c r="DF38" s="12">
        <v>1991.1</v>
      </c>
      <c r="DG38" s="12">
        <v>13792.2</v>
      </c>
      <c r="DH38" s="12">
        <v>35869.4</v>
      </c>
      <c r="DI38" s="12">
        <v>3284.6</v>
      </c>
      <c r="DJ38" s="12">
        <v>222121.5</v>
      </c>
      <c r="DK38" s="12">
        <v>66920.399999999994</v>
      </c>
      <c r="DL38" s="12">
        <v>40408.5</v>
      </c>
      <c r="DM38" s="12">
        <v>11339.7</v>
      </c>
      <c r="DN38" s="12">
        <v>5965.5</v>
      </c>
      <c r="DO38" s="12">
        <v>7991.1</v>
      </c>
      <c r="DP38" s="12">
        <v>6170.5</v>
      </c>
      <c r="DQ38" s="12">
        <v>1878</v>
      </c>
      <c r="DR38" s="12">
        <v>20038.2</v>
      </c>
      <c r="DS38" s="12">
        <v>1445.8</v>
      </c>
      <c r="DT38" s="12">
        <v>1923</v>
      </c>
      <c r="DU38" s="12">
        <v>7269.8</v>
      </c>
      <c r="DV38" s="12">
        <v>610.29999999999995</v>
      </c>
      <c r="DW38" s="12">
        <v>20470</v>
      </c>
      <c r="DX38" s="12">
        <v>3414.3</v>
      </c>
      <c r="DY38" s="12">
        <v>17628.400000000001</v>
      </c>
      <c r="DZ38" s="12">
        <v>1035</v>
      </c>
      <c r="EA38" s="12">
        <v>207564.9</v>
      </c>
      <c r="EB38" s="12">
        <v>1758.2</v>
      </c>
      <c r="EC38" s="12">
        <v>2395</v>
      </c>
      <c r="ED38" s="12">
        <v>30980.400000000001</v>
      </c>
      <c r="EE38" s="12">
        <v>4669.5</v>
      </c>
      <c r="EF38" s="12">
        <v>813.7</v>
      </c>
      <c r="EG38" s="12">
        <v>19015.599999999999</v>
      </c>
      <c r="EH38" s="12">
        <v>5199.3999999999996</v>
      </c>
      <c r="EI38" s="12">
        <v>1007.4</v>
      </c>
      <c r="EJ38" s="12">
        <v>264106.40000000002</v>
      </c>
      <c r="EK38" s="12">
        <v>86028.7</v>
      </c>
      <c r="EL38" s="12">
        <v>142706.5</v>
      </c>
      <c r="EM38" s="12">
        <v>28300.3</v>
      </c>
      <c r="EN38" s="12">
        <v>41953.8</v>
      </c>
      <c r="EO38" s="12">
        <v>31275</v>
      </c>
      <c r="EP38" s="12">
        <v>40323.800000000003</v>
      </c>
      <c r="EQ38" s="12">
        <v>2129.5</v>
      </c>
      <c r="ER38" s="12">
        <v>1664.8</v>
      </c>
      <c r="ES38" s="12">
        <v>17626</v>
      </c>
      <c r="ET38" s="12">
        <v>10657.3</v>
      </c>
      <c r="EU38" s="12">
        <v>5134.2</v>
      </c>
      <c r="EV38" s="12">
        <v>7717.9</v>
      </c>
      <c r="EW38" s="12">
        <v>2390.4</v>
      </c>
      <c r="EX38" s="12">
        <v>9805.6</v>
      </c>
      <c r="EY38" s="12">
        <v>66500.399999999994</v>
      </c>
      <c r="EZ38" s="12">
        <v>12548.2</v>
      </c>
      <c r="FA38" s="12">
        <v>7885.1</v>
      </c>
      <c r="FB38" s="12">
        <v>4663.8</v>
      </c>
      <c r="FC38" s="12">
        <v>264085.2</v>
      </c>
      <c r="FD38" s="12">
        <v>21411.3</v>
      </c>
      <c r="FE38" s="12">
        <v>21914.5</v>
      </c>
      <c r="FF38" s="12">
        <v>13227.7</v>
      </c>
      <c r="FG38" s="12">
        <v>6088.2</v>
      </c>
      <c r="FH38" s="12">
        <v>221.6</v>
      </c>
      <c r="FI38" s="12">
        <v>195691.8</v>
      </c>
      <c r="FJ38" s="12">
        <v>11119</v>
      </c>
      <c r="FK38" s="12">
        <v>829.8</v>
      </c>
      <c r="FL38" s="12">
        <v>2916.5</v>
      </c>
      <c r="FM38" s="12">
        <v>941.9</v>
      </c>
      <c r="FN38" s="12">
        <v>246452.1</v>
      </c>
      <c r="FO38" s="12">
        <v>10187</v>
      </c>
      <c r="FP38" s="12">
        <v>50103.6</v>
      </c>
      <c r="FQ38" s="12">
        <v>3858.4</v>
      </c>
      <c r="FR38" s="12" t="s">
        <v>246</v>
      </c>
      <c r="FS38" s="12">
        <v>25692.9</v>
      </c>
      <c r="FT38" s="12">
        <v>3069.9</v>
      </c>
      <c r="FU38" s="12">
        <v>32373.3</v>
      </c>
      <c r="FV38" s="12">
        <v>16974.5</v>
      </c>
      <c r="FW38" s="12">
        <v>148685.79999999999</v>
      </c>
      <c r="FX38" s="12">
        <v>25093.4</v>
      </c>
      <c r="FY38" s="12">
        <v>10809.1</v>
      </c>
      <c r="FZ38" s="12">
        <v>11892.4</v>
      </c>
      <c r="GA38" s="12">
        <v>976677</v>
      </c>
      <c r="GB38" s="12">
        <v>10789476.9</v>
      </c>
      <c r="GC38" s="12">
        <v>219687.3</v>
      </c>
      <c r="GD38" s="12">
        <v>247281.7</v>
      </c>
      <c r="GE38" s="12">
        <v>18146.2</v>
      </c>
      <c r="GF38" s="12">
        <v>151840.1</v>
      </c>
      <c r="GG38" s="12">
        <v>133747</v>
      </c>
      <c r="GH38" s="12">
        <v>1452084.4</v>
      </c>
      <c r="GI38" s="12">
        <v>1869463.8</v>
      </c>
      <c r="GJ38" s="12">
        <v>176627.6</v>
      </c>
      <c r="GK38" s="12">
        <v>7376.9</v>
      </c>
      <c r="GL38" s="12">
        <v>96802.5</v>
      </c>
      <c r="GM38" s="12">
        <v>1286182.6000000001</v>
      </c>
      <c r="GN38" s="12">
        <v>3004</v>
      </c>
      <c r="GO38" s="12">
        <v>22391.7</v>
      </c>
      <c r="GP38" s="12">
        <v>6145.1</v>
      </c>
      <c r="GQ38" s="12">
        <v>4203</v>
      </c>
      <c r="GR38" s="12">
        <v>361960.4</v>
      </c>
      <c r="GS38" s="12">
        <v>184989.3</v>
      </c>
      <c r="GT38" s="12">
        <v>146323.9</v>
      </c>
      <c r="GU38" s="12">
        <v>806435.3</v>
      </c>
      <c r="GV38" s="12">
        <v>244467.7</v>
      </c>
      <c r="GW38" s="12">
        <v>354459.6</v>
      </c>
      <c r="GX38" s="12">
        <v>580418</v>
      </c>
      <c r="GY38" s="12">
        <v>1614787.1</v>
      </c>
    </row>
    <row r="39" spans="1:207" x14ac:dyDescent="0.2">
      <c r="A39" s="1" t="s">
        <v>36</v>
      </c>
      <c r="B39" s="12">
        <v>17369.900000000001</v>
      </c>
      <c r="C39" s="12">
        <v>8906.2999999999993</v>
      </c>
      <c r="D39" s="12">
        <v>30359.3</v>
      </c>
      <c r="E39" s="12">
        <v>124597.2</v>
      </c>
      <c r="F39" s="12">
        <v>880.6</v>
      </c>
      <c r="G39" s="12">
        <v>2453.8000000000002</v>
      </c>
      <c r="H39" s="12">
        <v>12728.1</v>
      </c>
      <c r="I39" s="12">
        <v>3514451.2</v>
      </c>
      <c r="J39" s="12">
        <v>3651.4</v>
      </c>
      <c r="K39" s="12">
        <v>4288.3</v>
      </c>
      <c r="L39" s="12">
        <v>4953.8</v>
      </c>
      <c r="M39" s="12">
        <v>196498.5</v>
      </c>
      <c r="N39" s="12">
        <v>1117339.2</v>
      </c>
      <c r="O39" s="12">
        <v>520034.1</v>
      </c>
      <c r="P39" s="12">
        <v>2913006.8</v>
      </c>
      <c r="Q39" s="12">
        <v>115159.9</v>
      </c>
      <c r="R39" s="12">
        <v>170.4</v>
      </c>
      <c r="S39" s="12">
        <v>6924.9</v>
      </c>
      <c r="T39" s="12">
        <v>6128.4</v>
      </c>
      <c r="U39" s="12">
        <v>44650.2</v>
      </c>
      <c r="V39" s="12">
        <v>176568.9</v>
      </c>
      <c r="W39" s="12">
        <v>3794.6</v>
      </c>
      <c r="X39" s="12">
        <v>6964.2</v>
      </c>
      <c r="Y39" s="12">
        <v>32642.2</v>
      </c>
      <c r="Z39" s="12">
        <v>126.4</v>
      </c>
      <c r="AA39" s="12">
        <v>14087.7</v>
      </c>
      <c r="AB39" s="12">
        <v>6544.4</v>
      </c>
      <c r="AC39" s="12">
        <v>178217</v>
      </c>
      <c r="AD39" s="12">
        <v>9790.9</v>
      </c>
      <c r="AE39" s="12">
        <v>201812.1</v>
      </c>
      <c r="AF39" s="12">
        <v>837.1</v>
      </c>
      <c r="AG39" s="12">
        <v>110672.8</v>
      </c>
      <c r="AH39" s="12">
        <v>682</v>
      </c>
      <c r="AI39" s="12">
        <v>624613</v>
      </c>
      <c r="AJ39" s="12">
        <v>46381.3</v>
      </c>
      <c r="AK39" s="12">
        <v>276653.40000000002</v>
      </c>
      <c r="AL39" s="12">
        <v>8047.9</v>
      </c>
      <c r="AM39" s="12">
        <v>247768.3</v>
      </c>
      <c r="AN39" s="12">
        <v>425.9</v>
      </c>
      <c r="AO39" s="12">
        <v>16658.3</v>
      </c>
      <c r="AP39" s="12">
        <v>8.3000000000000007</v>
      </c>
      <c r="AQ39" s="12">
        <v>29526.3</v>
      </c>
      <c r="AR39" s="12">
        <v>710</v>
      </c>
      <c r="AS39" s="12">
        <v>117564.9</v>
      </c>
      <c r="AT39" s="12">
        <v>831333.7</v>
      </c>
      <c r="AU39" s="12">
        <v>107073.5</v>
      </c>
      <c r="AV39" s="12">
        <v>12326.9</v>
      </c>
      <c r="AW39" s="12">
        <v>35556.800000000003</v>
      </c>
      <c r="AX39" s="12">
        <v>15757.5</v>
      </c>
      <c r="AY39" s="12">
        <v>36928.199999999997</v>
      </c>
      <c r="AZ39" s="12">
        <v>40867.800000000003</v>
      </c>
      <c r="BA39" s="12">
        <v>106157.1</v>
      </c>
      <c r="BB39" s="12">
        <v>13305.4</v>
      </c>
      <c r="BC39" s="12">
        <v>12069.5</v>
      </c>
      <c r="BD39" s="12">
        <v>71473.3</v>
      </c>
      <c r="BE39" s="12">
        <v>6599.9</v>
      </c>
      <c r="BF39" s="12">
        <v>18433</v>
      </c>
      <c r="BG39" s="12">
        <v>29044.1</v>
      </c>
      <c r="BH39" s="12">
        <v>7865.2</v>
      </c>
      <c r="BI39" s="12">
        <v>7257.9</v>
      </c>
      <c r="BJ39" s="12">
        <v>4407.7</v>
      </c>
      <c r="BK39" s="12">
        <v>317149.8</v>
      </c>
      <c r="BL39" s="12">
        <v>114001.5</v>
      </c>
      <c r="BM39" s="12">
        <v>1148244.5</v>
      </c>
      <c r="BN39" s="12">
        <v>33817.199999999997</v>
      </c>
      <c r="BO39" s="12">
        <v>54431.3</v>
      </c>
      <c r="BP39" s="12">
        <v>27874.2</v>
      </c>
      <c r="BQ39" s="12">
        <v>131296.29999999999</v>
      </c>
      <c r="BR39" s="12">
        <v>272.89999999999998</v>
      </c>
      <c r="BS39" s="12">
        <v>1152</v>
      </c>
      <c r="BT39" s="12">
        <v>402102.9</v>
      </c>
      <c r="BU39" s="12">
        <v>2852.3</v>
      </c>
      <c r="BV39" s="12">
        <v>7882</v>
      </c>
      <c r="BW39" s="12">
        <v>4494.3</v>
      </c>
      <c r="BX39" s="12">
        <v>1460.5</v>
      </c>
      <c r="BY39" s="12">
        <v>3055.7</v>
      </c>
      <c r="BZ39" s="12">
        <v>18484.2</v>
      </c>
      <c r="CA39" s="12">
        <v>1466727.7</v>
      </c>
      <c r="CB39" s="12">
        <v>619.29999999999995</v>
      </c>
      <c r="CC39" s="12">
        <v>2849.6</v>
      </c>
      <c r="CD39" s="12">
        <v>174234.4</v>
      </c>
      <c r="CE39" s="12">
        <v>230019.20000000001</v>
      </c>
      <c r="CF39" s="12">
        <v>34359.300000000003</v>
      </c>
      <c r="CG39" s="12">
        <v>43705.7</v>
      </c>
      <c r="CH39" s="12">
        <v>2812.5</v>
      </c>
      <c r="CI39" s="12">
        <v>464.1</v>
      </c>
      <c r="CJ39" s="12">
        <v>48123.1</v>
      </c>
      <c r="CK39" s="12">
        <v>57243.9</v>
      </c>
      <c r="CL39" s="12">
        <v>21685.1</v>
      </c>
      <c r="CM39" s="12">
        <v>2467</v>
      </c>
      <c r="CN39" s="12">
        <v>850.2</v>
      </c>
      <c r="CO39" s="12">
        <v>6329.2</v>
      </c>
      <c r="CP39" s="12">
        <v>47108.6</v>
      </c>
      <c r="CQ39" s="12">
        <v>2812.1</v>
      </c>
      <c r="CR39" s="12">
        <v>9210.4</v>
      </c>
      <c r="CS39" s="12">
        <v>14907.8</v>
      </c>
      <c r="CT39" s="12">
        <v>14076.2</v>
      </c>
      <c r="CU39" s="12">
        <v>7559.5</v>
      </c>
      <c r="CV39" s="12">
        <v>853551.9</v>
      </c>
      <c r="CW39" s="12">
        <v>8341.5</v>
      </c>
      <c r="CX39" s="12">
        <v>27413.5</v>
      </c>
      <c r="CY39" s="12">
        <v>18979.599999999999</v>
      </c>
      <c r="CZ39" s="12">
        <v>125836.4</v>
      </c>
      <c r="DA39" s="12">
        <v>63586.6</v>
      </c>
      <c r="DB39" s="12">
        <v>1678.9</v>
      </c>
      <c r="DC39" s="12">
        <v>432.5</v>
      </c>
      <c r="DD39" s="12">
        <v>1317.4</v>
      </c>
      <c r="DE39" s="12">
        <v>724.8</v>
      </c>
      <c r="DF39" s="12">
        <v>2084.8000000000002</v>
      </c>
      <c r="DG39" s="12">
        <v>15738.2</v>
      </c>
      <c r="DH39" s="12">
        <v>40014.199999999997</v>
      </c>
      <c r="DI39" s="12">
        <v>3371.2</v>
      </c>
      <c r="DJ39" s="12">
        <v>236396.9</v>
      </c>
      <c r="DK39" s="12">
        <v>72367</v>
      </c>
      <c r="DL39" s="12">
        <v>42939.9</v>
      </c>
      <c r="DM39" s="12">
        <v>12937.8</v>
      </c>
      <c r="DN39" s="12">
        <v>6471.8</v>
      </c>
      <c r="DO39" s="12">
        <v>8009.1</v>
      </c>
      <c r="DP39" s="12">
        <v>7087.7</v>
      </c>
      <c r="DQ39" s="12">
        <v>2043.9</v>
      </c>
      <c r="DR39" s="12">
        <v>22432.799999999999</v>
      </c>
      <c r="DS39" s="12">
        <v>1395.2</v>
      </c>
      <c r="DT39" s="12">
        <v>1406.2</v>
      </c>
      <c r="DU39" s="12">
        <v>7857.2</v>
      </c>
      <c r="DV39" s="12">
        <v>666</v>
      </c>
      <c r="DW39" s="12">
        <v>22716</v>
      </c>
      <c r="DX39" s="12">
        <v>3974</v>
      </c>
      <c r="DY39" s="12">
        <v>20057.599999999999</v>
      </c>
      <c r="DZ39" s="12">
        <v>1152.0999999999999</v>
      </c>
      <c r="EA39" s="12">
        <v>235089.5</v>
      </c>
      <c r="EB39" s="12">
        <v>1496.4</v>
      </c>
      <c r="EC39" s="12">
        <v>2737.3</v>
      </c>
      <c r="ED39" s="12">
        <v>34308.1</v>
      </c>
      <c r="EE39" s="12">
        <v>5240.5</v>
      </c>
      <c r="EF39" s="12">
        <v>811.6</v>
      </c>
      <c r="EG39" s="12">
        <v>27922.9</v>
      </c>
      <c r="EH39" s="12">
        <v>5903.9</v>
      </c>
      <c r="EI39" s="12">
        <v>1091.3</v>
      </c>
      <c r="EJ39" s="12">
        <v>230615.5</v>
      </c>
      <c r="EK39" s="12">
        <v>88661.4</v>
      </c>
      <c r="EL39" s="12">
        <v>160701.70000000001</v>
      </c>
      <c r="EM39" s="12">
        <v>30720.7</v>
      </c>
      <c r="EN39" s="12">
        <v>47270.9</v>
      </c>
      <c r="EO39" s="12">
        <v>32961.5</v>
      </c>
      <c r="EP39" s="12">
        <v>41481.9</v>
      </c>
      <c r="EQ39" s="12">
        <v>1890</v>
      </c>
      <c r="ER39" s="12">
        <v>1848.2</v>
      </c>
      <c r="ES39" s="12">
        <v>10547.5</v>
      </c>
      <c r="ET39" s="12">
        <v>10493</v>
      </c>
      <c r="EU39" s="12">
        <v>4846.3</v>
      </c>
      <c r="EV39" s="12">
        <v>8501.2000000000007</v>
      </c>
      <c r="EW39" s="12">
        <v>2958.5</v>
      </c>
      <c r="EX39" s="12">
        <v>10193.1</v>
      </c>
      <c r="EY39" s="12">
        <v>71973.8</v>
      </c>
      <c r="EZ39" s="12">
        <v>12468.3</v>
      </c>
      <c r="FA39" s="12">
        <v>8110.3</v>
      </c>
      <c r="FB39" s="12">
        <v>5078.2</v>
      </c>
      <c r="FC39" s="12">
        <v>368102.1</v>
      </c>
      <c r="FD39" s="12">
        <v>23247.7</v>
      </c>
      <c r="FE39" s="12">
        <v>25323.3</v>
      </c>
      <c r="FF39" s="12">
        <v>13964.5</v>
      </c>
      <c r="FG39" s="12">
        <v>6329</v>
      </c>
      <c r="FH39" s="12">
        <v>297.10000000000002</v>
      </c>
      <c r="FI39" s="12">
        <v>209175.6</v>
      </c>
      <c r="FJ39" s="12">
        <v>11835</v>
      </c>
      <c r="FK39" s="12">
        <v>907.4</v>
      </c>
      <c r="FL39" s="12">
        <v>3605.5</v>
      </c>
      <c r="FM39" s="12">
        <v>1008.4</v>
      </c>
      <c r="FN39" s="12">
        <v>226587.9</v>
      </c>
      <c r="FO39" s="12">
        <v>10306.6</v>
      </c>
      <c r="FP39" s="12">
        <v>55104.800000000003</v>
      </c>
      <c r="FQ39" s="12">
        <v>3303.6</v>
      </c>
      <c r="FR39" s="12" t="s">
        <v>246</v>
      </c>
      <c r="FS39" s="12">
        <v>30515.599999999999</v>
      </c>
      <c r="FT39" s="12">
        <v>3478.8</v>
      </c>
      <c r="FU39" s="12">
        <v>33809.699999999997</v>
      </c>
      <c r="FV39" s="12">
        <v>16764.3</v>
      </c>
      <c r="FW39" s="12">
        <v>148174.1</v>
      </c>
      <c r="FX39" s="12">
        <v>28465.599999999999</v>
      </c>
      <c r="FY39" s="12">
        <v>11323.8</v>
      </c>
      <c r="FZ39" s="12">
        <v>13293.1</v>
      </c>
      <c r="GA39" s="12">
        <v>985793.8</v>
      </c>
      <c r="GB39" s="12">
        <v>11128241.199999999</v>
      </c>
      <c r="GC39" s="12">
        <v>231922.9</v>
      </c>
      <c r="GD39" s="12">
        <v>258889.3</v>
      </c>
      <c r="GE39" s="12">
        <v>18014.400000000001</v>
      </c>
      <c r="GF39" s="12">
        <v>159163.20000000001</v>
      </c>
      <c r="GG39" s="12">
        <v>140812.9</v>
      </c>
      <c r="GH39" s="12">
        <v>1517002.6</v>
      </c>
      <c r="GI39" s="12">
        <v>1962788.6</v>
      </c>
      <c r="GJ39" s="12">
        <v>176887.9</v>
      </c>
      <c r="GK39" s="12">
        <v>8002.7</v>
      </c>
      <c r="GL39" s="12">
        <v>101690.4</v>
      </c>
      <c r="GM39" s="12">
        <v>1313481.3</v>
      </c>
      <c r="GN39" s="12">
        <v>3127.5</v>
      </c>
      <c r="GO39" s="12">
        <v>23402</v>
      </c>
      <c r="GP39" s="12">
        <v>6585.9</v>
      </c>
      <c r="GQ39" s="12">
        <v>4813.6000000000004</v>
      </c>
      <c r="GR39" s="12">
        <v>380094.3</v>
      </c>
      <c r="GS39" s="12">
        <v>190417</v>
      </c>
      <c r="GT39" s="12">
        <v>151144.1</v>
      </c>
      <c r="GU39" s="12">
        <v>817851.6</v>
      </c>
      <c r="GV39" s="12">
        <v>260349.2</v>
      </c>
      <c r="GW39" s="12">
        <v>364274.8</v>
      </c>
      <c r="GX39" s="12">
        <v>611692</v>
      </c>
      <c r="GY39" s="12">
        <v>1662751.5</v>
      </c>
    </row>
    <row r="40" spans="1:207" x14ac:dyDescent="0.2">
      <c r="A40" s="1" t="s">
        <v>37</v>
      </c>
      <c r="B40" s="12">
        <v>16946.599999999999</v>
      </c>
      <c r="C40" s="12">
        <v>9047.6</v>
      </c>
      <c r="D40" s="12">
        <v>33259</v>
      </c>
      <c r="E40" s="12">
        <v>140995.20000000001</v>
      </c>
      <c r="F40" s="12">
        <v>875.9</v>
      </c>
      <c r="G40" s="12">
        <v>2345.9</v>
      </c>
      <c r="H40" s="12">
        <v>13725.6</v>
      </c>
      <c r="I40" s="12">
        <v>3909760.2</v>
      </c>
      <c r="J40" s="12">
        <v>3868.6</v>
      </c>
      <c r="K40" s="12">
        <v>4212.3999999999996</v>
      </c>
      <c r="L40" s="12">
        <v>5128.3</v>
      </c>
      <c r="M40" s="12">
        <v>206684.79999999999</v>
      </c>
      <c r="N40" s="12">
        <v>1185739.3</v>
      </c>
      <c r="O40" s="12">
        <v>510058.7</v>
      </c>
      <c r="P40" s="12">
        <v>2723186.6</v>
      </c>
      <c r="Q40" s="12">
        <v>101465.2</v>
      </c>
      <c r="R40" s="12">
        <v>176.6</v>
      </c>
      <c r="S40" s="12">
        <v>6909.9</v>
      </c>
      <c r="T40" s="12">
        <v>5932.4</v>
      </c>
      <c r="U40" s="12">
        <v>52343.4</v>
      </c>
      <c r="V40" s="12">
        <v>187855.9</v>
      </c>
      <c r="W40" s="12">
        <v>4295</v>
      </c>
      <c r="X40" s="12">
        <v>6978.6</v>
      </c>
      <c r="Y40" s="12">
        <v>32967.9</v>
      </c>
      <c r="Z40" s="12">
        <v>152.5</v>
      </c>
      <c r="AA40" s="12">
        <v>15263.1</v>
      </c>
      <c r="AB40" s="12">
        <v>6624.5</v>
      </c>
      <c r="AC40" s="12">
        <v>201999.1</v>
      </c>
      <c r="AD40" s="12">
        <v>7971.3</v>
      </c>
      <c r="AE40" s="12">
        <v>205547.7</v>
      </c>
      <c r="AF40" s="12">
        <v>858.3</v>
      </c>
      <c r="AG40" s="12">
        <v>112412.9</v>
      </c>
      <c r="AH40" s="12">
        <v>748.6</v>
      </c>
      <c r="AI40" s="12">
        <v>669611.69999999995</v>
      </c>
      <c r="AJ40" s="12">
        <v>49554.6</v>
      </c>
      <c r="AK40" s="12">
        <v>283070.90000000002</v>
      </c>
      <c r="AL40" s="12">
        <v>8625.4</v>
      </c>
      <c r="AM40" s="12">
        <v>235842.8</v>
      </c>
      <c r="AN40" s="12">
        <v>429.9</v>
      </c>
      <c r="AO40" s="12">
        <v>20118.099999999999</v>
      </c>
      <c r="AP40" s="12">
        <v>7.9</v>
      </c>
      <c r="AQ40" s="12">
        <v>33610</v>
      </c>
      <c r="AR40" s="12">
        <v>709.2</v>
      </c>
      <c r="AS40" s="12">
        <v>127946.4</v>
      </c>
      <c r="AT40" s="12">
        <v>817838.2</v>
      </c>
      <c r="AU40" s="12">
        <v>112178.5</v>
      </c>
      <c r="AV40" s="12">
        <v>13051.3</v>
      </c>
      <c r="AW40" s="12">
        <v>38158.800000000003</v>
      </c>
      <c r="AX40" s="12">
        <v>16022.6</v>
      </c>
      <c r="AY40" s="12">
        <v>37992.9</v>
      </c>
      <c r="AZ40" s="12">
        <v>39890.699999999997</v>
      </c>
      <c r="BA40" s="12">
        <v>102136.8</v>
      </c>
      <c r="BB40" s="12">
        <v>13846.9</v>
      </c>
      <c r="BC40" s="12">
        <v>12139.8</v>
      </c>
      <c r="BD40" s="12">
        <v>71510.8</v>
      </c>
      <c r="BE40" s="12">
        <v>6878.8</v>
      </c>
      <c r="BF40" s="12">
        <v>19010.599999999999</v>
      </c>
      <c r="BG40" s="12">
        <v>30257.5</v>
      </c>
      <c r="BH40" s="12">
        <v>8028.8</v>
      </c>
      <c r="BI40" s="12">
        <v>7132.8</v>
      </c>
      <c r="BJ40" s="12">
        <v>4387.6000000000004</v>
      </c>
      <c r="BK40" s="12">
        <v>325137.40000000002</v>
      </c>
      <c r="BL40" s="12">
        <v>118929.9</v>
      </c>
      <c r="BM40" s="12">
        <v>1038017.4</v>
      </c>
      <c r="BN40" s="12">
        <v>33021.1</v>
      </c>
      <c r="BO40" s="12">
        <v>55535.8</v>
      </c>
      <c r="BP40" s="12">
        <v>28372.7</v>
      </c>
      <c r="BQ40" s="12">
        <v>94454.7</v>
      </c>
      <c r="BR40" s="12">
        <v>298</v>
      </c>
      <c r="BS40" s="12">
        <v>1177.5999999999999</v>
      </c>
      <c r="BT40" s="12">
        <v>368075.9</v>
      </c>
      <c r="BU40" s="12">
        <v>3056.1</v>
      </c>
      <c r="BV40" s="12">
        <v>8442.2999999999993</v>
      </c>
      <c r="BW40" s="12">
        <v>4743.8</v>
      </c>
      <c r="BX40" s="12">
        <v>1536.8</v>
      </c>
      <c r="BY40" s="12">
        <v>3036.9</v>
      </c>
      <c r="BZ40" s="12">
        <v>20792.3</v>
      </c>
      <c r="CA40" s="12">
        <v>1455050.8</v>
      </c>
      <c r="CB40" s="12">
        <v>661.9</v>
      </c>
      <c r="CC40" s="12">
        <v>2946.3</v>
      </c>
      <c r="CD40" s="12">
        <v>162954.79999999999</v>
      </c>
      <c r="CE40" s="12">
        <v>229314.1</v>
      </c>
      <c r="CF40" s="12">
        <v>34482.1</v>
      </c>
      <c r="CG40" s="12">
        <v>46604.5</v>
      </c>
      <c r="CH40" s="12">
        <v>2887.3</v>
      </c>
      <c r="CI40" s="12">
        <v>485</v>
      </c>
      <c r="CJ40" s="12">
        <v>49176</v>
      </c>
      <c r="CK40" s="12">
        <v>60884.1</v>
      </c>
      <c r="CL40" s="12">
        <v>22311.8</v>
      </c>
      <c r="CM40" s="12">
        <v>2554.4</v>
      </c>
      <c r="CN40" s="12">
        <v>919.8</v>
      </c>
      <c r="CO40" s="12">
        <v>6372.6</v>
      </c>
      <c r="CP40" s="12">
        <v>50971.3</v>
      </c>
      <c r="CQ40" s="12">
        <v>2561.3000000000002</v>
      </c>
      <c r="CR40" s="12">
        <v>9291.7999999999993</v>
      </c>
      <c r="CS40" s="12">
        <v>15531.2</v>
      </c>
      <c r="CT40" s="12">
        <v>13696</v>
      </c>
      <c r="CU40" s="12">
        <v>7644.4</v>
      </c>
      <c r="CV40" s="12">
        <v>868509.5</v>
      </c>
      <c r="CW40" s="12">
        <v>8893.1</v>
      </c>
      <c r="CX40" s="12">
        <v>29524.6</v>
      </c>
      <c r="CY40" s="12">
        <v>21142.5</v>
      </c>
      <c r="CZ40" s="12">
        <v>133680.4</v>
      </c>
      <c r="DA40" s="12">
        <v>63712.800000000003</v>
      </c>
      <c r="DB40" s="12">
        <v>1829</v>
      </c>
      <c r="DC40" s="12">
        <v>440.6</v>
      </c>
      <c r="DD40" s="12">
        <v>1429.8</v>
      </c>
      <c r="DE40" s="12">
        <v>736.1</v>
      </c>
      <c r="DF40" s="12">
        <v>2114</v>
      </c>
      <c r="DG40" s="12">
        <v>16745.3</v>
      </c>
      <c r="DH40" s="12">
        <v>39642.6</v>
      </c>
      <c r="DI40" s="12">
        <v>3574.4</v>
      </c>
      <c r="DJ40" s="12">
        <v>44996.3</v>
      </c>
      <c r="DK40" s="12">
        <v>77280.399999999994</v>
      </c>
      <c r="DL40" s="12">
        <v>45704</v>
      </c>
      <c r="DM40" s="12">
        <v>13467.4</v>
      </c>
      <c r="DN40" s="12">
        <v>6683</v>
      </c>
      <c r="DO40" s="12">
        <v>7813.1</v>
      </c>
      <c r="DP40" s="12">
        <v>6946.7</v>
      </c>
      <c r="DQ40" s="12">
        <v>2246</v>
      </c>
      <c r="DR40" s="12">
        <v>24219</v>
      </c>
      <c r="DS40" s="12">
        <v>1488.6</v>
      </c>
      <c r="DT40" s="12">
        <v>1807.6</v>
      </c>
      <c r="DU40" s="12">
        <v>8466.4</v>
      </c>
      <c r="DV40" s="12">
        <v>701</v>
      </c>
      <c r="DW40" s="12">
        <v>24341.8</v>
      </c>
      <c r="DX40" s="12">
        <v>4663.8</v>
      </c>
      <c r="DY40" s="12">
        <v>22411.7</v>
      </c>
      <c r="DZ40" s="12">
        <v>1246.5</v>
      </c>
      <c r="EA40" s="12">
        <v>254993.9</v>
      </c>
      <c r="EB40" s="12">
        <v>1737.5</v>
      </c>
      <c r="EC40" s="12">
        <v>3125.3</v>
      </c>
      <c r="ED40" s="12">
        <v>37940.400000000001</v>
      </c>
      <c r="EE40" s="12">
        <v>5948.7</v>
      </c>
      <c r="EF40" s="12">
        <v>760.4</v>
      </c>
      <c r="EG40" s="12">
        <v>20903.8</v>
      </c>
      <c r="EH40" s="12">
        <v>6072.4</v>
      </c>
      <c r="EI40" s="12">
        <v>1114.3</v>
      </c>
      <c r="EJ40" s="12">
        <v>194102.3</v>
      </c>
      <c r="EK40" s="12">
        <v>98535.1</v>
      </c>
      <c r="EL40" s="12">
        <v>170009.2</v>
      </c>
      <c r="EM40" s="12">
        <v>31240.400000000001</v>
      </c>
      <c r="EN40" s="12">
        <v>52336</v>
      </c>
      <c r="EO40" s="12">
        <v>34518.199999999997</v>
      </c>
      <c r="EP40" s="12">
        <v>44321.3</v>
      </c>
      <c r="EQ40" s="12">
        <v>1800.1</v>
      </c>
      <c r="ER40" s="12">
        <v>1454.2</v>
      </c>
      <c r="ES40" s="12">
        <v>8524.6</v>
      </c>
      <c r="ET40" s="12">
        <v>10416.799999999999</v>
      </c>
      <c r="EU40" s="12">
        <v>5596.6</v>
      </c>
      <c r="EV40" s="12">
        <v>9709.5</v>
      </c>
      <c r="EW40" s="12">
        <v>2432.5</v>
      </c>
      <c r="EX40" s="12">
        <v>10835.2</v>
      </c>
      <c r="EY40" s="12">
        <v>74948.7</v>
      </c>
      <c r="EZ40" s="12">
        <v>12478.4</v>
      </c>
      <c r="FA40" s="12">
        <v>8617.6</v>
      </c>
      <c r="FB40" s="12">
        <v>5322.3</v>
      </c>
      <c r="FC40" s="12">
        <v>399849.1</v>
      </c>
      <c r="FD40" s="12">
        <v>24744</v>
      </c>
      <c r="FE40" s="12">
        <v>28082.5</v>
      </c>
      <c r="FF40" s="12">
        <v>14329.1</v>
      </c>
      <c r="FG40" s="12">
        <v>6616.7</v>
      </c>
      <c r="FH40" s="12">
        <v>325.60000000000002</v>
      </c>
      <c r="FI40" s="12">
        <v>227042.7</v>
      </c>
      <c r="FJ40" s="12">
        <v>12257.2</v>
      </c>
      <c r="FK40" s="12">
        <v>1071.8</v>
      </c>
      <c r="FL40" s="12">
        <v>3655.4</v>
      </c>
      <c r="FM40" s="12">
        <v>988.8</v>
      </c>
      <c r="FN40" s="12">
        <v>214949</v>
      </c>
      <c r="FO40" s="12">
        <v>9276.6</v>
      </c>
      <c r="FP40" s="12">
        <v>63178</v>
      </c>
      <c r="FQ40" s="12">
        <v>3034.8</v>
      </c>
      <c r="FR40" s="12" t="s">
        <v>246</v>
      </c>
      <c r="FS40" s="12">
        <v>30859.200000000001</v>
      </c>
      <c r="FT40" s="12">
        <v>4064.7</v>
      </c>
      <c r="FU40" s="12">
        <v>35272.1</v>
      </c>
      <c r="FV40" s="12">
        <v>17985.8</v>
      </c>
      <c r="FW40" s="12">
        <v>164460.6</v>
      </c>
      <c r="FX40" s="12">
        <v>30490.3</v>
      </c>
      <c r="FY40" s="12">
        <v>11810.8</v>
      </c>
      <c r="FZ40" s="12">
        <v>12409</v>
      </c>
      <c r="GA40" s="12">
        <v>962363.6</v>
      </c>
      <c r="GB40" s="12">
        <v>11574471.300000001</v>
      </c>
      <c r="GC40" s="12">
        <v>235508.3</v>
      </c>
      <c r="GD40" s="12">
        <v>261581.2</v>
      </c>
      <c r="GE40" s="12">
        <v>17805.2</v>
      </c>
      <c r="GF40" s="12">
        <v>161806.39999999999</v>
      </c>
      <c r="GG40" s="12">
        <v>143099.4</v>
      </c>
      <c r="GH40" s="12">
        <v>1521476.3</v>
      </c>
      <c r="GI40" s="12">
        <v>1995808.1</v>
      </c>
      <c r="GJ40" s="12">
        <v>174502</v>
      </c>
      <c r="GK40" s="12">
        <v>8996.7000000000007</v>
      </c>
      <c r="GL40" s="12">
        <v>105648.1</v>
      </c>
      <c r="GM40" s="12">
        <v>1320969.2</v>
      </c>
      <c r="GN40" s="12">
        <v>3207.3</v>
      </c>
      <c r="GO40" s="12">
        <v>24583.9</v>
      </c>
      <c r="GP40" s="12">
        <v>6828.1</v>
      </c>
      <c r="GQ40" s="12">
        <v>5092.3</v>
      </c>
      <c r="GR40" s="12">
        <v>383732.2</v>
      </c>
      <c r="GS40" s="12">
        <v>184547.4</v>
      </c>
      <c r="GT40" s="12">
        <v>155975</v>
      </c>
      <c r="GU40" s="12">
        <v>828696.5</v>
      </c>
      <c r="GV40" s="12">
        <v>255326</v>
      </c>
      <c r="GW40" s="12">
        <v>372453.7</v>
      </c>
      <c r="GX40" s="12">
        <v>579893.1</v>
      </c>
      <c r="GY40" s="12">
        <v>1827440.1</v>
      </c>
    </row>
    <row r="41" spans="1:207" x14ac:dyDescent="0.2">
      <c r="A41" s="1" t="s">
        <v>38</v>
      </c>
      <c r="B41" s="12">
        <v>17002.599999999999</v>
      </c>
      <c r="C41" s="12">
        <v>7499.8</v>
      </c>
      <c r="D41" s="12">
        <v>28932.5</v>
      </c>
      <c r="E41" s="12">
        <v>157595.70000000001</v>
      </c>
      <c r="F41" s="12">
        <v>925.5</v>
      </c>
      <c r="G41" s="12">
        <v>2287.9</v>
      </c>
      <c r="H41" s="12">
        <v>14444.9</v>
      </c>
      <c r="I41" s="12">
        <v>4204780.5999999996</v>
      </c>
      <c r="J41" s="12">
        <v>3705.6</v>
      </c>
      <c r="K41" s="12">
        <v>3521.6</v>
      </c>
      <c r="L41" s="12">
        <v>5273.6</v>
      </c>
      <c r="M41" s="12">
        <v>220788.3</v>
      </c>
      <c r="N41" s="12">
        <v>1267103</v>
      </c>
      <c r="O41" s="12">
        <v>492656.7</v>
      </c>
      <c r="P41" s="12">
        <v>2357582</v>
      </c>
      <c r="Q41" s="12">
        <v>94273.7</v>
      </c>
      <c r="R41" s="12">
        <v>151.80000000000001</v>
      </c>
      <c r="S41" s="12">
        <v>5577.2</v>
      </c>
      <c r="T41" s="12">
        <v>6219.6</v>
      </c>
      <c r="U41" s="12">
        <v>58931.5</v>
      </c>
      <c r="V41" s="12">
        <v>168506.8</v>
      </c>
      <c r="W41" s="12">
        <v>4417</v>
      </c>
      <c r="X41" s="12">
        <v>6998.9</v>
      </c>
      <c r="Y41" s="12">
        <v>32900.800000000003</v>
      </c>
      <c r="Z41" s="12">
        <v>122.1</v>
      </c>
      <c r="AA41" s="12">
        <v>15693.2</v>
      </c>
      <c r="AB41" s="12">
        <v>6131.8</v>
      </c>
      <c r="AC41" s="12">
        <v>214325</v>
      </c>
      <c r="AD41" s="12">
        <v>9061.6</v>
      </c>
      <c r="AE41" s="12">
        <v>214900.2</v>
      </c>
      <c r="AF41" s="12">
        <v>872.6</v>
      </c>
      <c r="AG41" s="12">
        <v>106855.2</v>
      </c>
      <c r="AH41" s="12">
        <v>728.3</v>
      </c>
      <c r="AI41" s="12">
        <v>639013.19999999995</v>
      </c>
      <c r="AJ41" s="12">
        <v>51785.5</v>
      </c>
      <c r="AK41" s="12">
        <v>274590.2</v>
      </c>
      <c r="AL41" s="12">
        <v>7168.2</v>
      </c>
      <c r="AM41" s="12">
        <v>228028.4</v>
      </c>
      <c r="AN41" s="12">
        <v>374.2</v>
      </c>
      <c r="AO41" s="12">
        <v>19844.8</v>
      </c>
      <c r="AP41" s="12">
        <v>7.1</v>
      </c>
      <c r="AQ41" s="12">
        <v>35618</v>
      </c>
      <c r="AR41" s="12">
        <v>602.79999999999995</v>
      </c>
      <c r="AS41" s="12">
        <v>137217</v>
      </c>
      <c r="AT41" s="12">
        <v>713068.3</v>
      </c>
      <c r="AU41" s="12">
        <v>97267.8</v>
      </c>
      <c r="AV41" s="12">
        <v>11706.7</v>
      </c>
      <c r="AW41" s="12">
        <v>27328.5</v>
      </c>
      <c r="AX41" s="12">
        <v>13678.3</v>
      </c>
      <c r="AY41" s="12">
        <v>33532.800000000003</v>
      </c>
      <c r="AZ41" s="12">
        <v>33557.800000000003</v>
      </c>
      <c r="BA41" s="12">
        <v>88865.600000000006</v>
      </c>
      <c r="BB41" s="12">
        <v>11946.6</v>
      </c>
      <c r="BC41" s="12">
        <v>9920.7999999999993</v>
      </c>
      <c r="BD41" s="12">
        <v>61366.9</v>
      </c>
      <c r="BE41" s="12">
        <v>5971.7</v>
      </c>
      <c r="BF41" s="12">
        <v>16397</v>
      </c>
      <c r="BG41" s="12">
        <v>26120.5</v>
      </c>
      <c r="BH41" s="12">
        <v>6941.1</v>
      </c>
      <c r="BI41" s="12">
        <v>5574.4</v>
      </c>
      <c r="BJ41" s="12">
        <v>3796.6</v>
      </c>
      <c r="BK41" s="12">
        <v>276887.8</v>
      </c>
      <c r="BL41" s="12">
        <v>106668</v>
      </c>
      <c r="BM41" s="12">
        <v>677793.7</v>
      </c>
      <c r="BN41" s="12">
        <v>27435.4</v>
      </c>
      <c r="BO41" s="12">
        <v>47429.8</v>
      </c>
      <c r="BP41" s="12">
        <v>23729.1</v>
      </c>
      <c r="BQ41" s="12">
        <v>60741.7</v>
      </c>
      <c r="BR41" s="12">
        <v>297.2</v>
      </c>
      <c r="BS41" s="12">
        <v>1150.3</v>
      </c>
      <c r="BT41" s="12">
        <v>413621</v>
      </c>
      <c r="BU41" s="12">
        <v>3097.6</v>
      </c>
      <c r="BV41" s="12">
        <v>8855.6</v>
      </c>
      <c r="BW41" s="12">
        <v>4926.7</v>
      </c>
      <c r="BX41" s="12">
        <v>1565.8</v>
      </c>
      <c r="BY41" s="12">
        <v>3061.9</v>
      </c>
      <c r="BZ41" s="12">
        <v>22782.6</v>
      </c>
      <c r="CA41" s="12">
        <v>1085966.1000000001</v>
      </c>
      <c r="CB41" s="12">
        <v>658.3</v>
      </c>
      <c r="CC41" s="12">
        <v>2998</v>
      </c>
      <c r="CD41" s="12">
        <v>152842.6</v>
      </c>
      <c r="CE41" s="12">
        <v>180522.3</v>
      </c>
      <c r="CF41" s="12">
        <v>36448.1</v>
      </c>
      <c r="CG41" s="12">
        <v>47572.3</v>
      </c>
      <c r="CH41" s="12">
        <v>2945.2</v>
      </c>
      <c r="CI41" s="12">
        <v>464.4</v>
      </c>
      <c r="CJ41" s="12">
        <v>50524.9</v>
      </c>
      <c r="CK41" s="12">
        <v>62206.400000000001</v>
      </c>
      <c r="CL41" s="12">
        <v>22345.9</v>
      </c>
      <c r="CM41" s="12">
        <v>2210.4</v>
      </c>
      <c r="CN41" s="12">
        <v>977.9</v>
      </c>
      <c r="CO41" s="12">
        <v>5399.7</v>
      </c>
      <c r="CP41" s="12">
        <v>54820.7</v>
      </c>
      <c r="CQ41" s="12">
        <v>2581.5</v>
      </c>
      <c r="CR41" s="12">
        <v>8938.1</v>
      </c>
      <c r="CS41" s="12">
        <v>15745.1</v>
      </c>
      <c r="CT41" s="12">
        <v>13323.5</v>
      </c>
      <c r="CU41" s="12">
        <v>6435.2</v>
      </c>
      <c r="CV41" s="12">
        <v>779078.4</v>
      </c>
      <c r="CW41" s="12">
        <v>9213.1</v>
      </c>
      <c r="CX41" s="12">
        <v>31406.3</v>
      </c>
      <c r="CY41" s="12">
        <v>19609.400000000001</v>
      </c>
      <c r="CZ41" s="12">
        <v>127609.2</v>
      </c>
      <c r="DA41" s="12">
        <v>65397</v>
      </c>
      <c r="DB41" s="12">
        <v>1855.3</v>
      </c>
      <c r="DC41" s="12">
        <v>521.29999999999995</v>
      </c>
      <c r="DD41" s="12">
        <v>1350.2</v>
      </c>
      <c r="DE41" s="12">
        <v>724.6</v>
      </c>
      <c r="DF41" s="12">
        <v>2249.6999999999998</v>
      </c>
      <c r="DG41" s="12">
        <v>17347.2</v>
      </c>
      <c r="DH41" s="12">
        <v>36757.699999999997</v>
      </c>
      <c r="DI41" s="12">
        <v>3692</v>
      </c>
      <c r="DJ41" s="12">
        <v>20011.900000000001</v>
      </c>
      <c r="DK41" s="12">
        <v>67881.600000000006</v>
      </c>
      <c r="DL41" s="12">
        <v>40702.699999999997</v>
      </c>
      <c r="DM41" s="12">
        <v>14097.3</v>
      </c>
      <c r="DN41" s="12">
        <v>5797.6</v>
      </c>
      <c r="DO41" s="12">
        <v>7121.8</v>
      </c>
      <c r="DP41" s="12">
        <v>6635.1</v>
      </c>
      <c r="DQ41" s="12">
        <v>2695.7</v>
      </c>
      <c r="DR41" s="12">
        <v>22074.7</v>
      </c>
      <c r="DS41" s="12">
        <v>1269.0999999999999</v>
      </c>
      <c r="DT41" s="12">
        <v>1539.9</v>
      </c>
      <c r="DU41" s="12">
        <v>7984</v>
      </c>
      <c r="DV41" s="12">
        <v>592.20000000000005</v>
      </c>
      <c r="DW41" s="12">
        <v>27365.8</v>
      </c>
      <c r="DX41" s="12">
        <v>4120.2</v>
      </c>
      <c r="DY41" s="12">
        <v>20569.5</v>
      </c>
      <c r="DZ41" s="12">
        <v>1450.6</v>
      </c>
      <c r="EA41" s="12">
        <v>268293.09999999998</v>
      </c>
      <c r="EB41" s="12">
        <v>1303.9000000000001</v>
      </c>
      <c r="EC41" s="12">
        <v>3630.8</v>
      </c>
      <c r="ED41" s="12">
        <v>43558.1</v>
      </c>
      <c r="EE41" s="12">
        <v>5318.9</v>
      </c>
      <c r="EF41" s="12">
        <v>837.4</v>
      </c>
      <c r="EG41" s="12">
        <v>19087.7</v>
      </c>
      <c r="EH41" s="12">
        <v>6009.2</v>
      </c>
      <c r="EI41" s="12">
        <v>972.5</v>
      </c>
      <c r="EJ41" s="12">
        <v>195398</v>
      </c>
      <c r="EK41" s="12">
        <v>98710.1</v>
      </c>
      <c r="EL41" s="12">
        <v>162510.29999999999</v>
      </c>
      <c r="EM41" s="12">
        <v>31540.3</v>
      </c>
      <c r="EN41" s="12">
        <v>53502.1</v>
      </c>
      <c r="EO41" s="12">
        <v>34655.4</v>
      </c>
      <c r="EP41" s="12">
        <v>43545.1</v>
      </c>
      <c r="EQ41" s="12">
        <v>1552.5</v>
      </c>
      <c r="ER41" s="12">
        <v>1237.7</v>
      </c>
      <c r="ES41" s="12">
        <v>8897.4</v>
      </c>
      <c r="ET41" s="12">
        <v>9135.2000000000007</v>
      </c>
      <c r="EU41" s="12">
        <v>5921.3</v>
      </c>
      <c r="EV41" s="12">
        <v>8130.2</v>
      </c>
      <c r="EW41" s="12">
        <v>2748.7</v>
      </c>
      <c r="EX41" s="12">
        <v>10015.5</v>
      </c>
      <c r="EY41" s="12">
        <v>66622.899999999994</v>
      </c>
      <c r="EZ41" s="12">
        <v>10608.9</v>
      </c>
      <c r="FA41" s="12">
        <v>8167</v>
      </c>
      <c r="FB41" s="12">
        <v>4699.8</v>
      </c>
      <c r="FC41" s="12">
        <v>372917.1</v>
      </c>
      <c r="FD41" s="12">
        <v>25628</v>
      </c>
      <c r="FE41" s="12">
        <v>30496</v>
      </c>
      <c r="FF41" s="12">
        <v>12111.5</v>
      </c>
      <c r="FG41" s="12">
        <v>6728.6</v>
      </c>
      <c r="FH41" s="12">
        <v>279.89999999999998</v>
      </c>
      <c r="FI41" s="12">
        <v>246864.8</v>
      </c>
      <c r="FJ41" s="12">
        <v>10914.7</v>
      </c>
      <c r="FK41" s="12">
        <v>1169.4000000000001</v>
      </c>
      <c r="FL41" s="12">
        <v>2740.7</v>
      </c>
      <c r="FM41" s="12">
        <v>1050.3</v>
      </c>
      <c r="FN41" s="12">
        <v>193716.4</v>
      </c>
      <c r="FO41" s="12">
        <v>8123.8</v>
      </c>
      <c r="FP41" s="12">
        <v>72720.7</v>
      </c>
      <c r="FQ41" s="12">
        <v>2641</v>
      </c>
      <c r="FR41" s="12" t="s">
        <v>246</v>
      </c>
      <c r="FS41" s="12">
        <v>28363.599999999999</v>
      </c>
      <c r="FT41" s="12">
        <v>3644.4</v>
      </c>
      <c r="FU41" s="12">
        <v>32332.9</v>
      </c>
      <c r="FV41" s="12">
        <v>15907.5</v>
      </c>
      <c r="FW41" s="12">
        <v>159448.29999999999</v>
      </c>
      <c r="FX41" s="12">
        <v>30490</v>
      </c>
      <c r="FY41" s="12">
        <v>9603.5</v>
      </c>
      <c r="FZ41" s="12">
        <v>12128</v>
      </c>
      <c r="GA41" s="12">
        <v>855918.4</v>
      </c>
      <c r="GB41" s="12">
        <v>11980961.5</v>
      </c>
      <c r="GC41" s="12">
        <v>199740.79999999999</v>
      </c>
      <c r="GD41" s="12">
        <v>221485.5</v>
      </c>
      <c r="GE41" s="12">
        <v>15118.9</v>
      </c>
      <c r="GF41" s="12">
        <v>138563.9</v>
      </c>
      <c r="GG41" s="12">
        <v>121718.5</v>
      </c>
      <c r="GH41" s="12">
        <v>1288130.2</v>
      </c>
      <c r="GI41" s="12">
        <v>1711352</v>
      </c>
      <c r="GJ41" s="12">
        <v>144385.9</v>
      </c>
      <c r="GK41" s="12">
        <v>8725.2000000000007</v>
      </c>
      <c r="GL41" s="12">
        <v>93637.6</v>
      </c>
      <c r="GM41" s="12">
        <v>1121374.8</v>
      </c>
      <c r="GN41" s="12">
        <v>3126.9</v>
      </c>
      <c r="GO41" s="12">
        <v>21654.7</v>
      </c>
      <c r="GP41" s="12">
        <v>6076.5</v>
      </c>
      <c r="GQ41" s="12">
        <v>4381.3</v>
      </c>
      <c r="GR41" s="12">
        <v>326709</v>
      </c>
      <c r="GS41" s="12">
        <v>149716.6</v>
      </c>
      <c r="GT41" s="12">
        <v>134847.70000000001</v>
      </c>
      <c r="GU41" s="12">
        <v>712446.9</v>
      </c>
      <c r="GV41" s="12">
        <v>215858.9</v>
      </c>
      <c r="GW41" s="12">
        <v>354864.5</v>
      </c>
      <c r="GX41" s="12">
        <v>522585.59999999998</v>
      </c>
      <c r="GY41" s="12">
        <v>1755018.8</v>
      </c>
    </row>
  </sheetData>
  <pageMargins left="0.7" right="0.7" top="0.75" bottom="0.75" header="0.3" footer="0.3"/>
  <pageSetup paperSize="9"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58">
    <tabColor theme="7" tint="0.59999389629810485"/>
  </sheetPr>
  <dimension ref="A1:CP41"/>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8.85546875" defaultRowHeight="15" x14ac:dyDescent="0.25"/>
  <cols>
    <col min="1" max="1" width="8.85546875" style="13"/>
    <col min="4" max="4" width="10.42578125" bestFit="1" customWidth="1"/>
  </cols>
  <sheetData>
    <row r="1" spans="1:94" x14ac:dyDescent="0.25">
      <c r="A1" s="7" t="s">
        <v>424</v>
      </c>
    </row>
    <row r="2" spans="1:94" x14ac:dyDescent="0.25">
      <c r="A2" s="13" t="s">
        <v>39</v>
      </c>
      <c r="B2" t="s">
        <v>254</v>
      </c>
      <c r="C2" t="s">
        <v>255</v>
      </c>
      <c r="D2" t="s">
        <v>42</v>
      </c>
      <c r="E2" t="s">
        <v>47</v>
      </c>
      <c r="F2" t="s">
        <v>274</v>
      </c>
      <c r="G2" t="s">
        <v>52</v>
      </c>
      <c r="H2" t="s">
        <v>53</v>
      </c>
      <c r="I2" t="s">
        <v>54</v>
      </c>
      <c r="J2" t="s">
        <v>55</v>
      </c>
      <c r="K2" t="s">
        <v>60</v>
      </c>
      <c r="L2" t="s">
        <v>67</v>
      </c>
      <c r="M2" t="s">
        <v>69</v>
      </c>
      <c r="N2" t="s">
        <v>71</v>
      </c>
      <c r="O2" t="s">
        <v>73</v>
      </c>
      <c r="P2" t="s">
        <v>75</v>
      </c>
      <c r="Q2" t="s">
        <v>77</v>
      </c>
      <c r="R2" t="s">
        <v>81</v>
      </c>
      <c r="S2" t="s">
        <v>83</v>
      </c>
      <c r="T2" t="s">
        <v>256</v>
      </c>
      <c r="U2" t="s">
        <v>84</v>
      </c>
      <c r="V2" t="s">
        <v>85</v>
      </c>
      <c r="W2" t="s">
        <v>257</v>
      </c>
      <c r="X2" t="s">
        <v>87</v>
      </c>
      <c r="Y2" t="s">
        <v>88</v>
      </c>
      <c r="Z2" t="s">
        <v>89</v>
      </c>
      <c r="AA2" t="s">
        <v>90</v>
      </c>
      <c r="AB2" t="s">
        <v>91</v>
      </c>
      <c r="AC2" t="s">
        <v>92</v>
      </c>
      <c r="AD2" t="s">
        <v>93</v>
      </c>
      <c r="AE2" t="s">
        <v>94</v>
      </c>
      <c r="AF2" t="s">
        <v>96</v>
      </c>
      <c r="AG2" t="s">
        <v>97</v>
      </c>
      <c r="AH2" t="s">
        <v>98</v>
      </c>
      <c r="AI2" t="s">
        <v>101</v>
      </c>
      <c r="AJ2" t="s">
        <v>102</v>
      </c>
      <c r="AK2" t="s">
        <v>103</v>
      </c>
      <c r="AL2" t="s">
        <v>104</v>
      </c>
      <c r="AM2" t="s">
        <v>105</v>
      </c>
      <c r="AN2" t="s">
        <v>106</v>
      </c>
      <c r="AO2" t="s">
        <v>107</v>
      </c>
      <c r="AP2" t="s">
        <v>258</v>
      </c>
      <c r="AQ2" t="s">
        <v>110</v>
      </c>
      <c r="AR2" t="s">
        <v>116</v>
      </c>
      <c r="AS2" t="s">
        <v>117</v>
      </c>
      <c r="AT2" t="s">
        <v>120</v>
      </c>
      <c r="AU2" t="s">
        <v>121</v>
      </c>
      <c r="AV2" t="s">
        <v>122</v>
      </c>
      <c r="AW2" t="s">
        <v>126</v>
      </c>
      <c r="AX2" t="s">
        <v>127</v>
      </c>
      <c r="AY2" t="s">
        <v>132</v>
      </c>
      <c r="AZ2" t="s">
        <v>138</v>
      </c>
      <c r="BA2" t="s">
        <v>142</v>
      </c>
      <c r="BB2" t="s">
        <v>150</v>
      </c>
      <c r="BC2" t="s">
        <v>152</v>
      </c>
      <c r="BD2" t="s">
        <v>259</v>
      </c>
      <c r="BE2" t="s">
        <v>153</v>
      </c>
      <c r="BF2" t="s">
        <v>160</v>
      </c>
      <c r="BG2" t="s">
        <v>169</v>
      </c>
      <c r="BH2" t="s">
        <v>178</v>
      </c>
      <c r="BI2" t="s">
        <v>180</v>
      </c>
      <c r="BJ2" t="s">
        <v>182</v>
      </c>
      <c r="BK2" t="s">
        <v>193</v>
      </c>
      <c r="BL2" t="s">
        <v>197</v>
      </c>
      <c r="BM2" t="s">
        <v>203</v>
      </c>
      <c r="BN2" t="s">
        <v>208</v>
      </c>
      <c r="BO2" t="s">
        <v>215</v>
      </c>
      <c r="BP2" t="s">
        <v>217</v>
      </c>
      <c r="BQ2" t="s">
        <v>260</v>
      </c>
      <c r="BR2" t="s">
        <v>221</v>
      </c>
      <c r="BS2" t="s">
        <v>271</v>
      </c>
      <c r="BT2" t="s">
        <v>261</v>
      </c>
      <c r="BU2" t="s">
        <v>223</v>
      </c>
      <c r="BV2" t="s">
        <v>224</v>
      </c>
      <c r="BW2" t="s">
        <v>226</v>
      </c>
      <c r="BX2" t="s">
        <v>227</v>
      </c>
      <c r="BY2" t="s">
        <v>228</v>
      </c>
      <c r="BZ2" t="s">
        <v>229</v>
      </c>
      <c r="CA2" t="s">
        <v>230</v>
      </c>
      <c r="CB2" t="s">
        <v>232</v>
      </c>
      <c r="CC2" t="s">
        <v>233</v>
      </c>
      <c r="CD2" t="s">
        <v>238</v>
      </c>
      <c r="CE2" t="s">
        <v>239</v>
      </c>
      <c r="CF2" t="s">
        <v>240</v>
      </c>
      <c r="CG2" t="s">
        <v>241</v>
      </c>
      <c r="CH2" t="s">
        <v>242</v>
      </c>
      <c r="CI2" t="s">
        <v>243</v>
      </c>
      <c r="CJ2" t="s">
        <v>244</v>
      </c>
      <c r="CK2" t="s">
        <v>245</v>
      </c>
      <c r="CL2" s="4" t="s">
        <v>248</v>
      </c>
      <c r="CM2" s="4" t="s">
        <v>249</v>
      </c>
      <c r="CN2" s="4" t="s">
        <v>250</v>
      </c>
      <c r="CO2" s="4" t="s">
        <v>251</v>
      </c>
      <c r="CP2" s="4" t="s">
        <v>252</v>
      </c>
    </row>
    <row r="3" spans="1:94" x14ac:dyDescent="0.25">
      <c r="A3" s="1" t="s">
        <v>0</v>
      </c>
      <c r="D3" s="11" t="str">
        <f>IFERROR('1.58 Consumption expenditure'!D3/'1.46 Population'!D3*1000,"")</f>
        <v/>
      </c>
      <c r="E3" s="11" t="str">
        <f>IFERROR('1.58 Consumption expenditure'!I3/'1.46 Population'!E3*1000,"")</f>
        <v/>
      </c>
      <c r="F3" s="11" t="str">
        <f>IFERROR('1.58 Consumption expenditure'!M3/'1.46 Population'!F3*1000,"")</f>
        <v/>
      </c>
      <c r="G3" s="11" t="str">
        <f>IFERROR('1.58 Consumption expenditure'!N3/'1.46 Population'!G3*1000,"")</f>
        <v/>
      </c>
      <c r="H3" s="11" t="str">
        <f>IFERROR('1.58 Consumption expenditure'!O3/'1.46 Population'!H3*1000,"")</f>
        <v/>
      </c>
      <c r="I3" s="11" t="str">
        <f>IFERROR('1.58 Consumption expenditure'!P3/'1.46 Population'!I3*1000,"")</f>
        <v/>
      </c>
      <c r="J3" s="11" t="str">
        <f>IFERROR('1.58 Consumption expenditure'!Q3/'1.46 Population'!J3*1000,"")</f>
        <v/>
      </c>
      <c r="K3" s="11" t="str">
        <f>IFERROR('1.58 Consumption expenditure'!V3/'1.46 Population'!K3*1000,"")</f>
        <v/>
      </c>
      <c r="L3" s="11" t="str">
        <f>IFERROR('1.58 Consumption expenditure'!AC3/'1.46 Population'!L3*1000,"")</f>
        <v/>
      </c>
      <c r="M3" s="11" t="str">
        <f>IFERROR('1.58 Consumption expenditure'!AE3/'1.46 Population'!M3*1000,"")</f>
        <v/>
      </c>
      <c r="N3" s="11" t="str">
        <f>IFERROR('1.58 Consumption expenditure'!AG3/'1.46 Population'!N3*1000,"")</f>
        <v/>
      </c>
      <c r="O3" s="11" t="str">
        <f>IFERROR('1.58 Consumption expenditure'!AI3/'1.46 Population'!O3*1000,"")</f>
        <v/>
      </c>
      <c r="P3" s="11" t="str">
        <f>IFERROR('1.58 Consumption expenditure'!AK3/'1.46 Population'!P3*1000,"")</f>
        <v/>
      </c>
      <c r="Q3" s="11" t="str">
        <f>IFERROR('1.58 Consumption expenditure'!AM3/'1.46 Population'!Q3*1000,"")</f>
        <v/>
      </c>
      <c r="R3" s="11" t="str">
        <f>IFERROR('1.58 Consumption expenditure'!AQ3/'1.46 Population'!R3*1000,"")</f>
        <v/>
      </c>
      <c r="S3" s="11" t="str">
        <f>IFERROR('1.58 Consumption expenditure'!AS3/'1.46 Population'!S3*1000,"")</f>
        <v/>
      </c>
      <c r="T3" s="11"/>
      <c r="U3" s="11" t="str">
        <f>IFERROR('1.58 Consumption expenditure'!AT3/'1.46 Population'!U3*1000,"")</f>
        <v/>
      </c>
      <c r="V3" s="11" t="str">
        <f>IFERROR('1.58 Consumption expenditure'!AU3/'1.46 Population'!V3*1000,"")</f>
        <v/>
      </c>
      <c r="W3" s="11"/>
      <c r="X3" s="11" t="str">
        <f>IFERROR('1.58 Consumption expenditure'!AW3/'1.46 Population'!X3*1000,"")</f>
        <v/>
      </c>
      <c r="Y3" s="11" t="str">
        <f>IFERROR('1.58 Consumption expenditure'!AX3/'1.46 Population'!Y3*1000,"")</f>
        <v/>
      </c>
      <c r="Z3" s="11" t="str">
        <f>IFERROR('1.58 Consumption expenditure'!AY3/'1.46 Population'!Z3*1000,"")</f>
        <v/>
      </c>
      <c r="AA3" s="11" t="str">
        <f>IFERROR('1.58 Consumption expenditure'!AZ3/'1.46 Population'!AA3*1000,"")</f>
        <v/>
      </c>
      <c r="AB3" s="11" t="str">
        <f>IFERROR('1.58 Consumption expenditure'!BA3/'1.46 Population'!AB3*1000,"")</f>
        <v/>
      </c>
      <c r="AC3" s="11" t="str">
        <f>IFERROR('1.58 Consumption expenditure'!BB3/'1.46 Population'!AC3*1000,"")</f>
        <v/>
      </c>
      <c r="AD3" s="11" t="str">
        <f>IFERROR('1.58 Consumption expenditure'!BC3/'1.46 Population'!AD3*1000,"")</f>
        <v/>
      </c>
      <c r="AE3" s="11" t="str">
        <f>IFERROR('1.58 Consumption expenditure'!BD3/'1.46 Population'!AE3*1000,"")</f>
        <v/>
      </c>
      <c r="AF3" s="11" t="str">
        <f>IFERROR('1.58 Consumption expenditure'!BF3/'1.46 Population'!AF3*1000,"")</f>
        <v/>
      </c>
      <c r="AG3" s="11" t="str">
        <f>IFERROR('1.58 Consumption expenditure'!BG3/'1.46 Population'!AG3*1000,"")</f>
        <v/>
      </c>
      <c r="AH3" s="11" t="str">
        <f>IFERROR('1.58 Consumption expenditure'!BH3/'1.46 Population'!AH3*1000,"")</f>
        <v/>
      </c>
      <c r="AI3" s="11" t="str">
        <f>IFERROR('1.58 Consumption expenditure'!BK3/'1.46 Population'!AI3*1000,"")</f>
        <v/>
      </c>
      <c r="AJ3" s="11" t="str">
        <f>IFERROR('1.58 Consumption expenditure'!BL3/'1.46 Population'!AJ3*1000,"")</f>
        <v/>
      </c>
      <c r="AK3" s="11" t="str">
        <f>IFERROR('1.58 Consumption expenditure'!BM3/'1.46 Population'!AK3*1000,"")</f>
        <v/>
      </c>
      <c r="AL3" s="11" t="str">
        <f>IFERROR('1.58 Consumption expenditure'!BN3/'1.46 Population'!AL3*1000,"")</f>
        <v/>
      </c>
      <c r="AM3" s="11" t="str">
        <f>IFERROR('1.58 Consumption expenditure'!BO3/'1.46 Population'!AM3*1000,"")</f>
        <v/>
      </c>
      <c r="AN3" s="11" t="str">
        <f>IFERROR('1.58 Consumption expenditure'!BP3/'1.46 Population'!AN3*1000,"")</f>
        <v/>
      </c>
      <c r="AO3" s="11" t="str">
        <f>IFERROR('1.58 Consumption expenditure'!BQ3/'1.46 Population'!AO3*1000,"")</f>
        <v/>
      </c>
      <c r="AP3" s="11"/>
      <c r="AQ3" s="11" t="str">
        <f>IFERROR('1.58 Consumption expenditure'!BT3/'1.46 Population'!AQ3*1000,"")</f>
        <v/>
      </c>
      <c r="AR3" s="11" t="str">
        <f>IFERROR('1.58 Consumption expenditure'!BZ3/'1.46 Population'!AR3*1000,"")</f>
        <v/>
      </c>
      <c r="AS3" s="11" t="str">
        <f>IFERROR('1.58 Consumption expenditure'!CA3/'1.46 Population'!AS3*1000,"")</f>
        <v/>
      </c>
      <c r="AT3" s="11" t="str">
        <f>IFERROR('1.58 Consumption expenditure'!CD3/'1.46 Population'!AT3*1000,"")</f>
        <v/>
      </c>
      <c r="AU3" s="11" t="str">
        <f>IFERROR('1.58 Consumption expenditure'!CE3/'1.46 Population'!AU3*1000,"")</f>
        <v/>
      </c>
      <c r="AV3" s="11" t="str">
        <f>IFERROR('1.58 Consumption expenditure'!CF3/'1.46 Population'!AV3*1000,"")</f>
        <v/>
      </c>
      <c r="AW3" s="11" t="str">
        <f>IFERROR('1.58 Consumption expenditure'!CJ3/'1.46 Population'!AW3*1000,"")</f>
        <v/>
      </c>
      <c r="AX3" s="11" t="str">
        <f>IFERROR('1.58 Consumption expenditure'!CK3/'1.46 Population'!AX3*1000,"")</f>
        <v/>
      </c>
      <c r="AY3" s="11" t="str">
        <f>IFERROR('1.58 Consumption expenditure'!CP3/'1.46 Population'!AY3*1000,"")</f>
        <v/>
      </c>
      <c r="AZ3" s="11" t="str">
        <f>IFERROR('1.58 Consumption expenditure'!CV3/'1.46 Population'!AZ3*1000,"")</f>
        <v/>
      </c>
      <c r="BA3" s="11" t="str">
        <f>IFERROR('1.58 Consumption expenditure'!CZ3/'1.46 Population'!BA3*1000,"")</f>
        <v/>
      </c>
      <c r="BB3" s="11" t="str">
        <f>IFERROR('1.58 Consumption expenditure'!DH3/'1.46 Population'!BB3*1000,"")</f>
        <v/>
      </c>
      <c r="BC3" s="11" t="str">
        <f>IFERROR('1.58 Consumption expenditure'!DJ3/'1.46 Population'!BC3*1000,"")</f>
        <v/>
      </c>
      <c r="BD3" s="11"/>
      <c r="BE3" s="11" t="str">
        <f>IFERROR('1.58 Consumption expenditure'!DK3/'1.46 Population'!BE3*1000,"")</f>
        <v/>
      </c>
      <c r="BF3" s="11" t="str">
        <f>IFERROR('1.58 Consumption expenditure'!DR3/'1.46 Population'!BF3*1000,"")</f>
        <v/>
      </c>
      <c r="BG3" s="11" t="str">
        <f>IFERROR('1.58 Consumption expenditure'!EA3/'1.46 Population'!BG3*1000,"")</f>
        <v/>
      </c>
      <c r="BH3" s="11" t="str">
        <f>IFERROR('1.58 Consumption expenditure'!EJ3/'1.46 Population'!BH3*1000,"")</f>
        <v/>
      </c>
      <c r="BI3" s="11" t="str">
        <f>IFERROR('1.58 Consumption expenditure'!EL3/'1.46 Population'!BI3*1000,"")</f>
        <v/>
      </c>
      <c r="BJ3" s="11" t="str">
        <f>IFERROR('1.58 Consumption expenditure'!EN3/'1.46 Population'!BJ3*1000,"")</f>
        <v/>
      </c>
      <c r="BK3" s="11" t="str">
        <f>IFERROR('1.58 Consumption expenditure'!EY3/'1.46 Population'!BK3*1000,"")</f>
        <v/>
      </c>
      <c r="BL3" s="11" t="str">
        <f>IFERROR('1.58 Consumption expenditure'!FC3/'1.46 Population'!BL3*1000,"")</f>
        <v/>
      </c>
      <c r="BM3" s="11" t="str">
        <f>IFERROR('1.58 Consumption expenditure'!FI3/'1.46 Population'!BM3*1000,"")</f>
        <v/>
      </c>
      <c r="BN3" s="11" t="str">
        <f>IFERROR('1.58 Consumption expenditure'!FN3/'1.46 Population'!BN3*1000,"")</f>
        <v/>
      </c>
      <c r="BO3" s="11" t="str">
        <f>IFERROR('1.58 Consumption expenditure'!FU3/'1.46 Population'!BO3*1000,"")</f>
        <v/>
      </c>
      <c r="BP3" s="11" t="str">
        <f>IFERROR('1.58 Consumption expenditure'!FW3/'1.46 Population'!BP3*1000,"")</f>
        <v/>
      </c>
      <c r="BQ3" s="11"/>
      <c r="BR3" s="11" t="str">
        <f>IFERROR('1.58 Consumption expenditure'!GA3/'1.46 Population'!BR3*1000,"")</f>
        <v/>
      </c>
      <c r="BS3" s="11" t="str">
        <f>IFERROR('1.58 Consumption expenditure'!GB3/'1.46 Population'!BS3*1000,"")</f>
        <v/>
      </c>
      <c r="BT3" s="11"/>
      <c r="BU3" s="11" t="str">
        <f>IFERROR('1.58 Consumption expenditure'!GC3/'1.46 Population'!BU3*1000,"")</f>
        <v/>
      </c>
      <c r="BV3" s="11" t="str">
        <f>IFERROR('1.58 Consumption expenditure'!GD3/'1.46 Population'!BV3*1000,"")</f>
        <v/>
      </c>
      <c r="BW3" s="11" t="str">
        <f>IFERROR('1.58 Consumption expenditure'!GF3/'1.46 Population'!BW3*1000,"")</f>
        <v/>
      </c>
      <c r="BX3" s="11" t="str">
        <f>IFERROR('1.58 Consumption expenditure'!GG3/'1.46 Population'!BX3*1000,"")</f>
        <v/>
      </c>
      <c r="BY3" s="11" t="str">
        <f>IFERROR('1.58 Consumption expenditure'!GH3/'1.46 Population'!BY3*1000,"")</f>
        <v/>
      </c>
      <c r="BZ3" s="11" t="str">
        <f>IFERROR('1.58 Consumption expenditure'!GI3/'1.46 Population'!BZ3*1000,"")</f>
        <v/>
      </c>
      <c r="CA3" s="11" t="str">
        <f>IFERROR('1.58 Consumption expenditure'!GJ3/'1.46 Population'!CA3*1000,"")</f>
        <v/>
      </c>
      <c r="CB3" s="11" t="str">
        <f>IFERROR('1.58 Consumption expenditure'!GL3/'1.46 Population'!CB3*1000,"")</f>
        <v/>
      </c>
      <c r="CC3" s="11" t="str">
        <f>IFERROR('1.58 Consumption expenditure'!GM3/'1.46 Population'!CC3*1000,"")</f>
        <v/>
      </c>
      <c r="CD3" s="11" t="str">
        <f>IFERROR('1.58 Consumption expenditure'!GR3/'1.46 Population'!CD3*1000,"")</f>
        <v/>
      </c>
      <c r="CE3" s="11" t="str">
        <f>IFERROR('1.58 Consumption expenditure'!GS3/'1.46 Population'!CE3*1000,"")</f>
        <v/>
      </c>
      <c r="CF3" s="11" t="str">
        <f>IFERROR('1.58 Consumption expenditure'!GT3/'1.46 Population'!CF3*1000,"")</f>
        <v/>
      </c>
      <c r="CG3" s="11" t="str">
        <f>IFERROR('1.58 Consumption expenditure'!GU3/'1.46 Population'!CG3*1000,"")</f>
        <v/>
      </c>
      <c r="CH3" s="11" t="str">
        <f>IFERROR('1.58 Consumption expenditure'!GV3/'1.46 Population'!CH3*1000,"")</f>
        <v/>
      </c>
      <c r="CI3" s="11" t="str">
        <f>IFERROR('1.58 Consumption expenditure'!GW3/'1.46 Population'!CI3*1000,"")</f>
        <v/>
      </c>
      <c r="CJ3" s="11" t="str">
        <f>IFERROR('1.58 Consumption expenditure'!GX3/'1.46 Population'!CJ3*1000,"")</f>
        <v/>
      </c>
      <c r="CK3" s="11" t="str">
        <f>IFERROR('1.58 Consumption expenditure'!GY3/'1.46 Population'!CK3*1000,"")</f>
        <v/>
      </c>
      <c r="CL3" s="11">
        <f>IFERROR('1.58 Consumption expenditure'!GZ3/'1.46 Population'!CL3*1000,"")</f>
        <v>0</v>
      </c>
      <c r="CM3" s="11">
        <f>IFERROR('1.58 Consumption expenditure'!HA3/'1.46 Population'!CM3*1000,"")</f>
        <v>0</v>
      </c>
      <c r="CN3" s="11">
        <f>IFERROR('1.58 Consumption expenditure'!HB3/'1.46 Population'!CN3*1000,"")</f>
        <v>0</v>
      </c>
      <c r="CO3" s="11">
        <f>IFERROR('1.58 Consumption expenditure'!HC3/'1.46 Population'!CO3*1000,"")</f>
        <v>0</v>
      </c>
      <c r="CP3" s="11">
        <f>IFERROR('1.58 Consumption expenditure'!HD3/'1.46 Population'!CP3*1000,"")</f>
        <v>0</v>
      </c>
    </row>
    <row r="4" spans="1:94" x14ac:dyDescent="0.25">
      <c r="A4" s="1" t="s">
        <v>1</v>
      </c>
      <c r="D4" s="11" t="str">
        <f>IFERROR('1.58 Consumption expenditure'!D4/'1.46 Population'!D4*1000,"")</f>
        <v/>
      </c>
      <c r="E4" s="11" t="str">
        <f>IFERROR('1.58 Consumption expenditure'!I4/'1.46 Population'!E4*1000,"")</f>
        <v/>
      </c>
      <c r="F4" s="11" t="str">
        <f>IFERROR('1.58 Consumption expenditure'!M4/'1.46 Population'!F4*1000,"")</f>
        <v/>
      </c>
      <c r="G4" s="11" t="str">
        <f>IFERROR('1.58 Consumption expenditure'!N4/'1.46 Population'!G4*1000,"")</f>
        <v/>
      </c>
      <c r="H4" s="11" t="str">
        <f>IFERROR('1.58 Consumption expenditure'!O4/'1.46 Population'!H4*1000,"")</f>
        <v/>
      </c>
      <c r="I4" s="11" t="str">
        <f>IFERROR('1.58 Consumption expenditure'!P4/'1.46 Population'!I4*1000,"")</f>
        <v/>
      </c>
      <c r="J4" s="11" t="str">
        <f>IFERROR('1.58 Consumption expenditure'!Q4/'1.46 Population'!J4*1000,"")</f>
        <v/>
      </c>
      <c r="K4" s="11" t="str">
        <f>IFERROR('1.58 Consumption expenditure'!V4/'1.46 Population'!K4*1000,"")</f>
        <v/>
      </c>
      <c r="L4" s="11" t="str">
        <f>IFERROR('1.58 Consumption expenditure'!AC4/'1.46 Population'!L4*1000,"")</f>
        <v/>
      </c>
      <c r="M4" s="11" t="str">
        <f>IFERROR('1.58 Consumption expenditure'!AE4/'1.46 Population'!M4*1000,"")</f>
        <v/>
      </c>
      <c r="N4" s="11" t="str">
        <f>IFERROR('1.58 Consumption expenditure'!AG4/'1.46 Population'!N4*1000,"")</f>
        <v/>
      </c>
      <c r="O4" s="11" t="str">
        <f>IFERROR('1.58 Consumption expenditure'!AI4/'1.46 Population'!O4*1000,"")</f>
        <v/>
      </c>
      <c r="P4" s="11" t="str">
        <f>IFERROR('1.58 Consumption expenditure'!AK4/'1.46 Population'!P4*1000,"")</f>
        <v/>
      </c>
      <c r="Q4" s="11" t="str">
        <f>IFERROR('1.58 Consumption expenditure'!AM4/'1.46 Population'!Q4*1000,"")</f>
        <v/>
      </c>
      <c r="R4" s="11" t="str">
        <f>IFERROR('1.58 Consumption expenditure'!AQ4/'1.46 Population'!R4*1000,"")</f>
        <v/>
      </c>
      <c r="S4" s="11" t="str">
        <f>IFERROR('1.58 Consumption expenditure'!AS4/'1.46 Population'!S4*1000,"")</f>
        <v/>
      </c>
      <c r="T4" s="11"/>
      <c r="U4" s="11" t="str">
        <f>IFERROR('1.58 Consumption expenditure'!AT4/'1.46 Population'!U4*1000,"")</f>
        <v/>
      </c>
      <c r="V4" s="11" t="str">
        <f>IFERROR('1.58 Consumption expenditure'!AU4/'1.46 Population'!V4*1000,"")</f>
        <v/>
      </c>
      <c r="W4" s="11"/>
      <c r="X4" s="11" t="str">
        <f>IFERROR('1.58 Consumption expenditure'!AW4/'1.46 Population'!X4*1000,"")</f>
        <v/>
      </c>
      <c r="Y4" s="11" t="str">
        <f>IFERROR('1.58 Consumption expenditure'!AX4/'1.46 Population'!Y4*1000,"")</f>
        <v/>
      </c>
      <c r="Z4" s="11" t="str">
        <f>IFERROR('1.58 Consumption expenditure'!AY4/'1.46 Population'!Z4*1000,"")</f>
        <v/>
      </c>
      <c r="AA4" s="11" t="str">
        <f>IFERROR('1.58 Consumption expenditure'!AZ4/'1.46 Population'!AA4*1000,"")</f>
        <v/>
      </c>
      <c r="AB4" s="11" t="str">
        <f>IFERROR('1.58 Consumption expenditure'!BA4/'1.46 Population'!AB4*1000,"")</f>
        <v/>
      </c>
      <c r="AC4" s="11" t="str">
        <f>IFERROR('1.58 Consumption expenditure'!BB4/'1.46 Population'!AC4*1000,"")</f>
        <v/>
      </c>
      <c r="AD4" s="11" t="str">
        <f>IFERROR('1.58 Consumption expenditure'!BC4/'1.46 Population'!AD4*1000,"")</f>
        <v/>
      </c>
      <c r="AE4" s="11" t="str">
        <f>IFERROR('1.58 Consumption expenditure'!BD4/'1.46 Population'!AE4*1000,"")</f>
        <v/>
      </c>
      <c r="AF4" s="11" t="str">
        <f>IFERROR('1.58 Consumption expenditure'!BF4/'1.46 Population'!AF4*1000,"")</f>
        <v/>
      </c>
      <c r="AG4" s="11" t="str">
        <f>IFERROR('1.58 Consumption expenditure'!BG4/'1.46 Population'!AG4*1000,"")</f>
        <v/>
      </c>
      <c r="AH4" s="11" t="str">
        <f>IFERROR('1.58 Consumption expenditure'!BH4/'1.46 Population'!AH4*1000,"")</f>
        <v/>
      </c>
      <c r="AI4" s="11" t="str">
        <f>IFERROR('1.58 Consumption expenditure'!BK4/'1.46 Population'!AI4*1000,"")</f>
        <v/>
      </c>
      <c r="AJ4" s="11" t="str">
        <f>IFERROR('1.58 Consumption expenditure'!BL4/'1.46 Population'!AJ4*1000,"")</f>
        <v/>
      </c>
      <c r="AK4" s="11" t="str">
        <f>IFERROR('1.58 Consumption expenditure'!BM4/'1.46 Population'!AK4*1000,"")</f>
        <v/>
      </c>
      <c r="AL4" s="11" t="str">
        <f>IFERROR('1.58 Consumption expenditure'!BN4/'1.46 Population'!AL4*1000,"")</f>
        <v/>
      </c>
      <c r="AM4" s="11" t="str">
        <f>IFERROR('1.58 Consumption expenditure'!BO4/'1.46 Population'!AM4*1000,"")</f>
        <v/>
      </c>
      <c r="AN4" s="11" t="str">
        <f>IFERROR('1.58 Consumption expenditure'!BP4/'1.46 Population'!AN4*1000,"")</f>
        <v/>
      </c>
      <c r="AO4" s="11" t="str">
        <f>IFERROR('1.58 Consumption expenditure'!BQ4/'1.46 Population'!AO4*1000,"")</f>
        <v/>
      </c>
      <c r="AP4" s="11"/>
      <c r="AQ4" s="11" t="str">
        <f>IFERROR('1.58 Consumption expenditure'!BT4/'1.46 Population'!AQ4*1000,"")</f>
        <v/>
      </c>
      <c r="AR4" s="11" t="str">
        <f>IFERROR('1.58 Consumption expenditure'!BZ4/'1.46 Population'!AR4*1000,"")</f>
        <v/>
      </c>
      <c r="AS4" s="11" t="str">
        <f>IFERROR('1.58 Consumption expenditure'!CA4/'1.46 Population'!AS4*1000,"")</f>
        <v/>
      </c>
      <c r="AT4" s="11" t="str">
        <f>IFERROR('1.58 Consumption expenditure'!CD4/'1.46 Population'!AT4*1000,"")</f>
        <v/>
      </c>
      <c r="AU4" s="11" t="str">
        <f>IFERROR('1.58 Consumption expenditure'!CE4/'1.46 Population'!AU4*1000,"")</f>
        <v/>
      </c>
      <c r="AV4" s="11" t="str">
        <f>IFERROR('1.58 Consumption expenditure'!CF4/'1.46 Population'!AV4*1000,"")</f>
        <v/>
      </c>
      <c r="AW4" s="11" t="str">
        <f>IFERROR('1.58 Consumption expenditure'!CJ4/'1.46 Population'!AW4*1000,"")</f>
        <v/>
      </c>
      <c r="AX4" s="11" t="str">
        <f>IFERROR('1.58 Consumption expenditure'!CK4/'1.46 Population'!AX4*1000,"")</f>
        <v/>
      </c>
      <c r="AY4" s="11" t="str">
        <f>IFERROR('1.58 Consumption expenditure'!CP4/'1.46 Population'!AY4*1000,"")</f>
        <v/>
      </c>
      <c r="AZ4" s="11" t="str">
        <f>IFERROR('1.58 Consumption expenditure'!CV4/'1.46 Population'!AZ4*1000,"")</f>
        <v/>
      </c>
      <c r="BA4" s="11" t="str">
        <f>IFERROR('1.58 Consumption expenditure'!CZ4/'1.46 Population'!BA4*1000,"")</f>
        <v/>
      </c>
      <c r="BB4" s="11" t="str">
        <f>IFERROR('1.58 Consumption expenditure'!DH4/'1.46 Population'!BB4*1000,"")</f>
        <v/>
      </c>
      <c r="BC4" s="11" t="str">
        <f>IFERROR('1.58 Consumption expenditure'!DJ4/'1.46 Population'!BC4*1000,"")</f>
        <v/>
      </c>
      <c r="BD4" s="11"/>
      <c r="BE4" s="11" t="str">
        <f>IFERROR('1.58 Consumption expenditure'!DK4/'1.46 Population'!BE4*1000,"")</f>
        <v/>
      </c>
      <c r="BF4" s="11" t="str">
        <f>IFERROR('1.58 Consumption expenditure'!DR4/'1.46 Population'!BF4*1000,"")</f>
        <v/>
      </c>
      <c r="BG4" s="11" t="str">
        <f>IFERROR('1.58 Consumption expenditure'!EA4/'1.46 Population'!BG4*1000,"")</f>
        <v/>
      </c>
      <c r="BH4" s="11" t="str">
        <f>IFERROR('1.58 Consumption expenditure'!EJ4/'1.46 Population'!BH4*1000,"")</f>
        <v/>
      </c>
      <c r="BI4" s="11" t="str">
        <f>IFERROR('1.58 Consumption expenditure'!EL4/'1.46 Population'!BI4*1000,"")</f>
        <v/>
      </c>
      <c r="BJ4" s="11" t="str">
        <f>IFERROR('1.58 Consumption expenditure'!EN4/'1.46 Population'!BJ4*1000,"")</f>
        <v/>
      </c>
      <c r="BK4" s="11" t="str">
        <f>IFERROR('1.58 Consumption expenditure'!EY4/'1.46 Population'!BK4*1000,"")</f>
        <v/>
      </c>
      <c r="BL4" s="11" t="str">
        <f>IFERROR('1.58 Consumption expenditure'!FC4/'1.46 Population'!BL4*1000,"")</f>
        <v/>
      </c>
      <c r="BM4" s="11" t="str">
        <f>IFERROR('1.58 Consumption expenditure'!FI4/'1.46 Population'!BM4*1000,"")</f>
        <v/>
      </c>
      <c r="BN4" s="11" t="str">
        <f>IFERROR('1.58 Consumption expenditure'!FN4/'1.46 Population'!BN4*1000,"")</f>
        <v/>
      </c>
      <c r="BO4" s="11" t="str">
        <f>IFERROR('1.58 Consumption expenditure'!FU4/'1.46 Population'!BO4*1000,"")</f>
        <v/>
      </c>
      <c r="BP4" s="11" t="str">
        <f>IFERROR('1.58 Consumption expenditure'!FW4/'1.46 Population'!BP4*1000,"")</f>
        <v/>
      </c>
      <c r="BQ4" s="11"/>
      <c r="BR4" s="11" t="str">
        <f>IFERROR('1.58 Consumption expenditure'!GA4/'1.46 Population'!BR4*1000,"")</f>
        <v/>
      </c>
      <c r="BS4" s="11" t="str">
        <f>IFERROR('1.58 Consumption expenditure'!GB4/'1.46 Population'!BS4*1000,"")</f>
        <v/>
      </c>
      <c r="BT4" s="11"/>
      <c r="BU4" s="11" t="str">
        <f>IFERROR('1.58 Consumption expenditure'!GC4/'1.46 Population'!BU4*1000,"")</f>
        <v/>
      </c>
      <c r="BV4" s="11" t="str">
        <f>IFERROR('1.58 Consumption expenditure'!GD4/'1.46 Population'!BV4*1000,"")</f>
        <v/>
      </c>
      <c r="BW4" s="11" t="str">
        <f>IFERROR('1.58 Consumption expenditure'!GF4/'1.46 Population'!BW4*1000,"")</f>
        <v/>
      </c>
      <c r="BX4" s="11" t="str">
        <f>IFERROR('1.58 Consumption expenditure'!GG4/'1.46 Population'!BX4*1000,"")</f>
        <v/>
      </c>
      <c r="BY4" s="11" t="str">
        <f>IFERROR('1.58 Consumption expenditure'!GH4/'1.46 Population'!BY4*1000,"")</f>
        <v/>
      </c>
      <c r="BZ4" s="11" t="str">
        <f>IFERROR('1.58 Consumption expenditure'!GI4/'1.46 Population'!BZ4*1000,"")</f>
        <v/>
      </c>
      <c r="CA4" s="11" t="str">
        <f>IFERROR('1.58 Consumption expenditure'!GJ4/'1.46 Population'!CA4*1000,"")</f>
        <v/>
      </c>
      <c r="CB4" s="11" t="str">
        <f>IFERROR('1.58 Consumption expenditure'!GL4/'1.46 Population'!CB4*1000,"")</f>
        <v/>
      </c>
      <c r="CC4" s="11" t="str">
        <f>IFERROR('1.58 Consumption expenditure'!GM4/'1.46 Population'!CC4*1000,"")</f>
        <v/>
      </c>
      <c r="CD4" s="11" t="str">
        <f>IFERROR('1.58 Consumption expenditure'!GR4/'1.46 Population'!CD4*1000,"")</f>
        <v/>
      </c>
      <c r="CE4" s="11" t="str">
        <f>IFERROR('1.58 Consumption expenditure'!GS4/'1.46 Population'!CE4*1000,"")</f>
        <v/>
      </c>
      <c r="CF4" s="11" t="str">
        <f>IFERROR('1.58 Consumption expenditure'!GT4/'1.46 Population'!CF4*1000,"")</f>
        <v/>
      </c>
      <c r="CG4" s="11" t="str">
        <f>IFERROR('1.58 Consumption expenditure'!GU4/'1.46 Population'!CG4*1000,"")</f>
        <v/>
      </c>
      <c r="CH4" s="11" t="str">
        <f>IFERROR('1.58 Consumption expenditure'!GV4/'1.46 Population'!CH4*1000,"")</f>
        <v/>
      </c>
      <c r="CI4" s="11" t="str">
        <f>IFERROR('1.58 Consumption expenditure'!GW4/'1.46 Population'!CI4*1000,"")</f>
        <v/>
      </c>
      <c r="CJ4" s="11" t="str">
        <f>IFERROR('1.58 Consumption expenditure'!GX4/'1.46 Population'!CJ4*1000,"")</f>
        <v/>
      </c>
      <c r="CK4" s="11" t="str">
        <f>IFERROR('1.58 Consumption expenditure'!GY4/'1.46 Population'!CK4*1000,"")</f>
        <v/>
      </c>
      <c r="CL4" s="11">
        <f>IFERROR('1.58 Consumption expenditure'!GZ4/'1.46 Population'!CL4*1000,"")</f>
        <v>0</v>
      </c>
      <c r="CM4" s="11">
        <f>IFERROR('1.58 Consumption expenditure'!HA4/'1.46 Population'!CM4*1000,"")</f>
        <v>0</v>
      </c>
      <c r="CN4" s="11">
        <f>IFERROR('1.58 Consumption expenditure'!HB4/'1.46 Population'!CN4*1000,"")</f>
        <v>0</v>
      </c>
      <c r="CO4" s="11">
        <f>IFERROR('1.58 Consumption expenditure'!HC4/'1.46 Population'!CO4*1000,"")</f>
        <v>0</v>
      </c>
      <c r="CP4" s="11">
        <f>IFERROR('1.58 Consumption expenditure'!HD4/'1.46 Population'!CP4*1000,"")</f>
        <v>0</v>
      </c>
    </row>
    <row r="5" spans="1:94" x14ac:dyDescent="0.25">
      <c r="A5" s="1" t="s">
        <v>2</v>
      </c>
      <c r="D5" s="11"/>
      <c r="E5" s="11" t="str">
        <f>IFERROR('1.58 Consumption expenditure'!I5/'1.46 Population'!E5*1000,"")</f>
        <v/>
      </c>
      <c r="F5" s="11" t="str">
        <f>IFERROR('1.58 Consumption expenditure'!M5/'1.46 Population'!F5*1000,"")</f>
        <v/>
      </c>
      <c r="G5" s="11" t="str">
        <f>IFERROR('1.58 Consumption expenditure'!N5/'1.46 Population'!G5*1000,"")</f>
        <v/>
      </c>
      <c r="H5" s="11" t="str">
        <f>IFERROR('1.58 Consumption expenditure'!O5/'1.46 Population'!H5*1000,"")</f>
        <v/>
      </c>
      <c r="I5" s="11" t="str">
        <f>IFERROR('1.58 Consumption expenditure'!P5/'1.46 Population'!I5*1000,"")</f>
        <v/>
      </c>
      <c r="J5" s="11" t="str">
        <f>IFERROR('1.58 Consumption expenditure'!Q5/'1.46 Population'!J5*1000,"")</f>
        <v/>
      </c>
      <c r="K5" s="11" t="str">
        <f>IFERROR('1.58 Consumption expenditure'!V5/'1.46 Population'!K5*1000,"")</f>
        <v/>
      </c>
      <c r="L5" s="11" t="str">
        <f>IFERROR('1.58 Consumption expenditure'!AC5/'1.46 Population'!L5*1000,"")</f>
        <v/>
      </c>
      <c r="M5" s="11" t="str">
        <f>IFERROR('1.58 Consumption expenditure'!AE5/'1.46 Population'!M5*1000,"")</f>
        <v/>
      </c>
      <c r="N5" s="11" t="str">
        <f>IFERROR('1.58 Consumption expenditure'!AG5/'1.46 Population'!N5*1000,"")</f>
        <v/>
      </c>
      <c r="O5" s="11" t="str">
        <f>IFERROR('1.58 Consumption expenditure'!AI5/'1.46 Population'!O5*1000,"")</f>
        <v/>
      </c>
      <c r="P5" s="11" t="str">
        <f>IFERROR('1.58 Consumption expenditure'!AK5/'1.46 Population'!P5*1000,"")</f>
        <v/>
      </c>
      <c r="Q5" s="11" t="str">
        <f>IFERROR('1.58 Consumption expenditure'!AM5/'1.46 Population'!Q5*1000,"")</f>
        <v/>
      </c>
      <c r="R5" s="11" t="str">
        <f>IFERROR('1.58 Consumption expenditure'!AQ5/'1.46 Population'!R5*1000,"")</f>
        <v/>
      </c>
      <c r="S5" s="11" t="str">
        <f>IFERROR('1.58 Consumption expenditure'!AS5/'1.46 Population'!S5*1000,"")</f>
        <v/>
      </c>
      <c r="T5" s="11"/>
      <c r="U5" s="11" t="str">
        <f>IFERROR('1.58 Consumption expenditure'!AT5/'1.46 Population'!U5*1000,"")</f>
        <v/>
      </c>
      <c r="V5" s="11" t="str">
        <f>IFERROR('1.58 Consumption expenditure'!AU5/'1.46 Population'!V5*1000,"")</f>
        <v/>
      </c>
      <c r="W5" s="11"/>
      <c r="X5" s="11" t="str">
        <f>IFERROR('1.58 Consumption expenditure'!AW5/'1.46 Population'!X5*1000,"")</f>
        <v/>
      </c>
      <c r="Y5" s="11" t="str">
        <f>IFERROR('1.58 Consumption expenditure'!AX5/'1.46 Population'!Y5*1000,"")</f>
        <v/>
      </c>
      <c r="Z5" s="11" t="str">
        <f>IFERROR('1.58 Consumption expenditure'!AY5/'1.46 Population'!Z5*1000,"")</f>
        <v/>
      </c>
      <c r="AA5" s="11" t="str">
        <f>IFERROR('1.58 Consumption expenditure'!AZ5/'1.46 Population'!AA5*1000,"")</f>
        <v/>
      </c>
      <c r="AB5" s="11" t="str">
        <f>IFERROR('1.58 Consumption expenditure'!BA5/'1.46 Population'!AB5*1000,"")</f>
        <v/>
      </c>
      <c r="AC5" s="11" t="str">
        <f>IFERROR('1.58 Consumption expenditure'!BB5/'1.46 Population'!AC5*1000,"")</f>
        <v/>
      </c>
      <c r="AD5" s="11" t="str">
        <f>IFERROR('1.58 Consumption expenditure'!BC5/'1.46 Population'!AD5*1000,"")</f>
        <v/>
      </c>
      <c r="AE5" s="11" t="str">
        <f>IFERROR('1.58 Consumption expenditure'!BD5/'1.46 Population'!AE5*1000,"")</f>
        <v/>
      </c>
      <c r="AF5" s="11" t="str">
        <f>IFERROR('1.58 Consumption expenditure'!BF5/'1.46 Population'!AF5*1000,"")</f>
        <v/>
      </c>
      <c r="AG5" s="11" t="str">
        <f>IFERROR('1.58 Consumption expenditure'!BG5/'1.46 Population'!AG5*1000,"")</f>
        <v/>
      </c>
      <c r="AH5" s="11" t="str">
        <f>IFERROR('1.58 Consumption expenditure'!BH5/'1.46 Population'!AH5*1000,"")</f>
        <v/>
      </c>
      <c r="AI5" s="11" t="str">
        <f>IFERROR('1.58 Consumption expenditure'!BK5/'1.46 Population'!AI5*1000,"")</f>
        <v/>
      </c>
      <c r="AJ5" s="11" t="str">
        <f>IFERROR('1.58 Consumption expenditure'!BL5/'1.46 Population'!AJ5*1000,"")</f>
        <v/>
      </c>
      <c r="AK5" s="11" t="str">
        <f>IFERROR('1.58 Consumption expenditure'!BM5/'1.46 Population'!AK5*1000,"")</f>
        <v/>
      </c>
      <c r="AL5" s="11" t="str">
        <f>IFERROR('1.58 Consumption expenditure'!BN5/'1.46 Population'!AL5*1000,"")</f>
        <v/>
      </c>
      <c r="AM5" s="11" t="str">
        <f>IFERROR('1.58 Consumption expenditure'!BO5/'1.46 Population'!AM5*1000,"")</f>
        <v/>
      </c>
      <c r="AN5" s="11" t="str">
        <f>IFERROR('1.58 Consumption expenditure'!BP5/'1.46 Population'!AN5*1000,"")</f>
        <v/>
      </c>
      <c r="AO5" s="11" t="str">
        <f>IFERROR('1.58 Consumption expenditure'!BQ5/'1.46 Population'!AO5*1000,"")</f>
        <v/>
      </c>
      <c r="AP5" s="11"/>
      <c r="AQ5" s="11" t="str">
        <f>IFERROR('1.58 Consumption expenditure'!BT5/'1.46 Population'!AQ5*1000,"")</f>
        <v/>
      </c>
      <c r="AR5" s="11" t="str">
        <f>IFERROR('1.58 Consumption expenditure'!BZ5/'1.46 Population'!AR5*1000,"")</f>
        <v/>
      </c>
      <c r="AS5" s="11" t="str">
        <f>IFERROR('1.58 Consumption expenditure'!CA5/'1.46 Population'!AS5*1000,"")</f>
        <v/>
      </c>
      <c r="AT5" s="11" t="str">
        <f>IFERROR('1.58 Consumption expenditure'!CD5/'1.46 Population'!AT5*1000,"")</f>
        <v/>
      </c>
      <c r="AU5" s="11" t="str">
        <f>IFERROR('1.58 Consumption expenditure'!CE5/'1.46 Population'!AU5*1000,"")</f>
        <v/>
      </c>
      <c r="AV5" s="11" t="str">
        <f>IFERROR('1.58 Consumption expenditure'!CF5/'1.46 Population'!AV5*1000,"")</f>
        <v/>
      </c>
      <c r="AW5" s="11" t="str">
        <f>IFERROR('1.58 Consumption expenditure'!CJ5/'1.46 Population'!AW5*1000,"")</f>
        <v/>
      </c>
      <c r="AX5" s="11" t="str">
        <f>IFERROR('1.58 Consumption expenditure'!CK5/'1.46 Population'!AX5*1000,"")</f>
        <v/>
      </c>
      <c r="AY5" s="11" t="str">
        <f>IFERROR('1.58 Consumption expenditure'!CP5/'1.46 Population'!AY5*1000,"")</f>
        <v/>
      </c>
      <c r="AZ5" s="11" t="str">
        <f>IFERROR('1.58 Consumption expenditure'!CV5/'1.46 Population'!AZ5*1000,"")</f>
        <v/>
      </c>
      <c r="BA5" s="11" t="str">
        <f>IFERROR('1.58 Consumption expenditure'!CZ5/'1.46 Population'!BA5*1000,"")</f>
        <v/>
      </c>
      <c r="BB5" s="11" t="str">
        <f>IFERROR('1.58 Consumption expenditure'!DH5/'1.46 Population'!BB5*1000,"")</f>
        <v/>
      </c>
      <c r="BC5" s="11" t="str">
        <f>IFERROR('1.58 Consumption expenditure'!DJ5/'1.46 Population'!BC5*1000,"")</f>
        <v/>
      </c>
      <c r="BD5" s="11"/>
      <c r="BE5" s="11" t="str">
        <f>IFERROR('1.58 Consumption expenditure'!DK5/'1.46 Population'!BE5*1000,"")</f>
        <v/>
      </c>
      <c r="BF5" s="11" t="str">
        <f>IFERROR('1.58 Consumption expenditure'!DR5/'1.46 Population'!BF5*1000,"")</f>
        <v/>
      </c>
      <c r="BG5" s="11" t="str">
        <f>IFERROR('1.58 Consumption expenditure'!EA5/'1.46 Population'!BG5*1000,"")</f>
        <v/>
      </c>
      <c r="BH5" s="11" t="str">
        <f>IFERROR('1.58 Consumption expenditure'!EJ5/'1.46 Population'!BH5*1000,"")</f>
        <v/>
      </c>
      <c r="BI5" s="11" t="str">
        <f>IFERROR('1.58 Consumption expenditure'!EL5/'1.46 Population'!BI5*1000,"")</f>
        <v/>
      </c>
      <c r="BJ5" s="11" t="str">
        <f>IFERROR('1.58 Consumption expenditure'!EN5/'1.46 Population'!BJ5*1000,"")</f>
        <v/>
      </c>
      <c r="BK5" s="11" t="str">
        <f>IFERROR('1.58 Consumption expenditure'!EY5/'1.46 Population'!BK5*1000,"")</f>
        <v/>
      </c>
      <c r="BL5" s="11" t="str">
        <f>IFERROR('1.58 Consumption expenditure'!FC5/'1.46 Population'!BL5*1000,"")</f>
        <v/>
      </c>
      <c r="BM5" s="11" t="str">
        <f>IFERROR('1.58 Consumption expenditure'!FI5/'1.46 Population'!BM5*1000,"")</f>
        <v/>
      </c>
      <c r="BN5" s="11" t="str">
        <f>IFERROR('1.58 Consumption expenditure'!FN5/'1.46 Population'!BN5*1000,"")</f>
        <v/>
      </c>
      <c r="BO5" s="11" t="str">
        <f>IFERROR('1.58 Consumption expenditure'!FU5/'1.46 Population'!BO5*1000,"")</f>
        <v/>
      </c>
      <c r="BP5" s="11" t="str">
        <f>IFERROR('1.58 Consumption expenditure'!FW5/'1.46 Population'!BP5*1000,"")</f>
        <v/>
      </c>
      <c r="BQ5" s="11"/>
      <c r="BR5" s="11" t="str">
        <f>IFERROR('1.58 Consumption expenditure'!GA5/'1.46 Population'!BR5*1000,"")</f>
        <v/>
      </c>
      <c r="BS5" s="11" t="str">
        <f>IFERROR('1.58 Consumption expenditure'!GB5/'1.46 Population'!BS5*1000,"")</f>
        <v/>
      </c>
      <c r="BT5" s="11"/>
      <c r="BU5" s="11" t="str">
        <f>IFERROR('1.58 Consumption expenditure'!GC5/'1.46 Population'!BU5*1000,"")</f>
        <v/>
      </c>
      <c r="BV5" s="11" t="str">
        <f>IFERROR('1.58 Consumption expenditure'!GD5/'1.46 Population'!BV5*1000,"")</f>
        <v/>
      </c>
      <c r="BW5" s="11" t="str">
        <f>IFERROR('1.58 Consumption expenditure'!GF5/'1.46 Population'!BW5*1000,"")</f>
        <v/>
      </c>
      <c r="BX5" s="11" t="str">
        <f>IFERROR('1.58 Consumption expenditure'!GG5/'1.46 Population'!BX5*1000,"")</f>
        <v/>
      </c>
      <c r="BY5" s="11" t="str">
        <f>IFERROR('1.58 Consumption expenditure'!GH5/'1.46 Population'!BY5*1000,"")</f>
        <v/>
      </c>
      <c r="BZ5" s="11" t="str">
        <f>IFERROR('1.58 Consumption expenditure'!GI5/'1.46 Population'!BZ5*1000,"")</f>
        <v/>
      </c>
      <c r="CA5" s="11" t="str">
        <f>IFERROR('1.58 Consumption expenditure'!GJ5/'1.46 Population'!CA5*1000,"")</f>
        <v/>
      </c>
      <c r="CB5" s="11" t="str">
        <f>IFERROR('1.58 Consumption expenditure'!GL5/'1.46 Population'!CB5*1000,"")</f>
        <v/>
      </c>
      <c r="CC5" s="11" t="str">
        <f>IFERROR('1.58 Consumption expenditure'!GM5/'1.46 Population'!CC5*1000,"")</f>
        <v/>
      </c>
      <c r="CD5" s="11" t="str">
        <f>IFERROR('1.58 Consumption expenditure'!GR5/'1.46 Population'!CD5*1000,"")</f>
        <v/>
      </c>
      <c r="CE5" s="11" t="str">
        <f>IFERROR('1.58 Consumption expenditure'!GS5/'1.46 Population'!CE5*1000,"")</f>
        <v/>
      </c>
      <c r="CF5" s="11" t="str">
        <f>IFERROR('1.58 Consumption expenditure'!GT5/'1.46 Population'!CF5*1000,"")</f>
        <v/>
      </c>
      <c r="CG5" s="11" t="str">
        <f>IFERROR('1.58 Consumption expenditure'!GU5/'1.46 Population'!CG5*1000,"")</f>
        <v/>
      </c>
      <c r="CH5" s="11" t="str">
        <f>IFERROR('1.58 Consumption expenditure'!GV5/'1.46 Population'!CH5*1000,"")</f>
        <v/>
      </c>
      <c r="CI5" s="11" t="str">
        <f>IFERROR('1.58 Consumption expenditure'!GW5/'1.46 Population'!CI5*1000,"")</f>
        <v/>
      </c>
      <c r="CJ5" s="11" t="str">
        <f>IFERROR('1.58 Consumption expenditure'!GX5/'1.46 Population'!CJ5*1000,"")</f>
        <v/>
      </c>
      <c r="CK5" s="11" t="str">
        <f>IFERROR('1.58 Consumption expenditure'!GY5/'1.46 Population'!CK5*1000,"")</f>
        <v/>
      </c>
      <c r="CL5" s="11">
        <f>IFERROR('1.58 Consumption expenditure'!GZ5/'1.46 Population'!CL5*1000,"")</f>
        <v>0</v>
      </c>
      <c r="CM5" s="11">
        <f>IFERROR('1.58 Consumption expenditure'!HA5/'1.46 Population'!CM5*1000,"")</f>
        <v>0</v>
      </c>
      <c r="CN5" s="11">
        <f>IFERROR('1.58 Consumption expenditure'!HB5/'1.46 Population'!CN5*1000,"")</f>
        <v>0</v>
      </c>
      <c r="CO5" s="11">
        <f>IFERROR('1.58 Consumption expenditure'!HC5/'1.46 Population'!CO5*1000,"")</f>
        <v>0</v>
      </c>
      <c r="CP5" s="11">
        <f>IFERROR('1.58 Consumption expenditure'!HD5/'1.46 Population'!CP5*1000,"")</f>
        <v>0</v>
      </c>
    </row>
    <row r="6" spans="1:94" x14ac:dyDescent="0.25">
      <c r="A6" s="1" t="s">
        <v>3</v>
      </c>
      <c r="D6" s="11" t="str">
        <f>IFERROR('1.58 Consumption expenditure'!D6/'1.46 Population'!D6*1000,"")</f>
        <v/>
      </c>
      <c r="E6" s="11" t="str">
        <f>IFERROR('1.58 Consumption expenditure'!I6/'1.46 Population'!E6*1000,"")</f>
        <v/>
      </c>
      <c r="F6" s="11" t="str">
        <f>IFERROR('1.58 Consumption expenditure'!M6/'1.46 Population'!F6*1000,"")</f>
        <v/>
      </c>
      <c r="G6" s="11" t="str">
        <f>IFERROR('1.58 Consumption expenditure'!N6/'1.46 Population'!G6*1000,"")</f>
        <v/>
      </c>
      <c r="H6" s="11" t="str">
        <f>IFERROR('1.58 Consumption expenditure'!O6/'1.46 Population'!H6*1000,"")</f>
        <v/>
      </c>
      <c r="I6" s="11" t="str">
        <f>IFERROR('1.58 Consumption expenditure'!P6/'1.46 Population'!I6*1000,"")</f>
        <v/>
      </c>
      <c r="J6" s="11" t="str">
        <f>IFERROR('1.58 Consumption expenditure'!Q6/'1.46 Population'!J6*1000,"")</f>
        <v/>
      </c>
      <c r="K6" s="11" t="str">
        <f>IFERROR('1.58 Consumption expenditure'!V6/'1.46 Population'!K6*1000,"")</f>
        <v/>
      </c>
      <c r="L6" s="11" t="str">
        <f>IFERROR('1.58 Consumption expenditure'!AC6/'1.46 Population'!L6*1000,"")</f>
        <v/>
      </c>
      <c r="M6" s="11" t="str">
        <f>IFERROR('1.58 Consumption expenditure'!AE6/'1.46 Population'!M6*1000,"")</f>
        <v/>
      </c>
      <c r="N6" s="11" t="str">
        <f>IFERROR('1.58 Consumption expenditure'!AG6/'1.46 Population'!N6*1000,"")</f>
        <v/>
      </c>
      <c r="O6" s="11" t="str">
        <f>IFERROR('1.58 Consumption expenditure'!AI6/'1.46 Population'!O6*1000,"")</f>
        <v/>
      </c>
      <c r="P6" s="11" t="str">
        <f>IFERROR('1.58 Consumption expenditure'!AK6/'1.46 Population'!P6*1000,"")</f>
        <v/>
      </c>
      <c r="Q6" s="11" t="str">
        <f>IFERROR('1.58 Consumption expenditure'!AM6/'1.46 Population'!Q6*1000,"")</f>
        <v/>
      </c>
      <c r="R6" s="11" t="str">
        <f>IFERROR('1.58 Consumption expenditure'!AQ6/'1.46 Population'!R6*1000,"")</f>
        <v/>
      </c>
      <c r="S6" s="11" t="str">
        <f>IFERROR('1.58 Consumption expenditure'!AS6/'1.46 Population'!S6*1000,"")</f>
        <v/>
      </c>
      <c r="T6" s="11"/>
      <c r="U6" s="11" t="str">
        <f>IFERROR('1.58 Consumption expenditure'!AT6/'1.46 Population'!U6*1000,"")</f>
        <v/>
      </c>
      <c r="V6" s="11" t="str">
        <f>IFERROR('1.58 Consumption expenditure'!AU6/'1.46 Population'!V6*1000,"")</f>
        <v/>
      </c>
      <c r="W6" s="11"/>
      <c r="X6" s="11" t="str">
        <f>IFERROR('1.58 Consumption expenditure'!AW6/'1.46 Population'!X6*1000,"")</f>
        <v/>
      </c>
      <c r="Y6" s="11" t="str">
        <f>IFERROR('1.58 Consumption expenditure'!AX6/'1.46 Population'!Y6*1000,"")</f>
        <v/>
      </c>
      <c r="Z6" s="11" t="str">
        <f>IFERROR('1.58 Consumption expenditure'!AY6/'1.46 Population'!Z6*1000,"")</f>
        <v/>
      </c>
      <c r="AA6" s="11" t="str">
        <f>IFERROR('1.58 Consumption expenditure'!AZ6/'1.46 Population'!AA6*1000,"")</f>
        <v/>
      </c>
      <c r="AB6" s="11" t="str">
        <f>IFERROR('1.58 Consumption expenditure'!BA6/'1.46 Population'!AB6*1000,"")</f>
        <v/>
      </c>
      <c r="AC6" s="11" t="str">
        <f>IFERROR('1.58 Consumption expenditure'!BB6/'1.46 Population'!AC6*1000,"")</f>
        <v/>
      </c>
      <c r="AD6" s="11" t="str">
        <f>IFERROR('1.58 Consumption expenditure'!BC6/'1.46 Population'!AD6*1000,"")</f>
        <v/>
      </c>
      <c r="AE6" s="11" t="str">
        <f>IFERROR('1.58 Consumption expenditure'!BD6/'1.46 Population'!AE6*1000,"")</f>
        <v/>
      </c>
      <c r="AF6" s="11" t="str">
        <f>IFERROR('1.58 Consumption expenditure'!BF6/'1.46 Population'!AF6*1000,"")</f>
        <v/>
      </c>
      <c r="AG6" s="11" t="str">
        <f>IFERROR('1.58 Consumption expenditure'!BG6/'1.46 Population'!AG6*1000,"")</f>
        <v/>
      </c>
      <c r="AH6" s="11" t="str">
        <f>IFERROR('1.58 Consumption expenditure'!BH6/'1.46 Population'!AH6*1000,"")</f>
        <v/>
      </c>
      <c r="AI6" s="11" t="str">
        <f>IFERROR('1.58 Consumption expenditure'!BK6/'1.46 Population'!AI6*1000,"")</f>
        <v/>
      </c>
      <c r="AJ6" s="11" t="str">
        <f>IFERROR('1.58 Consumption expenditure'!BL6/'1.46 Population'!AJ6*1000,"")</f>
        <v/>
      </c>
      <c r="AK6" s="11" t="str">
        <f>IFERROR('1.58 Consumption expenditure'!BM6/'1.46 Population'!AK6*1000,"")</f>
        <v/>
      </c>
      <c r="AL6" s="11" t="str">
        <f>IFERROR('1.58 Consumption expenditure'!BN6/'1.46 Population'!AL6*1000,"")</f>
        <v/>
      </c>
      <c r="AM6" s="11" t="str">
        <f>IFERROR('1.58 Consumption expenditure'!BO6/'1.46 Population'!AM6*1000,"")</f>
        <v/>
      </c>
      <c r="AN6" s="11" t="str">
        <f>IFERROR('1.58 Consumption expenditure'!BP6/'1.46 Population'!AN6*1000,"")</f>
        <v/>
      </c>
      <c r="AO6" s="11" t="str">
        <f>IFERROR('1.58 Consumption expenditure'!BQ6/'1.46 Population'!AO6*1000,"")</f>
        <v/>
      </c>
      <c r="AP6" s="11"/>
      <c r="AQ6" s="11" t="str">
        <f>IFERROR('1.58 Consumption expenditure'!BT6/'1.46 Population'!AQ6*1000,"")</f>
        <v/>
      </c>
      <c r="AR6" s="11" t="str">
        <f>IFERROR('1.58 Consumption expenditure'!BZ6/'1.46 Population'!AR6*1000,"")</f>
        <v/>
      </c>
      <c r="AS6" s="11" t="str">
        <f>IFERROR('1.58 Consumption expenditure'!CA6/'1.46 Population'!AS6*1000,"")</f>
        <v/>
      </c>
      <c r="AT6" s="11" t="str">
        <f>IFERROR('1.58 Consumption expenditure'!CD6/'1.46 Population'!AT6*1000,"")</f>
        <v/>
      </c>
      <c r="AU6" s="11" t="str">
        <f>IFERROR('1.58 Consumption expenditure'!CE6/'1.46 Population'!AU6*1000,"")</f>
        <v/>
      </c>
      <c r="AV6" s="11" t="str">
        <f>IFERROR('1.58 Consumption expenditure'!CF6/'1.46 Population'!AV6*1000,"")</f>
        <v/>
      </c>
      <c r="AW6" s="11" t="str">
        <f>IFERROR('1.58 Consumption expenditure'!CJ6/'1.46 Population'!AW6*1000,"")</f>
        <v/>
      </c>
      <c r="AX6" s="11" t="str">
        <f>IFERROR('1.58 Consumption expenditure'!CK6/'1.46 Population'!AX6*1000,"")</f>
        <v/>
      </c>
      <c r="AY6" s="11" t="str">
        <f>IFERROR('1.58 Consumption expenditure'!CP6/'1.46 Population'!AY6*1000,"")</f>
        <v/>
      </c>
      <c r="AZ6" s="11" t="str">
        <f>IFERROR('1.58 Consumption expenditure'!CV6/'1.46 Population'!AZ6*1000,"")</f>
        <v/>
      </c>
      <c r="BA6" s="11" t="str">
        <f>IFERROR('1.58 Consumption expenditure'!CZ6/'1.46 Population'!BA6*1000,"")</f>
        <v/>
      </c>
      <c r="BB6" s="11" t="str">
        <f>IFERROR('1.58 Consumption expenditure'!DH6/'1.46 Population'!BB6*1000,"")</f>
        <v/>
      </c>
      <c r="BC6" s="11" t="str">
        <f>IFERROR('1.58 Consumption expenditure'!DJ6/'1.46 Population'!BC6*1000,"")</f>
        <v/>
      </c>
      <c r="BD6" s="11"/>
      <c r="BE6" s="11" t="str">
        <f>IFERROR('1.58 Consumption expenditure'!DK6/'1.46 Population'!BE6*1000,"")</f>
        <v/>
      </c>
      <c r="BF6" s="11" t="str">
        <f>IFERROR('1.58 Consumption expenditure'!DR6/'1.46 Population'!BF6*1000,"")</f>
        <v/>
      </c>
      <c r="BG6" s="11" t="str">
        <f>IFERROR('1.58 Consumption expenditure'!EA6/'1.46 Population'!BG6*1000,"")</f>
        <v/>
      </c>
      <c r="BH6" s="11" t="str">
        <f>IFERROR('1.58 Consumption expenditure'!EJ6/'1.46 Population'!BH6*1000,"")</f>
        <v/>
      </c>
      <c r="BI6" s="11" t="str">
        <f>IFERROR('1.58 Consumption expenditure'!EL6/'1.46 Population'!BI6*1000,"")</f>
        <v/>
      </c>
      <c r="BJ6" s="11" t="str">
        <f>IFERROR('1.58 Consumption expenditure'!EN6/'1.46 Population'!BJ6*1000,"")</f>
        <v/>
      </c>
      <c r="BK6" s="11" t="str">
        <f>IFERROR('1.58 Consumption expenditure'!EY6/'1.46 Population'!BK6*1000,"")</f>
        <v/>
      </c>
      <c r="BL6" s="11" t="str">
        <f>IFERROR('1.58 Consumption expenditure'!FC6/'1.46 Population'!BL6*1000,"")</f>
        <v/>
      </c>
      <c r="BM6" s="11" t="str">
        <f>IFERROR('1.58 Consumption expenditure'!FI6/'1.46 Population'!BM6*1000,"")</f>
        <v/>
      </c>
      <c r="BN6" s="11" t="str">
        <f>IFERROR('1.58 Consumption expenditure'!FN6/'1.46 Population'!BN6*1000,"")</f>
        <v/>
      </c>
      <c r="BO6" s="11" t="str">
        <f>IFERROR('1.58 Consumption expenditure'!FU6/'1.46 Population'!BO6*1000,"")</f>
        <v/>
      </c>
      <c r="BP6" s="11" t="str">
        <f>IFERROR('1.58 Consumption expenditure'!FW6/'1.46 Population'!BP6*1000,"")</f>
        <v/>
      </c>
      <c r="BQ6" s="11"/>
      <c r="BR6" s="11" t="str">
        <f>IFERROR('1.58 Consumption expenditure'!GA6/'1.46 Population'!BR6*1000,"")</f>
        <v/>
      </c>
      <c r="BS6" s="11" t="str">
        <f>IFERROR('1.58 Consumption expenditure'!GB6/'1.46 Population'!BS6*1000,"")</f>
        <v/>
      </c>
      <c r="BT6" s="11"/>
      <c r="BU6" s="11" t="str">
        <f>IFERROR('1.58 Consumption expenditure'!GC6/'1.46 Population'!BU6*1000,"")</f>
        <v/>
      </c>
      <c r="BV6" s="11" t="str">
        <f>IFERROR('1.58 Consumption expenditure'!GD6/'1.46 Population'!BV6*1000,"")</f>
        <v/>
      </c>
      <c r="BW6" s="11" t="str">
        <f>IFERROR('1.58 Consumption expenditure'!GF6/'1.46 Population'!BW6*1000,"")</f>
        <v/>
      </c>
      <c r="BX6" s="11" t="str">
        <f>IFERROR('1.58 Consumption expenditure'!GG6/'1.46 Population'!BX6*1000,"")</f>
        <v/>
      </c>
      <c r="BY6" s="11" t="str">
        <f>IFERROR('1.58 Consumption expenditure'!GH6/'1.46 Population'!BY6*1000,"")</f>
        <v/>
      </c>
      <c r="BZ6" s="11" t="str">
        <f>IFERROR('1.58 Consumption expenditure'!GI6/'1.46 Population'!BZ6*1000,"")</f>
        <v/>
      </c>
      <c r="CA6" s="11" t="str">
        <f>IFERROR('1.58 Consumption expenditure'!GJ6/'1.46 Population'!CA6*1000,"")</f>
        <v/>
      </c>
      <c r="CB6" s="11" t="str">
        <f>IFERROR('1.58 Consumption expenditure'!GL6/'1.46 Population'!CB6*1000,"")</f>
        <v/>
      </c>
      <c r="CC6" s="11" t="str">
        <f>IFERROR('1.58 Consumption expenditure'!GM6/'1.46 Population'!CC6*1000,"")</f>
        <v/>
      </c>
      <c r="CD6" s="11" t="str">
        <f>IFERROR('1.58 Consumption expenditure'!GR6/'1.46 Population'!CD6*1000,"")</f>
        <v/>
      </c>
      <c r="CE6" s="11" t="str">
        <f>IFERROR('1.58 Consumption expenditure'!GS6/'1.46 Population'!CE6*1000,"")</f>
        <v/>
      </c>
      <c r="CF6" s="11" t="str">
        <f>IFERROR('1.58 Consumption expenditure'!GT6/'1.46 Population'!CF6*1000,"")</f>
        <v/>
      </c>
      <c r="CG6" s="11" t="str">
        <f>IFERROR('1.58 Consumption expenditure'!GU6/'1.46 Population'!CG6*1000,"")</f>
        <v/>
      </c>
      <c r="CH6" s="11" t="str">
        <f>IFERROR('1.58 Consumption expenditure'!GV6/'1.46 Population'!CH6*1000,"")</f>
        <v/>
      </c>
      <c r="CI6" s="11" t="str">
        <f>IFERROR('1.58 Consumption expenditure'!GW6/'1.46 Population'!CI6*1000,"")</f>
        <v/>
      </c>
      <c r="CJ6" s="11" t="str">
        <f>IFERROR('1.58 Consumption expenditure'!GX6/'1.46 Population'!CJ6*1000,"")</f>
        <v/>
      </c>
      <c r="CK6" s="11" t="str">
        <f>IFERROR('1.58 Consumption expenditure'!GY6/'1.46 Population'!CK6*1000,"")</f>
        <v/>
      </c>
      <c r="CL6" s="11">
        <f>IFERROR('1.58 Consumption expenditure'!GZ6/'1.46 Population'!CL6*1000,"")</f>
        <v>0</v>
      </c>
      <c r="CM6" s="11">
        <f>IFERROR('1.58 Consumption expenditure'!HA6/'1.46 Population'!CM6*1000,"")</f>
        <v>0</v>
      </c>
      <c r="CN6" s="11">
        <f>IFERROR('1.58 Consumption expenditure'!HB6/'1.46 Population'!CN6*1000,"")</f>
        <v>0</v>
      </c>
      <c r="CO6" s="11">
        <f>IFERROR('1.58 Consumption expenditure'!HC6/'1.46 Population'!CO6*1000,"")</f>
        <v>0</v>
      </c>
      <c r="CP6" s="11">
        <f>IFERROR('1.58 Consumption expenditure'!HD6/'1.46 Population'!CP6*1000,"")</f>
        <v>0</v>
      </c>
    </row>
    <row r="7" spans="1:94" x14ac:dyDescent="0.25">
      <c r="A7" s="1" t="s">
        <v>4</v>
      </c>
      <c r="D7" s="11" t="str">
        <f>IFERROR('1.58 Consumption expenditure'!D7/'1.46 Population'!D7*1000,"")</f>
        <v/>
      </c>
      <c r="E7" s="11" t="str">
        <f>IFERROR('1.58 Consumption expenditure'!I7/'1.46 Population'!E7*1000,"")</f>
        <v/>
      </c>
      <c r="F7" s="11" t="str">
        <f>IFERROR('1.58 Consumption expenditure'!M7/'1.46 Population'!F7*1000,"")</f>
        <v/>
      </c>
      <c r="G7" s="11" t="str">
        <f>IFERROR('1.58 Consumption expenditure'!N7/'1.46 Population'!G7*1000,"")</f>
        <v/>
      </c>
      <c r="H7" s="11" t="str">
        <f>IFERROR('1.58 Consumption expenditure'!O7/'1.46 Population'!H7*1000,"")</f>
        <v/>
      </c>
      <c r="I7" s="11" t="str">
        <f>IFERROR('1.58 Consumption expenditure'!P7/'1.46 Population'!I7*1000,"")</f>
        <v/>
      </c>
      <c r="J7" s="11" t="str">
        <f>IFERROR('1.58 Consumption expenditure'!Q7/'1.46 Population'!J7*1000,"")</f>
        <v/>
      </c>
      <c r="K7" s="11" t="str">
        <f>IFERROR('1.58 Consumption expenditure'!V7/'1.46 Population'!K7*1000,"")</f>
        <v/>
      </c>
      <c r="L7" s="11" t="str">
        <f>IFERROR('1.58 Consumption expenditure'!AC7/'1.46 Population'!L7*1000,"")</f>
        <v/>
      </c>
      <c r="M7" s="11" t="str">
        <f>IFERROR('1.58 Consumption expenditure'!AE7/'1.46 Population'!M7*1000,"")</f>
        <v/>
      </c>
      <c r="N7" s="11" t="str">
        <f>IFERROR('1.58 Consumption expenditure'!AG7/'1.46 Population'!N7*1000,"")</f>
        <v/>
      </c>
      <c r="O7" s="11" t="str">
        <f>IFERROR('1.58 Consumption expenditure'!AI7/'1.46 Population'!O7*1000,"")</f>
        <v/>
      </c>
      <c r="P7" s="11" t="str">
        <f>IFERROR('1.58 Consumption expenditure'!AK7/'1.46 Population'!P7*1000,"")</f>
        <v/>
      </c>
      <c r="Q7" s="11" t="str">
        <f>IFERROR('1.58 Consumption expenditure'!AM7/'1.46 Population'!Q7*1000,"")</f>
        <v/>
      </c>
      <c r="R7" s="11" t="str">
        <f>IFERROR('1.58 Consumption expenditure'!AQ7/'1.46 Population'!R7*1000,"")</f>
        <v/>
      </c>
      <c r="S7" s="11" t="str">
        <f>IFERROR('1.58 Consumption expenditure'!AS7/'1.46 Population'!S7*1000,"")</f>
        <v/>
      </c>
      <c r="T7" s="11"/>
      <c r="U7" s="11" t="str">
        <f>IFERROR('1.58 Consumption expenditure'!AT7/'1.46 Population'!U7*1000,"")</f>
        <v/>
      </c>
      <c r="V7" s="11" t="str">
        <f>IFERROR('1.58 Consumption expenditure'!AU7/'1.46 Population'!V7*1000,"")</f>
        <v/>
      </c>
      <c r="W7" s="11"/>
      <c r="X7" s="11" t="str">
        <f>IFERROR('1.58 Consumption expenditure'!AW7/'1.46 Population'!X7*1000,"")</f>
        <v/>
      </c>
      <c r="Y7" s="11" t="str">
        <f>IFERROR('1.58 Consumption expenditure'!AX7/'1.46 Population'!Y7*1000,"")</f>
        <v/>
      </c>
      <c r="Z7" s="11" t="str">
        <f>IFERROR('1.58 Consumption expenditure'!AY7/'1.46 Population'!Z7*1000,"")</f>
        <v/>
      </c>
      <c r="AA7" s="11" t="str">
        <f>IFERROR('1.58 Consumption expenditure'!AZ7/'1.46 Population'!AA7*1000,"")</f>
        <v/>
      </c>
      <c r="AB7" s="11" t="str">
        <f>IFERROR('1.58 Consumption expenditure'!BA7/'1.46 Population'!AB7*1000,"")</f>
        <v/>
      </c>
      <c r="AC7" s="11" t="str">
        <f>IFERROR('1.58 Consumption expenditure'!BB7/'1.46 Population'!AC7*1000,"")</f>
        <v/>
      </c>
      <c r="AD7" s="11" t="str">
        <f>IFERROR('1.58 Consumption expenditure'!BC7/'1.46 Population'!AD7*1000,"")</f>
        <v/>
      </c>
      <c r="AE7" s="11" t="str">
        <f>IFERROR('1.58 Consumption expenditure'!BD7/'1.46 Population'!AE7*1000,"")</f>
        <v/>
      </c>
      <c r="AF7" s="11" t="str">
        <f>IFERROR('1.58 Consumption expenditure'!BF7/'1.46 Population'!AF7*1000,"")</f>
        <v/>
      </c>
      <c r="AG7" s="11" t="str">
        <f>IFERROR('1.58 Consumption expenditure'!BG7/'1.46 Population'!AG7*1000,"")</f>
        <v/>
      </c>
      <c r="AH7" s="11" t="str">
        <f>IFERROR('1.58 Consumption expenditure'!BH7/'1.46 Population'!AH7*1000,"")</f>
        <v/>
      </c>
      <c r="AI7" s="11" t="str">
        <f>IFERROR('1.58 Consumption expenditure'!BK7/'1.46 Population'!AI7*1000,"")</f>
        <v/>
      </c>
      <c r="AJ7" s="11" t="str">
        <f>IFERROR('1.58 Consumption expenditure'!BL7/'1.46 Population'!AJ7*1000,"")</f>
        <v/>
      </c>
      <c r="AK7" s="11" t="str">
        <f>IFERROR('1.58 Consumption expenditure'!BM7/'1.46 Population'!AK7*1000,"")</f>
        <v/>
      </c>
      <c r="AL7" s="11" t="str">
        <f>IFERROR('1.58 Consumption expenditure'!BN7/'1.46 Population'!AL7*1000,"")</f>
        <v/>
      </c>
      <c r="AM7" s="11" t="str">
        <f>IFERROR('1.58 Consumption expenditure'!BO7/'1.46 Population'!AM7*1000,"")</f>
        <v/>
      </c>
      <c r="AN7" s="11" t="str">
        <f>IFERROR('1.58 Consumption expenditure'!BP7/'1.46 Population'!AN7*1000,"")</f>
        <v/>
      </c>
      <c r="AO7" s="11" t="str">
        <f>IFERROR('1.58 Consumption expenditure'!BQ7/'1.46 Population'!AO7*1000,"")</f>
        <v/>
      </c>
      <c r="AP7" s="11"/>
      <c r="AQ7" s="11" t="str">
        <f>IFERROR('1.58 Consumption expenditure'!BT7/'1.46 Population'!AQ7*1000,"")</f>
        <v/>
      </c>
      <c r="AR7" s="11" t="str">
        <f>IFERROR('1.58 Consumption expenditure'!BZ7/'1.46 Population'!AR7*1000,"")</f>
        <v/>
      </c>
      <c r="AS7" s="11" t="str">
        <f>IFERROR('1.58 Consumption expenditure'!CA7/'1.46 Population'!AS7*1000,"")</f>
        <v/>
      </c>
      <c r="AT7" s="11" t="str">
        <f>IFERROR('1.58 Consumption expenditure'!CD7/'1.46 Population'!AT7*1000,"")</f>
        <v/>
      </c>
      <c r="AU7" s="11" t="str">
        <f>IFERROR('1.58 Consumption expenditure'!CE7/'1.46 Population'!AU7*1000,"")</f>
        <v/>
      </c>
      <c r="AV7" s="11" t="str">
        <f>IFERROR('1.58 Consumption expenditure'!CF7/'1.46 Population'!AV7*1000,"")</f>
        <v/>
      </c>
      <c r="AW7" s="11" t="str">
        <f>IFERROR('1.58 Consumption expenditure'!CJ7/'1.46 Population'!AW7*1000,"")</f>
        <v/>
      </c>
      <c r="AX7" s="11" t="str">
        <f>IFERROR('1.58 Consumption expenditure'!CK7/'1.46 Population'!AX7*1000,"")</f>
        <v/>
      </c>
      <c r="AY7" s="11" t="str">
        <f>IFERROR('1.58 Consumption expenditure'!CP7/'1.46 Population'!AY7*1000,"")</f>
        <v/>
      </c>
      <c r="AZ7" s="11" t="str">
        <f>IFERROR('1.58 Consumption expenditure'!CV7/'1.46 Population'!AZ7*1000,"")</f>
        <v/>
      </c>
      <c r="BA7" s="11" t="str">
        <f>IFERROR('1.58 Consumption expenditure'!CZ7/'1.46 Population'!BA7*1000,"")</f>
        <v/>
      </c>
      <c r="BB7" s="11" t="str">
        <f>IFERROR('1.58 Consumption expenditure'!DH7/'1.46 Population'!BB7*1000,"")</f>
        <v/>
      </c>
      <c r="BC7" s="11" t="str">
        <f>IFERROR('1.58 Consumption expenditure'!DJ7/'1.46 Population'!BC7*1000,"")</f>
        <v/>
      </c>
      <c r="BD7" s="11"/>
      <c r="BE7" s="11" t="str">
        <f>IFERROR('1.58 Consumption expenditure'!DK7/'1.46 Population'!BE7*1000,"")</f>
        <v/>
      </c>
      <c r="BF7" s="11" t="str">
        <f>IFERROR('1.58 Consumption expenditure'!DR7/'1.46 Population'!BF7*1000,"")</f>
        <v/>
      </c>
      <c r="BG7" s="11" t="str">
        <f>IFERROR('1.58 Consumption expenditure'!EA7/'1.46 Population'!BG7*1000,"")</f>
        <v/>
      </c>
      <c r="BH7" s="11" t="str">
        <f>IFERROR('1.58 Consumption expenditure'!EJ7/'1.46 Population'!BH7*1000,"")</f>
        <v/>
      </c>
      <c r="BI7" s="11" t="str">
        <f>IFERROR('1.58 Consumption expenditure'!EL7/'1.46 Population'!BI7*1000,"")</f>
        <v/>
      </c>
      <c r="BJ7" s="11" t="str">
        <f>IFERROR('1.58 Consumption expenditure'!EN7/'1.46 Population'!BJ7*1000,"")</f>
        <v/>
      </c>
      <c r="BK7" s="11" t="str">
        <f>IFERROR('1.58 Consumption expenditure'!EY7/'1.46 Population'!BK7*1000,"")</f>
        <v/>
      </c>
      <c r="BL7" s="11" t="str">
        <f>IFERROR('1.58 Consumption expenditure'!FC7/'1.46 Population'!BL7*1000,"")</f>
        <v/>
      </c>
      <c r="BM7" s="11" t="str">
        <f>IFERROR('1.58 Consumption expenditure'!FI7/'1.46 Population'!BM7*1000,"")</f>
        <v/>
      </c>
      <c r="BN7" s="11" t="str">
        <f>IFERROR('1.58 Consumption expenditure'!FN7/'1.46 Population'!BN7*1000,"")</f>
        <v/>
      </c>
      <c r="BO7" s="11" t="str">
        <f>IFERROR('1.58 Consumption expenditure'!FU7/'1.46 Population'!BO7*1000,"")</f>
        <v/>
      </c>
      <c r="BP7" s="11" t="str">
        <f>IFERROR('1.58 Consumption expenditure'!FW7/'1.46 Population'!BP7*1000,"")</f>
        <v/>
      </c>
      <c r="BQ7" s="11"/>
      <c r="BR7" s="11" t="str">
        <f>IFERROR('1.58 Consumption expenditure'!GA7/'1.46 Population'!BR7*1000,"")</f>
        <v/>
      </c>
      <c r="BS7" s="11" t="str">
        <f>IFERROR('1.58 Consumption expenditure'!GB7/'1.46 Population'!BS7*1000,"")</f>
        <v/>
      </c>
      <c r="BT7" s="11"/>
      <c r="BU7" s="11" t="str">
        <f>IFERROR('1.58 Consumption expenditure'!GC7/'1.46 Population'!BU7*1000,"")</f>
        <v/>
      </c>
      <c r="BV7" s="11" t="str">
        <f>IFERROR('1.58 Consumption expenditure'!GD7/'1.46 Population'!BV7*1000,"")</f>
        <v/>
      </c>
      <c r="BW7" s="11" t="str">
        <f>IFERROR('1.58 Consumption expenditure'!GF7/'1.46 Population'!BW7*1000,"")</f>
        <v/>
      </c>
      <c r="BX7" s="11" t="str">
        <f>IFERROR('1.58 Consumption expenditure'!GG7/'1.46 Population'!BX7*1000,"")</f>
        <v/>
      </c>
      <c r="BY7" s="11" t="str">
        <f>IFERROR('1.58 Consumption expenditure'!GH7/'1.46 Population'!BY7*1000,"")</f>
        <v/>
      </c>
      <c r="BZ7" s="11" t="str">
        <f>IFERROR('1.58 Consumption expenditure'!GI7/'1.46 Population'!BZ7*1000,"")</f>
        <v/>
      </c>
      <c r="CA7" s="11" t="str">
        <f>IFERROR('1.58 Consumption expenditure'!GJ7/'1.46 Population'!CA7*1000,"")</f>
        <v/>
      </c>
      <c r="CB7" s="11" t="str">
        <f>IFERROR('1.58 Consumption expenditure'!GL7/'1.46 Population'!CB7*1000,"")</f>
        <v/>
      </c>
      <c r="CC7" s="11" t="str">
        <f>IFERROR('1.58 Consumption expenditure'!GM7/'1.46 Population'!CC7*1000,"")</f>
        <v/>
      </c>
      <c r="CD7" s="11" t="str">
        <f>IFERROR('1.58 Consumption expenditure'!GR7/'1.46 Population'!CD7*1000,"")</f>
        <v/>
      </c>
      <c r="CE7" s="11" t="str">
        <f>IFERROR('1.58 Consumption expenditure'!GS7/'1.46 Population'!CE7*1000,"")</f>
        <v/>
      </c>
      <c r="CF7" s="11" t="str">
        <f>IFERROR('1.58 Consumption expenditure'!GT7/'1.46 Population'!CF7*1000,"")</f>
        <v/>
      </c>
      <c r="CG7" s="11" t="str">
        <f>IFERROR('1.58 Consumption expenditure'!GU7/'1.46 Population'!CG7*1000,"")</f>
        <v/>
      </c>
      <c r="CH7" s="11" t="str">
        <f>IFERROR('1.58 Consumption expenditure'!GV7/'1.46 Population'!CH7*1000,"")</f>
        <v/>
      </c>
      <c r="CI7" s="11" t="str">
        <f>IFERROR('1.58 Consumption expenditure'!GW7/'1.46 Population'!CI7*1000,"")</f>
        <v/>
      </c>
      <c r="CJ7" s="11" t="str">
        <f>IFERROR('1.58 Consumption expenditure'!GX7/'1.46 Population'!CJ7*1000,"")</f>
        <v/>
      </c>
      <c r="CK7" s="11" t="str">
        <f>IFERROR('1.58 Consumption expenditure'!GY7/'1.46 Population'!CK7*1000,"")</f>
        <v/>
      </c>
      <c r="CL7" s="11">
        <f>IFERROR('1.58 Consumption expenditure'!GZ7/'1.46 Population'!CL7*1000,"")</f>
        <v>0</v>
      </c>
      <c r="CM7" s="11">
        <f>IFERROR('1.58 Consumption expenditure'!HA7/'1.46 Population'!CM7*1000,"")</f>
        <v>0</v>
      </c>
      <c r="CN7" s="11">
        <f>IFERROR('1.58 Consumption expenditure'!HB7/'1.46 Population'!CN7*1000,"")</f>
        <v>0</v>
      </c>
      <c r="CO7" s="11">
        <f>IFERROR('1.58 Consumption expenditure'!HC7/'1.46 Population'!CO7*1000,"")</f>
        <v>0</v>
      </c>
      <c r="CP7" s="11">
        <f>IFERROR('1.58 Consumption expenditure'!HD7/'1.46 Population'!CP7*1000,"")</f>
        <v>0</v>
      </c>
    </row>
    <row r="8" spans="1:94" x14ac:dyDescent="0.25">
      <c r="A8" s="1" t="s">
        <v>5</v>
      </c>
      <c r="D8" s="11" t="str">
        <f>IFERROR('1.58 Consumption expenditure'!D8/'1.46 Population'!D8*1000,"")</f>
        <v/>
      </c>
      <c r="E8" s="11" t="str">
        <f>IFERROR('1.58 Consumption expenditure'!I8/'1.46 Population'!E8*1000,"")</f>
        <v/>
      </c>
      <c r="F8" s="11" t="str">
        <f>IFERROR('1.58 Consumption expenditure'!M8/'1.46 Population'!F8*1000,"")</f>
        <v/>
      </c>
      <c r="G8" s="11" t="str">
        <f>IFERROR('1.58 Consumption expenditure'!N8/'1.46 Population'!G8*1000,"")</f>
        <v/>
      </c>
      <c r="H8" s="11" t="str">
        <f>IFERROR('1.58 Consumption expenditure'!O8/'1.46 Population'!H8*1000,"")</f>
        <v/>
      </c>
      <c r="I8" s="11" t="str">
        <f>IFERROR('1.58 Consumption expenditure'!P8/'1.46 Population'!I8*1000,"")</f>
        <v/>
      </c>
      <c r="J8" s="11" t="str">
        <f>IFERROR('1.58 Consumption expenditure'!Q8/'1.46 Population'!J8*1000,"")</f>
        <v/>
      </c>
      <c r="K8" s="11" t="str">
        <f>IFERROR('1.58 Consumption expenditure'!V8/'1.46 Population'!K8*1000,"")</f>
        <v/>
      </c>
      <c r="L8" s="11" t="str">
        <f>IFERROR('1.58 Consumption expenditure'!AC8/'1.46 Population'!L8*1000,"")</f>
        <v/>
      </c>
      <c r="M8" s="11" t="str">
        <f>IFERROR('1.58 Consumption expenditure'!AE8/'1.46 Population'!M8*1000,"")</f>
        <v/>
      </c>
      <c r="N8" s="11" t="str">
        <f>IFERROR('1.58 Consumption expenditure'!AG8/'1.46 Population'!N8*1000,"")</f>
        <v/>
      </c>
      <c r="O8" s="11" t="str">
        <f>IFERROR('1.58 Consumption expenditure'!AI8/'1.46 Population'!O8*1000,"")</f>
        <v/>
      </c>
      <c r="P8" s="11" t="str">
        <f>IFERROR('1.58 Consumption expenditure'!AK8/'1.46 Population'!P8*1000,"")</f>
        <v/>
      </c>
      <c r="Q8" s="11" t="str">
        <f>IFERROR('1.58 Consumption expenditure'!AM8/'1.46 Population'!Q8*1000,"")</f>
        <v/>
      </c>
      <c r="R8" s="11" t="str">
        <f>IFERROR('1.58 Consumption expenditure'!AQ8/'1.46 Population'!R8*1000,"")</f>
        <v/>
      </c>
      <c r="S8" s="11" t="str">
        <f>IFERROR('1.58 Consumption expenditure'!AS8/'1.46 Population'!S8*1000,"")</f>
        <v/>
      </c>
      <c r="T8" s="11"/>
      <c r="U8" s="11" t="str">
        <f>IFERROR('1.58 Consumption expenditure'!AT8/'1.46 Population'!U8*1000,"")</f>
        <v/>
      </c>
      <c r="V8" s="11" t="str">
        <f>IFERROR('1.58 Consumption expenditure'!AU8/'1.46 Population'!V8*1000,"")</f>
        <v/>
      </c>
      <c r="W8" s="11"/>
      <c r="X8" s="11" t="str">
        <f>IFERROR('1.58 Consumption expenditure'!AW8/'1.46 Population'!X8*1000,"")</f>
        <v/>
      </c>
      <c r="Y8" s="11" t="str">
        <f>IFERROR('1.58 Consumption expenditure'!AX8/'1.46 Population'!Y8*1000,"")</f>
        <v/>
      </c>
      <c r="Z8" s="11" t="str">
        <f>IFERROR('1.58 Consumption expenditure'!AY8/'1.46 Population'!Z8*1000,"")</f>
        <v/>
      </c>
      <c r="AA8" s="11" t="str">
        <f>IFERROR('1.58 Consumption expenditure'!AZ8/'1.46 Population'!AA8*1000,"")</f>
        <v/>
      </c>
      <c r="AB8" s="11" t="str">
        <f>IFERROR('1.58 Consumption expenditure'!BA8/'1.46 Population'!AB8*1000,"")</f>
        <v/>
      </c>
      <c r="AC8" s="11" t="str">
        <f>IFERROR('1.58 Consumption expenditure'!BB8/'1.46 Population'!AC8*1000,"")</f>
        <v/>
      </c>
      <c r="AD8" s="11" t="str">
        <f>IFERROR('1.58 Consumption expenditure'!BC8/'1.46 Population'!AD8*1000,"")</f>
        <v/>
      </c>
      <c r="AE8" s="11" t="str">
        <f>IFERROR('1.58 Consumption expenditure'!BD8/'1.46 Population'!AE8*1000,"")</f>
        <v/>
      </c>
      <c r="AF8" s="11" t="str">
        <f>IFERROR('1.58 Consumption expenditure'!BF8/'1.46 Population'!AF8*1000,"")</f>
        <v/>
      </c>
      <c r="AG8" s="11" t="str">
        <f>IFERROR('1.58 Consumption expenditure'!BG8/'1.46 Population'!AG8*1000,"")</f>
        <v/>
      </c>
      <c r="AH8" s="11" t="str">
        <f>IFERROR('1.58 Consumption expenditure'!BH8/'1.46 Population'!AH8*1000,"")</f>
        <v/>
      </c>
      <c r="AI8" s="11" t="str">
        <f>IFERROR('1.58 Consumption expenditure'!BK8/'1.46 Population'!AI8*1000,"")</f>
        <v/>
      </c>
      <c r="AJ8" s="11" t="str">
        <f>IFERROR('1.58 Consumption expenditure'!BL8/'1.46 Population'!AJ8*1000,"")</f>
        <v/>
      </c>
      <c r="AK8" s="11" t="str">
        <f>IFERROR('1.58 Consumption expenditure'!BM8/'1.46 Population'!AK8*1000,"")</f>
        <v/>
      </c>
      <c r="AL8" s="11" t="str">
        <f>IFERROR('1.58 Consumption expenditure'!BN8/'1.46 Population'!AL8*1000,"")</f>
        <v/>
      </c>
      <c r="AM8" s="11" t="str">
        <f>IFERROR('1.58 Consumption expenditure'!BO8/'1.46 Population'!AM8*1000,"")</f>
        <v/>
      </c>
      <c r="AN8" s="11" t="str">
        <f>IFERROR('1.58 Consumption expenditure'!BP8/'1.46 Population'!AN8*1000,"")</f>
        <v/>
      </c>
      <c r="AO8" s="11" t="str">
        <f>IFERROR('1.58 Consumption expenditure'!BQ8/'1.46 Population'!AO8*1000,"")</f>
        <v/>
      </c>
      <c r="AP8" s="11"/>
      <c r="AQ8" s="11" t="str">
        <f>IFERROR('1.58 Consumption expenditure'!BT8/'1.46 Population'!AQ8*1000,"")</f>
        <v/>
      </c>
      <c r="AR8" s="11" t="str">
        <f>IFERROR('1.58 Consumption expenditure'!BZ8/'1.46 Population'!AR8*1000,"")</f>
        <v/>
      </c>
      <c r="AS8" s="11" t="str">
        <f>IFERROR('1.58 Consumption expenditure'!CA8/'1.46 Population'!AS8*1000,"")</f>
        <v/>
      </c>
      <c r="AT8" s="11" t="str">
        <f>IFERROR('1.58 Consumption expenditure'!CD8/'1.46 Population'!AT8*1000,"")</f>
        <v/>
      </c>
      <c r="AU8" s="11" t="str">
        <f>IFERROR('1.58 Consumption expenditure'!CE8/'1.46 Population'!AU8*1000,"")</f>
        <v/>
      </c>
      <c r="AV8" s="11" t="str">
        <f>IFERROR('1.58 Consumption expenditure'!CF8/'1.46 Population'!AV8*1000,"")</f>
        <v/>
      </c>
      <c r="AW8" s="11" t="str">
        <f>IFERROR('1.58 Consumption expenditure'!CJ8/'1.46 Population'!AW8*1000,"")</f>
        <v/>
      </c>
      <c r="AX8" s="11" t="str">
        <f>IFERROR('1.58 Consumption expenditure'!CK8/'1.46 Population'!AX8*1000,"")</f>
        <v/>
      </c>
      <c r="AY8" s="11" t="str">
        <f>IFERROR('1.58 Consumption expenditure'!CP8/'1.46 Population'!AY8*1000,"")</f>
        <v/>
      </c>
      <c r="AZ8" s="11" t="str">
        <f>IFERROR('1.58 Consumption expenditure'!CV8/'1.46 Population'!AZ8*1000,"")</f>
        <v/>
      </c>
      <c r="BA8" s="11" t="str">
        <f>IFERROR('1.58 Consumption expenditure'!CZ8/'1.46 Population'!BA8*1000,"")</f>
        <v/>
      </c>
      <c r="BB8" s="11" t="str">
        <f>IFERROR('1.58 Consumption expenditure'!DH8/'1.46 Population'!BB8*1000,"")</f>
        <v/>
      </c>
      <c r="BC8" s="11" t="str">
        <f>IFERROR('1.58 Consumption expenditure'!DJ8/'1.46 Population'!BC8*1000,"")</f>
        <v/>
      </c>
      <c r="BD8" s="11"/>
      <c r="BE8" s="11" t="str">
        <f>IFERROR('1.58 Consumption expenditure'!DK8/'1.46 Population'!BE8*1000,"")</f>
        <v/>
      </c>
      <c r="BF8" s="11" t="str">
        <f>IFERROR('1.58 Consumption expenditure'!DR8/'1.46 Population'!BF8*1000,"")</f>
        <v/>
      </c>
      <c r="BG8" s="11" t="str">
        <f>IFERROR('1.58 Consumption expenditure'!EA8/'1.46 Population'!BG8*1000,"")</f>
        <v/>
      </c>
      <c r="BH8" s="11" t="str">
        <f>IFERROR('1.58 Consumption expenditure'!EJ8/'1.46 Population'!BH8*1000,"")</f>
        <v/>
      </c>
      <c r="BI8" s="11" t="str">
        <f>IFERROR('1.58 Consumption expenditure'!EL8/'1.46 Population'!BI8*1000,"")</f>
        <v/>
      </c>
      <c r="BJ8" s="11" t="str">
        <f>IFERROR('1.58 Consumption expenditure'!EN8/'1.46 Population'!BJ8*1000,"")</f>
        <v/>
      </c>
      <c r="BK8" s="11" t="str">
        <f>IFERROR('1.58 Consumption expenditure'!EY8/'1.46 Population'!BK8*1000,"")</f>
        <v/>
      </c>
      <c r="BL8" s="11" t="str">
        <f>IFERROR('1.58 Consumption expenditure'!FC8/'1.46 Population'!BL8*1000,"")</f>
        <v/>
      </c>
      <c r="BM8" s="11" t="str">
        <f>IFERROR('1.58 Consumption expenditure'!FI8/'1.46 Population'!BM8*1000,"")</f>
        <v/>
      </c>
      <c r="BN8" s="11" t="str">
        <f>IFERROR('1.58 Consumption expenditure'!FN8/'1.46 Population'!BN8*1000,"")</f>
        <v/>
      </c>
      <c r="BO8" s="11" t="str">
        <f>IFERROR('1.58 Consumption expenditure'!FU8/'1.46 Population'!BO8*1000,"")</f>
        <v/>
      </c>
      <c r="BP8" s="11" t="str">
        <f>IFERROR('1.58 Consumption expenditure'!FW8/'1.46 Population'!BP8*1000,"")</f>
        <v/>
      </c>
      <c r="BQ8" s="11"/>
      <c r="BR8" s="11" t="str">
        <f>IFERROR('1.58 Consumption expenditure'!GA8/'1.46 Population'!BR8*1000,"")</f>
        <v/>
      </c>
      <c r="BS8" s="11" t="str">
        <f>IFERROR('1.58 Consumption expenditure'!GB8/'1.46 Population'!BS8*1000,"")</f>
        <v/>
      </c>
      <c r="BT8" s="11"/>
      <c r="BU8" s="11" t="str">
        <f>IFERROR('1.58 Consumption expenditure'!GC8/'1.46 Population'!BU8*1000,"")</f>
        <v/>
      </c>
      <c r="BV8" s="11" t="str">
        <f>IFERROR('1.58 Consumption expenditure'!GD8/'1.46 Population'!BV8*1000,"")</f>
        <v/>
      </c>
      <c r="BW8" s="11" t="str">
        <f>IFERROR('1.58 Consumption expenditure'!GF8/'1.46 Population'!BW8*1000,"")</f>
        <v/>
      </c>
      <c r="BX8" s="11" t="str">
        <f>IFERROR('1.58 Consumption expenditure'!GG8/'1.46 Population'!BX8*1000,"")</f>
        <v/>
      </c>
      <c r="BY8" s="11" t="str">
        <f>IFERROR('1.58 Consumption expenditure'!GH8/'1.46 Population'!BY8*1000,"")</f>
        <v/>
      </c>
      <c r="BZ8" s="11" t="str">
        <f>IFERROR('1.58 Consumption expenditure'!GI8/'1.46 Population'!BZ8*1000,"")</f>
        <v/>
      </c>
      <c r="CA8" s="11" t="str">
        <f>IFERROR('1.58 Consumption expenditure'!GJ8/'1.46 Population'!CA8*1000,"")</f>
        <v/>
      </c>
      <c r="CB8" s="11" t="str">
        <f>IFERROR('1.58 Consumption expenditure'!GL8/'1.46 Population'!CB8*1000,"")</f>
        <v/>
      </c>
      <c r="CC8" s="11" t="str">
        <f>IFERROR('1.58 Consumption expenditure'!GM8/'1.46 Population'!CC8*1000,"")</f>
        <v/>
      </c>
      <c r="CD8" s="11" t="str">
        <f>IFERROR('1.58 Consumption expenditure'!GR8/'1.46 Population'!CD8*1000,"")</f>
        <v/>
      </c>
      <c r="CE8" s="11" t="str">
        <f>IFERROR('1.58 Consumption expenditure'!GS8/'1.46 Population'!CE8*1000,"")</f>
        <v/>
      </c>
      <c r="CF8" s="11" t="str">
        <f>IFERROR('1.58 Consumption expenditure'!GT8/'1.46 Population'!CF8*1000,"")</f>
        <v/>
      </c>
      <c r="CG8" s="11" t="str">
        <f>IFERROR('1.58 Consumption expenditure'!GU8/'1.46 Population'!CG8*1000,"")</f>
        <v/>
      </c>
      <c r="CH8" s="11" t="str">
        <f>IFERROR('1.58 Consumption expenditure'!GV8/'1.46 Population'!CH8*1000,"")</f>
        <v/>
      </c>
      <c r="CI8" s="11" t="str">
        <f>IFERROR('1.58 Consumption expenditure'!GW8/'1.46 Population'!CI8*1000,"")</f>
        <v/>
      </c>
      <c r="CJ8" s="11" t="str">
        <f>IFERROR('1.58 Consumption expenditure'!GX8/'1.46 Population'!CJ8*1000,"")</f>
        <v/>
      </c>
      <c r="CK8" s="11" t="str">
        <f>IFERROR('1.58 Consumption expenditure'!GY8/'1.46 Population'!CK8*1000,"")</f>
        <v/>
      </c>
      <c r="CL8" s="11">
        <f>IFERROR('1.58 Consumption expenditure'!GZ8/'1.46 Population'!CL8*1000,"")</f>
        <v>0</v>
      </c>
      <c r="CM8" s="11">
        <f>IFERROR('1.58 Consumption expenditure'!HA8/'1.46 Population'!CM8*1000,"")</f>
        <v>0</v>
      </c>
      <c r="CN8" s="11">
        <f>IFERROR('1.58 Consumption expenditure'!HB8/'1.46 Population'!CN8*1000,"")</f>
        <v>0</v>
      </c>
      <c r="CO8" s="11">
        <f>IFERROR('1.58 Consumption expenditure'!HC8/'1.46 Population'!CO8*1000,"")</f>
        <v>0</v>
      </c>
      <c r="CP8" s="11">
        <f>IFERROR('1.58 Consumption expenditure'!HD8/'1.46 Population'!CP8*1000,"")</f>
        <v>0</v>
      </c>
    </row>
    <row r="9" spans="1:94" x14ac:dyDescent="0.25">
      <c r="A9" s="1" t="s">
        <v>6</v>
      </c>
      <c r="D9" s="11" t="str">
        <f>IFERROR('1.58 Consumption expenditure'!D9/'1.46 Population'!D9*1000,"")</f>
        <v/>
      </c>
      <c r="E9" s="11" t="str">
        <f>IFERROR('1.58 Consumption expenditure'!I9/'1.46 Population'!E9*1000,"")</f>
        <v/>
      </c>
      <c r="F9" s="11" t="str">
        <f>IFERROR('1.58 Consumption expenditure'!M9/'1.46 Population'!F9*1000,"")</f>
        <v/>
      </c>
      <c r="G9" s="11" t="str">
        <f>IFERROR('1.58 Consumption expenditure'!N9/'1.46 Population'!G9*1000,"")</f>
        <v/>
      </c>
      <c r="H9" s="11" t="str">
        <f>IFERROR('1.58 Consumption expenditure'!O9/'1.46 Population'!H9*1000,"")</f>
        <v/>
      </c>
      <c r="I9" s="11" t="str">
        <f>IFERROR('1.58 Consumption expenditure'!P9/'1.46 Population'!I9*1000,"")</f>
        <v/>
      </c>
      <c r="J9" s="11" t="str">
        <f>IFERROR('1.58 Consumption expenditure'!Q9/'1.46 Population'!J9*1000,"")</f>
        <v/>
      </c>
      <c r="K9" s="11" t="str">
        <f>IFERROR('1.58 Consumption expenditure'!V9/'1.46 Population'!K9*1000,"")</f>
        <v/>
      </c>
      <c r="L9" s="11" t="str">
        <f>IFERROR('1.58 Consumption expenditure'!AC9/'1.46 Population'!L9*1000,"")</f>
        <v/>
      </c>
      <c r="M9" s="11" t="str">
        <f>IFERROR('1.58 Consumption expenditure'!AE9/'1.46 Population'!M9*1000,"")</f>
        <v/>
      </c>
      <c r="N9" s="11" t="str">
        <f>IFERROR('1.58 Consumption expenditure'!AG9/'1.46 Population'!N9*1000,"")</f>
        <v/>
      </c>
      <c r="O9" s="11" t="str">
        <f>IFERROR('1.58 Consumption expenditure'!AI9/'1.46 Population'!O9*1000,"")</f>
        <v/>
      </c>
      <c r="P9" s="11" t="str">
        <f>IFERROR('1.58 Consumption expenditure'!AK9/'1.46 Population'!P9*1000,"")</f>
        <v/>
      </c>
      <c r="Q9" s="11" t="str">
        <f>IFERROR('1.58 Consumption expenditure'!AM9/'1.46 Population'!Q9*1000,"")</f>
        <v/>
      </c>
      <c r="R9" s="11" t="str">
        <f>IFERROR('1.58 Consumption expenditure'!AQ9/'1.46 Population'!R9*1000,"")</f>
        <v/>
      </c>
      <c r="S9" s="11" t="str">
        <f>IFERROR('1.58 Consumption expenditure'!AS9/'1.46 Population'!S9*1000,"")</f>
        <v/>
      </c>
      <c r="T9" s="11"/>
      <c r="U9" s="11" t="str">
        <f>IFERROR('1.58 Consumption expenditure'!AT9/'1.46 Population'!U9*1000,"")</f>
        <v/>
      </c>
      <c r="V9" s="11" t="str">
        <f>IFERROR('1.58 Consumption expenditure'!AU9/'1.46 Population'!V9*1000,"")</f>
        <v/>
      </c>
      <c r="W9" s="11"/>
      <c r="X9" s="11" t="str">
        <f>IFERROR('1.58 Consumption expenditure'!AW9/'1.46 Population'!X9*1000,"")</f>
        <v/>
      </c>
      <c r="Y9" s="11" t="str">
        <f>IFERROR('1.58 Consumption expenditure'!AX9/'1.46 Population'!Y9*1000,"")</f>
        <v/>
      </c>
      <c r="Z9" s="11" t="str">
        <f>IFERROR('1.58 Consumption expenditure'!AY9/'1.46 Population'!Z9*1000,"")</f>
        <v/>
      </c>
      <c r="AA9" s="11" t="str">
        <f>IFERROR('1.58 Consumption expenditure'!AZ9/'1.46 Population'!AA9*1000,"")</f>
        <v/>
      </c>
      <c r="AB9" s="11" t="str">
        <f>IFERROR('1.58 Consumption expenditure'!BA9/'1.46 Population'!AB9*1000,"")</f>
        <v/>
      </c>
      <c r="AC9" s="11" t="str">
        <f>IFERROR('1.58 Consumption expenditure'!BB9/'1.46 Population'!AC9*1000,"")</f>
        <v/>
      </c>
      <c r="AD9" s="11" t="str">
        <f>IFERROR('1.58 Consumption expenditure'!BC9/'1.46 Population'!AD9*1000,"")</f>
        <v/>
      </c>
      <c r="AE9" s="11" t="str">
        <f>IFERROR('1.58 Consumption expenditure'!BD9/'1.46 Population'!AE9*1000,"")</f>
        <v/>
      </c>
      <c r="AF9" s="11" t="str">
        <f>IFERROR('1.58 Consumption expenditure'!BF9/'1.46 Population'!AF9*1000,"")</f>
        <v/>
      </c>
      <c r="AG9" s="11" t="str">
        <f>IFERROR('1.58 Consumption expenditure'!BG9/'1.46 Population'!AG9*1000,"")</f>
        <v/>
      </c>
      <c r="AH9" s="11" t="str">
        <f>IFERROR('1.58 Consumption expenditure'!BH9/'1.46 Population'!AH9*1000,"")</f>
        <v/>
      </c>
      <c r="AI9" s="11" t="str">
        <f>IFERROR('1.58 Consumption expenditure'!BK9/'1.46 Population'!AI9*1000,"")</f>
        <v/>
      </c>
      <c r="AJ9" s="11" t="str">
        <f>IFERROR('1.58 Consumption expenditure'!BL9/'1.46 Population'!AJ9*1000,"")</f>
        <v/>
      </c>
      <c r="AK9" s="11" t="str">
        <f>IFERROR('1.58 Consumption expenditure'!BM9/'1.46 Population'!AK9*1000,"")</f>
        <v/>
      </c>
      <c r="AL9" s="11" t="str">
        <f>IFERROR('1.58 Consumption expenditure'!BN9/'1.46 Population'!AL9*1000,"")</f>
        <v/>
      </c>
      <c r="AM9" s="11" t="str">
        <f>IFERROR('1.58 Consumption expenditure'!BO9/'1.46 Population'!AM9*1000,"")</f>
        <v/>
      </c>
      <c r="AN9" s="11" t="str">
        <f>IFERROR('1.58 Consumption expenditure'!BP9/'1.46 Population'!AN9*1000,"")</f>
        <v/>
      </c>
      <c r="AO9" s="11" t="str">
        <f>IFERROR('1.58 Consumption expenditure'!BQ9/'1.46 Population'!AO9*1000,"")</f>
        <v/>
      </c>
      <c r="AP9" s="11"/>
      <c r="AQ9" s="11" t="str">
        <f>IFERROR('1.58 Consumption expenditure'!BT9/'1.46 Population'!AQ9*1000,"")</f>
        <v/>
      </c>
      <c r="AR9" s="11" t="str">
        <f>IFERROR('1.58 Consumption expenditure'!BZ9/'1.46 Population'!AR9*1000,"")</f>
        <v/>
      </c>
      <c r="AS9" s="11" t="str">
        <f>IFERROR('1.58 Consumption expenditure'!CA9/'1.46 Population'!AS9*1000,"")</f>
        <v/>
      </c>
      <c r="AT9" s="11" t="str">
        <f>IFERROR('1.58 Consumption expenditure'!CD9/'1.46 Population'!AT9*1000,"")</f>
        <v/>
      </c>
      <c r="AU9" s="11" t="str">
        <f>IFERROR('1.58 Consumption expenditure'!CE9/'1.46 Population'!AU9*1000,"")</f>
        <v/>
      </c>
      <c r="AV9" s="11" t="str">
        <f>IFERROR('1.58 Consumption expenditure'!CF9/'1.46 Population'!AV9*1000,"")</f>
        <v/>
      </c>
      <c r="AW9" s="11" t="str">
        <f>IFERROR('1.58 Consumption expenditure'!CJ9/'1.46 Population'!AW9*1000,"")</f>
        <v/>
      </c>
      <c r="AX9" s="11" t="str">
        <f>IFERROR('1.58 Consumption expenditure'!CK9/'1.46 Population'!AX9*1000,"")</f>
        <v/>
      </c>
      <c r="AY9" s="11" t="str">
        <f>IFERROR('1.58 Consumption expenditure'!CP9/'1.46 Population'!AY9*1000,"")</f>
        <v/>
      </c>
      <c r="AZ9" s="11" t="str">
        <f>IFERROR('1.58 Consumption expenditure'!CV9/'1.46 Population'!AZ9*1000,"")</f>
        <v/>
      </c>
      <c r="BA9" s="11" t="str">
        <f>IFERROR('1.58 Consumption expenditure'!CZ9/'1.46 Population'!BA9*1000,"")</f>
        <v/>
      </c>
      <c r="BB9" s="11" t="str">
        <f>IFERROR('1.58 Consumption expenditure'!DH9/'1.46 Population'!BB9*1000,"")</f>
        <v/>
      </c>
      <c r="BC9" s="11" t="str">
        <f>IFERROR('1.58 Consumption expenditure'!DJ9/'1.46 Population'!BC9*1000,"")</f>
        <v/>
      </c>
      <c r="BD9" s="11"/>
      <c r="BE9" s="11" t="str">
        <f>IFERROR('1.58 Consumption expenditure'!DK9/'1.46 Population'!BE9*1000,"")</f>
        <v/>
      </c>
      <c r="BF9" s="11" t="str">
        <f>IFERROR('1.58 Consumption expenditure'!DR9/'1.46 Population'!BF9*1000,"")</f>
        <v/>
      </c>
      <c r="BG9" s="11" t="str">
        <f>IFERROR('1.58 Consumption expenditure'!EA9/'1.46 Population'!BG9*1000,"")</f>
        <v/>
      </c>
      <c r="BH9" s="11" t="str">
        <f>IFERROR('1.58 Consumption expenditure'!EJ9/'1.46 Population'!BH9*1000,"")</f>
        <v/>
      </c>
      <c r="BI9" s="11" t="str">
        <f>IFERROR('1.58 Consumption expenditure'!EL9/'1.46 Population'!BI9*1000,"")</f>
        <v/>
      </c>
      <c r="BJ9" s="11" t="str">
        <f>IFERROR('1.58 Consumption expenditure'!EN9/'1.46 Population'!BJ9*1000,"")</f>
        <v/>
      </c>
      <c r="BK9" s="11" t="str">
        <f>IFERROR('1.58 Consumption expenditure'!EY9/'1.46 Population'!BK9*1000,"")</f>
        <v/>
      </c>
      <c r="BL9" s="11" t="str">
        <f>IFERROR('1.58 Consumption expenditure'!FC9/'1.46 Population'!BL9*1000,"")</f>
        <v/>
      </c>
      <c r="BM9" s="11" t="str">
        <f>IFERROR('1.58 Consumption expenditure'!FI9/'1.46 Population'!BM9*1000,"")</f>
        <v/>
      </c>
      <c r="BN9" s="11" t="str">
        <f>IFERROR('1.58 Consumption expenditure'!FN9/'1.46 Population'!BN9*1000,"")</f>
        <v/>
      </c>
      <c r="BO9" s="11" t="str">
        <f>IFERROR('1.58 Consumption expenditure'!FU9/'1.46 Population'!BO9*1000,"")</f>
        <v/>
      </c>
      <c r="BP9" s="11" t="str">
        <f>IFERROR('1.58 Consumption expenditure'!FW9/'1.46 Population'!BP9*1000,"")</f>
        <v/>
      </c>
      <c r="BQ9" s="11"/>
      <c r="BR9" s="11" t="str">
        <f>IFERROR('1.58 Consumption expenditure'!GA9/'1.46 Population'!BR9*1000,"")</f>
        <v/>
      </c>
      <c r="BS9" s="11" t="str">
        <f>IFERROR('1.58 Consumption expenditure'!GB9/'1.46 Population'!BS9*1000,"")</f>
        <v/>
      </c>
      <c r="BT9" s="11"/>
      <c r="BU9" s="11" t="str">
        <f>IFERROR('1.58 Consumption expenditure'!GC9/'1.46 Population'!BU9*1000,"")</f>
        <v/>
      </c>
      <c r="BV9" s="11" t="str">
        <f>IFERROR('1.58 Consumption expenditure'!GD9/'1.46 Population'!BV9*1000,"")</f>
        <v/>
      </c>
      <c r="BW9" s="11" t="str">
        <f>IFERROR('1.58 Consumption expenditure'!GF9/'1.46 Population'!BW9*1000,"")</f>
        <v/>
      </c>
      <c r="BX9" s="11" t="str">
        <f>IFERROR('1.58 Consumption expenditure'!GG9/'1.46 Population'!BX9*1000,"")</f>
        <v/>
      </c>
      <c r="BY9" s="11" t="str">
        <f>IFERROR('1.58 Consumption expenditure'!GH9/'1.46 Population'!BY9*1000,"")</f>
        <v/>
      </c>
      <c r="BZ9" s="11" t="str">
        <f>IFERROR('1.58 Consumption expenditure'!GI9/'1.46 Population'!BZ9*1000,"")</f>
        <v/>
      </c>
      <c r="CA9" s="11" t="str">
        <f>IFERROR('1.58 Consumption expenditure'!GJ9/'1.46 Population'!CA9*1000,"")</f>
        <v/>
      </c>
      <c r="CB9" s="11" t="str">
        <f>IFERROR('1.58 Consumption expenditure'!GL9/'1.46 Population'!CB9*1000,"")</f>
        <v/>
      </c>
      <c r="CC9" s="11" t="str">
        <f>IFERROR('1.58 Consumption expenditure'!GM9/'1.46 Population'!CC9*1000,"")</f>
        <v/>
      </c>
      <c r="CD9" s="11" t="str">
        <f>IFERROR('1.58 Consumption expenditure'!GR9/'1.46 Population'!CD9*1000,"")</f>
        <v/>
      </c>
      <c r="CE9" s="11" t="str">
        <f>IFERROR('1.58 Consumption expenditure'!GS9/'1.46 Population'!CE9*1000,"")</f>
        <v/>
      </c>
      <c r="CF9" s="11" t="str">
        <f>IFERROR('1.58 Consumption expenditure'!GT9/'1.46 Population'!CF9*1000,"")</f>
        <v/>
      </c>
      <c r="CG9" s="11" t="str">
        <f>IFERROR('1.58 Consumption expenditure'!GU9/'1.46 Population'!CG9*1000,"")</f>
        <v/>
      </c>
      <c r="CH9" s="11" t="str">
        <f>IFERROR('1.58 Consumption expenditure'!GV9/'1.46 Population'!CH9*1000,"")</f>
        <v/>
      </c>
      <c r="CI9" s="11" t="str">
        <f>IFERROR('1.58 Consumption expenditure'!GW9/'1.46 Population'!CI9*1000,"")</f>
        <v/>
      </c>
      <c r="CJ9" s="11" t="str">
        <f>IFERROR('1.58 Consumption expenditure'!GX9/'1.46 Population'!CJ9*1000,"")</f>
        <v/>
      </c>
      <c r="CK9" s="11" t="str">
        <f>IFERROR('1.58 Consumption expenditure'!GY9/'1.46 Population'!CK9*1000,"")</f>
        <v/>
      </c>
      <c r="CL9" s="11">
        <f>IFERROR('1.58 Consumption expenditure'!GZ9/'1.46 Population'!CL9*1000,"")</f>
        <v>0</v>
      </c>
      <c r="CM9" s="11">
        <f>IFERROR('1.58 Consumption expenditure'!HA9/'1.46 Population'!CM9*1000,"")</f>
        <v>0</v>
      </c>
      <c r="CN9" s="11">
        <f>IFERROR('1.58 Consumption expenditure'!HB9/'1.46 Population'!CN9*1000,"")</f>
        <v>0</v>
      </c>
      <c r="CO9" s="11">
        <f>IFERROR('1.58 Consumption expenditure'!HC9/'1.46 Population'!CO9*1000,"")</f>
        <v>0</v>
      </c>
      <c r="CP9" s="11">
        <f>IFERROR('1.58 Consumption expenditure'!HD9/'1.46 Population'!CP9*1000,"")</f>
        <v>0</v>
      </c>
    </row>
    <row r="10" spans="1:94" x14ac:dyDescent="0.25">
      <c r="A10" s="1" t="s">
        <v>7</v>
      </c>
      <c r="D10" s="11" t="str">
        <f>IFERROR('1.58 Consumption expenditure'!D10/'1.46 Population'!D10*1000,"")</f>
        <v/>
      </c>
      <c r="E10" s="11" t="str">
        <f>IFERROR('1.58 Consumption expenditure'!I10/'1.46 Population'!E10*1000,"")</f>
        <v/>
      </c>
      <c r="F10" s="11" t="str">
        <f>IFERROR('1.58 Consumption expenditure'!M10/'1.46 Population'!F10*1000,"")</f>
        <v/>
      </c>
      <c r="G10" s="11" t="str">
        <f>IFERROR('1.58 Consumption expenditure'!N10/'1.46 Population'!G10*1000,"")</f>
        <v/>
      </c>
      <c r="H10" s="11" t="str">
        <f>IFERROR('1.58 Consumption expenditure'!O10/'1.46 Population'!H10*1000,"")</f>
        <v/>
      </c>
      <c r="I10" s="11" t="str">
        <f>IFERROR('1.58 Consumption expenditure'!P10/'1.46 Population'!I10*1000,"")</f>
        <v/>
      </c>
      <c r="J10" s="11" t="str">
        <f>IFERROR('1.58 Consumption expenditure'!Q10/'1.46 Population'!J10*1000,"")</f>
        <v/>
      </c>
      <c r="K10" s="11" t="str">
        <f>IFERROR('1.58 Consumption expenditure'!V10/'1.46 Population'!K10*1000,"")</f>
        <v/>
      </c>
      <c r="L10" s="11" t="str">
        <f>IFERROR('1.58 Consumption expenditure'!AC10/'1.46 Population'!L10*1000,"")</f>
        <v/>
      </c>
      <c r="M10" s="11" t="str">
        <f>IFERROR('1.58 Consumption expenditure'!AE10/'1.46 Population'!M10*1000,"")</f>
        <v/>
      </c>
      <c r="N10" s="11" t="str">
        <f>IFERROR('1.58 Consumption expenditure'!AG10/'1.46 Population'!N10*1000,"")</f>
        <v/>
      </c>
      <c r="O10" s="11" t="str">
        <f>IFERROR('1.58 Consumption expenditure'!AI10/'1.46 Population'!O10*1000,"")</f>
        <v/>
      </c>
      <c r="P10" s="11" t="str">
        <f>IFERROR('1.58 Consumption expenditure'!AK10/'1.46 Population'!P10*1000,"")</f>
        <v/>
      </c>
      <c r="Q10" s="11" t="str">
        <f>IFERROR('1.58 Consumption expenditure'!AM10/'1.46 Population'!Q10*1000,"")</f>
        <v/>
      </c>
      <c r="R10" s="11" t="str">
        <f>IFERROR('1.58 Consumption expenditure'!AQ10/'1.46 Population'!R10*1000,"")</f>
        <v/>
      </c>
      <c r="S10" s="11" t="str">
        <f>IFERROR('1.58 Consumption expenditure'!AS10/'1.46 Population'!S10*1000,"")</f>
        <v/>
      </c>
      <c r="T10" s="11"/>
      <c r="U10" s="11" t="str">
        <f>IFERROR('1.58 Consumption expenditure'!AT10/'1.46 Population'!U10*1000,"")</f>
        <v/>
      </c>
      <c r="V10" s="11" t="str">
        <f>IFERROR('1.58 Consumption expenditure'!AU10/'1.46 Population'!V10*1000,"")</f>
        <v/>
      </c>
      <c r="W10" s="11"/>
      <c r="X10" s="11" t="str">
        <f>IFERROR('1.58 Consumption expenditure'!AW10/'1.46 Population'!X10*1000,"")</f>
        <v/>
      </c>
      <c r="Y10" s="11" t="str">
        <f>IFERROR('1.58 Consumption expenditure'!AX10/'1.46 Population'!Y10*1000,"")</f>
        <v/>
      </c>
      <c r="Z10" s="11" t="str">
        <f>IFERROR('1.58 Consumption expenditure'!AY10/'1.46 Population'!Z10*1000,"")</f>
        <v/>
      </c>
      <c r="AA10" s="11" t="str">
        <f>IFERROR('1.58 Consumption expenditure'!AZ10/'1.46 Population'!AA10*1000,"")</f>
        <v/>
      </c>
      <c r="AB10" s="11" t="str">
        <f>IFERROR('1.58 Consumption expenditure'!BA10/'1.46 Population'!AB10*1000,"")</f>
        <v/>
      </c>
      <c r="AC10" s="11" t="str">
        <f>IFERROR('1.58 Consumption expenditure'!BB10/'1.46 Population'!AC10*1000,"")</f>
        <v/>
      </c>
      <c r="AD10" s="11" t="str">
        <f>IFERROR('1.58 Consumption expenditure'!BC10/'1.46 Population'!AD10*1000,"")</f>
        <v/>
      </c>
      <c r="AE10" s="11" t="str">
        <f>IFERROR('1.58 Consumption expenditure'!BD10/'1.46 Population'!AE10*1000,"")</f>
        <v/>
      </c>
      <c r="AF10" s="11" t="str">
        <f>IFERROR('1.58 Consumption expenditure'!BF10/'1.46 Population'!AF10*1000,"")</f>
        <v/>
      </c>
      <c r="AG10" s="11" t="str">
        <f>IFERROR('1.58 Consumption expenditure'!BG10/'1.46 Population'!AG10*1000,"")</f>
        <v/>
      </c>
      <c r="AH10" s="11" t="str">
        <f>IFERROR('1.58 Consumption expenditure'!BH10/'1.46 Population'!AH10*1000,"")</f>
        <v/>
      </c>
      <c r="AI10" s="11" t="str">
        <f>IFERROR('1.58 Consumption expenditure'!BK10/'1.46 Population'!AI10*1000,"")</f>
        <v/>
      </c>
      <c r="AJ10" s="11" t="str">
        <f>IFERROR('1.58 Consumption expenditure'!BL10/'1.46 Population'!AJ10*1000,"")</f>
        <v/>
      </c>
      <c r="AK10" s="11" t="str">
        <f>IFERROR('1.58 Consumption expenditure'!BM10/'1.46 Population'!AK10*1000,"")</f>
        <v/>
      </c>
      <c r="AL10" s="11" t="str">
        <f>IFERROR('1.58 Consumption expenditure'!BN10/'1.46 Population'!AL10*1000,"")</f>
        <v/>
      </c>
      <c r="AM10" s="11" t="str">
        <f>IFERROR('1.58 Consumption expenditure'!BO10/'1.46 Population'!AM10*1000,"")</f>
        <v/>
      </c>
      <c r="AN10" s="11" t="str">
        <f>IFERROR('1.58 Consumption expenditure'!BP10/'1.46 Population'!AN10*1000,"")</f>
        <v/>
      </c>
      <c r="AO10" s="11" t="str">
        <f>IFERROR('1.58 Consumption expenditure'!BQ10/'1.46 Population'!AO10*1000,"")</f>
        <v/>
      </c>
      <c r="AP10" s="11"/>
      <c r="AQ10" s="11" t="str">
        <f>IFERROR('1.58 Consumption expenditure'!BT10/'1.46 Population'!AQ10*1000,"")</f>
        <v/>
      </c>
      <c r="AR10" s="11" t="str">
        <f>IFERROR('1.58 Consumption expenditure'!BZ10/'1.46 Population'!AR10*1000,"")</f>
        <v/>
      </c>
      <c r="AS10" s="11" t="str">
        <f>IFERROR('1.58 Consumption expenditure'!CA10/'1.46 Population'!AS10*1000,"")</f>
        <v/>
      </c>
      <c r="AT10" s="11" t="str">
        <f>IFERROR('1.58 Consumption expenditure'!CD10/'1.46 Population'!AT10*1000,"")</f>
        <v/>
      </c>
      <c r="AU10" s="11" t="str">
        <f>IFERROR('1.58 Consumption expenditure'!CE10/'1.46 Population'!AU10*1000,"")</f>
        <v/>
      </c>
      <c r="AV10" s="11" t="str">
        <f>IFERROR('1.58 Consumption expenditure'!CF10/'1.46 Population'!AV10*1000,"")</f>
        <v/>
      </c>
      <c r="AW10" s="11" t="str">
        <f>IFERROR('1.58 Consumption expenditure'!CJ10/'1.46 Population'!AW10*1000,"")</f>
        <v/>
      </c>
      <c r="AX10" s="11" t="str">
        <f>IFERROR('1.58 Consumption expenditure'!CK10/'1.46 Population'!AX10*1000,"")</f>
        <v/>
      </c>
      <c r="AY10" s="11" t="str">
        <f>IFERROR('1.58 Consumption expenditure'!CP10/'1.46 Population'!AY10*1000,"")</f>
        <v/>
      </c>
      <c r="AZ10" s="11" t="str">
        <f>IFERROR('1.58 Consumption expenditure'!CV10/'1.46 Population'!AZ10*1000,"")</f>
        <v/>
      </c>
      <c r="BA10" s="11" t="str">
        <f>IFERROR('1.58 Consumption expenditure'!CZ10/'1.46 Population'!BA10*1000,"")</f>
        <v/>
      </c>
      <c r="BB10" s="11" t="str">
        <f>IFERROR('1.58 Consumption expenditure'!DH10/'1.46 Population'!BB10*1000,"")</f>
        <v/>
      </c>
      <c r="BC10" s="11" t="str">
        <f>IFERROR('1.58 Consumption expenditure'!DJ10/'1.46 Population'!BC10*1000,"")</f>
        <v/>
      </c>
      <c r="BD10" s="11"/>
      <c r="BE10" s="11" t="str">
        <f>IFERROR('1.58 Consumption expenditure'!DK10/'1.46 Population'!BE10*1000,"")</f>
        <v/>
      </c>
      <c r="BF10" s="11" t="str">
        <f>IFERROR('1.58 Consumption expenditure'!DR10/'1.46 Population'!BF10*1000,"")</f>
        <v/>
      </c>
      <c r="BG10" s="11" t="str">
        <f>IFERROR('1.58 Consumption expenditure'!EA10/'1.46 Population'!BG10*1000,"")</f>
        <v/>
      </c>
      <c r="BH10" s="11" t="str">
        <f>IFERROR('1.58 Consumption expenditure'!EJ10/'1.46 Population'!BH10*1000,"")</f>
        <v/>
      </c>
      <c r="BI10" s="11" t="str">
        <f>IFERROR('1.58 Consumption expenditure'!EL10/'1.46 Population'!BI10*1000,"")</f>
        <v/>
      </c>
      <c r="BJ10" s="11" t="str">
        <f>IFERROR('1.58 Consumption expenditure'!EN10/'1.46 Population'!BJ10*1000,"")</f>
        <v/>
      </c>
      <c r="BK10" s="11" t="str">
        <f>IFERROR('1.58 Consumption expenditure'!EY10/'1.46 Population'!BK10*1000,"")</f>
        <v/>
      </c>
      <c r="BL10" s="11" t="str">
        <f>IFERROR('1.58 Consumption expenditure'!FC10/'1.46 Population'!BL10*1000,"")</f>
        <v/>
      </c>
      <c r="BM10" s="11" t="str">
        <f>IFERROR('1.58 Consumption expenditure'!FI10/'1.46 Population'!BM10*1000,"")</f>
        <v/>
      </c>
      <c r="BN10" s="11" t="str">
        <f>IFERROR('1.58 Consumption expenditure'!FN10/'1.46 Population'!BN10*1000,"")</f>
        <v/>
      </c>
      <c r="BO10" s="11" t="str">
        <f>IFERROR('1.58 Consumption expenditure'!FU10/'1.46 Population'!BO10*1000,"")</f>
        <v/>
      </c>
      <c r="BP10" s="11" t="str">
        <f>IFERROR('1.58 Consumption expenditure'!FW10/'1.46 Population'!BP10*1000,"")</f>
        <v/>
      </c>
      <c r="BQ10" s="11"/>
      <c r="BR10" s="11" t="str">
        <f>IFERROR('1.58 Consumption expenditure'!GA10/'1.46 Population'!BR10*1000,"")</f>
        <v/>
      </c>
      <c r="BS10" s="11" t="str">
        <f>IFERROR('1.58 Consumption expenditure'!GB10/'1.46 Population'!BS10*1000,"")</f>
        <v/>
      </c>
      <c r="BT10" s="11"/>
      <c r="BU10" s="11" t="str">
        <f>IFERROR('1.58 Consumption expenditure'!GC10/'1.46 Population'!BU10*1000,"")</f>
        <v/>
      </c>
      <c r="BV10" s="11" t="str">
        <f>IFERROR('1.58 Consumption expenditure'!GD10/'1.46 Population'!BV10*1000,"")</f>
        <v/>
      </c>
      <c r="BW10" s="11" t="str">
        <f>IFERROR('1.58 Consumption expenditure'!GF10/'1.46 Population'!BW10*1000,"")</f>
        <v/>
      </c>
      <c r="BX10" s="11" t="str">
        <f>IFERROR('1.58 Consumption expenditure'!GG10/'1.46 Population'!BX10*1000,"")</f>
        <v/>
      </c>
      <c r="BY10" s="11" t="str">
        <f>IFERROR('1.58 Consumption expenditure'!GH10/'1.46 Population'!BY10*1000,"")</f>
        <v/>
      </c>
      <c r="BZ10" s="11" t="str">
        <f>IFERROR('1.58 Consumption expenditure'!GI10/'1.46 Population'!BZ10*1000,"")</f>
        <v/>
      </c>
      <c r="CA10" s="11" t="str">
        <f>IFERROR('1.58 Consumption expenditure'!GJ10/'1.46 Population'!CA10*1000,"")</f>
        <v/>
      </c>
      <c r="CB10" s="11" t="str">
        <f>IFERROR('1.58 Consumption expenditure'!GL10/'1.46 Population'!CB10*1000,"")</f>
        <v/>
      </c>
      <c r="CC10" s="11" t="str">
        <f>IFERROR('1.58 Consumption expenditure'!GM10/'1.46 Population'!CC10*1000,"")</f>
        <v/>
      </c>
      <c r="CD10" s="11" t="str">
        <f>IFERROR('1.58 Consumption expenditure'!GR10/'1.46 Population'!CD10*1000,"")</f>
        <v/>
      </c>
      <c r="CE10" s="11" t="str">
        <f>IFERROR('1.58 Consumption expenditure'!GS10/'1.46 Population'!CE10*1000,"")</f>
        <v/>
      </c>
      <c r="CF10" s="11" t="str">
        <f>IFERROR('1.58 Consumption expenditure'!GT10/'1.46 Population'!CF10*1000,"")</f>
        <v/>
      </c>
      <c r="CG10" s="11" t="str">
        <f>IFERROR('1.58 Consumption expenditure'!GU10/'1.46 Population'!CG10*1000,"")</f>
        <v/>
      </c>
      <c r="CH10" s="11" t="str">
        <f>IFERROR('1.58 Consumption expenditure'!GV10/'1.46 Population'!CH10*1000,"")</f>
        <v/>
      </c>
      <c r="CI10" s="11" t="str">
        <f>IFERROR('1.58 Consumption expenditure'!GW10/'1.46 Population'!CI10*1000,"")</f>
        <v/>
      </c>
      <c r="CJ10" s="11" t="str">
        <f>IFERROR('1.58 Consumption expenditure'!GX10/'1.46 Population'!CJ10*1000,"")</f>
        <v/>
      </c>
      <c r="CK10" s="11" t="str">
        <f>IFERROR('1.58 Consumption expenditure'!GY10/'1.46 Population'!CK10*1000,"")</f>
        <v/>
      </c>
      <c r="CL10" s="11">
        <f>IFERROR('1.58 Consumption expenditure'!GZ10/'1.46 Population'!CL10*1000,"")</f>
        <v>0</v>
      </c>
      <c r="CM10" s="11">
        <f>IFERROR('1.58 Consumption expenditure'!HA10/'1.46 Population'!CM10*1000,"")</f>
        <v>0</v>
      </c>
      <c r="CN10" s="11">
        <f>IFERROR('1.58 Consumption expenditure'!HB10/'1.46 Population'!CN10*1000,"")</f>
        <v>0</v>
      </c>
      <c r="CO10" s="11">
        <f>IFERROR('1.58 Consumption expenditure'!HC10/'1.46 Population'!CO10*1000,"")</f>
        <v>0</v>
      </c>
      <c r="CP10" s="11">
        <f>IFERROR('1.58 Consumption expenditure'!HD10/'1.46 Population'!CP10*1000,"")</f>
        <v>0</v>
      </c>
    </row>
    <row r="11" spans="1:94" x14ac:dyDescent="0.25">
      <c r="A11" s="1" t="s">
        <v>8</v>
      </c>
      <c r="D11" s="11" t="str">
        <f>IFERROR('1.58 Consumption expenditure'!D11/'1.46 Population'!D11*1000,"")</f>
        <v/>
      </c>
      <c r="E11" s="11" t="str">
        <f>IFERROR('1.58 Consumption expenditure'!I11/'1.46 Population'!E11*1000,"")</f>
        <v/>
      </c>
      <c r="F11" s="11" t="str">
        <f>IFERROR('1.58 Consumption expenditure'!M11/'1.46 Population'!F11*1000,"")</f>
        <v/>
      </c>
      <c r="G11" s="11" t="str">
        <f>IFERROR('1.58 Consumption expenditure'!N11/'1.46 Population'!G11*1000,"")</f>
        <v/>
      </c>
      <c r="H11" s="11" t="str">
        <f>IFERROR('1.58 Consumption expenditure'!O11/'1.46 Population'!H11*1000,"")</f>
        <v/>
      </c>
      <c r="I11" s="11" t="str">
        <f>IFERROR('1.58 Consumption expenditure'!P11/'1.46 Population'!I11*1000,"")</f>
        <v/>
      </c>
      <c r="J11" s="11" t="str">
        <f>IFERROR('1.58 Consumption expenditure'!Q11/'1.46 Population'!J11*1000,"")</f>
        <v/>
      </c>
      <c r="K11" s="11" t="str">
        <f>IFERROR('1.58 Consumption expenditure'!V11/'1.46 Population'!K11*1000,"")</f>
        <v/>
      </c>
      <c r="L11" s="11" t="str">
        <f>IFERROR('1.58 Consumption expenditure'!AC11/'1.46 Population'!L11*1000,"")</f>
        <v/>
      </c>
      <c r="M11" s="11" t="str">
        <f>IFERROR('1.58 Consumption expenditure'!AE11/'1.46 Population'!M11*1000,"")</f>
        <v/>
      </c>
      <c r="N11" s="11" t="str">
        <f>IFERROR('1.58 Consumption expenditure'!AG11/'1.46 Population'!N11*1000,"")</f>
        <v/>
      </c>
      <c r="O11" s="11" t="str">
        <f>IFERROR('1.58 Consumption expenditure'!AI11/'1.46 Population'!O11*1000,"")</f>
        <v/>
      </c>
      <c r="P11" s="11" t="str">
        <f>IFERROR('1.58 Consumption expenditure'!AK11/'1.46 Population'!P11*1000,"")</f>
        <v/>
      </c>
      <c r="Q11" s="11" t="str">
        <f>IFERROR('1.58 Consumption expenditure'!AM11/'1.46 Population'!Q11*1000,"")</f>
        <v/>
      </c>
      <c r="R11" s="11" t="str">
        <f>IFERROR('1.58 Consumption expenditure'!AQ11/'1.46 Population'!R11*1000,"")</f>
        <v/>
      </c>
      <c r="S11" s="11" t="str">
        <f>IFERROR('1.58 Consumption expenditure'!AS11/'1.46 Population'!S11*1000,"")</f>
        <v/>
      </c>
      <c r="T11" s="11"/>
      <c r="U11" s="11" t="str">
        <f>IFERROR('1.58 Consumption expenditure'!AT11/'1.46 Population'!U11*1000,"")</f>
        <v/>
      </c>
      <c r="V11" s="11" t="str">
        <f>IFERROR('1.58 Consumption expenditure'!AU11/'1.46 Population'!V11*1000,"")</f>
        <v/>
      </c>
      <c r="W11" s="11"/>
      <c r="X11" s="11" t="str">
        <f>IFERROR('1.58 Consumption expenditure'!AW11/'1.46 Population'!X11*1000,"")</f>
        <v/>
      </c>
      <c r="Y11" s="11" t="str">
        <f>IFERROR('1.58 Consumption expenditure'!AX11/'1.46 Population'!Y11*1000,"")</f>
        <v/>
      </c>
      <c r="Z11" s="11" t="str">
        <f>IFERROR('1.58 Consumption expenditure'!AY11/'1.46 Population'!Z11*1000,"")</f>
        <v/>
      </c>
      <c r="AA11" s="11" t="str">
        <f>IFERROR('1.58 Consumption expenditure'!AZ11/'1.46 Population'!AA11*1000,"")</f>
        <v/>
      </c>
      <c r="AB11" s="11" t="str">
        <f>IFERROR('1.58 Consumption expenditure'!BA11/'1.46 Population'!AB11*1000,"")</f>
        <v/>
      </c>
      <c r="AC11" s="11" t="str">
        <f>IFERROR('1.58 Consumption expenditure'!BB11/'1.46 Population'!AC11*1000,"")</f>
        <v/>
      </c>
      <c r="AD11" s="11" t="str">
        <f>IFERROR('1.58 Consumption expenditure'!BC11/'1.46 Population'!AD11*1000,"")</f>
        <v/>
      </c>
      <c r="AE11" s="11" t="str">
        <f>IFERROR('1.58 Consumption expenditure'!BD11/'1.46 Population'!AE11*1000,"")</f>
        <v/>
      </c>
      <c r="AF11" s="11" t="str">
        <f>IFERROR('1.58 Consumption expenditure'!BF11/'1.46 Population'!AF11*1000,"")</f>
        <v/>
      </c>
      <c r="AG11" s="11" t="str">
        <f>IFERROR('1.58 Consumption expenditure'!BG11/'1.46 Population'!AG11*1000,"")</f>
        <v/>
      </c>
      <c r="AH11" s="11" t="str">
        <f>IFERROR('1.58 Consumption expenditure'!BH11/'1.46 Population'!AH11*1000,"")</f>
        <v/>
      </c>
      <c r="AI11" s="11" t="str">
        <f>IFERROR('1.58 Consumption expenditure'!BK11/'1.46 Population'!AI11*1000,"")</f>
        <v/>
      </c>
      <c r="AJ11" s="11" t="str">
        <f>IFERROR('1.58 Consumption expenditure'!BL11/'1.46 Population'!AJ11*1000,"")</f>
        <v/>
      </c>
      <c r="AK11" s="11" t="str">
        <f>IFERROR('1.58 Consumption expenditure'!BM11/'1.46 Population'!AK11*1000,"")</f>
        <v/>
      </c>
      <c r="AL11" s="11" t="str">
        <f>IFERROR('1.58 Consumption expenditure'!BN11/'1.46 Population'!AL11*1000,"")</f>
        <v/>
      </c>
      <c r="AM11" s="11" t="str">
        <f>IFERROR('1.58 Consumption expenditure'!BO11/'1.46 Population'!AM11*1000,"")</f>
        <v/>
      </c>
      <c r="AN11" s="11" t="str">
        <f>IFERROR('1.58 Consumption expenditure'!BP11/'1.46 Population'!AN11*1000,"")</f>
        <v/>
      </c>
      <c r="AO11" s="11" t="str">
        <f>IFERROR('1.58 Consumption expenditure'!BQ11/'1.46 Population'!AO11*1000,"")</f>
        <v/>
      </c>
      <c r="AP11" s="11"/>
      <c r="AQ11" s="11" t="str">
        <f>IFERROR('1.58 Consumption expenditure'!BT11/'1.46 Population'!AQ11*1000,"")</f>
        <v/>
      </c>
      <c r="AR11" s="11" t="str">
        <f>IFERROR('1.58 Consumption expenditure'!BZ11/'1.46 Population'!AR11*1000,"")</f>
        <v/>
      </c>
      <c r="AS11" s="11" t="str">
        <f>IFERROR('1.58 Consumption expenditure'!CA11/'1.46 Population'!AS11*1000,"")</f>
        <v/>
      </c>
      <c r="AT11" s="11" t="str">
        <f>IFERROR('1.58 Consumption expenditure'!CD11/'1.46 Population'!AT11*1000,"")</f>
        <v/>
      </c>
      <c r="AU11" s="11" t="str">
        <f>IFERROR('1.58 Consumption expenditure'!CE11/'1.46 Population'!AU11*1000,"")</f>
        <v/>
      </c>
      <c r="AV11" s="11" t="str">
        <f>IFERROR('1.58 Consumption expenditure'!CF11/'1.46 Population'!AV11*1000,"")</f>
        <v/>
      </c>
      <c r="AW11" s="11" t="str">
        <f>IFERROR('1.58 Consumption expenditure'!CJ11/'1.46 Population'!AW11*1000,"")</f>
        <v/>
      </c>
      <c r="AX11" s="11" t="str">
        <f>IFERROR('1.58 Consumption expenditure'!CK11/'1.46 Population'!AX11*1000,"")</f>
        <v/>
      </c>
      <c r="AY11" s="11" t="str">
        <f>IFERROR('1.58 Consumption expenditure'!CP11/'1.46 Population'!AY11*1000,"")</f>
        <v/>
      </c>
      <c r="AZ11" s="11" t="str">
        <f>IFERROR('1.58 Consumption expenditure'!CV11/'1.46 Population'!AZ11*1000,"")</f>
        <v/>
      </c>
      <c r="BA11" s="11" t="str">
        <f>IFERROR('1.58 Consumption expenditure'!CZ11/'1.46 Population'!BA11*1000,"")</f>
        <v/>
      </c>
      <c r="BB11" s="11" t="str">
        <f>IFERROR('1.58 Consumption expenditure'!DH11/'1.46 Population'!BB11*1000,"")</f>
        <v/>
      </c>
      <c r="BC11" s="11" t="str">
        <f>IFERROR('1.58 Consumption expenditure'!DJ11/'1.46 Population'!BC11*1000,"")</f>
        <v/>
      </c>
      <c r="BD11" s="11"/>
      <c r="BE11" s="11" t="str">
        <f>IFERROR('1.58 Consumption expenditure'!DK11/'1.46 Population'!BE11*1000,"")</f>
        <v/>
      </c>
      <c r="BF11" s="11" t="str">
        <f>IFERROR('1.58 Consumption expenditure'!DR11/'1.46 Population'!BF11*1000,"")</f>
        <v/>
      </c>
      <c r="BG11" s="11" t="str">
        <f>IFERROR('1.58 Consumption expenditure'!EA11/'1.46 Population'!BG11*1000,"")</f>
        <v/>
      </c>
      <c r="BH11" s="11" t="str">
        <f>IFERROR('1.58 Consumption expenditure'!EJ11/'1.46 Population'!BH11*1000,"")</f>
        <v/>
      </c>
      <c r="BI11" s="11" t="str">
        <f>IFERROR('1.58 Consumption expenditure'!EL11/'1.46 Population'!BI11*1000,"")</f>
        <v/>
      </c>
      <c r="BJ11" s="11" t="str">
        <f>IFERROR('1.58 Consumption expenditure'!EN11/'1.46 Population'!BJ11*1000,"")</f>
        <v/>
      </c>
      <c r="BK11" s="11" t="str">
        <f>IFERROR('1.58 Consumption expenditure'!EY11/'1.46 Population'!BK11*1000,"")</f>
        <v/>
      </c>
      <c r="BL11" s="11" t="str">
        <f>IFERROR('1.58 Consumption expenditure'!FC11/'1.46 Population'!BL11*1000,"")</f>
        <v/>
      </c>
      <c r="BM11" s="11" t="str">
        <f>IFERROR('1.58 Consumption expenditure'!FI11/'1.46 Population'!BM11*1000,"")</f>
        <v/>
      </c>
      <c r="BN11" s="11" t="str">
        <f>IFERROR('1.58 Consumption expenditure'!FN11/'1.46 Population'!BN11*1000,"")</f>
        <v/>
      </c>
      <c r="BO11" s="11" t="str">
        <f>IFERROR('1.58 Consumption expenditure'!FU11/'1.46 Population'!BO11*1000,"")</f>
        <v/>
      </c>
      <c r="BP11" s="11" t="str">
        <f>IFERROR('1.58 Consumption expenditure'!FW11/'1.46 Population'!BP11*1000,"")</f>
        <v/>
      </c>
      <c r="BQ11" s="11"/>
      <c r="BR11" s="11" t="str">
        <f>IFERROR('1.58 Consumption expenditure'!GA11/'1.46 Population'!BR11*1000,"")</f>
        <v/>
      </c>
      <c r="BS11" s="11" t="str">
        <f>IFERROR('1.58 Consumption expenditure'!GB11/'1.46 Population'!BS11*1000,"")</f>
        <v/>
      </c>
      <c r="BT11" s="11"/>
      <c r="BU11" s="11" t="str">
        <f>IFERROR('1.58 Consumption expenditure'!GC11/'1.46 Population'!BU11*1000,"")</f>
        <v/>
      </c>
      <c r="BV11" s="11" t="str">
        <f>IFERROR('1.58 Consumption expenditure'!GD11/'1.46 Population'!BV11*1000,"")</f>
        <v/>
      </c>
      <c r="BW11" s="11" t="str">
        <f>IFERROR('1.58 Consumption expenditure'!GF11/'1.46 Population'!BW11*1000,"")</f>
        <v/>
      </c>
      <c r="BX11" s="11" t="str">
        <f>IFERROR('1.58 Consumption expenditure'!GG11/'1.46 Population'!BX11*1000,"")</f>
        <v/>
      </c>
      <c r="BY11" s="11" t="str">
        <f>IFERROR('1.58 Consumption expenditure'!GH11/'1.46 Population'!BY11*1000,"")</f>
        <v/>
      </c>
      <c r="BZ11" s="11" t="str">
        <f>IFERROR('1.58 Consumption expenditure'!GI11/'1.46 Population'!BZ11*1000,"")</f>
        <v/>
      </c>
      <c r="CA11" s="11" t="str">
        <f>IFERROR('1.58 Consumption expenditure'!GJ11/'1.46 Population'!CA11*1000,"")</f>
        <v/>
      </c>
      <c r="CB11" s="11" t="str">
        <f>IFERROR('1.58 Consumption expenditure'!GL11/'1.46 Population'!CB11*1000,"")</f>
        <v/>
      </c>
      <c r="CC11" s="11" t="str">
        <f>IFERROR('1.58 Consumption expenditure'!GM11/'1.46 Population'!CC11*1000,"")</f>
        <v/>
      </c>
      <c r="CD11" s="11" t="str">
        <f>IFERROR('1.58 Consumption expenditure'!GR11/'1.46 Population'!CD11*1000,"")</f>
        <v/>
      </c>
      <c r="CE11" s="11" t="str">
        <f>IFERROR('1.58 Consumption expenditure'!GS11/'1.46 Population'!CE11*1000,"")</f>
        <v/>
      </c>
      <c r="CF11" s="11" t="str">
        <f>IFERROR('1.58 Consumption expenditure'!GT11/'1.46 Population'!CF11*1000,"")</f>
        <v/>
      </c>
      <c r="CG11" s="11" t="str">
        <f>IFERROR('1.58 Consumption expenditure'!GU11/'1.46 Population'!CG11*1000,"")</f>
        <v/>
      </c>
      <c r="CH11" s="11" t="str">
        <f>IFERROR('1.58 Consumption expenditure'!GV11/'1.46 Population'!CH11*1000,"")</f>
        <v/>
      </c>
      <c r="CI11" s="11" t="str">
        <f>IFERROR('1.58 Consumption expenditure'!GW11/'1.46 Population'!CI11*1000,"")</f>
        <v/>
      </c>
      <c r="CJ11" s="11" t="str">
        <f>IFERROR('1.58 Consumption expenditure'!GX11/'1.46 Population'!CJ11*1000,"")</f>
        <v/>
      </c>
      <c r="CK11" s="11" t="str">
        <f>IFERROR('1.58 Consumption expenditure'!GY11/'1.46 Population'!CK11*1000,"")</f>
        <v/>
      </c>
      <c r="CL11" s="11">
        <f>IFERROR('1.58 Consumption expenditure'!GZ11/'1.46 Population'!CL11*1000,"")</f>
        <v>0</v>
      </c>
      <c r="CM11" s="11">
        <f>IFERROR('1.58 Consumption expenditure'!HA11/'1.46 Population'!CM11*1000,"")</f>
        <v>0</v>
      </c>
      <c r="CN11" s="11">
        <f>IFERROR('1.58 Consumption expenditure'!HB11/'1.46 Population'!CN11*1000,"")</f>
        <v>0</v>
      </c>
      <c r="CO11" s="11">
        <f>IFERROR('1.58 Consumption expenditure'!HC11/'1.46 Population'!CO11*1000,"")</f>
        <v>0</v>
      </c>
      <c r="CP11" s="11">
        <f>IFERROR('1.58 Consumption expenditure'!HD11/'1.46 Population'!CP11*1000,"")</f>
        <v>0</v>
      </c>
    </row>
    <row r="12" spans="1:94" x14ac:dyDescent="0.25">
      <c r="A12" s="1" t="s">
        <v>9</v>
      </c>
      <c r="D12" s="11" t="str">
        <f>IFERROR('1.58 Consumption expenditure'!D12/'1.46 Population'!D12*1000,"")</f>
        <v/>
      </c>
      <c r="E12" s="11" t="str">
        <f>IFERROR('1.58 Consumption expenditure'!I12/'1.46 Population'!E12*1000,"")</f>
        <v/>
      </c>
      <c r="F12" s="11" t="str">
        <f>IFERROR('1.58 Consumption expenditure'!M12/'1.46 Population'!F12*1000,"")</f>
        <v/>
      </c>
      <c r="G12" s="11" t="str">
        <f>IFERROR('1.58 Consumption expenditure'!N12/'1.46 Population'!G12*1000,"")</f>
        <v/>
      </c>
      <c r="H12" s="11" t="str">
        <f>IFERROR('1.58 Consumption expenditure'!O12/'1.46 Population'!H12*1000,"")</f>
        <v/>
      </c>
      <c r="I12" s="11" t="str">
        <f>IFERROR('1.58 Consumption expenditure'!P12/'1.46 Population'!I12*1000,"")</f>
        <v/>
      </c>
      <c r="J12" s="11" t="str">
        <f>IFERROR('1.58 Consumption expenditure'!Q12/'1.46 Population'!J12*1000,"")</f>
        <v/>
      </c>
      <c r="K12" s="11" t="str">
        <f>IFERROR('1.58 Consumption expenditure'!V12/'1.46 Population'!K12*1000,"")</f>
        <v/>
      </c>
      <c r="L12" s="11" t="str">
        <f>IFERROR('1.58 Consumption expenditure'!AC12/'1.46 Population'!L12*1000,"")</f>
        <v/>
      </c>
      <c r="M12" s="11" t="str">
        <f>IFERROR('1.58 Consumption expenditure'!AE12/'1.46 Population'!M12*1000,"")</f>
        <v/>
      </c>
      <c r="N12" s="11" t="str">
        <f>IFERROR('1.58 Consumption expenditure'!AG12/'1.46 Population'!N12*1000,"")</f>
        <v/>
      </c>
      <c r="O12" s="11" t="str">
        <f>IFERROR('1.58 Consumption expenditure'!AI12/'1.46 Population'!O12*1000,"")</f>
        <v/>
      </c>
      <c r="P12" s="11" t="str">
        <f>IFERROR('1.58 Consumption expenditure'!AK12/'1.46 Population'!P12*1000,"")</f>
        <v/>
      </c>
      <c r="Q12" s="11" t="str">
        <f>IFERROR('1.58 Consumption expenditure'!AM12/'1.46 Population'!Q12*1000,"")</f>
        <v/>
      </c>
      <c r="R12" s="11" t="str">
        <f>IFERROR('1.58 Consumption expenditure'!AQ12/'1.46 Population'!R12*1000,"")</f>
        <v/>
      </c>
      <c r="S12" s="11" t="str">
        <f>IFERROR('1.58 Consumption expenditure'!AS12/'1.46 Population'!S12*1000,"")</f>
        <v/>
      </c>
      <c r="T12" s="11"/>
      <c r="U12" s="11" t="str">
        <f>IFERROR('1.58 Consumption expenditure'!AT12/'1.46 Population'!U12*1000,"")</f>
        <v/>
      </c>
      <c r="V12" s="11" t="str">
        <f>IFERROR('1.58 Consumption expenditure'!AU12/'1.46 Population'!V12*1000,"")</f>
        <v/>
      </c>
      <c r="W12" s="11"/>
      <c r="X12" s="11" t="str">
        <f>IFERROR('1.58 Consumption expenditure'!AW12/'1.46 Population'!X12*1000,"")</f>
        <v/>
      </c>
      <c r="Y12" s="11" t="str">
        <f>IFERROR('1.58 Consumption expenditure'!AX12/'1.46 Population'!Y12*1000,"")</f>
        <v/>
      </c>
      <c r="Z12" s="11" t="str">
        <f>IFERROR('1.58 Consumption expenditure'!AY12/'1.46 Population'!Z12*1000,"")</f>
        <v/>
      </c>
      <c r="AA12" s="11" t="str">
        <f>IFERROR('1.58 Consumption expenditure'!AZ12/'1.46 Population'!AA12*1000,"")</f>
        <v/>
      </c>
      <c r="AB12" s="11" t="str">
        <f>IFERROR('1.58 Consumption expenditure'!BA12/'1.46 Population'!AB12*1000,"")</f>
        <v/>
      </c>
      <c r="AC12" s="11" t="str">
        <f>IFERROR('1.58 Consumption expenditure'!BB12/'1.46 Population'!AC12*1000,"")</f>
        <v/>
      </c>
      <c r="AD12" s="11" t="str">
        <f>IFERROR('1.58 Consumption expenditure'!BC12/'1.46 Population'!AD12*1000,"")</f>
        <v/>
      </c>
      <c r="AE12" s="11" t="str">
        <f>IFERROR('1.58 Consumption expenditure'!BD12/'1.46 Population'!AE12*1000,"")</f>
        <v/>
      </c>
      <c r="AF12" s="11" t="str">
        <f>IFERROR('1.58 Consumption expenditure'!BF12/'1.46 Population'!AF12*1000,"")</f>
        <v/>
      </c>
      <c r="AG12" s="11" t="str">
        <f>IFERROR('1.58 Consumption expenditure'!BG12/'1.46 Population'!AG12*1000,"")</f>
        <v/>
      </c>
      <c r="AH12" s="11" t="str">
        <f>IFERROR('1.58 Consumption expenditure'!BH12/'1.46 Population'!AH12*1000,"")</f>
        <v/>
      </c>
      <c r="AI12" s="11" t="str">
        <f>IFERROR('1.58 Consumption expenditure'!BK12/'1.46 Population'!AI12*1000,"")</f>
        <v/>
      </c>
      <c r="AJ12" s="11" t="str">
        <f>IFERROR('1.58 Consumption expenditure'!BL12/'1.46 Population'!AJ12*1000,"")</f>
        <v/>
      </c>
      <c r="AK12" s="11" t="str">
        <f>IFERROR('1.58 Consumption expenditure'!BM12/'1.46 Population'!AK12*1000,"")</f>
        <v/>
      </c>
      <c r="AL12" s="11" t="str">
        <f>IFERROR('1.58 Consumption expenditure'!BN12/'1.46 Population'!AL12*1000,"")</f>
        <v/>
      </c>
      <c r="AM12" s="11" t="str">
        <f>IFERROR('1.58 Consumption expenditure'!BO12/'1.46 Population'!AM12*1000,"")</f>
        <v/>
      </c>
      <c r="AN12" s="11" t="str">
        <f>IFERROR('1.58 Consumption expenditure'!BP12/'1.46 Population'!AN12*1000,"")</f>
        <v/>
      </c>
      <c r="AO12" s="11" t="str">
        <f>IFERROR('1.58 Consumption expenditure'!BQ12/'1.46 Population'!AO12*1000,"")</f>
        <v/>
      </c>
      <c r="AP12" s="11"/>
      <c r="AQ12" s="11" t="str">
        <f>IFERROR('1.58 Consumption expenditure'!BT12/'1.46 Population'!AQ12*1000,"")</f>
        <v/>
      </c>
      <c r="AR12" s="11" t="str">
        <f>IFERROR('1.58 Consumption expenditure'!BZ12/'1.46 Population'!AR12*1000,"")</f>
        <v/>
      </c>
      <c r="AS12" s="11" t="str">
        <f>IFERROR('1.58 Consumption expenditure'!CA12/'1.46 Population'!AS12*1000,"")</f>
        <v/>
      </c>
      <c r="AT12" s="11" t="str">
        <f>IFERROR('1.58 Consumption expenditure'!CD12/'1.46 Population'!AT12*1000,"")</f>
        <v/>
      </c>
      <c r="AU12" s="11" t="str">
        <f>IFERROR('1.58 Consumption expenditure'!CE12/'1.46 Population'!AU12*1000,"")</f>
        <v/>
      </c>
      <c r="AV12" s="11" t="str">
        <f>IFERROR('1.58 Consumption expenditure'!CF12/'1.46 Population'!AV12*1000,"")</f>
        <v/>
      </c>
      <c r="AW12" s="11" t="str">
        <f>IFERROR('1.58 Consumption expenditure'!CJ12/'1.46 Population'!AW12*1000,"")</f>
        <v/>
      </c>
      <c r="AX12" s="11" t="str">
        <f>IFERROR('1.58 Consumption expenditure'!CK12/'1.46 Population'!AX12*1000,"")</f>
        <v/>
      </c>
      <c r="AY12" s="11" t="str">
        <f>IFERROR('1.58 Consumption expenditure'!CP12/'1.46 Population'!AY12*1000,"")</f>
        <v/>
      </c>
      <c r="AZ12" s="11" t="str">
        <f>IFERROR('1.58 Consumption expenditure'!CV12/'1.46 Population'!AZ12*1000,"")</f>
        <v/>
      </c>
      <c r="BA12" s="11" t="str">
        <f>IFERROR('1.58 Consumption expenditure'!CZ12/'1.46 Population'!BA12*1000,"")</f>
        <v/>
      </c>
      <c r="BB12" s="11" t="str">
        <f>IFERROR('1.58 Consumption expenditure'!DH12/'1.46 Population'!BB12*1000,"")</f>
        <v/>
      </c>
      <c r="BC12" s="11" t="str">
        <f>IFERROR('1.58 Consumption expenditure'!DJ12/'1.46 Population'!BC12*1000,"")</f>
        <v/>
      </c>
      <c r="BD12" s="11"/>
      <c r="BE12" s="11" t="str">
        <f>IFERROR('1.58 Consumption expenditure'!DK12/'1.46 Population'!BE12*1000,"")</f>
        <v/>
      </c>
      <c r="BF12" s="11" t="str">
        <f>IFERROR('1.58 Consumption expenditure'!DR12/'1.46 Population'!BF12*1000,"")</f>
        <v/>
      </c>
      <c r="BG12" s="11" t="str">
        <f>IFERROR('1.58 Consumption expenditure'!EA12/'1.46 Population'!BG12*1000,"")</f>
        <v/>
      </c>
      <c r="BH12" s="11" t="str">
        <f>IFERROR('1.58 Consumption expenditure'!EJ12/'1.46 Population'!BH12*1000,"")</f>
        <v/>
      </c>
      <c r="BI12" s="11" t="str">
        <f>IFERROR('1.58 Consumption expenditure'!EL12/'1.46 Population'!BI12*1000,"")</f>
        <v/>
      </c>
      <c r="BJ12" s="11" t="str">
        <f>IFERROR('1.58 Consumption expenditure'!EN12/'1.46 Population'!BJ12*1000,"")</f>
        <v/>
      </c>
      <c r="BK12" s="11" t="str">
        <f>IFERROR('1.58 Consumption expenditure'!EY12/'1.46 Population'!BK12*1000,"")</f>
        <v/>
      </c>
      <c r="BL12" s="11" t="str">
        <f>IFERROR('1.58 Consumption expenditure'!FC12/'1.46 Population'!BL12*1000,"")</f>
        <v/>
      </c>
      <c r="BM12" s="11" t="str">
        <f>IFERROR('1.58 Consumption expenditure'!FI12/'1.46 Population'!BM12*1000,"")</f>
        <v/>
      </c>
      <c r="BN12" s="11" t="str">
        <f>IFERROR('1.58 Consumption expenditure'!FN12/'1.46 Population'!BN12*1000,"")</f>
        <v/>
      </c>
      <c r="BO12" s="11" t="str">
        <f>IFERROR('1.58 Consumption expenditure'!FU12/'1.46 Population'!BO12*1000,"")</f>
        <v/>
      </c>
      <c r="BP12" s="11" t="str">
        <f>IFERROR('1.58 Consumption expenditure'!FW12/'1.46 Population'!BP12*1000,"")</f>
        <v/>
      </c>
      <c r="BQ12" s="11"/>
      <c r="BR12" s="11" t="str">
        <f>IFERROR('1.58 Consumption expenditure'!GA12/'1.46 Population'!BR12*1000,"")</f>
        <v/>
      </c>
      <c r="BS12" s="11" t="str">
        <f>IFERROR('1.58 Consumption expenditure'!GB12/'1.46 Population'!BS12*1000,"")</f>
        <v/>
      </c>
      <c r="BT12" s="11"/>
      <c r="BU12" s="11" t="str">
        <f>IFERROR('1.58 Consumption expenditure'!GC12/'1.46 Population'!BU12*1000,"")</f>
        <v/>
      </c>
      <c r="BV12" s="11" t="str">
        <f>IFERROR('1.58 Consumption expenditure'!GD12/'1.46 Population'!BV12*1000,"")</f>
        <v/>
      </c>
      <c r="BW12" s="11" t="str">
        <f>IFERROR('1.58 Consumption expenditure'!GF12/'1.46 Population'!BW12*1000,"")</f>
        <v/>
      </c>
      <c r="BX12" s="11" t="str">
        <f>IFERROR('1.58 Consumption expenditure'!GG12/'1.46 Population'!BX12*1000,"")</f>
        <v/>
      </c>
      <c r="BY12" s="11" t="str">
        <f>IFERROR('1.58 Consumption expenditure'!GH12/'1.46 Population'!BY12*1000,"")</f>
        <v/>
      </c>
      <c r="BZ12" s="11" t="str">
        <f>IFERROR('1.58 Consumption expenditure'!GI12/'1.46 Population'!BZ12*1000,"")</f>
        <v/>
      </c>
      <c r="CA12" s="11" t="str">
        <f>IFERROR('1.58 Consumption expenditure'!GJ12/'1.46 Population'!CA12*1000,"")</f>
        <v/>
      </c>
      <c r="CB12" s="11" t="str">
        <f>IFERROR('1.58 Consumption expenditure'!GL12/'1.46 Population'!CB12*1000,"")</f>
        <v/>
      </c>
      <c r="CC12" s="11" t="str">
        <f>IFERROR('1.58 Consumption expenditure'!GM12/'1.46 Population'!CC12*1000,"")</f>
        <v/>
      </c>
      <c r="CD12" s="11" t="str">
        <f>IFERROR('1.58 Consumption expenditure'!GR12/'1.46 Population'!CD12*1000,"")</f>
        <v/>
      </c>
      <c r="CE12" s="11" t="str">
        <f>IFERROR('1.58 Consumption expenditure'!GS12/'1.46 Population'!CE12*1000,"")</f>
        <v/>
      </c>
      <c r="CF12" s="11" t="str">
        <f>IFERROR('1.58 Consumption expenditure'!GT12/'1.46 Population'!CF12*1000,"")</f>
        <v/>
      </c>
      <c r="CG12" s="11" t="str">
        <f>IFERROR('1.58 Consumption expenditure'!GU12/'1.46 Population'!CG12*1000,"")</f>
        <v/>
      </c>
      <c r="CH12" s="11" t="str">
        <f>IFERROR('1.58 Consumption expenditure'!GV12/'1.46 Population'!CH12*1000,"")</f>
        <v/>
      </c>
      <c r="CI12" s="11" t="str">
        <f>IFERROR('1.58 Consumption expenditure'!GW12/'1.46 Population'!CI12*1000,"")</f>
        <v/>
      </c>
      <c r="CJ12" s="11" t="str">
        <f>IFERROR('1.58 Consumption expenditure'!GX12/'1.46 Population'!CJ12*1000,"")</f>
        <v/>
      </c>
      <c r="CK12" s="11" t="str">
        <f>IFERROR('1.58 Consumption expenditure'!GY12/'1.46 Population'!CK12*1000,"")</f>
        <v/>
      </c>
      <c r="CL12" s="11">
        <f>IFERROR('1.58 Consumption expenditure'!GZ12/'1.46 Population'!CL12*1000,"")</f>
        <v>0</v>
      </c>
      <c r="CM12" s="11">
        <f>IFERROR('1.58 Consumption expenditure'!HA12/'1.46 Population'!CM12*1000,"")</f>
        <v>0</v>
      </c>
      <c r="CN12" s="11">
        <f>IFERROR('1.58 Consumption expenditure'!HB12/'1.46 Population'!CN12*1000,"")</f>
        <v>0</v>
      </c>
      <c r="CO12" s="11">
        <f>IFERROR('1.58 Consumption expenditure'!HC12/'1.46 Population'!CO12*1000,"")</f>
        <v>0</v>
      </c>
      <c r="CP12" s="11">
        <f>IFERROR('1.58 Consumption expenditure'!HD12/'1.46 Population'!CP12*1000,"")</f>
        <v>0</v>
      </c>
    </row>
    <row r="13" spans="1:94" x14ac:dyDescent="0.25">
      <c r="A13" s="1" t="s">
        <v>10</v>
      </c>
      <c r="D13" s="11" t="str">
        <f>IFERROR('1.58 Consumption expenditure'!D13/'1.46 Population'!D13*1000,"")</f>
        <v/>
      </c>
      <c r="E13" s="11" t="str">
        <f>IFERROR('1.58 Consumption expenditure'!I13/'1.46 Population'!E13*1000,"")</f>
        <v/>
      </c>
      <c r="F13" s="11" t="str">
        <f>IFERROR('1.58 Consumption expenditure'!M13/'1.46 Population'!F13*1000,"")</f>
        <v/>
      </c>
      <c r="G13" s="11" t="str">
        <f>IFERROR('1.58 Consumption expenditure'!N13/'1.46 Population'!G13*1000,"")</f>
        <v/>
      </c>
      <c r="H13" s="11" t="str">
        <f>IFERROR('1.58 Consumption expenditure'!O13/'1.46 Population'!H13*1000,"")</f>
        <v/>
      </c>
      <c r="I13" s="11" t="str">
        <f>IFERROR('1.58 Consumption expenditure'!P13/'1.46 Population'!I13*1000,"")</f>
        <v/>
      </c>
      <c r="J13" s="11" t="str">
        <f>IFERROR('1.58 Consumption expenditure'!Q13/'1.46 Population'!J13*1000,"")</f>
        <v/>
      </c>
      <c r="K13" s="11" t="str">
        <f>IFERROR('1.58 Consumption expenditure'!V13/'1.46 Population'!K13*1000,"")</f>
        <v/>
      </c>
      <c r="L13" s="11" t="str">
        <f>IFERROR('1.58 Consumption expenditure'!AC13/'1.46 Population'!L13*1000,"")</f>
        <v/>
      </c>
      <c r="M13" s="11" t="str">
        <f>IFERROR('1.58 Consumption expenditure'!AE13/'1.46 Population'!M13*1000,"")</f>
        <v/>
      </c>
      <c r="N13" s="11" t="str">
        <f>IFERROR('1.58 Consumption expenditure'!AG13/'1.46 Population'!N13*1000,"")</f>
        <v/>
      </c>
      <c r="O13" s="11" t="str">
        <f>IFERROR('1.58 Consumption expenditure'!AI13/'1.46 Population'!O13*1000,"")</f>
        <v/>
      </c>
      <c r="P13" s="11" t="str">
        <f>IFERROR('1.58 Consumption expenditure'!AK13/'1.46 Population'!P13*1000,"")</f>
        <v/>
      </c>
      <c r="Q13" s="11" t="str">
        <f>IFERROR('1.58 Consumption expenditure'!AM13/'1.46 Population'!Q13*1000,"")</f>
        <v/>
      </c>
      <c r="R13" s="11" t="str">
        <f>IFERROR('1.58 Consumption expenditure'!AQ13/'1.46 Population'!R13*1000,"")</f>
        <v/>
      </c>
      <c r="S13" s="11" t="str">
        <f>IFERROR('1.58 Consumption expenditure'!AS13/'1.46 Population'!S13*1000,"")</f>
        <v/>
      </c>
      <c r="T13" s="11"/>
      <c r="U13" s="11" t="str">
        <f>IFERROR('1.58 Consumption expenditure'!AT13/'1.46 Population'!U13*1000,"")</f>
        <v/>
      </c>
      <c r="V13" s="11" t="str">
        <f>IFERROR('1.58 Consumption expenditure'!AU13/'1.46 Population'!V13*1000,"")</f>
        <v/>
      </c>
      <c r="W13" s="11"/>
      <c r="X13" s="11" t="str">
        <f>IFERROR('1.58 Consumption expenditure'!AW13/'1.46 Population'!X13*1000,"")</f>
        <v/>
      </c>
      <c r="Y13" s="11" t="str">
        <f>IFERROR('1.58 Consumption expenditure'!AX13/'1.46 Population'!Y13*1000,"")</f>
        <v/>
      </c>
      <c r="Z13" s="11" t="str">
        <f>IFERROR('1.58 Consumption expenditure'!AY13/'1.46 Population'!Z13*1000,"")</f>
        <v/>
      </c>
      <c r="AA13" s="11" t="str">
        <f>IFERROR('1.58 Consumption expenditure'!AZ13/'1.46 Population'!AA13*1000,"")</f>
        <v/>
      </c>
      <c r="AB13" s="11" t="str">
        <f>IFERROR('1.58 Consumption expenditure'!BA13/'1.46 Population'!AB13*1000,"")</f>
        <v/>
      </c>
      <c r="AC13" s="11" t="str">
        <f>IFERROR('1.58 Consumption expenditure'!BB13/'1.46 Population'!AC13*1000,"")</f>
        <v/>
      </c>
      <c r="AD13" s="11" t="str">
        <f>IFERROR('1.58 Consumption expenditure'!BC13/'1.46 Population'!AD13*1000,"")</f>
        <v/>
      </c>
      <c r="AE13" s="11" t="str">
        <f>IFERROR('1.58 Consumption expenditure'!BD13/'1.46 Population'!AE13*1000,"")</f>
        <v/>
      </c>
      <c r="AF13" s="11" t="str">
        <f>IFERROR('1.58 Consumption expenditure'!BF13/'1.46 Population'!AF13*1000,"")</f>
        <v/>
      </c>
      <c r="AG13" s="11" t="str">
        <f>IFERROR('1.58 Consumption expenditure'!BG13/'1.46 Population'!AG13*1000,"")</f>
        <v/>
      </c>
      <c r="AH13" s="11" t="str">
        <f>IFERROR('1.58 Consumption expenditure'!BH13/'1.46 Population'!AH13*1000,"")</f>
        <v/>
      </c>
      <c r="AI13" s="11" t="str">
        <f>IFERROR('1.58 Consumption expenditure'!BK13/'1.46 Population'!AI13*1000,"")</f>
        <v/>
      </c>
      <c r="AJ13" s="11" t="str">
        <f>IFERROR('1.58 Consumption expenditure'!BL13/'1.46 Population'!AJ13*1000,"")</f>
        <v/>
      </c>
      <c r="AK13" s="11" t="str">
        <f>IFERROR('1.58 Consumption expenditure'!BM13/'1.46 Population'!AK13*1000,"")</f>
        <v/>
      </c>
      <c r="AL13" s="11" t="str">
        <f>IFERROR('1.58 Consumption expenditure'!BN13/'1.46 Population'!AL13*1000,"")</f>
        <v/>
      </c>
      <c r="AM13" s="11" t="str">
        <f>IFERROR('1.58 Consumption expenditure'!BO13/'1.46 Population'!AM13*1000,"")</f>
        <v/>
      </c>
      <c r="AN13" s="11" t="str">
        <f>IFERROR('1.58 Consumption expenditure'!BP13/'1.46 Population'!AN13*1000,"")</f>
        <v/>
      </c>
      <c r="AO13" s="11" t="str">
        <f>IFERROR('1.58 Consumption expenditure'!BQ13/'1.46 Population'!AO13*1000,"")</f>
        <v/>
      </c>
      <c r="AP13" s="11"/>
      <c r="AQ13" s="11" t="str">
        <f>IFERROR('1.58 Consumption expenditure'!BT13/'1.46 Population'!AQ13*1000,"")</f>
        <v/>
      </c>
      <c r="AR13" s="11" t="str">
        <f>IFERROR('1.58 Consumption expenditure'!BZ13/'1.46 Population'!AR13*1000,"")</f>
        <v/>
      </c>
      <c r="AS13" s="11" t="str">
        <f>IFERROR('1.58 Consumption expenditure'!CA13/'1.46 Population'!AS13*1000,"")</f>
        <v/>
      </c>
      <c r="AT13" s="11" t="str">
        <f>IFERROR('1.58 Consumption expenditure'!CD13/'1.46 Population'!AT13*1000,"")</f>
        <v/>
      </c>
      <c r="AU13" s="11" t="str">
        <f>IFERROR('1.58 Consumption expenditure'!CE13/'1.46 Population'!AU13*1000,"")</f>
        <v/>
      </c>
      <c r="AV13" s="11" t="str">
        <f>IFERROR('1.58 Consumption expenditure'!CF13/'1.46 Population'!AV13*1000,"")</f>
        <v/>
      </c>
      <c r="AW13" s="11" t="str">
        <f>IFERROR('1.58 Consumption expenditure'!CJ13/'1.46 Population'!AW13*1000,"")</f>
        <v/>
      </c>
      <c r="AX13" s="11" t="str">
        <f>IFERROR('1.58 Consumption expenditure'!CK13/'1.46 Population'!AX13*1000,"")</f>
        <v/>
      </c>
      <c r="AY13" s="11" t="str">
        <f>IFERROR('1.58 Consumption expenditure'!CP13/'1.46 Population'!AY13*1000,"")</f>
        <v/>
      </c>
      <c r="AZ13" s="11" t="str">
        <f>IFERROR('1.58 Consumption expenditure'!CV13/'1.46 Population'!AZ13*1000,"")</f>
        <v/>
      </c>
      <c r="BA13" s="11" t="str">
        <f>IFERROR('1.58 Consumption expenditure'!CZ13/'1.46 Population'!BA13*1000,"")</f>
        <v/>
      </c>
      <c r="BB13" s="11" t="str">
        <f>IFERROR('1.58 Consumption expenditure'!DH13/'1.46 Population'!BB13*1000,"")</f>
        <v/>
      </c>
      <c r="BC13" s="11" t="str">
        <f>IFERROR('1.58 Consumption expenditure'!DJ13/'1.46 Population'!BC13*1000,"")</f>
        <v/>
      </c>
      <c r="BD13" s="11"/>
      <c r="BE13" s="11" t="str">
        <f>IFERROR('1.58 Consumption expenditure'!DK13/'1.46 Population'!BE13*1000,"")</f>
        <v/>
      </c>
      <c r="BF13" s="11" t="str">
        <f>IFERROR('1.58 Consumption expenditure'!DR13/'1.46 Population'!BF13*1000,"")</f>
        <v/>
      </c>
      <c r="BG13" s="11" t="str">
        <f>IFERROR('1.58 Consumption expenditure'!EA13/'1.46 Population'!BG13*1000,"")</f>
        <v/>
      </c>
      <c r="BH13" s="11" t="str">
        <f>IFERROR('1.58 Consumption expenditure'!EJ13/'1.46 Population'!BH13*1000,"")</f>
        <v/>
      </c>
      <c r="BI13" s="11" t="str">
        <f>IFERROR('1.58 Consumption expenditure'!EL13/'1.46 Population'!BI13*1000,"")</f>
        <v/>
      </c>
      <c r="BJ13" s="11" t="str">
        <f>IFERROR('1.58 Consumption expenditure'!EN13/'1.46 Population'!BJ13*1000,"")</f>
        <v/>
      </c>
      <c r="BK13" s="11" t="str">
        <f>IFERROR('1.58 Consumption expenditure'!EY13/'1.46 Population'!BK13*1000,"")</f>
        <v/>
      </c>
      <c r="BL13" s="11" t="str">
        <f>IFERROR('1.58 Consumption expenditure'!FC13/'1.46 Population'!BL13*1000,"")</f>
        <v/>
      </c>
      <c r="BM13" s="11" t="str">
        <f>IFERROR('1.58 Consumption expenditure'!FI13/'1.46 Population'!BM13*1000,"")</f>
        <v/>
      </c>
      <c r="BN13" s="11" t="str">
        <f>IFERROR('1.58 Consumption expenditure'!FN13/'1.46 Population'!BN13*1000,"")</f>
        <v/>
      </c>
      <c r="BO13" s="11" t="str">
        <f>IFERROR('1.58 Consumption expenditure'!FU13/'1.46 Population'!BO13*1000,"")</f>
        <v/>
      </c>
      <c r="BP13" s="11" t="str">
        <f>IFERROR('1.58 Consumption expenditure'!FW13/'1.46 Population'!BP13*1000,"")</f>
        <v/>
      </c>
      <c r="BQ13" s="11"/>
      <c r="BR13" s="11" t="str">
        <f>IFERROR('1.58 Consumption expenditure'!GA13/'1.46 Population'!BR13*1000,"")</f>
        <v/>
      </c>
      <c r="BS13" s="11" t="str">
        <f>IFERROR('1.58 Consumption expenditure'!GB13/'1.46 Population'!BS13*1000,"")</f>
        <v/>
      </c>
      <c r="BT13" s="11"/>
      <c r="BU13" s="11" t="str">
        <f>IFERROR('1.58 Consumption expenditure'!GC13/'1.46 Population'!BU13*1000,"")</f>
        <v/>
      </c>
      <c r="BV13" s="11" t="str">
        <f>IFERROR('1.58 Consumption expenditure'!GD13/'1.46 Population'!BV13*1000,"")</f>
        <v/>
      </c>
      <c r="BW13" s="11" t="str">
        <f>IFERROR('1.58 Consumption expenditure'!GF13/'1.46 Population'!BW13*1000,"")</f>
        <v/>
      </c>
      <c r="BX13" s="11" t="str">
        <f>IFERROR('1.58 Consumption expenditure'!GG13/'1.46 Population'!BX13*1000,"")</f>
        <v/>
      </c>
      <c r="BY13" s="11" t="str">
        <f>IFERROR('1.58 Consumption expenditure'!GH13/'1.46 Population'!BY13*1000,"")</f>
        <v/>
      </c>
      <c r="BZ13" s="11" t="str">
        <f>IFERROR('1.58 Consumption expenditure'!GI13/'1.46 Population'!BZ13*1000,"")</f>
        <v/>
      </c>
      <c r="CA13" s="11" t="str">
        <f>IFERROR('1.58 Consumption expenditure'!GJ13/'1.46 Population'!CA13*1000,"")</f>
        <v/>
      </c>
      <c r="CB13" s="11" t="str">
        <f>IFERROR('1.58 Consumption expenditure'!GL13/'1.46 Population'!CB13*1000,"")</f>
        <v/>
      </c>
      <c r="CC13" s="11" t="str">
        <f>IFERROR('1.58 Consumption expenditure'!GM13/'1.46 Population'!CC13*1000,"")</f>
        <v/>
      </c>
      <c r="CD13" s="11" t="str">
        <f>IFERROR('1.58 Consumption expenditure'!GR13/'1.46 Population'!CD13*1000,"")</f>
        <v/>
      </c>
      <c r="CE13" s="11" t="str">
        <f>IFERROR('1.58 Consumption expenditure'!GS13/'1.46 Population'!CE13*1000,"")</f>
        <v/>
      </c>
      <c r="CF13" s="11" t="str">
        <f>IFERROR('1.58 Consumption expenditure'!GT13/'1.46 Population'!CF13*1000,"")</f>
        <v/>
      </c>
      <c r="CG13" s="11" t="str">
        <f>IFERROR('1.58 Consumption expenditure'!GU13/'1.46 Population'!CG13*1000,"")</f>
        <v/>
      </c>
      <c r="CH13" s="11" t="str">
        <f>IFERROR('1.58 Consumption expenditure'!GV13/'1.46 Population'!CH13*1000,"")</f>
        <v/>
      </c>
      <c r="CI13" s="11" t="str">
        <f>IFERROR('1.58 Consumption expenditure'!GW13/'1.46 Population'!CI13*1000,"")</f>
        <v/>
      </c>
      <c r="CJ13" s="11" t="str">
        <f>IFERROR('1.58 Consumption expenditure'!GX13/'1.46 Population'!CJ13*1000,"")</f>
        <v/>
      </c>
      <c r="CK13" s="11" t="str">
        <f>IFERROR('1.58 Consumption expenditure'!GY13/'1.46 Population'!CK13*1000,"")</f>
        <v/>
      </c>
      <c r="CL13" s="11">
        <f>IFERROR('1.58 Consumption expenditure'!GZ13/'1.46 Population'!CL13*1000,"")</f>
        <v>0</v>
      </c>
      <c r="CM13" s="11">
        <f>IFERROR('1.58 Consumption expenditure'!HA13/'1.46 Population'!CM13*1000,"")</f>
        <v>0</v>
      </c>
      <c r="CN13" s="11">
        <f>IFERROR('1.58 Consumption expenditure'!HB13/'1.46 Population'!CN13*1000,"")</f>
        <v>0</v>
      </c>
      <c r="CO13" s="11">
        <f>IFERROR('1.58 Consumption expenditure'!HC13/'1.46 Population'!CO13*1000,"")</f>
        <v>0</v>
      </c>
      <c r="CP13" s="11">
        <f>IFERROR('1.58 Consumption expenditure'!HD13/'1.46 Population'!CP13*1000,"")</f>
        <v>0</v>
      </c>
    </row>
    <row r="14" spans="1:94" x14ac:dyDescent="0.25">
      <c r="A14" s="1" t="s">
        <v>11</v>
      </c>
      <c r="D14" s="11" t="str">
        <f>IFERROR('1.58 Consumption expenditure'!D14/'1.46 Population'!D14*1000,"")</f>
        <v/>
      </c>
      <c r="E14" s="11" t="str">
        <f>IFERROR('1.58 Consumption expenditure'!I14/'1.46 Population'!E14*1000,"")</f>
        <v/>
      </c>
      <c r="F14" s="11" t="str">
        <f>IFERROR('1.58 Consumption expenditure'!M14/'1.46 Population'!F14*1000,"")</f>
        <v/>
      </c>
      <c r="G14" s="11" t="str">
        <f>IFERROR('1.58 Consumption expenditure'!N14/'1.46 Population'!G14*1000,"")</f>
        <v/>
      </c>
      <c r="H14" s="11" t="str">
        <f>IFERROR('1.58 Consumption expenditure'!O14/'1.46 Population'!H14*1000,"")</f>
        <v/>
      </c>
      <c r="I14" s="11" t="str">
        <f>IFERROR('1.58 Consumption expenditure'!P14/'1.46 Population'!I14*1000,"")</f>
        <v/>
      </c>
      <c r="J14" s="11" t="str">
        <f>IFERROR('1.58 Consumption expenditure'!Q14/'1.46 Population'!J14*1000,"")</f>
        <v/>
      </c>
      <c r="K14" s="11" t="str">
        <f>IFERROR('1.58 Consumption expenditure'!V14/'1.46 Population'!K14*1000,"")</f>
        <v/>
      </c>
      <c r="L14" s="11" t="str">
        <f>IFERROR('1.58 Consumption expenditure'!AC14/'1.46 Population'!L14*1000,"")</f>
        <v/>
      </c>
      <c r="M14" s="11" t="str">
        <f>IFERROR('1.58 Consumption expenditure'!AE14/'1.46 Population'!M14*1000,"")</f>
        <v/>
      </c>
      <c r="N14" s="11" t="str">
        <f>IFERROR('1.58 Consumption expenditure'!AG14/'1.46 Population'!N14*1000,"")</f>
        <v/>
      </c>
      <c r="O14" s="11" t="str">
        <f>IFERROR('1.58 Consumption expenditure'!AI14/'1.46 Population'!O14*1000,"")</f>
        <v/>
      </c>
      <c r="P14" s="11" t="str">
        <f>IFERROR('1.58 Consumption expenditure'!AK14/'1.46 Population'!P14*1000,"")</f>
        <v/>
      </c>
      <c r="Q14" s="11" t="str">
        <f>IFERROR('1.58 Consumption expenditure'!AM14/'1.46 Population'!Q14*1000,"")</f>
        <v/>
      </c>
      <c r="R14" s="11" t="str">
        <f>IFERROR('1.58 Consumption expenditure'!AQ14/'1.46 Population'!R14*1000,"")</f>
        <v/>
      </c>
      <c r="S14" s="11" t="str">
        <f>IFERROR('1.58 Consumption expenditure'!AS14/'1.46 Population'!S14*1000,"")</f>
        <v/>
      </c>
      <c r="T14" s="11"/>
      <c r="U14" s="11" t="str">
        <f>IFERROR('1.58 Consumption expenditure'!AT14/'1.46 Population'!U14*1000,"")</f>
        <v/>
      </c>
      <c r="V14" s="11" t="str">
        <f>IFERROR('1.58 Consumption expenditure'!AU14/'1.46 Population'!V14*1000,"")</f>
        <v/>
      </c>
      <c r="W14" s="11"/>
      <c r="X14" s="11" t="str">
        <f>IFERROR('1.58 Consumption expenditure'!AW14/'1.46 Population'!X14*1000,"")</f>
        <v/>
      </c>
      <c r="Y14" s="11" t="str">
        <f>IFERROR('1.58 Consumption expenditure'!AX14/'1.46 Population'!Y14*1000,"")</f>
        <v/>
      </c>
      <c r="Z14" s="11" t="str">
        <f>IFERROR('1.58 Consumption expenditure'!AY14/'1.46 Population'!Z14*1000,"")</f>
        <v/>
      </c>
      <c r="AA14" s="11" t="str">
        <f>IFERROR('1.58 Consumption expenditure'!AZ14/'1.46 Population'!AA14*1000,"")</f>
        <v/>
      </c>
      <c r="AB14" s="11" t="str">
        <f>IFERROR('1.58 Consumption expenditure'!BA14/'1.46 Population'!AB14*1000,"")</f>
        <v/>
      </c>
      <c r="AC14" s="11" t="str">
        <f>IFERROR('1.58 Consumption expenditure'!BB14/'1.46 Population'!AC14*1000,"")</f>
        <v/>
      </c>
      <c r="AD14" s="11" t="str">
        <f>IFERROR('1.58 Consumption expenditure'!BC14/'1.46 Population'!AD14*1000,"")</f>
        <v/>
      </c>
      <c r="AE14" s="11" t="str">
        <f>IFERROR('1.58 Consumption expenditure'!BD14/'1.46 Population'!AE14*1000,"")</f>
        <v/>
      </c>
      <c r="AF14" s="11" t="str">
        <f>IFERROR('1.58 Consumption expenditure'!BF14/'1.46 Population'!AF14*1000,"")</f>
        <v/>
      </c>
      <c r="AG14" s="11" t="str">
        <f>IFERROR('1.58 Consumption expenditure'!BG14/'1.46 Population'!AG14*1000,"")</f>
        <v/>
      </c>
      <c r="AH14" s="11" t="str">
        <f>IFERROR('1.58 Consumption expenditure'!BH14/'1.46 Population'!AH14*1000,"")</f>
        <v/>
      </c>
      <c r="AI14" s="11" t="str">
        <f>IFERROR('1.58 Consumption expenditure'!BK14/'1.46 Population'!AI14*1000,"")</f>
        <v/>
      </c>
      <c r="AJ14" s="11" t="str">
        <f>IFERROR('1.58 Consumption expenditure'!BL14/'1.46 Population'!AJ14*1000,"")</f>
        <v/>
      </c>
      <c r="AK14" s="11" t="str">
        <f>IFERROR('1.58 Consumption expenditure'!BM14/'1.46 Population'!AK14*1000,"")</f>
        <v/>
      </c>
      <c r="AL14" s="11" t="str">
        <f>IFERROR('1.58 Consumption expenditure'!BN14/'1.46 Population'!AL14*1000,"")</f>
        <v/>
      </c>
      <c r="AM14" s="11" t="str">
        <f>IFERROR('1.58 Consumption expenditure'!BO14/'1.46 Population'!AM14*1000,"")</f>
        <v/>
      </c>
      <c r="AN14" s="11" t="str">
        <f>IFERROR('1.58 Consumption expenditure'!BP14/'1.46 Population'!AN14*1000,"")</f>
        <v/>
      </c>
      <c r="AO14" s="11" t="str">
        <f>IFERROR('1.58 Consumption expenditure'!BQ14/'1.46 Population'!AO14*1000,"")</f>
        <v/>
      </c>
      <c r="AP14" s="11"/>
      <c r="AQ14" s="11" t="str">
        <f>IFERROR('1.58 Consumption expenditure'!BT14/'1.46 Population'!AQ14*1000,"")</f>
        <v/>
      </c>
      <c r="AR14" s="11" t="str">
        <f>IFERROR('1.58 Consumption expenditure'!BZ14/'1.46 Population'!AR14*1000,"")</f>
        <v/>
      </c>
      <c r="AS14" s="11" t="str">
        <f>IFERROR('1.58 Consumption expenditure'!CA14/'1.46 Population'!AS14*1000,"")</f>
        <v/>
      </c>
      <c r="AT14" s="11" t="str">
        <f>IFERROR('1.58 Consumption expenditure'!CD14/'1.46 Population'!AT14*1000,"")</f>
        <v/>
      </c>
      <c r="AU14" s="11" t="str">
        <f>IFERROR('1.58 Consumption expenditure'!CE14/'1.46 Population'!AU14*1000,"")</f>
        <v/>
      </c>
      <c r="AV14" s="11" t="str">
        <f>IFERROR('1.58 Consumption expenditure'!CF14/'1.46 Population'!AV14*1000,"")</f>
        <v/>
      </c>
      <c r="AW14" s="11" t="str">
        <f>IFERROR('1.58 Consumption expenditure'!CJ14/'1.46 Population'!AW14*1000,"")</f>
        <v/>
      </c>
      <c r="AX14" s="11" t="str">
        <f>IFERROR('1.58 Consumption expenditure'!CK14/'1.46 Population'!AX14*1000,"")</f>
        <v/>
      </c>
      <c r="AY14" s="11" t="str">
        <f>IFERROR('1.58 Consumption expenditure'!CP14/'1.46 Population'!AY14*1000,"")</f>
        <v/>
      </c>
      <c r="AZ14" s="11" t="str">
        <f>IFERROR('1.58 Consumption expenditure'!CV14/'1.46 Population'!AZ14*1000,"")</f>
        <v/>
      </c>
      <c r="BA14" s="11" t="str">
        <f>IFERROR('1.58 Consumption expenditure'!CZ14/'1.46 Population'!BA14*1000,"")</f>
        <v/>
      </c>
      <c r="BB14" s="11" t="str">
        <f>IFERROR('1.58 Consumption expenditure'!DH14/'1.46 Population'!BB14*1000,"")</f>
        <v/>
      </c>
      <c r="BC14" s="11" t="str">
        <f>IFERROR('1.58 Consumption expenditure'!DJ14/'1.46 Population'!BC14*1000,"")</f>
        <v/>
      </c>
      <c r="BD14" s="11"/>
      <c r="BE14" s="11" t="str">
        <f>IFERROR('1.58 Consumption expenditure'!DK14/'1.46 Population'!BE14*1000,"")</f>
        <v/>
      </c>
      <c r="BF14" s="11" t="str">
        <f>IFERROR('1.58 Consumption expenditure'!DR14/'1.46 Population'!BF14*1000,"")</f>
        <v/>
      </c>
      <c r="BG14" s="11" t="str">
        <f>IFERROR('1.58 Consumption expenditure'!EA14/'1.46 Population'!BG14*1000,"")</f>
        <v/>
      </c>
      <c r="BH14" s="11" t="str">
        <f>IFERROR('1.58 Consumption expenditure'!EJ14/'1.46 Population'!BH14*1000,"")</f>
        <v/>
      </c>
      <c r="BI14" s="11" t="str">
        <f>IFERROR('1.58 Consumption expenditure'!EL14/'1.46 Population'!BI14*1000,"")</f>
        <v/>
      </c>
      <c r="BJ14" s="11" t="str">
        <f>IFERROR('1.58 Consumption expenditure'!EN14/'1.46 Population'!BJ14*1000,"")</f>
        <v/>
      </c>
      <c r="BK14" s="11" t="str">
        <f>IFERROR('1.58 Consumption expenditure'!EY14/'1.46 Population'!BK14*1000,"")</f>
        <v/>
      </c>
      <c r="BL14" s="11" t="str">
        <f>IFERROR('1.58 Consumption expenditure'!FC14/'1.46 Population'!BL14*1000,"")</f>
        <v/>
      </c>
      <c r="BM14" s="11" t="str">
        <f>IFERROR('1.58 Consumption expenditure'!FI14/'1.46 Population'!BM14*1000,"")</f>
        <v/>
      </c>
      <c r="BN14" s="11" t="str">
        <f>IFERROR('1.58 Consumption expenditure'!FN14/'1.46 Population'!BN14*1000,"")</f>
        <v/>
      </c>
      <c r="BO14" s="11" t="str">
        <f>IFERROR('1.58 Consumption expenditure'!FU14/'1.46 Population'!BO14*1000,"")</f>
        <v/>
      </c>
      <c r="BP14" s="11" t="str">
        <f>IFERROR('1.58 Consumption expenditure'!FW14/'1.46 Population'!BP14*1000,"")</f>
        <v/>
      </c>
      <c r="BQ14" s="11"/>
      <c r="BR14" s="11" t="str">
        <f>IFERROR('1.58 Consumption expenditure'!GA14/'1.46 Population'!BR14*1000,"")</f>
        <v/>
      </c>
      <c r="BS14" s="11" t="str">
        <f>IFERROR('1.58 Consumption expenditure'!GB14/'1.46 Population'!BS14*1000,"")</f>
        <v/>
      </c>
      <c r="BT14" s="11"/>
      <c r="BU14" s="11" t="str">
        <f>IFERROR('1.58 Consumption expenditure'!GC14/'1.46 Population'!BU14*1000,"")</f>
        <v/>
      </c>
      <c r="BV14" s="11" t="str">
        <f>IFERROR('1.58 Consumption expenditure'!GD14/'1.46 Population'!BV14*1000,"")</f>
        <v/>
      </c>
      <c r="BW14" s="11" t="str">
        <f>IFERROR('1.58 Consumption expenditure'!GF14/'1.46 Population'!BW14*1000,"")</f>
        <v/>
      </c>
      <c r="BX14" s="11" t="str">
        <f>IFERROR('1.58 Consumption expenditure'!GG14/'1.46 Population'!BX14*1000,"")</f>
        <v/>
      </c>
      <c r="BY14" s="11" t="str">
        <f>IFERROR('1.58 Consumption expenditure'!GH14/'1.46 Population'!BY14*1000,"")</f>
        <v/>
      </c>
      <c r="BZ14" s="11" t="str">
        <f>IFERROR('1.58 Consumption expenditure'!GI14/'1.46 Population'!BZ14*1000,"")</f>
        <v/>
      </c>
      <c r="CA14" s="11" t="str">
        <f>IFERROR('1.58 Consumption expenditure'!GJ14/'1.46 Population'!CA14*1000,"")</f>
        <v/>
      </c>
      <c r="CB14" s="11" t="str">
        <f>IFERROR('1.58 Consumption expenditure'!GL14/'1.46 Population'!CB14*1000,"")</f>
        <v/>
      </c>
      <c r="CC14" s="11" t="str">
        <f>IFERROR('1.58 Consumption expenditure'!GM14/'1.46 Population'!CC14*1000,"")</f>
        <v/>
      </c>
      <c r="CD14" s="11" t="str">
        <f>IFERROR('1.58 Consumption expenditure'!GR14/'1.46 Population'!CD14*1000,"")</f>
        <v/>
      </c>
      <c r="CE14" s="11" t="str">
        <f>IFERROR('1.58 Consumption expenditure'!GS14/'1.46 Population'!CE14*1000,"")</f>
        <v/>
      </c>
      <c r="CF14" s="11" t="str">
        <f>IFERROR('1.58 Consumption expenditure'!GT14/'1.46 Population'!CF14*1000,"")</f>
        <v/>
      </c>
      <c r="CG14" s="11" t="str">
        <f>IFERROR('1.58 Consumption expenditure'!GU14/'1.46 Population'!CG14*1000,"")</f>
        <v/>
      </c>
      <c r="CH14" s="11" t="str">
        <f>IFERROR('1.58 Consumption expenditure'!GV14/'1.46 Population'!CH14*1000,"")</f>
        <v/>
      </c>
      <c r="CI14" s="11" t="str">
        <f>IFERROR('1.58 Consumption expenditure'!GW14/'1.46 Population'!CI14*1000,"")</f>
        <v/>
      </c>
      <c r="CJ14" s="11" t="str">
        <f>IFERROR('1.58 Consumption expenditure'!GX14/'1.46 Population'!CJ14*1000,"")</f>
        <v/>
      </c>
      <c r="CK14" s="11" t="str">
        <f>IFERROR('1.58 Consumption expenditure'!GY14/'1.46 Population'!CK14*1000,"")</f>
        <v/>
      </c>
      <c r="CL14" s="11">
        <f>IFERROR('1.58 Consumption expenditure'!GZ14/'1.46 Population'!CL14*1000,"")</f>
        <v>0</v>
      </c>
      <c r="CM14" s="11">
        <f>IFERROR('1.58 Consumption expenditure'!HA14/'1.46 Population'!CM14*1000,"")</f>
        <v>0</v>
      </c>
      <c r="CN14" s="11">
        <f>IFERROR('1.58 Consumption expenditure'!HB14/'1.46 Population'!CN14*1000,"")</f>
        <v>0</v>
      </c>
      <c r="CO14" s="11">
        <f>IFERROR('1.58 Consumption expenditure'!HC14/'1.46 Population'!CO14*1000,"")</f>
        <v>0</v>
      </c>
      <c r="CP14" s="11">
        <f>IFERROR('1.58 Consumption expenditure'!HD14/'1.46 Population'!CP14*1000,"")</f>
        <v>0</v>
      </c>
    </row>
    <row r="15" spans="1:94" x14ac:dyDescent="0.25">
      <c r="A15" s="1" t="s">
        <v>12</v>
      </c>
      <c r="D15" s="11" t="str">
        <f>IFERROR('1.58 Consumption expenditure'!D15/'1.46 Population'!D15*1000,"")</f>
        <v/>
      </c>
      <c r="E15" s="11" t="str">
        <f>IFERROR('1.58 Consumption expenditure'!I15/'1.46 Population'!E15*1000,"")</f>
        <v/>
      </c>
      <c r="F15" s="11" t="str">
        <f>IFERROR('1.58 Consumption expenditure'!M15/'1.46 Population'!F15*1000,"")</f>
        <v/>
      </c>
      <c r="G15" s="11" t="str">
        <f>IFERROR('1.58 Consumption expenditure'!N15/'1.46 Population'!G15*1000,"")</f>
        <v/>
      </c>
      <c r="H15" s="11" t="str">
        <f>IFERROR('1.58 Consumption expenditure'!O15/'1.46 Population'!H15*1000,"")</f>
        <v/>
      </c>
      <c r="I15" s="11" t="str">
        <f>IFERROR('1.58 Consumption expenditure'!P15/'1.46 Population'!I15*1000,"")</f>
        <v/>
      </c>
      <c r="J15" s="11" t="str">
        <f>IFERROR('1.58 Consumption expenditure'!Q15/'1.46 Population'!J15*1000,"")</f>
        <v/>
      </c>
      <c r="K15" s="11" t="str">
        <f>IFERROR('1.58 Consumption expenditure'!V15/'1.46 Population'!K15*1000,"")</f>
        <v/>
      </c>
      <c r="L15" s="11" t="str">
        <f>IFERROR('1.58 Consumption expenditure'!AC15/'1.46 Population'!L15*1000,"")</f>
        <v/>
      </c>
      <c r="M15" s="11" t="str">
        <f>IFERROR('1.58 Consumption expenditure'!AE15/'1.46 Population'!M15*1000,"")</f>
        <v/>
      </c>
      <c r="N15" s="11" t="str">
        <f>IFERROR('1.58 Consumption expenditure'!AG15/'1.46 Population'!N15*1000,"")</f>
        <v/>
      </c>
      <c r="O15" s="11" t="str">
        <f>IFERROR('1.58 Consumption expenditure'!AI15/'1.46 Population'!O15*1000,"")</f>
        <v/>
      </c>
      <c r="P15" s="11" t="str">
        <f>IFERROR('1.58 Consumption expenditure'!AK15/'1.46 Population'!P15*1000,"")</f>
        <v/>
      </c>
      <c r="Q15" s="11" t="str">
        <f>IFERROR('1.58 Consumption expenditure'!AM15/'1.46 Population'!Q15*1000,"")</f>
        <v/>
      </c>
      <c r="R15" s="11" t="str">
        <f>IFERROR('1.58 Consumption expenditure'!AQ15/'1.46 Population'!R15*1000,"")</f>
        <v/>
      </c>
      <c r="S15" s="11" t="str">
        <f>IFERROR('1.58 Consumption expenditure'!AS15/'1.46 Population'!S15*1000,"")</f>
        <v/>
      </c>
      <c r="T15" s="11"/>
      <c r="U15" s="11" t="str">
        <f>IFERROR('1.58 Consumption expenditure'!AT15/'1.46 Population'!U15*1000,"")</f>
        <v/>
      </c>
      <c r="V15" s="11" t="str">
        <f>IFERROR('1.58 Consumption expenditure'!AU15/'1.46 Population'!V15*1000,"")</f>
        <v/>
      </c>
      <c r="W15" s="11"/>
      <c r="X15" s="11" t="str">
        <f>IFERROR('1.58 Consumption expenditure'!AW15/'1.46 Population'!X15*1000,"")</f>
        <v/>
      </c>
      <c r="Y15" s="11" t="str">
        <f>IFERROR('1.58 Consumption expenditure'!AX15/'1.46 Population'!Y15*1000,"")</f>
        <v/>
      </c>
      <c r="Z15" s="11" t="str">
        <f>IFERROR('1.58 Consumption expenditure'!AY15/'1.46 Population'!Z15*1000,"")</f>
        <v/>
      </c>
      <c r="AA15" s="11" t="str">
        <f>IFERROR('1.58 Consumption expenditure'!AZ15/'1.46 Population'!AA15*1000,"")</f>
        <v/>
      </c>
      <c r="AB15" s="11" t="str">
        <f>IFERROR('1.58 Consumption expenditure'!BA15/'1.46 Population'!AB15*1000,"")</f>
        <v/>
      </c>
      <c r="AC15" s="11" t="str">
        <f>IFERROR('1.58 Consumption expenditure'!BB15/'1.46 Population'!AC15*1000,"")</f>
        <v/>
      </c>
      <c r="AD15" s="11" t="str">
        <f>IFERROR('1.58 Consumption expenditure'!BC15/'1.46 Population'!AD15*1000,"")</f>
        <v/>
      </c>
      <c r="AE15" s="11" t="str">
        <f>IFERROR('1.58 Consumption expenditure'!BD15/'1.46 Population'!AE15*1000,"")</f>
        <v/>
      </c>
      <c r="AF15" s="11" t="str">
        <f>IFERROR('1.58 Consumption expenditure'!BF15/'1.46 Population'!AF15*1000,"")</f>
        <v/>
      </c>
      <c r="AG15" s="11" t="str">
        <f>IFERROR('1.58 Consumption expenditure'!BG15/'1.46 Population'!AG15*1000,"")</f>
        <v/>
      </c>
      <c r="AH15" s="11" t="str">
        <f>IFERROR('1.58 Consumption expenditure'!BH15/'1.46 Population'!AH15*1000,"")</f>
        <v/>
      </c>
      <c r="AI15" s="11" t="str">
        <f>IFERROR('1.58 Consumption expenditure'!BK15/'1.46 Population'!AI15*1000,"")</f>
        <v/>
      </c>
      <c r="AJ15" s="11" t="str">
        <f>IFERROR('1.58 Consumption expenditure'!BL15/'1.46 Population'!AJ15*1000,"")</f>
        <v/>
      </c>
      <c r="AK15" s="11" t="str">
        <f>IFERROR('1.58 Consumption expenditure'!BM15/'1.46 Population'!AK15*1000,"")</f>
        <v/>
      </c>
      <c r="AL15" s="11" t="str">
        <f>IFERROR('1.58 Consumption expenditure'!BN15/'1.46 Population'!AL15*1000,"")</f>
        <v/>
      </c>
      <c r="AM15" s="11" t="str">
        <f>IFERROR('1.58 Consumption expenditure'!BO15/'1.46 Population'!AM15*1000,"")</f>
        <v/>
      </c>
      <c r="AN15" s="11" t="str">
        <f>IFERROR('1.58 Consumption expenditure'!BP15/'1.46 Population'!AN15*1000,"")</f>
        <v/>
      </c>
      <c r="AO15" s="11" t="str">
        <f>IFERROR('1.58 Consumption expenditure'!BQ15/'1.46 Population'!AO15*1000,"")</f>
        <v/>
      </c>
      <c r="AP15" s="11"/>
      <c r="AQ15" s="11" t="str">
        <f>IFERROR('1.58 Consumption expenditure'!BT15/'1.46 Population'!AQ15*1000,"")</f>
        <v/>
      </c>
      <c r="AR15" s="11" t="str">
        <f>IFERROR('1.58 Consumption expenditure'!BZ15/'1.46 Population'!AR15*1000,"")</f>
        <v/>
      </c>
      <c r="AS15" s="11" t="str">
        <f>IFERROR('1.58 Consumption expenditure'!CA15/'1.46 Population'!AS15*1000,"")</f>
        <v/>
      </c>
      <c r="AT15" s="11" t="str">
        <f>IFERROR('1.58 Consumption expenditure'!CD15/'1.46 Population'!AT15*1000,"")</f>
        <v/>
      </c>
      <c r="AU15" s="11" t="str">
        <f>IFERROR('1.58 Consumption expenditure'!CE15/'1.46 Population'!AU15*1000,"")</f>
        <v/>
      </c>
      <c r="AV15" s="11" t="str">
        <f>IFERROR('1.58 Consumption expenditure'!CF15/'1.46 Population'!AV15*1000,"")</f>
        <v/>
      </c>
      <c r="AW15" s="11" t="str">
        <f>IFERROR('1.58 Consumption expenditure'!CJ15/'1.46 Population'!AW15*1000,"")</f>
        <v/>
      </c>
      <c r="AX15" s="11" t="str">
        <f>IFERROR('1.58 Consumption expenditure'!CK15/'1.46 Population'!AX15*1000,"")</f>
        <v/>
      </c>
      <c r="AY15" s="11" t="str">
        <f>IFERROR('1.58 Consumption expenditure'!CP15/'1.46 Population'!AY15*1000,"")</f>
        <v/>
      </c>
      <c r="AZ15" s="11" t="str">
        <f>IFERROR('1.58 Consumption expenditure'!CV15/'1.46 Population'!AZ15*1000,"")</f>
        <v/>
      </c>
      <c r="BA15" s="11" t="str">
        <f>IFERROR('1.58 Consumption expenditure'!CZ15/'1.46 Population'!BA15*1000,"")</f>
        <v/>
      </c>
      <c r="BB15" s="11" t="str">
        <f>IFERROR('1.58 Consumption expenditure'!DH15/'1.46 Population'!BB15*1000,"")</f>
        <v/>
      </c>
      <c r="BC15" s="11" t="str">
        <f>IFERROR('1.58 Consumption expenditure'!DJ15/'1.46 Population'!BC15*1000,"")</f>
        <v/>
      </c>
      <c r="BD15" s="11"/>
      <c r="BE15" s="11" t="str">
        <f>IFERROR('1.58 Consumption expenditure'!DK15/'1.46 Population'!BE15*1000,"")</f>
        <v/>
      </c>
      <c r="BF15" s="11" t="str">
        <f>IFERROR('1.58 Consumption expenditure'!DR15/'1.46 Population'!BF15*1000,"")</f>
        <v/>
      </c>
      <c r="BG15" s="11" t="str">
        <f>IFERROR('1.58 Consumption expenditure'!EA15/'1.46 Population'!BG15*1000,"")</f>
        <v/>
      </c>
      <c r="BH15" s="11" t="str">
        <f>IFERROR('1.58 Consumption expenditure'!EJ15/'1.46 Population'!BH15*1000,"")</f>
        <v/>
      </c>
      <c r="BI15" s="11" t="str">
        <f>IFERROR('1.58 Consumption expenditure'!EL15/'1.46 Population'!BI15*1000,"")</f>
        <v/>
      </c>
      <c r="BJ15" s="11" t="str">
        <f>IFERROR('1.58 Consumption expenditure'!EN15/'1.46 Population'!BJ15*1000,"")</f>
        <v/>
      </c>
      <c r="BK15" s="11" t="str">
        <f>IFERROR('1.58 Consumption expenditure'!EY15/'1.46 Population'!BK15*1000,"")</f>
        <v/>
      </c>
      <c r="BL15" s="11" t="str">
        <f>IFERROR('1.58 Consumption expenditure'!FC15/'1.46 Population'!BL15*1000,"")</f>
        <v/>
      </c>
      <c r="BM15" s="11" t="str">
        <f>IFERROR('1.58 Consumption expenditure'!FI15/'1.46 Population'!BM15*1000,"")</f>
        <v/>
      </c>
      <c r="BN15" s="11" t="str">
        <f>IFERROR('1.58 Consumption expenditure'!FN15/'1.46 Population'!BN15*1000,"")</f>
        <v/>
      </c>
      <c r="BO15" s="11" t="str">
        <f>IFERROR('1.58 Consumption expenditure'!FU15/'1.46 Population'!BO15*1000,"")</f>
        <v/>
      </c>
      <c r="BP15" s="11" t="str">
        <f>IFERROR('1.58 Consumption expenditure'!FW15/'1.46 Population'!BP15*1000,"")</f>
        <v/>
      </c>
      <c r="BQ15" s="11"/>
      <c r="BR15" s="11" t="str">
        <f>IFERROR('1.58 Consumption expenditure'!GA15/'1.46 Population'!BR15*1000,"")</f>
        <v/>
      </c>
      <c r="BS15" s="11" t="str">
        <f>IFERROR('1.58 Consumption expenditure'!GB15/'1.46 Population'!BS15*1000,"")</f>
        <v/>
      </c>
      <c r="BT15" s="11"/>
      <c r="BU15" s="11" t="str">
        <f>IFERROR('1.58 Consumption expenditure'!GC15/'1.46 Population'!BU15*1000,"")</f>
        <v/>
      </c>
      <c r="BV15" s="11" t="str">
        <f>IFERROR('1.58 Consumption expenditure'!GD15/'1.46 Population'!BV15*1000,"")</f>
        <v/>
      </c>
      <c r="BW15" s="11" t="str">
        <f>IFERROR('1.58 Consumption expenditure'!GF15/'1.46 Population'!BW15*1000,"")</f>
        <v/>
      </c>
      <c r="BX15" s="11" t="str">
        <f>IFERROR('1.58 Consumption expenditure'!GG15/'1.46 Population'!BX15*1000,"")</f>
        <v/>
      </c>
      <c r="BY15" s="11" t="str">
        <f>IFERROR('1.58 Consumption expenditure'!GH15/'1.46 Population'!BY15*1000,"")</f>
        <v/>
      </c>
      <c r="BZ15" s="11" t="str">
        <f>IFERROR('1.58 Consumption expenditure'!GI15/'1.46 Population'!BZ15*1000,"")</f>
        <v/>
      </c>
      <c r="CA15" s="11" t="str">
        <f>IFERROR('1.58 Consumption expenditure'!GJ15/'1.46 Population'!CA15*1000,"")</f>
        <v/>
      </c>
      <c r="CB15" s="11" t="str">
        <f>IFERROR('1.58 Consumption expenditure'!GL15/'1.46 Population'!CB15*1000,"")</f>
        <v/>
      </c>
      <c r="CC15" s="11" t="str">
        <f>IFERROR('1.58 Consumption expenditure'!GM15/'1.46 Population'!CC15*1000,"")</f>
        <v/>
      </c>
      <c r="CD15" s="11" t="str">
        <f>IFERROR('1.58 Consumption expenditure'!GR15/'1.46 Population'!CD15*1000,"")</f>
        <v/>
      </c>
      <c r="CE15" s="11" t="str">
        <f>IFERROR('1.58 Consumption expenditure'!GS15/'1.46 Population'!CE15*1000,"")</f>
        <v/>
      </c>
      <c r="CF15" s="11" t="str">
        <f>IFERROR('1.58 Consumption expenditure'!GT15/'1.46 Population'!CF15*1000,"")</f>
        <v/>
      </c>
      <c r="CG15" s="11" t="str">
        <f>IFERROR('1.58 Consumption expenditure'!GU15/'1.46 Population'!CG15*1000,"")</f>
        <v/>
      </c>
      <c r="CH15" s="11" t="str">
        <f>IFERROR('1.58 Consumption expenditure'!GV15/'1.46 Population'!CH15*1000,"")</f>
        <v/>
      </c>
      <c r="CI15" s="11" t="str">
        <f>IFERROR('1.58 Consumption expenditure'!GW15/'1.46 Population'!CI15*1000,"")</f>
        <v/>
      </c>
      <c r="CJ15" s="11" t="str">
        <f>IFERROR('1.58 Consumption expenditure'!GX15/'1.46 Population'!CJ15*1000,"")</f>
        <v/>
      </c>
      <c r="CK15" s="11" t="str">
        <f>IFERROR('1.58 Consumption expenditure'!GY15/'1.46 Population'!CK15*1000,"")</f>
        <v/>
      </c>
      <c r="CL15" s="11">
        <f>IFERROR('1.58 Consumption expenditure'!GZ15/'1.46 Population'!CL15*1000,"")</f>
        <v>0</v>
      </c>
      <c r="CM15" s="11">
        <f>IFERROR('1.58 Consumption expenditure'!HA15/'1.46 Population'!CM15*1000,"")</f>
        <v>0</v>
      </c>
      <c r="CN15" s="11">
        <f>IFERROR('1.58 Consumption expenditure'!HB15/'1.46 Population'!CN15*1000,"")</f>
        <v>0</v>
      </c>
      <c r="CO15" s="11">
        <f>IFERROR('1.58 Consumption expenditure'!HC15/'1.46 Population'!CO15*1000,"")</f>
        <v>0</v>
      </c>
      <c r="CP15" s="11">
        <f>IFERROR('1.58 Consumption expenditure'!HD15/'1.46 Population'!CP15*1000,"")</f>
        <v>0</v>
      </c>
    </row>
    <row r="16" spans="1:94" x14ac:dyDescent="0.25">
      <c r="A16" s="1" t="s">
        <v>13</v>
      </c>
      <c r="D16" s="11">
        <f>IFERROR('1.58 Consumption expenditure'!D16/'1.46 Population'!D16*1000,"")</f>
        <v>0.33651621587515246</v>
      </c>
      <c r="E16" s="11">
        <f>IFERROR('1.58 Consumption expenditure'!I16/'1.46 Population'!E16*1000,"")</f>
        <v>176.86408645655877</v>
      </c>
      <c r="F16" s="11">
        <f>IFERROR('1.58 Consumption expenditure'!M16/'1.46 Population'!F16*1000,"")</f>
        <v>7441.1780173547195</v>
      </c>
      <c r="G16" s="11">
        <f>IFERROR('1.58 Consumption expenditure'!N16/'1.46 Population'!G16*1000,"")</f>
        <v>268.12187924953895</v>
      </c>
      <c r="H16" s="11">
        <f>IFERROR('1.58 Consumption expenditure'!O16/'1.46 Population'!H16*1000,"")</f>
        <v>361.38479073705003</v>
      </c>
      <c r="I16" s="11">
        <f>IFERROR('1.58 Consumption expenditure'!P16/'1.46 Population'!I16*1000,"")</f>
        <v>12777.103979419309</v>
      </c>
      <c r="J16" s="11">
        <f>IFERROR('1.58 Consumption expenditure'!Q16/'1.46 Population'!J16*1000,"")</f>
        <v>1142.2689900601301</v>
      </c>
      <c r="K16" s="11">
        <f>IFERROR('1.58 Consumption expenditure'!V16/'1.46 Population'!K16*1000,"")</f>
        <v>1272.5605444581934</v>
      </c>
      <c r="L16" s="11">
        <f>IFERROR('1.58 Consumption expenditure'!AC16/'1.46 Population'!L16*1000,"")</f>
        <v>287.72503057404867</v>
      </c>
      <c r="M16" s="11">
        <f>IFERROR('1.58 Consumption expenditure'!AE16/'1.46 Population'!M16*1000,"")</f>
        <v>528.63805202163769</v>
      </c>
      <c r="N16" s="11">
        <f>IFERROR('1.58 Consumption expenditure'!AG16/'1.46 Population'!N16*1000,"")</f>
        <v>6637.0319320009194</v>
      </c>
      <c r="O16" s="11">
        <f>IFERROR('1.58 Consumption expenditure'!AI16/'1.46 Population'!O16*1000,"")</f>
        <v>3239.8476298889877</v>
      </c>
      <c r="P16" s="11">
        <f>IFERROR('1.58 Consumption expenditure'!AK16/'1.46 Population'!P16*1000,"")</f>
        <v>4054.0468134506814</v>
      </c>
      <c r="Q16" s="11">
        <f>IFERROR('1.58 Consumption expenditure'!AM16/'1.46 Population'!Q16*1000,"")</f>
        <v>877.92580077337993</v>
      </c>
      <c r="R16" s="11">
        <f>IFERROR('1.58 Consumption expenditure'!AQ16/'1.46 Population'!R16*1000,"")</f>
        <v>417.80385403135966</v>
      </c>
      <c r="S16" s="11">
        <f>IFERROR('1.58 Consumption expenditure'!AS16/'1.46 Population'!S16*1000,"")</f>
        <v>87.358670920222366</v>
      </c>
      <c r="T16" s="11"/>
      <c r="U16" s="11">
        <f>IFERROR('1.58 Consumption expenditure'!AT16/'1.46 Population'!U16*1000,"")</f>
        <v>10672.553925848664</v>
      </c>
      <c r="V16" s="11">
        <f>IFERROR('1.58 Consumption expenditure'!AU16/'1.46 Population'!V16*1000,"")</f>
        <v>7541.9236587920404</v>
      </c>
      <c r="W16" s="11"/>
      <c r="X16" s="11">
        <f>IFERROR('1.58 Consumption expenditure'!AW16/'1.46 Population'!X16*1000,"")</f>
        <v>825.97728901058986</v>
      </c>
      <c r="Y16" s="11">
        <f>IFERROR('1.58 Consumption expenditure'!AX16/'1.46 Population'!Y16*1000,"")</f>
        <v>1715.5655344122356</v>
      </c>
      <c r="Z16" s="11">
        <f>IFERROR('1.58 Consumption expenditure'!AY16/'1.46 Population'!Z16*1000,"")</f>
        <v>1502.6747117128421</v>
      </c>
      <c r="AA16" s="11">
        <f>IFERROR('1.58 Consumption expenditure'!AZ16/'1.46 Population'!AA16*1000,"")</f>
        <v>3875.1833382223526</v>
      </c>
      <c r="AB16" s="11">
        <f>IFERROR('1.58 Consumption expenditure'!BA16/'1.46 Population'!AB16*1000,"")</f>
        <v>1967.5941207308313</v>
      </c>
      <c r="AC16" s="11">
        <f>IFERROR('1.58 Consumption expenditure'!BB16/'1.46 Population'!AC16*1000,"")</f>
        <v>26.168343308289828</v>
      </c>
      <c r="AD16" s="11">
        <f>IFERROR('1.58 Consumption expenditure'!BC16/'1.46 Population'!AD16*1000,"")</f>
        <v>994.34446301550906</v>
      </c>
      <c r="AE16" s="11">
        <f>IFERROR('1.58 Consumption expenditure'!BD16/'1.46 Population'!AE16*1000,"")</f>
        <v>1749.0650422176814</v>
      </c>
      <c r="AF16" s="11">
        <f>IFERROR('1.58 Consumption expenditure'!BF16/'1.46 Population'!AF16*1000,"")</f>
        <v>36.767737341179114</v>
      </c>
      <c r="AG16" s="11">
        <f>IFERROR('1.58 Consumption expenditure'!BG16/'1.46 Population'!AG16*1000,"")</f>
        <v>1509.1371795218886</v>
      </c>
      <c r="AH16" s="11">
        <f>IFERROR('1.58 Consumption expenditure'!BH16/'1.46 Population'!AH16*1000,"")</f>
        <v>1615.570152930309</v>
      </c>
      <c r="AI16" s="11">
        <f>IFERROR('1.58 Consumption expenditure'!BK16/'1.46 Population'!AI16*1000,"")</f>
        <v>739.60461198273129</v>
      </c>
      <c r="AJ16" s="11">
        <f>IFERROR('1.58 Consumption expenditure'!BL16/'1.46 Population'!AJ16*1000,"")</f>
        <v>1166.956754008806</v>
      </c>
      <c r="AK16" s="11">
        <f>IFERROR('1.58 Consumption expenditure'!BM16/'1.46 Population'!AK16*1000,"")</f>
        <v>1963.3271504234922</v>
      </c>
      <c r="AL16" s="11" t="str">
        <f>IFERROR('1.58 Consumption expenditure'!BN16/'1.46 Population'!AL16*1000,"")</f>
        <v/>
      </c>
      <c r="AM16" s="11">
        <f>IFERROR('1.58 Consumption expenditure'!BO16/'1.46 Population'!AM16*1000,"")</f>
        <v>1276.4483746702849</v>
      </c>
      <c r="AN16" s="11">
        <f>IFERROR('1.58 Consumption expenditure'!BP16/'1.46 Population'!AN16*1000,"")</f>
        <v>287.21699058304944</v>
      </c>
      <c r="AO16" s="11">
        <f>IFERROR('1.58 Consumption expenditure'!BQ16/'1.46 Population'!AO16*1000,"")</f>
        <v>964.41573807376381</v>
      </c>
      <c r="AP16" s="11"/>
      <c r="AQ16" s="11">
        <f>IFERROR('1.58 Consumption expenditure'!BT16/'1.46 Population'!AQ16*1000,"")</f>
        <v>4332.8475360299662</v>
      </c>
      <c r="AR16" s="11">
        <f>IFERROR('1.58 Consumption expenditure'!BZ16/'1.46 Population'!AR16*1000,"")</f>
        <v>543.74143111344472</v>
      </c>
      <c r="AS16" s="11">
        <f>IFERROR('1.58 Consumption expenditure'!CA16/'1.46 Population'!AS16*1000,"")</f>
        <v>1849.8568085902878</v>
      </c>
      <c r="AT16" s="11">
        <f>IFERROR('1.58 Consumption expenditure'!CD16/'1.46 Population'!AT16*1000,"")</f>
        <v>1570.2903844397772</v>
      </c>
      <c r="AU16" s="11">
        <f>IFERROR('1.58 Consumption expenditure'!CE16/'1.46 Population'!AU16*1000,"")</f>
        <v>1159.5606858156609</v>
      </c>
      <c r="AV16" s="11">
        <f>IFERROR('1.58 Consumption expenditure'!CF16/'1.46 Population'!AV16*1000,"")</f>
        <v>1202.9511768395337</v>
      </c>
      <c r="AW16" s="11">
        <f>IFERROR('1.58 Consumption expenditure'!CJ16/'1.46 Population'!AW16*1000,"")</f>
        <v>834.2570970373913</v>
      </c>
      <c r="AX16" s="11">
        <f>IFERROR('1.58 Consumption expenditure'!CK16/'1.46 Population'!AX16*1000,"")</f>
        <v>848.8270813556336</v>
      </c>
      <c r="AY16" s="11">
        <f>IFERROR('1.58 Consumption expenditure'!CP16/'1.46 Population'!AY16*1000,"")</f>
        <v>636.37897483774464</v>
      </c>
      <c r="AZ16" s="11">
        <f>IFERROR('1.58 Consumption expenditure'!CV16/'1.46 Population'!AZ16*1000,"")</f>
        <v>2329.6904311909675</v>
      </c>
      <c r="BA16" s="11">
        <f>IFERROR('1.58 Consumption expenditure'!CZ16/'1.46 Population'!BA16*1000,"")</f>
        <v>967.36107611320074</v>
      </c>
      <c r="BB16" s="11">
        <f>IFERROR('1.58 Consumption expenditure'!DH16/'1.46 Population'!BB16*1000,"")</f>
        <v>2177.2025723472671</v>
      </c>
      <c r="BC16" s="11">
        <f>IFERROR('1.58 Consumption expenditure'!DJ16/'1.46 Population'!BC16*1000,"")</f>
        <v>1486.5622797301378</v>
      </c>
      <c r="BD16" s="11"/>
      <c r="BE16" s="11">
        <f>IFERROR('1.58 Consumption expenditure'!DK16/'1.46 Population'!BE16*1000,"")</f>
        <v>1328.3485898643119</v>
      </c>
      <c r="BF16" s="11">
        <f>IFERROR('1.58 Consumption expenditure'!DR16/'1.46 Population'!BF16*1000,"")</f>
        <v>698.02160657476145</v>
      </c>
      <c r="BG16" s="11">
        <f>IFERROR('1.58 Consumption expenditure'!EA16/'1.46 Population'!BG16*1000,"")</f>
        <v>521.56083349314372</v>
      </c>
      <c r="BH16" s="11">
        <f>IFERROR('1.58 Consumption expenditure'!EJ16/'1.46 Population'!BH16*1000,"")</f>
        <v>922.45038205991898</v>
      </c>
      <c r="BI16" s="11">
        <f>IFERROR('1.58 Consumption expenditure'!EL16/'1.46 Population'!BI16*1000,"")</f>
        <v>7144.1998197502262</v>
      </c>
      <c r="BJ16" s="11">
        <f>IFERROR('1.58 Consumption expenditure'!EN16/'1.46 Population'!BJ16*1000,"")</f>
        <v>405.71606486338936</v>
      </c>
      <c r="BK16" s="11">
        <f>IFERROR('1.58 Consumption expenditure'!EY16/'1.46 Population'!BK16*1000,"")</f>
        <v>789.49583368403341</v>
      </c>
      <c r="BL16" s="11">
        <f>IFERROR('1.58 Consumption expenditure'!FC16/'1.46 Population'!BL16*1000,"")</f>
        <v>369.47811745364066</v>
      </c>
      <c r="BM16" s="11">
        <f>IFERROR('1.58 Consumption expenditure'!FI16/'1.46 Population'!BM16*1000,"")</f>
        <v>3077.0589493628336</v>
      </c>
      <c r="BN16" s="11">
        <f>IFERROR('1.58 Consumption expenditure'!FN16/'1.46 Population'!BN16*1000,"")</f>
        <v>1923.1494693356162</v>
      </c>
      <c r="BO16" s="11">
        <f>IFERROR('1.58 Consumption expenditure'!FU16/'1.46 Population'!BO16*1000,"")</f>
        <v>1201.0128698388505</v>
      </c>
      <c r="BP16" s="11">
        <f>IFERROR('1.58 Consumption expenditure'!FW16/'1.46 Population'!BP16*1000,"")</f>
        <v>14009.888539582738</v>
      </c>
      <c r="BQ16" s="11"/>
      <c r="BR16" s="11">
        <f>IFERROR('1.58 Consumption expenditure'!GA16/'1.46 Population'!BR16*1000,"")</f>
        <v>11499.499839298547</v>
      </c>
      <c r="BS16" s="11">
        <f>IFERROR('1.58 Consumption expenditure'!GB16/'1.46 Population'!BS16*1000,"")</f>
        <v>15052.322143650339</v>
      </c>
      <c r="BT16" s="11"/>
      <c r="BU16" s="11">
        <f>IFERROR('1.58 Consumption expenditure'!GC16/'1.46 Population'!BU16*1000,"")</f>
        <v>13376.582775219758</v>
      </c>
      <c r="BV16" s="11">
        <f>IFERROR('1.58 Consumption expenditure'!GD16/'1.46 Population'!BV16*1000,"")</f>
        <v>11713.233076660166</v>
      </c>
      <c r="BW16" s="11">
        <f>IFERROR('1.58 Consumption expenditure'!GF16/'1.46 Population'!BW16*1000,"")</f>
        <v>13122.580519531099</v>
      </c>
      <c r="BX16" s="11">
        <f>IFERROR('1.58 Consumption expenditure'!GG16/'1.46 Population'!BX16*1000,"")</f>
        <v>11109.741878417499</v>
      </c>
      <c r="BY16" s="11">
        <f>IFERROR('1.58 Consumption expenditure'!GH16/'1.46 Population'!BY16*1000,"")</f>
        <v>12992.122240486417</v>
      </c>
      <c r="BZ16" s="11">
        <f>IFERROR('1.58 Consumption expenditure'!GI16/'1.46 Population'!BZ16*1000,"")</f>
        <v>12859.180815241023</v>
      </c>
      <c r="CA16" s="11">
        <f>IFERROR('1.58 Consumption expenditure'!GJ16/'1.46 Population'!CA16*1000,"")</f>
        <v>4034.8190378326044</v>
      </c>
      <c r="CB16" s="11">
        <f>IFERROR('1.58 Consumption expenditure'!GL16/'1.46 Population'!CB16*1000,"")</f>
        <v>7767.1228970630164</v>
      </c>
      <c r="CC16" s="11">
        <f>IFERROR('1.58 Consumption expenditure'!GM16/'1.46 Population'!CC16*1000,"")</f>
        <v>9520.0866399503302</v>
      </c>
      <c r="CD16" s="11">
        <f>IFERROR('1.58 Consumption expenditure'!GR16/'1.46 Population'!CD16*1000,"")</f>
        <v>10677.80642735318</v>
      </c>
      <c r="CE16" s="11">
        <f>IFERROR('1.58 Consumption expenditure'!GS16/'1.46 Population'!CE16*1000,"")</f>
        <v>12951.595757246461</v>
      </c>
      <c r="CF16" s="11">
        <f>IFERROR('1.58 Consumption expenditure'!GT16/'1.46 Population'!CF16*1000,"")</f>
        <v>4758.9935974389755</v>
      </c>
      <c r="CG16" s="11">
        <f>IFERROR('1.58 Consumption expenditure'!GU16/'1.46 Population'!CG16*1000,"")</f>
        <v>6782.459312373313</v>
      </c>
      <c r="CH16" s="11">
        <f>IFERROR('1.58 Consumption expenditure'!GV16/'1.46 Population'!CH16*1000,"")</f>
        <v>13768.089597748329</v>
      </c>
      <c r="CI16" s="11">
        <f>IFERROR('1.58 Consumption expenditure'!GW16/'1.46 Population'!CI16*1000,"")</f>
        <v>21241.238256491706</v>
      </c>
      <c r="CJ16" s="11">
        <f>IFERROR('1.58 Consumption expenditure'!GX16/'1.46 Population'!CJ16*1000,"")</f>
        <v>2563.0374903521511</v>
      </c>
      <c r="CK16" s="11">
        <f>IFERROR('1.58 Consumption expenditure'!GY16/'1.46 Population'!CK16*1000,"")</f>
        <v>10953.60848190073</v>
      </c>
      <c r="CL16" s="11">
        <f>IFERROR('1.58 Consumption expenditure'!GZ16/'1.46 Population'!CL16*1000,"")</f>
        <v>0</v>
      </c>
      <c r="CM16" s="11">
        <f>IFERROR('1.58 Consumption expenditure'!HA16/'1.46 Population'!CM16*1000,"")</f>
        <v>0</v>
      </c>
      <c r="CN16" s="11">
        <f>IFERROR('1.58 Consumption expenditure'!HB16/'1.46 Population'!CN16*1000,"")</f>
        <v>0</v>
      </c>
      <c r="CO16" s="11">
        <f>IFERROR('1.58 Consumption expenditure'!HC16/'1.46 Population'!CO16*1000,"")</f>
        <v>0</v>
      </c>
      <c r="CP16" s="11">
        <f>IFERROR('1.58 Consumption expenditure'!HD16/'1.46 Population'!CP16*1000,"")</f>
        <v>0</v>
      </c>
    </row>
    <row r="17" spans="1:94" x14ac:dyDescent="0.25">
      <c r="A17" s="1" t="s">
        <v>14</v>
      </c>
      <c r="D17" s="11">
        <f>IFERROR('1.58 Consumption expenditure'!D17/'1.46 Population'!D17*1000,"")</f>
        <v>0.22165269792893261</v>
      </c>
      <c r="E17" s="11">
        <f>IFERROR('1.58 Consumption expenditure'!I17/'1.46 Population'!E17*1000,"")</f>
        <v>178.34623424558092</v>
      </c>
      <c r="F17" s="11">
        <f>IFERROR('1.58 Consumption expenditure'!M17/'1.46 Population'!F17*1000,"")</f>
        <v>8666.463838664813</v>
      </c>
      <c r="G17" s="11">
        <f>IFERROR('1.58 Consumption expenditure'!N17/'1.46 Population'!G17*1000,"")</f>
        <v>233.57186500763854</v>
      </c>
      <c r="H17" s="11">
        <f>IFERROR('1.58 Consumption expenditure'!O17/'1.46 Population'!H17*1000,"")</f>
        <v>402.53132605366744</v>
      </c>
      <c r="I17" s="11">
        <f>IFERROR('1.58 Consumption expenditure'!P17/'1.46 Population'!I17*1000,"")</f>
        <v>14370.800396451277</v>
      </c>
      <c r="J17" s="11">
        <f>IFERROR('1.58 Consumption expenditure'!Q17/'1.46 Population'!J17*1000,"")</f>
        <v>1080.8096245308163</v>
      </c>
      <c r="K17" s="11">
        <f>IFERROR('1.58 Consumption expenditure'!V17/'1.46 Population'!K17*1000,"")</f>
        <v>1382.7100586611457</v>
      </c>
      <c r="L17" s="11">
        <f>IFERROR('1.58 Consumption expenditure'!AC17/'1.46 Population'!L17*1000,"")</f>
        <v>290.06891165857996</v>
      </c>
      <c r="M17" s="11">
        <f>IFERROR('1.58 Consumption expenditure'!AE17/'1.46 Population'!M17*1000,"")</f>
        <v>544.30884003911194</v>
      </c>
      <c r="N17" s="11">
        <f>IFERROR('1.58 Consumption expenditure'!AG17/'1.46 Population'!N17*1000,"")</f>
        <v>7199.1324040700456</v>
      </c>
      <c r="O17" s="11">
        <f>IFERROR('1.58 Consumption expenditure'!AI17/'1.46 Population'!O17*1000,"")</f>
        <v>3726.5779280621405</v>
      </c>
      <c r="P17" s="11">
        <f>IFERROR('1.58 Consumption expenditure'!AK17/'1.46 Population'!P17*1000,"")</f>
        <v>4727.3409047462665</v>
      </c>
      <c r="Q17" s="11">
        <f>IFERROR('1.58 Consumption expenditure'!AM17/'1.46 Population'!Q17*1000,"")</f>
        <v>967.94114563310382</v>
      </c>
      <c r="R17" s="11">
        <f>IFERROR('1.58 Consumption expenditure'!AQ17/'1.46 Population'!R17*1000,"")</f>
        <v>385.68977725818951</v>
      </c>
      <c r="S17" s="11">
        <f>IFERROR('1.58 Consumption expenditure'!AS17/'1.46 Population'!S17*1000,"")</f>
        <v>94.143010107563285</v>
      </c>
      <c r="T17" s="11"/>
      <c r="U17" s="11">
        <f>IFERROR('1.58 Consumption expenditure'!AT17/'1.46 Population'!U17*1000,"")</f>
        <v>11055.62948391576</v>
      </c>
      <c r="V17" s="11">
        <f>IFERROR('1.58 Consumption expenditure'!AU17/'1.46 Population'!V17*1000,"")</f>
        <v>7613.6664175242922</v>
      </c>
      <c r="W17" s="11"/>
      <c r="X17" s="11">
        <f>IFERROR('1.58 Consumption expenditure'!AW17/'1.46 Population'!X17*1000,"")</f>
        <v>820.85026202673259</v>
      </c>
      <c r="Y17" s="11">
        <f>IFERROR('1.58 Consumption expenditure'!AX17/'1.46 Population'!Y17*1000,"")</f>
        <v>1372.62227487072</v>
      </c>
      <c r="Z17" s="11">
        <f>IFERROR('1.58 Consumption expenditure'!AY17/'1.46 Population'!Z17*1000,"")</f>
        <v>426.67804782393046</v>
      </c>
      <c r="AA17" s="11">
        <f>IFERROR('1.58 Consumption expenditure'!AZ17/'1.46 Population'!AA17*1000,"")</f>
        <v>3733.7836142361257</v>
      </c>
      <c r="AB17" s="11">
        <f>IFERROR('1.58 Consumption expenditure'!BA17/'1.46 Population'!AB17*1000,"")</f>
        <v>1410.719484502067</v>
      </c>
      <c r="AC17" s="11">
        <f>IFERROR('1.58 Consumption expenditure'!BB17/'1.46 Population'!AC17*1000,"")</f>
        <v>42.163679275371564</v>
      </c>
      <c r="AD17" s="11">
        <f>IFERROR('1.58 Consumption expenditure'!BC17/'1.46 Population'!AD17*1000,"")</f>
        <v>750.81193937519333</v>
      </c>
      <c r="AE17" s="11">
        <f>IFERROR('1.58 Consumption expenditure'!BD17/'1.46 Population'!AE17*1000,"")</f>
        <v>1850.9910153086798</v>
      </c>
      <c r="AF17" s="11">
        <f>IFERROR('1.58 Consumption expenditure'!BF17/'1.46 Population'!AF17*1000,"")</f>
        <v>48.980513129185162</v>
      </c>
      <c r="AG17" s="11">
        <f>IFERROR('1.58 Consumption expenditure'!BG17/'1.46 Population'!AG17*1000,"")</f>
        <v>1455.6185845488924</v>
      </c>
      <c r="AH17" s="11">
        <f>IFERROR('1.58 Consumption expenditure'!BH17/'1.46 Population'!AH17*1000,"")</f>
        <v>1873.6804160873371</v>
      </c>
      <c r="AI17" s="11">
        <f>IFERROR('1.58 Consumption expenditure'!BK17/'1.46 Population'!AI17*1000,"")</f>
        <v>1220.4423081974103</v>
      </c>
      <c r="AJ17" s="11">
        <f>IFERROR('1.58 Consumption expenditure'!BL17/'1.46 Population'!AJ17*1000,"")</f>
        <v>812.99827960141943</v>
      </c>
      <c r="AK17" s="11">
        <f>IFERROR('1.58 Consumption expenditure'!BM17/'1.46 Population'!AK17*1000,"")</f>
        <v>1599.424577656051</v>
      </c>
      <c r="AL17" s="11" t="str">
        <f>IFERROR('1.58 Consumption expenditure'!BN17/'1.46 Population'!AL17*1000,"")</f>
        <v/>
      </c>
      <c r="AM17" s="11">
        <f>IFERROR('1.58 Consumption expenditure'!BO17/'1.46 Population'!AM17*1000,"")</f>
        <v>1358.4766445314717</v>
      </c>
      <c r="AN17" s="11">
        <f>IFERROR('1.58 Consumption expenditure'!BP17/'1.46 Population'!AN17*1000,"")</f>
        <v>507.42537126856337</v>
      </c>
      <c r="AO17" s="11">
        <f>IFERROR('1.58 Consumption expenditure'!BQ17/'1.46 Population'!AO17*1000,"")</f>
        <v>866.78547560703942</v>
      </c>
      <c r="AP17" s="11"/>
      <c r="AQ17" s="11">
        <f>IFERROR('1.58 Consumption expenditure'!BT17/'1.46 Population'!AQ17*1000,"")</f>
        <v>5973.2029077631723</v>
      </c>
      <c r="AR17" s="11">
        <f>IFERROR('1.58 Consumption expenditure'!BZ17/'1.46 Population'!AR17*1000,"")</f>
        <v>593.24991061851983</v>
      </c>
      <c r="AS17" s="11">
        <f>IFERROR('1.58 Consumption expenditure'!CA17/'1.46 Population'!AS17*1000,"")</f>
        <v>1204.1697157083358</v>
      </c>
      <c r="AT17" s="11">
        <f>IFERROR('1.58 Consumption expenditure'!CD17/'1.46 Population'!AT17*1000,"")</f>
        <v>1815.1354265731122</v>
      </c>
      <c r="AU17" s="11">
        <f>IFERROR('1.58 Consumption expenditure'!CE17/'1.46 Population'!AU17*1000,"")</f>
        <v>1180.8527700132886</v>
      </c>
      <c r="AV17" s="11">
        <f>IFERROR('1.58 Consumption expenditure'!CF17/'1.46 Population'!AV17*1000,"")</f>
        <v>1730.8721586329198</v>
      </c>
      <c r="AW17" s="11">
        <f>IFERROR('1.58 Consumption expenditure'!CJ17/'1.46 Population'!AW17*1000,"")</f>
        <v>1098.273719099572</v>
      </c>
      <c r="AX17" s="11">
        <f>IFERROR('1.58 Consumption expenditure'!CK17/'1.46 Population'!AX17*1000,"")</f>
        <v>912.2741611700601</v>
      </c>
      <c r="AY17" s="11">
        <f>IFERROR('1.58 Consumption expenditure'!CP17/'1.46 Population'!AY17*1000,"")</f>
        <v>771.71213153671988</v>
      </c>
      <c r="AZ17" s="11">
        <f>IFERROR('1.58 Consumption expenditure'!CV17/'1.46 Population'!AZ17*1000,"")</f>
        <v>2769.7075578839394</v>
      </c>
      <c r="BA17" s="11">
        <f>IFERROR('1.58 Consumption expenditure'!CZ17/'1.46 Population'!BA17*1000,"")</f>
        <v>1197.3603313722058</v>
      </c>
      <c r="BB17" s="11">
        <f>IFERROR('1.58 Consumption expenditure'!DH17/'1.46 Population'!BB17*1000,"")</f>
        <v>2653.2567049808431</v>
      </c>
      <c r="BC17" s="11">
        <f>IFERROR('1.58 Consumption expenditure'!DJ17/'1.46 Population'!BC17*1000,"")</f>
        <v>1711.1527527763842</v>
      </c>
      <c r="BD17" s="11"/>
      <c r="BE17" s="11">
        <f>IFERROR('1.58 Consumption expenditure'!DK17/'1.46 Population'!BE17*1000,"")</f>
        <v>838.96770014649235</v>
      </c>
      <c r="BF17" s="11">
        <f>IFERROR('1.58 Consumption expenditure'!DR17/'1.46 Population'!BF17*1000,"")</f>
        <v>592.26245545159816</v>
      </c>
      <c r="BG17" s="11">
        <f>IFERROR('1.58 Consumption expenditure'!EA17/'1.46 Population'!BG17*1000,"")</f>
        <v>530.48623080018524</v>
      </c>
      <c r="BH17" s="11">
        <f>IFERROR('1.58 Consumption expenditure'!EJ17/'1.46 Population'!BH17*1000,"")</f>
        <v>903.79311548666385</v>
      </c>
      <c r="BI17" s="11">
        <f>IFERROR('1.58 Consumption expenditure'!EL17/'1.46 Population'!BI17*1000,"")</f>
        <v>7461.457638762603</v>
      </c>
      <c r="BJ17" s="11">
        <f>IFERROR('1.58 Consumption expenditure'!EN17/'1.46 Population'!BJ17*1000,"")</f>
        <v>374.11333616680628</v>
      </c>
      <c r="BK17" s="11">
        <f>IFERROR('1.58 Consumption expenditure'!EY17/'1.46 Population'!BK17*1000,"")</f>
        <v>826.90415659853124</v>
      </c>
      <c r="BL17" s="11">
        <f>IFERROR('1.58 Consumption expenditure'!FC17/'1.46 Population'!BL17*1000,"")</f>
        <v>336.26411270178846</v>
      </c>
      <c r="BM17" s="11">
        <f>IFERROR('1.58 Consumption expenditure'!FI17/'1.46 Population'!BM17*1000,"")</f>
        <v>3178.9989698412137</v>
      </c>
      <c r="BN17" s="11">
        <f>IFERROR('1.58 Consumption expenditure'!FN17/'1.46 Population'!BN17*1000,"")</f>
        <v>2033.6115503390602</v>
      </c>
      <c r="BO17" s="11">
        <f>IFERROR('1.58 Consumption expenditure'!FU17/'1.46 Population'!BO17*1000,"")</f>
        <v>1173.391992114721</v>
      </c>
      <c r="BP17" s="11">
        <f>IFERROR('1.58 Consumption expenditure'!FW17/'1.46 Population'!BP17*1000,"")</f>
        <v>14221.724342709065</v>
      </c>
      <c r="BQ17" s="11"/>
      <c r="BR17" s="11">
        <f>IFERROR('1.58 Consumption expenditure'!GA17/'1.46 Population'!BR17*1000,"")</f>
        <v>11965.068087625814</v>
      </c>
      <c r="BS17" s="11">
        <f>IFERROR('1.58 Consumption expenditure'!GB17/'1.46 Population'!BS17*1000,"")</f>
        <v>15397.759672765809</v>
      </c>
      <c r="BT17" s="11"/>
      <c r="BU17" s="11">
        <f>IFERROR('1.58 Consumption expenditure'!GC17/'1.46 Population'!BU17*1000,"")</f>
        <v>13735.971157711811</v>
      </c>
      <c r="BV17" s="11">
        <f>IFERROR('1.58 Consumption expenditure'!GD17/'1.46 Population'!BV17*1000,"")</f>
        <v>12012.786622609392</v>
      </c>
      <c r="BW17" s="11">
        <f>IFERROR('1.58 Consumption expenditure'!GF17/'1.46 Population'!BW17*1000,"")</f>
        <v>13299.368502866026</v>
      </c>
      <c r="BX17" s="11">
        <f>IFERROR('1.58 Consumption expenditure'!GG17/'1.46 Population'!BX17*1000,"")</f>
        <v>10921.276382914873</v>
      </c>
      <c r="BY17" s="11">
        <f>IFERROR('1.58 Consumption expenditure'!GH17/'1.46 Population'!BY17*1000,"")</f>
        <v>13025.020803755056</v>
      </c>
      <c r="BZ17" s="11">
        <f>IFERROR('1.58 Consumption expenditure'!GI17/'1.46 Population'!BZ17*1000,"")</f>
        <v>13328.791822773257</v>
      </c>
      <c r="CA17" s="11">
        <f>IFERROR('1.58 Consumption expenditure'!GJ17/'1.46 Population'!CA17*1000,"")</f>
        <v>4705.2868281951187</v>
      </c>
      <c r="CB17" s="11">
        <f>IFERROR('1.58 Consumption expenditure'!GL17/'1.46 Population'!CB17*1000,"")</f>
        <v>7906.8446464072704</v>
      </c>
      <c r="CC17" s="11">
        <f>IFERROR('1.58 Consumption expenditure'!GM17/'1.46 Population'!CC17*1000,"")</f>
        <v>10159.611307607311</v>
      </c>
      <c r="CD17" s="11">
        <f>IFERROR('1.58 Consumption expenditure'!GR17/'1.46 Population'!CD17*1000,"")</f>
        <v>10987.808452806055</v>
      </c>
      <c r="CE17" s="11">
        <f>IFERROR('1.58 Consumption expenditure'!GS17/'1.46 Population'!CE17*1000,"")</f>
        <v>13279.707280342602</v>
      </c>
      <c r="CF17" s="11">
        <f>IFERROR('1.58 Consumption expenditure'!GT17/'1.46 Population'!CF17*1000,"")</f>
        <v>5359.6445478616706</v>
      </c>
      <c r="CG17" s="11">
        <f>IFERROR('1.58 Consumption expenditure'!GU17/'1.46 Population'!CG17*1000,"")</f>
        <v>7199.0760033543766</v>
      </c>
      <c r="CH17" s="11">
        <f>IFERROR('1.58 Consumption expenditure'!GV17/'1.46 Population'!CH17*1000,"")</f>
        <v>14788.862244779177</v>
      </c>
      <c r="CI17" s="11">
        <f>IFERROR('1.58 Consumption expenditure'!GW17/'1.46 Population'!CI17*1000,"")</f>
        <v>21826.170603208429</v>
      </c>
      <c r="CJ17" s="11">
        <f>IFERROR('1.58 Consumption expenditure'!GX17/'1.46 Population'!CJ17*1000,"")</f>
        <v>2569.4785154704437</v>
      </c>
      <c r="CK17" s="11">
        <f>IFERROR('1.58 Consumption expenditure'!GY17/'1.46 Population'!CK17*1000,"")</f>
        <v>11545.686819607174</v>
      </c>
      <c r="CL17" s="11">
        <f>IFERROR('1.58 Consumption expenditure'!GZ17/'1.46 Population'!CL17*1000,"")</f>
        <v>0</v>
      </c>
      <c r="CM17" s="11">
        <f>IFERROR('1.58 Consumption expenditure'!HA17/'1.46 Population'!CM17*1000,"")</f>
        <v>0</v>
      </c>
      <c r="CN17" s="11">
        <f>IFERROR('1.58 Consumption expenditure'!HB17/'1.46 Population'!CN17*1000,"")</f>
        <v>0</v>
      </c>
      <c r="CO17" s="11">
        <f>IFERROR('1.58 Consumption expenditure'!HC17/'1.46 Population'!CO17*1000,"")</f>
        <v>0</v>
      </c>
      <c r="CP17" s="11">
        <f>IFERROR('1.58 Consumption expenditure'!HD17/'1.46 Population'!CP17*1000,"")</f>
        <v>0</v>
      </c>
    </row>
    <row r="18" spans="1:94" x14ac:dyDescent="0.25">
      <c r="A18" s="1" t="s">
        <v>15</v>
      </c>
      <c r="D18" s="11">
        <f>IFERROR('1.58 Consumption expenditure'!D18/'1.46 Population'!D18*1000,"")</f>
        <v>40.632978796029548</v>
      </c>
      <c r="E18" s="11">
        <f>IFERROR('1.58 Consumption expenditure'!I18/'1.46 Population'!E18*1000,"")</f>
        <v>204.77461298705785</v>
      </c>
      <c r="F18" s="11">
        <f>IFERROR('1.58 Consumption expenditure'!M18/'1.46 Population'!F18*1000,"")</f>
        <v>10187.345918455305</v>
      </c>
      <c r="G18" s="11">
        <f>IFERROR('1.58 Consumption expenditure'!N18/'1.46 Population'!G18*1000,"")</f>
        <v>226.10745712166332</v>
      </c>
      <c r="H18" s="11">
        <f>IFERROR('1.58 Consumption expenditure'!O18/'1.46 Population'!H18*1000,"")</f>
        <v>411.42488287039822</v>
      </c>
      <c r="I18" s="11">
        <f>IFERROR('1.58 Consumption expenditure'!P18/'1.46 Population'!I18*1000,"")</f>
        <v>15791.850168985364</v>
      </c>
      <c r="J18" s="11">
        <f>IFERROR('1.58 Consumption expenditure'!Q18/'1.46 Population'!J18*1000,"")</f>
        <v>925.27216032385707</v>
      </c>
      <c r="K18" s="11">
        <f>IFERROR('1.58 Consumption expenditure'!V18/'1.46 Population'!K18*1000,"")</f>
        <v>1559.8531532712732</v>
      </c>
      <c r="L18" s="11">
        <f>IFERROR('1.58 Consumption expenditure'!AC18/'1.46 Population'!L18*1000,"")</f>
        <v>324.75738495038559</v>
      </c>
      <c r="M18" s="11">
        <f>IFERROR('1.58 Consumption expenditure'!AE18/'1.46 Population'!M18*1000,"")</f>
        <v>638.01631558001134</v>
      </c>
      <c r="N18" s="11">
        <f>IFERROR('1.58 Consumption expenditure'!AG18/'1.46 Population'!N18*1000,"")</f>
        <v>8077.2587984028232</v>
      </c>
      <c r="O18" s="11">
        <f>IFERROR('1.58 Consumption expenditure'!AI18/'1.46 Population'!O18*1000,"")</f>
        <v>3988.4268995154066</v>
      </c>
      <c r="P18" s="11">
        <f>IFERROR('1.58 Consumption expenditure'!AK18/'1.46 Population'!P18*1000,"")</f>
        <v>5347.9360180143458</v>
      </c>
      <c r="Q18" s="11">
        <f>IFERROR('1.58 Consumption expenditure'!AM18/'1.46 Population'!Q18*1000,"")</f>
        <v>1081.6494002936208</v>
      </c>
      <c r="R18" s="11">
        <f>IFERROR('1.58 Consumption expenditure'!AQ18/'1.46 Population'!R18*1000,"")</f>
        <v>275.32819734098621</v>
      </c>
      <c r="S18" s="11">
        <f>IFERROR('1.58 Consumption expenditure'!AS18/'1.46 Population'!S18*1000,"")</f>
        <v>113.41426552977317</v>
      </c>
      <c r="T18" s="11"/>
      <c r="U18" s="11">
        <f>IFERROR('1.58 Consumption expenditure'!AT18/'1.46 Population'!U18*1000,"")</f>
        <v>10813.938187269005</v>
      </c>
      <c r="V18" s="11">
        <f>IFERROR('1.58 Consumption expenditure'!AU18/'1.46 Population'!V18*1000,"")</f>
        <v>7012.2298065984069</v>
      </c>
      <c r="W18" s="11"/>
      <c r="X18" s="11">
        <f>IFERROR('1.58 Consumption expenditure'!AW18/'1.46 Population'!X18*1000,"")</f>
        <v>845.11144014198453</v>
      </c>
      <c r="Y18" s="11">
        <f>IFERROR('1.58 Consumption expenditure'!AX18/'1.46 Population'!Y18*1000,"")</f>
        <v>1148.841312225825</v>
      </c>
      <c r="Z18" s="11">
        <f>IFERROR('1.58 Consumption expenditure'!AY18/'1.46 Population'!Z18*1000,"")</f>
        <v>591.18143214472684</v>
      </c>
      <c r="AA18" s="11">
        <f>IFERROR('1.58 Consumption expenditure'!AZ18/'1.46 Population'!AA18*1000,"")</f>
        <v>1622.7071955438546</v>
      </c>
      <c r="AB18" s="11">
        <f>IFERROR('1.58 Consumption expenditure'!BA18/'1.46 Population'!AB18*1000,"")</f>
        <v>1792.2222760995005</v>
      </c>
      <c r="AC18" s="11">
        <f>IFERROR('1.58 Consumption expenditure'!BB18/'1.46 Population'!AC18*1000,"")</f>
        <v>348.12528136857674</v>
      </c>
      <c r="AD18" s="11">
        <f>IFERROR('1.58 Consumption expenditure'!BC18/'1.46 Population'!AD18*1000,"")</f>
        <v>722.05082719524898</v>
      </c>
      <c r="AE18" s="11">
        <f>IFERROR('1.58 Consumption expenditure'!BD18/'1.46 Population'!AE18*1000,"")</f>
        <v>2161.0434179069948</v>
      </c>
      <c r="AF18" s="11">
        <f>IFERROR('1.58 Consumption expenditure'!BF18/'1.46 Population'!AF18*1000,"")</f>
        <v>312.2587968217934</v>
      </c>
      <c r="AG18" s="11">
        <f>IFERROR('1.58 Consumption expenditure'!BG18/'1.46 Population'!AG18*1000,"")</f>
        <v>1412.4059034616735</v>
      </c>
      <c r="AH18" s="11">
        <f>IFERROR('1.58 Consumption expenditure'!BH18/'1.46 Population'!AH18*1000,"")</f>
        <v>955.20537328855596</v>
      </c>
      <c r="AI18" s="11">
        <f>IFERROR('1.58 Consumption expenditure'!BK18/'1.46 Population'!AI18*1000,"")</f>
        <v>1410.6805788590605</v>
      </c>
      <c r="AJ18" s="11">
        <f>IFERROR('1.58 Consumption expenditure'!BL18/'1.46 Population'!AJ18*1000,"")</f>
        <v>580.90749671196841</v>
      </c>
      <c r="AK18" s="11">
        <f>IFERROR('1.58 Consumption expenditure'!BM18/'1.46 Population'!AK18*1000,"")</f>
        <v>1138.4677745704635</v>
      </c>
      <c r="AL18" s="11" t="str">
        <f>IFERROR('1.58 Consumption expenditure'!BN18/'1.46 Population'!AL18*1000,"")</f>
        <v/>
      </c>
      <c r="AM18" s="11">
        <f>IFERROR('1.58 Consumption expenditure'!BO18/'1.46 Population'!AM18*1000,"")</f>
        <v>1453.2185275401728</v>
      </c>
      <c r="AN18" s="11">
        <f>IFERROR('1.58 Consumption expenditure'!BP18/'1.46 Population'!AN18*1000,"")</f>
        <v>1572.8150482765523</v>
      </c>
      <c r="AO18" s="11">
        <f>IFERROR('1.58 Consumption expenditure'!BQ18/'1.46 Population'!AO18*1000,"")</f>
        <v>644.80681980807697</v>
      </c>
      <c r="AP18" s="11"/>
      <c r="AQ18" s="11">
        <f>IFERROR('1.58 Consumption expenditure'!BT18/'1.46 Population'!AQ18*1000,"")</f>
        <v>7146.7652748023329</v>
      </c>
      <c r="AR18" s="11">
        <f>IFERROR('1.58 Consumption expenditure'!BZ18/'1.46 Population'!AR18*1000,"")</f>
        <v>627.5081677580381</v>
      </c>
      <c r="AS18" s="11">
        <f>IFERROR('1.58 Consumption expenditure'!CA18/'1.46 Population'!AS18*1000,"")</f>
        <v>1524.2291429343736</v>
      </c>
      <c r="AT18" s="11">
        <f>IFERROR('1.58 Consumption expenditure'!CD18/'1.46 Population'!AT18*1000,"")</f>
        <v>2210.239627328277</v>
      </c>
      <c r="AU18" s="11">
        <f>IFERROR('1.58 Consumption expenditure'!CE18/'1.46 Population'!AU18*1000,"")</f>
        <v>1285.4800653567202</v>
      </c>
      <c r="AV18" s="11">
        <f>IFERROR('1.58 Consumption expenditure'!CF18/'1.46 Population'!AV18*1000,"")</f>
        <v>2015.454975555906</v>
      </c>
      <c r="AW18" s="11">
        <f>IFERROR('1.58 Consumption expenditure'!CJ18/'1.46 Population'!AW18*1000,"")</f>
        <v>1264.5060682080143</v>
      </c>
      <c r="AX18" s="11">
        <f>IFERROR('1.58 Consumption expenditure'!CK18/'1.46 Population'!AX18*1000,"")</f>
        <v>948.17713928094372</v>
      </c>
      <c r="AY18" s="11">
        <f>IFERROR('1.58 Consumption expenditure'!CP18/'1.46 Population'!AY18*1000,"")</f>
        <v>845.4938848264236</v>
      </c>
      <c r="AZ18" s="11">
        <f>IFERROR('1.58 Consumption expenditure'!CV18/'1.46 Population'!AZ18*1000,"")</f>
        <v>3195.0622825721016</v>
      </c>
      <c r="BA18" s="11">
        <f>IFERROR('1.58 Consumption expenditure'!CZ18/'1.46 Population'!BA18*1000,"")</f>
        <v>1228.9298107498319</v>
      </c>
      <c r="BB18" s="11">
        <f>IFERROR('1.58 Consumption expenditure'!DH18/'1.46 Population'!BB18*1000,"")</f>
        <v>3475.6727630035816</v>
      </c>
      <c r="BC18" s="11">
        <f>IFERROR('1.58 Consumption expenditure'!DJ18/'1.46 Population'!BC18*1000,"")</f>
        <v>1973.2349335320562</v>
      </c>
      <c r="BD18" s="11"/>
      <c r="BE18" s="11">
        <f>IFERROR('1.58 Consumption expenditure'!DK18/'1.46 Population'!BE18*1000,"")</f>
        <v>907.35774017784547</v>
      </c>
      <c r="BF18" s="11">
        <f>IFERROR('1.58 Consumption expenditure'!DR18/'1.46 Population'!BF18*1000,"")</f>
        <v>671.23555291598609</v>
      </c>
      <c r="BG18" s="11">
        <f>IFERROR('1.58 Consumption expenditure'!EA18/'1.46 Population'!BG18*1000,"")</f>
        <v>587.69336669674328</v>
      </c>
      <c r="BH18" s="11">
        <f>IFERROR('1.58 Consumption expenditure'!EJ18/'1.46 Population'!BH18*1000,"")</f>
        <v>885.75454024679118</v>
      </c>
      <c r="BI18" s="11">
        <f>IFERROR('1.58 Consumption expenditure'!EL18/'1.46 Population'!BI18*1000,"")</f>
        <v>8140.1190592368503</v>
      </c>
      <c r="BJ18" s="11">
        <f>IFERROR('1.58 Consumption expenditure'!EN18/'1.46 Population'!BJ18*1000,"")</f>
        <v>376.0077987039449</v>
      </c>
      <c r="BK18" s="11">
        <f>IFERROR('1.58 Consumption expenditure'!EY18/'1.46 Population'!BK18*1000,"")</f>
        <v>853.22657965546034</v>
      </c>
      <c r="BL18" s="11">
        <f>IFERROR('1.58 Consumption expenditure'!FC18/'1.46 Population'!BL18*1000,"")</f>
        <v>347.55076173671</v>
      </c>
      <c r="BM18" s="11">
        <f>IFERROR('1.58 Consumption expenditure'!FI18/'1.46 Population'!BM18*1000,"")</f>
        <v>3221.0995200735697</v>
      </c>
      <c r="BN18" s="11">
        <f>IFERROR('1.58 Consumption expenditure'!FN18/'1.46 Population'!BN18*1000,"")</f>
        <v>2171.3673577113755</v>
      </c>
      <c r="BO18" s="11">
        <f>IFERROR('1.58 Consumption expenditure'!FU18/'1.46 Population'!BO18*1000,"")</f>
        <v>1390.1027143411811</v>
      </c>
      <c r="BP18" s="11">
        <f>IFERROR('1.58 Consumption expenditure'!FW18/'1.46 Population'!BP18*1000,"")</f>
        <v>15258.061219275383</v>
      </c>
      <c r="BQ18" s="11"/>
      <c r="BR18" s="11">
        <f>IFERROR('1.58 Consumption expenditure'!GA18/'1.46 Population'!BR18*1000,"")</f>
        <v>11559.713513303937</v>
      </c>
      <c r="BS18" s="11">
        <f>IFERROR('1.58 Consumption expenditure'!GB18/'1.46 Population'!BS18*1000,"")</f>
        <v>16169.712631893282</v>
      </c>
      <c r="BT18" s="11"/>
      <c r="BU18" s="11">
        <f>IFERROR('1.58 Consumption expenditure'!GC18/'1.46 Population'!BU18*1000,"")</f>
        <v>15073.100052571517</v>
      </c>
      <c r="BV18" s="11">
        <f>IFERROR('1.58 Consumption expenditure'!GD18/'1.46 Population'!BV18*1000,"")</f>
        <v>12977.210137697068</v>
      </c>
      <c r="BW18" s="11">
        <f>IFERROR('1.58 Consumption expenditure'!GF18/'1.46 Population'!BW18*1000,"")</f>
        <v>14571.899033339145</v>
      </c>
      <c r="BX18" s="11">
        <f>IFERROR('1.58 Consumption expenditure'!GG18/'1.46 Population'!BX18*1000,"")</f>
        <v>11282.282759992047</v>
      </c>
      <c r="BY18" s="11">
        <f>IFERROR('1.58 Consumption expenditure'!GH18/'1.46 Population'!BY18*1000,"")</f>
        <v>14090.289876642648</v>
      </c>
      <c r="BZ18" s="11">
        <f>IFERROR('1.58 Consumption expenditure'!GI18/'1.46 Population'!BZ18*1000,"")</f>
        <v>14846.596557317011</v>
      </c>
      <c r="CA18" s="11">
        <f>IFERROR('1.58 Consumption expenditure'!GJ18/'1.46 Population'!CA18*1000,"")</f>
        <v>5814.1253183115969</v>
      </c>
      <c r="CB18" s="11">
        <f>IFERROR('1.58 Consumption expenditure'!GL18/'1.46 Population'!CB18*1000,"")</f>
        <v>8679.3234672304443</v>
      </c>
      <c r="CC18" s="11">
        <f>IFERROR('1.58 Consumption expenditure'!GM18/'1.46 Population'!CC18*1000,"")</f>
        <v>11364.3921659806</v>
      </c>
      <c r="CD18" s="11">
        <f>IFERROR('1.58 Consumption expenditure'!GR18/'1.46 Population'!CD18*1000,"")</f>
        <v>11861.704518414721</v>
      </c>
      <c r="CE18" s="11">
        <f>IFERROR('1.58 Consumption expenditure'!GS18/'1.46 Population'!CE18*1000,"")</f>
        <v>14406.916885061773</v>
      </c>
      <c r="CF18" s="11">
        <f>IFERROR('1.58 Consumption expenditure'!GT18/'1.46 Population'!CF18*1000,"")</f>
        <v>6356.2713567839191</v>
      </c>
      <c r="CG18" s="11">
        <f>IFERROR('1.58 Consumption expenditure'!GU18/'1.46 Population'!CG18*1000,"")</f>
        <v>8195.3645185688456</v>
      </c>
      <c r="CH18" s="11">
        <f>IFERROR('1.58 Consumption expenditure'!GV18/'1.46 Population'!CH18*1000,"")</f>
        <v>15344.975185386564</v>
      </c>
      <c r="CI18" s="11">
        <f>IFERROR('1.58 Consumption expenditure'!GW18/'1.46 Population'!CI18*1000,"")</f>
        <v>22877.506283977324</v>
      </c>
      <c r="CJ18" s="11">
        <f>IFERROR('1.58 Consumption expenditure'!GX18/'1.46 Population'!CJ18*1000,"")</f>
        <v>2652.9137764191178</v>
      </c>
      <c r="CK18" s="11">
        <f>IFERROR('1.58 Consumption expenditure'!GY18/'1.46 Population'!CK18*1000,"")</f>
        <v>12076.17245912129</v>
      </c>
      <c r="CL18" s="11">
        <f>IFERROR('1.58 Consumption expenditure'!GZ18/'1.46 Population'!CL18*1000,"")</f>
        <v>0</v>
      </c>
      <c r="CM18" s="11">
        <f>IFERROR('1.58 Consumption expenditure'!HA18/'1.46 Population'!CM18*1000,"")</f>
        <v>0</v>
      </c>
      <c r="CN18" s="11">
        <f>IFERROR('1.58 Consumption expenditure'!HB18/'1.46 Population'!CN18*1000,"")</f>
        <v>0</v>
      </c>
      <c r="CO18" s="11">
        <f>IFERROR('1.58 Consumption expenditure'!HC18/'1.46 Population'!CO18*1000,"")</f>
        <v>0</v>
      </c>
      <c r="CP18" s="11">
        <f>IFERROR('1.58 Consumption expenditure'!HD18/'1.46 Population'!CP18*1000,"")</f>
        <v>0</v>
      </c>
    </row>
    <row r="19" spans="1:94" x14ac:dyDescent="0.25">
      <c r="A19" s="1" t="s">
        <v>16</v>
      </c>
      <c r="D19" s="11">
        <f>IFERROR('1.58 Consumption expenditure'!D19/'1.46 Population'!D19*1000,"")</f>
        <v>144.42204301075267</v>
      </c>
      <c r="E19" s="11">
        <f>IFERROR('1.58 Consumption expenditure'!I19/'1.46 Population'!E19*1000,"")</f>
        <v>244.70338223621889</v>
      </c>
      <c r="F19" s="11">
        <f>IFERROR('1.58 Consumption expenditure'!M19/'1.46 Population'!F19*1000,"")</f>
        <v>11473.224877139468</v>
      </c>
      <c r="G19" s="11">
        <f>IFERROR('1.58 Consumption expenditure'!N19/'1.46 Population'!G19*1000,"")</f>
        <v>215.92438970626694</v>
      </c>
      <c r="H19" s="11">
        <f>IFERROR('1.58 Consumption expenditure'!O19/'1.46 Population'!H19*1000,"")</f>
        <v>512.9483866776477</v>
      </c>
      <c r="I19" s="11">
        <f>IFERROR('1.58 Consumption expenditure'!P19/'1.46 Population'!I19*1000,"")</f>
        <v>18321.516272070949</v>
      </c>
      <c r="J19" s="11">
        <f>IFERROR('1.58 Consumption expenditure'!Q19/'1.46 Population'!J19*1000,"")</f>
        <v>1008.6080418835419</v>
      </c>
      <c r="K19" s="11">
        <f>IFERROR('1.58 Consumption expenditure'!V19/'1.46 Population'!K19*1000,"")</f>
        <v>1650.1645282248808</v>
      </c>
      <c r="L19" s="11">
        <f>IFERROR('1.58 Consumption expenditure'!AC19/'1.46 Population'!L19*1000,"")</f>
        <v>322.57530477030281</v>
      </c>
      <c r="M19" s="11">
        <f>IFERROR('1.58 Consumption expenditure'!AE19/'1.46 Population'!M19*1000,"")</f>
        <v>650.86640162028357</v>
      </c>
      <c r="N19" s="11">
        <f>IFERROR('1.58 Consumption expenditure'!AG19/'1.46 Population'!N19*1000,"")</f>
        <v>9064.7351742870069</v>
      </c>
      <c r="O19" s="11">
        <f>IFERROR('1.58 Consumption expenditure'!AI19/'1.46 Population'!O19*1000,"")</f>
        <v>4359.3312305123245</v>
      </c>
      <c r="P19" s="11">
        <f>IFERROR('1.58 Consumption expenditure'!AK19/'1.46 Population'!P19*1000,"")</f>
        <v>5644.3665695634199</v>
      </c>
      <c r="Q19" s="11">
        <f>IFERROR('1.58 Consumption expenditure'!AM19/'1.46 Population'!Q19*1000,"")</f>
        <v>1197.5867865660903</v>
      </c>
      <c r="R19" s="11">
        <f>IFERROR('1.58 Consumption expenditure'!AQ19/'1.46 Population'!R19*1000,"")</f>
        <v>337.98602376595488</v>
      </c>
      <c r="S19" s="11">
        <f>IFERROR('1.58 Consumption expenditure'!AS19/'1.46 Population'!S19*1000,"")</f>
        <v>142.21392246309901</v>
      </c>
      <c r="T19" s="11"/>
      <c r="U19" s="11">
        <f>IFERROR('1.58 Consumption expenditure'!AT19/'1.46 Population'!U19*1000,"")</f>
        <v>10349.167555061584</v>
      </c>
      <c r="V19" s="11">
        <f>IFERROR('1.58 Consumption expenditure'!AU19/'1.46 Population'!V19*1000,"")</f>
        <v>7140.645233939531</v>
      </c>
      <c r="W19" s="11"/>
      <c r="X19" s="11">
        <f>IFERROR('1.58 Consumption expenditure'!AW19/'1.46 Population'!X19*1000,"")</f>
        <v>884.9197819162448</v>
      </c>
      <c r="Y19" s="11">
        <f>IFERROR('1.58 Consumption expenditure'!AX19/'1.46 Population'!Y19*1000,"")</f>
        <v>927.28240482587307</v>
      </c>
      <c r="Z19" s="11">
        <f>IFERROR('1.58 Consumption expenditure'!AY19/'1.46 Population'!Z19*1000,"")</f>
        <v>901.55452627609054</v>
      </c>
      <c r="AA19" s="11">
        <f>IFERROR('1.58 Consumption expenditure'!AZ19/'1.46 Population'!AA19*1000,"")</f>
        <v>2007.6605645550724</v>
      </c>
      <c r="AB19" s="11">
        <f>IFERROR('1.58 Consumption expenditure'!BA19/'1.46 Population'!AB19*1000,"")</f>
        <v>2049.1685724252875</v>
      </c>
      <c r="AC19" s="11">
        <f>IFERROR('1.58 Consumption expenditure'!BB19/'1.46 Population'!AC19*1000,"")</f>
        <v>610.6001455700391</v>
      </c>
      <c r="AD19" s="11">
        <f>IFERROR('1.58 Consumption expenditure'!BC19/'1.46 Population'!AD19*1000,"")</f>
        <v>552.24910765347374</v>
      </c>
      <c r="AE19" s="11">
        <f>IFERROR('1.58 Consumption expenditure'!BD19/'1.46 Population'!AE19*1000,"")</f>
        <v>2277.6266280752534</v>
      </c>
      <c r="AF19" s="11">
        <f>IFERROR('1.58 Consumption expenditure'!BF19/'1.46 Population'!AF19*1000,"")</f>
        <v>559.73237421201225</v>
      </c>
      <c r="AG19" s="11">
        <f>IFERROR('1.58 Consumption expenditure'!BG19/'1.46 Population'!AG19*1000,"")</f>
        <v>1310.4577817482877</v>
      </c>
      <c r="AH19" s="11">
        <f>IFERROR('1.58 Consumption expenditure'!BH19/'1.46 Population'!AH19*1000,"")</f>
        <v>1091.7326707045606</v>
      </c>
      <c r="AI19" s="11">
        <f>IFERROR('1.58 Consumption expenditure'!BK19/'1.46 Population'!AI19*1000,"")</f>
        <v>1469.6620684239458</v>
      </c>
      <c r="AJ19" s="11">
        <f>IFERROR('1.58 Consumption expenditure'!BL19/'1.46 Population'!AJ19*1000,"")</f>
        <v>797.35202767091357</v>
      </c>
      <c r="AK19" s="11">
        <f>IFERROR('1.58 Consumption expenditure'!BM19/'1.46 Population'!AK19*1000,"")</f>
        <v>1289.4978988527998</v>
      </c>
      <c r="AL19" s="11">
        <f>IFERROR('1.58 Consumption expenditure'!BN19/'1.46 Population'!AL19*1000,"")</f>
        <v>1802.7174198979324</v>
      </c>
      <c r="AM19" s="11">
        <f>IFERROR('1.58 Consumption expenditure'!BO19/'1.46 Population'!AM19*1000,"")</f>
        <v>1725.9822655646967</v>
      </c>
      <c r="AN19" s="11">
        <f>IFERROR('1.58 Consumption expenditure'!BP19/'1.46 Population'!AN19*1000,"")</f>
        <v>2140.9658492553035</v>
      </c>
      <c r="AO19" s="11">
        <f>IFERROR('1.58 Consumption expenditure'!BQ19/'1.46 Population'!AO19*1000,"")</f>
        <v>593.87434837595231</v>
      </c>
      <c r="AP19" s="11"/>
      <c r="AQ19" s="11">
        <f>IFERROR('1.58 Consumption expenditure'!BT19/'1.46 Population'!AQ19*1000,"")</f>
        <v>5979.0917272777915</v>
      </c>
      <c r="AR19" s="11">
        <f>IFERROR('1.58 Consumption expenditure'!BZ19/'1.46 Population'!AR19*1000,"")</f>
        <v>625.23027853391625</v>
      </c>
      <c r="AS19" s="11">
        <f>IFERROR('1.58 Consumption expenditure'!CA19/'1.46 Population'!AS19*1000,"")</f>
        <v>1638.5469564456994</v>
      </c>
      <c r="AT19" s="11">
        <f>IFERROR('1.58 Consumption expenditure'!CD19/'1.46 Population'!AT19*1000,"")</f>
        <v>2336.6137589177497</v>
      </c>
      <c r="AU19" s="11">
        <f>IFERROR('1.58 Consumption expenditure'!CE19/'1.46 Population'!AU19*1000,"")</f>
        <v>1458.6740783308285</v>
      </c>
      <c r="AV19" s="11">
        <f>IFERROR('1.58 Consumption expenditure'!CF19/'1.46 Population'!AV19*1000,"")</f>
        <v>2253.7423994567735</v>
      </c>
      <c r="AW19" s="11">
        <f>IFERROR('1.58 Consumption expenditure'!CJ19/'1.46 Population'!AW19*1000,"")</f>
        <v>1391.4543347673784</v>
      </c>
      <c r="AX19" s="11">
        <f>IFERROR('1.58 Consumption expenditure'!CK19/'1.46 Population'!AX19*1000,"")</f>
        <v>1093.9623055007671</v>
      </c>
      <c r="AY19" s="11">
        <f>IFERROR('1.58 Consumption expenditure'!CP19/'1.46 Population'!AY19*1000,"")</f>
        <v>894.05828420368005</v>
      </c>
      <c r="AZ19" s="11">
        <f>IFERROR('1.58 Consumption expenditure'!CV19/'1.46 Population'!AZ19*1000,"")</f>
        <v>3458.7207645529452</v>
      </c>
      <c r="BA19" s="11">
        <f>IFERROR('1.58 Consumption expenditure'!CZ19/'1.46 Population'!BA19*1000,"")</f>
        <v>1147.3417241052096</v>
      </c>
      <c r="BB19" s="11">
        <f>IFERROR('1.58 Consumption expenditure'!DH19/'1.46 Population'!BB19*1000,"")</f>
        <v>4039.9911899817507</v>
      </c>
      <c r="BC19" s="11">
        <f>IFERROR('1.58 Consumption expenditure'!DJ19/'1.46 Population'!BC19*1000,"")</f>
        <v>2001.3779157261097</v>
      </c>
      <c r="BD19" s="11"/>
      <c r="BE19" s="11">
        <f>IFERROR('1.58 Consumption expenditure'!DK19/'1.46 Population'!BE19*1000,"")</f>
        <v>991.0458504282733</v>
      </c>
      <c r="BF19" s="11">
        <f>IFERROR('1.58 Consumption expenditure'!DR19/'1.46 Population'!BF19*1000,"")</f>
        <v>697.13192245483742</v>
      </c>
      <c r="BG19" s="11">
        <f>IFERROR('1.58 Consumption expenditure'!EA19/'1.46 Population'!BG19*1000,"")</f>
        <v>640.19111706832246</v>
      </c>
      <c r="BH19" s="11">
        <f>IFERROR('1.58 Consumption expenditure'!EJ19/'1.46 Population'!BH19*1000,"")</f>
        <v>815.55263475589118</v>
      </c>
      <c r="BI19" s="11">
        <f>IFERROR('1.58 Consumption expenditure'!EL19/'1.46 Population'!BI19*1000,"")</f>
        <v>8191.0137986087348</v>
      </c>
      <c r="BJ19" s="11">
        <f>IFERROR('1.58 Consumption expenditure'!EN19/'1.46 Population'!BJ19*1000,"")</f>
        <v>242.27967798270646</v>
      </c>
      <c r="BK19" s="11">
        <f>IFERROR('1.58 Consumption expenditure'!EY19/'1.46 Population'!BK19*1000,"")</f>
        <v>773.27156717070181</v>
      </c>
      <c r="BL19" s="11">
        <f>IFERROR('1.58 Consumption expenditure'!FC19/'1.46 Population'!BL19*1000,"")</f>
        <v>358.81006465648875</v>
      </c>
      <c r="BM19" s="11">
        <f>IFERROR('1.58 Consumption expenditure'!FI19/'1.46 Population'!BM19*1000,"")</f>
        <v>3287.3815712249516</v>
      </c>
      <c r="BN19" s="11">
        <f>IFERROR('1.58 Consumption expenditure'!FN19/'1.46 Population'!BN19*1000,"")</f>
        <v>2074.4103282474539</v>
      </c>
      <c r="BO19" s="11">
        <f>IFERROR('1.58 Consumption expenditure'!FU19/'1.46 Population'!BO19*1000,"")</f>
        <v>1298.1135121422476</v>
      </c>
      <c r="BP19" s="11">
        <f>IFERROR('1.58 Consumption expenditure'!FW19/'1.46 Population'!BP19*1000,"")</f>
        <v>14884.347152266562</v>
      </c>
      <c r="BQ19" s="11"/>
      <c r="BR19" s="11">
        <f>IFERROR('1.58 Consumption expenditure'!GA19/'1.46 Population'!BR19*1000,"")</f>
        <v>11152.209532574745</v>
      </c>
      <c r="BS19" s="11">
        <f>IFERROR('1.58 Consumption expenditure'!GB19/'1.46 Population'!BS19*1000,"")</f>
        <v>16934.626840864796</v>
      </c>
      <c r="BT19" s="11"/>
      <c r="BU19" s="11">
        <f>IFERROR('1.58 Consumption expenditure'!GC19/'1.46 Population'!BU19*1000,"")</f>
        <v>13805.658103393593</v>
      </c>
      <c r="BV19" s="11">
        <f>IFERROR('1.58 Consumption expenditure'!GD19/'1.46 Population'!BV19*1000,"")</f>
        <v>11904.571774778266</v>
      </c>
      <c r="BW19" s="11">
        <f>IFERROR('1.58 Consumption expenditure'!GF19/'1.46 Population'!BW19*1000,"")</f>
        <v>13550.187236999574</v>
      </c>
      <c r="BX19" s="11">
        <f>IFERROR('1.58 Consumption expenditure'!GG19/'1.46 Population'!BX19*1000,"")</f>
        <v>10330.286844708211</v>
      </c>
      <c r="BY19" s="11">
        <f>IFERROR('1.58 Consumption expenditure'!GH19/'1.46 Population'!BY19*1000,"")</f>
        <v>12839.661351387156</v>
      </c>
      <c r="BZ19" s="11">
        <f>IFERROR('1.58 Consumption expenditure'!GI19/'1.46 Population'!BZ19*1000,"")</f>
        <v>13821.251355363285</v>
      </c>
      <c r="CA19" s="11">
        <f>IFERROR('1.58 Consumption expenditure'!GJ19/'1.46 Population'!CA19*1000,"")</f>
        <v>5932.3554788610872</v>
      </c>
      <c r="CB19" s="11">
        <f>IFERROR('1.58 Consumption expenditure'!GL19/'1.46 Population'!CB19*1000,"")</f>
        <v>8253.544012999384</v>
      </c>
      <c r="CC19" s="11">
        <f>IFERROR('1.58 Consumption expenditure'!GM19/'1.46 Population'!CC19*1000,"")</f>
        <v>10528.150535098632</v>
      </c>
      <c r="CD19" s="11">
        <f>IFERROR('1.58 Consumption expenditure'!GR19/'1.46 Population'!CD19*1000,"")</f>
        <v>10925.75069557457</v>
      </c>
      <c r="CE19" s="11">
        <f>IFERROR('1.58 Consumption expenditure'!GS19/'1.46 Population'!CE19*1000,"")</f>
        <v>13194.664123557872</v>
      </c>
      <c r="CF19" s="11">
        <f>IFERROR('1.58 Consumption expenditure'!GT19/'1.46 Population'!CF19*1000,"")</f>
        <v>6162.3003515821192</v>
      </c>
      <c r="CG19" s="11">
        <f>IFERROR('1.58 Consumption expenditure'!GU19/'1.46 Population'!CG19*1000,"")</f>
        <v>7628.3374220586729</v>
      </c>
      <c r="CH19" s="11">
        <f>IFERROR('1.58 Consumption expenditure'!GV19/'1.46 Population'!CH19*1000,"")</f>
        <v>11771.893695352048</v>
      </c>
      <c r="CI19" s="11">
        <f>IFERROR('1.58 Consumption expenditure'!GW19/'1.46 Population'!CI19*1000,"")</f>
        <v>22008.671105964098</v>
      </c>
      <c r="CJ19" s="11">
        <f>IFERROR('1.58 Consumption expenditure'!GX19/'1.46 Population'!CJ19*1000,"")</f>
        <v>2934.9230056853589</v>
      </c>
      <c r="CK19" s="11">
        <f>IFERROR('1.58 Consumption expenditure'!GY19/'1.46 Population'!CK19*1000,"")</f>
        <v>10941.284527799173</v>
      </c>
      <c r="CL19" s="11">
        <f>IFERROR('1.58 Consumption expenditure'!GZ19/'1.46 Population'!CL19*1000,"")</f>
        <v>0</v>
      </c>
      <c r="CM19" s="11">
        <f>IFERROR('1.58 Consumption expenditure'!HA19/'1.46 Population'!CM19*1000,"")</f>
        <v>0</v>
      </c>
      <c r="CN19" s="11">
        <f>IFERROR('1.58 Consumption expenditure'!HB19/'1.46 Population'!CN19*1000,"")</f>
        <v>0</v>
      </c>
      <c r="CO19" s="11">
        <f>IFERROR('1.58 Consumption expenditure'!HC19/'1.46 Population'!CO19*1000,"")</f>
        <v>0</v>
      </c>
      <c r="CP19" s="11">
        <f>IFERROR('1.58 Consumption expenditure'!HD19/'1.46 Population'!CP19*1000,"")</f>
        <v>0</v>
      </c>
    </row>
    <row r="20" spans="1:94" x14ac:dyDescent="0.25">
      <c r="A20" s="1" t="s">
        <v>17</v>
      </c>
      <c r="D20" s="11">
        <f>IFERROR('1.58 Consumption expenditure'!D20/'1.46 Population'!D20*1000,"")</f>
        <v>124.73508530253258</v>
      </c>
      <c r="E20" s="11">
        <f>IFERROR('1.58 Consumption expenditure'!I20/'1.46 Population'!E20*1000,"")</f>
        <v>217.46838006361958</v>
      </c>
      <c r="F20" s="11">
        <f>IFERROR('1.58 Consumption expenditure'!M20/'1.46 Population'!F20*1000,"")</f>
        <v>12806.723663717401</v>
      </c>
      <c r="G20" s="11">
        <f>IFERROR('1.58 Consumption expenditure'!N20/'1.46 Population'!G20*1000,"")</f>
        <v>237.12162138273419</v>
      </c>
      <c r="H20" s="11">
        <f>IFERROR('1.58 Consumption expenditure'!O20/'1.46 Population'!H20*1000,"")</f>
        <v>576.95657262894326</v>
      </c>
      <c r="I20" s="11">
        <f>IFERROR('1.58 Consumption expenditure'!P20/'1.46 Population'!I20*1000,"")</f>
        <v>20853.582405300764</v>
      </c>
      <c r="J20" s="11">
        <f>IFERROR('1.58 Consumption expenditure'!Q20/'1.46 Population'!J20*1000,"")</f>
        <v>991.99260479096904</v>
      </c>
      <c r="K20" s="11">
        <f>IFERROR('1.58 Consumption expenditure'!V20/'1.46 Population'!K20*1000,"")</f>
        <v>1852.1475347165333</v>
      </c>
      <c r="L20" s="11">
        <f>IFERROR('1.58 Consumption expenditure'!AC20/'1.46 Population'!L20*1000,"")</f>
        <v>336.18478332687943</v>
      </c>
      <c r="M20" s="11">
        <f>IFERROR('1.58 Consumption expenditure'!AE20/'1.46 Population'!M20*1000,"")</f>
        <v>728.82220278106274</v>
      </c>
      <c r="N20" s="11">
        <f>IFERROR('1.58 Consumption expenditure'!AG20/'1.46 Population'!N20*1000,"")</f>
        <v>10104.474992687919</v>
      </c>
      <c r="O20" s="11">
        <f>IFERROR('1.58 Consumption expenditure'!AI20/'1.46 Population'!O20*1000,"")</f>
        <v>5123.0110995374253</v>
      </c>
      <c r="P20" s="11">
        <f>IFERROR('1.58 Consumption expenditure'!AK20/'1.46 Population'!P20*1000,"")</f>
        <v>6358.9310039341945</v>
      </c>
      <c r="Q20" s="11">
        <f>IFERROR('1.58 Consumption expenditure'!AM20/'1.46 Population'!Q20*1000,"")</f>
        <v>1341.2728957066081</v>
      </c>
      <c r="R20" s="11">
        <f>IFERROR('1.58 Consumption expenditure'!AQ20/'1.46 Population'!R20*1000,"")</f>
        <v>364.39966041576844</v>
      </c>
      <c r="S20" s="11">
        <f>IFERROR('1.58 Consumption expenditure'!AS20/'1.46 Population'!S20*1000,"")</f>
        <v>169.75588376138674</v>
      </c>
      <c r="T20" s="11"/>
      <c r="U20" s="11">
        <f>IFERROR('1.58 Consumption expenditure'!AT20/'1.46 Population'!U20*1000,"")</f>
        <v>11642.430709612197</v>
      </c>
      <c r="V20" s="11">
        <f>IFERROR('1.58 Consumption expenditure'!AU20/'1.46 Population'!V20*1000,"")</f>
        <v>8122.7972649952744</v>
      </c>
      <c r="W20" s="11"/>
      <c r="X20" s="11">
        <f>IFERROR('1.58 Consumption expenditure'!AW20/'1.46 Population'!X20*1000,"")</f>
        <v>826.67057158197872</v>
      </c>
      <c r="Y20" s="11">
        <f>IFERROR('1.58 Consumption expenditure'!AX20/'1.46 Population'!Y20*1000,"")</f>
        <v>732.09799843332166</v>
      </c>
      <c r="Z20" s="11">
        <f>IFERROR('1.58 Consumption expenditure'!AY20/'1.46 Population'!Z20*1000,"")</f>
        <v>836.77950811888718</v>
      </c>
      <c r="AA20" s="11">
        <f>IFERROR('1.58 Consumption expenditure'!AZ20/'1.46 Population'!AA20*1000,"")</f>
        <v>2297.985016791527</v>
      </c>
      <c r="AB20" s="11">
        <f>IFERROR('1.58 Consumption expenditure'!BA20/'1.46 Population'!AB20*1000,"")</f>
        <v>2330.7435966985699</v>
      </c>
      <c r="AC20" s="11">
        <f>IFERROR('1.58 Consumption expenditure'!BB20/'1.46 Population'!AC20*1000,"")</f>
        <v>918.48341232227483</v>
      </c>
      <c r="AD20" s="11">
        <f>IFERROR('1.58 Consumption expenditure'!BC20/'1.46 Population'!AD20*1000,"")</f>
        <v>458.69084565609859</v>
      </c>
      <c r="AE20" s="11">
        <f>IFERROR('1.58 Consumption expenditure'!BD20/'1.46 Population'!AE20*1000,"")</f>
        <v>2381.4202898550725</v>
      </c>
      <c r="AF20" s="11">
        <f>IFERROR('1.58 Consumption expenditure'!BF20/'1.46 Population'!AF20*1000,"")</f>
        <v>900.38962572316893</v>
      </c>
      <c r="AG20" s="11">
        <f>IFERROR('1.58 Consumption expenditure'!BG20/'1.46 Population'!AG20*1000,"")</f>
        <v>1130.3080652629858</v>
      </c>
      <c r="AH20" s="11">
        <f>IFERROR('1.58 Consumption expenditure'!BH20/'1.46 Population'!AH20*1000,"")</f>
        <v>1375.845510404296</v>
      </c>
      <c r="AI20" s="11">
        <f>IFERROR('1.58 Consumption expenditure'!BK20/'1.46 Population'!AI20*1000,"")</f>
        <v>1691.5191296843536</v>
      </c>
      <c r="AJ20" s="11">
        <f>IFERROR('1.58 Consumption expenditure'!BL20/'1.46 Population'!AJ20*1000,"")</f>
        <v>911.483868679794</v>
      </c>
      <c r="AK20" s="11">
        <f>IFERROR('1.58 Consumption expenditure'!BM20/'1.46 Population'!AK20*1000,"")</f>
        <v>1270.4887368820519</v>
      </c>
      <c r="AL20" s="11">
        <f>IFERROR('1.58 Consumption expenditure'!BN20/'1.46 Population'!AL20*1000,"")</f>
        <v>1894.3609269349438</v>
      </c>
      <c r="AM20" s="11">
        <f>IFERROR('1.58 Consumption expenditure'!BO20/'1.46 Population'!AM20*1000,"")</f>
        <v>2056.3631248241581</v>
      </c>
      <c r="AN20" s="11">
        <f>IFERROR('1.58 Consumption expenditure'!BP20/'1.46 Population'!AN20*1000,"")</f>
        <v>2839.8512114205291</v>
      </c>
      <c r="AO20" s="11">
        <f>IFERROR('1.58 Consumption expenditure'!BQ20/'1.46 Population'!AO20*1000,"")</f>
        <v>473.05251433808883</v>
      </c>
      <c r="AP20" s="11"/>
      <c r="AQ20" s="11">
        <f>IFERROR('1.58 Consumption expenditure'!BT20/'1.46 Population'!AQ20*1000,"")</f>
        <v>6496.1644303361591</v>
      </c>
      <c r="AR20" s="11">
        <f>IFERROR('1.58 Consumption expenditure'!BZ20/'1.46 Population'!AR20*1000,"")</f>
        <v>625.59139495073396</v>
      </c>
      <c r="AS20" s="11">
        <f>IFERROR('1.58 Consumption expenditure'!CA20/'1.46 Population'!AS20*1000,"")</f>
        <v>1996.3166219998066</v>
      </c>
      <c r="AT20" s="11">
        <f>IFERROR('1.58 Consumption expenditure'!CD20/'1.46 Population'!AT20*1000,"")</f>
        <v>2589.605376036603</v>
      </c>
      <c r="AU20" s="11">
        <f>IFERROR('1.58 Consumption expenditure'!CE20/'1.46 Population'!AU20*1000,"")</f>
        <v>1866.5879126101538</v>
      </c>
      <c r="AV20" s="11">
        <f>IFERROR('1.58 Consumption expenditure'!CF20/'1.46 Population'!AV20*1000,"")</f>
        <v>2372.1432427568834</v>
      </c>
      <c r="AW20" s="11">
        <f>IFERROR('1.58 Consumption expenditure'!CJ20/'1.46 Population'!AW20*1000,"")</f>
        <v>1465.3220423281807</v>
      </c>
      <c r="AX20" s="11">
        <f>IFERROR('1.58 Consumption expenditure'!CK20/'1.46 Population'!AX20*1000,"")</f>
        <v>1288.9653016567677</v>
      </c>
      <c r="AY20" s="11">
        <f>IFERROR('1.58 Consumption expenditure'!CP20/'1.46 Population'!AY20*1000,"")</f>
        <v>1001.8039440777335</v>
      </c>
      <c r="AZ20" s="11">
        <f>IFERROR('1.58 Consumption expenditure'!CV20/'1.46 Population'!AZ20*1000,"")</f>
        <v>3528.2456884411044</v>
      </c>
      <c r="BA20" s="11">
        <f>IFERROR('1.58 Consumption expenditure'!CZ20/'1.46 Population'!BA20*1000,"")</f>
        <v>1378.1721804956942</v>
      </c>
      <c r="BB20" s="11">
        <f>IFERROR('1.58 Consumption expenditure'!DH20/'1.46 Population'!BB20*1000,"")</f>
        <v>4702.4925037481262</v>
      </c>
      <c r="BC20" s="11">
        <f>IFERROR('1.58 Consumption expenditure'!DJ20/'1.46 Population'!BC20*1000,"")</f>
        <v>1851.9064013108234</v>
      </c>
      <c r="BD20" s="11"/>
      <c r="BE20" s="11">
        <f>IFERROR('1.58 Consumption expenditure'!DK20/'1.46 Population'!BE20*1000,"")</f>
        <v>840.48727170157258</v>
      </c>
      <c r="BF20" s="11">
        <f>IFERROR('1.58 Consumption expenditure'!DR20/'1.46 Population'!BF20*1000,"")</f>
        <v>393.97496087636932</v>
      </c>
      <c r="BG20" s="11">
        <f>IFERROR('1.58 Consumption expenditure'!EA20/'1.46 Population'!BG20*1000,"")</f>
        <v>699.05326797736132</v>
      </c>
      <c r="BH20" s="11">
        <f>IFERROR('1.58 Consumption expenditure'!EJ20/'1.46 Population'!BH20*1000,"")</f>
        <v>823.78704330829748</v>
      </c>
      <c r="BI20" s="11">
        <f>IFERROR('1.58 Consumption expenditure'!EL20/'1.46 Population'!BI20*1000,"")</f>
        <v>9081.0475432000439</v>
      </c>
      <c r="BJ20" s="11">
        <f>IFERROR('1.58 Consumption expenditure'!EN20/'1.46 Population'!BJ20*1000,"")</f>
        <v>298.35651549716061</v>
      </c>
      <c r="BK20" s="11">
        <f>IFERROR('1.58 Consumption expenditure'!EY20/'1.46 Population'!BK20*1000,"")</f>
        <v>872.72924400976524</v>
      </c>
      <c r="BL20" s="11">
        <f>IFERROR('1.58 Consumption expenditure'!FC20/'1.46 Population'!BL20*1000,"")</f>
        <v>260.84436295484483</v>
      </c>
      <c r="BM20" s="11">
        <f>IFERROR('1.58 Consumption expenditure'!FI20/'1.46 Population'!BM20*1000,"")</f>
        <v>3246.9657221853331</v>
      </c>
      <c r="BN20" s="11">
        <f>IFERROR('1.58 Consumption expenditure'!FN20/'1.46 Population'!BN20*1000,"")</f>
        <v>2137.5765869053344</v>
      </c>
      <c r="BO20" s="11">
        <f>IFERROR('1.58 Consumption expenditure'!FU20/'1.46 Population'!BO20*1000,"")</f>
        <v>1379.5519634144962</v>
      </c>
      <c r="BP20" s="11">
        <f>IFERROR('1.58 Consumption expenditure'!FW20/'1.46 Population'!BP20*1000,"")</f>
        <v>15555.46365223785</v>
      </c>
      <c r="BQ20" s="11"/>
      <c r="BR20" s="11">
        <f>IFERROR('1.58 Consumption expenditure'!GA20/'1.46 Population'!BR20*1000,"")</f>
        <v>10915.926167299411</v>
      </c>
      <c r="BS20" s="11">
        <f>IFERROR('1.58 Consumption expenditure'!GB20/'1.46 Population'!BS20*1000,"")</f>
        <v>17712.78035069157</v>
      </c>
      <c r="BT20" s="11"/>
      <c r="BU20" s="11">
        <f>IFERROR('1.58 Consumption expenditure'!GC20/'1.46 Population'!BU20*1000,"")</f>
        <v>14391.14861200449</v>
      </c>
      <c r="BV20" s="11">
        <f>IFERROR('1.58 Consumption expenditure'!GD20/'1.46 Population'!BV20*1000,"")</f>
        <v>12630.556600597984</v>
      </c>
      <c r="BW20" s="11">
        <f>IFERROR('1.58 Consumption expenditure'!GF20/'1.46 Population'!BW20*1000,"")</f>
        <v>15011.642227610359</v>
      </c>
      <c r="BX20" s="11">
        <f>IFERROR('1.58 Consumption expenditure'!GG20/'1.46 Population'!BX20*1000,"")</f>
        <v>10820.673900628213</v>
      </c>
      <c r="BY20" s="11">
        <f>IFERROR('1.58 Consumption expenditure'!GH20/'1.46 Population'!BY20*1000,"")</f>
        <v>13327.546252062884</v>
      </c>
      <c r="BZ20" s="11">
        <f>IFERROR('1.58 Consumption expenditure'!GI20/'1.46 Population'!BZ20*1000,"")</f>
        <v>14487.362011160822</v>
      </c>
      <c r="CA20" s="11">
        <f>IFERROR('1.58 Consumption expenditure'!GJ20/'1.46 Population'!CA20*1000,"")</f>
        <v>6811.0658824202319</v>
      </c>
      <c r="CB20" s="11">
        <f>IFERROR('1.58 Consumption expenditure'!GL20/'1.46 Population'!CB20*1000,"")</f>
        <v>8914.517749497656</v>
      </c>
      <c r="CC20" s="11">
        <f>IFERROR('1.58 Consumption expenditure'!GM20/'1.46 Population'!CC20*1000,"")</f>
        <v>11459.71141260749</v>
      </c>
      <c r="CD20" s="11">
        <f>IFERROR('1.58 Consumption expenditure'!GR20/'1.46 Population'!CD20*1000,"")</f>
        <v>11535.772018563906</v>
      </c>
      <c r="CE20" s="11">
        <f>IFERROR('1.58 Consumption expenditure'!GS20/'1.46 Population'!CE20*1000,"")</f>
        <v>13784.868664446911</v>
      </c>
      <c r="CF20" s="11">
        <f>IFERROR('1.58 Consumption expenditure'!GT20/'1.46 Population'!CF20*1000,"")</f>
        <v>6630.3637311517477</v>
      </c>
      <c r="CG20" s="11">
        <f>IFERROR('1.58 Consumption expenditure'!GU20/'1.46 Population'!CG20*1000,"")</f>
        <v>8211.2579879123896</v>
      </c>
      <c r="CH20" s="11">
        <f>IFERROR('1.58 Consumption expenditure'!GV20/'1.46 Population'!CH20*1000,"")</f>
        <v>12348.846782769779</v>
      </c>
      <c r="CI20" s="11">
        <f>IFERROR('1.58 Consumption expenditure'!GW20/'1.46 Population'!CI20*1000,"")</f>
        <v>23776.727032689494</v>
      </c>
      <c r="CJ20" s="11">
        <f>IFERROR('1.58 Consumption expenditure'!GX20/'1.46 Population'!CJ20*1000,"")</f>
        <v>2167.7227118829928</v>
      </c>
      <c r="CK20" s="11">
        <f>IFERROR('1.58 Consumption expenditure'!GY20/'1.46 Population'!CK20*1000,"")</f>
        <v>11687.033640202118</v>
      </c>
      <c r="CL20" s="11">
        <f>IFERROR('1.58 Consumption expenditure'!GZ20/'1.46 Population'!CL20*1000,"")</f>
        <v>0</v>
      </c>
      <c r="CM20" s="11">
        <f>IFERROR('1.58 Consumption expenditure'!HA20/'1.46 Population'!CM20*1000,"")</f>
        <v>0</v>
      </c>
      <c r="CN20" s="11">
        <f>IFERROR('1.58 Consumption expenditure'!HB20/'1.46 Population'!CN20*1000,"")</f>
        <v>0</v>
      </c>
      <c r="CO20" s="11">
        <f>IFERROR('1.58 Consumption expenditure'!HC20/'1.46 Population'!CO20*1000,"")</f>
        <v>0</v>
      </c>
      <c r="CP20" s="11">
        <f>IFERROR('1.58 Consumption expenditure'!HD20/'1.46 Population'!CP20*1000,"")</f>
        <v>0</v>
      </c>
    </row>
    <row r="21" spans="1:94" x14ac:dyDescent="0.25">
      <c r="A21" s="1" t="s">
        <v>18</v>
      </c>
      <c r="D21" s="11">
        <f>IFERROR('1.58 Consumption expenditure'!D21/'1.46 Population'!D21*1000,"")</f>
        <v>274.46850264930987</v>
      </c>
      <c r="E21" s="11">
        <f>IFERROR('1.58 Consumption expenditure'!I21/'1.46 Population'!E21*1000,"")</f>
        <v>284.63704630788482</v>
      </c>
      <c r="F21" s="11">
        <f>IFERROR('1.58 Consumption expenditure'!M21/'1.46 Population'!F21*1000,"")</f>
        <v>13769.155796689462</v>
      </c>
      <c r="G21" s="11">
        <f>IFERROR('1.58 Consumption expenditure'!N21/'1.46 Population'!G21*1000,"")</f>
        <v>254.55200697184509</v>
      </c>
      <c r="H21" s="11">
        <f>IFERROR('1.58 Consumption expenditure'!O21/'1.46 Population'!H21*1000,"")</f>
        <v>667.97049926430941</v>
      </c>
      <c r="I21" s="11">
        <f>IFERROR('1.58 Consumption expenditure'!P21/'1.46 Population'!I21*1000,"")</f>
        <v>22885.686071513897</v>
      </c>
      <c r="J21" s="11">
        <f>IFERROR('1.58 Consumption expenditure'!Q21/'1.46 Population'!J21*1000,"")</f>
        <v>887.49553479102815</v>
      </c>
      <c r="K21" s="11">
        <f>IFERROR('1.58 Consumption expenditure'!V21/'1.46 Population'!K21*1000,"")</f>
        <v>2148.5218888104519</v>
      </c>
      <c r="L21" s="11">
        <f>IFERROR('1.58 Consumption expenditure'!AC21/'1.46 Population'!L21*1000,"")</f>
        <v>385.45608186643199</v>
      </c>
      <c r="M21" s="11">
        <f>IFERROR('1.58 Consumption expenditure'!AE21/'1.46 Population'!M21*1000,"")</f>
        <v>815.32511308685957</v>
      </c>
      <c r="N21" s="11">
        <f>IFERROR('1.58 Consumption expenditure'!AG21/'1.46 Population'!N21*1000,"")</f>
        <v>10885.912895446163</v>
      </c>
      <c r="O21" s="11">
        <f>IFERROR('1.58 Consumption expenditure'!AI21/'1.46 Population'!O21*1000,"")</f>
        <v>6192.1074224380727</v>
      </c>
      <c r="P21" s="11">
        <f>IFERROR('1.58 Consumption expenditure'!AK21/'1.46 Population'!P21*1000,"")</f>
        <v>6811.2844049693313</v>
      </c>
      <c r="Q21" s="11">
        <f>IFERROR('1.58 Consumption expenditure'!AM21/'1.46 Population'!Q21*1000,"")</f>
        <v>1550.3652172152379</v>
      </c>
      <c r="R21" s="11">
        <f>IFERROR('1.58 Consumption expenditure'!AQ21/'1.46 Population'!R21*1000,"")</f>
        <v>286.24585528236361</v>
      </c>
      <c r="S21" s="11">
        <f>IFERROR('1.58 Consumption expenditure'!AS21/'1.46 Population'!S21*1000,"")</f>
        <v>209.6956076543571</v>
      </c>
      <c r="T21" s="11"/>
      <c r="U21" s="11">
        <f>IFERROR('1.58 Consumption expenditure'!AT21/'1.46 Population'!U21*1000,"")</f>
        <v>12517.63131147632</v>
      </c>
      <c r="V21" s="11">
        <f>IFERROR('1.58 Consumption expenditure'!AU21/'1.46 Population'!V21*1000,"")</f>
        <v>9689.9925992928202</v>
      </c>
      <c r="W21" s="11"/>
      <c r="X21" s="11">
        <f>IFERROR('1.58 Consumption expenditure'!AW21/'1.46 Population'!X21*1000,"")</f>
        <v>753.39849565149268</v>
      </c>
      <c r="Y21" s="11">
        <f>IFERROR('1.58 Consumption expenditure'!AX21/'1.46 Population'!Y21*1000,"")</f>
        <v>625.60317910871424</v>
      </c>
      <c r="Z21" s="11">
        <f>IFERROR('1.58 Consumption expenditure'!AY21/'1.46 Population'!Z21*1000,"")</f>
        <v>1073.0453904438655</v>
      </c>
      <c r="AA21" s="11">
        <f>IFERROR('1.58 Consumption expenditure'!AZ21/'1.46 Population'!AA21*1000,"")</f>
        <v>3334.1775955697699</v>
      </c>
      <c r="AB21" s="11">
        <f>IFERROR('1.58 Consumption expenditure'!BA21/'1.46 Population'!AB21*1000,"")</f>
        <v>2923.2521396931252</v>
      </c>
      <c r="AC21" s="11">
        <f>IFERROR('1.58 Consumption expenditure'!BB21/'1.46 Population'!AC21*1000,"")</f>
        <v>1457.2888612664874</v>
      </c>
      <c r="AD21" s="11">
        <f>IFERROR('1.58 Consumption expenditure'!BC21/'1.46 Population'!AD21*1000,"")</f>
        <v>464.3527595844979</v>
      </c>
      <c r="AE21" s="11">
        <f>IFERROR('1.58 Consumption expenditure'!BD21/'1.46 Population'!AE21*1000,"")</f>
        <v>2541.1688449892131</v>
      </c>
      <c r="AF21" s="11">
        <f>IFERROR('1.58 Consumption expenditure'!BF21/'1.46 Population'!AF21*1000,"")</f>
        <v>1380.6286491242104</v>
      </c>
      <c r="AG21" s="11">
        <f>IFERROR('1.58 Consumption expenditure'!BG21/'1.46 Population'!AG21*1000,"")</f>
        <v>1169.942355201757</v>
      </c>
      <c r="AH21" s="11">
        <f>IFERROR('1.58 Consumption expenditure'!BH21/'1.46 Population'!AH21*1000,"")</f>
        <v>1694.6968530212021</v>
      </c>
      <c r="AI21" s="11">
        <f>IFERROR('1.58 Consumption expenditure'!BK21/'1.46 Population'!AI21*1000,"")</f>
        <v>2209.6328237292569</v>
      </c>
      <c r="AJ21" s="11">
        <f>IFERROR('1.58 Consumption expenditure'!BL21/'1.46 Population'!AJ21*1000,"")</f>
        <v>1150.3583566818265</v>
      </c>
      <c r="AK21" s="11">
        <f>IFERROR('1.58 Consumption expenditure'!BM21/'1.46 Population'!AK21*1000,"")</f>
        <v>1315.1477267598862</v>
      </c>
      <c r="AL21" s="11">
        <f>IFERROR('1.58 Consumption expenditure'!BN21/'1.46 Population'!AL21*1000,"")</f>
        <v>1975.5294734771489</v>
      </c>
      <c r="AM21" s="11">
        <f>IFERROR('1.58 Consumption expenditure'!BO21/'1.46 Population'!AM21*1000,"")</f>
        <v>2540.5051694804347</v>
      </c>
      <c r="AN21" s="11">
        <f>IFERROR('1.58 Consumption expenditure'!BP21/'1.46 Population'!AN21*1000,"")</f>
        <v>4190.2990701181207</v>
      </c>
      <c r="AO21" s="11">
        <f>IFERROR('1.58 Consumption expenditure'!BQ21/'1.46 Population'!AO21*1000,"")</f>
        <v>482.36855852975805</v>
      </c>
      <c r="AP21" s="11"/>
      <c r="AQ21" s="11">
        <f>IFERROR('1.58 Consumption expenditure'!BT21/'1.46 Population'!AQ21*1000,"")</f>
        <v>6296.5726336484277</v>
      </c>
      <c r="AR21" s="11">
        <f>IFERROR('1.58 Consumption expenditure'!BZ21/'1.46 Population'!AR21*1000,"")</f>
        <v>673.05430372553428</v>
      </c>
      <c r="AS21" s="11">
        <f>IFERROR('1.58 Consumption expenditure'!CA21/'1.46 Population'!AS21*1000,"")</f>
        <v>2907.8947449265797</v>
      </c>
      <c r="AT21" s="11">
        <f>IFERROR('1.58 Consumption expenditure'!CD21/'1.46 Population'!AT21*1000,"")</f>
        <v>3146.2308017472174</v>
      </c>
      <c r="AU21" s="11">
        <f>IFERROR('1.58 Consumption expenditure'!CE21/'1.46 Population'!AU21*1000,"")</f>
        <v>2116.5295657283268</v>
      </c>
      <c r="AV21" s="11">
        <f>IFERROR('1.58 Consumption expenditure'!CF21/'1.46 Population'!AV21*1000,"")</f>
        <v>2530.5836712073042</v>
      </c>
      <c r="AW21" s="11">
        <f>IFERROR('1.58 Consumption expenditure'!CJ21/'1.46 Population'!AW21*1000,"")</f>
        <v>1614.3669729493217</v>
      </c>
      <c r="AX21" s="11">
        <f>IFERROR('1.58 Consumption expenditure'!CK21/'1.46 Population'!AX21*1000,"")</f>
        <v>1382.2439382549867</v>
      </c>
      <c r="AY21" s="11">
        <f>IFERROR('1.58 Consumption expenditure'!CP21/'1.46 Population'!AY21*1000,"")</f>
        <v>1104.8788549564802</v>
      </c>
      <c r="AZ21" s="11">
        <f>IFERROR('1.58 Consumption expenditure'!CV21/'1.46 Population'!AZ21*1000,"")</f>
        <v>2236.6592570549283</v>
      </c>
      <c r="BA21" s="11">
        <f>IFERROR('1.58 Consumption expenditure'!CZ21/'1.46 Population'!BA21*1000,"")</f>
        <v>1584.213854268932</v>
      </c>
      <c r="BB21" s="11">
        <f>IFERROR('1.58 Consumption expenditure'!DH21/'1.46 Population'!BB21*1000,"")</f>
        <v>5130.0855867030505</v>
      </c>
      <c r="BC21" s="11">
        <f>IFERROR('1.58 Consumption expenditure'!DJ21/'1.46 Population'!BC21*1000,"")</f>
        <v>2357.3350399077008</v>
      </c>
      <c r="BD21" s="11"/>
      <c r="BE21" s="11">
        <f>IFERROR('1.58 Consumption expenditure'!DK21/'1.46 Population'!BE21*1000,"")</f>
        <v>805.38881758077514</v>
      </c>
      <c r="BF21" s="11">
        <f>IFERROR('1.58 Consumption expenditure'!DR21/'1.46 Population'!BF21*1000,"")</f>
        <v>469.82684355616817</v>
      </c>
      <c r="BG21" s="11">
        <f>IFERROR('1.58 Consumption expenditure'!EA21/'1.46 Population'!BG21*1000,"")</f>
        <v>807.22864121730777</v>
      </c>
      <c r="BH21" s="11">
        <f>IFERROR('1.58 Consumption expenditure'!EJ21/'1.46 Population'!BH21*1000,"")</f>
        <v>835.629474158883</v>
      </c>
      <c r="BI21" s="11">
        <f>IFERROR('1.58 Consumption expenditure'!EL21/'1.46 Population'!BI21*1000,"")</f>
        <v>10100.831394614872</v>
      </c>
      <c r="BJ21" s="11">
        <f>IFERROR('1.58 Consumption expenditure'!EN21/'1.46 Population'!BJ21*1000,"")</f>
        <v>403.32444379498048</v>
      </c>
      <c r="BK21" s="11">
        <f>IFERROR('1.58 Consumption expenditure'!EY21/'1.46 Population'!BK21*1000,"")</f>
        <v>938.71194577698907</v>
      </c>
      <c r="BL21" s="11">
        <f>IFERROR('1.58 Consumption expenditure'!FC21/'1.46 Population'!BL21*1000,"")</f>
        <v>297.15526337147958</v>
      </c>
      <c r="BM21" s="11">
        <f>IFERROR('1.58 Consumption expenditure'!FI21/'1.46 Population'!BM21*1000,"")</f>
        <v>3298.8485018855713</v>
      </c>
      <c r="BN21" s="11">
        <f>IFERROR('1.58 Consumption expenditure'!FN21/'1.46 Population'!BN21*1000,"")</f>
        <v>2350.3504977454204</v>
      </c>
      <c r="BO21" s="11">
        <f>IFERROR('1.58 Consumption expenditure'!FU21/'1.46 Population'!BO21*1000,"")</f>
        <v>1570.5475029501481</v>
      </c>
      <c r="BP21" s="11">
        <f>IFERROR('1.58 Consumption expenditure'!FW21/'1.46 Population'!BP21*1000,"")</f>
        <v>16588.242995548571</v>
      </c>
      <c r="BQ21" s="11"/>
      <c r="BR21" s="11">
        <f>IFERROR('1.58 Consumption expenditure'!GA21/'1.46 Population'!BR21*1000,"")</f>
        <v>11165.106493346939</v>
      </c>
      <c r="BS21" s="11">
        <f>IFERROR('1.58 Consumption expenditure'!GB21/'1.46 Population'!BS21*1000,"")</f>
        <v>18413.490166682688</v>
      </c>
      <c r="BT21" s="11"/>
      <c r="BU21" s="11">
        <f>IFERROR('1.58 Consumption expenditure'!GC21/'1.46 Population'!BU21*1000,"")</f>
        <v>16165.2042550513</v>
      </c>
      <c r="BV21" s="11">
        <f>IFERROR('1.58 Consumption expenditure'!GD21/'1.46 Population'!BV21*1000,"")</f>
        <v>14225.179160168203</v>
      </c>
      <c r="BW21" s="11">
        <f>IFERROR('1.58 Consumption expenditure'!GF21/'1.46 Population'!BW21*1000,"")</f>
        <v>17539.73579768775</v>
      </c>
      <c r="BX21" s="11">
        <f>IFERROR('1.58 Consumption expenditure'!GG21/'1.46 Population'!BX21*1000,"")</f>
        <v>12407.978347846551</v>
      </c>
      <c r="BY21" s="11">
        <f>IFERROR('1.58 Consumption expenditure'!GH21/'1.46 Population'!BY21*1000,"")</f>
        <v>14955.719665815332</v>
      </c>
      <c r="BZ21" s="11">
        <f>IFERROR('1.58 Consumption expenditure'!GI21/'1.46 Population'!BZ21*1000,"")</f>
        <v>16387.769718881606</v>
      </c>
      <c r="CA21" s="11">
        <f>IFERROR('1.58 Consumption expenditure'!GJ21/'1.46 Population'!CA21*1000,"")</f>
        <v>7965.6321184510243</v>
      </c>
      <c r="CB21" s="11">
        <f>IFERROR('1.58 Consumption expenditure'!GL21/'1.46 Population'!CB21*1000,"")</f>
        <v>10416.166333110961</v>
      </c>
      <c r="CC21" s="11">
        <f>IFERROR('1.58 Consumption expenditure'!GM21/'1.46 Population'!CC21*1000,"")</f>
        <v>13621.482503113763</v>
      </c>
      <c r="CD21" s="11">
        <f>IFERROR('1.58 Consumption expenditure'!GR21/'1.46 Population'!CD21*1000,"")</f>
        <v>13217.069391406954</v>
      </c>
      <c r="CE21" s="11">
        <f>IFERROR('1.58 Consumption expenditure'!GS21/'1.46 Population'!CE21*1000,"")</f>
        <v>16211.733051237239</v>
      </c>
      <c r="CF21" s="11">
        <f>IFERROR('1.58 Consumption expenditure'!GT21/'1.46 Population'!CF21*1000,"")</f>
        <v>7593.6035648985389</v>
      </c>
      <c r="CG21" s="11">
        <f>IFERROR('1.58 Consumption expenditure'!GU21/'1.46 Population'!CG21*1000,"")</f>
        <v>9602.6774707636141</v>
      </c>
      <c r="CH21" s="11">
        <f>IFERROR('1.58 Consumption expenditure'!GV21/'1.46 Population'!CH21*1000,"")</f>
        <v>13828.422031668255</v>
      </c>
      <c r="CI21" s="11">
        <f>IFERROR('1.58 Consumption expenditure'!GW21/'1.46 Population'!CI21*1000,"")</f>
        <v>27830.018521156861</v>
      </c>
      <c r="CJ21" s="11">
        <f>IFERROR('1.58 Consumption expenditure'!GX21/'1.46 Population'!CJ21*1000,"")</f>
        <v>2759.7175827512906</v>
      </c>
      <c r="CK21" s="11">
        <f>IFERROR('1.58 Consumption expenditure'!GY21/'1.46 Population'!CK21*1000,"")</f>
        <v>12643.972145279455</v>
      </c>
      <c r="CL21" s="11">
        <f>IFERROR('1.58 Consumption expenditure'!GZ21/'1.46 Population'!CL21*1000,"")</f>
        <v>0</v>
      </c>
      <c r="CM21" s="11">
        <f>IFERROR('1.58 Consumption expenditure'!HA21/'1.46 Population'!CM21*1000,"")</f>
        <v>0</v>
      </c>
      <c r="CN21" s="11">
        <f>IFERROR('1.58 Consumption expenditure'!HB21/'1.46 Population'!CN21*1000,"")</f>
        <v>0</v>
      </c>
      <c r="CO21" s="11">
        <f>IFERROR('1.58 Consumption expenditure'!HC21/'1.46 Population'!CO21*1000,"")</f>
        <v>0</v>
      </c>
      <c r="CP21" s="11">
        <f>IFERROR('1.58 Consumption expenditure'!HD21/'1.46 Population'!CP21*1000,"")</f>
        <v>0</v>
      </c>
    </row>
    <row r="22" spans="1:94" x14ac:dyDescent="0.25">
      <c r="A22" s="1" t="s">
        <v>19</v>
      </c>
      <c r="D22" s="11">
        <f>IFERROR('1.58 Consumption expenditure'!D22/'1.46 Population'!D22*1000,"")</f>
        <v>349.22730449638891</v>
      </c>
      <c r="E22" s="11">
        <f>IFERROR('1.58 Consumption expenditure'!I22/'1.46 Population'!E22*1000,"")</f>
        <v>338.94271018237959</v>
      </c>
      <c r="F22" s="11">
        <f>IFERROR('1.58 Consumption expenditure'!M22/'1.46 Population'!F22*1000,"")</f>
        <v>14522.663351720925</v>
      </c>
      <c r="G22" s="11">
        <f>IFERROR('1.58 Consumption expenditure'!N22/'1.46 Population'!G22*1000,"")</f>
        <v>269.50291492035154</v>
      </c>
      <c r="H22" s="11">
        <f>IFERROR('1.58 Consumption expenditure'!O22/'1.46 Population'!H22*1000,"")</f>
        <v>751.17368074083186</v>
      </c>
      <c r="I22" s="11">
        <f>IFERROR('1.58 Consumption expenditure'!P22/'1.46 Population'!I22*1000,"")</f>
        <v>20174.487323115551</v>
      </c>
      <c r="J22" s="11">
        <f>IFERROR('1.58 Consumption expenditure'!Q22/'1.46 Population'!J22*1000,"")</f>
        <v>881.49249161127352</v>
      </c>
      <c r="K22" s="11">
        <f>IFERROR('1.58 Consumption expenditure'!V22/'1.46 Population'!K22*1000,"")</f>
        <v>2276.8887883671182</v>
      </c>
      <c r="L22" s="11">
        <f>IFERROR('1.58 Consumption expenditure'!AC22/'1.46 Population'!L22*1000,"")</f>
        <v>373.30754659790915</v>
      </c>
      <c r="M22" s="11">
        <f>IFERROR('1.58 Consumption expenditure'!AE22/'1.46 Population'!M22*1000,"")</f>
        <v>871.93542878100288</v>
      </c>
      <c r="N22" s="11">
        <f>IFERROR('1.58 Consumption expenditure'!AG22/'1.46 Population'!N22*1000,"")</f>
        <v>11406.8433813714</v>
      </c>
      <c r="O22" s="11">
        <f>IFERROR('1.58 Consumption expenditure'!AI22/'1.46 Population'!O22*1000,"")</f>
        <v>6712.98437990805</v>
      </c>
      <c r="P22" s="11">
        <f>IFERROR('1.58 Consumption expenditure'!AK22/'1.46 Population'!P22*1000,"")</f>
        <v>7225.9638345491485</v>
      </c>
      <c r="Q22" s="11">
        <f>IFERROR('1.58 Consumption expenditure'!AM22/'1.46 Population'!Q22*1000,"")</f>
        <v>1689.9681023397186</v>
      </c>
      <c r="R22" s="11">
        <f>IFERROR('1.58 Consumption expenditure'!AQ22/'1.46 Population'!R22*1000,"")</f>
        <v>316.63765487804358</v>
      </c>
      <c r="S22" s="11">
        <f>IFERROR('1.58 Consumption expenditure'!AS22/'1.46 Population'!S22*1000,"")</f>
        <v>248.45598796475844</v>
      </c>
      <c r="T22" s="11"/>
      <c r="U22" s="11">
        <f>IFERROR('1.58 Consumption expenditure'!AT22/'1.46 Population'!U22*1000,"")</f>
        <v>13707.38773539353</v>
      </c>
      <c r="V22" s="11">
        <f>IFERROR('1.58 Consumption expenditure'!AU22/'1.46 Population'!V22*1000,"")</f>
        <v>10560.984163811478</v>
      </c>
      <c r="W22" s="11"/>
      <c r="X22" s="11">
        <f>IFERROR('1.58 Consumption expenditure'!AW22/'1.46 Population'!X22*1000,"")</f>
        <v>810.18541263399925</v>
      </c>
      <c r="Y22" s="11">
        <f>IFERROR('1.58 Consumption expenditure'!AX22/'1.46 Population'!Y22*1000,"")</f>
        <v>782.67817193991698</v>
      </c>
      <c r="Z22" s="11">
        <f>IFERROR('1.58 Consumption expenditure'!AY22/'1.46 Population'!Z22*1000,"")</f>
        <v>922.43093123847837</v>
      </c>
      <c r="AA22" s="11">
        <f>IFERROR('1.58 Consumption expenditure'!AZ22/'1.46 Population'!AA22*1000,"")</f>
        <v>3546.4507116039467</v>
      </c>
      <c r="AB22" s="11">
        <f>IFERROR('1.58 Consumption expenditure'!BA22/'1.46 Population'!AB22*1000,"")</f>
        <v>3337.6925989572719</v>
      </c>
      <c r="AC22" s="11">
        <f>IFERROR('1.58 Consumption expenditure'!BB22/'1.46 Population'!AC22*1000,"")</f>
        <v>2069.1832725231543</v>
      </c>
      <c r="AD22" s="11">
        <f>IFERROR('1.58 Consumption expenditure'!BC22/'1.46 Population'!AD22*1000,"")</f>
        <v>666.27446785752488</v>
      </c>
      <c r="AE22" s="11">
        <f>IFERROR('1.58 Consumption expenditure'!BD22/'1.46 Population'!AE22*1000,"")</f>
        <v>2566.0291438979962</v>
      </c>
      <c r="AF22" s="11">
        <f>IFERROR('1.58 Consumption expenditure'!BF22/'1.46 Population'!AF22*1000,"")</f>
        <v>1573.7193763919825</v>
      </c>
      <c r="AG22" s="11">
        <f>IFERROR('1.58 Consumption expenditure'!BG22/'1.46 Population'!AG22*1000,"")</f>
        <v>1506.7216198273957</v>
      </c>
      <c r="AH22" s="11">
        <f>IFERROR('1.58 Consumption expenditure'!BH22/'1.46 Population'!AH22*1000,"")</f>
        <v>1699.5252437592526</v>
      </c>
      <c r="AI22" s="11">
        <f>IFERROR('1.58 Consumption expenditure'!BK22/'1.46 Population'!AI22*1000,"")</f>
        <v>2564.5256504022573</v>
      </c>
      <c r="AJ22" s="11">
        <f>IFERROR('1.58 Consumption expenditure'!BL22/'1.46 Population'!AJ22*1000,"")</f>
        <v>1206.8174486540736</v>
      </c>
      <c r="AK22" s="11">
        <f>IFERROR('1.58 Consumption expenditure'!BM22/'1.46 Population'!AK22*1000,"")</f>
        <v>1308.9729964475398</v>
      </c>
      <c r="AL22" s="11">
        <f>IFERROR('1.58 Consumption expenditure'!BN22/'1.46 Population'!AL22*1000,"")</f>
        <v>2208.6502649110848</v>
      </c>
      <c r="AM22" s="11">
        <f>IFERROR('1.58 Consumption expenditure'!BO22/'1.46 Population'!AM22*1000,"")</f>
        <v>2761.9172048228747</v>
      </c>
      <c r="AN22" s="11">
        <f>IFERROR('1.58 Consumption expenditure'!BP22/'1.46 Population'!AN22*1000,"")</f>
        <v>4698.688639903532</v>
      </c>
      <c r="AO22" s="11">
        <f>IFERROR('1.58 Consumption expenditure'!BQ22/'1.46 Population'!AO22*1000,"")</f>
        <v>479.03157009165767</v>
      </c>
      <c r="AP22" s="11"/>
      <c r="AQ22" s="11">
        <f>IFERROR('1.58 Consumption expenditure'!BT22/'1.46 Population'!AQ22*1000,"")</f>
        <v>6561.0832389884736</v>
      </c>
      <c r="AR22" s="11">
        <f>IFERROR('1.58 Consumption expenditure'!BZ22/'1.46 Population'!AR22*1000,"")</f>
        <v>720.48876564646127</v>
      </c>
      <c r="AS22" s="11">
        <f>IFERROR('1.58 Consumption expenditure'!CA22/'1.46 Population'!AS22*1000,"")</f>
        <v>3245.0303442401596</v>
      </c>
      <c r="AT22" s="11">
        <f>IFERROR('1.58 Consumption expenditure'!CD22/'1.46 Population'!AT22*1000,"")</f>
        <v>3390.2750764101143</v>
      </c>
      <c r="AU22" s="11">
        <f>IFERROR('1.58 Consumption expenditure'!CE22/'1.46 Population'!AU22*1000,"")</f>
        <v>2187.9366080580307</v>
      </c>
      <c r="AV22" s="11">
        <f>IFERROR('1.58 Consumption expenditure'!CF22/'1.46 Population'!AV22*1000,"")</f>
        <v>2595.3307392996107</v>
      </c>
      <c r="AW22" s="11">
        <f>IFERROR('1.58 Consumption expenditure'!CJ22/'1.46 Population'!AW22*1000,"")</f>
        <v>1720.8036358572494</v>
      </c>
      <c r="AX22" s="11">
        <f>IFERROR('1.58 Consumption expenditure'!CK22/'1.46 Population'!AX22*1000,"")</f>
        <v>1376.1629648649805</v>
      </c>
      <c r="AY22" s="11">
        <f>IFERROR('1.58 Consumption expenditure'!CP22/'1.46 Population'!AY22*1000,"")</f>
        <v>1185.489397529027</v>
      </c>
      <c r="AZ22" s="11">
        <f>IFERROR('1.58 Consumption expenditure'!CV22/'1.46 Population'!AZ22*1000,"")</f>
        <v>2475.905499694848</v>
      </c>
      <c r="BA22" s="11">
        <f>IFERROR('1.58 Consumption expenditure'!CZ22/'1.46 Population'!BA22*1000,"")</f>
        <v>1642.9743342157269</v>
      </c>
      <c r="BB22" s="11">
        <f>IFERROR('1.58 Consumption expenditure'!DH22/'1.46 Population'!BB22*1000,"")</f>
        <v>5373.768472906404</v>
      </c>
      <c r="BC22" s="11">
        <f>IFERROR('1.58 Consumption expenditure'!DJ22/'1.46 Population'!BC22*1000,"")</f>
        <v>1914.7607862529362</v>
      </c>
      <c r="BD22" s="11"/>
      <c r="BE22" s="11">
        <f>IFERROR('1.58 Consumption expenditure'!DK22/'1.46 Population'!BE22*1000,"")</f>
        <v>825.95080885902939</v>
      </c>
      <c r="BF22" s="11">
        <f>IFERROR('1.58 Consumption expenditure'!DR22/'1.46 Population'!BF22*1000,"")</f>
        <v>475.57483306791823</v>
      </c>
      <c r="BG22" s="11">
        <f>IFERROR('1.58 Consumption expenditure'!EA22/'1.46 Population'!BG22*1000,"")</f>
        <v>923.48378299941101</v>
      </c>
      <c r="BH22" s="11">
        <f>IFERROR('1.58 Consumption expenditure'!EJ22/'1.46 Population'!BH22*1000,"")</f>
        <v>832.43565945591513</v>
      </c>
      <c r="BI22" s="11">
        <f>IFERROR('1.58 Consumption expenditure'!EL22/'1.46 Population'!BI22*1000,"")</f>
        <v>10550.526815711246</v>
      </c>
      <c r="BJ22" s="11">
        <f>IFERROR('1.58 Consumption expenditure'!EN22/'1.46 Population'!BJ22*1000,"")</f>
        <v>394.09588846208567</v>
      </c>
      <c r="BK22" s="11">
        <f>IFERROR('1.58 Consumption expenditure'!EY22/'1.46 Population'!BK22*1000,"")</f>
        <v>1028.6498118438576</v>
      </c>
      <c r="BL22" s="11">
        <f>IFERROR('1.58 Consumption expenditure'!FC22/'1.46 Population'!BL22*1000,"")</f>
        <v>335.53727037449835</v>
      </c>
      <c r="BM22" s="11">
        <f>IFERROR('1.58 Consumption expenditure'!FI22/'1.46 Population'!BM22*1000,"")</f>
        <v>3340.6858307511652</v>
      </c>
      <c r="BN22" s="11">
        <f>IFERROR('1.58 Consumption expenditure'!FN22/'1.46 Population'!BN22*1000,"")</f>
        <v>2193.5953868970064</v>
      </c>
      <c r="BO22" s="11">
        <f>IFERROR('1.58 Consumption expenditure'!FU22/'1.46 Population'!BO22*1000,"")</f>
        <v>1621.5145997411316</v>
      </c>
      <c r="BP22" s="11">
        <f>IFERROR('1.58 Consumption expenditure'!FW22/'1.46 Population'!BP22*1000,"")</f>
        <v>17220.033181252591</v>
      </c>
      <c r="BQ22" s="11"/>
      <c r="BR22" s="11">
        <f>IFERROR('1.58 Consumption expenditure'!GA22/'1.46 Population'!BR22*1000,"")</f>
        <v>11620.671255175581</v>
      </c>
      <c r="BS22" s="11">
        <f>IFERROR('1.58 Consumption expenditure'!GB22/'1.46 Population'!BS22*1000,"")</f>
        <v>19236.837973186517</v>
      </c>
      <c r="BT22" s="11"/>
      <c r="BU22" s="11">
        <f>IFERROR('1.58 Consumption expenditure'!GC22/'1.46 Population'!BU22*1000,"")</f>
        <v>16289.723504042449</v>
      </c>
      <c r="BV22" s="11">
        <f>IFERROR('1.58 Consumption expenditure'!GD22/'1.46 Population'!BV22*1000,"")</f>
        <v>14171.941240264221</v>
      </c>
      <c r="BW22" s="11">
        <f>IFERROR('1.58 Consumption expenditure'!GF22/'1.46 Population'!BW22*1000,"")</f>
        <v>17509.617215768427</v>
      </c>
      <c r="BX22" s="11">
        <f>IFERROR('1.58 Consumption expenditure'!GG22/'1.46 Population'!BX22*1000,"")</f>
        <v>12576.14133833646</v>
      </c>
      <c r="BY22" s="11">
        <f>IFERROR('1.58 Consumption expenditure'!GH22/'1.46 Population'!BY22*1000,"")</f>
        <v>14955.25752554543</v>
      </c>
      <c r="BZ22" s="11">
        <f>IFERROR('1.58 Consumption expenditure'!GI22/'1.46 Population'!BZ22*1000,"")</f>
        <v>16237.737647813734</v>
      </c>
      <c r="CA22" s="11">
        <f>IFERROR('1.58 Consumption expenditure'!GJ22/'1.46 Population'!CA22*1000,"")</f>
        <v>8535.2700622385091</v>
      </c>
      <c r="CB22" s="11">
        <f>IFERROR('1.58 Consumption expenditure'!GL22/'1.46 Population'!CB22*1000,"")</f>
        <v>11080.329272672026</v>
      </c>
      <c r="CC22" s="11">
        <f>IFERROR('1.58 Consumption expenditure'!GM22/'1.46 Population'!CC22*1000,"")</f>
        <v>13876.90388817153</v>
      </c>
      <c r="CD22" s="11">
        <f>IFERROR('1.58 Consumption expenditure'!GR22/'1.46 Population'!CD22*1000,"")</f>
        <v>13498.660763268124</v>
      </c>
      <c r="CE22" s="11">
        <f>IFERROR('1.58 Consumption expenditure'!GS22/'1.46 Population'!CE22*1000,"")</f>
        <v>17060.411899313502</v>
      </c>
      <c r="CF22" s="11">
        <f>IFERROR('1.58 Consumption expenditure'!GT22/'1.46 Population'!CF22*1000,"")</f>
        <v>7789.2211037764973</v>
      </c>
      <c r="CG22" s="11">
        <f>IFERROR('1.58 Consumption expenditure'!GU22/'1.46 Population'!CG22*1000,"")</f>
        <v>9820.0624383415034</v>
      </c>
      <c r="CH22" s="11">
        <f>IFERROR('1.58 Consumption expenditure'!GV22/'1.46 Population'!CH22*1000,"")</f>
        <v>15028.062234794907</v>
      </c>
      <c r="CI22" s="11">
        <f>IFERROR('1.58 Consumption expenditure'!GW22/'1.46 Population'!CI22*1000,"")</f>
        <v>26924.090960579975</v>
      </c>
      <c r="CJ22" s="11">
        <f>IFERROR('1.58 Consumption expenditure'!GX22/'1.46 Population'!CJ22*1000,"")</f>
        <v>2812.4576282451785</v>
      </c>
      <c r="CK22" s="11">
        <f>IFERROR('1.58 Consumption expenditure'!GY22/'1.46 Population'!CK22*1000,"")</f>
        <v>13388.116967842107</v>
      </c>
      <c r="CL22" s="11">
        <f>IFERROR('1.58 Consumption expenditure'!GZ22/'1.46 Population'!CL22*1000,"")</f>
        <v>0</v>
      </c>
      <c r="CM22" s="11">
        <f>IFERROR('1.58 Consumption expenditure'!HA22/'1.46 Population'!CM22*1000,"")</f>
        <v>0</v>
      </c>
      <c r="CN22" s="11">
        <f>IFERROR('1.58 Consumption expenditure'!HB22/'1.46 Population'!CN22*1000,"")</f>
        <v>0</v>
      </c>
      <c r="CO22" s="11">
        <f>IFERROR('1.58 Consumption expenditure'!HC22/'1.46 Population'!CO22*1000,"")</f>
        <v>0</v>
      </c>
      <c r="CP22" s="11">
        <f>IFERROR('1.58 Consumption expenditure'!HD22/'1.46 Population'!CP22*1000,"")</f>
        <v>0</v>
      </c>
    </row>
    <row r="23" spans="1:94" x14ac:dyDescent="0.25">
      <c r="A23" s="1" t="s">
        <v>20</v>
      </c>
      <c r="D23" s="11">
        <f>IFERROR('1.58 Consumption expenditure'!D23/'1.46 Population'!D23*1000,"")</f>
        <v>368.30431549526912</v>
      </c>
      <c r="E23" s="11">
        <f>IFERROR('1.58 Consumption expenditure'!I23/'1.46 Population'!E23*1000,"")</f>
        <v>364.19539337685575</v>
      </c>
      <c r="F23" s="11">
        <f>IFERROR('1.58 Consumption expenditure'!M23/'1.46 Population'!F23*1000,"")</f>
        <v>15547.223891637002</v>
      </c>
      <c r="G23" s="11">
        <f>IFERROR('1.58 Consumption expenditure'!N23/'1.46 Population'!G23*1000,"")</f>
        <v>280.12925604540118</v>
      </c>
      <c r="H23" s="11">
        <f>IFERROR('1.58 Consumption expenditure'!O23/'1.46 Population'!H23*1000,"")</f>
        <v>691.60464748274512</v>
      </c>
      <c r="I23" s="11">
        <f>IFERROR('1.58 Consumption expenditure'!P23/'1.46 Population'!I23*1000,"")</f>
        <v>18488.205172919457</v>
      </c>
      <c r="J23" s="11">
        <f>IFERROR('1.58 Consumption expenditure'!Q23/'1.46 Population'!J23*1000,"")</f>
        <v>990.7690916372751</v>
      </c>
      <c r="K23" s="11">
        <f>IFERROR('1.58 Consumption expenditure'!V23/'1.46 Population'!K23*1000,"")</f>
        <v>2093.140339836375</v>
      </c>
      <c r="L23" s="11">
        <f>IFERROR('1.58 Consumption expenditure'!AC23/'1.46 Population'!L23*1000,"")</f>
        <v>380.67160952984852</v>
      </c>
      <c r="M23" s="11">
        <f>IFERROR('1.58 Consumption expenditure'!AE23/'1.46 Population'!M23*1000,"")</f>
        <v>830.809691878438</v>
      </c>
      <c r="N23" s="11">
        <f>IFERROR('1.58 Consumption expenditure'!AG23/'1.46 Population'!N23*1000,"")</f>
        <v>11091.491043203372</v>
      </c>
      <c r="O23" s="11">
        <f>IFERROR('1.58 Consumption expenditure'!AI23/'1.46 Population'!O23*1000,"")</f>
        <v>6215.8285749103452</v>
      </c>
      <c r="P23" s="11">
        <f>IFERROR('1.58 Consumption expenditure'!AK23/'1.46 Population'!P23*1000,"")</f>
        <v>7484.6925028106325</v>
      </c>
      <c r="Q23" s="11">
        <f>IFERROR('1.58 Consumption expenditure'!AM23/'1.46 Population'!Q23*1000,"")</f>
        <v>1409.5505979859574</v>
      </c>
      <c r="R23" s="11">
        <f>IFERROR('1.58 Consumption expenditure'!AQ23/'1.46 Population'!R23*1000,"")</f>
        <v>380.64372396457287</v>
      </c>
      <c r="S23" s="11">
        <f>IFERROR('1.58 Consumption expenditure'!AS23/'1.46 Population'!S23*1000,"")</f>
        <v>257.31212335593415</v>
      </c>
      <c r="T23" s="11"/>
      <c r="U23" s="11">
        <f>IFERROR('1.58 Consumption expenditure'!AT23/'1.46 Population'!U23*1000,"")</f>
        <v>13551.9513651414</v>
      </c>
      <c r="V23" s="11">
        <f>IFERROR('1.58 Consumption expenditure'!AU23/'1.46 Population'!V23*1000,"")</f>
        <v>10580.256757834302</v>
      </c>
      <c r="W23" s="11"/>
      <c r="X23" s="11">
        <f>IFERROR('1.58 Consumption expenditure'!AW23/'1.46 Population'!X23*1000,"")</f>
        <v>749.65243199006102</v>
      </c>
      <c r="Y23" s="11">
        <f>IFERROR('1.58 Consumption expenditure'!AX23/'1.46 Population'!Y23*1000,"")</f>
        <v>927.41096207215548</v>
      </c>
      <c r="Z23" s="11">
        <f>IFERROR('1.58 Consumption expenditure'!AY23/'1.46 Population'!Z23*1000,"")</f>
        <v>921.79470045803009</v>
      </c>
      <c r="AA23" s="11">
        <f>IFERROR('1.58 Consumption expenditure'!AZ23/'1.46 Population'!AA23*1000,"")</f>
        <v>3797.8160158835208</v>
      </c>
      <c r="AB23" s="11">
        <f>IFERROR('1.58 Consumption expenditure'!BA23/'1.46 Population'!AB23*1000,"")</f>
        <v>3203.8200455137803</v>
      </c>
      <c r="AC23" s="11">
        <f>IFERROR('1.58 Consumption expenditure'!BB23/'1.46 Population'!AC23*1000,"")</f>
        <v>2277.5960170697017</v>
      </c>
      <c r="AD23" s="11">
        <f>IFERROR('1.58 Consumption expenditure'!BC23/'1.46 Population'!AD23*1000,"")</f>
        <v>770.05089505089506</v>
      </c>
      <c r="AE23" s="11">
        <f>IFERROR('1.58 Consumption expenditure'!BD23/'1.46 Population'!AE23*1000,"")</f>
        <v>2548.9748767133924</v>
      </c>
      <c r="AF23" s="11">
        <f>IFERROR('1.58 Consumption expenditure'!BF23/'1.46 Population'!AF23*1000,"")</f>
        <v>1618.8392163278661</v>
      </c>
      <c r="AG23" s="11">
        <f>IFERROR('1.58 Consumption expenditure'!BG23/'1.46 Population'!AG23*1000,"")</f>
        <v>1743.4225195094759</v>
      </c>
      <c r="AH23" s="11">
        <f>IFERROR('1.58 Consumption expenditure'!BH23/'1.46 Population'!AH23*1000,"")</f>
        <v>1454.7900695537389</v>
      </c>
      <c r="AI23" s="11">
        <f>IFERROR('1.58 Consumption expenditure'!BK23/'1.46 Population'!AI23*1000,"")</f>
        <v>2582.5560139969707</v>
      </c>
      <c r="AJ23" s="11">
        <f>IFERROR('1.58 Consumption expenditure'!BL23/'1.46 Population'!AJ23*1000,"")</f>
        <v>1160.212474297464</v>
      </c>
      <c r="AK23" s="11">
        <f>IFERROR('1.58 Consumption expenditure'!BM23/'1.46 Population'!AK23*1000,"")</f>
        <v>1434.3464708846802</v>
      </c>
      <c r="AL23" s="11">
        <f>IFERROR('1.58 Consumption expenditure'!BN23/'1.46 Population'!AL23*1000,"")</f>
        <v>2090.4683065279091</v>
      </c>
      <c r="AM23" s="11">
        <f>IFERROR('1.58 Consumption expenditure'!BO23/'1.46 Population'!AM23*1000,"")</f>
        <v>2730.4524448419802</v>
      </c>
      <c r="AN23" s="11">
        <f>IFERROR('1.58 Consumption expenditure'!BP23/'1.46 Population'!AN23*1000,"")</f>
        <v>4720.1308505284342</v>
      </c>
      <c r="AO23" s="11">
        <f>IFERROR('1.58 Consumption expenditure'!BQ23/'1.46 Population'!AO23*1000,"")</f>
        <v>560.46031746031747</v>
      </c>
      <c r="AP23" s="11"/>
      <c r="AQ23" s="11">
        <f>IFERROR('1.58 Consumption expenditure'!BT23/'1.46 Population'!AQ23*1000,"")</f>
        <v>7057.4426522297263</v>
      </c>
      <c r="AR23" s="11">
        <f>IFERROR('1.58 Consumption expenditure'!BZ23/'1.46 Population'!AR23*1000,"")</f>
        <v>752.899922499333</v>
      </c>
      <c r="AS23" s="11">
        <f>IFERROR('1.58 Consumption expenditure'!CA23/'1.46 Population'!AS23*1000,"")</f>
        <v>3323.709392485011</v>
      </c>
      <c r="AT23" s="11">
        <f>IFERROR('1.58 Consumption expenditure'!CD23/'1.46 Population'!AT23*1000,"")</f>
        <v>3684.2422622840731</v>
      </c>
      <c r="AU23" s="11">
        <f>IFERROR('1.58 Consumption expenditure'!CE23/'1.46 Population'!AU23*1000,"")</f>
        <v>2345.3269988148654</v>
      </c>
      <c r="AV23" s="11">
        <f>IFERROR('1.58 Consumption expenditure'!CF23/'1.46 Population'!AV23*1000,"")</f>
        <v>2688.3307487815687</v>
      </c>
      <c r="AW23" s="11">
        <f>IFERROR('1.58 Consumption expenditure'!CJ23/'1.46 Population'!AW23*1000,"")</f>
        <v>1902.223883386283</v>
      </c>
      <c r="AX23" s="11">
        <f>IFERROR('1.58 Consumption expenditure'!CK23/'1.46 Population'!AX23*1000,"")</f>
        <v>1507.362683438155</v>
      </c>
      <c r="AY23" s="11">
        <f>IFERROR('1.58 Consumption expenditure'!CP23/'1.46 Population'!AY23*1000,"")</f>
        <v>1303.7436839687643</v>
      </c>
      <c r="AZ23" s="11">
        <f>IFERROR('1.58 Consumption expenditure'!CV23/'1.46 Population'!AZ23*1000,"")</f>
        <v>2881.5776843283379</v>
      </c>
      <c r="BA23" s="11">
        <f>IFERROR('1.58 Consumption expenditure'!CZ23/'1.46 Population'!BA23*1000,"")</f>
        <v>1665.9174943812079</v>
      </c>
      <c r="BB23" s="11">
        <f>IFERROR('1.58 Consumption expenditure'!DH23/'1.46 Population'!BB23*1000,"")</f>
        <v>5663.8336900030581</v>
      </c>
      <c r="BC23" s="11">
        <f>IFERROR('1.58 Consumption expenditure'!DJ23/'1.46 Population'!BC23*1000,"")</f>
        <v>1878.9293751081877</v>
      </c>
      <c r="BD23" s="11"/>
      <c r="BE23" s="11">
        <f>IFERROR('1.58 Consumption expenditure'!DK23/'1.46 Population'!BE23*1000,"")</f>
        <v>826.5105712383355</v>
      </c>
      <c r="BF23" s="11">
        <f>IFERROR('1.58 Consumption expenditure'!DR23/'1.46 Population'!BF23*1000,"")</f>
        <v>449.4765465669613</v>
      </c>
      <c r="BG23" s="11">
        <f>IFERROR('1.58 Consumption expenditure'!EA23/'1.46 Population'!BG23*1000,"")</f>
        <v>983.32632358136641</v>
      </c>
      <c r="BH23" s="11">
        <f>IFERROR('1.58 Consumption expenditure'!EJ23/'1.46 Population'!BH23*1000,"")</f>
        <v>801.72716219658128</v>
      </c>
      <c r="BI23" s="11">
        <f>IFERROR('1.58 Consumption expenditure'!EL23/'1.46 Population'!BI23*1000,"")</f>
        <v>10577.347355418691</v>
      </c>
      <c r="BJ23" s="11">
        <f>IFERROR('1.58 Consumption expenditure'!EN23/'1.46 Population'!BJ23*1000,"")</f>
        <v>419.46176089202629</v>
      </c>
      <c r="BK23" s="11">
        <f>IFERROR('1.58 Consumption expenditure'!EY23/'1.46 Population'!BK23*1000,"")</f>
        <v>899.27686690055134</v>
      </c>
      <c r="BL23" s="11">
        <f>IFERROR('1.58 Consumption expenditure'!FC23/'1.46 Population'!BL23*1000,"")</f>
        <v>317.03679136934301</v>
      </c>
      <c r="BM23" s="11">
        <f>IFERROR('1.58 Consumption expenditure'!FI23/'1.46 Population'!BM23*1000,"")</f>
        <v>3298.3502948065588</v>
      </c>
      <c r="BN23" s="11">
        <f>IFERROR('1.58 Consumption expenditure'!FN23/'1.46 Population'!BN23*1000,"")</f>
        <v>2270.5870018522187</v>
      </c>
      <c r="BO23" s="11">
        <f>IFERROR('1.58 Consumption expenditure'!FU23/'1.46 Population'!BO23*1000,"")</f>
        <v>1528.8399081972891</v>
      </c>
      <c r="BP23" s="11">
        <f>IFERROR('1.58 Consumption expenditure'!FW23/'1.46 Population'!BP23*1000,"")</f>
        <v>17531.342226419547</v>
      </c>
      <c r="BQ23" s="11"/>
      <c r="BR23" s="11">
        <f>IFERROR('1.58 Consumption expenditure'!GA23/'1.46 Population'!BR23*1000,"")</f>
        <v>12042.921296466584</v>
      </c>
      <c r="BS23" s="11">
        <f>IFERROR('1.58 Consumption expenditure'!GB23/'1.46 Population'!BS23*1000,"")</f>
        <v>20086.607623266573</v>
      </c>
      <c r="BT23" s="11"/>
      <c r="BU23" s="11">
        <f>IFERROR('1.58 Consumption expenditure'!GC23/'1.46 Population'!BU23*1000,"")</f>
        <v>14762.297551789077</v>
      </c>
      <c r="BV23" s="11">
        <f>IFERROR('1.58 Consumption expenditure'!GD23/'1.46 Population'!BV23*1000,"")</f>
        <v>13055.810111895538</v>
      </c>
      <c r="BW23" s="11">
        <f>IFERROR('1.58 Consumption expenditure'!GF23/'1.46 Population'!BW23*1000,"")</f>
        <v>15998.483441072207</v>
      </c>
      <c r="BX23" s="11">
        <f>IFERROR('1.58 Consumption expenditure'!GG23/'1.46 Population'!BX23*1000,"")</f>
        <v>11852.81452759971</v>
      </c>
      <c r="BY23" s="11">
        <f>IFERROR('1.58 Consumption expenditure'!GH23/'1.46 Population'!BY23*1000,"")</f>
        <v>13539.560534104205</v>
      </c>
      <c r="BZ23" s="11">
        <f>IFERROR('1.58 Consumption expenditure'!GI23/'1.46 Population'!BZ23*1000,"")</f>
        <v>14751.196773163017</v>
      </c>
      <c r="CA23" s="11">
        <f>IFERROR('1.58 Consumption expenditure'!GJ23/'1.46 Population'!CA23*1000,"")</f>
        <v>8401.7950382433464</v>
      </c>
      <c r="CB23" s="11">
        <f>IFERROR('1.58 Consumption expenditure'!GL23/'1.46 Population'!CB23*1000,"")</f>
        <v>10704.35020519836</v>
      </c>
      <c r="CC23" s="11">
        <f>IFERROR('1.58 Consumption expenditure'!GM23/'1.46 Population'!CC23*1000,"")</f>
        <v>13075.221005548874</v>
      </c>
      <c r="CD23" s="11">
        <f>IFERROR('1.58 Consumption expenditure'!GR23/'1.46 Population'!CD23*1000,"")</f>
        <v>12828.709265052577</v>
      </c>
      <c r="CE23" s="11">
        <f>IFERROR('1.58 Consumption expenditure'!GS23/'1.46 Population'!CE23*1000,"")</f>
        <v>16330.206934231794</v>
      </c>
      <c r="CF23" s="11">
        <f>IFERROR('1.58 Consumption expenditure'!GT23/'1.46 Population'!CF23*1000,"")</f>
        <v>7404.0974990579307</v>
      </c>
      <c r="CG23" s="11">
        <f>IFERROR('1.58 Consumption expenditure'!GU23/'1.46 Population'!CG23*1000,"")</f>
        <v>9284.0856765522931</v>
      </c>
      <c r="CH23" s="11">
        <f>IFERROR('1.58 Consumption expenditure'!GV23/'1.46 Population'!CH23*1000,"")</f>
        <v>13722.075866357622</v>
      </c>
      <c r="CI23" s="11">
        <f>IFERROR('1.58 Consumption expenditure'!GW23/'1.46 Population'!CI23*1000,"")</f>
        <v>23493.115670851395</v>
      </c>
      <c r="CJ23" s="11">
        <f>IFERROR('1.58 Consumption expenditure'!GX23/'1.46 Population'!CJ23*1000,"")</f>
        <v>2988.6077151257591</v>
      </c>
      <c r="CK23" s="11">
        <f>IFERROR('1.58 Consumption expenditure'!GY23/'1.46 Population'!CK23*1000,"")</f>
        <v>14968.500651621842</v>
      </c>
      <c r="CL23" s="11">
        <f>IFERROR('1.58 Consumption expenditure'!GZ23/'1.46 Population'!CL23*1000,"")</f>
        <v>0</v>
      </c>
      <c r="CM23" s="11">
        <f>IFERROR('1.58 Consumption expenditure'!HA23/'1.46 Population'!CM23*1000,"")</f>
        <v>0</v>
      </c>
      <c r="CN23" s="11">
        <f>IFERROR('1.58 Consumption expenditure'!HB23/'1.46 Population'!CN23*1000,"")</f>
        <v>0</v>
      </c>
      <c r="CO23" s="11">
        <f>IFERROR('1.58 Consumption expenditure'!HC23/'1.46 Population'!CO23*1000,"")</f>
        <v>0</v>
      </c>
      <c r="CP23" s="11">
        <f>IFERROR('1.58 Consumption expenditure'!HD23/'1.46 Population'!CP23*1000,"")</f>
        <v>0</v>
      </c>
    </row>
    <row r="24" spans="1:94" x14ac:dyDescent="0.25">
      <c r="A24" s="1" t="s">
        <v>21</v>
      </c>
      <c r="D24" s="11">
        <f>IFERROR('1.58 Consumption expenditure'!D24/'1.46 Population'!D24*1000,"")</f>
        <v>437.42938032424752</v>
      </c>
      <c r="E24" s="11">
        <f>IFERROR('1.58 Consumption expenditure'!I24/'1.46 Population'!E24*1000,"")</f>
        <v>382.02554478831314</v>
      </c>
      <c r="F24" s="11">
        <f>IFERROR('1.58 Consumption expenditure'!M24/'1.46 Population'!F24*1000,"")</f>
        <v>14245.992328499167</v>
      </c>
      <c r="G24" s="11">
        <f>IFERROR('1.58 Consumption expenditure'!N24/'1.46 Population'!G24*1000,"")</f>
        <v>280.69881369435262</v>
      </c>
      <c r="H24" s="11">
        <f>IFERROR('1.58 Consumption expenditure'!O24/'1.46 Population'!H24*1000,"")</f>
        <v>335.56415808236557</v>
      </c>
      <c r="I24" s="11">
        <f>IFERROR('1.58 Consumption expenditure'!P24/'1.46 Population'!I24*1000,"")</f>
        <v>16878.901258776648</v>
      </c>
      <c r="J24" s="11">
        <f>IFERROR('1.58 Consumption expenditure'!Q24/'1.46 Population'!J24*1000,"")</f>
        <v>1054.8320406631465</v>
      </c>
      <c r="K24" s="11">
        <f>IFERROR('1.58 Consumption expenditure'!V24/'1.46 Population'!K24*1000,"")</f>
        <v>1373.7793001544765</v>
      </c>
      <c r="L24" s="11">
        <f>IFERROR('1.58 Consumption expenditure'!AC24/'1.46 Population'!L24*1000,"")</f>
        <v>359.74902604805408</v>
      </c>
      <c r="M24" s="11">
        <f>IFERROR('1.58 Consumption expenditure'!AE24/'1.46 Population'!M24*1000,"")</f>
        <v>707.11206838815815</v>
      </c>
      <c r="N24" s="11">
        <f>IFERROR('1.58 Consumption expenditure'!AG24/'1.46 Population'!N24*1000,"")</f>
        <v>8896.873090242414</v>
      </c>
      <c r="O24" s="11">
        <f>IFERROR('1.58 Consumption expenditure'!AI24/'1.46 Population'!O24*1000,"")</f>
        <v>3949.6743110842253</v>
      </c>
      <c r="P24" s="11">
        <f>IFERROR('1.58 Consumption expenditure'!AK24/'1.46 Population'!P24*1000,"")</f>
        <v>6814.8904464926318</v>
      </c>
      <c r="Q24" s="11">
        <f>IFERROR('1.58 Consumption expenditure'!AM24/'1.46 Population'!Q24*1000,"")</f>
        <v>1039.4067035640232</v>
      </c>
      <c r="R24" s="11">
        <f>IFERROR('1.58 Consumption expenditure'!AQ24/'1.46 Population'!R24*1000,"")</f>
        <v>352.7107087891174</v>
      </c>
      <c r="S24" s="11">
        <f>IFERROR('1.58 Consumption expenditure'!AS24/'1.46 Population'!S24*1000,"")</f>
        <v>254.52538715749739</v>
      </c>
      <c r="T24" s="11"/>
      <c r="U24" s="11">
        <f>IFERROR('1.58 Consumption expenditure'!AT24/'1.46 Population'!U24*1000,"")</f>
        <v>12036.076656849889</v>
      </c>
      <c r="V24" s="11">
        <f>IFERROR('1.58 Consumption expenditure'!AU24/'1.46 Population'!V24*1000,"")</f>
        <v>8799.3530912246588</v>
      </c>
      <c r="W24" s="11"/>
      <c r="X24" s="11">
        <f>IFERROR('1.58 Consumption expenditure'!AW24/'1.46 Population'!X24*1000,"")</f>
        <v>825.96849301496093</v>
      </c>
      <c r="Y24" s="11">
        <f>IFERROR('1.58 Consumption expenditure'!AX24/'1.46 Population'!Y24*1000,"")</f>
        <v>1232.8929205284953</v>
      </c>
      <c r="Z24" s="11">
        <f>IFERROR('1.58 Consumption expenditure'!AY24/'1.46 Population'!Z24*1000,"")</f>
        <v>1124.3464814314818</v>
      </c>
      <c r="AA24" s="11">
        <f>IFERROR('1.58 Consumption expenditure'!AZ24/'1.46 Population'!AA24*1000,"")</f>
        <v>3898.9375771468876</v>
      </c>
      <c r="AB24" s="11">
        <f>IFERROR('1.58 Consumption expenditure'!BA24/'1.46 Population'!AB24*1000,"")</f>
        <v>3415.8655953250545</v>
      </c>
      <c r="AC24" s="11">
        <f>IFERROR('1.58 Consumption expenditure'!BB24/'1.46 Population'!AC24*1000,"")</f>
        <v>2559.3281171488052</v>
      </c>
      <c r="AD24" s="11">
        <f>IFERROR('1.58 Consumption expenditure'!BC24/'1.46 Population'!AD24*1000,"")</f>
        <v>643.38831050633758</v>
      </c>
      <c r="AE24" s="11">
        <f>IFERROR('1.58 Consumption expenditure'!BD24/'1.46 Population'!AE24*1000,"")</f>
        <v>2619.2009494440499</v>
      </c>
      <c r="AF24" s="11">
        <f>IFERROR('1.58 Consumption expenditure'!BF24/'1.46 Population'!AF24*1000,"")</f>
        <v>1715.6725049570389</v>
      </c>
      <c r="AG24" s="11">
        <f>IFERROR('1.58 Consumption expenditure'!BG24/'1.46 Population'!AG24*1000,"")</f>
        <v>1974.1178452123627</v>
      </c>
      <c r="AH24" s="11">
        <f>IFERROR('1.58 Consumption expenditure'!BH24/'1.46 Population'!AH24*1000,"")</f>
        <v>1384.860115139885</v>
      </c>
      <c r="AI24" s="11">
        <f>IFERROR('1.58 Consumption expenditure'!BK24/'1.46 Population'!AI24*1000,"")</f>
        <v>2815.648994515539</v>
      </c>
      <c r="AJ24" s="11">
        <f>IFERROR('1.58 Consumption expenditure'!BL24/'1.46 Population'!AJ24*1000,"")</f>
        <v>1447.7423915604779</v>
      </c>
      <c r="AK24" s="11">
        <f>IFERROR('1.58 Consumption expenditure'!BM24/'1.46 Population'!AK24*1000,"")</f>
        <v>1011.0952415425762</v>
      </c>
      <c r="AL24" s="11">
        <f>IFERROR('1.58 Consumption expenditure'!BN24/'1.46 Population'!AL24*1000,"")</f>
        <v>1924.1948671959485</v>
      </c>
      <c r="AM24" s="11">
        <f>IFERROR('1.58 Consumption expenditure'!BO24/'1.46 Population'!AM24*1000,"")</f>
        <v>2987.026765439452</v>
      </c>
      <c r="AN24" s="11">
        <f>IFERROR('1.58 Consumption expenditure'!BP24/'1.46 Population'!AN24*1000,"")</f>
        <v>5078.0391959292656</v>
      </c>
      <c r="AO24" s="11">
        <f>IFERROR('1.58 Consumption expenditure'!BQ24/'1.46 Population'!AO24*1000,"")</f>
        <v>498.10399511741224</v>
      </c>
      <c r="AP24" s="11"/>
      <c r="AQ24" s="11">
        <f>IFERROR('1.58 Consumption expenditure'!BT24/'1.46 Population'!AQ24*1000,"")</f>
        <v>7084.3947287095489</v>
      </c>
      <c r="AR24" s="11">
        <f>IFERROR('1.58 Consumption expenditure'!BZ24/'1.46 Population'!AR24*1000,"")</f>
        <v>793.15500292787465</v>
      </c>
      <c r="AS24" s="11">
        <f>IFERROR('1.58 Consumption expenditure'!CA24/'1.46 Population'!AS24*1000,"")</f>
        <v>3148.9128618051627</v>
      </c>
      <c r="AT24" s="11">
        <f>IFERROR('1.58 Consumption expenditure'!CD24/'1.46 Population'!AT24*1000,"")</f>
        <v>3592.3819698957304</v>
      </c>
      <c r="AU24" s="11">
        <f>IFERROR('1.58 Consumption expenditure'!CE24/'1.46 Population'!AU24*1000,"")</f>
        <v>2158.459095531693</v>
      </c>
      <c r="AV24" s="11">
        <f>IFERROR('1.58 Consumption expenditure'!CF24/'1.46 Population'!AV24*1000,"")</f>
        <v>2770.6424497959406</v>
      </c>
      <c r="AW24" s="11">
        <f>IFERROR('1.58 Consumption expenditure'!CJ24/'1.46 Population'!AW24*1000,"")</f>
        <v>1936.9135090710597</v>
      </c>
      <c r="AX24" s="11">
        <f>IFERROR('1.58 Consumption expenditure'!CK24/'1.46 Population'!AX24*1000,"")</f>
        <v>1517.8026784172839</v>
      </c>
      <c r="AY24" s="11">
        <f>IFERROR('1.58 Consumption expenditure'!CP24/'1.46 Population'!AY24*1000,"")</f>
        <v>1358.2512557173725</v>
      </c>
      <c r="AZ24" s="11">
        <f>IFERROR('1.58 Consumption expenditure'!CV24/'1.46 Population'!AZ24*1000,"")</f>
        <v>3109.5357630005533</v>
      </c>
      <c r="BA24" s="11">
        <f>IFERROR('1.58 Consumption expenditure'!CZ24/'1.46 Population'!BA24*1000,"")</f>
        <v>1586.6776191780061</v>
      </c>
      <c r="BB24" s="11">
        <f>IFERROR('1.58 Consumption expenditure'!DH24/'1.46 Population'!BB24*1000,"")</f>
        <v>5899.0613893867139</v>
      </c>
      <c r="BC24" s="11">
        <f>IFERROR('1.58 Consumption expenditure'!DJ24/'1.46 Population'!BC24*1000,"")</f>
        <v>2190.6372397170462</v>
      </c>
      <c r="BD24" s="11"/>
      <c r="BE24" s="11">
        <f>IFERROR('1.58 Consumption expenditure'!DK24/'1.46 Population'!BE24*1000,"")</f>
        <v>870.43171846826795</v>
      </c>
      <c r="BF24" s="11">
        <f>IFERROR('1.58 Consumption expenditure'!DR24/'1.46 Population'!BF24*1000,"")</f>
        <v>467.23058390585493</v>
      </c>
      <c r="BG24" s="11">
        <f>IFERROR('1.58 Consumption expenditure'!EA24/'1.46 Population'!BG24*1000,"")</f>
        <v>1091.14090864165</v>
      </c>
      <c r="BH24" s="11">
        <f>IFERROR('1.58 Consumption expenditure'!EJ24/'1.46 Population'!BH24*1000,"")</f>
        <v>878.87971755577598</v>
      </c>
      <c r="BI24" s="11">
        <f>IFERROR('1.58 Consumption expenditure'!EL24/'1.46 Population'!BI24*1000,"")</f>
        <v>10407.674142060396</v>
      </c>
      <c r="BJ24" s="11">
        <f>IFERROR('1.58 Consumption expenditure'!EN24/'1.46 Population'!BJ24*1000,"")</f>
        <v>439.30917380921778</v>
      </c>
      <c r="BK24" s="11">
        <f>IFERROR('1.58 Consumption expenditure'!EY24/'1.46 Population'!BK24*1000,"")</f>
        <v>947.36377035447811</v>
      </c>
      <c r="BL24" s="11">
        <f>IFERROR('1.58 Consumption expenditure'!FC24/'1.46 Population'!BL24*1000,"")</f>
        <v>391.7108146708004</v>
      </c>
      <c r="BM24" s="11">
        <f>IFERROR('1.58 Consumption expenditure'!FI24/'1.46 Population'!BM24*1000,"")</f>
        <v>3114.9826127217739</v>
      </c>
      <c r="BN24" s="11">
        <f>IFERROR('1.58 Consumption expenditure'!FN24/'1.46 Population'!BN24*1000,"")</f>
        <v>2028.3705029368577</v>
      </c>
      <c r="BO24" s="11">
        <f>IFERROR('1.58 Consumption expenditure'!FU24/'1.46 Population'!BO24*1000,"")</f>
        <v>1601.0270125702059</v>
      </c>
      <c r="BP24" s="11">
        <f>IFERROR('1.58 Consumption expenditure'!FW24/'1.46 Population'!BP24*1000,"")</f>
        <v>17339.461196427903</v>
      </c>
      <c r="BQ24" s="11"/>
      <c r="BR24" s="11">
        <f>IFERROR('1.58 Consumption expenditure'!GA24/'1.46 Population'!BR24*1000,"")</f>
        <v>11658.26126173927</v>
      </c>
      <c r="BS24" s="11">
        <f>IFERROR('1.58 Consumption expenditure'!GB24/'1.46 Population'!BS24*1000,"")</f>
        <v>21007.038503324769</v>
      </c>
      <c r="BT24" s="11"/>
      <c r="BU24" s="11">
        <f>IFERROR('1.58 Consumption expenditure'!GC24/'1.46 Population'!BU24*1000,"")</f>
        <v>15050.796000551993</v>
      </c>
      <c r="BV24" s="11">
        <f>IFERROR('1.58 Consumption expenditure'!GD24/'1.46 Population'!BV24*1000,"")</f>
        <v>13403.716531106818</v>
      </c>
      <c r="BW24" s="11">
        <f>IFERROR('1.58 Consumption expenditure'!GF24/'1.46 Population'!BW24*1000,"")</f>
        <v>16281.553948138775</v>
      </c>
      <c r="BX24" s="11">
        <f>IFERROR('1.58 Consumption expenditure'!GG24/'1.46 Population'!BX24*1000,"")</f>
        <v>12417.306160511336</v>
      </c>
      <c r="BY24" s="11">
        <f>IFERROR('1.58 Consumption expenditure'!GH24/'1.46 Population'!BY24*1000,"")</f>
        <v>13913.139161906722</v>
      </c>
      <c r="BZ24" s="11">
        <f>IFERROR('1.58 Consumption expenditure'!GI24/'1.46 Population'!BZ24*1000,"")</f>
        <v>14822.753340954017</v>
      </c>
      <c r="CA24" s="11">
        <f>IFERROR('1.58 Consumption expenditure'!GJ24/'1.46 Population'!CA24*1000,"")</f>
        <v>9061.2252531959275</v>
      </c>
      <c r="CB24" s="11">
        <f>IFERROR('1.58 Consumption expenditure'!GL24/'1.46 Population'!CB24*1000,"")</f>
        <v>11777.332539123841</v>
      </c>
      <c r="CC24" s="11">
        <f>IFERROR('1.58 Consumption expenditure'!GM24/'1.46 Population'!CC24*1000,"")</f>
        <v>13576.816555486042</v>
      </c>
      <c r="CD24" s="11">
        <f>IFERROR('1.58 Consumption expenditure'!GR24/'1.46 Population'!CD24*1000,"")</f>
        <v>13582.840387883123</v>
      </c>
      <c r="CE24" s="11">
        <f>IFERROR('1.58 Consumption expenditure'!GS24/'1.46 Population'!CE24*1000,"")</f>
        <v>16007.719123505974</v>
      </c>
      <c r="CF24" s="11">
        <f>IFERROR('1.58 Consumption expenditure'!GT24/'1.46 Population'!CF24*1000,"")</f>
        <v>7867.9666068010019</v>
      </c>
      <c r="CG24" s="11">
        <f>IFERROR('1.58 Consumption expenditure'!GU24/'1.46 Population'!CG24*1000,"")</f>
        <v>9741.1867989929215</v>
      </c>
      <c r="CH24" s="11">
        <f>IFERROR('1.58 Consumption expenditure'!GV24/'1.46 Population'!CH24*1000,"")</f>
        <v>13655.850174058502</v>
      </c>
      <c r="CI24" s="11">
        <f>IFERROR('1.58 Consumption expenditure'!GW24/'1.46 Population'!CI24*1000,"")</f>
        <v>24070.231804410625</v>
      </c>
      <c r="CJ24" s="11">
        <f>IFERROR('1.58 Consumption expenditure'!GX24/'1.46 Population'!CJ24*1000,"")</f>
        <v>3076.1828983490987</v>
      </c>
      <c r="CK24" s="11">
        <f>IFERROR('1.58 Consumption expenditure'!GY24/'1.46 Population'!CK24*1000,"")</f>
        <v>16069.357440585261</v>
      </c>
      <c r="CL24" s="11">
        <f>IFERROR('1.58 Consumption expenditure'!GZ24/'1.46 Population'!CL24*1000,"")</f>
        <v>0</v>
      </c>
      <c r="CM24" s="11">
        <f>IFERROR('1.58 Consumption expenditure'!HA24/'1.46 Population'!CM24*1000,"")</f>
        <v>0</v>
      </c>
      <c r="CN24" s="11">
        <f>IFERROR('1.58 Consumption expenditure'!HB24/'1.46 Population'!CN24*1000,"")</f>
        <v>0</v>
      </c>
      <c r="CO24" s="11">
        <f>IFERROR('1.58 Consumption expenditure'!HC24/'1.46 Population'!CO24*1000,"")</f>
        <v>0</v>
      </c>
      <c r="CP24" s="11">
        <f>IFERROR('1.58 Consumption expenditure'!HD24/'1.46 Population'!CP24*1000,"")</f>
        <v>0</v>
      </c>
    </row>
    <row r="25" spans="1:94" x14ac:dyDescent="0.25">
      <c r="A25" s="1" t="s">
        <v>22</v>
      </c>
      <c r="D25" s="11">
        <f>IFERROR('1.58 Consumption expenditure'!D25/'1.46 Population'!D25*1000,"")</f>
        <v>420.76344707923658</v>
      </c>
      <c r="E25" s="11">
        <f>IFERROR('1.58 Consumption expenditure'!I25/'1.46 Population'!E25*1000,"")</f>
        <v>408.42907639406548</v>
      </c>
      <c r="F25" s="11">
        <f>IFERROR('1.58 Consumption expenditure'!M25/'1.46 Population'!F25*1000,"")</f>
        <v>13468.235828350866</v>
      </c>
      <c r="G25" s="11">
        <f>IFERROR('1.58 Consumption expenditure'!N25/'1.46 Population'!G25*1000,"")</f>
        <v>294.54869585508959</v>
      </c>
      <c r="H25" s="11">
        <f>IFERROR('1.58 Consumption expenditure'!O25/'1.46 Population'!H25*1000,"")</f>
        <v>523.53936679733567</v>
      </c>
      <c r="I25" s="11">
        <f>IFERROR('1.58 Consumption expenditure'!P25/'1.46 Population'!I25*1000,"")</f>
        <v>19424.410462077729</v>
      </c>
      <c r="J25" s="11">
        <f>IFERROR('1.58 Consumption expenditure'!Q25/'1.46 Population'!J25*1000,"")</f>
        <v>806.51416573610334</v>
      </c>
      <c r="K25" s="11">
        <f>IFERROR('1.58 Consumption expenditure'!V25/'1.46 Population'!K25*1000,"")</f>
        <v>1492.7431851415352</v>
      </c>
      <c r="L25" s="11">
        <f>IFERROR('1.58 Consumption expenditure'!AC25/'1.46 Population'!L25*1000,"")</f>
        <v>369.86980432545289</v>
      </c>
      <c r="M25" s="11">
        <f>IFERROR('1.58 Consumption expenditure'!AE25/'1.46 Population'!M25*1000,"")</f>
        <v>807.56424575146946</v>
      </c>
      <c r="N25" s="11">
        <f>IFERROR('1.58 Consumption expenditure'!AG25/'1.46 Population'!N25*1000,"")</f>
        <v>9444.1357011140026</v>
      </c>
      <c r="O25" s="11">
        <f>IFERROR('1.58 Consumption expenditure'!AI25/'1.46 Population'!O25*1000,"")</f>
        <v>5291.4170243710942</v>
      </c>
      <c r="P25" s="11">
        <f>IFERROR('1.58 Consumption expenditure'!AK25/'1.46 Population'!P25*1000,"")</f>
        <v>7434.2958510803246</v>
      </c>
      <c r="Q25" s="11">
        <f>IFERROR('1.58 Consumption expenditure'!AM25/'1.46 Population'!Q25*1000,"")</f>
        <v>1158.0840352405849</v>
      </c>
      <c r="R25" s="11">
        <f>IFERROR('1.58 Consumption expenditure'!AQ25/'1.46 Population'!R25*1000,"")</f>
        <v>409.30744758952602</v>
      </c>
      <c r="S25" s="11">
        <f>IFERROR('1.58 Consumption expenditure'!AS25/'1.46 Population'!S25*1000,"")</f>
        <v>256.97326312316045</v>
      </c>
      <c r="T25" s="11"/>
      <c r="U25" s="11">
        <f>IFERROR('1.58 Consumption expenditure'!AT25/'1.46 Population'!U25*1000,"")</f>
        <v>13047.660307352106</v>
      </c>
      <c r="V25" s="11">
        <f>IFERROR('1.58 Consumption expenditure'!AU25/'1.46 Population'!V25*1000,"")</f>
        <v>9148.0465893659239</v>
      </c>
      <c r="W25" s="11"/>
      <c r="X25" s="11">
        <f>IFERROR('1.58 Consumption expenditure'!AW25/'1.46 Population'!X25*1000,"")</f>
        <v>674.29219925934774</v>
      </c>
      <c r="Y25" s="11">
        <f>IFERROR('1.58 Consumption expenditure'!AX25/'1.46 Population'!Y25*1000,"")</f>
        <v>1351.5586879913255</v>
      </c>
      <c r="Z25" s="11">
        <f>IFERROR('1.58 Consumption expenditure'!AY25/'1.46 Population'!Z25*1000,"")</f>
        <v>1145.5194290245836</v>
      </c>
      <c r="AA25" s="11">
        <f>IFERROR('1.58 Consumption expenditure'!AZ25/'1.46 Population'!AA25*1000,"")</f>
        <v>3479.9337382661511</v>
      </c>
      <c r="AB25" s="11">
        <f>IFERROR('1.58 Consumption expenditure'!BA25/'1.46 Population'!AB25*1000,"")</f>
        <v>3349.4523500668106</v>
      </c>
      <c r="AC25" s="11">
        <f>IFERROR('1.58 Consumption expenditure'!BB25/'1.46 Population'!AC25*1000,"")</f>
        <v>2538.8631090487238</v>
      </c>
      <c r="AD25" s="11">
        <f>IFERROR('1.58 Consumption expenditure'!BC25/'1.46 Population'!AD25*1000,"")</f>
        <v>496.82312407713988</v>
      </c>
      <c r="AE25" s="11">
        <f>IFERROR('1.58 Consumption expenditure'!BD25/'1.46 Population'!AE25*1000,"")</f>
        <v>2737.6089882380479</v>
      </c>
      <c r="AF25" s="11">
        <f>IFERROR('1.58 Consumption expenditure'!BF25/'1.46 Population'!AF25*1000,"")</f>
        <v>1745.8319439813274</v>
      </c>
      <c r="AG25" s="11">
        <f>IFERROR('1.58 Consumption expenditure'!BG25/'1.46 Population'!AG25*1000,"")</f>
        <v>2065.4620518040947</v>
      </c>
      <c r="AH25" s="11">
        <f>IFERROR('1.58 Consumption expenditure'!BH25/'1.46 Population'!AH25*1000,"")</f>
        <v>1378.6554115164306</v>
      </c>
      <c r="AI25" s="11">
        <f>IFERROR('1.58 Consumption expenditure'!BK25/'1.46 Population'!AI25*1000,"")</f>
        <v>2761.4520469211275</v>
      </c>
      <c r="AJ25" s="11">
        <f>IFERROR('1.58 Consumption expenditure'!BL25/'1.46 Population'!AJ25*1000,"")</f>
        <v>1161.9122484959744</v>
      </c>
      <c r="AK25" s="11">
        <f>IFERROR('1.58 Consumption expenditure'!BM25/'1.46 Population'!AK25*1000,"")</f>
        <v>677.860286811523</v>
      </c>
      <c r="AL25" s="11">
        <f>IFERROR('1.58 Consumption expenditure'!BN25/'1.46 Population'!AL25*1000,"")</f>
        <v>1169.7228878973638</v>
      </c>
      <c r="AM25" s="11">
        <f>IFERROR('1.58 Consumption expenditure'!BO25/'1.46 Population'!AM25*1000,"")</f>
        <v>3130.5827861381354</v>
      </c>
      <c r="AN25" s="11">
        <f>IFERROR('1.58 Consumption expenditure'!BP25/'1.46 Population'!AN25*1000,"")</f>
        <v>5432.4925441035239</v>
      </c>
      <c r="AO25" s="11">
        <f>IFERROR('1.58 Consumption expenditure'!BQ25/'1.46 Population'!AO25*1000,"")</f>
        <v>352.48704203064699</v>
      </c>
      <c r="AP25" s="11"/>
      <c r="AQ25" s="11">
        <f>IFERROR('1.58 Consumption expenditure'!BT25/'1.46 Population'!AQ25*1000,"")</f>
        <v>6745.0809182467847</v>
      </c>
      <c r="AR25" s="11">
        <f>IFERROR('1.58 Consumption expenditure'!BZ25/'1.46 Population'!AR25*1000,"")</f>
        <v>777.11513314676085</v>
      </c>
      <c r="AS25" s="11">
        <f>IFERROR('1.58 Consumption expenditure'!CA25/'1.46 Population'!AS25*1000,"")</f>
        <v>2176.7782384490952</v>
      </c>
      <c r="AT25" s="11">
        <f>IFERROR('1.58 Consumption expenditure'!CD25/'1.46 Population'!AT25*1000,"")</f>
        <v>3250.2653449484328</v>
      </c>
      <c r="AU25" s="11">
        <f>IFERROR('1.58 Consumption expenditure'!CE25/'1.46 Population'!AU25*1000,"")</f>
        <v>1824.0401011569766</v>
      </c>
      <c r="AV25" s="11">
        <f>IFERROR('1.58 Consumption expenditure'!CF25/'1.46 Population'!AV25*1000,"")</f>
        <v>2862.7865216013515</v>
      </c>
      <c r="AW25" s="11">
        <f>IFERROR('1.58 Consumption expenditure'!CJ25/'1.46 Population'!AW25*1000,"")</f>
        <v>2025.9781058940093</v>
      </c>
      <c r="AX25" s="11">
        <f>IFERROR('1.58 Consumption expenditure'!CK25/'1.46 Population'!AX25*1000,"")</f>
        <v>1026.8979812399689</v>
      </c>
      <c r="AY25" s="11">
        <f>IFERROR('1.58 Consumption expenditure'!CP25/'1.46 Population'!AY25*1000,"")</f>
        <v>1253.7219312916407</v>
      </c>
      <c r="AZ25" s="11">
        <f>IFERROR('1.58 Consumption expenditure'!CV25/'1.46 Population'!AZ25*1000,"")</f>
        <v>3465.9482988468062</v>
      </c>
      <c r="BA25" s="11">
        <f>IFERROR('1.58 Consumption expenditure'!CZ25/'1.46 Population'!BA25*1000,"")</f>
        <v>1395.8014654966689</v>
      </c>
      <c r="BB25" s="11">
        <f>IFERROR('1.58 Consumption expenditure'!DH25/'1.46 Population'!BB25*1000,"")</f>
        <v>5643.0362916628892</v>
      </c>
      <c r="BC25" s="11">
        <f>IFERROR('1.58 Consumption expenditure'!DJ25/'1.46 Population'!BC25*1000,"")</f>
        <v>2290.6291365918228</v>
      </c>
      <c r="BD25" s="11"/>
      <c r="BE25" s="11">
        <f>IFERROR('1.58 Consumption expenditure'!DK25/'1.46 Population'!BE25*1000,"")</f>
        <v>813.02776387381118</v>
      </c>
      <c r="BF25" s="11">
        <f>IFERROR('1.58 Consumption expenditure'!DR25/'1.46 Population'!BF25*1000,"")</f>
        <v>456.76863776411278</v>
      </c>
      <c r="BG25" s="11">
        <f>IFERROR('1.58 Consumption expenditure'!EA25/'1.46 Population'!BG25*1000,"")</f>
        <v>1137.5606923362316</v>
      </c>
      <c r="BH25" s="11">
        <f>IFERROR('1.58 Consumption expenditure'!EJ25/'1.46 Population'!BH25*1000,"")</f>
        <v>825.03812881674082</v>
      </c>
      <c r="BI25" s="11">
        <f>IFERROR('1.58 Consumption expenditure'!EL25/'1.46 Population'!BI25*1000,"")</f>
        <v>10408.355509117921</v>
      </c>
      <c r="BJ25" s="11">
        <f>IFERROR('1.58 Consumption expenditure'!EN25/'1.46 Population'!BJ25*1000,"")</f>
        <v>400.71020289625494</v>
      </c>
      <c r="BK25" s="11">
        <f>IFERROR('1.58 Consumption expenditure'!EY25/'1.46 Population'!BK25*1000,"")</f>
        <v>929.07338199853302</v>
      </c>
      <c r="BL25" s="11">
        <f>IFERROR('1.58 Consumption expenditure'!FC25/'1.46 Population'!BL25*1000,"")</f>
        <v>358.08362444941093</v>
      </c>
      <c r="BM25" s="11">
        <f>IFERROR('1.58 Consumption expenditure'!FI25/'1.46 Population'!BM25*1000,"")</f>
        <v>3050.6818400076827</v>
      </c>
      <c r="BN25" s="11">
        <f>IFERROR('1.58 Consumption expenditure'!FN25/'1.46 Population'!BN25*1000,"")</f>
        <v>1972.5593834565052</v>
      </c>
      <c r="BO25" s="11">
        <f>IFERROR('1.58 Consumption expenditure'!FU25/'1.46 Population'!BO25*1000,"")</f>
        <v>1658.7102576310638</v>
      </c>
      <c r="BP25" s="11">
        <f>IFERROR('1.58 Consumption expenditure'!FW25/'1.46 Population'!BP25*1000,"")</f>
        <v>17684.401064773738</v>
      </c>
      <c r="BQ25" s="11"/>
      <c r="BR25" s="11">
        <f>IFERROR('1.58 Consumption expenditure'!GA25/'1.46 Population'!BR25*1000,"")</f>
        <v>12188.284711509048</v>
      </c>
      <c r="BS25" s="11">
        <f>IFERROR('1.58 Consumption expenditure'!GB25/'1.46 Population'!BS25*1000,"")</f>
        <v>22238.752695848125</v>
      </c>
      <c r="BT25" s="11"/>
      <c r="BU25" s="11">
        <f>IFERROR('1.58 Consumption expenditure'!GC25/'1.46 Population'!BU25*1000,"")</f>
        <v>14667.196993423111</v>
      </c>
      <c r="BV25" s="11">
        <f>IFERROR('1.58 Consumption expenditure'!GD25/'1.46 Population'!BV25*1000,"")</f>
        <v>12994.644500577651</v>
      </c>
      <c r="BW25" s="11">
        <f>IFERROR('1.58 Consumption expenditure'!GF25/'1.46 Population'!BW25*1000,"")</f>
        <v>15883.995784402288</v>
      </c>
      <c r="BX25" s="11">
        <f>IFERROR('1.58 Consumption expenditure'!GG25/'1.46 Population'!BX25*1000,"")</f>
        <v>12337.56492751376</v>
      </c>
      <c r="BY25" s="11">
        <f>IFERROR('1.58 Consumption expenditure'!GH25/'1.46 Population'!BY25*1000,"")</f>
        <v>13607.14126974901</v>
      </c>
      <c r="BZ25" s="11">
        <f>IFERROR('1.58 Consumption expenditure'!GI25/'1.46 Population'!BZ25*1000,"")</f>
        <v>14462.761924497483</v>
      </c>
      <c r="CA25" s="11">
        <f>IFERROR('1.58 Consumption expenditure'!GJ25/'1.46 Population'!CA25*1000,"")</f>
        <v>9015.0821563482768</v>
      </c>
      <c r="CB25" s="11">
        <f>IFERROR('1.58 Consumption expenditure'!GL25/'1.46 Population'!CB25*1000,"")</f>
        <v>12389.040728831726</v>
      </c>
      <c r="CC25" s="11">
        <f>IFERROR('1.58 Consumption expenditure'!GM25/'1.46 Population'!CC25*1000,"")</f>
        <v>13462.419894182125</v>
      </c>
      <c r="CD25" s="11">
        <f>IFERROR('1.58 Consumption expenditure'!GR25/'1.46 Population'!CD25*1000,"")</f>
        <v>13780.567505488507</v>
      </c>
      <c r="CE25" s="11">
        <f>IFERROR('1.58 Consumption expenditure'!GS25/'1.46 Population'!CE25*1000,"")</f>
        <v>16290.666546689759</v>
      </c>
      <c r="CF25" s="11">
        <f>IFERROR('1.58 Consumption expenditure'!GT25/'1.46 Population'!CF25*1000,"")</f>
        <v>8011.5936622621857</v>
      </c>
      <c r="CG25" s="11">
        <f>IFERROR('1.58 Consumption expenditure'!GU25/'1.46 Population'!CG25*1000,"")</f>
        <v>9896.7057593938116</v>
      </c>
      <c r="CH25" s="11">
        <f>IFERROR('1.58 Consumption expenditure'!GV25/'1.46 Population'!CH25*1000,"")</f>
        <v>13873.744960075896</v>
      </c>
      <c r="CI25" s="11">
        <f>IFERROR('1.58 Consumption expenditure'!GW25/'1.46 Population'!CI25*1000,"")</f>
        <v>23715.308485997051</v>
      </c>
      <c r="CJ25" s="11">
        <f>IFERROR('1.58 Consumption expenditure'!GX25/'1.46 Population'!CJ25*1000,"")</f>
        <v>2849.058464906419</v>
      </c>
      <c r="CK25" s="11">
        <f>IFERROR('1.58 Consumption expenditure'!GY25/'1.46 Population'!CK25*1000,"")</f>
        <v>16486.414235648186</v>
      </c>
      <c r="CL25" s="11">
        <f>IFERROR('1.58 Consumption expenditure'!GZ25/'1.46 Population'!CL25*1000,"")</f>
        <v>0</v>
      </c>
      <c r="CM25" s="11">
        <f>IFERROR('1.58 Consumption expenditure'!HA25/'1.46 Population'!CM25*1000,"")</f>
        <v>0</v>
      </c>
      <c r="CN25" s="11">
        <f>IFERROR('1.58 Consumption expenditure'!HB25/'1.46 Population'!CN25*1000,"")</f>
        <v>0</v>
      </c>
      <c r="CO25" s="11">
        <f>IFERROR('1.58 Consumption expenditure'!HC25/'1.46 Population'!CO25*1000,"")</f>
        <v>0</v>
      </c>
      <c r="CP25" s="11">
        <f>IFERROR('1.58 Consumption expenditure'!HD25/'1.46 Population'!CP25*1000,"")</f>
        <v>0</v>
      </c>
    </row>
    <row r="26" spans="1:94" x14ac:dyDescent="0.25">
      <c r="A26" s="1" t="s">
        <v>23</v>
      </c>
      <c r="D26" s="11">
        <f>IFERROR('1.58 Consumption expenditure'!D26/'1.46 Population'!D26*1000,"")</f>
        <v>404.8775022408127</v>
      </c>
      <c r="E26" s="11">
        <f>IFERROR('1.58 Consumption expenditure'!I26/'1.46 Population'!E26*1000,"")</f>
        <v>453.77704991016486</v>
      </c>
      <c r="F26" s="11">
        <f>IFERROR('1.58 Consumption expenditure'!M26/'1.46 Population'!F26*1000,"")</f>
        <v>13618.619654913729</v>
      </c>
      <c r="G26" s="11">
        <f>IFERROR('1.58 Consumption expenditure'!N26/'1.46 Population'!G26*1000,"")</f>
        <v>296.39413444497063</v>
      </c>
      <c r="H26" s="11">
        <f>IFERROR('1.58 Consumption expenditure'!O26/'1.46 Population'!H26*1000,"")</f>
        <v>504.83642840800155</v>
      </c>
      <c r="I26" s="11">
        <f>IFERROR('1.58 Consumption expenditure'!P26/'1.46 Population'!I26*1000,"")</f>
        <v>20488.022942501928</v>
      </c>
      <c r="J26" s="11">
        <f>IFERROR('1.58 Consumption expenditure'!Q26/'1.46 Population'!J26*1000,"")</f>
        <v>746.79229076072363</v>
      </c>
      <c r="K26" s="11">
        <f>IFERROR('1.58 Consumption expenditure'!V26/'1.46 Population'!K26*1000,"")</f>
        <v>1872.3510208598459</v>
      </c>
      <c r="L26" s="11">
        <f>IFERROR('1.58 Consumption expenditure'!AC26/'1.46 Population'!L26*1000,"")</f>
        <v>430.31743104003237</v>
      </c>
      <c r="M26" s="11">
        <f>IFERROR('1.58 Consumption expenditure'!AE26/'1.46 Population'!M26*1000,"")</f>
        <v>765.12147738675412</v>
      </c>
      <c r="N26" s="11">
        <f>IFERROR('1.58 Consumption expenditure'!AG26/'1.46 Population'!N26*1000,"")</f>
        <v>10117.70401449887</v>
      </c>
      <c r="O26" s="11">
        <f>IFERROR('1.58 Consumption expenditure'!AI26/'1.46 Population'!O26*1000,"")</f>
        <v>6244.1451579621389</v>
      </c>
      <c r="P26" s="11">
        <f>IFERROR('1.58 Consumption expenditure'!AK26/'1.46 Population'!P26*1000,"")</f>
        <v>8046.590682768734</v>
      </c>
      <c r="Q26" s="11">
        <f>IFERROR('1.58 Consumption expenditure'!AM26/'1.46 Population'!Q26*1000,"")</f>
        <v>1140.7981395141107</v>
      </c>
      <c r="R26" s="11">
        <f>IFERROR('1.58 Consumption expenditure'!AQ26/'1.46 Population'!R26*1000,"")</f>
        <v>322.87362154934232</v>
      </c>
      <c r="S26" s="11">
        <f>IFERROR('1.58 Consumption expenditure'!AS26/'1.46 Population'!S26*1000,"")</f>
        <v>267.60838805464488</v>
      </c>
      <c r="T26" s="11"/>
      <c r="U26" s="11">
        <f>IFERROR('1.58 Consumption expenditure'!AT26/'1.46 Population'!U26*1000,"")</f>
        <v>12396.8143025309</v>
      </c>
      <c r="V26" s="11">
        <f>IFERROR('1.58 Consumption expenditure'!AU26/'1.46 Population'!V26*1000,"")</f>
        <v>8113.0326400249278</v>
      </c>
      <c r="W26" s="11"/>
      <c r="X26" s="11">
        <f>IFERROR('1.58 Consumption expenditure'!AW26/'1.46 Population'!X26*1000,"")</f>
        <v>684.8687828042988</v>
      </c>
      <c r="Y26" s="11">
        <f>IFERROR('1.58 Consumption expenditure'!AX26/'1.46 Population'!Y26*1000,"")</f>
        <v>1493.5386746955851</v>
      </c>
      <c r="Z26" s="11">
        <f>IFERROR('1.58 Consumption expenditure'!AY26/'1.46 Population'!Z26*1000,"")</f>
        <v>1147.3413357648733</v>
      </c>
      <c r="AA26" s="11">
        <f>IFERROR('1.58 Consumption expenditure'!AZ26/'1.46 Population'!AA26*1000,"")</f>
        <v>3401.0494252618005</v>
      </c>
      <c r="AB26" s="11">
        <f>IFERROR('1.58 Consumption expenditure'!BA26/'1.46 Population'!AB26*1000,"")</f>
        <v>3159.6084522727942</v>
      </c>
      <c r="AC26" s="11">
        <f>IFERROR('1.58 Consumption expenditure'!BB26/'1.46 Population'!AC26*1000,"")</f>
        <v>2454.7044676044025</v>
      </c>
      <c r="AD26" s="11">
        <f>IFERROR('1.58 Consumption expenditure'!BC26/'1.46 Population'!AD26*1000,"")</f>
        <v>613.68145743145749</v>
      </c>
      <c r="AE26" s="11">
        <f>IFERROR('1.58 Consumption expenditure'!BD26/'1.46 Population'!AE26*1000,"")</f>
        <v>2664.3382640682476</v>
      </c>
      <c r="AF26" s="11">
        <f>IFERROR('1.58 Consumption expenditure'!BF26/'1.46 Population'!AF26*1000,"")</f>
        <v>1608.5149263131377</v>
      </c>
      <c r="AG26" s="11">
        <f>IFERROR('1.58 Consumption expenditure'!BG26/'1.46 Population'!AG26*1000,"")</f>
        <v>2303.0665413854958</v>
      </c>
      <c r="AH26" s="11">
        <f>IFERROR('1.58 Consumption expenditure'!BH26/'1.46 Population'!AH26*1000,"")</f>
        <v>1430.0645096764513</v>
      </c>
      <c r="AI26" s="11">
        <f>IFERROR('1.58 Consumption expenditure'!BK26/'1.46 Population'!AI26*1000,"")</f>
        <v>2851.1341154578931</v>
      </c>
      <c r="AJ26" s="11">
        <f>IFERROR('1.58 Consumption expenditure'!BL26/'1.46 Population'!AJ26*1000,"")</f>
        <v>1147.1107792609857</v>
      </c>
      <c r="AK26" s="11">
        <f>IFERROR('1.58 Consumption expenditure'!BM26/'1.46 Population'!AK26*1000,"")</f>
        <v>767.22325057985529</v>
      </c>
      <c r="AL26" s="11">
        <f>IFERROR('1.58 Consumption expenditure'!BN26/'1.46 Population'!AL26*1000,"")</f>
        <v>927.7364505844846</v>
      </c>
      <c r="AM26" s="11">
        <f>IFERROR('1.58 Consumption expenditure'!BO26/'1.46 Population'!AM26*1000,"")</f>
        <v>2991.3361964787032</v>
      </c>
      <c r="AN26" s="11">
        <f>IFERROR('1.58 Consumption expenditure'!BP26/'1.46 Population'!AN26*1000,"")</f>
        <v>5098.0480933695544</v>
      </c>
      <c r="AO26" s="11">
        <f>IFERROR('1.58 Consumption expenditure'!BQ26/'1.46 Population'!AO26*1000,"")</f>
        <v>346.71078082052327</v>
      </c>
      <c r="AP26" s="11"/>
      <c r="AQ26" s="11">
        <f>IFERROR('1.58 Consumption expenditure'!BT26/'1.46 Population'!AQ26*1000,"")</f>
        <v>6600.1052418538757</v>
      </c>
      <c r="AR26" s="11">
        <f>IFERROR('1.58 Consumption expenditure'!BZ26/'1.46 Population'!AR26*1000,"")</f>
        <v>767.5640026380479</v>
      </c>
      <c r="AS26" s="11">
        <f>IFERROR('1.58 Consumption expenditure'!CA26/'1.46 Population'!AS26*1000,"")</f>
        <v>2338.6615801905041</v>
      </c>
      <c r="AT26" s="11">
        <f>IFERROR('1.58 Consumption expenditure'!CD26/'1.46 Population'!AT26*1000,"")</f>
        <v>3455.2879291251384</v>
      </c>
      <c r="AU26" s="11">
        <f>IFERROR('1.58 Consumption expenditure'!CE26/'1.46 Population'!AU26*1000,"")</f>
        <v>1708.6575586575586</v>
      </c>
      <c r="AV26" s="11">
        <f>IFERROR('1.58 Consumption expenditure'!CF26/'1.46 Population'!AV26*1000,"")</f>
        <v>2985.0476461017997</v>
      </c>
      <c r="AW26" s="11">
        <f>IFERROR('1.58 Consumption expenditure'!CJ26/'1.46 Population'!AW26*1000,"")</f>
        <v>2261.5565981566597</v>
      </c>
      <c r="AX26" s="11">
        <f>IFERROR('1.58 Consumption expenditure'!CK26/'1.46 Population'!AX26*1000,"")</f>
        <v>944.9345137228197</v>
      </c>
      <c r="AY26" s="11">
        <f>IFERROR('1.58 Consumption expenditure'!CP26/'1.46 Population'!AY26*1000,"")</f>
        <v>1284.1077453097944</v>
      </c>
      <c r="AZ26" s="11">
        <f>IFERROR('1.58 Consumption expenditure'!CV26/'1.46 Population'!AZ26*1000,"")</f>
        <v>4116.3881231725745</v>
      </c>
      <c r="BA26" s="11">
        <f>IFERROR('1.58 Consumption expenditure'!CZ26/'1.46 Population'!BA26*1000,"")</f>
        <v>1428.2671358947941</v>
      </c>
      <c r="BB26" s="11">
        <f>IFERROR('1.58 Consumption expenditure'!DH26/'1.46 Population'!BB26*1000,"")</f>
        <v>5387.540647958569</v>
      </c>
      <c r="BC26" s="11">
        <f>IFERROR('1.58 Consumption expenditure'!DJ26/'1.46 Population'!BC26*1000,"")</f>
        <v>2418.675326266773</v>
      </c>
      <c r="BD26" s="11"/>
      <c r="BE26" s="11">
        <f>IFERROR('1.58 Consumption expenditure'!DK26/'1.46 Population'!BE26*1000,"")</f>
        <v>727.83216872917581</v>
      </c>
      <c r="BF26" s="11">
        <f>IFERROR('1.58 Consumption expenditure'!DR26/'1.46 Population'!BF26*1000,"")</f>
        <v>407.02675213621552</v>
      </c>
      <c r="BG26" s="11">
        <f>IFERROR('1.58 Consumption expenditure'!EA26/'1.46 Population'!BG26*1000,"")</f>
        <v>1219.8657294052605</v>
      </c>
      <c r="BH26" s="11">
        <f>IFERROR('1.58 Consumption expenditure'!EJ26/'1.46 Population'!BH26*1000,"")</f>
        <v>731.66631485753237</v>
      </c>
      <c r="BI26" s="11">
        <f>IFERROR('1.58 Consumption expenditure'!EL26/'1.46 Population'!BI26*1000,"")</f>
        <v>11159.002734847039</v>
      </c>
      <c r="BJ26" s="11">
        <f>IFERROR('1.58 Consumption expenditure'!EN26/'1.46 Population'!BJ26*1000,"")</f>
        <v>383.99139890168613</v>
      </c>
      <c r="BK26" s="11">
        <f>IFERROR('1.58 Consumption expenditure'!EY26/'1.46 Population'!BK26*1000,"")</f>
        <v>878.22014051522262</v>
      </c>
      <c r="BL26" s="11">
        <f>IFERROR('1.58 Consumption expenditure'!FC26/'1.46 Population'!BL26*1000,"")</f>
        <v>319.42589604050244</v>
      </c>
      <c r="BM26" s="11">
        <f>IFERROR('1.58 Consumption expenditure'!FI26/'1.46 Population'!BM26*1000,"")</f>
        <v>3064.6354061975576</v>
      </c>
      <c r="BN26" s="11">
        <f>IFERROR('1.58 Consumption expenditure'!FN26/'1.46 Population'!BN26*1000,"")</f>
        <v>1930.260218411516</v>
      </c>
      <c r="BO26" s="11">
        <f>IFERROR('1.58 Consumption expenditure'!FU26/'1.46 Population'!BO26*1000,"")</f>
        <v>1517.0630600452225</v>
      </c>
      <c r="BP26" s="11">
        <f>IFERROR('1.58 Consumption expenditure'!FW26/'1.46 Population'!BP26*1000,"")</f>
        <v>18993.978145404108</v>
      </c>
      <c r="BQ26" s="11"/>
      <c r="BR26" s="11">
        <f>IFERROR('1.58 Consumption expenditure'!GA26/'1.46 Population'!BR26*1000,"")</f>
        <v>12882.036257931219</v>
      </c>
      <c r="BS26" s="11">
        <f>IFERROR('1.58 Consumption expenditure'!GB26/'1.46 Population'!BS26*1000,"")</f>
        <v>23606.181404751303</v>
      </c>
      <c r="BT26" s="11"/>
      <c r="BU26" s="11">
        <f>IFERROR('1.58 Consumption expenditure'!GC26/'1.46 Population'!BU26*1000,"")</f>
        <v>13315.838144510259</v>
      </c>
      <c r="BV26" s="11">
        <f>IFERROR('1.58 Consumption expenditure'!GD26/'1.46 Population'!BV26*1000,"")</f>
        <v>11909.15217157758</v>
      </c>
      <c r="BW26" s="11">
        <f>IFERROR('1.58 Consumption expenditure'!GF26/'1.46 Population'!BW26*1000,"")</f>
        <v>14111.069418386493</v>
      </c>
      <c r="BX26" s="11">
        <f>IFERROR('1.58 Consumption expenditure'!GG26/'1.46 Population'!BX26*1000,"")</f>
        <v>11196.043548044012</v>
      </c>
      <c r="BY26" s="11">
        <f>IFERROR('1.58 Consumption expenditure'!GH26/'1.46 Population'!BY26*1000,"")</f>
        <v>12418.641752551048</v>
      </c>
      <c r="BZ26" s="11">
        <f>IFERROR('1.58 Consumption expenditure'!GI26/'1.46 Population'!BZ26*1000,"")</f>
        <v>12838.731310131629</v>
      </c>
      <c r="CA26" s="11">
        <f>IFERROR('1.58 Consumption expenditure'!GJ26/'1.46 Population'!CA26*1000,"")</f>
        <v>8263.0943984557707</v>
      </c>
      <c r="CB26" s="11">
        <f>IFERROR('1.58 Consumption expenditure'!GL26/'1.46 Population'!CB26*1000,"")</f>
        <v>12321.950444726812</v>
      </c>
      <c r="CC26" s="11">
        <f>IFERROR('1.58 Consumption expenditure'!GM26/'1.46 Population'!CC26*1000,"")</f>
        <v>12335.076023083613</v>
      </c>
      <c r="CD26" s="11">
        <f>IFERROR('1.58 Consumption expenditure'!GR26/'1.46 Population'!CD26*1000,"")</f>
        <v>12638.533787191125</v>
      </c>
      <c r="CE26" s="11">
        <f>IFERROR('1.58 Consumption expenditure'!GS26/'1.46 Population'!CE26*1000,"")</f>
        <v>15350.876409512113</v>
      </c>
      <c r="CF26" s="11">
        <f>IFERROR('1.58 Consumption expenditure'!GT26/'1.46 Population'!CF26*1000,"")</f>
        <v>7418.2651966045469</v>
      </c>
      <c r="CG26" s="11">
        <f>IFERROR('1.58 Consumption expenditure'!GU26/'1.46 Population'!CG26*1000,"")</f>
        <v>9256.0343772862234</v>
      </c>
      <c r="CH26" s="11">
        <f>IFERROR('1.58 Consumption expenditure'!GV26/'1.46 Population'!CH26*1000,"")</f>
        <v>13130.521136614982</v>
      </c>
      <c r="CI26" s="11">
        <f>IFERROR('1.58 Consumption expenditure'!GW26/'1.46 Population'!CI26*1000,"")</f>
        <v>21693.107587516053</v>
      </c>
      <c r="CJ26" s="11">
        <f>IFERROR('1.58 Consumption expenditure'!GX26/'1.46 Population'!CJ26*1000,"")</f>
        <v>3130.7988942683314</v>
      </c>
      <c r="CK26" s="11">
        <f>IFERROR('1.58 Consumption expenditure'!GY26/'1.46 Population'!CK26*1000,"")</f>
        <v>16273.98562903588</v>
      </c>
      <c r="CL26" s="11">
        <f>IFERROR('1.58 Consumption expenditure'!GZ26/'1.46 Population'!CL26*1000,"")</f>
        <v>0</v>
      </c>
      <c r="CM26" s="11">
        <f>IFERROR('1.58 Consumption expenditure'!HA26/'1.46 Population'!CM26*1000,"")</f>
        <v>0</v>
      </c>
      <c r="CN26" s="11">
        <f>IFERROR('1.58 Consumption expenditure'!HB26/'1.46 Population'!CN26*1000,"")</f>
        <v>0</v>
      </c>
      <c r="CO26" s="11">
        <f>IFERROR('1.58 Consumption expenditure'!HC26/'1.46 Population'!CO26*1000,"")</f>
        <v>0</v>
      </c>
      <c r="CP26" s="11">
        <f>IFERROR('1.58 Consumption expenditure'!HD26/'1.46 Population'!CP26*1000,"")</f>
        <v>0</v>
      </c>
    </row>
    <row r="27" spans="1:94" x14ac:dyDescent="0.25">
      <c r="A27" s="1" t="s">
        <v>24</v>
      </c>
      <c r="D27" s="11">
        <f>IFERROR('1.58 Consumption expenditure'!D27/'1.46 Population'!D27*1000,"")</f>
        <v>415.51335296944899</v>
      </c>
      <c r="E27" s="11">
        <f>IFERROR('1.58 Consumption expenditure'!I27/'1.46 Population'!E27*1000,"")</f>
        <v>486.51609950845409</v>
      </c>
      <c r="F27" s="11">
        <f>IFERROR('1.58 Consumption expenditure'!M27/'1.46 Population'!F27*1000,"")</f>
        <v>13522.511654230522</v>
      </c>
      <c r="G27" s="11">
        <f>IFERROR('1.58 Consumption expenditure'!N27/'1.46 Population'!G27*1000,"")</f>
        <v>316.20693483098802</v>
      </c>
      <c r="H27" s="11">
        <f>IFERROR('1.58 Consumption expenditure'!O27/'1.46 Population'!H27*1000,"")</f>
        <v>496.51081402836957</v>
      </c>
      <c r="I27" s="11">
        <f>IFERROR('1.58 Consumption expenditure'!P27/'1.46 Population'!I27*1000,"")</f>
        <v>18228.686103867542</v>
      </c>
      <c r="J27" s="11">
        <f>IFERROR('1.58 Consumption expenditure'!Q27/'1.46 Population'!J27*1000,"")</f>
        <v>832.29688528333304</v>
      </c>
      <c r="K27" s="11">
        <f>IFERROR('1.58 Consumption expenditure'!V27/'1.46 Population'!K27*1000,"")</f>
        <v>1958.2197623853019</v>
      </c>
      <c r="L27" s="11">
        <f>IFERROR('1.58 Consumption expenditure'!AC27/'1.46 Population'!L27*1000,"")</f>
        <v>408.76303509078645</v>
      </c>
      <c r="M27" s="11">
        <f>IFERROR('1.58 Consumption expenditure'!AE27/'1.46 Population'!M27*1000,"")</f>
        <v>705.80557631792169</v>
      </c>
      <c r="N27" s="11">
        <f>IFERROR('1.58 Consumption expenditure'!AG27/'1.46 Population'!N27*1000,"")</f>
        <v>9524.6012566457248</v>
      </c>
      <c r="O27" s="11">
        <f>IFERROR('1.58 Consumption expenditure'!AI27/'1.46 Population'!O27*1000,"")</f>
        <v>5975.9425137359731</v>
      </c>
      <c r="P27" s="11">
        <f>IFERROR('1.58 Consumption expenditure'!AK27/'1.46 Population'!P27*1000,"")</f>
        <v>7410.4018997427802</v>
      </c>
      <c r="Q27" s="11">
        <f>IFERROR('1.58 Consumption expenditure'!AM27/'1.46 Population'!Q27*1000,"")</f>
        <v>1104.2447236624657</v>
      </c>
      <c r="R27" s="11">
        <f>IFERROR('1.58 Consumption expenditure'!AQ27/'1.46 Population'!R27*1000,"")</f>
        <v>213.06367685847022</v>
      </c>
      <c r="S27" s="11">
        <f>IFERROR('1.58 Consumption expenditure'!AS27/'1.46 Population'!S27*1000,"")</f>
        <v>271.24625725897613</v>
      </c>
      <c r="T27" s="11"/>
      <c r="U27" s="11">
        <f>IFERROR('1.58 Consumption expenditure'!AT27/'1.46 Population'!U27*1000,"")</f>
        <v>11661.545964398925</v>
      </c>
      <c r="V27" s="11">
        <f>IFERROR('1.58 Consumption expenditure'!AU27/'1.46 Population'!V27*1000,"")</f>
        <v>7851.5142908781081</v>
      </c>
      <c r="W27" s="11"/>
      <c r="X27" s="11">
        <f>IFERROR('1.58 Consumption expenditure'!AW27/'1.46 Population'!X27*1000,"")</f>
        <v>663.35231552622849</v>
      </c>
      <c r="Y27" s="11">
        <f>IFERROR('1.58 Consumption expenditure'!AX27/'1.46 Population'!Y27*1000,"")</f>
        <v>1615.9590468902552</v>
      </c>
      <c r="Z27" s="11">
        <f>IFERROR('1.58 Consumption expenditure'!AY27/'1.46 Population'!Z27*1000,"")</f>
        <v>1258.504943636249</v>
      </c>
      <c r="AA27" s="11">
        <f>IFERROR('1.58 Consumption expenditure'!AZ27/'1.46 Population'!AA27*1000,"")</f>
        <v>3823.267126064045</v>
      </c>
      <c r="AB27" s="11">
        <f>IFERROR('1.58 Consumption expenditure'!BA27/'1.46 Population'!AB27*1000,"")</f>
        <v>3422.5116442913613</v>
      </c>
      <c r="AC27" s="11">
        <f>IFERROR('1.58 Consumption expenditure'!BB27/'1.46 Population'!AC27*1000,"")</f>
        <v>2696.5228873239435</v>
      </c>
      <c r="AD27" s="11">
        <f>IFERROR('1.58 Consumption expenditure'!BC27/'1.46 Population'!AD27*1000,"")</f>
        <v>577.15726814195489</v>
      </c>
      <c r="AE27" s="11">
        <f>IFERROR('1.58 Consumption expenditure'!BD27/'1.46 Population'!AE27*1000,"")</f>
        <v>3011.2447673107658</v>
      </c>
      <c r="AF27" s="11">
        <f>IFERROR('1.58 Consumption expenditure'!BF27/'1.46 Population'!AF27*1000,"")</f>
        <v>1705.5749128919858</v>
      </c>
      <c r="AG27" s="11">
        <f>IFERROR('1.58 Consumption expenditure'!BG27/'1.46 Population'!AG27*1000,"")</f>
        <v>2410.7542299971319</v>
      </c>
      <c r="AH27" s="11">
        <f>IFERROR('1.58 Consumption expenditure'!BH27/'1.46 Population'!AH27*1000,"")</f>
        <v>1307.3437888971871</v>
      </c>
      <c r="AI27" s="11">
        <f>IFERROR('1.58 Consumption expenditure'!BK27/'1.46 Population'!AI27*1000,"")</f>
        <v>3202.2716578658442</v>
      </c>
      <c r="AJ27" s="11">
        <f>IFERROR('1.58 Consumption expenditure'!BL27/'1.46 Population'!AJ27*1000,"")</f>
        <v>1263.8190152569043</v>
      </c>
      <c r="AK27" s="11">
        <f>IFERROR('1.58 Consumption expenditure'!BM27/'1.46 Population'!AK27*1000,"")</f>
        <v>979.76673164570104</v>
      </c>
      <c r="AL27" s="11">
        <f>IFERROR('1.58 Consumption expenditure'!BN27/'1.46 Population'!AL27*1000,"")</f>
        <v>1229.6427572054847</v>
      </c>
      <c r="AM27" s="11">
        <f>IFERROR('1.58 Consumption expenditure'!BO27/'1.46 Population'!AM27*1000,"")</f>
        <v>3283.5576708559524</v>
      </c>
      <c r="AN27" s="11">
        <f>IFERROR('1.58 Consumption expenditure'!BP27/'1.46 Population'!AN27*1000,"")</f>
        <v>5456.8112155168092</v>
      </c>
      <c r="AO27" s="11">
        <f>IFERROR('1.58 Consumption expenditure'!BQ27/'1.46 Population'!AO27*1000,"")</f>
        <v>437.00835943086832</v>
      </c>
      <c r="AP27" s="11"/>
      <c r="AQ27" s="11">
        <f>IFERROR('1.58 Consumption expenditure'!BT27/'1.46 Population'!AQ27*1000,"")</f>
        <v>6140.2105600256191</v>
      </c>
      <c r="AR27" s="11">
        <f>IFERROR('1.58 Consumption expenditure'!BZ27/'1.46 Population'!AR27*1000,"")</f>
        <v>720.84647615460676</v>
      </c>
      <c r="AS27" s="11">
        <f>IFERROR('1.58 Consumption expenditure'!CA27/'1.46 Population'!AS27*1000,"")</f>
        <v>1958.8217424786767</v>
      </c>
      <c r="AT27" s="11">
        <f>IFERROR('1.58 Consumption expenditure'!CD27/'1.46 Population'!AT27*1000,"")</f>
        <v>3510.1312636732996</v>
      </c>
      <c r="AU27" s="11">
        <f>IFERROR('1.58 Consumption expenditure'!CE27/'1.46 Population'!AU27*1000,"")</f>
        <v>1683.533834769901</v>
      </c>
      <c r="AV27" s="11">
        <f>IFERROR('1.58 Consumption expenditure'!CF27/'1.46 Population'!AV27*1000,"")</f>
        <v>3061.5672585622506</v>
      </c>
      <c r="AW27" s="11">
        <f>IFERROR('1.58 Consumption expenditure'!CJ27/'1.46 Population'!AW27*1000,"")</f>
        <v>2298.1557617761068</v>
      </c>
      <c r="AX27" s="11">
        <f>IFERROR('1.58 Consumption expenditure'!CK27/'1.46 Population'!AX27*1000,"")</f>
        <v>1387.2385783642476</v>
      </c>
      <c r="AY27" s="11">
        <f>IFERROR('1.58 Consumption expenditure'!CP27/'1.46 Population'!AY27*1000,"")</f>
        <v>1383.5177280250891</v>
      </c>
      <c r="AZ27" s="11">
        <f>IFERROR('1.58 Consumption expenditure'!CV27/'1.46 Population'!AZ27*1000,"")</f>
        <v>4509.0656525926806</v>
      </c>
      <c r="BA27" s="11">
        <f>IFERROR('1.58 Consumption expenditure'!CZ27/'1.46 Population'!BA27*1000,"")</f>
        <v>1433.6516712741893</v>
      </c>
      <c r="BB27" s="11">
        <f>IFERROR('1.58 Consumption expenditure'!DH27/'1.46 Population'!BB27*1000,"")</f>
        <v>4906.5853145381861</v>
      </c>
      <c r="BC27" s="11">
        <f>IFERROR('1.58 Consumption expenditure'!DJ27/'1.46 Population'!BC27*1000,"")</f>
        <v>2647.3845438288386</v>
      </c>
      <c r="BD27" s="11"/>
      <c r="BE27" s="11">
        <f>IFERROR('1.58 Consumption expenditure'!DK27/'1.46 Population'!BE27*1000,"")</f>
        <v>754.75699819248325</v>
      </c>
      <c r="BF27" s="11">
        <f>IFERROR('1.58 Consumption expenditure'!DR27/'1.46 Population'!BF27*1000,"")</f>
        <v>416.96331363842103</v>
      </c>
      <c r="BG27" s="11">
        <f>IFERROR('1.58 Consumption expenditure'!EA27/'1.46 Population'!BG27*1000,"")</f>
        <v>1086.6995607251129</v>
      </c>
      <c r="BH27" s="11">
        <f>IFERROR('1.58 Consumption expenditure'!EJ27/'1.46 Population'!BH27*1000,"")</f>
        <v>782.98137928866822</v>
      </c>
      <c r="BI27" s="11">
        <f>IFERROR('1.58 Consumption expenditure'!EL27/'1.46 Population'!BI27*1000,"")</f>
        <v>10774.840813790961</v>
      </c>
      <c r="BJ27" s="11">
        <f>IFERROR('1.58 Consumption expenditure'!EN27/'1.46 Population'!BJ27*1000,"")</f>
        <v>394.66094221251416</v>
      </c>
      <c r="BK27" s="11">
        <f>IFERROR('1.58 Consumption expenditure'!EY27/'1.46 Population'!BK27*1000,"")</f>
        <v>856.07329663943108</v>
      </c>
      <c r="BL27" s="11">
        <f>IFERROR('1.58 Consumption expenditure'!FC27/'1.46 Population'!BL27*1000,"")</f>
        <v>422.69763337510085</v>
      </c>
      <c r="BM27" s="11">
        <f>IFERROR('1.58 Consumption expenditure'!FI27/'1.46 Population'!BM27*1000,"")</f>
        <v>3002.053807950781</v>
      </c>
      <c r="BN27" s="11">
        <f>IFERROR('1.58 Consumption expenditure'!FN27/'1.46 Population'!BN27*1000,"")</f>
        <v>1690.9840453540212</v>
      </c>
      <c r="BO27" s="11">
        <f>IFERROR('1.58 Consumption expenditure'!FU27/'1.46 Population'!BO27*1000,"")</f>
        <v>1558.3862579127858</v>
      </c>
      <c r="BP27" s="11">
        <f>IFERROR('1.58 Consumption expenditure'!FW27/'1.46 Population'!BP27*1000,"")</f>
        <v>18478.923853923854</v>
      </c>
      <c r="BQ27" s="11"/>
      <c r="BR27" s="11">
        <f>IFERROR('1.58 Consumption expenditure'!GA27/'1.46 Population'!BR27*1000,"")</f>
        <v>12751.532852362625</v>
      </c>
      <c r="BS27" s="11">
        <f>IFERROR('1.58 Consumption expenditure'!GB27/'1.46 Population'!BS27*1000,"")</f>
        <v>24353.007871031587</v>
      </c>
      <c r="BT27" s="11"/>
      <c r="BU27" s="11">
        <f>IFERROR('1.58 Consumption expenditure'!GC27/'1.46 Population'!BU27*1000,"")</f>
        <v>13366.941365682156</v>
      </c>
      <c r="BV27" s="11">
        <f>IFERROR('1.58 Consumption expenditure'!GD27/'1.46 Population'!BV27*1000,"")</f>
        <v>11882.543796402751</v>
      </c>
      <c r="BW27" s="11">
        <f>IFERROR('1.58 Consumption expenditure'!GF27/'1.46 Population'!BW27*1000,"")</f>
        <v>14036.19232782472</v>
      </c>
      <c r="BX27" s="11">
        <f>IFERROR('1.58 Consumption expenditure'!GG27/'1.46 Population'!BX27*1000,"")</f>
        <v>11451.892455270116</v>
      </c>
      <c r="BY27" s="11">
        <f>IFERROR('1.58 Consumption expenditure'!GH27/'1.46 Population'!BY27*1000,"")</f>
        <v>12498.213158844948</v>
      </c>
      <c r="BZ27" s="11">
        <f>IFERROR('1.58 Consumption expenditure'!GI27/'1.46 Population'!BZ27*1000,"")</f>
        <v>12886.433785763347</v>
      </c>
      <c r="CA27" s="11">
        <f>IFERROR('1.58 Consumption expenditure'!GJ27/'1.46 Population'!CA27*1000,"")</f>
        <v>8551.9748984865255</v>
      </c>
      <c r="CB27" s="11">
        <f>IFERROR('1.58 Consumption expenditure'!GL27/'1.46 Population'!CB27*1000,"")</f>
        <v>12821.044667084114</v>
      </c>
      <c r="CC27" s="11">
        <f>IFERROR('1.58 Consumption expenditure'!GM27/'1.46 Population'!CC27*1000,"")</f>
        <v>12337.734613514231</v>
      </c>
      <c r="CD27" s="11">
        <f>IFERROR('1.58 Consumption expenditure'!GR27/'1.46 Population'!CD27*1000,"")</f>
        <v>12861.388244271942</v>
      </c>
      <c r="CE27" s="11">
        <f>IFERROR('1.58 Consumption expenditure'!GS27/'1.46 Population'!CE27*1000,"")</f>
        <v>15612.959097570725</v>
      </c>
      <c r="CF27" s="11">
        <f>IFERROR('1.58 Consumption expenditure'!GT27/'1.46 Population'!CF27*1000,"")</f>
        <v>7502.410268323847</v>
      </c>
      <c r="CG27" s="11">
        <f>IFERROR('1.58 Consumption expenditure'!GU27/'1.46 Population'!CG27*1000,"")</f>
        <v>9527.525712323386</v>
      </c>
      <c r="CH27" s="11">
        <f>IFERROR('1.58 Consumption expenditure'!GV27/'1.46 Population'!CH27*1000,"")</f>
        <v>12028.32440221552</v>
      </c>
      <c r="CI27" s="11">
        <f>IFERROR('1.58 Consumption expenditure'!GW27/'1.46 Population'!CI27*1000,"")</f>
        <v>22250.385197318192</v>
      </c>
      <c r="CJ27" s="11">
        <f>IFERROR('1.58 Consumption expenditure'!GX27/'1.46 Population'!CJ27*1000,"")</f>
        <v>2272.9981303088084</v>
      </c>
      <c r="CK27" s="11">
        <f>IFERROR('1.58 Consumption expenditure'!GY27/'1.46 Population'!CK27*1000,"")</f>
        <v>15979.830440103187</v>
      </c>
      <c r="CL27" s="11">
        <f>IFERROR('1.58 Consumption expenditure'!GZ27/'1.46 Population'!CL27*1000,"")</f>
        <v>0</v>
      </c>
      <c r="CM27" s="11">
        <f>IFERROR('1.58 Consumption expenditure'!HA27/'1.46 Population'!CM27*1000,"")</f>
        <v>0</v>
      </c>
      <c r="CN27" s="11">
        <f>IFERROR('1.58 Consumption expenditure'!HB27/'1.46 Population'!CN27*1000,"")</f>
        <v>0</v>
      </c>
      <c r="CO27" s="11">
        <f>IFERROR('1.58 Consumption expenditure'!HC27/'1.46 Population'!CO27*1000,"")</f>
        <v>0</v>
      </c>
      <c r="CP27" s="11">
        <f>IFERROR('1.58 Consumption expenditure'!HD27/'1.46 Population'!CP27*1000,"")</f>
        <v>0</v>
      </c>
    </row>
    <row r="28" spans="1:94" x14ac:dyDescent="0.25">
      <c r="A28" s="1" t="s">
        <v>25</v>
      </c>
      <c r="D28" s="11">
        <f>IFERROR('1.58 Consumption expenditure'!D28/'1.46 Population'!D28*1000,"")</f>
        <v>462.86349097834318</v>
      </c>
      <c r="E28" s="11">
        <f>IFERROR('1.58 Consumption expenditure'!I28/'1.46 Population'!E28*1000,"")</f>
        <v>525.43356813213506</v>
      </c>
      <c r="F28" s="11">
        <f>IFERROR('1.58 Consumption expenditure'!M28/'1.46 Population'!F28*1000,"")</f>
        <v>13067.066028083806</v>
      </c>
      <c r="G28" s="11">
        <f>IFERROR('1.58 Consumption expenditure'!N28/'1.46 Population'!G28*1000,"")</f>
        <v>318.63511029850622</v>
      </c>
      <c r="H28" s="11">
        <f>IFERROR('1.58 Consumption expenditure'!O28/'1.46 Population'!H28*1000,"")</f>
        <v>637.04914819999703</v>
      </c>
      <c r="I28" s="11">
        <f>IFERROR('1.58 Consumption expenditure'!P28/'1.46 Population'!I28*1000,"")</f>
        <v>17602.414382755753</v>
      </c>
      <c r="J28" s="11">
        <f>IFERROR('1.58 Consumption expenditure'!Q28/'1.46 Population'!J28*1000,"")</f>
        <v>863.90937581789262</v>
      </c>
      <c r="K28" s="11">
        <f>IFERROR('1.58 Consumption expenditure'!V28/'1.46 Population'!K28*1000,"")</f>
        <v>2032.7146786187229</v>
      </c>
      <c r="L28" s="11">
        <f>IFERROR('1.58 Consumption expenditure'!AC28/'1.46 Population'!L28*1000,"")</f>
        <v>430.51508404980603</v>
      </c>
      <c r="M28" s="11">
        <f>IFERROR('1.58 Consumption expenditure'!AE28/'1.46 Population'!M28*1000,"")</f>
        <v>741.20480623511583</v>
      </c>
      <c r="N28" s="11">
        <f>IFERROR('1.58 Consumption expenditure'!AG28/'1.46 Population'!N28*1000,"")</f>
        <v>9556.7768199233706</v>
      </c>
      <c r="O28" s="11">
        <f>IFERROR('1.58 Consumption expenditure'!AI28/'1.46 Population'!O28*1000,"")</f>
        <v>6831.0430849477771</v>
      </c>
      <c r="P28" s="11">
        <f>IFERROR('1.58 Consumption expenditure'!AK28/'1.46 Population'!P28*1000,"")</f>
        <v>7472.2747884457458</v>
      </c>
      <c r="Q28" s="11">
        <f>IFERROR('1.58 Consumption expenditure'!AM28/'1.46 Population'!Q28*1000,"")</f>
        <v>1214.4887404559327</v>
      </c>
      <c r="R28" s="11">
        <f>IFERROR('1.58 Consumption expenditure'!AQ28/'1.46 Population'!R28*1000,"")</f>
        <v>220.35209599747375</v>
      </c>
      <c r="S28" s="11">
        <f>IFERROR('1.58 Consumption expenditure'!AS28/'1.46 Population'!S28*1000,"")</f>
        <v>289.96856593523972</v>
      </c>
      <c r="T28" s="11"/>
      <c r="U28" s="11">
        <f>IFERROR('1.58 Consumption expenditure'!AT28/'1.46 Population'!U28*1000,"")</f>
        <v>12967.561245845131</v>
      </c>
      <c r="V28" s="11">
        <f>IFERROR('1.58 Consumption expenditure'!AU28/'1.46 Population'!V28*1000,"")</f>
        <v>9058.4750523466628</v>
      </c>
      <c r="W28" s="11"/>
      <c r="X28" s="11">
        <f>IFERROR('1.58 Consumption expenditure'!AW28/'1.46 Population'!X28*1000,"")</f>
        <v>822.9970506242172</v>
      </c>
      <c r="Y28" s="11">
        <f>IFERROR('1.58 Consumption expenditure'!AX28/'1.46 Population'!Y28*1000,"")</f>
        <v>1814.3553970418548</v>
      </c>
      <c r="Z28" s="11">
        <f>IFERROR('1.58 Consumption expenditure'!AY28/'1.46 Population'!Z28*1000,"")</f>
        <v>1449.3315372102479</v>
      </c>
      <c r="AA28" s="11">
        <f>IFERROR('1.58 Consumption expenditure'!AZ28/'1.46 Population'!AA28*1000,"")</f>
        <v>4488.3778885364754</v>
      </c>
      <c r="AB28" s="11">
        <f>IFERROR('1.58 Consumption expenditure'!BA28/'1.46 Population'!AB28*1000,"")</f>
        <v>4109.0656001254756</v>
      </c>
      <c r="AC28" s="11">
        <f>IFERROR('1.58 Consumption expenditure'!BB28/'1.46 Population'!AC28*1000,"")</f>
        <v>3195.7148134466197</v>
      </c>
      <c r="AD28" s="11">
        <f>IFERROR('1.58 Consumption expenditure'!BC28/'1.46 Population'!AD28*1000,"")</f>
        <v>593.41187235502696</v>
      </c>
      <c r="AE28" s="11">
        <f>IFERROR('1.58 Consumption expenditure'!BD28/'1.46 Population'!AE28*1000,"")</f>
        <v>3698.4933512860084</v>
      </c>
      <c r="AF28" s="11">
        <f>IFERROR('1.58 Consumption expenditure'!BF28/'1.46 Population'!AF28*1000,"")</f>
        <v>2058.5523481258078</v>
      </c>
      <c r="AG28" s="11">
        <f>IFERROR('1.58 Consumption expenditure'!BG28/'1.46 Population'!AG28*1000,"")</f>
        <v>2715.3939674636722</v>
      </c>
      <c r="AH28" s="11">
        <f>IFERROR('1.58 Consumption expenditure'!BH28/'1.46 Population'!AH28*1000,"")</f>
        <v>1515.6459211505085</v>
      </c>
      <c r="AI28" s="11">
        <f>IFERROR('1.58 Consumption expenditure'!BK28/'1.46 Population'!AI28*1000,"")</f>
        <v>3429.6667032754394</v>
      </c>
      <c r="AJ28" s="11">
        <f>IFERROR('1.58 Consumption expenditure'!BL28/'1.46 Population'!AJ28*1000,"")</f>
        <v>1425.7448416424304</v>
      </c>
      <c r="AK28" s="11">
        <f>IFERROR('1.58 Consumption expenditure'!BM28/'1.46 Population'!AK28*1000,"")</f>
        <v>1142.3783018524637</v>
      </c>
      <c r="AL28" s="11">
        <f>IFERROR('1.58 Consumption expenditure'!BN28/'1.46 Population'!AL28*1000,"")</f>
        <v>1595.5072676552636</v>
      </c>
      <c r="AM28" s="11">
        <f>IFERROR('1.58 Consumption expenditure'!BO28/'1.46 Population'!AM28*1000,"")</f>
        <v>3718.6941964285716</v>
      </c>
      <c r="AN28" s="11">
        <f>IFERROR('1.58 Consumption expenditure'!BP28/'1.46 Population'!AN28*1000,"")</f>
        <v>6314.4934804413233</v>
      </c>
      <c r="AO28" s="11">
        <f>IFERROR('1.58 Consumption expenditure'!BQ28/'1.46 Population'!AO28*1000,"")</f>
        <v>499.25270880103812</v>
      </c>
      <c r="AP28" s="11"/>
      <c r="AQ28" s="11">
        <f>IFERROR('1.58 Consumption expenditure'!BT28/'1.46 Population'!AQ28*1000,"")</f>
        <v>2072.1072384360796</v>
      </c>
      <c r="AR28" s="11">
        <f>IFERROR('1.58 Consumption expenditure'!BZ28/'1.46 Population'!AR28*1000,"")</f>
        <v>674.96793130944263</v>
      </c>
      <c r="AS28" s="11">
        <f>IFERROR('1.58 Consumption expenditure'!CA28/'1.46 Population'!AS28*1000,"")</f>
        <v>1691.9560596888298</v>
      </c>
      <c r="AT28" s="11">
        <f>IFERROR('1.58 Consumption expenditure'!CD28/'1.46 Population'!AT28*1000,"")</f>
        <v>3032.2041094656665</v>
      </c>
      <c r="AU28" s="11">
        <f>IFERROR('1.58 Consumption expenditure'!CE28/'1.46 Population'!AU28*1000,"")</f>
        <v>1640.2501653737447</v>
      </c>
      <c r="AV28" s="11">
        <f>IFERROR('1.58 Consumption expenditure'!CF28/'1.46 Population'!AV28*1000,"")</f>
        <v>3060.8343277645185</v>
      </c>
      <c r="AW28" s="11">
        <f>IFERROR('1.58 Consumption expenditure'!CJ28/'1.46 Population'!AW28*1000,"")</f>
        <v>2403.3381628513471</v>
      </c>
      <c r="AX28" s="11">
        <f>IFERROR('1.58 Consumption expenditure'!CK28/'1.46 Population'!AX28*1000,"")</f>
        <v>1597.5168488613153</v>
      </c>
      <c r="AY28" s="11">
        <f>IFERROR('1.58 Consumption expenditure'!CP28/'1.46 Population'!AY28*1000,"")</f>
        <v>1490.8250252853632</v>
      </c>
      <c r="AZ28" s="11">
        <f>IFERROR('1.58 Consumption expenditure'!CV28/'1.46 Population'!AZ28*1000,"")</f>
        <v>4605.3601923880187</v>
      </c>
      <c r="BA28" s="11">
        <f>IFERROR('1.58 Consumption expenditure'!CZ28/'1.46 Population'!BA28*1000,"")</f>
        <v>1480.7548446516175</v>
      </c>
      <c r="BB28" s="11">
        <f>IFERROR('1.58 Consumption expenditure'!DH28/'1.46 Population'!BB28*1000,"")</f>
        <v>3055.7725824869281</v>
      </c>
      <c r="BC28" s="11">
        <f>IFERROR('1.58 Consumption expenditure'!DJ28/'1.46 Population'!BC28*1000,"")</f>
        <v>1900.8980633172041</v>
      </c>
      <c r="BD28" s="11"/>
      <c r="BE28" s="11">
        <f>IFERROR('1.58 Consumption expenditure'!DK28/'1.46 Population'!BE28*1000,"")</f>
        <v>777.4551115334599</v>
      </c>
      <c r="BF28" s="11">
        <f>IFERROR('1.58 Consumption expenditure'!DR28/'1.46 Population'!BF28*1000,"")</f>
        <v>453.76473533022624</v>
      </c>
      <c r="BG28" s="11">
        <f>IFERROR('1.58 Consumption expenditure'!EA28/'1.46 Population'!BG28*1000,"")</f>
        <v>973.84899827236086</v>
      </c>
      <c r="BH28" s="11">
        <f>IFERROR('1.58 Consumption expenditure'!EJ28/'1.46 Population'!BH28*1000,"")</f>
        <v>851.27340032822872</v>
      </c>
      <c r="BI28" s="11">
        <f>IFERROR('1.58 Consumption expenditure'!EL28/'1.46 Population'!BI28*1000,"")</f>
        <v>9913.9726027397264</v>
      </c>
      <c r="BJ28" s="11">
        <f>IFERROR('1.58 Consumption expenditure'!EN28/'1.46 Population'!BJ28*1000,"")</f>
        <v>384.97185855866877</v>
      </c>
      <c r="BK28" s="11">
        <f>IFERROR('1.58 Consumption expenditure'!EY28/'1.46 Population'!BK28*1000,"")</f>
        <v>905.30072184076164</v>
      </c>
      <c r="BL28" s="11">
        <f>IFERROR('1.58 Consumption expenditure'!FC28/'1.46 Population'!BL28*1000,"")</f>
        <v>575.1592115209487</v>
      </c>
      <c r="BM28" s="11">
        <f>IFERROR('1.58 Consumption expenditure'!FI28/'1.46 Population'!BM28*1000,"")</f>
        <v>2889.0820139314719</v>
      </c>
      <c r="BN28" s="11">
        <f>IFERROR('1.58 Consumption expenditure'!FN28/'1.46 Population'!BN28*1000,"")</f>
        <v>1546.420961181876</v>
      </c>
      <c r="BO28" s="11">
        <f>IFERROR('1.58 Consumption expenditure'!FU28/'1.46 Population'!BO28*1000,"")</f>
        <v>1625.6974645113644</v>
      </c>
      <c r="BP28" s="11">
        <f>IFERROR('1.58 Consumption expenditure'!FW28/'1.46 Population'!BP28*1000,"")</f>
        <v>19813.884462773771</v>
      </c>
      <c r="BQ28" s="11"/>
      <c r="BR28" s="11">
        <f>IFERROR('1.58 Consumption expenditure'!GA28/'1.46 Population'!BR28*1000,"")</f>
        <v>13198.935532425123</v>
      </c>
      <c r="BS28" s="11">
        <f>IFERROR('1.58 Consumption expenditure'!GB28/'1.46 Population'!BS28*1000,"")</f>
        <v>25022.543574067917</v>
      </c>
      <c r="BT28" s="11"/>
      <c r="BU28" s="11">
        <f>IFERROR('1.58 Consumption expenditure'!GC28/'1.46 Population'!BU28*1000,"")</f>
        <v>14264.125204623244</v>
      </c>
      <c r="BV28" s="11">
        <f>IFERROR('1.58 Consumption expenditure'!GD28/'1.46 Population'!BV28*1000,"")</f>
        <v>12658.573964324858</v>
      </c>
      <c r="BW28" s="11">
        <f>IFERROR('1.58 Consumption expenditure'!GF28/'1.46 Population'!BW28*1000,"")</f>
        <v>15245.380374040684</v>
      </c>
      <c r="BX28" s="11">
        <f>IFERROR('1.58 Consumption expenditure'!GG28/'1.46 Population'!BX28*1000,"")</f>
        <v>12519.586517546057</v>
      </c>
      <c r="BY28" s="11">
        <f>IFERROR('1.58 Consumption expenditure'!GH28/'1.46 Population'!BY28*1000,"")</f>
        <v>13452.713287392837</v>
      </c>
      <c r="BZ28" s="11">
        <f>IFERROR('1.58 Consumption expenditure'!GI28/'1.46 Population'!BZ28*1000,"")</f>
        <v>13606.839445232303</v>
      </c>
      <c r="CA28" s="11">
        <f>IFERROR('1.58 Consumption expenditure'!GJ28/'1.46 Population'!CA28*1000,"")</f>
        <v>9762.0289668726982</v>
      </c>
      <c r="CB28" s="11">
        <f>IFERROR('1.58 Consumption expenditure'!GL28/'1.46 Population'!CB28*1000,"")</f>
        <v>14309.485345026542</v>
      </c>
      <c r="CC28" s="11">
        <f>IFERROR('1.58 Consumption expenditure'!GM28/'1.46 Population'!CC28*1000,"")</f>
        <v>13323.499012941435</v>
      </c>
      <c r="CD28" s="11">
        <f>IFERROR('1.58 Consumption expenditure'!GR28/'1.46 Population'!CD28*1000,"")</f>
        <v>14000.397384711865</v>
      </c>
      <c r="CE28" s="11">
        <f>IFERROR('1.58 Consumption expenditure'!GS28/'1.46 Population'!CE28*1000,"")</f>
        <v>18275.546517539398</v>
      </c>
      <c r="CF28" s="11">
        <f>IFERROR('1.58 Consumption expenditure'!GT28/'1.46 Population'!CF28*1000,"")</f>
        <v>8215.6772201217918</v>
      </c>
      <c r="CG28" s="11">
        <f>IFERROR('1.58 Consumption expenditure'!GU28/'1.46 Population'!CG28*1000,"")</f>
        <v>10413.083369684149</v>
      </c>
      <c r="CH28" s="11">
        <f>IFERROR('1.58 Consumption expenditure'!GV28/'1.46 Population'!CH28*1000,"")</f>
        <v>13274.853801169589</v>
      </c>
      <c r="CI28" s="11">
        <f>IFERROR('1.58 Consumption expenditure'!GW28/'1.46 Population'!CI28*1000,"")</f>
        <v>23829.265267307084</v>
      </c>
      <c r="CJ28" s="11">
        <f>IFERROR('1.58 Consumption expenditure'!GX28/'1.46 Population'!CJ28*1000,"")</f>
        <v>2628.9050269944178</v>
      </c>
      <c r="CK28" s="11">
        <f>IFERROR('1.58 Consumption expenditure'!GY28/'1.46 Population'!CK28*1000,"")</f>
        <v>17334.752429118362</v>
      </c>
      <c r="CL28" s="11">
        <f>IFERROR('1.58 Consumption expenditure'!GZ28/'1.46 Population'!CL28*1000,"")</f>
        <v>0</v>
      </c>
      <c r="CM28" s="11">
        <f>IFERROR('1.58 Consumption expenditure'!HA28/'1.46 Population'!CM28*1000,"")</f>
        <v>0</v>
      </c>
      <c r="CN28" s="11">
        <f>IFERROR('1.58 Consumption expenditure'!HB28/'1.46 Population'!CN28*1000,"")</f>
        <v>0</v>
      </c>
      <c r="CO28" s="11">
        <f>IFERROR('1.58 Consumption expenditure'!HC28/'1.46 Population'!CO28*1000,"")</f>
        <v>0</v>
      </c>
      <c r="CP28" s="11">
        <f>IFERROR('1.58 Consumption expenditure'!HD28/'1.46 Population'!CP28*1000,"")</f>
        <v>0</v>
      </c>
    </row>
    <row r="29" spans="1:94" x14ac:dyDescent="0.25">
      <c r="A29" s="1" t="s">
        <v>26</v>
      </c>
      <c r="D29" s="11">
        <f>IFERROR('1.58 Consumption expenditure'!D29/'1.46 Population'!D29*1000,"")</f>
        <v>514.30609974362687</v>
      </c>
      <c r="E29" s="11">
        <f>IFERROR('1.58 Consumption expenditure'!I29/'1.46 Population'!E29*1000,"")</f>
        <v>559.93491782986769</v>
      </c>
      <c r="F29" s="11">
        <f>IFERROR('1.58 Consumption expenditure'!M29/'1.46 Population'!F29*1000,"")</f>
        <v>12654.602721816129</v>
      </c>
      <c r="G29" s="11">
        <f>IFERROR('1.58 Consumption expenditure'!N29/'1.46 Population'!G29*1000,"")</f>
        <v>357.72058999501928</v>
      </c>
      <c r="H29" s="11">
        <f>IFERROR('1.58 Consumption expenditure'!O29/'1.46 Population'!H29*1000,"")</f>
        <v>753.20801169999424</v>
      </c>
      <c r="I29" s="11">
        <f>IFERROR('1.58 Consumption expenditure'!P29/'1.46 Population'!I29*1000,"")</f>
        <v>18900.967155856972</v>
      </c>
      <c r="J29" s="11">
        <f>IFERROR('1.58 Consumption expenditure'!Q29/'1.46 Population'!J29*1000,"")</f>
        <v>1081.8174517126452</v>
      </c>
      <c r="K29" s="11">
        <f>IFERROR('1.58 Consumption expenditure'!V29/'1.46 Population'!K29*1000,"")</f>
        <v>2082.9296152663342</v>
      </c>
      <c r="L29" s="11">
        <f>IFERROR('1.58 Consumption expenditure'!AC29/'1.46 Population'!L29*1000,"")</f>
        <v>466.16910523831677</v>
      </c>
      <c r="M29" s="11">
        <f>IFERROR('1.58 Consumption expenditure'!AE29/'1.46 Population'!M29*1000,"")</f>
        <v>753.4930584765649</v>
      </c>
      <c r="N29" s="11">
        <f>IFERROR('1.58 Consumption expenditure'!AG29/'1.46 Population'!N29*1000,"")</f>
        <v>9914.600952658695</v>
      </c>
      <c r="O29" s="11">
        <f>IFERROR('1.58 Consumption expenditure'!AI29/'1.46 Population'!O29*1000,"")</f>
        <v>7324.3904528482444</v>
      </c>
      <c r="P29" s="11">
        <f>IFERROR('1.58 Consumption expenditure'!AK29/'1.46 Population'!P29*1000,"")</f>
        <v>7621.5631771517892</v>
      </c>
      <c r="Q29" s="11">
        <f>IFERROR('1.58 Consumption expenditure'!AM29/'1.46 Population'!Q29*1000,"")</f>
        <v>1355.9589800871063</v>
      </c>
      <c r="R29" s="11">
        <f>IFERROR('1.58 Consumption expenditure'!AQ29/'1.46 Population'!R29*1000,"")</f>
        <v>208.89962001886207</v>
      </c>
      <c r="S29" s="11">
        <f>IFERROR('1.58 Consumption expenditure'!AS29/'1.46 Population'!S29*1000,"")</f>
        <v>326.42381142435568</v>
      </c>
      <c r="T29" s="11"/>
      <c r="U29" s="11">
        <f>IFERROR('1.58 Consumption expenditure'!AT29/'1.46 Population'!U29*1000,"")</f>
        <v>16251.192908973821</v>
      </c>
      <c r="V29" s="11">
        <f>IFERROR('1.58 Consumption expenditure'!AU29/'1.46 Population'!V29*1000,"")</f>
        <v>11985.336508334378</v>
      </c>
      <c r="W29" s="11"/>
      <c r="X29" s="11">
        <f>IFERROR('1.58 Consumption expenditure'!AW29/'1.46 Population'!X29*1000,"")</f>
        <v>994.62907015777091</v>
      </c>
      <c r="Y29" s="11">
        <f>IFERROR('1.58 Consumption expenditure'!AX29/'1.46 Population'!Y29*1000,"")</f>
        <v>2285.1995927211965</v>
      </c>
      <c r="Z29" s="11">
        <f>IFERROR('1.58 Consumption expenditure'!AY29/'1.46 Population'!Z29*1000,"")</f>
        <v>1892.7679200563705</v>
      </c>
      <c r="AA29" s="11">
        <f>IFERROR('1.58 Consumption expenditure'!AZ29/'1.46 Population'!AA29*1000,"")</f>
        <v>6033.0450614474294</v>
      </c>
      <c r="AB29" s="11">
        <f>IFERROR('1.58 Consumption expenditure'!BA29/'1.46 Population'!AB29*1000,"")</f>
        <v>4994.7412828915094</v>
      </c>
      <c r="AC29" s="11">
        <f>IFERROR('1.58 Consumption expenditure'!BB29/'1.46 Population'!AC29*1000,"")</f>
        <v>4232.7534939042516</v>
      </c>
      <c r="AD29" s="11">
        <f>IFERROR('1.58 Consumption expenditure'!BC29/'1.46 Population'!AD29*1000,"")</f>
        <v>660.18012222579603</v>
      </c>
      <c r="AE29" s="11">
        <f>IFERROR('1.58 Consumption expenditure'!BD29/'1.46 Population'!AE29*1000,"")</f>
        <v>4746.3322290582109</v>
      </c>
      <c r="AF29" s="11">
        <f>IFERROR('1.58 Consumption expenditure'!BF29/'1.46 Population'!AF29*1000,"")</f>
        <v>2818.0829781682173</v>
      </c>
      <c r="AG29" s="11">
        <f>IFERROR('1.58 Consumption expenditure'!BG29/'1.46 Population'!AG29*1000,"")</f>
        <v>3575.9288940696488</v>
      </c>
      <c r="AH29" s="11">
        <f>IFERROR('1.58 Consumption expenditure'!BH29/'1.46 Population'!AH29*1000,"")</f>
        <v>1935.3659139200474</v>
      </c>
      <c r="AI29" s="11">
        <f>IFERROR('1.58 Consumption expenditure'!BK29/'1.46 Population'!AI29*1000,"")</f>
        <v>3668.5804672078648</v>
      </c>
      <c r="AJ29" s="11">
        <f>IFERROR('1.58 Consumption expenditure'!BL29/'1.46 Population'!AJ29*1000,"")</f>
        <v>1799.1723500173389</v>
      </c>
      <c r="AK29" s="11">
        <f>IFERROR('1.58 Consumption expenditure'!BM29/'1.46 Population'!AK29*1000,"")</f>
        <v>1423.3832331818239</v>
      </c>
      <c r="AL29" s="11">
        <f>IFERROR('1.58 Consumption expenditure'!BN29/'1.46 Population'!AL29*1000,"")</f>
        <v>2056.2582821346828</v>
      </c>
      <c r="AM29" s="11">
        <f>IFERROR('1.58 Consumption expenditure'!BO29/'1.46 Population'!AM29*1000,"")</f>
        <v>4831.4656937567479</v>
      </c>
      <c r="AN29" s="11">
        <f>IFERROR('1.58 Consumption expenditure'!BP29/'1.46 Population'!AN29*1000,"")</f>
        <v>8226.165413533834</v>
      </c>
      <c r="AO29" s="11">
        <f>IFERROR('1.58 Consumption expenditure'!BQ29/'1.46 Population'!AO29*1000,"")</f>
        <v>592.27235373700159</v>
      </c>
      <c r="AP29" s="11"/>
      <c r="AQ29" s="11">
        <f>IFERROR('1.58 Consumption expenditure'!BT29/'1.46 Population'!AQ29*1000,"")</f>
        <v>2638.6640389459531</v>
      </c>
      <c r="AR29" s="11">
        <f>IFERROR('1.58 Consumption expenditure'!BZ29/'1.46 Population'!AR29*1000,"")</f>
        <v>655.67965132116592</v>
      </c>
      <c r="AS29" s="11">
        <f>IFERROR('1.58 Consumption expenditure'!CA29/'1.46 Population'!AS29*1000,"")</f>
        <v>1827.8872477022753</v>
      </c>
      <c r="AT29" s="11">
        <f>IFERROR('1.58 Consumption expenditure'!CD29/'1.46 Population'!AT29*1000,"")</f>
        <v>3004.8571773696226</v>
      </c>
      <c r="AU29" s="11">
        <f>IFERROR('1.58 Consumption expenditure'!CE29/'1.46 Population'!AU29*1000,"")</f>
        <v>1540.0656195065014</v>
      </c>
      <c r="AV29" s="11">
        <f>IFERROR('1.58 Consumption expenditure'!CF29/'1.46 Population'!AV29*1000,"")</f>
        <v>3111.589663273297</v>
      </c>
      <c r="AW29" s="11">
        <f>IFERROR('1.58 Consumption expenditure'!CJ29/'1.46 Population'!AW29*1000,"")</f>
        <v>2000.7432733759476</v>
      </c>
      <c r="AX29" s="11">
        <f>IFERROR('1.58 Consumption expenditure'!CK29/'1.46 Population'!AX29*1000,"")</f>
        <v>1754.7405490007222</v>
      </c>
      <c r="AY29" s="11">
        <f>IFERROR('1.58 Consumption expenditure'!CP29/'1.46 Population'!AY29*1000,"")</f>
        <v>1552.5665682926019</v>
      </c>
      <c r="AZ29" s="11">
        <f>IFERROR('1.58 Consumption expenditure'!CV29/'1.46 Population'!AZ29*1000,"")</f>
        <v>4453.8107035000994</v>
      </c>
      <c r="BA29" s="11">
        <f>IFERROR('1.58 Consumption expenditure'!CZ29/'1.46 Population'!BA29*1000,"")</f>
        <v>1550.3625031090255</v>
      </c>
      <c r="BB29" s="11">
        <f>IFERROR('1.58 Consumption expenditure'!DH29/'1.46 Population'!BB29*1000,"")</f>
        <v>2588.375030069762</v>
      </c>
      <c r="BC29" s="11">
        <f>IFERROR('1.58 Consumption expenditure'!DJ29/'1.46 Population'!BC29*1000,"")</f>
        <v>1729.6152775199553</v>
      </c>
      <c r="BD29" s="11"/>
      <c r="BE29" s="11">
        <f>IFERROR('1.58 Consumption expenditure'!DK29/'1.46 Population'!BE29*1000,"")</f>
        <v>844.75951461495481</v>
      </c>
      <c r="BF29" s="11">
        <f>IFERROR('1.58 Consumption expenditure'!DR29/'1.46 Population'!BF29*1000,"")</f>
        <v>554.77216498437747</v>
      </c>
      <c r="BG29" s="11">
        <f>IFERROR('1.58 Consumption expenditure'!EA29/'1.46 Population'!BG29*1000,"")</f>
        <v>818.0812027394411</v>
      </c>
      <c r="BH29" s="11">
        <f>IFERROR('1.58 Consumption expenditure'!EJ29/'1.46 Population'!BH29*1000,"")</f>
        <v>855.17373227031851</v>
      </c>
      <c r="BI29" s="11">
        <f>IFERROR('1.58 Consumption expenditure'!EL29/'1.46 Population'!BI29*1000,"")</f>
        <v>10193.895092455568</v>
      </c>
      <c r="BJ29" s="11">
        <f>IFERROR('1.58 Consumption expenditure'!EN29/'1.46 Population'!BJ29*1000,"")</f>
        <v>419.09803255332912</v>
      </c>
      <c r="BK29" s="11">
        <f>IFERROR('1.58 Consumption expenditure'!EY29/'1.46 Population'!BK29*1000,"")</f>
        <v>1094.1612131742513</v>
      </c>
      <c r="BL29" s="11">
        <f>IFERROR('1.58 Consumption expenditure'!FC29/'1.46 Population'!BL29*1000,"")</f>
        <v>630.44919540056492</v>
      </c>
      <c r="BM29" s="11">
        <f>IFERROR('1.58 Consumption expenditure'!FI29/'1.46 Population'!BM29*1000,"")</f>
        <v>3115.9778918481538</v>
      </c>
      <c r="BN29" s="11">
        <f>IFERROR('1.58 Consumption expenditure'!FN29/'1.46 Population'!BN29*1000,"")</f>
        <v>2314.3238530762401</v>
      </c>
      <c r="BO29" s="11">
        <f>IFERROR('1.58 Consumption expenditure'!FU29/'1.46 Population'!BO29*1000,"")</f>
        <v>1889.005107999147</v>
      </c>
      <c r="BP29" s="11">
        <f>IFERROR('1.58 Consumption expenditure'!FW29/'1.46 Population'!BP29*1000,"")</f>
        <v>20782.153025988973</v>
      </c>
      <c r="BQ29" s="11"/>
      <c r="BR29" s="11">
        <f>IFERROR('1.58 Consumption expenditure'!GA29/'1.46 Population'!BR29*1000,"")</f>
        <v>15243.151420914241</v>
      </c>
      <c r="BS29" s="11">
        <f>IFERROR('1.58 Consumption expenditure'!GB29/'1.46 Population'!BS29*1000,"")</f>
        <v>26077.689714757853</v>
      </c>
      <c r="BT29" s="11"/>
      <c r="BU29" s="11">
        <f>IFERROR('1.58 Consumption expenditure'!GC29/'1.46 Population'!BU29*1000,"")</f>
        <v>17549.572238065255</v>
      </c>
      <c r="BV29" s="11">
        <f>IFERROR('1.58 Consumption expenditure'!GD29/'1.46 Population'!BV29*1000,"")</f>
        <v>15398.337163715021</v>
      </c>
      <c r="BW29" s="11">
        <f>IFERROR('1.58 Consumption expenditure'!GF29/'1.46 Population'!BW29*1000,"")</f>
        <v>18652.177951147023</v>
      </c>
      <c r="BX29" s="11">
        <f>IFERROR('1.58 Consumption expenditure'!GG29/'1.46 Population'!BX29*1000,"")</f>
        <v>15721.107120219734</v>
      </c>
      <c r="BY29" s="11">
        <f>IFERROR('1.58 Consumption expenditure'!GH29/'1.46 Population'!BY29*1000,"")</f>
        <v>16508.570458788257</v>
      </c>
      <c r="BZ29" s="11">
        <f>IFERROR('1.58 Consumption expenditure'!GI29/'1.46 Population'!BZ29*1000,"")</f>
        <v>16589.309882327478</v>
      </c>
      <c r="CA29" s="11">
        <f>IFERROR('1.58 Consumption expenditure'!GJ29/'1.46 Population'!CA29*1000,"")</f>
        <v>12424.879532420895</v>
      </c>
      <c r="CB29" s="11">
        <f>IFERROR('1.58 Consumption expenditure'!GL29/'1.46 Population'!CB29*1000,"")</f>
        <v>18018.46526411382</v>
      </c>
      <c r="CC29" s="11">
        <f>IFERROR('1.58 Consumption expenditure'!GM29/'1.46 Population'!CC29*1000,"")</f>
        <v>16491.310245840665</v>
      </c>
      <c r="CD29" s="11">
        <f>IFERROR('1.58 Consumption expenditure'!GR29/'1.46 Population'!CD29*1000,"")</f>
        <v>16972.462729888961</v>
      </c>
      <c r="CE29" s="11">
        <f>IFERROR('1.58 Consumption expenditure'!GS29/'1.46 Population'!CE29*1000,"")</f>
        <v>21589.745842760803</v>
      </c>
      <c r="CF29" s="11">
        <f>IFERROR('1.58 Consumption expenditure'!GT29/'1.46 Population'!CF29*1000,"")</f>
        <v>10100.760201443807</v>
      </c>
      <c r="CG29" s="11">
        <f>IFERROR('1.58 Consumption expenditure'!GU29/'1.46 Population'!CG29*1000,"")</f>
        <v>12930.233002931063</v>
      </c>
      <c r="CH29" s="11">
        <f>IFERROR('1.58 Consumption expenditure'!GV29/'1.46 Population'!CH29*1000,"")</f>
        <v>16524.293128131711</v>
      </c>
      <c r="CI29" s="11">
        <f>IFERROR('1.58 Consumption expenditure'!GW29/'1.46 Population'!CI29*1000,"")</f>
        <v>27570.844556255895</v>
      </c>
      <c r="CJ29" s="11">
        <f>IFERROR('1.58 Consumption expenditure'!GX29/'1.46 Population'!CJ29*1000,"")</f>
        <v>3472.5410237662718</v>
      </c>
      <c r="CK29" s="11">
        <f>IFERROR('1.58 Consumption expenditure'!GY29/'1.46 Population'!CK29*1000,"")</f>
        <v>19727.991274154894</v>
      </c>
      <c r="CL29" s="11">
        <f>IFERROR('1.58 Consumption expenditure'!GZ29/'1.46 Population'!CL29*1000,"")</f>
        <v>0</v>
      </c>
      <c r="CM29" s="11">
        <f>IFERROR('1.58 Consumption expenditure'!HA29/'1.46 Population'!CM29*1000,"")</f>
        <v>0</v>
      </c>
      <c r="CN29" s="11">
        <f>IFERROR('1.58 Consumption expenditure'!HB29/'1.46 Population'!CN29*1000,"")</f>
        <v>0</v>
      </c>
      <c r="CO29" s="11">
        <f>IFERROR('1.58 Consumption expenditure'!HC29/'1.46 Population'!CO29*1000,"")</f>
        <v>0</v>
      </c>
      <c r="CP29" s="11">
        <f>IFERROR('1.58 Consumption expenditure'!HD29/'1.46 Population'!CP29*1000,"")</f>
        <v>0</v>
      </c>
    </row>
    <row r="30" spans="1:94" x14ac:dyDescent="0.25">
      <c r="A30" s="1" t="s">
        <v>27</v>
      </c>
      <c r="D30" s="11">
        <f>IFERROR('1.58 Consumption expenditure'!D30/'1.46 Population'!D30*1000,"")</f>
        <v>565.15073480974002</v>
      </c>
      <c r="E30" s="11">
        <f>IFERROR('1.58 Consumption expenditure'!I30/'1.46 Population'!E30*1000,"")</f>
        <v>627.75573216123576</v>
      </c>
      <c r="F30" s="11">
        <f>IFERROR('1.58 Consumption expenditure'!M30/'1.46 Population'!F30*1000,"")</f>
        <v>13565.327633227684</v>
      </c>
      <c r="G30" s="11">
        <f>IFERROR('1.58 Consumption expenditure'!N30/'1.46 Population'!G30*1000,"")</f>
        <v>392.10216067600487</v>
      </c>
      <c r="H30" s="11">
        <f>IFERROR('1.58 Consumption expenditure'!O30/'1.46 Population'!H30*1000,"")</f>
        <v>799.60594548449717</v>
      </c>
      <c r="I30" s="11">
        <f>IFERROR('1.58 Consumption expenditure'!P30/'1.46 Population'!I30*1000,"")</f>
        <v>20279.177850642081</v>
      </c>
      <c r="J30" s="11">
        <f>IFERROR('1.58 Consumption expenditure'!Q30/'1.46 Population'!J30*1000,"")</f>
        <v>1482.924949505687</v>
      </c>
      <c r="K30" s="11">
        <f>IFERROR('1.58 Consumption expenditure'!V30/'1.46 Population'!K30*1000,"")</f>
        <v>2348.6874302605565</v>
      </c>
      <c r="L30" s="11">
        <f>IFERROR('1.58 Consumption expenditure'!AC30/'1.46 Population'!L30*1000,"")</f>
        <v>523.73559240823067</v>
      </c>
      <c r="M30" s="11">
        <f>IFERROR('1.58 Consumption expenditure'!AE30/'1.46 Population'!M30*1000,"")</f>
        <v>813.47034500367636</v>
      </c>
      <c r="N30" s="11">
        <f>IFERROR('1.58 Consumption expenditure'!AG30/'1.46 Population'!N30*1000,"")</f>
        <v>10886.288909688723</v>
      </c>
      <c r="O30" s="11">
        <f>IFERROR('1.58 Consumption expenditure'!AI30/'1.46 Population'!O30*1000,"")</f>
        <v>7807.6932684421545</v>
      </c>
      <c r="P30" s="11">
        <f>IFERROR('1.58 Consumption expenditure'!AK30/'1.46 Population'!P30*1000,"")</f>
        <v>8305.973120515293</v>
      </c>
      <c r="Q30" s="11">
        <f>IFERROR('1.58 Consumption expenditure'!AM30/'1.46 Population'!Q30*1000,"")</f>
        <v>1534.8668669586955</v>
      </c>
      <c r="R30" s="11">
        <f>IFERROR('1.58 Consumption expenditure'!AQ30/'1.46 Population'!R30*1000,"")</f>
        <v>239.15235568793531</v>
      </c>
      <c r="S30" s="11">
        <f>IFERROR('1.58 Consumption expenditure'!AS30/'1.46 Population'!S30*1000,"")</f>
        <v>366.19215290544798</v>
      </c>
      <c r="T30" s="11"/>
      <c r="U30" s="11">
        <f>IFERROR('1.58 Consumption expenditure'!AT30/'1.46 Population'!U30*1000,"")</f>
        <v>19493.044093374203</v>
      </c>
      <c r="V30" s="11">
        <f>IFERROR('1.58 Consumption expenditure'!AU30/'1.46 Population'!V30*1000,"")</f>
        <v>14186.330510143785</v>
      </c>
      <c r="W30" s="11"/>
      <c r="X30" s="11">
        <f>IFERROR('1.58 Consumption expenditure'!AW30/'1.46 Population'!X30*1000,"")</f>
        <v>1220.5412381693777</v>
      </c>
      <c r="Y30" s="11">
        <f>IFERROR('1.58 Consumption expenditure'!AX30/'1.46 Population'!Y30*1000,"")</f>
        <v>2598.4260176160942</v>
      </c>
      <c r="Z30" s="11">
        <f>IFERROR('1.58 Consumption expenditure'!AY30/'1.46 Population'!Z30*1000,"")</f>
        <v>2378.3424358626744</v>
      </c>
      <c r="AA30" s="11">
        <f>IFERROR('1.58 Consumption expenditure'!AZ30/'1.46 Population'!AA30*1000,"")</f>
        <v>6975.1701768011335</v>
      </c>
      <c r="AB30" s="11">
        <f>IFERROR('1.58 Consumption expenditure'!BA30/'1.46 Population'!AB30*1000,"")</f>
        <v>5846.9294674997309</v>
      </c>
      <c r="AC30" s="11">
        <f>IFERROR('1.58 Consumption expenditure'!BB30/'1.46 Population'!AC30*1000,"")</f>
        <v>5309.9782917883076</v>
      </c>
      <c r="AD30" s="11">
        <f>IFERROR('1.58 Consumption expenditure'!BC30/'1.46 Population'!AD30*1000,"")</f>
        <v>876.13631066150765</v>
      </c>
      <c r="AE30" s="11">
        <f>IFERROR('1.58 Consumption expenditure'!BD30/'1.46 Population'!AE30*1000,"")</f>
        <v>5625.5178619100825</v>
      </c>
      <c r="AF30" s="11">
        <f>IFERROR('1.58 Consumption expenditure'!BF30/'1.46 Population'!AF30*1000,"")</f>
        <v>3664.6606632989237</v>
      </c>
      <c r="AG30" s="11">
        <f>IFERROR('1.58 Consumption expenditure'!BG30/'1.46 Population'!AG30*1000,"")</f>
        <v>4382.8297390332164</v>
      </c>
      <c r="AH30" s="11">
        <f>IFERROR('1.58 Consumption expenditure'!BH30/'1.46 Population'!AH30*1000,"")</f>
        <v>2251.2439036405735</v>
      </c>
      <c r="AI30" s="11">
        <f>IFERROR('1.58 Consumption expenditure'!BK30/'1.46 Population'!AI30*1000,"")</f>
        <v>4207.2269575078517</v>
      </c>
      <c r="AJ30" s="11">
        <f>IFERROR('1.58 Consumption expenditure'!BL30/'1.46 Population'!AJ30*1000,"")</f>
        <v>2403.6676308520696</v>
      </c>
      <c r="AK30" s="11">
        <f>IFERROR('1.58 Consumption expenditure'!BM30/'1.46 Population'!AK30*1000,"")</f>
        <v>1957.0495019870632</v>
      </c>
      <c r="AL30" s="11">
        <f>IFERROR('1.58 Consumption expenditure'!BN30/'1.46 Population'!AL30*1000,"")</f>
        <v>2479.5108921788383</v>
      </c>
      <c r="AM30" s="11">
        <f>IFERROR('1.58 Consumption expenditure'!BO30/'1.46 Population'!AM30*1000,"")</f>
        <v>5971.3551367056543</v>
      </c>
      <c r="AN30" s="11">
        <f>IFERROR('1.58 Consumption expenditure'!BP30/'1.46 Population'!AN30*1000,"")</f>
        <v>9637.347225005009</v>
      </c>
      <c r="AO30" s="11">
        <f>IFERROR('1.58 Consumption expenditure'!BQ30/'1.46 Population'!AO30*1000,"")</f>
        <v>727.8556387680984</v>
      </c>
      <c r="AP30" s="11"/>
      <c r="AQ30" s="11">
        <f>IFERROR('1.58 Consumption expenditure'!BT30/'1.46 Population'!AQ30*1000,"")</f>
        <v>2731.6983743364108</v>
      </c>
      <c r="AR30" s="11">
        <f>IFERROR('1.58 Consumption expenditure'!BZ30/'1.46 Population'!AR30*1000,"")</f>
        <v>667.86355475763003</v>
      </c>
      <c r="AS30" s="11">
        <f>IFERROR('1.58 Consumption expenditure'!CA30/'1.46 Population'!AS30*1000,"")</f>
        <v>2103.5959216920164</v>
      </c>
      <c r="AT30" s="11">
        <f>IFERROR('1.58 Consumption expenditure'!CD30/'1.46 Population'!AT30*1000,"")</f>
        <v>3682.3371938842843</v>
      </c>
      <c r="AU30" s="11">
        <f>IFERROR('1.58 Consumption expenditure'!CE30/'1.46 Population'!AU30*1000,"")</f>
        <v>1831.9640859278816</v>
      </c>
      <c r="AV30" s="11">
        <f>IFERROR('1.58 Consumption expenditure'!CF30/'1.46 Population'!AV30*1000,"")</f>
        <v>3226.4319090514955</v>
      </c>
      <c r="AW30" s="11">
        <f>IFERROR('1.58 Consumption expenditure'!CJ30/'1.46 Population'!AW30*1000,"")</f>
        <v>2013.2767341040462</v>
      </c>
      <c r="AX30" s="11">
        <f>IFERROR('1.58 Consumption expenditure'!CK30/'1.46 Population'!AX30*1000,"")</f>
        <v>1914.0685142417242</v>
      </c>
      <c r="AY30" s="11">
        <f>IFERROR('1.58 Consumption expenditure'!CP30/'1.46 Population'!AY30*1000,"")</f>
        <v>1676.5309917689485</v>
      </c>
      <c r="AZ30" s="11">
        <f>IFERROR('1.58 Consumption expenditure'!CV30/'1.46 Population'!AZ30*1000,"")</f>
        <v>4716.2135199496024</v>
      </c>
      <c r="BA30" s="11">
        <f>IFERROR('1.58 Consumption expenditure'!CZ30/'1.46 Population'!BA30*1000,"")</f>
        <v>1682.5198363228369</v>
      </c>
      <c r="BB30" s="11">
        <f>IFERROR('1.58 Consumption expenditure'!DH30/'1.46 Population'!BB30*1000,"")</f>
        <v>2929.1838392346799</v>
      </c>
      <c r="BC30" s="11">
        <f>IFERROR('1.58 Consumption expenditure'!DJ30/'1.46 Population'!BC30*1000,"")</f>
        <v>2066.7616713218949</v>
      </c>
      <c r="BD30" s="11"/>
      <c r="BE30" s="11">
        <f>IFERROR('1.58 Consumption expenditure'!DK30/'1.46 Population'!BE30*1000,"")</f>
        <v>998.07722779518065</v>
      </c>
      <c r="BF30" s="11">
        <f>IFERROR('1.58 Consumption expenditure'!DR30/'1.46 Population'!BF30*1000,"")</f>
        <v>636.99653603205877</v>
      </c>
      <c r="BG30" s="11">
        <f>IFERROR('1.58 Consumption expenditure'!EA30/'1.46 Population'!BG30*1000,"")</f>
        <v>883.89902109311265</v>
      </c>
      <c r="BH30" s="11">
        <f>IFERROR('1.58 Consumption expenditure'!EJ30/'1.46 Population'!BH30*1000,"")</f>
        <v>1032.0763971033728</v>
      </c>
      <c r="BI30" s="11">
        <f>IFERROR('1.58 Consumption expenditure'!EL30/'1.46 Population'!BI30*1000,"")</f>
        <v>10748.156851226318</v>
      </c>
      <c r="BJ30" s="11">
        <f>IFERROR('1.58 Consumption expenditure'!EN30/'1.46 Population'!BJ30*1000,"")</f>
        <v>434.55825771324862</v>
      </c>
      <c r="BK30" s="11">
        <f>IFERROR('1.58 Consumption expenditure'!EY30/'1.46 Population'!BK30*1000,"")</f>
        <v>1245.302079214172</v>
      </c>
      <c r="BL30" s="11">
        <f>IFERROR('1.58 Consumption expenditure'!FC30/'1.46 Population'!BL30*1000,"")</f>
        <v>770.80317833942138</v>
      </c>
      <c r="BM30" s="11">
        <f>IFERROR('1.58 Consumption expenditure'!FI30/'1.46 Population'!BM30*1000,"")</f>
        <v>3354.1379138329539</v>
      </c>
      <c r="BN30" s="11">
        <f>IFERROR('1.58 Consumption expenditure'!FN30/'1.46 Population'!BN30*1000,"")</f>
        <v>3035.7604390440392</v>
      </c>
      <c r="BO30" s="11">
        <f>IFERROR('1.58 Consumption expenditure'!FU30/'1.46 Population'!BO30*1000,"")</f>
        <v>2125.3694432716088</v>
      </c>
      <c r="BP30" s="11">
        <f>IFERROR('1.58 Consumption expenditure'!FW30/'1.46 Population'!BP30*1000,"")</f>
        <v>24717.438652533758</v>
      </c>
      <c r="BQ30" s="11"/>
      <c r="BR30" s="11">
        <f>IFERROR('1.58 Consumption expenditure'!GA30/'1.46 Population'!BR30*1000,"")</f>
        <v>17013.047153860603</v>
      </c>
      <c r="BS30" s="11">
        <f>IFERROR('1.58 Consumption expenditure'!GB30/'1.46 Population'!BS30*1000,"")</f>
        <v>27515.862588552875</v>
      </c>
      <c r="BT30" s="11"/>
      <c r="BU30" s="11">
        <f>IFERROR('1.58 Consumption expenditure'!GC30/'1.46 Population'!BU30*1000,"")</f>
        <v>20022.965637511359</v>
      </c>
      <c r="BV30" s="11">
        <f>IFERROR('1.58 Consumption expenditure'!GD30/'1.46 Population'!BV30*1000,"")</f>
        <v>17527.115155246047</v>
      </c>
      <c r="BW30" s="11">
        <f>IFERROR('1.58 Consumption expenditure'!GF30/'1.46 Population'!BW30*1000,"")</f>
        <v>21668.426708166593</v>
      </c>
      <c r="BX30" s="11">
        <f>IFERROR('1.58 Consumption expenditure'!GG30/'1.46 Population'!BX30*1000,"")</f>
        <v>17888.211966204955</v>
      </c>
      <c r="BY30" s="11">
        <f>IFERROR('1.58 Consumption expenditure'!GH30/'1.46 Population'!BY30*1000,"")</f>
        <v>18844.154406053014</v>
      </c>
      <c r="BZ30" s="11">
        <f>IFERROR('1.58 Consumption expenditure'!GI30/'1.46 Population'!BZ30*1000,"")</f>
        <v>18644.705214438785</v>
      </c>
      <c r="CA30" s="11">
        <f>IFERROR('1.58 Consumption expenditure'!GJ30/'1.46 Population'!CA30*1000,"")</f>
        <v>14616.15663047055</v>
      </c>
      <c r="CB30" s="11">
        <f>IFERROR('1.58 Consumption expenditure'!GL30/'1.46 Population'!CB30*1000,"")</f>
        <v>20577.70110948398</v>
      </c>
      <c r="CC30" s="11">
        <f>IFERROR('1.58 Consumption expenditure'!GM30/'1.46 Population'!CC30*1000,"")</f>
        <v>18677.930078492551</v>
      </c>
      <c r="CD30" s="11">
        <f>IFERROR('1.58 Consumption expenditure'!GR30/'1.46 Population'!CD30*1000,"")</f>
        <v>19046.420223889778</v>
      </c>
      <c r="CE30" s="11">
        <f>IFERROR('1.58 Consumption expenditure'!GS30/'1.46 Population'!CE30*1000,"")</f>
        <v>23891.032222829053</v>
      </c>
      <c r="CF30" s="11">
        <f>IFERROR('1.58 Consumption expenditure'!GT30/'1.46 Population'!CF30*1000,"")</f>
        <v>11641.767957911219</v>
      </c>
      <c r="CG30" s="11">
        <f>IFERROR('1.58 Consumption expenditure'!GU30/'1.46 Population'!CG30*1000,"")</f>
        <v>15012.198131500088</v>
      </c>
      <c r="CH30" s="11">
        <f>IFERROR('1.58 Consumption expenditure'!GV30/'1.46 Population'!CH30*1000,"")</f>
        <v>18730.115756988311</v>
      </c>
      <c r="CI30" s="11">
        <f>IFERROR('1.58 Consumption expenditure'!GW30/'1.46 Population'!CI30*1000,"")</f>
        <v>30329.517524205265</v>
      </c>
      <c r="CJ30" s="11">
        <f>IFERROR('1.58 Consumption expenditure'!GX30/'1.46 Population'!CJ30*1000,"")</f>
        <v>4422.9173240300297</v>
      </c>
      <c r="CK30" s="11">
        <f>IFERROR('1.58 Consumption expenditure'!GY30/'1.46 Population'!CK30*1000,"")</f>
        <v>23241.327696182547</v>
      </c>
      <c r="CL30" s="11">
        <f>IFERROR('1.58 Consumption expenditure'!GZ30/'1.46 Population'!CL30*1000,"")</f>
        <v>0</v>
      </c>
      <c r="CM30" s="11">
        <f>IFERROR('1.58 Consumption expenditure'!HA30/'1.46 Population'!CM30*1000,"")</f>
        <v>0</v>
      </c>
      <c r="CN30" s="11">
        <f>IFERROR('1.58 Consumption expenditure'!HB30/'1.46 Population'!CN30*1000,"")</f>
        <v>0</v>
      </c>
      <c r="CO30" s="11">
        <f>IFERROR('1.58 Consumption expenditure'!HC30/'1.46 Population'!CO30*1000,"")</f>
        <v>0</v>
      </c>
      <c r="CP30" s="11">
        <f>IFERROR('1.58 Consumption expenditure'!HD30/'1.46 Population'!CP30*1000,"")</f>
        <v>0</v>
      </c>
    </row>
    <row r="31" spans="1:94" x14ac:dyDescent="0.25">
      <c r="A31" s="1" t="s">
        <v>28</v>
      </c>
      <c r="D31" s="11">
        <f>IFERROR('1.58 Consumption expenditure'!D31/'1.46 Population'!D31*1000,"")</f>
        <v>642.51722423467584</v>
      </c>
      <c r="E31" s="11">
        <f>IFERROR('1.58 Consumption expenditure'!I31/'1.46 Population'!E31*1000,"")</f>
        <v>712.27851801704765</v>
      </c>
      <c r="F31" s="11">
        <f>IFERROR('1.58 Consumption expenditure'!M31/'1.46 Population'!F31*1000,"")</f>
        <v>14497.035167028709</v>
      </c>
      <c r="G31" s="11">
        <f>IFERROR('1.58 Consumption expenditure'!N31/'1.46 Population'!G31*1000,"")</f>
        <v>444.36826755204078</v>
      </c>
      <c r="H31" s="11">
        <f>IFERROR('1.58 Consumption expenditure'!O31/'1.46 Population'!H31*1000,"")</f>
        <v>843.0335369828781</v>
      </c>
      <c r="I31" s="11">
        <f>IFERROR('1.58 Consumption expenditure'!P31/'1.46 Population'!I31*1000,"")</f>
        <v>20103.514181954793</v>
      </c>
      <c r="J31" s="11">
        <f>IFERROR('1.58 Consumption expenditure'!Q31/'1.46 Population'!J31*1000,"")</f>
        <v>1821.6752852011211</v>
      </c>
      <c r="K31" s="11">
        <f>IFERROR('1.58 Consumption expenditure'!V31/'1.46 Population'!K31*1000,"")</f>
        <v>2730.0570156073027</v>
      </c>
      <c r="L31" s="11">
        <f>IFERROR('1.58 Consumption expenditure'!AC31/'1.46 Population'!L31*1000,"")</f>
        <v>602.4293736681351</v>
      </c>
      <c r="M31" s="11">
        <f>IFERROR('1.58 Consumption expenditure'!AE31/'1.46 Population'!M31*1000,"")</f>
        <v>909.04141330417212</v>
      </c>
      <c r="N31" s="11">
        <f>IFERROR('1.58 Consumption expenditure'!AG31/'1.46 Population'!N31*1000,"")</f>
        <v>11364.644380889869</v>
      </c>
      <c r="O31" s="11">
        <f>IFERROR('1.58 Consumption expenditure'!AI31/'1.46 Population'!O31*1000,"")</f>
        <v>9262.8250803417668</v>
      </c>
      <c r="P31" s="11">
        <f>IFERROR('1.58 Consumption expenditure'!AK31/'1.46 Population'!P31*1000,"")</f>
        <v>9011.0713955159099</v>
      </c>
      <c r="Q31" s="11">
        <f>IFERROR('1.58 Consumption expenditure'!AM31/'1.46 Population'!Q31*1000,"")</f>
        <v>1658.3793878294669</v>
      </c>
      <c r="R31" s="11">
        <f>IFERROR('1.58 Consumption expenditure'!AQ31/'1.46 Population'!R31*1000,"")</f>
        <v>246.80545529941176</v>
      </c>
      <c r="S31" s="11">
        <f>IFERROR('1.58 Consumption expenditure'!AS31/'1.46 Population'!S31*1000,"")</f>
        <v>464.86263090264328</v>
      </c>
      <c r="T31" s="11"/>
      <c r="U31" s="11">
        <f>IFERROR('1.58 Consumption expenditure'!AT31/'1.46 Population'!U31*1000,"")</f>
        <v>21039.580111811589</v>
      </c>
      <c r="V31" s="11">
        <f>IFERROR('1.58 Consumption expenditure'!AU31/'1.46 Population'!V31*1000,"")</f>
        <v>15782.29589480592</v>
      </c>
      <c r="W31" s="11"/>
      <c r="X31" s="11">
        <f>IFERROR('1.58 Consumption expenditure'!AW31/'1.46 Population'!X31*1000,"")</f>
        <v>1557.7004382572827</v>
      </c>
      <c r="Y31" s="11">
        <f>IFERROR('1.58 Consumption expenditure'!AX31/'1.46 Population'!Y31*1000,"")</f>
        <v>2854.5738451528955</v>
      </c>
      <c r="Z31" s="11">
        <f>IFERROR('1.58 Consumption expenditure'!AY31/'1.46 Population'!Z31*1000,"")</f>
        <v>2773.2356996072103</v>
      </c>
      <c r="AA31" s="11">
        <f>IFERROR('1.58 Consumption expenditure'!AZ31/'1.46 Population'!AA31*1000,"")</f>
        <v>7681.2128990855126</v>
      </c>
      <c r="AB31" s="11">
        <f>IFERROR('1.58 Consumption expenditure'!BA31/'1.46 Population'!AB31*1000,"")</f>
        <v>6622.8318740256309</v>
      </c>
      <c r="AC31" s="11">
        <f>IFERROR('1.58 Consumption expenditure'!BB31/'1.46 Population'!AC31*1000,"")</f>
        <v>6083.5528791870529</v>
      </c>
      <c r="AD31" s="11">
        <f>IFERROR('1.58 Consumption expenditure'!BC31/'1.46 Population'!AD31*1000,"")</f>
        <v>1022.2825445532868</v>
      </c>
      <c r="AE31" s="11">
        <f>IFERROR('1.58 Consumption expenditure'!BD31/'1.46 Population'!AE31*1000,"")</f>
        <v>6120.6262696328595</v>
      </c>
      <c r="AF31" s="11">
        <f>IFERROR('1.58 Consumption expenditure'!BF31/'1.46 Population'!AF31*1000,"")</f>
        <v>4427.1236164821985</v>
      </c>
      <c r="AG31" s="11">
        <f>IFERROR('1.58 Consumption expenditure'!BG31/'1.46 Population'!AG31*1000,"")</f>
        <v>5079.9356223175973</v>
      </c>
      <c r="AH31" s="11">
        <f>IFERROR('1.58 Consumption expenditure'!BH31/'1.46 Population'!AH31*1000,"")</f>
        <v>2473.3687106918237</v>
      </c>
      <c r="AI31" s="11">
        <f>IFERROR('1.58 Consumption expenditure'!BK31/'1.46 Population'!AI31*1000,"")</f>
        <v>4962.0408525662115</v>
      </c>
      <c r="AJ31" s="11">
        <f>IFERROR('1.58 Consumption expenditure'!BL31/'1.46 Population'!AJ31*1000,"")</f>
        <v>3198.3243775283859</v>
      </c>
      <c r="AK31" s="11">
        <f>IFERROR('1.58 Consumption expenditure'!BM31/'1.46 Population'!AK31*1000,"")</f>
        <v>2537.0442486491747</v>
      </c>
      <c r="AL31" s="11">
        <f>IFERROR('1.58 Consumption expenditure'!BN31/'1.46 Population'!AL31*1000,"")</f>
        <v>2631.0162585226126</v>
      </c>
      <c r="AM31" s="11">
        <f>IFERROR('1.58 Consumption expenditure'!BO31/'1.46 Population'!AM31*1000,"")</f>
        <v>6476.3687150837986</v>
      </c>
      <c r="AN31" s="11">
        <f>IFERROR('1.58 Consumption expenditure'!BP31/'1.46 Population'!AN31*1000,"")</f>
        <v>10202.292751301562</v>
      </c>
      <c r="AO31" s="11">
        <f>IFERROR('1.58 Consumption expenditure'!BQ31/'1.46 Population'!AO31*1000,"")</f>
        <v>1046.9973779471554</v>
      </c>
      <c r="AP31" s="11"/>
      <c r="AQ31" s="11">
        <f>IFERROR('1.58 Consumption expenditure'!BT31/'1.46 Population'!AQ31*1000,"")</f>
        <v>3202.2352505396534</v>
      </c>
      <c r="AR31" s="11">
        <f>IFERROR('1.58 Consumption expenditure'!BZ31/'1.46 Population'!AR31*1000,"")</f>
        <v>697.58038003813522</v>
      </c>
      <c r="AS31" s="11">
        <f>IFERROR('1.58 Consumption expenditure'!CA31/'1.46 Population'!AS31*1000,"")</f>
        <v>2771.519085395099</v>
      </c>
      <c r="AT31" s="11">
        <f>IFERROR('1.58 Consumption expenditure'!CD31/'1.46 Population'!AT31*1000,"")</f>
        <v>4471.0994868481548</v>
      </c>
      <c r="AU31" s="11">
        <f>IFERROR('1.58 Consumption expenditure'!CE31/'1.46 Population'!AU31*1000,"")</f>
        <v>2227.0986194022953</v>
      </c>
      <c r="AV31" s="11">
        <f>IFERROR('1.58 Consumption expenditure'!CF31/'1.46 Population'!AV31*1000,"")</f>
        <v>3492.6219396469919</v>
      </c>
      <c r="AW31" s="11">
        <f>IFERROR('1.58 Consumption expenditure'!CJ31/'1.46 Population'!AW31*1000,"")</f>
        <v>3086.2278520533887</v>
      </c>
      <c r="AX31" s="11">
        <f>IFERROR('1.58 Consumption expenditure'!CK31/'1.46 Population'!AX31*1000,"")</f>
        <v>2074.4437649251558</v>
      </c>
      <c r="AY31" s="11">
        <f>IFERROR('1.58 Consumption expenditure'!CP31/'1.46 Population'!AY31*1000,"")</f>
        <v>1896.1660711891411</v>
      </c>
      <c r="AZ31" s="11">
        <f>IFERROR('1.58 Consumption expenditure'!CV31/'1.46 Population'!AZ31*1000,"")</f>
        <v>5270.1710009940971</v>
      </c>
      <c r="BA31" s="11">
        <f>IFERROR('1.58 Consumption expenditure'!CZ31/'1.46 Population'!BA31*1000,"")</f>
        <v>1808.1375134007476</v>
      </c>
      <c r="BB31" s="11">
        <f>IFERROR('1.58 Consumption expenditure'!DH31/'1.46 Population'!BB31*1000,"")</f>
        <v>3747.0531633389464</v>
      </c>
      <c r="BC31" s="11">
        <f>IFERROR('1.58 Consumption expenditure'!DJ31/'1.46 Population'!BC31*1000,"")</f>
        <v>2474.3753058563793</v>
      </c>
      <c r="BD31" s="11"/>
      <c r="BE31" s="11">
        <f>IFERROR('1.58 Consumption expenditure'!DK31/'1.46 Population'!BE31*1000,"")</f>
        <v>1043.4352634220975</v>
      </c>
      <c r="BF31" s="11">
        <f>IFERROR('1.58 Consumption expenditure'!DR31/'1.46 Population'!BF31*1000,"")</f>
        <v>655.11667678049309</v>
      </c>
      <c r="BG31" s="11">
        <f>IFERROR('1.58 Consumption expenditure'!EA31/'1.46 Population'!BG31*1000,"")</f>
        <v>1021.7095018357932</v>
      </c>
      <c r="BH31" s="11">
        <f>IFERROR('1.58 Consumption expenditure'!EJ31/'1.46 Population'!BH31*1000,"")</f>
        <v>1201.1691036064235</v>
      </c>
      <c r="BI31" s="11">
        <f>IFERROR('1.58 Consumption expenditure'!EL31/'1.46 Population'!BI31*1000,"")</f>
        <v>11137.068729166966</v>
      </c>
      <c r="BJ31" s="11">
        <f>IFERROR('1.58 Consumption expenditure'!EN31/'1.46 Population'!BJ31*1000,"")</f>
        <v>491.92905032674196</v>
      </c>
      <c r="BK31" s="11">
        <f>IFERROR('1.58 Consumption expenditure'!EY31/'1.46 Population'!BK31*1000,"")</f>
        <v>1312.7544387948199</v>
      </c>
      <c r="BL31" s="11">
        <f>IFERROR('1.58 Consumption expenditure'!FC31/'1.46 Population'!BL31*1000,"")</f>
        <v>992.0250008416225</v>
      </c>
      <c r="BM31" s="11">
        <f>IFERROR('1.58 Consumption expenditure'!FI31/'1.46 Population'!BM31*1000,"")</f>
        <v>3313.1112296526198</v>
      </c>
      <c r="BN31" s="11">
        <f>IFERROR('1.58 Consumption expenditure'!FN31/'1.46 Population'!BN31*1000,"")</f>
        <v>3388.6377267180937</v>
      </c>
      <c r="BO31" s="11">
        <f>IFERROR('1.58 Consumption expenditure'!FU31/'1.46 Population'!BO31*1000,"")</f>
        <v>2170.5533557514377</v>
      </c>
      <c r="BP31" s="11">
        <f>IFERROR('1.58 Consumption expenditure'!FW31/'1.46 Population'!BP31*1000,"")</f>
        <v>26333.423486774489</v>
      </c>
      <c r="BQ31" s="11"/>
      <c r="BR31" s="11">
        <f>IFERROR('1.58 Consumption expenditure'!GA31/'1.46 Population'!BR31*1000,"")</f>
        <v>19064.505123688061</v>
      </c>
      <c r="BS31" s="11">
        <f>IFERROR('1.58 Consumption expenditure'!GB31/'1.46 Population'!BS31*1000,"")</f>
        <v>29062.959576551708</v>
      </c>
      <c r="BT31" s="11"/>
      <c r="BU31" s="11">
        <f>IFERROR('1.58 Consumption expenditure'!GC31/'1.46 Population'!BU31*1000,"")</f>
        <v>20845.514180505765</v>
      </c>
      <c r="BV31" s="11">
        <f>IFERROR('1.58 Consumption expenditure'!GD31/'1.46 Population'!BV31*1000,"")</f>
        <v>18134.311069414794</v>
      </c>
      <c r="BW31" s="11">
        <f>IFERROR('1.58 Consumption expenditure'!GF31/'1.46 Population'!BW31*1000,"")</f>
        <v>22811.194884872675</v>
      </c>
      <c r="BX31" s="11">
        <f>IFERROR('1.58 Consumption expenditure'!GG31/'1.46 Population'!BX31*1000,"")</f>
        <v>18596.245655578045</v>
      </c>
      <c r="BY31" s="11">
        <f>IFERROR('1.58 Consumption expenditure'!GH31/'1.46 Population'!BY31*1000,"")</f>
        <v>19487.763949786182</v>
      </c>
      <c r="BZ31" s="11">
        <f>IFERROR('1.58 Consumption expenditure'!GI31/'1.46 Population'!BZ31*1000,"")</f>
        <v>19097.119930452445</v>
      </c>
      <c r="CA31" s="11">
        <f>IFERROR('1.58 Consumption expenditure'!GJ31/'1.46 Population'!CA31*1000,"")</f>
        <v>15503.368307824137</v>
      </c>
      <c r="CB31" s="11">
        <f>IFERROR('1.58 Consumption expenditure'!GL31/'1.46 Population'!CB31*1000,"")</f>
        <v>21880.925164773696</v>
      </c>
      <c r="CC31" s="11">
        <f>IFERROR('1.58 Consumption expenditure'!GM31/'1.46 Population'!CC31*1000,"")</f>
        <v>19165.111585698785</v>
      </c>
      <c r="CD31" s="11">
        <f>IFERROR('1.58 Consumption expenditure'!GR31/'1.46 Population'!CD31*1000,"")</f>
        <v>19463.702431694826</v>
      </c>
      <c r="CE31" s="11">
        <f>IFERROR('1.58 Consumption expenditure'!GS31/'1.46 Population'!CE31*1000,"")</f>
        <v>26096.604723862452</v>
      </c>
      <c r="CF31" s="11">
        <f>IFERROR('1.58 Consumption expenditure'!GT31/'1.46 Population'!CF31*1000,"")</f>
        <v>12225.094571545636</v>
      </c>
      <c r="CG31" s="11">
        <f>IFERROR('1.58 Consumption expenditure'!GU31/'1.46 Population'!CG31*1000,"")</f>
        <v>15806.768707718671</v>
      </c>
      <c r="CH31" s="11">
        <f>IFERROR('1.58 Consumption expenditure'!GV31/'1.46 Population'!CH31*1000,"")</f>
        <v>19142.031204918214</v>
      </c>
      <c r="CI31" s="11">
        <f>IFERROR('1.58 Consumption expenditure'!GW31/'1.46 Population'!CI31*1000,"")</f>
        <v>30844.816657900767</v>
      </c>
      <c r="CJ31" s="11">
        <f>IFERROR('1.58 Consumption expenditure'!GX31/'1.46 Population'!CJ31*1000,"")</f>
        <v>5360.1842160967126</v>
      </c>
      <c r="CK31" s="11">
        <f>IFERROR('1.58 Consumption expenditure'!GY31/'1.46 Population'!CK31*1000,"")</f>
        <v>24157.38899107874</v>
      </c>
      <c r="CL31" s="11">
        <f>IFERROR('1.58 Consumption expenditure'!GZ31/'1.46 Population'!CL31*1000,"")</f>
        <v>0</v>
      </c>
      <c r="CM31" s="11">
        <f>IFERROR('1.58 Consumption expenditure'!HA31/'1.46 Population'!CM31*1000,"")</f>
        <v>0</v>
      </c>
      <c r="CN31" s="11">
        <f>IFERROR('1.58 Consumption expenditure'!HB31/'1.46 Population'!CN31*1000,"")</f>
        <v>0</v>
      </c>
      <c r="CO31" s="11">
        <f>IFERROR('1.58 Consumption expenditure'!HC31/'1.46 Population'!CO31*1000,"")</f>
        <v>0</v>
      </c>
      <c r="CP31" s="11">
        <f>IFERROR('1.58 Consumption expenditure'!HD31/'1.46 Population'!CP31*1000,"")</f>
        <v>0</v>
      </c>
    </row>
    <row r="32" spans="1:94" x14ac:dyDescent="0.25">
      <c r="A32" s="1" t="s">
        <v>29</v>
      </c>
      <c r="D32" s="11">
        <f>IFERROR('1.58 Consumption expenditure'!D32/'1.46 Population'!D32*1000,"")</f>
        <v>889.68911856519856</v>
      </c>
      <c r="E32" s="11">
        <f>IFERROR('1.58 Consumption expenditure'!I32/'1.46 Population'!E32*1000,"")</f>
        <v>813.8666676863777</v>
      </c>
      <c r="F32" s="11">
        <f>IFERROR('1.58 Consumption expenditure'!M32/'1.46 Population'!F32*1000,"")</f>
        <v>15595.309970687318</v>
      </c>
      <c r="G32" s="11">
        <f>IFERROR('1.58 Consumption expenditure'!N32/'1.46 Population'!G32*1000,"")</f>
        <v>490.41315342989884</v>
      </c>
      <c r="H32" s="11">
        <f>IFERROR('1.58 Consumption expenditure'!O32/'1.46 Population'!H32*1000,"")</f>
        <v>1029.5894689092052</v>
      </c>
      <c r="I32" s="11">
        <f>IFERROR('1.58 Consumption expenditure'!P32/'1.46 Population'!I32*1000,"")</f>
        <v>19203.393249466386</v>
      </c>
      <c r="J32" s="11">
        <f>IFERROR('1.58 Consumption expenditure'!Q32/'1.46 Population'!J32*1000,"")</f>
        <v>2347.4458823759051</v>
      </c>
      <c r="K32" s="11">
        <f>IFERROR('1.58 Consumption expenditure'!V32/'1.46 Population'!K32*1000,"")</f>
        <v>3067.3900843317674</v>
      </c>
      <c r="L32" s="11">
        <f>IFERROR('1.58 Consumption expenditure'!AC32/'1.46 Population'!L32*1000,"")</f>
        <v>667.02976280984024</v>
      </c>
      <c r="M32" s="11">
        <f>IFERROR('1.58 Consumption expenditure'!AE32/'1.46 Population'!M32*1000,"")</f>
        <v>1066.6663622279889</v>
      </c>
      <c r="N32" s="11">
        <f>IFERROR('1.58 Consumption expenditure'!AG32/'1.46 Population'!N32*1000,"")</f>
        <v>12434.725314672605</v>
      </c>
      <c r="O32" s="11">
        <f>IFERROR('1.58 Consumption expenditure'!AI32/'1.46 Population'!O32*1000,"")</f>
        <v>10447.497410686783</v>
      </c>
      <c r="P32" s="11">
        <f>IFERROR('1.58 Consumption expenditure'!AK32/'1.46 Population'!P32*1000,"")</f>
        <v>9099.8313600112415</v>
      </c>
      <c r="Q32" s="11">
        <f>IFERROR('1.58 Consumption expenditure'!AM32/'1.46 Population'!Q32*1000,"")</f>
        <v>1909.9955420894757</v>
      </c>
      <c r="R32" s="11">
        <f>IFERROR('1.58 Consumption expenditure'!AQ32/'1.46 Population'!R32*1000,"")</f>
        <v>305.97516390984299</v>
      </c>
      <c r="S32" s="11">
        <f>IFERROR('1.58 Consumption expenditure'!AS32/'1.46 Population'!S32*1000,"")</f>
        <v>529.54058439839162</v>
      </c>
      <c r="T32" s="11"/>
      <c r="U32" s="11">
        <f>IFERROR('1.58 Consumption expenditure'!AT32/'1.46 Population'!U32*1000,"")</f>
        <v>22050.789692435577</v>
      </c>
      <c r="V32" s="11">
        <f>IFERROR('1.58 Consumption expenditure'!AU32/'1.46 Population'!V32*1000,"")</f>
        <v>15336.842105263157</v>
      </c>
      <c r="W32" s="11"/>
      <c r="X32" s="11">
        <f>IFERROR('1.58 Consumption expenditure'!AW32/'1.46 Population'!X32*1000,"")</f>
        <v>1895.5183585313173</v>
      </c>
      <c r="Y32" s="11">
        <f>IFERROR('1.58 Consumption expenditure'!AX32/'1.46 Population'!Y32*1000,"")</f>
        <v>3136.4665469591696</v>
      </c>
      <c r="Z32" s="11">
        <f>IFERROR('1.58 Consumption expenditure'!AY32/'1.46 Population'!Z32*1000,"")</f>
        <v>3113.4820562560622</v>
      </c>
      <c r="AA32" s="11">
        <f>IFERROR('1.58 Consumption expenditure'!AZ32/'1.46 Population'!AA32*1000,"")</f>
        <v>8390.679602722088</v>
      </c>
      <c r="AB32" s="11">
        <f>IFERROR('1.58 Consumption expenditure'!BA32/'1.46 Population'!AB32*1000,"")</f>
        <v>7450.5457960014082</v>
      </c>
      <c r="AC32" s="11">
        <f>IFERROR('1.58 Consumption expenditure'!BB32/'1.46 Population'!AC32*1000,"")</f>
        <v>7259.0206185567013</v>
      </c>
      <c r="AD32" s="11">
        <f>IFERROR('1.58 Consumption expenditure'!BC32/'1.46 Population'!AD32*1000,"")</f>
        <v>1473.4637862906088</v>
      </c>
      <c r="AE32" s="11">
        <f>IFERROR('1.58 Consumption expenditure'!BD32/'1.46 Population'!AE32*1000,"")</f>
        <v>6165.8289959871272</v>
      </c>
      <c r="AF32" s="11">
        <f>IFERROR('1.58 Consumption expenditure'!BF32/'1.46 Population'!AF32*1000,"")</f>
        <v>5973.9216302347495</v>
      </c>
      <c r="AG32" s="11">
        <f>IFERROR('1.58 Consumption expenditure'!BG32/'1.46 Population'!AG32*1000,"")</f>
        <v>5930.6340810991542</v>
      </c>
      <c r="AH32" s="11">
        <f>IFERROR('1.58 Consumption expenditure'!BH32/'1.46 Population'!AH32*1000,"")</f>
        <v>2660.1422614667645</v>
      </c>
      <c r="AI32" s="11">
        <f>IFERROR('1.58 Consumption expenditure'!BK32/'1.46 Population'!AI32*1000,"")</f>
        <v>5470.2704536616811</v>
      </c>
      <c r="AJ32" s="11">
        <f>IFERROR('1.58 Consumption expenditure'!BL32/'1.46 Population'!AJ32*1000,"")</f>
        <v>3954.3195255014439</v>
      </c>
      <c r="AK32" s="11">
        <f>IFERROR('1.58 Consumption expenditure'!BM32/'1.46 Population'!AK32*1000,"")</f>
        <v>3260.8997979566675</v>
      </c>
      <c r="AL32" s="11">
        <f>IFERROR('1.58 Consumption expenditure'!BN32/'1.46 Population'!AL32*1000,"")</f>
        <v>3093.8221592059954</v>
      </c>
      <c r="AM32" s="11">
        <f>IFERROR('1.58 Consumption expenditure'!BO32/'1.46 Population'!AM32*1000,"")</f>
        <v>7276.0688216892604</v>
      </c>
      <c r="AN32" s="11">
        <f>IFERROR('1.58 Consumption expenditure'!BP32/'1.46 Population'!AN32*1000,"")</f>
        <v>10638.96376160527</v>
      </c>
      <c r="AO32" s="11">
        <f>IFERROR('1.58 Consumption expenditure'!BQ32/'1.46 Population'!AO32*1000,"")</f>
        <v>1351.0263277232552</v>
      </c>
      <c r="AP32" s="11"/>
      <c r="AQ32" s="11">
        <f>IFERROR('1.58 Consumption expenditure'!BT32/'1.46 Population'!AQ32*1000,"")</f>
        <v>3724.2459326369863</v>
      </c>
      <c r="AR32" s="11">
        <f>IFERROR('1.58 Consumption expenditure'!BZ32/'1.46 Population'!AR32*1000,"")</f>
        <v>776.66347096398908</v>
      </c>
      <c r="AS32" s="11">
        <f>IFERROR('1.58 Consumption expenditure'!CA32/'1.46 Population'!AS32*1000,"")</f>
        <v>3394.2113769296193</v>
      </c>
      <c r="AT32" s="11">
        <f>IFERROR('1.58 Consumption expenditure'!CD32/'1.46 Population'!AT32*1000,"")</f>
        <v>5185.2245434498172</v>
      </c>
      <c r="AU32" s="11">
        <f>IFERROR('1.58 Consumption expenditure'!CE32/'1.46 Population'!AU32*1000,"")</f>
        <v>2407.6928165855684</v>
      </c>
      <c r="AV32" s="11">
        <f>IFERROR('1.58 Consumption expenditure'!CF32/'1.46 Population'!AV32*1000,"")</f>
        <v>3788.6741299927553</v>
      </c>
      <c r="AW32" s="11">
        <f>IFERROR('1.58 Consumption expenditure'!CJ32/'1.46 Population'!AW32*1000,"")</f>
        <v>3258.3475720663614</v>
      </c>
      <c r="AX32" s="11">
        <f>IFERROR('1.58 Consumption expenditure'!CK32/'1.46 Population'!AX32*1000,"")</f>
        <v>2212.6293180597818</v>
      </c>
      <c r="AY32" s="11">
        <f>IFERROR('1.58 Consumption expenditure'!CP32/'1.46 Population'!AY32*1000,"")</f>
        <v>2056.789325453622</v>
      </c>
      <c r="AZ32" s="11">
        <f>IFERROR('1.58 Consumption expenditure'!CV32/'1.46 Population'!AZ32*1000,"")</f>
        <v>5656.7579044898275</v>
      </c>
      <c r="BA32" s="11">
        <f>IFERROR('1.58 Consumption expenditure'!CZ32/'1.46 Population'!BA32*1000,"")</f>
        <v>1934.2933810375671</v>
      </c>
      <c r="BB32" s="11">
        <f>IFERROR('1.58 Consumption expenditure'!DH32/'1.46 Population'!BB32*1000,"")</f>
        <v>4282.017412188532</v>
      </c>
      <c r="BC32" s="11">
        <f>IFERROR('1.58 Consumption expenditure'!DJ32/'1.46 Population'!BC32*1000,"")</f>
        <v>3118.8779333754578</v>
      </c>
      <c r="BD32" s="11"/>
      <c r="BE32" s="11">
        <f>IFERROR('1.58 Consumption expenditure'!DK32/'1.46 Population'!BE32*1000,"")</f>
        <v>1095.1604922176164</v>
      </c>
      <c r="BF32" s="11">
        <f>IFERROR('1.58 Consumption expenditure'!DR32/'1.46 Population'!BF32*1000,"")</f>
        <v>683.47215426061064</v>
      </c>
      <c r="BG32" s="11">
        <f>IFERROR('1.58 Consumption expenditure'!EA32/'1.46 Population'!BG32*1000,"")</f>
        <v>1141.4573639064865</v>
      </c>
      <c r="BH32" s="11">
        <f>IFERROR('1.58 Consumption expenditure'!EJ32/'1.46 Population'!BH32*1000,"")</f>
        <v>1382.212026530106</v>
      </c>
      <c r="BI32" s="11">
        <f>IFERROR('1.58 Consumption expenditure'!EL32/'1.46 Population'!BI32*1000,"")</f>
        <v>11826.856826913536</v>
      </c>
      <c r="BJ32" s="11">
        <f>IFERROR('1.58 Consumption expenditure'!EN32/'1.46 Population'!BJ32*1000,"")</f>
        <v>575.01515736096565</v>
      </c>
      <c r="BK32" s="11">
        <f>IFERROR('1.58 Consumption expenditure'!EY32/'1.46 Population'!BK32*1000,"")</f>
        <v>1464.837055331461</v>
      </c>
      <c r="BL32" s="11">
        <f>IFERROR('1.58 Consumption expenditure'!FC32/'1.46 Population'!BL32*1000,"")</f>
        <v>1034.0075915097893</v>
      </c>
      <c r="BM32" s="11">
        <f>IFERROR('1.58 Consumption expenditure'!FI32/'1.46 Population'!BM32*1000,"")</f>
        <v>3531.1801730920533</v>
      </c>
      <c r="BN32" s="11">
        <f>IFERROR('1.58 Consumption expenditure'!FN32/'1.46 Population'!BN32*1000,"")</f>
        <v>3525.2061075553056</v>
      </c>
      <c r="BO32" s="11">
        <f>IFERROR('1.58 Consumption expenditure'!FU32/'1.46 Population'!BO32*1000,"")</f>
        <v>2279.7385878230743</v>
      </c>
      <c r="BP32" s="11">
        <f>IFERROR('1.58 Consumption expenditure'!FW32/'1.46 Population'!BP32*1000,"")</f>
        <v>28928.988895382819</v>
      </c>
      <c r="BQ32" s="11"/>
      <c r="BR32" s="11">
        <f>IFERROR('1.58 Consumption expenditure'!GA32/'1.46 Population'!BR32*1000,"")</f>
        <v>21233.631660551728</v>
      </c>
      <c r="BS32" s="11">
        <f>IFERROR('1.58 Consumption expenditure'!GB32/'1.46 Population'!BS32*1000,"")</f>
        <v>30384.826524842993</v>
      </c>
      <c r="BT32" s="11"/>
      <c r="BU32" s="11">
        <f>IFERROR('1.58 Consumption expenditure'!GC32/'1.46 Population'!BU32*1000,"")</f>
        <v>21753.922198127038</v>
      </c>
      <c r="BV32" s="11">
        <f>IFERROR('1.58 Consumption expenditure'!GD32/'1.46 Population'!BV32*1000,"")</f>
        <v>19046.454325779632</v>
      </c>
      <c r="BW32" s="11">
        <f>IFERROR('1.58 Consumption expenditure'!GF32/'1.46 Population'!BW32*1000,"")</f>
        <v>24150.916628281899</v>
      </c>
      <c r="BX32" s="11">
        <f>IFERROR('1.58 Consumption expenditure'!GG32/'1.46 Population'!BX32*1000,"")</f>
        <v>19722.657736509624</v>
      </c>
      <c r="BY32" s="11">
        <f>IFERROR('1.58 Consumption expenditure'!GH32/'1.46 Population'!BY32*1000,"")</f>
        <v>20400.497070832593</v>
      </c>
      <c r="BZ32" s="11">
        <f>IFERROR('1.58 Consumption expenditure'!GI32/'1.46 Population'!BZ32*1000,"")</f>
        <v>19877.008862990893</v>
      </c>
      <c r="CA32" s="11">
        <f>IFERROR('1.58 Consumption expenditure'!GJ32/'1.46 Population'!CA32*1000,"")</f>
        <v>16527.338319081846</v>
      </c>
      <c r="CB32" s="11">
        <f>IFERROR('1.58 Consumption expenditure'!GL32/'1.46 Population'!CB32*1000,"")</f>
        <v>23572.596359488616</v>
      </c>
      <c r="CC32" s="11">
        <f>IFERROR('1.58 Consumption expenditure'!GM32/'1.46 Population'!CC32*1000,"")</f>
        <v>20080.565994192635</v>
      </c>
      <c r="CD32" s="11">
        <f>IFERROR('1.58 Consumption expenditure'!GR32/'1.46 Population'!CD32*1000,"")</f>
        <v>20056.060290678452</v>
      </c>
      <c r="CE32" s="11">
        <f>IFERROR('1.58 Consumption expenditure'!GS32/'1.46 Population'!CE32*1000,"")</f>
        <v>27733.502866255767</v>
      </c>
      <c r="CF32" s="11">
        <f>IFERROR('1.58 Consumption expenditure'!GT32/'1.46 Population'!CF32*1000,"")</f>
        <v>12964.478691019787</v>
      </c>
      <c r="CG32" s="11">
        <f>IFERROR('1.58 Consumption expenditure'!GU32/'1.46 Population'!CG32*1000,"")</f>
        <v>16862.576687116565</v>
      </c>
      <c r="CH32" s="11">
        <f>IFERROR('1.58 Consumption expenditure'!GV32/'1.46 Population'!CH32*1000,"")</f>
        <v>20194.743473551582</v>
      </c>
      <c r="CI32" s="11">
        <f>IFERROR('1.58 Consumption expenditure'!GW32/'1.46 Population'!CI32*1000,"")</f>
        <v>31339.880146398358</v>
      </c>
      <c r="CJ32" s="11">
        <f>IFERROR('1.58 Consumption expenditure'!GX32/'1.46 Population'!CJ32*1000,"")</f>
        <v>5710.0550384107109</v>
      </c>
      <c r="CK32" s="11">
        <f>IFERROR('1.58 Consumption expenditure'!GY32/'1.46 Population'!CK32*1000,"")</f>
        <v>25439.97235254139</v>
      </c>
      <c r="CL32" s="11">
        <f>IFERROR('1.58 Consumption expenditure'!GZ32/'1.46 Population'!CL32*1000,"")</f>
        <v>0</v>
      </c>
      <c r="CM32" s="11">
        <f>IFERROR('1.58 Consumption expenditure'!HA32/'1.46 Population'!CM32*1000,"")</f>
        <v>0</v>
      </c>
      <c r="CN32" s="11">
        <f>IFERROR('1.58 Consumption expenditure'!HB32/'1.46 Population'!CN32*1000,"")</f>
        <v>0</v>
      </c>
      <c r="CO32" s="11">
        <f>IFERROR('1.58 Consumption expenditure'!HC32/'1.46 Population'!CO32*1000,"")</f>
        <v>0</v>
      </c>
      <c r="CP32" s="11">
        <f>IFERROR('1.58 Consumption expenditure'!HD32/'1.46 Population'!CP32*1000,"")</f>
        <v>0</v>
      </c>
    </row>
    <row r="33" spans="1:94" x14ac:dyDescent="0.25">
      <c r="A33" s="1" t="s">
        <v>30</v>
      </c>
      <c r="D33" s="11">
        <f>IFERROR('1.58 Consumption expenditure'!D33/'1.46 Population'!D33*1000,"")</f>
        <v>1250.3548308927891</v>
      </c>
      <c r="E33" s="11">
        <f>IFERROR('1.58 Consumption expenditure'!I33/'1.46 Population'!E33*1000,"")</f>
        <v>1004.2508064025319</v>
      </c>
      <c r="F33" s="11">
        <f>IFERROR('1.58 Consumption expenditure'!M33/'1.46 Population'!F33*1000,"")</f>
        <v>17657.808365744688</v>
      </c>
      <c r="G33" s="11">
        <f>IFERROR('1.58 Consumption expenditure'!N33/'1.46 Population'!G33*1000,"")</f>
        <v>605.66869552473906</v>
      </c>
      <c r="H33" s="11">
        <f>IFERROR('1.58 Consumption expenditure'!O33/'1.46 Population'!H33*1000,"")</f>
        <v>1221.9406380113717</v>
      </c>
      <c r="I33" s="11">
        <f>IFERROR('1.58 Consumption expenditure'!P33/'1.46 Population'!I33*1000,"")</f>
        <v>19008.661829372115</v>
      </c>
      <c r="J33" s="11">
        <f>IFERROR('1.58 Consumption expenditure'!Q33/'1.46 Population'!J33*1000,"")</f>
        <v>2951.5280730032946</v>
      </c>
      <c r="K33" s="11">
        <f>IFERROR('1.58 Consumption expenditure'!V33/'1.46 Population'!K33*1000,"")</f>
        <v>3682.2058953966239</v>
      </c>
      <c r="L33" s="11">
        <f>IFERROR('1.58 Consumption expenditure'!AC33/'1.46 Population'!L33*1000,"")</f>
        <v>732.8133283510997</v>
      </c>
      <c r="M33" s="11">
        <f>IFERROR('1.58 Consumption expenditure'!AE33/'1.46 Population'!M33*1000,"")</f>
        <v>1270.3014089731412</v>
      </c>
      <c r="N33" s="11">
        <f>IFERROR('1.58 Consumption expenditure'!AG33/'1.46 Population'!N33*1000,"")</f>
        <v>13595.388571677635</v>
      </c>
      <c r="O33" s="11">
        <f>IFERROR('1.58 Consumption expenditure'!AI33/'1.46 Population'!O33*1000,"")</f>
        <v>11406.562450486339</v>
      </c>
      <c r="P33" s="11">
        <f>IFERROR('1.58 Consumption expenditure'!AK33/'1.46 Population'!P33*1000,"")</f>
        <v>9298.3061220029285</v>
      </c>
      <c r="Q33" s="11">
        <f>IFERROR('1.58 Consumption expenditure'!AM33/'1.46 Population'!Q33*1000,"")</f>
        <v>2197.2628463263486</v>
      </c>
      <c r="R33" s="11">
        <f>IFERROR('1.58 Consumption expenditure'!AQ33/'1.46 Population'!R33*1000,"")</f>
        <v>388.14728711237768</v>
      </c>
      <c r="S33" s="11">
        <f>IFERROR('1.58 Consumption expenditure'!AS33/'1.46 Population'!S33*1000,"")</f>
        <v>644.21649817478465</v>
      </c>
      <c r="T33" s="11"/>
      <c r="U33" s="11">
        <f>IFERROR('1.58 Consumption expenditure'!AT33/'1.46 Population'!U33*1000,"")</f>
        <v>26144.985500009607</v>
      </c>
      <c r="V33" s="11">
        <f>IFERROR('1.58 Consumption expenditure'!AU33/'1.46 Population'!V33*1000,"")</f>
        <v>18092.822693687485</v>
      </c>
      <c r="W33" s="11"/>
      <c r="X33" s="11">
        <f>IFERROR('1.58 Consumption expenditure'!AW33/'1.46 Population'!X33*1000,"")</f>
        <v>2362.5137011326269</v>
      </c>
      <c r="Y33" s="11">
        <f>IFERROR('1.58 Consumption expenditure'!AX33/'1.46 Population'!Y33*1000,"")</f>
        <v>3665.8168574401666</v>
      </c>
      <c r="Z33" s="11">
        <f>IFERROR('1.58 Consumption expenditure'!AY33/'1.46 Population'!Z33*1000,"")</f>
        <v>4231.8855890237301</v>
      </c>
      <c r="AA33" s="11">
        <f>IFERROR('1.58 Consumption expenditure'!AZ33/'1.46 Population'!AA33*1000,"")</f>
        <v>9910.5076305961556</v>
      </c>
      <c r="AB33" s="11">
        <f>IFERROR('1.58 Consumption expenditure'!BA33/'1.46 Population'!AB33*1000,"")</f>
        <v>8833.8827017222211</v>
      </c>
      <c r="AC33" s="11">
        <f>IFERROR('1.58 Consumption expenditure'!BB33/'1.46 Population'!AC33*1000,"")</f>
        <v>9212.3502022746361</v>
      </c>
      <c r="AD33" s="11">
        <f>IFERROR('1.58 Consumption expenditure'!BC33/'1.46 Population'!AD33*1000,"")</f>
        <v>1770.0555328509267</v>
      </c>
      <c r="AE33" s="11">
        <f>IFERROR('1.58 Consumption expenditure'!BD33/'1.46 Population'!AE33*1000,"")</f>
        <v>7546.8460941696003</v>
      </c>
      <c r="AF33" s="11">
        <f>IFERROR('1.58 Consumption expenditure'!BF33/'1.46 Population'!AF33*1000,"")</f>
        <v>8116.9865990583112</v>
      </c>
      <c r="AG33" s="11">
        <f>IFERROR('1.58 Consumption expenditure'!BG33/'1.46 Population'!AG33*1000,"")</f>
        <v>7687.9384615384615</v>
      </c>
      <c r="AH33" s="11">
        <f>IFERROR('1.58 Consumption expenditure'!BH33/'1.46 Population'!AH33*1000,"")</f>
        <v>3171.2620598462213</v>
      </c>
      <c r="AI33" s="11">
        <f>IFERROR('1.58 Consumption expenditure'!BK33/'1.46 Population'!AI33*1000,"")</f>
        <v>6752.7833948676471</v>
      </c>
      <c r="AJ33" s="11">
        <f>IFERROR('1.58 Consumption expenditure'!BL33/'1.46 Population'!AJ33*1000,"")</f>
        <v>5435.6388065295841</v>
      </c>
      <c r="AK33" s="11">
        <f>IFERROR('1.58 Consumption expenditure'!BM33/'1.46 Population'!AK33*1000,"")</f>
        <v>4306.669270565375</v>
      </c>
      <c r="AL33" s="11">
        <f>IFERROR('1.58 Consumption expenditure'!BN33/'1.46 Population'!AL33*1000,"")</f>
        <v>4015.6281768030685</v>
      </c>
      <c r="AM33" s="11">
        <f>IFERROR('1.58 Consumption expenditure'!BO33/'1.46 Population'!AM33*1000,"")</f>
        <v>8748.9806177735572</v>
      </c>
      <c r="AN33" s="11">
        <f>IFERROR('1.58 Consumption expenditure'!BP33/'1.46 Population'!AN33*1000,"")</f>
        <v>12788.400318344608</v>
      </c>
      <c r="AO33" s="11">
        <f>IFERROR('1.58 Consumption expenditure'!BQ33/'1.46 Population'!AO33*1000,"")</f>
        <v>1796.4068119064173</v>
      </c>
      <c r="AP33" s="11"/>
      <c r="AQ33" s="11">
        <f>IFERROR('1.58 Consumption expenditure'!BT33/'1.46 Population'!AQ33*1000,"")</f>
        <v>4506.646251304106</v>
      </c>
      <c r="AR33" s="11">
        <f>IFERROR('1.58 Consumption expenditure'!BZ33/'1.46 Population'!AR33*1000,"")</f>
        <v>882.13737223958071</v>
      </c>
      <c r="AS33" s="11">
        <f>IFERROR('1.58 Consumption expenditure'!CA33/'1.46 Population'!AS33*1000,"")</f>
        <v>4191.386236964071</v>
      </c>
      <c r="AT33" s="11">
        <f>IFERROR('1.58 Consumption expenditure'!CD33/'1.46 Population'!AT33*1000,"")</f>
        <v>5812.114659199281</v>
      </c>
      <c r="AU33" s="11">
        <f>IFERROR('1.58 Consumption expenditure'!CE33/'1.46 Population'!AU33*1000,"")</f>
        <v>3021.8796338445873</v>
      </c>
      <c r="AV33" s="11">
        <f>IFERROR('1.58 Consumption expenditure'!CF33/'1.46 Population'!AV33*1000,"")</f>
        <v>4390.1483734218045</v>
      </c>
      <c r="AW33" s="11">
        <f>IFERROR('1.58 Consumption expenditure'!CJ33/'1.46 Population'!AW33*1000,"")</f>
        <v>3698.8478433851819</v>
      </c>
      <c r="AX33" s="11">
        <f>IFERROR('1.58 Consumption expenditure'!CK33/'1.46 Population'!AX33*1000,"")</f>
        <v>2345.5914962514521</v>
      </c>
      <c r="AY33" s="11">
        <f>IFERROR('1.58 Consumption expenditure'!CP33/'1.46 Population'!AY33*1000,"")</f>
        <v>2256.7521906606898</v>
      </c>
      <c r="AZ33" s="11">
        <f>IFERROR('1.58 Consumption expenditure'!CV33/'1.46 Population'!AZ33*1000,"")</f>
        <v>6018.5868053039003</v>
      </c>
      <c r="BA33" s="11">
        <f>IFERROR('1.58 Consumption expenditure'!CZ33/'1.46 Population'!BA33*1000,"")</f>
        <v>2203.433382344625</v>
      </c>
      <c r="BB33" s="11">
        <f>IFERROR('1.58 Consumption expenditure'!DH33/'1.46 Population'!BB33*1000,"")</f>
        <v>5065.063776274028</v>
      </c>
      <c r="BC33" s="11">
        <f>IFERROR('1.58 Consumption expenditure'!DJ33/'1.46 Population'!BC33*1000,"")</f>
        <v>4189.5036988583588</v>
      </c>
      <c r="BD33" s="11"/>
      <c r="BE33" s="11">
        <f>IFERROR('1.58 Consumption expenditure'!DK33/'1.46 Population'!BE33*1000,"")</f>
        <v>1243.470900706322</v>
      </c>
      <c r="BF33" s="11">
        <f>IFERROR('1.58 Consumption expenditure'!DR33/'1.46 Population'!BF33*1000,"")</f>
        <v>775.44933719814878</v>
      </c>
      <c r="BG33" s="11">
        <f>IFERROR('1.58 Consumption expenditure'!EA33/'1.46 Population'!BG33*1000,"")</f>
        <v>1394.3528927885936</v>
      </c>
      <c r="BH33" s="11">
        <f>IFERROR('1.58 Consumption expenditure'!EJ33/'1.46 Population'!BH33*1000,"")</f>
        <v>1693.9483469950881</v>
      </c>
      <c r="BI33" s="11">
        <f>IFERROR('1.58 Consumption expenditure'!EL33/'1.46 Population'!BI33*1000,"")</f>
        <v>13813.289508502667</v>
      </c>
      <c r="BJ33" s="11">
        <f>IFERROR('1.58 Consumption expenditure'!EN33/'1.46 Population'!BJ33*1000,"")</f>
        <v>681.38951155018049</v>
      </c>
      <c r="BK33" s="11">
        <f>IFERROR('1.58 Consumption expenditure'!EY33/'1.46 Population'!BK33*1000,"")</f>
        <v>1692.628171021531</v>
      </c>
      <c r="BL33" s="11">
        <f>IFERROR('1.58 Consumption expenditure'!FC33/'1.46 Population'!BL33*1000,"")</f>
        <v>1403.7648018212399</v>
      </c>
      <c r="BM33" s="11">
        <f>IFERROR('1.58 Consumption expenditure'!FI33/'1.46 Population'!BM33*1000,"")</f>
        <v>3894.9374125404952</v>
      </c>
      <c r="BN33" s="11">
        <f>IFERROR('1.58 Consumption expenditure'!FN33/'1.46 Population'!BN33*1000,"")</f>
        <v>3804.7776776083847</v>
      </c>
      <c r="BO33" s="11">
        <f>IFERROR('1.58 Consumption expenditure'!FU33/'1.46 Population'!BO33*1000,"")</f>
        <v>2552.2440358578533</v>
      </c>
      <c r="BP33" s="11">
        <f>IFERROR('1.58 Consumption expenditure'!FW33/'1.46 Population'!BP33*1000,"")</f>
        <v>29218.577926741684</v>
      </c>
      <c r="BQ33" s="11"/>
      <c r="BR33" s="11">
        <f>IFERROR('1.58 Consumption expenditure'!GA33/'1.46 Population'!BR33*1000,"")</f>
        <v>23476.457907011394</v>
      </c>
      <c r="BS33" s="11">
        <f>IFERROR('1.58 Consumption expenditure'!GB33/'1.46 Population'!BS33*1000,"")</f>
        <v>31577.627085109376</v>
      </c>
      <c r="BT33" s="11"/>
      <c r="BU33" s="11">
        <f>IFERROR('1.58 Consumption expenditure'!GC33/'1.46 Population'!BU33*1000,"")</f>
        <v>24522.226246529037</v>
      </c>
      <c r="BV33" s="11">
        <f>IFERROR('1.58 Consumption expenditure'!GD33/'1.46 Population'!BV33*1000,"")</f>
        <v>21609.12655297841</v>
      </c>
      <c r="BW33" s="11">
        <f>IFERROR('1.58 Consumption expenditure'!GF33/'1.46 Population'!BW33*1000,"")</f>
        <v>27133.483872152152</v>
      </c>
      <c r="BX33" s="11">
        <f>IFERROR('1.58 Consumption expenditure'!GG33/'1.46 Population'!BX33*1000,"")</f>
        <v>22557.05893500095</v>
      </c>
      <c r="BY33" s="11">
        <f>IFERROR('1.58 Consumption expenditure'!GH33/'1.46 Population'!BY33*1000,"")</f>
        <v>23139.73900885506</v>
      </c>
      <c r="BZ33" s="11">
        <f>IFERROR('1.58 Consumption expenditure'!GI33/'1.46 Population'!BZ33*1000,"")</f>
        <v>22094.288637583537</v>
      </c>
      <c r="CA33" s="11">
        <f>IFERROR('1.58 Consumption expenditure'!GJ33/'1.46 Population'!CA33*1000,"")</f>
        <v>19336.090974990937</v>
      </c>
      <c r="CB33" s="11">
        <f>IFERROR('1.58 Consumption expenditure'!GL33/'1.46 Population'!CB33*1000,"")</f>
        <v>27168.682749245407</v>
      </c>
      <c r="CC33" s="11">
        <f>IFERROR('1.58 Consumption expenditure'!GM33/'1.46 Population'!CC33*1000,"")</f>
        <v>22584.371999718329</v>
      </c>
      <c r="CD33" s="11">
        <f>IFERROR('1.58 Consumption expenditure'!GR33/'1.46 Population'!CD33*1000,"")</f>
        <v>22793.71561315564</v>
      </c>
      <c r="CE33" s="11">
        <f>IFERROR('1.58 Consumption expenditure'!GS33/'1.46 Population'!CE33*1000,"")</f>
        <v>32175.706564696335</v>
      </c>
      <c r="CF33" s="11">
        <f>IFERROR('1.58 Consumption expenditure'!GT33/'1.46 Population'!CF33*1000,"")</f>
        <v>14985.122381937983</v>
      </c>
      <c r="CG33" s="11">
        <f>IFERROR('1.58 Consumption expenditure'!GU33/'1.46 Population'!CG33*1000,"")</f>
        <v>19235.276779793101</v>
      </c>
      <c r="CH33" s="11">
        <f>IFERROR('1.58 Consumption expenditure'!GV33/'1.46 Population'!CH33*1000,"")</f>
        <v>23055.424489482404</v>
      </c>
      <c r="CI33" s="11">
        <f>IFERROR('1.58 Consumption expenditure'!GW33/'1.46 Population'!CI33*1000,"")</f>
        <v>33820.967677494111</v>
      </c>
      <c r="CJ33" s="11">
        <f>IFERROR('1.58 Consumption expenditure'!GX33/'1.46 Population'!CJ33*1000,"")</f>
        <v>6909.6217066321515</v>
      </c>
      <c r="CK33" s="11">
        <f>IFERROR('1.58 Consumption expenditure'!GY33/'1.46 Population'!CK33*1000,"")</f>
        <v>28953.095706307009</v>
      </c>
      <c r="CL33" s="11">
        <f>IFERROR('1.58 Consumption expenditure'!GZ33/'1.46 Population'!CL33*1000,"")</f>
        <v>0</v>
      </c>
      <c r="CM33" s="11">
        <f>IFERROR('1.58 Consumption expenditure'!HA33/'1.46 Population'!CM33*1000,"")</f>
        <v>0</v>
      </c>
      <c r="CN33" s="11">
        <f>IFERROR('1.58 Consumption expenditure'!HB33/'1.46 Population'!CN33*1000,"")</f>
        <v>0</v>
      </c>
      <c r="CO33" s="11">
        <f>IFERROR('1.58 Consumption expenditure'!HC33/'1.46 Population'!CO33*1000,"")</f>
        <v>0</v>
      </c>
      <c r="CP33" s="11">
        <f>IFERROR('1.58 Consumption expenditure'!HD33/'1.46 Population'!CP33*1000,"")</f>
        <v>0</v>
      </c>
    </row>
    <row r="34" spans="1:94" x14ac:dyDescent="0.25">
      <c r="A34" s="1" t="s">
        <v>31</v>
      </c>
      <c r="D34" s="11">
        <f>IFERROR('1.58 Consumption expenditure'!D34/'1.46 Population'!D34*1000,"")</f>
        <v>1824.9182792514723</v>
      </c>
      <c r="E34" s="11">
        <f>IFERROR('1.58 Consumption expenditure'!I34/'1.46 Population'!E34*1000,"")</f>
        <v>1260.1802783643259</v>
      </c>
      <c r="F34" s="11">
        <f>IFERROR('1.58 Consumption expenditure'!M34/'1.46 Population'!F34*1000,"")</f>
        <v>18505.332145218315</v>
      </c>
      <c r="G34" s="11">
        <f>IFERROR('1.58 Consumption expenditure'!N34/'1.46 Population'!G34*1000,"")</f>
        <v>647.70111080349864</v>
      </c>
      <c r="H34" s="11">
        <f>IFERROR('1.58 Consumption expenditure'!O34/'1.46 Population'!H34*1000,"")</f>
        <v>1365.6241821067911</v>
      </c>
      <c r="I34" s="11">
        <f>IFERROR('1.58 Consumption expenditure'!P34/'1.46 Population'!I34*1000,"")</f>
        <v>21523.990506230282</v>
      </c>
      <c r="J34" s="11">
        <f>IFERROR('1.58 Consumption expenditure'!Q34/'1.46 Population'!J34*1000,"")</f>
        <v>3669.8792125035666</v>
      </c>
      <c r="K34" s="11">
        <f>IFERROR('1.58 Consumption expenditure'!V34/'1.46 Population'!K34*1000,"")</f>
        <v>4216.6238627954554</v>
      </c>
      <c r="L34" s="11"/>
      <c r="M34" s="11">
        <f>IFERROR('1.58 Consumption expenditure'!AE34/'1.46 Population'!M34*1000,"")</f>
        <v>1434.1036423096643</v>
      </c>
      <c r="N34" s="11">
        <f>IFERROR('1.58 Consumption expenditure'!AG34/'1.46 Population'!N34*1000,"")</f>
        <v>14825.59821465471</v>
      </c>
      <c r="O34" s="11">
        <f>IFERROR('1.58 Consumption expenditure'!AI34/'1.46 Population'!O34*1000,"")</f>
        <v>10196.993995754739</v>
      </c>
      <c r="P34" s="11">
        <f>IFERROR('1.58 Consumption expenditure'!AK34/'1.46 Population'!P34*1000,"")</f>
        <v>9754.4253954979431</v>
      </c>
      <c r="Q34" s="11">
        <f>IFERROR('1.58 Consumption expenditure'!AM34/'1.46 Population'!Q34*1000,"")</f>
        <v>2474.3993150076822</v>
      </c>
      <c r="R34" s="11">
        <f>IFERROR('1.58 Consumption expenditure'!AQ34/'1.46 Population'!R34*1000,"")</f>
        <v>504.71446756860769</v>
      </c>
      <c r="S34" s="11">
        <f>IFERROR('1.58 Consumption expenditure'!AS34/'1.46 Population'!S34*1000,"")</f>
        <v>841.77606240031969</v>
      </c>
      <c r="T34" s="11"/>
      <c r="U34" s="11">
        <f>IFERROR('1.58 Consumption expenditure'!AT34/'1.46 Population'!U34*1000,"")</f>
        <v>26993.609171168795</v>
      </c>
      <c r="V34" s="11">
        <f>IFERROR('1.58 Consumption expenditure'!AU34/'1.46 Population'!V34*1000,"")</f>
        <v>18049.720894081071</v>
      </c>
      <c r="W34" s="11"/>
      <c r="X34" s="11">
        <f>IFERROR('1.58 Consumption expenditure'!AW34/'1.46 Population'!X34*1000,"")</f>
        <v>3212.1374077800137</v>
      </c>
      <c r="Y34" s="11">
        <f>IFERROR('1.58 Consumption expenditure'!AX34/'1.46 Population'!Y34*1000,"")</f>
        <v>4409.1263853478322</v>
      </c>
      <c r="Z34" s="11">
        <f>IFERROR('1.58 Consumption expenditure'!AY34/'1.46 Population'!Z34*1000,"")</f>
        <v>4984.6767757382286</v>
      </c>
      <c r="AA34" s="11">
        <f>IFERROR('1.58 Consumption expenditure'!AZ34/'1.46 Population'!AA34*1000,"")</f>
        <v>11685.510897450713</v>
      </c>
      <c r="AB34" s="11">
        <f>IFERROR('1.58 Consumption expenditure'!BA34/'1.46 Population'!AB34*1000,"")</f>
        <v>11122.53224278284</v>
      </c>
      <c r="AC34" s="11">
        <f>IFERROR('1.58 Consumption expenditure'!BB34/'1.46 Population'!AC34*1000,"")</f>
        <v>10153.993268053855</v>
      </c>
      <c r="AD34" s="11">
        <f>IFERROR('1.58 Consumption expenditure'!BC34/'1.46 Population'!AD34*1000,"")</f>
        <v>2459.7630668857769</v>
      </c>
      <c r="AE34" s="11">
        <f>IFERROR('1.58 Consumption expenditure'!BD34/'1.46 Population'!AE34*1000,"")</f>
        <v>8492.502791513798</v>
      </c>
      <c r="AF34" s="11">
        <f>IFERROR('1.58 Consumption expenditure'!BF34/'1.46 Population'!AF34*1000,"")</f>
        <v>9166.0735468564653</v>
      </c>
      <c r="AG34" s="11">
        <f>IFERROR('1.58 Consumption expenditure'!BG34/'1.46 Population'!AG34*1000,"")</f>
        <v>9501.8053912718678</v>
      </c>
      <c r="AH34" s="11">
        <f>IFERROR('1.58 Consumption expenditure'!BH34/'1.46 Population'!AH34*1000,"")</f>
        <v>3820.555446900059</v>
      </c>
      <c r="AI34" s="11">
        <f>IFERROR('1.58 Consumption expenditure'!BK34/'1.46 Population'!AI34*1000,"")</f>
        <v>8495.9275829344351</v>
      </c>
      <c r="AJ34" s="11">
        <f>IFERROR('1.58 Consumption expenditure'!BL34/'1.46 Population'!AJ34*1000,"")</f>
        <v>6259.8337815899786</v>
      </c>
      <c r="AK34" s="11">
        <f>IFERROR('1.58 Consumption expenditure'!BM34/'1.46 Population'!AK34*1000,"")</f>
        <v>5541.5450358149874</v>
      </c>
      <c r="AL34" s="11">
        <f>IFERROR('1.58 Consumption expenditure'!BN34/'1.46 Population'!AL34*1000,"")</f>
        <v>4936.5189571846704</v>
      </c>
      <c r="AM34" s="11">
        <f>IFERROR('1.58 Consumption expenditure'!BO34/'1.46 Population'!AM34*1000,"")</f>
        <v>10349.868820125412</v>
      </c>
      <c r="AN34" s="11">
        <f>IFERROR('1.58 Consumption expenditure'!BP34/'1.46 Population'!AN34*1000,"")</f>
        <v>14717.113381706895</v>
      </c>
      <c r="AO34" s="11">
        <f>IFERROR('1.58 Consumption expenditure'!BQ34/'1.46 Population'!AO34*1000,"")</f>
        <v>2382.3775824109211</v>
      </c>
      <c r="AP34" s="11"/>
      <c r="AQ34" s="11">
        <f>IFERROR('1.58 Consumption expenditure'!BT34/'1.46 Population'!AQ34*1000,"")</f>
        <v>5680.4707059350849</v>
      </c>
      <c r="AR34" s="11">
        <f>IFERROR('1.58 Consumption expenditure'!BZ34/'1.46 Population'!AR34*1000,"")</f>
        <v>1083.6154543276493</v>
      </c>
      <c r="AS34" s="11">
        <f>IFERROR('1.58 Consumption expenditure'!CA34/'1.46 Population'!AS34*1000,"")</f>
        <v>5039.2437838123687</v>
      </c>
      <c r="AT34" s="11">
        <f>IFERROR('1.58 Consumption expenditure'!CD34/'1.46 Population'!AT34*1000,"")</f>
        <v>6520.6206933839567</v>
      </c>
      <c r="AU34" s="11">
        <f>IFERROR('1.58 Consumption expenditure'!CE34/'1.46 Population'!AU34*1000,"")</f>
        <v>3451.2256774242401</v>
      </c>
      <c r="AV34" s="11">
        <f>IFERROR('1.58 Consumption expenditure'!CF34/'1.46 Population'!AV34*1000,"")</f>
        <v>4993.6195817533662</v>
      </c>
      <c r="AW34" s="11">
        <f>IFERROR('1.58 Consumption expenditure'!CJ34/'1.46 Population'!AW34*1000,"")</f>
        <v>4095.1441872494511</v>
      </c>
      <c r="AX34" s="11">
        <f>IFERROR('1.58 Consumption expenditure'!CK34/'1.46 Population'!AX34*1000,"")</f>
        <v>2643.4355879177165</v>
      </c>
      <c r="AY34" s="11">
        <f>IFERROR('1.58 Consumption expenditure'!CP34/'1.46 Population'!AY34*1000,"")</f>
        <v>2578.8926093359614</v>
      </c>
      <c r="AZ34" s="11">
        <f>IFERROR('1.58 Consumption expenditure'!CV34/'1.46 Population'!AZ34*1000,"")</f>
        <v>6318.1143713991487</v>
      </c>
      <c r="BA34" s="11">
        <f>IFERROR('1.58 Consumption expenditure'!CZ34/'1.46 Population'!BA34*1000,"")</f>
        <v>2657.2865023392224</v>
      </c>
      <c r="BB34" s="11">
        <f>IFERROR('1.58 Consumption expenditure'!DH34/'1.46 Population'!BB34*1000,"")</f>
        <v>6475.8565118777597</v>
      </c>
      <c r="BC34" s="11">
        <f>IFERROR('1.58 Consumption expenditure'!DJ34/'1.46 Population'!BC34*1000,"")</f>
        <v>5703.9588571916329</v>
      </c>
      <c r="BD34" s="11"/>
      <c r="BE34" s="11">
        <f>IFERROR('1.58 Consumption expenditure'!DK34/'1.46 Population'!BE34*1000,"")</f>
        <v>1474.311354711572</v>
      </c>
      <c r="BF34" s="11">
        <f>IFERROR('1.58 Consumption expenditure'!DR34/'1.46 Population'!BF34*1000,"")</f>
        <v>882.30184360053954</v>
      </c>
      <c r="BG34" s="11">
        <f>IFERROR('1.58 Consumption expenditure'!EA34/'1.46 Population'!BG34*1000,"")</f>
        <v>1694.8481306841845</v>
      </c>
      <c r="BH34" s="11">
        <f>IFERROR('1.58 Consumption expenditure'!EJ34/'1.46 Population'!BH34*1000,"")</f>
        <v>1978.1127164083623</v>
      </c>
      <c r="BI34" s="11">
        <f>IFERROR('1.58 Consumption expenditure'!EL34/'1.46 Population'!BI34*1000,"")</f>
        <v>16787.62587565674</v>
      </c>
      <c r="BJ34" s="11">
        <f>IFERROR('1.58 Consumption expenditure'!EN34/'1.46 Population'!BJ34*1000,"")</f>
        <v>747.78791143278488</v>
      </c>
      <c r="BK34" s="11">
        <f>IFERROR('1.58 Consumption expenditure'!EY34/'1.46 Population'!BK34*1000,"")</f>
        <v>1929.4748090142102</v>
      </c>
      <c r="BL34" s="11">
        <f>IFERROR('1.58 Consumption expenditure'!FC34/'1.46 Population'!BL34*1000,"")</f>
        <v>1395.4698287471122</v>
      </c>
      <c r="BM34" s="11">
        <f>IFERROR('1.58 Consumption expenditure'!FI34/'1.46 Population'!BM34*1000,"")</f>
        <v>4883.4265671507846</v>
      </c>
      <c r="BN34" s="11">
        <f>IFERROR('1.58 Consumption expenditure'!FN34/'1.46 Population'!BN34*1000,"")</f>
        <v>3490.1447502224482</v>
      </c>
      <c r="BO34" s="11">
        <f>IFERROR('1.58 Consumption expenditure'!FU34/'1.46 Population'!BO34*1000,"")</f>
        <v>2901.4771688399173</v>
      </c>
      <c r="BP34" s="11">
        <f>IFERROR('1.58 Consumption expenditure'!FW34/'1.46 Population'!BP34*1000,"")</f>
        <v>28165.364206464063</v>
      </c>
      <c r="BQ34" s="11"/>
      <c r="BR34" s="11">
        <f>IFERROR('1.58 Consumption expenditure'!GA34/'1.46 Population'!BR34*1000,"")</f>
        <v>24352.372329737889</v>
      </c>
      <c r="BS34" s="11">
        <f>IFERROR('1.58 Consumption expenditure'!GB34/'1.46 Population'!BS34*1000,"")</f>
        <v>32061.509599005567</v>
      </c>
      <c r="BT34" s="11"/>
      <c r="BU34" s="11">
        <f>IFERROR('1.58 Consumption expenditure'!GC34/'1.46 Population'!BU34*1000,"")</f>
        <v>27064.299470389986</v>
      </c>
      <c r="BV34" s="11">
        <f>IFERROR('1.58 Consumption expenditure'!GD34/'1.46 Population'!BV34*1000,"")</f>
        <v>24011.765367632583</v>
      </c>
      <c r="BW34" s="11">
        <f>IFERROR('1.58 Consumption expenditure'!GF34/'1.46 Population'!BW34*1000,"")</f>
        <v>29689.104788341429</v>
      </c>
      <c r="BX34" s="11">
        <f>IFERROR('1.58 Consumption expenditure'!GG34/'1.46 Population'!BX34*1000,"")</f>
        <v>25334.760871615883</v>
      </c>
      <c r="BY34" s="11">
        <f>IFERROR('1.58 Consumption expenditure'!GH34/'1.46 Population'!BY34*1000,"")</f>
        <v>25373.027074961094</v>
      </c>
      <c r="BZ34" s="11">
        <f>IFERROR('1.58 Consumption expenditure'!GI34/'1.46 Population'!BZ34*1000,"")</f>
        <v>24219.261825502228</v>
      </c>
      <c r="CA34" s="11">
        <f>IFERROR('1.58 Consumption expenditure'!GJ34/'1.46 Population'!CA34*1000,"")</f>
        <v>22237.006030250704</v>
      </c>
      <c r="CB34" s="11">
        <f>IFERROR('1.58 Consumption expenditure'!GL34/'1.46 Population'!CB34*1000,"")</f>
        <v>28447.485306653503</v>
      </c>
      <c r="CC34" s="11">
        <f>IFERROR('1.58 Consumption expenditure'!GM34/'1.46 Population'!CC34*1000,"")</f>
        <v>24425.494732570769</v>
      </c>
      <c r="CD34" s="11">
        <f>IFERROR('1.58 Consumption expenditure'!GR34/'1.46 Population'!CD34*1000,"")</f>
        <v>25006.65024930815</v>
      </c>
      <c r="CE34" s="11">
        <f>IFERROR('1.58 Consumption expenditure'!GS34/'1.46 Population'!CE34*1000,"")</f>
        <v>34629.844633960995</v>
      </c>
      <c r="CF34" s="11">
        <f>IFERROR('1.58 Consumption expenditure'!GT34/'1.46 Population'!CF34*1000,"")</f>
        <v>16624.307088777918</v>
      </c>
      <c r="CG34" s="11">
        <f>IFERROR('1.58 Consumption expenditure'!GU34/'1.46 Population'!CG34*1000,"")</f>
        <v>20733.477267900034</v>
      </c>
      <c r="CH34" s="11">
        <f>IFERROR('1.58 Consumption expenditure'!GV34/'1.46 Population'!CH34*1000,"")</f>
        <v>24236.973069509633</v>
      </c>
      <c r="CI34" s="11">
        <f>IFERROR('1.58 Consumption expenditure'!GW34/'1.46 Population'!CI34*1000,"")</f>
        <v>38516.138802923553</v>
      </c>
      <c r="CJ34" s="11">
        <f>IFERROR('1.58 Consumption expenditure'!GX34/'1.46 Population'!CJ34*1000,"")</f>
        <v>7552.5533991723605</v>
      </c>
      <c r="CK34" s="11">
        <f>IFERROR('1.58 Consumption expenditure'!GY34/'1.46 Population'!CK34*1000,"")</f>
        <v>27122.537013818062</v>
      </c>
      <c r="CL34" s="11">
        <f>IFERROR('1.58 Consumption expenditure'!GZ34/'1.46 Population'!CL34*1000,"")</f>
        <v>0</v>
      </c>
      <c r="CM34" s="11">
        <f>IFERROR('1.58 Consumption expenditure'!HA34/'1.46 Population'!CM34*1000,"")</f>
        <v>0</v>
      </c>
      <c r="CN34" s="11">
        <f>IFERROR('1.58 Consumption expenditure'!HB34/'1.46 Population'!CN34*1000,"")</f>
        <v>0</v>
      </c>
      <c r="CO34" s="11">
        <f>IFERROR('1.58 Consumption expenditure'!HC34/'1.46 Population'!CO34*1000,"")</f>
        <v>0</v>
      </c>
      <c r="CP34" s="11">
        <f>IFERROR('1.58 Consumption expenditure'!HD34/'1.46 Population'!CP34*1000,"")</f>
        <v>0</v>
      </c>
    </row>
    <row r="35" spans="1:94" x14ac:dyDescent="0.25">
      <c r="A35" s="1" t="s">
        <v>32</v>
      </c>
      <c r="D35" s="11">
        <f>IFERROR('1.58 Consumption expenditure'!D35/'1.46 Population'!D35*1000,"")</f>
        <v>2095.2882632475566</v>
      </c>
      <c r="E35" s="11">
        <f>IFERROR('1.58 Consumption expenditure'!I35/'1.46 Population'!E35*1000,"")</f>
        <v>1394.9829821840033</v>
      </c>
      <c r="F35" s="11">
        <f>IFERROR('1.58 Consumption expenditure'!M35/'1.46 Population'!F35*1000,"")</f>
        <v>18437.600390087195</v>
      </c>
      <c r="G35" s="11">
        <f>IFERROR('1.58 Consumption expenditure'!N35/'1.46 Population'!G35*1000,"")</f>
        <v>654.7259895466558</v>
      </c>
      <c r="H35" s="11">
        <f>IFERROR('1.58 Consumption expenditure'!O35/'1.46 Population'!H35*1000,"")</f>
        <v>1389.1897014742613</v>
      </c>
      <c r="I35" s="11">
        <f>IFERROR('1.58 Consumption expenditure'!P35/'1.46 Population'!I35*1000,"")</f>
        <v>23060.775431142214</v>
      </c>
      <c r="J35" s="11">
        <f>IFERROR('1.58 Consumption expenditure'!Q35/'1.46 Population'!J35*1000,"")</f>
        <v>3346.8502853138452</v>
      </c>
      <c r="K35" s="11">
        <f>IFERROR('1.58 Consumption expenditure'!V35/'1.46 Population'!K35*1000,"")</f>
        <v>3993.1948079696595</v>
      </c>
      <c r="L35" s="11">
        <f>IFERROR('1.58 Consumption expenditure'!AC35/'1.46 Population'!L35*1000,"")</f>
        <v>767.14588550393034</v>
      </c>
      <c r="M35" s="11">
        <f>IFERROR('1.58 Consumption expenditure'!AE35/'1.46 Population'!M35*1000,"")</f>
        <v>1368.8716624164274</v>
      </c>
      <c r="N35" s="11">
        <f>IFERROR('1.58 Consumption expenditure'!AG35/'1.46 Population'!N35*1000,"")</f>
        <v>13850.689710481995</v>
      </c>
      <c r="O35" s="11">
        <f>IFERROR('1.58 Consumption expenditure'!AI35/'1.46 Population'!O35*1000,"")</f>
        <v>9002.407384815584</v>
      </c>
      <c r="P35" s="11">
        <f>IFERROR('1.58 Consumption expenditure'!AK35/'1.46 Population'!P35*1000,"")</f>
        <v>9240.5434735425624</v>
      </c>
      <c r="Q35" s="11">
        <f>IFERROR('1.58 Consumption expenditure'!AM35/'1.46 Population'!Q35*1000,"")</f>
        <v>2366.3735457908706</v>
      </c>
      <c r="R35" s="11">
        <f>IFERROR('1.58 Consumption expenditure'!AQ35/'1.46 Population'!R35*1000,"")</f>
        <v>586.62860313659064</v>
      </c>
      <c r="S35" s="11">
        <f>IFERROR('1.58 Consumption expenditure'!AS35/'1.46 Population'!S35*1000,"")</f>
        <v>852.73473681803114</v>
      </c>
      <c r="T35" s="11"/>
      <c r="U35" s="11">
        <f>IFERROR('1.58 Consumption expenditure'!AT35/'1.46 Population'!U35*1000,"")</f>
        <v>25556.43402776177</v>
      </c>
      <c r="V35" s="11">
        <f>IFERROR('1.58 Consumption expenditure'!AU35/'1.46 Population'!V35*1000,"")</f>
        <v>16424.082424129148</v>
      </c>
      <c r="W35" s="11"/>
      <c r="X35" s="11">
        <f>IFERROR('1.58 Consumption expenditure'!AW35/'1.46 Population'!X35*1000,"")</f>
        <v>2803.9543390514627</v>
      </c>
      <c r="Y35" s="11">
        <f>IFERROR('1.58 Consumption expenditure'!AX35/'1.46 Population'!Y35*1000,"")</f>
        <v>4026.84703433923</v>
      </c>
      <c r="Z35" s="11">
        <f>IFERROR('1.58 Consumption expenditure'!AY35/'1.46 Population'!Z35*1000,"")</f>
        <v>4615.2991121051009</v>
      </c>
      <c r="AA35" s="11">
        <f>IFERROR('1.58 Consumption expenditure'!AZ35/'1.46 Population'!AA35*1000,"")</f>
        <v>10197.993187032187</v>
      </c>
      <c r="AB35" s="11">
        <f>IFERROR('1.58 Consumption expenditure'!BA35/'1.46 Population'!AB35*1000,"")</f>
        <v>9947.1695217633169</v>
      </c>
      <c r="AC35" s="11">
        <f>IFERROR('1.58 Consumption expenditure'!BB35/'1.46 Population'!AC35*1000,"")</f>
        <v>8270.4773580568526</v>
      </c>
      <c r="AD35" s="11">
        <f>IFERROR('1.58 Consumption expenditure'!BC35/'1.46 Population'!AD35*1000,"")</f>
        <v>2252.9174147217236</v>
      </c>
      <c r="AE35" s="11">
        <f>IFERROR('1.58 Consumption expenditure'!BD35/'1.46 Population'!AE35*1000,"")</f>
        <v>7081.6139019274942</v>
      </c>
      <c r="AF35" s="11">
        <f>IFERROR('1.58 Consumption expenditure'!BF35/'1.46 Population'!AF35*1000,"")</f>
        <v>7174.634732753836</v>
      </c>
      <c r="AG35" s="11">
        <f>IFERROR('1.58 Consumption expenditure'!BG35/'1.46 Population'!AG35*1000,"")</f>
        <v>7889.695028110179</v>
      </c>
      <c r="AH35" s="11">
        <f>IFERROR('1.58 Consumption expenditure'!BH35/'1.46 Population'!AH35*1000,"")</f>
        <v>3562.1888118715224</v>
      </c>
      <c r="AI35" s="11">
        <f>IFERROR('1.58 Consumption expenditure'!BK35/'1.46 Population'!AI35*1000,"")</f>
        <v>6944.0752396794041</v>
      </c>
      <c r="AJ35" s="11">
        <f>IFERROR('1.58 Consumption expenditure'!BL35/'1.46 Population'!AJ35*1000,"")</f>
        <v>4901.0728805350209</v>
      </c>
      <c r="AK35" s="11">
        <f>IFERROR('1.58 Consumption expenditure'!BM35/'1.46 Population'!AK35*1000,"")</f>
        <v>4536.8509400492658</v>
      </c>
      <c r="AL35" s="11">
        <f>IFERROR('1.58 Consumption expenditure'!BN35/'1.46 Population'!AL35*1000,"")</f>
        <v>4457.0123993492734</v>
      </c>
      <c r="AM35" s="11">
        <f>IFERROR('1.58 Consumption expenditure'!BO35/'1.46 Population'!AM35*1000,"")</f>
        <v>9759.1236806897559</v>
      </c>
      <c r="AN35" s="11">
        <f>IFERROR('1.58 Consumption expenditure'!BP35/'1.46 Population'!AN35*1000,"")</f>
        <v>14098.947057665815</v>
      </c>
      <c r="AO35" s="11">
        <f>IFERROR('1.58 Consumption expenditure'!BQ35/'1.46 Population'!AO35*1000,"")</f>
        <v>1615.7355635135782</v>
      </c>
      <c r="AP35" s="11"/>
      <c r="AQ35" s="11">
        <f>IFERROR('1.58 Consumption expenditure'!BT35/'1.46 Population'!AQ35*1000,"")</f>
        <v>5153.0003480511587</v>
      </c>
      <c r="AR35" s="11">
        <f>IFERROR('1.58 Consumption expenditure'!BZ35/'1.46 Population'!AR35*1000,"")</f>
        <v>1166.1577243103661</v>
      </c>
      <c r="AS35" s="11">
        <f>IFERROR('1.58 Consumption expenditure'!CA35/'1.46 Population'!AS35*1000,"")</f>
        <v>5087.1361805946381</v>
      </c>
      <c r="AT35" s="11">
        <f>IFERROR('1.58 Consumption expenditure'!CD35/'1.46 Population'!AT35*1000,"")</f>
        <v>6035.7872846108139</v>
      </c>
      <c r="AU35" s="11">
        <f>IFERROR('1.58 Consumption expenditure'!CE35/'1.46 Population'!AU35*1000,"")</f>
        <v>3254.1884741821768</v>
      </c>
      <c r="AV35" s="11">
        <f>IFERROR('1.58 Consumption expenditure'!CF35/'1.46 Population'!AV35*1000,"")</f>
        <v>4677.9137672566176</v>
      </c>
      <c r="AW35" s="11">
        <f>IFERROR('1.58 Consumption expenditure'!CJ35/'1.46 Population'!AW35*1000,"")</f>
        <v>4088.8893627001553</v>
      </c>
      <c r="AX35" s="11">
        <f>IFERROR('1.58 Consumption expenditure'!CK35/'1.46 Population'!AX35*1000,"")</f>
        <v>2656.905787779162</v>
      </c>
      <c r="AY35" s="11">
        <f>IFERROR('1.58 Consumption expenditure'!CP35/'1.46 Population'!AY35*1000,"")</f>
        <v>2337.2006576595895</v>
      </c>
      <c r="AZ35" s="11">
        <f>IFERROR('1.58 Consumption expenditure'!CV35/'1.46 Population'!AZ35*1000,"")</f>
        <v>5030.1432342940489</v>
      </c>
      <c r="BA35" s="11">
        <f>IFERROR('1.58 Consumption expenditure'!CZ35/'1.46 Population'!BA35*1000,"")</f>
        <v>2691.9721670528525</v>
      </c>
      <c r="BB35" s="11">
        <f>IFERROR('1.58 Consumption expenditure'!DH35/'1.46 Population'!BB35*1000,"")</f>
        <v>6483.1985250386588</v>
      </c>
      <c r="BC35" s="11">
        <f>IFERROR('1.58 Consumption expenditure'!DJ35/'1.46 Population'!BC35*1000,"")</f>
        <v>7159.8747837779165</v>
      </c>
      <c r="BD35" s="11"/>
      <c r="BE35" s="11">
        <f>IFERROR('1.58 Consumption expenditure'!DK35/'1.46 Population'!BE35*1000,"")</f>
        <v>1449.9742950923398</v>
      </c>
      <c r="BF35" s="11">
        <f>IFERROR('1.58 Consumption expenditure'!DR35/'1.46 Population'!BF35*1000,"")</f>
        <v>862.5519938230093</v>
      </c>
      <c r="BG35" s="11">
        <f>IFERROR('1.58 Consumption expenditure'!EA35/'1.46 Population'!BG35*1000,"")</f>
        <v>1972.8472121841287</v>
      </c>
      <c r="BH35" s="11">
        <f>IFERROR('1.58 Consumption expenditure'!EJ35/'1.46 Population'!BH35*1000,"")</f>
        <v>2007.4525357430043</v>
      </c>
      <c r="BI35" s="11">
        <f>IFERROR('1.58 Consumption expenditure'!EL35/'1.46 Population'!BI35*1000,"")</f>
        <v>15335.550924441595</v>
      </c>
      <c r="BJ35" s="11">
        <f>IFERROR('1.58 Consumption expenditure'!EN35/'1.46 Population'!BJ35*1000,"")</f>
        <v>756.6972243442832</v>
      </c>
      <c r="BK35" s="11">
        <f>IFERROR('1.58 Consumption expenditure'!EY35/'1.46 Population'!BK35*1000,"")</f>
        <v>1903.2728992590257</v>
      </c>
      <c r="BL35" s="11">
        <f>IFERROR('1.58 Consumption expenditure'!FC35/'1.46 Population'!BL35*1000,"")</f>
        <v>1322.1237945944481</v>
      </c>
      <c r="BM35" s="11">
        <f>IFERROR('1.58 Consumption expenditure'!FI35/'1.46 Population'!BM35*1000,"")</f>
        <v>5373.7536255677778</v>
      </c>
      <c r="BN35" s="11">
        <f>IFERROR('1.58 Consumption expenditure'!FN35/'1.46 Population'!BN35*1000,"")</f>
        <v>3539.3296987762787</v>
      </c>
      <c r="BO35" s="11">
        <f>IFERROR('1.58 Consumption expenditure'!FU35/'1.46 Population'!BO35*1000,"")</f>
        <v>2800.6412207930584</v>
      </c>
      <c r="BP35" s="11">
        <f>IFERROR('1.58 Consumption expenditure'!FW35/'1.46 Population'!BP35*1000,"")</f>
        <v>15488.864942528733</v>
      </c>
      <c r="BQ35" s="11"/>
      <c r="BR35" s="11">
        <f>IFERROR('1.58 Consumption expenditure'!GA35/'1.46 Population'!BR35*1000,"")</f>
        <v>22518.228531666497</v>
      </c>
      <c r="BS35" s="11">
        <f>IFERROR('1.58 Consumption expenditure'!GB35/'1.46 Population'!BS35*1000,"")</f>
        <v>31254.432696648804</v>
      </c>
      <c r="BT35" s="11"/>
      <c r="BU35" s="11">
        <f>IFERROR('1.58 Consumption expenditure'!GC35/'1.46 Population'!BU35*1000,"")</f>
        <v>25684.943011397721</v>
      </c>
      <c r="BV35" s="11">
        <f>IFERROR('1.58 Consumption expenditure'!GD35/'1.46 Population'!BV35*1000,"")</f>
        <v>22515.088672103859</v>
      </c>
      <c r="BW35" s="11">
        <f>IFERROR('1.58 Consumption expenditure'!GF35/'1.46 Population'!BW35*1000,"")</f>
        <v>27247.663975324322</v>
      </c>
      <c r="BX35" s="11">
        <f>IFERROR('1.58 Consumption expenditure'!GG35/'1.46 Population'!BX35*1000,"")</f>
        <v>23518.915569907815</v>
      </c>
      <c r="BY35" s="11">
        <f>IFERROR('1.58 Consumption expenditure'!GH35/'1.46 Population'!BY35*1000,"")</f>
        <v>23576.806151215787</v>
      </c>
      <c r="BZ35" s="11">
        <f>IFERROR('1.58 Consumption expenditure'!GI35/'1.46 Population'!BZ35*1000,"")</f>
        <v>23053.244705602803</v>
      </c>
      <c r="CA35" s="11">
        <f>IFERROR('1.58 Consumption expenditure'!GJ35/'1.46 Population'!CA35*1000,"")</f>
        <v>20712.808818625108</v>
      </c>
      <c r="CB35" s="11">
        <f>IFERROR('1.58 Consumption expenditure'!GL35/'1.46 Population'!CB35*1000,"")</f>
        <v>23442.107358503086</v>
      </c>
      <c r="CC35" s="11">
        <f>IFERROR('1.58 Consumption expenditure'!GM35/'1.46 Population'!CC35*1000,"")</f>
        <v>22562.675633807114</v>
      </c>
      <c r="CD35" s="11">
        <f>IFERROR('1.58 Consumption expenditure'!GR35/'1.46 Population'!CD35*1000,"")</f>
        <v>22841.621274066169</v>
      </c>
      <c r="CE35" s="11">
        <f>IFERROR('1.58 Consumption expenditure'!GS35/'1.46 Population'!CE35*1000,"")</f>
        <v>31366.553455712288</v>
      </c>
      <c r="CF35" s="11">
        <f>IFERROR('1.58 Consumption expenditure'!GT35/'1.46 Population'!CF35*1000,"")</f>
        <v>15076.673293571901</v>
      </c>
      <c r="CG35" s="11">
        <f>IFERROR('1.58 Consumption expenditure'!GU35/'1.46 Population'!CG35*1000,"")</f>
        <v>18556.128661117273</v>
      </c>
      <c r="CH35" s="11">
        <f>IFERROR('1.58 Consumption expenditure'!GV35/'1.46 Population'!CH35*1000,"")</f>
        <v>21194.926698572868</v>
      </c>
      <c r="CI35" s="11">
        <f>IFERROR('1.58 Consumption expenditure'!GW35/'1.46 Population'!CI35*1000,"")</f>
        <v>38005.310377958689</v>
      </c>
      <c r="CJ35" s="11">
        <f>IFERROR('1.58 Consumption expenditure'!GX35/'1.46 Population'!CJ35*1000,"")</f>
        <v>6421.3733498701704</v>
      </c>
      <c r="CK35" s="11">
        <f>IFERROR('1.58 Consumption expenditure'!GY35/'1.46 Population'!CK35*1000,"")</f>
        <v>22564.722777846724</v>
      </c>
      <c r="CL35" s="11">
        <f>IFERROR('1.58 Consumption expenditure'!GZ35/'1.46 Population'!CL35*1000,"")</f>
        <v>0</v>
      </c>
      <c r="CM35" s="11">
        <f>IFERROR('1.58 Consumption expenditure'!HA35/'1.46 Population'!CM35*1000,"")</f>
        <v>0</v>
      </c>
      <c r="CN35" s="11">
        <f>IFERROR('1.58 Consumption expenditure'!HB35/'1.46 Population'!CN35*1000,"")</f>
        <v>0</v>
      </c>
      <c r="CO35" s="11">
        <f>IFERROR('1.58 Consumption expenditure'!HC35/'1.46 Population'!CO35*1000,"")</f>
        <v>0</v>
      </c>
      <c r="CP35" s="11">
        <f>IFERROR('1.58 Consumption expenditure'!HD35/'1.46 Population'!CP35*1000,"")</f>
        <v>0</v>
      </c>
    </row>
    <row r="36" spans="1:94" x14ac:dyDescent="0.25">
      <c r="A36" s="1" t="s">
        <v>33</v>
      </c>
      <c r="D36" s="11">
        <f>IFERROR('1.58 Consumption expenditure'!D36/'1.46 Population'!D36*1000,"")</f>
        <v>2274.8955276962743</v>
      </c>
      <c r="E36" s="11">
        <f>IFERROR('1.58 Consumption expenditure'!I36/'1.46 Population'!E36*1000,"")</f>
        <v>1611.1007868115398</v>
      </c>
      <c r="F36" s="11">
        <f>IFERROR('1.58 Consumption expenditure'!M36/'1.46 Population'!F36*1000,"")</f>
        <v>20320.064918424876</v>
      </c>
      <c r="G36" s="11">
        <f>IFERROR('1.58 Consumption expenditure'!N36/'1.46 Population'!G36*1000,"")</f>
        <v>804.51255528612069</v>
      </c>
      <c r="H36" s="11">
        <f>IFERROR('1.58 Consumption expenditure'!O36/'1.46 Population'!H36*1000,"")</f>
        <v>1763.9556795554545</v>
      </c>
      <c r="I36" s="11">
        <f>IFERROR('1.58 Consumption expenditure'!P36/'1.46 Population'!I36*1000,"")</f>
        <v>24806.46821337373</v>
      </c>
      <c r="J36" s="11">
        <f>IFERROR('1.58 Consumption expenditure'!Q36/'1.46 Population'!J36*1000,"")</f>
        <v>4058.4089366166759</v>
      </c>
      <c r="K36" s="11">
        <f>IFERROR('1.58 Consumption expenditure'!V36/'1.46 Population'!K36*1000,"")</f>
        <v>4635.2986854900209</v>
      </c>
      <c r="L36" s="11">
        <f>IFERROR('1.58 Consumption expenditure'!AC36/'1.46 Population'!L36*1000,"")</f>
        <v>817.28777098149351</v>
      </c>
      <c r="M36" s="11">
        <f>IFERROR('1.58 Consumption expenditure'!AE36/'1.46 Population'!M36*1000,"")</f>
        <v>1525.8477905478248</v>
      </c>
      <c r="N36" s="11">
        <f>IFERROR('1.58 Consumption expenditure'!AG36/'1.46 Population'!N36*1000,"")</f>
        <v>16462.938523056317</v>
      </c>
      <c r="O36" s="11">
        <f>IFERROR('1.58 Consumption expenditure'!AI36/'1.46 Population'!O36*1000,"")</f>
        <v>10565.575263507277</v>
      </c>
      <c r="P36" s="11">
        <f>IFERROR('1.58 Consumption expenditure'!AK36/'1.46 Population'!P36*1000,"")</f>
        <v>10064.334466561129</v>
      </c>
      <c r="Q36" s="11">
        <f>IFERROR('1.58 Consumption expenditure'!AM36/'1.46 Population'!Q36*1000,"")</f>
        <v>2815.5026090085767</v>
      </c>
      <c r="R36" s="11">
        <f>IFERROR('1.58 Consumption expenditure'!AQ36/'1.46 Population'!R36*1000,"")</f>
        <v>678.85398623659944</v>
      </c>
      <c r="S36" s="11">
        <f>IFERROR('1.58 Consumption expenditure'!AS36/'1.46 Population'!S36*1000,"")</f>
        <v>907.24531393945972</v>
      </c>
      <c r="T36" s="11"/>
      <c r="U36" s="11">
        <f>IFERROR('1.58 Consumption expenditure'!AT36/'1.46 Population'!U36*1000,"")</f>
        <v>31149.91058379252</v>
      </c>
      <c r="V36" s="11">
        <f>IFERROR('1.58 Consumption expenditure'!AU36/'1.46 Population'!V36*1000,"")</f>
        <v>19262.02072897671</v>
      </c>
      <c r="W36" s="11"/>
      <c r="X36" s="11">
        <f>IFERROR('1.58 Consumption expenditure'!AW36/'1.46 Population'!X36*1000,"")</f>
        <v>3107.5578947368417</v>
      </c>
      <c r="Y36" s="11">
        <f>IFERROR('1.58 Consumption expenditure'!AX36/'1.46 Population'!Y36*1000,"")</f>
        <v>3893.392299687825</v>
      </c>
      <c r="Z36" s="11">
        <f>IFERROR('1.58 Consumption expenditure'!AY36/'1.46 Population'!Z36*1000,"")</f>
        <v>4653.5746045433725</v>
      </c>
      <c r="AA36" s="11">
        <f>IFERROR('1.58 Consumption expenditure'!AZ36/'1.46 Population'!AA36*1000,"")</f>
        <v>9726.2712652226437</v>
      </c>
      <c r="AB36" s="11">
        <f>IFERROR('1.58 Consumption expenditure'!BA36/'1.46 Population'!AB36*1000,"")</f>
        <v>10040.221370470555</v>
      </c>
      <c r="AC36" s="11">
        <f>IFERROR('1.58 Consumption expenditure'!BB36/'1.46 Population'!AC36*1000,"")</f>
        <v>8012.4309392265186</v>
      </c>
      <c r="AD36" s="11">
        <f>IFERROR('1.58 Consumption expenditure'!BC36/'1.46 Population'!AD36*1000,"")</f>
        <v>2282.5073908904142</v>
      </c>
      <c r="AE36" s="11">
        <f>IFERROR('1.58 Consumption expenditure'!BD36/'1.46 Population'!AE36*1000,"")</f>
        <v>6965.3267689351878</v>
      </c>
      <c r="AF36" s="11">
        <f>IFERROR('1.58 Consumption expenditure'!BF36/'1.46 Population'!AF36*1000,"")</f>
        <v>7024.1924074510725</v>
      </c>
      <c r="AG36" s="11">
        <f>IFERROR('1.58 Consumption expenditure'!BG36/'1.46 Population'!AG36*1000,"")</f>
        <v>7541.2794398472306</v>
      </c>
      <c r="AH36" s="11">
        <f>IFERROR('1.58 Consumption expenditure'!BH36/'1.46 Population'!AH36*1000,"")</f>
        <v>3487.7965606274665</v>
      </c>
      <c r="AI36" s="11">
        <f>IFERROR('1.58 Consumption expenditure'!BK36/'1.46 Population'!AI36*1000,"")</f>
        <v>7567.8262699643774</v>
      </c>
      <c r="AJ36" s="11">
        <f>IFERROR('1.58 Consumption expenditure'!BL36/'1.46 Population'!AJ36*1000,"")</f>
        <v>5130.9356630056118</v>
      </c>
      <c r="AK36" s="11">
        <f>IFERROR('1.58 Consumption expenditure'!BM36/'1.46 Population'!AK36*1000,"")</f>
        <v>5320.4094277602935</v>
      </c>
      <c r="AL36" s="11">
        <f>IFERROR('1.58 Consumption expenditure'!BN36/'1.46 Population'!AL36*1000,"")</f>
        <v>4155.4338726721289</v>
      </c>
      <c r="AM36" s="11">
        <f>IFERROR('1.58 Consumption expenditure'!BO36/'1.46 Population'!AM36*1000,"")</f>
        <v>9435.3561026287971</v>
      </c>
      <c r="AN36" s="11">
        <f>IFERROR('1.58 Consumption expenditure'!BP36/'1.46 Population'!AN36*1000,"")</f>
        <v>13761.993160723008</v>
      </c>
      <c r="AO36" s="11">
        <f>IFERROR('1.58 Consumption expenditure'!BQ36/'1.46 Population'!AO36*1000,"")</f>
        <v>1876.7195397378046</v>
      </c>
      <c r="AP36" s="11"/>
      <c r="AQ36" s="11">
        <f>IFERROR('1.58 Consumption expenditure'!BT36/'1.46 Population'!AQ36*1000,"")</f>
        <v>6615.9416246794863</v>
      </c>
      <c r="AR36" s="11">
        <f>IFERROR('1.58 Consumption expenditure'!BZ36/'1.46 Population'!AR36*1000,"")</f>
        <v>1239.8217418483191</v>
      </c>
      <c r="AS36" s="11">
        <f>IFERROR('1.58 Consumption expenditure'!CA36/'1.46 Population'!AS36*1000,"")</f>
        <v>6468.0954332570382</v>
      </c>
      <c r="AT36" s="11">
        <f>IFERROR('1.58 Consumption expenditure'!CD36/'1.46 Population'!AT36*1000,"")</f>
        <v>7462.8327945930059</v>
      </c>
      <c r="AU36" s="11">
        <f>IFERROR('1.58 Consumption expenditure'!CE36/'1.46 Population'!AU36*1000,"")</f>
        <v>3929.457011505267</v>
      </c>
      <c r="AV36" s="11">
        <f>IFERROR('1.58 Consumption expenditure'!CF36/'1.46 Population'!AV36*1000,"")</f>
        <v>5513.2667240124401</v>
      </c>
      <c r="AW36" s="11">
        <f>IFERROR('1.58 Consumption expenditure'!CJ36/'1.46 Population'!AW36*1000,"")</f>
        <v>4507.0474542653974</v>
      </c>
      <c r="AX36" s="11">
        <f>IFERROR('1.58 Consumption expenditure'!CK36/'1.46 Population'!AX36*1000,"")</f>
        <v>2961.1776600802159</v>
      </c>
      <c r="AY36" s="11">
        <f>IFERROR('1.58 Consumption expenditure'!CP36/'1.46 Population'!AY36*1000,"")</f>
        <v>2505.933787025157</v>
      </c>
      <c r="AZ36" s="11">
        <f>IFERROR('1.58 Consumption expenditure'!CV36/'1.46 Population'!AZ36*1000,"")</f>
        <v>5845.6273315488852</v>
      </c>
      <c r="BA36" s="11">
        <f>IFERROR('1.58 Consumption expenditure'!CZ36/'1.46 Population'!BA36*1000,"")</f>
        <v>3127.6724677942102</v>
      </c>
      <c r="BB36" s="11">
        <f>IFERROR('1.58 Consumption expenditure'!DH36/'1.46 Population'!BB36*1000,"")</f>
        <v>8263.483878615456</v>
      </c>
      <c r="BC36" s="11">
        <f>IFERROR('1.58 Consumption expenditure'!DJ36/'1.46 Population'!BC36*1000,"")</f>
        <v>4494.5216014788402</v>
      </c>
      <c r="BD36" s="11"/>
      <c r="BE36" s="11">
        <f>IFERROR('1.58 Consumption expenditure'!DK36/'1.46 Population'!BE36*1000,"")</f>
        <v>1528.8737436244669</v>
      </c>
      <c r="BF36" s="11">
        <f>IFERROR('1.58 Consumption expenditure'!DR36/'1.46 Population'!BF36*1000,"")</f>
        <v>846.47437921003166</v>
      </c>
      <c r="BG36" s="11">
        <f>IFERROR('1.58 Consumption expenditure'!EA36/'1.46 Population'!BG36*1000,"")</f>
        <v>2169.2176258992804</v>
      </c>
      <c r="BH36" s="11">
        <f>IFERROR('1.58 Consumption expenditure'!EJ36/'1.46 Population'!BH36*1000,"")</f>
        <v>2138.3801953849929</v>
      </c>
      <c r="BI36" s="11">
        <f>IFERROR('1.58 Consumption expenditure'!EL36/'1.46 Population'!BI36*1000,"")</f>
        <v>17250.970670024661</v>
      </c>
      <c r="BJ36" s="11">
        <f>IFERROR('1.58 Consumption expenditure'!EN36/'1.46 Population'!BJ36*1000,"")</f>
        <v>809.59524701016392</v>
      </c>
      <c r="BK36" s="11">
        <f>IFERROR('1.58 Consumption expenditure'!EY36/'1.46 Population'!BK36*1000,"")</f>
        <v>1889.9827767171114</v>
      </c>
      <c r="BL36" s="11">
        <f>IFERROR('1.58 Consumption expenditure'!FC36/'1.46 Population'!BL36*1000,"")</f>
        <v>1500.6514047070496</v>
      </c>
      <c r="BM36" s="11">
        <f>IFERROR('1.58 Consumption expenditure'!FI36/'1.46 Population'!BM36*1000,"")</f>
        <v>5685.1437847536199</v>
      </c>
      <c r="BN36" s="11">
        <f>IFERROR('1.58 Consumption expenditure'!FN36/'1.46 Population'!BN36*1000,"")</f>
        <v>4361.0097323600976</v>
      </c>
      <c r="BO36" s="11">
        <f>IFERROR('1.58 Consumption expenditure'!FU36/'1.46 Population'!BO36*1000,"")</f>
        <v>2814.4058390865143</v>
      </c>
      <c r="BP36" s="11">
        <f>IFERROR('1.58 Consumption expenditure'!FW36/'1.46 Population'!BP36*1000,"")</f>
        <v>18593.487804878048</v>
      </c>
      <c r="BQ36" s="11"/>
      <c r="BR36" s="11">
        <f>IFERROR('1.58 Consumption expenditure'!GA36/'1.46 Population'!BR36*1000,"")</f>
        <v>25903.867926470284</v>
      </c>
      <c r="BS36" s="11">
        <f>IFERROR('1.58 Consumption expenditure'!GB36/'1.46 Population'!BS36*1000,"")</f>
        <v>32178.058562695434</v>
      </c>
      <c r="BT36" s="11"/>
      <c r="BU36" s="11">
        <f>IFERROR('1.58 Consumption expenditure'!GC36/'1.46 Population'!BU36*1000,"")</f>
        <v>25128.214952823408</v>
      </c>
      <c r="BV36" s="11">
        <f>IFERROR('1.58 Consumption expenditure'!GD36/'1.46 Population'!BV36*1000,"")</f>
        <v>22209.024068487717</v>
      </c>
      <c r="BW36" s="11">
        <f>IFERROR('1.58 Consumption expenditure'!GF36/'1.46 Population'!BW36*1000,"")</f>
        <v>26749.363109111608</v>
      </c>
      <c r="BX36" s="11">
        <f>IFERROR('1.58 Consumption expenditure'!GG36/'1.46 Population'!BX36*1000,"")</f>
        <v>23375.64001943417</v>
      </c>
      <c r="BY36" s="11">
        <f>IFERROR('1.58 Consumption expenditure'!GH36/'1.46 Population'!BY36*1000,"")</f>
        <v>22969.731634727526</v>
      </c>
      <c r="BZ36" s="11">
        <f>IFERROR('1.58 Consumption expenditure'!GI36/'1.46 Population'!BZ36*1000,"")</f>
        <v>22585.236695100637</v>
      </c>
      <c r="CA36" s="11">
        <f>IFERROR('1.58 Consumption expenditure'!GJ36/'1.46 Population'!CA36*1000,"")</f>
        <v>18996.14184346137</v>
      </c>
      <c r="CB36" s="11">
        <f>IFERROR('1.58 Consumption expenditure'!GL36/'1.46 Population'!CB36*1000,"")</f>
        <v>21708.532993361765</v>
      </c>
      <c r="CC36" s="11">
        <f>IFERROR('1.58 Consumption expenditure'!GM36/'1.46 Population'!CC36*1000,"")</f>
        <v>21994.945100616485</v>
      </c>
      <c r="CD36" s="11">
        <f>IFERROR('1.58 Consumption expenditure'!GR36/'1.46 Population'!CD36*1000,"")</f>
        <v>21938.274509803923</v>
      </c>
      <c r="CE36" s="11">
        <f>IFERROR('1.58 Consumption expenditure'!GS36/'1.46 Population'!CE36*1000,"")</f>
        <v>34199.806512700176</v>
      </c>
      <c r="CF36" s="11">
        <f>IFERROR('1.58 Consumption expenditure'!GT36/'1.46 Population'!CF36*1000,"")</f>
        <v>15012.881259753158</v>
      </c>
      <c r="CG36" s="11">
        <f>IFERROR('1.58 Consumption expenditure'!GU36/'1.46 Population'!CG36*1000,"")</f>
        <v>17976.748138173152</v>
      </c>
      <c r="CH36" s="11">
        <f>IFERROR('1.58 Consumption expenditure'!GV36/'1.46 Population'!CH36*1000,"")</f>
        <v>23453.691907458753</v>
      </c>
      <c r="CI36" s="11">
        <f>IFERROR('1.58 Consumption expenditure'!GW36/'1.46 Population'!CI36*1000,"")</f>
        <v>40048.061856199754</v>
      </c>
      <c r="CJ36" s="11">
        <f>IFERROR('1.58 Consumption expenditure'!GX36/'1.46 Population'!CJ36*1000,"")</f>
        <v>7492.4691261044109</v>
      </c>
      <c r="CK36" s="11">
        <f>IFERROR('1.58 Consumption expenditure'!GY36/'1.46 Population'!CK36*1000,"")</f>
        <v>23273.681735140824</v>
      </c>
      <c r="CL36" s="11">
        <f>IFERROR('1.58 Consumption expenditure'!GZ36/'1.46 Population'!CL36*1000,"")</f>
        <v>0</v>
      </c>
      <c r="CM36" s="11">
        <f>IFERROR('1.58 Consumption expenditure'!HA36/'1.46 Population'!CM36*1000,"")</f>
        <v>0</v>
      </c>
      <c r="CN36" s="11">
        <f>IFERROR('1.58 Consumption expenditure'!HB36/'1.46 Population'!CN36*1000,"")</f>
        <v>0</v>
      </c>
      <c r="CO36" s="11">
        <f>IFERROR('1.58 Consumption expenditure'!HC36/'1.46 Population'!CO36*1000,"")</f>
        <v>0</v>
      </c>
      <c r="CP36" s="11">
        <f>IFERROR('1.58 Consumption expenditure'!HD36/'1.46 Population'!CP36*1000,"")</f>
        <v>0</v>
      </c>
    </row>
    <row r="37" spans="1:94" x14ac:dyDescent="0.25">
      <c r="A37" s="1" t="s">
        <v>34</v>
      </c>
      <c r="D37" s="11">
        <f>IFERROR('1.58 Consumption expenditure'!D37/'1.46 Population'!D37*1000,"")</f>
        <v>2626.0934464554225</v>
      </c>
      <c r="E37" s="11">
        <f>IFERROR('1.58 Consumption expenditure'!I37/'1.46 Population'!E37*1000,"")</f>
        <v>2023.740743226615</v>
      </c>
      <c r="F37" s="11">
        <f>IFERROR('1.58 Consumption expenditure'!M37/'1.46 Population'!F37*1000,"")</f>
        <v>23251.51309463205</v>
      </c>
      <c r="G37" s="11">
        <f>IFERROR('1.58 Consumption expenditure'!N37/'1.46 Population'!G37*1000,"")</f>
        <v>873.91560720790574</v>
      </c>
      <c r="H37" s="11">
        <f>IFERROR('1.58 Consumption expenditure'!O37/'1.46 Population'!H37*1000,"")</f>
        <v>2027.5799472485207</v>
      </c>
      <c r="I37" s="11">
        <f>IFERROR('1.58 Consumption expenditure'!P37/'1.46 Population'!I37*1000,"")</f>
        <v>27114.751289133717</v>
      </c>
      <c r="J37" s="11">
        <f>IFERROR('1.58 Consumption expenditure'!Q37/'1.46 Population'!J37*1000,"")</f>
        <v>4788.4319438446246</v>
      </c>
      <c r="K37" s="11">
        <f>IFERROR('1.58 Consumption expenditure'!V37/'1.46 Population'!K37*1000,"")</f>
        <v>5243.696235634161</v>
      </c>
      <c r="L37" s="11">
        <f>IFERROR('1.58 Consumption expenditure'!AC37/'1.46 Population'!L37*1000,"")</f>
        <v>988.68829086955918</v>
      </c>
      <c r="M37" s="11">
        <f>IFERROR('1.58 Consumption expenditure'!AE37/'1.46 Population'!M37*1000,"")</f>
        <v>1733.8330095279214</v>
      </c>
      <c r="N37" s="11">
        <f>IFERROR('1.58 Consumption expenditure'!AG37/'1.46 Population'!N37*1000,"")</f>
        <v>19280.321006231068</v>
      </c>
      <c r="O37" s="11">
        <f>IFERROR('1.58 Consumption expenditure'!AI37/'1.46 Population'!O37*1000,"")</f>
        <v>11718.178604000852</v>
      </c>
      <c r="P37" s="11">
        <f>IFERROR('1.58 Consumption expenditure'!AK37/'1.46 Population'!P37*1000,"")</f>
        <v>11306.988571847978</v>
      </c>
      <c r="Q37" s="11">
        <f>IFERROR('1.58 Consumption expenditure'!AM37/'1.46 Population'!Q37*1000,"")</f>
        <v>3169.5633977549583</v>
      </c>
      <c r="R37" s="11">
        <f>IFERROR('1.58 Consumption expenditure'!AQ37/'1.46 Population'!R37*1000,"")</f>
        <v>798.36386434922224</v>
      </c>
      <c r="S37" s="11">
        <f>IFERROR('1.58 Consumption expenditure'!AS37/'1.46 Population'!S37*1000,"")</f>
        <v>1052.084651132589</v>
      </c>
      <c r="T37" s="11"/>
      <c r="U37" s="11">
        <f>IFERROR('1.58 Consumption expenditure'!AT37/'1.46 Population'!U37*1000,"")</f>
        <v>36463.272157564912</v>
      </c>
      <c r="V37" s="11">
        <f>IFERROR('1.58 Consumption expenditure'!AU37/'1.46 Population'!V37*1000,"")</f>
        <v>21731.155261894419</v>
      </c>
      <c r="W37" s="11"/>
      <c r="X37" s="11">
        <f>IFERROR('1.58 Consumption expenditure'!AW37/'1.46 Population'!X37*1000,"")</f>
        <v>2929.5658777369949</v>
      </c>
      <c r="Y37" s="11">
        <f>IFERROR('1.58 Consumption expenditure'!AX37/'1.46 Population'!Y37*1000,"")</f>
        <v>4200.2758118234806</v>
      </c>
      <c r="Z37" s="11">
        <f>IFERROR('1.58 Consumption expenditure'!AY37/'1.46 Population'!Z37*1000,"")</f>
        <v>5186.9215947024186</v>
      </c>
      <c r="AA37" s="11">
        <f>IFERROR('1.58 Consumption expenditure'!AZ37/'1.46 Population'!AA37*1000,"")</f>
        <v>10239.516072635726</v>
      </c>
      <c r="AB37" s="11">
        <f>IFERROR('1.58 Consumption expenditure'!BA37/'1.46 Population'!AB37*1000,"")</f>
        <v>11000.238397207891</v>
      </c>
      <c r="AC37" s="11">
        <f>IFERROR('1.58 Consumption expenditure'!BB37/'1.46 Population'!AC37*1000,"")</f>
        <v>9210.0439035662021</v>
      </c>
      <c r="AD37" s="11">
        <f>IFERROR('1.58 Consumption expenditure'!BC37/'1.46 Population'!AD37*1000,"")</f>
        <v>2830.7369379394058</v>
      </c>
      <c r="AE37" s="11">
        <f>IFERROR('1.58 Consumption expenditure'!BD37/'1.46 Population'!AE37*1000,"")</f>
        <v>7543.5819187488069</v>
      </c>
      <c r="AF37" s="11">
        <f>IFERROR('1.58 Consumption expenditure'!BF37/'1.46 Population'!AF37*1000,"")</f>
        <v>8236.0937048105661</v>
      </c>
      <c r="AG37" s="11">
        <f>IFERROR('1.58 Consumption expenditure'!BG37/'1.46 Population'!AG37*1000,"")</f>
        <v>8954.0391797156517</v>
      </c>
      <c r="AH37" s="11">
        <f>IFERROR('1.58 Consumption expenditure'!BH37/'1.46 Population'!AH37*1000,"")</f>
        <v>3832.9363729159572</v>
      </c>
      <c r="AI37" s="11">
        <f>IFERROR('1.58 Consumption expenditure'!BK37/'1.46 Population'!AI37*1000,"")</f>
        <v>8365.7497164539745</v>
      </c>
      <c r="AJ37" s="11">
        <f>IFERROR('1.58 Consumption expenditure'!BL37/'1.46 Population'!AJ37*1000,"")</f>
        <v>5638.3749771029406</v>
      </c>
      <c r="AK37" s="11">
        <f>IFERROR('1.58 Consumption expenditure'!BM37/'1.46 Population'!AK37*1000,"")</f>
        <v>6966.0652614278897</v>
      </c>
      <c r="AL37" s="11">
        <f>IFERROR('1.58 Consumption expenditure'!BN37/'1.46 Population'!AL37*1000,"")</f>
        <v>4862.9662828380342</v>
      </c>
      <c r="AM37" s="11">
        <f>IFERROR('1.58 Consumption expenditure'!BO37/'1.46 Population'!AM37*1000,"")</f>
        <v>10216.317379139104</v>
      </c>
      <c r="AN37" s="11">
        <f>IFERROR('1.58 Consumption expenditure'!BP37/'1.46 Population'!AN37*1000,"")</f>
        <v>14710.955028777682</v>
      </c>
      <c r="AO37" s="11">
        <f>IFERROR('1.58 Consumption expenditure'!BQ37/'1.46 Population'!AO37*1000,"")</f>
        <v>2366.010061800685</v>
      </c>
      <c r="AP37" s="11"/>
      <c r="AQ37" s="11">
        <f>IFERROR('1.58 Consumption expenditure'!BT37/'1.46 Population'!AQ37*1000,"")</f>
        <v>8122.9366519747646</v>
      </c>
      <c r="AR37" s="11">
        <f>IFERROR('1.58 Consumption expenditure'!BZ37/'1.46 Population'!AR37*1000,"")</f>
        <v>1449.0980532237897</v>
      </c>
      <c r="AS37" s="11">
        <f>IFERROR('1.58 Consumption expenditure'!CA37/'1.46 Population'!AS37*1000,"")</f>
        <v>7589.0505372097014</v>
      </c>
      <c r="AT37" s="11">
        <f>IFERROR('1.58 Consumption expenditure'!CD37/'1.46 Population'!AT37*1000,"")</f>
        <v>8790.9809142332269</v>
      </c>
      <c r="AU37" s="11">
        <f>IFERROR('1.58 Consumption expenditure'!CE37/'1.46 Population'!AU37*1000,"")</f>
        <v>4424.1289994483514</v>
      </c>
      <c r="AV37" s="11">
        <f>IFERROR('1.58 Consumption expenditure'!CF37/'1.46 Population'!AV37*1000,"")</f>
        <v>6259.989982796541</v>
      </c>
      <c r="AW37" s="11">
        <f>IFERROR('1.58 Consumption expenditure'!CJ37/'1.46 Population'!AW37*1000,"")</f>
        <v>4913.9883717288967</v>
      </c>
      <c r="AX37" s="11">
        <f>IFERROR('1.58 Consumption expenditure'!CK37/'1.46 Population'!AX37*1000,"")</f>
        <v>3219.3604923141797</v>
      </c>
      <c r="AY37" s="11">
        <f>IFERROR('1.58 Consumption expenditure'!CP37/'1.46 Population'!AY37*1000,"")</f>
        <v>2791.0597962819415</v>
      </c>
      <c r="AZ37" s="11">
        <f>IFERROR('1.58 Consumption expenditure'!CV37/'1.46 Population'!AZ37*1000,"")</f>
        <v>6335.677308991877</v>
      </c>
      <c r="BA37" s="11">
        <f>IFERROR('1.58 Consumption expenditure'!CZ37/'1.46 Population'!BA37*1000,"")</f>
        <v>3479.3026858289172</v>
      </c>
      <c r="BB37" s="11">
        <f>IFERROR('1.58 Consumption expenditure'!DH37/'1.46 Population'!BB37*1000,"")</f>
        <v>9913.2797731569008</v>
      </c>
      <c r="BC37" s="11">
        <f>IFERROR('1.58 Consumption expenditure'!DJ37/'1.46 Population'!BC37*1000,"")</f>
        <v>5829.5035952643093</v>
      </c>
      <c r="BD37" s="11"/>
      <c r="BE37" s="11">
        <f>IFERROR('1.58 Consumption expenditure'!DK37/'1.46 Population'!BE37*1000,"")</f>
        <v>1695.5342333681037</v>
      </c>
      <c r="BF37" s="11">
        <f>IFERROR('1.58 Consumption expenditure'!DR37/'1.46 Population'!BF37*1000,"")</f>
        <v>939.69913490631711</v>
      </c>
      <c r="BG37" s="11">
        <f>IFERROR('1.58 Consumption expenditure'!EA37/'1.46 Population'!BG37*1000,"")</f>
        <v>2256.0589313974228</v>
      </c>
      <c r="BH37" s="11">
        <f>IFERROR('1.58 Consumption expenditure'!EJ37/'1.46 Population'!BH37*1000,"")</f>
        <v>3186.1213045808763</v>
      </c>
      <c r="BI37" s="11">
        <f>IFERROR('1.58 Consumption expenditure'!EL37/'1.46 Population'!BI37*1000,"")</f>
        <v>18861.920214272835</v>
      </c>
      <c r="BJ37" s="11">
        <f>IFERROR('1.58 Consumption expenditure'!EN37/'1.46 Population'!BJ37*1000,"")</f>
        <v>846.1540318686624</v>
      </c>
      <c r="BK37" s="11">
        <f>IFERROR('1.58 Consumption expenditure'!EY37/'1.46 Population'!BK37*1000,"")</f>
        <v>2049.8739702446824</v>
      </c>
      <c r="BL37" s="11">
        <f>IFERROR('1.58 Consumption expenditure'!FC37/'1.46 Population'!BL37*1000,"")</f>
        <v>1614.405385090251</v>
      </c>
      <c r="BM37" s="11">
        <f>IFERROR('1.58 Consumption expenditure'!FI37/'1.46 Population'!BM37*1000,"")</f>
        <v>5904.6525683956042</v>
      </c>
      <c r="BN37" s="11">
        <f>IFERROR('1.58 Consumption expenditure'!FN37/'1.46 Population'!BN37*1000,"")</f>
        <v>4819.1369002609244</v>
      </c>
      <c r="BO37" s="11">
        <f>IFERROR('1.58 Consumption expenditure'!FU37/'1.46 Population'!BO37*1000,"")</f>
        <v>3035.5804372692528</v>
      </c>
      <c r="BP37" s="11">
        <f>IFERROR('1.58 Consumption expenditure'!FW37/'1.46 Population'!BP37*1000,"")</f>
        <v>19470.323447199335</v>
      </c>
      <c r="BQ37" s="11"/>
      <c r="BR37" s="11">
        <f>IFERROR('1.58 Consumption expenditure'!GA37/'1.46 Population'!BR37*1000,"")</f>
        <v>27846.765552022545</v>
      </c>
      <c r="BS37" s="11">
        <f>IFERROR('1.58 Consumption expenditure'!GB37/'1.46 Population'!BS37*1000,"")</f>
        <v>33517.394046482499</v>
      </c>
      <c r="BT37" s="11"/>
      <c r="BU37" s="11">
        <f>IFERROR('1.58 Consumption expenditure'!GC37/'1.46 Population'!BU37*1000,"")</f>
        <v>27566.470054446458</v>
      </c>
      <c r="BV37" s="11">
        <f>IFERROR('1.58 Consumption expenditure'!GD37/'1.46 Population'!BV37*1000,"")</f>
        <v>23892.259366467908</v>
      </c>
      <c r="BW37" s="11">
        <f>IFERROR('1.58 Consumption expenditure'!GF37/'1.46 Population'!BW37*1000,"")</f>
        <v>28724.975722044383</v>
      </c>
      <c r="BX37" s="11">
        <f>IFERROR('1.58 Consumption expenditure'!GG37/'1.46 Population'!BX37*1000,"")</f>
        <v>26056.145703495618</v>
      </c>
      <c r="BY37" s="11">
        <f>IFERROR('1.58 Consumption expenditure'!GH37/'1.46 Population'!BY37*1000,"")</f>
        <v>24557.990052370133</v>
      </c>
      <c r="BZ37" s="11">
        <f>IFERROR('1.58 Consumption expenditure'!GI37/'1.46 Population'!BZ37*1000,"")</f>
        <v>24546.3861329457</v>
      </c>
      <c r="CA37" s="11">
        <f>IFERROR('1.58 Consumption expenditure'!GJ37/'1.46 Population'!CA37*1000,"")</f>
        <v>18511.77697466602</v>
      </c>
      <c r="CB37" s="11">
        <f>IFERROR('1.58 Consumption expenditure'!GL37/'1.46 Population'!CB37*1000,"")</f>
        <v>22801.81145945</v>
      </c>
      <c r="CC37" s="11">
        <f>IFERROR('1.58 Consumption expenditure'!GM37/'1.46 Population'!CC37*1000,"")</f>
        <v>23721.039607712999</v>
      </c>
      <c r="CD37" s="11">
        <f>IFERROR('1.58 Consumption expenditure'!GR37/'1.46 Population'!CD37*1000,"")</f>
        <v>23459.311471079141</v>
      </c>
      <c r="CE37" s="11">
        <f>IFERROR('1.58 Consumption expenditure'!GS37/'1.46 Population'!CE37*1000,"")</f>
        <v>37433.855659207766</v>
      </c>
      <c r="CF37" s="11">
        <f>IFERROR('1.58 Consumption expenditure'!GT37/'1.46 Population'!CF37*1000,"")</f>
        <v>15503.617808128482</v>
      </c>
      <c r="CG37" s="11">
        <f>IFERROR('1.58 Consumption expenditure'!GU37/'1.46 Population'!CG37*1000,"")</f>
        <v>18900.221140329828</v>
      </c>
      <c r="CH37" s="11">
        <f>IFERROR('1.58 Consumption expenditure'!GV37/'1.46 Population'!CH37*1000,"")</f>
        <v>26755.650197544503</v>
      </c>
      <c r="CI37" s="11">
        <f>IFERROR('1.58 Consumption expenditure'!GW37/'1.46 Population'!CI37*1000,"")</f>
        <v>46806.597120748142</v>
      </c>
      <c r="CJ37" s="11">
        <f>IFERROR('1.58 Consumption expenditure'!GX37/'1.46 Population'!CJ37*1000,"")</f>
        <v>7798.8226198065722</v>
      </c>
      <c r="CK37" s="11">
        <f>IFERROR('1.58 Consumption expenditure'!GY37/'1.46 Population'!CK37*1000,"")</f>
        <v>24911.534769328413</v>
      </c>
      <c r="CL37" s="11">
        <f>IFERROR('1.58 Consumption expenditure'!GZ37/'1.46 Population'!CL37*1000,"")</f>
        <v>0</v>
      </c>
      <c r="CM37" s="11">
        <f>IFERROR('1.58 Consumption expenditure'!HA37/'1.46 Population'!CM37*1000,"")</f>
        <v>0</v>
      </c>
      <c r="CN37" s="11">
        <f>IFERROR('1.58 Consumption expenditure'!HB37/'1.46 Population'!CN37*1000,"")</f>
        <v>0</v>
      </c>
      <c r="CO37" s="11">
        <f>IFERROR('1.58 Consumption expenditure'!HC37/'1.46 Population'!CO37*1000,"")</f>
        <v>0</v>
      </c>
      <c r="CP37" s="11">
        <f>IFERROR('1.58 Consumption expenditure'!HD37/'1.46 Population'!CP37*1000,"")</f>
        <v>0</v>
      </c>
    </row>
    <row r="38" spans="1:94" x14ac:dyDescent="0.25">
      <c r="A38" s="1" t="s">
        <v>35</v>
      </c>
      <c r="D38" s="11">
        <f>IFERROR('1.58 Consumption expenditure'!D38/'1.46 Population'!D38*1000,"")</f>
        <v>2904.4081818280256</v>
      </c>
      <c r="E38" s="11">
        <f>IFERROR('1.58 Consumption expenditure'!I38/'1.46 Population'!E38*1000,"")</f>
        <v>2315.3968159720935</v>
      </c>
      <c r="F38" s="11">
        <f>IFERROR('1.58 Consumption expenditure'!M38/'1.46 Population'!F38*1000,"")</f>
        <v>25115.799625415813</v>
      </c>
      <c r="G38" s="11">
        <f>IFERROR('1.58 Consumption expenditure'!N38/'1.46 Population'!G38*1000,"")</f>
        <v>869.93947044907566</v>
      </c>
      <c r="H38" s="11">
        <f>IFERROR('1.58 Consumption expenditure'!O38/'1.46 Population'!H38*1000,"")</f>
        <v>2093.6389156657106</v>
      </c>
      <c r="I38" s="11">
        <f>IFERROR('1.58 Consumption expenditure'!P38/'1.46 Population'!I38*1000,"")</f>
        <v>27531.020664235581</v>
      </c>
      <c r="J38" s="11">
        <f>IFERROR('1.58 Consumption expenditure'!Q38/'1.46 Population'!J38*1000,"")</f>
        <v>5481.0863006879345</v>
      </c>
      <c r="K38" s="11">
        <f>IFERROR('1.58 Consumption expenditure'!V38/'1.46 Population'!K38*1000,"")</f>
        <v>5563.1243646221619</v>
      </c>
      <c r="L38" s="11">
        <f>IFERROR('1.58 Consumption expenditure'!AC38/'1.46 Population'!L38*1000,"")</f>
        <v>997.8849138322239</v>
      </c>
      <c r="M38" s="11">
        <f>IFERROR('1.58 Consumption expenditure'!AE38/'1.46 Population'!M38*1000,"")</f>
        <v>1924.5136032777425</v>
      </c>
      <c r="N38" s="11">
        <f>IFERROR('1.58 Consumption expenditure'!AG38/'1.46 Population'!N38*1000,"")</f>
        <v>20126.421203222653</v>
      </c>
      <c r="O38" s="11">
        <f>IFERROR('1.58 Consumption expenditure'!AI38/'1.46 Population'!O38*1000,"")</f>
        <v>11851.761045028035</v>
      </c>
      <c r="P38" s="11">
        <f>IFERROR('1.58 Consumption expenditure'!AK38/'1.46 Population'!P38*1000,"")</f>
        <v>11624.812162808019</v>
      </c>
      <c r="Q38" s="11">
        <f>IFERROR('1.58 Consumption expenditure'!AM38/'1.46 Population'!Q38*1000,"")</f>
        <v>3440.3081408073658</v>
      </c>
      <c r="R38" s="11">
        <f>IFERROR('1.58 Consumption expenditure'!AQ38/'1.46 Population'!R38*1000,"")</f>
        <v>913.10517353738771</v>
      </c>
      <c r="S38" s="11">
        <f>IFERROR('1.58 Consumption expenditure'!AS38/'1.46 Population'!S38*1000,"")</f>
        <v>1167.8277089294907</v>
      </c>
      <c r="T38" s="11"/>
      <c r="U38" s="11">
        <f>IFERROR('1.58 Consumption expenditure'!AT38/'1.46 Population'!U38*1000,"")</f>
        <v>37711.223452699938</v>
      </c>
      <c r="V38" s="11">
        <f>IFERROR('1.58 Consumption expenditure'!AU38/'1.46 Population'!V38*1000,"")</f>
        <v>23306.769104877942</v>
      </c>
      <c r="W38" s="11"/>
      <c r="X38" s="11">
        <f>IFERROR('1.58 Consumption expenditure'!AW38/'1.46 Population'!X38*1000,"")</f>
        <v>3084.5623969910826</v>
      </c>
      <c r="Y38" s="11">
        <f>IFERROR('1.58 Consumption expenditure'!AX38/'1.46 Population'!Y38*1000,"")</f>
        <v>3953.4859494231323</v>
      </c>
      <c r="Z38" s="11">
        <f>IFERROR('1.58 Consumption expenditure'!AY38/'1.46 Population'!Z38*1000,"")</f>
        <v>5124.4540888743322</v>
      </c>
      <c r="AA38" s="11">
        <f>IFERROR('1.58 Consumption expenditure'!AZ38/'1.46 Population'!AA38*1000,"")</f>
        <v>9349.7427502338633</v>
      </c>
      <c r="AB38" s="11">
        <f>IFERROR('1.58 Consumption expenditure'!BA38/'1.46 Population'!AB38*1000,"")</f>
        <v>10011.812972376112</v>
      </c>
      <c r="AC38" s="11">
        <f>IFERROR('1.58 Consumption expenditure'!BB38/'1.46 Population'!AC38*1000,"")</f>
        <v>9276.0006181424815</v>
      </c>
      <c r="AD38" s="11">
        <f>IFERROR('1.58 Consumption expenditure'!BC38/'1.46 Population'!AD38*1000,"")</f>
        <v>3064.637325563564</v>
      </c>
      <c r="AE38" s="11">
        <f>IFERROR('1.58 Consumption expenditure'!BD38/'1.46 Population'!AE38*1000,"")</f>
        <v>7009.2630815855982</v>
      </c>
      <c r="AF38" s="11">
        <f>IFERROR('1.58 Consumption expenditure'!BF38/'1.46 Population'!AF38*1000,"")</f>
        <v>8238.1161971830988</v>
      </c>
      <c r="AG38" s="11">
        <f>IFERROR('1.58 Consumption expenditure'!BG38/'1.46 Population'!AG38*1000,"")</f>
        <v>8921.0280996137972</v>
      </c>
      <c r="AH38" s="11">
        <f>IFERROR('1.58 Consumption expenditure'!BH38/'1.46 Population'!AH38*1000,"")</f>
        <v>3513.6906495776284</v>
      </c>
      <c r="AI38" s="11">
        <f>IFERROR('1.58 Consumption expenditure'!BK38/'1.46 Population'!AI38*1000,"")</f>
        <v>7929.9711456625082</v>
      </c>
      <c r="AJ38" s="11">
        <f>IFERROR('1.58 Consumption expenditure'!BL38/'1.46 Population'!AJ38*1000,"")</f>
        <v>5266.1524681528663</v>
      </c>
      <c r="AK38" s="11">
        <f>IFERROR('1.58 Consumption expenditure'!BM38/'1.46 Population'!AK38*1000,"")</f>
        <v>7466.1860636783813</v>
      </c>
      <c r="AL38" s="11">
        <f>IFERROR('1.58 Consumption expenditure'!BN38/'1.46 Population'!AL38*1000,"")</f>
        <v>4280.2704874871815</v>
      </c>
      <c r="AM38" s="11">
        <f>IFERROR('1.58 Consumption expenditure'!BO38/'1.46 Population'!AM38*1000,"")</f>
        <v>9697.2410858020467</v>
      </c>
      <c r="AN38" s="11">
        <f>IFERROR('1.58 Consumption expenditure'!BP38/'1.46 Population'!AN38*1000,"")</f>
        <v>13515.981513013865</v>
      </c>
      <c r="AO38" s="11">
        <f>IFERROR('1.58 Consumption expenditure'!BQ38/'1.46 Population'!AO38*1000,"")</f>
        <v>2622.0384438533615</v>
      </c>
      <c r="AP38" s="11"/>
      <c r="AQ38" s="11">
        <f>IFERROR('1.58 Consumption expenditure'!BT38/'1.46 Population'!AQ38*1000,"")</f>
        <v>8911.3770691195205</v>
      </c>
      <c r="AR38" s="11">
        <f>IFERROR('1.58 Consumption expenditure'!BZ38/'1.46 Population'!AR38*1000,"")</f>
        <v>1581.7673946165567</v>
      </c>
      <c r="AS38" s="11">
        <f>IFERROR('1.58 Consumption expenditure'!CA38/'1.46 Population'!AS38*1000,"")</f>
        <v>7201.5883273650006</v>
      </c>
      <c r="AT38" s="11">
        <f>IFERROR('1.58 Consumption expenditure'!CD38/'1.46 Population'!AT38*1000,"")</f>
        <v>9412.1080720480313</v>
      </c>
      <c r="AU38" s="11">
        <f>IFERROR('1.58 Consumption expenditure'!CE38/'1.46 Population'!AU38*1000,"")</f>
        <v>4823.2994176745378</v>
      </c>
      <c r="AV38" s="11">
        <f>IFERROR('1.58 Consumption expenditure'!CF38/'1.46 Population'!AV38*1000,"")</f>
        <v>6776.7221923696943</v>
      </c>
      <c r="AW38" s="11">
        <f>IFERROR('1.58 Consumption expenditure'!CJ38/'1.46 Population'!AW38*1000,"")</f>
        <v>5000.1342836483836</v>
      </c>
      <c r="AX38" s="11">
        <f>IFERROR('1.58 Consumption expenditure'!CK38/'1.46 Population'!AX38*1000,"")</f>
        <v>3454.4116216479133</v>
      </c>
      <c r="AY38" s="11">
        <f>IFERROR('1.58 Consumption expenditure'!CP38/'1.46 Population'!AY38*1000,"")</f>
        <v>2901.0860052510147</v>
      </c>
      <c r="AZ38" s="11">
        <f>IFERROR('1.58 Consumption expenditure'!CV38/'1.46 Population'!AZ38*1000,"")</f>
        <v>6447.0029736792521</v>
      </c>
      <c r="BA38" s="11">
        <f>IFERROR('1.58 Consumption expenditure'!CZ38/'1.46 Population'!BA38*1000,"")</f>
        <v>3944.991180020425</v>
      </c>
      <c r="BB38" s="11">
        <f>IFERROR('1.58 Consumption expenditure'!DH38/'1.46 Population'!BB38*1000,"")</f>
        <v>10559.762129062648</v>
      </c>
      <c r="BC38" s="11">
        <f>IFERROR('1.58 Consumption expenditure'!DJ38/'1.46 Population'!BC38*1000,"")</f>
        <v>7440.2094177703639</v>
      </c>
      <c r="BD38" s="11"/>
      <c r="BE38" s="11">
        <f>IFERROR('1.58 Consumption expenditure'!DK38/'1.46 Population'!BE38*1000,"")</f>
        <v>1787.4324909053028</v>
      </c>
      <c r="BF38" s="11">
        <f>IFERROR('1.58 Consumption expenditure'!DR38/'1.46 Population'!BF38*1000,"")</f>
        <v>925.14600983402204</v>
      </c>
      <c r="BG38" s="11">
        <f>IFERROR('1.58 Consumption expenditure'!EA38/'1.46 Population'!BG38*1000,"")</f>
        <v>2544.7166133362757</v>
      </c>
      <c r="BH38" s="11">
        <f>IFERROR('1.58 Consumption expenditure'!EJ38/'1.46 Population'!BH38*1000,"")</f>
        <v>3467.9202174455404</v>
      </c>
      <c r="BI38" s="11">
        <f>IFERROR('1.58 Consumption expenditure'!EL38/'1.46 Population'!BI38*1000,"")</f>
        <v>18043.557971930713</v>
      </c>
      <c r="BJ38" s="11">
        <f>IFERROR('1.58 Consumption expenditure'!EN38/'1.46 Population'!BJ38*1000,"")</f>
        <v>986.1504830406883</v>
      </c>
      <c r="BK38" s="11">
        <f>IFERROR('1.58 Consumption expenditure'!EY38/'1.46 Population'!BK38*1000,"")</f>
        <v>2016.1289344595291</v>
      </c>
      <c r="BL38" s="11">
        <f>IFERROR('1.58 Consumption expenditure'!FC38/'1.46 Population'!BL38*1000,"")</f>
        <v>1569.6895632678004</v>
      </c>
      <c r="BM38" s="11">
        <f>IFERROR('1.58 Consumption expenditure'!FI38/'1.46 Population'!BM38*1000,"")</f>
        <v>6634.5199349064278</v>
      </c>
      <c r="BN38" s="11">
        <f>IFERROR('1.58 Consumption expenditure'!FN38/'1.46 Population'!BN38*1000,"")</f>
        <v>4664.3583226243582</v>
      </c>
      <c r="BO38" s="11">
        <f>IFERROR('1.58 Consumption expenditure'!FU38/'1.46 Population'!BO38*1000,"")</f>
        <v>2976.8825460464004</v>
      </c>
      <c r="BP38" s="11">
        <f>IFERROR('1.58 Consumption expenditure'!FW38/'1.46 Population'!BP38*1000,"")</f>
        <v>17831.454475678787</v>
      </c>
      <c r="BQ38" s="11"/>
      <c r="BR38" s="11">
        <f>IFERROR('1.58 Consumption expenditure'!GA38/'1.46 Population'!BR38*1000,"")</f>
        <v>28104.114571493523</v>
      </c>
      <c r="BS38" s="11">
        <f>IFERROR('1.58 Consumption expenditure'!GB38/'1.46 Population'!BS38*1000,"")</f>
        <v>34349.128543599567</v>
      </c>
      <c r="BT38" s="11"/>
      <c r="BU38" s="11">
        <f>IFERROR('1.58 Consumption expenditure'!GC38/'1.46 Population'!BU38*1000,"")</f>
        <v>26128.055089734895</v>
      </c>
      <c r="BV38" s="11">
        <f>IFERROR('1.58 Consumption expenditure'!GD38/'1.46 Population'!BV38*1000,"")</f>
        <v>22407.026160077567</v>
      </c>
      <c r="BW38" s="11">
        <f>IFERROR('1.58 Consumption expenditure'!GF38/'1.46 Population'!BW38*1000,"")</f>
        <v>27209.049368336171</v>
      </c>
      <c r="BX38" s="11">
        <f>IFERROR('1.58 Consumption expenditure'!GG38/'1.46 Population'!BX38*1000,"")</f>
        <v>24762.001740321775</v>
      </c>
      <c r="BY38" s="11">
        <f>IFERROR('1.58 Consumption expenditure'!GH38/'1.46 Population'!BY38*1000,"")</f>
        <v>22911.309040131906</v>
      </c>
      <c r="BZ38" s="11">
        <f>IFERROR('1.58 Consumption expenditure'!GI38/'1.46 Population'!BZ38*1000,"")</f>
        <v>23272.907669688866</v>
      </c>
      <c r="CA38" s="11">
        <f>IFERROR('1.58 Consumption expenditure'!GJ38/'1.46 Population'!CA38*1000,"")</f>
        <v>15931.916582479435</v>
      </c>
      <c r="CB38" s="11">
        <f>IFERROR('1.58 Consumption expenditure'!GL38/'1.46 Population'!CB38*1000,"")</f>
        <v>21123.464333253323</v>
      </c>
      <c r="CC38" s="11">
        <f>IFERROR('1.58 Consumption expenditure'!GM38/'1.46 Population'!CC38*1000,"")</f>
        <v>21655.020187156326</v>
      </c>
      <c r="CD38" s="11">
        <f>IFERROR('1.58 Consumption expenditure'!GR38/'1.46 Population'!CD38*1000,"")</f>
        <v>21635.021487958977</v>
      </c>
      <c r="CE38" s="11">
        <f>IFERROR('1.58 Consumption expenditure'!GS38/'1.46 Population'!CE38*1000,"")</f>
        <v>37102.489019033674</v>
      </c>
      <c r="CF38" s="11">
        <f>IFERROR('1.58 Consumption expenditure'!GT38/'1.46 Population'!CF38*1000,"")</f>
        <v>13879.562528456518</v>
      </c>
      <c r="CG38" s="11">
        <f>IFERROR('1.58 Consumption expenditure'!GU38/'1.46 Population'!CG38*1000,"")</f>
        <v>17224.824961233026</v>
      </c>
      <c r="CH38" s="11">
        <f>IFERROR('1.58 Consumption expenditure'!GV38/'1.46 Population'!CH38*1000,"")</f>
        <v>25779.845827753114</v>
      </c>
      <c r="CI38" s="11">
        <f>IFERROR('1.58 Consumption expenditure'!GW38/'1.46 Population'!CI38*1000,"")</f>
        <v>44559.769695903051</v>
      </c>
      <c r="CJ38" s="11">
        <f>IFERROR('1.58 Consumption expenditure'!GX38/'1.46 Population'!CJ38*1000,"")</f>
        <v>7767.4598490718545</v>
      </c>
      <c r="CK38" s="11">
        <f>IFERROR('1.58 Consumption expenditure'!GY38/'1.46 Population'!CK38*1000,"")</f>
        <v>25431.600449167105</v>
      </c>
      <c r="CL38" s="11">
        <f>IFERROR('1.58 Consumption expenditure'!GZ38/'1.46 Population'!CL38*1000,"")</f>
        <v>0</v>
      </c>
      <c r="CM38" s="11">
        <f>IFERROR('1.58 Consumption expenditure'!HA38/'1.46 Population'!CM38*1000,"")</f>
        <v>0</v>
      </c>
      <c r="CN38" s="11">
        <f>IFERROR('1.58 Consumption expenditure'!HB38/'1.46 Population'!CN38*1000,"")</f>
        <v>0</v>
      </c>
      <c r="CO38" s="11">
        <f>IFERROR('1.58 Consumption expenditure'!HC38/'1.46 Population'!CO38*1000,"")</f>
        <v>0</v>
      </c>
      <c r="CP38" s="11">
        <f>IFERROR('1.58 Consumption expenditure'!HD38/'1.46 Population'!CP38*1000,"")</f>
        <v>0</v>
      </c>
    </row>
    <row r="39" spans="1:94" x14ac:dyDescent="0.25">
      <c r="A39" s="1" t="s">
        <v>36</v>
      </c>
      <c r="D39" s="11">
        <f>IFERROR('1.58 Consumption expenditure'!D39/'1.46 Population'!D39*1000,"")</f>
        <v>3244.7282637738472</v>
      </c>
      <c r="E39" s="11">
        <f>IFERROR('1.58 Consumption expenditure'!I39/'1.46 Population'!E39*1000,"")</f>
        <v>2595.5298218664147</v>
      </c>
      <c r="F39" s="11">
        <f>IFERROR('1.58 Consumption expenditure'!M39/'1.46 Population'!F39*1000,"")</f>
        <v>27338.921739130434</v>
      </c>
      <c r="G39" s="11">
        <f>IFERROR('1.58 Consumption expenditure'!N39/'1.46 Population'!G39*1000,"")</f>
        <v>896.76892801869963</v>
      </c>
      <c r="H39" s="11">
        <f>IFERROR('1.58 Consumption expenditure'!O39/'1.46 Population'!H39*1000,"")</f>
        <v>2069.6367189971834</v>
      </c>
      <c r="I39" s="11">
        <f>IFERROR('1.58 Consumption expenditure'!P39/'1.46 Population'!I39*1000,"")</f>
        <v>22883.366588634541</v>
      </c>
      <c r="J39" s="11">
        <f>IFERROR('1.58 Consumption expenditure'!Q39/'1.46 Population'!J39*1000,"")</f>
        <v>6810.2461294633877</v>
      </c>
      <c r="K39" s="11">
        <f>IFERROR('1.58 Consumption expenditure'!V39/'1.46 Population'!K39*1000,"")</f>
        <v>5844.0012312295412</v>
      </c>
      <c r="L39" s="11">
        <f>IFERROR('1.58 Consumption expenditure'!AC39/'1.46 Population'!L39*1000,"")</f>
        <v>983.57769577786291</v>
      </c>
      <c r="M39" s="11">
        <f>IFERROR('1.58 Consumption expenditure'!AE39/'1.46 Population'!M39*1000,"")</f>
        <v>2068.3466619931805</v>
      </c>
      <c r="N39" s="11">
        <f>IFERROR('1.58 Consumption expenditure'!AG39/'1.46 Population'!N39*1000,"")</f>
        <v>20497.999703659803</v>
      </c>
      <c r="O39" s="11">
        <f>IFERROR('1.58 Consumption expenditure'!AI39/'1.46 Population'!O39*1000,"")</f>
        <v>12437.609145415046</v>
      </c>
      <c r="P39" s="11">
        <f>IFERROR('1.58 Consumption expenditure'!AK39/'1.46 Population'!P39*1000,"")</f>
        <v>11865.490354180429</v>
      </c>
      <c r="Q39" s="11">
        <f>IFERROR('1.58 Consumption expenditure'!AM39/'1.46 Population'!Q39*1000,"")</f>
        <v>3673.2862475797392</v>
      </c>
      <c r="R39" s="11">
        <f>IFERROR('1.58 Consumption expenditure'!AQ39/'1.46 Population'!R39*1000,"")</f>
        <v>1020.467199601854</v>
      </c>
      <c r="S39" s="11">
        <f>IFERROR('1.58 Consumption expenditure'!AS39/'1.46 Population'!S39*1000,"")</f>
        <v>1286.5664683712196</v>
      </c>
      <c r="T39" s="11"/>
      <c r="U39" s="11">
        <f>IFERROR('1.58 Consumption expenditure'!AT39/'1.46 Population'!U39*1000,"")</f>
        <v>35942.881972217059</v>
      </c>
      <c r="V39" s="11">
        <f>IFERROR('1.58 Consumption expenditure'!AU39/'1.46 Population'!V39*1000,"")</f>
        <v>24192.480625409524</v>
      </c>
      <c r="W39" s="11"/>
      <c r="X39" s="11">
        <f>IFERROR('1.58 Consumption expenditure'!AW39/'1.46 Population'!X39*1000,"")</f>
        <v>3757.1377248039903</v>
      </c>
      <c r="Y39" s="11">
        <f>IFERROR('1.58 Consumption expenditure'!AX39/'1.46 Population'!Y39*1000,"")</f>
        <v>4108.5443120486016</v>
      </c>
      <c r="Z39" s="11">
        <f>IFERROR('1.58 Consumption expenditure'!AY39/'1.46 Population'!Z39*1000,"")</f>
        <v>5069.3517832139032</v>
      </c>
      <c r="AA39" s="11">
        <f>IFERROR('1.58 Consumption expenditure'!AZ39/'1.46 Population'!AA39*1000,"")</f>
        <v>9588.6534806785385</v>
      </c>
      <c r="AB39" s="11">
        <f>IFERROR('1.58 Consumption expenditure'!BA39/'1.46 Population'!AB39*1000,"")</f>
        <v>10094.721427145045</v>
      </c>
      <c r="AC39" s="11">
        <f>IFERROR('1.58 Consumption expenditure'!BB39/'1.46 Population'!AC39*1000,"")</f>
        <v>10342.324135250679</v>
      </c>
      <c r="AD39" s="11">
        <f>IFERROR('1.58 Consumption expenditure'!BC39/'1.46 Population'!AD39*1000,"")</f>
        <v>3152.29314667781</v>
      </c>
      <c r="AE39" s="11">
        <f>IFERROR('1.58 Consumption expenditure'!BD39/'1.46 Population'!AE39*1000,"")</f>
        <v>7213.11359599548</v>
      </c>
      <c r="AF39" s="11">
        <f>IFERROR('1.58 Consumption expenditure'!BF39/'1.46 Population'!AF39*1000,"")</f>
        <v>9108.1134499456457</v>
      </c>
      <c r="AG39" s="11">
        <f>IFERROR('1.58 Consumption expenditure'!BG39/'1.46 Population'!AG39*1000,"")</f>
        <v>9772.9062216090715</v>
      </c>
      <c r="AH39" s="11">
        <f>IFERROR('1.58 Consumption expenditure'!BH39/'1.46 Population'!AH39*1000,"")</f>
        <v>3813.8001260728311</v>
      </c>
      <c r="AI39" s="11">
        <f>IFERROR('1.58 Consumption expenditure'!BK39/'1.46 Population'!AI39*1000,"")</f>
        <v>8230.5382617112991</v>
      </c>
      <c r="AJ39" s="11">
        <f>IFERROR('1.58 Consumption expenditure'!BL39/'1.46 Population'!AJ39*1000,"")</f>
        <v>5694.3521760630565</v>
      </c>
      <c r="AK39" s="11">
        <f>IFERROR('1.58 Consumption expenditure'!BM39/'1.46 Population'!AK39*1000,"")</f>
        <v>8010.2387840423698</v>
      </c>
      <c r="AL39" s="11">
        <f>IFERROR('1.58 Consumption expenditure'!BN39/'1.46 Population'!AL39*1000,"")</f>
        <v>4708.932674232402</v>
      </c>
      <c r="AM39" s="11">
        <f>IFERROR('1.58 Consumption expenditure'!BO39/'1.46 Population'!AM39*1000,"")</f>
        <v>10059.750868633104</v>
      </c>
      <c r="AN39" s="11">
        <f>IFERROR('1.58 Consumption expenditure'!BP39/'1.46 Population'!AN39*1000,"")</f>
        <v>13539.051874878569</v>
      </c>
      <c r="AO39" s="11">
        <f>IFERROR('1.58 Consumption expenditure'!BQ39/'1.46 Population'!AO39*1000,"")</f>
        <v>2893.7290485247736</v>
      </c>
      <c r="AP39" s="11"/>
      <c r="AQ39" s="11">
        <f>IFERROR('1.58 Consumption expenditure'!BT39/'1.46 Population'!AQ39*1000,"")</f>
        <v>9452.7261315097221</v>
      </c>
      <c r="AR39" s="11">
        <f>IFERROR('1.58 Consumption expenditure'!BZ39/'1.46 Population'!AR39*1000,"")</f>
        <v>1777.3440129232013</v>
      </c>
      <c r="AS39" s="11">
        <f>IFERROR('1.58 Consumption expenditure'!CA39/'1.46 Population'!AS39*1000,"")</f>
        <v>7180.7108999634775</v>
      </c>
      <c r="AT39" s="11">
        <f>IFERROR('1.58 Consumption expenditure'!CD39/'1.46 Population'!AT39*1000,"")</f>
        <v>9913.3126230384969</v>
      </c>
      <c r="AU39" s="11">
        <f>IFERROR('1.58 Consumption expenditure'!CE39/'1.46 Population'!AU39*1000,"")</f>
        <v>4858.6298962452265</v>
      </c>
      <c r="AV39" s="11">
        <f>IFERROR('1.58 Consumption expenditure'!CF39/'1.46 Population'!AV39*1000,"")</f>
        <v>7290.0152762454391</v>
      </c>
      <c r="AW39" s="11">
        <f>IFERROR('1.58 Consumption expenditure'!CJ39/'1.46 Population'!AW39*1000,"")</f>
        <v>4918.1988206076821</v>
      </c>
      <c r="AX39" s="11">
        <f>IFERROR('1.58 Consumption expenditure'!CK39/'1.46 Population'!AX39*1000,"")</f>
        <v>3655.1180297931846</v>
      </c>
      <c r="AY39" s="11">
        <f>IFERROR('1.58 Consumption expenditure'!CP39/'1.46 Population'!AY39*1000,"")</f>
        <v>3045.5127293414876</v>
      </c>
      <c r="AZ39" s="11">
        <f>IFERROR('1.58 Consumption expenditure'!CV39/'1.46 Population'!AZ39*1000,"")</f>
        <v>6897.9409261831852</v>
      </c>
      <c r="BA39" s="11">
        <f>IFERROR('1.58 Consumption expenditure'!CZ39/'1.46 Population'!BA39*1000,"")</f>
        <v>4116.9423042318958</v>
      </c>
      <c r="BB39" s="11">
        <f>IFERROR('1.58 Consumption expenditure'!DH39/'1.46 Population'!BB39*1000,"")</f>
        <v>11741.2558685446</v>
      </c>
      <c r="BC39" s="11">
        <f>IFERROR('1.58 Consumption expenditure'!DJ39/'1.46 Population'!BC39*1000,"")</f>
        <v>7808.0624917426348</v>
      </c>
      <c r="BD39" s="11"/>
      <c r="BE39" s="11">
        <f>IFERROR('1.58 Consumption expenditure'!DK39/'1.46 Population'!BE39*1000,"")</f>
        <v>1895.113667014961</v>
      </c>
      <c r="BF39" s="11">
        <f>IFERROR('1.58 Consumption expenditure'!DR39/'1.46 Population'!BF39*1000,"")</f>
        <v>1009.9769485664889</v>
      </c>
      <c r="BG39" s="11">
        <f>IFERROR('1.58 Consumption expenditure'!EA39/'1.46 Population'!BG39*1000,"")</f>
        <v>2809.8234668387777</v>
      </c>
      <c r="BH39" s="11">
        <f>IFERROR('1.58 Consumption expenditure'!EJ39/'1.46 Population'!BH39*1000,"")</f>
        <v>2989.0904236290771</v>
      </c>
      <c r="BI39" s="11">
        <f>IFERROR('1.58 Consumption expenditure'!EL39/'1.46 Population'!BI39*1000,"")</f>
        <v>19939.413114957508</v>
      </c>
      <c r="BJ39" s="11">
        <f>IFERROR('1.58 Consumption expenditure'!EN39/'1.46 Population'!BJ39*1000,"")</f>
        <v>1081.8897349454946</v>
      </c>
      <c r="BK39" s="11">
        <f>IFERROR('1.58 Consumption expenditure'!EY39/'1.46 Population'!BK39*1000,"")</f>
        <v>2151.5094446786061</v>
      </c>
      <c r="BL39" s="11">
        <f>IFERROR('1.58 Consumption expenditure'!FC39/'1.46 Population'!BL39*1000,"")</f>
        <v>2130.0170990617216</v>
      </c>
      <c r="BM39" s="11">
        <f>IFERROR('1.58 Consumption expenditure'!FI39/'1.46 Population'!BM39*1000,"")</f>
        <v>6926.0920959832592</v>
      </c>
      <c r="BN39" s="11">
        <f>IFERROR('1.58 Consumption expenditure'!FN39/'1.46 Population'!BN39*1000,"")</f>
        <v>4241.9004579100874</v>
      </c>
      <c r="BO39" s="11">
        <f>IFERROR('1.58 Consumption expenditure'!FU39/'1.46 Population'!BO39*1000,"")</f>
        <v>3074.5873687082249</v>
      </c>
      <c r="BP39" s="11">
        <f>IFERROR('1.58 Consumption expenditure'!FW39/'1.46 Population'!BP39*1000,"")</f>
        <v>17598.919175723026</v>
      </c>
      <c r="BQ39" s="11"/>
      <c r="BR39" s="11">
        <f>IFERROR('1.58 Consumption expenditure'!GA39/'1.46 Population'!BR39*1000,"")</f>
        <v>28041.912369183854</v>
      </c>
      <c r="BS39" s="11">
        <f>IFERROR('1.58 Consumption expenditure'!GB39/'1.46 Population'!BS39*1000,"")</f>
        <v>35160.597477073272</v>
      </c>
      <c r="BT39" s="11"/>
      <c r="BU39" s="11">
        <f>IFERROR('1.58 Consumption expenditure'!GC39/'1.46 Population'!BU39*1000,"")</f>
        <v>27440.327027059007</v>
      </c>
      <c r="BV39" s="11">
        <f>IFERROR('1.58 Consumption expenditure'!GD39/'1.46 Population'!BV39*1000,"")</f>
        <v>23324.200872103498</v>
      </c>
      <c r="BW39" s="11">
        <f>IFERROR('1.58 Consumption expenditure'!GF39/'1.46 Population'!BW39*1000,"")</f>
        <v>28408.810195266484</v>
      </c>
      <c r="BX39" s="11">
        <f>IFERROR('1.58 Consumption expenditure'!GG39/'1.46 Population'!BX39*1000,"")</f>
        <v>25948.163709068125</v>
      </c>
      <c r="BY39" s="11">
        <f>IFERROR('1.58 Consumption expenditure'!GH39/'1.46 Population'!BY39*1000,"")</f>
        <v>23829.910963939456</v>
      </c>
      <c r="BZ39" s="11">
        <f>IFERROR('1.58 Consumption expenditure'!GI39/'1.46 Population'!BZ39*1000,"")</f>
        <v>24375.290752908772</v>
      </c>
      <c r="CA39" s="11">
        <f>IFERROR('1.58 Consumption expenditure'!GJ39/'1.46 Population'!CA39*1000,"")</f>
        <v>16075.457123123339</v>
      </c>
      <c r="CB39" s="11">
        <f>IFERROR('1.58 Consumption expenditure'!GL39/'1.46 Population'!CB39*1000,"")</f>
        <v>22149.46309163381</v>
      </c>
      <c r="CC39" s="11">
        <f>IFERROR('1.58 Consumption expenditure'!GM39/'1.46 Population'!CC39*1000,"")</f>
        <v>22006.817435478144</v>
      </c>
      <c r="CD39" s="11">
        <f>IFERROR('1.58 Consumption expenditure'!GR39/'1.46 Population'!CD39*1000,"")</f>
        <v>22652.166916970607</v>
      </c>
      <c r="CE39" s="11">
        <f>IFERROR('1.58 Consumption expenditure'!GS39/'1.46 Population'!CE39*1000,"")</f>
        <v>37696.632550036622</v>
      </c>
      <c r="CF39" s="11">
        <f>IFERROR('1.58 Consumption expenditure'!GT39/'1.46 Population'!CF39*1000,"")</f>
        <v>14412.107978221278</v>
      </c>
      <c r="CG39" s="11">
        <f>IFERROR('1.58 Consumption expenditure'!GU39/'1.46 Population'!CG39*1000,"")</f>
        <v>17502.425745646604</v>
      </c>
      <c r="CH39" s="11">
        <f>IFERROR('1.58 Consumption expenditure'!GV39/'1.46 Population'!CH39*1000,"")</f>
        <v>27244.864429305457</v>
      </c>
      <c r="CI39" s="11">
        <f>IFERROR('1.58 Consumption expenditure'!GW39/'1.46 Population'!CI39*1000,"")</f>
        <v>45312.883282954557</v>
      </c>
      <c r="CJ39" s="11">
        <f>IFERROR('1.58 Consumption expenditure'!GX39/'1.46 Population'!CJ39*1000,"")</f>
        <v>8088.2325717927642</v>
      </c>
      <c r="CK39" s="11">
        <f>IFERROR('1.58 Consumption expenditure'!GY39/'1.46 Population'!CK39*1000,"")</f>
        <v>26018.992164969102</v>
      </c>
      <c r="CL39" s="11">
        <f>IFERROR('1.58 Consumption expenditure'!GZ39/'1.46 Population'!CL39*1000,"")</f>
        <v>0</v>
      </c>
      <c r="CM39" s="11">
        <f>IFERROR('1.58 Consumption expenditure'!HA39/'1.46 Population'!CM39*1000,"")</f>
        <v>0</v>
      </c>
      <c r="CN39" s="11">
        <f>IFERROR('1.58 Consumption expenditure'!HB39/'1.46 Population'!CN39*1000,"")</f>
        <v>0</v>
      </c>
      <c r="CO39" s="11">
        <f>IFERROR('1.58 Consumption expenditure'!HC39/'1.46 Population'!CO39*1000,"")</f>
        <v>0</v>
      </c>
      <c r="CP39" s="11">
        <f>IFERROR('1.58 Consumption expenditure'!HD39/'1.46 Population'!CP39*1000,"")</f>
        <v>0</v>
      </c>
    </row>
    <row r="40" spans="1:94" x14ac:dyDescent="0.25">
      <c r="A40" s="1" t="s">
        <v>37</v>
      </c>
      <c r="D40" s="11">
        <f>IFERROR('1.58 Consumption expenditure'!D40/'1.46 Population'!D40*1000,"")</f>
        <v>3509.4068860727434</v>
      </c>
      <c r="E40" s="11">
        <f>IFERROR('1.58 Consumption expenditure'!I40/'1.46 Population'!E40*1000,"")</f>
        <v>2873.3025163148923</v>
      </c>
      <c r="F40" s="11">
        <f>IFERROR('1.58 Consumption expenditure'!M40/'1.46 Population'!F40*1000,"")</f>
        <v>28540.922711518015</v>
      </c>
      <c r="G40" s="11">
        <f>IFERROR('1.58 Consumption expenditure'!N40/'1.46 Population'!G40*1000,"")</f>
        <v>938.36506247988916</v>
      </c>
      <c r="H40" s="11">
        <f>IFERROR('1.58 Consumption expenditure'!O40/'1.46 Population'!H40*1000,"")</f>
        <v>2004.5159297446933</v>
      </c>
      <c r="I40" s="11">
        <f>IFERROR('1.58 Consumption expenditure'!P40/'1.46 Population'!I40*1000,"")</f>
        <v>21427.229522385711</v>
      </c>
      <c r="J40" s="11">
        <f>IFERROR('1.58 Consumption expenditure'!Q40/'1.46 Population'!J40*1000,"")</f>
        <v>5912.614796512983</v>
      </c>
      <c r="K40" s="11">
        <f>IFERROR('1.58 Consumption expenditure'!V40/'1.46 Population'!K40*1000,"")</f>
        <v>6139.4829727433162</v>
      </c>
      <c r="L40" s="11">
        <f>IFERROR('1.58 Consumption expenditure'!AC40/'1.46 Population'!L40*1000,"")</f>
        <v>1091.6256269444668</v>
      </c>
      <c r="M40" s="11">
        <f>IFERROR('1.58 Consumption expenditure'!AE40/'1.46 Population'!M40*1000,"")</f>
        <v>2073.3346311783394</v>
      </c>
      <c r="N40" s="11">
        <f>IFERROR('1.58 Consumption expenditure'!AG40/'1.46 Population'!N40*1000,"")</f>
        <v>20551.931550176429</v>
      </c>
      <c r="O40" s="11">
        <f>IFERROR('1.58 Consumption expenditure'!AI40/'1.46 Population'!O40*1000,"")</f>
        <v>13279.6227986673</v>
      </c>
      <c r="P40" s="11">
        <f>IFERROR('1.58 Consumption expenditure'!AK40/'1.46 Population'!P40*1000,"")</f>
        <v>12110.762187947892</v>
      </c>
      <c r="Q40" s="11">
        <f>IFERROR('1.58 Consumption expenditure'!AM40/'1.46 Population'!Q40*1000,"")</f>
        <v>3482.3081239110534</v>
      </c>
      <c r="R40" s="11">
        <f>IFERROR('1.58 Consumption expenditure'!AQ40/'1.46 Population'!R40*1000,"")</f>
        <v>1146.1249654730279</v>
      </c>
      <c r="S40" s="11">
        <f>IFERROR('1.58 Consumption expenditure'!AS40/'1.46 Population'!S40*1000,"")</f>
        <v>1384.3522142143809</v>
      </c>
      <c r="T40" s="11"/>
      <c r="U40" s="11">
        <f>IFERROR('1.58 Consumption expenditure'!AT40/'1.46 Population'!U40*1000,"")</f>
        <v>34762.129835463536</v>
      </c>
      <c r="V40" s="11">
        <f>IFERROR('1.58 Consumption expenditure'!AU40/'1.46 Population'!V40*1000,"")</f>
        <v>25063.340631842351</v>
      </c>
      <c r="W40" s="11"/>
      <c r="X40" s="11">
        <f>IFERROR('1.58 Consumption expenditure'!AW40/'1.46 Population'!X40*1000,"")</f>
        <v>4030.2063750237639</v>
      </c>
      <c r="Y40" s="11">
        <f>IFERROR('1.58 Consumption expenditure'!AX40/'1.46 Population'!Y40*1000,"")</f>
        <v>4183.5557064153109</v>
      </c>
      <c r="Z40" s="11">
        <f>IFERROR('1.58 Consumption expenditure'!AY40/'1.46 Population'!Z40*1000,"")</f>
        <v>5243.5099438287543</v>
      </c>
      <c r="AA40" s="11">
        <f>IFERROR('1.58 Consumption expenditure'!AZ40/'1.46 Population'!AA40*1000,"")</f>
        <v>9391.129317042165</v>
      </c>
      <c r="AB40" s="11">
        <f>IFERROR('1.58 Consumption expenditure'!BA40/'1.46 Population'!AB40*1000,"")</f>
        <v>9715.840340930712</v>
      </c>
      <c r="AC40" s="11">
        <f>IFERROR('1.58 Consumption expenditure'!BB40/'1.46 Population'!AC40*1000,"")</f>
        <v>10821.272272585184</v>
      </c>
      <c r="AD40" s="11">
        <f>IFERROR('1.58 Consumption expenditure'!BC40/'1.46 Population'!AD40*1000,"")</f>
        <v>3223.9543221351746</v>
      </c>
      <c r="AE40" s="11">
        <f>IFERROR('1.58 Consumption expenditure'!BD40/'1.46 Population'!AE40*1000,"")</f>
        <v>7239.8404438414973</v>
      </c>
      <c r="AF40" s="11">
        <f>IFERROR('1.58 Consumption expenditure'!BF40/'1.46 Population'!AF40*1000,"")</f>
        <v>9498.1763677242052</v>
      </c>
      <c r="AG40" s="11">
        <f>IFERROR('1.58 Consumption expenditure'!BG40/'1.46 Population'!AG40*1000,"")</f>
        <v>10279.429250891795</v>
      </c>
      <c r="AH40" s="11">
        <f>IFERROR('1.58 Consumption expenditure'!BH40/'1.46 Population'!AH40*1000,"")</f>
        <v>3888.7920178242762</v>
      </c>
      <c r="AI40" s="11">
        <f>IFERROR('1.58 Consumption expenditure'!BK40/'1.46 Population'!AI40*1000,"")</f>
        <v>8446.0706000929986</v>
      </c>
      <c r="AJ40" s="11">
        <f>IFERROR('1.58 Consumption expenditure'!BL40/'1.46 Population'!AJ40*1000,"")</f>
        <v>5962.2054112586666</v>
      </c>
      <c r="AK40" s="11">
        <f>IFERROR('1.58 Consumption expenditure'!BM40/'1.46 Population'!AK40*1000,"")</f>
        <v>7225.1673837188673</v>
      </c>
      <c r="AL40" s="11">
        <f>IFERROR('1.58 Consumption expenditure'!BN40/'1.46 Population'!AL40*1000,"")</f>
        <v>4620.4035372474391</v>
      </c>
      <c r="AM40" s="11">
        <f>IFERROR('1.58 Consumption expenditure'!BO40/'1.46 Population'!AM40*1000,"")</f>
        <v>10254.214442659577</v>
      </c>
      <c r="AN40" s="11">
        <f>IFERROR('1.58 Consumption expenditure'!BP40/'1.46 Population'!AN40*1000,"")</f>
        <v>13765.804667410608</v>
      </c>
      <c r="AO40" s="11">
        <f>IFERROR('1.58 Consumption expenditure'!BQ40/'1.46 Population'!AO40*1000,"")</f>
        <v>2087.9319339322346</v>
      </c>
      <c r="AP40" s="11"/>
      <c r="AQ40" s="11">
        <f>IFERROR('1.58 Consumption expenditure'!BT40/'1.46 Population'!AQ40*1000,"")</f>
        <v>8563.8878548161938</v>
      </c>
      <c r="AR40" s="11">
        <f>IFERROR('1.58 Consumption expenditure'!BZ40/'1.46 Population'!AR40*1000,"")</f>
        <v>1968.6136017193876</v>
      </c>
      <c r="AS40" s="11">
        <f>IFERROR('1.58 Consumption expenditure'!CA40/'1.46 Population'!AS40*1000,"")</f>
        <v>7060.6833629418779</v>
      </c>
      <c r="AT40" s="11">
        <f>IFERROR('1.58 Consumption expenditure'!CD40/'1.46 Population'!AT40*1000,"")</f>
        <v>9174.0398365104211</v>
      </c>
      <c r="AU40" s="11">
        <f>IFERROR('1.58 Consumption expenditure'!CE40/'1.46 Population'!AU40*1000,"")</f>
        <v>4798.229388551079</v>
      </c>
      <c r="AV40" s="11">
        <f>IFERROR('1.58 Consumption expenditure'!CF40/'1.46 Population'!AV40*1000,"")</f>
        <v>7224.2567723282555</v>
      </c>
      <c r="AW40" s="11">
        <f>IFERROR('1.58 Consumption expenditure'!CJ40/'1.46 Population'!AW40*1000,"")</f>
        <v>4975.5653361663381</v>
      </c>
      <c r="AX40" s="11">
        <f>IFERROR('1.58 Consumption expenditure'!CK40/'1.46 Population'!AX40*1000,"")</f>
        <v>3828.4904011218082</v>
      </c>
      <c r="AY40" s="11">
        <f>IFERROR('1.58 Consumption expenditure'!CP40/'1.46 Population'!AY40*1000,"")</f>
        <v>3213.888030668928</v>
      </c>
      <c r="AZ40" s="11">
        <f>IFERROR('1.58 Consumption expenditure'!CV40/'1.46 Population'!AZ40*1000,"")</f>
        <v>6926.6974410180419</v>
      </c>
      <c r="BA40" s="11">
        <f>IFERROR('1.58 Consumption expenditure'!CZ40/'1.46 Population'!BA40*1000,"")</f>
        <v>4316.0161559546832</v>
      </c>
      <c r="BB40" s="11">
        <f>IFERROR('1.58 Consumption expenditure'!DH40/'1.46 Population'!BB40*1000,"")</f>
        <v>11593.098406199737</v>
      </c>
      <c r="BC40" s="11">
        <f>IFERROR('1.58 Consumption expenditure'!DJ40/'1.46 Population'!BC40*1000,"")</f>
        <v>1465.973584241769</v>
      </c>
      <c r="BD40" s="11"/>
      <c r="BE40" s="11">
        <f>IFERROR('1.58 Consumption expenditure'!DK40/'1.46 Population'!BE40*1000,"")</f>
        <v>1984.8924983883103</v>
      </c>
      <c r="BF40" s="11">
        <f>IFERROR('1.58 Consumption expenditure'!DR40/'1.46 Population'!BF40*1000,"")</f>
        <v>1063.4962455539453</v>
      </c>
      <c r="BG40" s="11">
        <f>IFERROR('1.58 Consumption expenditure'!EA40/'1.46 Population'!BG40*1000,"")</f>
        <v>2972.5458424163294</v>
      </c>
      <c r="BH40" s="11">
        <f>IFERROR('1.58 Consumption expenditure'!EJ40/'1.46 Population'!BH40*1000,"")</f>
        <v>2483.9180687861831</v>
      </c>
      <c r="BI40" s="11">
        <f>IFERROR('1.58 Consumption expenditure'!EL40/'1.46 Population'!BI40*1000,"")</f>
        <v>20706.567280522268</v>
      </c>
      <c r="BJ40" s="11">
        <f>IFERROR('1.58 Consumption expenditure'!EN40/'1.46 Population'!BJ40*1000,"")</f>
        <v>1166.5581897128186</v>
      </c>
      <c r="BK40" s="11">
        <f>IFERROR('1.58 Consumption expenditure'!EY40/'1.46 Population'!BK40*1000,"")</f>
        <v>2209.4943575109373</v>
      </c>
      <c r="BL40" s="11">
        <f>IFERROR('1.58 Consumption expenditure'!FC40/'1.46 Population'!BL40*1000,"")</f>
        <v>2252.9756136040928</v>
      </c>
      <c r="BM40" s="11">
        <f>IFERROR('1.58 Consumption expenditure'!FI40/'1.46 Population'!BM40*1000,"")</f>
        <v>7350.8717400806181</v>
      </c>
      <c r="BN40" s="11">
        <f>IFERROR('1.58 Consumption expenditure'!FN40/'1.46 Population'!BN40*1000,"")</f>
        <v>3982.816092912426</v>
      </c>
      <c r="BO40" s="11">
        <f>IFERROR('1.58 Consumption expenditure'!FU40/'1.46 Population'!BO40*1000,"")</f>
        <v>3172.8359524687639</v>
      </c>
      <c r="BP40" s="11">
        <f>IFERROR('1.58 Consumption expenditure'!FW40/'1.46 Population'!BP40*1000,"")</f>
        <v>19329.88563839165</v>
      </c>
      <c r="BQ40" s="11"/>
      <c r="BR40" s="11">
        <f>IFERROR('1.58 Consumption expenditure'!GA40/'1.46 Population'!BR40*1000,"")</f>
        <v>27078.018255281309</v>
      </c>
      <c r="BS40" s="11">
        <f>IFERROR('1.58 Consumption expenditure'!GB40/'1.46 Population'!BS40*1000,"")</f>
        <v>36299.870067186843</v>
      </c>
      <c r="BT40" s="11"/>
      <c r="BU40" s="11">
        <f>IFERROR('1.58 Consumption expenditure'!GC40/'1.46 Population'!BU40*1000,"")</f>
        <v>27684.385616381995</v>
      </c>
      <c r="BV40" s="11">
        <f>IFERROR('1.58 Consumption expenditure'!GD40/'1.46 Population'!BV40*1000,"")</f>
        <v>23459.14532980584</v>
      </c>
      <c r="BW40" s="11">
        <f>IFERROR('1.58 Consumption expenditure'!GF40/'1.46 Population'!BW40*1000,"")</f>
        <v>28754.336081887974</v>
      </c>
      <c r="BX40" s="11">
        <f>IFERROR('1.58 Consumption expenditure'!GG40/'1.46 Population'!BX40*1000,"")</f>
        <v>26250.509052886464</v>
      </c>
      <c r="BY40" s="11">
        <f>IFERROR('1.58 Consumption expenditure'!GH40/'1.46 Population'!BY40*1000,"")</f>
        <v>23799.618637041953</v>
      </c>
      <c r="BZ40" s="11">
        <f>IFERROR('1.58 Consumption expenditure'!GI40/'1.46 Population'!BZ40*1000,"")</f>
        <v>24710.534559073883</v>
      </c>
      <c r="CA40" s="11">
        <f>IFERROR('1.58 Consumption expenditure'!GJ40/'1.46 Population'!CA40*1000,"")</f>
        <v>15970.091884174692</v>
      </c>
      <c r="CB40" s="11">
        <f>IFERROR('1.58 Consumption expenditure'!GL40/'1.46 Population'!CB40*1000,"")</f>
        <v>22939.550537400934</v>
      </c>
      <c r="CC40" s="11">
        <f>IFERROR('1.58 Consumption expenditure'!GM40/'1.46 Population'!CC40*1000,"")</f>
        <v>21732.650902312664</v>
      </c>
      <c r="CD40" s="11">
        <f>IFERROR('1.58 Consumption expenditure'!GR40/'1.46 Population'!CD40*1000,"")</f>
        <v>22801.435591498161</v>
      </c>
      <c r="CE40" s="11">
        <f>IFERROR('1.58 Consumption expenditure'!GS40/'1.46 Population'!CE40*1000,"")</f>
        <v>36121.312951400439</v>
      </c>
      <c r="CF40" s="11">
        <f>IFERROR('1.58 Consumption expenditure'!GT40/'1.46 Population'!CF40*1000,"")</f>
        <v>14958.33053618866</v>
      </c>
      <c r="CG40" s="11">
        <f>IFERROR('1.58 Consumption expenditure'!GU40/'1.46 Population'!CG40*1000,"")</f>
        <v>17816.755603906073</v>
      </c>
      <c r="CH40" s="11">
        <f>IFERROR('1.58 Consumption expenditure'!GV40/'1.46 Population'!CH40*1000,"")</f>
        <v>26472.643573287438</v>
      </c>
      <c r="CI40" s="11">
        <f>IFERROR('1.58 Consumption expenditure'!GW40/'1.46 Population'!CI40*1000,"")</f>
        <v>45758.231362720529</v>
      </c>
      <c r="CJ40" s="11">
        <f>IFERROR('1.58 Consumption expenditure'!GX40/'1.46 Population'!CJ40*1000,"")</f>
        <v>7563.7013665432341</v>
      </c>
      <c r="CK40" s="11">
        <f>IFERROR('1.58 Consumption expenditure'!GY40/'1.46 Population'!CK40*1000,"")</f>
        <v>28416.862209077211</v>
      </c>
      <c r="CL40" s="11">
        <f>IFERROR('1.58 Consumption expenditure'!GZ40/'1.46 Population'!CL40*1000,"")</f>
        <v>0</v>
      </c>
      <c r="CM40" s="11">
        <f>IFERROR('1.58 Consumption expenditure'!HA40/'1.46 Population'!CM40*1000,"")</f>
        <v>0</v>
      </c>
      <c r="CN40" s="11">
        <f>IFERROR('1.58 Consumption expenditure'!HB40/'1.46 Population'!CN40*1000,"")</f>
        <v>0</v>
      </c>
      <c r="CO40" s="11">
        <f>IFERROR('1.58 Consumption expenditure'!HC40/'1.46 Population'!CO40*1000,"")</f>
        <v>0</v>
      </c>
      <c r="CP40" s="11">
        <f>IFERROR('1.58 Consumption expenditure'!HD40/'1.46 Population'!CP40*1000,"")</f>
        <v>0</v>
      </c>
    </row>
    <row r="41" spans="1:94" x14ac:dyDescent="0.25">
      <c r="A41" s="1" t="s">
        <v>38</v>
      </c>
      <c r="D41" s="11">
        <f>IFERROR('1.58 Consumption expenditure'!D41/'1.46 Population'!D41*1000,"")</f>
        <v>3016.0012509121234</v>
      </c>
      <c r="E41" s="11">
        <f>IFERROR('1.58 Consumption expenditure'!I41/'1.46 Population'!E41*1000,"")</f>
        <v>3074.0745127282826</v>
      </c>
      <c r="F41" s="11">
        <f>IFERROR('1.58 Consumption expenditure'!M41/'1.46 Population'!F41*1000,"")</f>
        <v>30250.774121064311</v>
      </c>
      <c r="G41" s="11">
        <f>IFERROR('1.58 Consumption expenditure'!N41/'1.46 Population'!G41*1000,"")</f>
        <v>989.10913100672974</v>
      </c>
      <c r="H41" s="11">
        <f>IFERROR('1.58 Consumption expenditure'!O41/'1.46 Population'!H41*1000,"")</f>
        <v>1912.7559851190269</v>
      </c>
      <c r="I41" s="11">
        <f>IFERROR('1.58 Consumption expenditure'!P41/'1.46 Population'!I41*1000,"")</f>
        <v>18591.759661661461</v>
      </c>
      <c r="J41" s="11">
        <f>IFERROR('1.58 Consumption expenditure'!Q41/'1.46 Population'!J41*1000,"")</f>
        <v>5412.5228933785738</v>
      </c>
      <c r="K41" s="11">
        <f>IFERROR('1.58 Consumption expenditure'!V41/'1.46 Population'!K41*1000,"")</f>
        <v>5436.457315046925</v>
      </c>
      <c r="L41" s="11">
        <f>IFERROR('1.58 Consumption expenditure'!AC41/'1.46 Population'!L41*1000,"")</f>
        <v>1134.4454860105789</v>
      </c>
      <c r="M41" s="11">
        <f>IFERROR('1.58 Consumption expenditure'!AE41/'1.46 Population'!M41*1000,"")</f>
        <v>2134.076270563678</v>
      </c>
      <c r="N41" s="11">
        <f>IFERROR('1.58 Consumption expenditure'!AG41/'1.46 Population'!N41*1000,"")</f>
        <v>19305.365853658535</v>
      </c>
      <c r="O41" s="11">
        <f>IFERROR('1.58 Consumption expenditure'!AI41/'1.46 Population'!O41*1000,"")</f>
        <v>12624.477942193334</v>
      </c>
      <c r="P41" s="11">
        <f>IFERROR('1.58 Consumption expenditure'!AK41/'1.46 Population'!P41*1000,"")</f>
        <v>11717.698367315588</v>
      </c>
      <c r="Q41" s="11">
        <f>IFERROR('1.58 Consumption expenditure'!AM41/'1.46 Population'!Q41*1000,"")</f>
        <v>3355.3621721204136</v>
      </c>
      <c r="R41" s="11">
        <f>IFERROR('1.58 Consumption expenditure'!AQ41/'1.46 Population'!R41*1000,"")</f>
        <v>1198.859639379466</v>
      </c>
      <c r="S41" s="11">
        <f>IFERROR('1.58 Consumption expenditure'!AS41/'1.46 Population'!S41*1000,"")</f>
        <v>1468.3844207876925</v>
      </c>
      <c r="T41" s="11"/>
      <c r="U41" s="11">
        <f>IFERROR('1.58 Consumption expenditure'!AT41/'1.46 Population'!U41*1000,"")</f>
        <v>29796.09804609805</v>
      </c>
      <c r="V41" s="11">
        <f>IFERROR('1.58 Consumption expenditure'!AU41/'1.46 Population'!V41*1000,"")</f>
        <v>21355.947832960082</v>
      </c>
      <c r="W41" s="11"/>
      <c r="X41" s="11">
        <f>IFERROR('1.58 Consumption expenditure'!AW41/'1.46 Population'!X41*1000,"")</f>
        <v>2882.4491087438037</v>
      </c>
      <c r="Y41" s="11">
        <f>IFERROR('1.58 Consumption expenditure'!AX41/'1.46 Population'!Y41*1000,"")</f>
        <v>3577.3354953447015</v>
      </c>
      <c r="Z41" s="11">
        <f>IFERROR('1.58 Consumption expenditure'!AY41/'1.46 Population'!Z41*1000,"")</f>
        <v>4655.9106939546255</v>
      </c>
      <c r="AA41" s="11">
        <f>IFERROR('1.58 Consumption expenditure'!AZ41/'1.46 Population'!AA41*1000,"")</f>
        <v>7926.7272942010159</v>
      </c>
      <c r="AB41" s="11">
        <f>IFERROR('1.58 Consumption expenditure'!BA41/'1.46 Population'!AB41*1000,"")</f>
        <v>8432.6314490952063</v>
      </c>
      <c r="AC41" s="11">
        <f>IFERROR('1.58 Consumption expenditure'!BB41/'1.46 Population'!AC41*1000,"")</f>
        <v>9381.6554107114807</v>
      </c>
      <c r="AD41" s="11">
        <f>IFERROR('1.58 Consumption expenditure'!BC41/'1.46 Population'!AD41*1000,"")</f>
        <v>2660.0884837109529</v>
      </c>
      <c r="AE41" s="11">
        <f>IFERROR('1.58 Consumption expenditure'!BD41/'1.46 Population'!AE41*1000,"")</f>
        <v>6226.6021348269005</v>
      </c>
      <c r="AF41" s="11">
        <f>IFERROR('1.58 Consumption expenditure'!BF41/'1.46 Population'!AF41*1000,"")</f>
        <v>8255.8783545642218</v>
      </c>
      <c r="AG41" s="11">
        <f>IFERROR('1.58 Consumption expenditure'!BG41/'1.46 Population'!AG41*1000,"")</f>
        <v>8941.3959538561576</v>
      </c>
      <c r="AH41" s="11">
        <f>IFERROR('1.58 Consumption expenditure'!BH41/'1.46 Population'!AH41*1000,"")</f>
        <v>3358.8676506169854</v>
      </c>
      <c r="AI41" s="11">
        <f>IFERROR('1.58 Consumption expenditure'!BK41/'1.46 Population'!AI41*1000,"")</f>
        <v>7195.8907028842013</v>
      </c>
      <c r="AJ41" s="11">
        <f>IFERROR('1.58 Consumption expenditure'!BL41/'1.46 Population'!AJ41*1000,"")</f>
        <v>5368.131812829004</v>
      </c>
      <c r="AK41" s="11">
        <f>IFERROR('1.58 Consumption expenditure'!BM41/'1.46 Population'!AK41*1000,"")</f>
        <v>4707.8030233572545</v>
      </c>
      <c r="AL41" s="11">
        <f>IFERROR('1.58 Consumption expenditure'!BN41/'1.46 Population'!AL41*1000,"")</f>
        <v>3858.2176658369553</v>
      </c>
      <c r="AM41" s="11">
        <f>IFERROR('1.58 Consumption expenditure'!BO41/'1.46 Population'!AM41*1000,"")</f>
        <v>8751.0470672890642</v>
      </c>
      <c r="AN41" s="11">
        <f>IFERROR('1.58 Consumption expenditure'!BP41/'1.46 Population'!AN41*1000,"")</f>
        <v>11502.787338213195</v>
      </c>
      <c r="AO41" s="11">
        <f>IFERROR('1.58 Consumption expenditure'!BQ41/'1.46 Population'!AO41*1000,"")</f>
        <v>1347.1272882115245</v>
      </c>
      <c r="AP41" s="11"/>
      <c r="AQ41" s="11">
        <f>IFERROR('1.58 Consumption expenditure'!BT41/'1.46 Population'!AQ41*1000,"")</f>
        <v>9526.7500138195337</v>
      </c>
      <c r="AR41" s="11">
        <f>IFERROR('1.58 Consumption expenditure'!BZ41/'1.46 Population'!AR41*1000,"")</f>
        <v>2124.3111695432035</v>
      </c>
      <c r="AS41" s="11">
        <f>IFERROR('1.58 Consumption expenditure'!CA41/'1.46 Population'!AS41*1000,"")</f>
        <v>5224.8215638869842</v>
      </c>
      <c r="AT41" s="11">
        <f>IFERROR('1.58 Consumption expenditure'!CD41/'1.46 Population'!AT41*1000,"")</f>
        <v>8515.8094728689957</v>
      </c>
      <c r="AU41" s="11">
        <f>IFERROR('1.58 Consumption expenditure'!CE41/'1.46 Population'!AU41*1000,"")</f>
        <v>3743.0471897438661</v>
      </c>
      <c r="AV41" s="11">
        <f>IFERROR('1.58 Consumption expenditure'!CF41/'1.46 Population'!AV41*1000,"")</f>
        <v>7542.7548528620509</v>
      </c>
      <c r="AW41" s="11">
        <f>IFERROR('1.58 Consumption expenditure'!CJ41/'1.46 Population'!AW41*1000,"")</f>
        <v>5062.5137772790122</v>
      </c>
      <c r="AX41" s="11">
        <f>IFERROR('1.58 Consumption expenditure'!CK41/'1.46 Population'!AX41*1000,"")</f>
        <v>3853.1255419835984</v>
      </c>
      <c r="AY41" s="11">
        <f>IFERROR('1.58 Consumption expenditure'!CP41/'1.46 Population'!AY41*1000,"")</f>
        <v>3372.5230850625339</v>
      </c>
      <c r="AZ41" s="11">
        <f>IFERROR('1.58 Consumption expenditure'!CV41/'1.46 Population'!AZ41*1000,"")</f>
        <v>6133.64489218783</v>
      </c>
      <c r="BA41" s="11">
        <f>IFERROR('1.58 Consumption expenditure'!CZ41/'1.46 Population'!BA41*1000,"")</f>
        <v>4067.0051343831569</v>
      </c>
      <c r="BB41" s="11">
        <f>IFERROR('1.58 Consumption expenditure'!DH41/'1.46 Population'!BB41*1000,"")</f>
        <v>10711.533978319152</v>
      </c>
      <c r="BC41" s="11">
        <f>IFERROR('1.58 Consumption expenditure'!DJ41/'1.46 Population'!BC41*1000,"")</f>
        <v>643.301905291548</v>
      </c>
      <c r="BD41" s="11"/>
      <c r="BE41" s="11">
        <f>IFERROR('1.58 Consumption expenditure'!DK41/'1.46 Population'!BE41*1000,"")</f>
        <v>1711.3080307060116</v>
      </c>
      <c r="BF41" s="11">
        <f>IFERROR('1.58 Consumption expenditure'!DR41/'1.46 Population'!BF41*1000,"")</f>
        <v>945.6181835316695</v>
      </c>
      <c r="BG41" s="11">
        <f>IFERROR('1.58 Consumption expenditure'!EA41/'1.46 Population'!BG41*1000,"")</f>
        <v>3050.0572397806809</v>
      </c>
      <c r="BH41" s="11">
        <f>IFERROR('1.58 Consumption expenditure'!EJ41/'1.46 Population'!BH41*1000,"")</f>
        <v>2469.9750851037738</v>
      </c>
      <c r="BI41" s="11">
        <f>IFERROR('1.58 Consumption expenditure'!EL41/'1.46 Population'!BI41*1000,"")</f>
        <v>19438.566063012844</v>
      </c>
      <c r="BJ41" s="11">
        <f>IFERROR('1.58 Consumption expenditure'!EN41/'1.46 Population'!BJ41*1000,"")</f>
        <v>1161.8187069356766</v>
      </c>
      <c r="BK41" s="11">
        <f>IFERROR('1.58 Consumption expenditure'!EY41/'1.46 Population'!BK41*1000,"")</f>
        <v>1937.9797832884881</v>
      </c>
      <c r="BL41" s="11">
        <f>IFERROR('1.58 Consumption expenditure'!FC41/'1.46 Population'!BL41*1000,"")</f>
        <v>2046.7234168669934</v>
      </c>
      <c r="BM41" s="11">
        <f>IFERROR('1.58 Consumption expenditure'!FI41/'1.46 Population'!BM41*1000,"")</f>
        <v>7826.9394173821502</v>
      </c>
      <c r="BN41" s="11">
        <f>IFERROR('1.58 Consumption expenditure'!FN41/'1.46 Population'!BN41*1000,"")</f>
        <v>3555.0555694214022</v>
      </c>
      <c r="BO41" s="11">
        <f>IFERROR('1.58 Consumption expenditure'!FU41/'1.46 Population'!BO41*1000,"")</f>
        <v>2877.8214896041013</v>
      </c>
      <c r="BP41" s="11">
        <f>IFERROR('1.58 Consumption expenditure'!FW41/'1.46 Population'!BP41*1000,"")</f>
        <v>18532.095909994303</v>
      </c>
      <c r="BQ41" s="11"/>
      <c r="BR41" s="11">
        <f>IFERROR('1.58 Consumption expenditure'!GA41/'1.46 Population'!BR41*1000,"")</f>
        <v>23843.265724545032</v>
      </c>
      <c r="BS41" s="11">
        <f>IFERROR('1.58 Consumption expenditure'!GB41/'1.46 Population'!BS41*1000,"")</f>
        <v>37253.434239128575</v>
      </c>
      <c r="BT41" s="11"/>
      <c r="BU41" s="11">
        <f>IFERROR('1.58 Consumption expenditure'!GC41/'1.46 Population'!BU41*1000,"")</f>
        <v>23289.856931310704</v>
      </c>
      <c r="BV41" s="11">
        <f>IFERROR('1.58 Consumption expenditure'!GD41/'1.46 Population'!BV41*1000,"")</f>
        <v>19759.612811133909</v>
      </c>
      <c r="BW41" s="11">
        <f>IFERROR('1.58 Consumption expenditure'!GF41/'1.46 Population'!BW41*1000,"")</f>
        <v>24482.552078732089</v>
      </c>
      <c r="BX41" s="11">
        <f>IFERROR('1.58 Consumption expenditure'!GG41/'1.46 Population'!BX41*1000,"")</f>
        <v>22244.690960926935</v>
      </c>
      <c r="BY41" s="11">
        <f>IFERROR('1.58 Consumption expenditure'!GH41/'1.46 Population'!BY41*1000,"")</f>
        <v>20059.302885102021</v>
      </c>
      <c r="BZ41" s="11">
        <f>IFERROR('1.58 Consumption expenditure'!GI41/'1.46 Population'!BZ41*1000,"")</f>
        <v>21076.412451122262</v>
      </c>
      <c r="CA41" s="11">
        <f>IFERROR('1.58 Consumption expenditure'!GJ41/'1.46 Population'!CA41*1000,"")</f>
        <v>13297.651501197273</v>
      </c>
      <c r="CB41" s="11">
        <f>IFERROR('1.58 Consumption expenditure'!GL41/'1.46 Population'!CB41*1000,"")</f>
        <v>20231.969232098872</v>
      </c>
      <c r="CC41" s="11">
        <f>IFERROR('1.58 Consumption expenditure'!GM41/'1.46 Population'!CC41*1000,"")</f>
        <v>18430.720530153987</v>
      </c>
      <c r="CD41" s="11">
        <f>IFERROR('1.58 Consumption expenditure'!GR41/'1.46 Population'!CD41*1000,"")</f>
        <v>19329.491601635302</v>
      </c>
      <c r="CE41" s="11">
        <f>IFERROR('1.58 Consumption expenditure'!GS41/'1.46 Population'!CE41*1000,"")</f>
        <v>28982.267993340818</v>
      </c>
      <c r="CF41" s="11">
        <f>IFERROR('1.58 Consumption expenditure'!GT41/'1.46 Population'!CF41*1000,"")</f>
        <v>12997.619231214097</v>
      </c>
      <c r="CG41" s="11">
        <f>IFERROR('1.58 Consumption expenditure'!GU41/'1.46 Population'!CG41*1000,"")</f>
        <v>15341.266884726281</v>
      </c>
      <c r="CH41" s="11">
        <f>IFERROR('1.58 Consumption expenditure'!GV41/'1.46 Population'!CH41*1000,"")</f>
        <v>22145.279766912205</v>
      </c>
      <c r="CI41" s="11">
        <f>IFERROR('1.58 Consumption expenditure'!GW41/'1.46 Population'!CI41*1000,"")</f>
        <v>43078.104325236411</v>
      </c>
      <c r="CJ41" s="11">
        <f>IFERROR('1.58 Consumption expenditure'!GX41/'1.46 Population'!CJ41*1000,"")</f>
        <v>6726.0383109018621</v>
      </c>
      <c r="CK41" s="11">
        <f>IFERROR('1.58 Consumption expenditure'!GY41/'1.46 Population'!CK41*1000,"")</f>
        <v>27122.297844457222</v>
      </c>
      <c r="CL41" s="11">
        <f>IFERROR('1.58 Consumption expenditure'!GZ41/'1.46 Population'!CL41*1000,"")</f>
        <v>0</v>
      </c>
      <c r="CM41" s="11">
        <f>IFERROR('1.58 Consumption expenditure'!HA41/'1.46 Population'!CM41*1000,"")</f>
        <v>0</v>
      </c>
      <c r="CN41" s="11">
        <f>IFERROR('1.58 Consumption expenditure'!HB41/'1.46 Population'!CN41*1000,"")</f>
        <v>0</v>
      </c>
      <c r="CO41" s="11">
        <f>IFERROR('1.58 Consumption expenditure'!HC41/'1.46 Population'!CO41*1000,"")</f>
        <v>0</v>
      </c>
      <c r="CP41" s="11">
        <f>IFERROR('1.58 Consumption expenditure'!HD41/'1.46 Population'!CP41*1000,"")</f>
        <v>0</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59">
    <tabColor theme="7" tint="0.59999389629810485"/>
  </sheetPr>
  <dimension ref="A1:CP41"/>
  <sheetViews>
    <sheetView workbookViewId="0">
      <pane xSplit="1" ySplit="2" topLeftCell="BT12" activePane="bottomRight" state="frozen"/>
      <selection activeCell="D28" sqref="D28"/>
      <selection pane="topRight" activeCell="D28" sqref="D28"/>
      <selection pane="bottomLeft" activeCell="D28" sqref="D28"/>
      <selection pane="bottomRight" activeCell="D28" sqref="D28"/>
    </sheetView>
  </sheetViews>
  <sheetFormatPr defaultRowHeight="15" x14ac:dyDescent="0.25"/>
  <cols>
    <col min="4" max="5" width="10.5703125" bestFit="1" customWidth="1"/>
    <col min="6" max="6" width="11.5703125" bestFit="1" customWidth="1"/>
    <col min="7" max="7" width="9.5703125" bestFit="1" customWidth="1"/>
    <col min="8" max="8" width="10.5703125" bestFit="1" customWidth="1"/>
    <col min="9" max="9" width="11.5703125" bestFit="1" customWidth="1"/>
    <col min="10" max="13" width="10.5703125" bestFit="1" customWidth="1"/>
    <col min="14" max="16" width="11.5703125" bestFit="1" customWidth="1"/>
    <col min="17" max="19" width="10.5703125" bestFit="1" customWidth="1"/>
    <col min="21" max="22" width="11.5703125" bestFit="1" customWidth="1"/>
    <col min="23" max="23" width="9.28515625" bestFit="1" customWidth="1"/>
    <col min="24" max="26" width="10.5703125" bestFit="1" customWidth="1"/>
    <col min="27" max="29" width="11.5703125" bestFit="1" customWidth="1"/>
    <col min="30" max="32" width="10.5703125" bestFit="1" customWidth="1"/>
    <col min="33" max="33" width="11.5703125" bestFit="1" customWidth="1"/>
    <col min="34" max="38" width="10.5703125" bestFit="1" customWidth="1"/>
    <col min="39" max="40" width="11.5703125" bestFit="1" customWidth="1"/>
    <col min="41" max="41" width="10.5703125" bestFit="1" customWidth="1"/>
    <col min="42" max="42" width="9.28515625" bestFit="1" customWidth="1"/>
    <col min="43" max="53" width="10.5703125" bestFit="1" customWidth="1"/>
    <col min="54" max="54" width="11.5703125" bestFit="1" customWidth="1"/>
    <col min="55" max="55" width="10.5703125" bestFit="1" customWidth="1"/>
    <col min="56" max="56" width="9.28515625" bestFit="1" customWidth="1"/>
    <col min="57" max="60" width="10.5703125" bestFit="1" customWidth="1"/>
    <col min="61" max="61" width="11.5703125" bestFit="1" customWidth="1"/>
    <col min="62" max="67" width="10.5703125" bestFit="1" customWidth="1"/>
    <col min="68" max="68" width="11.5703125" bestFit="1" customWidth="1"/>
    <col min="69" max="69" width="9.28515625" bestFit="1" customWidth="1"/>
    <col min="70" max="71" width="11.5703125" bestFit="1" customWidth="1"/>
    <col min="72" max="72" width="9.28515625" bestFit="1" customWidth="1"/>
    <col min="73" max="87" width="11.5703125" bestFit="1" customWidth="1"/>
    <col min="88" max="88" width="10.5703125" bestFit="1" customWidth="1"/>
    <col min="89" max="89" width="11.5703125" bestFit="1" customWidth="1"/>
  </cols>
  <sheetData>
    <row r="1" spans="1:94" x14ac:dyDescent="0.25">
      <c r="A1" s="80" t="s">
        <v>424</v>
      </c>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row>
    <row r="2" spans="1:94" x14ac:dyDescent="0.25">
      <c r="A2" s="13" t="s">
        <v>39</v>
      </c>
      <c r="B2" s="77" t="s">
        <v>254</v>
      </c>
      <c r="C2" s="77" t="s">
        <v>255</v>
      </c>
      <c r="D2" s="77" t="s">
        <v>42</v>
      </c>
      <c r="E2" s="77" t="s">
        <v>47</v>
      </c>
      <c r="F2" s="77" t="s">
        <v>274</v>
      </c>
      <c r="G2" s="77" t="s">
        <v>52</v>
      </c>
      <c r="H2" s="77" t="s">
        <v>53</v>
      </c>
      <c r="I2" s="77" t="s">
        <v>54</v>
      </c>
      <c r="J2" s="77" t="s">
        <v>55</v>
      </c>
      <c r="K2" s="77" t="s">
        <v>60</v>
      </c>
      <c r="L2" s="77" t="s">
        <v>67</v>
      </c>
      <c r="M2" s="77" t="s">
        <v>69</v>
      </c>
      <c r="N2" s="77" t="s">
        <v>71</v>
      </c>
      <c r="O2" s="77" t="s">
        <v>73</v>
      </c>
      <c r="P2" s="77" t="s">
        <v>75</v>
      </c>
      <c r="Q2" s="77" t="s">
        <v>77</v>
      </c>
      <c r="R2" s="77" t="s">
        <v>81</v>
      </c>
      <c r="S2" s="77" t="s">
        <v>83</v>
      </c>
      <c r="T2" s="77" t="s">
        <v>256</v>
      </c>
      <c r="U2" s="77" t="s">
        <v>84</v>
      </c>
      <c r="V2" s="77" t="s">
        <v>85</v>
      </c>
      <c r="W2" s="77" t="s">
        <v>257</v>
      </c>
      <c r="X2" s="77" t="s">
        <v>87</v>
      </c>
      <c r="Y2" s="77" t="s">
        <v>88</v>
      </c>
      <c r="Z2" s="77" t="s">
        <v>89</v>
      </c>
      <c r="AA2" s="77" t="s">
        <v>90</v>
      </c>
      <c r="AB2" s="77" t="s">
        <v>91</v>
      </c>
      <c r="AC2" s="77" t="s">
        <v>92</v>
      </c>
      <c r="AD2" s="77" t="s">
        <v>93</v>
      </c>
      <c r="AE2" s="77" t="s">
        <v>94</v>
      </c>
      <c r="AF2" s="77" t="s">
        <v>96</v>
      </c>
      <c r="AG2" s="77" t="s">
        <v>97</v>
      </c>
      <c r="AH2" s="77" t="s">
        <v>98</v>
      </c>
      <c r="AI2" s="77" t="s">
        <v>101</v>
      </c>
      <c r="AJ2" s="77" t="s">
        <v>102</v>
      </c>
      <c r="AK2" s="77" t="s">
        <v>103</v>
      </c>
      <c r="AL2" s="77" t="s">
        <v>104</v>
      </c>
      <c r="AM2" s="77" t="s">
        <v>105</v>
      </c>
      <c r="AN2" s="77" t="s">
        <v>106</v>
      </c>
      <c r="AO2" s="77" t="s">
        <v>107</v>
      </c>
      <c r="AP2" s="77" t="s">
        <v>258</v>
      </c>
      <c r="AQ2" s="77" t="s">
        <v>110</v>
      </c>
      <c r="AR2" s="77" t="s">
        <v>116</v>
      </c>
      <c r="AS2" s="77" t="s">
        <v>117</v>
      </c>
      <c r="AT2" s="77" t="s">
        <v>120</v>
      </c>
      <c r="AU2" s="77" t="s">
        <v>121</v>
      </c>
      <c r="AV2" s="77" t="s">
        <v>122</v>
      </c>
      <c r="AW2" s="77" t="s">
        <v>126</v>
      </c>
      <c r="AX2" s="77" t="s">
        <v>127</v>
      </c>
      <c r="AY2" s="77" t="s">
        <v>132</v>
      </c>
      <c r="AZ2" s="77" t="s">
        <v>138</v>
      </c>
      <c r="BA2" s="77" t="s">
        <v>142</v>
      </c>
      <c r="BB2" s="77" t="s">
        <v>150</v>
      </c>
      <c r="BC2" s="77" t="s">
        <v>152</v>
      </c>
      <c r="BD2" s="77" t="s">
        <v>259</v>
      </c>
      <c r="BE2" s="77" t="s">
        <v>153</v>
      </c>
      <c r="BF2" s="77" t="s">
        <v>160</v>
      </c>
      <c r="BG2" s="77" t="s">
        <v>169</v>
      </c>
      <c r="BH2" s="77" t="s">
        <v>178</v>
      </c>
      <c r="BI2" s="77" t="s">
        <v>180</v>
      </c>
      <c r="BJ2" s="77" t="s">
        <v>182</v>
      </c>
      <c r="BK2" s="77" t="s">
        <v>193</v>
      </c>
      <c r="BL2" s="77" t="s">
        <v>197</v>
      </c>
      <c r="BM2" s="77" t="s">
        <v>203</v>
      </c>
      <c r="BN2" s="77" t="s">
        <v>208</v>
      </c>
      <c r="BO2" s="77" t="s">
        <v>215</v>
      </c>
      <c r="BP2" s="77" t="s">
        <v>217</v>
      </c>
      <c r="BQ2" s="77" t="s">
        <v>260</v>
      </c>
      <c r="BR2" s="77" t="s">
        <v>221</v>
      </c>
      <c r="BS2" s="77" t="s">
        <v>271</v>
      </c>
      <c r="BT2" s="77" t="s">
        <v>261</v>
      </c>
      <c r="BU2" s="77" t="s">
        <v>223</v>
      </c>
      <c r="BV2" s="77" t="s">
        <v>224</v>
      </c>
      <c r="BW2" s="77" t="s">
        <v>226</v>
      </c>
      <c r="BX2" s="77" t="s">
        <v>227</v>
      </c>
      <c r="BY2" s="77" t="s">
        <v>228</v>
      </c>
      <c r="BZ2" s="77" t="s">
        <v>229</v>
      </c>
      <c r="CA2" s="77" t="s">
        <v>230</v>
      </c>
      <c r="CB2" s="77" t="s">
        <v>232</v>
      </c>
      <c r="CC2" s="77" t="s">
        <v>233</v>
      </c>
      <c r="CD2" s="77" t="s">
        <v>238</v>
      </c>
      <c r="CE2" s="77" t="s">
        <v>239</v>
      </c>
      <c r="CF2" s="77" t="s">
        <v>240</v>
      </c>
      <c r="CG2" s="77" t="s">
        <v>241</v>
      </c>
      <c r="CH2" s="77" t="s">
        <v>242</v>
      </c>
      <c r="CI2" s="77" t="s">
        <v>243</v>
      </c>
      <c r="CJ2" s="77" t="s">
        <v>244</v>
      </c>
      <c r="CK2" s="77" t="s">
        <v>245</v>
      </c>
      <c r="CL2" s="79" t="s">
        <v>248</v>
      </c>
      <c r="CM2" s="79" t="s">
        <v>249</v>
      </c>
      <c r="CN2" s="79" t="s">
        <v>250</v>
      </c>
      <c r="CO2" s="79" t="s">
        <v>251</v>
      </c>
      <c r="CP2" s="79" t="s">
        <v>252</v>
      </c>
    </row>
    <row r="3" spans="1:94" x14ac:dyDescent="0.25">
      <c r="A3" s="78" t="s">
        <v>0</v>
      </c>
      <c r="B3" s="77"/>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row>
    <row r="4" spans="1:94" x14ac:dyDescent="0.25">
      <c r="A4" s="78" t="s">
        <v>1</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row>
    <row r="5" spans="1:94" x14ac:dyDescent="0.25">
      <c r="A5" s="78" t="s">
        <v>2</v>
      </c>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row>
    <row r="6" spans="1:94" x14ac:dyDescent="0.25">
      <c r="A6" s="78" t="s">
        <v>3</v>
      </c>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row>
    <row r="7" spans="1:94" x14ac:dyDescent="0.25">
      <c r="A7" s="78" t="s">
        <v>4</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row>
    <row r="8" spans="1:94" x14ac:dyDescent="0.25">
      <c r="A8" s="78" t="s">
        <v>5</v>
      </c>
      <c r="B8" s="77"/>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row>
    <row r="9" spans="1:94" x14ac:dyDescent="0.25">
      <c r="A9" s="78" t="s">
        <v>6</v>
      </c>
      <c r="B9" s="77"/>
      <c r="C9" s="77"/>
      <c r="D9" s="77"/>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row>
    <row r="10" spans="1:94" x14ac:dyDescent="0.25">
      <c r="A10" s="78" t="s">
        <v>7</v>
      </c>
      <c r="B10" s="77"/>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row>
    <row r="11" spans="1:94" x14ac:dyDescent="0.25">
      <c r="A11" s="78" t="s">
        <v>8</v>
      </c>
      <c r="B11" s="77"/>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row>
    <row r="12" spans="1:94" x14ac:dyDescent="0.25">
      <c r="A12" s="78" t="s">
        <v>9</v>
      </c>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row>
    <row r="13" spans="1:94" x14ac:dyDescent="0.25">
      <c r="A13" s="78" t="s">
        <v>10</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row>
    <row r="14" spans="1:94" x14ac:dyDescent="0.25">
      <c r="A14" s="78" t="s">
        <v>11</v>
      </c>
      <c r="B14" s="77"/>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row>
    <row r="15" spans="1:94" x14ac:dyDescent="0.25">
      <c r="A15" s="78" t="s">
        <v>12</v>
      </c>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row>
    <row r="16" spans="1:94" x14ac:dyDescent="0.25">
      <c r="A16" s="78" t="s">
        <v>13</v>
      </c>
      <c r="B16" s="77"/>
      <c r="C16" s="77"/>
      <c r="D16" s="82">
        <f>'1.59 Consum exp pc (curr US$)'!D16*'2.10 US CPI'!$B159/100</f>
        <v>0.18762593824447882</v>
      </c>
      <c r="E16" s="82">
        <f>'1.59 Consum exp pc (curr US$)'!E16*'2.10 US CPI'!$B159/100</f>
        <v>98.611266256113595</v>
      </c>
      <c r="F16" s="82">
        <f>'1.59 Consum exp pc (curr US$)'!F16*'2.10 US CPI'!$B159/100</f>
        <v>4148.8580379982186</v>
      </c>
      <c r="G16" s="82">
        <f>'1.59 Consum exp pc (curr US$)'!G16*'2.10 US CPI'!$B159/100</f>
        <v>149.49240715559267</v>
      </c>
      <c r="H16" s="82">
        <f>'1.59 Consum exp pc (curr US$)'!H16*'2.10 US CPI'!$B159/100</f>
        <v>201.49150986078894</v>
      </c>
      <c r="I16" s="82">
        <f>'1.59 Consum exp pc (curr US$)'!I16*'2.10 US CPI'!$B159/100</f>
        <v>7123.9245215904139</v>
      </c>
      <c r="J16" s="82">
        <f>'1.59 Consum exp pc (curr US$)'!J16*'2.10 US CPI'!$B159/100</f>
        <v>636.87656308104238</v>
      </c>
      <c r="K16" s="82">
        <f>'1.59 Consum exp pc (curr US$)'!K16*'2.10 US CPI'!$B159/100</f>
        <v>709.52113111677011</v>
      </c>
      <c r="L16" s="82">
        <f>'1.59 Consum exp pc (curr US$)'!L16*'2.10 US CPI'!$B159/100</f>
        <v>160.42222119217448</v>
      </c>
      <c r="M16" s="82">
        <f>'1.59 Consum exp pc (curr US$)'!M16*'2.10 US CPI'!$B159/100</f>
        <v>294.7442227838776</v>
      </c>
      <c r="N16" s="82">
        <f>'1.59 Consum exp pc (curr US$)'!N16*'2.10 US CPI'!$B159/100</f>
        <v>3700.5032288317343</v>
      </c>
      <c r="O16" s="82">
        <f>'1.59 Consum exp pc (curr US$)'!O16*'2.10 US CPI'!$B159/100</f>
        <v>1806.3897745498116</v>
      </c>
      <c r="P16" s="82">
        <f>'1.59 Consum exp pc (curr US$)'!P16*'2.10 US CPI'!$B159/100</f>
        <v>2260.3497281180735</v>
      </c>
      <c r="Q16" s="82">
        <f>'1.59 Consum exp pc (curr US$)'!Q16*'2.10 US CPI'!$B159/100</f>
        <v>489.49097935967688</v>
      </c>
      <c r="R16" s="82">
        <f>'1.59 Consum exp pc (curr US$)'!R16*'2.10 US CPI'!$B159/100</f>
        <v>232.94818025612219</v>
      </c>
      <c r="S16" s="82">
        <f>'1.59 Consum exp pc (curr US$)'!S16*'2.10 US CPI'!$B159/100</f>
        <v>48.70717018070345</v>
      </c>
      <c r="T16" s="82"/>
      <c r="U16" s="82">
        <f>'1.59 Consum exp pc (curr US$)'!U16*'2.10 US CPI'!$B159/100</f>
        <v>5950.52437100107</v>
      </c>
      <c r="V16" s="82">
        <f>'1.59 Consum exp pc (curr US$)'!V16*'2.10 US CPI'!$B159/100</f>
        <v>4205.0291661846004</v>
      </c>
      <c r="W16" s="82"/>
      <c r="X16" s="82">
        <f>'1.59 Consum exp pc (curr US$)'!X16*'2.10 US CPI'!$B159/100</f>
        <v>460.52688253435792</v>
      </c>
      <c r="Y16" s="82">
        <f>'1.59 Consum exp pc (curr US$)'!Y16*'2.10 US CPI'!$B159/100</f>
        <v>956.52030371518765</v>
      </c>
      <c r="Z16" s="82">
        <f>'1.59 Consum exp pc (curr US$)'!Z16*'2.10 US CPI'!$B159/100</f>
        <v>837.82218912735482</v>
      </c>
      <c r="AA16" s="82">
        <f>'1.59 Consum exp pc (curr US$)'!AA16*'2.10 US CPI'!$B159/100</f>
        <v>2160.6236947971893</v>
      </c>
      <c r="AB16" s="82">
        <f>'1.59 Consum exp pc (curr US$)'!AB16*'2.10 US CPI'!$B159/100</f>
        <v>1097.0398321708376</v>
      </c>
      <c r="AC16" s="82">
        <f>'1.59 Consum exp pc (curr US$)'!AC16*'2.10 US CPI'!$B159/100</f>
        <v>14.590262620042854</v>
      </c>
      <c r="AD16" s="82">
        <f>'1.59 Consum exp pc (curr US$)'!AD16*'2.10 US CPI'!$B159/100</f>
        <v>554.40066187093623</v>
      </c>
      <c r="AE16" s="82">
        <f>'1.59 Consum exp pc (curr US$)'!AE16*'2.10 US CPI'!$B159/100</f>
        <v>975.19808590282776</v>
      </c>
      <c r="AF16" s="82">
        <f>'1.59 Consum exp pc (curr US$)'!AF16*'2.10 US CPI'!$B159/100</f>
        <v>20.499996405298536</v>
      </c>
      <c r="AG16" s="82">
        <f>'1.59 Consum exp pc (curr US$)'!AG16*'2.10 US CPI'!$B159/100</f>
        <v>841.42536344361713</v>
      </c>
      <c r="AH16" s="82">
        <f>'1.59 Consum exp pc (curr US$)'!AH16*'2.10 US CPI'!$B159/100</f>
        <v>900.76748591450928</v>
      </c>
      <c r="AI16" s="82">
        <f>'1.59 Consum exp pc (curr US$)'!AI16*'2.10 US CPI'!$B159/100</f>
        <v>412.36945712205141</v>
      </c>
      <c r="AJ16" s="82">
        <f>'1.59 Consum exp pc (curr US$)'!AJ16*'2.10 US CPI'!$B159/100</f>
        <v>650.64132286232734</v>
      </c>
      <c r="AK16" s="82">
        <f>'1.59 Consum exp pc (curr US$)'!AK16*'2.10 US CPI'!$B159/100</f>
        <v>1094.6607661121818</v>
      </c>
      <c r="AL16" s="82"/>
      <c r="AM16" s="82">
        <f>'1.59 Consum exp pc (curr US$)'!AM16*'2.10 US CPI'!$B159/100</f>
        <v>711.68880612577925</v>
      </c>
      <c r="AN16" s="82">
        <f>'1.59 Consum exp pc (curr US$)'!AN16*'2.10 US CPI'!$B159/100</f>
        <v>160.13896149923798</v>
      </c>
      <c r="AO16" s="82">
        <f>'1.59 Consum exp pc (curr US$)'!AO16*'2.10 US CPI'!$B159/100</f>
        <v>537.71378369761453</v>
      </c>
      <c r="AP16" s="82"/>
      <c r="AQ16" s="82">
        <f>'1.59 Consum exp pc (curr US$)'!AQ16*'2.10 US CPI'!$B159/100</f>
        <v>2415.7961663265196</v>
      </c>
      <c r="AR16" s="82">
        <f>'1.59 Consum exp pc (curr US$)'!AR16*'2.10 US CPI'!$B159/100</f>
        <v>303.16517113369997</v>
      </c>
      <c r="AS16" s="82">
        <f>'1.59 Consum exp pc (curr US$)'!AS16*'2.10 US CPI'!$B159/100</f>
        <v>1031.3949312280902</v>
      </c>
      <c r="AT16" s="82">
        <f>'1.59 Consum exp pc (curr US$)'!AT16*'2.10 US CPI'!$B159/100</f>
        <v>875.5215731003683</v>
      </c>
      <c r="AU16" s="82">
        <f>'1.59 Consum exp pc (curr US$)'!AU16*'2.10 US CPI'!$B159/100</f>
        <v>646.51761598404175</v>
      </c>
      <c r="AV16" s="82">
        <f>'1.59 Consum exp pc (curr US$)'!AV16*'2.10 US CPI'!$B159/100</f>
        <v>670.71015472417537</v>
      </c>
      <c r="AW16" s="82">
        <f>'1.59 Consum exp pc (curr US$)'!AW16*'2.10 US CPI'!$B159/100</f>
        <v>465.14332202887891</v>
      </c>
      <c r="AX16" s="82">
        <f>'1.59 Consum exp pc (curr US$)'!AX16*'2.10 US CPI'!$B159/100</f>
        <v>473.26687402713316</v>
      </c>
      <c r="AY16" s="82">
        <f>'1.59 Consum exp pc (curr US$)'!AY16*'2.10 US CPI'!$B159/100</f>
        <v>354.8155975856132</v>
      </c>
      <c r="AZ16" s="82">
        <f>'1.59 Consum exp pc (curr US$)'!AZ16*'2.10 US CPI'!$B159/100</f>
        <v>1298.9280526486064</v>
      </c>
      <c r="BA16" s="82">
        <f>'1.59 Consum exp pc (curr US$)'!BA16*'2.10 US CPI'!$B159/100</f>
        <v>539.35596849295746</v>
      </c>
      <c r="BB16" s="82">
        <f>'1.59 Consum exp pc (curr US$)'!BB16*'2.10 US CPI'!$B159/100</f>
        <v>1213.9078478657984</v>
      </c>
      <c r="BC16" s="82">
        <f>'1.59 Consum exp pc (curr US$)'!BC16*'2.10 US CPI'!$B159/100</f>
        <v>828.83863937391061</v>
      </c>
      <c r="BD16" s="82"/>
      <c r="BE16" s="82">
        <f>'1.59 Consum exp pc (curr US$)'!BE16*'2.10 US CPI'!$B159/100</f>
        <v>740.62597500943991</v>
      </c>
      <c r="BF16" s="82">
        <f>'1.59 Consum exp pc (curr US$)'!BF16*'2.10 US CPI'!$B159/100</f>
        <v>389.1846890881979</v>
      </c>
      <c r="BG16" s="82">
        <f>'1.59 Consum exp pc (curr US$)'!BG16*'2.10 US CPI'!$B159/100</f>
        <v>290.79829178879436</v>
      </c>
      <c r="BH16" s="82">
        <f>'1.59 Consum exp pc (curr US$)'!BH16*'2.10 US CPI'!$B159/100</f>
        <v>514.31583458130092</v>
      </c>
      <c r="BI16" s="82">
        <f>'1.59 Consum exp pc (curr US$)'!BI16*'2.10 US CPI'!$B159/100</f>
        <v>3983.2766771749721</v>
      </c>
      <c r="BJ16" s="82">
        <f>'1.59 Consum exp pc (curr US$)'!BJ16*'2.10 US CPI'!$B159/100</f>
        <v>226.20858591579091</v>
      </c>
      <c r="BK16" s="82">
        <f>'1.59 Consum exp pc (curr US$)'!BK16*'2.10 US CPI'!$B159/100</f>
        <v>440.18650379103872</v>
      </c>
      <c r="BL16" s="82">
        <f>'1.59 Consum exp pc (curr US$)'!BL16*'2.10 US CPI'!$B159/100</f>
        <v>206.00397596816606</v>
      </c>
      <c r="BM16" s="82">
        <f>'1.59 Consum exp pc (curr US$)'!BM16*'2.10 US CPI'!$B159/100</f>
        <v>1715.6263061687455</v>
      </c>
      <c r="BN16" s="82">
        <f>'1.59 Consum exp pc (curr US$)'!BN16*'2.10 US CPI'!$B159/100</f>
        <v>1072.2595421741446</v>
      </c>
      <c r="BO16" s="82">
        <f>'1.59 Consum exp pc (curr US$)'!BO16*'2.10 US CPI'!$B159/100</f>
        <v>669.62944404084851</v>
      </c>
      <c r="BP16" s="82">
        <f>'1.59 Consum exp pc (curr US$)'!BP16*'2.10 US CPI'!$B159/100</f>
        <v>7811.2683963943073</v>
      </c>
      <c r="BQ16" s="82"/>
      <c r="BR16" s="82">
        <f>'1.59 Consum exp pc (curr US$)'!BR16*'2.10 US CPI'!$B159/100</f>
        <v>6411.5913138970245</v>
      </c>
      <c r="BS16" s="82">
        <f>'1.59 Consum exp pc (curr US$)'!BS16*'2.10 US CPI'!$B159/100</f>
        <v>8392.4813477883654</v>
      </c>
      <c r="BT16" s="82"/>
      <c r="BU16" s="82">
        <f>'1.59 Consum exp pc (curr US$)'!BU16*'2.10 US CPI'!$B159/100</f>
        <v>7458.1662793827309</v>
      </c>
      <c r="BV16" s="82">
        <f>'1.59 Consum exp pc (curr US$)'!BV16*'2.10 US CPI'!$B159/100</f>
        <v>6530.7591200894058</v>
      </c>
      <c r="BW16" s="82">
        <f>'1.59 Consum exp pc (curr US$)'!BW16*'2.10 US CPI'!$B159/100</f>
        <v>7316.5463238157763</v>
      </c>
      <c r="BX16" s="82">
        <f>'1.59 Consum exp pc (curr US$)'!BX16*'2.10 US CPI'!$B159/100</f>
        <v>6194.280231551762</v>
      </c>
      <c r="BY16" s="82">
        <f>'1.59 Consum exp pc (curr US$)'!BY16*'2.10 US CPI'!$B159/100</f>
        <v>7243.8087977983096</v>
      </c>
      <c r="BZ16" s="82">
        <f>'1.59 Consum exp pc (curr US$)'!BZ16*'2.10 US CPI'!$B159/100</f>
        <v>7169.6867838610106</v>
      </c>
      <c r="CA16" s="82">
        <f>'1.59 Consum exp pc (curr US$)'!CA16*'2.10 US CPI'!$B159/100</f>
        <v>2249.629206281365</v>
      </c>
      <c r="CB16" s="82">
        <f>'1.59 Consum exp pc (curr US$)'!CB16*'2.10 US CPI'!$B159/100</f>
        <v>4330.5898862308813</v>
      </c>
      <c r="CC16" s="82">
        <f>'1.59 Consum exp pc (curr US$)'!CC16*'2.10 US CPI'!$B159/100</f>
        <v>5307.9617080090275</v>
      </c>
      <c r="CD16" s="82">
        <f>'1.59 Consum exp pc (curr US$)'!CD16*'2.10 US CPI'!$B159/100</f>
        <v>5953.452923850602</v>
      </c>
      <c r="CE16" s="82">
        <f>'1.59 Consum exp pc (curr US$)'!CE16*'2.10 US CPI'!$B159/100</f>
        <v>7221.2130978500281</v>
      </c>
      <c r="CF16" s="82">
        <f>'1.59 Consum exp pc (curr US$)'!CF16*'2.10 US CPI'!$B159/100</f>
        <v>2653.3955770803786</v>
      </c>
      <c r="CG16" s="82">
        <f>'1.59 Consum exp pc (curr US$)'!CG16*'2.10 US CPI'!$B159/100</f>
        <v>3781.5868361041107</v>
      </c>
      <c r="CH16" s="82">
        <f>'1.59 Consum exp pc (curr US$)'!CH16*'2.10 US CPI'!$B159/100</f>
        <v>7676.4524464103861</v>
      </c>
      <c r="CI16" s="82">
        <f>'1.59 Consum exp pc (curr US$)'!CI16*'2.10 US CPI'!$B159/100</f>
        <v>11843.135841119052</v>
      </c>
      <c r="CJ16" s="82">
        <f>'1.59 Consum exp pc (curr US$)'!CJ16*'2.10 US CPI'!$B159/100</f>
        <v>1429.0316222428573</v>
      </c>
      <c r="CK16" s="82">
        <f>'1.59 Consum exp pc (curr US$)'!CK16*'2.10 US CPI'!$B159/100</f>
        <v>6107.2274429169811</v>
      </c>
      <c r="CL16" s="77"/>
      <c r="CM16" s="77"/>
      <c r="CN16" s="77"/>
      <c r="CO16" s="77"/>
      <c r="CP16" s="77"/>
    </row>
    <row r="17" spans="1:94" x14ac:dyDescent="0.25">
      <c r="A17" s="78" t="s">
        <v>14</v>
      </c>
      <c r="B17" s="77"/>
      <c r="C17" s="77"/>
      <c r="D17" s="82">
        <f>'1.59 Consum exp pc (curr US$)'!D17*'2.10 US CPI'!$B160/100</f>
        <v>0.12881704214461856</v>
      </c>
      <c r="E17" s="82">
        <f>'1.59 Consum exp pc (curr US$)'!E17*'2.10 US CPI'!$B160/100</f>
        <v>103.64879195160107</v>
      </c>
      <c r="F17" s="82">
        <f>'1.59 Consum exp pc (curr US$)'!F17*'2.10 US CPI'!$B160/100</f>
        <v>5036.6553079721143</v>
      </c>
      <c r="G17" s="82">
        <f>'1.59 Consum exp pc (curr US$)'!G17*'2.10 US CPI'!$B160/100</f>
        <v>135.74405842843885</v>
      </c>
      <c r="H17" s="82">
        <f>'1.59 Consum exp pc (curr US$)'!H17*'2.10 US CPI'!$B160/100</f>
        <v>233.93757566357172</v>
      </c>
      <c r="I17" s="82">
        <f>'1.59 Consum exp pc (curr US$)'!I17*'2.10 US CPI'!$B160/100</f>
        <v>8351.8225477007618</v>
      </c>
      <c r="J17" s="82">
        <f>'1.59 Consum exp pc (curr US$)'!J17*'2.10 US CPI'!$B160/100</f>
        <v>628.12995399737974</v>
      </c>
      <c r="K17" s="82">
        <f>'1.59 Consum exp pc (curr US$)'!K17*'2.10 US CPI'!$B160/100</f>
        <v>803.58426296913137</v>
      </c>
      <c r="L17" s="82">
        <f>'1.59 Consum exp pc (curr US$)'!L17*'2.10 US CPI'!$B160/100</f>
        <v>168.57822876555895</v>
      </c>
      <c r="M17" s="82">
        <f>'1.59 Consum exp pc (curr US$)'!M17*'2.10 US CPI'!$B160/100</f>
        <v>316.33386573750505</v>
      </c>
      <c r="N17" s="82">
        <f>'1.59 Consum exp pc (curr US$)'!N17*'2.10 US CPI'!$B160/100</f>
        <v>4183.8919668693525</v>
      </c>
      <c r="O17" s="82">
        <f>'1.59 Consum exp pc (curr US$)'!O17*'2.10 US CPI'!$B160/100</f>
        <v>2165.7608975655289</v>
      </c>
      <c r="P17" s="82">
        <f>'1.59 Consum exp pc (curr US$)'!P17*'2.10 US CPI'!$B160/100</f>
        <v>2747.3704504780158</v>
      </c>
      <c r="Q17" s="82">
        <f>'1.59 Consum exp pc (curr US$)'!Q17*'2.10 US CPI'!$B160/100</f>
        <v>562.5346161611252</v>
      </c>
      <c r="R17" s="82">
        <f>'1.59 Consum exp pc (curr US$)'!R17*'2.10 US CPI'!$B160/100</f>
        <v>224.1498378140495</v>
      </c>
      <c r="S17" s="82">
        <f>'1.59 Consum exp pc (curr US$)'!S17*'2.10 US CPI'!$B160/100</f>
        <v>54.712729481576282</v>
      </c>
      <c r="T17" s="82"/>
      <c r="U17" s="82">
        <f>'1.59 Consum exp pc (curr US$)'!U17*'2.10 US CPI'!$B160/100</f>
        <v>6425.1574759603573</v>
      </c>
      <c r="V17" s="82">
        <f>'1.59 Consum exp pc (curr US$)'!V17*'2.10 US CPI'!$B160/100</f>
        <v>4424.8050979995432</v>
      </c>
      <c r="W17" s="82"/>
      <c r="X17" s="82">
        <f>'1.59 Consum exp pc (curr US$)'!X17*'2.10 US CPI'!$B160/100</f>
        <v>477.05037559173559</v>
      </c>
      <c r="Y17" s="82">
        <f>'1.59 Consum exp pc (curr US$)'!Y17*'2.10 US CPI'!$B160/100</f>
        <v>797.72158463577898</v>
      </c>
      <c r="Z17" s="82">
        <f>'1.59 Consum exp pc (curr US$)'!Z17*'2.10 US CPI'!$B160/100</f>
        <v>247.97083266877928</v>
      </c>
      <c r="AA17" s="82">
        <f>'1.59 Consum exp pc (curr US$)'!AA17*'2.10 US CPI'!$B160/100</f>
        <v>2169.9485983615405</v>
      </c>
      <c r="AB17" s="82">
        <f>'1.59 Consum exp pc (curr US$)'!AB17*'2.10 US CPI'!$B160/100</f>
        <v>819.86239277630102</v>
      </c>
      <c r="AC17" s="82">
        <f>'1.59 Consum exp pc (curr US$)'!AC17*'2.10 US CPI'!$B160/100</f>
        <v>24.504102593550034</v>
      </c>
      <c r="AD17" s="82">
        <f>'1.59 Consum exp pc (curr US$)'!AD17*'2.10 US CPI'!$B160/100</f>
        <v>436.34647419535179</v>
      </c>
      <c r="AE17" s="82">
        <f>'1.59 Consum exp pc (curr US$)'!AE17*'2.10 US CPI'!$B160/100</f>
        <v>1075.7332974344308</v>
      </c>
      <c r="AF17" s="82">
        <f>'1.59 Consum exp pc (curr US$)'!AF17*'2.10 US CPI'!$B160/100</f>
        <v>28.465815588900615</v>
      </c>
      <c r="AG17" s="82">
        <f>'1.59 Consum exp pc (curr US$)'!AG17*'2.10 US CPI'!$B160/100</f>
        <v>845.95622929184742</v>
      </c>
      <c r="AH17" s="82">
        <f>'1.59 Consum exp pc (curr US$)'!AH17*'2.10 US CPI'!$B160/100</f>
        <v>1088.9196088290144</v>
      </c>
      <c r="AI17" s="82">
        <f>'1.59 Consum exp pc (curr US$)'!AI17*'2.10 US CPI'!$B160/100</f>
        <v>709.27974132102838</v>
      </c>
      <c r="AJ17" s="82">
        <f>'1.59 Consum exp pc (curr US$)'!AJ17*'2.10 US CPI'!$B160/100</f>
        <v>472.48706930017551</v>
      </c>
      <c r="AK17" s="82">
        <f>'1.59 Consum exp pc (curr US$)'!AK17*'2.10 US CPI'!$B160/100</f>
        <v>929.53140274032512</v>
      </c>
      <c r="AL17" s="82"/>
      <c r="AM17" s="82">
        <f>'1.59 Consum exp pc (curr US$)'!AM17*'2.10 US CPI'!$B160/100</f>
        <v>789.50062330032347</v>
      </c>
      <c r="AN17" s="82">
        <f>'1.59 Consum exp pc (curr US$)'!AN17*'2.10 US CPI'!$B160/100</f>
        <v>294.89844268400878</v>
      </c>
      <c r="AO17" s="82">
        <f>'1.59 Consum exp pc (curr US$)'!AO17*'2.10 US CPI'!$B160/100</f>
        <v>503.74636620671851</v>
      </c>
      <c r="AP17" s="82"/>
      <c r="AQ17" s="82">
        <f>'1.59 Consum exp pc (curr US$)'!AQ17*'2.10 US CPI'!$B160/100</f>
        <v>3471.423257633398</v>
      </c>
      <c r="AR17" s="82">
        <f>'1.59 Consum exp pc (curr US$)'!AR17*'2.10 US CPI'!$B160/100</f>
        <v>344.77675865213001</v>
      </c>
      <c r="AS17" s="82">
        <f>'1.59 Consum exp pc (curr US$)'!AS17*'2.10 US CPI'!$B160/100</f>
        <v>699.82266161005009</v>
      </c>
      <c r="AT17" s="82">
        <f>'1.59 Consum exp pc (curr US$)'!AT17*'2.10 US CPI'!$B160/100</f>
        <v>1054.8952434498563</v>
      </c>
      <c r="AU17" s="82">
        <f>'1.59 Consum exp pc (curr US$)'!AU17*'2.10 US CPI'!$B160/100</f>
        <v>686.27164236080216</v>
      </c>
      <c r="AV17" s="82">
        <f>'1.59 Consum exp pc (curr US$)'!AV17*'2.10 US CPI'!$B160/100</f>
        <v>1005.9242855552886</v>
      </c>
      <c r="AW17" s="82">
        <f>'1.59 Consum exp pc (curr US$)'!AW17*'2.10 US CPI'!$B160/100</f>
        <v>638.27949436887707</v>
      </c>
      <c r="AX17" s="82">
        <f>'1.59 Consum exp pc (curr US$)'!AX17*'2.10 US CPI'!$B160/100</f>
        <v>530.18284985896673</v>
      </c>
      <c r="AY17" s="82">
        <f>'1.59 Consum exp pc (curr US$)'!AY17*'2.10 US CPI'!$B160/100</f>
        <v>448.49295813016585</v>
      </c>
      <c r="AZ17" s="82">
        <f>'1.59 Consum exp pc (curr US$)'!AZ17*'2.10 US CPI'!$B160/100</f>
        <v>1609.6602412058094</v>
      </c>
      <c r="BA17" s="82">
        <f>'1.59 Consum exp pc (curr US$)'!BA17*'2.10 US CPI'!$B160/100</f>
        <v>695.86527802211208</v>
      </c>
      <c r="BB17" s="82">
        <f>'1.59 Consum exp pc (curr US$)'!BB17*'2.10 US CPI'!$B160/100</f>
        <v>1541.9829489086289</v>
      </c>
      <c r="BC17" s="82">
        <f>'1.59 Consum exp pc (curr US$)'!BC17*'2.10 US CPI'!$B160/100</f>
        <v>994.46403463561512</v>
      </c>
      <c r="BD17" s="82"/>
      <c r="BE17" s="82">
        <f>'1.59 Consum exp pc (curr US$)'!BE17*'2.10 US CPI'!$B160/100</f>
        <v>487.57961711070823</v>
      </c>
      <c r="BF17" s="82">
        <f>'1.59 Consum exp pc (curr US$)'!BF17*'2.10 US CPI'!$B160/100</f>
        <v>344.20288314760512</v>
      </c>
      <c r="BG17" s="82">
        <f>'1.59 Consum exp pc (curr US$)'!BG17*'2.10 US CPI'!$B160/100</f>
        <v>308.30063332699626</v>
      </c>
      <c r="BH17" s="82">
        <f>'1.59 Consum exp pc (curr US$)'!BH17*'2.10 US CPI'!$B160/100</f>
        <v>525.25395330396623</v>
      </c>
      <c r="BI17" s="82">
        <f>'1.59 Consum exp pc (curr US$)'!BI17*'2.10 US CPI'!$B160/100</f>
        <v>4336.3465100746989</v>
      </c>
      <c r="BJ17" s="82">
        <f>'1.59 Consum exp pc (curr US$)'!BJ17*'2.10 US CPI'!$B160/100</f>
        <v>217.42200226822845</v>
      </c>
      <c r="BK17" s="82">
        <f>'1.59 Consum exp pc (curr US$)'!BK17*'2.10 US CPI'!$B160/100</f>
        <v>480.56869411202041</v>
      </c>
      <c r="BL17" s="82">
        <f>'1.59 Consum exp pc (curr US$)'!BL17*'2.10 US CPI'!$B160/100</f>
        <v>195.42531528994706</v>
      </c>
      <c r="BM17" s="82">
        <f>'1.59 Consum exp pc (curr US$)'!BM17*'2.10 US CPI'!$B160/100</f>
        <v>1847.5265498777442</v>
      </c>
      <c r="BN17" s="82">
        <f>'1.59 Consum exp pc (curr US$)'!BN17*'2.10 US CPI'!$B160/100</f>
        <v>1181.8661682602301</v>
      </c>
      <c r="BO17" s="82">
        <f>'1.59 Consum exp pc (curr US$)'!BO17*'2.10 US CPI'!$B160/100</f>
        <v>681.93569089271068</v>
      </c>
      <c r="BP17" s="82">
        <f>'1.59 Consum exp pc (curr US$)'!BP17*'2.10 US CPI'!$B160/100</f>
        <v>8265.1845934728335</v>
      </c>
      <c r="BQ17" s="82"/>
      <c r="BR17" s="82">
        <f>'1.59 Consum exp pc (curr US$)'!BR17*'2.10 US CPI'!$B160/100</f>
        <v>6953.6923958448997</v>
      </c>
      <c r="BS17" s="82">
        <f>'1.59 Consum exp pc (curr US$)'!BS17*'2.10 US CPI'!$B160/100</f>
        <v>8948.656502865304</v>
      </c>
      <c r="BT17" s="82"/>
      <c r="BU17" s="82">
        <f>'1.59 Consum exp pc (curr US$)'!BU17*'2.10 US CPI'!$B160/100</f>
        <v>7982.8812915579765</v>
      </c>
      <c r="BV17" s="82">
        <f>'1.59 Consum exp pc (curr US$)'!BV17*'2.10 US CPI'!$B160/100</f>
        <v>6981.4247924703177</v>
      </c>
      <c r="BW17" s="82">
        <f>'1.59 Consum exp pc (curr US$)'!BW17*'2.10 US CPI'!$B160/100</f>
        <v>7729.1426133680343</v>
      </c>
      <c r="BX17" s="82">
        <f>'1.59 Consum exp pc (curr US$)'!BX17*'2.10 US CPI'!$B160/100</f>
        <v>6347.0760032979297</v>
      </c>
      <c r="BY17" s="82">
        <f>'1.59 Consum exp pc (curr US$)'!BY17*'2.10 US CPI'!$B160/100</f>
        <v>7569.7010209630189</v>
      </c>
      <c r="BZ17" s="82">
        <f>'1.59 Consum exp pc (curr US$)'!BZ17*'2.10 US CPI'!$B160/100</f>
        <v>7746.2424505274257</v>
      </c>
      <c r="CA17" s="82">
        <f>'1.59 Consum exp pc (curr US$)'!CA17*'2.10 US CPI'!$B160/100</f>
        <v>2734.5533680102862</v>
      </c>
      <c r="CB17" s="82">
        <f>'1.59 Consum exp pc (curr US$)'!CB17*'2.10 US CPI'!$B160/100</f>
        <v>4595.1903566441824</v>
      </c>
      <c r="CC17" s="82">
        <f>'1.59 Consum exp pc (curr US$)'!CC17*'2.10 US CPI'!$B160/100</f>
        <v>5904.4220540216766</v>
      </c>
      <c r="CD17" s="82">
        <f>'1.59 Consum exp pc (curr US$)'!CD17*'2.10 US CPI'!$B160/100</f>
        <v>6385.7421893232804</v>
      </c>
      <c r="CE17" s="82">
        <f>'1.59 Consum exp pc (curr US$)'!CE17*'2.10 US CPI'!$B160/100</f>
        <v>7717.7161766312856</v>
      </c>
      <c r="CF17" s="82">
        <f>'1.59 Consum exp pc (curr US$)'!CF17*'2.10 US CPI'!$B160/100</f>
        <v>3114.8439159690979</v>
      </c>
      <c r="CG17" s="82">
        <f>'1.59 Consum exp pc (curr US$)'!CG17*'2.10 US CPI'!$B160/100</f>
        <v>4183.8591886833201</v>
      </c>
      <c r="CH17" s="82">
        <f>'1.59 Consum exp pc (curr US$)'!CH17*'2.10 US CPI'!$B160/100</f>
        <v>8594.7859369953912</v>
      </c>
      <c r="CI17" s="82">
        <f>'1.59 Consum exp pc (curr US$)'!CI17*'2.10 US CPI'!$B160/100</f>
        <v>12684.631248434425</v>
      </c>
      <c r="CJ17" s="82">
        <f>'1.59 Consum exp pc (curr US$)'!CJ17*'2.10 US CPI'!$B160/100</f>
        <v>1493.2939021711011</v>
      </c>
      <c r="CK17" s="82">
        <f>'1.59 Consum exp pc (curr US$)'!CK17*'2.10 US CPI'!$B160/100</f>
        <v>6709.962204505915</v>
      </c>
      <c r="CL17" s="77"/>
      <c r="CM17" s="77"/>
      <c r="CN17" s="77"/>
      <c r="CO17" s="77"/>
      <c r="CP17" s="77"/>
    </row>
    <row r="18" spans="1:94" x14ac:dyDescent="0.25">
      <c r="A18" s="78" t="s">
        <v>15</v>
      </c>
      <c r="B18" s="77"/>
      <c r="C18" s="77"/>
      <c r="D18" s="82">
        <f>'1.59 Consum exp pc (curr US$)'!D18*'2.10 US CPI'!$B161/100</f>
        <v>24.32975227496685</v>
      </c>
      <c r="E18" s="82">
        <f>'1.59 Consum exp pc (curr US$)'!E18*'2.10 US CPI'!$B161/100</f>
        <v>122.61261058872097</v>
      </c>
      <c r="F18" s="82">
        <f>'1.59 Consum exp pc (curr US$)'!F18*'2.10 US CPI'!$B161/100</f>
        <v>6099.8629654892893</v>
      </c>
      <c r="G18" s="82">
        <f>'1.59 Consum exp pc (curr US$)'!G18*'2.10 US CPI'!$B161/100</f>
        <v>135.38604804012797</v>
      </c>
      <c r="H18" s="82">
        <f>'1.59 Consum exp pc (curr US$)'!H18*'2.10 US CPI'!$B161/100</f>
        <v>246.34830565196353</v>
      </c>
      <c r="I18" s="82">
        <f>'1.59 Consum exp pc (curr US$)'!I18*'2.10 US CPI'!$B161/100</f>
        <v>9455.6641909883929</v>
      </c>
      <c r="J18" s="82">
        <f>'1.59 Consum exp pc (curr US$)'!J18*'2.10 US CPI'!$B161/100</f>
        <v>554.02392624491949</v>
      </c>
      <c r="K18" s="82">
        <f>'1.59 Consum exp pc (curr US$)'!K18*'2.10 US CPI'!$B161/100</f>
        <v>933.99110596647517</v>
      </c>
      <c r="L18" s="82">
        <f>'1.59 Consum exp pc (curr US$)'!L18*'2.10 US CPI'!$B161/100</f>
        <v>194.45452830253737</v>
      </c>
      <c r="M18" s="82">
        <f>'1.59 Consum exp pc (curr US$)'!M18*'2.10 US CPI'!$B161/100</f>
        <v>382.02414308265179</v>
      </c>
      <c r="N18" s="82">
        <f>'1.59 Consum exp pc (curr US$)'!N18*'2.10 US CPI'!$B161/100</f>
        <v>4836.4090315017665</v>
      </c>
      <c r="O18" s="82">
        <f>'1.59 Consum exp pc (curr US$)'!O18*'2.10 US CPI'!$B161/100</f>
        <v>2388.1448347445785</v>
      </c>
      <c r="P18" s="82">
        <f>'1.59 Consum exp pc (curr US$)'!P18*'2.10 US CPI'!$B161/100</f>
        <v>3202.1762212859412</v>
      </c>
      <c r="Q18" s="82">
        <f>'1.59 Consum exp pc (curr US$)'!Q18*'2.10 US CPI'!$B161/100</f>
        <v>647.65770901545966</v>
      </c>
      <c r="R18" s="82">
        <f>'1.59 Consum exp pc (curr US$)'!R18*'2.10 US CPI'!$B161/100</f>
        <v>164.8578822942201</v>
      </c>
      <c r="S18" s="82">
        <f>'1.59 Consum exp pc (curr US$)'!S18*'2.10 US CPI'!$B161/100</f>
        <v>67.908902240175465</v>
      </c>
      <c r="T18" s="82"/>
      <c r="U18" s="82">
        <f>'1.59 Consum exp pc (curr US$)'!U18*'2.10 US CPI'!$B161/100</f>
        <v>6475.0467479575436</v>
      </c>
      <c r="V18" s="82">
        <f>'1.59 Consum exp pc (curr US$)'!V18*'2.10 US CPI'!$B161/100</f>
        <v>4198.7031013918349</v>
      </c>
      <c r="W18" s="82"/>
      <c r="X18" s="82">
        <f>'1.59 Consum exp pc (curr US$)'!X18*'2.10 US CPI'!$B161/100</f>
        <v>506.02620316392137</v>
      </c>
      <c r="Y18" s="82">
        <f>'1.59 Consum exp pc (curr US$)'!Y18*'2.10 US CPI'!$B161/100</f>
        <v>687.89011679432679</v>
      </c>
      <c r="Z18" s="82">
        <f>'1.59 Consum exp pc (curr US$)'!Z18*'2.10 US CPI'!$B161/100</f>
        <v>353.9808849812112</v>
      </c>
      <c r="AA18" s="82">
        <f>'1.59 Consum exp pc (curr US$)'!AA18*'2.10 US CPI'!$B161/100</f>
        <v>971.62613355450003</v>
      </c>
      <c r="AB18" s="82">
        <f>'1.59 Consum exp pc (curr US$)'!AB18*'2.10 US CPI'!$B161/100</f>
        <v>1073.1264428843422</v>
      </c>
      <c r="AC18" s="82">
        <f>'1.59 Consum exp pc (curr US$)'!AC18*'2.10 US CPI'!$B161/100</f>
        <v>208.44649118312319</v>
      </c>
      <c r="AD18" s="82">
        <f>'1.59 Consum exp pc (curr US$)'!AD18*'2.10 US CPI'!$B161/100</f>
        <v>432.34137087955497</v>
      </c>
      <c r="AE18" s="82">
        <f>'1.59 Consum exp pc (curr US$)'!AE18*'2.10 US CPI'!$B161/100</f>
        <v>1293.9649656761683</v>
      </c>
      <c r="AF18" s="82">
        <f>'1.59 Consum exp pc (curr US$)'!AF18*'2.10 US CPI'!$B161/100</f>
        <v>186.97076604917277</v>
      </c>
      <c r="AG18" s="82">
        <f>'1.59 Consum exp pc (curr US$)'!AG18*'2.10 US CPI'!$B161/100</f>
        <v>845.70432100048458</v>
      </c>
      <c r="AH18" s="82">
        <f>'1.59 Consum exp pc (curr US$)'!AH18*'2.10 US CPI'!$B161/100</f>
        <v>571.94699459490994</v>
      </c>
      <c r="AI18" s="82">
        <f>'1.59 Consum exp pc (curr US$)'!AI18*'2.10 US CPI'!$B161/100</f>
        <v>844.67125078463368</v>
      </c>
      <c r="AJ18" s="82">
        <f>'1.59 Consum exp pc (curr US$)'!AJ18*'2.10 US CPI'!$B161/100</f>
        <v>347.82917493251443</v>
      </c>
      <c r="AK18" s="82">
        <f>'1.59 Consum exp pc (curr US$)'!AK18*'2.10 US CPI'!$B161/100</f>
        <v>681.67876806114816</v>
      </c>
      <c r="AL18" s="82"/>
      <c r="AM18" s="82">
        <f>'1.59 Consum exp pc (curr US$)'!AM18*'2.10 US CPI'!$B161/100</f>
        <v>870.14163923171077</v>
      </c>
      <c r="AN18" s="82">
        <f>'1.59 Consum exp pc (curr US$)'!AN18*'2.10 US CPI'!$B161/100</f>
        <v>941.7522818348657</v>
      </c>
      <c r="AO18" s="82">
        <f>'1.59 Consum exp pc (curr US$)'!AO18*'2.10 US CPI'!$B161/100</f>
        <v>386.09008386735979</v>
      </c>
      <c r="AP18" s="82"/>
      <c r="AQ18" s="82">
        <f>'1.59 Consum exp pc (curr US$)'!AQ18*'2.10 US CPI'!$B161/100</f>
        <v>4279.2587168201098</v>
      </c>
      <c r="AR18" s="82">
        <f>'1.59 Consum exp pc (curr US$)'!AR18*'2.10 US CPI'!$B161/100</f>
        <v>375.73219400698309</v>
      </c>
      <c r="AS18" s="82">
        <f>'1.59 Consum exp pc (curr US$)'!AS18*'2.10 US CPI'!$B161/100</f>
        <v>912.6605667783831</v>
      </c>
      <c r="AT18" s="82">
        <f>'1.59 Consum exp pc (curr US$)'!AT18*'2.10 US CPI'!$B161/100</f>
        <v>1323.4221116583906</v>
      </c>
      <c r="AU18" s="82">
        <f>'1.59 Consum exp pc (curr US$)'!AU18*'2.10 US CPI'!$B161/100</f>
        <v>769.70511321688468</v>
      </c>
      <c r="AV18" s="82">
        <f>'1.59 Consum exp pc (curr US$)'!AV18*'2.10 US CPI'!$B161/100</f>
        <v>1206.7911762702483</v>
      </c>
      <c r="AW18" s="82">
        <f>'1.59 Consum exp pc (curr US$)'!AW18*'2.10 US CPI'!$B161/100</f>
        <v>757.14654207679052</v>
      </c>
      <c r="AX18" s="82">
        <f>'1.59 Consum exp pc (curr US$)'!AX18*'2.10 US CPI'!$B161/100</f>
        <v>567.73870868030679</v>
      </c>
      <c r="AY18" s="82">
        <f>'1.59 Consum exp pc (curr US$)'!AY18*'2.10 US CPI'!$B161/100</f>
        <v>506.2551990364118</v>
      </c>
      <c r="AZ18" s="82">
        <f>'1.59 Consum exp pc (curr US$)'!AZ18*'2.10 US CPI'!$B161/100</f>
        <v>1913.1030050315987</v>
      </c>
      <c r="BA18" s="82">
        <f>'1.59 Consum exp pc (curr US$)'!BA18*'2.10 US CPI'!$B161/100</f>
        <v>735.84459581355952</v>
      </c>
      <c r="BB18" s="82">
        <f>'1.59 Consum exp pc (curr US$)'!BB18*'2.10 US CPI'!$B161/100</f>
        <v>2081.1237526348846</v>
      </c>
      <c r="BC18" s="82">
        <f>'1.59 Consum exp pc (curr US$)'!BC18*'2.10 US CPI'!$B161/100</f>
        <v>1181.5111403507719</v>
      </c>
      <c r="BD18" s="82"/>
      <c r="BE18" s="82">
        <f>'1.59 Consum exp pc (curr US$)'!BE18*'2.10 US CPI'!$B161/100</f>
        <v>543.297333777012</v>
      </c>
      <c r="BF18" s="82">
        <f>'1.59 Consum exp pc (curr US$)'!BF18*'2.10 US CPI'!$B161/100</f>
        <v>401.9147796811817</v>
      </c>
      <c r="BG18" s="82">
        <f>'1.59 Consum exp pc (curr US$)'!BG18*'2.10 US CPI'!$B161/100</f>
        <v>351.89234087780409</v>
      </c>
      <c r="BH18" s="82">
        <f>'1.59 Consum exp pc (curr US$)'!BH18*'2.10 US CPI'!$B161/100</f>
        <v>530.36201576088638</v>
      </c>
      <c r="BI18" s="82">
        <f>'1.59 Consum exp pc (curr US$)'!BI18*'2.10 US CPI'!$B161/100</f>
        <v>4874.0477825691905</v>
      </c>
      <c r="BJ18" s="82">
        <f>'1.59 Consum exp pc (curr US$)'!BJ18*'2.10 US CPI'!$B161/100</f>
        <v>225.14166735953148</v>
      </c>
      <c r="BK18" s="82">
        <f>'1.59 Consum exp pc (curr US$)'!BK18*'2.10 US CPI'!$B161/100</f>
        <v>510.88529397857155</v>
      </c>
      <c r="BL18" s="82">
        <f>'1.59 Consum exp pc (curr US$)'!BL18*'2.10 US CPI'!$B161/100</f>
        <v>208.10248686115136</v>
      </c>
      <c r="BM18" s="82">
        <f>'1.59 Consum exp pc (curr US$)'!BM18*'2.10 US CPI'!$B161/100</f>
        <v>1928.6932855649347</v>
      </c>
      <c r="BN18" s="82">
        <f>'1.59 Consum exp pc (curr US$)'!BN18*'2.10 US CPI'!$B161/100</f>
        <v>1300.1466167730057</v>
      </c>
      <c r="BO18" s="82">
        <f>'1.59 Consum exp pc (curr US$)'!BO18*'2.10 US CPI'!$B161/100</f>
        <v>832.349871429676</v>
      </c>
      <c r="BP18" s="82">
        <f>'1.59 Consum exp pc (curr US$)'!BP18*'2.10 US CPI'!$B161/100</f>
        <v>9136.0481229971483</v>
      </c>
      <c r="BQ18" s="82"/>
      <c r="BR18" s="82">
        <f>'1.59 Consum exp pc (curr US$)'!BR18*'2.10 US CPI'!$B161/100</f>
        <v>6921.5936040542847</v>
      </c>
      <c r="BS18" s="82">
        <f>'1.59 Consum exp pc (curr US$)'!BS18*'2.10 US CPI'!$B161/100</f>
        <v>9681.9163730572309</v>
      </c>
      <c r="BT18" s="82"/>
      <c r="BU18" s="82">
        <f>'1.59 Consum exp pc (curr US$)'!BU18*'2.10 US CPI'!$B161/100</f>
        <v>9025.2991821187697</v>
      </c>
      <c r="BV18" s="82">
        <f>'1.59 Consum exp pc (curr US$)'!BV18*'2.10 US CPI'!$B161/100</f>
        <v>7770.3460889559465</v>
      </c>
      <c r="BW18" s="82">
        <f>'1.59 Consum exp pc (curr US$)'!BW18*'2.10 US CPI'!$B161/100</f>
        <v>8725.1957439953494</v>
      </c>
      <c r="BX18" s="82">
        <f>'1.59 Consum exp pc (curr US$)'!BX18*'2.10 US CPI'!$B161/100</f>
        <v>6755.4767772417927</v>
      </c>
      <c r="BY18" s="82">
        <f>'1.59 Consum exp pc (curr US$)'!BY18*'2.10 US CPI'!$B161/100</f>
        <v>8436.8232981896672</v>
      </c>
      <c r="BZ18" s="82">
        <f>'1.59 Consum exp pc (curr US$)'!BZ18*'2.10 US CPI'!$B161/100</f>
        <v>8889.6759988759313</v>
      </c>
      <c r="CA18" s="82">
        <f>'1.59 Consum exp pc (curr US$)'!CA18*'2.10 US CPI'!$B161/100</f>
        <v>3481.3157410934468</v>
      </c>
      <c r="CB18" s="82">
        <f>'1.59 Consum exp pc (curr US$)'!CB18*'2.10 US CPI'!$B161/100</f>
        <v>5196.906456994906</v>
      </c>
      <c r="CC18" s="82">
        <f>'1.59 Consum exp pc (curr US$)'!CC18*'2.10 US CPI'!$B161/100</f>
        <v>6804.6413122165541</v>
      </c>
      <c r="CD18" s="82">
        <f>'1.59 Consum exp pc (curr US$)'!CD18*'2.10 US CPI'!$B161/100</f>
        <v>7102.4163387224989</v>
      </c>
      <c r="CE18" s="82">
        <f>'1.59 Consum exp pc (curr US$)'!CE18*'2.10 US CPI'!$B161/100</f>
        <v>8626.4096122295796</v>
      </c>
      <c r="CF18" s="82">
        <f>'1.59 Consum exp pc (curr US$)'!CF18*'2.10 US CPI'!$B161/100</f>
        <v>3805.93577151502</v>
      </c>
      <c r="CG18" s="82">
        <f>'1.59 Consum exp pc (curr US$)'!CG18*'2.10 US CPI'!$B161/100</f>
        <v>4907.1270295181139</v>
      </c>
      <c r="CH18" s="82">
        <f>'1.59 Consum exp pc (curr US$)'!CH18*'2.10 US CPI'!$B161/100</f>
        <v>9188.0894777630601</v>
      </c>
      <c r="CI18" s="82">
        <f>'1.59 Consum exp pc (curr US$)'!CI18*'2.10 US CPI'!$B161/100</f>
        <v>13698.332661068755</v>
      </c>
      <c r="CJ18" s="82">
        <f>'1.59 Consum exp pc (curr US$)'!CJ18*'2.10 US CPI'!$B161/100</f>
        <v>1588.4814970403033</v>
      </c>
      <c r="CK18" s="82">
        <f>'1.59 Consum exp pc (curr US$)'!CK18*'2.10 US CPI'!$B161/100</f>
        <v>7230.8330096859127</v>
      </c>
      <c r="CL18" s="77"/>
      <c r="CM18" s="77"/>
      <c r="CN18" s="77"/>
      <c r="CO18" s="77"/>
      <c r="CP18" s="77"/>
    </row>
    <row r="19" spans="1:94" x14ac:dyDescent="0.25">
      <c r="A19" s="78" t="s">
        <v>16</v>
      </c>
      <c r="B19" s="77"/>
      <c r="C19" s="77"/>
      <c r="D19" s="82">
        <f>'1.59 Consum exp pc (curr US$)'!D19*'2.10 US CPI'!$B162/100</f>
        <v>89.027842850844905</v>
      </c>
      <c r="E19" s="82">
        <f>'1.59 Consum exp pc (curr US$)'!E19*'2.10 US CPI'!$B162/100</f>
        <v>150.84549286686337</v>
      </c>
      <c r="F19" s="82">
        <f>'1.59 Consum exp pc (curr US$)'!F19*'2.10 US CPI'!$B162/100</f>
        <v>7072.5800581447793</v>
      </c>
      <c r="G19" s="82">
        <f>'1.59 Consum exp pc (curr US$)'!G19*'2.10 US CPI'!$B162/100</f>
        <v>133.10490721283378</v>
      </c>
      <c r="H19" s="82">
        <f>'1.59 Consum exp pc (curr US$)'!H19*'2.10 US CPI'!$B162/100</f>
        <v>316.20303526887523</v>
      </c>
      <c r="I19" s="82">
        <f>'1.59 Consum exp pc (curr US$)'!I19*'2.10 US CPI'!$B162/100</f>
        <v>11294.155915919899</v>
      </c>
      <c r="J19" s="82">
        <f>'1.59 Consum exp pc (curr US$)'!J19*'2.10 US CPI'!$B162/100</f>
        <v>621.74856676290688</v>
      </c>
      <c r="K19" s="82">
        <f>'1.59 Consum exp pc (curr US$)'!K19*'2.10 US CPI'!$B162/100</f>
        <v>1017.2310627533869</v>
      </c>
      <c r="L19" s="82">
        <f>'1.59 Consum exp pc (curr US$)'!L19*'2.10 US CPI'!$B162/100</f>
        <v>198.84903261281076</v>
      </c>
      <c r="M19" s="82">
        <f>'1.59 Consum exp pc (curr US$)'!M19*'2.10 US CPI'!$B162/100</f>
        <v>401.22152070672001</v>
      </c>
      <c r="N19" s="82">
        <f>'1.59 Consum exp pc (curr US$)'!N19*'2.10 US CPI'!$B162/100</f>
        <v>5587.8853515516685</v>
      </c>
      <c r="O19" s="82">
        <f>'1.59 Consum exp pc (curr US$)'!O19*'2.10 US CPI'!$B162/100</f>
        <v>2687.2757623013003</v>
      </c>
      <c r="P19" s="82">
        <f>'1.59 Consum exp pc (curr US$)'!P19*'2.10 US CPI'!$B162/100</f>
        <v>3479.425782047977</v>
      </c>
      <c r="Q19" s="82">
        <f>'1.59 Consum exp pc (curr US$)'!Q19*'2.10 US CPI'!$B162/100</f>
        <v>738.24304110360868</v>
      </c>
      <c r="R19" s="82">
        <f>'1.59 Consum exp pc (curr US$)'!R19*'2.10 US CPI'!$B162/100</f>
        <v>208.3488502331812</v>
      </c>
      <c r="S19" s="82">
        <f>'1.59 Consum exp pc (curr US$)'!S19*'2.10 US CPI'!$B162/100</f>
        <v>87.66666414838329</v>
      </c>
      <c r="T19" s="82"/>
      <c r="U19" s="82">
        <f>'1.59 Consum exp pc (curr US$)'!U19*'2.10 US CPI'!$B162/100</f>
        <v>6379.6636823679819</v>
      </c>
      <c r="V19" s="82">
        <f>'1.59 Consum exp pc (curr US$)'!V19*'2.10 US CPI'!$B162/100</f>
        <v>4401.795103351863</v>
      </c>
      <c r="W19" s="82"/>
      <c r="X19" s="82">
        <f>'1.59 Consum exp pc (curr US$)'!X19*'2.10 US CPI'!$B162/100</f>
        <v>545.50190287903479</v>
      </c>
      <c r="Y19" s="82">
        <f>'1.59 Consum exp pc (curr US$)'!Y19*'2.10 US CPI'!$B162/100</f>
        <v>571.61601161565738</v>
      </c>
      <c r="Z19" s="82">
        <f>'1.59 Consum exp pc (curr US$)'!Z19*'2.10 US CPI'!$B162/100</f>
        <v>555.75626139563644</v>
      </c>
      <c r="AA19" s="82">
        <f>'1.59 Consum exp pc (curr US$)'!AA19*'2.10 US CPI'!$B162/100</f>
        <v>1237.6067081791659</v>
      </c>
      <c r="AB19" s="82">
        <f>'1.59 Consum exp pc (curr US$)'!AB19*'2.10 US CPI'!$B162/100</f>
        <v>1263.1939961352434</v>
      </c>
      <c r="AC19" s="82">
        <f>'1.59 Consum exp pc (curr US$)'!AC19*'2.10 US CPI'!$B162/100</f>
        <v>376.39970098238513</v>
      </c>
      <c r="AD19" s="82">
        <f>'1.59 Consum exp pc (curr US$)'!AD19*'2.10 US CPI'!$B162/100</f>
        <v>340.42965842154905</v>
      </c>
      <c r="AE19" s="82">
        <f>'1.59 Consum exp pc (curr US$)'!AE19*'2.10 US CPI'!$B162/100</f>
        <v>1404.0251840370825</v>
      </c>
      <c r="AF19" s="82">
        <f>'1.59 Consum exp pc (curr US$)'!AF19*'2.10 US CPI'!$B162/100</f>
        <v>345.04265977020702</v>
      </c>
      <c r="AG19" s="82">
        <f>'1.59 Consum exp pc (curr US$)'!AG19*'2.10 US CPI'!$B162/100</f>
        <v>807.82148641580386</v>
      </c>
      <c r="AH19" s="82">
        <f>'1.59 Consum exp pc (curr US$)'!AH19*'2.10 US CPI'!$B162/100</f>
        <v>672.99009636210712</v>
      </c>
      <c r="AI19" s="82">
        <f>'1.59 Consum exp pc (curr US$)'!AI19*'2.10 US CPI'!$B162/100</f>
        <v>905.96172816744615</v>
      </c>
      <c r="AJ19" s="82">
        <f>'1.59 Consum exp pc (curr US$)'!AJ19*'2.10 US CPI'!$B162/100</f>
        <v>491.52144323982083</v>
      </c>
      <c r="AK19" s="82">
        <f>'1.59 Consum exp pc (curr US$)'!AK19*'2.10 US CPI'!$B162/100</f>
        <v>794.90092995717043</v>
      </c>
      <c r="AL19" s="82">
        <f>'1.59 Consum exp pc (curr US$)'!AL19*'2.10 US CPI'!$B162/100</f>
        <v>1111.2711038937773</v>
      </c>
      <c r="AM19" s="82">
        <f>'1.59 Consum exp pc (curr US$)'!AM19*'2.10 US CPI'!$B162/100</f>
        <v>1063.9683160457616</v>
      </c>
      <c r="AN19" s="82">
        <f>'1.59 Consum exp pc (curr US$)'!AN19*'2.10 US CPI'!$B162/100</f>
        <v>1319.7817120087109</v>
      </c>
      <c r="AO19" s="82">
        <f>'1.59 Consum exp pc (curr US$)'!AO19*'2.10 US CPI'!$B162/100</f>
        <v>366.08921365574207</v>
      </c>
      <c r="AP19" s="82"/>
      <c r="AQ19" s="82">
        <f>'1.59 Consum exp pc (curr US$)'!AQ19*'2.10 US CPI'!$B162/100</f>
        <v>3685.7644968174441</v>
      </c>
      <c r="AR19" s="82">
        <f>'1.59 Consum exp pc (curr US$)'!AR19*'2.10 US CPI'!$B162/100</f>
        <v>385.41833242701881</v>
      </c>
      <c r="AS19" s="82">
        <f>'1.59 Consum exp pc (curr US$)'!AS19*'2.10 US CPI'!$B162/100</f>
        <v>1010.0695011724559</v>
      </c>
      <c r="AT19" s="82">
        <f>'1.59 Consum exp pc (curr US$)'!AT19*'2.10 US CPI'!$B162/100</f>
        <v>1440.3873411246743</v>
      </c>
      <c r="AU19" s="82">
        <f>'1.59 Consum exp pc (curr US$)'!AU19*'2.10 US CPI'!$B162/100</f>
        <v>899.18826731020101</v>
      </c>
      <c r="AV19" s="82">
        <f>'1.59 Consum exp pc (curr US$)'!AV19*'2.10 US CPI'!$B162/100</f>
        <v>1389.3019374486</v>
      </c>
      <c r="AW19" s="82">
        <f>'1.59 Consum exp pc (curr US$)'!AW19*'2.10 US CPI'!$B162/100</f>
        <v>857.75118027221095</v>
      </c>
      <c r="AX19" s="82">
        <f>'1.59 Consum exp pc (curr US$)'!AX19*'2.10 US CPI'!$B162/100</f>
        <v>674.36453735541636</v>
      </c>
      <c r="AY19" s="82">
        <f>'1.59 Consum exp pc (curr US$)'!AY19*'2.10 US CPI'!$B162/100</f>
        <v>551.1352613925776</v>
      </c>
      <c r="AZ19" s="82">
        <f>'1.59 Consum exp pc (curr US$)'!AZ19*'2.10 US CPI'!$B162/100</f>
        <v>2132.1014595303013</v>
      </c>
      <c r="BA19" s="82">
        <f>'1.59 Consum exp pc (curr US$)'!BA19*'2.10 US CPI'!$B162/100</f>
        <v>707.26986393795164</v>
      </c>
      <c r="BB19" s="82">
        <f>'1.59 Consum exp pc (curr US$)'!BB19*'2.10 US CPI'!$B162/100</f>
        <v>2490.4210831148162</v>
      </c>
      <c r="BC19" s="82">
        <f>'1.59 Consum exp pc (curr US$)'!BC19*'2.10 US CPI'!$B162/100</f>
        <v>1233.7338182728081</v>
      </c>
      <c r="BD19" s="82"/>
      <c r="BE19" s="82">
        <f>'1.59 Consum exp pc (curr US$)'!BE19*'2.10 US CPI'!$B162/100</f>
        <v>610.92249071245453</v>
      </c>
      <c r="BF19" s="82">
        <f>'1.59 Consum exp pc (curr US$)'!BF19*'2.10 US CPI'!$B162/100</f>
        <v>429.74154045165938</v>
      </c>
      <c r="BG19" s="82">
        <f>'1.59 Consum exp pc (curr US$)'!BG19*'2.10 US CPI'!$B162/100</f>
        <v>394.64082474322856</v>
      </c>
      <c r="BH19" s="82">
        <f>'1.59 Consum exp pc (curr US$)'!BH19*'2.10 US CPI'!$B162/100</f>
        <v>502.74106562967108</v>
      </c>
      <c r="BI19" s="82">
        <f>'1.59 Consum exp pc (curr US$)'!BI19*'2.10 US CPI'!$B162/100</f>
        <v>5049.2866189224824</v>
      </c>
      <c r="BJ19" s="82">
        <f>'1.59 Consum exp pc (curr US$)'!BJ19*'2.10 US CPI'!$B162/100</f>
        <v>149.35141926909156</v>
      </c>
      <c r="BK19" s="82">
        <f>'1.59 Consum exp pc (curr US$)'!BK19*'2.10 US CPI'!$B162/100</f>
        <v>476.6772310371918</v>
      </c>
      <c r="BL19" s="82">
        <f>'1.59 Consum exp pc (curr US$)'!BL19*'2.10 US CPI'!$B162/100</f>
        <v>221.18566794655467</v>
      </c>
      <c r="BM19" s="82">
        <f>'1.59 Consum exp pc (curr US$)'!BM19*'2.10 US CPI'!$B162/100</f>
        <v>2026.4807491470572</v>
      </c>
      <c r="BN19" s="82">
        <f>'1.59 Consum exp pc (curr US$)'!BN19*'2.10 US CPI'!$B162/100</f>
        <v>1278.7540797884565</v>
      </c>
      <c r="BO19" s="82">
        <f>'1.59 Consum exp pc (curr US$)'!BO19*'2.10 US CPI'!$B162/100</f>
        <v>800.21195762307525</v>
      </c>
      <c r="BP19" s="82">
        <f>'1.59 Consum exp pc (curr US$)'!BP19*'2.10 US CPI'!$B162/100</f>
        <v>9175.3397998306173</v>
      </c>
      <c r="BQ19" s="82"/>
      <c r="BR19" s="82">
        <f>'1.59 Consum exp pc (curr US$)'!BR19*'2.10 US CPI'!$B162/100</f>
        <v>6874.6926508430406</v>
      </c>
      <c r="BS19" s="82">
        <f>'1.59 Consum exp pc (curr US$)'!BS19*'2.10 US CPI'!$B162/100</f>
        <v>10439.218734871114</v>
      </c>
      <c r="BT19" s="82"/>
      <c r="BU19" s="82">
        <f>'1.59 Consum exp pc (curr US$)'!BU19*'2.10 US CPI'!$B162/100</f>
        <v>8510.390342490231</v>
      </c>
      <c r="BV19" s="82">
        <f>'1.59 Consum exp pc (curr US$)'!BV19*'2.10 US CPI'!$B162/100</f>
        <v>7338.4804914624765</v>
      </c>
      <c r="BW19" s="82">
        <f>'1.59 Consum exp pc (curr US$)'!BW19*'2.10 US CPI'!$B162/100</f>
        <v>8352.90731793142</v>
      </c>
      <c r="BX19" s="82">
        <f>'1.59 Consum exp pc (curr US$)'!BX19*'2.10 US CPI'!$B162/100</f>
        <v>6368.0248156187617</v>
      </c>
      <c r="BY19" s="82">
        <f>'1.59 Consum exp pc (curr US$)'!BY19*'2.10 US CPI'!$B162/100</f>
        <v>7914.9091732780453</v>
      </c>
      <c r="BZ19" s="82">
        <f>'1.59 Consum exp pc (curr US$)'!BZ19*'2.10 US CPI'!$B162/100</f>
        <v>8520.0026811398639</v>
      </c>
      <c r="CA19" s="82">
        <f>'1.59 Consum exp pc (curr US$)'!CA19*'2.10 US CPI'!$B162/100</f>
        <v>3656.954300723135</v>
      </c>
      <c r="CB19" s="82">
        <f>'1.59 Consum exp pc (curr US$)'!CB19*'2.10 US CPI'!$B162/100</f>
        <v>5087.8328822500671</v>
      </c>
      <c r="CC19" s="82">
        <f>'1.59 Consum exp pc (curr US$)'!CC19*'2.10 US CPI'!$B162/100</f>
        <v>6489.9963454956442</v>
      </c>
      <c r="CD19" s="82">
        <f>'1.59 Consum exp pc (curr US$)'!CD19*'2.10 US CPI'!$B162/100</f>
        <v>6735.0938656968174</v>
      </c>
      <c r="CE19" s="82">
        <f>'1.59 Consum exp pc (curr US$)'!CE19*'2.10 US CPI'!$B162/100</f>
        <v>8133.7478654441402</v>
      </c>
      <c r="CF19" s="82">
        <f>'1.59 Consum exp pc (curr US$)'!CF19*'2.10 US CPI'!$B162/100</f>
        <v>3798.7020254208219</v>
      </c>
      <c r="CG19" s="82">
        <f>'1.59 Consum exp pc (curr US$)'!CG19*'2.10 US CPI'!$B162/100</f>
        <v>4702.4291518552691</v>
      </c>
      <c r="CH19" s="82">
        <f>'1.59 Consum exp pc (curr US$)'!CH19*'2.10 US CPI'!$B162/100</f>
        <v>7256.6921234359297</v>
      </c>
      <c r="CI19" s="82">
        <f>'1.59 Consum exp pc (curr US$)'!CI19*'2.10 US CPI'!$B162/100</f>
        <v>13567.073777178324</v>
      </c>
      <c r="CJ19" s="82">
        <f>'1.59 Consum exp pc (curr US$)'!CJ19*'2.10 US CPI'!$B162/100</f>
        <v>1809.2104133302676</v>
      </c>
      <c r="CK19" s="82">
        <f>'1.59 Consum exp pc (curr US$)'!CK19*'2.10 US CPI'!$B162/100</f>
        <v>6744.6695755076826</v>
      </c>
      <c r="CL19" s="77"/>
      <c r="CM19" s="77"/>
      <c r="CN19" s="77"/>
      <c r="CO19" s="77"/>
      <c r="CP19" s="77"/>
    </row>
    <row r="20" spans="1:94" x14ac:dyDescent="0.25">
      <c r="A20" s="78" t="s">
        <v>17</v>
      </c>
      <c r="B20" s="77"/>
      <c r="C20" s="77"/>
      <c r="D20" s="82">
        <f>'1.59 Consum exp pc (curr US$)'!D20*'2.10 US CPI'!$B163/100</f>
        <v>78.896884441454432</v>
      </c>
      <c r="E20" s="82">
        <f>'1.59 Consum exp pc (curr US$)'!E20*'2.10 US CPI'!$B163/100</f>
        <v>137.55213787632954</v>
      </c>
      <c r="F20" s="82">
        <f>'1.59 Consum exp pc (curr US$)'!F20*'2.10 US CPI'!$B163/100</f>
        <v>8100.4522065247402</v>
      </c>
      <c r="G20" s="82">
        <f>'1.59 Consum exp pc (curr US$)'!G20*'2.10 US CPI'!$B163/100</f>
        <v>149.98311914750454</v>
      </c>
      <c r="H20" s="82">
        <f>'1.59 Consum exp pc (curr US$)'!H20*'2.10 US CPI'!$B163/100</f>
        <v>364.93401939028553</v>
      </c>
      <c r="I20" s="82">
        <f>'1.59 Consum exp pc (curr US$)'!I20*'2.10 US CPI'!$B163/100</f>
        <v>13190.215705796742</v>
      </c>
      <c r="J20" s="82">
        <f>'1.59 Consum exp pc (curr US$)'!J20*'2.10 US CPI'!$B163/100</f>
        <v>627.45077471303409</v>
      </c>
      <c r="K20" s="82">
        <f>'1.59 Consum exp pc (curr US$)'!K20*'2.10 US CPI'!$B163/100</f>
        <v>1171.5121664496755</v>
      </c>
      <c r="L20" s="82">
        <f>'1.59 Consum exp pc (curr US$)'!L20*'2.10 US CPI'!$B163/100</f>
        <v>212.64211217545596</v>
      </c>
      <c r="M20" s="82">
        <f>'1.59 Consum exp pc (curr US$)'!M20*'2.10 US CPI'!$B163/100</f>
        <v>460.99139605924711</v>
      </c>
      <c r="N20" s="82">
        <f>'1.59 Consum exp pc (curr US$)'!N20*'2.10 US CPI'!$B163/100</f>
        <v>6391.2378294054733</v>
      </c>
      <c r="O20" s="82">
        <f>'1.59 Consum exp pc (curr US$)'!O20*'2.10 US CPI'!$B163/100</f>
        <v>3240.3843211568806</v>
      </c>
      <c r="P20" s="82">
        <f>'1.59 Consum exp pc (curr US$)'!P20*'2.10 US CPI'!$B163/100</f>
        <v>4022.1229125049676</v>
      </c>
      <c r="Q20" s="82">
        <f>'1.59 Consum exp pc (curr US$)'!Q20*'2.10 US CPI'!$B163/100</f>
        <v>848.37599942596614</v>
      </c>
      <c r="R20" s="82">
        <f>'1.59 Consum exp pc (curr US$)'!R20*'2.10 US CPI'!$B163/100</f>
        <v>230.48846143487094</v>
      </c>
      <c r="S20" s="82">
        <f>'1.59 Consum exp pc (curr US$)'!S20*'2.10 US CPI'!$B163/100</f>
        <v>107.37324075175157</v>
      </c>
      <c r="T20" s="82"/>
      <c r="U20" s="82">
        <f>'1.59 Consum exp pc (curr US$)'!U20*'2.10 US CPI'!$B163/100</f>
        <v>7364.0187769628583</v>
      </c>
      <c r="V20" s="82">
        <f>'1.59 Consum exp pc (curr US$)'!V20*'2.10 US CPI'!$B163/100</f>
        <v>5137.7957982178277</v>
      </c>
      <c r="W20" s="82"/>
      <c r="X20" s="82">
        <f>'1.59 Consum exp pc (curr US$)'!X20*'2.10 US CPI'!$B163/100</f>
        <v>522.88201350137865</v>
      </c>
      <c r="Y20" s="82">
        <f>'1.59 Consum exp pc (curr US$)'!Y20*'2.10 US CPI'!$B163/100</f>
        <v>463.06338783608561</v>
      </c>
      <c r="Z20" s="82">
        <f>'1.59 Consum exp pc (curr US$)'!Z20*'2.10 US CPI'!$B163/100</f>
        <v>529.27607332700074</v>
      </c>
      <c r="AA20" s="82">
        <f>'1.59 Consum exp pc (curr US$)'!AA20*'2.10 US CPI'!$B163/100</f>
        <v>1453.5113186338892</v>
      </c>
      <c r="AB20" s="82">
        <f>'1.59 Consum exp pc (curr US$)'!AB20*'2.10 US CPI'!$B163/100</f>
        <v>1474.2316307026515</v>
      </c>
      <c r="AC20" s="82">
        <f>'1.59 Consum exp pc (curr US$)'!AC20*'2.10 US CPI'!$B163/100</f>
        <v>580.95506543027102</v>
      </c>
      <c r="AD20" s="82">
        <f>'1.59 Consum exp pc (curr US$)'!AD20*'2.10 US CPI'!$B163/100</f>
        <v>290.12910486499214</v>
      </c>
      <c r="AE20" s="82">
        <f>'1.59 Consum exp pc (curr US$)'!AE20*'2.10 US CPI'!$B163/100</f>
        <v>1506.2854285105923</v>
      </c>
      <c r="AF20" s="82">
        <f>'1.59 Consum exp pc (curr US$)'!AF20*'2.10 US CPI'!$B163/100</f>
        <v>569.51046356099243</v>
      </c>
      <c r="AG20" s="82">
        <f>'1.59 Consum exp pc (curr US$)'!AG20*'2.10 US CPI'!$B163/100</f>
        <v>714.93745798951306</v>
      </c>
      <c r="AH20" s="82">
        <f>'1.59 Consum exp pc (curr US$)'!AH20*'2.10 US CPI'!$B163/100</f>
        <v>870.24371675687348</v>
      </c>
      <c r="AI20" s="82">
        <f>'1.59 Consum exp pc (curr US$)'!AI20*'2.10 US CPI'!$B163/100</f>
        <v>1069.9121981720918</v>
      </c>
      <c r="AJ20" s="82">
        <f>'1.59 Consum exp pc (curr US$)'!AJ20*'2.10 US CPI'!$B163/100</f>
        <v>576.52774504511785</v>
      </c>
      <c r="AK20" s="82">
        <f>'1.59 Consum exp pc (curr US$)'!AK20*'2.10 US CPI'!$B163/100</f>
        <v>803.60391637073303</v>
      </c>
      <c r="AL20" s="82">
        <f>'1.59 Consum exp pc (curr US$)'!AL20*'2.10 US CPI'!$B163/100</f>
        <v>1198.2127945821685</v>
      </c>
      <c r="AM20" s="82">
        <f>'1.59 Consum exp pc (curr US$)'!AM20*'2.10 US CPI'!$B163/100</f>
        <v>1300.681708241279</v>
      </c>
      <c r="AN20" s="82">
        <f>'1.59 Consum exp pc (curr US$)'!AN20*'2.10 US CPI'!$B163/100</f>
        <v>1796.2501273394382</v>
      </c>
      <c r="AO20" s="82">
        <f>'1.59 Consum exp pc (curr US$)'!AO20*'2.10 US CPI'!$B163/100</f>
        <v>299.21308401681813</v>
      </c>
      <c r="AP20" s="82"/>
      <c r="AQ20" s="82">
        <f>'1.59 Consum exp pc (curr US$)'!AQ20*'2.10 US CPI'!$B163/100</f>
        <v>4108.9251923773882</v>
      </c>
      <c r="AR20" s="82">
        <f>'1.59 Consum exp pc (curr US$)'!AR20*'2.10 US CPI'!$B163/100</f>
        <v>395.69630208922621</v>
      </c>
      <c r="AS20" s="82">
        <f>'1.59 Consum exp pc (curr US$)'!AS20*'2.10 US CPI'!$B163/100</f>
        <v>1262.7013598657113</v>
      </c>
      <c r="AT20" s="82">
        <f>'1.59 Consum exp pc (curr US$)'!AT20*'2.10 US CPI'!$B163/100</f>
        <v>1637.9657384014367</v>
      </c>
      <c r="AU20" s="82">
        <f>'1.59 Consum exp pc (curr US$)'!AU20*'2.10 US CPI'!$B163/100</f>
        <v>1180.6459304039042</v>
      </c>
      <c r="AV20" s="82">
        <f>'1.59 Consum exp pc (curr US$)'!AV20*'2.10 US CPI'!$B163/100</f>
        <v>1500.4175517132296</v>
      </c>
      <c r="AW20" s="82">
        <f>'1.59 Consum exp pc (curr US$)'!AW20*'2.10 US CPI'!$B163/100</f>
        <v>926.839016966906</v>
      </c>
      <c r="AX20" s="82">
        <f>'1.59 Consum exp pc (curr US$)'!AX20*'2.10 US CPI'!$B163/100</f>
        <v>815.29063139858738</v>
      </c>
      <c r="AY20" s="82">
        <f>'1.59 Consum exp pc (curr US$)'!AY20*'2.10 US CPI'!$B163/100</f>
        <v>633.65659964229349</v>
      </c>
      <c r="AZ20" s="82">
        <f>'1.59 Consum exp pc (curr US$)'!AZ20*'2.10 US CPI'!$B163/100</f>
        <v>2231.6703571160001</v>
      </c>
      <c r="BA20" s="82">
        <f>'1.59 Consum exp pc (curr US$)'!BA20*'2.10 US CPI'!$B163/100</f>
        <v>871.71537183202099</v>
      </c>
      <c r="BB20" s="82">
        <f>'1.59 Consum exp pc (curr US$)'!BB20*'2.10 US CPI'!$B163/100</f>
        <v>2974.3997589384635</v>
      </c>
      <c r="BC20" s="82">
        <f>'1.59 Consum exp pc (curr US$)'!BC20*'2.10 US CPI'!$B163/100</f>
        <v>1171.35964581445</v>
      </c>
      <c r="BD20" s="82"/>
      <c r="BE20" s="82">
        <f>'1.59 Consum exp pc (curr US$)'!BE20*'2.10 US CPI'!$B163/100</f>
        <v>531.62129154856086</v>
      </c>
      <c r="BF20" s="82">
        <f>'1.59 Consum exp pc (curr US$)'!BF20*'2.10 US CPI'!$B163/100</f>
        <v>249.19529966809051</v>
      </c>
      <c r="BG20" s="82">
        <f>'1.59 Consum exp pc (curr US$)'!BG20*'2.10 US CPI'!$B163/100</f>
        <v>442.16208108779108</v>
      </c>
      <c r="BH20" s="82">
        <f>'1.59 Consum exp pc (curr US$)'!BH20*'2.10 US CPI'!$B163/100</f>
        <v>521.05813695180552</v>
      </c>
      <c r="BI20" s="82">
        <f>'1.59 Consum exp pc (curr US$)'!BI20*'2.10 US CPI'!$B163/100</f>
        <v>5743.9040257637971</v>
      </c>
      <c r="BJ20" s="82">
        <f>'1.59 Consum exp pc (curr US$)'!BJ20*'2.10 US CPI'!$B163/100</f>
        <v>188.71514352551253</v>
      </c>
      <c r="BK20" s="82">
        <f>'1.59 Consum exp pc (curr US$)'!BK20*'2.10 US CPI'!$B163/100</f>
        <v>552.01484126389823</v>
      </c>
      <c r="BL20" s="82">
        <f>'1.59 Consum exp pc (curr US$)'!BL20*'2.10 US CPI'!$B163/100</f>
        <v>164.98812271895196</v>
      </c>
      <c r="BM20" s="82">
        <f>'1.59 Consum exp pc (curr US$)'!BM20*'2.10 US CPI'!$B163/100</f>
        <v>2053.7563969855923</v>
      </c>
      <c r="BN20" s="82">
        <f>'1.59 Consum exp pc (curr US$)'!BN20*'2.10 US CPI'!$B163/100</f>
        <v>1352.0504880626761</v>
      </c>
      <c r="BO20" s="82">
        <f>'1.59 Consum exp pc (curr US$)'!BO20*'2.10 US CPI'!$B163/100</f>
        <v>872.58810602092217</v>
      </c>
      <c r="BP20" s="82">
        <f>'1.59 Consum exp pc (curr US$)'!BP20*'2.10 US CPI'!$B163/100</f>
        <v>9839.0730661482612</v>
      </c>
      <c r="BQ20" s="82"/>
      <c r="BR20" s="82">
        <f>'1.59 Consum exp pc (curr US$)'!BR20*'2.10 US CPI'!$B163/100</f>
        <v>6904.4933372517917</v>
      </c>
      <c r="BS20" s="82">
        <f>'1.59 Consum exp pc (curr US$)'!BS20*'2.10 US CPI'!$B163/100</f>
        <v>11203.609482255297</v>
      </c>
      <c r="BT20" s="82"/>
      <c r="BU20" s="82">
        <f>'1.59 Consum exp pc (curr US$)'!BU20*'2.10 US CPI'!$B163/100</f>
        <v>9102.6256667662892</v>
      </c>
      <c r="BV20" s="82">
        <f>'1.59 Consum exp pc (curr US$)'!BV20*'2.10 US CPI'!$B163/100</f>
        <v>7989.0237949626489</v>
      </c>
      <c r="BW20" s="82">
        <f>'1.59 Consum exp pc (curr US$)'!BW20*'2.10 US CPI'!$B163/100</f>
        <v>9495.0975440122202</v>
      </c>
      <c r="BX20" s="82">
        <f>'1.59 Consum exp pc (curr US$)'!BX20*'2.10 US CPI'!$B163/100</f>
        <v>6844.2447948459649</v>
      </c>
      <c r="BY20" s="82">
        <f>'1.59 Consum exp pc (curr US$)'!BY20*'2.10 US CPI'!$B163/100</f>
        <v>8429.8806064615328</v>
      </c>
      <c r="BZ20" s="82">
        <f>'1.59 Consum exp pc (curr US$)'!BZ20*'2.10 US CPI'!$B163/100</f>
        <v>9163.4821404404411</v>
      </c>
      <c r="CA20" s="82">
        <f>'1.59 Consum exp pc (curr US$)'!CA20*'2.10 US CPI'!$B163/100</f>
        <v>4308.1052660131645</v>
      </c>
      <c r="CB20" s="82">
        <f>'1.59 Consum exp pc (curr US$)'!CB20*'2.10 US CPI'!$B163/100</f>
        <v>5638.5713372268865</v>
      </c>
      <c r="CC20" s="82">
        <f>'1.59 Consum exp pc (curr US$)'!CC20*'2.10 US CPI'!$B163/100</f>
        <v>7248.4459754047439</v>
      </c>
      <c r="CD20" s="82">
        <f>'1.59 Consum exp pc (curr US$)'!CD20*'2.10 US CPI'!$B163/100</f>
        <v>7296.5554934616366</v>
      </c>
      <c r="CE20" s="82">
        <f>'1.59 Consum exp pc (curr US$)'!CE20*'2.10 US CPI'!$B163/100</f>
        <v>8719.1441559659743</v>
      </c>
      <c r="CF20" s="82">
        <f>'1.59 Consum exp pc (curr US$)'!CF20*'2.10 US CPI'!$B163/100</f>
        <v>4193.8083405541138</v>
      </c>
      <c r="CG20" s="82">
        <f>'1.59 Consum exp pc (curr US$)'!CG20*'2.10 US CPI'!$B163/100</f>
        <v>5193.7485834079098</v>
      </c>
      <c r="CH20" s="82">
        <f>'1.59 Consum exp pc (curr US$)'!CH20*'2.10 US CPI'!$B163/100</f>
        <v>7810.8379470169157</v>
      </c>
      <c r="CI20" s="82">
        <f>'1.59 Consum exp pc (curr US$)'!CI20*'2.10 US CPI'!$B163/100</f>
        <v>15039.150216190383</v>
      </c>
      <c r="CJ20" s="82">
        <f>'1.59 Consum exp pc (curr US$)'!CJ20*'2.10 US CPI'!$B163/100</f>
        <v>1371.1183816946186</v>
      </c>
      <c r="CK20" s="82">
        <f>'1.59 Consum exp pc (curr US$)'!CK20*'2.10 US CPI'!$B163/100</f>
        <v>7392.2308253369647</v>
      </c>
      <c r="CL20" s="77"/>
      <c r="CM20" s="77"/>
      <c r="CN20" s="77"/>
      <c r="CO20" s="77"/>
      <c r="CP20" s="77"/>
    </row>
    <row r="21" spans="1:94" x14ac:dyDescent="0.25">
      <c r="A21" s="78" t="s">
        <v>18</v>
      </c>
      <c r="B21" s="77"/>
      <c r="C21" s="77"/>
      <c r="D21" s="82">
        <f>'1.59 Consum exp pc (curr US$)'!D21*'2.10 US CPI'!$B164/100</f>
        <v>178.47596907306061</v>
      </c>
      <c r="E21" s="82">
        <f>'1.59 Consum exp pc (curr US$)'!E21*'2.10 US CPI'!$B164/100</f>
        <v>185.0881692563535</v>
      </c>
      <c r="F21" s="82">
        <f>'1.59 Consum exp pc (curr US$)'!F21*'2.10 US CPI'!$B164/100</f>
        <v>8953.535288790561</v>
      </c>
      <c r="G21" s="82">
        <f>'1.59 Consum exp pc (curr US$)'!G21*'2.10 US CPI'!$B164/100</f>
        <v>165.52506274951534</v>
      </c>
      <c r="H21" s="82">
        <f>'1.59 Consum exp pc (curr US$)'!H21*'2.10 US CPI'!$B164/100</f>
        <v>434.35469286156177</v>
      </c>
      <c r="I21" s="82">
        <f>'1.59 Consum exp pc (curr US$)'!I21*'2.10 US CPI'!$B164/100</f>
        <v>14881.652940461941</v>
      </c>
      <c r="J21" s="82">
        <f>'1.59 Consum exp pc (curr US$)'!J21*'2.10 US CPI'!$B164/100</f>
        <v>577.1031068808187</v>
      </c>
      <c r="K21" s="82">
        <f>'1.59 Consum exp pc (curr US$)'!K21*'2.10 US CPI'!$B164/100</f>
        <v>1397.0984738823627</v>
      </c>
      <c r="L21" s="82">
        <f>'1.59 Consum exp pc (curr US$)'!L21*'2.10 US CPI'!$B164/100</f>
        <v>250.64678490309612</v>
      </c>
      <c r="M21" s="82">
        <f>'1.59 Consum exp pc (curr US$)'!M21*'2.10 US CPI'!$B164/100</f>
        <v>530.17354728570308</v>
      </c>
      <c r="N21" s="82">
        <f>'1.59 Consum exp pc (curr US$)'!N21*'2.10 US CPI'!$B164/100</f>
        <v>7078.6769137663241</v>
      </c>
      <c r="O21" s="82">
        <f>'1.59 Consum exp pc (curr US$)'!O21*'2.10 US CPI'!$B164/100</f>
        <v>4026.4815895329666</v>
      </c>
      <c r="P21" s="82">
        <f>'1.59 Consum exp pc (curr US$)'!P21*'2.10 US CPI'!$B164/100</f>
        <v>4429.1077958856749</v>
      </c>
      <c r="Q21" s="82">
        <f>'1.59 Consum exp pc (curr US$)'!Q21*'2.10 US CPI'!$B164/100</f>
        <v>1008.1409410871482</v>
      </c>
      <c r="R21" s="82">
        <f>'1.59 Consum exp pc (curr US$)'!R21*'2.10 US CPI'!$B164/100</f>
        <v>186.13431385218865</v>
      </c>
      <c r="S21" s="82">
        <f>'1.59 Consum exp pc (curr US$)'!S21*'2.10 US CPI'!$B164/100</f>
        <v>136.35672736661755</v>
      </c>
      <c r="T21" s="82"/>
      <c r="U21" s="82">
        <f>'1.59 Consum exp pc (curr US$)'!U21*'2.10 US CPI'!$B164/100</f>
        <v>8139.7186097872282</v>
      </c>
      <c r="V21" s="82">
        <f>'1.59 Consum exp pc (curr US$)'!V21*'2.10 US CPI'!$B164/100</f>
        <v>6301.0174310575667</v>
      </c>
      <c r="W21" s="82"/>
      <c r="X21" s="82">
        <f>'1.59 Consum exp pc (curr US$)'!X21*'2.10 US CPI'!$B164/100</f>
        <v>489.9051268603709</v>
      </c>
      <c r="Y21" s="82">
        <f>'1.59 Consum exp pc (curr US$)'!Y21*'2.10 US CPI'!$B164/100</f>
        <v>406.80490682487437</v>
      </c>
      <c r="Z21" s="82">
        <f>'1.59 Consum exp pc (curr US$)'!Z21*'2.10 US CPI'!$B164/100</f>
        <v>697.75881046557367</v>
      </c>
      <c r="AA21" s="82">
        <f>'1.59 Consum exp pc (curr US$)'!AA21*'2.10 US CPI'!$B164/100</f>
        <v>2168.0833016797096</v>
      </c>
      <c r="AB21" s="82">
        <f>'1.59 Consum exp pc (curr US$)'!AB21*'2.10 US CPI'!$B164/100</f>
        <v>1900.8747941589731</v>
      </c>
      <c r="AC21" s="82">
        <f>'1.59 Consum exp pc (curr US$)'!AC21*'2.10 US CPI'!$B164/100</f>
        <v>947.61708255549195</v>
      </c>
      <c r="AD21" s="82">
        <f>'1.59 Consum exp pc (curr US$)'!AD21*'2.10 US CPI'!$B164/100</f>
        <v>301.9501617075681</v>
      </c>
      <c r="AE21" s="82">
        <f>'1.59 Consum exp pc (curr US$)'!AE21*'2.10 US CPI'!$B164/100</f>
        <v>1652.4211988258915</v>
      </c>
      <c r="AF21" s="82">
        <f>'1.59 Consum exp pc (curr US$)'!AF21*'2.10 US CPI'!$B164/100</f>
        <v>897.76799051260309</v>
      </c>
      <c r="AG21" s="82">
        <f>'1.59 Consum exp pc (curr US$)'!AG21*'2.10 US CPI'!$B164/100</f>
        <v>760.76705920258541</v>
      </c>
      <c r="AH21" s="82">
        <f>'1.59 Consum exp pc (curr US$)'!AH21*'2.10 US CPI'!$B164/100</f>
        <v>1101.9940729391585</v>
      </c>
      <c r="AI21" s="82">
        <f>'1.59 Consum exp pc (curr US$)'!AI21*'2.10 US CPI'!$B164/100</f>
        <v>1436.8364883551203</v>
      </c>
      <c r="AJ21" s="82">
        <f>'1.59 Consum exp pc (curr US$)'!AJ21*'2.10 US CPI'!$B164/100</f>
        <v>748.03236257826666</v>
      </c>
      <c r="AK21" s="82">
        <f>'1.59 Consum exp pc (curr US$)'!AK21*'2.10 US CPI'!$B164/100</f>
        <v>855.18834672118828</v>
      </c>
      <c r="AL21" s="82">
        <f>'1.59 Consum exp pc (curr US$)'!AL21*'2.10 US CPI'!$B164/100</f>
        <v>1284.608375124656</v>
      </c>
      <c r="AM21" s="82">
        <f>'1.59 Consum exp pc (curr US$)'!AM21*'2.10 US CPI'!$B164/100</f>
        <v>1651.9896369948035</v>
      </c>
      <c r="AN21" s="82">
        <f>'1.59 Consum exp pc (curr US$)'!AN21*'2.10 US CPI'!$B164/100</f>
        <v>2724.7851029406884</v>
      </c>
      <c r="AO21" s="82">
        <f>'1.59 Consum exp pc (curr US$)'!AO21*'2.10 US CPI'!$B164/100</f>
        <v>313.66512041628755</v>
      </c>
      <c r="AP21" s="82"/>
      <c r="AQ21" s="82">
        <f>'1.59 Consum exp pc (curr US$)'!AQ21*'2.10 US CPI'!$B164/100</f>
        <v>4094.4111684289919</v>
      </c>
      <c r="AR21" s="82">
        <f>'1.59 Consum exp pc (curr US$)'!AR21*'2.10 US CPI'!$B164/100</f>
        <v>437.66048904231468</v>
      </c>
      <c r="AS21" s="82">
        <f>'1.59 Consum exp pc (curr US$)'!AS21*'2.10 US CPI'!$B164/100</f>
        <v>1890.8884901315896</v>
      </c>
      <c r="AT21" s="82">
        <f>'1.59 Consum exp pc (curr US$)'!AT21*'2.10 US CPI'!$B164/100</f>
        <v>2045.8689643773555</v>
      </c>
      <c r="AU21" s="82">
        <f>'1.59 Consum exp pc (curr US$)'!AU21*'2.10 US CPI'!$B164/100</f>
        <v>1376.2951364871196</v>
      </c>
      <c r="AV21" s="82">
        <f>'1.59 Consum exp pc (curr US$)'!AV21*'2.10 US CPI'!$B164/100</f>
        <v>1645.538080616343</v>
      </c>
      <c r="AW21" s="82">
        <f>'1.59 Consum exp pc (curr US$)'!AW21*'2.10 US CPI'!$B164/100</f>
        <v>1049.7587415515347</v>
      </c>
      <c r="AX21" s="82">
        <f>'1.59 Consum exp pc (curr US$)'!AX21*'2.10 US CPI'!$B164/100</f>
        <v>898.81834889677384</v>
      </c>
      <c r="AY21" s="82">
        <f>'1.59 Consum exp pc (curr US$)'!AY21*'2.10 US CPI'!$B164/100</f>
        <v>718.45884844079103</v>
      </c>
      <c r="AZ21" s="82">
        <f>'1.59 Consum exp pc (curr US$)'!AZ21*'2.10 US CPI'!$B164/100</f>
        <v>1454.4107048201361</v>
      </c>
      <c r="BA21" s="82">
        <f>'1.59 Consum exp pc (curr US$)'!BA21*'2.10 US CPI'!$B164/100</f>
        <v>1030.1513657502624</v>
      </c>
      <c r="BB21" s="82">
        <f>'1.59 Consum exp pc (curr US$)'!BB21*'2.10 US CPI'!$B164/100</f>
        <v>3335.8909589871287</v>
      </c>
      <c r="BC21" s="82">
        <f>'1.59 Consum exp pc (curr US$)'!BC21*'2.10 US CPI'!$B164/100</f>
        <v>1532.8813747892061</v>
      </c>
      <c r="BD21" s="82"/>
      <c r="BE21" s="82">
        <f>'1.59 Consum exp pc (curr US$)'!BE21*'2.10 US CPI'!$B164/100</f>
        <v>523.71236885419978</v>
      </c>
      <c r="BF21" s="82">
        <f>'1.59 Consum exp pc (curr US$)'!BF21*'2.10 US CPI'!$B164/100</f>
        <v>305.50974115730725</v>
      </c>
      <c r="BG21" s="82">
        <f>'1.59 Consum exp pc (curr US$)'!BG21*'2.10 US CPI'!$B164/100</f>
        <v>524.90873311197129</v>
      </c>
      <c r="BH21" s="82">
        <f>'1.59 Consum exp pc (curr US$)'!BH21*'2.10 US CPI'!$B164/100</f>
        <v>543.37666707452956</v>
      </c>
      <c r="BI21" s="82">
        <f>'1.59 Consum exp pc (curr US$)'!BI21*'2.10 US CPI'!$B164/100</f>
        <v>6568.1695866606442</v>
      </c>
      <c r="BJ21" s="82">
        <f>'1.59 Consum exp pc (curr US$)'!BJ21*'2.10 US CPI'!$B164/100</f>
        <v>262.26587117406461</v>
      </c>
      <c r="BK21" s="82">
        <f>'1.59 Consum exp pc (curr US$)'!BK21*'2.10 US CPI'!$B164/100</f>
        <v>610.40710531754598</v>
      </c>
      <c r="BL21" s="82">
        <f>'1.59 Consum exp pc (curr US$)'!BL21*'2.10 US CPI'!$B164/100</f>
        <v>193.22826875748513</v>
      </c>
      <c r="BM21" s="82">
        <f>'1.59 Consum exp pc (curr US$)'!BM21*'2.10 US CPI'!$B164/100</f>
        <v>2145.110194853617</v>
      </c>
      <c r="BN21" s="82">
        <f>'1.59 Consum exp pc (curr US$)'!BN21*'2.10 US CPI'!$B164/100</f>
        <v>1528.3396043532102</v>
      </c>
      <c r="BO21" s="82">
        <f>'1.59 Consum exp pc (curr US$)'!BO21*'2.10 US CPI'!$B164/100</f>
        <v>1021.2646801314418</v>
      </c>
      <c r="BP21" s="82">
        <f>'1.59 Consum exp pc (curr US$)'!BP21*'2.10 US CPI'!$B164/100</f>
        <v>10786.67575795654</v>
      </c>
      <c r="BQ21" s="82"/>
      <c r="BR21" s="82">
        <f>'1.59 Consum exp pc (curr US$)'!BR21*'2.10 US CPI'!$B164/100</f>
        <v>7260.2254246641405</v>
      </c>
      <c r="BS21" s="82">
        <f>'1.59 Consum exp pc (curr US$)'!BS21*'2.10 US CPI'!$B164/100</f>
        <v>11973.561519060622</v>
      </c>
      <c r="BT21" s="82"/>
      <c r="BU21" s="82">
        <f>'1.59 Consum exp pc (curr US$)'!BU21*'2.10 US CPI'!$B164/100</f>
        <v>10511.590462423861</v>
      </c>
      <c r="BV21" s="82">
        <f>'1.59 Consum exp pc (curr US$)'!BV21*'2.10 US CPI'!$B164/100</f>
        <v>9250.0691749422131</v>
      </c>
      <c r="BW21" s="82">
        <f>'1.59 Consum exp pc (curr US$)'!BW21*'2.10 US CPI'!$B164/100</f>
        <v>11405.393746682592</v>
      </c>
      <c r="BX21" s="82">
        <f>'1.59 Consum exp pc (curr US$)'!BX21*'2.10 US CPI'!$B164/100</f>
        <v>8068.4156414806566</v>
      </c>
      <c r="BY21" s="82">
        <f>'1.59 Consum exp pc (curr US$)'!BY21*'2.10 US CPI'!$B164/100</f>
        <v>9725.1106585148736</v>
      </c>
      <c r="BZ21" s="82">
        <f>'1.59 Consum exp pc (curr US$)'!BZ21*'2.10 US CPI'!$B164/100</f>
        <v>10656.315946243994</v>
      </c>
      <c r="CA21" s="82">
        <f>'1.59 Consum exp pc (curr US$)'!CA21*'2.10 US CPI'!$B164/100</f>
        <v>5179.734278787264</v>
      </c>
      <c r="CB21" s="82">
        <f>'1.59 Consum exp pc (curr US$)'!CB21*'2.10 US CPI'!$B164/100</f>
        <v>6773.2193762993211</v>
      </c>
      <c r="CC21" s="82">
        <f>'1.59 Consum exp pc (curr US$)'!CC21*'2.10 US CPI'!$B164/100</f>
        <v>8857.5092095766231</v>
      </c>
      <c r="CD21" s="82">
        <f>'1.59 Consum exp pc (curr US$)'!CD21*'2.10 US CPI'!$B164/100</f>
        <v>8594.5354208867539</v>
      </c>
      <c r="CE21" s="82">
        <f>'1.59 Consum exp pc (curr US$)'!CE21*'2.10 US CPI'!$B164/100</f>
        <v>10541.846291085187</v>
      </c>
      <c r="CF21" s="82">
        <f>'1.59 Consum exp pc (curr US$)'!CF21*'2.10 US CPI'!$B164/100</f>
        <v>4937.8188823857827</v>
      </c>
      <c r="CG21" s="82">
        <f>'1.59 Consum exp pc (curr US$)'!CG21*'2.10 US CPI'!$B164/100</f>
        <v>6244.2398699583246</v>
      </c>
      <c r="CH21" s="82">
        <f>'1.59 Consum exp pc (curr US$)'!CH21*'2.10 US CPI'!$B164/100</f>
        <v>8992.0737681390165</v>
      </c>
      <c r="CI21" s="82">
        <f>'1.59 Consum exp pc (curr US$)'!CI21*'2.10 US CPI'!$B164/100</f>
        <v>18096.756010036785</v>
      </c>
      <c r="CJ21" s="82">
        <f>'1.59 Consum exp pc (curr US$)'!CJ21*'2.10 US CPI'!$B164/100</f>
        <v>1794.5347651742268</v>
      </c>
      <c r="CK21" s="82">
        <f>'1.59 Consum exp pc (curr US$)'!CK21*'2.10 US CPI'!$B164/100</f>
        <v>8221.873037449639</v>
      </c>
      <c r="CL21" s="77"/>
      <c r="CM21" s="77"/>
      <c r="CN21" s="77"/>
      <c r="CO21" s="77"/>
      <c r="CP21" s="77"/>
    </row>
    <row r="22" spans="1:94" x14ac:dyDescent="0.25">
      <c r="A22" s="78" t="s">
        <v>19</v>
      </c>
      <c r="B22" s="77"/>
      <c r="C22" s="77"/>
      <c r="D22" s="82">
        <f>'1.59 Consum exp pc (curr US$)'!D22*'2.10 US CPI'!$B165/100</f>
        <v>233.74508153114425</v>
      </c>
      <c r="E22" s="82">
        <f>'1.59 Consum exp pc (curr US$)'!E22*'2.10 US CPI'!$B165/100</f>
        <v>226.86138914658241</v>
      </c>
      <c r="F22" s="82">
        <f>'1.59 Consum exp pc (curr US$)'!F22*'2.10 US CPI'!$B165/100</f>
        <v>9720.3199334388501</v>
      </c>
      <c r="G22" s="82">
        <f>'1.59 Consum exp pc (curr US$)'!G22*'2.10 US CPI'!$B165/100</f>
        <v>180.3838932691186</v>
      </c>
      <c r="H22" s="82">
        <f>'1.59 Consum exp pc (curr US$)'!H22*'2.10 US CPI'!$B165/100</f>
        <v>502.77613172892961</v>
      </c>
      <c r="I22" s="82">
        <f>'1.59 Consum exp pc (curr US$)'!I22*'2.10 US CPI'!$B165/100</f>
        <v>13503.202995513317</v>
      </c>
      <c r="J22" s="82">
        <f>'1.59 Consum exp pc (curr US$)'!J22*'2.10 US CPI'!$B165/100</f>
        <v>590.00121602146703</v>
      </c>
      <c r="K22" s="82">
        <f>'1.59 Consum exp pc (curr US$)'!K22*'2.10 US CPI'!$B165/100</f>
        <v>1523.9689125731675</v>
      </c>
      <c r="L22" s="82">
        <f>'1.59 Consum exp pc (curr US$)'!L22*'2.10 US CPI'!$B165/100</f>
        <v>249.86248724610243</v>
      </c>
      <c r="M22" s="82">
        <f>'1.59 Consum exp pc (curr US$)'!M22*'2.10 US CPI'!$B165/100</f>
        <v>583.60447555559381</v>
      </c>
      <c r="N22" s="82">
        <f>'1.59 Consum exp pc (curr US$)'!N22*'2.10 US CPI'!$B165/100</f>
        <v>7634.836972546118</v>
      </c>
      <c r="O22" s="82">
        <f>'1.59 Consum exp pc (curr US$)'!O22*'2.10 US CPI'!$B165/100</f>
        <v>4493.139743072782</v>
      </c>
      <c r="P22" s="82">
        <f>'1.59 Consum exp pc (curr US$)'!P22*'2.10 US CPI'!$B165/100</f>
        <v>4836.4875366303304</v>
      </c>
      <c r="Q22" s="82">
        <f>'1.59 Consum exp pc (curr US$)'!Q22*'2.10 US CPI'!$B165/100</f>
        <v>1131.1307185332505</v>
      </c>
      <c r="R22" s="82">
        <f>'1.59 Consum exp pc (curr US$)'!R22*'2.10 US CPI'!$B165/100</f>
        <v>211.93215279094511</v>
      </c>
      <c r="S22" s="82">
        <f>'1.59 Consum exp pc (curr US$)'!S22*'2.10 US CPI'!$B165/100</f>
        <v>166.29674832405311</v>
      </c>
      <c r="T22" s="82"/>
      <c r="U22" s="82">
        <f>'1.59 Consum exp pc (curr US$)'!U22*'2.10 US CPI'!$B165/100</f>
        <v>9174.6390460763578</v>
      </c>
      <c r="V22" s="82">
        <f>'1.59 Consum exp pc (curr US$)'!V22*'2.10 US CPI'!$B165/100</f>
        <v>7068.6858462545069</v>
      </c>
      <c r="W22" s="82"/>
      <c r="X22" s="82">
        <f>'1.59 Consum exp pc (curr US$)'!X22*'2.10 US CPI'!$B165/100</f>
        <v>542.27390840636883</v>
      </c>
      <c r="Y22" s="82">
        <f>'1.59 Consum exp pc (curr US$)'!Y22*'2.10 US CPI'!$B165/100</f>
        <v>523.86274142156753</v>
      </c>
      <c r="Z22" s="82">
        <f>'1.59 Consum exp pc (curr US$)'!Z22*'2.10 US CPI'!$B165/100</f>
        <v>617.40216315593648</v>
      </c>
      <c r="AA22" s="82">
        <f>'1.59 Consum exp pc (curr US$)'!AA22*'2.10 US CPI'!$B165/100</f>
        <v>2373.7130518058352</v>
      </c>
      <c r="AB22" s="82">
        <f>'1.59 Consum exp pc (curr US$)'!AB22*'2.10 US CPI'!$B165/100</f>
        <v>2233.9869151818607</v>
      </c>
      <c r="AC22" s="82">
        <f>'1.59 Consum exp pc (curr US$)'!AC22*'2.10 US CPI'!$B165/100</f>
        <v>1384.9473008311286</v>
      </c>
      <c r="AD22" s="82">
        <f>'1.59 Consum exp pc (curr US$)'!AD22*'2.10 US CPI'!$B165/100</f>
        <v>445.95132684731777</v>
      </c>
      <c r="AE22" s="82">
        <f>'1.59 Consum exp pc (curr US$)'!AE22*'2.10 US CPI'!$B165/100</f>
        <v>1717.4965523290903</v>
      </c>
      <c r="AF22" s="82">
        <f>'1.59 Consum exp pc (curr US$)'!AF22*'2.10 US CPI'!$B165/100</f>
        <v>1053.3230340403954</v>
      </c>
      <c r="AG22" s="82">
        <f>'1.59 Consum exp pc (curr US$)'!AG22*'2.10 US CPI'!$B165/100</f>
        <v>1008.480045336587</v>
      </c>
      <c r="AH22" s="82">
        <f>'1.59 Consum exp pc (curr US$)'!AH22*'2.10 US CPI'!$B165/100</f>
        <v>1137.5275116005482</v>
      </c>
      <c r="AI22" s="82">
        <f>'1.59 Consum exp pc (curr US$)'!AI22*'2.10 US CPI'!$B165/100</f>
        <v>1716.4902329341912</v>
      </c>
      <c r="AJ22" s="82">
        <f>'1.59 Consum exp pc (curr US$)'!AJ22*'2.10 US CPI'!$B165/100</f>
        <v>807.74796041691161</v>
      </c>
      <c r="AK22" s="82">
        <f>'1.59 Consum exp pc (curr US$)'!AK22*'2.10 US CPI'!$B165/100</f>
        <v>876.12278833100265</v>
      </c>
      <c r="AL22" s="82">
        <f>'1.59 Consum exp pc (curr US$)'!AL22*'2.10 US CPI'!$B165/100</f>
        <v>1478.2954528424141</v>
      </c>
      <c r="AM22" s="82">
        <f>'1.59 Consum exp pc (curr US$)'!AM22*'2.10 US CPI'!$B165/100</f>
        <v>1848.6084962760076</v>
      </c>
      <c r="AN22" s="82">
        <f>'1.59 Consum exp pc (curr US$)'!AN22*'2.10 US CPI'!$B165/100</f>
        <v>3144.9298066986312</v>
      </c>
      <c r="AO22" s="82">
        <f>'1.59 Consum exp pc (curr US$)'!AO22*'2.10 US CPI'!$B165/100</f>
        <v>320.62576999395066</v>
      </c>
      <c r="AP22" s="82"/>
      <c r="AQ22" s="82">
        <f>'1.59 Consum exp pc (curr US$)'!AQ22*'2.10 US CPI'!$B165/100</f>
        <v>4391.4691574348035</v>
      </c>
      <c r="AR22" s="82">
        <f>'1.59 Consum exp pc (curr US$)'!AR22*'2.10 US CPI'!$B165/100</f>
        <v>482.23808132976887</v>
      </c>
      <c r="AS22" s="82">
        <f>'1.59 Consum exp pc (curr US$)'!AS22*'2.10 US CPI'!$B165/100</f>
        <v>2171.9661453140939</v>
      </c>
      <c r="AT22" s="82">
        <f>'1.59 Consum exp pc (curr US$)'!AT22*'2.10 US CPI'!$B165/100</f>
        <v>2269.1814584523204</v>
      </c>
      <c r="AU22" s="82">
        <f>'1.59 Consum exp pc (curr US$)'!AU22*'2.10 US CPI'!$B165/100</f>
        <v>1464.43137249249</v>
      </c>
      <c r="AV22" s="82">
        <f>'1.59 Consum exp pc (curr US$)'!AV22*'2.10 US CPI'!$B165/100</f>
        <v>1737.1087181533514</v>
      </c>
      <c r="AW22" s="82">
        <f>'1.59 Consum exp pc (curr US$)'!AW22*'2.10 US CPI'!$B165/100</f>
        <v>1151.769580968436</v>
      </c>
      <c r="AX22" s="82">
        <f>'1.59 Consum exp pc (curr US$)'!AX22*'2.10 US CPI'!$B165/100</f>
        <v>921.09442841641328</v>
      </c>
      <c r="AY22" s="82">
        <f>'1.59 Consum exp pc (curr US$)'!AY22*'2.10 US CPI'!$B165/100</f>
        <v>793.47265323177157</v>
      </c>
      <c r="AZ22" s="82">
        <f>'1.59 Consum exp pc (curr US$)'!AZ22*'2.10 US CPI'!$B165/100</f>
        <v>1657.1749271556882</v>
      </c>
      <c r="BA22" s="82">
        <f>'1.59 Consum exp pc (curr US$)'!BA22*'2.10 US CPI'!$B165/100</f>
        <v>1099.6768143849517</v>
      </c>
      <c r="BB22" s="82">
        <f>'1.59 Consum exp pc (curr US$)'!BB22*'2.10 US CPI'!$B165/100</f>
        <v>3596.7747471532202</v>
      </c>
      <c r="BC22" s="82">
        <f>'1.59 Consum exp pc (curr US$)'!BC22*'2.10 US CPI'!$B165/100</f>
        <v>1281.5891264308584</v>
      </c>
      <c r="BD22" s="82"/>
      <c r="BE22" s="82">
        <f>'1.59 Consum exp pc (curr US$)'!BE22*'2.10 US CPI'!$B165/100</f>
        <v>552.82601523920835</v>
      </c>
      <c r="BF22" s="82">
        <f>'1.59 Consum exp pc (curr US$)'!BF22*'2.10 US CPI'!$B165/100</f>
        <v>318.31210417503394</v>
      </c>
      <c r="BG22" s="82">
        <f>'1.59 Consum exp pc (curr US$)'!BG22*'2.10 US CPI'!$B165/100</f>
        <v>618.10685868670066</v>
      </c>
      <c r="BH22" s="82">
        <f>'1.59 Consum exp pc (curr US$)'!BH22*'2.10 US CPI'!$B165/100</f>
        <v>557.16646030742038</v>
      </c>
      <c r="BI22" s="82">
        <f>'1.59 Consum exp pc (curr US$)'!BI22*'2.10 US CPI'!$B165/100</f>
        <v>7061.6865261761031</v>
      </c>
      <c r="BJ22" s="82">
        <f>'1.59 Consum exp pc (curr US$)'!BJ22*'2.10 US CPI'!$B165/100</f>
        <v>263.77655582371989</v>
      </c>
      <c r="BK22" s="82">
        <f>'1.59 Consum exp pc (curr US$)'!BK22*'2.10 US CPI'!$B165/100</f>
        <v>688.49666403711831</v>
      </c>
      <c r="BL22" s="82">
        <f>'1.59 Consum exp pc (curr US$)'!BL22*'2.10 US CPI'!$B165/100</f>
        <v>224.58205761868109</v>
      </c>
      <c r="BM22" s="82">
        <f>'1.59 Consum exp pc (curr US$)'!BM22*'2.10 US CPI'!$B165/100</f>
        <v>2235.9903473324889</v>
      </c>
      <c r="BN22" s="82">
        <f>'1.59 Consum exp pc (curr US$)'!BN22*'2.10 US CPI'!$B165/100</f>
        <v>1468.2189105917535</v>
      </c>
      <c r="BO22" s="82">
        <f>'1.59 Consum exp pc (curr US$)'!BO22*'2.10 US CPI'!$B165/100</f>
        <v>1085.3133688014668</v>
      </c>
      <c r="BP22" s="82">
        <f>'1.59 Consum exp pc (curr US$)'!BP22*'2.10 US CPI'!$B165/100</f>
        <v>11525.725532043891</v>
      </c>
      <c r="BQ22" s="82"/>
      <c r="BR22" s="82">
        <f>'1.59 Consum exp pc (curr US$)'!BR22*'2.10 US CPI'!$B165/100</f>
        <v>7777.9564055127521</v>
      </c>
      <c r="BS22" s="82">
        <f>'1.59 Consum exp pc (curr US$)'!BS22*'2.10 US CPI'!$B165/100</f>
        <v>12875.614828938409</v>
      </c>
      <c r="BT22" s="82"/>
      <c r="BU22" s="82">
        <f>'1.59 Consum exp pc (curr US$)'!BU22*'2.10 US CPI'!$B165/100</f>
        <v>10903.049960721415</v>
      </c>
      <c r="BV22" s="82">
        <f>'1.59 Consum exp pc (curr US$)'!BV22*'2.10 US CPI'!$B165/100</f>
        <v>9485.5743465912165</v>
      </c>
      <c r="BW22" s="82">
        <f>'1.59 Consum exp pc (curr US$)'!BW22*'2.10 US CPI'!$B165/100</f>
        <v>11719.550135350995</v>
      </c>
      <c r="BX22" s="82">
        <f>'1.59 Consum exp pc (curr US$)'!BX22*'2.10 US CPI'!$B165/100</f>
        <v>8417.4723586283781</v>
      </c>
      <c r="BY22" s="82">
        <f>'1.59 Consum exp pc (curr US$)'!BY22*'2.10 US CPI'!$B165/100</f>
        <v>10009.864190513263</v>
      </c>
      <c r="BZ22" s="82">
        <f>'1.59 Consum exp pc (curr US$)'!BZ22*'2.10 US CPI'!$B165/100</f>
        <v>10868.254748416435</v>
      </c>
      <c r="CA22" s="82">
        <f>'1.59 Consum exp pc (curr US$)'!CA22*'2.10 US CPI'!$B165/100</f>
        <v>5712.8333635461904</v>
      </c>
      <c r="CB22" s="82">
        <f>'1.59 Consum exp pc (curr US$)'!CB22*'2.10 US CPI'!$B165/100</f>
        <v>7416.2943042714687</v>
      </c>
      <c r="CC22" s="82">
        <f>'1.59 Consum exp pc (curr US$)'!CC22*'2.10 US CPI'!$B165/100</f>
        <v>9288.0997246710031</v>
      </c>
      <c r="CD22" s="82">
        <f>'1.59 Consum exp pc (curr US$)'!CD22*'2.10 US CPI'!$B165/100</f>
        <v>9034.9337524494495</v>
      </c>
      <c r="CE22" s="82">
        <f>'1.59 Consum exp pc (curr US$)'!CE22*'2.10 US CPI'!$B165/100</f>
        <v>11418.887695824977</v>
      </c>
      <c r="CF22" s="82">
        <f>'1.59 Consum exp pc (curr US$)'!CF22*'2.10 US CPI'!$B165/100</f>
        <v>5213.4873147788858</v>
      </c>
      <c r="CG22" s="82">
        <f>'1.59 Consum exp pc (curr US$)'!CG22*'2.10 US CPI'!$B165/100</f>
        <v>6572.771560921281</v>
      </c>
      <c r="CH22" s="82">
        <f>'1.59 Consum exp pc (curr US$)'!CH22*'2.10 US CPI'!$B165/100</f>
        <v>10058.593893146082</v>
      </c>
      <c r="CI22" s="82">
        <f>'1.59 Consum exp pc (curr US$)'!CI22*'2.10 US CPI'!$B165/100</f>
        <v>18020.852767535493</v>
      </c>
      <c r="CJ22" s="82">
        <f>'1.59 Consum exp pc (curr US$)'!CJ22*'2.10 US CPI'!$B165/100</f>
        <v>1882.436250410241</v>
      </c>
      <c r="CK22" s="82">
        <f>'1.59 Consum exp pc (curr US$)'!CK22*'2.10 US CPI'!$B165/100</f>
        <v>8960.9444963347869</v>
      </c>
      <c r="CL22" s="77"/>
      <c r="CM22" s="77"/>
      <c r="CN22" s="77"/>
      <c r="CO22" s="77"/>
      <c r="CP22" s="77"/>
    </row>
    <row r="23" spans="1:94" x14ac:dyDescent="0.25">
      <c r="A23" s="78" t="s">
        <v>20</v>
      </c>
      <c r="B23" s="77"/>
      <c r="C23" s="77"/>
      <c r="D23" s="82">
        <f>'1.59 Consum exp pc (curr US$)'!D23*'2.10 US CPI'!$B166/100</f>
        <v>252.27644729608008</v>
      </c>
      <c r="E23" s="82">
        <f>'1.59 Consum exp pc (curr US$)'!E23*'2.10 US CPI'!$B166/100</f>
        <v>249.46196961922828</v>
      </c>
      <c r="F23" s="82">
        <f>'1.59 Consum exp pc (curr US$)'!F23*'2.10 US CPI'!$B166/100</f>
        <v>10649.341437730995</v>
      </c>
      <c r="G23" s="82">
        <f>'1.59 Consum exp pc (curr US$)'!G23*'2.10 US CPI'!$B166/100</f>
        <v>191.8794065820158</v>
      </c>
      <c r="H23" s="82">
        <f>'1.59 Consum exp pc (curr US$)'!H23*'2.10 US CPI'!$B166/100</f>
        <v>473.72663327548202</v>
      </c>
      <c r="I23" s="82">
        <f>'1.59 Consum exp pc (curr US$)'!I23*'2.10 US CPI'!$B166/100</f>
        <v>12663.81772267081</v>
      </c>
      <c r="J23" s="82">
        <f>'1.59 Consum exp pc (curr US$)'!J23*'2.10 US CPI'!$B166/100</f>
        <v>678.64452305671318</v>
      </c>
      <c r="K23" s="82">
        <f>'1.59 Consum exp pc (curr US$)'!K23*'2.10 US CPI'!$B166/100</f>
        <v>1433.7328844923979</v>
      </c>
      <c r="L23" s="82">
        <f>'1.59 Consum exp pc (curr US$)'!L23*'2.10 US CPI'!$B166/100</f>
        <v>260.74764046554969</v>
      </c>
      <c r="M23" s="82">
        <f>'1.59 Consum exp pc (curr US$)'!M23*'2.10 US CPI'!$B166/100</f>
        <v>569.07754980931122</v>
      </c>
      <c r="N23" s="82">
        <f>'1.59 Consum exp pc (curr US$)'!N23*'2.10 US CPI'!$B166/100</f>
        <v>7597.3097188202282</v>
      </c>
      <c r="O23" s="82">
        <f>'1.59 Consum exp pc (curr US$)'!O23*'2.10 US CPI'!$B166/100</f>
        <v>4257.6399024028833</v>
      </c>
      <c r="P23" s="82">
        <f>'1.59 Consum exp pc (curr US$)'!P23*'2.10 US CPI'!$B166/100</f>
        <v>5126.7703208243465</v>
      </c>
      <c r="Q23" s="82">
        <f>'1.59 Consum exp pc (curr US$)'!Q23*'2.10 US CPI'!$B166/100</f>
        <v>965.4962002434919</v>
      </c>
      <c r="R23" s="82">
        <f>'1.59 Consum exp pc (curr US$)'!R23*'2.10 US CPI'!$B166/100</f>
        <v>260.72853976256408</v>
      </c>
      <c r="S23" s="82">
        <f>'1.59 Consum exp pc (curr US$)'!S23*'2.10 US CPI'!$B166/100</f>
        <v>176.25041465820021</v>
      </c>
      <c r="T23" s="82"/>
      <c r="U23" s="82">
        <f>'1.59 Consum exp pc (curr US$)'!U23*'2.10 US CPI'!$B166/100</f>
        <v>9282.6448143289545</v>
      </c>
      <c r="V23" s="82">
        <f>'1.59 Consum exp pc (curr US$)'!V23*'2.10 US CPI'!$B166/100</f>
        <v>7247.1309024916</v>
      </c>
      <c r="W23" s="82"/>
      <c r="X23" s="82">
        <f>'1.59 Consum exp pc (curr US$)'!X23*'2.10 US CPI'!$B166/100</f>
        <v>513.48747297463615</v>
      </c>
      <c r="Y23" s="82">
        <f>'1.59 Consum exp pc (curr US$)'!Y23*'2.10 US CPI'!$B166/100</f>
        <v>635.24627014045484</v>
      </c>
      <c r="Z23" s="82">
        <f>'1.59 Consum exp pc (curr US$)'!Z23*'2.10 US CPI'!$B166/100</f>
        <v>631.39931405689231</v>
      </c>
      <c r="AA23" s="82">
        <f>'1.59 Consum exp pc (curr US$)'!AA23*'2.10 US CPI'!$B166/100</f>
        <v>2601.3801404495207</v>
      </c>
      <c r="AB23" s="82">
        <f>'1.59 Consum exp pc (curr US$)'!AB23*'2.10 US CPI'!$B166/100</f>
        <v>2194.5122683976915</v>
      </c>
      <c r="AC23" s="82">
        <f>'1.59 Consum exp pc (curr US$)'!AC23*'2.10 US CPI'!$B166/100</f>
        <v>1560.0790090916735</v>
      </c>
      <c r="AD23" s="82">
        <f>'1.59 Consum exp pc (curr US$)'!AD23*'2.10 US CPI'!$B166/100</f>
        <v>527.45975506524246</v>
      </c>
      <c r="AE23" s="82">
        <f>'1.59 Consum exp pc (curr US$)'!AE23*'2.10 US CPI'!$B166/100</f>
        <v>1745.9646794512737</v>
      </c>
      <c r="AF23" s="82">
        <f>'1.59 Consum exp pc (curr US$)'!AF23*'2.10 US CPI'!$B166/100</f>
        <v>1108.8520798068421</v>
      </c>
      <c r="AG23" s="82">
        <f>'1.59 Consum exp pc (curr US$)'!AG23*'2.10 US CPI'!$B166/100</f>
        <v>1194.1875803610587</v>
      </c>
      <c r="AH23" s="82">
        <f>'1.59 Consum exp pc (curr US$)'!AH23*'2.10 US CPI'!$B166/100</f>
        <v>996.4837632030102</v>
      </c>
      <c r="AI23" s="82">
        <f>'1.59 Consum exp pc (curr US$)'!AI23*'2.10 US CPI'!$B166/100</f>
        <v>1768.9666635542048</v>
      </c>
      <c r="AJ23" s="82">
        <f>'1.59 Consum exp pc (curr US$)'!AJ23*'2.10 US CPI'!$B166/100</f>
        <v>794.70771535968743</v>
      </c>
      <c r="AK23" s="82">
        <f>'1.59 Consum exp pc (curr US$)'!AK23*'2.10 US CPI'!$B166/100</f>
        <v>982.48056469244796</v>
      </c>
      <c r="AL23" s="82">
        <f>'1.59 Consum exp pc (curr US$)'!AL23*'2.10 US CPI'!$B166/100</f>
        <v>1431.9026287996021</v>
      </c>
      <c r="AM23" s="82">
        <f>'1.59 Consum exp pc (curr US$)'!AM23*'2.10 US CPI'!$B166/100</f>
        <v>1870.2708964171202</v>
      </c>
      <c r="AN23" s="82">
        <f>'1.59 Consum exp pc (curr US$)'!AN23*'2.10 US CPI'!$B166/100</f>
        <v>3233.1357294650916</v>
      </c>
      <c r="AO23" s="82">
        <f>'1.59 Consum exp pc (curr US$)'!AO23*'2.10 US CPI'!$B166/100</f>
        <v>383.89704326214519</v>
      </c>
      <c r="AP23" s="82"/>
      <c r="AQ23" s="82">
        <f>'1.59 Consum exp pc (curr US$)'!AQ23*'2.10 US CPI'!$B166/100</f>
        <v>4834.1181039547437</v>
      </c>
      <c r="AR23" s="82">
        <f>'1.59 Consum exp pc (curr US$)'!AR23*'2.10 US CPI'!$B166/100</f>
        <v>515.71189808680242</v>
      </c>
      <c r="AS23" s="82">
        <f>'1.59 Consum exp pc (curr US$)'!AS23*'2.10 US CPI'!$B166/100</f>
        <v>2276.6325619975032</v>
      </c>
      <c r="AT23" s="82">
        <f>'1.59 Consum exp pc (curr US$)'!AT23*'2.10 US CPI'!$B166/100</f>
        <v>2523.5858223850696</v>
      </c>
      <c r="AU23" s="82">
        <f>'1.59 Consum exp pc (curr US$)'!AU23*'2.10 US CPI'!$B166/100</f>
        <v>1606.4725231713776</v>
      </c>
      <c r="AV23" s="82">
        <f>'1.59 Consum exp pc (curr US$)'!AV23*'2.10 US CPI'!$B166/100</f>
        <v>1841.418908022913</v>
      </c>
      <c r="AW23" s="82">
        <f>'1.59 Consum exp pc (curr US$)'!AW23*'2.10 US CPI'!$B166/100</f>
        <v>1302.9613367878351</v>
      </c>
      <c r="AX23" s="82">
        <f>'1.59 Consum exp pc (curr US$)'!AX23*'2.10 US CPI'!$B166/100</f>
        <v>1032.4942895472213</v>
      </c>
      <c r="AY23" s="82">
        <f>'1.59 Consum exp pc (curr US$)'!AY23*'2.10 US CPI'!$B166/100</f>
        <v>893.02191404968221</v>
      </c>
      <c r="AZ23" s="82">
        <f>'1.59 Consum exp pc (curr US$)'!AZ23*'2.10 US CPI'!$B166/100</f>
        <v>1973.7867579218093</v>
      </c>
      <c r="BA23" s="82">
        <f>'1.59 Consum exp pc (curr US$)'!BA23*'2.10 US CPI'!$B166/100</f>
        <v>1141.0991652534058</v>
      </c>
      <c r="BB23" s="82">
        <f>'1.59 Consum exp pc (curr US$)'!BB23*'2.10 US CPI'!$B166/100</f>
        <v>3879.5414044182517</v>
      </c>
      <c r="BC23" s="82">
        <f>'1.59 Consum exp pc (curr US$)'!BC23*'2.10 US CPI'!$B166/100</f>
        <v>1287.0053581509719</v>
      </c>
      <c r="BD23" s="82"/>
      <c r="BE23" s="82">
        <f>'1.59 Consum exp pc (curr US$)'!BE23*'2.10 US CPI'!$B166/100</f>
        <v>566.13279234665742</v>
      </c>
      <c r="BF23" s="82">
        <f>'1.59 Consum exp pc (curr US$)'!BF23*'2.10 US CPI'!$B166/100</f>
        <v>307.8767789031802</v>
      </c>
      <c r="BG23" s="82">
        <f>'1.59 Consum exp pc (curr US$)'!BG23*'2.10 US CPI'!$B166/100</f>
        <v>673.54646961504102</v>
      </c>
      <c r="BH23" s="82">
        <f>'1.59 Consum exp pc (curr US$)'!BH23*'2.10 US CPI'!$B166/100</f>
        <v>549.15696523333213</v>
      </c>
      <c r="BI23" s="82">
        <f>'1.59 Consum exp pc (curr US$)'!BI23*'2.10 US CPI'!$B166/100</f>
        <v>7245.1380566999933</v>
      </c>
      <c r="BJ23" s="82">
        <f>'1.59 Consum exp pc (curr US$)'!BJ23*'2.10 US CPI'!$B166/100</f>
        <v>287.31762936879704</v>
      </c>
      <c r="BK23" s="82">
        <f>'1.59 Consum exp pc (curr US$)'!BK23*'2.10 US CPI'!$B166/100</f>
        <v>615.97533227963243</v>
      </c>
      <c r="BL23" s="82">
        <f>'1.59 Consum exp pc (curr US$)'!BL23*'2.10 US CPI'!$B166/100</f>
        <v>217.1598648830759</v>
      </c>
      <c r="BM23" s="82">
        <f>'1.59 Consum exp pc (curr US$)'!BM23*'2.10 US CPI'!$B166/100</f>
        <v>2259.262406938768</v>
      </c>
      <c r="BN23" s="82">
        <f>'1.59 Consum exp pc (curr US$)'!BN23*'2.10 US CPI'!$B166/100</f>
        <v>1555.2780622015098</v>
      </c>
      <c r="BO23" s="82">
        <f>'1.59 Consum exp pc (curr US$)'!BO23*'2.10 US CPI'!$B166/100</f>
        <v>1047.2054882273881</v>
      </c>
      <c r="BP23" s="82">
        <f>'1.59 Consum exp pc (curr US$)'!BP23*'2.10 US CPI'!$B166/100</f>
        <v>12008.397803499764</v>
      </c>
      <c r="BQ23" s="82"/>
      <c r="BR23" s="82">
        <f>'1.59 Consum exp pc (curr US$)'!BR23*'2.10 US CPI'!$B166/100</f>
        <v>8249.0084202608741</v>
      </c>
      <c r="BS23" s="82">
        <f>'1.59 Consum exp pc (curr US$)'!BS23*'2.10 US CPI'!$B166/100</f>
        <v>13758.671284135797</v>
      </c>
      <c r="BT23" s="82"/>
      <c r="BU23" s="82">
        <f>'1.59 Consum exp pc (curr US$)'!BU23*'2.10 US CPI'!$B166/100</f>
        <v>10111.692488004002</v>
      </c>
      <c r="BV23" s="82">
        <f>'1.59 Consum exp pc (curr US$)'!BV23*'2.10 US CPI'!$B166/100</f>
        <v>8942.804232885921</v>
      </c>
      <c r="BW23" s="82">
        <f>'1.59 Consum exp pc (curr US$)'!BW23*'2.10 US CPI'!$B166/100</f>
        <v>10958.439515462875</v>
      </c>
      <c r="BX23" s="82">
        <f>'1.59 Consum exp pc (curr US$)'!BX23*'2.10 US CPI'!$B166/100</f>
        <v>8118.7914821503891</v>
      </c>
      <c r="BY23" s="82">
        <f>'1.59 Consum exp pc (curr US$)'!BY23*'2.10 US CPI'!$B166/100</f>
        <v>9274.1574990801328</v>
      </c>
      <c r="BZ23" s="82">
        <f>'1.59 Consum exp pc (curr US$)'!BZ23*'2.10 US CPI'!$B166/100</f>
        <v>10104.088816593754</v>
      </c>
      <c r="CA23" s="82">
        <f>'1.59 Consum exp pc (curr US$)'!CA23*'2.10 US CPI'!$B166/100</f>
        <v>5754.9556548301989</v>
      </c>
      <c r="CB23" s="82">
        <f>'1.59 Consum exp pc (curr US$)'!CB23*'2.10 US CPI'!$B166/100</f>
        <v>7332.130867782882</v>
      </c>
      <c r="CC23" s="82">
        <f>'1.59 Consum exp pc (curr US$)'!CC23*'2.10 US CPI'!$B166/100</f>
        <v>8956.1000621327767</v>
      </c>
      <c r="CD23" s="82">
        <f>'1.59 Consum exp pc (curr US$)'!CD23*'2.10 US CPI'!$B166/100</f>
        <v>8787.2475575794397</v>
      </c>
      <c r="CE23" s="82">
        <f>'1.59 Consum exp pc (curr US$)'!CE23*'2.10 US CPI'!$B166/100</f>
        <v>11185.659292202146</v>
      </c>
      <c r="CF23" s="82">
        <f>'1.59 Consum exp pc (curr US$)'!CF23*'2.10 US CPI'!$B166/100</f>
        <v>5071.5653711098566</v>
      </c>
      <c r="CG23" s="82">
        <f>'1.59 Consum exp pc (curr US$)'!CG23*'2.10 US CPI'!$B166/100</f>
        <v>6359.2959743723704</v>
      </c>
      <c r="CH23" s="82">
        <f>'1.59 Consum exp pc (curr US$)'!CH23*'2.10 US CPI'!$B166/100</f>
        <v>9399.1745506344669</v>
      </c>
      <c r="CI23" s="82">
        <f>'1.59 Consum exp pc (curr US$)'!CI23*'2.10 US CPI'!$B166/100</f>
        <v>16092.018225168975</v>
      </c>
      <c r="CJ23" s="82">
        <f>'1.59 Consum exp pc (curr US$)'!CJ23*'2.10 US CPI'!$B166/100</f>
        <v>2047.0988392295026</v>
      </c>
      <c r="CK23" s="82">
        <f>'1.59 Consum exp pc (curr US$)'!CK23*'2.10 US CPI'!$B166/100</f>
        <v>10252.934887994064</v>
      </c>
      <c r="CL23" s="77"/>
      <c r="CM23" s="77"/>
      <c r="CN23" s="77"/>
      <c r="CO23" s="77"/>
      <c r="CP23" s="77"/>
    </row>
    <row r="24" spans="1:94" x14ac:dyDescent="0.25">
      <c r="A24" s="78" t="s">
        <v>21</v>
      </c>
      <c r="B24" s="77"/>
      <c r="C24" s="77"/>
      <c r="D24" s="82">
        <f>'1.59 Consum exp pc (curr US$)'!D24*'2.10 US CPI'!$B167/100</f>
        <v>304.27587695354657</v>
      </c>
      <c r="E24" s="82">
        <f>'1.59 Consum exp pc (curr US$)'!E24*'2.10 US CPI'!$B167/100</f>
        <v>265.73696895475064</v>
      </c>
      <c r="F24" s="82">
        <f>'1.59 Consum exp pc (curr US$)'!F24*'2.10 US CPI'!$B167/100</f>
        <v>9909.5122637040222</v>
      </c>
      <c r="G24" s="82">
        <f>'1.59 Consum exp pc (curr US$)'!G24*'2.10 US CPI'!$B167/100</f>
        <v>195.25409480579168</v>
      </c>
      <c r="H24" s="82">
        <f>'1.59 Consum exp pc (curr US$)'!H24*'2.10 US CPI'!$B167/100</f>
        <v>233.41842836209352</v>
      </c>
      <c r="I24" s="82">
        <f>'1.59 Consum exp pc (curr US$)'!I24*'2.10 US CPI'!$B167/100</f>
        <v>11740.963715605038</v>
      </c>
      <c r="J24" s="82">
        <f>'1.59 Consum exp pc (curr US$)'!J24*'2.10 US CPI'!$B167/100</f>
        <v>733.74116748528468</v>
      </c>
      <c r="K24" s="82">
        <f>'1.59 Consum exp pc (curr US$)'!K24*'2.10 US CPI'!$B167/100</f>
        <v>955.60088118745398</v>
      </c>
      <c r="L24" s="82">
        <f>'1.59 Consum exp pc (curr US$)'!L24*'2.10 US CPI'!$B167/100</f>
        <v>250.24142251902643</v>
      </c>
      <c r="M24" s="82">
        <f>'1.59 Consum exp pc (curr US$)'!M24*'2.10 US CPI'!$B167/100</f>
        <v>491.86715477080281</v>
      </c>
      <c r="N24" s="82">
        <f>'1.59 Consum exp pc (curr US$)'!N24*'2.10 US CPI'!$B167/100</f>
        <v>6188.6649215726229</v>
      </c>
      <c r="O24" s="82">
        <f>'1.59 Consum exp pc (curr US$)'!O24*'2.10 US CPI'!$B167/100</f>
        <v>2747.3934507901872</v>
      </c>
      <c r="P24" s="82">
        <f>'1.59 Consum exp pc (curr US$)'!P24*'2.10 US CPI'!$B167/100</f>
        <v>4740.4377945802753</v>
      </c>
      <c r="Q24" s="82">
        <f>'1.59 Consum exp pc (curr US$)'!Q24*'2.10 US CPI'!$B167/100</f>
        <v>723.01130299913461</v>
      </c>
      <c r="R24" s="82">
        <f>'1.59 Consum exp pc (curr US$)'!R24*'2.10 US CPI'!$B167/100</f>
        <v>245.34556903371009</v>
      </c>
      <c r="S24" s="82">
        <f>'1.59 Consum exp pc (curr US$)'!S24*'2.10 US CPI'!$B167/100</f>
        <v>177.04785930675519</v>
      </c>
      <c r="T24" s="82"/>
      <c r="U24" s="82">
        <f>'1.59 Consum exp pc (curr US$)'!U24*'2.10 US CPI'!$B167/100</f>
        <v>8372.2949225047832</v>
      </c>
      <c r="V24" s="82">
        <f>'1.59 Consum exp pc (curr US$)'!V24*'2.10 US CPI'!$B167/100</f>
        <v>6120.8300102558733</v>
      </c>
      <c r="W24" s="82"/>
      <c r="X24" s="82">
        <f>'1.59 Consum exp pc (curr US$)'!X24*'2.10 US CPI'!$B167/100</f>
        <v>574.54368374120679</v>
      </c>
      <c r="Y24" s="82">
        <f>'1.59 Consum exp pc (curr US$)'!Y24*'2.10 US CPI'!$B167/100</f>
        <v>857.6003155196214</v>
      </c>
      <c r="Z24" s="82">
        <f>'1.59 Consum exp pc (curr US$)'!Z24*'2.10 US CPI'!$B167/100</f>
        <v>782.09541248373876</v>
      </c>
      <c r="AA24" s="82">
        <f>'1.59 Consum exp pc (curr US$)'!AA24*'2.10 US CPI'!$B167/100</f>
        <v>2712.1009786633749</v>
      </c>
      <c r="AB24" s="82">
        <f>'1.59 Consum exp pc (curr US$)'!AB24*'2.10 US CPI'!$B167/100</f>
        <v>2376.0761081081077</v>
      </c>
      <c r="AC24" s="82">
        <f>'1.59 Consum exp pc (curr US$)'!AC24*'2.10 US CPI'!$B167/100</f>
        <v>1780.2686382887091</v>
      </c>
      <c r="AD24" s="82">
        <f>'1.59 Consum exp pc (curr US$)'!AD24*'2.10 US CPI'!$B167/100</f>
        <v>447.54090878820841</v>
      </c>
      <c r="AE24" s="82">
        <f>'1.59 Consum exp pc (curr US$)'!AE24*'2.10 US CPI'!$B167/100</f>
        <v>1821.9161804332812</v>
      </c>
      <c r="AF24" s="82">
        <f>'1.59 Consum exp pc (curr US$)'!AF24*'2.10 US CPI'!$B167/100</f>
        <v>1193.4217944481163</v>
      </c>
      <c r="AG24" s="82">
        <f>'1.59 Consum exp pc (curr US$)'!AG24*'2.10 US CPI'!$B167/100</f>
        <v>1373.1963731297196</v>
      </c>
      <c r="AH24" s="82">
        <f>'1.59 Consum exp pc (curr US$)'!AH24*'2.10 US CPI'!$B167/100</f>
        <v>963.308696091304</v>
      </c>
      <c r="AI24" s="82">
        <f>'1.59 Consum exp pc (curr US$)'!AI24*'2.10 US CPI'!$B167/100</f>
        <v>1958.5654405850091</v>
      </c>
      <c r="AJ24" s="82">
        <f>'1.59 Consum exp pc (curr US$)'!AJ24*'2.10 US CPI'!$B167/100</f>
        <v>1007.0496075694685</v>
      </c>
      <c r="AK24" s="82">
        <f>'1.59 Consum exp pc (curr US$)'!AK24*'2.10 US CPI'!$B167/100</f>
        <v>703.31785001701599</v>
      </c>
      <c r="AL24" s="82">
        <f>'1.59 Consum exp pc (curr US$)'!AL24*'2.10 US CPI'!$B167/100</f>
        <v>1338.4699496215017</v>
      </c>
      <c r="AM24" s="82">
        <f>'1.59 Consum exp pc (curr US$)'!AM24*'2.10 US CPI'!$B167/100</f>
        <v>2077.7758180396831</v>
      </c>
      <c r="AN24" s="82">
        <f>'1.59 Consum exp pc (curr US$)'!AN24*'2.10 US CPI'!$B167/100</f>
        <v>3532.2840646883974</v>
      </c>
      <c r="AO24" s="82">
        <f>'1.59 Consum exp pc (curr US$)'!AO24*'2.10 US CPI'!$B167/100</f>
        <v>346.48113900367201</v>
      </c>
      <c r="AP24" s="82"/>
      <c r="AQ24" s="82">
        <f>'1.59 Consum exp pc (curr US$)'!AQ24*'2.10 US CPI'!$B167/100</f>
        <v>4927.9049732903622</v>
      </c>
      <c r="AR24" s="82">
        <f>'1.59 Consum exp pc (curr US$)'!AR24*'2.10 US CPI'!$B167/100</f>
        <v>551.71862003662966</v>
      </c>
      <c r="AS24" s="82">
        <f>'1.59 Consum exp pc (curr US$)'!AS24*'2.10 US CPI'!$B167/100</f>
        <v>2190.3837866716713</v>
      </c>
      <c r="AT24" s="82">
        <f>'1.59 Consum exp pc (curr US$)'!AT24*'2.10 US CPI'!$B167/100</f>
        <v>2498.8608982594701</v>
      </c>
      <c r="AU24" s="82">
        <f>'1.59 Consum exp pc (curr US$)'!AU24*'2.10 US CPI'!$B167/100</f>
        <v>1501.4241468518458</v>
      </c>
      <c r="AV24" s="82">
        <f>'1.59 Consum exp pc (curr US$)'!AV24*'2.10 US CPI'!$B167/100</f>
        <v>1927.2588880780563</v>
      </c>
      <c r="AW24" s="82">
        <f>'1.59 Consum exp pc (curr US$)'!AW24*'2.10 US CPI'!$B167/100</f>
        <v>1347.3170369098291</v>
      </c>
      <c r="AX24" s="82">
        <f>'1.59 Consum exp pc (curr US$)'!AX24*'2.10 US CPI'!$B167/100</f>
        <v>1055.7835431070628</v>
      </c>
      <c r="AY24" s="82">
        <f>'1.59 Consum exp pc (curr US$)'!AY24*'2.10 US CPI'!$B167/100</f>
        <v>944.79957347700429</v>
      </c>
      <c r="AZ24" s="82">
        <f>'1.59 Consum exp pc (curr US$)'!AZ24*'2.10 US CPI'!$B167/100</f>
        <v>2162.9930767431852</v>
      </c>
      <c r="BA24" s="82">
        <f>'1.59 Consum exp pc (curr US$)'!BA24*'2.10 US CPI'!$B167/100</f>
        <v>1103.692951900221</v>
      </c>
      <c r="BB24" s="82">
        <f>'1.59 Consum exp pc (curr US$)'!BB24*'2.10 US CPI'!$B167/100</f>
        <v>4103.3871024573982</v>
      </c>
      <c r="BC24" s="82">
        <f>'1.59 Consum exp pc (curr US$)'!BC24*'2.10 US CPI'!$B167/100</f>
        <v>1523.8072639471773</v>
      </c>
      <c r="BD24" s="82"/>
      <c r="BE24" s="82">
        <f>'1.59 Consum exp pc (curr US$)'!BE24*'2.10 US CPI'!$B167/100</f>
        <v>605.47230336652717</v>
      </c>
      <c r="BF24" s="82">
        <f>'1.59 Consum exp pc (curr US$)'!BF24*'2.10 US CPI'!$B167/100</f>
        <v>325.00559416491268</v>
      </c>
      <c r="BG24" s="82">
        <f>'1.59 Consum exp pc (curr US$)'!BG24*'2.10 US CPI'!$B167/100</f>
        <v>758.99761605113179</v>
      </c>
      <c r="BH24" s="82">
        <f>'1.59 Consum exp pc (curr US$)'!BH24*'2.10 US CPI'!$B167/100</f>
        <v>611.34873153179785</v>
      </c>
      <c r="BI24" s="82">
        <f>'1.59 Consum exp pc (curr US$)'!BI24*'2.10 US CPI'!$B167/100</f>
        <v>7239.5781332172119</v>
      </c>
      <c r="BJ24" s="82">
        <f>'1.59 Consum exp pc (curr US$)'!BJ24*'2.10 US CPI'!$B167/100</f>
        <v>305.5834613016919</v>
      </c>
      <c r="BK24" s="82">
        <f>'1.59 Consum exp pc (curr US$)'!BK24*'2.10 US CPI'!$B167/100</f>
        <v>658.98623865857508</v>
      </c>
      <c r="BL24" s="82">
        <f>'1.59 Consum exp pc (curr US$)'!BL24*'2.10 US CPI'!$B167/100</f>
        <v>272.47404268500873</v>
      </c>
      <c r="BM24" s="82">
        <f>'1.59 Consum exp pc (curr US$)'!BM24*'2.10 US CPI'!$B167/100</f>
        <v>2166.7819054092661</v>
      </c>
      <c r="BN24" s="82">
        <f>'1.59 Consum exp pc (curr US$)'!BN24*'2.10 US CPI'!$B167/100</f>
        <v>1410.9345218428782</v>
      </c>
      <c r="BO24" s="82">
        <f>'1.59 Consum exp pc (curr US$)'!BO24*'2.10 US CPI'!$B167/100</f>
        <v>1113.6743899438352</v>
      </c>
      <c r="BP24" s="82">
        <f>'1.59 Consum exp pc (curr US$)'!BP24*'2.10 US CPI'!$B167/100</f>
        <v>12061.329208235249</v>
      </c>
      <c r="BQ24" s="82"/>
      <c r="BR24" s="82">
        <f>'1.59 Consum exp pc (curr US$)'!BR24*'2.10 US CPI'!$B167/100</f>
        <v>8109.4865336658368</v>
      </c>
      <c r="BS24" s="82">
        <f>'1.59 Consum exp pc (curr US$)'!BS24*'2.10 US CPI'!$B167/100</f>
        <v>14612.495982912709</v>
      </c>
      <c r="BT24" s="82"/>
      <c r="BU24" s="82">
        <f>'1.59 Consum exp pc (curr US$)'!BU24*'2.10 US CPI'!$B167/100</f>
        <v>10469.333697983966</v>
      </c>
      <c r="BV24" s="82">
        <f>'1.59 Consum exp pc (curr US$)'!BV24*'2.10 US CPI'!$B167/100</f>
        <v>9323.6252190379037</v>
      </c>
      <c r="BW24" s="82">
        <f>'1.59 Consum exp pc (curr US$)'!BW24*'2.10 US CPI'!$B167/100</f>
        <v>11325.448926325333</v>
      </c>
      <c r="BX24" s="82">
        <f>'1.59 Consum exp pc (curr US$)'!BX24*'2.10 US CPI'!$B167/100</f>
        <v>8637.4781652516867</v>
      </c>
      <c r="BY24" s="82">
        <f>'1.59 Consum exp pc (curr US$)'!BY24*'2.10 US CPI'!$B167/100</f>
        <v>9677.9796010223163</v>
      </c>
      <c r="BZ24" s="82">
        <f>'1.59 Consum exp pc (curr US$)'!BZ24*'2.10 US CPI'!$B167/100</f>
        <v>10310.707223967614</v>
      </c>
      <c r="CA24" s="82">
        <f>'1.59 Consum exp pc (curr US$)'!CA24*'2.10 US CPI'!$B167/100</f>
        <v>6302.9882861230872</v>
      </c>
      <c r="CB24" s="82">
        <f>'1.59 Consum exp pc (curr US$)'!CB24*'2.10 US CPI'!$B167/100</f>
        <v>8192.3125142145454</v>
      </c>
      <c r="CC24" s="82">
        <f>'1.59 Consum exp pc (curr US$)'!CC24*'2.10 US CPI'!$B167/100</f>
        <v>9444.0335959960921</v>
      </c>
      <c r="CD24" s="82">
        <f>'1.59 Consum exp pc (curr US$)'!CD24*'2.10 US CPI'!$B167/100</f>
        <v>9448.2237738115</v>
      </c>
      <c r="CE24" s="82">
        <f>'1.59 Consum exp pc (curr US$)'!CE24*'2.10 US CPI'!$B167/100</f>
        <v>11134.969422310756</v>
      </c>
      <c r="CF24" s="82">
        <f>'1.59 Consum exp pc (curr US$)'!CF24*'2.10 US CPI'!$B167/100</f>
        <v>5472.9575716907775</v>
      </c>
      <c r="CG24" s="82">
        <f>'1.59 Consum exp pc (curr US$)'!CG24*'2.10 US CPI'!$B167/100</f>
        <v>6775.9695373794766</v>
      </c>
      <c r="CH24" s="82">
        <f>'1.59 Consum exp pc (curr US$)'!CH24*'2.10 US CPI'!$B167/100</f>
        <v>9499.0093810750932</v>
      </c>
      <c r="CI24" s="82">
        <f>'1.59 Consum exp pc (curr US$)'!CI24*'2.10 US CPI'!$B167/100</f>
        <v>16743.253243148032</v>
      </c>
      <c r="CJ24" s="82">
        <f>'1.59 Consum exp pc (curr US$)'!CJ24*'2.10 US CPI'!$B167/100</f>
        <v>2139.7928240916331</v>
      </c>
      <c r="CK24" s="82">
        <f>'1.59 Consum exp pc (curr US$)'!CK24*'2.10 US CPI'!$B167/100</f>
        <v>11177.845035671107</v>
      </c>
      <c r="CL24" s="77"/>
      <c r="CM24" s="77"/>
      <c r="CN24" s="77"/>
      <c r="CO24" s="77"/>
      <c r="CP24" s="77"/>
    </row>
    <row r="25" spans="1:94" x14ac:dyDescent="0.25">
      <c r="A25" s="78" t="s">
        <v>22</v>
      </c>
      <c r="B25" s="77"/>
      <c r="C25" s="77"/>
      <c r="D25" s="82">
        <f>'1.59 Consum exp pc (curr US$)'!D25*'2.10 US CPI'!$B168/100</f>
        <v>298.6158183921342</v>
      </c>
      <c r="E25" s="82">
        <f>'1.59 Consum exp pc (curr US$)'!E25*'2.10 US CPI'!$B168/100</f>
        <v>289.86211551686824</v>
      </c>
      <c r="F25" s="82">
        <f>'1.59 Consum exp pc (curr US$)'!F25*'2.10 US CPI'!$B168/100</f>
        <v>9558.4069673806098</v>
      </c>
      <c r="G25" s="82">
        <f>'1.59 Consum exp pc (curr US$)'!G25*'2.10 US CPI'!$B168/100</f>
        <v>209.04120944835708</v>
      </c>
      <c r="H25" s="82">
        <f>'1.59 Consum exp pc (curr US$)'!H25*'2.10 US CPI'!$B168/100</f>
        <v>371.55588861606913</v>
      </c>
      <c r="I25" s="82">
        <f>'1.59 Consum exp pc (curr US$)'!I25*'2.10 US CPI'!$B168/100</f>
        <v>13785.504104936563</v>
      </c>
      <c r="J25" s="82">
        <f>'1.59 Consum exp pc (curr US$)'!J25*'2.10 US CPI'!$B168/100</f>
        <v>572.38310342291254</v>
      </c>
      <c r="K25" s="82">
        <f>'1.59 Consum exp pc (curr US$)'!K25*'2.10 US CPI'!$B168/100</f>
        <v>1059.3998384949475</v>
      </c>
      <c r="L25" s="82">
        <f>'1.59 Consum exp pc (curr US$)'!L25*'2.10 US CPI'!$B168/100</f>
        <v>262.49660012977392</v>
      </c>
      <c r="M25" s="82">
        <f>'1.59 Consum exp pc (curr US$)'!M25*'2.10 US CPI'!$B168/100</f>
        <v>573.12834520981789</v>
      </c>
      <c r="N25" s="82">
        <f>'1.59 Consum exp pc (curr US$)'!N25*'2.10 US CPI'!$B168/100</f>
        <v>6702.5031070806072</v>
      </c>
      <c r="O25" s="82">
        <f>'1.59 Consum exp pc (curr US$)'!O25*'2.10 US CPI'!$B168/100</f>
        <v>3755.3186621961654</v>
      </c>
      <c r="P25" s="82">
        <f>'1.59 Consum exp pc (curr US$)'!P25*'2.10 US CPI'!$B168/100</f>
        <v>5276.1197655117057</v>
      </c>
      <c r="Q25" s="82">
        <f>'1.59 Consum exp pc (curr US$)'!Q25*'2.10 US CPI'!$B168/100</f>
        <v>821.89223981024304</v>
      </c>
      <c r="R25" s="82">
        <f>'1.59 Consum exp pc (curr US$)'!R25*'2.10 US CPI'!$B168/100</f>
        <v>290.48549555428662</v>
      </c>
      <c r="S25" s="82">
        <f>'1.59 Consum exp pc (curr US$)'!S25*'2.10 US CPI'!$B168/100</f>
        <v>182.37392483850698</v>
      </c>
      <c r="T25" s="82"/>
      <c r="U25" s="82">
        <f>'1.59 Consum exp pc (curr US$)'!U25*'2.10 US CPI'!$B168/100</f>
        <v>9259.9245201277899</v>
      </c>
      <c r="V25" s="82">
        <f>'1.59 Consum exp pc (curr US$)'!V25*'2.10 US CPI'!$B168/100</f>
        <v>6492.368664472996</v>
      </c>
      <c r="W25" s="82"/>
      <c r="X25" s="82">
        <f>'1.59 Consum exp pc (curr US$)'!X25*'2.10 US CPI'!$B168/100</f>
        <v>478.54517381435909</v>
      </c>
      <c r="Y25" s="82">
        <f>'1.59 Consum exp pc (curr US$)'!Y25*'2.10 US CPI'!$B168/100</f>
        <v>959.20120086744373</v>
      </c>
      <c r="Z25" s="82">
        <f>'1.59 Consum exp pc (curr US$)'!Z25*'2.10 US CPI'!$B168/100</f>
        <v>812.9751387787469</v>
      </c>
      <c r="AA25" s="82">
        <f>'1.59 Consum exp pc (curr US$)'!AA25*'2.10 US CPI'!$B168/100</f>
        <v>2469.7089740474876</v>
      </c>
      <c r="AB25" s="82">
        <f>'1.59 Consum exp pc (curr US$)'!AB25*'2.10 US CPI'!$B168/100</f>
        <v>2377.1063328424152</v>
      </c>
      <c r="AC25" s="82">
        <f>'1.59 Consum exp pc (curr US$)'!AC25*'2.10 US CPI'!$B168/100</f>
        <v>1801.8311484918793</v>
      </c>
      <c r="AD25" s="82">
        <f>'1.59 Consum exp pc (curr US$)'!AD25*'2.10 US CPI'!$B168/100</f>
        <v>352.5953711575462</v>
      </c>
      <c r="AE25" s="82">
        <f>'1.59 Consum exp pc (curr US$)'!AE25*'2.10 US CPI'!$B168/100</f>
        <v>1942.8810989525425</v>
      </c>
      <c r="AF25" s="82">
        <f>'1.59 Consum exp pc (curr US$)'!AF25*'2.10 US CPI'!$B168/100</f>
        <v>1239.0169306435482</v>
      </c>
      <c r="AG25" s="82">
        <f>'1.59 Consum exp pc (curr US$)'!AG25*'2.10 US CPI'!$B168/100</f>
        <v>1465.8584181653659</v>
      </c>
      <c r="AH25" s="82">
        <f>'1.59 Consum exp pc (curr US$)'!AH25*'2.10 US CPI'!$B168/100</f>
        <v>978.43174555321082</v>
      </c>
      <c r="AI25" s="82">
        <f>'1.59 Consum exp pc (curr US$)'!AI25*'2.10 US CPI'!$B168/100</f>
        <v>1959.802517699924</v>
      </c>
      <c r="AJ25" s="82">
        <f>'1.59 Consum exp pc (curr US$)'!AJ25*'2.10 US CPI'!$B168/100</f>
        <v>824.60912275759301</v>
      </c>
      <c r="AK25" s="82">
        <f>'1.59 Consum exp pc (curr US$)'!AK25*'2.10 US CPI'!$B168/100</f>
        <v>481.07744555013784</v>
      </c>
      <c r="AL25" s="82">
        <f>'1.59 Consum exp pc (curr US$)'!AL25*'2.10 US CPI'!$B168/100</f>
        <v>830.15233354075895</v>
      </c>
      <c r="AM25" s="82">
        <f>'1.59 Consum exp pc (curr US$)'!AM25*'2.10 US CPI'!$B168/100</f>
        <v>2221.7746033222347</v>
      </c>
      <c r="AN25" s="82">
        <f>'1.59 Consum exp pc (curr US$)'!AN25*'2.10 US CPI'!$B168/100</f>
        <v>3855.4399585502711</v>
      </c>
      <c r="AO25" s="82">
        <f>'1.59 Consum exp pc (curr US$)'!AO25*'2.10 US CPI'!$B168/100</f>
        <v>250.16005372915018</v>
      </c>
      <c r="AP25" s="82"/>
      <c r="AQ25" s="82">
        <f>'1.59 Consum exp pc (curr US$)'!AQ25*'2.10 US CPI'!$B168/100</f>
        <v>4786.9839276797429</v>
      </c>
      <c r="AR25" s="82">
        <f>'1.59 Consum exp pc (curr US$)'!AR25*'2.10 US CPI'!$B168/100</f>
        <v>551.51860999425617</v>
      </c>
      <c r="AS25" s="82">
        <f>'1.59 Consum exp pc (curr US$)'!AS25*'2.10 US CPI'!$B168/100</f>
        <v>1544.8595158273229</v>
      </c>
      <c r="AT25" s="82">
        <f>'1.59 Consum exp pc (curr US$)'!AT25*'2.10 US CPI'!$B168/100</f>
        <v>2306.713315309903</v>
      </c>
      <c r="AU25" s="82">
        <f>'1.59 Consum exp pc (curr US$)'!AU25*'2.10 US CPI'!$B168/100</f>
        <v>1294.5212597911063</v>
      </c>
      <c r="AV25" s="82">
        <f>'1.59 Consum exp pc (curr US$)'!AV25*'2.10 US CPI'!$B168/100</f>
        <v>2031.7195943804793</v>
      </c>
      <c r="AW25" s="82">
        <f>'1.59 Consum exp pc (curr US$)'!AW25*'2.10 US CPI'!$B168/100</f>
        <v>1437.8366617529784</v>
      </c>
      <c r="AX25" s="82">
        <f>'1.59 Consum exp pc (curr US$)'!AX25*'2.10 US CPI'!$B168/100</f>
        <v>728.78949728600594</v>
      </c>
      <c r="AY25" s="82">
        <f>'1.59 Consum exp pc (curr US$)'!AY25*'2.10 US CPI'!$B168/100</f>
        <v>889.76645463767738</v>
      </c>
      <c r="AZ25" s="82">
        <f>'1.59 Consum exp pc (curr US$)'!AZ25*'2.10 US CPI'!$B168/100</f>
        <v>2459.7835076915785</v>
      </c>
      <c r="BA25" s="82">
        <f>'1.59 Consum exp pc (curr US$)'!BA25*'2.10 US CPI'!$B168/100</f>
        <v>990.60030006298587</v>
      </c>
      <c r="BB25" s="82">
        <f>'1.59 Consum exp pc (curr US$)'!BB25*'2.10 US CPI'!$B168/100</f>
        <v>4004.8628561931523</v>
      </c>
      <c r="BC25" s="82">
        <f>'1.59 Consum exp pc (curr US$)'!BC25*'2.10 US CPI'!$B168/100</f>
        <v>1625.6594982392166</v>
      </c>
      <c r="BD25" s="82"/>
      <c r="BE25" s="82">
        <f>'1.59 Consum exp pc (curr US$)'!BE25*'2.10 US CPI'!$B168/100</f>
        <v>577.00580402124388</v>
      </c>
      <c r="BF25" s="82">
        <f>'1.59 Consum exp pc (curr US$)'!BF25*'2.10 US CPI'!$B168/100</f>
        <v>324.16870222119081</v>
      </c>
      <c r="BG25" s="82">
        <f>'1.59 Consum exp pc (curr US$)'!BG25*'2.10 US CPI'!$B168/100</f>
        <v>807.32682335102345</v>
      </c>
      <c r="BH25" s="82">
        <f>'1.59 Consum exp pc (curr US$)'!BH25*'2.10 US CPI'!$B168/100</f>
        <v>585.52956002124097</v>
      </c>
      <c r="BI25" s="82">
        <f>'1.59 Consum exp pc (curr US$)'!BI25*'2.10 US CPI'!$B168/100</f>
        <v>7386.8099048209879</v>
      </c>
      <c r="BJ25" s="82">
        <f>'1.59 Consum exp pc (curr US$)'!BJ25*'2.10 US CPI'!$B168/100</f>
        <v>284.38403099547213</v>
      </c>
      <c r="BK25" s="82">
        <f>'1.59 Consum exp pc (curr US$)'!BK25*'2.10 US CPI'!$B168/100</f>
        <v>659.36337920435892</v>
      </c>
      <c r="BL25" s="82">
        <f>'1.59 Consum exp pc (curr US$)'!BL25*'2.10 US CPI'!$B168/100</f>
        <v>254.13194827174695</v>
      </c>
      <c r="BM25" s="82">
        <f>'1.59 Consum exp pc (curr US$)'!BM25*'2.10 US CPI'!$B168/100</f>
        <v>2165.0689018534522</v>
      </c>
      <c r="BN25" s="82">
        <f>'1.59 Consum exp pc (curr US$)'!BN25*'2.10 US CPI'!$B168/100</f>
        <v>1399.9253944390816</v>
      </c>
      <c r="BO25" s="82">
        <f>'1.59 Consum exp pc (curr US$)'!BO25*'2.10 US CPI'!$B168/100</f>
        <v>1177.1866698407659</v>
      </c>
      <c r="BP25" s="82">
        <f>'1.59 Consum exp pc (curr US$)'!BP25*'2.10 US CPI'!$B168/100</f>
        <v>12550.619435669922</v>
      </c>
      <c r="BQ25" s="82"/>
      <c r="BR25" s="82">
        <f>'1.59 Consum exp pc (curr US$)'!BR25*'2.10 US CPI'!$B168/100</f>
        <v>8650.0256597579719</v>
      </c>
      <c r="BS25" s="82">
        <f>'1.59 Consum exp pc (curr US$)'!BS25*'2.10 US CPI'!$B168/100</f>
        <v>15782.842788243415</v>
      </c>
      <c r="BT25" s="82"/>
      <c r="BU25" s="82">
        <f>'1.59 Consum exp pc (curr US$)'!BU25*'2.10 US CPI'!$B168/100</f>
        <v>10409.309706232381</v>
      </c>
      <c r="BV25" s="82">
        <f>'1.59 Consum exp pc (curr US$)'!BV25*'2.10 US CPI'!$B168/100</f>
        <v>9222.2992020599595</v>
      </c>
      <c r="BW25" s="82">
        <f>'1.59 Consum exp pc (curr US$)'!BW25*'2.10 US CPI'!$B168/100</f>
        <v>11272.871808190304</v>
      </c>
      <c r="BX25" s="82">
        <f>'1.59 Consum exp pc (curr US$)'!BX25*'2.10 US CPI'!$B168/100</f>
        <v>8755.9698290565157</v>
      </c>
      <c r="BY25" s="82">
        <f>'1.59 Consum exp pc (curr US$)'!BY25*'2.10 US CPI'!$B168/100</f>
        <v>9656.9881591408721</v>
      </c>
      <c r="BZ25" s="82">
        <f>'1.59 Consum exp pc (curr US$)'!BZ25*'2.10 US CPI'!$B168/100</f>
        <v>10264.222137815865</v>
      </c>
      <c r="CA25" s="82">
        <f>'1.59 Consum exp pc (curr US$)'!CA25*'2.10 US CPI'!$B168/100</f>
        <v>6398.0038063603724</v>
      </c>
      <c r="CB25" s="82">
        <f>'1.59 Consum exp pc (curr US$)'!CB25*'2.10 US CPI'!$B168/100</f>
        <v>8792.5022052518761</v>
      </c>
      <c r="CC25" s="82">
        <f>'1.59 Consum exp pc (curr US$)'!CC25*'2.10 US CPI'!$B168/100</f>
        <v>9554.2793989010534</v>
      </c>
      <c r="CD25" s="82">
        <f>'1.59 Consum exp pc (curr US$)'!CD25*'2.10 US CPI'!$B168/100</f>
        <v>9780.0687586451932</v>
      </c>
      <c r="CE25" s="82">
        <f>'1.59 Consum exp pc (curr US$)'!CE25*'2.10 US CPI'!$B168/100</f>
        <v>11561.486048185723</v>
      </c>
      <c r="CF25" s="82">
        <f>'1.59 Consum exp pc (curr US$)'!CF25*'2.10 US CPI'!$B168/100</f>
        <v>5685.8280221074729</v>
      </c>
      <c r="CG25" s="82">
        <f>'1.59 Consum exp pc (curr US$)'!CG25*'2.10 US CPI'!$B168/100</f>
        <v>7023.6920774417886</v>
      </c>
      <c r="CH25" s="82">
        <f>'1.59 Consum exp pc (curr US$)'!CH25*'2.10 US CPI'!$B168/100</f>
        <v>9846.1967981658636</v>
      </c>
      <c r="CI25" s="82">
        <f>'1.59 Consum exp pc (curr US$)'!CI25*'2.10 US CPI'!$B168/100</f>
        <v>16830.754432512109</v>
      </c>
      <c r="CJ25" s="82">
        <f>'1.59 Consum exp pc (curr US$)'!CJ25*'2.10 US CPI'!$B168/100</f>
        <v>2021.9767925440856</v>
      </c>
      <c r="CK25" s="82">
        <f>'1.59 Consum exp pc (curr US$)'!CK25*'2.10 US CPI'!$B168/100</f>
        <v>11700.408183039517</v>
      </c>
      <c r="CL25" s="77"/>
      <c r="CM25" s="77"/>
      <c r="CN25" s="77"/>
      <c r="CO25" s="77"/>
      <c r="CP25" s="77"/>
    </row>
    <row r="26" spans="1:94" x14ac:dyDescent="0.25">
      <c r="A26" s="78" t="s">
        <v>23</v>
      </c>
      <c r="B26" s="77"/>
      <c r="C26" s="77"/>
      <c r="D26" s="82">
        <f>'1.59 Consum exp pc (curr US$)'!D26*'2.10 US CPI'!$B169/100</f>
        <v>297.01813564386021</v>
      </c>
      <c r="E26" s="82">
        <f>'1.59 Consum exp pc (curr US$)'!E26*'2.10 US CPI'!$B169/100</f>
        <v>332.89084381409697</v>
      </c>
      <c r="F26" s="82">
        <f>'1.59 Consum exp pc (curr US$)'!F26*'2.10 US CPI'!$B169/100</f>
        <v>9990.6193788447108</v>
      </c>
      <c r="G26" s="82">
        <f>'1.59 Consum exp pc (curr US$)'!G26*'2.10 US CPI'!$B169/100</f>
        <v>217.43473702883045</v>
      </c>
      <c r="H26" s="82">
        <f>'1.59 Consum exp pc (curr US$)'!H26*'2.10 US CPI'!$B169/100</f>
        <v>370.3480038801099</v>
      </c>
      <c r="I26" s="82">
        <f>'1.59 Consum exp pc (curr US$)'!I26*'2.10 US CPI'!$B169/100</f>
        <v>15030.013630619414</v>
      </c>
      <c r="J26" s="82">
        <f>'1.59 Consum exp pc (curr US$)'!J26*'2.10 US CPI'!$B169/100</f>
        <v>547.84682450206685</v>
      </c>
      <c r="K26" s="82">
        <f>'1.59 Consum exp pc (curr US$)'!K26*'2.10 US CPI'!$B169/100</f>
        <v>1373.5567089027829</v>
      </c>
      <c r="L26" s="82">
        <f>'1.59 Consum exp pc (curr US$)'!L26*'2.10 US CPI'!$B169/100</f>
        <v>315.68086741096772</v>
      </c>
      <c r="M26" s="82">
        <f>'1.59 Consum exp pc (curr US$)'!M26*'2.10 US CPI'!$B169/100</f>
        <v>561.29311581092281</v>
      </c>
      <c r="N26" s="82">
        <f>'1.59 Consum exp pc (curr US$)'!N26*'2.10 US CPI'!$B169/100</f>
        <v>7422.3476650363709</v>
      </c>
      <c r="O26" s="82">
        <f>'1.59 Consum exp pc (curr US$)'!O26*'2.10 US CPI'!$B169/100</f>
        <v>4580.7048878810256</v>
      </c>
      <c r="P26" s="82">
        <f>'1.59 Consum exp pc (curr US$)'!P26*'2.10 US CPI'!$B169/100</f>
        <v>5902.9789248791431</v>
      </c>
      <c r="Q26" s="82">
        <f>'1.59 Consum exp pc (curr US$)'!Q26*'2.10 US CPI'!$B169/100</f>
        <v>836.88951514755161</v>
      </c>
      <c r="R26" s="82">
        <f>'1.59 Consum exp pc (curr US$)'!R26*'2.10 US CPI'!$B169/100</f>
        <v>236.86008876859754</v>
      </c>
      <c r="S26" s="82">
        <f>'1.59 Consum exp pc (curr US$)'!S26*'2.10 US CPI'!$B169/100</f>
        <v>196.31751347688748</v>
      </c>
      <c r="T26" s="82"/>
      <c r="U26" s="82">
        <f>'1.59 Consum exp pc (curr US$)'!U26*'2.10 US CPI'!$B169/100</f>
        <v>9094.302972336669</v>
      </c>
      <c r="V26" s="82">
        <f>'1.59 Consum exp pc (curr US$)'!V26*'2.10 US CPI'!$B169/100</f>
        <v>5951.7207447222863</v>
      </c>
      <c r="W26" s="82"/>
      <c r="X26" s="82">
        <f>'1.59 Consum exp pc (curr US$)'!X26*'2.10 US CPI'!$B169/100</f>
        <v>502.41973906523361</v>
      </c>
      <c r="Y26" s="82">
        <f>'1.59 Consum exp pc (curr US$)'!Y26*'2.10 US CPI'!$B169/100</f>
        <v>1095.6599717566812</v>
      </c>
      <c r="Z26" s="82">
        <f>'1.59 Consum exp pc (curr US$)'!Z26*'2.10 US CPI'!$B169/100</f>
        <v>841.68960391711107</v>
      </c>
      <c r="AA26" s="82">
        <f>'1.59 Consum exp pc (curr US$)'!AA26*'2.10 US CPI'!$B169/100</f>
        <v>2495.0098583720569</v>
      </c>
      <c r="AB26" s="82">
        <f>'1.59 Consum exp pc (curr US$)'!AB26*'2.10 US CPI'!$B169/100</f>
        <v>2317.8887605873219</v>
      </c>
      <c r="AC26" s="82">
        <f>'1.59 Consum exp pc (curr US$)'!AC26*'2.10 US CPI'!$B169/100</f>
        <v>1800.7711974345896</v>
      </c>
      <c r="AD26" s="82">
        <f>'1.59 Consum exp pc (curr US$)'!AD26*'2.10 US CPI'!$B169/100</f>
        <v>450.19671717171724</v>
      </c>
      <c r="AE26" s="82">
        <f>'1.59 Consum exp pc (curr US$)'!AE26*'2.10 US CPI'!$B169/100</f>
        <v>1954.5585505204665</v>
      </c>
      <c r="AF26" s="82">
        <f>'1.59 Consum exp pc (curr US$)'!AF26*'2.10 US CPI'!$B169/100</f>
        <v>1180.0065499433179</v>
      </c>
      <c r="AG26" s="82">
        <f>'1.59 Consum exp pc (curr US$)'!AG26*'2.10 US CPI'!$B169/100</f>
        <v>1689.5296147603999</v>
      </c>
      <c r="AH26" s="82">
        <f>'1.59 Consum exp pc (curr US$)'!AH26*'2.10 US CPI'!$B169/100</f>
        <v>1049.0953242986448</v>
      </c>
      <c r="AI26" s="82">
        <f>'1.59 Consum exp pc (curr US$)'!AI26*'2.10 US CPI'!$B169/100</f>
        <v>2091.5919870999105</v>
      </c>
      <c r="AJ26" s="82">
        <f>'1.59 Consum exp pc (curr US$)'!AJ26*'2.10 US CPI'!$B169/100</f>
        <v>841.5204676658592</v>
      </c>
      <c r="AK26" s="82">
        <f>'1.59 Consum exp pc (curr US$)'!AK26*'2.10 US CPI'!$B169/100</f>
        <v>562.83497662538184</v>
      </c>
      <c r="AL26" s="82">
        <f>'1.59 Consum exp pc (curr US$)'!AL26*'2.10 US CPI'!$B169/100</f>
        <v>680.58746014877795</v>
      </c>
      <c r="AM26" s="82">
        <f>'1.59 Consum exp pc (curr US$)'!AM26*'2.10 US CPI'!$B169/100</f>
        <v>2194.4442337367764</v>
      </c>
      <c r="AN26" s="82">
        <f>'1.59 Consum exp pc (curr US$)'!AN26*'2.10 US CPI'!$B169/100</f>
        <v>3739.9280812959055</v>
      </c>
      <c r="AO26" s="82">
        <f>'1.59 Consum exp pc (curr US$)'!AO26*'2.10 US CPI'!$B169/100</f>
        <v>254.34702880993586</v>
      </c>
      <c r="AP26" s="82"/>
      <c r="AQ26" s="82">
        <f>'1.59 Consum exp pc (curr US$)'!AQ26*'2.10 US CPI'!$B169/100</f>
        <v>4841.8372054240035</v>
      </c>
      <c r="AR26" s="82">
        <f>'1.59 Consum exp pc (curr US$)'!AR26*'2.10 US CPI'!$B169/100</f>
        <v>563.08495233527196</v>
      </c>
      <c r="AS26" s="82">
        <f>'1.59 Consum exp pc (curr US$)'!AS26*'2.10 US CPI'!$B169/100</f>
        <v>1715.6421352277539</v>
      </c>
      <c r="AT26" s="82">
        <f>'1.59 Consum exp pc (curr US$)'!AT26*'2.10 US CPI'!$B169/100</f>
        <v>2534.7992248062014</v>
      </c>
      <c r="AU26" s="82">
        <f>'1.59 Consum exp pc (curr US$)'!AU26*'2.10 US CPI'!$B169/100</f>
        <v>1253.4711850311851</v>
      </c>
      <c r="AV26" s="82">
        <f>'1.59 Consum exp pc (curr US$)'!AV26*'2.10 US CPI'!$B169/100</f>
        <v>2189.8309531802802</v>
      </c>
      <c r="AW26" s="82">
        <f>'1.59 Consum exp pc (curr US$)'!AW26*'2.10 US CPI'!$B169/100</f>
        <v>1659.0779204077255</v>
      </c>
      <c r="AX26" s="82">
        <f>'1.59 Consum exp pc (curr US$)'!AX26*'2.10 US CPI'!$B169/100</f>
        <v>693.20395926706055</v>
      </c>
      <c r="AY26" s="82">
        <f>'1.59 Consum exp pc (curr US$)'!AY26*'2.10 US CPI'!$B169/100</f>
        <v>942.02144195926519</v>
      </c>
      <c r="AZ26" s="82">
        <f>'1.59 Consum exp pc (curr US$)'!AZ26*'2.10 US CPI'!$B169/100</f>
        <v>3019.7823271594007</v>
      </c>
      <c r="BA26" s="82">
        <f>'1.59 Consum exp pc (curr US$)'!BA26*'2.10 US CPI'!$B169/100</f>
        <v>1047.7767708924209</v>
      </c>
      <c r="BB26" s="82">
        <f>'1.59 Consum exp pc (curr US$)'!BB26*'2.10 US CPI'!$B169/100</f>
        <v>3952.299819342406</v>
      </c>
      <c r="BC26" s="82">
        <f>'1.59 Consum exp pc (curr US$)'!BC26*'2.10 US CPI'!$B169/100</f>
        <v>1774.3402193493048</v>
      </c>
      <c r="BD26" s="82"/>
      <c r="BE26" s="82">
        <f>'1.59 Consum exp pc (curr US$)'!BE26*'2.10 US CPI'!$B169/100</f>
        <v>533.93767897972339</v>
      </c>
      <c r="BF26" s="82">
        <f>'1.59 Consum exp pc (curr US$)'!BF26*'2.10 US CPI'!$B169/100</f>
        <v>298.59482536712773</v>
      </c>
      <c r="BG26" s="82">
        <f>'1.59 Consum exp pc (curr US$)'!BG26*'2.10 US CPI'!$B169/100</f>
        <v>894.89349909169903</v>
      </c>
      <c r="BH26" s="82">
        <f>'1.59 Consum exp pc (curr US$)'!BH26*'2.10 US CPI'!$B169/100</f>
        <v>536.75040857948579</v>
      </c>
      <c r="BI26" s="82">
        <f>'1.59 Consum exp pc (curr US$)'!BI26*'2.10 US CPI'!$B169/100</f>
        <v>8186.2444062837876</v>
      </c>
      <c r="BJ26" s="82">
        <f>'1.59 Consum exp pc (curr US$)'!BJ26*'2.10 US CPI'!$B169/100</f>
        <v>281.69609023427694</v>
      </c>
      <c r="BK26" s="82">
        <f>'1.59 Consum exp pc (curr US$)'!BK26*'2.10 US CPI'!$B169/100</f>
        <v>644.2622950819673</v>
      </c>
      <c r="BL26" s="82">
        <f>'1.59 Consum exp pc (curr US$)'!BL26*'2.10 US CPI'!$B169/100</f>
        <v>234.33083733531257</v>
      </c>
      <c r="BM26" s="82">
        <f>'1.59 Consum exp pc (curr US$)'!BM26*'2.10 US CPI'!$B169/100</f>
        <v>2248.2165339865282</v>
      </c>
      <c r="BN26" s="82">
        <f>'1.59 Consum exp pc (curr US$)'!BN26*'2.10 US CPI'!$B169/100</f>
        <v>1416.0388962266882</v>
      </c>
      <c r="BO26" s="82">
        <f>'1.59 Consum exp pc (curr US$)'!BO26*'2.10 US CPI'!$B169/100</f>
        <v>1112.9174608491753</v>
      </c>
      <c r="BP26" s="82">
        <f>'1.59 Consum exp pc (curr US$)'!BP26*'2.10 US CPI'!$B169/100</f>
        <v>13933.982367468452</v>
      </c>
      <c r="BQ26" s="82"/>
      <c r="BR26" s="82">
        <f>'1.59 Consum exp pc (curr US$)'!BR26*'2.10 US CPI'!$B169/100</f>
        <v>9450.261798818341</v>
      </c>
      <c r="BS26" s="82">
        <f>'1.59 Consum exp pc (curr US$)'!BS26*'2.10 US CPI'!$B169/100</f>
        <v>17317.494678525556</v>
      </c>
      <c r="BT26" s="82"/>
      <c r="BU26" s="82">
        <f>'1.59 Consum exp pc (curr US$)'!BU26*'2.10 US CPI'!$B169/100</f>
        <v>9768.4988628127248</v>
      </c>
      <c r="BV26" s="82">
        <f>'1.59 Consum exp pc (curr US$)'!BV26*'2.10 US CPI'!$B169/100</f>
        <v>8736.5540330693129</v>
      </c>
      <c r="BW26" s="82">
        <f>'1.59 Consum exp pc (curr US$)'!BW26*'2.10 US CPI'!$B169/100</f>
        <v>10351.88052532833</v>
      </c>
      <c r="BX26" s="82">
        <f>'1.59 Consum exp pc (curr US$)'!BX26*'2.10 US CPI'!$B169/100</f>
        <v>8213.4175468450867</v>
      </c>
      <c r="BY26" s="82">
        <f>'1.59 Consum exp pc (curr US$)'!BY26*'2.10 US CPI'!$B169/100</f>
        <v>9110.3155896714488</v>
      </c>
      <c r="BZ26" s="82">
        <f>'1.59 Consum exp pc (curr US$)'!BZ26*'2.10 US CPI'!$B169/100</f>
        <v>9418.4932891125627</v>
      </c>
      <c r="CA26" s="82">
        <f>'1.59 Consum exp pc (curr US$)'!CA26*'2.10 US CPI'!$B169/100</f>
        <v>6061.8060507071532</v>
      </c>
      <c r="CB26" s="82">
        <f>'1.59 Consum exp pc (curr US$)'!CB26*'2.10 US CPI'!$B169/100</f>
        <v>9039.3828462515885</v>
      </c>
      <c r="CC26" s="82">
        <f>'1.59 Consum exp pc (curr US$)'!CC26*'2.10 US CPI'!$B169/100</f>
        <v>9049.0117705341381</v>
      </c>
      <c r="CD26" s="82">
        <f>'1.59 Consum exp pc (curr US$)'!CD26*'2.10 US CPI'!$B169/100</f>
        <v>9271.6283862834098</v>
      </c>
      <c r="CE26" s="82">
        <f>'1.59 Consum exp pc (curr US$)'!CE26*'2.10 US CPI'!$B169/100</f>
        <v>11261.402934018088</v>
      </c>
      <c r="CF26" s="82">
        <f>'1.59 Consum exp pc (curr US$)'!CF26*'2.10 US CPI'!$B169/100</f>
        <v>5442.0393482290956</v>
      </c>
      <c r="CG26" s="82">
        <f>'1.59 Consum exp pc (curr US$)'!CG26*'2.10 US CPI'!$B169/100</f>
        <v>6790.2268191771736</v>
      </c>
      <c r="CH26" s="82">
        <f>'1.59 Consum exp pc (curr US$)'!CH26*'2.10 US CPI'!$B169/100</f>
        <v>9632.5503058207505</v>
      </c>
      <c r="CI26" s="82">
        <f>'1.59 Consum exp pc (curr US$)'!CI26*'2.10 US CPI'!$B169/100</f>
        <v>15914.063726201777</v>
      </c>
      <c r="CJ26" s="82">
        <f>'1.59 Consum exp pc (curr US$)'!CJ26*'2.10 US CPI'!$B169/100</f>
        <v>2296.7540688352478</v>
      </c>
      <c r="CK26" s="82">
        <f>'1.59 Consum exp pc (curr US$)'!CK26*'2.10 US CPI'!$B169/100</f>
        <v>11938.595857460723</v>
      </c>
      <c r="CL26" s="77"/>
      <c r="CM26" s="77"/>
      <c r="CN26" s="77"/>
      <c r="CO26" s="77"/>
      <c r="CP26" s="77"/>
    </row>
    <row r="27" spans="1:94" x14ac:dyDescent="0.25">
      <c r="A27" s="78" t="s">
        <v>24</v>
      </c>
      <c r="B27" s="77"/>
      <c r="C27" s="77"/>
      <c r="D27" s="82">
        <f>'1.59 Consum exp pc (curr US$)'!D27*'2.10 US CPI'!$B170/100</f>
        <v>311.96742540946229</v>
      </c>
      <c r="E27" s="82">
        <f>'1.59 Consum exp pc (curr US$)'!E27*'2.10 US CPI'!$B170/100</f>
        <v>365.27628751094727</v>
      </c>
      <c r="F27" s="82">
        <f>'1.59 Consum exp pc (curr US$)'!F27*'2.10 US CPI'!$B170/100</f>
        <v>10152.701749996277</v>
      </c>
      <c r="G27" s="82">
        <f>'1.59 Consum exp pc (curr US$)'!G27*'2.10 US CPI'!$B170/100</f>
        <v>237.40816667110579</v>
      </c>
      <c r="H27" s="82">
        <f>'1.59 Consum exp pc (curr US$)'!H27*'2.10 US CPI'!$B170/100</f>
        <v>372.7803191724999</v>
      </c>
      <c r="I27" s="82">
        <f>'1.59 Consum exp pc (curr US$)'!I27*'2.10 US CPI'!$B170/100</f>
        <v>13686.097526783749</v>
      </c>
      <c r="J27" s="82">
        <f>'1.59 Consum exp pc (curr US$)'!J27*'2.10 US CPI'!$B170/100</f>
        <v>624.8885014707264</v>
      </c>
      <c r="K27" s="82">
        <f>'1.59 Consum exp pc (curr US$)'!K27*'2.10 US CPI'!$B170/100</f>
        <v>1470.2313975988845</v>
      </c>
      <c r="L27" s="82">
        <f>'1.59 Consum exp pc (curr US$)'!L27*'2.10 US CPI'!$B170/100</f>
        <v>306.89928674616249</v>
      </c>
      <c r="M27" s="82">
        <f>'1.59 Consum exp pc (curr US$)'!M27*'2.10 US CPI'!$B170/100</f>
        <v>529.91882669949564</v>
      </c>
      <c r="N27" s="82">
        <f>'1.59 Consum exp pc (curr US$)'!N27*'2.10 US CPI'!$B170/100</f>
        <v>7151.0706234896097</v>
      </c>
      <c r="O27" s="82">
        <f>'1.59 Consum exp pc (curr US$)'!O27*'2.10 US CPI'!$B170/100</f>
        <v>4486.737639312968</v>
      </c>
      <c r="P27" s="82">
        <f>'1.59 Consum exp pc (curr US$)'!P27*'2.10 US CPI'!$B170/100</f>
        <v>5563.7297463268787</v>
      </c>
      <c r="Q27" s="82">
        <f>'1.59 Consum exp pc (curr US$)'!Q27*'2.10 US CPI'!$B170/100</f>
        <v>829.06693852577928</v>
      </c>
      <c r="R27" s="82">
        <f>'1.59 Consum exp pc (curr US$)'!R27*'2.10 US CPI'!$B170/100</f>
        <v>159.96820858533943</v>
      </c>
      <c r="S27" s="82">
        <f>'1.59 Consum exp pc (curr US$)'!S27*'2.10 US CPI'!$B170/100</f>
        <v>203.6516899500393</v>
      </c>
      <c r="T27" s="82"/>
      <c r="U27" s="82">
        <f>'1.59 Consum exp pc (curr US$)'!U27*'2.10 US CPI'!$B170/100</f>
        <v>8755.4887100707128</v>
      </c>
      <c r="V27" s="82">
        <f>'1.59 Consum exp pc (curr US$)'!V27*'2.10 US CPI'!$B170/100</f>
        <v>5894.9169295912834</v>
      </c>
      <c r="W27" s="82"/>
      <c r="X27" s="82">
        <f>'1.59 Consum exp pc (curr US$)'!X27*'2.10 US CPI'!$B170/100</f>
        <v>498.04491849709234</v>
      </c>
      <c r="Y27" s="82">
        <f>'1.59 Consum exp pc (curr US$)'!Y27*'2.10 US CPI'!$B170/100</f>
        <v>1213.2620524052036</v>
      </c>
      <c r="Z27" s="82">
        <f>'1.59 Consum exp pc (curr US$)'!Z27*'2.10 US CPI'!$B170/100</f>
        <v>944.88551168209563</v>
      </c>
      <c r="AA27" s="82">
        <f>'1.59 Consum exp pc (curr US$)'!AA27*'2.10 US CPI'!$B170/100</f>
        <v>2870.5089582488849</v>
      </c>
      <c r="AB27" s="82">
        <f>'1.59 Consum exp pc (curr US$)'!AB27*'2.10 US CPI'!$B170/100</f>
        <v>2569.6217425339541</v>
      </c>
      <c r="AC27" s="82">
        <f>'1.59 Consum exp pc (curr US$)'!AC27*'2.10 US CPI'!$B170/100</f>
        <v>2024.5493838028167</v>
      </c>
      <c r="AD27" s="82">
        <f>'1.59 Consum exp pc (curr US$)'!AD27*'2.10 US CPI'!$B170/100</f>
        <v>433.32967692097969</v>
      </c>
      <c r="AE27" s="82">
        <f>'1.59 Consum exp pc (curr US$)'!AE27*'2.10 US CPI'!$B170/100</f>
        <v>2260.8425712969229</v>
      </c>
      <c r="AF27" s="82">
        <f>'1.59 Consum exp pc (curr US$)'!AF27*'2.10 US CPI'!$B170/100</f>
        <v>1280.5456445993029</v>
      </c>
      <c r="AG27" s="82">
        <f>'1.59 Consum exp pc (curr US$)'!AG27*'2.10 US CPI'!$B170/100</f>
        <v>1809.9942758818465</v>
      </c>
      <c r="AH27" s="82">
        <f>'1.59 Consum exp pc (curr US$)'!AH27*'2.10 US CPI'!$B170/100</f>
        <v>981.55371670400814</v>
      </c>
      <c r="AI27" s="82">
        <f>'1.59 Consum exp pc (curr US$)'!AI27*'2.10 US CPI'!$B170/100</f>
        <v>2404.2655607256761</v>
      </c>
      <c r="AJ27" s="82">
        <f>'1.59 Consum exp pc (curr US$)'!AJ27*'2.10 US CPI'!$B170/100</f>
        <v>948.87531665488382</v>
      </c>
      <c r="AK27" s="82">
        <f>'1.59 Consum exp pc (curr US$)'!AK27*'2.10 US CPI'!$B170/100</f>
        <v>735.60886211959235</v>
      </c>
      <c r="AL27" s="82">
        <f>'1.59 Consum exp pc (curr US$)'!AL27*'2.10 US CPI'!$B170/100</f>
        <v>923.21578210987786</v>
      </c>
      <c r="AM27" s="82">
        <f>'1.59 Consum exp pc (curr US$)'!AM27*'2.10 US CPI'!$B170/100</f>
        <v>2465.2950992786491</v>
      </c>
      <c r="AN27" s="82">
        <f>'1.59 Consum exp pc (curr US$)'!AN27*'2.10 US CPI'!$B170/100</f>
        <v>4096.97386061002</v>
      </c>
      <c r="AO27" s="82">
        <f>'1.59 Consum exp pc (curr US$)'!AO27*'2.10 US CPI'!$B170/100</f>
        <v>328.10587626069594</v>
      </c>
      <c r="AP27" s="82"/>
      <c r="AQ27" s="82">
        <f>'1.59 Consum exp pc (curr US$)'!AQ27*'2.10 US CPI'!$B170/100</f>
        <v>4610.0700884672351</v>
      </c>
      <c r="AR27" s="82">
        <f>'1.59 Consum exp pc (curr US$)'!AR27*'2.10 US CPI'!$B170/100</f>
        <v>541.21153429687877</v>
      </c>
      <c r="AS27" s="82">
        <f>'1.59 Consum exp pc (curr US$)'!AS27*'2.10 US CPI'!$B170/100</f>
        <v>1470.6833642529903</v>
      </c>
      <c r="AT27" s="82">
        <f>'1.59 Consum exp pc (curr US$)'!AT27*'2.10 US CPI'!$B170/100</f>
        <v>2635.4065527659131</v>
      </c>
      <c r="AU27" s="82">
        <f>'1.59 Consum exp pc (curr US$)'!AU27*'2.10 US CPI'!$B170/100</f>
        <v>1263.9972031452417</v>
      </c>
      <c r="AV27" s="82">
        <f>'1.59 Consum exp pc (curr US$)'!AV27*'2.10 US CPI'!$B170/100</f>
        <v>2298.6246977285377</v>
      </c>
      <c r="AW27" s="82">
        <f>'1.59 Consum exp pc (curr US$)'!AW27*'2.10 US CPI'!$B170/100</f>
        <v>1725.4553459415008</v>
      </c>
      <c r="AX27" s="82">
        <f>'1.59 Consum exp pc (curr US$)'!AX27*'2.10 US CPI'!$B170/100</f>
        <v>1041.5387246358771</v>
      </c>
      <c r="AY27" s="82">
        <f>'1.59 Consum exp pc (curr US$)'!AY27*'2.10 US CPI'!$B170/100</f>
        <v>1038.7451102012369</v>
      </c>
      <c r="AZ27" s="82">
        <f>'1.59 Consum exp pc (curr US$)'!AZ27*'2.10 US CPI'!$B170/100</f>
        <v>3385.4064919665848</v>
      </c>
      <c r="BA27" s="82">
        <f>'1.59 Consum exp pc (curr US$)'!BA27*'2.10 US CPI'!$B170/100</f>
        <v>1076.3856747926613</v>
      </c>
      <c r="BB27" s="82">
        <f>'1.59 Consum exp pc (curr US$)'!BB27*'2.10 US CPI'!$B170/100</f>
        <v>3683.8642541552704</v>
      </c>
      <c r="BC27" s="82">
        <f>'1.59 Consum exp pc (curr US$)'!BC27*'2.10 US CPI'!$B170/100</f>
        <v>1987.656315506692</v>
      </c>
      <c r="BD27" s="82"/>
      <c r="BE27" s="82">
        <f>'1.59 Consum exp pc (curr US$)'!BE27*'2.10 US CPI'!$B170/100</f>
        <v>566.67155424291639</v>
      </c>
      <c r="BF27" s="82">
        <f>'1.59 Consum exp pc (curr US$)'!BF27*'2.10 US CPI'!$B170/100</f>
        <v>313.0560558797265</v>
      </c>
      <c r="BG27" s="82">
        <f>'1.59 Consum exp pc (curr US$)'!BG27*'2.10 US CPI'!$B170/100</f>
        <v>815.89403019241468</v>
      </c>
      <c r="BH27" s="82">
        <f>'1.59 Consum exp pc (curr US$)'!BH27*'2.10 US CPI'!$B170/100</f>
        <v>587.86241956993206</v>
      </c>
      <c r="BI27" s="82">
        <f>'1.59 Consum exp pc (curr US$)'!BI27*'2.10 US CPI'!$B170/100</f>
        <v>8089.7504829942527</v>
      </c>
      <c r="BJ27" s="82">
        <f>'1.59 Consum exp pc (curr US$)'!BJ27*'2.10 US CPI'!$B170/100</f>
        <v>296.31143541315561</v>
      </c>
      <c r="BK27" s="82">
        <f>'1.59 Consum exp pc (curr US$)'!BK27*'2.10 US CPI'!$B170/100</f>
        <v>642.73983111688483</v>
      </c>
      <c r="BL27" s="82">
        <f>'1.59 Consum exp pc (curr US$)'!BL27*'2.10 US CPI'!$B170/100</f>
        <v>317.3613831380257</v>
      </c>
      <c r="BM27" s="82">
        <f>'1.59 Consum exp pc (curr US$)'!BM27*'2.10 US CPI'!$B170/100</f>
        <v>2253.9419990094461</v>
      </c>
      <c r="BN27" s="82">
        <f>'1.59 Consum exp pc (curr US$)'!BN27*'2.10 US CPI'!$B170/100</f>
        <v>1269.5908212517991</v>
      </c>
      <c r="BO27" s="82">
        <f>'1.59 Consum exp pc (curr US$)'!BO27*'2.10 US CPI'!$B170/100</f>
        <v>1170.0364024409196</v>
      </c>
      <c r="BP27" s="82">
        <f>'1.59 Consum exp pc (curr US$)'!BP27*'2.10 US CPI'!$B170/100</f>
        <v>13873.976029526029</v>
      </c>
      <c r="BQ27" s="82"/>
      <c r="BR27" s="82">
        <f>'1.59 Consum exp pc (curr US$)'!BR27*'2.10 US CPI'!$B170/100</f>
        <v>9573.850865553859</v>
      </c>
      <c r="BS27" s="82">
        <f>'1.59 Consum exp pc (curr US$)'!BS27*'2.10 US CPI'!$B170/100</f>
        <v>18284.238309570515</v>
      </c>
      <c r="BT27" s="82"/>
      <c r="BU27" s="82">
        <f>'1.59 Consum exp pc (curr US$)'!BU27*'2.10 US CPI'!$B170/100</f>
        <v>10035.899577354163</v>
      </c>
      <c r="BV27" s="82">
        <f>'1.59 Consum exp pc (curr US$)'!BV27*'2.10 US CPI'!$B170/100</f>
        <v>8921.4138823391859</v>
      </c>
      <c r="BW27" s="82">
        <f>'1.59 Consum exp pc (curr US$)'!BW27*'2.10 US CPI'!$B170/100</f>
        <v>10538.373199730799</v>
      </c>
      <c r="BX27" s="82">
        <f>'1.59 Consum exp pc (curr US$)'!BX27*'2.10 US CPI'!$B170/100</f>
        <v>8598.0808554168016</v>
      </c>
      <c r="BY27" s="82">
        <f>'1.59 Consum exp pc (curr US$)'!BY27*'2.10 US CPI'!$B170/100</f>
        <v>9383.6584396607868</v>
      </c>
      <c r="BZ27" s="82">
        <f>'1.59 Consum exp pc (curr US$)'!BZ27*'2.10 US CPI'!$B170/100</f>
        <v>9675.1344863511222</v>
      </c>
      <c r="CA27" s="82">
        <f>'1.59 Consum exp pc (curr US$)'!CA27*'2.10 US CPI'!$B170/100</f>
        <v>6420.8227537836829</v>
      </c>
      <c r="CB27" s="82">
        <f>'1.59 Consum exp pc (curr US$)'!CB27*'2.10 US CPI'!$B170/100</f>
        <v>9626.0403360467517</v>
      </c>
      <c r="CC27" s="82">
        <f>'1.59 Consum exp pc (curr US$)'!CC27*'2.10 US CPI'!$B170/100</f>
        <v>9263.1711478264842</v>
      </c>
      <c r="CD27" s="82">
        <f>'1.59 Consum exp pc (curr US$)'!CD27*'2.10 US CPI'!$B170/100</f>
        <v>9656.330293799374</v>
      </c>
      <c r="CE27" s="82">
        <f>'1.59 Consum exp pc (curr US$)'!CE27*'2.10 US CPI'!$B170/100</f>
        <v>11722.209690456099</v>
      </c>
      <c r="CF27" s="82">
        <f>'1.59 Consum exp pc (curr US$)'!CF27*'2.10 US CPI'!$B170/100</f>
        <v>5632.8096294575444</v>
      </c>
      <c r="CG27" s="82">
        <f>'1.59 Consum exp pc (curr US$)'!CG27*'2.10 US CPI'!$B170/100</f>
        <v>7153.2663048123977</v>
      </c>
      <c r="CH27" s="82">
        <f>'1.59 Consum exp pc (curr US$)'!CH27*'2.10 US CPI'!$B170/100</f>
        <v>9030.8659611834119</v>
      </c>
      <c r="CI27" s="82">
        <f>'1.59 Consum exp pc (curr US$)'!CI27*'2.10 US CPI'!$B170/100</f>
        <v>16705.589206146498</v>
      </c>
      <c r="CJ27" s="82">
        <f>'1.59 Consum exp pc (curr US$)'!CJ27*'2.10 US CPI'!$B170/100</f>
        <v>1706.5669962358534</v>
      </c>
      <c r="CK27" s="82">
        <f>'1.59 Consum exp pc (curr US$)'!CK27*'2.10 US CPI'!$B170/100</f>
        <v>11997.656694429472</v>
      </c>
      <c r="CL27" s="77"/>
      <c r="CM27" s="77"/>
      <c r="CN27" s="77"/>
      <c r="CO27" s="77"/>
      <c r="CP27" s="77"/>
    </row>
    <row r="28" spans="1:94" x14ac:dyDescent="0.25">
      <c r="A28" s="78" t="s">
        <v>25</v>
      </c>
      <c r="B28" s="77"/>
      <c r="C28" s="77"/>
      <c r="D28" s="82">
        <f>'1.59 Consum exp pc (curr US$)'!D28*'2.10 US CPI'!$B171/100</f>
        <v>350.61909441609498</v>
      </c>
      <c r="E28" s="82">
        <f>'1.59 Consum exp pc (curr US$)'!E28*'2.10 US CPI'!$B171/100</f>
        <v>398.01592786009235</v>
      </c>
      <c r="F28" s="82">
        <f>'1.59 Consum exp pc (curr US$)'!F28*'2.10 US CPI'!$B171/100</f>
        <v>9898.302516273483</v>
      </c>
      <c r="G28" s="82">
        <f>'1.59 Consum exp pc (curr US$)'!G28*'2.10 US CPI'!$B171/100</f>
        <v>241.36609605111846</v>
      </c>
      <c r="H28" s="82">
        <f>'1.59 Consum exp pc (curr US$)'!H28*'2.10 US CPI'!$B171/100</f>
        <v>482.56472976149774</v>
      </c>
      <c r="I28" s="82">
        <f>'1.59 Consum exp pc (curr US$)'!I28*'2.10 US CPI'!$B171/100</f>
        <v>13333.828894937484</v>
      </c>
      <c r="J28" s="82">
        <f>'1.59 Consum exp pc (curr US$)'!J28*'2.10 US CPI'!$B171/100</f>
        <v>654.41135218205363</v>
      </c>
      <c r="K28" s="82">
        <f>'1.59 Consum exp pc (curr US$)'!K28*'2.10 US CPI'!$B171/100</f>
        <v>1539.7813690536827</v>
      </c>
      <c r="L28" s="82">
        <f>'1.59 Consum exp pc (curr US$)'!L28*'2.10 US CPI'!$B171/100</f>
        <v>326.11517616772807</v>
      </c>
      <c r="M28" s="82">
        <f>'1.59 Consum exp pc (curr US$)'!M28*'2.10 US CPI'!$B171/100</f>
        <v>561.46264072310032</v>
      </c>
      <c r="N28" s="82">
        <f>'1.59 Consum exp pc (curr US$)'!N28*'2.10 US CPI'!$B171/100</f>
        <v>7239.2584410919526</v>
      </c>
      <c r="O28" s="82">
        <f>'1.59 Consum exp pc (curr US$)'!O28*'2.10 US CPI'!$B171/100</f>
        <v>5174.515136847941</v>
      </c>
      <c r="P28" s="82">
        <f>'1.59 Consum exp pc (curr US$)'!P28*'2.10 US CPI'!$B171/100</f>
        <v>5660.2481522476519</v>
      </c>
      <c r="Q28" s="82">
        <f>'1.59 Consum exp pc (curr US$)'!Q28*'2.10 US CPI'!$B171/100</f>
        <v>919.97522089536903</v>
      </c>
      <c r="R28" s="82">
        <f>'1.59 Consum exp pc (curr US$)'!R28*'2.10 US CPI'!$B171/100</f>
        <v>166.91671271808639</v>
      </c>
      <c r="S28" s="82">
        <f>'1.59 Consum exp pc (curr US$)'!S28*'2.10 US CPI'!$B171/100</f>
        <v>219.65118869594409</v>
      </c>
      <c r="T28" s="82"/>
      <c r="U28" s="82">
        <f>'1.59 Consum exp pc (curr US$)'!U28*'2.10 US CPI'!$B171/100</f>
        <v>9822.9276437276876</v>
      </c>
      <c r="V28" s="82">
        <f>'1.59 Consum exp pc (curr US$)'!V28*'2.10 US CPI'!$B171/100</f>
        <v>6861.7948521525968</v>
      </c>
      <c r="W28" s="82"/>
      <c r="X28" s="82">
        <f>'1.59 Consum exp pc (curr US$)'!X28*'2.10 US CPI'!$B171/100</f>
        <v>623.42026584784446</v>
      </c>
      <c r="Y28" s="82">
        <f>'1.59 Consum exp pc (curr US$)'!Y28*'2.10 US CPI'!$B171/100</f>
        <v>1374.3742132592049</v>
      </c>
      <c r="Z28" s="82">
        <f>'1.59 Consum exp pc (curr US$)'!Z28*'2.10 US CPI'!$B171/100</f>
        <v>1097.8686394367628</v>
      </c>
      <c r="AA28" s="82">
        <f>'1.59 Consum exp pc (curr US$)'!AA28*'2.10 US CPI'!$B171/100</f>
        <v>3399.9462505663805</v>
      </c>
      <c r="AB28" s="82">
        <f>'1.59 Consum exp pc (curr US$)'!AB28*'2.10 US CPI'!$B171/100</f>
        <v>3112.6171920950478</v>
      </c>
      <c r="AC28" s="82">
        <f>'1.59 Consum exp pc (curr US$)'!AC28*'2.10 US CPI'!$B171/100</f>
        <v>2420.7539711858144</v>
      </c>
      <c r="AD28" s="82">
        <f>'1.59 Consum exp pc (curr US$)'!AD28*'2.10 US CPI'!$B171/100</f>
        <v>449.50949330893292</v>
      </c>
      <c r="AE28" s="82">
        <f>'1.59 Consum exp pc (curr US$)'!AE28*'2.10 US CPI'!$B171/100</f>
        <v>2801.6087135991511</v>
      </c>
      <c r="AF28" s="82">
        <f>'1.59 Consum exp pc (curr US$)'!AF28*'2.10 US CPI'!$B171/100</f>
        <v>1559.3534037052993</v>
      </c>
      <c r="AG28" s="82">
        <f>'1.59 Consum exp pc (curr US$)'!AG28*'2.10 US CPI'!$B171/100</f>
        <v>2056.9109303537316</v>
      </c>
      <c r="AH28" s="82">
        <f>'1.59 Consum exp pc (curr US$)'!AH28*'2.10 US CPI'!$B171/100</f>
        <v>1148.1017852715102</v>
      </c>
      <c r="AI28" s="82">
        <f>'1.59 Consum exp pc (curr US$)'!AI28*'2.10 US CPI'!$B171/100</f>
        <v>2597.9725277311454</v>
      </c>
      <c r="AJ28" s="82">
        <f>'1.59 Consum exp pc (curr US$)'!AJ28*'2.10 US CPI'!$B171/100</f>
        <v>1080.001717544141</v>
      </c>
      <c r="AK28" s="82">
        <f>'1.59 Consum exp pc (curr US$)'!AK28*'2.10 US CPI'!$B171/100</f>
        <v>865.35156365324121</v>
      </c>
      <c r="AL28" s="82">
        <f>'1.59 Consum exp pc (curr US$)'!AL28*'2.10 US CPI'!$B171/100</f>
        <v>1208.5967552488621</v>
      </c>
      <c r="AM28" s="82">
        <f>'1.59 Consum exp pc (curr US$)'!AM28*'2.10 US CPI'!$B171/100</f>
        <v>2816.9108537946431</v>
      </c>
      <c r="AN28" s="82">
        <f>'1.59 Consum exp pc (curr US$)'!AN28*'2.10 US CPI'!$B171/100</f>
        <v>4783.2288114343028</v>
      </c>
      <c r="AO28" s="82">
        <f>'1.59 Consum exp pc (curr US$)'!AO28*'2.10 US CPI'!$B171/100</f>
        <v>378.18392691678639</v>
      </c>
      <c r="AP28" s="82"/>
      <c r="AQ28" s="82">
        <f>'1.59 Consum exp pc (curr US$)'!AQ28*'2.10 US CPI'!$B171/100</f>
        <v>1569.6212331153304</v>
      </c>
      <c r="AR28" s="82">
        <f>'1.59 Consum exp pc (curr US$)'!AR28*'2.10 US CPI'!$B171/100</f>
        <v>511.28820796690275</v>
      </c>
      <c r="AS28" s="82">
        <f>'1.59 Consum exp pc (curr US$)'!AS28*'2.10 US CPI'!$B171/100</f>
        <v>1281.6567152142886</v>
      </c>
      <c r="AT28" s="82">
        <f>'1.59 Consum exp pc (curr US$)'!AT28*'2.10 US CPI'!$B171/100</f>
        <v>2296.8946129202423</v>
      </c>
      <c r="AU28" s="82">
        <f>'1.59 Consum exp pc (curr US$)'!AU28*'2.10 US CPI'!$B171/100</f>
        <v>1242.4895002706116</v>
      </c>
      <c r="AV28" s="82">
        <f>'1.59 Consum exp pc (curr US$)'!AV28*'2.10 US CPI'!$B171/100</f>
        <v>2318.5820032816227</v>
      </c>
      <c r="AW28" s="82">
        <f>'1.59 Consum exp pc (curr US$)'!AW28*'2.10 US CPI'!$B171/100</f>
        <v>1820.5286583598954</v>
      </c>
      <c r="AX28" s="82">
        <f>'1.59 Consum exp pc (curr US$)'!AX28*'2.10 US CPI'!$B171/100</f>
        <v>1210.1190130124464</v>
      </c>
      <c r="AY28" s="82">
        <f>'1.59 Consum exp pc (curr US$)'!AY28*'2.10 US CPI'!$B171/100</f>
        <v>1129.2999566536625</v>
      </c>
      <c r="AZ28" s="82">
        <f>'1.59 Consum exp pc (curr US$)'!AZ28*'2.10 US CPI'!$B171/100</f>
        <v>3488.5603457339244</v>
      </c>
      <c r="BA28" s="82">
        <f>'1.59 Consum exp pc (curr US$)'!BA28*'2.10 US CPI'!$B171/100</f>
        <v>1121.6717948236003</v>
      </c>
      <c r="BB28" s="82">
        <f>'1.59 Consum exp pc (curr US$)'!BB28*'2.10 US CPI'!$B171/100</f>
        <v>2314.7477312338478</v>
      </c>
      <c r="BC28" s="82">
        <f>'1.59 Consum exp pc (curr US$)'!BC28*'2.10 US CPI'!$B171/100</f>
        <v>1439.930282962782</v>
      </c>
      <c r="BD28" s="82"/>
      <c r="BE28" s="82">
        <f>'1.59 Consum exp pc (curr US$)'!BE28*'2.10 US CPI'!$B171/100</f>
        <v>588.92224698659584</v>
      </c>
      <c r="BF28" s="82">
        <f>'1.59 Consum exp pc (curr US$)'!BF28*'2.10 US CPI'!$B171/100</f>
        <v>343.72678701264635</v>
      </c>
      <c r="BG28" s="82">
        <f>'1.59 Consum exp pc (curr US$)'!BG28*'2.10 US CPI'!$B171/100</f>
        <v>737.69061619131332</v>
      </c>
      <c r="BH28" s="82">
        <f>'1.59 Consum exp pc (curr US$)'!BH28*'2.10 US CPI'!$B171/100</f>
        <v>644.83960074863319</v>
      </c>
      <c r="BI28" s="82">
        <f>'1.59 Consum exp pc (curr US$)'!BI28*'2.10 US CPI'!$B171/100</f>
        <v>7509.8342465753421</v>
      </c>
      <c r="BJ28" s="82">
        <f>'1.59 Consum exp pc (curr US$)'!BJ28*'2.10 US CPI'!$B171/100</f>
        <v>291.61618285819162</v>
      </c>
      <c r="BK28" s="82">
        <f>'1.59 Consum exp pc (curr US$)'!BK28*'2.10 US CPI'!$B171/100</f>
        <v>685.76529679437692</v>
      </c>
      <c r="BL28" s="82">
        <f>'1.59 Consum exp pc (curr US$)'!BL28*'2.10 US CPI'!$B171/100</f>
        <v>435.68310272711869</v>
      </c>
      <c r="BM28" s="82">
        <f>'1.59 Consum exp pc (curr US$)'!BM28*'2.10 US CPI'!$B171/100</f>
        <v>2188.47962555309</v>
      </c>
      <c r="BN28" s="82">
        <f>'1.59 Consum exp pc (curr US$)'!BN28*'2.10 US CPI'!$B171/100</f>
        <v>1171.413878095271</v>
      </c>
      <c r="BO28" s="82">
        <f>'1.59 Consum exp pc (curr US$)'!BO28*'2.10 US CPI'!$B171/100</f>
        <v>1231.4658293673585</v>
      </c>
      <c r="BP28" s="82">
        <f>'1.59 Consum exp pc (curr US$)'!BP28*'2.10 US CPI'!$B171/100</f>
        <v>15009.017480551132</v>
      </c>
      <c r="BQ28" s="82"/>
      <c r="BR28" s="82">
        <f>'1.59 Consum exp pc (curr US$)'!BR28*'2.10 US CPI'!$B171/100</f>
        <v>9998.1936658120303</v>
      </c>
      <c r="BS28" s="82">
        <f>'1.59 Consum exp pc (curr US$)'!BS28*'2.10 US CPI'!$B171/100</f>
        <v>18954.576757356448</v>
      </c>
      <c r="BT28" s="82"/>
      <c r="BU28" s="82">
        <f>'1.59 Consum exp pc (curr US$)'!BU28*'2.10 US CPI'!$B171/100</f>
        <v>10805.074842502107</v>
      </c>
      <c r="BV28" s="82">
        <f>'1.59 Consum exp pc (curr US$)'!BV28*'2.10 US CPI'!$B171/100</f>
        <v>9588.8697779760805</v>
      </c>
      <c r="BW28" s="82">
        <f>'1.59 Consum exp pc (curr US$)'!BW28*'2.10 US CPI'!$B171/100</f>
        <v>11548.37563333582</v>
      </c>
      <c r="BX28" s="82">
        <f>'1.59 Consum exp pc (curr US$)'!BX28*'2.10 US CPI'!$B171/100</f>
        <v>9483.5867870411385</v>
      </c>
      <c r="BY28" s="82">
        <f>'1.59 Consum exp pc (curr US$)'!BY28*'2.10 US CPI'!$B171/100</f>
        <v>10190.430315200074</v>
      </c>
      <c r="BZ28" s="82">
        <f>'1.59 Consum exp pc (curr US$)'!BZ28*'2.10 US CPI'!$B171/100</f>
        <v>10307.180879763469</v>
      </c>
      <c r="CA28" s="82">
        <f>'1.59 Consum exp pc (curr US$)'!CA28*'2.10 US CPI'!$B171/100</f>
        <v>7394.7369424060689</v>
      </c>
      <c r="CB28" s="82">
        <f>'1.59 Consum exp pc (curr US$)'!CB28*'2.10 US CPI'!$B171/100</f>
        <v>10839.435148857607</v>
      </c>
      <c r="CC28" s="82">
        <f>'1.59 Consum exp pc (curr US$)'!CC28*'2.10 US CPI'!$B171/100</f>
        <v>10092.550502303136</v>
      </c>
      <c r="CD28" s="82">
        <f>'1.59 Consum exp pc (curr US$)'!CD28*'2.10 US CPI'!$B171/100</f>
        <v>10605.301018919237</v>
      </c>
      <c r="CE28" s="82">
        <f>'1.59 Consum exp pc (curr US$)'!CE28*'2.10 US CPI'!$B171/100</f>
        <v>13843.726487036094</v>
      </c>
      <c r="CF28" s="82">
        <f>'1.59 Consum exp pc (curr US$)'!CF28*'2.10 US CPI'!$B171/100</f>
        <v>6223.3754942422565</v>
      </c>
      <c r="CG28" s="82">
        <f>'1.59 Consum exp pc (curr US$)'!CG28*'2.10 US CPI'!$B171/100</f>
        <v>7887.9106525357429</v>
      </c>
      <c r="CH28" s="82">
        <f>'1.59 Consum exp pc (curr US$)'!CH28*'2.10 US CPI'!$B171/100</f>
        <v>10055.701754385964</v>
      </c>
      <c r="CI28" s="82">
        <f>'1.59 Consum exp pc (curr US$)'!CI28*'2.10 US CPI'!$B171/100</f>
        <v>18050.668439985115</v>
      </c>
      <c r="CJ28" s="82">
        <f>'1.59 Consum exp pc (curr US$)'!CJ28*'2.10 US CPI'!$B171/100</f>
        <v>1991.3955579482715</v>
      </c>
      <c r="CK28" s="82">
        <f>'1.59 Consum exp pc (curr US$)'!CK28*'2.10 US CPI'!$B171/100</f>
        <v>13131.07496505716</v>
      </c>
      <c r="CL28" s="77"/>
      <c r="CM28" s="77"/>
      <c r="CN28" s="77"/>
      <c r="CO28" s="77"/>
      <c r="CP28" s="77"/>
    </row>
    <row r="29" spans="1:94" x14ac:dyDescent="0.25">
      <c r="A29" s="78" t="s">
        <v>26</v>
      </c>
      <c r="B29" s="77"/>
      <c r="C29" s="77"/>
      <c r="D29" s="82">
        <f>'1.59 Consum exp pc (curr US$)'!D29*'2.10 US CPI'!$B172/100</f>
        <v>398.43293547138774</v>
      </c>
      <c r="E29" s="82">
        <f>'1.59 Consum exp pc (curr US$)'!E29*'2.10 US CPI'!$B172/100</f>
        <v>433.78158084279852</v>
      </c>
      <c r="F29" s="82">
        <f>'1.59 Consum exp pc (curr US$)'!F29*'2.10 US CPI'!$B172/100</f>
        <v>9803.5207285909546</v>
      </c>
      <c r="G29" s="82">
        <f>'1.59 Consum exp pc (curr US$)'!G29*'2.10 US CPI'!$B172/100</f>
        <v>277.12614106914145</v>
      </c>
      <c r="H29" s="82">
        <f>'1.59 Consum exp pc (curr US$)'!H29*'2.10 US CPI'!$B172/100</f>
        <v>583.51024666398553</v>
      </c>
      <c r="I29" s="82">
        <f>'1.59 Consum exp pc (curr US$)'!I29*'2.10 US CPI'!$B172/100</f>
        <v>14642.579255642395</v>
      </c>
      <c r="J29" s="82">
        <f>'1.59 Consum exp pc (curr US$)'!J29*'2.10 US CPI'!$B172/100</f>
        <v>838.08397984178623</v>
      </c>
      <c r="K29" s="82">
        <f>'1.59 Consum exp pc (curr US$)'!K29*'2.10 US CPI'!$B172/100</f>
        <v>1613.6455729468291</v>
      </c>
      <c r="L29" s="82">
        <f>'1.59 Consum exp pc (curr US$)'!L29*'2.10 US CPI'!$B172/100</f>
        <v>361.14120582812399</v>
      </c>
      <c r="M29" s="82">
        <f>'1.59 Consum exp pc (curr US$)'!M29*'2.10 US CPI'!$B172/100</f>
        <v>583.73107240179479</v>
      </c>
      <c r="N29" s="82">
        <f>'1.59 Consum exp pc (curr US$)'!N29*'2.10 US CPI'!$B172/100</f>
        <v>7680.8413580246906</v>
      </c>
      <c r="O29" s="82">
        <f>'1.59 Consum exp pc (curr US$)'!O29*'2.10 US CPI'!$B172/100</f>
        <v>5674.205283821535</v>
      </c>
      <c r="P29" s="82">
        <f>'1.59 Consum exp pc (curr US$)'!P29*'2.10 US CPI'!$B172/100</f>
        <v>5904.4249933394904</v>
      </c>
      <c r="Q29" s="82">
        <f>'1.59 Consum exp pc (curr US$)'!Q29*'2.10 US CPI'!$B172/100</f>
        <v>1050.4614218734812</v>
      </c>
      <c r="R29" s="82">
        <f>'1.59 Consum exp pc (curr US$)'!R29*'2.10 US CPI'!$B172/100</f>
        <v>161.83453562861246</v>
      </c>
      <c r="S29" s="82">
        <f>'1.59 Consum exp pc (curr US$)'!S29*'2.10 US CPI'!$B172/100</f>
        <v>252.88052671044832</v>
      </c>
      <c r="T29" s="82"/>
      <c r="U29" s="82">
        <f>'1.59 Consum exp pc (curr US$)'!U29*'2.10 US CPI'!$B172/100</f>
        <v>12589.799146582018</v>
      </c>
      <c r="V29" s="82">
        <f>'1.59 Consum exp pc (curr US$)'!V29*'2.10 US CPI'!$B172/100</f>
        <v>9285.0401930066419</v>
      </c>
      <c r="W29" s="82"/>
      <c r="X29" s="82">
        <f>'1.59 Consum exp pc (curr US$)'!X29*'2.10 US CPI'!$B172/100</f>
        <v>770.53914065122513</v>
      </c>
      <c r="Y29" s="82">
        <f>'1.59 Consum exp pc (curr US$)'!Y29*'2.10 US CPI'!$B172/100</f>
        <v>1770.3441244811108</v>
      </c>
      <c r="Z29" s="82">
        <f>'1.59 Consum exp pc (curr US$)'!Z29*'2.10 US CPI'!$B172/100</f>
        <v>1466.3273076676703</v>
      </c>
      <c r="AA29" s="82">
        <f>'1.59 Consum exp pc (curr US$)'!AA29*'2.10 US CPI'!$B172/100</f>
        <v>4673.8000091033236</v>
      </c>
      <c r="AB29" s="82">
        <f>'1.59 Consum exp pc (curr US$)'!AB29*'2.10 US CPI'!$B172/100</f>
        <v>3869.4260718560522</v>
      </c>
      <c r="AC29" s="82">
        <f>'1.59 Consum exp pc (curr US$)'!AC29*'2.10 US CPI'!$B172/100</f>
        <v>3279.1141317276238</v>
      </c>
      <c r="AD29" s="82">
        <f>'1.59 Consum exp pc (curr US$)'!AD29*'2.10 US CPI'!$B172/100</f>
        <v>511.44154068832415</v>
      </c>
      <c r="AE29" s="82">
        <f>'1.59 Consum exp pc (curr US$)'!AE29*'2.10 US CPI'!$B172/100</f>
        <v>3676.9835778513957</v>
      </c>
      <c r="AF29" s="82">
        <f>'1.59 Consum exp pc (curr US$)'!AF29*'2.10 US CPI'!$B172/100</f>
        <v>2183.1688831869178</v>
      </c>
      <c r="AG29" s="82">
        <f>'1.59 Consum exp pc (curr US$)'!AG29*'2.10 US CPI'!$B172/100</f>
        <v>2770.2721142357568</v>
      </c>
      <c r="AH29" s="82">
        <f>'1.59 Consum exp pc (curr US$)'!AH29*'2.10 US CPI'!$B172/100</f>
        <v>1499.3279735138608</v>
      </c>
      <c r="AI29" s="82">
        <f>'1.59 Consum exp pc (curr US$)'!AI29*'2.10 US CPI'!$B172/100</f>
        <v>2842.0492879459325</v>
      </c>
      <c r="AJ29" s="82">
        <f>'1.59 Consum exp pc (curr US$)'!AJ29*'2.10 US CPI'!$B172/100</f>
        <v>1393.8188195584326</v>
      </c>
      <c r="AK29" s="82">
        <f>'1.59 Consum exp pc (curr US$)'!AK29*'2.10 US CPI'!$B172/100</f>
        <v>1102.6949907459589</v>
      </c>
      <c r="AL29" s="82">
        <f>'1.59 Consum exp pc (curr US$)'!AL29*'2.10 US CPI'!$B172/100</f>
        <v>1592.9832911697388</v>
      </c>
      <c r="AM29" s="82">
        <f>'1.59 Consum exp pc (curr US$)'!AM29*'2.10 US CPI'!$B172/100</f>
        <v>3742.9364729533527</v>
      </c>
      <c r="AN29" s="82">
        <f>'1.59 Consum exp pc (curr US$)'!AN29*'2.10 US CPI'!$B172/100</f>
        <v>6372.8103458646619</v>
      </c>
      <c r="AO29" s="82">
        <f>'1.59 Consum exp pc (curr US$)'!AO29*'2.10 US CPI'!$B172/100</f>
        <v>458.83339244005509</v>
      </c>
      <c r="AP29" s="82"/>
      <c r="AQ29" s="82">
        <f>'1.59 Consum exp pc (curr US$)'!AQ29*'2.10 US CPI'!$B172/100</f>
        <v>2044.1730309714299</v>
      </c>
      <c r="AR29" s="82">
        <f>'1.59 Consum exp pc (curr US$)'!AR29*'2.10 US CPI'!$B172/100</f>
        <v>507.95502587850723</v>
      </c>
      <c r="AS29" s="82">
        <f>'1.59 Consum exp pc (curr US$)'!AS29*'2.10 US CPI'!$B172/100</f>
        <v>1416.0642507949526</v>
      </c>
      <c r="AT29" s="82">
        <f>'1.59 Consum exp pc (curr US$)'!AT29*'2.10 US CPI'!$B172/100</f>
        <v>2327.8628553082467</v>
      </c>
      <c r="AU29" s="82">
        <f>'1.59 Consum exp pc (curr US$)'!AU29*'2.10 US CPI'!$B172/100</f>
        <v>1193.0888354316867</v>
      </c>
      <c r="AV29" s="82">
        <f>'1.59 Consum exp pc (curr US$)'!AV29*'2.10 US CPI'!$B172/100</f>
        <v>2410.5485121378233</v>
      </c>
      <c r="AW29" s="82">
        <f>'1.59 Consum exp pc (curr US$)'!AW29*'2.10 US CPI'!$B172/100</f>
        <v>1549.9758138843465</v>
      </c>
      <c r="AX29" s="82">
        <f>'1.59 Consum exp pc (curr US$)'!AX29*'2.10 US CPI'!$B172/100</f>
        <v>1359.3975033108595</v>
      </c>
      <c r="AY29" s="82">
        <f>'1.59 Consum exp pc (curr US$)'!AY29*'2.10 US CPI'!$B172/100</f>
        <v>1202.7733204562787</v>
      </c>
      <c r="AZ29" s="82">
        <f>'1.59 Consum exp pc (curr US$)'!AZ29*'2.10 US CPI'!$B172/100</f>
        <v>3450.3671520015273</v>
      </c>
      <c r="BA29" s="82">
        <f>'1.59 Consum exp pc (curr US$)'!BA29*'2.10 US CPI'!$B172/100</f>
        <v>1201.0658311585621</v>
      </c>
      <c r="BB29" s="82">
        <f>'1.59 Consum exp pc (curr US$)'!BB29*'2.10 US CPI'!$B172/100</f>
        <v>2005.2141357950447</v>
      </c>
      <c r="BC29" s="82">
        <f>'1.59 Consum exp pc (curr US$)'!BC29*'2.10 US CPI'!$B172/100</f>
        <v>1339.9329554947094</v>
      </c>
      <c r="BD29" s="82"/>
      <c r="BE29" s="82">
        <f>'1.59 Consum exp pc (curr US$)'!BE29*'2.10 US CPI'!$B172/100</f>
        <v>654.43519597220552</v>
      </c>
      <c r="BF29" s="82">
        <f>'1.59 Consum exp pc (curr US$)'!BF29*'2.10 US CPI'!$B172/100</f>
        <v>429.78199621339724</v>
      </c>
      <c r="BG29" s="82">
        <f>'1.59 Consum exp pc (curr US$)'!BG29*'2.10 US CPI'!$B172/100</f>
        <v>633.76750776224503</v>
      </c>
      <c r="BH29" s="82">
        <f>'1.59 Consum exp pc (curr US$)'!BH29*'2.10 US CPI'!$B172/100</f>
        <v>662.50309038981572</v>
      </c>
      <c r="BI29" s="82">
        <f>'1.59 Consum exp pc (curr US$)'!BI29*'2.10 US CPI'!$B172/100</f>
        <v>7897.2105281253289</v>
      </c>
      <c r="BJ29" s="82">
        <f>'1.59 Consum exp pc (curr US$)'!BJ29*'2.10 US CPI'!$B172/100</f>
        <v>324.67524581906406</v>
      </c>
      <c r="BK29" s="82">
        <f>'1.59 Consum exp pc (curr US$)'!BK29*'2.10 US CPI'!$B172/100</f>
        <v>847.64669184609238</v>
      </c>
      <c r="BL29" s="82">
        <f>'1.59 Consum exp pc (curr US$)'!BL29*'2.10 US CPI'!$B172/100</f>
        <v>488.40899167681761</v>
      </c>
      <c r="BM29" s="82">
        <f>'1.59 Consum exp pc (curr US$)'!BM29*'2.10 US CPI'!$B172/100</f>
        <v>2413.9480728147646</v>
      </c>
      <c r="BN29" s="82">
        <f>'1.59 Consum exp pc (curr US$)'!BN29*'2.10 US CPI'!$B172/100</f>
        <v>1792.9066889781634</v>
      </c>
      <c r="BO29" s="82">
        <f>'1.59 Consum exp pc (curr US$)'!BO29*'2.10 US CPI'!$B172/100</f>
        <v>1463.4122571669391</v>
      </c>
      <c r="BP29" s="82">
        <f>'1.59 Consum exp pc (curr US$)'!BP29*'2.10 US CPI'!$B172/100</f>
        <v>16099.933949233657</v>
      </c>
      <c r="BQ29" s="82"/>
      <c r="BR29" s="82">
        <f>'1.59 Consum exp pc (curr US$)'!BR29*'2.10 US CPI'!$B172/100</f>
        <v>11808.869405782263</v>
      </c>
      <c r="BS29" s="82">
        <f>'1.59 Consum exp pc (curr US$)'!BS29*'2.10 US CPI'!$B172/100</f>
        <v>20202.386222022909</v>
      </c>
      <c r="BT29" s="82"/>
      <c r="BU29" s="82">
        <f>'1.59 Consum exp pc (curr US$)'!BU29*'2.10 US CPI'!$B172/100</f>
        <v>13595.653612829154</v>
      </c>
      <c r="BV29" s="82">
        <f>'1.59 Consum exp pc (curr US$)'!BV29*'2.10 US CPI'!$B172/100</f>
        <v>11929.091800730026</v>
      </c>
      <c r="BW29" s="82">
        <f>'1.59 Consum exp pc (curr US$)'!BW29*'2.10 US CPI'!$B172/100</f>
        <v>14449.842258753599</v>
      </c>
      <c r="BX29" s="82">
        <f>'1.59 Consum exp pc (curr US$)'!BX29*'2.10 US CPI'!$B172/100</f>
        <v>12179.141686034229</v>
      </c>
      <c r="BY29" s="82">
        <f>'1.59 Consum exp pc (curr US$)'!BY29*'2.10 US CPI'!$B172/100</f>
        <v>12789.189534423263</v>
      </c>
      <c r="BZ29" s="82">
        <f>'1.59 Consum exp pc (curr US$)'!BZ29*'2.10 US CPI'!$B172/100</f>
        <v>12851.738365839095</v>
      </c>
      <c r="CA29" s="82">
        <f>'1.59 Consum exp pc (curr US$)'!CA29*'2.10 US CPI'!$B172/100</f>
        <v>9625.554173766468</v>
      </c>
      <c r="CB29" s="82">
        <f>'1.59 Consum exp pc (curr US$)'!CB29*'2.10 US CPI'!$B172/100</f>
        <v>13958.905040108975</v>
      </c>
      <c r="CC29" s="82">
        <f>'1.59 Consum exp pc (curr US$)'!CC29*'2.10 US CPI'!$B172/100</f>
        <v>12775.818047452762</v>
      </c>
      <c r="CD29" s="82">
        <f>'1.59 Consum exp pc (curr US$)'!CD29*'2.10 US CPI'!$B172/100</f>
        <v>13148.566876844978</v>
      </c>
      <c r="CE29" s="82">
        <f>'1.59 Consum exp pc (curr US$)'!CE29*'2.10 US CPI'!$B172/100</f>
        <v>16725.576104386793</v>
      </c>
      <c r="CF29" s="82">
        <f>'1.59 Consum exp pc (curr US$)'!CF29*'2.10 US CPI'!$B172/100</f>
        <v>7825.0589280585173</v>
      </c>
      <c r="CG29" s="82">
        <f>'1.59 Consum exp pc (curr US$)'!CG29*'2.10 US CPI'!$B172/100</f>
        <v>10017.051507370694</v>
      </c>
      <c r="CH29" s="82">
        <f>'1.59 Consum exp pc (curr US$)'!CH29*'2.10 US CPI'!$B172/100</f>
        <v>12801.369886363635</v>
      </c>
      <c r="CI29" s="82">
        <f>'1.59 Consum exp pc (curr US$)'!CI29*'2.10 US CPI'!$B172/100</f>
        <v>21359.133277731438</v>
      </c>
      <c r="CJ29" s="82">
        <f>'1.59 Consum exp pc (curr US$)'!CJ29*'2.10 US CPI'!$B172/100</f>
        <v>2690.1775311117303</v>
      </c>
      <c r="CK29" s="82">
        <f>'1.59 Consum exp pc (curr US$)'!CK29*'2.10 US CPI'!$B172/100</f>
        <v>15283.274840087795</v>
      </c>
      <c r="CL29" s="77"/>
      <c r="CM29" s="77"/>
      <c r="CN29" s="77"/>
      <c r="CO29" s="77"/>
      <c r="CP29" s="77"/>
    </row>
    <row r="30" spans="1:94" x14ac:dyDescent="0.25">
      <c r="A30" s="78" t="s">
        <v>27</v>
      </c>
      <c r="B30" s="77"/>
      <c r="C30" s="77"/>
      <c r="D30" s="82">
        <f>'1.59 Consum exp pc (curr US$)'!D30*'2.10 US CPI'!$B173/100</f>
        <v>449.69043968811013</v>
      </c>
      <c r="E30" s="82">
        <f>'1.59 Consum exp pc (curr US$)'!E30*'2.10 US CPI'!$B173/100</f>
        <v>499.50523608069523</v>
      </c>
      <c r="F30" s="82">
        <f>'1.59 Consum exp pc (curr US$)'!F30*'2.10 US CPI'!$B173/100</f>
        <v>10793.931197759266</v>
      </c>
      <c r="G30" s="82">
        <f>'1.59 Consum exp pc (curr US$)'!G30*'2.10 US CPI'!$B173/100</f>
        <v>311.99568924989705</v>
      </c>
      <c r="H30" s="82">
        <f>'1.59 Consum exp pc (curr US$)'!H30*'2.10 US CPI'!$B173/100</f>
        <v>636.24645082201437</v>
      </c>
      <c r="I30" s="82">
        <f>'1.59 Consum exp pc (curr US$)'!I30*'2.10 US CPI'!$B173/100</f>
        <v>16136.141815755902</v>
      </c>
      <c r="J30" s="82">
        <f>'1.59 Consum exp pc (curr US$)'!J30*'2.10 US CPI'!$B173/100</f>
        <v>1179.963382321675</v>
      </c>
      <c r="K30" s="82">
        <f>'1.59 Consum exp pc (curr US$)'!K30*'2.10 US CPI'!$B173/100</f>
        <v>1868.8505882583247</v>
      </c>
      <c r="L30" s="82">
        <f>'1.59 Consum exp pc (curr US$)'!L30*'2.10 US CPI'!$B173/100</f>
        <v>416.73641087922908</v>
      </c>
      <c r="M30" s="82">
        <f>'1.59 Consum exp pc (curr US$)'!M30*'2.10 US CPI'!$B173/100</f>
        <v>647.2783535194252</v>
      </c>
      <c r="N30" s="82">
        <f>'1.59 Consum exp pc (curr US$)'!N30*'2.10 US CPI'!$B173/100</f>
        <v>8662.2200854393159</v>
      </c>
      <c r="O30" s="82">
        <f>'1.59 Consum exp pc (curr US$)'!O30*'2.10 US CPI'!$B173/100</f>
        <v>6212.5815336994219</v>
      </c>
      <c r="P30" s="82">
        <f>'1.59 Consum exp pc (curr US$)'!P30*'2.10 US CPI'!$B173/100</f>
        <v>6609.0628119940184</v>
      </c>
      <c r="Q30" s="82">
        <f>'1.59 Consum exp pc (curr US$)'!Q30*'2.10 US CPI'!$B173/100</f>
        <v>1221.293566039034</v>
      </c>
      <c r="R30" s="82">
        <f>'1.59 Consum exp pc (curr US$)'!R30*'2.10 US CPI'!$B173/100</f>
        <v>190.29352942089011</v>
      </c>
      <c r="S30" s="82">
        <f>'1.59 Consum exp pc (curr US$)'!S30*'2.10 US CPI'!$B173/100</f>
        <v>291.37909606686497</v>
      </c>
      <c r="T30" s="82"/>
      <c r="U30" s="82">
        <f>'1.59 Consum exp pc (curr US$)'!U30*'2.10 US CPI'!$B173/100</f>
        <v>15510.615185097851</v>
      </c>
      <c r="V30" s="82">
        <f>'1.59 Consum exp pc (curr US$)'!V30*'2.10 US CPI'!$B173/100</f>
        <v>11288.06318692141</v>
      </c>
      <c r="W30" s="82"/>
      <c r="X30" s="82">
        <f>'1.59 Consum exp pc (curr US$)'!X30*'2.10 US CPI'!$B173/100</f>
        <v>971.18466321137373</v>
      </c>
      <c r="Y30" s="82">
        <f>'1.59 Consum exp pc (curr US$)'!Y30*'2.10 US CPI'!$B173/100</f>
        <v>2067.5675822171261</v>
      </c>
      <c r="Z30" s="82">
        <f>'1.59 Consum exp pc (curr US$)'!Z30*'2.10 US CPI'!$B173/100</f>
        <v>1892.4470762159299</v>
      </c>
      <c r="AA30" s="82">
        <f>'1.59 Consum exp pc (curr US$)'!AA30*'2.10 US CPI'!$B173/100</f>
        <v>5550.1429096806623</v>
      </c>
      <c r="AB30" s="82">
        <f>'1.59 Consum exp pc (curr US$)'!AB30*'2.10 US CPI'!$B173/100</f>
        <v>4652.4017772895349</v>
      </c>
      <c r="AC30" s="82">
        <f>'1.59 Consum exp pc (curr US$)'!AC30*'2.10 US CPI'!$B173/100</f>
        <v>4225.149726775956</v>
      </c>
      <c r="AD30" s="82">
        <f>'1.59 Consum exp pc (curr US$)'!AD30*'2.10 US CPI'!$B173/100</f>
        <v>697.14166239336157</v>
      </c>
      <c r="AE30" s="82">
        <f>'1.59 Consum exp pc (curr US$)'!AE30*'2.10 US CPI'!$B173/100</f>
        <v>4476.2245627218517</v>
      </c>
      <c r="AF30" s="82">
        <f>'1.59 Consum exp pc (curr US$)'!AF30*'2.10 US CPI'!$B173/100</f>
        <v>2915.9704897869537</v>
      </c>
      <c r="AG30" s="82">
        <f>'1.59 Consum exp pc (curr US$)'!AG30*'2.10 US CPI'!$B173/100</f>
        <v>3487.4176233487296</v>
      </c>
      <c r="AH30" s="82">
        <f>'1.59 Consum exp pc (curr US$)'!AH30*'2.10 US CPI'!$B173/100</f>
        <v>1791.3147741268042</v>
      </c>
      <c r="AI30" s="82">
        <f>'1.59 Consum exp pc (curr US$)'!AI30*'2.10 US CPI'!$B173/100</f>
        <v>3347.6904900889972</v>
      </c>
      <c r="AJ30" s="82">
        <f>'1.59 Consum exp pc (curr US$)'!AJ30*'2.10 US CPI'!$B173/100</f>
        <v>1912.5983338689914</v>
      </c>
      <c r="AK30" s="82">
        <f>'1.59 Consum exp pc (curr US$)'!AK30*'2.10 US CPI'!$B173/100</f>
        <v>1557.2242887311058</v>
      </c>
      <c r="AL30" s="82">
        <f>'1.59 Consum exp pc (curr US$)'!AL30*'2.10 US CPI'!$B173/100</f>
        <v>1972.9468169067013</v>
      </c>
      <c r="AM30" s="82">
        <f>'1.59 Consum exp pc (curr US$)'!AM30*'2.10 US CPI'!$B173/100</f>
        <v>4751.4072822766884</v>
      </c>
      <c r="AN30" s="82">
        <f>'1.59 Consum exp pc (curr US$)'!AN30*'2.10 US CPI'!$B173/100</f>
        <v>7668.437186936485</v>
      </c>
      <c r="AO30" s="82">
        <f>'1.59 Consum exp pc (curr US$)'!AO30*'2.10 US CPI'!$B173/100</f>
        <v>579.15473176777584</v>
      </c>
      <c r="AP30" s="82"/>
      <c r="AQ30" s="82">
        <f>'1.59 Consum exp pc (curr US$)'!AQ30*'2.10 US CPI'!$B173/100</f>
        <v>2173.6123964594822</v>
      </c>
      <c r="AR30" s="82">
        <f>'1.59 Consum exp pc (curr US$)'!AR30*'2.10 US CPI'!$B173/100</f>
        <v>531.41903052064617</v>
      </c>
      <c r="AS30" s="82">
        <f>'1.59 Consum exp pc (curr US$)'!AS30*'2.10 US CPI'!$B173/100</f>
        <v>1673.8312748903375</v>
      </c>
      <c r="AT30" s="82">
        <f>'1.59 Consum exp pc (curr US$)'!AT30*'2.10 US CPI'!$B173/100</f>
        <v>2930.0357051737246</v>
      </c>
      <c r="AU30" s="82">
        <f>'1.59 Consum exp pc (curr US$)'!AU30*'2.10 US CPI'!$B173/100</f>
        <v>1457.6938231728154</v>
      </c>
      <c r="AV30" s="82">
        <f>'1.59 Consum exp pc (curr US$)'!AV30*'2.10 US CPI'!$B173/100</f>
        <v>2567.2718700322748</v>
      </c>
      <c r="AW30" s="82">
        <f>'1.59 Consum exp pc (curr US$)'!AW30*'2.10 US CPI'!$B173/100</f>
        <v>1601.9642973265895</v>
      </c>
      <c r="AX30" s="82">
        <f>'1.59 Consum exp pc (curr US$)'!AX30*'2.10 US CPI'!$B173/100</f>
        <v>1523.02431678214</v>
      </c>
      <c r="AY30" s="82">
        <f>'1.59 Consum exp pc (curr US$)'!AY30*'2.10 US CPI'!$B173/100</f>
        <v>1334.0157101505524</v>
      </c>
      <c r="AZ30" s="82">
        <f>'1.59 Consum exp pc (curr US$)'!AZ30*'2.10 US CPI'!$B173/100</f>
        <v>3752.6910978238984</v>
      </c>
      <c r="BA30" s="82">
        <f>'1.59 Consum exp pc (curr US$)'!BA30*'2.10 US CPI'!$B173/100</f>
        <v>1338.7810337620813</v>
      </c>
      <c r="BB30" s="82">
        <f>'1.59 Consum exp pc (curr US$)'!BB30*'2.10 US CPI'!$B173/100</f>
        <v>2330.7515808790345</v>
      </c>
      <c r="BC30" s="82">
        <f>'1.59 Consum exp pc (curr US$)'!BC30*'2.10 US CPI'!$B173/100</f>
        <v>1644.5222618708317</v>
      </c>
      <c r="BD30" s="82"/>
      <c r="BE30" s="82">
        <f>'1.59 Consum exp pc (curr US$)'!BE30*'2.10 US CPI'!$B173/100</f>
        <v>794.17005015662517</v>
      </c>
      <c r="BF30" s="82">
        <f>'1.59 Consum exp pc (curr US$)'!BF30*'2.10 US CPI'!$B173/100</f>
        <v>506.85814372070911</v>
      </c>
      <c r="BG30" s="82">
        <f>'1.59 Consum exp pc (curr US$)'!BG30*'2.10 US CPI'!$B173/100</f>
        <v>703.31845108378968</v>
      </c>
      <c r="BH30" s="82">
        <f>'1.59 Consum exp pc (curr US$)'!BH30*'2.10 US CPI'!$B173/100</f>
        <v>821.22318917515372</v>
      </c>
      <c r="BI30" s="82">
        <f>'1.59 Consum exp pc (curr US$)'!BI30*'2.10 US CPI'!$B173/100</f>
        <v>8552.3084065207804</v>
      </c>
      <c r="BJ30" s="82">
        <f>'1.59 Consum exp pc (curr US$)'!BJ30*'2.10 US CPI'!$B173/100</f>
        <v>345.77800566243189</v>
      </c>
      <c r="BK30" s="82">
        <f>'1.59 Consum exp pc (curr US$)'!BK30*'2.10 US CPI'!$B173/100</f>
        <v>990.88686443071651</v>
      </c>
      <c r="BL30" s="82">
        <f>'1.59 Consum exp pc (curr US$)'!BL30*'2.10 US CPI'!$B173/100</f>
        <v>613.32808900467751</v>
      </c>
      <c r="BM30" s="82">
        <f>'1.59 Consum exp pc (curr US$)'!BM30*'2.10 US CPI'!$B173/100</f>
        <v>2668.8875380368809</v>
      </c>
      <c r="BN30" s="82">
        <f>'1.59 Consum exp pc (curr US$)'!BN30*'2.10 US CPI'!$B173/100</f>
        <v>2415.5545813473418</v>
      </c>
      <c r="BO30" s="82">
        <f>'1.59 Consum exp pc (curr US$)'!BO30*'2.10 US CPI'!$B173/100</f>
        <v>1691.156466011219</v>
      </c>
      <c r="BP30" s="82">
        <f>'1.59 Consum exp pc (curr US$)'!BP30*'2.10 US CPI'!$B173/100</f>
        <v>19667.665935821111</v>
      </c>
      <c r="BQ30" s="82"/>
      <c r="BR30" s="82">
        <f>'1.59 Consum exp pc (curr US$)'!BR30*'2.10 US CPI'!$B173/100</f>
        <v>13537.281620326881</v>
      </c>
      <c r="BS30" s="82">
        <f>'1.59 Consum exp pc (curr US$)'!BS30*'2.10 US CPI'!$B173/100</f>
        <v>21894.371861711523</v>
      </c>
      <c r="BT30" s="82"/>
      <c r="BU30" s="82">
        <f>'1.59 Consum exp pc (curr US$)'!BU30*'2.10 US CPI'!$B173/100</f>
        <v>15932.273757767787</v>
      </c>
      <c r="BV30" s="82">
        <f>'1.59 Consum exp pc (curr US$)'!BV30*'2.10 US CPI'!$B173/100</f>
        <v>13946.325529029278</v>
      </c>
      <c r="BW30" s="82">
        <f>'1.59 Consum exp pc (curr US$)'!BW30*'2.10 US CPI'!$B173/100</f>
        <v>17241.567131688156</v>
      </c>
      <c r="BX30" s="82">
        <f>'1.59 Consum exp pc (curr US$)'!BX30*'2.10 US CPI'!$B173/100</f>
        <v>14233.650261509281</v>
      </c>
      <c r="BY30" s="82">
        <f>'1.59 Consum exp pc (curr US$)'!BY30*'2.10 US CPI'!$B173/100</f>
        <v>14994.293660896381</v>
      </c>
      <c r="BZ30" s="82">
        <f>'1.59 Consum exp pc (curr US$)'!BZ30*'2.10 US CPI'!$B173/100</f>
        <v>14835.591939128941</v>
      </c>
      <c r="CA30" s="82">
        <f>'1.59 Consum exp pc (curr US$)'!CA30*'2.10 US CPI'!$B173/100</f>
        <v>11630.075830865417</v>
      </c>
      <c r="CB30" s="82">
        <f>'1.59 Consum exp pc (curr US$)'!CB30*'2.10 US CPI'!$B173/100</f>
        <v>16373.676772816403</v>
      </c>
      <c r="CC30" s="82">
        <f>'1.59 Consum exp pc (curr US$)'!CC30*'2.10 US CPI'!$B173/100</f>
        <v>14862.028963456522</v>
      </c>
      <c r="CD30" s="82">
        <f>'1.59 Consum exp pc (curr US$)'!CD30*'2.10 US CPI'!$B173/100</f>
        <v>15155.236572149095</v>
      </c>
      <c r="CE30" s="82">
        <f>'1.59 Consum exp pc (curr US$)'!CE30*'2.10 US CPI'!$B173/100</f>
        <v>19010.094339705076</v>
      </c>
      <c r="CF30" s="82">
        <f>'1.59 Consum exp pc (curr US$)'!CF30*'2.10 US CPI'!$B173/100</f>
        <v>9263.3547641099558</v>
      </c>
      <c r="CG30" s="82">
        <f>'1.59 Consum exp pc (curr US$)'!CG30*'2.10 US CPI'!$B173/100</f>
        <v>11945.20605323462</v>
      </c>
      <c r="CH30" s="82">
        <f>'1.59 Consum exp pc (curr US$)'!CH30*'2.10 US CPI'!$B173/100</f>
        <v>14903.553107835596</v>
      </c>
      <c r="CI30" s="82">
        <f>'1.59 Consum exp pc (curr US$)'!CI30*'2.10 US CPI'!$B173/100</f>
        <v>24133.197094010127</v>
      </c>
      <c r="CJ30" s="82">
        <f>'1.59 Consum exp pc (curr US$)'!CJ30*'2.10 US CPI'!$B173/100</f>
        <v>3519.3153147306944</v>
      </c>
      <c r="CK30" s="82">
        <f>'1.59 Consum exp pc (curr US$)'!CK30*'2.10 US CPI'!$B173/100</f>
        <v>18493.12444785245</v>
      </c>
      <c r="CL30" s="77"/>
      <c r="CM30" s="77"/>
      <c r="CN30" s="77"/>
      <c r="CO30" s="77"/>
      <c r="CP30" s="77"/>
    </row>
    <row r="31" spans="1:94" x14ac:dyDescent="0.25">
      <c r="A31" s="78" t="s">
        <v>28</v>
      </c>
      <c r="B31" s="77"/>
      <c r="C31" s="77"/>
      <c r="D31" s="82">
        <f>'1.59 Consum exp pc (curr US$)'!D31*'2.10 US CPI'!$B174/100</f>
        <v>530.20521343845439</v>
      </c>
      <c r="E31" s="82">
        <f>'1.59 Consum exp pc (curr US$)'!E31*'2.10 US CPI'!$B174/100</f>
        <v>587.77223306766768</v>
      </c>
      <c r="F31" s="82">
        <f>'1.59 Consum exp pc (curr US$)'!F31*'2.10 US CPI'!$B174/100</f>
        <v>11962.953419832091</v>
      </c>
      <c r="G31" s="82">
        <f>'1.59 Consum exp pc (curr US$)'!G31*'2.10 US CPI'!$B174/100</f>
        <v>366.69269438394406</v>
      </c>
      <c r="H31" s="82">
        <f>'1.59 Consum exp pc (curr US$)'!H31*'2.10 US CPI'!$B174/100</f>
        <v>695.67127471827098</v>
      </c>
      <c r="I31" s="82">
        <f>'1.59 Consum exp pc (curr US$)'!I31*'2.10 US CPI'!$B174/100</f>
        <v>16589.419902949096</v>
      </c>
      <c r="J31" s="82">
        <f>'1.59 Consum exp pc (curr US$)'!J31*'2.10 US CPI'!$B174/100</f>
        <v>1503.2464453479652</v>
      </c>
      <c r="K31" s="82">
        <f>'1.59 Consum exp pc (curr US$)'!K31*'2.10 US CPI'!$B174/100</f>
        <v>2252.8430492791463</v>
      </c>
      <c r="L31" s="82">
        <f>'1.59 Consum exp pc (curr US$)'!L31*'2.10 US CPI'!$B174/100</f>
        <v>497.12471915094511</v>
      </c>
      <c r="M31" s="82">
        <f>'1.59 Consum exp pc (curr US$)'!M31*'2.10 US CPI'!$B174/100</f>
        <v>750.1409742586028</v>
      </c>
      <c r="N31" s="82">
        <f>'1.59 Consum exp pc (curr US$)'!N31*'2.10 US CPI'!$B174/100</f>
        <v>9378.1045431103194</v>
      </c>
      <c r="O31" s="82">
        <f>'1.59 Consum exp pc (curr US$)'!O31*'2.10 US CPI'!$B174/100</f>
        <v>7643.6832562980253</v>
      </c>
      <c r="P31" s="82">
        <f>'1.59 Consum exp pc (curr US$)'!P31*'2.10 US CPI'!$B174/100</f>
        <v>7435.9361155797287</v>
      </c>
      <c r="Q31" s="82">
        <f>'1.59 Consum exp pc (curr US$)'!Q31*'2.10 US CPI'!$B174/100</f>
        <v>1368.4946708368761</v>
      </c>
      <c r="R31" s="82">
        <f>'1.59 Consum exp pc (curr US$)'!R31*'2.10 US CPI'!$B174/100</f>
        <v>203.6638617130746</v>
      </c>
      <c r="S31" s="82">
        <f>'1.59 Consum exp pc (curr US$)'!S31*'2.10 US CPI'!$B174/100</f>
        <v>383.6046430208612</v>
      </c>
      <c r="T31" s="82"/>
      <c r="U31" s="82">
        <f>'1.59 Consum exp pc (curr US$)'!U31*'2.10 US CPI'!$B174/100</f>
        <v>17361.86150826692</v>
      </c>
      <c r="V31" s="82">
        <f>'1.59 Consum exp pc (curr US$)'!V31*'2.10 US CPI'!$B174/100</f>
        <v>13023.550572393844</v>
      </c>
      <c r="W31" s="82"/>
      <c r="X31" s="82">
        <f>'1.59 Consum exp pc (curr US$)'!X31*'2.10 US CPI'!$B174/100</f>
        <v>1285.4144016499097</v>
      </c>
      <c r="Y31" s="82">
        <f>'1.59 Consum exp pc (curr US$)'!Y31*'2.10 US CPI'!$B174/100</f>
        <v>2355.5943370201694</v>
      </c>
      <c r="Z31" s="82">
        <f>'1.59 Consum exp pc (curr US$)'!Z31*'2.10 US CPI'!$B174/100</f>
        <v>2288.4740993158698</v>
      </c>
      <c r="AA31" s="82">
        <f>'1.59 Consum exp pc (curr US$)'!AA31*'2.10 US CPI'!$B174/100</f>
        <v>6338.5368843253646</v>
      </c>
      <c r="AB31" s="82">
        <f>'1.59 Consum exp pc (curr US$)'!AB31*'2.10 US CPI'!$B174/100</f>
        <v>5465.1608624459504</v>
      </c>
      <c r="AC31" s="82">
        <f>'1.59 Consum exp pc (curr US$)'!AC31*'2.10 US CPI'!$B174/100</f>
        <v>5020.1478359051553</v>
      </c>
      <c r="AD31" s="82">
        <f>'1.59 Consum exp pc (curr US$)'!AD31*'2.10 US CPI'!$B174/100</f>
        <v>843.58755576537226</v>
      </c>
      <c r="AE31" s="82">
        <f>'1.59 Consum exp pc (curr US$)'!AE31*'2.10 US CPI'!$B174/100</f>
        <v>5050.7407977010353</v>
      </c>
      <c r="AF31" s="82">
        <f>'1.59 Consum exp pc (curr US$)'!AF31*'2.10 US CPI'!$B174/100</f>
        <v>3653.2624083211099</v>
      </c>
      <c r="AG31" s="82">
        <f>'1.59 Consum exp pc (curr US$)'!AG31*'2.10 US CPI'!$B174/100</f>
        <v>4191.9628755364811</v>
      </c>
      <c r="AH31" s="82">
        <f>'1.59 Consum exp pc (curr US$)'!AH31*'2.10 US CPI'!$B174/100</f>
        <v>2041.0238600628927</v>
      </c>
      <c r="AI31" s="82">
        <f>'1.59 Consum exp pc (curr US$)'!AI31*'2.10 US CPI'!$B174/100</f>
        <v>4094.6761115376376</v>
      </c>
      <c r="AJ31" s="82">
        <f>'1.59 Consum exp pc (curr US$)'!AJ31*'2.10 US CPI'!$B174/100</f>
        <v>2639.2572763364237</v>
      </c>
      <c r="AK31" s="82">
        <f>'1.59 Consum exp pc (curr US$)'!AK31*'2.10 US CPI'!$B174/100</f>
        <v>2093.5689139852989</v>
      </c>
      <c r="AL31" s="82">
        <f>'1.59 Consum exp pc (curr US$)'!AL31*'2.10 US CPI'!$B174/100</f>
        <v>2171.1146165328596</v>
      </c>
      <c r="AM31" s="82">
        <f>'1.59 Consum exp pc (curr US$)'!AM31*'2.10 US CPI'!$B174/100</f>
        <v>5344.2994636871499</v>
      </c>
      <c r="AN31" s="82">
        <f>'1.59 Consum exp pc (curr US$)'!AN31*'2.10 US CPI'!$B174/100</f>
        <v>8418.9319783740484</v>
      </c>
      <c r="AO31" s="82">
        <f>'1.59 Consum exp pc (curr US$)'!AO31*'2.10 US CPI'!$B174/100</f>
        <v>863.98223628199264</v>
      </c>
      <c r="AP31" s="82"/>
      <c r="AQ31" s="82">
        <f>'1.59 Consum exp pc (curr US$)'!AQ31*'2.10 US CPI'!$B174/100</f>
        <v>2642.4845287453222</v>
      </c>
      <c r="AR31" s="82">
        <f>'1.59 Consum exp pc (curr US$)'!AR31*'2.10 US CPI'!$B174/100</f>
        <v>575.64332960746913</v>
      </c>
      <c r="AS31" s="82">
        <f>'1.59 Consum exp pc (curr US$)'!AS31*'2.10 US CPI'!$B174/100</f>
        <v>2287.0575492680355</v>
      </c>
      <c r="AT31" s="82">
        <f>'1.59 Consum exp pc (curr US$)'!AT31*'2.10 US CPI'!$B174/100</f>
        <v>3689.5512965470971</v>
      </c>
      <c r="AU31" s="82">
        <f>'1.59 Consum exp pc (curr US$)'!AU31*'2.10 US CPI'!$B174/100</f>
        <v>1837.801780730774</v>
      </c>
      <c r="AV31" s="82">
        <f>'1.59 Consum exp pc (curr US$)'!AV31*'2.10 US CPI'!$B174/100</f>
        <v>2882.1116245966973</v>
      </c>
      <c r="AW31" s="82">
        <f>'1.59 Consum exp pc (curr US$)'!AW31*'2.10 US CPI'!$B174/100</f>
        <v>2546.7552235144562</v>
      </c>
      <c r="AX31" s="82">
        <f>'1.59 Consum exp pc (curr US$)'!AX31*'2.10 US CPI'!$B174/100</f>
        <v>1711.8309948162384</v>
      </c>
      <c r="AY31" s="82">
        <f>'1.59 Consum exp pc (curr US$)'!AY31*'2.10 US CPI'!$B174/100</f>
        <v>1564.7162419452791</v>
      </c>
      <c r="AZ31" s="82">
        <f>'1.59 Consum exp pc (curr US$)'!AZ31*'2.10 US CPI'!$B174/100</f>
        <v>4348.9451100203287</v>
      </c>
      <c r="BA31" s="82">
        <f>'1.59 Consum exp pc (curr US$)'!BA31*'2.10 US CPI'!$B174/100</f>
        <v>1492.0750760582969</v>
      </c>
      <c r="BB31" s="82">
        <f>'1.59 Consum exp pc (curr US$)'!BB31*'2.10 US CPI'!$B174/100</f>
        <v>3092.0682703872985</v>
      </c>
      <c r="BC31" s="82">
        <f>'1.59 Consum exp pc (curr US$)'!BC31*'2.10 US CPI'!$B174/100</f>
        <v>2041.8545023926843</v>
      </c>
      <c r="BD31" s="82"/>
      <c r="BE31" s="82">
        <f>'1.59 Consum exp pc (curr US$)'!BE31*'2.10 US CPI'!$B174/100</f>
        <v>861.04277937591485</v>
      </c>
      <c r="BF31" s="82">
        <f>'1.59 Consum exp pc (curr US$)'!BF31*'2.10 US CPI'!$B174/100</f>
        <v>540.60228167926289</v>
      </c>
      <c r="BG31" s="82">
        <f>'1.59 Consum exp pc (curr US$)'!BG31*'2.10 US CPI'!$B174/100</f>
        <v>843.11468091489644</v>
      </c>
      <c r="BH31" s="82">
        <f>'1.59 Consum exp pc (curr US$)'!BH31*'2.10 US CPI'!$B174/100</f>
        <v>991.20474429602064</v>
      </c>
      <c r="BI31" s="82">
        <f>'1.59 Consum exp pc (curr US$)'!BI31*'2.10 US CPI'!$B174/100</f>
        <v>9190.3091153085788</v>
      </c>
      <c r="BJ31" s="82">
        <f>'1.59 Consum exp pc (curr US$)'!BJ31*'2.10 US CPI'!$B174/100</f>
        <v>405.93985232962746</v>
      </c>
      <c r="BK31" s="82">
        <f>'1.59 Consum exp pc (curr US$)'!BK31*'2.10 US CPI'!$B174/100</f>
        <v>1083.2849628934853</v>
      </c>
      <c r="BL31" s="82">
        <f>'1.59 Consum exp pc (curr US$)'!BL31*'2.10 US CPI'!$B174/100</f>
        <v>818.61903069450682</v>
      </c>
      <c r="BM31" s="82">
        <f>'1.59 Consum exp pc (curr US$)'!BM31*'2.10 US CPI'!$B174/100</f>
        <v>2733.9793867093417</v>
      </c>
      <c r="BN31" s="82">
        <f>'1.59 Consum exp pc (curr US$)'!BN31*'2.10 US CPI'!$B174/100</f>
        <v>2796.3038520877708</v>
      </c>
      <c r="BO31" s="82">
        <f>'1.59 Consum exp pc (curr US$)'!BO31*'2.10 US CPI'!$B174/100</f>
        <v>1791.1406291660865</v>
      </c>
      <c r="BP31" s="82">
        <f>'1.59 Consum exp pc (curr US$)'!BP31*'2.10 US CPI'!$B174/100</f>
        <v>21730.341061286308</v>
      </c>
      <c r="BQ31" s="82"/>
      <c r="BR31" s="82">
        <f>'1.59 Consum exp pc (curr US$)'!BR31*'2.10 US CPI'!$B174/100</f>
        <v>15732.029628067387</v>
      </c>
      <c r="BS31" s="82">
        <f>'1.59 Consum exp pc (curr US$)'!BS31*'2.10 US CPI'!$B174/100</f>
        <v>23982.754242570471</v>
      </c>
      <c r="BT31" s="82"/>
      <c r="BU31" s="82">
        <f>'1.59 Consum exp pc (curr US$)'!BU31*'2.10 US CPI'!$B174/100</f>
        <v>17201.718301753353</v>
      </c>
      <c r="BV31" s="82">
        <f>'1.59 Consum exp pc (curr US$)'!BV31*'2.10 US CPI'!$B174/100</f>
        <v>14964.433494481089</v>
      </c>
      <c r="BW31" s="82">
        <f>'1.59 Consum exp pc (curr US$)'!BW31*'2.10 US CPI'!$B174/100</f>
        <v>18823.798018996931</v>
      </c>
      <c r="BX31" s="82">
        <f>'1.59 Consum exp pc (curr US$)'!BX31*'2.10 US CPI'!$B174/100</f>
        <v>15345.621914983001</v>
      </c>
      <c r="BY31" s="82">
        <f>'1.59 Consum exp pc (curr US$)'!BY31*'2.10 US CPI'!$B174/100</f>
        <v>16081.302811363556</v>
      </c>
      <c r="BZ31" s="82">
        <f>'1.59 Consum exp pc (curr US$)'!BZ31*'2.10 US CPI'!$B174/100</f>
        <v>15758.943366609357</v>
      </c>
      <c r="CA31" s="82">
        <f>'1.59 Consum exp pc (curr US$)'!CA31*'2.10 US CPI'!$B174/100</f>
        <v>12793.379527616478</v>
      </c>
      <c r="CB31" s="82">
        <f>'1.59 Consum exp pc (curr US$)'!CB31*'2.10 US CPI'!$B174/100</f>
        <v>18056.139445971254</v>
      </c>
      <c r="CC31" s="82">
        <f>'1.59 Consum exp pc (curr US$)'!CC31*'2.10 US CPI'!$B174/100</f>
        <v>15815.050080518637</v>
      </c>
      <c r="CD31" s="82">
        <f>'1.59 Consum exp pc (curr US$)'!CD31*'2.10 US CPI'!$B174/100</f>
        <v>16061.447246634569</v>
      </c>
      <c r="CE31" s="82">
        <f>'1.59 Consum exp pc (curr US$)'!CE31*'2.10 US CPI'!$B174/100</f>
        <v>21534.918218131294</v>
      </c>
      <c r="CF31" s="82">
        <f>'1.59 Consum exp pc (curr US$)'!CF31*'2.10 US CPI'!$B174/100</f>
        <v>10088.148040439459</v>
      </c>
      <c r="CG31" s="82">
        <f>'1.59 Consum exp pc (curr US$)'!CG31*'2.10 US CPI'!$B174/100</f>
        <v>13043.745537609446</v>
      </c>
      <c r="CH31" s="82">
        <f>'1.59 Consum exp pc (curr US$)'!CH31*'2.10 US CPI'!$B174/100</f>
        <v>15796.00415029851</v>
      </c>
      <c r="CI31" s="82">
        <f>'1.59 Consum exp pc (curr US$)'!CI31*'2.10 US CPI'!$B174/100</f>
        <v>25453.142706099712</v>
      </c>
      <c r="CJ31" s="82">
        <f>'1.59 Consum exp pc (curr US$)'!CJ31*'2.10 US CPI'!$B174/100</f>
        <v>4423.2240151230071</v>
      </c>
      <c r="CK31" s="82">
        <f>'1.59 Consum exp pc (curr US$)'!CK31*'2.10 US CPI'!$B174/100</f>
        <v>19934.677395438175</v>
      </c>
      <c r="CL31" s="77"/>
      <c r="CM31" s="77"/>
      <c r="CN31" s="77"/>
      <c r="CO31" s="77"/>
      <c r="CP31" s="77"/>
    </row>
    <row r="32" spans="1:94" x14ac:dyDescent="0.25">
      <c r="A32" s="78" t="s">
        <v>29</v>
      </c>
      <c r="B32" s="77"/>
      <c r="C32" s="77"/>
      <c r="D32" s="82">
        <f>'1.59 Consum exp pc (curr US$)'!D32*'2.10 US CPI'!$B175/100</f>
        <v>757.48131554641009</v>
      </c>
      <c r="E32" s="82">
        <f>'1.59 Consum exp pc (curr US$)'!E32*'2.10 US CPI'!$B175/100</f>
        <v>692.926080868182</v>
      </c>
      <c r="F32" s="82">
        <f>'1.59 Consum exp pc (curr US$)'!F32*'2.10 US CPI'!$B175/100</f>
        <v>13277.846909043183</v>
      </c>
      <c r="G32" s="82">
        <f>'1.59 Consum exp pc (curr US$)'!G32*'2.10 US CPI'!$B175/100</f>
        <v>417.53775883021592</v>
      </c>
      <c r="H32" s="82">
        <f>'1.59 Consum exp pc (curr US$)'!H32*'2.10 US CPI'!$B175/100</f>
        <v>876.59247382929721</v>
      </c>
      <c r="I32" s="82">
        <f>'1.59 Consum exp pc (curr US$)'!I32*'2.10 US CPI'!$B175/100</f>
        <v>16349.76901259568</v>
      </c>
      <c r="J32" s="82">
        <f>'1.59 Consum exp pc (curr US$)'!J32*'2.10 US CPI'!$B175/100</f>
        <v>1998.6154242548457</v>
      </c>
      <c r="K32" s="82">
        <f>'1.59 Consum exp pc (curr US$)'!K32*'2.10 US CPI'!$B175/100</f>
        <v>2611.5759178000667</v>
      </c>
      <c r="L32" s="82">
        <f>'1.59 Consum exp pc (curr US$)'!L32*'2.10 US CPI'!$B175/100</f>
        <v>567.90914005629793</v>
      </c>
      <c r="M32" s="82">
        <f>'1.59 Consum exp pc (curr US$)'!M32*'2.10 US CPI'!$B175/100</f>
        <v>908.15974080090973</v>
      </c>
      <c r="N32" s="82">
        <f>'1.59 Consum exp pc (curr US$)'!N32*'2.10 US CPI'!$B175/100</f>
        <v>10586.925132912256</v>
      </c>
      <c r="O32" s="82">
        <f>'1.59 Consum exp pc (curr US$)'!O32*'2.10 US CPI'!$B175/100</f>
        <v>8894.9992954587269</v>
      </c>
      <c r="P32" s="82">
        <f>'1.59 Consum exp pc (curr US$)'!P32*'2.10 US CPI'!$B175/100</f>
        <v>7747.5964199135706</v>
      </c>
      <c r="Q32" s="82">
        <f>'1.59 Consum exp pc (curr US$)'!Q32*'2.10 US CPI'!$B175/100</f>
        <v>1626.1702045349798</v>
      </c>
      <c r="R32" s="82">
        <f>'1.59 Consum exp pc (curr US$)'!R32*'2.10 US CPI'!$B175/100</f>
        <v>260.50725455284032</v>
      </c>
      <c r="S32" s="82">
        <f>'1.59 Consum exp pc (curr US$)'!S32*'2.10 US CPI'!$B175/100</f>
        <v>450.85085355679058</v>
      </c>
      <c r="T32" s="82"/>
      <c r="U32" s="82">
        <f>'1.59 Consum exp pc (curr US$)'!U32*'2.10 US CPI'!$B175/100</f>
        <v>18774.042344139652</v>
      </c>
      <c r="V32" s="82">
        <f>'1.59 Consum exp pc (curr US$)'!V32*'2.10 US CPI'!$B175/100</f>
        <v>13057.787368421052</v>
      </c>
      <c r="W32" s="82"/>
      <c r="X32" s="82">
        <f>'1.59 Consum exp pc (curr US$)'!X32*'2.10 US CPI'!$B175/100</f>
        <v>1613.8443304535635</v>
      </c>
      <c r="Y32" s="82">
        <f>'1.59 Consum exp pc (curr US$)'!Y32*'2.10 US CPI'!$B175/100</f>
        <v>2670.3876180810371</v>
      </c>
      <c r="Z32" s="82">
        <f>'1.59 Consum exp pc (curr US$)'!Z32*'2.10 US CPI'!$B175/100</f>
        <v>2650.8186226964112</v>
      </c>
      <c r="AA32" s="82">
        <f>'1.59 Consum exp pc (curr US$)'!AA32*'2.10 US CPI'!$B175/100</f>
        <v>7143.8246137575861</v>
      </c>
      <c r="AB32" s="82">
        <f>'1.59 Consum exp pc (curr US$)'!AB32*'2.10 US CPI'!$B175/100</f>
        <v>6343.3946907155996</v>
      </c>
      <c r="AC32" s="82">
        <f>'1.59 Consum exp pc (curr US$)'!AC32*'2.10 US CPI'!$B175/100</f>
        <v>6180.3301546391749</v>
      </c>
      <c r="AD32" s="82">
        <f>'1.59 Consum exp pc (curr US$)'!AD32*'2.10 US CPI'!$B175/100</f>
        <v>1254.5070676478242</v>
      </c>
      <c r="AE32" s="82">
        <f>'1.59 Consum exp pc (curr US$)'!AE32*'2.10 US CPI'!$B175/100</f>
        <v>5249.5868071834402</v>
      </c>
      <c r="AF32" s="82">
        <f>'1.59 Consum exp pc (curr US$)'!AF32*'2.10 US CPI'!$B175/100</f>
        <v>5086.1968759818665</v>
      </c>
      <c r="AG32" s="82">
        <f>'1.59 Consum exp pc (curr US$)'!AG32*'2.10 US CPI'!$B175/100</f>
        <v>5049.3418566478204</v>
      </c>
      <c r="AH32" s="82">
        <f>'1.59 Consum exp pc (curr US$)'!AH32*'2.10 US CPI'!$B175/100</f>
        <v>2264.8451214128036</v>
      </c>
      <c r="AI32" s="82">
        <f>'1.59 Consum exp pc (curr US$)'!AI32*'2.10 US CPI'!$B175/100</f>
        <v>4657.3882642475555</v>
      </c>
      <c r="AJ32" s="82">
        <f>'1.59 Consum exp pc (curr US$)'!AJ32*'2.10 US CPI'!$B175/100</f>
        <v>3366.7076440119295</v>
      </c>
      <c r="AK32" s="82">
        <f>'1.59 Consum exp pc (curr US$)'!AK32*'2.10 US CPI'!$B175/100</f>
        <v>2776.3300879803069</v>
      </c>
      <c r="AL32" s="82">
        <f>'1.59 Consum exp pc (curr US$)'!AL32*'2.10 US CPI'!$B175/100</f>
        <v>2634.0801863479846</v>
      </c>
      <c r="AM32" s="82">
        <f>'1.59 Consum exp pc (curr US$)'!AM32*'2.10 US CPI'!$B175/100</f>
        <v>6194.8449947862364</v>
      </c>
      <c r="AN32" s="82">
        <f>'1.59 Consum exp pc (curr US$)'!AN32*'2.10 US CPI'!$B175/100</f>
        <v>9058.013746630726</v>
      </c>
      <c r="AO32" s="82">
        <f>'1.59 Consum exp pc (curr US$)'!AO32*'2.10 US CPI'!$B175/100</f>
        <v>1150.2638154235794</v>
      </c>
      <c r="AP32" s="82"/>
      <c r="AQ32" s="82">
        <f>'1.59 Consum exp pc (curr US$)'!AQ32*'2.10 US CPI'!$B175/100</f>
        <v>3170.82298704713</v>
      </c>
      <c r="AR32" s="82">
        <f>'1.59 Consum exp pc (curr US$)'!AR32*'2.10 US CPI'!$B175/100</f>
        <v>661.25127917874033</v>
      </c>
      <c r="AS32" s="82">
        <f>'1.59 Consum exp pc (curr US$)'!AS32*'2.10 US CPI'!$B175/100</f>
        <v>2889.8315663178778</v>
      </c>
      <c r="AT32" s="82">
        <f>'1.59 Consum exp pc (curr US$)'!AT32*'2.10 US CPI'!$B175/100</f>
        <v>4414.7001762931741</v>
      </c>
      <c r="AU32" s="82">
        <f>'1.59 Consum exp pc (curr US$)'!AU32*'2.10 US CPI'!$B175/100</f>
        <v>2049.909664040953</v>
      </c>
      <c r="AV32" s="82">
        <f>'1.59 Consum exp pc (curr US$)'!AV32*'2.10 US CPI'!$B175/100</f>
        <v>3225.677154275832</v>
      </c>
      <c r="AW32" s="82">
        <f>'1.59 Consum exp pc (curr US$)'!AW32*'2.10 US CPI'!$B175/100</f>
        <v>2774.1571228572998</v>
      </c>
      <c r="AX32" s="82">
        <f>'1.59 Consum exp pc (curr US$)'!AX32*'2.10 US CPI'!$B175/100</f>
        <v>1883.8326013960984</v>
      </c>
      <c r="AY32" s="82">
        <f>'1.59 Consum exp pc (curr US$)'!AY32*'2.10 US CPI'!$B175/100</f>
        <v>1751.1504316912137</v>
      </c>
      <c r="AZ32" s="82">
        <f>'1.59 Consum exp pc (curr US$)'!AZ32*'2.10 US CPI'!$B175/100</f>
        <v>4816.1636798826394</v>
      </c>
      <c r="BA32" s="82">
        <f>'1.59 Consum exp pc (curr US$)'!BA32*'2.10 US CPI'!$B175/100</f>
        <v>1646.8573846153845</v>
      </c>
      <c r="BB32" s="82">
        <f>'1.59 Consum exp pc (curr US$)'!BB32*'2.10 US CPI'!$B175/100</f>
        <v>3645.7096247373161</v>
      </c>
      <c r="BC32" s="82">
        <f>'1.59 Consum exp pc (curr US$)'!BC32*'2.10 US CPI'!$B175/100</f>
        <v>2655.4126724758644</v>
      </c>
      <c r="BD32" s="82"/>
      <c r="BE32" s="82">
        <f>'1.59 Consum exp pc (curr US$)'!BE32*'2.10 US CPI'!$B175/100</f>
        <v>932.41964307407864</v>
      </c>
      <c r="BF32" s="82">
        <f>'1.59 Consum exp pc (curr US$)'!BF32*'2.10 US CPI'!$B175/100</f>
        <v>581.90819213748398</v>
      </c>
      <c r="BG32" s="82">
        <f>'1.59 Consum exp pc (curr US$)'!BG32*'2.10 US CPI'!$B175/100</f>
        <v>971.83679962998269</v>
      </c>
      <c r="BH32" s="82">
        <f>'1.59 Consum exp pc (curr US$)'!BH32*'2.10 US CPI'!$B175/100</f>
        <v>1176.8153193877322</v>
      </c>
      <c r="BI32" s="82">
        <f>'1.59 Consum exp pc (curr US$)'!BI32*'2.10 US CPI'!$B175/100</f>
        <v>10069.385902434185</v>
      </c>
      <c r="BJ32" s="82">
        <f>'1.59 Consum exp pc (curr US$)'!BJ32*'2.10 US CPI'!$B175/100</f>
        <v>489.56790497712615</v>
      </c>
      <c r="BK32" s="82">
        <f>'1.59 Consum exp pc (curr US$)'!BK32*'2.10 US CPI'!$B175/100</f>
        <v>1247.162268909206</v>
      </c>
      <c r="BL32" s="82">
        <f>'1.59 Consum exp pc (curr US$)'!BL32*'2.10 US CPI'!$B175/100</f>
        <v>880.35406341143459</v>
      </c>
      <c r="BM32" s="82">
        <f>'1.59 Consum exp pc (curr US$)'!BM32*'2.10 US CPI'!$B175/100</f>
        <v>3006.4467993705744</v>
      </c>
      <c r="BN32" s="82">
        <f>'1.59 Consum exp pc (curr US$)'!BN32*'2.10 US CPI'!$B175/100</f>
        <v>3001.3604799725872</v>
      </c>
      <c r="BO32" s="82">
        <f>'1.59 Consum exp pc (curr US$)'!BO32*'2.10 US CPI'!$B175/100</f>
        <v>1940.9694336725654</v>
      </c>
      <c r="BP32" s="82">
        <f>'1.59 Consum exp pc (curr US$)'!BP32*'2.10 US CPI'!$B175/100</f>
        <v>24630.141145528931</v>
      </c>
      <c r="BQ32" s="82"/>
      <c r="BR32" s="82">
        <f>'1.59 Consum exp pc (curr US$)'!BR32*'2.10 US CPI'!$B175/100</f>
        <v>18078.313995793742</v>
      </c>
      <c r="BS32" s="82">
        <f>'1.59 Consum exp pc (curr US$)'!BS32*'2.10 US CPI'!$B175/100</f>
        <v>25869.641303251326</v>
      </c>
      <c r="BT32" s="82"/>
      <c r="BU32" s="82">
        <f>'1.59 Consum exp pc (curr US$)'!BU32*'2.10 US CPI'!$B175/100</f>
        <v>18521.289359485359</v>
      </c>
      <c r="BV32" s="82">
        <f>'1.59 Consum exp pc (curr US$)'!BV32*'2.10 US CPI'!$B175/100</f>
        <v>16216.15121296878</v>
      </c>
      <c r="BW32" s="82">
        <f>'1.59 Consum exp pc (curr US$)'!BW32*'2.10 US CPI'!$B175/100</f>
        <v>20562.090417319207</v>
      </c>
      <c r="BX32" s="82">
        <f>'1.59 Consum exp pc (curr US$)'!BX32*'2.10 US CPI'!$B175/100</f>
        <v>16791.870796864292</v>
      </c>
      <c r="BY32" s="82">
        <f>'1.59 Consum exp pc (curr US$)'!BY32*'2.10 US CPI'!$B175/100</f>
        <v>17368.98320610687</v>
      </c>
      <c r="BZ32" s="82">
        <f>'1.59 Consum exp pc (curr US$)'!BZ32*'2.10 US CPI'!$B175/100</f>
        <v>16923.285345950444</v>
      </c>
      <c r="CA32" s="82">
        <f>'1.59 Consum exp pc (curr US$)'!CA32*'2.10 US CPI'!$B175/100</f>
        <v>14071.375844866285</v>
      </c>
      <c r="CB32" s="82">
        <f>'1.59 Consum exp pc (curr US$)'!CB32*'2.10 US CPI'!$B175/100</f>
        <v>20069.708540468608</v>
      </c>
      <c r="CC32" s="82">
        <f>'1.59 Consum exp pc (curr US$)'!CC32*'2.10 US CPI'!$B175/100</f>
        <v>17096.593887455609</v>
      </c>
      <c r="CD32" s="82">
        <f>'1.59 Consum exp pc (curr US$)'!CD32*'2.10 US CPI'!$B175/100</f>
        <v>17075.729731483632</v>
      </c>
      <c r="CE32" s="82">
        <f>'1.59 Consum exp pc (curr US$)'!CE32*'2.10 US CPI'!$B175/100</f>
        <v>23612.304340330164</v>
      </c>
      <c r="CF32" s="82">
        <f>'1.59 Consum exp pc (curr US$)'!CF32*'2.10 US CPI'!$B175/100</f>
        <v>11037.957157534247</v>
      </c>
      <c r="CG32" s="82">
        <f>'1.59 Consum exp pc (curr US$)'!CG32*'2.10 US CPI'!$B175/100</f>
        <v>14356.797791411043</v>
      </c>
      <c r="CH32" s="82">
        <f>'1.59 Consum exp pc (curr US$)'!CH32*'2.10 US CPI'!$B175/100</f>
        <v>17193.804593381818</v>
      </c>
      <c r="CI32" s="82">
        <f>'1.59 Consum exp pc (curr US$)'!CI32*'2.10 US CPI'!$B175/100</f>
        <v>26682.773956643563</v>
      </c>
      <c r="CJ32" s="82">
        <f>'1.59 Consum exp pc (curr US$)'!CJ32*'2.10 US CPI'!$B175/100</f>
        <v>4861.5408597028791</v>
      </c>
      <c r="CK32" s="82">
        <f>'1.59 Consum exp pc (curr US$)'!CK32*'2.10 US CPI'!$B175/100</f>
        <v>21659.592460953736</v>
      </c>
      <c r="CL32" s="77"/>
      <c r="CM32" s="77"/>
      <c r="CN32" s="77"/>
      <c r="CO32" s="77"/>
      <c r="CP32" s="77"/>
    </row>
    <row r="33" spans="1:94" x14ac:dyDescent="0.25">
      <c r="A33" s="78" t="s">
        <v>30</v>
      </c>
      <c r="B33" s="77"/>
      <c r="C33" s="77"/>
      <c r="D33" s="82">
        <f>'1.59 Consum exp pc (curr US$)'!D33*'2.10 US CPI'!$B176/100</f>
        <v>1092.4350157510298</v>
      </c>
      <c r="E33" s="82">
        <f>'1.59 Consum exp pc (curr US$)'!E33*'2.10 US CPI'!$B176/100</f>
        <v>877.41392955389222</v>
      </c>
      <c r="F33" s="82">
        <f>'1.59 Consum exp pc (curr US$)'!F33*'2.10 US CPI'!$B176/100</f>
        <v>15427.627169151134</v>
      </c>
      <c r="G33" s="82">
        <f>'1.59 Consum exp pc (curr US$)'!G33*'2.10 US CPI'!$B176/100</f>
        <v>529.1727392799645</v>
      </c>
      <c r="H33" s="82">
        <f>'1.59 Consum exp pc (curr US$)'!H33*'2.10 US CPI'!$B176/100</f>
        <v>1067.6095354305355</v>
      </c>
      <c r="I33" s="82">
        <f>'1.59 Consum exp pc (curr US$)'!I33*'2.10 US CPI'!$B176/100</f>
        <v>16607.867840322418</v>
      </c>
      <c r="J33" s="82">
        <f>'1.59 Consum exp pc (curr US$)'!J33*'2.10 US CPI'!$B176/100</f>
        <v>2578.7500773829788</v>
      </c>
      <c r="K33" s="82">
        <f>'1.59 Consum exp pc (curr US$)'!K33*'2.10 US CPI'!$B176/100</f>
        <v>3217.1432908080301</v>
      </c>
      <c r="L33" s="82">
        <f>'1.59 Consum exp pc (curr US$)'!L33*'2.10 US CPI'!$B176/100</f>
        <v>640.25900498035583</v>
      </c>
      <c r="M33" s="82">
        <f>'1.59 Consum exp pc (curr US$)'!M33*'2.10 US CPI'!$B176/100</f>
        <v>1109.8623410198336</v>
      </c>
      <c r="N33" s="82">
        <f>'1.59 Consum exp pc (curr US$)'!N33*'2.10 US CPI'!$B176/100</f>
        <v>11878.290995074751</v>
      </c>
      <c r="O33" s="82">
        <f>'1.59 Consum exp pc (curr US$)'!O33*'2.10 US CPI'!$B176/100</f>
        <v>9965.9136129899143</v>
      </c>
      <c r="P33" s="82">
        <f>'1.59 Consum exp pc (curr US$)'!P33*'2.10 US CPI'!$B176/100</f>
        <v>8123.9300587939588</v>
      </c>
      <c r="Q33" s="82">
        <f>'1.59 Consum exp pc (curr US$)'!Q33*'2.10 US CPI'!$B176/100</f>
        <v>1919.7485488353309</v>
      </c>
      <c r="R33" s="82">
        <f>'1.59 Consum exp pc (curr US$)'!R33*'2.10 US CPI'!$B176/100</f>
        <v>339.12428475008443</v>
      </c>
      <c r="S33" s="82">
        <f>'1.59 Consum exp pc (curr US$)'!S33*'2.10 US CPI'!$B176/100</f>
        <v>562.8519544553094</v>
      </c>
      <c r="T33" s="82"/>
      <c r="U33" s="82">
        <f>'1.59 Consum exp pc (curr US$)'!U33*'2.10 US CPI'!$B176/100</f>
        <v>22842.873831358393</v>
      </c>
      <c r="V33" s="82">
        <f>'1.59 Consum exp pc (curr US$)'!V33*'2.10 US CPI'!$B176/100</f>
        <v>15807.699187474756</v>
      </c>
      <c r="W33" s="82"/>
      <c r="X33" s="82">
        <f>'1.59 Consum exp pc (curr US$)'!X33*'2.10 US CPI'!$B176/100</f>
        <v>2064.1282206795763</v>
      </c>
      <c r="Y33" s="82">
        <f>'1.59 Consum exp pc (curr US$)'!Y33*'2.10 US CPI'!$B176/100</f>
        <v>3202.8241883454739</v>
      </c>
      <c r="Z33" s="82">
        <f>'1.59 Consum exp pc (curr US$)'!Z33*'2.10 US CPI'!$B176/100</f>
        <v>3697.3984391300332</v>
      </c>
      <c r="AA33" s="82">
        <f>'1.59 Consum exp pc (curr US$)'!AA33*'2.10 US CPI'!$B176/100</f>
        <v>8658.8105168518614</v>
      </c>
      <c r="AB33" s="82">
        <f>'1.59 Consum exp pc (curr US$)'!AB33*'2.10 US CPI'!$B176/100</f>
        <v>7718.1633164947052</v>
      </c>
      <c r="AC33" s="82">
        <f>'1.59 Consum exp pc (curr US$)'!AC33*'2.10 US CPI'!$B176/100</f>
        <v>8048.8303717273493</v>
      </c>
      <c r="AD33" s="82">
        <f>'1.59 Consum exp pc (curr US$)'!AD33*'2.10 US CPI'!$B176/100</f>
        <v>1546.4975190518549</v>
      </c>
      <c r="AE33" s="82">
        <f>'1.59 Consum exp pc (curr US$)'!AE33*'2.10 US CPI'!$B176/100</f>
        <v>6593.6794324759803</v>
      </c>
      <c r="AF33" s="82">
        <f>'1.59 Consum exp pc (curr US$)'!AF33*'2.10 US CPI'!$B176/100</f>
        <v>7091.8111915972468</v>
      </c>
      <c r="AG33" s="82">
        <f>'1.59 Consum exp pc (curr US$)'!AG33*'2.10 US CPI'!$B176/100</f>
        <v>6716.9518338461548</v>
      </c>
      <c r="AH33" s="82">
        <f>'1.59 Consum exp pc (curr US$)'!AH33*'2.10 US CPI'!$B176/100</f>
        <v>2770.7316616876433</v>
      </c>
      <c r="AI33" s="82">
        <f>'1.59 Consum exp pc (curr US$)'!AI33*'2.10 US CPI'!$B176/100</f>
        <v>5899.9068520958645</v>
      </c>
      <c r="AJ33" s="82">
        <f>'1.59 Consum exp pc (curr US$)'!AJ33*'2.10 US CPI'!$B176/100</f>
        <v>4749.1176252648984</v>
      </c>
      <c r="AK33" s="82">
        <f>'1.59 Consum exp pc (curr US$)'!AK33*'2.10 US CPI'!$B176/100</f>
        <v>3762.7369416929682</v>
      </c>
      <c r="AL33" s="82">
        <f>'1.59 Consum exp pc (curr US$)'!AL33*'2.10 US CPI'!$B176/100</f>
        <v>3508.454338072841</v>
      </c>
      <c r="AM33" s="82">
        <f>'1.59 Consum exp pc (curr US$)'!AM33*'2.10 US CPI'!$B176/100</f>
        <v>7643.9843657487572</v>
      </c>
      <c r="AN33" s="82">
        <f>'1.59 Consum exp pc (curr US$)'!AN33*'2.10 US CPI'!$B176/100</f>
        <v>11173.225358137684</v>
      </c>
      <c r="AO33" s="82">
        <f>'1.59 Consum exp pc (curr US$)'!AO33*'2.10 US CPI'!$B176/100</f>
        <v>1569.5206315626367</v>
      </c>
      <c r="AP33" s="82"/>
      <c r="AQ33" s="82">
        <f>'1.59 Consum exp pc (curr US$)'!AQ33*'2.10 US CPI'!$B176/100</f>
        <v>3937.4568297643978</v>
      </c>
      <c r="AR33" s="82">
        <f>'1.59 Consum exp pc (curr US$)'!AR33*'2.10 US CPI'!$B176/100</f>
        <v>770.72342212572175</v>
      </c>
      <c r="AS33" s="82">
        <f>'1.59 Consum exp pc (curr US$)'!AS33*'2.10 US CPI'!$B176/100</f>
        <v>3662.014155235509</v>
      </c>
      <c r="AT33" s="82">
        <f>'1.59 Consum exp pc (curr US$)'!AT33*'2.10 US CPI'!$B176/100</f>
        <v>5078.044577742412</v>
      </c>
      <c r="AU33" s="82">
        <f>'1.59 Consum exp pc (curr US$)'!AU33*'2.10 US CPI'!$B176/100</f>
        <v>2640.2162360900156</v>
      </c>
      <c r="AV33" s="82">
        <f>'1.59 Consum exp pc (curr US$)'!AV33*'2.10 US CPI'!$B176/100</f>
        <v>3835.6726338586309</v>
      </c>
      <c r="AW33" s="82">
        <f>'1.59 Consum exp pc (curr US$)'!AW33*'2.10 US CPI'!$B176/100</f>
        <v>3231.6833607656336</v>
      </c>
      <c r="AX33" s="82">
        <f>'1.59 Consum exp pc (curr US$)'!AX33*'2.10 US CPI'!$B176/100</f>
        <v>2049.3432902748937</v>
      </c>
      <c r="AY33" s="82">
        <f>'1.59 Consum exp pc (curr US$)'!AY33*'2.10 US CPI'!$B176/100</f>
        <v>1971.7243889802446</v>
      </c>
      <c r="AZ33" s="82">
        <f>'1.59 Consum exp pc (curr US$)'!AZ33*'2.10 US CPI'!$B176/100</f>
        <v>5258.4392917940186</v>
      </c>
      <c r="BA33" s="82">
        <f>'1.59 Consum exp pc (curr US$)'!BA33*'2.10 US CPI'!$B176/100</f>
        <v>1925.1397461544991</v>
      </c>
      <c r="BB33" s="82">
        <f>'1.59 Consum exp pc (curr US$)'!BB33*'2.10 US CPI'!$B176/100</f>
        <v>4425.3462213306184</v>
      </c>
      <c r="BC33" s="82">
        <f>'1.59 Consum exp pc (curr US$)'!BC33*'2.10 US CPI'!$B176/100</f>
        <v>3660.3693816925479</v>
      </c>
      <c r="BD33" s="82"/>
      <c r="BE33" s="82">
        <f>'1.59 Consum exp pc (curr US$)'!BE33*'2.10 US CPI'!$B176/100</f>
        <v>1086.4205259471137</v>
      </c>
      <c r="BF33" s="82">
        <f>'1.59 Consum exp pc (curr US$)'!BF33*'2.10 US CPI'!$B176/100</f>
        <v>677.51008591002255</v>
      </c>
      <c r="BG33" s="82">
        <f>'1.59 Consum exp pc (curr US$)'!BG33*'2.10 US CPI'!$B176/100</f>
        <v>1218.2461224293943</v>
      </c>
      <c r="BH33" s="82">
        <f>'1.59 Consum exp pc (curr US$)'!BH33*'2.10 US CPI'!$B176/100</f>
        <v>1480.0026707696086</v>
      </c>
      <c r="BI33" s="82">
        <f>'1.59 Consum exp pc (curr US$)'!BI33*'2.10 US CPI'!$B176/100</f>
        <v>12068.671043578779</v>
      </c>
      <c r="BJ33" s="82">
        <f>'1.59 Consum exp pc (curr US$)'!BJ33*'2.10 US CPI'!$B176/100</f>
        <v>595.33001624139274</v>
      </c>
      <c r="BK33" s="82">
        <f>'1.59 Consum exp pc (curr US$)'!BK33*'2.10 US CPI'!$B176/100</f>
        <v>1478.8492330215117</v>
      </c>
      <c r="BL33" s="82">
        <f>'1.59 Consum exp pc (curr US$)'!BL33*'2.10 US CPI'!$B176/100</f>
        <v>1226.4693073512174</v>
      </c>
      <c r="BM33" s="82">
        <f>'1.59 Consum exp pc (curr US$)'!BM33*'2.10 US CPI'!$B176/100</f>
        <v>3403.0068173366308</v>
      </c>
      <c r="BN33" s="82">
        <f>'1.59 Consum exp pc (curr US$)'!BN33*'2.10 US CPI'!$B176/100</f>
        <v>3324.2342569264461</v>
      </c>
      <c r="BO33" s="82">
        <f>'1.59 Consum exp pc (curr US$)'!BO33*'2.10 US CPI'!$B176/100</f>
        <v>2229.8956141290064</v>
      </c>
      <c r="BP33" s="82">
        <f>'1.59 Consum exp pc (curr US$)'!BP33*'2.10 US CPI'!$B176/100</f>
        <v>25528.271534594209</v>
      </c>
      <c r="BQ33" s="82"/>
      <c r="BR33" s="82">
        <f>'1.59 Consum exp pc (curr US$)'!BR33*'2.10 US CPI'!$B176/100</f>
        <v>20511.381273355855</v>
      </c>
      <c r="BS33" s="82">
        <f>'1.59 Consum exp pc (curr US$)'!BS33*'2.10 US CPI'!$B176/100</f>
        <v>27589.372784260064</v>
      </c>
      <c r="BT33" s="82"/>
      <c r="BU33" s="82">
        <f>'1.59 Consum exp pc (curr US$)'!BU33*'2.10 US CPI'!$B176/100</f>
        <v>21425.069071592417</v>
      </c>
      <c r="BV33" s="82">
        <f>'1.59 Consum exp pc (curr US$)'!BV33*'2.10 US CPI'!$B176/100</f>
        <v>18879.89386933724</v>
      </c>
      <c r="BW33" s="82">
        <f>'1.59 Consum exp pc (curr US$)'!BW33*'2.10 US CPI'!$B176/100</f>
        <v>23706.524859099336</v>
      </c>
      <c r="BX33" s="82">
        <f>'1.59 Consum exp pc (curr US$)'!BX33*'2.10 US CPI'!$B176/100</f>
        <v>19708.102391510332</v>
      </c>
      <c r="BY33" s="82">
        <f>'1.59 Consum exp pc (curr US$)'!BY33*'2.10 US CPI'!$B176/100</f>
        <v>20217.189972036667</v>
      </c>
      <c r="BZ33" s="82">
        <f>'1.59 Consum exp pc (curr US$)'!BZ33*'2.10 US CPI'!$B176/100</f>
        <v>19303.779982656735</v>
      </c>
      <c r="CA33" s="82">
        <f>'1.59 Consum exp pc (curr US$)'!CA33*'2.10 US CPI'!$B176/100</f>
        <v>16893.942684849582</v>
      </c>
      <c r="CB33" s="82">
        <f>'1.59 Consum exp pc (curr US$)'!CB33*'2.10 US CPI'!$B176/100</f>
        <v>23737.278118015714</v>
      </c>
      <c r="CC33" s="82">
        <f>'1.59 Consum exp pc (curr US$)'!CC33*'2.10 US CPI'!$B176/100</f>
        <v>19731.965816153905</v>
      </c>
      <c r="CD33" s="82">
        <f>'1.59 Consum exp pc (curr US$)'!CD33*'2.10 US CPI'!$B176/100</f>
        <v>19914.869331214082</v>
      </c>
      <c r="CE33" s="82">
        <f>'1.59 Consum exp pc (curr US$)'!CE33*'2.10 US CPI'!$B176/100</f>
        <v>28111.91482557519</v>
      </c>
      <c r="CF33" s="82">
        <f>'1.59 Consum exp pc (curr US$)'!CF33*'2.10 US CPI'!$B176/100</f>
        <v>13092.501425099217</v>
      </c>
      <c r="CG33" s="82">
        <f>'1.59 Consum exp pc (curr US$)'!CG33*'2.10 US CPI'!$B176/100</f>
        <v>16805.861322505236</v>
      </c>
      <c r="CH33" s="82">
        <f>'1.59 Consum exp pc (curr US$)'!CH33*'2.10 US CPI'!$B176/100</f>
        <v>20143.524376460777</v>
      </c>
      <c r="CI33" s="82">
        <f>'1.59 Consum exp pc (curr US$)'!CI33*'2.10 US CPI'!$B176/100</f>
        <v>29549.379459826607</v>
      </c>
      <c r="CJ33" s="82">
        <f>'1.59 Consum exp pc (curr US$)'!CJ33*'2.10 US CPI'!$B176/100</f>
        <v>6036.9364850845104</v>
      </c>
      <c r="CK33" s="82">
        <f>'1.59 Consum exp pc (curr US$)'!CK33*'2.10 US CPI'!$B176/100</f>
        <v>25296.319718600436</v>
      </c>
      <c r="CL33" s="77"/>
      <c r="CM33" s="77"/>
      <c r="CN33" s="77"/>
      <c r="CO33" s="77"/>
      <c r="CP33" s="77"/>
    </row>
    <row r="34" spans="1:94" x14ac:dyDescent="0.25">
      <c r="A34" s="78" t="s">
        <v>31</v>
      </c>
      <c r="B34" s="77"/>
      <c r="C34" s="77"/>
      <c r="D34" s="82">
        <f>'1.59 Consum exp pc (curr US$)'!D34*'2.10 US CPI'!$B177/100</f>
        <v>1664.1429788494177</v>
      </c>
      <c r="E34" s="82">
        <f>'1.59 Consum exp pc (curr US$)'!E34*'2.10 US CPI'!$B177/100</f>
        <v>1149.1583958404287</v>
      </c>
      <c r="F34" s="82">
        <f>'1.59 Consum exp pc (curr US$)'!F34*'2.10 US CPI'!$B177/100</f>
        <v>16875.012383224581</v>
      </c>
      <c r="G34" s="82">
        <f>'1.59 Consum exp pc (curr US$)'!G34*'2.10 US CPI'!$B177/100</f>
        <v>590.63864294171037</v>
      </c>
      <c r="H34" s="82">
        <f>'1.59 Consum exp pc (curr US$)'!H34*'2.10 US CPI'!$B177/100</f>
        <v>1245.3126916631827</v>
      </c>
      <c r="I34" s="82">
        <f>'1.59 Consum exp pc (curr US$)'!I34*'2.10 US CPI'!$B177/100</f>
        <v>19627.726942631394</v>
      </c>
      <c r="J34" s="82">
        <f>'1.59 Consum exp pc (curr US$)'!J34*'2.10 US CPI'!$B177/100</f>
        <v>3346.5628538820024</v>
      </c>
      <c r="K34" s="82">
        <f>'1.59 Consum exp pc (curr US$)'!K34*'2.10 US CPI'!$B177/100</f>
        <v>3845.1393004831757</v>
      </c>
      <c r="L34" s="82"/>
      <c r="M34" s="82">
        <f>'1.59 Consum exp pc (curr US$)'!M34*'2.10 US CPI'!$B177/100</f>
        <v>1307.759111422183</v>
      </c>
      <c r="N34" s="82">
        <f>'1.59 Consum exp pc (curr US$)'!N34*'2.10 US CPI'!$B177/100</f>
        <v>13519.46301194363</v>
      </c>
      <c r="O34" s="82">
        <f>'1.59 Consum exp pc (curr US$)'!O34*'2.10 US CPI'!$B177/100</f>
        <v>9298.6388247287468</v>
      </c>
      <c r="P34" s="82">
        <f>'1.59 Consum exp pc (curr US$)'!P34*'2.10 US CPI'!$B177/100</f>
        <v>8895.0605181545743</v>
      </c>
      <c r="Q34" s="82">
        <f>'1.59 Consum exp pc (curr US$)'!Q34*'2.10 US CPI'!$B177/100</f>
        <v>2256.4047353555052</v>
      </c>
      <c r="R34" s="82">
        <f>'1.59 Consum exp pc (curr US$)'!R34*'2.10 US CPI'!$B177/100</f>
        <v>460.24912297581335</v>
      </c>
      <c r="S34" s="82">
        <f>'1.59 Consum exp pc (curr US$)'!S34*'2.10 US CPI'!$B177/100</f>
        <v>767.6155913028515</v>
      </c>
      <c r="T34" s="82"/>
      <c r="U34" s="82">
        <f>'1.59 Consum exp pc (curr US$)'!U34*'2.10 US CPI'!$B177/100</f>
        <v>24615.472203188823</v>
      </c>
      <c r="V34" s="82">
        <f>'1.59 Consum exp pc (curr US$)'!V34*'2.10 US CPI'!$B177/100</f>
        <v>16459.540483312529</v>
      </c>
      <c r="W34" s="82"/>
      <c r="X34" s="82">
        <f>'1.59 Consum exp pc (curr US$)'!X34*'2.10 US CPI'!$B177/100</f>
        <v>2929.1481021545942</v>
      </c>
      <c r="Y34" s="82">
        <f>'1.59 Consum exp pc (curr US$)'!Y34*'2.10 US CPI'!$B177/100</f>
        <v>4020.6823507986883</v>
      </c>
      <c r="Z34" s="82">
        <f>'1.59 Consum exp pc (curr US$)'!Z34*'2.10 US CPI'!$B177/100</f>
        <v>4545.5267517956909</v>
      </c>
      <c r="AA34" s="82">
        <f>'1.59 Consum exp pc (curr US$)'!AA34*'2.10 US CPI'!$B177/100</f>
        <v>10656.017387385305</v>
      </c>
      <c r="AB34" s="82">
        <f>'1.59 Consum exp pc (curr US$)'!AB34*'2.10 US CPI'!$B177/100</f>
        <v>10142.637152193671</v>
      </c>
      <c r="AC34" s="82">
        <f>'1.59 Consum exp pc (curr US$)'!AC34*'2.10 US CPI'!$B177/100</f>
        <v>9259.4264611383096</v>
      </c>
      <c r="AD34" s="82">
        <f>'1.59 Consum exp pc (curr US$)'!AD34*'2.10 US CPI'!$B177/100</f>
        <v>2243.0579406931402</v>
      </c>
      <c r="AE34" s="82">
        <f>'1.59 Consum exp pc (curr US$)'!AE34*'2.10 US CPI'!$B177/100</f>
        <v>7744.3132955814326</v>
      </c>
      <c r="AF34" s="82">
        <f>'1.59 Consum exp pc (curr US$)'!AF34*'2.10 US CPI'!$B177/100</f>
        <v>8358.5424673784109</v>
      </c>
      <c r="AG34" s="82">
        <f>'1.59 Consum exp pc (curr US$)'!AG34*'2.10 US CPI'!$B177/100</f>
        <v>8664.6963363008163</v>
      </c>
      <c r="AH34" s="82">
        <f>'1.59 Consum exp pc (curr US$)'!AH34*'2.10 US CPI'!$B177/100</f>
        <v>3483.9645120281639</v>
      </c>
      <c r="AI34" s="82">
        <f>'1.59 Consum exp pc (curr US$)'!AI34*'2.10 US CPI'!$B177/100</f>
        <v>7747.4363628779111</v>
      </c>
      <c r="AJ34" s="82">
        <f>'1.59 Consum exp pc (curr US$)'!AJ34*'2.10 US CPI'!$B177/100</f>
        <v>5708.3424254319016</v>
      </c>
      <c r="AK34" s="82">
        <f>'1.59 Consum exp pc (curr US$)'!AK34*'2.10 US CPI'!$B177/100</f>
        <v>5053.3349181596868</v>
      </c>
      <c r="AL34" s="82">
        <f>'1.59 Consum exp pc (curr US$)'!AL34*'2.10 US CPI'!$B177/100</f>
        <v>4501.6116370567006</v>
      </c>
      <c r="AM34" s="82">
        <f>'1.59 Consum exp pc (curr US$)'!AM34*'2.10 US CPI'!$B177/100</f>
        <v>9438.0453770723616</v>
      </c>
      <c r="AN34" s="82">
        <f>'1.59 Consum exp pc (curr US$)'!AN34*'2.10 US CPI'!$B177/100</f>
        <v>13420.535692778516</v>
      </c>
      <c r="AO34" s="82">
        <f>'1.59 Consum exp pc (curr US$)'!AO34*'2.10 US CPI'!$B177/100</f>
        <v>2172.490117400519</v>
      </c>
      <c r="AP34" s="82"/>
      <c r="AQ34" s="82">
        <f>'1.59 Consum exp pc (curr US$)'!AQ34*'2.10 US CPI'!$B177/100</f>
        <v>5180.0212367422037</v>
      </c>
      <c r="AR34" s="82">
        <f>'1.59 Consum exp pc (curr US$)'!AR34*'2.10 US CPI'!$B177/100</f>
        <v>988.14893280138335</v>
      </c>
      <c r="AS34" s="82">
        <f>'1.59 Consum exp pc (curr US$)'!AS34*'2.10 US CPI'!$B177/100</f>
        <v>4595.2864064584983</v>
      </c>
      <c r="AT34" s="82">
        <f>'1.59 Consum exp pc (curr US$)'!AT34*'2.10 US CPI'!$B177/100</f>
        <v>5946.1540102968293</v>
      </c>
      <c r="AU34" s="82">
        <f>'1.59 Consum exp pc (curr US$)'!AU34*'2.10 US CPI'!$B177/100</f>
        <v>3147.1726952431641</v>
      </c>
      <c r="AV34" s="82">
        <f>'1.59 Consum exp pc (curr US$)'!AV34*'2.10 US CPI'!$B177/100</f>
        <v>4553.6816966008946</v>
      </c>
      <c r="AW34" s="82">
        <f>'1.59 Consum exp pc (curr US$)'!AW34*'2.10 US CPI'!$B177/100</f>
        <v>3734.3619843527745</v>
      </c>
      <c r="AX34" s="82">
        <f>'1.59 Consum exp pc (curr US$)'!AX34*'2.10 US CPI'!$B177/100</f>
        <v>2410.5489126221655</v>
      </c>
      <c r="AY34" s="82">
        <f>'1.59 Consum exp pc (curr US$)'!AY34*'2.10 US CPI'!$B177/100</f>
        <v>2351.6921704534629</v>
      </c>
      <c r="AZ34" s="82">
        <f>'1.59 Consum exp pc (curr US$)'!AZ34*'2.10 US CPI'!$B177/100</f>
        <v>5761.4884952788834</v>
      </c>
      <c r="BA34" s="82">
        <f>'1.59 Consum exp pc (curr US$)'!BA34*'2.10 US CPI'!$B177/100</f>
        <v>2423.1795614831367</v>
      </c>
      <c r="BB34" s="82">
        <f>'1.59 Consum exp pc (curr US$)'!BB34*'2.10 US CPI'!$B177/100</f>
        <v>5905.3335531813291</v>
      </c>
      <c r="BC34" s="82">
        <f>'1.59 Consum exp pc (curr US$)'!BC34*'2.10 US CPI'!$B177/100</f>
        <v>5201.4400818730501</v>
      </c>
      <c r="BD34" s="82"/>
      <c r="BE34" s="82">
        <f>'1.59 Consum exp pc (curr US$)'!BE34*'2.10 US CPI'!$B177/100</f>
        <v>1344.4245243614826</v>
      </c>
      <c r="BF34" s="82">
        <f>'1.59 Consum exp pc (curr US$)'!BF34*'2.10 US CPI'!$B177/100</f>
        <v>804.57105117933202</v>
      </c>
      <c r="BG34" s="82">
        <f>'1.59 Consum exp pc (curr US$)'!BG34*'2.10 US CPI'!$B177/100</f>
        <v>1545.532010370908</v>
      </c>
      <c r="BH34" s="82">
        <f>'1.59 Consum exp pc (curr US$)'!BH34*'2.10 US CPI'!$B177/100</f>
        <v>1803.8409860927857</v>
      </c>
      <c r="BI34" s="82">
        <f>'1.59 Consum exp pc (curr US$)'!BI34*'2.10 US CPI'!$B177/100</f>
        <v>15308.636036011381</v>
      </c>
      <c r="BJ34" s="82">
        <f>'1.59 Consum exp pc (curr US$)'!BJ34*'2.10 US CPI'!$B177/100</f>
        <v>681.90779643555652</v>
      </c>
      <c r="BK34" s="82">
        <f>'1.59 Consum exp pc (curr US$)'!BK34*'2.10 US CPI'!$B177/100</f>
        <v>1759.4880783400583</v>
      </c>
      <c r="BL34" s="82">
        <f>'1.59 Consum exp pc (curr US$)'!BL34*'2.10 US CPI'!$B177/100</f>
        <v>1272.5289368344916</v>
      </c>
      <c r="BM34" s="82">
        <f>'1.59 Consum exp pc (curr US$)'!BM34*'2.10 US CPI'!$B177/100</f>
        <v>4453.1966865848008</v>
      </c>
      <c r="BN34" s="82">
        <f>'1.59 Consum exp pc (curr US$)'!BN34*'2.10 US CPI'!$B177/100</f>
        <v>3182.6629977278503</v>
      </c>
      <c r="BO34" s="82">
        <f>'1.59 Consum exp pc (curr US$)'!BO34*'2.10 US CPI'!$B177/100</f>
        <v>2645.8570302651206</v>
      </c>
      <c r="BP34" s="82">
        <f>'1.59 Consum exp pc (curr US$)'!BP34*'2.10 US CPI'!$B177/100</f>
        <v>25683.995619874579</v>
      </c>
      <c r="BQ34" s="82"/>
      <c r="BR34" s="82">
        <f>'1.59 Consum exp pc (curr US$)'!BR34*'2.10 US CPI'!$B177/100</f>
        <v>22206.928327487982</v>
      </c>
      <c r="BS34" s="82">
        <f>'1.59 Consum exp pc (curr US$)'!BS34*'2.10 US CPI'!$B177/100</f>
        <v>29236.890603333177</v>
      </c>
      <c r="BT34" s="82"/>
      <c r="BU34" s="82">
        <f>'1.59 Consum exp pc (curr US$)'!BU34*'2.10 US CPI'!$B177/100</f>
        <v>24679.934687048626</v>
      </c>
      <c r="BV34" s="82">
        <f>'1.59 Consum exp pc (curr US$)'!BV34*'2.10 US CPI'!$B177/100</f>
        <v>21896.32883874415</v>
      </c>
      <c r="BW34" s="82">
        <f>'1.59 Consum exp pc (curr US$)'!BW34*'2.10 US CPI'!$B177/100</f>
        <v>27073.494656488547</v>
      </c>
      <c r="BX34" s="82">
        <f>'1.59 Consum exp pc (curr US$)'!BX34*'2.10 US CPI'!$B177/100</f>
        <v>23102.768438826526</v>
      </c>
      <c r="BY34" s="82">
        <f>'1.59 Consum exp pc (curr US$)'!BY34*'2.10 US CPI'!$B177/100</f>
        <v>23137.66338965702</v>
      </c>
      <c r="BZ34" s="82">
        <f>'1.59 Consum exp pc (curr US$)'!BZ34*'2.10 US CPI'!$B177/100</f>
        <v>22085.544858675483</v>
      </c>
      <c r="CA34" s="82">
        <f>'1.59 Consum exp pc (curr US$)'!CA34*'2.10 US CPI'!$B177/100</f>
        <v>20277.925798985616</v>
      </c>
      <c r="CB34" s="82">
        <f>'1.59 Consum exp pc (curr US$)'!CB34*'2.10 US CPI'!$B177/100</f>
        <v>25941.261851137326</v>
      </c>
      <c r="CC34" s="82">
        <f>'1.59 Consum exp pc (curr US$)'!CC34*'2.10 US CPI'!$B177/100</f>
        <v>22273.608646631285</v>
      </c>
      <c r="CD34" s="82">
        <f>'1.59 Consum exp pc (curr US$)'!CD34*'2.10 US CPI'!$B177/100</f>
        <v>22803.564362344099</v>
      </c>
      <c r="CE34" s="82">
        <f>'1.59 Consum exp pc (curr US$)'!CE34*'2.10 US CPI'!$B177/100</f>
        <v>31578.955321709029</v>
      </c>
      <c r="CF34" s="82">
        <f>'1.59 Consum exp pc (curr US$)'!CF34*'2.10 US CPI'!$B177/100</f>
        <v>15159.705634256583</v>
      </c>
      <c r="CG34" s="82">
        <f>'1.59 Consum exp pc (curr US$)'!CG34*'2.10 US CPI'!$B177/100</f>
        <v>18906.857920598042</v>
      </c>
      <c r="CH34" s="82">
        <f>'1.59 Consum exp pc (curr US$)'!CH34*'2.10 US CPI'!$B177/100</f>
        <v>22101.695742085831</v>
      </c>
      <c r="CI34" s="82">
        <f>'1.59 Consum exp pc (curr US$)'!CI34*'2.10 US CPI'!$B177/100</f>
        <v>35122.866974385986</v>
      </c>
      <c r="CJ34" s="82">
        <f>'1.59 Consum exp pc (curr US$)'!CJ34*'2.10 US CPI'!$B177/100</f>
        <v>6887.173444705275</v>
      </c>
      <c r="CK34" s="82">
        <f>'1.59 Consum exp pc (curr US$)'!CK34*'2.10 US CPI'!$B177/100</f>
        <v>24733.041502900691</v>
      </c>
      <c r="CL34" s="77"/>
      <c r="CM34" s="77"/>
      <c r="CN34" s="77"/>
      <c r="CO34" s="77"/>
      <c r="CP34" s="77"/>
    </row>
    <row r="35" spans="1:94" x14ac:dyDescent="0.25">
      <c r="A35" s="78" t="s">
        <v>32</v>
      </c>
      <c r="B35" s="77"/>
      <c r="C35" s="77"/>
      <c r="D35" s="82">
        <f>'1.59 Consum exp pc (curr US$)'!D35*'2.10 US CPI'!$B178/100</f>
        <v>1894.9787052810902</v>
      </c>
      <c r="E35" s="82">
        <f>'1.59 Consum exp pc (curr US$)'!E35*'2.10 US CPI'!$B178/100</f>
        <v>1261.6226090872124</v>
      </c>
      <c r="F35" s="82">
        <f>'1.59 Consum exp pc (curr US$)'!F35*'2.10 US CPI'!$B178/100</f>
        <v>16674.965792794857</v>
      </c>
      <c r="G35" s="82">
        <f>'1.59 Consum exp pc (curr US$)'!G35*'2.10 US CPI'!$B178/100</f>
        <v>592.13418494599546</v>
      </c>
      <c r="H35" s="82">
        <f>'1.59 Consum exp pc (curr US$)'!H35*'2.10 US CPI'!$B178/100</f>
        <v>1256.3831660133219</v>
      </c>
      <c r="I35" s="82">
        <f>'1.59 Consum exp pc (curr US$)'!I35*'2.10 US CPI'!$B178/100</f>
        <v>20856.165299925018</v>
      </c>
      <c r="J35" s="82">
        <f>'1.59 Consum exp pc (curr US$)'!J35*'2.10 US CPI'!$B178/100</f>
        <v>3026.8913980378416</v>
      </c>
      <c r="K35" s="82">
        <f>'1.59 Consum exp pc (curr US$)'!K35*'2.10 US CPI'!$B178/100</f>
        <v>3611.4453843277602</v>
      </c>
      <c r="L35" s="82">
        <f>'1.59 Consum exp pc (curr US$)'!L35*'2.10 US CPI'!$B178/100</f>
        <v>693.80673884975465</v>
      </c>
      <c r="M35" s="82">
        <f>'1.59 Consum exp pc (curr US$)'!M35*'2.10 US CPI'!$B178/100</f>
        <v>1238.0075314894168</v>
      </c>
      <c r="N35" s="82">
        <f>'1.59 Consum exp pc (curr US$)'!N35*'2.10 US CPI'!$B178/100</f>
        <v>12526.563774159917</v>
      </c>
      <c r="O35" s="82">
        <f>'1.59 Consum exp pc (curr US$)'!O35*'2.10 US CPI'!$B178/100</f>
        <v>8141.7772388272142</v>
      </c>
      <c r="P35" s="82">
        <f>'1.59 Consum exp pc (curr US$)'!P35*'2.10 US CPI'!$B178/100</f>
        <v>8357.1475174718926</v>
      </c>
      <c r="Q35" s="82">
        <f>'1.59 Consum exp pc (curr US$)'!Q35*'2.10 US CPI'!$B178/100</f>
        <v>2140.1482348132636</v>
      </c>
      <c r="R35" s="82">
        <f>'1.59 Consum exp pc (curr US$)'!R35*'2.10 US CPI'!$B178/100</f>
        <v>530.54690867673253</v>
      </c>
      <c r="S35" s="82">
        <f>'1.59 Consum exp pc (curr US$)'!S35*'2.10 US CPI'!$B178/100</f>
        <v>771.21329597822739</v>
      </c>
      <c r="T35" s="82"/>
      <c r="U35" s="82">
        <f>'1.59 Consum exp pc (curr US$)'!U35*'2.10 US CPI'!$B178/100</f>
        <v>23113.238934707744</v>
      </c>
      <c r="V35" s="82">
        <f>'1.59 Consum exp pc (curr US$)'!V35*'2.10 US CPI'!$B178/100</f>
        <v>14853.940144382401</v>
      </c>
      <c r="W35" s="82"/>
      <c r="X35" s="82">
        <f>'1.59 Consum exp pc (curr US$)'!X35*'2.10 US CPI'!$B178/100</f>
        <v>2535.8963042381429</v>
      </c>
      <c r="Y35" s="82">
        <f>'1.59 Consum exp pc (curr US$)'!Y35*'2.10 US CPI'!$B178/100</f>
        <v>3641.8804578563995</v>
      </c>
      <c r="Z35" s="82">
        <f>'1.59 Consum exp pc (curr US$)'!Z35*'2.10 US CPI'!$B178/100</f>
        <v>4174.0765169878532</v>
      </c>
      <c r="AA35" s="82">
        <f>'1.59 Consum exp pc (curr US$)'!AA35*'2.10 US CPI'!$B178/100</f>
        <v>9223.0650383519096</v>
      </c>
      <c r="AB35" s="82">
        <f>'1.59 Consum exp pc (curr US$)'!AB35*'2.10 US CPI'!$B178/100</f>
        <v>8996.2201154827435</v>
      </c>
      <c r="AC35" s="82">
        <f>'1.59 Consum exp pc (curr US$)'!AC35*'2.10 US CPI'!$B178/100</f>
        <v>7479.8197226266175</v>
      </c>
      <c r="AD35" s="82">
        <f>'1.59 Consum exp pc (curr US$)'!AD35*'2.10 US CPI'!$B178/100</f>
        <v>2037.5385098743268</v>
      </c>
      <c r="AE35" s="82">
        <f>'1.59 Consum exp pc (curr US$)'!AE35*'2.10 US CPI'!$B178/100</f>
        <v>6404.6116129032253</v>
      </c>
      <c r="AF35" s="82">
        <f>'1.59 Consum exp pc (curr US$)'!AF35*'2.10 US CPI'!$B178/100</f>
        <v>6488.7396523025691</v>
      </c>
      <c r="AG35" s="82">
        <f>'1.59 Consum exp pc (curr US$)'!AG35*'2.10 US CPI'!$B178/100</f>
        <v>7135.4401834228456</v>
      </c>
      <c r="AH35" s="82">
        <f>'1.59 Consum exp pc (curr US$)'!AH35*'2.10 US CPI'!$B178/100</f>
        <v>3221.6435614566044</v>
      </c>
      <c r="AI35" s="82">
        <f>'1.59 Consum exp pc (curr US$)'!AI35*'2.10 US CPI'!$B178/100</f>
        <v>6280.2216467660528</v>
      </c>
      <c r="AJ35" s="82">
        <f>'1.59 Consum exp pc (curr US$)'!AJ35*'2.10 US CPI'!$B178/100</f>
        <v>4432.530313155873</v>
      </c>
      <c r="AK35" s="82">
        <f>'1.59 Consum exp pc (curr US$)'!AK35*'2.10 US CPI'!$B178/100</f>
        <v>4103.1279901805565</v>
      </c>
      <c r="AL35" s="82">
        <f>'1.59 Consum exp pc (curr US$)'!AL35*'2.10 US CPI'!$B178/100</f>
        <v>4030.9220139714826</v>
      </c>
      <c r="AM35" s="82">
        <f>'1.59 Consum exp pc (curr US$)'!AM35*'2.10 US CPI'!$B178/100</f>
        <v>8826.1514568158145</v>
      </c>
      <c r="AN35" s="82">
        <f>'1.59 Consum exp pc (curr US$)'!AN35*'2.10 US CPI'!$B178/100</f>
        <v>12751.087718952962</v>
      </c>
      <c r="AO35" s="82">
        <f>'1.59 Consum exp pc (curr US$)'!AO35*'2.10 US CPI'!$B178/100</f>
        <v>1461.27124364168</v>
      </c>
      <c r="AP35" s="82"/>
      <c r="AQ35" s="82">
        <f>'1.59 Consum exp pc (curr US$)'!AQ35*'2.10 US CPI'!$B178/100</f>
        <v>4660.3735147774678</v>
      </c>
      <c r="AR35" s="82">
        <f>'1.59 Consum exp pc (curr US$)'!AR35*'2.10 US CPI'!$B178/100</f>
        <v>1054.6730458662951</v>
      </c>
      <c r="AS35" s="82">
        <f>'1.59 Consum exp pc (curr US$)'!AS35*'2.10 US CPI'!$B178/100</f>
        <v>4600.8059617297904</v>
      </c>
      <c r="AT35" s="82">
        <f>'1.59 Consum exp pc (curr US$)'!AT35*'2.10 US CPI'!$B178/100</f>
        <v>5458.7660202020197</v>
      </c>
      <c r="AU35" s="82">
        <f>'1.59 Consum exp pc (curr US$)'!AU35*'2.10 US CPI'!$B178/100</f>
        <v>2943.088056050361</v>
      </c>
      <c r="AV35" s="82">
        <f>'1.59 Consum exp pc (curr US$)'!AV35*'2.10 US CPI'!$B178/100</f>
        <v>4230.7052111068851</v>
      </c>
      <c r="AW35" s="82">
        <f>'1.59 Consum exp pc (curr US$)'!AW35*'2.10 US CPI'!$B178/100</f>
        <v>3697.9915396260203</v>
      </c>
      <c r="AX35" s="82">
        <f>'1.59 Consum exp pc (curr US$)'!AX35*'2.10 US CPI'!$B178/100</f>
        <v>2402.9055944674742</v>
      </c>
      <c r="AY35" s="82">
        <f>'1.59 Consum exp pc (curr US$)'!AY35*'2.10 US CPI'!$B178/100</f>
        <v>2113.7642747873329</v>
      </c>
      <c r="AZ35" s="82">
        <f>'1.59 Consum exp pc (curr US$)'!AZ35*'2.10 US CPI'!$B178/100</f>
        <v>4549.2615410955377</v>
      </c>
      <c r="BA35" s="82">
        <f>'1.59 Consum exp pc (curr US$)'!BA35*'2.10 US CPI'!$B178/100</f>
        <v>2434.6196278825996</v>
      </c>
      <c r="BB35" s="82">
        <f>'1.59 Consum exp pc (curr US$)'!BB35*'2.10 US CPI'!$B178/100</f>
        <v>5863.4047460449628</v>
      </c>
      <c r="BC35" s="82">
        <f>'1.59 Consum exp pc (curr US$)'!BC35*'2.10 US CPI'!$B178/100</f>
        <v>6475.3907544487474</v>
      </c>
      <c r="BD35" s="82"/>
      <c r="BE35" s="82">
        <f>'1.59 Consum exp pc (curr US$)'!BE35*'2.10 US CPI'!$B178/100</f>
        <v>1311.3567524815121</v>
      </c>
      <c r="BF35" s="82">
        <f>'1.59 Consum exp pc (curr US$)'!BF35*'2.10 US CPI'!$B178/100</f>
        <v>780.09202321352961</v>
      </c>
      <c r="BG35" s="82">
        <f>'1.59 Consum exp pc (curr US$)'!BG35*'2.10 US CPI'!$B178/100</f>
        <v>1784.2430186993258</v>
      </c>
      <c r="BH35" s="82">
        <f>'1.59 Consum exp pc (curr US$)'!BH35*'2.10 US CPI'!$B178/100</f>
        <v>1815.540073325973</v>
      </c>
      <c r="BI35" s="82">
        <f>'1.59 Consum exp pc (curr US$)'!BI35*'2.10 US CPI'!$B178/100</f>
        <v>13869.472256064979</v>
      </c>
      <c r="BJ35" s="82">
        <f>'1.59 Consum exp pc (curr US$)'!BJ35*'2.10 US CPI'!$B178/100</f>
        <v>684.35696969696971</v>
      </c>
      <c r="BK35" s="82">
        <f>'1.59 Consum exp pc (curr US$)'!BK35*'2.10 US CPI'!$B178/100</f>
        <v>1721.320010089863</v>
      </c>
      <c r="BL35" s="82">
        <f>'1.59 Consum exp pc (curr US$)'!BL35*'2.10 US CPI'!$B178/100</f>
        <v>1195.7287598312187</v>
      </c>
      <c r="BM35" s="82">
        <f>'1.59 Consum exp pc (curr US$)'!BM35*'2.10 US CPI'!$B178/100</f>
        <v>4860.0227789634982</v>
      </c>
      <c r="BN35" s="82">
        <f>'1.59 Consum exp pc (curr US$)'!BN35*'2.10 US CPI'!$B178/100</f>
        <v>3200.9697795732664</v>
      </c>
      <c r="BO35" s="82">
        <f>'1.59 Consum exp pc (curr US$)'!BO35*'2.10 US CPI'!$B178/100</f>
        <v>2532.8999200852418</v>
      </c>
      <c r="BP35" s="82">
        <f>'1.59 Consum exp pc (curr US$)'!BP35*'2.10 US CPI'!$B178/100</f>
        <v>14008.129454022986</v>
      </c>
      <c r="BQ35" s="82"/>
      <c r="BR35" s="82">
        <f>'1.59 Consum exp pc (curr US$)'!BR35*'2.10 US CPI'!$B178/100</f>
        <v>20365.485884039179</v>
      </c>
      <c r="BS35" s="82">
        <f>'1.59 Consum exp pc (curr US$)'!BS35*'2.10 US CPI'!$B178/100</f>
        <v>28266.508930849177</v>
      </c>
      <c r="BT35" s="82"/>
      <c r="BU35" s="82">
        <f>'1.59 Consum exp pc (curr US$)'!BU35*'2.10 US CPI'!$B178/100</f>
        <v>23229.462459508097</v>
      </c>
      <c r="BV35" s="82">
        <f>'1.59 Consum exp pc (curr US$)'!BV35*'2.10 US CPI'!$B178/100</f>
        <v>20362.646195050729</v>
      </c>
      <c r="BW35" s="82">
        <f>'1.59 Consum exp pc (curr US$)'!BW35*'2.10 US CPI'!$B178/100</f>
        <v>24642.787299283314</v>
      </c>
      <c r="BX35" s="82">
        <f>'1.59 Consum exp pc (curr US$)'!BX35*'2.10 US CPI'!$B178/100</f>
        <v>21270.507241424624</v>
      </c>
      <c r="BY35" s="82">
        <f>'1.59 Consum exp pc (curr US$)'!BY35*'2.10 US CPI'!$B178/100</f>
        <v>21322.863483159555</v>
      </c>
      <c r="BZ35" s="82">
        <f>'1.59 Consum exp pc (curr US$)'!BZ35*'2.10 US CPI'!$B178/100</f>
        <v>20849.354511747173</v>
      </c>
      <c r="CA35" s="82">
        <f>'1.59 Consum exp pc (curr US$)'!CA35*'2.10 US CPI'!$B178/100</f>
        <v>18732.664295564548</v>
      </c>
      <c r="CB35" s="82">
        <f>'1.59 Consum exp pc (curr US$)'!CB35*'2.10 US CPI'!$B178/100</f>
        <v>21201.041895030194</v>
      </c>
      <c r="CC35" s="82">
        <f>'1.59 Consum exp pc (curr US$)'!CC35*'2.10 US CPI'!$B178/100</f>
        <v>20405.683843215153</v>
      </c>
      <c r="CD35" s="82">
        <f>'1.59 Consum exp pc (curr US$)'!CD35*'2.10 US CPI'!$B178/100</f>
        <v>20657.962280265441</v>
      </c>
      <c r="CE35" s="82">
        <f>'1.59 Consum exp pc (curr US$)'!CE35*'2.10 US CPI'!$B178/100</f>
        <v>28367.910945346193</v>
      </c>
      <c r="CF35" s="82">
        <f>'1.59 Consum exp pc (curr US$)'!CF35*'2.10 US CPI'!$B178/100</f>
        <v>13635.343326706428</v>
      </c>
      <c r="CG35" s="82">
        <f>'1.59 Consum exp pc (curr US$)'!CG35*'2.10 US CPI'!$B178/100</f>
        <v>16782.162761114461</v>
      </c>
      <c r="CH35" s="82">
        <f>'1.59 Consum exp pc (curr US$)'!CH35*'2.10 US CPI'!$B178/100</f>
        <v>19168.6917061893</v>
      </c>
      <c r="CI35" s="82">
        <f>'1.59 Consum exp pc (curr US$)'!CI35*'2.10 US CPI'!$B178/100</f>
        <v>34372.002705825835</v>
      </c>
      <c r="CJ35" s="82">
        <f>'1.59 Consum exp pc (curr US$)'!CJ35*'2.10 US CPI'!$B178/100</f>
        <v>5807.4900576225818</v>
      </c>
      <c r="CK35" s="82">
        <f>'1.59 Consum exp pc (curr US$)'!CK35*'2.10 US CPI'!$B178/100</f>
        <v>20407.535280284577</v>
      </c>
      <c r="CL35" s="77"/>
      <c r="CM35" s="77"/>
      <c r="CN35" s="77"/>
      <c r="CO35" s="77"/>
      <c r="CP35" s="77"/>
    </row>
    <row r="36" spans="1:94" x14ac:dyDescent="0.25">
      <c r="A36" s="78" t="s">
        <v>33</v>
      </c>
      <c r="B36" s="77"/>
      <c r="C36" s="77"/>
      <c r="D36" s="82">
        <f>'1.59 Consum exp pc (curr US$)'!D36*'2.10 US CPI'!$B179/100</f>
        <v>2107.2357273050588</v>
      </c>
      <c r="E36" s="82">
        <f>'1.59 Consum exp pc (curr US$)'!E36*'2.10 US CPI'!$B179/100</f>
        <v>1492.3626588235293</v>
      </c>
      <c r="F36" s="82">
        <f>'1.59 Consum exp pc (curr US$)'!F36*'2.10 US CPI'!$B179/100</f>
        <v>18822.476133936962</v>
      </c>
      <c r="G36" s="82">
        <f>'1.59 Consum exp pc (curr US$)'!G36*'2.10 US CPI'!$B179/100</f>
        <v>745.21997996153357</v>
      </c>
      <c r="H36" s="82">
        <f>'1.59 Consum exp pc (curr US$)'!H36*'2.10 US CPI'!$B179/100</f>
        <v>1633.9521459722175</v>
      </c>
      <c r="I36" s="82">
        <f>'1.59 Consum exp pc (curr US$)'!I36*'2.10 US CPI'!$B179/100</f>
        <v>22978.231506048083</v>
      </c>
      <c r="J36" s="82">
        <f>'1.59 Consum exp pc (curr US$)'!J36*'2.10 US CPI'!$B179/100</f>
        <v>3759.3041979880263</v>
      </c>
      <c r="K36" s="82">
        <f>'1.59 Consum exp pc (curr US$)'!K36*'2.10 US CPI'!$B179/100</f>
        <v>4293.6771723694064</v>
      </c>
      <c r="L36" s="82">
        <f>'1.59 Consum exp pc (curr US$)'!L36*'2.10 US CPI'!$B179/100</f>
        <v>757.05366226015747</v>
      </c>
      <c r="M36" s="82">
        <f>'1.59 Consum exp pc (curr US$)'!M36*'2.10 US CPI'!$B179/100</f>
        <v>1413.3928083844501</v>
      </c>
      <c r="N36" s="82">
        <f>'1.59 Consum exp pc (curr US$)'!N36*'2.10 US CPI'!$B179/100</f>
        <v>15249.619953907064</v>
      </c>
      <c r="O36" s="82">
        <f>'1.59 Consum exp pc (curr US$)'!O36*'2.10 US CPI'!$B179/100</f>
        <v>9786.8923665867896</v>
      </c>
      <c r="P36" s="82">
        <f>'1.59 Consum exp pc (curr US$)'!P36*'2.10 US CPI'!$B179/100</f>
        <v>9322.5930163755729</v>
      </c>
      <c r="Q36" s="82">
        <f>'1.59 Consum exp pc (curr US$)'!Q36*'2.10 US CPI'!$B179/100</f>
        <v>2608.0000667246445</v>
      </c>
      <c r="R36" s="82">
        <f>'1.59 Consum exp pc (curr US$)'!R36*'2.10 US CPI'!$B179/100</f>
        <v>628.82244745096204</v>
      </c>
      <c r="S36" s="82">
        <f>'1.59 Consum exp pc (curr US$)'!S36*'2.10 US CPI'!$B179/100</f>
        <v>840.38133430212156</v>
      </c>
      <c r="T36" s="82"/>
      <c r="U36" s="82">
        <f>'1.59 Consum exp pc (curr US$)'!U36*'2.10 US CPI'!$B179/100</f>
        <v>28854.16217376701</v>
      </c>
      <c r="V36" s="82">
        <f>'1.59 Consum exp pc (curr US$)'!V36*'2.10 US CPI'!$B179/100</f>
        <v>17842.409801251124</v>
      </c>
      <c r="W36" s="82"/>
      <c r="X36" s="82">
        <f>'1.59 Consum exp pc (curr US$)'!X36*'2.10 US CPI'!$B179/100</f>
        <v>2878.5308778947365</v>
      </c>
      <c r="Y36" s="82">
        <f>'1.59 Consum exp pc (curr US$)'!Y36*'2.10 US CPI'!$B179/100</f>
        <v>3606.4492872008323</v>
      </c>
      <c r="Z36" s="82">
        <f>'1.59 Consum exp pc (curr US$)'!Z36*'2.10 US CPI'!$B179/100</f>
        <v>4310.6061561885253</v>
      </c>
      <c r="AA36" s="82">
        <f>'1.59 Consum exp pc (curr US$)'!AA36*'2.10 US CPI'!$B179/100</f>
        <v>9009.4450729757355</v>
      </c>
      <c r="AB36" s="82">
        <f>'1.59 Consum exp pc (curr US$)'!AB36*'2.10 US CPI'!$B179/100</f>
        <v>9300.2570554668746</v>
      </c>
      <c r="AC36" s="82">
        <f>'1.59 Consum exp pc (curr US$)'!AC36*'2.10 US CPI'!$B179/100</f>
        <v>7421.9147790055231</v>
      </c>
      <c r="AD36" s="82">
        <f>'1.59 Consum exp pc (curr US$)'!AD36*'2.10 US CPI'!$B179/100</f>
        <v>2114.2865961817906</v>
      </c>
      <c r="AE36" s="82">
        <f>'1.59 Consum exp pc (curr US$)'!AE36*'2.10 US CPI'!$B179/100</f>
        <v>6451.9821860646643</v>
      </c>
      <c r="AF36" s="82">
        <f>'1.59 Consum exp pc (curr US$)'!AF36*'2.10 US CPI'!$B179/100</f>
        <v>6506.5094270219279</v>
      </c>
      <c r="AG36" s="82">
        <f>'1.59 Consum exp pc (curr US$)'!AG36*'2.10 US CPI'!$B179/100</f>
        <v>6985.4871451304889</v>
      </c>
      <c r="AH36" s="82">
        <f>'1.59 Consum exp pc (curr US$)'!AH36*'2.10 US CPI'!$B179/100</f>
        <v>3230.7459541092221</v>
      </c>
      <c r="AI36" s="82">
        <f>'1.59 Consum exp pc (curr US$)'!AI36*'2.10 US CPI'!$B179/100</f>
        <v>7010.077473868002</v>
      </c>
      <c r="AJ36" s="82">
        <f>'1.59 Consum exp pc (curr US$)'!AJ36*'2.10 US CPI'!$B179/100</f>
        <v>4752.7857046420977</v>
      </c>
      <c r="AK36" s="82">
        <f>'1.59 Consum exp pc (curr US$)'!AK36*'2.10 US CPI'!$B179/100</f>
        <v>4928.2952529343593</v>
      </c>
      <c r="AL36" s="82">
        <f>'1.59 Consum exp pc (curr US$)'!AL36*'2.10 US CPI'!$B179/100</f>
        <v>3849.1783962561931</v>
      </c>
      <c r="AM36" s="82">
        <f>'1.59 Consum exp pc (curr US$)'!AM36*'2.10 US CPI'!$B179/100</f>
        <v>8739.9703578650551</v>
      </c>
      <c r="AN36" s="82">
        <f>'1.59 Consum exp pc (curr US$)'!AN36*'2.10 US CPI'!$B179/100</f>
        <v>12747.734264777722</v>
      </c>
      <c r="AO36" s="82">
        <f>'1.59 Consum exp pc (curr US$)'!AO36*'2.10 US CPI'!$B179/100</f>
        <v>1738.4053096591283</v>
      </c>
      <c r="AP36" s="82"/>
      <c r="AQ36" s="82">
        <f>'1.59 Consum exp pc (curr US$)'!AQ36*'2.10 US CPI'!$B179/100</f>
        <v>6128.3467269406083</v>
      </c>
      <c r="AR36" s="82">
        <f>'1.59 Consum exp pc (curr US$)'!AR36*'2.10 US CPI'!$B179/100</f>
        <v>1148.4468794740978</v>
      </c>
      <c r="AS36" s="82">
        <f>'1.59 Consum exp pc (curr US$)'!AS36*'2.10 US CPI'!$B179/100</f>
        <v>5991.3967998259941</v>
      </c>
      <c r="AT36" s="82">
        <f>'1.59 Consum exp pc (curr US$)'!AT36*'2.10 US CPI'!$B179/100</f>
        <v>6912.8220176315008</v>
      </c>
      <c r="AU36" s="82">
        <f>'1.59 Consum exp pc (curr US$)'!AU36*'2.10 US CPI'!$B179/100</f>
        <v>3639.856029757329</v>
      </c>
      <c r="AV36" s="82">
        <f>'1.59 Consum exp pc (curr US$)'!AV36*'2.10 US CPI'!$B179/100</f>
        <v>5106.9389664527234</v>
      </c>
      <c r="AW36" s="82">
        <f>'1.59 Consum exp pc (curr US$)'!AW36*'2.10 US CPI'!$B179/100</f>
        <v>4174.8780568860375</v>
      </c>
      <c r="AX36" s="82">
        <f>'1.59 Consum exp pc (curr US$)'!AX36*'2.10 US CPI'!$B179/100</f>
        <v>2742.938866532304</v>
      </c>
      <c r="AY36" s="82">
        <f>'1.59 Consum exp pc (curr US$)'!AY36*'2.10 US CPI'!$B179/100</f>
        <v>2321.2464669214028</v>
      </c>
      <c r="AZ36" s="82">
        <f>'1.59 Consum exp pc (curr US$)'!AZ36*'2.10 US CPI'!$B179/100</f>
        <v>5414.8045972137315</v>
      </c>
      <c r="BA36" s="82">
        <f>'1.59 Consum exp pc (curr US$)'!BA36*'2.10 US CPI'!$B179/100</f>
        <v>2897.1630069177768</v>
      </c>
      <c r="BB36" s="82">
        <f>'1.59 Consum exp pc (curr US$)'!BB36*'2.10 US CPI'!$B179/100</f>
        <v>7654.4651167614966</v>
      </c>
      <c r="BC36" s="82">
        <f>'1.59 Consum exp pc (curr US$)'!BC36*'2.10 US CPI'!$B179/100</f>
        <v>4163.275359449849</v>
      </c>
      <c r="BD36" s="82"/>
      <c r="BE36" s="82">
        <f>'1.59 Consum exp pc (curr US$)'!BE36*'2.10 US CPI'!$B179/100</f>
        <v>1416.1957487193438</v>
      </c>
      <c r="BF36" s="82">
        <f>'1.59 Consum exp pc (curr US$)'!BF36*'2.10 US CPI'!$B179/100</f>
        <v>784.08921746225224</v>
      </c>
      <c r="BG36" s="82">
        <f>'1.59 Consum exp pc (curr US$)'!BG36*'2.10 US CPI'!$B179/100</f>
        <v>2009.3462868705035</v>
      </c>
      <c r="BH36" s="82">
        <f>'1.59 Consum exp pc (curr US$)'!BH36*'2.10 US CPI'!$B179/100</f>
        <v>1980.7815749851188</v>
      </c>
      <c r="BI36" s="82">
        <f>'1.59 Consum exp pc (curr US$)'!BI36*'2.10 US CPI'!$B179/100</f>
        <v>15979.574131643842</v>
      </c>
      <c r="BJ36" s="82">
        <f>'1.59 Consum exp pc (curr US$)'!BJ36*'2.10 US CPI'!$B179/100</f>
        <v>749.92807730551476</v>
      </c>
      <c r="BK36" s="82">
        <f>'1.59 Consum exp pc (curr US$)'!BK36*'2.10 US CPI'!$B179/100</f>
        <v>1750.6910460730601</v>
      </c>
      <c r="BL36" s="82">
        <f>'1.59 Consum exp pc (curr US$)'!BL36*'2.10 US CPI'!$B179/100</f>
        <v>1390.05339618014</v>
      </c>
      <c r="BM36" s="82">
        <f>'1.59 Consum exp pc (curr US$)'!BM36*'2.10 US CPI'!$B179/100</f>
        <v>5266.1486878172773</v>
      </c>
      <c r="BN36" s="82">
        <f>'1.59 Consum exp pc (curr US$)'!BN36*'2.10 US CPI'!$B179/100</f>
        <v>4039.6033150851581</v>
      </c>
      <c r="BO36" s="82">
        <f>'1.59 Consum exp pc (curr US$)'!BO36*'2.10 US CPI'!$B179/100</f>
        <v>2606.9841287458385</v>
      </c>
      <c r="BP36" s="82">
        <f>'1.59 Consum exp pc (curr US$)'!BP36*'2.10 US CPI'!$B179/100</f>
        <v>17223.147753658533</v>
      </c>
      <c r="BQ36" s="82"/>
      <c r="BR36" s="82">
        <f>'1.59 Consum exp pc (curr US$)'!BR36*'2.10 US CPI'!$B179/100</f>
        <v>23994.75286028942</v>
      </c>
      <c r="BS36" s="82">
        <f>'1.59 Consum exp pc (curr US$)'!BS36*'2.10 US CPI'!$B179/100</f>
        <v>29806.535646624779</v>
      </c>
      <c r="BT36" s="82"/>
      <c r="BU36" s="82">
        <f>'1.59 Consum exp pc (curr US$)'!BU36*'2.10 US CPI'!$B179/100</f>
        <v>23276.265510800324</v>
      </c>
      <c r="BV36" s="82">
        <f>'1.59 Consum exp pc (curr US$)'!BV36*'2.10 US CPI'!$B179/100</f>
        <v>20572.218994640174</v>
      </c>
      <c r="BW36" s="82">
        <f>'1.59 Consum exp pc (curr US$)'!BW36*'2.10 US CPI'!$B179/100</f>
        <v>24777.935047970081</v>
      </c>
      <c r="BX36" s="82">
        <f>'1.59 Consum exp pc (curr US$)'!BX36*'2.10 US CPI'!$B179/100</f>
        <v>21652.855350001868</v>
      </c>
      <c r="BY36" s="82">
        <f>'1.59 Consum exp pc (curr US$)'!BY36*'2.10 US CPI'!$B179/100</f>
        <v>21276.862413248109</v>
      </c>
      <c r="BZ36" s="82">
        <f>'1.59 Consum exp pc (curr US$)'!BZ36*'2.10 US CPI'!$B179/100</f>
        <v>20920.704750671721</v>
      </c>
      <c r="CA36" s="82">
        <f>'1.59 Consum exp pc (curr US$)'!CA36*'2.10 US CPI'!$B179/100</f>
        <v>17596.126189598268</v>
      </c>
      <c r="CB36" s="82">
        <f>'1.59 Consum exp pc (curr US$)'!CB36*'2.10 US CPI'!$B179/100</f>
        <v>20108.614111751001</v>
      </c>
      <c r="CC36" s="82">
        <f>'1.59 Consum exp pc (curr US$)'!CC36*'2.10 US CPI'!$B179/100</f>
        <v>20373.917646701051</v>
      </c>
      <c r="CD36" s="82">
        <f>'1.59 Consum exp pc (curr US$)'!CD36*'2.10 US CPI'!$B179/100</f>
        <v>20321.423678431373</v>
      </c>
      <c r="CE36" s="82">
        <f>'1.59 Consum exp pc (curr US$)'!CE36*'2.10 US CPI'!$B179/100</f>
        <v>31679.280772714174</v>
      </c>
      <c r="CF36" s="82">
        <f>'1.59 Consum exp pc (curr US$)'!CF36*'2.10 US CPI'!$B179/100</f>
        <v>13906.431910909349</v>
      </c>
      <c r="CG36" s="82">
        <f>'1.59 Consum exp pc (curr US$)'!CG36*'2.10 US CPI'!$B179/100</f>
        <v>16651.86180038979</v>
      </c>
      <c r="CH36" s="82">
        <f>'1.59 Consum exp pc (curr US$)'!CH36*'2.10 US CPI'!$B179/100</f>
        <v>21725.154813879042</v>
      </c>
      <c r="CI36" s="82">
        <f>'1.59 Consum exp pc (curr US$)'!CI36*'2.10 US CPI'!$B179/100</f>
        <v>37096.519697397831</v>
      </c>
      <c r="CJ36" s="82">
        <f>'1.59 Consum exp pc (curr US$)'!CJ36*'2.10 US CPI'!$B179/100</f>
        <v>6940.2741515105163</v>
      </c>
      <c r="CK36" s="82">
        <f>'1.59 Consum exp pc (curr US$)'!CK36*'2.10 US CPI'!$B179/100</f>
        <v>21558.411391260946</v>
      </c>
      <c r="CL36" s="77"/>
      <c r="CM36" s="77"/>
      <c r="CN36" s="77"/>
      <c r="CO36" s="77"/>
      <c r="CP36" s="77"/>
    </row>
    <row r="37" spans="1:94" x14ac:dyDescent="0.25">
      <c r="A37" s="78" t="s">
        <v>34</v>
      </c>
      <c r="B37" s="77"/>
      <c r="C37" s="77"/>
      <c r="D37" s="82">
        <f>'1.59 Consum exp pc (curr US$)'!D37*'2.10 US CPI'!$B180/100</f>
        <v>2525.5140674561799</v>
      </c>
      <c r="E37" s="82">
        <f>'1.59 Consum exp pc (curr US$)'!E37*'2.10 US CPI'!$B180/100</f>
        <v>1946.2314727610355</v>
      </c>
      <c r="F37" s="82">
        <f>'1.59 Consum exp pc (curr US$)'!F37*'2.10 US CPI'!$B180/100</f>
        <v>22360.980143107641</v>
      </c>
      <c r="G37" s="82">
        <f>'1.59 Consum exp pc (curr US$)'!G37*'2.10 US CPI'!$B180/100</f>
        <v>840.44463945184293</v>
      </c>
      <c r="H37" s="82">
        <f>'1.59 Consum exp pc (curr US$)'!H37*'2.10 US CPI'!$B180/100</f>
        <v>1949.9236352689022</v>
      </c>
      <c r="I37" s="82">
        <f>'1.59 Consum exp pc (curr US$)'!I37*'2.10 US CPI'!$B180/100</f>
        <v>26076.256314759896</v>
      </c>
      <c r="J37" s="82">
        <f>'1.59 Consum exp pc (curr US$)'!J37*'2.10 US CPI'!$B180/100</f>
        <v>4605.0350003953754</v>
      </c>
      <c r="K37" s="82">
        <f>'1.59 Consum exp pc (curr US$)'!K37*'2.10 US CPI'!$B180/100</f>
        <v>5042.8626698093731</v>
      </c>
      <c r="L37" s="82">
        <f>'1.59 Consum exp pc (curr US$)'!L37*'2.10 US CPI'!$B180/100</f>
        <v>950.8215293292551</v>
      </c>
      <c r="M37" s="82">
        <f>'1.59 Consum exp pc (curr US$)'!M37*'2.10 US CPI'!$B180/100</f>
        <v>1667.427205263002</v>
      </c>
      <c r="N37" s="82">
        <f>'1.59 Consum exp pc (curr US$)'!N37*'2.10 US CPI'!$B180/100</f>
        <v>18541.884711692419</v>
      </c>
      <c r="O37" s="82">
        <f>'1.59 Consum exp pc (curr US$)'!O37*'2.10 US CPI'!$B180/100</f>
        <v>11269.372363467619</v>
      </c>
      <c r="P37" s="82">
        <f>'1.59 Consum exp pc (curr US$)'!P37*'2.10 US CPI'!$B180/100</f>
        <v>10873.930909546201</v>
      </c>
      <c r="Q37" s="82">
        <f>'1.59 Consum exp pc (curr US$)'!Q37*'2.10 US CPI'!$B180/100</f>
        <v>3048.1691196209435</v>
      </c>
      <c r="R37" s="82">
        <f>'1.59 Consum exp pc (curr US$)'!R37*'2.10 US CPI'!$B180/100</f>
        <v>767.78652834464708</v>
      </c>
      <c r="S37" s="82">
        <f>'1.59 Consum exp pc (curr US$)'!S37*'2.10 US CPI'!$B180/100</f>
        <v>1011.7898089942109</v>
      </c>
      <c r="T37" s="82"/>
      <c r="U37" s="82">
        <f>'1.59 Consum exp pc (curr US$)'!U37*'2.10 US CPI'!$B180/100</f>
        <v>35066.728833930174</v>
      </c>
      <c r="V37" s="82">
        <f>'1.59 Consum exp pc (curr US$)'!V37*'2.10 US CPI'!$B180/100</f>
        <v>20898.852015363864</v>
      </c>
      <c r="W37" s="82"/>
      <c r="X37" s="82">
        <f>'1.59 Consum exp pc (curr US$)'!X37*'2.10 US CPI'!$B180/100</f>
        <v>2817.3635046196682</v>
      </c>
      <c r="Y37" s="82">
        <f>'1.59 Consum exp pc (curr US$)'!Y37*'2.10 US CPI'!$B180/100</f>
        <v>4039.4052482306415</v>
      </c>
      <c r="Z37" s="82">
        <f>'1.59 Consum exp pc (curr US$)'!Z37*'2.10 US CPI'!$B180/100</f>
        <v>4988.2624976253164</v>
      </c>
      <c r="AA37" s="82">
        <f>'1.59 Consum exp pc (curr US$)'!AA37*'2.10 US CPI'!$B180/100</f>
        <v>9847.3426070537771</v>
      </c>
      <c r="AB37" s="82">
        <f>'1.59 Consum exp pc (curr US$)'!AB37*'2.10 US CPI'!$B180/100</f>
        <v>10578.929266594831</v>
      </c>
      <c r="AC37" s="82">
        <f>'1.59 Consum exp pc (curr US$)'!AC37*'2.10 US CPI'!$B180/100</f>
        <v>8857.299222059617</v>
      </c>
      <c r="AD37" s="82">
        <f>'1.59 Consum exp pc (curr US$)'!AD37*'2.10 US CPI'!$B180/100</f>
        <v>2722.3197132163268</v>
      </c>
      <c r="AE37" s="82">
        <f>'1.59 Consum exp pc (curr US$)'!AE37*'2.10 US CPI'!$B180/100</f>
        <v>7254.662731260727</v>
      </c>
      <c r="AF37" s="82">
        <f>'1.59 Consum exp pc (curr US$)'!AF37*'2.10 US CPI'!$B180/100</f>
        <v>7920.6513159163214</v>
      </c>
      <c r="AG37" s="82">
        <f>'1.59 Consum exp pc (curr US$)'!AG37*'2.10 US CPI'!$B180/100</f>
        <v>8611.0994791325429</v>
      </c>
      <c r="AH37" s="82">
        <f>'1.59 Consum exp pc (curr US$)'!AH37*'2.10 US CPI'!$B180/100</f>
        <v>3686.1349098332762</v>
      </c>
      <c r="AI37" s="82">
        <f>'1.59 Consum exp pc (curr US$)'!AI37*'2.10 US CPI'!$B180/100</f>
        <v>8045.3415023137877</v>
      </c>
      <c r="AJ37" s="82">
        <f>'1.59 Consum exp pc (curr US$)'!AJ37*'2.10 US CPI'!$B180/100</f>
        <v>5422.4252154798978</v>
      </c>
      <c r="AK37" s="82">
        <f>'1.59 Consum exp pc (curr US$)'!AK37*'2.10 US CPI'!$B180/100</f>
        <v>6699.2649619152016</v>
      </c>
      <c r="AL37" s="82">
        <f>'1.59 Consum exp pc (curr US$)'!AL37*'2.10 US CPI'!$B180/100</f>
        <v>4676.7146742053374</v>
      </c>
      <c r="AM37" s="82">
        <f>'1.59 Consum exp pc (curr US$)'!AM37*'2.10 US CPI'!$B180/100</f>
        <v>9825.032423518076</v>
      </c>
      <c r="AN37" s="82">
        <f>'1.59 Consum exp pc (curr US$)'!AN37*'2.10 US CPI'!$B180/100</f>
        <v>14147.525451175496</v>
      </c>
      <c r="AO37" s="82">
        <f>'1.59 Consum exp pc (curr US$)'!AO37*'2.10 US CPI'!$B180/100</f>
        <v>2275.3918764337186</v>
      </c>
      <c r="AP37" s="82"/>
      <c r="AQ37" s="82">
        <f>'1.59 Consum exp pc (curr US$)'!AQ37*'2.10 US CPI'!$B180/100</f>
        <v>7811.8281782041313</v>
      </c>
      <c r="AR37" s="82">
        <f>'1.59 Consum exp pc (curr US$)'!AR37*'2.10 US CPI'!$B180/100</f>
        <v>1393.5975977853186</v>
      </c>
      <c r="AS37" s="82">
        <f>'1.59 Consum exp pc (curr US$)'!AS37*'2.10 US CPI'!$B180/100</f>
        <v>7298.3899016345704</v>
      </c>
      <c r="AT37" s="82">
        <f>'1.59 Consum exp pc (curr US$)'!AT37*'2.10 US CPI'!$B180/100</f>
        <v>8454.2863452180936</v>
      </c>
      <c r="AU37" s="82">
        <f>'1.59 Consum exp pc (curr US$)'!AU37*'2.10 US CPI'!$B180/100</f>
        <v>4254.6848587694794</v>
      </c>
      <c r="AV37" s="82">
        <f>'1.59 Consum exp pc (curr US$)'!AV37*'2.10 US CPI'!$B180/100</f>
        <v>6020.2323664554333</v>
      </c>
      <c r="AW37" s="82">
        <f>'1.59 Consum exp pc (curr US$)'!AW37*'2.10 US CPI'!$B180/100</f>
        <v>4725.7826170916805</v>
      </c>
      <c r="AX37" s="82">
        <f>'1.59 Consum exp pc (curr US$)'!AX37*'2.10 US CPI'!$B180/100</f>
        <v>3096.0589854585469</v>
      </c>
      <c r="AY37" s="82">
        <f>'1.59 Consum exp pc (curr US$)'!AY37*'2.10 US CPI'!$B180/100</f>
        <v>2684.1622060843433</v>
      </c>
      <c r="AZ37" s="82">
        <f>'1.59 Consum exp pc (curr US$)'!AZ37*'2.10 US CPI'!$B180/100</f>
        <v>6093.0208680574888</v>
      </c>
      <c r="BA37" s="82">
        <f>'1.59 Consum exp pc (curr US$)'!BA37*'2.10 US CPI'!$B180/100</f>
        <v>3346.0453929616697</v>
      </c>
      <c r="BB37" s="82">
        <f>'1.59 Consum exp pc (curr US$)'!BB37*'2.10 US CPI'!$B180/100</f>
        <v>9533.6011578449925</v>
      </c>
      <c r="BC37" s="82">
        <f>'1.59 Consum exp pc (curr US$)'!BC37*'2.10 US CPI'!$B180/100</f>
        <v>5606.2336075656858</v>
      </c>
      <c r="BD37" s="82"/>
      <c r="BE37" s="82">
        <f>'1.59 Consum exp pc (curr US$)'!BE37*'2.10 US CPI'!$B180/100</f>
        <v>1630.5952722301054</v>
      </c>
      <c r="BF37" s="82">
        <f>'1.59 Consum exp pc (curr US$)'!BF37*'2.10 US CPI'!$B180/100</f>
        <v>903.70865803940512</v>
      </c>
      <c r="BG37" s="82">
        <f>'1.59 Consum exp pc (curr US$)'!BG37*'2.10 US CPI'!$B180/100</f>
        <v>2169.6518743249017</v>
      </c>
      <c r="BH37" s="82">
        <f>'1.59 Consum exp pc (curr US$)'!BH37*'2.10 US CPI'!$B180/100</f>
        <v>3064.0928586154287</v>
      </c>
      <c r="BI37" s="82">
        <f>'1.59 Consum exp pc (curr US$)'!BI37*'2.10 US CPI'!$B180/100</f>
        <v>18139.508670066185</v>
      </c>
      <c r="BJ37" s="82">
        <f>'1.59 Consum exp pc (curr US$)'!BJ37*'2.10 US CPI'!$B180/100</f>
        <v>813.74633244809263</v>
      </c>
      <c r="BK37" s="82">
        <f>'1.59 Consum exp pc (curr US$)'!BK37*'2.10 US CPI'!$B180/100</f>
        <v>1971.3637971843109</v>
      </c>
      <c r="BL37" s="82">
        <f>'1.59 Consum exp pc (curr US$)'!BL37*'2.10 US CPI'!$B180/100</f>
        <v>1552.5736588412944</v>
      </c>
      <c r="BM37" s="82">
        <f>'1.59 Consum exp pc (curr US$)'!BM37*'2.10 US CPI'!$B180/100</f>
        <v>5678.5043750260529</v>
      </c>
      <c r="BN37" s="82">
        <f>'1.59 Consum exp pc (curr US$)'!BN37*'2.10 US CPI'!$B180/100</f>
        <v>4634.5639569809309</v>
      </c>
      <c r="BO37" s="82">
        <f>'1.59 Consum exp pc (curr US$)'!BO37*'2.10 US CPI'!$B180/100</f>
        <v>2919.3177065218401</v>
      </c>
      <c r="BP37" s="82">
        <f>'1.59 Consum exp pc (curr US$)'!BP37*'2.10 US CPI'!$B180/100</f>
        <v>18724.610059171602</v>
      </c>
      <c r="BQ37" s="82"/>
      <c r="BR37" s="82">
        <f>'1.59 Consum exp pc (curr US$)'!BR37*'2.10 US CPI'!$B180/100</f>
        <v>26780.234431380079</v>
      </c>
      <c r="BS37" s="82">
        <f>'1.59 Consum exp pc (curr US$)'!BS37*'2.10 US CPI'!$B180/100</f>
        <v>32233.677854502221</v>
      </c>
      <c r="BT37" s="82"/>
      <c r="BU37" s="82">
        <f>'1.59 Consum exp pc (curr US$)'!BU37*'2.10 US CPI'!$B180/100</f>
        <v>26510.674251361157</v>
      </c>
      <c r="BV37" s="82">
        <f>'1.59 Consum exp pc (curr US$)'!BV37*'2.10 US CPI'!$B180/100</f>
        <v>22977.18583273219</v>
      </c>
      <c r="BW37" s="82">
        <f>'1.59 Consum exp pc (curr US$)'!BW37*'2.10 US CPI'!$B180/100</f>
        <v>27624.809151890084</v>
      </c>
      <c r="BX37" s="82">
        <f>'1.59 Consum exp pc (curr US$)'!BX37*'2.10 US CPI'!$B180/100</f>
        <v>25058.195323051736</v>
      </c>
      <c r="BY37" s="82">
        <f>'1.59 Consum exp pc (curr US$)'!BY37*'2.10 US CPI'!$B180/100</f>
        <v>23617.419033364356</v>
      </c>
      <c r="BZ37" s="82">
        <f>'1.59 Consum exp pc (curr US$)'!BZ37*'2.10 US CPI'!$B180/100</f>
        <v>23606.259544053879</v>
      </c>
      <c r="CA37" s="82">
        <f>'1.59 Consum exp pc (curr US$)'!CA37*'2.10 US CPI'!$B180/100</f>
        <v>17802.77591653631</v>
      </c>
      <c r="CB37" s="82">
        <f>'1.59 Consum exp pc (curr US$)'!CB37*'2.10 US CPI'!$B180/100</f>
        <v>21928.502080553066</v>
      </c>
      <c r="CC37" s="82">
        <f>'1.59 Consum exp pc (curr US$)'!CC37*'2.10 US CPI'!$B180/100</f>
        <v>22812.523790737592</v>
      </c>
      <c r="CD37" s="82">
        <f>'1.59 Consum exp pc (curr US$)'!CD37*'2.10 US CPI'!$B180/100</f>
        <v>22560.819841736811</v>
      </c>
      <c r="CE37" s="82">
        <f>'1.59 Consum exp pc (curr US$)'!CE37*'2.10 US CPI'!$B180/100</f>
        <v>36000.138987460108</v>
      </c>
      <c r="CF37" s="82">
        <f>'1.59 Consum exp pc (curr US$)'!CF37*'2.10 US CPI'!$B180/100</f>
        <v>14909.829246077161</v>
      </c>
      <c r="CG37" s="82">
        <f>'1.59 Consum exp pc (curr US$)'!CG37*'2.10 US CPI'!$B180/100</f>
        <v>18176.342670655195</v>
      </c>
      <c r="CH37" s="82">
        <f>'1.59 Consum exp pc (curr US$)'!CH37*'2.10 US CPI'!$B180/100</f>
        <v>25730.90879497855</v>
      </c>
      <c r="CI37" s="82">
        <f>'1.59 Consum exp pc (curr US$)'!CI37*'2.10 US CPI'!$B180/100</f>
        <v>45013.904451023489</v>
      </c>
      <c r="CJ37" s="82">
        <f>'1.59 Consum exp pc (curr US$)'!CJ37*'2.10 US CPI'!$B180/100</f>
        <v>7500.1277134679804</v>
      </c>
      <c r="CK37" s="82">
        <f>'1.59 Consum exp pc (curr US$)'!CK37*'2.10 US CPI'!$B180/100</f>
        <v>23957.422987663136</v>
      </c>
      <c r="CL37" s="77"/>
      <c r="CM37" s="77"/>
      <c r="CN37" s="77"/>
      <c r="CO37" s="77"/>
      <c r="CP37" s="77"/>
    </row>
    <row r="38" spans="1:94" x14ac:dyDescent="0.25">
      <c r="A38" s="78" t="s">
        <v>35</v>
      </c>
      <c r="B38" s="77"/>
      <c r="C38" s="77"/>
      <c r="D38" s="82">
        <f>'1.59 Consum exp pc (curr US$)'!D38*'2.10 US CPI'!$B181/100</f>
        <v>2852.4192753733037</v>
      </c>
      <c r="E38" s="82">
        <f>'1.59 Consum exp pc (curr US$)'!E38*'2.10 US CPI'!$B181/100</f>
        <v>2273.951212966193</v>
      </c>
      <c r="F38" s="82">
        <f>'1.59 Consum exp pc (curr US$)'!F38*'2.10 US CPI'!$B181/100</f>
        <v>24666.226812120865</v>
      </c>
      <c r="G38" s="82">
        <f>'1.59 Consum exp pc (curr US$)'!G38*'2.10 US CPI'!$B181/100</f>
        <v>854.36755392803707</v>
      </c>
      <c r="H38" s="82">
        <f>'1.59 Consum exp pc (curr US$)'!H38*'2.10 US CPI'!$B181/100</f>
        <v>2056.1627790752941</v>
      </c>
      <c r="I38" s="82">
        <f>'1.59 Consum exp pc (curr US$)'!I38*'2.10 US CPI'!$B181/100</f>
        <v>27038.215394345763</v>
      </c>
      <c r="J38" s="82">
        <f>'1.59 Consum exp pc (curr US$)'!J38*'2.10 US CPI'!$B181/100</f>
        <v>5382.9748559056197</v>
      </c>
      <c r="K38" s="82">
        <f>'1.59 Consum exp pc (curr US$)'!K38*'2.10 US CPI'!$B181/100</f>
        <v>5463.5444384954253</v>
      </c>
      <c r="L38" s="82">
        <f>'1.59 Consum exp pc (curr US$)'!L38*'2.10 US CPI'!$B181/100</f>
        <v>980.02277387462698</v>
      </c>
      <c r="M38" s="82">
        <f>'1.59 Consum exp pc (curr US$)'!M38*'2.10 US CPI'!$B181/100</f>
        <v>1890.0648097790709</v>
      </c>
      <c r="N38" s="82">
        <f>'1.59 Consum exp pc (curr US$)'!N38*'2.10 US CPI'!$B181/100</f>
        <v>19766.158263684967</v>
      </c>
      <c r="O38" s="82">
        <f>'1.59 Consum exp pc (curr US$)'!O38*'2.10 US CPI'!$B181/100</f>
        <v>11639.614522322032</v>
      </c>
      <c r="P38" s="82">
        <f>'1.59 Consum exp pc (curr US$)'!P38*'2.10 US CPI'!$B181/100</f>
        <v>11416.728025093755</v>
      </c>
      <c r="Q38" s="82">
        <f>'1.59 Consum exp pc (curr US$)'!Q38*'2.10 US CPI'!$B181/100</f>
        <v>3378.7266250869138</v>
      </c>
      <c r="R38" s="82">
        <f>'1.59 Consum exp pc (curr US$)'!R38*'2.10 US CPI'!$B181/100</f>
        <v>896.76059093106846</v>
      </c>
      <c r="S38" s="82">
        <f>'1.59 Consum exp pc (curr US$)'!S38*'2.10 US CPI'!$B181/100</f>
        <v>1146.9235929396527</v>
      </c>
      <c r="T38" s="82"/>
      <c r="U38" s="82">
        <f>'1.59 Consum exp pc (curr US$)'!U38*'2.10 US CPI'!$B181/100</f>
        <v>37036.192552896609</v>
      </c>
      <c r="V38" s="82">
        <f>'1.59 Consum exp pc (curr US$)'!V38*'2.10 US CPI'!$B181/100</f>
        <v>22889.577937900624</v>
      </c>
      <c r="W38" s="82"/>
      <c r="X38" s="82">
        <f>'1.59 Consum exp pc (curr US$)'!X38*'2.10 US CPI'!$B181/100</f>
        <v>3029.348730084942</v>
      </c>
      <c r="Y38" s="82">
        <f>'1.59 Consum exp pc (curr US$)'!Y38*'2.10 US CPI'!$B181/100</f>
        <v>3882.7185509284582</v>
      </c>
      <c r="Z38" s="82">
        <f>'1.59 Consum exp pc (curr US$)'!Z38*'2.10 US CPI'!$B181/100</f>
        <v>5032.7263606834813</v>
      </c>
      <c r="AA38" s="82">
        <f>'1.59 Consum exp pc (curr US$)'!AA38*'2.10 US CPI'!$B181/100</f>
        <v>9182.3823550046764</v>
      </c>
      <c r="AB38" s="82">
        <f>'1.59 Consum exp pc (curr US$)'!AB38*'2.10 US CPI'!$B181/100</f>
        <v>9832.6015201705795</v>
      </c>
      <c r="AC38" s="82">
        <f>'1.59 Consum exp pc (curr US$)'!AC38*'2.10 US CPI'!$B181/100</f>
        <v>9109.960207077731</v>
      </c>
      <c r="AD38" s="82">
        <f>'1.59 Consum exp pc (curr US$)'!AD38*'2.10 US CPI'!$B181/100</f>
        <v>3009.780317435976</v>
      </c>
      <c r="AE38" s="82">
        <f>'1.59 Consum exp pc (curr US$)'!AE38*'2.10 US CPI'!$B181/100</f>
        <v>6883.7972724252159</v>
      </c>
      <c r="AF38" s="82">
        <f>'1.59 Consum exp pc (curr US$)'!AF38*'2.10 US CPI'!$B181/100</f>
        <v>8090.6539172535204</v>
      </c>
      <c r="AG38" s="82">
        <f>'1.59 Consum exp pc (curr US$)'!AG38*'2.10 US CPI'!$B181/100</f>
        <v>8761.3416966307086</v>
      </c>
      <c r="AH38" s="82">
        <f>'1.59 Consum exp pc (curr US$)'!AH38*'2.10 US CPI'!$B181/100</f>
        <v>3450.7955869501889</v>
      </c>
      <c r="AI38" s="82">
        <f>'1.59 Consum exp pc (curr US$)'!AI38*'2.10 US CPI'!$B181/100</f>
        <v>7788.0246621551496</v>
      </c>
      <c r="AJ38" s="82">
        <f>'1.59 Consum exp pc (curr US$)'!AJ38*'2.10 US CPI'!$B181/100</f>
        <v>5171.8883389729299</v>
      </c>
      <c r="AK38" s="82">
        <f>'1.59 Consum exp pc (curr US$)'!AK38*'2.10 US CPI'!$B181/100</f>
        <v>7332.541333138538</v>
      </c>
      <c r="AL38" s="82">
        <f>'1.59 Consum exp pc (curr US$)'!AL38*'2.10 US CPI'!$B181/100</f>
        <v>4203.653645761161</v>
      </c>
      <c r="AM38" s="82">
        <f>'1.59 Consum exp pc (curr US$)'!AM38*'2.10 US CPI'!$B181/100</f>
        <v>9523.6604703661887</v>
      </c>
      <c r="AN38" s="82">
        <f>'1.59 Consum exp pc (curr US$)'!AN38*'2.10 US CPI'!$B181/100</f>
        <v>13274.045443930918</v>
      </c>
      <c r="AO38" s="82">
        <f>'1.59 Consum exp pc (curr US$)'!AO38*'2.10 US CPI'!$B181/100</f>
        <v>2575.1039557083864</v>
      </c>
      <c r="AP38" s="82"/>
      <c r="AQ38" s="82">
        <f>'1.59 Consum exp pc (curr US$)'!AQ38*'2.10 US CPI'!$B181/100</f>
        <v>8751.8634195822797</v>
      </c>
      <c r="AR38" s="82">
        <f>'1.59 Consum exp pc (curr US$)'!AR38*'2.10 US CPI'!$B181/100</f>
        <v>1553.4537582529201</v>
      </c>
      <c r="AS38" s="82">
        <f>'1.59 Consum exp pc (curr US$)'!AS38*'2.10 US CPI'!$B181/100</f>
        <v>7072.679896305166</v>
      </c>
      <c r="AT38" s="82">
        <f>'1.59 Consum exp pc (curr US$)'!AT38*'2.10 US CPI'!$B181/100</f>
        <v>9243.6313375583704</v>
      </c>
      <c r="AU38" s="82">
        <f>'1.59 Consum exp pc (curr US$)'!AU38*'2.10 US CPI'!$B181/100</f>
        <v>4736.9623580981633</v>
      </c>
      <c r="AV38" s="82">
        <f>'1.59 Consum exp pc (curr US$)'!AV38*'2.10 US CPI'!$B181/100</f>
        <v>6655.4188651262757</v>
      </c>
      <c r="AW38" s="82">
        <f>'1.59 Consum exp pc (curr US$)'!AW38*'2.10 US CPI'!$B181/100</f>
        <v>4910.6318799710771</v>
      </c>
      <c r="AX38" s="82">
        <f>'1.59 Consum exp pc (curr US$)'!AX38*'2.10 US CPI'!$B181/100</f>
        <v>3392.5776536204153</v>
      </c>
      <c r="AY38" s="82">
        <f>'1.59 Consum exp pc (curr US$)'!AY38*'2.10 US CPI'!$B181/100</f>
        <v>2849.1565657570213</v>
      </c>
      <c r="AZ38" s="82">
        <f>'1.59 Consum exp pc (curr US$)'!AZ38*'2.10 US CPI'!$B181/100</f>
        <v>6331.601620450394</v>
      </c>
      <c r="BA38" s="82">
        <f>'1.59 Consum exp pc (curr US$)'!BA38*'2.10 US CPI'!$B181/100</f>
        <v>3874.3758378980592</v>
      </c>
      <c r="BB38" s="82">
        <f>'1.59 Consum exp pc (curr US$)'!BB38*'2.10 US CPI'!$B181/100</f>
        <v>10370.742386952426</v>
      </c>
      <c r="BC38" s="82">
        <f>'1.59 Consum exp pc (curr US$)'!BC38*'2.10 US CPI'!$B181/100</f>
        <v>7307.029669192274</v>
      </c>
      <c r="BD38" s="82"/>
      <c r="BE38" s="82">
        <f>'1.59 Consum exp pc (curr US$)'!BE38*'2.10 US CPI'!$B181/100</f>
        <v>1755.4374493180978</v>
      </c>
      <c r="BF38" s="82">
        <f>'1.59 Consum exp pc (curr US$)'!BF38*'2.10 US CPI'!$B181/100</f>
        <v>908.585896257993</v>
      </c>
      <c r="BG38" s="82">
        <f>'1.59 Consum exp pc (curr US$)'!BG38*'2.10 US CPI'!$B181/100</f>
        <v>2499.1661859575561</v>
      </c>
      <c r="BH38" s="82">
        <f>'1.59 Consum exp pc (curr US$)'!BH38*'2.10 US CPI'!$B181/100</f>
        <v>3405.8444455532649</v>
      </c>
      <c r="BI38" s="82">
        <f>'1.59 Consum exp pc (curr US$)'!BI38*'2.10 US CPI'!$B181/100</f>
        <v>17720.578284233154</v>
      </c>
      <c r="BJ38" s="82">
        <f>'1.59 Consum exp pc (curr US$)'!BJ38*'2.10 US CPI'!$B181/100</f>
        <v>968.4983893942599</v>
      </c>
      <c r="BK38" s="82">
        <f>'1.59 Consum exp pc (curr US$)'!BK38*'2.10 US CPI'!$B181/100</f>
        <v>1980.0402265327034</v>
      </c>
      <c r="BL38" s="82">
        <f>'1.59 Consum exp pc (curr US$)'!BL38*'2.10 US CPI'!$B181/100</f>
        <v>1541.5921200853068</v>
      </c>
      <c r="BM38" s="82">
        <f>'1.59 Consum exp pc (curr US$)'!BM38*'2.10 US CPI'!$B181/100</f>
        <v>6515.7620280716019</v>
      </c>
      <c r="BN38" s="82">
        <f>'1.59 Consum exp pc (curr US$)'!BN38*'2.10 US CPI'!$B181/100</f>
        <v>4580.8663086493816</v>
      </c>
      <c r="BO38" s="82">
        <f>'1.59 Consum exp pc (curr US$)'!BO38*'2.10 US CPI'!$B181/100</f>
        <v>2923.5963484721697</v>
      </c>
      <c r="BP38" s="82">
        <f>'1.59 Consum exp pc (curr US$)'!BP38*'2.10 US CPI'!$B181/100</f>
        <v>17512.271440564135</v>
      </c>
      <c r="BQ38" s="82"/>
      <c r="BR38" s="82">
        <f>'1.59 Consum exp pc (curr US$)'!BR38*'2.10 US CPI'!$B181/100</f>
        <v>27601.050920663787</v>
      </c>
      <c r="BS38" s="82">
        <f>'1.59 Consum exp pc (curr US$)'!BS38*'2.10 US CPI'!$B181/100</f>
        <v>33734.279142669133</v>
      </c>
      <c r="BT38" s="82"/>
      <c r="BU38" s="82">
        <f>'1.59 Consum exp pc (curr US$)'!BU38*'2.10 US CPI'!$B181/100</f>
        <v>25660.362903628637</v>
      </c>
      <c r="BV38" s="82">
        <f>'1.59 Consum exp pc (curr US$)'!BV38*'2.10 US CPI'!$B181/100</f>
        <v>22005.940391812175</v>
      </c>
      <c r="BW38" s="82">
        <f>'1.59 Consum exp pc (curr US$)'!BW38*'2.10 US CPI'!$B181/100</f>
        <v>26722.007384642955</v>
      </c>
      <c r="BX38" s="82">
        <f>'1.59 Consum exp pc (curr US$)'!BX38*'2.10 US CPI'!$B181/100</f>
        <v>24318.761909170014</v>
      </c>
      <c r="BY38" s="82">
        <f>'1.59 Consum exp pc (curr US$)'!BY38*'2.10 US CPI'!$B181/100</f>
        <v>22501.196608313545</v>
      </c>
      <c r="BZ38" s="82">
        <f>'1.59 Consum exp pc (curr US$)'!BZ38*'2.10 US CPI'!$B181/100</f>
        <v>22856.322622401436</v>
      </c>
      <c r="CA38" s="82">
        <f>'1.59 Consum exp pc (curr US$)'!CA38*'2.10 US CPI'!$B181/100</f>
        <v>15646.735275653051</v>
      </c>
      <c r="CB38" s="82">
        <f>'1.59 Consum exp pc (curr US$)'!CB38*'2.10 US CPI'!$B181/100</f>
        <v>20745.354321688086</v>
      </c>
      <c r="CC38" s="82">
        <f>'1.59 Consum exp pc (curr US$)'!CC38*'2.10 US CPI'!$B181/100</f>
        <v>21267.395325806225</v>
      </c>
      <c r="CD38" s="82">
        <f>'1.59 Consum exp pc (curr US$)'!CD38*'2.10 US CPI'!$B181/100</f>
        <v>21247.754603324509</v>
      </c>
      <c r="CE38" s="82">
        <f>'1.59 Consum exp pc (curr US$)'!CE38*'2.10 US CPI'!$B181/100</f>
        <v>36438.354465592973</v>
      </c>
      <c r="CF38" s="82">
        <f>'1.59 Consum exp pc (curr US$)'!CF38*'2.10 US CPI'!$B181/100</f>
        <v>13631.118359197146</v>
      </c>
      <c r="CG38" s="82">
        <f>'1.59 Consum exp pc (curr US$)'!CG38*'2.10 US CPI'!$B181/100</f>
        <v>16916.500594426951</v>
      </c>
      <c r="CH38" s="82">
        <f>'1.59 Consum exp pc (curr US$)'!CH38*'2.10 US CPI'!$B181/100</f>
        <v>25318.386587436329</v>
      </c>
      <c r="CI38" s="82">
        <f>'1.59 Consum exp pc (curr US$)'!CI38*'2.10 US CPI'!$B181/100</f>
        <v>43762.149818346377</v>
      </c>
      <c r="CJ38" s="82">
        <f>'1.59 Consum exp pc (curr US$)'!CJ38*'2.10 US CPI'!$B181/100</f>
        <v>7628.4223177734684</v>
      </c>
      <c r="CK38" s="82">
        <f>'1.59 Consum exp pc (curr US$)'!CK38*'2.10 US CPI'!$B181/100</f>
        <v>24976.374801127011</v>
      </c>
      <c r="CL38" s="77"/>
      <c r="CM38" s="77"/>
      <c r="CN38" s="77"/>
      <c r="CO38" s="77"/>
      <c r="CP38" s="77"/>
    </row>
    <row r="39" spans="1:94" x14ac:dyDescent="0.25">
      <c r="A39" s="78" t="s">
        <v>36</v>
      </c>
      <c r="B39" s="77"/>
      <c r="C39" s="77"/>
      <c r="D39" s="82">
        <f>'1.59 Consum exp pc (curr US$)'!D39*'2.10 US CPI'!$B182/100</f>
        <v>3226.2333126703365</v>
      </c>
      <c r="E39" s="82">
        <f>'1.59 Consum exp pc (curr US$)'!E39*'2.10 US CPI'!$B182/100</f>
        <v>2580.7353018817762</v>
      </c>
      <c r="F39" s="82">
        <f>'1.59 Consum exp pc (curr US$)'!F39*'2.10 US CPI'!$B182/100</f>
        <v>27183.089885217392</v>
      </c>
      <c r="G39" s="82">
        <f>'1.59 Consum exp pc (curr US$)'!G39*'2.10 US CPI'!$B182/100</f>
        <v>891.65734512899303</v>
      </c>
      <c r="H39" s="82">
        <f>'1.59 Consum exp pc (curr US$)'!H39*'2.10 US CPI'!$B182/100</f>
        <v>2057.8397896988995</v>
      </c>
      <c r="I39" s="82">
        <f>'1.59 Consum exp pc (curr US$)'!I39*'2.10 US CPI'!$B182/100</f>
        <v>22752.931399079323</v>
      </c>
      <c r="J39" s="82">
        <f>'1.59 Consum exp pc (curr US$)'!J39*'2.10 US CPI'!$B182/100</f>
        <v>6771.4277265254468</v>
      </c>
      <c r="K39" s="82">
        <f>'1.59 Consum exp pc (curr US$)'!K39*'2.10 US CPI'!$B182/100</f>
        <v>5810.6904242115324</v>
      </c>
      <c r="L39" s="82">
        <f>'1.59 Consum exp pc (curr US$)'!L39*'2.10 US CPI'!$B182/100</f>
        <v>977.97130291192923</v>
      </c>
      <c r="M39" s="82">
        <f>'1.59 Consum exp pc (curr US$)'!M39*'2.10 US CPI'!$B182/100</f>
        <v>2056.5570860198195</v>
      </c>
      <c r="N39" s="82">
        <f>'1.59 Consum exp pc (curr US$)'!N39*'2.10 US CPI'!$B182/100</f>
        <v>20381.161105348943</v>
      </c>
      <c r="O39" s="82">
        <f>'1.59 Consum exp pc (curr US$)'!O39*'2.10 US CPI'!$B182/100</f>
        <v>12366.714773286181</v>
      </c>
      <c r="P39" s="82">
        <f>'1.59 Consum exp pc (curr US$)'!P39*'2.10 US CPI'!$B182/100</f>
        <v>11797.857059161601</v>
      </c>
      <c r="Q39" s="82">
        <f>'1.59 Consum exp pc (curr US$)'!Q39*'2.10 US CPI'!$B182/100</f>
        <v>3652.3485159685351</v>
      </c>
      <c r="R39" s="82">
        <f>'1.59 Consum exp pc (curr US$)'!R39*'2.10 US CPI'!$B182/100</f>
        <v>1014.6505365641235</v>
      </c>
      <c r="S39" s="82">
        <f>'1.59 Consum exp pc (curr US$)'!S39*'2.10 US CPI'!$B182/100</f>
        <v>1279.2330395015038</v>
      </c>
      <c r="T39" s="82"/>
      <c r="U39" s="82">
        <f>'1.59 Consum exp pc (curr US$)'!U39*'2.10 US CPI'!$B182/100</f>
        <v>35738.007544975422</v>
      </c>
      <c r="V39" s="82">
        <f>'1.59 Consum exp pc (curr US$)'!V39*'2.10 US CPI'!$B182/100</f>
        <v>24054.583485844691</v>
      </c>
      <c r="W39" s="82"/>
      <c r="X39" s="82">
        <f>'1.59 Consum exp pc (curr US$)'!X39*'2.10 US CPI'!$B182/100</f>
        <v>3735.7220397726078</v>
      </c>
      <c r="Y39" s="82">
        <f>'1.59 Consum exp pc (curr US$)'!Y39*'2.10 US CPI'!$B182/100</f>
        <v>4085.1256094699247</v>
      </c>
      <c r="Z39" s="82">
        <f>'1.59 Consum exp pc (curr US$)'!Z39*'2.10 US CPI'!$B182/100</f>
        <v>5040.4564780495848</v>
      </c>
      <c r="AA39" s="82">
        <f>'1.59 Consum exp pc (curr US$)'!AA39*'2.10 US CPI'!$B182/100</f>
        <v>9533.9981558386717</v>
      </c>
      <c r="AB39" s="82">
        <f>'1.59 Consum exp pc (curr US$)'!AB39*'2.10 US CPI'!$B182/100</f>
        <v>10037.181515010318</v>
      </c>
      <c r="AC39" s="82">
        <f>'1.59 Consum exp pc (curr US$)'!AC39*'2.10 US CPI'!$B182/100</f>
        <v>10283.372887679752</v>
      </c>
      <c r="AD39" s="82">
        <f>'1.59 Consum exp pc (curr US$)'!AD39*'2.10 US CPI'!$B182/100</f>
        <v>3134.3250757417468</v>
      </c>
      <c r="AE39" s="82">
        <f>'1.59 Consum exp pc (curr US$)'!AE39*'2.10 US CPI'!$B182/100</f>
        <v>7171.9988484983069</v>
      </c>
      <c r="AF39" s="82">
        <f>'1.59 Consum exp pc (curr US$)'!AF39*'2.10 US CPI'!$B182/100</f>
        <v>9056.1972032809554</v>
      </c>
      <c r="AG39" s="82">
        <f>'1.59 Consum exp pc (curr US$)'!AG39*'2.10 US CPI'!$B182/100</f>
        <v>9717.2006561459002</v>
      </c>
      <c r="AH39" s="82">
        <f>'1.59 Consum exp pc (curr US$)'!AH39*'2.10 US CPI'!$B182/100</f>
        <v>3792.0614653542161</v>
      </c>
      <c r="AI39" s="82">
        <f>'1.59 Consum exp pc (curr US$)'!AI39*'2.10 US CPI'!$B182/100</f>
        <v>8183.6241936195456</v>
      </c>
      <c r="AJ39" s="82">
        <f>'1.59 Consum exp pc (curr US$)'!AJ39*'2.10 US CPI'!$B182/100</f>
        <v>5661.8943686594976</v>
      </c>
      <c r="AK39" s="82">
        <f>'1.59 Consum exp pc (curr US$)'!AK39*'2.10 US CPI'!$B182/100</f>
        <v>7964.5804229733294</v>
      </c>
      <c r="AL39" s="82">
        <f>'1.59 Consum exp pc (curr US$)'!AL39*'2.10 US CPI'!$B182/100</f>
        <v>4682.0917579892775</v>
      </c>
      <c r="AM39" s="82">
        <f>'1.59 Consum exp pc (curr US$)'!AM39*'2.10 US CPI'!$B182/100</f>
        <v>10002.410288681895</v>
      </c>
      <c r="AN39" s="82">
        <f>'1.59 Consum exp pc (curr US$)'!AN39*'2.10 US CPI'!$B182/100</f>
        <v>13461.879279191762</v>
      </c>
      <c r="AO39" s="82">
        <f>'1.59 Consum exp pc (curr US$)'!AO39*'2.10 US CPI'!$B182/100</f>
        <v>2877.2347929481825</v>
      </c>
      <c r="AP39" s="82"/>
      <c r="AQ39" s="82">
        <f>'1.59 Consum exp pc (curr US$)'!AQ39*'2.10 US CPI'!$B182/100</f>
        <v>9398.8455925601174</v>
      </c>
      <c r="AR39" s="82">
        <f>'1.59 Consum exp pc (curr US$)'!AR39*'2.10 US CPI'!$B182/100</f>
        <v>1767.2131520495393</v>
      </c>
      <c r="AS39" s="82">
        <f>'1.59 Consum exp pc (curr US$)'!AS39*'2.10 US CPI'!$B182/100</f>
        <v>7139.7808478336865</v>
      </c>
      <c r="AT39" s="82">
        <f>'1.59 Consum exp pc (curr US$)'!AT39*'2.10 US CPI'!$B182/100</f>
        <v>9856.806741087179</v>
      </c>
      <c r="AU39" s="82">
        <f>'1.59 Consum exp pc (curr US$)'!AU39*'2.10 US CPI'!$B182/100</f>
        <v>4830.9357058366286</v>
      </c>
      <c r="AV39" s="82">
        <f>'1.59 Consum exp pc (curr US$)'!AV39*'2.10 US CPI'!$B182/100</f>
        <v>7248.4621891708402</v>
      </c>
      <c r="AW39" s="82">
        <f>'1.59 Consum exp pc (curr US$)'!AW39*'2.10 US CPI'!$B182/100</f>
        <v>4890.1650873302187</v>
      </c>
      <c r="AX39" s="82">
        <f>'1.59 Consum exp pc (curr US$)'!AX39*'2.10 US CPI'!$B182/100</f>
        <v>3634.2838570233639</v>
      </c>
      <c r="AY39" s="82">
        <f>'1.59 Consum exp pc (curr US$)'!AY39*'2.10 US CPI'!$B182/100</f>
        <v>3028.1533067842411</v>
      </c>
      <c r="AZ39" s="82">
        <f>'1.59 Consum exp pc (curr US$)'!AZ39*'2.10 US CPI'!$B182/100</f>
        <v>6858.6226629039411</v>
      </c>
      <c r="BA39" s="82">
        <f>'1.59 Consum exp pc (curr US$)'!BA39*'2.10 US CPI'!$B182/100</f>
        <v>4093.4757330977741</v>
      </c>
      <c r="BB39" s="82">
        <f>'1.59 Consum exp pc (curr US$)'!BB39*'2.10 US CPI'!$B182/100</f>
        <v>11674.330710093896</v>
      </c>
      <c r="BC39" s="82">
        <f>'1.59 Consum exp pc (curr US$)'!BC39*'2.10 US CPI'!$B182/100</f>
        <v>7763.556535539703</v>
      </c>
      <c r="BD39" s="82"/>
      <c r="BE39" s="82">
        <f>'1.59 Consum exp pc (curr US$)'!BE39*'2.10 US CPI'!$B182/100</f>
        <v>1884.3115191129757</v>
      </c>
      <c r="BF39" s="82">
        <f>'1.59 Consum exp pc (curr US$)'!BF39*'2.10 US CPI'!$B182/100</f>
        <v>1004.2200799596599</v>
      </c>
      <c r="BG39" s="82">
        <f>'1.59 Consum exp pc (curr US$)'!BG39*'2.10 US CPI'!$B182/100</f>
        <v>2793.8074730777967</v>
      </c>
      <c r="BH39" s="82">
        <f>'1.59 Consum exp pc (curr US$)'!BH39*'2.10 US CPI'!$B182/100</f>
        <v>2972.0526082143915</v>
      </c>
      <c r="BI39" s="82">
        <f>'1.59 Consum exp pc (curr US$)'!BI39*'2.10 US CPI'!$B182/100</f>
        <v>19825.758460202251</v>
      </c>
      <c r="BJ39" s="82">
        <f>'1.59 Consum exp pc (curr US$)'!BJ39*'2.10 US CPI'!$B182/100</f>
        <v>1075.7229634563055</v>
      </c>
      <c r="BK39" s="82">
        <f>'1.59 Consum exp pc (curr US$)'!BK39*'2.10 US CPI'!$B182/100</f>
        <v>2139.2458408439379</v>
      </c>
      <c r="BL39" s="82">
        <f>'1.59 Consum exp pc (curr US$)'!BL39*'2.10 US CPI'!$B182/100</f>
        <v>2117.8760015970697</v>
      </c>
      <c r="BM39" s="82">
        <f>'1.59 Consum exp pc (curr US$)'!BM39*'2.10 US CPI'!$B182/100</f>
        <v>6886.6133710361555</v>
      </c>
      <c r="BN39" s="82">
        <f>'1.59 Consum exp pc (curr US$)'!BN39*'2.10 US CPI'!$B182/100</f>
        <v>4217.7216253000006</v>
      </c>
      <c r="BO39" s="82">
        <f>'1.59 Consum exp pc (curr US$)'!BO39*'2.10 US CPI'!$B182/100</f>
        <v>3057.0622207065881</v>
      </c>
      <c r="BP39" s="82">
        <f>'1.59 Consum exp pc (curr US$)'!BP39*'2.10 US CPI'!$B182/100</f>
        <v>17498.605336421406</v>
      </c>
      <c r="BQ39" s="82"/>
      <c r="BR39" s="82">
        <f>'1.59 Consum exp pc (curr US$)'!BR39*'2.10 US CPI'!$B182/100</f>
        <v>27882.073468679508</v>
      </c>
      <c r="BS39" s="82">
        <f>'1.59 Consum exp pc (curr US$)'!BS39*'2.10 US CPI'!$B182/100</f>
        <v>34960.182071453957</v>
      </c>
      <c r="BT39" s="82"/>
      <c r="BU39" s="82">
        <f>'1.59 Consum exp pc (curr US$)'!BU39*'2.10 US CPI'!$B182/100</f>
        <v>27283.917163004771</v>
      </c>
      <c r="BV39" s="82">
        <f>'1.59 Consum exp pc (curr US$)'!BV39*'2.10 US CPI'!$B182/100</f>
        <v>23191.252927132511</v>
      </c>
      <c r="BW39" s="82">
        <f>'1.59 Consum exp pc (curr US$)'!BW39*'2.10 US CPI'!$B182/100</f>
        <v>28246.879977153465</v>
      </c>
      <c r="BX39" s="82">
        <f>'1.59 Consum exp pc (curr US$)'!BX39*'2.10 US CPI'!$B182/100</f>
        <v>25800.259175926436</v>
      </c>
      <c r="BY39" s="82">
        <f>'1.59 Consum exp pc (curr US$)'!BY39*'2.10 US CPI'!$B182/100</f>
        <v>23694.080471445002</v>
      </c>
      <c r="BZ39" s="82">
        <f>'1.59 Consum exp pc (curr US$)'!BZ39*'2.10 US CPI'!$B182/100</f>
        <v>24236.351595617194</v>
      </c>
      <c r="CA39" s="82">
        <f>'1.59 Consum exp pc (curr US$)'!CA39*'2.10 US CPI'!$B182/100</f>
        <v>15983.827017521537</v>
      </c>
      <c r="CB39" s="82">
        <f>'1.59 Consum exp pc (curr US$)'!CB39*'2.10 US CPI'!$B182/100</f>
        <v>22023.2111520115</v>
      </c>
      <c r="CC39" s="82">
        <f>'1.59 Consum exp pc (curr US$)'!CC39*'2.10 US CPI'!$B182/100</f>
        <v>21881.378576095918</v>
      </c>
      <c r="CD39" s="82">
        <f>'1.59 Consum exp pc (curr US$)'!CD39*'2.10 US CPI'!$B182/100</f>
        <v>22523.049565543875</v>
      </c>
      <c r="CE39" s="82">
        <f>'1.59 Consum exp pc (curr US$)'!CE39*'2.10 US CPI'!$B182/100</f>
        <v>37481.761744501411</v>
      </c>
      <c r="CF39" s="82">
        <f>'1.59 Consum exp pc (curr US$)'!CF39*'2.10 US CPI'!$B182/100</f>
        <v>14329.958962745417</v>
      </c>
      <c r="CG39" s="82">
        <f>'1.59 Consum exp pc (curr US$)'!CG39*'2.10 US CPI'!$B182/100</f>
        <v>17402.661918896421</v>
      </c>
      <c r="CH39" s="82">
        <f>'1.59 Consum exp pc (curr US$)'!CH39*'2.10 US CPI'!$B182/100</f>
        <v>27089.568702058419</v>
      </c>
      <c r="CI39" s="82">
        <f>'1.59 Consum exp pc (curr US$)'!CI39*'2.10 US CPI'!$B182/100</f>
        <v>45054.59984824172</v>
      </c>
      <c r="CJ39" s="82">
        <f>'1.59 Consum exp pc (curr US$)'!CJ39*'2.10 US CPI'!$B182/100</f>
        <v>8042.1296461335469</v>
      </c>
      <c r="CK39" s="82">
        <f>'1.59 Consum exp pc (curr US$)'!CK39*'2.10 US CPI'!$B182/100</f>
        <v>25870.683909628784</v>
      </c>
      <c r="CL39" s="77"/>
      <c r="CM39" s="77"/>
      <c r="CN39" s="77"/>
      <c r="CO39" s="77"/>
      <c r="CP39" s="77"/>
    </row>
    <row r="40" spans="1:94" x14ac:dyDescent="0.25">
      <c r="A40" s="78" t="s">
        <v>37</v>
      </c>
      <c r="B40" s="77"/>
      <c r="C40" s="77"/>
      <c r="D40" s="82">
        <f>'1.59 Consum exp pc (curr US$)'!D40*'2.10 US CPI'!$B183/100</f>
        <v>3535.0255563410742</v>
      </c>
      <c r="E40" s="82">
        <f>'1.59 Consum exp pc (curr US$)'!E40*'2.10 US CPI'!$B183/100</f>
        <v>2894.2776246839912</v>
      </c>
      <c r="F40" s="82">
        <f>'1.59 Consum exp pc (curr US$)'!F40*'2.10 US CPI'!$B183/100</f>
        <v>28749.271447312098</v>
      </c>
      <c r="G40" s="82">
        <f>'1.59 Consum exp pc (curr US$)'!G40*'2.10 US CPI'!$B183/100</f>
        <v>945.21512743599237</v>
      </c>
      <c r="H40" s="82">
        <f>'1.59 Consum exp pc (curr US$)'!H40*'2.10 US CPI'!$B183/100</f>
        <v>2019.1488960318297</v>
      </c>
      <c r="I40" s="82">
        <f>'1.59 Consum exp pc (curr US$)'!I40*'2.10 US CPI'!$B183/100</f>
        <v>21583.648297899126</v>
      </c>
      <c r="J40" s="82">
        <f>'1.59 Consum exp pc (curr US$)'!J40*'2.10 US CPI'!$B183/100</f>
        <v>5955.7768845275277</v>
      </c>
      <c r="K40" s="82">
        <f>'1.59 Consum exp pc (curr US$)'!K40*'2.10 US CPI'!$B183/100</f>
        <v>6184.3011984443428</v>
      </c>
      <c r="L40" s="82">
        <f>'1.59 Consum exp pc (curr US$)'!L40*'2.10 US CPI'!$B183/100</f>
        <v>1099.5944940211616</v>
      </c>
      <c r="M40" s="82">
        <f>'1.59 Consum exp pc (curr US$)'!M40*'2.10 US CPI'!$B183/100</f>
        <v>2088.4699739859411</v>
      </c>
      <c r="N40" s="82">
        <f>'1.59 Consum exp pc (curr US$)'!N40*'2.10 US CPI'!$B183/100</f>
        <v>20701.960650492718</v>
      </c>
      <c r="O40" s="82">
        <f>'1.59 Consum exp pc (curr US$)'!O40*'2.10 US CPI'!$B183/100</f>
        <v>13376.564045097572</v>
      </c>
      <c r="P40" s="82">
        <f>'1.59 Consum exp pc (curr US$)'!P40*'2.10 US CPI'!$B183/100</f>
        <v>12199.170751919912</v>
      </c>
      <c r="Q40" s="82">
        <f>'1.59 Consum exp pc (curr US$)'!Q40*'2.10 US CPI'!$B183/100</f>
        <v>3507.7289732156041</v>
      </c>
      <c r="R40" s="82">
        <f>'1.59 Consum exp pc (curr US$)'!R40*'2.10 US CPI'!$B183/100</f>
        <v>1154.491677720981</v>
      </c>
      <c r="S40" s="82">
        <f>'1.59 Consum exp pc (curr US$)'!S40*'2.10 US CPI'!$B183/100</f>
        <v>1394.4579853781458</v>
      </c>
      <c r="T40" s="82"/>
      <c r="U40" s="82">
        <f>'1.59 Consum exp pc (curr US$)'!U40*'2.10 US CPI'!$B183/100</f>
        <v>35015.893383262424</v>
      </c>
      <c r="V40" s="82">
        <f>'1.59 Consum exp pc (curr US$)'!V40*'2.10 US CPI'!$B183/100</f>
        <v>25246.303018454801</v>
      </c>
      <c r="W40" s="82"/>
      <c r="X40" s="82">
        <f>'1.59 Consum exp pc (curr US$)'!X40*'2.10 US CPI'!$B183/100</f>
        <v>4059.6268815614376</v>
      </c>
      <c r="Y40" s="82">
        <f>'1.59 Consum exp pc (curr US$)'!Y40*'2.10 US CPI'!$B183/100</f>
        <v>4214.095663072143</v>
      </c>
      <c r="Z40" s="82">
        <f>'1.59 Consum exp pc (curr US$)'!Z40*'2.10 US CPI'!$B183/100</f>
        <v>5281.787566418705</v>
      </c>
      <c r="AA40" s="82">
        <f>'1.59 Consum exp pc (curr US$)'!AA40*'2.10 US CPI'!$B183/100</f>
        <v>9459.6845610565724</v>
      </c>
      <c r="AB40" s="82">
        <f>'1.59 Consum exp pc (curr US$)'!AB40*'2.10 US CPI'!$B183/100</f>
        <v>9786.7659754195065</v>
      </c>
      <c r="AC40" s="82">
        <f>'1.59 Consum exp pc (curr US$)'!AC40*'2.10 US CPI'!$B183/100</f>
        <v>10900.267560175056</v>
      </c>
      <c r="AD40" s="82">
        <f>'1.59 Consum exp pc (curr US$)'!AD40*'2.10 US CPI'!$B183/100</f>
        <v>3247.4891886867617</v>
      </c>
      <c r="AE40" s="82">
        <f>'1.59 Consum exp pc (curr US$)'!AE40*'2.10 US CPI'!$B183/100</f>
        <v>7292.6912790815404</v>
      </c>
      <c r="AF40" s="82">
        <f>'1.59 Consum exp pc (curr US$)'!AF40*'2.10 US CPI'!$B183/100</f>
        <v>9567.513055208592</v>
      </c>
      <c r="AG40" s="82">
        <f>'1.59 Consum exp pc (curr US$)'!AG40*'2.10 US CPI'!$B183/100</f>
        <v>10354.469084423305</v>
      </c>
      <c r="AH40" s="82">
        <f>'1.59 Consum exp pc (curr US$)'!AH40*'2.10 US CPI'!$B183/100</f>
        <v>3917.1801995543938</v>
      </c>
      <c r="AI40" s="82">
        <f>'1.59 Consum exp pc (curr US$)'!AI40*'2.10 US CPI'!$B183/100</f>
        <v>8507.7269154736787</v>
      </c>
      <c r="AJ40" s="82">
        <f>'1.59 Consum exp pc (curr US$)'!AJ40*'2.10 US CPI'!$B183/100</f>
        <v>6005.7295107608552</v>
      </c>
      <c r="AK40" s="82">
        <f>'1.59 Consum exp pc (curr US$)'!AK40*'2.10 US CPI'!$B183/100</f>
        <v>7277.9111056200163</v>
      </c>
      <c r="AL40" s="82">
        <f>'1.59 Consum exp pc (curr US$)'!AL40*'2.10 US CPI'!$B183/100</f>
        <v>4654.1324830693457</v>
      </c>
      <c r="AM40" s="82">
        <f>'1.59 Consum exp pc (curr US$)'!AM40*'2.10 US CPI'!$B183/100</f>
        <v>10329.070208090992</v>
      </c>
      <c r="AN40" s="82">
        <f>'1.59 Consum exp pc (curr US$)'!AN40*'2.10 US CPI'!$B183/100</f>
        <v>13866.295041482706</v>
      </c>
      <c r="AO40" s="82">
        <f>'1.59 Consum exp pc (curr US$)'!AO40*'2.10 US CPI'!$B183/100</f>
        <v>2103.1738370499397</v>
      </c>
      <c r="AP40" s="82"/>
      <c r="AQ40" s="82">
        <f>'1.59 Consum exp pc (curr US$)'!AQ40*'2.10 US CPI'!$B183/100</f>
        <v>8626.4042361563534</v>
      </c>
      <c r="AR40" s="82">
        <f>'1.59 Consum exp pc (curr US$)'!AR40*'2.10 US CPI'!$B183/100</f>
        <v>1982.9844810119391</v>
      </c>
      <c r="AS40" s="82">
        <f>'1.59 Consum exp pc (curr US$)'!AS40*'2.10 US CPI'!$B183/100</f>
        <v>7112.2263514913539</v>
      </c>
      <c r="AT40" s="82">
        <f>'1.59 Consum exp pc (curr US$)'!AT40*'2.10 US CPI'!$B183/100</f>
        <v>9241.010327316948</v>
      </c>
      <c r="AU40" s="82">
        <f>'1.59 Consum exp pc (curr US$)'!AU40*'2.10 US CPI'!$B183/100</f>
        <v>4833.2564630875022</v>
      </c>
      <c r="AV40" s="82">
        <f>'1.59 Consum exp pc (curr US$)'!AV40*'2.10 US CPI'!$B183/100</f>
        <v>7276.9938467662523</v>
      </c>
      <c r="AW40" s="82">
        <f>'1.59 Consum exp pc (curr US$)'!AW40*'2.10 US CPI'!$B183/100</f>
        <v>5011.8869631203524</v>
      </c>
      <c r="AX40" s="82">
        <f>'1.59 Consum exp pc (curr US$)'!AX40*'2.10 US CPI'!$B183/100</f>
        <v>3856.4383810499976</v>
      </c>
      <c r="AY40" s="82">
        <f>'1.59 Consum exp pc (curr US$)'!AY40*'2.10 US CPI'!$B183/100</f>
        <v>3237.3494132928113</v>
      </c>
      <c r="AZ40" s="82">
        <f>'1.59 Consum exp pc (curr US$)'!AZ40*'2.10 US CPI'!$B183/100</f>
        <v>6977.2623323374746</v>
      </c>
      <c r="BA40" s="82">
        <f>'1.59 Consum exp pc (curr US$)'!BA40*'2.10 US CPI'!$B183/100</f>
        <v>4347.5230738931532</v>
      </c>
      <c r="BB40" s="82">
        <f>'1.59 Consum exp pc (curr US$)'!BB40*'2.10 US CPI'!$B183/100</f>
        <v>11677.728024564996</v>
      </c>
      <c r="BC40" s="82">
        <f>'1.59 Consum exp pc (curr US$)'!BC40*'2.10 US CPI'!$B183/100</f>
        <v>1476.675191406734</v>
      </c>
      <c r="BD40" s="82"/>
      <c r="BE40" s="82">
        <f>'1.59 Consum exp pc (curr US$)'!BE40*'2.10 US CPI'!$B183/100</f>
        <v>1999.3822136265451</v>
      </c>
      <c r="BF40" s="82">
        <f>'1.59 Consum exp pc (curr US$)'!BF40*'2.10 US CPI'!$B183/100</f>
        <v>1071.259768146489</v>
      </c>
      <c r="BG40" s="82">
        <f>'1.59 Consum exp pc (curr US$)'!BG40*'2.10 US CPI'!$B183/100</f>
        <v>2994.2454270659691</v>
      </c>
      <c r="BH40" s="82">
        <f>'1.59 Consum exp pc (curr US$)'!BH40*'2.10 US CPI'!$B183/100</f>
        <v>2502.0506706883225</v>
      </c>
      <c r="BI40" s="82">
        <f>'1.59 Consum exp pc (curr US$)'!BI40*'2.10 US CPI'!$B183/100</f>
        <v>20857.72522167008</v>
      </c>
      <c r="BJ40" s="82">
        <f>'1.59 Consum exp pc (curr US$)'!BJ40*'2.10 US CPI'!$B183/100</f>
        <v>1175.0740644977222</v>
      </c>
      <c r="BK40" s="82">
        <f>'1.59 Consum exp pc (curr US$)'!BK40*'2.10 US CPI'!$B183/100</f>
        <v>2225.6236663207674</v>
      </c>
      <c r="BL40" s="82">
        <f>'1.59 Consum exp pc (curr US$)'!BL40*'2.10 US CPI'!$B183/100</f>
        <v>2269.4223355834029</v>
      </c>
      <c r="BM40" s="82">
        <f>'1.59 Consum exp pc (curr US$)'!BM40*'2.10 US CPI'!$B183/100</f>
        <v>7404.5331037832075</v>
      </c>
      <c r="BN40" s="82">
        <f>'1.59 Consum exp pc (curr US$)'!BN40*'2.10 US CPI'!$B183/100</f>
        <v>4011.8906503906869</v>
      </c>
      <c r="BO40" s="82">
        <f>'1.59 Consum exp pc (curr US$)'!BO40*'2.10 US CPI'!$B183/100</f>
        <v>3195.9976549217863</v>
      </c>
      <c r="BP40" s="82">
        <f>'1.59 Consum exp pc (curr US$)'!BP40*'2.10 US CPI'!$B183/100</f>
        <v>19470.993803551908</v>
      </c>
      <c r="BQ40" s="82"/>
      <c r="BR40" s="82">
        <f>'1.59 Consum exp pc (curr US$)'!BR40*'2.10 US CPI'!$B183/100</f>
        <v>27275.687788544867</v>
      </c>
      <c r="BS40" s="82">
        <f>'1.59 Consum exp pc (curr US$)'!BS40*'2.10 US CPI'!$B183/100</f>
        <v>36564.859118677305</v>
      </c>
      <c r="BT40" s="82"/>
      <c r="BU40" s="82">
        <f>'1.59 Consum exp pc (curr US$)'!BU40*'2.10 US CPI'!$B183/100</f>
        <v>27886.481631381586</v>
      </c>
      <c r="BV40" s="82">
        <f>'1.59 Consum exp pc (curr US$)'!BV40*'2.10 US CPI'!$B183/100</f>
        <v>23630.397090713424</v>
      </c>
      <c r="BW40" s="82">
        <f>'1.59 Consum exp pc (curr US$)'!BW40*'2.10 US CPI'!$B183/100</f>
        <v>28964.242735285759</v>
      </c>
      <c r="BX40" s="82">
        <f>'1.59 Consum exp pc (curr US$)'!BX40*'2.10 US CPI'!$B183/100</f>
        <v>26442.137768972534</v>
      </c>
      <c r="BY40" s="82">
        <f>'1.59 Consum exp pc (curr US$)'!BY40*'2.10 US CPI'!$B183/100</f>
        <v>23973.355853092358</v>
      </c>
      <c r="BZ40" s="82">
        <f>'1.59 Consum exp pc (curr US$)'!BZ40*'2.10 US CPI'!$B183/100</f>
        <v>24890.921461355123</v>
      </c>
      <c r="CA40" s="82">
        <f>'1.59 Consum exp pc (curr US$)'!CA40*'2.10 US CPI'!$B183/100</f>
        <v>16086.673554929166</v>
      </c>
      <c r="CB40" s="82">
        <f>'1.59 Consum exp pc (curr US$)'!CB40*'2.10 US CPI'!$B183/100</f>
        <v>23107.009256323963</v>
      </c>
      <c r="CC40" s="82">
        <f>'1.59 Consum exp pc (curr US$)'!CC40*'2.10 US CPI'!$B183/100</f>
        <v>21891.29925389955</v>
      </c>
      <c r="CD40" s="82">
        <f>'1.59 Consum exp pc (curr US$)'!CD40*'2.10 US CPI'!$B183/100</f>
        <v>22967.886071316098</v>
      </c>
      <c r="CE40" s="82">
        <f>'1.59 Consum exp pc (curr US$)'!CE40*'2.10 US CPI'!$B183/100</f>
        <v>36384.998535945662</v>
      </c>
      <c r="CF40" s="82">
        <f>'1.59 Consum exp pc (curr US$)'!CF40*'2.10 US CPI'!$B183/100</f>
        <v>15067.526349102838</v>
      </c>
      <c r="CG40" s="82">
        <f>'1.59 Consum exp pc (curr US$)'!CG40*'2.10 US CPI'!$B183/100</f>
        <v>17946.817919814588</v>
      </c>
      <c r="CH40" s="82">
        <f>'1.59 Consum exp pc (curr US$)'!CH40*'2.10 US CPI'!$B183/100</f>
        <v>26665.893871372435</v>
      </c>
      <c r="CI40" s="82">
        <f>'1.59 Consum exp pc (curr US$)'!CI40*'2.10 US CPI'!$B183/100</f>
        <v>46092.266451668394</v>
      </c>
      <c r="CJ40" s="82">
        <f>'1.59 Consum exp pc (curr US$)'!CJ40*'2.10 US CPI'!$B183/100</f>
        <v>7618.9163865190003</v>
      </c>
      <c r="CK40" s="82">
        <f>'1.59 Consum exp pc (curr US$)'!CK40*'2.10 US CPI'!$B183/100</f>
        <v>28624.305303203477</v>
      </c>
      <c r="CL40" s="77"/>
      <c r="CM40" s="77"/>
      <c r="CN40" s="77"/>
      <c r="CO40" s="77"/>
      <c r="CP40" s="77"/>
    </row>
    <row r="41" spans="1:94" x14ac:dyDescent="0.25">
      <c r="A41" s="78" t="s">
        <v>38</v>
      </c>
      <c r="B41" s="77"/>
      <c r="C41" s="77"/>
      <c r="D41" s="82">
        <f>'1.59 Consum exp pc (curr US$)'!D41*'2.10 US CPI'!$B184/100</f>
        <v>3016.0012509121234</v>
      </c>
      <c r="E41" s="82">
        <f>'1.59 Consum exp pc (curr US$)'!E41*'2.10 US CPI'!$B184/100</f>
        <v>3074.0745127282826</v>
      </c>
      <c r="F41" s="82">
        <f>'1.59 Consum exp pc (curr US$)'!F41*'2.10 US CPI'!$B184/100</f>
        <v>30250.774121064311</v>
      </c>
      <c r="G41" s="82">
        <f>'1.59 Consum exp pc (curr US$)'!G41*'2.10 US CPI'!$B184/100</f>
        <v>989.10913100672974</v>
      </c>
      <c r="H41" s="82">
        <f>'1.59 Consum exp pc (curr US$)'!H41*'2.10 US CPI'!$B184/100</f>
        <v>1912.7559851190269</v>
      </c>
      <c r="I41" s="82">
        <f>'1.59 Consum exp pc (curr US$)'!I41*'2.10 US CPI'!$B184/100</f>
        <v>18591.759661661461</v>
      </c>
      <c r="J41" s="82">
        <f>'1.59 Consum exp pc (curr US$)'!J41*'2.10 US CPI'!$B184/100</f>
        <v>5412.5228933785738</v>
      </c>
      <c r="K41" s="82">
        <f>'1.59 Consum exp pc (curr US$)'!K41*'2.10 US CPI'!$B184/100</f>
        <v>5436.457315046925</v>
      </c>
      <c r="L41" s="82">
        <f>'1.59 Consum exp pc (curr US$)'!L41*'2.10 US CPI'!$B184/100</f>
        <v>1134.4454860105789</v>
      </c>
      <c r="M41" s="82">
        <f>'1.59 Consum exp pc (curr US$)'!M41*'2.10 US CPI'!$B184/100</f>
        <v>2134.076270563678</v>
      </c>
      <c r="N41" s="82">
        <f>'1.59 Consum exp pc (curr US$)'!N41*'2.10 US CPI'!$B184/100</f>
        <v>19305.365853658535</v>
      </c>
      <c r="O41" s="82">
        <f>'1.59 Consum exp pc (curr US$)'!O41*'2.10 US CPI'!$B184/100</f>
        <v>12624.477942193334</v>
      </c>
      <c r="P41" s="82">
        <f>'1.59 Consum exp pc (curr US$)'!P41*'2.10 US CPI'!$B184/100</f>
        <v>11717.698367315588</v>
      </c>
      <c r="Q41" s="82">
        <f>'1.59 Consum exp pc (curr US$)'!Q41*'2.10 US CPI'!$B184/100</f>
        <v>3355.3621721204136</v>
      </c>
      <c r="R41" s="82">
        <f>'1.59 Consum exp pc (curr US$)'!R41*'2.10 US CPI'!$B184/100</f>
        <v>1198.859639379466</v>
      </c>
      <c r="S41" s="82">
        <f>'1.59 Consum exp pc (curr US$)'!S41*'2.10 US CPI'!$B184/100</f>
        <v>1468.3844207876928</v>
      </c>
      <c r="T41" s="82"/>
      <c r="U41" s="82">
        <f>'1.59 Consum exp pc (curr US$)'!U41*'2.10 US CPI'!$B184/100</f>
        <v>29796.09804609805</v>
      </c>
      <c r="V41" s="82">
        <f>'1.59 Consum exp pc (curr US$)'!V41*'2.10 US CPI'!$B184/100</f>
        <v>21355.947832960082</v>
      </c>
      <c r="W41" s="82"/>
      <c r="X41" s="82">
        <f>'1.59 Consum exp pc (curr US$)'!X41*'2.10 US CPI'!$B184/100</f>
        <v>2882.4491087438037</v>
      </c>
      <c r="Y41" s="82">
        <f>'1.59 Consum exp pc (curr US$)'!Y41*'2.10 US CPI'!$B184/100</f>
        <v>3577.3354953447015</v>
      </c>
      <c r="Z41" s="82">
        <f>'1.59 Consum exp pc (curr US$)'!Z41*'2.10 US CPI'!$B184/100</f>
        <v>4655.9106939546255</v>
      </c>
      <c r="AA41" s="82">
        <f>'1.59 Consum exp pc (curr US$)'!AA41*'2.10 US CPI'!$B184/100</f>
        <v>7926.7272942010159</v>
      </c>
      <c r="AB41" s="82">
        <f>'1.59 Consum exp pc (curr US$)'!AB41*'2.10 US CPI'!$B184/100</f>
        <v>8432.6314490952063</v>
      </c>
      <c r="AC41" s="82">
        <f>'1.59 Consum exp pc (curr US$)'!AC41*'2.10 US CPI'!$B184/100</f>
        <v>9381.6554107114807</v>
      </c>
      <c r="AD41" s="82">
        <f>'1.59 Consum exp pc (curr US$)'!AD41*'2.10 US CPI'!$B184/100</f>
        <v>2660.0884837109534</v>
      </c>
      <c r="AE41" s="82">
        <f>'1.59 Consum exp pc (curr US$)'!AE41*'2.10 US CPI'!$B184/100</f>
        <v>6226.6021348269005</v>
      </c>
      <c r="AF41" s="82">
        <f>'1.59 Consum exp pc (curr US$)'!AF41*'2.10 US CPI'!$B184/100</f>
        <v>8255.8783545642218</v>
      </c>
      <c r="AG41" s="82">
        <f>'1.59 Consum exp pc (curr US$)'!AG41*'2.10 US CPI'!$B184/100</f>
        <v>8941.3959538561576</v>
      </c>
      <c r="AH41" s="82">
        <f>'1.59 Consum exp pc (curr US$)'!AH41*'2.10 US CPI'!$B184/100</f>
        <v>3358.8676506169854</v>
      </c>
      <c r="AI41" s="82">
        <f>'1.59 Consum exp pc (curr US$)'!AI41*'2.10 US CPI'!$B184/100</f>
        <v>7195.8907028842023</v>
      </c>
      <c r="AJ41" s="82">
        <f>'1.59 Consum exp pc (curr US$)'!AJ41*'2.10 US CPI'!$B184/100</f>
        <v>5368.131812829004</v>
      </c>
      <c r="AK41" s="82">
        <f>'1.59 Consum exp pc (curr US$)'!AK41*'2.10 US CPI'!$B184/100</f>
        <v>4707.8030233572545</v>
      </c>
      <c r="AL41" s="82">
        <f>'1.59 Consum exp pc (curr US$)'!AL41*'2.10 US CPI'!$B184/100</f>
        <v>3858.2176658369553</v>
      </c>
      <c r="AM41" s="82">
        <f>'1.59 Consum exp pc (curr US$)'!AM41*'2.10 US CPI'!$B184/100</f>
        <v>8751.0470672890642</v>
      </c>
      <c r="AN41" s="82">
        <f>'1.59 Consum exp pc (curr US$)'!AN41*'2.10 US CPI'!$B184/100</f>
        <v>11502.787338213195</v>
      </c>
      <c r="AO41" s="82">
        <f>'1.59 Consum exp pc (curr US$)'!AO41*'2.10 US CPI'!$B184/100</f>
        <v>1347.1272882115245</v>
      </c>
      <c r="AP41" s="82"/>
      <c r="AQ41" s="82">
        <f>'1.59 Consum exp pc (curr US$)'!AQ41*'2.10 US CPI'!$B184/100</f>
        <v>9526.7500138195337</v>
      </c>
      <c r="AR41" s="82">
        <f>'1.59 Consum exp pc (curr US$)'!AR41*'2.10 US CPI'!$B184/100</f>
        <v>2124.3111695432035</v>
      </c>
      <c r="AS41" s="82">
        <f>'1.59 Consum exp pc (curr US$)'!AS41*'2.10 US CPI'!$B184/100</f>
        <v>5224.8215638869842</v>
      </c>
      <c r="AT41" s="82">
        <f>'1.59 Consum exp pc (curr US$)'!AT41*'2.10 US CPI'!$B184/100</f>
        <v>8515.8094728689957</v>
      </c>
      <c r="AU41" s="82">
        <f>'1.59 Consum exp pc (curr US$)'!AU41*'2.10 US CPI'!$B184/100</f>
        <v>3743.0471897438665</v>
      </c>
      <c r="AV41" s="82">
        <f>'1.59 Consum exp pc (curr US$)'!AV41*'2.10 US CPI'!$B184/100</f>
        <v>7542.7548528620509</v>
      </c>
      <c r="AW41" s="82">
        <f>'1.59 Consum exp pc (curr US$)'!AW41*'2.10 US CPI'!$B184/100</f>
        <v>5062.5137772790122</v>
      </c>
      <c r="AX41" s="82">
        <f>'1.59 Consum exp pc (curr US$)'!AX41*'2.10 US CPI'!$B184/100</f>
        <v>3853.1255419835984</v>
      </c>
      <c r="AY41" s="82">
        <f>'1.59 Consum exp pc (curr US$)'!AY41*'2.10 US CPI'!$B184/100</f>
        <v>3372.5230850625339</v>
      </c>
      <c r="AZ41" s="82">
        <f>'1.59 Consum exp pc (curr US$)'!AZ41*'2.10 US CPI'!$B184/100</f>
        <v>6133.64489218783</v>
      </c>
      <c r="BA41" s="82">
        <f>'1.59 Consum exp pc (curr US$)'!BA41*'2.10 US CPI'!$B184/100</f>
        <v>4067.0051343831569</v>
      </c>
      <c r="BB41" s="82">
        <f>'1.59 Consum exp pc (curr US$)'!BB41*'2.10 US CPI'!$B184/100</f>
        <v>10711.533978319152</v>
      </c>
      <c r="BC41" s="82">
        <f>'1.59 Consum exp pc (curr US$)'!BC41*'2.10 US CPI'!$B184/100</f>
        <v>643.301905291548</v>
      </c>
      <c r="BD41" s="82"/>
      <c r="BE41" s="82">
        <f>'1.59 Consum exp pc (curr US$)'!BE41*'2.10 US CPI'!$B184/100</f>
        <v>1711.3080307060116</v>
      </c>
      <c r="BF41" s="82">
        <f>'1.59 Consum exp pc (curr US$)'!BF41*'2.10 US CPI'!$B184/100</f>
        <v>945.6181835316695</v>
      </c>
      <c r="BG41" s="82">
        <f>'1.59 Consum exp pc (curr US$)'!BG41*'2.10 US CPI'!$B184/100</f>
        <v>3050.0572397806809</v>
      </c>
      <c r="BH41" s="82">
        <f>'1.59 Consum exp pc (curr US$)'!BH41*'2.10 US CPI'!$B184/100</f>
        <v>2469.9750851037738</v>
      </c>
      <c r="BI41" s="82">
        <f>'1.59 Consum exp pc (curr US$)'!BI41*'2.10 US CPI'!$B184/100</f>
        <v>19438.566063012844</v>
      </c>
      <c r="BJ41" s="82">
        <f>'1.59 Consum exp pc (curr US$)'!BJ41*'2.10 US CPI'!$B184/100</f>
        <v>1161.8187069356766</v>
      </c>
      <c r="BK41" s="82">
        <f>'1.59 Consum exp pc (curr US$)'!BK41*'2.10 US CPI'!$B184/100</f>
        <v>1937.9797832884881</v>
      </c>
      <c r="BL41" s="82">
        <f>'1.59 Consum exp pc (curr US$)'!BL41*'2.10 US CPI'!$B184/100</f>
        <v>2046.7234168669934</v>
      </c>
      <c r="BM41" s="82">
        <f>'1.59 Consum exp pc (curr US$)'!BM41*'2.10 US CPI'!$B184/100</f>
        <v>7826.9394173821502</v>
      </c>
      <c r="BN41" s="82">
        <f>'1.59 Consum exp pc (curr US$)'!BN41*'2.10 US CPI'!$B184/100</f>
        <v>3555.0555694214022</v>
      </c>
      <c r="BO41" s="82">
        <f>'1.59 Consum exp pc (curr US$)'!BO41*'2.10 US CPI'!$B184/100</f>
        <v>2877.8214896041013</v>
      </c>
      <c r="BP41" s="82">
        <f>'1.59 Consum exp pc (curr US$)'!BP41*'2.10 US CPI'!$B184/100</f>
        <v>18532.095909994303</v>
      </c>
      <c r="BQ41" s="82"/>
      <c r="BR41" s="82">
        <f>'1.59 Consum exp pc (curr US$)'!BR41*'2.10 US CPI'!$B184/100</f>
        <v>23843.265724545032</v>
      </c>
      <c r="BS41" s="82">
        <f>'1.59 Consum exp pc (curr US$)'!BS41*'2.10 US CPI'!$B184/100</f>
        <v>37253.434239128575</v>
      </c>
      <c r="BT41" s="82"/>
      <c r="BU41" s="82">
        <f>'1.59 Consum exp pc (curr US$)'!BU41*'2.10 US CPI'!$B184/100</f>
        <v>23289.856931310707</v>
      </c>
      <c r="BV41" s="82">
        <f>'1.59 Consum exp pc (curr US$)'!BV41*'2.10 US CPI'!$B184/100</f>
        <v>19759.612811133909</v>
      </c>
      <c r="BW41" s="82">
        <f>'1.59 Consum exp pc (curr US$)'!BW41*'2.10 US CPI'!$B184/100</f>
        <v>24482.552078732089</v>
      </c>
      <c r="BX41" s="82">
        <f>'1.59 Consum exp pc (curr US$)'!BX41*'2.10 US CPI'!$B184/100</f>
        <v>22244.690960926935</v>
      </c>
      <c r="BY41" s="82">
        <f>'1.59 Consum exp pc (curr US$)'!BY41*'2.10 US CPI'!$B184/100</f>
        <v>20059.302885102021</v>
      </c>
      <c r="BZ41" s="82">
        <f>'1.59 Consum exp pc (curr US$)'!BZ41*'2.10 US CPI'!$B184/100</f>
        <v>21076.412451122262</v>
      </c>
      <c r="CA41" s="82">
        <f>'1.59 Consum exp pc (curr US$)'!CA41*'2.10 US CPI'!$B184/100</f>
        <v>13297.651501197273</v>
      </c>
      <c r="CB41" s="82">
        <f>'1.59 Consum exp pc (curr US$)'!CB41*'2.10 US CPI'!$B184/100</f>
        <v>20231.969232098872</v>
      </c>
      <c r="CC41" s="82">
        <f>'1.59 Consum exp pc (curr US$)'!CC41*'2.10 US CPI'!$B184/100</f>
        <v>18430.720530153987</v>
      </c>
      <c r="CD41" s="82">
        <f>'1.59 Consum exp pc (curr US$)'!CD41*'2.10 US CPI'!$B184/100</f>
        <v>19329.491601635302</v>
      </c>
      <c r="CE41" s="82">
        <f>'1.59 Consum exp pc (curr US$)'!CE41*'2.10 US CPI'!$B184/100</f>
        <v>28982.267993340818</v>
      </c>
      <c r="CF41" s="82">
        <f>'1.59 Consum exp pc (curr US$)'!CF41*'2.10 US CPI'!$B184/100</f>
        <v>12997.619231214097</v>
      </c>
      <c r="CG41" s="82">
        <f>'1.59 Consum exp pc (curr US$)'!CG41*'2.10 US CPI'!$B184/100</f>
        <v>15341.266884726281</v>
      </c>
      <c r="CH41" s="82">
        <f>'1.59 Consum exp pc (curr US$)'!CH41*'2.10 US CPI'!$B184/100</f>
        <v>22145.279766912205</v>
      </c>
      <c r="CI41" s="82">
        <f>'1.59 Consum exp pc (curr US$)'!CI41*'2.10 US CPI'!$B184/100</f>
        <v>43078.104325236411</v>
      </c>
      <c r="CJ41" s="82">
        <f>'1.59 Consum exp pc (curr US$)'!CJ41*'2.10 US CPI'!$B184/100</f>
        <v>6726.0383109018621</v>
      </c>
      <c r="CK41" s="82">
        <f>'1.59 Consum exp pc (curr US$)'!CK41*'2.10 US CPI'!$B184/100</f>
        <v>27122.297844457222</v>
      </c>
      <c r="CL41" s="77"/>
      <c r="CM41" s="77"/>
      <c r="CN41" s="77"/>
      <c r="CO41" s="77"/>
      <c r="CP41" s="77"/>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H115"/>
  <sheetViews>
    <sheetView workbookViewId="0">
      <pane xSplit="1" ySplit="1" topLeftCell="B2" activePane="bottomRight" state="frozen"/>
      <selection activeCell="D28" sqref="D28"/>
      <selection pane="topRight" activeCell="D28" sqref="D28"/>
      <selection pane="bottomLeft" activeCell="D28" sqref="D28"/>
      <selection pane="bottomRight" activeCell="H5" sqref="H5:L5"/>
    </sheetView>
  </sheetViews>
  <sheetFormatPr defaultColWidth="12.5703125" defaultRowHeight="15.75" x14ac:dyDescent="0.25"/>
  <cols>
    <col min="1" max="3" width="12.5703125" style="115"/>
    <col min="4" max="4" width="14.28515625" style="115" customWidth="1"/>
    <col min="5" max="16384" width="12.5703125" style="115"/>
  </cols>
  <sheetData>
    <row r="1" spans="1:60" x14ac:dyDescent="0.25">
      <c r="A1" s="151" t="s">
        <v>605</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7"/>
      <c r="BE1" s="116"/>
      <c r="BF1" s="116"/>
      <c r="BG1" s="116"/>
      <c r="BH1" s="116"/>
    </row>
    <row r="2" spans="1:60" x14ac:dyDescent="0.25">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7"/>
      <c r="BE2" s="116"/>
      <c r="BF2" s="116"/>
      <c r="BG2" s="116"/>
      <c r="BH2" s="116"/>
    </row>
    <row r="3" spans="1:60" x14ac:dyDescent="0.25">
      <c r="B3" s="115" t="s">
        <v>281</v>
      </c>
      <c r="D3" s="115" t="s">
        <v>281</v>
      </c>
      <c r="E3" s="115" t="s">
        <v>281</v>
      </c>
      <c r="F3" s="115" t="s">
        <v>281</v>
      </c>
      <c r="G3" s="115" t="s">
        <v>281</v>
      </c>
      <c r="H3" s="115" t="s">
        <v>281</v>
      </c>
      <c r="I3" s="115" t="s">
        <v>281</v>
      </c>
      <c r="J3" s="115" t="s">
        <v>281</v>
      </c>
      <c r="K3" s="115" t="s">
        <v>281</v>
      </c>
      <c r="L3" s="115" t="s">
        <v>281</v>
      </c>
      <c r="U3" s="115" t="s">
        <v>281</v>
      </c>
      <c r="V3" s="115" t="s">
        <v>281</v>
      </c>
      <c r="W3" s="115" t="s">
        <v>281</v>
      </c>
      <c r="X3" s="115" t="s">
        <v>281</v>
      </c>
      <c r="Y3" s="115" t="s">
        <v>281</v>
      </c>
      <c r="Z3" s="115" t="s">
        <v>281</v>
      </c>
      <c r="AA3" s="115" t="s">
        <v>281</v>
      </c>
      <c r="AB3" s="115" t="s">
        <v>281</v>
      </c>
      <c r="AC3" s="115" t="s">
        <v>281</v>
      </c>
      <c r="AD3" s="115" t="s">
        <v>281</v>
      </c>
      <c r="AE3" s="115" t="s">
        <v>281</v>
      </c>
      <c r="AF3" s="115" t="s">
        <v>281</v>
      </c>
      <c r="AG3" s="115" t="s">
        <v>281</v>
      </c>
      <c r="AH3" s="115" t="s">
        <v>281</v>
      </c>
      <c r="AI3" s="115" t="s">
        <v>281</v>
      </c>
      <c r="AJ3" s="115" t="s">
        <v>281</v>
      </c>
      <c r="AK3" s="115" t="s">
        <v>281</v>
      </c>
      <c r="AL3" s="115" t="s">
        <v>281</v>
      </c>
      <c r="AM3" s="115" t="s">
        <v>281</v>
      </c>
      <c r="AN3" s="115" t="s">
        <v>281</v>
      </c>
      <c r="AO3" s="115" t="s">
        <v>281</v>
      </c>
      <c r="AP3" s="115" t="s">
        <v>281</v>
      </c>
      <c r="AQ3" s="115" t="s">
        <v>281</v>
      </c>
      <c r="AR3" s="115" t="s">
        <v>281</v>
      </c>
      <c r="AS3" s="115" t="s">
        <v>281</v>
      </c>
      <c r="AT3" s="115" t="s">
        <v>281</v>
      </c>
      <c r="AU3" s="115" t="s">
        <v>281</v>
      </c>
      <c r="AV3" s="115" t="s">
        <v>281</v>
      </c>
      <c r="AW3" s="115" t="s">
        <v>281</v>
      </c>
      <c r="AX3" s="115" t="s">
        <v>281</v>
      </c>
      <c r="AY3" s="115" t="s">
        <v>281</v>
      </c>
      <c r="AZ3" s="115" t="s">
        <v>281</v>
      </c>
      <c r="BA3" s="115" t="s">
        <v>281</v>
      </c>
      <c r="BB3" s="115" t="s">
        <v>281</v>
      </c>
      <c r="BC3" s="115" t="s">
        <v>281</v>
      </c>
      <c r="BD3" s="116"/>
      <c r="BE3" s="116"/>
    </row>
    <row r="4" spans="1:60" x14ac:dyDescent="0.25">
      <c r="A4" s="118"/>
      <c r="B4" s="187" t="s">
        <v>612</v>
      </c>
      <c r="C4" s="187"/>
      <c r="D4" s="188"/>
      <c r="G4" s="118"/>
      <c r="H4" s="187" t="s">
        <v>613</v>
      </c>
      <c r="I4" s="187"/>
      <c r="J4" s="187"/>
      <c r="K4" s="187"/>
      <c r="L4" s="188"/>
      <c r="AX4" s="129"/>
    </row>
    <row r="5" spans="1:60" x14ac:dyDescent="0.25">
      <c r="A5" s="119"/>
      <c r="B5" s="120" t="s">
        <v>557</v>
      </c>
      <c r="C5" s="120" t="s">
        <v>599</v>
      </c>
      <c r="D5" s="121" t="s">
        <v>600</v>
      </c>
      <c r="G5" s="119"/>
      <c r="H5" s="152" t="s">
        <v>558</v>
      </c>
      <c r="I5" s="152" t="s">
        <v>559</v>
      </c>
      <c r="J5" s="152" t="s">
        <v>560</v>
      </c>
      <c r="K5" s="152" t="s">
        <v>614</v>
      </c>
      <c r="L5" s="153" t="s">
        <v>615</v>
      </c>
      <c r="N5" s="189"/>
      <c r="O5" s="189"/>
      <c r="P5" s="189"/>
      <c r="Q5" s="189"/>
      <c r="R5" s="189"/>
      <c r="T5" s="122"/>
    </row>
    <row r="6" spans="1:60" x14ac:dyDescent="0.25">
      <c r="A6" s="119">
        <v>1961</v>
      </c>
      <c r="B6" s="123">
        <v>2.3002248732732542</v>
      </c>
      <c r="C6" s="123">
        <v>0.40949262853199442</v>
      </c>
      <c r="D6" s="124">
        <v>0.53544672869779752</v>
      </c>
      <c r="G6" s="119">
        <v>1961</v>
      </c>
      <c r="H6" s="123">
        <v>0.76339354309495422</v>
      </c>
      <c r="I6" s="123">
        <v>0.30214665929634293</v>
      </c>
      <c r="J6" s="123">
        <v>0.61998427219600527</v>
      </c>
      <c r="K6" s="116">
        <v>7.700440055561586E-2</v>
      </c>
      <c r="L6" s="124">
        <v>0.51121964250545227</v>
      </c>
      <c r="N6" s="116"/>
      <c r="O6" s="116"/>
      <c r="P6" s="116"/>
      <c r="Q6" s="116"/>
      <c r="R6" s="116"/>
      <c r="T6" s="116"/>
    </row>
    <row r="7" spans="1:60" x14ac:dyDescent="0.25">
      <c r="A7" s="119">
        <v>1962</v>
      </c>
      <c r="B7" s="123">
        <v>2.3485291054251864</v>
      </c>
      <c r="C7" s="123">
        <v>0.41709338466737789</v>
      </c>
      <c r="D7" s="124">
        <v>0.55860949525427839</v>
      </c>
      <c r="G7" s="119">
        <v>1962</v>
      </c>
      <c r="H7" s="123">
        <v>0.76114034768006122</v>
      </c>
      <c r="I7" s="123">
        <v>0.31231179354578242</v>
      </c>
      <c r="J7" s="123">
        <v>0.63534826835777902</v>
      </c>
      <c r="K7" s="116">
        <v>9.0187691161614514E-2</v>
      </c>
      <c r="L7" s="124">
        <v>0.5027737341748475</v>
      </c>
      <c r="N7" s="116"/>
      <c r="O7" s="116"/>
      <c r="P7" s="116"/>
      <c r="Q7" s="116"/>
      <c r="R7" s="116"/>
      <c r="T7" s="116"/>
      <c r="AW7" s="116"/>
      <c r="AZ7" s="116"/>
    </row>
    <row r="8" spans="1:60" x14ac:dyDescent="0.25">
      <c r="A8" s="119">
        <v>1963</v>
      </c>
      <c r="B8" s="123">
        <v>2.3647604959039539</v>
      </c>
      <c r="C8" s="123">
        <v>0.43530465355981107</v>
      </c>
      <c r="D8" s="124">
        <v>0.56215058740633195</v>
      </c>
      <c r="G8" s="119">
        <v>1963</v>
      </c>
      <c r="H8" s="123">
        <v>0.73703791924715689</v>
      </c>
      <c r="I8" s="123">
        <v>0.27161644110690714</v>
      </c>
      <c r="J8" s="123">
        <v>0.63624725835922225</v>
      </c>
      <c r="K8" s="116">
        <v>6.1222036707193096E-2</v>
      </c>
      <c r="L8" s="124">
        <v>0.44194028538396102</v>
      </c>
      <c r="N8" s="116"/>
      <c r="O8" s="116"/>
      <c r="P8" s="116"/>
      <c r="Q8" s="116"/>
      <c r="R8" s="116"/>
      <c r="T8" s="116"/>
      <c r="AW8" s="116"/>
      <c r="AZ8" s="116"/>
    </row>
    <row r="9" spans="1:60" x14ac:dyDescent="0.25">
      <c r="A9" s="119">
        <v>1964</v>
      </c>
      <c r="B9" s="123">
        <v>2.3979127658755113</v>
      </c>
      <c r="C9" s="123">
        <v>0.48584729481182021</v>
      </c>
      <c r="D9" s="124">
        <v>0.60848919980826277</v>
      </c>
      <c r="G9" s="119">
        <v>1964</v>
      </c>
      <c r="H9" s="123">
        <v>0.71239992844525746</v>
      </c>
      <c r="I9" s="123">
        <v>0.27554100857567854</v>
      </c>
      <c r="J9" s="123">
        <v>0.63113371632381332</v>
      </c>
      <c r="K9" s="116">
        <v>7.896578280821763E-2</v>
      </c>
      <c r="L9" s="124">
        <v>0.438427829461009</v>
      </c>
      <c r="N9" s="116"/>
      <c r="O9" s="116"/>
      <c r="P9" s="116"/>
      <c r="Q9" s="116"/>
      <c r="R9" s="116"/>
      <c r="T9" s="116"/>
      <c r="AW9" s="116"/>
      <c r="AZ9" s="116"/>
    </row>
    <row r="10" spans="1:60" x14ac:dyDescent="0.25">
      <c r="A10" s="119">
        <v>1965</v>
      </c>
      <c r="B10" s="123">
        <v>2.4186041870193691</v>
      </c>
      <c r="C10" s="123">
        <v>0.48502418350442728</v>
      </c>
      <c r="D10" s="124">
        <v>0.59340146555211037</v>
      </c>
      <c r="G10" s="119">
        <v>1965</v>
      </c>
      <c r="H10" s="123">
        <v>0.71619393660889985</v>
      </c>
      <c r="I10" s="123">
        <v>0.26835753333573148</v>
      </c>
      <c r="J10" s="123">
        <v>0.60424342423778243</v>
      </c>
      <c r="K10" s="116">
        <v>8.2980794918160239E-2</v>
      </c>
      <c r="L10" s="124">
        <v>0.43553754530470368</v>
      </c>
      <c r="N10" s="116"/>
      <c r="O10" s="116"/>
      <c r="P10" s="116"/>
      <c r="Q10" s="116"/>
      <c r="R10" s="116"/>
      <c r="T10" s="116"/>
      <c r="AW10" s="116"/>
      <c r="AZ10" s="116"/>
    </row>
    <row r="11" spans="1:60" x14ac:dyDescent="0.25">
      <c r="A11" s="119">
        <v>1966</v>
      </c>
      <c r="B11" s="123">
        <v>2.4586043491656975</v>
      </c>
      <c r="C11" s="123">
        <v>0.48500232741196087</v>
      </c>
      <c r="D11" s="124">
        <v>0.63849933072074183</v>
      </c>
      <c r="G11" s="119">
        <v>1966</v>
      </c>
      <c r="H11" s="123">
        <v>0.70702583181759593</v>
      </c>
      <c r="I11" s="123">
        <v>0.26006452296170024</v>
      </c>
      <c r="J11" s="123">
        <v>0.60916955496112057</v>
      </c>
      <c r="K11" s="116">
        <v>7.3565973992989295E-2</v>
      </c>
      <c r="L11" s="124">
        <v>0.42679678125001586</v>
      </c>
      <c r="N11" s="116"/>
      <c r="O11" s="116"/>
      <c r="P11" s="116"/>
      <c r="Q11" s="116"/>
      <c r="R11" s="116"/>
      <c r="T11" s="116"/>
      <c r="AW11" s="116"/>
      <c r="AZ11" s="116"/>
    </row>
    <row r="12" spans="1:60" x14ac:dyDescent="0.25">
      <c r="A12" s="119">
        <v>1967</v>
      </c>
      <c r="B12" s="123">
        <v>2.4756285042756492</v>
      </c>
      <c r="C12" s="123">
        <v>0.48435588052471962</v>
      </c>
      <c r="D12" s="124">
        <v>0.66744765191797162</v>
      </c>
      <c r="G12" s="119">
        <v>1967</v>
      </c>
      <c r="H12" s="123">
        <v>0.70438286044142495</v>
      </c>
      <c r="I12" s="123">
        <v>0.25086952841983845</v>
      </c>
      <c r="J12" s="123">
        <v>0.60314106969211734</v>
      </c>
      <c r="K12" s="116">
        <v>9.628774419726055E-2</v>
      </c>
      <c r="L12" s="124">
        <v>0.42263925146215642</v>
      </c>
      <c r="N12" s="116"/>
      <c r="O12" s="116"/>
      <c r="P12" s="116"/>
      <c r="Q12" s="116"/>
      <c r="R12" s="116"/>
      <c r="T12" s="116"/>
      <c r="AW12" s="116"/>
      <c r="AZ12" s="116"/>
    </row>
    <row r="13" spans="1:60" x14ac:dyDescent="0.25">
      <c r="A13" s="119">
        <v>1968</v>
      </c>
      <c r="B13" s="123">
        <v>2.5012425528066213</v>
      </c>
      <c r="C13" s="123">
        <v>0.46697207287611625</v>
      </c>
      <c r="D13" s="124">
        <v>0.68460532418254383</v>
      </c>
      <c r="G13" s="119">
        <v>1968</v>
      </c>
      <c r="H13" s="123">
        <v>0.71313378136799077</v>
      </c>
      <c r="I13" s="123">
        <v>0.2531469447585436</v>
      </c>
      <c r="J13" s="123">
        <v>0.61398179272289488</v>
      </c>
      <c r="K13" s="116">
        <v>9.8109251129796057E-2</v>
      </c>
      <c r="L13" s="124">
        <v>0.3943712215829272</v>
      </c>
      <c r="N13" s="116"/>
      <c r="O13" s="116"/>
      <c r="P13" s="116"/>
      <c r="Q13" s="116"/>
      <c r="R13" s="116"/>
      <c r="T13" s="116"/>
      <c r="AW13" s="116"/>
      <c r="AZ13" s="116"/>
    </row>
    <row r="14" spans="1:60" x14ac:dyDescent="0.25">
      <c r="A14" s="119">
        <v>1969</v>
      </c>
      <c r="B14" s="123">
        <v>2.5045436633273859</v>
      </c>
      <c r="C14" s="123">
        <v>0.46970891513375423</v>
      </c>
      <c r="D14" s="124">
        <v>0.82400735980310502</v>
      </c>
      <c r="G14" s="119">
        <v>1969</v>
      </c>
      <c r="H14" s="123">
        <v>0.6980384735552887</v>
      </c>
      <c r="I14" s="123">
        <v>0.27648697609342987</v>
      </c>
      <c r="J14" s="123">
        <v>0.59153040868973694</v>
      </c>
      <c r="K14" s="116">
        <v>0.10122964775442597</v>
      </c>
      <c r="L14" s="124">
        <v>0.4154508465430814</v>
      </c>
      <c r="N14" s="116"/>
      <c r="O14" s="116"/>
      <c r="P14" s="116"/>
      <c r="Q14" s="116"/>
      <c r="R14" s="116"/>
      <c r="T14" s="116"/>
      <c r="AW14" s="116"/>
      <c r="AZ14" s="116"/>
    </row>
    <row r="15" spans="1:60" x14ac:dyDescent="0.25">
      <c r="A15" s="119">
        <v>1970</v>
      </c>
      <c r="B15" s="123">
        <v>2.5080200577495506</v>
      </c>
      <c r="C15" s="123">
        <v>0.48011523489387103</v>
      </c>
      <c r="D15" s="124">
        <v>0.86015976642258174</v>
      </c>
      <c r="G15" s="119">
        <v>1970</v>
      </c>
      <c r="H15" s="123">
        <v>0.69178332396198228</v>
      </c>
      <c r="I15" s="123">
        <v>0.28290932253627143</v>
      </c>
      <c r="J15" s="123">
        <v>0.58072954178019065</v>
      </c>
      <c r="K15" s="116">
        <v>0.12023030140125228</v>
      </c>
      <c r="L15" s="124">
        <v>0.39177293901239446</v>
      </c>
      <c r="N15" s="116"/>
      <c r="O15" s="116"/>
      <c r="P15" s="116"/>
      <c r="Q15" s="116"/>
      <c r="R15" s="116"/>
      <c r="T15" s="116"/>
      <c r="AW15" s="116"/>
      <c r="AZ15" s="116"/>
    </row>
    <row r="16" spans="1:60" x14ac:dyDescent="0.25">
      <c r="A16" s="119">
        <v>1971</v>
      </c>
      <c r="B16" s="123">
        <v>2.5164166442238409</v>
      </c>
      <c r="C16" s="123">
        <v>0.50090163105737862</v>
      </c>
      <c r="D16" s="124">
        <v>0.93004525280378758</v>
      </c>
      <c r="G16" s="119">
        <v>1971</v>
      </c>
      <c r="H16" s="123">
        <v>0.68029568515119021</v>
      </c>
      <c r="I16" s="123">
        <v>0.28545600942699478</v>
      </c>
      <c r="J16" s="123">
        <v>0.56334854127886536</v>
      </c>
      <c r="K16" s="116">
        <v>9.822133483464246E-2</v>
      </c>
      <c r="L16" s="124">
        <v>0.44229358352406434</v>
      </c>
      <c r="N16" s="116"/>
      <c r="O16" s="116"/>
      <c r="P16" s="116"/>
      <c r="Q16" s="116"/>
      <c r="R16" s="116"/>
      <c r="T16" s="116"/>
      <c r="AW16" s="116"/>
      <c r="AZ16" s="116"/>
    </row>
    <row r="17" spans="1:52" x14ac:dyDescent="0.25">
      <c r="A17" s="119">
        <v>1972</v>
      </c>
      <c r="B17" s="123">
        <v>2.4779398804054393</v>
      </c>
      <c r="C17" s="123">
        <v>0.51322399276577335</v>
      </c>
      <c r="D17" s="124">
        <v>0.97307510997951518</v>
      </c>
      <c r="G17" s="119">
        <v>1972</v>
      </c>
      <c r="H17" s="123">
        <v>0.66957706028596342</v>
      </c>
      <c r="I17" s="123">
        <v>0.2962301286524851</v>
      </c>
      <c r="J17" s="123">
        <v>0.54133130356177517</v>
      </c>
      <c r="K17" s="116">
        <v>0.11311008423186628</v>
      </c>
      <c r="L17" s="124">
        <v>0.46158403156409544</v>
      </c>
      <c r="N17" s="116"/>
      <c r="O17" s="116"/>
      <c r="P17" s="116"/>
      <c r="Q17" s="116"/>
      <c r="R17" s="116"/>
      <c r="T17" s="116"/>
      <c r="AW17" s="116"/>
      <c r="AZ17" s="116"/>
    </row>
    <row r="18" spans="1:52" x14ac:dyDescent="0.25">
      <c r="A18" s="119">
        <v>1973</v>
      </c>
      <c r="B18" s="123">
        <v>2.4777509731676872</v>
      </c>
      <c r="C18" s="123">
        <v>0.53970489883232109</v>
      </c>
      <c r="D18" s="124">
        <v>0.96988637186859761</v>
      </c>
      <c r="G18" s="119">
        <v>1973</v>
      </c>
      <c r="H18" s="123">
        <v>0.65016622300372118</v>
      </c>
      <c r="I18" s="123">
        <v>0.29770898445007909</v>
      </c>
      <c r="J18" s="123">
        <v>0.5157760980657804</v>
      </c>
      <c r="K18" s="116">
        <v>0.10786746073093989</v>
      </c>
      <c r="L18" s="124">
        <v>0.39299372792482573</v>
      </c>
      <c r="N18" s="116"/>
      <c r="O18" s="116"/>
      <c r="P18" s="116"/>
      <c r="Q18" s="116"/>
      <c r="R18" s="116"/>
      <c r="T18" s="116"/>
      <c r="AW18" s="116"/>
      <c r="AZ18" s="116"/>
    </row>
    <row r="19" spans="1:52" x14ac:dyDescent="0.25">
      <c r="A19" s="119">
        <v>1974</v>
      </c>
      <c r="B19" s="123">
        <v>2.5590519616211029</v>
      </c>
      <c r="C19" s="123">
        <v>0.54553623029943743</v>
      </c>
      <c r="D19" s="124">
        <v>0.86967419312578043</v>
      </c>
      <c r="G19" s="119">
        <v>1974</v>
      </c>
      <c r="H19" s="123">
        <v>0.65334712154014141</v>
      </c>
      <c r="I19" s="123">
        <v>0.26967614809793078</v>
      </c>
      <c r="J19" s="123">
        <v>0.5105211358047359</v>
      </c>
      <c r="K19" s="116">
        <v>0.11145719022004626</v>
      </c>
      <c r="L19" s="124">
        <v>0.38817233083084596</v>
      </c>
      <c r="N19" s="116"/>
      <c r="O19" s="116"/>
      <c r="P19" s="116"/>
      <c r="Q19" s="116"/>
      <c r="R19" s="116"/>
      <c r="T19" s="116"/>
      <c r="AW19" s="116"/>
      <c r="AZ19" s="116"/>
    </row>
    <row r="20" spans="1:52" x14ac:dyDescent="0.25">
      <c r="A20" s="119">
        <v>1975</v>
      </c>
      <c r="B20" s="123">
        <v>2.6146395201952437</v>
      </c>
      <c r="C20" s="123">
        <v>0.58856973828959813</v>
      </c>
      <c r="D20" s="124">
        <v>0.87710564443140304</v>
      </c>
      <c r="G20" s="119">
        <v>1975</v>
      </c>
      <c r="H20" s="123">
        <v>0.65092441042006055</v>
      </c>
      <c r="I20" s="123">
        <v>0.26408020409012611</v>
      </c>
      <c r="J20" s="123">
        <v>0.51411094890295927</v>
      </c>
      <c r="K20" s="116">
        <v>0.15256741597546539</v>
      </c>
      <c r="L20" s="124">
        <v>0.35519979772698651</v>
      </c>
      <c r="N20" s="116"/>
      <c r="O20" s="116"/>
      <c r="P20" s="116"/>
      <c r="Q20" s="116"/>
      <c r="R20" s="116"/>
      <c r="T20" s="116"/>
      <c r="AW20" s="116"/>
      <c r="AZ20" s="116"/>
    </row>
    <row r="21" spans="1:52" x14ac:dyDescent="0.25">
      <c r="A21" s="119">
        <v>1976</v>
      </c>
      <c r="B21" s="123">
        <v>2.6734709429629189</v>
      </c>
      <c r="C21" s="123">
        <v>0.60781970482947545</v>
      </c>
      <c r="D21" s="124">
        <v>0.90904320181550624</v>
      </c>
      <c r="G21" s="119">
        <v>1976</v>
      </c>
      <c r="H21" s="123">
        <v>0.6304124709116169</v>
      </c>
      <c r="I21" s="123">
        <v>0.25399205469114394</v>
      </c>
      <c r="J21" s="123">
        <v>0.52435592902582739</v>
      </c>
      <c r="K21" s="116">
        <v>0.13934759156809057</v>
      </c>
      <c r="L21" s="124">
        <v>0.36544047401821012</v>
      </c>
      <c r="N21" s="116"/>
      <c r="O21" s="116"/>
      <c r="P21" s="116"/>
      <c r="Q21" s="116"/>
      <c r="R21" s="116"/>
      <c r="T21" s="116"/>
      <c r="AW21" s="116"/>
      <c r="AZ21" s="116"/>
    </row>
    <row r="22" spans="1:52" x14ac:dyDescent="0.25">
      <c r="A22" s="119">
        <v>1977</v>
      </c>
      <c r="B22" s="123">
        <v>2.7099332043483826</v>
      </c>
      <c r="C22" s="123">
        <v>0.62562642090813436</v>
      </c>
      <c r="D22" s="124">
        <v>0.90281723334664143</v>
      </c>
      <c r="G22" s="119">
        <v>1977</v>
      </c>
      <c r="H22" s="123">
        <v>0.62052705861838608</v>
      </c>
      <c r="I22" s="123">
        <v>0.24921993207089788</v>
      </c>
      <c r="J22" s="123">
        <v>0.55577774433523541</v>
      </c>
      <c r="K22" s="116">
        <v>0.14609040997047551</v>
      </c>
      <c r="L22" s="124">
        <v>0.33937040706046695</v>
      </c>
      <c r="N22" s="116"/>
      <c r="O22" s="116"/>
      <c r="P22" s="116"/>
      <c r="Q22" s="116"/>
      <c r="R22" s="116"/>
      <c r="T22" s="116"/>
      <c r="AW22" s="116"/>
      <c r="AZ22" s="116"/>
    </row>
    <row r="23" spans="1:52" x14ac:dyDescent="0.25">
      <c r="A23" s="119">
        <v>1978</v>
      </c>
      <c r="B23" s="123">
        <v>2.7059385786511463</v>
      </c>
      <c r="C23" s="123">
        <v>0.64005176085465854</v>
      </c>
      <c r="D23" s="124">
        <v>0.93565562406590208</v>
      </c>
      <c r="G23" s="119">
        <v>1978</v>
      </c>
      <c r="H23" s="123">
        <v>0.61070364501498287</v>
      </c>
      <c r="I23" s="123">
        <v>0.25755854367926168</v>
      </c>
      <c r="J23" s="123">
        <v>0.53349336925696977</v>
      </c>
      <c r="K23" s="116">
        <v>0.13658259942220161</v>
      </c>
      <c r="L23" s="124">
        <v>0.33116149350565449</v>
      </c>
      <c r="N23" s="116"/>
      <c r="O23" s="116"/>
      <c r="P23" s="116"/>
      <c r="Q23" s="116"/>
      <c r="R23" s="116"/>
      <c r="T23" s="116"/>
      <c r="AW23" s="116"/>
      <c r="AZ23" s="116"/>
    </row>
    <row r="24" spans="1:52" x14ac:dyDescent="0.25">
      <c r="A24" s="119">
        <v>1979</v>
      </c>
      <c r="B24" s="123">
        <v>2.7062755983470437</v>
      </c>
      <c r="C24" s="123">
        <v>0.66520543200623139</v>
      </c>
      <c r="D24" s="124">
        <v>0.95156365214004324</v>
      </c>
      <c r="G24" s="119">
        <v>1979</v>
      </c>
      <c r="H24" s="123">
        <v>0.5971858137807079</v>
      </c>
      <c r="I24" s="123">
        <v>0.26174329364993226</v>
      </c>
      <c r="J24" s="123">
        <v>0.48715884606807008</v>
      </c>
      <c r="K24" s="116">
        <v>0.15546124131456238</v>
      </c>
      <c r="L24" s="124">
        <v>0.2760231177177408</v>
      </c>
      <c r="N24" s="116"/>
      <c r="O24" s="116"/>
      <c r="P24" s="116"/>
      <c r="Q24" s="116"/>
      <c r="R24" s="116"/>
      <c r="T24" s="116"/>
      <c r="AW24" s="116"/>
      <c r="AZ24" s="116"/>
    </row>
    <row r="25" spans="1:52" x14ac:dyDescent="0.25">
      <c r="A25" s="119">
        <v>1980</v>
      </c>
      <c r="B25" s="123">
        <v>2.6985328640728845</v>
      </c>
      <c r="C25" s="123">
        <v>0.68798504342304423</v>
      </c>
      <c r="D25" s="124">
        <v>0.95473468030047526</v>
      </c>
      <c r="G25" s="119">
        <v>1980</v>
      </c>
      <c r="H25" s="123">
        <v>0.60090538054419895</v>
      </c>
      <c r="I25" s="123">
        <v>0.2559293249710457</v>
      </c>
      <c r="J25" s="123">
        <v>0.47296357558208901</v>
      </c>
      <c r="K25" s="116">
        <v>0.1718601895405886</v>
      </c>
      <c r="L25" s="124">
        <v>0.24878881010922266</v>
      </c>
      <c r="N25" s="116"/>
      <c r="O25" s="116"/>
      <c r="P25" s="116"/>
      <c r="Q25" s="116"/>
      <c r="R25" s="116"/>
      <c r="T25" s="116"/>
      <c r="AW25" s="116"/>
      <c r="AZ25" s="116"/>
    </row>
    <row r="26" spans="1:52" x14ac:dyDescent="0.25">
      <c r="A26" s="119">
        <v>1981</v>
      </c>
      <c r="B26" s="123">
        <v>2.8135500711956061</v>
      </c>
      <c r="C26" s="123">
        <v>0.70408713564737935</v>
      </c>
      <c r="D26" s="124">
        <v>0.89094352819368305</v>
      </c>
      <c r="G26" s="119">
        <v>1981</v>
      </c>
      <c r="H26" s="123">
        <v>0.60342060366477535</v>
      </c>
      <c r="I26" s="123">
        <v>0.24088981131715054</v>
      </c>
      <c r="J26" s="123">
        <v>0.4874491389761384</v>
      </c>
      <c r="K26" s="116">
        <v>0.14249738870301401</v>
      </c>
      <c r="L26" s="124">
        <v>0.24669745909470736</v>
      </c>
      <c r="N26" s="116"/>
      <c r="O26" s="116"/>
      <c r="P26" s="116"/>
      <c r="Q26" s="116"/>
      <c r="R26" s="116"/>
      <c r="T26" s="116"/>
      <c r="AW26" s="116"/>
      <c r="AZ26" s="116"/>
    </row>
    <row r="27" spans="1:52" x14ac:dyDescent="0.25">
      <c r="A27" s="119">
        <v>1982</v>
      </c>
      <c r="B27" s="123">
        <v>2.8286568735597593</v>
      </c>
      <c r="C27" s="123">
        <v>0.72591103475145713</v>
      </c>
      <c r="D27" s="124">
        <v>0.8946290786456832</v>
      </c>
      <c r="G27" s="119">
        <v>1982</v>
      </c>
      <c r="H27" s="123">
        <v>0.59431149147735007</v>
      </c>
      <c r="I27" s="123">
        <v>0.24048450334842689</v>
      </c>
      <c r="J27" s="123">
        <v>0.49098008171579421</v>
      </c>
      <c r="K27" s="116">
        <v>0.14335739135928685</v>
      </c>
      <c r="L27" s="124">
        <v>0.25910890957658905</v>
      </c>
      <c r="N27" s="116"/>
      <c r="O27" s="116"/>
      <c r="P27" s="116"/>
      <c r="Q27" s="116"/>
      <c r="R27" s="116"/>
      <c r="T27" s="116"/>
      <c r="AW27" s="116"/>
      <c r="AZ27" s="116"/>
    </row>
    <row r="28" spans="1:52" x14ac:dyDescent="0.25">
      <c r="A28" s="119">
        <v>1983</v>
      </c>
      <c r="B28" s="123">
        <v>2.833726969028743</v>
      </c>
      <c r="C28" s="123">
        <v>0.75792653098317453</v>
      </c>
      <c r="D28" s="124">
        <v>0.89154786823333665</v>
      </c>
      <c r="G28" s="119">
        <v>1983</v>
      </c>
      <c r="H28" s="123">
        <v>0.59216237703488073</v>
      </c>
      <c r="I28" s="123">
        <v>0.24032065141952585</v>
      </c>
      <c r="J28" s="123">
        <v>0.46897723348618464</v>
      </c>
      <c r="K28" s="116">
        <v>0.12455284775862376</v>
      </c>
      <c r="L28" s="124">
        <v>0.26551968411930732</v>
      </c>
      <c r="N28" s="116"/>
      <c r="O28" s="116"/>
      <c r="P28" s="116"/>
      <c r="Q28" s="116"/>
      <c r="R28" s="116"/>
      <c r="T28" s="116"/>
      <c r="AW28" s="116"/>
      <c r="AZ28" s="116"/>
    </row>
    <row r="29" spans="1:52" x14ac:dyDescent="0.25">
      <c r="A29" s="119">
        <v>1984</v>
      </c>
      <c r="B29" s="123">
        <v>2.8517936345500243</v>
      </c>
      <c r="C29" s="123">
        <v>0.78682933317331583</v>
      </c>
      <c r="D29" s="124">
        <v>0.92893016239665749</v>
      </c>
      <c r="G29" s="119">
        <v>1984</v>
      </c>
      <c r="H29" s="123">
        <v>0.59125411076687584</v>
      </c>
      <c r="I29" s="123">
        <v>0.24558142257689169</v>
      </c>
      <c r="J29" s="123">
        <v>0.4412018062803349</v>
      </c>
      <c r="K29" s="116">
        <v>0.15806058028518141</v>
      </c>
      <c r="L29" s="124">
        <v>0.25614547806757043</v>
      </c>
      <c r="N29" s="116"/>
      <c r="O29" s="116"/>
      <c r="P29" s="116"/>
      <c r="Q29" s="116"/>
      <c r="R29" s="116"/>
      <c r="T29" s="116"/>
      <c r="AW29" s="116"/>
      <c r="AZ29" s="116"/>
    </row>
    <row r="30" spans="1:52" x14ac:dyDescent="0.25">
      <c r="A30" s="119">
        <v>1985</v>
      </c>
      <c r="B30" s="123">
        <v>2.8370319219172</v>
      </c>
      <c r="C30" s="123">
        <v>0.80047831278843351</v>
      </c>
      <c r="D30" s="124">
        <v>0.87605367387400046</v>
      </c>
      <c r="G30" s="119">
        <v>1985</v>
      </c>
      <c r="H30" s="123">
        <v>0.57054728593515069</v>
      </c>
      <c r="I30" s="123">
        <v>0.2316716264464119</v>
      </c>
      <c r="J30" s="123">
        <v>0.41043357833815641</v>
      </c>
      <c r="K30" s="116">
        <v>0.13497206496178593</v>
      </c>
      <c r="L30" s="124">
        <v>0.23460207369927438</v>
      </c>
      <c r="N30" s="116"/>
      <c r="O30" s="116"/>
      <c r="P30" s="116"/>
      <c r="Q30" s="116"/>
      <c r="R30" s="116"/>
      <c r="T30" s="116"/>
      <c r="AW30" s="116"/>
      <c r="AZ30" s="116"/>
    </row>
    <row r="31" spans="1:52" x14ac:dyDescent="0.25">
      <c r="A31" s="119">
        <v>1986</v>
      </c>
      <c r="B31" s="123">
        <v>2.9266671151897787</v>
      </c>
      <c r="C31" s="123">
        <v>0.8272843113711138</v>
      </c>
      <c r="D31" s="124">
        <v>0.71288782248796134</v>
      </c>
      <c r="G31" s="119">
        <v>1986</v>
      </c>
      <c r="H31" s="123">
        <v>0.55432142405494633</v>
      </c>
      <c r="I31" s="123">
        <v>0.20625633497057538</v>
      </c>
      <c r="J31" s="123">
        <v>0.39858709582082685</v>
      </c>
      <c r="K31" s="116">
        <v>0.15817777391482876</v>
      </c>
      <c r="L31" s="124">
        <v>0.22520279118328046</v>
      </c>
      <c r="N31" s="116"/>
      <c r="O31" s="116"/>
      <c r="P31" s="116"/>
      <c r="Q31" s="116"/>
      <c r="R31" s="116"/>
      <c r="T31" s="116"/>
      <c r="AW31" s="116"/>
      <c r="AZ31" s="116"/>
    </row>
    <row r="32" spans="1:52" x14ac:dyDescent="0.25">
      <c r="A32" s="119">
        <v>1987</v>
      </c>
      <c r="B32" s="123">
        <v>2.8943201913502636</v>
      </c>
      <c r="C32" s="123">
        <v>0.86188616785483618</v>
      </c>
      <c r="D32" s="124">
        <v>0.7347920290639316</v>
      </c>
      <c r="G32" s="119">
        <v>1987</v>
      </c>
      <c r="H32" s="123">
        <v>0.54153150758409685</v>
      </c>
      <c r="I32" s="123">
        <v>0.24354011284126428</v>
      </c>
      <c r="J32" s="123">
        <v>0.39778014900809971</v>
      </c>
      <c r="K32" s="116">
        <v>0.11814765636749848</v>
      </c>
      <c r="L32" s="124">
        <v>0.23192497810109625</v>
      </c>
      <c r="N32" s="116"/>
      <c r="O32" s="116"/>
      <c r="P32" s="116"/>
      <c r="Q32" s="116"/>
      <c r="R32" s="116"/>
      <c r="T32" s="116"/>
      <c r="AW32" s="116"/>
      <c r="AZ32" s="116"/>
    </row>
    <row r="33" spans="1:52" x14ac:dyDescent="0.25">
      <c r="A33" s="119">
        <v>1988</v>
      </c>
      <c r="B33" s="123">
        <v>3.0523967133887053</v>
      </c>
      <c r="C33" s="123">
        <v>0.92748405992916727</v>
      </c>
      <c r="D33" s="124">
        <v>0.78930740065797578</v>
      </c>
      <c r="G33" s="119">
        <v>1988</v>
      </c>
      <c r="H33" s="123">
        <v>0.53048475788464411</v>
      </c>
      <c r="I33" s="123">
        <v>0.228674618952175</v>
      </c>
      <c r="J33" s="123">
        <v>0.41421800669920289</v>
      </c>
      <c r="K33" s="116">
        <v>0.12913781272304226</v>
      </c>
      <c r="L33" s="124">
        <v>0.23431227165525345</v>
      </c>
      <c r="N33" s="116"/>
      <c r="O33" s="116"/>
      <c r="P33" s="116"/>
      <c r="Q33" s="116"/>
      <c r="R33" s="116"/>
      <c r="T33" s="116"/>
      <c r="AW33" s="116"/>
      <c r="AZ33" s="116"/>
    </row>
    <row r="34" spans="1:52" x14ac:dyDescent="0.25">
      <c r="A34" s="119">
        <v>1989</v>
      </c>
      <c r="B34" s="123">
        <v>3.1808940899516251</v>
      </c>
      <c r="C34" s="123">
        <v>0.97049115778138006</v>
      </c>
      <c r="D34" s="124">
        <v>0.77174293529436455</v>
      </c>
      <c r="G34" s="119">
        <v>1989</v>
      </c>
      <c r="H34" s="123">
        <v>0.52990042386872993</v>
      </c>
      <c r="I34" s="123">
        <v>0.19782912457675472</v>
      </c>
      <c r="J34" s="123">
        <v>0.42345140300293233</v>
      </c>
      <c r="K34" s="116">
        <v>0.12553078026567371</v>
      </c>
      <c r="L34" s="124">
        <v>0.22796092717873301</v>
      </c>
      <c r="N34" s="116"/>
      <c r="O34" s="116"/>
      <c r="P34" s="116"/>
      <c r="Q34" s="116"/>
      <c r="R34" s="116"/>
      <c r="T34" s="116"/>
      <c r="AW34" s="116"/>
      <c r="AZ34" s="116"/>
    </row>
    <row r="35" spans="1:52" x14ac:dyDescent="0.25">
      <c r="A35" s="119">
        <v>1990</v>
      </c>
      <c r="B35" s="123">
        <v>3.3223937780255008</v>
      </c>
      <c r="C35" s="123">
        <v>1.0193452124875881</v>
      </c>
      <c r="D35" s="124">
        <v>0.59815221966060494</v>
      </c>
      <c r="G35" s="119">
        <v>1990</v>
      </c>
      <c r="H35" s="123">
        <v>0.52589100265406197</v>
      </c>
      <c r="I35" s="123">
        <v>0.18323751852888756</v>
      </c>
      <c r="J35" s="123">
        <v>0.40822207390668774</v>
      </c>
      <c r="K35" s="116">
        <v>0.12593505062052499</v>
      </c>
      <c r="L35" s="124">
        <v>0.22659366859186578</v>
      </c>
      <c r="N35" s="116"/>
      <c r="O35" s="116"/>
      <c r="P35" s="116"/>
      <c r="Q35" s="116"/>
      <c r="R35" s="116"/>
      <c r="T35" s="116"/>
      <c r="AW35" s="116"/>
      <c r="AZ35" s="116"/>
    </row>
    <row r="36" spans="1:52" x14ac:dyDescent="0.25">
      <c r="A36" s="119">
        <v>1991</v>
      </c>
      <c r="B36" s="123">
        <v>3.4588240453704873</v>
      </c>
      <c r="C36" s="123">
        <v>1.0189642109527024</v>
      </c>
      <c r="D36" s="124">
        <v>0.58494731316174875</v>
      </c>
      <c r="G36" s="119">
        <v>1991</v>
      </c>
      <c r="H36" s="123">
        <v>0.52137430286403585</v>
      </c>
      <c r="I36" s="123">
        <v>0.18494470232686169</v>
      </c>
      <c r="J36" s="123">
        <v>0.39090988653174047</v>
      </c>
      <c r="K36" s="116">
        <v>0.11311720614336022</v>
      </c>
      <c r="L36" s="124">
        <v>0.22645387208974491</v>
      </c>
      <c r="N36" s="116"/>
      <c r="O36" s="116"/>
      <c r="P36" s="116"/>
      <c r="Q36" s="116"/>
      <c r="R36" s="116"/>
      <c r="T36" s="116"/>
      <c r="AW36" s="116"/>
      <c r="AZ36" s="116"/>
    </row>
    <row r="37" spans="1:52" x14ac:dyDescent="0.25">
      <c r="A37" s="119">
        <v>1992</v>
      </c>
      <c r="B37" s="123">
        <v>3.2817201860993146</v>
      </c>
      <c r="C37" s="123">
        <v>1.0302564418299514</v>
      </c>
      <c r="D37" s="124">
        <v>0.48345008799335332</v>
      </c>
      <c r="G37" s="119">
        <v>1992</v>
      </c>
      <c r="H37" s="123">
        <v>0.50986291810548634</v>
      </c>
      <c r="I37" s="123">
        <v>0.28534733651763255</v>
      </c>
      <c r="J37" s="123">
        <v>0.3598353102448803</v>
      </c>
      <c r="K37" s="116">
        <v>0.13663840168552052</v>
      </c>
      <c r="L37" s="124">
        <v>0.20901004382968907</v>
      </c>
      <c r="N37" s="116"/>
      <c r="O37" s="116"/>
      <c r="P37" s="116"/>
      <c r="Q37" s="116"/>
      <c r="R37" s="116"/>
      <c r="T37" s="116"/>
      <c r="AW37" s="116"/>
      <c r="AZ37" s="116"/>
    </row>
    <row r="38" spans="1:52" x14ac:dyDescent="0.25">
      <c r="A38" s="119">
        <v>1993</v>
      </c>
      <c r="B38" s="123">
        <v>3.362730170365118</v>
      </c>
      <c r="C38" s="123">
        <v>1.0740909733765955</v>
      </c>
      <c r="D38" s="124">
        <v>0.48170083037451161</v>
      </c>
      <c r="G38" s="119">
        <v>1993</v>
      </c>
      <c r="H38" s="123">
        <v>0.51554311340001402</v>
      </c>
      <c r="I38" s="123">
        <v>0.29351522385494533</v>
      </c>
      <c r="J38" s="123">
        <v>0.3457247903954016</v>
      </c>
      <c r="K38" s="116">
        <v>0.14439832469423139</v>
      </c>
      <c r="L38" s="124">
        <v>0.20991045348178328</v>
      </c>
      <c r="N38" s="116"/>
      <c r="O38" s="116"/>
      <c r="P38" s="116"/>
      <c r="Q38" s="116"/>
      <c r="R38" s="116"/>
      <c r="T38" s="116"/>
      <c r="AW38" s="116"/>
      <c r="AZ38" s="116"/>
    </row>
    <row r="39" spans="1:52" x14ac:dyDescent="0.25">
      <c r="A39" s="119">
        <v>1994</v>
      </c>
      <c r="B39" s="123">
        <v>3.4380212252983129</v>
      </c>
      <c r="C39" s="123">
        <v>1.101786872000097</v>
      </c>
      <c r="D39" s="124">
        <v>0.54453384932937177</v>
      </c>
      <c r="G39" s="119">
        <v>1994</v>
      </c>
      <c r="H39" s="123">
        <v>0.51146316509963108</v>
      </c>
      <c r="I39" s="123">
        <v>0.2699767164706986</v>
      </c>
      <c r="J39" s="123">
        <v>0.32507839042814096</v>
      </c>
      <c r="K39" s="116">
        <v>0.14457057623653771</v>
      </c>
      <c r="L39" s="124">
        <v>0.21354866319108012</v>
      </c>
      <c r="N39" s="116"/>
      <c r="O39" s="116"/>
      <c r="P39" s="116"/>
      <c r="Q39" s="116"/>
      <c r="R39" s="116"/>
      <c r="T39" s="116"/>
      <c r="AW39" s="116"/>
      <c r="AZ39" s="116"/>
    </row>
    <row r="40" spans="1:52" x14ac:dyDescent="0.25">
      <c r="A40" s="119">
        <v>1995</v>
      </c>
      <c r="B40" s="123">
        <v>3.5525296425019834</v>
      </c>
      <c r="C40" s="123">
        <v>1.152496375052702</v>
      </c>
      <c r="D40" s="124">
        <v>0.54096324641267135</v>
      </c>
      <c r="G40" s="119">
        <v>1995</v>
      </c>
      <c r="H40" s="123">
        <v>0.50951997780203118</v>
      </c>
      <c r="I40" s="123">
        <v>0.24357665837215214</v>
      </c>
      <c r="J40" s="123">
        <v>0.321847532895702</v>
      </c>
      <c r="K40" s="116">
        <v>0.15462016209572144</v>
      </c>
      <c r="L40" s="124">
        <v>0.21120547457818745</v>
      </c>
      <c r="N40" s="116"/>
      <c r="O40" s="116"/>
      <c r="P40" s="116"/>
      <c r="Q40" s="116"/>
      <c r="R40" s="116"/>
      <c r="T40" s="116"/>
      <c r="AW40" s="116"/>
      <c r="AZ40" s="116"/>
    </row>
    <row r="41" spans="1:52" x14ac:dyDescent="0.25">
      <c r="A41" s="119">
        <v>1996</v>
      </c>
      <c r="B41" s="123">
        <v>3.5307359868837622</v>
      </c>
      <c r="C41" s="123">
        <v>1.1679483774750199</v>
      </c>
      <c r="D41" s="124">
        <v>0.60029517508617247</v>
      </c>
      <c r="G41" s="119">
        <v>1996</v>
      </c>
      <c r="H41" s="123">
        <v>0.50699486354290435</v>
      </c>
      <c r="I41" s="123">
        <v>0.26022366037287759</v>
      </c>
      <c r="J41" s="123">
        <v>0.30698821069923493</v>
      </c>
      <c r="K41" s="116">
        <v>0.14908085906939131</v>
      </c>
      <c r="L41" s="124">
        <v>0.20814684071361486</v>
      </c>
      <c r="N41" s="116"/>
      <c r="O41" s="116"/>
      <c r="P41" s="116"/>
      <c r="Q41" s="116"/>
      <c r="R41" s="116"/>
      <c r="T41" s="116"/>
      <c r="AW41" s="116"/>
      <c r="AZ41" s="116"/>
    </row>
    <row r="42" spans="1:52" x14ac:dyDescent="0.25">
      <c r="A42" s="119">
        <v>1997</v>
      </c>
      <c r="B42" s="123">
        <v>3.4450658755288495</v>
      </c>
      <c r="C42" s="123">
        <v>1.1693249218684489</v>
      </c>
      <c r="D42" s="124">
        <v>0.59156307990905366</v>
      </c>
      <c r="G42" s="119">
        <v>1997</v>
      </c>
      <c r="H42" s="123">
        <v>0.50595613965998443</v>
      </c>
      <c r="I42" s="123">
        <v>0.29196766568401589</v>
      </c>
      <c r="J42" s="123">
        <v>0.30044448992991113</v>
      </c>
      <c r="K42" s="116">
        <v>0.15104880534721754</v>
      </c>
      <c r="L42" s="124">
        <v>0.2126715435575513</v>
      </c>
      <c r="N42" s="116"/>
      <c r="O42" s="116"/>
      <c r="P42" s="116"/>
      <c r="Q42" s="116"/>
      <c r="R42" s="116"/>
      <c r="T42" s="116"/>
      <c r="AW42" s="116"/>
      <c r="AZ42" s="116"/>
    </row>
    <row r="43" spans="1:52" x14ac:dyDescent="0.25">
      <c r="A43" s="119">
        <v>1998</v>
      </c>
      <c r="B43" s="123">
        <v>3.4526489386939181</v>
      </c>
      <c r="C43" s="123">
        <v>1.1968902255238314</v>
      </c>
      <c r="D43" s="124">
        <v>0.58457351138340807</v>
      </c>
      <c r="G43" s="119">
        <v>1998</v>
      </c>
      <c r="H43" s="123">
        <v>0.50004425208186631</v>
      </c>
      <c r="I43" s="123">
        <v>0.26359022633111306</v>
      </c>
      <c r="J43" s="123">
        <v>0.29979115438746445</v>
      </c>
      <c r="K43" s="116">
        <v>0.16423674442654482</v>
      </c>
      <c r="L43" s="124">
        <v>0.20663793632651309</v>
      </c>
      <c r="N43" s="116"/>
      <c r="O43" s="116"/>
      <c r="P43" s="116"/>
      <c r="Q43" s="116"/>
      <c r="R43" s="116"/>
      <c r="T43" s="116"/>
      <c r="AW43" s="116"/>
      <c r="AZ43" s="116"/>
    </row>
    <row r="44" spans="1:52" x14ac:dyDescent="0.25">
      <c r="A44" s="119">
        <v>1999</v>
      </c>
      <c r="B44" s="123">
        <v>3.5154861049407189</v>
      </c>
      <c r="C44" s="123">
        <v>1.2135990280921369</v>
      </c>
      <c r="D44" s="124">
        <v>0.62535695569611471</v>
      </c>
      <c r="G44" s="119">
        <v>1999</v>
      </c>
      <c r="H44" s="123">
        <v>0.49657889358125651</v>
      </c>
      <c r="I44" s="123">
        <v>0.2550350648245166</v>
      </c>
      <c r="J44" s="123">
        <v>0.28943396705177871</v>
      </c>
      <c r="K44" s="116">
        <v>0.15422731963335751</v>
      </c>
      <c r="L44" s="124">
        <v>0.21340446539648475</v>
      </c>
      <c r="N44" s="116"/>
      <c r="O44" s="116"/>
      <c r="P44" s="116"/>
      <c r="Q44" s="116"/>
      <c r="R44" s="116"/>
      <c r="T44" s="116"/>
      <c r="AW44" s="116"/>
      <c r="AZ44" s="116"/>
    </row>
    <row r="45" spans="1:52" x14ac:dyDescent="0.25">
      <c r="A45" s="119">
        <v>2000</v>
      </c>
      <c r="B45" s="123">
        <v>3.4899676139424156</v>
      </c>
      <c r="C45" s="123">
        <v>1.3057097226356491</v>
      </c>
      <c r="D45" s="124">
        <v>0.58463335286315476</v>
      </c>
      <c r="G45" s="119">
        <v>2000</v>
      </c>
      <c r="H45" s="123">
        <v>0.50539681981816265</v>
      </c>
      <c r="I45" s="123">
        <v>0.24437493318282827</v>
      </c>
      <c r="J45" s="123">
        <v>0.31184531924034603</v>
      </c>
      <c r="K45" s="116">
        <v>0.15670877993627658</v>
      </c>
      <c r="L45" s="124">
        <v>0.3058390946855552</v>
      </c>
      <c r="N45" s="116"/>
      <c r="O45" s="116"/>
      <c r="P45" s="116"/>
      <c r="Q45" s="116"/>
      <c r="R45" s="116"/>
      <c r="T45" s="116"/>
      <c r="AW45" s="116"/>
      <c r="AZ45" s="116"/>
    </row>
    <row r="46" spans="1:52" x14ac:dyDescent="0.25">
      <c r="A46" s="119">
        <v>2001</v>
      </c>
      <c r="B46" s="123">
        <v>3.4127537080387755</v>
      </c>
      <c r="C46" s="123">
        <v>1.354577934400119</v>
      </c>
      <c r="D46" s="124">
        <v>0.61834581180989279</v>
      </c>
      <c r="G46" s="119">
        <v>2001</v>
      </c>
      <c r="H46" s="123">
        <v>0.5031079808466743</v>
      </c>
      <c r="I46" s="123">
        <v>0.25282822235836361</v>
      </c>
      <c r="J46" s="123">
        <v>0.30270528012152381</v>
      </c>
      <c r="K46" s="116">
        <v>0.19694914225928892</v>
      </c>
      <c r="L46" s="124">
        <v>0.30371914852793241</v>
      </c>
      <c r="N46" s="116"/>
      <c r="O46" s="116"/>
      <c r="P46" s="116"/>
      <c r="Q46" s="116"/>
      <c r="R46" s="116"/>
      <c r="T46" s="116"/>
      <c r="AW46" s="116"/>
      <c r="AZ46" s="116"/>
    </row>
    <row r="47" spans="1:52" x14ac:dyDescent="0.25">
      <c r="A47" s="119">
        <v>2002</v>
      </c>
      <c r="B47" s="123">
        <v>3.301719131520477</v>
      </c>
      <c r="C47" s="123">
        <v>1.3719853996557845</v>
      </c>
      <c r="D47" s="124">
        <v>0.59500174640348691</v>
      </c>
      <c r="G47" s="119">
        <v>2002</v>
      </c>
      <c r="H47" s="123">
        <v>0.4943413644177071</v>
      </c>
      <c r="I47" s="123">
        <v>0.27259134942867663</v>
      </c>
      <c r="J47" s="123">
        <v>0.29481934513053476</v>
      </c>
      <c r="K47" s="116">
        <v>0.19550273253769748</v>
      </c>
      <c r="L47" s="124">
        <v>0.3104179533650876</v>
      </c>
      <c r="N47" s="116"/>
      <c r="O47" s="116"/>
      <c r="P47" s="116"/>
      <c r="Q47" s="116"/>
      <c r="R47" s="116"/>
      <c r="T47" s="116"/>
      <c r="AW47" s="116"/>
      <c r="AZ47" s="116"/>
    </row>
    <row r="48" spans="1:52" x14ac:dyDescent="0.25">
      <c r="A48" s="119">
        <v>2003</v>
      </c>
      <c r="B48" s="123">
        <v>3.3029995497988485</v>
      </c>
      <c r="C48" s="123">
        <v>1.3678055295354661</v>
      </c>
      <c r="D48" s="124">
        <v>0.60985905550641661</v>
      </c>
      <c r="G48" s="119">
        <v>2003</v>
      </c>
      <c r="H48" s="123">
        <v>0.4960644641730651</v>
      </c>
      <c r="I48" s="123">
        <v>0.25814290401757395</v>
      </c>
      <c r="J48" s="123">
        <v>0.28520868453352255</v>
      </c>
      <c r="K48" s="116">
        <v>0.17462251041593435</v>
      </c>
      <c r="L48" s="124">
        <v>0.26531745845340043</v>
      </c>
      <c r="N48" s="116"/>
      <c r="O48" s="116"/>
      <c r="P48" s="116"/>
      <c r="Q48" s="116"/>
      <c r="R48" s="116"/>
      <c r="T48" s="116"/>
      <c r="AW48" s="116"/>
      <c r="AZ48" s="116"/>
    </row>
    <row r="49" spans="1:52" x14ac:dyDescent="0.25">
      <c r="A49" s="119">
        <v>2004</v>
      </c>
      <c r="B49" s="123">
        <v>3.2237278243500778</v>
      </c>
      <c r="C49" s="123">
        <v>1.4072054960832647</v>
      </c>
      <c r="D49" s="124">
        <v>0.61155190851970875</v>
      </c>
      <c r="G49" s="119">
        <v>2004</v>
      </c>
      <c r="H49" s="123">
        <v>0.4914431475691976</v>
      </c>
      <c r="I49" s="123">
        <v>0.28773663004669547</v>
      </c>
      <c r="J49" s="123">
        <v>0.27537122726928298</v>
      </c>
      <c r="K49" s="116">
        <v>0.1959257693755462</v>
      </c>
      <c r="L49" s="124">
        <v>0.28196609893188684</v>
      </c>
      <c r="N49" s="116"/>
      <c r="O49" s="116"/>
      <c r="P49" s="116"/>
      <c r="Q49" s="116"/>
      <c r="R49" s="116"/>
      <c r="T49" s="116"/>
      <c r="AW49" s="116"/>
      <c r="AZ49" s="116"/>
    </row>
    <row r="50" spans="1:52" x14ac:dyDescent="0.25">
      <c r="A50" s="119">
        <v>2005</v>
      </c>
      <c r="B50" s="123">
        <v>3.2641514887630692</v>
      </c>
      <c r="C50" s="123">
        <v>1.5040127271497707</v>
      </c>
      <c r="D50" s="124">
        <v>0.64887051822120978</v>
      </c>
      <c r="G50" s="119">
        <v>2005</v>
      </c>
      <c r="H50" s="123">
        <v>0.47632688791005401</v>
      </c>
      <c r="I50" s="123">
        <v>0.22750172734936064</v>
      </c>
      <c r="J50" s="123">
        <v>0.26326894220390112</v>
      </c>
      <c r="K50" s="116">
        <v>0.19116281542990637</v>
      </c>
      <c r="L50" s="124">
        <v>0.26966032313285682</v>
      </c>
      <c r="N50" s="116"/>
      <c r="O50" s="116"/>
      <c r="P50" s="116"/>
      <c r="Q50" s="116"/>
      <c r="R50" s="116"/>
      <c r="T50" s="116"/>
      <c r="AW50" s="116"/>
      <c r="AZ50" s="116"/>
    </row>
    <row r="51" spans="1:52" x14ac:dyDescent="0.25">
      <c r="A51" s="119">
        <v>2006</v>
      </c>
      <c r="B51" s="123">
        <v>3.3104617644626915</v>
      </c>
      <c r="C51" s="123">
        <v>1.5672252996853124</v>
      </c>
      <c r="D51" s="124">
        <v>0.63399729000570737</v>
      </c>
      <c r="G51" s="119">
        <v>2006</v>
      </c>
      <c r="H51" s="123">
        <v>0.47199696877143915</v>
      </c>
      <c r="I51" s="123">
        <v>0.23563335803705607</v>
      </c>
      <c r="J51" s="123">
        <v>0.26449618640129768</v>
      </c>
      <c r="K51" s="116">
        <v>0.20621104212337554</v>
      </c>
      <c r="L51" s="124">
        <v>0.29191380874511458</v>
      </c>
      <c r="N51" s="116"/>
      <c r="O51" s="116"/>
      <c r="P51" s="116"/>
      <c r="Q51" s="116"/>
      <c r="R51" s="116"/>
      <c r="T51" s="116"/>
      <c r="AW51" s="116"/>
      <c r="AZ51" s="116"/>
    </row>
    <row r="52" spans="1:52" x14ac:dyDescent="0.25">
      <c r="A52" s="119">
        <v>2007</v>
      </c>
      <c r="B52" s="123">
        <v>3.2918349776061588</v>
      </c>
      <c r="C52" s="123">
        <v>1.6029219484665638</v>
      </c>
      <c r="D52" s="124">
        <v>0.65084476950479431</v>
      </c>
      <c r="G52" s="119">
        <v>2007</v>
      </c>
      <c r="H52" s="123">
        <v>0.47720840457024216</v>
      </c>
      <c r="I52" s="123">
        <v>0.25094191655240167</v>
      </c>
      <c r="J52" s="123">
        <v>0.25333544535242547</v>
      </c>
      <c r="K52" s="116">
        <v>0.15585558179284595</v>
      </c>
      <c r="L52" s="124">
        <v>0.29605854641541074</v>
      </c>
      <c r="N52" s="116"/>
      <c r="O52" s="116"/>
      <c r="P52" s="116"/>
      <c r="Q52" s="116"/>
      <c r="R52" s="116"/>
      <c r="T52" s="116"/>
      <c r="AW52" s="116"/>
      <c r="AZ52" s="116"/>
    </row>
    <row r="53" spans="1:52" x14ac:dyDescent="0.25">
      <c r="A53" s="119">
        <v>2008</v>
      </c>
      <c r="B53" s="123">
        <v>3.3518316216547421</v>
      </c>
      <c r="C53" s="123">
        <v>1.6386652340815542</v>
      </c>
      <c r="D53" s="124">
        <v>0.67769356095306121</v>
      </c>
      <c r="G53" s="119">
        <v>2008</v>
      </c>
      <c r="H53" s="123">
        <v>0.47255631215512056</v>
      </c>
      <c r="I53" s="123">
        <v>0.22683644979692352</v>
      </c>
      <c r="J53" s="123">
        <v>0.24198918474352499</v>
      </c>
      <c r="K53" s="116">
        <v>0.13935370764699714</v>
      </c>
      <c r="L53" s="124">
        <v>0.26869539037692963</v>
      </c>
      <c r="N53" s="116"/>
      <c r="O53" s="116"/>
      <c r="P53" s="116"/>
      <c r="Q53" s="116"/>
      <c r="R53" s="116"/>
      <c r="T53" s="116"/>
      <c r="AW53" s="116"/>
      <c r="AZ53" s="116"/>
    </row>
    <row r="54" spans="1:52" x14ac:dyDescent="0.25">
      <c r="A54" s="119">
        <v>2009</v>
      </c>
      <c r="B54" s="123">
        <v>3.3401548803337247</v>
      </c>
      <c r="C54" s="123">
        <v>1.6294940667460986</v>
      </c>
      <c r="D54" s="124">
        <v>0.69183158801823708</v>
      </c>
      <c r="G54" s="119">
        <v>2009</v>
      </c>
      <c r="H54" s="123">
        <v>0.46853285619705348</v>
      </c>
      <c r="I54" s="123">
        <v>0.23612221283487134</v>
      </c>
      <c r="J54" s="123">
        <v>0.24284247599374795</v>
      </c>
      <c r="K54" s="116">
        <v>0.13125582828184232</v>
      </c>
      <c r="L54" s="124">
        <v>0.24768797812328774</v>
      </c>
      <c r="N54" s="116"/>
      <c r="O54" s="116"/>
      <c r="P54" s="116"/>
      <c r="Q54" s="116"/>
      <c r="R54" s="116"/>
      <c r="T54" s="116"/>
      <c r="AW54" s="116"/>
      <c r="AZ54" s="116"/>
    </row>
    <row r="55" spans="1:52" x14ac:dyDescent="0.25">
      <c r="A55" s="119">
        <v>2010</v>
      </c>
      <c r="B55" s="123">
        <v>3.2869757601185392</v>
      </c>
      <c r="C55" s="123">
        <v>1.7078071594165556</v>
      </c>
      <c r="D55" s="124">
        <v>0.70861282120610913</v>
      </c>
      <c r="G55" s="119">
        <v>2010</v>
      </c>
      <c r="H55" s="123">
        <v>0.46564589142670715</v>
      </c>
      <c r="I55" s="123">
        <v>0.22944040493642825</v>
      </c>
      <c r="J55" s="123">
        <v>0.22511435638115837</v>
      </c>
      <c r="K55" s="116">
        <v>0.14519774443117833</v>
      </c>
      <c r="L55" s="124">
        <v>0.24383703134006876</v>
      </c>
      <c r="N55" s="116"/>
      <c r="O55" s="116"/>
      <c r="P55" s="116"/>
      <c r="Q55" s="116"/>
      <c r="R55" s="116"/>
      <c r="T55" s="116"/>
      <c r="AW55" s="116"/>
      <c r="AZ55" s="116"/>
    </row>
    <row r="56" spans="1:52" x14ac:dyDescent="0.25">
      <c r="A56" s="119">
        <v>2011</v>
      </c>
      <c r="B56" s="123">
        <v>3.3625464244556156</v>
      </c>
      <c r="C56" s="123">
        <v>1.7153858222390626</v>
      </c>
      <c r="D56" s="124">
        <v>0.69394254145593792</v>
      </c>
      <c r="G56" s="119">
        <v>2011</v>
      </c>
      <c r="H56" s="123">
        <v>0.47316435140007285</v>
      </c>
      <c r="I56" s="123">
        <v>0.24316397512086887</v>
      </c>
      <c r="J56" s="123">
        <v>0.24272548245195638</v>
      </c>
      <c r="K56" s="116">
        <v>0.12393633795506051</v>
      </c>
      <c r="L56" s="124">
        <v>0.23805243166917969</v>
      </c>
      <c r="N56" s="116"/>
      <c r="O56" s="116"/>
      <c r="P56" s="116"/>
      <c r="Q56" s="116"/>
      <c r="R56" s="116"/>
      <c r="T56" s="116"/>
      <c r="AW56" s="116"/>
      <c r="AZ56" s="116"/>
    </row>
    <row r="57" spans="1:52" x14ac:dyDescent="0.25">
      <c r="A57" s="119">
        <v>2012</v>
      </c>
      <c r="B57" s="123">
        <v>3.4393693486739254</v>
      </c>
      <c r="C57" s="123">
        <v>1.7336457178063724</v>
      </c>
      <c r="D57" s="124">
        <v>0.68095806599654962</v>
      </c>
      <c r="G57" s="119">
        <v>2012</v>
      </c>
      <c r="H57" s="123">
        <v>0.48463288959446477</v>
      </c>
      <c r="I57" s="123">
        <v>0.24744710529621605</v>
      </c>
      <c r="J57" s="123">
        <v>0.25492169542846838</v>
      </c>
      <c r="K57" s="116">
        <v>0.12918917997682022</v>
      </c>
      <c r="L57" s="124">
        <v>0.24364318363670273</v>
      </c>
      <c r="N57" s="116"/>
      <c r="O57" s="116"/>
      <c r="P57" s="116"/>
      <c r="Q57" s="116"/>
      <c r="R57" s="116"/>
      <c r="T57" s="116"/>
      <c r="AW57" s="116"/>
      <c r="AZ57" s="116"/>
    </row>
    <row r="58" spans="1:52" x14ac:dyDescent="0.25">
      <c r="A58" s="119">
        <v>2013</v>
      </c>
      <c r="B58" s="123">
        <v>3.4051729154469301</v>
      </c>
      <c r="C58" s="123">
        <v>1.7629465412947702</v>
      </c>
      <c r="D58" s="124">
        <v>0.6965782135196793</v>
      </c>
      <c r="G58" s="119">
        <v>2013</v>
      </c>
      <c r="H58" s="123">
        <v>0.48023443361919477</v>
      </c>
      <c r="I58" s="123">
        <v>0.24733254801817459</v>
      </c>
      <c r="J58" s="123">
        <v>0.23157773253764483</v>
      </c>
      <c r="K58" s="116">
        <v>0.12650555626576199</v>
      </c>
      <c r="L58" s="124">
        <v>0.21272351953400825</v>
      </c>
      <c r="N58" s="116"/>
      <c r="O58" s="116"/>
      <c r="P58" s="116"/>
      <c r="Q58" s="116"/>
      <c r="R58" s="116"/>
      <c r="T58" s="116"/>
      <c r="AW58" s="116"/>
      <c r="AZ58" s="116"/>
    </row>
    <row r="59" spans="1:52" x14ac:dyDescent="0.25">
      <c r="A59" s="126">
        <v>2014</v>
      </c>
      <c r="B59" s="127">
        <v>3.3068427551189612</v>
      </c>
      <c r="C59" s="127">
        <v>1.7810159267556929</v>
      </c>
      <c r="D59" s="128">
        <v>0.7199706809279468</v>
      </c>
      <c r="G59" s="126">
        <v>2014</v>
      </c>
      <c r="H59" s="127">
        <v>0.47095555109510101</v>
      </c>
      <c r="I59" s="127">
        <v>0.25053754313201948</v>
      </c>
      <c r="J59" s="127">
        <v>0.21829237283500902</v>
      </c>
      <c r="K59" s="127">
        <v>0.12828443906107295</v>
      </c>
      <c r="L59" s="128">
        <v>0.21414209097556311</v>
      </c>
      <c r="N59" s="116"/>
      <c r="O59" s="116"/>
      <c r="P59" s="116"/>
      <c r="Q59" s="116"/>
      <c r="R59" s="116"/>
      <c r="T59" s="116"/>
      <c r="AW59" s="116"/>
      <c r="AZ59" s="116"/>
    </row>
    <row r="60" spans="1:52" x14ac:dyDescent="0.25">
      <c r="B60" s="116"/>
      <c r="AW60" s="116"/>
      <c r="AZ60" s="116"/>
    </row>
    <row r="61" spans="1:52" x14ac:dyDescent="0.25">
      <c r="B61" s="83" t="s">
        <v>575</v>
      </c>
      <c r="N61" s="189"/>
      <c r="O61" s="189"/>
      <c r="P61" s="189"/>
      <c r="Q61" s="189"/>
      <c r="R61" s="189"/>
      <c r="T61" s="122"/>
      <c r="AW61" s="116"/>
      <c r="AZ61" s="116"/>
    </row>
    <row r="62" spans="1:52" x14ac:dyDescent="0.25">
      <c r="N62" s="116"/>
      <c r="O62" s="116"/>
      <c r="P62" s="116"/>
      <c r="Q62" s="116"/>
      <c r="R62" s="116"/>
      <c r="T62" s="125"/>
    </row>
    <row r="63" spans="1:52" x14ac:dyDescent="0.25">
      <c r="N63" s="116"/>
      <c r="O63" s="116"/>
      <c r="P63" s="116"/>
      <c r="Q63" s="116"/>
      <c r="R63" s="116"/>
      <c r="T63" s="125"/>
    </row>
    <row r="64" spans="1:52" x14ac:dyDescent="0.25">
      <c r="N64" s="116"/>
      <c r="O64" s="116"/>
      <c r="P64" s="116"/>
      <c r="Q64" s="116"/>
      <c r="R64" s="116"/>
      <c r="T64" s="125"/>
    </row>
    <row r="65" spans="14:20" x14ac:dyDescent="0.25">
      <c r="N65" s="116"/>
      <c r="O65" s="116"/>
      <c r="P65" s="116"/>
      <c r="Q65" s="116"/>
      <c r="R65" s="116"/>
      <c r="T65" s="125"/>
    </row>
    <row r="66" spans="14:20" x14ac:dyDescent="0.25">
      <c r="N66" s="116"/>
      <c r="O66" s="116"/>
      <c r="P66" s="116"/>
      <c r="Q66" s="116"/>
      <c r="R66" s="116"/>
      <c r="T66" s="125"/>
    </row>
    <row r="67" spans="14:20" x14ac:dyDescent="0.25">
      <c r="N67" s="116"/>
      <c r="O67" s="116"/>
      <c r="P67" s="116"/>
      <c r="Q67" s="116"/>
      <c r="R67" s="116"/>
      <c r="T67" s="125"/>
    </row>
    <row r="68" spans="14:20" x14ac:dyDescent="0.25">
      <c r="N68" s="116"/>
      <c r="O68" s="116"/>
      <c r="P68" s="116"/>
      <c r="Q68" s="116"/>
      <c r="R68" s="116"/>
      <c r="T68" s="125"/>
    </row>
    <row r="69" spans="14:20" x14ac:dyDescent="0.25">
      <c r="N69" s="116"/>
      <c r="O69" s="116"/>
      <c r="P69" s="116"/>
      <c r="Q69" s="116"/>
      <c r="R69" s="116"/>
      <c r="T69" s="125"/>
    </row>
    <row r="70" spans="14:20" x14ac:dyDescent="0.25">
      <c r="N70" s="116"/>
      <c r="O70" s="116"/>
      <c r="P70" s="116"/>
      <c r="Q70" s="116"/>
      <c r="R70" s="116"/>
      <c r="T70" s="125"/>
    </row>
    <row r="71" spans="14:20" x14ac:dyDescent="0.25">
      <c r="N71" s="116"/>
      <c r="O71" s="116"/>
      <c r="P71" s="116"/>
      <c r="Q71" s="116"/>
      <c r="R71" s="116"/>
      <c r="T71" s="125"/>
    </row>
    <row r="72" spans="14:20" x14ac:dyDescent="0.25">
      <c r="N72" s="116"/>
      <c r="O72" s="116"/>
      <c r="P72" s="116"/>
      <c r="Q72" s="116"/>
      <c r="R72" s="116"/>
      <c r="T72" s="125"/>
    </row>
    <row r="73" spans="14:20" x14ac:dyDescent="0.25">
      <c r="N73" s="116"/>
      <c r="O73" s="116"/>
      <c r="P73" s="116"/>
      <c r="Q73" s="116"/>
      <c r="R73" s="116"/>
      <c r="T73" s="125"/>
    </row>
    <row r="74" spans="14:20" x14ac:dyDescent="0.25">
      <c r="N74" s="116"/>
      <c r="O74" s="116"/>
      <c r="P74" s="116"/>
      <c r="Q74" s="116"/>
      <c r="R74" s="116"/>
      <c r="T74" s="125"/>
    </row>
    <row r="75" spans="14:20" x14ac:dyDescent="0.25">
      <c r="N75" s="116"/>
      <c r="O75" s="116"/>
      <c r="P75" s="116"/>
      <c r="Q75" s="116"/>
      <c r="R75" s="116"/>
      <c r="T75" s="125"/>
    </row>
    <row r="76" spans="14:20" x14ac:dyDescent="0.25">
      <c r="N76" s="116"/>
      <c r="O76" s="116"/>
      <c r="P76" s="116"/>
      <c r="Q76" s="116"/>
      <c r="R76" s="116"/>
      <c r="T76" s="125"/>
    </row>
    <row r="77" spans="14:20" x14ac:dyDescent="0.25">
      <c r="N77" s="116"/>
      <c r="O77" s="116"/>
      <c r="P77" s="116"/>
      <c r="Q77" s="116"/>
      <c r="R77" s="116"/>
      <c r="T77" s="125"/>
    </row>
    <row r="78" spans="14:20" x14ac:dyDescent="0.25">
      <c r="N78" s="116"/>
      <c r="O78" s="116"/>
      <c r="P78" s="116"/>
      <c r="Q78" s="116"/>
      <c r="R78" s="116"/>
      <c r="T78" s="125"/>
    </row>
    <row r="79" spans="14:20" x14ac:dyDescent="0.25">
      <c r="N79" s="116"/>
      <c r="O79" s="116"/>
      <c r="P79" s="116"/>
      <c r="Q79" s="116"/>
      <c r="R79" s="116"/>
      <c r="T79" s="125"/>
    </row>
    <row r="80" spans="14:20" x14ac:dyDescent="0.25">
      <c r="N80" s="116"/>
      <c r="O80" s="116"/>
      <c r="P80" s="116"/>
      <c r="Q80" s="116"/>
      <c r="R80" s="116"/>
      <c r="T80" s="125"/>
    </row>
    <row r="81" spans="14:20" x14ac:dyDescent="0.25">
      <c r="N81" s="116"/>
      <c r="O81" s="116"/>
      <c r="P81" s="116"/>
      <c r="Q81" s="116"/>
      <c r="R81" s="116"/>
      <c r="T81" s="125"/>
    </row>
    <row r="82" spans="14:20" x14ac:dyDescent="0.25">
      <c r="N82" s="116"/>
      <c r="O82" s="116"/>
      <c r="P82" s="116"/>
      <c r="Q82" s="116"/>
      <c r="R82" s="116"/>
      <c r="T82" s="125"/>
    </row>
    <row r="83" spans="14:20" x14ac:dyDescent="0.25">
      <c r="N83" s="116"/>
      <c r="O83" s="116"/>
      <c r="P83" s="116"/>
      <c r="Q83" s="116"/>
      <c r="R83" s="116"/>
      <c r="T83" s="125"/>
    </row>
    <row r="84" spans="14:20" x14ac:dyDescent="0.25">
      <c r="N84" s="116"/>
      <c r="O84" s="116"/>
      <c r="P84" s="116"/>
      <c r="Q84" s="116"/>
      <c r="R84" s="116"/>
      <c r="T84" s="125"/>
    </row>
    <row r="85" spans="14:20" x14ac:dyDescent="0.25">
      <c r="N85" s="116"/>
      <c r="O85" s="116"/>
      <c r="P85" s="116"/>
      <c r="Q85" s="116"/>
      <c r="R85" s="116"/>
      <c r="T85" s="125"/>
    </row>
    <row r="86" spans="14:20" x14ac:dyDescent="0.25">
      <c r="N86" s="116"/>
      <c r="O86" s="116"/>
      <c r="P86" s="116"/>
      <c r="Q86" s="116"/>
      <c r="R86" s="116"/>
      <c r="T86" s="125"/>
    </row>
    <row r="87" spans="14:20" x14ac:dyDescent="0.25">
      <c r="N87" s="116"/>
      <c r="O87" s="116"/>
      <c r="P87" s="116"/>
      <c r="Q87" s="116"/>
      <c r="R87" s="116"/>
      <c r="T87" s="125"/>
    </row>
    <row r="88" spans="14:20" x14ac:dyDescent="0.25">
      <c r="N88" s="116"/>
      <c r="O88" s="116"/>
      <c r="P88" s="116"/>
      <c r="Q88" s="116"/>
      <c r="R88" s="116"/>
      <c r="T88" s="125"/>
    </row>
    <row r="89" spans="14:20" x14ac:dyDescent="0.25">
      <c r="N89" s="116"/>
      <c r="O89" s="116"/>
      <c r="P89" s="116"/>
      <c r="Q89" s="116"/>
      <c r="R89" s="116"/>
      <c r="T89" s="125"/>
    </row>
    <row r="90" spans="14:20" x14ac:dyDescent="0.25">
      <c r="N90" s="116"/>
      <c r="O90" s="116"/>
      <c r="P90" s="116"/>
      <c r="Q90" s="116"/>
      <c r="R90" s="116"/>
      <c r="T90" s="125"/>
    </row>
    <row r="91" spans="14:20" x14ac:dyDescent="0.25">
      <c r="N91" s="116"/>
      <c r="O91" s="116"/>
      <c r="P91" s="116"/>
      <c r="Q91" s="116"/>
      <c r="R91" s="116"/>
      <c r="T91" s="125"/>
    </row>
    <row r="92" spans="14:20" x14ac:dyDescent="0.25">
      <c r="N92" s="116"/>
      <c r="O92" s="116"/>
      <c r="P92" s="116"/>
      <c r="Q92" s="116"/>
      <c r="R92" s="116"/>
      <c r="T92" s="125"/>
    </row>
    <row r="93" spans="14:20" x14ac:dyDescent="0.25">
      <c r="N93" s="116"/>
      <c r="O93" s="116"/>
      <c r="P93" s="116"/>
      <c r="Q93" s="116"/>
      <c r="R93" s="116"/>
      <c r="T93" s="125"/>
    </row>
    <row r="94" spans="14:20" x14ac:dyDescent="0.25">
      <c r="N94" s="116"/>
      <c r="O94" s="116"/>
      <c r="P94" s="116"/>
      <c r="Q94" s="116"/>
      <c r="R94" s="116"/>
      <c r="T94" s="125"/>
    </row>
    <row r="95" spans="14:20" x14ac:dyDescent="0.25">
      <c r="N95" s="116"/>
      <c r="O95" s="116"/>
      <c r="P95" s="116"/>
      <c r="Q95" s="116"/>
      <c r="R95" s="116"/>
      <c r="T95" s="125"/>
    </row>
    <row r="96" spans="14:20" x14ac:dyDescent="0.25">
      <c r="N96" s="116"/>
      <c r="O96" s="116"/>
      <c r="P96" s="116"/>
      <c r="Q96" s="116"/>
      <c r="R96" s="116"/>
      <c r="T96" s="125"/>
    </row>
    <row r="97" spans="14:20" x14ac:dyDescent="0.25">
      <c r="N97" s="116"/>
      <c r="O97" s="116"/>
      <c r="P97" s="116"/>
      <c r="Q97" s="116"/>
      <c r="R97" s="116"/>
      <c r="T97" s="125"/>
    </row>
    <row r="98" spans="14:20" x14ac:dyDescent="0.25">
      <c r="N98" s="116"/>
      <c r="O98" s="116"/>
      <c r="P98" s="116"/>
      <c r="Q98" s="116"/>
      <c r="R98" s="116"/>
      <c r="T98" s="125"/>
    </row>
    <row r="99" spans="14:20" x14ac:dyDescent="0.25">
      <c r="N99" s="116"/>
      <c r="O99" s="116"/>
      <c r="P99" s="116"/>
      <c r="Q99" s="116"/>
      <c r="R99" s="116"/>
      <c r="T99" s="125"/>
    </row>
    <row r="100" spans="14:20" x14ac:dyDescent="0.25">
      <c r="N100" s="116"/>
      <c r="O100" s="116"/>
      <c r="P100" s="116"/>
      <c r="Q100" s="116"/>
      <c r="R100" s="116"/>
      <c r="T100" s="125"/>
    </row>
    <row r="101" spans="14:20" x14ac:dyDescent="0.25">
      <c r="N101" s="116"/>
      <c r="O101" s="116"/>
      <c r="P101" s="116"/>
      <c r="Q101" s="116"/>
      <c r="R101" s="116"/>
      <c r="T101" s="125"/>
    </row>
    <row r="102" spans="14:20" x14ac:dyDescent="0.25">
      <c r="N102" s="116"/>
      <c r="O102" s="116"/>
      <c r="P102" s="116"/>
      <c r="Q102" s="116"/>
      <c r="R102" s="116"/>
      <c r="T102" s="125"/>
    </row>
    <row r="103" spans="14:20" x14ac:dyDescent="0.25">
      <c r="N103" s="116"/>
      <c r="O103" s="116"/>
      <c r="P103" s="116"/>
      <c r="Q103" s="116"/>
      <c r="R103" s="116"/>
      <c r="T103" s="125"/>
    </row>
    <row r="104" spans="14:20" x14ac:dyDescent="0.25">
      <c r="N104" s="116"/>
      <c r="O104" s="116"/>
      <c r="P104" s="116"/>
      <c r="Q104" s="116"/>
      <c r="R104" s="116"/>
      <c r="T104" s="125"/>
    </row>
    <row r="105" spans="14:20" x14ac:dyDescent="0.25">
      <c r="N105" s="116"/>
      <c r="O105" s="116"/>
      <c r="P105" s="116"/>
      <c r="Q105" s="116"/>
      <c r="R105" s="116"/>
      <c r="T105" s="125"/>
    </row>
    <row r="106" spans="14:20" x14ac:dyDescent="0.25">
      <c r="N106" s="116"/>
      <c r="O106" s="116"/>
      <c r="P106" s="116"/>
      <c r="Q106" s="116"/>
      <c r="R106" s="116"/>
      <c r="T106" s="125"/>
    </row>
    <row r="107" spans="14:20" x14ac:dyDescent="0.25">
      <c r="N107" s="116"/>
      <c r="O107" s="116"/>
      <c r="P107" s="116"/>
      <c r="Q107" s="116"/>
      <c r="R107" s="116"/>
      <c r="T107" s="125"/>
    </row>
    <row r="108" spans="14:20" x14ac:dyDescent="0.25">
      <c r="N108" s="116"/>
      <c r="O108" s="116"/>
      <c r="P108" s="116"/>
      <c r="Q108" s="116"/>
      <c r="R108" s="116"/>
      <c r="T108" s="125"/>
    </row>
    <row r="109" spans="14:20" x14ac:dyDescent="0.25">
      <c r="N109" s="116"/>
      <c r="O109" s="116"/>
      <c r="P109" s="116"/>
      <c r="Q109" s="116"/>
      <c r="R109" s="116"/>
      <c r="T109" s="125"/>
    </row>
    <row r="110" spans="14:20" x14ac:dyDescent="0.25">
      <c r="N110" s="116"/>
      <c r="O110" s="116"/>
      <c r="P110" s="116"/>
      <c r="Q110" s="116"/>
      <c r="R110" s="116"/>
      <c r="T110" s="125"/>
    </row>
    <row r="111" spans="14:20" x14ac:dyDescent="0.25">
      <c r="N111" s="116"/>
      <c r="O111" s="116"/>
      <c r="P111" s="116"/>
      <c r="Q111" s="116"/>
      <c r="R111" s="116"/>
      <c r="T111" s="125"/>
    </row>
    <row r="112" spans="14:20" x14ac:dyDescent="0.25">
      <c r="N112" s="116"/>
      <c r="O112" s="116"/>
      <c r="P112" s="116"/>
      <c r="Q112" s="116"/>
      <c r="R112" s="116"/>
      <c r="T112" s="125"/>
    </row>
    <row r="113" spans="14:20" x14ac:dyDescent="0.25">
      <c r="N113" s="116"/>
      <c r="O113" s="116"/>
      <c r="P113" s="116"/>
      <c r="Q113" s="116"/>
      <c r="R113" s="116"/>
      <c r="T113" s="125"/>
    </row>
    <row r="114" spans="14:20" x14ac:dyDescent="0.25">
      <c r="N114" s="116"/>
      <c r="O114" s="116"/>
      <c r="P114" s="116"/>
      <c r="Q114" s="116"/>
      <c r="R114" s="116"/>
      <c r="T114" s="125"/>
    </row>
    <row r="115" spans="14:20" x14ac:dyDescent="0.25">
      <c r="N115" s="116"/>
      <c r="O115" s="116"/>
      <c r="P115" s="116"/>
      <c r="Q115" s="116"/>
      <c r="R115" s="116"/>
      <c r="T115" s="125"/>
    </row>
  </sheetData>
  <mergeCells count="4">
    <mergeCell ref="B4:D4"/>
    <mergeCell ref="H4:L4"/>
    <mergeCell ref="N5:R5"/>
    <mergeCell ref="N61:R61"/>
  </mergeCells>
  <pageMargins left="0.7" right="0.7" top="0.75" bottom="0.75" header="0.3" footer="0.3"/>
  <pageSetup paperSize="9" orientation="portrait"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D115"/>
  <sheetViews>
    <sheetView workbookViewId="0">
      <pane xSplit="1" ySplit="1" topLeftCell="B2" activePane="bottomRight" state="frozen"/>
      <selection activeCell="D28" sqref="D28"/>
      <selection pane="topRight" activeCell="D28" sqref="D28"/>
      <selection pane="bottomLeft" activeCell="D28" sqref="D28"/>
      <selection pane="bottomRight" activeCell="H5" sqref="H5:L5"/>
    </sheetView>
  </sheetViews>
  <sheetFormatPr defaultColWidth="12.5703125" defaultRowHeight="15.75" x14ac:dyDescent="0.25"/>
  <cols>
    <col min="1" max="3" width="12.5703125" style="115"/>
    <col min="4" max="4" width="14.28515625" style="115" customWidth="1"/>
    <col min="5" max="16384" width="12.5703125" style="115"/>
  </cols>
  <sheetData>
    <row r="1" spans="1:56" x14ac:dyDescent="0.25">
      <c r="A1" s="151" t="s">
        <v>606</v>
      </c>
      <c r="BD1" s="116"/>
    </row>
    <row r="2" spans="1:56" x14ac:dyDescent="0.25">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row>
    <row r="4" spans="1:56" x14ac:dyDescent="0.25">
      <c r="A4" s="118"/>
      <c r="B4" s="187" t="s">
        <v>612</v>
      </c>
      <c r="C4" s="187"/>
      <c r="D4" s="188"/>
      <c r="G4" s="118"/>
      <c r="H4" s="187" t="s">
        <v>613</v>
      </c>
      <c r="I4" s="187"/>
      <c r="J4" s="187"/>
      <c r="K4" s="187"/>
      <c r="L4" s="188"/>
      <c r="AX4" s="129"/>
    </row>
    <row r="5" spans="1:56" x14ac:dyDescent="0.25">
      <c r="A5" s="119"/>
      <c r="B5" s="120" t="s">
        <v>557</v>
      </c>
      <c r="C5" s="120" t="s">
        <v>599</v>
      </c>
      <c r="D5" s="121" t="s">
        <v>600</v>
      </c>
      <c r="G5" s="119"/>
      <c r="H5" s="152" t="s">
        <v>558</v>
      </c>
      <c r="I5" s="152" t="s">
        <v>559</v>
      </c>
      <c r="J5" s="152" t="s">
        <v>560</v>
      </c>
      <c r="K5" s="152" t="s">
        <v>614</v>
      </c>
      <c r="L5" s="153" t="s">
        <v>615</v>
      </c>
      <c r="T5" s="122"/>
    </row>
    <row r="6" spans="1:56" x14ac:dyDescent="0.25">
      <c r="A6" s="119">
        <v>1961</v>
      </c>
      <c r="B6" s="123">
        <v>0.5173382622242757</v>
      </c>
      <c r="C6" s="123">
        <v>2.0457000168123365</v>
      </c>
      <c r="D6" s="124">
        <v>0.63774988623665452</v>
      </c>
      <c r="G6" s="119">
        <v>1961</v>
      </c>
      <c r="H6" s="123">
        <v>0.57487933450414797</v>
      </c>
      <c r="I6" s="123">
        <v>0.28124881643100214</v>
      </c>
      <c r="J6" s="123">
        <v>0.5421021009291076</v>
      </c>
      <c r="K6" s="116">
        <v>0.41087276355100627</v>
      </c>
      <c r="L6" s="124">
        <v>1.4041664318012044</v>
      </c>
      <c r="N6" s="116"/>
      <c r="O6" s="116"/>
      <c r="P6" s="116"/>
      <c r="Q6" s="116"/>
      <c r="R6" s="116"/>
      <c r="T6" s="116"/>
    </row>
    <row r="7" spans="1:56" x14ac:dyDescent="0.25">
      <c r="A7" s="119">
        <v>1962</v>
      </c>
      <c r="B7" s="123">
        <v>0.50671596218201664</v>
      </c>
      <c r="C7" s="123">
        <v>2.0613718821879741</v>
      </c>
      <c r="D7" s="124">
        <v>0.62050699896018002</v>
      </c>
      <c r="G7" s="119">
        <v>1962</v>
      </c>
      <c r="H7" s="123">
        <v>0.57487567530168593</v>
      </c>
      <c r="I7" s="123">
        <v>0.27561741055432099</v>
      </c>
      <c r="J7" s="123">
        <v>0.52731140117055419</v>
      </c>
      <c r="K7" s="116">
        <v>0.40509656038958769</v>
      </c>
      <c r="L7" s="124">
        <v>1.3220974813724164</v>
      </c>
      <c r="N7" s="116"/>
      <c r="O7" s="116"/>
      <c r="P7" s="116"/>
      <c r="Q7" s="116"/>
      <c r="R7" s="116"/>
      <c r="T7" s="116"/>
    </row>
    <row r="8" spans="1:56" x14ac:dyDescent="0.25">
      <c r="A8" s="119">
        <v>1963</v>
      </c>
      <c r="B8" s="123">
        <v>0.48296207077837255</v>
      </c>
      <c r="C8" s="123">
        <v>1.9730211778147428</v>
      </c>
      <c r="D8" s="124">
        <v>0.6309358212439955</v>
      </c>
      <c r="G8" s="119">
        <v>1963</v>
      </c>
      <c r="H8" s="123">
        <v>0.55859133951050544</v>
      </c>
      <c r="I8" s="123">
        <v>0.28047001278091294</v>
      </c>
      <c r="J8" s="123">
        <v>0.5288176790776099</v>
      </c>
      <c r="K8" s="116">
        <v>0.4361839503342918</v>
      </c>
      <c r="L8" s="124">
        <v>1.3045519513450885</v>
      </c>
      <c r="N8" s="116"/>
      <c r="O8" s="116"/>
      <c r="P8" s="116"/>
      <c r="Q8" s="116"/>
      <c r="R8" s="116"/>
      <c r="T8" s="116"/>
    </row>
    <row r="9" spans="1:56" x14ac:dyDescent="0.25">
      <c r="A9" s="119">
        <v>1964</v>
      </c>
      <c r="B9" s="123">
        <v>0.47765966157570972</v>
      </c>
      <c r="C9" s="123">
        <v>1.9448217354453208</v>
      </c>
      <c r="D9" s="124">
        <v>0.60514106236668441</v>
      </c>
      <c r="G9" s="119">
        <v>1964</v>
      </c>
      <c r="H9" s="123">
        <v>0.55642544673698824</v>
      </c>
      <c r="I9" s="123">
        <v>0.28399339326645223</v>
      </c>
      <c r="J9" s="123">
        <v>0.53389041006123072</v>
      </c>
      <c r="K9" s="116">
        <v>0.41371865204068636</v>
      </c>
      <c r="L9" s="124">
        <v>1.3247240058119285</v>
      </c>
      <c r="N9" s="116"/>
      <c r="O9" s="116"/>
      <c r="P9" s="116"/>
      <c r="Q9" s="116"/>
      <c r="R9" s="116"/>
      <c r="T9" s="116"/>
    </row>
    <row r="10" spans="1:56" x14ac:dyDescent="0.25">
      <c r="A10" s="119">
        <v>1965</v>
      </c>
      <c r="B10" s="123">
        <v>0.48723310213114907</v>
      </c>
      <c r="C10" s="123">
        <v>1.9256167428744715</v>
      </c>
      <c r="D10" s="124">
        <v>0.6145036033247937</v>
      </c>
      <c r="G10" s="119">
        <v>1965</v>
      </c>
      <c r="H10" s="123">
        <v>0.54756385528832574</v>
      </c>
      <c r="I10" s="123">
        <v>0.27811993701644294</v>
      </c>
      <c r="J10" s="123">
        <v>0.51872832027838278</v>
      </c>
      <c r="K10" s="116">
        <v>0.42354095049932</v>
      </c>
      <c r="L10" s="124">
        <v>1.1716804260464948</v>
      </c>
      <c r="N10" s="116"/>
      <c r="O10" s="116"/>
      <c r="P10" s="116"/>
      <c r="Q10" s="116"/>
      <c r="R10" s="116"/>
      <c r="T10" s="116"/>
    </row>
    <row r="11" spans="1:56" x14ac:dyDescent="0.25">
      <c r="A11" s="119">
        <v>1966</v>
      </c>
      <c r="B11" s="123">
        <v>0.48563789022792297</v>
      </c>
      <c r="C11" s="123">
        <v>1.9476561333998492</v>
      </c>
      <c r="D11" s="124">
        <v>0.59513565946894575</v>
      </c>
      <c r="G11" s="119">
        <v>1966</v>
      </c>
      <c r="H11" s="123">
        <v>0.56335525955784227</v>
      </c>
      <c r="I11" s="123">
        <v>0.27716327058797074</v>
      </c>
      <c r="J11" s="123">
        <v>0.51765562010700483</v>
      </c>
      <c r="K11" s="116">
        <v>0.4212707394888775</v>
      </c>
      <c r="L11" s="124">
        <v>1.0864734053210701</v>
      </c>
      <c r="N11" s="116"/>
      <c r="O11" s="116"/>
      <c r="P11" s="116"/>
      <c r="Q11" s="116"/>
      <c r="R11" s="116"/>
      <c r="T11" s="116"/>
    </row>
    <row r="12" spans="1:56" x14ac:dyDescent="0.25">
      <c r="A12" s="119">
        <v>1967</v>
      </c>
      <c r="B12" s="123">
        <v>0.49953599027163076</v>
      </c>
      <c r="C12" s="123">
        <v>1.9279104108405434</v>
      </c>
      <c r="D12" s="124">
        <v>0.58723111557846941</v>
      </c>
      <c r="G12" s="119">
        <v>1967</v>
      </c>
      <c r="H12" s="123">
        <v>0.56423735592889879</v>
      </c>
      <c r="I12" s="123">
        <v>0.26665436124040187</v>
      </c>
      <c r="J12" s="123">
        <v>0.50347827026493674</v>
      </c>
      <c r="K12" s="116">
        <v>0.41442627239651708</v>
      </c>
      <c r="L12" s="124">
        <v>1.0397177436624419</v>
      </c>
      <c r="N12" s="116"/>
      <c r="O12" s="116"/>
      <c r="P12" s="116"/>
      <c r="Q12" s="116"/>
      <c r="R12" s="116"/>
      <c r="T12" s="116"/>
    </row>
    <row r="13" spans="1:56" x14ac:dyDescent="0.25">
      <c r="A13" s="119">
        <v>1968</v>
      </c>
      <c r="B13" s="123">
        <v>0.50090276250410859</v>
      </c>
      <c r="C13" s="123">
        <v>1.9284545882944482</v>
      </c>
      <c r="D13" s="124">
        <v>0.59963124520373967</v>
      </c>
      <c r="G13" s="119">
        <v>1968</v>
      </c>
      <c r="H13" s="123">
        <v>0.55707601175372423</v>
      </c>
      <c r="I13" s="123">
        <v>0.26000706047716882</v>
      </c>
      <c r="J13" s="123">
        <v>0.50080163678571898</v>
      </c>
      <c r="K13" s="116">
        <v>0.41477540467770713</v>
      </c>
      <c r="L13" s="124">
        <v>1.0752495786671481</v>
      </c>
      <c r="N13" s="116"/>
      <c r="O13" s="116"/>
      <c r="P13" s="116"/>
      <c r="Q13" s="116"/>
      <c r="R13" s="116"/>
      <c r="T13" s="116"/>
    </row>
    <row r="14" spans="1:56" x14ac:dyDescent="0.25">
      <c r="A14" s="119">
        <v>1969</v>
      </c>
      <c r="B14" s="123">
        <v>0.49129566809297243</v>
      </c>
      <c r="C14" s="123">
        <v>1.9197544403594808</v>
      </c>
      <c r="D14" s="124">
        <v>0.62017601427840885</v>
      </c>
      <c r="G14" s="119">
        <v>1969</v>
      </c>
      <c r="H14" s="123">
        <v>0.56629547508001488</v>
      </c>
      <c r="I14" s="123">
        <v>0.2503839153453114</v>
      </c>
      <c r="J14" s="123">
        <v>0.5058421545051397</v>
      </c>
      <c r="K14" s="116">
        <v>0.41409305916137407</v>
      </c>
      <c r="L14" s="124">
        <v>1.1128367468381732</v>
      </c>
      <c r="N14" s="116"/>
      <c r="O14" s="116"/>
      <c r="P14" s="116"/>
      <c r="Q14" s="116"/>
      <c r="R14" s="116"/>
      <c r="T14" s="116"/>
    </row>
    <row r="15" spans="1:56" x14ac:dyDescent="0.25">
      <c r="A15" s="119">
        <v>1970</v>
      </c>
      <c r="B15" s="123">
        <v>0.51841135423881779</v>
      </c>
      <c r="C15" s="123">
        <v>1.8986403138881176</v>
      </c>
      <c r="D15" s="124">
        <v>0.60905620253394721</v>
      </c>
      <c r="G15" s="119">
        <v>1970</v>
      </c>
      <c r="H15" s="123">
        <v>0.55538027643383159</v>
      </c>
      <c r="I15" s="123">
        <v>0.25541195925168902</v>
      </c>
      <c r="J15" s="123">
        <v>0.51212075146921676</v>
      </c>
      <c r="K15" s="116">
        <v>0.40876963785170695</v>
      </c>
      <c r="L15" s="124">
        <v>1.1145413186415341</v>
      </c>
      <c r="N15" s="116"/>
      <c r="O15" s="116"/>
      <c r="P15" s="116"/>
      <c r="Q15" s="116"/>
      <c r="R15" s="116"/>
      <c r="T15" s="116"/>
    </row>
    <row r="16" spans="1:56" x14ac:dyDescent="0.25">
      <c r="A16" s="119">
        <v>1971</v>
      </c>
      <c r="B16" s="123">
        <v>0.50665073424579388</v>
      </c>
      <c r="C16" s="123">
        <v>1.8599113272849321</v>
      </c>
      <c r="D16" s="124">
        <v>0.63102929316581935</v>
      </c>
      <c r="G16" s="119">
        <v>1971</v>
      </c>
      <c r="H16" s="123">
        <v>0.54601959823596313</v>
      </c>
      <c r="I16" s="123">
        <v>0.2595167896848824</v>
      </c>
      <c r="J16" s="123">
        <v>0.5018772047918606</v>
      </c>
      <c r="K16" s="116">
        <v>0.41220660716313351</v>
      </c>
      <c r="L16" s="124">
        <v>0.99157359570182868</v>
      </c>
      <c r="N16" s="116"/>
      <c r="O16" s="116"/>
      <c r="P16" s="116"/>
      <c r="Q16" s="116"/>
      <c r="R16" s="116"/>
      <c r="T16" s="116"/>
    </row>
    <row r="17" spans="1:20" x14ac:dyDescent="0.25">
      <c r="A17" s="119">
        <v>1972</v>
      </c>
      <c r="B17" s="123">
        <v>0.48489648842709876</v>
      </c>
      <c r="C17" s="123">
        <v>1.8301536943171695</v>
      </c>
      <c r="D17" s="124">
        <v>0.6401508107124928</v>
      </c>
      <c r="G17" s="119">
        <v>1972</v>
      </c>
      <c r="H17" s="123">
        <v>0.54367387213495511</v>
      </c>
      <c r="I17" s="123">
        <v>0.25817446847141412</v>
      </c>
      <c r="J17" s="123">
        <v>0.51055666016885926</v>
      </c>
      <c r="K17" s="116">
        <v>0.40306283226528766</v>
      </c>
      <c r="L17" s="124">
        <v>0.97577163321968474</v>
      </c>
      <c r="N17" s="116"/>
      <c r="O17" s="116"/>
      <c r="P17" s="116"/>
      <c r="Q17" s="116"/>
      <c r="R17" s="116"/>
      <c r="T17" s="116"/>
    </row>
    <row r="18" spans="1:20" x14ac:dyDescent="0.25">
      <c r="A18" s="119">
        <v>1973</v>
      </c>
      <c r="B18" s="123">
        <v>0.50376102873587536</v>
      </c>
      <c r="C18" s="123">
        <v>1.7889700748770512</v>
      </c>
      <c r="D18" s="124">
        <v>0.65747019150636354</v>
      </c>
      <c r="G18" s="119">
        <v>1973</v>
      </c>
      <c r="H18" s="123">
        <v>0.52408418449735716</v>
      </c>
      <c r="I18" s="123">
        <v>0.25625388595802023</v>
      </c>
      <c r="J18" s="123">
        <v>0.51687837800804637</v>
      </c>
      <c r="K18" s="116">
        <v>0.4088733915047712</v>
      </c>
      <c r="L18" s="124">
        <v>0.89182377436159799</v>
      </c>
      <c r="N18" s="116"/>
      <c r="O18" s="116"/>
      <c r="P18" s="116"/>
      <c r="Q18" s="116"/>
      <c r="R18" s="116"/>
      <c r="T18" s="116"/>
    </row>
    <row r="19" spans="1:20" x14ac:dyDescent="0.25">
      <c r="A19" s="119">
        <v>1974</v>
      </c>
      <c r="B19" s="123">
        <v>0.50336583031933302</v>
      </c>
      <c r="C19" s="123">
        <v>1.7758151887689213</v>
      </c>
      <c r="D19" s="124">
        <v>0.64974329600293557</v>
      </c>
      <c r="G19" s="119">
        <v>1974</v>
      </c>
      <c r="H19" s="123">
        <v>0.53108034966429607</v>
      </c>
      <c r="I19" s="123">
        <v>0.25851711630005175</v>
      </c>
      <c r="J19" s="123">
        <v>0.51737475566343749</v>
      </c>
      <c r="K19" s="116">
        <v>0.40722767304160196</v>
      </c>
      <c r="L19" s="124">
        <v>0.86869420791988217</v>
      </c>
      <c r="N19" s="116"/>
      <c r="O19" s="116"/>
      <c r="P19" s="116"/>
      <c r="Q19" s="116"/>
      <c r="R19" s="116"/>
      <c r="T19" s="116"/>
    </row>
    <row r="20" spans="1:20" x14ac:dyDescent="0.25">
      <c r="A20" s="119">
        <v>1975</v>
      </c>
      <c r="B20" s="123">
        <v>0.52540633576629858</v>
      </c>
      <c r="C20" s="123">
        <v>1.7494487604174322</v>
      </c>
      <c r="D20" s="124">
        <v>0.68808622650709172</v>
      </c>
      <c r="G20" s="119">
        <v>1975</v>
      </c>
      <c r="H20" s="123">
        <v>0.5193130440452397</v>
      </c>
      <c r="I20" s="123">
        <v>0.25541325873957532</v>
      </c>
      <c r="J20" s="123">
        <v>0.50852774204830209</v>
      </c>
      <c r="K20" s="116">
        <v>0.39810229357941379</v>
      </c>
      <c r="L20" s="124">
        <v>0.83625891306079658</v>
      </c>
      <c r="N20" s="116"/>
      <c r="O20" s="116"/>
      <c r="P20" s="116"/>
      <c r="Q20" s="116"/>
      <c r="R20" s="116"/>
      <c r="T20" s="116"/>
    </row>
    <row r="21" spans="1:20" x14ac:dyDescent="0.25">
      <c r="A21" s="119">
        <v>1976</v>
      </c>
      <c r="B21" s="123">
        <v>0.54823802556038459</v>
      </c>
      <c r="C21" s="123">
        <v>1.7403831496057203</v>
      </c>
      <c r="D21" s="124">
        <v>0.69161859219619271</v>
      </c>
      <c r="G21" s="119">
        <v>1976</v>
      </c>
      <c r="H21" s="123">
        <v>0.51275073738600963</v>
      </c>
      <c r="I21" s="123">
        <v>0.24327536352923587</v>
      </c>
      <c r="J21" s="123">
        <v>0.51840345603159022</v>
      </c>
      <c r="K21" s="116">
        <v>0.3936612644424996</v>
      </c>
      <c r="L21" s="124">
        <v>0.99816368796329258</v>
      </c>
      <c r="N21" s="116"/>
      <c r="O21" s="116"/>
      <c r="P21" s="116"/>
      <c r="Q21" s="116"/>
      <c r="R21" s="116"/>
      <c r="T21" s="116"/>
    </row>
    <row r="22" spans="1:20" x14ac:dyDescent="0.25">
      <c r="A22" s="119">
        <v>1977</v>
      </c>
      <c r="B22" s="123">
        <v>0.54385738218260016</v>
      </c>
      <c r="C22" s="123">
        <v>1.7274017620577182</v>
      </c>
      <c r="D22" s="124">
        <v>0.71632064609935298</v>
      </c>
      <c r="G22" s="119">
        <v>1977</v>
      </c>
      <c r="H22" s="123">
        <v>0.52044926679928749</v>
      </c>
      <c r="I22" s="123">
        <v>0.23998539012773906</v>
      </c>
      <c r="J22" s="123">
        <v>0.52550454820938453</v>
      </c>
      <c r="K22" s="116">
        <v>0.39226227241602218</v>
      </c>
      <c r="L22" s="124">
        <v>0.99583378622186169</v>
      </c>
      <c r="N22" s="116"/>
      <c r="O22" s="116"/>
      <c r="P22" s="116"/>
      <c r="Q22" s="116"/>
      <c r="R22" s="116"/>
      <c r="T22" s="116"/>
    </row>
    <row r="23" spans="1:20" x14ac:dyDescent="0.25">
      <c r="A23" s="119">
        <v>1978</v>
      </c>
      <c r="B23" s="123">
        <v>0.55424475362092251</v>
      </c>
      <c r="C23" s="123">
        <v>1.7019396226149552</v>
      </c>
      <c r="D23" s="124">
        <v>0.83509162066758791</v>
      </c>
      <c r="G23" s="119">
        <v>1978</v>
      </c>
      <c r="H23" s="123">
        <v>0.50559728704795248</v>
      </c>
      <c r="I23" s="123">
        <v>0.23268291647448774</v>
      </c>
      <c r="J23" s="123">
        <v>0.53483548641750678</v>
      </c>
      <c r="K23" s="116">
        <v>0.44124940562889703</v>
      </c>
      <c r="L23" s="124">
        <v>1.124583124062035</v>
      </c>
      <c r="N23" s="116"/>
      <c r="O23" s="116"/>
      <c r="P23" s="116"/>
      <c r="Q23" s="116"/>
      <c r="R23" s="116"/>
      <c r="T23" s="116"/>
    </row>
    <row r="24" spans="1:20" x14ac:dyDescent="0.25">
      <c r="A24" s="119">
        <v>1979</v>
      </c>
      <c r="B24" s="123">
        <v>0.5753764681739858</v>
      </c>
      <c r="C24" s="123">
        <v>1.6957128896413107</v>
      </c>
      <c r="D24" s="124">
        <v>0.75146829956121408</v>
      </c>
      <c r="G24" s="119">
        <v>1979</v>
      </c>
      <c r="H24" s="123">
        <v>0.49324198423681309</v>
      </c>
      <c r="I24" s="123">
        <v>0.23754489966002026</v>
      </c>
      <c r="J24" s="123">
        <v>0.53969230349356767</v>
      </c>
      <c r="K24" s="116">
        <v>0.38507208576755708</v>
      </c>
      <c r="L24" s="124">
        <v>1.0205699390952614</v>
      </c>
      <c r="N24" s="116"/>
      <c r="O24" s="116"/>
      <c r="P24" s="116"/>
      <c r="Q24" s="116"/>
      <c r="R24" s="116"/>
      <c r="T24" s="116"/>
    </row>
    <row r="25" spans="1:20" x14ac:dyDescent="0.25">
      <c r="A25" s="119">
        <v>1980</v>
      </c>
      <c r="B25" s="123">
        <v>0.57767149335521628</v>
      </c>
      <c r="C25" s="123">
        <v>1.7144334903216856</v>
      </c>
      <c r="D25" s="124">
        <v>0.74196160785702159</v>
      </c>
      <c r="G25" s="119">
        <v>1980</v>
      </c>
      <c r="H25" s="123">
        <v>0.4965817307631597</v>
      </c>
      <c r="I25" s="123">
        <v>0.23232229530868453</v>
      </c>
      <c r="J25" s="123">
        <v>0.54673714670991536</v>
      </c>
      <c r="K25" s="116">
        <v>0.36246032603219364</v>
      </c>
      <c r="L25" s="124">
        <v>1.4675448574693184</v>
      </c>
      <c r="N25" s="116"/>
      <c r="O25" s="116"/>
      <c r="P25" s="116"/>
      <c r="Q25" s="116"/>
      <c r="R25" s="116"/>
      <c r="T25" s="116"/>
    </row>
    <row r="26" spans="1:20" x14ac:dyDescent="0.25">
      <c r="A26" s="119">
        <v>1981</v>
      </c>
      <c r="B26" s="123">
        <v>0.59747162345403793</v>
      </c>
      <c r="C26" s="123">
        <v>1.6841921668957323</v>
      </c>
      <c r="D26" s="124">
        <v>0.73657418353584581</v>
      </c>
      <c r="G26" s="119">
        <v>1981</v>
      </c>
      <c r="H26" s="123">
        <v>0.49972551620596861</v>
      </c>
      <c r="I26" s="123">
        <v>0.25315144543982154</v>
      </c>
      <c r="J26" s="123">
        <v>0.54908736899187593</v>
      </c>
      <c r="K26" s="116">
        <v>0.35899810930903081</v>
      </c>
      <c r="L26" s="124">
        <v>1.4278351732909149</v>
      </c>
      <c r="N26" s="116"/>
      <c r="O26" s="116"/>
      <c r="P26" s="116"/>
      <c r="Q26" s="116"/>
      <c r="R26" s="116"/>
      <c r="T26" s="116"/>
    </row>
    <row r="27" spans="1:20" x14ac:dyDescent="0.25">
      <c r="A27" s="119">
        <v>1982</v>
      </c>
      <c r="B27" s="123">
        <v>0.59969160437518865</v>
      </c>
      <c r="C27" s="123">
        <v>1.6757795650480405</v>
      </c>
      <c r="D27" s="124">
        <v>0.73661792323304343</v>
      </c>
      <c r="G27" s="119">
        <v>1982</v>
      </c>
      <c r="H27" s="123">
        <v>0.50221406700719717</v>
      </c>
      <c r="I27" s="123">
        <v>0.2597423545810984</v>
      </c>
      <c r="J27" s="123">
        <v>0.54829980544554591</v>
      </c>
      <c r="K27" s="116">
        <v>0.34524430881897256</v>
      </c>
      <c r="L27" s="124">
        <v>1.4397209013176457</v>
      </c>
      <c r="N27" s="116"/>
      <c r="O27" s="116"/>
      <c r="P27" s="116"/>
      <c r="Q27" s="116"/>
      <c r="R27" s="116"/>
      <c r="T27" s="116"/>
    </row>
    <row r="28" spans="1:20" x14ac:dyDescent="0.25">
      <c r="A28" s="119">
        <v>1983</v>
      </c>
      <c r="B28" s="123">
        <v>0.59994688409471308</v>
      </c>
      <c r="C28" s="123">
        <v>1.66266670719961</v>
      </c>
      <c r="D28" s="124">
        <v>0.74292031441025774</v>
      </c>
      <c r="G28" s="119">
        <v>1983</v>
      </c>
      <c r="H28" s="123">
        <v>0.49984536935615365</v>
      </c>
      <c r="I28" s="123">
        <v>0.25973055196442157</v>
      </c>
      <c r="J28" s="123">
        <v>0.54628457783752926</v>
      </c>
      <c r="K28" s="116">
        <v>0.34226677068081984</v>
      </c>
      <c r="L28" s="124">
        <v>1.5165442115208994</v>
      </c>
      <c r="N28" s="116"/>
      <c r="O28" s="116"/>
      <c r="P28" s="116"/>
      <c r="Q28" s="116"/>
      <c r="R28" s="116"/>
      <c r="T28" s="116"/>
    </row>
    <row r="29" spans="1:20" x14ac:dyDescent="0.25">
      <c r="A29" s="119">
        <v>1984</v>
      </c>
      <c r="B29" s="123">
        <v>0.61561724245758775</v>
      </c>
      <c r="C29" s="123">
        <v>1.6784807416577971</v>
      </c>
      <c r="D29" s="124">
        <v>0.71121612166653358</v>
      </c>
      <c r="G29" s="119">
        <v>1984</v>
      </c>
      <c r="H29" s="123">
        <v>0.50148155000742134</v>
      </c>
      <c r="I29" s="123">
        <v>0.24129845463796612</v>
      </c>
      <c r="J29" s="123">
        <v>0.54391122563845307</v>
      </c>
      <c r="K29" s="116">
        <v>0.314051800028886</v>
      </c>
      <c r="L29" s="124">
        <v>1.5057268934403591</v>
      </c>
      <c r="N29" s="116"/>
      <c r="O29" s="116"/>
      <c r="P29" s="116"/>
      <c r="Q29" s="116"/>
      <c r="R29" s="116"/>
      <c r="T29" s="116"/>
    </row>
    <row r="30" spans="1:20" x14ac:dyDescent="0.25">
      <c r="A30" s="119">
        <v>1985</v>
      </c>
      <c r="B30" s="123">
        <v>0.59714421207855906</v>
      </c>
      <c r="C30" s="123">
        <v>1.5950023883147826</v>
      </c>
      <c r="D30" s="124">
        <v>0.72709761967108066</v>
      </c>
      <c r="G30" s="119">
        <v>1985</v>
      </c>
      <c r="H30" s="123">
        <v>0.49602545316422297</v>
      </c>
      <c r="I30" s="123">
        <v>0.25268276622613017</v>
      </c>
      <c r="J30" s="123">
        <v>0.5429713860987192</v>
      </c>
      <c r="K30" s="116">
        <v>0.32071293646361204</v>
      </c>
      <c r="L30" s="124">
        <v>1.4646726909362229</v>
      </c>
      <c r="N30" s="116"/>
      <c r="O30" s="116"/>
      <c r="P30" s="116"/>
      <c r="Q30" s="116"/>
      <c r="R30" s="116"/>
      <c r="T30" s="116"/>
    </row>
    <row r="31" spans="1:20" x14ac:dyDescent="0.25">
      <c r="A31" s="119">
        <v>1986</v>
      </c>
      <c r="B31" s="123">
        <v>0.59715822406763752</v>
      </c>
      <c r="C31" s="123">
        <v>1.5365197956206085</v>
      </c>
      <c r="D31" s="124">
        <v>0.75824409520074654</v>
      </c>
      <c r="G31" s="119">
        <v>1986</v>
      </c>
      <c r="H31" s="123">
        <v>0.50400296755337226</v>
      </c>
      <c r="I31" s="123">
        <v>0.28507358327388704</v>
      </c>
      <c r="J31" s="123">
        <v>0.55716469724387585</v>
      </c>
      <c r="K31" s="116">
        <v>0.30670524888272821</v>
      </c>
      <c r="L31" s="124">
        <v>1.5290077483132458</v>
      </c>
      <c r="N31" s="116"/>
      <c r="O31" s="116"/>
      <c r="P31" s="116"/>
      <c r="Q31" s="116"/>
      <c r="R31" s="116"/>
      <c r="T31" s="116"/>
    </row>
    <row r="32" spans="1:20" x14ac:dyDescent="0.25">
      <c r="A32" s="119">
        <v>1987</v>
      </c>
      <c r="B32" s="123">
        <v>0.57923577881166544</v>
      </c>
      <c r="C32" s="123">
        <v>1.4900814487444727</v>
      </c>
      <c r="D32" s="124">
        <v>0.80469463061833979</v>
      </c>
      <c r="G32" s="119">
        <v>1987</v>
      </c>
      <c r="H32" s="123">
        <v>0.48193372356220221</v>
      </c>
      <c r="I32" s="123">
        <v>0.29223480938002599</v>
      </c>
      <c r="J32" s="123">
        <v>0.56377202347725341</v>
      </c>
      <c r="K32" s="116">
        <v>0.33115103166817206</v>
      </c>
      <c r="L32" s="124">
        <v>1.637113936939675</v>
      </c>
      <c r="N32" s="116"/>
      <c r="O32" s="116"/>
      <c r="P32" s="116"/>
      <c r="Q32" s="116"/>
      <c r="R32" s="116"/>
      <c r="T32" s="116"/>
    </row>
    <row r="33" spans="1:20" x14ac:dyDescent="0.25">
      <c r="A33" s="119">
        <v>1988</v>
      </c>
      <c r="B33" s="123">
        <v>0.70499105585558608</v>
      </c>
      <c r="C33" s="123">
        <v>1.5014646215585405</v>
      </c>
      <c r="D33" s="124">
        <v>0.81584393876917738</v>
      </c>
      <c r="G33" s="119">
        <v>1988</v>
      </c>
      <c r="H33" s="123">
        <v>0.48692237661953686</v>
      </c>
      <c r="I33" s="123">
        <v>0.31806182135706462</v>
      </c>
      <c r="J33" s="123">
        <v>0.55790404344261291</v>
      </c>
      <c r="K33" s="116">
        <v>0.31930328394814744</v>
      </c>
      <c r="L33" s="124">
        <v>1.3949489624520535</v>
      </c>
      <c r="N33" s="116"/>
      <c r="O33" s="116"/>
      <c r="P33" s="116"/>
      <c r="Q33" s="116"/>
      <c r="R33" s="116"/>
      <c r="T33" s="116"/>
    </row>
    <row r="34" spans="1:20" x14ac:dyDescent="0.25">
      <c r="A34" s="119">
        <v>1989</v>
      </c>
      <c r="B34" s="123">
        <v>0.72486384277342431</v>
      </c>
      <c r="C34" s="123">
        <v>1.4943222980195348</v>
      </c>
      <c r="D34" s="124">
        <v>0.87047149056360384</v>
      </c>
      <c r="G34" s="119">
        <v>1989</v>
      </c>
      <c r="H34" s="123">
        <v>0.49051773337268989</v>
      </c>
      <c r="I34" s="123">
        <v>0.31731167150981499</v>
      </c>
      <c r="J34" s="123">
        <v>0.56042653410997223</v>
      </c>
      <c r="K34" s="116">
        <v>0.31324637850516834</v>
      </c>
      <c r="L34" s="124">
        <v>1.2586793931902809</v>
      </c>
      <c r="N34" s="116"/>
      <c r="O34" s="116"/>
      <c r="P34" s="116"/>
      <c r="Q34" s="116"/>
      <c r="R34" s="116"/>
      <c r="T34" s="116"/>
    </row>
    <row r="35" spans="1:20" x14ac:dyDescent="0.25">
      <c r="A35" s="119">
        <v>1990</v>
      </c>
      <c r="B35" s="123">
        <v>0.71881566038242151</v>
      </c>
      <c r="C35" s="123">
        <v>1.5401803243187058</v>
      </c>
      <c r="D35" s="124">
        <v>0.87010514634236058</v>
      </c>
      <c r="G35" s="119">
        <v>1990</v>
      </c>
      <c r="H35" s="123">
        <v>0.48859107339179314</v>
      </c>
      <c r="I35" s="123">
        <v>0.28973065440046974</v>
      </c>
      <c r="J35" s="123">
        <v>0.57340096815798614</v>
      </c>
      <c r="K35" s="116">
        <v>0.31526191894872485</v>
      </c>
      <c r="L35" s="124">
        <v>1.1128626101889381</v>
      </c>
      <c r="N35" s="116"/>
      <c r="O35" s="116"/>
      <c r="P35" s="116"/>
      <c r="Q35" s="116"/>
      <c r="R35" s="116"/>
      <c r="T35" s="116"/>
    </row>
    <row r="36" spans="1:20" x14ac:dyDescent="0.25">
      <c r="A36" s="119">
        <v>1991</v>
      </c>
      <c r="B36" s="123">
        <v>0.70838661800417779</v>
      </c>
      <c r="C36" s="123">
        <v>1.5527367348679366</v>
      </c>
      <c r="D36" s="124">
        <v>0.8959877609382968</v>
      </c>
      <c r="G36" s="119">
        <v>1991</v>
      </c>
      <c r="H36" s="123">
        <v>0.49025054945002777</v>
      </c>
      <c r="I36" s="123">
        <v>0.28148340183360288</v>
      </c>
      <c r="J36" s="123">
        <v>0.58696362537044033</v>
      </c>
      <c r="K36" s="116">
        <v>0.32502263043496998</v>
      </c>
      <c r="L36" s="124">
        <v>1.2056195822430644</v>
      </c>
      <c r="N36" s="116"/>
      <c r="O36" s="116"/>
      <c r="P36" s="116"/>
      <c r="Q36" s="116"/>
      <c r="R36" s="116"/>
      <c r="T36" s="116"/>
    </row>
    <row r="37" spans="1:20" x14ac:dyDescent="0.25">
      <c r="A37" s="119">
        <v>1992</v>
      </c>
      <c r="B37" s="123">
        <v>0.71182290992581532</v>
      </c>
      <c r="C37" s="123">
        <v>1.4878093322313881</v>
      </c>
      <c r="D37" s="124">
        <v>0.91037379092688775</v>
      </c>
      <c r="G37" s="119">
        <v>1992</v>
      </c>
      <c r="H37" s="123">
        <v>0.49917036820419403</v>
      </c>
      <c r="I37" s="123">
        <v>0.37421406652548517</v>
      </c>
      <c r="J37" s="123">
        <v>0.57733863816497444</v>
      </c>
      <c r="K37" s="116">
        <v>0.32839540858813632</v>
      </c>
      <c r="L37" s="124">
        <v>1.1330201600910588</v>
      </c>
      <c r="N37" s="116"/>
      <c r="O37" s="116"/>
      <c r="P37" s="116"/>
      <c r="Q37" s="116"/>
      <c r="R37" s="116"/>
      <c r="T37" s="116"/>
    </row>
    <row r="38" spans="1:20" x14ac:dyDescent="0.25">
      <c r="A38" s="119">
        <v>1993</v>
      </c>
      <c r="B38" s="123">
        <v>0.71203651516574185</v>
      </c>
      <c r="C38" s="123">
        <v>1.497444706700894</v>
      </c>
      <c r="D38" s="124">
        <v>0.95385961454293222</v>
      </c>
      <c r="G38" s="119">
        <v>1993</v>
      </c>
      <c r="H38" s="123">
        <v>0.47906740345463317</v>
      </c>
      <c r="I38" s="123">
        <v>0.33929245490645332</v>
      </c>
      <c r="J38" s="123">
        <v>0.59574163810153746</v>
      </c>
      <c r="K38" s="116">
        <v>0.33361121446686082</v>
      </c>
      <c r="L38" s="124">
        <v>1.2100621685941571</v>
      </c>
      <c r="N38" s="116"/>
      <c r="O38" s="116"/>
      <c r="P38" s="116"/>
      <c r="Q38" s="116"/>
      <c r="R38" s="116"/>
      <c r="T38" s="116"/>
    </row>
    <row r="39" spans="1:20" x14ac:dyDescent="0.25">
      <c r="A39" s="119">
        <v>1994</v>
      </c>
      <c r="B39" s="123">
        <v>0.72942991385140254</v>
      </c>
      <c r="C39" s="123">
        <v>1.4910296345379024</v>
      </c>
      <c r="D39" s="124">
        <v>0.94271491272306474</v>
      </c>
      <c r="G39" s="119">
        <v>1994</v>
      </c>
      <c r="H39" s="123">
        <v>0.48485035111375629</v>
      </c>
      <c r="I39" s="123">
        <v>0.35619488151127665</v>
      </c>
      <c r="J39" s="123">
        <v>0.59372943555272262</v>
      </c>
      <c r="K39" s="116">
        <v>0.33951057982704125</v>
      </c>
      <c r="L39" s="124">
        <v>1.1849354763838793</v>
      </c>
      <c r="N39" s="116"/>
      <c r="O39" s="116"/>
      <c r="P39" s="116"/>
      <c r="Q39" s="116"/>
      <c r="R39" s="116"/>
      <c r="T39" s="116"/>
    </row>
    <row r="40" spans="1:20" x14ac:dyDescent="0.25">
      <c r="A40" s="119">
        <v>1995</v>
      </c>
      <c r="B40" s="123">
        <v>0.73773116765091151</v>
      </c>
      <c r="C40" s="123">
        <v>1.4801769306805084</v>
      </c>
      <c r="D40" s="124">
        <v>0.9458847986304435</v>
      </c>
      <c r="G40" s="119">
        <v>1995</v>
      </c>
      <c r="H40" s="123">
        <v>0.48186709081513218</v>
      </c>
      <c r="I40" s="123">
        <v>0.34305650807540999</v>
      </c>
      <c r="J40" s="123">
        <v>0.60065002829307668</v>
      </c>
      <c r="K40" s="116">
        <v>0.33762104179205921</v>
      </c>
      <c r="L40" s="124">
        <v>1.143684806083348</v>
      </c>
      <c r="N40" s="116"/>
      <c r="O40" s="116"/>
      <c r="P40" s="116"/>
      <c r="Q40" s="116"/>
      <c r="R40" s="116"/>
      <c r="T40" s="116"/>
    </row>
    <row r="41" spans="1:20" x14ac:dyDescent="0.25">
      <c r="A41" s="119">
        <v>1996</v>
      </c>
      <c r="B41" s="123">
        <v>0.71896887811306209</v>
      </c>
      <c r="C41" s="123">
        <v>1.4297401816407898</v>
      </c>
      <c r="D41" s="124">
        <v>0.95385557952598632</v>
      </c>
      <c r="G41" s="119">
        <v>1996</v>
      </c>
      <c r="H41" s="123">
        <v>0.48090012811260935</v>
      </c>
      <c r="I41" s="123">
        <v>0.35880873415379944</v>
      </c>
      <c r="J41" s="123">
        <v>0.60501595857825619</v>
      </c>
      <c r="K41" s="116">
        <v>0.36150682668784129</v>
      </c>
      <c r="L41" s="124">
        <v>1.1605851305329034</v>
      </c>
      <c r="N41" s="116"/>
      <c r="O41" s="116"/>
      <c r="P41" s="116"/>
      <c r="Q41" s="116"/>
      <c r="R41" s="116"/>
      <c r="T41" s="116"/>
    </row>
    <row r="42" spans="1:20" x14ac:dyDescent="0.25">
      <c r="A42" s="119">
        <v>1997</v>
      </c>
      <c r="B42" s="123">
        <v>0.69987929350014499</v>
      </c>
      <c r="C42" s="123">
        <v>1.4348369361285285</v>
      </c>
      <c r="D42" s="124">
        <v>0.94787522360871446</v>
      </c>
      <c r="G42" s="119">
        <v>1997</v>
      </c>
      <c r="H42" s="123">
        <v>0.47691337101680747</v>
      </c>
      <c r="I42" s="123">
        <v>0.3686369819958647</v>
      </c>
      <c r="J42" s="123">
        <v>0.60056323375512921</v>
      </c>
      <c r="K42" s="116">
        <v>0.34803220943781132</v>
      </c>
      <c r="L42" s="124">
        <v>1.1234912692532755</v>
      </c>
      <c r="N42" s="116"/>
      <c r="O42" s="116"/>
      <c r="P42" s="116"/>
      <c r="Q42" s="116"/>
      <c r="R42" s="116"/>
      <c r="T42" s="116"/>
    </row>
    <row r="43" spans="1:20" x14ac:dyDescent="0.25">
      <c r="A43" s="119">
        <v>1998</v>
      </c>
      <c r="B43" s="123">
        <v>0.73340171629061568</v>
      </c>
      <c r="C43" s="123">
        <v>1.4455324920880941</v>
      </c>
      <c r="D43" s="124">
        <v>0.92588444265853698</v>
      </c>
      <c r="G43" s="119">
        <v>1998</v>
      </c>
      <c r="H43" s="123">
        <v>0.47407251287368457</v>
      </c>
      <c r="I43" s="123">
        <v>0.37621736246143495</v>
      </c>
      <c r="J43" s="123">
        <v>0.60164470074210841</v>
      </c>
      <c r="K43" s="116">
        <v>0.33107372159079085</v>
      </c>
      <c r="L43" s="124">
        <v>1.130258462125469</v>
      </c>
      <c r="N43" s="116"/>
      <c r="O43" s="116"/>
      <c r="P43" s="116"/>
      <c r="Q43" s="116"/>
      <c r="R43" s="116"/>
      <c r="T43" s="116"/>
    </row>
    <row r="44" spans="1:20" x14ac:dyDescent="0.25">
      <c r="A44" s="119">
        <v>1999</v>
      </c>
      <c r="B44" s="123">
        <v>0.73092111312467478</v>
      </c>
      <c r="C44" s="123">
        <v>1.4245370867160414</v>
      </c>
      <c r="D44" s="124">
        <v>0.94732293302699411</v>
      </c>
      <c r="G44" s="119">
        <v>1999</v>
      </c>
      <c r="H44" s="123">
        <v>0.48583946084450086</v>
      </c>
      <c r="I44" s="123">
        <v>0.37823615966536572</v>
      </c>
      <c r="J44" s="123">
        <v>0.60602988832919202</v>
      </c>
      <c r="K44" s="116">
        <v>0.35170819088266436</v>
      </c>
      <c r="L44" s="124">
        <v>1.1394885538224468</v>
      </c>
      <c r="N44" s="116"/>
      <c r="O44" s="116"/>
      <c r="P44" s="116"/>
      <c r="Q44" s="116"/>
      <c r="R44" s="116"/>
      <c r="T44" s="116"/>
    </row>
    <row r="45" spans="1:20" x14ac:dyDescent="0.25">
      <c r="A45" s="119">
        <v>2000</v>
      </c>
      <c r="B45" s="123">
        <v>0.70735934328801042</v>
      </c>
      <c r="C45" s="123">
        <v>1.4298212948872318</v>
      </c>
      <c r="D45" s="124">
        <v>0.86352084032902499</v>
      </c>
      <c r="G45" s="119">
        <v>2000</v>
      </c>
      <c r="H45" s="123">
        <v>0.45768617820101726</v>
      </c>
      <c r="I45" s="123">
        <v>0.39817597002241656</v>
      </c>
      <c r="J45" s="123">
        <v>0.57525231173279234</v>
      </c>
      <c r="K45" s="116">
        <v>0.33145968488562816</v>
      </c>
      <c r="L45" s="124">
        <v>1.1786886943460162</v>
      </c>
      <c r="N45" s="116"/>
      <c r="O45" s="116"/>
      <c r="P45" s="116"/>
      <c r="Q45" s="116"/>
      <c r="R45" s="116"/>
      <c r="T45" s="116"/>
    </row>
    <row r="46" spans="1:20" x14ac:dyDescent="0.25">
      <c r="A46" s="119">
        <v>2001</v>
      </c>
      <c r="B46" s="123">
        <v>0.74858062448385032</v>
      </c>
      <c r="C46" s="123">
        <v>1.4058941945646974</v>
      </c>
      <c r="D46" s="124">
        <v>0.85814011022958037</v>
      </c>
      <c r="G46" s="119">
        <v>2001</v>
      </c>
      <c r="H46" s="123">
        <v>0.45416009274641361</v>
      </c>
      <c r="I46" s="123">
        <v>0.40165355701010774</v>
      </c>
      <c r="J46" s="123">
        <v>0.57471741381780861</v>
      </c>
      <c r="K46" s="116">
        <v>0.32425873771576269</v>
      </c>
      <c r="L46" s="124">
        <v>1.0587513704322213</v>
      </c>
      <c r="N46" s="116"/>
      <c r="O46" s="116"/>
      <c r="P46" s="116"/>
      <c r="Q46" s="116"/>
      <c r="R46" s="116"/>
      <c r="T46" s="116"/>
    </row>
    <row r="47" spans="1:20" x14ac:dyDescent="0.25">
      <c r="A47" s="119">
        <v>2002</v>
      </c>
      <c r="B47" s="123">
        <v>0.73380967715562051</v>
      </c>
      <c r="C47" s="123">
        <v>1.4093349682969993</v>
      </c>
      <c r="D47" s="124">
        <v>0.89064484068652594</v>
      </c>
      <c r="G47" s="119">
        <v>2002</v>
      </c>
      <c r="H47" s="123">
        <v>0.44151146631993166</v>
      </c>
      <c r="I47" s="123">
        <v>0.39904199281733926</v>
      </c>
      <c r="J47" s="123">
        <v>0.5466600549560412</v>
      </c>
      <c r="K47" s="116">
        <v>0.33243004211989052</v>
      </c>
      <c r="L47" s="124">
        <v>0.52039401666030372</v>
      </c>
      <c r="N47" s="116"/>
      <c r="O47" s="116"/>
      <c r="P47" s="116"/>
      <c r="Q47" s="116"/>
      <c r="R47" s="116"/>
      <c r="T47" s="116"/>
    </row>
    <row r="48" spans="1:20" x14ac:dyDescent="0.25">
      <c r="A48" s="119">
        <v>2003</v>
      </c>
      <c r="B48" s="123">
        <v>0.7658996184113761</v>
      </c>
      <c r="C48" s="123">
        <v>1.3947041221973278</v>
      </c>
      <c r="D48" s="124">
        <v>0.89113124947147704</v>
      </c>
      <c r="G48" s="119">
        <v>2003</v>
      </c>
      <c r="H48" s="123">
        <v>0.4378271111807559</v>
      </c>
      <c r="I48" s="123">
        <v>0.41537148213947411</v>
      </c>
      <c r="J48" s="123">
        <v>0.53669026721540414</v>
      </c>
      <c r="K48" s="116">
        <v>0.34102812859849052</v>
      </c>
      <c r="L48" s="124">
        <v>0.52687862067890257</v>
      </c>
      <c r="N48" s="116"/>
      <c r="O48" s="116"/>
      <c r="P48" s="116"/>
      <c r="Q48" s="116"/>
      <c r="R48" s="116"/>
      <c r="T48" s="116"/>
    </row>
    <row r="49" spans="1:20" x14ac:dyDescent="0.25">
      <c r="A49" s="119">
        <v>2004</v>
      </c>
      <c r="B49" s="123">
        <v>0.78526267790596282</v>
      </c>
      <c r="C49" s="123">
        <v>1.3618108374016669</v>
      </c>
      <c r="D49" s="124">
        <v>0.92572751519690422</v>
      </c>
      <c r="G49" s="119">
        <v>2004</v>
      </c>
      <c r="H49" s="123">
        <v>0.43110178166618579</v>
      </c>
      <c r="I49" s="123">
        <v>0.41168906639666047</v>
      </c>
      <c r="J49" s="123">
        <v>0.53935527139409034</v>
      </c>
      <c r="K49" s="116">
        <v>0.3633725081235516</v>
      </c>
      <c r="L49" s="124">
        <v>0.52112824110721145</v>
      </c>
      <c r="N49" s="116"/>
      <c r="O49" s="116"/>
      <c r="P49" s="116"/>
      <c r="Q49" s="116"/>
      <c r="R49" s="116"/>
      <c r="T49" s="116"/>
    </row>
    <row r="50" spans="1:20" x14ac:dyDescent="0.25">
      <c r="A50" s="119">
        <v>2005</v>
      </c>
      <c r="B50" s="123">
        <v>0.82128391663883071</v>
      </c>
      <c r="C50" s="123">
        <v>1.3398954003033501</v>
      </c>
      <c r="D50" s="124">
        <v>0.92649649453929495</v>
      </c>
      <c r="G50" s="119">
        <v>2005</v>
      </c>
      <c r="H50" s="123">
        <v>0.43826190844907248</v>
      </c>
      <c r="I50" s="123">
        <v>0.45145291929610121</v>
      </c>
      <c r="J50" s="123">
        <v>0.53916737305017848</v>
      </c>
      <c r="K50" s="116">
        <v>0.37988355096649173</v>
      </c>
      <c r="L50" s="124">
        <v>0.52504296383443649</v>
      </c>
      <c r="N50" s="116"/>
      <c r="O50" s="116"/>
      <c r="P50" s="116"/>
      <c r="Q50" s="116"/>
      <c r="R50" s="116"/>
      <c r="T50" s="116"/>
    </row>
    <row r="51" spans="1:20" x14ac:dyDescent="0.25">
      <c r="A51" s="119">
        <v>2006</v>
      </c>
      <c r="B51" s="123">
        <v>0.81559575332487055</v>
      </c>
      <c r="C51" s="123">
        <v>1.3189026964240635</v>
      </c>
      <c r="D51" s="124">
        <v>0.9421621183090817</v>
      </c>
      <c r="G51" s="119">
        <v>2006</v>
      </c>
      <c r="H51" s="123">
        <v>0.44448271591322791</v>
      </c>
      <c r="I51" s="123">
        <v>0.48708128955406133</v>
      </c>
      <c r="J51" s="123">
        <v>0.54819341099466234</v>
      </c>
      <c r="K51" s="116">
        <v>0.40052323338796764</v>
      </c>
      <c r="L51" s="124">
        <v>0.5437520277156902</v>
      </c>
      <c r="N51" s="116"/>
      <c r="O51" s="116"/>
      <c r="P51" s="116"/>
      <c r="Q51" s="116"/>
      <c r="R51" s="116"/>
      <c r="T51" s="116"/>
    </row>
    <row r="52" spans="1:20" x14ac:dyDescent="0.25">
      <c r="A52" s="119">
        <v>2007</v>
      </c>
      <c r="B52" s="123">
        <v>0.8391261769022853</v>
      </c>
      <c r="C52" s="123">
        <v>1.2936838259987944</v>
      </c>
      <c r="D52" s="124">
        <v>0.96415829140819764</v>
      </c>
      <c r="G52" s="119">
        <v>2007</v>
      </c>
      <c r="H52" s="123">
        <v>0.43809858495753423</v>
      </c>
      <c r="I52" s="123">
        <v>0.4972644411585167</v>
      </c>
      <c r="J52" s="123">
        <v>0.55081762598376427</v>
      </c>
      <c r="K52" s="116">
        <v>0.41532735092470313</v>
      </c>
      <c r="L52" s="124">
        <v>0.54028800697299673</v>
      </c>
      <c r="N52" s="116"/>
      <c r="O52" s="116"/>
      <c r="P52" s="116"/>
      <c r="Q52" s="116"/>
      <c r="R52" s="116"/>
      <c r="T52" s="116"/>
    </row>
    <row r="53" spans="1:20" x14ac:dyDescent="0.25">
      <c r="A53" s="119">
        <v>2008</v>
      </c>
      <c r="B53" s="123">
        <v>0.84902943781363915</v>
      </c>
      <c r="C53" s="123">
        <v>1.3011748973817141</v>
      </c>
      <c r="D53" s="124">
        <v>0.96936962703338425</v>
      </c>
      <c r="G53" s="119">
        <v>2008</v>
      </c>
      <c r="H53" s="123">
        <v>0.43817325571235699</v>
      </c>
      <c r="I53" s="123">
        <v>0.49187051844560103</v>
      </c>
      <c r="J53" s="123">
        <v>0.55303981877905117</v>
      </c>
      <c r="K53" s="116">
        <v>0.41194967289322149</v>
      </c>
      <c r="L53" s="124">
        <v>0.50995554827518241</v>
      </c>
      <c r="N53" s="116"/>
      <c r="O53" s="116"/>
      <c r="P53" s="116"/>
      <c r="Q53" s="116"/>
      <c r="R53" s="116"/>
      <c r="T53" s="116"/>
    </row>
    <row r="54" spans="1:20" x14ac:dyDescent="0.25">
      <c r="A54" s="119">
        <v>2009</v>
      </c>
      <c r="B54" s="123">
        <v>0.86903015267913819</v>
      </c>
      <c r="C54" s="123">
        <v>1.3131547413693729</v>
      </c>
      <c r="D54" s="124">
        <v>0.98168183274902987</v>
      </c>
      <c r="G54" s="119">
        <v>2009</v>
      </c>
      <c r="H54" s="123">
        <v>0.44282588467411416</v>
      </c>
      <c r="I54" s="123">
        <v>0.48756554400861363</v>
      </c>
      <c r="J54" s="123">
        <v>0.5579914052094439</v>
      </c>
      <c r="K54" s="116">
        <v>0.40313536346635559</v>
      </c>
      <c r="L54" s="124">
        <v>0.47874959924027838</v>
      </c>
      <c r="N54" s="116"/>
      <c r="O54" s="116"/>
      <c r="P54" s="116"/>
      <c r="Q54" s="116"/>
      <c r="R54" s="116"/>
      <c r="T54" s="116"/>
    </row>
    <row r="55" spans="1:20" x14ac:dyDescent="0.25">
      <c r="A55" s="119">
        <v>2010</v>
      </c>
      <c r="B55" s="123">
        <v>0.87928702392066704</v>
      </c>
      <c r="C55" s="123">
        <v>1.286463070099672</v>
      </c>
      <c r="D55" s="124">
        <v>0.97666352566217962</v>
      </c>
      <c r="G55" s="119">
        <v>2010</v>
      </c>
      <c r="H55" s="123">
        <v>0.43543896448381658</v>
      </c>
      <c r="I55" s="123">
        <v>0.49830607755881157</v>
      </c>
      <c r="J55" s="123">
        <v>0.56221871804101309</v>
      </c>
      <c r="K55" s="116">
        <v>0.40137656836133517</v>
      </c>
      <c r="L55" s="124">
        <v>0.45602559065889359</v>
      </c>
      <c r="N55" s="116"/>
      <c r="O55" s="116"/>
      <c r="P55" s="116"/>
      <c r="Q55" s="116"/>
      <c r="R55" s="116"/>
      <c r="T55" s="116"/>
    </row>
    <row r="56" spans="1:20" x14ac:dyDescent="0.25">
      <c r="A56" s="119">
        <v>2011</v>
      </c>
      <c r="B56" s="123">
        <v>0.84950749453685059</v>
      </c>
      <c r="C56" s="123">
        <v>1.2916011460371455</v>
      </c>
      <c r="D56" s="124">
        <v>1.0042870691104939</v>
      </c>
      <c r="G56" s="119">
        <v>2011</v>
      </c>
      <c r="H56" s="123">
        <v>0.42665171095797894</v>
      </c>
      <c r="I56" s="123">
        <v>0.50023292098548711</v>
      </c>
      <c r="J56" s="123">
        <v>0.55862303931827151</v>
      </c>
      <c r="K56" s="116">
        <v>0.40332628479209209</v>
      </c>
      <c r="L56" s="124">
        <v>0.48757377044283551</v>
      </c>
      <c r="N56" s="116"/>
      <c r="O56" s="116"/>
      <c r="P56" s="116"/>
      <c r="Q56" s="116"/>
      <c r="R56" s="116"/>
      <c r="T56" s="116"/>
    </row>
    <row r="57" spans="1:20" x14ac:dyDescent="0.25">
      <c r="A57" s="119">
        <v>2012</v>
      </c>
      <c r="B57" s="123">
        <v>0.87991743837865943</v>
      </c>
      <c r="C57" s="123">
        <v>1.2915933464845162</v>
      </c>
      <c r="D57" s="124">
        <v>1.0152603082196741</v>
      </c>
      <c r="G57" s="119">
        <v>2012</v>
      </c>
      <c r="H57" s="123">
        <v>0.42534608320617873</v>
      </c>
      <c r="I57" s="123">
        <v>0.50695735168525102</v>
      </c>
      <c r="J57" s="123">
        <v>0.56210091180620547</v>
      </c>
      <c r="K57" s="116">
        <v>0.39532811133592866</v>
      </c>
      <c r="L57" s="124">
        <v>0.56740992862328621</v>
      </c>
      <c r="N57" s="116"/>
      <c r="O57" s="116"/>
      <c r="P57" s="116"/>
      <c r="Q57" s="116"/>
      <c r="R57" s="116"/>
      <c r="T57" s="116"/>
    </row>
    <row r="58" spans="1:20" x14ac:dyDescent="0.25">
      <c r="A58" s="119">
        <v>2013</v>
      </c>
      <c r="B58" s="123">
        <v>0.88166207227984583</v>
      </c>
      <c r="C58" s="123">
        <v>1.2724883062467798</v>
      </c>
      <c r="D58" s="124">
        <v>1.0130392202624081</v>
      </c>
      <c r="G58" s="119">
        <v>2013</v>
      </c>
      <c r="H58" s="123">
        <v>0.42899669396327861</v>
      </c>
      <c r="I58" s="123">
        <v>0.51261969947418873</v>
      </c>
      <c r="J58" s="123">
        <v>0.5586090236998269</v>
      </c>
      <c r="K58" s="116">
        <v>0.39566462987723505</v>
      </c>
      <c r="L58" s="124">
        <v>0.57111709069626171</v>
      </c>
      <c r="N58" s="116"/>
      <c r="O58" s="116"/>
      <c r="P58" s="116"/>
      <c r="Q58" s="116"/>
      <c r="R58" s="116"/>
      <c r="T58" s="116"/>
    </row>
    <row r="59" spans="1:20" x14ac:dyDescent="0.25">
      <c r="A59" s="126">
        <v>2014</v>
      </c>
      <c r="B59" s="127">
        <v>0.91446740863548837</v>
      </c>
      <c r="C59" s="127">
        <v>1.2416497251906491</v>
      </c>
      <c r="D59" s="128">
        <v>1.0358024000425861</v>
      </c>
      <c r="G59" s="126">
        <v>2014</v>
      </c>
      <c r="H59" s="127">
        <v>0.42990790937931139</v>
      </c>
      <c r="I59" s="127">
        <v>0.5159085369436146</v>
      </c>
      <c r="J59" s="127">
        <v>0.56469783230407344</v>
      </c>
      <c r="K59" s="127">
        <v>0.39432648815515392</v>
      </c>
      <c r="L59" s="128">
        <v>0.88121522190131751</v>
      </c>
      <c r="N59" s="116"/>
      <c r="O59" s="116"/>
      <c r="P59" s="116"/>
      <c r="Q59" s="116"/>
      <c r="R59" s="116"/>
      <c r="T59" s="116"/>
    </row>
    <row r="61" spans="1:20" x14ac:dyDescent="0.25">
      <c r="B61" s="83" t="s">
        <v>575</v>
      </c>
      <c r="N61" s="189"/>
      <c r="O61" s="189"/>
      <c r="P61" s="189"/>
      <c r="Q61" s="189"/>
      <c r="R61" s="189"/>
      <c r="T61" s="122"/>
    </row>
    <row r="62" spans="1:20" x14ac:dyDescent="0.25">
      <c r="N62" s="116"/>
      <c r="O62" s="116"/>
      <c r="P62" s="116"/>
      <c r="Q62" s="116"/>
      <c r="R62" s="116"/>
      <c r="T62" s="125"/>
    </row>
    <row r="63" spans="1:20" x14ac:dyDescent="0.25">
      <c r="N63" s="116"/>
      <c r="O63" s="116"/>
      <c r="P63" s="116"/>
      <c r="Q63" s="116"/>
      <c r="R63" s="116"/>
      <c r="T63" s="125"/>
    </row>
    <row r="64" spans="1:20" x14ac:dyDescent="0.25">
      <c r="N64" s="116"/>
      <c r="O64" s="116"/>
      <c r="P64" s="116"/>
      <c r="Q64" s="116"/>
      <c r="R64" s="116"/>
      <c r="T64" s="125"/>
    </row>
    <row r="65" spans="14:20" x14ac:dyDescent="0.25">
      <c r="N65" s="116"/>
      <c r="O65" s="116"/>
      <c r="P65" s="116"/>
      <c r="Q65" s="116"/>
      <c r="R65" s="116"/>
      <c r="T65" s="125"/>
    </row>
    <row r="66" spans="14:20" x14ac:dyDescent="0.25">
      <c r="N66" s="116"/>
      <c r="O66" s="116"/>
      <c r="P66" s="116"/>
      <c r="Q66" s="116"/>
      <c r="R66" s="116"/>
      <c r="T66" s="125"/>
    </row>
    <row r="67" spans="14:20" x14ac:dyDescent="0.25">
      <c r="N67" s="116"/>
      <c r="O67" s="116"/>
      <c r="P67" s="116"/>
      <c r="Q67" s="116"/>
      <c r="R67" s="116"/>
      <c r="T67" s="125"/>
    </row>
    <row r="68" spans="14:20" x14ac:dyDescent="0.25">
      <c r="N68" s="116"/>
      <c r="O68" s="116"/>
      <c r="P68" s="116"/>
      <c r="Q68" s="116"/>
      <c r="R68" s="116"/>
      <c r="T68" s="125"/>
    </row>
    <row r="69" spans="14:20" x14ac:dyDescent="0.25">
      <c r="N69" s="116"/>
      <c r="O69" s="116"/>
      <c r="P69" s="116"/>
      <c r="Q69" s="116"/>
      <c r="R69" s="116"/>
      <c r="T69" s="125"/>
    </row>
    <row r="70" spans="14:20" x14ac:dyDescent="0.25">
      <c r="N70" s="116"/>
      <c r="O70" s="116"/>
      <c r="P70" s="116"/>
      <c r="Q70" s="116"/>
      <c r="R70" s="116"/>
      <c r="T70" s="125"/>
    </row>
    <row r="71" spans="14:20" x14ac:dyDescent="0.25">
      <c r="N71" s="116"/>
      <c r="O71" s="116"/>
      <c r="P71" s="116"/>
      <c r="Q71" s="116"/>
      <c r="R71" s="116"/>
      <c r="T71" s="125"/>
    </row>
    <row r="72" spans="14:20" x14ac:dyDescent="0.25">
      <c r="N72" s="116"/>
      <c r="O72" s="116"/>
      <c r="P72" s="116"/>
      <c r="Q72" s="116"/>
      <c r="R72" s="116"/>
      <c r="T72" s="125"/>
    </row>
    <row r="73" spans="14:20" x14ac:dyDescent="0.25">
      <c r="N73" s="116"/>
      <c r="O73" s="116"/>
      <c r="P73" s="116"/>
      <c r="Q73" s="116"/>
      <c r="R73" s="116"/>
      <c r="T73" s="125"/>
    </row>
    <row r="74" spans="14:20" x14ac:dyDescent="0.25">
      <c r="N74" s="116"/>
      <c r="O74" s="116"/>
      <c r="P74" s="116"/>
      <c r="Q74" s="116"/>
      <c r="R74" s="116"/>
      <c r="T74" s="125"/>
    </row>
    <row r="75" spans="14:20" x14ac:dyDescent="0.25">
      <c r="N75" s="116"/>
      <c r="O75" s="116"/>
      <c r="P75" s="116"/>
      <c r="Q75" s="116"/>
      <c r="R75" s="116"/>
      <c r="T75" s="125"/>
    </row>
    <row r="76" spans="14:20" x14ac:dyDescent="0.25">
      <c r="N76" s="116"/>
      <c r="O76" s="116"/>
      <c r="P76" s="116"/>
      <c r="Q76" s="116"/>
      <c r="R76" s="116"/>
      <c r="T76" s="125"/>
    </row>
    <row r="77" spans="14:20" x14ac:dyDescent="0.25">
      <c r="N77" s="116"/>
      <c r="O77" s="116"/>
      <c r="P77" s="116"/>
      <c r="Q77" s="116"/>
      <c r="R77" s="116"/>
      <c r="T77" s="125"/>
    </row>
    <row r="78" spans="14:20" x14ac:dyDescent="0.25">
      <c r="N78" s="116"/>
      <c r="O78" s="116"/>
      <c r="P78" s="116"/>
      <c r="Q78" s="116"/>
      <c r="R78" s="116"/>
      <c r="T78" s="125"/>
    </row>
    <row r="79" spans="14:20" x14ac:dyDescent="0.25">
      <c r="N79" s="116"/>
      <c r="O79" s="116"/>
      <c r="P79" s="116"/>
      <c r="Q79" s="116"/>
      <c r="R79" s="116"/>
      <c r="T79" s="125"/>
    </row>
    <row r="80" spans="14:20" x14ac:dyDescent="0.25">
      <c r="N80" s="116"/>
      <c r="O80" s="116"/>
      <c r="P80" s="116"/>
      <c r="Q80" s="116"/>
      <c r="R80" s="116"/>
      <c r="T80" s="125"/>
    </row>
    <row r="81" spans="14:20" x14ac:dyDescent="0.25">
      <c r="N81" s="116"/>
      <c r="O81" s="116"/>
      <c r="P81" s="116"/>
      <c r="Q81" s="116"/>
      <c r="R81" s="116"/>
      <c r="T81" s="125"/>
    </row>
    <row r="82" spans="14:20" x14ac:dyDescent="0.25">
      <c r="N82" s="116"/>
      <c r="O82" s="116"/>
      <c r="P82" s="116"/>
      <c r="Q82" s="116"/>
      <c r="R82" s="116"/>
      <c r="T82" s="125"/>
    </row>
    <row r="83" spans="14:20" x14ac:dyDescent="0.25">
      <c r="N83" s="116"/>
      <c r="O83" s="116"/>
      <c r="P83" s="116"/>
      <c r="Q83" s="116"/>
      <c r="R83" s="116"/>
      <c r="T83" s="125"/>
    </row>
    <row r="84" spans="14:20" x14ac:dyDescent="0.25">
      <c r="N84" s="116"/>
      <c r="O84" s="116"/>
      <c r="P84" s="116"/>
      <c r="Q84" s="116"/>
      <c r="R84" s="116"/>
      <c r="T84" s="125"/>
    </row>
    <row r="85" spans="14:20" x14ac:dyDescent="0.25">
      <c r="N85" s="116"/>
      <c r="O85" s="116"/>
      <c r="P85" s="116"/>
      <c r="Q85" s="116"/>
      <c r="R85" s="116"/>
      <c r="T85" s="125"/>
    </row>
    <row r="86" spans="14:20" x14ac:dyDescent="0.25">
      <c r="N86" s="116"/>
      <c r="O86" s="116"/>
      <c r="P86" s="116"/>
      <c r="Q86" s="116"/>
      <c r="R86" s="116"/>
      <c r="T86" s="125"/>
    </row>
    <row r="87" spans="14:20" x14ac:dyDescent="0.25">
      <c r="N87" s="116"/>
      <c r="O87" s="116"/>
      <c r="P87" s="116"/>
      <c r="Q87" s="116"/>
      <c r="R87" s="116"/>
      <c r="T87" s="125"/>
    </row>
    <row r="88" spans="14:20" x14ac:dyDescent="0.25">
      <c r="N88" s="116"/>
      <c r="O88" s="116"/>
      <c r="P88" s="116"/>
      <c r="Q88" s="116"/>
      <c r="R88" s="116"/>
      <c r="T88" s="125"/>
    </row>
    <row r="89" spans="14:20" x14ac:dyDescent="0.25">
      <c r="N89" s="116"/>
      <c r="O89" s="116"/>
      <c r="P89" s="116"/>
      <c r="Q89" s="116"/>
      <c r="R89" s="116"/>
      <c r="T89" s="125"/>
    </row>
    <row r="90" spans="14:20" x14ac:dyDescent="0.25">
      <c r="N90" s="116"/>
      <c r="O90" s="116"/>
      <c r="P90" s="116"/>
      <c r="Q90" s="116"/>
      <c r="R90" s="116"/>
      <c r="T90" s="125"/>
    </row>
    <row r="91" spans="14:20" x14ac:dyDescent="0.25">
      <c r="N91" s="116"/>
      <c r="O91" s="116"/>
      <c r="P91" s="116"/>
      <c r="Q91" s="116"/>
      <c r="R91" s="116"/>
      <c r="T91" s="125"/>
    </row>
    <row r="92" spans="14:20" x14ac:dyDescent="0.25">
      <c r="N92" s="116"/>
      <c r="O92" s="116"/>
      <c r="P92" s="116"/>
      <c r="Q92" s="116"/>
      <c r="R92" s="116"/>
      <c r="T92" s="125"/>
    </row>
    <row r="93" spans="14:20" x14ac:dyDescent="0.25">
      <c r="N93" s="116"/>
      <c r="O93" s="116"/>
      <c r="P93" s="116"/>
      <c r="Q93" s="116"/>
      <c r="R93" s="116"/>
      <c r="T93" s="125"/>
    </row>
    <row r="94" spans="14:20" x14ac:dyDescent="0.25">
      <c r="N94" s="116"/>
      <c r="O94" s="116"/>
      <c r="P94" s="116"/>
      <c r="Q94" s="116"/>
      <c r="R94" s="116"/>
      <c r="T94" s="125"/>
    </row>
    <row r="95" spans="14:20" x14ac:dyDescent="0.25">
      <c r="N95" s="116"/>
      <c r="O95" s="116"/>
      <c r="P95" s="116"/>
      <c r="Q95" s="116"/>
      <c r="R95" s="116"/>
      <c r="T95" s="125"/>
    </row>
    <row r="96" spans="14:20" x14ac:dyDescent="0.25">
      <c r="N96" s="116"/>
      <c r="O96" s="116"/>
      <c r="P96" s="116"/>
      <c r="Q96" s="116"/>
      <c r="R96" s="116"/>
      <c r="T96" s="125"/>
    </row>
    <row r="97" spans="14:20" x14ac:dyDescent="0.25">
      <c r="N97" s="116"/>
      <c r="O97" s="116"/>
      <c r="P97" s="116"/>
      <c r="Q97" s="116"/>
      <c r="R97" s="116"/>
      <c r="T97" s="125"/>
    </row>
    <row r="98" spans="14:20" x14ac:dyDescent="0.25">
      <c r="N98" s="116"/>
      <c r="O98" s="116"/>
      <c r="P98" s="116"/>
      <c r="Q98" s="116"/>
      <c r="R98" s="116"/>
      <c r="T98" s="125"/>
    </row>
    <row r="99" spans="14:20" x14ac:dyDescent="0.25">
      <c r="N99" s="116"/>
      <c r="O99" s="116"/>
      <c r="P99" s="116"/>
      <c r="Q99" s="116"/>
      <c r="R99" s="116"/>
      <c r="T99" s="125"/>
    </row>
    <row r="100" spans="14:20" x14ac:dyDescent="0.25">
      <c r="N100" s="116"/>
      <c r="O100" s="116"/>
      <c r="P100" s="116"/>
      <c r="Q100" s="116"/>
      <c r="R100" s="116"/>
      <c r="T100" s="125"/>
    </row>
    <row r="101" spans="14:20" x14ac:dyDescent="0.25">
      <c r="N101" s="116"/>
      <c r="O101" s="116"/>
      <c r="P101" s="116"/>
      <c r="Q101" s="116"/>
      <c r="R101" s="116"/>
      <c r="T101" s="125"/>
    </row>
    <row r="102" spans="14:20" x14ac:dyDescent="0.25">
      <c r="N102" s="116"/>
      <c r="O102" s="116"/>
      <c r="P102" s="116"/>
      <c r="Q102" s="116"/>
      <c r="R102" s="116"/>
      <c r="T102" s="125"/>
    </row>
    <row r="103" spans="14:20" x14ac:dyDescent="0.25">
      <c r="N103" s="116"/>
      <c r="O103" s="116"/>
      <c r="P103" s="116"/>
      <c r="Q103" s="116"/>
      <c r="R103" s="116"/>
      <c r="T103" s="125"/>
    </row>
    <row r="104" spans="14:20" x14ac:dyDescent="0.25">
      <c r="N104" s="116"/>
      <c r="O104" s="116"/>
      <c r="P104" s="116"/>
      <c r="Q104" s="116"/>
      <c r="R104" s="116"/>
      <c r="T104" s="125"/>
    </row>
    <row r="105" spans="14:20" x14ac:dyDescent="0.25">
      <c r="N105" s="116"/>
      <c r="O105" s="116"/>
      <c r="P105" s="116"/>
      <c r="Q105" s="116"/>
      <c r="R105" s="116"/>
      <c r="T105" s="125"/>
    </row>
    <row r="106" spans="14:20" x14ac:dyDescent="0.25">
      <c r="N106" s="116"/>
      <c r="O106" s="116"/>
      <c r="P106" s="116"/>
      <c r="Q106" s="116"/>
      <c r="R106" s="116"/>
      <c r="T106" s="125"/>
    </row>
    <row r="107" spans="14:20" x14ac:dyDescent="0.25">
      <c r="N107" s="116"/>
      <c r="O107" s="116"/>
      <c r="P107" s="116"/>
      <c r="Q107" s="116"/>
      <c r="R107" s="116"/>
      <c r="T107" s="125"/>
    </row>
    <row r="108" spans="14:20" x14ac:dyDescent="0.25">
      <c r="N108" s="116"/>
      <c r="O108" s="116"/>
      <c r="P108" s="116"/>
      <c r="Q108" s="116"/>
      <c r="R108" s="116"/>
      <c r="T108" s="125"/>
    </row>
    <row r="109" spans="14:20" x14ac:dyDescent="0.25">
      <c r="N109" s="116"/>
      <c r="O109" s="116"/>
      <c r="P109" s="116"/>
      <c r="Q109" s="116"/>
      <c r="R109" s="116"/>
      <c r="T109" s="125"/>
    </row>
    <row r="110" spans="14:20" x14ac:dyDescent="0.25">
      <c r="N110" s="116"/>
      <c r="O110" s="116"/>
      <c r="P110" s="116"/>
      <c r="Q110" s="116"/>
      <c r="R110" s="116"/>
      <c r="T110" s="125"/>
    </row>
    <row r="111" spans="14:20" x14ac:dyDescent="0.25">
      <c r="N111" s="116"/>
      <c r="O111" s="116"/>
      <c r="P111" s="116"/>
      <c r="Q111" s="116"/>
      <c r="R111" s="116"/>
      <c r="T111" s="125"/>
    </row>
    <row r="112" spans="14:20" x14ac:dyDescent="0.25">
      <c r="N112" s="116"/>
      <c r="O112" s="116"/>
      <c r="P112" s="116"/>
      <c r="Q112" s="116"/>
      <c r="R112" s="116"/>
      <c r="T112" s="125"/>
    </row>
    <row r="113" spans="14:20" x14ac:dyDescent="0.25">
      <c r="N113" s="116"/>
      <c r="O113" s="116"/>
      <c r="P113" s="116"/>
      <c r="Q113" s="116"/>
      <c r="R113" s="116"/>
      <c r="T113" s="125"/>
    </row>
    <row r="114" spans="14:20" x14ac:dyDescent="0.25">
      <c r="N114" s="116"/>
      <c r="O114" s="116"/>
      <c r="P114" s="116"/>
      <c r="Q114" s="116"/>
      <c r="R114" s="116"/>
      <c r="T114" s="125"/>
    </row>
    <row r="115" spans="14:20" x14ac:dyDescent="0.25">
      <c r="N115" s="116"/>
      <c r="O115" s="116"/>
      <c r="P115" s="116"/>
      <c r="Q115" s="116"/>
      <c r="R115" s="116"/>
      <c r="T115" s="125"/>
    </row>
  </sheetData>
  <mergeCells count="3">
    <mergeCell ref="B4:D4"/>
    <mergeCell ref="H4:L4"/>
    <mergeCell ref="N61:R61"/>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C114"/>
  <sheetViews>
    <sheetView workbookViewId="0"/>
  </sheetViews>
  <sheetFormatPr defaultColWidth="12.5703125" defaultRowHeight="15.75" x14ac:dyDescent="0.25"/>
  <cols>
    <col min="1" max="1" width="12.5703125" style="115"/>
    <col min="2" max="2" width="14.140625" style="115" customWidth="1"/>
    <col min="3" max="3" width="12.5703125" style="115"/>
    <col min="4" max="4" width="15.42578125" style="115" customWidth="1"/>
    <col min="5" max="16384" width="12.5703125" style="115"/>
  </cols>
  <sheetData>
    <row r="1" spans="1:55" x14ac:dyDescent="0.25">
      <c r="A1" s="151" t="s">
        <v>607</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row>
    <row r="2" spans="1:55" x14ac:dyDescent="0.25">
      <c r="A2" s="131"/>
      <c r="B2" s="116"/>
      <c r="C2" s="116"/>
      <c r="D2" s="116"/>
      <c r="E2" s="116"/>
      <c r="F2" s="116"/>
      <c r="G2" s="116"/>
      <c r="H2" s="116"/>
      <c r="I2" s="116"/>
      <c r="J2" s="116"/>
      <c r="K2" s="116"/>
      <c r="L2" s="116"/>
    </row>
    <row r="3" spans="1:55" x14ac:dyDescent="0.25">
      <c r="AX3" s="129"/>
    </row>
    <row r="4" spans="1:55" x14ac:dyDescent="0.25">
      <c r="A4" s="118"/>
      <c r="B4" s="187" t="s">
        <v>612</v>
      </c>
      <c r="C4" s="187"/>
      <c r="D4" s="188"/>
      <c r="G4" s="118"/>
      <c r="H4" s="187" t="s">
        <v>613</v>
      </c>
      <c r="I4" s="187"/>
      <c r="J4" s="187"/>
      <c r="K4" s="187"/>
      <c r="L4" s="187"/>
      <c r="M4" s="187"/>
      <c r="N4" s="188"/>
      <c r="T4" s="122"/>
    </row>
    <row r="5" spans="1:55" x14ac:dyDescent="0.25">
      <c r="A5" s="119"/>
      <c r="B5" s="120" t="s">
        <v>557</v>
      </c>
      <c r="C5" s="120" t="s">
        <v>599</v>
      </c>
      <c r="D5" s="121" t="s">
        <v>600</v>
      </c>
      <c r="G5" s="119"/>
      <c r="H5" s="152" t="s">
        <v>558</v>
      </c>
      <c r="I5" s="152" t="s">
        <v>559</v>
      </c>
      <c r="J5" s="152" t="s">
        <v>560</v>
      </c>
      <c r="K5" s="152" t="s">
        <v>614</v>
      </c>
      <c r="L5" s="153" t="s">
        <v>615</v>
      </c>
      <c r="N5" s="116"/>
      <c r="O5" s="116"/>
      <c r="P5" s="116"/>
      <c r="Q5" s="116"/>
      <c r="R5" s="116"/>
      <c r="T5" s="116"/>
    </row>
    <row r="6" spans="1:55" x14ac:dyDescent="0.25">
      <c r="A6" s="119">
        <v>1961</v>
      </c>
      <c r="B6" s="123">
        <v>0.44568128529356871</v>
      </c>
      <c r="C6" s="123">
        <v>0.95319818662909606</v>
      </c>
      <c r="D6" s="124">
        <v>2.0201058578987601</v>
      </c>
      <c r="G6" s="119">
        <v>1961</v>
      </c>
      <c r="H6" s="123">
        <v>0.20116759790119443</v>
      </c>
      <c r="I6" s="123">
        <v>0.6096166164638428</v>
      </c>
      <c r="J6" s="123">
        <v>0.38949029387172474</v>
      </c>
      <c r="K6" s="116">
        <v>0.89849066057374904</v>
      </c>
      <c r="L6" s="124">
        <v>0.21479404668779942</v>
      </c>
      <c r="N6" s="116"/>
      <c r="O6" s="116"/>
      <c r="P6" s="116"/>
      <c r="Q6" s="116"/>
      <c r="R6" s="116"/>
      <c r="T6" s="116"/>
    </row>
    <row r="7" spans="1:55" x14ac:dyDescent="0.25">
      <c r="A7" s="119">
        <v>1962</v>
      </c>
      <c r="B7" s="123">
        <v>0.44313737882890397</v>
      </c>
      <c r="C7" s="123">
        <v>0.95172844872398565</v>
      </c>
      <c r="D7" s="124">
        <v>1.9577251708068184</v>
      </c>
      <c r="G7" s="119">
        <v>1962</v>
      </c>
      <c r="H7" s="123">
        <v>0.20691610276373834</v>
      </c>
      <c r="I7" s="123">
        <v>0.62330185174702635</v>
      </c>
      <c r="J7" s="123">
        <v>0.39536035540591258</v>
      </c>
      <c r="K7" s="116">
        <v>0.87399365010471475</v>
      </c>
      <c r="L7" s="124">
        <v>0.20499578836455931</v>
      </c>
      <c r="N7" s="116"/>
      <c r="O7" s="116"/>
      <c r="P7" s="116"/>
      <c r="Q7" s="116"/>
      <c r="R7" s="116"/>
      <c r="T7" s="116"/>
    </row>
    <row r="8" spans="1:55" x14ac:dyDescent="0.25">
      <c r="A8" s="119">
        <v>1963</v>
      </c>
      <c r="B8" s="123">
        <v>0.3873348302607984</v>
      </c>
      <c r="C8" s="123">
        <v>0.92669675548327868</v>
      </c>
      <c r="D8" s="124">
        <v>1.930507032552452</v>
      </c>
      <c r="G8" s="119">
        <v>1963</v>
      </c>
      <c r="H8" s="123">
        <v>0.20378035317419002</v>
      </c>
      <c r="I8" s="123">
        <v>0.61238390682744259</v>
      </c>
      <c r="J8" s="123">
        <v>0.39329672767172563</v>
      </c>
      <c r="K8" s="116">
        <v>0.88032757243105775</v>
      </c>
      <c r="L8" s="124">
        <v>0.17583284177723424</v>
      </c>
      <c r="N8" s="116"/>
      <c r="O8" s="116"/>
      <c r="P8" s="116"/>
      <c r="Q8" s="116"/>
      <c r="R8" s="116"/>
      <c r="T8" s="116"/>
    </row>
    <row r="9" spans="1:55" x14ac:dyDescent="0.25">
      <c r="A9" s="119">
        <v>1964</v>
      </c>
      <c r="B9" s="123">
        <v>0.41657670065895552</v>
      </c>
      <c r="C9" s="123">
        <v>0.91589824250050411</v>
      </c>
      <c r="D9" s="124">
        <v>1.8855457511035838</v>
      </c>
      <c r="G9" s="119">
        <v>1964</v>
      </c>
      <c r="H9" s="123">
        <v>0.20065487179805203</v>
      </c>
      <c r="I9" s="123">
        <v>0.61099559463547515</v>
      </c>
      <c r="J9" s="123">
        <v>0.39602550238897888</v>
      </c>
      <c r="K9" s="116">
        <v>0.85096011252361159</v>
      </c>
      <c r="L9" s="124">
        <v>0.15784712034972267</v>
      </c>
      <c r="N9" s="116"/>
      <c r="O9" s="116"/>
      <c r="P9" s="116"/>
      <c r="Q9" s="116"/>
      <c r="R9" s="116"/>
      <c r="T9" s="116"/>
    </row>
    <row r="10" spans="1:55" x14ac:dyDescent="0.25">
      <c r="A10" s="119">
        <v>1965</v>
      </c>
      <c r="B10" s="123">
        <v>0.42261940448000102</v>
      </c>
      <c r="C10" s="123">
        <v>0.92294832961406292</v>
      </c>
      <c r="D10" s="124">
        <v>1.8620206513262336</v>
      </c>
      <c r="G10" s="119">
        <v>1965</v>
      </c>
      <c r="H10" s="123">
        <v>0.21769395521223137</v>
      </c>
      <c r="I10" s="123">
        <v>0.60828571327387226</v>
      </c>
      <c r="J10" s="123">
        <v>0.40780084708544234</v>
      </c>
      <c r="K10" s="116">
        <v>0.86536205330159655</v>
      </c>
      <c r="L10" s="124">
        <v>0.20436914451114743</v>
      </c>
      <c r="N10" s="116"/>
      <c r="O10" s="116"/>
      <c r="P10" s="116"/>
      <c r="Q10" s="116"/>
      <c r="R10" s="116"/>
      <c r="T10" s="116"/>
    </row>
    <row r="11" spans="1:55" x14ac:dyDescent="0.25">
      <c r="A11" s="119">
        <v>1966</v>
      </c>
      <c r="B11" s="123">
        <v>0.43911511328586389</v>
      </c>
      <c r="C11" s="123">
        <v>0.90491435166977141</v>
      </c>
      <c r="D11" s="124">
        <v>1.8481052379669372</v>
      </c>
      <c r="G11" s="119">
        <v>1966</v>
      </c>
      <c r="H11" s="123">
        <v>0.20735342080122857</v>
      </c>
      <c r="I11" s="123">
        <v>0.59302032893338896</v>
      </c>
      <c r="J11" s="123">
        <v>0.41165141863346594</v>
      </c>
      <c r="K11" s="116">
        <v>0.8894764943586656</v>
      </c>
      <c r="L11" s="124">
        <v>0.23738506083608088</v>
      </c>
      <c r="N11" s="116"/>
      <c r="O11" s="116"/>
      <c r="P11" s="116"/>
      <c r="Q11" s="116"/>
      <c r="R11" s="116"/>
      <c r="T11" s="116"/>
    </row>
    <row r="12" spans="1:55" x14ac:dyDescent="0.25">
      <c r="A12" s="119">
        <v>1967</v>
      </c>
      <c r="B12" s="123">
        <v>0.40854509035339881</v>
      </c>
      <c r="C12" s="123">
        <v>0.92488383472301106</v>
      </c>
      <c r="D12" s="124">
        <v>1.7843908745376682</v>
      </c>
      <c r="G12" s="119">
        <v>1967</v>
      </c>
      <c r="H12" s="123">
        <v>0.19557474303286415</v>
      </c>
      <c r="I12" s="123">
        <v>0.59440456579637513</v>
      </c>
      <c r="J12" s="123">
        <v>0.42874684874990909</v>
      </c>
      <c r="K12" s="116">
        <v>0.85371094138925363</v>
      </c>
      <c r="L12" s="124">
        <v>0.31764442231903584</v>
      </c>
      <c r="N12" s="116"/>
      <c r="O12" s="116"/>
      <c r="P12" s="116"/>
      <c r="Q12" s="116"/>
      <c r="R12" s="116"/>
      <c r="T12" s="116"/>
    </row>
    <row r="13" spans="1:55" x14ac:dyDescent="0.25">
      <c r="A13" s="119">
        <v>1968</v>
      </c>
      <c r="B13" s="123">
        <v>0.39800563036735082</v>
      </c>
      <c r="C13" s="123">
        <v>0.93738499776798767</v>
      </c>
      <c r="D13" s="124">
        <v>1.7677534968733206</v>
      </c>
      <c r="G13" s="119">
        <v>1968</v>
      </c>
      <c r="H13" s="123">
        <v>0.2025551351776789</v>
      </c>
      <c r="I13" s="123">
        <v>0.59282431440536454</v>
      </c>
      <c r="J13" s="123">
        <v>0.43171251633917856</v>
      </c>
      <c r="K13" s="116">
        <v>0.86437429161980051</v>
      </c>
      <c r="L13" s="124">
        <v>0.35342748509115485</v>
      </c>
      <c r="N13" s="116"/>
      <c r="O13" s="116"/>
      <c r="P13" s="116"/>
      <c r="Q13" s="116"/>
      <c r="R13" s="116"/>
      <c r="T13" s="116"/>
    </row>
    <row r="14" spans="1:55" x14ac:dyDescent="0.25">
      <c r="A14" s="119">
        <v>1969</v>
      </c>
      <c r="B14" s="123">
        <v>0.41272352766059239</v>
      </c>
      <c r="C14" s="123">
        <v>0.92770395549467355</v>
      </c>
      <c r="D14" s="124">
        <v>1.7387689426830248</v>
      </c>
      <c r="G14" s="119">
        <v>1969</v>
      </c>
      <c r="H14" s="123">
        <v>0.20244115407850188</v>
      </c>
      <c r="I14" s="123">
        <v>0.561713580971266</v>
      </c>
      <c r="J14" s="123">
        <v>0.43039997136333474</v>
      </c>
      <c r="K14" s="116">
        <v>0.87199571952284105</v>
      </c>
      <c r="L14" s="124">
        <v>0.2656706081437642</v>
      </c>
      <c r="N14" s="116"/>
      <c r="O14" s="116"/>
      <c r="P14" s="116"/>
      <c r="Q14" s="116"/>
      <c r="R14" s="116"/>
      <c r="T14" s="116"/>
    </row>
    <row r="15" spans="1:55" x14ac:dyDescent="0.25">
      <c r="A15" s="119">
        <v>1970</v>
      </c>
      <c r="B15" s="123">
        <v>0.41720794886741536</v>
      </c>
      <c r="C15" s="123">
        <v>0.90416473510343653</v>
      </c>
      <c r="D15" s="124">
        <v>1.7331157270689777</v>
      </c>
      <c r="G15" s="119">
        <v>1970</v>
      </c>
      <c r="H15" s="123">
        <v>0.20751172761641223</v>
      </c>
      <c r="I15" s="123">
        <v>0.54429967147300251</v>
      </c>
      <c r="J15" s="123">
        <v>0.43198546970146545</v>
      </c>
      <c r="K15" s="116">
        <v>0.8665305561693647</v>
      </c>
      <c r="L15" s="124">
        <v>0.28531732061947923</v>
      </c>
      <c r="N15" s="116"/>
      <c r="O15" s="116"/>
      <c r="P15" s="116"/>
      <c r="Q15" s="116"/>
      <c r="R15" s="116"/>
      <c r="T15" s="116"/>
    </row>
    <row r="16" spans="1:55" x14ac:dyDescent="0.25">
      <c r="A16" s="119">
        <v>1971</v>
      </c>
      <c r="B16" s="123">
        <v>0.439785368028204</v>
      </c>
      <c r="C16" s="123">
        <v>0.90295732740407908</v>
      </c>
      <c r="D16" s="124">
        <v>1.7157839945513997</v>
      </c>
      <c r="G16" s="119">
        <v>1971</v>
      </c>
      <c r="H16" s="123">
        <v>0.21489486375236161</v>
      </c>
      <c r="I16" s="123">
        <v>0.52744811366289146</v>
      </c>
      <c r="J16" s="123">
        <v>0.42189855730502074</v>
      </c>
      <c r="K16" s="116">
        <v>0.86366582723820595</v>
      </c>
      <c r="L16" s="124">
        <v>0.240935035607966</v>
      </c>
      <c r="N16" s="116"/>
      <c r="O16" s="116"/>
      <c r="P16" s="116"/>
      <c r="Q16" s="116"/>
      <c r="R16" s="116"/>
      <c r="T16" s="116"/>
    </row>
    <row r="17" spans="1:20" x14ac:dyDescent="0.25">
      <c r="A17" s="119">
        <v>1972</v>
      </c>
      <c r="B17" s="123">
        <v>0.44960495819013369</v>
      </c>
      <c r="C17" s="123">
        <v>0.89459964412892534</v>
      </c>
      <c r="D17" s="124">
        <v>1.7337233914129033</v>
      </c>
      <c r="G17" s="119">
        <v>1972</v>
      </c>
      <c r="H17" s="123">
        <v>0.20468777602853599</v>
      </c>
      <c r="I17" s="123">
        <v>0.50362025325926096</v>
      </c>
      <c r="J17" s="123">
        <v>0.4107221297891393</v>
      </c>
      <c r="K17" s="116">
        <v>0.86645550451815145</v>
      </c>
      <c r="L17" s="124">
        <v>0.23359257096441394</v>
      </c>
      <c r="N17" s="116"/>
      <c r="O17" s="116"/>
      <c r="P17" s="116"/>
      <c r="Q17" s="116"/>
      <c r="R17" s="116"/>
      <c r="T17" s="116"/>
    </row>
    <row r="18" spans="1:20" x14ac:dyDescent="0.25">
      <c r="A18" s="119">
        <v>1973</v>
      </c>
      <c r="B18" s="123">
        <v>0.44345891941919313</v>
      </c>
      <c r="C18" s="123">
        <v>0.89034697540838126</v>
      </c>
      <c r="D18" s="124">
        <v>1.7333207925033729</v>
      </c>
      <c r="G18" s="119">
        <v>1973</v>
      </c>
      <c r="H18" s="123">
        <v>0.2063443259738951</v>
      </c>
      <c r="I18" s="123">
        <v>0.50089528056713351</v>
      </c>
      <c r="J18" s="123">
        <v>0.40765416954272099</v>
      </c>
      <c r="K18" s="116">
        <v>0.86847897834405219</v>
      </c>
      <c r="L18" s="124">
        <v>0.21148314906960525</v>
      </c>
      <c r="N18" s="116"/>
      <c r="O18" s="116"/>
      <c r="P18" s="116"/>
      <c r="Q18" s="116"/>
      <c r="R18" s="116"/>
      <c r="T18" s="116"/>
    </row>
    <row r="19" spans="1:20" x14ac:dyDescent="0.25">
      <c r="A19" s="119">
        <v>1974</v>
      </c>
      <c r="B19" s="123">
        <v>0.43685531783367654</v>
      </c>
      <c r="C19" s="123">
        <v>0.87443071555571283</v>
      </c>
      <c r="D19" s="124">
        <v>1.7554798648771333</v>
      </c>
      <c r="G19" s="119">
        <v>1974</v>
      </c>
      <c r="H19" s="123">
        <v>0.20314952307884909</v>
      </c>
      <c r="I19" s="123">
        <v>0.52193953677542959</v>
      </c>
      <c r="J19" s="123">
        <v>0.4052830757199819</v>
      </c>
      <c r="K19" s="116">
        <v>0.87204350520688445</v>
      </c>
      <c r="L19" s="124">
        <v>0.21492858582981611</v>
      </c>
      <c r="N19" s="116"/>
      <c r="O19" s="116"/>
      <c r="P19" s="116"/>
      <c r="Q19" s="116"/>
      <c r="R19" s="116"/>
      <c r="T19" s="116"/>
    </row>
    <row r="20" spans="1:20" x14ac:dyDescent="0.25">
      <c r="A20" s="119">
        <v>1975</v>
      </c>
      <c r="B20" s="123">
        <v>0.43657746195809588</v>
      </c>
      <c r="C20" s="123">
        <v>0.87433391831370877</v>
      </c>
      <c r="D20" s="124">
        <v>1.7410919563826852</v>
      </c>
      <c r="G20" s="119">
        <v>1975</v>
      </c>
      <c r="H20" s="123">
        <v>0.21382979016441842</v>
      </c>
      <c r="I20" s="123">
        <v>0.51522987288797151</v>
      </c>
      <c r="J20" s="123">
        <v>0.40110853934095114</v>
      </c>
      <c r="K20" s="116">
        <v>0.8803579183238941</v>
      </c>
      <c r="L20" s="124">
        <v>0.20684216289684126</v>
      </c>
      <c r="N20" s="116"/>
      <c r="O20" s="116"/>
      <c r="P20" s="116"/>
      <c r="Q20" s="116"/>
      <c r="R20" s="116"/>
      <c r="T20" s="116"/>
    </row>
    <row r="21" spans="1:20" x14ac:dyDescent="0.25">
      <c r="A21" s="119">
        <v>1976</v>
      </c>
      <c r="B21" s="123">
        <v>0.44886132090804648</v>
      </c>
      <c r="C21" s="123">
        <v>0.86952185854663488</v>
      </c>
      <c r="D21" s="124">
        <v>1.7252640842073437</v>
      </c>
      <c r="G21" s="119">
        <v>1976</v>
      </c>
      <c r="H21" s="123">
        <v>0.21616645167686196</v>
      </c>
      <c r="I21" s="123">
        <v>0.52148437122433677</v>
      </c>
      <c r="J21" s="123">
        <v>0.39731848273491283</v>
      </c>
      <c r="K21" s="116">
        <v>0.88972782643400061</v>
      </c>
      <c r="L21" s="124">
        <v>0.17176978938371384</v>
      </c>
      <c r="N21" s="116"/>
      <c r="O21" s="116"/>
      <c r="P21" s="116"/>
      <c r="Q21" s="116"/>
      <c r="R21" s="116"/>
      <c r="T21" s="116"/>
    </row>
    <row r="22" spans="1:20" x14ac:dyDescent="0.25">
      <c r="A22" s="119">
        <v>1977</v>
      </c>
      <c r="B22" s="123">
        <v>0.47038698959322772</v>
      </c>
      <c r="C22" s="123">
        <v>0.87760948369868463</v>
      </c>
      <c r="D22" s="124">
        <v>1.7133478842702841</v>
      </c>
      <c r="G22" s="119">
        <v>1977</v>
      </c>
      <c r="H22" s="123">
        <v>0.21223882034319314</v>
      </c>
      <c r="I22" s="123">
        <v>0.52515600280483121</v>
      </c>
      <c r="J22" s="123">
        <v>0.38690096888212866</v>
      </c>
      <c r="K22" s="116">
        <v>0.87701608143385457</v>
      </c>
      <c r="L22" s="124">
        <v>0.15596802159198619</v>
      </c>
      <c r="N22" s="116"/>
      <c r="O22" s="116"/>
      <c r="P22" s="116"/>
      <c r="Q22" s="116"/>
      <c r="R22" s="116"/>
      <c r="T22" s="116"/>
    </row>
    <row r="23" spans="1:20" x14ac:dyDescent="0.25">
      <c r="A23" s="119">
        <v>1978</v>
      </c>
      <c r="B23" s="123">
        <v>0.472934981034974</v>
      </c>
      <c r="C23" s="123">
        <v>0.87579934428306638</v>
      </c>
      <c r="D23" s="124">
        <v>1.6968665425333846</v>
      </c>
      <c r="G23" s="119">
        <v>1978</v>
      </c>
      <c r="H23" s="123">
        <v>0.2183025331810492</v>
      </c>
      <c r="I23" s="123">
        <v>0.52046572612357722</v>
      </c>
      <c r="J23" s="123">
        <v>0.37754560169184898</v>
      </c>
      <c r="K23" s="116">
        <v>0.87098862571080971</v>
      </c>
      <c r="L23" s="124">
        <v>0.16008601260589897</v>
      </c>
      <c r="N23" s="116"/>
      <c r="O23" s="116"/>
      <c r="P23" s="116"/>
      <c r="Q23" s="116"/>
      <c r="R23" s="116"/>
      <c r="T23" s="116"/>
    </row>
    <row r="24" spans="1:20" x14ac:dyDescent="0.25">
      <c r="A24" s="119">
        <v>1979</v>
      </c>
      <c r="B24" s="123">
        <v>0.46030226609856956</v>
      </c>
      <c r="C24" s="123">
        <v>0.84210644539135626</v>
      </c>
      <c r="D24" s="124">
        <v>1.6764355062540461</v>
      </c>
      <c r="G24" s="119">
        <v>1979</v>
      </c>
      <c r="H24" s="123">
        <v>0.22938459057462185</v>
      </c>
      <c r="I24" s="123">
        <v>0.51818495685205535</v>
      </c>
      <c r="J24" s="123">
        <v>0.36558901346259726</v>
      </c>
      <c r="K24" s="116">
        <v>0.87675231403550369</v>
      </c>
      <c r="L24" s="124">
        <v>0.23253415806986716</v>
      </c>
      <c r="N24" s="116"/>
      <c r="O24" s="116"/>
      <c r="P24" s="116"/>
      <c r="Q24" s="116"/>
      <c r="R24" s="116"/>
      <c r="T24" s="116"/>
    </row>
    <row r="25" spans="1:20" x14ac:dyDescent="0.25">
      <c r="A25" s="119">
        <v>1980</v>
      </c>
      <c r="B25" s="123">
        <v>0.50367589601355089</v>
      </c>
      <c r="C25" s="123">
        <v>0.84073474802088288</v>
      </c>
      <c r="D25" s="124">
        <v>1.672677167332711</v>
      </c>
      <c r="G25" s="119">
        <v>1980</v>
      </c>
      <c r="H25" s="123">
        <v>0.22102261931975112</v>
      </c>
      <c r="I25" s="123">
        <v>0.52301850259274052</v>
      </c>
      <c r="J25" s="123">
        <v>0.36088842159797085</v>
      </c>
      <c r="K25" s="116">
        <v>0.87791883228275647</v>
      </c>
      <c r="L25" s="124">
        <v>0.26217531149634354</v>
      </c>
      <c r="N25" s="116"/>
      <c r="O25" s="116"/>
      <c r="P25" s="116"/>
      <c r="Q25" s="116"/>
      <c r="R25" s="116"/>
      <c r="T25" s="116"/>
    </row>
    <row r="26" spans="1:20" x14ac:dyDescent="0.25">
      <c r="A26" s="119">
        <v>1981</v>
      </c>
      <c r="B26" s="123">
        <v>0.49474828591646719</v>
      </c>
      <c r="C26" s="123">
        <v>0.79847026668605792</v>
      </c>
      <c r="D26" s="124">
        <v>1.6980336041898449</v>
      </c>
      <c r="G26" s="119">
        <v>1981</v>
      </c>
      <c r="H26" s="123">
        <v>0.20966636239990163</v>
      </c>
      <c r="I26" s="123">
        <v>0.51984474325248342</v>
      </c>
      <c r="J26" s="123">
        <v>0.35557294691760699</v>
      </c>
      <c r="K26" s="116">
        <v>0.87123845395863408</v>
      </c>
      <c r="L26" s="124">
        <v>0.24925305782671431</v>
      </c>
      <c r="N26" s="116"/>
      <c r="O26" s="116"/>
      <c r="P26" s="116"/>
      <c r="Q26" s="116"/>
      <c r="R26" s="116"/>
      <c r="T26" s="116"/>
    </row>
    <row r="27" spans="1:20" x14ac:dyDescent="0.25">
      <c r="A27" s="119">
        <v>1982</v>
      </c>
      <c r="B27" s="123">
        <v>0.49593349413019194</v>
      </c>
      <c r="C27" s="123">
        <v>0.79933817948104369</v>
      </c>
      <c r="D27" s="124">
        <v>1.7024281690292293</v>
      </c>
      <c r="G27" s="119">
        <v>1982</v>
      </c>
      <c r="H27" s="123">
        <v>0.20586516571405972</v>
      </c>
      <c r="I27" s="123">
        <v>0.51811567500097355</v>
      </c>
      <c r="J27" s="123">
        <v>0.35125004287308886</v>
      </c>
      <c r="K27" s="116">
        <v>0.8622520928638634</v>
      </c>
      <c r="L27" s="124">
        <v>0.22355545505460728</v>
      </c>
      <c r="N27" s="116"/>
      <c r="O27" s="116"/>
      <c r="P27" s="116"/>
      <c r="Q27" s="116"/>
      <c r="R27" s="116"/>
      <c r="T27" s="116"/>
    </row>
    <row r="28" spans="1:20" x14ac:dyDescent="0.25">
      <c r="A28" s="119">
        <v>1983</v>
      </c>
      <c r="B28" s="123">
        <v>0.48725858460252292</v>
      </c>
      <c r="C28" s="123">
        <v>0.78125846752594008</v>
      </c>
      <c r="D28" s="124">
        <v>1.6918861992122589</v>
      </c>
      <c r="G28" s="119">
        <v>1983</v>
      </c>
      <c r="H28" s="123">
        <v>0.20014698517591395</v>
      </c>
      <c r="I28" s="123">
        <v>0.51482333969164984</v>
      </c>
      <c r="J28" s="123">
        <v>0.35331671074025756</v>
      </c>
      <c r="K28" s="116">
        <v>0.86176056457903882</v>
      </c>
      <c r="L28" s="124">
        <v>0.21556490938567358</v>
      </c>
      <c r="N28" s="116"/>
      <c r="O28" s="116"/>
      <c r="P28" s="116"/>
      <c r="Q28" s="116"/>
      <c r="R28" s="116"/>
      <c r="T28" s="116"/>
    </row>
    <row r="29" spans="1:20" x14ac:dyDescent="0.25">
      <c r="A29" s="119">
        <v>1984</v>
      </c>
      <c r="B29" s="123">
        <v>0.47853919840995535</v>
      </c>
      <c r="C29" s="123">
        <v>0.76278602029787546</v>
      </c>
      <c r="D29" s="124">
        <v>1.6538298411517407</v>
      </c>
      <c r="G29" s="119">
        <v>1984</v>
      </c>
      <c r="H29" s="123">
        <v>0.19612433710169375</v>
      </c>
      <c r="I29" s="123">
        <v>0.52856145183716308</v>
      </c>
      <c r="J29" s="123">
        <v>0.35423248691010184</v>
      </c>
      <c r="K29" s="116">
        <v>0.85754300037720421</v>
      </c>
      <c r="L29" s="124">
        <v>0.22411570868072864</v>
      </c>
      <c r="N29" s="116"/>
      <c r="O29" s="116"/>
      <c r="P29" s="116"/>
      <c r="Q29" s="116"/>
      <c r="R29" s="116"/>
      <c r="T29" s="116"/>
    </row>
    <row r="30" spans="1:20" x14ac:dyDescent="0.25">
      <c r="A30" s="119">
        <v>1985</v>
      </c>
      <c r="B30" s="123">
        <v>0.49911783188207598</v>
      </c>
      <c r="C30" s="123">
        <v>0.76520930899437056</v>
      </c>
      <c r="D30" s="124">
        <v>1.705970955968797</v>
      </c>
      <c r="G30" s="119">
        <v>1985</v>
      </c>
      <c r="H30" s="123">
        <v>0.20106598113569457</v>
      </c>
      <c r="I30" s="123">
        <v>0.52208905764313362</v>
      </c>
      <c r="J30" s="123">
        <v>0.35376966685231165</v>
      </c>
      <c r="K30" s="116">
        <v>0.89624799096433327</v>
      </c>
      <c r="L30" s="124">
        <v>0.23223920258140604</v>
      </c>
      <c r="N30" s="116"/>
      <c r="O30" s="116"/>
      <c r="P30" s="116"/>
      <c r="Q30" s="116"/>
      <c r="R30" s="116"/>
      <c r="T30" s="116"/>
    </row>
    <row r="31" spans="1:20" x14ac:dyDescent="0.25">
      <c r="A31" s="119">
        <v>1986</v>
      </c>
      <c r="B31" s="123">
        <v>0.52083443819835518</v>
      </c>
      <c r="C31" s="123">
        <v>0.76682965840654171</v>
      </c>
      <c r="D31" s="124">
        <v>1.7742144741244987</v>
      </c>
      <c r="G31" s="119">
        <v>1986</v>
      </c>
      <c r="H31" s="123">
        <v>0.20419260202787995</v>
      </c>
      <c r="I31" s="123">
        <v>0.5118316953384221</v>
      </c>
      <c r="J31" s="123">
        <v>0.33294994107260995</v>
      </c>
      <c r="K31" s="116">
        <v>0.87905098702589335</v>
      </c>
      <c r="L31" s="124">
        <v>0.24414455047630482</v>
      </c>
      <c r="N31" s="116"/>
      <c r="O31" s="116"/>
      <c r="P31" s="116"/>
      <c r="Q31" s="116"/>
      <c r="R31" s="116"/>
      <c r="T31" s="116"/>
    </row>
    <row r="32" spans="1:20" x14ac:dyDescent="0.25">
      <c r="A32" s="119">
        <v>1987</v>
      </c>
      <c r="B32" s="123">
        <v>0.51822216409263866</v>
      </c>
      <c r="C32" s="123">
        <v>0.75990950197826013</v>
      </c>
      <c r="D32" s="124">
        <v>1.7647136220796407</v>
      </c>
      <c r="G32" s="119">
        <v>1987</v>
      </c>
      <c r="H32" s="123">
        <v>0.20168160861236137</v>
      </c>
      <c r="I32" s="123">
        <v>0.49075652478274118</v>
      </c>
      <c r="J32" s="123">
        <v>0.33392976867810181</v>
      </c>
      <c r="K32" s="116">
        <v>0.86468588409880121</v>
      </c>
      <c r="L32" s="124">
        <v>0.26462236085022922</v>
      </c>
      <c r="N32" s="116"/>
      <c r="O32" s="116"/>
      <c r="P32" s="116"/>
      <c r="Q32" s="116"/>
      <c r="R32" s="116"/>
      <c r="T32" s="116"/>
    </row>
    <row r="33" spans="1:20" x14ac:dyDescent="0.25">
      <c r="A33" s="119">
        <v>1988</v>
      </c>
      <c r="B33" s="123">
        <v>0.54093986533067939</v>
      </c>
      <c r="C33" s="123">
        <v>0.77988871446291697</v>
      </c>
      <c r="D33" s="124">
        <v>1.6851741252272228</v>
      </c>
      <c r="G33" s="119">
        <v>1988</v>
      </c>
      <c r="H33" s="123">
        <v>0.20471382072843233</v>
      </c>
      <c r="I33" s="123">
        <v>0.49705463814684153</v>
      </c>
      <c r="J33" s="123">
        <v>0.3362695149364765</v>
      </c>
      <c r="K33" s="116">
        <v>0.8080586739371457</v>
      </c>
      <c r="L33" s="124">
        <v>0.58707590108695629</v>
      </c>
      <c r="N33" s="116"/>
      <c r="O33" s="116"/>
      <c r="P33" s="116"/>
      <c r="Q33" s="116"/>
      <c r="R33" s="116"/>
      <c r="T33" s="116"/>
    </row>
    <row r="34" spans="1:20" x14ac:dyDescent="0.25">
      <c r="A34" s="119">
        <v>1989</v>
      </c>
      <c r="B34" s="123">
        <v>0.56888066014423722</v>
      </c>
      <c r="C34" s="123">
        <v>0.7792488655623302</v>
      </c>
      <c r="D34" s="124">
        <v>1.6303914791612033</v>
      </c>
      <c r="G34" s="119">
        <v>1989</v>
      </c>
      <c r="H34" s="123">
        <v>0.20312947821531793</v>
      </c>
      <c r="I34" s="123">
        <v>0.5107952662422055</v>
      </c>
      <c r="J34" s="123">
        <v>0.34187264950801227</v>
      </c>
      <c r="K34" s="116">
        <v>0.79461682649779641</v>
      </c>
      <c r="L34" s="124">
        <v>0.6219873204797306</v>
      </c>
      <c r="N34" s="116"/>
      <c r="O34" s="116"/>
      <c r="P34" s="116"/>
      <c r="Q34" s="116"/>
      <c r="R34" s="116"/>
      <c r="T34" s="116"/>
    </row>
    <row r="35" spans="1:20" x14ac:dyDescent="0.25">
      <c r="A35" s="119">
        <v>1990</v>
      </c>
      <c r="B35" s="123">
        <v>0.5213622806480005</v>
      </c>
      <c r="C35" s="123">
        <v>0.70833604046156418</v>
      </c>
      <c r="D35" s="124">
        <v>1.5991160303275658</v>
      </c>
      <c r="G35" s="119">
        <v>1990</v>
      </c>
      <c r="H35" s="123">
        <v>0.20118877720471701</v>
      </c>
      <c r="I35" s="123">
        <v>0.60260852859291247</v>
      </c>
      <c r="J35" s="123">
        <v>0.32734087571891463</v>
      </c>
      <c r="K35" s="116">
        <v>0.80164641710801732</v>
      </c>
      <c r="L35" s="124">
        <v>0.67344374055842082</v>
      </c>
      <c r="N35" s="116"/>
      <c r="O35" s="116"/>
      <c r="P35" s="116"/>
      <c r="Q35" s="116"/>
      <c r="R35" s="116"/>
      <c r="T35" s="116"/>
    </row>
    <row r="36" spans="1:20" x14ac:dyDescent="0.25">
      <c r="A36" s="119">
        <v>1991</v>
      </c>
      <c r="B36" s="123">
        <v>0.52510561659119981</v>
      </c>
      <c r="C36" s="123">
        <v>0.67510586850759702</v>
      </c>
      <c r="D36" s="124">
        <v>1.5680332124069887</v>
      </c>
      <c r="G36" s="119">
        <v>1991</v>
      </c>
      <c r="H36" s="123">
        <v>0.20938945477979734</v>
      </c>
      <c r="I36" s="123">
        <v>0.6346931414199275</v>
      </c>
      <c r="J36" s="123">
        <v>0.31859144840289905</v>
      </c>
      <c r="K36" s="116">
        <v>0.79645019316165244</v>
      </c>
      <c r="L36" s="124">
        <v>0.68248629707350772</v>
      </c>
      <c r="N36" s="116"/>
      <c r="O36" s="116"/>
      <c r="P36" s="116"/>
      <c r="Q36" s="116"/>
      <c r="R36" s="116"/>
      <c r="T36" s="116"/>
    </row>
    <row r="37" spans="1:20" x14ac:dyDescent="0.25">
      <c r="A37" s="119">
        <v>1992</v>
      </c>
      <c r="B37" s="123">
        <v>0.5667564309531592</v>
      </c>
      <c r="C37" s="123">
        <v>0.74353446524759648</v>
      </c>
      <c r="D37" s="124">
        <v>1.6507193675890446</v>
      </c>
      <c r="G37" s="119">
        <v>1992</v>
      </c>
      <c r="H37" s="123">
        <v>0.20708173512225819</v>
      </c>
      <c r="I37" s="123">
        <v>0.65732033263266731</v>
      </c>
      <c r="J37" s="123">
        <v>0.32742163209995795</v>
      </c>
      <c r="K37" s="116">
        <v>0.78614225857062514</v>
      </c>
      <c r="L37" s="124">
        <v>0.66301053208598915</v>
      </c>
      <c r="N37" s="116"/>
      <c r="O37" s="116"/>
      <c r="P37" s="116"/>
      <c r="Q37" s="116"/>
      <c r="R37" s="116"/>
      <c r="T37" s="116"/>
    </row>
    <row r="38" spans="1:20" x14ac:dyDescent="0.25">
      <c r="A38" s="119">
        <v>1993</v>
      </c>
      <c r="B38" s="123">
        <v>0.5275896805393433</v>
      </c>
      <c r="C38" s="123">
        <v>0.74894482095751458</v>
      </c>
      <c r="D38" s="124">
        <v>1.6197400267484066</v>
      </c>
      <c r="G38" s="119">
        <v>1993</v>
      </c>
      <c r="H38" s="123">
        <v>0.21065367243165684</v>
      </c>
      <c r="I38" s="123">
        <v>0.71446608190561234</v>
      </c>
      <c r="J38" s="123">
        <v>0.31226353957020053</v>
      </c>
      <c r="K38" s="116">
        <v>0.77269845493770239</v>
      </c>
      <c r="L38" s="124">
        <v>0.62572692676882646</v>
      </c>
      <c r="N38" s="116"/>
      <c r="O38" s="116"/>
      <c r="P38" s="116"/>
      <c r="Q38" s="116"/>
      <c r="R38" s="116"/>
      <c r="T38" s="116"/>
    </row>
    <row r="39" spans="1:20" x14ac:dyDescent="0.25">
      <c r="A39" s="119">
        <v>1994</v>
      </c>
      <c r="B39" s="123">
        <v>0.53330440518407296</v>
      </c>
      <c r="C39" s="123">
        <v>0.74894794901036554</v>
      </c>
      <c r="D39" s="124">
        <v>1.6101568009796119</v>
      </c>
      <c r="G39" s="119">
        <v>1994</v>
      </c>
      <c r="H39" s="123">
        <v>0.20912413798917992</v>
      </c>
      <c r="I39" s="123">
        <v>0.70832894100004729</v>
      </c>
      <c r="J39" s="123">
        <v>0.31638208448553212</v>
      </c>
      <c r="K39" s="116">
        <v>0.75087569212183969</v>
      </c>
      <c r="L39" s="124">
        <v>0.57772685830487891</v>
      </c>
      <c r="N39" s="116"/>
      <c r="O39" s="116"/>
      <c r="P39" s="116"/>
      <c r="Q39" s="116"/>
      <c r="R39" s="116"/>
      <c r="T39" s="116"/>
    </row>
    <row r="40" spans="1:20" x14ac:dyDescent="0.25">
      <c r="A40" s="119">
        <v>1995</v>
      </c>
      <c r="B40" s="123">
        <v>0.53335774220528687</v>
      </c>
      <c r="C40" s="123">
        <v>0.73129649791467277</v>
      </c>
      <c r="D40" s="124">
        <v>1.5908967270382992</v>
      </c>
      <c r="G40" s="119">
        <v>1995</v>
      </c>
      <c r="H40" s="123">
        <v>0.20877555102471132</v>
      </c>
      <c r="I40" s="123">
        <v>0.69951209796567804</v>
      </c>
      <c r="J40" s="123">
        <v>0.3110528324755617</v>
      </c>
      <c r="K40" s="116">
        <v>0.7363117952024596</v>
      </c>
      <c r="L40" s="124">
        <v>0.58277274964160819</v>
      </c>
      <c r="N40" s="116"/>
      <c r="O40" s="116"/>
      <c r="P40" s="116"/>
      <c r="Q40" s="116"/>
      <c r="R40" s="116"/>
      <c r="T40" s="116"/>
    </row>
    <row r="41" spans="1:20" x14ac:dyDescent="0.25">
      <c r="A41" s="119">
        <v>1996</v>
      </c>
      <c r="B41" s="123">
        <v>0.53611716780013208</v>
      </c>
      <c r="C41" s="123">
        <v>0.72756078450601691</v>
      </c>
      <c r="D41" s="124">
        <v>1.5903454015109095</v>
      </c>
      <c r="G41" s="119">
        <v>1996</v>
      </c>
      <c r="H41" s="123">
        <v>0.20725431535312394</v>
      </c>
      <c r="I41" s="123">
        <v>0.64814372463395498</v>
      </c>
      <c r="J41" s="123">
        <v>0.30611828803383406</v>
      </c>
      <c r="K41" s="116">
        <v>0.72079788283695045</v>
      </c>
      <c r="L41" s="124">
        <v>0.59381494753783592</v>
      </c>
      <c r="N41" s="116"/>
      <c r="O41" s="116"/>
      <c r="P41" s="116"/>
      <c r="Q41" s="116"/>
      <c r="R41" s="116"/>
      <c r="T41" s="116"/>
    </row>
    <row r="42" spans="1:20" x14ac:dyDescent="0.25">
      <c r="A42" s="119">
        <v>1997</v>
      </c>
      <c r="B42" s="123">
        <v>0.53984053645259489</v>
      </c>
      <c r="C42" s="123">
        <v>0.7245997642479679</v>
      </c>
      <c r="D42" s="124">
        <v>1.5771621600101808</v>
      </c>
      <c r="G42" s="119">
        <v>1997</v>
      </c>
      <c r="H42" s="123">
        <v>0.20365738229417096</v>
      </c>
      <c r="I42" s="123">
        <v>0.65707083300057112</v>
      </c>
      <c r="J42" s="123">
        <v>0.30494277116725715</v>
      </c>
      <c r="K42" s="116">
        <v>0.71964757509937394</v>
      </c>
      <c r="L42" s="124">
        <v>0.49041042009511671</v>
      </c>
      <c r="N42" s="116"/>
      <c r="O42" s="116"/>
      <c r="P42" s="116"/>
      <c r="Q42" s="116"/>
      <c r="R42" s="116"/>
      <c r="T42" s="116"/>
    </row>
    <row r="43" spans="1:20" x14ac:dyDescent="0.25">
      <c r="A43" s="119">
        <v>1998</v>
      </c>
      <c r="B43" s="123">
        <v>0.52325461774366655</v>
      </c>
      <c r="C43" s="123">
        <v>0.71944594091121195</v>
      </c>
      <c r="D43" s="124">
        <v>1.5952399368555477</v>
      </c>
      <c r="G43" s="119">
        <v>1998</v>
      </c>
      <c r="H43" s="123">
        <v>0.20157649857654736</v>
      </c>
      <c r="I43" s="123">
        <v>0.66103300118733666</v>
      </c>
      <c r="J43" s="123">
        <v>0.3055319431921219</v>
      </c>
      <c r="K43" s="116">
        <v>0.73082371529765988</v>
      </c>
      <c r="L43" s="124">
        <v>0.50874526191919811</v>
      </c>
      <c r="N43" s="116"/>
      <c r="O43" s="116"/>
      <c r="P43" s="116"/>
      <c r="Q43" s="116"/>
      <c r="R43" s="116"/>
      <c r="T43" s="116"/>
    </row>
    <row r="44" spans="1:20" x14ac:dyDescent="0.25">
      <c r="A44" s="119">
        <v>1999</v>
      </c>
      <c r="B44" s="123">
        <v>0.53661225582777983</v>
      </c>
      <c r="C44" s="123">
        <v>0.72839308245830048</v>
      </c>
      <c r="D44" s="124">
        <v>1.5788657506046946</v>
      </c>
      <c r="G44" s="119">
        <v>1999</v>
      </c>
      <c r="H44" s="123">
        <v>0.19370470956214939</v>
      </c>
      <c r="I44" s="123">
        <v>0.65949365869050747</v>
      </c>
      <c r="J44" s="123">
        <v>0.30128954060127067</v>
      </c>
      <c r="K44" s="116">
        <v>0.71252008853326054</v>
      </c>
      <c r="L44" s="124">
        <v>0.48712627093599831</v>
      </c>
      <c r="N44" s="116"/>
      <c r="O44" s="116"/>
      <c r="P44" s="116"/>
      <c r="Q44" s="116"/>
      <c r="R44" s="116"/>
      <c r="T44" s="116"/>
    </row>
    <row r="45" spans="1:20" x14ac:dyDescent="0.25">
      <c r="A45" s="119">
        <v>2000</v>
      </c>
      <c r="B45" s="123">
        <v>0.56981918174822044</v>
      </c>
      <c r="C45" s="123">
        <v>0.70781788355178521</v>
      </c>
      <c r="D45" s="124">
        <v>1.5265151305105209</v>
      </c>
      <c r="G45" s="119">
        <v>2000</v>
      </c>
      <c r="H45" s="123">
        <v>0.20015454234441471</v>
      </c>
      <c r="I45" s="123">
        <v>0.63664276834886369</v>
      </c>
      <c r="J45" s="123">
        <v>0.35672647511356964</v>
      </c>
      <c r="K45" s="116">
        <v>0.70219433970584699</v>
      </c>
      <c r="L45" s="124">
        <v>0.51955385582424374</v>
      </c>
      <c r="N45" s="116"/>
      <c r="O45" s="116"/>
      <c r="P45" s="116"/>
      <c r="Q45" s="116"/>
      <c r="R45" s="116"/>
      <c r="T45" s="116"/>
    </row>
    <row r="46" spans="1:20" x14ac:dyDescent="0.25">
      <c r="A46" s="119">
        <v>2001</v>
      </c>
      <c r="B46" s="123">
        <v>0.55608130967230207</v>
      </c>
      <c r="C46" s="123">
        <v>0.72248631919298689</v>
      </c>
      <c r="D46" s="124">
        <v>1.5310928487064075</v>
      </c>
      <c r="G46" s="119">
        <v>2001</v>
      </c>
      <c r="H46" s="123">
        <v>0.1925410065512935</v>
      </c>
      <c r="I46" s="123">
        <v>0.59750638376842946</v>
      </c>
      <c r="J46" s="123">
        <v>0.355496130778927</v>
      </c>
      <c r="K46" s="116">
        <v>0.70658603767926631</v>
      </c>
      <c r="L46" s="124">
        <v>0.5035624495944625</v>
      </c>
      <c r="N46" s="116"/>
      <c r="O46" s="116"/>
      <c r="P46" s="116"/>
      <c r="Q46" s="116"/>
      <c r="R46" s="116"/>
      <c r="T46" s="116"/>
    </row>
    <row r="47" spans="1:20" x14ac:dyDescent="0.25">
      <c r="A47" s="119">
        <v>2002</v>
      </c>
      <c r="B47" s="123">
        <v>0.57121924604116658</v>
      </c>
      <c r="C47" s="123">
        <v>0.69823130137176681</v>
      </c>
      <c r="D47" s="124">
        <v>1.513369771405598</v>
      </c>
      <c r="G47" s="119">
        <v>2002</v>
      </c>
      <c r="H47" s="123">
        <v>0.21524849889174891</v>
      </c>
      <c r="I47" s="123">
        <v>0.61211053346082933</v>
      </c>
      <c r="J47" s="123">
        <v>0.37805543191404994</v>
      </c>
      <c r="K47" s="116">
        <v>0.71342845582129921</v>
      </c>
      <c r="L47" s="124">
        <v>0.77051922552148777</v>
      </c>
      <c r="N47" s="116"/>
      <c r="O47" s="116"/>
      <c r="P47" s="116"/>
      <c r="Q47" s="116"/>
      <c r="R47" s="116"/>
      <c r="T47" s="116"/>
    </row>
    <row r="48" spans="1:20" x14ac:dyDescent="0.25">
      <c r="A48" s="119">
        <v>2003</v>
      </c>
      <c r="B48" s="123">
        <v>0.530167728223918</v>
      </c>
      <c r="C48" s="123">
        <v>0.71449099412439931</v>
      </c>
      <c r="D48" s="124">
        <v>1.4933846660931678</v>
      </c>
      <c r="G48" s="119">
        <v>2003</v>
      </c>
      <c r="H48" s="123">
        <v>0.20687315120255159</v>
      </c>
      <c r="I48" s="123">
        <v>0.62783735276757624</v>
      </c>
      <c r="J48" s="123">
        <v>0.38047663027899314</v>
      </c>
      <c r="K48" s="116">
        <v>0.71195142679816137</v>
      </c>
      <c r="L48" s="124">
        <v>0.81547939804132719</v>
      </c>
      <c r="N48" s="116"/>
      <c r="O48" s="116"/>
      <c r="P48" s="116"/>
      <c r="Q48" s="116"/>
      <c r="R48" s="116"/>
      <c r="T48" s="116"/>
    </row>
    <row r="49" spans="1:20" x14ac:dyDescent="0.25">
      <c r="A49" s="119">
        <v>2004</v>
      </c>
      <c r="B49" s="123">
        <v>0.53045759592479924</v>
      </c>
      <c r="C49" s="123">
        <v>0.71374862347309254</v>
      </c>
      <c r="D49" s="124">
        <v>1.4796332278098951</v>
      </c>
      <c r="G49" s="119">
        <v>2004</v>
      </c>
      <c r="H49" s="123">
        <v>0.20734002704907101</v>
      </c>
      <c r="I49" s="123">
        <v>0.61898773433603205</v>
      </c>
      <c r="J49" s="123">
        <v>0.37250960089699392</v>
      </c>
      <c r="K49" s="116">
        <v>0.70051600245018142</v>
      </c>
      <c r="L49" s="124">
        <v>0.83597546137247591</v>
      </c>
      <c r="N49" s="116"/>
      <c r="O49" s="116"/>
      <c r="P49" s="116"/>
      <c r="Q49" s="116"/>
      <c r="R49" s="116"/>
      <c r="T49" s="116"/>
    </row>
    <row r="50" spans="1:20" x14ac:dyDescent="0.25">
      <c r="A50" s="119">
        <v>2005</v>
      </c>
      <c r="B50" s="123">
        <v>0.56032783521986951</v>
      </c>
      <c r="C50" s="123">
        <v>0.73225481793601788</v>
      </c>
      <c r="D50" s="124">
        <v>1.461617954040114</v>
      </c>
      <c r="G50" s="119">
        <v>2005</v>
      </c>
      <c r="H50" s="123">
        <v>0.20754941419222672</v>
      </c>
      <c r="I50" s="123">
        <v>0.60175595519038272</v>
      </c>
      <c r="J50" s="123">
        <v>0.36270888072304458</v>
      </c>
      <c r="K50" s="116">
        <v>0.68372289205028092</v>
      </c>
      <c r="L50" s="124">
        <v>0.77170618538074809</v>
      </c>
      <c r="N50" s="116"/>
      <c r="O50" s="116"/>
      <c r="P50" s="116"/>
      <c r="Q50" s="116"/>
      <c r="R50" s="116"/>
      <c r="T50" s="116"/>
    </row>
    <row r="51" spans="1:20" x14ac:dyDescent="0.25">
      <c r="A51" s="119">
        <v>2006</v>
      </c>
      <c r="B51" s="123">
        <v>0.57731278709284273</v>
      </c>
      <c r="C51" s="123">
        <v>0.71240180165003941</v>
      </c>
      <c r="D51" s="124">
        <v>1.4604175042764704</v>
      </c>
      <c r="G51" s="119">
        <v>2006</v>
      </c>
      <c r="H51" s="123">
        <v>0.20743688969165944</v>
      </c>
      <c r="I51" s="123">
        <v>0.57883237224610118</v>
      </c>
      <c r="J51" s="123">
        <v>0.34998943361876722</v>
      </c>
      <c r="K51" s="116">
        <v>0.66733066637736449</v>
      </c>
      <c r="L51" s="124">
        <v>0.51742874176438258</v>
      </c>
      <c r="N51" s="116"/>
      <c r="O51" s="116"/>
      <c r="P51" s="116"/>
      <c r="Q51" s="116"/>
      <c r="R51" s="116"/>
      <c r="T51" s="116"/>
    </row>
    <row r="52" spans="1:20" x14ac:dyDescent="0.25">
      <c r="A52" s="119">
        <v>2007</v>
      </c>
      <c r="B52" s="123">
        <v>0.57726556141691565</v>
      </c>
      <c r="C52" s="123">
        <v>0.71570701398929426</v>
      </c>
      <c r="D52" s="124">
        <v>1.4439386252134294</v>
      </c>
      <c r="G52" s="119">
        <v>2007</v>
      </c>
      <c r="H52" s="123">
        <v>0.20972499416217874</v>
      </c>
      <c r="I52" s="123">
        <v>0.5416115459877876</v>
      </c>
      <c r="J52" s="123">
        <v>0.34620352013136402</v>
      </c>
      <c r="K52" s="116">
        <v>0.65781257325594433</v>
      </c>
      <c r="L52" s="124">
        <v>0.52590232978699125</v>
      </c>
      <c r="N52" s="116"/>
      <c r="O52" s="116"/>
      <c r="P52" s="116"/>
      <c r="Q52" s="116"/>
      <c r="R52" s="116"/>
      <c r="T52" s="116"/>
    </row>
    <row r="53" spans="1:20" x14ac:dyDescent="0.25">
      <c r="A53" s="119">
        <v>2008</v>
      </c>
      <c r="B53" s="123">
        <v>0.59281204664957876</v>
      </c>
      <c r="C53" s="123">
        <v>0.7099704653893113</v>
      </c>
      <c r="D53" s="124">
        <v>1.4284274792367362</v>
      </c>
      <c r="G53" s="119">
        <v>2008</v>
      </c>
      <c r="H53" s="123">
        <v>0.21150708454479894</v>
      </c>
      <c r="I53" s="123">
        <v>0.54869260047594814</v>
      </c>
      <c r="J53" s="123">
        <v>0.34240594428248528</v>
      </c>
      <c r="K53" s="116">
        <v>0.66531310231375285</v>
      </c>
      <c r="L53" s="124">
        <v>0.49381895150242106</v>
      </c>
      <c r="N53" s="116"/>
      <c r="O53" s="116"/>
      <c r="P53" s="116"/>
      <c r="Q53" s="116"/>
      <c r="R53" s="116"/>
      <c r="T53" s="116"/>
    </row>
    <row r="54" spans="1:20" x14ac:dyDescent="0.25">
      <c r="A54" s="119">
        <v>2009</v>
      </c>
      <c r="B54" s="123">
        <v>0.57475814806805514</v>
      </c>
      <c r="C54" s="123">
        <v>0.70990433117935026</v>
      </c>
      <c r="D54" s="124">
        <v>1.440163717955222</v>
      </c>
      <c r="G54" s="119">
        <v>2009</v>
      </c>
      <c r="H54" s="123">
        <v>0.20986757569108516</v>
      </c>
      <c r="I54" s="123">
        <v>0.54457718415761913</v>
      </c>
      <c r="J54" s="123">
        <v>0.3337606447491091</v>
      </c>
      <c r="K54" s="116">
        <v>0.67302418819815402</v>
      </c>
      <c r="L54" s="124">
        <v>0.49105801784446818</v>
      </c>
      <c r="N54" s="116"/>
      <c r="O54" s="116"/>
      <c r="P54" s="116"/>
      <c r="Q54" s="116"/>
      <c r="R54" s="116"/>
      <c r="T54" s="116"/>
    </row>
    <row r="55" spans="1:20" x14ac:dyDescent="0.25">
      <c r="A55" s="119">
        <v>2010</v>
      </c>
      <c r="B55" s="123">
        <v>0.60275181558822011</v>
      </c>
      <c r="C55" s="123">
        <v>0.72677233437068955</v>
      </c>
      <c r="D55" s="124">
        <v>1.4209535426374773</v>
      </c>
      <c r="G55" s="119">
        <v>2010</v>
      </c>
      <c r="H55" s="123">
        <v>0.2129414212422977</v>
      </c>
      <c r="I55" s="123">
        <v>0.53895740563274919</v>
      </c>
      <c r="J55" s="123">
        <v>0.32968698237342725</v>
      </c>
      <c r="K55" s="116">
        <v>0.65135541231772054</v>
      </c>
      <c r="L55" s="124">
        <v>0.46183886352251963</v>
      </c>
      <c r="N55" s="116"/>
      <c r="O55" s="116"/>
      <c r="P55" s="116"/>
      <c r="Q55" s="116"/>
      <c r="R55" s="116"/>
      <c r="T55" s="116"/>
    </row>
    <row r="56" spans="1:20" x14ac:dyDescent="0.25">
      <c r="A56" s="119">
        <v>2011</v>
      </c>
      <c r="B56" s="123">
        <v>0.58668936469788469</v>
      </c>
      <c r="C56" s="123">
        <v>0.722394502094998</v>
      </c>
      <c r="D56" s="124">
        <v>1.4280546989798182</v>
      </c>
      <c r="G56" s="119">
        <v>2011</v>
      </c>
      <c r="H56" s="123">
        <v>0.2145088739741513</v>
      </c>
      <c r="I56" s="123">
        <v>0.54177247544766305</v>
      </c>
      <c r="J56" s="123">
        <v>0.32866251793055978</v>
      </c>
      <c r="K56" s="116">
        <v>0.65795109810828323</v>
      </c>
      <c r="L56" s="124">
        <v>0.46329308673124181</v>
      </c>
      <c r="N56" s="116"/>
      <c r="O56" s="116"/>
      <c r="P56" s="116"/>
      <c r="Q56" s="116"/>
      <c r="R56" s="116"/>
      <c r="T56" s="116"/>
    </row>
    <row r="57" spans="1:20" x14ac:dyDescent="0.25">
      <c r="A57" s="119">
        <v>2012</v>
      </c>
      <c r="B57" s="123">
        <v>0.55116064474433168</v>
      </c>
      <c r="C57" s="123">
        <v>0.72126348956365416</v>
      </c>
      <c r="D57" s="124">
        <v>1.4230743586920631</v>
      </c>
      <c r="G57" s="119">
        <v>2012</v>
      </c>
      <c r="H57" s="123">
        <v>0.2090962767815995</v>
      </c>
      <c r="I57" s="123">
        <v>0.54013209901678061</v>
      </c>
      <c r="J57" s="123">
        <v>0.3268697666667727</v>
      </c>
      <c r="K57" s="116">
        <v>0.66087737892211784</v>
      </c>
      <c r="L57" s="124">
        <v>0.50953200776153962</v>
      </c>
      <c r="N57" s="116"/>
      <c r="O57" s="116"/>
      <c r="P57" s="116"/>
      <c r="Q57" s="116"/>
      <c r="R57" s="116"/>
      <c r="T57" s="116"/>
    </row>
    <row r="58" spans="1:20" x14ac:dyDescent="0.25">
      <c r="A58" s="119">
        <v>2013</v>
      </c>
      <c r="B58" s="123">
        <v>0.54566124895018486</v>
      </c>
      <c r="C58" s="123">
        <v>0.7137676483121197</v>
      </c>
      <c r="D58" s="124">
        <v>1.4250989929056039</v>
      </c>
      <c r="G58" s="119">
        <v>2013</v>
      </c>
      <c r="H58" s="123">
        <v>0.21162828652807492</v>
      </c>
      <c r="I58" s="123">
        <v>0.53267467316578554</v>
      </c>
      <c r="J58" s="123">
        <v>0.32792034574289503</v>
      </c>
      <c r="K58" s="116">
        <v>0.66938150075658709</v>
      </c>
      <c r="L58" s="124">
        <v>0.48991339062957767</v>
      </c>
      <c r="N58" s="116"/>
      <c r="O58" s="116"/>
      <c r="P58" s="116"/>
      <c r="Q58" s="116"/>
      <c r="R58" s="116"/>
      <c r="T58" s="116"/>
    </row>
    <row r="59" spans="1:20" x14ac:dyDescent="0.25">
      <c r="A59" s="126">
        <v>2014</v>
      </c>
      <c r="B59" s="127">
        <v>0.54311466441092648</v>
      </c>
      <c r="C59" s="127">
        <v>0.73689959853761577</v>
      </c>
      <c r="D59" s="128">
        <v>1.4384114740071519</v>
      </c>
      <c r="G59" s="126">
        <v>2014</v>
      </c>
      <c r="H59" s="127">
        <v>0.20751091519610951</v>
      </c>
      <c r="I59" s="127">
        <v>0.520471001657559</v>
      </c>
      <c r="J59" s="127">
        <v>0.32625410141373734</v>
      </c>
      <c r="K59" s="127">
        <v>0.66800999514722026</v>
      </c>
      <c r="L59" s="128">
        <v>0.62099343071761992</v>
      </c>
    </row>
    <row r="60" spans="1:20" x14ac:dyDescent="0.25">
      <c r="N60" s="189"/>
      <c r="O60" s="189"/>
      <c r="P60" s="189"/>
      <c r="Q60" s="189"/>
      <c r="R60" s="189"/>
      <c r="T60" s="122"/>
    </row>
    <row r="61" spans="1:20" x14ac:dyDescent="0.25">
      <c r="N61" s="116"/>
      <c r="O61" s="116"/>
      <c r="P61" s="116"/>
      <c r="Q61" s="116"/>
      <c r="R61" s="116"/>
      <c r="T61" s="125"/>
    </row>
    <row r="62" spans="1:20" x14ac:dyDescent="0.25">
      <c r="B62" s="83" t="s">
        <v>575</v>
      </c>
      <c r="N62" s="116"/>
      <c r="O62" s="116"/>
      <c r="P62" s="116"/>
      <c r="Q62" s="116"/>
      <c r="R62" s="116"/>
      <c r="T62" s="125"/>
    </row>
    <row r="63" spans="1:20" x14ac:dyDescent="0.25">
      <c r="N63" s="116"/>
      <c r="O63" s="116"/>
      <c r="P63" s="116"/>
      <c r="Q63" s="116"/>
      <c r="R63" s="116"/>
      <c r="T63" s="125"/>
    </row>
    <row r="64" spans="1:20" x14ac:dyDescent="0.25">
      <c r="N64" s="116"/>
      <c r="O64" s="116"/>
      <c r="P64" s="116"/>
      <c r="Q64" s="116"/>
      <c r="R64" s="116"/>
      <c r="T64" s="125"/>
    </row>
    <row r="65" spans="14:20" x14ac:dyDescent="0.25">
      <c r="N65" s="116"/>
      <c r="O65" s="116"/>
      <c r="P65" s="116"/>
      <c r="Q65" s="116"/>
      <c r="R65" s="116"/>
      <c r="T65" s="125"/>
    </row>
    <row r="66" spans="14:20" x14ac:dyDescent="0.25">
      <c r="N66" s="116"/>
      <c r="O66" s="116"/>
      <c r="P66" s="116"/>
      <c r="Q66" s="116"/>
      <c r="R66" s="116"/>
      <c r="T66" s="125"/>
    </row>
    <row r="67" spans="14:20" x14ac:dyDescent="0.25">
      <c r="N67" s="116"/>
      <c r="O67" s="116"/>
      <c r="P67" s="116"/>
      <c r="Q67" s="116"/>
      <c r="R67" s="116"/>
      <c r="T67" s="125"/>
    </row>
    <row r="68" spans="14:20" x14ac:dyDescent="0.25">
      <c r="N68" s="116"/>
      <c r="O68" s="116"/>
      <c r="P68" s="116"/>
      <c r="Q68" s="116"/>
      <c r="R68" s="116"/>
      <c r="T68" s="125"/>
    </row>
    <row r="69" spans="14:20" x14ac:dyDescent="0.25">
      <c r="N69" s="116"/>
      <c r="O69" s="116"/>
      <c r="P69" s="116"/>
      <c r="Q69" s="116"/>
      <c r="R69" s="116"/>
      <c r="T69" s="125"/>
    </row>
    <row r="70" spans="14:20" x14ac:dyDescent="0.25">
      <c r="N70" s="116"/>
      <c r="O70" s="116"/>
      <c r="P70" s="116"/>
      <c r="Q70" s="116"/>
      <c r="R70" s="116"/>
      <c r="T70" s="125"/>
    </row>
    <row r="71" spans="14:20" x14ac:dyDescent="0.25">
      <c r="N71" s="116"/>
      <c r="O71" s="116"/>
      <c r="P71" s="116"/>
      <c r="Q71" s="116"/>
      <c r="R71" s="116"/>
      <c r="T71" s="125"/>
    </row>
    <row r="72" spans="14:20" x14ac:dyDescent="0.25">
      <c r="N72" s="116"/>
      <c r="O72" s="116"/>
      <c r="P72" s="116"/>
      <c r="Q72" s="116"/>
      <c r="R72" s="116"/>
      <c r="T72" s="125"/>
    </row>
    <row r="73" spans="14:20" x14ac:dyDescent="0.25">
      <c r="N73" s="116"/>
      <c r="O73" s="116"/>
      <c r="P73" s="116"/>
      <c r="Q73" s="116"/>
      <c r="R73" s="116"/>
      <c r="T73" s="125"/>
    </row>
    <row r="74" spans="14:20" x14ac:dyDescent="0.25">
      <c r="N74" s="116"/>
      <c r="O74" s="116"/>
      <c r="P74" s="116"/>
      <c r="Q74" s="116"/>
      <c r="R74" s="116"/>
      <c r="T74" s="125"/>
    </row>
    <row r="75" spans="14:20" x14ac:dyDescent="0.25">
      <c r="N75" s="116"/>
      <c r="O75" s="116"/>
      <c r="P75" s="116"/>
      <c r="Q75" s="116"/>
      <c r="R75" s="116"/>
      <c r="T75" s="125"/>
    </row>
    <row r="76" spans="14:20" x14ac:dyDescent="0.25">
      <c r="N76" s="116"/>
      <c r="O76" s="116"/>
      <c r="P76" s="116"/>
      <c r="Q76" s="116"/>
      <c r="R76" s="116"/>
      <c r="T76" s="125"/>
    </row>
    <row r="77" spans="14:20" x14ac:dyDescent="0.25">
      <c r="N77" s="116"/>
      <c r="O77" s="116"/>
      <c r="P77" s="116"/>
      <c r="Q77" s="116"/>
      <c r="R77" s="116"/>
      <c r="T77" s="125"/>
    </row>
    <row r="78" spans="14:20" x14ac:dyDescent="0.25">
      <c r="N78" s="116"/>
      <c r="O78" s="116"/>
      <c r="P78" s="116"/>
      <c r="Q78" s="116"/>
      <c r="R78" s="116"/>
      <c r="T78" s="125"/>
    </row>
    <row r="79" spans="14:20" x14ac:dyDescent="0.25">
      <c r="N79" s="116"/>
      <c r="O79" s="116"/>
      <c r="P79" s="116"/>
      <c r="Q79" s="116"/>
      <c r="R79" s="116"/>
      <c r="T79" s="125"/>
    </row>
    <row r="80" spans="14:20" x14ac:dyDescent="0.25">
      <c r="N80" s="116"/>
      <c r="O80" s="116"/>
      <c r="P80" s="116"/>
      <c r="Q80" s="116"/>
      <c r="R80" s="116"/>
      <c r="T80" s="125"/>
    </row>
    <row r="81" spans="14:20" x14ac:dyDescent="0.25">
      <c r="N81" s="116"/>
      <c r="O81" s="116"/>
      <c r="P81" s="116"/>
      <c r="Q81" s="116"/>
      <c r="R81" s="116"/>
      <c r="T81" s="125"/>
    </row>
    <row r="82" spans="14:20" x14ac:dyDescent="0.25">
      <c r="N82" s="116"/>
      <c r="O82" s="116"/>
      <c r="P82" s="116"/>
      <c r="Q82" s="116"/>
      <c r="R82" s="116"/>
      <c r="T82" s="125"/>
    </row>
    <row r="83" spans="14:20" x14ac:dyDescent="0.25">
      <c r="N83" s="116"/>
      <c r="O83" s="116"/>
      <c r="P83" s="116"/>
      <c r="Q83" s="116"/>
      <c r="R83" s="116"/>
      <c r="T83" s="125"/>
    </row>
    <row r="84" spans="14:20" x14ac:dyDescent="0.25">
      <c r="N84" s="116"/>
      <c r="O84" s="116"/>
      <c r="P84" s="116"/>
      <c r="Q84" s="116"/>
      <c r="R84" s="116"/>
      <c r="T84" s="125"/>
    </row>
    <row r="85" spans="14:20" x14ac:dyDescent="0.25">
      <c r="N85" s="116"/>
      <c r="O85" s="116"/>
      <c r="P85" s="116"/>
      <c r="Q85" s="116"/>
      <c r="R85" s="116"/>
      <c r="T85" s="125"/>
    </row>
    <row r="86" spans="14:20" x14ac:dyDescent="0.25">
      <c r="N86" s="116"/>
      <c r="O86" s="116"/>
      <c r="P86" s="116"/>
      <c r="Q86" s="116"/>
      <c r="R86" s="116"/>
      <c r="T86" s="125"/>
    </row>
    <row r="87" spans="14:20" x14ac:dyDescent="0.25">
      <c r="N87" s="116"/>
      <c r="O87" s="116"/>
      <c r="P87" s="116"/>
      <c r="Q87" s="116"/>
      <c r="R87" s="116"/>
      <c r="T87" s="125"/>
    </row>
    <row r="88" spans="14:20" x14ac:dyDescent="0.25">
      <c r="N88" s="116"/>
      <c r="O88" s="116"/>
      <c r="P88" s="116"/>
      <c r="Q88" s="116"/>
      <c r="R88" s="116"/>
      <c r="T88" s="125"/>
    </row>
    <row r="89" spans="14:20" x14ac:dyDescent="0.25">
      <c r="N89" s="116"/>
      <c r="O89" s="116"/>
      <c r="P89" s="116"/>
      <c r="Q89" s="116"/>
      <c r="R89" s="116"/>
      <c r="T89" s="125"/>
    </row>
    <row r="90" spans="14:20" x14ac:dyDescent="0.25">
      <c r="N90" s="116"/>
      <c r="O90" s="116"/>
      <c r="P90" s="116"/>
      <c r="Q90" s="116"/>
      <c r="R90" s="116"/>
      <c r="T90" s="125"/>
    </row>
    <row r="91" spans="14:20" x14ac:dyDescent="0.25">
      <c r="N91" s="116"/>
      <c r="O91" s="116"/>
      <c r="P91" s="116"/>
      <c r="Q91" s="116"/>
      <c r="R91" s="116"/>
      <c r="T91" s="125"/>
    </row>
    <row r="92" spans="14:20" x14ac:dyDescent="0.25">
      <c r="N92" s="116"/>
      <c r="O92" s="116"/>
      <c r="P92" s="116"/>
      <c r="Q92" s="116"/>
      <c r="R92" s="116"/>
      <c r="T92" s="125"/>
    </row>
    <row r="93" spans="14:20" x14ac:dyDescent="0.25">
      <c r="N93" s="116"/>
      <c r="O93" s="116"/>
      <c r="P93" s="116"/>
      <c r="Q93" s="116"/>
      <c r="R93" s="116"/>
      <c r="T93" s="125"/>
    </row>
    <row r="94" spans="14:20" x14ac:dyDescent="0.25">
      <c r="N94" s="116"/>
      <c r="O94" s="116"/>
      <c r="P94" s="116"/>
      <c r="Q94" s="116"/>
      <c r="R94" s="116"/>
      <c r="T94" s="125"/>
    </row>
    <row r="95" spans="14:20" x14ac:dyDescent="0.25">
      <c r="N95" s="116"/>
      <c r="O95" s="116"/>
      <c r="P95" s="116"/>
      <c r="Q95" s="116"/>
      <c r="R95" s="116"/>
      <c r="T95" s="125"/>
    </row>
    <row r="96" spans="14:20" x14ac:dyDescent="0.25">
      <c r="N96" s="116"/>
      <c r="O96" s="116"/>
      <c r="P96" s="116"/>
      <c r="Q96" s="116"/>
      <c r="R96" s="116"/>
      <c r="T96" s="125"/>
    </row>
    <row r="97" spans="14:20" x14ac:dyDescent="0.25">
      <c r="N97" s="116"/>
      <c r="O97" s="116"/>
      <c r="P97" s="116"/>
      <c r="Q97" s="116"/>
      <c r="R97" s="116"/>
      <c r="T97" s="125"/>
    </row>
    <row r="98" spans="14:20" x14ac:dyDescent="0.25">
      <c r="N98" s="116"/>
      <c r="O98" s="116"/>
      <c r="P98" s="116"/>
      <c r="Q98" s="116"/>
      <c r="R98" s="116"/>
      <c r="T98" s="125"/>
    </row>
    <row r="99" spans="14:20" x14ac:dyDescent="0.25">
      <c r="N99" s="116"/>
      <c r="O99" s="116"/>
      <c r="P99" s="116"/>
      <c r="Q99" s="116"/>
      <c r="R99" s="116"/>
      <c r="T99" s="125"/>
    </row>
    <row r="100" spans="14:20" x14ac:dyDescent="0.25">
      <c r="N100" s="116"/>
      <c r="O100" s="116"/>
      <c r="P100" s="116"/>
      <c r="Q100" s="116"/>
      <c r="R100" s="116"/>
      <c r="T100" s="125"/>
    </row>
    <row r="101" spans="14:20" x14ac:dyDescent="0.25">
      <c r="N101" s="116"/>
      <c r="O101" s="116"/>
      <c r="P101" s="116"/>
      <c r="Q101" s="116"/>
      <c r="R101" s="116"/>
      <c r="T101" s="125"/>
    </row>
    <row r="102" spans="14:20" x14ac:dyDescent="0.25">
      <c r="N102" s="116"/>
      <c r="O102" s="116"/>
      <c r="P102" s="116"/>
      <c r="Q102" s="116"/>
      <c r="R102" s="116"/>
      <c r="T102" s="125"/>
    </row>
    <row r="103" spans="14:20" x14ac:dyDescent="0.25">
      <c r="N103" s="116"/>
      <c r="O103" s="116"/>
      <c r="P103" s="116"/>
      <c r="Q103" s="116"/>
      <c r="R103" s="116"/>
      <c r="T103" s="125"/>
    </row>
    <row r="104" spans="14:20" x14ac:dyDescent="0.25">
      <c r="N104" s="116"/>
      <c r="O104" s="116"/>
      <c r="P104" s="116"/>
      <c r="Q104" s="116"/>
      <c r="R104" s="116"/>
      <c r="T104" s="125"/>
    </row>
    <row r="105" spans="14:20" x14ac:dyDescent="0.25">
      <c r="N105" s="116"/>
      <c r="O105" s="116"/>
      <c r="P105" s="116"/>
      <c r="Q105" s="116"/>
      <c r="R105" s="116"/>
      <c r="T105" s="125"/>
    </row>
    <row r="106" spans="14:20" x14ac:dyDescent="0.25">
      <c r="N106" s="116"/>
      <c r="O106" s="116"/>
      <c r="P106" s="116"/>
      <c r="Q106" s="116"/>
      <c r="R106" s="116"/>
      <c r="T106" s="125"/>
    </row>
    <row r="107" spans="14:20" x14ac:dyDescent="0.25">
      <c r="N107" s="116"/>
      <c r="O107" s="116"/>
      <c r="P107" s="116"/>
      <c r="Q107" s="116"/>
      <c r="R107" s="116"/>
      <c r="T107" s="125"/>
    </row>
    <row r="108" spans="14:20" x14ac:dyDescent="0.25">
      <c r="N108" s="116"/>
      <c r="O108" s="116"/>
      <c r="P108" s="116"/>
      <c r="Q108" s="116"/>
      <c r="R108" s="116"/>
      <c r="T108" s="125"/>
    </row>
    <row r="109" spans="14:20" x14ac:dyDescent="0.25">
      <c r="N109" s="116"/>
      <c r="O109" s="116"/>
      <c r="P109" s="116"/>
      <c r="Q109" s="116"/>
      <c r="R109" s="116"/>
      <c r="T109" s="125"/>
    </row>
    <row r="110" spans="14:20" x14ac:dyDescent="0.25">
      <c r="N110" s="116"/>
      <c r="O110" s="116"/>
      <c r="P110" s="116"/>
      <c r="Q110" s="116"/>
      <c r="R110" s="116"/>
      <c r="T110" s="125"/>
    </row>
    <row r="111" spans="14:20" x14ac:dyDescent="0.25">
      <c r="N111" s="116"/>
      <c r="O111" s="116"/>
      <c r="P111" s="116"/>
      <c r="Q111" s="116"/>
      <c r="R111" s="116"/>
      <c r="T111" s="125"/>
    </row>
    <row r="112" spans="14:20" x14ac:dyDescent="0.25">
      <c r="N112" s="116"/>
      <c r="O112" s="116"/>
      <c r="P112" s="116"/>
      <c r="Q112" s="116"/>
      <c r="R112" s="116"/>
      <c r="T112" s="125"/>
    </row>
    <row r="113" spans="14:20" x14ac:dyDescent="0.25">
      <c r="N113" s="116"/>
      <c r="O113" s="116"/>
      <c r="P113" s="116"/>
      <c r="Q113" s="116"/>
      <c r="R113" s="116"/>
      <c r="T113" s="125"/>
    </row>
    <row r="114" spans="14:20" x14ac:dyDescent="0.25">
      <c r="N114" s="116"/>
      <c r="O114" s="116"/>
      <c r="P114" s="116"/>
      <c r="Q114" s="116"/>
      <c r="R114" s="116"/>
      <c r="T114" s="125"/>
    </row>
  </sheetData>
  <mergeCells count="3">
    <mergeCell ref="B4:D4"/>
    <mergeCell ref="N60:R60"/>
    <mergeCell ref="H4:N4"/>
  </mergeCell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D63"/>
  <sheetViews>
    <sheetView zoomScale="75" zoomScaleNormal="55" zoomScalePageLayoutView="55" workbookViewId="0">
      <pane xSplit="1" ySplit="1" topLeftCell="B2" activePane="bottomRight" state="frozen"/>
      <selection pane="topRight"/>
      <selection pane="bottomLeft"/>
      <selection pane="bottomRight" activeCell="P9" sqref="P9"/>
    </sheetView>
  </sheetViews>
  <sheetFormatPr defaultColWidth="12.5703125" defaultRowHeight="15.75" x14ac:dyDescent="0.25"/>
  <cols>
    <col min="1" max="1" width="12.5703125" style="115"/>
    <col min="2" max="2" width="14.28515625" style="115" customWidth="1"/>
    <col min="3" max="16384" width="12.5703125" style="115"/>
  </cols>
  <sheetData>
    <row r="1" spans="1:56" x14ac:dyDescent="0.25">
      <c r="A1" s="151" t="s">
        <v>608</v>
      </c>
    </row>
    <row r="2" spans="1:56" x14ac:dyDescent="0.25">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row>
    <row r="4" spans="1:56" x14ac:dyDescent="0.25">
      <c r="A4" s="118"/>
      <c r="B4" s="187" t="s">
        <v>612</v>
      </c>
      <c r="C4" s="187"/>
      <c r="D4" s="188"/>
      <c r="G4" s="118"/>
      <c r="H4" s="187" t="s">
        <v>613</v>
      </c>
      <c r="I4" s="187"/>
      <c r="J4" s="187"/>
      <c r="K4" s="187"/>
      <c r="L4" s="187"/>
      <c r="M4" s="187"/>
      <c r="N4" s="188"/>
    </row>
    <row r="5" spans="1:56" x14ac:dyDescent="0.25">
      <c r="A5" s="119"/>
      <c r="B5" s="120" t="s">
        <v>609</v>
      </c>
      <c r="C5" s="120" t="s">
        <v>610</v>
      </c>
      <c r="D5" s="121" t="s">
        <v>611</v>
      </c>
      <c r="G5" s="132"/>
      <c r="H5" s="152" t="s">
        <v>558</v>
      </c>
      <c r="I5" s="152" t="s">
        <v>559</v>
      </c>
      <c r="J5" s="154" t="s">
        <v>573</v>
      </c>
      <c r="K5" s="152" t="s">
        <v>616</v>
      </c>
      <c r="L5" s="154" t="s">
        <v>617</v>
      </c>
      <c r="M5" s="152" t="s">
        <v>614</v>
      </c>
      <c r="N5" s="153" t="s">
        <v>615</v>
      </c>
    </row>
    <row r="6" spans="1:56" x14ac:dyDescent="0.25">
      <c r="A6" s="119">
        <v>1961</v>
      </c>
      <c r="B6" s="123">
        <v>0.7366735251562293</v>
      </c>
      <c r="C6" s="123">
        <v>0.81228540483573208</v>
      </c>
      <c r="D6" s="124">
        <v>0.77718101647235471</v>
      </c>
      <c r="G6" s="132">
        <v>1961</v>
      </c>
      <c r="H6" s="123">
        <v>0.74162621464488632</v>
      </c>
      <c r="I6" s="133">
        <v>0.87152102650858487</v>
      </c>
      <c r="J6" s="133">
        <v>0.85639238688719277</v>
      </c>
      <c r="K6" s="133">
        <v>0.72221937648480106</v>
      </c>
      <c r="L6" s="123">
        <v>0.69049382343338306</v>
      </c>
      <c r="M6" s="123">
        <v>0.68725734914968728</v>
      </c>
      <c r="N6" s="124">
        <v>0.87561777235029681</v>
      </c>
    </row>
    <row r="7" spans="1:56" x14ac:dyDescent="0.25">
      <c r="A7" s="119">
        <v>1962</v>
      </c>
      <c r="B7" s="123">
        <v>0.72937333319676745</v>
      </c>
      <c r="C7" s="123">
        <v>0.81126879373451333</v>
      </c>
      <c r="D7" s="124">
        <v>0.78573269654412758</v>
      </c>
      <c r="G7" s="132">
        <v>1962</v>
      </c>
      <c r="H7" s="123">
        <v>0.7399525894356288</v>
      </c>
      <c r="I7" s="133">
        <v>0.8690704386182061</v>
      </c>
      <c r="J7" s="133">
        <v>0.85475045338511879</v>
      </c>
      <c r="K7" s="133">
        <v>0.71347300040536676</v>
      </c>
      <c r="L7" s="123">
        <v>0.68585380239446614</v>
      </c>
      <c r="M7" s="123">
        <v>0.70152535979647013</v>
      </c>
      <c r="N7" s="124">
        <v>0.88121449825291243</v>
      </c>
    </row>
    <row r="8" spans="1:56" x14ac:dyDescent="0.25">
      <c r="A8" s="119">
        <v>1963</v>
      </c>
      <c r="B8" s="123">
        <v>0.71775579477569651</v>
      </c>
      <c r="C8" s="123">
        <v>0.82441769318454428</v>
      </c>
      <c r="D8" s="124">
        <v>0.79700467806784681</v>
      </c>
      <c r="G8" s="132">
        <v>1963</v>
      </c>
      <c r="H8" s="123">
        <v>0.74410805121921342</v>
      </c>
      <c r="I8" s="133">
        <v>0.8725055825510134</v>
      </c>
      <c r="J8" s="133">
        <v>0.87041633041825839</v>
      </c>
      <c r="K8" s="133">
        <v>0.70607088002125185</v>
      </c>
      <c r="L8" s="123">
        <v>0.673722454636978</v>
      </c>
      <c r="M8" s="123">
        <v>0.7143547858174073</v>
      </c>
      <c r="N8" s="124">
        <v>0.89861978431561385</v>
      </c>
    </row>
    <row r="9" spans="1:56" x14ac:dyDescent="0.25">
      <c r="A9" s="119">
        <v>1964</v>
      </c>
      <c r="B9" s="123">
        <v>0.71836787780359401</v>
      </c>
      <c r="C9" s="123">
        <v>0.8340115769624058</v>
      </c>
      <c r="D9" s="124">
        <v>0.80263665371070725</v>
      </c>
      <c r="G9" s="132">
        <v>1964</v>
      </c>
      <c r="H9" s="123">
        <v>0.74945230387769379</v>
      </c>
      <c r="I9" s="133">
        <v>0.87715498763301869</v>
      </c>
      <c r="J9" s="133">
        <v>0.88004287190417585</v>
      </c>
      <c r="K9" s="133">
        <v>0.70531056159577077</v>
      </c>
      <c r="L9" s="123">
        <v>0.69945070456963687</v>
      </c>
      <c r="M9" s="123">
        <v>0.7255720595249523</v>
      </c>
      <c r="N9" s="124">
        <v>0.9076919433015711</v>
      </c>
    </row>
    <row r="10" spans="1:56" x14ac:dyDescent="0.25">
      <c r="A10" s="119">
        <v>1965</v>
      </c>
      <c r="B10" s="123">
        <v>0.71464521520121305</v>
      </c>
      <c r="C10" s="123">
        <v>0.83903500317677637</v>
      </c>
      <c r="D10" s="124">
        <v>0.81175104149642374</v>
      </c>
      <c r="G10" s="132">
        <v>1965</v>
      </c>
      <c r="H10" s="123">
        <v>0.74929434241453563</v>
      </c>
      <c r="I10" s="133">
        <v>0.88468688482602342</v>
      </c>
      <c r="J10" s="133">
        <v>0.88612478390992111</v>
      </c>
      <c r="K10" s="133">
        <v>0.70898643331784394</v>
      </c>
      <c r="L10" s="123">
        <v>0.68901289366989671</v>
      </c>
      <c r="M10" s="123">
        <v>0.73156253740696786</v>
      </c>
      <c r="N10" s="124">
        <v>0.88784356627212135</v>
      </c>
      <c r="O10" s="116"/>
      <c r="P10" s="116"/>
      <c r="Q10" s="116"/>
      <c r="R10" s="116"/>
      <c r="S10" s="116"/>
      <c r="T10" s="116"/>
      <c r="U10" s="116"/>
    </row>
    <row r="11" spans="1:56" x14ac:dyDescent="0.25">
      <c r="A11" s="119">
        <v>1966</v>
      </c>
      <c r="B11" s="123">
        <v>0.70947661921437621</v>
      </c>
      <c r="C11" s="123">
        <v>0.83361897417292041</v>
      </c>
      <c r="D11" s="124">
        <v>0.82274486549645431</v>
      </c>
      <c r="G11" s="132">
        <v>1966</v>
      </c>
      <c r="H11" s="123">
        <v>0.73730455234112402</v>
      </c>
      <c r="I11" s="133">
        <v>0.90003797572973521</v>
      </c>
      <c r="J11" s="133">
        <v>0.89287873813817709</v>
      </c>
      <c r="K11" s="133">
        <v>0.70445934831905166</v>
      </c>
      <c r="L11" s="123">
        <v>0.68085222706667092</v>
      </c>
      <c r="M11" s="123">
        <v>0.73866130452119705</v>
      </c>
      <c r="N11" s="124">
        <v>0.88416875103777792</v>
      </c>
      <c r="O11" s="116"/>
      <c r="P11" s="116"/>
      <c r="Q11" s="116"/>
      <c r="R11" s="116"/>
      <c r="S11" s="116"/>
      <c r="T11" s="116"/>
      <c r="U11" s="116"/>
    </row>
    <row r="12" spans="1:56" x14ac:dyDescent="0.25">
      <c r="A12" s="119">
        <v>1967</v>
      </c>
      <c r="B12" s="123">
        <v>0.70663886084402372</v>
      </c>
      <c r="C12" s="123">
        <v>0.84034244049169649</v>
      </c>
      <c r="D12" s="124">
        <v>0.83188084289528264</v>
      </c>
      <c r="G12" s="132">
        <v>1967</v>
      </c>
      <c r="H12" s="123">
        <v>0.73510491634133135</v>
      </c>
      <c r="I12" s="133">
        <v>0.90290803686177989</v>
      </c>
      <c r="J12" s="133">
        <v>0.89733334842071555</v>
      </c>
      <c r="K12" s="133">
        <v>0.73183851823638679</v>
      </c>
      <c r="L12" s="123">
        <v>0.70084724966411227</v>
      </c>
      <c r="M12" s="123">
        <v>0.75032549824476613</v>
      </c>
      <c r="N12" s="124">
        <v>0.87761011816437229</v>
      </c>
      <c r="O12" s="116"/>
      <c r="P12" s="116"/>
      <c r="Q12" s="116"/>
      <c r="R12" s="116"/>
      <c r="S12" s="116"/>
      <c r="T12" s="116"/>
      <c r="U12" s="116"/>
    </row>
    <row r="13" spans="1:56" x14ac:dyDescent="0.25">
      <c r="A13" s="119">
        <v>1968</v>
      </c>
      <c r="B13" s="123">
        <v>0.69813061964214307</v>
      </c>
      <c r="C13" s="123">
        <v>0.84210091834582368</v>
      </c>
      <c r="D13" s="124">
        <v>0.83757500693413467</v>
      </c>
      <c r="G13" s="132">
        <v>1968</v>
      </c>
      <c r="H13" s="123">
        <v>0.73137471236383655</v>
      </c>
      <c r="I13" s="133">
        <v>0.90658411955299589</v>
      </c>
      <c r="J13" s="133">
        <v>0.89856241761926092</v>
      </c>
      <c r="K13" s="133">
        <v>0.72929278079525262</v>
      </c>
      <c r="L13" s="123">
        <v>0.69033215478464138</v>
      </c>
      <c r="M13" s="123">
        <v>0.75293509232155142</v>
      </c>
      <c r="N13" s="124">
        <v>0.88394579517494709</v>
      </c>
      <c r="O13" s="116"/>
      <c r="P13" s="116"/>
      <c r="Q13" s="116"/>
      <c r="R13" s="116"/>
      <c r="S13" s="116"/>
      <c r="T13" s="116"/>
      <c r="U13" s="116"/>
    </row>
    <row r="14" spans="1:56" x14ac:dyDescent="0.25">
      <c r="A14" s="119">
        <v>1969</v>
      </c>
      <c r="B14" s="123">
        <v>0.70193336680852936</v>
      </c>
      <c r="C14" s="123">
        <v>0.84382442713642825</v>
      </c>
      <c r="D14" s="124">
        <v>0.8488262441201172</v>
      </c>
      <c r="G14" s="132">
        <v>1969</v>
      </c>
      <c r="H14" s="123">
        <v>0.7342001239184015</v>
      </c>
      <c r="I14" s="133">
        <v>0.92236092101827427</v>
      </c>
      <c r="J14" s="133">
        <v>0.90570897426572095</v>
      </c>
      <c r="K14" s="133">
        <v>0.72116702732404925</v>
      </c>
      <c r="L14" s="123">
        <v>0.70540123265419974</v>
      </c>
      <c r="M14" s="123">
        <v>0.75614787832302754</v>
      </c>
      <c r="N14" s="124">
        <v>0.88236991430797529</v>
      </c>
      <c r="O14" s="116"/>
      <c r="P14" s="116"/>
      <c r="Q14" s="116"/>
      <c r="R14" s="116"/>
      <c r="S14" s="116"/>
      <c r="T14" s="116"/>
      <c r="U14" s="116"/>
    </row>
    <row r="15" spans="1:56" x14ac:dyDescent="0.25">
      <c r="A15" s="119">
        <v>1970</v>
      </c>
      <c r="B15" s="123">
        <v>0.70547567881329232</v>
      </c>
      <c r="C15" s="123">
        <v>0.84977004538873813</v>
      </c>
      <c r="D15" s="124">
        <v>0.85068837009035536</v>
      </c>
      <c r="G15" s="132">
        <v>1970</v>
      </c>
      <c r="H15" s="123">
        <v>0.74250214091843836</v>
      </c>
      <c r="I15" s="133">
        <v>0.92922746329017702</v>
      </c>
      <c r="J15" s="133">
        <v>0.9107652514275284</v>
      </c>
      <c r="K15" s="133">
        <v>0.71466175641209861</v>
      </c>
      <c r="L15" s="123">
        <v>0.72154730771341524</v>
      </c>
      <c r="M15" s="123">
        <v>0.7561403174668786</v>
      </c>
      <c r="N15" s="124">
        <v>0.87519766238645325</v>
      </c>
      <c r="O15" s="116"/>
      <c r="P15" s="116"/>
      <c r="Q15" s="116"/>
      <c r="R15" s="116"/>
      <c r="S15" s="116"/>
      <c r="T15" s="116"/>
      <c r="U15" s="116"/>
    </row>
    <row r="16" spans="1:56" x14ac:dyDescent="0.25">
      <c r="A16" s="119">
        <v>1971</v>
      </c>
      <c r="B16" s="123">
        <v>0.70496292947559103</v>
      </c>
      <c r="C16" s="123">
        <v>0.86025387807998577</v>
      </c>
      <c r="D16" s="124">
        <v>0.85423585636734234</v>
      </c>
      <c r="G16" s="132">
        <v>1971</v>
      </c>
      <c r="H16" s="123">
        <v>0.74929427204999199</v>
      </c>
      <c r="I16" s="133">
        <v>0.93786264150744403</v>
      </c>
      <c r="J16" s="133">
        <v>0.91839014272994601</v>
      </c>
      <c r="K16" s="133">
        <v>0.72349867929980738</v>
      </c>
      <c r="L16" s="123">
        <v>0.71291768570378566</v>
      </c>
      <c r="M16" s="123">
        <v>0.75813648429498581</v>
      </c>
      <c r="N16" s="124">
        <v>0.86153389886101073</v>
      </c>
      <c r="O16" s="116"/>
      <c r="P16" s="116"/>
      <c r="Q16" s="116"/>
      <c r="R16" s="116"/>
      <c r="S16" s="116"/>
      <c r="T16" s="116"/>
      <c r="U16" s="116"/>
    </row>
    <row r="17" spans="1:21" x14ac:dyDescent="0.25">
      <c r="A17" s="119">
        <v>1972</v>
      </c>
      <c r="B17" s="123">
        <v>0.71225355523578038</v>
      </c>
      <c r="C17" s="123">
        <v>0.86239228539218804</v>
      </c>
      <c r="D17" s="124">
        <v>0.85403394012043077</v>
      </c>
      <c r="G17" s="132">
        <v>1972</v>
      </c>
      <c r="H17" s="123">
        <v>0.75451783501342473</v>
      </c>
      <c r="I17" s="133">
        <v>0.94505496054777827</v>
      </c>
      <c r="J17" s="133">
        <v>0.92171467955932684</v>
      </c>
      <c r="K17" s="133">
        <v>0.72652346227023012</v>
      </c>
      <c r="L17" s="123">
        <v>0.74116394885127823</v>
      </c>
      <c r="M17" s="123">
        <v>0.75316927000203404</v>
      </c>
      <c r="N17" s="124">
        <v>0.85534183440729361</v>
      </c>
      <c r="O17" s="116"/>
      <c r="P17" s="116"/>
      <c r="Q17" s="116"/>
      <c r="R17" s="116"/>
      <c r="S17" s="116"/>
      <c r="T17" s="116"/>
      <c r="U17" s="116"/>
    </row>
    <row r="18" spans="1:21" x14ac:dyDescent="0.25">
      <c r="A18" s="119">
        <v>1973</v>
      </c>
      <c r="B18" s="123">
        <v>0.71365267279299538</v>
      </c>
      <c r="C18" s="123">
        <v>0.8701977671300124</v>
      </c>
      <c r="D18" s="124">
        <v>0.85686828576787799</v>
      </c>
      <c r="G18" s="132">
        <v>1973</v>
      </c>
      <c r="H18" s="123">
        <v>0.76219616070598906</v>
      </c>
      <c r="I18" s="133">
        <v>0.94650566731175945</v>
      </c>
      <c r="J18" s="133">
        <v>0.92643858491858</v>
      </c>
      <c r="K18" s="133">
        <v>0.73090496969353258</v>
      </c>
      <c r="L18" s="123">
        <v>0.74118998450170859</v>
      </c>
      <c r="M18" s="123">
        <v>0.75918742499368475</v>
      </c>
      <c r="N18" s="124">
        <v>0.87935526222046934</v>
      </c>
      <c r="O18" s="116"/>
      <c r="P18" s="116"/>
      <c r="Q18" s="116"/>
      <c r="R18" s="116"/>
      <c r="S18" s="116"/>
      <c r="T18" s="116"/>
      <c r="U18" s="116"/>
    </row>
    <row r="19" spans="1:21" x14ac:dyDescent="0.25">
      <c r="A19" s="119">
        <v>1974</v>
      </c>
      <c r="B19" s="123">
        <v>0.70218902339509437</v>
      </c>
      <c r="C19" s="123">
        <v>0.86976227164278697</v>
      </c>
      <c r="D19" s="124">
        <v>0.85252060757222226</v>
      </c>
      <c r="G19" s="132">
        <v>1974</v>
      </c>
      <c r="H19" s="123">
        <v>0.75221521913290157</v>
      </c>
      <c r="I19" s="133">
        <v>0.94420142093204951</v>
      </c>
      <c r="J19" s="133">
        <v>0.92998275408610764</v>
      </c>
      <c r="K19" s="133">
        <v>0.72640752749801263</v>
      </c>
      <c r="L19" s="123">
        <v>0.75036370933136065</v>
      </c>
      <c r="M19" s="123">
        <v>0.76245300188073351</v>
      </c>
      <c r="N19" s="124">
        <v>0.87702034778350224</v>
      </c>
      <c r="O19" s="116"/>
      <c r="P19" s="116"/>
      <c r="Q19" s="116"/>
      <c r="R19" s="116"/>
      <c r="S19" s="116"/>
      <c r="T19" s="116"/>
      <c r="U19" s="116"/>
    </row>
    <row r="20" spans="1:21" x14ac:dyDescent="0.25">
      <c r="A20" s="119">
        <v>1975</v>
      </c>
      <c r="B20" s="123">
        <v>0.69528370835719644</v>
      </c>
      <c r="C20" s="123">
        <v>0.87560053146401406</v>
      </c>
      <c r="D20" s="124">
        <v>0.8597041622131848</v>
      </c>
      <c r="G20" s="132">
        <v>1975</v>
      </c>
      <c r="H20" s="123">
        <v>0.75420428734201128</v>
      </c>
      <c r="I20" s="133">
        <v>0.95497996324788048</v>
      </c>
      <c r="J20" s="133">
        <v>0.93114959532543973</v>
      </c>
      <c r="K20" s="133">
        <v>0.72567362804967139</v>
      </c>
      <c r="L20" s="123">
        <v>0.75775329296615601</v>
      </c>
      <c r="M20" s="123">
        <v>0.76921114882562003</v>
      </c>
      <c r="N20" s="124">
        <v>0.88618236423261154</v>
      </c>
      <c r="O20" s="116"/>
      <c r="P20" s="116"/>
      <c r="Q20" s="116"/>
      <c r="R20" s="116"/>
      <c r="S20" s="116"/>
      <c r="T20" s="116"/>
      <c r="U20" s="116"/>
    </row>
    <row r="21" spans="1:21" x14ac:dyDescent="0.25">
      <c r="A21" s="119">
        <v>1976</v>
      </c>
      <c r="B21" s="123">
        <v>0.69218946304918927</v>
      </c>
      <c r="C21" s="123">
        <v>0.87773448654172859</v>
      </c>
      <c r="D21" s="124">
        <v>0.86450130023740224</v>
      </c>
      <c r="G21" s="132">
        <v>1976</v>
      </c>
      <c r="H21" s="123">
        <v>0.7570756675039213</v>
      </c>
      <c r="I21" s="133">
        <v>0.96076714858030487</v>
      </c>
      <c r="J21" s="133">
        <v>0.93560338465528481</v>
      </c>
      <c r="K21" s="133">
        <v>0.71742994112679004</v>
      </c>
      <c r="L21" s="123">
        <v>0.76402056894501502</v>
      </c>
      <c r="M21" s="123">
        <v>0.7779863122051105</v>
      </c>
      <c r="N21" s="124">
        <v>0.88330798163735535</v>
      </c>
      <c r="O21" s="116"/>
      <c r="P21" s="116"/>
      <c r="Q21" s="116"/>
      <c r="R21" s="116"/>
      <c r="S21" s="116"/>
      <c r="T21" s="116"/>
      <c r="U21" s="116"/>
    </row>
    <row r="22" spans="1:21" x14ac:dyDescent="0.25">
      <c r="A22" s="119">
        <v>1977</v>
      </c>
      <c r="B22" s="123">
        <v>0.69136919981691036</v>
      </c>
      <c r="C22" s="123">
        <v>0.87821301411994923</v>
      </c>
      <c r="D22" s="124">
        <v>0.86700668603665743</v>
      </c>
      <c r="G22" s="132">
        <v>1977</v>
      </c>
      <c r="H22" s="123">
        <v>0.75762121351981992</v>
      </c>
      <c r="I22" s="133">
        <v>0.96036524825517999</v>
      </c>
      <c r="J22" s="133">
        <v>0.93761774040703028</v>
      </c>
      <c r="K22" s="133">
        <v>0.70717691905201363</v>
      </c>
      <c r="L22" s="123">
        <v>0.77758066481203081</v>
      </c>
      <c r="M22" s="123">
        <v>0.78219700911356493</v>
      </c>
      <c r="N22" s="124">
        <v>0.88690859867630811</v>
      </c>
      <c r="O22" s="116"/>
      <c r="P22" s="116"/>
      <c r="Q22" s="116"/>
      <c r="R22" s="116"/>
      <c r="S22" s="116"/>
      <c r="T22" s="116"/>
      <c r="U22" s="116"/>
    </row>
    <row r="23" spans="1:21" x14ac:dyDescent="0.25">
      <c r="A23" s="119">
        <v>1978</v>
      </c>
      <c r="B23" s="123">
        <v>0.69617035756367474</v>
      </c>
      <c r="C23" s="123">
        <v>0.88409182817937826</v>
      </c>
      <c r="D23" s="124">
        <v>0.86713824464237477</v>
      </c>
      <c r="G23" s="132">
        <v>1978</v>
      </c>
      <c r="H23" s="123">
        <v>0.76680953319549028</v>
      </c>
      <c r="I23" s="133">
        <v>0.96006819556423006</v>
      </c>
      <c r="J23" s="133">
        <v>0.94116697295366802</v>
      </c>
      <c r="K23" s="133">
        <v>0.71177348862465206</v>
      </c>
      <c r="L23" s="123">
        <v>0.76380376936454419</v>
      </c>
      <c r="M23" s="123">
        <v>0.78272931189055095</v>
      </c>
      <c r="N23" s="124">
        <v>0.89887540915194442</v>
      </c>
      <c r="O23" s="116"/>
      <c r="P23" s="116"/>
      <c r="Q23" s="116"/>
      <c r="R23" s="116"/>
      <c r="S23" s="116"/>
      <c r="T23" s="116"/>
      <c r="U23" s="116"/>
    </row>
    <row r="24" spans="1:21" x14ac:dyDescent="0.25">
      <c r="A24" s="119">
        <v>1979</v>
      </c>
      <c r="B24" s="123">
        <v>0.70073241989941082</v>
      </c>
      <c r="C24" s="123">
        <v>0.88862174468241062</v>
      </c>
      <c r="D24" s="124">
        <v>0.87388321200911567</v>
      </c>
      <c r="G24" s="132">
        <v>1979</v>
      </c>
      <c r="H24" s="123">
        <v>0.77256416536462513</v>
      </c>
      <c r="I24" s="133">
        <v>0.9615825721341662</v>
      </c>
      <c r="J24" s="133">
        <v>0.93736144571911439</v>
      </c>
      <c r="K24" s="133">
        <v>0.73837092942095317</v>
      </c>
      <c r="L24" s="123">
        <v>0.76349536763202863</v>
      </c>
      <c r="M24" s="123">
        <v>0.79538339966258753</v>
      </c>
      <c r="N24" s="124">
        <v>0.90104322723523977</v>
      </c>
      <c r="O24" s="116"/>
      <c r="P24" s="116"/>
      <c r="Q24" s="116"/>
      <c r="R24" s="116"/>
      <c r="S24" s="116"/>
      <c r="T24" s="116"/>
      <c r="U24" s="116"/>
    </row>
    <row r="25" spans="1:21" x14ac:dyDescent="0.25">
      <c r="A25" s="119">
        <v>1980</v>
      </c>
      <c r="B25" s="123">
        <v>0.70399109273743321</v>
      </c>
      <c r="C25" s="123">
        <v>0.8859347370694528</v>
      </c>
      <c r="D25" s="124">
        <v>0.87252666682358815</v>
      </c>
      <c r="G25" s="132">
        <v>1980</v>
      </c>
      <c r="H25" s="123">
        <v>0.76476844754209516</v>
      </c>
      <c r="I25" s="133">
        <v>0.96394016824316098</v>
      </c>
      <c r="J25" s="133">
        <v>0.93543489904540178</v>
      </c>
      <c r="K25" s="133">
        <v>0.74682884021339591</v>
      </c>
      <c r="L25" s="123">
        <v>0.77158886078988731</v>
      </c>
      <c r="M25" s="123">
        <v>0.79650603776803508</v>
      </c>
      <c r="N25" s="124">
        <v>0.93992983871948133</v>
      </c>
      <c r="O25" s="116"/>
      <c r="P25" s="116"/>
      <c r="Q25" s="116"/>
      <c r="R25" s="116"/>
      <c r="S25" s="116"/>
      <c r="T25" s="116"/>
      <c r="U25" s="116"/>
    </row>
    <row r="26" spans="1:21" x14ac:dyDescent="0.25">
      <c r="A26" s="119">
        <v>1981</v>
      </c>
      <c r="B26" s="123">
        <v>0.69064821521051145</v>
      </c>
      <c r="C26" s="123">
        <v>0.89008244160885142</v>
      </c>
      <c r="D26" s="124">
        <v>0.86794435522303015</v>
      </c>
      <c r="G26" s="132">
        <v>1981</v>
      </c>
      <c r="H26" s="123">
        <v>0.76043065778587626</v>
      </c>
      <c r="I26" s="133">
        <v>0.96295379642186518</v>
      </c>
      <c r="J26" s="133">
        <v>0.94112705257076545</v>
      </c>
      <c r="K26" s="133">
        <v>0.74207900788322667</v>
      </c>
      <c r="L26" s="123">
        <v>0.78055667913965143</v>
      </c>
      <c r="M26" s="123">
        <v>0.7948923506798482</v>
      </c>
      <c r="N26" s="124">
        <v>0.94575252102057805</v>
      </c>
      <c r="O26" s="116"/>
      <c r="P26" s="116"/>
      <c r="Q26" s="116"/>
      <c r="R26" s="116"/>
      <c r="S26" s="116"/>
      <c r="T26" s="116"/>
      <c r="U26" s="116"/>
    </row>
    <row r="27" spans="1:21" x14ac:dyDescent="0.25">
      <c r="A27" s="119">
        <v>1982</v>
      </c>
      <c r="B27" s="123">
        <v>0.69296117669649637</v>
      </c>
      <c r="C27" s="123">
        <v>0.88900126676233804</v>
      </c>
      <c r="D27" s="124">
        <v>0.86947343660457777</v>
      </c>
      <c r="G27" s="132">
        <v>1982</v>
      </c>
      <c r="H27" s="123">
        <v>0.76026280715085104</v>
      </c>
      <c r="I27" s="133">
        <v>0.96241187023151564</v>
      </c>
      <c r="J27" s="133">
        <v>0.94057558239822525</v>
      </c>
      <c r="K27" s="133">
        <v>0.74680155747055754</v>
      </c>
      <c r="L27" s="123">
        <v>0.79449259076353917</v>
      </c>
      <c r="M27" s="123">
        <v>0.7986608683517008</v>
      </c>
      <c r="N27" s="124">
        <v>0.95081938992190751</v>
      </c>
      <c r="O27" s="116"/>
      <c r="P27" s="116"/>
      <c r="Q27" s="116"/>
      <c r="R27" s="116"/>
      <c r="S27" s="116"/>
      <c r="T27" s="116"/>
      <c r="U27" s="116"/>
    </row>
    <row r="28" spans="1:21" x14ac:dyDescent="0.25">
      <c r="A28" s="119">
        <v>1983</v>
      </c>
      <c r="B28" s="123">
        <v>0.69218252628340937</v>
      </c>
      <c r="C28" s="123">
        <v>0.89091783002374869</v>
      </c>
      <c r="D28" s="124">
        <v>0.87077369773609303</v>
      </c>
      <c r="G28" s="132">
        <v>1983</v>
      </c>
      <c r="H28" s="123">
        <v>0.75808371367828487</v>
      </c>
      <c r="I28" s="133">
        <v>0.96478967745420452</v>
      </c>
      <c r="J28" s="133">
        <v>0.93971041566708957</v>
      </c>
      <c r="K28" s="133">
        <v>0.76366234001049549</v>
      </c>
      <c r="L28" s="123">
        <v>0.78438526472101078</v>
      </c>
      <c r="M28" s="123">
        <v>0.80310756077375733</v>
      </c>
      <c r="N28" s="124">
        <v>0.94740668044975773</v>
      </c>
      <c r="O28" s="116"/>
      <c r="P28" s="116"/>
      <c r="Q28" s="116"/>
      <c r="R28" s="116"/>
      <c r="S28" s="116"/>
      <c r="T28" s="116"/>
      <c r="U28" s="116"/>
    </row>
    <row r="29" spans="1:21" x14ac:dyDescent="0.25">
      <c r="A29" s="119">
        <v>1984</v>
      </c>
      <c r="B29" s="123">
        <v>0.69092059037188358</v>
      </c>
      <c r="C29" s="123">
        <v>0.88626193369139672</v>
      </c>
      <c r="D29" s="124">
        <v>0.87641978520221697</v>
      </c>
      <c r="G29" s="132">
        <v>1984</v>
      </c>
      <c r="H29" s="123">
        <v>0.7518499118551063</v>
      </c>
      <c r="I29" s="133">
        <v>0.96106585861842775</v>
      </c>
      <c r="J29" s="133">
        <v>0.93485030309708028</v>
      </c>
      <c r="K29" s="133">
        <v>0.77080993396886699</v>
      </c>
      <c r="L29" s="123">
        <v>0.79497601940495999</v>
      </c>
      <c r="M29" s="123">
        <v>0.81389193272383775</v>
      </c>
      <c r="N29" s="124">
        <v>0.9441704699071034</v>
      </c>
      <c r="O29" s="116"/>
      <c r="P29" s="116"/>
      <c r="Q29" s="116"/>
      <c r="R29" s="116"/>
      <c r="S29" s="116"/>
      <c r="T29" s="116"/>
      <c r="U29" s="116"/>
    </row>
    <row r="30" spans="1:21" x14ac:dyDescent="0.25">
      <c r="A30" s="119">
        <v>1985</v>
      </c>
      <c r="B30" s="123">
        <v>0.69989406711771496</v>
      </c>
      <c r="C30" s="123">
        <v>0.89566746513221163</v>
      </c>
      <c r="D30" s="124">
        <v>0.88232443759469281</v>
      </c>
      <c r="G30" s="132">
        <v>1985</v>
      </c>
      <c r="H30" s="123">
        <v>0.76353213373387518</v>
      </c>
      <c r="I30" s="133">
        <v>0.96584753528378242</v>
      </c>
      <c r="J30" s="133">
        <v>0.94480947078851396</v>
      </c>
      <c r="K30" s="133">
        <v>0.78720628993309938</v>
      </c>
      <c r="L30" s="123">
        <v>0.806468028902106</v>
      </c>
      <c r="M30" s="123">
        <v>0.82210136923848243</v>
      </c>
      <c r="N30" s="124">
        <v>0.94135307889901632</v>
      </c>
      <c r="O30" s="116"/>
      <c r="P30" s="116"/>
      <c r="Q30" s="116"/>
      <c r="R30" s="116"/>
      <c r="S30" s="116"/>
      <c r="T30" s="116"/>
      <c r="U30" s="116"/>
    </row>
    <row r="31" spans="1:21" x14ac:dyDescent="0.25">
      <c r="A31" s="119">
        <v>1986</v>
      </c>
      <c r="B31" s="123">
        <v>0.70106092357404037</v>
      </c>
      <c r="C31" s="123">
        <v>0.90395478059602075</v>
      </c>
      <c r="D31" s="124">
        <v>0.87180345998645525</v>
      </c>
      <c r="G31" s="132">
        <v>1986</v>
      </c>
      <c r="H31" s="123">
        <v>0.77201823678580217</v>
      </c>
      <c r="I31" s="133">
        <v>0.96699696351019981</v>
      </c>
      <c r="J31" s="133">
        <v>0.94951295353734411</v>
      </c>
      <c r="K31" s="133">
        <v>0.7993912095375062</v>
      </c>
      <c r="L31" s="123">
        <v>0.81983556958336212</v>
      </c>
      <c r="M31" s="123">
        <v>0.82003006946849699</v>
      </c>
      <c r="N31" s="124">
        <v>0.95567532183069348</v>
      </c>
      <c r="O31" s="116"/>
      <c r="P31" s="116"/>
      <c r="Q31" s="116"/>
      <c r="R31" s="116"/>
      <c r="S31" s="116"/>
      <c r="T31" s="116"/>
      <c r="U31" s="116"/>
    </row>
    <row r="32" spans="1:21" x14ac:dyDescent="0.25">
      <c r="A32" s="119">
        <v>1987</v>
      </c>
      <c r="B32" s="123">
        <v>0.69728480187484432</v>
      </c>
      <c r="C32" s="123">
        <v>0.91017801740701554</v>
      </c>
      <c r="D32" s="124">
        <v>0.8744316386131008</v>
      </c>
      <c r="G32" s="132">
        <v>1987</v>
      </c>
      <c r="H32" s="123">
        <v>0.78341566161127785</v>
      </c>
      <c r="I32" s="133">
        <v>0.96416968305764783</v>
      </c>
      <c r="J32" s="133">
        <v>0.94954509376922536</v>
      </c>
      <c r="K32" s="133">
        <v>0.803955014723021</v>
      </c>
      <c r="L32" s="123">
        <v>0.82803239574919785</v>
      </c>
      <c r="M32" s="123">
        <v>0.82554611034484804</v>
      </c>
      <c r="N32" s="124">
        <v>0.94230082082608146</v>
      </c>
      <c r="O32" s="116"/>
      <c r="P32" s="116"/>
      <c r="Q32" s="116"/>
      <c r="R32" s="116"/>
      <c r="S32" s="116"/>
      <c r="T32" s="116"/>
      <c r="U32" s="116"/>
    </row>
    <row r="33" spans="1:21" x14ac:dyDescent="0.25">
      <c r="A33" s="119">
        <v>1988</v>
      </c>
      <c r="B33" s="123">
        <v>0.71300064247754824</v>
      </c>
      <c r="C33" s="123">
        <v>0.91117138287434019</v>
      </c>
      <c r="D33" s="124">
        <v>0.87928723750513293</v>
      </c>
      <c r="G33" s="132">
        <v>1988</v>
      </c>
      <c r="H33" s="123">
        <v>0.78335547705965614</v>
      </c>
      <c r="I33" s="133">
        <v>0.97362259484335278</v>
      </c>
      <c r="J33" s="133">
        <v>0.94755967303800659</v>
      </c>
      <c r="K33" s="133">
        <v>0.82827473921427797</v>
      </c>
      <c r="L33" s="123">
        <v>0.82824857651495498</v>
      </c>
      <c r="M33" s="123">
        <v>0.83402201098246687</v>
      </c>
      <c r="N33" s="124">
        <v>0.92837437482566154</v>
      </c>
      <c r="O33" s="116"/>
      <c r="P33" s="116"/>
      <c r="Q33" s="116"/>
      <c r="R33" s="116"/>
      <c r="S33" s="116"/>
      <c r="T33" s="116"/>
      <c r="U33" s="116"/>
    </row>
    <row r="34" spans="1:21" x14ac:dyDescent="0.25">
      <c r="A34" s="119">
        <v>1989</v>
      </c>
      <c r="B34" s="123">
        <v>0.70998019462952011</v>
      </c>
      <c r="C34" s="123">
        <v>0.91185490965786931</v>
      </c>
      <c r="D34" s="124">
        <v>0.88075174167518833</v>
      </c>
      <c r="G34" s="132">
        <v>1989</v>
      </c>
      <c r="H34" s="123">
        <v>0.77693807897286982</v>
      </c>
      <c r="I34" s="133">
        <v>0.97677880582923782</v>
      </c>
      <c r="J34" s="133">
        <v>0.94618194398911637</v>
      </c>
      <c r="K34" s="133">
        <v>0.83779122440865761</v>
      </c>
      <c r="L34" s="123">
        <v>0.82867050842668588</v>
      </c>
      <c r="M34" s="123">
        <v>0.83943069597567443</v>
      </c>
      <c r="N34" s="124">
        <v>0.93528330030111317</v>
      </c>
      <c r="O34" s="116"/>
      <c r="P34" s="116"/>
      <c r="Q34" s="116"/>
      <c r="R34" s="116"/>
      <c r="S34" s="116"/>
      <c r="T34" s="116"/>
      <c r="U34" s="116"/>
    </row>
    <row r="35" spans="1:21" x14ac:dyDescent="0.25">
      <c r="A35" s="119">
        <v>1990</v>
      </c>
      <c r="B35" s="123">
        <v>0.69620972351868882</v>
      </c>
      <c r="C35" s="123">
        <v>0.90022903993828907</v>
      </c>
      <c r="D35" s="124">
        <v>0.88151226386779014</v>
      </c>
      <c r="G35" s="132">
        <v>1990</v>
      </c>
      <c r="H35" s="123">
        <v>0.76384573296148772</v>
      </c>
      <c r="I35" s="133">
        <v>0.94502177375023466</v>
      </c>
      <c r="J35" s="133">
        <v>0.93533687529128806</v>
      </c>
      <c r="K35" s="133">
        <v>0.82532505240042497</v>
      </c>
      <c r="L35" s="123">
        <v>0.78831680132982873</v>
      </c>
      <c r="M35" s="123">
        <v>0.85526646499000014</v>
      </c>
      <c r="N35" s="124">
        <v>0.89564731676306297</v>
      </c>
      <c r="O35" s="116"/>
      <c r="P35" s="116"/>
      <c r="Q35" s="116"/>
      <c r="R35" s="116"/>
      <c r="S35" s="116"/>
      <c r="T35" s="116"/>
      <c r="U35" s="116"/>
    </row>
    <row r="36" spans="1:21" x14ac:dyDescent="0.25">
      <c r="A36" s="119">
        <v>1991</v>
      </c>
      <c r="B36" s="123">
        <v>0.69056829949741205</v>
      </c>
      <c r="C36" s="123">
        <v>0.89741732295326904</v>
      </c>
      <c r="D36" s="124">
        <v>0.88557762211377622</v>
      </c>
      <c r="G36" s="132">
        <v>1991</v>
      </c>
      <c r="H36" s="123">
        <v>0.76158786795888311</v>
      </c>
      <c r="I36" s="133">
        <v>0.93361840995250389</v>
      </c>
      <c r="J36" s="133">
        <v>0.92766498296923394</v>
      </c>
      <c r="K36" s="133">
        <v>0.82601016344068834</v>
      </c>
      <c r="L36" s="123">
        <v>0.78040179574207169</v>
      </c>
      <c r="M36" s="123">
        <v>0.87000081094774728</v>
      </c>
      <c r="N36" s="124">
        <v>0.87699470332093366</v>
      </c>
      <c r="O36" s="116"/>
      <c r="P36" s="116"/>
      <c r="Q36" s="116"/>
      <c r="R36" s="116"/>
      <c r="S36" s="116"/>
      <c r="T36" s="116"/>
      <c r="U36" s="116"/>
    </row>
    <row r="37" spans="1:21" x14ac:dyDescent="0.25">
      <c r="A37" s="119">
        <v>1992</v>
      </c>
      <c r="B37" s="123">
        <v>0.69404890823439347</v>
      </c>
      <c r="C37" s="123">
        <v>0.91558935226653093</v>
      </c>
      <c r="D37" s="124">
        <v>0.84029253923603575</v>
      </c>
      <c r="G37" s="132">
        <v>1992</v>
      </c>
      <c r="H37" s="123">
        <v>0.77352669238980032</v>
      </c>
      <c r="I37" s="133">
        <v>0.94909950291758027</v>
      </c>
      <c r="J37" s="133">
        <v>0.93913982491148196</v>
      </c>
      <c r="K37" s="133">
        <v>0.85285331354841987</v>
      </c>
      <c r="L37" s="123">
        <v>0.80779458861029119</v>
      </c>
      <c r="M37" s="123">
        <v>0.86287787708694119</v>
      </c>
      <c r="N37" s="124">
        <v>0.89001666664930923</v>
      </c>
      <c r="O37" s="116"/>
      <c r="P37" s="116"/>
      <c r="Q37" s="116"/>
      <c r="R37" s="116"/>
      <c r="S37" s="116"/>
      <c r="T37" s="116"/>
      <c r="U37" s="116"/>
    </row>
    <row r="38" spans="1:21" x14ac:dyDescent="0.25">
      <c r="A38" s="119">
        <v>1993</v>
      </c>
      <c r="B38" s="123">
        <v>0.68126031723965064</v>
      </c>
      <c r="C38" s="123">
        <v>0.91303866411986234</v>
      </c>
      <c r="D38" s="124">
        <v>0.84659342983558983</v>
      </c>
      <c r="G38" s="132">
        <v>1993</v>
      </c>
      <c r="H38" s="123">
        <v>0.77074234558478572</v>
      </c>
      <c r="I38" s="133">
        <v>1.0305665811327294</v>
      </c>
      <c r="J38" s="133">
        <v>0.9312410474938162</v>
      </c>
      <c r="K38" s="133">
        <v>0.84053796979587503</v>
      </c>
      <c r="L38" s="123">
        <v>0.83125946481616242</v>
      </c>
      <c r="M38" s="123">
        <v>0.87876582483238674</v>
      </c>
      <c r="N38" s="124">
        <v>0.8844881153679911</v>
      </c>
      <c r="O38" s="116"/>
      <c r="P38" s="116"/>
      <c r="Q38" s="116"/>
      <c r="R38" s="116"/>
      <c r="S38" s="116"/>
      <c r="T38" s="116"/>
      <c r="U38" s="116"/>
    </row>
    <row r="39" spans="1:21" x14ac:dyDescent="0.25">
      <c r="A39" s="119">
        <v>1994</v>
      </c>
      <c r="B39" s="123">
        <v>0.68327930760642197</v>
      </c>
      <c r="C39" s="123">
        <v>0.91331415094409307</v>
      </c>
      <c r="D39" s="124">
        <v>0.86111932307632522</v>
      </c>
      <c r="G39" s="132">
        <v>1994</v>
      </c>
      <c r="H39" s="123">
        <v>0.7678011788479927</v>
      </c>
      <c r="I39" s="133">
        <v>0.9993608641837004</v>
      </c>
      <c r="J39" s="133">
        <v>0.92948228556654566</v>
      </c>
      <c r="K39" s="133">
        <v>0.85469308987877735</v>
      </c>
      <c r="L39" s="123">
        <v>0.84716690555577068</v>
      </c>
      <c r="M39" s="123">
        <v>0.88824203413124625</v>
      </c>
      <c r="N39" s="124">
        <v>0.90042539329875204</v>
      </c>
      <c r="O39" s="116"/>
      <c r="P39" s="116"/>
      <c r="Q39" s="116"/>
      <c r="R39" s="116"/>
      <c r="S39" s="116"/>
      <c r="T39" s="116"/>
      <c r="U39" s="116"/>
    </row>
    <row r="40" spans="1:21" x14ac:dyDescent="0.25">
      <c r="A40" s="119">
        <v>1995</v>
      </c>
      <c r="B40" s="123">
        <v>0.68016820718156568</v>
      </c>
      <c r="C40" s="123">
        <v>0.91435042420486368</v>
      </c>
      <c r="D40" s="124">
        <v>0.87044883114202698</v>
      </c>
      <c r="G40" s="132">
        <v>1995</v>
      </c>
      <c r="H40" s="123">
        <v>0.76927658419250011</v>
      </c>
      <c r="I40" s="133">
        <v>0.97816077989907446</v>
      </c>
      <c r="J40" s="133">
        <v>0.92985775219904965</v>
      </c>
      <c r="K40" s="133">
        <v>0.85630362390987802</v>
      </c>
      <c r="L40" s="123">
        <v>0.84040446015642645</v>
      </c>
      <c r="M40" s="123">
        <v>0.89548648959319355</v>
      </c>
      <c r="N40" s="124">
        <v>0.90295854740699832</v>
      </c>
      <c r="O40" s="116"/>
      <c r="P40" s="116"/>
      <c r="Q40" s="116"/>
      <c r="R40" s="116"/>
      <c r="S40" s="116"/>
      <c r="T40" s="116"/>
      <c r="U40" s="116"/>
    </row>
    <row r="41" spans="1:21" x14ac:dyDescent="0.25">
      <c r="A41" s="119">
        <v>1996</v>
      </c>
      <c r="B41" s="123">
        <v>0.6832387253350618</v>
      </c>
      <c r="C41" s="123">
        <v>0.92321636462535372</v>
      </c>
      <c r="D41" s="124">
        <v>0.8780411171092054</v>
      </c>
      <c r="G41" s="132">
        <v>1996</v>
      </c>
      <c r="H41" s="123">
        <v>0.7789355431619529</v>
      </c>
      <c r="I41" s="133">
        <v>0.98486249597222719</v>
      </c>
      <c r="J41" s="133">
        <v>0.93902134204007637</v>
      </c>
      <c r="K41" s="133">
        <v>0.86675915095087885</v>
      </c>
      <c r="L41" s="123">
        <v>0.86449244763697164</v>
      </c>
      <c r="M41" s="123">
        <v>0.89639052392202079</v>
      </c>
      <c r="N41" s="124">
        <v>0.91304079484703449</v>
      </c>
      <c r="O41" s="116"/>
      <c r="P41" s="116"/>
      <c r="Q41" s="116"/>
      <c r="R41" s="116"/>
      <c r="S41" s="116"/>
      <c r="T41" s="116"/>
      <c r="U41" s="116"/>
    </row>
    <row r="42" spans="1:21" x14ac:dyDescent="0.25">
      <c r="A42" s="119">
        <v>1997</v>
      </c>
      <c r="B42" s="123">
        <v>0.68149405671277785</v>
      </c>
      <c r="C42" s="123">
        <v>0.92260993292580418</v>
      </c>
      <c r="D42" s="124">
        <v>0.87437287740136216</v>
      </c>
      <c r="G42" s="132">
        <v>1997</v>
      </c>
      <c r="H42" s="123">
        <v>0.77803578184738109</v>
      </c>
      <c r="I42" s="133">
        <v>0.98915373492642034</v>
      </c>
      <c r="J42" s="133">
        <v>0.9372538244959564</v>
      </c>
      <c r="K42" s="133">
        <v>0.86707105417735053</v>
      </c>
      <c r="L42" s="123">
        <v>0.86910937884574935</v>
      </c>
      <c r="M42" s="123">
        <v>0.89569220234252445</v>
      </c>
      <c r="N42" s="124">
        <v>0.92049088688669722</v>
      </c>
      <c r="O42" s="116"/>
      <c r="P42" s="116"/>
      <c r="Q42" s="116"/>
      <c r="R42" s="116"/>
      <c r="S42" s="116"/>
      <c r="T42" s="116"/>
      <c r="U42" s="116"/>
    </row>
    <row r="43" spans="1:21" x14ac:dyDescent="0.25">
      <c r="A43" s="119">
        <v>1998</v>
      </c>
      <c r="B43" s="123">
        <v>0.68156265326352972</v>
      </c>
      <c r="C43" s="123">
        <v>0.9195189299032569</v>
      </c>
      <c r="D43" s="124">
        <v>0.87177009840040809</v>
      </c>
      <c r="G43" s="132">
        <v>1998</v>
      </c>
      <c r="H43" s="123">
        <v>0.77694036826838819</v>
      </c>
      <c r="I43" s="133">
        <v>0.98745630647062621</v>
      </c>
      <c r="J43" s="133">
        <v>0.93544752676123166</v>
      </c>
      <c r="K43" s="133">
        <v>0.86440603491249968</v>
      </c>
      <c r="L43" s="123">
        <v>0.85602264605603651</v>
      </c>
      <c r="M43" s="123">
        <v>0.8918761783043766</v>
      </c>
      <c r="N43" s="124">
        <v>0.90685595378963024</v>
      </c>
      <c r="O43" s="116"/>
      <c r="P43" s="116"/>
      <c r="Q43" s="116"/>
      <c r="R43" s="116"/>
      <c r="S43" s="116"/>
      <c r="T43" s="116"/>
      <c r="U43" s="116"/>
    </row>
    <row r="44" spans="1:21" x14ac:dyDescent="0.25">
      <c r="A44" s="119">
        <v>1999</v>
      </c>
      <c r="B44" s="123">
        <v>0.68645380501097542</v>
      </c>
      <c r="C44" s="123">
        <v>0.92192693746782128</v>
      </c>
      <c r="D44" s="124">
        <v>0.87474370958284686</v>
      </c>
      <c r="G44" s="132">
        <v>1999</v>
      </c>
      <c r="H44" s="123">
        <v>0.77602557792438376</v>
      </c>
      <c r="I44" s="133">
        <v>0.98087207583453728</v>
      </c>
      <c r="J44" s="133">
        <v>0.94185334702932533</v>
      </c>
      <c r="K44" s="133">
        <v>0.86972433158047124</v>
      </c>
      <c r="L44" s="123">
        <v>0.87055597759558168</v>
      </c>
      <c r="M44" s="123">
        <v>0.89897048699318705</v>
      </c>
      <c r="N44" s="124">
        <v>0.90924923710069727</v>
      </c>
      <c r="O44" s="116"/>
      <c r="P44" s="116"/>
      <c r="Q44" s="116"/>
      <c r="R44" s="116"/>
      <c r="S44" s="116"/>
      <c r="T44" s="116"/>
      <c r="U44" s="116"/>
    </row>
    <row r="45" spans="1:21" x14ac:dyDescent="0.25">
      <c r="A45" s="119">
        <v>2000</v>
      </c>
      <c r="B45" s="123">
        <v>0.6788201668623759</v>
      </c>
      <c r="C45" s="123">
        <v>0.91969987303698542</v>
      </c>
      <c r="D45" s="124">
        <v>0.88827357236253723</v>
      </c>
      <c r="G45" s="132">
        <v>2000</v>
      </c>
      <c r="H45" s="123">
        <v>0.77321416453116221</v>
      </c>
      <c r="I45" s="133">
        <v>1.0266331595070006</v>
      </c>
      <c r="J45" s="133">
        <v>0.94074331237306485</v>
      </c>
      <c r="K45" s="133">
        <v>0.88131960344996529</v>
      </c>
      <c r="L45" s="123">
        <v>0.87489768775864962</v>
      </c>
      <c r="M45" s="123">
        <v>0.90551870522589228</v>
      </c>
      <c r="N45" s="124">
        <v>0.88601349627825621</v>
      </c>
      <c r="O45" s="116"/>
      <c r="P45" s="116"/>
      <c r="Q45" s="116"/>
      <c r="R45" s="116"/>
      <c r="S45" s="116"/>
      <c r="T45" s="116"/>
      <c r="U45" s="116"/>
    </row>
    <row r="46" spans="1:21" x14ac:dyDescent="0.25">
      <c r="A46" s="119">
        <v>2001</v>
      </c>
      <c r="B46" s="123">
        <v>0.67544774231352711</v>
      </c>
      <c r="C46" s="123">
        <v>0.92196126977133763</v>
      </c>
      <c r="D46" s="124">
        <v>0.89094896147854297</v>
      </c>
      <c r="G46" s="132">
        <v>2001</v>
      </c>
      <c r="H46" s="123">
        <v>0.77194866145423457</v>
      </c>
      <c r="I46" s="133">
        <v>1.0356246021387769</v>
      </c>
      <c r="J46" s="133">
        <v>0.94156165888551535</v>
      </c>
      <c r="K46" s="133">
        <v>0.88615826695210964</v>
      </c>
      <c r="L46" s="123">
        <v>0.83668766682021156</v>
      </c>
      <c r="M46" s="123">
        <v>0.90182404693131824</v>
      </c>
      <c r="N46" s="124">
        <v>0.89619358986550934</v>
      </c>
      <c r="O46" s="116"/>
      <c r="P46" s="116"/>
      <c r="Q46" s="116"/>
      <c r="R46" s="116"/>
      <c r="S46" s="116"/>
      <c r="T46" s="116"/>
      <c r="U46" s="116"/>
    </row>
    <row r="47" spans="1:21" x14ac:dyDescent="0.25">
      <c r="A47" s="119">
        <v>2002</v>
      </c>
      <c r="B47" s="123">
        <v>0.69951161678265716</v>
      </c>
      <c r="C47" s="123">
        <v>0.91558364915344392</v>
      </c>
      <c r="D47" s="124">
        <v>0.89218343011862644</v>
      </c>
      <c r="G47" s="132">
        <v>2002</v>
      </c>
      <c r="H47" s="123">
        <v>0.78773046018068038</v>
      </c>
      <c r="I47" s="133">
        <v>1.0522567559578468</v>
      </c>
      <c r="J47" s="133">
        <v>0.93612976467658371</v>
      </c>
      <c r="K47" s="133">
        <v>0.89817896123139029</v>
      </c>
      <c r="L47" s="123">
        <v>0.8300218572765482</v>
      </c>
      <c r="M47" s="123">
        <v>0.90409900431085666</v>
      </c>
      <c r="N47" s="124">
        <v>0.88327926634503662</v>
      </c>
      <c r="O47" s="116"/>
      <c r="P47" s="116"/>
      <c r="Q47" s="116"/>
      <c r="R47" s="116"/>
      <c r="S47" s="116"/>
      <c r="T47" s="116"/>
      <c r="U47" s="116"/>
    </row>
    <row r="48" spans="1:21" x14ac:dyDescent="0.25">
      <c r="A48" s="119">
        <v>2003</v>
      </c>
      <c r="B48" s="123">
        <v>0.69209554420096242</v>
      </c>
      <c r="C48" s="123">
        <v>0.91835287307057312</v>
      </c>
      <c r="D48" s="124">
        <v>0.89160515489916592</v>
      </c>
      <c r="G48" s="132">
        <v>2003</v>
      </c>
      <c r="H48" s="123">
        <v>0.78249471243927049</v>
      </c>
      <c r="I48" s="133">
        <v>1.0706946787994236</v>
      </c>
      <c r="J48" s="133">
        <v>0.9446627082066984</v>
      </c>
      <c r="K48" s="133">
        <v>0.90163587287720026</v>
      </c>
      <c r="L48" s="123">
        <v>0.85158954378625917</v>
      </c>
      <c r="M48" s="123">
        <v>0.90733093940701781</v>
      </c>
      <c r="N48" s="124">
        <v>0.87860697026015733</v>
      </c>
      <c r="O48" s="116"/>
      <c r="P48" s="116"/>
      <c r="Q48" s="116"/>
      <c r="R48" s="116"/>
      <c r="S48" s="116"/>
      <c r="T48" s="116"/>
      <c r="U48" s="116"/>
    </row>
    <row r="49" spans="1:22" x14ac:dyDescent="0.25">
      <c r="A49" s="119">
        <v>2004</v>
      </c>
      <c r="B49" s="123">
        <v>0.69116491876923769</v>
      </c>
      <c r="C49" s="123">
        <v>0.92439492209283003</v>
      </c>
      <c r="D49" s="124">
        <v>0.88969965876433343</v>
      </c>
      <c r="G49" s="132">
        <v>2004</v>
      </c>
      <c r="H49" s="123">
        <v>0.79305499195083373</v>
      </c>
      <c r="I49" s="133">
        <v>1.0810965441910123</v>
      </c>
      <c r="J49" s="133">
        <v>0.95165982238838465</v>
      </c>
      <c r="K49" s="133">
        <v>0.90588959893927568</v>
      </c>
      <c r="L49" s="123">
        <v>0.79888269287563141</v>
      </c>
      <c r="M49" s="123">
        <v>0.90629069145501784</v>
      </c>
      <c r="N49" s="124">
        <v>0.86935989850181405</v>
      </c>
      <c r="O49" s="116"/>
      <c r="P49" s="116"/>
      <c r="Q49" s="116"/>
      <c r="R49" s="116"/>
      <c r="S49" s="116"/>
      <c r="T49" s="116"/>
      <c r="U49" s="116"/>
    </row>
    <row r="50" spans="1:22" x14ac:dyDescent="0.25">
      <c r="A50" s="119">
        <v>2005</v>
      </c>
      <c r="B50" s="123">
        <v>0.70961887945915847</v>
      </c>
      <c r="C50" s="123">
        <v>0.92536822689560772</v>
      </c>
      <c r="D50" s="124">
        <v>0.89324121935261858</v>
      </c>
      <c r="G50" s="132">
        <v>2005</v>
      </c>
      <c r="H50" s="123">
        <v>0.79845112011591923</v>
      </c>
      <c r="I50" s="133">
        <v>1.1014115191071343</v>
      </c>
      <c r="J50" s="133">
        <v>0.962340332854423</v>
      </c>
      <c r="K50" s="133">
        <v>0.91084962523472734</v>
      </c>
      <c r="L50" s="123">
        <v>0.79973556716196259</v>
      </c>
      <c r="M50" s="123">
        <v>0.90877673832821537</v>
      </c>
      <c r="N50" s="124">
        <v>0.87753441182816938</v>
      </c>
      <c r="O50" s="116"/>
      <c r="P50" s="116"/>
      <c r="Q50" s="116"/>
      <c r="R50" s="116"/>
      <c r="S50" s="116"/>
      <c r="T50" s="116"/>
      <c r="U50" s="116"/>
    </row>
    <row r="51" spans="1:22" x14ac:dyDescent="0.25">
      <c r="A51" s="119">
        <v>2006</v>
      </c>
      <c r="B51" s="123">
        <v>0.71394237559475748</v>
      </c>
      <c r="C51" s="123">
        <v>0.92883110349319187</v>
      </c>
      <c r="D51" s="124">
        <v>0.89234934427325341</v>
      </c>
      <c r="G51" s="132">
        <v>2006</v>
      </c>
      <c r="H51" s="123">
        <v>0.8027660879614843</v>
      </c>
      <c r="I51" s="133">
        <v>1.1040372657268855</v>
      </c>
      <c r="J51" s="133">
        <v>0.97099517137998126</v>
      </c>
      <c r="K51" s="133">
        <v>0.90994276097897697</v>
      </c>
      <c r="L51" s="123">
        <v>0.78278343071123624</v>
      </c>
      <c r="M51" s="123">
        <v>0.90752747410220713</v>
      </c>
      <c r="N51" s="124">
        <v>0.88976707391184018</v>
      </c>
      <c r="O51" s="116"/>
      <c r="P51" s="116"/>
      <c r="Q51" s="116"/>
      <c r="R51" s="116"/>
      <c r="S51" s="116"/>
      <c r="T51" s="116"/>
      <c r="U51" s="116"/>
    </row>
    <row r="52" spans="1:22" x14ac:dyDescent="0.25">
      <c r="A52" s="119">
        <v>2007</v>
      </c>
      <c r="B52" s="123">
        <v>0.7172822983589614</v>
      </c>
      <c r="C52" s="123">
        <v>0.93251601352863356</v>
      </c>
      <c r="D52" s="124">
        <v>0.89313488176281319</v>
      </c>
      <c r="G52" s="132">
        <v>2007</v>
      </c>
      <c r="H52" s="123">
        <v>0.80047240506422035</v>
      </c>
      <c r="I52" s="133">
        <v>1.1345531878805812</v>
      </c>
      <c r="J52" s="133">
        <v>0.97596514687010494</v>
      </c>
      <c r="K52" s="133">
        <v>0.91584871003799051</v>
      </c>
      <c r="L52" s="123">
        <v>0.82333591114487392</v>
      </c>
      <c r="M52" s="123">
        <v>0.90736872256937773</v>
      </c>
      <c r="N52" s="124">
        <v>0.88714404454218476</v>
      </c>
      <c r="O52" s="116"/>
      <c r="P52" s="116"/>
      <c r="Q52" s="116"/>
      <c r="R52" s="116"/>
      <c r="S52" s="116"/>
      <c r="T52" s="116"/>
      <c r="U52" s="116"/>
    </row>
    <row r="53" spans="1:22" x14ac:dyDescent="0.25">
      <c r="A53" s="119">
        <v>2008</v>
      </c>
      <c r="B53" s="123">
        <v>0.72666985924371619</v>
      </c>
      <c r="C53" s="123">
        <v>0.93040802776111553</v>
      </c>
      <c r="D53" s="124">
        <v>0.89388083531348184</v>
      </c>
      <c r="G53" s="132">
        <v>2008</v>
      </c>
      <c r="H53" s="123">
        <v>0.79743977695834345</v>
      </c>
      <c r="I53" s="133">
        <v>1.1467827234348091</v>
      </c>
      <c r="J53" s="133">
        <v>0.97315638529143866</v>
      </c>
      <c r="K53" s="133">
        <v>0.91665748617433529</v>
      </c>
      <c r="L53" s="123">
        <v>0.82827234974997388</v>
      </c>
      <c r="M53" s="123">
        <v>0.91020669421586453</v>
      </c>
      <c r="N53" s="124">
        <v>0.88372915674152941</v>
      </c>
      <c r="O53" s="116"/>
      <c r="P53" s="116"/>
      <c r="Q53" s="116"/>
      <c r="R53" s="116"/>
      <c r="S53" s="116"/>
      <c r="T53" s="116"/>
      <c r="U53" s="116"/>
    </row>
    <row r="54" spans="1:22" x14ac:dyDescent="0.25">
      <c r="A54" s="119">
        <v>2009</v>
      </c>
      <c r="B54" s="123">
        <v>0.72482146994492913</v>
      </c>
      <c r="C54" s="123">
        <v>0.92896093939566349</v>
      </c>
      <c r="D54" s="124">
        <v>0.89298399628411784</v>
      </c>
      <c r="G54" s="132">
        <v>2009</v>
      </c>
      <c r="H54" s="123">
        <v>0.79686426486064255</v>
      </c>
      <c r="I54" s="133">
        <v>1.1417871908604929</v>
      </c>
      <c r="J54" s="133">
        <v>0.97430874879488605</v>
      </c>
      <c r="K54" s="133">
        <v>0.90913801583249421</v>
      </c>
      <c r="L54" s="123">
        <v>0.83564427025382004</v>
      </c>
      <c r="M54" s="123">
        <v>0.90752989165331588</v>
      </c>
      <c r="N54" s="124">
        <v>0.87425855185047063</v>
      </c>
      <c r="O54" s="116"/>
      <c r="P54" s="116"/>
      <c r="Q54" s="116"/>
      <c r="R54" s="116"/>
      <c r="S54" s="116"/>
      <c r="T54" s="116"/>
      <c r="U54" s="116"/>
    </row>
    <row r="55" spans="1:22" x14ac:dyDescent="0.25">
      <c r="A55" s="119">
        <v>2010</v>
      </c>
      <c r="B55" s="123">
        <v>0.73538080155650887</v>
      </c>
      <c r="C55" s="123">
        <v>0.93084668538039994</v>
      </c>
      <c r="D55" s="124">
        <v>0.89785963502566379</v>
      </c>
      <c r="G55" s="132">
        <v>2010</v>
      </c>
      <c r="H55" s="123">
        <v>0.8031224028985039</v>
      </c>
      <c r="I55" s="133">
        <v>1.1409096906386984</v>
      </c>
      <c r="J55" s="133">
        <v>0.97939155418151191</v>
      </c>
      <c r="K55" s="133">
        <v>0.91652373743570781</v>
      </c>
      <c r="L55" s="123">
        <v>0.81895675021088044</v>
      </c>
      <c r="M55" s="123">
        <v>0.91378604232854332</v>
      </c>
      <c r="N55" s="124">
        <v>0.88187673995261706</v>
      </c>
      <c r="O55" s="116"/>
      <c r="P55" s="116"/>
      <c r="Q55" s="116"/>
      <c r="R55" s="116"/>
      <c r="S55" s="116"/>
      <c r="T55" s="116"/>
      <c r="U55" s="116"/>
    </row>
    <row r="56" spans="1:22" x14ac:dyDescent="0.25">
      <c r="A56" s="119">
        <v>2011</v>
      </c>
      <c r="B56" s="123">
        <v>0.71846566238129261</v>
      </c>
      <c r="C56" s="123">
        <v>0.92946898784000387</v>
      </c>
      <c r="D56" s="124">
        <v>0.89728507129568802</v>
      </c>
      <c r="G56" s="132">
        <v>2011</v>
      </c>
      <c r="H56" s="123">
        <v>0.7957171007112056</v>
      </c>
      <c r="I56" s="133">
        <v>1.138354749884521</v>
      </c>
      <c r="J56" s="133">
        <v>0.98102532559799682</v>
      </c>
      <c r="K56" s="133">
        <v>0.9063094065187306</v>
      </c>
      <c r="L56" s="123">
        <v>0.83906842931097592</v>
      </c>
      <c r="M56" s="123">
        <v>0.91498536282272169</v>
      </c>
      <c r="N56" s="124">
        <v>0.84948919304698522</v>
      </c>
      <c r="O56" s="116"/>
      <c r="P56" s="116"/>
      <c r="Q56" s="116"/>
      <c r="R56" s="116"/>
      <c r="S56" s="116"/>
      <c r="T56" s="116"/>
      <c r="U56" s="116"/>
    </row>
    <row r="57" spans="1:22" x14ac:dyDescent="0.25">
      <c r="A57" s="119">
        <v>2012</v>
      </c>
      <c r="B57" s="123">
        <v>0.70356545314049912</v>
      </c>
      <c r="C57" s="123">
        <v>0.92809033050008904</v>
      </c>
      <c r="D57" s="124">
        <v>0.8985988550431776</v>
      </c>
      <c r="G57" s="132">
        <v>2012</v>
      </c>
      <c r="H57" s="123">
        <v>0.78487322751487998</v>
      </c>
      <c r="I57" s="133">
        <v>1.1356837441208945</v>
      </c>
      <c r="J57" s="133">
        <v>0.97976077298948205</v>
      </c>
      <c r="K57" s="133">
        <v>0.89382553525925834</v>
      </c>
      <c r="L57" s="123">
        <v>0.8168375090082256</v>
      </c>
      <c r="M57" s="123">
        <v>0.91707399798747835</v>
      </c>
      <c r="N57" s="124">
        <v>0.8471870302787472</v>
      </c>
      <c r="O57" s="116"/>
      <c r="P57" s="116"/>
      <c r="Q57" s="116"/>
      <c r="R57" s="116"/>
      <c r="S57" s="116"/>
      <c r="T57" s="116"/>
      <c r="U57" s="116"/>
    </row>
    <row r="58" spans="1:22" x14ac:dyDescent="0.25">
      <c r="A58" s="119">
        <v>2013</v>
      </c>
      <c r="B58" s="123">
        <v>0.71540772928936924</v>
      </c>
      <c r="C58" s="123">
        <v>0.92819734921584662</v>
      </c>
      <c r="D58" s="124">
        <v>0.90131688628138862</v>
      </c>
      <c r="G58" s="132">
        <v>2013</v>
      </c>
      <c r="H58" s="123">
        <v>0.78403277496407364</v>
      </c>
      <c r="I58" s="133">
        <v>1.1435188028444716</v>
      </c>
      <c r="J58" s="133">
        <v>0.98056958639104108</v>
      </c>
      <c r="K58" s="133">
        <v>0.90404060731563196</v>
      </c>
      <c r="L58" s="123">
        <v>0.81958283854374792</v>
      </c>
      <c r="M58" s="123">
        <v>0.92157096599505939</v>
      </c>
      <c r="N58" s="124">
        <v>0.85346378853584703</v>
      </c>
      <c r="O58" s="116"/>
      <c r="P58" s="116"/>
      <c r="Q58" s="116"/>
      <c r="R58" s="116"/>
      <c r="S58" s="116"/>
      <c r="T58" s="116"/>
      <c r="U58" s="116"/>
    </row>
    <row r="59" spans="1:22" x14ac:dyDescent="0.25">
      <c r="A59" s="126">
        <v>2014</v>
      </c>
      <c r="B59" s="127">
        <v>0.73060352580909316</v>
      </c>
      <c r="C59" s="127">
        <v>0.93399385536766633</v>
      </c>
      <c r="D59" s="128">
        <v>0.89840222211522092</v>
      </c>
      <c r="G59" s="134">
        <v>2014</v>
      </c>
      <c r="H59" s="127">
        <v>0.79241935476524661</v>
      </c>
      <c r="I59" s="135">
        <v>1.1372783343786337</v>
      </c>
      <c r="J59" s="135">
        <v>0.98318061141233903</v>
      </c>
      <c r="K59" s="135">
        <v>0.90615822171810767</v>
      </c>
      <c r="L59" s="127">
        <v>0.81901359783193461</v>
      </c>
      <c r="M59" s="127">
        <v>0.91614704376417733</v>
      </c>
      <c r="N59" s="128">
        <v>0.87816117660499549</v>
      </c>
      <c r="O59" s="116"/>
      <c r="P59" s="116"/>
      <c r="Q59" s="116"/>
      <c r="R59" s="116"/>
      <c r="S59" s="116"/>
      <c r="T59" s="116"/>
      <c r="U59" s="116"/>
    </row>
    <row r="60" spans="1:22" x14ac:dyDescent="0.25">
      <c r="I60" s="116"/>
      <c r="J60" s="116"/>
      <c r="K60" s="116"/>
      <c r="L60" s="116"/>
      <c r="M60" s="116"/>
      <c r="N60" s="116"/>
      <c r="O60" s="116"/>
      <c r="P60" s="116"/>
      <c r="Q60" s="116"/>
      <c r="R60" s="116"/>
      <c r="S60" s="116"/>
      <c r="T60" s="116"/>
      <c r="U60" s="116"/>
      <c r="V60" s="116"/>
    </row>
    <row r="61" spans="1:22" x14ac:dyDescent="0.25">
      <c r="B61" s="83" t="s">
        <v>575</v>
      </c>
      <c r="I61" s="116"/>
      <c r="J61" s="116"/>
      <c r="K61" s="116"/>
      <c r="L61" s="116"/>
      <c r="M61" s="116"/>
      <c r="N61" s="116"/>
      <c r="O61" s="116"/>
      <c r="P61" s="116"/>
      <c r="Q61" s="116"/>
      <c r="R61" s="116"/>
      <c r="S61" s="116"/>
      <c r="T61" s="116"/>
      <c r="U61" s="116"/>
      <c r="V61" s="116"/>
    </row>
    <row r="62" spans="1:22" x14ac:dyDescent="0.25">
      <c r="I62" s="116"/>
      <c r="J62" s="116"/>
      <c r="K62" s="116"/>
      <c r="L62" s="116"/>
      <c r="M62" s="116"/>
      <c r="N62" s="116"/>
      <c r="O62" s="116"/>
      <c r="P62" s="116"/>
      <c r="Q62" s="116"/>
      <c r="R62" s="116"/>
      <c r="S62" s="116"/>
      <c r="T62" s="116"/>
      <c r="U62" s="116"/>
      <c r="V62" s="116"/>
    </row>
    <row r="63" spans="1:22" x14ac:dyDescent="0.25">
      <c r="I63" s="116"/>
      <c r="J63" s="116"/>
      <c r="K63" s="116"/>
      <c r="L63" s="116"/>
      <c r="M63" s="116"/>
      <c r="N63" s="116"/>
      <c r="O63" s="116"/>
      <c r="P63" s="116"/>
      <c r="Q63" s="116"/>
      <c r="R63" s="116"/>
      <c r="S63" s="116"/>
      <c r="T63" s="116"/>
      <c r="U63" s="116"/>
      <c r="V63" s="116"/>
    </row>
  </sheetData>
  <mergeCells count="2">
    <mergeCell ref="B4:D4"/>
    <mergeCell ref="H4:N4"/>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002060"/>
  </sheetPr>
  <dimension ref="A1"/>
  <sheetViews>
    <sheetView workbookViewId="0">
      <selection activeCell="P33" sqref="P33"/>
    </sheetView>
  </sheetViews>
  <sheetFormatPr defaultRowHeight="15" x14ac:dyDescent="0.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60">
    <tabColor rgb="FF0070C0"/>
  </sheetPr>
  <dimension ref="A1:BE183"/>
  <sheetViews>
    <sheetView workbookViewId="0">
      <pane xSplit="1" ySplit="2" topLeftCell="B163" activePane="bottomRight" state="frozen"/>
      <selection pane="topRight" activeCell="B1" sqref="B1"/>
      <selection pane="bottomLeft" activeCell="A3" sqref="A3"/>
      <selection pane="bottomRight" activeCell="H186" sqref="H186"/>
    </sheetView>
  </sheetViews>
  <sheetFormatPr defaultColWidth="8.85546875" defaultRowHeight="15" x14ac:dyDescent="0.25"/>
  <cols>
    <col min="1" max="1" width="6.7109375" style="20" customWidth="1"/>
  </cols>
  <sheetData>
    <row r="1" spans="1:57" s="20" customFormat="1" x14ac:dyDescent="0.25">
      <c r="A1" s="56" t="s">
        <v>589</v>
      </c>
    </row>
    <row r="2" spans="1:57" s="20" customFormat="1" x14ac:dyDescent="0.25">
      <c r="A2" s="21" t="s">
        <v>39</v>
      </c>
      <c r="B2" s="21" t="s">
        <v>228</v>
      </c>
      <c r="C2" s="21" t="s">
        <v>233</v>
      </c>
      <c r="D2" s="21" t="s">
        <v>240</v>
      </c>
      <c r="E2" s="21" t="s">
        <v>241</v>
      </c>
      <c r="F2" s="21" t="s">
        <v>223</v>
      </c>
      <c r="G2" s="21" t="s">
        <v>268</v>
      </c>
      <c r="H2" s="21" t="s">
        <v>226</v>
      </c>
      <c r="I2" s="21" t="s">
        <v>227</v>
      </c>
      <c r="J2" s="21" t="s">
        <v>229</v>
      </c>
      <c r="K2" s="21" t="s">
        <v>230</v>
      </c>
      <c r="L2" s="21" t="s">
        <v>232</v>
      </c>
      <c r="M2" s="21" t="s">
        <v>238</v>
      </c>
      <c r="N2" s="21" t="s">
        <v>242</v>
      </c>
      <c r="O2" s="21" t="s">
        <v>243</v>
      </c>
      <c r="P2" s="21" t="s">
        <v>245</v>
      </c>
      <c r="Q2" s="21" t="s">
        <v>269</v>
      </c>
      <c r="R2" s="21" t="s">
        <v>89</v>
      </c>
      <c r="S2" s="21" t="s">
        <v>90</v>
      </c>
      <c r="T2" s="21" t="s">
        <v>93</v>
      </c>
      <c r="U2" s="21" t="s">
        <v>94</v>
      </c>
      <c r="V2" s="21" t="s">
        <v>99</v>
      </c>
      <c r="W2" s="21" t="s">
        <v>102</v>
      </c>
      <c r="X2" s="21" t="s">
        <v>103</v>
      </c>
      <c r="Y2" s="21" t="s">
        <v>107</v>
      </c>
      <c r="Z2" s="21" t="s">
        <v>270</v>
      </c>
      <c r="AA2" s="21" t="s">
        <v>84</v>
      </c>
      <c r="AB2" s="21" t="s">
        <v>85</v>
      </c>
      <c r="AC2" s="21" t="s">
        <v>221</v>
      </c>
      <c r="AD2" s="21" t="s">
        <v>271</v>
      </c>
      <c r="AE2" s="53" t="s">
        <v>110</v>
      </c>
      <c r="AF2" s="21" t="s">
        <v>117</v>
      </c>
      <c r="AG2" s="21" t="s">
        <v>120</v>
      </c>
      <c r="AH2" s="21" t="s">
        <v>138</v>
      </c>
      <c r="AI2" s="21" t="s">
        <v>150</v>
      </c>
      <c r="AJ2" s="21" t="s">
        <v>272</v>
      </c>
      <c r="AK2" s="21" t="s">
        <v>153</v>
      </c>
      <c r="AL2" s="21" t="s">
        <v>193</v>
      </c>
      <c r="AM2" s="21" t="s">
        <v>208</v>
      </c>
      <c r="AN2" s="21" t="s">
        <v>215</v>
      </c>
      <c r="AO2" s="21" t="s">
        <v>244</v>
      </c>
      <c r="AP2" s="21" t="s">
        <v>423</v>
      </c>
      <c r="AQ2" s="21" t="s">
        <v>47</v>
      </c>
      <c r="AR2" s="21" t="s">
        <v>274</v>
      </c>
      <c r="AS2" s="21" t="s">
        <v>52</v>
      </c>
      <c r="AT2" s="21" t="s">
        <v>54</v>
      </c>
      <c r="AU2" s="21" t="s">
        <v>275</v>
      </c>
      <c r="AV2" s="21" t="s">
        <v>60</v>
      </c>
      <c r="AW2" s="21" t="s">
        <v>69</v>
      </c>
      <c r="AX2" s="21" t="s">
        <v>71</v>
      </c>
      <c r="AY2" s="21" t="s">
        <v>75</v>
      </c>
      <c r="AZ2" s="21" t="s">
        <v>77</v>
      </c>
      <c r="BA2" s="21" t="s">
        <v>276</v>
      </c>
      <c r="BB2" s="21" t="s">
        <v>277</v>
      </c>
      <c r="BC2" s="21" t="s">
        <v>254</v>
      </c>
      <c r="BE2" s="22" t="s">
        <v>278</v>
      </c>
    </row>
    <row r="3" spans="1:57" x14ac:dyDescent="0.25">
      <c r="A3" s="20">
        <v>1835</v>
      </c>
      <c r="BE3" s="9" t="str">
        <f>IFERROR((STDEVA(B3:BB3))/(AVERAGE(B3:BB3)),"")</f>
        <v/>
      </c>
    </row>
    <row r="4" spans="1:57" x14ac:dyDescent="0.25">
      <c r="A4" s="20">
        <v>1836</v>
      </c>
      <c r="BE4" s="9" t="str">
        <f t="shared" ref="BE4:BE67" si="0">IFERROR((STDEVA(B4:BB4))/(AVERAGE(B4:BB4)),"")</f>
        <v/>
      </c>
    </row>
    <row r="5" spans="1:57" x14ac:dyDescent="0.25">
      <c r="A5" s="20">
        <v>1837</v>
      </c>
      <c r="BE5" s="9" t="str">
        <f t="shared" si="0"/>
        <v/>
      </c>
    </row>
    <row r="6" spans="1:57" x14ac:dyDescent="0.25">
      <c r="A6" s="20">
        <v>1838</v>
      </c>
      <c r="BE6" s="9" t="str">
        <f t="shared" si="0"/>
        <v/>
      </c>
    </row>
    <row r="7" spans="1:57" x14ac:dyDescent="0.25">
      <c r="A7" s="20">
        <v>1839</v>
      </c>
      <c r="BE7" s="9" t="str">
        <f t="shared" si="0"/>
        <v/>
      </c>
    </row>
    <row r="8" spans="1:57" x14ac:dyDescent="0.25">
      <c r="A8" s="20">
        <v>1840</v>
      </c>
      <c r="BE8" s="9" t="str">
        <f t="shared" si="0"/>
        <v/>
      </c>
    </row>
    <row r="9" spans="1:57" x14ac:dyDescent="0.25">
      <c r="A9" s="20">
        <v>1841</v>
      </c>
      <c r="BE9" s="9" t="str">
        <f t="shared" si="0"/>
        <v/>
      </c>
    </row>
    <row r="10" spans="1:57" x14ac:dyDescent="0.25">
      <c r="A10" s="20">
        <v>1842</v>
      </c>
      <c r="BE10" s="9" t="str">
        <f t="shared" si="0"/>
        <v/>
      </c>
    </row>
    <row r="11" spans="1:57" x14ac:dyDescent="0.25">
      <c r="A11" s="20">
        <v>1843</v>
      </c>
      <c r="BE11" s="9" t="str">
        <f t="shared" si="0"/>
        <v/>
      </c>
    </row>
    <row r="12" spans="1:57" x14ac:dyDescent="0.25">
      <c r="A12" s="20">
        <v>1844</v>
      </c>
      <c r="BE12" s="9" t="str">
        <f t="shared" si="0"/>
        <v/>
      </c>
    </row>
    <row r="13" spans="1:57" x14ac:dyDescent="0.25">
      <c r="A13" s="20">
        <v>1845</v>
      </c>
      <c r="BE13" s="9" t="str">
        <f t="shared" si="0"/>
        <v/>
      </c>
    </row>
    <row r="14" spans="1:57" x14ac:dyDescent="0.25">
      <c r="A14" s="20">
        <v>1846</v>
      </c>
      <c r="BE14" s="9" t="str">
        <f t="shared" si="0"/>
        <v/>
      </c>
    </row>
    <row r="15" spans="1:57" x14ac:dyDescent="0.25">
      <c r="A15" s="20">
        <v>1847</v>
      </c>
      <c r="BE15" s="9" t="str">
        <f t="shared" si="0"/>
        <v/>
      </c>
    </row>
    <row r="16" spans="1:57" x14ac:dyDescent="0.25">
      <c r="A16" s="20">
        <v>1848</v>
      </c>
      <c r="BE16" s="9" t="str">
        <f t="shared" si="0"/>
        <v/>
      </c>
    </row>
    <row r="17" spans="1:57" x14ac:dyDescent="0.25">
      <c r="A17" s="20">
        <v>1849</v>
      </c>
      <c r="BE17" s="9" t="str">
        <f t="shared" si="0"/>
        <v/>
      </c>
    </row>
    <row r="18" spans="1:57" x14ac:dyDescent="0.25">
      <c r="A18" s="20">
        <v>1850</v>
      </c>
      <c r="BE18" s="9" t="str">
        <f t="shared" si="0"/>
        <v/>
      </c>
    </row>
    <row r="19" spans="1:57" x14ac:dyDescent="0.25">
      <c r="A19" s="20">
        <v>1851</v>
      </c>
      <c r="BE19" s="9" t="str">
        <f t="shared" si="0"/>
        <v/>
      </c>
    </row>
    <row r="20" spans="1:57" x14ac:dyDescent="0.25">
      <c r="A20" s="20">
        <v>1852</v>
      </c>
      <c r="BE20" s="9" t="str">
        <f t="shared" si="0"/>
        <v/>
      </c>
    </row>
    <row r="21" spans="1:57" x14ac:dyDescent="0.25">
      <c r="A21" s="20">
        <v>1853</v>
      </c>
      <c r="BE21" s="9" t="str">
        <f t="shared" si="0"/>
        <v/>
      </c>
    </row>
    <row r="22" spans="1:57" x14ac:dyDescent="0.25">
      <c r="A22" s="20">
        <v>1854</v>
      </c>
      <c r="BE22" s="9" t="str">
        <f t="shared" si="0"/>
        <v/>
      </c>
    </row>
    <row r="23" spans="1:57" x14ac:dyDescent="0.25">
      <c r="A23" s="20">
        <v>1855</v>
      </c>
      <c r="BE23" s="9" t="str">
        <f t="shared" si="0"/>
        <v/>
      </c>
    </row>
    <row r="24" spans="1:57" x14ac:dyDescent="0.25">
      <c r="A24" s="20">
        <v>1856</v>
      </c>
      <c r="BE24" s="9" t="str">
        <f t="shared" si="0"/>
        <v/>
      </c>
    </row>
    <row r="25" spans="1:57" x14ac:dyDescent="0.25">
      <c r="A25" s="20">
        <v>1857</v>
      </c>
      <c r="BE25" s="9" t="str">
        <f t="shared" si="0"/>
        <v/>
      </c>
    </row>
    <row r="26" spans="1:57" x14ac:dyDescent="0.25">
      <c r="A26" s="20">
        <v>1858</v>
      </c>
      <c r="BE26" s="9" t="str">
        <f t="shared" si="0"/>
        <v/>
      </c>
    </row>
    <row r="27" spans="1:57" x14ac:dyDescent="0.25">
      <c r="A27" s="20">
        <v>1859</v>
      </c>
      <c r="BE27" s="9" t="str">
        <f t="shared" si="0"/>
        <v/>
      </c>
    </row>
    <row r="28" spans="1:57" x14ac:dyDescent="0.25">
      <c r="A28" s="20">
        <v>1860</v>
      </c>
      <c r="BE28" s="9" t="str">
        <f t="shared" si="0"/>
        <v/>
      </c>
    </row>
    <row r="29" spans="1:57" x14ac:dyDescent="0.25">
      <c r="A29" s="20">
        <v>1861</v>
      </c>
      <c r="BE29" s="9" t="str">
        <f t="shared" si="0"/>
        <v/>
      </c>
    </row>
    <row r="30" spans="1:57" x14ac:dyDescent="0.25">
      <c r="A30" s="20">
        <v>1862</v>
      </c>
      <c r="BE30" s="9" t="str">
        <f t="shared" si="0"/>
        <v/>
      </c>
    </row>
    <row r="31" spans="1:57" x14ac:dyDescent="0.25">
      <c r="A31" s="20">
        <v>1863</v>
      </c>
      <c r="BE31" s="9" t="str">
        <f t="shared" si="0"/>
        <v/>
      </c>
    </row>
    <row r="32" spans="1:57" x14ac:dyDescent="0.25">
      <c r="A32" s="20">
        <v>1864</v>
      </c>
      <c r="BE32" s="9" t="str">
        <f t="shared" si="0"/>
        <v/>
      </c>
    </row>
    <row r="33" spans="1:57" x14ac:dyDescent="0.25">
      <c r="A33" s="20">
        <v>1865</v>
      </c>
      <c r="BE33" s="9" t="str">
        <f t="shared" si="0"/>
        <v/>
      </c>
    </row>
    <row r="34" spans="1:57" x14ac:dyDescent="0.25">
      <c r="A34" s="20">
        <v>1866</v>
      </c>
      <c r="BE34" s="9" t="str">
        <f t="shared" si="0"/>
        <v/>
      </c>
    </row>
    <row r="35" spans="1:57" x14ac:dyDescent="0.25">
      <c r="A35" s="20">
        <v>1867</v>
      </c>
      <c r="BE35" s="9" t="str">
        <f t="shared" si="0"/>
        <v/>
      </c>
    </row>
    <row r="36" spans="1:57" x14ac:dyDescent="0.25">
      <c r="A36" s="20">
        <v>1868</v>
      </c>
      <c r="BE36" s="9" t="str">
        <f t="shared" si="0"/>
        <v/>
      </c>
    </row>
    <row r="37" spans="1:57" x14ac:dyDescent="0.25">
      <c r="A37" s="20">
        <v>1869</v>
      </c>
      <c r="BE37" s="9" t="str">
        <f t="shared" si="0"/>
        <v/>
      </c>
    </row>
    <row r="38" spans="1:57" x14ac:dyDescent="0.25">
      <c r="A38" s="20">
        <v>1870</v>
      </c>
      <c r="BE38" s="9" t="str">
        <f t="shared" si="0"/>
        <v/>
      </c>
    </row>
    <row r="39" spans="1:57" x14ac:dyDescent="0.25">
      <c r="A39" s="20">
        <v>1871</v>
      </c>
      <c r="BE39" s="9" t="str">
        <f t="shared" si="0"/>
        <v/>
      </c>
    </row>
    <row r="40" spans="1:57" x14ac:dyDescent="0.25">
      <c r="A40" s="20">
        <v>1872</v>
      </c>
      <c r="BE40" s="9" t="str">
        <f t="shared" si="0"/>
        <v/>
      </c>
    </row>
    <row r="41" spans="1:57" x14ac:dyDescent="0.25">
      <c r="A41" s="20">
        <v>1873</v>
      </c>
      <c r="BE41" s="9" t="str">
        <f t="shared" si="0"/>
        <v/>
      </c>
    </row>
    <row r="42" spans="1:57" x14ac:dyDescent="0.25">
      <c r="A42" s="20">
        <v>1874</v>
      </c>
      <c r="BE42" s="9" t="str">
        <f t="shared" si="0"/>
        <v/>
      </c>
    </row>
    <row r="43" spans="1:57" x14ac:dyDescent="0.25">
      <c r="A43" s="20">
        <v>1875</v>
      </c>
      <c r="BE43" s="9" t="str">
        <f t="shared" si="0"/>
        <v/>
      </c>
    </row>
    <row r="44" spans="1:57" x14ac:dyDescent="0.25">
      <c r="A44" s="20">
        <v>1876</v>
      </c>
      <c r="BE44" s="9" t="str">
        <f t="shared" si="0"/>
        <v/>
      </c>
    </row>
    <row r="45" spans="1:57" x14ac:dyDescent="0.25">
      <c r="A45" s="20">
        <v>1877</v>
      </c>
      <c r="BE45" s="9" t="str">
        <f t="shared" si="0"/>
        <v/>
      </c>
    </row>
    <row r="46" spans="1:57" x14ac:dyDescent="0.25">
      <c r="A46" s="20">
        <v>1878</v>
      </c>
      <c r="BE46" s="9" t="str">
        <f t="shared" si="0"/>
        <v/>
      </c>
    </row>
    <row r="47" spans="1:57" x14ac:dyDescent="0.25">
      <c r="A47" s="20">
        <v>1879</v>
      </c>
      <c r="BE47" s="9" t="str">
        <f t="shared" si="0"/>
        <v/>
      </c>
    </row>
    <row r="48" spans="1:57" x14ac:dyDescent="0.25">
      <c r="A48" s="20">
        <v>1880</v>
      </c>
      <c r="BE48" s="9" t="str">
        <f t="shared" si="0"/>
        <v/>
      </c>
    </row>
    <row r="49" spans="1:57" x14ac:dyDescent="0.25">
      <c r="A49" s="20">
        <v>1881</v>
      </c>
      <c r="BE49" s="9" t="str">
        <f t="shared" si="0"/>
        <v/>
      </c>
    </row>
    <row r="50" spans="1:57" x14ac:dyDescent="0.25">
      <c r="A50" s="20">
        <v>1882</v>
      </c>
      <c r="BE50" s="9" t="str">
        <f t="shared" si="0"/>
        <v/>
      </c>
    </row>
    <row r="51" spans="1:57" x14ac:dyDescent="0.25">
      <c r="A51" s="20">
        <v>1883</v>
      </c>
      <c r="BE51" s="9" t="str">
        <f t="shared" si="0"/>
        <v/>
      </c>
    </row>
    <row r="52" spans="1:57" x14ac:dyDescent="0.25">
      <c r="A52" s="20">
        <v>1884</v>
      </c>
      <c r="BE52" s="9" t="str">
        <f t="shared" si="0"/>
        <v/>
      </c>
    </row>
    <row r="53" spans="1:57" x14ac:dyDescent="0.25">
      <c r="A53" s="20">
        <v>1885</v>
      </c>
      <c r="BE53" s="9" t="str">
        <f t="shared" si="0"/>
        <v/>
      </c>
    </row>
    <row r="54" spans="1:57" x14ac:dyDescent="0.25">
      <c r="A54" s="20">
        <v>1886</v>
      </c>
      <c r="BE54" s="9" t="str">
        <f t="shared" si="0"/>
        <v/>
      </c>
    </row>
    <row r="55" spans="1:57" x14ac:dyDescent="0.25">
      <c r="A55" s="20">
        <v>1887</v>
      </c>
      <c r="BE55" s="9" t="str">
        <f t="shared" si="0"/>
        <v/>
      </c>
    </row>
    <row r="56" spans="1:57" x14ac:dyDescent="0.25">
      <c r="A56" s="20">
        <v>1888</v>
      </c>
      <c r="BE56" s="9" t="str">
        <f t="shared" si="0"/>
        <v/>
      </c>
    </row>
    <row r="57" spans="1:57" x14ac:dyDescent="0.25">
      <c r="A57" s="20">
        <v>1889</v>
      </c>
      <c r="BE57" s="9" t="str">
        <f t="shared" si="0"/>
        <v/>
      </c>
    </row>
    <row r="58" spans="1:57" x14ac:dyDescent="0.25">
      <c r="A58" s="20">
        <v>1890</v>
      </c>
      <c r="BE58" s="9" t="str">
        <f t="shared" si="0"/>
        <v/>
      </c>
    </row>
    <row r="59" spans="1:57" x14ac:dyDescent="0.25">
      <c r="A59" s="20">
        <v>1891</v>
      </c>
      <c r="BE59" s="9" t="str">
        <f t="shared" si="0"/>
        <v/>
      </c>
    </row>
    <row r="60" spans="1:57" x14ac:dyDescent="0.25">
      <c r="A60" s="20">
        <v>1892</v>
      </c>
      <c r="BE60" s="9" t="str">
        <f t="shared" si="0"/>
        <v/>
      </c>
    </row>
    <row r="61" spans="1:57" x14ac:dyDescent="0.25">
      <c r="A61" s="20">
        <v>1893</v>
      </c>
      <c r="BE61" s="9" t="str">
        <f t="shared" si="0"/>
        <v/>
      </c>
    </row>
    <row r="62" spans="1:57" x14ac:dyDescent="0.25">
      <c r="A62" s="20">
        <v>1894</v>
      </c>
      <c r="BE62" s="9" t="str">
        <f t="shared" si="0"/>
        <v/>
      </c>
    </row>
    <row r="63" spans="1:57" x14ac:dyDescent="0.25">
      <c r="A63" s="20">
        <v>1895</v>
      </c>
      <c r="BE63" s="9" t="str">
        <f t="shared" si="0"/>
        <v/>
      </c>
    </row>
    <row r="64" spans="1:57" x14ac:dyDescent="0.25">
      <c r="A64" s="20">
        <v>1896</v>
      </c>
      <c r="BE64" s="9" t="str">
        <f t="shared" si="0"/>
        <v/>
      </c>
    </row>
    <row r="65" spans="1:57" x14ac:dyDescent="0.25">
      <c r="A65" s="20">
        <v>1897</v>
      </c>
      <c r="BE65" s="9" t="str">
        <f t="shared" si="0"/>
        <v/>
      </c>
    </row>
    <row r="66" spans="1:57" x14ac:dyDescent="0.25">
      <c r="A66" s="20">
        <v>1898</v>
      </c>
      <c r="BE66" s="9" t="str">
        <f t="shared" si="0"/>
        <v/>
      </c>
    </row>
    <row r="67" spans="1:57" x14ac:dyDescent="0.25">
      <c r="A67" s="20">
        <v>1899</v>
      </c>
      <c r="BE67" s="9" t="str">
        <f t="shared" si="0"/>
        <v/>
      </c>
    </row>
    <row r="68" spans="1:57" x14ac:dyDescent="0.25">
      <c r="A68" s="20">
        <v>1900</v>
      </c>
      <c r="BE68" s="9" t="str">
        <f t="shared" ref="BE68:BE131" si="1">IFERROR((STDEVA(B68:BB68))/(AVERAGE(B68:BB68)),"")</f>
        <v/>
      </c>
    </row>
    <row r="69" spans="1:57" x14ac:dyDescent="0.25">
      <c r="A69" s="20">
        <v>1901</v>
      </c>
      <c r="BE69" s="9" t="str">
        <f t="shared" si="1"/>
        <v/>
      </c>
    </row>
    <row r="70" spans="1:57" x14ac:dyDescent="0.25">
      <c r="A70" s="20">
        <v>1902</v>
      </c>
      <c r="BE70" s="9" t="str">
        <f t="shared" si="1"/>
        <v/>
      </c>
    </row>
    <row r="71" spans="1:57" x14ac:dyDescent="0.25">
      <c r="A71" s="20">
        <v>1903</v>
      </c>
      <c r="BE71" s="9" t="str">
        <f t="shared" si="1"/>
        <v/>
      </c>
    </row>
    <row r="72" spans="1:57" x14ac:dyDescent="0.25">
      <c r="A72" s="20">
        <v>1904</v>
      </c>
      <c r="BE72" s="9" t="str">
        <f t="shared" si="1"/>
        <v/>
      </c>
    </row>
    <row r="73" spans="1:57" x14ac:dyDescent="0.25">
      <c r="A73" s="20">
        <v>1905</v>
      </c>
      <c r="BE73" s="9" t="str">
        <f t="shared" si="1"/>
        <v/>
      </c>
    </row>
    <row r="74" spans="1:57" x14ac:dyDescent="0.25">
      <c r="A74" s="20">
        <v>1906</v>
      </c>
      <c r="BE74" s="9" t="str">
        <f t="shared" si="1"/>
        <v/>
      </c>
    </row>
    <row r="75" spans="1:57" x14ac:dyDescent="0.25">
      <c r="A75" s="20">
        <v>1907</v>
      </c>
      <c r="BE75" s="9" t="str">
        <f t="shared" si="1"/>
        <v/>
      </c>
    </row>
    <row r="76" spans="1:57" x14ac:dyDescent="0.25">
      <c r="A76" s="20">
        <v>1908</v>
      </c>
      <c r="BE76" s="9" t="str">
        <f t="shared" si="1"/>
        <v/>
      </c>
    </row>
    <row r="77" spans="1:57" x14ac:dyDescent="0.25">
      <c r="A77" s="20">
        <v>1909</v>
      </c>
      <c r="BE77" s="9" t="str">
        <f t="shared" si="1"/>
        <v/>
      </c>
    </row>
    <row r="78" spans="1:57" x14ac:dyDescent="0.25">
      <c r="A78" s="20">
        <v>1910</v>
      </c>
      <c r="BE78" s="9" t="str">
        <f t="shared" si="1"/>
        <v/>
      </c>
    </row>
    <row r="79" spans="1:57" x14ac:dyDescent="0.25">
      <c r="A79" s="20">
        <v>1911</v>
      </c>
      <c r="BE79" s="9" t="str">
        <f t="shared" si="1"/>
        <v/>
      </c>
    </row>
    <row r="80" spans="1:57" x14ac:dyDescent="0.25">
      <c r="A80" s="20">
        <v>1912</v>
      </c>
      <c r="BE80" s="9" t="str">
        <f t="shared" si="1"/>
        <v/>
      </c>
    </row>
    <row r="81" spans="1:57" x14ac:dyDescent="0.25">
      <c r="A81" s="20">
        <v>1913</v>
      </c>
      <c r="BE81" s="9" t="str">
        <f t="shared" si="1"/>
        <v/>
      </c>
    </row>
    <row r="82" spans="1:57" x14ac:dyDescent="0.25">
      <c r="A82" s="20">
        <v>1914</v>
      </c>
      <c r="BE82" s="9" t="str">
        <f t="shared" si="1"/>
        <v/>
      </c>
    </row>
    <row r="83" spans="1:57" x14ac:dyDescent="0.25">
      <c r="A83" s="20">
        <v>1915</v>
      </c>
      <c r="BE83" s="9" t="str">
        <f t="shared" si="1"/>
        <v/>
      </c>
    </row>
    <row r="84" spans="1:57" x14ac:dyDescent="0.25">
      <c r="A84" s="20">
        <v>1916</v>
      </c>
      <c r="BE84" s="9" t="str">
        <f t="shared" si="1"/>
        <v/>
      </c>
    </row>
    <row r="85" spans="1:57" x14ac:dyDescent="0.25">
      <c r="A85" s="20">
        <v>1917</v>
      </c>
      <c r="BE85" s="9" t="str">
        <f t="shared" si="1"/>
        <v/>
      </c>
    </row>
    <row r="86" spans="1:57" x14ac:dyDescent="0.25">
      <c r="A86" s="20">
        <v>1918</v>
      </c>
      <c r="BE86" s="9" t="str">
        <f t="shared" si="1"/>
        <v/>
      </c>
    </row>
    <row r="87" spans="1:57" x14ac:dyDescent="0.25">
      <c r="A87" s="20">
        <v>1919</v>
      </c>
      <c r="BE87" s="9" t="str">
        <f t="shared" si="1"/>
        <v/>
      </c>
    </row>
    <row r="88" spans="1:57" x14ac:dyDescent="0.25">
      <c r="A88" s="20">
        <v>1920</v>
      </c>
      <c r="BE88" s="9" t="str">
        <f t="shared" si="1"/>
        <v/>
      </c>
    </row>
    <row r="89" spans="1:57" x14ac:dyDescent="0.25">
      <c r="A89" s="20">
        <v>1921</v>
      </c>
      <c r="BE89" s="9" t="str">
        <f t="shared" si="1"/>
        <v/>
      </c>
    </row>
    <row r="90" spans="1:57" x14ac:dyDescent="0.25">
      <c r="A90" s="20">
        <v>1922</v>
      </c>
      <c r="BE90" s="9" t="str">
        <f t="shared" si="1"/>
        <v/>
      </c>
    </row>
    <row r="91" spans="1:57" x14ac:dyDescent="0.25">
      <c r="A91" s="20">
        <v>1923</v>
      </c>
      <c r="BE91" s="9" t="str">
        <f t="shared" si="1"/>
        <v/>
      </c>
    </row>
    <row r="92" spans="1:57" x14ac:dyDescent="0.25">
      <c r="A92" s="20">
        <v>1924</v>
      </c>
      <c r="BE92" s="9" t="str">
        <f t="shared" si="1"/>
        <v/>
      </c>
    </row>
    <row r="93" spans="1:57" x14ac:dyDescent="0.25">
      <c r="A93" s="20">
        <v>1925</v>
      </c>
      <c r="BE93" s="9" t="str">
        <f t="shared" si="1"/>
        <v/>
      </c>
    </row>
    <row r="94" spans="1:57" x14ac:dyDescent="0.25">
      <c r="A94" s="20">
        <v>1926</v>
      </c>
      <c r="BE94" s="9" t="str">
        <f t="shared" si="1"/>
        <v/>
      </c>
    </row>
    <row r="95" spans="1:57" x14ac:dyDescent="0.25">
      <c r="A95" s="20">
        <v>1927</v>
      </c>
      <c r="BE95" s="9" t="str">
        <f t="shared" si="1"/>
        <v/>
      </c>
    </row>
    <row r="96" spans="1:57" x14ac:dyDescent="0.25">
      <c r="A96" s="20">
        <v>1928</v>
      </c>
      <c r="BE96" s="9" t="str">
        <f t="shared" si="1"/>
        <v/>
      </c>
    </row>
    <row r="97" spans="1:57" x14ac:dyDescent="0.25">
      <c r="A97" s="20">
        <v>1929</v>
      </c>
      <c r="BE97" s="9" t="str">
        <f t="shared" si="1"/>
        <v/>
      </c>
    </row>
    <row r="98" spans="1:57" x14ac:dyDescent="0.25">
      <c r="A98" s="20">
        <v>1930</v>
      </c>
      <c r="BE98" s="9" t="str">
        <f t="shared" si="1"/>
        <v/>
      </c>
    </row>
    <row r="99" spans="1:57" x14ac:dyDescent="0.25">
      <c r="A99" s="20">
        <v>1931</v>
      </c>
      <c r="BE99" s="9" t="str">
        <f t="shared" si="1"/>
        <v/>
      </c>
    </row>
    <row r="100" spans="1:57" x14ac:dyDescent="0.25">
      <c r="A100" s="20">
        <v>1932</v>
      </c>
      <c r="BE100" s="9" t="str">
        <f t="shared" si="1"/>
        <v/>
      </c>
    </row>
    <row r="101" spans="1:57" x14ac:dyDescent="0.25">
      <c r="A101" s="20">
        <v>1933</v>
      </c>
      <c r="BE101" s="9" t="str">
        <f t="shared" si="1"/>
        <v/>
      </c>
    </row>
    <row r="102" spans="1:57" x14ac:dyDescent="0.25">
      <c r="A102" s="20">
        <v>1934</v>
      </c>
      <c r="BE102" s="9" t="str">
        <f t="shared" si="1"/>
        <v/>
      </c>
    </row>
    <row r="103" spans="1:57" x14ac:dyDescent="0.25">
      <c r="A103" s="20">
        <v>1935</v>
      </c>
      <c r="BE103" s="9" t="str">
        <f t="shared" si="1"/>
        <v/>
      </c>
    </row>
    <row r="104" spans="1:57" x14ac:dyDescent="0.25">
      <c r="A104" s="20">
        <v>1936</v>
      </c>
      <c r="BE104" s="9" t="str">
        <f t="shared" si="1"/>
        <v/>
      </c>
    </row>
    <row r="105" spans="1:57" x14ac:dyDescent="0.25">
      <c r="A105" s="20">
        <v>1937</v>
      </c>
      <c r="BE105" s="9" t="str">
        <f t="shared" si="1"/>
        <v/>
      </c>
    </row>
    <row r="106" spans="1:57" x14ac:dyDescent="0.25">
      <c r="A106" s="20">
        <v>1938</v>
      </c>
      <c r="BE106" s="9" t="str">
        <f t="shared" si="1"/>
        <v/>
      </c>
    </row>
    <row r="107" spans="1:57" x14ac:dyDescent="0.25">
      <c r="A107" s="20">
        <v>1939</v>
      </c>
      <c r="BE107" s="9" t="str">
        <f t="shared" si="1"/>
        <v/>
      </c>
    </row>
    <row r="108" spans="1:57" x14ac:dyDescent="0.25">
      <c r="A108" s="20">
        <v>1940</v>
      </c>
      <c r="BE108" s="9" t="str">
        <f t="shared" si="1"/>
        <v/>
      </c>
    </row>
    <row r="109" spans="1:57" x14ac:dyDescent="0.25">
      <c r="A109" s="20">
        <v>1941</v>
      </c>
      <c r="BE109" s="9" t="str">
        <f t="shared" si="1"/>
        <v/>
      </c>
    </row>
    <row r="110" spans="1:57" x14ac:dyDescent="0.25">
      <c r="A110" s="20">
        <v>1942</v>
      </c>
      <c r="BE110" s="9" t="str">
        <f t="shared" si="1"/>
        <v/>
      </c>
    </row>
    <row r="111" spans="1:57" x14ac:dyDescent="0.25">
      <c r="A111" s="20">
        <v>1943</v>
      </c>
      <c r="BE111" s="9" t="str">
        <f t="shared" si="1"/>
        <v/>
      </c>
    </row>
    <row r="112" spans="1:57" x14ac:dyDescent="0.25">
      <c r="A112" s="20">
        <v>1944</v>
      </c>
      <c r="BE112" s="9" t="str">
        <f t="shared" si="1"/>
        <v/>
      </c>
    </row>
    <row r="113" spans="1:57" x14ac:dyDescent="0.25">
      <c r="A113" s="20">
        <v>1945</v>
      </c>
      <c r="BE113" s="9" t="str">
        <f t="shared" si="1"/>
        <v/>
      </c>
    </row>
    <row r="114" spans="1:57" x14ac:dyDescent="0.25">
      <c r="A114" s="20">
        <v>1946</v>
      </c>
      <c r="BE114" s="9" t="str">
        <f t="shared" si="1"/>
        <v/>
      </c>
    </row>
    <row r="115" spans="1:57" x14ac:dyDescent="0.25">
      <c r="A115" s="20">
        <v>1947</v>
      </c>
      <c r="BE115" s="9" t="str">
        <f t="shared" si="1"/>
        <v/>
      </c>
    </row>
    <row r="116" spans="1:57" x14ac:dyDescent="0.25">
      <c r="A116" s="20">
        <v>1948</v>
      </c>
      <c r="BE116" s="9" t="str">
        <f t="shared" si="1"/>
        <v/>
      </c>
    </row>
    <row r="117" spans="1:57" x14ac:dyDescent="0.25">
      <c r="A117" s="20">
        <v>1949</v>
      </c>
      <c r="BE117" s="9" t="str">
        <f t="shared" si="1"/>
        <v/>
      </c>
    </row>
    <row r="118" spans="1:57" x14ac:dyDescent="0.25">
      <c r="A118" s="20">
        <v>1950</v>
      </c>
      <c r="B118" s="11">
        <v>77.349794614834849</v>
      </c>
      <c r="C118" s="11">
        <v>73.303817140265295</v>
      </c>
      <c r="D118" s="11">
        <v>70.407019438945298</v>
      </c>
      <c r="E118" s="11">
        <v>73.508455031124811</v>
      </c>
      <c r="F118" s="11">
        <v>77.235168735569872</v>
      </c>
      <c r="G118" s="11">
        <v>79.076035213117848</v>
      </c>
      <c r="H118" s="11">
        <v>73.704896831737443</v>
      </c>
      <c r="I118" s="11">
        <v>70.239595399444994</v>
      </c>
      <c r="J118" s="11">
        <v>76.763252174361128</v>
      </c>
      <c r="K118" s="11">
        <v>71.345500569521391</v>
      </c>
      <c r="L118" s="11">
        <v>71.384126768352388</v>
      </c>
      <c r="M118" s="11">
        <v>70.799279189575955</v>
      </c>
      <c r="N118" s="11">
        <v>76.684603646293468</v>
      </c>
      <c r="O118" s="11">
        <v>76.48501913417229</v>
      </c>
      <c r="P118" s="11">
        <v>77.545569967068928</v>
      </c>
      <c r="Q118" s="11"/>
      <c r="R118" s="11">
        <v>73.217483549508145</v>
      </c>
      <c r="S118" s="11">
        <v>73.241011403022355</v>
      </c>
      <c r="T118" s="11">
        <v>73.146018547186216</v>
      </c>
      <c r="U118" s="11">
        <v>75.070839004326857</v>
      </c>
      <c r="V118" s="11">
        <v>71.917977038047368</v>
      </c>
      <c r="W118" s="11">
        <v>71.741552812674229</v>
      </c>
      <c r="X118" s="11">
        <v>70.133382190002735</v>
      </c>
      <c r="Y118" s="11">
        <v>72.76040057427744</v>
      </c>
      <c r="Z118" s="11"/>
      <c r="AA118" s="11">
        <v>73.399517006989072</v>
      </c>
      <c r="AB118" s="11">
        <v>70.911964930835993</v>
      </c>
      <c r="AC118" s="11">
        <v>70.321024311208632</v>
      </c>
      <c r="AD118" s="11">
        <v>73.008742496817746</v>
      </c>
      <c r="AE118" s="11">
        <v>69.473319325832421</v>
      </c>
      <c r="AF118" s="11">
        <v>58.439790875455294</v>
      </c>
      <c r="AG118" s="11">
        <v>63.168806779991009</v>
      </c>
      <c r="AH118" s="11">
        <v>57.545091026674534</v>
      </c>
      <c r="AI118" s="11">
        <v>72.124756422363845</v>
      </c>
      <c r="AJ118" s="11"/>
      <c r="AK118" s="11">
        <v>59.392981281968368</v>
      </c>
      <c r="AL118" s="11">
        <v>60.392800348097424</v>
      </c>
      <c r="AM118" s="11">
        <v>61.41565816439212</v>
      </c>
      <c r="AN118" s="11">
        <v>59.913155872865296</v>
      </c>
      <c r="AO118" s="11">
        <v>60.556783305183195</v>
      </c>
      <c r="AP118" s="11"/>
      <c r="AQ118" s="11">
        <v>65.657555793799816</v>
      </c>
      <c r="AR118" s="11">
        <v>69.645359316473474</v>
      </c>
      <c r="AS118" s="11">
        <v>62.509482456802225</v>
      </c>
      <c r="AT118" s="11">
        <v>64.62233272306986</v>
      </c>
      <c r="AU118" s="11">
        <v>57.509052183949663</v>
      </c>
      <c r="AV118" s="11">
        <v>59.102487157333158</v>
      </c>
      <c r="AW118" s="11">
        <v>56.408381545650556</v>
      </c>
      <c r="AX118" s="11">
        <v>59.53421296196646</v>
      </c>
      <c r="AY118" s="11"/>
      <c r="AZ118" s="11">
        <v>57.866306112748617</v>
      </c>
      <c r="BA118" s="11"/>
      <c r="BB118" s="11"/>
      <c r="BC118" s="11">
        <v>65.654806039445802</v>
      </c>
      <c r="BE118" s="9">
        <f>IFERROR((STDEVA(B118:BB118))/(AVERAGE(B118:BB118)),"")</f>
        <v>9.8579496158900479E-2</v>
      </c>
    </row>
    <row r="119" spans="1:57" x14ac:dyDescent="0.25">
      <c r="A119" s="20">
        <v>1951</v>
      </c>
      <c r="B119" s="11">
        <v>76.963514582137492</v>
      </c>
      <c r="C119" s="11">
        <v>73.557294053914035</v>
      </c>
      <c r="D119" s="11">
        <v>70.581412602015348</v>
      </c>
      <c r="E119" s="11">
        <v>73.617725731295423</v>
      </c>
      <c r="F119" s="11">
        <v>77.344716311504129</v>
      </c>
      <c r="G119" s="11">
        <v>78.888849049383936</v>
      </c>
      <c r="H119" s="11">
        <v>73.59128514939917</v>
      </c>
      <c r="I119" s="11">
        <v>69.866698405729423</v>
      </c>
      <c r="J119" s="11">
        <v>77.101271769717187</v>
      </c>
      <c r="K119" s="11">
        <v>71.721562950499376</v>
      </c>
      <c r="L119" s="11">
        <v>71.253198086590857</v>
      </c>
      <c r="M119" s="11">
        <v>70.598205841646546</v>
      </c>
      <c r="N119" s="11">
        <v>76.502203029377498</v>
      </c>
      <c r="O119" s="11">
        <v>76.347015191430557</v>
      </c>
      <c r="P119" s="11">
        <v>77.406962762821692</v>
      </c>
      <c r="Q119" s="11"/>
      <c r="R119" s="11">
        <v>73.264653761829678</v>
      </c>
      <c r="S119" s="11">
        <v>73.164940139806745</v>
      </c>
      <c r="T119" s="11">
        <v>73.360266332059211</v>
      </c>
      <c r="U119" s="11">
        <v>74.842494969988735</v>
      </c>
      <c r="V119" s="11">
        <v>71.942809464681716</v>
      </c>
      <c r="W119" s="11">
        <v>71.615568940023749</v>
      </c>
      <c r="X119" s="11">
        <v>70.254128526053165</v>
      </c>
      <c r="Y119" s="11">
        <v>72.915543404260887</v>
      </c>
      <c r="Z119" s="11"/>
      <c r="AA119" s="11">
        <v>72.848137957907454</v>
      </c>
      <c r="AB119" s="11">
        <v>70.398531267551832</v>
      </c>
      <c r="AC119" s="11">
        <v>69.918476561053851</v>
      </c>
      <c r="AD119" s="11">
        <v>72.491666852013125</v>
      </c>
      <c r="AE119" s="11">
        <v>69.40520583268578</v>
      </c>
      <c r="AF119" s="11">
        <v>58.258212072786058</v>
      </c>
      <c r="AG119" s="11">
        <v>62.875811559286468</v>
      </c>
      <c r="AH119" s="11">
        <v>57.122019678728527</v>
      </c>
      <c r="AI119" s="11">
        <v>72.244667104754598</v>
      </c>
      <c r="AJ119" s="11"/>
      <c r="AK119" s="11">
        <v>58.985899532440179</v>
      </c>
      <c r="AL119" s="11">
        <v>60.12453914458311</v>
      </c>
      <c r="AM119" s="11">
        <v>61.086733008010356</v>
      </c>
      <c r="AN119" s="11">
        <v>59.539878321322284</v>
      </c>
      <c r="AO119" s="11">
        <v>60.266669968456448</v>
      </c>
      <c r="AP119" s="11"/>
      <c r="AQ119" s="11">
        <v>64.83889558054436</v>
      </c>
      <c r="AR119" s="11">
        <v>68.638607175306333</v>
      </c>
      <c r="AS119" s="11">
        <v>62.23562946517567</v>
      </c>
      <c r="AT119" s="11">
        <v>64.887723115606747</v>
      </c>
      <c r="AU119" s="11">
        <v>57.652544036212461</v>
      </c>
      <c r="AV119" s="11">
        <v>58.69368097559915</v>
      </c>
      <c r="AW119" s="11">
        <v>55.958610063870466</v>
      </c>
      <c r="AX119" s="11">
        <v>59.365296957575353</v>
      </c>
      <c r="AY119" s="11"/>
      <c r="AZ119" s="11">
        <v>57.927514495346728</v>
      </c>
      <c r="BA119" s="11"/>
      <c r="BB119" s="11"/>
      <c r="BC119" s="11">
        <v>65.333079880671832</v>
      </c>
      <c r="BE119" s="9">
        <f t="shared" si="1"/>
        <v>9.9974297060719433E-2</v>
      </c>
    </row>
    <row r="120" spans="1:57" x14ac:dyDescent="0.25">
      <c r="A120" s="20">
        <v>1952</v>
      </c>
      <c r="B120" s="11">
        <v>76.90286230228017</v>
      </c>
      <c r="C120" s="11">
        <v>74.046798303046884</v>
      </c>
      <c r="D120" s="11">
        <v>70.81531075001169</v>
      </c>
      <c r="E120" s="11">
        <v>73.659150286865042</v>
      </c>
      <c r="F120" s="11">
        <v>77.430281808133557</v>
      </c>
      <c r="G120" s="11">
        <v>78.880742448967993</v>
      </c>
      <c r="H120" s="11">
        <v>73.557943467968698</v>
      </c>
      <c r="I120" s="11">
        <v>69.896535641115179</v>
      </c>
      <c r="J120" s="11">
        <v>77.542299533627983</v>
      </c>
      <c r="K120" s="11">
        <v>72.368635853881557</v>
      </c>
      <c r="L120" s="11">
        <v>71.173153064302241</v>
      </c>
      <c r="M120" s="11">
        <v>70.645350618901801</v>
      </c>
      <c r="N120" s="11">
        <v>76.390614099508824</v>
      </c>
      <c r="O120" s="11">
        <v>76.232930002727102</v>
      </c>
      <c r="P120" s="11">
        <v>77.51428489801711</v>
      </c>
      <c r="Q120" s="11"/>
      <c r="R120" s="11">
        <v>73.385953825796406</v>
      </c>
      <c r="S120" s="11">
        <v>73.318360557527711</v>
      </c>
      <c r="T120" s="11">
        <v>73.767943085647147</v>
      </c>
      <c r="U120" s="11">
        <v>74.471807261512225</v>
      </c>
      <c r="V120" s="11">
        <v>71.867475625962129</v>
      </c>
      <c r="W120" s="11">
        <v>71.722072040904465</v>
      </c>
      <c r="X120" s="11">
        <v>71.254892518920684</v>
      </c>
      <c r="Y120" s="11">
        <v>73.378336904844687</v>
      </c>
      <c r="Z120" s="11"/>
      <c r="AA120" s="11">
        <v>72.417715808366523</v>
      </c>
      <c r="AB120" s="11">
        <v>70.067484049886104</v>
      </c>
      <c r="AC120" s="11">
        <v>69.545876368996943</v>
      </c>
      <c r="AD120" s="11">
        <v>72.015491950491494</v>
      </c>
      <c r="AE120" s="11">
        <v>69.339089561642922</v>
      </c>
      <c r="AF120" s="11">
        <v>58.184503377833877</v>
      </c>
      <c r="AG120" s="11">
        <v>62.491174581923332</v>
      </c>
      <c r="AH120" s="11">
        <v>56.5283421657888</v>
      </c>
      <c r="AI120" s="11">
        <v>72.394045482061557</v>
      </c>
      <c r="AJ120" s="11"/>
      <c r="AK120" s="11">
        <v>58.407446729442484</v>
      </c>
      <c r="AL120" s="11">
        <v>59.62492418311902</v>
      </c>
      <c r="AM120" s="11">
        <v>60.742030198970021</v>
      </c>
      <c r="AN120" s="11">
        <v>59.135777505282434</v>
      </c>
      <c r="AO120" s="11">
        <v>59.745798984555229</v>
      </c>
      <c r="AP120" s="11"/>
      <c r="AQ120" s="11">
        <v>63.847426584776464</v>
      </c>
      <c r="AR120" s="11">
        <v>68.233406121007519</v>
      </c>
      <c r="AS120" s="11">
        <v>61.894480738153227</v>
      </c>
      <c r="AT120" s="11">
        <v>65.361104172121856</v>
      </c>
      <c r="AU120" s="11">
        <v>58.11338661389717</v>
      </c>
      <c r="AV120" s="11">
        <v>58.497836444634295</v>
      </c>
      <c r="AW120" s="11">
        <v>55.328334852210197</v>
      </c>
      <c r="AX120" s="11">
        <v>59.223567028511702</v>
      </c>
      <c r="AY120" s="11"/>
      <c r="AZ120" s="11">
        <v>58.112135864512446</v>
      </c>
      <c r="BA120" s="11"/>
      <c r="BB120" s="11"/>
      <c r="BC120" s="11">
        <v>65.049484955826131</v>
      </c>
      <c r="BE120" s="9">
        <f t="shared" si="1"/>
        <v>0.1024114133425555</v>
      </c>
    </row>
    <row r="121" spans="1:57" x14ac:dyDescent="0.25">
      <c r="A121" s="20">
        <v>1953</v>
      </c>
      <c r="B121" s="11">
        <v>76.689765383064483</v>
      </c>
      <c r="C121" s="11">
        <v>74.455899721142075</v>
      </c>
      <c r="D121" s="11">
        <v>70.955696853083381</v>
      </c>
      <c r="E121" s="11">
        <v>73.593696483355259</v>
      </c>
      <c r="F121" s="11">
        <v>77.506650989617341</v>
      </c>
      <c r="G121" s="11">
        <v>78.72795545276297</v>
      </c>
      <c r="H121" s="11">
        <v>73.502520243125304</v>
      </c>
      <c r="I121" s="11">
        <v>69.846630646881138</v>
      </c>
      <c r="J121" s="11">
        <v>78.059031666263692</v>
      </c>
      <c r="K121" s="11">
        <v>72.970619928871642</v>
      </c>
      <c r="L121" s="11">
        <v>70.998370621902126</v>
      </c>
      <c r="M121" s="11">
        <v>70.585725696872345</v>
      </c>
      <c r="N121" s="11">
        <v>76.282011693375864</v>
      </c>
      <c r="O121" s="11">
        <v>76.04634967076376</v>
      </c>
      <c r="P121" s="11">
        <v>77.522329944018892</v>
      </c>
      <c r="Q121" s="11"/>
      <c r="R121" s="11">
        <v>73.436616471879091</v>
      </c>
      <c r="S121" s="11">
        <v>73.396985541480319</v>
      </c>
      <c r="T121" s="11">
        <v>74.169921717070991</v>
      </c>
      <c r="U121" s="11">
        <v>74.247594239423861</v>
      </c>
      <c r="V121" s="11">
        <v>71.838785613238969</v>
      </c>
      <c r="W121" s="11">
        <v>71.988215733231016</v>
      </c>
      <c r="X121" s="11">
        <v>72.248143153232235</v>
      </c>
      <c r="Y121" s="11">
        <v>74.007104741423674</v>
      </c>
      <c r="Z121" s="11"/>
      <c r="AA121" s="11">
        <v>71.964459509917205</v>
      </c>
      <c r="AB121" s="11">
        <v>69.699438484520954</v>
      </c>
      <c r="AC121" s="11">
        <v>69.061795921932799</v>
      </c>
      <c r="AD121" s="11">
        <v>71.513335656093219</v>
      </c>
      <c r="AE121" s="11">
        <v>69.278495842055719</v>
      </c>
      <c r="AF121" s="11">
        <v>58.102763391566469</v>
      </c>
      <c r="AG121" s="11">
        <v>62.158794202071533</v>
      </c>
      <c r="AH121" s="11">
        <v>56.013782105603745</v>
      </c>
      <c r="AI121" s="11">
        <v>72.477096741840768</v>
      </c>
      <c r="AJ121" s="11"/>
      <c r="AK121" s="11">
        <v>57.917918822554377</v>
      </c>
      <c r="AL121" s="11">
        <v>59.160690369100585</v>
      </c>
      <c r="AM121" s="11">
        <v>60.47228055594973</v>
      </c>
      <c r="AN121" s="11">
        <v>58.736917737897016</v>
      </c>
      <c r="AO121" s="11">
        <v>59.301671053955438</v>
      </c>
      <c r="AP121" s="11"/>
      <c r="AQ121" s="11">
        <v>63.030559638065235</v>
      </c>
      <c r="AR121" s="11">
        <v>67.417199935625405</v>
      </c>
      <c r="AS121" s="11">
        <v>61.614410992567009</v>
      </c>
      <c r="AT121" s="11">
        <v>65.780185196221936</v>
      </c>
      <c r="AU121" s="11">
        <v>58.742211661614455</v>
      </c>
      <c r="AV121" s="11">
        <v>58.242118715544272</v>
      </c>
      <c r="AW121" s="11">
        <v>54.809252452560386</v>
      </c>
      <c r="AX121" s="11">
        <v>59.096966744024563</v>
      </c>
      <c r="AY121" s="11"/>
      <c r="AZ121" s="11">
        <v>58.297145334734381</v>
      </c>
      <c r="BA121" s="11"/>
      <c r="BB121" s="11"/>
      <c r="BC121" s="11">
        <v>64.814360598873492</v>
      </c>
      <c r="BE121" s="9">
        <f t="shared" si="1"/>
        <v>0.1045796603902187</v>
      </c>
    </row>
    <row r="122" spans="1:57" x14ac:dyDescent="0.25">
      <c r="A122" s="20">
        <v>1954</v>
      </c>
      <c r="B122" s="11">
        <v>76.236344774852142</v>
      </c>
      <c r="C122" s="11">
        <v>74.696699865344186</v>
      </c>
      <c r="D122" s="11">
        <v>70.994768660817869</v>
      </c>
      <c r="E122" s="11">
        <v>73.454270832792048</v>
      </c>
      <c r="F122" s="11">
        <v>77.570595008379897</v>
      </c>
      <c r="G122" s="11">
        <v>78.368852904158999</v>
      </c>
      <c r="H122" s="11">
        <v>73.447313020144279</v>
      </c>
      <c r="I122" s="11">
        <v>69.61842523282283</v>
      </c>
      <c r="J122" s="11">
        <v>78.556024128077169</v>
      </c>
      <c r="K122" s="11">
        <v>73.367995459283563</v>
      </c>
      <c r="L122" s="11">
        <v>70.738962223632882</v>
      </c>
      <c r="M122" s="11">
        <v>70.366622134718185</v>
      </c>
      <c r="N122" s="11">
        <v>76.200247853176919</v>
      </c>
      <c r="O122" s="11">
        <v>75.832408045374564</v>
      </c>
      <c r="P122" s="11">
        <v>77.36780080704419</v>
      </c>
      <c r="Q122" s="11"/>
      <c r="R122" s="11">
        <v>73.414327709818224</v>
      </c>
      <c r="S122" s="11">
        <v>73.325588916122001</v>
      </c>
      <c r="T122" s="11">
        <v>74.400592347694328</v>
      </c>
      <c r="U122" s="11">
        <v>74.215258182486764</v>
      </c>
      <c r="V122" s="11">
        <v>71.781335123218909</v>
      </c>
      <c r="W122" s="11">
        <v>72.216297711984367</v>
      </c>
      <c r="X122" s="11">
        <v>72.759670655631169</v>
      </c>
      <c r="Y122" s="11">
        <v>74.595800097903094</v>
      </c>
      <c r="Z122" s="11"/>
      <c r="AA122" s="11">
        <v>71.475381684724226</v>
      </c>
      <c r="AB122" s="11">
        <v>69.248929936586364</v>
      </c>
      <c r="AC122" s="11">
        <v>68.486194412825967</v>
      </c>
      <c r="AD122" s="11">
        <v>70.986420945319651</v>
      </c>
      <c r="AE122" s="11">
        <v>69.236856735501036</v>
      </c>
      <c r="AF122" s="11">
        <v>57.988958424578591</v>
      </c>
      <c r="AG122" s="11">
        <v>61.926897860068905</v>
      </c>
      <c r="AH122" s="11">
        <v>55.647335660689542</v>
      </c>
      <c r="AI122" s="11">
        <v>72.48053409756605</v>
      </c>
      <c r="AJ122" s="11"/>
      <c r="AK122" s="11">
        <v>57.582069506791541</v>
      </c>
      <c r="AL122" s="11">
        <v>58.790515452597383</v>
      </c>
      <c r="AM122" s="11">
        <v>60.280761984353006</v>
      </c>
      <c r="AN122" s="11">
        <v>58.431958208559706</v>
      </c>
      <c r="AO122" s="11">
        <v>59.022211718646162</v>
      </c>
      <c r="AP122" s="11"/>
      <c r="AQ122" s="11">
        <v>62.507853384788746</v>
      </c>
      <c r="AR122" s="11">
        <v>66.103487895368204</v>
      </c>
      <c r="AS122" s="11">
        <v>61.413034725910549</v>
      </c>
      <c r="AT122" s="11">
        <v>66.14147043987262</v>
      </c>
      <c r="AU122" s="11">
        <v>59.327112300463327</v>
      </c>
      <c r="AV122" s="11">
        <v>57.85092211235014</v>
      </c>
      <c r="AW122" s="11">
        <v>54.472903772064178</v>
      </c>
      <c r="AX122" s="11">
        <v>58.900267116456483</v>
      </c>
      <c r="AY122" s="11"/>
      <c r="AZ122" s="11">
        <v>58.402690600422055</v>
      </c>
      <c r="BA122" s="11"/>
      <c r="BB122" s="11"/>
      <c r="BC122" s="11">
        <v>64.616096625218461</v>
      </c>
      <c r="BE122" s="9">
        <f t="shared" si="1"/>
        <v>0.10609759567683219</v>
      </c>
    </row>
    <row r="123" spans="1:57" x14ac:dyDescent="0.25">
      <c r="A123" s="20">
        <v>1955</v>
      </c>
      <c r="B123" s="11">
        <v>75.648605101099719</v>
      </c>
      <c r="C123" s="11">
        <v>74.81168013457966</v>
      </c>
      <c r="D123" s="11">
        <v>70.984912632088637</v>
      </c>
      <c r="E123" s="11">
        <v>73.297177811600903</v>
      </c>
      <c r="F123" s="11">
        <v>77.624375457048458</v>
      </c>
      <c r="G123" s="11">
        <v>77.88392513317865</v>
      </c>
      <c r="H123" s="11">
        <v>73.455748431050239</v>
      </c>
      <c r="I123" s="11">
        <v>69.31305326528188</v>
      </c>
      <c r="J123" s="11">
        <v>78.944105301446825</v>
      </c>
      <c r="K123" s="11">
        <v>73.552352500041266</v>
      </c>
      <c r="L123" s="11">
        <v>70.456579816526414</v>
      </c>
      <c r="M123" s="11">
        <v>70.083549362996493</v>
      </c>
      <c r="N123" s="11">
        <v>76.197352491101753</v>
      </c>
      <c r="O123" s="11">
        <v>75.668794421834676</v>
      </c>
      <c r="P123" s="11">
        <v>77.13444637193335</v>
      </c>
      <c r="Q123" s="11"/>
      <c r="R123" s="11">
        <v>73.374108823484562</v>
      </c>
      <c r="S123" s="11">
        <v>73.14757427145274</v>
      </c>
      <c r="T123" s="11">
        <v>74.397676342322782</v>
      </c>
      <c r="U123" s="11">
        <v>74.307493632853323</v>
      </c>
      <c r="V123" s="11">
        <v>71.573315183400737</v>
      </c>
      <c r="W123" s="11">
        <v>72.270226038098684</v>
      </c>
      <c r="X123" s="11">
        <v>72.713177784995523</v>
      </c>
      <c r="Y123" s="11">
        <v>74.984001527657327</v>
      </c>
      <c r="Z123" s="11"/>
      <c r="AA123" s="11">
        <v>71.001530041168706</v>
      </c>
      <c r="AB123" s="11">
        <v>68.773501872659182</v>
      </c>
      <c r="AC123" s="11">
        <v>67.898890405646227</v>
      </c>
      <c r="AD123" s="11">
        <v>70.472709907232343</v>
      </c>
      <c r="AE123" s="11">
        <v>69.22403040780587</v>
      </c>
      <c r="AF123" s="11">
        <v>57.854207508735321</v>
      </c>
      <c r="AG123" s="11">
        <v>61.783119172523264</v>
      </c>
      <c r="AH123" s="11">
        <v>55.394176961708361</v>
      </c>
      <c r="AI123" s="11">
        <v>72.43137917706855</v>
      </c>
      <c r="AJ123" s="11"/>
      <c r="AK123" s="11">
        <v>57.344957133557358</v>
      </c>
      <c r="AL123" s="11">
        <v>58.458497621031924</v>
      </c>
      <c r="AM123" s="11">
        <v>60.139775230446993</v>
      </c>
      <c r="AN123" s="11">
        <v>58.274699362221646</v>
      </c>
      <c r="AO123" s="11">
        <v>58.860983292926285</v>
      </c>
      <c r="AP123" s="11"/>
      <c r="AQ123" s="11">
        <v>62.207871053375314</v>
      </c>
      <c r="AR123" s="11">
        <v>64.586322708326549</v>
      </c>
      <c r="AS123" s="11">
        <v>61.248275741150209</v>
      </c>
      <c r="AT123" s="11">
        <v>66.535231352091728</v>
      </c>
      <c r="AU123" s="11">
        <v>59.714182475175157</v>
      </c>
      <c r="AV123" s="11">
        <v>57.341040182312192</v>
      </c>
      <c r="AW123" s="11">
        <v>54.263172861409224</v>
      </c>
      <c r="AX123" s="11">
        <v>58.597291478872755</v>
      </c>
      <c r="AY123" s="11"/>
      <c r="AZ123" s="11">
        <v>58.405318433720389</v>
      </c>
      <c r="BA123" s="11"/>
      <c r="BB123" s="11"/>
      <c r="BC123" s="11">
        <v>64.428794718397825</v>
      </c>
      <c r="BE123" s="9">
        <f t="shared" si="1"/>
        <v>0.10719098129298493</v>
      </c>
    </row>
    <row r="124" spans="1:57" x14ac:dyDescent="0.25">
      <c r="A124" s="20">
        <v>1956</v>
      </c>
      <c r="B124" s="11">
        <v>75.435748812409187</v>
      </c>
      <c r="C124" s="11">
        <v>75.049341389716915</v>
      </c>
      <c r="D124" s="11">
        <v>70.981204631146582</v>
      </c>
      <c r="E124" s="11">
        <v>73.175696017142002</v>
      </c>
      <c r="F124" s="11">
        <v>77.703941436945541</v>
      </c>
      <c r="G124" s="11">
        <v>77.698188615219181</v>
      </c>
      <c r="H124" s="11">
        <v>73.698822034621088</v>
      </c>
      <c r="I124" s="11">
        <v>69.473801549294848</v>
      </c>
      <c r="J124" s="11">
        <v>78.978946162261195</v>
      </c>
      <c r="K124" s="11">
        <v>73.82341519798743</v>
      </c>
      <c r="L124" s="11">
        <v>70.221841108379621</v>
      </c>
      <c r="M124" s="11">
        <v>70.169445291996368</v>
      </c>
      <c r="N124" s="11">
        <v>76.432295019192765</v>
      </c>
      <c r="O124" s="11">
        <v>75.668892927794644</v>
      </c>
      <c r="P124" s="11">
        <v>77.237460393231515</v>
      </c>
      <c r="Q124" s="11"/>
      <c r="R124" s="11">
        <v>73.498126245438243</v>
      </c>
      <c r="S124" s="11">
        <v>73.109599697301746</v>
      </c>
      <c r="T124" s="11">
        <v>73.953843674901961</v>
      </c>
      <c r="U124" s="11">
        <v>74.11995305646802</v>
      </c>
      <c r="V124" s="11">
        <v>70.848483187919413</v>
      </c>
      <c r="W124" s="11">
        <v>72.102605894062833</v>
      </c>
      <c r="X124" s="11">
        <v>72.581907647041561</v>
      </c>
      <c r="Y124" s="11">
        <v>74.598784688866857</v>
      </c>
      <c r="Z124" s="11"/>
      <c r="AA124" s="11">
        <v>70.725278490695175</v>
      </c>
      <c r="AB124" s="11">
        <v>68.42830985509012</v>
      </c>
      <c r="AC124" s="11">
        <v>67.541660302355425</v>
      </c>
      <c r="AD124" s="11">
        <v>70.136974332610052</v>
      </c>
      <c r="AE124" s="11">
        <v>69.17259080716174</v>
      </c>
      <c r="AF124" s="11">
        <v>57.559513734923819</v>
      </c>
      <c r="AG124" s="11">
        <v>61.485201474332719</v>
      </c>
      <c r="AH124" s="11">
        <v>54.90298290067048</v>
      </c>
      <c r="AI124" s="11">
        <v>72.434518610937829</v>
      </c>
      <c r="AJ124" s="11"/>
      <c r="AK124" s="11">
        <v>56.750993882371745</v>
      </c>
      <c r="AL124" s="11">
        <v>57.590733622041476</v>
      </c>
      <c r="AM124" s="11">
        <v>59.773257447487318</v>
      </c>
      <c r="AN124" s="11">
        <v>57.988968732708017</v>
      </c>
      <c r="AO124" s="11">
        <v>58.251240954656502</v>
      </c>
      <c r="AP124" s="11"/>
      <c r="AQ124" s="11">
        <v>61.418493292141221</v>
      </c>
      <c r="AR124" s="11">
        <v>63.547377521193241</v>
      </c>
      <c r="AS124" s="11">
        <v>60.775723816164373</v>
      </c>
      <c r="AT124" s="11">
        <v>67.26072919611282</v>
      </c>
      <c r="AU124" s="11">
        <v>60.03125594948304</v>
      </c>
      <c r="AV124" s="11">
        <v>56.823396844341765</v>
      </c>
      <c r="AW124" s="11">
        <v>53.748589239203824</v>
      </c>
      <c r="AX124" s="11">
        <v>58.079368096475108</v>
      </c>
      <c r="AY124" s="11"/>
      <c r="AZ124" s="11">
        <v>58.243032253197271</v>
      </c>
      <c r="BA124" s="11"/>
      <c r="BB124" s="11"/>
      <c r="BC124" s="11">
        <v>64.034424102093368</v>
      </c>
      <c r="BE124" s="9">
        <f t="shared" si="1"/>
        <v>0.1101368617272776</v>
      </c>
    </row>
    <row r="125" spans="1:57" x14ac:dyDescent="0.25">
      <c r="A125" s="20">
        <v>1957</v>
      </c>
      <c r="B125" s="11">
        <v>74.911468619586969</v>
      </c>
      <c r="C125" s="11">
        <v>75.050685092857123</v>
      </c>
      <c r="D125" s="11">
        <v>70.907278163229861</v>
      </c>
      <c r="E125" s="11">
        <v>73.000355374647924</v>
      </c>
      <c r="F125" s="11">
        <v>77.76124266860333</v>
      </c>
      <c r="G125" s="11">
        <v>77.261524983616965</v>
      </c>
      <c r="H125" s="11">
        <v>73.900152771084123</v>
      </c>
      <c r="I125" s="11">
        <v>69.348810832706448</v>
      </c>
      <c r="J125" s="11">
        <v>78.999852755204444</v>
      </c>
      <c r="K125" s="11">
        <v>73.773224380471191</v>
      </c>
      <c r="L125" s="11">
        <v>69.909263874710632</v>
      </c>
      <c r="M125" s="11">
        <v>70.010481146065075</v>
      </c>
      <c r="N125" s="11">
        <v>76.641378692474035</v>
      </c>
      <c r="O125" s="11">
        <v>75.651471485402396</v>
      </c>
      <c r="P125" s="11">
        <v>77.109923518126237</v>
      </c>
      <c r="Q125" s="11"/>
      <c r="R125" s="11">
        <v>73.532991512021368</v>
      </c>
      <c r="S125" s="11">
        <v>72.889120539485617</v>
      </c>
      <c r="T125" s="11">
        <v>73.464996797599994</v>
      </c>
      <c r="U125" s="11">
        <v>74.18972263442825</v>
      </c>
      <c r="V125" s="11">
        <v>70.24312888791566</v>
      </c>
      <c r="W125" s="11">
        <v>71.816283889987517</v>
      </c>
      <c r="X125" s="11">
        <v>71.855340463311478</v>
      </c>
      <c r="Y125" s="11">
        <v>74.224019884345182</v>
      </c>
      <c r="Z125" s="11"/>
      <c r="AA125" s="11">
        <v>70.38247213358612</v>
      </c>
      <c r="AB125" s="11">
        <v>67.979064910083366</v>
      </c>
      <c r="AC125" s="11">
        <v>67.130071657545642</v>
      </c>
      <c r="AD125" s="11">
        <v>69.794235216941701</v>
      </c>
      <c r="AE125" s="11">
        <v>69.150252910448259</v>
      </c>
      <c r="AF125" s="11">
        <v>57.285806664728725</v>
      </c>
      <c r="AG125" s="11">
        <v>61.339541509380901</v>
      </c>
      <c r="AH125" s="11">
        <v>54.643820511808208</v>
      </c>
      <c r="AI125" s="11">
        <v>72.362808092560499</v>
      </c>
      <c r="AJ125" s="11"/>
      <c r="AK125" s="11">
        <v>56.426575140205479</v>
      </c>
      <c r="AL125" s="11">
        <v>56.987264792292571</v>
      </c>
      <c r="AM125" s="11">
        <v>59.531090812137187</v>
      </c>
      <c r="AN125" s="11">
        <v>57.69435679373855</v>
      </c>
      <c r="AO125" s="11">
        <v>57.938699138922303</v>
      </c>
      <c r="AP125" s="11"/>
      <c r="AQ125" s="11">
        <v>61.027035891828895</v>
      </c>
      <c r="AR125" s="11">
        <v>62.117053961851354</v>
      </c>
      <c r="AS125" s="11">
        <v>60.472359271965935</v>
      </c>
      <c r="AT125" s="11">
        <v>67.828873229227156</v>
      </c>
      <c r="AU125" s="11">
        <v>60.18923662571607</v>
      </c>
      <c r="AV125" s="11">
        <v>56.212015372483641</v>
      </c>
      <c r="AW125" s="11">
        <v>53.51020973123849</v>
      </c>
      <c r="AX125" s="11">
        <v>57.602779080838161</v>
      </c>
      <c r="AY125" s="11"/>
      <c r="AZ125" s="11">
        <v>58.003238023409537</v>
      </c>
      <c r="BA125" s="11"/>
      <c r="BB125" s="11"/>
      <c r="BC125" s="11">
        <v>63.71542789838707</v>
      </c>
      <c r="BE125" s="9">
        <f t="shared" si="1"/>
        <v>0.11185716749463158</v>
      </c>
    </row>
    <row r="126" spans="1:57" x14ac:dyDescent="0.25">
      <c r="A126" s="20">
        <v>1958</v>
      </c>
      <c r="B126" s="11">
        <v>74.326316505662206</v>
      </c>
      <c r="C126" s="11">
        <v>74.960574306549404</v>
      </c>
      <c r="D126" s="11">
        <v>70.830822068055468</v>
      </c>
      <c r="E126" s="11">
        <v>72.834255044250966</v>
      </c>
      <c r="F126" s="11">
        <v>77.805463638213354</v>
      </c>
      <c r="G126" s="11">
        <v>76.758522317862656</v>
      </c>
      <c r="H126" s="11">
        <v>74.136643726399384</v>
      </c>
      <c r="I126" s="11">
        <v>69.199506939937379</v>
      </c>
      <c r="J126" s="11">
        <v>78.95031503558053</v>
      </c>
      <c r="K126" s="11">
        <v>73.585736758024936</v>
      </c>
      <c r="L126" s="11">
        <v>69.593266649201496</v>
      </c>
      <c r="M126" s="11">
        <v>69.821292061312022</v>
      </c>
      <c r="N126" s="11">
        <v>76.887889352879682</v>
      </c>
      <c r="O126" s="11">
        <v>75.66652772571814</v>
      </c>
      <c r="P126" s="11">
        <v>76.931303070222782</v>
      </c>
      <c r="Q126" s="11"/>
      <c r="R126" s="11">
        <v>73.569350471600643</v>
      </c>
      <c r="S126" s="11">
        <v>72.625228998088119</v>
      </c>
      <c r="T126" s="11">
        <v>72.862436285530137</v>
      </c>
      <c r="U126" s="11">
        <v>74.362159249985467</v>
      </c>
      <c r="V126" s="11">
        <v>69.627216311279909</v>
      </c>
      <c r="W126" s="11">
        <v>71.453015315430093</v>
      </c>
      <c r="X126" s="11">
        <v>70.879604193535357</v>
      </c>
      <c r="Y126" s="11">
        <v>73.768083986155347</v>
      </c>
      <c r="Z126" s="11"/>
      <c r="AA126" s="11">
        <v>70.068971728802694</v>
      </c>
      <c r="AB126" s="11">
        <v>67.551964672460826</v>
      </c>
      <c r="AC126" s="11">
        <v>66.745666432876106</v>
      </c>
      <c r="AD126" s="11">
        <v>69.494666333147549</v>
      </c>
      <c r="AE126" s="11">
        <v>69.158721580710974</v>
      </c>
      <c r="AF126" s="11">
        <v>57.04063459952868</v>
      </c>
      <c r="AG126" s="11">
        <v>61.271049969169617</v>
      </c>
      <c r="AH126" s="11">
        <v>54.479920771515147</v>
      </c>
      <c r="AI126" s="11">
        <v>72.268075780041059</v>
      </c>
      <c r="AJ126" s="11"/>
      <c r="AK126" s="11">
        <v>56.184926094581122</v>
      </c>
      <c r="AL126" s="11">
        <v>56.471374905813072</v>
      </c>
      <c r="AM126" s="11">
        <v>59.35361836260428</v>
      </c>
      <c r="AN126" s="11">
        <v>57.365356490864613</v>
      </c>
      <c r="AO126" s="11">
        <v>57.758660613010854</v>
      </c>
      <c r="AP126" s="11"/>
      <c r="AQ126" s="11">
        <v>60.775282697367899</v>
      </c>
      <c r="AR126" s="11">
        <v>60.719009160196116</v>
      </c>
      <c r="AS126" s="11">
        <v>60.23334986495508</v>
      </c>
      <c r="AT126" s="11">
        <v>68.386243499767673</v>
      </c>
      <c r="AU126" s="11">
        <v>60.08572489082281</v>
      </c>
      <c r="AV126" s="11">
        <v>55.581719694577181</v>
      </c>
      <c r="AW126" s="11">
        <v>53.377082311260793</v>
      </c>
      <c r="AX126" s="11">
        <v>57.192779337175352</v>
      </c>
      <c r="AY126" s="11"/>
      <c r="AZ126" s="11">
        <v>57.727028189772113</v>
      </c>
      <c r="BA126" s="11"/>
      <c r="BB126" s="11"/>
      <c r="BC126" s="11">
        <v>63.42724831356395</v>
      </c>
      <c r="BE126" s="9">
        <f t="shared" si="1"/>
        <v>0.11325783337812524</v>
      </c>
    </row>
    <row r="127" spans="1:57" x14ac:dyDescent="0.25">
      <c r="A127" s="20">
        <v>1959</v>
      </c>
      <c r="B127" s="11">
        <v>73.907368497608601</v>
      </c>
      <c r="C127" s="11">
        <v>74.910300994920249</v>
      </c>
      <c r="D127" s="11">
        <v>70.796462977982628</v>
      </c>
      <c r="E127" s="11">
        <v>72.715689710636639</v>
      </c>
      <c r="F127" s="11">
        <v>77.819823414960624</v>
      </c>
      <c r="G127" s="11">
        <v>76.356973160052675</v>
      </c>
      <c r="H127" s="11">
        <v>74.441823517531049</v>
      </c>
      <c r="I127" s="11">
        <v>69.256957287653748</v>
      </c>
      <c r="J127" s="11">
        <v>78.802901535196099</v>
      </c>
      <c r="K127" s="11">
        <v>73.478091592714705</v>
      </c>
      <c r="L127" s="11">
        <v>69.316620205302073</v>
      </c>
      <c r="M127" s="11">
        <v>69.781155863007157</v>
      </c>
      <c r="N127" s="11">
        <v>77.199798799279947</v>
      </c>
      <c r="O127" s="11">
        <v>75.737949747544633</v>
      </c>
      <c r="P127" s="11">
        <v>76.837164124882392</v>
      </c>
      <c r="Q127" s="11"/>
      <c r="R127" s="11">
        <v>73.690601281302506</v>
      </c>
      <c r="S127" s="11">
        <v>72.468684270847007</v>
      </c>
      <c r="T127" s="11">
        <v>72.148378718027487</v>
      </c>
      <c r="U127" s="11">
        <v>74.52769497822969</v>
      </c>
      <c r="V127" s="11">
        <v>68.942880251773062</v>
      </c>
      <c r="W127" s="11">
        <v>71.176804043007223</v>
      </c>
      <c r="X127" s="11">
        <v>70.070914318334474</v>
      </c>
      <c r="Y127" s="11">
        <v>73.249803312682957</v>
      </c>
      <c r="Z127" s="11"/>
      <c r="AA127" s="11">
        <v>69.87020521837961</v>
      </c>
      <c r="AB127" s="11">
        <v>67.253663780762565</v>
      </c>
      <c r="AC127" s="11">
        <v>66.449795649050913</v>
      </c>
      <c r="AD127" s="11">
        <v>69.287363591683885</v>
      </c>
      <c r="AE127" s="11">
        <v>69.199744842752452</v>
      </c>
      <c r="AF127" s="11">
        <v>56.827739570193387</v>
      </c>
      <c r="AG127" s="11">
        <v>61.212926551412743</v>
      </c>
      <c r="AH127" s="11">
        <v>54.299249098911119</v>
      </c>
      <c r="AI127" s="11">
        <v>72.189878228322684</v>
      </c>
      <c r="AJ127" s="11"/>
      <c r="AK127" s="11">
        <v>55.875538795338286</v>
      </c>
      <c r="AL127" s="11">
        <v>55.914522364185437</v>
      </c>
      <c r="AM127" s="11">
        <v>59.199549963586648</v>
      </c>
      <c r="AN127" s="11">
        <v>56.973781823270244</v>
      </c>
      <c r="AO127" s="11">
        <v>57.581681356451234</v>
      </c>
      <c r="AP127" s="11"/>
      <c r="AQ127" s="11">
        <v>60.463846191576238</v>
      </c>
      <c r="AR127" s="11">
        <v>59.688829198700013</v>
      </c>
      <c r="AS127" s="11">
        <v>59.981257807116307</v>
      </c>
      <c r="AT127" s="11">
        <v>69.048059780471164</v>
      </c>
      <c r="AU127" s="11">
        <v>59.705226247876894</v>
      </c>
      <c r="AV127" s="11">
        <v>55.002211750935352</v>
      </c>
      <c r="AW127" s="11">
        <v>53.217270290911287</v>
      </c>
      <c r="AX127" s="11">
        <v>56.898354034542002</v>
      </c>
      <c r="AY127" s="11"/>
      <c r="AZ127" s="11">
        <v>57.471097011508554</v>
      </c>
      <c r="BA127" s="11"/>
      <c r="BB127" s="11"/>
      <c r="BC127" s="11">
        <v>63.14986013610126</v>
      </c>
      <c r="BE127" s="9">
        <f t="shared" si="1"/>
        <v>0.11504969795923778</v>
      </c>
    </row>
    <row r="128" spans="1:57" x14ac:dyDescent="0.25">
      <c r="A128" s="20">
        <v>1960</v>
      </c>
      <c r="B128" s="11">
        <v>73.734607206138946</v>
      </c>
      <c r="C128" s="11">
        <v>74.942887414859129</v>
      </c>
      <c r="D128" s="11">
        <v>70.807287767155429</v>
      </c>
      <c r="E128" s="11">
        <v>72.644587562560361</v>
      </c>
      <c r="F128" s="11">
        <v>77.779145923339044</v>
      </c>
      <c r="G128" s="11">
        <v>76.119348447136133</v>
      </c>
      <c r="H128" s="11">
        <v>74.79963795989616</v>
      </c>
      <c r="I128" s="11">
        <v>69.597930399970394</v>
      </c>
      <c r="J128" s="11">
        <v>78.562207137734234</v>
      </c>
      <c r="K128" s="11">
        <v>73.560017547013217</v>
      </c>
      <c r="L128" s="11">
        <v>69.082200833682435</v>
      </c>
      <c r="M128" s="11">
        <v>69.943798970316294</v>
      </c>
      <c r="N128" s="11">
        <v>77.564889147845022</v>
      </c>
      <c r="O128" s="11">
        <v>75.853398336895694</v>
      </c>
      <c r="P128" s="11">
        <v>76.853794705549063</v>
      </c>
      <c r="Q128" s="11"/>
      <c r="R128" s="11">
        <v>73.926164105077845</v>
      </c>
      <c r="S128" s="11">
        <v>72.490014630420873</v>
      </c>
      <c r="T128" s="11">
        <v>71.368890916779279</v>
      </c>
      <c r="U128" s="11">
        <v>74.671116768170435</v>
      </c>
      <c r="V128" s="11">
        <v>68.213921027634896</v>
      </c>
      <c r="W128" s="11">
        <v>71.124870291371977</v>
      </c>
      <c r="X128" s="11">
        <v>69.633710794740367</v>
      </c>
      <c r="Y128" s="11">
        <v>72.748696444037634</v>
      </c>
      <c r="Z128" s="11"/>
      <c r="AA128" s="11">
        <v>69.817907085743855</v>
      </c>
      <c r="AB128" s="11">
        <v>67.116385799488114</v>
      </c>
      <c r="AC128" s="11">
        <v>66.267213468450251</v>
      </c>
      <c r="AD128" s="11">
        <v>69.197040653740004</v>
      </c>
      <c r="AE128" s="11">
        <v>69.274383065195693</v>
      </c>
      <c r="AF128" s="11">
        <v>56.646474305278197</v>
      </c>
      <c r="AG128" s="11">
        <v>61.142740639828105</v>
      </c>
      <c r="AH128" s="11">
        <v>54.070174359514951</v>
      </c>
      <c r="AI128" s="11">
        <v>72.140124814320671</v>
      </c>
      <c r="AJ128" s="11"/>
      <c r="AK128" s="11">
        <v>55.460906946332607</v>
      </c>
      <c r="AL128" s="11">
        <v>55.294538669398982</v>
      </c>
      <c r="AM128" s="11">
        <v>59.057020353732483</v>
      </c>
      <c r="AN128" s="11">
        <v>56.523530828735524</v>
      </c>
      <c r="AO128" s="11">
        <v>57.371971685403693</v>
      </c>
      <c r="AP128" s="11"/>
      <c r="AQ128" s="11">
        <v>60.044716133546608</v>
      </c>
      <c r="AR128" s="11">
        <v>59.11458401067447</v>
      </c>
      <c r="AS128" s="11">
        <v>59.698689509086549</v>
      </c>
      <c r="AT128" s="11">
        <v>69.840765838514145</v>
      </c>
      <c r="AU128" s="11">
        <v>59.092428228922778</v>
      </c>
      <c r="AV128" s="11">
        <v>54.499970898085088</v>
      </c>
      <c r="AW128" s="11">
        <v>52.999199977863228</v>
      </c>
      <c r="AX128" s="11">
        <v>56.754898948288506</v>
      </c>
      <c r="AY128" s="11"/>
      <c r="AZ128" s="11">
        <v>57.265135117200757</v>
      </c>
      <c r="BA128" s="11"/>
      <c r="BB128" s="11"/>
      <c r="BC128" s="11">
        <v>62.888236038296697</v>
      </c>
      <c r="BE128" s="9">
        <f t="shared" si="1"/>
        <v>0.11739151110474198</v>
      </c>
    </row>
    <row r="129" spans="1:57" x14ac:dyDescent="0.25">
      <c r="A129" s="20">
        <v>1961</v>
      </c>
      <c r="B129" s="11">
        <v>73.612657144228805</v>
      </c>
      <c r="C129" s="11">
        <v>74.998100562872523</v>
      </c>
      <c r="D129" s="11">
        <v>70.874518545270433</v>
      </c>
      <c r="E129" s="11">
        <v>72.497259894264886</v>
      </c>
      <c r="F129" s="11">
        <v>77.550328231574468</v>
      </c>
      <c r="G129" s="11">
        <v>75.869596005301077</v>
      </c>
      <c r="H129" s="11">
        <v>75.04153328872772</v>
      </c>
      <c r="I129" s="11">
        <v>69.951328932534423</v>
      </c>
      <c r="J129" s="11">
        <v>78.364347385796222</v>
      </c>
      <c r="K129" s="11">
        <v>73.528619343487094</v>
      </c>
      <c r="L129" s="11">
        <v>69.088820348533389</v>
      </c>
      <c r="M129" s="11">
        <v>70.042676138197365</v>
      </c>
      <c r="N129" s="11">
        <v>77.818413273352576</v>
      </c>
      <c r="O129" s="11">
        <v>75.673354024011886</v>
      </c>
      <c r="P129" s="11">
        <v>76.712679242777114</v>
      </c>
      <c r="Q129" s="11"/>
      <c r="R129" s="11">
        <v>74.187283823256251</v>
      </c>
      <c r="S129" s="11">
        <v>72.659077485339267</v>
      </c>
      <c r="T129" s="11">
        <v>70.676353664559485</v>
      </c>
      <c r="U129" s="11">
        <v>75.080197410236721</v>
      </c>
      <c r="V129" s="11">
        <v>67.598450808487982</v>
      </c>
      <c r="W129" s="11">
        <v>71.274351234990434</v>
      </c>
      <c r="X129" s="11">
        <v>69.357607875955381</v>
      </c>
      <c r="Y129" s="11">
        <v>72.832535966013054</v>
      </c>
      <c r="Z129" s="11"/>
      <c r="AA129" s="11">
        <v>69.746365643310369</v>
      </c>
      <c r="AB129" s="11">
        <v>66.886242046993743</v>
      </c>
      <c r="AC129" s="11">
        <v>66.14346628718684</v>
      </c>
      <c r="AD129" s="11">
        <v>69.088839199099951</v>
      </c>
      <c r="AE129" s="11">
        <v>69.339723293173279</v>
      </c>
      <c r="AF129" s="11">
        <v>56.446227555349388</v>
      </c>
      <c r="AG129" s="11">
        <v>61.029231711827414</v>
      </c>
      <c r="AH129" s="11">
        <v>53.861193769375511</v>
      </c>
      <c r="AI129" s="11">
        <v>72.033809660647421</v>
      </c>
      <c r="AJ129" s="11"/>
      <c r="AK129" s="11">
        <v>54.961337093251224</v>
      </c>
      <c r="AL129" s="11">
        <v>54.589746923690896</v>
      </c>
      <c r="AM129" s="11">
        <v>58.80521309610144</v>
      </c>
      <c r="AN129" s="11">
        <v>56.411876855552123</v>
      </c>
      <c r="AO129" s="11">
        <v>57.127942037226504</v>
      </c>
      <c r="AP129" s="11"/>
      <c r="AQ129" s="11">
        <v>59.985780196266823</v>
      </c>
      <c r="AR129" s="11">
        <v>58.902636342397955</v>
      </c>
      <c r="AS129" s="11">
        <v>59.428154773765492</v>
      </c>
      <c r="AT129" s="11">
        <v>70.703139431289429</v>
      </c>
      <c r="AU129" s="11">
        <v>59.068420060304049</v>
      </c>
      <c r="AV129" s="11">
        <v>54.179357909233779</v>
      </c>
      <c r="AW129" s="11">
        <v>52.899687380105995</v>
      </c>
      <c r="AX129" s="11">
        <v>56.042436106541061</v>
      </c>
      <c r="AY129" s="11"/>
      <c r="AZ129" s="11">
        <v>56.971727957787166</v>
      </c>
      <c r="BA129" s="11"/>
      <c r="BB129" s="11"/>
      <c r="BC129" s="11">
        <v>62.687316969416386</v>
      </c>
      <c r="BE129" s="9">
        <f t="shared" si="1"/>
        <v>0.11948717497150164</v>
      </c>
    </row>
    <row r="130" spans="1:57" x14ac:dyDescent="0.25">
      <c r="A130" s="20">
        <v>1962</v>
      </c>
      <c r="B130" s="11">
        <v>73.728261417408063</v>
      </c>
      <c r="C130" s="11">
        <v>75.120920201060372</v>
      </c>
      <c r="D130" s="11">
        <v>70.906614541629381</v>
      </c>
      <c r="E130" s="11">
        <v>72.444821879039495</v>
      </c>
      <c r="F130" s="11">
        <v>77.354501986204326</v>
      </c>
      <c r="G130" s="11">
        <v>75.813727052586174</v>
      </c>
      <c r="H130" s="11">
        <v>75.358165387910418</v>
      </c>
      <c r="I130" s="11">
        <v>70.570012212370187</v>
      </c>
      <c r="J130" s="11">
        <v>78.052996333681008</v>
      </c>
      <c r="K130" s="11">
        <v>73.743122819276465</v>
      </c>
      <c r="L130" s="11">
        <v>69.081085372085752</v>
      </c>
      <c r="M130" s="11">
        <v>70.376109331575535</v>
      </c>
      <c r="N130" s="11">
        <v>78.161746692797649</v>
      </c>
      <c r="O130" s="11">
        <v>75.629293112847535</v>
      </c>
      <c r="P130" s="11">
        <v>76.711559945640204</v>
      </c>
      <c r="Q130" s="11"/>
      <c r="R130" s="11">
        <v>74.552053897578659</v>
      </c>
      <c r="S130" s="11">
        <v>72.945563377515427</v>
      </c>
      <c r="T130" s="11">
        <v>69.983861050800058</v>
      </c>
      <c r="U130" s="11">
        <v>75.414238742325011</v>
      </c>
      <c r="V130" s="11">
        <v>66.923421243879432</v>
      </c>
      <c r="W130" s="11">
        <v>71.638756529515746</v>
      </c>
      <c r="X130" s="11">
        <v>69.402560523859322</v>
      </c>
      <c r="Y130" s="11">
        <v>72.793745222370589</v>
      </c>
      <c r="Z130" s="11"/>
      <c r="AA130" s="11">
        <v>69.840448517568618</v>
      </c>
      <c r="AB130" s="11">
        <v>66.888437865312952</v>
      </c>
      <c r="AC130" s="11">
        <v>66.140181631361727</v>
      </c>
      <c r="AD130" s="11">
        <v>69.144326110332855</v>
      </c>
      <c r="AE130" s="11">
        <v>69.430946027848407</v>
      </c>
      <c r="AF130" s="11">
        <v>56.260969947245037</v>
      </c>
      <c r="AG130" s="11">
        <v>60.918064018049797</v>
      </c>
      <c r="AH130" s="11">
        <v>53.592004248997341</v>
      </c>
      <c r="AI130" s="11">
        <v>71.973054130229144</v>
      </c>
      <c r="AJ130" s="11"/>
      <c r="AK130" s="11">
        <v>54.32626538987688</v>
      </c>
      <c r="AL130" s="11">
        <v>53.790164495521402</v>
      </c>
      <c r="AM130" s="11">
        <v>58.588220333270847</v>
      </c>
      <c r="AN130" s="11">
        <v>56.062772911810704</v>
      </c>
      <c r="AO130" s="11">
        <v>56.830856190343944</v>
      </c>
      <c r="AP130" s="11"/>
      <c r="AQ130" s="11">
        <v>59.590202984923529</v>
      </c>
      <c r="AR130" s="11">
        <v>59.029580215973169</v>
      </c>
      <c r="AS130" s="11">
        <v>59.112105074937439</v>
      </c>
      <c r="AT130" s="11">
        <v>71.642497257108005</v>
      </c>
      <c r="AU130" s="11">
        <v>58.738022835688113</v>
      </c>
      <c r="AV130" s="11">
        <v>53.873257627018262</v>
      </c>
      <c r="AW130" s="11">
        <v>52.688813461687623</v>
      </c>
      <c r="AX130" s="11">
        <v>55.675959211970117</v>
      </c>
      <c r="AY130" s="11"/>
      <c r="AZ130" s="11">
        <v>56.753543554860158</v>
      </c>
      <c r="BA130" s="11"/>
      <c r="BB130" s="11"/>
      <c r="BC130" s="11">
        <v>62.456933466150595</v>
      </c>
      <c r="BE130" s="9">
        <f t="shared" si="1"/>
        <v>0.12242052012320326</v>
      </c>
    </row>
    <row r="131" spans="1:57" x14ac:dyDescent="0.25">
      <c r="A131" s="20">
        <v>1963</v>
      </c>
      <c r="B131" s="11">
        <v>74.00403314795139</v>
      </c>
      <c r="C131" s="11">
        <v>75.273850698256766</v>
      </c>
      <c r="D131" s="11">
        <v>70.90710774643523</v>
      </c>
      <c r="E131" s="11">
        <v>72.431506202014646</v>
      </c>
      <c r="F131" s="11">
        <v>77.149851624216907</v>
      </c>
      <c r="G131" s="11">
        <v>75.887210197665738</v>
      </c>
      <c r="H131" s="11">
        <v>75.699416685961097</v>
      </c>
      <c r="I131" s="11">
        <v>71.364709831037771</v>
      </c>
      <c r="J131" s="11">
        <v>77.688596353060916</v>
      </c>
      <c r="K131" s="11">
        <v>74.106729312353792</v>
      </c>
      <c r="L131" s="11">
        <v>69.080949224746107</v>
      </c>
      <c r="M131" s="11">
        <v>70.846735236668394</v>
      </c>
      <c r="N131" s="11">
        <v>78.533197722727706</v>
      </c>
      <c r="O131" s="11">
        <v>75.681308471100863</v>
      </c>
      <c r="P131" s="11">
        <v>76.779039998658135</v>
      </c>
      <c r="Q131" s="11"/>
      <c r="R131" s="11">
        <v>74.982860527488256</v>
      </c>
      <c r="S131" s="11">
        <v>73.338641355176776</v>
      </c>
      <c r="T131" s="11">
        <v>69.348844798673696</v>
      </c>
      <c r="U131" s="11">
        <v>75.732898587415704</v>
      </c>
      <c r="V131" s="11">
        <v>66.295071065790722</v>
      </c>
      <c r="W131" s="11">
        <v>72.152255571049423</v>
      </c>
      <c r="X131" s="11">
        <v>69.707795554590888</v>
      </c>
      <c r="Y131" s="11">
        <v>72.747791469595839</v>
      </c>
      <c r="Z131" s="11"/>
      <c r="AA131" s="11">
        <v>70.036731021693427</v>
      </c>
      <c r="AB131" s="11">
        <v>67.040344303421335</v>
      </c>
      <c r="AC131" s="11">
        <v>66.245824960455991</v>
      </c>
      <c r="AD131" s="11">
        <v>69.322882516099327</v>
      </c>
      <c r="AE131" s="11">
        <v>69.550507831315969</v>
      </c>
      <c r="AF131" s="11">
        <v>56.126787553740009</v>
      </c>
      <c r="AG131" s="11">
        <v>60.831569561599281</v>
      </c>
      <c r="AH131" s="11">
        <v>53.323528822686193</v>
      </c>
      <c r="AI131" s="11">
        <v>71.945992756329105</v>
      </c>
      <c r="AJ131" s="11"/>
      <c r="AK131" s="11">
        <v>53.677523731490602</v>
      </c>
      <c r="AL131" s="11">
        <v>53.021581245736655</v>
      </c>
      <c r="AM131" s="11">
        <v>58.400306348680878</v>
      </c>
      <c r="AN131" s="11">
        <v>55.446387045428175</v>
      </c>
      <c r="AO131" s="11">
        <v>56.564230884250037</v>
      </c>
      <c r="AP131" s="11"/>
      <c r="AQ131" s="11">
        <v>59.083714634711356</v>
      </c>
      <c r="AR131" s="11">
        <v>59.369447316774647</v>
      </c>
      <c r="AS131" s="11">
        <v>58.812823917565588</v>
      </c>
      <c r="AT131" s="11">
        <v>72.605624334771747</v>
      </c>
      <c r="AU131" s="11">
        <v>58.193962916876593</v>
      </c>
      <c r="AV131" s="11">
        <v>53.635876423883019</v>
      </c>
      <c r="AW131" s="11">
        <v>52.474069305439571</v>
      </c>
      <c r="AX131" s="11">
        <v>55.647680604373079</v>
      </c>
      <c r="AY131" s="11"/>
      <c r="AZ131" s="11">
        <v>56.592557363767916</v>
      </c>
      <c r="BA131" s="11"/>
      <c r="BB131" s="11"/>
      <c r="BC131" s="11">
        <v>62.246507330122789</v>
      </c>
      <c r="BE131" s="9">
        <f t="shared" si="1"/>
        <v>0.12568281050918528</v>
      </c>
    </row>
    <row r="132" spans="1:57" x14ac:dyDescent="0.25">
      <c r="A132" s="20">
        <v>1964</v>
      </c>
      <c r="B132" s="11">
        <v>74.296308692247777</v>
      </c>
      <c r="C132" s="11">
        <v>75.387368633015967</v>
      </c>
      <c r="D132" s="11">
        <v>70.899325324021333</v>
      </c>
      <c r="E132" s="11">
        <v>72.387175457626199</v>
      </c>
      <c r="F132" s="11">
        <v>76.900269039863559</v>
      </c>
      <c r="G132" s="11">
        <v>75.974895355574702</v>
      </c>
      <c r="H132" s="11">
        <v>75.996041914717409</v>
      </c>
      <c r="I132" s="11">
        <v>72.157138165774114</v>
      </c>
      <c r="J132" s="11">
        <v>77.364107400792079</v>
      </c>
      <c r="K132" s="11">
        <v>74.4295845897757</v>
      </c>
      <c r="L132" s="11">
        <v>69.097442564670672</v>
      </c>
      <c r="M132" s="11">
        <v>71.289494691052653</v>
      </c>
      <c r="N132" s="11">
        <v>78.847364623682893</v>
      </c>
      <c r="O132" s="11">
        <v>75.781438581089162</v>
      </c>
      <c r="P132" s="11">
        <v>76.798211722892347</v>
      </c>
      <c r="Q132" s="11"/>
      <c r="R132" s="11">
        <v>75.410331019947876</v>
      </c>
      <c r="S132" s="11">
        <v>73.786638928274755</v>
      </c>
      <c r="T132" s="11">
        <v>68.854278786030264</v>
      </c>
      <c r="U132" s="11">
        <v>76.119381338494236</v>
      </c>
      <c r="V132" s="11">
        <v>65.867816307770184</v>
      </c>
      <c r="W132" s="11">
        <v>72.653760604543166</v>
      </c>
      <c r="X132" s="11">
        <v>70.122442520574737</v>
      </c>
      <c r="Y132" s="11">
        <v>72.853704124350585</v>
      </c>
      <c r="Z132" s="11"/>
      <c r="AA132" s="11">
        <v>70.239590751052972</v>
      </c>
      <c r="AB132" s="11">
        <v>67.224000204526064</v>
      </c>
      <c r="AC132" s="11">
        <v>66.442653927424729</v>
      </c>
      <c r="AD132" s="11">
        <v>69.566084688445827</v>
      </c>
      <c r="AE132" s="11">
        <v>69.70117326623037</v>
      </c>
      <c r="AF132" s="11">
        <v>56.098014818070922</v>
      </c>
      <c r="AG132" s="11">
        <v>60.809362822180589</v>
      </c>
      <c r="AH132" s="11">
        <v>53.148148794477443</v>
      </c>
      <c r="AI132" s="11">
        <v>71.934994805632357</v>
      </c>
      <c r="AJ132" s="11"/>
      <c r="AK132" s="11">
        <v>53.184453153890303</v>
      </c>
      <c r="AL132" s="11">
        <v>52.459409566963295</v>
      </c>
      <c r="AM132" s="11">
        <v>58.252249333261382</v>
      </c>
      <c r="AN132" s="11">
        <v>54.683915992633573</v>
      </c>
      <c r="AO132" s="11">
        <v>56.453277986716976</v>
      </c>
      <c r="AP132" s="11"/>
      <c r="AQ132" s="11">
        <v>58.757581460149481</v>
      </c>
      <c r="AR132" s="11">
        <v>59.811330354281957</v>
      </c>
      <c r="AS132" s="11">
        <v>58.624971225067725</v>
      </c>
      <c r="AT132" s="11">
        <v>73.488277734202825</v>
      </c>
      <c r="AU132" s="11">
        <v>57.574259276103447</v>
      </c>
      <c r="AV132" s="11">
        <v>53.526062396944177</v>
      </c>
      <c r="AW132" s="11">
        <v>52.403529207158584</v>
      </c>
      <c r="AX132" s="11">
        <v>55.88765673957716</v>
      </c>
      <c r="AY132" s="11"/>
      <c r="AZ132" s="11">
        <v>56.458354840393532</v>
      </c>
      <c r="BA132" s="11"/>
      <c r="BB132" s="11"/>
      <c r="BC132" s="11">
        <v>62.117443564164425</v>
      </c>
      <c r="BE132" s="9">
        <f t="shared" ref="BE132:BE183" si="2">IFERROR((STDEVA(B132:BB132))/(AVERAGE(B132:BB132)),"")</f>
        <v>0.12834400776582933</v>
      </c>
    </row>
    <row r="133" spans="1:57" x14ac:dyDescent="0.25">
      <c r="A133" s="20">
        <v>1965</v>
      </c>
      <c r="B133" s="11">
        <v>74.53765128788784</v>
      </c>
      <c r="C133" s="11">
        <v>75.436752376563106</v>
      </c>
      <c r="D133" s="11">
        <v>70.924264524305471</v>
      </c>
      <c r="E133" s="11">
        <v>72.290552907762844</v>
      </c>
      <c r="F133" s="11">
        <v>76.605751580329567</v>
      </c>
      <c r="G133" s="11">
        <v>76.026206428856597</v>
      </c>
      <c r="H133" s="11">
        <v>76.21979630532941</v>
      </c>
      <c r="I133" s="11">
        <v>72.854498333950389</v>
      </c>
      <c r="J133" s="11">
        <v>77.126475296587799</v>
      </c>
      <c r="K133" s="11">
        <v>74.610252896211648</v>
      </c>
      <c r="L133" s="11">
        <v>69.127830138489884</v>
      </c>
      <c r="M133" s="11">
        <v>71.624718548161198</v>
      </c>
      <c r="N133" s="11">
        <v>79.063221346342218</v>
      </c>
      <c r="O133" s="11">
        <v>75.909037423597226</v>
      </c>
      <c r="P133" s="11">
        <v>76.724177811672206</v>
      </c>
      <c r="Q133" s="11"/>
      <c r="R133" s="11">
        <v>75.799603829324923</v>
      </c>
      <c r="S133" s="11">
        <v>74.258383153303839</v>
      </c>
      <c r="T133" s="11">
        <v>68.541326433980259</v>
      </c>
      <c r="U133" s="11">
        <v>76.592757936898124</v>
      </c>
      <c r="V133" s="11">
        <v>65.717609143713702</v>
      </c>
      <c r="W133" s="11">
        <v>73.029699238692487</v>
      </c>
      <c r="X133" s="11">
        <v>70.568761200340845</v>
      </c>
      <c r="Y133" s="11">
        <v>73.173232812672921</v>
      </c>
      <c r="Z133" s="11"/>
      <c r="AA133" s="11">
        <v>70.398480437782837</v>
      </c>
      <c r="AB133" s="11">
        <v>67.389725201987972</v>
      </c>
      <c r="AC133" s="11">
        <v>66.728492361301463</v>
      </c>
      <c r="AD133" s="11">
        <v>69.844697134050762</v>
      </c>
      <c r="AE133" s="11">
        <v>69.881286908378257</v>
      </c>
      <c r="AF133" s="11">
        <v>56.19972271266986</v>
      </c>
      <c r="AG133" s="11">
        <v>60.867823476667766</v>
      </c>
      <c r="AH133" s="11">
        <v>53.102494740329327</v>
      </c>
      <c r="AI133" s="11">
        <v>71.937681269681036</v>
      </c>
      <c r="AJ133" s="11"/>
      <c r="AK133" s="11">
        <v>52.915584622830231</v>
      </c>
      <c r="AL133" s="11">
        <v>52.179637245545578</v>
      </c>
      <c r="AM133" s="11">
        <v>58.153860005782796</v>
      </c>
      <c r="AN133" s="11">
        <v>53.958647757923508</v>
      </c>
      <c r="AO133" s="11">
        <v>56.54316636423281</v>
      </c>
      <c r="AP133" s="11"/>
      <c r="AQ133" s="11">
        <v>58.70354718824327</v>
      </c>
      <c r="AR133" s="11">
        <v>60.364394470639539</v>
      </c>
      <c r="AS133" s="11">
        <v>58.585515508336307</v>
      </c>
      <c r="AT133" s="11">
        <v>74.22976193220569</v>
      </c>
      <c r="AU133" s="11">
        <v>56.985688092885219</v>
      </c>
      <c r="AV133" s="11">
        <v>53.564479616258836</v>
      </c>
      <c r="AW133" s="11">
        <v>52.531918376863814</v>
      </c>
      <c r="AX133" s="11">
        <v>56.321628712083765</v>
      </c>
      <c r="AY133" s="11"/>
      <c r="AZ133" s="11">
        <v>56.337202027301309</v>
      </c>
      <c r="BA133" s="11"/>
      <c r="BB133" s="11"/>
      <c r="BC133" s="11">
        <v>62.087683168037984</v>
      </c>
      <c r="BE133" s="9">
        <f t="shared" si="2"/>
        <v>0.129875959187461</v>
      </c>
    </row>
    <row r="134" spans="1:57" x14ac:dyDescent="0.25">
      <c r="A134" s="20">
        <v>1966</v>
      </c>
      <c r="B134" s="11">
        <v>74.682239960209941</v>
      </c>
      <c r="C134" s="11">
        <v>75.412004334063965</v>
      </c>
      <c r="D134" s="11">
        <v>70.813978231031797</v>
      </c>
      <c r="E134" s="11">
        <v>72.221394608176638</v>
      </c>
      <c r="F134" s="11">
        <v>76.322556975931349</v>
      </c>
      <c r="G134" s="11">
        <v>76.072231814592811</v>
      </c>
      <c r="H134" s="11">
        <v>76.351399672696289</v>
      </c>
      <c r="I134" s="11">
        <v>73.419243426909958</v>
      </c>
      <c r="J134" s="11">
        <v>76.856072132276779</v>
      </c>
      <c r="K134" s="11">
        <v>74.951320420483427</v>
      </c>
      <c r="L134" s="11">
        <v>69.134645913252342</v>
      </c>
      <c r="M134" s="11">
        <v>71.842832959482507</v>
      </c>
      <c r="N134" s="11">
        <v>79.16415519848286</v>
      </c>
      <c r="O134" s="11">
        <v>75.93333751344241</v>
      </c>
      <c r="P134" s="11">
        <v>76.507639881239271</v>
      </c>
      <c r="Q134" s="11"/>
      <c r="R134" s="11">
        <v>76.1235236938208</v>
      </c>
      <c r="S134" s="11">
        <v>74.696395962595503</v>
      </c>
      <c r="T134" s="11">
        <v>68.404540348139847</v>
      </c>
      <c r="U134" s="11">
        <v>77.150630966992736</v>
      </c>
      <c r="V134" s="11">
        <v>65.820775664753569</v>
      </c>
      <c r="W134" s="11">
        <v>73.567492591029207</v>
      </c>
      <c r="X134" s="11">
        <v>71.148043486717881</v>
      </c>
      <c r="Y134" s="11">
        <v>73.41852253806583</v>
      </c>
      <c r="Z134" s="11"/>
      <c r="AA134" s="11">
        <v>70.539442259305574</v>
      </c>
      <c r="AB134" s="11">
        <v>67.533978617921832</v>
      </c>
      <c r="AC134" s="11">
        <v>67.167112269713414</v>
      </c>
      <c r="AD134" s="11">
        <v>70.16301203309709</v>
      </c>
      <c r="AE134" s="11">
        <v>70.024305194799169</v>
      </c>
      <c r="AF134" s="11">
        <v>56.212604552446479</v>
      </c>
      <c r="AG134" s="11">
        <v>60.89363922859286</v>
      </c>
      <c r="AH134" s="11">
        <v>53.062882258115927</v>
      </c>
      <c r="AI134" s="11">
        <v>71.921653370666434</v>
      </c>
      <c r="AJ134" s="11"/>
      <c r="AK134" s="11">
        <v>52.650441990069702</v>
      </c>
      <c r="AL134" s="11">
        <v>51.875022619091361</v>
      </c>
      <c r="AM134" s="11">
        <v>58.038865980852371</v>
      </c>
      <c r="AN134" s="11">
        <v>53.634942848315681</v>
      </c>
      <c r="AO134" s="11">
        <v>56.577333073630186</v>
      </c>
      <c r="AP134" s="11"/>
      <c r="AQ134" s="11">
        <v>58.499498639755622</v>
      </c>
      <c r="AR134" s="11">
        <v>60.517586028889255</v>
      </c>
      <c r="AS134" s="11">
        <v>58.489482322158565</v>
      </c>
      <c r="AT134" s="11">
        <v>74.733394094683135</v>
      </c>
      <c r="AU134" s="11">
        <v>57.307378727313335</v>
      </c>
      <c r="AV134" s="11">
        <v>53.698300588900011</v>
      </c>
      <c r="AW134" s="11">
        <v>52.620361800470157</v>
      </c>
      <c r="AX134" s="11">
        <v>57.128601909636089</v>
      </c>
      <c r="AY134" s="11"/>
      <c r="AZ134" s="11">
        <v>56.162949531669028</v>
      </c>
      <c r="BA134" s="11"/>
      <c r="BB134" s="11"/>
      <c r="BC134" s="11">
        <v>61.99367982496323</v>
      </c>
      <c r="BE134" s="9">
        <f t="shared" si="2"/>
        <v>0.1307585626847754</v>
      </c>
    </row>
    <row r="135" spans="1:57" x14ac:dyDescent="0.25">
      <c r="A135" s="20">
        <v>1967</v>
      </c>
      <c r="B135" s="11">
        <v>74.835988460824183</v>
      </c>
      <c r="C135" s="11">
        <v>75.396010555946773</v>
      </c>
      <c r="D135" s="11">
        <v>70.851925791772899</v>
      </c>
      <c r="E135" s="11">
        <v>72.114495964922028</v>
      </c>
      <c r="F135" s="11">
        <v>76.015488334025861</v>
      </c>
      <c r="G135" s="11">
        <v>76.124072709760625</v>
      </c>
      <c r="H135" s="11">
        <v>76.46512014922871</v>
      </c>
      <c r="I135" s="11">
        <v>73.940200651620401</v>
      </c>
      <c r="J135" s="11">
        <v>76.684765441670862</v>
      </c>
      <c r="K135" s="11">
        <v>75.044851663926053</v>
      </c>
      <c r="L135" s="11">
        <v>69.24344964340176</v>
      </c>
      <c r="M135" s="11">
        <v>72.015742915532329</v>
      </c>
      <c r="N135" s="11">
        <v>79.207121858674299</v>
      </c>
      <c r="O135" s="11">
        <v>75.982599874726304</v>
      </c>
      <c r="P135" s="11">
        <v>76.304293185936061</v>
      </c>
      <c r="Q135" s="11"/>
      <c r="R135" s="11">
        <v>76.422533371401869</v>
      </c>
      <c r="S135" s="11">
        <v>75.208059931509993</v>
      </c>
      <c r="T135" s="11">
        <v>68.478182279285079</v>
      </c>
      <c r="U135" s="11">
        <v>77.663398421514756</v>
      </c>
      <c r="V135" s="11">
        <v>66.153620622088056</v>
      </c>
      <c r="W135" s="11">
        <v>73.738927846943525</v>
      </c>
      <c r="X135" s="11">
        <v>71.770433682620677</v>
      </c>
      <c r="Y135" s="11">
        <v>73.907715980927335</v>
      </c>
      <c r="Z135" s="11"/>
      <c r="AA135" s="11">
        <v>70.652386751777243</v>
      </c>
      <c r="AB135" s="11">
        <v>67.661327451136287</v>
      </c>
      <c r="AC135" s="11">
        <v>67.746409968491051</v>
      </c>
      <c r="AD135" s="11">
        <v>70.51322113913136</v>
      </c>
      <c r="AE135" s="11">
        <v>70.196641831283443</v>
      </c>
      <c r="AF135" s="11">
        <v>56.423978797771561</v>
      </c>
      <c r="AG135" s="11">
        <v>60.996085781526354</v>
      </c>
      <c r="AH135" s="11">
        <v>53.13023084995131</v>
      </c>
      <c r="AI135" s="11">
        <v>71.94327610011733</v>
      </c>
      <c r="AJ135" s="11"/>
      <c r="AK135" s="11">
        <v>52.643112873054065</v>
      </c>
      <c r="AL135" s="11">
        <v>51.802725232585423</v>
      </c>
      <c r="AM135" s="11">
        <v>57.958331464270998</v>
      </c>
      <c r="AN135" s="11">
        <v>53.678387498567332</v>
      </c>
      <c r="AO135" s="11">
        <v>56.799752000129196</v>
      </c>
      <c r="AP135" s="11"/>
      <c r="AQ135" s="11">
        <v>58.622942608036972</v>
      </c>
      <c r="AR135" s="11">
        <v>60.939581249280764</v>
      </c>
      <c r="AS135" s="11">
        <v>58.556726531575642</v>
      </c>
      <c r="AT135" s="11">
        <v>75.187046912197786</v>
      </c>
      <c r="AU135" s="11">
        <v>57.411040289518901</v>
      </c>
      <c r="AV135" s="11">
        <v>54.02520985134376</v>
      </c>
      <c r="AW135" s="11">
        <v>52.880910427463689</v>
      </c>
      <c r="AX135" s="11">
        <v>58.007025590307201</v>
      </c>
      <c r="AY135" s="11"/>
      <c r="AZ135" s="11">
        <v>56.02062850629838</v>
      </c>
      <c r="BA135" s="11"/>
      <c r="BB135" s="11"/>
      <c r="BC135" s="11">
        <v>62.024260881347828</v>
      </c>
      <c r="BE135" s="9">
        <f t="shared" si="2"/>
        <v>0.13044943403671069</v>
      </c>
    </row>
    <row r="136" spans="1:57" x14ac:dyDescent="0.25">
      <c r="A136" s="20">
        <v>1968</v>
      </c>
      <c r="B136" s="11">
        <v>74.982880946446016</v>
      </c>
      <c r="C136" s="11">
        <v>75.38076033721228</v>
      </c>
      <c r="D136" s="11">
        <v>71.006469145979736</v>
      </c>
      <c r="E136" s="11">
        <v>71.998175433035044</v>
      </c>
      <c r="F136" s="11">
        <v>75.722408590068937</v>
      </c>
      <c r="G136" s="11">
        <v>76.182557979590797</v>
      </c>
      <c r="H136" s="11">
        <v>76.555445320093582</v>
      </c>
      <c r="I136" s="11">
        <v>74.422811166850352</v>
      </c>
      <c r="J136" s="11">
        <v>76.601231784154308</v>
      </c>
      <c r="K136" s="11">
        <v>74.995378555877323</v>
      </c>
      <c r="L136" s="11">
        <v>69.370373016292092</v>
      </c>
      <c r="M136" s="11">
        <v>72.159408279616784</v>
      </c>
      <c r="N136" s="11">
        <v>79.194620048619555</v>
      </c>
      <c r="O136" s="11">
        <v>76.048955494374667</v>
      </c>
      <c r="P136" s="11">
        <v>76.108216398285748</v>
      </c>
      <c r="Q136" s="11"/>
      <c r="R136" s="11">
        <v>76.694845323452768</v>
      </c>
      <c r="S136" s="11">
        <v>75.755111098049099</v>
      </c>
      <c r="T136" s="11">
        <v>68.731044917609552</v>
      </c>
      <c r="U136" s="11">
        <v>78.15513937002433</v>
      </c>
      <c r="V136" s="11">
        <v>66.675755493208555</v>
      </c>
      <c r="W136" s="11">
        <v>73.724329542959836</v>
      </c>
      <c r="X136" s="11">
        <v>72.428055892171756</v>
      </c>
      <c r="Y136" s="11">
        <v>74.541541041806823</v>
      </c>
      <c r="Z136" s="11"/>
      <c r="AA136" s="11">
        <v>70.72970444995056</v>
      </c>
      <c r="AB136" s="11">
        <v>67.805044255834773</v>
      </c>
      <c r="AC136" s="11">
        <v>68.424175652179699</v>
      </c>
      <c r="AD136" s="11">
        <v>70.899786958972456</v>
      </c>
      <c r="AE136" s="11">
        <v>70.382807510147884</v>
      </c>
      <c r="AF136" s="11">
        <v>56.762777116584324</v>
      </c>
      <c r="AG136" s="11">
        <v>61.170707188564762</v>
      </c>
      <c r="AH136" s="11">
        <v>53.265503606637154</v>
      </c>
      <c r="AI136" s="11">
        <v>71.990265142600961</v>
      </c>
      <c r="AJ136" s="11"/>
      <c r="AK136" s="11">
        <v>52.800267571123413</v>
      </c>
      <c r="AL136" s="11">
        <v>51.901807693985589</v>
      </c>
      <c r="AM136" s="11">
        <v>57.914320284823376</v>
      </c>
      <c r="AN136" s="11">
        <v>53.94728309603596</v>
      </c>
      <c r="AO136" s="11">
        <v>57.151044805038303</v>
      </c>
      <c r="AP136" s="11"/>
      <c r="AQ136" s="11">
        <v>58.919154671688652</v>
      </c>
      <c r="AR136" s="11">
        <v>61.549438774793458</v>
      </c>
      <c r="AS136" s="11">
        <v>58.735864819988436</v>
      </c>
      <c r="AT136" s="11">
        <v>75.548099530100671</v>
      </c>
      <c r="AU136" s="11">
        <v>57.458412885100103</v>
      </c>
      <c r="AV136" s="11">
        <v>54.458596608267413</v>
      </c>
      <c r="AW136" s="11">
        <v>53.254156184856541</v>
      </c>
      <c r="AX136" s="11">
        <v>58.968687160299744</v>
      </c>
      <c r="AY136" s="11"/>
      <c r="AZ136" s="11">
        <v>55.92921663955952</v>
      </c>
      <c r="BA136" s="11"/>
      <c r="BB136" s="11"/>
      <c r="BC136" s="11">
        <v>62.135954707969688</v>
      </c>
      <c r="BE136" s="9">
        <f t="shared" si="2"/>
        <v>0.12933911133472889</v>
      </c>
    </row>
    <row r="137" spans="1:57" x14ac:dyDescent="0.25">
      <c r="A137" s="20">
        <v>1969</v>
      </c>
      <c r="B137" s="11">
        <v>75.119610294283603</v>
      </c>
      <c r="C137" s="11">
        <v>75.362999993829959</v>
      </c>
      <c r="D137" s="11">
        <v>71.187261387178538</v>
      </c>
      <c r="E137" s="11">
        <v>71.915069707708838</v>
      </c>
      <c r="F137" s="11">
        <v>75.51062764399795</v>
      </c>
      <c r="G137" s="11">
        <v>76.273188052415435</v>
      </c>
      <c r="H137" s="11">
        <v>76.634499372237599</v>
      </c>
      <c r="I137" s="11">
        <v>74.8990329663539</v>
      </c>
      <c r="J137" s="11">
        <v>76.592229984183021</v>
      </c>
      <c r="K137" s="11">
        <v>74.982444503789836</v>
      </c>
      <c r="L137" s="11">
        <v>69.394537018446357</v>
      </c>
      <c r="M137" s="11">
        <v>72.330820370890606</v>
      </c>
      <c r="N137" s="11">
        <v>79.165801800089525</v>
      </c>
      <c r="O137" s="11">
        <v>76.140179131698446</v>
      </c>
      <c r="P137" s="11">
        <v>75.945727242693025</v>
      </c>
      <c r="Q137" s="11"/>
      <c r="R137" s="11">
        <v>76.947510156714429</v>
      </c>
      <c r="S137" s="11">
        <v>76.279482150325634</v>
      </c>
      <c r="T137" s="11">
        <v>69.063476255619861</v>
      </c>
      <c r="U137" s="11">
        <v>78.641440164528589</v>
      </c>
      <c r="V137" s="11">
        <v>67.279480115724198</v>
      </c>
      <c r="W137" s="11">
        <v>73.792408134371797</v>
      </c>
      <c r="X137" s="11">
        <v>73.108350908311294</v>
      </c>
      <c r="Y137" s="11">
        <v>75.13860453112936</v>
      </c>
      <c r="Z137" s="11"/>
      <c r="AA137" s="11">
        <v>70.81488031286942</v>
      </c>
      <c r="AB137" s="11">
        <v>67.998878834910599</v>
      </c>
      <c r="AC137" s="11">
        <v>69.143365513427042</v>
      </c>
      <c r="AD137" s="11">
        <v>71.329678998737336</v>
      </c>
      <c r="AE137" s="11">
        <v>70.558373484156064</v>
      </c>
      <c r="AF137" s="11">
        <v>57.13610596211948</v>
      </c>
      <c r="AG137" s="11">
        <v>61.414545475874235</v>
      </c>
      <c r="AH137" s="11">
        <v>53.396031943834039</v>
      </c>
      <c r="AI137" s="11">
        <v>72.04612879081688</v>
      </c>
      <c r="AJ137" s="11"/>
      <c r="AK137" s="11">
        <v>52.987899058831402</v>
      </c>
      <c r="AL137" s="11">
        <v>52.074318478918528</v>
      </c>
      <c r="AM137" s="11">
        <v>57.907586666432543</v>
      </c>
      <c r="AN137" s="11">
        <v>54.255191708215889</v>
      </c>
      <c r="AO137" s="11">
        <v>57.533372657190256</v>
      </c>
      <c r="AP137" s="11"/>
      <c r="AQ137" s="11">
        <v>59.179261474584266</v>
      </c>
      <c r="AR137" s="11">
        <v>62.236823886821028</v>
      </c>
      <c r="AS137" s="11">
        <v>58.94801199623106</v>
      </c>
      <c r="AT137" s="11">
        <v>75.779885503329368</v>
      </c>
      <c r="AU137" s="11">
        <v>57.590473538098067</v>
      </c>
      <c r="AV137" s="11">
        <v>54.874610762224194</v>
      </c>
      <c r="AW137" s="11">
        <v>53.644314173204528</v>
      </c>
      <c r="AX137" s="11">
        <v>60.037028488363525</v>
      </c>
      <c r="AY137" s="11"/>
      <c r="AZ137" s="11">
        <v>55.920588281349026</v>
      </c>
      <c r="BA137" s="11"/>
      <c r="BB137" s="11"/>
      <c r="BC137" s="11">
        <v>62.267966860326815</v>
      </c>
      <c r="BE137" s="9">
        <f t="shared" si="2"/>
        <v>0.12809648065976753</v>
      </c>
    </row>
    <row r="138" spans="1:57" x14ac:dyDescent="0.25">
      <c r="A138" s="20">
        <v>1970</v>
      </c>
      <c r="B138" s="11">
        <v>75.246133109956503</v>
      </c>
      <c r="C138" s="11">
        <v>75.346534468478495</v>
      </c>
      <c r="D138" s="11">
        <v>71.316562464822653</v>
      </c>
      <c r="E138" s="11">
        <v>71.884265771783589</v>
      </c>
      <c r="F138" s="11">
        <v>75.421578839017982</v>
      </c>
      <c r="G138" s="11">
        <v>76.415691947286518</v>
      </c>
      <c r="H138" s="11">
        <v>76.715851425868507</v>
      </c>
      <c r="I138" s="11">
        <v>75.383264521114711</v>
      </c>
      <c r="J138" s="11">
        <v>76.665059051620261</v>
      </c>
      <c r="K138" s="11">
        <v>75.10323880275341</v>
      </c>
      <c r="L138" s="11">
        <v>69.26485212593461</v>
      </c>
      <c r="M138" s="11">
        <v>72.56343290489383</v>
      </c>
      <c r="N138" s="11">
        <v>79.15479207543649</v>
      </c>
      <c r="O138" s="11">
        <v>76.269455633707054</v>
      </c>
      <c r="P138" s="11">
        <v>75.843902943570868</v>
      </c>
      <c r="Q138" s="11"/>
      <c r="R138" s="11">
        <v>77.182264606495878</v>
      </c>
      <c r="S138" s="11">
        <v>76.742120240837082</v>
      </c>
      <c r="T138" s="11">
        <v>69.396474899661726</v>
      </c>
      <c r="U138" s="11">
        <v>79.116215440585918</v>
      </c>
      <c r="V138" s="11">
        <v>67.888555788873944</v>
      </c>
      <c r="W138" s="11">
        <v>74.058076552181376</v>
      </c>
      <c r="X138" s="11">
        <v>73.788323156573099</v>
      </c>
      <c r="Y138" s="11">
        <v>75.603784401550854</v>
      </c>
      <c r="Z138" s="11"/>
      <c r="AA138" s="11">
        <v>70.96196287261445</v>
      </c>
      <c r="AB138" s="11">
        <v>68.243243243243242</v>
      </c>
      <c r="AC138" s="11">
        <v>69.869892533303471</v>
      </c>
      <c r="AD138" s="11">
        <v>71.802939375267556</v>
      </c>
      <c r="AE138" s="11">
        <v>70.705732125499864</v>
      </c>
      <c r="AF138" s="11">
        <v>57.502156149312007</v>
      </c>
      <c r="AG138" s="11">
        <v>61.727771184458931</v>
      </c>
      <c r="AH138" s="11">
        <v>53.480619657262565</v>
      </c>
      <c r="AI138" s="11">
        <v>72.108431955453042</v>
      </c>
      <c r="AJ138" s="11"/>
      <c r="AK138" s="11">
        <v>53.140821055182485</v>
      </c>
      <c r="AL138" s="11">
        <v>52.280549390259111</v>
      </c>
      <c r="AM138" s="11">
        <v>57.933011182489842</v>
      </c>
      <c r="AN138" s="11">
        <v>54.507070893505713</v>
      </c>
      <c r="AO138" s="11">
        <v>57.889810923037551</v>
      </c>
      <c r="AP138" s="11"/>
      <c r="AQ138" s="11">
        <v>59.325892444915567</v>
      </c>
      <c r="AR138" s="11">
        <v>62.933855995545443</v>
      </c>
      <c r="AS138" s="11">
        <v>59.150352891940585</v>
      </c>
      <c r="AT138" s="11">
        <v>75.878487982990094</v>
      </c>
      <c r="AU138" s="11">
        <v>57.869489467887682</v>
      </c>
      <c r="AV138" s="11">
        <v>55.214731743681213</v>
      </c>
      <c r="AW138" s="11">
        <v>54.002796446089761</v>
      </c>
      <c r="AX138" s="11">
        <v>61.20243713932647</v>
      </c>
      <c r="AY138" s="11"/>
      <c r="AZ138" s="11">
        <v>56.009014959340824</v>
      </c>
      <c r="BA138" s="11"/>
      <c r="BB138" s="11"/>
      <c r="BC138" s="11">
        <v>62.393631745611181</v>
      </c>
      <c r="BE138" s="9">
        <f t="shared" si="2"/>
        <v>0.12705580940563321</v>
      </c>
    </row>
    <row r="139" spans="1:57" x14ac:dyDescent="0.25">
      <c r="A139" s="20">
        <v>1971</v>
      </c>
      <c r="B139" s="11">
        <v>75.441603659556336</v>
      </c>
      <c r="C139" s="11">
        <v>75.409711499376925</v>
      </c>
      <c r="D139" s="11">
        <v>71.671959816794725</v>
      </c>
      <c r="E139" s="11">
        <v>71.980170812390327</v>
      </c>
      <c r="F139" s="11">
        <v>75.468045063194552</v>
      </c>
      <c r="G139" s="11">
        <v>76.645730379968839</v>
      </c>
      <c r="H139" s="11">
        <v>76.831013797869389</v>
      </c>
      <c r="I139" s="11">
        <v>75.936980427128233</v>
      </c>
      <c r="J139" s="11">
        <v>76.792916857347137</v>
      </c>
      <c r="K139" s="11">
        <v>75.060135799073066</v>
      </c>
      <c r="L139" s="11">
        <v>69.407689698945461</v>
      </c>
      <c r="M139" s="11">
        <v>72.812612368416382</v>
      </c>
      <c r="N139" s="11">
        <v>79.139260552847432</v>
      </c>
      <c r="O139" s="11">
        <v>76.363074394925832</v>
      </c>
      <c r="P139" s="11">
        <v>75.848307776283463</v>
      </c>
      <c r="Q139" s="11"/>
      <c r="R139" s="11">
        <v>77.343546890594268</v>
      </c>
      <c r="S139" s="11">
        <v>77.157229694932298</v>
      </c>
      <c r="T139" s="11">
        <v>70.005625803235006</v>
      </c>
      <c r="U139" s="11">
        <v>79.281697948458373</v>
      </c>
      <c r="V139" s="11">
        <v>68.724940097626813</v>
      </c>
      <c r="W139" s="11">
        <v>73.835308006249463</v>
      </c>
      <c r="X139" s="11">
        <v>74.580352933049639</v>
      </c>
      <c r="Y139" s="11">
        <v>76.171081945836647</v>
      </c>
      <c r="Z139" s="11"/>
      <c r="AA139" s="11">
        <v>71.228517410358222</v>
      </c>
      <c r="AB139" s="11">
        <v>68.544646059453797</v>
      </c>
      <c r="AC139" s="11">
        <v>70.726553209041555</v>
      </c>
      <c r="AD139" s="11">
        <v>72.43294965934372</v>
      </c>
      <c r="AE139" s="11">
        <v>70.797234163280805</v>
      </c>
      <c r="AF139" s="11">
        <v>57.905195209050206</v>
      </c>
      <c r="AG139" s="11">
        <v>62.0012833648426</v>
      </c>
      <c r="AH139" s="11">
        <v>53.500953758973438</v>
      </c>
      <c r="AI139" s="11">
        <v>72.201908334513135</v>
      </c>
      <c r="AJ139" s="11"/>
      <c r="AK139" s="11">
        <v>53.156076181520312</v>
      </c>
      <c r="AL139" s="11">
        <v>52.496667317268653</v>
      </c>
      <c r="AM139" s="11">
        <v>57.895980950374536</v>
      </c>
      <c r="AN139" s="11">
        <v>54.952682278395841</v>
      </c>
      <c r="AO139" s="11">
        <v>58.14866058907586</v>
      </c>
      <c r="AP139" s="11"/>
      <c r="AQ139" s="11">
        <v>59.2875557124365</v>
      </c>
      <c r="AR139" s="11">
        <v>64.100379428528058</v>
      </c>
      <c r="AS139" s="11">
        <v>59.256292794751715</v>
      </c>
      <c r="AT139" s="11">
        <v>75.970407885460617</v>
      </c>
      <c r="AU139" s="11">
        <v>58.554749200664027</v>
      </c>
      <c r="AV139" s="11">
        <v>55.860467079553544</v>
      </c>
      <c r="AW139" s="11">
        <v>54.321581838023356</v>
      </c>
      <c r="AX139" s="11">
        <v>62.392249794474154</v>
      </c>
      <c r="AY139" s="11"/>
      <c r="AZ139" s="11">
        <v>56.088465866849475</v>
      </c>
      <c r="BA139" s="11"/>
      <c r="BB139" s="11"/>
      <c r="BC139" s="11">
        <v>62.465996681168555</v>
      </c>
      <c r="BE139" s="9">
        <f t="shared" si="2"/>
        <v>0.12587791701151566</v>
      </c>
    </row>
    <row r="140" spans="1:57" x14ac:dyDescent="0.25">
      <c r="A140" s="20">
        <v>1972</v>
      </c>
      <c r="B140" s="11">
        <v>75.591640555223435</v>
      </c>
      <c r="C140" s="11">
        <v>75.447928780327388</v>
      </c>
      <c r="D140" s="11">
        <v>71.937411878424939</v>
      </c>
      <c r="E140" s="11">
        <v>72.081167631215507</v>
      </c>
      <c r="F140" s="11">
        <v>75.637630947256682</v>
      </c>
      <c r="G140" s="11">
        <v>76.89203825612492</v>
      </c>
      <c r="H140" s="11">
        <v>76.929598773016465</v>
      </c>
      <c r="I140" s="11">
        <v>76.492293502886099</v>
      </c>
      <c r="J140" s="11">
        <v>77.063899432712319</v>
      </c>
      <c r="K140" s="11">
        <v>75.266689152117465</v>
      </c>
      <c r="L140" s="11">
        <v>69.298320945930314</v>
      </c>
      <c r="M140" s="11">
        <v>73.125138272216105</v>
      </c>
      <c r="N140" s="11">
        <v>79.134107240480887</v>
      </c>
      <c r="O140" s="11">
        <v>76.512142047861346</v>
      </c>
      <c r="P140" s="11">
        <v>75.89038142457737</v>
      </c>
      <c r="Q140" s="11"/>
      <c r="R140" s="11">
        <v>77.48489524555302</v>
      </c>
      <c r="S140" s="11">
        <v>77.458478194246283</v>
      </c>
      <c r="T140" s="11">
        <v>70.420350288428608</v>
      </c>
      <c r="U140" s="11">
        <v>79.55909232411598</v>
      </c>
      <c r="V140" s="11">
        <v>69.399535264026127</v>
      </c>
      <c r="W140" s="11">
        <v>74.075741917908516</v>
      </c>
      <c r="X140" s="11">
        <v>75.251382355077325</v>
      </c>
      <c r="Y140" s="11">
        <v>76.534767700814513</v>
      </c>
      <c r="Z140" s="11"/>
      <c r="AA140" s="11">
        <v>71.498068202616565</v>
      </c>
      <c r="AB140" s="11">
        <v>68.826082104946352</v>
      </c>
      <c r="AC140" s="11">
        <v>71.4988096376849</v>
      </c>
      <c r="AD140" s="11">
        <v>73.046956325737824</v>
      </c>
      <c r="AE140" s="11">
        <v>70.86092656443239</v>
      </c>
      <c r="AF140" s="11">
        <v>58.266310517954345</v>
      </c>
      <c r="AG140" s="11">
        <v>62.381594500833863</v>
      </c>
      <c r="AH140" s="11">
        <v>53.461417038984671</v>
      </c>
      <c r="AI140" s="11">
        <v>72.208700743628157</v>
      </c>
      <c r="AJ140" s="11"/>
      <c r="AK140" s="11">
        <v>53.150338214077493</v>
      </c>
      <c r="AL140" s="11">
        <v>52.784121167048234</v>
      </c>
      <c r="AM140" s="11">
        <v>57.915671521596984</v>
      </c>
      <c r="AN140" s="11">
        <v>55.320121916623727</v>
      </c>
      <c r="AO140" s="11">
        <v>58.390070271007097</v>
      </c>
      <c r="AP140" s="11"/>
      <c r="AQ140" s="11">
        <v>59.295679667942018</v>
      </c>
      <c r="AR140" s="11">
        <v>65.148561869193983</v>
      </c>
      <c r="AS140" s="11">
        <v>59.383536684382214</v>
      </c>
      <c r="AT140" s="11">
        <v>75.899936159058257</v>
      </c>
      <c r="AU140" s="11">
        <v>59.353492749740241</v>
      </c>
      <c r="AV140" s="11">
        <v>56.312032725775033</v>
      </c>
      <c r="AW140" s="11">
        <v>54.626759374983521</v>
      </c>
      <c r="AX140" s="11">
        <v>63.52862093010183</v>
      </c>
      <c r="AY140" s="11"/>
      <c r="AZ140" s="11">
        <v>56.325450727700861</v>
      </c>
      <c r="BA140" s="11"/>
      <c r="BB140" s="11"/>
      <c r="BC140" s="11">
        <v>62.561064831176182</v>
      </c>
      <c r="BE140" s="9">
        <f t="shared" si="2"/>
        <v>0.12495176163420883</v>
      </c>
    </row>
    <row r="141" spans="1:57" x14ac:dyDescent="0.25">
      <c r="A141" s="20">
        <v>1973</v>
      </c>
      <c r="B141" s="11">
        <v>75.731009686403354</v>
      </c>
      <c r="C141" s="11">
        <v>75.500458989894156</v>
      </c>
      <c r="D141" s="11">
        <v>72.139925378151858</v>
      </c>
      <c r="E141" s="11">
        <v>72.207634245884293</v>
      </c>
      <c r="F141" s="11">
        <v>75.919014860654627</v>
      </c>
      <c r="G141" s="11">
        <v>77.175282903579586</v>
      </c>
      <c r="H141" s="11">
        <v>77.039100308905958</v>
      </c>
      <c r="I141" s="11">
        <v>77.033155964910137</v>
      </c>
      <c r="J141" s="11">
        <v>77.441747212003563</v>
      </c>
      <c r="K141" s="11">
        <v>75.616789061995973</v>
      </c>
      <c r="L141" s="11">
        <v>69.077809414183974</v>
      </c>
      <c r="M141" s="11">
        <v>73.492283754618597</v>
      </c>
      <c r="N141" s="11">
        <v>79.152742438690026</v>
      </c>
      <c r="O141" s="11">
        <v>76.718205653581705</v>
      </c>
      <c r="P141" s="11">
        <v>75.998213463776381</v>
      </c>
      <c r="Q141" s="11"/>
      <c r="R141" s="11">
        <v>77.600368515223522</v>
      </c>
      <c r="S141" s="11">
        <v>77.68149052312188</v>
      </c>
      <c r="T141" s="11">
        <v>70.735145917959812</v>
      </c>
      <c r="U141" s="11">
        <v>79.836581407703591</v>
      </c>
      <c r="V141" s="11">
        <v>69.961138496634817</v>
      </c>
      <c r="W141" s="11">
        <v>74.509523659043481</v>
      </c>
      <c r="X141" s="11">
        <v>75.839914452122187</v>
      </c>
      <c r="Y141" s="11">
        <v>76.767669904546636</v>
      </c>
      <c r="Z141" s="11"/>
      <c r="AA141" s="11">
        <v>71.786397622819635</v>
      </c>
      <c r="AB141" s="11">
        <v>69.128306663745803</v>
      </c>
      <c r="AC141" s="11">
        <v>72.235225764498011</v>
      </c>
      <c r="AD141" s="11">
        <v>73.663965198293383</v>
      </c>
      <c r="AE141" s="11">
        <v>70.894371672700231</v>
      </c>
      <c r="AF141" s="11">
        <v>58.62420405295596</v>
      </c>
      <c r="AG141" s="11">
        <v>62.837098286303764</v>
      </c>
      <c r="AH141" s="11">
        <v>53.406719623172954</v>
      </c>
      <c r="AI141" s="11">
        <v>72.193669642717936</v>
      </c>
      <c r="AJ141" s="11"/>
      <c r="AK141" s="11">
        <v>53.14360000880766</v>
      </c>
      <c r="AL141" s="11">
        <v>53.137295466345769</v>
      </c>
      <c r="AM141" s="11">
        <v>57.971280817376986</v>
      </c>
      <c r="AN141" s="11">
        <v>55.636985107728364</v>
      </c>
      <c r="AO141" s="11">
        <v>58.620715401712786</v>
      </c>
      <c r="AP141" s="11"/>
      <c r="AQ141" s="11">
        <v>59.35301257135999</v>
      </c>
      <c r="AR141" s="11">
        <v>66.166159867065147</v>
      </c>
      <c r="AS141" s="11">
        <v>59.530830139458885</v>
      </c>
      <c r="AT141" s="11">
        <v>75.749864258213037</v>
      </c>
      <c r="AU141" s="11">
        <v>60.200570248158321</v>
      </c>
      <c r="AV141" s="11">
        <v>56.669158324212816</v>
      </c>
      <c r="AW141" s="11">
        <v>54.921711075172766</v>
      </c>
      <c r="AX141" s="11">
        <v>64.667159992773463</v>
      </c>
      <c r="AY141" s="11"/>
      <c r="AZ141" s="11">
        <v>56.677327449200817</v>
      </c>
      <c r="BA141" s="11"/>
      <c r="BB141" s="11"/>
      <c r="BC141" s="11">
        <v>62.681754426066483</v>
      </c>
      <c r="BE141" s="9">
        <f t="shared" si="2"/>
        <v>0.12414635275505512</v>
      </c>
    </row>
    <row r="142" spans="1:57" x14ac:dyDescent="0.25">
      <c r="A142" s="20">
        <v>1974</v>
      </c>
      <c r="B142" s="11">
        <v>75.920985671981811</v>
      </c>
      <c r="C142" s="11">
        <v>75.627036796345166</v>
      </c>
      <c r="D142" s="11">
        <v>72.361468743415188</v>
      </c>
      <c r="E142" s="11">
        <v>72.373313865056161</v>
      </c>
      <c r="F142" s="11">
        <v>76.279263142749429</v>
      </c>
      <c r="G142" s="11">
        <v>77.512523083410372</v>
      </c>
      <c r="H142" s="11">
        <v>77.196761059699355</v>
      </c>
      <c r="I142" s="11">
        <v>77.536383551109608</v>
      </c>
      <c r="J142" s="11">
        <v>77.869018301310035</v>
      </c>
      <c r="K142" s="11">
        <v>75.932288468201577</v>
      </c>
      <c r="L142" s="11">
        <v>68.938650895140668</v>
      </c>
      <c r="M142" s="11">
        <v>73.902668403804512</v>
      </c>
      <c r="N142" s="11">
        <v>79.208413712041448</v>
      </c>
      <c r="O142" s="11">
        <v>76.992015992301589</v>
      </c>
      <c r="P142" s="11">
        <v>76.201581168875421</v>
      </c>
      <c r="Q142" s="11"/>
      <c r="R142" s="11">
        <v>77.689145812116607</v>
      </c>
      <c r="S142" s="11">
        <v>77.8911281717713</v>
      </c>
      <c r="T142" s="11">
        <v>71.101503109634265</v>
      </c>
      <c r="U142" s="11">
        <v>79.957814068240282</v>
      </c>
      <c r="V142" s="11">
        <v>70.516667356051784</v>
      </c>
      <c r="W142" s="11">
        <v>74.754014403632127</v>
      </c>
      <c r="X142" s="11">
        <v>76.40602100141551</v>
      </c>
      <c r="Y142" s="11">
        <v>77.006415421115463</v>
      </c>
      <c r="Z142" s="11"/>
      <c r="AA142" s="11">
        <v>72.126437116586771</v>
      </c>
      <c r="AB142" s="11">
        <v>69.509589416589193</v>
      </c>
      <c r="AC142" s="11">
        <v>73.005982665412745</v>
      </c>
      <c r="AD142" s="11">
        <v>74.297359149424821</v>
      </c>
      <c r="AE142" s="11">
        <v>70.891401491274635</v>
      </c>
      <c r="AF142" s="11">
        <v>59.03477433697855</v>
      </c>
      <c r="AG142" s="11">
        <v>63.328524006750214</v>
      </c>
      <c r="AH142" s="11">
        <v>53.413581998255388</v>
      </c>
      <c r="AI142" s="11">
        <v>72.227024198063148</v>
      </c>
      <c r="AJ142" s="11"/>
      <c r="AK142" s="11">
        <v>53.17796460208038</v>
      </c>
      <c r="AL142" s="11">
        <v>53.555126851776471</v>
      </c>
      <c r="AM142" s="11">
        <v>58.04356785328347</v>
      </c>
      <c r="AN142" s="11">
        <v>55.967864039163587</v>
      </c>
      <c r="AO142" s="11">
        <v>58.85836486951888</v>
      </c>
      <c r="AP142" s="11"/>
      <c r="AQ142" s="11">
        <v>59.521468209863727</v>
      </c>
      <c r="AR142" s="11">
        <v>67.2768687822728</v>
      </c>
      <c r="AS142" s="11">
        <v>59.711976388821817</v>
      </c>
      <c r="AT142" s="11">
        <v>75.648665150196322</v>
      </c>
      <c r="AU142" s="11">
        <v>61.033087823775659</v>
      </c>
      <c r="AV142" s="11">
        <v>57.080533480570736</v>
      </c>
      <c r="AW142" s="11">
        <v>55.222163489631463</v>
      </c>
      <c r="AX142" s="11">
        <v>65.872611373523029</v>
      </c>
      <c r="AY142" s="11"/>
      <c r="AZ142" s="11">
        <v>57.096190531842829</v>
      </c>
      <c r="BA142" s="11"/>
      <c r="BB142" s="11"/>
      <c r="BC142" s="11">
        <v>62.848780686562556</v>
      </c>
      <c r="BE142" s="9">
        <f t="shared" si="2"/>
        <v>0.12322148812017746</v>
      </c>
    </row>
    <row r="143" spans="1:57" x14ac:dyDescent="0.25">
      <c r="A143" s="20">
        <v>1975</v>
      </c>
      <c r="B143" s="11">
        <v>76.194606800997093</v>
      </c>
      <c r="C143" s="11">
        <v>75.860041123931083</v>
      </c>
      <c r="D143" s="11">
        <v>72.651786285815319</v>
      </c>
      <c r="E143" s="11">
        <v>72.582122909321839</v>
      </c>
      <c r="F143" s="11">
        <v>76.696423163817968</v>
      </c>
      <c r="G143" s="11">
        <v>77.900873435843934</v>
      </c>
      <c r="H143" s="11">
        <v>77.421127305712048</v>
      </c>
      <c r="I143" s="11">
        <v>77.989302252232264</v>
      </c>
      <c r="J143" s="11">
        <v>78.312587130359731</v>
      </c>
      <c r="K143" s="11">
        <v>76.122481749884827</v>
      </c>
      <c r="L143" s="11">
        <v>68.962982641186741</v>
      </c>
      <c r="M143" s="11">
        <v>74.355744708863313</v>
      </c>
      <c r="N143" s="11">
        <v>79.308281172015114</v>
      </c>
      <c r="O143" s="11">
        <v>77.346244866018537</v>
      </c>
      <c r="P143" s="11">
        <v>76.508423605051092</v>
      </c>
      <c r="Q143" s="11"/>
      <c r="R143" s="11">
        <v>77.756890651117658</v>
      </c>
      <c r="S143" s="11">
        <v>78.119109469551205</v>
      </c>
      <c r="T143" s="11">
        <v>71.595298949832568</v>
      </c>
      <c r="U143" s="11">
        <v>79.854523294183366</v>
      </c>
      <c r="V143" s="11">
        <v>71.127827657374709</v>
      </c>
      <c r="W143" s="11">
        <v>74.652419622095294</v>
      </c>
      <c r="X143" s="11">
        <v>76.971632001417049</v>
      </c>
      <c r="Y143" s="11">
        <v>77.317928637810468</v>
      </c>
      <c r="Z143" s="11"/>
      <c r="AA143" s="11">
        <v>72.538173716593363</v>
      </c>
      <c r="AB143" s="11">
        <v>70.009565721436729</v>
      </c>
      <c r="AC143" s="11">
        <v>73.831107902129972</v>
      </c>
      <c r="AD143" s="11">
        <v>74.940726781475746</v>
      </c>
      <c r="AE143" s="11">
        <v>70.845328236206925</v>
      </c>
      <c r="AF143" s="11">
        <v>59.511292884809883</v>
      </c>
      <c r="AG143" s="11">
        <v>63.836721337275534</v>
      </c>
      <c r="AH143" s="11">
        <v>53.52441424232353</v>
      </c>
      <c r="AI143" s="11">
        <v>72.326664245141288</v>
      </c>
      <c r="AJ143" s="11"/>
      <c r="AK143" s="11">
        <v>53.269673802858776</v>
      </c>
      <c r="AL143" s="11">
        <v>54.027093500873221</v>
      </c>
      <c r="AM143" s="11">
        <v>58.127840398809973</v>
      </c>
      <c r="AN143" s="11">
        <v>56.342545694118577</v>
      </c>
      <c r="AO143" s="11">
        <v>59.10903273053848</v>
      </c>
      <c r="AP143" s="11"/>
      <c r="AQ143" s="11">
        <v>59.85197438754323</v>
      </c>
      <c r="AR143" s="11">
        <v>68.504473054790012</v>
      </c>
      <c r="AS143" s="11">
        <v>59.931317500519512</v>
      </c>
      <c r="AT143" s="11">
        <v>75.665052072470075</v>
      </c>
      <c r="AU143" s="11">
        <v>61.841761770592633</v>
      </c>
      <c r="AV143" s="11">
        <v>57.615964935051643</v>
      </c>
      <c r="AW143" s="11">
        <v>55.534726625990217</v>
      </c>
      <c r="AX143" s="11">
        <v>67.164811772313641</v>
      </c>
      <c r="AY143" s="11"/>
      <c r="AZ143" s="11">
        <v>57.560910542149159</v>
      </c>
      <c r="BA143" s="11"/>
      <c r="BB143" s="11"/>
      <c r="BC143" s="11">
        <v>63.074699855633085</v>
      </c>
      <c r="BE143" s="9">
        <f t="shared" si="2"/>
        <v>0.12207651526279573</v>
      </c>
    </row>
    <row r="144" spans="1:57" x14ac:dyDescent="0.25">
      <c r="A144" s="20">
        <v>1976</v>
      </c>
      <c r="B144" s="11">
        <v>76.433287805178281</v>
      </c>
      <c r="C144" s="11">
        <v>76.113351313933364</v>
      </c>
      <c r="D144" s="11">
        <v>72.841558373516165</v>
      </c>
      <c r="E144" s="11">
        <v>72.760662713355089</v>
      </c>
      <c r="F144" s="11">
        <v>77.220682793449896</v>
      </c>
      <c r="G144" s="11">
        <v>78.283622012232655</v>
      </c>
      <c r="H144" s="11">
        <v>77.662765981320334</v>
      </c>
      <c r="I144" s="11">
        <v>78.463561946626498</v>
      </c>
      <c r="J144" s="11">
        <v>78.983542068909998</v>
      </c>
      <c r="K144" s="11">
        <v>76.492288939396971</v>
      </c>
      <c r="L144" s="11">
        <v>68.816997835291033</v>
      </c>
      <c r="M144" s="11">
        <v>74.946976710562211</v>
      </c>
      <c r="N144" s="11">
        <v>79.45486048161311</v>
      </c>
      <c r="O144" s="11">
        <v>77.790187475069814</v>
      </c>
      <c r="P144" s="11">
        <v>76.902952759473919</v>
      </c>
      <c r="Q144" s="11"/>
      <c r="R144" s="11">
        <v>77.757726054706239</v>
      </c>
      <c r="S144" s="11">
        <v>78.258530184017488</v>
      </c>
      <c r="T144" s="11">
        <v>72.044193282986825</v>
      </c>
      <c r="U144" s="11">
        <v>79.712297228173441</v>
      </c>
      <c r="V144" s="11">
        <v>71.507090501882033</v>
      </c>
      <c r="W144" s="11">
        <v>74.702073559614632</v>
      </c>
      <c r="X144" s="11">
        <v>77.257746457053258</v>
      </c>
      <c r="Y144" s="11">
        <v>77.468797440715321</v>
      </c>
      <c r="Z144" s="11"/>
      <c r="AA144" s="11">
        <v>72.82934219075463</v>
      </c>
      <c r="AB144" s="11">
        <v>70.372288495839967</v>
      </c>
      <c r="AC144" s="11">
        <v>74.493049043640895</v>
      </c>
      <c r="AD144" s="11">
        <v>75.40950519709736</v>
      </c>
      <c r="AE144" s="11">
        <v>70.67606551202843</v>
      </c>
      <c r="AF144" s="11">
        <v>59.903002683845578</v>
      </c>
      <c r="AG144" s="11">
        <v>64.416414711802076</v>
      </c>
      <c r="AH144" s="11">
        <v>53.546530524622227</v>
      </c>
      <c r="AI144" s="11">
        <v>72.374320590011536</v>
      </c>
      <c r="AJ144" s="11"/>
      <c r="AK144" s="11">
        <v>53.264056409696764</v>
      </c>
      <c r="AL144" s="11">
        <v>54.526160520493349</v>
      </c>
      <c r="AM144" s="11">
        <v>58.127884271693169</v>
      </c>
      <c r="AN144" s="11">
        <v>56.723269062036636</v>
      </c>
      <c r="AO144" s="11">
        <v>59.21332637219065</v>
      </c>
      <c r="AP144" s="11"/>
      <c r="AQ144" s="11">
        <v>60.414951998316731</v>
      </c>
      <c r="AR144" s="11">
        <v>69.593493977568841</v>
      </c>
      <c r="AS144" s="11">
        <v>60.023610194686007</v>
      </c>
      <c r="AT144" s="11">
        <v>75.575485358182391</v>
      </c>
      <c r="AU144" s="11">
        <v>62.76009480901461</v>
      </c>
      <c r="AV144" s="11">
        <v>58.190077426723199</v>
      </c>
      <c r="AW144" s="11">
        <v>55.8043346360367</v>
      </c>
      <c r="AX144" s="11">
        <v>68.223017680497776</v>
      </c>
      <c r="AY144" s="11"/>
      <c r="AZ144" s="11">
        <v>58.076178203873134</v>
      </c>
      <c r="BA144" s="11"/>
      <c r="BB144" s="11"/>
      <c r="BC144" s="11">
        <v>63.289133790920204</v>
      </c>
      <c r="BE144" s="9">
        <f t="shared" si="2"/>
        <v>0.12123175519150504</v>
      </c>
    </row>
    <row r="145" spans="1:57" x14ac:dyDescent="0.25">
      <c r="A145" s="20">
        <v>1977</v>
      </c>
      <c r="B145" s="11">
        <v>76.784539395918983</v>
      </c>
      <c r="C145" s="11">
        <v>76.496203541835797</v>
      </c>
      <c r="D145" s="11">
        <v>73.144919478704281</v>
      </c>
      <c r="E145" s="11">
        <v>73.010494188841975</v>
      </c>
      <c r="F145" s="11">
        <v>77.754610578615228</v>
      </c>
      <c r="G145" s="11">
        <v>78.719420080892149</v>
      </c>
      <c r="H145" s="11">
        <v>77.972533514810564</v>
      </c>
      <c r="I145" s="11">
        <v>78.814289835151214</v>
      </c>
      <c r="J145" s="11">
        <v>79.552249828261097</v>
      </c>
      <c r="K145" s="11">
        <v>76.684361254826598</v>
      </c>
      <c r="L145" s="11">
        <v>68.938350539295911</v>
      </c>
      <c r="M145" s="11">
        <v>75.544336870844688</v>
      </c>
      <c r="N145" s="11">
        <v>79.65124803313131</v>
      </c>
      <c r="O145" s="11">
        <v>78.27629590286783</v>
      </c>
      <c r="P145" s="11">
        <v>77.36807883703716</v>
      </c>
      <c r="Q145" s="11"/>
      <c r="R145" s="11">
        <v>77.761160545670165</v>
      </c>
      <c r="S145" s="11">
        <v>78.462624426887899</v>
      </c>
      <c r="T145" s="11">
        <v>72.627978209493349</v>
      </c>
      <c r="U145" s="11">
        <v>79.295510504906829</v>
      </c>
      <c r="V145" s="11">
        <v>72.040174539384381</v>
      </c>
      <c r="W145" s="11">
        <v>74.312446972194678</v>
      </c>
      <c r="X145" s="11">
        <v>77.654667913024696</v>
      </c>
      <c r="Y145" s="11">
        <v>77.751990983501415</v>
      </c>
      <c r="Z145" s="11"/>
      <c r="AA145" s="11">
        <v>73.297392415254606</v>
      </c>
      <c r="AB145" s="11">
        <v>70.90965047488416</v>
      </c>
      <c r="AC145" s="11">
        <v>75.235524020792454</v>
      </c>
      <c r="AD145" s="11">
        <v>75.911098128260022</v>
      </c>
      <c r="AE145" s="11">
        <v>70.431686332087565</v>
      </c>
      <c r="AF145" s="11">
        <v>60.345087002921261</v>
      </c>
      <c r="AG145" s="11">
        <v>64.971374408076883</v>
      </c>
      <c r="AH145" s="11">
        <v>53.75608115516232</v>
      </c>
      <c r="AI145" s="11">
        <v>72.546040452807688</v>
      </c>
      <c r="AJ145" s="11"/>
      <c r="AK145" s="11">
        <v>53.332407396101701</v>
      </c>
      <c r="AL145" s="11">
        <v>55.057253062291593</v>
      </c>
      <c r="AM145" s="11">
        <v>58.166606842601873</v>
      </c>
      <c r="AN145" s="11">
        <v>57.11262169472019</v>
      </c>
      <c r="AO145" s="11">
        <v>59.366525442787221</v>
      </c>
      <c r="AP145" s="11"/>
      <c r="AQ145" s="11">
        <v>61.093432410705354</v>
      </c>
      <c r="AR145" s="11">
        <v>70.920217407397573</v>
      </c>
      <c r="AS145" s="11">
        <v>60.177142450422828</v>
      </c>
      <c r="AT145" s="11">
        <v>75.705380012185245</v>
      </c>
      <c r="AU145" s="11">
        <v>63.708088584983571</v>
      </c>
      <c r="AV145" s="11">
        <v>58.906538036250417</v>
      </c>
      <c r="AW145" s="11">
        <v>56.071230888433313</v>
      </c>
      <c r="AX145" s="11">
        <v>69.489031821609842</v>
      </c>
      <c r="AY145" s="11"/>
      <c r="AZ145" s="11">
        <v>58.607152597035565</v>
      </c>
      <c r="BA145" s="11"/>
      <c r="BB145" s="11"/>
      <c r="BC145" s="11">
        <v>63.567057436326756</v>
      </c>
      <c r="BE145" s="9">
        <f t="shared" si="2"/>
        <v>0.1201458808886586</v>
      </c>
    </row>
    <row r="146" spans="1:57" x14ac:dyDescent="0.25">
      <c r="A146" s="20">
        <v>1978</v>
      </c>
      <c r="B146" s="11">
        <v>77.198963980693037</v>
      </c>
      <c r="C146" s="11">
        <v>76.979855670525168</v>
      </c>
      <c r="D146" s="11">
        <v>73.522943224241857</v>
      </c>
      <c r="E146" s="11">
        <v>73.320490484039681</v>
      </c>
      <c r="F146" s="11">
        <v>78.309191499452027</v>
      </c>
      <c r="G146" s="11">
        <v>79.176704462821732</v>
      </c>
      <c r="H146" s="11">
        <v>78.340056325941958</v>
      </c>
      <c r="I146" s="11">
        <v>79.098788616277261</v>
      </c>
      <c r="J146" s="11">
        <v>80.091421653960651</v>
      </c>
      <c r="K146" s="11">
        <v>76.789461395532356</v>
      </c>
      <c r="L146" s="11">
        <v>69.20891427127242</v>
      </c>
      <c r="M146" s="11">
        <v>76.164805755003059</v>
      </c>
      <c r="N146" s="11">
        <v>79.885014189787142</v>
      </c>
      <c r="O146" s="11">
        <v>78.81934002923002</v>
      </c>
      <c r="P146" s="11">
        <v>77.893561917199236</v>
      </c>
      <c r="Q146" s="11"/>
      <c r="R146" s="11">
        <v>77.77519648485378</v>
      </c>
      <c r="S146" s="11">
        <v>78.684237850662498</v>
      </c>
      <c r="T146" s="11">
        <v>73.271607812216189</v>
      </c>
      <c r="U146" s="11">
        <v>78.733611436347289</v>
      </c>
      <c r="V146" s="11">
        <v>72.616377750060181</v>
      </c>
      <c r="W146" s="11">
        <v>73.716874514828319</v>
      </c>
      <c r="X146" s="11">
        <v>78.062524616170478</v>
      </c>
      <c r="Y146" s="11">
        <v>78.092904160246661</v>
      </c>
      <c r="Z146" s="11"/>
      <c r="AA146" s="11">
        <v>73.846297429043432</v>
      </c>
      <c r="AB146" s="11">
        <v>71.569027240437975</v>
      </c>
      <c r="AC146" s="11">
        <v>75.994471836321551</v>
      </c>
      <c r="AD146" s="11">
        <v>76.418068155874082</v>
      </c>
      <c r="AE146" s="11">
        <v>70.147074490256571</v>
      </c>
      <c r="AF146" s="11">
        <v>60.808525523423562</v>
      </c>
      <c r="AG146" s="11">
        <v>65.523174440252063</v>
      </c>
      <c r="AH146" s="11">
        <v>54.078062099930818</v>
      </c>
      <c r="AI146" s="11">
        <v>72.771204150251918</v>
      </c>
      <c r="AJ146" s="11"/>
      <c r="AK146" s="11">
        <v>53.450835041379385</v>
      </c>
      <c r="AL146" s="11">
        <v>55.604181825536863</v>
      </c>
      <c r="AM146" s="11">
        <v>58.237191089570501</v>
      </c>
      <c r="AN146" s="11">
        <v>57.509305664787306</v>
      </c>
      <c r="AO146" s="11">
        <v>59.549275315855638</v>
      </c>
      <c r="AP146" s="11"/>
      <c r="AQ146" s="11">
        <v>61.896549612265261</v>
      </c>
      <c r="AR146" s="11">
        <v>72.313447179405756</v>
      </c>
      <c r="AS146" s="11">
        <v>60.36847811157832</v>
      </c>
      <c r="AT146" s="11">
        <v>75.968863049760543</v>
      </c>
      <c r="AU146" s="11">
        <v>64.609902573116358</v>
      </c>
      <c r="AV146" s="11">
        <v>59.704364085323654</v>
      </c>
      <c r="AW146" s="11">
        <v>56.339013538430486</v>
      </c>
      <c r="AX146" s="11">
        <v>70.824204512879319</v>
      </c>
      <c r="AY146" s="11"/>
      <c r="AZ146" s="11">
        <v>59.176622942840837</v>
      </c>
      <c r="BA146" s="11"/>
      <c r="BB146" s="11"/>
      <c r="BC146" s="11">
        <v>63.893023893392531</v>
      </c>
      <c r="BE146" s="9">
        <f t="shared" si="2"/>
        <v>0.11905630143219816</v>
      </c>
    </row>
    <row r="147" spans="1:57" x14ac:dyDescent="0.25">
      <c r="A147" s="20">
        <v>1979</v>
      </c>
      <c r="B147" s="11">
        <v>77.586951964634153</v>
      </c>
      <c r="C147" s="11">
        <v>77.505623449038296</v>
      </c>
      <c r="D147" s="11">
        <v>73.910608035298566</v>
      </c>
      <c r="E147" s="11">
        <v>73.677498377420022</v>
      </c>
      <c r="F147" s="11">
        <v>78.887422481109368</v>
      </c>
      <c r="G147" s="11">
        <v>79.609016167006331</v>
      </c>
      <c r="H147" s="11">
        <v>78.745326602925132</v>
      </c>
      <c r="I147" s="11">
        <v>79.384885816159453</v>
      </c>
      <c r="J147" s="11">
        <v>80.694654596652484</v>
      </c>
      <c r="K147" s="11">
        <v>76.955270531830564</v>
      </c>
      <c r="L147" s="11">
        <v>69.451966484661824</v>
      </c>
      <c r="M147" s="11">
        <v>76.816649330509989</v>
      </c>
      <c r="N147" s="11">
        <v>80.139682153900168</v>
      </c>
      <c r="O147" s="11">
        <v>79.405709403736864</v>
      </c>
      <c r="P147" s="11">
        <v>78.442976139721154</v>
      </c>
      <c r="Q147" s="11"/>
      <c r="R147" s="11">
        <v>77.811143296405902</v>
      </c>
      <c r="S147" s="11">
        <v>78.854203315974758</v>
      </c>
      <c r="T147" s="11">
        <v>73.828489705765293</v>
      </c>
      <c r="U147" s="11">
        <v>78.259875967797271</v>
      </c>
      <c r="V147" s="11">
        <v>73.056274163380294</v>
      </c>
      <c r="W147" s="11">
        <v>73.289069727313716</v>
      </c>
      <c r="X147" s="11">
        <v>78.343782434694859</v>
      </c>
      <c r="Y147" s="11">
        <v>78.362061219915915</v>
      </c>
      <c r="Z147" s="11"/>
      <c r="AA147" s="11">
        <v>74.347852085832201</v>
      </c>
      <c r="AB147" s="11">
        <v>72.230551693806277</v>
      </c>
      <c r="AC147" s="11">
        <v>76.675926722163794</v>
      </c>
      <c r="AD147" s="11">
        <v>76.88785045463203</v>
      </c>
      <c r="AE147" s="11">
        <v>69.881645092042376</v>
      </c>
      <c r="AF147" s="11">
        <v>61.248761997550488</v>
      </c>
      <c r="AG147" s="11">
        <v>66.100615363880564</v>
      </c>
      <c r="AH147" s="11">
        <v>54.415911185429302</v>
      </c>
      <c r="AI147" s="11">
        <v>72.958034489390798</v>
      </c>
      <c r="AJ147" s="11"/>
      <c r="AK147" s="11">
        <v>53.587927483325451</v>
      </c>
      <c r="AL147" s="11">
        <v>56.141231692099232</v>
      </c>
      <c r="AM147" s="11">
        <v>58.333366242583963</v>
      </c>
      <c r="AN147" s="11">
        <v>57.899104139908232</v>
      </c>
      <c r="AO147" s="11">
        <v>59.742134839970305</v>
      </c>
      <c r="AP147" s="11"/>
      <c r="AQ147" s="11">
        <v>62.810569405686621</v>
      </c>
      <c r="AR147" s="11">
        <v>73.568413106063772</v>
      </c>
      <c r="AS147" s="11">
        <v>60.566678906869164</v>
      </c>
      <c r="AT147" s="11">
        <v>76.232206415829154</v>
      </c>
      <c r="AU147" s="11">
        <v>65.401711173683907</v>
      </c>
      <c r="AV147" s="11">
        <v>60.440012549953046</v>
      </c>
      <c r="AW147" s="11">
        <v>56.611212492728882</v>
      </c>
      <c r="AX147" s="11">
        <v>72.015902891997484</v>
      </c>
      <c r="AY147" s="11"/>
      <c r="AZ147" s="11">
        <v>59.823475711508429</v>
      </c>
      <c r="BA147" s="11"/>
      <c r="BB147" s="11"/>
      <c r="BC147" s="11">
        <v>64.241005533695613</v>
      </c>
      <c r="BE147" s="9">
        <f t="shared" si="2"/>
        <v>0.11815391749429476</v>
      </c>
    </row>
    <row r="148" spans="1:57" x14ac:dyDescent="0.25">
      <c r="A148" s="20">
        <v>1980</v>
      </c>
      <c r="B148" s="11">
        <v>77.898713312641618</v>
      </c>
      <c r="C148" s="11">
        <v>78.037911727693995</v>
      </c>
      <c r="D148" s="11">
        <v>74.284339256234986</v>
      </c>
      <c r="E148" s="11">
        <v>74.078457828799657</v>
      </c>
      <c r="F148" s="11">
        <v>79.473294943222356</v>
      </c>
      <c r="G148" s="11">
        <v>79.991592722499874</v>
      </c>
      <c r="H148" s="11">
        <v>79.178109998467818</v>
      </c>
      <c r="I148" s="11">
        <v>79.693349909843249</v>
      </c>
      <c r="J148" s="11">
        <v>81.383563132361331</v>
      </c>
      <c r="K148" s="11">
        <v>77.248070065364047</v>
      </c>
      <c r="L148" s="11">
        <v>69.593812790032757</v>
      </c>
      <c r="M148" s="11">
        <v>77.489383851797868</v>
      </c>
      <c r="N148" s="11">
        <v>80.407223512693861</v>
      </c>
      <c r="O148" s="11">
        <v>79.997233330498972</v>
      </c>
      <c r="P148" s="11">
        <v>78.97896664573932</v>
      </c>
      <c r="Q148" s="11"/>
      <c r="R148" s="11">
        <v>77.874878669318974</v>
      </c>
      <c r="S148" s="11">
        <v>78.945118076364153</v>
      </c>
      <c r="T148" s="11">
        <v>74.222020992103467</v>
      </c>
      <c r="U148" s="11">
        <v>78.009664818977043</v>
      </c>
      <c r="V148" s="11">
        <v>73.269701581832507</v>
      </c>
      <c r="W148" s="11">
        <v>73.204285006259241</v>
      </c>
      <c r="X148" s="11">
        <v>78.438925249970197</v>
      </c>
      <c r="Y148" s="11">
        <v>78.497299045198417</v>
      </c>
      <c r="Z148" s="11"/>
      <c r="AA148" s="11">
        <v>74.742375456399756</v>
      </c>
      <c r="AB148" s="11">
        <v>72.81238450462395</v>
      </c>
      <c r="AC148" s="11">
        <v>77.235763337486844</v>
      </c>
      <c r="AD148" s="11">
        <v>77.295810418974142</v>
      </c>
      <c r="AE148" s="11">
        <v>69.673419687952233</v>
      </c>
      <c r="AF148" s="11">
        <v>61.64321684498772</v>
      </c>
      <c r="AG148" s="11">
        <v>66.706775831958083</v>
      </c>
      <c r="AH148" s="11">
        <v>54.735421717860184</v>
      </c>
      <c r="AI148" s="11">
        <v>73.067709271120023</v>
      </c>
      <c r="AJ148" s="11"/>
      <c r="AK148" s="11">
        <v>53.727980279787857</v>
      </c>
      <c r="AL148" s="11">
        <v>56.649250280317233</v>
      </c>
      <c r="AM148" s="11">
        <v>58.451791498222505</v>
      </c>
      <c r="AN148" s="11">
        <v>58.274631216602451</v>
      </c>
      <c r="AO148" s="11">
        <v>59.940686638368199</v>
      </c>
      <c r="AP148" s="11"/>
      <c r="AQ148" s="11">
        <v>63.8039470513909</v>
      </c>
      <c r="AR148" s="11">
        <v>74.601439266879368</v>
      </c>
      <c r="AS148" s="11">
        <v>60.754505102188375</v>
      </c>
      <c r="AT148" s="11">
        <v>76.438265670684402</v>
      </c>
      <c r="AU148" s="11">
        <v>66.080323173547569</v>
      </c>
      <c r="AV148" s="11">
        <v>61.005307386527967</v>
      </c>
      <c r="AW148" s="11">
        <v>56.888516872577881</v>
      </c>
      <c r="AX148" s="11">
        <v>72.945433551292098</v>
      </c>
      <c r="AY148" s="11"/>
      <c r="AZ148" s="11">
        <v>60.563988956496559</v>
      </c>
      <c r="BA148" s="11"/>
      <c r="BB148" s="11"/>
      <c r="BC148" s="11">
        <v>64.591922227958577</v>
      </c>
      <c r="BE148" s="9">
        <f t="shared" si="2"/>
        <v>0.11742874976746391</v>
      </c>
    </row>
    <row r="149" spans="1:57" x14ac:dyDescent="0.25">
      <c r="A149" s="20">
        <v>1981</v>
      </c>
      <c r="B149" s="11">
        <v>78.247519788394186</v>
      </c>
      <c r="C149" s="11">
        <v>78.610968956192181</v>
      </c>
      <c r="D149" s="11">
        <v>74.726256150730862</v>
      </c>
      <c r="E149" s="11">
        <v>74.481623208690053</v>
      </c>
      <c r="F149" s="11">
        <v>80.018001432632673</v>
      </c>
      <c r="G149" s="11">
        <v>80.342135309348365</v>
      </c>
      <c r="H149" s="11">
        <v>79.647936010078041</v>
      </c>
      <c r="I149" s="11">
        <v>79.829965179438261</v>
      </c>
      <c r="J149" s="11">
        <v>81.891262753225334</v>
      </c>
      <c r="K149" s="11">
        <v>77.402483496303489</v>
      </c>
      <c r="L149" s="11">
        <v>69.756123294984789</v>
      </c>
      <c r="M149" s="11">
        <v>78.161104168413303</v>
      </c>
      <c r="N149" s="11">
        <v>80.734031185808334</v>
      </c>
      <c r="O149" s="11">
        <v>80.511539395094744</v>
      </c>
      <c r="P149" s="11">
        <v>79.452268516559002</v>
      </c>
      <c r="Q149" s="11"/>
      <c r="R149" s="11">
        <v>77.905726363405805</v>
      </c>
      <c r="S149" s="11">
        <v>79.058310674342806</v>
      </c>
      <c r="T149" s="11">
        <v>74.540709011634277</v>
      </c>
      <c r="U149" s="11">
        <v>77.702671653828219</v>
      </c>
      <c r="V149" s="11">
        <v>73.376266512737558</v>
      </c>
      <c r="W149" s="11">
        <v>73.131339472158373</v>
      </c>
      <c r="X149" s="11">
        <v>78.460103290387963</v>
      </c>
      <c r="Y149" s="11">
        <v>78.546725062711602</v>
      </c>
      <c r="Z149" s="11"/>
      <c r="AA149" s="11">
        <v>75.266080678243199</v>
      </c>
      <c r="AB149" s="11">
        <v>73.489375079977179</v>
      </c>
      <c r="AC149" s="11">
        <v>77.683039260513084</v>
      </c>
      <c r="AD149" s="11">
        <v>77.613905155274793</v>
      </c>
      <c r="AE149" s="11">
        <v>69.375517939965462</v>
      </c>
      <c r="AF149" s="11">
        <v>61.889927486453196</v>
      </c>
      <c r="AG149" s="11">
        <v>67.283289339606398</v>
      </c>
      <c r="AH149" s="11">
        <v>55.250952206404719</v>
      </c>
      <c r="AI149" s="11">
        <v>73.137535621368869</v>
      </c>
      <c r="AJ149" s="11"/>
      <c r="AK149" s="11">
        <v>53.816472166327294</v>
      </c>
      <c r="AL149" s="11">
        <v>57.010558899501802</v>
      </c>
      <c r="AM149" s="11">
        <v>58.617680305331</v>
      </c>
      <c r="AN149" s="11">
        <v>58.74512320426583</v>
      </c>
      <c r="AO149" s="11">
        <v>60.170769477406019</v>
      </c>
      <c r="AP149" s="11"/>
      <c r="AQ149" s="11">
        <v>64.967282779763224</v>
      </c>
      <c r="AR149" s="11">
        <v>75.353048306724872</v>
      </c>
      <c r="AS149" s="11">
        <v>60.832319033801546</v>
      </c>
      <c r="AT149" s="11">
        <v>76.896976105499832</v>
      </c>
      <c r="AU149" s="11">
        <v>67.028979174374939</v>
      </c>
      <c r="AV149" s="11">
        <v>61.430873549277848</v>
      </c>
      <c r="AW149" s="11">
        <v>57.120855680045928</v>
      </c>
      <c r="AX149" s="11">
        <v>73.87170175926471</v>
      </c>
      <c r="AY149" s="11"/>
      <c r="AZ149" s="11">
        <v>61.412882673015773</v>
      </c>
      <c r="BA149" s="11"/>
      <c r="BB149" s="11"/>
      <c r="BC149" s="11">
        <v>64.928140024949784</v>
      </c>
      <c r="BE149" s="9">
        <f t="shared" si="2"/>
        <v>0.11659087446621612</v>
      </c>
    </row>
    <row r="150" spans="1:57" x14ac:dyDescent="0.25">
      <c r="A150" s="20">
        <v>1982</v>
      </c>
      <c r="B150" s="11">
        <v>78.460412781535808</v>
      </c>
      <c r="C150" s="11">
        <v>79.16618507447842</v>
      </c>
      <c r="D150" s="11">
        <v>75.128429201478269</v>
      </c>
      <c r="E150" s="11">
        <v>74.956027542360687</v>
      </c>
      <c r="F150" s="11">
        <v>80.53802386810203</v>
      </c>
      <c r="G150" s="11">
        <v>80.637462321638367</v>
      </c>
      <c r="H150" s="11">
        <v>80.144451970695769</v>
      </c>
      <c r="I150" s="11">
        <v>80.060027330358551</v>
      </c>
      <c r="J150" s="11">
        <v>82.509549769658662</v>
      </c>
      <c r="K150" s="11">
        <v>77.695197646155805</v>
      </c>
      <c r="L150" s="11">
        <v>69.777274333209675</v>
      </c>
      <c r="M150" s="11">
        <v>78.814077901229538</v>
      </c>
      <c r="N150" s="11">
        <v>81.041287367546161</v>
      </c>
      <c r="O150" s="11">
        <v>81.002729852181773</v>
      </c>
      <c r="P150" s="11">
        <v>79.88156079442598</v>
      </c>
      <c r="Q150" s="11"/>
      <c r="R150" s="11">
        <v>77.990589133013472</v>
      </c>
      <c r="S150" s="11">
        <v>79.084102174856937</v>
      </c>
      <c r="T150" s="11">
        <v>74.717470423246027</v>
      </c>
      <c r="U150" s="11">
        <v>77.734282770986525</v>
      </c>
      <c r="V150" s="11">
        <v>73.287765351381225</v>
      </c>
      <c r="W150" s="11">
        <v>73.420200638933892</v>
      </c>
      <c r="X150" s="11">
        <v>78.286960514603919</v>
      </c>
      <c r="Y150" s="11">
        <v>78.460738450385136</v>
      </c>
      <c r="Z150" s="11"/>
      <c r="AA150" s="11">
        <v>75.597380265855222</v>
      </c>
      <c r="AB150" s="11">
        <v>74.014697064350457</v>
      </c>
      <c r="AC150" s="11">
        <v>78.030487537504243</v>
      </c>
      <c r="AD150" s="11">
        <v>77.874360823792131</v>
      </c>
      <c r="AE150" s="11">
        <v>69.250950602209315</v>
      </c>
      <c r="AF150" s="11">
        <v>62.135350426692852</v>
      </c>
      <c r="AG150" s="11">
        <v>67.871988700970292</v>
      </c>
      <c r="AH150" s="11">
        <v>55.675374626135415</v>
      </c>
      <c r="AI150" s="11">
        <v>73.171577111317447</v>
      </c>
      <c r="AJ150" s="11"/>
      <c r="AK150" s="11">
        <v>53.956548066090186</v>
      </c>
      <c r="AL150" s="11">
        <v>57.356269126429751</v>
      </c>
      <c r="AM150" s="11">
        <v>58.791182549292571</v>
      </c>
      <c r="AN150" s="11">
        <v>59.254572125338463</v>
      </c>
      <c r="AO150" s="11">
        <v>60.426890856416598</v>
      </c>
      <c r="AP150" s="11"/>
      <c r="AQ150" s="11">
        <v>66.081560912641493</v>
      </c>
      <c r="AR150" s="11">
        <v>75.818565322569384</v>
      </c>
      <c r="AS150" s="11">
        <v>60.907735311965062</v>
      </c>
      <c r="AT150" s="11">
        <v>77.204756251308368</v>
      </c>
      <c r="AU150" s="11">
        <v>67.791073306745957</v>
      </c>
      <c r="AV150" s="11">
        <v>61.661983616831755</v>
      </c>
      <c r="AW150" s="11">
        <v>57.377329091970068</v>
      </c>
      <c r="AX150" s="11">
        <v>74.466275261912941</v>
      </c>
      <c r="AY150" s="11"/>
      <c r="AZ150" s="11">
        <v>62.317517435138356</v>
      </c>
      <c r="BA150" s="11"/>
      <c r="BB150" s="11"/>
      <c r="BC150" s="11">
        <v>65.241956376090286</v>
      </c>
      <c r="BE150" s="9">
        <f t="shared" si="2"/>
        <v>0.11585563004459563</v>
      </c>
    </row>
    <row r="151" spans="1:57" x14ac:dyDescent="0.25">
      <c r="A151" s="20">
        <v>1983</v>
      </c>
      <c r="B151" s="11">
        <v>78.605225430098244</v>
      </c>
      <c r="C151" s="11">
        <v>79.71637906119372</v>
      </c>
      <c r="D151" s="11">
        <v>75.514203523186154</v>
      </c>
      <c r="E151" s="11">
        <v>75.482624914764202</v>
      </c>
      <c r="F151" s="11">
        <v>81.023517396828524</v>
      </c>
      <c r="G151" s="11">
        <v>80.887938375297963</v>
      </c>
      <c r="H151" s="11">
        <v>80.653788284587165</v>
      </c>
      <c r="I151" s="11">
        <v>80.313591291182135</v>
      </c>
      <c r="J151" s="11">
        <v>83.152078993682139</v>
      </c>
      <c r="K151" s="11">
        <v>78.06978296546707</v>
      </c>
      <c r="L151" s="11">
        <v>69.749299214848477</v>
      </c>
      <c r="M151" s="11">
        <v>79.438042861461867</v>
      </c>
      <c r="N151" s="11">
        <v>81.333180242213857</v>
      </c>
      <c r="O151" s="11">
        <v>81.452395099666887</v>
      </c>
      <c r="P151" s="11">
        <v>80.257721387367226</v>
      </c>
      <c r="Q151" s="11"/>
      <c r="R151" s="11">
        <v>78.113844188733708</v>
      </c>
      <c r="S151" s="11">
        <v>79.069726105840857</v>
      </c>
      <c r="T151" s="11">
        <v>74.779494621869347</v>
      </c>
      <c r="U151" s="11">
        <v>77.9851494707261</v>
      </c>
      <c r="V151" s="11">
        <v>73.090571187966432</v>
      </c>
      <c r="W151" s="11">
        <v>73.947053765459245</v>
      </c>
      <c r="X151" s="11">
        <v>77.991062876991634</v>
      </c>
      <c r="Y151" s="11">
        <v>78.300712339188877</v>
      </c>
      <c r="Z151" s="11"/>
      <c r="AA151" s="11">
        <v>75.825280087404224</v>
      </c>
      <c r="AB151" s="11">
        <v>74.453530756950158</v>
      </c>
      <c r="AC151" s="11">
        <v>78.293045258084476</v>
      </c>
      <c r="AD151" s="11">
        <v>78.079485459557134</v>
      </c>
      <c r="AE151" s="11">
        <v>69.227036776662658</v>
      </c>
      <c r="AF151" s="11">
        <v>62.375755105336289</v>
      </c>
      <c r="AG151" s="11">
        <v>68.448739432963066</v>
      </c>
      <c r="AH151" s="11">
        <v>56.084268223744886</v>
      </c>
      <c r="AI151" s="11">
        <v>73.176846778888304</v>
      </c>
      <c r="AJ151" s="11"/>
      <c r="AK151" s="11">
        <v>54.138586211002966</v>
      </c>
      <c r="AL151" s="11">
        <v>57.690189645486008</v>
      </c>
      <c r="AM151" s="11">
        <v>58.986861886564277</v>
      </c>
      <c r="AN151" s="11">
        <v>59.77868489363513</v>
      </c>
      <c r="AO151" s="11">
        <v>60.716907879515396</v>
      </c>
      <c r="AP151" s="11"/>
      <c r="AQ151" s="11">
        <v>67.154938816594779</v>
      </c>
      <c r="AR151" s="11">
        <v>76.115198602966046</v>
      </c>
      <c r="AS151" s="11">
        <v>60.99231173492943</v>
      </c>
      <c r="AT151" s="11">
        <v>77.468741864599835</v>
      </c>
      <c r="AU151" s="11">
        <v>68.446484015006547</v>
      </c>
      <c r="AV151" s="11">
        <v>61.71996926906025</v>
      </c>
      <c r="AW151" s="11">
        <v>57.643478130236304</v>
      </c>
      <c r="AX151" s="11">
        <v>74.846326765485685</v>
      </c>
      <c r="AY151" s="11"/>
      <c r="AZ151" s="11">
        <v>63.265583840107467</v>
      </c>
      <c r="BA151" s="11"/>
      <c r="BB151" s="11"/>
      <c r="BC151" s="11">
        <v>65.54296508897778</v>
      </c>
      <c r="BE151" s="9">
        <f t="shared" si="2"/>
        <v>0.11515402260940955</v>
      </c>
    </row>
    <row r="152" spans="1:57" x14ac:dyDescent="0.25">
      <c r="A152" s="20">
        <v>1984</v>
      </c>
      <c r="B152" s="11">
        <v>78.784555639674537</v>
      </c>
      <c r="C152" s="11">
        <v>80.28593631803345</v>
      </c>
      <c r="D152" s="11">
        <v>75.931775129650134</v>
      </c>
      <c r="E152" s="11">
        <v>76.037322564456034</v>
      </c>
      <c r="F152" s="11">
        <v>81.470019281225518</v>
      </c>
      <c r="G152" s="11">
        <v>81.11719389852675</v>
      </c>
      <c r="H152" s="11">
        <v>81.147684557801796</v>
      </c>
      <c r="I152" s="11">
        <v>80.500251884419285</v>
      </c>
      <c r="J152" s="11">
        <v>83.68557821714802</v>
      </c>
      <c r="K152" s="11">
        <v>78.445330137406273</v>
      </c>
      <c r="L152" s="11">
        <v>69.817941523310083</v>
      </c>
      <c r="M152" s="11">
        <v>80.016185759338001</v>
      </c>
      <c r="N152" s="11">
        <v>81.604935694003672</v>
      </c>
      <c r="O152" s="11">
        <v>81.853443002365083</v>
      </c>
      <c r="P152" s="11">
        <v>80.580534421549089</v>
      </c>
      <c r="Q152" s="11"/>
      <c r="R152" s="11">
        <v>78.249527221900721</v>
      </c>
      <c r="S152" s="11">
        <v>79.091590119980438</v>
      </c>
      <c r="T152" s="11">
        <v>74.807380760063467</v>
      </c>
      <c r="U152" s="11">
        <v>78.231300009724578</v>
      </c>
      <c r="V152" s="11">
        <v>72.907432794497993</v>
      </c>
      <c r="W152" s="11">
        <v>74.461006926897142</v>
      </c>
      <c r="X152" s="11">
        <v>77.699194534613738</v>
      </c>
      <c r="Y152" s="11">
        <v>78.17818221306409</v>
      </c>
      <c r="Z152" s="11"/>
      <c r="AA152" s="11">
        <v>76.085460090885405</v>
      </c>
      <c r="AB152" s="11">
        <v>74.895670101058315</v>
      </c>
      <c r="AC152" s="11">
        <v>78.512276480251728</v>
      </c>
      <c r="AD152" s="11">
        <v>78.244148384905088</v>
      </c>
      <c r="AE152" s="11">
        <v>69.204797167412067</v>
      </c>
      <c r="AF152" s="11">
        <v>62.625236233630723</v>
      </c>
      <c r="AG152" s="11">
        <v>68.971951045711293</v>
      </c>
      <c r="AH152" s="11">
        <v>56.579078701991172</v>
      </c>
      <c r="AI152" s="11">
        <v>73.175929811992603</v>
      </c>
      <c r="AJ152" s="11"/>
      <c r="AK152" s="11">
        <v>54.363751439501968</v>
      </c>
      <c r="AL152" s="11">
        <v>58.033233224027178</v>
      </c>
      <c r="AM152" s="11">
        <v>59.226410273798876</v>
      </c>
      <c r="AN152" s="11">
        <v>60.287827778645259</v>
      </c>
      <c r="AO152" s="11">
        <v>61.057325565059124</v>
      </c>
      <c r="AP152" s="11"/>
      <c r="AQ152" s="11">
        <v>68.165914192504289</v>
      </c>
      <c r="AR152" s="11">
        <v>76.412133744587166</v>
      </c>
      <c r="AS152" s="11">
        <v>61.110021279168485</v>
      </c>
      <c r="AT152" s="11">
        <v>77.840049358139936</v>
      </c>
      <c r="AU152" s="11">
        <v>69.134878698365682</v>
      </c>
      <c r="AV152" s="11">
        <v>61.694569536544769</v>
      </c>
      <c r="AW152" s="11">
        <v>57.900000300715021</v>
      </c>
      <c r="AX152" s="11">
        <v>75.221469288974873</v>
      </c>
      <c r="AY152" s="11"/>
      <c r="AZ152" s="11">
        <v>64.226693448943735</v>
      </c>
      <c r="BA152" s="11"/>
      <c r="BB152" s="11"/>
      <c r="BC152" s="11">
        <v>65.84295065638625</v>
      </c>
      <c r="BE152" s="9">
        <f t="shared" si="2"/>
        <v>0.11438127230871227</v>
      </c>
    </row>
    <row r="153" spans="1:57" x14ac:dyDescent="0.25">
      <c r="A153" s="20">
        <v>1985</v>
      </c>
      <c r="B153" s="11">
        <v>79.039443590414535</v>
      </c>
      <c r="C153" s="11">
        <v>80.879017385917436</v>
      </c>
      <c r="D153" s="11">
        <v>76.414415368937938</v>
      </c>
      <c r="E153" s="11">
        <v>76.609273995445378</v>
      </c>
      <c r="F153" s="11">
        <v>81.876738862661128</v>
      </c>
      <c r="G153" s="11">
        <v>81.334136689153155</v>
      </c>
      <c r="H153" s="11">
        <v>81.598495563037417</v>
      </c>
      <c r="I153" s="11">
        <v>80.591075184523575</v>
      </c>
      <c r="J153" s="11">
        <v>84.041810540462876</v>
      </c>
      <c r="K153" s="11">
        <v>78.803372806823205</v>
      </c>
      <c r="L153" s="11">
        <v>70.054954391927481</v>
      </c>
      <c r="M153" s="11">
        <v>80.534178999392665</v>
      </c>
      <c r="N153" s="11">
        <v>81.839159631623943</v>
      </c>
      <c r="O153" s="11">
        <v>82.206382596411217</v>
      </c>
      <c r="P153" s="11">
        <v>80.848427788853201</v>
      </c>
      <c r="Q153" s="11"/>
      <c r="R153" s="11">
        <v>78.388254882294703</v>
      </c>
      <c r="S153" s="11">
        <v>79.188132949203762</v>
      </c>
      <c r="T153" s="11">
        <v>74.855068571497725</v>
      </c>
      <c r="U153" s="11">
        <v>78.355647298891753</v>
      </c>
      <c r="V153" s="11">
        <v>72.786993604372668</v>
      </c>
      <c r="W153" s="11">
        <v>74.82539653821604</v>
      </c>
      <c r="X153" s="11">
        <v>77.480506782153469</v>
      </c>
      <c r="Y153" s="11">
        <v>78.153984607226533</v>
      </c>
      <c r="Z153" s="11"/>
      <c r="AA153" s="11">
        <v>76.4325383700114</v>
      </c>
      <c r="AB153" s="11">
        <v>75.367481469876935</v>
      </c>
      <c r="AC153" s="11">
        <v>78.709744785443831</v>
      </c>
      <c r="AD153" s="11">
        <v>78.378061262863497</v>
      </c>
      <c r="AE153" s="11">
        <v>69.144448406798546</v>
      </c>
      <c r="AF153" s="11">
        <v>62.901051465622871</v>
      </c>
      <c r="AG153" s="11">
        <v>69.416544108902656</v>
      </c>
      <c r="AH153" s="11">
        <v>57.195043113050339</v>
      </c>
      <c r="AI153" s="11">
        <v>73.185360636965214</v>
      </c>
      <c r="AJ153" s="11"/>
      <c r="AK153" s="11">
        <v>54.637092378467564</v>
      </c>
      <c r="AL153" s="11">
        <v>58.405033286005178</v>
      </c>
      <c r="AM153" s="11">
        <v>59.518258686676077</v>
      </c>
      <c r="AN153" s="11">
        <v>60.769991082887628</v>
      </c>
      <c r="AO153" s="11">
        <v>61.455847024850229</v>
      </c>
      <c r="AP153" s="11"/>
      <c r="AQ153" s="11">
        <v>69.068488766071397</v>
      </c>
      <c r="AR153" s="11">
        <v>76.787631653305112</v>
      </c>
      <c r="AS153" s="11">
        <v>61.27238601738555</v>
      </c>
      <c r="AT153" s="11">
        <v>78.376730474944949</v>
      </c>
      <c r="AU153" s="11">
        <v>69.932556525657787</v>
      </c>
      <c r="AV153" s="11">
        <v>61.664015112589553</v>
      </c>
      <c r="AW153" s="11">
        <v>58.138231541175323</v>
      </c>
      <c r="AX153" s="11">
        <v>75.703214240092976</v>
      </c>
      <c r="AY153" s="11"/>
      <c r="AZ153" s="11">
        <v>65.179352742316951</v>
      </c>
      <c r="BA153" s="11"/>
      <c r="BB153" s="11"/>
      <c r="BC153" s="11">
        <v>66.140939418491243</v>
      </c>
      <c r="BE153" s="9">
        <f t="shared" si="2"/>
        <v>0.11344789097967177</v>
      </c>
    </row>
    <row r="154" spans="1:57" x14ac:dyDescent="0.25">
      <c r="A154" s="20">
        <v>1986</v>
      </c>
      <c r="B154" s="11">
        <v>79.1638007772425</v>
      </c>
      <c r="C154" s="11">
        <v>81.427809069127761</v>
      </c>
      <c r="D154" s="11">
        <v>76.926001041770562</v>
      </c>
      <c r="E154" s="11">
        <v>77.30222296802728</v>
      </c>
      <c r="F154" s="11">
        <v>82.156920070928919</v>
      </c>
      <c r="G154" s="11">
        <v>81.502974334845021</v>
      </c>
      <c r="H154" s="11">
        <v>82.027847573031778</v>
      </c>
      <c r="I154" s="11">
        <v>80.706513511794554</v>
      </c>
      <c r="J154" s="11">
        <v>84.239265905728018</v>
      </c>
      <c r="K154" s="11">
        <v>79.074575469535404</v>
      </c>
      <c r="L154" s="11">
        <v>70.339091171392866</v>
      </c>
      <c r="M154" s="11">
        <v>80.896305528152055</v>
      </c>
      <c r="N154" s="11">
        <v>81.985644787936977</v>
      </c>
      <c r="O154" s="11">
        <v>82.408158877833984</v>
      </c>
      <c r="P154" s="11">
        <v>80.950288541408867</v>
      </c>
      <c r="Q154" s="11"/>
      <c r="R154" s="11">
        <v>78.644017952511973</v>
      </c>
      <c r="S154" s="11">
        <v>79.276201580050781</v>
      </c>
      <c r="T154" s="11">
        <v>74.933207691822247</v>
      </c>
      <c r="U154" s="11">
        <v>78.815559991529994</v>
      </c>
      <c r="V154" s="11">
        <v>72.551057307480889</v>
      </c>
      <c r="W154" s="11">
        <v>75.258479034091692</v>
      </c>
      <c r="X154" s="11">
        <v>77.23693452457519</v>
      </c>
      <c r="Y154" s="11">
        <v>78.143820388426519</v>
      </c>
      <c r="Z154" s="11"/>
      <c r="AA154" s="11">
        <v>76.64782246878643</v>
      </c>
      <c r="AB154" s="11">
        <v>75.690884134739889</v>
      </c>
      <c r="AC154" s="11">
        <v>78.846244779965829</v>
      </c>
      <c r="AD154" s="11">
        <v>78.386941091798604</v>
      </c>
      <c r="AE154" s="11">
        <v>69.240390959114237</v>
      </c>
      <c r="AF154" s="11">
        <v>63.146716757704155</v>
      </c>
      <c r="AG154" s="11">
        <v>69.766867467970087</v>
      </c>
      <c r="AH154" s="11">
        <v>57.912952537882809</v>
      </c>
      <c r="AI154" s="11">
        <v>73.383718812602439</v>
      </c>
      <c r="AJ154" s="11"/>
      <c r="AK154" s="11">
        <v>54.910754469763191</v>
      </c>
      <c r="AL154" s="11">
        <v>58.683677102410243</v>
      </c>
      <c r="AM154" s="11">
        <v>59.725456679666671</v>
      </c>
      <c r="AN154" s="11">
        <v>61.163181197776233</v>
      </c>
      <c r="AO154" s="11">
        <v>61.796026392523927</v>
      </c>
      <c r="AP154" s="11"/>
      <c r="AQ154" s="11">
        <v>69.67295352533165</v>
      </c>
      <c r="AR154" s="11">
        <v>77.020247076480345</v>
      </c>
      <c r="AS154" s="11">
        <v>61.318549099921547</v>
      </c>
      <c r="AT154" s="11">
        <v>78.882137092414183</v>
      </c>
      <c r="AU154" s="11">
        <v>70.684937919198347</v>
      </c>
      <c r="AV154" s="11">
        <v>61.843441593015122</v>
      </c>
      <c r="AW154" s="11">
        <v>58.329002543997134</v>
      </c>
      <c r="AX154" s="11">
        <v>76.213325719118615</v>
      </c>
      <c r="AY154" s="11"/>
      <c r="AZ154" s="11">
        <v>66.154494741077229</v>
      </c>
      <c r="BA154" s="11"/>
      <c r="BB154" s="11"/>
      <c r="BC154" s="11">
        <v>66.316388902648228</v>
      </c>
      <c r="BE154" s="9">
        <f t="shared" si="2"/>
        <v>0.11246806352361341</v>
      </c>
    </row>
    <row r="155" spans="1:57" x14ac:dyDescent="0.25">
      <c r="A155" s="20">
        <v>1987</v>
      </c>
      <c r="B155" s="11">
        <v>79.412533171106247</v>
      </c>
      <c r="C155" s="11">
        <v>81.989734720511379</v>
      </c>
      <c r="D155" s="11">
        <v>77.508956632064226</v>
      </c>
      <c r="E155" s="11">
        <v>77.950566821643577</v>
      </c>
      <c r="F155" s="11">
        <v>82.471909964977641</v>
      </c>
      <c r="G155" s="11">
        <v>81.662443132547637</v>
      </c>
      <c r="H155" s="11">
        <v>82.359771641937769</v>
      </c>
      <c r="I155" s="11">
        <v>80.734249509697591</v>
      </c>
      <c r="J155" s="11">
        <v>84.302647959148359</v>
      </c>
      <c r="K155" s="11">
        <v>79.405296021796119</v>
      </c>
      <c r="L155" s="11">
        <v>70.772618785918411</v>
      </c>
      <c r="M155" s="11">
        <v>81.232183290402517</v>
      </c>
      <c r="N155" s="11">
        <v>82.087386960582421</v>
      </c>
      <c r="O155" s="11">
        <v>82.619366238156772</v>
      </c>
      <c r="P155" s="11">
        <v>81.041739648495678</v>
      </c>
      <c r="Q155" s="11"/>
      <c r="R155" s="11">
        <v>78.842542158906795</v>
      </c>
      <c r="S155" s="11">
        <v>79.446558243620629</v>
      </c>
      <c r="T155" s="11">
        <v>75.030537546075081</v>
      </c>
      <c r="U155" s="11">
        <v>78.988480079493513</v>
      </c>
      <c r="V155" s="11">
        <v>72.330972075953483</v>
      </c>
      <c r="W155" s="11">
        <v>75.476647372635057</v>
      </c>
      <c r="X155" s="11">
        <v>77.071983007195541</v>
      </c>
      <c r="Y155" s="11">
        <v>78.253346637607947</v>
      </c>
      <c r="Z155" s="11"/>
      <c r="AA155" s="11">
        <v>76.998074996791246</v>
      </c>
      <c r="AB155" s="11">
        <v>76.020448234779522</v>
      </c>
      <c r="AC155" s="11">
        <v>78.977507368421371</v>
      </c>
      <c r="AD155" s="11">
        <v>78.393593305573347</v>
      </c>
      <c r="AE155" s="11">
        <v>69.215851398272633</v>
      </c>
      <c r="AF155" s="11">
        <v>63.447795225300212</v>
      </c>
      <c r="AG155" s="11">
        <v>70.051692234283976</v>
      </c>
      <c r="AH155" s="11">
        <v>58.700833637960883</v>
      </c>
      <c r="AI155" s="11">
        <v>73.508161741031529</v>
      </c>
      <c r="AJ155" s="11"/>
      <c r="AK155" s="11">
        <v>55.246894907824007</v>
      </c>
      <c r="AL155" s="11">
        <v>59.052821792106172</v>
      </c>
      <c r="AM155" s="11">
        <v>60.001020802640454</v>
      </c>
      <c r="AN155" s="11">
        <v>61.528700460177696</v>
      </c>
      <c r="AO155" s="11">
        <v>62.209478225234747</v>
      </c>
      <c r="AP155" s="11"/>
      <c r="AQ155" s="11">
        <v>70.159574969454056</v>
      </c>
      <c r="AR155" s="11">
        <v>77.384467803233164</v>
      </c>
      <c r="AS155" s="11">
        <v>61.447202252511225</v>
      </c>
      <c r="AT155" s="11">
        <v>79.55369043750207</v>
      </c>
      <c r="AU155" s="11">
        <v>71.650827223973707</v>
      </c>
      <c r="AV155" s="11">
        <v>62.054329930852816</v>
      </c>
      <c r="AW155" s="11">
        <v>58.496875933146782</v>
      </c>
      <c r="AX155" s="11">
        <v>76.893668335442328</v>
      </c>
      <c r="AY155" s="11"/>
      <c r="AZ155" s="11">
        <v>67.10866530208699</v>
      </c>
      <c r="BA155" s="11"/>
      <c r="BB155" s="11"/>
      <c r="BC155" s="11">
        <v>66.506942784710333</v>
      </c>
      <c r="BE155" s="9">
        <f t="shared" si="2"/>
        <v>0.11131685013232541</v>
      </c>
    </row>
    <row r="156" spans="1:57" x14ac:dyDescent="0.25">
      <c r="A156" s="20">
        <v>1988</v>
      </c>
      <c r="B156" s="11">
        <v>79.715723531221641</v>
      </c>
      <c r="C156" s="11">
        <v>82.545151050668039</v>
      </c>
      <c r="D156" s="11">
        <v>78.160740211405823</v>
      </c>
      <c r="E156" s="11">
        <v>78.592305795472384</v>
      </c>
      <c r="F156" s="11">
        <v>82.768706332068433</v>
      </c>
      <c r="G156" s="11">
        <v>81.800039126557508</v>
      </c>
      <c r="H156" s="11">
        <v>82.612709413296187</v>
      </c>
      <c r="I156" s="11">
        <v>80.709026823315398</v>
      </c>
      <c r="J156" s="11">
        <v>84.250414264471885</v>
      </c>
      <c r="K156" s="11">
        <v>79.811702783138642</v>
      </c>
      <c r="L156" s="11">
        <v>71.329345424278458</v>
      </c>
      <c r="M156" s="11">
        <v>81.516994938487159</v>
      </c>
      <c r="N156" s="11">
        <v>82.135536166736898</v>
      </c>
      <c r="O156" s="11">
        <v>82.809195702447298</v>
      </c>
      <c r="P156" s="11">
        <v>81.097146109990646</v>
      </c>
      <c r="Q156" s="11"/>
      <c r="R156" s="11">
        <v>79.037142350980972</v>
      </c>
      <c r="S156" s="11">
        <v>79.678960668314176</v>
      </c>
      <c r="T156" s="11">
        <v>75.141736919518138</v>
      </c>
      <c r="U156" s="11">
        <v>79.037810164611315</v>
      </c>
      <c r="V156" s="11">
        <v>72.168472182010944</v>
      </c>
      <c r="W156" s="11">
        <v>75.592523486336972</v>
      </c>
      <c r="X156" s="11">
        <v>76.992424465069575</v>
      </c>
      <c r="Y156" s="11">
        <v>78.453796887511388</v>
      </c>
      <c r="Z156" s="11"/>
      <c r="AA156" s="11">
        <v>77.402173713161858</v>
      </c>
      <c r="AB156" s="11">
        <v>76.341424548892249</v>
      </c>
      <c r="AC156" s="11">
        <v>79.100046524697248</v>
      </c>
      <c r="AD156" s="11">
        <v>78.398095590683198</v>
      </c>
      <c r="AE156" s="11">
        <v>69.162046911333249</v>
      </c>
      <c r="AF156" s="11">
        <v>63.797461541770566</v>
      </c>
      <c r="AG156" s="11">
        <v>70.282439172766615</v>
      </c>
      <c r="AH156" s="11">
        <v>59.523379017099963</v>
      </c>
      <c r="AI156" s="11">
        <v>73.618403346394729</v>
      </c>
      <c r="AJ156" s="11"/>
      <c r="AK156" s="11">
        <v>55.646816563760488</v>
      </c>
      <c r="AL156" s="11">
        <v>59.478918381692843</v>
      </c>
      <c r="AM156" s="11">
        <v>60.327430720171314</v>
      </c>
      <c r="AN156" s="11">
        <v>61.896344515502847</v>
      </c>
      <c r="AO156" s="11">
        <v>62.683888004214062</v>
      </c>
      <c r="AP156" s="11"/>
      <c r="AQ156" s="11">
        <v>70.535364548975721</v>
      </c>
      <c r="AR156" s="11">
        <v>77.8131760824228</v>
      </c>
      <c r="AS156" s="11">
        <v>61.632897573657232</v>
      </c>
      <c r="AT156" s="11">
        <v>80.321991210589289</v>
      </c>
      <c r="AU156" s="11">
        <v>72.701284660467309</v>
      </c>
      <c r="AV156" s="11">
        <v>62.321149036346405</v>
      </c>
      <c r="AW156" s="11">
        <v>58.658702769840843</v>
      </c>
      <c r="AX156" s="11">
        <v>77.617919385817871</v>
      </c>
      <c r="AY156" s="11"/>
      <c r="AZ156" s="11">
        <v>68.036989264176768</v>
      </c>
      <c r="BA156" s="11"/>
      <c r="BB156" s="11"/>
      <c r="BC156" s="11">
        <v>66.703378789009065</v>
      </c>
      <c r="BE156" s="9">
        <f t="shared" si="2"/>
        <v>0.11000797488962025</v>
      </c>
    </row>
    <row r="157" spans="1:57" x14ac:dyDescent="0.25">
      <c r="A157" s="20">
        <v>1989</v>
      </c>
      <c r="B157" s="11">
        <v>79.971969877699138</v>
      </c>
      <c r="C157" s="11">
        <v>83.06447488471035</v>
      </c>
      <c r="D157" s="11">
        <v>78.843313090921342</v>
      </c>
      <c r="E157" s="11">
        <v>79.272579828855484</v>
      </c>
      <c r="F157" s="11">
        <v>82.977080554777231</v>
      </c>
      <c r="G157" s="11">
        <v>81.89809885259146</v>
      </c>
      <c r="H157" s="11">
        <v>82.815970142735935</v>
      </c>
      <c r="I157" s="11">
        <v>80.68505906868586</v>
      </c>
      <c r="J157" s="11">
        <v>84.156451287712798</v>
      </c>
      <c r="K157" s="11">
        <v>80.298124581319883</v>
      </c>
      <c r="L157" s="11">
        <v>71.91976819902446</v>
      </c>
      <c r="M157" s="11">
        <v>81.728538193022203</v>
      </c>
      <c r="N157" s="11">
        <v>82.127124147507786</v>
      </c>
      <c r="O157" s="11">
        <v>82.933374713746858</v>
      </c>
      <c r="P157" s="11">
        <v>81.092948202405452</v>
      </c>
      <c r="Q157" s="11"/>
      <c r="R157" s="11">
        <v>79.304122794015285</v>
      </c>
      <c r="S157" s="11">
        <v>79.93773620071174</v>
      </c>
      <c r="T157" s="11">
        <v>75.256786198393513</v>
      </c>
      <c r="U157" s="11">
        <v>79.21258069517593</v>
      </c>
      <c r="V157" s="11">
        <v>72.081945514602836</v>
      </c>
      <c r="W157" s="11">
        <v>75.814604302674752</v>
      </c>
      <c r="X157" s="11">
        <v>76.998040226718871</v>
      </c>
      <c r="Y157" s="11">
        <v>78.685276679206794</v>
      </c>
      <c r="Z157" s="11"/>
      <c r="AA157" s="11">
        <v>77.741072556747767</v>
      </c>
      <c r="AB157" s="11">
        <v>76.59749728450906</v>
      </c>
      <c r="AC157" s="11">
        <v>79.20608698904698</v>
      </c>
      <c r="AD157" s="11">
        <v>78.399542511638984</v>
      </c>
      <c r="AE157" s="11">
        <v>69.203537030741089</v>
      </c>
      <c r="AF157" s="11">
        <v>64.189927138648954</v>
      </c>
      <c r="AG157" s="11">
        <v>70.491103718136941</v>
      </c>
      <c r="AH157" s="11">
        <v>60.312160990697159</v>
      </c>
      <c r="AI157" s="11">
        <v>73.772905986918033</v>
      </c>
      <c r="AJ157" s="11"/>
      <c r="AK157" s="11">
        <v>56.116852579162966</v>
      </c>
      <c r="AL157" s="11">
        <v>59.913426054439803</v>
      </c>
      <c r="AM157" s="11">
        <v>60.684099829915823</v>
      </c>
      <c r="AN157" s="11">
        <v>62.314096149814134</v>
      </c>
      <c r="AO157" s="11">
        <v>63.200590563900974</v>
      </c>
      <c r="AP157" s="11"/>
      <c r="AQ157" s="11">
        <v>70.850434367178053</v>
      </c>
      <c r="AR157" s="11">
        <v>78.202098822455355</v>
      </c>
      <c r="AS157" s="11">
        <v>61.844694964032016</v>
      </c>
      <c r="AT157" s="11">
        <v>81.056548898995388</v>
      </c>
      <c r="AU157" s="11">
        <v>73.637370358935442</v>
      </c>
      <c r="AV157" s="11">
        <v>62.61572782478224</v>
      </c>
      <c r="AW157" s="11">
        <v>58.841834289411324</v>
      </c>
      <c r="AX157" s="11">
        <v>78.199761994786712</v>
      </c>
      <c r="AY157" s="11"/>
      <c r="AZ157" s="11">
        <v>68.932300719437208</v>
      </c>
      <c r="BA157" s="11"/>
      <c r="BB157" s="11"/>
      <c r="BC157" s="11">
        <v>66.902835234953301</v>
      </c>
      <c r="BE157" s="9">
        <f t="shared" si="2"/>
        <v>0.10855025655428979</v>
      </c>
    </row>
    <row r="158" spans="1:57" x14ac:dyDescent="0.25">
      <c r="A158" s="20">
        <v>1990</v>
      </c>
      <c r="B158" s="11">
        <v>80.140567549484629</v>
      </c>
      <c r="C158" s="11">
        <v>83.53039631907177</v>
      </c>
      <c r="D158" s="11">
        <v>79.513754814177375</v>
      </c>
      <c r="E158" s="11">
        <v>79.998757401213084</v>
      </c>
      <c r="F158" s="11">
        <v>83.059897845617712</v>
      </c>
      <c r="G158" s="11">
        <v>81.950275604688244</v>
      </c>
      <c r="H158" s="11">
        <v>82.977480831977388</v>
      </c>
      <c r="I158" s="11">
        <v>80.684259445866559</v>
      </c>
      <c r="J158" s="11">
        <v>84.073365265235083</v>
      </c>
      <c r="K158" s="11">
        <v>80.836869334448778</v>
      </c>
      <c r="L158" s="11">
        <v>72.482743987970053</v>
      </c>
      <c r="M158" s="11">
        <v>81.861436222619176</v>
      </c>
      <c r="N158" s="11">
        <v>82.065477157839013</v>
      </c>
      <c r="O158" s="11">
        <v>82.967446418296888</v>
      </c>
      <c r="P158" s="11">
        <v>81.028841177124548</v>
      </c>
      <c r="Q158" s="11"/>
      <c r="R158" s="11">
        <v>79.680530037542894</v>
      </c>
      <c r="S158" s="11">
        <v>80.210804262815259</v>
      </c>
      <c r="T158" s="11">
        <v>75.38518424506745</v>
      </c>
      <c r="U158" s="11">
        <v>79.611568964303629</v>
      </c>
      <c r="V158" s="11">
        <v>72.085055523297513</v>
      </c>
      <c r="W158" s="11">
        <v>76.250954634312947</v>
      </c>
      <c r="X158" s="11">
        <v>77.097129746180613</v>
      </c>
      <c r="Y158" s="11">
        <v>78.917866259279805</v>
      </c>
      <c r="Z158" s="11"/>
      <c r="AA158" s="11">
        <v>77.969457448612374</v>
      </c>
      <c r="AB158" s="11">
        <v>76.751549800531805</v>
      </c>
      <c r="AC158" s="11">
        <v>79.295452606494578</v>
      </c>
      <c r="AD158" s="11">
        <v>78.400777527003299</v>
      </c>
      <c r="AE158" s="11">
        <v>69.386787062775326</v>
      </c>
      <c r="AF158" s="11">
        <v>64.625106611409805</v>
      </c>
      <c r="AG158" s="11">
        <v>70.701553784805981</v>
      </c>
      <c r="AH158" s="11">
        <v>61.028900516583441</v>
      </c>
      <c r="AI158" s="11">
        <v>73.984746560033855</v>
      </c>
      <c r="AJ158" s="11"/>
      <c r="AK158" s="11">
        <v>56.662263620563529</v>
      </c>
      <c r="AL158" s="11">
        <v>60.337269612404398</v>
      </c>
      <c r="AM158" s="11">
        <v>61.064506248252059</v>
      </c>
      <c r="AN158" s="11">
        <v>62.809601645710444</v>
      </c>
      <c r="AO158" s="11">
        <v>63.747028059562624</v>
      </c>
      <c r="AP158" s="11"/>
      <c r="AQ158" s="11">
        <v>71.157976966047954</v>
      </c>
      <c r="AR158" s="11">
        <v>78.512190297813234</v>
      </c>
      <c r="AS158" s="11">
        <v>62.070432188045515</v>
      </c>
      <c r="AT158" s="11">
        <v>81.685486340472252</v>
      </c>
      <c r="AU158" s="11">
        <v>74.368784565035853</v>
      </c>
      <c r="AV158" s="11">
        <v>62.903437393145509</v>
      </c>
      <c r="AW158" s="11">
        <v>59.060828116267771</v>
      </c>
      <c r="AX158" s="11">
        <v>78.537097201962609</v>
      </c>
      <c r="AY158" s="11"/>
      <c r="AZ158" s="11">
        <v>69.789599048644149</v>
      </c>
      <c r="BA158" s="11"/>
      <c r="BB158" s="11"/>
      <c r="BC158" s="11">
        <v>67.111761601787578</v>
      </c>
      <c r="BE158" s="9">
        <f t="shared" si="2"/>
        <v>0.10691052682035955</v>
      </c>
    </row>
    <row r="159" spans="1:57" x14ac:dyDescent="0.25">
      <c r="A159" s="20">
        <v>1991</v>
      </c>
      <c r="B159" s="11">
        <v>80.303474312016561</v>
      </c>
      <c r="C159" s="11">
        <v>83.901728670301011</v>
      </c>
      <c r="D159" s="11">
        <v>80.129912749024328</v>
      </c>
      <c r="E159" s="11">
        <v>80.662479484648415</v>
      </c>
      <c r="F159" s="11">
        <v>83.036895644606417</v>
      </c>
      <c r="G159" s="11">
        <v>82.017740700256525</v>
      </c>
      <c r="H159" s="11">
        <v>82.969744344004212</v>
      </c>
      <c r="I159" s="11">
        <v>80.739077343088894</v>
      </c>
      <c r="J159" s="11">
        <v>83.982706198559683</v>
      </c>
      <c r="K159" s="11">
        <v>81.294942483603592</v>
      </c>
      <c r="L159" s="11">
        <v>73.229117065437208</v>
      </c>
      <c r="M159" s="11">
        <v>81.911234325380121</v>
      </c>
      <c r="N159" s="11">
        <v>81.871831310381722</v>
      </c>
      <c r="O159" s="11">
        <v>82.933919090444434</v>
      </c>
      <c r="P159" s="11">
        <v>80.97395249421109</v>
      </c>
      <c r="Q159" s="11"/>
      <c r="R159" s="11">
        <v>80.002693985232014</v>
      </c>
      <c r="S159" s="11">
        <v>80.472365248509291</v>
      </c>
      <c r="T159" s="11">
        <v>75.460173197163982</v>
      </c>
      <c r="U159" s="11">
        <v>79.837463475954181</v>
      </c>
      <c r="V159" s="11">
        <v>72.10391848146439</v>
      </c>
      <c r="W159" s="11">
        <v>76.521077747330196</v>
      </c>
      <c r="X159" s="11">
        <v>77.158597580765033</v>
      </c>
      <c r="Y159" s="11">
        <v>79.151546162125442</v>
      </c>
      <c r="Z159" s="11"/>
      <c r="AA159" s="11">
        <v>78.174779395697215</v>
      </c>
      <c r="AB159" s="11">
        <v>76.824531953252801</v>
      </c>
      <c r="AC159" s="11">
        <v>79.334318836991457</v>
      </c>
      <c r="AD159" s="11">
        <v>78.312577466891199</v>
      </c>
      <c r="AE159" s="11">
        <v>69.530188058536027</v>
      </c>
      <c r="AF159" s="11">
        <v>65.148620114151967</v>
      </c>
      <c r="AG159" s="11">
        <v>70.852274522777876</v>
      </c>
      <c r="AH159" s="11">
        <v>61.661164945306552</v>
      </c>
      <c r="AI159" s="11">
        <v>74.113072341164639</v>
      </c>
      <c r="AJ159" s="11"/>
      <c r="AK159" s="11">
        <v>57.233122935337299</v>
      </c>
      <c r="AL159" s="11">
        <v>60.855429662869739</v>
      </c>
      <c r="AM159" s="11">
        <v>61.607558368515299</v>
      </c>
      <c r="AN159" s="11">
        <v>63.328248406421288</v>
      </c>
      <c r="AO159" s="11">
        <v>64.309835010723461</v>
      </c>
      <c r="AP159" s="11"/>
      <c r="AQ159" s="11">
        <v>71.132003518903076</v>
      </c>
      <c r="AR159" s="11">
        <v>79.072240191144942</v>
      </c>
      <c r="AS159" s="11">
        <v>62.269412926856624</v>
      </c>
      <c r="AT159" s="11">
        <v>82.282954123675054</v>
      </c>
      <c r="AU159" s="11">
        <v>75.207054101878839</v>
      </c>
      <c r="AV159" s="11">
        <v>63.210717785592443</v>
      </c>
      <c r="AW159" s="11">
        <v>59.232353234784988</v>
      </c>
      <c r="AX159" s="11">
        <v>78.603950658222615</v>
      </c>
      <c r="AY159" s="11"/>
      <c r="AZ159" s="11">
        <v>70.450462597647103</v>
      </c>
      <c r="BA159" s="11"/>
      <c r="BB159" s="11"/>
      <c r="BC159" s="11">
        <v>67.2226518435603</v>
      </c>
      <c r="BE159" s="9">
        <f t="shared" si="2"/>
        <v>0.10505540872825615</v>
      </c>
    </row>
    <row r="160" spans="1:57" x14ac:dyDescent="0.25">
      <c r="A160" s="20">
        <v>1992</v>
      </c>
      <c r="B160" s="11">
        <v>80.384248076693353</v>
      </c>
      <c r="C160" s="11">
        <v>84.231910619114814</v>
      </c>
      <c r="D160" s="11">
        <v>80.709775739130976</v>
      </c>
      <c r="E160" s="11">
        <v>81.361690261665217</v>
      </c>
      <c r="F160" s="11">
        <v>82.863667551344207</v>
      </c>
      <c r="G160" s="11">
        <v>82.034624475332095</v>
      </c>
      <c r="H160" s="11">
        <v>82.956252426854036</v>
      </c>
      <c r="I160" s="11">
        <v>80.7641386181011</v>
      </c>
      <c r="J160" s="11">
        <v>83.928592034011714</v>
      </c>
      <c r="K160" s="11">
        <v>81.777783332771378</v>
      </c>
      <c r="L160" s="11">
        <v>73.890041765973208</v>
      </c>
      <c r="M160" s="11">
        <v>81.900476775693321</v>
      </c>
      <c r="N160" s="11">
        <v>81.66873651081778</v>
      </c>
      <c r="O160" s="11">
        <v>82.807410892511598</v>
      </c>
      <c r="P160" s="11">
        <v>80.863400182262211</v>
      </c>
      <c r="Q160" s="11"/>
      <c r="R160" s="11">
        <v>80.471095774012142</v>
      </c>
      <c r="S160" s="11">
        <v>80.738554921502072</v>
      </c>
      <c r="T160" s="11">
        <v>75.551741012835919</v>
      </c>
      <c r="U160" s="11">
        <v>80.334320630457668</v>
      </c>
      <c r="V160" s="11">
        <v>72.279119751917122</v>
      </c>
      <c r="W160" s="11">
        <v>77.114223561175208</v>
      </c>
      <c r="X160" s="11">
        <v>77.403143756914034</v>
      </c>
      <c r="Y160" s="11">
        <v>79.373349380910653</v>
      </c>
      <c r="Z160" s="11"/>
      <c r="AA160" s="11">
        <v>78.272198007718728</v>
      </c>
      <c r="AB160" s="11">
        <v>76.868188416864967</v>
      </c>
      <c r="AC160" s="11">
        <v>79.353588859189216</v>
      </c>
      <c r="AD160" s="11">
        <v>78.235123313602514</v>
      </c>
      <c r="AE160" s="11">
        <v>69.819150109839057</v>
      </c>
      <c r="AF160" s="11">
        <v>65.684603510375069</v>
      </c>
      <c r="AG160" s="11">
        <v>71.05643261392288</v>
      </c>
      <c r="AH160" s="11">
        <v>62.26173518960146</v>
      </c>
      <c r="AI160" s="11">
        <v>74.331577414225009</v>
      </c>
      <c r="AJ160" s="11"/>
      <c r="AK160" s="11">
        <v>57.873384790750833</v>
      </c>
      <c r="AL160" s="11">
        <v>61.30066965135719</v>
      </c>
      <c r="AM160" s="11">
        <v>62.190687101862132</v>
      </c>
      <c r="AN160" s="11">
        <v>63.955985812763728</v>
      </c>
      <c r="AO160" s="11">
        <v>64.88676614239732</v>
      </c>
      <c r="AP160" s="11"/>
      <c r="AQ160" s="11">
        <v>71.339691716547776</v>
      </c>
      <c r="AR160" s="11">
        <v>79.473372224822199</v>
      </c>
      <c r="AS160" s="11">
        <v>62.490169933973078</v>
      </c>
      <c r="AT160" s="11">
        <v>82.781124753518938</v>
      </c>
      <c r="AU160" s="11">
        <v>75.736785594089156</v>
      </c>
      <c r="AV160" s="11">
        <v>63.474914994766912</v>
      </c>
      <c r="AW160" s="11">
        <v>59.455874954003917</v>
      </c>
      <c r="AX160" s="11">
        <v>78.427374271932536</v>
      </c>
      <c r="AY160" s="11"/>
      <c r="AZ160" s="11">
        <v>71.077183596139534</v>
      </c>
      <c r="BA160" s="11"/>
      <c r="BB160" s="11"/>
      <c r="BC160" s="11">
        <v>67.401981361749591</v>
      </c>
      <c r="BE160" s="9">
        <f t="shared" si="2"/>
        <v>0.10300297228280997</v>
      </c>
    </row>
    <row r="161" spans="1:57" x14ac:dyDescent="0.25">
      <c r="A161" s="20">
        <v>1993</v>
      </c>
      <c r="B161" s="11">
        <v>80.416541464388473</v>
      </c>
      <c r="C161" s="11">
        <v>84.518835713934564</v>
      </c>
      <c r="D161" s="11">
        <v>81.24664808485737</v>
      </c>
      <c r="E161" s="11">
        <v>82.064071021855199</v>
      </c>
      <c r="F161" s="11">
        <v>82.604221761533012</v>
      </c>
      <c r="G161" s="11">
        <v>82.018044391887386</v>
      </c>
      <c r="H161" s="11">
        <v>82.909707894859025</v>
      </c>
      <c r="I161" s="11">
        <v>80.789751583780586</v>
      </c>
      <c r="J161" s="11">
        <v>83.907206404720199</v>
      </c>
      <c r="K161" s="11">
        <v>82.269589128171759</v>
      </c>
      <c r="L161" s="11">
        <v>74.504556389293811</v>
      </c>
      <c r="M161" s="11">
        <v>81.841016973131644</v>
      </c>
      <c r="N161" s="11">
        <v>81.458403433476391</v>
      </c>
      <c r="O161" s="11">
        <v>82.627635951990484</v>
      </c>
      <c r="P161" s="11">
        <v>80.723938836357235</v>
      </c>
      <c r="Q161" s="11"/>
      <c r="R161" s="11">
        <v>81.036100972016257</v>
      </c>
      <c r="S161" s="11">
        <v>81.014876735377868</v>
      </c>
      <c r="T161" s="11">
        <v>75.651370208553459</v>
      </c>
      <c r="U161" s="11">
        <v>80.968876561360673</v>
      </c>
      <c r="V161" s="11">
        <v>72.582671972050832</v>
      </c>
      <c r="W161" s="11">
        <v>77.896955337755514</v>
      </c>
      <c r="X161" s="11">
        <v>77.774318220284457</v>
      </c>
      <c r="Y161" s="11">
        <v>79.609724414094799</v>
      </c>
      <c r="Z161" s="11"/>
      <c r="AA161" s="11">
        <v>78.309272952484861</v>
      </c>
      <c r="AB161" s="11">
        <v>76.893783701206459</v>
      </c>
      <c r="AC161" s="11">
        <v>79.384741515099876</v>
      </c>
      <c r="AD161" s="11">
        <v>78.189749854353153</v>
      </c>
      <c r="AE161" s="11">
        <v>70.193063146479346</v>
      </c>
      <c r="AF161" s="11">
        <v>66.243963236813983</v>
      </c>
      <c r="AG161" s="11">
        <v>71.291653857017906</v>
      </c>
      <c r="AH161" s="11">
        <v>62.821115300888081</v>
      </c>
      <c r="AI161" s="11">
        <v>74.590265550212138</v>
      </c>
      <c r="AJ161" s="11"/>
      <c r="AK161" s="11">
        <v>58.590032662878819</v>
      </c>
      <c r="AL161" s="11">
        <v>61.735858157029902</v>
      </c>
      <c r="AM161" s="11">
        <v>62.798519689994379</v>
      </c>
      <c r="AN161" s="11">
        <v>64.669202384822654</v>
      </c>
      <c r="AO161" s="11">
        <v>65.477630154229814</v>
      </c>
      <c r="AP161" s="11"/>
      <c r="AQ161" s="11">
        <v>71.661527407094468</v>
      </c>
      <c r="AR161" s="11">
        <v>79.789715382971181</v>
      </c>
      <c r="AS161" s="11">
        <v>62.74019890797922</v>
      </c>
      <c r="AT161" s="11">
        <v>83.198159025475036</v>
      </c>
      <c r="AU161" s="11">
        <v>76.096107439398352</v>
      </c>
      <c r="AV161" s="11">
        <v>63.721144390252512</v>
      </c>
      <c r="AW161" s="11">
        <v>59.713329034778141</v>
      </c>
      <c r="AX161" s="11">
        <v>78.105144503050496</v>
      </c>
      <c r="AY161" s="11"/>
      <c r="AZ161" s="11">
        <v>71.67951528007508</v>
      </c>
      <c r="BA161" s="11"/>
      <c r="BB161" s="11"/>
      <c r="BC161" s="11">
        <v>67.62610438552656</v>
      </c>
      <c r="BE161" s="9">
        <f t="shared" si="2"/>
        <v>0.10081882367585952</v>
      </c>
    </row>
    <row r="162" spans="1:57" x14ac:dyDescent="0.25">
      <c r="A162" s="20">
        <v>1994</v>
      </c>
      <c r="B162" s="11">
        <v>80.460149200303988</v>
      </c>
      <c r="C162" s="11">
        <v>84.770440351165519</v>
      </c>
      <c r="D162" s="11">
        <v>81.752013235528622</v>
      </c>
      <c r="E162" s="11">
        <v>82.720453239439038</v>
      </c>
      <c r="F162" s="11">
        <v>82.380180559403499</v>
      </c>
      <c r="G162" s="11">
        <v>82.002825004039877</v>
      </c>
      <c r="H162" s="11">
        <v>82.804033756508176</v>
      </c>
      <c r="I162" s="11">
        <v>80.852370166591996</v>
      </c>
      <c r="J162" s="11">
        <v>83.902196301673598</v>
      </c>
      <c r="K162" s="11">
        <v>82.765757656523732</v>
      </c>
      <c r="L162" s="11">
        <v>75.121139607182869</v>
      </c>
      <c r="M162" s="11">
        <v>81.764015305915009</v>
      </c>
      <c r="N162" s="11">
        <v>81.27174952916792</v>
      </c>
      <c r="O162" s="11">
        <v>82.464632909282656</v>
      </c>
      <c r="P162" s="11">
        <v>80.602879276006703</v>
      </c>
      <c r="Q162" s="11"/>
      <c r="R162" s="11">
        <v>81.600842252129951</v>
      </c>
      <c r="S162" s="11">
        <v>81.29311719977612</v>
      </c>
      <c r="T162" s="11">
        <v>75.760107632175519</v>
      </c>
      <c r="U162" s="11">
        <v>81.529753403440196</v>
      </c>
      <c r="V162" s="11">
        <v>72.964964635071908</v>
      </c>
      <c r="W162" s="11">
        <v>78.632389338932242</v>
      </c>
      <c r="X162" s="11">
        <v>78.191223103727722</v>
      </c>
      <c r="Y162" s="11">
        <v>79.905966675410554</v>
      </c>
      <c r="Z162" s="11"/>
      <c r="AA162" s="11">
        <v>78.365566014324841</v>
      </c>
      <c r="AB162" s="11">
        <v>76.922599229792837</v>
      </c>
      <c r="AC162" s="11">
        <v>79.465065691188187</v>
      </c>
      <c r="AD162" s="11">
        <v>78.195243249879155</v>
      </c>
      <c r="AE162" s="11">
        <v>70.55657030357618</v>
      </c>
      <c r="AF162" s="11">
        <v>66.830076440291833</v>
      </c>
      <c r="AG162" s="11">
        <v>71.530288213489285</v>
      </c>
      <c r="AH162" s="11">
        <v>63.337088634872011</v>
      </c>
      <c r="AI162" s="11">
        <v>74.818872040389749</v>
      </c>
      <c r="AJ162" s="11"/>
      <c r="AK162" s="11">
        <v>59.397398245505478</v>
      </c>
      <c r="AL162" s="11">
        <v>62.247934959544132</v>
      </c>
      <c r="AM162" s="11">
        <v>63.406366533077723</v>
      </c>
      <c r="AN162" s="11">
        <v>65.430280943975333</v>
      </c>
      <c r="AO162" s="11">
        <v>66.077325832114184</v>
      </c>
      <c r="AP162" s="11"/>
      <c r="AQ162" s="11">
        <v>71.958490810913148</v>
      </c>
      <c r="AR162" s="11">
        <v>80.14090898945787</v>
      </c>
      <c r="AS162" s="11">
        <v>63.033027973604078</v>
      </c>
      <c r="AT162" s="11">
        <v>83.58228913602737</v>
      </c>
      <c r="AU162" s="11">
        <v>76.498334668770596</v>
      </c>
      <c r="AV162" s="11">
        <v>63.991706024628726</v>
      </c>
      <c r="AW162" s="11">
        <v>59.977417394872063</v>
      </c>
      <c r="AX162" s="11">
        <v>77.834210011510365</v>
      </c>
      <c r="AY162" s="11"/>
      <c r="AZ162" s="11">
        <v>72.26991023771069</v>
      </c>
      <c r="BA162" s="11"/>
      <c r="BB162" s="11"/>
      <c r="BC162" s="11">
        <v>67.869766127006699</v>
      </c>
      <c r="BE162" s="9">
        <f t="shared" si="2"/>
        <v>9.8603626568837505E-2</v>
      </c>
    </row>
    <row r="163" spans="1:57" x14ac:dyDescent="0.25">
      <c r="A163" s="20">
        <v>1995</v>
      </c>
      <c r="B163" s="11">
        <v>80.543358276462072</v>
      </c>
      <c r="C163" s="11">
        <v>84.994286428169559</v>
      </c>
      <c r="D163" s="11">
        <v>82.237483195549004</v>
      </c>
      <c r="E163" s="11">
        <v>83.306260869840756</v>
      </c>
      <c r="F163" s="11">
        <v>82.270304670874211</v>
      </c>
      <c r="G163" s="11">
        <v>82.013683642668099</v>
      </c>
      <c r="H163" s="11">
        <v>82.640482270511953</v>
      </c>
      <c r="I163" s="11">
        <v>80.971701053370126</v>
      </c>
      <c r="J163" s="11">
        <v>83.91164141943247</v>
      </c>
      <c r="K163" s="11">
        <v>83.262261881189943</v>
      </c>
      <c r="L163" s="11">
        <v>75.748553012852327</v>
      </c>
      <c r="M163" s="11">
        <v>81.694381838924485</v>
      </c>
      <c r="N163" s="11">
        <v>81.147730980477462</v>
      </c>
      <c r="O163" s="11">
        <v>82.364563301744525</v>
      </c>
      <c r="P163" s="11">
        <v>80.530398787367801</v>
      </c>
      <c r="Q163" s="11"/>
      <c r="R163" s="11">
        <v>82.109197814435703</v>
      </c>
      <c r="S163" s="11">
        <v>81.557225605305192</v>
      </c>
      <c r="T163" s="11">
        <v>75.890713958536395</v>
      </c>
      <c r="U163" s="11">
        <v>81.927365877530448</v>
      </c>
      <c r="V163" s="11">
        <v>73.398728118067368</v>
      </c>
      <c r="W163" s="11">
        <v>79.195488811839695</v>
      </c>
      <c r="X163" s="11">
        <v>78.617072056509102</v>
      </c>
      <c r="Y163" s="11">
        <v>80.287010034091963</v>
      </c>
      <c r="Z163" s="11"/>
      <c r="AA163" s="11">
        <v>78.476896534411196</v>
      </c>
      <c r="AB163" s="11">
        <v>76.968809372590059</v>
      </c>
      <c r="AC163" s="11">
        <v>79.611053138898924</v>
      </c>
      <c r="AD163" s="11">
        <v>78.252388255521552</v>
      </c>
      <c r="AE163" s="11">
        <v>70.865966498239828</v>
      </c>
      <c r="AF163" s="11">
        <v>67.432669095486276</v>
      </c>
      <c r="AG163" s="11">
        <v>71.766598896180398</v>
      </c>
      <c r="AH163" s="11">
        <v>63.812290402783972</v>
      </c>
      <c r="AI163" s="11">
        <v>74.988797779215929</v>
      </c>
      <c r="AJ163" s="11"/>
      <c r="AK163" s="11">
        <v>60.303671080081514</v>
      </c>
      <c r="AL163" s="11">
        <v>62.873587326713547</v>
      </c>
      <c r="AM163" s="11">
        <v>63.990324140333279</v>
      </c>
      <c r="AN163" s="11">
        <v>66.222926732713248</v>
      </c>
      <c r="AO163" s="11">
        <v>66.674323574321733</v>
      </c>
      <c r="AP163" s="11"/>
      <c r="AQ163" s="11">
        <v>72.193676879642226</v>
      </c>
      <c r="AR163" s="11">
        <v>80.581505600620261</v>
      </c>
      <c r="AS163" s="11">
        <v>63.371458764861465</v>
      </c>
      <c r="AT163" s="11">
        <v>83.957141080082991</v>
      </c>
      <c r="AU163" s="11">
        <v>77.030393527475454</v>
      </c>
      <c r="AV163" s="11">
        <v>64.310964907074776</v>
      </c>
      <c r="AW163" s="11">
        <v>60.236664298107769</v>
      </c>
      <c r="AX163" s="11">
        <v>77.74891712740498</v>
      </c>
      <c r="AY163" s="11"/>
      <c r="AZ163" s="11">
        <v>72.855703368582326</v>
      </c>
      <c r="BA163" s="11"/>
      <c r="BB163" s="11"/>
      <c r="BC163" s="11">
        <v>68.126305255770504</v>
      </c>
      <c r="BE163" s="9">
        <f t="shared" si="2"/>
        <v>9.640130489891266E-2</v>
      </c>
    </row>
    <row r="164" spans="1:57" x14ac:dyDescent="0.25">
      <c r="A164" s="20">
        <v>1996</v>
      </c>
      <c r="B164" s="11">
        <v>80.670142650011755</v>
      </c>
      <c r="C164" s="11">
        <v>85.169915329153667</v>
      </c>
      <c r="D164" s="11">
        <v>82.590300282065641</v>
      </c>
      <c r="E164" s="11">
        <v>83.788908219365524</v>
      </c>
      <c r="F164" s="11">
        <v>82.29167773374833</v>
      </c>
      <c r="G164" s="11">
        <v>82.061529824467698</v>
      </c>
      <c r="H164" s="11">
        <v>82.419153685599241</v>
      </c>
      <c r="I164" s="11">
        <v>81.027038320755992</v>
      </c>
      <c r="J164" s="11">
        <v>84.049055992778477</v>
      </c>
      <c r="K164" s="11">
        <v>83.590359320483998</v>
      </c>
      <c r="L164" s="11">
        <v>76.431209785186169</v>
      </c>
      <c r="M164" s="11">
        <v>81.633293661327741</v>
      </c>
      <c r="N164" s="11">
        <v>81.079912581841526</v>
      </c>
      <c r="O164" s="11">
        <v>82.29008505116343</v>
      </c>
      <c r="P164" s="11">
        <v>80.53922185937364</v>
      </c>
      <c r="Q164" s="11"/>
      <c r="R164" s="11">
        <v>82.626408184406813</v>
      </c>
      <c r="S164" s="11">
        <v>81.885275876623794</v>
      </c>
      <c r="T164" s="11">
        <v>76.237739048840993</v>
      </c>
      <c r="U164" s="11">
        <v>82.278423079289965</v>
      </c>
      <c r="V164" s="11">
        <v>73.978843917748037</v>
      </c>
      <c r="W164" s="11">
        <v>79.931505701982147</v>
      </c>
      <c r="X164" s="11">
        <v>79.302372720172372</v>
      </c>
      <c r="Y164" s="11">
        <v>80.738012285548265</v>
      </c>
      <c r="Z164" s="11"/>
      <c r="AA164" s="11">
        <v>78.566245631427307</v>
      </c>
      <c r="AB164" s="11">
        <v>76.949854448422599</v>
      </c>
      <c r="AC164" s="11">
        <v>79.732030926210143</v>
      </c>
      <c r="AD164" s="11">
        <v>78.260348035616488</v>
      </c>
      <c r="AE164" s="11">
        <v>71.132384216990317</v>
      </c>
      <c r="AF164" s="11">
        <v>68.04748644997126</v>
      </c>
      <c r="AG164" s="11">
        <v>72.082999328981202</v>
      </c>
      <c r="AH164" s="11">
        <v>64.221520910784392</v>
      </c>
      <c r="AI164" s="11">
        <v>75.103254609935419</v>
      </c>
      <c r="AJ164" s="11"/>
      <c r="AK164" s="11">
        <v>61.248812085500674</v>
      </c>
      <c r="AL164" s="11">
        <v>63.455544986713306</v>
      </c>
      <c r="AM164" s="11">
        <v>64.308031496451008</v>
      </c>
      <c r="AN164" s="11">
        <v>67.053909470533597</v>
      </c>
      <c r="AO164" s="11">
        <v>67.229306354787965</v>
      </c>
      <c r="AP164" s="11"/>
      <c r="AQ164" s="11">
        <v>72.811723016185724</v>
      </c>
      <c r="AR164" s="11">
        <v>80.800632489774301</v>
      </c>
      <c r="AS164" s="11">
        <v>63.690241589126444</v>
      </c>
      <c r="AT164" s="11">
        <v>84.294596144966505</v>
      </c>
      <c r="AU164" s="11">
        <v>77.2472140116964</v>
      </c>
      <c r="AV164" s="11">
        <v>64.687220628345557</v>
      </c>
      <c r="AW164" s="11">
        <v>60.494156413712851</v>
      </c>
      <c r="AX164" s="11">
        <v>77.497759153856492</v>
      </c>
      <c r="AY164" s="11"/>
      <c r="AZ164" s="11">
        <v>73.534038795433219</v>
      </c>
      <c r="BA164" s="11"/>
      <c r="BB164" s="11"/>
      <c r="BC164" s="11">
        <v>68.454057683731804</v>
      </c>
      <c r="BE164" s="9">
        <f t="shared" si="2"/>
        <v>9.4309362937493937E-2</v>
      </c>
    </row>
    <row r="165" spans="1:57" x14ac:dyDescent="0.25">
      <c r="A165" s="20">
        <v>1997</v>
      </c>
      <c r="B165" s="11">
        <v>80.799688212184719</v>
      </c>
      <c r="C165" s="11">
        <v>85.328088993642766</v>
      </c>
      <c r="D165" s="11">
        <v>82.96470886531462</v>
      </c>
      <c r="E165" s="11">
        <v>84.240231095832783</v>
      </c>
      <c r="F165" s="11">
        <v>82.451277913019879</v>
      </c>
      <c r="G165" s="11">
        <v>82.150517587262897</v>
      </c>
      <c r="H165" s="11">
        <v>82.192885189426761</v>
      </c>
      <c r="I165" s="11">
        <v>81.205562218001049</v>
      </c>
      <c r="J165" s="11">
        <v>84.147250053482679</v>
      </c>
      <c r="K165" s="11">
        <v>83.934214900830597</v>
      </c>
      <c r="L165" s="11">
        <v>77.0739702193613</v>
      </c>
      <c r="M165" s="11">
        <v>81.58809234842046</v>
      </c>
      <c r="N165" s="11">
        <v>81.135026491386384</v>
      </c>
      <c r="O165" s="11">
        <v>82.287209795638361</v>
      </c>
      <c r="P165" s="11">
        <v>80.593157768577555</v>
      </c>
      <c r="Q165" s="11"/>
      <c r="R165" s="11">
        <v>83.0629019321279</v>
      </c>
      <c r="S165" s="11">
        <v>82.111745520704943</v>
      </c>
      <c r="T165" s="11">
        <v>76.611646506289915</v>
      </c>
      <c r="U165" s="11">
        <v>82.54691706428342</v>
      </c>
      <c r="V165" s="11">
        <v>74.529134774865696</v>
      </c>
      <c r="W165" s="11">
        <v>80.35953770618093</v>
      </c>
      <c r="X165" s="11">
        <v>79.865687735980913</v>
      </c>
      <c r="Y165" s="11">
        <v>81.263801738472864</v>
      </c>
      <c r="Z165" s="11"/>
      <c r="AA165" s="11">
        <v>78.700928122233861</v>
      </c>
      <c r="AB165" s="11">
        <v>76.9532917815134</v>
      </c>
      <c r="AC165" s="11">
        <v>79.949999819223223</v>
      </c>
      <c r="AD165" s="11">
        <v>78.342099273987031</v>
      </c>
      <c r="AE165" s="11">
        <v>71.374577164430448</v>
      </c>
      <c r="AF165" s="11">
        <v>68.639681141359361</v>
      </c>
      <c r="AG165" s="11">
        <v>72.375382604030264</v>
      </c>
      <c r="AH165" s="11">
        <v>64.595648798465575</v>
      </c>
      <c r="AI165" s="11">
        <v>75.191148677443749</v>
      </c>
      <c r="AJ165" s="11"/>
      <c r="AK165" s="11">
        <v>62.301965051395527</v>
      </c>
      <c r="AL165" s="11">
        <v>64.163496159198615</v>
      </c>
      <c r="AM165" s="11">
        <v>64.528900733352643</v>
      </c>
      <c r="AN165" s="11">
        <v>67.86732225429877</v>
      </c>
      <c r="AO165" s="11">
        <v>67.761838142345823</v>
      </c>
      <c r="AP165" s="11"/>
      <c r="AQ165" s="11">
        <v>73.233004955410465</v>
      </c>
      <c r="AR165" s="11">
        <v>81.197462656792183</v>
      </c>
      <c r="AS165" s="11">
        <v>64.046121972735989</v>
      </c>
      <c r="AT165" s="11">
        <v>84.60079512877347</v>
      </c>
      <c r="AU165" s="11">
        <v>77.712914947615317</v>
      </c>
      <c r="AV165" s="11">
        <v>65.117115753876135</v>
      </c>
      <c r="AW165" s="11">
        <v>60.732286314268222</v>
      </c>
      <c r="AX165" s="11">
        <v>77.553323144868642</v>
      </c>
      <c r="AY165" s="11"/>
      <c r="AZ165" s="11">
        <v>74.193809137170291</v>
      </c>
      <c r="BA165" s="11"/>
      <c r="BB165" s="11"/>
      <c r="BC165" s="11">
        <v>68.758324319665149</v>
      </c>
      <c r="BE165" s="9">
        <f t="shared" si="2"/>
        <v>9.2344130032582142E-2</v>
      </c>
    </row>
    <row r="166" spans="1:57" x14ac:dyDescent="0.25">
      <c r="A166" s="20">
        <v>1998</v>
      </c>
      <c r="B166" s="11">
        <v>80.937816839913182</v>
      </c>
      <c r="C166" s="11">
        <v>85.466492922235631</v>
      </c>
      <c r="D166" s="11">
        <v>83.34135753865101</v>
      </c>
      <c r="E166" s="11">
        <v>84.641637919249433</v>
      </c>
      <c r="F166" s="11">
        <v>82.706465253242925</v>
      </c>
      <c r="G166" s="11">
        <v>82.261401660606907</v>
      </c>
      <c r="H166" s="11">
        <v>81.961035578672423</v>
      </c>
      <c r="I166" s="11">
        <v>81.451319163188742</v>
      </c>
      <c r="J166" s="11">
        <v>84.248294089914495</v>
      </c>
      <c r="K166" s="11">
        <v>84.270843702698997</v>
      </c>
      <c r="L166" s="11">
        <v>77.668680227396322</v>
      </c>
      <c r="M166" s="11">
        <v>81.561183203239722</v>
      </c>
      <c r="N166" s="11">
        <v>81.277837639219229</v>
      </c>
      <c r="O166" s="11">
        <v>82.34932006092636</v>
      </c>
      <c r="P166" s="11">
        <v>80.687411046778351</v>
      </c>
      <c r="Q166" s="11"/>
      <c r="R166" s="11">
        <v>83.45424836962998</v>
      </c>
      <c r="S166" s="11">
        <v>82.277098729179016</v>
      </c>
      <c r="T166" s="11">
        <v>77.035399923538364</v>
      </c>
      <c r="U166" s="11">
        <v>82.752340114502303</v>
      </c>
      <c r="V166" s="11">
        <v>75.098394650716628</v>
      </c>
      <c r="W166" s="11">
        <v>80.622414341465429</v>
      </c>
      <c r="X166" s="11">
        <v>80.399002099528957</v>
      </c>
      <c r="Y166" s="11">
        <v>81.850207959190556</v>
      </c>
      <c r="Z166" s="11"/>
      <c r="AA166" s="11">
        <v>78.862771875296474</v>
      </c>
      <c r="AB166" s="11">
        <v>77.00807925749487</v>
      </c>
      <c r="AC166" s="11">
        <v>80.235575555973384</v>
      </c>
      <c r="AD166" s="11">
        <v>78.470229368339091</v>
      </c>
      <c r="AE166" s="11">
        <v>71.593607209928891</v>
      </c>
      <c r="AF166" s="11">
        <v>69.214132039153839</v>
      </c>
      <c r="AG166" s="11">
        <v>72.676104967005344</v>
      </c>
      <c r="AH166" s="11">
        <v>64.952724818685553</v>
      </c>
      <c r="AI166" s="11">
        <v>75.259026515931609</v>
      </c>
      <c r="AJ166" s="11"/>
      <c r="AK166" s="11">
        <v>63.432218474675047</v>
      </c>
      <c r="AL166" s="11">
        <v>64.944849480065216</v>
      </c>
      <c r="AM166" s="11">
        <v>64.696068720584123</v>
      </c>
      <c r="AN166" s="11">
        <v>68.691895592841931</v>
      </c>
      <c r="AO166" s="11">
        <v>68.275098258413578</v>
      </c>
      <c r="AP166" s="11"/>
      <c r="AQ166" s="11">
        <v>73.612359838347956</v>
      </c>
      <c r="AR166" s="11">
        <v>81.708796924716779</v>
      </c>
      <c r="AS166" s="11">
        <v>64.433774292619177</v>
      </c>
      <c r="AT166" s="11">
        <v>84.883333003502941</v>
      </c>
      <c r="AU166" s="11">
        <v>78.283345178109045</v>
      </c>
      <c r="AV166" s="11">
        <v>65.597880108746139</v>
      </c>
      <c r="AW166" s="11">
        <v>60.969425082660216</v>
      </c>
      <c r="AX166" s="11">
        <v>77.842587840925432</v>
      </c>
      <c r="AY166" s="11"/>
      <c r="AZ166" s="11">
        <v>74.842027818202524</v>
      </c>
      <c r="BA166" s="11"/>
      <c r="BB166" s="11"/>
      <c r="BC166" s="11">
        <v>69.070784304948234</v>
      </c>
      <c r="BE166" s="9">
        <f t="shared" si="2"/>
        <v>9.0438375018482828E-2</v>
      </c>
    </row>
    <row r="167" spans="1:57" x14ac:dyDescent="0.25">
      <c r="A167" s="20">
        <v>1999</v>
      </c>
      <c r="B167" s="11">
        <v>81.077333732514006</v>
      </c>
      <c r="C167" s="11">
        <v>85.579396699048345</v>
      </c>
      <c r="D167" s="11">
        <v>83.682951646934981</v>
      </c>
      <c r="E167" s="11">
        <v>84.975806821969925</v>
      </c>
      <c r="F167" s="11">
        <v>82.961197457522786</v>
      </c>
      <c r="G167" s="11">
        <v>82.363093683338803</v>
      </c>
      <c r="H167" s="11">
        <v>81.735568418302023</v>
      </c>
      <c r="I167" s="11">
        <v>81.678948570897504</v>
      </c>
      <c r="J167" s="11">
        <v>84.400484933782764</v>
      </c>
      <c r="K167" s="11">
        <v>84.572871815030709</v>
      </c>
      <c r="L167" s="11">
        <v>78.190099492823094</v>
      </c>
      <c r="M167" s="11">
        <v>81.543997822199103</v>
      </c>
      <c r="N167" s="11">
        <v>81.437599529310631</v>
      </c>
      <c r="O167" s="11">
        <v>82.446786822073108</v>
      </c>
      <c r="P167" s="11">
        <v>80.809037925974508</v>
      </c>
      <c r="Q167" s="11"/>
      <c r="R167" s="11">
        <v>83.867360903541055</v>
      </c>
      <c r="S167" s="11">
        <v>82.452228284553684</v>
      </c>
      <c r="T167" s="11">
        <v>77.5255196342125</v>
      </c>
      <c r="U167" s="11">
        <v>82.955356959985806</v>
      </c>
      <c r="V167" s="11">
        <v>75.761421500046168</v>
      </c>
      <c r="W167" s="11">
        <v>80.957820852864828</v>
      </c>
      <c r="X167" s="11">
        <v>81.019632616753739</v>
      </c>
      <c r="Y167" s="11">
        <v>82.455234217525316</v>
      </c>
      <c r="Z167" s="11"/>
      <c r="AA167" s="11">
        <v>79.018731538521109</v>
      </c>
      <c r="AB167" s="11">
        <v>77.114956978265042</v>
      </c>
      <c r="AC167" s="11">
        <v>80.538925167395263</v>
      </c>
      <c r="AD167" s="11">
        <v>78.607853055123527</v>
      </c>
      <c r="AE167" s="11">
        <v>71.804682998993613</v>
      </c>
      <c r="AF167" s="11">
        <v>69.774583142524307</v>
      </c>
      <c r="AG167" s="11">
        <v>73.02677937508561</v>
      </c>
      <c r="AH167" s="11">
        <v>65.315984337180566</v>
      </c>
      <c r="AI167" s="11">
        <v>75.334283378025319</v>
      </c>
      <c r="AJ167" s="11"/>
      <c r="AK167" s="11">
        <v>64.586462746506754</v>
      </c>
      <c r="AL167" s="11">
        <v>65.714141115637261</v>
      </c>
      <c r="AM167" s="11">
        <v>64.8808816258543</v>
      </c>
      <c r="AN167" s="11">
        <v>69.557837561706464</v>
      </c>
      <c r="AO167" s="11">
        <v>68.778315495293995</v>
      </c>
      <c r="AP167" s="11"/>
      <c r="AQ167" s="11">
        <v>74.155874394676999</v>
      </c>
      <c r="AR167" s="11">
        <v>82.249468728019394</v>
      </c>
      <c r="AS167" s="11">
        <v>64.843575704095173</v>
      </c>
      <c r="AT167" s="11">
        <v>85.142113490443379</v>
      </c>
      <c r="AU167" s="11">
        <v>78.752019759735433</v>
      </c>
      <c r="AV167" s="11">
        <v>66.120587657426256</v>
      </c>
      <c r="AW167" s="11">
        <v>61.225471904946204</v>
      </c>
      <c r="AX167" s="11">
        <v>78.208003465686744</v>
      </c>
      <c r="AY167" s="11"/>
      <c r="AZ167" s="11">
        <v>75.459988782062112</v>
      </c>
      <c r="BA167" s="11"/>
      <c r="BB167" s="11"/>
      <c r="BC167" s="11">
        <v>69.430091360053339</v>
      </c>
      <c r="BE167" s="9">
        <f t="shared" si="2"/>
        <v>8.852927597366049E-2</v>
      </c>
    </row>
    <row r="168" spans="1:57" x14ac:dyDescent="0.25">
      <c r="A168" s="20">
        <v>2000</v>
      </c>
      <c r="B168" s="11">
        <v>81.209280460398332</v>
      </c>
      <c r="C168" s="11">
        <v>85.661502115917344</v>
      </c>
      <c r="D168" s="11">
        <v>83.963601063263638</v>
      </c>
      <c r="E168" s="11">
        <v>85.230342234808518</v>
      </c>
      <c r="F168" s="11">
        <v>83.158110339187601</v>
      </c>
      <c r="G168" s="11">
        <v>82.44139776673633</v>
      </c>
      <c r="H168" s="11">
        <v>81.532376608733543</v>
      </c>
      <c r="I168" s="11">
        <v>81.847671835814367</v>
      </c>
      <c r="J168" s="11">
        <v>84.618272520885498</v>
      </c>
      <c r="K168" s="11">
        <v>84.829357810895573</v>
      </c>
      <c r="L168" s="11">
        <v>78.622772853002445</v>
      </c>
      <c r="M168" s="11">
        <v>81.529602084205777</v>
      </c>
      <c r="N168" s="11">
        <v>81.56890604493725</v>
      </c>
      <c r="O168" s="11">
        <v>82.562209540301055</v>
      </c>
      <c r="P168" s="11">
        <v>80.950785265035734</v>
      </c>
      <c r="Q168" s="11"/>
      <c r="R168" s="11">
        <v>84.326336696035625</v>
      </c>
      <c r="S168" s="11">
        <v>82.678115449420503</v>
      </c>
      <c r="T168" s="11">
        <v>78.086179858255051</v>
      </c>
      <c r="U168" s="11">
        <v>83.182032514703224</v>
      </c>
      <c r="V168" s="11">
        <v>76.544861712013642</v>
      </c>
      <c r="W168" s="11">
        <v>81.469133034639739</v>
      </c>
      <c r="X168" s="11">
        <v>81.756477114687598</v>
      </c>
      <c r="Y168" s="11">
        <v>83.04151852114056</v>
      </c>
      <c r="Z168" s="11"/>
      <c r="AA168" s="11">
        <v>79.159105619118108</v>
      </c>
      <c r="AB168" s="11">
        <v>77.254282658853768</v>
      </c>
      <c r="AC168" s="11">
        <v>80.831888498898579</v>
      </c>
      <c r="AD168" s="11">
        <v>78.741484482086989</v>
      </c>
      <c r="AE168" s="11">
        <v>72.015173304004463</v>
      </c>
      <c r="AF168" s="11">
        <v>70.319393974191669</v>
      </c>
      <c r="AG168" s="11">
        <v>73.441448790989966</v>
      </c>
      <c r="AH168" s="11">
        <v>65.696913069228941</v>
      </c>
      <c r="AI168" s="11">
        <v>75.43816439753563</v>
      </c>
      <c r="AJ168" s="11"/>
      <c r="AK168" s="11">
        <v>65.727622461739429</v>
      </c>
      <c r="AL168" s="11">
        <v>66.431449513244189</v>
      </c>
      <c r="AM168" s="11">
        <v>65.133899353665214</v>
      </c>
      <c r="AN168" s="11">
        <v>70.466673925003235</v>
      </c>
      <c r="AO168" s="11">
        <v>69.276599044496365</v>
      </c>
      <c r="AP168" s="11"/>
      <c r="AQ168" s="11">
        <v>74.934867357328471</v>
      </c>
      <c r="AR168" s="11">
        <v>82.80035887068361</v>
      </c>
      <c r="AS168" s="11">
        <v>65.26736353171043</v>
      </c>
      <c r="AT168" s="11">
        <v>85.375661873807985</v>
      </c>
      <c r="AU168" s="11">
        <v>79.040459681327661</v>
      </c>
      <c r="AV168" s="11">
        <v>66.683792505201907</v>
      </c>
      <c r="AW168" s="11">
        <v>61.503084852666959</v>
      </c>
      <c r="AX168" s="11">
        <v>78.537296496871122</v>
      </c>
      <c r="AY168" s="11"/>
      <c r="AZ168" s="11">
        <v>76.02391048922243</v>
      </c>
      <c r="BA168" s="11"/>
      <c r="BB168" s="11"/>
      <c r="BC168" s="11">
        <v>69.844995765816051</v>
      </c>
      <c r="BE168" s="9">
        <f t="shared" si="2"/>
        <v>8.6592297746547447E-2</v>
      </c>
    </row>
    <row r="169" spans="1:57" x14ac:dyDescent="0.25">
      <c r="A169" s="20">
        <v>2001</v>
      </c>
      <c r="B169" s="11">
        <v>81.263685501690674</v>
      </c>
      <c r="C169" s="11">
        <v>85.751447035181585</v>
      </c>
      <c r="D169" s="11">
        <v>84.164799583119475</v>
      </c>
      <c r="E169" s="11">
        <v>85.44579527232716</v>
      </c>
      <c r="F169" s="11">
        <v>83.380251983041703</v>
      </c>
      <c r="G169" s="11">
        <v>82.585962956673583</v>
      </c>
      <c r="H169" s="11">
        <v>81.441046974772092</v>
      </c>
      <c r="I169" s="11">
        <v>82.102348179011599</v>
      </c>
      <c r="J169" s="11">
        <v>84.730431713758989</v>
      </c>
      <c r="K169" s="11">
        <v>84.975738813757005</v>
      </c>
      <c r="L169" s="11">
        <v>79.009264707993054</v>
      </c>
      <c r="M169" s="11">
        <v>81.556008011578811</v>
      </c>
      <c r="N169" s="11">
        <v>81.903073292701094</v>
      </c>
      <c r="O169" s="11">
        <v>82.758485171043517</v>
      </c>
      <c r="P169" s="11">
        <v>81.138223907456279</v>
      </c>
      <c r="Q169" s="11"/>
      <c r="R169" s="11">
        <v>84.777025678977935</v>
      </c>
      <c r="S169" s="11">
        <v>82.875304698377533</v>
      </c>
      <c r="T169" s="11">
        <v>78.748824365861836</v>
      </c>
      <c r="U169" s="11">
        <v>83.517167259482122</v>
      </c>
      <c r="V169" s="11">
        <v>77.484313153489182</v>
      </c>
      <c r="W169" s="11">
        <v>81.851462986247554</v>
      </c>
      <c r="X169" s="11">
        <v>82.351116703801182</v>
      </c>
      <c r="Y169" s="11">
        <v>83.609074208144193</v>
      </c>
      <c r="Z169" s="11"/>
      <c r="AA169" s="11">
        <v>79.380730356465051</v>
      </c>
      <c r="AB169" s="11">
        <v>77.488942031185246</v>
      </c>
      <c r="AC169" s="11">
        <v>81.160213639008361</v>
      </c>
      <c r="AD169" s="11">
        <v>78.915896214966438</v>
      </c>
      <c r="AE169" s="11">
        <v>72.265862607443225</v>
      </c>
      <c r="AF169" s="11">
        <v>70.737345170701062</v>
      </c>
      <c r="AG169" s="11">
        <v>73.874346954224052</v>
      </c>
      <c r="AH169" s="11">
        <v>66.071402275544841</v>
      </c>
      <c r="AI169" s="11">
        <v>75.585501509570634</v>
      </c>
      <c r="AJ169" s="11"/>
      <c r="AK169" s="11">
        <v>66.932364091278586</v>
      </c>
      <c r="AL169" s="11">
        <v>67.166546163593893</v>
      </c>
      <c r="AM169" s="11">
        <v>65.419628939637562</v>
      </c>
      <c r="AN169" s="11">
        <v>71.299160557815952</v>
      </c>
      <c r="AO169" s="11">
        <v>69.682059466061048</v>
      </c>
      <c r="AP169" s="11"/>
      <c r="AQ169" s="11">
        <v>75.796000157022988</v>
      </c>
      <c r="AR169" s="11">
        <v>83.393948808592882</v>
      </c>
      <c r="AS169" s="11">
        <v>65.625075876617316</v>
      </c>
      <c r="AT169" s="11">
        <v>85.562318434193614</v>
      </c>
      <c r="AU169" s="11">
        <v>79.512316914938467</v>
      </c>
      <c r="AV169" s="11">
        <v>67.160582122049192</v>
      </c>
      <c r="AW169" s="11">
        <v>61.749911980523827</v>
      </c>
      <c r="AX169" s="11">
        <v>79.122507572882228</v>
      </c>
      <c r="AY169" s="11"/>
      <c r="AZ169" s="11">
        <v>76.456865039903533</v>
      </c>
      <c r="BA169" s="11"/>
      <c r="BB169" s="11"/>
      <c r="BC169" s="11">
        <v>70.235762332277346</v>
      </c>
      <c r="BE169" s="9">
        <f t="shared" si="2"/>
        <v>8.4877197228171414E-2</v>
      </c>
    </row>
    <row r="170" spans="1:57" x14ac:dyDescent="0.25">
      <c r="A170" s="20">
        <v>2002</v>
      </c>
      <c r="B170" s="11">
        <v>81.33720038239035</v>
      </c>
      <c r="C170" s="11">
        <v>85.804785537424181</v>
      </c>
      <c r="D170" s="11">
        <v>84.301190847969139</v>
      </c>
      <c r="E170" s="11">
        <v>85.571460295833944</v>
      </c>
      <c r="F170" s="11">
        <v>83.533595458512451</v>
      </c>
      <c r="G170" s="11">
        <v>82.694047524977535</v>
      </c>
      <c r="H170" s="11">
        <v>81.345163341502371</v>
      </c>
      <c r="I170" s="11">
        <v>82.255387422144082</v>
      </c>
      <c r="J170" s="11">
        <v>84.946083546882335</v>
      </c>
      <c r="K170" s="11">
        <v>85.081973465897903</v>
      </c>
      <c r="L170" s="11">
        <v>79.34347274201258</v>
      </c>
      <c r="M170" s="11">
        <v>81.567987712692627</v>
      </c>
      <c r="N170" s="11">
        <v>82.079633083812993</v>
      </c>
      <c r="O170" s="11">
        <v>82.97191092999563</v>
      </c>
      <c r="P170" s="11">
        <v>81.362710236979041</v>
      </c>
      <c r="Q170" s="11"/>
      <c r="R170" s="11">
        <v>85.249819420814816</v>
      </c>
      <c r="S170" s="11">
        <v>83.241587849248248</v>
      </c>
      <c r="T170" s="11">
        <v>79.432889121965644</v>
      </c>
      <c r="U170" s="11">
        <v>83.778318094991377</v>
      </c>
      <c r="V170" s="11">
        <v>78.52277197474433</v>
      </c>
      <c r="W170" s="11">
        <v>82.437144849246664</v>
      </c>
      <c r="X170" s="11">
        <v>83.052144563054398</v>
      </c>
      <c r="Y170" s="11">
        <v>84.139990842053152</v>
      </c>
      <c r="Z170" s="11"/>
      <c r="AA170" s="11">
        <v>79.597527669972692</v>
      </c>
      <c r="AB170" s="11">
        <v>77.707723588009671</v>
      </c>
      <c r="AC170" s="11">
        <v>81.451441759630313</v>
      </c>
      <c r="AD170" s="11">
        <v>79.052133472607025</v>
      </c>
      <c r="AE170" s="11">
        <v>72.47178323524048</v>
      </c>
      <c r="AF170" s="11">
        <v>71.183256977612587</v>
      </c>
      <c r="AG170" s="11">
        <v>74.359180713708469</v>
      </c>
      <c r="AH170" s="11">
        <v>66.446660907970511</v>
      </c>
      <c r="AI170" s="11">
        <v>75.71803339774084</v>
      </c>
      <c r="AJ170" s="11"/>
      <c r="AK170" s="11">
        <v>68.054359579957563</v>
      </c>
      <c r="AL170" s="11">
        <v>67.824886253334157</v>
      </c>
      <c r="AM170" s="11">
        <v>65.87604403618127</v>
      </c>
      <c r="AN170" s="11">
        <v>72.159434610405071</v>
      </c>
      <c r="AO170" s="11">
        <v>70.121171396279621</v>
      </c>
      <c r="AP170" s="11"/>
      <c r="AQ170" s="11">
        <v>76.802998685549824</v>
      </c>
      <c r="AR170" s="11">
        <v>83.996029033860438</v>
      </c>
      <c r="AS170" s="11">
        <v>66.008304586660614</v>
      </c>
      <c r="AT170" s="11">
        <v>85.744398419799012</v>
      </c>
      <c r="AU170" s="11">
        <v>79.884065238218199</v>
      </c>
      <c r="AV170" s="11">
        <v>67.736995244278773</v>
      </c>
      <c r="AW170" s="11">
        <v>62.007375220953158</v>
      </c>
      <c r="AX170" s="11">
        <v>79.638268108475074</v>
      </c>
      <c r="AY170" s="11"/>
      <c r="AZ170" s="11">
        <v>76.842027764179647</v>
      </c>
      <c r="BA170" s="11"/>
      <c r="BB170" s="11"/>
      <c r="BC170" s="11">
        <v>70.664937241942582</v>
      </c>
      <c r="BE170" s="9">
        <f t="shared" si="2"/>
        <v>8.3121952359551027E-2</v>
      </c>
    </row>
    <row r="171" spans="1:57" x14ac:dyDescent="0.25">
      <c r="A171" s="20">
        <v>2003</v>
      </c>
      <c r="B171" s="11">
        <v>81.419148977727673</v>
      </c>
      <c r="C171" s="11">
        <v>85.83552019746628</v>
      </c>
      <c r="D171" s="11">
        <v>84.384806220149969</v>
      </c>
      <c r="E171" s="11">
        <v>85.630961925723128</v>
      </c>
      <c r="F171" s="11">
        <v>83.651541187223387</v>
      </c>
      <c r="G171" s="11">
        <v>82.781748502254274</v>
      </c>
      <c r="H171" s="11">
        <v>81.270707732354339</v>
      </c>
      <c r="I171" s="11">
        <v>82.354405615865588</v>
      </c>
      <c r="J171" s="11">
        <v>85.219251303070081</v>
      </c>
      <c r="K171" s="11">
        <v>85.153161219907872</v>
      </c>
      <c r="L171" s="11">
        <v>79.60490335774486</v>
      </c>
      <c r="M171" s="11">
        <v>81.582003709806287</v>
      </c>
      <c r="N171" s="11">
        <v>82.186311281117611</v>
      </c>
      <c r="O171" s="11">
        <v>83.204243788770242</v>
      </c>
      <c r="P171" s="11">
        <v>81.601636422903638</v>
      </c>
      <c r="Q171" s="11"/>
      <c r="R171" s="11">
        <v>85.705084701028483</v>
      </c>
      <c r="S171" s="11">
        <v>83.682585049601499</v>
      </c>
      <c r="T171" s="11">
        <v>80.152832401622987</v>
      </c>
      <c r="U171" s="11">
        <v>84.005781804237273</v>
      </c>
      <c r="V171" s="11">
        <v>79.5994473217783</v>
      </c>
      <c r="W171" s="11">
        <v>83.124012782225975</v>
      </c>
      <c r="X171" s="11">
        <v>83.775988774127313</v>
      </c>
      <c r="Y171" s="11">
        <v>84.616483706884424</v>
      </c>
      <c r="Z171" s="11"/>
      <c r="AA171" s="11">
        <v>79.809923915348449</v>
      </c>
      <c r="AB171" s="11">
        <v>77.930846638036215</v>
      </c>
      <c r="AC171" s="11">
        <v>81.728381284653068</v>
      </c>
      <c r="AD171" s="11">
        <v>79.183701082304694</v>
      </c>
      <c r="AE171" s="11">
        <v>72.658095679985166</v>
      </c>
      <c r="AF171" s="11">
        <v>71.632236635526269</v>
      </c>
      <c r="AG171" s="11">
        <v>74.880312294252974</v>
      </c>
      <c r="AH171" s="11">
        <v>66.824374741892058</v>
      </c>
      <c r="AI171" s="11">
        <v>75.859932999302089</v>
      </c>
      <c r="AJ171" s="11"/>
      <c r="AK171" s="11">
        <v>69.099168924378986</v>
      </c>
      <c r="AL171" s="11">
        <v>68.430159846387539</v>
      </c>
      <c r="AM171" s="11">
        <v>66.43912606115444</v>
      </c>
      <c r="AN171" s="11">
        <v>73.013160248455705</v>
      </c>
      <c r="AO171" s="11">
        <v>70.56698094755231</v>
      </c>
      <c r="AP171" s="11"/>
      <c r="AQ171" s="11">
        <v>77.900400070155484</v>
      </c>
      <c r="AR171" s="11">
        <v>84.60930745109637</v>
      </c>
      <c r="AS171" s="11">
        <v>66.407009744187519</v>
      </c>
      <c r="AT171" s="11">
        <v>85.914271332359661</v>
      </c>
      <c r="AU171" s="11">
        <v>80.273586959370633</v>
      </c>
      <c r="AV171" s="11">
        <v>68.400440975248998</v>
      </c>
      <c r="AW171" s="11">
        <v>62.27203712531788</v>
      </c>
      <c r="AX171" s="11">
        <v>80.06885799753816</v>
      </c>
      <c r="AY171" s="11"/>
      <c r="AZ171" s="11">
        <v>77.183221924211722</v>
      </c>
      <c r="BA171" s="11"/>
      <c r="BB171" s="11"/>
      <c r="BC171" s="11">
        <v>71.115128270322913</v>
      </c>
      <c r="BE171" s="9">
        <f t="shared" si="2"/>
        <v>8.1403315147395253E-2</v>
      </c>
    </row>
    <row r="172" spans="1:57" x14ac:dyDescent="0.25">
      <c r="A172" s="20">
        <v>2004</v>
      </c>
      <c r="B172" s="11">
        <v>81.493128323212673</v>
      </c>
      <c r="C172" s="11">
        <v>85.862229960575391</v>
      </c>
      <c r="D172" s="11">
        <v>84.458708237514472</v>
      </c>
      <c r="E172" s="11">
        <v>85.66225953196583</v>
      </c>
      <c r="F172" s="11">
        <v>83.801062486213837</v>
      </c>
      <c r="G172" s="11">
        <v>82.873514328086827</v>
      </c>
      <c r="H172" s="11">
        <v>81.242571052551156</v>
      </c>
      <c r="I172" s="11">
        <v>82.473423369839836</v>
      </c>
      <c r="J172" s="11">
        <v>85.479598678868598</v>
      </c>
      <c r="K172" s="11">
        <v>85.205886924012233</v>
      </c>
      <c r="L172" s="11">
        <v>79.771773833169931</v>
      </c>
      <c r="M172" s="11">
        <v>81.626068691978674</v>
      </c>
      <c r="N172" s="11">
        <v>82.343106128264509</v>
      </c>
      <c r="O172" s="11">
        <v>83.456289526130931</v>
      </c>
      <c r="P172" s="11">
        <v>81.824482967397145</v>
      </c>
      <c r="Q172" s="11"/>
      <c r="R172" s="11">
        <v>86.080909342170855</v>
      </c>
      <c r="S172" s="11">
        <v>84.050175083722067</v>
      </c>
      <c r="T172" s="11">
        <v>80.902692131895108</v>
      </c>
      <c r="U172" s="11">
        <v>84.240926824413009</v>
      </c>
      <c r="V172" s="11">
        <v>80.609456047001089</v>
      </c>
      <c r="W172" s="11">
        <v>83.713846463843936</v>
      </c>
      <c r="X172" s="11">
        <v>84.390406803303051</v>
      </c>
      <c r="Y172" s="11">
        <v>85.022968732858857</v>
      </c>
      <c r="Z172" s="11"/>
      <c r="AA172" s="11">
        <v>80.01766282762857</v>
      </c>
      <c r="AB172" s="11">
        <v>78.173860363603907</v>
      </c>
      <c r="AC172" s="11">
        <v>82.019708770270569</v>
      </c>
      <c r="AD172" s="11">
        <v>79.353010572114044</v>
      </c>
      <c r="AE172" s="11">
        <v>72.856902430538867</v>
      </c>
      <c r="AF172" s="11">
        <v>72.064349871268433</v>
      </c>
      <c r="AG172" s="11">
        <v>75.406732017777273</v>
      </c>
      <c r="AH172" s="11">
        <v>67.200806977254729</v>
      </c>
      <c r="AI172" s="11">
        <v>76.028219401605725</v>
      </c>
      <c r="AJ172" s="11"/>
      <c r="AK172" s="11">
        <v>70.064988736859988</v>
      </c>
      <c r="AL172" s="11">
        <v>69.014500961000749</v>
      </c>
      <c r="AM172" s="11">
        <v>66.995003896813643</v>
      </c>
      <c r="AN172" s="11">
        <v>73.808016200547854</v>
      </c>
      <c r="AO172" s="11">
        <v>70.98832179462579</v>
      </c>
      <c r="AP172" s="11"/>
      <c r="AQ172" s="11">
        <v>78.962791042285247</v>
      </c>
      <c r="AR172" s="11">
        <v>85.236282476371031</v>
      </c>
      <c r="AS172" s="11">
        <v>66.810850539379203</v>
      </c>
      <c r="AT172" s="11">
        <v>86.06467882562545</v>
      </c>
      <c r="AU172" s="11">
        <v>80.796044349025053</v>
      </c>
      <c r="AV172" s="11">
        <v>69.12832001672507</v>
      </c>
      <c r="AW172" s="11">
        <v>62.557919086932571</v>
      </c>
      <c r="AX172" s="11">
        <v>80.460112954061842</v>
      </c>
      <c r="AY172" s="11"/>
      <c r="AZ172" s="11">
        <v>77.505660847120026</v>
      </c>
      <c r="BA172" s="11"/>
      <c r="BB172" s="11"/>
      <c r="BC172" s="11">
        <v>71.553353996298611</v>
      </c>
      <c r="BE172" s="9">
        <f t="shared" si="2"/>
        <v>7.9778040689069324E-2</v>
      </c>
    </row>
    <row r="173" spans="1:57" x14ac:dyDescent="0.25">
      <c r="A173" s="20">
        <v>2005</v>
      </c>
      <c r="B173" s="11">
        <v>81.550399482705416</v>
      </c>
      <c r="C173" s="11">
        <v>85.894950428637628</v>
      </c>
      <c r="D173" s="11">
        <v>84.560869496764582</v>
      </c>
      <c r="E173" s="11">
        <v>85.684106225091497</v>
      </c>
      <c r="F173" s="11">
        <v>84.013239815428506</v>
      </c>
      <c r="G173" s="11">
        <v>82.976311175866613</v>
      </c>
      <c r="H173" s="11">
        <v>81.266247693667339</v>
      </c>
      <c r="I173" s="11">
        <v>82.640676368870814</v>
      </c>
      <c r="J173" s="11">
        <v>85.692550528850973</v>
      </c>
      <c r="K173" s="11">
        <v>85.249296681325959</v>
      </c>
      <c r="L173" s="11">
        <v>79.835692366248779</v>
      </c>
      <c r="M173" s="11">
        <v>81.717390886380954</v>
      </c>
      <c r="N173" s="11">
        <v>82.589660895379183</v>
      </c>
      <c r="O173" s="11">
        <v>83.718398921902732</v>
      </c>
      <c r="P173" s="11">
        <v>82.00997701179665</v>
      </c>
      <c r="Q173" s="11"/>
      <c r="R173" s="11">
        <v>86.345949438563494</v>
      </c>
      <c r="S173" s="11">
        <v>84.269091121721601</v>
      </c>
      <c r="T173" s="11">
        <v>81.650460206561704</v>
      </c>
      <c r="U173" s="11">
        <v>84.494348434681427</v>
      </c>
      <c r="V173" s="11">
        <v>81.484337400398829</v>
      </c>
      <c r="W173" s="11">
        <v>84.102818720755437</v>
      </c>
      <c r="X173" s="11">
        <v>84.826992994958744</v>
      </c>
      <c r="Y173" s="11">
        <v>85.351552194981579</v>
      </c>
      <c r="Z173" s="11"/>
      <c r="AA173" s="11">
        <v>80.209582761056595</v>
      </c>
      <c r="AB173" s="11">
        <v>78.435431454623426</v>
      </c>
      <c r="AC173" s="11">
        <v>82.326456637212914</v>
      </c>
      <c r="AD173" s="11">
        <v>79.571807063245686</v>
      </c>
      <c r="AE173" s="11">
        <v>73.08110913719284</v>
      </c>
      <c r="AF173" s="11">
        <v>72.481905699534877</v>
      </c>
      <c r="AG173" s="11">
        <v>75.918430080543246</v>
      </c>
      <c r="AH173" s="11">
        <v>67.575167220047007</v>
      </c>
      <c r="AI173" s="11">
        <v>76.222393018058654</v>
      </c>
      <c r="AJ173" s="11"/>
      <c r="AK173" s="11">
        <v>70.92696028455309</v>
      </c>
      <c r="AL173" s="11">
        <v>69.585511553067846</v>
      </c>
      <c r="AM173" s="11">
        <v>67.473205513351189</v>
      </c>
      <c r="AN173" s="11">
        <v>74.511350038213408</v>
      </c>
      <c r="AO173" s="11">
        <v>71.376150322947993</v>
      </c>
      <c r="AP173" s="11"/>
      <c r="AQ173" s="11">
        <v>79.910905756839284</v>
      </c>
      <c r="AR173" s="11">
        <v>85.850055499005109</v>
      </c>
      <c r="AS173" s="11">
        <v>67.215040124923547</v>
      </c>
      <c r="AT173" s="11">
        <v>86.196484492200952</v>
      </c>
      <c r="AU173" s="11">
        <v>81.456851228597628</v>
      </c>
      <c r="AV173" s="11">
        <v>69.887425723337344</v>
      </c>
      <c r="AW173" s="11">
        <v>62.900832797266879</v>
      </c>
      <c r="AX173" s="11">
        <v>80.850493523456961</v>
      </c>
      <c r="AY173" s="11"/>
      <c r="AZ173" s="11">
        <v>77.841025472301837</v>
      </c>
      <c r="BA173" s="11"/>
      <c r="BB173" s="11"/>
      <c r="BC173" s="11">
        <v>71.958833436993274</v>
      </c>
      <c r="BE173" s="9">
        <f t="shared" si="2"/>
        <v>7.8217868341064284E-2</v>
      </c>
    </row>
    <row r="174" spans="1:57" x14ac:dyDescent="0.25">
      <c r="A174" s="20">
        <v>2006</v>
      </c>
      <c r="B174" s="11">
        <v>81.559911281272548</v>
      </c>
      <c r="C174" s="11">
        <v>85.884333284887859</v>
      </c>
      <c r="D174" s="11">
        <v>84.533743404092533</v>
      </c>
      <c r="E174" s="11">
        <v>85.617716011293382</v>
      </c>
      <c r="F174" s="11">
        <v>84.222562487211846</v>
      </c>
      <c r="G174" s="11">
        <v>83.015551495706561</v>
      </c>
      <c r="H174" s="11">
        <v>81.357293258068452</v>
      </c>
      <c r="I174" s="11">
        <v>82.778661755212084</v>
      </c>
      <c r="J174" s="11">
        <v>85.917504541063408</v>
      </c>
      <c r="K174" s="11">
        <v>85.307651358615246</v>
      </c>
      <c r="L174" s="11">
        <v>79.82678853137746</v>
      </c>
      <c r="M174" s="11">
        <v>81.819017682040325</v>
      </c>
      <c r="N174" s="11">
        <v>82.647755630388119</v>
      </c>
      <c r="O174" s="11">
        <v>83.988098365350027</v>
      </c>
      <c r="P174" s="11">
        <v>82.108366440583794</v>
      </c>
      <c r="Q174" s="11"/>
      <c r="R174" s="11">
        <v>86.550763048764068</v>
      </c>
      <c r="S174" s="11">
        <v>84.556341532757799</v>
      </c>
      <c r="T174" s="11">
        <v>82.034102880303521</v>
      </c>
      <c r="U174" s="11">
        <v>84.653728381744003</v>
      </c>
      <c r="V174" s="11">
        <v>82.08261684759465</v>
      </c>
      <c r="W174" s="11">
        <v>84.390349003962413</v>
      </c>
      <c r="X174" s="11">
        <v>85.079961157933056</v>
      </c>
      <c r="Y174" s="11">
        <v>85.662291825608989</v>
      </c>
      <c r="Z174" s="11"/>
      <c r="AA174" s="11">
        <v>80.430144711589136</v>
      </c>
      <c r="AB174" s="11">
        <v>78.668320444437654</v>
      </c>
      <c r="AC174" s="11">
        <v>82.601342670098916</v>
      </c>
      <c r="AD174" s="11">
        <v>79.632176507061473</v>
      </c>
      <c r="AE174" s="11">
        <v>73.255588207413027</v>
      </c>
      <c r="AF174" s="11">
        <v>72.888598904276208</v>
      </c>
      <c r="AG174" s="11">
        <v>76.380440754292692</v>
      </c>
      <c r="AH174" s="11">
        <v>68.058518197284158</v>
      </c>
      <c r="AI174" s="11">
        <v>76.44892392498322</v>
      </c>
      <c r="AJ174" s="11"/>
      <c r="AK174" s="11">
        <v>71.600578239661544</v>
      </c>
      <c r="AL174" s="11">
        <v>70.158826726701662</v>
      </c>
      <c r="AM174" s="11">
        <v>67.939097008320061</v>
      </c>
      <c r="AN174" s="11">
        <v>75.122653090426354</v>
      </c>
      <c r="AO174" s="11">
        <v>71.775748860111079</v>
      </c>
      <c r="AP174" s="11"/>
      <c r="AQ174" s="11">
        <v>80.598480279698919</v>
      </c>
      <c r="AR174" s="11">
        <v>86.506672143280355</v>
      </c>
      <c r="AS174" s="11">
        <v>67.573173451736963</v>
      </c>
      <c r="AT174" s="11">
        <v>86.319628428564883</v>
      </c>
      <c r="AU174" s="11">
        <v>81.77902373828806</v>
      </c>
      <c r="AV174" s="11">
        <v>70.344603566196895</v>
      </c>
      <c r="AW174" s="11">
        <v>63.459324482456047</v>
      </c>
      <c r="AX174" s="11">
        <v>81.148398021339489</v>
      </c>
      <c r="AY174" s="11"/>
      <c r="AZ174" s="11">
        <v>78.518522984825296</v>
      </c>
      <c r="BA174" s="11"/>
      <c r="BB174" s="11"/>
      <c r="BC174" s="11">
        <v>72.274276652634853</v>
      </c>
      <c r="BE174" s="9">
        <f t="shared" si="2"/>
        <v>7.6532125262814138E-2</v>
      </c>
    </row>
    <row r="175" spans="1:57" x14ac:dyDescent="0.25">
      <c r="A175" s="20">
        <v>2007</v>
      </c>
      <c r="B175" s="11">
        <v>81.563069398179735</v>
      </c>
      <c r="C175" s="11">
        <v>85.890805428109644</v>
      </c>
      <c r="D175" s="11">
        <v>84.573622875080744</v>
      </c>
      <c r="E175" s="11">
        <v>85.563617128757215</v>
      </c>
      <c r="F175" s="11">
        <v>84.490253924390061</v>
      </c>
      <c r="G175" s="11">
        <v>83.07537812370677</v>
      </c>
      <c r="H175" s="11">
        <v>81.484868816247626</v>
      </c>
      <c r="I175" s="11">
        <v>82.958494010492444</v>
      </c>
      <c r="J175" s="11">
        <v>86.088634629742074</v>
      </c>
      <c r="K175" s="11">
        <v>85.348344694987162</v>
      </c>
      <c r="L175" s="11">
        <v>79.739015433581272</v>
      </c>
      <c r="M175" s="11">
        <v>81.993036397732595</v>
      </c>
      <c r="N175" s="11">
        <v>82.873092112191912</v>
      </c>
      <c r="O175" s="11">
        <v>84.255095242271281</v>
      </c>
      <c r="P175" s="11">
        <v>82.155984891373635</v>
      </c>
      <c r="Q175" s="11"/>
      <c r="R175" s="11">
        <v>86.640638192225595</v>
      </c>
      <c r="S175" s="11">
        <v>84.605130827423849</v>
      </c>
      <c r="T175" s="11">
        <v>82.420514901781516</v>
      </c>
      <c r="U175" s="11">
        <v>84.860442096481592</v>
      </c>
      <c r="V175" s="11">
        <v>82.573255541595543</v>
      </c>
      <c r="W175" s="11">
        <v>84.451652043965538</v>
      </c>
      <c r="X175" s="11">
        <v>85.243770598555116</v>
      </c>
      <c r="Y175" s="11">
        <v>85.855003836174802</v>
      </c>
      <c r="Z175" s="11"/>
      <c r="AA175" s="11">
        <v>80.615923503627897</v>
      </c>
      <c r="AB175" s="11">
        <v>78.887645908314283</v>
      </c>
      <c r="AC175" s="11">
        <v>82.869714111594789</v>
      </c>
      <c r="AD175" s="11">
        <v>79.757523631565789</v>
      </c>
      <c r="AE175" s="11">
        <v>73.480388481303038</v>
      </c>
      <c r="AF175" s="11">
        <v>73.310946992471457</v>
      </c>
      <c r="AG175" s="11">
        <v>76.839960830242859</v>
      </c>
      <c r="AH175" s="11">
        <v>68.542211485101546</v>
      </c>
      <c r="AI175" s="11">
        <v>76.703555655363417</v>
      </c>
      <c r="AJ175" s="11"/>
      <c r="AK175" s="11">
        <v>72.118419573701701</v>
      </c>
      <c r="AL175" s="11">
        <v>70.683252394077229</v>
      </c>
      <c r="AM175" s="11">
        <v>68.247002932773199</v>
      </c>
      <c r="AN175" s="11">
        <v>75.647306358646418</v>
      </c>
      <c r="AO175" s="11">
        <v>72.135378111112274</v>
      </c>
      <c r="AP175" s="11"/>
      <c r="AQ175" s="11">
        <v>81.256803707424211</v>
      </c>
      <c r="AR175" s="11">
        <v>87.079036531742219</v>
      </c>
      <c r="AS175" s="11">
        <v>67.938218872821039</v>
      </c>
      <c r="AT175" s="11">
        <v>86.420120264818834</v>
      </c>
      <c r="AU175" s="11">
        <v>82.104951965418067</v>
      </c>
      <c r="AV175" s="11">
        <v>70.902276929214509</v>
      </c>
      <c r="AW175" s="11">
        <v>64.084884447577139</v>
      </c>
      <c r="AX175" s="11">
        <v>81.454745989940392</v>
      </c>
      <c r="AY175" s="11"/>
      <c r="AZ175" s="11">
        <v>79.145106159469464</v>
      </c>
      <c r="BA175" s="11"/>
      <c r="BB175" s="11"/>
      <c r="BC175" s="11">
        <v>72.576949343979095</v>
      </c>
      <c r="BE175" s="9">
        <f t="shared" si="2"/>
        <v>7.4840526680280281E-2</v>
      </c>
    </row>
    <row r="176" spans="1:57" x14ac:dyDescent="0.25">
      <c r="A176" s="20">
        <v>2008</v>
      </c>
      <c r="B176" s="11">
        <v>81.556710210407786</v>
      </c>
      <c r="C176" s="11">
        <v>85.91056823154527</v>
      </c>
      <c r="D176" s="11">
        <v>84.687975125970723</v>
      </c>
      <c r="E176" s="11">
        <v>85.508868582799025</v>
      </c>
      <c r="F176" s="11">
        <v>84.785220846513781</v>
      </c>
      <c r="G176" s="11">
        <v>83.138817467602991</v>
      </c>
      <c r="H176" s="11">
        <v>81.64206443977055</v>
      </c>
      <c r="I176" s="11">
        <v>83.16209304557438</v>
      </c>
      <c r="J176" s="11">
        <v>86.219497739230746</v>
      </c>
      <c r="K176" s="11">
        <v>85.369836553481065</v>
      </c>
      <c r="L176" s="11">
        <v>79.585191997134018</v>
      </c>
      <c r="M176" s="11">
        <v>82.212072957994451</v>
      </c>
      <c r="N176" s="11">
        <v>83.173596704129366</v>
      </c>
      <c r="O176" s="11">
        <v>84.508566094320813</v>
      </c>
      <c r="P176" s="11">
        <v>82.18050946010041</v>
      </c>
      <c r="Q176" s="11"/>
      <c r="R176" s="11">
        <v>86.625720722003678</v>
      </c>
      <c r="S176" s="11">
        <v>84.517435052326675</v>
      </c>
      <c r="T176" s="11">
        <v>82.751347480826752</v>
      </c>
      <c r="U176" s="11">
        <v>85.074431141555422</v>
      </c>
      <c r="V176" s="11">
        <v>82.953700748789643</v>
      </c>
      <c r="W176" s="11">
        <v>84.356803688266353</v>
      </c>
      <c r="X176" s="11">
        <v>85.299205552074056</v>
      </c>
      <c r="Y176" s="11">
        <v>85.961785917048388</v>
      </c>
      <c r="Z176" s="11"/>
      <c r="AA176" s="11">
        <v>80.757501000919589</v>
      </c>
      <c r="AB176" s="11">
        <v>79.093079260182293</v>
      </c>
      <c r="AC176" s="11">
        <v>83.11853315515728</v>
      </c>
      <c r="AD176" s="11">
        <v>79.92268467501583</v>
      </c>
      <c r="AE176" s="11">
        <v>73.726170612250158</v>
      </c>
      <c r="AF176" s="11">
        <v>73.744629143950604</v>
      </c>
      <c r="AG176" s="11">
        <v>77.289020626050558</v>
      </c>
      <c r="AH176" s="11">
        <v>69.030254550334121</v>
      </c>
      <c r="AI176" s="11">
        <v>76.974464849326978</v>
      </c>
      <c r="AJ176" s="11"/>
      <c r="AK176" s="11">
        <v>72.486085528165063</v>
      </c>
      <c r="AL176" s="11">
        <v>71.158682286342469</v>
      </c>
      <c r="AM176" s="11">
        <v>68.463563121679272</v>
      </c>
      <c r="AN176" s="11">
        <v>76.079551956261724</v>
      </c>
      <c r="AO176" s="11">
        <v>72.472353397160205</v>
      </c>
      <c r="AP176" s="11"/>
      <c r="AQ176" s="11">
        <v>81.830669075439232</v>
      </c>
      <c r="AR176" s="11">
        <v>87.524354652360856</v>
      </c>
      <c r="AS176" s="11">
        <v>68.311259202947824</v>
      </c>
      <c r="AT176" s="11">
        <v>86.50830558782387</v>
      </c>
      <c r="AU176" s="11">
        <v>82.54388253831047</v>
      </c>
      <c r="AV176" s="11">
        <v>71.513991824003597</v>
      </c>
      <c r="AW176" s="11">
        <v>64.809060621704248</v>
      </c>
      <c r="AX176" s="11">
        <v>81.816715917734939</v>
      </c>
      <c r="AY176" s="11"/>
      <c r="AZ176" s="11">
        <v>79.739592891273716</v>
      </c>
      <c r="BA176" s="11"/>
      <c r="BB176" s="11"/>
      <c r="BC176" s="11">
        <v>72.854778761288799</v>
      </c>
      <c r="BE176" s="9">
        <f t="shared" si="2"/>
        <v>7.3099254775715439E-2</v>
      </c>
    </row>
    <row r="177" spans="1:57" x14ac:dyDescent="0.25">
      <c r="A177" s="20">
        <v>2009</v>
      </c>
      <c r="B177" s="11">
        <v>81.547268932163036</v>
      </c>
      <c r="C177" s="11">
        <v>85.939170563885341</v>
      </c>
      <c r="D177" s="11">
        <v>84.859890125454896</v>
      </c>
      <c r="E177" s="11">
        <v>85.449559976974712</v>
      </c>
      <c r="F177" s="11">
        <v>85.054552117226834</v>
      </c>
      <c r="G177" s="11">
        <v>83.188071036340332</v>
      </c>
      <c r="H177" s="11">
        <v>81.826330096103106</v>
      </c>
      <c r="I177" s="11">
        <v>83.34877824766852</v>
      </c>
      <c r="J177" s="11">
        <v>86.344267243469716</v>
      </c>
      <c r="K177" s="11">
        <v>85.376162011910282</v>
      </c>
      <c r="L177" s="11">
        <v>79.416676556392389</v>
      </c>
      <c r="M177" s="11">
        <v>82.432026501322184</v>
      </c>
      <c r="N177" s="11">
        <v>83.404317890430107</v>
      </c>
      <c r="O177" s="11">
        <v>84.740703365353056</v>
      </c>
      <c r="P177" s="11">
        <v>82.224795730275957</v>
      </c>
      <c r="Q177" s="11"/>
      <c r="R177" s="11">
        <v>86.555142943277787</v>
      </c>
      <c r="S177" s="11">
        <v>84.461131641680126</v>
      </c>
      <c r="T177" s="11">
        <v>82.972071546234574</v>
      </c>
      <c r="U177" s="11">
        <v>85.244721175021184</v>
      </c>
      <c r="V177" s="11">
        <v>83.250529260002835</v>
      </c>
      <c r="W177" s="11">
        <v>84.236784286968913</v>
      </c>
      <c r="X177" s="11">
        <v>85.251960047135867</v>
      </c>
      <c r="Y177" s="11">
        <v>86.040288574183364</v>
      </c>
      <c r="Z177" s="11"/>
      <c r="AA177" s="11">
        <v>80.874942411104115</v>
      </c>
      <c r="AB177" s="11">
        <v>79.291353169832973</v>
      </c>
      <c r="AC177" s="11">
        <v>83.337960471762457</v>
      </c>
      <c r="AD177" s="11">
        <v>80.090660880167988</v>
      </c>
      <c r="AE177" s="11">
        <v>73.948583238348562</v>
      </c>
      <c r="AF177" s="11">
        <v>74.1824586231251</v>
      </c>
      <c r="AG177" s="11">
        <v>77.723668575029635</v>
      </c>
      <c r="AH177" s="11">
        <v>69.525946583235822</v>
      </c>
      <c r="AI177" s="11">
        <v>77.242123362320427</v>
      </c>
      <c r="AJ177" s="11"/>
      <c r="AK177" s="11">
        <v>72.713718713093328</v>
      </c>
      <c r="AL177" s="11">
        <v>71.574866976018072</v>
      </c>
      <c r="AM177" s="11">
        <v>68.713834792312852</v>
      </c>
      <c r="AN177" s="11">
        <v>76.41954440386786</v>
      </c>
      <c r="AO177" s="11">
        <v>72.803253524384559</v>
      </c>
      <c r="AP177" s="11"/>
      <c r="AQ177" s="11">
        <v>82.276938505010747</v>
      </c>
      <c r="AR177" s="11">
        <v>87.809836277885097</v>
      </c>
      <c r="AS177" s="11">
        <v>68.69896168514191</v>
      </c>
      <c r="AT177" s="11">
        <v>86.6020499747748</v>
      </c>
      <c r="AU177" s="11">
        <v>83.114037082686195</v>
      </c>
      <c r="AV177" s="11">
        <v>72.125789879670734</v>
      </c>
      <c r="AW177" s="11">
        <v>65.601503749142822</v>
      </c>
      <c r="AX177" s="11">
        <v>82.228512790766757</v>
      </c>
      <c r="AY177" s="11"/>
      <c r="AZ177" s="11">
        <v>80.298788560717895</v>
      </c>
      <c r="BA177" s="11"/>
      <c r="BB177" s="11"/>
      <c r="BC177" s="11">
        <v>73.099114043198199</v>
      </c>
      <c r="BE177" s="9">
        <f t="shared" si="2"/>
        <v>7.1326133351630142E-2</v>
      </c>
    </row>
    <row r="178" spans="1:57" x14ac:dyDescent="0.25">
      <c r="A178" s="25">
        <v>2010</v>
      </c>
      <c r="B178" s="11">
        <v>81.544391130426874</v>
      </c>
      <c r="C178" s="11">
        <v>85.978809460769511</v>
      </c>
      <c r="D178" s="11">
        <v>85.067573548841608</v>
      </c>
      <c r="E178" s="11">
        <v>85.402132618414882</v>
      </c>
      <c r="F178" s="11">
        <v>85.271329098976096</v>
      </c>
      <c r="G178" s="11">
        <v>83.21852980856869</v>
      </c>
      <c r="H178" s="11">
        <v>82.037626291240855</v>
      </c>
      <c r="I178" s="11">
        <v>83.493448675250249</v>
      </c>
      <c r="J178" s="11">
        <v>86.478567179460129</v>
      </c>
      <c r="K178" s="11">
        <v>85.379497345965007</v>
      </c>
      <c r="L178" s="11">
        <v>79.281940617681101</v>
      </c>
      <c r="M178" s="11">
        <v>82.629151509499621</v>
      </c>
      <c r="N178" s="11">
        <v>83.492784336287798</v>
      </c>
      <c r="O178" s="11">
        <v>84.945420069691295</v>
      </c>
      <c r="P178" s="11">
        <v>82.30449811409035</v>
      </c>
      <c r="Q178" s="11"/>
      <c r="R178" s="11">
        <v>86.470395341242565</v>
      </c>
      <c r="S178" s="11">
        <v>84.518021279183586</v>
      </c>
      <c r="T178" s="11">
        <v>83.076149164308305</v>
      </c>
      <c r="U178" s="11">
        <v>85.355868757247521</v>
      </c>
      <c r="V178" s="11">
        <v>83.483931748522394</v>
      </c>
      <c r="W178" s="11">
        <v>84.165019692260216</v>
      </c>
      <c r="X178" s="11">
        <v>85.109181283554207</v>
      </c>
      <c r="Y178" s="11">
        <v>86.113560618668757</v>
      </c>
      <c r="Z178" s="11"/>
      <c r="AA178" s="11">
        <v>80.992342911653608</v>
      </c>
      <c r="AB178" s="11">
        <v>79.490856888730605</v>
      </c>
      <c r="AC178" s="11">
        <v>83.527701743761313</v>
      </c>
      <c r="AD178" s="11">
        <v>80.246547193351461</v>
      </c>
      <c r="AE178" s="11">
        <v>74.128044198761003</v>
      </c>
      <c r="AF178" s="11">
        <v>74.618479459435235</v>
      </c>
      <c r="AG178" s="11">
        <v>78.141219466439352</v>
      </c>
      <c r="AH178" s="11">
        <v>70.027439954876144</v>
      </c>
      <c r="AI178" s="11">
        <v>77.495944481026925</v>
      </c>
      <c r="AJ178" s="11"/>
      <c r="AK178" s="11">
        <v>72.808691958540862</v>
      </c>
      <c r="AL178" s="11">
        <v>71.921788077323043</v>
      </c>
      <c r="AM178" s="11">
        <v>69.060916638877899</v>
      </c>
      <c r="AN178" s="11">
        <v>76.667339649977251</v>
      </c>
      <c r="AO178" s="11">
        <v>73.122874856645836</v>
      </c>
      <c r="AP178" s="11"/>
      <c r="AQ178" s="11">
        <v>82.585094673985679</v>
      </c>
      <c r="AR178" s="11">
        <v>87.939993451127251</v>
      </c>
      <c r="AS178" s="11">
        <v>69.105707930178795</v>
      </c>
      <c r="AT178" s="11">
        <v>86.710109712548871</v>
      </c>
      <c r="AU178" s="11">
        <v>83.75993208072488</v>
      </c>
      <c r="AV178" s="11">
        <v>72.707605042763916</v>
      </c>
      <c r="AW178" s="11">
        <v>66.390074121897953</v>
      </c>
      <c r="AX178" s="11">
        <v>82.657732555930238</v>
      </c>
      <c r="AY178" s="11"/>
      <c r="AZ178" s="11">
        <v>80.804631150495595</v>
      </c>
      <c r="BA178" s="11"/>
      <c r="BB178" s="11"/>
      <c r="BC178" s="11">
        <v>73.30811364776396</v>
      </c>
      <c r="BE178" s="9">
        <f t="shared" si="2"/>
        <v>6.9583554384833879E-2</v>
      </c>
    </row>
    <row r="179" spans="1:57" x14ac:dyDescent="0.25">
      <c r="A179" s="25">
        <v>2011</v>
      </c>
      <c r="B179" s="11">
        <v>81.527986994456398</v>
      </c>
      <c r="C179" s="11">
        <v>86.004070142403378</v>
      </c>
      <c r="D179" s="11">
        <v>85.233123990366806</v>
      </c>
      <c r="E179" s="11">
        <v>85.269399062257918</v>
      </c>
      <c r="F179" s="11">
        <v>85.43242826458507</v>
      </c>
      <c r="G179" s="11">
        <v>83.186064737725658</v>
      </c>
      <c r="H179" s="11">
        <v>82.172164035393038</v>
      </c>
      <c r="I179" s="11">
        <v>83.560095451735194</v>
      </c>
      <c r="J179" s="11">
        <v>86.626564126813577</v>
      </c>
      <c r="K179" s="11">
        <v>85.395058408702113</v>
      </c>
      <c r="L179" s="11">
        <v>78.982353095419143</v>
      </c>
      <c r="M179" s="11">
        <v>82.837576318032092</v>
      </c>
      <c r="N179" s="11">
        <v>83.493902995787934</v>
      </c>
      <c r="O179" s="11">
        <v>85.042531283541507</v>
      </c>
      <c r="P179" s="11">
        <v>82.224719282208241</v>
      </c>
      <c r="Q179" s="11"/>
      <c r="R179" s="11">
        <v>86.318390272175009</v>
      </c>
      <c r="S179" s="11">
        <v>84.486711406338287</v>
      </c>
      <c r="T179" s="11">
        <v>82.993998905252369</v>
      </c>
      <c r="U179" s="11">
        <v>85.419006359693611</v>
      </c>
      <c r="V179" s="11">
        <v>83.754494752208956</v>
      </c>
      <c r="W179" s="11">
        <v>84.157472002316666</v>
      </c>
      <c r="X179" s="11">
        <v>84.916192051536427</v>
      </c>
      <c r="Y179" s="11">
        <v>85.877360965343669</v>
      </c>
      <c r="Z179" s="11"/>
      <c r="AA179" s="11">
        <v>81.018753528632814</v>
      </c>
      <c r="AB179" s="11">
        <v>79.472937005319352</v>
      </c>
      <c r="AC179" s="11">
        <v>83.608572255488824</v>
      </c>
      <c r="AD179" s="11">
        <v>80.444351920607232</v>
      </c>
      <c r="AE179" s="11">
        <v>74.301556361571997</v>
      </c>
      <c r="AF179" s="11">
        <v>75.143478688632115</v>
      </c>
      <c r="AG179" s="11">
        <v>78.505863363273889</v>
      </c>
      <c r="AH179" s="11">
        <v>70.513662533107237</v>
      </c>
      <c r="AI179" s="11">
        <v>77.727735917604207</v>
      </c>
      <c r="AJ179" s="11"/>
      <c r="AK179" s="11">
        <v>72.604902801231859</v>
      </c>
      <c r="AL179" s="11">
        <v>72.169780465759757</v>
      </c>
      <c r="AM179" s="11">
        <v>69.256084046655417</v>
      </c>
      <c r="AN179" s="11">
        <v>76.784206891615938</v>
      </c>
      <c r="AO179" s="11">
        <v>73.371185620436478</v>
      </c>
      <c r="AP179" s="11"/>
      <c r="AQ179" s="11">
        <v>82.799554673071029</v>
      </c>
      <c r="AR179" s="11">
        <v>88.171819384740175</v>
      </c>
      <c r="AS179" s="11">
        <v>69.498360117807138</v>
      </c>
      <c r="AT179" s="11">
        <v>86.7803657126871</v>
      </c>
      <c r="AU179" s="11">
        <v>84.224874714050941</v>
      </c>
      <c r="AV179" s="11">
        <v>73.44849345377817</v>
      </c>
      <c r="AW179" s="11">
        <v>66.762592399191249</v>
      </c>
      <c r="AX179" s="11">
        <v>83.043370542431362</v>
      </c>
      <c r="AY179" s="11"/>
      <c r="AZ179" s="11">
        <v>81.154510388016035</v>
      </c>
      <c r="BA179" s="11"/>
      <c r="BB179" s="11"/>
      <c r="BC179" s="11">
        <v>73.472310110227113</v>
      </c>
      <c r="BE179" s="9">
        <f t="shared" si="2"/>
        <v>6.8237336555428893E-2</v>
      </c>
    </row>
    <row r="180" spans="1:57" x14ac:dyDescent="0.25">
      <c r="A180" s="25">
        <v>2012</v>
      </c>
      <c r="B180" s="11">
        <v>81.50418432153225</v>
      </c>
      <c r="C180" s="11">
        <v>86.059120739414936</v>
      </c>
      <c r="D180" s="11">
        <v>85.412176262974782</v>
      </c>
      <c r="E180" s="11">
        <v>85.186180816372683</v>
      </c>
      <c r="F180" s="11">
        <v>85.554794838895546</v>
      </c>
      <c r="G180" s="11">
        <v>83.167819258612354</v>
      </c>
      <c r="H180" s="11">
        <v>82.407589254150892</v>
      </c>
      <c r="I180" s="11">
        <v>83.624860912531773</v>
      </c>
      <c r="J180" s="11">
        <v>86.770380289995444</v>
      </c>
      <c r="K180" s="11">
        <v>85.388079313304047</v>
      </c>
      <c r="L180" s="11">
        <v>78.723669992381971</v>
      </c>
      <c r="M180" s="11">
        <v>83.00432889267492</v>
      </c>
      <c r="N180" s="11">
        <v>83.38287687574848</v>
      </c>
      <c r="O180" s="11">
        <v>85.138248962808689</v>
      </c>
      <c r="P180" s="11">
        <v>82.24213899802632</v>
      </c>
      <c r="Q180" s="11"/>
      <c r="R180" s="11">
        <v>86.215913187502125</v>
      </c>
      <c r="S180" s="11">
        <v>84.618621581683286</v>
      </c>
      <c r="T180" s="11">
        <v>82.926608873812498</v>
      </c>
      <c r="U180" s="11">
        <v>85.454263735279412</v>
      </c>
      <c r="V180" s="11">
        <v>83.964872480645454</v>
      </c>
      <c r="W180" s="11">
        <v>84.216213283821062</v>
      </c>
      <c r="X180" s="11">
        <v>84.562047322804119</v>
      </c>
      <c r="Y180" s="11">
        <v>85.741369655998511</v>
      </c>
      <c r="Z180" s="11"/>
      <c r="AA180" s="11">
        <v>81.108597803492813</v>
      </c>
      <c r="AB180" s="11">
        <v>79.520469768927626</v>
      </c>
      <c r="AC180" s="11">
        <v>83.729773913162177</v>
      </c>
      <c r="AD180" s="11">
        <v>80.641933746615479</v>
      </c>
      <c r="AE180" s="11">
        <v>74.429441211668106</v>
      </c>
      <c r="AF180" s="11">
        <v>75.595918755260328</v>
      </c>
      <c r="AG180" s="11">
        <v>78.861452584841288</v>
      </c>
      <c r="AH180" s="11">
        <v>70.993996336376895</v>
      </c>
      <c r="AI180" s="11">
        <v>77.955418012437178</v>
      </c>
      <c r="AJ180" s="11"/>
      <c r="AK180" s="11">
        <v>72.380050047240303</v>
      </c>
      <c r="AL180" s="11">
        <v>72.380113017782151</v>
      </c>
      <c r="AM180" s="11">
        <v>69.624878830804178</v>
      </c>
      <c r="AN180" s="11">
        <v>76.809009828653359</v>
      </c>
      <c r="AO180" s="11">
        <v>73.601834846916901</v>
      </c>
      <c r="AP180" s="11"/>
      <c r="AQ180" s="11">
        <v>82.87270246644664</v>
      </c>
      <c r="AR180" s="11">
        <v>88.234543692650561</v>
      </c>
      <c r="AS180" s="11">
        <v>69.916865787152915</v>
      </c>
      <c r="AT180" s="11">
        <v>86.868780474372386</v>
      </c>
      <c r="AU180" s="11">
        <v>84.752442683606461</v>
      </c>
      <c r="AV180" s="11">
        <v>74.025023826801387</v>
      </c>
      <c r="AW180" s="11">
        <v>67.134176060440424</v>
      </c>
      <c r="AX180" s="11">
        <v>83.413510345457439</v>
      </c>
      <c r="AY180" s="11"/>
      <c r="AZ180" s="11">
        <v>81.473669055193596</v>
      </c>
      <c r="BA180" s="11"/>
      <c r="BB180" s="11"/>
      <c r="BC180" s="11">
        <v>73.605929983305913</v>
      </c>
      <c r="BE180" s="9">
        <f t="shared" si="2"/>
        <v>6.6983533018094815E-2</v>
      </c>
    </row>
    <row r="181" spans="1:57" x14ac:dyDescent="0.25">
      <c r="A181" s="25">
        <v>2013</v>
      </c>
      <c r="B181" s="11">
        <v>81.488921313837238</v>
      </c>
      <c r="C181" s="11">
        <v>86.134178839022084</v>
      </c>
      <c r="D181" s="11">
        <v>85.591425235637374</v>
      </c>
      <c r="E181" s="11">
        <v>85.145130154854911</v>
      </c>
      <c r="F181" s="11">
        <v>85.644368385294996</v>
      </c>
      <c r="G181" s="11">
        <v>83.14725688466423</v>
      </c>
      <c r="H181" s="11">
        <v>82.684596979567033</v>
      </c>
      <c r="I181" s="11">
        <v>83.666549851542101</v>
      </c>
      <c r="J181" s="11">
        <v>86.905920362472145</v>
      </c>
      <c r="K181" s="11">
        <v>85.367109886384327</v>
      </c>
      <c r="L181" s="11">
        <v>78.516581061695746</v>
      </c>
      <c r="M181" s="11">
        <v>83.147935378317896</v>
      </c>
      <c r="N181" s="11">
        <v>83.174912281449139</v>
      </c>
      <c r="O181" s="11">
        <v>85.208688710620478</v>
      </c>
      <c r="P181" s="11">
        <v>82.29329653950532</v>
      </c>
      <c r="Q181" s="11"/>
      <c r="R181" s="11">
        <v>86.133738818915702</v>
      </c>
      <c r="S181" s="11">
        <v>84.841754541791786</v>
      </c>
      <c r="T181" s="11">
        <v>82.862679772612765</v>
      </c>
      <c r="U181" s="11">
        <v>85.463801879529129</v>
      </c>
      <c r="V181" s="11">
        <v>84.116287986834621</v>
      </c>
      <c r="W181" s="11">
        <v>84.323767567236871</v>
      </c>
      <c r="X181" s="11">
        <v>84.107771099695569</v>
      </c>
      <c r="Y181" s="11">
        <v>85.616870028571327</v>
      </c>
      <c r="Z181" s="11"/>
      <c r="AA181" s="11">
        <v>81.216774138376692</v>
      </c>
      <c r="AB181" s="11">
        <v>79.610017387503035</v>
      </c>
      <c r="AC181" s="11">
        <v>83.859037135091484</v>
      </c>
      <c r="AD181" s="11">
        <v>80.810098650477997</v>
      </c>
      <c r="AE181" s="11">
        <v>74.534161023439012</v>
      </c>
      <c r="AF181" s="11">
        <v>76.020409579531815</v>
      </c>
      <c r="AG181" s="11">
        <v>79.204928722297254</v>
      </c>
      <c r="AH181" s="11">
        <v>71.468367625245918</v>
      </c>
      <c r="AI181" s="11">
        <v>78.175564390403792</v>
      </c>
      <c r="AJ181" s="11"/>
      <c r="AK181" s="11">
        <v>72.110379853839618</v>
      </c>
      <c r="AL181" s="11">
        <v>72.545534908616901</v>
      </c>
      <c r="AM181" s="11">
        <v>70.075683763452673</v>
      </c>
      <c r="AN181" s="11">
        <v>76.767133339742145</v>
      </c>
      <c r="AO181" s="11">
        <v>73.821869092342865</v>
      </c>
      <c r="AP181" s="11"/>
      <c r="AQ181" s="11">
        <v>82.845702326814546</v>
      </c>
      <c r="AR181" s="11">
        <v>88.186456316574848</v>
      </c>
      <c r="AS181" s="11">
        <v>70.351914354244286</v>
      </c>
      <c r="AT181" s="11">
        <v>86.966718358875937</v>
      </c>
      <c r="AU181" s="11">
        <v>85.263079105890057</v>
      </c>
      <c r="AV181" s="11">
        <v>74.508300794573373</v>
      </c>
      <c r="AW181" s="11">
        <v>67.472251885885413</v>
      </c>
      <c r="AX181" s="11">
        <v>83.771608890938026</v>
      </c>
      <c r="AY181" s="11"/>
      <c r="AZ181" s="11">
        <v>81.762635041259756</v>
      </c>
      <c r="BA181" s="11"/>
      <c r="BB181" s="11"/>
      <c r="BC181" s="11">
        <v>73.716552474360128</v>
      </c>
      <c r="BE181" s="9">
        <f t="shared" si="2"/>
        <v>6.5822227785647835E-2</v>
      </c>
    </row>
    <row r="182" spans="1:57" x14ac:dyDescent="0.25">
      <c r="A182" s="25">
        <v>2014</v>
      </c>
      <c r="B182" s="11">
        <v>81.493147458808863</v>
      </c>
      <c r="C182" s="11">
        <v>86.214129845042379</v>
      </c>
      <c r="D182" s="11">
        <v>85.768042834196109</v>
      </c>
      <c r="E182" s="11">
        <v>85.126836922215432</v>
      </c>
      <c r="F182" s="11">
        <v>85.720817253569251</v>
      </c>
      <c r="G182" s="11">
        <v>83.111227345875164</v>
      </c>
      <c r="H182" s="11">
        <v>82.932260697419949</v>
      </c>
      <c r="I182" s="11">
        <v>83.676633221769237</v>
      </c>
      <c r="J182" s="11">
        <v>87.022678124870808</v>
      </c>
      <c r="K182" s="11">
        <v>85.361624910676767</v>
      </c>
      <c r="L182" s="11">
        <v>78.35094127179282</v>
      </c>
      <c r="M182" s="11">
        <v>83.301152120995823</v>
      </c>
      <c r="N182" s="11">
        <v>82.935938866649479</v>
      </c>
      <c r="O182" s="11">
        <v>85.236701296237186</v>
      </c>
      <c r="P182" s="11">
        <v>82.297613288003845</v>
      </c>
      <c r="Q182" s="11"/>
      <c r="R182" s="11">
        <v>86.021247806648461</v>
      </c>
      <c r="S182" s="11">
        <v>85.026033558959867</v>
      </c>
      <c r="T182" s="11">
        <v>82.787858749957252</v>
      </c>
      <c r="U182" s="11">
        <v>85.45762492492068</v>
      </c>
      <c r="V182" s="11">
        <v>84.213498872883889</v>
      </c>
      <c r="W182" s="11">
        <v>84.422275205309461</v>
      </c>
      <c r="X182" s="11">
        <v>83.649350637126901</v>
      </c>
      <c r="Y182" s="11">
        <v>85.401632269427182</v>
      </c>
      <c r="Z182" s="11"/>
      <c r="AA182" s="11">
        <v>81.28840932992577</v>
      </c>
      <c r="AB182" s="11">
        <v>79.706870142067075</v>
      </c>
      <c r="AC182" s="11">
        <v>83.963043170448927</v>
      </c>
      <c r="AD182" s="11">
        <v>80.942646948366672</v>
      </c>
      <c r="AE182" s="11">
        <v>74.653512308252218</v>
      </c>
      <c r="AF182" s="11">
        <v>76.472931609579987</v>
      </c>
      <c r="AG182" s="11">
        <v>79.535544448977674</v>
      </c>
      <c r="AH182" s="11">
        <v>71.935726582444133</v>
      </c>
      <c r="AI182" s="11">
        <v>78.386180968300778</v>
      </c>
      <c r="AJ182" s="11"/>
      <c r="AK182" s="11">
        <v>71.794075121459628</v>
      </c>
      <c r="AL182" s="11">
        <v>72.672466834386739</v>
      </c>
      <c r="AM182" s="11">
        <v>70.473677378150825</v>
      </c>
      <c r="AN182" s="11">
        <v>76.701894690765286</v>
      </c>
      <c r="AO182" s="11">
        <v>74.055053914548139</v>
      </c>
      <c r="AP182" s="11"/>
      <c r="AQ182" s="11">
        <v>82.795183361917253</v>
      </c>
      <c r="AR182" s="11">
        <v>88.10872315521425</v>
      </c>
      <c r="AS182" s="11">
        <v>70.787220217340675</v>
      </c>
      <c r="AT182" s="11">
        <v>87.060707902272526</v>
      </c>
      <c r="AU182" s="11">
        <v>85.687229688478951</v>
      </c>
      <c r="AV182" s="11">
        <v>74.987944785092452</v>
      </c>
      <c r="AW182" s="11">
        <v>67.772745433694951</v>
      </c>
      <c r="AX182" s="11">
        <v>84.119343636874106</v>
      </c>
      <c r="AY182" s="11"/>
      <c r="AZ182" s="11">
        <v>82.03052184745826</v>
      </c>
      <c r="BA182" s="11"/>
      <c r="BB182" s="11"/>
      <c r="BC182" s="11">
        <v>73.821447712106874</v>
      </c>
      <c r="BE182" s="9">
        <f t="shared" si="2"/>
        <v>6.4732975363064049E-2</v>
      </c>
    </row>
    <row r="183" spans="1:57" x14ac:dyDescent="0.25">
      <c r="A183" s="26">
        <v>2015</v>
      </c>
      <c r="B183" s="11">
        <v>81.516466757030344</v>
      </c>
      <c r="C183" s="11">
        <v>86.289618067990418</v>
      </c>
      <c r="D183" s="11">
        <v>85.946679371578369</v>
      </c>
      <c r="E183" s="11">
        <v>85.11832142176722</v>
      </c>
      <c r="F183" s="11">
        <v>85.792360214994616</v>
      </c>
      <c r="G183" s="11">
        <v>83.055558308948108</v>
      </c>
      <c r="H183" s="11">
        <v>83.118992302279679</v>
      </c>
      <c r="I183" s="11">
        <v>83.661669383443893</v>
      </c>
      <c r="J183" s="11">
        <v>87.114175872176148</v>
      </c>
      <c r="K183" s="11">
        <v>85.397672962916005</v>
      </c>
      <c r="L183" s="11">
        <v>78.219438558248811</v>
      </c>
      <c r="M183" s="11">
        <v>83.476728321873608</v>
      </c>
      <c r="N183" s="11">
        <v>82.715120498892261</v>
      </c>
      <c r="O183" s="11">
        <v>85.22464401795807</v>
      </c>
      <c r="P183" s="11">
        <v>82.225779141140308</v>
      </c>
      <c r="Q183" s="11"/>
      <c r="R183" s="11">
        <v>85.855984241208859</v>
      </c>
      <c r="S183" s="11">
        <v>85.109344419296946</v>
      </c>
      <c r="T183" s="11">
        <v>82.672535609173622</v>
      </c>
      <c r="U183" s="11">
        <v>85.441292222250524</v>
      </c>
      <c r="V183" s="11">
        <v>84.266596082427256</v>
      </c>
      <c r="W183" s="11">
        <v>84.47941820862593</v>
      </c>
      <c r="X183" s="11">
        <v>83.248081490221338</v>
      </c>
      <c r="Y183" s="11">
        <v>85.072382920087136</v>
      </c>
      <c r="Z183" s="11"/>
      <c r="AA183" s="11">
        <v>81.301910599173354</v>
      </c>
      <c r="AB183" s="11">
        <v>79.793093823464844</v>
      </c>
      <c r="AC183" s="11">
        <v>84.027941959926636</v>
      </c>
      <c r="AD183" s="11">
        <v>81.049654438588846</v>
      </c>
      <c r="AE183" s="11">
        <v>74.805802506428677</v>
      </c>
      <c r="AF183" s="11">
        <v>76.972353984407263</v>
      </c>
      <c r="AG183" s="11">
        <v>79.853066676933281</v>
      </c>
      <c r="AH183" s="11">
        <v>72.394563590840249</v>
      </c>
      <c r="AI183" s="11">
        <v>78.585014665363076</v>
      </c>
      <c r="AJ183" s="11"/>
      <c r="AK183" s="11">
        <v>71.461289557573721</v>
      </c>
      <c r="AL183" s="11">
        <v>72.777939042765496</v>
      </c>
      <c r="AM183" s="11">
        <v>70.760770253758068</v>
      </c>
      <c r="AN183" s="11">
        <v>76.643263097151362</v>
      </c>
      <c r="AO183" s="11">
        <v>74.329492233158931</v>
      </c>
      <c r="AP183" s="11"/>
      <c r="AQ183" s="11">
        <v>82.768399539405038</v>
      </c>
      <c r="AR183" s="11">
        <v>88.039324460553757</v>
      </c>
      <c r="AS183" s="11">
        <v>71.211872675598258</v>
      </c>
      <c r="AT183" s="11">
        <v>87.144503831730759</v>
      </c>
      <c r="AU183" s="11">
        <v>86.007300077451447</v>
      </c>
      <c r="AV183" s="11">
        <v>75.495142643961671</v>
      </c>
      <c r="AW183" s="11">
        <v>68.051464460139016</v>
      </c>
      <c r="AX183" s="11">
        <v>84.45704119034788</v>
      </c>
      <c r="AY183" s="11"/>
      <c r="AZ183" s="11">
        <v>82.289228184156357</v>
      </c>
      <c r="BA183" s="11"/>
      <c r="BB183" s="11"/>
      <c r="BC183" s="11">
        <v>73.932707639495987</v>
      </c>
      <c r="BE183" s="9">
        <f t="shared" si="2"/>
        <v>6.3679503770390333E-2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3">
    <tabColor theme="7" tint="0.59999389629810485"/>
  </sheetPr>
  <dimension ref="A1:CR17"/>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1" max="1" width="7.42578125" style="77"/>
    <col min="2" max="94" width="8.7109375" style="77" customWidth="1"/>
    <col min="95" max="95" width="7.42578125" style="77"/>
    <col min="96" max="96" width="9.140625" style="77" bestFit="1" customWidth="1"/>
    <col min="97" max="16384" width="7.42578125" style="77"/>
  </cols>
  <sheetData>
    <row r="1" spans="1:96" x14ac:dyDescent="0.25">
      <c r="A1" s="80" t="s">
        <v>435</v>
      </c>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row>
    <row r="2" spans="1:96" x14ac:dyDescent="0.25">
      <c r="A2" s="78" t="s">
        <v>39</v>
      </c>
      <c r="B2" s="79" t="s">
        <v>254</v>
      </c>
      <c r="C2" s="79" t="s">
        <v>255</v>
      </c>
      <c r="D2" s="79" t="s">
        <v>42</v>
      </c>
      <c r="E2" s="79" t="s">
        <v>47</v>
      </c>
      <c r="F2" s="79" t="s">
        <v>274</v>
      </c>
      <c r="G2" s="79" t="s">
        <v>52</v>
      </c>
      <c r="H2" s="79" t="s">
        <v>53</v>
      </c>
      <c r="I2" s="79" t="s">
        <v>54</v>
      </c>
      <c r="J2" s="79" t="s">
        <v>55</v>
      </c>
      <c r="K2" s="79" t="s">
        <v>60</v>
      </c>
      <c r="L2" s="79" t="s">
        <v>67</v>
      </c>
      <c r="M2" s="79" t="s">
        <v>69</v>
      </c>
      <c r="N2" s="79" t="s">
        <v>71</v>
      </c>
      <c r="O2" s="79" t="s">
        <v>73</v>
      </c>
      <c r="P2" s="79" t="s">
        <v>75</v>
      </c>
      <c r="Q2" s="79" t="s">
        <v>77</v>
      </c>
      <c r="R2" s="79" t="s">
        <v>81</v>
      </c>
      <c r="S2" s="79" t="s">
        <v>83</v>
      </c>
      <c r="T2" s="79" t="s">
        <v>256</v>
      </c>
      <c r="U2" s="79" t="s">
        <v>84</v>
      </c>
      <c r="V2" s="79" t="s">
        <v>85</v>
      </c>
      <c r="W2" s="79" t="s">
        <v>257</v>
      </c>
      <c r="X2" s="79" t="s">
        <v>87</v>
      </c>
      <c r="Y2" s="79" t="s">
        <v>88</v>
      </c>
      <c r="Z2" s="79" t="s">
        <v>89</v>
      </c>
      <c r="AA2" s="79" t="s">
        <v>90</v>
      </c>
      <c r="AB2" s="79" t="s">
        <v>91</v>
      </c>
      <c r="AC2" s="79" t="s">
        <v>92</v>
      </c>
      <c r="AD2" s="79" t="s">
        <v>93</v>
      </c>
      <c r="AE2" s="79" t="s">
        <v>94</v>
      </c>
      <c r="AF2" s="79" t="s">
        <v>96</v>
      </c>
      <c r="AG2" s="79" t="s">
        <v>97</v>
      </c>
      <c r="AH2" s="79" t="s">
        <v>98</v>
      </c>
      <c r="AI2" s="79" t="s">
        <v>101</v>
      </c>
      <c r="AJ2" s="79" t="s">
        <v>102</v>
      </c>
      <c r="AK2" s="79" t="s">
        <v>103</v>
      </c>
      <c r="AL2" s="79" t="s">
        <v>104</v>
      </c>
      <c r="AM2" s="79" t="s">
        <v>105</v>
      </c>
      <c r="AN2" s="79" t="s">
        <v>106</v>
      </c>
      <c r="AO2" s="79" t="s">
        <v>107</v>
      </c>
      <c r="AP2" s="79" t="s">
        <v>258</v>
      </c>
      <c r="AQ2" s="79" t="s">
        <v>110</v>
      </c>
      <c r="AR2" s="79" t="s">
        <v>116</v>
      </c>
      <c r="AS2" s="79" t="s">
        <v>117</v>
      </c>
      <c r="AT2" s="79" t="s">
        <v>120</v>
      </c>
      <c r="AU2" s="79" t="s">
        <v>121</v>
      </c>
      <c r="AV2" s="79" t="s">
        <v>122</v>
      </c>
      <c r="AW2" s="79" t="s">
        <v>126</v>
      </c>
      <c r="AX2" s="79" t="s">
        <v>127</v>
      </c>
      <c r="AY2" s="79" t="s">
        <v>132</v>
      </c>
      <c r="AZ2" s="79" t="s">
        <v>138</v>
      </c>
      <c r="BA2" s="79" t="s">
        <v>142</v>
      </c>
      <c r="BB2" s="79" t="s">
        <v>150</v>
      </c>
      <c r="BC2" s="79" t="s">
        <v>152</v>
      </c>
      <c r="BD2" s="79" t="s">
        <v>259</v>
      </c>
      <c r="BE2" s="79" t="s">
        <v>153</v>
      </c>
      <c r="BF2" s="79" t="s">
        <v>160</v>
      </c>
      <c r="BG2" s="79" t="s">
        <v>169</v>
      </c>
      <c r="BH2" s="79" t="s">
        <v>178</v>
      </c>
      <c r="BI2" s="79" t="s">
        <v>180</v>
      </c>
      <c r="BJ2" s="79" t="s">
        <v>182</v>
      </c>
      <c r="BK2" s="79" t="s">
        <v>193</v>
      </c>
      <c r="BL2" s="79" t="s">
        <v>197</v>
      </c>
      <c r="BM2" s="79" t="s">
        <v>203</v>
      </c>
      <c r="BN2" s="79" t="s">
        <v>208</v>
      </c>
      <c r="BO2" s="79" t="s">
        <v>215</v>
      </c>
      <c r="BP2" s="79" t="s">
        <v>217</v>
      </c>
      <c r="BQ2" s="79" t="s">
        <v>260</v>
      </c>
      <c r="BR2" s="79" t="s">
        <v>221</v>
      </c>
      <c r="BS2" s="79" t="s">
        <v>271</v>
      </c>
      <c r="BT2" s="79" t="s">
        <v>261</v>
      </c>
      <c r="BU2" s="79" t="s">
        <v>223</v>
      </c>
      <c r="BV2" s="79" t="s">
        <v>224</v>
      </c>
      <c r="BW2" s="79" t="s">
        <v>226</v>
      </c>
      <c r="BX2" s="79" t="s">
        <v>227</v>
      </c>
      <c r="BY2" s="79" t="s">
        <v>228</v>
      </c>
      <c r="BZ2" s="79" t="s">
        <v>229</v>
      </c>
      <c r="CA2" s="79" t="s">
        <v>230</v>
      </c>
      <c r="CB2" s="79" t="s">
        <v>232</v>
      </c>
      <c r="CC2" s="79" t="s">
        <v>233</v>
      </c>
      <c r="CD2" s="79" t="s">
        <v>238</v>
      </c>
      <c r="CE2" s="79" t="s">
        <v>239</v>
      </c>
      <c r="CF2" s="79" t="s">
        <v>240</v>
      </c>
      <c r="CG2" s="79" t="s">
        <v>241</v>
      </c>
      <c r="CH2" s="79" t="s">
        <v>242</v>
      </c>
      <c r="CI2" s="79" t="s">
        <v>243</v>
      </c>
      <c r="CJ2" s="79" t="s">
        <v>244</v>
      </c>
      <c r="CK2" s="79" t="s">
        <v>245</v>
      </c>
      <c r="CL2" s="79" t="s">
        <v>248</v>
      </c>
      <c r="CM2" s="79" t="s">
        <v>249</v>
      </c>
      <c r="CN2" s="79" t="s">
        <v>250</v>
      </c>
      <c r="CO2" s="79" t="s">
        <v>251</v>
      </c>
      <c r="CP2" s="79" t="s">
        <v>252</v>
      </c>
      <c r="CQ2" s="83"/>
    </row>
    <row r="3" spans="1:96" x14ac:dyDescent="0.25">
      <c r="A3" s="78" t="s">
        <v>24</v>
      </c>
      <c r="B3" s="84">
        <f>IFERROR('1.19 Wine share of consm'!B3/'1.19 Wine share of consm'!$B3,"")</f>
        <v>1</v>
      </c>
      <c r="C3" s="84"/>
      <c r="D3" s="84">
        <f>IFERROR('1.19 Wine share of consm'!D3/'1.19 Wine share of consm'!$B3,"")</f>
        <v>0.60251705998047111</v>
      </c>
      <c r="E3" s="84">
        <f>IFERROR('1.19 Wine share of consm'!E3/'1.19 Wine share of consm'!$B3,"")</f>
        <v>0.39600343204658012</v>
      </c>
      <c r="F3" s="84">
        <f>IFERROR('1.19 Wine share of consm'!F3/'1.19 Wine share of consm'!$B3,"")</f>
        <v>0.57523326858512891</v>
      </c>
      <c r="G3" s="84">
        <f>IFERROR('1.19 Wine share of consm'!G3/'1.19 Wine share of consm'!$B3,"")</f>
        <v>4.5535243306300665E-3</v>
      </c>
      <c r="H3" s="84">
        <f>IFERROR('1.19 Wine share of consm'!H3/'1.19 Wine share of consm'!$B3,"")</f>
        <v>1.3014368495578177</v>
      </c>
      <c r="I3" s="84">
        <f>IFERROR('1.19 Wine share of consm'!I3/'1.19 Wine share of consm'!$B3,"")</f>
        <v>1.0334403023740748</v>
      </c>
      <c r="J3" s="84">
        <f>IFERROR('1.19 Wine share of consm'!J3/'1.19 Wine share of consm'!$B3,"")</f>
        <v>0.28492862836459665</v>
      </c>
      <c r="K3" s="84">
        <f>IFERROR('1.19 Wine share of consm'!K3/'1.19 Wine share of consm'!$B3,"")</f>
        <v>0.22858379182764263</v>
      </c>
      <c r="L3" s="84">
        <f>IFERROR('1.19 Wine share of consm'!L3/'1.19 Wine share of consm'!$B3,"")</f>
        <v>0</v>
      </c>
      <c r="M3" s="84">
        <f>IFERROR('1.19 Wine share of consm'!M3/'1.19 Wine share of consm'!$B3,"")</f>
        <v>1.2334572656476044E-2</v>
      </c>
      <c r="N3" s="84">
        <f>IFERROR('1.19 Wine share of consm'!N3/'1.19 Wine share of consm'!$B3,"")</f>
        <v>0.52293933507738999</v>
      </c>
      <c r="O3" s="84">
        <f>IFERROR('1.19 Wine share of consm'!O3/'1.19 Wine share of consm'!$B3,"")</f>
        <v>0.24828268114901655</v>
      </c>
      <c r="P3" s="84">
        <f>IFERROR('1.19 Wine share of consm'!P3/'1.19 Wine share of consm'!$B3,"")</f>
        <v>0.47934173197559427</v>
      </c>
      <c r="Q3" s="84">
        <f>IFERROR('1.19 Wine share of consm'!Q3/'1.19 Wine share of consm'!$B3,"")</f>
        <v>1.2864884135353256E-2</v>
      </c>
      <c r="R3" s="84">
        <f>IFERROR('1.19 Wine share of consm'!R3/'1.19 Wine share of consm'!$B3,"")</f>
        <v>0.56965249307244548</v>
      </c>
      <c r="S3" s="84">
        <f>IFERROR('1.19 Wine share of consm'!S3/'1.19 Wine share of consm'!$B3,"")</f>
        <v>0.2958065194706907</v>
      </c>
      <c r="T3" s="84">
        <f>IFERROR('1.19 Wine share of consm'!T3/'1.19 Wine share of consm'!$B3,"")</f>
        <v>1.8768835911204289</v>
      </c>
      <c r="U3" s="84">
        <f>IFERROR('1.19 Wine share of consm'!U3/'1.19 Wine share of consm'!$B3,"")</f>
        <v>1.8721039975254041</v>
      </c>
      <c r="V3" s="84">
        <f>IFERROR('1.19 Wine share of consm'!V3/'1.19 Wine share of consm'!$B3,"")</f>
        <v>1.9101419225867367</v>
      </c>
      <c r="W3" s="84">
        <f>IFERROR('1.19 Wine share of consm'!W3/'1.19 Wine share of consm'!$B3,"")</f>
        <v>0.71927169616334252</v>
      </c>
      <c r="X3" s="84">
        <f>IFERROR('1.19 Wine share of consm'!X3/'1.19 Wine share of consm'!$B3,"")</f>
        <v>2.3817772949128346</v>
      </c>
      <c r="Y3" s="84">
        <f>IFERROR('1.19 Wine share of consm'!Y3/'1.19 Wine share of consm'!$B3,"")</f>
        <v>0.79949379112793273</v>
      </c>
      <c r="Z3" s="84">
        <f>IFERROR('1.19 Wine share of consm'!Z3/'1.19 Wine share of consm'!$B3,"")</f>
        <v>0.6017623413249632</v>
      </c>
      <c r="AA3" s="84">
        <f>IFERROR('1.19 Wine share of consm'!AA3/'1.19 Wine share of consm'!$B3,"")</f>
        <v>1.7750558778301073</v>
      </c>
      <c r="AB3" s="84">
        <f>IFERROR('1.19 Wine share of consm'!AB3/'1.19 Wine share of consm'!$B3,"")</f>
        <v>0.69552919927783652</v>
      </c>
      <c r="AC3" s="84">
        <f>IFERROR('1.19 Wine share of consm'!AC3/'1.19 Wine share of consm'!$B3,"")</f>
        <v>0.58586211685905965</v>
      </c>
      <c r="AD3" s="84">
        <f>IFERROR('1.19 Wine share of consm'!AD3/'1.19 Wine share of consm'!$B3,"")</f>
        <v>1.7575863505771792</v>
      </c>
      <c r="AE3" s="84">
        <f>IFERROR('1.19 Wine share of consm'!AE3/'1.19 Wine share of consm'!$B3,"")</f>
        <v>1.5062189024530162</v>
      </c>
      <c r="AF3" s="84">
        <f>IFERROR('1.19 Wine share of consm'!AF3/'1.19 Wine share of consm'!$B3,"")</f>
        <v>0.59840898911696794</v>
      </c>
      <c r="AG3" s="84">
        <f>IFERROR('1.19 Wine share of consm'!AG3/'1.19 Wine share of consm'!$B3,"")</f>
        <v>0.92385949197005579</v>
      </c>
      <c r="AH3" s="84">
        <f>IFERROR('1.19 Wine share of consm'!AH3/'1.19 Wine share of consm'!$B3,"")</f>
        <v>2.0070051032452936</v>
      </c>
      <c r="AI3" s="84">
        <f>IFERROR('1.19 Wine share of consm'!AI3/'1.19 Wine share of consm'!$B3,"")</f>
        <v>0.80696298482282414</v>
      </c>
      <c r="AJ3" s="84">
        <f>IFERROR('1.19 Wine share of consm'!AJ3/'1.19 Wine share of consm'!$B3,"")</f>
        <v>0.87729893401931025</v>
      </c>
      <c r="AK3" s="84">
        <f>IFERROR('1.19 Wine share of consm'!AK3/'1.19 Wine share of consm'!$B3,"")</f>
        <v>0.37526368724848752</v>
      </c>
      <c r="AL3" s="84">
        <f>IFERROR('1.19 Wine share of consm'!AL3/'1.19 Wine share of consm'!$B3,"")</f>
        <v>0.66394359032945516</v>
      </c>
      <c r="AM3" s="84">
        <f>IFERROR('1.19 Wine share of consm'!AM3/'1.19 Wine share of consm'!$B3,"")</f>
        <v>0.91992817498294888</v>
      </c>
      <c r="AN3" s="84">
        <f>IFERROR('1.19 Wine share of consm'!AN3/'1.19 Wine share of consm'!$B3,"")</f>
        <v>2.5647442612900053</v>
      </c>
      <c r="AO3" s="84">
        <f>IFERROR('1.19 Wine share of consm'!AO3/'1.19 Wine share of consm'!$B3,"")</f>
        <v>1.1185464838497154</v>
      </c>
      <c r="AP3" s="84">
        <f>IFERROR('1.19 Wine share of consm'!AP3/'1.19 Wine share of consm'!$B3,"")</f>
        <v>0.65084724754338374</v>
      </c>
      <c r="AQ3" s="84">
        <f>IFERROR('1.19 Wine share of consm'!AQ3/'1.19 Wine share of consm'!$B3,"")</f>
        <v>3.6875585692280262</v>
      </c>
      <c r="AR3" s="84">
        <f>IFERROR('1.19 Wine share of consm'!AR3/'1.19 Wine share of consm'!$B3,"")</f>
        <v>0.14335750737466382</v>
      </c>
      <c r="AS3" s="84">
        <f>IFERROR('1.19 Wine share of consm'!AS3/'1.19 Wine share of consm'!$B3,"")</f>
        <v>0.23233277429041949</v>
      </c>
      <c r="AT3" s="84">
        <f>IFERROR('1.19 Wine share of consm'!AT3/'1.19 Wine share of consm'!$B3,"")</f>
        <v>2.5608271714291932</v>
      </c>
      <c r="AU3" s="84">
        <f>IFERROR('1.19 Wine share of consm'!AU3/'1.19 Wine share of consm'!$B3,"")</f>
        <v>7.3004889299609299E-2</v>
      </c>
      <c r="AV3" s="84">
        <f>IFERROR('1.19 Wine share of consm'!AV3/'1.19 Wine share of consm'!$B3,"")</f>
        <v>0.1718808357153592</v>
      </c>
      <c r="AW3" s="84">
        <f>IFERROR('1.19 Wine share of consm'!AW3/'1.19 Wine share of consm'!$B3,"")</f>
        <v>7.1294623174538052E-2</v>
      </c>
      <c r="AX3" s="84">
        <f>IFERROR('1.19 Wine share of consm'!AX3/'1.19 Wine share of consm'!$B3,"")</f>
        <v>0.18654855126318431</v>
      </c>
      <c r="AY3" s="84">
        <f>IFERROR('1.19 Wine share of consm'!AY3/'1.19 Wine share of consm'!$B3,"")</f>
        <v>8.0335607997396155E-2</v>
      </c>
      <c r="AZ3" s="84">
        <f>IFERROR('1.19 Wine share of consm'!AZ3/'1.19 Wine share of consm'!$B3,"")</f>
        <v>7.7866998445237354E-2</v>
      </c>
      <c r="BA3" s="84">
        <f>IFERROR('1.19 Wine share of consm'!BA3/'1.19 Wine share of consm'!$B3,"")</f>
        <v>0.40863015990983226</v>
      </c>
      <c r="BB3" s="84">
        <f>IFERROR('1.19 Wine share of consm'!BB3/'1.19 Wine share of consm'!$B3,"")</f>
        <v>3.4314781130316354</v>
      </c>
      <c r="BC3" s="84">
        <f>IFERROR('1.19 Wine share of consm'!BC3/'1.19 Wine share of consm'!$B3,"")</f>
        <v>5.066099270513634E-2</v>
      </c>
      <c r="BD3" s="84">
        <f>IFERROR('1.19 Wine share of consm'!BD3/'1.19 Wine share of consm'!$B3,"")</f>
        <v>0.80387584641358478</v>
      </c>
      <c r="BE3" s="84">
        <f>IFERROR('1.19 Wine share of consm'!BE3/'1.19 Wine share of consm'!$B3,"")</f>
        <v>3.1041678930193868</v>
      </c>
      <c r="BF3" s="84">
        <f>IFERROR('1.19 Wine share of consm'!BF3/'1.19 Wine share of consm'!$B3,"")</f>
        <v>0.13997871090455388</v>
      </c>
      <c r="BG3" s="84">
        <f>IFERROR('1.19 Wine share of consm'!BG3/'1.19 Wine share of consm'!$B3,"")</f>
        <v>0.16303402799471572</v>
      </c>
      <c r="BH3" s="84" t="str">
        <f>IFERROR('1.19 Wine share of consm'!BH3/'1.19 Wine share of consm'!$B3,"")</f>
        <v/>
      </c>
      <c r="BI3" s="84">
        <f>IFERROR('1.19 Wine share of consm'!BI3/'1.19 Wine share of consm'!$B3,"")</f>
        <v>1.7541635923482071</v>
      </c>
      <c r="BJ3" s="84">
        <f>IFERROR('1.19 Wine share of consm'!BJ3/'1.19 Wine share of consm'!$B3,"")</f>
        <v>0.4263966886015641</v>
      </c>
      <c r="BK3" s="84">
        <f>IFERROR('1.19 Wine share of consm'!BK3/'1.19 Wine share of consm'!$B3,"")</f>
        <v>2.1281763297167351</v>
      </c>
      <c r="BL3" s="84">
        <f>IFERROR('1.19 Wine share of consm'!BL3/'1.19 Wine share of consm'!$B3,"")</f>
        <v>0.13686807288445269</v>
      </c>
      <c r="BM3" s="84" t="str">
        <f>IFERROR('1.19 Wine share of consm'!BM3/'1.19 Wine share of consm'!$B3,"")</f>
        <v/>
      </c>
      <c r="BN3" s="84">
        <f>IFERROR('1.19 Wine share of consm'!BN3/'1.19 Wine share of consm'!$B3,"")</f>
        <v>1.1656968864804753</v>
      </c>
      <c r="BO3" s="84">
        <f>IFERROR('1.19 Wine share of consm'!BO3/'1.19 Wine share of consm'!$B3,"")</f>
        <v>1.9692794434098555</v>
      </c>
      <c r="BP3" s="84">
        <f>IFERROR('1.19 Wine share of consm'!BP3/'1.19 Wine share of consm'!$B3,"")</f>
        <v>0.59926021100760363</v>
      </c>
      <c r="BQ3" s="84">
        <f>IFERROR('1.19 Wine share of consm'!BQ3/'1.19 Wine share of consm'!$B3,"")</f>
        <v>0.78032961324204564</v>
      </c>
      <c r="BR3" s="84">
        <f>IFERROR('1.19 Wine share of consm'!BR3/'1.19 Wine share of consm'!$B3,"")</f>
        <v>1.0809014576801266</v>
      </c>
      <c r="BS3" s="84">
        <f>IFERROR('1.19 Wine share of consm'!BS3/'1.19 Wine share of consm'!$B3,"")</f>
        <v>0.74985174895050655</v>
      </c>
      <c r="BT3" s="84">
        <f>IFERROR('1.19 Wine share of consm'!BT3/'1.19 Wine share of consm'!$B3,"")</f>
        <v>2.3294575240412358</v>
      </c>
      <c r="BU3" s="84">
        <f>IFERROR('1.19 Wine share of consm'!BU3/'1.19 Wine share of consm'!$B3,"")</f>
        <v>2.0956626048889011</v>
      </c>
      <c r="BV3" s="84">
        <f>IFERROR('1.19 Wine share of consm'!BV3/'1.19 Wine share of consm'!$B3,"")</f>
        <v>1.8899745116393654</v>
      </c>
      <c r="BW3" s="84">
        <f>IFERROR('1.19 Wine share of consm'!BW3/'1.19 Wine share of consm'!$B3,"")</f>
        <v>2.1948043179399117</v>
      </c>
      <c r="BX3" s="84">
        <f>IFERROR('1.19 Wine share of consm'!BX3/'1.19 Wine share of consm'!$B3,"")</f>
        <v>0.95067335585309165</v>
      </c>
      <c r="BY3" s="84">
        <f>IFERROR('1.19 Wine share of consm'!BY3/'1.19 Wine share of consm'!$B3,"")</f>
        <v>3.2821443487444455</v>
      </c>
      <c r="BZ3" s="84">
        <f>IFERROR('1.19 Wine share of consm'!BZ3/'1.19 Wine share of consm'!$B3,"")</f>
        <v>1.5454898564554835</v>
      </c>
      <c r="CA3" s="84">
        <f>IFERROR('1.19 Wine share of consm'!CA3/'1.19 Wine share of consm'!$B3,"")</f>
        <v>2.8206619199935821</v>
      </c>
      <c r="CB3" s="84">
        <f>IFERROR('1.19 Wine share of consm'!CB3/'1.19 Wine share of consm'!$B3,"")</f>
        <v>0.79005915175370278</v>
      </c>
      <c r="CC3" s="84">
        <f>IFERROR('1.19 Wine share of consm'!CC3/'1.19 Wine share of consm'!$B3,"")</f>
        <v>4.019951542290757</v>
      </c>
      <c r="CD3" s="84">
        <f>IFERROR('1.19 Wine share of consm'!CD3/'1.19 Wine share of consm'!$B3,"")</f>
        <v>1.5423340419393954</v>
      </c>
      <c r="CE3" s="84">
        <f>IFERROR('1.19 Wine share of consm'!CE3/'1.19 Wine share of consm'!$B3,"")</f>
        <v>1.5300116473350243</v>
      </c>
      <c r="CF3" s="84">
        <f>IFERROR('1.19 Wine share of consm'!CF3/'1.19 Wine share of consm'!$B3,"")</f>
        <v>3.6033127504307156</v>
      </c>
      <c r="CG3" s="84">
        <f>IFERROR('1.19 Wine share of consm'!CG3/'1.19 Wine share of consm'!$B3,"")</f>
        <v>2.2119583243149084</v>
      </c>
      <c r="CH3" s="84">
        <f>IFERROR('1.19 Wine share of consm'!CH3/'1.19 Wine share of consm'!$B3,"")</f>
        <v>1.9867552639197636</v>
      </c>
      <c r="CI3" s="84">
        <f>IFERROR('1.19 Wine share of consm'!CI3/'1.19 Wine share of consm'!$B3,"")</f>
        <v>3.1979751645117309</v>
      </c>
      <c r="CJ3" s="84">
        <f>IFERROR('1.19 Wine share of consm'!CJ3/'1.19 Wine share of consm'!$B3,"")</f>
        <v>0.49669865159680404</v>
      </c>
      <c r="CK3" s="84">
        <f>IFERROR('1.19 Wine share of consm'!CK3/'1.19 Wine share of consm'!$B3,"")</f>
        <v>1.472956982062656</v>
      </c>
      <c r="CL3" s="84">
        <f>IFERROR('1.19 Wine share of consm'!CL3/'1.19 Wine share of consm'!$B3,"")</f>
        <v>2.6138463675249648</v>
      </c>
      <c r="CM3" s="84">
        <f>IFERROR('1.19 Wine share of consm'!CM3/'1.19 Wine share of consm'!$B3,"")</f>
        <v>2.3218506477436187</v>
      </c>
      <c r="CN3" s="84">
        <f>IFERROR('1.19 Wine share of consm'!CN3/'1.19 Wine share of consm'!$B3,"")</f>
        <v>0.26395985484858553</v>
      </c>
      <c r="CO3" s="84">
        <f>IFERROR('1.19 Wine share of consm'!CO3/'1.19 Wine share of consm'!$B3,"")</f>
        <v>0.52398001037107633</v>
      </c>
      <c r="CP3" s="84">
        <f>IFERROR('1.19 Wine share of consm'!CP3/'1.19 Wine share of consm'!$B3,"")</f>
        <v>0.33860913506595153</v>
      </c>
      <c r="CQ3" s="83"/>
      <c r="CR3" s="88"/>
    </row>
    <row r="4" spans="1:96" x14ac:dyDescent="0.25">
      <c r="A4" s="78" t="s">
        <v>25</v>
      </c>
      <c r="B4" s="84">
        <f>IFERROR('1.19 Wine share of consm'!B4/'1.19 Wine share of consm'!$B4,"")</f>
        <v>1</v>
      </c>
      <c r="C4" s="84">
        <f>IFERROR('1.19 Wine share of consm'!C4/'1.19 Wine share of consm'!$B4,"")</f>
        <v>0.4355754132007813</v>
      </c>
      <c r="D4" s="84">
        <f>IFERROR('1.19 Wine share of consm'!D4/'1.19 Wine share of consm'!$B4,"")</f>
        <v>0.56782689455070623</v>
      </c>
      <c r="E4" s="84">
        <f>IFERROR('1.19 Wine share of consm'!E4/'1.19 Wine share of consm'!$B4,"")</f>
        <v>0.42902018142301906</v>
      </c>
      <c r="F4" s="84">
        <f>IFERROR('1.19 Wine share of consm'!F4/'1.19 Wine share of consm'!$B4,"")</f>
        <v>0.55906413383233111</v>
      </c>
      <c r="G4" s="84">
        <f>IFERROR('1.19 Wine share of consm'!G4/'1.19 Wine share of consm'!$B4,"")</f>
        <v>5.543037933845152E-3</v>
      </c>
      <c r="H4" s="84">
        <f>IFERROR('1.19 Wine share of consm'!H4/'1.19 Wine share of consm'!$B4,"")</f>
        <v>1.4230723406641159</v>
      </c>
      <c r="I4" s="84">
        <f>IFERROR('1.19 Wine share of consm'!I4/'1.19 Wine share of consm'!$B4,"")</f>
        <v>0.98811185001793633</v>
      </c>
      <c r="J4" s="84">
        <f>IFERROR('1.19 Wine share of consm'!J4/'1.19 Wine share of consm'!$B4,"")</f>
        <v>0.29804488582752003</v>
      </c>
      <c r="K4" s="84">
        <f>IFERROR('1.19 Wine share of consm'!K4/'1.19 Wine share of consm'!$B4,"")</f>
        <v>0.21738587382139252</v>
      </c>
      <c r="L4" s="84">
        <f>IFERROR('1.19 Wine share of consm'!L4/'1.19 Wine share of consm'!$B4,"")</f>
        <v>0</v>
      </c>
      <c r="M4" s="84">
        <f>IFERROR('1.19 Wine share of consm'!M4/'1.19 Wine share of consm'!$B4,"")</f>
        <v>1.4956385051744306E-2</v>
      </c>
      <c r="N4" s="84">
        <f>IFERROR('1.19 Wine share of consm'!N4/'1.19 Wine share of consm'!$B4,"")</f>
        <v>0.60988814599890684</v>
      </c>
      <c r="O4" s="84">
        <f>IFERROR('1.19 Wine share of consm'!O4/'1.19 Wine share of consm'!$B4,"")</f>
        <v>0.26857459640318831</v>
      </c>
      <c r="P4" s="84">
        <f>IFERROR('1.19 Wine share of consm'!P4/'1.19 Wine share of consm'!$B4,"")</f>
        <v>0.39986044009199845</v>
      </c>
      <c r="Q4" s="84">
        <f>IFERROR('1.19 Wine share of consm'!Q4/'1.19 Wine share of consm'!$B4,"")</f>
        <v>1.2471441781289769E-2</v>
      </c>
      <c r="R4" s="84">
        <f>IFERROR('1.19 Wine share of consm'!R4/'1.19 Wine share of consm'!$B4,"")</f>
        <v>0.66667934987734745</v>
      </c>
      <c r="S4" s="84">
        <f>IFERROR('1.19 Wine share of consm'!S4/'1.19 Wine share of consm'!$B4,"")</f>
        <v>0.29304687097278065</v>
      </c>
      <c r="T4" s="84">
        <f>IFERROR('1.19 Wine share of consm'!T4/'1.19 Wine share of consm'!$B4,"")</f>
        <v>1.9071451259322953</v>
      </c>
      <c r="U4" s="84">
        <f>IFERROR('1.19 Wine share of consm'!U4/'1.19 Wine share of consm'!$B4,"")</f>
        <v>1.9066334948836017</v>
      </c>
      <c r="V4" s="84">
        <f>IFERROR('1.19 Wine share of consm'!V4/'1.19 Wine share of consm'!$B4,"")</f>
        <v>1.9100213220979276</v>
      </c>
      <c r="W4" s="84">
        <f>IFERROR('1.19 Wine share of consm'!W4/'1.19 Wine share of consm'!$B4,"")</f>
        <v>0.74806289999150699</v>
      </c>
      <c r="X4" s="84">
        <f>IFERROR('1.19 Wine share of consm'!X4/'1.19 Wine share of consm'!$B4,"")</f>
        <v>2.6739742589566631</v>
      </c>
      <c r="Y4" s="84">
        <f>IFERROR('1.19 Wine share of consm'!Y4/'1.19 Wine share of consm'!$B4,"")</f>
        <v>0.78414190199859435</v>
      </c>
      <c r="Z4" s="84">
        <f>IFERROR('1.19 Wine share of consm'!Z4/'1.19 Wine share of consm'!$B4,"")</f>
        <v>0.62797804863446749</v>
      </c>
      <c r="AA4" s="84">
        <f>IFERROR('1.19 Wine share of consm'!AA4/'1.19 Wine share of consm'!$B4,"")</f>
        <v>1.8398010830825748</v>
      </c>
      <c r="AB4" s="84">
        <f>IFERROR('1.19 Wine share of consm'!AB4/'1.19 Wine share of consm'!$B4,"")</f>
        <v>0.7279610035322317</v>
      </c>
      <c r="AC4" s="84">
        <f>IFERROR('1.19 Wine share of consm'!AC4/'1.19 Wine share of consm'!$B4,"")</f>
        <v>0.60540367433715014</v>
      </c>
      <c r="AD4" s="84">
        <f>IFERROR('1.19 Wine share of consm'!AD4/'1.19 Wine share of consm'!$B4,"")</f>
        <v>1.7232885985783066</v>
      </c>
      <c r="AE4" s="84">
        <f>IFERROR('1.19 Wine share of consm'!AE4/'1.19 Wine share of consm'!$B4,"")</f>
        <v>1.525460520514256</v>
      </c>
      <c r="AF4" s="84">
        <f>IFERROR('1.19 Wine share of consm'!AF4/'1.19 Wine share of consm'!$B4,"")</f>
        <v>0.6439601094625329</v>
      </c>
      <c r="AG4" s="84">
        <f>IFERROR('1.19 Wine share of consm'!AG4/'1.19 Wine share of consm'!$B4,"")</f>
        <v>0.9177181250519828</v>
      </c>
      <c r="AH4" s="84">
        <f>IFERROR('1.19 Wine share of consm'!AH4/'1.19 Wine share of consm'!$B4,"")</f>
        <v>1.9873941309274721</v>
      </c>
      <c r="AI4" s="84">
        <f>IFERROR('1.19 Wine share of consm'!AI4/'1.19 Wine share of consm'!$B4,"")</f>
        <v>0.77433167112803392</v>
      </c>
      <c r="AJ4" s="84">
        <f>IFERROR('1.19 Wine share of consm'!AJ4/'1.19 Wine share of consm'!$B4,"")</f>
        <v>0.75210887110843916</v>
      </c>
      <c r="AK4" s="84">
        <f>IFERROR('1.19 Wine share of consm'!AK4/'1.19 Wine share of consm'!$B4,"")</f>
        <v>0.39310665354082747</v>
      </c>
      <c r="AL4" s="84">
        <f>IFERROR('1.19 Wine share of consm'!AL4/'1.19 Wine share of consm'!$B4,"")</f>
        <v>0.63791003378804567</v>
      </c>
      <c r="AM4" s="84">
        <f>IFERROR('1.19 Wine share of consm'!AM4/'1.19 Wine share of consm'!$B4,"")</f>
        <v>0.93405138326303139</v>
      </c>
      <c r="AN4" s="84">
        <f>IFERROR('1.19 Wine share of consm'!AN4/'1.19 Wine share of consm'!$B4,"")</f>
        <v>2.473062921687875</v>
      </c>
      <c r="AO4" s="84">
        <f>IFERROR('1.19 Wine share of consm'!AO4/'1.19 Wine share of consm'!$B4,"")</f>
        <v>1.3018587494329128</v>
      </c>
      <c r="AP4" s="84">
        <f>IFERROR('1.19 Wine share of consm'!AP4/'1.19 Wine share of consm'!$B4,"")</f>
        <v>0.64783933670316041</v>
      </c>
      <c r="AQ4" s="84">
        <f>IFERROR('1.19 Wine share of consm'!AQ4/'1.19 Wine share of consm'!$B4,"")</f>
        <v>3.6816710496802738</v>
      </c>
      <c r="AR4" s="84">
        <f>IFERROR('1.19 Wine share of consm'!AR4/'1.19 Wine share of consm'!$B4,"")</f>
        <v>0.15833634559587001</v>
      </c>
      <c r="AS4" s="84">
        <f>IFERROR('1.19 Wine share of consm'!AS4/'1.19 Wine share of consm'!$B4,"")</f>
        <v>0.23004107421940445</v>
      </c>
      <c r="AT4" s="84">
        <f>IFERROR('1.19 Wine share of consm'!AT4/'1.19 Wine share of consm'!$B4,"")</f>
        <v>2.5465202361934547</v>
      </c>
      <c r="AU4" s="84">
        <f>IFERROR('1.19 Wine share of consm'!AU4/'1.19 Wine share of consm'!$B4,"")</f>
        <v>8.2078404695179963E-2</v>
      </c>
      <c r="AV4" s="84">
        <f>IFERROR('1.19 Wine share of consm'!AV4/'1.19 Wine share of consm'!$B4,"")</f>
        <v>0.1728816791807925</v>
      </c>
      <c r="AW4" s="84">
        <f>IFERROR('1.19 Wine share of consm'!AW4/'1.19 Wine share of consm'!$B4,"")</f>
        <v>8.6034377962228223E-2</v>
      </c>
      <c r="AX4" s="84">
        <f>IFERROR('1.19 Wine share of consm'!AX4/'1.19 Wine share of consm'!$B4,"")</f>
        <v>0.17001306724748283</v>
      </c>
      <c r="AY4" s="84">
        <f>IFERROR('1.19 Wine share of consm'!AY4/'1.19 Wine share of consm'!$B4,"")</f>
        <v>7.5710252606760842E-2</v>
      </c>
      <c r="AZ4" s="84">
        <f>IFERROR('1.19 Wine share of consm'!AZ4/'1.19 Wine share of consm'!$B4,"")</f>
        <v>8.3117179042012532E-2</v>
      </c>
      <c r="BA4" s="84">
        <f>IFERROR('1.19 Wine share of consm'!BA4/'1.19 Wine share of consm'!$B4,"")</f>
        <v>0.41366326424273675</v>
      </c>
      <c r="BB4" s="84">
        <f>IFERROR('1.19 Wine share of consm'!BB4/'1.19 Wine share of consm'!$B4,"")</f>
        <v>3.7476575040346618</v>
      </c>
      <c r="BC4" s="84">
        <f>IFERROR('1.19 Wine share of consm'!BC4/'1.19 Wine share of consm'!$B4,"")</f>
        <v>2.7910135494865228E-2</v>
      </c>
      <c r="BD4" s="84">
        <f>IFERROR('1.19 Wine share of consm'!BD4/'1.19 Wine share of consm'!$B4,"")</f>
        <v>0.78980140282690126</v>
      </c>
      <c r="BE4" s="84">
        <f>IFERROR('1.19 Wine share of consm'!BE4/'1.19 Wine share of consm'!$B4,"")</f>
        <v>3.1266417611336359</v>
      </c>
      <c r="BF4" s="84">
        <f>IFERROR('1.19 Wine share of consm'!BF4/'1.19 Wine share of consm'!$B4,"")</f>
        <v>0.13322799305801358</v>
      </c>
      <c r="BG4" s="84">
        <f>IFERROR('1.19 Wine share of consm'!BG4/'1.19 Wine share of consm'!$B4,"")</f>
        <v>0.30494407299945342</v>
      </c>
      <c r="BH4" s="84" t="str">
        <f>IFERROR('1.19 Wine share of consm'!BH4/'1.19 Wine share of consm'!$B4,"")</f>
        <v/>
      </c>
      <c r="BI4" s="84">
        <f>IFERROR('1.19 Wine share of consm'!BI4/'1.19 Wine share of consm'!$B4,"")</f>
        <v>1.5369181279172452</v>
      </c>
      <c r="BJ4" s="84">
        <f>IFERROR('1.19 Wine share of consm'!BJ4/'1.19 Wine share of consm'!$B4,"")</f>
        <v>0.43274221147640268</v>
      </c>
      <c r="BK4" s="84">
        <f>IFERROR('1.19 Wine share of consm'!BK4/'1.19 Wine share of consm'!$B4,"")</f>
        <v>2.0820319466859232</v>
      </c>
      <c r="BL4" s="84">
        <f>IFERROR('1.19 Wine share of consm'!BL4/'1.19 Wine share of consm'!$B4,"")</f>
        <v>0.14479358861844546</v>
      </c>
      <c r="BM4" s="84" t="str">
        <f>IFERROR('1.19 Wine share of consm'!BM4/'1.19 Wine share of consm'!$B4,"")</f>
        <v/>
      </c>
      <c r="BN4" s="84">
        <f>IFERROR('1.19 Wine share of consm'!BN4/'1.19 Wine share of consm'!$B4,"")</f>
        <v>1.132951021537562</v>
      </c>
      <c r="BO4" s="84">
        <f>IFERROR('1.19 Wine share of consm'!BO4/'1.19 Wine share of consm'!$B4,"")</f>
        <v>1.6705631825187444</v>
      </c>
      <c r="BP4" s="84">
        <f>IFERROR('1.19 Wine share of consm'!BP4/'1.19 Wine share of consm'!$B4,"")</f>
        <v>0.70371709153720008</v>
      </c>
      <c r="BQ4" s="84">
        <f>IFERROR('1.19 Wine share of consm'!BQ4/'1.19 Wine share of consm'!$B4,"")</f>
        <v>0.80148680945910367</v>
      </c>
      <c r="BR4" s="84">
        <f>IFERROR('1.19 Wine share of consm'!BR4/'1.19 Wine share of consm'!$B4,"")</f>
        <v>1.1021854706413809</v>
      </c>
      <c r="BS4" s="84">
        <f>IFERROR('1.19 Wine share of consm'!BS4/'1.19 Wine share of consm'!$B4,"")</f>
        <v>0.77061533448498132</v>
      </c>
      <c r="BT4" s="84">
        <f>IFERROR('1.19 Wine share of consm'!BT4/'1.19 Wine share of consm'!$B4,"")</f>
        <v>2.2877106936746072</v>
      </c>
      <c r="BU4" s="84">
        <f>IFERROR('1.19 Wine share of consm'!BU4/'1.19 Wine share of consm'!$B4,"")</f>
        <v>2.0391353666458771</v>
      </c>
      <c r="BV4" s="84">
        <f>IFERROR('1.19 Wine share of consm'!BV4/'1.19 Wine share of consm'!$B4,"")</f>
        <v>1.9055054509706773</v>
      </c>
      <c r="BW4" s="84">
        <f>IFERROR('1.19 Wine share of consm'!BW4/'1.19 Wine share of consm'!$B4,"")</f>
        <v>2.1523444702137779</v>
      </c>
      <c r="BX4" s="84">
        <f>IFERROR('1.19 Wine share of consm'!BX4/'1.19 Wine share of consm'!$B4,"")</f>
        <v>1.0070246131609855</v>
      </c>
      <c r="BY4" s="84">
        <f>IFERROR('1.19 Wine share of consm'!BY4/'1.19 Wine share of consm'!$B4,"")</f>
        <v>3.2368876114484708</v>
      </c>
      <c r="BZ4" s="84">
        <f>IFERROR('1.19 Wine share of consm'!BZ4/'1.19 Wine share of consm'!$B4,"")</f>
        <v>1.5125903047391944</v>
      </c>
      <c r="CA4" s="84">
        <f>IFERROR('1.19 Wine share of consm'!CA4/'1.19 Wine share of consm'!$B4,"")</f>
        <v>2.8023431907490752</v>
      </c>
      <c r="CB4" s="84">
        <f>IFERROR('1.19 Wine share of consm'!CB4/'1.19 Wine share of consm'!$B4,"")</f>
        <v>0.87723637438198909</v>
      </c>
      <c r="CC4" s="84">
        <f>IFERROR('1.19 Wine share of consm'!CC4/'1.19 Wine share of consm'!$B4,"")</f>
        <v>3.9438633063118282</v>
      </c>
      <c r="CD4" s="84">
        <f>IFERROR('1.19 Wine share of consm'!CD4/'1.19 Wine share of consm'!$B4,"")</f>
        <v>1.58534315520346</v>
      </c>
      <c r="CE4" s="84">
        <f>IFERROR('1.19 Wine share of consm'!CE4/'1.19 Wine share of consm'!$B4,"")</f>
        <v>1.5475575863232169</v>
      </c>
      <c r="CF4" s="84">
        <f>IFERROR('1.19 Wine share of consm'!CF4/'1.19 Wine share of consm'!$B4,"")</f>
        <v>3.5637493904264477</v>
      </c>
      <c r="CG4" s="84">
        <f>IFERROR('1.19 Wine share of consm'!CG4/'1.19 Wine share of consm'!$B4,"")</f>
        <v>2.16355431764064</v>
      </c>
      <c r="CH4" s="84">
        <f>IFERROR('1.19 Wine share of consm'!CH4/'1.19 Wine share of consm'!$B4,"")</f>
        <v>2.0674174440640907</v>
      </c>
      <c r="CI4" s="84">
        <f>IFERROR('1.19 Wine share of consm'!CI4/'1.19 Wine share of consm'!$B4,"")</f>
        <v>3.1464465610904231</v>
      </c>
      <c r="CJ4" s="84">
        <f>IFERROR('1.19 Wine share of consm'!CJ4/'1.19 Wine share of consm'!$B4,"")</f>
        <v>0.5721742147092217</v>
      </c>
      <c r="CK4" s="84">
        <f>IFERROR('1.19 Wine share of consm'!CK4/'1.19 Wine share of consm'!$B4,"")</f>
        <v>1.494614421484582</v>
      </c>
      <c r="CL4" s="84">
        <f>IFERROR('1.19 Wine share of consm'!CL4/'1.19 Wine share of consm'!$B4,"")</f>
        <v>2.6329317522391738</v>
      </c>
      <c r="CM4" s="84">
        <f>IFERROR('1.19 Wine share of consm'!CM4/'1.19 Wine share of consm'!$B4,"")</f>
        <v>2.2676536084824295</v>
      </c>
      <c r="CN4" s="84">
        <f>IFERROR('1.19 Wine share of consm'!CN4/'1.19 Wine share of consm'!$B4,"")</f>
        <v>0.25495324136019637</v>
      </c>
      <c r="CO4" s="84">
        <f>IFERROR('1.19 Wine share of consm'!CO4/'1.19 Wine share of consm'!$B4,"")</f>
        <v>0.5389466579251373</v>
      </c>
      <c r="CP4" s="84">
        <f>IFERROR('1.19 Wine share of consm'!CP4/'1.19 Wine share of consm'!$B4,"")</f>
        <v>0.38225851152923407</v>
      </c>
      <c r="CR4" s="88"/>
    </row>
    <row r="5" spans="1:96" x14ac:dyDescent="0.25">
      <c r="A5" s="78" t="s">
        <v>26</v>
      </c>
      <c r="B5" s="84">
        <f>IFERROR('1.19 Wine share of consm'!B5/'1.19 Wine share of consm'!$B5,"")</f>
        <v>1</v>
      </c>
      <c r="C5" s="84"/>
      <c r="D5" s="84"/>
      <c r="E5" s="84">
        <f>IFERROR('1.19 Wine share of consm'!E5/'1.19 Wine share of consm'!$B5,"")</f>
        <v>0.45925332990952683</v>
      </c>
      <c r="F5" s="84">
        <f>IFERROR('1.19 Wine share of consm'!F5/'1.19 Wine share of consm'!$B5,"")</f>
        <v>0.56249639246709415</v>
      </c>
      <c r="G5" s="84">
        <f>IFERROR('1.19 Wine share of consm'!G5/'1.19 Wine share of consm'!$B5,"")</f>
        <v>6.3905113497249033E-3</v>
      </c>
      <c r="H5" s="84">
        <f>IFERROR('1.19 Wine share of consm'!H5/'1.19 Wine share of consm'!$B5,"")</f>
        <v>1.5320356289376491</v>
      </c>
      <c r="I5" s="84">
        <f>IFERROR('1.19 Wine share of consm'!I5/'1.19 Wine share of consm'!$B5,"")</f>
        <v>0.9305129957378353</v>
      </c>
      <c r="J5" s="84">
        <f>IFERROR('1.19 Wine share of consm'!J5/'1.19 Wine share of consm'!$B5,"")</f>
        <v>0.31754565013057146</v>
      </c>
      <c r="K5" s="84">
        <f>IFERROR('1.19 Wine share of consm'!K5/'1.19 Wine share of consm'!$B5,"")</f>
        <v>0.24870708261974822</v>
      </c>
      <c r="L5" s="84">
        <f>IFERROR('1.19 Wine share of consm'!L5/'1.19 Wine share of consm'!$B5,"")</f>
        <v>0</v>
      </c>
      <c r="M5" s="84">
        <f>IFERROR('1.19 Wine share of consm'!M5/'1.19 Wine share of consm'!$B5,"")</f>
        <v>1.9655341958273773E-2</v>
      </c>
      <c r="N5" s="84">
        <f>IFERROR('1.19 Wine share of consm'!N5/'1.19 Wine share of consm'!$B5,"")</f>
        <v>0.63133336357320724</v>
      </c>
      <c r="O5" s="84">
        <f>IFERROR('1.19 Wine share of consm'!O5/'1.19 Wine share of consm'!$B5,"")</f>
        <v>0.29317248230080772</v>
      </c>
      <c r="P5" s="84">
        <f>IFERROR('1.19 Wine share of consm'!P5/'1.19 Wine share of consm'!$B5,"")</f>
        <v>0.38062996992239734</v>
      </c>
      <c r="Q5" s="84">
        <f>IFERROR('1.19 Wine share of consm'!Q5/'1.19 Wine share of consm'!$B5,"")</f>
        <v>1.2268062371377715E-2</v>
      </c>
      <c r="R5" s="84">
        <f>IFERROR('1.19 Wine share of consm'!R5/'1.19 Wine share of consm'!$B5,"")</f>
        <v>0.52526935849290834</v>
      </c>
      <c r="S5" s="84">
        <f>IFERROR('1.19 Wine share of consm'!S5/'1.19 Wine share of consm'!$B5,"")</f>
        <v>0.28110745485094479</v>
      </c>
      <c r="T5" s="84">
        <f>IFERROR('1.19 Wine share of consm'!T5/'1.19 Wine share of consm'!$B5,"")</f>
        <v>1.9334119496941562</v>
      </c>
      <c r="U5" s="84">
        <f>IFERROR('1.19 Wine share of consm'!U5/'1.19 Wine share of consm'!$B5,"")</f>
        <v>1.9389968502039934</v>
      </c>
      <c r="V5" s="84">
        <f>IFERROR('1.19 Wine share of consm'!V5/'1.19 Wine share of consm'!$B5,"")</f>
        <v>1.9086822619655099</v>
      </c>
      <c r="W5" s="84">
        <f>IFERROR('1.19 Wine share of consm'!W5/'1.19 Wine share of consm'!$B5,"")</f>
        <v>0.74274988730608738</v>
      </c>
      <c r="X5" s="84">
        <f>IFERROR('1.19 Wine share of consm'!X5/'1.19 Wine share of consm'!$B5,"")</f>
        <v>2.8086897186698336</v>
      </c>
      <c r="Y5" s="84">
        <f>IFERROR('1.19 Wine share of consm'!Y5/'1.19 Wine share of consm'!$B5,"")</f>
        <v>0.87360975239541838</v>
      </c>
      <c r="Z5" s="84">
        <f>IFERROR('1.19 Wine share of consm'!Z5/'1.19 Wine share of consm'!$B5,"")</f>
        <v>0.60079828585790163</v>
      </c>
      <c r="AA5" s="84">
        <f>IFERROR('1.19 Wine share of consm'!AA5/'1.19 Wine share of consm'!$B5,"")</f>
        <v>1.8388015452705977</v>
      </c>
      <c r="AB5" s="84">
        <f>IFERROR('1.19 Wine share of consm'!AB5/'1.19 Wine share of consm'!$B5,"")</f>
        <v>0.80562785044924601</v>
      </c>
      <c r="AC5" s="84">
        <f>IFERROR('1.19 Wine share of consm'!AC5/'1.19 Wine share of consm'!$B5,"")</f>
        <v>0.55454957611160094</v>
      </c>
      <c r="AD5" s="84">
        <f>IFERROR('1.19 Wine share of consm'!AD5/'1.19 Wine share of consm'!$B5,"")</f>
        <v>1.7022618099307214</v>
      </c>
      <c r="AE5" s="84">
        <f>IFERROR('1.19 Wine share of consm'!AE5/'1.19 Wine share of consm'!$B5,"")</f>
        <v>1.7183911127944966</v>
      </c>
      <c r="AF5" s="84">
        <f>IFERROR('1.19 Wine share of consm'!AF5/'1.19 Wine share of consm'!$B5,"")</f>
        <v>0.6383481787240205</v>
      </c>
      <c r="AG5" s="84">
        <f>IFERROR('1.19 Wine share of consm'!AG5/'1.19 Wine share of consm'!$B5,"")</f>
        <v>0.95157492480599337</v>
      </c>
      <c r="AH5" s="84">
        <f>IFERROR('1.19 Wine share of consm'!AH5/'1.19 Wine share of consm'!$B5,"")</f>
        <v>2.040241152338274</v>
      </c>
      <c r="AI5" s="84">
        <f>IFERROR('1.19 Wine share of consm'!AI5/'1.19 Wine share of consm'!$B5,"")</f>
        <v>0.69050320828605216</v>
      </c>
      <c r="AJ5" s="84">
        <f>IFERROR('1.19 Wine share of consm'!AJ5/'1.19 Wine share of consm'!$B5,"")</f>
        <v>0.66422528893893318</v>
      </c>
      <c r="AK5" s="84">
        <f>IFERROR('1.19 Wine share of consm'!AK5/'1.19 Wine share of consm'!$B5,"")</f>
        <v>0.41624586520972767</v>
      </c>
      <c r="AL5" s="84">
        <f>IFERROR('1.19 Wine share of consm'!AL5/'1.19 Wine share of consm'!$B5,"")</f>
        <v>0.72030608232149862</v>
      </c>
      <c r="AM5" s="84">
        <f>IFERROR('1.19 Wine share of consm'!AM5/'1.19 Wine share of consm'!$B5,"")</f>
        <v>0.97581887193480843</v>
      </c>
      <c r="AN5" s="84">
        <f>IFERROR('1.19 Wine share of consm'!AN5/'1.19 Wine share of consm'!$B5,"")</f>
        <v>2.748994227217314</v>
      </c>
      <c r="AO5" s="84">
        <f>IFERROR('1.19 Wine share of consm'!AO5/'1.19 Wine share of consm'!$B5,"")</f>
        <v>1.066067302524933</v>
      </c>
      <c r="AP5" s="84">
        <f>IFERROR('1.19 Wine share of consm'!AP5/'1.19 Wine share of consm'!$B5,"")</f>
        <v>0.64975346989087657</v>
      </c>
      <c r="AQ5" s="84">
        <f>IFERROR('1.19 Wine share of consm'!AQ5/'1.19 Wine share of consm'!$B5,"")</f>
        <v>3.5994051511550791</v>
      </c>
      <c r="AR5" s="84">
        <f>IFERROR('1.19 Wine share of consm'!AR5/'1.19 Wine share of consm'!$B5,"")</f>
        <v>0.14150575390433953</v>
      </c>
      <c r="AS5" s="84">
        <f>IFERROR('1.19 Wine share of consm'!AS5/'1.19 Wine share of consm'!$B5,"")</f>
        <v>0.22509891833257459</v>
      </c>
      <c r="AT5" s="84">
        <f>IFERROR('1.19 Wine share of consm'!AT5/'1.19 Wine share of consm'!$B5,"")</f>
        <v>2.4794183005784136</v>
      </c>
      <c r="AU5" s="84">
        <f>IFERROR('1.19 Wine share of consm'!AU5/'1.19 Wine share of consm'!$B5,"")</f>
        <v>0.10305172391957283</v>
      </c>
      <c r="AV5" s="84">
        <f>IFERROR('1.19 Wine share of consm'!AV5/'1.19 Wine share of consm'!$B5,"")</f>
        <v>0.17650180056885359</v>
      </c>
      <c r="AW5" s="84">
        <f>IFERROR('1.19 Wine share of consm'!AW5/'1.19 Wine share of consm'!$B5,"")</f>
        <v>8.022809116766072E-2</v>
      </c>
      <c r="AX5" s="84">
        <f>IFERROR('1.19 Wine share of consm'!AX5/'1.19 Wine share of consm'!$B5,"")</f>
        <v>0.24074845597591635</v>
      </c>
      <c r="AY5" s="84">
        <f>IFERROR('1.19 Wine share of consm'!AY5/'1.19 Wine share of consm'!$B5,"")</f>
        <v>6.9701347995343457E-2</v>
      </c>
      <c r="AZ5" s="84">
        <f>IFERROR('1.19 Wine share of consm'!AZ5/'1.19 Wine share of consm'!$B5,"")</f>
        <v>8.8588628192492025E-2</v>
      </c>
      <c r="BA5" s="84">
        <f>IFERROR('1.19 Wine share of consm'!BA5/'1.19 Wine share of consm'!$B5,"")</f>
        <v>0.45469992944330712</v>
      </c>
      <c r="BB5" s="84">
        <f>IFERROR('1.19 Wine share of consm'!BB5/'1.19 Wine share of consm'!$B5,"")</f>
        <v>3.8756853708244106</v>
      </c>
      <c r="BC5" s="84">
        <f>IFERROR('1.19 Wine share of consm'!BC5/'1.19 Wine share of consm'!$B5,"")</f>
        <v>2.2406043479256597E-2</v>
      </c>
      <c r="BD5" s="84">
        <f>IFERROR('1.19 Wine share of consm'!BD5/'1.19 Wine share of consm'!$B5,"")</f>
        <v>0.73834800027625458</v>
      </c>
      <c r="BE5" s="84">
        <f>IFERROR('1.19 Wine share of consm'!BE5/'1.19 Wine share of consm'!$B5,"")</f>
        <v>3.107303303841793</v>
      </c>
      <c r="BF5" s="84">
        <f>IFERROR('1.19 Wine share of consm'!BF5/'1.19 Wine share of consm'!$B5,"")</f>
        <v>0.12844027740925967</v>
      </c>
      <c r="BG5" s="84">
        <f>IFERROR('1.19 Wine share of consm'!BG5/'1.19 Wine share of consm'!$B5,"")</f>
        <v>0.28059260603253655</v>
      </c>
      <c r="BH5" s="84" t="str">
        <f>IFERROR('1.19 Wine share of consm'!BH5/'1.19 Wine share of consm'!$B5,"")</f>
        <v/>
      </c>
      <c r="BI5" s="84">
        <f>IFERROR('1.19 Wine share of consm'!BI5/'1.19 Wine share of consm'!$B5,"")</f>
        <v>1.5118772653989963</v>
      </c>
      <c r="BJ5" s="84">
        <f>IFERROR('1.19 Wine share of consm'!BJ5/'1.19 Wine share of consm'!$B5,"")</f>
        <v>0.45596298480287178</v>
      </c>
      <c r="BK5" s="84">
        <f>IFERROR('1.19 Wine share of consm'!BK5/'1.19 Wine share of consm'!$B5,"")</f>
        <v>2.0690757293575697</v>
      </c>
      <c r="BL5" s="84">
        <f>IFERROR('1.19 Wine share of consm'!BL5/'1.19 Wine share of consm'!$B5,"")</f>
        <v>0.13510014364529535</v>
      </c>
      <c r="BM5" s="84" t="str">
        <f>IFERROR('1.19 Wine share of consm'!BM5/'1.19 Wine share of consm'!$B5,"")</f>
        <v/>
      </c>
      <c r="BN5" s="84">
        <f>IFERROR('1.19 Wine share of consm'!BN5/'1.19 Wine share of consm'!$B5,"")</f>
        <v>1.0179638730482719</v>
      </c>
      <c r="BO5" s="84">
        <f>IFERROR('1.19 Wine share of consm'!BO5/'1.19 Wine share of consm'!$B5,"")</f>
        <v>1.7006187000755759</v>
      </c>
      <c r="BP5" s="84">
        <f>IFERROR('1.19 Wine share of consm'!BP5/'1.19 Wine share of consm'!$B5,"")</f>
        <v>0.81491256858385608</v>
      </c>
      <c r="BQ5" s="84">
        <f>IFERROR('1.19 Wine share of consm'!BQ5/'1.19 Wine share of consm'!$B5,"")</f>
        <v>0.82137954111927225</v>
      </c>
      <c r="BR5" s="84">
        <f>IFERROR('1.19 Wine share of consm'!BR5/'1.19 Wine share of consm'!$B5,"")</f>
        <v>1.1151196156856193</v>
      </c>
      <c r="BS5" s="84">
        <f>IFERROR('1.19 Wine share of consm'!BS5/'1.19 Wine share of consm'!$B5,"")</f>
        <v>0.79116406117953986</v>
      </c>
      <c r="BT5" s="84">
        <f>IFERROR('1.19 Wine share of consm'!BT5/'1.19 Wine share of consm'!$B5,"")</f>
        <v>2.2904025508653785</v>
      </c>
      <c r="BU5" s="84">
        <f>IFERROR('1.19 Wine share of consm'!BU5/'1.19 Wine share of consm'!$B5,"")</f>
        <v>2.0058139656293386</v>
      </c>
      <c r="BV5" s="84">
        <f>IFERROR('1.19 Wine share of consm'!BV5/'1.19 Wine share of consm'!$B5,"")</f>
        <v>1.9377260111581618</v>
      </c>
      <c r="BW5" s="84">
        <f>IFERROR('1.19 Wine share of consm'!BW5/'1.19 Wine share of consm'!$B5,"")</f>
        <v>2.139714565555376</v>
      </c>
      <c r="BX5" s="84">
        <f>IFERROR('1.19 Wine share of consm'!BX5/'1.19 Wine share of consm'!$B5,"")</f>
        <v>1.0522222726220118</v>
      </c>
      <c r="BY5" s="84">
        <f>IFERROR('1.19 Wine share of consm'!BY5/'1.19 Wine share of consm'!$B5,"")</f>
        <v>3.2015202605863839</v>
      </c>
      <c r="BZ5" s="84">
        <f>IFERROR('1.19 Wine share of consm'!BZ5/'1.19 Wine share of consm'!$B5,"")</f>
        <v>1.5521700443164701</v>
      </c>
      <c r="CA5" s="84">
        <f>IFERROR('1.19 Wine share of consm'!CA5/'1.19 Wine share of consm'!$B5,"")</f>
        <v>2.8114215376324534</v>
      </c>
      <c r="CB5" s="84">
        <f>IFERROR('1.19 Wine share of consm'!CB5/'1.19 Wine share of consm'!$B5,"")</f>
        <v>0.96104610379996391</v>
      </c>
      <c r="CC5" s="84">
        <f>IFERROR('1.19 Wine share of consm'!CC5/'1.19 Wine share of consm'!$B5,"")</f>
        <v>3.8962005900313326</v>
      </c>
      <c r="CD5" s="84">
        <f>IFERROR('1.19 Wine share of consm'!CD5/'1.19 Wine share of consm'!$B5,"")</f>
        <v>1.6566769305084055</v>
      </c>
      <c r="CE5" s="84">
        <f>IFERROR('1.19 Wine share of consm'!CE5/'1.19 Wine share of consm'!$B5,"")</f>
        <v>1.5968489081508301</v>
      </c>
      <c r="CF5" s="84">
        <f>IFERROR('1.19 Wine share of consm'!CF5/'1.19 Wine share of consm'!$B5,"")</f>
        <v>3.5316405732004248</v>
      </c>
      <c r="CG5" s="84">
        <f>IFERROR('1.19 Wine share of consm'!CG5/'1.19 Wine share of consm'!$B5,"")</f>
        <v>2.1248885714793584</v>
      </c>
      <c r="CH5" s="84">
        <f>IFERROR('1.19 Wine share of consm'!CH5/'1.19 Wine share of consm'!$B5,"")</f>
        <v>2.1506693387233722</v>
      </c>
      <c r="CI5" s="84">
        <f>IFERROR('1.19 Wine share of consm'!CI5/'1.19 Wine share of consm'!$B5,"")</f>
        <v>3.1398312615040838</v>
      </c>
      <c r="CJ5" s="84">
        <f>IFERROR('1.19 Wine share of consm'!CJ5/'1.19 Wine share of consm'!$B5,"")</f>
        <v>0.65072104363826933</v>
      </c>
      <c r="CK5" s="84">
        <f>IFERROR('1.19 Wine share of consm'!CK5/'1.19 Wine share of consm'!$B5,"")</f>
        <v>1.5181960337112899</v>
      </c>
      <c r="CL5" s="84">
        <f>IFERROR('1.19 Wine share of consm'!CL5/'1.19 Wine share of consm'!$B5,"")</f>
        <v>2.4225208963572578</v>
      </c>
      <c r="CM5" s="84">
        <f>IFERROR('1.19 Wine share of consm'!CM5/'1.19 Wine share of consm'!$B5,"")</f>
        <v>2.2176381533594189</v>
      </c>
      <c r="CN5" s="84">
        <f>IFERROR('1.19 Wine share of consm'!CN5/'1.19 Wine share of consm'!$B5,"")</f>
        <v>0.25191325127230607</v>
      </c>
      <c r="CO5" s="84">
        <f>IFERROR('1.19 Wine share of consm'!CO5/'1.19 Wine share of consm'!$B5,"")</f>
        <v>0.53359269063036652</v>
      </c>
      <c r="CP5" s="84">
        <f>IFERROR('1.19 Wine share of consm'!CP5/'1.19 Wine share of consm'!$B5,"")</f>
        <v>0.41122340174287919</v>
      </c>
      <c r="CR5" s="88"/>
    </row>
    <row r="6" spans="1:96" x14ac:dyDescent="0.25">
      <c r="A6" s="78" t="s">
        <v>27</v>
      </c>
      <c r="B6" s="84">
        <f>IFERROR('1.19 Wine share of consm'!B6/'1.19 Wine share of consm'!$B6,"")</f>
        <v>1</v>
      </c>
      <c r="C6" s="84">
        <f>IFERROR('1.19 Wine share of consm'!C6/'1.19 Wine share of consm'!$B6,"")</f>
        <v>0.44148636531008151</v>
      </c>
      <c r="D6" s="84">
        <f>IFERROR('1.19 Wine share of consm'!D6/'1.19 Wine share of consm'!$B6,"")</f>
        <v>0.66516702709473108</v>
      </c>
      <c r="E6" s="84">
        <f>IFERROR('1.19 Wine share of consm'!E6/'1.19 Wine share of consm'!$B6,"")</f>
        <v>0.48524339130172617</v>
      </c>
      <c r="F6" s="84">
        <f>IFERROR('1.19 Wine share of consm'!F6/'1.19 Wine share of consm'!$B6,"")</f>
        <v>0.57269637730001954</v>
      </c>
      <c r="G6" s="84">
        <f>IFERROR('1.19 Wine share of consm'!G6/'1.19 Wine share of consm'!$B6,"")</f>
        <v>7.259913794854524E-3</v>
      </c>
      <c r="H6" s="84">
        <f>IFERROR('1.19 Wine share of consm'!H6/'1.19 Wine share of consm'!$B6,"")</f>
        <v>1.5240796387323849</v>
      </c>
      <c r="I6" s="84">
        <f>IFERROR('1.19 Wine share of consm'!I6/'1.19 Wine share of consm'!$B6,"")</f>
        <v>0.85463419886830838</v>
      </c>
      <c r="J6" s="84">
        <f>IFERROR('1.19 Wine share of consm'!J6/'1.19 Wine share of consm'!$B6,"")</f>
        <v>0.33187588905045617</v>
      </c>
      <c r="K6" s="84">
        <f>IFERROR('1.19 Wine share of consm'!K6/'1.19 Wine share of consm'!$B6,"")</f>
        <v>0.24649441822647664</v>
      </c>
      <c r="L6" s="84">
        <f>IFERROR('1.19 Wine share of consm'!L6/'1.19 Wine share of consm'!$B6,"")</f>
        <v>0</v>
      </c>
      <c r="M6" s="84">
        <f>IFERROR('1.19 Wine share of consm'!M6/'1.19 Wine share of consm'!$B6,"")</f>
        <v>2.1471933476344907E-2</v>
      </c>
      <c r="N6" s="84">
        <f>IFERROR('1.19 Wine share of consm'!N6/'1.19 Wine share of consm'!$B6,"")</f>
        <v>0.64278159829827386</v>
      </c>
      <c r="O6" s="84">
        <f>IFERROR('1.19 Wine share of consm'!O6/'1.19 Wine share of consm'!$B6,"")</f>
        <v>0.3237782627429826</v>
      </c>
      <c r="P6" s="84">
        <f>IFERROR('1.19 Wine share of consm'!P6/'1.19 Wine share of consm'!$B6,"")</f>
        <v>0.38502108695764131</v>
      </c>
      <c r="Q6" s="84">
        <f>IFERROR('1.19 Wine share of consm'!Q6/'1.19 Wine share of consm'!$B6,"")</f>
        <v>1.3969619578508039E-2</v>
      </c>
      <c r="R6" s="84">
        <f>IFERROR('1.19 Wine share of consm'!R6/'1.19 Wine share of consm'!$B6,"")</f>
        <v>0.46057579090663708</v>
      </c>
      <c r="S6" s="84">
        <f>IFERROR('1.19 Wine share of consm'!S6/'1.19 Wine share of consm'!$B6,"")</f>
        <v>0.26014885942936039</v>
      </c>
      <c r="T6" s="84">
        <f>IFERROR('1.19 Wine share of consm'!T6/'1.19 Wine share of consm'!$B6,"")</f>
        <v>1.9787652557381492</v>
      </c>
      <c r="U6" s="84">
        <f>IFERROR('1.19 Wine share of consm'!U6/'1.19 Wine share of consm'!$B6,"")</f>
        <v>1.97985690904416</v>
      </c>
      <c r="V6" s="84">
        <f>IFERROR('1.19 Wine share of consm'!V6/'1.19 Wine share of consm'!$B6,"")</f>
        <v>1.9607657965633742</v>
      </c>
      <c r="W6" s="84">
        <f>IFERROR('1.19 Wine share of consm'!W6/'1.19 Wine share of consm'!$B6,"")</f>
        <v>0.74558493719057617</v>
      </c>
      <c r="X6" s="84">
        <f>IFERROR('1.19 Wine share of consm'!X6/'1.19 Wine share of consm'!$B6,"")</f>
        <v>2.7986506732256582</v>
      </c>
      <c r="Y6" s="84">
        <f>IFERROR('1.19 Wine share of consm'!Y6/'1.19 Wine share of consm'!$B6,"")</f>
        <v>0.90782981290521625</v>
      </c>
      <c r="Z6" s="84">
        <f>IFERROR('1.19 Wine share of consm'!Z6/'1.19 Wine share of consm'!$B6,"")</f>
        <v>0.68309700509781313</v>
      </c>
      <c r="AA6" s="84">
        <f>IFERROR('1.19 Wine share of consm'!AA6/'1.19 Wine share of consm'!$B6,"")</f>
        <v>1.9383240525852967</v>
      </c>
      <c r="AB6" s="84">
        <f>IFERROR('1.19 Wine share of consm'!AB6/'1.19 Wine share of consm'!$B6,"")</f>
        <v>0.88097997186120602</v>
      </c>
      <c r="AC6" s="84">
        <f>IFERROR('1.19 Wine share of consm'!AC6/'1.19 Wine share of consm'!$B6,"")</f>
        <v>0.676451110590088</v>
      </c>
      <c r="AD6" s="84">
        <f>IFERROR('1.19 Wine share of consm'!AD6/'1.19 Wine share of consm'!$B6,"")</f>
        <v>1.7371230290928255</v>
      </c>
      <c r="AE6" s="84">
        <f>IFERROR('1.19 Wine share of consm'!AE6/'1.19 Wine share of consm'!$B6,"")</f>
        <v>1.6388596198742913</v>
      </c>
      <c r="AF6" s="84">
        <f>IFERROR('1.19 Wine share of consm'!AF6/'1.19 Wine share of consm'!$B6,"")</f>
        <v>0.68087235967891224</v>
      </c>
      <c r="AG6" s="84">
        <f>IFERROR('1.19 Wine share of consm'!AG6/'1.19 Wine share of consm'!$B6,"")</f>
        <v>0.99653139286516346</v>
      </c>
      <c r="AH6" s="84">
        <f>IFERROR('1.19 Wine share of consm'!AH6/'1.19 Wine share of consm'!$B6,"")</f>
        <v>2.0426170790367366</v>
      </c>
      <c r="AI6" s="84">
        <f>IFERROR('1.19 Wine share of consm'!AI6/'1.19 Wine share of consm'!$B6,"")</f>
        <v>0.70070049921150535</v>
      </c>
      <c r="AJ6" s="84">
        <f>IFERROR('1.19 Wine share of consm'!AJ6/'1.19 Wine share of consm'!$B6,"")</f>
        <v>0.76544984224832602</v>
      </c>
      <c r="AK6" s="84">
        <f>IFERROR('1.19 Wine share of consm'!AK6/'1.19 Wine share of consm'!$B6,"")</f>
        <v>0.45052571518242895</v>
      </c>
      <c r="AL6" s="84">
        <f>IFERROR('1.19 Wine share of consm'!AL6/'1.19 Wine share of consm'!$B6,"")</f>
        <v>0.78423515391083898</v>
      </c>
      <c r="AM6" s="84">
        <f>IFERROR('1.19 Wine share of consm'!AM6/'1.19 Wine share of consm'!$B6,"")</f>
        <v>1.0675271478345778</v>
      </c>
      <c r="AN6" s="84">
        <f>IFERROR('1.19 Wine share of consm'!AN6/'1.19 Wine share of consm'!$B6,"")</f>
        <v>2.9976068822227431</v>
      </c>
      <c r="AO6" s="84">
        <f>IFERROR('1.19 Wine share of consm'!AO6/'1.19 Wine share of consm'!$B6,"")</f>
        <v>0.7443896860017809</v>
      </c>
      <c r="AP6" s="84">
        <f>IFERROR('1.19 Wine share of consm'!AP6/'1.19 Wine share of consm'!$B6,"")</f>
        <v>0.61410493222615004</v>
      </c>
      <c r="AQ6" s="84">
        <f>IFERROR('1.19 Wine share of consm'!AQ6/'1.19 Wine share of consm'!$B6,"")</f>
        <v>3.4417067062312721</v>
      </c>
      <c r="AR6" s="84">
        <f>IFERROR('1.19 Wine share of consm'!AR6/'1.19 Wine share of consm'!$B6,"")</f>
        <v>0.16629175677368274</v>
      </c>
      <c r="AS6" s="84">
        <f>IFERROR('1.19 Wine share of consm'!AS6/'1.19 Wine share of consm'!$B6,"")</f>
        <v>0.23518052155206817</v>
      </c>
      <c r="AT6" s="84">
        <f>IFERROR('1.19 Wine share of consm'!AT6/'1.19 Wine share of consm'!$B6,"")</f>
        <v>2.475068650986552</v>
      </c>
      <c r="AU6" s="84">
        <f>IFERROR('1.19 Wine share of consm'!AU6/'1.19 Wine share of consm'!$B6,"")</f>
        <v>9.9393586142978607E-2</v>
      </c>
      <c r="AV6" s="84">
        <f>IFERROR('1.19 Wine share of consm'!AV6/'1.19 Wine share of consm'!$B6,"")</f>
        <v>0.18116337729815843</v>
      </c>
      <c r="AW6" s="84">
        <f>IFERROR('1.19 Wine share of consm'!AW6/'1.19 Wine share of consm'!$B6,"")</f>
        <v>9.6047825033075379E-2</v>
      </c>
      <c r="AX6" s="84">
        <f>IFERROR('1.19 Wine share of consm'!AX6/'1.19 Wine share of consm'!$B6,"")</f>
        <v>0.22364420573394925</v>
      </c>
      <c r="AY6" s="84">
        <f>IFERROR('1.19 Wine share of consm'!AY6/'1.19 Wine share of consm'!$B6,"")</f>
        <v>7.4775487945213048E-2</v>
      </c>
      <c r="AZ6" s="84">
        <f>IFERROR('1.19 Wine share of consm'!AZ6/'1.19 Wine share of consm'!$B6,"")</f>
        <v>7.9471179425968388E-2</v>
      </c>
      <c r="BA6" s="84">
        <f>IFERROR('1.19 Wine share of consm'!BA6/'1.19 Wine share of consm'!$B6,"")</f>
        <v>0.45592011064293581</v>
      </c>
      <c r="BB6" s="84">
        <f>IFERROR('1.19 Wine share of consm'!BB6/'1.19 Wine share of consm'!$B6,"")</f>
        <v>3.7256767799454078</v>
      </c>
      <c r="BC6" s="84">
        <f>IFERROR('1.19 Wine share of consm'!BC6/'1.19 Wine share of consm'!$B6,"")</f>
        <v>4.2942195074353255E-2</v>
      </c>
      <c r="BD6" s="84">
        <f>IFERROR('1.19 Wine share of consm'!BD6/'1.19 Wine share of consm'!$B6,"")</f>
        <v>0.74936599784139979</v>
      </c>
      <c r="BE6" s="84">
        <f>IFERROR('1.19 Wine share of consm'!BE6/'1.19 Wine share of consm'!$B6,"")</f>
        <v>3.1458487634362573</v>
      </c>
      <c r="BF6" s="84">
        <f>IFERROR('1.19 Wine share of consm'!BF6/'1.19 Wine share of consm'!$B6,"")</f>
        <v>0.12718661762370717</v>
      </c>
      <c r="BG6" s="84">
        <f>IFERROR('1.19 Wine share of consm'!BG6/'1.19 Wine share of consm'!$B6,"")</f>
        <v>0.26527494532944634</v>
      </c>
      <c r="BH6" s="84" t="str">
        <f>IFERROR('1.19 Wine share of consm'!BH6/'1.19 Wine share of consm'!$B6,"")</f>
        <v/>
      </c>
      <c r="BI6" s="84">
        <f>IFERROR('1.19 Wine share of consm'!BI6/'1.19 Wine share of consm'!$B6,"")</f>
        <v>1.6426640845400329</v>
      </c>
      <c r="BJ6" s="84">
        <f>IFERROR('1.19 Wine share of consm'!BJ6/'1.19 Wine share of consm'!$B6,"")</f>
        <v>0.45662080753429279</v>
      </c>
      <c r="BK6" s="84">
        <f>IFERROR('1.19 Wine share of consm'!BK6/'1.19 Wine share of consm'!$B6,"")</f>
        <v>2.0665773966793961</v>
      </c>
      <c r="BL6" s="84">
        <f>IFERROR('1.19 Wine share of consm'!BL6/'1.19 Wine share of consm'!$B6,"")</f>
        <v>0.16558563466424037</v>
      </c>
      <c r="BM6" s="84" t="str">
        <f>IFERROR('1.19 Wine share of consm'!BM6/'1.19 Wine share of consm'!$B6,"")</f>
        <v/>
      </c>
      <c r="BN6" s="84">
        <f>IFERROR('1.19 Wine share of consm'!BN6/'1.19 Wine share of consm'!$B6,"")</f>
        <v>1.0228689803732474</v>
      </c>
      <c r="BO6" s="84">
        <f>IFERROR('1.19 Wine share of consm'!BO6/'1.19 Wine share of consm'!$B6,"")</f>
        <v>1.7193746456538186</v>
      </c>
      <c r="BP6" s="84">
        <f>IFERROR('1.19 Wine share of consm'!BP6/'1.19 Wine share of consm'!$B6,"")</f>
        <v>0.79582483598833886</v>
      </c>
      <c r="BQ6" s="84">
        <f>IFERROR('1.19 Wine share of consm'!BQ6/'1.19 Wine share of consm'!$B6,"")</f>
        <v>0.85185787051974227</v>
      </c>
      <c r="BR6" s="84">
        <f>IFERROR('1.19 Wine share of consm'!BR6/'1.19 Wine share of consm'!$B6,"")</f>
        <v>1.1452674216510086</v>
      </c>
      <c r="BS6" s="84">
        <f>IFERROR('1.19 Wine share of consm'!BS6/'1.19 Wine share of consm'!$B6,"")</f>
        <v>0.82195325467370117</v>
      </c>
      <c r="BT6" s="84">
        <f>IFERROR('1.19 Wine share of consm'!BT6/'1.19 Wine share of consm'!$B6,"")</f>
        <v>2.3294075052982812</v>
      </c>
      <c r="BU6" s="84">
        <f>IFERROR('1.19 Wine share of consm'!BU6/'1.19 Wine share of consm'!$B6,"")</f>
        <v>2.0138478244024163</v>
      </c>
      <c r="BV6" s="84">
        <f>IFERROR('1.19 Wine share of consm'!BV6/'1.19 Wine share of consm'!$B6,"")</f>
        <v>1.9789401979094012</v>
      </c>
      <c r="BW6" s="84">
        <f>IFERROR('1.19 Wine share of consm'!BW6/'1.19 Wine share of consm'!$B6,"")</f>
        <v>2.2006682964639372</v>
      </c>
      <c r="BX6" s="84">
        <f>IFERROR('1.19 Wine share of consm'!BX6/'1.19 Wine share of consm'!$B6,"")</f>
        <v>0.96939220160992545</v>
      </c>
      <c r="BY6" s="84">
        <f>IFERROR('1.19 Wine share of consm'!BY6/'1.19 Wine share of consm'!$B6,"")</f>
        <v>3.2542992695021358</v>
      </c>
      <c r="BZ6" s="84">
        <f>IFERROR('1.19 Wine share of consm'!BZ6/'1.19 Wine share of consm'!$B6,"")</f>
        <v>1.5885432769000274</v>
      </c>
      <c r="CA6" s="84">
        <f>IFERROR('1.19 Wine share of consm'!CA6/'1.19 Wine share of consm'!$B6,"")</f>
        <v>2.8829541516142534</v>
      </c>
      <c r="CB6" s="84">
        <f>IFERROR('1.19 Wine share of consm'!CB6/'1.19 Wine share of consm'!$B6,"")</f>
        <v>1.0803136208159461</v>
      </c>
      <c r="CC6" s="84">
        <f>IFERROR('1.19 Wine share of consm'!CC6/'1.19 Wine share of consm'!$B6,"")</f>
        <v>3.9451857466596643</v>
      </c>
      <c r="CD6" s="84">
        <f>IFERROR('1.19 Wine share of consm'!CD6/'1.19 Wine share of consm'!$B6,"")</f>
        <v>1.8116682671509099</v>
      </c>
      <c r="CE6" s="84">
        <f>IFERROR('1.19 Wine share of consm'!CE6/'1.19 Wine share of consm'!$B6,"")</f>
        <v>1.641182338117031</v>
      </c>
      <c r="CF6" s="84">
        <f>IFERROR('1.19 Wine share of consm'!CF6/'1.19 Wine share of consm'!$B6,"")</f>
        <v>3.4785128122524522</v>
      </c>
      <c r="CG6" s="84">
        <f>IFERROR('1.19 Wine share of consm'!CG6/'1.19 Wine share of consm'!$B6,"")</f>
        <v>2.1473132496057494</v>
      </c>
      <c r="CH6" s="84">
        <f>IFERROR('1.19 Wine share of consm'!CH6/'1.19 Wine share of consm'!$B6,"")</f>
        <v>2.1533183542992171</v>
      </c>
      <c r="CI6" s="84">
        <f>IFERROR('1.19 Wine share of consm'!CI6/'1.19 Wine share of consm'!$B6,"")</f>
        <v>3.1624854636275068</v>
      </c>
      <c r="CJ6" s="84">
        <f>IFERROR('1.19 Wine share of consm'!CJ6/'1.19 Wine share of consm'!$B6,"")</f>
        <v>0.66195923857672012</v>
      </c>
      <c r="CK6" s="84">
        <f>IFERROR('1.19 Wine share of consm'!CK6/'1.19 Wine share of consm'!$B6,"")</f>
        <v>1.5908272556804448</v>
      </c>
      <c r="CL6" s="84">
        <f>IFERROR('1.19 Wine share of consm'!CL6/'1.19 Wine share of consm'!$B6,"")</f>
        <v>2.6139784997463114</v>
      </c>
      <c r="CM6" s="84">
        <f>IFERROR('1.19 Wine share of consm'!CM6/'1.19 Wine share of consm'!$B6,"")</f>
        <v>2.1825793076546005</v>
      </c>
      <c r="CN6" s="84">
        <f>IFERROR('1.19 Wine share of consm'!CN6/'1.19 Wine share of consm'!$B6,"")</f>
        <v>0.27573032814261478</v>
      </c>
      <c r="CO6" s="84">
        <f>IFERROR('1.19 Wine share of consm'!CO6/'1.19 Wine share of consm'!$B6,"")</f>
        <v>0.53381322763607586</v>
      </c>
      <c r="CP6" s="84">
        <f>IFERROR('1.19 Wine share of consm'!CP6/'1.19 Wine share of consm'!$B6,"")</f>
        <v>0.41614346503374372</v>
      </c>
      <c r="CR6" s="88"/>
    </row>
    <row r="7" spans="1:96" x14ac:dyDescent="0.25">
      <c r="A7" s="78" t="s">
        <v>28</v>
      </c>
      <c r="B7" s="84">
        <f>IFERROR('1.19 Wine share of consm'!B7/'1.19 Wine share of consm'!$B7,"")</f>
        <v>1</v>
      </c>
      <c r="C7" s="84">
        <f>IFERROR('1.19 Wine share of consm'!C7/'1.19 Wine share of consm'!$B7,"")</f>
        <v>0.44753905879217648</v>
      </c>
      <c r="D7" s="84">
        <f>IFERROR('1.19 Wine share of consm'!D7/'1.19 Wine share of consm'!$B7,"")</f>
        <v>0.65759324583392453</v>
      </c>
      <c r="E7" s="84">
        <f>IFERROR('1.19 Wine share of consm'!E7/'1.19 Wine share of consm'!$B7,"")</f>
        <v>0.49773774777940355</v>
      </c>
      <c r="F7" s="84">
        <f>IFERROR('1.19 Wine share of consm'!F7/'1.19 Wine share of consm'!$B7,"")</f>
        <v>0.64298006259317064</v>
      </c>
      <c r="G7" s="84">
        <f>IFERROR('1.19 Wine share of consm'!G7/'1.19 Wine share of consm'!$B7,"")</f>
        <v>1.0058537927932496E-2</v>
      </c>
      <c r="H7" s="84">
        <f>IFERROR('1.19 Wine share of consm'!H7/'1.19 Wine share of consm'!$B7,"")</f>
        <v>1.469875593540694</v>
      </c>
      <c r="I7" s="84">
        <f>IFERROR('1.19 Wine share of consm'!I7/'1.19 Wine share of consm'!$B7,"")</f>
        <v>0.85387217410017235</v>
      </c>
      <c r="J7" s="84">
        <f>IFERROR('1.19 Wine share of consm'!J7/'1.19 Wine share of consm'!$B7,"")</f>
        <v>0.32631238176603405</v>
      </c>
      <c r="K7" s="84">
        <f>IFERROR('1.19 Wine share of consm'!K7/'1.19 Wine share of consm'!$B7,"")</f>
        <v>0.30687684805583137</v>
      </c>
      <c r="L7" s="84">
        <f>IFERROR('1.19 Wine share of consm'!L7/'1.19 Wine share of consm'!$B7,"")</f>
        <v>0</v>
      </c>
      <c r="M7" s="84">
        <f>IFERROR('1.19 Wine share of consm'!M7/'1.19 Wine share of consm'!$B7,"")</f>
        <v>2.3961139470571737E-2</v>
      </c>
      <c r="N7" s="84">
        <f>IFERROR('1.19 Wine share of consm'!N7/'1.19 Wine share of consm'!$B7,"")</f>
        <v>0.71604597879693999</v>
      </c>
      <c r="O7" s="84">
        <f>IFERROR('1.19 Wine share of consm'!O7/'1.19 Wine share of consm'!$B7,"")</f>
        <v>0.33653370888824335</v>
      </c>
      <c r="P7" s="84">
        <f>IFERROR('1.19 Wine share of consm'!P7/'1.19 Wine share of consm'!$B7,"")</f>
        <v>0.40186253912073167</v>
      </c>
      <c r="Q7" s="84">
        <f>IFERROR('1.19 Wine share of consm'!Q7/'1.19 Wine share of consm'!$B7,"")</f>
        <v>1.4299542482127137E-2</v>
      </c>
      <c r="R7" s="84">
        <f>IFERROR('1.19 Wine share of consm'!R7/'1.19 Wine share of consm'!$B7,"")</f>
        <v>0.39886356494818892</v>
      </c>
      <c r="S7" s="84">
        <f>IFERROR('1.19 Wine share of consm'!S7/'1.19 Wine share of consm'!$B7,"")</f>
        <v>0.25500625711910452</v>
      </c>
      <c r="T7" s="84">
        <f>IFERROR('1.19 Wine share of consm'!T7/'1.19 Wine share of consm'!$B7,"")</f>
        <v>1.9962614158551908</v>
      </c>
      <c r="U7" s="84">
        <f>IFERROR('1.19 Wine share of consm'!U7/'1.19 Wine share of consm'!$B7,"")</f>
        <v>1.9877515776371351</v>
      </c>
      <c r="V7" s="84">
        <f>IFERROR('1.19 Wine share of consm'!V7/'1.19 Wine share of consm'!$B7,"")</f>
        <v>2.0326466494880879</v>
      </c>
      <c r="W7" s="84">
        <f>IFERROR('1.19 Wine share of consm'!W7/'1.19 Wine share of consm'!$B7,"")</f>
        <v>0.74816222886947592</v>
      </c>
      <c r="X7" s="84">
        <f>IFERROR('1.19 Wine share of consm'!X7/'1.19 Wine share of consm'!$B7,"")</f>
        <v>2.4111752347243902</v>
      </c>
      <c r="Y7" s="84">
        <f>IFERROR('1.19 Wine share of consm'!Y7/'1.19 Wine share of consm'!$B7,"")</f>
        <v>0.84391133215353642</v>
      </c>
      <c r="Z7" s="84">
        <f>IFERROR('1.19 Wine share of consm'!Z7/'1.19 Wine share of consm'!$B7,"")</f>
        <v>0.7017973656162465</v>
      </c>
      <c r="AA7" s="84">
        <f>IFERROR('1.19 Wine share of consm'!AA7/'1.19 Wine share of consm'!$B7,"")</f>
        <v>1.9902829931940413</v>
      </c>
      <c r="AB7" s="84">
        <f>IFERROR('1.19 Wine share of consm'!AB7/'1.19 Wine share of consm'!$B7,"")</f>
        <v>0.9201525428465348</v>
      </c>
      <c r="AC7" s="84">
        <f>IFERROR('1.19 Wine share of consm'!AC7/'1.19 Wine share of consm'!$B7,"")</f>
        <v>0.676553388646295</v>
      </c>
      <c r="AD7" s="84">
        <f>IFERROR('1.19 Wine share of consm'!AD7/'1.19 Wine share of consm'!$B7,"")</f>
        <v>1.6480423321516873</v>
      </c>
      <c r="AE7" s="84">
        <f>IFERROR('1.19 Wine share of consm'!AE7/'1.19 Wine share of consm'!$B7,"")</f>
        <v>1.8665020412053812</v>
      </c>
      <c r="AF7" s="84">
        <f>IFERROR('1.19 Wine share of consm'!AF7/'1.19 Wine share of consm'!$B7,"")</f>
        <v>0.68610677410856624</v>
      </c>
      <c r="AG7" s="84">
        <f>IFERROR('1.19 Wine share of consm'!AG7/'1.19 Wine share of consm'!$B7,"")</f>
        <v>1.0723735159962067</v>
      </c>
      <c r="AH7" s="84">
        <f>IFERROR('1.19 Wine share of consm'!AH7/'1.19 Wine share of consm'!$B7,"")</f>
        <v>2.0539640888392952</v>
      </c>
      <c r="AI7" s="84">
        <f>IFERROR('1.19 Wine share of consm'!AI7/'1.19 Wine share of consm'!$B7,"")</f>
        <v>0.68213366213399618</v>
      </c>
      <c r="AJ7" s="84">
        <f>IFERROR('1.19 Wine share of consm'!AJ7/'1.19 Wine share of consm'!$B7,"")</f>
        <v>0.83178977265256948</v>
      </c>
      <c r="AK7" s="84">
        <f>IFERROR('1.19 Wine share of consm'!AK7/'1.19 Wine share of consm'!$B7,"")</f>
        <v>0.4847927063066878</v>
      </c>
      <c r="AL7" s="84">
        <f>IFERROR('1.19 Wine share of consm'!AL7/'1.19 Wine share of consm'!$B7,"")</f>
        <v>0.69656173447593506</v>
      </c>
      <c r="AM7" s="84">
        <f>IFERROR('1.19 Wine share of consm'!AM7/'1.19 Wine share of consm'!$B7,"")</f>
        <v>1.1127127194320703</v>
      </c>
      <c r="AN7" s="84">
        <f>IFERROR('1.19 Wine share of consm'!AN7/'1.19 Wine share of consm'!$B7,"")</f>
        <v>2.9753284146438785</v>
      </c>
      <c r="AO7" s="84">
        <f>IFERROR('1.19 Wine share of consm'!AO7/'1.19 Wine share of consm'!$B7,"")</f>
        <v>0.60070538918645433</v>
      </c>
      <c r="AP7" s="84">
        <f>IFERROR('1.19 Wine share of consm'!AP7/'1.19 Wine share of consm'!$B7,"")</f>
        <v>0.61051502815482006</v>
      </c>
      <c r="AQ7" s="84">
        <f>IFERROR('1.19 Wine share of consm'!AQ7/'1.19 Wine share of consm'!$B7,"")</f>
        <v>3.3929711386840213</v>
      </c>
      <c r="AR7" s="84">
        <f>IFERROR('1.19 Wine share of consm'!AR7/'1.19 Wine share of consm'!$B7,"")</f>
        <v>0.14903511384609916</v>
      </c>
      <c r="AS7" s="84">
        <f>IFERROR('1.19 Wine share of consm'!AS7/'1.19 Wine share of consm'!$B7,"")</f>
        <v>0.26647413446096607</v>
      </c>
      <c r="AT7" s="84">
        <f>IFERROR('1.19 Wine share of consm'!AT7/'1.19 Wine share of consm'!$B7,"")</f>
        <v>2.3148566501148937</v>
      </c>
      <c r="AU7" s="84">
        <f>IFERROR('1.19 Wine share of consm'!AU7/'1.19 Wine share of consm'!$B7,"")</f>
        <v>7.3784597346757269E-2</v>
      </c>
      <c r="AV7" s="84">
        <f>IFERROR('1.19 Wine share of consm'!AV7/'1.19 Wine share of consm'!$B7,"")</f>
        <v>0.22325696617818422</v>
      </c>
      <c r="AW7" s="84">
        <f>IFERROR('1.19 Wine share of consm'!AW7/'1.19 Wine share of consm'!$B7,"")</f>
        <v>9.945083038846389E-2</v>
      </c>
      <c r="AX7" s="84">
        <f>IFERROR('1.19 Wine share of consm'!AX7/'1.19 Wine share of consm'!$B7,"")</f>
        <v>0.23041947635591437</v>
      </c>
      <c r="AY7" s="84">
        <f>IFERROR('1.19 Wine share of consm'!AY7/'1.19 Wine share of consm'!$B7,"")</f>
        <v>7.5014340635869897E-2</v>
      </c>
      <c r="AZ7" s="84">
        <f>IFERROR('1.19 Wine share of consm'!AZ7/'1.19 Wine share of consm'!$B7,"")</f>
        <v>8.5984817329653254E-2</v>
      </c>
      <c r="BA7" s="84">
        <f>IFERROR('1.19 Wine share of consm'!BA7/'1.19 Wine share of consm'!$B7,"")</f>
        <v>0.38843728725701016</v>
      </c>
      <c r="BB7" s="84">
        <f>IFERROR('1.19 Wine share of consm'!BB7/'1.19 Wine share of consm'!$B7,"")</f>
        <v>3.648424749108218</v>
      </c>
      <c r="BC7" s="84">
        <f>IFERROR('1.19 Wine share of consm'!BC7/'1.19 Wine share of consm'!$B7,"")</f>
        <v>5.1379685367034189E-2</v>
      </c>
      <c r="BD7" s="84">
        <f>IFERROR('1.19 Wine share of consm'!BD7/'1.19 Wine share of consm'!$B7,"")</f>
        <v>0.75809526802257554</v>
      </c>
      <c r="BE7" s="84">
        <f>IFERROR('1.19 Wine share of consm'!BE7/'1.19 Wine share of consm'!$B7,"")</f>
        <v>3.1966338339149103</v>
      </c>
      <c r="BF7" s="84">
        <f>IFERROR('1.19 Wine share of consm'!BF7/'1.19 Wine share of consm'!$B7,"")</f>
        <v>0.13524220066563084</v>
      </c>
      <c r="BG7" s="84">
        <f>IFERROR('1.19 Wine share of consm'!BG7/'1.19 Wine share of consm'!$B7,"")</f>
        <v>0.37507170317934951</v>
      </c>
      <c r="BH7" s="84" t="str">
        <f>IFERROR('1.19 Wine share of consm'!BH7/'1.19 Wine share of consm'!$B7,"")</f>
        <v/>
      </c>
      <c r="BI7" s="84">
        <f>IFERROR('1.19 Wine share of consm'!BI7/'1.19 Wine share of consm'!$B7,"")</f>
        <v>1.6946010685813986</v>
      </c>
      <c r="BJ7" s="84">
        <f>IFERROR('1.19 Wine share of consm'!BJ7/'1.19 Wine share of consm'!$B7,"")</f>
        <v>0.46151400977146523</v>
      </c>
      <c r="BK7" s="84">
        <f>IFERROR('1.19 Wine share of consm'!BK7/'1.19 Wine share of consm'!$B7,"")</f>
        <v>2.0820909507200112</v>
      </c>
      <c r="BL7" s="84">
        <f>IFERROR('1.19 Wine share of consm'!BL7/'1.19 Wine share of consm'!$B7,"")</f>
        <v>0.22554423131052195</v>
      </c>
      <c r="BM7" s="84" t="str">
        <f>IFERROR('1.19 Wine share of consm'!BM7/'1.19 Wine share of consm'!$B7,"")</f>
        <v/>
      </c>
      <c r="BN7" s="84">
        <f>IFERROR('1.19 Wine share of consm'!BN7/'1.19 Wine share of consm'!$B7,"")</f>
        <v>1.0265038993520501</v>
      </c>
      <c r="BO7" s="84">
        <f>IFERROR('1.19 Wine share of consm'!BO7/'1.19 Wine share of consm'!$B7,"")</f>
        <v>1.7009065609296086</v>
      </c>
      <c r="BP7" s="84">
        <f>IFERROR('1.19 Wine share of consm'!BP7/'1.19 Wine share of consm'!$B7,"")</f>
        <v>0.87907430432660061</v>
      </c>
      <c r="BQ7" s="84">
        <f>IFERROR('1.19 Wine share of consm'!BQ7/'1.19 Wine share of consm'!$B7,"")</f>
        <v>0.88077284944298762</v>
      </c>
      <c r="BR7" s="84">
        <f>IFERROR('1.19 Wine share of consm'!BR7/'1.19 Wine share of consm'!$B7,"")</f>
        <v>1.1964716429397966</v>
      </c>
      <c r="BS7" s="84">
        <f>IFERROR('1.19 Wine share of consm'!BS7/'1.19 Wine share of consm'!$B7,"")</f>
        <v>0.84839160241347289</v>
      </c>
      <c r="BT7" s="84">
        <f>IFERROR('1.19 Wine share of consm'!BT7/'1.19 Wine share of consm'!$B7,"")</f>
        <v>2.3510259647088274</v>
      </c>
      <c r="BU7" s="84">
        <f>IFERROR('1.19 Wine share of consm'!BU7/'1.19 Wine share of consm'!$B7,"")</f>
        <v>2.085638990219266</v>
      </c>
      <c r="BV7" s="84">
        <f>IFERROR('1.19 Wine share of consm'!BV7/'1.19 Wine share of consm'!$B7,"")</f>
        <v>2.0343521387970851</v>
      </c>
      <c r="BW7" s="84">
        <f>IFERROR('1.19 Wine share of consm'!BW7/'1.19 Wine share of consm'!$B7,"")</f>
        <v>2.2240063808873369</v>
      </c>
      <c r="BX7" s="84">
        <f>IFERROR('1.19 Wine share of consm'!BX7/'1.19 Wine share of consm'!$B7,"")</f>
        <v>0.9845632208457924</v>
      </c>
      <c r="BY7" s="84">
        <f>IFERROR('1.19 Wine share of consm'!BY7/'1.19 Wine share of consm'!$B7,"")</f>
        <v>3.2594121705976282</v>
      </c>
      <c r="BZ7" s="84">
        <f>IFERROR('1.19 Wine share of consm'!BZ7/'1.19 Wine share of consm'!$B7,"")</f>
        <v>1.5992480083473699</v>
      </c>
      <c r="CA7" s="84">
        <f>IFERROR('1.19 Wine share of consm'!CA7/'1.19 Wine share of consm'!$B7,"")</f>
        <v>2.8774093476173213</v>
      </c>
      <c r="CB7" s="84">
        <f>IFERROR('1.19 Wine share of consm'!CB7/'1.19 Wine share of consm'!$B7,"")</f>
        <v>1.1226343409381907</v>
      </c>
      <c r="CC7" s="84">
        <f>IFERROR('1.19 Wine share of consm'!CC7/'1.19 Wine share of consm'!$B7,"")</f>
        <v>3.9768424903222597</v>
      </c>
      <c r="CD7" s="84">
        <f>IFERROR('1.19 Wine share of consm'!CD7/'1.19 Wine share of consm'!$B7,"")</f>
        <v>1.9154425147098078</v>
      </c>
      <c r="CE7" s="84">
        <f>IFERROR('1.19 Wine share of consm'!CE7/'1.19 Wine share of consm'!$B7,"")</f>
        <v>1.7014341374063231</v>
      </c>
      <c r="CF7" s="84">
        <f>IFERROR('1.19 Wine share of consm'!CF7/'1.19 Wine share of consm'!$B7,"")</f>
        <v>3.4750829429454146</v>
      </c>
      <c r="CG7" s="84">
        <f>IFERROR('1.19 Wine share of consm'!CG7/'1.19 Wine share of consm'!$B7,"")</f>
        <v>2.1350707064448025</v>
      </c>
      <c r="CH7" s="84">
        <f>IFERROR('1.19 Wine share of consm'!CH7/'1.19 Wine share of consm'!$B7,"")</f>
        <v>2.2075648815698856</v>
      </c>
      <c r="CI7" s="84">
        <f>IFERROR('1.19 Wine share of consm'!CI7/'1.19 Wine share of consm'!$B7,"")</f>
        <v>3.1946170302342067</v>
      </c>
      <c r="CJ7" s="84">
        <f>IFERROR('1.19 Wine share of consm'!CJ7/'1.19 Wine share of consm'!$B7,"")</f>
        <v>0.69508200807219567</v>
      </c>
      <c r="CK7" s="84">
        <f>IFERROR('1.19 Wine share of consm'!CK7/'1.19 Wine share of consm'!$B7,"")</f>
        <v>1.666806823501787</v>
      </c>
      <c r="CL7" s="84">
        <f>IFERROR('1.19 Wine share of consm'!CL7/'1.19 Wine share of consm'!$B7,"")</f>
        <v>2.4957778745392609</v>
      </c>
      <c r="CM7" s="84">
        <f>IFERROR('1.19 Wine share of consm'!CM7/'1.19 Wine share of consm'!$B7,"")</f>
        <v>2.3699585640453478</v>
      </c>
      <c r="CN7" s="84">
        <f>IFERROR('1.19 Wine share of consm'!CN7/'1.19 Wine share of consm'!$B7,"")</f>
        <v>0.26839064268909357</v>
      </c>
      <c r="CO7" s="84">
        <f>IFERROR('1.19 Wine share of consm'!CO7/'1.19 Wine share of consm'!$B7,"")</f>
        <v>0.52667394763913078</v>
      </c>
      <c r="CP7" s="84">
        <f>IFERROR('1.19 Wine share of consm'!CP7/'1.19 Wine share of consm'!$B7,"")</f>
        <v>0.4323644396232566</v>
      </c>
      <c r="CR7" s="88"/>
    </row>
    <row r="8" spans="1:96" x14ac:dyDescent="0.25">
      <c r="A8" s="78" t="s">
        <v>29</v>
      </c>
      <c r="B8" s="84">
        <f>IFERROR('1.19 Wine share of consm'!B8/'1.19 Wine share of consm'!$B8,"")</f>
        <v>1</v>
      </c>
      <c r="C8" s="84">
        <f>IFERROR('1.19 Wine share of consm'!C8/'1.19 Wine share of consm'!$B8,"")</f>
        <v>0.44834215979302128</v>
      </c>
      <c r="D8" s="84">
        <f>IFERROR('1.19 Wine share of consm'!D8/'1.19 Wine share of consm'!$B8,"")</f>
        <v>0.65024967353542629</v>
      </c>
      <c r="E8" s="84">
        <f>IFERROR('1.19 Wine share of consm'!E8/'1.19 Wine share of consm'!$B8,"")</f>
        <v>0.50860326207982243</v>
      </c>
      <c r="F8" s="84">
        <f>IFERROR('1.19 Wine share of consm'!F8/'1.19 Wine share of consm'!$B8,"")</f>
        <v>0.65396538595562881</v>
      </c>
      <c r="G8" s="84">
        <f>IFERROR('1.19 Wine share of consm'!G8/'1.19 Wine share of consm'!$B8,"")</f>
        <v>1.2275002775355922E-2</v>
      </c>
      <c r="H8" s="84">
        <f>IFERROR('1.19 Wine share of consm'!H8/'1.19 Wine share of consm'!$B8,"")</f>
        <v>1.4927470766378486</v>
      </c>
      <c r="I8" s="84">
        <f>IFERROR('1.19 Wine share of consm'!I8/'1.19 Wine share of consm'!$B8,"")</f>
        <v>0.84317447234166754</v>
      </c>
      <c r="J8" s="84">
        <f>IFERROR('1.19 Wine share of consm'!J8/'1.19 Wine share of consm'!$B8,"")</f>
        <v>0.3190816241883877</v>
      </c>
      <c r="K8" s="84">
        <f>IFERROR('1.19 Wine share of consm'!K8/'1.19 Wine share of consm'!$B8,"")</f>
        <v>0.30654627466670098</v>
      </c>
      <c r="L8" s="84">
        <f>IFERROR('1.19 Wine share of consm'!L8/'1.19 Wine share of consm'!$B8,"")</f>
        <v>0</v>
      </c>
      <c r="M8" s="84">
        <f>IFERROR('1.19 Wine share of consm'!M8/'1.19 Wine share of consm'!$B8,"")</f>
        <v>2.5207916859523141E-2</v>
      </c>
      <c r="N8" s="84">
        <f>IFERROR('1.19 Wine share of consm'!N8/'1.19 Wine share of consm'!$B8,"")</f>
        <v>0.78926856925679345</v>
      </c>
      <c r="O8" s="84">
        <f>IFERROR('1.19 Wine share of consm'!O8/'1.19 Wine share of consm'!$B8,"")</f>
        <v>0.34084565928836652</v>
      </c>
      <c r="P8" s="84">
        <f>IFERROR('1.19 Wine share of consm'!P8/'1.19 Wine share of consm'!$B8,"")</f>
        <v>0.39145815356498914</v>
      </c>
      <c r="Q8" s="84">
        <f>IFERROR('1.19 Wine share of consm'!Q8/'1.19 Wine share of consm'!$B8,"")</f>
        <v>1.6141599794391403E-2</v>
      </c>
      <c r="R8" s="84">
        <f>IFERROR('1.19 Wine share of consm'!R8/'1.19 Wine share of consm'!$B8,"")</f>
        <v>0.37361424541279487</v>
      </c>
      <c r="S8" s="84">
        <f>IFERROR('1.19 Wine share of consm'!S8/'1.19 Wine share of consm'!$B8,"")</f>
        <v>0.25168784258965016</v>
      </c>
      <c r="T8" s="84">
        <f>IFERROR('1.19 Wine share of consm'!T8/'1.19 Wine share of consm'!$B8,"")</f>
        <v>2.0157114037756512</v>
      </c>
      <c r="U8" s="84">
        <f>IFERROR('1.19 Wine share of consm'!U8/'1.19 Wine share of consm'!$B8,"")</f>
        <v>1.9917398163529572</v>
      </c>
      <c r="V8" s="84">
        <f>IFERROR('1.19 Wine share of consm'!V8/'1.19 Wine share of consm'!$B8,"")</f>
        <v>2.1389682551823488</v>
      </c>
      <c r="W8" s="84">
        <f>IFERROR('1.19 Wine share of consm'!W8/'1.19 Wine share of consm'!$B8,"")</f>
        <v>0.76232001965853569</v>
      </c>
      <c r="X8" s="84">
        <f>IFERROR('1.19 Wine share of consm'!X8/'1.19 Wine share of consm'!$B8,"")</f>
        <v>2.1285188910324968</v>
      </c>
      <c r="Y8" s="84">
        <f>IFERROR('1.19 Wine share of consm'!Y8/'1.19 Wine share of consm'!$B8,"")</f>
        <v>0.82873199771963302</v>
      </c>
      <c r="Z8" s="84">
        <f>IFERROR('1.19 Wine share of consm'!Z8/'1.19 Wine share of consm'!$B8,"")</f>
        <v>0.69810804950763383</v>
      </c>
      <c r="AA8" s="84">
        <f>IFERROR('1.19 Wine share of consm'!AA8/'1.19 Wine share of consm'!$B8,"")</f>
        <v>1.9290126292529706</v>
      </c>
      <c r="AB8" s="84">
        <f>IFERROR('1.19 Wine share of consm'!AB8/'1.19 Wine share of consm'!$B8,"")</f>
        <v>0.95223679185832066</v>
      </c>
      <c r="AC8" s="84">
        <f>IFERROR('1.19 Wine share of consm'!AC8/'1.19 Wine share of consm'!$B8,"")</f>
        <v>0.65495027358508018</v>
      </c>
      <c r="AD8" s="84">
        <f>IFERROR('1.19 Wine share of consm'!AD8/'1.19 Wine share of consm'!$B8,"")</f>
        <v>1.7849055258880695</v>
      </c>
      <c r="AE8" s="84">
        <f>IFERROR('1.19 Wine share of consm'!AE8/'1.19 Wine share of consm'!$B8,"")</f>
        <v>1.9883322586179601</v>
      </c>
      <c r="AF8" s="84">
        <f>IFERROR('1.19 Wine share of consm'!AF8/'1.19 Wine share of consm'!$B8,"")</f>
        <v>0.6731996620131474</v>
      </c>
      <c r="AG8" s="84">
        <f>IFERROR('1.19 Wine share of consm'!AG8/'1.19 Wine share of consm'!$B8,"")</f>
        <v>1.0612596175595732</v>
      </c>
      <c r="AH8" s="84">
        <f>IFERROR('1.19 Wine share of consm'!AH8/'1.19 Wine share of consm'!$B8,"")</f>
        <v>2.1351481817581166</v>
      </c>
      <c r="AI8" s="84">
        <f>IFERROR('1.19 Wine share of consm'!AI8/'1.19 Wine share of consm'!$B8,"")</f>
        <v>0.65056047911512926</v>
      </c>
      <c r="AJ8" s="84">
        <f>IFERROR('1.19 Wine share of consm'!AJ8/'1.19 Wine share of consm'!$B8,"")</f>
        <v>0.83547230781521464</v>
      </c>
      <c r="AK8" s="84">
        <f>IFERROR('1.19 Wine share of consm'!AK8/'1.19 Wine share of consm'!$B8,"")</f>
        <v>0.47918323174862354</v>
      </c>
      <c r="AL8" s="84">
        <f>IFERROR('1.19 Wine share of consm'!AL8/'1.19 Wine share of consm'!$B8,"")</f>
        <v>0.74695347113813104</v>
      </c>
      <c r="AM8" s="84">
        <f>IFERROR('1.19 Wine share of consm'!AM8/'1.19 Wine share of consm'!$B8,"")</f>
        <v>1.1856804857979306</v>
      </c>
      <c r="AN8" s="84">
        <f>IFERROR('1.19 Wine share of consm'!AN8/'1.19 Wine share of consm'!$B8,"")</f>
        <v>2.8891485494730906</v>
      </c>
      <c r="AO8" s="84">
        <f>IFERROR('1.19 Wine share of consm'!AO8/'1.19 Wine share of consm'!$B8,"")</f>
        <v>0.73244123227030433</v>
      </c>
      <c r="AP8" s="84">
        <f>IFERROR('1.19 Wine share of consm'!AP8/'1.19 Wine share of consm'!$B8,"")</f>
        <v>0.61452463238460175</v>
      </c>
      <c r="AQ8" s="84">
        <f>IFERROR('1.19 Wine share of consm'!AQ8/'1.19 Wine share of consm'!$B8,"")</f>
        <v>3.4216641069653986</v>
      </c>
      <c r="AR8" s="84">
        <f>IFERROR('1.19 Wine share of consm'!AR8/'1.19 Wine share of consm'!$B8,"")</f>
        <v>0.16634293974162073</v>
      </c>
      <c r="AS8" s="84">
        <f>IFERROR('1.19 Wine share of consm'!AS8/'1.19 Wine share of consm'!$B8,"")</f>
        <v>0.25610195098737049</v>
      </c>
      <c r="AT8" s="84">
        <f>IFERROR('1.19 Wine share of consm'!AT8/'1.19 Wine share of consm'!$B8,"")</f>
        <v>2.2692771215555174</v>
      </c>
      <c r="AU8" s="84">
        <f>IFERROR('1.19 Wine share of consm'!AU8/'1.19 Wine share of consm'!$B8,"")</f>
        <v>7.1304637097965778E-2</v>
      </c>
      <c r="AV8" s="84">
        <f>IFERROR('1.19 Wine share of consm'!AV8/'1.19 Wine share of consm'!$B8,"")</f>
        <v>0.26410140586669628</v>
      </c>
      <c r="AW8" s="84">
        <f>IFERROR('1.19 Wine share of consm'!AW8/'1.19 Wine share of consm'!$B8,"")</f>
        <v>9.8174950710250661E-2</v>
      </c>
      <c r="AX8" s="84">
        <f>IFERROR('1.19 Wine share of consm'!AX8/'1.19 Wine share of consm'!$B8,"")</f>
        <v>0.22079217210720592</v>
      </c>
      <c r="AY8" s="84">
        <f>IFERROR('1.19 Wine share of consm'!AY8/'1.19 Wine share of consm'!$B8,"")</f>
        <v>0.10403994776566824</v>
      </c>
      <c r="AZ8" s="84">
        <f>IFERROR('1.19 Wine share of consm'!AZ8/'1.19 Wine share of consm'!$B8,"")</f>
        <v>8.9748601538307271E-2</v>
      </c>
      <c r="BA8" s="84">
        <f>IFERROR('1.19 Wine share of consm'!BA8/'1.19 Wine share of consm'!$B8,"")</f>
        <v>0.41448510377469444</v>
      </c>
      <c r="BB8" s="84">
        <f>IFERROR('1.19 Wine share of consm'!BB8/'1.19 Wine share of consm'!$B8,"")</f>
        <v>3.6352781748709955</v>
      </c>
      <c r="BC8" s="84">
        <f>IFERROR('1.19 Wine share of consm'!BC8/'1.19 Wine share of consm'!$B8,"")</f>
        <v>6.0345751340508548E-2</v>
      </c>
      <c r="BD8" s="84">
        <f>IFERROR('1.19 Wine share of consm'!BD8/'1.19 Wine share of consm'!$B8,"")</f>
        <v>0.75611413914527226</v>
      </c>
      <c r="BE8" s="84">
        <f>IFERROR('1.19 Wine share of consm'!BE8/'1.19 Wine share of consm'!$B8,"")</f>
        <v>3.1995080710732382</v>
      </c>
      <c r="BF8" s="84">
        <f>IFERROR('1.19 Wine share of consm'!BF8/'1.19 Wine share of consm'!$B8,"")</f>
        <v>0.14163854275029092</v>
      </c>
      <c r="BG8" s="84">
        <f>IFERROR('1.19 Wine share of consm'!BG8/'1.19 Wine share of consm'!$B8,"")</f>
        <v>0.47684976059264611</v>
      </c>
      <c r="BH8" s="84" t="str">
        <f>IFERROR('1.19 Wine share of consm'!BH8/'1.19 Wine share of consm'!$B8,"")</f>
        <v/>
      </c>
      <c r="BI8" s="84">
        <f>IFERROR('1.19 Wine share of consm'!BI8/'1.19 Wine share of consm'!$B8,"")</f>
        <v>1.6977947520001904</v>
      </c>
      <c r="BJ8" s="84">
        <f>IFERROR('1.19 Wine share of consm'!BJ8/'1.19 Wine share of consm'!$B8,"")</f>
        <v>0.47326442404683666</v>
      </c>
      <c r="BK8" s="84">
        <f>IFERROR('1.19 Wine share of consm'!BK8/'1.19 Wine share of consm'!$B8,"")</f>
        <v>2.1081778889359089</v>
      </c>
      <c r="BL8" s="84">
        <f>IFERROR('1.19 Wine share of consm'!BL8/'1.19 Wine share of consm'!$B8,"")</f>
        <v>0.26208536460053827</v>
      </c>
      <c r="BM8" s="84" t="str">
        <f>IFERROR('1.19 Wine share of consm'!BM8/'1.19 Wine share of consm'!$B8,"")</f>
        <v/>
      </c>
      <c r="BN8" s="84">
        <f>IFERROR('1.19 Wine share of consm'!BN8/'1.19 Wine share of consm'!$B8,"")</f>
        <v>1.0486802081931335</v>
      </c>
      <c r="BO8" s="84">
        <f>IFERROR('1.19 Wine share of consm'!BO8/'1.19 Wine share of consm'!$B8,"")</f>
        <v>1.7606760391113085</v>
      </c>
      <c r="BP8" s="84">
        <f>IFERROR('1.19 Wine share of consm'!BP8/'1.19 Wine share of consm'!$B8,"")</f>
        <v>0.83925557864305711</v>
      </c>
      <c r="BQ8" s="84">
        <f>IFERROR('1.19 Wine share of consm'!BQ8/'1.19 Wine share of consm'!$B8,"")</f>
        <v>0.90629328565255063</v>
      </c>
      <c r="BR8" s="84">
        <f>IFERROR('1.19 Wine share of consm'!BR8/'1.19 Wine share of consm'!$B8,"")</f>
        <v>1.2446365844196563</v>
      </c>
      <c r="BS8" s="84">
        <f>IFERROR('1.19 Wine share of consm'!BS8/'1.19 Wine share of consm'!$B8,"")</f>
        <v>0.87113804590121025</v>
      </c>
      <c r="BT8" s="84">
        <f>IFERROR('1.19 Wine share of consm'!BT8/'1.19 Wine share of consm'!$B8,"")</f>
        <v>2.3773238262199823</v>
      </c>
      <c r="BU8" s="84">
        <f>IFERROR('1.19 Wine share of consm'!BU8/'1.19 Wine share of consm'!$B8,"")</f>
        <v>2.2189408859577795</v>
      </c>
      <c r="BV8" s="84">
        <f>IFERROR('1.19 Wine share of consm'!BV8/'1.19 Wine share of consm'!$B8,"")</f>
        <v>2.1045162686338057</v>
      </c>
      <c r="BW8" s="84">
        <f>IFERROR('1.19 Wine share of consm'!BW8/'1.19 Wine share of consm'!$B8,"")</f>
        <v>2.2933756658758302</v>
      </c>
      <c r="BX8" s="84">
        <f>IFERROR('1.19 Wine share of consm'!BX8/'1.19 Wine share of consm'!$B8,"")</f>
        <v>1.0172794892643116</v>
      </c>
      <c r="BY8" s="84">
        <f>IFERROR('1.19 Wine share of consm'!BY8/'1.19 Wine share of consm'!$B8,"")</f>
        <v>3.2742626305843365</v>
      </c>
      <c r="BZ8" s="84">
        <f>IFERROR('1.19 Wine share of consm'!BZ8/'1.19 Wine share of consm'!$B8,"")</f>
        <v>1.6182411976377853</v>
      </c>
      <c r="CA8" s="84">
        <f>IFERROR('1.19 Wine share of consm'!CA8/'1.19 Wine share of consm'!$B8,"")</f>
        <v>2.9200227902652651</v>
      </c>
      <c r="CB8" s="84">
        <f>IFERROR('1.19 Wine share of consm'!CB8/'1.19 Wine share of consm'!$B8,"")</f>
        <v>1.1520352623167465</v>
      </c>
      <c r="CC8" s="84">
        <f>IFERROR('1.19 Wine share of consm'!CC8/'1.19 Wine share of consm'!$B8,"")</f>
        <v>4.0033752329524637</v>
      </c>
      <c r="CD8" s="84">
        <f>IFERROR('1.19 Wine share of consm'!CD8/'1.19 Wine share of consm'!$B8,"")</f>
        <v>2.002986238115807</v>
      </c>
      <c r="CE8" s="84">
        <f>IFERROR('1.19 Wine share of consm'!CE8/'1.19 Wine share of consm'!$B8,"")</f>
        <v>1.7299665733128553</v>
      </c>
      <c r="CF8" s="84">
        <f>IFERROR('1.19 Wine share of consm'!CF8/'1.19 Wine share of consm'!$B8,"")</f>
        <v>3.5159178929167179</v>
      </c>
      <c r="CG8" s="84">
        <f>IFERROR('1.19 Wine share of consm'!CG8/'1.19 Wine share of consm'!$B8,"")</f>
        <v>2.1208705343521199</v>
      </c>
      <c r="CH8" s="84">
        <f>IFERROR('1.19 Wine share of consm'!CH8/'1.19 Wine share of consm'!$B8,"")</f>
        <v>2.2952250953479676</v>
      </c>
      <c r="CI8" s="84">
        <f>IFERROR('1.19 Wine share of consm'!CI8/'1.19 Wine share of consm'!$B8,"")</f>
        <v>3.1969082541140774</v>
      </c>
      <c r="CJ8" s="84">
        <f>IFERROR('1.19 Wine share of consm'!CJ8/'1.19 Wine share of consm'!$B8,"")</f>
        <v>0.81634605753632339</v>
      </c>
      <c r="CK8" s="84">
        <f>IFERROR('1.19 Wine share of consm'!CK8/'1.19 Wine share of consm'!$B8,"")</f>
        <v>1.7327155700791141</v>
      </c>
      <c r="CL8" s="84">
        <f>IFERROR('1.19 Wine share of consm'!CL8/'1.19 Wine share of consm'!$B8,"")</f>
        <v>2.6674903900822597</v>
      </c>
      <c r="CM8" s="84">
        <f>IFERROR('1.19 Wine share of consm'!CM8/'1.19 Wine share of consm'!$B8,"")</f>
        <v>2.3976811905855606</v>
      </c>
      <c r="CN8" s="84">
        <f>IFERROR('1.19 Wine share of consm'!CN8/'1.19 Wine share of consm'!$B8,"")</f>
        <v>0.27081388682211571</v>
      </c>
      <c r="CO8" s="84">
        <f>IFERROR('1.19 Wine share of consm'!CO8/'1.19 Wine share of consm'!$B8,"")</f>
        <v>0.50912838760290791</v>
      </c>
      <c r="CP8" s="84">
        <f>IFERROR('1.19 Wine share of consm'!CP8/'1.19 Wine share of consm'!$B8,"")</f>
        <v>0.41170635067561417</v>
      </c>
      <c r="CR8" s="88"/>
    </row>
    <row r="9" spans="1:96" x14ac:dyDescent="0.25">
      <c r="A9" s="78" t="s">
        <v>30</v>
      </c>
      <c r="B9" s="84">
        <f>IFERROR('1.19 Wine share of consm'!B9/'1.19 Wine share of consm'!$B9,"")</f>
        <v>1</v>
      </c>
      <c r="C9" s="84">
        <f>IFERROR('1.19 Wine share of consm'!C9/'1.19 Wine share of consm'!$B9,"")</f>
        <v>0.45634310629337804</v>
      </c>
      <c r="D9" s="84">
        <f>IFERROR('1.19 Wine share of consm'!D9/'1.19 Wine share of consm'!$B9,"")</f>
        <v>0.73311453247983416</v>
      </c>
      <c r="E9" s="84">
        <f>IFERROR('1.19 Wine share of consm'!E9/'1.19 Wine share of consm'!$B9,"")</f>
        <v>0.53632996328512994</v>
      </c>
      <c r="F9" s="84">
        <f>IFERROR('1.19 Wine share of consm'!F9/'1.19 Wine share of consm'!$B9,"")</f>
        <v>0.71178966007279521</v>
      </c>
      <c r="G9" s="84">
        <f>IFERROR('1.19 Wine share of consm'!G9/'1.19 Wine share of consm'!$B9,"")</f>
        <v>1.3801101891563142E-2</v>
      </c>
      <c r="H9" s="84">
        <f>IFERROR('1.19 Wine share of consm'!H9/'1.19 Wine share of consm'!$B9,"")</f>
        <v>1.4255004798219002</v>
      </c>
      <c r="I9" s="84">
        <f>IFERROR('1.19 Wine share of consm'!I9/'1.19 Wine share of consm'!$B9,"")</f>
        <v>0.84407710204872477</v>
      </c>
      <c r="J9" s="84">
        <f>IFERROR('1.19 Wine share of consm'!J9/'1.19 Wine share of consm'!$B9,"")</f>
        <v>0.26613652193197979</v>
      </c>
      <c r="K9" s="84">
        <f>IFERROR('1.19 Wine share of consm'!K9/'1.19 Wine share of consm'!$B9,"")</f>
        <v>0.34429460741461149</v>
      </c>
      <c r="L9" s="84">
        <f>IFERROR('1.19 Wine share of consm'!L9/'1.19 Wine share of consm'!$B9,"")</f>
        <v>0</v>
      </c>
      <c r="M9" s="84">
        <f>IFERROR('1.19 Wine share of consm'!M9/'1.19 Wine share of consm'!$B9,"")</f>
        <v>2.5052475030785708E-2</v>
      </c>
      <c r="N9" s="84">
        <f>IFERROR('1.19 Wine share of consm'!N9/'1.19 Wine share of consm'!$B9,"")</f>
        <v>0.8291176260188603</v>
      </c>
      <c r="O9" s="84">
        <f>IFERROR('1.19 Wine share of consm'!O9/'1.19 Wine share of consm'!$B9,"")</f>
        <v>0.32958540039661011</v>
      </c>
      <c r="P9" s="84">
        <f>IFERROR('1.19 Wine share of consm'!P9/'1.19 Wine share of consm'!$B9,"")</f>
        <v>0.39075246533166097</v>
      </c>
      <c r="Q9" s="84">
        <f>IFERROR('1.19 Wine share of consm'!Q9/'1.19 Wine share of consm'!$B9,"")</f>
        <v>1.6535109350803479E-2</v>
      </c>
      <c r="R9" s="84">
        <f>IFERROR('1.19 Wine share of consm'!R9/'1.19 Wine share of consm'!$B9,"")</f>
        <v>0.34857798090883019</v>
      </c>
      <c r="S9" s="84">
        <f>IFERROR('1.19 Wine share of consm'!S9/'1.19 Wine share of consm'!$B9,"")</f>
        <v>0.2432335759682803</v>
      </c>
      <c r="T9" s="84">
        <f>IFERROR('1.19 Wine share of consm'!T9/'1.19 Wine share of consm'!$B9,"")</f>
        <v>2.034642068024461</v>
      </c>
      <c r="U9" s="84">
        <f>IFERROR('1.19 Wine share of consm'!U9/'1.19 Wine share of consm'!$B9,"")</f>
        <v>1.9995275186763564</v>
      </c>
      <c r="V9" s="84">
        <f>IFERROR('1.19 Wine share of consm'!V9/'1.19 Wine share of consm'!$B9,"")</f>
        <v>2.241975387490251</v>
      </c>
      <c r="W9" s="84">
        <f>IFERROR('1.19 Wine share of consm'!W9/'1.19 Wine share of consm'!$B9,"")</f>
        <v>0.76922775111093722</v>
      </c>
      <c r="X9" s="84">
        <f>IFERROR('1.19 Wine share of consm'!X9/'1.19 Wine share of consm'!$B9,"")</f>
        <v>2.0316027153497687</v>
      </c>
      <c r="Y9" s="84">
        <f>IFERROR('1.19 Wine share of consm'!Y9/'1.19 Wine share of consm'!$B9,"")</f>
        <v>0.79660320931223816</v>
      </c>
      <c r="Z9" s="84">
        <f>IFERROR('1.19 Wine share of consm'!Z9/'1.19 Wine share of consm'!$B9,"")</f>
        <v>0.70315552514291813</v>
      </c>
      <c r="AA9" s="84">
        <f>IFERROR('1.19 Wine share of consm'!AA9/'1.19 Wine share of consm'!$B9,"")</f>
        <v>1.8791749059625171</v>
      </c>
      <c r="AB9" s="84">
        <f>IFERROR('1.19 Wine share of consm'!AB9/'1.19 Wine share of consm'!$B9,"")</f>
        <v>0.99014199360058852</v>
      </c>
      <c r="AC9" s="84">
        <f>IFERROR('1.19 Wine share of consm'!AC9/'1.19 Wine share of consm'!$B9,"")</f>
        <v>0.61950923741858666</v>
      </c>
      <c r="AD9" s="84">
        <f>IFERROR('1.19 Wine share of consm'!AD9/'1.19 Wine share of consm'!$B9,"")</f>
        <v>1.7663810293445283</v>
      </c>
      <c r="AE9" s="84">
        <f>IFERROR('1.19 Wine share of consm'!AE9/'1.19 Wine share of consm'!$B9,"")</f>
        <v>2.0507280806627306</v>
      </c>
      <c r="AF9" s="84">
        <f>IFERROR('1.19 Wine share of consm'!AF9/'1.19 Wine share of consm'!$B9,"")</f>
        <v>0.72547792276650291</v>
      </c>
      <c r="AG9" s="84">
        <f>IFERROR('1.19 Wine share of consm'!AG9/'1.19 Wine share of consm'!$B9,"")</f>
        <v>1.0454924337327891</v>
      </c>
      <c r="AH9" s="84">
        <f>IFERROR('1.19 Wine share of consm'!AH9/'1.19 Wine share of consm'!$B9,"")</f>
        <v>2.2070877650361207</v>
      </c>
      <c r="AI9" s="84">
        <f>IFERROR('1.19 Wine share of consm'!AI9/'1.19 Wine share of consm'!$B9,"")</f>
        <v>0.6087549896481298</v>
      </c>
      <c r="AJ9" s="84">
        <f>IFERROR('1.19 Wine share of consm'!AJ9/'1.19 Wine share of consm'!$B9,"")</f>
        <v>0.8333695112804953</v>
      </c>
      <c r="AK9" s="84">
        <f>IFERROR('1.19 Wine share of consm'!AK9/'1.19 Wine share of consm'!$B9,"")</f>
        <v>0.51380624850742329</v>
      </c>
      <c r="AL9" s="84">
        <f>IFERROR('1.19 Wine share of consm'!AL9/'1.19 Wine share of consm'!$B9,"")</f>
        <v>0.75306880573525092</v>
      </c>
      <c r="AM9" s="84">
        <f>IFERROR('1.19 Wine share of consm'!AM9/'1.19 Wine share of consm'!$B9,"")</f>
        <v>1.1908492900702854</v>
      </c>
      <c r="AN9" s="84">
        <f>IFERROR('1.19 Wine share of consm'!AN9/'1.19 Wine share of consm'!$B9,"")</f>
        <v>2.8450114618294222</v>
      </c>
      <c r="AO9" s="84">
        <f>IFERROR('1.19 Wine share of consm'!AO9/'1.19 Wine share of consm'!$B9,"")</f>
        <v>0.68912139816316997</v>
      </c>
      <c r="AP9" s="84">
        <f>IFERROR('1.19 Wine share of consm'!AP9/'1.19 Wine share of consm'!$B9,"")</f>
        <v>0.60793681600184857</v>
      </c>
      <c r="AQ9" s="84">
        <f>IFERROR('1.19 Wine share of consm'!AQ9/'1.19 Wine share of consm'!$B9,"")</f>
        <v>3.332250696799036</v>
      </c>
      <c r="AR9" s="84">
        <f>IFERROR('1.19 Wine share of consm'!AR9/'1.19 Wine share of consm'!$B9,"")</f>
        <v>0.18424836133752448</v>
      </c>
      <c r="AS9" s="84">
        <f>IFERROR('1.19 Wine share of consm'!AS9/'1.19 Wine share of consm'!$B9,"")</f>
        <v>0.24908443688211077</v>
      </c>
      <c r="AT9" s="84">
        <f>IFERROR('1.19 Wine share of consm'!AT9/'1.19 Wine share of consm'!$B9,"")</f>
        <v>2.2445324469071273</v>
      </c>
      <c r="AU9" s="84">
        <f>IFERROR('1.19 Wine share of consm'!AU9/'1.19 Wine share of consm'!$B9,"")</f>
        <v>8.0175610804586642E-2</v>
      </c>
      <c r="AV9" s="84">
        <f>IFERROR('1.19 Wine share of consm'!AV9/'1.19 Wine share of consm'!$B9,"")</f>
        <v>0.30318480354421007</v>
      </c>
      <c r="AW9" s="84">
        <f>IFERROR('1.19 Wine share of consm'!AW9/'1.19 Wine share of consm'!$B9,"")</f>
        <v>0.11741839212405826</v>
      </c>
      <c r="AX9" s="84">
        <f>IFERROR('1.19 Wine share of consm'!AX9/'1.19 Wine share of consm'!$B9,"")</f>
        <v>0.25001085338414863</v>
      </c>
      <c r="AY9" s="84">
        <f>IFERROR('1.19 Wine share of consm'!AY9/'1.19 Wine share of consm'!$B9,"")</f>
        <v>0.10182146284442145</v>
      </c>
      <c r="AZ9" s="84">
        <f>IFERROR('1.19 Wine share of consm'!AZ9/'1.19 Wine share of consm'!$B9,"")</f>
        <v>0.10844319350258814</v>
      </c>
      <c r="BA9" s="84">
        <f>IFERROR('1.19 Wine share of consm'!BA9/'1.19 Wine share of consm'!$B9,"")</f>
        <v>0.40541413331069259</v>
      </c>
      <c r="BB9" s="84">
        <f>IFERROR('1.19 Wine share of consm'!BB9/'1.19 Wine share of consm'!$B9,"")</f>
        <v>3.5690178269432544</v>
      </c>
      <c r="BC9" s="84">
        <f>IFERROR('1.19 Wine share of consm'!BC9/'1.19 Wine share of consm'!$B9,"")</f>
        <v>6.3411526314265901E-2</v>
      </c>
      <c r="BD9" s="84">
        <f>IFERROR('1.19 Wine share of consm'!BD9/'1.19 Wine share of consm'!$B9,"")</f>
        <v>0.77033120133796507</v>
      </c>
      <c r="BE9" s="84">
        <f>IFERROR('1.19 Wine share of consm'!BE9/'1.19 Wine share of consm'!$B9,"")</f>
        <v>3.2572478165026655</v>
      </c>
      <c r="BF9" s="84">
        <f>IFERROR('1.19 Wine share of consm'!BF9/'1.19 Wine share of consm'!$B9,"")</f>
        <v>0.13372864935788067</v>
      </c>
      <c r="BG9" s="84">
        <f>IFERROR('1.19 Wine share of consm'!BG9/'1.19 Wine share of consm'!$B9,"")</f>
        <v>0.45520183389270763</v>
      </c>
      <c r="BH9" s="84" t="str">
        <f>IFERROR('1.19 Wine share of consm'!BH9/'1.19 Wine share of consm'!$B9,"")</f>
        <v/>
      </c>
      <c r="BI9" s="84">
        <f>IFERROR('1.19 Wine share of consm'!BI9/'1.19 Wine share of consm'!$B9,"")</f>
        <v>1.7239079352867392</v>
      </c>
      <c r="BJ9" s="84">
        <f>IFERROR('1.19 Wine share of consm'!BJ9/'1.19 Wine share of consm'!$B9,"")</f>
        <v>0.47336148152140606</v>
      </c>
      <c r="BK9" s="84">
        <f>IFERROR('1.19 Wine share of consm'!BK9/'1.19 Wine share of consm'!$B9,"")</f>
        <v>2.1294603776167849</v>
      </c>
      <c r="BL9" s="84">
        <f>IFERROR('1.19 Wine share of consm'!BL9/'1.19 Wine share of consm'!$B9,"")</f>
        <v>0.30163239799610864</v>
      </c>
      <c r="BM9" s="84" t="str">
        <f>IFERROR('1.19 Wine share of consm'!BM9/'1.19 Wine share of consm'!$B9,"")</f>
        <v/>
      </c>
      <c r="BN9" s="84">
        <f>IFERROR('1.19 Wine share of consm'!BN9/'1.19 Wine share of consm'!$B9,"")</f>
        <v>1.069861418633975</v>
      </c>
      <c r="BO9" s="84">
        <f>IFERROR('1.19 Wine share of consm'!BO9/'1.19 Wine share of consm'!$B9,"")</f>
        <v>1.7716934534929329</v>
      </c>
      <c r="BP9" s="84">
        <f>IFERROR('1.19 Wine share of consm'!BP9/'1.19 Wine share of consm'!$B9,"")</f>
        <v>0.87732213915949153</v>
      </c>
      <c r="BQ9" s="84">
        <f>IFERROR('1.19 Wine share of consm'!BQ9/'1.19 Wine share of consm'!$B9,"")</f>
        <v>0.93568003615105722</v>
      </c>
      <c r="BR9" s="84">
        <f>IFERROR('1.19 Wine share of consm'!BR9/'1.19 Wine share of consm'!$B9,"")</f>
        <v>1.3288647867857641</v>
      </c>
      <c r="BS9" s="84">
        <f>IFERROR('1.19 Wine share of consm'!BS9/'1.19 Wine share of consm'!$B9,"")</f>
        <v>0.89510908675128953</v>
      </c>
      <c r="BT9" s="84">
        <f>IFERROR('1.19 Wine share of consm'!BT9/'1.19 Wine share of consm'!$B9,"")</f>
        <v>2.4179751759075514</v>
      </c>
      <c r="BU9" s="84">
        <f>IFERROR('1.19 Wine share of consm'!BU9/'1.19 Wine share of consm'!$B9,"")</f>
        <v>2.2859698222839473</v>
      </c>
      <c r="BV9" s="84">
        <f>IFERROR('1.19 Wine share of consm'!BV9/'1.19 Wine share of consm'!$B9,"")</f>
        <v>2.1676930704348516</v>
      </c>
      <c r="BW9" s="84">
        <f>IFERROR('1.19 Wine share of consm'!BW9/'1.19 Wine share of consm'!$B9,"")</f>
        <v>2.359920402462242</v>
      </c>
      <c r="BX9" s="84">
        <f>IFERROR('1.19 Wine share of consm'!BX9/'1.19 Wine share of consm'!$B9,"")</f>
        <v>1.0529614775358311</v>
      </c>
      <c r="BY9" s="84">
        <f>IFERROR('1.19 Wine share of consm'!BY9/'1.19 Wine share of consm'!$B9,"")</f>
        <v>3.2921617534530485</v>
      </c>
      <c r="BZ9" s="84">
        <f>IFERROR('1.19 Wine share of consm'!BZ9/'1.19 Wine share of consm'!$B9,"")</f>
        <v>1.6621943238937105</v>
      </c>
      <c r="CA9" s="84">
        <f>IFERROR('1.19 Wine share of consm'!CA9/'1.19 Wine share of consm'!$B9,"")</f>
        <v>2.9612689756559969</v>
      </c>
      <c r="CB9" s="84">
        <f>IFERROR('1.19 Wine share of consm'!CB9/'1.19 Wine share of consm'!$B9,"")</f>
        <v>1.193426885936238</v>
      </c>
      <c r="CC9" s="84">
        <f>IFERROR('1.19 Wine share of consm'!CC9/'1.19 Wine share of consm'!$B9,"")</f>
        <v>4.0231835780636613</v>
      </c>
      <c r="CD9" s="84">
        <f>IFERROR('1.19 Wine share of consm'!CD9/'1.19 Wine share of consm'!$B9,"")</f>
        <v>2.1024504793720262</v>
      </c>
      <c r="CE9" s="84">
        <f>IFERROR('1.19 Wine share of consm'!CE9/'1.19 Wine share of consm'!$B9,"")</f>
        <v>1.7587343582218247</v>
      </c>
      <c r="CF9" s="84">
        <f>IFERROR('1.19 Wine share of consm'!CF9/'1.19 Wine share of consm'!$B9,"")</f>
        <v>3.5604224209617596</v>
      </c>
      <c r="CG9" s="84">
        <f>IFERROR('1.19 Wine share of consm'!CG9/'1.19 Wine share of consm'!$B9,"")</f>
        <v>2.1188343869078383</v>
      </c>
      <c r="CH9" s="84">
        <f>IFERROR('1.19 Wine share of consm'!CH9/'1.19 Wine share of consm'!$B9,"")</f>
        <v>2.379464131711881</v>
      </c>
      <c r="CI9" s="84">
        <f>IFERROR('1.19 Wine share of consm'!CI9/'1.19 Wine share of consm'!$B9,"")</f>
        <v>3.2723685026914588</v>
      </c>
      <c r="CJ9" s="84">
        <f>IFERROR('1.19 Wine share of consm'!CJ9/'1.19 Wine share of consm'!$B9,"")</f>
        <v>0.81019816341171857</v>
      </c>
      <c r="CK9" s="84">
        <f>IFERROR('1.19 Wine share of consm'!CK9/'1.19 Wine share of consm'!$B9,"")</f>
        <v>1.8069552568436735</v>
      </c>
      <c r="CL9" s="84">
        <f>IFERROR('1.19 Wine share of consm'!CL9/'1.19 Wine share of consm'!$B9,"")</f>
        <v>2.6786877148302257</v>
      </c>
      <c r="CM9" s="84">
        <f>IFERROR('1.19 Wine share of consm'!CM9/'1.19 Wine share of consm'!$B9,"")</f>
        <v>2.4364173242397298</v>
      </c>
      <c r="CN9" s="84">
        <f>IFERROR('1.19 Wine share of consm'!CN9/'1.19 Wine share of consm'!$B9,"")</f>
        <v>0.27566930398591488</v>
      </c>
      <c r="CO9" s="84">
        <f>IFERROR('1.19 Wine share of consm'!CO9/'1.19 Wine share of consm'!$B9,"")</f>
        <v>0.51793086709987357</v>
      </c>
      <c r="CP9" s="84">
        <f>IFERROR('1.19 Wine share of consm'!CP9/'1.19 Wine share of consm'!$B9,"")</f>
        <v>0.38327135542381019</v>
      </c>
      <c r="CR9" s="88"/>
    </row>
    <row r="10" spans="1:96" x14ac:dyDescent="0.25">
      <c r="A10" s="78" t="s">
        <v>31</v>
      </c>
      <c r="B10" s="84">
        <f>IFERROR('1.19 Wine share of consm'!B10/'1.19 Wine share of consm'!$B10,"")</f>
        <v>1</v>
      </c>
      <c r="C10" s="84">
        <f>IFERROR('1.19 Wine share of consm'!C10/'1.19 Wine share of consm'!$B10,"")</f>
        <v>0.47394351210086944</v>
      </c>
      <c r="D10" s="84">
        <f>IFERROR('1.19 Wine share of consm'!D10/'1.19 Wine share of consm'!$B10,"")</f>
        <v>0.92801779553631725</v>
      </c>
      <c r="E10" s="84">
        <f>IFERROR('1.19 Wine share of consm'!E10/'1.19 Wine share of consm'!$B10,"")</f>
        <v>0.57427581103380931</v>
      </c>
      <c r="F10" s="84">
        <f>IFERROR('1.19 Wine share of consm'!F10/'1.19 Wine share of consm'!$B10,"")</f>
        <v>0.75880657355818504</v>
      </c>
      <c r="G10" s="84">
        <f>IFERROR('1.19 Wine share of consm'!G10/'1.19 Wine share of consm'!$B10,"")</f>
        <v>1.4798555166503934E-2</v>
      </c>
      <c r="H10" s="84">
        <f>IFERROR('1.19 Wine share of consm'!H10/'1.19 Wine share of consm'!$B10,"")</f>
        <v>1.289787444643695</v>
      </c>
      <c r="I10" s="84">
        <f>IFERROR('1.19 Wine share of consm'!I10/'1.19 Wine share of consm'!$B10,"")</f>
        <v>0.85401405751033554</v>
      </c>
      <c r="J10" s="84">
        <f>IFERROR('1.19 Wine share of consm'!J10/'1.19 Wine share of consm'!$B10,"")</f>
        <v>0.20433688311129775</v>
      </c>
      <c r="K10" s="84">
        <f>IFERROR('1.19 Wine share of consm'!K10/'1.19 Wine share of consm'!$B10,"")</f>
        <v>0.36873390301140163</v>
      </c>
      <c r="L10" s="84">
        <f>IFERROR('1.19 Wine share of consm'!L10/'1.19 Wine share of consm'!$B10,"")</f>
        <v>0</v>
      </c>
      <c r="M10" s="84">
        <f>IFERROR('1.19 Wine share of consm'!M10/'1.19 Wine share of consm'!$B10,"")</f>
        <v>2.5450655262200004E-2</v>
      </c>
      <c r="N10" s="84">
        <f>IFERROR('1.19 Wine share of consm'!N10/'1.19 Wine share of consm'!$B10,"")</f>
        <v>0.79822509685990917</v>
      </c>
      <c r="O10" s="84">
        <f>IFERROR('1.19 Wine share of consm'!O10/'1.19 Wine share of consm'!$B10,"")</f>
        <v>0.34944437745536683</v>
      </c>
      <c r="P10" s="84">
        <f>IFERROR('1.19 Wine share of consm'!P10/'1.19 Wine share of consm'!$B10,"")</f>
        <v>0.37802440986320551</v>
      </c>
      <c r="Q10" s="84">
        <f>IFERROR('1.19 Wine share of consm'!Q10/'1.19 Wine share of consm'!$B10,"")</f>
        <v>1.9044708019333334E-2</v>
      </c>
      <c r="R10" s="84">
        <f>IFERROR('1.19 Wine share of consm'!R10/'1.19 Wine share of consm'!$B10,"")</f>
        <v>0.31471240377989246</v>
      </c>
      <c r="S10" s="84">
        <f>IFERROR('1.19 Wine share of consm'!S10/'1.19 Wine share of consm'!$B10,"")</f>
        <v>0.22861123020722307</v>
      </c>
      <c r="T10" s="84">
        <f>IFERROR('1.19 Wine share of consm'!T10/'1.19 Wine share of consm'!$B10,"")</f>
        <v>2.0782351783127031</v>
      </c>
      <c r="U10" s="84">
        <f>IFERROR('1.19 Wine share of consm'!U10/'1.19 Wine share of consm'!$B10,"")</f>
        <v>2.0536901246769292</v>
      </c>
      <c r="V10" s="84">
        <f>IFERROR('1.19 Wine share of consm'!V10/'1.19 Wine share of consm'!$B10,"")</f>
        <v>2.2134116748344566</v>
      </c>
      <c r="W10" s="84">
        <f>IFERROR('1.19 Wine share of consm'!W10/'1.19 Wine share of consm'!$B10,"")</f>
        <v>0.78938872149742534</v>
      </c>
      <c r="X10" s="84">
        <f>IFERROR('1.19 Wine share of consm'!X10/'1.19 Wine share of consm'!$B10,"")</f>
        <v>1.8080388712719901</v>
      </c>
      <c r="Y10" s="84">
        <f>IFERROR('1.19 Wine share of consm'!Y10/'1.19 Wine share of consm'!$B10,"")</f>
        <v>0.74955283485625623</v>
      </c>
      <c r="Z10" s="84">
        <f>IFERROR('1.19 Wine share of consm'!Z10/'1.19 Wine share of consm'!$B10,"")</f>
        <v>0.70552475604441434</v>
      </c>
      <c r="AA10" s="84">
        <f>IFERROR('1.19 Wine share of consm'!AA10/'1.19 Wine share of consm'!$B10,"")</f>
        <v>1.7946722808101492</v>
      </c>
      <c r="AB10" s="84">
        <f>IFERROR('1.19 Wine share of consm'!AB10/'1.19 Wine share of consm'!$B10,"")</f>
        <v>1.0298502011277122</v>
      </c>
      <c r="AC10" s="84">
        <f>IFERROR('1.19 Wine share of consm'!AC10/'1.19 Wine share of consm'!$B10,"")</f>
        <v>0.72309802892015307</v>
      </c>
      <c r="AD10" s="84">
        <f>IFERROR('1.19 Wine share of consm'!AD10/'1.19 Wine share of consm'!$B10,"")</f>
        <v>1.7132636225285856</v>
      </c>
      <c r="AE10" s="84">
        <f>IFERROR('1.19 Wine share of consm'!AE10/'1.19 Wine share of consm'!$B10,"")</f>
        <v>2.1407636883404804</v>
      </c>
      <c r="AF10" s="84">
        <f>IFERROR('1.19 Wine share of consm'!AF10/'1.19 Wine share of consm'!$B10,"")</f>
        <v>0.70557396954581264</v>
      </c>
      <c r="AG10" s="84">
        <f>IFERROR('1.19 Wine share of consm'!AG10/'1.19 Wine share of consm'!$B10,"")</f>
        <v>1.1439875753643709</v>
      </c>
      <c r="AH10" s="84">
        <f>IFERROR('1.19 Wine share of consm'!AH10/'1.19 Wine share of consm'!$B10,"")</f>
        <v>2.3731016393132438</v>
      </c>
      <c r="AI10" s="84">
        <f>IFERROR('1.19 Wine share of consm'!AI10/'1.19 Wine share of consm'!$B10,"")</f>
        <v>0.58827223030828635</v>
      </c>
      <c r="AJ10" s="84">
        <f>IFERROR('1.19 Wine share of consm'!AJ10/'1.19 Wine share of consm'!$B10,"")</f>
        <v>0.9526529587360747</v>
      </c>
      <c r="AK10" s="84">
        <f>IFERROR('1.19 Wine share of consm'!AK10/'1.19 Wine share of consm'!$B10,"")</f>
        <v>0.54681519299920289</v>
      </c>
      <c r="AL10" s="84">
        <f>IFERROR('1.19 Wine share of consm'!AL10/'1.19 Wine share of consm'!$B10,"")</f>
        <v>0.80061142001943064</v>
      </c>
      <c r="AM10" s="84">
        <f>IFERROR('1.19 Wine share of consm'!AM10/'1.19 Wine share of consm'!$B10,"")</f>
        <v>1.2489470265523579</v>
      </c>
      <c r="AN10" s="84">
        <f>IFERROR('1.19 Wine share of consm'!AN10/'1.19 Wine share of consm'!$B10,"")</f>
        <v>2.8547360606911041</v>
      </c>
      <c r="AO10" s="84">
        <f>IFERROR('1.19 Wine share of consm'!AO10/'1.19 Wine share of consm'!$B10,"")</f>
        <v>0.66365431532013897</v>
      </c>
      <c r="AP10" s="84">
        <f>IFERROR('1.19 Wine share of consm'!AP10/'1.19 Wine share of consm'!$B10,"")</f>
        <v>0.5901172168877491</v>
      </c>
      <c r="AQ10" s="84">
        <f>IFERROR('1.19 Wine share of consm'!AQ10/'1.19 Wine share of consm'!$B10,"")</f>
        <v>3.1939471027515434</v>
      </c>
      <c r="AR10" s="84">
        <f>IFERROR('1.19 Wine share of consm'!AR10/'1.19 Wine share of consm'!$B10,"")</f>
        <v>0.21121420088732989</v>
      </c>
      <c r="AS10" s="84">
        <f>IFERROR('1.19 Wine share of consm'!AS10/'1.19 Wine share of consm'!$B10,"")</f>
        <v>0.24027163492911419</v>
      </c>
      <c r="AT10" s="84">
        <f>IFERROR('1.19 Wine share of consm'!AT10/'1.19 Wine share of consm'!$B10,"")</f>
        <v>2.1024182132956364</v>
      </c>
      <c r="AU10" s="84">
        <f>IFERROR('1.19 Wine share of consm'!AU10/'1.19 Wine share of consm'!$B10,"")</f>
        <v>8.8269336107788893E-2</v>
      </c>
      <c r="AV10" s="84">
        <f>IFERROR('1.19 Wine share of consm'!AV10/'1.19 Wine share of consm'!$B10,"")</f>
        <v>0.29478816526720869</v>
      </c>
      <c r="AW10" s="84">
        <f>IFERROR('1.19 Wine share of consm'!AW10/'1.19 Wine share of consm'!$B10,"")</f>
        <v>0.11319214080702208</v>
      </c>
      <c r="AX10" s="84">
        <f>IFERROR('1.19 Wine share of consm'!AX10/'1.19 Wine share of consm'!$B10,"")</f>
        <v>0.23617034566076084</v>
      </c>
      <c r="AY10" s="84">
        <f>IFERROR('1.19 Wine share of consm'!AY10/'1.19 Wine share of consm'!$B10,"")</f>
        <v>0.136927501995462</v>
      </c>
      <c r="AZ10" s="84">
        <f>IFERROR('1.19 Wine share of consm'!AZ10/'1.19 Wine share of consm'!$B10,"")</f>
        <v>0.11403215669427276</v>
      </c>
      <c r="BA10" s="84">
        <f>IFERROR('1.19 Wine share of consm'!BA10/'1.19 Wine share of consm'!$B10,"")</f>
        <v>0.40729284877533656</v>
      </c>
      <c r="BB10" s="84">
        <f>IFERROR('1.19 Wine share of consm'!BB10/'1.19 Wine share of consm'!$B10,"")</f>
        <v>3.3924566616546143</v>
      </c>
      <c r="BC10" s="84">
        <f>IFERROR('1.19 Wine share of consm'!BC10/'1.19 Wine share of consm'!$B10,"")</f>
        <v>7.356473065016518E-2</v>
      </c>
      <c r="BD10" s="84">
        <f>IFERROR('1.19 Wine share of consm'!BD10/'1.19 Wine share of consm'!$B10,"")</f>
        <v>0.76770393979289286</v>
      </c>
      <c r="BE10" s="84">
        <f>IFERROR('1.19 Wine share of consm'!BE10/'1.19 Wine share of consm'!$B10,"")</f>
        <v>3.3285464823308635</v>
      </c>
      <c r="BF10" s="84">
        <f>IFERROR('1.19 Wine share of consm'!BF10/'1.19 Wine share of consm'!$B10,"")</f>
        <v>0.12401802352343222</v>
      </c>
      <c r="BG10" s="84">
        <f>IFERROR('1.19 Wine share of consm'!BG10/'1.19 Wine share of consm'!$B10,"")</f>
        <v>0.62717686181850008</v>
      </c>
      <c r="BH10" s="84" t="str">
        <f>IFERROR('1.19 Wine share of consm'!BH10/'1.19 Wine share of consm'!$B10,"")</f>
        <v/>
      </c>
      <c r="BI10" s="84">
        <f>IFERROR('1.19 Wine share of consm'!BI10/'1.19 Wine share of consm'!$B10,"")</f>
        <v>1.7119167171649625</v>
      </c>
      <c r="BJ10" s="84">
        <f>IFERROR('1.19 Wine share of consm'!BJ10/'1.19 Wine share of consm'!$B10,"")</f>
        <v>0.47784903757600011</v>
      </c>
      <c r="BK10" s="84">
        <f>IFERROR('1.19 Wine share of consm'!BK10/'1.19 Wine share of consm'!$B10,"")</f>
        <v>2.13961025962909</v>
      </c>
      <c r="BL10" s="84">
        <f>IFERROR('1.19 Wine share of consm'!BL10/'1.19 Wine share of consm'!$B10,"")</f>
        <v>0.3140983307969073</v>
      </c>
      <c r="BM10" s="84" t="str">
        <f>IFERROR('1.19 Wine share of consm'!BM10/'1.19 Wine share of consm'!$B10,"")</f>
        <v/>
      </c>
      <c r="BN10" s="84">
        <f>IFERROR('1.19 Wine share of consm'!BN10/'1.19 Wine share of consm'!$B10,"")</f>
        <v>1.0795285888640638</v>
      </c>
      <c r="BO10" s="84">
        <f>IFERROR('1.19 Wine share of consm'!BO10/'1.19 Wine share of consm'!$B10,"")</f>
        <v>1.6260140861961114</v>
      </c>
      <c r="BP10" s="84">
        <f>IFERROR('1.19 Wine share of consm'!BP10/'1.19 Wine share of consm'!$B10,"")</f>
        <v>0.86264326257141055</v>
      </c>
      <c r="BQ10" s="84">
        <f>IFERROR('1.19 Wine share of consm'!BQ10/'1.19 Wine share of consm'!$B10,"")</f>
        <v>0.94690705083359716</v>
      </c>
      <c r="BR10" s="84">
        <f>IFERROR('1.19 Wine share of consm'!BR10/'1.19 Wine share of consm'!$B10,"")</f>
        <v>1.3504562959453807</v>
      </c>
      <c r="BS10" s="84">
        <f>IFERROR('1.19 Wine share of consm'!BS10/'1.19 Wine share of consm'!$B10,"")</f>
        <v>0.90414079257729751</v>
      </c>
      <c r="BT10" s="84">
        <f>IFERROR('1.19 Wine share of consm'!BT10/'1.19 Wine share of consm'!$B10,"")</f>
        <v>2.4389198935930443</v>
      </c>
      <c r="BU10" s="84">
        <f>IFERROR('1.19 Wine share of consm'!BU10/'1.19 Wine share of consm'!$B10,"")</f>
        <v>2.2891727723309963</v>
      </c>
      <c r="BV10" s="84">
        <f>IFERROR('1.19 Wine share of consm'!BV10/'1.19 Wine share of consm'!$B10,"")</f>
        <v>2.2111205466364616</v>
      </c>
      <c r="BW10" s="84">
        <f>IFERROR('1.19 Wine share of consm'!BW10/'1.19 Wine share of consm'!$B10,"")</f>
        <v>2.4889538453269608</v>
      </c>
      <c r="BX10" s="84">
        <f>IFERROR('1.19 Wine share of consm'!BX10/'1.19 Wine share of consm'!$B10,"")</f>
        <v>1.103237938749468</v>
      </c>
      <c r="BY10" s="84">
        <f>IFERROR('1.19 Wine share of consm'!BY10/'1.19 Wine share of consm'!$B10,"")</f>
        <v>3.2933292772497125</v>
      </c>
      <c r="BZ10" s="84">
        <f>IFERROR('1.19 Wine share of consm'!BZ10/'1.19 Wine share of consm'!$B10,"")</f>
        <v>1.6857309952113275</v>
      </c>
      <c r="CA10" s="84">
        <f>IFERROR('1.19 Wine share of consm'!CA10/'1.19 Wine share of consm'!$B10,"")</f>
        <v>3.0225163757837068</v>
      </c>
      <c r="CB10" s="84">
        <f>IFERROR('1.19 Wine share of consm'!CB10/'1.19 Wine share of consm'!$B10,"")</f>
        <v>1.2309690531739688</v>
      </c>
      <c r="CC10" s="84">
        <f>IFERROR('1.19 Wine share of consm'!CC10/'1.19 Wine share of consm'!$B10,"")</f>
        <v>4.0805037137231883</v>
      </c>
      <c r="CD10" s="84">
        <f>IFERROR('1.19 Wine share of consm'!CD10/'1.19 Wine share of consm'!$B10,"")</f>
        <v>2.1561459105478216</v>
      </c>
      <c r="CE10" s="84">
        <f>IFERROR('1.19 Wine share of consm'!CE10/'1.19 Wine share of consm'!$B10,"")</f>
        <v>1.7945498527945405</v>
      </c>
      <c r="CF10" s="84">
        <f>IFERROR('1.19 Wine share of consm'!CF10/'1.19 Wine share of consm'!$B10,"")</f>
        <v>3.6366158519099119</v>
      </c>
      <c r="CG10" s="84">
        <f>IFERROR('1.19 Wine share of consm'!CG10/'1.19 Wine share of consm'!$B10,"")</f>
        <v>2.103836839446612</v>
      </c>
      <c r="CH10" s="84">
        <f>IFERROR('1.19 Wine share of consm'!CH10/'1.19 Wine share of consm'!$B10,"")</f>
        <v>2.4286423159780215</v>
      </c>
      <c r="CI10" s="84">
        <f>IFERROR('1.19 Wine share of consm'!CI10/'1.19 Wine share of consm'!$B10,"")</f>
        <v>3.2520281723922229</v>
      </c>
      <c r="CJ10" s="84">
        <f>IFERROR('1.19 Wine share of consm'!CJ10/'1.19 Wine share of consm'!$B10,"")</f>
        <v>0.51829198997501047</v>
      </c>
      <c r="CK10" s="84">
        <f>IFERROR('1.19 Wine share of consm'!CK10/'1.19 Wine share of consm'!$B10,"")</f>
        <v>1.8519086481975358</v>
      </c>
      <c r="CL10" s="84">
        <f>IFERROR('1.19 Wine share of consm'!CL10/'1.19 Wine share of consm'!$B10,"")</f>
        <v>2.7874527191932867</v>
      </c>
      <c r="CM10" s="84">
        <f>IFERROR('1.19 Wine share of consm'!CM10/'1.19 Wine share of consm'!$B10,"")</f>
        <v>2.5476021363790236</v>
      </c>
      <c r="CN10" s="84">
        <f>IFERROR('1.19 Wine share of consm'!CN10/'1.19 Wine share of consm'!$B10,"")</f>
        <v>0.27281937079921836</v>
      </c>
      <c r="CO10" s="84">
        <f>IFERROR('1.19 Wine share of consm'!CO10/'1.19 Wine share of consm'!$B10,"")</f>
        <v>0.51803620629771652</v>
      </c>
      <c r="CP10" s="84">
        <f>IFERROR('1.19 Wine share of consm'!CP10/'1.19 Wine share of consm'!$B10,"")</f>
        <v>0.39368027195013205</v>
      </c>
      <c r="CR10" s="88"/>
    </row>
    <row r="11" spans="1:96" x14ac:dyDescent="0.25">
      <c r="A11" s="78" t="s">
        <v>32</v>
      </c>
      <c r="B11" s="84">
        <f>IFERROR('1.19 Wine share of consm'!B11/'1.19 Wine share of consm'!$B11,"")</f>
        <v>1</v>
      </c>
      <c r="C11" s="84">
        <f>IFERROR('1.19 Wine share of consm'!C11/'1.19 Wine share of consm'!$B11,"")</f>
        <v>0.48836597571982149</v>
      </c>
      <c r="D11" s="84">
        <f>IFERROR('1.19 Wine share of consm'!D11/'1.19 Wine share of consm'!$B11,"")</f>
        <v>1.0579336770128709</v>
      </c>
      <c r="E11" s="84">
        <f>IFERROR('1.19 Wine share of consm'!E11/'1.19 Wine share of consm'!$B11,"")</f>
        <v>0.60360734294213914</v>
      </c>
      <c r="F11" s="84">
        <f>IFERROR('1.19 Wine share of consm'!F11/'1.19 Wine share of consm'!$B11,"")</f>
        <v>0.81569652666880244</v>
      </c>
      <c r="G11" s="84">
        <f>IFERROR('1.19 Wine share of consm'!G11/'1.19 Wine share of consm'!$B11,"")</f>
        <v>1.4472416922200696E-2</v>
      </c>
      <c r="H11" s="84">
        <f>IFERROR('1.19 Wine share of consm'!H11/'1.19 Wine share of consm'!$B11,"")</f>
        <v>1.1438342747190442</v>
      </c>
      <c r="I11" s="84">
        <f>IFERROR('1.19 Wine share of consm'!I11/'1.19 Wine share of consm'!$B11,"")</f>
        <v>0.83548278116477093</v>
      </c>
      <c r="J11" s="84">
        <f>IFERROR('1.19 Wine share of consm'!J11/'1.19 Wine share of consm'!$B11,"")</f>
        <v>0.27446392564013161</v>
      </c>
      <c r="K11" s="84">
        <f>IFERROR('1.19 Wine share of consm'!K11/'1.19 Wine share of consm'!$B11,"")</f>
        <v>0.39080385829953074</v>
      </c>
      <c r="L11" s="84">
        <f>IFERROR('1.19 Wine share of consm'!L11/'1.19 Wine share of consm'!$B11,"")</f>
        <v>0</v>
      </c>
      <c r="M11" s="84">
        <f>IFERROR('1.19 Wine share of consm'!M11/'1.19 Wine share of consm'!$B11,"")</f>
        <v>2.6042485015981803E-2</v>
      </c>
      <c r="N11" s="84">
        <f>IFERROR('1.19 Wine share of consm'!N11/'1.19 Wine share of consm'!$B11,"")</f>
        <v>0.73757347904418469</v>
      </c>
      <c r="O11" s="84">
        <f>IFERROR('1.19 Wine share of consm'!O11/'1.19 Wine share of consm'!$B11,"")</f>
        <v>0.41971423975477767</v>
      </c>
      <c r="P11" s="84">
        <f>IFERROR('1.19 Wine share of consm'!P11/'1.19 Wine share of consm'!$B11,"")</f>
        <v>0.35437660497189488</v>
      </c>
      <c r="Q11" s="84">
        <f>IFERROR('1.19 Wine share of consm'!Q11/'1.19 Wine share of consm'!$B11,"")</f>
        <v>2.0058495456147508E-2</v>
      </c>
      <c r="R11" s="84">
        <f>IFERROR('1.19 Wine share of consm'!R11/'1.19 Wine share of consm'!$B11,"")</f>
        <v>0.27189884222293409</v>
      </c>
      <c r="S11" s="84">
        <f>IFERROR('1.19 Wine share of consm'!S11/'1.19 Wine share of consm'!$B11,"")</f>
        <v>0.20911537191629082</v>
      </c>
      <c r="T11" s="84">
        <f>IFERROR('1.19 Wine share of consm'!T11/'1.19 Wine share of consm'!$B11,"")</f>
        <v>2.1062454015290357</v>
      </c>
      <c r="U11" s="84">
        <f>IFERROR('1.19 Wine share of consm'!U11/'1.19 Wine share of consm'!$B11,"")</f>
        <v>2.0778628179968073</v>
      </c>
      <c r="V11" s="84">
        <f>IFERROR('1.19 Wine share of consm'!V11/'1.19 Wine share of consm'!$B11,"")</f>
        <v>2.2617892405102755</v>
      </c>
      <c r="W11" s="84">
        <f>IFERROR('1.19 Wine share of consm'!W11/'1.19 Wine share of consm'!$B11,"")</f>
        <v>0.82082905458552424</v>
      </c>
      <c r="X11" s="84">
        <f>IFERROR('1.19 Wine share of consm'!X11/'1.19 Wine share of consm'!$B11,"")</f>
        <v>1.7533487473693314</v>
      </c>
      <c r="Y11" s="84">
        <f>IFERROR('1.19 Wine share of consm'!Y11/'1.19 Wine share of consm'!$B11,"")</f>
        <v>0.88384332509936059</v>
      </c>
      <c r="Z11" s="84">
        <f>IFERROR('1.19 Wine share of consm'!Z11/'1.19 Wine share of consm'!$B11,"")</f>
        <v>0.919898521059763</v>
      </c>
      <c r="AA11" s="84">
        <f>IFERROR('1.19 Wine share of consm'!AA11/'1.19 Wine share of consm'!$B11,"")</f>
        <v>1.686292373710006</v>
      </c>
      <c r="AB11" s="84">
        <f>IFERROR('1.19 Wine share of consm'!AB11/'1.19 Wine share of consm'!$B11,"")</f>
        <v>1.0649371320398253</v>
      </c>
      <c r="AC11" s="84">
        <f>IFERROR('1.19 Wine share of consm'!AC11/'1.19 Wine share of consm'!$B11,"")</f>
        <v>0.71325205966351624</v>
      </c>
      <c r="AD11" s="84">
        <f>IFERROR('1.19 Wine share of consm'!AD11/'1.19 Wine share of consm'!$B11,"")</f>
        <v>1.7556226967670487</v>
      </c>
      <c r="AE11" s="84">
        <f>IFERROR('1.19 Wine share of consm'!AE11/'1.19 Wine share of consm'!$B11,"")</f>
        <v>2.2014544459008705</v>
      </c>
      <c r="AF11" s="84">
        <f>IFERROR('1.19 Wine share of consm'!AF11/'1.19 Wine share of consm'!$B11,"")</f>
        <v>0.70723743048926724</v>
      </c>
      <c r="AG11" s="84">
        <f>IFERROR('1.19 Wine share of consm'!AG11/'1.19 Wine share of consm'!$B11,"")</f>
        <v>1.1057219583732656</v>
      </c>
      <c r="AH11" s="84">
        <f>IFERROR('1.19 Wine share of consm'!AH11/'1.19 Wine share of consm'!$B11,"")</f>
        <v>2.4105774497650416</v>
      </c>
      <c r="AI11" s="84">
        <f>IFERROR('1.19 Wine share of consm'!AI11/'1.19 Wine share of consm'!$B11,"")</f>
        <v>0.59255760939045699</v>
      </c>
      <c r="AJ11" s="84">
        <f>IFERROR('1.19 Wine share of consm'!AJ11/'1.19 Wine share of consm'!$B11,"")</f>
        <v>1.0704289566626293</v>
      </c>
      <c r="AK11" s="84">
        <f>IFERROR('1.19 Wine share of consm'!AK11/'1.19 Wine share of consm'!$B11,"")</f>
        <v>0.57343550769073115</v>
      </c>
      <c r="AL11" s="84">
        <f>IFERROR('1.19 Wine share of consm'!AL11/'1.19 Wine share of consm'!$B11,"")</f>
        <v>0.81055615054717478</v>
      </c>
      <c r="AM11" s="84">
        <f>IFERROR('1.19 Wine share of consm'!AM11/'1.19 Wine share of consm'!$B11,"")</f>
        <v>1.2763457909768186</v>
      </c>
      <c r="AN11" s="84">
        <f>IFERROR('1.19 Wine share of consm'!AN11/'1.19 Wine share of consm'!$B11,"")</f>
        <v>2.8202568685674749</v>
      </c>
      <c r="AO11" s="84">
        <f>IFERROR('1.19 Wine share of consm'!AO11/'1.19 Wine share of consm'!$B11,"")</f>
        <v>0.71826676477576246</v>
      </c>
      <c r="AP11" s="84">
        <f>IFERROR('1.19 Wine share of consm'!AP11/'1.19 Wine share of consm'!$B11,"")</f>
        <v>0.59005346444355555</v>
      </c>
      <c r="AQ11" s="84">
        <f>IFERROR('1.19 Wine share of consm'!AQ11/'1.19 Wine share of consm'!$B11,"")</f>
        <v>3.1505780966651593</v>
      </c>
      <c r="AR11" s="84">
        <f>IFERROR('1.19 Wine share of consm'!AR11/'1.19 Wine share of consm'!$B11,"")</f>
        <v>0.24118695227236436</v>
      </c>
      <c r="AS11" s="84">
        <f>IFERROR('1.19 Wine share of consm'!AS11/'1.19 Wine share of consm'!$B11,"")</f>
        <v>0.27535129207541709</v>
      </c>
      <c r="AT11" s="84">
        <f>IFERROR('1.19 Wine share of consm'!AT11/'1.19 Wine share of consm'!$B11,"")</f>
        <v>2.0428622455635947</v>
      </c>
      <c r="AU11" s="84">
        <f>IFERROR('1.19 Wine share of consm'!AU11/'1.19 Wine share of consm'!$B11,"")</f>
        <v>8.2794809505355116E-2</v>
      </c>
      <c r="AV11" s="84">
        <f>IFERROR('1.19 Wine share of consm'!AV11/'1.19 Wine share of consm'!$B11,"")</f>
        <v>0.26855239493403649</v>
      </c>
      <c r="AW11" s="84">
        <f>IFERROR('1.19 Wine share of consm'!AW11/'1.19 Wine share of consm'!$B11,"")</f>
        <v>0.12788209282573165</v>
      </c>
      <c r="AX11" s="84">
        <f>IFERROR('1.19 Wine share of consm'!AX11/'1.19 Wine share of consm'!$B11,"")</f>
        <v>0.16390521756537441</v>
      </c>
      <c r="AY11" s="84">
        <f>IFERROR('1.19 Wine share of consm'!AY11/'1.19 Wine share of consm'!$B11,"")</f>
        <v>0.17421063543625123</v>
      </c>
      <c r="AZ11" s="84">
        <f>IFERROR('1.19 Wine share of consm'!AZ11/'1.19 Wine share of consm'!$B11,"")</f>
        <v>0.11088394899610844</v>
      </c>
      <c r="BA11" s="84">
        <f>IFERROR('1.19 Wine share of consm'!BA11/'1.19 Wine share of consm'!$B11,"")</f>
        <v>0.38082391874207605</v>
      </c>
      <c r="BB11" s="84">
        <f>IFERROR('1.19 Wine share of consm'!BB11/'1.19 Wine share of consm'!$B11,"")</f>
        <v>3.3581837576037135</v>
      </c>
      <c r="BC11" s="84">
        <f>IFERROR('1.19 Wine share of consm'!BC11/'1.19 Wine share of consm'!$B11,"")</f>
        <v>7.3421264650735521E-2</v>
      </c>
      <c r="BD11" s="84">
        <f>IFERROR('1.19 Wine share of consm'!BD11/'1.19 Wine share of consm'!$B11,"")</f>
        <v>0.76849899179236847</v>
      </c>
      <c r="BE11" s="84">
        <f>IFERROR('1.19 Wine share of consm'!BE11/'1.19 Wine share of consm'!$B11,"")</f>
        <v>3.7888787502321426</v>
      </c>
      <c r="BF11" s="84">
        <f>IFERROR('1.19 Wine share of consm'!BF11/'1.19 Wine share of consm'!$B11,"")</f>
        <v>0.11409088673668218</v>
      </c>
      <c r="BG11" s="84">
        <f>IFERROR('1.19 Wine share of consm'!BG11/'1.19 Wine share of consm'!$B11,"")</f>
        <v>0.57232477608893007</v>
      </c>
      <c r="BH11" s="84" t="str">
        <f>IFERROR('1.19 Wine share of consm'!BH11/'1.19 Wine share of consm'!$B11,"")</f>
        <v/>
      </c>
      <c r="BI11" s="84">
        <f>IFERROR('1.19 Wine share of consm'!BI11/'1.19 Wine share of consm'!$B11,"")</f>
        <v>1.6774443887771648</v>
      </c>
      <c r="BJ11" s="84">
        <f>IFERROR('1.19 Wine share of consm'!BJ11/'1.19 Wine share of consm'!$B11,"")</f>
        <v>0.47229182009503173</v>
      </c>
      <c r="BK11" s="84">
        <f>IFERROR('1.19 Wine share of consm'!BK11/'1.19 Wine share of consm'!$B11,"")</f>
        <v>2.0978752846887883</v>
      </c>
      <c r="BL11" s="84">
        <f>IFERROR('1.19 Wine share of consm'!BL11/'1.19 Wine share of consm'!$B11,"")</f>
        <v>0.34333561878212732</v>
      </c>
      <c r="BM11" s="84" t="str">
        <f>IFERROR('1.19 Wine share of consm'!BM11/'1.19 Wine share of consm'!$B11,"")</f>
        <v/>
      </c>
      <c r="BN11" s="84">
        <f>IFERROR('1.19 Wine share of consm'!BN11/'1.19 Wine share of consm'!$B11,"")</f>
        <v>1.0658008941804813</v>
      </c>
      <c r="BO11" s="84">
        <f>IFERROR('1.19 Wine share of consm'!BO11/'1.19 Wine share of consm'!$B11,"")</f>
        <v>1.5822604555324076</v>
      </c>
      <c r="BP11" s="84">
        <f>IFERROR('1.19 Wine share of consm'!BP11/'1.19 Wine share of consm'!$B11,"")</f>
        <v>0.86415374607486994</v>
      </c>
      <c r="BQ11" s="84">
        <f>IFERROR('1.19 Wine share of consm'!BQ11/'1.19 Wine share of consm'!$B11,"")</f>
        <v>0.94816565149230081</v>
      </c>
      <c r="BR11" s="84">
        <f>IFERROR('1.19 Wine share of consm'!BR11/'1.19 Wine share of consm'!$B11,"")</f>
        <v>1.3615458429042291</v>
      </c>
      <c r="BS11" s="84">
        <f>IFERROR('1.19 Wine share of consm'!BS11/'1.19 Wine share of consm'!$B11,"")</f>
        <v>0.90404458228857554</v>
      </c>
      <c r="BT11" s="84">
        <f>IFERROR('1.19 Wine share of consm'!BT11/'1.19 Wine share of consm'!$B11,"")</f>
        <v>2.436259080965701</v>
      </c>
      <c r="BU11" s="84">
        <f>IFERROR('1.19 Wine share of consm'!BU11/'1.19 Wine share of consm'!$B11,"")</f>
        <v>2.2688216205818197</v>
      </c>
      <c r="BV11" s="84">
        <f>IFERROR('1.19 Wine share of consm'!BV11/'1.19 Wine share of consm'!$B11,"")</f>
        <v>2.212233589951667</v>
      </c>
      <c r="BW11" s="84">
        <f>IFERROR('1.19 Wine share of consm'!BW11/'1.19 Wine share of consm'!$B11,"")</f>
        <v>2.6207902453273388</v>
      </c>
      <c r="BX11" s="84">
        <f>IFERROR('1.19 Wine share of consm'!BX11/'1.19 Wine share of consm'!$B11,"")</f>
        <v>1.1133607261502194</v>
      </c>
      <c r="BY11" s="84">
        <f>IFERROR('1.19 Wine share of consm'!BY11/'1.19 Wine share of consm'!$B11,"")</f>
        <v>3.2353262519712755</v>
      </c>
      <c r="BZ11" s="84">
        <f>IFERROR('1.19 Wine share of consm'!BZ11/'1.19 Wine share of consm'!$B11,"")</f>
        <v>1.6936103390317576</v>
      </c>
      <c r="CA11" s="84">
        <f>IFERROR('1.19 Wine share of consm'!CA11/'1.19 Wine share of consm'!$B11,"")</f>
        <v>3.0417136291245201</v>
      </c>
      <c r="CB11" s="84">
        <f>IFERROR('1.19 Wine share of consm'!CB11/'1.19 Wine share of consm'!$B11,"")</f>
        <v>1.1832152966591321</v>
      </c>
      <c r="CC11" s="84">
        <f>IFERROR('1.19 Wine share of consm'!CC11/'1.19 Wine share of consm'!$B11,"")</f>
        <v>4.0865933980522353</v>
      </c>
      <c r="CD11" s="84">
        <f>IFERROR('1.19 Wine share of consm'!CD11/'1.19 Wine share of consm'!$B11,"")</f>
        <v>2.2111694793584684</v>
      </c>
      <c r="CE11" s="84">
        <f>IFERROR('1.19 Wine share of consm'!CE11/'1.19 Wine share of consm'!$B11,"")</f>
        <v>1.8611075898921279</v>
      </c>
      <c r="CF11" s="84">
        <f>IFERROR('1.19 Wine share of consm'!CF11/'1.19 Wine share of consm'!$B11,"")</f>
        <v>3.6387757837159764</v>
      </c>
      <c r="CG11" s="84">
        <f>IFERROR('1.19 Wine share of consm'!CG11/'1.19 Wine share of consm'!$B11,"")</f>
        <v>2.062168587330794</v>
      </c>
      <c r="CH11" s="84">
        <f>IFERROR('1.19 Wine share of consm'!CH11/'1.19 Wine share of consm'!$B11,"")</f>
        <v>2.4979490227254502</v>
      </c>
      <c r="CI11" s="84">
        <f>IFERROR('1.19 Wine share of consm'!CI11/'1.19 Wine share of consm'!$B11,"")</f>
        <v>3.2188194853795857</v>
      </c>
      <c r="CJ11" s="84">
        <f>IFERROR('1.19 Wine share of consm'!CJ11/'1.19 Wine share of consm'!$B11,"")</f>
        <v>0.55346217395667097</v>
      </c>
      <c r="CK11" s="84">
        <f>IFERROR('1.19 Wine share of consm'!CK11/'1.19 Wine share of consm'!$B11,"")</f>
        <v>1.8884220467389508</v>
      </c>
      <c r="CL11" s="84">
        <f>IFERROR('1.19 Wine share of consm'!CL11/'1.19 Wine share of consm'!$B11,"")</f>
        <v>2.7359145753213241</v>
      </c>
      <c r="CM11" s="84">
        <f>IFERROR('1.19 Wine share of consm'!CM11/'1.19 Wine share of consm'!$B11,"")</f>
        <v>2.6537694431826213</v>
      </c>
      <c r="CN11" s="84">
        <f>IFERROR('1.19 Wine share of consm'!CN11/'1.19 Wine share of consm'!$B11,"")</f>
        <v>0.2655808608268832</v>
      </c>
      <c r="CO11" s="84">
        <f>IFERROR('1.19 Wine share of consm'!CO11/'1.19 Wine share of consm'!$B11,"")</f>
        <v>0.50721904759204117</v>
      </c>
      <c r="CP11" s="84">
        <f>IFERROR('1.19 Wine share of consm'!CP11/'1.19 Wine share of consm'!$B11,"")</f>
        <v>0.37168468348285066</v>
      </c>
      <c r="CR11" s="88"/>
    </row>
    <row r="12" spans="1:96" x14ac:dyDescent="0.25">
      <c r="A12" s="78" t="s">
        <v>33</v>
      </c>
      <c r="B12" s="84">
        <f>IFERROR('1.19 Wine share of consm'!B12/'1.19 Wine share of consm'!$B12,"")</f>
        <v>1</v>
      </c>
      <c r="C12" s="84">
        <f>IFERROR('1.19 Wine share of consm'!C12/'1.19 Wine share of consm'!$B12,"")</f>
        <v>0.50636139723538054</v>
      </c>
      <c r="D12" s="84">
        <f>IFERROR('1.19 Wine share of consm'!D12/'1.19 Wine share of consm'!$B12,"")</f>
        <v>0.70165649043536837</v>
      </c>
      <c r="E12" s="84">
        <f>IFERROR('1.19 Wine share of consm'!E12/'1.19 Wine share of consm'!$B12,"")</f>
        <v>0.6321130491791096</v>
      </c>
      <c r="F12" s="84">
        <f>IFERROR('1.19 Wine share of consm'!F12/'1.19 Wine share of consm'!$B12,"")</f>
        <v>0.80398139529052626</v>
      </c>
      <c r="G12" s="84">
        <f>IFERROR('1.19 Wine share of consm'!G12/'1.19 Wine share of consm'!$B12,"")</f>
        <v>1.4786685812984354E-2</v>
      </c>
      <c r="H12" s="84">
        <f>IFERROR('1.19 Wine share of consm'!H12/'1.19 Wine share of consm'!$B12,"")</f>
        <v>1.1051089724357053</v>
      </c>
      <c r="I12" s="84">
        <f>IFERROR('1.19 Wine share of consm'!I12/'1.19 Wine share of consm'!$B12,"")</f>
        <v>0.81741200281683768</v>
      </c>
      <c r="J12" s="84">
        <f>IFERROR('1.19 Wine share of consm'!J12/'1.19 Wine share of consm'!$B12,"")</f>
        <v>0.26150031419716502</v>
      </c>
      <c r="K12" s="84">
        <f>IFERROR('1.19 Wine share of consm'!K12/'1.19 Wine share of consm'!$B12,"")</f>
        <v>0.37752169865816021</v>
      </c>
      <c r="L12" s="84">
        <f>IFERROR('1.19 Wine share of consm'!L12/'1.19 Wine share of consm'!$B12,"")</f>
        <v>0</v>
      </c>
      <c r="M12" s="84">
        <f>IFERROR('1.19 Wine share of consm'!M12/'1.19 Wine share of consm'!$B12,"")</f>
        <v>2.5826885987916957E-2</v>
      </c>
      <c r="N12" s="84">
        <f>IFERROR('1.19 Wine share of consm'!N12/'1.19 Wine share of consm'!$B12,"")</f>
        <v>0.76166658501207762</v>
      </c>
      <c r="O12" s="84">
        <f>IFERROR('1.19 Wine share of consm'!O12/'1.19 Wine share of consm'!$B12,"")</f>
        <v>0.56829159912386429</v>
      </c>
      <c r="P12" s="84">
        <f>IFERROR('1.19 Wine share of consm'!P12/'1.19 Wine share of consm'!$B12,"")</f>
        <v>0.34844397558999118</v>
      </c>
      <c r="Q12" s="84">
        <f>IFERROR('1.19 Wine share of consm'!Q12/'1.19 Wine share of consm'!$B12,"")</f>
        <v>2.0950071993093889E-2</v>
      </c>
      <c r="R12" s="84">
        <f>IFERROR('1.19 Wine share of consm'!R12/'1.19 Wine share of consm'!$B12,"")</f>
        <v>0.26658330475422709</v>
      </c>
      <c r="S12" s="84">
        <f>IFERROR('1.19 Wine share of consm'!S12/'1.19 Wine share of consm'!$B12,"")</f>
        <v>0.18828490165048931</v>
      </c>
      <c r="T12" s="84">
        <f>IFERROR('1.19 Wine share of consm'!T12/'1.19 Wine share of consm'!$B12,"")</f>
        <v>2.1420962655769795</v>
      </c>
      <c r="U12" s="84">
        <f>IFERROR('1.19 Wine share of consm'!U12/'1.19 Wine share of consm'!$B12,"")</f>
        <v>2.1164521413864068</v>
      </c>
      <c r="V12" s="84">
        <f>IFERROR('1.19 Wine share of consm'!V12/'1.19 Wine share of consm'!$B12,"")</f>
        <v>2.2898204296249163</v>
      </c>
      <c r="W12" s="84">
        <f>IFERROR('1.19 Wine share of consm'!W12/'1.19 Wine share of consm'!$B12,"")</f>
        <v>0.88717958421225518</v>
      </c>
      <c r="X12" s="84">
        <f>IFERROR('1.19 Wine share of consm'!X12/'1.19 Wine share of consm'!$B12,"")</f>
        <v>1.7796069825730518</v>
      </c>
      <c r="Y12" s="84">
        <f>IFERROR('1.19 Wine share of consm'!Y12/'1.19 Wine share of consm'!$B12,"")</f>
        <v>0.95838841822711729</v>
      </c>
      <c r="Z12" s="84">
        <f>IFERROR('1.19 Wine share of consm'!Z12/'1.19 Wine share of consm'!$B12,"")</f>
        <v>1.1958304629037881</v>
      </c>
      <c r="AA12" s="84">
        <f>IFERROR('1.19 Wine share of consm'!AA12/'1.19 Wine share of consm'!$B12,"")</f>
        <v>1.7094047384432129</v>
      </c>
      <c r="AB12" s="84">
        <f>IFERROR('1.19 Wine share of consm'!AB12/'1.19 Wine share of consm'!$B12,"")</f>
        <v>1.1444911627076904</v>
      </c>
      <c r="AC12" s="84">
        <f>IFERROR('1.19 Wine share of consm'!AC12/'1.19 Wine share of consm'!$B12,"")</f>
        <v>0.81635033983345739</v>
      </c>
      <c r="AD12" s="84">
        <f>IFERROR('1.19 Wine share of consm'!AD12/'1.19 Wine share of consm'!$B12,"")</f>
        <v>1.7081309644205278</v>
      </c>
      <c r="AE12" s="84">
        <f>IFERROR('1.19 Wine share of consm'!AE12/'1.19 Wine share of consm'!$B12,"")</f>
        <v>2.2177356929832177</v>
      </c>
      <c r="AF12" s="84">
        <f>IFERROR('1.19 Wine share of consm'!AF12/'1.19 Wine share of consm'!$B12,"")</f>
        <v>0.75647340375063143</v>
      </c>
      <c r="AG12" s="84">
        <f>IFERROR('1.19 Wine share of consm'!AG12/'1.19 Wine share of consm'!$B12,"")</f>
        <v>1.0441581159089619</v>
      </c>
      <c r="AH12" s="84">
        <f>IFERROR('1.19 Wine share of consm'!AH12/'1.19 Wine share of consm'!$B12,"")</f>
        <v>2.3981616476665986</v>
      </c>
      <c r="AI12" s="84">
        <f>IFERROR('1.19 Wine share of consm'!AI12/'1.19 Wine share of consm'!$B12,"")</f>
        <v>0.56210503869624862</v>
      </c>
      <c r="AJ12" s="84">
        <f>IFERROR('1.19 Wine share of consm'!AJ12/'1.19 Wine share of consm'!$B12,"")</f>
        <v>1.0419598882965222</v>
      </c>
      <c r="AK12" s="84">
        <f>IFERROR('1.19 Wine share of consm'!AK12/'1.19 Wine share of consm'!$B12,"")</f>
        <v>0.69852059550604828</v>
      </c>
      <c r="AL12" s="84">
        <f>IFERROR('1.19 Wine share of consm'!AL12/'1.19 Wine share of consm'!$B12,"")</f>
        <v>0.80150760638193985</v>
      </c>
      <c r="AM12" s="84">
        <f>IFERROR('1.19 Wine share of consm'!AM12/'1.19 Wine share of consm'!$B12,"")</f>
        <v>1.293485112069183</v>
      </c>
      <c r="AN12" s="84">
        <f>IFERROR('1.19 Wine share of consm'!AN12/'1.19 Wine share of consm'!$B12,"")</f>
        <v>2.7171289604104318</v>
      </c>
      <c r="AO12" s="84">
        <f>IFERROR('1.19 Wine share of consm'!AO12/'1.19 Wine share of consm'!$B12,"")</f>
        <v>0.70980469405337854</v>
      </c>
      <c r="AP12" s="84">
        <f>IFERROR('1.19 Wine share of consm'!AP12/'1.19 Wine share of consm'!$B12,"")</f>
        <v>0.55970067576175397</v>
      </c>
      <c r="AQ12" s="84">
        <f>IFERROR('1.19 Wine share of consm'!AQ12/'1.19 Wine share of consm'!$B12,"")</f>
        <v>3.0229967677346812</v>
      </c>
      <c r="AR12" s="84">
        <f>IFERROR('1.19 Wine share of consm'!AR12/'1.19 Wine share of consm'!$B12,"")</f>
        <v>0.21439503874414031</v>
      </c>
      <c r="AS12" s="84">
        <f>IFERROR('1.19 Wine share of consm'!AS12/'1.19 Wine share of consm'!$B12,"")</f>
        <v>0.25731907170236512</v>
      </c>
      <c r="AT12" s="84">
        <f>IFERROR('1.19 Wine share of consm'!AT12/'1.19 Wine share of consm'!$B12,"")</f>
        <v>1.9611134969236201</v>
      </c>
      <c r="AU12" s="84">
        <f>IFERROR('1.19 Wine share of consm'!AU12/'1.19 Wine share of consm'!$B12,"")</f>
        <v>9.0731442728711434E-2</v>
      </c>
      <c r="AV12" s="84">
        <f>IFERROR('1.19 Wine share of consm'!AV12/'1.19 Wine share of consm'!$B12,"")</f>
        <v>0.31411366141583352</v>
      </c>
      <c r="AW12" s="84">
        <f>IFERROR('1.19 Wine share of consm'!AW12/'1.19 Wine share of consm'!$B12,"")</f>
        <v>0.12251145071093732</v>
      </c>
      <c r="AX12" s="84">
        <f>IFERROR('1.19 Wine share of consm'!AX12/'1.19 Wine share of consm'!$B12,"")</f>
        <v>0.15519211919817127</v>
      </c>
      <c r="AY12" s="84">
        <f>IFERROR('1.19 Wine share of consm'!AY12/'1.19 Wine share of consm'!$B12,"")</f>
        <v>0.16634097833597095</v>
      </c>
      <c r="AZ12" s="84">
        <f>IFERROR('1.19 Wine share of consm'!AZ12/'1.19 Wine share of consm'!$B12,"")</f>
        <v>0.11816441256431368</v>
      </c>
      <c r="BA12" s="84">
        <f>IFERROR('1.19 Wine share of consm'!BA12/'1.19 Wine share of consm'!$B12,"")</f>
        <v>0.40036883315908628</v>
      </c>
      <c r="BB12" s="84">
        <f>IFERROR('1.19 Wine share of consm'!BB12/'1.19 Wine share of consm'!$B12,"")</f>
        <v>3.2645384097145547</v>
      </c>
      <c r="BC12" s="84">
        <f>IFERROR('1.19 Wine share of consm'!BC12/'1.19 Wine share of consm'!$B12,"")</f>
        <v>6.4360577360078747E-2</v>
      </c>
      <c r="BD12" s="84">
        <f>IFERROR('1.19 Wine share of consm'!BD12/'1.19 Wine share of consm'!$B12,"")</f>
        <v>0.75654973364092015</v>
      </c>
      <c r="BE12" s="84">
        <f>IFERROR('1.19 Wine share of consm'!BE12/'1.19 Wine share of consm'!$B12,"")</f>
        <v>3.7456074415888048</v>
      </c>
      <c r="BF12" s="84">
        <f>IFERROR('1.19 Wine share of consm'!BF12/'1.19 Wine share of consm'!$B12,"")</f>
        <v>0.12404284384482404</v>
      </c>
      <c r="BG12" s="84">
        <f>IFERROR('1.19 Wine share of consm'!BG12/'1.19 Wine share of consm'!$B12,"")</f>
        <v>0.60478600481556011</v>
      </c>
      <c r="BH12" s="84" t="str">
        <f>IFERROR('1.19 Wine share of consm'!BH12/'1.19 Wine share of consm'!$B12,"")</f>
        <v/>
      </c>
      <c r="BI12" s="84">
        <f>IFERROR('1.19 Wine share of consm'!BI12/'1.19 Wine share of consm'!$B12,"")</f>
        <v>1.6327006796669148</v>
      </c>
      <c r="BJ12" s="84">
        <f>IFERROR('1.19 Wine share of consm'!BJ12/'1.19 Wine share of consm'!$B12,"")</f>
        <v>0.4674078173862935</v>
      </c>
      <c r="BK12" s="84">
        <f>IFERROR('1.19 Wine share of consm'!BK12/'1.19 Wine share of consm'!$B12,"")</f>
        <v>1.799837342062153</v>
      </c>
      <c r="BL12" s="84">
        <f>IFERROR('1.19 Wine share of consm'!BL12/'1.19 Wine share of consm'!$B12,"")</f>
        <v>0.38929625456172856</v>
      </c>
      <c r="BM12" s="84" t="str">
        <f>IFERROR('1.19 Wine share of consm'!BM12/'1.19 Wine share of consm'!$B12,"")</f>
        <v/>
      </c>
      <c r="BN12" s="84">
        <f>IFERROR('1.19 Wine share of consm'!BN12/'1.19 Wine share of consm'!$B12,"")</f>
        <v>1.0318234726838134</v>
      </c>
      <c r="BO12" s="84">
        <f>IFERROR('1.19 Wine share of consm'!BO12/'1.19 Wine share of consm'!$B12,"")</f>
        <v>1.4347975669800161</v>
      </c>
      <c r="BP12" s="84">
        <f>IFERROR('1.19 Wine share of consm'!BP12/'1.19 Wine share of consm'!$B12,"")</f>
        <v>0.82695229229882694</v>
      </c>
      <c r="BQ12" s="84">
        <f>IFERROR('1.19 Wine share of consm'!BQ12/'1.19 Wine share of consm'!$B12,"")</f>
        <v>0.98075759176808086</v>
      </c>
      <c r="BR12" s="84">
        <f>IFERROR('1.19 Wine share of consm'!BR12/'1.19 Wine share of consm'!$B12,"")</f>
        <v>1.4083164038310561</v>
      </c>
      <c r="BS12" s="84">
        <f>IFERROR('1.19 Wine share of consm'!BS12/'1.19 Wine share of consm'!$B12,"")</f>
        <v>0.934693771813357</v>
      </c>
      <c r="BT12" s="84">
        <f>IFERROR('1.19 Wine share of consm'!BT12/'1.19 Wine share of consm'!$B12,"")</f>
        <v>2.4281726714164074</v>
      </c>
      <c r="BU12" s="84">
        <f>IFERROR('1.19 Wine share of consm'!BU12/'1.19 Wine share of consm'!$B12,"")</f>
        <v>2.243424068081425</v>
      </c>
      <c r="BV12" s="84">
        <f>IFERROR('1.19 Wine share of consm'!BV12/'1.19 Wine share of consm'!$B12,"")</f>
        <v>2.2281770098051727</v>
      </c>
      <c r="BW12" s="84">
        <f>IFERROR('1.19 Wine share of consm'!BW12/'1.19 Wine share of consm'!$B12,"")</f>
        <v>2.7046410067363329</v>
      </c>
      <c r="BX12" s="84">
        <f>IFERROR('1.19 Wine share of consm'!BX12/'1.19 Wine share of consm'!$B12,"")</f>
        <v>1.1416162735911879</v>
      </c>
      <c r="BY12" s="84">
        <f>IFERROR('1.19 Wine share of consm'!BY12/'1.19 Wine share of consm'!$B12,"")</f>
        <v>3.2170657781417762</v>
      </c>
      <c r="BZ12" s="84">
        <f>IFERROR('1.19 Wine share of consm'!BZ12/'1.19 Wine share of consm'!$B12,"")</f>
        <v>1.7049465293638155</v>
      </c>
      <c r="CA12" s="84">
        <f>IFERROR('1.19 Wine share of consm'!CA12/'1.19 Wine share of consm'!$B12,"")</f>
        <v>3.1068283589150871</v>
      </c>
      <c r="CB12" s="84">
        <f>IFERROR('1.19 Wine share of consm'!CB12/'1.19 Wine share of consm'!$B12,"")</f>
        <v>1.2577842272989566</v>
      </c>
      <c r="CC12" s="84">
        <f>IFERROR('1.19 Wine share of consm'!CC12/'1.19 Wine share of consm'!$B12,"")</f>
        <v>4.0225258083591147</v>
      </c>
      <c r="CD12" s="84">
        <f>IFERROR('1.19 Wine share of consm'!CD12/'1.19 Wine share of consm'!$B12,"")</f>
        <v>2.2866105302915449</v>
      </c>
      <c r="CE12" s="84">
        <f>IFERROR('1.19 Wine share of consm'!CE12/'1.19 Wine share of consm'!$B12,"")</f>
        <v>1.9152092122757221</v>
      </c>
      <c r="CF12" s="84">
        <f>IFERROR('1.19 Wine share of consm'!CF12/'1.19 Wine share of consm'!$B12,"")</f>
        <v>3.66349632641439</v>
      </c>
      <c r="CG12" s="84">
        <f>IFERROR('1.19 Wine share of consm'!CG12/'1.19 Wine share of consm'!$B12,"")</f>
        <v>2.0096788033869255</v>
      </c>
      <c r="CH12" s="84">
        <f>IFERROR('1.19 Wine share of consm'!CH12/'1.19 Wine share of consm'!$B12,"")</f>
        <v>2.5380323304955565</v>
      </c>
      <c r="CI12" s="84">
        <f>IFERROR('1.19 Wine share of consm'!CI12/'1.19 Wine share of consm'!$B12,"")</f>
        <v>3.1928516756470406</v>
      </c>
      <c r="CJ12" s="84">
        <f>IFERROR('1.19 Wine share of consm'!CJ12/'1.19 Wine share of consm'!$B12,"")</f>
        <v>0.56318302665178732</v>
      </c>
      <c r="CK12" s="84">
        <f>IFERROR('1.19 Wine share of consm'!CK12/'1.19 Wine share of consm'!$B12,"")</f>
        <v>1.8933212190863573</v>
      </c>
      <c r="CL12" s="84">
        <f>IFERROR('1.19 Wine share of consm'!CL12/'1.19 Wine share of consm'!$B12,"")</f>
        <v>2.7419997060433801</v>
      </c>
      <c r="CM12" s="84">
        <f>IFERROR('1.19 Wine share of consm'!CM12/'1.19 Wine share of consm'!$B12,"")</f>
        <v>2.7154106179848716</v>
      </c>
      <c r="CN12" s="84">
        <f>IFERROR('1.19 Wine share of consm'!CN12/'1.19 Wine share of consm'!$B12,"")</f>
        <v>0.27701537184267794</v>
      </c>
      <c r="CO12" s="84">
        <f>IFERROR('1.19 Wine share of consm'!CO12/'1.19 Wine share of consm'!$B12,"")</f>
        <v>0.51569757085410173</v>
      </c>
      <c r="CP12" s="84">
        <f>IFERROR('1.19 Wine share of consm'!CP12/'1.19 Wine share of consm'!$B12,"")</f>
        <v>0.34541422908778374</v>
      </c>
      <c r="CR12" s="88"/>
    </row>
    <row r="13" spans="1:96" x14ac:dyDescent="0.25">
      <c r="A13" s="78" t="s">
        <v>34</v>
      </c>
      <c r="B13" s="84">
        <f>IFERROR('1.19 Wine share of consm'!B13/'1.19 Wine share of consm'!$B13,"")</f>
        <v>1</v>
      </c>
      <c r="C13" s="84">
        <f>IFERROR('1.19 Wine share of consm'!C13/'1.19 Wine share of consm'!$B13,"")</f>
        <v>0.52977649107917379</v>
      </c>
      <c r="D13" s="84">
        <f>IFERROR('1.19 Wine share of consm'!D13/'1.19 Wine share of consm'!$B13,"")</f>
        <v>0.82358320095623594</v>
      </c>
      <c r="E13" s="84">
        <f>IFERROR('1.19 Wine share of consm'!E13/'1.19 Wine share of consm'!$B13,"")</f>
        <v>0.65821526037471489</v>
      </c>
      <c r="F13" s="84">
        <f>IFERROR('1.19 Wine share of consm'!F13/'1.19 Wine share of consm'!$B13,"")</f>
        <v>0.83534867525561085</v>
      </c>
      <c r="G13" s="84">
        <f>IFERROR('1.19 Wine share of consm'!G13/'1.19 Wine share of consm'!$B13,"")</f>
        <v>1.4018437463084866E-2</v>
      </c>
      <c r="H13" s="84">
        <f>IFERROR('1.19 Wine share of consm'!H13/'1.19 Wine share of consm'!$B13,"")</f>
        <v>1.0009132775585243</v>
      </c>
      <c r="I13" s="84">
        <f>IFERROR('1.19 Wine share of consm'!I13/'1.19 Wine share of consm'!$B13,"")</f>
        <v>0.87530818486415141</v>
      </c>
      <c r="J13" s="84">
        <f>IFERROR('1.19 Wine share of consm'!J13/'1.19 Wine share of consm'!$B13,"")</f>
        <v>0.28720239326076991</v>
      </c>
      <c r="K13" s="84">
        <f>IFERROR('1.19 Wine share of consm'!K13/'1.19 Wine share of consm'!$B13,"")</f>
        <v>0.40607227269369967</v>
      </c>
      <c r="L13" s="84">
        <f>IFERROR('1.19 Wine share of consm'!L13/'1.19 Wine share of consm'!$B13,"")</f>
        <v>0</v>
      </c>
      <c r="M13" s="84">
        <f>IFERROR('1.19 Wine share of consm'!M13/'1.19 Wine share of consm'!$B13,"")</f>
        <v>2.7787066120768752E-2</v>
      </c>
      <c r="N13" s="84">
        <f>IFERROR('1.19 Wine share of consm'!N13/'1.19 Wine share of consm'!$B13,"")</f>
        <v>0.80402309993352539</v>
      </c>
      <c r="O13" s="84">
        <f>IFERROR('1.19 Wine share of consm'!O13/'1.19 Wine share of consm'!$B13,"")</f>
        <v>0.64052294588289627</v>
      </c>
      <c r="P13" s="84">
        <f>IFERROR('1.19 Wine share of consm'!P13/'1.19 Wine share of consm'!$B13,"")</f>
        <v>0.34202011798201415</v>
      </c>
      <c r="Q13" s="84">
        <f>IFERROR('1.19 Wine share of consm'!Q13/'1.19 Wine share of consm'!$B13,"")</f>
        <v>2.332135360325422E-2</v>
      </c>
      <c r="R13" s="84">
        <f>IFERROR('1.19 Wine share of consm'!R13/'1.19 Wine share of consm'!$B13,"")</f>
        <v>0.2865115723593854</v>
      </c>
      <c r="S13" s="84">
        <f>IFERROR('1.19 Wine share of consm'!S13/'1.19 Wine share of consm'!$B13,"")</f>
        <v>0.17648211449062198</v>
      </c>
      <c r="T13" s="84">
        <f>IFERROR('1.19 Wine share of consm'!T13/'1.19 Wine share of consm'!$B13,"")</f>
        <v>2.1572822113040178</v>
      </c>
      <c r="U13" s="84">
        <f>IFERROR('1.19 Wine share of consm'!U13/'1.19 Wine share of consm'!$B13,"")</f>
        <v>2.1260565907821372</v>
      </c>
      <c r="V13" s="84">
        <f>IFERROR('1.19 Wine share of consm'!V13/'1.19 Wine share of consm'!$B13,"")</f>
        <v>2.3316897602150379</v>
      </c>
      <c r="W13" s="84">
        <f>IFERROR('1.19 Wine share of consm'!W13/'1.19 Wine share of consm'!$B13,"")</f>
        <v>0.8831963848823603</v>
      </c>
      <c r="X13" s="84">
        <f>IFERROR('1.19 Wine share of consm'!X13/'1.19 Wine share of consm'!$B13,"")</f>
        <v>1.6061839575973726</v>
      </c>
      <c r="Y13" s="84">
        <f>IFERROR('1.19 Wine share of consm'!Y13/'1.19 Wine share of consm'!$B13,"")</f>
        <v>0.92328011475620131</v>
      </c>
      <c r="Z13" s="84">
        <f>IFERROR('1.19 Wine share of consm'!Z13/'1.19 Wine share of consm'!$B13,"")</f>
        <v>1.3627079258952397</v>
      </c>
      <c r="AA13" s="84">
        <f>IFERROR('1.19 Wine share of consm'!AA13/'1.19 Wine share of consm'!$B13,"")</f>
        <v>1.6542102056048607</v>
      </c>
      <c r="AB13" s="84">
        <f>IFERROR('1.19 Wine share of consm'!AB13/'1.19 Wine share of consm'!$B13,"")</f>
        <v>1.1608181343955646</v>
      </c>
      <c r="AC13" s="84">
        <f>IFERROR('1.19 Wine share of consm'!AC13/'1.19 Wine share of consm'!$B13,"")</f>
        <v>0.82509899825860933</v>
      </c>
      <c r="AD13" s="84">
        <f>IFERROR('1.19 Wine share of consm'!AD13/'1.19 Wine share of consm'!$B13,"")</f>
        <v>1.6445927044094837</v>
      </c>
      <c r="AE13" s="84">
        <f>IFERROR('1.19 Wine share of consm'!AE13/'1.19 Wine share of consm'!$B13,"")</f>
        <v>2.1318794316419232</v>
      </c>
      <c r="AF13" s="84">
        <f>IFERROR('1.19 Wine share of consm'!AF13/'1.19 Wine share of consm'!$B13,"")</f>
        <v>0.82126976499849391</v>
      </c>
      <c r="AG13" s="84">
        <f>IFERROR('1.19 Wine share of consm'!AG13/'1.19 Wine share of consm'!$B13,"")</f>
        <v>1.0161711019115507</v>
      </c>
      <c r="AH13" s="84">
        <f>IFERROR('1.19 Wine share of consm'!AH13/'1.19 Wine share of consm'!$B13,"")</f>
        <v>2.388391282773084</v>
      </c>
      <c r="AI13" s="84">
        <f>IFERROR('1.19 Wine share of consm'!AI13/'1.19 Wine share of consm'!$B13,"")</f>
        <v>0.54467950144781185</v>
      </c>
      <c r="AJ13" s="84">
        <f>IFERROR('1.19 Wine share of consm'!AJ13/'1.19 Wine share of consm'!$B13,"")</f>
        <v>1.0767356372777492</v>
      </c>
      <c r="AK13" s="84">
        <f>IFERROR('1.19 Wine share of consm'!AK13/'1.19 Wine share of consm'!$B13,"")</f>
        <v>0.71223553370263037</v>
      </c>
      <c r="AL13" s="84">
        <f>IFERROR('1.19 Wine share of consm'!AL13/'1.19 Wine share of consm'!$B13,"")</f>
        <v>0.82877112663155073</v>
      </c>
      <c r="AM13" s="84">
        <f>IFERROR('1.19 Wine share of consm'!AM13/'1.19 Wine share of consm'!$B13,"")</f>
        <v>1.3331636871460875</v>
      </c>
      <c r="AN13" s="84">
        <f>IFERROR('1.19 Wine share of consm'!AN13/'1.19 Wine share of consm'!$B13,"")</f>
        <v>2.7447170758398642</v>
      </c>
      <c r="AO13" s="84">
        <f>IFERROR('1.19 Wine share of consm'!AO13/'1.19 Wine share of consm'!$B13,"")</f>
        <v>0.64714054384893505</v>
      </c>
      <c r="AP13" s="84">
        <f>IFERROR('1.19 Wine share of consm'!AP13/'1.19 Wine share of consm'!$B13,"")</f>
        <v>0.55728055458833214</v>
      </c>
      <c r="AQ13" s="84">
        <f>IFERROR('1.19 Wine share of consm'!AQ13/'1.19 Wine share of consm'!$B13,"")</f>
        <v>3.026265204851383</v>
      </c>
      <c r="AR13" s="84">
        <f>IFERROR('1.19 Wine share of consm'!AR13/'1.19 Wine share of consm'!$B13,"")</f>
        <v>0.21360514070463107</v>
      </c>
      <c r="AS13" s="84">
        <f>IFERROR('1.19 Wine share of consm'!AS13/'1.19 Wine share of consm'!$B13,"")</f>
        <v>0.26197580347899319</v>
      </c>
      <c r="AT13" s="84">
        <f>IFERROR('1.19 Wine share of consm'!AT13/'1.19 Wine share of consm'!$B13,"")</f>
        <v>1.8281653766513595</v>
      </c>
      <c r="AU13" s="84">
        <f>IFERROR('1.19 Wine share of consm'!AU13/'1.19 Wine share of consm'!$B13,"")</f>
        <v>9.3656780443003712E-2</v>
      </c>
      <c r="AV13" s="84">
        <f>IFERROR('1.19 Wine share of consm'!AV13/'1.19 Wine share of consm'!$B13,"")</f>
        <v>0.35172575800236233</v>
      </c>
      <c r="AW13" s="84">
        <f>IFERROR('1.19 Wine share of consm'!AW13/'1.19 Wine share of consm'!$B13,"")</f>
        <v>0.13598699364626221</v>
      </c>
      <c r="AX13" s="84">
        <f>IFERROR('1.19 Wine share of consm'!AX13/'1.19 Wine share of consm'!$B13,"")</f>
        <v>0.16971463850839583</v>
      </c>
      <c r="AY13" s="84">
        <f>IFERROR('1.19 Wine share of consm'!AY13/'1.19 Wine share of consm'!$B13,"")</f>
        <v>0.18761841904136714</v>
      </c>
      <c r="AZ13" s="84">
        <f>IFERROR('1.19 Wine share of consm'!AZ13/'1.19 Wine share of consm'!$B13,"")</f>
        <v>0.12569134593050749</v>
      </c>
      <c r="BA13" s="84">
        <f>IFERROR('1.19 Wine share of consm'!BA13/'1.19 Wine share of consm'!$B13,"")</f>
        <v>0.39851496434212619</v>
      </c>
      <c r="BB13" s="84">
        <f>IFERROR('1.19 Wine share of consm'!BB13/'1.19 Wine share of consm'!$B13,"")</f>
        <v>3.1801870619380268</v>
      </c>
      <c r="BC13" s="84">
        <f>IFERROR('1.19 Wine share of consm'!BC13/'1.19 Wine share of consm'!$B13,"")</f>
        <v>6.7993496823131119E-2</v>
      </c>
      <c r="BD13" s="84">
        <f>IFERROR('1.19 Wine share of consm'!BD13/'1.19 Wine share of consm'!$B13,"")</f>
        <v>0.77238121611341248</v>
      </c>
      <c r="BE13" s="84">
        <f>IFERROR('1.19 Wine share of consm'!BE13/'1.19 Wine share of consm'!$B13,"")</f>
        <v>3.7210986443204477</v>
      </c>
      <c r="BF13" s="84">
        <f>IFERROR('1.19 Wine share of consm'!BF13/'1.19 Wine share of consm'!$B13,"")</f>
        <v>0.11137982336741477</v>
      </c>
      <c r="BG13" s="84">
        <f>IFERROR('1.19 Wine share of consm'!BG13/'1.19 Wine share of consm'!$B13,"")</f>
        <v>0.66827894020448853</v>
      </c>
      <c r="BH13" s="84" t="str">
        <f>IFERROR('1.19 Wine share of consm'!BH13/'1.19 Wine share of consm'!$B13,"")</f>
        <v/>
      </c>
      <c r="BI13" s="84">
        <f>IFERROR('1.19 Wine share of consm'!BI13/'1.19 Wine share of consm'!$B13,"")</f>
        <v>1.6163657293563849</v>
      </c>
      <c r="BJ13" s="84">
        <f>IFERROR('1.19 Wine share of consm'!BJ13/'1.19 Wine share of consm'!$B13,"")</f>
        <v>0.46572536762038474</v>
      </c>
      <c r="BK13" s="84">
        <f>IFERROR('1.19 Wine share of consm'!BK13/'1.19 Wine share of consm'!$B13,"")</f>
        <v>2.0731835304071069</v>
      </c>
      <c r="BL13" s="84">
        <f>IFERROR('1.19 Wine share of consm'!BL13/'1.19 Wine share of consm'!$B13,"")</f>
        <v>0.42150621228494117</v>
      </c>
      <c r="BM13" s="84" t="str">
        <f>IFERROR('1.19 Wine share of consm'!BM13/'1.19 Wine share of consm'!$B13,"")</f>
        <v/>
      </c>
      <c r="BN13" s="84">
        <f>IFERROR('1.19 Wine share of consm'!BN13/'1.19 Wine share of consm'!$B13,"")</f>
        <v>1.0639977683271311</v>
      </c>
      <c r="BO13" s="84">
        <f>IFERROR('1.19 Wine share of consm'!BO13/'1.19 Wine share of consm'!$B13,"")</f>
        <v>1.4378952606858875</v>
      </c>
      <c r="BP13" s="84">
        <f>IFERROR('1.19 Wine share of consm'!BP13/'1.19 Wine share of consm'!$B13,"")</f>
        <v>0.85053683298753091</v>
      </c>
      <c r="BQ13" s="84">
        <f>IFERROR('1.19 Wine share of consm'!BQ13/'1.19 Wine share of consm'!$B13,"")</f>
        <v>1.0150524587674039</v>
      </c>
      <c r="BR13" s="84">
        <f>IFERROR('1.19 Wine share of consm'!BR13/'1.19 Wine share of consm'!$B13,"")</f>
        <v>1.4740018775585919</v>
      </c>
      <c r="BS13" s="84">
        <f>IFERROR('1.19 Wine share of consm'!BS13/'1.19 Wine share of consm'!$B13,"")</f>
        <v>0.96543751133937306</v>
      </c>
      <c r="BT13" s="84">
        <f>IFERROR('1.19 Wine share of consm'!BT13/'1.19 Wine share of consm'!$B13,"")</f>
        <v>2.4459130018458874</v>
      </c>
      <c r="BU13" s="84">
        <f>IFERROR('1.19 Wine share of consm'!BU13/'1.19 Wine share of consm'!$B13,"")</f>
        <v>2.2158054437019077</v>
      </c>
      <c r="BV13" s="84">
        <f>IFERROR('1.19 Wine share of consm'!BV13/'1.19 Wine share of consm'!$B13,"")</f>
        <v>2.2339186192176204</v>
      </c>
      <c r="BW13" s="84">
        <f>IFERROR('1.19 Wine share of consm'!BW13/'1.19 Wine share of consm'!$B13,"")</f>
        <v>2.7575299427385214</v>
      </c>
      <c r="BX13" s="84">
        <f>IFERROR('1.19 Wine share of consm'!BX13/'1.19 Wine share of consm'!$B13,"")</f>
        <v>1.1640104491266707</v>
      </c>
      <c r="BY13" s="84">
        <f>IFERROR('1.19 Wine share of consm'!BY13/'1.19 Wine share of consm'!$B13,"")</f>
        <v>3.2461628817863635</v>
      </c>
      <c r="BZ13" s="84">
        <f>IFERROR('1.19 Wine share of consm'!BZ13/'1.19 Wine share of consm'!$B13,"")</f>
        <v>1.6968510926394809</v>
      </c>
      <c r="CA13" s="84">
        <f>IFERROR('1.19 Wine share of consm'!CA13/'1.19 Wine share of consm'!$B13,"")</f>
        <v>3.1657107869591874</v>
      </c>
      <c r="CB13" s="84">
        <f>IFERROR('1.19 Wine share of consm'!CB13/'1.19 Wine share of consm'!$B13,"")</f>
        <v>1.3160480408119084</v>
      </c>
      <c r="CC13" s="84">
        <f>IFERROR('1.19 Wine share of consm'!CC13/'1.19 Wine share of consm'!$B13,"")</f>
        <v>4.0500135221268163</v>
      </c>
      <c r="CD13" s="84">
        <f>IFERROR('1.19 Wine share of consm'!CD13/'1.19 Wine share of consm'!$B13,"")</f>
        <v>2.3541066548489549</v>
      </c>
      <c r="CE13" s="84">
        <f>IFERROR('1.19 Wine share of consm'!CE13/'1.19 Wine share of consm'!$B13,"")</f>
        <v>1.9859232657020178</v>
      </c>
      <c r="CF13" s="84">
        <f>IFERROR('1.19 Wine share of consm'!CF13/'1.19 Wine share of consm'!$B13,"")</f>
        <v>3.7772287924601526</v>
      </c>
      <c r="CG13" s="84">
        <f>IFERROR('1.19 Wine share of consm'!CG13/'1.19 Wine share of consm'!$B13,"")</f>
        <v>2.0203992329767435</v>
      </c>
      <c r="CH13" s="84">
        <f>IFERROR('1.19 Wine share of consm'!CH13/'1.19 Wine share of consm'!$B13,"")</f>
        <v>2.5869312063425003</v>
      </c>
      <c r="CI13" s="84">
        <f>IFERROR('1.19 Wine share of consm'!CI13/'1.19 Wine share of consm'!$B13,"")</f>
        <v>3.1831181099213794</v>
      </c>
      <c r="CJ13" s="84">
        <f>IFERROR('1.19 Wine share of consm'!CJ13/'1.19 Wine share of consm'!$B13,"")</f>
        <v>0.53291282528791151</v>
      </c>
      <c r="CK13" s="84">
        <f>IFERROR('1.19 Wine share of consm'!CK13/'1.19 Wine share of consm'!$B13,"")</f>
        <v>1.9171406220488081</v>
      </c>
      <c r="CL13" s="84">
        <f>IFERROR('1.19 Wine share of consm'!CL13/'1.19 Wine share of consm'!$B13,"")</f>
        <v>2.8663925131319412</v>
      </c>
      <c r="CM13" s="84">
        <f>IFERROR('1.19 Wine share of consm'!CM13/'1.19 Wine share of consm'!$B13,"")</f>
        <v>2.7504628603786578</v>
      </c>
      <c r="CN13" s="84">
        <f>IFERROR('1.19 Wine share of consm'!CN13/'1.19 Wine share of consm'!$B13,"")</f>
        <v>0.25682876917662673</v>
      </c>
      <c r="CO13" s="84">
        <f>IFERROR('1.19 Wine share of consm'!CO13/'1.19 Wine share of consm'!$B13,"")</f>
        <v>0.53310433639039867</v>
      </c>
      <c r="CP13" s="84">
        <f>IFERROR('1.19 Wine share of consm'!CP13/'1.19 Wine share of consm'!$B13,"")</f>
        <v>0.34784400065433746</v>
      </c>
      <c r="CR13" s="88"/>
    </row>
    <row r="14" spans="1:96" x14ac:dyDescent="0.25">
      <c r="A14" s="78" t="s">
        <v>35</v>
      </c>
      <c r="B14" s="84">
        <f>IFERROR('1.19 Wine share of consm'!B14/'1.19 Wine share of consm'!$B14,"")</f>
        <v>1</v>
      </c>
      <c r="C14" s="84">
        <f>IFERROR('1.19 Wine share of consm'!C14/'1.19 Wine share of consm'!$B14,"")</f>
        <v>0.5464218052837978</v>
      </c>
      <c r="D14" s="84">
        <f>IFERROR('1.19 Wine share of consm'!D14/'1.19 Wine share of consm'!$B14,"")</f>
        <v>0.95423423423423426</v>
      </c>
      <c r="E14" s="84">
        <f>IFERROR('1.19 Wine share of consm'!E14/'1.19 Wine share of consm'!$B14,"")</f>
        <v>0.69373635288402224</v>
      </c>
      <c r="F14" s="84">
        <f>IFERROR('1.19 Wine share of consm'!F14/'1.19 Wine share of consm'!$B14,"")</f>
        <v>0.87402920161540865</v>
      </c>
      <c r="G14" s="84">
        <f>IFERROR('1.19 Wine share of consm'!G14/'1.19 Wine share of consm'!$B14,"")</f>
        <v>1.4440590711777154E-2</v>
      </c>
      <c r="H14" s="84">
        <f>IFERROR('1.19 Wine share of consm'!H14/'1.19 Wine share of consm'!$B14,"")</f>
        <v>0.9097572148419607</v>
      </c>
      <c r="I14" s="84">
        <f>IFERROR('1.19 Wine share of consm'!I14/'1.19 Wine share of consm'!$B14,"")</f>
        <v>0.90598958747106895</v>
      </c>
      <c r="J14" s="84">
        <f>IFERROR('1.19 Wine share of consm'!J14/'1.19 Wine share of consm'!$B14,"")</f>
        <v>0.32237643048453862</v>
      </c>
      <c r="K14" s="84">
        <f>IFERROR('1.19 Wine share of consm'!K14/'1.19 Wine share of consm'!$B14,"")</f>
        <v>0.40571183428326285</v>
      </c>
      <c r="L14" s="84">
        <f>IFERROR('1.19 Wine share of consm'!L14/'1.19 Wine share of consm'!$B14,"")</f>
        <v>0</v>
      </c>
      <c r="M14" s="84">
        <f>IFERROR('1.19 Wine share of consm'!M14/'1.19 Wine share of consm'!$B14,"")</f>
        <v>2.5046291350639179E-2</v>
      </c>
      <c r="N14" s="84">
        <f>IFERROR('1.19 Wine share of consm'!N14/'1.19 Wine share of consm'!$B14,"")</f>
        <v>0.85199485199485203</v>
      </c>
      <c r="O14" s="84">
        <f>IFERROR('1.19 Wine share of consm'!O14/'1.19 Wine share of consm'!$B14,"")</f>
        <v>0.63286667962926968</v>
      </c>
      <c r="P14" s="84">
        <f>IFERROR('1.19 Wine share of consm'!P14/'1.19 Wine share of consm'!$B14,"")</f>
        <v>0.3361506961506962</v>
      </c>
      <c r="Q14" s="84">
        <f>IFERROR('1.19 Wine share of consm'!Q14/'1.19 Wine share of consm'!$B14,"")</f>
        <v>2.5798317401370837E-2</v>
      </c>
      <c r="R14" s="84">
        <f>IFERROR('1.19 Wine share of consm'!R14/'1.19 Wine share of consm'!$B14,"")</f>
        <v>0.32713726384612468</v>
      </c>
      <c r="S14" s="84">
        <f>IFERROR('1.19 Wine share of consm'!S14/'1.19 Wine share of consm'!$B14,"")</f>
        <v>0.17102276162678848</v>
      </c>
      <c r="T14" s="84">
        <f>IFERROR('1.19 Wine share of consm'!T14/'1.19 Wine share of consm'!$B14,"")</f>
        <v>2.2610480550155723</v>
      </c>
      <c r="U14" s="84">
        <f>IFERROR('1.19 Wine share of consm'!U14/'1.19 Wine share of consm'!$B14,"")</f>
        <v>2.241750713233603</v>
      </c>
      <c r="V14" s="84">
        <f>IFERROR('1.19 Wine share of consm'!V14/'1.19 Wine share of consm'!$B14,"")</f>
        <v>2.3741894761003044</v>
      </c>
      <c r="W14" s="84">
        <f>IFERROR('1.19 Wine share of consm'!W14/'1.19 Wine share of consm'!$B14,"")</f>
        <v>0.85479366390599698</v>
      </c>
      <c r="X14" s="84">
        <f>IFERROR('1.19 Wine share of consm'!X14/'1.19 Wine share of consm'!$B14,"")</f>
        <v>1.4576297467863735</v>
      </c>
      <c r="Y14" s="84">
        <f>IFERROR('1.19 Wine share of consm'!Y14/'1.19 Wine share of consm'!$B14,"")</f>
        <v>0.96817596817596818</v>
      </c>
      <c r="Z14" s="84">
        <f>IFERROR('1.19 Wine share of consm'!Z14/'1.19 Wine share of consm'!$B14,"")</f>
        <v>1.4148448283538895</v>
      </c>
      <c r="AA14" s="84">
        <f>IFERROR('1.19 Wine share of consm'!AA14/'1.19 Wine share of consm'!$B14,"")</f>
        <v>1.715660866345798</v>
      </c>
      <c r="AB14" s="84">
        <f>IFERROR('1.19 Wine share of consm'!AB14/'1.19 Wine share of consm'!$B14,"")</f>
        <v>1.2173358543728914</v>
      </c>
      <c r="AC14" s="84">
        <f>IFERROR('1.19 Wine share of consm'!AC14/'1.19 Wine share of consm'!$B14,"")</f>
        <v>0.90914084816523821</v>
      </c>
      <c r="AD14" s="84">
        <f>IFERROR('1.19 Wine share of consm'!AD14/'1.19 Wine share of consm'!$B14,"")</f>
        <v>1.610705596107056</v>
      </c>
      <c r="AE14" s="84">
        <f>IFERROR('1.19 Wine share of consm'!AE14/'1.19 Wine share of consm'!$B14,"")</f>
        <v>2.1127244891950778</v>
      </c>
      <c r="AF14" s="84">
        <f>IFERROR('1.19 Wine share of consm'!AF14/'1.19 Wine share of consm'!$B14,"")</f>
        <v>0.83763538819718586</v>
      </c>
      <c r="AG14" s="84">
        <f>IFERROR('1.19 Wine share of consm'!AG14/'1.19 Wine share of consm'!$B14,"")</f>
        <v>1.1228450672895118</v>
      </c>
      <c r="AH14" s="84">
        <f>IFERROR('1.19 Wine share of consm'!AH14/'1.19 Wine share of consm'!$B14,"")</f>
        <v>2.4509440947797114</v>
      </c>
      <c r="AI14" s="84">
        <f>IFERROR('1.19 Wine share of consm'!AI14/'1.19 Wine share of consm'!$B14,"")</f>
        <v>0.5403975012515938</v>
      </c>
      <c r="AJ14" s="84">
        <f>IFERROR('1.19 Wine share of consm'!AJ14/'1.19 Wine share of consm'!$B14,"")</f>
        <v>1.0595467607580662</v>
      </c>
      <c r="AK14" s="84">
        <f>IFERROR('1.19 Wine share of consm'!AK14/'1.19 Wine share of consm'!$B14,"")</f>
        <v>0.67656917559830176</v>
      </c>
      <c r="AL14" s="84">
        <f>IFERROR('1.19 Wine share of consm'!AL14/'1.19 Wine share of consm'!$B14,"")</f>
        <v>0.86320531057373173</v>
      </c>
      <c r="AM14" s="84">
        <f>IFERROR('1.19 Wine share of consm'!AM14/'1.19 Wine share of consm'!$B14,"")</f>
        <v>1.3639558841352564</v>
      </c>
      <c r="AN14" s="84">
        <f>IFERROR('1.19 Wine share of consm'!AN14/'1.19 Wine share of consm'!$B14,"")</f>
        <v>2.8120244596928536</v>
      </c>
      <c r="AO14" s="84">
        <f>IFERROR('1.19 Wine share of consm'!AO14/'1.19 Wine share of consm'!$B14,"")</f>
        <v>0.55661113326283318</v>
      </c>
      <c r="AP14" s="84">
        <f>IFERROR('1.19 Wine share of consm'!AP14/'1.19 Wine share of consm'!$B14,"")</f>
        <v>0.56426465887701116</v>
      </c>
      <c r="AQ14" s="84">
        <f>IFERROR('1.19 Wine share of consm'!AQ14/'1.19 Wine share of consm'!$B14,"")</f>
        <v>3.0970843505662446</v>
      </c>
      <c r="AR14" s="84">
        <f>IFERROR('1.19 Wine share of consm'!AR14/'1.19 Wine share of consm'!$B14,"")</f>
        <v>0.2396235521235521</v>
      </c>
      <c r="AS14" s="84">
        <f>IFERROR('1.19 Wine share of consm'!AS14/'1.19 Wine share of consm'!$B14,"")</f>
        <v>0.25109825313959028</v>
      </c>
      <c r="AT14" s="84">
        <f>IFERROR('1.19 Wine share of consm'!AT14/'1.19 Wine share of consm'!$B14,"")</f>
        <v>1.8516027655562539</v>
      </c>
      <c r="AU14" s="84">
        <f>IFERROR('1.19 Wine share of consm'!AU14/'1.19 Wine share of consm'!$B14,"")</f>
        <v>0.10484317989388983</v>
      </c>
      <c r="AV14" s="84">
        <f>IFERROR('1.19 Wine share of consm'!AV14/'1.19 Wine share of consm'!$B14,"")</f>
        <v>0.35082140964493908</v>
      </c>
      <c r="AW14" s="84">
        <f>IFERROR('1.19 Wine share of consm'!AW14/'1.19 Wine share of consm'!$B14,"")</f>
        <v>0.13123637084517284</v>
      </c>
      <c r="AX14" s="84">
        <f>IFERROR('1.19 Wine share of consm'!AX14/'1.19 Wine share of consm'!$B14,"")</f>
        <v>0.17309657942903325</v>
      </c>
      <c r="AY14" s="84">
        <f>IFERROR('1.19 Wine share of consm'!AY14/'1.19 Wine share of consm'!$B14,"")</f>
        <v>0.20873873873873872</v>
      </c>
      <c r="AZ14" s="84">
        <f>IFERROR('1.19 Wine share of consm'!AZ14/'1.19 Wine share of consm'!$B14,"")</f>
        <v>0.13684047336054983</v>
      </c>
      <c r="BA14" s="84">
        <f>IFERROR('1.19 Wine share of consm'!BA14/'1.19 Wine share of consm'!$B14,"")</f>
        <v>0.39613044779096446</v>
      </c>
      <c r="BB14" s="84">
        <f>IFERROR('1.19 Wine share of consm'!BB14/'1.19 Wine share of consm'!$B14,"")</f>
        <v>3.1426875977774178</v>
      </c>
      <c r="BC14" s="84">
        <f>IFERROR('1.19 Wine share of consm'!BC14/'1.19 Wine share of consm'!$B14,"")</f>
        <v>7.352832284339135E-2</v>
      </c>
      <c r="BD14" s="84">
        <f>IFERROR('1.19 Wine share of consm'!BD14/'1.19 Wine share of consm'!$B14,"")</f>
        <v>0.78026908554052543</v>
      </c>
      <c r="BE14" s="84">
        <f>IFERROR('1.19 Wine share of consm'!BE14/'1.19 Wine share of consm'!$B14,"")</f>
        <v>3.7625007557893464</v>
      </c>
      <c r="BF14" s="84">
        <f>IFERROR('1.19 Wine share of consm'!BF14/'1.19 Wine share of consm'!$B14,"")</f>
        <v>0.12766895335702677</v>
      </c>
      <c r="BG14" s="84">
        <f>IFERROR('1.19 Wine share of consm'!BG14/'1.19 Wine share of consm'!$B14,"")</f>
        <v>0.71567567567567558</v>
      </c>
      <c r="BH14" s="84" t="str">
        <f>IFERROR('1.19 Wine share of consm'!BH14/'1.19 Wine share of consm'!$B14,"")</f>
        <v/>
      </c>
      <c r="BI14" s="84">
        <f>IFERROR('1.19 Wine share of consm'!BI14/'1.19 Wine share of consm'!$B14,"")</f>
        <v>1.5934254865552577</v>
      </c>
      <c r="BJ14" s="84">
        <f>IFERROR('1.19 Wine share of consm'!BJ14/'1.19 Wine share of consm'!$B14,"")</f>
        <v>0.48263292193928037</v>
      </c>
      <c r="BK14" s="84">
        <f>IFERROR('1.19 Wine share of consm'!BK14/'1.19 Wine share of consm'!$B14,"")</f>
        <v>2.1491762032302573</v>
      </c>
      <c r="BL14" s="84">
        <f>IFERROR('1.19 Wine share of consm'!BL14/'1.19 Wine share of consm'!$B14,"")</f>
        <v>0.44767668431790564</v>
      </c>
      <c r="BM14" s="84" t="str">
        <f>IFERROR('1.19 Wine share of consm'!BM14/'1.19 Wine share of consm'!$B14,"")</f>
        <v/>
      </c>
      <c r="BN14" s="84">
        <f>IFERROR('1.19 Wine share of consm'!BN14/'1.19 Wine share of consm'!$B14,"")</f>
        <v>1.0944088242612646</v>
      </c>
      <c r="BO14" s="84">
        <f>IFERROR('1.19 Wine share of consm'!BO14/'1.19 Wine share of consm'!$B14,"")</f>
        <v>1.4557707313612827</v>
      </c>
      <c r="BP14" s="84">
        <f>IFERROR('1.19 Wine share of consm'!BP14/'1.19 Wine share of consm'!$B14,"")</f>
        <v>0.88162945554249894</v>
      </c>
      <c r="BQ14" s="84">
        <f>IFERROR('1.19 Wine share of consm'!BQ14/'1.19 Wine share of consm'!$B14,"")</f>
        <v>1.0426295446914005</v>
      </c>
      <c r="BR14" s="84">
        <f>IFERROR('1.19 Wine share of consm'!BR14/'1.19 Wine share of consm'!$B14,"")</f>
        <v>1.5239613077450915</v>
      </c>
      <c r="BS14" s="84">
        <f>IFERROR('1.19 Wine share of consm'!BS14/'1.19 Wine share of consm'!$B14,"")</f>
        <v>0.99102658721589276</v>
      </c>
      <c r="BT14" s="84">
        <f>IFERROR('1.19 Wine share of consm'!BT14/'1.19 Wine share of consm'!$B14,"")</f>
        <v>2.485969462364312</v>
      </c>
      <c r="BU14" s="84">
        <f>IFERROR('1.19 Wine share of consm'!BU14/'1.19 Wine share of consm'!$B14,"")</f>
        <v>2.2348623132936867</v>
      </c>
      <c r="BV14" s="84">
        <f>IFERROR('1.19 Wine share of consm'!BV14/'1.19 Wine share of consm'!$B14,"")</f>
        <v>2.2961261261261261</v>
      </c>
      <c r="BW14" s="84">
        <f>IFERROR('1.19 Wine share of consm'!BW14/'1.19 Wine share of consm'!$B14,"")</f>
        <v>2.5640795189488781</v>
      </c>
      <c r="BX14" s="84">
        <f>IFERROR('1.19 Wine share of consm'!BX14/'1.19 Wine share of consm'!$B14,"")</f>
        <v>1.2418908012128351</v>
      </c>
      <c r="BY14" s="84">
        <f>IFERROR('1.19 Wine share of consm'!BY14/'1.19 Wine share of consm'!$B14,"")</f>
        <v>3.319715851116817</v>
      </c>
      <c r="BZ14" s="84">
        <f>IFERROR('1.19 Wine share of consm'!BZ14/'1.19 Wine share of consm'!$B14,"")</f>
        <v>1.7280151739201286</v>
      </c>
      <c r="CA14" s="84">
        <f>IFERROR('1.19 Wine share of consm'!CA14/'1.19 Wine share of consm'!$B14,"")</f>
        <v>3.1968221824129603</v>
      </c>
      <c r="CB14" s="84">
        <f>IFERROR('1.19 Wine share of consm'!CB14/'1.19 Wine share of consm'!$B14,"")</f>
        <v>1.3477009477009478</v>
      </c>
      <c r="CC14" s="84">
        <f>IFERROR('1.19 Wine share of consm'!CC14/'1.19 Wine share of consm'!$B14,"")</f>
        <v>4.1054895442139179</v>
      </c>
      <c r="CD14" s="84">
        <f>IFERROR('1.19 Wine share of consm'!CD14/'1.19 Wine share of consm'!$B14,"")</f>
        <v>2.4383559761134133</v>
      </c>
      <c r="CE14" s="84">
        <f>IFERROR('1.19 Wine share of consm'!CE14/'1.19 Wine share of consm'!$B14,"")</f>
        <v>2.0783510783510781</v>
      </c>
      <c r="CF14" s="84">
        <f>IFERROR('1.19 Wine share of consm'!CF14/'1.19 Wine share of consm'!$B14,"")</f>
        <v>3.9408292270170726</v>
      </c>
      <c r="CG14" s="84">
        <f>IFERROR('1.19 Wine share of consm'!CG14/'1.19 Wine share of consm'!$B14,"")</f>
        <v>2.0533313257547241</v>
      </c>
      <c r="CH14" s="84">
        <f>IFERROR('1.19 Wine share of consm'!CH14/'1.19 Wine share of consm'!$B14,"")</f>
        <v>2.6963131198425319</v>
      </c>
      <c r="CI14" s="84">
        <f>IFERROR('1.19 Wine share of consm'!CI14/'1.19 Wine share of consm'!$B14,"")</f>
        <v>3.212757522317462</v>
      </c>
      <c r="CJ14" s="84">
        <f>IFERROR('1.19 Wine share of consm'!CJ14/'1.19 Wine share of consm'!$B14,"")</f>
        <v>0.50590375321558123</v>
      </c>
      <c r="CK14" s="84">
        <f>IFERROR('1.19 Wine share of consm'!CK14/'1.19 Wine share of consm'!$B14,"")</f>
        <v>1.9640723430197116</v>
      </c>
      <c r="CL14" s="84">
        <f>IFERROR('1.19 Wine share of consm'!CL14/'1.19 Wine share of consm'!$B14,"")</f>
        <v>2.8672903672903627</v>
      </c>
      <c r="CM14" s="84">
        <f>IFERROR('1.19 Wine share of consm'!CM14/'1.19 Wine share of consm'!$B14,"")</f>
        <v>2.8157004588231271</v>
      </c>
      <c r="CN14" s="84">
        <f>IFERROR('1.19 Wine share of consm'!CN14/'1.19 Wine share of consm'!$B14,"")</f>
        <v>0.25368756227224948</v>
      </c>
      <c r="CO14" s="84">
        <f>IFERROR('1.19 Wine share of consm'!CO14/'1.19 Wine share of consm'!$B14,"")</f>
        <v>0.52387155934990548</v>
      </c>
      <c r="CP14" s="84">
        <f>IFERROR('1.19 Wine share of consm'!CP14/'1.19 Wine share of consm'!$B14,"")</f>
        <v>0.36167155633497827</v>
      </c>
      <c r="CR14" s="88"/>
    </row>
    <row r="15" spans="1:96" x14ac:dyDescent="0.25">
      <c r="A15" s="78" t="s">
        <v>36</v>
      </c>
      <c r="B15" s="84">
        <f>IFERROR('1.19 Wine share of consm'!B15/'1.19 Wine share of consm'!$B15,"")</f>
        <v>1</v>
      </c>
      <c r="C15" s="84">
        <f>IFERROR('1.19 Wine share of consm'!C15/'1.19 Wine share of consm'!$B15,"")</f>
        <v>0.53745710072532638</v>
      </c>
      <c r="D15" s="84">
        <f>IFERROR('1.19 Wine share of consm'!D15/'1.19 Wine share of consm'!$B15,"")</f>
        <v>0.9670473796382314</v>
      </c>
      <c r="E15" s="84">
        <f>IFERROR('1.19 Wine share of consm'!E15/'1.19 Wine share of consm'!$B15,"")</f>
        <v>0.67108577948487247</v>
      </c>
      <c r="F15" s="84">
        <f>IFERROR('1.19 Wine share of consm'!F15/'1.19 Wine share of consm'!$B15,"")</f>
        <v>0.9014263074484945</v>
      </c>
      <c r="G15" s="84">
        <f>IFERROR('1.19 Wine share of consm'!G15/'1.19 Wine share of consm'!$B15,"")</f>
        <v>1.6631976627624515E-2</v>
      </c>
      <c r="H15" s="84">
        <f>IFERROR('1.19 Wine share of consm'!H15/'1.19 Wine share of consm'!$B15,"")</f>
        <v>0.81729318541996832</v>
      </c>
      <c r="I15" s="84">
        <f>IFERROR('1.19 Wine share of consm'!I15/'1.19 Wine share of consm'!$B15,"")</f>
        <v>0.91680146034375343</v>
      </c>
      <c r="J15" s="84">
        <f>IFERROR('1.19 Wine share of consm'!J15/'1.19 Wine share of consm'!$B15,"")</f>
        <v>0.34691763539296494</v>
      </c>
      <c r="K15" s="84">
        <f>IFERROR('1.19 Wine share of consm'!K15/'1.19 Wine share of consm'!$B15,"")</f>
        <v>0.43489865710234371</v>
      </c>
      <c r="L15" s="84">
        <f>IFERROR('1.19 Wine share of consm'!L15/'1.19 Wine share of consm'!$B15,"")</f>
        <v>0</v>
      </c>
      <c r="M15" s="84">
        <f>IFERROR('1.19 Wine share of consm'!M15/'1.19 Wine share of consm'!$B15,"")</f>
        <v>3.0171780324127592E-2</v>
      </c>
      <c r="N15" s="84">
        <f>IFERROR('1.19 Wine share of consm'!N15/'1.19 Wine share of consm'!$B15,"")</f>
        <v>0.89797256680692938</v>
      </c>
      <c r="O15" s="84">
        <f>IFERROR('1.19 Wine share of consm'!O15/'1.19 Wine share of consm'!$B15,"")</f>
        <v>0.61670817296807778</v>
      </c>
      <c r="P15" s="84">
        <f>IFERROR('1.19 Wine share of consm'!P15/'1.19 Wine share of consm'!$B15,"")</f>
        <v>0.32421241629489844</v>
      </c>
      <c r="Q15" s="84">
        <f>IFERROR('1.19 Wine share of consm'!Q15/'1.19 Wine share of consm'!$B15,"")</f>
        <v>3.0692077202876894E-2</v>
      </c>
      <c r="R15" s="84">
        <f>IFERROR('1.19 Wine share of consm'!R15/'1.19 Wine share of consm'!$B15,"")</f>
        <v>0.34157065527947689</v>
      </c>
      <c r="S15" s="84">
        <f>IFERROR('1.19 Wine share of consm'!S15/'1.19 Wine share of consm'!$B15,"")</f>
        <v>0.16518715547892512</v>
      </c>
      <c r="T15" s="84">
        <f>IFERROR('1.19 Wine share of consm'!T15/'1.19 Wine share of consm'!$B15,"")</f>
        <v>2.2895981130258702</v>
      </c>
      <c r="U15" s="84">
        <f>IFERROR('1.19 Wine share of consm'!U15/'1.19 Wine share of consm'!$B15,"")</f>
        <v>2.2647775386143763</v>
      </c>
      <c r="V15" s="84">
        <f>IFERROR('1.19 Wine share of consm'!V15/'1.19 Wine share of consm'!$B15,"")</f>
        <v>2.4383629615752671</v>
      </c>
      <c r="W15" s="84">
        <f>IFERROR('1.19 Wine share of consm'!W15/'1.19 Wine share of consm'!$B15,"")</f>
        <v>0.87443600252231302</v>
      </c>
      <c r="X15" s="84">
        <f>IFERROR('1.19 Wine share of consm'!X15/'1.19 Wine share of consm'!$B15,"")</f>
        <v>1.6124466774530632</v>
      </c>
      <c r="Y15" s="84">
        <f>IFERROR('1.19 Wine share of consm'!Y15/'1.19 Wine share of consm'!$B15,"")</f>
        <v>0.96797455833395363</v>
      </c>
      <c r="Z15" s="84">
        <f>IFERROR('1.19 Wine share of consm'!Z15/'1.19 Wine share of consm'!$B15,"")</f>
        <v>1.4346573396230906</v>
      </c>
      <c r="AA15" s="84">
        <f>IFERROR('1.19 Wine share of consm'!AA15/'1.19 Wine share of consm'!$B15,"")</f>
        <v>1.6965619845402502</v>
      </c>
      <c r="AB15" s="84">
        <f>IFERROR('1.19 Wine share of consm'!AB15/'1.19 Wine share of consm'!$B15,"")</f>
        <v>1.2342267290248334</v>
      </c>
      <c r="AC15" s="84">
        <f>IFERROR('1.19 Wine share of consm'!AC15/'1.19 Wine share of consm'!$B15,"")</f>
        <v>1.0078058095697453</v>
      </c>
      <c r="AD15" s="84">
        <f>IFERROR('1.19 Wine share of consm'!AD15/'1.19 Wine share of consm'!$B15,"")</f>
        <v>1.6195839093637252</v>
      </c>
      <c r="AE15" s="84">
        <f>IFERROR('1.19 Wine share of consm'!AE15/'1.19 Wine share of consm'!$B15,"")</f>
        <v>2.1310893681526903</v>
      </c>
      <c r="AF15" s="84">
        <f>IFERROR('1.19 Wine share of consm'!AF15/'1.19 Wine share of consm'!$B15,"")</f>
        <v>0.83004264037614606</v>
      </c>
      <c r="AG15" s="84">
        <f>IFERROR('1.19 Wine share of consm'!AG15/'1.19 Wine share of consm'!$B15,"")</f>
        <v>1.2427070493631507</v>
      </c>
      <c r="AH15" s="84">
        <f>IFERROR('1.19 Wine share of consm'!AH15/'1.19 Wine share of consm'!$B15,"")</f>
        <v>2.4696611162972446</v>
      </c>
      <c r="AI15" s="84">
        <f>IFERROR('1.19 Wine share of consm'!AI15/'1.19 Wine share of consm'!$B15,"")</f>
        <v>0.54167900484119569</v>
      </c>
      <c r="AJ15" s="84">
        <f>IFERROR('1.19 Wine share of consm'!AJ15/'1.19 Wine share of consm'!$B15,"")</f>
        <v>1.1049061639836519</v>
      </c>
      <c r="AK15" s="84">
        <f>IFERROR('1.19 Wine share of consm'!AK15/'1.19 Wine share of consm'!$B15,"")</f>
        <v>0.69588936438206239</v>
      </c>
      <c r="AL15" s="84">
        <f>IFERROR('1.19 Wine share of consm'!AL15/'1.19 Wine share of consm'!$B15,"")</f>
        <v>0.91243849619568362</v>
      </c>
      <c r="AM15" s="84">
        <f>IFERROR('1.19 Wine share of consm'!AM15/'1.19 Wine share of consm'!$B15,"")</f>
        <v>1.3591350090132512</v>
      </c>
      <c r="AN15" s="84">
        <f>IFERROR('1.19 Wine share of consm'!AN15/'1.19 Wine share of consm'!$B15,"")</f>
        <v>2.8149803986988067</v>
      </c>
      <c r="AO15" s="84">
        <f>IFERROR('1.19 Wine share of consm'!AO15/'1.19 Wine share of consm'!$B15,"")</f>
        <v>0.49805955595721718</v>
      </c>
      <c r="AP15" s="84">
        <f>IFERROR('1.19 Wine share of consm'!AP15/'1.19 Wine share of consm'!$B15,"")</f>
        <v>0.5884973867574308</v>
      </c>
      <c r="AQ15" s="84">
        <f>IFERROR('1.19 Wine share of consm'!AQ15/'1.19 Wine share of consm'!$B15,"")</f>
        <v>3.1342796916591014</v>
      </c>
      <c r="AR15" s="84">
        <f>IFERROR('1.19 Wine share of consm'!AR15/'1.19 Wine share of consm'!$B15,"")</f>
        <v>0.24038034865293184</v>
      </c>
      <c r="AS15" s="84">
        <f>IFERROR('1.19 Wine share of consm'!AS15/'1.19 Wine share of consm'!$B15,"")</f>
        <v>0.26082663802398731</v>
      </c>
      <c r="AT15" s="84">
        <f>IFERROR('1.19 Wine share of consm'!AT15/'1.19 Wine share of consm'!$B15,"")</f>
        <v>1.8548711413708576</v>
      </c>
      <c r="AU15" s="84">
        <f>IFERROR('1.19 Wine share of consm'!AU15/'1.19 Wine share of consm'!$B15,"")</f>
        <v>0.11696359246535275</v>
      </c>
      <c r="AV15" s="84">
        <f>IFERROR('1.19 Wine share of consm'!AV15/'1.19 Wine share of consm'!$B15,"")</f>
        <v>0.34587100525601699</v>
      </c>
      <c r="AW15" s="84">
        <f>IFERROR('1.19 Wine share of consm'!AW15/'1.19 Wine share of consm'!$B15,"")</f>
        <v>0.12993532359617938</v>
      </c>
      <c r="AX15" s="84">
        <f>IFERROR('1.19 Wine share of consm'!AX15/'1.19 Wine share of consm'!$B15,"")</f>
        <v>0.17627892234548334</v>
      </c>
      <c r="AY15" s="84">
        <f>IFERROR('1.19 Wine share of consm'!AY15/'1.19 Wine share of consm'!$B15,"")</f>
        <v>0.24362873174283639</v>
      </c>
      <c r="AZ15" s="84">
        <f>IFERROR('1.19 Wine share of consm'!AZ15/'1.19 Wine share of consm'!$B15,"")</f>
        <v>0.14872162368604022</v>
      </c>
      <c r="BA15" s="84">
        <f>IFERROR('1.19 Wine share of consm'!BA15/'1.19 Wine share of consm'!$B15,"")</f>
        <v>0.43186481639838548</v>
      </c>
      <c r="BB15" s="84">
        <f>IFERROR('1.19 Wine share of consm'!BB15/'1.19 Wine share of consm'!$B15,"")</f>
        <v>3.1628993243806818</v>
      </c>
      <c r="BC15" s="84">
        <f>IFERROR('1.19 Wine share of consm'!BC15/'1.19 Wine share of consm'!$B15,"")</f>
        <v>7.0700102544979965E-2</v>
      </c>
      <c r="BD15" s="84">
        <f>IFERROR('1.19 Wine share of consm'!BD15/'1.19 Wine share of consm'!$B15,"")</f>
        <v>0.79830146275200586</v>
      </c>
      <c r="BE15" s="84">
        <f>IFERROR('1.19 Wine share of consm'!BE15/'1.19 Wine share of consm'!$B15,"")</f>
        <v>3.7752041935877116</v>
      </c>
      <c r="BF15" s="84">
        <f>IFERROR('1.19 Wine share of consm'!BF15/'1.19 Wine share of consm'!$B15,"")</f>
        <v>0.12409015048455185</v>
      </c>
      <c r="BG15" s="84">
        <f>IFERROR('1.19 Wine share of consm'!BG15/'1.19 Wine share of consm'!$B15,"")</f>
        <v>0.75118858954041201</v>
      </c>
      <c r="BH15" s="84" t="str">
        <f>IFERROR('1.19 Wine share of consm'!BH15/'1.19 Wine share of consm'!$B15,"")</f>
        <v/>
      </c>
      <c r="BI15" s="84">
        <f>IFERROR('1.19 Wine share of consm'!BI15/'1.19 Wine share of consm'!$B15,"")</f>
        <v>1.6718182143155036</v>
      </c>
      <c r="BJ15" s="84">
        <f>IFERROR('1.19 Wine share of consm'!BJ15/'1.19 Wine share of consm'!$B15,"")</f>
        <v>0.48816737471533778</v>
      </c>
      <c r="BK15" s="84">
        <f>IFERROR('1.19 Wine share of consm'!BK15/'1.19 Wine share of consm'!$B15,"")</f>
        <v>2.2399077942659558</v>
      </c>
      <c r="BL15" s="84">
        <f>IFERROR('1.19 Wine share of consm'!BL15/'1.19 Wine share of consm'!$B15,"")</f>
        <v>0.47844098344672803</v>
      </c>
      <c r="BM15" s="84" t="str">
        <f>IFERROR('1.19 Wine share of consm'!BM15/'1.19 Wine share of consm'!$B15,"")</f>
        <v/>
      </c>
      <c r="BN15" s="84">
        <f>IFERROR('1.19 Wine share of consm'!BN15/'1.19 Wine share of consm'!$B15,"")</f>
        <v>1.1265006947578231</v>
      </c>
      <c r="BO15" s="84">
        <f>IFERROR('1.19 Wine share of consm'!BO15/'1.19 Wine share of consm'!$B15,"")</f>
        <v>1.3405827136413506</v>
      </c>
      <c r="BP15" s="84">
        <f>IFERROR('1.19 Wine share of consm'!BP15/'1.19 Wine share of consm'!$B15,"")</f>
        <v>0.89397650325470535</v>
      </c>
      <c r="BQ15" s="84">
        <f>IFERROR('1.19 Wine share of consm'!BQ15/'1.19 Wine share of consm'!$B15,"")</f>
        <v>1.0632335322007267</v>
      </c>
      <c r="BR15" s="84">
        <f>IFERROR('1.19 Wine share of consm'!BR15/'1.19 Wine share of consm'!$B15,"")</f>
        <v>1.5767888199603899</v>
      </c>
      <c r="BS15" s="84">
        <f>IFERROR('1.19 Wine share of consm'!BS15/'1.19 Wine share of consm'!$B15,"")</f>
        <v>1.0085338623283762</v>
      </c>
      <c r="BT15" s="84">
        <f>IFERROR('1.19 Wine share of consm'!BT15/'1.19 Wine share of consm'!$B15,"")</f>
        <v>2.5004034895618079</v>
      </c>
      <c r="BU15" s="84">
        <f>IFERROR('1.19 Wine share of consm'!BU15/'1.19 Wine share of consm'!$B15,"")</f>
        <v>2.2593632549793203</v>
      </c>
      <c r="BV15" s="84">
        <f>IFERROR('1.19 Wine share of consm'!BV15/'1.19 Wine share of consm'!$B15,"")</f>
        <v>2.3427932457544629</v>
      </c>
      <c r="BW15" s="84">
        <f>IFERROR('1.19 Wine share of consm'!BW15/'1.19 Wine share of consm'!$B15,"")</f>
        <v>2.677089729777431</v>
      </c>
      <c r="BX15" s="84">
        <f>IFERROR('1.19 Wine share of consm'!BX15/'1.19 Wine share of consm'!$B15,"")</f>
        <v>1.2402917252362575</v>
      </c>
      <c r="BY15" s="84">
        <f>IFERROR('1.19 Wine share of consm'!BY15/'1.19 Wine share of consm'!$B15,"")</f>
        <v>3.3482477341217063</v>
      </c>
      <c r="BZ15" s="84">
        <f>IFERROR('1.19 Wine share of consm'!BZ15/'1.19 Wine share of consm'!$B15,"")</f>
        <v>1.7612551318826741</v>
      </c>
      <c r="CA15" s="84">
        <f>IFERROR('1.19 Wine share of consm'!CA15/'1.19 Wine share of consm'!$B15,"")</f>
        <v>3.246012007357109</v>
      </c>
      <c r="CB15" s="84">
        <f>IFERROR('1.19 Wine share of consm'!CB15/'1.19 Wine share of consm'!$B15,"")</f>
        <v>1.3408312458463267</v>
      </c>
      <c r="CC15" s="84">
        <f>IFERROR('1.19 Wine share of consm'!CC15/'1.19 Wine share of consm'!$B15,"")</f>
        <v>4.1003351308406497</v>
      </c>
      <c r="CD15" s="84">
        <f>IFERROR('1.19 Wine share of consm'!CD15/'1.19 Wine share of consm'!$B15,"")</f>
        <v>2.3896077966482401</v>
      </c>
      <c r="CE15" s="84">
        <f>IFERROR('1.19 Wine share of consm'!CE15/'1.19 Wine share of consm'!$B15,"")</f>
        <v>2.1010688369100246</v>
      </c>
      <c r="CF15" s="84">
        <f>IFERROR('1.19 Wine share of consm'!CF15/'1.19 Wine share of consm'!$B15,"")</f>
        <v>3.9120452837604005</v>
      </c>
      <c r="CG15" s="84">
        <f>IFERROR('1.19 Wine share of consm'!CG15/'1.19 Wine share of consm'!$B15,"")</f>
        <v>2.0640981157644145</v>
      </c>
      <c r="CH15" s="84">
        <f>IFERROR('1.19 Wine share of consm'!CH15/'1.19 Wine share of consm'!$B15,"")</f>
        <v>2.7506209049837977</v>
      </c>
      <c r="CI15" s="84">
        <f>IFERROR('1.19 Wine share of consm'!CI15/'1.19 Wine share of consm'!$B15,"")</f>
        <v>3.2498551668334437</v>
      </c>
      <c r="CJ15" s="84">
        <f>IFERROR('1.19 Wine share of consm'!CJ15/'1.19 Wine share of consm'!$B15,"")</f>
        <v>0.58887145712715716</v>
      </c>
      <c r="CK15" s="84">
        <f>IFERROR('1.19 Wine share of consm'!CK15/'1.19 Wine share of consm'!$B15,"")</f>
        <v>1.9755735391272278</v>
      </c>
      <c r="CL15" s="84">
        <f>IFERROR('1.19 Wine share of consm'!CL15/'1.19 Wine share of consm'!$B15,"")</f>
        <v>2.9090615442074359</v>
      </c>
      <c r="CM15" s="84">
        <f>IFERROR('1.19 Wine share of consm'!CM15/'1.19 Wine share of consm'!$B15,"")</f>
        <v>2.7629925132520854</v>
      </c>
      <c r="CN15" s="84">
        <f>IFERROR('1.19 Wine share of consm'!CN15/'1.19 Wine share of consm'!$B15,"")</f>
        <v>0.26748555117166006</v>
      </c>
      <c r="CO15" s="84">
        <f>IFERROR('1.19 Wine share of consm'!CO15/'1.19 Wine share of consm'!$B15,"")</f>
        <v>0.54363027056498536</v>
      </c>
      <c r="CP15" s="84">
        <f>IFERROR('1.19 Wine share of consm'!CP15/'1.19 Wine share of consm'!$B15,"")</f>
        <v>0.36270407636981011</v>
      </c>
      <c r="CR15" s="88"/>
    </row>
    <row r="16" spans="1:96" x14ac:dyDescent="0.25">
      <c r="A16" s="78" t="s">
        <v>37</v>
      </c>
      <c r="B16" s="84">
        <f>IFERROR('1.19 Wine share of consm'!B16/'1.19 Wine share of consm'!$B16,"")</f>
        <v>1</v>
      </c>
      <c r="C16" s="84">
        <f>IFERROR('1.19 Wine share of consm'!C16/'1.19 Wine share of consm'!$B16,"")</f>
        <v>0.52571324756117033</v>
      </c>
      <c r="D16" s="84">
        <f>IFERROR('1.19 Wine share of consm'!D16/'1.19 Wine share of consm'!$B16,"")</f>
        <v>1.0365410504857495</v>
      </c>
      <c r="E16" s="84">
        <f>IFERROR('1.19 Wine share of consm'!E16/'1.19 Wine share of consm'!$B16,"")</f>
        <v>0.66244738219103061</v>
      </c>
      <c r="F16" s="84">
        <f>IFERROR('1.19 Wine share of consm'!F16/'1.19 Wine share of consm'!$B16,"")</f>
        <v>0.9393477704131018</v>
      </c>
      <c r="G16" s="84">
        <f>IFERROR('1.19 Wine share of consm'!G16/'1.19 Wine share of consm'!$B16,"")</f>
        <v>1.8693319943863911E-2</v>
      </c>
      <c r="H16" s="84">
        <f>IFERROR('1.19 Wine share of consm'!H16/'1.19 Wine share of consm'!$B16,"")</f>
        <v>0.75423762226559954</v>
      </c>
      <c r="I16" s="84">
        <f>IFERROR('1.19 Wine share of consm'!I16/'1.19 Wine share of consm'!$B16,"")</f>
        <v>0.92033445190289986</v>
      </c>
      <c r="J16" s="84">
        <f>IFERROR('1.19 Wine share of consm'!J16/'1.19 Wine share of consm'!$B16,"")</f>
        <v>0.38155550302847979</v>
      </c>
      <c r="K16" s="84">
        <f>IFERROR('1.19 Wine share of consm'!K16/'1.19 Wine share of consm'!$B16,"")</f>
        <v>0.46777237150126122</v>
      </c>
      <c r="L16" s="84">
        <f>IFERROR('1.19 Wine share of consm'!L16/'1.19 Wine share of consm'!$B16,"")</f>
        <v>0</v>
      </c>
      <c r="M16" s="84">
        <f>IFERROR('1.19 Wine share of consm'!M16/'1.19 Wine share of consm'!$B16,"")</f>
        <v>3.2528090022750991E-2</v>
      </c>
      <c r="N16" s="84">
        <f>IFERROR('1.19 Wine share of consm'!N16/'1.19 Wine share of consm'!$B16,"")</f>
        <v>0.94593968459143962</v>
      </c>
      <c r="O16" s="84">
        <f>IFERROR('1.19 Wine share of consm'!O16/'1.19 Wine share of consm'!$B16,"")</f>
        <v>0.57456606384058306</v>
      </c>
      <c r="P16" s="84">
        <f>IFERROR('1.19 Wine share of consm'!P16/'1.19 Wine share of consm'!$B16,"")</f>
        <v>0.32065752020048799</v>
      </c>
      <c r="Q16" s="84">
        <f>IFERROR('1.19 Wine share of consm'!Q16/'1.19 Wine share of consm'!$B16,"")</f>
        <v>3.5615976337885699E-2</v>
      </c>
      <c r="R16" s="84">
        <f>IFERROR('1.19 Wine share of consm'!R16/'1.19 Wine share of consm'!$B16,"")</f>
        <v>0.31789589496628723</v>
      </c>
      <c r="S16" s="84">
        <f>IFERROR('1.19 Wine share of consm'!S16/'1.19 Wine share of consm'!$B16,"")</f>
        <v>0.16630297418182097</v>
      </c>
      <c r="T16" s="84">
        <f>IFERROR('1.19 Wine share of consm'!T16/'1.19 Wine share of consm'!$B16,"")</f>
        <v>2.3324540168008099</v>
      </c>
      <c r="U16" s="84">
        <f>IFERROR('1.19 Wine share of consm'!U16/'1.19 Wine share of consm'!$B16,"")</f>
        <v>2.3115067480617881</v>
      </c>
      <c r="V16" s="84">
        <f>IFERROR('1.19 Wine share of consm'!V16/'1.19 Wine share of consm'!$B16,"")</f>
        <v>2.4599679731053388</v>
      </c>
      <c r="W16" s="84">
        <f>IFERROR('1.19 Wine share of consm'!W16/'1.19 Wine share of consm'!$B16,"")</f>
        <v>0.90515472443219014</v>
      </c>
      <c r="X16" s="84">
        <f>IFERROR('1.19 Wine share of consm'!X16/'1.19 Wine share of consm'!$B16,"")</f>
        <v>1.6495130995044478</v>
      </c>
      <c r="Y16" s="84">
        <f>IFERROR('1.19 Wine share of consm'!Y16/'1.19 Wine share of consm'!$B16,"")</f>
        <v>1.0272028428237157</v>
      </c>
      <c r="Z16" s="84">
        <f>IFERROR('1.19 Wine share of consm'!Z16/'1.19 Wine share of consm'!$B16,"")</f>
        <v>1.4493672443406955</v>
      </c>
      <c r="AA16" s="84">
        <f>IFERROR('1.19 Wine share of consm'!AA16/'1.19 Wine share of consm'!$B16,"")</f>
        <v>1.7562572792827138</v>
      </c>
      <c r="AB16" s="84">
        <f>IFERROR('1.19 Wine share of consm'!AB16/'1.19 Wine share of consm'!$B16,"")</f>
        <v>1.2632113800444691</v>
      </c>
      <c r="AC16" s="84">
        <f>IFERROR('1.19 Wine share of consm'!AC16/'1.19 Wine share of consm'!$B16,"")</f>
        <v>1.0708751146318183</v>
      </c>
      <c r="AD16" s="84">
        <f>IFERROR('1.19 Wine share of consm'!AD16/'1.19 Wine share of consm'!$B16,"")</f>
        <v>1.5916818278599965</v>
      </c>
      <c r="AE16" s="84">
        <f>IFERROR('1.19 Wine share of consm'!AE16/'1.19 Wine share of consm'!$B16,"")</f>
        <v>2.1775610397472511</v>
      </c>
      <c r="AF16" s="84">
        <f>IFERROR('1.19 Wine share of consm'!AF16/'1.19 Wine share of consm'!$B16,"")</f>
        <v>0.86872011850234254</v>
      </c>
      <c r="AG16" s="84">
        <f>IFERROR('1.19 Wine share of consm'!AG16/'1.19 Wine share of consm'!$B16,"")</f>
        <v>1.1343837633042817</v>
      </c>
      <c r="AH16" s="84">
        <f>IFERROR('1.19 Wine share of consm'!AH16/'1.19 Wine share of consm'!$B16,"")</f>
        <v>2.5134968762001102</v>
      </c>
      <c r="AI16" s="84">
        <f>IFERROR('1.19 Wine share of consm'!AI16/'1.19 Wine share of consm'!$B16,"")</f>
        <v>0.55711923202121361</v>
      </c>
      <c r="AJ16" s="84">
        <f>IFERROR('1.19 Wine share of consm'!AJ16/'1.19 Wine share of consm'!$B16,"")</f>
        <v>1.1677361013201777</v>
      </c>
      <c r="AK16" s="84">
        <f>IFERROR('1.19 Wine share of consm'!AK16/'1.19 Wine share of consm'!$B16,"")</f>
        <v>0.72251597609508633</v>
      </c>
      <c r="AL16" s="84">
        <f>IFERROR('1.19 Wine share of consm'!AL16/'1.19 Wine share of consm'!$B16,"")</f>
        <v>0.94769467472982805</v>
      </c>
      <c r="AM16" s="84">
        <f>IFERROR('1.19 Wine share of consm'!AM16/'1.19 Wine share of consm'!$B16,"")</f>
        <v>1.3662250321820977</v>
      </c>
      <c r="AN16" s="84">
        <f>IFERROR('1.19 Wine share of consm'!AN16/'1.19 Wine share of consm'!$B16,"")</f>
        <v>2.8770515752550696</v>
      </c>
      <c r="AO16" s="84">
        <f>IFERROR('1.19 Wine share of consm'!AO16/'1.19 Wine share of consm'!$B16,"")</f>
        <v>0.41347043782781456</v>
      </c>
      <c r="AP16" s="84">
        <f>IFERROR('1.19 Wine share of consm'!AP16/'1.19 Wine share of consm'!$B16,"")</f>
        <v>0.57678551811944434</v>
      </c>
      <c r="AQ16" s="84">
        <f>IFERROR('1.19 Wine share of consm'!AQ16/'1.19 Wine share of consm'!$B16,"")</f>
        <v>3.1706880900265224</v>
      </c>
      <c r="AR16" s="84">
        <f>IFERROR('1.19 Wine share of consm'!AR16/'1.19 Wine share of consm'!$B16,"")</f>
        <v>0.24109853509095847</v>
      </c>
      <c r="AS16" s="84">
        <f>IFERROR('1.19 Wine share of consm'!AS16/'1.19 Wine share of consm'!$B16,"")</f>
        <v>0.24842895475156912</v>
      </c>
      <c r="AT16" s="84">
        <f>IFERROR('1.19 Wine share of consm'!AT16/'1.19 Wine share of consm'!$B16,"")</f>
        <v>1.9036886667623234</v>
      </c>
      <c r="AU16" s="84">
        <f>IFERROR('1.19 Wine share of consm'!AU16/'1.19 Wine share of consm'!$B16,"")</f>
        <v>0.12235494626793557</v>
      </c>
      <c r="AV16" s="84">
        <f>IFERROR('1.19 Wine share of consm'!AV16/'1.19 Wine share of consm'!$B16,"")</f>
        <v>0.38272284941012291</v>
      </c>
      <c r="AW16" s="84">
        <f>IFERROR('1.19 Wine share of consm'!AW16/'1.19 Wine share of consm'!$B16,"")</f>
        <v>0.13112756505695733</v>
      </c>
      <c r="AX16" s="84">
        <f>IFERROR('1.19 Wine share of consm'!AX16/'1.19 Wine share of consm'!$B16,"")</f>
        <v>0.17240064207391848</v>
      </c>
      <c r="AY16" s="84">
        <f>IFERROR('1.19 Wine share of consm'!AY16/'1.19 Wine share of consm'!$B16,"")</f>
        <v>0.24619598500066378</v>
      </c>
      <c r="AZ16" s="84">
        <f>IFERROR('1.19 Wine share of consm'!AZ16/'1.19 Wine share of consm'!$B16,"")</f>
        <v>0.15826389966619461</v>
      </c>
      <c r="BA16" s="84">
        <f>IFERROR('1.19 Wine share of consm'!BA16/'1.19 Wine share of consm'!$B16,"")</f>
        <v>0.44460440027124598</v>
      </c>
      <c r="BB16" s="84">
        <f>IFERROR('1.19 Wine share of consm'!BB16/'1.19 Wine share of consm'!$B16,"")</f>
        <v>3.1491104295709906</v>
      </c>
      <c r="BC16" s="84">
        <f>IFERROR('1.19 Wine share of consm'!BC16/'1.19 Wine share of consm'!$B16,"")</f>
        <v>6.8134911255085695E-2</v>
      </c>
      <c r="BD16" s="84">
        <f>IFERROR('1.19 Wine share of consm'!BD16/'1.19 Wine share of consm'!$B16,"")</f>
        <v>0.82438556241790062</v>
      </c>
      <c r="BE16" s="84">
        <f>IFERROR('1.19 Wine share of consm'!BE16/'1.19 Wine share of consm'!$B16,"")</f>
        <v>3.8191902770743225</v>
      </c>
      <c r="BF16" s="84">
        <f>IFERROR('1.19 Wine share of consm'!BF16/'1.19 Wine share of consm'!$B16,"")</f>
        <v>0.13703753982008782</v>
      </c>
      <c r="BG16" s="84">
        <f>IFERROR('1.19 Wine share of consm'!BG16/'1.19 Wine share of consm'!$B16,"")</f>
        <v>0.76886723131816515</v>
      </c>
      <c r="BH16" s="84" t="str">
        <f>IFERROR('1.19 Wine share of consm'!BH16/'1.19 Wine share of consm'!$B16,"")</f>
        <v/>
      </c>
      <c r="BI16" s="84">
        <f>IFERROR('1.19 Wine share of consm'!BI16/'1.19 Wine share of consm'!$B16,"")</f>
        <v>1.7117003816416523</v>
      </c>
      <c r="BJ16" s="84">
        <f>IFERROR('1.19 Wine share of consm'!BJ16/'1.19 Wine share of consm'!$B16,"")</f>
        <v>0.53656242613379967</v>
      </c>
      <c r="BK16" s="84">
        <f>IFERROR('1.19 Wine share of consm'!BK16/'1.19 Wine share of consm'!$B16,"")</f>
        <v>2.3301184486931987</v>
      </c>
      <c r="BL16" s="84">
        <f>IFERROR('1.19 Wine share of consm'!BL16/'1.19 Wine share of consm'!$B16,"")</f>
        <v>0.48402903463639485</v>
      </c>
      <c r="BM16" s="84" t="str">
        <f>IFERROR('1.19 Wine share of consm'!BM16/'1.19 Wine share of consm'!$B16,"")</f>
        <v/>
      </c>
      <c r="BN16" s="84">
        <f>IFERROR('1.19 Wine share of consm'!BN16/'1.19 Wine share of consm'!$B16,"")</f>
        <v>1.155420106159492</v>
      </c>
      <c r="BO16" s="84">
        <f>IFERROR('1.19 Wine share of consm'!BO16/'1.19 Wine share of consm'!$B16,"")</f>
        <v>1.280219122003452</v>
      </c>
      <c r="BP16" s="84">
        <f>IFERROR('1.19 Wine share of consm'!BP16/'1.19 Wine share of consm'!$B16,"")</f>
        <v>0.90976201386465783</v>
      </c>
      <c r="BQ16" s="84">
        <f>IFERROR('1.19 Wine share of consm'!BQ16/'1.19 Wine share of consm'!$B16,"")</f>
        <v>1.0779940922890376</v>
      </c>
      <c r="BR16" s="84">
        <f>IFERROR('1.19 Wine share of consm'!BR16/'1.19 Wine share of consm'!$B16,"")</f>
        <v>1.63587870211505</v>
      </c>
      <c r="BS16" s="84">
        <f>IFERROR('1.19 Wine share of consm'!BS16/'1.19 Wine share of consm'!$B16,"")</f>
        <v>1.0186528377498849</v>
      </c>
      <c r="BT16" s="84">
        <f>IFERROR('1.19 Wine share of consm'!BT16/'1.19 Wine share of consm'!$B16,"")</f>
        <v>2.5218539772734738</v>
      </c>
      <c r="BU16" s="84">
        <f>IFERROR('1.19 Wine share of consm'!BU16/'1.19 Wine share of consm'!$B16,"")</f>
        <v>2.26334703520117</v>
      </c>
      <c r="BV16" s="84">
        <f>IFERROR('1.19 Wine share of consm'!BV16/'1.19 Wine share of consm'!$B16,"")</f>
        <v>2.4124170197259294</v>
      </c>
      <c r="BW16" s="84">
        <f>IFERROR('1.19 Wine share of consm'!BW16/'1.19 Wine share of consm'!$B16,"")</f>
        <v>2.7193867979185686</v>
      </c>
      <c r="BX16" s="84">
        <f>IFERROR('1.19 Wine share of consm'!BX16/'1.19 Wine share of consm'!$B16,"")</f>
        <v>1.2745615880046994</v>
      </c>
      <c r="BY16" s="84">
        <f>IFERROR('1.19 Wine share of consm'!BY16/'1.19 Wine share of consm'!$B16,"")</f>
        <v>3.3737206118620486</v>
      </c>
      <c r="BZ16" s="84">
        <f>IFERROR('1.19 Wine share of consm'!BZ16/'1.19 Wine share of consm'!$B16,"")</f>
        <v>1.7847511879724549</v>
      </c>
      <c r="CA16" s="84">
        <f>IFERROR('1.19 Wine share of consm'!CA16/'1.19 Wine share of consm'!$B16,"")</f>
        <v>3.3234639688642051</v>
      </c>
      <c r="CB16" s="84">
        <f>IFERROR('1.19 Wine share of consm'!CB16/'1.19 Wine share of consm'!$B16,"")</f>
        <v>1.3624189836621434</v>
      </c>
      <c r="CC16" s="84">
        <f>IFERROR('1.19 Wine share of consm'!CC16/'1.19 Wine share of consm'!$B16,"")</f>
        <v>4.1329498787102565</v>
      </c>
      <c r="CD16" s="84">
        <f>IFERROR('1.19 Wine share of consm'!CD16/'1.19 Wine share of consm'!$B16,"")</f>
        <v>2.4043574321954249</v>
      </c>
      <c r="CE16" s="84">
        <f>IFERROR('1.19 Wine share of consm'!CE16/'1.19 Wine share of consm'!$B16,"")</f>
        <v>2.1249733753700419</v>
      </c>
      <c r="CF16" s="84">
        <f>IFERROR('1.19 Wine share of consm'!CF16/'1.19 Wine share of consm'!$B16,"")</f>
        <v>3.9851135096127384</v>
      </c>
      <c r="CG16" s="84">
        <f>IFERROR('1.19 Wine share of consm'!CG16/'1.19 Wine share of consm'!$B16,"")</f>
        <v>2.0919894324781652</v>
      </c>
      <c r="CH16" s="84">
        <f>IFERROR('1.19 Wine share of consm'!CH16/'1.19 Wine share of consm'!$B16,"")</f>
        <v>2.8580891898727061</v>
      </c>
      <c r="CI16" s="84">
        <f>IFERROR('1.19 Wine share of consm'!CI16/'1.19 Wine share of consm'!$B16,"")</f>
        <v>3.2395194677789028</v>
      </c>
      <c r="CJ16" s="84">
        <f>IFERROR('1.19 Wine share of consm'!CJ16/'1.19 Wine share of consm'!$B16,"")</f>
        <v>0.62698930291908184</v>
      </c>
      <c r="CK16" s="84">
        <f>IFERROR('1.19 Wine share of consm'!CK16/'1.19 Wine share of consm'!$B16,"")</f>
        <v>1.9834219193046314</v>
      </c>
      <c r="CL16" s="84">
        <f>IFERROR('1.19 Wine share of consm'!CL16/'1.19 Wine share of consm'!$B16,"")</f>
        <v>2.8504878888357204</v>
      </c>
      <c r="CM16" s="84">
        <f>IFERROR('1.19 Wine share of consm'!CM16/'1.19 Wine share of consm'!$B16,"")</f>
        <v>2.8548397787424213</v>
      </c>
      <c r="CN16" s="84">
        <f>IFERROR('1.19 Wine share of consm'!CN16/'1.19 Wine share of consm'!$B16,"")</f>
        <v>0.27580433901244789</v>
      </c>
      <c r="CO16" s="84">
        <f>IFERROR('1.19 Wine share of consm'!CO16/'1.19 Wine share of consm'!$B16,"")</f>
        <v>0.57921164333134645</v>
      </c>
      <c r="CP16" s="84">
        <f>IFERROR('1.19 Wine share of consm'!CP16/'1.19 Wine share of consm'!$B16,"")</f>
        <v>0.3475863745224505</v>
      </c>
      <c r="CR16" s="88"/>
    </row>
    <row r="17" spans="1:96" x14ac:dyDescent="0.25">
      <c r="A17" s="78" t="s">
        <v>38</v>
      </c>
      <c r="B17" s="84">
        <f>IFERROR('1.19 Wine share of consm'!B17/'1.19 Wine share of consm'!$B17,"")</f>
        <v>1</v>
      </c>
      <c r="C17" s="84">
        <f>IFERROR('1.19 Wine share of consm'!C17/'1.19 Wine share of consm'!$B17,"")</f>
        <v>0.53659434271458684</v>
      </c>
      <c r="D17" s="84">
        <f>IFERROR('1.19 Wine share of consm'!D17/'1.19 Wine share of consm'!$B17,"")</f>
        <v>1.0733312467930087</v>
      </c>
      <c r="E17" s="84">
        <f>IFERROR('1.19 Wine share of consm'!E17/'1.19 Wine share of consm'!$B17,"")</f>
        <v>0.69171335826296043</v>
      </c>
      <c r="F17" s="84">
        <f>IFERROR('1.19 Wine share of consm'!F17/'1.19 Wine share of consm'!$B17,"")</f>
        <v>0.94173045275427103</v>
      </c>
      <c r="G17" s="84">
        <f>IFERROR('1.19 Wine share of consm'!G17/'1.19 Wine share of consm'!$B17,"")</f>
        <v>2.0692001297541937E-2</v>
      </c>
      <c r="H17" s="84">
        <f>IFERROR('1.19 Wine share of consm'!H17/'1.19 Wine share of consm'!$B17,"")</f>
        <v>0.80089130022182409</v>
      </c>
      <c r="I17" s="84">
        <f>IFERROR('1.19 Wine share of consm'!I17/'1.19 Wine share of consm'!$B17,"")</f>
        <v>0.90766385065663868</v>
      </c>
      <c r="J17" s="84">
        <f>IFERROR('1.19 Wine share of consm'!J17/'1.19 Wine share of consm'!$B17,"")</f>
        <v>0.4124129913785945</v>
      </c>
      <c r="K17" s="84">
        <f>IFERROR('1.19 Wine share of consm'!K17/'1.19 Wine share of consm'!$B17,"")</f>
        <v>0.45131987735770718</v>
      </c>
      <c r="L17" s="84">
        <f>IFERROR('1.19 Wine share of consm'!L17/'1.19 Wine share of consm'!$B17,"")</f>
        <v>0</v>
      </c>
      <c r="M17" s="84">
        <f>IFERROR('1.19 Wine share of consm'!M17/'1.19 Wine share of consm'!$B17,"")</f>
        <v>3.4777484006918408E-2</v>
      </c>
      <c r="N17" s="84">
        <f>IFERROR('1.19 Wine share of consm'!N17/'1.19 Wine share of consm'!$B17,"")</f>
        <v>0.9542534640940884</v>
      </c>
      <c r="O17" s="84">
        <f>IFERROR('1.19 Wine share of consm'!O17/'1.19 Wine share of consm'!$B17,"")</f>
        <v>0.51064882680069668</v>
      </c>
      <c r="P17" s="84">
        <f>IFERROR('1.19 Wine share of consm'!P17/'1.19 Wine share of consm'!$B17,"")</f>
        <v>0.32055390549851942</v>
      </c>
      <c r="Q17" s="84">
        <f>IFERROR('1.19 Wine share of consm'!Q17/'1.19 Wine share of consm'!$B17,"")</f>
        <v>3.7581626288270609E-2</v>
      </c>
      <c r="R17" s="84">
        <f>IFERROR('1.19 Wine share of consm'!R17/'1.19 Wine share of consm'!$B17,"")</f>
        <v>0.30303995143528478</v>
      </c>
      <c r="S17" s="84">
        <f>IFERROR('1.19 Wine share of consm'!S17/'1.19 Wine share of consm'!$B17,"")</f>
        <v>0.16177746328474335</v>
      </c>
      <c r="T17" s="84">
        <f>IFERROR('1.19 Wine share of consm'!T17/'1.19 Wine share of consm'!$B17,"")</f>
        <v>2.3160589896785195</v>
      </c>
      <c r="U17" s="84">
        <f>IFERROR('1.19 Wine share of consm'!U17/'1.19 Wine share of consm'!$B17,"")</f>
        <v>2.2863731333249575</v>
      </c>
      <c r="V17" s="84">
        <f>IFERROR('1.19 Wine share of consm'!V17/'1.19 Wine share of consm'!$B17,"")</f>
        <v>2.4948359144064973</v>
      </c>
      <c r="W17" s="84">
        <f>IFERROR('1.19 Wine share of consm'!W17/'1.19 Wine share of consm'!$B17,"")</f>
        <v>0.91843604621609065</v>
      </c>
      <c r="X17" s="84">
        <f>IFERROR('1.19 Wine share of consm'!X17/'1.19 Wine share of consm'!$B17,"")</f>
        <v>1.5814845289228752</v>
      </c>
      <c r="Y17" s="84">
        <f>IFERROR('1.19 Wine share of consm'!Y17/'1.19 Wine share of consm'!$B17,"")</f>
        <v>1.073331246793009</v>
      </c>
      <c r="Z17" s="84">
        <f>IFERROR('1.19 Wine share of consm'!Z17/'1.19 Wine share of consm'!$B17,"")</f>
        <v>1.5223597693401196</v>
      </c>
      <c r="AA17" s="84">
        <f>IFERROR('1.19 Wine share of consm'!AA17/'1.19 Wine share of consm'!$B17,"")</f>
        <v>1.7527552133590265</v>
      </c>
      <c r="AB17" s="84">
        <f>IFERROR('1.19 Wine share of consm'!AB17/'1.19 Wine share of consm'!$B17,"")</f>
        <v>1.2752850608005022</v>
      </c>
      <c r="AC17" s="84">
        <f>IFERROR('1.19 Wine share of consm'!AC17/'1.19 Wine share of consm'!$B17,"")</f>
        <v>1.1116645056070449</v>
      </c>
      <c r="AD17" s="84">
        <f>IFERROR('1.19 Wine share of consm'!AD17/'1.19 Wine share of consm'!$B17,"")</f>
        <v>1.6540393377630864</v>
      </c>
      <c r="AE17" s="84">
        <f>IFERROR('1.19 Wine share of consm'!AE17/'1.19 Wine share of consm'!$B17,"")</f>
        <v>2.142436780015966</v>
      </c>
      <c r="AF17" s="84">
        <f>IFERROR('1.19 Wine share of consm'!AF17/'1.19 Wine share of consm'!$B17,"")</f>
        <v>0.88229336680174719</v>
      </c>
      <c r="AG17" s="84">
        <f>IFERROR('1.19 Wine share of consm'!AG17/'1.19 Wine share of consm'!$B17,"")</f>
        <v>1.0618670946243249</v>
      </c>
      <c r="AH17" s="84">
        <f>IFERROR('1.19 Wine share of consm'!AH17/'1.19 Wine share of consm'!$B17,"")</f>
        <v>2.4717285283290433</v>
      </c>
      <c r="AI17" s="84">
        <f>IFERROR('1.19 Wine share of consm'!AI17/'1.19 Wine share of consm'!$B17,"")</f>
        <v>0.5509837564818022</v>
      </c>
      <c r="AJ17" s="84">
        <f>IFERROR('1.19 Wine share of consm'!AJ17/'1.19 Wine share of consm'!$B17,"")</f>
        <v>1.1499977644210806</v>
      </c>
      <c r="AK17" s="84">
        <f>IFERROR('1.19 Wine share of consm'!AK17/'1.19 Wine share of consm'!$B17,"")</f>
        <v>0.73388433666555164</v>
      </c>
      <c r="AL17" s="84">
        <f>IFERROR('1.19 Wine share of consm'!AL17/'1.19 Wine share of consm'!$B17,"")</f>
        <v>0.98365344027244417</v>
      </c>
      <c r="AM17" s="84">
        <f>IFERROR('1.19 Wine share of consm'!AM17/'1.19 Wine share of consm'!$B17,"")</f>
        <v>1.330321387956654</v>
      </c>
      <c r="AN17" s="84">
        <f>IFERROR('1.19 Wine share of consm'!AN17/'1.19 Wine share of consm'!$B17,"")</f>
        <v>2.8122107493194428</v>
      </c>
      <c r="AO17" s="84">
        <f>IFERROR('1.19 Wine share of consm'!AO17/'1.19 Wine share of consm'!$B17,"")</f>
        <v>0.42413398434282523</v>
      </c>
      <c r="AP17" s="84">
        <f>IFERROR('1.19 Wine share of consm'!AP17/'1.19 Wine share of consm'!$B17,"")</f>
        <v>0.58204579314879645</v>
      </c>
      <c r="AQ17" s="84">
        <f>IFERROR('1.19 Wine share of consm'!AQ17/'1.19 Wine share of consm'!$B17,"")</f>
        <v>3.1668406905546287</v>
      </c>
      <c r="AR17" s="84">
        <f>IFERROR('1.19 Wine share of consm'!AR17/'1.19 Wine share of consm'!$B17,"")</f>
        <v>0.23399954510828946</v>
      </c>
      <c r="AS17" s="84">
        <f>IFERROR('1.19 Wine share of consm'!AS17/'1.19 Wine share of consm'!$B17,"")</f>
        <v>0.24075209754584997</v>
      </c>
      <c r="AT17" s="84">
        <f>IFERROR('1.19 Wine share of consm'!AT17/'1.19 Wine share of consm'!$B17,"")</f>
        <v>1.9607587155467057</v>
      </c>
      <c r="AU17" s="84">
        <f>IFERROR('1.19 Wine share of consm'!AU17/'1.19 Wine share of consm'!$B17,"")</f>
        <v>0.12258784625218953</v>
      </c>
      <c r="AV17" s="84">
        <f>IFERROR('1.19 Wine share of consm'!AV17/'1.19 Wine share of consm'!$B17,"")</f>
        <v>0.40680193027140266</v>
      </c>
      <c r="AW17" s="84">
        <f>IFERROR('1.19 Wine share of consm'!AW17/'1.19 Wine share of consm'!$B17,"")</f>
        <v>0.12825712332417419</v>
      </c>
      <c r="AX17" s="84">
        <f>IFERROR('1.19 Wine share of consm'!AX17/'1.19 Wine share of consm'!$B17,"")</f>
        <v>0.17850711567133196</v>
      </c>
      <c r="AY17" s="84">
        <f>IFERROR('1.19 Wine share of consm'!AY17/'1.19 Wine share of consm'!$B17,"")</f>
        <v>0.24362915601809562</v>
      </c>
      <c r="AZ17" s="84">
        <f>IFERROR('1.19 Wine share of consm'!AZ17/'1.19 Wine share of consm'!$B17,"")</f>
        <v>0.16096873149366406</v>
      </c>
      <c r="BA17" s="84">
        <f>IFERROR('1.19 Wine share of consm'!BA17/'1.19 Wine share of consm'!$B17,"")</f>
        <v>0.44345981207788199</v>
      </c>
      <c r="BB17" s="84">
        <f>IFERROR('1.19 Wine share of consm'!BB17/'1.19 Wine share of consm'!$B17,"")</f>
        <v>3.0430710073911671</v>
      </c>
      <c r="BC17" s="84">
        <f>IFERROR('1.19 Wine share of consm'!BC17/'1.19 Wine share of consm'!$B17,"")</f>
        <v>6.5047009155072014E-2</v>
      </c>
      <c r="BD17" s="84">
        <f>IFERROR('1.19 Wine share of consm'!BD17/'1.19 Wine share of consm'!$B17,"")</f>
        <v>0.82552234116465406</v>
      </c>
      <c r="BE17" s="84">
        <f>IFERROR('1.19 Wine share of consm'!BE17/'1.19 Wine share of consm'!$B17,"")</f>
        <v>3.7117169224073501</v>
      </c>
      <c r="BF17" s="84">
        <f>IFERROR('1.19 Wine share of consm'!BF17/'1.19 Wine share of consm'!$B17,"")</f>
        <v>0.14428926373969592</v>
      </c>
      <c r="BG17" s="84">
        <f>IFERROR('1.19 Wine share of consm'!BG17/'1.19 Wine share of consm'!$B17,"")</f>
        <v>0.77161140322446731</v>
      </c>
      <c r="BH17" s="84" t="str">
        <f>IFERROR('1.19 Wine share of consm'!BH17/'1.19 Wine share of consm'!$B17,"")</f>
        <v/>
      </c>
      <c r="BI17" s="84">
        <f>IFERROR('1.19 Wine share of consm'!BI17/'1.19 Wine share of consm'!$B17,"")</f>
        <v>1.7148496075337882</v>
      </c>
      <c r="BJ17" s="84">
        <f>IFERROR('1.19 Wine share of consm'!BJ17/'1.19 Wine share of consm'!$B17,"")</f>
        <v>0.52151061409793198</v>
      </c>
      <c r="BK17" s="84">
        <f>IFERROR('1.19 Wine share of consm'!BK17/'1.19 Wine share of consm'!$B17,"")</f>
        <v>2.3350430797578516</v>
      </c>
      <c r="BL17" s="84">
        <f>IFERROR('1.19 Wine share of consm'!BL17/'1.19 Wine share of consm'!$B17,"")</f>
        <v>0.47991458975629481</v>
      </c>
      <c r="BM17" s="84" t="str">
        <f>IFERROR('1.19 Wine share of consm'!BM17/'1.19 Wine share of consm'!$B17,"")</f>
        <v/>
      </c>
      <c r="BN17" s="84">
        <f>IFERROR('1.19 Wine share of consm'!BN17/'1.19 Wine share of consm'!$B17,"")</f>
        <v>1.1465229510321826</v>
      </c>
      <c r="BO17" s="84">
        <f>IFERROR('1.19 Wine share of consm'!BO17/'1.19 Wine share of consm'!$B17,"")</f>
        <v>1.1348883047425555</v>
      </c>
      <c r="BP17" s="84">
        <f>IFERROR('1.19 Wine share of consm'!BP17/'1.19 Wine share of consm'!$B17,"")</f>
        <v>0.91297532442589624</v>
      </c>
      <c r="BQ17" s="84">
        <f>IFERROR('1.19 Wine share of consm'!BQ17/'1.19 Wine share of consm'!$B17,"")</f>
        <v>1.0564653684503891</v>
      </c>
      <c r="BR17" s="84">
        <f>IFERROR('1.19 Wine share of consm'!BR17/'1.19 Wine share of consm'!$B17,"")</f>
        <v>1.641285592180922</v>
      </c>
      <c r="BS17" s="84">
        <f>IFERROR('1.19 Wine share of consm'!BS17/'1.19 Wine share of consm'!$B17,"")</f>
        <v>0.99486923780149061</v>
      </c>
      <c r="BT17" s="84">
        <f>IFERROR('1.19 Wine share of consm'!BT17/'1.19 Wine share of consm'!$B17,"")</f>
        <v>2.493037113583394</v>
      </c>
      <c r="BU17" s="84">
        <f>IFERROR('1.19 Wine share of consm'!BU17/'1.19 Wine share of consm'!$B17,"")</f>
        <v>2.2213320351037318</v>
      </c>
      <c r="BV17" s="84">
        <f>IFERROR('1.19 Wine share of consm'!BV17/'1.19 Wine share of consm'!$B17,"")</f>
        <v>2.4006799804159575</v>
      </c>
      <c r="BW17" s="84">
        <f>IFERROR('1.19 Wine share of consm'!BW17/'1.19 Wine share of consm'!$B17,"")</f>
        <v>2.7036473053961978</v>
      </c>
      <c r="BX17" s="84">
        <f>IFERROR('1.19 Wine share of consm'!BX17/'1.19 Wine share of consm'!$B17,"")</f>
        <v>1.2361733074913945</v>
      </c>
      <c r="BY17" s="84">
        <f>IFERROR('1.19 Wine share of consm'!BY17/'1.19 Wine share of consm'!$B17,"")</f>
        <v>3.2979625082161768</v>
      </c>
      <c r="BZ17" s="84">
        <f>IFERROR('1.19 Wine share of consm'!BZ17/'1.19 Wine share of consm'!$B17,"")</f>
        <v>1.7762478462262736</v>
      </c>
      <c r="CA17" s="84">
        <f>IFERROR('1.19 Wine share of consm'!CA17/'1.19 Wine share of consm'!$B17,"")</f>
        <v>3.3111584648202737</v>
      </c>
      <c r="CB17" s="84">
        <f>IFERROR('1.19 Wine share of consm'!CB17/'1.19 Wine share of consm'!$B17,"")</f>
        <v>1.3598329729428453</v>
      </c>
      <c r="CC17" s="84">
        <f>IFERROR('1.19 Wine share of consm'!CC17/'1.19 Wine share of consm'!$B17,"")</f>
        <v>4.1088868257623785</v>
      </c>
      <c r="CD17" s="84">
        <f>IFERROR('1.19 Wine share of consm'!CD17/'1.19 Wine share of consm'!$B17,"")</f>
        <v>2.3381129125059981</v>
      </c>
      <c r="CE17" s="84">
        <f>IFERROR('1.19 Wine share of consm'!CE17/'1.19 Wine share of consm'!$B17,"")</f>
        <v>2.0674309251822849</v>
      </c>
      <c r="CF17" s="84">
        <f>IFERROR('1.19 Wine share of consm'!CF17/'1.19 Wine share of consm'!$B17,"")</f>
        <v>3.9217598180164486</v>
      </c>
      <c r="CG17" s="84">
        <f>IFERROR('1.19 Wine share of consm'!CG17/'1.19 Wine share of consm'!$B17,"")</f>
        <v>2.0698027531467855</v>
      </c>
      <c r="CH17" s="84">
        <f>IFERROR('1.19 Wine share of consm'!CH17/'1.19 Wine share of consm'!$B17,"")</f>
        <v>2.7932840435806776</v>
      </c>
      <c r="CI17" s="84">
        <f>IFERROR('1.19 Wine share of consm'!CI17/'1.19 Wine share of consm'!$B17,"")</f>
        <v>3.1760181050779468</v>
      </c>
      <c r="CJ17" s="84">
        <f>IFERROR('1.19 Wine share of consm'!CJ17/'1.19 Wine share of consm'!$B17,"")</f>
        <v>0.6216819597761486</v>
      </c>
      <c r="CK17" s="84">
        <f>IFERROR('1.19 Wine share of consm'!CK17/'1.19 Wine share of consm'!$B17,"")</f>
        <v>1.9437217116293561</v>
      </c>
      <c r="CL17" s="84">
        <f>IFERROR('1.19 Wine share of consm'!CL17/'1.19 Wine share of consm'!$B17,"")</f>
        <v>2.8778694054638008</v>
      </c>
      <c r="CM17" s="84">
        <f>IFERROR('1.19 Wine share of consm'!CM17/'1.19 Wine share of consm'!$B17,"")</f>
        <v>2.8314338896730904</v>
      </c>
      <c r="CN17" s="84">
        <f>IFERROR('1.19 Wine share of consm'!CN17/'1.19 Wine share of consm'!$B17,"")</f>
        <v>0.26944715061726643</v>
      </c>
      <c r="CO17" s="84">
        <f>IFERROR('1.19 Wine share of consm'!CO17/'1.19 Wine share of consm'!$B17,"")</f>
        <v>0.59773609635770597</v>
      </c>
      <c r="CP17" s="84">
        <f>IFERROR('1.19 Wine share of consm'!CP17/'1.19 Wine share of consm'!$B17,"")</f>
        <v>0.35293918026108195</v>
      </c>
      <c r="CR17" s="88"/>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0070C0"/>
  </sheetPr>
  <dimension ref="A1:BF28"/>
  <sheetViews>
    <sheetView zoomScale="85" workbookViewId="0">
      <pane xSplit="1" ySplit="2" topLeftCell="G3" activePane="bottomRight" state="frozen"/>
      <selection pane="topRight" activeCell="B1" sqref="B1"/>
      <selection pane="bottomLeft" activeCell="A3" sqref="A3"/>
      <selection pane="bottomRight"/>
    </sheetView>
  </sheetViews>
  <sheetFormatPr defaultColWidth="11.42578125" defaultRowHeight="15" x14ac:dyDescent="0.25"/>
  <sheetData>
    <row r="1" spans="1:58" ht="15.75" x14ac:dyDescent="0.25">
      <c r="A1" s="52" t="s">
        <v>590</v>
      </c>
    </row>
    <row r="2" spans="1:58" x14ac:dyDescent="0.25">
      <c r="A2" s="53" t="s">
        <v>39</v>
      </c>
      <c r="B2" s="21" t="s">
        <v>228</v>
      </c>
      <c r="C2" s="21" t="s">
        <v>233</v>
      </c>
      <c r="D2" s="21" t="s">
        <v>240</v>
      </c>
      <c r="E2" s="21" t="s">
        <v>241</v>
      </c>
      <c r="F2" s="21" t="s">
        <v>223</v>
      </c>
      <c r="G2" s="21" t="s">
        <v>224</v>
      </c>
      <c r="H2" s="21" t="s">
        <v>226</v>
      </c>
      <c r="I2" s="21" t="s">
        <v>227</v>
      </c>
      <c r="J2" s="21" t="s">
        <v>229</v>
      </c>
      <c r="K2" s="21" t="s">
        <v>230</v>
      </c>
      <c r="L2" s="21" t="s">
        <v>232</v>
      </c>
      <c r="M2" s="21" t="s">
        <v>238</v>
      </c>
      <c r="N2" s="21" t="s">
        <v>242</v>
      </c>
      <c r="O2" s="21" t="s">
        <v>243</v>
      </c>
      <c r="P2" s="21" t="s">
        <v>245</v>
      </c>
      <c r="Q2" s="21" t="s">
        <v>248</v>
      </c>
      <c r="R2" s="21" t="s">
        <v>89</v>
      </c>
      <c r="S2" s="21" t="s">
        <v>90</v>
      </c>
      <c r="T2" s="21" t="s">
        <v>93</v>
      </c>
      <c r="U2" s="21" t="s">
        <v>94</v>
      </c>
      <c r="V2" s="21" t="s">
        <v>99</v>
      </c>
      <c r="W2" s="21" t="s">
        <v>102</v>
      </c>
      <c r="X2" s="21" t="s">
        <v>103</v>
      </c>
      <c r="Y2" s="21" t="s">
        <v>107</v>
      </c>
      <c r="Z2" s="21" t="s">
        <v>249</v>
      </c>
      <c r="AA2" s="21" t="s">
        <v>84</v>
      </c>
      <c r="AB2" s="21" t="s">
        <v>85</v>
      </c>
      <c r="AC2" s="21" t="s">
        <v>221</v>
      </c>
      <c r="AD2" s="21" t="s">
        <v>271</v>
      </c>
      <c r="AE2" s="21" t="s">
        <v>110</v>
      </c>
      <c r="AF2" s="21" t="s">
        <v>117</v>
      </c>
      <c r="AG2" s="21" t="s">
        <v>120</v>
      </c>
      <c r="AH2" s="21" t="s">
        <v>138</v>
      </c>
      <c r="AI2" s="21" t="s">
        <v>150</v>
      </c>
      <c r="AJ2" s="21" t="s">
        <v>250</v>
      </c>
      <c r="AK2" s="21" t="s">
        <v>153</v>
      </c>
      <c r="AL2" s="21" t="s">
        <v>193</v>
      </c>
      <c r="AM2" s="21" t="s">
        <v>208</v>
      </c>
      <c r="AN2" s="21" t="s">
        <v>215</v>
      </c>
      <c r="AO2" s="21" t="s">
        <v>244</v>
      </c>
      <c r="AP2" s="21" t="s">
        <v>251</v>
      </c>
      <c r="AQ2" s="21" t="s">
        <v>47</v>
      </c>
      <c r="AR2" s="21" t="s">
        <v>274</v>
      </c>
      <c r="AS2" s="21" t="s">
        <v>52</v>
      </c>
      <c r="AT2" s="21" t="s">
        <v>54</v>
      </c>
      <c r="AU2" s="21" t="s">
        <v>73</v>
      </c>
      <c r="AV2" s="21" t="s">
        <v>60</v>
      </c>
      <c r="AW2" s="21" t="s">
        <v>69</v>
      </c>
      <c r="AX2" s="21" t="s">
        <v>71</v>
      </c>
      <c r="AY2" s="21" t="s">
        <v>75</v>
      </c>
      <c r="AZ2" s="21" t="s">
        <v>77</v>
      </c>
      <c r="BA2" s="21" t="s">
        <v>252</v>
      </c>
      <c r="BB2" s="21" t="s">
        <v>277</v>
      </c>
      <c r="BC2" s="21" t="s">
        <v>254</v>
      </c>
      <c r="BE2" s="22" t="s">
        <v>278</v>
      </c>
      <c r="BF2" s="22" t="s">
        <v>239</v>
      </c>
    </row>
    <row r="3" spans="1:58" x14ac:dyDescent="0.25">
      <c r="A3" s="54">
        <v>1994</v>
      </c>
      <c r="B3" s="70">
        <v>6.8873887715184727</v>
      </c>
      <c r="C3" s="70">
        <v>6.4551750363345146</v>
      </c>
      <c r="D3" s="70">
        <v>6.8916947157274953</v>
      </c>
      <c r="E3" s="70">
        <v>3.5321633533099179</v>
      </c>
      <c r="F3" s="70">
        <v>3.5423477640401813</v>
      </c>
      <c r="G3" s="70">
        <v>2.720860822083337</v>
      </c>
      <c r="H3" s="70">
        <v>2.8815803747149586</v>
      </c>
      <c r="I3" s="70">
        <v>1.0510808121614919</v>
      </c>
      <c r="J3" s="70">
        <v>2.4583343516292033</v>
      </c>
      <c r="K3" s="70">
        <v>3.7244590945286702</v>
      </c>
      <c r="L3" s="70">
        <v>0.67609025646194165</v>
      </c>
      <c r="M3" s="70">
        <v>2.0686295872313751</v>
      </c>
      <c r="N3" s="70">
        <v>1.4466371416134027</v>
      </c>
      <c r="O3" s="70">
        <v>4.9148921213735868</v>
      </c>
      <c r="P3" s="70">
        <v>1.5798164338034122</v>
      </c>
      <c r="Q3" s="70">
        <v>0.75257944592847459</v>
      </c>
      <c r="R3" s="70">
        <v>2.415384930653385</v>
      </c>
      <c r="S3" s="70">
        <v>4.3085352115708995</v>
      </c>
      <c r="T3" s="70">
        <v>3.6819412309090027</v>
      </c>
      <c r="U3" s="70">
        <v>3.4813204703129719</v>
      </c>
      <c r="V3" s="70" t="s">
        <v>281</v>
      </c>
      <c r="W3" s="70">
        <v>2.5712791313727994</v>
      </c>
      <c r="X3" s="70">
        <v>0.51606207248253877</v>
      </c>
      <c r="Y3" s="70">
        <v>0.10387775667761821</v>
      </c>
      <c r="Z3" s="70">
        <v>1.1052508109443837</v>
      </c>
      <c r="AA3" s="70">
        <v>2.3419333534631206</v>
      </c>
      <c r="AB3" s="70">
        <v>1.7922965620470042</v>
      </c>
      <c r="AC3" s="70">
        <v>0.94199999999999995</v>
      </c>
      <c r="AD3" s="70">
        <v>0.79146601682908746</v>
      </c>
      <c r="AE3" s="70">
        <v>5.0306834626248591</v>
      </c>
      <c r="AF3" s="70">
        <v>0.19380722167607106</v>
      </c>
      <c r="AG3" s="70">
        <v>1.4297309891972041</v>
      </c>
      <c r="AH3" s="70">
        <v>1.9001126590385595E-2</v>
      </c>
      <c r="AI3" s="70">
        <v>3.4117405650281256</v>
      </c>
      <c r="AJ3" s="70">
        <v>6.389137893495371E-2</v>
      </c>
      <c r="AK3" s="70">
        <v>0.10464555026045841</v>
      </c>
      <c r="AL3" s="70">
        <v>0.12449586991859028</v>
      </c>
      <c r="AM3" s="70">
        <v>0.95109549799236137</v>
      </c>
      <c r="AN3" s="70">
        <v>0.29443626424671132</v>
      </c>
      <c r="AO3" s="70">
        <v>6.6077325831849873E-2</v>
      </c>
      <c r="AP3" s="70">
        <v>3.8795308337175829E-2</v>
      </c>
      <c r="AQ3" s="70">
        <v>2.4065344615655689E-2</v>
      </c>
      <c r="AR3" s="70">
        <v>0.10086879014149321</v>
      </c>
      <c r="AS3" s="70">
        <v>3.1958241231457561E-4</v>
      </c>
      <c r="AT3" s="70">
        <v>0.13492179479026559</v>
      </c>
      <c r="AU3" s="70">
        <v>1.0529776707149106E-2</v>
      </c>
      <c r="AV3" s="70">
        <v>4.7156771875050815E-3</v>
      </c>
      <c r="AW3" s="70">
        <v>2.3781952982097907E-3</v>
      </c>
      <c r="AX3" s="70">
        <v>0.13813386838134073</v>
      </c>
      <c r="AY3" s="70">
        <v>1.943194815097217E-2</v>
      </c>
      <c r="AZ3" s="70">
        <v>3.9615516855019284E-3</v>
      </c>
      <c r="BA3" s="70">
        <v>5.1260950057845905E-3</v>
      </c>
      <c r="BB3" s="70" t="s">
        <v>281</v>
      </c>
      <c r="BC3" s="70">
        <v>0.45363888261912433</v>
      </c>
      <c r="BD3" s="9"/>
      <c r="BE3" s="71">
        <v>1.1259614784786514</v>
      </c>
      <c r="BF3" s="71">
        <v>0.99</v>
      </c>
    </row>
    <row r="4" spans="1:58" x14ac:dyDescent="0.25">
      <c r="A4" s="54">
        <v>1995</v>
      </c>
      <c r="B4" s="70">
        <v>6.9347831475756463</v>
      </c>
      <c r="C4" s="70">
        <v>6.1573298026911667</v>
      </c>
      <c r="D4" s="70">
        <v>6.7105786287299578</v>
      </c>
      <c r="E4" s="70">
        <v>3.3572423130411542</v>
      </c>
      <c r="F4" s="70">
        <v>3.7021637101745313</v>
      </c>
      <c r="G4" s="70">
        <v>2.8256696588590255</v>
      </c>
      <c r="H4" s="70">
        <v>3.0411697475426753</v>
      </c>
      <c r="I4" s="70">
        <v>1.1497981549532565</v>
      </c>
      <c r="J4" s="70">
        <v>2.5257404067148141</v>
      </c>
      <c r="K4" s="70">
        <v>3.7967591417670743</v>
      </c>
      <c r="L4" s="70">
        <v>0.73476096422172854</v>
      </c>
      <c r="M4" s="70">
        <v>2.1485622423551201</v>
      </c>
      <c r="N4" s="70">
        <v>1.3876261997606141</v>
      </c>
      <c r="O4" s="70">
        <v>4.8183269531327806</v>
      </c>
      <c r="P4" s="70">
        <v>1.6347670953770268</v>
      </c>
      <c r="Q4" s="70">
        <v>0.80201336688944813</v>
      </c>
      <c r="R4" s="70">
        <v>2.3975885761719322</v>
      </c>
      <c r="S4" s="70">
        <v>4.0370826674464588</v>
      </c>
      <c r="T4" s="70">
        <v>1.821377134997588</v>
      </c>
      <c r="U4" s="70">
        <v>3.1542035862723057</v>
      </c>
      <c r="V4" s="70" t="s">
        <v>281</v>
      </c>
      <c r="W4" s="70">
        <v>2.9539917326698051</v>
      </c>
      <c r="X4" s="70">
        <v>0.63679828365517643</v>
      </c>
      <c r="Y4" s="70">
        <v>0.24086103010131249</v>
      </c>
      <c r="Z4" s="70">
        <v>1.0868280461414253</v>
      </c>
      <c r="AA4" s="70">
        <v>2.5234802324844763</v>
      </c>
      <c r="AB4" s="70">
        <v>1.8241607821230881</v>
      </c>
      <c r="AC4" s="70">
        <v>0.98520000000000008</v>
      </c>
      <c r="AD4" s="70">
        <v>0.79071852115913133</v>
      </c>
      <c r="AE4" s="70">
        <v>4.7905393352618511</v>
      </c>
      <c r="AF4" s="70">
        <v>0.20904127419517135</v>
      </c>
      <c r="AG4" s="70">
        <v>1.3498931879124696</v>
      </c>
      <c r="AH4" s="70">
        <v>1.9143687120758618E-2</v>
      </c>
      <c r="AI4" s="70">
        <v>3.2620127033828448</v>
      </c>
      <c r="AJ4" s="70">
        <v>6.7212755308753772E-2</v>
      </c>
      <c r="AK4" s="70">
        <v>0.10039463993729393</v>
      </c>
      <c r="AL4" s="70">
        <v>8.8023022257046862E-2</v>
      </c>
      <c r="AM4" s="70">
        <v>1.0110471214132215</v>
      </c>
      <c r="AN4" s="70">
        <v>0.26489170692979341</v>
      </c>
      <c r="AO4" s="70">
        <v>5.3339458859244036E-2</v>
      </c>
      <c r="AP4" s="70">
        <v>3.8701010230212787E-2</v>
      </c>
      <c r="AQ4" s="70">
        <v>2.3671030953932214E-2</v>
      </c>
      <c r="AR4" s="70">
        <v>0.10064017315018745</v>
      </c>
      <c r="AS4" s="70">
        <v>3.2687857114838977E-4</v>
      </c>
      <c r="AT4" s="70">
        <v>0.15649551703422637</v>
      </c>
      <c r="AU4" s="70">
        <v>1.5052850256619657E-2</v>
      </c>
      <c r="AV4" s="70">
        <v>7.4317574286608635E-3</v>
      </c>
      <c r="AW4" s="70">
        <v>2.7653870731956468E-3</v>
      </c>
      <c r="AX4" s="70">
        <v>0.14263028858556884</v>
      </c>
      <c r="AY4" s="70">
        <v>2.0524302111378772E-2</v>
      </c>
      <c r="AZ4" s="70">
        <v>8.0984374725494336E-3</v>
      </c>
      <c r="BA4" s="70">
        <v>5.3442196867615546E-3</v>
      </c>
      <c r="BB4" s="70" t="s">
        <v>281</v>
      </c>
      <c r="BC4" s="70">
        <v>0.45014425580431638</v>
      </c>
      <c r="BD4" s="9"/>
      <c r="BE4" s="71">
        <v>1.1144961451344688</v>
      </c>
      <c r="BF4" s="71">
        <v>1.0399999999999998</v>
      </c>
    </row>
    <row r="5" spans="1:58" x14ac:dyDescent="0.25">
      <c r="A5" s="54">
        <v>1996</v>
      </c>
      <c r="B5" s="70">
        <v>6.5988176687445659</v>
      </c>
      <c r="C5" s="70">
        <v>5.9995390385363399</v>
      </c>
      <c r="D5" s="70">
        <v>6.2190496112146674</v>
      </c>
      <c r="E5" s="70">
        <v>3.3264196562955064</v>
      </c>
      <c r="F5" s="70">
        <v>3.6208338202704433</v>
      </c>
      <c r="G5" s="70">
        <v>2.821544875171079</v>
      </c>
      <c r="H5" s="70">
        <v>3.1154440093031894</v>
      </c>
      <c r="I5" s="70">
        <v>1.199200167142392</v>
      </c>
      <c r="J5" s="70">
        <v>2.5719011133687339</v>
      </c>
      <c r="K5" s="70">
        <v>3.7364890616106887</v>
      </c>
      <c r="L5" s="70">
        <v>0.82545706567670885</v>
      </c>
      <c r="M5" s="70">
        <v>2.1224656351860318</v>
      </c>
      <c r="N5" s="70">
        <v>1.4675464177254616</v>
      </c>
      <c r="O5" s="70">
        <v>4.813969975473805</v>
      </c>
      <c r="P5" s="70">
        <v>1.683269736854176</v>
      </c>
      <c r="Q5" s="70">
        <v>0.89326569183328353</v>
      </c>
      <c r="R5" s="70">
        <v>2.3879031965198054</v>
      </c>
      <c r="S5" s="70">
        <v>4.4218048973199977</v>
      </c>
      <c r="T5" s="70">
        <v>1.8144581893551577</v>
      </c>
      <c r="U5" s="70">
        <v>3.5955670885505886</v>
      </c>
      <c r="V5" s="70" t="s">
        <v>281</v>
      </c>
      <c r="W5" s="70">
        <v>3.0373972166631722</v>
      </c>
      <c r="X5" s="70">
        <v>0.62648874448685588</v>
      </c>
      <c r="Y5" s="70">
        <v>0.28258304299828857</v>
      </c>
      <c r="Z5" s="70">
        <v>1.114076166261331</v>
      </c>
      <c r="AA5" s="70">
        <v>2.3978985946146127</v>
      </c>
      <c r="AB5" s="70">
        <v>1.7775416377514517</v>
      </c>
      <c r="AC5" s="70">
        <v>0.90894515255515984</v>
      </c>
      <c r="AD5" s="70">
        <v>0.84223976491098995</v>
      </c>
      <c r="AE5" s="70">
        <v>4.5524725898691711</v>
      </c>
      <c r="AF5" s="70">
        <v>0.20414245934909725</v>
      </c>
      <c r="AG5" s="70">
        <v>1.2581438642118952</v>
      </c>
      <c r="AH5" s="70">
        <v>1.9266456273158251E-2</v>
      </c>
      <c r="AI5" s="70">
        <v>3.2970328773629771</v>
      </c>
      <c r="AJ5" s="70">
        <v>6.1666670563342414E-2</v>
      </c>
      <c r="AK5" s="70">
        <v>9.6489852973236923E-2</v>
      </c>
      <c r="AL5" s="70">
        <v>0.11421998097562706</v>
      </c>
      <c r="AM5" s="70">
        <v>1.0610825196871974</v>
      </c>
      <c r="AN5" s="70">
        <v>0.27492102882808811</v>
      </c>
      <c r="AO5" s="70">
        <v>6.7229306354519056E-2</v>
      </c>
      <c r="AP5" s="70">
        <v>4.3034149537796253E-2</v>
      </c>
      <c r="AQ5" s="70">
        <v>2.0948889162662722E-2</v>
      </c>
      <c r="AR5" s="70">
        <v>0.13942127466767132</v>
      </c>
      <c r="AS5" s="70">
        <v>3.3379979715243095E-4</v>
      </c>
      <c r="AT5" s="70">
        <v>0.16110207248402608</v>
      </c>
      <c r="AU5" s="70">
        <v>1.5381377602329235E-2</v>
      </c>
      <c r="AV5" s="70">
        <v>4.9848981920817513E-3</v>
      </c>
      <c r="AW5" s="70">
        <v>3.6563800239609928E-3</v>
      </c>
      <c r="AX5" s="70">
        <v>0.14727619105711867</v>
      </c>
      <c r="AY5" s="70">
        <v>2.9917084367826859E-2</v>
      </c>
      <c r="AZ5" s="70">
        <v>1.6066002647310812E-2</v>
      </c>
      <c r="BA5" s="70">
        <v>4.320747234574901E-3</v>
      </c>
      <c r="BB5" s="70" t="s">
        <v>281</v>
      </c>
      <c r="BC5" s="70">
        <v>0.44458396541079831</v>
      </c>
      <c r="BD5" s="9"/>
      <c r="BE5" s="71">
        <v>1.0891585280265215</v>
      </c>
      <c r="BF5" s="71">
        <v>1.1200000000000001</v>
      </c>
    </row>
    <row r="6" spans="1:58" x14ac:dyDescent="0.25">
      <c r="A6" s="54">
        <v>1997</v>
      </c>
      <c r="B6" s="70">
        <v>6.4801349945912943</v>
      </c>
      <c r="C6" s="70">
        <v>5.9328228389043325</v>
      </c>
      <c r="D6" s="70">
        <v>5.9900519800517564</v>
      </c>
      <c r="E6" s="70">
        <v>3.8497785610641597</v>
      </c>
      <c r="F6" s="70">
        <v>3.4629536723329837</v>
      </c>
      <c r="G6" s="70">
        <v>2.8142055820460246</v>
      </c>
      <c r="H6" s="70">
        <v>3.2301803879315507</v>
      </c>
      <c r="I6" s="70">
        <v>1.3398917765916578</v>
      </c>
      <c r="J6" s="70">
        <v>2.6001500266422144</v>
      </c>
      <c r="K6" s="70">
        <v>3.8274001994625655</v>
      </c>
      <c r="L6" s="70">
        <v>0.92488764262863599</v>
      </c>
      <c r="M6" s="70">
        <v>2.2681489672770159</v>
      </c>
      <c r="N6" s="70">
        <v>1.5983600218739182</v>
      </c>
      <c r="O6" s="70">
        <v>4.8138017730255891</v>
      </c>
      <c r="P6" s="70">
        <v>1.8455833128930434</v>
      </c>
      <c r="Q6" s="70">
        <v>0.96408063452637793</v>
      </c>
      <c r="R6" s="70">
        <v>2.3755989952493555</v>
      </c>
      <c r="S6" s="70">
        <v>5.5918098699376406</v>
      </c>
      <c r="T6" s="70">
        <v>1.6394892352280461</v>
      </c>
      <c r="U6" s="70">
        <v>3.7889034932354537</v>
      </c>
      <c r="V6" s="70" t="s">
        <v>281</v>
      </c>
      <c r="W6" s="70">
        <v>3.7929701797165682</v>
      </c>
      <c r="X6" s="70">
        <v>0.64691207065885792</v>
      </c>
      <c r="Y6" s="70">
        <v>0.3088024466049617</v>
      </c>
      <c r="Z6" s="70">
        <v>1.0711806380135966</v>
      </c>
      <c r="AA6" s="70">
        <v>2.6097045717773595</v>
      </c>
      <c r="AB6" s="70">
        <v>1.8776603194614163</v>
      </c>
      <c r="AC6" s="70">
        <v>0.94340999786306035</v>
      </c>
      <c r="AD6" s="70">
        <v>0.86385187212159709</v>
      </c>
      <c r="AE6" s="70">
        <v>4.5465605653560344</v>
      </c>
      <c r="AF6" s="70">
        <v>0.20591904342325443</v>
      </c>
      <c r="AG6" s="70">
        <v>1.3394479686867324</v>
      </c>
      <c r="AH6" s="70">
        <v>1.9378694639462162E-2</v>
      </c>
      <c r="AI6" s="70">
        <v>3.3685634607360062</v>
      </c>
      <c r="AJ6" s="70">
        <v>6.1636150934740216E-2</v>
      </c>
      <c r="AK6" s="70">
        <v>9.2835939914379134E-2</v>
      </c>
      <c r="AL6" s="70">
        <v>0.15399239078146068</v>
      </c>
      <c r="AM6" s="70">
        <v>1.1034442025359164</v>
      </c>
      <c r="AN6" s="70">
        <v>0.29861621791772014</v>
      </c>
      <c r="AO6" s="70">
        <v>7.4538021956282258E-2</v>
      </c>
      <c r="AP6" s="70">
        <v>4.6232081292350735E-2</v>
      </c>
      <c r="AQ6" s="70">
        <v>2.57566408552324E-2</v>
      </c>
      <c r="AR6" s="70">
        <v>0.17974364824186514</v>
      </c>
      <c r="AS6" s="70">
        <v>3.4038583364587896E-4</v>
      </c>
      <c r="AT6" s="70">
        <v>0.20957457701329091</v>
      </c>
      <c r="AU6" s="70">
        <v>2.4446478303652271E-2</v>
      </c>
      <c r="AV6" s="70">
        <v>4.8797197412342617E-3</v>
      </c>
      <c r="AW6" s="70">
        <v>3.7108982048714E-3</v>
      </c>
      <c r="AX6" s="70">
        <v>0.19437662746504819</v>
      </c>
      <c r="AY6" s="70">
        <v>0.13658337582865884</v>
      </c>
      <c r="AZ6" s="70">
        <v>1.0129419795117554E-2</v>
      </c>
      <c r="BA6" s="70">
        <v>6.7367017112763871E-3</v>
      </c>
      <c r="BB6" s="70" t="s">
        <v>281</v>
      </c>
      <c r="BC6" s="70">
        <v>0.45462452236391893</v>
      </c>
      <c r="BD6" s="9"/>
      <c r="BE6" s="71">
        <v>1.0696706992241101</v>
      </c>
      <c r="BF6" s="71">
        <v>1.2799999999999998</v>
      </c>
    </row>
    <row r="7" spans="1:58" x14ac:dyDescent="0.25">
      <c r="A7" s="54">
        <v>1998</v>
      </c>
      <c r="B7" s="70">
        <v>6.3859937486436058</v>
      </c>
      <c r="C7" s="70">
        <v>5.765324502147406</v>
      </c>
      <c r="D7" s="70">
        <v>5.9672411997435439</v>
      </c>
      <c r="E7" s="70">
        <v>3.9104436718536824</v>
      </c>
      <c r="F7" s="70">
        <v>3.5563780058752199</v>
      </c>
      <c r="G7" s="70">
        <v>2.2227865185641029</v>
      </c>
      <c r="H7" s="70">
        <v>3.2046764911132728</v>
      </c>
      <c r="I7" s="70">
        <v>1.4091078215175286</v>
      </c>
      <c r="J7" s="70">
        <v>2.5695729697321141</v>
      </c>
      <c r="K7" s="70">
        <v>3.514094182388491</v>
      </c>
      <c r="L7" s="70">
        <v>1.0485271830656564</v>
      </c>
      <c r="M7" s="70">
        <v>2.3244937212830341</v>
      </c>
      <c r="N7" s="70">
        <v>1.6093011852501036</v>
      </c>
      <c r="O7" s="70">
        <v>4.7103811074661461</v>
      </c>
      <c r="P7" s="70">
        <v>1.936497865114934</v>
      </c>
      <c r="Q7" s="70">
        <v>0.9863275039745627</v>
      </c>
      <c r="R7" s="70">
        <v>2.4285186275465183</v>
      </c>
      <c r="S7" s="70">
        <v>5.578387293816025</v>
      </c>
      <c r="T7" s="70">
        <v>1.4559690585490512</v>
      </c>
      <c r="U7" s="70">
        <v>3.9803875594916391</v>
      </c>
      <c r="V7" s="70" t="s">
        <v>281</v>
      </c>
      <c r="W7" s="70">
        <v>2.716975363296517</v>
      </c>
      <c r="X7" s="70">
        <v>0.65927181721350037</v>
      </c>
      <c r="Y7" s="70">
        <v>0.34377087342722529</v>
      </c>
      <c r="Z7" s="71">
        <v>1.0187106270238446</v>
      </c>
      <c r="AA7" s="71">
        <v>2.8365625565324906</v>
      </c>
      <c r="AB7" s="71">
        <v>1.863595518023921</v>
      </c>
      <c r="AC7" s="71">
        <v>0.96282690666782922</v>
      </c>
      <c r="AD7" s="71">
        <v>0.86534534516611039</v>
      </c>
      <c r="AE7" s="71">
        <v>4.2025447432060155</v>
      </c>
      <c r="AF7" s="70">
        <v>0.20764239611663093</v>
      </c>
      <c r="AG7" s="70">
        <v>1.7118156632924881</v>
      </c>
      <c r="AH7" s="70">
        <v>1.9485817445527718E-2</v>
      </c>
      <c r="AI7" s="70">
        <v>3.3415007772939975</v>
      </c>
      <c r="AJ7" s="70">
        <v>5.8680833342712735E-2</v>
      </c>
      <c r="AK7" s="70">
        <v>8.9383731673287822E-2</v>
      </c>
      <c r="AL7" s="70">
        <v>0.15586763875153301</v>
      </c>
      <c r="AM7" s="70">
        <v>1.0221978857811405</v>
      </c>
      <c r="AN7" s="70">
        <v>0.2953751510480388</v>
      </c>
      <c r="AO7" s="70">
        <v>7.5102608083954525E-2</v>
      </c>
      <c r="AP7" s="70">
        <v>4.289596672940213E-2</v>
      </c>
      <c r="AQ7" s="70">
        <v>2.4996026362088197E-2</v>
      </c>
      <c r="AR7" s="70">
        <v>9.9325180409267896E-2</v>
      </c>
      <c r="AS7" s="70">
        <v>3.4669448477175424E-4</v>
      </c>
      <c r="AT7" s="70">
        <v>0.24238373280073547</v>
      </c>
      <c r="AU7" s="70">
        <v>5.7176891625999159E-3</v>
      </c>
      <c r="AV7" s="70">
        <v>8.3742093852517737E-3</v>
      </c>
      <c r="AW7" s="70">
        <v>4.5335415507174138E-3</v>
      </c>
      <c r="AX7" s="70">
        <v>0.14466281199673814</v>
      </c>
      <c r="AY7" s="70">
        <v>8.6004869309568646E-2</v>
      </c>
      <c r="AZ7" s="70">
        <v>3.8970488828180471E-3</v>
      </c>
      <c r="BA7" s="70">
        <v>6.1858401823772068E-3</v>
      </c>
      <c r="BB7" s="70" t="s">
        <v>281</v>
      </c>
      <c r="BC7" s="70">
        <v>0.44251911614196959</v>
      </c>
      <c r="BD7" s="9"/>
      <c r="BE7" s="71">
        <v>1.0667007734186809</v>
      </c>
      <c r="BF7" s="71">
        <v>1.23</v>
      </c>
    </row>
    <row r="8" spans="1:58" x14ac:dyDescent="0.25">
      <c r="A8" s="54">
        <v>1999</v>
      </c>
      <c r="B8" s="70">
        <v>6.3240320311107947</v>
      </c>
      <c r="C8" s="70">
        <v>5.7171719239994188</v>
      </c>
      <c r="D8" s="70">
        <v>5.6234943506515362</v>
      </c>
      <c r="E8" s="70">
        <v>3.7304379194695581</v>
      </c>
      <c r="F8" s="70">
        <v>3.4843702932020197</v>
      </c>
      <c r="G8" s="70">
        <v>2.2873322061809591</v>
      </c>
      <c r="H8" s="70">
        <v>3.2775962935608001</v>
      </c>
      <c r="I8" s="70">
        <v>1.560067917697902</v>
      </c>
      <c r="J8" s="70">
        <v>2.5320145480033545</v>
      </c>
      <c r="K8" s="70">
        <v>3.8649802419314434</v>
      </c>
      <c r="L8" s="70">
        <v>1.2041275321846592</v>
      </c>
      <c r="M8" s="70">
        <v>2.3810847363986896</v>
      </c>
      <c r="N8" s="70">
        <v>1.6287519905796974</v>
      </c>
      <c r="O8" s="70">
        <v>4.8066476717076361</v>
      </c>
      <c r="P8" s="70">
        <v>2.0040641405561517</v>
      </c>
      <c r="Q8" s="70">
        <v>1.0982716049382715</v>
      </c>
      <c r="R8" s="70">
        <v>2.3566728413800773</v>
      </c>
      <c r="S8" s="70">
        <v>5.4171113982735086</v>
      </c>
      <c r="T8" s="70">
        <v>1.4497272171539752</v>
      </c>
      <c r="U8" s="70">
        <v>3.6251490991368787</v>
      </c>
      <c r="V8" s="70" t="s">
        <v>281</v>
      </c>
      <c r="W8" s="70">
        <v>2.8497152940094432</v>
      </c>
      <c r="X8" s="70">
        <v>0.78589043637936762</v>
      </c>
      <c r="Y8" s="70">
        <v>0.30508436660362331</v>
      </c>
      <c r="Z8" s="71">
        <v>1.0215751779441244</v>
      </c>
      <c r="AA8" s="71">
        <v>2.7035815158114578</v>
      </c>
      <c r="AB8" s="71">
        <v>2.0204118728224625</v>
      </c>
      <c r="AC8" s="71">
        <v>0.96646710200487707</v>
      </c>
      <c r="AD8" s="71">
        <v>0.88314351872460961</v>
      </c>
      <c r="AE8" s="71">
        <v>4.1359497407254873</v>
      </c>
      <c r="AF8" s="70">
        <v>0.20932374942673562</v>
      </c>
      <c r="AG8" s="70">
        <v>1.1171093431520809</v>
      </c>
      <c r="AH8" s="70">
        <v>1.9594795301075787E-2</v>
      </c>
      <c r="AI8" s="70">
        <v>3.510577605401938</v>
      </c>
      <c r="AJ8" s="70">
        <v>5.8644900305053274E-2</v>
      </c>
      <c r="AK8" s="70">
        <v>8.6057899754955133E-2</v>
      </c>
      <c r="AL8" s="70">
        <v>0.12485686811921139</v>
      </c>
      <c r="AM8" s="70">
        <v>1.0251179296843977</v>
      </c>
      <c r="AN8" s="70">
        <v>0.29214291775799855</v>
      </c>
      <c r="AO8" s="70">
        <v>7.5656147044520783E-2</v>
      </c>
      <c r="AP8" s="70">
        <v>4.2587431040380833E-2</v>
      </c>
      <c r="AQ8" s="70">
        <v>2.5601424084103982E-2</v>
      </c>
      <c r="AR8" s="70">
        <v>0.14988846556161126</v>
      </c>
      <c r="AS8" s="70">
        <v>3.5277051568358917E-4</v>
      </c>
      <c r="AT8" s="70">
        <v>0.27641792182694441</v>
      </c>
      <c r="AU8" s="70">
        <v>1.4672987157134982E-2</v>
      </c>
      <c r="AV8" s="70">
        <v>1.2873677275764378E-2</v>
      </c>
      <c r="AW8" s="70">
        <v>5.2275614176161764E-3</v>
      </c>
      <c r="AX8" s="70">
        <v>0.20106090273260455</v>
      </c>
      <c r="AY8" s="70">
        <v>4.8670525500205092E-2</v>
      </c>
      <c r="AZ8" s="70">
        <v>8.8346411230001594E-3</v>
      </c>
      <c r="BA8" s="70">
        <v>6.0737008156582463E-3</v>
      </c>
      <c r="BB8" s="70" t="s">
        <v>281</v>
      </c>
      <c r="BC8" s="70">
        <v>0.43691741064502748</v>
      </c>
      <c r="BD8" s="9"/>
      <c r="BE8" s="71">
        <v>1.0537074874926906</v>
      </c>
      <c r="BF8" s="71">
        <v>1.4899999999999998</v>
      </c>
    </row>
    <row r="9" spans="1:58" x14ac:dyDescent="0.25">
      <c r="A9" s="54">
        <v>2000</v>
      </c>
      <c r="B9" s="70">
        <v>6.975877191520313</v>
      </c>
      <c r="C9" s="70">
        <v>6.1322512756338803</v>
      </c>
      <c r="D9" s="70">
        <v>5.4996158696217705</v>
      </c>
      <c r="E9" s="70">
        <v>3.5114901000600658</v>
      </c>
      <c r="F9" s="70">
        <v>3.5757987445707635</v>
      </c>
      <c r="G9" s="70">
        <v>3.3976863010569138</v>
      </c>
      <c r="H9" s="70">
        <v>3.6934166603608558</v>
      </c>
      <c r="I9" s="70">
        <v>0.87577008863971062</v>
      </c>
      <c r="J9" s="70">
        <v>2.6908610661533952</v>
      </c>
      <c r="K9" s="70">
        <v>3.1302033032095258</v>
      </c>
      <c r="L9" s="70">
        <v>1.4073476340631146</v>
      </c>
      <c r="M9" s="70">
        <v>2.4540410227247778</v>
      </c>
      <c r="N9" s="70">
        <v>1.7945159329814417</v>
      </c>
      <c r="O9" s="70">
        <v>4.7968643742723041</v>
      </c>
      <c r="P9" s="70">
        <v>2.4447137149942999</v>
      </c>
      <c r="Q9" s="70">
        <v>1.0579064327485381</v>
      </c>
      <c r="R9" s="70">
        <v>1.7286899022618154</v>
      </c>
      <c r="S9" s="70">
        <v>4.8118663191370263</v>
      </c>
      <c r="T9" s="70">
        <v>1.2259530237697007</v>
      </c>
      <c r="U9" s="70">
        <v>3.3938269265863164</v>
      </c>
      <c r="V9" s="70">
        <v>4.4549109516213745</v>
      </c>
      <c r="W9" s="70">
        <v>2.8269789162906909</v>
      </c>
      <c r="X9" s="70">
        <v>0.58047098751196002</v>
      </c>
      <c r="Y9" s="70">
        <v>0.29894946667491018</v>
      </c>
      <c r="Z9" s="71">
        <v>0.98509297745052915</v>
      </c>
      <c r="AA9" s="71">
        <v>2.8471471090911482</v>
      </c>
      <c r="AB9" s="71">
        <v>1.9854350643245999</v>
      </c>
      <c r="AC9" s="71">
        <v>1.0508145504814781</v>
      </c>
      <c r="AD9" s="71">
        <v>0.91442931123696658</v>
      </c>
      <c r="AE9" s="71">
        <v>3.8168041850969696</v>
      </c>
      <c r="AF9" s="70">
        <v>0.21799012131912221</v>
      </c>
      <c r="AG9" s="70">
        <v>2.3822400311728793</v>
      </c>
      <c r="AH9" s="70">
        <v>3.9418147841379696E-2</v>
      </c>
      <c r="AI9" s="70">
        <v>3.3494544992371846</v>
      </c>
      <c r="AJ9" s="70">
        <v>5.8609703679583201E-2</v>
      </c>
      <c r="AK9" s="70">
        <v>8.5445909199919484E-2</v>
      </c>
      <c r="AL9" s="70">
        <v>0.12621975407465907</v>
      </c>
      <c r="AM9" s="70">
        <v>0.97700849030107029</v>
      </c>
      <c r="AN9" s="70">
        <v>0.26072669352146904</v>
      </c>
      <c r="AO9" s="70">
        <v>3.4638299522109638E-2</v>
      </c>
      <c r="AP9" s="70">
        <v>1.6594170546810401E-2</v>
      </c>
      <c r="AQ9" s="70">
        <v>2.8864898684903512E-2</v>
      </c>
      <c r="AR9" s="70">
        <v>0.16511281447485401</v>
      </c>
      <c r="AS9" s="70">
        <v>3.5852145750923193E-4</v>
      </c>
      <c r="AT9" s="70">
        <v>0.25541746561560491</v>
      </c>
      <c r="AU9" s="70">
        <v>2.051886765262045E-2</v>
      </c>
      <c r="AV9" s="70">
        <v>1.183274063380103E-2</v>
      </c>
      <c r="AW9" s="70">
        <v>8.0682492231607655E-3</v>
      </c>
      <c r="AX9" s="70">
        <v>0.20389654754700126</v>
      </c>
      <c r="AY9" s="70">
        <v>3.6136086386843173E-2</v>
      </c>
      <c r="AZ9" s="70">
        <v>1.089182199717414E-2</v>
      </c>
      <c r="BA9" s="70">
        <v>6.0726425543291473E-3</v>
      </c>
      <c r="BB9" s="70" t="s">
        <v>281</v>
      </c>
      <c r="BC9" s="70">
        <v>0.44509409193144123</v>
      </c>
      <c r="BD9" s="9"/>
      <c r="BE9" s="71">
        <v>1.0414171566653394</v>
      </c>
      <c r="BF9" s="71">
        <v>1.6199999999999999</v>
      </c>
    </row>
    <row r="10" spans="1:58" x14ac:dyDescent="0.25">
      <c r="A10" s="54">
        <v>2001</v>
      </c>
      <c r="B10" s="9">
        <v>6.826149582114712</v>
      </c>
      <c r="C10" s="9">
        <v>6.0348251283145258</v>
      </c>
      <c r="D10" s="9">
        <v>5.5969591722550573</v>
      </c>
      <c r="E10" s="9">
        <v>3.2982076974986363</v>
      </c>
      <c r="F10" s="9">
        <v>3.5853508352564516</v>
      </c>
      <c r="G10" s="9">
        <v>3.3578205931602398</v>
      </c>
      <c r="H10" s="9">
        <v>3.7462881608245318</v>
      </c>
      <c r="I10" s="9">
        <v>0.97701794332632985</v>
      </c>
      <c r="J10" s="9">
        <v>2.7198468580007842</v>
      </c>
      <c r="K10" s="9">
        <v>3.2120829271471667</v>
      </c>
      <c r="L10" s="9">
        <v>1.5564825147412371</v>
      </c>
      <c r="M10" s="9">
        <v>2.4303690387353272</v>
      </c>
      <c r="N10" s="9">
        <v>2.0475768323093368</v>
      </c>
      <c r="O10" s="9">
        <v>4.7006819576964691</v>
      </c>
      <c r="P10" s="9">
        <v>2.6126508098096415</v>
      </c>
      <c r="Q10" s="9">
        <v>1.2088652327221436</v>
      </c>
      <c r="R10" s="9">
        <v>2.3144128010268399</v>
      </c>
      <c r="S10" s="9">
        <v>5.0471060561110042</v>
      </c>
      <c r="T10" s="9">
        <v>0.97648542213278078</v>
      </c>
      <c r="U10" s="9">
        <v>4.0589343287945958</v>
      </c>
      <c r="V10" s="9">
        <v>5.1837005499476927</v>
      </c>
      <c r="W10" s="9">
        <v>2.5865062303550768</v>
      </c>
      <c r="X10" s="9">
        <v>0.61763337527603834</v>
      </c>
      <c r="Y10" s="9">
        <v>0.39296264877670584</v>
      </c>
      <c r="Z10" s="101">
        <v>1.0166131134263521</v>
      </c>
      <c r="AA10" s="102">
        <v>3.3543808792915235</v>
      </c>
      <c r="AB10" s="101">
        <v>1.9449724449749695</v>
      </c>
      <c r="AC10" s="101">
        <v>1.1362429909415721</v>
      </c>
      <c r="AD10" s="101">
        <v>0.91514676587754229</v>
      </c>
      <c r="AE10" s="101">
        <v>3.8445438907006015</v>
      </c>
      <c r="AF10" s="9">
        <v>0.20513830099421251</v>
      </c>
      <c r="AG10" s="9">
        <v>1.505122392657724</v>
      </c>
      <c r="AH10" s="9">
        <v>3.9642841365168331E-2</v>
      </c>
      <c r="AI10" s="9">
        <v>3.2955278658040981</v>
      </c>
      <c r="AJ10" s="9">
        <v>5.857633192896379E-2</v>
      </c>
      <c r="AK10" s="9">
        <v>8.0318836909213029E-2</v>
      </c>
      <c r="AL10" s="9">
        <v>0.12089978309398539</v>
      </c>
      <c r="AM10" s="9">
        <v>1.0532560259239518</v>
      </c>
      <c r="AN10" s="9">
        <v>0.27806672617437</v>
      </c>
      <c r="AO10" s="9">
        <v>3.4841029732891167E-2</v>
      </c>
      <c r="AP10" s="9">
        <v>1.844060829007161E-2</v>
      </c>
      <c r="AQ10" s="9">
        <v>3.291265479419743E-2</v>
      </c>
      <c r="AR10" s="9">
        <v>0.1750117973430953</v>
      </c>
      <c r="AS10" s="9">
        <v>3.6400392576276924E-4</v>
      </c>
      <c r="AT10" s="9">
        <v>0.25614025139400809</v>
      </c>
      <c r="AU10" s="9">
        <v>2.24037524759256E-2</v>
      </c>
      <c r="AV10" s="9">
        <v>1.2215740553641751E-2</v>
      </c>
      <c r="AW10" s="9">
        <v>9.0460012776417791E-3</v>
      </c>
      <c r="AX10" s="9">
        <v>0.21456094177312515</v>
      </c>
      <c r="AY10" s="9">
        <v>3.6748171825461411E-2</v>
      </c>
      <c r="AZ10" s="9">
        <v>9.3309670627161976E-3</v>
      </c>
      <c r="BA10" s="9">
        <v>6.0000000000000001E-3</v>
      </c>
      <c r="BB10" s="9" t="s">
        <v>281</v>
      </c>
      <c r="BC10" s="9">
        <v>0.44542628144487062</v>
      </c>
      <c r="BE10" s="9">
        <f t="shared" ref="BE10:BE24" si="0">IFERROR((STDEVA(B10:BB10))/(AVERAGE(B10:BB10)),"")</f>
        <v>1.0360459991591786</v>
      </c>
      <c r="BF10" s="9">
        <v>1.6</v>
      </c>
    </row>
    <row r="11" spans="1:58" x14ac:dyDescent="0.25">
      <c r="A11" s="54">
        <v>2002</v>
      </c>
      <c r="B11" s="9">
        <v>6.9868655128193833</v>
      </c>
      <c r="C11" s="9">
        <v>5.7035219354523417</v>
      </c>
      <c r="D11" s="9">
        <v>5.4627171669265495</v>
      </c>
      <c r="E11" s="9">
        <v>3.3886298277014699</v>
      </c>
      <c r="F11" s="9">
        <v>3.6754782001598465</v>
      </c>
      <c r="G11" s="9">
        <v>3.5883987539994391</v>
      </c>
      <c r="H11" s="9">
        <v>3.6035907360141404</v>
      </c>
      <c r="I11" s="9">
        <v>1.0775455752257774</v>
      </c>
      <c r="J11" s="9">
        <v>2.6673070233614364</v>
      </c>
      <c r="K11" s="9">
        <v>2.6715739668185075</v>
      </c>
      <c r="L11" s="9">
        <v>1.7217533584947859</v>
      </c>
      <c r="M11" s="9">
        <v>2.3165308510312044</v>
      </c>
      <c r="N11" s="9">
        <v>2.2982297263375706</v>
      </c>
      <c r="O11" s="9">
        <v>4.6049410565963367</v>
      </c>
      <c r="P11" s="9">
        <v>2.7663321480462226</v>
      </c>
      <c r="Q11" s="9">
        <v>1.5868581085912181</v>
      </c>
      <c r="R11" s="9">
        <v>1.9948457744390873</v>
      </c>
      <c r="S11" s="9">
        <v>5.4689723216737338</v>
      </c>
      <c r="T11" s="9">
        <v>0.8896483581624568</v>
      </c>
      <c r="U11" s="9">
        <v>4.0967597548286907</v>
      </c>
      <c r="V11" s="9">
        <v>1.5704554394886048</v>
      </c>
      <c r="W11" s="9">
        <v>3.2315360780775437</v>
      </c>
      <c r="X11" s="9">
        <v>0.66441715650177757</v>
      </c>
      <c r="Y11" s="9">
        <v>0.58897993589201603</v>
      </c>
      <c r="Z11" s="101">
        <v>0.79106674196796223</v>
      </c>
      <c r="AA11" s="102">
        <v>3.6785041335727113</v>
      </c>
      <c r="AB11" s="101">
        <v>2.1291916263029482</v>
      </c>
      <c r="AC11" s="101">
        <v>1.1403201846302633</v>
      </c>
      <c r="AD11" s="101">
        <v>0.97485489233080913</v>
      </c>
      <c r="AE11" s="101">
        <v>3.8265101548053919</v>
      </c>
      <c r="AF11" s="9">
        <v>0.21354977093198355</v>
      </c>
      <c r="AG11" s="9">
        <v>1.3037710224027415</v>
      </c>
      <c r="AH11" s="9">
        <v>4.6512662635393318E-2</v>
      </c>
      <c r="AI11" s="9">
        <v>3.1195829759744442</v>
      </c>
      <c r="AJ11" s="9">
        <v>7.2579712277859448E-2</v>
      </c>
      <c r="AK11" s="9">
        <v>0.12249784724343361</v>
      </c>
      <c r="AL11" s="9">
        <v>0.12208479525551315</v>
      </c>
      <c r="AM11" s="9">
        <v>0.96179024292439919</v>
      </c>
      <c r="AN11" s="9">
        <v>0.25255802113540748</v>
      </c>
      <c r="AO11" s="9">
        <v>2.8048468558399653E-2</v>
      </c>
      <c r="AP11" s="9">
        <v>1.6189570152746566E-2</v>
      </c>
      <c r="AQ11" s="9">
        <v>3.7268759762574197E-2</v>
      </c>
      <c r="AR11" s="9">
        <v>0.17549785019569758</v>
      </c>
      <c r="AS11" s="9">
        <v>3.6934050597725669E-4</v>
      </c>
      <c r="AT11" s="9">
        <v>0.25819619929709797</v>
      </c>
      <c r="AU11" s="9">
        <v>2.90733388654104E-2</v>
      </c>
      <c r="AV11" s="9">
        <v>1.4305362958671543E-2</v>
      </c>
      <c r="AW11" s="9">
        <v>7.6758604549384858E-3</v>
      </c>
      <c r="AX11" s="9">
        <v>0.21468510944843175</v>
      </c>
      <c r="AY11" s="9">
        <v>3.743681802013004E-2</v>
      </c>
      <c r="AZ11" s="9">
        <v>8.7086183796683762E-3</v>
      </c>
      <c r="BA11" s="9">
        <v>6.0366853647718802E-3</v>
      </c>
      <c r="BB11" s="9" t="s">
        <v>281</v>
      </c>
      <c r="BC11" s="9">
        <v>0.44199362680589899</v>
      </c>
      <c r="BE11" s="9">
        <f t="shared" si="0"/>
        <v>1.0356463943056398</v>
      </c>
      <c r="BF11" s="9">
        <v>1.8100000000000003</v>
      </c>
    </row>
    <row r="12" spans="1:58" x14ac:dyDescent="0.25">
      <c r="A12" s="54">
        <v>2003</v>
      </c>
      <c r="B12" s="9">
        <v>6.8066408545108059</v>
      </c>
      <c r="C12" s="9">
        <v>5.6191767945266786</v>
      </c>
      <c r="D12" s="9">
        <v>7.3752320636116071</v>
      </c>
      <c r="E12" s="9">
        <v>3.2025979760092351</v>
      </c>
      <c r="F12" s="9">
        <v>3.4297131886624399</v>
      </c>
      <c r="G12" s="9">
        <v>3.4418714498551473</v>
      </c>
      <c r="H12" s="9">
        <v>3.6328006356217082</v>
      </c>
      <c r="I12" s="9">
        <v>1.1776680003021673</v>
      </c>
      <c r="J12" s="9">
        <v>2.6758844909056974</v>
      </c>
      <c r="K12" s="9">
        <v>3.9000147838561805</v>
      </c>
      <c r="L12" s="9">
        <v>1.8229522868850658</v>
      </c>
      <c r="M12" s="9">
        <v>2.3985109090587104</v>
      </c>
      <c r="N12" s="9">
        <v>2.3834030271428772</v>
      </c>
      <c r="O12" s="9">
        <v>4.501349588954465</v>
      </c>
      <c r="P12" s="9">
        <v>2.9784597294240691</v>
      </c>
      <c r="Q12" s="9">
        <v>2.0924639635030506</v>
      </c>
      <c r="R12" s="9">
        <v>2.5111589817300897</v>
      </c>
      <c r="S12" s="9">
        <v>5.6987840418550668</v>
      </c>
      <c r="T12" s="9">
        <v>1.0179409714965402</v>
      </c>
      <c r="U12" s="9">
        <v>3.8642659629794576</v>
      </c>
      <c r="V12" s="9">
        <v>2.2924640828580451</v>
      </c>
      <c r="W12" s="9">
        <v>2.7680296256370527</v>
      </c>
      <c r="X12" s="9">
        <v>0.75398389896412998</v>
      </c>
      <c r="Y12" s="9">
        <v>0.57539208920451246</v>
      </c>
      <c r="Z12" s="101">
        <v>0.54664945436403989</v>
      </c>
      <c r="AA12" s="102">
        <v>3.372998803668311</v>
      </c>
      <c r="AB12" s="101">
        <v>2.1275121132098782</v>
      </c>
      <c r="AC12" s="101">
        <v>1.2259257192648925</v>
      </c>
      <c r="AD12" s="101">
        <v>1.0009629389004984</v>
      </c>
      <c r="AE12" s="101">
        <v>3.6910312605284825</v>
      </c>
      <c r="AF12" s="9">
        <v>0.28652894654095901</v>
      </c>
      <c r="AG12" s="9">
        <v>1.7922473476049972</v>
      </c>
      <c r="AH12" s="9">
        <v>7.350681221578724E-2</v>
      </c>
      <c r="AI12" s="9">
        <v>2.7385435812638512</v>
      </c>
      <c r="AJ12" s="9">
        <v>8.005384955613476E-2</v>
      </c>
      <c r="AK12" s="9">
        <v>8.2919002708923092E-2</v>
      </c>
      <c r="AL12" s="9">
        <v>0.20529047953834145</v>
      </c>
      <c r="AM12" s="9">
        <v>0.84377690097328628</v>
      </c>
      <c r="AN12" s="9">
        <v>0.3577644852160019</v>
      </c>
      <c r="AO12" s="9">
        <v>2.822679237890802E-2</v>
      </c>
      <c r="AP12" s="9">
        <v>2.5193432948160243E-2</v>
      </c>
      <c r="AQ12" s="9">
        <v>4.0456007451102144E-2</v>
      </c>
      <c r="AR12" s="9">
        <v>0.1793372960898055</v>
      </c>
      <c r="AS12" s="9">
        <v>3.7446666868399555E-4</v>
      </c>
      <c r="AT12" s="9">
        <v>0.25029884263257901</v>
      </c>
      <c r="AU12" s="9">
        <v>3.5159010715633668E-2</v>
      </c>
      <c r="AV12" s="9">
        <v>2.4062224195043377E-2</v>
      </c>
      <c r="AW12" s="9">
        <v>7.4142645262265947E-3</v>
      </c>
      <c r="AX12" s="9">
        <v>0.20754828156083491</v>
      </c>
      <c r="AY12" s="9">
        <v>4.7758399561309749E-2</v>
      </c>
      <c r="AZ12" s="9">
        <v>8.5404027224406567E-3</v>
      </c>
      <c r="BA12" s="9">
        <v>6.0958532832361429E-3</v>
      </c>
      <c r="BB12" s="9" t="s">
        <v>281</v>
      </c>
      <c r="BC12" s="9">
        <v>0.44272818777784784</v>
      </c>
      <c r="BE12" s="9">
        <f t="shared" si="0"/>
        <v>1.0317825526327797</v>
      </c>
      <c r="BF12" s="9">
        <v>1.84</v>
      </c>
    </row>
    <row r="13" spans="1:58" x14ac:dyDescent="0.25">
      <c r="A13" s="54">
        <v>2004</v>
      </c>
      <c r="B13" s="9">
        <v>6.6009433941538225</v>
      </c>
      <c r="C13" s="9">
        <v>5.3304096695823793</v>
      </c>
      <c r="D13" s="9">
        <v>6.7989260130927205</v>
      </c>
      <c r="E13" s="9">
        <v>3.2551658622016806</v>
      </c>
      <c r="F13" s="9">
        <v>3.1844403744633878</v>
      </c>
      <c r="G13" s="9">
        <v>3.6159773825946728</v>
      </c>
      <c r="H13" s="9">
        <v>3.5096790694561721</v>
      </c>
      <c r="I13" s="9">
        <v>1.1711226118470413</v>
      </c>
      <c r="J13" s="9">
        <v>2.6156757195629163</v>
      </c>
      <c r="K13" s="9">
        <v>4.1836090479522658</v>
      </c>
      <c r="L13" s="9">
        <v>2.0501345875042665</v>
      </c>
      <c r="M13" s="9">
        <v>2.5304081294412173</v>
      </c>
      <c r="N13" s="9">
        <v>2.3056069715821836</v>
      </c>
      <c r="O13" s="9">
        <v>4.3981464580095073</v>
      </c>
      <c r="P13" s="9">
        <v>3.2566144220893802</v>
      </c>
      <c r="Q13" s="9">
        <v>2.3369960471903077</v>
      </c>
      <c r="R13" s="9">
        <v>1.7990910052441744</v>
      </c>
      <c r="S13" s="9">
        <v>5.4632613804200822</v>
      </c>
      <c r="T13" s="9">
        <v>1.0274641900709578</v>
      </c>
      <c r="U13" s="9">
        <v>3.9256271900019439</v>
      </c>
      <c r="V13" s="9">
        <v>4.9494206012660689</v>
      </c>
      <c r="W13" s="9">
        <v>3.5913240132845399</v>
      </c>
      <c r="X13" s="9">
        <v>0.80170886462817215</v>
      </c>
      <c r="Y13" s="9">
        <v>0.46762632802885329</v>
      </c>
      <c r="Z13" s="101">
        <v>0.90073893209156042</v>
      </c>
      <c r="AA13" s="102">
        <v>3.5430949373841454</v>
      </c>
      <c r="AB13" s="101">
        <v>2.2279550203537997</v>
      </c>
      <c r="AC13" s="101">
        <v>1.2302956315491373</v>
      </c>
      <c r="AD13" s="101">
        <v>1.0316582242167167</v>
      </c>
      <c r="AE13" s="101">
        <v>3.664702192241446</v>
      </c>
      <c r="AF13" s="9">
        <v>0.28825739948392071</v>
      </c>
      <c r="AG13" s="9">
        <v>1.0393887439433469</v>
      </c>
      <c r="AH13" s="9">
        <v>7.3920887674684507E-2</v>
      </c>
      <c r="AI13" s="9">
        <v>2.9498949127705023</v>
      </c>
      <c r="AJ13" s="9">
        <v>9.3497907235685226E-2</v>
      </c>
      <c r="AK13" s="9">
        <v>0.13312347859950147</v>
      </c>
      <c r="AL13" s="9">
        <v>0.19324060269002913</v>
      </c>
      <c r="AM13" s="9">
        <v>0.81733904753785713</v>
      </c>
      <c r="AN13" s="9">
        <v>0.34689767614118733</v>
      </c>
      <c r="AO13" s="9">
        <v>4.9691825256039303E-2</v>
      </c>
      <c r="AP13" s="9">
        <v>1.9327651908891262E-2</v>
      </c>
      <c r="AQ13" s="9">
        <v>4.3829593194838257E-2</v>
      </c>
      <c r="AR13" s="9">
        <v>0.20556299119272076</v>
      </c>
      <c r="AS13" s="9">
        <v>3.8983330989623299E-4</v>
      </c>
      <c r="AT13" s="9">
        <v>0.25009162221524944</v>
      </c>
      <c r="AU13" s="9">
        <v>3.9853849158668471E-2</v>
      </c>
      <c r="AV13" s="9">
        <v>4.9162350521559664E-2</v>
      </c>
      <c r="AW13" s="9">
        <v>1.2511583817336471E-2</v>
      </c>
      <c r="AX13" s="9">
        <v>0.25841700749191587</v>
      </c>
      <c r="AY13" s="9">
        <v>6.4539602780236863E-2</v>
      </c>
      <c r="AZ13" s="9">
        <v>9.4785247035932985E-3</v>
      </c>
      <c r="BA13" s="9">
        <v>6.153625368256894E-3</v>
      </c>
      <c r="BB13" s="9" t="s">
        <v>281</v>
      </c>
      <c r="BC13" s="9">
        <v>0.45239538900537452</v>
      </c>
      <c r="BE13" s="9">
        <f t="shared" si="0"/>
        <v>1.0085048917325341</v>
      </c>
      <c r="BF13" s="9">
        <v>1.9</v>
      </c>
    </row>
    <row r="14" spans="1:58" x14ac:dyDescent="0.25">
      <c r="A14" s="54">
        <v>2005</v>
      </c>
      <c r="B14" s="9">
        <v>5.7900783632489237</v>
      </c>
      <c r="C14" s="9">
        <v>4.9939690723684969</v>
      </c>
      <c r="D14" s="9">
        <v>6.7564134727644634</v>
      </c>
      <c r="E14" s="9">
        <v>2.9475332541313572</v>
      </c>
      <c r="F14" s="9">
        <v>3.444542832418791</v>
      </c>
      <c r="G14" s="9">
        <v>3.588209710754005</v>
      </c>
      <c r="H14" s="9">
        <v>3.6082213975843969</v>
      </c>
      <c r="I14" s="9">
        <v>1.2148179426175416</v>
      </c>
      <c r="J14" s="9">
        <v>2.5964842810137987</v>
      </c>
      <c r="K14" s="9">
        <v>4.5267376537603008</v>
      </c>
      <c r="L14" s="9">
        <v>2.091695139987352</v>
      </c>
      <c r="M14" s="9">
        <v>2.7048456383283903</v>
      </c>
      <c r="N14" s="9">
        <v>2.3951001659564155</v>
      </c>
      <c r="O14" s="9">
        <v>4.3031257045685871</v>
      </c>
      <c r="P14" s="9">
        <v>3.3624090574702126</v>
      </c>
      <c r="Q14" s="9">
        <v>1.8351388202267958</v>
      </c>
      <c r="R14" s="9">
        <v>1.6837460140452534</v>
      </c>
      <c r="S14" s="9">
        <v>4.2977236471906117</v>
      </c>
      <c r="T14" s="9">
        <v>1.6411742501453253</v>
      </c>
      <c r="U14" s="9">
        <v>3.8022456795454556</v>
      </c>
      <c r="V14" s="9">
        <v>3.3816000021030255</v>
      </c>
      <c r="W14" s="9">
        <v>1.9595956761857634</v>
      </c>
      <c r="X14" s="9">
        <v>0.8737180278445803</v>
      </c>
      <c r="Y14" s="9">
        <v>0.53771477882623309</v>
      </c>
      <c r="Z14" s="101">
        <v>0.51430796503387743</v>
      </c>
      <c r="AA14" s="102">
        <v>3.544054357848931</v>
      </c>
      <c r="AB14" s="101">
        <v>2.3844371162110147</v>
      </c>
      <c r="AC14" s="101">
        <v>1.3172233061901377</v>
      </c>
      <c r="AD14" s="101">
        <v>1.061922360893556</v>
      </c>
      <c r="AE14" s="101">
        <v>3.3398066875563539</v>
      </c>
      <c r="AF14" s="9">
        <v>0.36240952849622471</v>
      </c>
      <c r="AG14" s="9">
        <v>2.3607475256654578</v>
      </c>
      <c r="AH14" s="9">
        <v>6.0817650497799032E-2</v>
      </c>
      <c r="AI14" s="9">
        <v>3.2242072246509847</v>
      </c>
      <c r="AJ14" s="9">
        <v>0.1148688761143148</v>
      </c>
      <c r="AK14" s="9">
        <v>0.13476122454011183</v>
      </c>
      <c r="AL14" s="9">
        <v>0.11829536963974216</v>
      </c>
      <c r="AM14" s="9">
        <v>0.95137219773444615</v>
      </c>
      <c r="AN14" s="9">
        <v>0.33530107517061919</v>
      </c>
      <c r="AO14" s="9">
        <v>4.2825690193597499E-2</v>
      </c>
      <c r="AP14" s="9">
        <v>2.1969100660905867E-2</v>
      </c>
      <c r="AQ14" s="9">
        <v>4.8884975301445102E-2</v>
      </c>
      <c r="AR14" s="9">
        <v>0.22746940504322127</v>
      </c>
      <c r="AS14" s="9">
        <v>5.1574532057137995E-4</v>
      </c>
      <c r="AT14" s="9">
        <v>0.23715941256262887</v>
      </c>
      <c r="AU14" s="9">
        <v>4.735991176947927E-2</v>
      </c>
      <c r="AV14" s="9">
        <v>2.1565464813292912E-2</v>
      </c>
      <c r="AW14" s="9">
        <v>1.2580166559403057E-2</v>
      </c>
      <c r="AX14" s="9">
        <v>0.23578536373742576</v>
      </c>
      <c r="AY14" s="9">
        <v>8.7574691934246815E-2</v>
      </c>
      <c r="AZ14" s="9">
        <v>9.0394245105382201E-3</v>
      </c>
      <c r="BA14" s="9">
        <v>6.2095371900547543E-3</v>
      </c>
      <c r="BB14" s="9" t="s">
        <v>281</v>
      </c>
      <c r="BC14" s="9">
        <v>0.43012438111694623</v>
      </c>
      <c r="BE14" s="9">
        <f t="shared" si="0"/>
        <v>0.96951083384830328</v>
      </c>
      <c r="BF14" s="9">
        <v>2</v>
      </c>
    </row>
    <row r="15" spans="1:58" x14ac:dyDescent="0.25">
      <c r="A15" s="54">
        <v>2006</v>
      </c>
      <c r="B15" s="9">
        <v>5.790753700947187</v>
      </c>
      <c r="C15" s="9">
        <v>4.8438961502158682</v>
      </c>
      <c r="D15" s="9">
        <v>6.5851786111524682</v>
      </c>
      <c r="E15" s="9">
        <v>2.7397669123504289</v>
      </c>
      <c r="F15" s="9">
        <v>3.5373476244487483</v>
      </c>
      <c r="G15" s="9">
        <v>3.7308387079535787</v>
      </c>
      <c r="H15" s="9">
        <v>3.5309065273860472</v>
      </c>
      <c r="I15" s="9">
        <v>1.2830692572006548</v>
      </c>
      <c r="J15" s="9">
        <v>2.6033003875838077</v>
      </c>
      <c r="K15" s="9">
        <v>4.0435826743821881</v>
      </c>
      <c r="L15" s="9">
        <v>2.2112020423103105</v>
      </c>
      <c r="M15" s="9">
        <v>2.8063923064827576</v>
      </c>
      <c r="N15" s="9">
        <v>2.3967849132716683</v>
      </c>
      <c r="O15" s="9">
        <v>4.1994049182507043</v>
      </c>
      <c r="P15" s="9">
        <v>3.2022262911699593</v>
      </c>
      <c r="Q15" s="9">
        <v>1.772577413474933</v>
      </c>
      <c r="R15" s="9">
        <v>1.3675020561650024</v>
      </c>
      <c r="S15" s="9">
        <v>4.3884741255325759</v>
      </c>
      <c r="T15" s="9">
        <v>2.7809560876311656</v>
      </c>
      <c r="U15" s="9">
        <v>3.8348138956776645</v>
      </c>
      <c r="V15" s="9">
        <v>1.5677779817827868</v>
      </c>
      <c r="W15" s="9">
        <v>2.5232714352083838</v>
      </c>
      <c r="X15" s="9">
        <v>0.85079961157592743</v>
      </c>
      <c r="Y15" s="9">
        <v>0.59106981359433775</v>
      </c>
      <c r="Z15" s="101">
        <v>0.51953402239620794</v>
      </c>
      <c r="AA15" s="102">
        <v>4.0170564921794725</v>
      </c>
      <c r="AB15" s="101">
        <v>2.4701852619454616</v>
      </c>
      <c r="AC15" s="101">
        <v>1.4042228253860649</v>
      </c>
      <c r="AD15" s="101">
        <v>1.0913231931162504</v>
      </c>
      <c r="AE15" s="101">
        <v>3.3844081751689443</v>
      </c>
      <c r="AF15" s="9">
        <v>0.29884325550633706</v>
      </c>
      <c r="AG15" s="9">
        <v>2.4143465563397419</v>
      </c>
      <c r="AH15" s="9">
        <v>6.1252666377310722E-2</v>
      </c>
      <c r="AI15" s="9">
        <v>3.2032099124439846</v>
      </c>
      <c r="AJ15" s="9">
        <v>0.11046604128061276</v>
      </c>
      <c r="AK15" s="9">
        <v>0.12172098300693776</v>
      </c>
      <c r="AL15" s="9">
        <v>0.20346059750662099</v>
      </c>
      <c r="AM15" s="9">
        <v>0.93755953871106645</v>
      </c>
      <c r="AN15" s="9">
        <v>0.3831255307596419</v>
      </c>
      <c r="AO15" s="9">
        <v>3.5887874429911995E-2</v>
      </c>
      <c r="AP15" s="9">
        <v>1.982193129318871E-2</v>
      </c>
      <c r="AQ15" s="9">
        <v>5.7502646794099249E-2</v>
      </c>
      <c r="AR15" s="9">
        <v>0.25520025266438745</v>
      </c>
      <c r="AS15" s="9">
        <v>8.8511973403231406E-4</v>
      </c>
      <c r="AT15" s="9">
        <v>0.24362373054150493</v>
      </c>
      <c r="AU15" s="9">
        <v>5.5078218338829907E-2</v>
      </c>
      <c r="AV15" s="9">
        <v>1.9146510561155551E-2</v>
      </c>
      <c r="AW15" s="9">
        <v>6.3459324482202208E-3</v>
      </c>
      <c r="AX15" s="9">
        <v>0.28724775441603689</v>
      </c>
      <c r="AY15" s="9">
        <v>8.9213057033473153E-2</v>
      </c>
      <c r="AZ15" s="9">
        <v>9.7122777180417702E-3</v>
      </c>
      <c r="BA15" s="9">
        <v>6.2658579157797599E-3</v>
      </c>
      <c r="BB15" s="9" t="s">
        <v>281</v>
      </c>
      <c r="BC15" s="9">
        <v>0.42661918178462088</v>
      </c>
      <c r="BE15" s="9">
        <f t="shared" si="0"/>
        <v>0.95914049911664978</v>
      </c>
      <c r="BF15" s="9">
        <v>2.0499999999999998</v>
      </c>
    </row>
    <row r="16" spans="1:58" x14ac:dyDescent="0.25">
      <c r="A16" s="54">
        <v>2007</v>
      </c>
      <c r="B16" s="9">
        <v>5.7094148578497439</v>
      </c>
      <c r="C16" s="9">
        <v>4.8312349692447798</v>
      </c>
      <c r="D16" s="9">
        <v>6.1823318321436718</v>
      </c>
      <c r="E16" s="9">
        <v>2.190428598487423</v>
      </c>
      <c r="F16" s="9">
        <v>3.7175711726582921</v>
      </c>
      <c r="G16" s="9">
        <v>3.6737071513241544</v>
      </c>
      <c r="H16" s="9">
        <v>3.5934827147821466</v>
      </c>
      <c r="I16" s="9">
        <v>1.3605193017666339</v>
      </c>
      <c r="J16" s="9">
        <v>2.7031831273630886</v>
      </c>
      <c r="K16" s="9">
        <v>4.1649992210987135</v>
      </c>
      <c r="L16" s="9">
        <v>2.3363531521945857</v>
      </c>
      <c r="M16" s="9">
        <v>2.6073785574374675</v>
      </c>
      <c r="N16" s="9">
        <v>2.5690658554676733</v>
      </c>
      <c r="O16" s="9">
        <v>4.2970098573386473</v>
      </c>
      <c r="P16" s="9">
        <v>3.4834137593803085</v>
      </c>
      <c r="Q16" s="9">
        <v>1.8007194774672151</v>
      </c>
      <c r="R16" s="9">
        <v>1.4728908492619435</v>
      </c>
      <c r="S16" s="9">
        <v>4.8986370748882466</v>
      </c>
      <c r="T16" s="9">
        <v>4.5578544740502869</v>
      </c>
      <c r="U16" s="9">
        <v>3.2671270207014733</v>
      </c>
      <c r="V16" s="9">
        <v>2.526741619562717</v>
      </c>
      <c r="W16" s="9">
        <v>2.7869045174397153</v>
      </c>
      <c r="X16" s="9">
        <v>0.99735211599910534</v>
      </c>
      <c r="Y16" s="9">
        <v>0.66108352953590166</v>
      </c>
      <c r="Z16" s="101">
        <v>0.67199666278760728</v>
      </c>
      <c r="AA16" s="102">
        <v>3.0874526708230019</v>
      </c>
      <c r="AB16" s="101">
        <v>2.4060732001939611</v>
      </c>
      <c r="AC16" s="101">
        <v>1.4916548540027394</v>
      </c>
      <c r="AD16" s="101">
        <v>1.1187364126394053</v>
      </c>
      <c r="AE16" s="101">
        <v>3.4168380643669245</v>
      </c>
      <c r="AF16" s="9">
        <v>0.27858159857027726</v>
      </c>
      <c r="AG16" s="9">
        <v>1.3379523006504457</v>
      </c>
      <c r="AH16" s="9">
        <v>8.225065378179286E-2</v>
      </c>
      <c r="AI16" s="9">
        <v>3.183197559684849</v>
      </c>
      <c r="AJ16" s="9">
        <v>0.1045731387811776</v>
      </c>
      <c r="AK16" s="9">
        <v>0.18029604893353304</v>
      </c>
      <c r="AL16" s="9">
        <v>0.18377645622386571</v>
      </c>
      <c r="AM16" s="9">
        <v>0.95545804105500298</v>
      </c>
      <c r="AN16" s="9">
        <v>0.18911826589585956</v>
      </c>
      <c r="AO16" s="9">
        <v>3.606768905541187E-2</v>
      </c>
      <c r="AP16" s="9">
        <v>1.7199446086713109E-2</v>
      </c>
      <c r="AQ16" s="9">
        <v>6.6634038630077733E-2</v>
      </c>
      <c r="AR16" s="9">
        <v>0.30245779188964772</v>
      </c>
      <c r="AS16" s="9">
        <v>9.5586556281895385E-4</v>
      </c>
      <c r="AT16" s="9">
        <v>0.23460955953324494</v>
      </c>
      <c r="AU16" s="9">
        <v>7.8958514282691947E-2</v>
      </c>
      <c r="AV16" s="9">
        <v>1.7665218737742974E-2</v>
      </c>
      <c r="AW16" s="9">
        <v>6.4084884447320805E-3</v>
      </c>
      <c r="AX16" s="9">
        <v>0.31340153292031708</v>
      </c>
      <c r="AY16" s="9">
        <v>0.11381139016833376</v>
      </c>
      <c r="AZ16" s="9">
        <v>1.4537988471133549E-2</v>
      </c>
      <c r="BA16" s="9">
        <v>6.3221675468713321E-3</v>
      </c>
      <c r="BB16" s="9" t="s">
        <v>281</v>
      </c>
      <c r="BC16" s="9">
        <v>0.4302050473392911</v>
      </c>
      <c r="BE16" s="9">
        <f t="shared" si="0"/>
        <v>0.94995171428260905</v>
      </c>
      <c r="BF16" s="9">
        <v>2.11</v>
      </c>
    </row>
    <row r="17" spans="1:58" x14ac:dyDescent="0.25">
      <c r="A17" s="54">
        <v>2008</v>
      </c>
      <c r="B17" s="9">
        <v>5.4642995840754649</v>
      </c>
      <c r="C17" s="9">
        <v>4.5328550269530741</v>
      </c>
      <c r="D17" s="9">
        <v>6.1737533866585705</v>
      </c>
      <c r="E17" s="9">
        <v>1.9068477693887909</v>
      </c>
      <c r="F17" s="9">
        <v>3.3066236130008111</v>
      </c>
      <c r="G17" s="9">
        <v>3.3315358747513883</v>
      </c>
      <c r="H17" s="9">
        <v>3.649400280443146</v>
      </c>
      <c r="I17" s="9">
        <v>1.388806953855537</v>
      </c>
      <c r="J17" s="9">
        <v>2.6986702792271275</v>
      </c>
      <c r="K17" s="9">
        <v>4.0294562853081874</v>
      </c>
      <c r="L17" s="9">
        <v>2.2283853759108392</v>
      </c>
      <c r="M17" s="9">
        <v>2.7047772003071984</v>
      </c>
      <c r="N17" s="9">
        <v>2.5783814978176975</v>
      </c>
      <c r="O17" s="9">
        <v>4.2000757348709445</v>
      </c>
      <c r="P17" s="9">
        <v>3.394055040688571</v>
      </c>
      <c r="Q17" s="9">
        <v>1.793076572737379</v>
      </c>
      <c r="R17" s="9">
        <v>1.4986249684846691</v>
      </c>
      <c r="S17" s="9">
        <v>4.5639414928073849</v>
      </c>
      <c r="T17" s="9">
        <v>3.2935036297237308</v>
      </c>
      <c r="U17" s="9">
        <v>2.7649190120894915</v>
      </c>
      <c r="V17" s="9">
        <v>2.2812267705825904</v>
      </c>
      <c r="W17" s="9">
        <v>2.9524881290775125</v>
      </c>
      <c r="X17" s="9">
        <v>1.0747699899518341</v>
      </c>
      <c r="Y17" s="9">
        <v>0.71348282310864763</v>
      </c>
      <c r="Z17" s="101">
        <v>0.57374612892197607</v>
      </c>
      <c r="AA17" s="102">
        <v>2.8708354696136849</v>
      </c>
      <c r="AB17" s="101">
        <v>2.4360668412038704</v>
      </c>
      <c r="AC17" s="101">
        <v>1.4961335967868465</v>
      </c>
      <c r="AD17" s="101">
        <v>1.1138682277765359</v>
      </c>
      <c r="AE17" s="101">
        <v>3.2808145922320087</v>
      </c>
      <c r="AF17" s="9">
        <v>0.27285512783152582</v>
      </c>
      <c r="AG17" s="9">
        <v>1.7186543685152054</v>
      </c>
      <c r="AH17" s="9">
        <v>8.2836305460069606E-2</v>
      </c>
      <c r="AI17" s="9">
        <v>3.0558862545060572</v>
      </c>
      <c r="AJ17" s="9">
        <v>0.11904207216535018</v>
      </c>
      <c r="AK17" s="9">
        <v>0.1667179967141128</v>
      </c>
      <c r="AL17" s="9">
        <v>0.12096975988629834</v>
      </c>
      <c r="AM17" s="9">
        <v>0.93795081476325426</v>
      </c>
      <c r="AN17" s="9">
        <v>0.28910229743263816</v>
      </c>
      <c r="AO17" s="9">
        <v>5.7977882717496251E-2</v>
      </c>
      <c r="AP17" s="9">
        <v>1.7691585937084073E-2</v>
      </c>
      <c r="AQ17" s="9">
        <v>7.7714287439631755E-2</v>
      </c>
      <c r="AR17" s="9">
        <v>0.39999224920625603</v>
      </c>
      <c r="AS17" s="9">
        <v>1.0766588036892114E-3</v>
      </c>
      <c r="AT17" s="9">
        <v>0.2303846395575388</v>
      </c>
      <c r="AU17" s="9">
        <v>7.1192296091691282E-2</v>
      </c>
      <c r="AV17" s="9">
        <v>2.0416130594865509E-2</v>
      </c>
      <c r="AW17" s="9">
        <v>1.2961812124289004E-2</v>
      </c>
      <c r="AX17" s="9">
        <v>0.28897390220449903</v>
      </c>
      <c r="AY17" s="9">
        <v>8.4420599394108772E-2</v>
      </c>
      <c r="AZ17" s="9">
        <v>1.1248173820777814E-2</v>
      </c>
      <c r="BA17" s="9">
        <v>6.3764908332902305E-3</v>
      </c>
      <c r="BB17" s="9" t="s">
        <v>281</v>
      </c>
      <c r="BC17" s="9">
        <v>0.41888452082184935</v>
      </c>
      <c r="BE17" s="9">
        <f t="shared" si="0"/>
        <v>0.93383803821636746</v>
      </c>
      <c r="BF17" s="9">
        <v>2.23</v>
      </c>
    </row>
    <row r="18" spans="1:58" x14ac:dyDescent="0.25">
      <c r="A18" s="54">
        <v>2009</v>
      </c>
      <c r="B18" s="9">
        <v>5.4636670184330693</v>
      </c>
      <c r="C18" s="9">
        <v>3.9849214748103949</v>
      </c>
      <c r="D18" s="9">
        <v>6.1183980780208245</v>
      </c>
      <c r="E18" s="9">
        <v>1.7858958035116279</v>
      </c>
      <c r="F18" s="9">
        <v>2.891854771974145</v>
      </c>
      <c r="G18" s="9">
        <v>3.2120304162846147</v>
      </c>
      <c r="H18" s="9">
        <v>3.5839932581949796</v>
      </c>
      <c r="I18" s="9">
        <v>1.4002594745552301</v>
      </c>
      <c r="J18" s="9">
        <v>2.5989624440180421</v>
      </c>
      <c r="K18" s="9">
        <v>3.8248520581182817</v>
      </c>
      <c r="L18" s="9">
        <v>2.0489502551467278</v>
      </c>
      <c r="M18" s="9">
        <v>2.7037704692325528</v>
      </c>
      <c r="N18" s="9">
        <v>2.7523424903731839</v>
      </c>
      <c r="O18" s="9">
        <v>4.1014500428666816</v>
      </c>
      <c r="P18" s="9">
        <v>3.182099594748951</v>
      </c>
      <c r="Q18" s="9">
        <v>1.7805678413468398</v>
      </c>
      <c r="R18" s="9">
        <v>1.7484138874472175</v>
      </c>
      <c r="S18" s="9">
        <v>4.9325300878543885</v>
      </c>
      <c r="T18" s="9">
        <v>3.1446415115897124</v>
      </c>
      <c r="U18" s="9">
        <v>2.7363555497072345</v>
      </c>
      <c r="V18" s="9">
        <v>2.2810645017149542</v>
      </c>
      <c r="W18" s="9">
        <v>2.611340312885591</v>
      </c>
      <c r="X18" s="9">
        <v>1.0656495005849358</v>
      </c>
      <c r="Y18" s="9">
        <v>0.73994648173501709</v>
      </c>
      <c r="Z18" s="101">
        <v>0.56669132724263582</v>
      </c>
      <c r="AA18" s="102">
        <v>2.8056631239919119</v>
      </c>
      <c r="AB18" s="101">
        <v>2.4342445423041355</v>
      </c>
      <c r="AC18" s="101">
        <v>1.5834212489571526</v>
      </c>
      <c r="AD18" s="101">
        <v>1.1281855513456502</v>
      </c>
      <c r="AE18" s="101">
        <v>3.1871839375600741</v>
      </c>
      <c r="AF18" s="9">
        <v>0.28931158862903067</v>
      </c>
      <c r="AG18" s="9">
        <v>2.071633099261835</v>
      </c>
      <c r="AH18" s="9">
        <v>8.3431135899549258E-2</v>
      </c>
      <c r="AI18" s="9">
        <v>2.973821749437441</v>
      </c>
      <c r="AJ18" s="9">
        <v>0.10705710388243632</v>
      </c>
      <c r="AK18" s="9">
        <v>0.20359841239584694</v>
      </c>
      <c r="AL18" s="9">
        <v>0.20756711422962212</v>
      </c>
      <c r="AM18" s="9">
        <v>0.87953708533808661</v>
      </c>
      <c r="AN18" s="9">
        <v>0.2903942687335363</v>
      </c>
      <c r="AO18" s="9">
        <v>7.280325352409335E-2</v>
      </c>
      <c r="AP18" s="9">
        <v>2.7447715086208066E-2</v>
      </c>
      <c r="AQ18" s="9">
        <v>9.2357458314556107E-2</v>
      </c>
      <c r="AR18" s="9">
        <v>0.44809071580439402</v>
      </c>
      <c r="AS18" s="9">
        <v>1.6077476147421813E-3</v>
      </c>
      <c r="AT18" s="9">
        <v>0.23390772668969695</v>
      </c>
      <c r="AU18" s="9">
        <v>5.6656702879877958E-2</v>
      </c>
      <c r="AV18" s="9">
        <v>1.8338777414839007E-2</v>
      </c>
      <c r="AW18" s="9">
        <v>6.5601503748880415E-3</v>
      </c>
      <c r="AX18" s="9">
        <v>0.25563761270931729</v>
      </c>
      <c r="AY18" s="9">
        <v>5.8009924262209453E-2</v>
      </c>
      <c r="AZ18" s="9">
        <v>7.5638655716839904E-3</v>
      </c>
      <c r="BA18" s="9">
        <v>6.3508491320506183E-3</v>
      </c>
      <c r="BB18" s="9" t="s">
        <v>281</v>
      </c>
      <c r="BC18" s="9">
        <v>0.41140805451359475</v>
      </c>
      <c r="BE18" s="9">
        <f t="shared" si="0"/>
        <v>0.92606745644304178</v>
      </c>
      <c r="BF18" s="9">
        <v>2.2799999999999994</v>
      </c>
    </row>
    <row r="19" spans="1:58" x14ac:dyDescent="0.25">
      <c r="A19" s="54">
        <v>2010</v>
      </c>
      <c r="B19" s="9">
        <v>5.3819298145866457</v>
      </c>
      <c r="C19" s="9">
        <v>3.7060793526349607</v>
      </c>
      <c r="D19" s="9">
        <v>6.3715612587827515</v>
      </c>
      <c r="E19" s="9">
        <v>1.6824220125760434</v>
      </c>
      <c r="F19" s="9">
        <v>3.6666671512413056</v>
      </c>
      <c r="G19" s="9">
        <v>3.1309545222046467</v>
      </c>
      <c r="H19" s="9">
        <v>4.0362512135129052</v>
      </c>
      <c r="I19" s="9">
        <v>1.4193886274735767</v>
      </c>
      <c r="J19" s="9">
        <v>2.6981312959883637</v>
      </c>
      <c r="K19" s="9">
        <v>4.0982158725899271</v>
      </c>
      <c r="L19" s="9">
        <v>2.3626018303974465</v>
      </c>
      <c r="M19" s="9">
        <v>2.801128236160833</v>
      </c>
      <c r="N19" s="9">
        <v>2.8387546674224304</v>
      </c>
      <c r="O19" s="9">
        <v>4.1963037514259653</v>
      </c>
      <c r="P19" s="9">
        <v>3.2592581253049415</v>
      </c>
      <c r="Q19" s="9">
        <v>1.8016115281831153</v>
      </c>
      <c r="R19" s="9">
        <v>1.4959378393975125</v>
      </c>
      <c r="S19" s="9">
        <v>5.1133402873701543</v>
      </c>
      <c r="T19" s="9">
        <v>3.1236632085654974</v>
      </c>
      <c r="U19" s="9">
        <v>2.7057810395939232</v>
      </c>
      <c r="V19" s="9">
        <v>2.1622338322780812</v>
      </c>
      <c r="W19" s="9">
        <v>2.188290511990012</v>
      </c>
      <c r="X19" s="9">
        <v>1.0893975204251363</v>
      </c>
      <c r="Y19" s="9">
        <v>0.64585170463743236</v>
      </c>
      <c r="Z19" s="101">
        <v>0.4502082897310406</v>
      </c>
      <c r="AA19" s="102">
        <v>3.3590761743050996</v>
      </c>
      <c r="AB19" s="101">
        <v>2.5914019345622528</v>
      </c>
      <c r="AC19" s="101">
        <v>1.5870263331251169</v>
      </c>
      <c r="AD19" s="101">
        <v>1.1513129616090347</v>
      </c>
      <c r="AE19" s="101">
        <v>2.8984065281599616</v>
      </c>
      <c r="AF19" s="9">
        <v>0.29847391783654714</v>
      </c>
      <c r="AG19" s="9">
        <v>0.79505346439085567</v>
      </c>
      <c r="AH19" s="9">
        <v>8.4032927945515243E-2</v>
      </c>
      <c r="AI19" s="9">
        <v>2.8828491346826706</v>
      </c>
      <c r="AJ19" s="9">
        <v>0.1017624217814956</v>
      </c>
      <c r="AK19" s="9">
        <v>0.16745999150397417</v>
      </c>
      <c r="AL19" s="9">
        <v>0.19418882780799548</v>
      </c>
      <c r="AM19" s="9">
        <v>0.8908858246379614</v>
      </c>
      <c r="AN19" s="9">
        <v>0.268335688773847</v>
      </c>
      <c r="AO19" s="9">
        <v>9.5059737313259354E-2</v>
      </c>
      <c r="AP19" s="9">
        <v>2.6022753896876544E-2</v>
      </c>
      <c r="AQ19" s="9">
        <v>0.11571959437992681</v>
      </c>
      <c r="AR19" s="9">
        <v>0.47233279234645936</v>
      </c>
      <c r="AS19" s="9">
        <v>1.6223954970104426E-3</v>
      </c>
      <c r="AT19" s="9">
        <v>0.24943087886407689</v>
      </c>
      <c r="AU19" s="9">
        <v>5.930982174873993E-2</v>
      </c>
      <c r="AV19" s="9">
        <v>2.0880019988799622E-2</v>
      </c>
      <c r="AW19" s="9">
        <v>1.327801482432648E-2</v>
      </c>
      <c r="AX19" s="9">
        <v>0.27726672838655031</v>
      </c>
      <c r="AY19" s="9">
        <v>8.0558938518530174E-2</v>
      </c>
      <c r="AZ19" s="9">
        <v>1.0510476773129418E-2</v>
      </c>
      <c r="BA19" s="9">
        <v>6.735590747920058E-3</v>
      </c>
      <c r="BB19" s="9" t="s">
        <v>281</v>
      </c>
      <c r="BC19" s="9">
        <v>0.40926812890555636</v>
      </c>
      <c r="BE19" s="9">
        <f t="shared" si="0"/>
        <v>0.95421375488555971</v>
      </c>
      <c r="BF19" s="9">
        <v>2.2899999999999996</v>
      </c>
    </row>
    <row r="20" spans="1:58" x14ac:dyDescent="0.25">
      <c r="A20" s="54">
        <v>2011</v>
      </c>
      <c r="B20" s="9">
        <v>5.6254311025949901</v>
      </c>
      <c r="C20" s="9">
        <v>3.7073951223087414</v>
      </c>
      <c r="D20" s="9">
        <v>6.3498677372569299</v>
      </c>
      <c r="E20" s="9">
        <v>1.8247651399250209</v>
      </c>
      <c r="F20" s="9">
        <v>3.6308782012303422</v>
      </c>
      <c r="G20" s="9">
        <v>3.1240570924091817</v>
      </c>
      <c r="H20" s="9">
        <v>4.1496942837707493</v>
      </c>
      <c r="I20" s="9">
        <v>1.4539456608543766</v>
      </c>
      <c r="J20" s="9">
        <v>2.7720500520469464</v>
      </c>
      <c r="K20" s="9">
        <v>3.5951319589919786</v>
      </c>
      <c r="L20" s="9">
        <v>2.3852670634721176</v>
      </c>
      <c r="M20" s="9">
        <v>2.6010998963758034</v>
      </c>
      <c r="N20" s="9">
        <v>3.0057805078363429</v>
      </c>
      <c r="O20" s="9">
        <v>4.0990500078503045</v>
      </c>
      <c r="P20" s="9">
        <v>3.247876411634234</v>
      </c>
      <c r="Q20" s="9">
        <v>1.8044602193058046</v>
      </c>
      <c r="R20" s="9">
        <v>1.1825619467240673</v>
      </c>
      <c r="S20" s="9">
        <v>4.9762673018134205</v>
      </c>
      <c r="T20" s="9">
        <v>3.4691491542256725</v>
      </c>
      <c r="U20" s="9">
        <v>3.1177937321163456</v>
      </c>
      <c r="V20" s="9">
        <v>3.0067863615922747</v>
      </c>
      <c r="W20" s="9">
        <v>2.5247241600594017</v>
      </c>
      <c r="X20" s="9">
        <v>1.0529607814348398</v>
      </c>
      <c r="Y20" s="9">
        <v>0.62690473504450117</v>
      </c>
      <c r="Z20" s="101">
        <v>0.45968235057503787</v>
      </c>
      <c r="AA20" s="102">
        <v>2.9254798939810018</v>
      </c>
      <c r="AB20" s="101">
        <v>2.3921354038505442</v>
      </c>
      <c r="AC20" s="101">
        <v>1.5885628728479333</v>
      </c>
      <c r="AD20" s="101">
        <v>1.2187855646505301</v>
      </c>
      <c r="AE20" s="101">
        <v>3.0092130326316293</v>
      </c>
      <c r="AF20" s="9">
        <v>0.31560261049099247</v>
      </c>
      <c r="AG20" s="9">
        <v>2.0044216587577433</v>
      </c>
      <c r="AH20" s="9">
        <v>8.461639503939021E-2</v>
      </c>
      <c r="AI20" s="9">
        <v>2.66606134196316</v>
      </c>
      <c r="AJ20" s="9">
        <v>0.10036976956256724</v>
      </c>
      <c r="AK20" s="9">
        <v>0.2178147084028243</v>
      </c>
      <c r="AL20" s="9">
        <v>0.19485840725677189</v>
      </c>
      <c r="AM20" s="9">
        <v>0.89340348419828131</v>
      </c>
      <c r="AN20" s="9">
        <v>0.29177998618697343</v>
      </c>
      <c r="AO20" s="9">
        <v>9.5382541306185897E-2</v>
      </c>
      <c r="AP20" s="9">
        <v>2.5362515786641528E-2</v>
      </c>
      <c r="AQ20" s="9">
        <v>0.13295002715511145</v>
      </c>
      <c r="AR20" s="9">
        <v>0.5040895978279315</v>
      </c>
      <c r="AS20" s="9">
        <v>1.7688153157728531E-3</v>
      </c>
      <c r="AT20" s="9">
        <v>0.26640498686261327</v>
      </c>
      <c r="AU20" s="9">
        <v>6.2565589327642085E-2</v>
      </c>
      <c r="AV20" s="9">
        <v>1.4040837626718733E-2</v>
      </c>
      <c r="AW20" s="9">
        <v>6.6762592398924197E-3</v>
      </c>
      <c r="AX20" s="9">
        <v>0.30036460443312696</v>
      </c>
      <c r="AY20" s="9">
        <v>9.0021959095801934E-2</v>
      </c>
      <c r="AZ20" s="9">
        <v>1.1699653264166009E-2</v>
      </c>
      <c r="BA20" s="9">
        <v>6.7900263900772398E-3</v>
      </c>
      <c r="BB20" s="9" t="s">
        <v>281</v>
      </c>
      <c r="BC20" s="9">
        <v>0.42045981432377866</v>
      </c>
      <c r="BE20" s="9">
        <f t="shared" si="0"/>
        <v>0.93197934754847223</v>
      </c>
      <c r="BF20" s="9">
        <v>2.39</v>
      </c>
    </row>
    <row r="21" spans="1:58" x14ac:dyDescent="0.25">
      <c r="A21" s="54">
        <v>2012</v>
      </c>
      <c r="B21" s="9">
        <v>5.4607803495208183</v>
      </c>
      <c r="C21" s="9">
        <v>4.1602432700539831</v>
      </c>
      <c r="D21" s="9">
        <v>6.7304794894954911</v>
      </c>
      <c r="E21" s="9">
        <v>1.8315028875446868</v>
      </c>
      <c r="F21" s="9">
        <v>3.6788561780577926</v>
      </c>
      <c r="G21" s="9">
        <v>3.1352088489493966</v>
      </c>
      <c r="H21" s="9">
        <v>3.3869519183320542</v>
      </c>
      <c r="I21" s="9">
        <v>1.4216226355073538</v>
      </c>
      <c r="J21" s="9">
        <v>2.7679751312397824</v>
      </c>
      <c r="K21" s="9">
        <v>3.876618800808497</v>
      </c>
      <c r="L21" s="9">
        <v>2.3066035307675659</v>
      </c>
      <c r="M21" s="9">
        <v>2.6229367929980354</v>
      </c>
      <c r="N21" s="9">
        <v>3.0017835675149382</v>
      </c>
      <c r="O21" s="9">
        <v>3.992983876339756</v>
      </c>
      <c r="P21" s="9">
        <v>3.2567887043088146</v>
      </c>
      <c r="Q21" s="9">
        <v>1.8063667858836967</v>
      </c>
      <c r="R21" s="9">
        <v>1.4225625675880949</v>
      </c>
      <c r="S21" s="9">
        <v>4.5355581167600807</v>
      </c>
      <c r="T21" s="9">
        <v>3.5907221642217189</v>
      </c>
      <c r="U21" s="9">
        <v>2.8456269823734224</v>
      </c>
      <c r="V21" s="9">
        <v>4.1058822642871391</v>
      </c>
      <c r="W21" s="9">
        <v>2.5096431558478294</v>
      </c>
      <c r="X21" s="9">
        <v>1.0232007726018371</v>
      </c>
      <c r="Y21" s="9">
        <v>0.62591199848628554</v>
      </c>
      <c r="Z21" s="101">
        <v>0.41093302793998865</v>
      </c>
      <c r="AA21" s="102">
        <v>3.1243704224734365</v>
      </c>
      <c r="AB21" s="101">
        <v>2.3856140930582868</v>
      </c>
      <c r="AC21" s="101">
        <v>1.6745954782565451</v>
      </c>
      <c r="AD21" s="101">
        <v>1.2388337531386231</v>
      </c>
      <c r="AE21" s="101">
        <v>3.0069494249393638</v>
      </c>
      <c r="AF21" s="9">
        <v>0.24946653189136123</v>
      </c>
      <c r="AG21" s="9">
        <v>3.0636866634525926</v>
      </c>
      <c r="AH21" s="9">
        <v>8.51927956033115E-2</v>
      </c>
      <c r="AI21" s="9">
        <v>2.4789822927855867</v>
      </c>
      <c r="AJ21" s="9">
        <v>9.9032088791829245E-2</v>
      </c>
      <c r="AK21" s="9">
        <v>0.26056818016902289</v>
      </c>
      <c r="AL21" s="9">
        <v>0.20266431644897942</v>
      </c>
      <c r="AM21" s="9">
        <v>0.8981609369137814</v>
      </c>
      <c r="AN21" s="9">
        <v>0.29955513833054986</v>
      </c>
      <c r="AO21" s="9">
        <v>8.8322201815946993E-2</v>
      </c>
      <c r="AP21" s="9">
        <v>2.473033758432823E-2</v>
      </c>
      <c r="AQ21" s="9">
        <v>0.14702324358941138</v>
      </c>
      <c r="AR21" s="9">
        <v>0.53420177228636123</v>
      </c>
      <c r="AS21" s="9">
        <v>2.0085927468331565E-3</v>
      </c>
      <c r="AT21" s="9">
        <v>0.31513837220887253</v>
      </c>
      <c r="AU21" s="9">
        <v>6.7378815413614956E-2</v>
      </c>
      <c r="AV21" s="9">
        <v>1.3933003321109522E-2</v>
      </c>
      <c r="AW21" s="9">
        <v>1.3426835212034376E-2</v>
      </c>
      <c r="AX21" s="9">
        <v>0.28547549130336569</v>
      </c>
      <c r="AY21" s="9">
        <v>8.5095164974383145E-2</v>
      </c>
      <c r="AZ21" s="9">
        <v>1.4466122415720258E-2</v>
      </c>
      <c r="BA21" s="9">
        <v>6.8535450373680565E-3</v>
      </c>
      <c r="BB21" s="9" t="s">
        <v>281</v>
      </c>
      <c r="BC21" s="9">
        <v>0.42474843680651519</v>
      </c>
      <c r="BE21" s="9">
        <f t="shared" si="0"/>
        <v>0.92720571362151327</v>
      </c>
      <c r="BF21" s="9">
        <v>2.2899999999999996</v>
      </c>
    </row>
    <row r="22" spans="1:58" x14ac:dyDescent="0.25">
      <c r="A22" s="54">
        <v>2013</v>
      </c>
      <c r="B22" s="9">
        <v>5.2967798853782346</v>
      </c>
      <c r="C22" s="9">
        <v>4.056035633010068</v>
      </c>
      <c r="D22" s="9">
        <v>5.1440446566412295</v>
      </c>
      <c r="E22" s="9">
        <v>1.7625041941984465</v>
      </c>
      <c r="F22" s="9">
        <v>3.5028546669445539</v>
      </c>
      <c r="G22" s="9">
        <v>3.5502358203970927</v>
      </c>
      <c r="H22" s="9">
        <v>3.5802430492009321</v>
      </c>
      <c r="I22" s="9">
        <v>1.4306980024556473</v>
      </c>
      <c r="J22" s="9">
        <v>2.6767023471534355</v>
      </c>
      <c r="K22" s="9">
        <v>3.2354134646810242</v>
      </c>
      <c r="L22" s="9">
        <v>2.0728377400204767</v>
      </c>
      <c r="M22" s="9">
        <v>2.4694936807261638</v>
      </c>
      <c r="N22" s="9">
        <v>2.9942968421201921</v>
      </c>
      <c r="O22" s="9">
        <v>3.9962875005121159</v>
      </c>
      <c r="P22" s="9">
        <v>3.3164198505287992</v>
      </c>
      <c r="Q22" s="9">
        <v>1.8081137448777882</v>
      </c>
      <c r="R22" s="9">
        <v>2.4634249302111351</v>
      </c>
      <c r="S22" s="9">
        <v>5.2517046061159061</v>
      </c>
      <c r="T22" s="9">
        <v>2.0798532622842609</v>
      </c>
      <c r="U22" s="9">
        <v>2.8630373629527739</v>
      </c>
      <c r="V22" s="9">
        <v>4.1132864825397597</v>
      </c>
      <c r="W22" s="9">
        <v>2.5887396643038167</v>
      </c>
      <c r="X22" s="9">
        <v>0.93359625920288647</v>
      </c>
      <c r="Y22" s="9">
        <v>0.61644146420324775</v>
      </c>
      <c r="Z22" s="101">
        <v>0.4427438611159516</v>
      </c>
      <c r="AA22" s="101">
        <v>2.8637773769646993</v>
      </c>
      <c r="AB22" s="101">
        <v>2.3962615233542568</v>
      </c>
      <c r="AC22" s="101">
        <v>1.6771807426951211</v>
      </c>
      <c r="AD22" s="101">
        <v>1.2731036892208369</v>
      </c>
      <c r="AE22" s="101">
        <v>2.6161490519122448</v>
      </c>
      <c r="AF22" s="9">
        <v>0.20525510586391491</v>
      </c>
      <c r="AG22" s="9">
        <v>2.3005376795278645</v>
      </c>
      <c r="AH22" s="9">
        <v>0.15723040877491212</v>
      </c>
      <c r="AI22" s="9">
        <v>2.5407058426779607</v>
      </c>
      <c r="AJ22" s="9">
        <v>9.7721591744446737E-2</v>
      </c>
      <c r="AK22" s="9">
        <v>0.15864283567781257</v>
      </c>
      <c r="AL22" s="9">
        <v>0.14509106981665343</v>
      </c>
      <c r="AM22" s="9">
        <v>0.8969687521686065</v>
      </c>
      <c r="AN22" s="9">
        <v>0.29171510668985329</v>
      </c>
      <c r="AO22" s="9">
        <v>9.596842981966186E-2</v>
      </c>
      <c r="AP22" s="9">
        <v>2.4118674941404059E-2</v>
      </c>
      <c r="AQ22" s="9">
        <v>0.14731061309287008</v>
      </c>
      <c r="AR22" s="9">
        <v>0.51774886956521737</v>
      </c>
      <c r="AS22" s="9">
        <v>2.2808958435014621E-3</v>
      </c>
      <c r="AT22" s="9">
        <v>0.32292512418522268</v>
      </c>
      <c r="AU22" s="9">
        <v>7.7713773860198079E-2</v>
      </c>
      <c r="AV22" s="9">
        <v>1.5522446521709064E-2</v>
      </c>
      <c r="AW22" s="9">
        <v>1.3494450377123107E-2</v>
      </c>
      <c r="AX22" s="9">
        <v>0.29304341383908727</v>
      </c>
      <c r="AY22" s="9">
        <v>8.3800804312483948E-2</v>
      </c>
      <c r="AZ22" s="9">
        <v>1.2911409020633811E-2</v>
      </c>
      <c r="BA22" s="9">
        <v>6.9096916492452998E-3</v>
      </c>
      <c r="BB22" s="9" t="s">
        <v>281</v>
      </c>
      <c r="BC22" s="9">
        <v>0.41185441667510853</v>
      </c>
      <c r="BE22" s="9">
        <f t="shared" si="0"/>
        <v>0.90864513161720439</v>
      </c>
      <c r="BF22" s="9">
        <v>2.2999999999999998</v>
      </c>
    </row>
    <row r="23" spans="1:58" x14ac:dyDescent="0.25">
      <c r="A23" s="54">
        <v>2014</v>
      </c>
      <c r="B23" s="9">
        <v>5.2155614373429051</v>
      </c>
      <c r="C23" s="9">
        <v>4.1515687857161998</v>
      </c>
      <c r="D23" s="9">
        <v>5.1375057657477967</v>
      </c>
      <c r="E23" s="9">
        <v>1.8158347535034585</v>
      </c>
      <c r="F23" s="9">
        <v>3.7459997139659924</v>
      </c>
      <c r="G23" s="9">
        <v>3.7739450954493141</v>
      </c>
      <c r="H23" s="9">
        <v>3.6075533403233373</v>
      </c>
      <c r="I23" s="9">
        <v>1.3973997747979567</v>
      </c>
      <c r="J23" s="9">
        <v>2.6977030218602041</v>
      </c>
      <c r="K23" s="9">
        <v>3.3461756964851452</v>
      </c>
      <c r="L23" s="9">
        <v>2.1938263556014239</v>
      </c>
      <c r="M23" s="9">
        <v>2.4899187930770772</v>
      </c>
      <c r="N23" s="9">
        <v>2.9856937991874393</v>
      </c>
      <c r="O23" s="9">
        <v>3.8953172492224586</v>
      </c>
      <c r="P23" s="9">
        <v>3.3412830994795906</v>
      </c>
      <c r="Q23" s="9" t="s">
        <v>281</v>
      </c>
      <c r="R23" s="9">
        <v>2.4688098120409361</v>
      </c>
      <c r="S23" s="9">
        <v>5.3141270974137349</v>
      </c>
      <c r="T23" s="9">
        <v>2.0696964687406525</v>
      </c>
      <c r="U23" s="9">
        <v>2.875765708010686</v>
      </c>
      <c r="V23" s="9">
        <v>4.1264614447548045</v>
      </c>
      <c r="W23" s="9">
        <v>2.5646826708971711</v>
      </c>
      <c r="X23" s="9">
        <v>0.93687272713207381</v>
      </c>
      <c r="Y23" s="9">
        <v>0.61489175233741611</v>
      </c>
      <c r="Z23" s="101" t="s">
        <v>281</v>
      </c>
      <c r="AA23" s="101">
        <v>2.8107055136783261</v>
      </c>
      <c r="AB23" s="101">
        <v>2.5107664094650697</v>
      </c>
      <c r="AC23" s="101">
        <v>1.6792608634022614</v>
      </c>
      <c r="AD23" s="101">
        <v>1.2698271096692182</v>
      </c>
      <c r="AE23" s="101">
        <v>2.4038430963161064</v>
      </c>
      <c r="AF23" s="9">
        <v>0.20647691534504009</v>
      </c>
      <c r="AG23" s="9">
        <v>1.5254483185980106</v>
      </c>
      <c r="AH23" s="9">
        <v>0.16545217113895971</v>
      </c>
      <c r="AI23" s="9">
        <v>2.453487464298</v>
      </c>
      <c r="AJ23" s="9" t="s">
        <v>281</v>
      </c>
      <c r="AK23" s="9">
        <v>0.15410562820979554</v>
      </c>
      <c r="AL23" s="9">
        <v>0.15261218035160171</v>
      </c>
      <c r="AM23" s="9">
        <v>0.95139464460123069</v>
      </c>
      <c r="AN23" s="9">
        <v>0.29146719982374225</v>
      </c>
      <c r="AO23" s="9">
        <v>9.6271570088527492E-2</v>
      </c>
      <c r="AP23" s="9" t="s">
        <v>281</v>
      </c>
      <c r="AQ23" s="9">
        <v>0.14652308651587523</v>
      </c>
      <c r="AR23" s="9">
        <v>0.77959785765672795</v>
      </c>
      <c r="AS23" s="9">
        <v>2.4921030461788479E-3</v>
      </c>
      <c r="AT23" s="9">
        <v>0.30663775144177313</v>
      </c>
      <c r="AU23" s="9">
        <v>8.5572194121384393E-2</v>
      </c>
      <c r="AV23" s="9">
        <v>4.3337109792839598E-2</v>
      </c>
      <c r="AW23" s="9">
        <v>1.3554549086684775E-2</v>
      </c>
      <c r="AX23" s="9" t="s">
        <v>281</v>
      </c>
      <c r="AY23" s="9">
        <v>8.7067861715749026E-2</v>
      </c>
      <c r="AZ23" s="9">
        <v>1.6936691660709338E-2</v>
      </c>
      <c r="BA23" s="9">
        <v>6.9767441860465115E-3</v>
      </c>
      <c r="BB23" s="9" t="s">
        <v>281</v>
      </c>
      <c r="BC23" s="9">
        <v>0.40591491320026168</v>
      </c>
      <c r="BE23" s="9">
        <f t="shared" si="0"/>
        <v>0.86496470612044785</v>
      </c>
      <c r="BF23" s="9">
        <v>2.25</v>
      </c>
    </row>
    <row r="24" spans="1:58" x14ac:dyDescent="0.25">
      <c r="A24" s="54">
        <v>2015</v>
      </c>
      <c r="B24" s="9" t="s">
        <v>281</v>
      </c>
      <c r="C24" s="9" t="s">
        <v>281</v>
      </c>
      <c r="D24" s="9" t="s">
        <v>281</v>
      </c>
      <c r="E24" s="9" t="s">
        <v>281</v>
      </c>
      <c r="F24" s="9" t="s">
        <v>281</v>
      </c>
      <c r="G24" s="9" t="s">
        <v>281</v>
      </c>
      <c r="H24" s="9" t="s">
        <v>281</v>
      </c>
      <c r="I24" s="9" t="s">
        <v>281</v>
      </c>
      <c r="J24" s="9" t="s">
        <v>281</v>
      </c>
      <c r="K24" s="9" t="s">
        <v>281</v>
      </c>
      <c r="L24" s="9" t="s">
        <v>281</v>
      </c>
      <c r="M24" s="9" t="s">
        <v>281</v>
      </c>
      <c r="N24" s="9" t="s">
        <v>281</v>
      </c>
      <c r="O24" s="9" t="s">
        <v>281</v>
      </c>
      <c r="P24" s="9">
        <v>3.4288149901718357</v>
      </c>
      <c r="Q24" s="9" t="s">
        <v>281</v>
      </c>
      <c r="R24" s="9" t="s">
        <v>281</v>
      </c>
      <c r="S24" s="9" t="s">
        <v>281</v>
      </c>
      <c r="T24" s="9" t="s">
        <v>281</v>
      </c>
      <c r="U24" s="9" t="s">
        <v>281</v>
      </c>
      <c r="V24" s="9" t="s">
        <v>281</v>
      </c>
      <c r="W24" s="9" t="s">
        <v>281</v>
      </c>
      <c r="X24" s="9" t="s">
        <v>281</v>
      </c>
      <c r="Y24" s="9" t="s">
        <v>281</v>
      </c>
      <c r="Z24" s="101" t="s">
        <v>281</v>
      </c>
      <c r="AA24" s="101" t="s">
        <v>281</v>
      </c>
      <c r="AB24" s="101">
        <v>2.3299583396358541</v>
      </c>
      <c r="AC24" s="101" t="s">
        <v>281</v>
      </c>
      <c r="AD24" s="101" t="s">
        <v>281</v>
      </c>
      <c r="AE24" s="101" t="s">
        <v>281</v>
      </c>
      <c r="AF24" s="9" t="s">
        <v>281</v>
      </c>
      <c r="AG24" s="9" t="s">
        <v>281</v>
      </c>
      <c r="AH24" s="9" t="s">
        <v>281</v>
      </c>
      <c r="AI24" s="9" t="s">
        <v>281</v>
      </c>
      <c r="AJ24" s="9" t="s">
        <v>281</v>
      </c>
      <c r="AK24" s="9" t="s">
        <v>281</v>
      </c>
      <c r="AL24" s="9" t="s">
        <v>281</v>
      </c>
      <c r="AM24" s="9" t="s">
        <v>281</v>
      </c>
      <c r="AN24" s="9" t="s">
        <v>281</v>
      </c>
      <c r="AO24" s="9" t="s">
        <v>281</v>
      </c>
      <c r="AP24" s="9" t="s">
        <v>281</v>
      </c>
      <c r="AQ24" s="9">
        <v>0.14825054082396835</v>
      </c>
      <c r="AR24" s="9" t="s">
        <v>281</v>
      </c>
      <c r="AS24" s="9" t="s">
        <v>281</v>
      </c>
      <c r="AT24" s="9" t="s">
        <v>281</v>
      </c>
      <c r="AU24" s="9" t="s">
        <v>281</v>
      </c>
      <c r="AV24" s="9" t="s">
        <v>281</v>
      </c>
      <c r="AW24" s="9" t="s">
        <v>281</v>
      </c>
      <c r="AX24" s="9" t="s">
        <v>281</v>
      </c>
      <c r="AY24" s="9" t="s">
        <v>281</v>
      </c>
      <c r="AZ24" s="9" t="s">
        <v>281</v>
      </c>
      <c r="BA24" s="9" t="s">
        <v>281</v>
      </c>
      <c r="BB24" s="9" t="s">
        <v>281</v>
      </c>
      <c r="BC24" s="9">
        <v>0.40002873136970335</v>
      </c>
      <c r="BE24" s="9">
        <f t="shared" si="0"/>
        <v>0.28650884626146722</v>
      </c>
      <c r="BF24" s="9" t="s">
        <v>281</v>
      </c>
    </row>
    <row r="25" spans="1:58" x14ac:dyDescent="0.25">
      <c r="A25" s="54"/>
      <c r="C25" s="18"/>
      <c r="D25" s="18"/>
      <c r="E25" s="18"/>
      <c r="F25" s="18"/>
      <c r="G25" s="18"/>
      <c r="H25" s="18"/>
      <c r="I25" s="18"/>
      <c r="J25" s="18"/>
      <c r="Z25" s="83"/>
      <c r="AA25" s="83"/>
      <c r="AB25" s="83"/>
      <c r="AC25" s="83"/>
      <c r="AD25" s="83"/>
      <c r="AE25" s="83"/>
    </row>
    <row r="26" spans="1:58" x14ac:dyDescent="0.25">
      <c r="C26" s="18"/>
      <c r="D26" s="18"/>
      <c r="E26" s="18"/>
      <c r="F26" s="18"/>
      <c r="G26" s="18"/>
      <c r="H26" s="18"/>
      <c r="I26" s="18"/>
      <c r="J26" s="18"/>
    </row>
    <row r="27" spans="1:58" x14ac:dyDescent="0.25">
      <c r="C27" s="18"/>
      <c r="D27" s="18"/>
      <c r="E27" s="18"/>
      <c r="F27" s="18"/>
      <c r="G27" s="18"/>
      <c r="H27" s="18"/>
      <c r="I27" s="18"/>
      <c r="J27" s="18"/>
    </row>
    <row r="28" spans="1:58" x14ac:dyDescent="0.25">
      <c r="C28" s="18"/>
      <c r="D28" s="18"/>
      <c r="E28" s="18"/>
      <c r="F28" s="18"/>
      <c r="G28" s="18"/>
      <c r="H28" s="18"/>
      <c r="I28" s="18"/>
      <c r="J28" s="18"/>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0070C0"/>
  </sheetPr>
  <dimension ref="A1:BJ29"/>
  <sheetViews>
    <sheetView workbookViewId="0">
      <pane xSplit="1" ySplit="2" topLeftCell="B3" activePane="bottomRight" state="frozen"/>
      <selection pane="topRight" activeCell="B1" sqref="B1"/>
      <selection pane="bottomLeft" activeCell="A3" sqref="A3"/>
      <selection pane="bottomRight"/>
    </sheetView>
  </sheetViews>
  <sheetFormatPr defaultColWidth="11.42578125" defaultRowHeight="15" x14ac:dyDescent="0.25"/>
  <cols>
    <col min="1" max="1" width="11.42578125" style="20"/>
  </cols>
  <sheetData>
    <row r="1" spans="1:60" ht="15.75" x14ac:dyDescent="0.25">
      <c r="A1" s="52" t="s">
        <v>591</v>
      </c>
    </row>
    <row r="2" spans="1:60" s="20" customFormat="1" x14ac:dyDescent="0.25">
      <c r="A2" s="53" t="s">
        <v>39</v>
      </c>
      <c r="B2" s="21" t="s">
        <v>228</v>
      </c>
      <c r="C2" s="21" t="s">
        <v>233</v>
      </c>
      <c r="D2" s="21" t="s">
        <v>240</v>
      </c>
      <c r="E2" s="21" t="s">
        <v>241</v>
      </c>
      <c r="F2" s="21" t="s">
        <v>223</v>
      </c>
      <c r="G2" s="21" t="s">
        <v>224</v>
      </c>
      <c r="H2" s="21" t="s">
        <v>226</v>
      </c>
      <c r="I2" s="21" t="s">
        <v>227</v>
      </c>
      <c r="J2" s="21" t="s">
        <v>229</v>
      </c>
      <c r="K2" s="21" t="s">
        <v>230</v>
      </c>
      <c r="L2" s="21" t="s">
        <v>232</v>
      </c>
      <c r="M2" s="21" t="s">
        <v>238</v>
      </c>
      <c r="N2" s="21" t="s">
        <v>242</v>
      </c>
      <c r="O2" s="21" t="s">
        <v>243</v>
      </c>
      <c r="P2" s="21" t="s">
        <v>245</v>
      </c>
      <c r="Q2" s="21" t="s">
        <v>269</v>
      </c>
      <c r="R2" s="21" t="s">
        <v>89</v>
      </c>
      <c r="S2" s="21" t="s">
        <v>90</v>
      </c>
      <c r="T2" s="21" t="s">
        <v>93</v>
      </c>
      <c r="U2" s="21" t="s">
        <v>94</v>
      </c>
      <c r="V2" s="21" t="s">
        <v>99</v>
      </c>
      <c r="W2" s="21" t="s">
        <v>102</v>
      </c>
      <c r="X2" s="21" t="s">
        <v>103</v>
      </c>
      <c r="Y2" s="21" t="s">
        <v>107</v>
      </c>
      <c r="Z2" s="21" t="s">
        <v>270</v>
      </c>
      <c r="AA2" s="21" t="s">
        <v>84</v>
      </c>
      <c r="AB2" s="21" t="s">
        <v>85</v>
      </c>
      <c r="AC2" s="21" t="s">
        <v>221</v>
      </c>
      <c r="AD2" s="21" t="s">
        <v>222</v>
      </c>
      <c r="AE2" s="21" t="s">
        <v>110</v>
      </c>
      <c r="AF2" s="21" t="s">
        <v>117</v>
      </c>
      <c r="AG2" s="21" t="s">
        <v>120</v>
      </c>
      <c r="AH2" s="21" t="s">
        <v>138</v>
      </c>
      <c r="AI2" s="21" t="s">
        <v>150</v>
      </c>
      <c r="AJ2" s="21" t="s">
        <v>272</v>
      </c>
      <c r="AK2" s="21" t="s">
        <v>153</v>
      </c>
      <c r="AL2" s="21" t="s">
        <v>193</v>
      </c>
      <c r="AM2" s="21" t="s">
        <v>208</v>
      </c>
      <c r="AN2" s="21" t="s">
        <v>215</v>
      </c>
      <c r="AO2" s="21" t="s">
        <v>244</v>
      </c>
      <c r="AP2" s="21" t="s">
        <v>273</v>
      </c>
      <c r="AQ2" s="21" t="s">
        <v>47</v>
      </c>
      <c r="AR2" s="21" t="s">
        <v>274</v>
      </c>
      <c r="AS2" s="21" t="s">
        <v>52</v>
      </c>
      <c r="AT2" s="21" t="s">
        <v>54</v>
      </c>
      <c r="AU2" s="21" t="s">
        <v>73</v>
      </c>
      <c r="AV2" s="21" t="s">
        <v>60</v>
      </c>
      <c r="AW2" s="21" t="s">
        <v>69</v>
      </c>
      <c r="AX2" s="21" t="s">
        <v>71</v>
      </c>
      <c r="AY2" s="21" t="s">
        <v>75</v>
      </c>
      <c r="AZ2" s="21" t="s">
        <v>77</v>
      </c>
      <c r="BA2" s="21" t="s">
        <v>276</v>
      </c>
      <c r="BB2" s="21" t="s">
        <v>277</v>
      </c>
      <c r="BC2" s="21" t="s">
        <v>254</v>
      </c>
      <c r="BE2" s="22" t="s">
        <v>278</v>
      </c>
      <c r="BF2" s="22" t="s">
        <v>239</v>
      </c>
      <c r="BG2" s="20" t="s">
        <v>415</v>
      </c>
      <c r="BH2" s="56" t="s">
        <v>280</v>
      </c>
    </row>
    <row r="3" spans="1:60" x14ac:dyDescent="0.25">
      <c r="A3" s="54">
        <v>1994</v>
      </c>
      <c r="B3" s="57">
        <v>1.9712736554054764</v>
      </c>
      <c r="C3" s="57">
        <v>1.3132060179636689</v>
      </c>
      <c r="D3" s="57">
        <v>3.3109565360355981</v>
      </c>
      <c r="E3" s="57">
        <v>3.3005460842503171</v>
      </c>
      <c r="F3" s="57">
        <v>5.6842324585931578</v>
      </c>
      <c r="G3" s="57">
        <v>5.9209585029026277</v>
      </c>
      <c r="H3" s="57">
        <v>6.0778160777216232</v>
      </c>
      <c r="I3" s="57">
        <v>3.6868680795929083</v>
      </c>
      <c r="J3" s="57">
        <v>6.384957138550976</v>
      </c>
      <c r="K3" s="57">
        <v>2.1022502444735998</v>
      </c>
      <c r="L3" s="57">
        <v>6.7759267925611191</v>
      </c>
      <c r="M3" s="57">
        <v>4.0718479622304953</v>
      </c>
      <c r="N3" s="57">
        <v>3.3727776054570957</v>
      </c>
      <c r="O3" s="57">
        <v>3.1089166606768472</v>
      </c>
      <c r="P3" s="57">
        <v>4.1026865551446381</v>
      </c>
      <c r="Q3" s="57">
        <v>2.3222319459757439</v>
      </c>
      <c r="R3" s="57">
        <v>2.6601874574167756</v>
      </c>
      <c r="S3" s="57">
        <v>3.324888493467518</v>
      </c>
      <c r="T3" s="57">
        <v>8.3336118395309744E-2</v>
      </c>
      <c r="U3" s="57">
        <v>4.1987823002729714</v>
      </c>
      <c r="V3" s="57" t="s">
        <v>281</v>
      </c>
      <c r="W3" s="57">
        <v>2.0758950785457349</v>
      </c>
      <c r="X3" s="57">
        <v>0.75845486410540042</v>
      </c>
      <c r="Y3" s="57">
        <v>0.8949468267637033</v>
      </c>
      <c r="Z3" s="57">
        <v>2.9227822851758085</v>
      </c>
      <c r="AA3" s="57">
        <v>4.2787599043778561</v>
      </c>
      <c r="AB3" s="57">
        <v>4.9922766900085627</v>
      </c>
      <c r="AC3" s="57">
        <v>3.0869999999999997</v>
      </c>
      <c r="AD3" s="57">
        <v>3.6986350057155857</v>
      </c>
      <c r="AE3" s="57">
        <v>1.7145246583751867</v>
      </c>
      <c r="AF3" s="57">
        <v>1.8979741709023896</v>
      </c>
      <c r="AG3" s="57">
        <v>1.2875451878415196</v>
      </c>
      <c r="AH3" s="57">
        <v>2.4764801656210187</v>
      </c>
      <c r="AI3" s="57">
        <v>1.3168121479095427</v>
      </c>
      <c r="AJ3" s="57">
        <v>2.4330344145691289</v>
      </c>
      <c r="AK3" s="57">
        <v>0.14255375578907059</v>
      </c>
      <c r="AL3" s="57">
        <v>0.2054181853662902</v>
      </c>
      <c r="AM3" s="57">
        <v>2.8342645840257386</v>
      </c>
      <c r="AN3" s="57">
        <v>0.39258168566345947</v>
      </c>
      <c r="AO3" s="57">
        <v>0.49557994374036074</v>
      </c>
      <c r="AP3" s="57">
        <v>0.19424516217613197</v>
      </c>
      <c r="AQ3" s="57">
        <v>0.50370943567588822</v>
      </c>
      <c r="AR3" s="57">
        <v>0.96412021318256191</v>
      </c>
      <c r="AS3" s="57">
        <v>1.260660559470821E-2</v>
      </c>
      <c r="AT3" s="57">
        <v>2.9671712643260042</v>
      </c>
      <c r="AU3" s="57">
        <v>0.19889567013860465</v>
      </c>
      <c r="AV3" s="57">
        <v>0.46074028337686607</v>
      </c>
      <c r="AW3" s="57">
        <v>0.47981933915849667</v>
      </c>
      <c r="AX3" s="57">
        <v>0.96514420414176338</v>
      </c>
      <c r="AY3" s="57">
        <v>0.9764661170415555</v>
      </c>
      <c r="AZ3" s="57">
        <v>0.42639247040206663</v>
      </c>
      <c r="BA3" s="57">
        <v>2.0699999999999996E-2</v>
      </c>
      <c r="BB3" s="57" t="s">
        <v>281</v>
      </c>
      <c r="BC3" s="57">
        <v>1.0329064057749751</v>
      </c>
      <c r="BE3" s="9">
        <v>0.8021664059351642</v>
      </c>
      <c r="BF3" s="57">
        <v>2.75</v>
      </c>
    </row>
    <row r="4" spans="1:60" x14ac:dyDescent="0.25">
      <c r="A4" s="54">
        <v>1995</v>
      </c>
      <c r="B4" s="57">
        <v>1.9572036061160711</v>
      </c>
      <c r="C4" s="57">
        <v>1.275997413913402</v>
      </c>
      <c r="D4" s="57">
        <v>3.223709341262297</v>
      </c>
      <c r="E4" s="57">
        <v>3.3239198087033222</v>
      </c>
      <c r="F4" s="57">
        <v>5.676651022284644</v>
      </c>
      <c r="G4" s="57">
        <v>5.8028959214827056</v>
      </c>
      <c r="H4" s="57">
        <v>6.0079630610602095</v>
      </c>
      <c r="I4" s="57">
        <v>3.6275322071873539</v>
      </c>
      <c r="J4" s="57">
        <v>6.3101554347350106</v>
      </c>
      <c r="K4" s="57">
        <v>1.9982942851465606</v>
      </c>
      <c r="L4" s="57">
        <v>6.9385674559703343</v>
      </c>
      <c r="M4" s="57">
        <v>4.1173968446776765</v>
      </c>
      <c r="N4" s="57">
        <v>3.2296796930197731</v>
      </c>
      <c r="O4" s="57">
        <v>3.0063065605106685</v>
      </c>
      <c r="P4" s="57">
        <v>4.1956337768176661</v>
      </c>
      <c r="Q4" s="57">
        <v>2.3010413793103446</v>
      </c>
      <c r="R4" s="57">
        <v>2.6603380091850566</v>
      </c>
      <c r="S4" s="57">
        <v>3.3846248626167812</v>
      </c>
      <c r="T4" s="57">
        <v>0.22008307047953538</v>
      </c>
      <c r="U4" s="57">
        <v>3.7358878840116514</v>
      </c>
      <c r="V4" s="57" t="s">
        <v>281</v>
      </c>
      <c r="W4" s="57">
        <v>1.948209024769308</v>
      </c>
      <c r="X4" s="57">
        <v>1.2107029096690294</v>
      </c>
      <c r="Y4" s="57">
        <v>0.68243958528909932</v>
      </c>
      <c r="Z4" s="57">
        <v>2.9798382598533477</v>
      </c>
      <c r="AA4" s="57">
        <v>4.2299047232005336</v>
      </c>
      <c r="AB4" s="57">
        <v>4.8182474667193196</v>
      </c>
      <c r="AC4" s="57">
        <v>3.1544999999999996</v>
      </c>
      <c r="AD4" s="57">
        <v>3.6465612927036575</v>
      </c>
      <c r="AE4" s="57">
        <v>1.6228306328080693</v>
      </c>
      <c r="AF4" s="57">
        <v>2.2792242154251565</v>
      </c>
      <c r="AG4" s="57">
        <v>1.7008683938377749</v>
      </c>
      <c r="AH4" s="57">
        <v>2.5269666999477183</v>
      </c>
      <c r="AI4" s="57">
        <v>1.3348006004687087</v>
      </c>
      <c r="AJ4" s="57">
        <v>2.4536735027050218</v>
      </c>
      <c r="AK4" s="57">
        <v>0.16885027902405936</v>
      </c>
      <c r="AL4" s="57">
        <v>0.2326322731086074</v>
      </c>
      <c r="AM4" s="57">
        <v>2.7707810352736595</v>
      </c>
      <c r="AN4" s="57">
        <v>0.37084838970282341</v>
      </c>
      <c r="AO4" s="57">
        <v>0.54672945330889144</v>
      </c>
      <c r="AP4" s="57">
        <v>0.20382246095785012</v>
      </c>
      <c r="AQ4" s="57">
        <v>0.56311067966064621</v>
      </c>
      <c r="AR4" s="57">
        <v>0.76612114955198485</v>
      </c>
      <c r="AS4" s="57">
        <v>1.2674291752959617E-2</v>
      </c>
      <c r="AT4" s="57">
        <v>2.7118156568839686</v>
      </c>
      <c r="AU4" s="57">
        <v>0.32352765281507323</v>
      </c>
      <c r="AV4" s="57">
        <v>0.47590114031187741</v>
      </c>
      <c r="AW4" s="57">
        <v>0.52405897939301338</v>
      </c>
      <c r="AX4" s="57">
        <v>0.97963635580432318</v>
      </c>
      <c r="AY4" s="57">
        <v>0.88342496811676341</v>
      </c>
      <c r="AZ4" s="57">
        <v>0.51727549391641725</v>
      </c>
      <c r="BA4" s="57">
        <v>2.2499999999999999E-2</v>
      </c>
      <c r="BB4" s="57" t="s">
        <v>281</v>
      </c>
      <c r="BC4" s="57">
        <v>1.0572171665163208</v>
      </c>
      <c r="BE4" s="9">
        <v>0.79012916523159438</v>
      </c>
      <c r="BF4" s="57">
        <v>2.75</v>
      </c>
    </row>
    <row r="5" spans="1:60" x14ac:dyDescent="0.25">
      <c r="A5" s="54">
        <v>1996</v>
      </c>
      <c r="B5" s="57">
        <v>1.9764184949233117</v>
      </c>
      <c r="C5" s="57">
        <v>1.2119412671005179</v>
      </c>
      <c r="D5" s="57">
        <v>3.1962446209127435</v>
      </c>
      <c r="E5" s="57">
        <v>3.2929040930177722</v>
      </c>
      <c r="F5" s="57">
        <v>5.5958340858892903</v>
      </c>
      <c r="G5" s="57">
        <v>5.6768254120062283</v>
      </c>
      <c r="H5" s="57">
        <v>5.8847275731459003</v>
      </c>
      <c r="I5" s="57">
        <v>3.5894977976059002</v>
      </c>
      <c r="J5" s="57">
        <v>6.1271761818674229</v>
      </c>
      <c r="K5" s="57">
        <v>1.9476553721653294</v>
      </c>
      <c r="L5" s="57">
        <v>7.2838942925209569</v>
      </c>
      <c r="M5" s="57">
        <v>4.1224813298929277</v>
      </c>
      <c r="N5" s="57">
        <v>2.9594168092342561</v>
      </c>
      <c r="O5" s="57">
        <v>2.9048400023031644</v>
      </c>
      <c r="P5" s="57">
        <v>4.2605248363566046</v>
      </c>
      <c r="Q5" s="57">
        <v>2.3344617705690465</v>
      </c>
      <c r="R5" s="57">
        <v>2.6688329843536711</v>
      </c>
      <c r="S5" s="57">
        <v>3.3572963109382177</v>
      </c>
      <c r="T5" s="57">
        <v>0.13722793028777652</v>
      </c>
      <c r="U5" s="57">
        <v>3.5297443500980092</v>
      </c>
      <c r="V5" s="57" t="s">
        <v>281</v>
      </c>
      <c r="W5" s="57">
        <v>1.7904657277226099</v>
      </c>
      <c r="X5" s="57">
        <v>1.1974658280734052</v>
      </c>
      <c r="Y5" s="57">
        <v>0.61360889336955315</v>
      </c>
      <c r="Z5" s="57">
        <v>3.115193317488393</v>
      </c>
      <c r="AA5" s="57">
        <v>4.1797242675877531</v>
      </c>
      <c r="AB5" s="57">
        <v>4.6939411213490843</v>
      </c>
      <c r="AC5" s="57">
        <v>3.4523969391014462</v>
      </c>
      <c r="AD5" s="57">
        <v>3.6469322184560817</v>
      </c>
      <c r="AE5" s="57">
        <v>1.6929507443626763</v>
      </c>
      <c r="AF5" s="57">
        <v>2.3136145392967093</v>
      </c>
      <c r="AG5" s="57">
        <v>1.7227836839609281</v>
      </c>
      <c r="AH5" s="57">
        <v>2.6523488136127424</v>
      </c>
      <c r="AI5" s="57">
        <v>1.2241830501407232</v>
      </c>
      <c r="AJ5" s="57">
        <v>2.4401097050606126</v>
      </c>
      <c r="AK5" s="57">
        <v>0.17149667383923037</v>
      </c>
      <c r="AL5" s="57">
        <v>0.18402108046128454</v>
      </c>
      <c r="AM5" s="57">
        <v>2.7716761574942663</v>
      </c>
      <c r="AN5" s="57">
        <v>0.36209111114051939</v>
      </c>
      <c r="AO5" s="57">
        <v>0.56472617337965414</v>
      </c>
      <c r="AP5" s="57">
        <v>0.19597414343885028</v>
      </c>
      <c r="AQ5" s="57">
        <v>0.69899254095468388</v>
      </c>
      <c r="AR5" s="57">
        <v>0.7175426859529217</v>
      </c>
      <c r="AS5" s="57">
        <v>1.9107072476718827E-2</v>
      </c>
      <c r="AT5" s="57">
        <v>2.7311449150941836</v>
      </c>
      <c r="AU5" s="57">
        <v>0.37078662725577183</v>
      </c>
      <c r="AV5" s="57">
        <v>0.47868543264927843</v>
      </c>
      <c r="AW5" s="57">
        <v>0.52024974515741029</v>
      </c>
      <c r="AX5" s="57">
        <v>0.96872198942223753</v>
      </c>
      <c r="AY5" s="57">
        <v>0.81827399634609077</v>
      </c>
      <c r="AZ5" s="57">
        <v>0.5956257142424134</v>
      </c>
      <c r="BA5" s="57">
        <v>2.2949999999999998E-2</v>
      </c>
      <c r="BB5" s="57" t="s">
        <v>281</v>
      </c>
      <c r="BC5" s="57">
        <v>1.0840260314566772</v>
      </c>
      <c r="BE5" s="9">
        <v>0.79265038167616919</v>
      </c>
      <c r="BF5" s="57">
        <v>2.879999999999999</v>
      </c>
    </row>
    <row r="6" spans="1:60" x14ac:dyDescent="0.25">
      <c r="A6" s="54">
        <v>1997</v>
      </c>
      <c r="B6" s="57">
        <v>1.8503128600571797</v>
      </c>
      <c r="C6" s="57">
        <v>1.2848700624991241</v>
      </c>
      <c r="D6" s="57">
        <v>3.2190307039709882</v>
      </c>
      <c r="E6" s="57">
        <v>3.327489128282068</v>
      </c>
      <c r="F6" s="57">
        <v>5.5242356201668068</v>
      </c>
      <c r="G6" s="57">
        <v>5.5964371204205792</v>
      </c>
      <c r="H6" s="57">
        <v>5.6877476551026431</v>
      </c>
      <c r="I6" s="57">
        <v>3.6623708560281854</v>
      </c>
      <c r="J6" s="57">
        <v>6.0922609038660536</v>
      </c>
      <c r="K6" s="57">
        <v>1.9472737856973221</v>
      </c>
      <c r="L6" s="57">
        <v>7.6765674338407086</v>
      </c>
      <c r="M6" s="57">
        <v>4.2099455651742854</v>
      </c>
      <c r="N6" s="57">
        <v>3.0831310066695989</v>
      </c>
      <c r="O6" s="57">
        <v>2.8059938540284621</v>
      </c>
      <c r="P6" s="57">
        <v>4.2472594143997888</v>
      </c>
      <c r="Q6" s="57">
        <v>2.3386261707492793</v>
      </c>
      <c r="R6" s="57">
        <v>1.9187530346302357</v>
      </c>
      <c r="S6" s="57">
        <v>3.629339152011529</v>
      </c>
      <c r="T6" s="57">
        <v>0.11491746975931996</v>
      </c>
      <c r="U6" s="57">
        <v>3.4339517498707561</v>
      </c>
      <c r="V6" s="57" t="s">
        <v>281</v>
      </c>
      <c r="W6" s="57">
        <v>1.7036221993693317</v>
      </c>
      <c r="X6" s="57">
        <v>1.2459047286800564</v>
      </c>
      <c r="Y6" s="57">
        <v>0.63385765355945445</v>
      </c>
      <c r="Z6" s="57">
        <v>3.3939512398458529</v>
      </c>
      <c r="AA6" s="57">
        <v>4.1239286336009302</v>
      </c>
      <c r="AB6" s="57">
        <v>3.4090308259176338</v>
      </c>
      <c r="AC6" s="57">
        <v>3.3898799923316743</v>
      </c>
      <c r="AD6" s="57">
        <v>3.619404986454581</v>
      </c>
      <c r="AE6" s="57">
        <v>1.841464090840464</v>
      </c>
      <c r="AF6" s="57">
        <v>2.3062932863473682</v>
      </c>
      <c r="AG6" s="57">
        <v>1.4185574990375749</v>
      </c>
      <c r="AH6" s="57">
        <v>2.3835794406609958</v>
      </c>
      <c r="AI6" s="57">
        <v>1.2556921829120551</v>
      </c>
      <c r="AJ6" s="57">
        <v>2.3650671521963531</v>
      </c>
      <c r="AK6" s="57">
        <v>0.16821530563859974</v>
      </c>
      <c r="AL6" s="57">
        <v>0.12832699231826891</v>
      </c>
      <c r="AM6" s="57">
        <v>2.8715360826313212</v>
      </c>
      <c r="AN6" s="57">
        <v>0.42077739797623148</v>
      </c>
      <c r="AO6" s="57">
        <v>0.64373746235164164</v>
      </c>
      <c r="AP6" s="57">
        <v>0.19329355612057811</v>
      </c>
      <c r="AQ6" s="57">
        <v>0.67374364558910238</v>
      </c>
      <c r="AR6" s="57">
        <v>0.76288293663805484</v>
      </c>
      <c r="AS6" s="57">
        <v>1.9213836591801581E-2</v>
      </c>
      <c r="AT6" s="57">
        <v>2.6480048875279607</v>
      </c>
      <c r="AU6" s="57">
        <v>0.27976649381113533</v>
      </c>
      <c r="AV6" s="57">
        <v>0.52744863760586924</v>
      </c>
      <c r="AW6" s="57">
        <v>0.52229766230218433</v>
      </c>
      <c r="AX6" s="57">
        <v>1.0314591978257215</v>
      </c>
      <c r="AY6" s="57">
        <v>0.76773074961754217</v>
      </c>
      <c r="AZ6" s="57">
        <v>0.71226056771612234</v>
      </c>
      <c r="BA6" s="57">
        <v>2.6099999999999998E-2</v>
      </c>
      <c r="BB6" s="57" t="s">
        <v>281</v>
      </c>
      <c r="BC6" s="57">
        <v>1.0709284668477241</v>
      </c>
      <c r="BE6" s="9">
        <v>0.79929258845028539</v>
      </c>
      <c r="BF6" s="57">
        <v>2.9499999999999997</v>
      </c>
    </row>
    <row r="7" spans="1:60" x14ac:dyDescent="0.25">
      <c r="A7" s="54">
        <v>1998</v>
      </c>
      <c r="B7" s="57">
        <v>1.926320040788007</v>
      </c>
      <c r="C7" s="57">
        <v>1.3570553925635056</v>
      </c>
      <c r="D7" s="57">
        <v>3.1669715864655705</v>
      </c>
      <c r="E7" s="57">
        <v>3.3348805340150931</v>
      </c>
      <c r="F7" s="57">
        <v>5.624039637214894</v>
      </c>
      <c r="G7" s="57">
        <v>5.4662231229785245</v>
      </c>
      <c r="H7" s="57">
        <v>5.2537023805876482</v>
      </c>
      <c r="I7" s="57">
        <v>3.5675677793440981</v>
      </c>
      <c r="J7" s="57">
        <v>5.914230245106082</v>
      </c>
      <c r="K7" s="57">
        <v>2.0983440081951064</v>
      </c>
      <c r="L7" s="57">
        <v>7.7124999465727413</v>
      </c>
      <c r="M7" s="57">
        <v>4.1188397517594861</v>
      </c>
      <c r="N7" s="57">
        <v>2.8691076686615689</v>
      </c>
      <c r="O7" s="57">
        <v>2.9069309981477929</v>
      </c>
      <c r="P7" s="57">
        <v>4.3329139732076642</v>
      </c>
      <c r="Q7" s="57">
        <v>2.2419204691977077</v>
      </c>
      <c r="R7" s="57">
        <v>1.6607395425539759</v>
      </c>
      <c r="S7" s="57">
        <v>3.6037369243344375</v>
      </c>
      <c r="T7" s="57">
        <v>0.10784955989284586</v>
      </c>
      <c r="U7" s="57">
        <v>3.4176716467255277</v>
      </c>
      <c r="V7" s="57" t="s">
        <v>281</v>
      </c>
      <c r="W7" s="57">
        <v>2.2251786358222203</v>
      </c>
      <c r="X7" s="57">
        <v>1.2944239338011219</v>
      </c>
      <c r="Y7" s="57">
        <v>0.69572676765242392</v>
      </c>
      <c r="Z7" s="57">
        <v>3.4181104007212237</v>
      </c>
      <c r="AA7" s="57">
        <v>4.0614327515737072</v>
      </c>
      <c r="AB7" s="57">
        <v>3.3883554873263857</v>
      </c>
      <c r="AC7" s="57">
        <v>3.3698941733475123</v>
      </c>
      <c r="AD7" s="57">
        <v>3.6253245968136407</v>
      </c>
      <c r="AE7" s="57">
        <v>1.7468840159205177</v>
      </c>
      <c r="AF7" s="57">
        <v>2.2840663572897921</v>
      </c>
      <c r="AG7" s="57">
        <v>1.3663107733783337</v>
      </c>
      <c r="AH7" s="57">
        <v>2.4227366357345477</v>
      </c>
      <c r="AI7" s="57">
        <v>1.2492998401632152</v>
      </c>
      <c r="AJ7" s="57">
        <v>2.3566454466667413</v>
      </c>
      <c r="AK7" s="57">
        <v>0.1649237680339902</v>
      </c>
      <c r="AL7" s="57">
        <v>0.24029594307600097</v>
      </c>
      <c r="AM7" s="57">
        <v>2.8530966305749064</v>
      </c>
      <c r="AN7" s="57">
        <v>0.43275894223447142</v>
      </c>
      <c r="AO7" s="57">
        <v>0.58716584502176961</v>
      </c>
      <c r="AP7" s="57">
        <v>0.19593627951170309</v>
      </c>
      <c r="AQ7" s="57">
        <v>0.61098258665767691</v>
      </c>
      <c r="AR7" s="57">
        <v>0.7838566480517265</v>
      </c>
      <c r="AS7" s="57">
        <v>1.9330132287766418E-2</v>
      </c>
      <c r="AT7" s="57">
        <v>2.4361516571980979</v>
      </c>
      <c r="AU7" s="57">
        <v>0.20353669746287995</v>
      </c>
      <c r="AV7" s="57">
        <v>0.55758198092378464</v>
      </c>
      <c r="AW7" s="57">
        <v>0.5182401132020934</v>
      </c>
      <c r="AX7" s="57">
        <v>1.0275221594991881</v>
      </c>
      <c r="AY7" s="57">
        <v>0.87522302356562087</v>
      </c>
      <c r="AZ7" s="57">
        <v>0.77835708930852787</v>
      </c>
      <c r="BA7" s="57">
        <v>2.7E-2</v>
      </c>
      <c r="BB7" s="57" t="s">
        <v>281</v>
      </c>
      <c r="BC7" s="57">
        <v>1.0507021700856005</v>
      </c>
      <c r="BE7" s="9">
        <v>0.79008990708791316</v>
      </c>
      <c r="BF7" s="57">
        <v>3.17</v>
      </c>
    </row>
    <row r="8" spans="1:60" x14ac:dyDescent="0.25">
      <c r="A8" s="54">
        <v>1999</v>
      </c>
      <c r="B8" s="57">
        <v>1.9377482762051468</v>
      </c>
      <c r="C8" s="57">
        <v>1.3686563090827548</v>
      </c>
      <c r="D8" s="57">
        <v>3.2552668190625154</v>
      </c>
      <c r="E8" s="57">
        <v>3.4500177569685291</v>
      </c>
      <c r="F8" s="57">
        <v>5.6413614271059078</v>
      </c>
      <c r="G8" s="57">
        <v>5.572042321503325</v>
      </c>
      <c r="H8" s="57">
        <v>5.100299469296945</v>
      </c>
      <c r="I8" s="57">
        <v>3.5448663679734067</v>
      </c>
      <c r="J8" s="57">
        <v>6.3891167094809669</v>
      </c>
      <c r="K8" s="57">
        <v>2.1481509440996311</v>
      </c>
      <c r="L8" s="57">
        <v>7.7720958895788419</v>
      </c>
      <c r="M8" s="57">
        <v>4.1424350893635715</v>
      </c>
      <c r="N8" s="57">
        <v>2.9724723828168655</v>
      </c>
      <c r="O8" s="57">
        <v>2.8031907519476822</v>
      </c>
      <c r="P8" s="57">
        <v>4.2424744911094177</v>
      </c>
      <c r="Q8" s="57">
        <v>2.3038905058781616</v>
      </c>
      <c r="R8" s="57">
        <v>1.6689604819787978</v>
      </c>
      <c r="S8" s="57">
        <v>3.7598216097718877</v>
      </c>
      <c r="T8" s="57">
        <v>0.13179338337802946</v>
      </c>
      <c r="U8" s="57">
        <v>3.4011696353560161</v>
      </c>
      <c r="V8" s="57" t="s">
        <v>281</v>
      </c>
      <c r="W8" s="57">
        <v>2.5015966643510215</v>
      </c>
      <c r="X8" s="57">
        <v>1.4097416075301052</v>
      </c>
      <c r="Y8" s="57">
        <v>0.85753443586140576</v>
      </c>
      <c r="Z8" s="57">
        <v>3.4502323757149953</v>
      </c>
      <c r="AA8" s="57">
        <v>3.9983478158451695</v>
      </c>
      <c r="AB8" s="57">
        <v>3.4007696027380869</v>
      </c>
      <c r="AC8" s="57">
        <v>3.4631737821945321</v>
      </c>
      <c r="AD8" s="57">
        <v>3.663125952365093</v>
      </c>
      <c r="AE8" s="57">
        <v>1.6658686455749858</v>
      </c>
      <c r="AF8" s="57">
        <v>2.4700202432428902</v>
      </c>
      <c r="AG8" s="57">
        <v>1.6138918241877778</v>
      </c>
      <c r="AH8" s="57">
        <v>2.4754758063766675</v>
      </c>
      <c r="AI8" s="57">
        <v>1.0998805373180698</v>
      </c>
      <c r="AJ8" s="57">
        <v>2.3511841980193648</v>
      </c>
      <c r="AK8" s="57">
        <v>0.14209021804217276</v>
      </c>
      <c r="AL8" s="57">
        <v>0.19057100923515746</v>
      </c>
      <c r="AM8" s="57">
        <v>2.841782615209576</v>
      </c>
      <c r="AN8" s="57">
        <v>0.49386064668762203</v>
      </c>
      <c r="AO8" s="57">
        <v>0.53647086086275664</v>
      </c>
      <c r="AP8" s="57">
        <v>0.19939325734015073</v>
      </c>
      <c r="AQ8" s="57">
        <v>0.7415587439460285</v>
      </c>
      <c r="AR8" s="57">
        <v>0.80462994068922689</v>
      </c>
      <c r="AS8" s="57">
        <v>1.9453072711209093E-2</v>
      </c>
      <c r="AT8" s="57">
        <v>2.2988370642396725</v>
      </c>
      <c r="AU8" s="57">
        <v>0.14175363556738202</v>
      </c>
      <c r="AV8" s="57">
        <v>0.5620249950875611</v>
      </c>
      <c r="AW8" s="57">
        <v>0.52041651119152221</v>
      </c>
      <c r="AX8" s="57">
        <v>1.016704045052911</v>
      </c>
      <c r="AY8" s="57">
        <v>0.83541133038603521</v>
      </c>
      <c r="AZ8" s="57">
        <v>0.77723788445446262</v>
      </c>
      <c r="BA8" s="57">
        <v>2.9249999999999998E-2</v>
      </c>
      <c r="BB8" s="57" t="s">
        <v>281</v>
      </c>
      <c r="BC8" s="57">
        <v>1.0902519180675145</v>
      </c>
      <c r="BE8" s="9">
        <v>0.78919155037317112</v>
      </c>
      <c r="BF8" s="57">
        <v>2.8399999999999994</v>
      </c>
    </row>
    <row r="9" spans="1:60" x14ac:dyDescent="0.25">
      <c r="A9" s="54">
        <v>2000</v>
      </c>
      <c r="B9" s="57">
        <v>1.6891530335745959</v>
      </c>
      <c r="C9" s="57">
        <v>1.4244889648823984</v>
      </c>
      <c r="D9" s="57">
        <v>3.1486350398692373</v>
      </c>
      <c r="E9" s="57">
        <v>3.5711513396349059</v>
      </c>
      <c r="F9" s="57">
        <v>5.6547515030591011</v>
      </c>
      <c r="G9" s="57">
        <v>5.644271964125787</v>
      </c>
      <c r="H9" s="57">
        <v>4.6962648926583563</v>
      </c>
      <c r="I9" s="57">
        <v>3.4948955873857783</v>
      </c>
      <c r="J9" s="57">
        <v>6.0586683124893419</v>
      </c>
      <c r="K9" s="57">
        <v>2.0359045874594583</v>
      </c>
      <c r="L9" s="57">
        <v>6.2976841055191972</v>
      </c>
      <c r="M9" s="57">
        <v>4.0683271439978004</v>
      </c>
      <c r="N9" s="57">
        <v>2.2023604632111033</v>
      </c>
      <c r="O9" s="57">
        <v>2.7988589034134068</v>
      </c>
      <c r="P9" s="57">
        <v>4.0313491061947477</v>
      </c>
      <c r="Q9" s="57">
        <v>2.3406475279106855</v>
      </c>
      <c r="R9" s="57">
        <v>2.521357467208944</v>
      </c>
      <c r="S9" s="57">
        <v>4.2000482648263615</v>
      </c>
      <c r="T9" s="57">
        <v>0.32015333741852553</v>
      </c>
      <c r="U9" s="57">
        <v>3.5768273981286614</v>
      </c>
      <c r="V9" s="57">
        <v>0.36741533621729805</v>
      </c>
      <c r="W9" s="57">
        <v>2.5907184304989523</v>
      </c>
      <c r="X9" s="57">
        <v>1.7822912010984073</v>
      </c>
      <c r="Y9" s="57">
        <v>1.062931437069536</v>
      </c>
      <c r="Z9" s="57">
        <v>3.6612107685227784</v>
      </c>
      <c r="AA9" s="57">
        <v>4.0133666548852744</v>
      </c>
      <c r="AB9" s="57">
        <v>3.2601307282003682</v>
      </c>
      <c r="AC9" s="57">
        <v>3.4757712054491625</v>
      </c>
      <c r="AD9" s="57">
        <v>3.6378565830687806</v>
      </c>
      <c r="AE9" s="57">
        <v>1.2890716021403905</v>
      </c>
      <c r="AF9" s="57">
        <v>2.3416358193382409</v>
      </c>
      <c r="AG9" s="57">
        <v>1.3146019333574057</v>
      </c>
      <c r="AH9" s="57">
        <v>2.4110767096382908</v>
      </c>
      <c r="AI9" s="57">
        <v>1.0335028522452048</v>
      </c>
      <c r="AJ9" s="57">
        <v>2.3170107782481275</v>
      </c>
      <c r="AK9" s="57">
        <v>7.8873146954008447E-2</v>
      </c>
      <c r="AL9" s="57">
        <v>0.13950604397767327</v>
      </c>
      <c r="AM9" s="57">
        <v>2.5206819049843228</v>
      </c>
      <c r="AN9" s="57">
        <v>0.5637333913994621</v>
      </c>
      <c r="AO9" s="57">
        <v>0.52650215273764589</v>
      </c>
      <c r="AP9" s="57">
        <v>0.188615481356251</v>
      </c>
      <c r="AQ9" s="57">
        <v>0.69689426642245789</v>
      </c>
      <c r="AR9" s="57">
        <v>0.8244827834779056</v>
      </c>
      <c r="AS9" s="57">
        <v>4.5687154472151617E-2</v>
      </c>
      <c r="AT9" s="57">
        <v>2.1343915468430645</v>
      </c>
      <c r="AU9" s="57">
        <v>0.18179305726687178</v>
      </c>
      <c r="AV9" s="57">
        <v>0.30007706627310848</v>
      </c>
      <c r="AW9" s="57">
        <v>0.72573640126074412</v>
      </c>
      <c r="AX9" s="57">
        <v>1.0131311248086243</v>
      </c>
      <c r="AY9" s="57">
        <v>0.9</v>
      </c>
      <c r="AZ9" s="57">
        <v>0.85907018852735417</v>
      </c>
      <c r="BA9" s="57">
        <v>3.1499999999999993E-2</v>
      </c>
      <c r="BB9" s="57" t="s">
        <v>281</v>
      </c>
      <c r="BC9" s="57">
        <v>1.0735243132904029</v>
      </c>
      <c r="BE9" s="9">
        <v>0.76986719790477409</v>
      </c>
      <c r="BF9" s="57">
        <v>2.9299999999999997</v>
      </c>
    </row>
    <row r="10" spans="1:60" x14ac:dyDescent="0.25">
      <c r="A10" s="54">
        <v>2001</v>
      </c>
      <c r="B10" s="57">
        <v>1.747169238284602</v>
      </c>
      <c r="C10" s="57">
        <v>1.4716961712672647</v>
      </c>
      <c r="D10" s="57">
        <v>3.0720151847807879</v>
      </c>
      <c r="E10" s="57">
        <v>3.7852487305603075</v>
      </c>
      <c r="F10" s="57">
        <v>5.5030966308752483</v>
      </c>
      <c r="G10" s="57">
        <v>5.590858359316452</v>
      </c>
      <c r="H10" s="57">
        <v>4.536266316490269</v>
      </c>
      <c r="I10" s="57">
        <v>3.5878726154192191</v>
      </c>
      <c r="J10" s="57">
        <v>5.6854119679875428</v>
      </c>
      <c r="K10" s="57">
        <v>1.9969298621212925</v>
      </c>
      <c r="L10" s="57">
        <v>6.2259300589836251</v>
      </c>
      <c r="M10" s="57">
        <v>3.9717775901599164</v>
      </c>
      <c r="N10" s="57">
        <v>2.2113829789007182</v>
      </c>
      <c r="O10" s="57">
        <v>2.7972367987784734</v>
      </c>
      <c r="P10" s="57">
        <v>4.1055941297131815</v>
      </c>
      <c r="Q10" s="57">
        <v>2.3126409996473902</v>
      </c>
      <c r="R10" s="57">
        <v>2.7298202268603595</v>
      </c>
      <c r="S10" s="57">
        <v>4.3095158443113224</v>
      </c>
      <c r="T10" s="57">
        <v>0.35436970964602388</v>
      </c>
      <c r="U10" s="57">
        <v>3.5494796085244404</v>
      </c>
      <c r="V10" s="57">
        <v>0.49589960418183476</v>
      </c>
      <c r="W10" s="57">
        <v>2.5537656451683697</v>
      </c>
      <c r="X10" s="57">
        <v>2.165834369307805</v>
      </c>
      <c r="Y10" s="57">
        <v>1.2624970205417148</v>
      </c>
      <c r="Z10" s="57">
        <v>3.6683989066008911</v>
      </c>
      <c r="AA10" s="57">
        <v>3.2387337985405344</v>
      </c>
      <c r="AB10" s="57">
        <v>3.2390377769003038</v>
      </c>
      <c r="AC10" s="57">
        <v>3.4087289728349419</v>
      </c>
      <c r="AD10" s="57">
        <v>3.6774807636137585</v>
      </c>
      <c r="AE10" s="57">
        <v>1.373051389540048</v>
      </c>
      <c r="AF10" s="57">
        <v>2.3626273286990522</v>
      </c>
      <c r="AG10" s="57">
        <v>1.3149633757838735</v>
      </c>
      <c r="AH10" s="57">
        <v>2.4116061830549751</v>
      </c>
      <c r="AI10" s="57">
        <v>0.89946746796299082</v>
      </c>
      <c r="AJ10" s="57">
        <v>2.1257562263345955</v>
      </c>
      <c r="AK10" s="57">
        <v>6.6932364091211644E-2</v>
      </c>
      <c r="AL10" s="57">
        <v>0.15448305617611144</v>
      </c>
      <c r="AM10" s="57">
        <v>2.4401521594460407</v>
      </c>
      <c r="AN10" s="57">
        <v>0.53474370418308481</v>
      </c>
      <c r="AO10" s="57">
        <v>0.51564724004833618</v>
      </c>
      <c r="AP10" s="57">
        <v>0.19494803354259713</v>
      </c>
      <c r="AQ10" s="57">
        <v>0.70490280145960893</v>
      </c>
      <c r="AR10" s="57">
        <v>0.84458251705252319</v>
      </c>
      <c r="AS10" s="57">
        <v>4.5937553113586181E-2</v>
      </c>
      <c r="AT10" s="57">
        <v>1.890927237393788</v>
      </c>
      <c r="AU10" s="57">
        <v>0.1590246338297179</v>
      </c>
      <c r="AV10" s="57">
        <v>0.2753583867001263</v>
      </c>
      <c r="AW10" s="57">
        <v>0.69159901418117542</v>
      </c>
      <c r="AX10" s="57">
        <v>1.0602416014755618</v>
      </c>
      <c r="AY10" s="57">
        <v>0.8999999999999998</v>
      </c>
      <c r="AZ10" s="57">
        <v>0.93277375348589009</v>
      </c>
      <c r="BA10" s="57">
        <v>3.15E-2</v>
      </c>
      <c r="BB10" s="57" t="s">
        <v>281</v>
      </c>
      <c r="BC10" s="57">
        <v>1.0670479833404509</v>
      </c>
      <c r="BE10" s="9">
        <v>0.75612411395792356</v>
      </c>
      <c r="BF10" s="57">
        <v>2.82</v>
      </c>
    </row>
    <row r="11" spans="1:60" x14ac:dyDescent="0.25">
      <c r="A11" s="54">
        <v>2002</v>
      </c>
      <c r="B11" s="57">
        <v>1.8300870086019527</v>
      </c>
      <c r="C11" s="57">
        <v>1.4302409746437157</v>
      </c>
      <c r="D11" s="57">
        <v>3.0179826323542773</v>
      </c>
      <c r="E11" s="57">
        <v>3.5683298943327073</v>
      </c>
      <c r="F11" s="57">
        <v>5.346150109339451</v>
      </c>
      <c r="G11" s="57">
        <v>5.623768206303291</v>
      </c>
      <c r="H11" s="57">
        <v>4.457714951109871</v>
      </c>
      <c r="I11" s="57">
        <v>3.6439136627973383</v>
      </c>
      <c r="J11" s="57">
        <v>5.6659037725713866</v>
      </c>
      <c r="K11" s="57">
        <v>2.0249509684863445</v>
      </c>
      <c r="L11" s="57">
        <v>6.0856443593062783</v>
      </c>
      <c r="M11" s="57">
        <v>3.9397338065191141</v>
      </c>
      <c r="N11" s="57">
        <v>2.2161500932607345</v>
      </c>
      <c r="O11" s="57">
        <v>2.7048842963151523</v>
      </c>
      <c r="P11" s="57">
        <v>4.1576344931054718</v>
      </c>
      <c r="Q11" s="57">
        <v>2.2223782753692234</v>
      </c>
      <c r="R11" s="57">
        <v>2.5404446187377414</v>
      </c>
      <c r="S11" s="57">
        <v>4.1537552336733334</v>
      </c>
      <c r="T11" s="57">
        <v>0.39716444560943109</v>
      </c>
      <c r="U11" s="57">
        <v>3.6359790053189895</v>
      </c>
      <c r="V11" s="57">
        <v>0.67529583898212597</v>
      </c>
      <c r="W11" s="57">
        <v>2.7863754959017513</v>
      </c>
      <c r="X11" s="57">
        <v>2.4251226212387627</v>
      </c>
      <c r="Y11" s="57">
        <v>1.4640358406502605</v>
      </c>
      <c r="Z11" s="57">
        <v>2.2004878551097065</v>
      </c>
      <c r="AA11" s="57">
        <v>3.9559971251936856</v>
      </c>
      <c r="AB11" s="57">
        <v>3.2948074801283154</v>
      </c>
      <c r="AC11" s="57">
        <v>3.4209605539010526</v>
      </c>
      <c r="AD11" s="57">
        <v>3.6838294198198032</v>
      </c>
      <c r="AE11" s="57">
        <v>1.5074130912914945</v>
      </c>
      <c r="AF11" s="57">
        <v>2.3632841316543742</v>
      </c>
      <c r="AG11" s="57">
        <v>1.3087215805599601</v>
      </c>
      <c r="AH11" s="57">
        <v>2.3920797926845463</v>
      </c>
      <c r="AI11" s="57">
        <v>0.75718033397665108</v>
      </c>
      <c r="AJ11" s="57">
        <v>1.0722989817194146</v>
      </c>
      <c r="AK11" s="57">
        <v>0.11569241128581216</v>
      </c>
      <c r="AL11" s="57">
        <v>0.16277972700783919</v>
      </c>
      <c r="AM11" s="57">
        <v>2.4505888381434926</v>
      </c>
      <c r="AN11" s="57">
        <v>0.57005953342162996</v>
      </c>
      <c r="AO11" s="57">
        <v>0.5399330197508132</v>
      </c>
      <c r="AP11" s="57">
        <v>0.19796891796762683</v>
      </c>
      <c r="AQ11" s="57">
        <v>0.74498908724908819</v>
      </c>
      <c r="AR11" s="57">
        <v>0.86506776512034944</v>
      </c>
      <c r="AS11" s="57">
        <v>4.6205813210616224E-2</v>
      </c>
      <c r="AT11" s="57">
        <v>1.6891646488683516</v>
      </c>
      <c r="AU11" s="57">
        <v>0.15976813047627664</v>
      </c>
      <c r="AV11" s="57">
        <v>0.27772168050126517</v>
      </c>
      <c r="AW11" s="57">
        <v>0.6882818649518917</v>
      </c>
      <c r="AX11" s="57">
        <v>1.170682541193413</v>
      </c>
      <c r="AY11" s="57">
        <v>0.89999999999999991</v>
      </c>
      <c r="AZ11" s="57">
        <v>0.99894636093333644</v>
      </c>
      <c r="BA11" s="57">
        <v>3.15E-2</v>
      </c>
      <c r="BB11" s="57" t="s">
        <v>281</v>
      </c>
      <c r="BC11" s="57">
        <v>1.0047148712070348</v>
      </c>
      <c r="BE11" s="9">
        <v>0.75651696085091369</v>
      </c>
      <c r="BF11" s="57">
        <v>2.89</v>
      </c>
    </row>
    <row r="12" spans="1:60" x14ac:dyDescent="0.25">
      <c r="A12" s="54">
        <v>2003</v>
      </c>
      <c r="B12" s="57">
        <v>1.8644985115880992</v>
      </c>
      <c r="C12" s="57">
        <v>1.5198700758038928</v>
      </c>
      <c r="D12" s="57">
        <v>3.0125375820563414</v>
      </c>
      <c r="E12" s="57">
        <v>3.8277039980759962</v>
      </c>
      <c r="F12" s="57">
        <v>5.3536986359769418</v>
      </c>
      <c r="G12" s="57">
        <v>5.6916663940539802</v>
      </c>
      <c r="H12" s="57">
        <v>4.4455077129553375</v>
      </c>
      <c r="I12" s="57">
        <v>3.5988875254097268</v>
      </c>
      <c r="J12" s="57">
        <v>5.4795978587819265</v>
      </c>
      <c r="K12" s="57">
        <v>1.915946127446011</v>
      </c>
      <c r="L12" s="57">
        <v>5.81911843544533</v>
      </c>
      <c r="M12" s="57">
        <v>3.9240943784377578</v>
      </c>
      <c r="N12" s="57">
        <v>2.3012167158689918</v>
      </c>
      <c r="O12" s="57">
        <v>2.8039830156787526</v>
      </c>
      <c r="P12" s="57">
        <v>4.2106444394176163</v>
      </c>
      <c r="Q12" s="57">
        <v>2.1605524822695035</v>
      </c>
      <c r="R12" s="57">
        <v>2.828267795131111</v>
      </c>
      <c r="S12" s="57">
        <v>4.2845483545353122</v>
      </c>
      <c r="T12" s="57">
        <v>0.44885586144863987</v>
      </c>
      <c r="U12" s="57">
        <v>3.7550584466456511</v>
      </c>
      <c r="V12" s="57">
        <v>0.85967403107434592</v>
      </c>
      <c r="W12" s="57">
        <v>3.0257140652699999</v>
      </c>
      <c r="X12" s="57">
        <v>2.5970556519953494</v>
      </c>
      <c r="Y12" s="57">
        <v>1.6500214322825961</v>
      </c>
      <c r="Z12" s="57">
        <v>2.318910241085713</v>
      </c>
      <c r="AA12" s="57">
        <v>3.9585722261973233</v>
      </c>
      <c r="AB12" s="57">
        <v>3.2497163048028601</v>
      </c>
      <c r="AC12" s="57">
        <v>3.4325920139519965</v>
      </c>
      <c r="AD12" s="57">
        <v>3.626613509565928</v>
      </c>
      <c r="AE12" s="57">
        <v>1.4749593423022238</v>
      </c>
      <c r="AF12" s="57">
        <v>2.2779051250074578</v>
      </c>
      <c r="AG12" s="57">
        <v>1.3478456212952055</v>
      </c>
      <c r="AH12" s="57">
        <v>2.4591369904991685</v>
      </c>
      <c r="AI12" s="57">
        <v>0.6523954237933457</v>
      </c>
      <c r="AJ12" s="57">
        <v>1.0881101163831692</v>
      </c>
      <c r="AK12" s="57">
        <v>0.13819833784861976</v>
      </c>
      <c r="AL12" s="57">
        <v>0.15054635166190203</v>
      </c>
      <c r="AM12" s="57">
        <v>2.5113989651091262</v>
      </c>
      <c r="AN12" s="57">
        <v>0.58410528198706146</v>
      </c>
      <c r="AO12" s="57">
        <v>0.55747914948510569</v>
      </c>
      <c r="AP12" s="57">
        <v>0.1978191729359241</v>
      </c>
      <c r="AQ12" s="57">
        <v>0.78679404070778358</v>
      </c>
      <c r="AR12" s="57">
        <v>0.88549662263070905</v>
      </c>
      <c r="AS12" s="57">
        <v>5.3125607795296896E-2</v>
      </c>
      <c r="AT12" s="57">
        <v>1.5550483111141546</v>
      </c>
      <c r="AU12" s="57">
        <v>0.16857453261450978</v>
      </c>
      <c r="AV12" s="57">
        <v>0.27360176390072238</v>
      </c>
      <c r="AW12" s="57">
        <v>0.75349164921559275</v>
      </c>
      <c r="AX12" s="57">
        <v>0.84872989477305572</v>
      </c>
      <c r="AY12" s="57">
        <v>0.9</v>
      </c>
      <c r="AZ12" s="57">
        <v>1.2272132285937389</v>
      </c>
      <c r="BA12" s="57">
        <v>3.15E-2</v>
      </c>
      <c r="BB12" s="57" t="s">
        <v>281</v>
      </c>
      <c r="BC12" s="57">
        <v>1.0167835737188846</v>
      </c>
      <c r="BE12" s="9">
        <v>0.74458112104422625</v>
      </c>
      <c r="BF12" s="57">
        <v>2.7599999999999993</v>
      </c>
    </row>
    <row r="13" spans="1:60" x14ac:dyDescent="0.25">
      <c r="A13" s="54">
        <v>2004</v>
      </c>
      <c r="B13" s="57">
        <v>1.8254460744381384</v>
      </c>
      <c r="C13" s="57">
        <v>1.4811477595652986</v>
      </c>
      <c r="D13" s="57">
        <v>3.1249722047849109</v>
      </c>
      <c r="E13" s="57">
        <v>3.8548016789346078</v>
      </c>
      <c r="F13" s="57">
        <v>5.6146711865707122</v>
      </c>
      <c r="G13" s="57">
        <v>5.5471597897680924</v>
      </c>
      <c r="H13" s="57">
        <v>4.1433711236759656</v>
      </c>
      <c r="I13" s="57">
        <v>3.7690354479979118</v>
      </c>
      <c r="J13" s="57">
        <v>5.3766667568954576</v>
      </c>
      <c r="K13" s="57">
        <v>1.8915706897111797</v>
      </c>
      <c r="L13" s="57">
        <v>5.6637959421494015</v>
      </c>
      <c r="M13" s="57">
        <v>3.9180512972110577</v>
      </c>
      <c r="N13" s="57">
        <v>2.1409207593327362</v>
      </c>
      <c r="O13" s="57">
        <v>2.7039837806439384</v>
      </c>
      <c r="P13" s="57">
        <v>4.1648661830363496</v>
      </c>
      <c r="Q13" s="57">
        <v>2.3052924484052535</v>
      </c>
      <c r="R13" s="57">
        <v>3.0300480088413839</v>
      </c>
      <c r="S13" s="57">
        <v>4.1520786491317194</v>
      </c>
      <c r="T13" s="57">
        <v>0.47732588357770367</v>
      </c>
      <c r="U13" s="57">
        <v>3.6560562241758681</v>
      </c>
      <c r="V13" s="57">
        <v>1.1204714390521944</v>
      </c>
      <c r="W13" s="57">
        <v>3.5494670900634335</v>
      </c>
      <c r="X13" s="57">
        <v>2.9283471160716874</v>
      </c>
      <c r="Y13" s="57">
        <v>1.8535007183744696</v>
      </c>
      <c r="Z13" s="57">
        <v>2.3450009776365635</v>
      </c>
      <c r="AA13" s="57">
        <v>3.6475037308402309</v>
      </c>
      <c r="AB13" s="57">
        <v>3.2129456609409077</v>
      </c>
      <c r="AC13" s="57">
        <v>3.4448277683479196</v>
      </c>
      <c r="AD13" s="57">
        <v>3.6343678841991891</v>
      </c>
      <c r="AE13" s="57">
        <v>1.4862808095815063</v>
      </c>
      <c r="AF13" s="57">
        <v>2.3204720658525226</v>
      </c>
      <c r="AG13" s="57">
        <v>1.3799431959239441</v>
      </c>
      <c r="AH13" s="57">
        <v>2.4931499388536573</v>
      </c>
      <c r="AI13" s="57">
        <v>0.83631041341682655</v>
      </c>
      <c r="AJ13" s="57">
        <v>1.1068668764335705</v>
      </c>
      <c r="AK13" s="57">
        <v>0.16815597296829579</v>
      </c>
      <c r="AL13" s="57">
        <v>0.15873335221014295</v>
      </c>
      <c r="AM13" s="57">
        <v>2.5927066508040952</v>
      </c>
      <c r="AN13" s="57">
        <v>0.60522573284388703</v>
      </c>
      <c r="AO13" s="57">
        <v>0.57500540653589394</v>
      </c>
      <c r="AP13" s="57">
        <v>0.20925595695255669</v>
      </c>
      <c r="AQ13" s="57">
        <v>0.87648698056848984</v>
      </c>
      <c r="AR13" s="57">
        <v>0.90589157746941162</v>
      </c>
      <c r="AS13" s="57">
        <v>5.3448680431449909E-2</v>
      </c>
      <c r="AT13" s="57">
        <v>1.5061318794469389</v>
      </c>
      <c r="AU13" s="57">
        <v>0.15351248426299408</v>
      </c>
      <c r="AV13" s="57">
        <v>0.28342611206828927</v>
      </c>
      <c r="AW13" s="57">
        <v>0.85078769958143219</v>
      </c>
      <c r="AX13" s="57">
        <v>0.86092320860760085</v>
      </c>
      <c r="AY13" s="57">
        <v>0.9035816935662172</v>
      </c>
      <c r="AZ13" s="57">
        <v>1.2478411396373843</v>
      </c>
      <c r="BA13" s="57">
        <v>3.15E-2</v>
      </c>
      <c r="BB13" s="57" t="s">
        <v>281</v>
      </c>
      <c r="BC13" s="57">
        <v>1.0453381965154984</v>
      </c>
      <c r="BE13" s="9">
        <v>0.72552083261900557</v>
      </c>
      <c r="BF13" s="57">
        <v>2.9599999999999995</v>
      </c>
    </row>
    <row r="14" spans="1:60" x14ac:dyDescent="0.25">
      <c r="A14" s="54">
        <v>2005</v>
      </c>
      <c r="B14" s="57">
        <v>1.8756591881003488</v>
      </c>
      <c r="C14" s="57">
        <v>1.4768489735424644</v>
      </c>
      <c r="D14" s="57">
        <v>3.1710326061255008</v>
      </c>
      <c r="E14" s="57">
        <v>4.2670684900052898</v>
      </c>
      <c r="F14" s="57">
        <v>5.0996036567914116</v>
      </c>
      <c r="G14" s="57">
        <v>5.6929234992489119</v>
      </c>
      <c r="H14" s="57">
        <v>4.1120721332954542</v>
      </c>
      <c r="I14" s="57">
        <v>3.7932070453273772</v>
      </c>
      <c r="J14" s="57">
        <v>5.5014617439467308</v>
      </c>
      <c r="K14" s="57">
        <v>1.8840094566554197</v>
      </c>
      <c r="L14" s="57">
        <v>5.5805148963952096</v>
      </c>
      <c r="M14" s="57">
        <v>3.9060912843651034</v>
      </c>
      <c r="N14" s="57">
        <v>2.1473311832777111</v>
      </c>
      <c r="O14" s="57">
        <v>2.6036422064685709</v>
      </c>
      <c r="P14" s="57">
        <v>3.9774838850681595</v>
      </c>
      <c r="Q14" s="57">
        <v>2.280599302865995</v>
      </c>
      <c r="R14" s="57">
        <v>3.0739158000097864</v>
      </c>
      <c r="S14" s="57">
        <v>4.0870509193994113</v>
      </c>
      <c r="T14" s="57">
        <v>0.63687358961054441</v>
      </c>
      <c r="U14" s="57">
        <v>3.6332569826876684</v>
      </c>
      <c r="V14" s="57">
        <v>1.3118978321451091</v>
      </c>
      <c r="W14" s="57">
        <v>3.4229847219313227</v>
      </c>
      <c r="X14" s="57">
        <v>3.0961852443128977</v>
      </c>
      <c r="Y14" s="57">
        <v>2.2788864436037293</v>
      </c>
      <c r="Z14" s="57">
        <v>2.4099290372075179</v>
      </c>
      <c r="AA14" s="57">
        <v>3.6910876754139137</v>
      </c>
      <c r="AB14" s="57">
        <v>3.2158526896363444</v>
      </c>
      <c r="AC14" s="57">
        <v>3.4577111787594847</v>
      </c>
      <c r="AD14" s="57">
        <v>3.5807313178424742</v>
      </c>
      <c r="AE14" s="57">
        <v>1.7685628411182979</v>
      </c>
      <c r="AF14" s="57">
        <v>2.4353920315019359</v>
      </c>
      <c r="AG14" s="57">
        <v>1.5259604446173931</v>
      </c>
      <c r="AH14" s="57">
        <v>2.5746138710812159</v>
      </c>
      <c r="AI14" s="57">
        <v>1.0290023057427629</v>
      </c>
      <c r="AJ14" s="57">
        <v>1.1796768022261517</v>
      </c>
      <c r="AK14" s="57">
        <v>0.20568818482499826</v>
      </c>
      <c r="AL14" s="57">
        <v>0.16004667657189597</v>
      </c>
      <c r="AM14" s="57">
        <v>2.6584442972233782</v>
      </c>
      <c r="AN14" s="57">
        <v>0.64079761032799443</v>
      </c>
      <c r="AO14" s="57">
        <v>0.54959635748614999</v>
      </c>
      <c r="AP14" s="57">
        <v>0.22505306594973076</v>
      </c>
      <c r="AQ14" s="57">
        <v>0.95893086908111225</v>
      </c>
      <c r="AR14" s="57">
        <v>0.92626334928129794</v>
      </c>
      <c r="AS14" s="57">
        <v>6.049353611237069E-2</v>
      </c>
      <c r="AT14" s="57">
        <v>1.4825795332643736</v>
      </c>
      <c r="AU14" s="57">
        <v>0.16291370245703235</v>
      </c>
      <c r="AV14" s="57">
        <v>0.26557221774841633</v>
      </c>
      <c r="AW14" s="57">
        <v>0.8114207430839312</v>
      </c>
      <c r="AX14" s="57">
        <v>0.88935542875713725</v>
      </c>
      <c r="AY14" s="57">
        <v>0.93589687086822382</v>
      </c>
      <c r="AZ14" s="57">
        <v>1.323297433027808</v>
      </c>
      <c r="BA14" s="57">
        <v>3.1499999999999993E-2</v>
      </c>
      <c r="BB14" s="57" t="s">
        <v>281</v>
      </c>
      <c r="BC14" s="57">
        <v>1.0757941571512299</v>
      </c>
      <c r="BE14" s="9">
        <v>0.70259980369147734</v>
      </c>
      <c r="BF14" s="57">
        <v>2.9799999999999995</v>
      </c>
    </row>
    <row r="15" spans="1:60" x14ac:dyDescent="0.25">
      <c r="A15" s="54">
        <v>2006</v>
      </c>
      <c r="B15" s="57">
        <v>1.9574378707485836</v>
      </c>
      <c r="C15" s="57">
        <v>1.4956591621764037</v>
      </c>
      <c r="D15" s="57">
        <v>3.1869221263311012</v>
      </c>
      <c r="E15" s="57">
        <v>4.4093123745771994</v>
      </c>
      <c r="F15" s="57">
        <v>5.6429116866375502</v>
      </c>
      <c r="G15" s="57">
        <v>5.3080098859996987</v>
      </c>
      <c r="H15" s="57">
        <v>4.0027788282929642</v>
      </c>
      <c r="I15" s="57">
        <v>3.7829848422094088</v>
      </c>
      <c r="J15" s="57">
        <v>5.6018212960717317</v>
      </c>
      <c r="K15" s="57">
        <v>1.9364836858386296</v>
      </c>
      <c r="L15" s="57">
        <v>5.4841003721001469</v>
      </c>
      <c r="M15" s="57">
        <v>3.9027671434294207</v>
      </c>
      <c r="N15" s="57">
        <v>2.0661938907576367</v>
      </c>
      <c r="O15" s="57">
        <v>2.6960179575250396</v>
      </c>
      <c r="P15" s="57">
        <v>3.8590932227035784</v>
      </c>
      <c r="Q15" s="57">
        <v>2.2991442824251727</v>
      </c>
      <c r="R15" s="57">
        <v>3.4274102167276292</v>
      </c>
      <c r="S15" s="57">
        <v>4.2193614424803947</v>
      </c>
      <c r="T15" s="57">
        <v>0.70549328476990469</v>
      </c>
      <c r="U15" s="57">
        <v>3.7078333031166792</v>
      </c>
      <c r="V15" s="57">
        <v>1.5431531967332359</v>
      </c>
      <c r="W15" s="57">
        <v>3.8988341239791646</v>
      </c>
      <c r="X15" s="57">
        <v>3.4882784074717663</v>
      </c>
      <c r="Y15" s="57">
        <v>2.5784349839482519</v>
      </c>
      <c r="Z15" s="57">
        <v>2.801346138683519</v>
      </c>
      <c r="AA15" s="57">
        <v>3.6988224151748548</v>
      </c>
      <c r="AB15" s="57">
        <v>3.0995318255077442</v>
      </c>
      <c r="AC15" s="57">
        <v>3.4692563921406854</v>
      </c>
      <c r="AD15" s="57">
        <v>3.6153008134169755</v>
      </c>
      <c r="AE15" s="57">
        <v>1.8826686169286317</v>
      </c>
      <c r="AF15" s="57">
        <v>2.5948341209896379</v>
      </c>
      <c r="AG15" s="57">
        <v>1.7261979610452882</v>
      </c>
      <c r="AH15" s="57">
        <v>2.681505616970314</v>
      </c>
      <c r="AI15" s="57">
        <v>1.1390889664811108</v>
      </c>
      <c r="AJ15" s="57">
        <v>1.2079250284614615</v>
      </c>
      <c r="AK15" s="57">
        <v>0.12172098300730291</v>
      </c>
      <c r="AL15" s="57">
        <v>0.15434941879858929</v>
      </c>
      <c r="AM15" s="57">
        <v>2.6156552348177069</v>
      </c>
      <c r="AN15" s="57">
        <v>0.66107934719509087</v>
      </c>
      <c r="AO15" s="57">
        <v>0.54549569133629872</v>
      </c>
      <c r="AP15" s="57">
        <v>0.23967412436936728</v>
      </c>
      <c r="AQ15" s="57">
        <v>1.0800196357468856</v>
      </c>
      <c r="AR15" s="57">
        <v>0.93365946096727126</v>
      </c>
      <c r="AS15" s="57">
        <v>7.4330490796836318E-2</v>
      </c>
      <c r="AT15" s="57">
        <v>1.4415377947555919</v>
      </c>
      <c r="AU15" s="57">
        <v>0.15538014510259193</v>
      </c>
      <c r="AV15" s="57">
        <v>0.23917165212483027</v>
      </c>
      <c r="AW15" s="57">
        <v>0.72978223154751476</v>
      </c>
      <c r="AX15" s="57">
        <v>0.92509173744234507</v>
      </c>
      <c r="AY15" s="57">
        <v>0.96614743308468642</v>
      </c>
      <c r="AZ15" s="57">
        <v>1.5468149027995115</v>
      </c>
      <c r="BA15" s="57">
        <v>3.1499999999999993E-2</v>
      </c>
      <c r="BB15" s="57" t="s">
        <v>281</v>
      </c>
      <c r="BC15" s="57">
        <v>1.1329292917564939</v>
      </c>
      <c r="BE15" s="9">
        <v>0.69045086685092438</v>
      </c>
      <c r="BF15" s="57">
        <v>3.0099999999999993</v>
      </c>
    </row>
    <row r="16" spans="1:60" x14ac:dyDescent="0.25">
      <c r="A16" s="54">
        <v>2007</v>
      </c>
      <c r="B16" s="57">
        <v>1.8759505961562577</v>
      </c>
      <c r="C16" s="57">
        <v>1.5287649116012734</v>
      </c>
      <c r="D16" s="57">
        <v>3.1292240463748584</v>
      </c>
      <c r="E16" s="57">
        <v>4.3551881118493867</v>
      </c>
      <c r="F16" s="57">
        <v>5.407376251155557</v>
      </c>
      <c r="G16" s="57">
        <v>4.9665585012455331</v>
      </c>
      <c r="H16" s="57">
        <v>3.8868282425311236</v>
      </c>
      <c r="I16" s="57">
        <v>3.8990492184892465</v>
      </c>
      <c r="J16" s="57">
        <v>5.3977573912794297</v>
      </c>
      <c r="K16" s="57">
        <v>2.0398254382081533</v>
      </c>
      <c r="L16" s="57">
        <v>5.374409640218003</v>
      </c>
      <c r="M16" s="57">
        <v>3.902868532528168</v>
      </c>
      <c r="N16" s="57">
        <v>2.1547003949148351</v>
      </c>
      <c r="O16" s="57">
        <v>2.7972691620406089</v>
      </c>
      <c r="P16" s="57">
        <v>3.6559413276624704</v>
      </c>
      <c r="Q16" s="57">
        <v>2.3547206173027218</v>
      </c>
      <c r="R16" s="57">
        <v>3.8208521442733283</v>
      </c>
      <c r="S16" s="57">
        <v>4.3402432114425027</v>
      </c>
      <c r="T16" s="57">
        <v>0.8818995094481803</v>
      </c>
      <c r="U16" s="57">
        <v>3.8866082480149702</v>
      </c>
      <c r="V16" s="57">
        <v>1.7835823196966802</v>
      </c>
      <c r="W16" s="57">
        <v>4.5941698711871322</v>
      </c>
      <c r="X16" s="57">
        <v>4.0149815951879306</v>
      </c>
      <c r="Y16" s="57">
        <v>3.0478526361811573</v>
      </c>
      <c r="Z16" s="57">
        <v>2.5248627787307028</v>
      </c>
      <c r="AA16" s="57">
        <v>3.6835219779294901</v>
      </c>
      <c r="AB16" s="57">
        <v>3.1081732487844747</v>
      </c>
      <c r="AC16" s="57">
        <v>3.4805279926834998</v>
      </c>
      <c r="AD16" s="57">
        <v>3.6209915728694657</v>
      </c>
      <c r="AE16" s="57">
        <v>2.0207106832338129</v>
      </c>
      <c r="AF16" s="57">
        <v>2.7418294175156905</v>
      </c>
      <c r="AG16" s="57">
        <v>1.7980550834258846</v>
      </c>
      <c r="AH16" s="57">
        <v>2.8033764497378497</v>
      </c>
      <c r="AI16" s="57">
        <v>1.2349272460501159</v>
      </c>
      <c r="AJ16" s="57">
        <v>1.2540527386416487</v>
      </c>
      <c r="AK16" s="57">
        <v>0.11538947131780733</v>
      </c>
      <c r="AL16" s="57">
        <v>0.15550315526681441</v>
      </c>
      <c r="AM16" s="57">
        <v>2.7094060164283862</v>
      </c>
      <c r="AN16" s="57">
        <v>0.695955218498851</v>
      </c>
      <c r="AO16" s="57">
        <v>0.56986948707721718</v>
      </c>
      <c r="AP16" s="57">
        <v>0.25483545368712163</v>
      </c>
      <c r="AQ16" s="57">
        <v>1.2026006948686754</v>
      </c>
      <c r="AR16" s="57">
        <v>0.94120518960771937</v>
      </c>
      <c r="AS16" s="57">
        <v>8.8319684534579029E-2</v>
      </c>
      <c r="AT16" s="57">
        <v>1.4086479603151383</v>
      </c>
      <c r="AU16" s="57">
        <v>0.14778891353760473</v>
      </c>
      <c r="AV16" s="57">
        <v>0.24106774155908828</v>
      </c>
      <c r="AW16" s="57">
        <v>0.76901861337015665</v>
      </c>
      <c r="AX16" s="57">
        <v>0.9204386296854058</v>
      </c>
      <c r="AY16" s="57">
        <v>0.95915511435693346</v>
      </c>
      <c r="AZ16" s="57">
        <v>1.5829021231878062</v>
      </c>
      <c r="BA16" s="57">
        <v>3.15E-2</v>
      </c>
      <c r="BB16" s="57" t="s">
        <v>281</v>
      </c>
      <c r="BC16" s="57">
        <v>1.1712276375595494</v>
      </c>
      <c r="BE16" s="9">
        <v>0.67209340743312973</v>
      </c>
      <c r="BF16" s="57">
        <v>3.02</v>
      </c>
    </row>
    <row r="17" spans="1:62" x14ac:dyDescent="0.25">
      <c r="A17" s="54">
        <v>2008</v>
      </c>
      <c r="B17" s="57">
        <v>1.7942476246271775</v>
      </c>
      <c r="C17" s="57">
        <v>1.432750849558782</v>
      </c>
      <c r="D17" s="57">
        <v>3.0148919144815434</v>
      </c>
      <c r="E17" s="57">
        <v>4.207036334269505</v>
      </c>
      <c r="F17" s="57">
        <v>5.4262541341714563</v>
      </c>
      <c r="G17" s="57">
        <v>4.8373695594023021</v>
      </c>
      <c r="H17" s="57">
        <v>3.6820571062299696</v>
      </c>
      <c r="I17" s="57">
        <v>3.8420886987016938</v>
      </c>
      <c r="J17" s="57">
        <v>5.293877161183473</v>
      </c>
      <c r="K17" s="57">
        <v>2.0659500445921757</v>
      </c>
      <c r="L17" s="57">
        <v>5.0218256150141336</v>
      </c>
      <c r="M17" s="57">
        <v>3.905073465500831</v>
      </c>
      <c r="N17" s="57">
        <v>2.1625135143052012</v>
      </c>
      <c r="O17" s="57">
        <v>2.7972335377192215</v>
      </c>
      <c r="P17" s="57">
        <v>3.468017499212769</v>
      </c>
      <c r="Q17" s="57">
        <v>2.3755576546740929</v>
      </c>
      <c r="R17" s="57">
        <v>3.8201942838365417</v>
      </c>
      <c r="S17" s="57">
        <v>4.2343234961173311</v>
      </c>
      <c r="T17" s="57">
        <v>0.95164049602855605</v>
      </c>
      <c r="U17" s="57">
        <v>3.6411856528549307</v>
      </c>
      <c r="V17" s="57">
        <v>1.8415721566212886</v>
      </c>
      <c r="W17" s="57">
        <v>4.6396242028500092</v>
      </c>
      <c r="X17" s="57">
        <v>3.9578831376122774</v>
      </c>
      <c r="Y17" s="57">
        <v>3.0688357572355587</v>
      </c>
      <c r="Z17" s="57">
        <v>2.522664916932734</v>
      </c>
      <c r="AA17" s="57">
        <v>3.7048135324690228</v>
      </c>
      <c r="AB17" s="57">
        <v>3.1874510941821588</v>
      </c>
      <c r="AC17" s="57">
        <v>3.490978392513115</v>
      </c>
      <c r="AD17" s="57">
        <v>3.6284898842420903</v>
      </c>
      <c r="AE17" s="57">
        <v>2.3297469913447753</v>
      </c>
      <c r="AF17" s="57">
        <v>2.8317937591248716</v>
      </c>
      <c r="AG17" s="57">
        <v>1.8781232012111504</v>
      </c>
      <c r="AH17" s="57">
        <v>2.8233374111058422</v>
      </c>
      <c r="AI17" s="57">
        <v>1.4317250461960496</v>
      </c>
      <c r="AJ17" s="57">
        <v>1.2370482003086374</v>
      </c>
      <c r="AK17" s="57">
        <v>0.14497217105618518</v>
      </c>
      <c r="AL17" s="57">
        <v>0.17078083748705114</v>
      </c>
      <c r="AM17" s="57">
        <v>2.7111570996157872</v>
      </c>
      <c r="AN17" s="57">
        <v>0.71514778838814497</v>
      </c>
      <c r="AO17" s="57">
        <v>0.61601500387524555</v>
      </c>
      <c r="AP17" s="57">
        <v>0.27142756392613271</v>
      </c>
      <c r="AQ17" s="57">
        <v>1.2683753706680396</v>
      </c>
      <c r="AR17" s="57">
        <v>0.94890232233157545</v>
      </c>
      <c r="AS17" s="57">
        <v>9.563576288403132E-2</v>
      </c>
      <c r="AT17" s="57">
        <v>1.2803229226985131</v>
      </c>
      <c r="AU17" s="57">
        <v>0.11556143555351908</v>
      </c>
      <c r="AV17" s="57">
        <v>0.26460176974854871</v>
      </c>
      <c r="AW17" s="57">
        <v>0.80363235170832914</v>
      </c>
      <c r="AX17" s="57">
        <v>0.99816393419536797</v>
      </c>
      <c r="AY17" s="57">
        <v>0.93891382992633909</v>
      </c>
      <c r="AZ17" s="57">
        <v>1.5070783056435659</v>
      </c>
      <c r="BA17" s="57">
        <v>3.15E-2</v>
      </c>
      <c r="BB17" s="57" t="s">
        <v>281</v>
      </c>
      <c r="BC17" s="57">
        <v>1.1774718715065327</v>
      </c>
      <c r="BE17" s="9">
        <v>0.65818160395990966</v>
      </c>
      <c r="BF17" s="57">
        <v>3.06</v>
      </c>
    </row>
    <row r="18" spans="1:62" x14ac:dyDescent="0.25">
      <c r="A18" s="54">
        <v>2009</v>
      </c>
      <c r="B18" s="57">
        <v>1.7940399165057928</v>
      </c>
      <c r="C18" s="57">
        <v>1.3560379966514464</v>
      </c>
      <c r="D18" s="57">
        <v>2.9022082422876547</v>
      </c>
      <c r="E18" s="57">
        <v>4.2553880868490852</v>
      </c>
      <c r="F18" s="57">
        <v>5.27338223126279</v>
      </c>
      <c r="G18" s="57">
        <v>4.7767429710709717</v>
      </c>
      <c r="H18" s="57">
        <v>3.3794274329656777</v>
      </c>
      <c r="I18" s="57">
        <v>3.784034532440367</v>
      </c>
      <c r="J18" s="57">
        <v>5.2929035820194006</v>
      </c>
      <c r="K18" s="57">
        <v>1.946576493869608</v>
      </c>
      <c r="L18" s="57">
        <v>4.6379339108886759</v>
      </c>
      <c r="M18" s="57">
        <v>3.6022795581041773</v>
      </c>
      <c r="N18" s="57">
        <v>2.2519165830393608</v>
      </c>
      <c r="O18" s="57">
        <v>2.796443211053854</v>
      </c>
      <c r="P18" s="57">
        <v>3.1574321560394387</v>
      </c>
      <c r="Q18" s="57">
        <v>2.3088011626173799</v>
      </c>
      <c r="R18" s="57">
        <v>3.488172260610606</v>
      </c>
      <c r="S18" s="57">
        <v>3.9950115266474744</v>
      </c>
      <c r="T18" s="57">
        <v>0.72185702245151884</v>
      </c>
      <c r="U18" s="57">
        <v>3.6314251220522706</v>
      </c>
      <c r="V18" s="57">
        <v>1.5234846854565283</v>
      </c>
      <c r="W18" s="57">
        <v>4.1276024300573502</v>
      </c>
      <c r="X18" s="57">
        <v>3.5635319299667154</v>
      </c>
      <c r="Y18" s="57">
        <v>2.8565375806600311</v>
      </c>
      <c r="Z18" s="57">
        <v>2.51117437392262</v>
      </c>
      <c r="AA18" s="57">
        <v>3.6805695848680813</v>
      </c>
      <c r="AB18" s="57">
        <v>2.9972131498166887</v>
      </c>
      <c r="AC18" s="57">
        <v>3.5001943398105233</v>
      </c>
      <c r="AD18" s="57">
        <v>3.5480162769878931</v>
      </c>
      <c r="AE18" s="57">
        <v>2.38853923859627</v>
      </c>
      <c r="AF18" s="57">
        <v>3.0785720328566133</v>
      </c>
      <c r="AG18" s="57">
        <v>1.803189110938884</v>
      </c>
      <c r="AH18" s="57">
        <v>2.8088482419599181</v>
      </c>
      <c r="AI18" s="57">
        <v>1.4521519192101717</v>
      </c>
      <c r="AJ18" s="57">
        <v>1.2204651630631085</v>
      </c>
      <c r="AK18" s="57">
        <v>0.14542743742604125</v>
      </c>
      <c r="AL18" s="57">
        <v>0.16462219404467696</v>
      </c>
      <c r="AM18" s="57">
        <v>2.569897421229931</v>
      </c>
      <c r="AN18" s="57">
        <v>0.73362762627639777</v>
      </c>
      <c r="AO18" s="57">
        <v>0.61154732960421865</v>
      </c>
      <c r="AP18" s="57">
        <v>0.28775528148825191</v>
      </c>
      <c r="AQ18" s="57">
        <v>1.2588371591254055</v>
      </c>
      <c r="AR18" s="57">
        <v>0.95740609496810769</v>
      </c>
      <c r="AS18" s="57">
        <v>0.10304844252760981</v>
      </c>
      <c r="AT18" s="57">
        <v>1.2037684946481655</v>
      </c>
      <c r="AU18" s="57">
        <v>0.12467105562390461</v>
      </c>
      <c r="AV18" s="57">
        <v>0.26686542255451484</v>
      </c>
      <c r="AW18" s="57">
        <v>0.80689849611364983</v>
      </c>
      <c r="AX18" s="57">
        <v>1.0031878560463512</v>
      </c>
      <c r="AY18" s="57">
        <v>0.93431705406111254</v>
      </c>
      <c r="AZ18" s="57">
        <v>1.3329598901065838</v>
      </c>
      <c r="BA18" s="57">
        <v>3.15E-2</v>
      </c>
      <c r="BB18" s="57" t="s">
        <v>281</v>
      </c>
      <c r="BC18" s="57">
        <v>1.1554981800062167</v>
      </c>
      <c r="BE18" s="9">
        <v>0.65611732402488476</v>
      </c>
      <c r="BF18" s="57">
        <v>2.96</v>
      </c>
    </row>
    <row r="19" spans="1:62" x14ac:dyDescent="0.25">
      <c r="A19" s="54">
        <v>2010</v>
      </c>
      <c r="B19" s="57">
        <v>1.7939766048675971</v>
      </c>
      <c r="C19" s="57">
        <v>1.3824925225601101</v>
      </c>
      <c r="D19" s="57">
        <v>2.8667772285930955</v>
      </c>
      <c r="E19" s="57">
        <v>4.1590838585126457</v>
      </c>
      <c r="F19" s="57">
        <v>5.2015510750323397</v>
      </c>
      <c r="G19" s="57">
        <v>4.6645053730236326</v>
      </c>
      <c r="H19" s="57">
        <v>3.1666523748387299</v>
      </c>
      <c r="I19" s="57">
        <v>3.7321571557799533</v>
      </c>
      <c r="J19" s="57">
        <v>5.1973618874803567</v>
      </c>
      <c r="K19" s="57">
        <v>1.9210386902822914</v>
      </c>
      <c r="L19" s="57">
        <v>4.5428551973885849</v>
      </c>
      <c r="M19" s="57">
        <v>3.6026310058105806</v>
      </c>
      <c r="N19" s="57">
        <v>2.2543051770775162</v>
      </c>
      <c r="O19" s="57">
        <v>2.7012643582134817</v>
      </c>
      <c r="P19" s="57">
        <v>3.0946491290867022</v>
      </c>
      <c r="Q19" s="57">
        <v>2.361397967297155</v>
      </c>
      <c r="R19" s="57">
        <v>3.4674628531803595</v>
      </c>
      <c r="S19" s="57">
        <v>3.7695037490478178</v>
      </c>
      <c r="T19" s="57">
        <v>1.1298356286334632</v>
      </c>
      <c r="U19" s="57">
        <v>3.3374144684050409</v>
      </c>
      <c r="V19" s="57">
        <v>1.5778463100454954</v>
      </c>
      <c r="W19" s="57">
        <v>3.7874258861479215</v>
      </c>
      <c r="X19" s="57">
        <v>3.4979873507505799</v>
      </c>
      <c r="Y19" s="57">
        <v>2.8934156367843764</v>
      </c>
      <c r="Z19" s="57">
        <v>2.4332342728694027</v>
      </c>
      <c r="AA19" s="57">
        <v>3.6296572359380863</v>
      </c>
      <c r="AB19" s="57">
        <v>2.9173144478134958</v>
      </c>
      <c r="AC19" s="57">
        <v>3.5081634732344669</v>
      </c>
      <c r="AD19" s="57">
        <v>3.4586261840299888</v>
      </c>
      <c r="AE19" s="57">
        <v>2.4610510673964034</v>
      </c>
      <c r="AF19" s="57">
        <v>3.298136792103739</v>
      </c>
      <c r="AG19" s="57">
        <v>1.8519469013527607</v>
      </c>
      <c r="AH19" s="57">
        <v>2.7450756462283996</v>
      </c>
      <c r="AI19" s="57">
        <v>1.4724229451380388</v>
      </c>
      <c r="AJ19" s="57">
        <v>1.1829881532098863</v>
      </c>
      <c r="AK19" s="57">
        <v>0.12377477632939568</v>
      </c>
      <c r="AL19" s="57">
        <v>0.14384357615450225</v>
      </c>
      <c r="AM19" s="57">
        <v>2.4171320823583091</v>
      </c>
      <c r="AN19" s="57">
        <v>0.667005854954135</v>
      </c>
      <c r="AO19" s="57">
        <v>0.62885672376652524</v>
      </c>
      <c r="AP19" s="57">
        <v>0.30141153068411758</v>
      </c>
      <c r="AQ19" s="57">
        <v>1.3213615147824498</v>
      </c>
      <c r="AR19" s="57">
        <v>0.98018279661740837</v>
      </c>
      <c r="AS19" s="57">
        <v>0.11747970348118648</v>
      </c>
      <c r="AT19" s="57">
        <v>1.1532444591757465</v>
      </c>
      <c r="AU19" s="57">
        <v>0.13401589132902578</v>
      </c>
      <c r="AV19" s="57">
        <v>0.27628889916222654</v>
      </c>
      <c r="AW19" s="57">
        <v>0.8763489784081766</v>
      </c>
      <c r="AX19" s="57">
        <v>1.066284749970434</v>
      </c>
      <c r="AY19" s="57">
        <v>0.90017825119863215</v>
      </c>
      <c r="AZ19" s="57">
        <v>1.2847936352915952</v>
      </c>
      <c r="BA19" s="57">
        <v>3.1499999999999993E-2</v>
      </c>
      <c r="BB19" s="57" t="s">
        <v>281</v>
      </c>
      <c r="BC19" s="57">
        <v>1.1621249890366239</v>
      </c>
      <c r="BE19" s="9">
        <v>0.6425354418309539</v>
      </c>
      <c r="BF19" s="57">
        <v>2.91</v>
      </c>
    </row>
    <row r="20" spans="1:62" x14ac:dyDescent="0.25">
      <c r="A20" s="54">
        <v>2011</v>
      </c>
      <c r="B20" s="57">
        <v>1.7120877268818722</v>
      </c>
      <c r="C20" s="57">
        <v>1.4079770239821501</v>
      </c>
      <c r="D20" s="57">
        <v>2.6507501560977569</v>
      </c>
      <c r="E20" s="57">
        <v>3.7774343784542483</v>
      </c>
      <c r="F20" s="57">
        <v>5.2028348813080285</v>
      </c>
      <c r="G20" s="57">
        <v>4.5222761942647685</v>
      </c>
      <c r="H20" s="57">
        <v>3.1307594497453439</v>
      </c>
      <c r="I20" s="57">
        <v>3.85212040032114</v>
      </c>
      <c r="J20" s="57">
        <v>5.1456179091275809</v>
      </c>
      <c r="K20" s="57">
        <v>1.8018357324218126</v>
      </c>
      <c r="L20" s="57">
        <v>4.3440294202437091</v>
      </c>
      <c r="M20" s="57">
        <v>3.5951508121989977</v>
      </c>
      <c r="N20" s="57">
        <v>2.2543353808840196</v>
      </c>
      <c r="O20" s="57">
        <v>2.6958482416855696</v>
      </c>
      <c r="P20" s="57">
        <v>3.0012022537975995</v>
      </c>
      <c r="Q20" s="57">
        <v>2.3811214450509377</v>
      </c>
      <c r="R20" s="57">
        <v>3.5304221621284269</v>
      </c>
      <c r="S20" s="57">
        <v>3.9708754360939293</v>
      </c>
      <c r="T20" s="57">
        <v>1.5270895798551163</v>
      </c>
      <c r="U20" s="57">
        <v>3.4594697575641309</v>
      </c>
      <c r="V20" s="57">
        <v>1.7672198392698417</v>
      </c>
      <c r="W20" s="57">
        <v>3.955401184104927</v>
      </c>
      <c r="X20" s="57">
        <v>3.532513589340383</v>
      </c>
      <c r="Y20" s="57">
        <v>2.8425406479500328</v>
      </c>
      <c r="Z20" s="57">
        <v>2.4509654657498317</v>
      </c>
      <c r="AA20" s="57">
        <v>3.4639978201589789</v>
      </c>
      <c r="AB20" s="57">
        <v>2.9007622006912559</v>
      </c>
      <c r="AC20" s="57">
        <v>3.3443428902162085</v>
      </c>
      <c r="AD20" s="57">
        <v>3.4108405214303361</v>
      </c>
      <c r="AE20" s="57">
        <v>2.3404990253871776</v>
      </c>
      <c r="AF20" s="57">
        <v>3.3739421931162084</v>
      </c>
      <c r="AG20" s="57">
        <v>1.9312442387346065</v>
      </c>
      <c r="AH20" s="57">
        <v>2.8205465013214686</v>
      </c>
      <c r="AI20" s="57">
        <v>1.5156908503917661</v>
      </c>
      <c r="AJ20" s="57">
        <v>1.1856179029578255</v>
      </c>
      <c r="AK20" s="57">
        <v>0.1452098056023185</v>
      </c>
      <c r="AL20" s="57">
        <v>0.13712258288480639</v>
      </c>
      <c r="AM20" s="57">
        <v>3.1719286493336458</v>
      </c>
      <c r="AN20" s="57">
        <v>0.65266575857808273</v>
      </c>
      <c r="AO20" s="57">
        <v>0.63099219633512271</v>
      </c>
      <c r="AP20" s="57">
        <v>0.31235180710197019</v>
      </c>
      <c r="AQ20" s="57">
        <v>1.4572721622445928</v>
      </c>
      <c r="AR20" s="57">
        <v>0.99524860003393856</v>
      </c>
      <c r="AS20" s="57">
        <v>0.12509704821192774</v>
      </c>
      <c r="AT20" s="57">
        <v>1.2062470834051444</v>
      </c>
      <c r="AU20" s="57">
        <v>0.12633731207095009</v>
      </c>
      <c r="AV20" s="57">
        <v>0.28644912446944842</v>
      </c>
      <c r="AW20" s="57">
        <v>0.87458996042853066</v>
      </c>
      <c r="AX20" s="57">
        <v>1.0878681541047628</v>
      </c>
      <c r="AY20" s="57">
        <v>0.89980624327233583</v>
      </c>
      <c r="AZ20" s="57">
        <v>1.2497794599741971</v>
      </c>
      <c r="BA20" s="57">
        <v>3.1499999999999993E-2</v>
      </c>
      <c r="BB20" s="57" t="s">
        <v>281</v>
      </c>
      <c r="BC20" s="57">
        <v>1.1884121641714012</v>
      </c>
      <c r="BE20" s="9">
        <v>0.63031828364720832</v>
      </c>
      <c r="BF20" s="57">
        <v>2.83</v>
      </c>
    </row>
    <row r="21" spans="1:62" x14ac:dyDescent="0.25">
      <c r="A21" s="54">
        <v>2012</v>
      </c>
      <c r="B21" s="57">
        <v>1.7115878707504657</v>
      </c>
      <c r="C21" s="57">
        <v>1.4173173465156288</v>
      </c>
      <c r="D21" s="57">
        <v>2.4000821529871912</v>
      </c>
      <c r="E21" s="57">
        <v>3.7652291920799072</v>
      </c>
      <c r="F21" s="57">
        <v>5.3642856363933857</v>
      </c>
      <c r="G21" s="57">
        <v>4.4299924868292768</v>
      </c>
      <c r="H21" s="57">
        <v>2.9337101774448375</v>
      </c>
      <c r="I21" s="57">
        <v>3.5707815609615357</v>
      </c>
      <c r="J21" s="57">
        <v>5.1454835511915826</v>
      </c>
      <c r="K21" s="57">
        <v>1.8016884735089134</v>
      </c>
      <c r="L21" s="57">
        <v>4.2274610785866846</v>
      </c>
      <c r="M21" s="57">
        <v>3.6272891726062659</v>
      </c>
      <c r="N21" s="57">
        <v>2.2513376756429575</v>
      </c>
      <c r="O21" s="57">
        <v>2.6988824921183365</v>
      </c>
      <c r="P21" s="57">
        <v>2.8455780093288645</v>
      </c>
      <c r="Q21" s="57">
        <v>2.3993446676983217</v>
      </c>
      <c r="R21" s="57">
        <v>3.7072842670588839</v>
      </c>
      <c r="S21" s="57">
        <v>3.8332235576464191</v>
      </c>
      <c r="T21" s="57">
        <v>0.99511930648475466</v>
      </c>
      <c r="U21" s="57">
        <v>3.486533960395914</v>
      </c>
      <c r="V21" s="57">
        <v>1.9143990925568017</v>
      </c>
      <c r="W21" s="57">
        <v>4.4718809253664267</v>
      </c>
      <c r="X21" s="57">
        <v>3.5516059875542214</v>
      </c>
      <c r="Y21" s="57">
        <v>2.8037427877483476</v>
      </c>
      <c r="Z21" s="57">
        <v>2.4616107074584881</v>
      </c>
      <c r="AA21" s="57">
        <v>3.3290210617718605</v>
      </c>
      <c r="AB21" s="57">
        <v>2.687791878187066</v>
      </c>
      <c r="AC21" s="57">
        <v>3.3491909565231377</v>
      </c>
      <c r="AD21" s="57">
        <v>3.4514747643516914</v>
      </c>
      <c r="AE21" s="57">
        <v>2.3891850628921567</v>
      </c>
      <c r="AF21" s="57">
        <v>3.4849718546140149</v>
      </c>
      <c r="AG21" s="57">
        <v>1.9557640241021081</v>
      </c>
      <c r="AH21" s="57">
        <v>2.8397598534522359</v>
      </c>
      <c r="AI21" s="57">
        <v>1.5669039020484203</v>
      </c>
      <c r="AJ21" s="57">
        <v>1.188385065501951</v>
      </c>
      <c r="AK21" s="57">
        <v>0.15923611010376942</v>
      </c>
      <c r="AL21" s="57">
        <v>0.13028420343187758</v>
      </c>
      <c r="AM21" s="57">
        <v>3.1679319867984224</v>
      </c>
      <c r="AN21" s="57">
        <v>0.65287658354290068</v>
      </c>
      <c r="AO21" s="57">
        <v>0.6624165136215896</v>
      </c>
      <c r="AP21" s="57">
        <v>0.23835259243759344</v>
      </c>
      <c r="AQ21" s="57">
        <v>1.5082831848878206</v>
      </c>
      <c r="AR21" s="57">
        <v>1.0063455678863946</v>
      </c>
      <c r="AS21" s="57">
        <v>0.13284204499545771</v>
      </c>
      <c r="AT21" s="57">
        <v>1.1901022924977116</v>
      </c>
      <c r="AU21" s="57">
        <v>7.6277198415169528E-2</v>
      </c>
      <c r="AV21" s="57">
        <v>0.30350259768958215</v>
      </c>
      <c r="AW21" s="57">
        <v>0.859317453572778</v>
      </c>
      <c r="AX21" s="57">
        <v>1.1177410386280118</v>
      </c>
      <c r="AY21" s="57">
        <v>0.9199947722344104</v>
      </c>
      <c r="AZ21" s="57">
        <v>1.3687576401258834</v>
      </c>
      <c r="BA21" s="57">
        <v>3.15E-2</v>
      </c>
      <c r="BB21" s="57" t="s">
        <v>281</v>
      </c>
      <c r="BC21" s="57">
        <v>1.1863579238013471</v>
      </c>
      <c r="BE21" s="9">
        <v>0.63756778454055396</v>
      </c>
      <c r="BF21" s="57">
        <v>2.6699999999999995</v>
      </c>
    </row>
    <row r="22" spans="1:62" x14ac:dyDescent="0.25">
      <c r="A22" s="54">
        <v>2013</v>
      </c>
      <c r="B22" s="57">
        <v>1.4668005836476035</v>
      </c>
      <c r="C22" s="57">
        <v>1.41877789632465</v>
      </c>
      <c r="D22" s="57">
        <v>2.388000764071895</v>
      </c>
      <c r="E22" s="57">
        <v>3.7463857268098697</v>
      </c>
      <c r="F22" s="57">
        <v>5.1643554136281242</v>
      </c>
      <c r="G22" s="57">
        <v>5.328653312031344</v>
      </c>
      <c r="H22" s="57">
        <v>2.9022293539799007</v>
      </c>
      <c r="I22" s="57">
        <v>3.5809283336424205</v>
      </c>
      <c r="J22" s="57">
        <v>5.049233973054581</v>
      </c>
      <c r="K22" s="57">
        <v>1.8012460186009078</v>
      </c>
      <c r="L22" s="57">
        <v>3.9179773949746992</v>
      </c>
      <c r="M22" s="57">
        <v>3.492213285885859</v>
      </c>
      <c r="N22" s="57">
        <v>2.1625477193155156</v>
      </c>
      <c r="O22" s="57">
        <v>2.7011154321239679</v>
      </c>
      <c r="P22" s="57">
        <v>2.7815134230324983</v>
      </c>
      <c r="Q22" s="57">
        <v>2.4170964992289878</v>
      </c>
      <c r="R22" s="57">
        <v>3.6779106475640218</v>
      </c>
      <c r="S22" s="57">
        <v>3.8942365334643481</v>
      </c>
      <c r="T22" s="57">
        <v>1.060642301088383</v>
      </c>
      <c r="U22" s="57">
        <v>3.2390780912309145</v>
      </c>
      <c r="V22" s="57">
        <v>1.7664420477217606</v>
      </c>
      <c r="W22" s="57">
        <v>4.3089445226814949</v>
      </c>
      <c r="X22" s="57">
        <v>3.4400078379741084</v>
      </c>
      <c r="Y22" s="57">
        <v>2.748301527914391</v>
      </c>
      <c r="Z22" s="57">
        <v>2.4709862564201193</v>
      </c>
      <c r="AA22" s="57">
        <v>3.2593030176494957</v>
      </c>
      <c r="AB22" s="57">
        <v>2.7465455998661081</v>
      </c>
      <c r="AC22" s="57">
        <v>3.2705024482652969</v>
      </c>
      <c r="AD22" s="57">
        <v>3.4263481827768412</v>
      </c>
      <c r="AE22" s="57">
        <v>2.5043478103850458</v>
      </c>
      <c r="AF22" s="57">
        <v>3.3829082262857835</v>
      </c>
      <c r="AG22" s="57">
        <v>2.0593281467776694</v>
      </c>
      <c r="AH22" s="57">
        <v>2.7515321535692165</v>
      </c>
      <c r="AI22" s="57">
        <v>1.5400586184894143</v>
      </c>
      <c r="AJ22" s="57">
        <v>1.1909818993854446</v>
      </c>
      <c r="AK22" s="57">
        <v>0.18027594963441873</v>
      </c>
      <c r="AL22" s="57">
        <v>0.13058196283537984</v>
      </c>
      <c r="AM22" s="57">
        <v>3.1534057693522173</v>
      </c>
      <c r="AN22" s="57">
        <v>0.6525206333871556</v>
      </c>
      <c r="AO22" s="57">
        <v>0.57581057891969845</v>
      </c>
      <c r="AP22" s="57">
        <v>0.24125312759312237</v>
      </c>
      <c r="AQ22" s="57">
        <v>1.5657837739752285</v>
      </c>
      <c r="AR22" s="57">
        <v>1.0224</v>
      </c>
      <c r="AS22" s="57">
        <v>0.14773902014376525</v>
      </c>
      <c r="AT22" s="57">
        <v>1.2088373851871665</v>
      </c>
      <c r="AU22" s="57">
        <v>7.6736771195224318E-2</v>
      </c>
      <c r="AV22" s="57">
        <v>0.29803320317799548</v>
      </c>
      <c r="AW22" s="57">
        <v>0.7624364463097425</v>
      </c>
      <c r="AX22" s="57">
        <v>1.0303907893575073</v>
      </c>
      <c r="AY22" s="57">
        <v>0.87866860614357833</v>
      </c>
      <c r="AZ22" s="57">
        <v>1.37361226869179</v>
      </c>
      <c r="BA22" s="57">
        <v>3.1499999999999993E-2</v>
      </c>
      <c r="BB22" s="57" t="s">
        <v>281</v>
      </c>
      <c r="BC22" s="57">
        <v>1.1811091308239452</v>
      </c>
      <c r="BE22" s="9">
        <v>0.64406449849284575</v>
      </c>
      <c r="BF22" s="57">
        <v>2.68</v>
      </c>
    </row>
    <row r="23" spans="1:62" s="59" customFormat="1" x14ac:dyDescent="0.25">
      <c r="A23" s="54">
        <v>2014</v>
      </c>
      <c r="B23" s="57">
        <v>1.8743423915507293</v>
      </c>
      <c r="C23" s="57">
        <v>1.4451134807465935</v>
      </c>
      <c r="D23" s="57">
        <v>2.2900067436707459</v>
      </c>
      <c r="E23" s="57">
        <v>3.8910744717931256</v>
      </c>
      <c r="F23" s="57">
        <v>5.3575510783427189</v>
      </c>
      <c r="G23" s="57">
        <v>5.7125681702918758</v>
      </c>
      <c r="H23" s="57">
        <v>2.9938546111738664</v>
      </c>
      <c r="I23" s="57">
        <v>3.5311539219551298</v>
      </c>
      <c r="J23" s="57">
        <v>5.0995289381123285</v>
      </c>
      <c r="K23" s="57">
        <v>1.7669856356492422</v>
      </c>
      <c r="L23" s="57">
        <v>4.0194032872389522</v>
      </c>
      <c r="M23" s="57">
        <v>3.4681011760716434</v>
      </c>
      <c r="N23" s="57">
        <v>2.2392703493972967</v>
      </c>
      <c r="O23" s="57">
        <v>2.6934797609584016</v>
      </c>
      <c r="P23" s="57">
        <v>2.8639569424196698</v>
      </c>
      <c r="Q23" s="57" t="s">
        <v>281</v>
      </c>
      <c r="R23" s="57">
        <v>3.7075157804628405</v>
      </c>
      <c r="S23" s="57">
        <v>3.5966012195404056</v>
      </c>
      <c r="T23" s="57">
        <v>1.2500966671231044</v>
      </c>
      <c r="U23" s="57">
        <v>3.4126966471645801</v>
      </c>
      <c r="V23" s="57">
        <v>1.6168991783577533</v>
      </c>
      <c r="W23" s="57">
        <v>4.579790483744949</v>
      </c>
      <c r="X23" s="57">
        <v>3.5049077916921116</v>
      </c>
      <c r="Y23" s="57">
        <v>2.5108079887186485</v>
      </c>
      <c r="Z23" s="57" t="s">
        <v>281</v>
      </c>
      <c r="AA23" s="57">
        <v>3.2608182582333778</v>
      </c>
      <c r="AB23" s="57">
        <v>2.6622094627423776</v>
      </c>
      <c r="AC23" s="57">
        <v>3.1905956404738678</v>
      </c>
      <c r="AD23" s="57">
        <v>3.3672141130486861</v>
      </c>
      <c r="AE23" s="57">
        <v>2.5083580135547656</v>
      </c>
      <c r="AF23" s="57">
        <v>3.5483440266809625</v>
      </c>
      <c r="AG23" s="57">
        <v>2.1076919278958006</v>
      </c>
      <c r="AH23" s="57">
        <v>2.783912618737804</v>
      </c>
      <c r="AI23" s="57">
        <v>1.5206919107835142</v>
      </c>
      <c r="AJ23" s="57" t="s">
        <v>281</v>
      </c>
      <c r="AK23" s="57">
        <v>0.17336883173602</v>
      </c>
      <c r="AL23" s="57">
        <v>0.11627594693490251</v>
      </c>
      <c r="AM23" s="57">
        <v>3.1431260110623835</v>
      </c>
      <c r="AN23" s="57">
        <v>0.72866799956154149</v>
      </c>
      <c r="AO23" s="57">
        <v>0.61465694749013489</v>
      </c>
      <c r="AP23" s="57" t="s">
        <v>281</v>
      </c>
      <c r="AQ23" s="57">
        <v>1.5565494472024877</v>
      </c>
      <c r="AR23" s="57">
        <v>1.0373787043877507</v>
      </c>
      <c r="AS23" s="57">
        <v>0.14865316245626675</v>
      </c>
      <c r="AT23" s="57">
        <v>1.2066763366921629</v>
      </c>
      <c r="AU23" s="57">
        <v>7.6386335604893218E-2</v>
      </c>
      <c r="AV23" s="57">
        <v>0.29245298466156811</v>
      </c>
      <c r="AW23" s="57">
        <v>0.75227747431326164</v>
      </c>
      <c r="AX23" s="57">
        <v>1.0683156641872329</v>
      </c>
      <c r="AY23" s="57">
        <v>0.89193341869398213</v>
      </c>
      <c r="AZ23" s="57">
        <v>1.3617066626664454</v>
      </c>
      <c r="BA23" s="57" t="s">
        <v>281</v>
      </c>
      <c r="BB23" s="57" t="s">
        <v>281</v>
      </c>
      <c r="BC23" s="57">
        <v>1.1540983256597301</v>
      </c>
      <c r="BD23" s="58"/>
      <c r="BE23" s="9">
        <v>0.65780011478477374</v>
      </c>
      <c r="BF23" s="57">
        <v>2.6199999999999997</v>
      </c>
      <c r="BG23" s="58"/>
      <c r="BH23" s="58"/>
      <c r="BI23" s="58"/>
      <c r="BJ23" s="58"/>
    </row>
    <row r="24" spans="1:62" x14ac:dyDescent="0.25">
      <c r="A24" s="54">
        <v>2015</v>
      </c>
      <c r="B24" s="57" t="s">
        <v>281</v>
      </c>
      <c r="C24" s="57" t="s">
        <v>281</v>
      </c>
      <c r="D24" s="57" t="s">
        <v>281</v>
      </c>
      <c r="E24" s="57" t="s">
        <v>281</v>
      </c>
      <c r="F24" s="57" t="s">
        <v>281</v>
      </c>
      <c r="G24" s="57" t="s">
        <v>281</v>
      </c>
      <c r="H24" s="57" t="s">
        <v>281</v>
      </c>
      <c r="I24" s="57" t="s">
        <v>281</v>
      </c>
      <c r="J24" s="57" t="s">
        <v>281</v>
      </c>
      <c r="K24" s="57" t="s">
        <v>281</v>
      </c>
      <c r="L24" s="57" t="s">
        <v>281</v>
      </c>
      <c r="M24" s="57" t="s">
        <v>281</v>
      </c>
      <c r="N24" s="57" t="s">
        <v>281</v>
      </c>
      <c r="O24" s="57" t="s">
        <v>281</v>
      </c>
      <c r="P24" s="57">
        <v>2.8696796920229271</v>
      </c>
      <c r="Q24" s="57" t="s">
        <v>281</v>
      </c>
      <c r="R24" s="57" t="s">
        <v>281</v>
      </c>
      <c r="S24" s="57" t="s">
        <v>281</v>
      </c>
      <c r="T24" s="57" t="s">
        <v>281</v>
      </c>
      <c r="U24" s="57" t="s">
        <v>281</v>
      </c>
      <c r="V24" s="57" t="s">
        <v>281</v>
      </c>
      <c r="W24" s="57" t="s">
        <v>281</v>
      </c>
      <c r="X24" s="57" t="s">
        <v>281</v>
      </c>
      <c r="Y24" s="57" t="s">
        <v>281</v>
      </c>
      <c r="Z24" s="57" t="s">
        <v>281</v>
      </c>
      <c r="AA24" s="57" t="s">
        <v>281</v>
      </c>
      <c r="AB24" s="57">
        <v>2.6251927867893681</v>
      </c>
      <c r="AC24" s="57" t="s">
        <v>281</v>
      </c>
      <c r="AD24" s="57" t="s">
        <v>281</v>
      </c>
      <c r="AE24" s="57" t="s">
        <v>281</v>
      </c>
      <c r="AF24" s="57" t="s">
        <v>281</v>
      </c>
      <c r="AG24" s="57" t="s">
        <v>281</v>
      </c>
      <c r="AH24" s="57" t="s">
        <v>281</v>
      </c>
      <c r="AI24" s="57" t="s">
        <v>281</v>
      </c>
      <c r="AJ24" s="57" t="s">
        <v>281</v>
      </c>
      <c r="AK24" s="57" t="s">
        <v>281</v>
      </c>
      <c r="AL24" s="57" t="s">
        <v>281</v>
      </c>
      <c r="AM24" s="57" t="s">
        <v>281</v>
      </c>
      <c r="AN24" s="57" t="s">
        <v>281</v>
      </c>
      <c r="AO24" s="57" t="s">
        <v>281</v>
      </c>
      <c r="AP24" s="57" t="s">
        <v>281</v>
      </c>
      <c r="AQ24" s="57" t="s">
        <v>281</v>
      </c>
      <c r="AR24" s="57" t="s">
        <v>281</v>
      </c>
      <c r="AS24" s="57" t="s">
        <v>281</v>
      </c>
      <c r="AT24" s="57" t="s">
        <v>281</v>
      </c>
      <c r="AU24" s="57" t="s">
        <v>281</v>
      </c>
      <c r="AV24" s="57" t="s">
        <v>281</v>
      </c>
      <c r="AW24" s="57" t="s">
        <v>281</v>
      </c>
      <c r="AX24" s="57">
        <v>1.0472673107592663</v>
      </c>
      <c r="AY24" s="57" t="s">
        <v>281</v>
      </c>
      <c r="AZ24" s="57" t="s">
        <v>281</v>
      </c>
      <c r="BA24" s="57" t="s">
        <v>281</v>
      </c>
      <c r="BB24" s="57" t="s">
        <v>281</v>
      </c>
      <c r="BC24" s="57" t="s">
        <v>281</v>
      </c>
      <c r="BD24" s="58"/>
      <c r="BE24" s="9">
        <v>0.24968048558698536</v>
      </c>
      <c r="BF24" s="57" t="s">
        <v>281</v>
      </c>
      <c r="BG24" s="58"/>
      <c r="BH24" s="58"/>
      <c r="BI24" s="58"/>
      <c r="BJ24" s="58"/>
    </row>
    <row r="25" spans="1:62" x14ac:dyDescent="0.25">
      <c r="A25" s="54"/>
    </row>
    <row r="28" spans="1:62" x14ac:dyDescent="0.25">
      <c r="C28" s="18"/>
      <c r="D28" s="60"/>
      <c r="E28" s="18"/>
      <c r="F28" s="18"/>
    </row>
    <row r="29" spans="1:62" x14ac:dyDescent="0.25">
      <c r="C29" s="18"/>
      <c r="D29" s="2"/>
      <c r="E29" s="18"/>
      <c r="F29" s="18"/>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0070C0"/>
  </sheetPr>
  <dimension ref="A1:BF17"/>
  <sheetViews>
    <sheetView workbookViewId="0">
      <pane xSplit="1" ySplit="2" topLeftCell="B3" activePane="bottomRight" state="frozen"/>
      <selection pane="topRight" activeCell="B1" sqref="B1"/>
      <selection pane="bottomLeft" activeCell="A3" sqref="A3"/>
      <selection pane="bottomRight"/>
    </sheetView>
  </sheetViews>
  <sheetFormatPr defaultColWidth="11.42578125" defaultRowHeight="15" x14ac:dyDescent="0.25"/>
  <cols>
    <col min="58" max="58" width="12.42578125" bestFit="1" customWidth="1"/>
  </cols>
  <sheetData>
    <row r="1" spans="1:58" ht="15.75" x14ac:dyDescent="0.25">
      <c r="A1" s="52" t="s">
        <v>592</v>
      </c>
    </row>
    <row r="2" spans="1:58" x14ac:dyDescent="0.25">
      <c r="A2" s="53" t="s">
        <v>39</v>
      </c>
      <c r="B2" s="21" t="s">
        <v>228</v>
      </c>
      <c r="C2" s="21" t="s">
        <v>233</v>
      </c>
      <c r="D2" s="21" t="s">
        <v>240</v>
      </c>
      <c r="E2" s="21" t="s">
        <v>241</v>
      </c>
      <c r="F2" s="21" t="s">
        <v>223</v>
      </c>
      <c r="G2" s="21" t="s">
        <v>268</v>
      </c>
      <c r="H2" s="21" t="s">
        <v>226</v>
      </c>
      <c r="I2" s="21" t="s">
        <v>227</v>
      </c>
      <c r="J2" s="21" t="s">
        <v>229</v>
      </c>
      <c r="K2" s="21" t="s">
        <v>230</v>
      </c>
      <c r="L2" s="21" t="s">
        <v>232</v>
      </c>
      <c r="M2" s="21" t="s">
        <v>238</v>
      </c>
      <c r="N2" s="21" t="s">
        <v>242</v>
      </c>
      <c r="O2" s="21" t="s">
        <v>243</v>
      </c>
      <c r="P2" s="21" t="s">
        <v>245</v>
      </c>
      <c r="Q2" s="21" t="s">
        <v>248</v>
      </c>
      <c r="R2" s="21" t="s">
        <v>89</v>
      </c>
      <c r="S2" s="21" t="s">
        <v>90</v>
      </c>
      <c r="T2" s="21" t="s">
        <v>93</v>
      </c>
      <c r="U2" s="21" t="s">
        <v>94</v>
      </c>
      <c r="V2" s="21" t="s">
        <v>99</v>
      </c>
      <c r="W2" s="21" t="s">
        <v>102</v>
      </c>
      <c r="X2" s="21" t="s">
        <v>103</v>
      </c>
      <c r="Y2" s="21" t="s">
        <v>107</v>
      </c>
      <c r="Z2" s="21" t="s">
        <v>249</v>
      </c>
      <c r="AA2" s="21" t="s">
        <v>84</v>
      </c>
      <c r="AB2" s="21" t="s">
        <v>85</v>
      </c>
      <c r="AC2" s="21" t="s">
        <v>221</v>
      </c>
      <c r="AD2" s="21" t="s">
        <v>271</v>
      </c>
      <c r="AE2" s="21" t="s">
        <v>110</v>
      </c>
      <c r="AF2" s="21" t="s">
        <v>117</v>
      </c>
      <c r="AG2" s="21" t="s">
        <v>120</v>
      </c>
      <c r="AH2" s="21" t="s">
        <v>138</v>
      </c>
      <c r="AI2" s="21" t="s">
        <v>150</v>
      </c>
      <c r="AJ2" s="21" t="s">
        <v>250</v>
      </c>
      <c r="AK2" s="21" t="s">
        <v>153</v>
      </c>
      <c r="AL2" s="21" t="s">
        <v>193</v>
      </c>
      <c r="AM2" s="21" t="s">
        <v>208</v>
      </c>
      <c r="AN2" s="21" t="s">
        <v>215</v>
      </c>
      <c r="AO2" s="21" t="s">
        <v>244</v>
      </c>
      <c r="AP2" s="21" t="s">
        <v>251</v>
      </c>
      <c r="AQ2" s="21" t="s">
        <v>47</v>
      </c>
      <c r="AR2" s="21" t="s">
        <v>274</v>
      </c>
      <c r="AS2" s="21" t="s">
        <v>52</v>
      </c>
      <c r="AT2" s="21" t="s">
        <v>54</v>
      </c>
      <c r="AU2" s="21" t="s">
        <v>275</v>
      </c>
      <c r="AV2" s="21" t="s">
        <v>60</v>
      </c>
      <c r="AW2" s="21" t="s">
        <v>69</v>
      </c>
      <c r="AX2" s="21" t="s">
        <v>71</v>
      </c>
      <c r="AY2" s="21" t="s">
        <v>75</v>
      </c>
      <c r="AZ2" s="21" t="s">
        <v>77</v>
      </c>
      <c r="BA2" s="21" t="s">
        <v>252</v>
      </c>
      <c r="BB2" s="21" t="s">
        <v>277</v>
      </c>
      <c r="BC2" s="21" t="s">
        <v>254</v>
      </c>
      <c r="BE2" s="22" t="s">
        <v>278</v>
      </c>
      <c r="BF2" s="22" t="s">
        <v>239</v>
      </c>
    </row>
    <row r="3" spans="1:58" x14ac:dyDescent="0.25">
      <c r="A3" s="54">
        <v>2001</v>
      </c>
      <c r="B3" s="11">
        <v>419664.85015883041</v>
      </c>
      <c r="C3" s="11">
        <v>343747.81540778419</v>
      </c>
      <c r="D3" s="11">
        <v>58134.232473297743</v>
      </c>
      <c r="E3" s="11">
        <v>132215.59498322837</v>
      </c>
      <c r="F3" s="11">
        <v>29154.961533546531</v>
      </c>
      <c r="G3" s="11">
        <v>36051.099770000001</v>
      </c>
      <c r="H3" s="11">
        <v>20064.467535236206</v>
      </c>
      <c r="I3" s="11">
        <v>5061.2548449748765</v>
      </c>
      <c r="J3" s="11">
        <v>223790.49811192328</v>
      </c>
      <c r="K3" s="11">
        <v>33988.703674851648</v>
      </c>
      <c r="L3" s="11">
        <v>5969.1493560955132</v>
      </c>
      <c r="M3" s="11">
        <v>38928.30240764597</v>
      </c>
      <c r="N3" s="11">
        <v>18305.336880845472</v>
      </c>
      <c r="O3" s="11">
        <v>34367.799854342862</v>
      </c>
      <c r="P3" s="11">
        <v>156035.979188408</v>
      </c>
      <c r="Q3" s="11">
        <v>7821.4728979094161</v>
      </c>
      <c r="R3" s="11">
        <v>17909.889050070917</v>
      </c>
      <c r="S3" s="11">
        <v>22404.658964742917</v>
      </c>
      <c r="T3" s="11">
        <v>4634.5599570514069</v>
      </c>
      <c r="U3" s="11">
        <v>41033.662652116109</v>
      </c>
      <c r="V3" s="11">
        <v>22694.241007670997</v>
      </c>
      <c r="W3" s="11">
        <v>58010.275540677801</v>
      </c>
      <c r="X3" s="11">
        <v>90168.296456548836</v>
      </c>
      <c r="Y3" s="11">
        <v>19061.832166860448</v>
      </c>
      <c r="Z3" s="11">
        <v>162963.03633465411</v>
      </c>
      <c r="AA3" s="11">
        <v>62899.031999999985</v>
      </c>
      <c r="AB3" s="11">
        <v>7464.8042438139328</v>
      </c>
      <c r="AC3" s="11">
        <v>35651.896326773705</v>
      </c>
      <c r="AD3" s="11">
        <v>260739.04079999996</v>
      </c>
      <c r="AE3" s="11">
        <v>142848.62248893024</v>
      </c>
      <c r="AF3" s="11">
        <v>36369.379659865925</v>
      </c>
      <c r="AG3" s="11">
        <v>23451.311999999998</v>
      </c>
      <c r="AH3" s="11">
        <v>3994.9280528921086</v>
      </c>
      <c r="AI3" s="11">
        <v>10941.152514469604</v>
      </c>
      <c r="AJ3" s="11">
        <v>11918.610783233235</v>
      </c>
      <c r="AK3" s="11">
        <v>2479.7884286179742</v>
      </c>
      <c r="AL3" s="11">
        <v>3712.6020247294969</v>
      </c>
      <c r="AM3" s="11">
        <v>48003.423087555595</v>
      </c>
      <c r="AN3" s="11">
        <v>2689.2303021090556</v>
      </c>
      <c r="AO3" s="11">
        <v>2383.2971896164768</v>
      </c>
      <c r="AP3" s="11">
        <v>16800</v>
      </c>
      <c r="AQ3" s="11">
        <v>41859.96</v>
      </c>
      <c r="AR3" s="11">
        <v>1174.9199999999998</v>
      </c>
      <c r="AS3" s="11">
        <v>372</v>
      </c>
      <c r="AT3" s="11">
        <v>32522.639999999999</v>
      </c>
      <c r="AU3" s="11">
        <v>1056.96</v>
      </c>
      <c r="AV3" s="11">
        <v>271.68</v>
      </c>
      <c r="AW3" s="11">
        <v>751.68</v>
      </c>
      <c r="AX3" s="11">
        <v>884.04</v>
      </c>
      <c r="AY3" s="11">
        <v>820.8</v>
      </c>
      <c r="AZ3" s="11">
        <v>581.64</v>
      </c>
      <c r="BA3" s="11">
        <v>4458.6061511287762</v>
      </c>
      <c r="BB3" s="11" t="s">
        <v>281</v>
      </c>
      <c r="BC3" s="11">
        <v>2756382.7132148338</v>
      </c>
      <c r="BE3" s="9">
        <f t="shared" ref="BE3:BE17" si="0">IFERROR((STDEVA(B3:BB3))/(AVERAGE(B3:BB3)),"")</f>
        <v>1.6435669062338751</v>
      </c>
      <c r="BF3" s="11">
        <v>7222.0016000000005</v>
      </c>
    </row>
    <row r="4" spans="1:58" x14ac:dyDescent="0.25">
      <c r="A4" s="54">
        <v>2002</v>
      </c>
      <c r="B4" s="11">
        <v>431990.90779210971</v>
      </c>
      <c r="C4" s="11">
        <v>325065.05768051138</v>
      </c>
      <c r="D4" s="11">
        <v>56997.264378328415</v>
      </c>
      <c r="E4" s="11">
        <v>136062.01676349033</v>
      </c>
      <c r="F4" s="11">
        <v>29948.943124100879</v>
      </c>
      <c r="G4" s="11">
        <v>38621.060219999985</v>
      </c>
      <c r="H4" s="11">
        <v>19368.19390372005</v>
      </c>
      <c r="I4" s="11">
        <v>5595.7361964248958</v>
      </c>
      <c r="J4" s="11">
        <v>219654.52313682696</v>
      </c>
      <c r="K4" s="11">
        <v>28329.00433851</v>
      </c>
      <c r="L4" s="11">
        <v>6678.9481493718413</v>
      </c>
      <c r="M4" s="11">
        <v>37349.033100931432</v>
      </c>
      <c r="N4" s="11">
        <v>20578.348969626608</v>
      </c>
      <c r="O4" s="11">
        <v>33900.457057985477</v>
      </c>
      <c r="P4" s="11">
        <v>165737.68394290109</v>
      </c>
      <c r="Q4" s="11">
        <v>10320</v>
      </c>
      <c r="R4" s="11">
        <v>15284.107359751624</v>
      </c>
      <c r="S4" s="11">
        <v>24506.574352866439</v>
      </c>
      <c r="T4" s="11">
        <v>4206.5750418559592</v>
      </c>
      <c r="U4" s="11">
        <v>41308.910893740947</v>
      </c>
      <c r="V4" s="11">
        <v>6858.1789042467381</v>
      </c>
      <c r="W4" s="11">
        <v>72400.423320907605</v>
      </c>
      <c r="X4" s="11">
        <v>96448.787689267541</v>
      </c>
      <c r="Y4" s="11">
        <v>28304.608779162616</v>
      </c>
      <c r="Z4" s="11">
        <v>127268.8584</v>
      </c>
      <c r="AA4" s="11">
        <v>69556.36125314403</v>
      </c>
      <c r="AB4" s="11">
        <v>8299.5889593288921</v>
      </c>
      <c r="AC4" s="11">
        <v>36080.870961886154</v>
      </c>
      <c r="AD4" s="11">
        <v>280271.75639999995</v>
      </c>
      <c r="AE4" s="11">
        <v>143553.94681194209</v>
      </c>
      <c r="AF4" s="11">
        <v>38413.759894787065</v>
      </c>
      <c r="AG4" s="11">
        <v>20543.52</v>
      </c>
      <c r="AH4" s="11">
        <v>4728.0121568877303</v>
      </c>
      <c r="AI4" s="11">
        <v>10357.015480235155</v>
      </c>
      <c r="AJ4" s="11">
        <v>15000</v>
      </c>
      <c r="AK4" s="11">
        <v>3835.7112693552231</v>
      </c>
      <c r="AL4" s="11">
        <v>3812.9209496278058</v>
      </c>
      <c r="AM4" s="11">
        <v>44316.363819086131</v>
      </c>
      <c r="AN4" s="11">
        <v>2468.6220636375124</v>
      </c>
      <c r="AO4" s="11">
        <v>1948.780781101666</v>
      </c>
      <c r="AP4" s="11">
        <v>15120</v>
      </c>
      <c r="AQ4" s="11">
        <v>47718.92</v>
      </c>
      <c r="AR4" s="11">
        <v>1186.8</v>
      </c>
      <c r="AS4" s="11">
        <v>384</v>
      </c>
      <c r="AT4" s="11">
        <v>32839.199999999997</v>
      </c>
      <c r="AU4" s="11">
        <v>1379.1599999999999</v>
      </c>
      <c r="AV4" s="11">
        <v>324.36</v>
      </c>
      <c r="AW4" s="11">
        <v>651.95999999999992</v>
      </c>
      <c r="AX4" s="11">
        <v>901.19999999999993</v>
      </c>
      <c r="AY4" s="11">
        <v>840.48</v>
      </c>
      <c r="AZ4" s="11">
        <v>546.96</v>
      </c>
      <c r="BA4" s="11">
        <v>4560</v>
      </c>
      <c r="BB4" s="11" t="s">
        <v>281</v>
      </c>
      <c r="BC4" s="11">
        <v>2769642.8853637213</v>
      </c>
      <c r="BE4" s="9">
        <f t="shared" si="0"/>
        <v>1.6426276863390303</v>
      </c>
      <c r="BF4" s="11">
        <v>8214.067790000001</v>
      </c>
    </row>
    <row r="5" spans="1:58" x14ac:dyDescent="0.25">
      <c r="A5" s="54">
        <v>2003</v>
      </c>
      <c r="B5" s="11">
        <v>423175.66856579133</v>
      </c>
      <c r="C5" s="11">
        <v>322097.22638143937</v>
      </c>
      <c r="D5" s="11">
        <v>77292.100141206785</v>
      </c>
      <c r="E5" s="11">
        <v>128800.20547412749</v>
      </c>
      <c r="F5" s="11">
        <v>27995.568937714597</v>
      </c>
      <c r="G5" s="11">
        <v>37129.491149999987</v>
      </c>
      <c r="H5" s="11">
        <v>19595.827955031211</v>
      </c>
      <c r="I5" s="11">
        <v>6129.0612291126008</v>
      </c>
      <c r="J5" s="11">
        <v>220488.40261999166</v>
      </c>
      <c r="K5" s="11">
        <v>41441.342592442656</v>
      </c>
      <c r="L5" s="11">
        <v>7153.3067016395971</v>
      </c>
      <c r="M5" s="11">
        <v>38911.637308364909</v>
      </c>
      <c r="N5" s="11">
        <v>21379.12515347161</v>
      </c>
      <c r="O5" s="11">
        <v>33347.433685493554</v>
      </c>
      <c r="P5" s="11">
        <v>178989.48902191466</v>
      </c>
      <c r="Q5" s="11">
        <v>13680</v>
      </c>
      <c r="R5" s="11">
        <v>19055.676305801633</v>
      </c>
      <c r="S5" s="11">
        <v>25631.871188990845</v>
      </c>
      <c r="T5" s="11">
        <v>4795.4394993834521</v>
      </c>
      <c r="U5" s="11">
        <v>38865.801667826825</v>
      </c>
      <c r="V5" s="11">
        <v>9985.9735449296459</v>
      </c>
      <c r="W5" s="11">
        <v>61949.25869384504</v>
      </c>
      <c r="X5" s="11">
        <v>108805.90849171566</v>
      </c>
      <c r="Y5" s="11">
        <v>27427.214716111499</v>
      </c>
      <c r="Z5" s="11">
        <v>88256.779079999993</v>
      </c>
      <c r="AA5" s="11">
        <v>64203.274988808014</v>
      </c>
      <c r="AB5" s="11">
        <v>8424.9479683111185</v>
      </c>
      <c r="AC5" s="11">
        <v>39093.545261638152</v>
      </c>
      <c r="AD5" s="11">
        <v>290265.23879999993</v>
      </c>
      <c r="AE5" s="11">
        <v>139778.35725777328</v>
      </c>
      <c r="AF5" s="11">
        <v>52284.369520061497</v>
      </c>
      <c r="AG5" s="11">
        <v>28548.708000000002</v>
      </c>
      <c r="AH5" s="11">
        <v>7529.3027752630869</v>
      </c>
      <c r="AI5" s="11">
        <v>9086.4876026334587</v>
      </c>
      <c r="AJ5" s="11">
        <v>16800</v>
      </c>
      <c r="AK5" s="11">
        <v>2631.9235243266494</v>
      </c>
      <c r="AL5" s="11">
        <v>6518.8770299047073</v>
      </c>
      <c r="AM5" s="11">
        <v>39291.843375062053</v>
      </c>
      <c r="AN5" s="11">
        <v>3533.7038603213041</v>
      </c>
      <c r="AO5" s="11">
        <v>1991.3616727603633</v>
      </c>
      <c r="AP5" s="11">
        <v>24120</v>
      </c>
      <c r="AQ5" s="11">
        <v>52123.519999999997</v>
      </c>
      <c r="AR5" s="11">
        <v>1221.24</v>
      </c>
      <c r="AS5" s="11">
        <v>396</v>
      </c>
      <c r="AT5" s="11">
        <v>31877.559999999998</v>
      </c>
      <c r="AU5" s="11">
        <v>1675.56</v>
      </c>
      <c r="AV5" s="11">
        <v>555.95999999999992</v>
      </c>
      <c r="AW5" s="11">
        <v>643.19999999999993</v>
      </c>
      <c r="AX5" s="11">
        <v>887.64</v>
      </c>
      <c r="AY5" s="11">
        <v>1076.6399999999999</v>
      </c>
      <c r="AZ5" s="11">
        <v>540.36</v>
      </c>
      <c r="BA5" s="11">
        <v>4680</v>
      </c>
      <c r="BB5" s="11" t="s">
        <v>281</v>
      </c>
      <c r="BC5" s="11">
        <v>2808839.5364142116</v>
      </c>
      <c r="BE5" s="9">
        <f t="shared" si="0"/>
        <v>1.6029373284172577</v>
      </c>
      <c r="BF5" s="11">
        <v>8399.3331999999991</v>
      </c>
    </row>
    <row r="6" spans="1:58" x14ac:dyDescent="0.25">
      <c r="A6" s="54">
        <v>2004</v>
      </c>
      <c r="B6" s="11">
        <v>412783.39421001513</v>
      </c>
      <c r="C6" s="11">
        <v>308568.06090315385</v>
      </c>
      <c r="D6" s="11">
        <v>71552.883206059691</v>
      </c>
      <c r="E6" s="11">
        <v>131120.6199588562</v>
      </c>
      <c r="F6" s="11">
        <v>26032.042164429073</v>
      </c>
      <c r="G6" s="11">
        <v>39092.20854</v>
      </c>
      <c r="H6" s="11">
        <v>18999.268597161485</v>
      </c>
      <c r="I6" s="11">
        <v>6106.8329129477379</v>
      </c>
      <c r="J6" s="11">
        <v>215596.04845576701</v>
      </c>
      <c r="K6" s="11">
        <v>44545.098662734141</v>
      </c>
      <c r="L6" s="11">
        <v>8138.1281529042617</v>
      </c>
      <c r="M6" s="11">
        <v>41291.703407439541</v>
      </c>
      <c r="N6" s="11">
        <v>20718.184246637502</v>
      </c>
      <c r="O6" s="11">
        <v>32770.004305149931</v>
      </c>
      <c r="P6" s="11">
        <v>196278.45690233778</v>
      </c>
      <c r="Q6" s="11">
        <v>15360</v>
      </c>
      <c r="R6" s="11">
        <v>13525.51760196856</v>
      </c>
      <c r="S6" s="11">
        <v>24567.570740508272</v>
      </c>
      <c r="T6" s="11">
        <v>4822.8059420605487</v>
      </c>
      <c r="U6" s="11">
        <v>39383.364080295753</v>
      </c>
      <c r="V6" s="11">
        <v>21515.131353703604</v>
      </c>
      <c r="W6" s="11">
        <v>80286.027136507211</v>
      </c>
      <c r="X6" s="11">
        <v>115050.8340361951</v>
      </c>
      <c r="Y6" s="11">
        <v>22121.063447404904</v>
      </c>
      <c r="Z6" s="11">
        <v>145955.27807999999</v>
      </c>
      <c r="AA6" s="11">
        <v>67972.247540244003</v>
      </c>
      <c r="AB6" s="11">
        <v>8929.6437215780279</v>
      </c>
      <c r="AC6" s="11">
        <v>39535.550119831532</v>
      </c>
      <c r="AD6" s="11">
        <v>302075.71799999999</v>
      </c>
      <c r="AE6" s="11">
        <v>140087.09290043332</v>
      </c>
      <c r="AF6" s="11">
        <v>53342.896546697979</v>
      </c>
      <c r="AG6" s="11">
        <v>16732.079999999998</v>
      </c>
      <c r="AH6" s="11">
        <v>7630.7053928823334</v>
      </c>
      <c r="AI6" s="11">
        <v>9781.8515307469861</v>
      </c>
      <c r="AJ6" s="11">
        <v>19920</v>
      </c>
      <c r="AK6" s="11">
        <v>4280.9403615609172</v>
      </c>
      <c r="AL6" s="11">
        <v>6236.9061536256049</v>
      </c>
      <c r="AM6" s="11">
        <v>38441.797899415666</v>
      </c>
      <c r="AN6" s="11">
        <v>3461.6662397848736</v>
      </c>
      <c r="AO6" s="11">
        <v>3558.6076647218565</v>
      </c>
      <c r="AP6" s="11">
        <v>18960</v>
      </c>
      <c r="AQ6" s="11">
        <v>56806.439999999995</v>
      </c>
      <c r="AR6" s="11">
        <v>1409.1599999999999</v>
      </c>
      <c r="AS6" s="11">
        <v>415.2</v>
      </c>
      <c r="AT6" s="11">
        <v>31881.68</v>
      </c>
      <c r="AU6" s="11">
        <v>1907.1599999999999</v>
      </c>
      <c r="AV6" s="11">
        <v>1157.04</v>
      </c>
      <c r="AW6" s="11">
        <v>1108.7989035810556</v>
      </c>
      <c r="AX6" s="11">
        <v>1125.1199999999999</v>
      </c>
      <c r="AY6" s="11">
        <v>1460.04</v>
      </c>
      <c r="AZ6" s="11">
        <v>604.07999999999993</v>
      </c>
      <c r="BA6" s="11">
        <v>4800</v>
      </c>
      <c r="BB6" s="11" t="s">
        <v>281</v>
      </c>
      <c r="BC6" s="11">
        <v>2900816.4933433132</v>
      </c>
      <c r="BE6" s="9">
        <f t="shared" si="0"/>
        <v>1.5602769268445389</v>
      </c>
      <c r="BF6" s="11">
        <v>8724.6290000000008</v>
      </c>
    </row>
    <row r="7" spans="1:58" x14ac:dyDescent="0.25">
      <c r="A7" s="54">
        <v>2005</v>
      </c>
      <c r="B7" s="11">
        <v>364265.4099887163</v>
      </c>
      <c r="C7" s="11">
        <v>291959.29264720919</v>
      </c>
      <c r="D7" s="11">
        <v>71389.697112885551</v>
      </c>
      <c r="E7" s="11">
        <v>118907.80076527649</v>
      </c>
      <c r="F7" s="11">
        <v>28192.518719612584</v>
      </c>
      <c r="G7" s="11">
        <v>38870.928679999997</v>
      </c>
      <c r="H7" s="11">
        <v>19601.067385846636</v>
      </c>
      <c r="I7" s="11">
        <v>6345.5310638220571</v>
      </c>
      <c r="J7" s="11">
        <v>214031.80839711803</v>
      </c>
      <c r="K7" s="11">
        <v>48292.839755444322</v>
      </c>
      <c r="L7" s="11">
        <v>8399.5699729638491</v>
      </c>
      <c r="M7" s="11">
        <v>44379.730467262329</v>
      </c>
      <c r="N7" s="11">
        <v>21560.691693939654</v>
      </c>
      <c r="O7" s="11">
        <v>32227.700558024841</v>
      </c>
      <c r="P7" s="11">
        <v>203228.90246349637</v>
      </c>
      <c r="Q7" s="11">
        <v>12120</v>
      </c>
      <c r="R7" s="11">
        <v>12544.49543199604</v>
      </c>
      <c r="S7" s="11">
        <v>19322.152936298862</v>
      </c>
      <c r="T7" s="11">
        <v>7676.4300788039945</v>
      </c>
      <c r="U7" s="11">
        <v>38048.445144674246</v>
      </c>
      <c r="V7" s="11">
        <v>14676.144009127131</v>
      </c>
      <c r="W7" s="11">
        <v>43757.726378527543</v>
      </c>
      <c r="X7" s="11">
        <v>124745.96514353779</v>
      </c>
      <c r="Y7" s="11">
        <v>25250.548298901085</v>
      </c>
      <c r="Z7" s="11">
        <v>83640.602639999997</v>
      </c>
      <c r="AA7" s="11">
        <v>68751.812982504023</v>
      </c>
      <c r="AB7" s="11">
        <v>9652.2014464221884</v>
      </c>
      <c r="AC7" s="11">
        <v>42659.593994273797</v>
      </c>
      <c r="AD7" s="11">
        <v>313886.19719999994</v>
      </c>
      <c r="AE7" s="11">
        <v>128890.32065717794</v>
      </c>
      <c r="AF7" s="11">
        <v>67988.389955420251</v>
      </c>
      <c r="AG7" s="11">
        <v>38402.28</v>
      </c>
      <c r="AH7" s="11">
        <v>6334.7056582002497</v>
      </c>
      <c r="AI7" s="11">
        <v>10694.695364167317</v>
      </c>
      <c r="AJ7" s="11">
        <v>24840</v>
      </c>
      <c r="AK7" s="11">
        <v>4387.9245205260786</v>
      </c>
      <c r="AL7" s="11">
        <v>3879.2614761405007</v>
      </c>
      <c r="AM7" s="11">
        <v>45174.431328397091</v>
      </c>
      <c r="AN7" s="11">
        <v>3379.6269510532352</v>
      </c>
      <c r="AO7" s="11">
        <v>3112.3060722483674</v>
      </c>
      <c r="AP7" s="11">
        <v>22080</v>
      </c>
      <c r="AQ7" s="11">
        <v>63732.320000000007</v>
      </c>
      <c r="AR7" s="11">
        <v>1569.24</v>
      </c>
      <c r="AS7" s="11">
        <v>564</v>
      </c>
      <c r="AT7" s="11">
        <v>30246.6</v>
      </c>
      <c r="AU7" s="11">
        <v>2273.52</v>
      </c>
      <c r="AV7" s="11">
        <v>516.84</v>
      </c>
      <c r="AW7" s="11">
        <v>1137.6972382303647</v>
      </c>
      <c r="AX7" s="11">
        <v>1043.52</v>
      </c>
      <c r="AY7" s="11">
        <v>1988.04</v>
      </c>
      <c r="AZ7" s="11">
        <v>580.19999999999993</v>
      </c>
      <c r="BA7" s="11">
        <v>4920</v>
      </c>
      <c r="BB7" s="11" t="s">
        <v>281</v>
      </c>
      <c r="BC7" s="11">
        <v>2796306.0825650468</v>
      </c>
      <c r="BE7" s="9">
        <f t="shared" si="0"/>
        <v>1.5238221190333103</v>
      </c>
      <c r="BF7" s="11">
        <v>9246.5820000000003</v>
      </c>
    </row>
    <row r="8" spans="1:58" x14ac:dyDescent="0.25">
      <c r="A8" s="54">
        <v>2006</v>
      </c>
      <c r="B8" s="11">
        <v>366514.1739940503</v>
      </c>
      <c r="C8" s="11">
        <v>284587.18673149525</v>
      </c>
      <c r="D8" s="11">
        <v>69841.548276663627</v>
      </c>
      <c r="E8" s="11">
        <v>110680.67084196047</v>
      </c>
      <c r="F8" s="11">
        <v>28981.064605393662</v>
      </c>
      <c r="G8" s="11">
        <v>40492.583300000006</v>
      </c>
      <c r="H8" s="11">
        <v>19245.774503468561</v>
      </c>
      <c r="I8" s="11">
        <v>6712.2125861803052</v>
      </c>
      <c r="J8" s="11">
        <v>214570.00293224849</v>
      </c>
      <c r="K8" s="11">
        <v>43218.046151591952</v>
      </c>
      <c r="L8" s="11">
        <v>8982.4223283444244</v>
      </c>
      <c r="M8" s="11">
        <v>46281.509273060445</v>
      </c>
      <c r="N8" s="11">
        <v>21611.809562970633</v>
      </c>
      <c r="O8" s="11">
        <v>31596.045444193689</v>
      </c>
      <c r="P8" s="11">
        <v>194084.22322214261</v>
      </c>
      <c r="Q8" s="11">
        <v>11760</v>
      </c>
      <c r="R8" s="11">
        <v>10099.504558033155</v>
      </c>
      <c r="S8" s="11">
        <v>19725.089687263418</v>
      </c>
      <c r="T8" s="11">
        <v>12963.351716678311</v>
      </c>
      <c r="U8" s="11">
        <v>38276.558320599928</v>
      </c>
      <c r="V8" s="11">
        <v>6794.7497730465984</v>
      </c>
      <c r="W8" s="11">
        <v>56277.915665284811</v>
      </c>
      <c r="X8" s="11">
        <v>120872.25001698043</v>
      </c>
      <c r="Y8" s="11">
        <v>27555.674709768024</v>
      </c>
      <c r="Z8" s="11">
        <v>84794.79264</v>
      </c>
      <c r="AA8" s="11">
        <v>78968.986595772032</v>
      </c>
      <c r="AB8" s="11">
        <v>10103.057721356938</v>
      </c>
      <c r="AC8" s="11">
        <v>45857.70480863272</v>
      </c>
      <c r="AD8" s="11">
        <v>325696.67639999994</v>
      </c>
      <c r="AE8" s="11">
        <v>131892.45445972879</v>
      </c>
      <c r="AF8" s="11">
        <v>56818.470482908859</v>
      </c>
      <c r="AG8" s="11">
        <v>39682.199999999997</v>
      </c>
      <c r="AH8" s="11">
        <v>6447.3331575429729</v>
      </c>
      <c r="AI8" s="11">
        <v>10647.469748963804</v>
      </c>
      <c r="AJ8" s="11">
        <v>24240</v>
      </c>
      <c r="AK8" s="11">
        <v>4011.8324308923957</v>
      </c>
      <c r="AL8" s="11">
        <v>6777.1363878058128</v>
      </c>
      <c r="AM8" s="11">
        <v>44933.168120059265</v>
      </c>
      <c r="AN8" s="11">
        <v>3900.1129267377269</v>
      </c>
      <c r="AO8" s="11">
        <v>2645.8738803161209</v>
      </c>
      <c r="AP8" s="11">
        <v>20400</v>
      </c>
      <c r="AQ8" s="11">
        <v>75387.12</v>
      </c>
      <c r="AR8" s="11">
        <v>1771.2</v>
      </c>
      <c r="AS8" s="11">
        <v>984</v>
      </c>
      <c r="AT8" s="11">
        <v>31065.68</v>
      </c>
      <c r="AU8" s="11">
        <v>2650.56</v>
      </c>
      <c r="AV8" s="11">
        <v>467.15999999999997</v>
      </c>
      <c r="AW8" s="11">
        <v>585.5197747899208</v>
      </c>
      <c r="AX8" s="11">
        <v>1290.3599999999999</v>
      </c>
      <c r="AY8" s="11">
        <v>2032.4399999999998</v>
      </c>
      <c r="AZ8" s="11">
        <v>627.72</v>
      </c>
      <c r="BA8" s="11">
        <v>5040</v>
      </c>
      <c r="BB8" s="11" t="s">
        <v>281</v>
      </c>
      <c r="BC8" s="11">
        <v>2806900.5695011127</v>
      </c>
      <c r="BE8" s="9">
        <f t="shared" si="0"/>
        <v>1.5178148038081229</v>
      </c>
      <c r="BF8" s="11">
        <v>9554.3878499999992</v>
      </c>
    </row>
    <row r="9" spans="1:58" x14ac:dyDescent="0.25">
      <c r="A9" s="54">
        <v>2007</v>
      </c>
      <c r="B9" s="11">
        <v>363586.95697758737</v>
      </c>
      <c r="C9" s="11">
        <v>285677.14153084921</v>
      </c>
      <c r="D9" s="11">
        <v>65797.543787084636</v>
      </c>
      <c r="E9" s="11">
        <v>88598.874323481592</v>
      </c>
      <c r="F9" s="11">
        <v>30483.276902853526</v>
      </c>
      <c r="G9" s="11">
        <v>39942.189969999999</v>
      </c>
      <c r="H9" s="11">
        <v>19649.594702354552</v>
      </c>
      <c r="I9" s="11">
        <v>7127.0259415324408</v>
      </c>
      <c r="J9" s="11">
        <v>222744.98206511335</v>
      </c>
      <c r="K9" s="11">
        <v>44591.689510856952</v>
      </c>
      <c r="L9" s="11">
        <v>9600.2760287386427</v>
      </c>
      <c r="M9" s="11">
        <v>43205.861019794545</v>
      </c>
      <c r="N9" s="11">
        <v>23201.233740728556</v>
      </c>
      <c r="O9" s="11">
        <v>32462.452785851841</v>
      </c>
      <c r="P9" s="11">
        <v>211708.78369257235</v>
      </c>
      <c r="Q9" s="11">
        <v>12000</v>
      </c>
      <c r="R9" s="11">
        <v>10785.770538644618</v>
      </c>
      <c r="S9" s="11">
        <v>22011.104752240255</v>
      </c>
      <c r="T9" s="11">
        <v>21175.805560001052</v>
      </c>
      <c r="U9" s="11">
        <v>32527.869467822104</v>
      </c>
      <c r="V9" s="11">
        <v>10938.264471087001</v>
      </c>
      <c r="W9" s="11">
        <v>62081.241097140075</v>
      </c>
      <c r="X9" s="11">
        <v>141003.64745572151</v>
      </c>
      <c r="Y9" s="11">
        <v>30608.167417512246</v>
      </c>
      <c r="Z9" s="11">
        <v>110070.75983999998</v>
      </c>
      <c r="AA9" s="11">
        <v>61704.599444555999</v>
      </c>
      <c r="AB9" s="11">
        <v>9941.8944632014463</v>
      </c>
      <c r="AC9" s="11">
        <v>48308.73410173272</v>
      </c>
      <c r="AD9" s="11">
        <v>337052.90639999998</v>
      </c>
      <c r="AE9" s="11">
        <v>134474.38751020332</v>
      </c>
      <c r="AF9" s="11">
        <v>53667.352056571057</v>
      </c>
      <c r="AG9" s="11">
        <v>22215.360000000001</v>
      </c>
      <c r="AH9" s="11">
        <v>8755.4175937642867</v>
      </c>
      <c r="AI9" s="11">
        <v>10606.414268869918</v>
      </c>
      <c r="AJ9" s="11">
        <v>23280</v>
      </c>
      <c r="AK9" s="11">
        <v>6015.1705641888384</v>
      </c>
      <c r="AL9" s="11">
        <v>6216.4768060595243</v>
      </c>
      <c r="AM9" s="11">
        <v>46212.764236710711</v>
      </c>
      <c r="AN9" s="11">
        <v>1944.3646065111702</v>
      </c>
      <c r="AO9" s="11">
        <v>2696.7030601940296</v>
      </c>
      <c r="AP9" s="11">
        <v>18120</v>
      </c>
      <c r="AQ9" s="11">
        <v>87816</v>
      </c>
      <c r="AR9" s="11">
        <v>2111.2799999999997</v>
      </c>
      <c r="AS9" s="11">
        <v>1080</v>
      </c>
      <c r="AT9" s="11">
        <v>29897</v>
      </c>
      <c r="AU9" s="11">
        <v>3809.7599999999998</v>
      </c>
      <c r="AV9" s="11">
        <v>438.71999999999997</v>
      </c>
      <c r="AW9" s="11">
        <v>603.40702643776535</v>
      </c>
      <c r="AX9" s="11">
        <v>1426.9199999999998</v>
      </c>
      <c r="AY9" s="11">
        <v>2601.6</v>
      </c>
      <c r="AZ9" s="11">
        <v>945.95999999999992</v>
      </c>
      <c r="BA9" s="11">
        <v>5160</v>
      </c>
      <c r="BB9" s="11" t="s">
        <v>281</v>
      </c>
      <c r="BC9" s="11">
        <v>2863769.0249042097</v>
      </c>
      <c r="BE9" s="9">
        <f t="shared" si="0"/>
        <v>1.5208741903241394</v>
      </c>
      <c r="BF9" s="11">
        <v>9936.3128300000008</v>
      </c>
    </row>
    <row r="10" spans="1:58" x14ac:dyDescent="0.25">
      <c r="A10" s="54">
        <v>2008</v>
      </c>
      <c r="B10" s="11">
        <v>350032.10275670612</v>
      </c>
      <c r="C10" s="11">
        <v>270245.59837987315</v>
      </c>
      <c r="D10" s="11">
        <v>65916.609271548761</v>
      </c>
      <c r="E10" s="11">
        <v>77210.270279557764</v>
      </c>
      <c r="F10" s="11">
        <v>27132.609175057383</v>
      </c>
      <c r="G10" s="11">
        <v>36280.282419999996</v>
      </c>
      <c r="H10" s="11">
        <v>20015.949654352971</v>
      </c>
      <c r="I10" s="11">
        <v>7283.9438824268727</v>
      </c>
      <c r="J10" s="11">
        <v>222288.25110097229</v>
      </c>
      <c r="K10" s="11">
        <v>43207.118327403201</v>
      </c>
      <c r="L10" s="11">
        <v>9261.4348001451799</v>
      </c>
      <c r="M10" s="11">
        <v>45021.863094377011</v>
      </c>
      <c r="N10" s="11">
        <v>23321.460647761072</v>
      </c>
      <c r="O10" s="11">
        <v>31842.958185438765</v>
      </c>
      <c r="P10" s="11">
        <v>206846.99172288066</v>
      </c>
      <c r="Q10" s="11">
        <v>12000</v>
      </c>
      <c r="R10" s="11">
        <v>10884.026092989394</v>
      </c>
      <c r="S10" s="11">
        <v>20499.139464428557</v>
      </c>
      <c r="T10" s="11">
        <v>15251.691642173473</v>
      </c>
      <c r="U10" s="11">
        <v>27458.175690944714</v>
      </c>
      <c r="V10" s="11">
        <v>9864.0245559991199</v>
      </c>
      <c r="W10" s="11">
        <v>65683.595964225606</v>
      </c>
      <c r="X10" s="11">
        <v>151222.28712620298</v>
      </c>
      <c r="Y10" s="11">
        <v>32815.928966059138</v>
      </c>
      <c r="Z10" s="11">
        <v>94310.490719999987</v>
      </c>
      <c r="AA10" s="11">
        <v>58373.541579635996</v>
      </c>
      <c r="AB10" s="11">
        <v>10165.70692834375</v>
      </c>
      <c r="AC10" s="11">
        <v>49691.085150081533</v>
      </c>
      <c r="AD10" s="11">
        <v>338869.9032</v>
      </c>
      <c r="AE10" s="11">
        <v>130397.98710760621</v>
      </c>
      <c r="AF10" s="11">
        <v>53244.403934788286</v>
      </c>
      <c r="AG10" s="11">
        <v>28821.833759999998</v>
      </c>
      <c r="AH10" s="11">
        <v>8919.5648630239157</v>
      </c>
      <c r="AI10" s="11">
        <v>10212.771862559244</v>
      </c>
      <c r="AJ10" s="11">
        <v>26880</v>
      </c>
      <c r="AK10" s="11">
        <v>5630.011565378677</v>
      </c>
      <c r="AL10" s="11">
        <v>4154.4909561525592</v>
      </c>
      <c r="AM10" s="11">
        <v>45755.824798646216</v>
      </c>
      <c r="AN10" s="11">
        <v>3001.9159662687007</v>
      </c>
      <c r="AO10" s="11">
        <v>4394.3661343171452</v>
      </c>
      <c r="AP10" s="11">
        <v>19080</v>
      </c>
      <c r="AQ10" s="11">
        <v>102954.79999999999</v>
      </c>
      <c r="AR10" s="11">
        <v>2807.4</v>
      </c>
      <c r="AS10" s="11">
        <v>1236</v>
      </c>
      <c r="AT10" s="11">
        <v>29325.200000000001</v>
      </c>
      <c r="AU10" s="11">
        <v>3444.24</v>
      </c>
      <c r="AV10" s="11">
        <v>516</v>
      </c>
      <c r="AW10" s="11">
        <v>1245.1334873890071</v>
      </c>
      <c r="AX10" s="11">
        <v>1331.6399999999999</v>
      </c>
      <c r="AY10" s="11">
        <v>1935</v>
      </c>
      <c r="AZ10" s="11">
        <v>736.68</v>
      </c>
      <c r="BA10" s="11">
        <v>5280</v>
      </c>
      <c r="BB10" s="11" t="s">
        <v>281</v>
      </c>
      <c r="BC10" s="11">
        <v>2821534.2028477038</v>
      </c>
      <c r="BE10" s="9">
        <f t="shared" si="0"/>
        <v>1.5125832894974707</v>
      </c>
      <c r="BF10" s="11">
        <v>10633.11276</v>
      </c>
    </row>
    <row r="11" spans="1:58" x14ac:dyDescent="0.25">
      <c r="A11" s="54">
        <v>2009</v>
      </c>
      <c r="B11" s="11">
        <v>351969.42932745832</v>
      </c>
      <c r="C11" s="11">
        <v>239274.88092965045</v>
      </c>
      <c r="D11" s="11">
        <v>65515.806619446987</v>
      </c>
      <c r="E11" s="11">
        <v>72373.42743730871</v>
      </c>
      <c r="F11" s="11">
        <v>23742.127677907731</v>
      </c>
      <c r="G11" s="11">
        <v>35030.403720000009</v>
      </c>
      <c r="H11" s="11">
        <v>19715.546913330585</v>
      </c>
      <c r="I11" s="11">
        <v>7351.3622414149586</v>
      </c>
      <c r="J11" s="11">
        <v>213972.57801600543</v>
      </c>
      <c r="K11" s="11">
        <v>41067.43654801599</v>
      </c>
      <c r="L11" s="11">
        <v>8611.737922381697</v>
      </c>
      <c r="M11" s="11">
        <v>45196.22716369135</v>
      </c>
      <c r="N11" s="11">
        <v>24936.222962781045</v>
      </c>
      <c r="O11" s="11">
        <v>31187.426125958249</v>
      </c>
      <c r="P11" s="11">
        <v>194467.65253389266</v>
      </c>
      <c r="Q11" s="11">
        <v>12480</v>
      </c>
      <c r="R11" s="11">
        <v>12597.322059057202</v>
      </c>
      <c r="S11" s="11">
        <v>22142.127564378352</v>
      </c>
      <c r="T11" s="11">
        <v>14515.66521749811</v>
      </c>
      <c r="U11" s="11">
        <v>27106.338075399864</v>
      </c>
      <c r="V11" s="11">
        <v>9856.4797119103168</v>
      </c>
      <c r="W11" s="11">
        <v>58010.925050753409</v>
      </c>
      <c r="X11" s="11">
        <v>149234.62171141498</v>
      </c>
      <c r="Y11" s="11">
        <v>33815.554215290285</v>
      </c>
      <c r="Z11" s="11">
        <v>93476.301120000004</v>
      </c>
      <c r="AA11" s="11">
        <v>57873.524644871999</v>
      </c>
      <c r="AB11" s="11">
        <v>10255.472256727322</v>
      </c>
      <c r="AC11" s="11">
        <v>53024.02736382818</v>
      </c>
      <c r="AD11" s="11">
        <v>346592.13959999994</v>
      </c>
      <c r="AE11" s="11">
        <v>127914.44015003601</v>
      </c>
      <c r="AF11" s="11">
        <v>57497.495812544927</v>
      </c>
      <c r="AG11" s="11">
        <v>35070.413640000006</v>
      </c>
      <c r="AH11" s="11">
        <v>9278.5434856606716</v>
      </c>
      <c r="AI11" s="11">
        <v>10390.53319253442</v>
      </c>
      <c r="AJ11" s="11">
        <v>24120</v>
      </c>
      <c r="AK11" s="11">
        <v>6958.5865388652574</v>
      </c>
      <c r="AL11" s="11">
        <v>6493.7371686737288</v>
      </c>
      <c r="AM11" s="11">
        <v>43143.053110003821</v>
      </c>
      <c r="AN11" s="11">
        <v>3045.0743019398619</v>
      </c>
      <c r="AO11" s="11">
        <v>5591.7266901715138</v>
      </c>
      <c r="AP11" s="11">
        <v>30360</v>
      </c>
      <c r="AQ11" s="11">
        <v>122964.72</v>
      </c>
      <c r="AR11" s="11">
        <v>3161.2799999999997</v>
      </c>
      <c r="AS11" s="11">
        <v>1860</v>
      </c>
      <c r="AT11" s="11">
        <v>29724.759999999995</v>
      </c>
      <c r="AU11" s="11">
        <v>2748.3599999999997</v>
      </c>
      <c r="AV11" s="11">
        <v>471.59999999999997</v>
      </c>
      <c r="AW11" s="11">
        <v>642.74385328040557</v>
      </c>
      <c r="AX11" s="11">
        <v>1190.76</v>
      </c>
      <c r="AY11" s="11">
        <v>1332.72</v>
      </c>
      <c r="AZ11" s="11">
        <v>499.2</v>
      </c>
      <c r="BA11" s="11">
        <v>5400</v>
      </c>
      <c r="BB11" s="11" t="s">
        <v>281</v>
      </c>
      <c r="BC11" s="11">
        <v>2803457.5747765051</v>
      </c>
      <c r="BE11" s="9">
        <f t="shared" si="0"/>
        <v>1.49407874516737</v>
      </c>
      <c r="BF11" s="11">
        <v>11009.495279999997</v>
      </c>
    </row>
    <row r="12" spans="1:58" x14ac:dyDescent="0.25">
      <c r="A12" s="54">
        <v>2010</v>
      </c>
      <c r="B12" s="11">
        <v>349949.98656790116</v>
      </c>
      <c r="C12" s="11">
        <v>226798.77749893913</v>
      </c>
      <c r="D12" s="11">
        <v>67367.154345235918</v>
      </c>
      <c r="E12" s="11">
        <v>78361.99679028707</v>
      </c>
      <c r="F12" s="11">
        <v>30762.497732136919</v>
      </c>
      <c r="G12" s="11">
        <v>35778.12178999999</v>
      </c>
      <c r="H12" s="11">
        <v>22391.842240934915</v>
      </c>
      <c r="I12" s="11">
        <v>7612.680833937663</v>
      </c>
      <c r="J12" s="11">
        <v>220644.89412284968</v>
      </c>
      <c r="K12" s="11">
        <v>45709.262217001611</v>
      </c>
      <c r="L12" s="11">
        <v>10773.830549896067</v>
      </c>
      <c r="M12" s="11">
        <v>46541.849288337289</v>
      </c>
      <c r="N12" s="11">
        <v>26622.198954175648</v>
      </c>
      <c r="O12" s="11">
        <v>32835.694991266799</v>
      </c>
      <c r="P12" s="11">
        <v>204571.78512210568</v>
      </c>
      <c r="Q12" s="11">
        <v>12600</v>
      </c>
      <c r="R12" s="11">
        <v>11063.356389110404</v>
      </c>
      <c r="S12" s="11">
        <v>22589.617568078407</v>
      </c>
      <c r="T12" s="11">
        <v>13909.047535100448</v>
      </c>
      <c r="U12" s="11">
        <v>27057.872628903144</v>
      </c>
      <c r="V12" s="11">
        <v>7701.9742110969773</v>
      </c>
      <c r="W12" s="11">
        <v>44306.035706785726</v>
      </c>
      <c r="X12" s="11">
        <v>155114.43570063618</v>
      </c>
      <c r="Y12" s="11">
        <v>29625.669787912266</v>
      </c>
      <c r="Z12" s="11">
        <v>76600.2</v>
      </c>
      <c r="AA12" s="11">
        <v>70373.301772668026</v>
      </c>
      <c r="AB12" s="11">
        <v>11318.725369781007</v>
      </c>
      <c r="AC12" s="11">
        <v>53967.265303134875</v>
      </c>
      <c r="AD12" s="11">
        <v>356131.37279999995</v>
      </c>
      <c r="AE12" s="11">
        <v>117020.9144109926</v>
      </c>
      <c r="AF12" s="11">
        <v>58265.139465855704</v>
      </c>
      <c r="AG12" s="11">
        <v>13590.862559999996</v>
      </c>
      <c r="AH12" s="11">
        <v>9906.3396930878989</v>
      </c>
      <c r="AI12" s="11">
        <v>9720.9153908655408</v>
      </c>
      <c r="AJ12" s="11">
        <v>24000</v>
      </c>
      <c r="AK12" s="11">
        <v>6206.5395223133237</v>
      </c>
      <c r="AL12" s="11">
        <v>6144.5927974786036</v>
      </c>
      <c r="AM12" s="11">
        <v>45342.255883254642</v>
      </c>
      <c r="AN12" s="11">
        <v>2830.7000144441895</v>
      </c>
      <c r="AO12" s="11">
        <v>6857.3761731831637</v>
      </c>
      <c r="AP12" s="11">
        <v>30000</v>
      </c>
      <c r="AQ12" s="11">
        <v>154798.68</v>
      </c>
      <c r="AR12" s="11">
        <v>3317.7599999999998</v>
      </c>
      <c r="AS12" s="11">
        <v>1956</v>
      </c>
      <c r="AT12" s="11">
        <v>31790.079999999998</v>
      </c>
      <c r="AU12" s="11">
        <v>2930.52</v>
      </c>
      <c r="AV12" s="11">
        <v>590.4</v>
      </c>
      <c r="AW12" s="11">
        <v>1240.7550927651369</v>
      </c>
      <c r="AX12" s="11">
        <v>1407.6</v>
      </c>
      <c r="AY12" s="11">
        <v>1869</v>
      </c>
      <c r="AZ12" s="11">
        <v>697.92</v>
      </c>
      <c r="BA12" s="11">
        <v>5520</v>
      </c>
      <c r="BB12" s="11" t="s">
        <v>281</v>
      </c>
      <c r="BC12" s="11">
        <v>2831931.1512913462</v>
      </c>
      <c r="BE12" s="9">
        <f t="shared" si="0"/>
        <v>1.5003257338815679</v>
      </c>
      <c r="BF12" s="11">
        <v>11196.387079999999</v>
      </c>
    </row>
    <row r="13" spans="1:58" x14ac:dyDescent="0.25">
      <c r="A13" s="54">
        <v>2011</v>
      </c>
      <c r="B13" s="11">
        <v>367585.85229035275</v>
      </c>
      <c r="C13" s="11">
        <v>227255.90620728122</v>
      </c>
      <c r="D13" s="11">
        <v>67039.10962815427</v>
      </c>
      <c r="E13" s="11">
        <v>85294.444031677849</v>
      </c>
      <c r="F13" s="11">
        <v>30521.841133765887</v>
      </c>
      <c r="G13" s="11">
        <v>36133.128620000003</v>
      </c>
      <c r="H13" s="11">
        <v>23116.170785733389</v>
      </c>
      <c r="I13" s="11">
        <v>7834.2546939031336</v>
      </c>
      <c r="J13" s="11">
        <v>226747.24369696912</v>
      </c>
      <c r="K13" s="11">
        <v>39989.418542975043</v>
      </c>
      <c r="L13" s="11">
        <v>10916.875984496806</v>
      </c>
      <c r="M13" s="11">
        <v>43420.353051593622</v>
      </c>
      <c r="N13" s="11">
        <v>28402.260249793773</v>
      </c>
      <c r="O13" s="11">
        <v>32433.315084014735</v>
      </c>
      <c r="P13" s="11">
        <v>205457.14759770426</v>
      </c>
      <c r="Q13" s="11">
        <v>12720</v>
      </c>
      <c r="R13" s="11">
        <v>8689.8530648469732</v>
      </c>
      <c r="S13" s="11">
        <v>21301.519290023167</v>
      </c>
      <c r="T13" s="11">
        <v>15553.409860597669</v>
      </c>
      <c r="U13" s="11">
        <v>31089.787938975333</v>
      </c>
      <c r="V13" s="11">
        <v>10704.117352259434</v>
      </c>
      <c r="W13" s="11">
        <v>50866.950707073265</v>
      </c>
      <c r="X13" s="11">
        <v>150527.54583275842</v>
      </c>
      <c r="Y13" s="11">
        <v>28653.370510417473</v>
      </c>
      <c r="Z13" s="11">
        <v>78490.319999999992</v>
      </c>
      <c r="AA13" s="11">
        <v>62144.452628147999</v>
      </c>
      <c r="AB13" s="11">
        <v>10537.834881042418</v>
      </c>
      <c r="AC13" s="11">
        <v>54555.66525838455</v>
      </c>
      <c r="AD13" s="11">
        <v>379752.33119999996</v>
      </c>
      <c r="AE13" s="11">
        <v>122561.44919223907</v>
      </c>
      <c r="AF13" s="11">
        <v>62153.242387793405</v>
      </c>
      <c r="AG13" s="11">
        <v>34573.16676</v>
      </c>
      <c r="AH13" s="11">
        <v>10099.9172439167</v>
      </c>
      <c r="AI13" s="11">
        <v>9020.5812256735644</v>
      </c>
      <c r="AJ13" s="11">
        <v>24000</v>
      </c>
      <c r="AK13" s="11">
        <v>8225.3285564569342</v>
      </c>
      <c r="AL13" s="11">
        <v>6247.0482982095273</v>
      </c>
      <c r="AM13" s="11">
        <v>46081.39346015019</v>
      </c>
      <c r="AN13" s="11">
        <v>3114.4012165625172</v>
      </c>
      <c r="AO13" s="11">
        <v>6968.5185568086836</v>
      </c>
      <c r="AP13" s="11">
        <v>30000</v>
      </c>
      <c r="AQ13" s="11">
        <v>178702.12</v>
      </c>
      <c r="AR13" s="11">
        <v>3564.72</v>
      </c>
      <c r="AS13" s="11">
        <v>2160</v>
      </c>
      <c r="AT13" s="11">
        <v>34051.160000000003</v>
      </c>
      <c r="AU13" s="11">
        <v>3114.48</v>
      </c>
      <c r="AV13" s="11">
        <v>403.8</v>
      </c>
      <c r="AW13" s="11">
        <v>634.60138705478209</v>
      </c>
      <c r="AX13" s="11">
        <v>1557</v>
      </c>
      <c r="AY13" s="11">
        <v>2090.7599999999998</v>
      </c>
      <c r="AZ13" s="11">
        <v>778.92</v>
      </c>
      <c r="BA13" s="11">
        <v>5640</v>
      </c>
      <c r="BB13" s="11" t="s">
        <v>281</v>
      </c>
      <c r="BC13" s="11">
        <v>2943565.981731452</v>
      </c>
      <c r="BE13" s="9">
        <f t="shared" si="0"/>
        <v>1.509348648021418</v>
      </c>
      <c r="BF13" s="11">
        <v>11837.88032</v>
      </c>
    </row>
    <row r="14" spans="1:58" x14ac:dyDescent="0.25">
      <c r="A14" s="54">
        <v>2012</v>
      </c>
      <c r="B14" s="11">
        <v>358646.34950663417</v>
      </c>
      <c r="C14" s="11">
        <v>255684.39113424774</v>
      </c>
      <c r="D14" s="11">
        <v>70769.941877244724</v>
      </c>
      <c r="E14" s="11">
        <v>85643.390041239414</v>
      </c>
      <c r="F14" s="11">
        <v>31012.724471321588</v>
      </c>
      <c r="G14" s="11">
        <v>36554.001930000013</v>
      </c>
      <c r="H14" s="11">
        <v>18938.3855118918</v>
      </c>
      <c r="I14" s="11">
        <v>7696.6237215803822</v>
      </c>
      <c r="J14" s="11">
        <v>222616.67797349254</v>
      </c>
      <c r="K14" s="11">
        <v>43002.444611663275</v>
      </c>
      <c r="L14" s="11">
        <v>10580.152815467154</v>
      </c>
      <c r="M14" s="11">
        <v>43947.206295083954</v>
      </c>
      <c r="N14" s="11">
        <v>28575.100446228946</v>
      </c>
      <c r="O14" s="11">
        <v>31931.337034330219</v>
      </c>
      <c r="P14" s="11">
        <v>207443.39393478981</v>
      </c>
      <c r="Q14" s="11">
        <v>12840</v>
      </c>
      <c r="R14" s="11">
        <v>10393.082791791052</v>
      </c>
      <c r="S14" s="11">
        <v>19355.757325644419</v>
      </c>
      <c r="T14" s="11">
        <v>16124.856022870472</v>
      </c>
      <c r="U14" s="11">
        <v>28229.649782111966</v>
      </c>
      <c r="V14" s="11">
        <v>14614.96593149309</v>
      </c>
      <c r="W14" s="11">
        <v>50385.420507375326</v>
      </c>
      <c r="X14" s="11">
        <v>146499.84021958584</v>
      </c>
      <c r="Y14" s="11">
        <v>28537.393520584763</v>
      </c>
      <c r="Z14" s="11">
        <v>70614.200000000012</v>
      </c>
      <c r="AA14" s="11">
        <v>67672.38858613203</v>
      </c>
      <c r="AB14" s="11">
        <v>10575.427274527385</v>
      </c>
      <c r="AC14" s="11">
        <v>58199.413725117185</v>
      </c>
      <c r="AD14" s="11">
        <v>388837.31519999995</v>
      </c>
      <c r="AE14" s="11">
        <v>123546.31151517562</v>
      </c>
      <c r="AF14" s="11">
        <v>49558.028099274365</v>
      </c>
      <c r="AG14" s="11">
        <v>53316.205439999991</v>
      </c>
      <c r="AH14" s="11">
        <v>10295.334407236889</v>
      </c>
      <c r="AI14" s="11">
        <v>8416.7720665271427</v>
      </c>
      <c r="AJ14" s="11">
        <v>24000</v>
      </c>
      <c r="AK14" s="11">
        <v>10027.107841651188</v>
      </c>
      <c r="AL14" s="11">
        <v>6590.8752162345127</v>
      </c>
      <c r="AM14" s="11">
        <v>46951.313578316389</v>
      </c>
      <c r="AN14" s="11">
        <v>3228.4555033575011</v>
      </c>
      <c r="AO14" s="11">
        <v>6535.5892730164614</v>
      </c>
      <c r="AP14" s="11">
        <v>30000</v>
      </c>
      <c r="AQ14" s="11">
        <v>198583.56</v>
      </c>
      <c r="AR14" s="11">
        <v>3822</v>
      </c>
      <c r="AS14" s="11">
        <v>2484</v>
      </c>
      <c r="AT14" s="11">
        <v>40199.519999999997</v>
      </c>
      <c r="AU14" s="11">
        <v>3369.24</v>
      </c>
      <c r="AV14" s="11">
        <v>407.4</v>
      </c>
      <c r="AW14" s="11">
        <v>1298.4657841170983</v>
      </c>
      <c r="AX14" s="11">
        <v>1516.56</v>
      </c>
      <c r="AY14" s="11">
        <v>1980</v>
      </c>
      <c r="AZ14" s="11">
        <v>966.12</v>
      </c>
      <c r="BA14" s="11">
        <v>5760</v>
      </c>
      <c r="BB14" s="11" t="s">
        <v>281</v>
      </c>
      <c r="BC14" s="11">
        <v>3007010.9215787803</v>
      </c>
      <c r="BE14" s="9">
        <f t="shared" si="0"/>
        <v>1.5030698295649842</v>
      </c>
      <c r="BF14" s="11">
        <v>11492.53217</v>
      </c>
    </row>
    <row r="15" spans="1:58" x14ac:dyDescent="0.25">
      <c r="A15" s="54">
        <v>2013</v>
      </c>
      <c r="B15" s="11">
        <v>349738.25586796057</v>
      </c>
      <c r="C15" s="11">
        <v>250460.20033837168</v>
      </c>
      <c r="D15" s="11">
        <v>53805.709163803876</v>
      </c>
      <c r="E15" s="11">
        <v>82216.275161040699</v>
      </c>
      <c r="F15" s="11">
        <v>29682.440836789425</v>
      </c>
      <c r="G15" s="11">
        <v>41673.875140000011</v>
      </c>
      <c r="H15" s="11">
        <v>20098.431886757568</v>
      </c>
      <c r="I15" s="11">
        <v>7782.1487294432654</v>
      </c>
      <c r="J15" s="11">
        <v>215800.52917130667</v>
      </c>
      <c r="K15" s="11">
        <v>35694.142557977473</v>
      </c>
      <c r="L15" s="11">
        <v>9525.2718827990357</v>
      </c>
      <c r="M15" s="11">
        <v>41497.924977506933</v>
      </c>
      <c r="N15" s="11">
        <v>28722.948161473734</v>
      </c>
      <c r="O15" s="11">
        <v>32295.925502213657</v>
      </c>
      <c r="P15" s="11">
        <v>212572.84505503171</v>
      </c>
      <c r="Q15" s="11">
        <v>12960</v>
      </c>
      <c r="R15" s="11">
        <v>17897.065411850872</v>
      </c>
      <c r="S15" s="11">
        <v>22333.924178429112</v>
      </c>
      <c r="T15" s="11">
        <v>9311.2950699204066</v>
      </c>
      <c r="U15" s="11">
        <v>28336.187951372252</v>
      </c>
      <c r="V15" s="11">
        <v>14639.186591359005</v>
      </c>
      <c r="W15" s="11">
        <v>51680.513976242044</v>
      </c>
      <c r="X15" s="11">
        <v>133970.93342573417</v>
      </c>
      <c r="Y15" s="11">
        <v>28041.675630020058</v>
      </c>
      <c r="Z15" s="11">
        <v>76598.16</v>
      </c>
      <c r="AA15" s="11">
        <v>66685.919999999984</v>
      </c>
      <c r="AB15" s="11">
        <v>10713.206018612211</v>
      </c>
      <c r="AC15" s="11">
        <v>58966.830414620839</v>
      </c>
      <c r="AD15" s="11">
        <v>402464.79119999998</v>
      </c>
      <c r="AE15" s="11">
        <v>108429.55717822166</v>
      </c>
      <c r="AF15" s="11">
        <v>41125.308126972777</v>
      </c>
      <c r="AG15" s="11">
        <v>40390.114439999998</v>
      </c>
      <c r="AH15" s="11">
        <v>19234.373101185651</v>
      </c>
      <c r="AI15" s="11">
        <v>8656.3423297660574</v>
      </c>
      <c r="AJ15" s="11">
        <v>24000</v>
      </c>
      <c r="AK15" s="11">
        <v>6220.0990779657977</v>
      </c>
      <c r="AL15" s="11">
        <v>4789.1877961685695</v>
      </c>
      <c r="AM15" s="11">
        <v>47523.190354678343</v>
      </c>
      <c r="AN15" s="11">
        <v>3175.7565089790878</v>
      </c>
      <c r="AO15" s="11">
        <v>7191.1678990104165</v>
      </c>
      <c r="AP15" s="11">
        <v>30000</v>
      </c>
      <c r="AQ15" s="11">
        <v>199956.47999999998</v>
      </c>
      <c r="AR15" s="11">
        <v>3721.3199999999997</v>
      </c>
      <c r="AS15" s="11">
        <v>2856</v>
      </c>
      <c r="AT15" s="11">
        <v>41120.840000000004</v>
      </c>
      <c r="AU15" s="11">
        <v>3902.7599999999998</v>
      </c>
      <c r="AV15" s="11">
        <v>461.28</v>
      </c>
      <c r="AW15" s="11">
        <v>1327.7672017707901</v>
      </c>
      <c r="AX15" s="11">
        <v>1582.2</v>
      </c>
      <c r="AY15" s="11">
        <v>1958.76</v>
      </c>
      <c r="AZ15" s="11">
        <v>865.19999999999993</v>
      </c>
      <c r="BA15" s="11">
        <v>5880</v>
      </c>
      <c r="BB15" s="11" t="s">
        <v>281</v>
      </c>
      <c r="BC15" s="11">
        <v>2949384.3831491927</v>
      </c>
      <c r="BE15" s="9">
        <f t="shared" si="0"/>
        <v>1.5277547759132577</v>
      </c>
      <c r="BF15" s="11">
        <v>11683.132899999997</v>
      </c>
    </row>
    <row r="16" spans="1:58" x14ac:dyDescent="0.25">
      <c r="A16" s="54">
        <v>2014</v>
      </c>
      <c r="B16" s="11">
        <v>334428.31359866244</v>
      </c>
      <c r="C16" s="11">
        <v>256185.00662897524</v>
      </c>
      <c r="D16" s="11">
        <v>53442.097139786238</v>
      </c>
      <c r="E16" s="11">
        <v>84000</v>
      </c>
      <c r="F16" s="11">
        <v>31904.364899872387</v>
      </c>
      <c r="G16" s="11">
        <v>44469.610270000005</v>
      </c>
      <c r="H16" s="11">
        <v>20371.489349918509</v>
      </c>
      <c r="I16" s="11">
        <v>7657.2756499693705</v>
      </c>
      <c r="J16" s="11">
        <v>217559.66469912976</v>
      </c>
      <c r="K16" s="11">
        <v>36810.532639852776</v>
      </c>
      <c r="L16" s="11">
        <v>10256.497999958974</v>
      </c>
      <c r="M16" s="11">
        <v>42000</v>
      </c>
      <c r="N16" s="11">
        <v>28970.924399884119</v>
      </c>
      <c r="O16" s="11">
        <v>31985.941839872063</v>
      </c>
      <c r="P16" s="11">
        <v>214949.24583914015</v>
      </c>
      <c r="Q16" s="11">
        <v>13080</v>
      </c>
      <c r="R16" s="11">
        <v>17778.659849928881</v>
      </c>
      <c r="S16" s="11">
        <v>22616.143749909541</v>
      </c>
      <c r="T16" s="11">
        <v>8350.7574999665994</v>
      </c>
      <c r="U16" s="11">
        <v>28440</v>
      </c>
      <c r="V16" s="11">
        <v>16804.35399993278</v>
      </c>
      <c r="W16" s="11">
        <v>50400</v>
      </c>
      <c r="X16" s="11">
        <v>134375.12591946256</v>
      </c>
      <c r="Y16" s="11">
        <v>27671.664239889313</v>
      </c>
      <c r="Z16" s="11">
        <v>76800</v>
      </c>
      <c r="AA16" s="11">
        <v>66372</v>
      </c>
      <c r="AB16" s="11">
        <v>11287.105199954849</v>
      </c>
      <c r="AC16" s="11">
        <v>59761.18799976095</v>
      </c>
      <c r="AD16" s="11">
        <v>405644.53559999994</v>
      </c>
      <c r="AE16" s="11">
        <v>103317.23877958677</v>
      </c>
      <c r="AF16" s="11">
        <v>42550.328699829814</v>
      </c>
      <c r="AG16" s="11">
        <v>27096</v>
      </c>
      <c r="AH16" s="11">
        <v>20745.358299917021</v>
      </c>
      <c r="AI16" s="11">
        <v>8389.7396399664412</v>
      </c>
      <c r="AJ16" s="11">
        <v>24000</v>
      </c>
      <c r="AK16" s="11">
        <v>6000</v>
      </c>
      <c r="AL16" s="11">
        <v>5176.7887499792932</v>
      </c>
      <c r="AM16" s="11">
        <v>51345.868949794632</v>
      </c>
      <c r="AN16" s="11">
        <v>3244.0748199870236</v>
      </c>
      <c r="AO16" s="11">
        <v>7463.336789970147</v>
      </c>
      <c r="AP16" s="11">
        <v>30000</v>
      </c>
      <c r="AQ16" s="11">
        <v>200653.94115333556</v>
      </c>
      <c r="AR16" s="11">
        <v>5634.0515899658203</v>
      </c>
      <c r="AS16" s="11">
        <v>3228</v>
      </c>
      <c r="AT16" s="11">
        <v>38880</v>
      </c>
      <c r="AU16" s="11">
        <v>4284.9763628840446</v>
      </c>
      <c r="AV16" s="11">
        <v>1295.8661270141602</v>
      </c>
      <c r="AW16" s="11">
        <v>1343.7802399946247</v>
      </c>
      <c r="AX16" s="11">
        <v>0</v>
      </c>
      <c r="AY16" s="11">
        <v>2040</v>
      </c>
      <c r="AZ16" s="11">
        <v>1147.0540237426758</v>
      </c>
      <c r="BA16" s="11">
        <v>6000</v>
      </c>
      <c r="BB16" s="11" t="s">
        <v>281</v>
      </c>
      <c r="BC16" s="11">
        <v>2949290.8716022698</v>
      </c>
      <c r="BE16" s="9">
        <f t="shared" si="0"/>
        <v>1.5223605882657638</v>
      </c>
      <c r="BF16" s="11">
        <v>11558.772000000001</v>
      </c>
    </row>
    <row r="17" spans="1:58" x14ac:dyDescent="0.25">
      <c r="A17" s="22">
        <v>2015</v>
      </c>
      <c r="B17" s="11"/>
      <c r="C17" s="11"/>
      <c r="D17" s="11"/>
      <c r="E17" s="11"/>
      <c r="F17" s="11"/>
      <c r="G17" s="11"/>
      <c r="H17" s="11"/>
      <c r="I17" s="11"/>
      <c r="J17" s="11"/>
      <c r="K17" s="11"/>
      <c r="L17" s="11"/>
      <c r="M17" s="11"/>
      <c r="N17" s="11"/>
      <c r="O17" s="11"/>
      <c r="P17" s="11">
        <v>221898.53942911234</v>
      </c>
      <c r="Q17" s="11"/>
      <c r="R17" s="11"/>
      <c r="S17" s="11"/>
      <c r="T17" s="11"/>
      <c r="U17" s="11"/>
      <c r="V17" s="11"/>
      <c r="W17" s="11"/>
      <c r="X17" s="11"/>
      <c r="Y17" s="11"/>
      <c r="Z17" s="11"/>
      <c r="AA17" s="11"/>
      <c r="AB17" s="11">
        <v>10551.276919957792</v>
      </c>
      <c r="AC17" s="11"/>
      <c r="AD17" s="11"/>
      <c r="AE17" s="11"/>
      <c r="AF17" s="11"/>
      <c r="AG17" s="11"/>
      <c r="AH17" s="11"/>
      <c r="AI17" s="11"/>
      <c r="AJ17" s="11"/>
      <c r="AK17" s="11"/>
      <c r="AL17" s="11"/>
      <c r="AM17" s="11"/>
      <c r="AN17" s="11"/>
      <c r="AO17" s="11"/>
      <c r="AP17" s="11"/>
      <c r="AQ17" s="11">
        <v>204000</v>
      </c>
      <c r="AR17" s="11"/>
      <c r="AS17" s="11"/>
      <c r="AT17" s="11"/>
      <c r="AU17" s="11"/>
      <c r="AV17" s="11"/>
      <c r="AW17" s="11"/>
      <c r="AX17" s="11">
        <v>0</v>
      </c>
      <c r="AY17" s="11"/>
      <c r="AZ17" s="11"/>
      <c r="BA17" s="11"/>
      <c r="BB17" s="11"/>
      <c r="BC17" s="11">
        <v>2940000</v>
      </c>
      <c r="BE17" s="9">
        <f t="shared" si="0"/>
        <v>1.1016165401781726</v>
      </c>
      <c r="BF17" s="11">
        <v>0</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0070C0"/>
  </sheetPr>
  <dimension ref="A1:BF28"/>
  <sheetViews>
    <sheetView zoomScale="66" zoomScaleNormal="40" zoomScalePageLayoutView="40" workbookViewId="0">
      <pane xSplit="1" ySplit="2" topLeftCell="AH3" activePane="bottomRight" state="frozen"/>
      <selection pane="topRight" activeCell="B1" sqref="B1"/>
      <selection pane="bottomLeft" activeCell="A3" sqref="A3"/>
      <selection pane="bottomRight"/>
    </sheetView>
  </sheetViews>
  <sheetFormatPr defaultColWidth="11.42578125" defaultRowHeight="15" x14ac:dyDescent="0.25"/>
  <sheetData>
    <row r="1" spans="1:58" ht="15.75" x14ac:dyDescent="0.25">
      <c r="A1" s="52" t="s">
        <v>593</v>
      </c>
    </row>
    <row r="2" spans="1:58" x14ac:dyDescent="0.25">
      <c r="A2" s="53" t="s">
        <v>39</v>
      </c>
      <c r="B2" s="21" t="s">
        <v>228</v>
      </c>
      <c r="C2" s="21" t="s">
        <v>233</v>
      </c>
      <c r="D2" s="21" t="s">
        <v>240</v>
      </c>
      <c r="E2" s="21" t="s">
        <v>241</v>
      </c>
      <c r="F2" s="21" t="s">
        <v>223</v>
      </c>
      <c r="G2" s="21" t="s">
        <v>224</v>
      </c>
      <c r="H2" s="21" t="s">
        <v>226</v>
      </c>
      <c r="I2" s="21" t="s">
        <v>227</v>
      </c>
      <c r="J2" s="21" t="s">
        <v>229</v>
      </c>
      <c r="K2" s="21" t="s">
        <v>230</v>
      </c>
      <c r="L2" s="21" t="s">
        <v>232</v>
      </c>
      <c r="M2" s="21" t="s">
        <v>238</v>
      </c>
      <c r="N2" s="21" t="s">
        <v>242</v>
      </c>
      <c r="O2" s="21" t="s">
        <v>243</v>
      </c>
      <c r="P2" s="21" t="s">
        <v>245</v>
      </c>
      <c r="Q2" s="21" t="s">
        <v>269</v>
      </c>
      <c r="R2" s="21" t="s">
        <v>89</v>
      </c>
      <c r="S2" s="21" t="s">
        <v>90</v>
      </c>
      <c r="T2" s="21" t="s">
        <v>93</v>
      </c>
      <c r="U2" s="21" t="s">
        <v>94</v>
      </c>
      <c r="V2" s="21" t="s">
        <v>99</v>
      </c>
      <c r="W2" s="21" t="s">
        <v>102</v>
      </c>
      <c r="X2" s="21" t="s">
        <v>103</v>
      </c>
      <c r="Y2" s="21" t="s">
        <v>107</v>
      </c>
      <c r="Z2" s="21" t="s">
        <v>270</v>
      </c>
      <c r="AA2" s="21" t="s">
        <v>84</v>
      </c>
      <c r="AB2" s="21" t="s">
        <v>85</v>
      </c>
      <c r="AC2" s="21" t="s">
        <v>221</v>
      </c>
      <c r="AD2" s="21" t="s">
        <v>271</v>
      </c>
      <c r="AE2" s="21" t="s">
        <v>110</v>
      </c>
      <c r="AF2" s="21" t="s">
        <v>117</v>
      </c>
      <c r="AG2" s="21" t="s">
        <v>120</v>
      </c>
      <c r="AH2" s="21" t="s">
        <v>138</v>
      </c>
      <c r="AI2" s="21" t="s">
        <v>150</v>
      </c>
      <c r="AJ2" s="21" t="s">
        <v>272</v>
      </c>
      <c r="AK2" s="21" t="s">
        <v>153</v>
      </c>
      <c r="AL2" s="21" t="s">
        <v>193</v>
      </c>
      <c r="AM2" s="21" t="s">
        <v>208</v>
      </c>
      <c r="AN2" s="21" t="s">
        <v>215</v>
      </c>
      <c r="AO2" s="21" t="s">
        <v>244</v>
      </c>
      <c r="AP2" s="21" t="s">
        <v>273</v>
      </c>
      <c r="AQ2" s="21" t="s">
        <v>47</v>
      </c>
      <c r="AR2" s="21" t="s">
        <v>274</v>
      </c>
      <c r="AS2" s="21" t="s">
        <v>52</v>
      </c>
      <c r="AT2" s="21" t="s">
        <v>54</v>
      </c>
      <c r="AU2" s="21" t="s">
        <v>73</v>
      </c>
      <c r="AV2" s="21" t="s">
        <v>60</v>
      </c>
      <c r="AW2" s="21" t="s">
        <v>69</v>
      </c>
      <c r="AX2" s="21" t="s">
        <v>71</v>
      </c>
      <c r="AY2" s="21" t="s">
        <v>75</v>
      </c>
      <c r="AZ2" s="21" t="s">
        <v>77</v>
      </c>
      <c r="BA2" s="21" t="s">
        <v>276</v>
      </c>
      <c r="BB2" s="21" t="s">
        <v>277</v>
      </c>
      <c r="BC2" s="21" t="s">
        <v>254</v>
      </c>
      <c r="BE2" s="22" t="s">
        <v>278</v>
      </c>
      <c r="BF2" s="22" t="s">
        <v>239</v>
      </c>
    </row>
    <row r="3" spans="1:58" x14ac:dyDescent="0.25">
      <c r="A3" s="54">
        <v>1994</v>
      </c>
      <c r="B3" s="62">
        <v>2.2850682372886331</v>
      </c>
      <c r="C3" s="62">
        <v>0.90389505132654624</v>
      </c>
      <c r="D3" s="62">
        <v>0.63766570323712324</v>
      </c>
      <c r="E3" s="62">
        <v>2.4981576878310592</v>
      </c>
      <c r="F3" s="62">
        <v>1.0709423472722457</v>
      </c>
      <c r="G3" s="62">
        <v>1.2172894410103101</v>
      </c>
      <c r="H3" s="62">
        <v>1.0930132455859081</v>
      </c>
      <c r="I3" s="62">
        <v>0.8651203607825344</v>
      </c>
      <c r="J3" s="62">
        <v>2.3744321553373626</v>
      </c>
      <c r="K3" s="62">
        <v>2.7478231541965874</v>
      </c>
      <c r="L3" s="62">
        <v>1.6075923875937137</v>
      </c>
      <c r="M3" s="62">
        <v>1.7742791321383555</v>
      </c>
      <c r="N3" s="62">
        <v>1.4466371416191892</v>
      </c>
      <c r="O3" s="62">
        <v>1.6080603417310118</v>
      </c>
      <c r="P3" s="62">
        <v>1.4830929786785234</v>
      </c>
      <c r="Q3" s="62">
        <v>1.1106945975744211</v>
      </c>
      <c r="R3" s="62">
        <v>2.8397093103741224</v>
      </c>
      <c r="S3" s="62">
        <v>1.8047072018350299</v>
      </c>
      <c r="T3" s="62">
        <v>0.31819245205513719</v>
      </c>
      <c r="U3" s="62">
        <v>3.4976264210075847</v>
      </c>
      <c r="V3" s="62" t="s">
        <v>281</v>
      </c>
      <c r="W3" s="62">
        <v>1.5176051142413922</v>
      </c>
      <c r="X3" s="62">
        <v>5.4968429841920594</v>
      </c>
      <c r="Y3" s="62">
        <v>2.3652166135921524</v>
      </c>
      <c r="Z3" s="62">
        <v>3.6856360957384617</v>
      </c>
      <c r="AA3" s="62">
        <v>1.3557242920478196</v>
      </c>
      <c r="AB3" s="62">
        <v>1.1384544686009339</v>
      </c>
      <c r="AC3" s="62">
        <v>1.75</v>
      </c>
      <c r="AD3" s="62">
        <v>1.9236029839470272</v>
      </c>
      <c r="AE3" s="62">
        <v>0.97368067018935134</v>
      </c>
      <c r="AF3" s="62">
        <v>1.3833825823140409</v>
      </c>
      <c r="AG3" s="62">
        <v>1.8526344647293727</v>
      </c>
      <c r="AH3" s="62">
        <v>0.79804731679938723</v>
      </c>
      <c r="AI3" s="62">
        <v>1.1821381782381581</v>
      </c>
      <c r="AJ3" s="62">
        <v>1.1760343130912145</v>
      </c>
      <c r="AK3" s="62">
        <v>5.9397398245505471E-3</v>
      </c>
      <c r="AL3" s="62">
        <v>4.3573554471680889E-2</v>
      </c>
      <c r="AM3" s="62">
        <v>1.1539958709020144</v>
      </c>
      <c r="AN3" s="62">
        <v>0</v>
      </c>
      <c r="AO3" s="62">
        <v>0.39646395499268511</v>
      </c>
      <c r="AP3" s="62">
        <v>8.5209465466311349E-2</v>
      </c>
      <c r="AQ3" s="62">
        <v>1.2138492324860404</v>
      </c>
      <c r="AR3" s="62">
        <v>0.5200419034006627</v>
      </c>
      <c r="AS3" s="62">
        <v>0.58799999956908455</v>
      </c>
      <c r="AT3" s="62">
        <v>4.3809500000000003</v>
      </c>
      <c r="AU3" s="62">
        <v>3.7049144462600512</v>
      </c>
      <c r="AV3" s="62">
        <v>0.10238672963940597</v>
      </c>
      <c r="AW3" s="62">
        <v>1.7033586540143668</v>
      </c>
      <c r="AX3" s="62">
        <v>0.38917105005755187</v>
      </c>
      <c r="AY3" s="62">
        <v>0.88404879908501732</v>
      </c>
      <c r="AZ3" s="62">
        <v>3.2232379966018971</v>
      </c>
      <c r="BA3" s="62">
        <v>0.2</v>
      </c>
      <c r="BB3" s="62" t="s">
        <v>281</v>
      </c>
      <c r="BC3" s="62">
        <v>1.2024191854313264</v>
      </c>
      <c r="BE3" s="9">
        <v>0.77687670650113239</v>
      </c>
      <c r="BF3" s="62">
        <v>2.5</v>
      </c>
    </row>
    <row r="4" spans="1:58" x14ac:dyDescent="0.25">
      <c r="A4" s="54">
        <v>1995</v>
      </c>
      <c r="B4" s="62">
        <v>2.2713227033962307</v>
      </c>
      <c r="C4" s="62">
        <v>0.80499165710053522</v>
      </c>
      <c r="D4" s="62">
        <v>0.59210987900795287</v>
      </c>
      <c r="E4" s="62">
        <v>2.490857200008239</v>
      </c>
      <c r="F4" s="62">
        <v>1.6454060934174841</v>
      </c>
      <c r="G4" s="62">
        <v>1.1537853850432784</v>
      </c>
      <c r="H4" s="62">
        <v>0.9999498354731946</v>
      </c>
      <c r="I4" s="62">
        <v>0.97166041264044145</v>
      </c>
      <c r="J4" s="62">
        <v>2.3663082880279953</v>
      </c>
      <c r="K4" s="62">
        <v>2.5561514397525316</v>
      </c>
      <c r="L4" s="62">
        <v>1.6058693238724693</v>
      </c>
      <c r="M4" s="62">
        <v>1.7400903331690916</v>
      </c>
      <c r="N4" s="62">
        <v>1.3308227880798302</v>
      </c>
      <c r="O4" s="62">
        <v>1.5072715084219248</v>
      </c>
      <c r="P4" s="62">
        <v>1.538130616838725</v>
      </c>
      <c r="Q4" s="62">
        <v>1.1210344827586207</v>
      </c>
      <c r="R4" s="62">
        <v>2.7506581267835961</v>
      </c>
      <c r="S4" s="62">
        <v>1.4761857834560241</v>
      </c>
      <c r="T4" s="62">
        <v>0.50087871212634016</v>
      </c>
      <c r="U4" s="62">
        <v>3.3999856839175138</v>
      </c>
      <c r="V4" s="62" t="s">
        <v>281</v>
      </c>
      <c r="W4" s="62">
        <v>1.591829325117978</v>
      </c>
      <c r="X4" s="62">
        <v>6.9733342914123559</v>
      </c>
      <c r="Y4" s="62">
        <v>2.0392900548659361</v>
      </c>
      <c r="Z4" s="62">
        <v>3.4821845288347042</v>
      </c>
      <c r="AA4" s="62">
        <v>1.2791734135109023</v>
      </c>
      <c r="AB4" s="62">
        <v>1.1545321405888511</v>
      </c>
      <c r="AC4" s="62">
        <v>1.76</v>
      </c>
      <c r="AD4" s="62">
        <v>1.8624068404814129</v>
      </c>
      <c r="AE4" s="62">
        <v>0.76535243818099019</v>
      </c>
      <c r="AF4" s="62">
        <v>1.4835187201006983</v>
      </c>
      <c r="AG4" s="62">
        <v>1.8587549114110722</v>
      </c>
      <c r="AH4" s="62">
        <v>0.69555396539034531</v>
      </c>
      <c r="AI4" s="62">
        <v>1.0423442891311014</v>
      </c>
      <c r="AJ4" s="62">
        <v>1.2232917848375795</v>
      </c>
      <c r="AK4" s="62">
        <v>6.0303671080081519E-3</v>
      </c>
      <c r="AL4" s="62">
        <v>3.143679366335677E-2</v>
      </c>
      <c r="AM4" s="62">
        <v>1.1070326076277657</v>
      </c>
      <c r="AN4" s="62">
        <v>0</v>
      </c>
      <c r="AO4" s="62">
        <v>0.39337850908849825</v>
      </c>
      <c r="AP4" s="62">
        <v>9.3418642150318573E-2</v>
      </c>
      <c r="AQ4" s="62">
        <v>1.2297820069634935</v>
      </c>
      <c r="AR4" s="62">
        <v>0.52004707528753014</v>
      </c>
      <c r="AS4" s="62">
        <v>0.5</v>
      </c>
      <c r="AT4" s="62">
        <v>4.2406429090909086</v>
      </c>
      <c r="AU4" s="62">
        <v>3.7217302844829616</v>
      </c>
      <c r="AV4" s="62">
        <v>0.10289754385131963</v>
      </c>
      <c r="AW4" s="62">
        <v>1.7890289296538007</v>
      </c>
      <c r="AX4" s="62">
        <v>0.48981817790265142</v>
      </c>
      <c r="AY4" s="62">
        <v>0.88423881725001208</v>
      </c>
      <c r="AZ4" s="62">
        <v>3.6646418794396913</v>
      </c>
      <c r="BA4" s="62">
        <v>0.2</v>
      </c>
      <c r="BB4" s="62" t="s">
        <v>281</v>
      </c>
      <c r="BC4" s="62">
        <v>1.2150081461164284</v>
      </c>
      <c r="BE4" s="9">
        <v>0.83384183528194467</v>
      </c>
      <c r="BF4" s="62">
        <v>2.5</v>
      </c>
    </row>
    <row r="5" spans="1:58" x14ac:dyDescent="0.25">
      <c r="A5" s="54">
        <v>1996</v>
      </c>
      <c r="B5" s="62">
        <v>2.3152330940553374</v>
      </c>
      <c r="C5" s="62">
        <v>0.60167296948312832</v>
      </c>
      <c r="D5" s="62">
        <v>0.57813210197445941</v>
      </c>
      <c r="E5" s="62">
        <v>2.3963627750738539</v>
      </c>
      <c r="F5" s="62">
        <v>1.8927085878762115</v>
      </c>
      <c r="G5" s="62">
        <v>1.1862531672094008</v>
      </c>
      <c r="H5" s="62">
        <v>1.1126585747555899</v>
      </c>
      <c r="I5" s="62">
        <v>0.8750920138641648</v>
      </c>
      <c r="J5" s="62">
        <v>2.3281588509999636</v>
      </c>
      <c r="K5" s="62">
        <v>2.3488890969056007</v>
      </c>
      <c r="L5" s="62">
        <v>1.8037765509303936</v>
      </c>
      <c r="M5" s="62">
        <v>1.7551158137185463</v>
      </c>
      <c r="N5" s="62">
        <v>1.167550741178518</v>
      </c>
      <c r="O5" s="62">
        <v>1.5059085564362911</v>
      </c>
      <c r="P5" s="62">
        <v>1.4094363825390388</v>
      </c>
      <c r="Q5" s="62">
        <v>1.000308082638637</v>
      </c>
      <c r="R5" s="62">
        <v>2.5283680904428483</v>
      </c>
      <c r="S5" s="62">
        <v>1.3101644140259807</v>
      </c>
      <c r="T5" s="62">
        <v>0.71663474705910535</v>
      </c>
      <c r="U5" s="62">
        <v>3.2006306577843797</v>
      </c>
      <c r="V5" s="62" t="s">
        <v>281</v>
      </c>
      <c r="W5" s="62">
        <v>1.6066232646098411</v>
      </c>
      <c r="X5" s="62">
        <v>5.4797939549639114</v>
      </c>
      <c r="Y5" s="62">
        <v>1.6954982579965134</v>
      </c>
      <c r="Z5" s="62">
        <v>3.3499041933819744</v>
      </c>
      <c r="AA5" s="62">
        <v>1.3356261757342642</v>
      </c>
      <c r="AB5" s="62">
        <v>1.1773327730608658</v>
      </c>
      <c r="AC5" s="62">
        <v>1.5149085875979926</v>
      </c>
      <c r="AD5" s="62">
        <v>1.8625962832476723</v>
      </c>
      <c r="AE5" s="62">
        <v>0.81802241849538859</v>
      </c>
      <c r="AF5" s="62">
        <v>1.4834352046093737</v>
      </c>
      <c r="AG5" s="62">
        <v>1.8669496826206131</v>
      </c>
      <c r="AH5" s="62">
        <v>0.69359242583647152</v>
      </c>
      <c r="AI5" s="62">
        <v>1.0439352390781025</v>
      </c>
      <c r="AJ5" s="62">
        <v>1.1781758881498192</v>
      </c>
      <c r="AK5" s="62">
        <v>6.1248812085500674E-3</v>
      </c>
      <c r="AL5" s="62">
        <v>1.9036663496013989E-2</v>
      </c>
      <c r="AM5" s="62">
        <v>1.1382521574871829</v>
      </c>
      <c r="AN5" s="62">
        <v>6.7053909470533593E-2</v>
      </c>
      <c r="AO5" s="62">
        <v>0.29580894796106705</v>
      </c>
      <c r="AP5" s="62">
        <v>8.7230109080262616E-2</v>
      </c>
      <c r="AQ5" s="62">
        <v>1.2457065418257978</v>
      </c>
      <c r="AR5" s="62">
        <v>0.52002639729493438</v>
      </c>
      <c r="AS5" s="62">
        <v>0.5</v>
      </c>
      <c r="AT5" s="62">
        <v>4.4880501820878145</v>
      </c>
      <c r="AU5" s="62">
        <v>3.6949088269150532</v>
      </c>
      <c r="AV5" s="62">
        <v>0.10349955300535289</v>
      </c>
      <c r="AW5" s="62">
        <v>1.7845776142045291</v>
      </c>
      <c r="AX5" s="62">
        <v>0.48048610675391029</v>
      </c>
      <c r="AY5" s="62">
        <v>0.88445870614137834</v>
      </c>
      <c r="AZ5" s="62">
        <v>3.8678904406397869</v>
      </c>
      <c r="BA5" s="62">
        <v>0.2</v>
      </c>
      <c r="BB5" s="62" t="s">
        <v>281</v>
      </c>
      <c r="BC5" s="62">
        <v>1.164545066626431</v>
      </c>
      <c r="BE5" s="9">
        <v>0.78689888658575158</v>
      </c>
      <c r="BF5" s="62">
        <v>2.5499999999999998</v>
      </c>
    </row>
    <row r="6" spans="1:58" x14ac:dyDescent="0.25">
      <c r="A6" s="54">
        <v>1997</v>
      </c>
      <c r="B6" s="62">
        <v>2.2219914258350801</v>
      </c>
      <c r="C6" s="62">
        <v>0.60363023070489019</v>
      </c>
      <c r="D6" s="62">
        <v>0.5890494329437338</v>
      </c>
      <c r="E6" s="62">
        <v>2.5945991177516499</v>
      </c>
      <c r="F6" s="62">
        <v>1.6490255582603977</v>
      </c>
      <c r="G6" s="62">
        <v>1.2470352302053302</v>
      </c>
      <c r="H6" s="62">
        <v>1.1096039500572614</v>
      </c>
      <c r="I6" s="62">
        <v>0.9013817406198118</v>
      </c>
      <c r="J6" s="62">
        <v>2.2467315764279876</v>
      </c>
      <c r="K6" s="62">
        <v>2.1571093229513458</v>
      </c>
      <c r="L6" s="62">
        <v>1.8035309031330542</v>
      </c>
      <c r="M6" s="62">
        <v>1.7215087485516718</v>
      </c>
      <c r="N6" s="62">
        <v>1.0872093549845776</v>
      </c>
      <c r="O6" s="62">
        <v>1.5058559392601822</v>
      </c>
      <c r="P6" s="62">
        <v>1.4345582082806803</v>
      </c>
      <c r="Q6" s="62">
        <v>0.95845641210374644</v>
      </c>
      <c r="R6" s="62">
        <v>2.4586618971909857</v>
      </c>
      <c r="S6" s="62">
        <v>1.6258125613099581</v>
      </c>
      <c r="T6" s="62">
        <v>0.25281843347075672</v>
      </c>
      <c r="U6" s="62">
        <v>3.1037640816170566</v>
      </c>
      <c r="V6" s="62" t="s">
        <v>281</v>
      </c>
      <c r="W6" s="62">
        <v>1.5268312164174378</v>
      </c>
      <c r="X6" s="62">
        <v>5.4947593162354869</v>
      </c>
      <c r="Y6" s="62">
        <v>2.2835128288510878</v>
      </c>
      <c r="Z6" s="62">
        <v>3.4404798536551251</v>
      </c>
      <c r="AA6" s="62">
        <v>1.4244867990124328</v>
      </c>
      <c r="AB6" s="62">
        <v>1.0773460849411876</v>
      </c>
      <c r="AC6" s="62">
        <v>1.5190499965652413</v>
      </c>
      <c r="AD6" s="62">
        <v>1.8410393329386951</v>
      </c>
      <c r="AE6" s="62">
        <v>0.92786950313759586</v>
      </c>
      <c r="AF6" s="62">
        <v>1.4826171126533623</v>
      </c>
      <c r="AG6" s="62">
        <v>1.874522409444384</v>
      </c>
      <c r="AH6" s="62">
        <v>0.69763300702342834</v>
      </c>
      <c r="AI6" s="62">
        <v>0.98500404767451322</v>
      </c>
      <c r="AJ6" s="62">
        <v>1.1005275834384678</v>
      </c>
      <c r="AK6" s="62">
        <v>6.2301965051395521E-3</v>
      </c>
      <c r="AL6" s="62">
        <v>1.9249048847759583E-2</v>
      </c>
      <c r="AM6" s="62">
        <v>1.1615202132003477</v>
      </c>
      <c r="AN6" s="62">
        <v>0</v>
      </c>
      <c r="AO6" s="62">
        <v>0.39301866122560575</v>
      </c>
      <c r="AP6" s="62">
        <v>9.876531359599959E-2</v>
      </c>
      <c r="AQ6" s="62">
        <v>1.261476739223218</v>
      </c>
      <c r="AR6" s="62">
        <v>0.52019729928856862</v>
      </c>
      <c r="AS6" s="62">
        <v>0.5</v>
      </c>
      <c r="AT6" s="62">
        <v>4.3958672633450409</v>
      </c>
      <c r="AU6" s="62">
        <v>3.6674956735011981</v>
      </c>
      <c r="AV6" s="62">
        <v>0.10418738520620181</v>
      </c>
      <c r="AW6" s="62">
        <v>1.779455989008059</v>
      </c>
      <c r="AX6" s="62">
        <v>0.48083060349818563</v>
      </c>
      <c r="AY6" s="62">
        <v>0.8845310833990081</v>
      </c>
      <c r="AZ6" s="62">
        <v>3.6577547904624947</v>
      </c>
      <c r="BA6" s="62">
        <v>0.19999999999999998</v>
      </c>
      <c r="BB6" s="62" t="s">
        <v>281</v>
      </c>
      <c r="BC6" s="62">
        <v>1.1628268430478499</v>
      </c>
      <c r="BE6" s="9">
        <v>0.78844625831792525</v>
      </c>
      <c r="BF6" s="62">
        <v>2.5249999999999999</v>
      </c>
    </row>
    <row r="7" spans="1:58" x14ac:dyDescent="0.25">
      <c r="A7" s="54">
        <v>1998</v>
      </c>
      <c r="B7" s="62">
        <v>2.2257899630976126</v>
      </c>
      <c r="C7" s="62">
        <v>0.60505654445567125</v>
      </c>
      <c r="D7" s="62">
        <v>0.591723638524422</v>
      </c>
      <c r="E7" s="62">
        <v>2.4969283186178588</v>
      </c>
      <c r="F7" s="62">
        <v>1.4887163745583727</v>
      </c>
      <c r="G7" s="62">
        <v>1.1698043495928276</v>
      </c>
      <c r="H7" s="62">
        <v>1.1228661874278123</v>
      </c>
      <c r="I7" s="62">
        <v>0.94483530229298929</v>
      </c>
      <c r="J7" s="62">
        <v>2.249429452200717</v>
      </c>
      <c r="K7" s="62">
        <v>1.9550835739026162</v>
      </c>
      <c r="L7" s="62">
        <v>1.9028826655712103</v>
      </c>
      <c r="M7" s="62">
        <v>1.655692019025766</v>
      </c>
      <c r="N7" s="62">
        <v>1.0484841055459282</v>
      </c>
      <c r="O7" s="62">
        <v>1.399938441035748</v>
      </c>
      <c r="P7" s="62">
        <v>1.4120296933186212</v>
      </c>
      <c r="Q7" s="62">
        <v>0.95829512893982816</v>
      </c>
      <c r="R7" s="62">
        <v>2.4702457517410474</v>
      </c>
      <c r="S7" s="62">
        <v>2.205026245941998</v>
      </c>
      <c r="T7" s="62">
        <v>4.6221239954123014E-2</v>
      </c>
      <c r="U7" s="62">
        <v>3.1032127542938364</v>
      </c>
      <c r="V7" s="62" t="s">
        <v>281</v>
      </c>
      <c r="W7" s="62">
        <v>0.92715776492685231</v>
      </c>
      <c r="X7" s="62">
        <v>5.9816857562049544</v>
      </c>
      <c r="Y7" s="62">
        <v>2.0135151157960878</v>
      </c>
      <c r="Z7" s="62">
        <v>3.4504894024138948</v>
      </c>
      <c r="AA7" s="62">
        <v>1.3958710621927477</v>
      </c>
      <c r="AB7" s="62">
        <v>0.9934042224216838</v>
      </c>
      <c r="AC7" s="62">
        <v>1.524475935563494</v>
      </c>
      <c r="AD7" s="62">
        <v>1.8440503901559686</v>
      </c>
      <c r="AE7" s="62">
        <v>0.64434246488935998</v>
      </c>
      <c r="AF7" s="62">
        <v>1.4811824256378923</v>
      </c>
      <c r="AG7" s="62">
        <v>1.8823111186454382</v>
      </c>
      <c r="AH7" s="62">
        <v>0.69499415555993527</v>
      </c>
      <c r="AI7" s="62">
        <v>1.038574565919856</v>
      </c>
      <c r="AJ7" s="62">
        <v>1.0946593582225623</v>
      </c>
      <c r="AK7" s="62">
        <v>6.3432218474675046E-3</v>
      </c>
      <c r="AL7" s="62">
        <v>1.9483454844019563E-2</v>
      </c>
      <c r="AM7" s="62">
        <v>0.99631945829699542</v>
      </c>
      <c r="AN7" s="62">
        <v>0</v>
      </c>
      <c r="AO7" s="62">
        <v>0.3891680600729574</v>
      </c>
      <c r="AP7" s="62">
        <v>9.3330362346099302E-2</v>
      </c>
      <c r="AQ7" s="62">
        <v>1.277612757511464</v>
      </c>
      <c r="AR7" s="62">
        <v>0.52053612738755406</v>
      </c>
      <c r="AS7" s="62">
        <v>0.5</v>
      </c>
      <c r="AT7" s="62">
        <v>4.2019748393155671</v>
      </c>
      <c r="AU7" s="62">
        <v>3.640184096243694</v>
      </c>
      <c r="AV7" s="62">
        <v>0.10495660817399384</v>
      </c>
      <c r="AW7" s="62">
        <v>1.7864041549219443</v>
      </c>
      <c r="AX7" s="62">
        <v>0.4826240446137377</v>
      </c>
      <c r="AY7" s="62">
        <v>0.88467913087417915</v>
      </c>
      <c r="AZ7" s="62">
        <v>3.480154293546418</v>
      </c>
      <c r="BA7" s="62">
        <v>0.2</v>
      </c>
      <c r="BB7" s="62" t="s">
        <v>281</v>
      </c>
      <c r="BC7" s="62">
        <v>1.1558712865306138</v>
      </c>
      <c r="BE7" s="9">
        <v>0.82209791137974064</v>
      </c>
      <c r="BF7" s="62">
        <v>2.5750000000000002</v>
      </c>
    </row>
    <row r="8" spans="1:58" x14ac:dyDescent="0.25">
      <c r="A8" s="54">
        <v>1999</v>
      </c>
      <c r="B8" s="62">
        <v>2.1971957441511289</v>
      </c>
      <c r="C8" s="62">
        <v>0.50241813877771624</v>
      </c>
      <c r="D8" s="62">
        <v>1.5146614248095231</v>
      </c>
      <c r="E8" s="62">
        <v>2.3963177523795518</v>
      </c>
      <c r="F8" s="62">
        <v>1.49330155423541</v>
      </c>
      <c r="G8" s="62">
        <v>1.1660836166837047</v>
      </c>
      <c r="H8" s="62">
        <v>1.1197772873307377</v>
      </c>
      <c r="I8" s="62">
        <v>0.89846843427987244</v>
      </c>
      <c r="J8" s="62">
        <v>2.0002914929306517</v>
      </c>
      <c r="K8" s="62">
        <v>1.9536333389272094</v>
      </c>
      <c r="L8" s="62">
        <v>2.1033136763569411</v>
      </c>
      <c r="M8" s="62">
        <v>1.6798063551373013</v>
      </c>
      <c r="N8" s="62">
        <v>1.0016824742105208</v>
      </c>
      <c r="O8" s="62">
        <v>1.4015953759752429</v>
      </c>
      <c r="P8" s="62">
        <v>1.4626435864601386</v>
      </c>
      <c r="Q8" s="62">
        <v>0.9633648022800142</v>
      </c>
      <c r="R8" s="62">
        <v>2.39021978575092</v>
      </c>
      <c r="S8" s="62">
        <v>0.84101272850244757</v>
      </c>
      <c r="T8" s="62">
        <v>1.5505103926842501E-2</v>
      </c>
      <c r="U8" s="62">
        <v>3.0029839219514862</v>
      </c>
      <c r="V8" s="62" t="s">
        <v>281</v>
      </c>
      <c r="W8" s="62">
        <v>0.85005711895508074</v>
      </c>
      <c r="X8" s="62">
        <v>6.4734686460786239</v>
      </c>
      <c r="Y8" s="62">
        <v>2.0696263788598852</v>
      </c>
      <c r="Z8" s="62">
        <v>3.541580989865921</v>
      </c>
      <c r="AA8" s="62">
        <v>1.4855521529241968</v>
      </c>
      <c r="AB8" s="62">
        <v>0.96393696222831304</v>
      </c>
      <c r="AC8" s="62">
        <v>1.6107785033479052</v>
      </c>
      <c r="AD8" s="62">
        <v>1.8708669027119398</v>
      </c>
      <c r="AE8" s="62">
        <v>0.81139291788862777</v>
      </c>
      <c r="AF8" s="62">
        <v>1.4792211626215153</v>
      </c>
      <c r="AG8" s="62">
        <v>1.8913935858147173</v>
      </c>
      <c r="AH8" s="62">
        <v>0.69234943397411397</v>
      </c>
      <c r="AI8" s="62">
        <v>1.0396131106167494</v>
      </c>
      <c r="AJ8" s="62">
        <v>1.068725407842964</v>
      </c>
      <c r="AK8" s="62">
        <v>6.4586462746506756E-3</v>
      </c>
      <c r="AL8" s="62">
        <v>1.9714242334691181E-2</v>
      </c>
      <c r="AM8" s="62">
        <v>0.86291572562386232</v>
      </c>
      <c r="AN8" s="62">
        <v>6.9557837561706453E-3</v>
      </c>
      <c r="AO8" s="62">
        <v>0.39203639832317572</v>
      </c>
      <c r="AP8" s="62">
        <v>9.5993965432617318E-2</v>
      </c>
      <c r="AQ8" s="62">
        <v>1.2945379509632924</v>
      </c>
      <c r="AR8" s="62">
        <v>0.52085067416927255</v>
      </c>
      <c r="AS8" s="62">
        <v>0.5</v>
      </c>
      <c r="AT8" s="62">
        <v>4.2975884660915273</v>
      </c>
      <c r="AU8" s="62">
        <v>3.6140362455997495</v>
      </c>
      <c r="AV8" s="62">
        <v>9.9180881486139377E-2</v>
      </c>
      <c r="AW8" s="62">
        <v>1.7816612324339347</v>
      </c>
      <c r="AX8" s="62">
        <v>0.47706882114068916</v>
      </c>
      <c r="AY8" s="62">
        <v>0.88490132628412577</v>
      </c>
      <c r="AZ8" s="62">
        <v>3.1089515378209596</v>
      </c>
      <c r="BA8" s="62">
        <v>0.2</v>
      </c>
      <c r="BB8" s="62" t="s">
        <v>281</v>
      </c>
      <c r="BC8" s="62">
        <v>1.1620075883200445</v>
      </c>
      <c r="BE8" s="9">
        <v>0.84280805204893028</v>
      </c>
      <c r="BF8" s="62">
        <v>2.625</v>
      </c>
    </row>
    <row r="9" spans="1:58" x14ac:dyDescent="0.25">
      <c r="A9" s="54">
        <v>2000</v>
      </c>
      <c r="B9" s="62">
        <v>2.2007715004767947</v>
      </c>
      <c r="C9" s="62">
        <v>0.92939219050347011</v>
      </c>
      <c r="D9" s="62">
        <v>1.3182285366932391</v>
      </c>
      <c r="E9" s="62">
        <v>2.3949726167981193</v>
      </c>
      <c r="F9" s="62">
        <v>1.7463203171229396</v>
      </c>
      <c r="G9" s="62">
        <v>0.87817841146771358</v>
      </c>
      <c r="H9" s="62">
        <v>1.149606510183143</v>
      </c>
      <c r="I9" s="62">
        <v>1.8170183147550789</v>
      </c>
      <c r="J9" s="62">
        <v>2.1746896037867569</v>
      </c>
      <c r="K9" s="62">
        <v>2.0189387158993148</v>
      </c>
      <c r="L9" s="62">
        <v>2.3744077401606734</v>
      </c>
      <c r="M9" s="62">
        <v>1.6795098029346391</v>
      </c>
      <c r="N9" s="62">
        <v>1.0603957785841844</v>
      </c>
      <c r="O9" s="62">
        <v>1.6017068650818405</v>
      </c>
      <c r="P9" s="62">
        <v>1.5866353911947002</v>
      </c>
      <c r="Q9" s="62">
        <v>0.99174552542973582</v>
      </c>
      <c r="R9" s="62">
        <v>3.9211746563656567</v>
      </c>
      <c r="S9" s="62">
        <v>1.4799382665446268</v>
      </c>
      <c r="T9" s="62">
        <v>1.0151203381573157</v>
      </c>
      <c r="U9" s="62">
        <v>3.1941900485646033</v>
      </c>
      <c r="V9" s="62">
        <v>2.7479605354612895</v>
      </c>
      <c r="W9" s="62">
        <v>2.8677134828193185</v>
      </c>
      <c r="X9" s="62">
        <v>5.9600471816607259</v>
      </c>
      <c r="Y9" s="62">
        <v>2.3666832778525055</v>
      </c>
      <c r="Z9" s="62">
        <v>3.3770345144960885</v>
      </c>
      <c r="AA9" s="62">
        <v>1.6385934863157448</v>
      </c>
      <c r="AB9" s="62">
        <v>1.0583836724262967</v>
      </c>
      <c r="AC9" s="62">
        <v>1.69746965847687</v>
      </c>
      <c r="AD9" s="62">
        <v>1.9055439244665051</v>
      </c>
      <c r="AE9" s="62">
        <v>0.37447890118082322</v>
      </c>
      <c r="AF9" s="62">
        <v>2.5385301224683192</v>
      </c>
      <c r="AG9" s="62">
        <v>1.4467965411825023</v>
      </c>
      <c r="AH9" s="62">
        <v>0.80807203075151601</v>
      </c>
      <c r="AI9" s="62">
        <v>0.6412243973790529</v>
      </c>
      <c r="AJ9" s="62">
        <v>1.0625333767502441</v>
      </c>
      <c r="AK9" s="62">
        <v>6.5726283483967573E-3</v>
      </c>
      <c r="AL9" s="62">
        <v>3.32157247566221E-2</v>
      </c>
      <c r="AM9" s="62">
        <v>0.7425264526317833</v>
      </c>
      <c r="AN9" s="62">
        <v>2.8186669570001297E-2</v>
      </c>
      <c r="AO9" s="62">
        <v>0.5057191730248235</v>
      </c>
      <c r="AP9" s="62">
        <v>7.8283956619991574E-2</v>
      </c>
      <c r="AQ9" s="62">
        <v>1.2936177627124013</v>
      </c>
      <c r="AR9" s="62">
        <v>0.52114520508446072</v>
      </c>
      <c r="AS9" s="62">
        <v>0.38999997194835373</v>
      </c>
      <c r="AT9" s="62">
        <v>4.2155920954535926</v>
      </c>
      <c r="AU9" s="62">
        <v>3.6252216168417108</v>
      </c>
      <c r="AV9" s="62">
        <v>5.3347034004161534E-2</v>
      </c>
      <c r="AW9" s="62">
        <v>2.1772092037844102</v>
      </c>
      <c r="AX9" s="62">
        <v>0.47907750863091386</v>
      </c>
      <c r="AY9" s="62">
        <v>0.88506122080151828</v>
      </c>
      <c r="AZ9" s="62">
        <v>3.6035333571891437</v>
      </c>
      <c r="BA9" s="62">
        <v>0.2</v>
      </c>
      <c r="BB9" s="62" t="s">
        <v>281</v>
      </c>
      <c r="BC9" s="62">
        <v>1.1808453590733128</v>
      </c>
      <c r="BE9" s="9">
        <v>0.76522773344505257</v>
      </c>
      <c r="BF9" s="62">
        <v>2.625</v>
      </c>
    </row>
    <row r="10" spans="1:58" x14ac:dyDescent="0.25">
      <c r="A10" s="54">
        <v>2001</v>
      </c>
      <c r="B10" s="62">
        <v>2.2510040883968321</v>
      </c>
      <c r="C10" s="62">
        <v>0.93178396642458472</v>
      </c>
      <c r="D10" s="62">
        <v>1.3466367933299115</v>
      </c>
      <c r="E10" s="62">
        <v>1.3500435653027694</v>
      </c>
      <c r="F10" s="62">
        <v>1.2507037797456253</v>
      </c>
      <c r="G10" s="62">
        <v>0.82605303350509074</v>
      </c>
      <c r="H10" s="62">
        <v>1.132030552949332</v>
      </c>
      <c r="I10" s="62">
        <v>1.9047744777530691</v>
      </c>
      <c r="J10" s="62">
        <v>2.1521529655294782</v>
      </c>
      <c r="K10" s="62">
        <v>2.1158958964625496</v>
      </c>
      <c r="L10" s="62">
        <v>2.4176835000645873</v>
      </c>
      <c r="M10" s="62">
        <v>1.7126761682431553</v>
      </c>
      <c r="N10" s="62">
        <v>1.1466430260978151</v>
      </c>
      <c r="O10" s="62">
        <v>1.5972387638011398</v>
      </c>
      <c r="P10" s="62">
        <v>1.6471059453213623</v>
      </c>
      <c r="Q10" s="62">
        <v>1.1517595204513398</v>
      </c>
      <c r="R10" s="62">
        <v>4.0438641248872473</v>
      </c>
      <c r="S10" s="62">
        <v>1.5083305455104714</v>
      </c>
      <c r="T10" s="62">
        <v>0.84261242071472164</v>
      </c>
      <c r="U10" s="62">
        <v>3.3991487074609226</v>
      </c>
      <c r="V10" s="62">
        <v>2.8281774301023552</v>
      </c>
      <c r="W10" s="62">
        <v>2.8648012045186642</v>
      </c>
      <c r="X10" s="62">
        <v>5.838694174299504</v>
      </c>
      <c r="Y10" s="62">
        <v>1.94809142904976</v>
      </c>
      <c r="Z10" s="62">
        <v>3.4850826491919156</v>
      </c>
      <c r="AA10" s="62">
        <v>1.4367912194520174</v>
      </c>
      <c r="AB10" s="62">
        <v>0.99960735220228969</v>
      </c>
      <c r="AC10" s="62">
        <v>1.7043644864191756</v>
      </c>
      <c r="AD10" s="62">
        <v>1.9097646884021877</v>
      </c>
      <c r="AE10" s="62">
        <v>0.35410272677647175</v>
      </c>
      <c r="AF10" s="62">
        <v>2.4687333464574674</v>
      </c>
      <c r="AG10" s="62">
        <v>1.4110000268256795</v>
      </c>
      <c r="AH10" s="62">
        <v>0.73999970548610239</v>
      </c>
      <c r="AI10" s="62">
        <v>0.70294516403900686</v>
      </c>
      <c r="AJ10" s="62">
        <v>1.0430537038024639</v>
      </c>
      <c r="AK10" s="62">
        <v>6.6932364091278583E-3</v>
      </c>
      <c r="AL10" s="62">
        <v>3.3583273081796941E-2</v>
      </c>
      <c r="AM10" s="62">
        <v>0.75886769569979562</v>
      </c>
      <c r="AN10" s="62">
        <v>2.8519664223126386E-2</v>
      </c>
      <c r="AO10" s="62">
        <v>0.48080621031582121</v>
      </c>
      <c r="AP10" s="62">
        <v>8.8254798371958612E-2</v>
      </c>
      <c r="AQ10" s="62">
        <v>1.3026017219011676</v>
      </c>
      <c r="AR10" s="62">
        <v>0.5214497147187942</v>
      </c>
      <c r="AS10" s="62">
        <v>0.40999996535588745</v>
      </c>
      <c r="AT10" s="62">
        <v>4.2821328940610863</v>
      </c>
      <c r="AU10" s="62">
        <v>2.8700644353408458</v>
      </c>
      <c r="AV10" s="62">
        <v>5.3728465697639366E-2</v>
      </c>
      <c r="AW10" s="62">
        <v>2.105671998535863</v>
      </c>
      <c r="AX10" s="62">
        <v>0.48264729619458158</v>
      </c>
      <c r="AY10" s="62">
        <v>0.88518681551884959</v>
      </c>
      <c r="AZ10" s="62">
        <v>3.5781812838674849</v>
      </c>
      <c r="BA10" s="62">
        <v>0.2</v>
      </c>
      <c r="BB10" s="62" t="s">
        <v>281</v>
      </c>
      <c r="BC10" s="62">
        <v>1.1611535566541853</v>
      </c>
      <c r="BE10" s="9">
        <v>0.77566273749911263</v>
      </c>
      <c r="BF10" s="62">
        <v>2.5</v>
      </c>
    </row>
    <row r="11" spans="1:58" x14ac:dyDescent="0.25">
      <c r="A11" s="54">
        <v>2002</v>
      </c>
      <c r="B11" s="62">
        <v>2.2286392904774956</v>
      </c>
      <c r="C11" s="62">
        <v>0.93314502614043071</v>
      </c>
      <c r="D11" s="62">
        <v>1.3403889344827093</v>
      </c>
      <c r="E11" s="62">
        <v>3.0549011325612718</v>
      </c>
      <c r="F11" s="62">
        <v>1.4200711227947116</v>
      </c>
      <c r="G11" s="62">
        <v>0.84313763221985127</v>
      </c>
      <c r="H11" s="62">
        <v>1.1551013194493336</v>
      </c>
      <c r="I11" s="62">
        <v>1.9494526819048148</v>
      </c>
      <c r="J11" s="62">
        <v>2.0726844385439289</v>
      </c>
      <c r="K11" s="62">
        <v>2.1780985207269863</v>
      </c>
      <c r="L11" s="62">
        <v>2.4993193913733962</v>
      </c>
      <c r="M11" s="62">
        <v>1.6395165530251214</v>
      </c>
      <c r="N11" s="62">
        <v>1.1491148631733819</v>
      </c>
      <c r="O11" s="62">
        <v>1.6013578809489155</v>
      </c>
      <c r="P11" s="62">
        <v>1.8876148774979138</v>
      </c>
      <c r="Q11" s="62">
        <v>1.1412748928060981</v>
      </c>
      <c r="R11" s="62">
        <v>4.1601911877357631</v>
      </c>
      <c r="S11" s="62">
        <v>1.4983485812864685</v>
      </c>
      <c r="T11" s="62">
        <v>0.87376178034162211</v>
      </c>
      <c r="U11" s="62">
        <v>3.4013997146566495</v>
      </c>
      <c r="V11" s="62">
        <v>3.0231267210276567</v>
      </c>
      <c r="W11" s="62">
        <v>1.9125417605025228</v>
      </c>
      <c r="X11" s="62">
        <v>5.9382283362583896</v>
      </c>
      <c r="Y11" s="62">
        <v>2.0614297756303022</v>
      </c>
      <c r="Z11" s="62">
        <v>1.8117414746005496</v>
      </c>
      <c r="AA11" s="62">
        <v>1.4805140146614921</v>
      </c>
      <c r="AB11" s="62">
        <v>1.0412834960793296</v>
      </c>
      <c r="AC11" s="62">
        <v>1.7104802769522367</v>
      </c>
      <c r="AD11" s="62">
        <v>1.91306163003709</v>
      </c>
      <c r="AE11" s="62">
        <v>0.29713431126448597</v>
      </c>
      <c r="AF11" s="62">
        <v>2.3988757601455442</v>
      </c>
      <c r="AG11" s="62">
        <v>1.4128244335604607</v>
      </c>
      <c r="AH11" s="62">
        <v>0.71097927171528452</v>
      </c>
      <c r="AI11" s="62">
        <v>0.5527416438035081</v>
      </c>
      <c r="AJ11" s="62">
        <v>1.0848388774175961</v>
      </c>
      <c r="AK11" s="62">
        <v>6.8054359579957568E-3</v>
      </c>
      <c r="AL11" s="62">
        <v>3.391244312666708E-2</v>
      </c>
      <c r="AM11" s="62">
        <v>0.724636484397994</v>
      </c>
      <c r="AN11" s="62">
        <v>2.8863773844162027E-2</v>
      </c>
      <c r="AO11" s="62">
        <v>0.46279973121544554</v>
      </c>
      <c r="AP11" s="62">
        <v>8.8363857552567801E-2</v>
      </c>
      <c r="AQ11" s="62">
        <v>1.3121274601686972</v>
      </c>
      <c r="AR11" s="62">
        <v>0.52176717521807259</v>
      </c>
      <c r="AS11" s="62">
        <v>0.45</v>
      </c>
      <c r="AT11" s="62">
        <v>4.3724141103816896</v>
      </c>
      <c r="AU11" s="62">
        <v>3.3125235643878885</v>
      </c>
      <c r="AV11" s="62">
        <v>5.4189596195423018E-2</v>
      </c>
      <c r="AW11" s="62">
        <v>2.0400426447693585</v>
      </c>
      <c r="AX11" s="62">
        <v>0.39022751373152786</v>
      </c>
      <c r="AY11" s="62">
        <v>0.88556610047310058</v>
      </c>
      <c r="AZ11" s="62">
        <v>3.5424174799286816</v>
      </c>
      <c r="BA11" s="62">
        <v>0.2</v>
      </c>
      <c r="BB11" s="62" t="s">
        <v>281</v>
      </c>
      <c r="BC11" s="62">
        <v>1.1341215878203421</v>
      </c>
      <c r="BE11" s="9">
        <v>0.779302805324814</v>
      </c>
      <c r="BF11" s="62">
        <v>2.8000000000000003</v>
      </c>
    </row>
    <row r="12" spans="1:58" x14ac:dyDescent="0.25">
      <c r="A12" s="54">
        <v>2003</v>
      </c>
      <c r="B12" s="62">
        <v>2.1576074479097831</v>
      </c>
      <c r="C12" s="62">
        <v>0.92929198920673828</v>
      </c>
      <c r="D12" s="62">
        <v>1.3164029770343395</v>
      </c>
      <c r="E12" s="62">
        <v>2.7658800702008572</v>
      </c>
      <c r="F12" s="62">
        <v>1.4220762001827976</v>
      </c>
      <c r="G12" s="62">
        <v>0.94023428128697517</v>
      </c>
      <c r="H12" s="62">
        <v>1.3003313237176695</v>
      </c>
      <c r="I12" s="62">
        <v>1.9600348536576007</v>
      </c>
      <c r="J12" s="62">
        <v>2.0026524056221469</v>
      </c>
      <c r="K12" s="62">
        <v>2.2310128239615863</v>
      </c>
      <c r="L12" s="62">
        <v>1.9582806226005236</v>
      </c>
      <c r="M12" s="62">
        <v>1.4766342671474937</v>
      </c>
      <c r="N12" s="62">
        <v>0.98623573537341125</v>
      </c>
      <c r="O12" s="62">
        <v>1.5975214807443885</v>
      </c>
      <c r="P12" s="62">
        <v>1.9992400923611391</v>
      </c>
      <c r="Q12" s="62">
        <v>1.1797497241922774</v>
      </c>
      <c r="R12" s="62">
        <v>4.2509722011710123</v>
      </c>
      <c r="S12" s="62">
        <v>1.5230230479027473</v>
      </c>
      <c r="T12" s="62">
        <v>1.2263383357448319</v>
      </c>
      <c r="U12" s="62">
        <v>3.5030411012366947</v>
      </c>
      <c r="V12" s="62">
        <v>3.3352168427825113</v>
      </c>
      <c r="W12" s="62">
        <v>1.5128570326365127</v>
      </c>
      <c r="X12" s="62">
        <v>6.1324023782661188</v>
      </c>
      <c r="Y12" s="62">
        <v>2.7838823139564974</v>
      </c>
      <c r="Z12" s="62">
        <v>1.9516131840109849</v>
      </c>
      <c r="AA12" s="62">
        <v>1.6041794706985035</v>
      </c>
      <c r="AB12" s="62">
        <v>0.98192866763925624</v>
      </c>
      <c r="AC12" s="62">
        <v>1.7162960069777147</v>
      </c>
      <c r="AD12" s="62">
        <v>2.0112660074905389</v>
      </c>
      <c r="AE12" s="62">
        <v>0.33422724012793181</v>
      </c>
      <c r="AF12" s="62">
        <v>2.4068431509536827</v>
      </c>
      <c r="AG12" s="62">
        <v>1.4676541209673581</v>
      </c>
      <c r="AH12" s="62">
        <v>0.70833837226405583</v>
      </c>
      <c r="AI12" s="62">
        <v>0.48550357119553345</v>
      </c>
      <c r="AJ12" s="62">
        <v>1.0905856958121956</v>
      </c>
      <c r="AK12" s="62">
        <v>1.3819833784875796E-2</v>
      </c>
      <c r="AL12" s="62">
        <v>4.105809590783252E-2</v>
      </c>
      <c r="AM12" s="62">
        <v>0.73747429927881436</v>
      </c>
      <c r="AN12" s="62">
        <v>2.9205264099382278E-2</v>
      </c>
      <c r="AO12" s="62">
        <v>0.41634518759055855</v>
      </c>
      <c r="AP12" s="62">
        <v>8.1269208761414052E-2</v>
      </c>
      <c r="AQ12" s="62">
        <v>1.3220909655386526</v>
      </c>
      <c r="AR12" s="62">
        <v>0.52208601858103942</v>
      </c>
      <c r="AS12" s="62">
        <v>0.49000001933233306</v>
      </c>
      <c r="AT12" s="62">
        <v>4.2695366625008084</v>
      </c>
      <c r="AU12" s="62">
        <v>3.3511938016109206</v>
      </c>
      <c r="AV12" s="62">
        <v>5.4720352780199204E-2</v>
      </c>
      <c r="AW12" s="62">
        <v>2.0113867991477674</v>
      </c>
      <c r="AX12" s="62">
        <v>0.14412394439556866</v>
      </c>
      <c r="AY12" s="62">
        <v>0.88600581303613934</v>
      </c>
      <c r="AZ12" s="62">
        <v>3.4963999531667911</v>
      </c>
      <c r="BA12" s="62">
        <v>0.2</v>
      </c>
      <c r="BB12" s="62" t="s">
        <v>281</v>
      </c>
      <c r="BC12" s="62">
        <v>1.1469390717182995</v>
      </c>
      <c r="BE12" s="9">
        <v>0.78902924740146141</v>
      </c>
      <c r="BF12" s="62">
        <v>3.05</v>
      </c>
    </row>
    <row r="13" spans="1:58" x14ac:dyDescent="0.25">
      <c r="A13" s="54">
        <v>2004</v>
      </c>
      <c r="B13" s="62">
        <v>2.1758665262297781</v>
      </c>
      <c r="C13" s="62">
        <v>0.92141168763747339</v>
      </c>
      <c r="D13" s="62">
        <v>1.0388421113214279</v>
      </c>
      <c r="E13" s="62">
        <v>2.587000237865368</v>
      </c>
      <c r="F13" s="62">
        <v>1.3408169997794217</v>
      </c>
      <c r="G13" s="62">
        <v>1.5675996298573134</v>
      </c>
      <c r="H13" s="62">
        <v>1.5029875644721966</v>
      </c>
      <c r="I13" s="62">
        <v>2.3010085120185315</v>
      </c>
      <c r="J13" s="62">
        <v>2.1198940472359409</v>
      </c>
      <c r="K13" s="62">
        <v>1.9171324557902751</v>
      </c>
      <c r="L13" s="62">
        <v>1.9783399910626145</v>
      </c>
      <c r="M13" s="62">
        <v>1.3549927402868458</v>
      </c>
      <c r="N13" s="62">
        <v>0.98811727353917411</v>
      </c>
      <c r="O13" s="62">
        <v>1.6023607589017139</v>
      </c>
      <c r="P13" s="62">
        <v>2.0537945224816681</v>
      </c>
      <c r="Q13" s="62">
        <v>1.1759524702939337</v>
      </c>
      <c r="R13" s="62">
        <v>4.553680104200839</v>
      </c>
      <c r="S13" s="62">
        <v>1.1010572935967593</v>
      </c>
      <c r="T13" s="62">
        <v>1.5128803428664384</v>
      </c>
      <c r="U13" s="62">
        <v>3.5970875754024347</v>
      </c>
      <c r="V13" s="62">
        <v>3.2727439155082441</v>
      </c>
      <c r="W13" s="62">
        <v>1.0799086193835867</v>
      </c>
      <c r="X13" s="62">
        <v>5.983279842354186</v>
      </c>
      <c r="Y13" s="62">
        <v>3.4519325305540689</v>
      </c>
      <c r="Z13" s="62">
        <v>1.9970433826225105</v>
      </c>
      <c r="AA13" s="62">
        <v>0.95776903216907106</v>
      </c>
      <c r="AB13" s="62">
        <v>1.1335209752722566</v>
      </c>
      <c r="AC13" s="62">
        <v>1.7224138841756822</v>
      </c>
      <c r="AD13" s="62">
        <v>2.039372371703331</v>
      </c>
      <c r="AE13" s="62">
        <v>0.37885589263880209</v>
      </c>
      <c r="AF13" s="62">
        <v>2.2988527608934626</v>
      </c>
      <c r="AG13" s="62">
        <v>1.470431274346657</v>
      </c>
      <c r="AH13" s="62">
        <v>0.6921683118657237</v>
      </c>
      <c r="AI13" s="62">
        <v>0.51699189193091888</v>
      </c>
      <c r="AJ13" s="62">
        <v>1.0614289635162424</v>
      </c>
      <c r="AK13" s="62">
        <v>2.1019496621057995E-2</v>
      </c>
      <c r="AL13" s="62">
        <v>4.1408700576600448E-2</v>
      </c>
      <c r="AM13" s="62">
        <v>0.74364454325463147</v>
      </c>
      <c r="AN13" s="62">
        <v>4.4284809720328708E-2</v>
      </c>
      <c r="AO13" s="62">
        <v>0.33364511243474121</v>
      </c>
      <c r="AP13" s="62">
        <v>7.5032069253521239E-2</v>
      </c>
      <c r="AQ13" s="62">
        <v>1.2900167598276726</v>
      </c>
      <c r="AR13" s="62">
        <v>0.52663091098177384</v>
      </c>
      <c r="AS13" s="62">
        <v>0.55675798576600621</v>
      </c>
      <c r="AT13" s="62">
        <v>4.0934120158363898</v>
      </c>
      <c r="AU13" s="62">
        <v>3.3703782530454736</v>
      </c>
      <c r="AV13" s="62">
        <v>5.5302656013380053E-2</v>
      </c>
      <c r="AW13" s="62">
        <v>1.9205281159688297</v>
      </c>
      <c r="AX13" s="62">
        <v>0.13678219202190514</v>
      </c>
      <c r="AY13" s="62">
        <v>0.89320820395933076</v>
      </c>
      <c r="AZ13" s="62">
        <v>3.5187570024592492</v>
      </c>
      <c r="BA13" s="62">
        <v>0.2</v>
      </c>
      <c r="BB13" s="62" t="s">
        <v>281</v>
      </c>
      <c r="BC13" s="62">
        <v>1.1376209077633064</v>
      </c>
      <c r="BE13" s="9">
        <v>0.79806237453159989</v>
      </c>
      <c r="BF13" s="62">
        <v>3.125</v>
      </c>
    </row>
    <row r="14" spans="1:58" x14ac:dyDescent="0.25">
      <c r="A14" s="54">
        <v>2005</v>
      </c>
      <c r="B14" s="62">
        <v>2.120310386550341</v>
      </c>
      <c r="C14" s="62">
        <v>0.9134268217872934</v>
      </c>
      <c r="D14" s="62">
        <v>0.9470817383637633</v>
      </c>
      <c r="E14" s="62">
        <v>2.8018702735604921</v>
      </c>
      <c r="F14" s="62">
        <v>1.3442118370468563</v>
      </c>
      <c r="G14" s="62">
        <v>1.6846401467964567</v>
      </c>
      <c r="H14" s="62">
        <v>1.4465392089472784</v>
      </c>
      <c r="I14" s="62">
        <v>2.3304670736021569</v>
      </c>
      <c r="J14" s="62">
        <v>1.9023746217404918</v>
      </c>
      <c r="K14" s="62">
        <v>1.9266341049979665</v>
      </c>
      <c r="L14" s="62">
        <v>1.9958923091562195</v>
      </c>
      <c r="M14" s="62">
        <v>1.2993065150934573</v>
      </c>
      <c r="N14" s="62">
        <v>0.8258966089537918</v>
      </c>
      <c r="O14" s="62">
        <v>1.4985593407020588</v>
      </c>
      <c r="P14" s="62">
        <v>2.0092444367890181</v>
      </c>
      <c r="Q14" s="62">
        <v>1.1884827265685516</v>
      </c>
      <c r="R14" s="62">
        <v>4.2568553073211799</v>
      </c>
      <c r="S14" s="62">
        <v>1.0702174572458645</v>
      </c>
      <c r="T14" s="62">
        <v>1.5595237899453285</v>
      </c>
      <c r="U14" s="62">
        <v>3.4980660251958109</v>
      </c>
      <c r="V14" s="62">
        <v>3.5282718094372694</v>
      </c>
      <c r="W14" s="62">
        <v>1.0765160796256694</v>
      </c>
      <c r="X14" s="62">
        <v>5.8445798173526571</v>
      </c>
      <c r="Y14" s="62">
        <v>3.2689644490677949</v>
      </c>
      <c r="Z14" s="62">
        <v>2.0866947960618849</v>
      </c>
      <c r="AA14" s="62">
        <v>0.96671343879984906</v>
      </c>
      <c r="AB14" s="62">
        <v>1.0745654109283411</v>
      </c>
      <c r="AC14" s="62">
        <v>1.6465291327442584</v>
      </c>
      <c r="AD14" s="62">
        <v>2.1086528871760102</v>
      </c>
      <c r="AE14" s="62">
        <v>0.23385954923901708</v>
      </c>
      <c r="AF14" s="62">
        <v>2.2324426955456742</v>
      </c>
      <c r="AG14" s="62">
        <v>2.2547773733921344</v>
      </c>
      <c r="AH14" s="62">
        <v>0.66223663875646055</v>
      </c>
      <c r="AI14" s="62">
        <v>0.5869124262390516</v>
      </c>
      <c r="AJ14" s="62">
        <v>1.0236389460564075</v>
      </c>
      <c r="AK14" s="62">
        <v>1.4185392056910618E-2</v>
      </c>
      <c r="AL14" s="62">
        <v>4.1751306931840704E-2</v>
      </c>
      <c r="AM14" s="62">
        <v>0.89064631277623563</v>
      </c>
      <c r="AN14" s="62">
        <v>4.4706810022928041E-2</v>
      </c>
      <c r="AO14" s="62">
        <v>0.32833029148556075</v>
      </c>
      <c r="AP14" s="62">
        <v>6.9309659278561267E-2</v>
      </c>
      <c r="AQ14" s="62">
        <v>1.2814861573330307</v>
      </c>
      <c r="AR14" s="62">
        <v>0.556099064106087</v>
      </c>
      <c r="AS14" s="62">
        <v>0.59542606922958252</v>
      </c>
      <c r="AT14" s="62">
        <v>3.7876963009822875</v>
      </c>
      <c r="AU14" s="62">
        <v>3.45022385292949</v>
      </c>
      <c r="AV14" s="62">
        <v>5.5909940578669874E-2</v>
      </c>
      <c r="AW14" s="62">
        <v>1.8304142344004661</v>
      </c>
      <c r="AX14" s="62">
        <v>0.14553088834222253</v>
      </c>
      <c r="AY14" s="62">
        <v>0.88514913172091814</v>
      </c>
      <c r="AZ14" s="62">
        <v>3.5339825564425036</v>
      </c>
      <c r="BA14" s="62">
        <v>0.20000000000000004</v>
      </c>
      <c r="BB14" s="62" t="s">
        <v>281</v>
      </c>
      <c r="BC14" s="62">
        <v>1.1231896137897606</v>
      </c>
      <c r="BE14" s="9">
        <v>0.78731234772449143</v>
      </c>
      <c r="BF14" s="62">
        <v>3.2</v>
      </c>
    </row>
    <row r="15" spans="1:58" x14ac:dyDescent="0.25">
      <c r="A15" s="54">
        <v>2006</v>
      </c>
      <c r="B15" s="62">
        <v>2.2021176045943585</v>
      </c>
      <c r="C15" s="62">
        <v>0.83281021530360322</v>
      </c>
      <c r="D15" s="62">
        <v>0.9045110544237901</v>
      </c>
      <c r="E15" s="62">
        <v>2.8082610851704231</v>
      </c>
      <c r="F15" s="62">
        <v>1.2633384373081777</v>
      </c>
      <c r="G15" s="62">
        <v>0.89117472921127594</v>
      </c>
      <c r="H15" s="62">
        <v>1.3749382560613568</v>
      </c>
      <c r="I15" s="62">
        <v>2.3674697261990656</v>
      </c>
      <c r="J15" s="62">
        <v>1.8987768503575013</v>
      </c>
      <c r="K15" s="62">
        <v>1.9364836858405661</v>
      </c>
      <c r="L15" s="62">
        <v>2.0595311441095387</v>
      </c>
      <c r="M15" s="62">
        <v>1.3009223811444413</v>
      </c>
      <c r="N15" s="62">
        <v>0.8264775563038812</v>
      </c>
      <c r="O15" s="62">
        <v>1.5957738689416503</v>
      </c>
      <c r="P15" s="62">
        <v>1.8474382449131352</v>
      </c>
      <c r="Q15" s="62">
        <v>1.1896976208749042</v>
      </c>
      <c r="R15" s="62">
        <v>4.1544366263406749</v>
      </c>
      <c r="S15" s="62">
        <v>1.073865537466024</v>
      </c>
      <c r="T15" s="62">
        <v>1.5832581855898578</v>
      </c>
      <c r="U15" s="62">
        <v>3.5977834562241204</v>
      </c>
      <c r="V15" s="62">
        <v>3.2012220570561913</v>
      </c>
      <c r="W15" s="62">
        <v>0.75951314103566192</v>
      </c>
      <c r="X15" s="62">
        <v>5.7003573975815156</v>
      </c>
      <c r="Y15" s="62">
        <v>3.5035877356674074</v>
      </c>
      <c r="Z15" s="62">
        <v>2.0475980567567733</v>
      </c>
      <c r="AA15" s="62">
        <v>0.92670280812248862</v>
      </c>
      <c r="AB15" s="62">
        <v>1.0620223259999084</v>
      </c>
      <c r="AC15" s="62">
        <v>1.7346281960720775</v>
      </c>
      <c r="AD15" s="62">
        <v>2.1421055480399533</v>
      </c>
      <c r="AE15" s="62">
        <v>0.21976676462223907</v>
      </c>
      <c r="AF15" s="62">
        <v>2.2522577061421347</v>
      </c>
      <c r="AG15" s="62">
        <v>2.1768425614973417</v>
      </c>
      <c r="AH15" s="62">
        <v>0.70100273743202679</v>
      </c>
      <c r="AI15" s="62">
        <v>0.68804031532484899</v>
      </c>
      <c r="AJ15" s="62">
        <v>0.80834228063239222</v>
      </c>
      <c r="AK15" s="62">
        <v>1.432011564793231E-2</v>
      </c>
      <c r="AL15" s="62">
        <v>4.9111178708691167E-2</v>
      </c>
      <c r="AM15" s="62">
        <v>0.91038389991148894</v>
      </c>
      <c r="AN15" s="62">
        <v>4.5073591854255808E-2</v>
      </c>
      <c r="AO15" s="62">
        <v>0.33734601964252203</v>
      </c>
      <c r="AP15" s="62">
        <v>7.5302849654187029E-2</v>
      </c>
      <c r="AQ15" s="62">
        <v>1.2769278098373789</v>
      </c>
      <c r="AR15" s="62">
        <v>0.58285744420125085</v>
      </c>
      <c r="AS15" s="62">
        <v>0.6414172029273586</v>
      </c>
      <c r="AT15" s="62">
        <v>3.7444111779472244</v>
      </c>
      <c r="AU15" s="62">
        <v>3.5300563724980694</v>
      </c>
      <c r="AV15" s="62">
        <v>5.6275682852957518E-2</v>
      </c>
      <c r="AW15" s="62">
        <v>1.8530122748877165</v>
      </c>
      <c r="AX15" s="62">
        <v>0.15418195624054501</v>
      </c>
      <c r="AY15" s="62">
        <v>0.91586409162705917</v>
      </c>
      <c r="AZ15" s="62">
        <v>3.2820742607656976</v>
      </c>
      <c r="BA15" s="62">
        <v>0.2</v>
      </c>
      <c r="BB15" s="62" t="s">
        <v>281</v>
      </c>
      <c r="BC15" s="62">
        <v>1.1116516662742721</v>
      </c>
      <c r="BE15" s="9">
        <v>0.79531763969750691</v>
      </c>
      <c r="BF15" s="62">
        <v>3.25</v>
      </c>
    </row>
    <row r="16" spans="1:58" x14ac:dyDescent="0.25">
      <c r="A16" s="54">
        <v>2007</v>
      </c>
      <c r="B16" s="62">
        <v>2.2022028737508528</v>
      </c>
      <c r="C16" s="62">
        <v>0.70948205842339995</v>
      </c>
      <c r="D16" s="62">
        <v>0.89648040247585592</v>
      </c>
      <c r="E16" s="62">
        <v>2.7209230246944798</v>
      </c>
      <c r="F16" s="62">
        <v>1.436334316714631</v>
      </c>
      <c r="G16" s="62">
        <v>0.71553538448746778</v>
      </c>
      <c r="H16" s="62">
        <v>1.4178367174027087</v>
      </c>
      <c r="I16" s="62">
        <v>2.3726129287000837</v>
      </c>
      <c r="J16" s="62">
        <v>1.7992524637616094</v>
      </c>
      <c r="K16" s="62">
        <v>1.9374074245762085</v>
      </c>
      <c r="L16" s="62">
        <v>2.1768751213367685</v>
      </c>
      <c r="M16" s="62">
        <v>1.3036892787239485</v>
      </c>
      <c r="N16" s="62">
        <v>0.91160401323411122</v>
      </c>
      <c r="O16" s="62">
        <v>1.6008468096031543</v>
      </c>
      <c r="P16" s="62">
        <v>1.9306656449472803</v>
      </c>
      <c r="Q16" s="62">
        <v>1.2251883837615936</v>
      </c>
      <c r="R16" s="62">
        <v>4.0981021864922713</v>
      </c>
      <c r="S16" s="62">
        <v>1.0491036222600558</v>
      </c>
      <c r="T16" s="62">
        <v>1.6813785039963429</v>
      </c>
      <c r="U16" s="62">
        <v>3.4962502143750416</v>
      </c>
      <c r="V16" s="62">
        <v>3.3277021983263007</v>
      </c>
      <c r="W16" s="62">
        <v>1.6045813888353453</v>
      </c>
      <c r="X16" s="62">
        <v>5.3874063018286833</v>
      </c>
      <c r="Y16" s="62">
        <v>3.708936165722752</v>
      </c>
      <c r="Z16" s="62">
        <v>1.8605525088783126</v>
      </c>
      <c r="AA16" s="62">
        <v>0.91491366622530224</v>
      </c>
      <c r="AB16" s="62">
        <v>0.86776410499145717</v>
      </c>
      <c r="AC16" s="62">
        <v>1.7402639963434905</v>
      </c>
      <c r="AD16" s="62">
        <v>2.2013076522312156</v>
      </c>
      <c r="AE16" s="62">
        <v>0.32331370931773334</v>
      </c>
      <c r="AF16" s="62">
        <v>2.2286527885711322</v>
      </c>
      <c r="AG16" s="62">
        <v>1.7058471304313916</v>
      </c>
      <c r="AH16" s="62">
        <v>0.74025588403909681</v>
      </c>
      <c r="AI16" s="62">
        <v>0.69800235646380715</v>
      </c>
      <c r="AJ16" s="62">
        <v>0.82358290151789204</v>
      </c>
      <c r="AK16" s="62">
        <v>2.1635525872110511E-2</v>
      </c>
      <c r="AL16" s="62">
        <v>5.6546601915261785E-2</v>
      </c>
      <c r="AM16" s="62">
        <v>0.92133453959243827</v>
      </c>
      <c r="AN16" s="62">
        <v>4.5388383815187845E-2</v>
      </c>
      <c r="AO16" s="62">
        <v>0.30296858806667154</v>
      </c>
      <c r="AP16" s="62">
        <v>7.5501418821414576E-2</v>
      </c>
      <c r="AQ16" s="62">
        <v>1.322457985493996</v>
      </c>
      <c r="AR16" s="62">
        <v>0.59665447475185873</v>
      </c>
      <c r="AS16" s="62">
        <v>0.7054072570898734</v>
      </c>
      <c r="AT16" s="62">
        <v>3.766630050033589</v>
      </c>
      <c r="AU16" s="62">
        <v>3.4143384775858259</v>
      </c>
      <c r="AV16" s="62">
        <v>5.6721821543371617E-2</v>
      </c>
      <c r="AW16" s="62">
        <v>1.9033210680930412</v>
      </c>
      <c r="AX16" s="62">
        <v>0.17920044117786887</v>
      </c>
      <c r="AY16" s="62">
        <v>0.9247038780520932</v>
      </c>
      <c r="AZ16" s="62">
        <v>3.3003509268498767</v>
      </c>
      <c r="BA16" s="62">
        <v>0.2</v>
      </c>
      <c r="BB16" s="62" t="s">
        <v>281</v>
      </c>
      <c r="BC16" s="62">
        <v>1.1190092926771236</v>
      </c>
      <c r="BE16" s="9">
        <v>0.77542392718654696</v>
      </c>
      <c r="BF16" s="62">
        <v>3.375</v>
      </c>
    </row>
    <row r="17" spans="1:58" x14ac:dyDescent="0.25">
      <c r="A17" s="54">
        <v>2008</v>
      </c>
      <c r="B17" s="62">
        <v>2.2835878858914183</v>
      </c>
      <c r="C17" s="62">
        <v>0.70380743487168429</v>
      </c>
      <c r="D17" s="62">
        <v>0.85534854877230448</v>
      </c>
      <c r="E17" s="62">
        <v>2.4626554151846114</v>
      </c>
      <c r="F17" s="62">
        <v>1.4413487543907344</v>
      </c>
      <c r="G17" s="62">
        <v>1.3975854358286266</v>
      </c>
      <c r="H17" s="62">
        <v>1.3552582697001909</v>
      </c>
      <c r="I17" s="62">
        <v>2.237060302925951</v>
      </c>
      <c r="J17" s="62">
        <v>1.8019875027499226</v>
      </c>
      <c r="K17" s="62">
        <v>1.9037473551426278</v>
      </c>
      <c r="L17" s="62">
        <v>1.9896297999283505</v>
      </c>
      <c r="M17" s="62">
        <v>1.2989507527363124</v>
      </c>
      <c r="N17" s="62">
        <v>0.91490956374542309</v>
      </c>
      <c r="O17" s="62">
        <v>1.5972118991826634</v>
      </c>
      <c r="P17" s="62">
        <v>1.8737156156902894</v>
      </c>
      <c r="Q17" s="62">
        <v>1.2108101761252446</v>
      </c>
      <c r="R17" s="62">
        <v>4.1580345946561765</v>
      </c>
      <c r="S17" s="62">
        <v>1.0480161946488507</v>
      </c>
      <c r="T17" s="62">
        <v>1.6881274886088657</v>
      </c>
      <c r="U17" s="62">
        <v>3.4965591199179276</v>
      </c>
      <c r="V17" s="62">
        <v>3.1522406284540061</v>
      </c>
      <c r="W17" s="62">
        <v>2.4463473069597241</v>
      </c>
      <c r="X17" s="62">
        <v>5.2373712208973471</v>
      </c>
      <c r="Y17" s="62">
        <v>4.1175695454266172</v>
      </c>
      <c r="Z17" s="62">
        <v>1.9436960874506202</v>
      </c>
      <c r="AA17" s="62">
        <v>0.94002731420949814</v>
      </c>
      <c r="AB17" s="62">
        <v>0.98866349075227866</v>
      </c>
      <c r="AC17" s="62">
        <v>1.745489196258303</v>
      </c>
      <c r="AD17" s="62">
        <v>2.2058660970304365</v>
      </c>
      <c r="AE17" s="62">
        <v>0.32439515069390068</v>
      </c>
      <c r="AF17" s="62">
        <v>2.1828410226609378</v>
      </c>
      <c r="AG17" s="62">
        <v>2.0945324589659702</v>
      </c>
      <c r="AH17" s="62">
        <v>0.75933280005367543</v>
      </c>
      <c r="AI17" s="62">
        <v>0.71586252309874077</v>
      </c>
      <c r="AJ17" s="62">
        <v>0.812415391103264</v>
      </c>
      <c r="AK17" s="62">
        <v>1.4497217105633014E-2</v>
      </c>
      <c r="AL17" s="62">
        <v>7.1158682286342478E-2</v>
      </c>
      <c r="AM17" s="62">
        <v>0.8831799642696625</v>
      </c>
      <c r="AN17" s="62">
        <v>3.8039775978130866E-2</v>
      </c>
      <c r="AO17" s="62">
        <v>0.33337282562693693</v>
      </c>
      <c r="AP17" s="62">
        <v>7.9931985050213039E-2</v>
      </c>
      <c r="AQ17" s="62">
        <v>1.4261072605940381</v>
      </c>
      <c r="AR17" s="62">
        <v>0.61954567315277043</v>
      </c>
      <c r="AS17" s="62">
        <v>0.78135227448537958</v>
      </c>
      <c r="AT17" s="62">
        <v>3.8731607849315517</v>
      </c>
      <c r="AU17" s="62">
        <v>3.4687779888964059</v>
      </c>
      <c r="AV17" s="62">
        <v>7.15139918240036E-2</v>
      </c>
      <c r="AW17" s="62">
        <v>1.9118672883402756</v>
      </c>
      <c r="AX17" s="62">
        <v>0.17999677501901687</v>
      </c>
      <c r="AY17" s="62">
        <v>0.94409721378284972</v>
      </c>
      <c r="AZ17" s="62">
        <v>3.1816097563618211</v>
      </c>
      <c r="BA17" s="62">
        <v>0.2</v>
      </c>
      <c r="BB17" s="62" t="s">
        <v>281</v>
      </c>
      <c r="BC17" s="62">
        <v>1.1523756146802024</v>
      </c>
      <c r="BE17" s="9">
        <v>0.75747601704880108</v>
      </c>
      <c r="BF17" s="62">
        <v>3.3250000000000002</v>
      </c>
    </row>
    <row r="18" spans="1:58" x14ac:dyDescent="0.25">
      <c r="A18" s="54">
        <v>2009</v>
      </c>
      <c r="B18" s="62">
        <v>2.2017762611684017</v>
      </c>
      <c r="C18" s="62">
        <v>0.69881712710941968</v>
      </c>
      <c r="D18" s="62">
        <v>0.797682967179276</v>
      </c>
      <c r="E18" s="62">
        <v>2.3327729873714094</v>
      </c>
      <c r="F18" s="62">
        <v>1.4459273859928563</v>
      </c>
      <c r="G18" s="62">
        <v>1.2899005996699064</v>
      </c>
      <c r="H18" s="62">
        <v>1.2437602174607671</v>
      </c>
      <c r="I18" s="62">
        <v>2.0753845783669465</v>
      </c>
      <c r="J18" s="62">
        <v>1.7959607586641702</v>
      </c>
      <c r="K18" s="62">
        <v>1.8697379480608352</v>
      </c>
      <c r="L18" s="62">
        <v>1.5962751987834867</v>
      </c>
      <c r="M18" s="62">
        <v>1.3024260187208905</v>
      </c>
      <c r="N18" s="62">
        <v>1.000851814685161</v>
      </c>
      <c r="O18" s="62">
        <v>1.6015992936051726</v>
      </c>
      <c r="P18" s="62">
        <v>1.7760555877739606</v>
      </c>
      <c r="Q18" s="62">
        <v>1.1962045014160083</v>
      </c>
      <c r="R18" s="62">
        <v>4.189268918454645</v>
      </c>
      <c r="S18" s="62">
        <v>1.0388719191926654</v>
      </c>
      <c r="T18" s="62">
        <v>1.6594414309246914</v>
      </c>
      <c r="U18" s="62">
        <v>3.4012643748833455</v>
      </c>
      <c r="V18" s="62">
        <v>3.0219942121381029</v>
      </c>
      <c r="W18" s="62">
        <v>2.0216828228872536</v>
      </c>
      <c r="X18" s="62">
        <v>4.9190380947197383</v>
      </c>
      <c r="Y18" s="62">
        <v>3.7083364375473029</v>
      </c>
      <c r="Z18" s="62">
        <v>1.9348427025474049</v>
      </c>
      <c r="AA18" s="62">
        <v>1.0381093700920356</v>
      </c>
      <c r="AB18" s="62">
        <v>0.97528364398894574</v>
      </c>
      <c r="AC18" s="62">
        <v>1.7500971699070118</v>
      </c>
      <c r="AD18" s="62">
        <v>2.2425385046447035</v>
      </c>
      <c r="AE18" s="62">
        <v>0.2957943329533943</v>
      </c>
      <c r="AF18" s="62">
        <v>2.0474358579982526</v>
      </c>
      <c r="AG18" s="62">
        <v>1.9430917143757409</v>
      </c>
      <c r="AH18" s="62">
        <v>0.73697503378229978</v>
      </c>
      <c r="AI18" s="62">
        <v>0.72607595960581195</v>
      </c>
      <c r="AJ18" s="62">
        <v>0.80152469607121479</v>
      </c>
      <c r="AK18" s="62">
        <v>2.9085487485237333E-2</v>
      </c>
      <c r="AL18" s="62">
        <v>7.1574866976018087E-2</v>
      </c>
      <c r="AM18" s="62">
        <v>0.83830878446621693</v>
      </c>
      <c r="AN18" s="62">
        <v>3.8209772201933931E-2</v>
      </c>
      <c r="AO18" s="62">
        <v>0.34217529156460741</v>
      </c>
      <c r="AP18" s="62">
        <v>7.7235092220163962E-2</v>
      </c>
      <c r="AQ18" s="62">
        <v>1.4396416497671625</v>
      </c>
      <c r="AR18" s="62">
        <v>0.29985527994330263</v>
      </c>
      <c r="AS18" s="62">
        <v>0.85000734042053261</v>
      </c>
      <c r="AT18" s="62">
        <v>4.0247316128261215</v>
      </c>
      <c r="AU18" s="62">
        <v>3.6435490815108289</v>
      </c>
      <c r="AV18" s="62">
        <v>6.4913210891703654E-2</v>
      </c>
      <c r="AW18" s="62">
        <v>2.0598872177230847</v>
      </c>
      <c r="AX18" s="62">
        <v>0.2055712819769169</v>
      </c>
      <c r="AY18" s="62">
        <v>1.094058479150344</v>
      </c>
      <c r="AZ18" s="62">
        <v>3.3645192406940803</v>
      </c>
      <c r="BA18" s="62">
        <v>0.2</v>
      </c>
      <c r="BB18" s="62" t="s">
        <v>281</v>
      </c>
      <c r="BC18" s="62">
        <v>1.1500067065385662</v>
      </c>
      <c r="BE18" s="9">
        <v>0.75846739869646007</v>
      </c>
      <c r="BF18" s="62">
        <v>3.2750000000000004</v>
      </c>
    </row>
    <row r="19" spans="1:58" x14ac:dyDescent="0.25">
      <c r="A19" s="54">
        <v>2010</v>
      </c>
      <c r="B19" s="62">
        <v>2.201698560521526</v>
      </c>
      <c r="C19" s="62">
        <v>0.69957452948894816</v>
      </c>
      <c r="D19" s="62">
        <v>0.79112843400422717</v>
      </c>
      <c r="E19" s="62">
        <v>2.3570988602682506</v>
      </c>
      <c r="F19" s="62">
        <v>1.4496125946825937</v>
      </c>
      <c r="G19" s="62">
        <v>1.2575633646839015</v>
      </c>
      <c r="H19" s="62">
        <v>1.1813418185938682</v>
      </c>
      <c r="I19" s="62">
        <v>1.9453973541333311</v>
      </c>
      <c r="J19" s="62">
        <v>1.7987541973327708</v>
      </c>
      <c r="K19" s="62">
        <v>1.5795207009003527</v>
      </c>
      <c r="L19" s="62">
        <v>1.7600590817125206</v>
      </c>
      <c r="M19" s="62">
        <v>1.3055405938500941</v>
      </c>
      <c r="N19" s="62">
        <v>0.91842062769916599</v>
      </c>
      <c r="O19" s="62">
        <v>1.503533935233536</v>
      </c>
      <c r="P19" s="62">
        <v>1.851851207567033</v>
      </c>
      <c r="Q19" s="62">
        <v>1.2153728563140065</v>
      </c>
      <c r="R19" s="62">
        <v>4.3408138461303762</v>
      </c>
      <c r="S19" s="62">
        <v>1.0057644532222847</v>
      </c>
      <c r="T19" s="62">
        <v>1.7529067473669051</v>
      </c>
      <c r="U19" s="62">
        <v>3.1581671440181589</v>
      </c>
      <c r="V19" s="62">
        <v>2.9553311838976928</v>
      </c>
      <c r="W19" s="62">
        <v>1.5991353741529439</v>
      </c>
      <c r="X19" s="62">
        <v>4.7065377249805476</v>
      </c>
      <c r="Y19" s="62">
        <v>3.4962105611179508</v>
      </c>
      <c r="Z19" s="62">
        <v>1.8807607906236927</v>
      </c>
      <c r="AA19" s="62">
        <v>1.0462426622448409</v>
      </c>
      <c r="AB19" s="62">
        <v>1.160566510575467</v>
      </c>
      <c r="AC19" s="62">
        <v>1.7540817366189878</v>
      </c>
      <c r="AD19" s="62">
        <v>2.246903321413841</v>
      </c>
      <c r="AE19" s="62">
        <v>0.33357619889442447</v>
      </c>
      <c r="AF19" s="62">
        <v>1.9848515536209774</v>
      </c>
      <c r="AG19" s="62">
        <v>1.8206904135680368</v>
      </c>
      <c r="AH19" s="62">
        <v>0.78430732749461296</v>
      </c>
      <c r="AI19" s="62">
        <v>0.45722607243805891</v>
      </c>
      <c r="AJ19" s="62">
        <v>0.76321816336121695</v>
      </c>
      <c r="AK19" s="62">
        <v>2.9123476783416348E-2</v>
      </c>
      <c r="AL19" s="62">
        <v>6.4729609269590746E-2</v>
      </c>
      <c r="AM19" s="62">
        <v>0.83563709133042263</v>
      </c>
      <c r="AN19" s="62">
        <v>4.6000403789986349E-2</v>
      </c>
      <c r="AO19" s="62">
        <v>0.36561437428322918</v>
      </c>
      <c r="AP19" s="62">
        <v>8.0316891255165238E-2</v>
      </c>
      <c r="AQ19" s="62">
        <v>1.5037409294276392</v>
      </c>
      <c r="AR19" s="62">
        <v>0.30792175621423079</v>
      </c>
      <c r="AS19" s="62">
        <v>0.68</v>
      </c>
      <c r="AT19" s="62">
        <v>4.0048500264728251</v>
      </c>
      <c r="AU19" s="62">
        <v>3.4679124507439436</v>
      </c>
      <c r="AV19" s="62">
        <v>7.2707605042763926E-2</v>
      </c>
      <c r="AW19" s="62">
        <v>2.2373454979079614</v>
      </c>
      <c r="AX19" s="62">
        <v>0.22317587790101168</v>
      </c>
      <c r="AY19" s="62">
        <v>1.1218495970221209</v>
      </c>
      <c r="AZ19" s="62">
        <v>3.48267960258636</v>
      </c>
      <c r="BA19" s="62">
        <v>0.2</v>
      </c>
      <c r="BB19" s="62" t="s">
        <v>281</v>
      </c>
      <c r="BC19" s="62">
        <v>1.1213836690563759</v>
      </c>
      <c r="BE19" s="9">
        <v>0.75871408537523244</v>
      </c>
      <c r="BF19" s="62">
        <v>3.125</v>
      </c>
    </row>
    <row r="20" spans="1:58" x14ac:dyDescent="0.25">
      <c r="A20" s="54">
        <v>2011</v>
      </c>
      <c r="B20" s="62">
        <v>2.1197276618558663</v>
      </c>
      <c r="C20" s="62">
        <v>0.69982289949478638</v>
      </c>
      <c r="D20" s="62">
        <v>0.78414474071137474</v>
      </c>
      <c r="E20" s="62">
        <v>2.5239742122428348</v>
      </c>
      <c r="F20" s="62">
        <v>1.4523512804979462</v>
      </c>
      <c r="G20" s="62">
        <v>1.2658833464132351</v>
      </c>
      <c r="H20" s="62">
        <v>1.2407996769344349</v>
      </c>
      <c r="I20" s="62">
        <v>1.8801021476640416</v>
      </c>
      <c r="J20" s="62">
        <v>1.7845072210123596</v>
      </c>
      <c r="K20" s="62">
        <v>1.3919394520618444</v>
      </c>
      <c r="L20" s="62">
        <v>1.7928994152660145</v>
      </c>
      <c r="M20" s="62">
        <v>1.2342798871386782</v>
      </c>
      <c r="N20" s="62">
        <v>0.91843293295366735</v>
      </c>
      <c r="O20" s="62">
        <v>1.5987995881305801</v>
      </c>
      <c r="P20" s="62">
        <v>1.7842764084239187</v>
      </c>
      <c r="Q20" s="62">
        <v>1.2199966891532956</v>
      </c>
      <c r="R20" s="62">
        <v>4.4540289380442308</v>
      </c>
      <c r="S20" s="62">
        <v>1.0138405368760592</v>
      </c>
      <c r="T20" s="62">
        <v>1.7511733769008249</v>
      </c>
      <c r="U20" s="62">
        <v>3.2544641423043266</v>
      </c>
      <c r="V20" s="62">
        <v>2.9481582152777555</v>
      </c>
      <c r="W20" s="62">
        <v>1.1782046080324331</v>
      </c>
      <c r="X20" s="62">
        <v>4.6873738012448101</v>
      </c>
      <c r="Y20" s="62">
        <v>3.5982614244479008</v>
      </c>
      <c r="Z20" s="62">
        <v>1.8740954576820699</v>
      </c>
      <c r="AA20" s="62">
        <v>1.0769738002361193</v>
      </c>
      <c r="AB20" s="62">
        <v>1.2159359361813862</v>
      </c>
      <c r="AC20" s="62">
        <v>1.7557800173652653</v>
      </c>
      <c r="AD20" s="62">
        <v>2.3167973353134883</v>
      </c>
      <c r="AE20" s="62">
        <v>0.17832373526777279</v>
      </c>
      <c r="AF20" s="62">
        <v>1.9762734895110246</v>
      </c>
      <c r="AG20" s="62">
        <v>1.4994619902385311</v>
      </c>
      <c r="AH20" s="62">
        <v>0.79680438662411157</v>
      </c>
      <c r="AI20" s="62">
        <v>0.45859364191386476</v>
      </c>
      <c r="AJ20" s="62">
        <v>0.75277327171925423</v>
      </c>
      <c r="AK20" s="62">
        <v>4.3562941680739112E-2</v>
      </c>
      <c r="AL20" s="62">
        <v>6.4952802419183775E-2</v>
      </c>
      <c r="AM20" s="62">
        <v>0.40861089587526694</v>
      </c>
      <c r="AN20" s="62">
        <v>4.6070524134969558E-2</v>
      </c>
      <c r="AO20" s="62">
        <v>0.36685592810218237</v>
      </c>
      <c r="AP20" s="62">
        <v>8.2012733259313325E-2</v>
      </c>
      <c r="AQ20" s="62">
        <v>1.6475508370966103</v>
      </c>
      <c r="AR20" s="62">
        <v>0.31733935742971892</v>
      </c>
      <c r="AS20" s="62">
        <v>0.76</v>
      </c>
      <c r="AT20" s="62">
        <v>4.3204682108033037</v>
      </c>
      <c r="AU20" s="62">
        <v>3.9763085714438327</v>
      </c>
      <c r="AV20" s="62">
        <v>8.0793342799155995E-2</v>
      </c>
      <c r="AW20" s="62">
        <v>2.3500432524515316</v>
      </c>
      <c r="AX20" s="62">
        <v>0.15778240403061958</v>
      </c>
      <c r="AY20" s="62">
        <v>1.1678098170075351</v>
      </c>
      <c r="AZ20" s="62">
        <v>3.6438375164219199</v>
      </c>
      <c r="BA20" s="62">
        <v>0.2</v>
      </c>
      <c r="BB20" s="62" t="s">
        <v>281</v>
      </c>
      <c r="BC20" s="62">
        <v>1.1667231297229013</v>
      </c>
      <c r="BE20" s="9">
        <v>0.79359795400144639</v>
      </c>
      <c r="BF20" s="62">
        <v>2.9499999999999997</v>
      </c>
    </row>
    <row r="21" spans="1:58" x14ac:dyDescent="0.25">
      <c r="A21" s="54">
        <v>2012</v>
      </c>
      <c r="B21" s="62">
        <v>2.0376046080383063</v>
      </c>
      <c r="C21" s="62">
        <v>0.65863570808733329</v>
      </c>
      <c r="D21" s="62">
        <v>0.72600349823528554</v>
      </c>
      <c r="E21" s="62">
        <v>2.291508263960425</v>
      </c>
      <c r="F21" s="62">
        <v>1.4544315122612241</v>
      </c>
      <c r="G21" s="62">
        <v>1.3112730487670159</v>
      </c>
      <c r="H21" s="62">
        <v>1.2525953566630936</v>
      </c>
      <c r="I21" s="62">
        <v>1.8062969957106862</v>
      </c>
      <c r="J21" s="62">
        <v>1.7787927959449064</v>
      </c>
      <c r="K21" s="62">
        <v>1.2722823817682301</v>
      </c>
      <c r="L21" s="62">
        <v>1.8106444098247851</v>
      </c>
      <c r="M21" s="62">
        <v>1.2616657991686586</v>
      </c>
      <c r="N21" s="62">
        <v>0.91721164563323332</v>
      </c>
      <c r="O21" s="62">
        <v>1.6005990805008032</v>
      </c>
      <c r="P21" s="62">
        <v>1.7764302023573684</v>
      </c>
      <c r="Q21" s="62">
        <v>1.2239401119305422</v>
      </c>
      <c r="R21" s="62">
        <v>4.302174068056356</v>
      </c>
      <c r="S21" s="62">
        <v>1.0492709076128726</v>
      </c>
      <c r="T21" s="62">
        <v>1.8078000734491126</v>
      </c>
      <c r="U21" s="62">
        <v>3.3070800065553136</v>
      </c>
      <c r="V21" s="62">
        <v>2.762444304613235</v>
      </c>
      <c r="W21" s="62">
        <v>1.0863891513612918</v>
      </c>
      <c r="X21" s="62">
        <v>4.6255439885573857</v>
      </c>
      <c r="Y21" s="62">
        <v>3.5925633885863384</v>
      </c>
      <c r="Z21" s="62">
        <v>1.8622114098976743</v>
      </c>
      <c r="AA21" s="62">
        <v>1.0131803231489709</v>
      </c>
      <c r="AB21" s="62">
        <v>1.2087111404877</v>
      </c>
      <c r="AC21" s="62">
        <v>1.7583252521764057</v>
      </c>
      <c r="AD21" s="62">
        <v>2.3789370455251566</v>
      </c>
      <c r="AE21" s="62">
        <v>0.18607360302917025</v>
      </c>
      <c r="AF21" s="62">
        <v>1.9428151120101902</v>
      </c>
      <c r="AG21" s="62">
        <v>1.4431645823025956</v>
      </c>
      <c r="AH21" s="62">
        <v>0.8022321586010589</v>
      </c>
      <c r="AI21" s="62">
        <v>0.44434588267089192</v>
      </c>
      <c r="AJ21" s="62">
        <v>0.74274066593871946</v>
      </c>
      <c r="AK21" s="62">
        <v>5.066603503306822E-2</v>
      </c>
      <c r="AL21" s="62">
        <v>5.7904090414225728E-2</v>
      </c>
      <c r="AM21" s="62">
        <v>0.41078678510174471</v>
      </c>
      <c r="AN21" s="62">
        <v>4.6085405897192011E-2</v>
      </c>
      <c r="AO21" s="62">
        <v>0.37536935771927621</v>
      </c>
      <c r="AP21" s="62">
        <v>6.6630491108157816E-2</v>
      </c>
      <c r="AQ21" s="62">
        <v>1.7669821240176353</v>
      </c>
      <c r="AR21" s="62">
        <v>0.32344121264640929</v>
      </c>
      <c r="AS21" s="62">
        <v>0.8</v>
      </c>
      <c r="AT21" s="62">
        <v>4.3089064574764011</v>
      </c>
      <c r="AU21" s="62">
        <v>4.4442762173102883</v>
      </c>
      <c r="AV21" s="62">
        <v>8.8830028592161658E-2</v>
      </c>
      <c r="AW21" s="62">
        <v>2.4839645142362956</v>
      </c>
      <c r="AX21" s="62">
        <v>0.20853377586364363</v>
      </c>
      <c r="AY21" s="62">
        <v>1.2179602199013784</v>
      </c>
      <c r="AZ21" s="62">
        <v>3.9351782153658506</v>
      </c>
      <c r="BA21" s="62">
        <v>0.2</v>
      </c>
      <c r="BB21" s="62" t="s">
        <v>281</v>
      </c>
      <c r="BC21" s="62">
        <v>1.1920724314700615</v>
      </c>
      <c r="BE21" s="9">
        <v>0.8023503113386995</v>
      </c>
      <c r="BF21" s="62">
        <v>2.7750000000000004</v>
      </c>
    </row>
    <row r="22" spans="1:58" x14ac:dyDescent="0.25">
      <c r="A22" s="54">
        <v>2013</v>
      </c>
      <c r="B22" s="62">
        <v>2.0372230328459309</v>
      </c>
      <c r="C22" s="62">
        <v>0.65931443417505564</v>
      </c>
      <c r="D22" s="62">
        <v>0.69329054440866278</v>
      </c>
      <c r="E22" s="62">
        <v>2.2904040011655966</v>
      </c>
      <c r="F22" s="62">
        <v>1.455954262550015</v>
      </c>
      <c r="G22" s="62">
        <v>1.4151736003557576</v>
      </c>
      <c r="H22" s="62">
        <v>1.3064166322771591</v>
      </c>
      <c r="I22" s="62">
        <v>1.6984309619863045</v>
      </c>
      <c r="J22" s="62">
        <v>1.7815713674306788</v>
      </c>
      <c r="K22" s="62">
        <v>1.2719699373071265</v>
      </c>
      <c r="L22" s="62">
        <v>1.5781832793400843</v>
      </c>
      <c r="M22" s="62">
        <v>1.263848617750432</v>
      </c>
      <c r="N22" s="62">
        <v>0.91492403509594078</v>
      </c>
      <c r="O22" s="62">
        <v>1.4996729213069206</v>
      </c>
      <c r="P22" s="62">
        <v>1.7199298976756612</v>
      </c>
      <c r="Q22" s="62">
        <v>1.2277315551639303</v>
      </c>
      <c r="R22" s="62">
        <v>4.2033264543630864</v>
      </c>
      <c r="S22" s="62">
        <v>1.0774902826807558</v>
      </c>
      <c r="T22" s="62">
        <v>1.7484025432021293</v>
      </c>
      <c r="U22" s="62">
        <v>3.2048925704823423</v>
      </c>
      <c r="V22" s="62">
        <v>2.7506026171694922</v>
      </c>
      <c r="W22" s="62">
        <v>1.1889651226980398</v>
      </c>
      <c r="X22" s="62">
        <v>4.0792268983352349</v>
      </c>
      <c r="Y22" s="62">
        <v>3.6986487852342815</v>
      </c>
      <c r="Z22" s="62">
        <v>1.8496271393086272</v>
      </c>
      <c r="AA22" s="62">
        <v>1.04071804276536</v>
      </c>
      <c r="AB22" s="62">
        <v>1.2100722642900463</v>
      </c>
      <c r="AC22" s="62">
        <v>1.7610397798369213</v>
      </c>
      <c r="AD22" s="62">
        <v>2.4162219496492923</v>
      </c>
      <c r="AE22" s="62">
        <v>0.38757763732188288</v>
      </c>
      <c r="AF22" s="62">
        <v>1.8929081985303422</v>
      </c>
      <c r="AG22" s="62">
        <v>1.3544042811512831</v>
      </c>
      <c r="AH22" s="62">
        <v>0.7932988806402298</v>
      </c>
      <c r="AI22" s="62">
        <v>0.46905338634242272</v>
      </c>
      <c r="AJ22" s="62">
        <v>0.73291193808335064</v>
      </c>
      <c r="AK22" s="62">
        <v>7.2110379853839626E-2</v>
      </c>
      <c r="AL22" s="62">
        <v>5.0781874436031833E-2</v>
      </c>
      <c r="AM22" s="62">
        <v>0.39943139745168021</v>
      </c>
      <c r="AN22" s="62">
        <v>4.6060280003845287E-2</v>
      </c>
      <c r="AO22" s="62">
        <v>0.36172715855248005</v>
      </c>
      <c r="AP22" s="62">
        <v>6.8926317692278125E-2</v>
      </c>
      <c r="AQ22" s="62">
        <v>1.8571213366927461</v>
      </c>
      <c r="AR22" s="62">
        <v>0.33121078260869569</v>
      </c>
      <c r="AS22" s="62">
        <v>0.8</v>
      </c>
      <c r="AT22" s="62">
        <v>4.4417030136457294</v>
      </c>
      <c r="AU22" s="62">
        <v>4.2132775846484938</v>
      </c>
      <c r="AV22" s="62">
        <v>8.9409960953488035E-2</v>
      </c>
      <c r="AW22" s="62">
        <v>2.3277926900630468</v>
      </c>
      <c r="AX22" s="62">
        <v>0.24293766578372028</v>
      </c>
      <c r="AY22" s="62">
        <v>1.1029818387952428</v>
      </c>
      <c r="AZ22" s="62">
        <v>3.9000776914680899</v>
      </c>
      <c r="BA22" s="62">
        <v>0.2</v>
      </c>
      <c r="BB22" s="62" t="s">
        <v>281</v>
      </c>
      <c r="BC22" s="62">
        <v>1.1907643514049204</v>
      </c>
      <c r="BE22" s="9">
        <v>0.78568360825505668</v>
      </c>
      <c r="BF22" s="62">
        <v>2.7250000000000001</v>
      </c>
    </row>
    <row r="23" spans="1:58" s="58" customFormat="1" x14ac:dyDescent="0.25">
      <c r="A23" s="54">
        <v>2014</v>
      </c>
      <c r="B23" s="105">
        <v>2.0373286864702216</v>
      </c>
      <c r="C23" s="105">
        <v>0.71838011181694428</v>
      </c>
      <c r="D23" s="105">
        <v>0.68614434267356894</v>
      </c>
      <c r="E23" s="105">
        <v>2.3130276026770247</v>
      </c>
      <c r="F23" s="105">
        <v>1.4572538933106771</v>
      </c>
      <c r="G23" s="105">
        <v>1.5150342051248367</v>
      </c>
      <c r="H23" s="105">
        <v>1.3269161711587192</v>
      </c>
      <c r="I23" s="105">
        <v>1.6233266845023231</v>
      </c>
      <c r="J23" s="105">
        <v>1.8013694371848257</v>
      </c>
      <c r="K23" s="105">
        <v>1.2633520486780163</v>
      </c>
      <c r="L23" s="105">
        <v>1.5435135430543185</v>
      </c>
      <c r="M23" s="105">
        <v>1.2449593965385386</v>
      </c>
      <c r="N23" s="105">
        <v>0.82935938866649483</v>
      </c>
      <c r="O23" s="105">
        <v>1.5001659428137746</v>
      </c>
      <c r="P23" s="105">
        <v>1.7035605950616797</v>
      </c>
      <c r="Q23" s="105" t="s">
        <v>281</v>
      </c>
      <c r="R23" s="105">
        <v>4.1118156451577965</v>
      </c>
      <c r="S23" s="105">
        <v>1.1138410396223744</v>
      </c>
      <c r="T23" s="105">
        <v>1.7468238196240979</v>
      </c>
      <c r="U23" s="105">
        <v>3.2357420062004909</v>
      </c>
      <c r="V23" s="105">
        <v>2.475876866862786</v>
      </c>
      <c r="W23" s="105">
        <v>1.1703909014014868</v>
      </c>
      <c r="X23" s="105">
        <v>3.8227753241166993</v>
      </c>
      <c r="Y23" s="105">
        <v>3.6039488817698273</v>
      </c>
      <c r="Z23" s="105" t="s">
        <v>281</v>
      </c>
      <c r="AA23" s="105">
        <v>1.0002011116286946</v>
      </c>
      <c r="AB23" s="105">
        <v>1.1796616781025928</v>
      </c>
      <c r="AC23" s="105">
        <v>1.6792608634089785</v>
      </c>
      <c r="AD23" s="105">
        <v>2.45256220253551</v>
      </c>
      <c r="AE23" s="105">
        <v>0.41805966892621244</v>
      </c>
      <c r="AF23" s="105">
        <v>1.8277030654689619</v>
      </c>
      <c r="AG23" s="105">
        <v>1.296429374518336</v>
      </c>
      <c r="AH23" s="105">
        <v>0.80568013772337443</v>
      </c>
      <c r="AI23" s="105">
        <v>0.75250733729568731</v>
      </c>
      <c r="AJ23" s="105" t="s">
        <v>281</v>
      </c>
      <c r="AK23" s="105">
        <v>7.1915959831237927E-2</v>
      </c>
      <c r="AL23" s="105">
        <v>4.3603480100632044E-2</v>
      </c>
      <c r="AM23" s="105">
        <v>0.40169996105545969</v>
      </c>
      <c r="AN23" s="105">
        <v>3.8350947345382649E-2</v>
      </c>
      <c r="AO23" s="105">
        <v>0.35546425878983107</v>
      </c>
      <c r="AP23" s="105" t="s">
        <v>281</v>
      </c>
      <c r="AQ23" s="105">
        <v>1.8536770053576537</v>
      </c>
      <c r="AR23" s="105">
        <v>0.34162090111222432</v>
      </c>
      <c r="AS23" s="105">
        <v>0.84000000000000008</v>
      </c>
      <c r="AT23" s="105">
        <v>4.4719267302342711</v>
      </c>
      <c r="AU23" s="105">
        <v>4.1697952612553477</v>
      </c>
      <c r="AV23" s="105">
        <v>8.2486739263601699E-2</v>
      </c>
      <c r="AW23" s="105">
        <v>2.2907187956588895</v>
      </c>
      <c r="AX23" s="105">
        <v>0.21029835909218531</v>
      </c>
      <c r="AY23" s="105">
        <v>1.1082586427656851</v>
      </c>
      <c r="AZ23" s="105">
        <v>3.8554345268305381</v>
      </c>
      <c r="BA23" s="105" t="s">
        <v>281</v>
      </c>
      <c r="BB23" s="105" t="s">
        <v>281</v>
      </c>
      <c r="BC23" s="105">
        <v>1.1566636622308162</v>
      </c>
      <c r="BE23" s="76">
        <v>0.76998687306200841</v>
      </c>
      <c r="BF23" s="105">
        <v>2.6</v>
      </c>
    </row>
    <row r="24" spans="1:58" x14ac:dyDescent="0.25">
      <c r="A24" s="22">
        <v>2015</v>
      </c>
      <c r="B24" s="62" t="s">
        <v>281</v>
      </c>
      <c r="C24" s="62" t="s">
        <v>281</v>
      </c>
      <c r="D24" s="62" t="s">
        <v>281</v>
      </c>
      <c r="E24" s="62" t="s">
        <v>281</v>
      </c>
      <c r="F24" s="62" t="s">
        <v>281</v>
      </c>
      <c r="G24" s="62" t="s">
        <v>281</v>
      </c>
      <c r="H24" s="62" t="s">
        <v>281</v>
      </c>
      <c r="I24" s="62" t="s">
        <v>281</v>
      </c>
      <c r="J24" s="62" t="s">
        <v>281</v>
      </c>
      <c r="K24" s="62" t="s">
        <v>281</v>
      </c>
      <c r="L24" s="62" t="s">
        <v>281</v>
      </c>
      <c r="M24" s="62" t="s">
        <v>281</v>
      </c>
      <c r="N24" s="62" t="s">
        <v>281</v>
      </c>
      <c r="O24" s="62" t="s">
        <v>281</v>
      </c>
      <c r="P24" s="62">
        <v>1.8665251865038852</v>
      </c>
      <c r="Q24" s="62" t="s">
        <v>281</v>
      </c>
      <c r="R24" s="62" t="s">
        <v>281</v>
      </c>
      <c r="S24" s="62" t="s">
        <v>281</v>
      </c>
      <c r="T24" s="62" t="s">
        <v>281</v>
      </c>
      <c r="U24" s="62" t="s">
        <v>281</v>
      </c>
      <c r="V24" s="62" t="s">
        <v>281</v>
      </c>
      <c r="W24" s="62" t="s">
        <v>281</v>
      </c>
      <c r="X24" s="62" t="s">
        <v>281</v>
      </c>
      <c r="Y24" s="62" t="s">
        <v>281</v>
      </c>
      <c r="Z24" s="62" t="s">
        <v>281</v>
      </c>
      <c r="AA24" s="62" t="s">
        <v>281</v>
      </c>
      <c r="AB24" s="62">
        <v>1.1250826229108544</v>
      </c>
      <c r="AC24" s="62" t="s">
        <v>281</v>
      </c>
      <c r="AD24" s="62" t="s">
        <v>281</v>
      </c>
      <c r="AE24" s="62" t="s">
        <v>281</v>
      </c>
      <c r="AF24" s="62" t="s">
        <v>281</v>
      </c>
      <c r="AG24" s="62" t="s">
        <v>281</v>
      </c>
      <c r="AH24" s="62" t="s">
        <v>281</v>
      </c>
      <c r="AI24" s="62" t="s">
        <v>281</v>
      </c>
      <c r="AJ24" s="62" t="s">
        <v>281</v>
      </c>
      <c r="AK24" s="62" t="s">
        <v>281</v>
      </c>
      <c r="AL24" s="62" t="s">
        <v>281</v>
      </c>
      <c r="AM24" s="62" t="s">
        <v>281</v>
      </c>
      <c r="AN24" s="62" t="s">
        <v>281</v>
      </c>
      <c r="AO24" s="62" t="s">
        <v>281</v>
      </c>
      <c r="AP24" s="62" t="s">
        <v>281</v>
      </c>
      <c r="AQ24" s="62">
        <v>1.9339428394154146</v>
      </c>
      <c r="AR24" s="62" t="s">
        <v>281</v>
      </c>
      <c r="AS24" s="62">
        <v>0.8</v>
      </c>
      <c r="AT24" s="62" t="s">
        <v>281</v>
      </c>
      <c r="AU24" s="62" t="s">
        <v>281</v>
      </c>
      <c r="AV24" s="62" t="s">
        <v>281</v>
      </c>
      <c r="AW24" s="62" t="s">
        <v>281</v>
      </c>
      <c r="AX24" s="62">
        <v>0.21114260297586968</v>
      </c>
      <c r="AY24" s="62" t="s">
        <v>281</v>
      </c>
      <c r="AZ24" s="62" t="s">
        <v>281</v>
      </c>
      <c r="BA24" s="62" t="s">
        <v>281</v>
      </c>
      <c r="BB24" s="62" t="s">
        <v>281</v>
      </c>
      <c r="BC24" s="62" t="s">
        <v>281</v>
      </c>
      <c r="BD24" s="58"/>
      <c r="BE24" s="9">
        <v>0.34070195148718541</v>
      </c>
      <c r="BF24" s="62" t="s">
        <v>281</v>
      </c>
    </row>
    <row r="26" spans="1:58" x14ac:dyDescent="0.25">
      <c r="C26" s="18"/>
      <c r="D26" s="60"/>
    </row>
    <row r="27" spans="1:58" x14ac:dyDescent="0.25">
      <c r="C27" s="18"/>
      <c r="D27" s="2"/>
    </row>
    <row r="28" spans="1:58" x14ac:dyDescent="0.25">
      <c r="C28" s="18"/>
      <c r="D28" s="2"/>
    </row>
  </sheetData>
  <pageMargins left="0.7" right="0.7" top="0.75" bottom="0.75" header="0.3" footer="0.3"/>
  <pageSetup paperSize="9" orientation="portrait"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0070C0"/>
  </sheetPr>
  <dimension ref="A1:BG17"/>
  <sheetViews>
    <sheetView workbookViewId="0">
      <pane xSplit="1" ySplit="2" topLeftCell="B3" activePane="bottomRight" state="frozen"/>
      <selection pane="topRight" activeCell="B1" sqref="B1"/>
      <selection pane="bottomLeft" activeCell="A3" sqref="A3"/>
      <selection pane="bottomRight"/>
    </sheetView>
  </sheetViews>
  <sheetFormatPr defaultColWidth="11.42578125" defaultRowHeight="15" x14ac:dyDescent="0.25"/>
  <cols>
    <col min="1" max="1" width="11.42578125" style="20"/>
    <col min="2" max="2" width="11.85546875" bestFit="1" customWidth="1"/>
  </cols>
  <sheetData>
    <row r="1" spans="1:59" s="20" customFormat="1" x14ac:dyDescent="0.25">
      <c r="A1" s="19" t="s">
        <v>594</v>
      </c>
    </row>
    <row r="2" spans="1:59" s="20" customFormat="1" x14ac:dyDescent="0.25">
      <c r="A2" s="21" t="s">
        <v>39</v>
      </c>
      <c r="B2" s="21" t="s">
        <v>228</v>
      </c>
      <c r="C2" s="21" t="s">
        <v>233</v>
      </c>
      <c r="D2" s="21" t="s">
        <v>240</v>
      </c>
      <c r="E2" s="21" t="s">
        <v>241</v>
      </c>
      <c r="F2" s="21" t="s">
        <v>223</v>
      </c>
      <c r="G2" s="21" t="s">
        <v>224</v>
      </c>
      <c r="H2" s="21" t="s">
        <v>226</v>
      </c>
      <c r="I2" s="21" t="s">
        <v>227</v>
      </c>
      <c r="J2" s="21" t="s">
        <v>229</v>
      </c>
      <c r="K2" s="21" t="s">
        <v>230</v>
      </c>
      <c r="L2" s="21" t="s">
        <v>232</v>
      </c>
      <c r="M2" s="21" t="s">
        <v>238</v>
      </c>
      <c r="N2" s="21" t="s">
        <v>242</v>
      </c>
      <c r="O2" s="21" t="s">
        <v>243</v>
      </c>
      <c r="P2" s="21" t="s">
        <v>245</v>
      </c>
      <c r="Q2" s="21" t="s">
        <v>269</v>
      </c>
      <c r="R2" s="21" t="s">
        <v>89</v>
      </c>
      <c r="S2" s="21" t="s">
        <v>90</v>
      </c>
      <c r="T2" s="21" t="s">
        <v>93</v>
      </c>
      <c r="U2" s="21" t="s">
        <v>94</v>
      </c>
      <c r="V2" s="21" t="s">
        <v>99</v>
      </c>
      <c r="W2" s="21" t="s">
        <v>102</v>
      </c>
      <c r="X2" s="21" t="s">
        <v>103</v>
      </c>
      <c r="Y2" s="21" t="s">
        <v>107</v>
      </c>
      <c r="Z2" s="21" t="s">
        <v>270</v>
      </c>
      <c r="AA2" s="21" t="s">
        <v>84</v>
      </c>
      <c r="AB2" s="21" t="s">
        <v>85</v>
      </c>
      <c r="AC2" s="21" t="s">
        <v>221</v>
      </c>
      <c r="AD2" s="21" t="s">
        <v>222</v>
      </c>
      <c r="AE2" s="21" t="s">
        <v>110</v>
      </c>
      <c r="AF2" s="21" t="s">
        <v>117</v>
      </c>
      <c r="AG2" s="21" t="s">
        <v>120</v>
      </c>
      <c r="AH2" s="21" t="s">
        <v>138</v>
      </c>
      <c r="AI2" s="21" t="s">
        <v>150</v>
      </c>
      <c r="AJ2" s="21" t="s">
        <v>272</v>
      </c>
      <c r="AK2" s="21" t="s">
        <v>153</v>
      </c>
      <c r="AL2" s="21" t="s">
        <v>193</v>
      </c>
      <c r="AM2" s="21" t="s">
        <v>208</v>
      </c>
      <c r="AN2" s="21" t="s">
        <v>215</v>
      </c>
      <c r="AO2" s="21" t="s">
        <v>244</v>
      </c>
      <c r="AP2" s="21" t="s">
        <v>273</v>
      </c>
      <c r="AQ2" s="21" t="s">
        <v>47</v>
      </c>
      <c r="AR2" s="21" t="s">
        <v>274</v>
      </c>
      <c r="AS2" s="21" t="s">
        <v>52</v>
      </c>
      <c r="AT2" s="21" t="s">
        <v>54</v>
      </c>
      <c r="AU2" s="21" t="s">
        <v>275</v>
      </c>
      <c r="AV2" s="21" t="s">
        <v>60</v>
      </c>
      <c r="AW2" s="21" t="s">
        <v>69</v>
      </c>
      <c r="AX2" s="21" t="s">
        <v>71</v>
      </c>
      <c r="AY2" s="21" t="s">
        <v>75</v>
      </c>
      <c r="AZ2" s="21" t="s">
        <v>77</v>
      </c>
      <c r="BA2" s="21" t="s">
        <v>276</v>
      </c>
      <c r="BB2" s="21" t="s">
        <v>277</v>
      </c>
      <c r="BC2" s="21" t="s">
        <v>254</v>
      </c>
      <c r="BE2" s="22" t="s">
        <v>278</v>
      </c>
      <c r="BF2" s="20" t="s">
        <v>279</v>
      </c>
      <c r="BG2" s="19" t="s">
        <v>280</v>
      </c>
    </row>
    <row r="3" spans="1:59" x14ac:dyDescent="0.25">
      <c r="A3" s="20">
        <v>2001</v>
      </c>
      <c r="B3" s="17">
        <v>20648.034421101213</v>
      </c>
      <c r="C3" s="17">
        <v>19062.439916661428</v>
      </c>
      <c r="D3" s="17">
        <v>14127.25924856187</v>
      </c>
      <c r="E3" s="17">
        <v>16118.696934164805</v>
      </c>
      <c r="F3" s="17">
        <v>21093.922665522172</v>
      </c>
      <c r="G3" s="17">
        <v>20920.25111546414</v>
      </c>
      <c r="H3" s="17">
        <v>23048.491083548211</v>
      </c>
      <c r="I3" s="17">
        <v>20360.391559578478</v>
      </c>
      <c r="J3" s="17">
        <v>19156.689896255069</v>
      </c>
      <c r="K3" s="17">
        <v>12592.433790230514</v>
      </c>
      <c r="L3" s="17">
        <v>21747.228032122293</v>
      </c>
      <c r="M3" s="17">
        <v>22410.665063147906</v>
      </c>
      <c r="N3" s="17">
        <v>21096.053432245481</v>
      </c>
      <c r="O3" s="17">
        <v>22692.356869262381</v>
      </c>
      <c r="P3" s="17">
        <v>21567.35402910252</v>
      </c>
      <c r="Q3" s="11" t="str">
        <f>IFERROR((IF('[1]T61 Real GDP'!Q169&lt;&gt;"",(IF('[1]T58 Total Population'!Q169&lt;&gt;"",('[1]T61 Real GDP'!Q169*1000000)/('[1]T58 Total Population'!Q169*1000),"")),"")),"")</f>
        <v/>
      </c>
      <c r="R3" s="17">
        <v>5770.035743730632</v>
      </c>
      <c r="S3" s="17">
        <v>7827.5490271432991</v>
      </c>
      <c r="T3" s="17">
        <v>3424.5853489979268</v>
      </c>
      <c r="U3" s="17">
        <v>7035.2983683006687</v>
      </c>
      <c r="V3" s="17">
        <v>2409.7881559942225</v>
      </c>
      <c r="W3" s="17">
        <v>3224.5633601748787</v>
      </c>
      <c r="X3" s="17">
        <v>5555.9966460358246</v>
      </c>
      <c r="Y3" s="17">
        <v>3026.2060585920481</v>
      </c>
      <c r="Z3" s="11" t="str">
        <f>IFERROR((IF('[1]T61 Real GDP'!Z169&lt;&gt;"",(IF('[1]T58 Total Population'!Z169&lt;&gt;"",('[1]T61 Real GDP'!Z169*1000000)/('[1]T58 Total Population'!Z169*1000),"")),"")),"")</f>
        <v/>
      </c>
      <c r="AA3" s="17">
        <v>21662.025668109953</v>
      </c>
      <c r="AB3" s="17">
        <v>16933.891575305348</v>
      </c>
      <c r="AC3" s="17">
        <v>22686.64558523288</v>
      </c>
      <c r="AD3" s="17">
        <v>28726.094319273969</v>
      </c>
      <c r="AE3" s="11">
        <v>7967.8063067305302</v>
      </c>
      <c r="AF3" s="11">
        <v>5412.2552804194711</v>
      </c>
      <c r="AG3" s="11">
        <v>10421.487256522798</v>
      </c>
      <c r="AH3" s="11">
        <v>7177.7642508970148</v>
      </c>
      <c r="AI3" s="11">
        <v>8030.0744493053953</v>
      </c>
      <c r="AJ3" s="11" t="str">
        <f>IFERROR((IF('[1]T61 Real GDP'!AJ169&lt;&gt;"",(IF('[1]T58 Total Population'!AJ169&lt;&gt;"",('[1]T61 Real GDP'!AJ169*1000000)/('[1]T58 Total Population'!AJ169*1000),"")),"")),"")</f>
        <v/>
      </c>
      <c r="AK3" s="17">
        <v>2884.6338995404517</v>
      </c>
      <c r="AL3" s="23">
        <v>2966.3856956579366</v>
      </c>
      <c r="AM3" s="17">
        <v>3982.4074923282355</v>
      </c>
      <c r="AN3" s="17">
        <v>4734.2309592531919</v>
      </c>
      <c r="AO3" s="17">
        <v>6035.1354946794754</v>
      </c>
      <c r="AP3" s="11" t="str">
        <f>IFERROR((IF('[1]T61 Real GDP'!AP169&lt;&gt;"",(IF('[1]T58 Total Population'!AP169&lt;&gt;"",('[1]T61 Real GDP'!AP169*1000000)/('[1]T58 Total Population'!AP169*1000),"")),"")),"")</f>
        <v/>
      </c>
      <c r="AQ3" s="17">
        <v>3758.9314777686045</v>
      </c>
      <c r="AR3" s="17">
        <v>21962.002746753493</v>
      </c>
      <c r="AS3" s="17">
        <v>1956.7832033715376</v>
      </c>
      <c r="AT3" s="17">
        <v>20499.907952727041</v>
      </c>
      <c r="AU3" s="11">
        <v>15481.418912832114</v>
      </c>
      <c r="AV3" s="17">
        <v>7718.8755262015347</v>
      </c>
      <c r="AW3" s="17">
        <v>2349.0375145254943</v>
      </c>
      <c r="AX3" s="17">
        <v>20482.758041770197</v>
      </c>
      <c r="AY3" s="11">
        <v>16238.340828865639</v>
      </c>
      <c r="AZ3" s="17">
        <v>6611.3452581890333</v>
      </c>
      <c r="BA3" s="11" t="str">
        <f>IFERROR((IF('[1]T61 Real GDP'!BA169&lt;&gt;"",(IF('[1]T58 Total Population'!BA169&lt;&gt;"",('[1]T61 Real GDP'!BA169*1000000)/('[1]T58 Total Population'!BA169*1000),"")),"")),"")</f>
        <v/>
      </c>
      <c r="BB3" s="11"/>
      <c r="BC3" s="17">
        <v>6160.7820522985166</v>
      </c>
      <c r="BE3" s="9">
        <f t="shared" ref="BE3:BE17" si="0">IFERROR((STDEVA(B3:BB3))/(AVERAGE(B3:BB3)),"")</f>
        <v>0.66658331836553064</v>
      </c>
    </row>
    <row r="4" spans="1:59" x14ac:dyDescent="0.25">
      <c r="A4" s="20">
        <v>2002</v>
      </c>
      <c r="B4" s="17">
        <v>20719.525661469477</v>
      </c>
      <c r="C4" s="17">
        <v>19100.471045688388</v>
      </c>
      <c r="D4" s="17">
        <v>14170.938491662249</v>
      </c>
      <c r="E4" s="17">
        <v>16319.883879796183</v>
      </c>
      <c r="F4" s="17">
        <v>21407.442770341335</v>
      </c>
      <c r="G4" s="17">
        <v>21162.974678941075</v>
      </c>
      <c r="H4" s="17">
        <v>23074.607093618426</v>
      </c>
      <c r="I4" s="17">
        <v>20683.000708640793</v>
      </c>
      <c r="J4" s="17">
        <v>19140.378346158221</v>
      </c>
      <c r="K4" s="17">
        <v>12998.09691942368</v>
      </c>
      <c r="L4" s="17">
        <v>22670.70755352607</v>
      </c>
      <c r="M4" s="17">
        <v>22290.725277232385</v>
      </c>
      <c r="N4" s="17">
        <v>21585.525419413058</v>
      </c>
      <c r="O4" s="17">
        <v>22621.667640612588</v>
      </c>
      <c r="P4" s="17">
        <v>22008.006231145475</v>
      </c>
      <c r="Q4" s="11" t="str">
        <f>IFERROR((IF('[1]T61 Real GDP'!Q170&lt;&gt;"",(IF('[1]T58 Total Population'!Q170&lt;&gt;"",('[1]T61 Real GDP'!Q170*1000000)/('[1]T58 Total Population'!Q170*1000),"")),"")),"")</f>
        <v/>
      </c>
      <c r="R4" s="17">
        <v>6098.7418100185323</v>
      </c>
      <c r="S4" s="17">
        <v>8259.4335263115245</v>
      </c>
      <c r="T4" s="17">
        <v>3625.6101481274691</v>
      </c>
      <c r="U4" s="17">
        <v>7364.7859441221899</v>
      </c>
      <c r="V4" s="17">
        <v>2627.3045751888576</v>
      </c>
      <c r="W4" s="17">
        <v>3395.812347003789</v>
      </c>
      <c r="X4" s="17">
        <v>5851.7269850763323</v>
      </c>
      <c r="Y4" s="17">
        <v>3214.9640680584439</v>
      </c>
      <c r="Z4" s="11" t="str">
        <f>IFERROR((IF('[1]T61 Real GDP'!Z170&lt;&gt;"",(IF('[1]T58 Total Population'!Z170&lt;&gt;"",('[1]T61 Real GDP'!Z170*1000000)/('[1]T58 Total Population'!Z170*1000),"")),"")),"")</f>
        <v/>
      </c>
      <c r="AA4" s="17">
        <v>22236.935272996816</v>
      </c>
      <c r="AB4" s="17">
        <v>17485.54434418619</v>
      </c>
      <c r="AC4" s="17">
        <v>23155.136569813305</v>
      </c>
      <c r="AD4" s="17">
        <v>28976.930192684358</v>
      </c>
      <c r="AE4" s="11">
        <v>7038.0632179945542</v>
      </c>
      <c r="AF4" s="11">
        <v>5481.2466250300649</v>
      </c>
      <c r="AG4" s="11">
        <v>10532.654077768482</v>
      </c>
      <c r="AH4" s="11">
        <v>7146.1481287116421</v>
      </c>
      <c r="AI4" s="11">
        <v>7121.2734183258162</v>
      </c>
      <c r="AJ4" s="11" t="str">
        <f>IFERROR((IF('[1]T61 Real GDP'!AJ170&lt;&gt;"",(IF('[1]T58 Total Population'!AJ170&lt;&gt;"",('[1]T61 Real GDP'!AJ170*1000000)/('[1]T58 Total Population'!AJ170*1000),"")),"")),"")</f>
        <v/>
      </c>
      <c r="AK4" s="17">
        <v>2977.4397390816898</v>
      </c>
      <c r="AL4" s="23">
        <v>3026.3432014776977</v>
      </c>
      <c r="AM4" s="17">
        <v>4083.6105688419052</v>
      </c>
      <c r="AN4" s="17">
        <v>4764.7810848228764</v>
      </c>
      <c r="AO4" s="17">
        <v>6308.077946960696</v>
      </c>
      <c r="AP4" s="11" t="str">
        <f>IFERROR((IF('[1]T61 Real GDP'!AP170&lt;&gt;"",(IF('[1]T58 Total Population'!AP170&lt;&gt;"",('[1]T61 Real GDP'!AP170*1000000)/('[1]T58 Total Population'!AP170*1000),"")),"")),"")</f>
        <v/>
      </c>
      <c r="AQ4" s="17">
        <v>4197.1454233052173</v>
      </c>
      <c r="AR4" s="17">
        <v>22194.990595166269</v>
      </c>
      <c r="AS4" s="17">
        <v>1996.5153492720433</v>
      </c>
      <c r="AT4" s="17">
        <v>20516.849232535595</v>
      </c>
      <c r="AU4" s="11">
        <v>16497.609053470183</v>
      </c>
      <c r="AV4" s="17">
        <v>7952.3359642761607</v>
      </c>
      <c r="AW4" s="17">
        <v>2381.9055926663254</v>
      </c>
      <c r="AX4" s="17">
        <v>20786.41785850262</v>
      </c>
      <c r="AY4" s="11">
        <v>17001.340837728199</v>
      </c>
      <c r="AZ4" s="17">
        <v>6967.3444225340245</v>
      </c>
      <c r="BA4" s="11" t="str">
        <f>IFERROR((IF('[1]T61 Real GDP'!BA170&lt;&gt;"",(IF('[1]T58 Total Population'!BA170&lt;&gt;"",('[1]T61 Real GDP'!BA170*1000000)/('[1]T58 Total Population'!BA170*1000),"")),"")),"")</f>
        <v/>
      </c>
      <c r="BB4" s="11"/>
      <c r="BC4" s="17">
        <v>6303.4767193486896</v>
      </c>
      <c r="BE4" s="9">
        <f t="shared" si="0"/>
        <v>0.663640166051638</v>
      </c>
    </row>
    <row r="5" spans="1:59" x14ac:dyDescent="0.25">
      <c r="A5" s="20">
        <v>2003</v>
      </c>
      <c r="B5" s="17">
        <v>20789.046927320785</v>
      </c>
      <c r="C5" s="17">
        <v>19006.708489859055</v>
      </c>
      <c r="D5" s="17">
        <v>13980.069580418247</v>
      </c>
      <c r="E5" s="17">
        <v>16553.187150690803</v>
      </c>
      <c r="F5" s="17">
        <v>21554.853442382755</v>
      </c>
      <c r="G5" s="17">
        <v>21294.789764994453</v>
      </c>
      <c r="H5" s="17">
        <v>23079.654958899842</v>
      </c>
      <c r="I5" s="17">
        <v>21053.137627512053</v>
      </c>
      <c r="J5" s="17">
        <v>19087.572240241872</v>
      </c>
      <c r="K5" s="17">
        <v>13742.048475665704</v>
      </c>
      <c r="L5" s="17">
        <v>23206.340560246066</v>
      </c>
      <c r="M5" s="17">
        <v>22267.407976643492</v>
      </c>
      <c r="N5" s="17">
        <v>22049.978205881405</v>
      </c>
      <c r="O5" s="17">
        <v>22516.4820417724</v>
      </c>
      <c r="P5" s="17">
        <v>22762.765048987072</v>
      </c>
      <c r="Q5" s="11" t="str">
        <f>IFERROR((IF('[1]T61 Real GDP'!Q171&lt;&gt;"",(IF('[1]T58 Total Population'!Q171&lt;&gt;"",('[1]T61 Real GDP'!Q171*1000000)/('[1]T58 Total Population'!Q171*1000),"")),"")),"")</f>
        <v/>
      </c>
      <c r="R5" s="17">
        <v>6496.7437140899274</v>
      </c>
      <c r="S5" s="17">
        <v>8702.7586744643377</v>
      </c>
      <c r="T5" s="17">
        <v>4041.7115977346248</v>
      </c>
      <c r="U5" s="17">
        <v>7664.1167896519919</v>
      </c>
      <c r="V5" s="17">
        <v>2834.5137125162892</v>
      </c>
      <c r="W5" s="17">
        <v>3583.4255411868721</v>
      </c>
      <c r="X5" s="17">
        <v>6313.0390192114792</v>
      </c>
      <c r="Y5" s="17">
        <v>3552.2465179302499</v>
      </c>
      <c r="Z5" s="11" t="str">
        <f>IFERROR((IF('[1]T61 Real GDP'!Z171&lt;&gt;"",(IF('[1]T58 Total Population'!Z171&lt;&gt;"",('[1]T61 Real GDP'!Z171*1000000)/('[1]T58 Total Population'!Z171*1000),"")),"")),"")</f>
        <v/>
      </c>
      <c r="AA5" s="17">
        <v>22666.277788514366</v>
      </c>
      <c r="AB5" s="17">
        <v>17880.949134740171</v>
      </c>
      <c r="AC5" s="17">
        <v>23406.980270190852</v>
      </c>
      <c r="AD5" s="17">
        <v>29458.922506871182</v>
      </c>
      <c r="AE5" s="11">
        <v>7518.3433292372429</v>
      </c>
      <c r="AF5" s="11">
        <v>5472.38803077579</v>
      </c>
      <c r="AG5" s="11">
        <v>10837.392351377746</v>
      </c>
      <c r="AH5" s="11">
        <v>7159.0055772350552</v>
      </c>
      <c r="AI5" s="11">
        <v>7255.884426297046</v>
      </c>
      <c r="AJ5" s="11" t="str">
        <f>IFERROR((IF('[1]T61 Real GDP'!AJ171&lt;&gt;"",(IF('[1]T58 Total Population'!AJ171&lt;&gt;"",('[1]T61 Real GDP'!AJ171*1000000)/('[1]T58 Total Population'!AJ171*1000),"")),"")),"")</f>
        <v/>
      </c>
      <c r="AK5" s="17">
        <v>3137.9195570778493</v>
      </c>
      <c r="AL5" s="23">
        <v>3178.0467468212291</v>
      </c>
      <c r="AM5" s="17">
        <v>4159.8309776765036</v>
      </c>
      <c r="AN5" s="17">
        <v>4973.5188861938595</v>
      </c>
      <c r="AO5" s="17">
        <v>6539.5415134862988</v>
      </c>
      <c r="AP5" s="11" t="str">
        <f>IFERROR((IF('[1]T61 Real GDP'!AP171&lt;&gt;"",(IF('[1]T58 Total Population'!AP171&lt;&gt;"",('[1]T61 Real GDP'!AP171*1000000)/('[1]T58 Total Population'!AP171*1000),"")),"")),"")</f>
        <v/>
      </c>
      <c r="AQ5" s="17">
        <v>4802.8430611611293</v>
      </c>
      <c r="AR5" s="17">
        <v>22702.183930664021</v>
      </c>
      <c r="AS5" s="17">
        <v>2129.7305352982121</v>
      </c>
      <c r="AT5" s="17">
        <v>20832.997849900727</v>
      </c>
      <c r="AU5" s="11">
        <v>16881.93814795549</v>
      </c>
      <c r="AV5" s="17">
        <v>8210.5285412956509</v>
      </c>
      <c r="AW5" s="17">
        <v>2447.9764025346362</v>
      </c>
      <c r="AX5" s="17">
        <v>21196.787697409476</v>
      </c>
      <c r="AY5" s="11">
        <v>17547.42140617843</v>
      </c>
      <c r="AZ5" s="17">
        <v>7412.2522266439273</v>
      </c>
      <c r="BA5" s="11" t="str">
        <f>IFERROR((IF('[1]T61 Real GDP'!BA171&lt;&gt;"",(IF('[1]T58 Total Population'!BA171&lt;&gt;"",('[1]T61 Real GDP'!BA171*1000000)/('[1]T58 Total Population'!BA171*1000),"")),"")),"")</f>
        <v/>
      </c>
      <c r="BB5" s="11"/>
      <c r="BC5" s="17">
        <v>6525.7272028547422</v>
      </c>
      <c r="BE5" s="9">
        <f t="shared" si="0"/>
        <v>0.6540466258439589</v>
      </c>
    </row>
    <row r="6" spans="1:59" x14ac:dyDescent="0.25">
      <c r="A6" s="20">
        <v>2004</v>
      </c>
      <c r="B6" s="17">
        <v>21193.399751471257</v>
      </c>
      <c r="C6" s="17">
        <v>19210.519703975657</v>
      </c>
      <c r="D6" s="17">
        <v>14138.59741641843</v>
      </c>
      <c r="E6" s="17">
        <v>16822.750659532427</v>
      </c>
      <c r="F6" s="17">
        <v>22080.303274958529</v>
      </c>
      <c r="G6" s="17">
        <v>21954.948068664551</v>
      </c>
      <c r="H6" s="17">
        <v>23525.718634718723</v>
      </c>
      <c r="I6" s="17">
        <v>21879.093145856466</v>
      </c>
      <c r="J6" s="17">
        <v>19283.670487293424</v>
      </c>
      <c r="K6" s="17">
        <v>14313.178737228258</v>
      </c>
      <c r="L6" s="17">
        <v>23724.889762316801</v>
      </c>
      <c r="M6" s="17">
        <v>22695.82597212556</v>
      </c>
      <c r="N6" s="17">
        <v>22942.612169500579</v>
      </c>
      <c r="O6" s="17">
        <v>22959.647174249545</v>
      </c>
      <c r="P6" s="17">
        <v>23306.559580957412</v>
      </c>
      <c r="Q6" s="11" t="str">
        <f>IFERROR((IF('[1]T61 Real GDP'!Q172&lt;&gt;"",(IF('[1]T58 Total Population'!Q172&lt;&gt;"",('[1]T61 Real GDP'!Q172*1000000)/('[1]T58 Total Population'!Q172*1000),"")),"")),"")</f>
        <v/>
      </c>
      <c r="R6" s="17">
        <v>7000.1130624357374</v>
      </c>
      <c r="S6" s="17">
        <v>9071.7196042173236</v>
      </c>
      <c r="T6" s="17">
        <v>4294.0801765699662</v>
      </c>
      <c r="U6" s="17">
        <v>8047.2330408900971</v>
      </c>
      <c r="V6" s="17">
        <v>3078.6118697793108</v>
      </c>
      <c r="W6" s="17">
        <v>3897.6362875506284</v>
      </c>
      <c r="X6" s="17">
        <v>6800.6996241254701</v>
      </c>
      <c r="Y6" s="17">
        <v>4014.231997240101</v>
      </c>
      <c r="Z6" s="11" t="str">
        <f>IFERROR((IF('[1]T61 Real GDP'!Z172&lt;&gt;"",(IF('[1]T58 Total Population'!Z172&lt;&gt;"",('[1]T61 Real GDP'!Z172*1000000)/('[1]T58 Total Population'!Z172*1000),"")),"")),"")</f>
        <v/>
      </c>
      <c r="AA6" s="17">
        <v>23322.007883053539</v>
      </c>
      <c r="AB6" s="17">
        <v>18298.025470556684</v>
      </c>
      <c r="AC6" s="17">
        <v>23952.908626048553</v>
      </c>
      <c r="AD6" s="17">
        <v>30199.800860551808</v>
      </c>
      <c r="AE6" s="11">
        <v>7966.8855745124265</v>
      </c>
      <c r="AF6" s="11">
        <v>5713.4131651081998</v>
      </c>
      <c r="AG6" s="11">
        <v>11485.273001546058</v>
      </c>
      <c r="AH6" s="11">
        <v>7362.2191169001326</v>
      </c>
      <c r="AI6" s="11">
        <v>8094.0649973361742</v>
      </c>
      <c r="AJ6" s="11" t="str">
        <f>IFERROR((IF('[1]T61 Real GDP'!AJ172&lt;&gt;"",(IF('[1]T58 Total Population'!AJ172&lt;&gt;"",('[1]T61 Real GDP'!AJ172*1000000)/('[1]T58 Total Population'!AJ172*1000),"")),"")),"")</f>
        <v/>
      </c>
      <c r="AK6" s="17">
        <v>3252.7277058929085</v>
      </c>
      <c r="AL6" s="23">
        <v>3290.7037715969054</v>
      </c>
      <c r="AM6" s="17">
        <v>4306.1773606416109</v>
      </c>
      <c r="AN6" s="17">
        <v>5215.7602301152092</v>
      </c>
      <c r="AO6" s="17">
        <v>7045.4778523726109</v>
      </c>
      <c r="AP6" s="11" t="str">
        <f>IFERROR((IF('[1]T61 Real GDP'!AP172&lt;&gt;"",(IF('[1]T58 Total Population'!AP172&lt;&gt;"",('[1]T61 Real GDP'!AP172*1000000)/('[1]T58 Total Population'!AP172*1000),"")),"")),"")</f>
        <v/>
      </c>
      <c r="AQ6" s="17">
        <v>5168.7086009683089</v>
      </c>
      <c r="AR6" s="17">
        <v>24468.774479842104</v>
      </c>
      <c r="AS6" s="17">
        <v>2273.195248529109</v>
      </c>
      <c r="AT6" s="17">
        <v>21301.178248739659</v>
      </c>
      <c r="AU6" s="11">
        <v>17588.931298108721</v>
      </c>
      <c r="AV6" s="17">
        <v>8562.6901211763761</v>
      </c>
      <c r="AW6" s="17">
        <v>2556.8154288014271</v>
      </c>
      <c r="AX6" s="17">
        <v>22584.692201154678</v>
      </c>
      <c r="AY6" s="11">
        <v>18563.701212948472</v>
      </c>
      <c r="AZ6" s="17">
        <v>7823.9409757470339</v>
      </c>
      <c r="BA6" s="11" t="str">
        <f>IFERROR((IF('[1]T61 Real GDP'!BA172&lt;&gt;"",(IF('[1]T58 Total Population'!BA172&lt;&gt;"",('[1]T61 Real GDP'!BA172*1000000)/('[1]T58 Total Population'!BA172*1000),"")),"")),"")</f>
        <v/>
      </c>
      <c r="BB6" s="11"/>
      <c r="BC6" s="17">
        <v>6781.8290131161666</v>
      </c>
      <c r="BE6" s="9">
        <f t="shared" si="0"/>
        <v>0.64636582941925469</v>
      </c>
    </row>
    <row r="7" spans="1:59" x14ac:dyDescent="0.25">
      <c r="A7" s="20">
        <v>2005</v>
      </c>
      <c r="B7" s="17">
        <v>21450.000682918431</v>
      </c>
      <c r="C7" s="17">
        <v>19283.733171442167</v>
      </c>
      <c r="D7" s="17">
        <v>14191.465057007197</v>
      </c>
      <c r="E7" s="17">
        <v>17144.839063004456</v>
      </c>
      <c r="F7" s="17">
        <v>22582.946941179205</v>
      </c>
      <c r="G7" s="17">
        <v>22304.690386988525</v>
      </c>
      <c r="H7" s="17">
        <v>24016.885909203032</v>
      </c>
      <c r="I7" s="17">
        <v>22478.604138269035</v>
      </c>
      <c r="J7" s="17">
        <v>19417.057021603057</v>
      </c>
      <c r="K7" s="17">
        <v>14610.999826589867</v>
      </c>
      <c r="L7" s="17">
        <v>24348.760118022768</v>
      </c>
      <c r="M7" s="17">
        <v>23113.736269809979</v>
      </c>
      <c r="N7" s="17">
        <v>23627.367728791112</v>
      </c>
      <c r="O7" s="17">
        <v>23480.640366415169</v>
      </c>
      <c r="P7" s="17">
        <v>23810.431674391606</v>
      </c>
      <c r="Q7" s="11" t="str">
        <f>IFERROR((IF('[1]T61 Real GDP'!Q173&lt;&gt;"",(IF('[1]T58 Total Population'!Q173&lt;&gt;"",('[1]T61 Real GDP'!Q173*1000000)/('[1]T58 Total Population'!Q173*1000),"")),"")),"")</f>
        <v/>
      </c>
      <c r="R7" s="17">
        <v>7512.7947009200907</v>
      </c>
      <c r="S7" s="17">
        <v>9460.7016696933406</v>
      </c>
      <c r="T7" s="17">
        <v>4722.5039551887812</v>
      </c>
      <c r="U7" s="17">
        <v>8378.7287648568945</v>
      </c>
      <c r="V7" s="17">
        <v>3348.3767027791578</v>
      </c>
      <c r="W7" s="17">
        <v>4068.7614992188187</v>
      </c>
      <c r="X7" s="17">
        <v>7268.6759282484991</v>
      </c>
      <c r="Y7" s="17">
        <v>4154.0060604640967</v>
      </c>
      <c r="Z7" s="11" t="str">
        <f>IFERROR((IF('[1]T61 Real GDP'!Z173&lt;&gt;"",(IF('[1]T58 Total Population'!Z173&lt;&gt;"",('[1]T61 Real GDP'!Z173*1000000)/('[1]T58 Total Population'!Z173*1000),"")),"")),"")</f>
        <v/>
      </c>
      <c r="AA7" s="17">
        <v>23764.613687385267</v>
      </c>
      <c r="AB7" s="17">
        <v>18705.723692822969</v>
      </c>
      <c r="AC7" s="17">
        <v>24484.344653524106</v>
      </c>
      <c r="AD7" s="17">
        <v>30841.645496424466</v>
      </c>
      <c r="AE7" s="11">
        <v>8540.5982273384343</v>
      </c>
      <c r="AF7" s="11">
        <v>5824.471363156561</v>
      </c>
      <c r="AG7" s="11">
        <v>12079.853199131696</v>
      </c>
      <c r="AH7" s="11">
        <v>7514.3462184177642</v>
      </c>
      <c r="AI7" s="11">
        <v>8613.1439422711719</v>
      </c>
      <c r="AJ7" s="11" t="str">
        <f>IFERROR((IF('[1]T61 Real GDP'!AJ173&lt;&gt;"",(IF('[1]T58 Total Population'!AJ173&lt;&gt;"",('[1]T61 Real GDP'!AJ173*1000000)/('[1]T58 Total Population'!AJ173*1000),"")),"")),"")</f>
        <v/>
      </c>
      <c r="AK7" s="17">
        <v>3370.1465668487822</v>
      </c>
      <c r="AL7" s="23">
        <v>3349.113850770756</v>
      </c>
      <c r="AM7" s="17">
        <v>4490.4009712857851</v>
      </c>
      <c r="AN7" s="17">
        <v>5370.5767439724723</v>
      </c>
      <c r="AO7" s="17">
        <v>7525.9864592210042</v>
      </c>
      <c r="AP7" s="11" t="str">
        <f>IFERROR((IF('[1]T61 Real GDP'!AP173&lt;&gt;"",(IF('[1]T58 Total Population'!AP173&lt;&gt;"",('[1]T61 Real GDP'!AP173*1000000)/('[1]T58 Total Population'!AP173*1000),"")),"")),"")</f>
        <v/>
      </c>
      <c r="AQ7" s="17">
        <v>5575.3727794311662</v>
      </c>
      <c r="AR7" s="17">
        <v>26040.585966321141</v>
      </c>
      <c r="AS7" s="17">
        <v>2423.7881402351759</v>
      </c>
      <c r="AT7" s="17">
        <v>21575.023474075475</v>
      </c>
      <c r="AU7" s="11">
        <v>18227.318896551955</v>
      </c>
      <c r="AV7" s="17">
        <v>8848.1540423369406</v>
      </c>
      <c r="AW7" s="17">
        <v>2625.2356506201809</v>
      </c>
      <c r="AX7" s="17">
        <v>23683.232227611632</v>
      </c>
      <c r="AY7" s="11">
        <v>19367.413186296992</v>
      </c>
      <c r="AZ7" s="17">
        <v>8093.3359362643087</v>
      </c>
      <c r="BA7" s="11" t="str">
        <f>IFERROR((IF('[1]T61 Real GDP'!BA173&lt;&gt;"",(IF('[1]T58 Total Population'!BA173&lt;&gt;"",('[1]T61 Real GDP'!BA173*1000000)/('[1]T58 Total Population'!BA173*1000),"")),"")),"")</f>
        <v/>
      </c>
      <c r="BB7" s="11"/>
      <c r="BC7" s="17">
        <v>7001.2683839146584</v>
      </c>
      <c r="BE7" s="9">
        <f t="shared" si="0"/>
        <v>0.6407942293856651</v>
      </c>
    </row>
    <row r="8" spans="1:59" x14ac:dyDescent="0.25">
      <c r="A8" s="20">
        <v>2006</v>
      </c>
      <c r="B8" s="17">
        <v>21841.591885557165</v>
      </c>
      <c r="C8" s="17">
        <v>19629.60635333147</v>
      </c>
      <c r="D8" s="17">
        <v>14343.162795697099</v>
      </c>
      <c r="E8" s="17">
        <v>17551.585521614612</v>
      </c>
      <c r="F8" s="17">
        <v>23388.290808604546</v>
      </c>
      <c r="G8" s="17">
        <v>22867.021804458396</v>
      </c>
      <c r="H8" s="17">
        <v>24748.725842375054</v>
      </c>
      <c r="I8" s="17">
        <v>23434.467453076344</v>
      </c>
      <c r="J8" s="17">
        <v>20040.620318052523</v>
      </c>
      <c r="K8" s="17">
        <v>15392.443530444252</v>
      </c>
      <c r="L8" s="17">
        <v>24988.521752045704</v>
      </c>
      <c r="M8" s="17">
        <v>23867.010778434298</v>
      </c>
      <c r="N8" s="17">
        <v>24602.147150810728</v>
      </c>
      <c r="O8" s="17">
        <v>24262.435535186778</v>
      </c>
      <c r="P8" s="17">
        <v>24285.282650144403</v>
      </c>
      <c r="Q8" s="11" t="str">
        <f>IFERROR((IF('[1]T61 Real GDP'!Q174&lt;&gt;"",(IF('[1]T58 Total Population'!Q174&lt;&gt;"",('[1]T61 Real GDP'!Q174*1000000)/('[1]T58 Total Population'!Q174*1000),"")),"")),"")</f>
        <v/>
      </c>
      <c r="R8" s="17">
        <v>8072.3132354912468</v>
      </c>
      <c r="S8" s="17">
        <v>9915.4674668307416</v>
      </c>
      <c r="T8" s="17">
        <v>5183.1074746807335</v>
      </c>
      <c r="U8" s="17">
        <v>8715.0962496528555</v>
      </c>
      <c r="V8" s="17">
        <v>3550.9655721474287</v>
      </c>
      <c r="W8" s="17">
        <v>4398.4170997648807</v>
      </c>
      <c r="X8" s="17">
        <v>7893.4743667814992</v>
      </c>
      <c r="Y8" s="17">
        <v>4491.6864735448671</v>
      </c>
      <c r="Z8" s="11" t="str">
        <f>IFERROR((IF('[1]T61 Real GDP'!Z174&lt;&gt;"",(IF('[1]T58 Total Population'!Z174&lt;&gt;"",('[1]T61 Real GDP'!Z174*1000000)/('[1]T58 Total Population'!Z174*1000),"")),"")),"")</f>
        <v/>
      </c>
      <c r="AA8" s="17">
        <v>24097.573450962896</v>
      </c>
      <c r="AB8" s="17">
        <v>18926.940237388</v>
      </c>
      <c r="AC8" s="17">
        <v>24967.167207444239</v>
      </c>
      <c r="AD8" s="17">
        <v>31357.539587735886</v>
      </c>
      <c r="AE8" s="11">
        <v>9101.1527469182074</v>
      </c>
      <c r="AF8" s="11">
        <v>5987.8086349705882</v>
      </c>
      <c r="AG8" s="11">
        <v>12648.008491077122</v>
      </c>
      <c r="AH8" s="11">
        <v>7802.8881094221633</v>
      </c>
      <c r="AI8" s="11">
        <v>8968.1443677240732</v>
      </c>
      <c r="AJ8" s="11" t="str">
        <f>IFERROR((IF('[1]T61 Real GDP'!AJ174&lt;&gt;"",(IF('[1]T58 Total Population'!AJ174&lt;&gt;"",('[1]T61 Real GDP'!AJ174*1000000)/('[1]T58 Total Population'!AJ174*1000),"")),"")),"")</f>
        <v/>
      </c>
      <c r="AK8" s="17">
        <v>3385.7718510347013</v>
      </c>
      <c r="AL8" s="23">
        <v>3567.6208085543331</v>
      </c>
      <c r="AM8" s="17">
        <v>4698.2746407092482</v>
      </c>
      <c r="AN8" s="17">
        <v>5618.7191728691596</v>
      </c>
      <c r="AO8" s="17">
        <v>7929.9644413675924</v>
      </c>
      <c r="AP8" s="11" t="str">
        <f>IFERROR((IF('[1]T61 Real GDP'!AP174&lt;&gt;"",(IF('[1]T58 Total Population'!AP174&lt;&gt;"",('[1]T61 Real GDP'!AP174*1000000)/('[1]T58 Total Population'!AP174*1000),"")),"")),"")</f>
        <v/>
      </c>
      <c r="AQ8" s="17">
        <v>6047.5622034751568</v>
      </c>
      <c r="AR8" s="17">
        <v>27695.8560204483</v>
      </c>
      <c r="AS8" s="17">
        <v>2612.3634765776087</v>
      </c>
      <c r="AT8" s="17">
        <v>21938.170592300474</v>
      </c>
      <c r="AU8" s="11">
        <v>19124.084544036228</v>
      </c>
      <c r="AV8" s="17">
        <v>9179.6149388843078</v>
      </c>
      <c r="AW8" s="17">
        <v>2708.043097560188</v>
      </c>
      <c r="AX8" s="17">
        <v>25169.527915206338</v>
      </c>
      <c r="AY8" s="11">
        <v>20340.180132709425</v>
      </c>
      <c r="AZ8" s="17">
        <v>8434.9202481419725</v>
      </c>
      <c r="BA8" s="11" t="str">
        <f>IFERROR((IF('[1]T61 Real GDP'!BA174&lt;&gt;"",(IF('[1]T58 Total Population'!BA174&lt;&gt;"",('[1]T61 Real GDP'!BA174*1000000)/('[1]T58 Total Population'!BA174*1000),"")),"")),"")</f>
        <v/>
      </c>
      <c r="BB8" s="11"/>
      <c r="BC8" s="17">
        <v>7275.7606620893503</v>
      </c>
      <c r="BE8" s="9">
        <f t="shared" si="0"/>
        <v>0.63496718252962958</v>
      </c>
    </row>
    <row r="9" spans="1:59" x14ac:dyDescent="0.25">
      <c r="A9" s="20">
        <v>2007</v>
      </c>
      <c r="B9" s="17">
        <v>22202.17253075663</v>
      </c>
      <c r="C9" s="17">
        <v>19841.538671196064</v>
      </c>
      <c r="D9" s="17">
        <v>14631.417929800693</v>
      </c>
      <c r="E9" s="17">
        <v>17848.9431040325</v>
      </c>
      <c r="F9" s="17">
        <v>24234.638002482992</v>
      </c>
      <c r="G9" s="17">
        <v>23496.542128109177</v>
      </c>
      <c r="H9" s="17">
        <v>25060.287630849358</v>
      </c>
      <c r="I9" s="17">
        <v>24651.340279395088</v>
      </c>
      <c r="J9" s="17">
        <v>20546.936107422782</v>
      </c>
      <c r="K9" s="17">
        <v>15826.62341483371</v>
      </c>
      <c r="L9" s="17">
        <v>25623.679292666486</v>
      </c>
      <c r="M9" s="17">
        <v>24756.362436510313</v>
      </c>
      <c r="N9" s="17">
        <v>25376.74189937206</v>
      </c>
      <c r="O9" s="17">
        <v>25025.240761716359</v>
      </c>
      <c r="P9" s="17">
        <v>25002.119099661428</v>
      </c>
      <c r="Q9" s="11" t="str">
        <f>IFERROR((IF('[1]T61 Real GDP'!Q175&lt;&gt;"",(IF('[1]T58 Total Population'!Q175&lt;&gt;"",('[1]T61 Real GDP'!Q175*1000000)/('[1]T58 Total Population'!Q175*1000),"")),"")),"")</f>
        <v/>
      </c>
      <c r="R9" s="17">
        <v>8666.2000912211897</v>
      </c>
      <c r="S9" s="17">
        <v>10473.199104829442</v>
      </c>
      <c r="T9" s="17">
        <v>5842.2793801119233</v>
      </c>
      <c r="U9" s="17">
        <v>8735.5621706897291</v>
      </c>
      <c r="V9" s="17">
        <v>3700.7386904961695</v>
      </c>
      <c r="W9" s="17">
        <v>4685.6494685867956</v>
      </c>
      <c r="X9" s="17">
        <v>8584.8999248182117</v>
      </c>
      <c r="Y9" s="17">
        <v>4881.9609879280015</v>
      </c>
      <c r="Z9" s="11" t="str">
        <f>IFERROR((IF('[1]T61 Real GDP'!Z175&lt;&gt;"",(IF('[1]T58 Total Population'!Z175&lt;&gt;"",('[1]T61 Real GDP'!Z175*1000000)/('[1]T58 Total Population'!Z175*1000),"")),"")),"")</f>
        <v/>
      </c>
      <c r="AA9" s="17">
        <v>24911.577867815489</v>
      </c>
      <c r="AB9" s="17">
        <v>19268.635986381887</v>
      </c>
      <c r="AC9" s="17">
        <v>25300.08385970836</v>
      </c>
      <c r="AD9" s="17">
        <v>31654.926754922406</v>
      </c>
      <c r="AE9" s="11">
        <v>9715.2271960604594</v>
      </c>
      <c r="AF9" s="11">
        <v>6284.5260900796375</v>
      </c>
      <c r="AG9" s="11">
        <v>13176.051890207911</v>
      </c>
      <c r="AH9" s="11">
        <v>7972.4865178196796</v>
      </c>
      <c r="AI9" s="11">
        <v>9603.6462319949896</v>
      </c>
      <c r="AJ9" s="11" t="str">
        <f>IFERROR((IF('[1]T61 Real GDP'!AJ175&lt;&gt;"",(IF('[1]T58 Total Population'!AJ175&lt;&gt;"",('[1]T61 Real GDP'!AJ175*1000000)/('[1]T58 Total Population'!AJ175*1000),"")),"")),"")</f>
        <v/>
      </c>
      <c r="AK9" s="17">
        <v>3427.7115566840716</v>
      </c>
      <c r="AL9" s="23">
        <v>3622.6328208250879</v>
      </c>
      <c r="AM9" s="17">
        <v>4913.6620262562619</v>
      </c>
      <c r="AN9" s="17">
        <v>5911.4245280802988</v>
      </c>
      <c r="AO9" s="17">
        <v>8184.5369613459479</v>
      </c>
      <c r="AP9" s="11" t="str">
        <f>IFERROR((IF('[1]T61 Real GDP'!AP175&lt;&gt;"",(IF('[1]T58 Total Population'!AP175&lt;&gt;"",('[1]T61 Real GDP'!AP175*1000000)/('[1]T58 Total Population'!AP175*1000),"")),"")),"")</f>
        <v/>
      </c>
      <c r="AQ9" s="17">
        <v>6303.0241637168647</v>
      </c>
      <c r="AR9" s="17">
        <v>29299.611340881122</v>
      </c>
      <c r="AS9" s="17">
        <v>2810.0081779609268</v>
      </c>
      <c r="AT9" s="17">
        <v>22410.065610134494</v>
      </c>
      <c r="AU9" s="11">
        <v>20047.792804789206</v>
      </c>
      <c r="AV9" s="17">
        <v>9589.8069433552391</v>
      </c>
      <c r="AW9" s="17">
        <v>2829.254333193107</v>
      </c>
      <c r="AX9" s="17">
        <v>26783.06566678833</v>
      </c>
      <c r="AY9" s="11">
        <v>21470.445598883336</v>
      </c>
      <c r="AZ9" s="17">
        <v>8835.1714309454383</v>
      </c>
      <c r="BA9" s="11" t="str">
        <f>IFERROR((IF('[1]T61 Real GDP'!BA175&lt;&gt;"",(IF('[1]T58 Total Population'!BA175&lt;&gt;"",('[1]T61 Real GDP'!BA175*1000000)/('[1]T58 Total Population'!BA175*1000),"")),"")),"")</f>
        <v/>
      </c>
      <c r="BB9" s="11"/>
      <c r="BC9" s="17">
        <v>7503.5295370697522</v>
      </c>
      <c r="BE9" s="9">
        <f t="shared" si="0"/>
        <v>0.62993281727720318</v>
      </c>
    </row>
    <row r="10" spans="1:59" x14ac:dyDescent="0.25">
      <c r="A10" s="20">
        <v>2008</v>
      </c>
      <c r="B10" s="17">
        <v>22057.350451049238</v>
      </c>
      <c r="C10" s="17">
        <v>19460.495847314502</v>
      </c>
      <c r="D10" s="17">
        <v>14583.489043178224</v>
      </c>
      <c r="E10" s="17">
        <v>17734.029152890726</v>
      </c>
      <c r="F10" s="17">
        <v>24565.484496431065</v>
      </c>
      <c r="G10" s="17">
        <v>23701.296142330557</v>
      </c>
      <c r="H10" s="17">
        <v>24788.599964993653</v>
      </c>
      <c r="I10" s="17">
        <v>24694.057867391202</v>
      </c>
      <c r="J10" s="17">
        <v>20801.437443847575</v>
      </c>
      <c r="K10" s="17">
        <v>15777.510020684858</v>
      </c>
      <c r="L10" s="17">
        <v>24324.285976744857</v>
      </c>
      <c r="M10" s="17">
        <v>25112.311527597074</v>
      </c>
      <c r="N10" s="17">
        <v>25181.203906078124</v>
      </c>
      <c r="O10" s="17">
        <v>25293.204039277472</v>
      </c>
      <c r="P10" s="17">
        <v>24602.13363468245</v>
      </c>
      <c r="Q10" s="11" t="str">
        <f>IFERROR((IF('[1]T61 Real GDP'!Q176&lt;&gt;"",(IF('[1]T58 Total Population'!Q176&lt;&gt;"",('[1]T61 Real GDP'!Q176*1000000)/('[1]T58 Total Population'!Q176*1000),"")),"")),"")</f>
        <v/>
      </c>
      <c r="R10" s="17">
        <v>9278.9314688241811</v>
      </c>
      <c r="S10" s="17">
        <v>10724.555883345349</v>
      </c>
      <c r="T10" s="17">
        <v>5996.8580214388749</v>
      </c>
      <c r="U10" s="17">
        <v>8825.7648336207458</v>
      </c>
      <c r="V10" s="17">
        <v>4036.5299188601248</v>
      </c>
      <c r="W10" s="17">
        <v>5040.3253552340093</v>
      </c>
      <c r="X10" s="17">
        <v>9038.4855240359666</v>
      </c>
      <c r="Y10" s="17">
        <v>5027.617808559894</v>
      </c>
      <c r="Z10" s="11" t="str">
        <f>IFERROR((IF('[1]T61 Real GDP'!Z176&lt;&gt;"",(IF('[1]T58 Total Population'!Z176&lt;&gt;"",('[1]T61 Real GDP'!Z176*1000000)/('[1]T58 Total Population'!Z176*1000),"")),"")),"")</f>
        <v/>
      </c>
      <c r="AA10" s="17">
        <v>25218.301890654599</v>
      </c>
      <c r="AB10" s="17">
        <v>18875.362075781351</v>
      </c>
      <c r="AC10" s="17">
        <v>25262.071135439153</v>
      </c>
      <c r="AD10" s="17">
        <v>31251.266490333088</v>
      </c>
      <c r="AE10" s="11">
        <v>9971.9236845927571</v>
      </c>
      <c r="AF10" s="11">
        <v>6542.0117794684884</v>
      </c>
      <c r="AG10" s="11">
        <v>13479.08481055986</v>
      </c>
      <c r="AH10" s="11">
        <v>7977.5065162784194</v>
      </c>
      <c r="AI10" s="11">
        <v>10405.441790828525</v>
      </c>
      <c r="AJ10" s="11" t="str">
        <f>IFERROR((IF('[1]T61 Real GDP'!AJ176&lt;&gt;"",(IF('[1]T58 Total Population'!AJ176&lt;&gt;"",('[1]T61 Real GDP'!AJ176*1000000)/('[1]T58 Total Population'!AJ176*1000),"")),"")),"")</f>
        <v/>
      </c>
      <c r="AK10" s="17">
        <v>3447.4191445253541</v>
      </c>
      <c r="AL10" s="23">
        <v>3782.2562233832377</v>
      </c>
      <c r="AM10" s="17">
        <v>5048.086660123372</v>
      </c>
      <c r="AN10" s="17">
        <v>6116.9717281585754</v>
      </c>
      <c r="AO10" s="17">
        <v>8126.9380202929415</v>
      </c>
      <c r="AP10" s="11" t="str">
        <f>IFERROR((IF('[1]T61 Real GDP'!AP176&lt;&gt;"",(IF('[1]T58 Total Population'!AP176&lt;&gt;"",('[1]T61 Real GDP'!AP176*1000000)/('[1]T58 Total Population'!AP176*1000),"")),"")),"")</f>
        <v/>
      </c>
      <c r="AQ10" s="17">
        <v>6724.779700268572</v>
      </c>
      <c r="AR10" s="17">
        <v>29810.239590575951</v>
      </c>
      <c r="AS10" s="17">
        <v>2951.6124707751596</v>
      </c>
      <c r="AT10" s="17">
        <v>22175.1244681219</v>
      </c>
      <c r="AU10" s="11">
        <v>20453.78021508746</v>
      </c>
      <c r="AV10" s="17">
        <v>9880.32404226976</v>
      </c>
      <c r="AW10" s="17">
        <v>2888.333724748516</v>
      </c>
      <c r="AX10" s="17">
        <v>26638.215149849613</v>
      </c>
      <c r="AY10" s="11">
        <v>21554.069738456732</v>
      </c>
      <c r="AZ10" s="17">
        <v>8922.890434822948</v>
      </c>
      <c r="BA10" s="11" t="str">
        <f>IFERROR((IF('[1]T61 Real GDP'!BA176&lt;&gt;"",(IF('[1]T58 Total Population'!BA176&lt;&gt;"",('[1]T61 Real GDP'!BA176*1000000)/('[1]T58 Total Population'!BA176*1000),"")),"")),"")</f>
        <v/>
      </c>
      <c r="BB10" s="11"/>
      <c r="BC10" s="17">
        <v>7625.8604941139383</v>
      </c>
      <c r="BE10" s="9">
        <f t="shared" si="0"/>
        <v>0.62026355884062179</v>
      </c>
    </row>
    <row r="11" spans="1:59" x14ac:dyDescent="0.25">
      <c r="A11" s="20">
        <v>2009</v>
      </c>
      <c r="B11" s="17">
        <v>21244.207306860604</v>
      </c>
      <c r="C11" s="17">
        <v>18278.625580046355</v>
      </c>
      <c r="D11" s="17">
        <v>14118.34417888815</v>
      </c>
      <c r="E11" s="17">
        <v>16928.022621764139</v>
      </c>
      <c r="F11" s="17">
        <v>23622.581690271221</v>
      </c>
      <c r="G11" s="17">
        <v>23020.27204796463</v>
      </c>
      <c r="H11" s="17">
        <v>23275.489000110898</v>
      </c>
      <c r="I11" s="17">
        <v>22561.739564366093</v>
      </c>
      <c r="J11" s="17">
        <v>19789.8454371839</v>
      </c>
      <c r="K11" s="17">
        <v>15243.984826909233</v>
      </c>
      <c r="L11" s="17">
        <v>22315.237991266375</v>
      </c>
      <c r="M11" s="17">
        <v>24073.41548408792</v>
      </c>
      <c r="N11" s="17">
        <v>23877.515135794431</v>
      </c>
      <c r="O11" s="17">
        <v>24538.194701964352</v>
      </c>
      <c r="P11" s="17">
        <v>23489.355012713811</v>
      </c>
      <c r="Q11" s="11" t="str">
        <f>IFERROR((IF('[1]T61 Real GDP'!Q177&lt;&gt;"",(IF('[1]T58 Total Population'!Q177&lt;&gt;"",('[1]T61 Real GDP'!Q177*1000000)/('[1]T58 Total Population'!Q177*1000),"")),"")),"")</f>
        <v/>
      </c>
      <c r="R11" s="17">
        <v>8841.3755484274843</v>
      </c>
      <c r="S11" s="17">
        <v>9984.234094736843</v>
      </c>
      <c r="T11" s="17">
        <v>5789.4844025209004</v>
      </c>
      <c r="U11" s="17">
        <v>8236.6753038071693</v>
      </c>
      <c r="V11" s="17">
        <v>3836.1484078417293</v>
      </c>
      <c r="W11" s="17">
        <v>4719.3539652786549</v>
      </c>
      <c r="X11" s="17">
        <v>8328.2126793167172</v>
      </c>
      <c r="Y11" s="17">
        <v>4313.175886948793</v>
      </c>
      <c r="Z11" s="11" t="str">
        <f>IFERROR((IF('[1]T61 Real GDP'!Z177&lt;&gt;"",(IF('[1]T58 Total Population'!Z177&lt;&gt;"",('[1]T61 Real GDP'!Z177*1000000)/('[1]T58 Total Population'!Z177*1000),"")),"")),"")</f>
        <v/>
      </c>
      <c r="AA11" s="17">
        <v>25255.63884313768</v>
      </c>
      <c r="AB11" s="17">
        <v>18843.113849191472</v>
      </c>
      <c r="AC11" s="17">
        <v>24361.021416833475</v>
      </c>
      <c r="AD11" s="17">
        <v>29898.64421649179</v>
      </c>
      <c r="AE11" s="11">
        <v>9580.6947774251948</v>
      </c>
      <c r="AF11" s="11">
        <v>6456.9638545526195</v>
      </c>
      <c r="AG11" s="11">
        <v>13210.085828969872</v>
      </c>
      <c r="AH11" s="11">
        <v>7391.7590931680897</v>
      </c>
      <c r="AI11" s="11">
        <v>10650.095020675657</v>
      </c>
      <c r="AJ11" s="11" t="str">
        <f>IFERROR((IF('[1]T61 Real GDP'!AJ177&lt;&gt;"",(IF('[1]T58 Total Population'!AJ177&lt;&gt;"",('[1]T61 Real GDP'!AJ177*1000000)/('[1]T58 Total Population'!AJ177*1000),"")),"")),"")</f>
        <v/>
      </c>
      <c r="AK11" s="17">
        <v>3466.5425805397344</v>
      </c>
      <c r="AL11" s="23">
        <v>3925.6879305575026</v>
      </c>
      <c r="AM11" s="17">
        <v>4943.1500826971278</v>
      </c>
      <c r="AN11" s="17">
        <v>6243.8279509247886</v>
      </c>
      <c r="AO11" s="17">
        <v>7632.8603725357243</v>
      </c>
      <c r="AP11" s="11" t="str">
        <f>IFERROR((IF('[1]T61 Real GDP'!AP177&lt;&gt;"",(IF('[1]T58 Total Population'!AP177&lt;&gt;"",('[1]T61 Real GDP'!AP177*1000000)/('[1]T58 Total Population'!AP177*1000),"")),"")),"")</f>
        <v/>
      </c>
      <c r="AQ11" s="17">
        <v>7308.2031370235154</v>
      </c>
      <c r="AR11" s="17">
        <v>28855.58895942918</v>
      </c>
      <c r="AS11" s="17">
        <v>3154.1236851959156</v>
      </c>
      <c r="AT11" s="17">
        <v>20963.200296560124</v>
      </c>
      <c r="AU11" s="11">
        <v>20464.31804262181</v>
      </c>
      <c r="AV11" s="17">
        <v>9571.1498820251581</v>
      </c>
      <c r="AW11" s="17">
        <v>2864.4014999499882</v>
      </c>
      <c r="AX11" s="17">
        <v>25825.737206854785</v>
      </c>
      <c r="AY11" s="11">
        <v>21092.211338352743</v>
      </c>
      <c r="AZ11" s="17">
        <v>8768.2620434271139</v>
      </c>
      <c r="BA11" s="11" t="str">
        <f>IFERROR((IF('[1]T61 Real GDP'!BA177&lt;&gt;"",(IF('[1]T58 Total Population'!BA177&lt;&gt;"",('[1]T61 Real GDP'!BA177*1000000)/('[1]T58 Total Population'!BA177*1000),"")),"")),"")</f>
        <v/>
      </c>
      <c r="BB11" s="11"/>
      <c r="BC11" s="17">
        <v>7478.1070148627568</v>
      </c>
      <c r="BE11" s="9">
        <f t="shared" si="0"/>
        <v>0.61722890396815178</v>
      </c>
    </row>
    <row r="12" spans="1:59" x14ac:dyDescent="0.25">
      <c r="A12" s="20">
        <v>2010</v>
      </c>
      <c r="B12" s="17">
        <v>21477.477402452558</v>
      </c>
      <c r="C12" s="17">
        <v>18520.425122909404</v>
      </c>
      <c r="D12" s="17">
        <v>14279.047520578404</v>
      </c>
      <c r="E12" s="17">
        <v>16797.427469511433</v>
      </c>
      <c r="F12" s="17">
        <v>24095.676246871259</v>
      </c>
      <c r="G12" s="17">
        <v>23556.823098597495</v>
      </c>
      <c r="H12" s="17">
        <v>23512.631491157776</v>
      </c>
      <c r="I12" s="17">
        <v>23290.483285665083</v>
      </c>
      <c r="J12" s="17">
        <v>20661.445435680802</v>
      </c>
      <c r="K12" s="17">
        <v>14690.733157580415</v>
      </c>
      <c r="L12" s="17">
        <v>22013.138881918785</v>
      </c>
      <c r="M12" s="17">
        <v>24302.617958514162</v>
      </c>
      <c r="N12" s="17">
        <v>25306.371128249099</v>
      </c>
      <c r="O12" s="17">
        <v>25033.238641853633</v>
      </c>
      <c r="P12" s="17">
        <v>23777.155757682725</v>
      </c>
      <c r="Q12" s="11" t="str">
        <f>IFERROR((IF('[1]T61 Real GDP'!Q178&lt;&gt;"",(IF('[1]T58 Total Population'!Q178&lt;&gt;"",('[1]T61 Real GDP'!Q178*1000000)/('[1]T58 Total Population'!Q178*1000),"")),"")),"")</f>
        <v/>
      </c>
      <c r="R12" s="17">
        <v>8945.5096596766725</v>
      </c>
      <c r="S12" s="17">
        <v>9849.4934706966433</v>
      </c>
      <c r="T12" s="17">
        <v>6171.4842756633043</v>
      </c>
      <c r="U12" s="17">
        <v>8352.6831552969579</v>
      </c>
      <c r="V12" s="17">
        <v>4145.3241785502787</v>
      </c>
      <c r="W12" s="17">
        <v>4652.6370627816577</v>
      </c>
      <c r="X12" s="17">
        <v>8660.2197491942406</v>
      </c>
      <c r="Y12" s="17">
        <v>4524.2126938677911</v>
      </c>
      <c r="Z12" s="11" t="str">
        <f>IFERROR((IF('[1]T61 Real GDP'!Z178&lt;&gt;"",(IF('[1]T58 Total Population'!Z178&lt;&gt;"",('[1]T61 Real GDP'!Z178*1000000)/('[1]T58 Total Population'!Z178*1000),"")),"")),"")</f>
        <v/>
      </c>
      <c r="AA12" s="17">
        <v>25584.48835604182</v>
      </c>
      <c r="AB12" s="17">
        <v>18886.161197174486</v>
      </c>
      <c r="AC12" s="17">
        <v>24941.235625629819</v>
      </c>
      <c r="AD12" s="17">
        <v>30491.34438076369</v>
      </c>
      <c r="AE12" s="11">
        <v>10256.275135310721</v>
      </c>
      <c r="AF12" s="11">
        <v>6879.0548624434205</v>
      </c>
      <c r="AG12" s="11">
        <v>13883.1845589974</v>
      </c>
      <c r="AH12" s="11">
        <v>7715.6650294134761</v>
      </c>
      <c r="AI12" s="11">
        <v>11526.327493463956</v>
      </c>
      <c r="AJ12" s="11" t="str">
        <f>IFERROR((IF('[1]T61 Real GDP'!AJ178&lt;&gt;"",(IF('[1]T58 Total Population'!AJ178&lt;&gt;"",('[1]T61 Real GDP'!AJ178*1000000)/('[1]T58 Total Population'!AJ178*1000),"")),"")),"")</f>
        <v/>
      </c>
      <c r="AK12" s="17">
        <v>3512.5807391287231</v>
      </c>
      <c r="AL12" s="23">
        <v>4026.8878116543201</v>
      </c>
      <c r="AM12" s="17">
        <v>5080.1215904747605</v>
      </c>
      <c r="AN12" s="17">
        <v>6374.3947153749659</v>
      </c>
      <c r="AO12" s="17">
        <v>8224.8608428448279</v>
      </c>
      <c r="AP12" s="11" t="str">
        <f>IFERROR((IF('[1]T61 Real GDP'!AP178&lt;&gt;"",(IF('[1]T58 Total Population'!AP178&lt;&gt;"",('[1]T61 Real GDP'!AP178*1000000)/('[1]T58 Total Population'!AP178*1000),"")),"")),"")</f>
        <v/>
      </c>
      <c r="AQ12" s="17">
        <v>8031.944674384381</v>
      </c>
      <c r="AR12" s="17">
        <v>30724.623433116449</v>
      </c>
      <c r="AS12" s="17">
        <v>3371.6009977016383</v>
      </c>
      <c r="AT12" s="17">
        <v>21934.903391345688</v>
      </c>
      <c r="AU12" s="11">
        <v>21700.855764045082</v>
      </c>
      <c r="AV12" s="17">
        <v>10094.488817602836</v>
      </c>
      <c r="AW12" s="17">
        <v>3023.6565139322074</v>
      </c>
      <c r="AX12" s="17">
        <v>29037.561452965019</v>
      </c>
      <c r="AY12" s="24">
        <v>23291.909598655275</v>
      </c>
      <c r="AZ12" s="17">
        <v>9372.2094070422409</v>
      </c>
      <c r="BA12" s="11" t="str">
        <f>IFERROR((IF('[1]T61 Real GDP'!BA178&lt;&gt;"",(IF('[1]T58 Total Population'!BA178&lt;&gt;"",('[1]T61 Real GDP'!BA178*1000000)/('[1]T58 Total Population'!BA178*1000),"")),"")),"")</f>
        <v/>
      </c>
      <c r="BB12" s="11"/>
      <c r="BC12" s="17">
        <v>7813.8824409826502</v>
      </c>
      <c r="BE12" s="9">
        <f t="shared" si="0"/>
        <v>0.61719111150221262</v>
      </c>
    </row>
    <row r="13" spans="1:59" x14ac:dyDescent="0.25">
      <c r="A13" s="20">
        <v>2011</v>
      </c>
      <c r="B13" s="11" t="str">
        <f>IFERROR((IF('[1]T61 Real GDP'!B179&lt;&gt;"",(IF('[1]T58 Total Population'!B179&lt;&gt;"",('[1]T61 Real GDP'!B179*1000000)/('[1]T58 Total Population'!B179*1000),"")),"")),"")</f>
        <v/>
      </c>
      <c r="C13" s="11" t="str">
        <f>IFERROR((IF('[1]T61 Real GDP'!C179&lt;&gt;"",(IF('[1]T58 Total Population'!C179&lt;&gt;"",('[1]T61 Real GDP'!C179*1000000)/('[1]T58 Total Population'!C179*1000),"")),"")),"")</f>
        <v/>
      </c>
      <c r="D13" s="11" t="str">
        <f>IFERROR((IF('[1]T61 Real GDP'!D179&lt;&gt;"",(IF('[1]T58 Total Population'!D179&lt;&gt;"",('[1]T61 Real GDP'!D179*1000000)/('[1]T58 Total Population'!D179*1000),"")),"")),"")</f>
        <v/>
      </c>
      <c r="E13" s="11" t="str">
        <f>IFERROR((IF('[1]T61 Real GDP'!E179&lt;&gt;"",(IF('[1]T58 Total Population'!E179&lt;&gt;"",('[1]T61 Real GDP'!E179*1000000)/('[1]T58 Total Population'!E179*1000),"")),"")),"")</f>
        <v/>
      </c>
      <c r="F13" s="11" t="str">
        <f>IFERROR((IF('[1]T61 Real GDP'!F179&lt;&gt;"",(IF('[1]T58 Total Population'!F179&lt;&gt;"",('[1]T61 Real GDP'!F179*1000000)/('[1]T58 Total Population'!F179*1000),"")),"")),"")</f>
        <v/>
      </c>
      <c r="G13" s="11" t="str">
        <f>IFERROR((IF('[1]T61 Real GDP'!G179&lt;&gt;"",(IF('[1]T58 Total Population'!G179&lt;&gt;"",('[1]T61 Real GDP'!G179*1000000)/('[1]T58 Total Population'!G179*1000),"")),"")),"")</f>
        <v/>
      </c>
      <c r="H13" s="11" t="str">
        <f>IFERROR((IF('[1]T61 Real GDP'!H179&lt;&gt;"",(IF('[1]T58 Total Population'!H179&lt;&gt;"",('[1]T61 Real GDP'!H179*1000000)/('[1]T58 Total Population'!H179*1000),"")),"")),"")</f>
        <v/>
      </c>
      <c r="I13" s="11" t="str">
        <f>IFERROR((IF('[1]T61 Real GDP'!I179&lt;&gt;"",(IF('[1]T58 Total Population'!I179&lt;&gt;"",('[1]T61 Real GDP'!I179*1000000)/('[1]T58 Total Population'!I179*1000),"")),"")),"")</f>
        <v/>
      </c>
      <c r="J13" s="11" t="str">
        <f>IFERROR((IF('[1]T61 Real GDP'!J179&lt;&gt;"",(IF('[1]T58 Total Population'!J179&lt;&gt;"",('[1]T61 Real GDP'!J179*1000000)/('[1]T58 Total Population'!J179*1000),"")),"")),"")</f>
        <v/>
      </c>
      <c r="K13" s="11" t="str">
        <f>IFERROR((IF('[1]T61 Real GDP'!K179&lt;&gt;"",(IF('[1]T58 Total Population'!K179&lt;&gt;"",('[1]T61 Real GDP'!K179*1000000)/('[1]T58 Total Population'!K179*1000),"")),"")),"")</f>
        <v/>
      </c>
      <c r="L13" s="11" t="str">
        <f>IFERROR((IF('[1]T61 Real GDP'!L179&lt;&gt;"",(IF('[1]T58 Total Population'!L179&lt;&gt;"",('[1]T61 Real GDP'!L179*1000000)/('[1]T58 Total Population'!L179*1000),"")),"")),"")</f>
        <v/>
      </c>
      <c r="M13" s="11" t="str">
        <f>IFERROR((IF('[1]T61 Real GDP'!M179&lt;&gt;"",(IF('[1]T58 Total Population'!M179&lt;&gt;"",('[1]T61 Real GDP'!M179*1000000)/('[1]T58 Total Population'!M179*1000),"")),"")),"")</f>
        <v/>
      </c>
      <c r="N13" s="11" t="str">
        <f>IFERROR((IF('[1]T61 Real GDP'!N179&lt;&gt;"",(IF('[1]T58 Total Population'!N179&lt;&gt;"",('[1]T61 Real GDP'!N179*1000000)/('[1]T58 Total Population'!N179*1000),"")),"")),"")</f>
        <v/>
      </c>
      <c r="O13" s="11" t="str">
        <f>IFERROR((IF('[1]T61 Real GDP'!O179&lt;&gt;"",(IF('[1]T58 Total Population'!O179&lt;&gt;"",('[1]T61 Real GDP'!O179*1000000)/('[1]T58 Total Population'!O179*1000),"")),"")),"")</f>
        <v/>
      </c>
      <c r="P13" s="11" t="str">
        <f>IFERROR((IF('[1]T61 Real GDP'!P179&lt;&gt;"",(IF('[1]T58 Total Population'!P179&lt;&gt;"",('[1]T61 Real GDP'!P179*1000000)/('[1]T58 Total Population'!P179*1000),"")),"")),"")</f>
        <v/>
      </c>
      <c r="Q13" s="11" t="str">
        <f>IFERROR((IF('[1]T61 Real GDP'!Q179&lt;&gt;"",(IF('[1]T58 Total Population'!Q179&lt;&gt;"",('[1]T61 Real GDP'!Q179*1000000)/('[1]T58 Total Population'!Q179*1000),"")),"")),"")</f>
        <v/>
      </c>
      <c r="R13" s="11" t="str">
        <f>IFERROR((IF('[1]T61 Real GDP'!R179&lt;&gt;"",(IF('[1]T58 Total Population'!R179&lt;&gt;"",('[1]T61 Real GDP'!R179*1000000)/('[1]T58 Total Population'!R179*1000),"")),"")),"")</f>
        <v/>
      </c>
      <c r="S13" s="11" t="str">
        <f>IFERROR((IF('[1]T61 Real GDP'!S179&lt;&gt;"",(IF('[1]T58 Total Population'!S179&lt;&gt;"",('[1]T61 Real GDP'!S179*1000000)/('[1]T58 Total Population'!S179*1000),"")),"")),"")</f>
        <v/>
      </c>
      <c r="T13" s="11" t="str">
        <f>IFERROR((IF('[1]T61 Real GDP'!T179&lt;&gt;"",(IF('[1]T58 Total Population'!T179&lt;&gt;"",('[1]T61 Real GDP'!T179*1000000)/('[1]T58 Total Population'!T179*1000),"")),"")),"")</f>
        <v/>
      </c>
      <c r="U13" s="11" t="str">
        <f>IFERROR((IF('[1]T61 Real GDP'!U179&lt;&gt;"",(IF('[1]T58 Total Population'!U179&lt;&gt;"",('[1]T61 Real GDP'!U179*1000000)/('[1]T58 Total Population'!U179*1000),"")),"")),"")</f>
        <v/>
      </c>
      <c r="V13" s="11" t="str">
        <f>IFERROR((IF('[1]T61 Real GDP'!V179&lt;&gt;"",(IF('[1]T58 Total Population'!V179&lt;&gt;"",('[1]T61 Real GDP'!V179*1000000)/('[1]T58 Total Population'!V179*1000),"")),"")),"")</f>
        <v/>
      </c>
      <c r="W13" s="11" t="str">
        <f>IFERROR((IF('[1]T61 Real GDP'!W179&lt;&gt;"",(IF('[1]T58 Total Population'!W179&lt;&gt;"",('[1]T61 Real GDP'!W179*1000000)/('[1]T58 Total Population'!W179*1000),"")),"")),"")</f>
        <v/>
      </c>
      <c r="X13" s="11" t="str">
        <f>IFERROR((IF('[1]T61 Real GDP'!X179&lt;&gt;"",(IF('[1]T58 Total Population'!X179&lt;&gt;"",('[1]T61 Real GDP'!X179*1000000)/('[1]T58 Total Population'!X179*1000),"")),"")),"")</f>
        <v/>
      </c>
      <c r="Y13" s="11" t="str">
        <f>IFERROR((IF('[1]T61 Real GDP'!Y179&lt;&gt;"",(IF('[1]T58 Total Population'!Y179&lt;&gt;"",('[1]T61 Real GDP'!Y179*1000000)/('[1]T58 Total Population'!Y179*1000),"")),"")),"")</f>
        <v/>
      </c>
      <c r="Z13" s="11" t="str">
        <f>IFERROR((IF('[1]T61 Real GDP'!Z179&lt;&gt;"",(IF('[1]T58 Total Population'!Z179&lt;&gt;"",('[1]T61 Real GDP'!Z179*1000000)/('[1]T58 Total Population'!Z179*1000),"")),"")),"")</f>
        <v/>
      </c>
      <c r="AA13" s="11" t="str">
        <f>IFERROR((IF('[1]T61 Real GDP'!AA179&lt;&gt;"",(IF('[1]T58 Total Population'!AA179&lt;&gt;"",('[1]T61 Real GDP'!AA179*1000000)/('[1]T58 Total Population'!AA179*1000),"")),"")),"")</f>
        <v/>
      </c>
      <c r="AB13" s="11" t="str">
        <f>IFERROR((IF('[1]T61 Real GDP'!AB179&lt;&gt;"",(IF('[1]T58 Total Population'!AB179&lt;&gt;"",('[1]T61 Real GDP'!AB179*1000000)/('[1]T58 Total Population'!AB179*1000),"")),"")),"")</f>
        <v/>
      </c>
      <c r="AC13" s="11" t="str">
        <f>IFERROR((IF('[1]T61 Real GDP'!AC179&lt;&gt;"",(IF('[1]T58 Total Population'!AC179&lt;&gt;"",('[1]T61 Real GDP'!AC179*1000000)/('[1]T58 Total Population'!AC179*1000),"")),"")),"")</f>
        <v/>
      </c>
      <c r="AD13" s="11" t="str">
        <f>IFERROR((IF('[1]T61 Real GDP'!AD179&lt;&gt;"",(IF('[1]T58 Total Population'!AD179&lt;&gt;"",('[1]T61 Real GDP'!AD179*1000000)/('[1]T58 Total Population'!AD179*1000),"")),"")),"")</f>
        <v/>
      </c>
      <c r="AE13" s="11" t="str">
        <f>IFERROR((IF('[1]T61 Real GDP'!AE179&lt;&gt;"",(IF('[1]T58 Total Population'!AE179&lt;&gt;"",('[1]T61 Real GDP'!AE179*1000000)/('[1]T58 Total Population'!AE179*1000),"")),"")),"")</f>
        <v/>
      </c>
      <c r="AF13" s="11" t="str">
        <f>IFERROR((IF('[1]T61 Real GDP'!AF179&lt;&gt;"",(IF('[1]T58 Total Population'!AF179&lt;&gt;"",('[1]T61 Real GDP'!AF179*1000000)/('[1]T58 Total Population'!AF179*1000),"")),"")),"")</f>
        <v/>
      </c>
      <c r="AG13" s="11" t="str">
        <f>IFERROR((IF('[1]T61 Real GDP'!AG179&lt;&gt;"",(IF('[1]T58 Total Population'!AG179&lt;&gt;"",('[1]T61 Real GDP'!AG179*1000000)/('[1]T58 Total Population'!AG179*1000),"")),"")),"")</f>
        <v/>
      </c>
      <c r="AH13" s="11" t="str">
        <f>IFERROR((IF('[1]T61 Real GDP'!AH179&lt;&gt;"",(IF('[1]T58 Total Population'!AH179&lt;&gt;"",('[1]T61 Real GDP'!AH179*1000000)/('[1]T58 Total Population'!AH179*1000),"")),"")),"")</f>
        <v/>
      </c>
      <c r="AI13" s="11" t="str">
        <f>IFERROR((IF('[1]T61 Real GDP'!AI179&lt;&gt;"",(IF('[1]T58 Total Population'!AI179&lt;&gt;"",('[1]T61 Real GDP'!AI179*1000000)/('[1]T58 Total Population'!AI179*1000),"")),"")),"")</f>
        <v/>
      </c>
      <c r="AJ13" s="11" t="str">
        <f>IFERROR((IF('[1]T61 Real GDP'!AJ179&lt;&gt;"",(IF('[1]T58 Total Population'!AJ179&lt;&gt;"",('[1]T61 Real GDP'!AJ179*1000000)/('[1]T58 Total Population'!AJ179*1000),"")),"")),"")</f>
        <v/>
      </c>
      <c r="AK13" s="11" t="str">
        <f>IFERROR((IF('[1]T61 Real GDP'!AK179&lt;&gt;"",(IF('[1]T58 Total Population'!AK179&lt;&gt;"",('[1]T61 Real GDP'!AK179*1000000)/('[1]T58 Total Population'!AK179*1000),"")),"")),"")</f>
        <v/>
      </c>
      <c r="AL13" s="11" t="str">
        <f>IFERROR((IF('[1]T61 Real GDP'!AL179&lt;&gt;"",(IF('[1]T58 Total Population'!AL179&lt;&gt;"",('[1]T61 Real GDP'!AL179*1000000)/('[1]T58 Total Population'!AL179*1000),"")),"")),"")</f>
        <v/>
      </c>
      <c r="AM13" s="11" t="str">
        <f>IFERROR((IF('[1]T61 Real GDP'!AM179&lt;&gt;"",(IF('[1]T58 Total Population'!AM179&lt;&gt;"",('[1]T61 Real GDP'!AM179*1000000)/('[1]T58 Total Population'!AM179*1000),"")),"")),"")</f>
        <v/>
      </c>
      <c r="AN13" s="11" t="str">
        <f>IFERROR((IF('[1]T61 Real GDP'!AN179&lt;&gt;"",(IF('[1]T58 Total Population'!AN179&lt;&gt;"",('[1]T61 Real GDP'!AN179*1000000)/('[1]T58 Total Population'!AN179*1000),"")),"")),"")</f>
        <v/>
      </c>
      <c r="AO13" s="11" t="str">
        <f>IFERROR((IF('[1]T61 Real GDP'!AO179&lt;&gt;"",(IF('[1]T58 Total Population'!AO179&lt;&gt;"",('[1]T61 Real GDP'!AO179*1000000)/('[1]T58 Total Population'!AO179*1000),"")),"")),"")</f>
        <v/>
      </c>
      <c r="AP13" s="11" t="str">
        <f>IFERROR((IF('[1]T61 Real GDP'!AP179&lt;&gt;"",(IF('[1]T58 Total Population'!AP179&lt;&gt;"",('[1]T61 Real GDP'!AP179*1000000)/('[1]T58 Total Population'!AP179*1000),"")),"")),"")</f>
        <v/>
      </c>
      <c r="AQ13" s="11" t="str">
        <f>IFERROR((IF('[1]T61 Real GDP'!AQ179&lt;&gt;"",(IF('[1]T58 Total Population'!AQ179&lt;&gt;"",('[1]T61 Real GDP'!AQ179*1000000)/('[1]T58 Total Population'!AQ179*1000),"")),"")),"")</f>
        <v/>
      </c>
      <c r="AR13" s="11" t="str">
        <f>IFERROR((IF('[1]T61 Real GDP'!AR179&lt;&gt;"",(IF('[1]T58 Total Population'!AR179&lt;&gt;"",('[1]T61 Real GDP'!AR179*1000000)/('[1]T58 Total Population'!AR179*1000),"")),"")),"")</f>
        <v/>
      </c>
      <c r="AS13" s="11" t="str">
        <f>IFERROR((IF('[1]T61 Real GDP'!AS179&lt;&gt;"",(IF('[1]T58 Total Population'!AS179&lt;&gt;"",('[1]T61 Real GDP'!AS179*1000000)/('[1]T58 Total Population'!AS179*1000),"")),"")),"")</f>
        <v/>
      </c>
      <c r="AT13" s="11" t="str">
        <f>IFERROR((IF('[1]T61 Real GDP'!AT179&lt;&gt;"",(IF('[1]T58 Total Population'!AT179&lt;&gt;"",('[1]T61 Real GDP'!AT179*1000000)/('[1]T58 Total Population'!AT179*1000),"")),"")),"")</f>
        <v/>
      </c>
      <c r="AU13" s="11" t="str">
        <f>IFERROR((IF('[1]T61 Real GDP'!AU179&lt;&gt;"",(IF('[1]T58 Total Population'!AU179&lt;&gt;"",('[1]T61 Real GDP'!AU179*1000000)/('[1]T58 Total Population'!AU179*1000),"")),"")),"")</f>
        <v/>
      </c>
      <c r="AV13" s="11" t="str">
        <f>IFERROR((IF('[1]T61 Real GDP'!AV179&lt;&gt;"",(IF('[1]T58 Total Population'!AV179&lt;&gt;"",('[1]T61 Real GDP'!AV179*1000000)/('[1]T58 Total Population'!AV179*1000),"")),"")),"")</f>
        <v/>
      </c>
      <c r="AW13" s="11" t="str">
        <f>IFERROR((IF('[1]T61 Real GDP'!AW179&lt;&gt;"",(IF('[1]T58 Total Population'!AW179&lt;&gt;"",('[1]T61 Real GDP'!AW179*1000000)/('[1]T58 Total Population'!AW179*1000),"")),"")),"")</f>
        <v/>
      </c>
      <c r="AX13" s="11" t="str">
        <f>IFERROR((IF('[1]T61 Real GDP'!AX179&lt;&gt;"",(IF('[1]T58 Total Population'!AX179&lt;&gt;"",('[1]T61 Real GDP'!AX179*1000000)/('[1]T58 Total Population'!AX179*1000),"")),"")),"")</f>
        <v/>
      </c>
      <c r="AY13" s="24">
        <v>24640.043057050592</v>
      </c>
      <c r="AZ13" s="11" t="str">
        <f>IFERROR((IF('[1]T61 Real GDP'!AZ179&lt;&gt;"",(IF('[1]T58 Total Population'!AZ179&lt;&gt;"",('[1]T61 Real GDP'!AZ179*1000000)/('[1]T58 Total Population'!AZ179*1000),"")),"")),"")</f>
        <v/>
      </c>
      <c r="BA13" s="11" t="str">
        <f>IFERROR((IF('[1]T61 Real GDP'!BA179&lt;&gt;"",(IF('[1]T58 Total Population'!BA179&lt;&gt;"",('[1]T61 Real GDP'!BA179*1000000)/('[1]T58 Total Population'!BA179*1000),"")),"")),"")</f>
        <v/>
      </c>
      <c r="BB13" s="11"/>
      <c r="BC13" s="17"/>
      <c r="BE13" s="9">
        <f t="shared" si="0"/>
        <v>0.13867504905630729</v>
      </c>
    </row>
    <row r="14" spans="1:59" s="3" customFormat="1" x14ac:dyDescent="0.25">
      <c r="A14" s="25">
        <v>2012</v>
      </c>
      <c r="B14" s="17" t="str">
        <f>IFERROR((IF('[1]T61 Real GDP'!B180&lt;&gt;"",(IF('[1]T58 Total Population'!B180&lt;&gt;"",('[1]T61 Real GDP'!B180*1000000)/('[1]T58 Total Population'!B180*1000),"")),"")),"")</f>
        <v/>
      </c>
      <c r="C14" s="17" t="str">
        <f>IFERROR((IF('[1]T61 Real GDP'!C180&lt;&gt;"",(IF('[1]T58 Total Population'!C180&lt;&gt;"",('[1]T61 Real GDP'!C180*1000000)/('[1]T58 Total Population'!C180*1000),"")),"")),"")</f>
        <v/>
      </c>
      <c r="D14" s="17" t="str">
        <f>IFERROR((IF('[1]T61 Real GDP'!D180&lt;&gt;"",(IF('[1]T58 Total Population'!D180&lt;&gt;"",('[1]T61 Real GDP'!D180*1000000)/('[1]T58 Total Population'!D180*1000),"")),"")),"")</f>
        <v/>
      </c>
      <c r="E14" s="17" t="str">
        <f>IFERROR((IF('[1]T61 Real GDP'!E180&lt;&gt;"",(IF('[1]T58 Total Population'!E180&lt;&gt;"",('[1]T61 Real GDP'!E180*1000000)/('[1]T58 Total Population'!E180*1000),"")),"")),"")</f>
        <v/>
      </c>
      <c r="F14" s="17" t="str">
        <f>IFERROR((IF('[1]T61 Real GDP'!F180&lt;&gt;"",(IF('[1]T58 Total Population'!F180&lt;&gt;"",('[1]T61 Real GDP'!F180*1000000)/('[1]T58 Total Population'!F180*1000),"")),"")),"")</f>
        <v/>
      </c>
      <c r="G14" s="17" t="str">
        <f>IFERROR((IF('[1]T61 Real GDP'!G180&lt;&gt;"",(IF('[1]T58 Total Population'!G180&lt;&gt;"",('[1]T61 Real GDP'!G180*1000000)/('[1]T58 Total Population'!G180*1000),"")),"")),"")</f>
        <v/>
      </c>
      <c r="H14" s="17" t="str">
        <f>IFERROR((IF('[1]T61 Real GDP'!H180&lt;&gt;"",(IF('[1]T58 Total Population'!H180&lt;&gt;"",('[1]T61 Real GDP'!H180*1000000)/('[1]T58 Total Population'!H180*1000),"")),"")),"")</f>
        <v/>
      </c>
      <c r="I14" s="17" t="str">
        <f>IFERROR((IF('[1]T61 Real GDP'!I180&lt;&gt;"",(IF('[1]T58 Total Population'!I180&lt;&gt;"",('[1]T61 Real GDP'!I180*1000000)/('[1]T58 Total Population'!I180*1000),"")),"")),"")</f>
        <v/>
      </c>
      <c r="J14" s="17" t="str">
        <f>IFERROR((IF('[1]T61 Real GDP'!J180&lt;&gt;"",(IF('[1]T58 Total Population'!J180&lt;&gt;"",('[1]T61 Real GDP'!J180*1000000)/('[1]T58 Total Population'!J180*1000),"")),"")),"")</f>
        <v/>
      </c>
      <c r="K14" s="17" t="str">
        <f>IFERROR((IF('[1]T61 Real GDP'!K180&lt;&gt;"",(IF('[1]T58 Total Population'!K180&lt;&gt;"",('[1]T61 Real GDP'!K180*1000000)/('[1]T58 Total Population'!K180*1000),"")),"")),"")</f>
        <v/>
      </c>
      <c r="L14" s="17" t="str">
        <f>IFERROR((IF('[1]T61 Real GDP'!L180&lt;&gt;"",(IF('[1]T58 Total Population'!L180&lt;&gt;"",('[1]T61 Real GDP'!L180*1000000)/('[1]T58 Total Population'!L180*1000),"")),"")),"")</f>
        <v/>
      </c>
      <c r="M14" s="17" t="str">
        <f>IFERROR((IF('[1]T61 Real GDP'!M180&lt;&gt;"",(IF('[1]T58 Total Population'!M180&lt;&gt;"",('[1]T61 Real GDP'!M180*1000000)/('[1]T58 Total Population'!M180*1000),"")),"")),"")</f>
        <v/>
      </c>
      <c r="N14" s="17" t="str">
        <f>IFERROR((IF('[1]T61 Real GDP'!N180&lt;&gt;"",(IF('[1]T58 Total Population'!N180&lt;&gt;"",('[1]T61 Real GDP'!N180*1000000)/('[1]T58 Total Population'!N180*1000),"")),"")),"")</f>
        <v/>
      </c>
      <c r="O14" s="17" t="str">
        <f>IFERROR((IF('[1]T61 Real GDP'!O180&lt;&gt;"",(IF('[1]T58 Total Population'!O180&lt;&gt;"",('[1]T61 Real GDP'!O180*1000000)/('[1]T58 Total Population'!O180*1000),"")),"")),"")</f>
        <v/>
      </c>
      <c r="P14" s="17" t="str">
        <f>IFERROR((IF('[1]T61 Real GDP'!P180&lt;&gt;"",(IF('[1]T58 Total Population'!P180&lt;&gt;"",('[1]T61 Real GDP'!P180*1000000)/('[1]T58 Total Population'!P180*1000),"")),"")),"")</f>
        <v/>
      </c>
      <c r="Q14" s="17" t="str">
        <f>IFERROR((IF('[1]T61 Real GDP'!Q180&lt;&gt;"",(IF('[1]T58 Total Population'!Q180&lt;&gt;"",('[1]T61 Real GDP'!Q180*1000000)/('[1]T58 Total Population'!Q180*1000),"")),"")),"")</f>
        <v/>
      </c>
      <c r="R14" s="17" t="str">
        <f>IFERROR((IF('[1]T61 Real GDP'!R180&lt;&gt;"",(IF('[1]T58 Total Population'!R180&lt;&gt;"",('[1]T61 Real GDP'!R180*1000000)/('[1]T58 Total Population'!R180*1000),"")),"")),"")</f>
        <v/>
      </c>
      <c r="S14" s="17" t="str">
        <f>IFERROR((IF('[1]T61 Real GDP'!S180&lt;&gt;"",(IF('[1]T58 Total Population'!S180&lt;&gt;"",('[1]T61 Real GDP'!S180*1000000)/('[1]T58 Total Population'!S180*1000),"")),"")),"")</f>
        <v/>
      </c>
      <c r="T14" s="17" t="str">
        <f>IFERROR((IF('[1]T61 Real GDP'!T180&lt;&gt;"",(IF('[1]T58 Total Population'!T180&lt;&gt;"",('[1]T61 Real GDP'!T180*1000000)/('[1]T58 Total Population'!T180*1000),"")),"")),"")</f>
        <v/>
      </c>
      <c r="U14" s="17" t="str">
        <f>IFERROR((IF('[1]T61 Real GDP'!U180&lt;&gt;"",(IF('[1]T58 Total Population'!U180&lt;&gt;"",('[1]T61 Real GDP'!U180*1000000)/('[1]T58 Total Population'!U180*1000),"")),"")),"")</f>
        <v/>
      </c>
      <c r="V14" s="17" t="str">
        <f>IFERROR((IF('[1]T61 Real GDP'!V180&lt;&gt;"",(IF('[1]T58 Total Population'!V180&lt;&gt;"",('[1]T61 Real GDP'!V180*1000000)/('[1]T58 Total Population'!V180*1000),"")),"")),"")</f>
        <v/>
      </c>
      <c r="W14" s="17" t="str">
        <f>IFERROR((IF('[1]T61 Real GDP'!W180&lt;&gt;"",(IF('[1]T58 Total Population'!W180&lt;&gt;"",('[1]T61 Real GDP'!W180*1000000)/('[1]T58 Total Population'!W180*1000),"")),"")),"")</f>
        <v/>
      </c>
      <c r="X14" s="17" t="str">
        <f>IFERROR((IF('[1]T61 Real GDP'!X180&lt;&gt;"",(IF('[1]T58 Total Population'!X180&lt;&gt;"",('[1]T61 Real GDP'!X180*1000000)/('[1]T58 Total Population'!X180*1000),"")),"")),"")</f>
        <v/>
      </c>
      <c r="Y14" s="17" t="str">
        <f>IFERROR((IF('[1]T61 Real GDP'!Y180&lt;&gt;"",(IF('[1]T58 Total Population'!Y180&lt;&gt;"",('[1]T61 Real GDP'!Y180*1000000)/('[1]T58 Total Population'!Y180*1000),"")),"")),"")</f>
        <v/>
      </c>
      <c r="Z14" s="17" t="str">
        <f>IFERROR((IF('[1]T61 Real GDP'!Z180&lt;&gt;"",(IF('[1]T58 Total Population'!Z180&lt;&gt;"",('[1]T61 Real GDP'!Z180*1000000)/('[1]T58 Total Population'!Z180*1000),"")),"")),"")</f>
        <v/>
      </c>
      <c r="AA14" s="17" t="str">
        <f>IFERROR((IF('[1]T61 Real GDP'!AA180&lt;&gt;"",(IF('[1]T58 Total Population'!AA180&lt;&gt;"",('[1]T61 Real GDP'!AA180*1000000)/('[1]T58 Total Population'!AA180*1000),"")),"")),"")</f>
        <v/>
      </c>
      <c r="AB14" s="17" t="str">
        <f>IFERROR((IF('[1]T61 Real GDP'!AB180&lt;&gt;"",(IF('[1]T58 Total Population'!AB180&lt;&gt;"",('[1]T61 Real GDP'!AB180*1000000)/('[1]T58 Total Population'!AB180*1000),"")),"")),"")</f>
        <v/>
      </c>
      <c r="AC14" s="17" t="str">
        <f>IFERROR((IF('[1]T61 Real GDP'!AC180&lt;&gt;"",(IF('[1]T58 Total Population'!AC180&lt;&gt;"",('[1]T61 Real GDP'!AC180*1000000)/('[1]T58 Total Population'!AC180*1000),"")),"")),"")</f>
        <v/>
      </c>
      <c r="AD14" s="17" t="str">
        <f>IFERROR((IF('[1]T61 Real GDP'!AD180&lt;&gt;"",(IF('[1]T58 Total Population'!AD180&lt;&gt;"",('[1]T61 Real GDP'!AD180*1000000)/('[1]T58 Total Population'!AD180*1000),"")),"")),"")</f>
        <v/>
      </c>
      <c r="AE14" s="17" t="str">
        <f>IFERROR((IF('[1]T61 Real GDP'!AE180&lt;&gt;"",(IF('[1]T58 Total Population'!AE180&lt;&gt;"",('[1]T61 Real GDP'!AE180*1000000)/('[1]T58 Total Population'!AE180*1000),"")),"")),"")</f>
        <v/>
      </c>
      <c r="AF14" s="17" t="str">
        <f>IFERROR((IF('[1]T61 Real GDP'!AF180&lt;&gt;"",(IF('[1]T58 Total Population'!AF180&lt;&gt;"",('[1]T61 Real GDP'!AF180*1000000)/('[1]T58 Total Population'!AF180*1000),"")),"")),"")</f>
        <v/>
      </c>
      <c r="AG14" s="17" t="str">
        <f>IFERROR((IF('[1]T61 Real GDP'!AG180&lt;&gt;"",(IF('[1]T58 Total Population'!AG180&lt;&gt;"",('[1]T61 Real GDP'!AG180*1000000)/('[1]T58 Total Population'!AG180*1000),"")),"")),"")</f>
        <v/>
      </c>
      <c r="AH14" s="17" t="str">
        <f>IFERROR((IF('[1]T61 Real GDP'!AH180&lt;&gt;"",(IF('[1]T58 Total Population'!AH180&lt;&gt;"",('[1]T61 Real GDP'!AH180*1000000)/('[1]T58 Total Population'!AH180*1000),"")),"")),"")</f>
        <v/>
      </c>
      <c r="AI14" s="17" t="str">
        <f>IFERROR((IF('[1]T61 Real GDP'!AI180&lt;&gt;"",(IF('[1]T58 Total Population'!AI180&lt;&gt;"",('[1]T61 Real GDP'!AI180*1000000)/('[1]T58 Total Population'!AI180*1000),"")),"")),"")</f>
        <v/>
      </c>
      <c r="AJ14" s="17" t="str">
        <f>IFERROR((IF('[1]T61 Real GDP'!AJ180&lt;&gt;"",(IF('[1]T58 Total Population'!AJ180&lt;&gt;"",('[1]T61 Real GDP'!AJ180*1000000)/('[1]T58 Total Population'!AJ180*1000),"")),"")),"")</f>
        <v/>
      </c>
      <c r="AK14" s="17" t="str">
        <f>IFERROR((IF('[1]T61 Real GDP'!AK180&lt;&gt;"",(IF('[1]T58 Total Population'!AK180&lt;&gt;"",('[1]T61 Real GDP'!AK180*1000000)/('[1]T58 Total Population'!AK180*1000),"")),"")),"")</f>
        <v/>
      </c>
      <c r="AL14" s="17" t="str">
        <f>IFERROR((IF('[1]T61 Real GDP'!AL180&lt;&gt;"",(IF('[1]T58 Total Population'!AL180&lt;&gt;"",('[1]T61 Real GDP'!AL180*1000000)/('[1]T58 Total Population'!AL180*1000),"")),"")),"")</f>
        <v/>
      </c>
      <c r="AM14" s="17" t="str">
        <f>IFERROR((IF('[1]T61 Real GDP'!AM180&lt;&gt;"",(IF('[1]T58 Total Population'!AM180&lt;&gt;"",('[1]T61 Real GDP'!AM180*1000000)/('[1]T58 Total Population'!AM180*1000),"")),"")),"")</f>
        <v/>
      </c>
      <c r="AN14" s="17" t="str">
        <f>IFERROR((IF('[1]T61 Real GDP'!AN180&lt;&gt;"",(IF('[1]T58 Total Population'!AN180&lt;&gt;"",('[1]T61 Real GDP'!AN180*1000000)/('[1]T58 Total Population'!AN180*1000),"")),"")),"")</f>
        <v/>
      </c>
      <c r="AO14" s="17" t="str">
        <f>IFERROR((IF('[1]T61 Real GDP'!AO180&lt;&gt;"",(IF('[1]T58 Total Population'!AO180&lt;&gt;"",('[1]T61 Real GDP'!AO180*1000000)/('[1]T58 Total Population'!AO180*1000),"")),"")),"")</f>
        <v/>
      </c>
      <c r="AP14" s="17" t="str">
        <f>IFERROR((IF('[1]T61 Real GDP'!AP180&lt;&gt;"",(IF('[1]T58 Total Population'!AP180&lt;&gt;"",('[1]T61 Real GDP'!AP180*1000000)/('[1]T58 Total Population'!AP180*1000),"")),"")),"")</f>
        <v/>
      </c>
      <c r="AQ14" s="17" t="str">
        <f>IFERROR((IF('[1]T61 Real GDP'!AQ180&lt;&gt;"",(IF('[1]T58 Total Population'!AQ180&lt;&gt;"",('[1]T61 Real GDP'!AQ180*1000000)/('[1]T58 Total Population'!AQ180*1000),"")),"")),"")</f>
        <v/>
      </c>
      <c r="AR14" s="17" t="str">
        <f>IFERROR((IF('[1]T61 Real GDP'!AR180&lt;&gt;"",(IF('[1]T58 Total Population'!AR180&lt;&gt;"",('[1]T61 Real GDP'!AR180*1000000)/('[1]T58 Total Population'!AR180*1000),"")),"")),"")</f>
        <v/>
      </c>
      <c r="AS14" s="17" t="str">
        <f>IFERROR((IF('[1]T61 Real GDP'!AS180&lt;&gt;"",(IF('[1]T58 Total Population'!AS180&lt;&gt;"",('[1]T61 Real GDP'!AS180*1000000)/('[1]T58 Total Population'!AS180*1000),"")),"")),"")</f>
        <v/>
      </c>
      <c r="AT14" s="17" t="str">
        <f>IFERROR((IF('[1]T61 Real GDP'!AT180&lt;&gt;"",(IF('[1]T58 Total Population'!AT180&lt;&gt;"",('[1]T61 Real GDP'!AT180*1000000)/('[1]T58 Total Population'!AT180*1000),"")),"")),"")</f>
        <v/>
      </c>
      <c r="AU14" s="17" t="str">
        <f>IFERROR((IF('[1]T61 Real GDP'!AU180&lt;&gt;"",(IF('[1]T58 Total Population'!AU180&lt;&gt;"",('[1]T61 Real GDP'!AU180*1000000)/('[1]T58 Total Population'!AU180*1000),"")),"")),"")</f>
        <v/>
      </c>
      <c r="AV14" s="17" t="str">
        <f>IFERROR((IF('[1]T61 Real GDP'!AV180&lt;&gt;"",(IF('[1]T58 Total Population'!AV180&lt;&gt;"",('[1]T61 Real GDP'!AV180*1000000)/('[1]T58 Total Population'!AV180*1000),"")),"")),"")</f>
        <v/>
      </c>
      <c r="AW14" s="17" t="str">
        <f>IFERROR((IF('[1]T61 Real GDP'!AW180&lt;&gt;"",(IF('[1]T58 Total Population'!AW180&lt;&gt;"",('[1]T61 Real GDP'!AW180*1000000)/('[1]T58 Total Population'!AW180*1000),"")),"")),"")</f>
        <v/>
      </c>
      <c r="AX14" s="17" t="str">
        <f>IFERROR((IF('[1]T61 Real GDP'!AX180&lt;&gt;"",(IF('[1]T58 Total Population'!AX180&lt;&gt;"",('[1]T61 Real GDP'!AX180*1000000)/('[1]T58 Total Population'!AX180*1000),"")),"")),"")</f>
        <v/>
      </c>
      <c r="AY14" s="24">
        <v>25553.60529089073</v>
      </c>
      <c r="AZ14" s="17" t="str">
        <f>IFERROR((IF('[1]T61 Real GDP'!AZ180&lt;&gt;"",(IF('[1]T58 Total Population'!AZ180&lt;&gt;"",('[1]T61 Real GDP'!AZ180*1000000)/('[1]T58 Total Population'!AZ180*1000),"")),"")),"")</f>
        <v/>
      </c>
      <c r="BA14" s="17" t="str">
        <f>IFERROR((IF('[1]T61 Real GDP'!BA180&lt;&gt;"",(IF('[1]T58 Total Population'!BA180&lt;&gt;"",('[1]T61 Real GDP'!BA180*1000000)/('[1]T58 Total Population'!BA180*1000),"")),"")),"")</f>
        <v/>
      </c>
      <c r="BB14" s="17"/>
      <c r="BC14" s="17"/>
      <c r="BE14" s="9">
        <f t="shared" si="0"/>
        <v>0.13867504905630726</v>
      </c>
    </row>
    <row r="15" spans="1:59" s="3" customFormat="1" x14ac:dyDescent="0.25">
      <c r="A15" s="25">
        <v>2013</v>
      </c>
      <c r="B15" s="17" t="str">
        <f>IFERROR((IF('[1]T61 Real GDP'!B181&lt;&gt;"",(IF('[1]T58 Total Population'!B181&lt;&gt;"",('[1]T61 Real GDP'!B181*1000000)/('[1]T58 Total Population'!B181*1000),"")),"")),"")</f>
        <v/>
      </c>
      <c r="C15" s="17" t="str">
        <f>IFERROR((IF('[1]T61 Real GDP'!C181&lt;&gt;"",(IF('[1]T58 Total Population'!C181&lt;&gt;"",('[1]T61 Real GDP'!C181*1000000)/('[1]T58 Total Population'!C181*1000),"")),"")),"")</f>
        <v/>
      </c>
      <c r="D15" s="17" t="str">
        <f>IFERROR((IF('[1]T61 Real GDP'!D181&lt;&gt;"",(IF('[1]T58 Total Population'!D181&lt;&gt;"",('[1]T61 Real GDP'!D181*1000000)/('[1]T58 Total Population'!D181*1000),"")),"")),"")</f>
        <v/>
      </c>
      <c r="E15" s="17" t="str">
        <f>IFERROR((IF('[1]T61 Real GDP'!E181&lt;&gt;"",(IF('[1]T58 Total Population'!E181&lt;&gt;"",('[1]T61 Real GDP'!E181*1000000)/('[1]T58 Total Population'!E181*1000),"")),"")),"")</f>
        <v/>
      </c>
      <c r="F15" s="17" t="str">
        <f>IFERROR((IF('[1]T61 Real GDP'!F181&lt;&gt;"",(IF('[1]T58 Total Population'!F181&lt;&gt;"",('[1]T61 Real GDP'!F181*1000000)/('[1]T58 Total Population'!F181*1000),"")),"")),"")</f>
        <v/>
      </c>
      <c r="G15" s="17" t="str">
        <f>IFERROR((IF('[1]T61 Real GDP'!G181&lt;&gt;"",(IF('[1]T58 Total Population'!G181&lt;&gt;"",('[1]T61 Real GDP'!G181*1000000)/('[1]T58 Total Population'!G181*1000),"")),"")),"")</f>
        <v/>
      </c>
      <c r="H15" s="17" t="str">
        <f>IFERROR((IF('[1]T61 Real GDP'!H181&lt;&gt;"",(IF('[1]T58 Total Population'!H181&lt;&gt;"",('[1]T61 Real GDP'!H181*1000000)/('[1]T58 Total Population'!H181*1000),"")),"")),"")</f>
        <v/>
      </c>
      <c r="I15" s="17" t="str">
        <f>IFERROR((IF('[1]T61 Real GDP'!I181&lt;&gt;"",(IF('[1]T58 Total Population'!I181&lt;&gt;"",('[1]T61 Real GDP'!I181*1000000)/('[1]T58 Total Population'!I181*1000),"")),"")),"")</f>
        <v/>
      </c>
      <c r="J15" s="17" t="str">
        <f>IFERROR((IF('[1]T61 Real GDP'!J181&lt;&gt;"",(IF('[1]T58 Total Population'!J181&lt;&gt;"",('[1]T61 Real GDP'!J181*1000000)/('[1]T58 Total Population'!J181*1000),"")),"")),"")</f>
        <v/>
      </c>
      <c r="K15" s="17" t="str">
        <f>IFERROR((IF('[1]T61 Real GDP'!K181&lt;&gt;"",(IF('[1]T58 Total Population'!K181&lt;&gt;"",('[1]T61 Real GDP'!K181*1000000)/('[1]T58 Total Population'!K181*1000),"")),"")),"")</f>
        <v/>
      </c>
      <c r="L15" s="17" t="str">
        <f>IFERROR((IF('[1]T61 Real GDP'!L181&lt;&gt;"",(IF('[1]T58 Total Population'!L181&lt;&gt;"",('[1]T61 Real GDP'!L181*1000000)/('[1]T58 Total Population'!L181*1000),"")),"")),"")</f>
        <v/>
      </c>
      <c r="M15" s="17" t="str">
        <f>IFERROR((IF('[1]T61 Real GDP'!M181&lt;&gt;"",(IF('[1]T58 Total Population'!M181&lt;&gt;"",('[1]T61 Real GDP'!M181*1000000)/('[1]T58 Total Population'!M181*1000),"")),"")),"")</f>
        <v/>
      </c>
      <c r="N15" s="17" t="str">
        <f>IFERROR((IF('[1]T61 Real GDP'!N181&lt;&gt;"",(IF('[1]T58 Total Population'!N181&lt;&gt;"",('[1]T61 Real GDP'!N181*1000000)/('[1]T58 Total Population'!N181*1000),"")),"")),"")</f>
        <v/>
      </c>
      <c r="O15" s="17" t="str">
        <f>IFERROR((IF('[1]T61 Real GDP'!O181&lt;&gt;"",(IF('[1]T58 Total Population'!O181&lt;&gt;"",('[1]T61 Real GDP'!O181*1000000)/('[1]T58 Total Population'!O181*1000),"")),"")),"")</f>
        <v/>
      </c>
      <c r="P15" s="17" t="str">
        <f>IFERROR((IF('[1]T61 Real GDP'!P181&lt;&gt;"",(IF('[1]T58 Total Population'!P181&lt;&gt;"",('[1]T61 Real GDP'!P181*1000000)/('[1]T58 Total Population'!P181*1000),"")),"")),"")</f>
        <v/>
      </c>
      <c r="Q15" s="17" t="str">
        <f>IFERROR((IF('[1]T61 Real GDP'!Q181&lt;&gt;"",(IF('[1]T58 Total Population'!Q181&lt;&gt;"",('[1]T61 Real GDP'!Q181*1000000)/('[1]T58 Total Population'!Q181*1000),"")),"")),"")</f>
        <v/>
      </c>
      <c r="R15" s="17" t="str">
        <f>IFERROR((IF('[1]T61 Real GDP'!R181&lt;&gt;"",(IF('[1]T58 Total Population'!R181&lt;&gt;"",('[1]T61 Real GDP'!R181*1000000)/('[1]T58 Total Population'!R181*1000),"")),"")),"")</f>
        <v/>
      </c>
      <c r="S15" s="17" t="str">
        <f>IFERROR((IF('[1]T61 Real GDP'!S181&lt;&gt;"",(IF('[1]T58 Total Population'!S181&lt;&gt;"",('[1]T61 Real GDP'!S181*1000000)/('[1]T58 Total Population'!S181*1000),"")),"")),"")</f>
        <v/>
      </c>
      <c r="T15" s="17" t="str">
        <f>IFERROR((IF('[1]T61 Real GDP'!T181&lt;&gt;"",(IF('[1]T58 Total Population'!T181&lt;&gt;"",('[1]T61 Real GDP'!T181*1000000)/('[1]T58 Total Population'!T181*1000),"")),"")),"")</f>
        <v/>
      </c>
      <c r="U15" s="17" t="str">
        <f>IFERROR((IF('[1]T61 Real GDP'!U181&lt;&gt;"",(IF('[1]T58 Total Population'!U181&lt;&gt;"",('[1]T61 Real GDP'!U181*1000000)/('[1]T58 Total Population'!U181*1000),"")),"")),"")</f>
        <v/>
      </c>
      <c r="V15" s="17" t="str">
        <f>IFERROR((IF('[1]T61 Real GDP'!V181&lt;&gt;"",(IF('[1]T58 Total Population'!V181&lt;&gt;"",('[1]T61 Real GDP'!V181*1000000)/('[1]T58 Total Population'!V181*1000),"")),"")),"")</f>
        <v/>
      </c>
      <c r="W15" s="17" t="str">
        <f>IFERROR((IF('[1]T61 Real GDP'!W181&lt;&gt;"",(IF('[1]T58 Total Population'!W181&lt;&gt;"",('[1]T61 Real GDP'!W181*1000000)/('[1]T58 Total Population'!W181*1000),"")),"")),"")</f>
        <v/>
      </c>
      <c r="X15" s="17" t="str">
        <f>IFERROR((IF('[1]T61 Real GDP'!X181&lt;&gt;"",(IF('[1]T58 Total Population'!X181&lt;&gt;"",('[1]T61 Real GDP'!X181*1000000)/('[1]T58 Total Population'!X181*1000),"")),"")),"")</f>
        <v/>
      </c>
      <c r="Y15" s="17" t="str">
        <f>IFERROR((IF('[1]T61 Real GDP'!Y181&lt;&gt;"",(IF('[1]T58 Total Population'!Y181&lt;&gt;"",('[1]T61 Real GDP'!Y181*1000000)/('[1]T58 Total Population'!Y181*1000),"")),"")),"")</f>
        <v/>
      </c>
      <c r="Z15" s="17" t="str">
        <f>IFERROR((IF('[1]T61 Real GDP'!Z181&lt;&gt;"",(IF('[1]T58 Total Population'!Z181&lt;&gt;"",('[1]T61 Real GDP'!Z181*1000000)/('[1]T58 Total Population'!Z181*1000),"")),"")),"")</f>
        <v/>
      </c>
      <c r="AA15" s="17" t="str">
        <f>IFERROR((IF('[1]T61 Real GDP'!AA181&lt;&gt;"",(IF('[1]T58 Total Population'!AA181&lt;&gt;"",('[1]T61 Real GDP'!AA181*1000000)/('[1]T58 Total Population'!AA181*1000),"")),"")),"")</f>
        <v/>
      </c>
      <c r="AB15" s="17" t="str">
        <f>IFERROR((IF('[1]T61 Real GDP'!AB181&lt;&gt;"",(IF('[1]T58 Total Population'!AB181&lt;&gt;"",('[1]T61 Real GDP'!AB181*1000000)/('[1]T58 Total Population'!AB181*1000),"")),"")),"")</f>
        <v/>
      </c>
      <c r="AC15" s="17" t="str">
        <f>IFERROR((IF('[1]T61 Real GDP'!AC181&lt;&gt;"",(IF('[1]T58 Total Population'!AC181&lt;&gt;"",('[1]T61 Real GDP'!AC181*1000000)/('[1]T58 Total Population'!AC181*1000),"")),"")),"")</f>
        <v/>
      </c>
      <c r="AD15" s="17" t="str">
        <f>IFERROR((IF('[1]T61 Real GDP'!AD181&lt;&gt;"",(IF('[1]T58 Total Population'!AD181&lt;&gt;"",('[1]T61 Real GDP'!AD181*1000000)/('[1]T58 Total Population'!AD181*1000),"")),"")),"")</f>
        <v/>
      </c>
      <c r="AE15" s="17" t="str">
        <f>IFERROR((IF('[1]T61 Real GDP'!AE181&lt;&gt;"",(IF('[1]T58 Total Population'!AE181&lt;&gt;"",('[1]T61 Real GDP'!AE181*1000000)/('[1]T58 Total Population'!AE181*1000),"")),"")),"")</f>
        <v/>
      </c>
      <c r="AF15" s="17" t="str">
        <f>IFERROR((IF('[1]T61 Real GDP'!AF181&lt;&gt;"",(IF('[1]T58 Total Population'!AF181&lt;&gt;"",('[1]T61 Real GDP'!AF181*1000000)/('[1]T58 Total Population'!AF181*1000),"")),"")),"")</f>
        <v/>
      </c>
      <c r="AG15" s="17" t="str">
        <f>IFERROR((IF('[1]T61 Real GDP'!AG181&lt;&gt;"",(IF('[1]T58 Total Population'!AG181&lt;&gt;"",('[1]T61 Real GDP'!AG181*1000000)/('[1]T58 Total Population'!AG181*1000),"")),"")),"")</f>
        <v/>
      </c>
      <c r="AH15" s="17" t="str">
        <f>IFERROR((IF('[1]T61 Real GDP'!AH181&lt;&gt;"",(IF('[1]T58 Total Population'!AH181&lt;&gt;"",('[1]T61 Real GDP'!AH181*1000000)/('[1]T58 Total Population'!AH181*1000),"")),"")),"")</f>
        <v/>
      </c>
      <c r="AI15" s="17" t="str">
        <f>IFERROR((IF('[1]T61 Real GDP'!AI181&lt;&gt;"",(IF('[1]T58 Total Population'!AI181&lt;&gt;"",('[1]T61 Real GDP'!AI181*1000000)/('[1]T58 Total Population'!AI181*1000),"")),"")),"")</f>
        <v/>
      </c>
      <c r="AJ15" s="17" t="str">
        <f>IFERROR((IF('[1]T61 Real GDP'!AJ181&lt;&gt;"",(IF('[1]T58 Total Population'!AJ181&lt;&gt;"",('[1]T61 Real GDP'!AJ181*1000000)/('[1]T58 Total Population'!AJ181*1000),"")),"")),"")</f>
        <v/>
      </c>
      <c r="AK15" s="17" t="str">
        <f>IFERROR((IF('[1]T61 Real GDP'!AK181&lt;&gt;"",(IF('[1]T58 Total Population'!AK181&lt;&gt;"",('[1]T61 Real GDP'!AK181*1000000)/('[1]T58 Total Population'!AK181*1000),"")),"")),"")</f>
        <v/>
      </c>
      <c r="AL15" s="17" t="str">
        <f>IFERROR((IF('[1]T61 Real GDP'!AL181&lt;&gt;"",(IF('[1]T58 Total Population'!AL181&lt;&gt;"",('[1]T61 Real GDP'!AL181*1000000)/('[1]T58 Total Population'!AL181*1000),"")),"")),"")</f>
        <v/>
      </c>
      <c r="AM15" s="17" t="str">
        <f>IFERROR((IF('[1]T61 Real GDP'!AM181&lt;&gt;"",(IF('[1]T58 Total Population'!AM181&lt;&gt;"",('[1]T61 Real GDP'!AM181*1000000)/('[1]T58 Total Population'!AM181*1000),"")),"")),"")</f>
        <v/>
      </c>
      <c r="AN15" s="17" t="str">
        <f>IFERROR((IF('[1]T61 Real GDP'!AN181&lt;&gt;"",(IF('[1]T58 Total Population'!AN181&lt;&gt;"",('[1]T61 Real GDP'!AN181*1000000)/('[1]T58 Total Population'!AN181*1000),"")),"")),"")</f>
        <v/>
      </c>
      <c r="AO15" s="17" t="str">
        <f>IFERROR((IF('[1]T61 Real GDP'!AO181&lt;&gt;"",(IF('[1]T58 Total Population'!AO181&lt;&gt;"",('[1]T61 Real GDP'!AO181*1000000)/('[1]T58 Total Population'!AO181*1000),"")),"")),"")</f>
        <v/>
      </c>
      <c r="AP15" s="17" t="str">
        <f>IFERROR((IF('[1]T61 Real GDP'!AP181&lt;&gt;"",(IF('[1]T58 Total Population'!AP181&lt;&gt;"",('[1]T61 Real GDP'!AP181*1000000)/('[1]T58 Total Population'!AP181*1000),"")),"")),"")</f>
        <v/>
      </c>
      <c r="AQ15" s="17" t="str">
        <f>IFERROR((IF('[1]T61 Real GDP'!AQ181&lt;&gt;"",(IF('[1]T58 Total Population'!AQ181&lt;&gt;"",('[1]T61 Real GDP'!AQ181*1000000)/('[1]T58 Total Population'!AQ181*1000),"")),"")),"")</f>
        <v/>
      </c>
      <c r="AR15" s="17" t="str">
        <f>IFERROR((IF('[1]T61 Real GDP'!AR181&lt;&gt;"",(IF('[1]T58 Total Population'!AR181&lt;&gt;"",('[1]T61 Real GDP'!AR181*1000000)/('[1]T58 Total Population'!AR181*1000),"")),"")),"")</f>
        <v/>
      </c>
      <c r="AS15" s="17" t="str">
        <f>IFERROR((IF('[1]T61 Real GDP'!AS181&lt;&gt;"",(IF('[1]T58 Total Population'!AS181&lt;&gt;"",('[1]T61 Real GDP'!AS181*1000000)/('[1]T58 Total Population'!AS181*1000),"")),"")),"")</f>
        <v/>
      </c>
      <c r="AT15" s="17" t="str">
        <f>IFERROR((IF('[1]T61 Real GDP'!AT181&lt;&gt;"",(IF('[1]T58 Total Population'!AT181&lt;&gt;"",('[1]T61 Real GDP'!AT181*1000000)/('[1]T58 Total Population'!AT181*1000),"")),"")),"")</f>
        <v/>
      </c>
      <c r="AU15" s="17" t="str">
        <f>IFERROR((IF('[1]T61 Real GDP'!AU181&lt;&gt;"",(IF('[1]T58 Total Population'!AU181&lt;&gt;"",('[1]T61 Real GDP'!AU181*1000000)/('[1]T58 Total Population'!AU181*1000),"")),"")),"")</f>
        <v/>
      </c>
      <c r="AV15" s="17" t="str">
        <f>IFERROR((IF('[1]T61 Real GDP'!AV181&lt;&gt;"",(IF('[1]T58 Total Population'!AV181&lt;&gt;"",('[1]T61 Real GDP'!AV181*1000000)/('[1]T58 Total Population'!AV181*1000),"")),"")),"")</f>
        <v/>
      </c>
      <c r="AW15" s="17" t="str">
        <f>IFERROR((IF('[1]T61 Real GDP'!AW181&lt;&gt;"",(IF('[1]T58 Total Population'!AW181&lt;&gt;"",('[1]T61 Real GDP'!AW181*1000000)/('[1]T58 Total Population'!AW181*1000),"")),"")),"")</f>
        <v/>
      </c>
      <c r="AX15" s="17" t="str">
        <f>IFERROR((IF('[1]T61 Real GDP'!AX181&lt;&gt;"",(IF('[1]T58 Total Population'!AX181&lt;&gt;"",('[1]T61 Real GDP'!AX181*1000000)/('[1]T58 Total Population'!AX181*1000),"")),"")),"")</f>
        <v/>
      </c>
      <c r="AY15" s="24">
        <v>26455.292205014117</v>
      </c>
      <c r="AZ15" s="17" t="str">
        <f>IFERROR((IF('[1]T61 Real GDP'!AZ181&lt;&gt;"",(IF('[1]T58 Total Population'!AZ181&lt;&gt;"",('[1]T61 Real GDP'!AZ181*1000000)/('[1]T58 Total Population'!AZ181*1000),"")),"")),"")</f>
        <v/>
      </c>
      <c r="BA15" s="17" t="str">
        <f>IFERROR((IF('[1]T61 Real GDP'!BA181&lt;&gt;"",(IF('[1]T58 Total Population'!BA181&lt;&gt;"",('[1]T61 Real GDP'!BA181*1000000)/('[1]T58 Total Population'!BA181*1000),"")),"")),"")</f>
        <v/>
      </c>
      <c r="BB15" s="17"/>
      <c r="BC15" s="17"/>
      <c r="BE15" s="9">
        <f t="shared" si="0"/>
        <v>0.13867504905630729</v>
      </c>
    </row>
    <row r="16" spans="1:59" s="3" customFormat="1" x14ac:dyDescent="0.25">
      <c r="A16" s="25">
        <v>2014</v>
      </c>
      <c r="B16" s="17" t="str">
        <f>IFERROR((IF('[1]T61 Real GDP'!B182&lt;&gt;"",(IF('[1]T58 Total Population'!B182&lt;&gt;"",('[1]T61 Real GDP'!B182*1000000)/('[1]T58 Total Population'!B182*1000),"")),"")),"")</f>
        <v/>
      </c>
      <c r="C16" s="17" t="str">
        <f>IFERROR((IF('[1]T61 Real GDP'!C182&lt;&gt;"",(IF('[1]T58 Total Population'!C182&lt;&gt;"",('[1]T61 Real GDP'!C182*1000000)/('[1]T58 Total Population'!C182*1000),"")),"")),"")</f>
        <v/>
      </c>
      <c r="D16" s="17" t="str">
        <f>IFERROR((IF('[1]T61 Real GDP'!D182&lt;&gt;"",(IF('[1]T58 Total Population'!D182&lt;&gt;"",('[1]T61 Real GDP'!D182*1000000)/('[1]T58 Total Population'!D182*1000),"")),"")),"")</f>
        <v/>
      </c>
      <c r="E16" s="17" t="str">
        <f>IFERROR((IF('[1]T61 Real GDP'!E182&lt;&gt;"",(IF('[1]T58 Total Population'!E182&lt;&gt;"",('[1]T61 Real GDP'!E182*1000000)/('[1]T58 Total Population'!E182*1000),"")),"")),"")</f>
        <v/>
      </c>
      <c r="F16" s="17" t="str">
        <f>IFERROR((IF('[1]T61 Real GDP'!F182&lt;&gt;"",(IF('[1]T58 Total Population'!F182&lt;&gt;"",('[1]T61 Real GDP'!F182*1000000)/('[1]T58 Total Population'!F182*1000),"")),"")),"")</f>
        <v/>
      </c>
      <c r="G16" s="17" t="str">
        <f>IFERROR((IF('[1]T61 Real GDP'!G182&lt;&gt;"",(IF('[1]T58 Total Population'!G182&lt;&gt;"",('[1]T61 Real GDP'!G182*1000000)/('[1]T58 Total Population'!G182*1000),"")),"")),"")</f>
        <v/>
      </c>
      <c r="H16" s="17" t="str">
        <f>IFERROR((IF('[1]T61 Real GDP'!H182&lt;&gt;"",(IF('[1]T58 Total Population'!H182&lt;&gt;"",('[1]T61 Real GDP'!H182*1000000)/('[1]T58 Total Population'!H182*1000),"")),"")),"")</f>
        <v/>
      </c>
      <c r="I16" s="17" t="str">
        <f>IFERROR((IF('[1]T61 Real GDP'!I182&lt;&gt;"",(IF('[1]T58 Total Population'!I182&lt;&gt;"",('[1]T61 Real GDP'!I182*1000000)/('[1]T58 Total Population'!I182*1000),"")),"")),"")</f>
        <v/>
      </c>
      <c r="J16" s="17" t="str">
        <f>IFERROR((IF('[1]T61 Real GDP'!J182&lt;&gt;"",(IF('[1]T58 Total Population'!J182&lt;&gt;"",('[1]T61 Real GDP'!J182*1000000)/('[1]T58 Total Population'!J182*1000),"")),"")),"")</f>
        <v/>
      </c>
      <c r="K16" s="17" t="str">
        <f>IFERROR((IF('[1]T61 Real GDP'!K182&lt;&gt;"",(IF('[1]T58 Total Population'!K182&lt;&gt;"",('[1]T61 Real GDP'!K182*1000000)/('[1]T58 Total Population'!K182*1000),"")),"")),"")</f>
        <v/>
      </c>
      <c r="L16" s="17" t="str">
        <f>IFERROR((IF('[1]T61 Real GDP'!L182&lt;&gt;"",(IF('[1]T58 Total Population'!L182&lt;&gt;"",('[1]T61 Real GDP'!L182*1000000)/('[1]T58 Total Population'!L182*1000),"")),"")),"")</f>
        <v/>
      </c>
      <c r="M16" s="17" t="str">
        <f>IFERROR((IF('[1]T61 Real GDP'!M182&lt;&gt;"",(IF('[1]T58 Total Population'!M182&lt;&gt;"",('[1]T61 Real GDP'!M182*1000000)/('[1]T58 Total Population'!M182*1000),"")),"")),"")</f>
        <v/>
      </c>
      <c r="N16" s="17" t="str">
        <f>IFERROR((IF('[1]T61 Real GDP'!N182&lt;&gt;"",(IF('[1]T58 Total Population'!N182&lt;&gt;"",('[1]T61 Real GDP'!N182*1000000)/('[1]T58 Total Population'!N182*1000),"")),"")),"")</f>
        <v/>
      </c>
      <c r="O16" s="17" t="str">
        <f>IFERROR((IF('[1]T61 Real GDP'!O182&lt;&gt;"",(IF('[1]T58 Total Population'!O182&lt;&gt;"",('[1]T61 Real GDP'!O182*1000000)/('[1]T58 Total Population'!O182*1000),"")),"")),"")</f>
        <v/>
      </c>
      <c r="P16" s="17" t="str">
        <f>IFERROR((IF('[1]T61 Real GDP'!P182&lt;&gt;"",(IF('[1]T58 Total Population'!P182&lt;&gt;"",('[1]T61 Real GDP'!P182*1000000)/('[1]T58 Total Population'!P182*1000),"")),"")),"")</f>
        <v/>
      </c>
      <c r="Q16" s="17" t="str">
        <f>IFERROR((IF('[1]T61 Real GDP'!Q182&lt;&gt;"",(IF('[1]T58 Total Population'!Q182&lt;&gt;"",('[1]T61 Real GDP'!Q182*1000000)/('[1]T58 Total Population'!Q182*1000),"")),"")),"")</f>
        <v/>
      </c>
      <c r="R16" s="17" t="str">
        <f>IFERROR((IF('[1]T61 Real GDP'!R182&lt;&gt;"",(IF('[1]T58 Total Population'!R182&lt;&gt;"",('[1]T61 Real GDP'!R182*1000000)/('[1]T58 Total Population'!R182*1000),"")),"")),"")</f>
        <v/>
      </c>
      <c r="S16" s="17" t="str">
        <f>IFERROR((IF('[1]T61 Real GDP'!S182&lt;&gt;"",(IF('[1]T58 Total Population'!S182&lt;&gt;"",('[1]T61 Real GDP'!S182*1000000)/('[1]T58 Total Population'!S182*1000),"")),"")),"")</f>
        <v/>
      </c>
      <c r="T16" s="17" t="str">
        <f>IFERROR((IF('[1]T61 Real GDP'!T182&lt;&gt;"",(IF('[1]T58 Total Population'!T182&lt;&gt;"",('[1]T61 Real GDP'!T182*1000000)/('[1]T58 Total Population'!T182*1000),"")),"")),"")</f>
        <v/>
      </c>
      <c r="U16" s="17" t="str">
        <f>IFERROR((IF('[1]T61 Real GDP'!U182&lt;&gt;"",(IF('[1]T58 Total Population'!U182&lt;&gt;"",('[1]T61 Real GDP'!U182*1000000)/('[1]T58 Total Population'!U182*1000),"")),"")),"")</f>
        <v/>
      </c>
      <c r="V16" s="17" t="str">
        <f>IFERROR((IF('[1]T61 Real GDP'!V182&lt;&gt;"",(IF('[1]T58 Total Population'!V182&lt;&gt;"",('[1]T61 Real GDP'!V182*1000000)/('[1]T58 Total Population'!V182*1000),"")),"")),"")</f>
        <v/>
      </c>
      <c r="W16" s="17" t="str">
        <f>IFERROR((IF('[1]T61 Real GDP'!W182&lt;&gt;"",(IF('[1]T58 Total Population'!W182&lt;&gt;"",('[1]T61 Real GDP'!W182*1000000)/('[1]T58 Total Population'!W182*1000),"")),"")),"")</f>
        <v/>
      </c>
      <c r="X16" s="17" t="str">
        <f>IFERROR((IF('[1]T61 Real GDP'!X182&lt;&gt;"",(IF('[1]T58 Total Population'!X182&lt;&gt;"",('[1]T61 Real GDP'!X182*1000000)/('[1]T58 Total Population'!X182*1000),"")),"")),"")</f>
        <v/>
      </c>
      <c r="Y16" s="17" t="str">
        <f>IFERROR((IF('[1]T61 Real GDP'!Y182&lt;&gt;"",(IF('[1]T58 Total Population'!Y182&lt;&gt;"",('[1]T61 Real GDP'!Y182*1000000)/('[1]T58 Total Population'!Y182*1000),"")),"")),"")</f>
        <v/>
      </c>
      <c r="Z16" s="17" t="str">
        <f>IFERROR((IF('[1]T61 Real GDP'!Z182&lt;&gt;"",(IF('[1]T58 Total Population'!Z182&lt;&gt;"",('[1]T61 Real GDP'!Z182*1000000)/('[1]T58 Total Population'!Z182*1000),"")),"")),"")</f>
        <v/>
      </c>
      <c r="AA16" s="17" t="str">
        <f>IFERROR((IF('[1]T61 Real GDP'!AA182&lt;&gt;"",(IF('[1]T58 Total Population'!AA182&lt;&gt;"",('[1]T61 Real GDP'!AA182*1000000)/('[1]T58 Total Population'!AA182*1000),"")),"")),"")</f>
        <v/>
      </c>
      <c r="AB16" s="17" t="str">
        <f>IFERROR((IF('[1]T61 Real GDP'!AB182&lt;&gt;"",(IF('[1]T58 Total Population'!AB182&lt;&gt;"",('[1]T61 Real GDP'!AB182*1000000)/('[1]T58 Total Population'!AB182*1000),"")),"")),"")</f>
        <v/>
      </c>
      <c r="AC16" s="17" t="str">
        <f>IFERROR((IF('[1]T61 Real GDP'!AC182&lt;&gt;"",(IF('[1]T58 Total Population'!AC182&lt;&gt;"",('[1]T61 Real GDP'!AC182*1000000)/('[1]T58 Total Population'!AC182*1000),"")),"")),"")</f>
        <v/>
      </c>
      <c r="AD16" s="17" t="str">
        <f>IFERROR((IF('[1]T61 Real GDP'!AD182&lt;&gt;"",(IF('[1]T58 Total Population'!AD182&lt;&gt;"",('[1]T61 Real GDP'!AD182*1000000)/('[1]T58 Total Population'!AD182*1000),"")),"")),"")</f>
        <v/>
      </c>
      <c r="AE16" s="17" t="str">
        <f>IFERROR((IF('[1]T61 Real GDP'!AE182&lt;&gt;"",(IF('[1]T58 Total Population'!AE182&lt;&gt;"",('[1]T61 Real GDP'!AE182*1000000)/('[1]T58 Total Population'!AE182*1000),"")),"")),"")</f>
        <v/>
      </c>
      <c r="AF16" s="17" t="str">
        <f>IFERROR((IF('[1]T61 Real GDP'!AF182&lt;&gt;"",(IF('[1]T58 Total Population'!AF182&lt;&gt;"",('[1]T61 Real GDP'!AF182*1000000)/('[1]T58 Total Population'!AF182*1000),"")),"")),"")</f>
        <v/>
      </c>
      <c r="AG16" s="17" t="str">
        <f>IFERROR((IF('[1]T61 Real GDP'!AG182&lt;&gt;"",(IF('[1]T58 Total Population'!AG182&lt;&gt;"",('[1]T61 Real GDP'!AG182*1000000)/('[1]T58 Total Population'!AG182*1000),"")),"")),"")</f>
        <v/>
      </c>
      <c r="AH16" s="17" t="str">
        <f>IFERROR((IF('[1]T61 Real GDP'!AH182&lt;&gt;"",(IF('[1]T58 Total Population'!AH182&lt;&gt;"",('[1]T61 Real GDP'!AH182*1000000)/('[1]T58 Total Population'!AH182*1000),"")),"")),"")</f>
        <v/>
      </c>
      <c r="AI16" s="17" t="str">
        <f>IFERROR((IF('[1]T61 Real GDP'!AI182&lt;&gt;"",(IF('[1]T58 Total Population'!AI182&lt;&gt;"",('[1]T61 Real GDP'!AI182*1000000)/('[1]T58 Total Population'!AI182*1000),"")),"")),"")</f>
        <v/>
      </c>
      <c r="AJ16" s="17" t="str">
        <f>IFERROR((IF('[1]T61 Real GDP'!AJ182&lt;&gt;"",(IF('[1]T58 Total Population'!AJ182&lt;&gt;"",('[1]T61 Real GDP'!AJ182*1000000)/('[1]T58 Total Population'!AJ182*1000),"")),"")),"")</f>
        <v/>
      </c>
      <c r="AK16" s="17" t="str">
        <f>IFERROR((IF('[1]T61 Real GDP'!AK182&lt;&gt;"",(IF('[1]T58 Total Population'!AK182&lt;&gt;"",('[1]T61 Real GDP'!AK182*1000000)/('[1]T58 Total Population'!AK182*1000),"")),"")),"")</f>
        <v/>
      </c>
      <c r="AL16" s="17" t="str">
        <f>IFERROR((IF('[1]T61 Real GDP'!AL182&lt;&gt;"",(IF('[1]T58 Total Population'!AL182&lt;&gt;"",('[1]T61 Real GDP'!AL182*1000000)/('[1]T58 Total Population'!AL182*1000),"")),"")),"")</f>
        <v/>
      </c>
      <c r="AM16" s="17" t="str">
        <f>IFERROR((IF('[1]T61 Real GDP'!AM182&lt;&gt;"",(IF('[1]T58 Total Population'!AM182&lt;&gt;"",('[1]T61 Real GDP'!AM182*1000000)/('[1]T58 Total Population'!AM182*1000),"")),"")),"")</f>
        <v/>
      </c>
      <c r="AN16" s="17" t="str">
        <f>IFERROR((IF('[1]T61 Real GDP'!AN182&lt;&gt;"",(IF('[1]T58 Total Population'!AN182&lt;&gt;"",('[1]T61 Real GDP'!AN182*1000000)/('[1]T58 Total Population'!AN182*1000),"")),"")),"")</f>
        <v/>
      </c>
      <c r="AO16" s="17" t="str">
        <f>IFERROR((IF('[1]T61 Real GDP'!AO182&lt;&gt;"",(IF('[1]T58 Total Population'!AO182&lt;&gt;"",('[1]T61 Real GDP'!AO182*1000000)/('[1]T58 Total Population'!AO182*1000),"")),"")),"")</f>
        <v/>
      </c>
      <c r="AP16" s="17" t="str">
        <f>IFERROR((IF('[1]T61 Real GDP'!AP182&lt;&gt;"",(IF('[1]T58 Total Population'!AP182&lt;&gt;"",('[1]T61 Real GDP'!AP182*1000000)/('[1]T58 Total Population'!AP182*1000),"")),"")),"")</f>
        <v/>
      </c>
      <c r="AQ16" s="17" t="str">
        <f>IFERROR((IF('[1]T61 Real GDP'!AQ182&lt;&gt;"",(IF('[1]T58 Total Population'!AQ182&lt;&gt;"",('[1]T61 Real GDP'!AQ182*1000000)/('[1]T58 Total Population'!AQ182*1000),"")),"")),"")</f>
        <v/>
      </c>
      <c r="AR16" s="17" t="str">
        <f>IFERROR((IF('[1]T61 Real GDP'!AR182&lt;&gt;"",(IF('[1]T58 Total Population'!AR182&lt;&gt;"",('[1]T61 Real GDP'!AR182*1000000)/('[1]T58 Total Population'!AR182*1000),"")),"")),"")</f>
        <v/>
      </c>
      <c r="AS16" s="17" t="str">
        <f>IFERROR((IF('[1]T61 Real GDP'!AS182&lt;&gt;"",(IF('[1]T58 Total Population'!AS182&lt;&gt;"",('[1]T61 Real GDP'!AS182*1000000)/('[1]T58 Total Population'!AS182*1000),"")),"")),"")</f>
        <v/>
      </c>
      <c r="AT16" s="17" t="str">
        <f>IFERROR((IF('[1]T61 Real GDP'!AT182&lt;&gt;"",(IF('[1]T58 Total Population'!AT182&lt;&gt;"",('[1]T61 Real GDP'!AT182*1000000)/('[1]T58 Total Population'!AT182*1000),"")),"")),"")</f>
        <v/>
      </c>
      <c r="AU16" s="17" t="str">
        <f>IFERROR((IF('[1]T61 Real GDP'!AU182&lt;&gt;"",(IF('[1]T58 Total Population'!AU182&lt;&gt;"",('[1]T61 Real GDP'!AU182*1000000)/('[1]T58 Total Population'!AU182*1000),"")),"")),"")</f>
        <v/>
      </c>
      <c r="AV16" s="17" t="str">
        <f>IFERROR((IF('[1]T61 Real GDP'!AV182&lt;&gt;"",(IF('[1]T58 Total Population'!AV182&lt;&gt;"",('[1]T61 Real GDP'!AV182*1000000)/('[1]T58 Total Population'!AV182*1000),"")),"")),"")</f>
        <v/>
      </c>
      <c r="AW16" s="17" t="str">
        <f>IFERROR((IF('[1]T61 Real GDP'!AW182&lt;&gt;"",(IF('[1]T58 Total Population'!AW182&lt;&gt;"",('[1]T61 Real GDP'!AW182*1000000)/('[1]T58 Total Population'!AW182*1000),"")),"")),"")</f>
        <v/>
      </c>
      <c r="AX16" s="17" t="str">
        <f>IFERROR((IF('[1]T61 Real GDP'!AX182&lt;&gt;"",(IF('[1]T58 Total Population'!AX182&lt;&gt;"",('[1]T61 Real GDP'!AX182*1000000)/('[1]T58 Total Population'!AX182*1000),"")),"")),"")</f>
        <v/>
      </c>
      <c r="AY16" s="24">
        <v>27843.619291506617</v>
      </c>
      <c r="AZ16" s="17" t="str">
        <f>IFERROR((IF('[1]T61 Real GDP'!AZ182&lt;&gt;"",(IF('[1]T58 Total Population'!AZ182&lt;&gt;"",('[1]T61 Real GDP'!AZ182*1000000)/('[1]T58 Total Population'!AZ182*1000),"")),"")),"")</f>
        <v/>
      </c>
      <c r="BA16" s="17" t="str">
        <f>IFERROR((IF('[1]T61 Real GDP'!BA182&lt;&gt;"",(IF('[1]T58 Total Population'!BA182&lt;&gt;"",('[1]T61 Real GDP'!BA182*1000000)/('[1]T58 Total Population'!BA182*1000),"")),"")),"")</f>
        <v/>
      </c>
      <c r="BB16" s="17"/>
      <c r="BC16" s="17"/>
      <c r="BE16" s="9">
        <f t="shared" si="0"/>
        <v>0.13867504905630729</v>
      </c>
    </row>
    <row r="17" spans="1:57" x14ac:dyDescent="0.25">
      <c r="A17" s="25">
        <v>2015</v>
      </c>
      <c r="B17" s="11" t="str">
        <f>IFERROR((IF('[1]T61 Real GDP'!B183&lt;&gt;"",(IF('[1]T58 Total Population'!B183&lt;&gt;"",('[1]T61 Real GDP'!B183*1000000)/('[1]T58 Total Population'!B183*1000),"")),"")),"")</f>
        <v/>
      </c>
      <c r="C17" s="11" t="str">
        <f>IFERROR((IF('[1]T61 Real GDP'!C183&lt;&gt;"",(IF('[1]T58 Total Population'!C183&lt;&gt;"",('[1]T61 Real GDP'!C183*1000000)/('[1]T58 Total Population'!C183*1000),"")),"")),"")</f>
        <v/>
      </c>
      <c r="D17" s="11" t="str">
        <f>IFERROR((IF('[1]T61 Real GDP'!D183&lt;&gt;"",(IF('[1]T58 Total Population'!D183&lt;&gt;"",('[1]T61 Real GDP'!D183*1000000)/('[1]T58 Total Population'!D183*1000),"")),"")),"")</f>
        <v/>
      </c>
      <c r="E17" s="11" t="str">
        <f>IFERROR((IF('[1]T61 Real GDP'!E183&lt;&gt;"",(IF('[1]T58 Total Population'!E183&lt;&gt;"",('[1]T61 Real GDP'!E183*1000000)/('[1]T58 Total Population'!E183*1000),"")),"")),"")</f>
        <v/>
      </c>
      <c r="F17" s="11" t="str">
        <f>IFERROR((IF('[1]T61 Real GDP'!F183&lt;&gt;"",(IF('[1]T58 Total Population'!F183&lt;&gt;"",('[1]T61 Real GDP'!F183*1000000)/('[1]T58 Total Population'!F183*1000),"")),"")),"")</f>
        <v/>
      </c>
      <c r="G17" s="11" t="str">
        <f>IFERROR((IF('[1]T61 Real GDP'!G183&lt;&gt;"",(IF('[1]T58 Total Population'!G183&lt;&gt;"",('[1]T61 Real GDP'!G183*1000000)/('[1]T58 Total Population'!G183*1000),"")),"")),"")</f>
        <v/>
      </c>
      <c r="H17" s="11" t="str">
        <f>IFERROR((IF('[1]T61 Real GDP'!H183&lt;&gt;"",(IF('[1]T58 Total Population'!H183&lt;&gt;"",('[1]T61 Real GDP'!H183*1000000)/('[1]T58 Total Population'!H183*1000),"")),"")),"")</f>
        <v/>
      </c>
      <c r="I17" s="11" t="str">
        <f>IFERROR((IF('[1]T61 Real GDP'!I183&lt;&gt;"",(IF('[1]T58 Total Population'!I183&lt;&gt;"",('[1]T61 Real GDP'!I183*1000000)/('[1]T58 Total Population'!I183*1000),"")),"")),"")</f>
        <v/>
      </c>
      <c r="J17" s="11" t="str">
        <f>IFERROR((IF('[1]T61 Real GDP'!J183&lt;&gt;"",(IF('[1]T58 Total Population'!J183&lt;&gt;"",('[1]T61 Real GDP'!J183*1000000)/('[1]T58 Total Population'!J183*1000),"")),"")),"")</f>
        <v/>
      </c>
      <c r="K17" s="11" t="str">
        <f>IFERROR((IF('[1]T61 Real GDP'!K183&lt;&gt;"",(IF('[1]T58 Total Population'!K183&lt;&gt;"",('[1]T61 Real GDP'!K183*1000000)/('[1]T58 Total Population'!K183*1000),"")),"")),"")</f>
        <v/>
      </c>
      <c r="L17" s="11" t="str">
        <f>IFERROR((IF('[1]T61 Real GDP'!L183&lt;&gt;"",(IF('[1]T58 Total Population'!L183&lt;&gt;"",('[1]T61 Real GDP'!L183*1000000)/('[1]T58 Total Population'!L183*1000),"")),"")),"")</f>
        <v/>
      </c>
      <c r="M17" s="11" t="str">
        <f>IFERROR((IF('[1]T61 Real GDP'!M183&lt;&gt;"",(IF('[1]T58 Total Population'!M183&lt;&gt;"",('[1]T61 Real GDP'!M183*1000000)/('[1]T58 Total Population'!M183*1000),"")),"")),"")</f>
        <v/>
      </c>
      <c r="N17" s="11" t="str">
        <f>IFERROR((IF('[1]T61 Real GDP'!N183&lt;&gt;"",(IF('[1]T58 Total Population'!N183&lt;&gt;"",('[1]T61 Real GDP'!N183*1000000)/('[1]T58 Total Population'!N183*1000),"")),"")),"")</f>
        <v/>
      </c>
      <c r="O17" s="11" t="str">
        <f>IFERROR((IF('[1]T61 Real GDP'!O183&lt;&gt;"",(IF('[1]T58 Total Population'!O183&lt;&gt;"",('[1]T61 Real GDP'!O183*1000000)/('[1]T58 Total Population'!O183*1000),"")),"")),"")</f>
        <v/>
      </c>
      <c r="P17" s="11" t="str">
        <f>IFERROR((IF('[1]T61 Real GDP'!P183&lt;&gt;"",(IF('[1]T58 Total Population'!P183&lt;&gt;"",('[1]T61 Real GDP'!P183*1000000)/('[1]T58 Total Population'!P183*1000),"")),"")),"")</f>
        <v/>
      </c>
      <c r="Q17" s="11" t="str">
        <f>IFERROR((IF('[1]T61 Real GDP'!Q183&lt;&gt;"",(IF('[1]T58 Total Population'!Q183&lt;&gt;"",('[1]T61 Real GDP'!Q183*1000000)/('[1]T58 Total Population'!Q183*1000),"")),"")),"")</f>
        <v/>
      </c>
      <c r="R17" s="11" t="str">
        <f>IFERROR((IF('[1]T61 Real GDP'!R183&lt;&gt;"",(IF('[1]T58 Total Population'!R183&lt;&gt;"",('[1]T61 Real GDP'!R183*1000000)/('[1]T58 Total Population'!R183*1000),"")),"")),"")</f>
        <v/>
      </c>
      <c r="S17" s="11" t="str">
        <f>IFERROR((IF('[1]T61 Real GDP'!S183&lt;&gt;"",(IF('[1]T58 Total Population'!S183&lt;&gt;"",('[1]T61 Real GDP'!S183*1000000)/('[1]T58 Total Population'!S183*1000),"")),"")),"")</f>
        <v/>
      </c>
      <c r="T17" s="11" t="str">
        <f>IFERROR((IF('[1]T61 Real GDP'!T183&lt;&gt;"",(IF('[1]T58 Total Population'!T183&lt;&gt;"",('[1]T61 Real GDP'!T183*1000000)/('[1]T58 Total Population'!T183*1000),"")),"")),"")</f>
        <v/>
      </c>
      <c r="U17" s="11" t="str">
        <f>IFERROR((IF('[1]T61 Real GDP'!U183&lt;&gt;"",(IF('[1]T58 Total Population'!U183&lt;&gt;"",('[1]T61 Real GDP'!U183*1000000)/('[1]T58 Total Population'!U183*1000),"")),"")),"")</f>
        <v/>
      </c>
      <c r="V17" s="11" t="str">
        <f>IFERROR((IF('[1]T61 Real GDP'!V183&lt;&gt;"",(IF('[1]T58 Total Population'!V183&lt;&gt;"",('[1]T61 Real GDP'!V183*1000000)/('[1]T58 Total Population'!V183*1000),"")),"")),"")</f>
        <v/>
      </c>
      <c r="W17" s="11" t="str">
        <f>IFERROR((IF('[1]T61 Real GDP'!W183&lt;&gt;"",(IF('[1]T58 Total Population'!W183&lt;&gt;"",('[1]T61 Real GDP'!W183*1000000)/('[1]T58 Total Population'!W183*1000),"")),"")),"")</f>
        <v/>
      </c>
      <c r="X17" s="11" t="str">
        <f>IFERROR((IF('[1]T61 Real GDP'!X183&lt;&gt;"",(IF('[1]T58 Total Population'!X183&lt;&gt;"",('[1]T61 Real GDP'!X183*1000000)/('[1]T58 Total Population'!X183*1000),"")),"")),"")</f>
        <v/>
      </c>
      <c r="Y17" s="11" t="str">
        <f>IFERROR((IF('[1]T61 Real GDP'!Y183&lt;&gt;"",(IF('[1]T58 Total Population'!Y183&lt;&gt;"",('[1]T61 Real GDP'!Y183*1000000)/('[1]T58 Total Population'!Y183*1000),"")),"")),"")</f>
        <v/>
      </c>
      <c r="Z17" s="11" t="str">
        <f>IFERROR((IF('[1]T61 Real GDP'!Z183&lt;&gt;"",(IF('[1]T58 Total Population'!Z183&lt;&gt;"",('[1]T61 Real GDP'!Z183*1000000)/('[1]T58 Total Population'!Z183*1000),"")),"")),"")</f>
        <v/>
      </c>
      <c r="AA17" s="11" t="str">
        <f>IFERROR((IF('[1]T61 Real GDP'!AA183&lt;&gt;"",(IF('[1]T58 Total Population'!AA183&lt;&gt;"",('[1]T61 Real GDP'!AA183*1000000)/('[1]T58 Total Population'!AA183*1000),"")),"")),"")</f>
        <v/>
      </c>
      <c r="AB17" s="11" t="str">
        <f>IFERROR((IF('[1]T61 Real GDP'!AB183&lt;&gt;"",(IF('[1]T58 Total Population'!AB183&lt;&gt;"",('[1]T61 Real GDP'!AB183*1000000)/('[1]T58 Total Population'!AB183*1000),"")),"")),"")</f>
        <v/>
      </c>
      <c r="AC17" s="11" t="str">
        <f>IFERROR((IF('[1]T61 Real GDP'!AC183&lt;&gt;"",(IF('[1]T58 Total Population'!AC183&lt;&gt;"",('[1]T61 Real GDP'!AC183*1000000)/('[1]T58 Total Population'!AC183*1000),"")),"")),"")</f>
        <v/>
      </c>
      <c r="AD17" s="11" t="str">
        <f>IFERROR((IF('[1]T61 Real GDP'!AD183&lt;&gt;"",(IF('[1]T58 Total Population'!AD183&lt;&gt;"",('[1]T61 Real GDP'!AD183*1000000)/('[1]T58 Total Population'!AD183*1000),"")),"")),"")</f>
        <v/>
      </c>
      <c r="AE17" s="11" t="str">
        <f>IFERROR((IF('[1]T61 Real GDP'!AE183&lt;&gt;"",(IF('[1]T58 Total Population'!AE183&lt;&gt;"",('[1]T61 Real GDP'!AE183*1000000)/('[1]T58 Total Population'!AE183*1000),"")),"")),"")</f>
        <v/>
      </c>
      <c r="AF17" s="11" t="str">
        <f>IFERROR((IF('[1]T61 Real GDP'!AF183&lt;&gt;"",(IF('[1]T58 Total Population'!AF183&lt;&gt;"",('[1]T61 Real GDP'!AF183*1000000)/('[1]T58 Total Population'!AF183*1000),"")),"")),"")</f>
        <v/>
      </c>
      <c r="AG17" s="11" t="str">
        <f>IFERROR((IF('[1]T61 Real GDP'!AG183&lt;&gt;"",(IF('[1]T58 Total Population'!AG183&lt;&gt;"",('[1]T61 Real GDP'!AG183*1000000)/('[1]T58 Total Population'!AG183*1000),"")),"")),"")</f>
        <v/>
      </c>
      <c r="AH17" s="11" t="str">
        <f>IFERROR((IF('[1]T61 Real GDP'!AH183&lt;&gt;"",(IF('[1]T58 Total Population'!AH183&lt;&gt;"",('[1]T61 Real GDP'!AH183*1000000)/('[1]T58 Total Population'!AH183*1000),"")),"")),"")</f>
        <v/>
      </c>
      <c r="AI17" s="11" t="str">
        <f>IFERROR((IF('[1]T61 Real GDP'!AI183&lt;&gt;"",(IF('[1]T58 Total Population'!AI183&lt;&gt;"",('[1]T61 Real GDP'!AI183*1000000)/('[1]T58 Total Population'!AI183*1000),"")),"")),"")</f>
        <v/>
      </c>
      <c r="AJ17" s="11" t="str">
        <f>IFERROR((IF('[1]T61 Real GDP'!AJ183&lt;&gt;"",(IF('[1]T58 Total Population'!AJ183&lt;&gt;"",('[1]T61 Real GDP'!AJ183*1000000)/('[1]T58 Total Population'!AJ183*1000),"")),"")),"")</f>
        <v/>
      </c>
      <c r="AK17" s="11" t="str">
        <f>IFERROR((IF('[1]T61 Real GDP'!AK183&lt;&gt;"",(IF('[1]T58 Total Population'!AK183&lt;&gt;"",('[1]T61 Real GDP'!AK183*1000000)/('[1]T58 Total Population'!AK183*1000),"")),"")),"")</f>
        <v/>
      </c>
      <c r="AL17" s="11" t="str">
        <f>IFERROR((IF('[1]T61 Real GDP'!AL183&lt;&gt;"",(IF('[1]T58 Total Population'!AL183&lt;&gt;"",('[1]T61 Real GDP'!AL183*1000000)/('[1]T58 Total Population'!AL183*1000),"")),"")),"")</f>
        <v/>
      </c>
      <c r="AM17" s="11" t="str">
        <f>IFERROR((IF('[1]T61 Real GDP'!AM183&lt;&gt;"",(IF('[1]T58 Total Population'!AM183&lt;&gt;"",('[1]T61 Real GDP'!AM183*1000000)/('[1]T58 Total Population'!AM183*1000),"")),"")),"")</f>
        <v/>
      </c>
      <c r="AN17" s="11" t="str">
        <f>IFERROR((IF('[1]T61 Real GDP'!AN183&lt;&gt;"",(IF('[1]T58 Total Population'!AN183&lt;&gt;"",('[1]T61 Real GDP'!AN183*1000000)/('[1]T58 Total Population'!AN183*1000),"")),"")),"")</f>
        <v/>
      </c>
      <c r="AO17" s="11" t="str">
        <f>IFERROR((IF('[1]T61 Real GDP'!AO183&lt;&gt;"",(IF('[1]T58 Total Population'!AO183&lt;&gt;"",('[1]T61 Real GDP'!AO183*1000000)/('[1]T58 Total Population'!AO183*1000),"")),"")),"")</f>
        <v/>
      </c>
      <c r="AP17" s="11" t="str">
        <f>IFERROR((IF('[1]T61 Real GDP'!AP183&lt;&gt;"",(IF('[1]T58 Total Population'!AP183&lt;&gt;"",('[1]T61 Real GDP'!AP183*1000000)/('[1]T58 Total Population'!AP183*1000),"")),"")),"")</f>
        <v/>
      </c>
      <c r="AQ17" s="11" t="str">
        <f>IFERROR((IF('[1]T61 Real GDP'!AQ183&lt;&gt;"",(IF('[1]T58 Total Population'!AQ183&lt;&gt;"",('[1]T61 Real GDP'!AQ183*1000000)/('[1]T58 Total Population'!AQ183*1000),"")),"")),"")</f>
        <v/>
      </c>
      <c r="AR17" s="11" t="str">
        <f>IFERROR((IF('[1]T61 Real GDP'!AR183&lt;&gt;"",(IF('[1]T58 Total Population'!AR183&lt;&gt;"",('[1]T61 Real GDP'!AR183*1000000)/('[1]T58 Total Population'!AR183*1000),"")),"")),"")</f>
        <v/>
      </c>
      <c r="AS17" s="11" t="str">
        <f>IFERROR((IF('[1]T61 Real GDP'!AS183&lt;&gt;"",(IF('[1]T58 Total Population'!AS183&lt;&gt;"",('[1]T61 Real GDP'!AS183*1000000)/('[1]T58 Total Population'!AS183*1000),"")),"")),"")</f>
        <v/>
      </c>
      <c r="AT17" s="11" t="str">
        <f>IFERROR((IF('[1]T61 Real GDP'!AT183&lt;&gt;"",(IF('[1]T58 Total Population'!AT183&lt;&gt;"",('[1]T61 Real GDP'!AT183*1000000)/('[1]T58 Total Population'!AT183*1000),"")),"")),"")</f>
        <v/>
      </c>
      <c r="AU17" s="11" t="str">
        <f>IFERROR((IF('[1]T61 Real GDP'!AU183&lt;&gt;"",(IF('[1]T58 Total Population'!AU183&lt;&gt;"",('[1]T61 Real GDP'!AU183*1000000)/('[1]T58 Total Population'!AU183*1000),"")),"")),"")</f>
        <v/>
      </c>
      <c r="AV17" s="11" t="str">
        <f>IFERROR((IF('[1]T61 Real GDP'!AV183&lt;&gt;"",(IF('[1]T58 Total Population'!AV183&lt;&gt;"",('[1]T61 Real GDP'!AV183*1000000)/('[1]T58 Total Population'!AV183*1000),"")),"")),"")</f>
        <v/>
      </c>
      <c r="AW17" s="11" t="str">
        <f>IFERROR((IF('[1]T61 Real GDP'!AW183&lt;&gt;"",(IF('[1]T58 Total Population'!AW183&lt;&gt;"",('[1]T61 Real GDP'!AW183*1000000)/('[1]T58 Total Population'!AW183*1000),"")),"")),"")</f>
        <v/>
      </c>
      <c r="AX17" s="11" t="str">
        <f>IFERROR((IF('[1]T61 Real GDP'!AX183&lt;&gt;"",(IF('[1]T58 Total Population'!AX183&lt;&gt;"",('[1]T61 Real GDP'!AX183*1000000)/('[1]T58 Total Population'!AX183*1000),"")),"")),"")</f>
        <v/>
      </c>
      <c r="AY17" s="24">
        <v>28661.21753937846</v>
      </c>
      <c r="AZ17" s="11" t="str">
        <f>IFERROR((IF('[1]T61 Real GDP'!AZ183&lt;&gt;"",(IF('[1]T58 Total Population'!AZ183&lt;&gt;"",('[1]T61 Real GDP'!AZ183*1000000)/('[1]T58 Total Population'!AZ183*1000),"")),"")),"")</f>
        <v/>
      </c>
      <c r="BA17" s="11" t="str">
        <f>IFERROR((IF('[1]T61 Real GDP'!BA183&lt;&gt;"",(IF('[1]T58 Total Population'!BA183&lt;&gt;"",('[1]T61 Real GDP'!BA183*1000000)/('[1]T58 Total Population'!BA183*1000),"")),"")),"")</f>
        <v/>
      </c>
      <c r="BB17" s="11"/>
      <c r="BC17" s="11"/>
      <c r="BE17" s="9">
        <f t="shared" si="0"/>
        <v>0.13867504905630729</v>
      </c>
    </row>
  </sheetData>
  <pageMargins left="0.7" right="0.7" top="0.75" bottom="0.75" header="0.3" footer="0.3"/>
  <pageSetup paperSize="9" orientation="portrait" horizontalDpi="300" verticalDpi="300"/>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6">
    <tabColor rgb="FF0070C0"/>
  </sheetPr>
  <dimension ref="A1:GH34"/>
  <sheetViews>
    <sheetView zoomScale="85" zoomScaleNormal="85" zoomScalePageLayoutView="85" workbookViewId="0">
      <pane xSplit="1" ySplit="3" topLeftCell="AF4" activePane="bottomRight" state="frozen"/>
      <selection pane="topRight" activeCell="B1" sqref="B1"/>
      <selection pane="bottomLeft" activeCell="A4" sqref="A4"/>
      <selection pane="bottomRight"/>
    </sheetView>
  </sheetViews>
  <sheetFormatPr defaultColWidth="9.140625" defaultRowHeight="15" x14ac:dyDescent="0.25"/>
  <cols>
    <col min="1" max="1" width="18" style="49" customWidth="1"/>
    <col min="2" max="2" width="8.7109375" style="41" customWidth="1"/>
    <col min="3" max="3" width="9.7109375" style="41" customWidth="1"/>
    <col min="4" max="4" width="10.42578125" style="41" customWidth="1"/>
    <col min="5" max="5" width="8.7109375" style="41" customWidth="1"/>
    <col min="6" max="8" width="10.42578125" style="41" customWidth="1"/>
    <col min="9" max="9" width="15.42578125" style="41" customWidth="1"/>
    <col min="10" max="10" width="9" style="41" customWidth="1"/>
    <col min="11" max="11" width="9.140625" style="41" customWidth="1"/>
    <col min="12" max="12" width="12.42578125" style="41" customWidth="1"/>
    <col min="13" max="13" width="9.7109375" style="43" customWidth="1"/>
    <col min="14" max="14" width="12" style="41" customWidth="1"/>
    <col min="15" max="16" width="8.7109375" style="41" customWidth="1"/>
    <col min="17" max="17" width="10.140625" style="41" customWidth="1"/>
    <col min="18" max="18" width="9" style="41" customWidth="1"/>
    <col min="19" max="19" width="9.140625" style="41" customWidth="1"/>
    <col min="20" max="20" width="12" style="42" customWidth="1"/>
    <col min="21" max="21" width="10.42578125" style="41" customWidth="1"/>
    <col min="22" max="22" width="9.85546875" style="41" customWidth="1"/>
    <col min="23" max="23" width="9.140625" style="41" customWidth="1"/>
    <col min="24" max="24" width="10.42578125" style="41" customWidth="1"/>
    <col min="25" max="25" width="13.140625" style="41" customWidth="1"/>
    <col min="26" max="26" width="9" style="41" customWidth="1"/>
    <col min="27" max="27" width="9.7109375" style="41" customWidth="1"/>
    <col min="28" max="28" width="9.42578125" style="41" customWidth="1"/>
    <col min="29" max="29" width="9.7109375" style="41" customWidth="1"/>
    <col min="30" max="31" width="14.140625" style="41" customWidth="1"/>
    <col min="32" max="32" width="12.42578125" style="41" customWidth="1"/>
    <col min="33" max="33" width="12.28515625" style="44" customWidth="1"/>
    <col min="34" max="34" width="8.7109375" style="41" customWidth="1"/>
    <col min="35" max="35" width="12.42578125" style="41" customWidth="1"/>
    <col min="36" max="36" width="10.85546875" style="41" customWidth="1"/>
    <col min="37" max="37" width="10.140625" style="41" customWidth="1"/>
    <col min="38" max="38" width="16.140625" style="41" customWidth="1"/>
    <col min="39" max="40" width="15.7109375" style="41" customWidth="1"/>
    <col min="41" max="41" width="13.42578125" style="41" customWidth="1"/>
    <col min="42" max="42" width="11.28515625" style="41" customWidth="1"/>
    <col min="43" max="43" width="10.140625" style="41" customWidth="1"/>
    <col min="44" max="44" width="15.140625" style="41" customWidth="1"/>
    <col min="45" max="45" width="9.85546875" style="41" customWidth="1"/>
    <col min="46" max="46" width="11.85546875" style="41" customWidth="1"/>
    <col min="47" max="48" width="9.140625" style="41" customWidth="1"/>
    <col min="49" max="49" width="9.42578125" style="41" customWidth="1"/>
    <col min="50" max="50" width="13" style="41" customWidth="1"/>
    <col min="51" max="51" width="12" style="41" customWidth="1"/>
    <col min="52" max="52" width="7.42578125" style="41" customWidth="1"/>
    <col min="53" max="54" width="10.42578125" style="41" customWidth="1"/>
    <col min="55" max="55" width="9.28515625" style="41" customWidth="1"/>
    <col min="56" max="56" width="11.140625" style="41" customWidth="1"/>
    <col min="57" max="57" width="10.85546875" style="41" customWidth="1"/>
    <col min="58" max="58" width="9" style="41" customWidth="1"/>
    <col min="59" max="59" width="12.28515625" style="41" customWidth="1"/>
    <col min="60" max="60" width="11.28515625" style="41" bestFit="1" customWidth="1"/>
    <col min="61" max="61" width="11.140625" style="41" customWidth="1"/>
    <col min="62" max="62" width="9.140625" style="41" customWidth="1"/>
    <col min="63" max="63" width="7.42578125" style="41" customWidth="1"/>
    <col min="64" max="64" width="11.28515625" style="41" customWidth="1"/>
    <col min="65" max="65" width="9" style="41" customWidth="1"/>
    <col min="66" max="66" width="8" style="41" customWidth="1"/>
    <col min="67" max="67" width="9.42578125" style="41" customWidth="1"/>
    <col min="68" max="68" width="11.42578125" style="41" customWidth="1"/>
    <col min="69" max="69" width="15.42578125" style="41" customWidth="1"/>
    <col min="70" max="70" width="8.42578125" style="41" customWidth="1"/>
    <col min="71" max="71" width="11.140625" style="41" customWidth="1"/>
    <col min="72" max="72" width="7.42578125" style="41" customWidth="1"/>
    <col min="73" max="73" width="14.85546875" style="41" customWidth="1"/>
    <col min="74" max="74" width="9.85546875" style="41" customWidth="1"/>
    <col min="75" max="75" width="11.28515625" style="41" customWidth="1"/>
    <col min="76" max="76" width="12.28515625" style="41" customWidth="1"/>
    <col min="77" max="77" width="9.140625" style="41" customWidth="1"/>
    <col min="78" max="78" width="11.28515625" style="41" customWidth="1"/>
    <col min="79" max="79" width="9.85546875" style="41" customWidth="1"/>
    <col min="80" max="80" width="11.42578125" style="41" customWidth="1"/>
    <col min="81" max="81" width="9.85546875" style="41" customWidth="1"/>
    <col min="82" max="82" width="10.85546875" style="41" customWidth="1"/>
    <col min="83" max="83" width="8.42578125" style="41" customWidth="1"/>
    <col min="84" max="84" width="9.85546875" style="41" customWidth="1"/>
    <col min="85" max="85" width="13.140625" style="41" customWidth="1"/>
    <col min="86" max="86" width="11.42578125" style="44" customWidth="1"/>
    <col min="87" max="87" width="13.28515625" style="41" bestFit="1" customWidth="1"/>
    <col min="88" max="89" width="10.42578125" style="41" customWidth="1"/>
    <col min="90" max="90" width="14.42578125" style="41" customWidth="1"/>
    <col min="91" max="91" width="10.42578125" style="41" customWidth="1"/>
    <col min="92" max="92" width="12.28515625" style="41" customWidth="1"/>
    <col min="93" max="93" width="8.7109375" style="41" customWidth="1"/>
    <col min="94" max="94" width="9.85546875" style="41" customWidth="1"/>
    <col min="95" max="95" width="8" style="41" customWidth="1"/>
    <col min="96" max="96" width="13.28515625" style="41" customWidth="1"/>
    <col min="97" max="97" width="8" style="41" customWidth="1"/>
    <col min="98" max="98" width="11.140625" style="41" customWidth="1"/>
    <col min="99" max="99" width="10.42578125" style="41" customWidth="1"/>
    <col min="100" max="100" width="8" style="41" customWidth="1"/>
    <col min="101" max="101" width="10.42578125" style="41" customWidth="1"/>
    <col min="102" max="102" width="11.42578125" style="41" customWidth="1"/>
    <col min="103" max="103" width="9.140625" style="41" customWidth="1"/>
    <col min="104" max="105" width="13.42578125" style="41" customWidth="1"/>
    <col min="106" max="106" width="11.85546875" style="41" customWidth="1"/>
    <col min="107" max="107" width="7.28515625" style="41" customWidth="1"/>
    <col min="108" max="108" width="11.140625" style="41" customWidth="1"/>
    <col min="109" max="109" width="9" style="41" customWidth="1"/>
    <col min="110" max="110" width="9.7109375" style="41" customWidth="1"/>
    <col min="111" max="111" width="14" style="41" customWidth="1"/>
    <col min="112" max="112" width="13.28515625" style="41" customWidth="1"/>
    <col min="113" max="113" width="9.140625" style="41" customWidth="1"/>
    <col min="114" max="115" width="8" style="41" customWidth="1"/>
    <col min="116" max="116" width="7.7109375" style="41" customWidth="1"/>
    <col min="117" max="117" width="8.42578125" style="41" customWidth="1"/>
    <col min="118" max="118" width="8" style="41" customWidth="1"/>
    <col min="119" max="119" width="10.140625" style="41" customWidth="1"/>
    <col min="120" max="120" width="7.42578125" style="41" customWidth="1"/>
    <col min="121" max="121" width="7" style="41" customWidth="1"/>
    <col min="122" max="122" width="9.42578125" style="41" customWidth="1"/>
    <col min="123" max="123" width="8" style="41" customWidth="1"/>
    <col min="124" max="124" width="13.28515625" style="41" customWidth="1"/>
    <col min="125" max="125" width="9.7109375" style="41" customWidth="1"/>
    <col min="126" max="126" width="8" style="41" customWidth="1"/>
    <col min="127" max="127" width="10.140625" style="41" customWidth="1"/>
    <col min="128" max="128" width="13.28515625" style="42" customWidth="1"/>
    <col min="129" max="129" width="13.42578125" style="42" bestFit="1" customWidth="1"/>
    <col min="130" max="130" width="8" style="41" customWidth="1"/>
    <col min="131" max="131" width="8.7109375" style="41" customWidth="1"/>
    <col min="132" max="132" width="7.42578125" style="41" customWidth="1"/>
    <col min="133" max="133" width="11.42578125" style="41" customWidth="1"/>
    <col min="134" max="134" width="10.28515625" style="41" customWidth="1"/>
    <col min="135" max="135" width="9.140625" style="41" customWidth="1"/>
    <col min="136" max="136" width="12.28515625" style="41" customWidth="1"/>
    <col min="137" max="137" width="7.85546875" style="41" customWidth="1"/>
    <col min="138" max="138" width="10.42578125" style="41" customWidth="1"/>
    <col min="139" max="139" width="7.42578125" style="41" customWidth="1"/>
    <col min="140" max="140" width="10.140625" style="41" customWidth="1"/>
    <col min="141" max="141" width="11.42578125" style="41" customWidth="1"/>
    <col min="142" max="142" width="11.7109375" style="41" customWidth="1"/>
    <col min="143" max="143" width="9.140625" style="41" customWidth="1"/>
    <col min="144" max="144" width="8.7109375" style="41" customWidth="1"/>
    <col min="145" max="145" width="11.42578125" style="41" customWidth="1"/>
    <col min="146" max="146" width="10.85546875" style="41" customWidth="1"/>
    <col min="147" max="147" width="8.28515625" style="41" customWidth="1"/>
    <col min="148" max="148" width="9.140625" style="41" customWidth="1"/>
    <col min="149" max="149" width="8" style="41" customWidth="1"/>
    <col min="150" max="151" width="8.42578125" style="41" customWidth="1"/>
    <col min="152" max="152" width="8" style="41" customWidth="1"/>
    <col min="153" max="153" width="9.85546875" style="41" customWidth="1"/>
    <col min="154" max="154" width="8" style="41" customWidth="1"/>
    <col min="155" max="155" width="6.85546875" style="41" customWidth="1"/>
    <col min="156" max="156" width="14" style="41" customWidth="1"/>
    <col min="157" max="157" width="8" style="41" customWidth="1"/>
    <col min="158" max="158" width="7.42578125" style="41" customWidth="1"/>
    <col min="159" max="159" width="12" style="41" customWidth="1"/>
    <col min="160" max="160" width="10.85546875" style="41" customWidth="1"/>
    <col min="161" max="161" width="11.140625" style="41" customWidth="1"/>
    <col min="162" max="162" width="14.42578125" style="41" customWidth="1"/>
    <col min="163" max="163" width="9.7109375" style="41" customWidth="1"/>
    <col min="164" max="164" width="7.7109375" style="41" customWidth="1"/>
    <col min="165" max="165" width="8.7109375" style="41" customWidth="1"/>
    <col min="166" max="166" width="9.85546875" style="41" customWidth="1"/>
    <col min="167" max="167" width="9.42578125" style="41" customWidth="1"/>
    <col min="168" max="168" width="10.140625" style="41" customWidth="1"/>
    <col min="169" max="169" width="11.42578125" style="41" customWidth="1"/>
    <col min="170" max="170" width="12" style="41" customWidth="1"/>
    <col min="171" max="171" width="8.85546875" style="41" customWidth="1"/>
    <col min="172" max="172" width="14.7109375" style="41" customWidth="1"/>
    <col min="173" max="173" width="12.28515625" style="41" customWidth="1"/>
    <col min="174" max="174" width="10.42578125" style="41" customWidth="1"/>
    <col min="175" max="175" width="11.140625" style="41" customWidth="1"/>
    <col min="176" max="176" width="10.42578125" style="41" customWidth="1"/>
    <col min="177" max="177" width="8.42578125" style="41" customWidth="1"/>
    <col min="178" max="178" width="8.7109375" style="41" customWidth="1"/>
    <col min="179" max="179" width="10.7109375" style="41" customWidth="1"/>
    <col min="180" max="180" width="8.7109375" style="41" customWidth="1"/>
    <col min="181" max="181" width="10.85546875" style="41" customWidth="1"/>
    <col min="182" max="182" width="11.85546875" style="41" customWidth="1"/>
    <col min="183" max="183" width="12.7109375" style="41" bestFit="1" customWidth="1"/>
    <col min="184" max="184" width="7.7109375" style="41" customWidth="1"/>
    <col min="185" max="185" width="9.140625" style="41"/>
    <col min="186" max="186" width="9.7109375" style="28" bestFit="1" customWidth="1"/>
    <col min="187" max="16384" width="9.140625" style="28"/>
  </cols>
  <sheetData>
    <row r="1" spans="1:190" x14ac:dyDescent="0.25">
      <c r="A1" s="27" t="s">
        <v>282</v>
      </c>
      <c r="B1" s="28"/>
      <c r="C1" s="28"/>
      <c r="D1" s="28"/>
      <c r="E1" s="28"/>
      <c r="F1" s="28"/>
      <c r="G1" s="28"/>
      <c r="H1" s="28"/>
      <c r="I1" s="28"/>
      <c r="J1" s="28"/>
      <c r="K1" s="28"/>
      <c r="L1" s="28"/>
      <c r="M1" s="29"/>
      <c r="N1" s="28"/>
      <c r="O1" s="28"/>
      <c r="P1" s="28"/>
      <c r="Q1" s="28"/>
      <c r="R1" s="28"/>
      <c r="S1" s="28"/>
      <c r="T1" s="30"/>
      <c r="U1" s="28"/>
      <c r="V1" s="28"/>
      <c r="W1" s="28"/>
      <c r="X1" s="28"/>
      <c r="Y1" s="28"/>
      <c r="Z1" s="28"/>
      <c r="AA1" s="28"/>
      <c r="AB1" s="28"/>
      <c r="AC1" s="28"/>
      <c r="AD1" s="28"/>
      <c r="AE1" s="28"/>
      <c r="AF1" s="28"/>
      <c r="AG1" s="31"/>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31"/>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30"/>
      <c r="DY1" s="30"/>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31"/>
    </row>
    <row r="2" spans="1:190" ht="15" customHeight="1" x14ac:dyDescent="0.25">
      <c r="A2" s="27" t="s">
        <v>283</v>
      </c>
      <c r="B2" s="28"/>
      <c r="C2" s="28"/>
      <c r="D2" s="28"/>
      <c r="E2" s="28"/>
      <c r="F2" s="28"/>
      <c r="G2" s="28"/>
      <c r="H2" s="28"/>
      <c r="I2" s="28"/>
      <c r="J2" s="28"/>
      <c r="K2" s="28"/>
      <c r="L2" s="28"/>
      <c r="M2" s="29"/>
      <c r="N2" s="28"/>
      <c r="O2" s="28"/>
      <c r="P2" s="28"/>
      <c r="Q2" s="28"/>
      <c r="R2" s="28"/>
      <c r="S2" s="28"/>
      <c r="T2" s="30"/>
      <c r="U2" s="28"/>
      <c r="V2" s="28"/>
      <c r="W2" s="28"/>
      <c r="X2" s="28"/>
      <c r="Y2" s="28"/>
      <c r="Z2" s="28"/>
      <c r="AA2" s="28"/>
      <c r="AB2" s="28"/>
      <c r="AC2" s="28"/>
      <c r="AD2" s="28"/>
      <c r="AE2" s="28"/>
      <c r="AF2" s="28"/>
      <c r="AG2" s="31"/>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31"/>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U2" s="28"/>
      <c r="DV2" s="28"/>
      <c r="DW2" s="28"/>
      <c r="DX2" s="30"/>
      <c r="DY2" s="30"/>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31"/>
    </row>
    <row r="3" spans="1:190" s="38" customFormat="1" ht="53.25" customHeight="1" x14ac:dyDescent="0.25">
      <c r="A3" s="32"/>
      <c r="B3" s="33" t="s">
        <v>223</v>
      </c>
      <c r="C3" s="33" t="s">
        <v>224</v>
      </c>
      <c r="D3" s="33" t="s">
        <v>226</v>
      </c>
      <c r="E3" s="33" t="s">
        <v>227</v>
      </c>
      <c r="F3" s="33" t="s">
        <v>228</v>
      </c>
      <c r="G3" s="33" t="s">
        <v>229</v>
      </c>
      <c r="H3" s="33" t="s">
        <v>233</v>
      </c>
      <c r="I3" s="33" t="s">
        <v>238</v>
      </c>
      <c r="J3" s="33" t="s">
        <v>239</v>
      </c>
      <c r="K3" s="33" t="s">
        <v>242</v>
      </c>
      <c r="L3" s="33" t="s">
        <v>243</v>
      </c>
      <c r="M3" s="33" t="s">
        <v>245</v>
      </c>
      <c r="N3" s="34" t="s">
        <v>284</v>
      </c>
      <c r="O3" s="33" t="s">
        <v>232</v>
      </c>
      <c r="P3" s="33" t="s">
        <v>230</v>
      </c>
      <c r="Q3" s="33" t="s">
        <v>240</v>
      </c>
      <c r="R3" s="33" t="s">
        <v>241</v>
      </c>
      <c r="S3" s="35" t="s">
        <v>285</v>
      </c>
      <c r="T3" s="34" t="s">
        <v>286</v>
      </c>
      <c r="U3" s="33" t="s">
        <v>84</v>
      </c>
      <c r="V3" s="33" t="s">
        <v>85</v>
      </c>
      <c r="W3" s="33" t="s">
        <v>221</v>
      </c>
      <c r="X3" s="33" t="s">
        <v>222</v>
      </c>
      <c r="Y3" s="36" t="s">
        <v>307</v>
      </c>
      <c r="Z3" s="33" t="s">
        <v>86</v>
      </c>
      <c r="AA3" s="33" t="s">
        <v>89</v>
      </c>
      <c r="AB3" s="33" t="s">
        <v>287</v>
      </c>
      <c r="AC3" s="33" t="s">
        <v>94</v>
      </c>
      <c r="AD3" s="33" t="s">
        <v>101</v>
      </c>
      <c r="AE3" s="33" t="s">
        <v>102</v>
      </c>
      <c r="AF3" s="33" t="s">
        <v>308</v>
      </c>
      <c r="AG3" s="36" t="s">
        <v>288</v>
      </c>
      <c r="AH3" t="s">
        <v>88</v>
      </c>
      <c r="AI3" s="33" t="s">
        <v>90</v>
      </c>
      <c r="AJ3" s="33" t="s">
        <v>98</v>
      </c>
      <c r="AK3" s="33" t="s">
        <v>106</v>
      </c>
      <c r="AL3" s="33" t="s">
        <v>100</v>
      </c>
      <c r="AM3" s="33" t="s">
        <v>104</v>
      </c>
      <c r="AN3" s="33" t="s">
        <v>95</v>
      </c>
      <c r="AO3" s="36" t="s">
        <v>309</v>
      </c>
      <c r="AP3" t="s">
        <v>91</v>
      </c>
      <c r="AQ3" s="33" t="s">
        <v>105</v>
      </c>
      <c r="AR3" s="36" t="s">
        <v>289</v>
      </c>
      <c r="AS3" s="33" t="s">
        <v>41</v>
      </c>
      <c r="AT3" s="33" t="s">
        <v>42</v>
      </c>
      <c r="AU3" s="33" t="s">
        <v>87</v>
      </c>
      <c r="AV3" s="33" t="s">
        <v>92</v>
      </c>
      <c r="AW3" s="33" t="s">
        <v>93</v>
      </c>
      <c r="AX3" s="33" t="s">
        <v>55</v>
      </c>
      <c r="AY3" s="33" t="s">
        <v>57</v>
      </c>
      <c r="AZ3" s="33" t="s">
        <v>96</v>
      </c>
      <c r="BA3" s="33" t="s">
        <v>97</v>
      </c>
      <c r="BB3" s="33" t="s">
        <v>99</v>
      </c>
      <c r="BC3" s="33" t="s">
        <v>103</v>
      </c>
      <c r="BD3" s="33" t="s">
        <v>76</v>
      </c>
      <c r="BE3" s="33" t="s">
        <v>310</v>
      </c>
      <c r="BF3" s="33" t="s">
        <v>107</v>
      </c>
      <c r="BG3" s="33" t="s">
        <v>81</v>
      </c>
      <c r="BH3" s="36" t="s">
        <v>311</v>
      </c>
      <c r="BI3" s="33" t="s">
        <v>110</v>
      </c>
      <c r="BJ3" s="33" t="s">
        <v>117</v>
      </c>
      <c r="BK3" s="33" t="s">
        <v>120</v>
      </c>
      <c r="BL3" s="33" t="s">
        <v>121</v>
      </c>
      <c r="BM3" s="33" t="s">
        <v>138</v>
      </c>
      <c r="BN3" s="33" t="s">
        <v>142</v>
      </c>
      <c r="BO3" s="33" t="s">
        <v>150</v>
      </c>
      <c r="BP3" s="33" t="s">
        <v>152</v>
      </c>
      <c r="BQ3" s="36" t="s">
        <v>290</v>
      </c>
      <c r="BR3" s="33" t="s">
        <v>116</v>
      </c>
      <c r="BS3" s="33" t="s">
        <v>122</v>
      </c>
      <c r="BT3" s="33" t="s">
        <v>123</v>
      </c>
      <c r="BU3" s="33" t="s">
        <v>291</v>
      </c>
      <c r="BV3" s="33" t="s">
        <v>127</v>
      </c>
      <c r="BW3" s="33" t="s">
        <v>128</v>
      </c>
      <c r="BX3" s="33" t="s">
        <v>132</v>
      </c>
      <c r="BY3" s="33" t="s">
        <v>292</v>
      </c>
      <c r="BZ3" s="33" t="s">
        <v>135</v>
      </c>
      <c r="CA3" s="33" t="s">
        <v>136</v>
      </c>
      <c r="CB3" s="33" t="s">
        <v>139</v>
      </c>
      <c r="CC3" s="33" t="s">
        <v>140</v>
      </c>
      <c r="CD3" s="33" t="s">
        <v>141</v>
      </c>
      <c r="CE3" s="33" t="s">
        <v>143</v>
      </c>
      <c r="CF3" s="33" t="s">
        <v>312</v>
      </c>
      <c r="CG3" s="36" t="s">
        <v>293</v>
      </c>
      <c r="CH3" s="33" t="s">
        <v>294</v>
      </c>
      <c r="CI3" s="36" t="s">
        <v>295</v>
      </c>
      <c r="CJ3" s="33" t="s">
        <v>47</v>
      </c>
      <c r="CK3" s="33" t="s">
        <v>52</v>
      </c>
      <c r="CL3" s="33" t="s">
        <v>53</v>
      </c>
      <c r="CM3" s="33" t="s">
        <v>54</v>
      </c>
      <c r="CN3" s="33" t="s">
        <v>69</v>
      </c>
      <c r="CO3" s="33" t="s">
        <v>73</v>
      </c>
      <c r="CP3" s="33" t="s">
        <v>77</v>
      </c>
      <c r="CQ3" s="33" t="s">
        <v>75</v>
      </c>
      <c r="CR3" s="33" t="s">
        <v>43</v>
      </c>
      <c r="CS3" s="33" t="s">
        <v>313</v>
      </c>
      <c r="CT3" s="33" t="s">
        <v>324</v>
      </c>
      <c r="CU3" s="33" t="s">
        <v>60</v>
      </c>
      <c r="CV3" s="33" t="s">
        <v>65</v>
      </c>
      <c r="CW3" s="33" t="s">
        <v>67</v>
      </c>
      <c r="CX3" s="33" t="s">
        <v>71</v>
      </c>
      <c r="CY3" s="33" t="s">
        <v>74</v>
      </c>
      <c r="CZ3" s="36" t="s">
        <v>296</v>
      </c>
      <c r="DA3" s="33" t="s">
        <v>40</v>
      </c>
      <c r="DB3" s="33" t="s">
        <v>46</v>
      </c>
      <c r="DC3" s="33" t="s">
        <v>58</v>
      </c>
      <c r="DD3" s="33" t="s">
        <v>62</v>
      </c>
      <c r="DE3" s="33" t="s">
        <v>314</v>
      </c>
      <c r="DF3" s="33" t="s">
        <v>83</v>
      </c>
      <c r="DG3" s="33" t="s">
        <v>297</v>
      </c>
      <c r="DH3" s="36" t="s">
        <v>298</v>
      </c>
      <c r="DI3" s="33" t="s">
        <v>155</v>
      </c>
      <c r="DJ3" s="33" t="s">
        <v>178</v>
      </c>
      <c r="DK3" s="33" t="s">
        <v>179</v>
      </c>
      <c r="DL3" s="33" t="s">
        <v>180</v>
      </c>
      <c r="DM3" s="33" t="s">
        <v>181</v>
      </c>
      <c r="DN3" s="33" t="s">
        <v>183</v>
      </c>
      <c r="DO3" s="33" t="s">
        <v>184</v>
      </c>
      <c r="DP3" s="33" t="s">
        <v>198</v>
      </c>
      <c r="DQ3" s="33" t="s">
        <v>199</v>
      </c>
      <c r="DR3" s="33" t="s">
        <v>203</v>
      </c>
      <c r="DS3" s="33" t="s">
        <v>212</v>
      </c>
      <c r="DT3" s="51" t="s">
        <v>244</v>
      </c>
      <c r="DU3" s="33" t="s">
        <v>299</v>
      </c>
      <c r="DV3" s="33" t="s">
        <v>218</v>
      </c>
      <c r="DW3" s="33" t="s">
        <v>315</v>
      </c>
      <c r="DX3" s="36" t="s">
        <v>300</v>
      </c>
      <c r="DY3" s="36" t="s">
        <v>316</v>
      </c>
      <c r="DZ3" s="33" t="s">
        <v>153</v>
      </c>
      <c r="EA3" s="33" t="s">
        <v>154</v>
      </c>
      <c r="EB3" s="33" t="s">
        <v>156</v>
      </c>
      <c r="EC3" s="33" t="s">
        <v>157</v>
      </c>
      <c r="ED3" s="33" t="s">
        <v>158</v>
      </c>
      <c r="EE3" s="33" t="s">
        <v>159</v>
      </c>
      <c r="EF3" s="33" t="s">
        <v>160</v>
      </c>
      <c r="EG3" s="33" t="s">
        <v>161</v>
      </c>
      <c r="EH3" s="33" t="s">
        <v>301</v>
      </c>
      <c r="EI3" s="33" t="s">
        <v>163</v>
      </c>
      <c r="EJ3" s="33" t="s">
        <v>302</v>
      </c>
      <c r="EK3" s="33" t="s">
        <v>303</v>
      </c>
      <c r="EL3" s="33" t="s">
        <v>167</v>
      </c>
      <c r="EM3" s="33" t="s">
        <v>168</v>
      </c>
      <c r="EN3" s="33" t="s">
        <v>169</v>
      </c>
      <c r="EO3" s="33" t="s">
        <v>170</v>
      </c>
      <c r="EP3" s="33" t="s">
        <v>317</v>
      </c>
      <c r="EQ3" s="33" t="s">
        <v>173</v>
      </c>
      <c r="ER3" s="33" t="s">
        <v>174</v>
      </c>
      <c r="ES3" s="33" t="s">
        <v>175</v>
      </c>
      <c r="ET3" s="33" t="s">
        <v>176</v>
      </c>
      <c r="EU3" s="33" t="s">
        <v>318</v>
      </c>
      <c r="EV3" s="33" t="s">
        <v>182</v>
      </c>
      <c r="EW3" s="33" t="s">
        <v>185</v>
      </c>
      <c r="EX3" s="33" t="s">
        <v>186</v>
      </c>
      <c r="EY3" s="33" t="s">
        <v>187</v>
      </c>
      <c r="EZ3" s="33" t="s">
        <v>188</v>
      </c>
      <c r="FA3" s="33" t="s">
        <v>189</v>
      </c>
      <c r="FB3" s="33" t="s">
        <v>190</v>
      </c>
      <c r="FC3" s="33" t="s">
        <v>191</v>
      </c>
      <c r="FD3" s="33" t="s">
        <v>192</v>
      </c>
      <c r="FE3" s="33" t="s">
        <v>193</v>
      </c>
      <c r="FF3" s="33" t="s">
        <v>194</v>
      </c>
      <c r="FG3" s="33" t="s">
        <v>195</v>
      </c>
      <c r="FH3" s="33" t="s">
        <v>196</v>
      </c>
      <c r="FI3" s="33" t="s">
        <v>197</v>
      </c>
      <c r="FJ3" s="33" t="s">
        <v>201</v>
      </c>
      <c r="FK3" s="33" t="s">
        <v>304</v>
      </c>
      <c r="FL3" s="33" t="s">
        <v>204</v>
      </c>
      <c r="FM3" s="33" t="s">
        <v>205</v>
      </c>
      <c r="FN3" s="33" t="s">
        <v>206</v>
      </c>
      <c r="FO3" s="33" t="s">
        <v>207</v>
      </c>
      <c r="FP3" s="33" t="s">
        <v>208</v>
      </c>
      <c r="FQ3" s="33" t="s">
        <v>210</v>
      </c>
      <c r="FR3" s="33" t="s">
        <v>211</v>
      </c>
      <c r="FS3" s="33" t="s">
        <v>213</v>
      </c>
      <c r="FT3" s="33" t="s">
        <v>214</v>
      </c>
      <c r="FU3" s="33" t="s">
        <v>215</v>
      </c>
      <c r="FV3" s="33" t="s">
        <v>216</v>
      </c>
      <c r="FW3" s="33" t="s">
        <v>305</v>
      </c>
      <c r="FX3" s="33" t="s">
        <v>219</v>
      </c>
      <c r="FY3" s="33" t="s">
        <v>220</v>
      </c>
      <c r="FZ3" s="33" t="s">
        <v>306</v>
      </c>
      <c r="GA3" s="36" t="s">
        <v>319</v>
      </c>
      <c r="GB3" s="37"/>
      <c r="GC3" s="36" t="s">
        <v>254</v>
      </c>
      <c r="GF3" s="36"/>
      <c r="GH3" s="39"/>
    </row>
    <row r="4" spans="1:190" x14ac:dyDescent="0.25">
      <c r="A4" s="40">
        <v>2000</v>
      </c>
      <c r="B4" s="41">
        <v>20961.72262957252</v>
      </c>
      <c r="C4" s="41">
        <v>20809.358686311454</v>
      </c>
      <c r="D4" s="41">
        <v>22966.1184617287</v>
      </c>
      <c r="E4" s="41">
        <v>19950.891924312193</v>
      </c>
      <c r="F4" s="41">
        <v>20391.877068945985</v>
      </c>
      <c r="G4" s="42">
        <v>18943.516375383148</v>
      </c>
      <c r="H4" s="41">
        <v>18761.371602685209</v>
      </c>
      <c r="I4" s="41">
        <v>22148.200835821048</v>
      </c>
      <c r="J4" s="41">
        <v>25087.599056183779</v>
      </c>
      <c r="K4" s="41">
        <v>20871.246597494053</v>
      </c>
      <c r="L4" s="41">
        <v>22521.381194342735</v>
      </c>
      <c r="M4" s="43">
        <v>21045.720019775421</v>
      </c>
      <c r="N4" s="44">
        <v>20130.825279946257</v>
      </c>
      <c r="O4" s="41">
        <v>21026.819632672286</v>
      </c>
      <c r="P4" s="41">
        <v>12110.84551633613</v>
      </c>
      <c r="Q4" s="41">
        <v>13922.217384573705</v>
      </c>
      <c r="R4" s="41">
        <v>15723.56870087955</v>
      </c>
      <c r="S4" s="42">
        <v>17848.80757966169</v>
      </c>
      <c r="T4" s="45">
        <v>19298.282520912802</v>
      </c>
      <c r="U4" s="41">
        <v>21377.823125181403</v>
      </c>
      <c r="V4" s="41">
        <v>16518.115789584408</v>
      </c>
      <c r="W4" s="41">
        <v>22487.70818622514</v>
      </c>
      <c r="X4" s="41">
        <v>28701.934318309348</v>
      </c>
      <c r="Y4" s="44">
        <v>27573.945810525664</v>
      </c>
      <c r="Z4" s="41">
        <v>2962.2793571530156</v>
      </c>
      <c r="AA4" s="41">
        <v>5483.3088188271404</v>
      </c>
      <c r="AB4" s="41">
        <v>8929.9260710445451</v>
      </c>
      <c r="AC4" s="41">
        <v>6771.7835944667759</v>
      </c>
      <c r="AD4" s="41">
        <v>7308.8392038528318</v>
      </c>
      <c r="AE4" s="41">
        <v>3046.9560994950407</v>
      </c>
      <c r="AF4" s="41">
        <v>4849.6585135462656</v>
      </c>
      <c r="AG4" s="44">
        <v>5979.6602739081209</v>
      </c>
      <c r="AH4" s="46">
        <v>3452.2158310996483</v>
      </c>
      <c r="AI4" s="46">
        <v>7391.374284605854</v>
      </c>
      <c r="AJ4" s="46">
        <v>4988.1229572806851</v>
      </c>
      <c r="AK4" s="46">
        <v>13667.285293214307</v>
      </c>
      <c r="AL4" s="46">
        <v>4298.8238559592137</v>
      </c>
      <c r="AM4" s="46">
        <v>4743.579085235101</v>
      </c>
      <c r="AN4" s="46"/>
      <c r="AO4" s="44">
        <v>4849.6585135462656</v>
      </c>
      <c r="AP4" s="41">
        <v>9320.1936100127277</v>
      </c>
      <c r="AQ4" s="41">
        <v>8187.7296160227552</v>
      </c>
      <c r="AR4" s="44">
        <v>8929.9260710445451</v>
      </c>
      <c r="AS4" s="41">
        <v>4564.1860801430375</v>
      </c>
      <c r="AT4" s="41">
        <v>2418.7006524914145</v>
      </c>
      <c r="AU4" s="41">
        <v>6475.2664703332184</v>
      </c>
      <c r="AV4" s="41">
        <v>12610.106968923936</v>
      </c>
      <c r="AW4" s="41">
        <v>3246.3550901048943</v>
      </c>
      <c r="AX4" s="41">
        <v>5536.5515037692048</v>
      </c>
      <c r="AY4" s="41">
        <v>2178.5622523911352</v>
      </c>
      <c r="AZ4" s="41">
        <v>7741.5389406526447</v>
      </c>
      <c r="BA4" s="41">
        <v>6972.5809232183756</v>
      </c>
      <c r="BB4" s="41">
        <v>2245.8558865342802</v>
      </c>
      <c r="BC4" s="41">
        <v>5260.9594700181769</v>
      </c>
      <c r="BD4" s="41">
        <v>918.25726807185401</v>
      </c>
      <c r="BE4" s="41">
        <v>2387.9309361837018</v>
      </c>
      <c r="BF4" s="41">
        <v>2742.2893515131741</v>
      </c>
      <c r="BG4" s="41">
        <v>3434.3883090770773</v>
      </c>
      <c r="BH4" s="44">
        <v>4457.7559846674394</v>
      </c>
      <c r="BI4" s="41">
        <v>8409.9699138609176</v>
      </c>
      <c r="BJ4" s="41">
        <v>5417.9433197499093</v>
      </c>
      <c r="BK4" s="41">
        <v>10198.928564433039</v>
      </c>
      <c r="BL4" s="41">
        <v>5375.205430658656</v>
      </c>
      <c r="BM4" s="41">
        <v>7274.9927897090884</v>
      </c>
      <c r="BN4" s="42">
        <v>3736.817804830946</v>
      </c>
      <c r="BO4" s="41">
        <v>8340.8569949719003</v>
      </c>
      <c r="BP4" s="41">
        <v>8409.0453437762717</v>
      </c>
      <c r="BQ4" s="44">
        <v>6376.9342635374451</v>
      </c>
      <c r="BR4" s="41">
        <v>2551.8614782003879</v>
      </c>
      <c r="BS4" s="41">
        <v>6135.7216167342749</v>
      </c>
      <c r="BT4" s="42">
        <v>2421.7540068431476</v>
      </c>
      <c r="BU4" s="41">
        <v>3725.0161487074538</v>
      </c>
      <c r="BV4" s="41">
        <v>3911.0811323301605</v>
      </c>
      <c r="BW4" s="42">
        <v>2714.0058765915769</v>
      </c>
      <c r="BX4" s="41">
        <v>3922.4325655491189</v>
      </c>
      <c r="BY4" s="42">
        <v>761.48710564209978</v>
      </c>
      <c r="BZ4" s="42">
        <v>1911.5711653022263</v>
      </c>
      <c r="CA4" s="41">
        <v>3657.4461905344256</v>
      </c>
      <c r="CB4" s="42">
        <v>1519.7568389057751</v>
      </c>
      <c r="CC4" s="42">
        <v>5655.1724137931033</v>
      </c>
      <c r="CD4" s="42">
        <v>3010.5507868383406</v>
      </c>
      <c r="CE4" s="42">
        <v>14112.742527530152</v>
      </c>
      <c r="CF4" s="42">
        <v>12219.648562300319</v>
      </c>
      <c r="CG4" s="44">
        <v>3619.1111879633413</v>
      </c>
      <c r="CH4" s="42">
        <v>7356.3292412960345</v>
      </c>
      <c r="CI4" s="44">
        <v>5873.4452008639937</v>
      </c>
      <c r="CJ4" s="42">
        <v>3420.8657223526802</v>
      </c>
      <c r="CK4" s="41">
        <v>1882.3768379204162</v>
      </c>
      <c r="CL4" s="41">
        <v>3229.1947229592447</v>
      </c>
      <c r="CM4" s="41">
        <v>20480.951264994896</v>
      </c>
      <c r="CN4" s="41">
        <v>2335.6200678436207</v>
      </c>
      <c r="CO4" s="41">
        <v>14997.535378758315</v>
      </c>
      <c r="CP4" s="41">
        <v>6440.1491205695511</v>
      </c>
      <c r="CQ4" s="41">
        <v>16627.607357515208</v>
      </c>
      <c r="CR4" s="41">
        <v>856.29987828125888</v>
      </c>
      <c r="CS4" s="41">
        <v>1337.1266723236736</v>
      </c>
      <c r="CT4" s="41">
        <v>22032.123290962827</v>
      </c>
      <c r="CU4" s="41">
        <v>7873.520022165475</v>
      </c>
      <c r="CV4" s="42">
        <v>994.47332159408097</v>
      </c>
      <c r="CW4" s="41">
        <v>1904.1066001544734</v>
      </c>
      <c r="CX4" s="41">
        <v>21263.311126588291</v>
      </c>
      <c r="CY4" s="41">
        <v>3578.7893097476549</v>
      </c>
      <c r="CZ4" s="44">
        <v>3757.4377706008941</v>
      </c>
      <c r="DA4" s="42">
        <v>565.23090150981261</v>
      </c>
      <c r="DB4" s="42">
        <v>1328.5736663504015</v>
      </c>
      <c r="DC4" s="42">
        <v>1203.223219461549</v>
      </c>
      <c r="DD4" s="42">
        <v>1059.0305346921659</v>
      </c>
      <c r="DE4" s="42">
        <v>1190.3054302100552</v>
      </c>
      <c r="DF4" s="41">
        <v>1805.4272523881436</v>
      </c>
      <c r="DG4" s="42">
        <v>3049.6221172101023</v>
      </c>
      <c r="DH4" s="44">
        <v>1531.9503714559107</v>
      </c>
      <c r="DI4" s="41">
        <v>4972.3512258343235</v>
      </c>
      <c r="DJ4" s="41">
        <v>4301.1160768638174</v>
      </c>
      <c r="DK4" s="41">
        <v>1221.3910149339445</v>
      </c>
      <c r="DL4" s="41">
        <v>16985.019388117234</v>
      </c>
      <c r="DM4" s="41">
        <v>4188.6241871672837</v>
      </c>
      <c r="DN4" s="41">
        <v>9516.7734449881445</v>
      </c>
      <c r="DO4" s="42">
        <v>3402.6600177394093</v>
      </c>
      <c r="DP4" s="41">
        <v>7414.711071167033</v>
      </c>
      <c r="DQ4" s="41">
        <v>9724.1190848502338</v>
      </c>
      <c r="DR4" s="41">
        <v>8861.1583199996239</v>
      </c>
      <c r="DS4" s="41">
        <v>6906.2749245284513</v>
      </c>
      <c r="DT4" s="41">
        <v>6501.9979414608488</v>
      </c>
      <c r="DU4" s="41">
        <v>12814.304351877736</v>
      </c>
      <c r="DV4" s="41">
        <v>2811.9870674649542</v>
      </c>
      <c r="DW4" s="42">
        <v>5129.5649412511912</v>
      </c>
      <c r="DX4" s="44">
        <v>5676.8538299848506</v>
      </c>
      <c r="DY4" s="44">
        <v>3788.4372048106229</v>
      </c>
      <c r="DZ4" s="41">
        <v>2849.0660393836802</v>
      </c>
      <c r="EA4" s="41">
        <v>736.40029315599747</v>
      </c>
      <c r="EB4" s="42">
        <v>1284.6118517265136</v>
      </c>
      <c r="EC4" s="42">
        <v>4084.1112592874829</v>
      </c>
      <c r="ED4" s="41">
        <v>977.13361092533069</v>
      </c>
      <c r="EE4" s="42">
        <v>495.97698886316863</v>
      </c>
      <c r="EF4" s="41">
        <v>1076.170041921288</v>
      </c>
      <c r="EG4" s="42">
        <v>1775.6062088939693</v>
      </c>
      <c r="EH4" s="42">
        <v>574.83530904948122</v>
      </c>
      <c r="EI4" s="42">
        <v>448.96713009156235</v>
      </c>
      <c r="EJ4" s="42">
        <v>580.68596986654597</v>
      </c>
      <c r="EK4" s="42">
        <v>2004.2262401250541</v>
      </c>
      <c r="EL4" s="41">
        <v>1337.1916861420298</v>
      </c>
      <c r="EM4" s="42">
        <v>1102.543509848615</v>
      </c>
      <c r="EN4" s="41">
        <v>3257.7695338829722</v>
      </c>
      <c r="EO4" s="42">
        <v>7676.7660325992965</v>
      </c>
      <c r="EP4" s="41">
        <v>563.73783472341165</v>
      </c>
      <c r="EQ4" s="42">
        <v>3844.1350049214311</v>
      </c>
      <c r="ER4" s="42">
        <v>894.81271803749439</v>
      </c>
      <c r="ES4" s="41">
        <v>1351.8071405528965</v>
      </c>
      <c r="ET4" s="42">
        <v>591.46775135553173</v>
      </c>
      <c r="EU4" s="42">
        <v>680.29391825056564</v>
      </c>
      <c r="EV4" s="41">
        <v>1013.3534090935088</v>
      </c>
      <c r="EW4" s="42">
        <v>1468.9326054501742</v>
      </c>
      <c r="EX4" s="42">
        <v>989.65629203580875</v>
      </c>
      <c r="EY4" s="42">
        <v>2312.9929918189018</v>
      </c>
      <c r="EZ4" s="41">
        <v>694.18014538817067</v>
      </c>
      <c r="FA4" s="41">
        <v>608.79939267735131</v>
      </c>
      <c r="FB4" s="41">
        <v>824.30503318772446</v>
      </c>
      <c r="FC4" s="42">
        <v>1084.8237831120166</v>
      </c>
      <c r="FD4" s="42">
        <v>10593.356111480252</v>
      </c>
      <c r="FE4" s="41">
        <v>2793.8500321497236</v>
      </c>
      <c r="FF4" s="41">
        <v>1503.0191210047287</v>
      </c>
      <c r="FG4" s="42">
        <v>3660.5293428581385</v>
      </c>
      <c r="FH4" s="41">
        <v>441.22687855893412</v>
      </c>
      <c r="FI4" s="41">
        <v>1041.389938926364</v>
      </c>
      <c r="FJ4" s="42">
        <v>742.43112248072009</v>
      </c>
      <c r="FK4" s="42">
        <v>1225.3982544326905</v>
      </c>
      <c r="FL4" s="41">
        <v>1318.0953692559403</v>
      </c>
      <c r="FM4" s="42">
        <v>6367.0128098233918</v>
      </c>
      <c r="FN4" s="42">
        <v>409.2936870134705</v>
      </c>
      <c r="FO4" s="42">
        <v>847.58131974098137</v>
      </c>
      <c r="FP4" s="41">
        <v>3920.4244620440663</v>
      </c>
      <c r="FQ4" s="41">
        <v>2047.8939580188057</v>
      </c>
      <c r="FR4" s="42">
        <v>2630.3221446271682</v>
      </c>
      <c r="FS4" s="41">
        <v>547.17245630725552</v>
      </c>
      <c r="FT4" s="42">
        <v>614.22154211206043</v>
      </c>
      <c r="FU4" s="41">
        <v>4563.5545202057892</v>
      </c>
      <c r="FV4" s="41">
        <v>771.39779172149997</v>
      </c>
      <c r="FW4" s="41">
        <v>214.16476489210405</v>
      </c>
      <c r="FX4" s="41">
        <v>601.64442564906892</v>
      </c>
      <c r="FY4" s="42">
        <v>1231.0036438147786</v>
      </c>
      <c r="FZ4" s="42">
        <v>1197.2038403756467</v>
      </c>
      <c r="GA4" s="44">
        <v>1508.6614938975035</v>
      </c>
      <c r="GB4" s="42"/>
      <c r="GC4" s="44">
        <v>6057.0748394752745</v>
      </c>
      <c r="GF4" s="44"/>
      <c r="GG4" s="44"/>
      <c r="GH4" s="44"/>
    </row>
    <row r="5" spans="1:190" x14ac:dyDescent="0.25">
      <c r="A5" s="40">
        <v>2001</v>
      </c>
      <c r="B5" s="41">
        <v>21093.922665522172</v>
      </c>
      <c r="C5" s="41">
        <v>20920.25111546414</v>
      </c>
      <c r="D5" s="41">
        <v>23048.491083548211</v>
      </c>
      <c r="E5" s="41">
        <v>20360.391559578478</v>
      </c>
      <c r="F5" s="41">
        <v>20648.034421101213</v>
      </c>
      <c r="G5" s="42">
        <v>19156.689896255069</v>
      </c>
      <c r="H5" s="41">
        <v>19062.439916661428</v>
      </c>
      <c r="I5" s="41">
        <v>22410.665063147906</v>
      </c>
      <c r="J5" s="41">
        <v>25457.663004961025</v>
      </c>
      <c r="K5" s="41">
        <v>21096.053432245481</v>
      </c>
      <c r="L5" s="41">
        <v>22692.356869262381</v>
      </c>
      <c r="M5" s="43">
        <v>21567.35402910252</v>
      </c>
      <c r="N5" s="44">
        <v>20425.368195247807</v>
      </c>
      <c r="O5" s="41">
        <v>21747.228032122293</v>
      </c>
      <c r="P5" s="41">
        <v>12592.433790230514</v>
      </c>
      <c r="Q5" s="41">
        <v>14127.25924856187</v>
      </c>
      <c r="R5" s="41">
        <v>16118.696934164805</v>
      </c>
      <c r="S5" s="42">
        <v>18250.357652002622</v>
      </c>
      <c r="T5" s="45">
        <v>19611.15732563478</v>
      </c>
      <c r="U5" s="41">
        <v>21662.025668109953</v>
      </c>
      <c r="V5" s="41">
        <v>16933.891575305348</v>
      </c>
      <c r="W5" s="41">
        <v>22686.64558523288</v>
      </c>
      <c r="X5" s="41">
        <v>28726.094319273969</v>
      </c>
      <c r="Y5" s="44">
        <v>27632.911758185426</v>
      </c>
      <c r="Z5" s="41">
        <v>3228.5233785629493</v>
      </c>
      <c r="AA5" s="41">
        <v>5770.035743730632</v>
      </c>
      <c r="AB5" s="41">
        <v>9219.4058973676511</v>
      </c>
      <c r="AC5" s="41">
        <v>7035.2983683006687</v>
      </c>
      <c r="AD5" s="41">
        <v>7398.9463725466849</v>
      </c>
      <c r="AE5" s="41">
        <v>3224.5633601748787</v>
      </c>
      <c r="AF5" s="41">
        <v>5007.2138763044804</v>
      </c>
      <c r="AG5" s="44">
        <v>6156.2075454699916</v>
      </c>
      <c r="AH5" s="46">
        <v>3548.7463069071155</v>
      </c>
      <c r="AI5" s="46">
        <v>7827.5490271432991</v>
      </c>
      <c r="AJ5" s="46">
        <v>4747.1542880427851</v>
      </c>
      <c r="AK5" s="46">
        <v>14009.789722190433</v>
      </c>
      <c r="AL5" s="46">
        <v>4330.2856406668334</v>
      </c>
      <c r="AM5" s="46">
        <v>4982.4026327883903</v>
      </c>
      <c r="AN5" s="46"/>
      <c r="AO5" s="44">
        <v>5007.2138763044804</v>
      </c>
      <c r="AP5" s="41">
        <v>9616.1945994615235</v>
      </c>
      <c r="AQ5" s="41">
        <v>8465.9905859366318</v>
      </c>
      <c r="AR5" s="44">
        <v>9219.4058973676511</v>
      </c>
      <c r="AS5" s="41">
        <v>5025.0925653737786</v>
      </c>
      <c r="AT5" s="41">
        <v>2636.6052827812282</v>
      </c>
      <c r="AU5" s="41">
        <v>6804.2557829768675</v>
      </c>
      <c r="AV5" s="41">
        <v>13498.817500985415</v>
      </c>
      <c r="AW5" s="41">
        <v>3424.5853489979268</v>
      </c>
      <c r="AX5" s="41">
        <v>6264.1456325889576</v>
      </c>
      <c r="AY5" s="41">
        <v>2276.188185768493</v>
      </c>
      <c r="AZ5" s="41">
        <v>8373.7548924405182</v>
      </c>
      <c r="BA5" s="41">
        <v>7457.3489679764116</v>
      </c>
      <c r="BB5" s="41">
        <v>2409.7881559942225</v>
      </c>
      <c r="BC5" s="41">
        <v>5555.9966460358246</v>
      </c>
      <c r="BD5" s="41">
        <v>988.47713253506242</v>
      </c>
      <c r="BE5" s="41">
        <v>2458.7040562373709</v>
      </c>
      <c r="BF5" s="41">
        <v>3026.2060585920481</v>
      </c>
      <c r="BG5" s="41">
        <v>3532.0102316708835</v>
      </c>
      <c r="BH5" s="44">
        <v>4746.8948290297476</v>
      </c>
      <c r="BI5" s="41">
        <v>7967.8063067305302</v>
      </c>
      <c r="BJ5" s="41">
        <v>5412.2552804194711</v>
      </c>
      <c r="BK5" s="41">
        <v>10421.487256522798</v>
      </c>
      <c r="BL5" s="41">
        <v>5409.4944048900388</v>
      </c>
      <c r="BM5" s="41">
        <v>7177.7642508970148</v>
      </c>
      <c r="BN5" s="42">
        <v>3695.3813886042658</v>
      </c>
      <c r="BO5" s="41">
        <v>8030.0744493053953</v>
      </c>
      <c r="BP5" s="41">
        <v>8566.4353144015622</v>
      </c>
      <c r="BQ5" s="44">
        <v>6325.59213086003</v>
      </c>
      <c r="BR5" s="41">
        <v>2541.382380534093</v>
      </c>
      <c r="BS5" s="41">
        <v>6086.3373824886648</v>
      </c>
      <c r="BT5" s="42">
        <v>2482.4309788454643</v>
      </c>
      <c r="BU5" s="41">
        <v>3728.7313402509517</v>
      </c>
      <c r="BV5" s="41">
        <v>4037.6146556529661</v>
      </c>
      <c r="BW5" s="42">
        <v>2709.0676065363664</v>
      </c>
      <c r="BX5" s="41">
        <v>3942.9920132282846</v>
      </c>
      <c r="BY5" s="42">
        <v>739.52711385248006</v>
      </c>
      <c r="BZ5" s="42">
        <v>1911.5474045331771</v>
      </c>
      <c r="CA5" s="41">
        <v>3671.7129845203349</v>
      </c>
      <c r="CB5" s="42">
        <v>1532.0245885385684</v>
      </c>
      <c r="CC5" s="42">
        <v>5587.0596205962056</v>
      </c>
      <c r="CD5" s="42">
        <v>2993.7282229965158</v>
      </c>
      <c r="CE5" s="42">
        <v>14332.985930171964</v>
      </c>
      <c r="CF5" s="42">
        <v>12768.61489191353</v>
      </c>
      <c r="CG5" s="44">
        <v>3646.3214284761698</v>
      </c>
      <c r="CH5" s="42">
        <v>7218.6046392868002</v>
      </c>
      <c r="CI5" s="44">
        <v>5835.026854839185</v>
      </c>
      <c r="CJ5" s="42">
        <v>3758.9314777686045</v>
      </c>
      <c r="CK5" s="41">
        <v>1956.7832033715376</v>
      </c>
      <c r="CL5" s="41">
        <v>3298.9813178174945</v>
      </c>
      <c r="CM5" s="41">
        <v>20499.907952727041</v>
      </c>
      <c r="CN5" s="41">
        <v>2349.0375145254943</v>
      </c>
      <c r="CO5" s="41">
        <v>15481.418912832114</v>
      </c>
      <c r="CP5" s="41">
        <v>6611.3452581890333</v>
      </c>
      <c r="CQ5" s="41">
        <v>16238.340828865639</v>
      </c>
      <c r="CR5" s="41">
        <v>885.86973369656937</v>
      </c>
      <c r="CS5" s="41">
        <v>1468.9248380625188</v>
      </c>
      <c r="CT5" s="41">
        <v>21962.002746753493</v>
      </c>
      <c r="CU5" s="41">
        <v>7718.8755262015347</v>
      </c>
      <c r="CV5" s="42">
        <v>1025.789230922132</v>
      </c>
      <c r="CW5" s="41">
        <v>1887.4953311083104</v>
      </c>
      <c r="CX5" s="41">
        <v>20482.758041770197</v>
      </c>
      <c r="CY5" s="41">
        <v>3489.1232297366437</v>
      </c>
      <c r="CZ5" s="44">
        <v>3913.0817591444734</v>
      </c>
      <c r="DA5" s="42">
        <v>506.59629463377132</v>
      </c>
      <c r="DB5" s="42">
        <v>1408.8788053936041</v>
      </c>
      <c r="DC5" s="42">
        <v>1240.5360776527325</v>
      </c>
      <c r="DD5" s="42">
        <v>1043.0879248059694</v>
      </c>
      <c r="DE5" s="42">
        <v>1177.4978714551021</v>
      </c>
      <c r="DF5" s="41">
        <v>1905.0886852744557</v>
      </c>
      <c r="DG5" s="42">
        <v>3008.5142421918376</v>
      </c>
      <c r="DH5" s="44">
        <v>1579.0274908157762</v>
      </c>
      <c r="DI5" s="41">
        <v>5068.1169006885357</v>
      </c>
      <c r="DJ5" s="41">
        <v>4401.2062779892167</v>
      </c>
      <c r="DK5" s="41">
        <v>1293.9402785583143</v>
      </c>
      <c r="DL5" s="41">
        <v>16576.310039127609</v>
      </c>
      <c r="DM5" s="41">
        <v>4311.6693198293624</v>
      </c>
      <c r="DN5" s="41">
        <v>9276.4001059831407</v>
      </c>
      <c r="DO5" s="42">
        <v>3506.8593364345661</v>
      </c>
      <c r="DP5" s="41">
        <v>7654.2929570358428</v>
      </c>
      <c r="DQ5" s="41">
        <v>9852.9262822831515</v>
      </c>
      <c r="DR5" s="41">
        <v>8711.743253032997</v>
      </c>
      <c r="DS5" s="41">
        <v>6984.9250060123768</v>
      </c>
      <c r="DT5" s="41">
        <v>6035.1354946794754</v>
      </c>
      <c r="DU5" s="41">
        <v>12403.83428836281</v>
      </c>
      <c r="DV5" s="41">
        <v>2827.4570491482168</v>
      </c>
      <c r="DW5" s="42">
        <v>3962.5881631401412</v>
      </c>
      <c r="DX5" s="44">
        <v>5548.0980511606786</v>
      </c>
      <c r="DY5" s="44">
        <v>3921.5626923553705</v>
      </c>
      <c r="DZ5" s="41">
        <v>2884.6338995404517</v>
      </c>
      <c r="EA5" s="41">
        <v>741.10299938429068</v>
      </c>
      <c r="EB5" s="42">
        <v>1305.4528684431625</v>
      </c>
      <c r="EC5" s="42">
        <v>4210.5963270904649</v>
      </c>
      <c r="ED5" s="41">
        <v>1002.6355221540016</v>
      </c>
      <c r="EE5" s="42">
        <v>492.34197518555334</v>
      </c>
      <c r="EF5" s="41">
        <v>1098.69827578523</v>
      </c>
      <c r="EG5" s="42">
        <v>1864.5351117117962</v>
      </c>
      <c r="EH5" s="42">
        <v>568.25670996872839</v>
      </c>
      <c r="EI5" s="42">
        <v>479.13002994837768</v>
      </c>
      <c r="EJ5" s="42">
        <v>576.73897699247391</v>
      </c>
      <c r="EK5" s="42">
        <v>1989.2061261993108</v>
      </c>
      <c r="EL5" s="41">
        <v>1304.5080662724272</v>
      </c>
      <c r="EM5" s="42">
        <v>1105.5831951354337</v>
      </c>
      <c r="EN5" s="41">
        <v>3300.8660610069433</v>
      </c>
      <c r="EO5" s="42">
        <v>10477.96188717957</v>
      </c>
      <c r="EP5" s="41">
        <v>588.50768036442651</v>
      </c>
      <c r="EQ5" s="42">
        <v>3819.8674077377527</v>
      </c>
      <c r="ER5" s="42">
        <v>916.7083727683106</v>
      </c>
      <c r="ES5" s="41">
        <v>1384.4550355496524</v>
      </c>
      <c r="ET5" s="42">
        <v>610.19916539581436</v>
      </c>
      <c r="EU5" s="42">
        <v>666.68962957009626</v>
      </c>
      <c r="EV5" s="41">
        <v>1033.6479448915147</v>
      </c>
      <c r="EW5" s="42">
        <v>1504.4906912935696</v>
      </c>
      <c r="EX5" s="42">
        <v>982.84123018960634</v>
      </c>
      <c r="EY5" s="42">
        <v>2390.9480576552414</v>
      </c>
      <c r="EZ5" s="41">
        <v>714.93653443307744</v>
      </c>
      <c r="FA5" s="41">
        <v>567.81454373784686</v>
      </c>
      <c r="FB5" s="41">
        <v>895.14934397484751</v>
      </c>
      <c r="FC5" s="42">
        <v>1103.7531895622051</v>
      </c>
      <c r="FD5" s="42">
        <v>11232.36256112893</v>
      </c>
      <c r="FE5" s="41">
        <v>2966.3856956579366</v>
      </c>
      <c r="FF5" s="41">
        <v>1650.5945180585206</v>
      </c>
      <c r="FG5" s="42">
        <v>3660.2797377703869</v>
      </c>
      <c r="FH5" s="41">
        <v>460.6442041853042</v>
      </c>
      <c r="FI5" s="41">
        <v>1097.7469872961124</v>
      </c>
      <c r="FJ5" s="42">
        <v>774.5143902246316</v>
      </c>
      <c r="FK5" s="42">
        <v>1235.4426700096292</v>
      </c>
      <c r="FL5" s="41">
        <v>1343.445437643494</v>
      </c>
      <c r="FM5" s="42">
        <v>6149.2023499183015</v>
      </c>
      <c r="FN5" s="42">
        <v>457.63072699398145</v>
      </c>
      <c r="FO5" s="42">
        <v>835.34740211678161</v>
      </c>
      <c r="FP5" s="41">
        <v>3982.4074923282355</v>
      </c>
      <c r="FQ5" s="41">
        <v>2158.3266935548318</v>
      </c>
      <c r="FR5" s="42">
        <v>2646.8776382969045</v>
      </c>
      <c r="FS5" s="41">
        <v>563.07401746624373</v>
      </c>
      <c r="FT5" s="42">
        <v>601.25723052082458</v>
      </c>
      <c r="FU5" s="41">
        <v>4734.2309592531919</v>
      </c>
      <c r="FV5" s="41">
        <v>800.22323980069655</v>
      </c>
      <c r="FW5" s="41">
        <v>203.41332023609161</v>
      </c>
      <c r="FX5" s="41">
        <v>612.63821805740383</v>
      </c>
      <c r="FY5" s="42">
        <v>1248.160999539934</v>
      </c>
      <c r="FZ5" s="42">
        <v>1211.4699441048604</v>
      </c>
      <c r="GA5" s="44">
        <v>1547.4931185382561</v>
      </c>
      <c r="GB5" s="42"/>
      <c r="GC5" s="44">
        <v>6160.7820522985166</v>
      </c>
      <c r="GF5" s="44"/>
      <c r="GG5" s="44"/>
      <c r="GH5" s="44"/>
    </row>
    <row r="6" spans="1:190" x14ac:dyDescent="0.25">
      <c r="A6" s="40">
        <v>2002</v>
      </c>
      <c r="B6" s="41">
        <v>21407.442770341335</v>
      </c>
      <c r="C6" s="41">
        <v>21162.974678941075</v>
      </c>
      <c r="D6" s="41">
        <v>23074.607093618426</v>
      </c>
      <c r="E6" s="41">
        <v>20683.000708640793</v>
      </c>
      <c r="F6" s="41">
        <v>20719.525661469477</v>
      </c>
      <c r="G6" s="42">
        <v>19140.378346158221</v>
      </c>
      <c r="H6" s="41">
        <v>19100.471045688388</v>
      </c>
      <c r="I6" s="41">
        <v>22290.725277232385</v>
      </c>
      <c r="J6" s="41">
        <v>25723.892591702512</v>
      </c>
      <c r="K6" s="41">
        <v>21585.525419413058</v>
      </c>
      <c r="L6" s="41">
        <v>22621.667640612588</v>
      </c>
      <c r="M6" s="43">
        <v>22008.006231145475</v>
      </c>
      <c r="N6" s="44">
        <v>20554.288712192774</v>
      </c>
      <c r="O6" s="41">
        <v>22670.70755352607</v>
      </c>
      <c r="P6" s="41">
        <v>12998.09691942368</v>
      </c>
      <c r="Q6" s="41">
        <v>14170.938491662249</v>
      </c>
      <c r="R6" s="41">
        <v>16319.883879796183</v>
      </c>
      <c r="S6" s="42">
        <v>18666.904819789201</v>
      </c>
      <c r="T6" s="45">
        <v>19762.691849285842</v>
      </c>
      <c r="U6" s="41">
        <v>22236.935272996816</v>
      </c>
      <c r="V6" s="41">
        <v>17485.54434418619</v>
      </c>
      <c r="W6" s="41">
        <v>23155.136569813305</v>
      </c>
      <c r="X6" s="41">
        <v>28976.930192684358</v>
      </c>
      <c r="Y6" s="44">
        <v>27927.275576448061</v>
      </c>
      <c r="Z6" s="41">
        <v>3397.6839948189536</v>
      </c>
      <c r="AA6" s="41">
        <v>6098.7418100185323</v>
      </c>
      <c r="AB6" s="41">
        <v>9489.0200972147304</v>
      </c>
      <c r="AC6" s="41">
        <v>7364.7859441221899</v>
      </c>
      <c r="AD6" s="41">
        <v>7509.1819029575427</v>
      </c>
      <c r="AE6" s="41">
        <v>3395.812347003789</v>
      </c>
      <c r="AF6" s="41">
        <v>5208.1071180535537</v>
      </c>
      <c r="AG6" s="44">
        <v>6348.3882988781334</v>
      </c>
      <c r="AH6" s="46">
        <v>3703.9101087606</v>
      </c>
      <c r="AI6" s="46">
        <v>8259.4335263115245</v>
      </c>
      <c r="AJ6" s="46">
        <v>4774.3258293811832</v>
      </c>
      <c r="AK6" s="46">
        <v>14478.85633055857</v>
      </c>
      <c r="AL6" s="46">
        <v>4489.0246453280015</v>
      </c>
      <c r="AM6" s="46">
        <v>5194.7696795648189</v>
      </c>
      <c r="AN6" s="46"/>
      <c r="AO6" s="44">
        <v>5208.1071180535537</v>
      </c>
      <c r="AP6" s="41">
        <v>9828.6311827852151</v>
      </c>
      <c r="AQ6" s="41">
        <v>8845.189970517833</v>
      </c>
      <c r="AR6" s="44">
        <v>9489.0200972147304</v>
      </c>
      <c r="AS6" s="41">
        <v>5807.8053765652894</v>
      </c>
      <c r="AT6" s="41">
        <v>2893.0677983755904</v>
      </c>
      <c r="AU6" s="41">
        <v>7177.0609837435613</v>
      </c>
      <c r="AV6" s="41">
        <v>14488.677469635035</v>
      </c>
      <c r="AW6" s="41">
        <v>3625.6101481274691</v>
      </c>
      <c r="AX6" s="41">
        <v>6849.65527510018</v>
      </c>
      <c r="AY6" s="41">
        <v>2258.943090260279</v>
      </c>
      <c r="AZ6" s="41">
        <v>9047.944415244785</v>
      </c>
      <c r="BA6" s="41">
        <v>7994.7402173823293</v>
      </c>
      <c r="BB6" s="41">
        <v>2627.3045751888576</v>
      </c>
      <c r="BC6" s="41">
        <v>5851.7269850763323</v>
      </c>
      <c r="BD6" s="41">
        <v>1076.049352098704</v>
      </c>
      <c r="BE6" s="41">
        <v>2433.1604491287299</v>
      </c>
      <c r="BF6" s="41">
        <v>3214.9640680584439</v>
      </c>
      <c r="BG6" s="41">
        <v>3626.9842968571534</v>
      </c>
      <c r="BH6" s="44">
        <v>5016.940047065621</v>
      </c>
      <c r="BI6" s="41">
        <v>7038.0632179945542</v>
      </c>
      <c r="BJ6" s="41">
        <v>5481.2466250300649</v>
      </c>
      <c r="BK6" s="41">
        <v>10532.654077768482</v>
      </c>
      <c r="BL6" s="41">
        <v>5476.339362080872</v>
      </c>
      <c r="BM6" s="41">
        <v>7146.1481287116421</v>
      </c>
      <c r="BN6" s="42">
        <v>3831.4030560691567</v>
      </c>
      <c r="BO6" s="41">
        <v>7121.2734183258162</v>
      </c>
      <c r="BP6" s="41">
        <v>7695.5381933608005</v>
      </c>
      <c r="BQ6" s="44">
        <v>6226.3764704837413</v>
      </c>
      <c r="BR6" s="41">
        <v>2551.1812129718614</v>
      </c>
      <c r="BS6" s="41">
        <v>6162.1404124049341</v>
      </c>
      <c r="BT6" s="42">
        <v>2509.8634294385433</v>
      </c>
      <c r="BU6" s="41">
        <v>3879.9846507532438</v>
      </c>
      <c r="BV6" s="41">
        <v>4111.5014250877812</v>
      </c>
      <c r="BW6" s="42">
        <v>2718.9367725699904</v>
      </c>
      <c r="BX6" s="41">
        <v>4016.325374286102</v>
      </c>
      <c r="BY6" s="42">
        <v>722.14511041009462</v>
      </c>
      <c r="BZ6" s="42">
        <v>1915.2870729129975</v>
      </c>
      <c r="CA6" s="41">
        <v>3673.2982997063018</v>
      </c>
      <c r="CB6" s="42">
        <v>1509.7087378640776</v>
      </c>
      <c r="CC6" s="42">
        <v>5614.7186147186148</v>
      </c>
      <c r="CD6" s="42">
        <v>2915.7894736842109</v>
      </c>
      <c r="CE6" s="42">
        <v>14329.963711767756</v>
      </c>
      <c r="CF6" s="42">
        <v>13209.470304975923</v>
      </c>
      <c r="CG6" s="44">
        <v>3676.4886465485506</v>
      </c>
      <c r="CH6" s="42">
        <v>7214.9396455934566</v>
      </c>
      <c r="CI6" s="44">
        <v>5759.069515291616</v>
      </c>
      <c r="CJ6" s="42">
        <v>4197.1454233052173</v>
      </c>
      <c r="CK6" s="41">
        <v>1996.5153492720433</v>
      </c>
      <c r="CL6" s="41">
        <v>3399.2303221418642</v>
      </c>
      <c r="CM6" s="41">
        <v>20516.849232535595</v>
      </c>
      <c r="CN6" s="41">
        <v>2381.9055926663254</v>
      </c>
      <c r="CO6" s="41">
        <v>16497.609053470183</v>
      </c>
      <c r="CP6" s="41">
        <v>6967.3444225340245</v>
      </c>
      <c r="CQ6" s="41">
        <v>17001.340837728199</v>
      </c>
      <c r="CR6" s="41">
        <v>908.75148668272163</v>
      </c>
      <c r="CS6" s="41">
        <v>1624.1312528838298</v>
      </c>
      <c r="CT6" s="41">
        <v>22194.990595166269</v>
      </c>
      <c r="CU6" s="41">
        <v>7952.3359642761607</v>
      </c>
      <c r="CV6" s="42">
        <v>1003.71682410067</v>
      </c>
      <c r="CW6" s="41">
        <v>1903.9883926047487</v>
      </c>
      <c r="CX6" s="41">
        <v>20786.41785850262</v>
      </c>
      <c r="CY6" s="41">
        <v>3587.9392450849364</v>
      </c>
      <c r="CZ6" s="44">
        <v>4125.4164083207552</v>
      </c>
      <c r="DA6" s="42">
        <v>618.7173270335029</v>
      </c>
      <c r="DB6" s="42">
        <v>1485.1756415567152</v>
      </c>
      <c r="DC6" s="42">
        <v>1280.9897043113672</v>
      </c>
      <c r="DD6" s="42">
        <v>1027.854080427669</v>
      </c>
      <c r="DE6" s="42">
        <v>1165.7075103066784</v>
      </c>
      <c r="DF6" s="41">
        <v>2013.6543446682206</v>
      </c>
      <c r="DG6" s="42">
        <v>3259.3480890472692</v>
      </c>
      <c r="DH6" s="44">
        <v>1667.2015643887794</v>
      </c>
      <c r="DI6" s="41">
        <v>5013.060255268626</v>
      </c>
      <c r="DJ6" s="41">
        <v>4709.4197254909795</v>
      </c>
      <c r="DK6" s="41">
        <v>1345.8715202551643</v>
      </c>
      <c r="DL6" s="41">
        <v>16175.05188757744</v>
      </c>
      <c r="DM6" s="41">
        <v>4459.9677241435666</v>
      </c>
      <c r="DN6" s="41">
        <v>9300.738809213386</v>
      </c>
      <c r="DO6" s="42">
        <v>3573.1498652733408</v>
      </c>
      <c r="DP6" s="41">
        <v>7647.9247402191368</v>
      </c>
      <c r="DQ6" s="41">
        <v>9706.3795699073253</v>
      </c>
      <c r="DR6" s="41">
        <v>8535.6994061247988</v>
      </c>
      <c r="DS6" s="41">
        <v>7219.478482159976</v>
      </c>
      <c r="DT6" s="41">
        <v>6308.077946960696</v>
      </c>
      <c r="DU6" s="41">
        <v>11721.303504679463</v>
      </c>
      <c r="DV6" s="41">
        <v>2847.5019141387452</v>
      </c>
      <c r="DW6" s="42">
        <v>3061.2970091797451</v>
      </c>
      <c r="DX6" s="44">
        <v>5686.0519715402361</v>
      </c>
      <c r="DY6" s="44">
        <v>4123.579462854269</v>
      </c>
      <c r="DZ6" s="41">
        <v>2977.4397390816898</v>
      </c>
      <c r="EA6" s="41">
        <v>825.49882591456765</v>
      </c>
      <c r="EB6" s="42">
        <v>1339.6584918338729</v>
      </c>
      <c r="EC6" s="42">
        <v>4338.6208843662471</v>
      </c>
      <c r="ED6" s="41">
        <v>1000.9185567534582</v>
      </c>
      <c r="EE6" s="42">
        <v>498.92623326503423</v>
      </c>
      <c r="EF6" s="41">
        <v>1115.2267491133584</v>
      </c>
      <c r="EG6" s="42">
        <v>1940.632294174437</v>
      </c>
      <c r="EH6" s="42">
        <v>557.05413589259172</v>
      </c>
      <c r="EI6" s="42">
        <v>510.53834353955631</v>
      </c>
      <c r="EJ6" s="42">
        <v>572.66500723965703</v>
      </c>
      <c r="EK6" s="42">
        <v>2039.6820702247553</v>
      </c>
      <c r="EL6" s="41">
        <v>1256.6366928337002</v>
      </c>
      <c r="EM6" s="42">
        <v>1110.8230371734583</v>
      </c>
      <c r="EN6" s="41">
        <v>3333.4576512933909</v>
      </c>
      <c r="EO6" s="42">
        <v>11154.764922306456</v>
      </c>
      <c r="EP6" s="41">
        <v>581.11999640473186</v>
      </c>
      <c r="EQ6" s="42">
        <v>3728.0177296156712</v>
      </c>
      <c r="ER6" s="42">
        <v>860.22036458526259</v>
      </c>
      <c r="ES6" s="41">
        <v>1418.7103203747224</v>
      </c>
      <c r="ET6" s="42">
        <v>616.40993091326322</v>
      </c>
      <c r="EU6" s="42">
        <v>619.59913586173798</v>
      </c>
      <c r="EV6" s="41">
        <v>1008.176869257386</v>
      </c>
      <c r="EW6" s="42">
        <v>1562.2914879420457</v>
      </c>
      <c r="EX6" s="42">
        <v>1012.3858358308595</v>
      </c>
      <c r="EY6" s="42">
        <v>2366.5453746191965</v>
      </c>
      <c r="EZ6" s="41">
        <v>608.52760699325074</v>
      </c>
      <c r="FA6" s="41">
        <v>562.0830441153787</v>
      </c>
      <c r="FB6" s="41">
        <v>906.34374039956151</v>
      </c>
      <c r="FC6" s="42">
        <v>1120.1267551850508</v>
      </c>
      <c r="FD6" s="42">
        <v>11501.417835795603</v>
      </c>
      <c r="FE6" s="41">
        <v>3026.3432014776977</v>
      </c>
      <c r="FF6" s="41">
        <v>1764.0468374265267</v>
      </c>
      <c r="FG6" s="42">
        <v>3703.3221262913939</v>
      </c>
      <c r="FH6" s="41">
        <v>468.69357770438393</v>
      </c>
      <c r="FI6" s="41">
        <v>1295.5321874053984</v>
      </c>
      <c r="FJ6" s="42">
        <v>825.91204048281429</v>
      </c>
      <c r="FK6" s="42">
        <v>1255.2350339617331</v>
      </c>
      <c r="FL6" s="41">
        <v>1317.4960285484055</v>
      </c>
      <c r="FM6" s="42">
        <v>6151.0015408320496</v>
      </c>
      <c r="FN6" s="42">
        <v>553.16651486271576</v>
      </c>
      <c r="FO6" s="42">
        <v>847.94055298488752</v>
      </c>
      <c r="FP6" s="41">
        <v>4083.6105688419052</v>
      </c>
      <c r="FQ6" s="41">
        <v>2243.6457484222747</v>
      </c>
      <c r="FR6" s="42">
        <v>2700.2421547436938</v>
      </c>
      <c r="FS6" s="41">
        <v>585.6604435388831</v>
      </c>
      <c r="FT6" s="42">
        <v>611.36606462277928</v>
      </c>
      <c r="FU6" s="41">
        <v>4764.7810848228764</v>
      </c>
      <c r="FV6" s="41">
        <v>834.09891960216987</v>
      </c>
      <c r="FW6" s="41">
        <v>204.25695680473714</v>
      </c>
      <c r="FX6" s="41">
        <v>616.5487173006444</v>
      </c>
      <c r="FY6" s="42">
        <v>1128.1078238533221</v>
      </c>
      <c r="FZ6" s="42">
        <v>1210.4150895786022</v>
      </c>
      <c r="GA6" s="44">
        <v>1592.9424405953648</v>
      </c>
      <c r="GB6" s="42"/>
      <c r="GC6" s="44">
        <v>6303.4767193486896</v>
      </c>
      <c r="GF6" s="44"/>
      <c r="GG6" s="44"/>
      <c r="GH6" s="44"/>
    </row>
    <row r="7" spans="1:190" x14ac:dyDescent="0.25">
      <c r="A7" s="40">
        <v>2003</v>
      </c>
      <c r="B7" s="41">
        <v>21554.853442382755</v>
      </c>
      <c r="C7" s="41">
        <v>21294.789764994453</v>
      </c>
      <c r="D7" s="41">
        <v>23079.654958899842</v>
      </c>
      <c r="E7" s="41">
        <v>21053.137627512053</v>
      </c>
      <c r="F7" s="41">
        <v>20789.046927320785</v>
      </c>
      <c r="G7" s="42">
        <v>19087.572240241872</v>
      </c>
      <c r="H7" s="41">
        <v>19006.708489859055</v>
      </c>
      <c r="I7" s="41">
        <v>22267.407976643492</v>
      </c>
      <c r="J7" s="41">
        <v>25863.90437722264</v>
      </c>
      <c r="K7" s="41">
        <v>22049.978205881405</v>
      </c>
      <c r="L7" s="41">
        <v>22516.4820417724</v>
      </c>
      <c r="M7" s="43">
        <v>22762.765048987072</v>
      </c>
      <c r="N7" s="44">
        <v>20702.25863859216</v>
      </c>
      <c r="O7" s="41">
        <v>23206.340560246066</v>
      </c>
      <c r="P7" s="41">
        <v>13742.048475665704</v>
      </c>
      <c r="Q7" s="41">
        <v>13980.069580418247</v>
      </c>
      <c r="R7" s="41">
        <v>16553.187150690803</v>
      </c>
      <c r="S7" s="42">
        <v>19081.952399870279</v>
      </c>
      <c r="T7" s="45">
        <v>19932.213947865952</v>
      </c>
      <c r="U7" s="41">
        <v>22666.277788514366</v>
      </c>
      <c r="V7" s="41">
        <v>17880.949134740171</v>
      </c>
      <c r="W7" s="41">
        <v>23406.980270190852</v>
      </c>
      <c r="X7" s="41">
        <v>29458.922506871182</v>
      </c>
      <c r="Y7" s="44">
        <v>28379.32988678537</v>
      </c>
      <c r="Z7" s="41">
        <v>3627.0584027055156</v>
      </c>
      <c r="AA7" s="41">
        <v>6496.7437140899274</v>
      </c>
      <c r="AB7" s="41">
        <v>9876.4901078602888</v>
      </c>
      <c r="AC7" s="41">
        <v>7664.1167896519919</v>
      </c>
      <c r="AD7" s="41">
        <v>7804.2470957455216</v>
      </c>
      <c r="AE7" s="41">
        <v>3583.4255411868721</v>
      </c>
      <c r="AF7" s="41">
        <v>5393.9381720132305</v>
      </c>
      <c r="AG7" s="44">
        <v>6618.785343764961</v>
      </c>
      <c r="AH7" s="46">
        <v>3836.1926126449075</v>
      </c>
      <c r="AI7" s="46">
        <v>8702.7586744643377</v>
      </c>
      <c r="AJ7" s="46">
        <v>4897.3128059655119</v>
      </c>
      <c r="AK7" s="46">
        <v>14849.962381996167</v>
      </c>
      <c r="AL7" s="46">
        <v>4714.2624222120921</v>
      </c>
      <c r="AM7" s="46">
        <v>5338.4928324337143</v>
      </c>
      <c r="AN7" s="46"/>
      <c r="AO7" s="44">
        <v>5393.9381720132305</v>
      </c>
      <c r="AP7" s="41">
        <v>10203.978308648153</v>
      </c>
      <c r="AQ7" s="41">
        <v>9256.6681621221451</v>
      </c>
      <c r="AR7" s="44">
        <v>9876.4901078602888</v>
      </c>
      <c r="AS7" s="41">
        <v>6649.9895059815908</v>
      </c>
      <c r="AT7" s="41">
        <v>3191.8427350673924</v>
      </c>
      <c r="AU7" s="41">
        <v>7717.8263301250017</v>
      </c>
      <c r="AV7" s="41">
        <v>15722.362887941244</v>
      </c>
      <c r="AW7" s="41">
        <v>4041.7115977346248</v>
      </c>
      <c r="AX7" s="41">
        <v>7448.7905828158036</v>
      </c>
      <c r="AY7" s="41">
        <v>2396.0619859108224</v>
      </c>
      <c r="AZ7" s="41">
        <v>9807.8684770161944</v>
      </c>
      <c r="BA7" s="41">
        <v>8848.2744904132214</v>
      </c>
      <c r="BB7" s="41">
        <v>2834.5137125162892</v>
      </c>
      <c r="BC7" s="41">
        <v>6313.0390192114792</v>
      </c>
      <c r="BD7" s="41">
        <v>1174.6725888208932</v>
      </c>
      <c r="BE7" s="41">
        <v>2483.2479063998858</v>
      </c>
      <c r="BF7" s="41">
        <v>3552.2465179302499</v>
      </c>
      <c r="BG7" s="41">
        <v>3736.3030721807822</v>
      </c>
      <c r="BH7" s="44">
        <v>5417.1889613802023</v>
      </c>
      <c r="BI7" s="41">
        <v>7518.3433292372429</v>
      </c>
      <c r="BJ7" s="41">
        <v>5472.38803077579</v>
      </c>
      <c r="BK7" s="41">
        <v>10837.392351377746</v>
      </c>
      <c r="BL7" s="41">
        <v>5613.9029427643773</v>
      </c>
      <c r="BM7" s="41">
        <v>7159.0055772350552</v>
      </c>
      <c r="BN7" s="42">
        <v>3936.9273887399704</v>
      </c>
      <c r="BO7" s="41">
        <v>7255.884426297046</v>
      </c>
      <c r="BP7" s="41">
        <v>6996.4449594079224</v>
      </c>
      <c r="BQ7" s="44">
        <v>6258.6548938219203</v>
      </c>
      <c r="BR7" s="41">
        <v>2567.2882168490642</v>
      </c>
      <c r="BS7" s="41">
        <v>6455.8569266022514</v>
      </c>
      <c r="BT7" s="42">
        <v>2595.0031119409618</v>
      </c>
      <c r="BU7" s="41">
        <v>3809.3941066504485</v>
      </c>
      <c r="BV7" s="41">
        <v>4165.9063895403006</v>
      </c>
      <c r="BW7" s="42">
        <v>2730.8523780111182</v>
      </c>
      <c r="BX7" s="41">
        <v>4041.220250405303</v>
      </c>
      <c r="BY7" s="42">
        <v>711.40274854525194</v>
      </c>
      <c r="BZ7" s="42">
        <v>1953.0856122254829</v>
      </c>
      <c r="CA7" s="41">
        <v>3767.7598979997697</v>
      </c>
      <c r="CB7" s="42">
        <v>1515.8835837930378</v>
      </c>
      <c r="CC7" s="42">
        <v>5730.8447937131632</v>
      </c>
      <c r="CD7" s="42">
        <v>2951.1670253269326</v>
      </c>
      <c r="CE7" s="42">
        <v>14488.006190353366</v>
      </c>
      <c r="CF7" s="42">
        <v>15160.225442834138</v>
      </c>
      <c r="CG7" s="44">
        <v>3735.2918655689828</v>
      </c>
      <c r="CH7" s="42">
        <v>7303.6560011596976</v>
      </c>
      <c r="CI7" s="44">
        <v>5795.2008384387191</v>
      </c>
      <c r="CJ7" s="42">
        <v>4802.8430611611293</v>
      </c>
      <c r="CK7" s="41">
        <v>2129.7305352982121</v>
      </c>
      <c r="CL7" s="41">
        <v>3512.7432318417032</v>
      </c>
      <c r="CM7" s="41">
        <v>20832.997849900727</v>
      </c>
      <c r="CN7" s="41">
        <v>2447.9764025346362</v>
      </c>
      <c r="CO7" s="41">
        <v>16881.93814795549</v>
      </c>
      <c r="CP7" s="41">
        <v>7412.2522266439273</v>
      </c>
      <c r="CQ7" s="41">
        <v>17547.42140617843</v>
      </c>
      <c r="CR7" s="41">
        <v>939.75637293060527</v>
      </c>
      <c r="CS7" s="41">
        <v>1825.409518858178</v>
      </c>
      <c r="CT7" s="41">
        <v>22702.183930664021</v>
      </c>
      <c r="CU7" s="41">
        <v>8210.5285412956509</v>
      </c>
      <c r="CV7" s="42">
        <v>1016.6932707875791</v>
      </c>
      <c r="CW7" s="41">
        <v>1958.5807151766151</v>
      </c>
      <c r="CX7" s="41">
        <v>21196.787697409476</v>
      </c>
      <c r="CY7" s="41">
        <v>3756.7172091410011</v>
      </c>
      <c r="CZ7" s="44">
        <v>4436.296646816596</v>
      </c>
      <c r="DA7" s="42">
        <v>668.43163462835059</v>
      </c>
      <c r="DB7" s="42">
        <v>1587.6189478666001</v>
      </c>
      <c r="DC7" s="42">
        <v>1322.2900442367659</v>
      </c>
      <c r="DD7" s="42">
        <v>1013.2596573953947</v>
      </c>
      <c r="DE7" s="42">
        <v>1155.7985376020401</v>
      </c>
      <c r="DF7" s="41">
        <v>2134.1961075073114</v>
      </c>
      <c r="DG7" s="42">
        <v>3406.9597163339818</v>
      </c>
      <c r="DH7" s="44">
        <v>1744.3979627633269</v>
      </c>
      <c r="DI7" s="41">
        <v>4920.1272995420322</v>
      </c>
      <c r="DJ7" s="41">
        <v>5050.9928795526803</v>
      </c>
      <c r="DK7" s="41">
        <v>1023.4305574634606</v>
      </c>
      <c r="DL7" s="41">
        <v>16110.138449025864</v>
      </c>
      <c r="DM7" s="41">
        <v>4542.705408179977</v>
      </c>
      <c r="DN7" s="41">
        <v>10625.198190365041</v>
      </c>
      <c r="DO7" s="42">
        <v>3669.8664085001951</v>
      </c>
      <c r="DP7" s="41">
        <v>7517.6151550032191</v>
      </c>
      <c r="DQ7" s="41">
        <v>9867.4792668110513</v>
      </c>
      <c r="DR7" s="41">
        <v>9000.026381871432</v>
      </c>
      <c r="DS7" s="41">
        <v>6906.5420083507761</v>
      </c>
      <c r="DT7" s="41">
        <v>6539.5415134862988</v>
      </c>
      <c r="DU7" s="41">
        <v>13008.04191119329</v>
      </c>
      <c r="DV7" s="41">
        <v>2863.4386443895223</v>
      </c>
      <c r="DW7" s="42">
        <v>2573.6345438947669</v>
      </c>
      <c r="DX7" s="44">
        <v>5859.2689370234557</v>
      </c>
      <c r="DY7" s="44">
        <v>4414.6661013995126</v>
      </c>
      <c r="DZ7" s="41">
        <v>3137.9195570778493</v>
      </c>
      <c r="EA7" s="41">
        <v>824.97869135986377</v>
      </c>
      <c r="EB7" s="42">
        <v>1348.147924718696</v>
      </c>
      <c r="EC7" s="42">
        <v>4429.1460430861198</v>
      </c>
      <c r="ED7" s="41">
        <v>1039.4079319484533</v>
      </c>
      <c r="EE7" s="42">
        <v>477.39693735109785</v>
      </c>
      <c r="EF7" s="41">
        <v>1132.419108242399</v>
      </c>
      <c r="EG7" s="42">
        <v>2014.0474355432113</v>
      </c>
      <c r="EH7" s="42">
        <v>506.57257271356303</v>
      </c>
      <c r="EI7" s="42">
        <v>564.8464280895613</v>
      </c>
      <c r="EJ7" s="42">
        <v>570.05520534620189</v>
      </c>
      <c r="EK7" s="42">
        <v>2005.4167046203077</v>
      </c>
      <c r="EL7" s="41">
        <v>1209.5511401372592</v>
      </c>
      <c r="EM7" s="42">
        <v>1124.4066239362983</v>
      </c>
      <c r="EN7" s="41">
        <v>3366.7215193701777</v>
      </c>
      <c r="EO7" s="42">
        <v>12824.507815430086</v>
      </c>
      <c r="EP7" s="41">
        <v>552.65685669514323</v>
      </c>
      <c r="EQ7" s="42">
        <v>3732.4884832394459</v>
      </c>
      <c r="ER7" s="42">
        <v>890.11355267735905</v>
      </c>
      <c r="ES7" s="41">
        <v>1459.314219946526</v>
      </c>
      <c r="ET7" s="42">
        <v>607.04436437829406</v>
      </c>
      <c r="EU7" s="42">
        <v>603.71331485671556</v>
      </c>
      <c r="EV7" s="41">
        <v>1007.222369487204</v>
      </c>
      <c r="EW7" s="42">
        <v>1597.678312904847</v>
      </c>
      <c r="EX7" s="42">
        <v>696.77512978726133</v>
      </c>
      <c r="EY7" s="42">
        <v>2446.7755843983914</v>
      </c>
      <c r="EZ7" s="41">
        <v>649.18127951429244</v>
      </c>
      <c r="FA7" s="41">
        <v>577.56382526852485</v>
      </c>
      <c r="FB7" s="41">
        <v>946.64078409592571</v>
      </c>
      <c r="FC7" s="42">
        <v>1153.2867375359453</v>
      </c>
      <c r="FD7" s="42">
        <v>12182.59727240861</v>
      </c>
      <c r="FE7" s="41">
        <v>3178.0467468212291</v>
      </c>
      <c r="FF7" s="41">
        <v>1838.0742114057516</v>
      </c>
      <c r="FG7" s="42">
        <v>3788.8909616169967</v>
      </c>
      <c r="FH7" s="41">
        <v>484.45174868565584</v>
      </c>
      <c r="FI7" s="41">
        <v>1391.2872776583959</v>
      </c>
      <c r="FJ7" s="42">
        <v>813.63142282994249</v>
      </c>
      <c r="FK7" s="42">
        <v>1295.2852752197157</v>
      </c>
      <c r="FL7" s="41">
        <v>1368.8024932176409</v>
      </c>
      <c r="FM7" s="42">
        <v>5728.2843179075917</v>
      </c>
      <c r="FN7" s="42">
        <v>572.27410924583501</v>
      </c>
      <c r="FO7" s="42">
        <v>860.99705367248646</v>
      </c>
      <c r="FP7" s="41">
        <v>4159.8309776765036</v>
      </c>
      <c r="FQ7" s="41">
        <v>2374.2189381879957</v>
      </c>
      <c r="FR7" s="42">
        <v>2751.7111240453764</v>
      </c>
      <c r="FS7" s="41">
        <v>607.37053908674216</v>
      </c>
      <c r="FT7" s="42">
        <v>625.86469434887783</v>
      </c>
      <c r="FU7" s="41">
        <v>4973.5188861938595</v>
      </c>
      <c r="FV7" s="41">
        <v>860.97003268504977</v>
      </c>
      <c r="FW7" s="41">
        <v>210.0465026106867</v>
      </c>
      <c r="FX7" s="41">
        <v>632.49731118152113</v>
      </c>
      <c r="FY7" s="42">
        <v>941.77996397957941</v>
      </c>
      <c r="FZ7" s="42">
        <v>1208.9573266621735</v>
      </c>
      <c r="GA7" s="44">
        <v>1631.8751014810584</v>
      </c>
      <c r="GB7" s="42"/>
      <c r="GC7" s="44">
        <v>6525.7272028547422</v>
      </c>
      <c r="GF7" s="44"/>
      <c r="GG7" s="44"/>
      <c r="GH7" s="44"/>
    </row>
    <row r="8" spans="1:190" x14ac:dyDescent="0.25">
      <c r="A8" s="40">
        <v>2004</v>
      </c>
      <c r="B8" s="41">
        <v>22080.303274958529</v>
      </c>
      <c r="C8" s="41">
        <v>21954.948068664551</v>
      </c>
      <c r="D8" s="41">
        <v>23525.718634718723</v>
      </c>
      <c r="E8" s="41">
        <v>21879.093145856466</v>
      </c>
      <c r="F8" s="41">
        <v>21193.399751471257</v>
      </c>
      <c r="G8" s="42">
        <v>19283.670487293424</v>
      </c>
      <c r="H8" s="41">
        <v>19210.519703975657</v>
      </c>
      <c r="I8" s="41">
        <v>22695.82597212556</v>
      </c>
      <c r="J8" s="41">
        <v>26775.762040502254</v>
      </c>
      <c r="K8" s="41">
        <v>22942.612169500579</v>
      </c>
      <c r="L8" s="41">
        <v>22959.647174249545</v>
      </c>
      <c r="M8" s="43">
        <v>23306.559580957412</v>
      </c>
      <c r="N8" s="44">
        <v>21087.556733916401</v>
      </c>
      <c r="O8" s="41">
        <v>23724.889762316801</v>
      </c>
      <c r="P8" s="41">
        <v>14313.178737228258</v>
      </c>
      <c r="Q8" s="41">
        <v>14138.59741641843</v>
      </c>
      <c r="R8" s="41">
        <v>16822.750659532427</v>
      </c>
      <c r="S8" s="42">
        <v>19498.754404288258</v>
      </c>
      <c r="T8" s="45">
        <v>20306.738440671175</v>
      </c>
      <c r="U8" s="41">
        <v>23322.007883053539</v>
      </c>
      <c r="V8" s="41">
        <v>18298.025470556684</v>
      </c>
      <c r="W8" s="41">
        <v>23952.908626048553</v>
      </c>
      <c r="X8" s="41">
        <v>30199.800860551808</v>
      </c>
      <c r="Y8" s="44">
        <v>29093.698826116655</v>
      </c>
      <c r="Z8" s="41">
        <v>3864.3945030201926</v>
      </c>
      <c r="AA8" s="41">
        <v>7000.1130624357374</v>
      </c>
      <c r="AB8" s="41">
        <v>10353.485537420827</v>
      </c>
      <c r="AC8" s="41">
        <v>8047.2330408900971</v>
      </c>
      <c r="AD8" s="41">
        <v>8226.1419967885286</v>
      </c>
      <c r="AE8" s="41">
        <v>3897.6362875506284</v>
      </c>
      <c r="AF8" s="41">
        <v>5693.4499085123389</v>
      </c>
      <c r="AG8" s="44">
        <v>6999.9594416127229</v>
      </c>
      <c r="AH8" s="46">
        <v>4061.4303895289977</v>
      </c>
      <c r="AI8" s="46">
        <v>9071.7196042173236</v>
      </c>
      <c r="AJ8" s="46">
        <v>5086.7985547727621</v>
      </c>
      <c r="AK8" s="46">
        <v>15497.074090186967</v>
      </c>
      <c r="AL8" s="46">
        <v>5011.0042552498626</v>
      </c>
      <c r="AM8" s="46">
        <v>5801.8391163095575</v>
      </c>
      <c r="AN8" s="46"/>
      <c r="AO8" s="44">
        <v>5693.4499085123389</v>
      </c>
      <c r="AP8" s="41">
        <v>10693.032915681748</v>
      </c>
      <c r="AQ8" s="41">
        <v>9712.0144111719783</v>
      </c>
      <c r="AR8" s="44">
        <v>10353.485537420827</v>
      </c>
      <c r="AS8" s="41">
        <v>7371.51663457424</v>
      </c>
      <c r="AT8" s="41">
        <v>3485.4703890055466</v>
      </c>
      <c r="AU8" s="41">
        <v>8642.7331453634724</v>
      </c>
      <c r="AV8" s="41">
        <v>16832.602894921216</v>
      </c>
      <c r="AW8" s="41">
        <v>4294.0801765699662</v>
      </c>
      <c r="AX8" s="41">
        <v>8109.6914210983296</v>
      </c>
      <c r="AY8" s="41">
        <v>2537.255356989243</v>
      </c>
      <c r="AZ8" s="41">
        <v>10753.658441406402</v>
      </c>
      <c r="BA8" s="41">
        <v>9532.4232933285293</v>
      </c>
      <c r="BB8" s="41">
        <v>3078.6118697793108</v>
      </c>
      <c r="BC8" s="41">
        <v>6800.6996241254701</v>
      </c>
      <c r="BD8" s="41">
        <v>1272.178121743239</v>
      </c>
      <c r="BE8" s="41">
        <v>2565.4475258740981</v>
      </c>
      <c r="BF8" s="41">
        <v>4014.231997240101</v>
      </c>
      <c r="BG8" s="41">
        <v>3970.6345118435388</v>
      </c>
      <c r="BH8" s="44">
        <v>5873.8562410664263</v>
      </c>
      <c r="BI8" s="41">
        <v>7966.8855745124265</v>
      </c>
      <c r="BJ8" s="41">
        <v>5713.4131651081998</v>
      </c>
      <c r="BK8" s="41">
        <v>11485.273001546058</v>
      </c>
      <c r="BL8" s="41">
        <v>5830.7635703345131</v>
      </c>
      <c r="BM8" s="41">
        <v>7362.2191169001326</v>
      </c>
      <c r="BN8" s="42">
        <v>4084.0595560930037</v>
      </c>
      <c r="BO8" s="41">
        <v>8094.0649973361742</v>
      </c>
      <c r="BP8" s="41">
        <v>8156.4978706762049</v>
      </c>
      <c r="BQ8" s="44">
        <v>6569.7952283308823</v>
      </c>
      <c r="BR8" s="41">
        <v>2621.2431022136989</v>
      </c>
      <c r="BS8" s="41">
        <v>6628.7785551715415</v>
      </c>
      <c r="BT8" s="42">
        <v>2735.5598866052446</v>
      </c>
      <c r="BU8" s="41">
        <v>3801.3375260197531</v>
      </c>
      <c r="BV8" s="41">
        <v>4433.7287932736908</v>
      </c>
      <c r="BW8" s="42">
        <v>2732.9390354868065</v>
      </c>
      <c r="BX8" s="41">
        <v>4093.6219178632864</v>
      </c>
      <c r="BY8" s="42">
        <v>673.34547662416514</v>
      </c>
      <c r="BZ8" s="42">
        <v>2025.4065583043955</v>
      </c>
      <c r="CA8" s="41">
        <v>3788.5226874965456</v>
      </c>
      <c r="CB8" s="42">
        <v>1923.4471693788678</v>
      </c>
      <c r="CC8" s="42">
        <v>5869.5231958762888</v>
      </c>
      <c r="CD8" s="42">
        <v>2995.8030669895079</v>
      </c>
      <c r="CE8" s="42">
        <v>14655.624036979969</v>
      </c>
      <c r="CF8" s="42">
        <v>16412.429378531073</v>
      </c>
      <c r="CG8" s="44">
        <v>3864.7614311772313</v>
      </c>
      <c r="CH8" s="42">
        <v>7450.145415363344</v>
      </c>
      <c r="CI8" s="44">
        <v>6073.9999924482927</v>
      </c>
      <c r="CJ8" s="42">
        <v>5168.7086009683089</v>
      </c>
      <c r="CK8" s="41">
        <v>2273.195248529109</v>
      </c>
      <c r="CL8" s="41">
        <v>3639.6729962403488</v>
      </c>
      <c r="CM8" s="41">
        <v>21301.178248739659</v>
      </c>
      <c r="CN8" s="41">
        <v>2556.8154288014271</v>
      </c>
      <c r="CO8" s="41">
        <v>17588.931298108721</v>
      </c>
      <c r="CP8" s="41">
        <v>7823.9409757470339</v>
      </c>
      <c r="CQ8" s="41">
        <v>18563.701212948472</v>
      </c>
      <c r="CR8" s="41">
        <v>981.61769067883154</v>
      </c>
      <c r="CS8" s="41">
        <v>2047.3983619870371</v>
      </c>
      <c r="CT8" s="41">
        <v>24468.774479842104</v>
      </c>
      <c r="CU8" s="41">
        <v>8562.6901211763761</v>
      </c>
      <c r="CV8" s="42">
        <v>1036.2315617353038</v>
      </c>
      <c r="CW8" s="41">
        <v>2066.4621027048884</v>
      </c>
      <c r="CX8" s="41">
        <v>22584.692201154678</v>
      </c>
      <c r="CY8" s="41">
        <v>3916.5865349486326</v>
      </c>
      <c r="CZ8" s="44">
        <v>4686.8532138182545</v>
      </c>
      <c r="DA8" s="42">
        <v>685.10981589642051</v>
      </c>
      <c r="DB8" s="42">
        <v>1726.5010529277815</v>
      </c>
      <c r="DC8" s="42">
        <v>1372.9135413835957</v>
      </c>
      <c r="DD8" s="42">
        <v>1062.1096968137063</v>
      </c>
      <c r="DE8" s="42">
        <v>1147.61269128144</v>
      </c>
      <c r="DF8" s="41">
        <v>2271.3040906574047</v>
      </c>
      <c r="DG8" s="42">
        <v>3559.8792545088554</v>
      </c>
      <c r="DH8" s="44">
        <v>1831.3086693183825</v>
      </c>
      <c r="DI8" s="41">
        <v>4786.707330148557</v>
      </c>
      <c r="DJ8" s="41">
        <v>5310.3404875178494</v>
      </c>
      <c r="DK8" s="41">
        <v>1516.2372038204255</v>
      </c>
      <c r="DL8" s="41">
        <v>16569.446018498791</v>
      </c>
      <c r="DM8" s="41">
        <v>4821.4067433545724</v>
      </c>
      <c r="DN8" s="41">
        <v>11460.667339832557</v>
      </c>
      <c r="DO8" s="42">
        <v>3889.515026012537</v>
      </c>
      <c r="DP8" s="41">
        <v>7622.828091168527</v>
      </c>
      <c r="DQ8" s="41">
        <v>10352.497410789943</v>
      </c>
      <c r="DR8" s="41">
        <v>9287.4184699681555</v>
      </c>
      <c r="DS8" s="41">
        <v>7211.7105833400756</v>
      </c>
      <c r="DT8" s="41">
        <v>7045.4778523726109</v>
      </c>
      <c r="DU8" s="41">
        <v>13681.149963535869</v>
      </c>
      <c r="DV8" s="41">
        <v>2886.7128175321263</v>
      </c>
      <c r="DW8" s="42">
        <v>2484.8150193263391</v>
      </c>
      <c r="DX8" s="44">
        <v>6207.949792490288</v>
      </c>
      <c r="DY8" s="44">
        <v>4664.4305077634972</v>
      </c>
      <c r="DZ8" s="41">
        <v>3252.7277058929085</v>
      </c>
      <c r="EA8" s="41">
        <v>885.23064881960192</v>
      </c>
      <c r="EB8" s="42">
        <v>1346.9147905672387</v>
      </c>
      <c r="EC8" s="42">
        <v>4488.8020568282891</v>
      </c>
      <c r="ED8" s="41">
        <v>1052.6996035788454</v>
      </c>
      <c r="EE8" s="42">
        <v>482.5569049941646</v>
      </c>
      <c r="EF8" s="41">
        <v>1147.6315360566593</v>
      </c>
      <c r="EG8" s="42">
        <v>2084.9665972479402</v>
      </c>
      <c r="EH8" s="42">
        <v>505.99341299019608</v>
      </c>
      <c r="EI8" s="42">
        <v>725.46167116691049</v>
      </c>
      <c r="EJ8" s="42">
        <v>576.45724097752429</v>
      </c>
      <c r="EK8" s="42">
        <v>2022.6945933804489</v>
      </c>
      <c r="EL8" s="41">
        <v>1199.6813727344554</v>
      </c>
      <c r="EM8" s="42">
        <v>1130.8631398586422</v>
      </c>
      <c r="EN8" s="41">
        <v>3430.0863679948011</v>
      </c>
      <c r="EO8" s="42">
        <v>16415.94806089787</v>
      </c>
      <c r="EP8" s="41">
        <v>599.83412275963224</v>
      </c>
      <c r="EQ8" s="42">
        <v>3685.836829344802</v>
      </c>
      <c r="ER8" s="42">
        <v>925.78485121591575</v>
      </c>
      <c r="ES8" s="41">
        <v>1504.1971692555401</v>
      </c>
      <c r="ET8" s="42">
        <v>608.44993061174137</v>
      </c>
      <c r="EU8" s="42">
        <v>604.93494245547356</v>
      </c>
      <c r="EV8" s="41">
        <v>1023.5868564799699</v>
      </c>
      <c r="EW8" s="42">
        <v>1659.6913579662817</v>
      </c>
      <c r="EX8" s="42">
        <v>715.52937248074034</v>
      </c>
      <c r="EY8" s="42">
        <v>2508.5300141967136</v>
      </c>
      <c r="EZ8" s="41">
        <v>663.99638160862912</v>
      </c>
      <c r="FA8" s="41">
        <v>593.51307866702427</v>
      </c>
      <c r="FB8" s="41">
        <v>939.3619042683664</v>
      </c>
      <c r="FC8" s="42">
        <v>1183.1844026309686</v>
      </c>
      <c r="FD8" s="42">
        <v>12640.628411464062</v>
      </c>
      <c r="FE8" s="41">
        <v>3290.7037715969054</v>
      </c>
      <c r="FF8" s="41">
        <v>1940.3928171005107</v>
      </c>
      <c r="FG8" s="42">
        <v>3992.2338070591427</v>
      </c>
      <c r="FH8" s="41">
        <v>463.68866985506543</v>
      </c>
      <c r="FI8" s="41">
        <v>1497.486134067633</v>
      </c>
      <c r="FJ8" s="42">
        <v>824.72455864966037</v>
      </c>
      <c r="FK8" s="42">
        <v>1331.6238657811184</v>
      </c>
      <c r="FL8" s="41">
        <v>1410.728285789618</v>
      </c>
      <c r="FM8" s="42">
        <v>5495.9623960467634</v>
      </c>
      <c r="FN8" s="42">
        <v>595.93187627408747</v>
      </c>
      <c r="FO8" s="42">
        <v>878.54234788078247</v>
      </c>
      <c r="FP8" s="41">
        <v>4306.1773606416109</v>
      </c>
      <c r="FQ8" s="41">
        <v>2477.8790707770067</v>
      </c>
      <c r="FR8" s="42">
        <v>2803.6208970356824</v>
      </c>
      <c r="FS8" s="41">
        <v>636.07133655915766</v>
      </c>
      <c r="FT8" s="42">
        <v>623.17803673230173</v>
      </c>
      <c r="FU8" s="41">
        <v>5215.7602301152092</v>
      </c>
      <c r="FV8" s="41">
        <v>887.63797929914676</v>
      </c>
      <c r="FW8" s="41">
        <v>217.76402331348811</v>
      </c>
      <c r="FX8" s="41">
        <v>650.54112340157803</v>
      </c>
      <c r="FY8" s="42">
        <v>891.54115235981112</v>
      </c>
      <c r="FZ8" s="42">
        <v>1229.2517757903647</v>
      </c>
      <c r="GA8" s="44">
        <v>1687.8753690663928</v>
      </c>
      <c r="GB8" s="42"/>
      <c r="GC8" s="44">
        <v>6781.8290131161666</v>
      </c>
      <c r="GF8" s="44"/>
      <c r="GG8" s="44"/>
      <c r="GH8" s="44"/>
    </row>
    <row r="9" spans="1:190" x14ac:dyDescent="0.25">
      <c r="A9" s="40">
        <v>2005</v>
      </c>
      <c r="B9" s="41">
        <v>22582.946941179205</v>
      </c>
      <c r="C9" s="41">
        <v>22304.690386988525</v>
      </c>
      <c r="D9" s="41">
        <v>24016.885909203032</v>
      </c>
      <c r="E9" s="41">
        <v>22478.604138269035</v>
      </c>
      <c r="F9" s="41">
        <v>21450.000682918431</v>
      </c>
      <c r="G9" s="42">
        <v>19417.057021603057</v>
      </c>
      <c r="H9" s="41">
        <v>19283.733171442167</v>
      </c>
      <c r="I9" s="41">
        <v>23113.736269809979</v>
      </c>
      <c r="J9" s="41">
        <v>27358.448870464876</v>
      </c>
      <c r="K9" s="41">
        <v>23627.367728791112</v>
      </c>
      <c r="L9" s="41">
        <v>23480.640366415169</v>
      </c>
      <c r="M9" s="43">
        <v>23810.431674391606</v>
      </c>
      <c r="N9" s="44">
        <v>21377.145897051974</v>
      </c>
      <c r="O9" s="41">
        <v>24348.760118022768</v>
      </c>
      <c r="P9" s="41">
        <v>14610.999826589867</v>
      </c>
      <c r="Q9" s="41">
        <v>14191.465057007197</v>
      </c>
      <c r="R9" s="41">
        <v>17144.839063004456</v>
      </c>
      <c r="S9" s="42">
        <v>19658.982997538242</v>
      </c>
      <c r="T9" s="45">
        <v>20596.587746363399</v>
      </c>
      <c r="U9" s="41">
        <v>23764.613687385267</v>
      </c>
      <c r="V9" s="41">
        <v>18705.723692822969</v>
      </c>
      <c r="W9" s="41">
        <v>24484.344653524106</v>
      </c>
      <c r="X9" s="41">
        <v>30841.645496424466</v>
      </c>
      <c r="Y9" s="44">
        <v>29711.205767370215</v>
      </c>
      <c r="Z9" s="41">
        <v>4116.7759629569746</v>
      </c>
      <c r="AA9" s="41">
        <v>7512.7947009200907</v>
      </c>
      <c r="AB9" s="41">
        <v>11047.391928537247</v>
      </c>
      <c r="AC9" s="41">
        <v>8378.7287648568945</v>
      </c>
      <c r="AD9" s="41">
        <v>8528.6529532926779</v>
      </c>
      <c r="AE9" s="41">
        <v>4068.7614992188187</v>
      </c>
      <c r="AF9" s="41">
        <v>5950.2371852189262</v>
      </c>
      <c r="AG9" s="44">
        <v>7333.2805954577616</v>
      </c>
      <c r="AH9" s="46">
        <v>4253.7763005823963</v>
      </c>
      <c r="AI9" s="46">
        <v>9460.7016696933406</v>
      </c>
      <c r="AJ9" s="46">
        <v>5287.0099120030654</v>
      </c>
      <c r="AK9" s="46">
        <v>16092.702877947117</v>
      </c>
      <c r="AL9" s="46">
        <v>5327.0521834491256</v>
      </c>
      <c r="AM9" s="46">
        <v>6180.8106139240599</v>
      </c>
      <c r="AN9" s="46"/>
      <c r="AO9" s="44">
        <v>5950.2371852189262</v>
      </c>
      <c r="AP9" s="41">
        <v>11420.692422913855</v>
      </c>
      <c r="AQ9" s="41">
        <v>10343.51249042597</v>
      </c>
      <c r="AR9" s="44">
        <v>11047.391928537247</v>
      </c>
      <c r="AS9" s="41">
        <v>8417.436052164001</v>
      </c>
      <c r="AT9" s="41">
        <v>4363.8459568935095</v>
      </c>
      <c r="AU9" s="41">
        <v>9506.1670235546026</v>
      </c>
      <c r="AV9" s="41">
        <v>18443.374922161616</v>
      </c>
      <c r="AW9" s="41">
        <v>4722.5039551887812</v>
      </c>
      <c r="AX9" s="41">
        <v>8822.3633492233384</v>
      </c>
      <c r="AY9" s="41">
        <v>2507.9295904662667</v>
      </c>
      <c r="AZ9" s="41">
        <v>11925.256741651532</v>
      </c>
      <c r="BA9" s="41">
        <v>10307.313533261784</v>
      </c>
      <c r="BB9" s="41">
        <v>3348.3767027791578</v>
      </c>
      <c r="BC9" s="41">
        <v>7268.6759282484991</v>
      </c>
      <c r="BD9" s="41">
        <v>1332.346691398752</v>
      </c>
      <c r="BE9" s="41">
        <v>2865.2856073780385</v>
      </c>
      <c r="BF9" s="41">
        <v>4154.0060604640967</v>
      </c>
      <c r="BG9" s="41">
        <v>4205.0697634110402</v>
      </c>
      <c r="BH9" s="44">
        <v>6296.3038541979449</v>
      </c>
      <c r="BI9" s="41">
        <v>8540.5982273384343</v>
      </c>
      <c r="BJ9" s="41">
        <v>5824.471363156561</v>
      </c>
      <c r="BK9" s="41">
        <v>12079.853199131696</v>
      </c>
      <c r="BL9" s="41">
        <v>6021.9563021852782</v>
      </c>
      <c r="BM9" s="41">
        <v>7514.3462184177642</v>
      </c>
      <c r="BN9" s="42">
        <v>4313.1495587175432</v>
      </c>
      <c r="BO9" s="41">
        <v>8613.1439422711719</v>
      </c>
      <c r="BP9" s="41">
        <v>8868.2624446064328</v>
      </c>
      <c r="BQ9" s="44">
        <v>6798.5069555603868</v>
      </c>
      <c r="BR9" s="41">
        <v>2683.7508018349063</v>
      </c>
      <c r="BS9" s="41">
        <v>6915.5885451766917</v>
      </c>
      <c r="BT9" s="42">
        <v>3031.7852728235921</v>
      </c>
      <c r="BU9" s="41">
        <v>4093.5847755320742</v>
      </c>
      <c r="BV9" s="41">
        <v>4587.5290580223564</v>
      </c>
      <c r="BW9" s="42">
        <v>2768.1764004767579</v>
      </c>
      <c r="BX9" s="41">
        <v>4142.9070947110595</v>
      </c>
      <c r="BY9" s="42">
        <v>672.42406194163198</v>
      </c>
      <c r="BZ9" s="42">
        <v>2100.8936785129035</v>
      </c>
      <c r="CA9" s="41">
        <v>3793.7075581628965</v>
      </c>
      <c r="CB9" s="42">
        <v>1600.4754068385446</v>
      </c>
      <c r="CC9" s="42">
        <v>5942.3137876386681</v>
      </c>
      <c r="CD9" s="42">
        <v>3006.9280428279012</v>
      </c>
      <c r="CE9" s="42">
        <v>14984.791497658451</v>
      </c>
      <c r="CF9" s="42">
        <v>17327.40501212611</v>
      </c>
      <c r="CG9" s="44">
        <v>3954.0381684254503</v>
      </c>
      <c r="CH9" s="42">
        <v>7997.1796088436058</v>
      </c>
      <c r="CI9" s="44">
        <v>6272.7849219590498</v>
      </c>
      <c r="CJ9" s="42">
        <v>5575.3727794311662</v>
      </c>
      <c r="CK9" s="41">
        <v>2423.7881402351759</v>
      </c>
      <c r="CL9" s="41">
        <v>3799.1793524288955</v>
      </c>
      <c r="CM9" s="41">
        <v>21575.023474075475</v>
      </c>
      <c r="CN9" s="41">
        <v>2625.2356506201809</v>
      </c>
      <c r="CO9" s="41">
        <v>18227.318896551955</v>
      </c>
      <c r="CP9" s="41">
        <v>8093.3359362643087</v>
      </c>
      <c r="CQ9" s="41">
        <v>19367.413186296992</v>
      </c>
      <c r="CR9" s="41">
        <v>1022.74376937149</v>
      </c>
      <c r="CS9" s="41">
        <v>2297.1677512827614</v>
      </c>
      <c r="CT9" s="41">
        <v>26040.585966321141</v>
      </c>
      <c r="CU9" s="41">
        <v>8848.1540423369406</v>
      </c>
      <c r="CV9" s="42">
        <v>1053.153390532744</v>
      </c>
      <c r="CW9" s="41">
        <v>2210.9484287027794</v>
      </c>
      <c r="CX9" s="41">
        <v>23683.232227611632</v>
      </c>
      <c r="CY9" s="41">
        <v>4125.9860813518317</v>
      </c>
      <c r="CZ9" s="44">
        <v>4928.5006906535491</v>
      </c>
      <c r="DA9" s="42">
        <v>757.79377364158699</v>
      </c>
      <c r="DB9" s="42">
        <v>1927.7004889625339</v>
      </c>
      <c r="DC9" s="42">
        <v>1435.2256125444155</v>
      </c>
      <c r="DD9" s="42">
        <v>1046.757250713016</v>
      </c>
      <c r="DE9" s="42">
        <v>1140.1636357804703</v>
      </c>
      <c r="DF9" s="41">
        <v>2431.7515197298467</v>
      </c>
      <c r="DG9" s="42">
        <v>3718.0863302709249</v>
      </c>
      <c r="DH9" s="44">
        <v>1944.2426915052488</v>
      </c>
      <c r="DI9" s="41">
        <v>4780.8725387457953</v>
      </c>
      <c r="DJ9" s="41">
        <v>5492.7816170732322</v>
      </c>
      <c r="DK9" s="41">
        <v>1464.8750811802583</v>
      </c>
      <c r="DL9" s="41">
        <v>17065.232866473278</v>
      </c>
      <c r="DM9" s="41">
        <v>5097.7956041900125</v>
      </c>
      <c r="DN9" s="41">
        <v>12283.433635341577</v>
      </c>
      <c r="DO9" s="42">
        <v>3935.7948174828352</v>
      </c>
      <c r="DP9" s="41">
        <v>7775.6649854393718</v>
      </c>
      <c r="DQ9" s="41">
        <v>9445.1192711871172</v>
      </c>
      <c r="DR9" s="41">
        <v>9619.8257269519236</v>
      </c>
      <c r="DS9" s="41">
        <v>7484.2164883642736</v>
      </c>
      <c r="DT9" s="41">
        <v>7525.9864592210042</v>
      </c>
      <c r="DU9" s="41">
        <v>14208.050702295308</v>
      </c>
      <c r="DV9" s="41">
        <v>2956.6122232506114</v>
      </c>
      <c r="DW9" s="42">
        <v>2392.3444976076557</v>
      </c>
      <c r="DX9" s="44">
        <v>6478.096598393292</v>
      </c>
      <c r="DY9" s="44">
        <v>4902.289341958819</v>
      </c>
      <c r="DZ9" s="41">
        <v>3370.1465668487822</v>
      </c>
      <c r="EA9" s="41">
        <v>1034.8630187884717</v>
      </c>
      <c r="EB9" s="42">
        <v>1341.269003507331</v>
      </c>
      <c r="EC9" s="42">
        <v>4480.6957822224258</v>
      </c>
      <c r="ED9" s="41">
        <v>1108.8824782129318</v>
      </c>
      <c r="EE9" s="42">
        <v>469.50609241881068</v>
      </c>
      <c r="EF9" s="41">
        <v>1147.5511645300196</v>
      </c>
      <c r="EG9" s="42">
        <v>2203.7212567180072</v>
      </c>
      <c r="EH9" s="42">
        <v>510.10142182819408</v>
      </c>
      <c r="EI9" s="42">
        <v>757.50016647770838</v>
      </c>
      <c r="EJ9" s="42">
        <v>583.64773881168128</v>
      </c>
      <c r="EK9" s="42">
        <v>2119.8656382543631</v>
      </c>
      <c r="EL9" s="41">
        <v>1195.5947252979572</v>
      </c>
      <c r="EM9" s="42">
        <v>1143.2694990381854</v>
      </c>
      <c r="EN9" s="41">
        <v>3507.6931088700389</v>
      </c>
      <c r="EO9" s="42">
        <v>17506.064537966828</v>
      </c>
      <c r="EP9" s="41">
        <v>656.45667164024064</v>
      </c>
      <c r="EQ9" s="42">
        <v>3711.4258897033005</v>
      </c>
      <c r="ER9" s="42">
        <v>944.77664527179093</v>
      </c>
      <c r="ES9" s="41">
        <v>1560.2820914646591</v>
      </c>
      <c r="ET9" s="42">
        <v>614.28510563453381</v>
      </c>
      <c r="EU9" s="42">
        <v>613.79236705349251</v>
      </c>
      <c r="EV9" s="41">
        <v>1053.3207554880498</v>
      </c>
      <c r="EW9" s="42">
        <v>1668.0114310480524</v>
      </c>
      <c r="EX9" s="42">
        <v>729.45190493074347</v>
      </c>
      <c r="EY9" s="42">
        <v>2702.5981677765035</v>
      </c>
      <c r="EZ9" s="41">
        <v>674.99660816533185</v>
      </c>
      <c r="FA9" s="41">
        <v>592.88131393132539</v>
      </c>
      <c r="FB9" s="41">
        <v>967.30218745181628</v>
      </c>
      <c r="FC9" s="42">
        <v>1216.3765439472404</v>
      </c>
      <c r="FD9" s="42">
        <v>12957.618192804919</v>
      </c>
      <c r="FE9" s="41">
        <v>3349.113850770756</v>
      </c>
      <c r="FF9" s="41">
        <v>2057.9325279583531</v>
      </c>
      <c r="FG9" s="42">
        <v>4048.1059537872052</v>
      </c>
      <c r="FH9" s="41">
        <v>484.99724795353137</v>
      </c>
      <c r="FI9" s="41">
        <v>1536.9207030920907</v>
      </c>
      <c r="FJ9" s="42">
        <v>860.50389487308155</v>
      </c>
      <c r="FK9" s="42">
        <v>1364.5764482633631</v>
      </c>
      <c r="FL9" s="41">
        <v>1450.7422849541199</v>
      </c>
      <c r="FM9" s="42">
        <v>5745.8932360584604</v>
      </c>
      <c r="FN9" s="42">
        <v>623.54444588381511</v>
      </c>
      <c r="FO9" s="42">
        <v>896.66332245980516</v>
      </c>
      <c r="FP9" s="41">
        <v>4490.4009712857851</v>
      </c>
      <c r="FQ9" s="41">
        <v>2520.1962776409005</v>
      </c>
      <c r="FR9" s="42">
        <v>2864.9821169239526</v>
      </c>
      <c r="FS9" s="41">
        <v>663.36311488840022</v>
      </c>
      <c r="FT9" s="42">
        <v>613.70472654491459</v>
      </c>
      <c r="FU9" s="41">
        <v>5370.5767439724723</v>
      </c>
      <c r="FV9" s="41">
        <v>933.06334613882268</v>
      </c>
      <c r="FW9" s="41">
        <v>227.96194024093853</v>
      </c>
      <c r="FX9" s="41">
        <v>668.16232189159871</v>
      </c>
      <c r="FY9" s="42">
        <v>849.29124779736526</v>
      </c>
      <c r="FZ9" s="42">
        <v>1254.9396560931325</v>
      </c>
      <c r="GA9" s="44">
        <v>1734.1373687213072</v>
      </c>
      <c r="GB9" s="42"/>
      <c r="GC9" s="44">
        <v>7001.2683839146584</v>
      </c>
      <c r="GF9" s="44"/>
      <c r="GG9" s="44"/>
      <c r="GH9" s="44"/>
    </row>
    <row r="10" spans="1:190" x14ac:dyDescent="0.25">
      <c r="A10" s="40">
        <v>2006</v>
      </c>
      <c r="B10" s="41">
        <v>23388.290808604546</v>
      </c>
      <c r="C10" s="41">
        <v>22867.021804458396</v>
      </c>
      <c r="D10" s="41">
        <v>24748.725842375054</v>
      </c>
      <c r="E10" s="41">
        <v>23434.467453076344</v>
      </c>
      <c r="F10" s="41">
        <v>21841.591885557165</v>
      </c>
      <c r="G10" s="42">
        <v>20040.620318052523</v>
      </c>
      <c r="H10" s="41">
        <v>19629.60635333147</v>
      </c>
      <c r="I10" s="41">
        <v>23867.010778434298</v>
      </c>
      <c r="J10" s="41">
        <v>27921.174541621665</v>
      </c>
      <c r="K10" s="41">
        <v>24602.147150810728</v>
      </c>
      <c r="L10" s="41">
        <v>24262.435535186778</v>
      </c>
      <c r="M10" s="43">
        <v>24285.282650144403</v>
      </c>
      <c r="N10" s="44">
        <v>21911.345298552875</v>
      </c>
      <c r="O10" s="41">
        <v>24988.521752045704</v>
      </c>
      <c r="P10" s="41">
        <v>15392.443530444252</v>
      </c>
      <c r="Q10" s="41">
        <v>14343.162795697099</v>
      </c>
      <c r="R10" s="41">
        <v>17551.585521614612</v>
      </c>
      <c r="S10" s="42">
        <v>20074.459567654121</v>
      </c>
      <c r="T10" s="45">
        <v>21115.176449998758</v>
      </c>
      <c r="U10" s="41">
        <v>24097.573450962896</v>
      </c>
      <c r="V10" s="41">
        <v>18926.940237388</v>
      </c>
      <c r="W10" s="41">
        <v>24967.167207444239</v>
      </c>
      <c r="X10" s="41">
        <v>31357.539587735886</v>
      </c>
      <c r="Y10" s="44">
        <v>30209.644614354205</v>
      </c>
      <c r="Z10" s="41">
        <v>4367.4382306057387</v>
      </c>
      <c r="AA10" s="41">
        <v>8072.3132354912468</v>
      </c>
      <c r="AB10" s="41">
        <v>11868.640310305009</v>
      </c>
      <c r="AC10" s="41">
        <v>8715.0962496528555</v>
      </c>
      <c r="AD10" s="41">
        <v>9064.7364459023265</v>
      </c>
      <c r="AE10" s="41">
        <v>4398.4170997648807</v>
      </c>
      <c r="AF10" s="41">
        <v>6284.3282359984551</v>
      </c>
      <c r="AG10" s="44">
        <v>7805.2917211311133</v>
      </c>
      <c r="AH10" s="46">
        <v>4496.1750509433696</v>
      </c>
      <c r="AI10" s="46">
        <v>9915.4674668307416</v>
      </c>
      <c r="AJ10" s="46">
        <v>5440.0285921719396</v>
      </c>
      <c r="AK10" s="46">
        <v>16877.81741451452</v>
      </c>
      <c r="AL10" s="46">
        <v>6260.1801162546435</v>
      </c>
      <c r="AM10" s="46">
        <v>6536.9008135693839</v>
      </c>
      <c r="AN10" s="46"/>
      <c r="AO10" s="44">
        <v>6284.3282359984551</v>
      </c>
      <c r="AP10" s="41">
        <v>12229.251054666816</v>
      </c>
      <c r="AQ10" s="41">
        <v>11190.054141503277</v>
      </c>
      <c r="AR10" s="44">
        <v>11868.640310305009</v>
      </c>
      <c r="AS10" s="41">
        <v>9549.2731078461347</v>
      </c>
      <c r="AT10" s="41">
        <v>5805.4744142061572</v>
      </c>
      <c r="AU10" s="41">
        <v>10502.362698248511</v>
      </c>
      <c r="AV10" s="41">
        <v>20436.832209494616</v>
      </c>
      <c r="AW10" s="41">
        <v>5183.1074746807335</v>
      </c>
      <c r="AX10" s="41">
        <v>9669.7592077331956</v>
      </c>
      <c r="AY10" s="41">
        <v>2561.6815258624583</v>
      </c>
      <c r="AZ10" s="41">
        <v>13345.736216007106</v>
      </c>
      <c r="BA10" s="41">
        <v>11145.374535334127</v>
      </c>
      <c r="BB10" s="41">
        <v>3550.9655721474287</v>
      </c>
      <c r="BC10" s="41">
        <v>7893.4743667814992</v>
      </c>
      <c r="BD10" s="41">
        <v>1393.9155656559547</v>
      </c>
      <c r="BE10" s="41">
        <v>3142.2571266306695</v>
      </c>
      <c r="BF10" s="41">
        <v>4491.6864735448671</v>
      </c>
      <c r="BG10" s="41">
        <v>4474.8292352147137</v>
      </c>
      <c r="BH10" s="44">
        <v>6868.1533023441134</v>
      </c>
      <c r="BI10" s="41">
        <v>9101.1527469182074</v>
      </c>
      <c r="BJ10" s="41">
        <v>5987.8086349705882</v>
      </c>
      <c r="BK10" s="41">
        <v>12648.008491077122</v>
      </c>
      <c r="BL10" s="41">
        <v>6339.9360649416394</v>
      </c>
      <c r="BM10" s="41">
        <v>7802.8881094221633</v>
      </c>
      <c r="BN10" s="42">
        <v>4595.6367140038983</v>
      </c>
      <c r="BO10" s="41">
        <v>8968.1443677240732</v>
      </c>
      <c r="BP10" s="41">
        <v>9602.2839573097644</v>
      </c>
      <c r="BQ10" s="44">
        <v>7094.7234163340036</v>
      </c>
      <c r="BR10" s="41">
        <v>2758.7416254131213</v>
      </c>
      <c r="BS10" s="41">
        <v>7415.1353829456793</v>
      </c>
      <c r="BT10" s="42">
        <v>3387.8718535469106</v>
      </c>
      <c r="BU10" s="41">
        <v>4466.7815050644385</v>
      </c>
      <c r="BV10" s="41">
        <v>4717.5445101192363</v>
      </c>
      <c r="BW10" s="42">
        <v>2834.5534407027817</v>
      </c>
      <c r="BX10" s="41">
        <v>4270.3709323769581</v>
      </c>
      <c r="BY10" s="42">
        <v>679.05997895475264</v>
      </c>
      <c r="BZ10" s="42">
        <v>2191.088345642992</v>
      </c>
      <c r="CA10" s="41">
        <v>3862.9576770940494</v>
      </c>
      <c r="CB10" s="42">
        <v>1631.2107623318386</v>
      </c>
      <c r="CC10" s="42">
        <v>6099.1890205864001</v>
      </c>
      <c r="CD10" s="42">
        <v>3060.0706713780919</v>
      </c>
      <c r="CE10" s="42">
        <v>15297.205023034292</v>
      </c>
      <c r="CF10" s="42">
        <v>19854.251012145749</v>
      </c>
      <c r="CG10" s="44">
        <v>4136.5943808665897</v>
      </c>
      <c r="CH10" s="42">
        <v>8380.6976553282275</v>
      </c>
      <c r="CI10" s="44">
        <v>6546.4888344312585</v>
      </c>
      <c r="CJ10" s="42">
        <v>6047.5622034751568</v>
      </c>
      <c r="CK10" s="41">
        <v>2612.3634765776087</v>
      </c>
      <c r="CL10" s="41">
        <v>3957.1707189325075</v>
      </c>
      <c r="CM10" s="41">
        <v>21938.170592300474</v>
      </c>
      <c r="CN10" s="41">
        <v>2708.043097560188</v>
      </c>
      <c r="CO10" s="41">
        <v>19124.084544036228</v>
      </c>
      <c r="CP10" s="41">
        <v>8434.9202481419725</v>
      </c>
      <c r="CQ10" s="41">
        <v>20340.180132709425</v>
      </c>
      <c r="CR10" s="41">
        <v>1072.8084551364161</v>
      </c>
      <c r="CS10" s="41">
        <v>2568.1562502897114</v>
      </c>
      <c r="CT10" s="41">
        <v>27695.8560204483</v>
      </c>
      <c r="CU10" s="41">
        <v>9179.6149388843078</v>
      </c>
      <c r="CV10" s="42">
        <v>1076.5159181415256</v>
      </c>
      <c r="CW10" s="41">
        <v>2297.4811367772872</v>
      </c>
      <c r="CX10" s="41">
        <v>25169.527915206338</v>
      </c>
      <c r="CY10" s="41">
        <v>4396.8723691199157</v>
      </c>
      <c r="CZ10" s="44">
        <v>5222.0755875382747</v>
      </c>
      <c r="DA10" s="42">
        <v>790.16010466176112</v>
      </c>
      <c r="DB10" s="42">
        <v>2103.4893254238195</v>
      </c>
      <c r="DC10" s="42">
        <v>1518.7295055131672</v>
      </c>
      <c r="DD10" s="42">
        <v>1031.4939160769675</v>
      </c>
      <c r="DE10" s="42">
        <v>1133.3736768388483</v>
      </c>
      <c r="DF10" s="41">
        <v>2599.6544633743929</v>
      </c>
      <c r="DG10" s="42">
        <v>3901.295378672271</v>
      </c>
      <c r="DH10" s="44">
        <v>2055.9395179803255</v>
      </c>
      <c r="DI10" s="41">
        <v>4744.0776778749441</v>
      </c>
      <c r="DJ10" s="41">
        <v>5762.0793705251817</v>
      </c>
      <c r="DK10" s="41">
        <v>1514.4743023899384</v>
      </c>
      <c r="DL10" s="41">
        <v>17694.602206533389</v>
      </c>
      <c r="DM10" s="41">
        <v>5145.4504614517946</v>
      </c>
      <c r="DN10" s="41">
        <v>12931.811154817322</v>
      </c>
      <c r="DO10" s="42">
        <v>3909.995074793515</v>
      </c>
      <c r="DP10" s="41">
        <v>8052.5443577789083</v>
      </c>
      <c r="DQ10" s="41">
        <v>10348.727868909342</v>
      </c>
      <c r="DR10" s="41">
        <v>9745.9203595699764</v>
      </c>
      <c r="DS10" s="41">
        <v>7552.6409423309206</v>
      </c>
      <c r="DT10" s="41">
        <v>7929.9644413675924</v>
      </c>
      <c r="DU10" s="41">
        <v>14814.73355040308</v>
      </c>
      <c r="DV10" s="41">
        <v>2960.1646019083669</v>
      </c>
      <c r="DW10" s="42">
        <v>2318.3925811437402</v>
      </c>
      <c r="DX10" s="44">
        <v>6710.526848914722</v>
      </c>
      <c r="DY10" s="44">
        <v>5183.6788244725667</v>
      </c>
      <c r="DZ10" s="41">
        <v>3385.7718510347013</v>
      </c>
      <c r="EA10" s="41">
        <v>1213.8782662319838</v>
      </c>
      <c r="EB10" s="42">
        <v>1348.1565813896621</v>
      </c>
      <c r="EC10" s="42">
        <v>4619.4165834123232</v>
      </c>
      <c r="ED10" s="41">
        <v>1142.1010030306347</v>
      </c>
      <c r="EE10" s="42">
        <v>475.39773460495019</v>
      </c>
      <c r="EF10" s="41">
        <v>1157.9358993671938</v>
      </c>
      <c r="EG10" s="42">
        <v>2426.0620246590352</v>
      </c>
      <c r="EH10" s="42">
        <v>521.26008071063973</v>
      </c>
      <c r="EI10" s="42">
        <v>739.56195256377498</v>
      </c>
      <c r="EJ10" s="42">
        <v>572.77579299072852</v>
      </c>
      <c r="EK10" s="42">
        <v>2190.3016585062428</v>
      </c>
      <c r="EL10" s="41">
        <v>1178.9960055467022</v>
      </c>
      <c r="EM10" s="42">
        <v>1173.6172486794237</v>
      </c>
      <c r="EN10" s="41">
        <v>3669.002090142134</v>
      </c>
      <c r="EO10" s="42">
        <v>17243.359532360228</v>
      </c>
      <c r="EP10" s="41">
        <v>711.33894957463451</v>
      </c>
      <c r="EQ10" s="42">
        <v>3675.0065900537861</v>
      </c>
      <c r="ER10" s="42">
        <v>977.72611972484765</v>
      </c>
      <c r="ES10" s="41">
        <v>1619.2751690650557</v>
      </c>
      <c r="ET10" s="42">
        <v>616.6453146672668</v>
      </c>
      <c r="EU10" s="42">
        <v>605.78881813651321</v>
      </c>
      <c r="EV10" s="41">
        <v>1086.9575636050142</v>
      </c>
      <c r="EW10" s="42">
        <v>1799.8130908950382</v>
      </c>
      <c r="EX10" s="42">
        <v>749.67665677062826</v>
      </c>
      <c r="EY10" s="42">
        <v>2817.6060211966133</v>
      </c>
      <c r="EZ10" s="41">
        <v>689.07471123257835</v>
      </c>
      <c r="FA10" s="41">
        <v>589.22893639648214</v>
      </c>
      <c r="FB10" s="41">
        <v>987.73060000715418</v>
      </c>
      <c r="FC10" s="42">
        <v>1321.7141653039889</v>
      </c>
      <c r="FD10" s="42">
        <v>13297.165765801705</v>
      </c>
      <c r="FE10" s="41">
        <v>3567.6208085543331</v>
      </c>
      <c r="FF10" s="41">
        <v>2188.2915054971372</v>
      </c>
      <c r="FG10" s="42">
        <v>4291.5376090269674</v>
      </c>
      <c r="FH10" s="41">
        <v>494.91298003291951</v>
      </c>
      <c r="FI10" s="41">
        <v>1590.0562313419887</v>
      </c>
      <c r="FJ10" s="42">
        <v>898.40706275153889</v>
      </c>
      <c r="FK10" s="42">
        <v>1409.8763646880197</v>
      </c>
      <c r="FL10" s="41">
        <v>1447.076671723655</v>
      </c>
      <c r="FM10" s="42">
        <v>5813.8163635934807</v>
      </c>
      <c r="FN10" s="42">
        <v>640.31506827671262</v>
      </c>
      <c r="FO10" s="42">
        <v>918.14338141653877</v>
      </c>
      <c r="FP10" s="41">
        <v>4698.2746407092482</v>
      </c>
      <c r="FQ10" s="41">
        <v>2764.8944147907109</v>
      </c>
      <c r="FR10" s="42">
        <v>2953.3570235511738</v>
      </c>
      <c r="FS10" s="41">
        <v>687.82704068545661</v>
      </c>
      <c r="FT10" s="42">
        <v>620.68570271029159</v>
      </c>
      <c r="FU10" s="41">
        <v>5618.7191728691596</v>
      </c>
      <c r="FV10" s="41">
        <v>988.99660400796597</v>
      </c>
      <c r="FW10" s="41">
        <v>233.66275503453917</v>
      </c>
      <c r="FX10" s="41">
        <v>691.16821346843767</v>
      </c>
      <c r="FY10" s="42">
        <v>826.79809049117614</v>
      </c>
      <c r="FZ10" s="42">
        <v>1275.198086513574</v>
      </c>
      <c r="GA10" s="44">
        <v>1801.3145486641063</v>
      </c>
      <c r="GB10" s="42"/>
      <c r="GC10" s="44">
        <v>7275.7606620893503</v>
      </c>
      <c r="GF10" s="44"/>
      <c r="GG10" s="44"/>
      <c r="GH10" s="44"/>
    </row>
    <row r="11" spans="1:190" x14ac:dyDescent="0.25">
      <c r="A11" s="40">
        <v>2007</v>
      </c>
      <c r="B11" s="41">
        <v>24234.638002482992</v>
      </c>
      <c r="C11" s="41">
        <v>23496.542128109177</v>
      </c>
      <c r="D11" s="41">
        <v>25060.287630849358</v>
      </c>
      <c r="E11" s="41">
        <v>24651.340279395088</v>
      </c>
      <c r="F11" s="41">
        <v>22202.17253075663</v>
      </c>
      <c r="G11" s="42">
        <v>20546.936107422782</v>
      </c>
      <c r="H11" s="41">
        <v>19841.538671196064</v>
      </c>
      <c r="I11" s="41">
        <v>24756.362436510313</v>
      </c>
      <c r="J11" s="41">
        <v>28555.954822134299</v>
      </c>
      <c r="K11" s="41">
        <v>25376.74189937206</v>
      </c>
      <c r="L11" s="41">
        <v>25025.240761716359</v>
      </c>
      <c r="M11" s="43">
        <v>25002.119099661428</v>
      </c>
      <c r="N11" s="44">
        <v>22433.475386031929</v>
      </c>
      <c r="O11" s="41">
        <v>25623.679292666486</v>
      </c>
      <c r="P11" s="41">
        <v>15826.62341483371</v>
      </c>
      <c r="Q11" s="41">
        <v>14631.417929800693</v>
      </c>
      <c r="R11" s="41">
        <v>17848.9431040325</v>
      </c>
      <c r="S11" s="42">
        <v>20414.108180307667</v>
      </c>
      <c r="T11" s="45">
        <v>21606.586155988443</v>
      </c>
      <c r="U11" s="41">
        <v>24911.577867815489</v>
      </c>
      <c r="V11" s="41">
        <v>19268.635986381887</v>
      </c>
      <c r="W11" s="41">
        <v>25300.08385970836</v>
      </c>
      <c r="X11" s="41">
        <v>31654.926754922406</v>
      </c>
      <c r="Y11" s="44">
        <v>30547.926897532376</v>
      </c>
      <c r="Z11" s="41">
        <v>4647.3137869247939</v>
      </c>
      <c r="AA11" s="41">
        <v>8666.2000912211897</v>
      </c>
      <c r="AB11" s="41">
        <v>12733.016505860778</v>
      </c>
      <c r="AC11" s="41">
        <v>8735.5621706897291</v>
      </c>
      <c r="AD11" s="41">
        <v>9684.4853243554226</v>
      </c>
      <c r="AE11" s="41">
        <v>4685.6494685867956</v>
      </c>
      <c r="AF11" s="41">
        <v>6690.2688905983896</v>
      </c>
      <c r="AG11" s="44">
        <v>8292.5666537012512</v>
      </c>
      <c r="AH11" s="46">
        <v>5041.0359588344072</v>
      </c>
      <c r="AI11" s="46">
        <v>10473.199104829442</v>
      </c>
      <c r="AJ11" s="46">
        <v>5766.8021287942547</v>
      </c>
      <c r="AK11" s="46">
        <v>18287.87740186508</v>
      </c>
      <c r="AL11" s="46">
        <v>6930.0193886938905</v>
      </c>
      <c r="AM11" s="46">
        <v>7001.02077133281</v>
      </c>
      <c r="AN11" s="46"/>
      <c r="AO11" s="44">
        <v>6690.2688905983896</v>
      </c>
      <c r="AP11" s="41">
        <v>12939.109802380353</v>
      </c>
      <c r="AQ11" s="41">
        <v>12346.059660394678</v>
      </c>
      <c r="AR11" s="44">
        <v>12733.016505860778</v>
      </c>
      <c r="AS11" s="41">
        <v>10879.474366092911</v>
      </c>
      <c r="AT11" s="41">
        <v>7182.653623444533</v>
      </c>
      <c r="AU11" s="41">
        <v>11438.894293842017</v>
      </c>
      <c r="AV11" s="41">
        <v>22108.654847215996</v>
      </c>
      <c r="AW11" s="41">
        <v>5842.2793801119233</v>
      </c>
      <c r="AX11" s="41">
        <v>10417.701780358258</v>
      </c>
      <c r="AY11" s="41">
        <v>2757.8833037466134</v>
      </c>
      <c r="AZ11" s="41">
        <v>14723.636057898675</v>
      </c>
      <c r="BA11" s="41">
        <v>12273.054505179782</v>
      </c>
      <c r="BB11" s="41">
        <v>3700.7386904961695</v>
      </c>
      <c r="BC11" s="41">
        <v>8584.8999248182117</v>
      </c>
      <c r="BD11" s="41">
        <v>1473.928619376356</v>
      </c>
      <c r="BE11" s="41">
        <v>3449.6221952685905</v>
      </c>
      <c r="BF11" s="41">
        <v>4881.9609879280015</v>
      </c>
      <c r="BG11" s="41">
        <v>4851.2970159990655</v>
      </c>
      <c r="BH11" s="44">
        <v>7493.123035324069</v>
      </c>
      <c r="BI11" s="41">
        <v>9715.2271960604594</v>
      </c>
      <c r="BJ11" s="41">
        <v>6284.5260900796375</v>
      </c>
      <c r="BK11" s="41">
        <v>13176.051890207911</v>
      </c>
      <c r="BL11" s="41">
        <v>6689.7531994910369</v>
      </c>
      <c r="BM11" s="41">
        <v>7972.4865178196796</v>
      </c>
      <c r="BN11" s="42">
        <v>4949.5875816774796</v>
      </c>
      <c r="BO11" s="41">
        <v>9603.6462319949896</v>
      </c>
      <c r="BP11" s="41">
        <v>10289.508763799531</v>
      </c>
      <c r="BQ11" s="44">
        <v>7429.2912288661491</v>
      </c>
      <c r="BR11" s="41">
        <v>2830.7288185581488</v>
      </c>
      <c r="BS11" s="41">
        <v>7890.1635337305615</v>
      </c>
      <c r="BT11" s="42">
        <v>3624.9780586273478</v>
      </c>
      <c r="BU11" s="41">
        <v>4777.8895325397334</v>
      </c>
      <c r="BV11" s="41">
        <v>4739.4679574615002</v>
      </c>
      <c r="BW11" s="42">
        <v>2917.3862982153137</v>
      </c>
      <c r="BX11" s="41">
        <v>4442.0803299617</v>
      </c>
      <c r="BY11" s="42">
        <v>689.47308001377576</v>
      </c>
      <c r="BZ11" s="42">
        <v>2280.1363431738819</v>
      </c>
      <c r="CA11" s="41">
        <v>3886.3076204505442</v>
      </c>
      <c r="CB11" s="42">
        <v>1652.2887323943662</v>
      </c>
      <c r="CC11" s="42">
        <v>6410.067526089626</v>
      </c>
      <c r="CD11" s="42">
        <v>3189.6836107362424</v>
      </c>
      <c r="CE11" s="42">
        <v>15313.922086315479</v>
      </c>
      <c r="CF11" s="42">
        <v>20801.297648012976</v>
      </c>
      <c r="CG11" s="44">
        <v>4269.2535305599713</v>
      </c>
      <c r="CH11" s="42">
        <v>8753.3691063246952</v>
      </c>
      <c r="CI11" s="44">
        <v>6841.698409657095</v>
      </c>
      <c r="CJ11" s="42">
        <v>6303.0241637168647</v>
      </c>
      <c r="CK11" s="41">
        <v>2810.0081779609268</v>
      </c>
      <c r="CL11" s="41">
        <v>4156.3482285276941</v>
      </c>
      <c r="CM11" s="41">
        <v>22410.065610134494</v>
      </c>
      <c r="CN11" s="41">
        <v>2829.254333193107</v>
      </c>
      <c r="CO11" s="41">
        <v>20047.792804789206</v>
      </c>
      <c r="CP11" s="41">
        <v>8835.1714309454383</v>
      </c>
      <c r="CQ11" s="41">
        <v>21470.445598883336</v>
      </c>
      <c r="CR11" s="41">
        <v>1123.5489893495505</v>
      </c>
      <c r="CS11" s="41">
        <v>2843.3143578450104</v>
      </c>
      <c r="CT11" s="41">
        <v>29299.611340881122</v>
      </c>
      <c r="CU11" s="41">
        <v>9589.8069433552391</v>
      </c>
      <c r="CV11" s="42">
        <v>1097.3522930645374</v>
      </c>
      <c r="CW11" s="41">
        <v>2410.4077729872224</v>
      </c>
      <c r="CX11" s="41">
        <v>26783.06566678833</v>
      </c>
      <c r="CY11" s="41">
        <v>4650.7139018506296</v>
      </c>
      <c r="CZ11" s="44">
        <v>5446.7435937960054</v>
      </c>
      <c r="DA11" s="42">
        <v>862.62359429340745</v>
      </c>
      <c r="DB11" s="42">
        <v>2281.1353678604733</v>
      </c>
      <c r="DC11" s="42">
        <v>1594.1433898017144</v>
      </c>
      <c r="DD11" s="42">
        <v>1016.3338399192896</v>
      </c>
      <c r="DE11" s="42">
        <v>1127.1824295996414</v>
      </c>
      <c r="DF11" s="41">
        <v>2785.3273852060224</v>
      </c>
      <c r="DG11" s="42">
        <v>4024.2426368050701</v>
      </c>
      <c r="DH11" s="44">
        <v>2181.7928447070326</v>
      </c>
      <c r="DI11" s="41">
        <v>4804.6913959108524</v>
      </c>
      <c r="DJ11" s="41">
        <v>6053.746138153474</v>
      </c>
      <c r="DK11" s="41">
        <v>1497.0317024580436</v>
      </c>
      <c r="DL11" s="41">
        <v>18338.291802931588</v>
      </c>
      <c r="DM11" s="41">
        <v>5213.3590029587976</v>
      </c>
      <c r="DN11" s="41">
        <v>13425.086582715287</v>
      </c>
      <c r="DO11" s="42">
        <v>4152.3351663048443</v>
      </c>
      <c r="DP11" s="41">
        <v>8434.1098999595197</v>
      </c>
      <c r="DQ11" s="41">
        <v>10781.859684869283</v>
      </c>
      <c r="DR11" s="41">
        <v>9769.8999776313012</v>
      </c>
      <c r="DS11" s="41">
        <v>7527.3798134710951</v>
      </c>
      <c r="DT11" s="41">
        <v>8184.5369613459479</v>
      </c>
      <c r="DU11" s="41">
        <v>15152.486155521701</v>
      </c>
      <c r="DV11" s="41">
        <v>2970.2274647261088</v>
      </c>
      <c r="DW11" s="42">
        <v>2247.1910112359551</v>
      </c>
      <c r="DX11" s="44">
        <v>6885.127763333342</v>
      </c>
      <c r="DY11" s="44">
        <v>5400.7579732772183</v>
      </c>
      <c r="DZ11" s="41">
        <v>3427.7115566840716</v>
      </c>
      <c r="EA11" s="41">
        <v>1445.3952462345328</v>
      </c>
      <c r="EB11" s="42">
        <v>1368.2995661595251</v>
      </c>
      <c r="EC11" s="42">
        <v>4728.1781018510283</v>
      </c>
      <c r="ED11" s="41">
        <v>1152.4757774628526</v>
      </c>
      <c r="EE11" s="42">
        <v>474.94161555234166</v>
      </c>
      <c r="EF11" s="41">
        <v>1170.4349520884941</v>
      </c>
      <c r="EG11" s="42">
        <v>2598.9938618503988</v>
      </c>
      <c r="EH11" s="42">
        <v>532.28113764698833</v>
      </c>
      <c r="EI11" s="42">
        <v>723.26979450337217</v>
      </c>
      <c r="EJ11" s="42">
        <v>559.44685044074004</v>
      </c>
      <c r="EK11" s="42">
        <v>2099.7640395420494</v>
      </c>
      <c r="EL11" s="41">
        <v>1172.2017830601687</v>
      </c>
      <c r="EM11" s="42">
        <v>1208.7659708203896</v>
      </c>
      <c r="EN11" s="41">
        <v>3847.2328196762819</v>
      </c>
      <c r="EO11" s="42">
        <v>20361.376076883702</v>
      </c>
      <c r="EP11" s="41">
        <v>772.39699519301143</v>
      </c>
      <c r="EQ11" s="42">
        <v>3801.0204256785842</v>
      </c>
      <c r="ER11" s="42">
        <v>1010.4486071978769</v>
      </c>
      <c r="ES11" s="41">
        <v>1685.9374821444485</v>
      </c>
      <c r="ET11" s="42">
        <v>613.11187875788369</v>
      </c>
      <c r="EU11" s="42">
        <v>609.05226849902908</v>
      </c>
      <c r="EV11" s="41">
        <v>1128.9989550388625</v>
      </c>
      <c r="EW11" s="42">
        <v>1888.2377796243472</v>
      </c>
      <c r="EX11" s="42">
        <v>780.99308151521416</v>
      </c>
      <c r="EY11" s="42">
        <v>2960.6186207058772</v>
      </c>
      <c r="EZ11" s="41">
        <v>711.76873155850183</v>
      </c>
      <c r="FA11" s="41">
        <v>628.0613802251471</v>
      </c>
      <c r="FB11" s="41">
        <v>999.47706500168783</v>
      </c>
      <c r="FC11" s="42">
        <v>1302.7209560979011</v>
      </c>
      <c r="FD11" s="42">
        <v>13740.813150417875</v>
      </c>
      <c r="FE11" s="41">
        <v>3622.6328208250879</v>
      </c>
      <c r="FF11" s="41">
        <v>2296.4486065405813</v>
      </c>
      <c r="FG11" s="42">
        <v>4484.2312428831319</v>
      </c>
      <c r="FH11" s="41">
        <v>492.38868819622076</v>
      </c>
      <c r="FI11" s="41">
        <v>1656.9857578054944</v>
      </c>
      <c r="FJ11" s="42">
        <v>943.02210575836978</v>
      </c>
      <c r="FK11" s="42">
        <v>1446.2510071211598</v>
      </c>
      <c r="FL11" s="41">
        <v>1479.0593681943551</v>
      </c>
      <c r="FM11" s="42">
        <v>6020.8629903619521</v>
      </c>
      <c r="FN11" s="42">
        <v>665.76088944094442</v>
      </c>
      <c r="FO11" s="42">
        <v>949.5664313898701</v>
      </c>
      <c r="FP11" s="41">
        <v>4913.6620262562619</v>
      </c>
      <c r="FQ11" s="41">
        <v>3042.2988730058059</v>
      </c>
      <c r="FR11" s="42">
        <v>3065.1347759089058</v>
      </c>
      <c r="FS11" s="41">
        <v>715.85464535042877</v>
      </c>
      <c r="FT11" s="42">
        <v>615.44354642810356</v>
      </c>
      <c r="FU11" s="41">
        <v>5911.4245280802988</v>
      </c>
      <c r="FV11" s="41">
        <v>1040.1206866604718</v>
      </c>
      <c r="FW11" s="41">
        <v>241.21367846018154</v>
      </c>
      <c r="FX11" s="41">
        <v>714.25939265329202</v>
      </c>
      <c r="FY11" s="42">
        <v>802.64943604012512</v>
      </c>
      <c r="FZ11" s="42">
        <v>1313.9375887993081</v>
      </c>
      <c r="GA11" s="44">
        <v>1872.4520225202257</v>
      </c>
      <c r="GB11" s="42"/>
      <c r="GC11" s="44">
        <v>7503.5295370697522</v>
      </c>
      <c r="GF11" s="44"/>
      <c r="GG11" s="44"/>
      <c r="GH11" s="44"/>
    </row>
    <row r="12" spans="1:190" x14ac:dyDescent="0.25">
      <c r="A12" s="40">
        <v>2008</v>
      </c>
      <c r="B12" s="41">
        <v>24565.484496431065</v>
      </c>
      <c r="C12" s="41">
        <v>23701.296142330557</v>
      </c>
      <c r="D12" s="41">
        <v>24788.599964993653</v>
      </c>
      <c r="E12" s="41">
        <v>24694.057867391202</v>
      </c>
      <c r="F12" s="41">
        <v>22057.350451049238</v>
      </c>
      <c r="G12" s="42">
        <v>20801.437443847575</v>
      </c>
      <c r="H12" s="41">
        <v>19460.495847314502</v>
      </c>
      <c r="I12" s="41">
        <v>25112.311527597074</v>
      </c>
      <c r="J12" s="41">
        <v>28464.308014279377</v>
      </c>
      <c r="K12" s="41">
        <v>25181.203906078124</v>
      </c>
      <c r="L12" s="41">
        <v>25293.204039277472</v>
      </c>
      <c r="M12" s="43">
        <v>24602.13363468245</v>
      </c>
      <c r="N12" s="44">
        <v>22359.460577869359</v>
      </c>
      <c r="O12" s="41">
        <v>24324.285976744857</v>
      </c>
      <c r="P12" s="41">
        <v>15777.510020684858</v>
      </c>
      <c r="Q12" s="41">
        <v>14583.489043178224</v>
      </c>
      <c r="R12" s="41">
        <v>17734.029152890726</v>
      </c>
      <c r="S12" s="42">
        <v>20389.059482856261</v>
      </c>
      <c r="T12" s="45">
        <v>21518.016918151196</v>
      </c>
      <c r="U12" s="41">
        <v>25218.301890654599</v>
      </c>
      <c r="V12" s="41">
        <v>18875.362075781351</v>
      </c>
      <c r="W12" s="41">
        <v>25262.071135439153</v>
      </c>
      <c r="X12" s="41">
        <v>31251.266490333088</v>
      </c>
      <c r="Y12" s="44">
        <v>30210.790947577807</v>
      </c>
      <c r="Z12" s="41">
        <v>5010.0317778892786</v>
      </c>
      <c r="AA12" s="41">
        <v>9278.9314688241811</v>
      </c>
      <c r="AB12" s="41">
        <v>13241.308546903865</v>
      </c>
      <c r="AC12" s="41">
        <v>8825.7648336207458</v>
      </c>
      <c r="AD12" s="41">
        <v>10185.603378639869</v>
      </c>
      <c r="AE12" s="41">
        <v>5040.3253552340093</v>
      </c>
      <c r="AF12" s="41">
        <v>6982.197687798418</v>
      </c>
      <c r="AG12" s="44">
        <v>8695.8121659975805</v>
      </c>
      <c r="AH12" s="46">
        <v>5348.5391523233056</v>
      </c>
      <c r="AI12" s="46">
        <v>10724.555883345349</v>
      </c>
      <c r="AJ12" s="46">
        <v>6055.1422352339678</v>
      </c>
      <c r="AK12" s="46">
        <v>18745.074336911704</v>
      </c>
      <c r="AL12" s="46">
        <v>7408.1907265137688</v>
      </c>
      <c r="AM12" s="46">
        <v>7421.0820176127791</v>
      </c>
      <c r="AN12" s="46"/>
      <c r="AO12" s="44">
        <v>6982.197687798418</v>
      </c>
      <c r="AP12" s="41">
        <v>13350.312252040179</v>
      </c>
      <c r="AQ12" s="41">
        <v>13037.086121849687</v>
      </c>
      <c r="AR12" s="44">
        <v>13241.308546903865</v>
      </c>
      <c r="AS12" s="41">
        <v>11647.337624933049</v>
      </c>
      <c r="AT12" s="41">
        <v>7870.7885265743271</v>
      </c>
      <c r="AU12" s="41">
        <v>12638.334368072779</v>
      </c>
      <c r="AV12" s="41">
        <v>21432.200732634348</v>
      </c>
      <c r="AW12" s="41">
        <v>5996.8580214388749</v>
      </c>
      <c r="AX12" s="41">
        <v>10638.799132687825</v>
      </c>
      <c r="AY12" s="41">
        <v>2965.2560043246581</v>
      </c>
      <c r="AZ12" s="41">
        <v>14332.637101299535</v>
      </c>
      <c r="BA12" s="41">
        <v>12666.734918840686</v>
      </c>
      <c r="BB12" s="41">
        <v>4036.5299188601248</v>
      </c>
      <c r="BC12" s="41">
        <v>9038.4855240359666</v>
      </c>
      <c r="BD12" s="41">
        <v>1555.8245729349101</v>
      </c>
      <c r="BE12" s="41">
        <v>3913.1840322072926</v>
      </c>
      <c r="BF12" s="41">
        <v>5027.617808559894</v>
      </c>
      <c r="BG12" s="41">
        <v>5236.5233208617501</v>
      </c>
      <c r="BH12" s="44">
        <v>7877.6249186689201</v>
      </c>
      <c r="BI12" s="41">
        <v>9971.9236845927571</v>
      </c>
      <c r="BJ12" s="41">
        <v>6542.0117794684884</v>
      </c>
      <c r="BK12" s="41">
        <v>13479.08481055986</v>
      </c>
      <c r="BL12" s="41">
        <v>6839.7109119097304</v>
      </c>
      <c r="BM12" s="41">
        <v>7977.5065162784194</v>
      </c>
      <c r="BN12" s="42">
        <v>5375.5917206131317</v>
      </c>
      <c r="BO12" s="41">
        <v>10405.441790828525</v>
      </c>
      <c r="BP12" s="41">
        <v>10672.108308896295</v>
      </c>
      <c r="BQ12" s="44">
        <v>7639.1762333770666</v>
      </c>
      <c r="BR12" s="41">
        <v>2949.908657821994</v>
      </c>
      <c r="BS12" s="41">
        <v>7990.3612485820349</v>
      </c>
      <c r="BT12" s="42">
        <v>3763.6554621848741</v>
      </c>
      <c r="BU12" s="41">
        <v>4959.5724333339613</v>
      </c>
      <c r="BV12" s="41">
        <v>5004.9601274028228</v>
      </c>
      <c r="BW12" s="42">
        <v>2940.4189074440983</v>
      </c>
      <c r="BX12" s="41">
        <v>4491.1177165006138</v>
      </c>
      <c r="BY12" s="42">
        <v>685.83023334460597</v>
      </c>
      <c r="BZ12" s="42">
        <v>2323.1103996464612</v>
      </c>
      <c r="CA12" s="41">
        <v>3833.3689786199566</v>
      </c>
      <c r="CB12" s="42">
        <v>1673.8679571379191</v>
      </c>
      <c r="CC12" s="42">
        <v>6674.924471299094</v>
      </c>
      <c r="CD12" s="42">
        <v>3294.6859903381642</v>
      </c>
      <c r="CE12" s="42">
        <v>15074.160340384757</v>
      </c>
      <c r="CF12" s="42">
        <v>21314.378554021121</v>
      </c>
      <c r="CG12" s="44">
        <v>4359.9558149203076</v>
      </c>
      <c r="CH12" s="42">
        <v>9043.3836286463684</v>
      </c>
      <c r="CI12" s="44">
        <v>7027.8881681676021</v>
      </c>
      <c r="CJ12" s="42">
        <v>6724.779700268572</v>
      </c>
      <c r="CK12" s="41">
        <v>2951.6124707751596</v>
      </c>
      <c r="CL12" s="41">
        <v>4353.7095857321638</v>
      </c>
      <c r="CM12" s="41">
        <v>22175.1244681219</v>
      </c>
      <c r="CN12" s="41">
        <v>2888.333724748516</v>
      </c>
      <c r="CO12" s="41">
        <v>20453.78021508746</v>
      </c>
      <c r="CP12" s="41">
        <v>8922.890434822948</v>
      </c>
      <c r="CQ12" s="41">
        <v>21554.069738456732</v>
      </c>
      <c r="CR12" s="41">
        <v>1174.2219615497099</v>
      </c>
      <c r="CS12" s="41">
        <v>3106.554740966169</v>
      </c>
      <c r="CT12" s="41">
        <v>29810.239590575951</v>
      </c>
      <c r="CU12" s="41">
        <v>9880.32404226976</v>
      </c>
      <c r="CV12" s="42">
        <v>1133.8810992390668</v>
      </c>
      <c r="CW12" s="41">
        <v>2457.3235884570117</v>
      </c>
      <c r="CX12" s="41">
        <v>26638.215149849613</v>
      </c>
      <c r="CY12" s="41">
        <v>4882.2247545557366</v>
      </c>
      <c r="CZ12" s="44">
        <v>5658.9064159184527</v>
      </c>
      <c r="DA12" s="42">
        <v>868.85800321921886</v>
      </c>
      <c r="DB12" s="42">
        <v>2392.2215470716424</v>
      </c>
      <c r="DC12" s="42">
        <v>1669.1790711960434</v>
      </c>
      <c r="DD12" s="42">
        <v>1001.3080420722937</v>
      </c>
      <c r="DE12" s="42">
        <v>1121.6313225761608</v>
      </c>
      <c r="DF12" s="41">
        <v>2925.9473471858441</v>
      </c>
      <c r="DG12" s="42">
        <v>4140.386271506105</v>
      </c>
      <c r="DH12" s="44">
        <v>2267.4292009523806</v>
      </c>
      <c r="DI12" s="41">
        <v>4860.0980007482358</v>
      </c>
      <c r="DJ12" s="41">
        <v>6013.0018977271693</v>
      </c>
      <c r="DK12" s="41">
        <v>1597.5016711999963</v>
      </c>
      <c r="DL12" s="41">
        <v>18748.953933715391</v>
      </c>
      <c r="DM12" s="41">
        <v>5466.8991879715941</v>
      </c>
      <c r="DN12" s="41">
        <v>13657.770344867065</v>
      </c>
      <c r="DO12" s="42">
        <v>4452.7348215897473</v>
      </c>
      <c r="DP12" s="41">
        <v>9362.3467998184296</v>
      </c>
      <c r="DQ12" s="41">
        <v>11346.997081352169</v>
      </c>
      <c r="DR12" s="41">
        <v>10011.946667009131</v>
      </c>
      <c r="DS12" s="41">
        <v>7555.6249484463196</v>
      </c>
      <c r="DT12" s="41">
        <v>8126.9380202929415</v>
      </c>
      <c r="DU12" s="41">
        <v>15346.498896438308</v>
      </c>
      <c r="DV12" s="41">
        <v>2991.0425530478769</v>
      </c>
      <c r="DW12" s="42">
        <v>2178.1219748305903</v>
      </c>
      <c r="DX12" s="44">
        <v>6931.3528691851243</v>
      </c>
      <c r="DY12" s="44">
        <v>5596.0583353158081</v>
      </c>
      <c r="DZ12" s="41">
        <v>3447.4191445253541</v>
      </c>
      <c r="EA12" s="41">
        <v>1599.1009701031023</v>
      </c>
      <c r="EB12" s="42">
        <v>1393.8393776207736</v>
      </c>
      <c r="EC12" s="42">
        <v>4768.8376515331593</v>
      </c>
      <c r="ED12" s="41">
        <v>1182.0915390632267</v>
      </c>
      <c r="EE12" s="42">
        <v>479.11605159587418</v>
      </c>
      <c r="EF12" s="41">
        <v>1173.8945152317372</v>
      </c>
      <c r="EG12" s="42">
        <v>2735.3758097227619</v>
      </c>
      <c r="EH12" s="42">
        <v>535.73879527397833</v>
      </c>
      <c r="EI12" s="42">
        <v>705.74247500602553</v>
      </c>
      <c r="EJ12" s="42">
        <v>549.34918520036899</v>
      </c>
      <c r="EK12" s="42">
        <v>2159.0213597404359</v>
      </c>
      <c r="EL12" s="41">
        <v>1173.7883803445065</v>
      </c>
      <c r="EM12" s="42">
        <v>1254.3928442320646</v>
      </c>
      <c r="EN12" s="41">
        <v>4037.7075704739182</v>
      </c>
      <c r="EO12" s="42">
        <v>22048.506064474688</v>
      </c>
      <c r="EP12" s="41">
        <v>834.0737662474728</v>
      </c>
      <c r="EQ12" s="42">
        <v>3811.3326405677085</v>
      </c>
      <c r="ER12" s="42">
        <v>1042.9487445432462</v>
      </c>
      <c r="ES12" s="41">
        <v>1788.6744402496929</v>
      </c>
      <c r="ET12" s="42">
        <v>627.64435335755059</v>
      </c>
      <c r="EU12" s="42">
        <v>616.69179114704673</v>
      </c>
      <c r="EV12" s="41">
        <v>1112.5768035101871</v>
      </c>
      <c r="EW12" s="42">
        <v>1951.9025646326911</v>
      </c>
      <c r="EX12" s="42">
        <v>801.59851879708049</v>
      </c>
      <c r="EY12" s="42">
        <v>2993.563377094551</v>
      </c>
      <c r="EZ12" s="41">
        <v>741.51731157282973</v>
      </c>
      <c r="FA12" s="41">
        <v>662.24694104560626</v>
      </c>
      <c r="FB12" s="41">
        <v>1017.907741044408</v>
      </c>
      <c r="FC12" s="42">
        <v>1299.210162710606</v>
      </c>
      <c r="FD12" s="42">
        <v>14529.241737293289</v>
      </c>
      <c r="FE12" s="41">
        <v>3782.2562233832377</v>
      </c>
      <c r="FF12" s="41">
        <v>2399.4865775471667</v>
      </c>
      <c r="FG12" s="42">
        <v>4570.8534956951062</v>
      </c>
      <c r="FH12" s="41">
        <v>520.71627564697837</v>
      </c>
      <c r="FI12" s="41">
        <v>1710.9757231187627</v>
      </c>
      <c r="FJ12" s="42">
        <v>1020.0211799200536</v>
      </c>
      <c r="FK12" s="42">
        <v>1484.1544684689929</v>
      </c>
      <c r="FL12" s="41">
        <v>1493.6673980711334</v>
      </c>
      <c r="FM12" s="42">
        <v>6108.897742363878</v>
      </c>
      <c r="FN12" s="42">
        <v>686.44243621772591</v>
      </c>
      <c r="FO12" s="42">
        <v>978.06534928618703</v>
      </c>
      <c r="FP12" s="41">
        <v>5048.086660123372</v>
      </c>
      <c r="FQ12" s="41">
        <v>3048.0351968075029</v>
      </c>
      <c r="FR12" s="42">
        <v>3150.2089803988965</v>
      </c>
      <c r="FS12" s="41">
        <v>747.47698502611445</v>
      </c>
      <c r="FT12" s="42">
        <v>605.59788880519534</v>
      </c>
      <c r="FU12" s="41">
        <v>6116.9717281585754</v>
      </c>
      <c r="FV12" s="41">
        <v>1086.7100420268869</v>
      </c>
      <c r="FW12" s="41">
        <v>248.97219429379422</v>
      </c>
      <c r="FX12" s="41">
        <v>734.22030850235456</v>
      </c>
      <c r="FY12" s="42">
        <v>660.73544661681694</v>
      </c>
      <c r="FZ12" s="42">
        <v>1350.0869300577265</v>
      </c>
      <c r="GA12" s="44">
        <v>1924.7430987691264</v>
      </c>
      <c r="GB12" s="42"/>
      <c r="GC12" s="44">
        <v>7625.8604941139383</v>
      </c>
      <c r="GF12" s="44"/>
      <c r="GG12" s="44"/>
      <c r="GH12" s="44"/>
    </row>
    <row r="13" spans="1:190" x14ac:dyDescent="0.25">
      <c r="A13" s="40">
        <v>2009</v>
      </c>
      <c r="B13" s="41">
        <v>23622.581690271221</v>
      </c>
      <c r="C13" s="41">
        <v>23020.27204796463</v>
      </c>
      <c r="D13" s="41">
        <v>23275.489000110898</v>
      </c>
      <c r="E13" s="41">
        <v>22561.739564366093</v>
      </c>
      <c r="F13" s="41">
        <v>21244.207306860604</v>
      </c>
      <c r="G13" s="41">
        <v>19789.8454371839</v>
      </c>
      <c r="H13" s="41">
        <v>18278.625580046355</v>
      </c>
      <c r="I13" s="41">
        <v>24073.41548408792</v>
      </c>
      <c r="J13" s="41">
        <v>27893.199071352246</v>
      </c>
      <c r="K13" s="41">
        <v>23877.515135794431</v>
      </c>
      <c r="L13" s="41">
        <v>24538.194701964352</v>
      </c>
      <c r="M13" s="43">
        <v>23489.355012713811</v>
      </c>
      <c r="N13" s="44">
        <v>21329.375363728341</v>
      </c>
      <c r="O13" s="41">
        <v>22315.237991266375</v>
      </c>
      <c r="P13" s="41">
        <v>15243.984826909233</v>
      </c>
      <c r="Q13" s="41">
        <v>14118.34417888815</v>
      </c>
      <c r="R13" s="41">
        <v>16928.022621764139</v>
      </c>
      <c r="S13" s="42">
        <v>19449.749313436543</v>
      </c>
      <c r="T13" s="45">
        <v>20528.929217312219</v>
      </c>
      <c r="U13" s="41">
        <v>25255.63884313768</v>
      </c>
      <c r="V13" s="41">
        <v>18843.113849191472</v>
      </c>
      <c r="W13" s="41">
        <v>24361.021416833475</v>
      </c>
      <c r="X13" s="41">
        <v>29898.64421649179</v>
      </c>
      <c r="Y13" s="44">
        <v>28995.416122320363</v>
      </c>
      <c r="Z13" s="41">
        <v>5178.8669040670438</v>
      </c>
      <c r="AA13" s="41">
        <v>8841.3755484274843</v>
      </c>
      <c r="AB13" s="41">
        <v>12609.979617159863</v>
      </c>
      <c r="AC13" s="41">
        <v>8236.6753038071693</v>
      </c>
      <c r="AD13" s="41">
        <v>10356.175414963314</v>
      </c>
      <c r="AE13" s="41">
        <v>4719.3539652786549</v>
      </c>
      <c r="AF13" s="41">
        <v>6643.824492995398</v>
      </c>
      <c r="AG13" s="44">
        <v>8474.0667167109714</v>
      </c>
      <c r="AH13" s="41">
        <v>5193.6115149607767</v>
      </c>
      <c r="AI13" s="41">
        <v>9984.234094736843</v>
      </c>
      <c r="AJ13" s="41">
        <v>5983.746784388296</v>
      </c>
      <c r="AK13" s="41">
        <v>17292.740534227749</v>
      </c>
      <c r="AL13" s="41">
        <v>7214.1653620837442</v>
      </c>
      <c r="AM13" s="41">
        <v>7226.7190218304049</v>
      </c>
      <c r="AO13" s="44">
        <v>6643.824492995398</v>
      </c>
      <c r="AP13" s="41">
        <v>12734.713422575622</v>
      </c>
      <c r="AQ13" s="41">
        <v>12376.818810005398</v>
      </c>
      <c r="AR13" s="44">
        <v>12609.979617159863</v>
      </c>
      <c r="AS13" s="41">
        <v>10004.597236265587</v>
      </c>
      <c r="AT13" s="41">
        <v>8509.4961262229263</v>
      </c>
      <c r="AU13" s="41">
        <v>12678.310630131165</v>
      </c>
      <c r="AV13" s="41">
        <v>18493.069718401999</v>
      </c>
      <c r="AW13" s="41">
        <v>5789.4844025209004</v>
      </c>
      <c r="AX13" s="41">
        <v>10630.071461502997</v>
      </c>
      <c r="AY13" s="41">
        <v>3016.9710276359119</v>
      </c>
      <c r="AZ13" s="41">
        <v>11865.09970871611</v>
      </c>
      <c r="BA13" s="41">
        <v>10817.612610331968</v>
      </c>
      <c r="BB13" s="41">
        <v>3836.1484078417293</v>
      </c>
      <c r="BC13" s="41">
        <v>8328.2126793167172</v>
      </c>
      <c r="BD13" s="41">
        <v>1588.1464426264308</v>
      </c>
      <c r="BE13" s="41">
        <v>4104.2571356620329</v>
      </c>
      <c r="BF13" s="41">
        <v>4313.175886948793</v>
      </c>
      <c r="BG13" s="41">
        <v>5607.1667522162907</v>
      </c>
      <c r="BH13" s="44">
        <v>7391.1682729676786</v>
      </c>
      <c r="BI13" s="41">
        <v>9580.6947774251948</v>
      </c>
      <c r="BJ13" s="41">
        <v>6456.9638545526195</v>
      </c>
      <c r="BK13" s="41">
        <v>13210.085828969872</v>
      </c>
      <c r="BL13" s="41">
        <v>6853.8228112303323</v>
      </c>
      <c r="BM13" s="41">
        <v>7391.7590931680897</v>
      </c>
      <c r="BN13" s="42">
        <v>5364.6249181445382</v>
      </c>
      <c r="BO13" s="41">
        <v>10650.095020675657</v>
      </c>
      <c r="BP13" s="41">
        <v>10176.248301313748</v>
      </c>
      <c r="BQ13" s="44">
        <v>7398.1990751591675</v>
      </c>
      <c r="BR13" s="41">
        <v>2994.6691900462902</v>
      </c>
      <c r="BS13" s="41">
        <v>7777.7864956958392</v>
      </c>
      <c r="BU13" s="41">
        <v>5060.6712329191232</v>
      </c>
      <c r="BV13" s="41">
        <v>4947.7139386952676</v>
      </c>
      <c r="BX13" s="41">
        <v>4422.3954183041888</v>
      </c>
      <c r="CA13" s="41">
        <v>3691.41003600965</v>
      </c>
      <c r="CG13" s="44">
        <v>4655.9408961047566</v>
      </c>
      <c r="CH13" s="42">
        <f>CH12*EXP(CG16)</f>
        <v>9043.3836286463684</v>
      </c>
      <c r="CI13" s="44">
        <v>6457.0435707185579</v>
      </c>
      <c r="CJ13" s="41">
        <v>7308.2031370235154</v>
      </c>
      <c r="CK13" s="41">
        <v>3154.1236851959156</v>
      </c>
      <c r="CL13" s="41">
        <v>4500.4156885006951</v>
      </c>
      <c r="CM13" s="41">
        <v>20963.200296560124</v>
      </c>
      <c r="CN13" s="41">
        <v>2864.4014999499882</v>
      </c>
      <c r="CO13" s="41">
        <v>20464.31804262181</v>
      </c>
      <c r="CP13" s="41">
        <v>8768.2620434271139</v>
      </c>
      <c r="CQ13" s="41">
        <v>21092.211338352743</v>
      </c>
      <c r="CR13" s="41">
        <v>1223.7773879217393</v>
      </c>
      <c r="CS13" s="41">
        <v>3396.9571706129186</v>
      </c>
      <c r="CT13" s="41">
        <v>28855.58895942918</v>
      </c>
      <c r="CU13" s="41">
        <v>9571.1498820251581</v>
      </c>
      <c r="CW13" s="41">
        <v>2458.5690021093137</v>
      </c>
      <c r="CX13" s="41">
        <v>25825.737206854785</v>
      </c>
      <c r="CY13" s="41">
        <v>5011.0145127040805</v>
      </c>
      <c r="CZ13" s="44">
        <v>5929.663189697294</v>
      </c>
      <c r="DB13" s="42">
        <v>2352.2918999705744</v>
      </c>
      <c r="DF13" s="41">
        <v>3046.268472274026</v>
      </c>
      <c r="DH13" s="47">
        <v>2948.6804364640866</v>
      </c>
      <c r="DI13" s="41">
        <v>4852.5794404075541</v>
      </c>
      <c r="DJ13" s="41">
        <v>6172.9684645807702</v>
      </c>
      <c r="DK13" s="41">
        <v>1602.6091692417849</v>
      </c>
      <c r="DL13" s="41">
        <v>18588.762320804017</v>
      </c>
      <c r="DM13" s="41">
        <v>5640.7491885813579</v>
      </c>
      <c r="DN13" s="41">
        <v>12306.709890953282</v>
      </c>
      <c r="DP13" s="41">
        <v>9541.8079744550305</v>
      </c>
      <c r="DQ13" s="41">
        <v>11484.215611586986</v>
      </c>
      <c r="DR13" s="41">
        <v>9858.6818124930178</v>
      </c>
      <c r="DS13" s="41">
        <v>7841.251212957176</v>
      </c>
      <c r="DT13" s="41">
        <v>7632.8603725357243</v>
      </c>
      <c r="DU13" s="41">
        <v>14070.684736239942</v>
      </c>
      <c r="DV13" s="41">
        <v>3020.3204621178184</v>
      </c>
      <c r="DX13" s="44">
        <v>6925.7366830656511</v>
      </c>
      <c r="DY13" s="44">
        <v>5877.009475653781</v>
      </c>
      <c r="DZ13" s="41">
        <v>3466.5425805397344</v>
      </c>
      <c r="EA13" s="41">
        <v>1591.8653973301975</v>
      </c>
      <c r="ED13" s="41">
        <v>1179.8849629403355</v>
      </c>
      <c r="EF13" s="41">
        <v>1170.9819749672922</v>
      </c>
      <c r="EL13" s="41">
        <v>1191.9647166158916</v>
      </c>
      <c r="EN13" s="41">
        <v>4140.6795453255809</v>
      </c>
      <c r="EP13" s="41">
        <v>891.32000936129077</v>
      </c>
      <c r="ES13" s="41">
        <v>1819.9603532325684</v>
      </c>
      <c r="EV13" s="41">
        <v>1109.4166241988316</v>
      </c>
      <c r="EZ13" s="41">
        <v>691.55436919818328</v>
      </c>
      <c r="FA13" s="41">
        <v>702.62318820307974</v>
      </c>
      <c r="FB13" s="41">
        <v>1031.3165881061534</v>
      </c>
      <c r="FE13" s="41">
        <v>3925.6879305575026</v>
      </c>
      <c r="FF13" s="41">
        <v>2495.3165141992135</v>
      </c>
      <c r="FH13" s="41">
        <v>498.15249979194056</v>
      </c>
      <c r="FI13" s="41">
        <v>1783.1057822097814</v>
      </c>
      <c r="FL13" s="41">
        <v>1485.1299778972568</v>
      </c>
      <c r="FP13" s="41">
        <v>4943.1500826971278</v>
      </c>
      <c r="FQ13" s="41">
        <v>3119.9132509868077</v>
      </c>
      <c r="FS13" s="41">
        <v>771.75896831018622</v>
      </c>
      <c r="FU13" s="41">
        <v>6243.8279509247886</v>
      </c>
      <c r="FV13" s="41">
        <v>1127.3338692623192</v>
      </c>
      <c r="FW13" s="41">
        <v>249.14617254744255</v>
      </c>
      <c r="FX13" s="41">
        <v>760.25745981700868</v>
      </c>
      <c r="FY13" s="42">
        <v>699.5601542400658</v>
      </c>
      <c r="GA13" s="44">
        <v>1982.0546499033978</v>
      </c>
      <c r="GC13" s="44">
        <v>7478.1070148627568</v>
      </c>
      <c r="GD13" s="48"/>
      <c r="GF13" s="44"/>
      <c r="GH13" s="44"/>
    </row>
    <row r="14" spans="1:190" x14ac:dyDescent="0.25">
      <c r="A14" s="40">
        <v>2010</v>
      </c>
      <c r="B14" s="41">
        <v>24095.676246871259</v>
      </c>
      <c r="C14" s="41">
        <v>23556.823098597495</v>
      </c>
      <c r="D14" s="41">
        <v>23512.631491157776</v>
      </c>
      <c r="E14" s="41">
        <v>23290.483285665083</v>
      </c>
      <c r="F14" s="41">
        <v>21477.477402452558</v>
      </c>
      <c r="G14" s="41">
        <v>20661.445435680802</v>
      </c>
      <c r="H14" s="41">
        <v>18520.425122909404</v>
      </c>
      <c r="I14" s="41">
        <v>24302.617958514162</v>
      </c>
      <c r="J14" s="41">
        <v>27987.201447294981</v>
      </c>
      <c r="K14" s="41">
        <v>25306.371128249099</v>
      </c>
      <c r="L14" s="41">
        <v>25033.238641853633</v>
      </c>
      <c r="M14" s="43">
        <v>23777.155757682725</v>
      </c>
      <c r="N14" s="44">
        <v>21792.97025611921</v>
      </c>
      <c r="O14" s="41">
        <v>22013.138881918785</v>
      </c>
      <c r="P14" s="41">
        <v>14690.733157580415</v>
      </c>
      <c r="Q14" s="41">
        <v>14279.047520578404</v>
      </c>
      <c r="R14" s="41">
        <v>16797.427469511433</v>
      </c>
      <c r="S14" s="42">
        <v>19872.490452650844</v>
      </c>
      <c r="T14" s="45">
        <v>20889.046563639848</v>
      </c>
      <c r="U14" s="41">
        <v>25584.48835604182</v>
      </c>
      <c r="V14" s="41">
        <v>18886.161197174486</v>
      </c>
      <c r="W14" s="41">
        <v>24941.235625629819</v>
      </c>
      <c r="X14" s="41">
        <v>30491.34438076369</v>
      </c>
      <c r="Y14" s="44">
        <v>29564.489940953648</v>
      </c>
      <c r="Z14" s="41">
        <v>5374.9908098678625</v>
      </c>
      <c r="AA14" s="41">
        <v>8945.5096596766725</v>
      </c>
      <c r="AB14" s="41">
        <v>13020.092508874101</v>
      </c>
      <c r="AC14" s="41">
        <v>8352.6831552969579</v>
      </c>
      <c r="AD14" s="41">
        <v>10762.463507791374</v>
      </c>
      <c r="AE14" s="41">
        <v>4652.6370627816577</v>
      </c>
      <c r="AF14" s="41">
        <v>6692.7109680180429</v>
      </c>
      <c r="AG14" s="44">
        <v>8678.4441537066887</v>
      </c>
      <c r="AH14" s="41">
        <v>5233.0281145141744</v>
      </c>
      <c r="AI14" s="41">
        <v>9849.4934706966433</v>
      </c>
      <c r="AJ14" s="41">
        <v>6141.002557903118</v>
      </c>
      <c r="AK14" s="41">
        <v>17529.426728563511</v>
      </c>
      <c r="AL14" s="41">
        <v>7324.4127420748728</v>
      </c>
      <c r="AM14" s="41">
        <v>7337.1582477284273</v>
      </c>
      <c r="AO14" s="44">
        <v>6692.7109680180429</v>
      </c>
      <c r="AP14" s="41">
        <v>13096.585768464309</v>
      </c>
      <c r="AQ14" s="41">
        <v>12877.414625496544</v>
      </c>
      <c r="AR14" s="44">
        <v>13020.092508874101</v>
      </c>
      <c r="AS14" s="41">
        <v>10215.019549683158</v>
      </c>
      <c r="AT14" s="41">
        <v>8840.5934198550713</v>
      </c>
      <c r="AU14" s="41">
        <v>13658.554574556769</v>
      </c>
      <c r="AV14" s="41">
        <v>19031.661206502631</v>
      </c>
      <c r="AW14" s="41">
        <v>6171.4842756633043</v>
      </c>
      <c r="AX14" s="41">
        <v>11258.165398875275</v>
      </c>
      <c r="AY14" s="41">
        <v>2947.2420384694651</v>
      </c>
      <c r="AZ14" s="41">
        <v>11897.559480065105</v>
      </c>
      <c r="BA14" s="41">
        <v>11003.929123464171</v>
      </c>
      <c r="BB14" s="41">
        <v>4145.3241785502787</v>
      </c>
      <c r="BC14" s="41">
        <v>8660.2197491942406</v>
      </c>
      <c r="BD14" s="41">
        <v>1660.7809248539472</v>
      </c>
      <c r="BE14" s="41">
        <v>4431.9159401573588</v>
      </c>
      <c r="BF14" s="41">
        <v>4524.2126938677911</v>
      </c>
      <c r="BG14" s="41">
        <v>6027.0699939782253</v>
      </c>
      <c r="BH14" s="44">
        <v>7733.2983183219667</v>
      </c>
      <c r="BI14" s="41">
        <v>10256.275135310721</v>
      </c>
      <c r="BJ14" s="41">
        <v>6879.0548624434205</v>
      </c>
      <c r="BK14" s="41">
        <v>13883.1845589974</v>
      </c>
      <c r="BL14" s="41">
        <v>7062.5047068853282</v>
      </c>
      <c r="BM14" s="41">
        <v>7715.6650294134761</v>
      </c>
      <c r="BN14" s="42">
        <v>5773.5954800420486</v>
      </c>
      <c r="BO14" s="41">
        <v>11526.327493463956</v>
      </c>
      <c r="BP14" s="41">
        <v>9874.3587737384587</v>
      </c>
      <c r="BQ14" s="44">
        <v>7769.9479425716727</v>
      </c>
      <c r="BR14" s="41">
        <v>3064.2799841566962</v>
      </c>
      <c r="BS14" s="41">
        <v>7996.7780099733527</v>
      </c>
      <c r="BU14" s="41">
        <v>5379.0873626686862</v>
      </c>
      <c r="BV14" s="41">
        <v>5049.5544132392106</v>
      </c>
      <c r="BX14" s="41">
        <v>4453.5839104074057</v>
      </c>
      <c r="CA14" s="41">
        <v>3617.03173438471</v>
      </c>
      <c r="CG14" s="44">
        <v>4772.3118112635966</v>
      </c>
      <c r="CH14" s="42">
        <f>CH13*EXP(CG17)</f>
        <v>9043.3836286463684</v>
      </c>
      <c r="CI14" s="44">
        <v>6767.0353988371871</v>
      </c>
      <c r="CJ14" s="41">
        <v>8031.944674384381</v>
      </c>
      <c r="CK14" s="41">
        <v>3371.6009977016383</v>
      </c>
      <c r="CL14" s="41">
        <v>4722.0369810548509</v>
      </c>
      <c r="CM14" s="41">
        <v>21934.903391345688</v>
      </c>
      <c r="CN14" s="41">
        <v>3023.6565139322074</v>
      </c>
      <c r="CO14" s="41">
        <v>21700.855764045082</v>
      </c>
      <c r="CP14" s="41">
        <v>9372.2094070422409</v>
      </c>
      <c r="CQ14" s="41">
        <v>23291.909598655278</v>
      </c>
      <c r="CR14" s="41">
        <v>1276.2307794267183</v>
      </c>
      <c r="CS14" s="41">
        <v>3708.939177180358</v>
      </c>
      <c r="CT14" s="41">
        <v>30724.623433116449</v>
      </c>
      <c r="CU14" s="41">
        <v>10094.488817602836</v>
      </c>
      <c r="CW14" s="41">
        <v>2493.5429819648534</v>
      </c>
      <c r="CX14" s="41">
        <v>29037.561452965019</v>
      </c>
      <c r="CY14" s="41">
        <v>5360.1625364753745</v>
      </c>
      <c r="CZ14" s="44">
        <v>6375.1040256752276</v>
      </c>
      <c r="DB14" s="42">
        <v>2449.8889256478069</v>
      </c>
      <c r="DF14" s="41">
        <v>3216.8119282334701</v>
      </c>
      <c r="DH14" s="47">
        <v>3108.3990275929768</v>
      </c>
      <c r="DI14" s="41">
        <v>4929.1921743225312</v>
      </c>
      <c r="DJ14" s="41">
        <v>6455.8661943109391</v>
      </c>
      <c r="DK14" s="41">
        <v>1609.7479655638454</v>
      </c>
      <c r="DL14" s="41">
        <v>19170.78347944449</v>
      </c>
      <c r="DM14" s="41">
        <v>5646.6721369124371</v>
      </c>
      <c r="DN14" s="41">
        <v>12348.238736835518</v>
      </c>
      <c r="DP14" s="41">
        <v>9819.0374856768703</v>
      </c>
      <c r="DQ14" s="41">
        <v>12228.588378202774</v>
      </c>
      <c r="DR14" s="41">
        <v>10201.126389235415</v>
      </c>
      <c r="DS14" s="41">
        <v>7951.9631026786628</v>
      </c>
      <c r="DT14" s="41">
        <v>8224.8608428448279</v>
      </c>
      <c r="DU14" s="41">
        <v>13746.261247409853</v>
      </c>
      <c r="DV14" s="41">
        <v>3164.7495505495549</v>
      </c>
      <c r="DX14" s="44">
        <v>7231.3714091309976</v>
      </c>
      <c r="DY14" s="44">
        <v>6306.6571227139693</v>
      </c>
      <c r="DZ14" s="41">
        <v>3512.5807391287231</v>
      </c>
      <c r="EA14" s="41">
        <v>1600.0061716055163</v>
      </c>
      <c r="ED14" s="41">
        <v>1234.0902891980636</v>
      </c>
      <c r="EF14" s="41">
        <v>1179.3367419658289</v>
      </c>
      <c r="EL14" s="41">
        <v>1194.903793188596</v>
      </c>
      <c r="EN14" s="41">
        <v>4266.9581158027622</v>
      </c>
      <c r="EP14" s="41">
        <v>934.72070399278653</v>
      </c>
      <c r="ES14" s="41">
        <v>1922.391129534424</v>
      </c>
      <c r="EV14" s="41">
        <v>1140.7480044984502</v>
      </c>
      <c r="EZ14" s="41">
        <v>675.65773252450526</v>
      </c>
      <c r="FA14" s="41">
        <v>728.23768186566372</v>
      </c>
      <c r="FB14" s="41">
        <v>1058.5092023965751</v>
      </c>
      <c r="FE14" s="41">
        <v>4026.8878116543201</v>
      </c>
      <c r="FF14" s="41">
        <v>2613.0266762058636</v>
      </c>
      <c r="FH14" s="41">
        <v>519.46183898040351</v>
      </c>
      <c r="FI14" s="41">
        <v>1876.1073325369343</v>
      </c>
      <c r="FL14" s="41">
        <v>1506.8573289543012</v>
      </c>
      <c r="FP14" s="41">
        <v>5080.1215904747605</v>
      </c>
      <c r="FQ14" s="41">
        <v>3132.2990886240868</v>
      </c>
      <c r="FS14" s="41">
        <v>803.85243063152586</v>
      </c>
      <c r="FU14" s="41">
        <v>6374.3947153749659</v>
      </c>
      <c r="FV14" s="41">
        <v>1158.3791377840607</v>
      </c>
      <c r="FW14" s="41">
        <v>260.00309474691113</v>
      </c>
      <c r="FX14" s="41">
        <v>795.36887767704332</v>
      </c>
      <c r="FY14" s="42">
        <v>749.79788634604256</v>
      </c>
      <c r="GA14" s="44">
        <v>2034.2923390317985</v>
      </c>
      <c r="GC14" s="44">
        <v>7813.8824409826502</v>
      </c>
      <c r="GD14" s="44"/>
      <c r="GF14" s="44"/>
      <c r="GH14" s="44"/>
    </row>
    <row r="15" spans="1:190" x14ac:dyDescent="0.25">
      <c r="B15" s="42"/>
      <c r="C15" s="42"/>
      <c r="D15" s="42"/>
      <c r="E15" s="42"/>
      <c r="F15" s="42"/>
      <c r="L15" s="42"/>
      <c r="P15" s="42"/>
      <c r="U15" s="42"/>
      <c r="V15" s="42"/>
      <c r="W15" s="42"/>
      <c r="X15" s="42"/>
      <c r="Z15" s="42"/>
      <c r="AA15" s="42"/>
      <c r="AB15" s="42"/>
      <c r="AC15" s="42"/>
      <c r="AD15" s="42"/>
      <c r="AE15" s="42"/>
      <c r="AF15" s="42"/>
      <c r="AH15" s="42"/>
      <c r="AI15" s="42"/>
      <c r="AJ15" s="42"/>
      <c r="AK15" s="42"/>
      <c r="AL15" s="42"/>
      <c r="AM15" s="42"/>
      <c r="AP15" s="42"/>
      <c r="AQ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J15" s="42"/>
      <c r="CK15" s="42"/>
      <c r="CL15" s="42"/>
      <c r="CM15" s="42"/>
      <c r="CN15" s="42"/>
      <c r="CO15" s="42"/>
      <c r="CP15" s="42"/>
      <c r="CQ15" s="42"/>
      <c r="CR15" s="42"/>
      <c r="CS15" s="42"/>
      <c r="CT15" s="42"/>
      <c r="CU15" s="42"/>
      <c r="CV15" s="42"/>
      <c r="CW15" s="42"/>
      <c r="CX15" s="42"/>
      <c r="CY15" s="42"/>
      <c r="DA15" s="42"/>
      <c r="DB15" s="42"/>
      <c r="DC15" s="42"/>
      <c r="DD15" s="42"/>
      <c r="DE15" s="42"/>
      <c r="DF15" s="42"/>
      <c r="DG15" s="42"/>
      <c r="DI15" s="42"/>
      <c r="DJ15" s="42"/>
      <c r="DK15" s="42"/>
      <c r="DL15" s="42"/>
      <c r="DM15" s="42"/>
      <c r="DN15" s="42"/>
      <c r="DO15" s="42"/>
      <c r="DP15" s="42"/>
      <c r="DQ15" s="42"/>
      <c r="DR15" s="42"/>
      <c r="DS15" s="42"/>
      <c r="DT15" s="42"/>
      <c r="DU15" s="42"/>
      <c r="DV15" s="42"/>
      <c r="DW15" s="42"/>
    </row>
    <row r="16" spans="1:190" x14ac:dyDescent="0.25">
      <c r="A16" s="40"/>
    </row>
    <row r="17" spans="1:185" x14ac:dyDescent="0.25">
      <c r="A17" s="40"/>
    </row>
    <row r="18" spans="1:185" x14ac:dyDescent="0.25">
      <c r="A18" s="40"/>
    </row>
    <row r="19" spans="1:185" x14ac:dyDescent="0.25">
      <c r="A19" s="40"/>
    </row>
    <row r="20" spans="1:185" x14ac:dyDescent="0.25">
      <c r="A20" s="40"/>
    </row>
    <row r="21" spans="1:185" x14ac:dyDescent="0.25">
      <c r="A21" s="40"/>
    </row>
    <row r="22" spans="1:185" x14ac:dyDescent="0.25">
      <c r="A22" s="40"/>
    </row>
    <row r="23" spans="1:185" x14ac:dyDescent="0.25">
      <c r="A23" s="40"/>
      <c r="B23" s="28"/>
      <c r="C23" s="28"/>
      <c r="D23" s="28"/>
      <c r="E23" s="28"/>
      <c r="F23" s="28"/>
      <c r="G23" s="28"/>
      <c r="H23" s="28"/>
      <c r="I23" s="28"/>
      <c r="J23" s="28"/>
      <c r="K23" s="28"/>
      <c r="L23" s="28"/>
      <c r="M23" s="50"/>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row>
    <row r="24" spans="1:185" x14ac:dyDescent="0.25">
      <c r="A24" s="40"/>
      <c r="B24" s="28"/>
      <c r="C24" s="28"/>
      <c r="D24" s="28"/>
      <c r="E24" s="28"/>
      <c r="F24" s="28"/>
      <c r="G24" s="28"/>
      <c r="H24" s="28"/>
      <c r="I24" s="28"/>
      <c r="J24" s="28"/>
      <c r="K24" s="28"/>
      <c r="L24" s="28"/>
      <c r="M24" s="50"/>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row>
    <row r="25" spans="1:185" x14ac:dyDescent="0.25">
      <c r="A25" s="40"/>
      <c r="B25" s="28"/>
      <c r="C25" s="28"/>
      <c r="D25" s="28"/>
      <c r="E25" s="28"/>
      <c r="F25" s="28"/>
      <c r="G25" s="28"/>
      <c r="H25" s="28"/>
      <c r="I25" s="28"/>
      <c r="J25" s="28"/>
      <c r="K25" s="28"/>
      <c r="L25" s="28"/>
      <c r="M25" s="50"/>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row>
    <row r="26" spans="1:185" x14ac:dyDescent="0.25">
      <c r="A26" s="40"/>
      <c r="B26" s="28"/>
      <c r="C26" s="28"/>
      <c r="D26" s="28"/>
      <c r="E26" s="28"/>
      <c r="F26" s="28"/>
      <c r="G26" s="28"/>
      <c r="H26" s="28"/>
      <c r="I26" s="28"/>
      <c r="J26" s="28"/>
      <c r="K26" s="28"/>
      <c r="L26" s="28"/>
      <c r="M26" s="50"/>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row>
    <row r="27" spans="1:185" x14ac:dyDescent="0.25">
      <c r="A27" s="40"/>
      <c r="B27" s="28"/>
      <c r="C27" s="28"/>
      <c r="D27" s="28"/>
      <c r="E27" s="28"/>
      <c r="F27" s="28"/>
      <c r="G27" s="28"/>
      <c r="H27" s="28"/>
      <c r="I27" s="28"/>
      <c r="J27" s="28"/>
      <c r="K27" s="28"/>
      <c r="L27" s="28"/>
      <c r="M27" s="50"/>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row>
    <row r="28" spans="1:185" x14ac:dyDescent="0.25">
      <c r="A28" s="40"/>
      <c r="B28" s="28"/>
      <c r="C28" s="28"/>
      <c r="D28" s="28"/>
      <c r="E28" s="28"/>
      <c r="F28" s="28"/>
      <c r="G28" s="28"/>
      <c r="H28" s="28"/>
      <c r="I28" s="28"/>
      <c r="J28" s="28"/>
      <c r="K28" s="28"/>
      <c r="L28" s="28"/>
      <c r="M28" s="50"/>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row>
    <row r="29" spans="1:185" x14ac:dyDescent="0.25">
      <c r="A29" s="40"/>
      <c r="B29" s="28"/>
      <c r="C29" s="28"/>
      <c r="D29" s="28"/>
      <c r="E29" s="28"/>
      <c r="F29" s="28"/>
      <c r="G29" s="28"/>
      <c r="H29" s="28"/>
      <c r="I29" s="28"/>
      <c r="J29" s="28"/>
      <c r="K29" s="28"/>
      <c r="L29" s="28"/>
      <c r="M29" s="50"/>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row>
    <row r="30" spans="1:185" x14ac:dyDescent="0.25">
      <c r="A30" s="40"/>
      <c r="B30" s="28"/>
      <c r="C30" s="28"/>
      <c r="D30" s="28"/>
      <c r="E30" s="28"/>
      <c r="F30" s="28"/>
      <c r="G30" s="28"/>
      <c r="H30" s="28"/>
      <c r="I30" s="28"/>
      <c r="J30" s="28"/>
      <c r="K30" s="28"/>
      <c r="L30" s="28"/>
      <c r="M30" s="50"/>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row>
    <row r="31" spans="1:185" x14ac:dyDescent="0.25">
      <c r="A31" s="40"/>
      <c r="B31" s="28"/>
      <c r="C31" s="28"/>
      <c r="D31" s="28"/>
      <c r="E31" s="28"/>
      <c r="F31" s="28"/>
      <c r="G31" s="28"/>
      <c r="H31" s="28"/>
      <c r="I31" s="28"/>
      <c r="J31" s="28"/>
      <c r="K31" s="28"/>
      <c r="L31" s="28"/>
      <c r="M31" s="50"/>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row>
    <row r="32" spans="1:185" x14ac:dyDescent="0.25">
      <c r="A32" s="40"/>
      <c r="B32" s="28"/>
      <c r="C32" s="28"/>
      <c r="D32" s="28"/>
      <c r="E32" s="28"/>
      <c r="F32" s="28"/>
      <c r="G32" s="28"/>
      <c r="H32" s="28"/>
      <c r="I32" s="28"/>
      <c r="J32" s="28"/>
      <c r="K32" s="28"/>
      <c r="L32" s="28"/>
      <c r="M32" s="50"/>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row>
    <row r="33" spans="1:185" x14ac:dyDescent="0.25">
      <c r="A33" s="40"/>
      <c r="B33" s="28"/>
      <c r="C33" s="28"/>
      <c r="D33" s="28"/>
      <c r="E33" s="28"/>
      <c r="F33" s="28"/>
      <c r="G33" s="28"/>
      <c r="H33" s="28"/>
      <c r="I33" s="28"/>
      <c r="J33" s="28"/>
      <c r="K33" s="28"/>
      <c r="L33" s="28"/>
      <c r="M33" s="50"/>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row>
    <row r="34" spans="1:185" x14ac:dyDescent="0.25">
      <c r="A34" s="40"/>
      <c r="B34" s="28"/>
      <c r="C34" s="28"/>
      <c r="D34" s="28"/>
      <c r="E34" s="28"/>
      <c r="F34" s="28"/>
      <c r="G34" s="28"/>
      <c r="H34" s="28"/>
      <c r="I34" s="28"/>
      <c r="J34" s="28"/>
      <c r="K34" s="28"/>
      <c r="L34" s="28"/>
      <c r="M34" s="50"/>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row>
  </sheetData>
  <pageMargins left="0.7" right="0.7" top="0.75" bottom="0.75" header="0.3" footer="0.3"/>
  <pageSetup paperSize="9" orientation="portrait" r:id="rId1"/>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0070C0"/>
  </sheetPr>
  <dimension ref="A1:H268"/>
  <sheetViews>
    <sheetView workbookViewId="0">
      <selection activeCell="B100" sqref="B100"/>
    </sheetView>
  </sheetViews>
  <sheetFormatPr defaultColWidth="7.42578125" defaultRowHeight="15" x14ac:dyDescent="0.25"/>
  <cols>
    <col min="1" max="1" width="44" bestFit="1" customWidth="1"/>
    <col min="2" max="2" width="28.140625" bestFit="1" customWidth="1"/>
    <col min="3" max="7" width="12.140625" bestFit="1" customWidth="1"/>
    <col min="8" max="8" width="5" bestFit="1" customWidth="1"/>
    <col min="204" max="204" width="44" bestFit="1" customWidth="1"/>
    <col min="205" max="205" width="25.7109375" bestFit="1" customWidth="1"/>
    <col min="206" max="206" width="28.140625" bestFit="1" customWidth="1"/>
    <col min="207" max="207" width="17.28515625" bestFit="1" customWidth="1"/>
    <col min="208" max="208" width="5" bestFit="1" customWidth="1"/>
    <col min="209" max="263" width="12.140625" bestFit="1" customWidth="1"/>
    <col min="264" max="264" width="5" bestFit="1" customWidth="1"/>
    <col min="460" max="460" width="44" bestFit="1" customWidth="1"/>
    <col min="461" max="461" width="25.7109375" bestFit="1" customWidth="1"/>
    <col min="462" max="462" width="28.140625" bestFit="1" customWidth="1"/>
    <col min="463" max="463" width="17.28515625" bestFit="1" customWidth="1"/>
    <col min="464" max="464" width="5" bestFit="1" customWidth="1"/>
    <col min="465" max="519" width="12.140625" bestFit="1" customWidth="1"/>
    <col min="520" max="520" width="5" bestFit="1" customWidth="1"/>
    <col min="716" max="716" width="44" bestFit="1" customWidth="1"/>
    <col min="717" max="717" width="25.7109375" bestFit="1" customWidth="1"/>
    <col min="718" max="718" width="28.140625" bestFit="1" customWidth="1"/>
    <col min="719" max="719" width="17.28515625" bestFit="1" customWidth="1"/>
    <col min="720" max="720" width="5" bestFit="1" customWidth="1"/>
    <col min="721" max="775" width="12.140625" bestFit="1" customWidth="1"/>
    <col min="776" max="776" width="5" bestFit="1" customWidth="1"/>
    <col min="972" max="972" width="44" bestFit="1" customWidth="1"/>
    <col min="973" max="973" width="25.7109375" bestFit="1" customWidth="1"/>
    <col min="974" max="974" width="28.140625" bestFit="1" customWidth="1"/>
    <col min="975" max="975" width="17.28515625" bestFit="1" customWidth="1"/>
    <col min="976" max="976" width="5" bestFit="1" customWidth="1"/>
    <col min="977" max="1031" width="12.140625" bestFit="1" customWidth="1"/>
    <col min="1032" max="1032" width="5" bestFit="1" customWidth="1"/>
    <col min="1228" max="1228" width="44" bestFit="1" customWidth="1"/>
    <col min="1229" max="1229" width="25.7109375" bestFit="1" customWidth="1"/>
    <col min="1230" max="1230" width="28.140625" bestFit="1" customWidth="1"/>
    <col min="1231" max="1231" width="17.28515625" bestFit="1" customWidth="1"/>
    <col min="1232" max="1232" width="5" bestFit="1" customWidth="1"/>
    <col min="1233" max="1287" width="12.140625" bestFit="1" customWidth="1"/>
    <col min="1288" max="1288" width="5" bestFit="1" customWidth="1"/>
    <col min="1484" max="1484" width="44" bestFit="1" customWidth="1"/>
    <col min="1485" max="1485" width="25.7109375" bestFit="1" customWidth="1"/>
    <col min="1486" max="1486" width="28.140625" bestFit="1" customWidth="1"/>
    <col min="1487" max="1487" width="17.28515625" bestFit="1" customWidth="1"/>
    <col min="1488" max="1488" width="5" bestFit="1" customWidth="1"/>
    <col min="1489" max="1543" width="12.140625" bestFit="1" customWidth="1"/>
    <col min="1544" max="1544" width="5" bestFit="1" customWidth="1"/>
    <col min="1740" max="1740" width="44" bestFit="1" customWidth="1"/>
    <col min="1741" max="1741" width="25.7109375" bestFit="1" customWidth="1"/>
    <col min="1742" max="1742" width="28.140625" bestFit="1" customWidth="1"/>
    <col min="1743" max="1743" width="17.28515625" bestFit="1" customWidth="1"/>
    <col min="1744" max="1744" width="5" bestFit="1" customWidth="1"/>
    <col min="1745" max="1799" width="12.140625" bestFit="1" customWidth="1"/>
    <col min="1800" max="1800" width="5" bestFit="1" customWidth="1"/>
    <col min="1996" max="1996" width="44" bestFit="1" customWidth="1"/>
    <col min="1997" max="1997" width="25.7109375" bestFit="1" customWidth="1"/>
    <col min="1998" max="1998" width="28.140625" bestFit="1" customWidth="1"/>
    <col min="1999" max="1999" width="17.28515625" bestFit="1" customWidth="1"/>
    <col min="2000" max="2000" width="5" bestFit="1" customWidth="1"/>
    <col min="2001" max="2055" width="12.140625" bestFit="1" customWidth="1"/>
    <col min="2056" max="2056" width="5" bestFit="1" customWidth="1"/>
    <col min="2252" max="2252" width="44" bestFit="1" customWidth="1"/>
    <col min="2253" max="2253" width="25.7109375" bestFit="1" customWidth="1"/>
    <col min="2254" max="2254" width="28.140625" bestFit="1" customWidth="1"/>
    <col min="2255" max="2255" width="17.28515625" bestFit="1" customWidth="1"/>
    <col min="2256" max="2256" width="5" bestFit="1" customWidth="1"/>
    <col min="2257" max="2311" width="12.140625" bestFit="1" customWidth="1"/>
    <col min="2312" max="2312" width="5" bestFit="1" customWidth="1"/>
    <col min="2508" max="2508" width="44" bestFit="1" customWidth="1"/>
    <col min="2509" max="2509" width="25.7109375" bestFit="1" customWidth="1"/>
    <col min="2510" max="2510" width="28.140625" bestFit="1" customWidth="1"/>
    <col min="2511" max="2511" width="17.28515625" bestFit="1" customWidth="1"/>
    <col min="2512" max="2512" width="5" bestFit="1" customWidth="1"/>
    <col min="2513" max="2567" width="12.140625" bestFit="1" customWidth="1"/>
    <col min="2568" max="2568" width="5" bestFit="1" customWidth="1"/>
    <col min="2764" max="2764" width="44" bestFit="1" customWidth="1"/>
    <col min="2765" max="2765" width="25.7109375" bestFit="1" customWidth="1"/>
    <col min="2766" max="2766" width="28.140625" bestFit="1" customWidth="1"/>
    <col min="2767" max="2767" width="17.28515625" bestFit="1" customWidth="1"/>
    <col min="2768" max="2768" width="5" bestFit="1" customWidth="1"/>
    <col min="2769" max="2823" width="12.140625" bestFit="1" customWidth="1"/>
    <col min="2824" max="2824" width="5" bestFit="1" customWidth="1"/>
    <col min="3020" max="3020" width="44" bestFit="1" customWidth="1"/>
    <col min="3021" max="3021" width="25.7109375" bestFit="1" customWidth="1"/>
    <col min="3022" max="3022" width="28.140625" bestFit="1" customWidth="1"/>
    <col min="3023" max="3023" width="17.28515625" bestFit="1" customWidth="1"/>
    <col min="3024" max="3024" width="5" bestFit="1" customWidth="1"/>
    <col min="3025" max="3079" width="12.140625" bestFit="1" customWidth="1"/>
    <col min="3080" max="3080" width="5" bestFit="1" customWidth="1"/>
    <col min="3276" max="3276" width="44" bestFit="1" customWidth="1"/>
    <col min="3277" max="3277" width="25.7109375" bestFit="1" customWidth="1"/>
    <col min="3278" max="3278" width="28.140625" bestFit="1" customWidth="1"/>
    <col min="3279" max="3279" width="17.28515625" bestFit="1" customWidth="1"/>
    <col min="3280" max="3280" width="5" bestFit="1" customWidth="1"/>
    <col min="3281" max="3335" width="12.140625" bestFit="1" customWidth="1"/>
    <col min="3336" max="3336" width="5" bestFit="1" customWidth="1"/>
    <col min="3532" max="3532" width="44" bestFit="1" customWidth="1"/>
    <col min="3533" max="3533" width="25.7109375" bestFit="1" customWidth="1"/>
    <col min="3534" max="3534" width="28.140625" bestFit="1" customWidth="1"/>
    <col min="3535" max="3535" width="17.28515625" bestFit="1" customWidth="1"/>
    <col min="3536" max="3536" width="5" bestFit="1" customWidth="1"/>
    <col min="3537" max="3591" width="12.140625" bestFit="1" customWidth="1"/>
    <col min="3592" max="3592" width="5" bestFit="1" customWidth="1"/>
    <col min="3788" max="3788" width="44" bestFit="1" customWidth="1"/>
    <col min="3789" max="3789" width="25.7109375" bestFit="1" customWidth="1"/>
    <col min="3790" max="3790" width="28.140625" bestFit="1" customWidth="1"/>
    <col min="3791" max="3791" width="17.28515625" bestFit="1" customWidth="1"/>
    <col min="3792" max="3792" width="5" bestFit="1" customWidth="1"/>
    <col min="3793" max="3847" width="12.140625" bestFit="1" customWidth="1"/>
    <col min="3848" max="3848" width="5" bestFit="1" customWidth="1"/>
    <col min="4044" max="4044" width="44" bestFit="1" customWidth="1"/>
    <col min="4045" max="4045" width="25.7109375" bestFit="1" customWidth="1"/>
    <col min="4046" max="4046" width="28.140625" bestFit="1" customWidth="1"/>
    <col min="4047" max="4047" width="17.28515625" bestFit="1" customWidth="1"/>
    <col min="4048" max="4048" width="5" bestFit="1" customWidth="1"/>
    <col min="4049" max="4103" width="12.140625" bestFit="1" customWidth="1"/>
    <col min="4104" max="4104" width="5" bestFit="1" customWidth="1"/>
    <col min="4300" max="4300" width="44" bestFit="1" customWidth="1"/>
    <col min="4301" max="4301" width="25.7109375" bestFit="1" customWidth="1"/>
    <col min="4302" max="4302" width="28.140625" bestFit="1" customWidth="1"/>
    <col min="4303" max="4303" width="17.28515625" bestFit="1" customWidth="1"/>
    <col min="4304" max="4304" width="5" bestFit="1" customWidth="1"/>
    <col min="4305" max="4359" width="12.140625" bestFit="1" customWidth="1"/>
    <col min="4360" max="4360" width="5" bestFit="1" customWidth="1"/>
    <col min="4556" max="4556" width="44" bestFit="1" customWidth="1"/>
    <col min="4557" max="4557" width="25.7109375" bestFit="1" customWidth="1"/>
    <col min="4558" max="4558" width="28.140625" bestFit="1" customWidth="1"/>
    <col min="4559" max="4559" width="17.28515625" bestFit="1" customWidth="1"/>
    <col min="4560" max="4560" width="5" bestFit="1" customWidth="1"/>
    <col min="4561" max="4615" width="12.140625" bestFit="1" customWidth="1"/>
    <col min="4616" max="4616" width="5" bestFit="1" customWidth="1"/>
    <col min="4812" max="4812" width="44" bestFit="1" customWidth="1"/>
    <col min="4813" max="4813" width="25.7109375" bestFit="1" customWidth="1"/>
    <col min="4814" max="4814" width="28.140625" bestFit="1" customWidth="1"/>
    <col min="4815" max="4815" width="17.28515625" bestFit="1" customWidth="1"/>
    <col min="4816" max="4816" width="5" bestFit="1" customWidth="1"/>
    <col min="4817" max="4871" width="12.140625" bestFit="1" customWidth="1"/>
    <col min="4872" max="4872" width="5" bestFit="1" customWidth="1"/>
    <col min="5068" max="5068" width="44" bestFit="1" customWidth="1"/>
    <col min="5069" max="5069" width="25.7109375" bestFit="1" customWidth="1"/>
    <col min="5070" max="5070" width="28.140625" bestFit="1" customWidth="1"/>
    <col min="5071" max="5071" width="17.28515625" bestFit="1" customWidth="1"/>
    <col min="5072" max="5072" width="5" bestFit="1" customWidth="1"/>
    <col min="5073" max="5127" width="12.140625" bestFit="1" customWidth="1"/>
    <col min="5128" max="5128" width="5" bestFit="1" customWidth="1"/>
    <col min="5324" max="5324" width="44" bestFit="1" customWidth="1"/>
    <col min="5325" max="5325" width="25.7109375" bestFit="1" customWidth="1"/>
    <col min="5326" max="5326" width="28.140625" bestFit="1" customWidth="1"/>
    <col min="5327" max="5327" width="17.28515625" bestFit="1" customWidth="1"/>
    <col min="5328" max="5328" width="5" bestFit="1" customWidth="1"/>
    <col min="5329" max="5383" width="12.140625" bestFit="1" customWidth="1"/>
    <col min="5384" max="5384" width="5" bestFit="1" customWidth="1"/>
    <col min="5580" max="5580" width="44" bestFit="1" customWidth="1"/>
    <col min="5581" max="5581" width="25.7109375" bestFit="1" customWidth="1"/>
    <col min="5582" max="5582" width="28.140625" bestFit="1" customWidth="1"/>
    <col min="5583" max="5583" width="17.28515625" bestFit="1" customWidth="1"/>
    <col min="5584" max="5584" width="5" bestFit="1" customWidth="1"/>
    <col min="5585" max="5639" width="12.140625" bestFit="1" customWidth="1"/>
    <col min="5640" max="5640" width="5" bestFit="1" customWidth="1"/>
    <col min="5836" max="5836" width="44" bestFit="1" customWidth="1"/>
    <col min="5837" max="5837" width="25.7109375" bestFit="1" customWidth="1"/>
    <col min="5838" max="5838" width="28.140625" bestFit="1" customWidth="1"/>
    <col min="5839" max="5839" width="17.28515625" bestFit="1" customWidth="1"/>
    <col min="5840" max="5840" width="5" bestFit="1" customWidth="1"/>
    <col min="5841" max="5895" width="12.140625" bestFit="1" customWidth="1"/>
    <col min="5896" max="5896" width="5" bestFit="1" customWidth="1"/>
    <col min="6092" max="6092" width="44" bestFit="1" customWidth="1"/>
    <col min="6093" max="6093" width="25.7109375" bestFit="1" customWidth="1"/>
    <col min="6094" max="6094" width="28.140625" bestFit="1" customWidth="1"/>
    <col min="6095" max="6095" width="17.28515625" bestFit="1" customWidth="1"/>
    <col min="6096" max="6096" width="5" bestFit="1" customWidth="1"/>
    <col min="6097" max="6151" width="12.140625" bestFit="1" customWidth="1"/>
    <col min="6152" max="6152" width="5" bestFit="1" customWidth="1"/>
    <col min="6348" max="6348" width="44" bestFit="1" customWidth="1"/>
    <col min="6349" max="6349" width="25.7109375" bestFit="1" customWidth="1"/>
    <col min="6350" max="6350" width="28.140625" bestFit="1" customWidth="1"/>
    <col min="6351" max="6351" width="17.28515625" bestFit="1" customWidth="1"/>
    <col min="6352" max="6352" width="5" bestFit="1" customWidth="1"/>
    <col min="6353" max="6407" width="12.140625" bestFit="1" customWidth="1"/>
    <col min="6408" max="6408" width="5" bestFit="1" customWidth="1"/>
    <col min="6604" max="6604" width="44" bestFit="1" customWidth="1"/>
    <col min="6605" max="6605" width="25.7109375" bestFit="1" customWidth="1"/>
    <col min="6606" max="6606" width="28.140625" bestFit="1" customWidth="1"/>
    <col min="6607" max="6607" width="17.28515625" bestFit="1" customWidth="1"/>
    <col min="6608" max="6608" width="5" bestFit="1" customWidth="1"/>
    <col min="6609" max="6663" width="12.140625" bestFit="1" customWidth="1"/>
    <col min="6664" max="6664" width="5" bestFit="1" customWidth="1"/>
    <col min="6860" max="6860" width="44" bestFit="1" customWidth="1"/>
    <col min="6861" max="6861" width="25.7109375" bestFit="1" customWidth="1"/>
    <col min="6862" max="6862" width="28.140625" bestFit="1" customWidth="1"/>
    <col min="6863" max="6863" width="17.28515625" bestFit="1" customWidth="1"/>
    <col min="6864" max="6864" width="5" bestFit="1" customWidth="1"/>
    <col min="6865" max="6919" width="12.140625" bestFit="1" customWidth="1"/>
    <col min="6920" max="6920" width="5" bestFit="1" customWidth="1"/>
    <col min="7116" max="7116" width="44" bestFit="1" customWidth="1"/>
    <col min="7117" max="7117" width="25.7109375" bestFit="1" customWidth="1"/>
    <col min="7118" max="7118" width="28.140625" bestFit="1" customWidth="1"/>
    <col min="7119" max="7119" width="17.28515625" bestFit="1" customWidth="1"/>
    <col min="7120" max="7120" width="5" bestFit="1" customWidth="1"/>
    <col min="7121" max="7175" width="12.140625" bestFit="1" customWidth="1"/>
    <col min="7176" max="7176" width="5" bestFit="1" customWidth="1"/>
    <col min="7372" max="7372" width="44" bestFit="1" customWidth="1"/>
    <col min="7373" max="7373" width="25.7109375" bestFit="1" customWidth="1"/>
    <col min="7374" max="7374" width="28.140625" bestFit="1" customWidth="1"/>
    <col min="7375" max="7375" width="17.28515625" bestFit="1" customWidth="1"/>
    <col min="7376" max="7376" width="5" bestFit="1" customWidth="1"/>
    <col min="7377" max="7431" width="12.140625" bestFit="1" customWidth="1"/>
    <col min="7432" max="7432" width="5" bestFit="1" customWidth="1"/>
    <col min="7628" max="7628" width="44" bestFit="1" customWidth="1"/>
    <col min="7629" max="7629" width="25.7109375" bestFit="1" customWidth="1"/>
    <col min="7630" max="7630" width="28.140625" bestFit="1" customWidth="1"/>
    <col min="7631" max="7631" width="17.28515625" bestFit="1" customWidth="1"/>
    <col min="7632" max="7632" width="5" bestFit="1" customWidth="1"/>
    <col min="7633" max="7687" width="12.140625" bestFit="1" customWidth="1"/>
    <col min="7688" max="7688" width="5" bestFit="1" customWidth="1"/>
    <col min="7884" max="7884" width="44" bestFit="1" customWidth="1"/>
    <col min="7885" max="7885" width="25.7109375" bestFit="1" customWidth="1"/>
    <col min="7886" max="7886" width="28.140625" bestFit="1" customWidth="1"/>
    <col min="7887" max="7887" width="17.28515625" bestFit="1" customWidth="1"/>
    <col min="7888" max="7888" width="5" bestFit="1" customWidth="1"/>
    <col min="7889" max="7943" width="12.140625" bestFit="1" customWidth="1"/>
    <col min="7944" max="7944" width="5" bestFit="1" customWidth="1"/>
    <col min="8140" max="8140" width="44" bestFit="1" customWidth="1"/>
    <col min="8141" max="8141" width="25.7109375" bestFit="1" customWidth="1"/>
    <col min="8142" max="8142" width="28.140625" bestFit="1" customWidth="1"/>
    <col min="8143" max="8143" width="17.28515625" bestFit="1" customWidth="1"/>
    <col min="8144" max="8144" width="5" bestFit="1" customWidth="1"/>
    <col min="8145" max="8199" width="12.140625" bestFit="1" customWidth="1"/>
    <col min="8200" max="8200" width="5" bestFit="1" customWidth="1"/>
    <col min="8396" max="8396" width="44" bestFit="1" customWidth="1"/>
    <col min="8397" max="8397" width="25.7109375" bestFit="1" customWidth="1"/>
    <col min="8398" max="8398" width="28.140625" bestFit="1" customWidth="1"/>
    <col min="8399" max="8399" width="17.28515625" bestFit="1" customWidth="1"/>
    <col min="8400" max="8400" width="5" bestFit="1" customWidth="1"/>
    <col min="8401" max="8455" width="12.140625" bestFit="1" customWidth="1"/>
    <col min="8456" max="8456" width="5" bestFit="1" customWidth="1"/>
    <col min="8652" max="8652" width="44" bestFit="1" customWidth="1"/>
    <col min="8653" max="8653" width="25.7109375" bestFit="1" customWidth="1"/>
    <col min="8654" max="8654" width="28.140625" bestFit="1" customWidth="1"/>
    <col min="8655" max="8655" width="17.28515625" bestFit="1" customWidth="1"/>
    <col min="8656" max="8656" width="5" bestFit="1" customWidth="1"/>
    <col min="8657" max="8711" width="12.140625" bestFit="1" customWidth="1"/>
    <col min="8712" max="8712" width="5" bestFit="1" customWidth="1"/>
    <col min="8908" max="8908" width="44" bestFit="1" customWidth="1"/>
    <col min="8909" max="8909" width="25.7109375" bestFit="1" customWidth="1"/>
    <col min="8910" max="8910" width="28.140625" bestFit="1" customWidth="1"/>
    <col min="8911" max="8911" width="17.28515625" bestFit="1" customWidth="1"/>
    <col min="8912" max="8912" width="5" bestFit="1" customWidth="1"/>
    <col min="8913" max="8967" width="12.140625" bestFit="1" customWidth="1"/>
    <col min="8968" max="8968" width="5" bestFit="1" customWidth="1"/>
    <col min="9164" max="9164" width="44" bestFit="1" customWidth="1"/>
    <col min="9165" max="9165" width="25.7109375" bestFit="1" customWidth="1"/>
    <col min="9166" max="9166" width="28.140625" bestFit="1" customWidth="1"/>
    <col min="9167" max="9167" width="17.28515625" bestFit="1" customWidth="1"/>
    <col min="9168" max="9168" width="5" bestFit="1" customWidth="1"/>
    <col min="9169" max="9223" width="12.140625" bestFit="1" customWidth="1"/>
    <col min="9224" max="9224" width="5" bestFit="1" customWidth="1"/>
    <col min="9420" max="9420" width="44" bestFit="1" customWidth="1"/>
    <col min="9421" max="9421" width="25.7109375" bestFit="1" customWidth="1"/>
    <col min="9422" max="9422" width="28.140625" bestFit="1" customWidth="1"/>
    <col min="9423" max="9423" width="17.28515625" bestFit="1" customWidth="1"/>
    <col min="9424" max="9424" width="5" bestFit="1" customWidth="1"/>
    <col min="9425" max="9479" width="12.140625" bestFit="1" customWidth="1"/>
    <col min="9480" max="9480" width="5" bestFit="1" customWidth="1"/>
    <col min="9676" max="9676" width="44" bestFit="1" customWidth="1"/>
    <col min="9677" max="9677" width="25.7109375" bestFit="1" customWidth="1"/>
    <col min="9678" max="9678" width="28.140625" bestFit="1" customWidth="1"/>
    <col min="9679" max="9679" width="17.28515625" bestFit="1" customWidth="1"/>
    <col min="9680" max="9680" width="5" bestFit="1" customWidth="1"/>
    <col min="9681" max="9735" width="12.140625" bestFit="1" customWidth="1"/>
    <col min="9736" max="9736" width="5" bestFit="1" customWidth="1"/>
    <col min="9932" max="9932" width="44" bestFit="1" customWidth="1"/>
    <col min="9933" max="9933" width="25.7109375" bestFit="1" customWidth="1"/>
    <col min="9934" max="9934" width="28.140625" bestFit="1" customWidth="1"/>
    <col min="9935" max="9935" width="17.28515625" bestFit="1" customWidth="1"/>
    <col min="9936" max="9936" width="5" bestFit="1" customWidth="1"/>
    <col min="9937" max="9991" width="12.140625" bestFit="1" customWidth="1"/>
    <col min="9992" max="9992" width="5" bestFit="1" customWidth="1"/>
    <col min="10188" max="10188" width="44" bestFit="1" customWidth="1"/>
    <col min="10189" max="10189" width="25.7109375" bestFit="1" customWidth="1"/>
    <col min="10190" max="10190" width="28.140625" bestFit="1" customWidth="1"/>
    <col min="10191" max="10191" width="17.28515625" bestFit="1" customWidth="1"/>
    <col min="10192" max="10192" width="5" bestFit="1" customWidth="1"/>
    <col min="10193" max="10247" width="12.140625" bestFit="1" customWidth="1"/>
    <col min="10248" max="10248" width="5" bestFit="1" customWidth="1"/>
    <col min="10444" max="10444" width="44" bestFit="1" customWidth="1"/>
    <col min="10445" max="10445" width="25.7109375" bestFit="1" customWidth="1"/>
    <col min="10446" max="10446" width="28.140625" bestFit="1" customWidth="1"/>
    <col min="10447" max="10447" width="17.28515625" bestFit="1" customWidth="1"/>
    <col min="10448" max="10448" width="5" bestFit="1" customWidth="1"/>
    <col min="10449" max="10503" width="12.140625" bestFit="1" customWidth="1"/>
    <col min="10504" max="10504" width="5" bestFit="1" customWidth="1"/>
    <col min="10700" max="10700" width="44" bestFit="1" customWidth="1"/>
    <col min="10701" max="10701" width="25.7109375" bestFit="1" customWidth="1"/>
    <col min="10702" max="10702" width="28.140625" bestFit="1" customWidth="1"/>
    <col min="10703" max="10703" width="17.28515625" bestFit="1" customWidth="1"/>
    <col min="10704" max="10704" width="5" bestFit="1" customWidth="1"/>
    <col min="10705" max="10759" width="12.140625" bestFit="1" customWidth="1"/>
    <col min="10760" max="10760" width="5" bestFit="1" customWidth="1"/>
    <col min="10956" max="10956" width="44" bestFit="1" customWidth="1"/>
    <col min="10957" max="10957" width="25.7109375" bestFit="1" customWidth="1"/>
    <col min="10958" max="10958" width="28.140625" bestFit="1" customWidth="1"/>
    <col min="10959" max="10959" width="17.28515625" bestFit="1" customWidth="1"/>
    <col min="10960" max="10960" width="5" bestFit="1" customWidth="1"/>
    <col min="10961" max="11015" width="12.140625" bestFit="1" customWidth="1"/>
    <col min="11016" max="11016" width="5" bestFit="1" customWidth="1"/>
    <col min="11212" max="11212" width="44" bestFit="1" customWidth="1"/>
    <col min="11213" max="11213" width="25.7109375" bestFit="1" customWidth="1"/>
    <col min="11214" max="11214" width="28.140625" bestFit="1" customWidth="1"/>
    <col min="11215" max="11215" width="17.28515625" bestFit="1" customWidth="1"/>
    <col min="11216" max="11216" width="5" bestFit="1" customWidth="1"/>
    <col min="11217" max="11271" width="12.140625" bestFit="1" customWidth="1"/>
    <col min="11272" max="11272" width="5" bestFit="1" customWidth="1"/>
    <col min="11468" max="11468" width="44" bestFit="1" customWidth="1"/>
    <col min="11469" max="11469" width="25.7109375" bestFit="1" customWidth="1"/>
    <col min="11470" max="11470" width="28.140625" bestFit="1" customWidth="1"/>
    <col min="11471" max="11471" width="17.28515625" bestFit="1" customWidth="1"/>
    <col min="11472" max="11472" width="5" bestFit="1" customWidth="1"/>
    <col min="11473" max="11527" width="12.140625" bestFit="1" customWidth="1"/>
    <col min="11528" max="11528" width="5" bestFit="1" customWidth="1"/>
    <col min="11724" max="11724" width="44" bestFit="1" customWidth="1"/>
    <col min="11725" max="11725" width="25.7109375" bestFit="1" customWidth="1"/>
    <col min="11726" max="11726" width="28.140625" bestFit="1" customWidth="1"/>
    <col min="11727" max="11727" width="17.28515625" bestFit="1" customWidth="1"/>
    <col min="11728" max="11728" width="5" bestFit="1" customWidth="1"/>
    <col min="11729" max="11783" width="12.140625" bestFit="1" customWidth="1"/>
    <col min="11784" max="11784" width="5" bestFit="1" customWidth="1"/>
    <col min="11980" max="11980" width="44" bestFit="1" customWidth="1"/>
    <col min="11981" max="11981" width="25.7109375" bestFit="1" customWidth="1"/>
    <col min="11982" max="11982" width="28.140625" bestFit="1" customWidth="1"/>
    <col min="11983" max="11983" width="17.28515625" bestFit="1" customWidth="1"/>
    <col min="11984" max="11984" width="5" bestFit="1" customWidth="1"/>
    <col min="11985" max="12039" width="12.140625" bestFit="1" customWidth="1"/>
    <col min="12040" max="12040" width="5" bestFit="1" customWidth="1"/>
    <col min="12236" max="12236" width="44" bestFit="1" customWidth="1"/>
    <col min="12237" max="12237" width="25.7109375" bestFit="1" customWidth="1"/>
    <col min="12238" max="12238" width="28.140625" bestFit="1" customWidth="1"/>
    <col min="12239" max="12239" width="17.28515625" bestFit="1" customWidth="1"/>
    <col min="12240" max="12240" width="5" bestFit="1" customWidth="1"/>
    <col min="12241" max="12295" width="12.140625" bestFit="1" customWidth="1"/>
    <col min="12296" max="12296" width="5" bestFit="1" customWidth="1"/>
    <col min="12492" max="12492" width="44" bestFit="1" customWidth="1"/>
    <col min="12493" max="12493" width="25.7109375" bestFit="1" customWidth="1"/>
    <col min="12494" max="12494" width="28.140625" bestFit="1" customWidth="1"/>
    <col min="12495" max="12495" width="17.28515625" bestFit="1" customWidth="1"/>
    <col min="12496" max="12496" width="5" bestFit="1" customWidth="1"/>
    <col min="12497" max="12551" width="12.140625" bestFit="1" customWidth="1"/>
    <col min="12552" max="12552" width="5" bestFit="1" customWidth="1"/>
    <col min="12748" max="12748" width="44" bestFit="1" customWidth="1"/>
    <col min="12749" max="12749" width="25.7109375" bestFit="1" customWidth="1"/>
    <col min="12750" max="12750" width="28.140625" bestFit="1" customWidth="1"/>
    <col min="12751" max="12751" width="17.28515625" bestFit="1" customWidth="1"/>
    <col min="12752" max="12752" width="5" bestFit="1" customWidth="1"/>
    <col min="12753" max="12807" width="12.140625" bestFit="1" customWidth="1"/>
    <col min="12808" max="12808" width="5" bestFit="1" customWidth="1"/>
    <col min="13004" max="13004" width="44" bestFit="1" customWidth="1"/>
    <col min="13005" max="13005" width="25.7109375" bestFit="1" customWidth="1"/>
    <col min="13006" max="13006" width="28.140625" bestFit="1" customWidth="1"/>
    <col min="13007" max="13007" width="17.28515625" bestFit="1" customWidth="1"/>
    <col min="13008" max="13008" width="5" bestFit="1" customWidth="1"/>
    <col min="13009" max="13063" width="12.140625" bestFit="1" customWidth="1"/>
    <col min="13064" max="13064" width="5" bestFit="1" customWidth="1"/>
    <col min="13260" max="13260" width="44" bestFit="1" customWidth="1"/>
    <col min="13261" max="13261" width="25.7109375" bestFit="1" customWidth="1"/>
    <col min="13262" max="13262" width="28.140625" bestFit="1" customWidth="1"/>
    <col min="13263" max="13263" width="17.28515625" bestFit="1" customWidth="1"/>
    <col min="13264" max="13264" width="5" bestFit="1" customWidth="1"/>
    <col min="13265" max="13319" width="12.140625" bestFit="1" customWidth="1"/>
    <col min="13320" max="13320" width="5" bestFit="1" customWidth="1"/>
    <col min="13516" max="13516" width="44" bestFit="1" customWidth="1"/>
    <col min="13517" max="13517" width="25.7109375" bestFit="1" customWidth="1"/>
    <col min="13518" max="13518" width="28.140625" bestFit="1" customWidth="1"/>
    <col min="13519" max="13519" width="17.28515625" bestFit="1" customWidth="1"/>
    <col min="13520" max="13520" width="5" bestFit="1" customWidth="1"/>
    <col min="13521" max="13575" width="12.140625" bestFit="1" customWidth="1"/>
    <col min="13576" max="13576" width="5" bestFit="1" customWidth="1"/>
    <col min="13772" max="13772" width="44" bestFit="1" customWidth="1"/>
    <col min="13773" max="13773" width="25.7109375" bestFit="1" customWidth="1"/>
    <col min="13774" max="13774" width="28.140625" bestFit="1" customWidth="1"/>
    <col min="13775" max="13775" width="17.28515625" bestFit="1" customWidth="1"/>
    <col min="13776" max="13776" width="5" bestFit="1" customWidth="1"/>
    <col min="13777" max="13831" width="12.140625" bestFit="1" customWidth="1"/>
    <col min="13832" max="13832" width="5" bestFit="1" customWidth="1"/>
    <col min="14028" max="14028" width="44" bestFit="1" customWidth="1"/>
    <col min="14029" max="14029" width="25.7109375" bestFit="1" customWidth="1"/>
    <col min="14030" max="14030" width="28.140625" bestFit="1" customWidth="1"/>
    <col min="14031" max="14031" width="17.28515625" bestFit="1" customWidth="1"/>
    <col min="14032" max="14032" width="5" bestFit="1" customWidth="1"/>
    <col min="14033" max="14087" width="12.140625" bestFit="1" customWidth="1"/>
    <col min="14088" max="14088" width="5" bestFit="1" customWidth="1"/>
    <col min="14284" max="14284" width="44" bestFit="1" customWidth="1"/>
    <col min="14285" max="14285" width="25.7109375" bestFit="1" customWidth="1"/>
    <col min="14286" max="14286" width="28.140625" bestFit="1" customWidth="1"/>
    <col min="14287" max="14287" width="17.28515625" bestFit="1" customWidth="1"/>
    <col min="14288" max="14288" width="5" bestFit="1" customWidth="1"/>
    <col min="14289" max="14343" width="12.140625" bestFit="1" customWidth="1"/>
    <col min="14344" max="14344" width="5" bestFit="1" customWidth="1"/>
    <col min="14540" max="14540" width="44" bestFit="1" customWidth="1"/>
    <col min="14541" max="14541" width="25.7109375" bestFit="1" customWidth="1"/>
    <col min="14542" max="14542" width="28.140625" bestFit="1" customWidth="1"/>
    <col min="14543" max="14543" width="17.28515625" bestFit="1" customWidth="1"/>
    <col min="14544" max="14544" width="5" bestFit="1" customWidth="1"/>
    <col min="14545" max="14599" width="12.140625" bestFit="1" customWidth="1"/>
    <col min="14600" max="14600" width="5" bestFit="1" customWidth="1"/>
    <col min="14796" max="14796" width="44" bestFit="1" customWidth="1"/>
    <col min="14797" max="14797" width="25.7109375" bestFit="1" customWidth="1"/>
    <col min="14798" max="14798" width="28.140625" bestFit="1" customWidth="1"/>
    <col min="14799" max="14799" width="17.28515625" bestFit="1" customWidth="1"/>
    <col min="14800" max="14800" width="5" bestFit="1" customWidth="1"/>
    <col min="14801" max="14855" width="12.140625" bestFit="1" customWidth="1"/>
    <col min="14856" max="14856" width="5" bestFit="1" customWidth="1"/>
    <col min="15052" max="15052" width="44" bestFit="1" customWidth="1"/>
    <col min="15053" max="15053" width="25.7109375" bestFit="1" customWidth="1"/>
    <col min="15054" max="15054" width="28.140625" bestFit="1" customWidth="1"/>
    <col min="15055" max="15055" width="17.28515625" bestFit="1" customWidth="1"/>
    <col min="15056" max="15056" width="5" bestFit="1" customWidth="1"/>
    <col min="15057" max="15111" width="12.140625" bestFit="1" customWidth="1"/>
    <col min="15112" max="15112" width="5" bestFit="1" customWidth="1"/>
    <col min="15308" max="15308" width="44" bestFit="1" customWidth="1"/>
    <col min="15309" max="15309" width="25.7109375" bestFit="1" customWidth="1"/>
    <col min="15310" max="15310" width="28.140625" bestFit="1" customWidth="1"/>
    <col min="15311" max="15311" width="17.28515625" bestFit="1" customWidth="1"/>
    <col min="15312" max="15312" width="5" bestFit="1" customWidth="1"/>
    <col min="15313" max="15367" width="12.140625" bestFit="1" customWidth="1"/>
    <col min="15368" max="15368" width="5" bestFit="1" customWidth="1"/>
    <col min="15564" max="15564" width="44" bestFit="1" customWidth="1"/>
    <col min="15565" max="15565" width="25.7109375" bestFit="1" customWidth="1"/>
    <col min="15566" max="15566" width="28.140625" bestFit="1" customWidth="1"/>
    <col min="15567" max="15567" width="17.28515625" bestFit="1" customWidth="1"/>
    <col min="15568" max="15568" width="5" bestFit="1" customWidth="1"/>
    <col min="15569" max="15623" width="12.140625" bestFit="1" customWidth="1"/>
    <col min="15624" max="15624" width="5" bestFit="1" customWidth="1"/>
    <col min="15820" max="15820" width="44" bestFit="1" customWidth="1"/>
    <col min="15821" max="15821" width="25.7109375" bestFit="1" customWidth="1"/>
    <col min="15822" max="15822" width="28.140625" bestFit="1" customWidth="1"/>
    <col min="15823" max="15823" width="17.28515625" bestFit="1" customWidth="1"/>
    <col min="15824" max="15824" width="5" bestFit="1" customWidth="1"/>
    <col min="15825" max="15879" width="12.140625" bestFit="1" customWidth="1"/>
    <col min="15880" max="15880" width="5" bestFit="1" customWidth="1"/>
    <col min="16076" max="16076" width="44" bestFit="1" customWidth="1"/>
    <col min="16077" max="16077" width="25.7109375" bestFit="1" customWidth="1"/>
    <col min="16078" max="16078" width="28.140625" bestFit="1" customWidth="1"/>
    <col min="16079" max="16079" width="17.28515625" bestFit="1" customWidth="1"/>
    <col min="16080" max="16080" width="5" bestFit="1" customWidth="1"/>
    <col min="16081" max="16135" width="12.140625" bestFit="1" customWidth="1"/>
    <col min="16136" max="16136" width="5" bestFit="1" customWidth="1"/>
  </cols>
  <sheetData>
    <row r="1" spans="1:8" x14ac:dyDescent="0.25">
      <c r="A1" t="s">
        <v>328</v>
      </c>
    </row>
    <row r="2" spans="1:8" x14ac:dyDescent="0.25">
      <c r="A2" t="s">
        <v>329</v>
      </c>
    </row>
    <row r="4" spans="1:8" x14ac:dyDescent="0.25">
      <c r="A4" t="s">
        <v>330</v>
      </c>
      <c r="B4" t="s">
        <v>331</v>
      </c>
      <c r="C4" t="s">
        <v>34</v>
      </c>
      <c r="D4" t="s">
        <v>35</v>
      </c>
      <c r="E4" t="s">
        <v>36</v>
      </c>
      <c r="F4" t="s">
        <v>37</v>
      </c>
      <c r="G4" t="s">
        <v>38</v>
      </c>
      <c r="H4" t="s">
        <v>320</v>
      </c>
    </row>
    <row r="5" spans="1:8" x14ac:dyDescent="0.25">
      <c r="A5" t="s">
        <v>111</v>
      </c>
      <c r="B5" t="s">
        <v>332</v>
      </c>
    </row>
    <row r="6" spans="1:8" x14ac:dyDescent="0.25">
      <c r="A6" t="s">
        <v>322</v>
      </c>
      <c r="B6" t="s">
        <v>332</v>
      </c>
      <c r="C6">
        <v>-2.3824432617866762</v>
      </c>
      <c r="D6">
        <v>1.9681450118850989</v>
      </c>
      <c r="E6">
        <v>4.4315340673511514</v>
      </c>
    </row>
    <row r="7" spans="1:8" x14ac:dyDescent="0.25">
      <c r="A7" t="s">
        <v>40</v>
      </c>
      <c r="B7" t="s">
        <v>332</v>
      </c>
      <c r="C7">
        <v>2.9940515197900481</v>
      </c>
      <c r="D7">
        <v>10.902257883783079</v>
      </c>
      <c r="E7">
        <v>-1.2166948493222662</v>
      </c>
      <c r="F7">
        <v>-1.7146110232700096</v>
      </c>
      <c r="G7">
        <v>-1.9465865993341964</v>
      </c>
    </row>
    <row r="8" spans="1:8" x14ac:dyDescent="0.25">
      <c r="A8" t="s">
        <v>154</v>
      </c>
      <c r="B8" t="s">
        <v>332</v>
      </c>
      <c r="C8">
        <v>0.49758912117366094</v>
      </c>
      <c r="D8">
        <v>1.7098312466764014</v>
      </c>
      <c r="E8">
        <v>3.3398509350530219</v>
      </c>
      <c r="F8">
        <v>1.4332478411265726</v>
      </c>
      <c r="G8">
        <v>-0.26350066055833565</v>
      </c>
    </row>
    <row r="9" spans="1:8" x14ac:dyDescent="0.25">
      <c r="A9" t="s">
        <v>86</v>
      </c>
      <c r="B9" t="s">
        <v>332</v>
      </c>
      <c r="C9">
        <v>2.8409392676370828</v>
      </c>
      <c r="D9">
        <v>1.5785164486389931</v>
      </c>
      <c r="E9">
        <v>1.2354863989318545</v>
      </c>
      <c r="F9">
        <v>1.9054709355272479</v>
      </c>
      <c r="G9">
        <v>2.9596528001149807</v>
      </c>
    </row>
    <row r="10" spans="1:8" x14ac:dyDescent="0.25">
      <c r="A10" t="s">
        <v>333</v>
      </c>
      <c r="B10" t="s">
        <v>332</v>
      </c>
      <c r="C10">
        <v>1.106659388995638</v>
      </c>
      <c r="D10">
        <v>3.2133658171201063</v>
      </c>
      <c r="E10">
        <v>1.3298679400573548</v>
      </c>
      <c r="F10">
        <v>0.685243252672322</v>
      </c>
      <c r="G10">
        <v>1.1416336180216149</v>
      </c>
    </row>
    <row r="11" spans="1:8" x14ac:dyDescent="0.25">
      <c r="A11" t="s">
        <v>217</v>
      </c>
      <c r="B11" t="s">
        <v>332</v>
      </c>
      <c r="C11">
        <v>0.32642324064030959</v>
      </c>
      <c r="D11">
        <v>4.1943016378745028</v>
      </c>
      <c r="E11">
        <v>3.7159439584281984</v>
      </c>
      <c r="F11">
        <v>2.5561997885644558</v>
      </c>
      <c r="G11">
        <v>2.9551353731579297</v>
      </c>
    </row>
    <row r="12" spans="1:8" x14ac:dyDescent="0.25">
      <c r="A12" t="s">
        <v>110</v>
      </c>
      <c r="B12" t="s">
        <v>332</v>
      </c>
      <c r="C12">
        <v>5.0447690163219789</v>
      </c>
      <c r="D12">
        <v>-2.0861970896820736</v>
      </c>
      <c r="E12">
        <v>1.2368990170067633</v>
      </c>
      <c r="F12">
        <v>-3.5599208661713817</v>
      </c>
      <c r="G12">
        <v>1.3425334180525255</v>
      </c>
    </row>
    <row r="13" spans="1:8" x14ac:dyDescent="0.25">
      <c r="A13" t="s">
        <v>41</v>
      </c>
      <c r="B13" t="s">
        <v>332</v>
      </c>
      <c r="C13">
        <v>4.541679199047465</v>
      </c>
      <c r="D13">
        <v>6.8272902479340729</v>
      </c>
      <c r="E13">
        <v>2.8217503105952204</v>
      </c>
      <c r="F13">
        <v>3.1188326346554476</v>
      </c>
      <c r="G13">
        <v>2.605504435148049</v>
      </c>
    </row>
    <row r="14" spans="1:8" x14ac:dyDescent="0.25">
      <c r="A14" t="s">
        <v>321</v>
      </c>
      <c r="B14" t="s">
        <v>332</v>
      </c>
    </row>
    <row r="15" spans="1:8" x14ac:dyDescent="0.25">
      <c r="A15" t="s">
        <v>334</v>
      </c>
      <c r="B15" t="s">
        <v>332</v>
      </c>
      <c r="C15">
        <v>-2.8172561938995244</v>
      </c>
      <c r="D15">
        <v>2.768421661242698</v>
      </c>
      <c r="E15">
        <v>-1.2160032495037427</v>
      </c>
      <c r="F15">
        <v>3.5498610715226135</v>
      </c>
      <c r="G15">
        <v>3.0859324825570695</v>
      </c>
    </row>
    <row r="16" spans="1:8" x14ac:dyDescent="0.25">
      <c r="A16" t="s">
        <v>84</v>
      </c>
      <c r="B16" t="s">
        <v>332</v>
      </c>
      <c r="C16">
        <v>0.96680739715368702</v>
      </c>
      <c r="D16">
        <v>1.8625301687818165</v>
      </c>
      <c r="E16">
        <v>0.71583259791970022</v>
      </c>
      <c r="F16">
        <v>0.98519256861276006</v>
      </c>
      <c r="G16">
        <v>0.87682498435550826</v>
      </c>
    </row>
    <row r="17" spans="1:7" x14ac:dyDescent="0.25">
      <c r="A17" t="s">
        <v>223</v>
      </c>
      <c r="B17" t="s">
        <v>332</v>
      </c>
      <c r="C17">
        <v>2.4620372749737669</v>
      </c>
      <c r="D17">
        <v>0.28746400286729568</v>
      </c>
      <c r="E17">
        <v>-0.45890134939199356</v>
      </c>
      <c r="F17">
        <v>-8.80538840875289E-2</v>
      </c>
      <c r="G17">
        <v>0.14803420239917386</v>
      </c>
    </row>
    <row r="18" spans="1:7" x14ac:dyDescent="0.25">
      <c r="A18" t="s">
        <v>42</v>
      </c>
      <c r="B18" t="s">
        <v>332</v>
      </c>
      <c r="C18">
        <v>-1.2294791841535755</v>
      </c>
      <c r="D18">
        <v>0.85098600919903333</v>
      </c>
      <c r="E18">
        <v>4.4370662913711953</v>
      </c>
      <c r="F18">
        <v>0.73473979607298645</v>
      </c>
      <c r="G18">
        <v>-0.11795378034717885</v>
      </c>
    </row>
    <row r="19" spans="1:7" x14ac:dyDescent="0.25">
      <c r="A19" t="s">
        <v>159</v>
      </c>
      <c r="B19" t="s">
        <v>332</v>
      </c>
      <c r="C19">
        <v>0.68988322935064161</v>
      </c>
      <c r="D19">
        <v>0.58354026798448899</v>
      </c>
      <c r="E19">
        <v>1.1823219166381449</v>
      </c>
      <c r="F19">
        <v>1.2656980511031719</v>
      </c>
      <c r="G19">
        <v>-7.0172305492486373</v>
      </c>
    </row>
    <row r="20" spans="1:7" x14ac:dyDescent="0.25">
      <c r="A20" t="s">
        <v>224</v>
      </c>
      <c r="B20" t="s">
        <v>332</v>
      </c>
      <c r="C20">
        <v>0.39471249476403614</v>
      </c>
      <c r="D20">
        <v>-0.5872666020356121</v>
      </c>
      <c r="E20">
        <v>-0.55485195707447588</v>
      </c>
      <c r="F20">
        <v>1.2151053522028121</v>
      </c>
      <c r="G20">
        <v>1.0100018490744276</v>
      </c>
    </row>
    <row r="21" spans="1:7" x14ac:dyDescent="0.25">
      <c r="A21" t="s">
        <v>156</v>
      </c>
      <c r="B21" t="s">
        <v>332</v>
      </c>
      <c r="C21">
        <v>0.12432853545101352</v>
      </c>
      <c r="D21">
        <v>1.9902444070447558</v>
      </c>
      <c r="E21">
        <v>4.3638937633766517</v>
      </c>
      <c r="F21">
        <v>3.5853064825390675</v>
      </c>
      <c r="G21">
        <v>-0.54565423649101774</v>
      </c>
    </row>
    <row r="22" spans="1:7" x14ac:dyDescent="0.25">
      <c r="A22" t="s">
        <v>158</v>
      </c>
      <c r="B22" t="s">
        <v>332</v>
      </c>
      <c r="C22">
        <v>3.4838118300358332</v>
      </c>
      <c r="D22">
        <v>3.3473989984529311</v>
      </c>
      <c r="E22">
        <v>2.6537871578111236</v>
      </c>
      <c r="F22">
        <v>1.045647913766885</v>
      </c>
      <c r="G22">
        <v>1.054362509662468</v>
      </c>
    </row>
    <row r="23" spans="1:7" x14ac:dyDescent="0.25">
      <c r="A23" t="s">
        <v>43</v>
      </c>
      <c r="B23" t="s">
        <v>332</v>
      </c>
      <c r="C23">
        <v>5.2229220222295396</v>
      </c>
      <c r="D23">
        <v>5.2509401006222589</v>
      </c>
      <c r="E23">
        <v>4.7319091579547603</v>
      </c>
      <c r="F23">
        <v>4.7809000453726753</v>
      </c>
      <c r="G23">
        <v>5.2831474252866997</v>
      </c>
    </row>
    <row r="24" spans="1:7" x14ac:dyDescent="0.25">
      <c r="A24" t="s">
        <v>89</v>
      </c>
      <c r="B24" t="s">
        <v>332</v>
      </c>
      <c r="C24">
        <v>2.5706263090269204</v>
      </c>
      <c r="D24">
        <v>0.61202468175427782</v>
      </c>
      <c r="E24">
        <v>1.4281471093886324</v>
      </c>
      <c r="F24">
        <v>1.9064319281976765</v>
      </c>
      <c r="G24">
        <v>4.2807076932534187</v>
      </c>
    </row>
    <row r="25" spans="1:7" x14ac:dyDescent="0.25">
      <c r="A25" t="s">
        <v>155</v>
      </c>
      <c r="B25" t="s">
        <v>332</v>
      </c>
      <c r="C25">
        <v>-1.5067126978510004</v>
      </c>
      <c r="D25">
        <v>1.5842068389744242</v>
      </c>
      <c r="E25">
        <v>4.1786424782232103</v>
      </c>
      <c r="F25">
        <v>3.3925091874041016</v>
      </c>
      <c r="G25">
        <v>1.7197080061180543</v>
      </c>
    </row>
    <row r="26" spans="1:7" x14ac:dyDescent="0.25">
      <c r="A26" t="s">
        <v>335</v>
      </c>
      <c r="B26" t="s">
        <v>332</v>
      </c>
      <c r="C26">
        <v>-1.0006418034205353</v>
      </c>
      <c r="D26">
        <v>1.5151159385943203</v>
      </c>
      <c r="E26">
        <v>-1.4330413563362896</v>
      </c>
      <c r="F26">
        <v>-1.8782203207893247</v>
      </c>
      <c r="G26">
        <v>-2.9219330236020085</v>
      </c>
    </row>
    <row r="27" spans="1:7" x14ac:dyDescent="0.25">
      <c r="A27" t="s">
        <v>88</v>
      </c>
      <c r="B27" t="s">
        <v>332</v>
      </c>
      <c r="C27">
        <v>0.98587152584394744</v>
      </c>
      <c r="D27">
        <v>-0.83250138975810728</v>
      </c>
      <c r="E27">
        <v>2.5250390314370605</v>
      </c>
      <c r="F27">
        <v>1.2401886987127568</v>
      </c>
      <c r="G27">
        <v>3.2278404506458145</v>
      </c>
    </row>
    <row r="28" spans="1:7" x14ac:dyDescent="0.25">
      <c r="A28" t="s">
        <v>87</v>
      </c>
      <c r="B28" t="s">
        <v>332</v>
      </c>
      <c r="C28">
        <v>5.7331174669953811</v>
      </c>
      <c r="D28">
        <v>1.8281349386241317</v>
      </c>
      <c r="E28">
        <v>1.0522457197673418</v>
      </c>
      <c r="F28">
        <v>1.5407288940716199</v>
      </c>
      <c r="G28">
        <v>-4.1907962680332531</v>
      </c>
    </row>
    <row r="29" spans="1:7" x14ac:dyDescent="0.25">
      <c r="A29" t="s">
        <v>114</v>
      </c>
      <c r="B29" t="s">
        <v>332</v>
      </c>
      <c r="C29">
        <v>-0.25095613632886682</v>
      </c>
      <c r="D29">
        <v>1.4253238813953573</v>
      </c>
      <c r="E29">
        <v>-0.88995238530688425</v>
      </c>
      <c r="F29">
        <v>1.8601057941208126</v>
      </c>
      <c r="G29">
        <v>-1.0882356058585287</v>
      </c>
    </row>
    <row r="30" spans="1:7" x14ac:dyDescent="0.25">
      <c r="A30" t="s">
        <v>115</v>
      </c>
      <c r="B30" t="s">
        <v>332</v>
      </c>
      <c r="C30">
        <v>-2.5011033078841507</v>
      </c>
      <c r="D30">
        <v>-5.1782038272648521</v>
      </c>
      <c r="E30">
        <v>-2.8156149108363451</v>
      </c>
    </row>
    <row r="31" spans="1:7" x14ac:dyDescent="0.25">
      <c r="A31" t="s">
        <v>116</v>
      </c>
      <c r="B31" t="s">
        <v>332</v>
      </c>
      <c r="C31">
        <v>3.5315344614392075</v>
      </c>
      <c r="D31">
        <v>3.4742553824873283</v>
      </c>
      <c r="E31">
        <v>5.1434976932885661</v>
      </c>
      <c r="F31">
        <v>3.8418778104804687</v>
      </c>
      <c r="G31">
        <v>3.2569541497796735</v>
      </c>
    </row>
    <row r="32" spans="1:7" x14ac:dyDescent="0.25">
      <c r="A32" t="s">
        <v>117</v>
      </c>
      <c r="B32" t="s">
        <v>332</v>
      </c>
      <c r="C32">
        <v>2.9239065091033893</v>
      </c>
      <c r="D32">
        <v>0.96680634297587176</v>
      </c>
      <c r="E32">
        <v>2.0781905908324489</v>
      </c>
      <c r="F32">
        <v>-0.77998432704600873</v>
      </c>
      <c r="G32">
        <v>-4.6660135200361452</v>
      </c>
    </row>
    <row r="33" spans="1:7" x14ac:dyDescent="0.25">
      <c r="A33" t="s">
        <v>113</v>
      </c>
      <c r="B33" t="s">
        <v>332</v>
      </c>
      <c r="C33">
        <v>0.38419720850899353</v>
      </c>
      <c r="D33">
        <v>-4.9962729205944356E-2</v>
      </c>
      <c r="E33">
        <v>-0.39861060218274247</v>
      </c>
      <c r="F33">
        <v>-0.111608403267482</v>
      </c>
      <c r="G33">
        <v>0.58602179985393832</v>
      </c>
    </row>
    <row r="34" spans="1:7" x14ac:dyDescent="0.25">
      <c r="A34" t="s">
        <v>336</v>
      </c>
      <c r="B34" t="s">
        <v>332</v>
      </c>
      <c r="C34">
        <v>2.1503473549464331</v>
      </c>
      <c r="D34">
        <v>-0.59744664627670829</v>
      </c>
      <c r="E34">
        <v>-3.550020962745009</v>
      </c>
      <c r="F34">
        <v>-3.7288950911596714</v>
      </c>
      <c r="G34">
        <v>-1.9281856216244648</v>
      </c>
    </row>
    <row r="35" spans="1:7" x14ac:dyDescent="0.25">
      <c r="A35" t="s">
        <v>44</v>
      </c>
      <c r="B35" t="s">
        <v>332</v>
      </c>
      <c r="C35">
        <v>6.1228045875120358</v>
      </c>
      <c r="D35">
        <v>3.4519312275423886</v>
      </c>
      <c r="E35">
        <v>0.66362801502381785</v>
      </c>
      <c r="F35">
        <v>4.311893537439289</v>
      </c>
      <c r="G35">
        <v>5.1414509378584228</v>
      </c>
    </row>
    <row r="36" spans="1:7" x14ac:dyDescent="0.25">
      <c r="A36" t="s">
        <v>157</v>
      </c>
      <c r="B36" t="s">
        <v>332</v>
      </c>
      <c r="C36">
        <v>3.9232455116507765</v>
      </c>
      <c r="D36">
        <v>2.3445366616844439</v>
      </c>
      <c r="E36">
        <v>7.6548396203665448</v>
      </c>
      <c r="F36">
        <v>1.1860175863244109</v>
      </c>
      <c r="G36">
        <v>-2.1307340943912578</v>
      </c>
    </row>
    <row r="37" spans="1:7" x14ac:dyDescent="0.25">
      <c r="A37" t="s">
        <v>162</v>
      </c>
      <c r="B37" t="s">
        <v>332</v>
      </c>
      <c r="C37">
        <v>1.341588537925162</v>
      </c>
      <c r="D37">
        <v>2.116027319147463</v>
      </c>
      <c r="E37">
        <v>-37.925162850913516</v>
      </c>
      <c r="F37">
        <v>-0.92929146747889035</v>
      </c>
      <c r="G37">
        <v>2.7476768641667917</v>
      </c>
    </row>
    <row r="38" spans="1:7" x14ac:dyDescent="0.25">
      <c r="A38" t="s">
        <v>221</v>
      </c>
      <c r="B38" t="s">
        <v>332</v>
      </c>
      <c r="C38">
        <v>2.1275916753473751</v>
      </c>
      <c r="D38">
        <v>0.5488909483254929</v>
      </c>
      <c r="E38">
        <v>1.043331610389103</v>
      </c>
      <c r="F38">
        <v>1.353824490315219</v>
      </c>
      <c r="G38">
        <v>0.20958560401729187</v>
      </c>
    </row>
    <row r="39" spans="1:7" x14ac:dyDescent="0.25">
      <c r="A39" t="s">
        <v>337</v>
      </c>
      <c r="B39" t="s">
        <v>332</v>
      </c>
      <c r="C39">
        <v>3.494797814454742</v>
      </c>
      <c r="D39">
        <v>0.80160640627526902</v>
      </c>
      <c r="E39">
        <v>1.5475737380174195</v>
      </c>
      <c r="F39">
        <v>3.1416377058357341</v>
      </c>
      <c r="G39">
        <v>3.7935501806739751</v>
      </c>
    </row>
    <row r="40" spans="1:7" x14ac:dyDescent="0.25">
      <c r="A40" t="s">
        <v>243</v>
      </c>
      <c r="B40" t="s">
        <v>332</v>
      </c>
      <c r="C40">
        <v>0.67888017909479004</v>
      </c>
      <c r="D40">
        <v>-1.9169371369514465E-2</v>
      </c>
      <c r="E40">
        <v>0.6169283545609261</v>
      </c>
      <c r="F40">
        <v>0.75997921753487674</v>
      </c>
      <c r="G40">
        <v>-0.35428090335314266</v>
      </c>
    </row>
    <row r="41" spans="1:7" x14ac:dyDescent="0.25">
      <c r="A41" t="s">
        <v>338</v>
      </c>
      <c r="B41" t="s">
        <v>332</v>
      </c>
    </row>
    <row r="42" spans="1:7" x14ac:dyDescent="0.25">
      <c r="A42" t="s">
        <v>120</v>
      </c>
      <c r="B42" t="s">
        <v>332</v>
      </c>
      <c r="C42">
        <v>4.6936011442341652</v>
      </c>
      <c r="D42">
        <v>4.3222152767713879</v>
      </c>
      <c r="E42">
        <v>2.8679831269399187</v>
      </c>
      <c r="F42">
        <v>0.80493701990680222</v>
      </c>
      <c r="G42">
        <v>1.2482391719237853</v>
      </c>
    </row>
    <row r="43" spans="1:7" x14ac:dyDescent="0.25">
      <c r="A43" t="s">
        <v>47</v>
      </c>
      <c r="B43" t="s">
        <v>332</v>
      </c>
      <c r="C43">
        <v>9.0128540350196857</v>
      </c>
      <c r="D43">
        <v>7.332030984253592</v>
      </c>
      <c r="E43">
        <v>7.2269364538718293</v>
      </c>
      <c r="F43">
        <v>6.7557784162558931</v>
      </c>
      <c r="G43">
        <v>6.3724370535150427</v>
      </c>
    </row>
    <row r="44" spans="1:7" x14ac:dyDescent="0.25">
      <c r="A44" t="s">
        <v>339</v>
      </c>
      <c r="B44" t="s">
        <v>332</v>
      </c>
      <c r="C44">
        <v>-6.5797076403800787</v>
      </c>
      <c r="D44">
        <v>8.0914873194606969</v>
      </c>
      <c r="E44">
        <v>6.2714963183308186</v>
      </c>
      <c r="F44">
        <v>5.8687364819757875</v>
      </c>
      <c r="G44">
        <v>6.545326968603348</v>
      </c>
    </row>
    <row r="45" spans="1:7" x14ac:dyDescent="0.25">
      <c r="A45" t="s">
        <v>160</v>
      </c>
      <c r="B45" t="s">
        <v>332</v>
      </c>
      <c r="C45">
        <v>1.5349942696469867</v>
      </c>
      <c r="D45">
        <v>1.9791590126283722</v>
      </c>
      <c r="E45">
        <v>2.9397608967956188</v>
      </c>
      <c r="F45">
        <v>3.313571167409151</v>
      </c>
      <c r="G45">
        <v>3.1852800639779417</v>
      </c>
    </row>
    <row r="46" spans="1:7" x14ac:dyDescent="0.25">
      <c r="A46" t="s">
        <v>340</v>
      </c>
      <c r="B46" t="s">
        <v>332</v>
      </c>
      <c r="C46">
        <v>0.6637596735032929</v>
      </c>
      <c r="D46">
        <v>1.1662894111922384</v>
      </c>
      <c r="E46">
        <v>0.89499558991907691</v>
      </c>
      <c r="F46">
        <v>4.1577542826990168</v>
      </c>
      <c r="G46">
        <v>8.340256728072859E-2</v>
      </c>
    </row>
    <row r="47" spans="1:7" x14ac:dyDescent="0.25">
      <c r="A47" t="s">
        <v>121</v>
      </c>
      <c r="B47" t="s">
        <v>332</v>
      </c>
      <c r="C47">
        <v>5.4678471890017022</v>
      </c>
      <c r="D47">
        <v>2.9907170505003364</v>
      </c>
      <c r="E47">
        <v>3.8520818269729489</v>
      </c>
      <c r="F47">
        <v>3.4049419210866176</v>
      </c>
      <c r="G47">
        <v>2.1485841998750459</v>
      </c>
    </row>
    <row r="48" spans="1:7" x14ac:dyDescent="0.25">
      <c r="A48" t="s">
        <v>164</v>
      </c>
      <c r="B48" t="s">
        <v>332</v>
      </c>
      <c r="C48">
        <v>0.1241767298301113</v>
      </c>
      <c r="D48">
        <v>0.51660914223951693</v>
      </c>
      <c r="E48">
        <v>1.0166509850631371</v>
      </c>
      <c r="F48">
        <v>-0.36321437013519642</v>
      </c>
      <c r="G48">
        <v>-1.3528257821056542</v>
      </c>
    </row>
    <row r="49" spans="1:7" x14ac:dyDescent="0.25">
      <c r="A49" t="s">
        <v>341</v>
      </c>
      <c r="B49" t="s">
        <v>332</v>
      </c>
      <c r="C49">
        <v>2.9652264106589712</v>
      </c>
      <c r="D49">
        <v>-7.0633937774289279E-2</v>
      </c>
      <c r="E49">
        <v>-0.48133619700504937</v>
      </c>
      <c r="F49">
        <v>0.54706271459377831</v>
      </c>
      <c r="G49">
        <v>0.16898834135643881</v>
      </c>
    </row>
    <row r="50" spans="1:7" x14ac:dyDescent="0.25">
      <c r="A50" t="s">
        <v>122</v>
      </c>
      <c r="B50" t="s">
        <v>332</v>
      </c>
      <c r="C50">
        <v>3.0552315577027542</v>
      </c>
      <c r="D50">
        <v>3.5886411818024158</v>
      </c>
      <c r="E50">
        <v>0.9140457055222555</v>
      </c>
      <c r="F50">
        <v>1.8676480907767541</v>
      </c>
      <c r="G50">
        <v>2.6649238094195624</v>
      </c>
    </row>
    <row r="51" spans="1:7" x14ac:dyDescent="0.25">
      <c r="A51" t="s">
        <v>342</v>
      </c>
      <c r="B51" t="s">
        <v>332</v>
      </c>
      <c r="C51">
        <v>0.41755039890955459</v>
      </c>
      <c r="D51">
        <v>0.69087420211421602</v>
      </c>
      <c r="E51">
        <v>1.0782423834545938</v>
      </c>
      <c r="F51">
        <v>5.1999395899244405E-2</v>
      </c>
      <c r="G51">
        <v>-0.27106930339012081</v>
      </c>
    </row>
    <row r="52" spans="1:7" x14ac:dyDescent="0.25">
      <c r="A52" t="s">
        <v>123</v>
      </c>
      <c r="B52" t="s">
        <v>332</v>
      </c>
      <c r="C52">
        <v>2.6628168944590129</v>
      </c>
      <c r="D52">
        <v>2.8412774285741449</v>
      </c>
      <c r="E52">
        <v>2.5064258355917275</v>
      </c>
    </row>
    <row r="53" spans="1:7" x14ac:dyDescent="0.25">
      <c r="A53" t="s">
        <v>124</v>
      </c>
      <c r="B53" t="s">
        <v>332</v>
      </c>
    </row>
    <row r="54" spans="1:7" x14ac:dyDescent="0.25">
      <c r="A54" t="s">
        <v>119</v>
      </c>
      <c r="B54" t="s">
        <v>332</v>
      </c>
    </row>
    <row r="55" spans="1:7" x14ac:dyDescent="0.25">
      <c r="A55" t="s">
        <v>225</v>
      </c>
      <c r="B55" t="s">
        <v>332</v>
      </c>
      <c r="C55">
        <v>-2.2060490980106806</v>
      </c>
      <c r="D55">
        <v>-4.6221611616409746</v>
      </c>
      <c r="E55">
        <v>-5.7338707186345772</v>
      </c>
      <c r="F55">
        <v>-0.44166114134723955</v>
      </c>
      <c r="G55">
        <v>3.0031448878013833</v>
      </c>
    </row>
    <row r="56" spans="1:7" x14ac:dyDescent="0.25">
      <c r="A56" t="s">
        <v>91</v>
      </c>
      <c r="B56" t="s">
        <v>332</v>
      </c>
      <c r="C56">
        <v>1.7940295177323549</v>
      </c>
      <c r="D56">
        <v>-0.93855368191115929</v>
      </c>
      <c r="E56">
        <v>-0.51667507931612988</v>
      </c>
      <c r="F56">
        <v>2.6070370429591776</v>
      </c>
      <c r="G56">
        <v>4.2793032649386191</v>
      </c>
    </row>
    <row r="57" spans="1:7" x14ac:dyDescent="0.25">
      <c r="A57" t="s">
        <v>229</v>
      </c>
      <c r="B57" t="s">
        <v>332</v>
      </c>
      <c r="C57">
        <v>3.6337131067078161</v>
      </c>
      <c r="D57">
        <v>2.2061181587931031</v>
      </c>
      <c r="E57">
        <v>-1.598847722385969</v>
      </c>
      <c r="F57">
        <v>3.0383701413869915</v>
      </c>
      <c r="G57">
        <v>1.1826689742071324</v>
      </c>
    </row>
    <row r="58" spans="1:7" x14ac:dyDescent="0.25">
      <c r="A58" t="s">
        <v>168</v>
      </c>
      <c r="B58" t="s">
        <v>332</v>
      </c>
      <c r="C58">
        <v>3.1024160114261861</v>
      </c>
      <c r="D58">
        <v>3.457662637993181</v>
      </c>
      <c r="E58">
        <v>3.6050563431908103</v>
      </c>
      <c r="F58">
        <v>4.594397920468424</v>
      </c>
      <c r="G58">
        <v>5.0986318423511108</v>
      </c>
    </row>
    <row r="59" spans="1:7" x14ac:dyDescent="0.25">
      <c r="A59" t="s">
        <v>125</v>
      </c>
      <c r="B59" t="s">
        <v>332</v>
      </c>
      <c r="C59">
        <v>-0.55937345421463647</v>
      </c>
      <c r="D59">
        <v>-1.4603497872012667</v>
      </c>
      <c r="E59">
        <v>0.32280226845034576</v>
      </c>
      <c r="F59">
        <v>3.7030491339259015</v>
      </c>
      <c r="G59">
        <v>-2.2203540427662318</v>
      </c>
    </row>
    <row r="60" spans="1:7" x14ac:dyDescent="0.25">
      <c r="A60" t="s">
        <v>226</v>
      </c>
      <c r="B60" t="s">
        <v>332</v>
      </c>
      <c r="C60">
        <v>0.73651709342156835</v>
      </c>
      <c r="D60">
        <v>-0.44861185713358509</v>
      </c>
      <c r="E60">
        <v>-0.65879861281928243</v>
      </c>
      <c r="F60">
        <v>0.74975356020028983</v>
      </c>
      <c r="G60">
        <v>0.40930118794344139</v>
      </c>
    </row>
    <row r="61" spans="1:7" x14ac:dyDescent="0.25">
      <c r="A61" t="s">
        <v>126</v>
      </c>
      <c r="B61" t="s">
        <v>332</v>
      </c>
      <c r="C61">
        <v>1.7738881486629481</v>
      </c>
      <c r="D61">
        <v>1.4992886730694153</v>
      </c>
      <c r="E61">
        <v>3.454646735274352</v>
      </c>
      <c r="F61">
        <v>6.321135137137162</v>
      </c>
      <c r="G61">
        <v>5.7960215050247399</v>
      </c>
    </row>
    <row r="62" spans="1:7" x14ac:dyDescent="0.25">
      <c r="A62" t="s">
        <v>153</v>
      </c>
      <c r="B62" t="s">
        <v>332</v>
      </c>
      <c r="C62">
        <v>0.99156876141634598</v>
      </c>
      <c r="D62">
        <v>1.4051697105299468</v>
      </c>
      <c r="E62">
        <v>0.7898048755131839</v>
      </c>
      <c r="F62">
        <v>1.8052809892676152</v>
      </c>
      <c r="G62">
        <v>1.9821603856894399</v>
      </c>
    </row>
    <row r="63" spans="1:7" x14ac:dyDescent="0.25">
      <c r="A63" t="s">
        <v>343</v>
      </c>
      <c r="B63" t="s">
        <v>332</v>
      </c>
      <c r="C63">
        <v>7.7161676469993807</v>
      </c>
      <c r="D63">
        <v>6.751770718100488</v>
      </c>
      <c r="E63">
        <v>6.4410576455442339</v>
      </c>
      <c r="F63">
        <v>5.9929793460636631</v>
      </c>
      <c r="G63">
        <v>5.7274180161786887</v>
      </c>
    </row>
    <row r="64" spans="1:7" x14ac:dyDescent="0.25">
      <c r="A64" t="s">
        <v>344</v>
      </c>
      <c r="B64" t="s">
        <v>332</v>
      </c>
      <c r="C64">
        <v>3.5748992963019504</v>
      </c>
      <c r="D64">
        <v>2.2400259356008263</v>
      </c>
      <c r="E64">
        <v>2.470861837552448</v>
      </c>
      <c r="F64">
        <v>2.3375003160561221</v>
      </c>
      <c r="G64">
        <v>3.0397613053150252</v>
      </c>
    </row>
    <row r="65" spans="1:7" x14ac:dyDescent="0.25">
      <c r="A65" t="s">
        <v>345</v>
      </c>
      <c r="B65" t="s">
        <v>332</v>
      </c>
      <c r="C65">
        <v>3.8777869899994073</v>
      </c>
      <c r="D65">
        <v>4.083180217482635</v>
      </c>
      <c r="E65">
        <v>3.8829889276241829</v>
      </c>
      <c r="F65">
        <v>3.3459041433499266</v>
      </c>
      <c r="G65">
        <v>3.2285763474780396</v>
      </c>
    </row>
    <row r="66" spans="1:7" x14ac:dyDescent="0.25">
      <c r="A66" t="s">
        <v>346</v>
      </c>
      <c r="B66" t="s">
        <v>332</v>
      </c>
      <c r="C66">
        <v>4.7593330556531441</v>
      </c>
      <c r="D66">
        <v>2.2518649403142632</v>
      </c>
      <c r="E66">
        <v>1.9603246536534726</v>
      </c>
      <c r="F66">
        <v>0.92951663961271436</v>
      </c>
      <c r="G66">
        <v>-1.212979154736999</v>
      </c>
    </row>
    <row r="67" spans="1:7" x14ac:dyDescent="0.25">
      <c r="A67" t="s">
        <v>347</v>
      </c>
      <c r="B67" t="s">
        <v>332</v>
      </c>
      <c r="C67">
        <v>1.7718647337797222</v>
      </c>
      <c r="D67">
        <v>-0.10482026000713063</v>
      </c>
      <c r="E67">
        <v>-3.7117356098264054E-2</v>
      </c>
      <c r="F67">
        <v>1.2493519258962777</v>
      </c>
      <c r="G67">
        <v>1.2587306168763774</v>
      </c>
    </row>
    <row r="68" spans="1:7" x14ac:dyDescent="0.25">
      <c r="A68" t="s">
        <v>127</v>
      </c>
      <c r="B68" t="s">
        <v>332</v>
      </c>
      <c r="C68">
        <v>6.144016664349877</v>
      </c>
      <c r="D68">
        <v>3.9825134351607119</v>
      </c>
      <c r="E68">
        <v>3.3260812283467942</v>
      </c>
      <c r="F68">
        <v>2.4128061596304917</v>
      </c>
      <c r="G68">
        <v>-1.3401652826073018</v>
      </c>
    </row>
    <row r="69" spans="1:7" x14ac:dyDescent="0.25">
      <c r="A69" t="s">
        <v>169</v>
      </c>
      <c r="B69" t="s">
        <v>332</v>
      </c>
      <c r="C69">
        <v>-0.30582679511988431</v>
      </c>
      <c r="D69">
        <v>-4.0939604648798422E-2</v>
      </c>
      <c r="E69">
        <v>-0.16934262194804717</v>
      </c>
      <c r="F69">
        <v>-1.4545788444650043E-2</v>
      </c>
      <c r="G69">
        <v>2.0041203572790351</v>
      </c>
    </row>
    <row r="70" spans="1:7" x14ac:dyDescent="0.25">
      <c r="A70" t="s">
        <v>348</v>
      </c>
      <c r="B70" t="s">
        <v>332</v>
      </c>
      <c r="C70">
        <v>1.3083935244771965</v>
      </c>
      <c r="D70">
        <v>-0.65101758522789055</v>
      </c>
      <c r="E70">
        <v>-1.0225084054898446</v>
      </c>
      <c r="F70">
        <v>1.1903421154216858</v>
      </c>
      <c r="G70">
        <v>1.7930597282162353</v>
      </c>
    </row>
    <row r="71" spans="1:7" x14ac:dyDescent="0.25">
      <c r="A71" t="s">
        <v>171</v>
      </c>
      <c r="B71" t="s">
        <v>332</v>
      </c>
      <c r="C71">
        <v>6.4128842704096627</v>
      </c>
    </row>
    <row r="72" spans="1:7" x14ac:dyDescent="0.25">
      <c r="A72" t="s">
        <v>241</v>
      </c>
      <c r="B72" t="s">
        <v>332</v>
      </c>
      <c r="C72">
        <v>-1.3512409405610555</v>
      </c>
      <c r="D72">
        <v>-2.6835126942141727</v>
      </c>
      <c r="E72">
        <v>-1.3492529063845495</v>
      </c>
      <c r="F72">
        <v>1.6641452130040619</v>
      </c>
      <c r="G72">
        <v>3.3535108120311179</v>
      </c>
    </row>
    <row r="73" spans="1:7" x14ac:dyDescent="0.25">
      <c r="A73" t="s">
        <v>92</v>
      </c>
      <c r="B73" t="s">
        <v>332</v>
      </c>
      <c r="C73">
        <v>7.9244505132948433</v>
      </c>
      <c r="D73">
        <v>4.6813102796117363</v>
      </c>
      <c r="E73">
        <v>1.7767510619831342</v>
      </c>
      <c r="F73">
        <v>3.0929360903839722</v>
      </c>
      <c r="G73">
        <v>1.641148167523454</v>
      </c>
    </row>
    <row r="74" spans="1:7" x14ac:dyDescent="0.25">
      <c r="A74" t="s">
        <v>172</v>
      </c>
      <c r="B74" t="s">
        <v>332</v>
      </c>
      <c r="C74">
        <v>8.3364630154340489</v>
      </c>
      <c r="D74">
        <v>5.8989308298581733</v>
      </c>
      <c r="E74">
        <v>7.8139667475411585</v>
      </c>
      <c r="F74">
        <v>7.5490612958647034</v>
      </c>
      <c r="G74">
        <v>6.9255032590576064</v>
      </c>
    </row>
    <row r="75" spans="1:7" x14ac:dyDescent="0.25">
      <c r="A75" t="s">
        <v>349</v>
      </c>
      <c r="B75" t="s">
        <v>332</v>
      </c>
      <c r="C75">
        <v>1.4383790213478704</v>
      </c>
      <c r="D75">
        <v>-0.3692229891126857</v>
      </c>
      <c r="E75">
        <v>-0.37882664392883214</v>
      </c>
      <c r="F75">
        <v>1.5404150952176252</v>
      </c>
      <c r="G75">
        <v>1.9589356715347179</v>
      </c>
    </row>
    <row r="76" spans="1:7" x14ac:dyDescent="0.25">
      <c r="A76" t="s">
        <v>350</v>
      </c>
      <c r="B76" t="s">
        <v>332</v>
      </c>
      <c r="C76">
        <v>-7.9163782819021407</v>
      </c>
      <c r="D76">
        <v>3.9475463390076015</v>
      </c>
      <c r="E76">
        <v>3.0291745032455566</v>
      </c>
      <c r="F76">
        <v>0.67441554643752966</v>
      </c>
      <c r="G76">
        <v>-6.8919066111874372E-2</v>
      </c>
    </row>
    <row r="77" spans="1:7" x14ac:dyDescent="0.25">
      <c r="A77" t="s">
        <v>227</v>
      </c>
      <c r="B77" t="s">
        <v>332</v>
      </c>
      <c r="C77">
        <v>2.0964421416950643</v>
      </c>
      <c r="D77">
        <v>-1.8940988403903702</v>
      </c>
      <c r="E77">
        <v>-1.2142159432156205</v>
      </c>
      <c r="F77">
        <v>-1.1182128097271686</v>
      </c>
      <c r="G77">
        <v>-0.16446461105947208</v>
      </c>
    </row>
    <row r="78" spans="1:7" x14ac:dyDescent="0.25">
      <c r="A78" t="s">
        <v>48</v>
      </c>
      <c r="B78" t="s">
        <v>332</v>
      </c>
      <c r="C78">
        <v>1.8318256421091945</v>
      </c>
      <c r="D78">
        <v>1.0873213735432188</v>
      </c>
      <c r="E78">
        <v>5.3179798712178012</v>
      </c>
      <c r="F78">
        <v>4.7371488734010683</v>
      </c>
      <c r="G78">
        <v>4.8895973555621595</v>
      </c>
    </row>
    <row r="79" spans="1:7" x14ac:dyDescent="0.25">
      <c r="A79" t="s">
        <v>228</v>
      </c>
      <c r="B79" t="s">
        <v>332</v>
      </c>
      <c r="C79">
        <v>1.5867201616797786</v>
      </c>
      <c r="D79">
        <v>-0.30100202928072406</v>
      </c>
      <c r="E79">
        <v>0.10012110050749357</v>
      </c>
      <c r="F79">
        <v>-0.15617546778918268</v>
      </c>
      <c r="G79">
        <v>0.80054799139898591</v>
      </c>
    </row>
    <row r="80" spans="1:7" x14ac:dyDescent="0.25">
      <c r="A80" t="s">
        <v>351</v>
      </c>
      <c r="B80" t="s">
        <v>332</v>
      </c>
    </row>
    <row r="81" spans="1:7" x14ac:dyDescent="0.25">
      <c r="A81" t="s">
        <v>352</v>
      </c>
      <c r="B81" t="s">
        <v>332</v>
      </c>
      <c r="C81">
        <v>2.1915972554133134</v>
      </c>
      <c r="D81">
        <v>0.52529863538428856</v>
      </c>
      <c r="E81">
        <v>-3.7493234707612402</v>
      </c>
      <c r="F81">
        <v>-3.7055720183941361</v>
      </c>
      <c r="G81">
        <v>3.3594226860911363</v>
      </c>
    </row>
    <row r="82" spans="1:7" x14ac:dyDescent="0.25">
      <c r="A82" t="s">
        <v>173</v>
      </c>
      <c r="B82" t="s">
        <v>332</v>
      </c>
      <c r="C82">
        <v>4.6908255650197361</v>
      </c>
      <c r="D82">
        <v>2.8902664473233699</v>
      </c>
      <c r="E82">
        <v>3.2788897922112028</v>
      </c>
      <c r="F82">
        <v>2.0080085292586034</v>
      </c>
      <c r="G82">
        <v>1.7448876682671965</v>
      </c>
    </row>
    <row r="83" spans="1:7" x14ac:dyDescent="0.25">
      <c r="A83" t="s">
        <v>245</v>
      </c>
      <c r="B83" t="s">
        <v>332</v>
      </c>
      <c r="C83">
        <v>0.71868163536186103</v>
      </c>
      <c r="D83">
        <v>0.61101652347372237</v>
      </c>
      <c r="E83">
        <v>1.2310284098960551</v>
      </c>
      <c r="F83">
        <v>2.2969202972786888</v>
      </c>
      <c r="G83">
        <v>1.3975060369794363</v>
      </c>
    </row>
    <row r="84" spans="1:7" x14ac:dyDescent="0.25">
      <c r="A84" t="s">
        <v>93</v>
      </c>
      <c r="B84" t="s">
        <v>332</v>
      </c>
      <c r="C84">
        <v>8.6326966873031097</v>
      </c>
      <c r="D84">
        <v>7.7406843228336299</v>
      </c>
      <c r="E84">
        <v>4.7286658503411303</v>
      </c>
      <c r="F84">
        <v>5.9988466003135983</v>
      </c>
      <c r="G84">
        <v>4.1158350117837443</v>
      </c>
    </row>
    <row r="85" spans="1:7" x14ac:dyDescent="0.25">
      <c r="A85" t="s">
        <v>175</v>
      </c>
      <c r="B85" t="s">
        <v>332</v>
      </c>
      <c r="C85">
        <v>11.251780974429337</v>
      </c>
      <c r="D85">
        <v>6.6566884191141327</v>
      </c>
      <c r="E85">
        <v>4.7701616726621268</v>
      </c>
      <c r="F85">
        <v>1.5706104255666986</v>
      </c>
      <c r="G85">
        <v>1.5541666457399685</v>
      </c>
    </row>
    <row r="86" spans="1:7" x14ac:dyDescent="0.25">
      <c r="A86" t="s">
        <v>323</v>
      </c>
      <c r="B86" t="s">
        <v>332</v>
      </c>
    </row>
    <row r="87" spans="1:7" x14ac:dyDescent="0.25">
      <c r="A87" t="s">
        <v>176</v>
      </c>
      <c r="B87" t="s">
        <v>332</v>
      </c>
      <c r="C87">
        <v>1.1178840282663174</v>
      </c>
      <c r="D87">
        <v>1.1515714133227419</v>
      </c>
      <c r="E87">
        <v>-0.43935602487833592</v>
      </c>
      <c r="F87">
        <v>-2.2728658667947172</v>
      </c>
      <c r="G87">
        <v>-2.5442031562968026</v>
      </c>
    </row>
    <row r="88" spans="1:7" x14ac:dyDescent="0.25">
      <c r="A88" t="s">
        <v>353</v>
      </c>
      <c r="B88" t="s">
        <v>332</v>
      </c>
      <c r="C88">
        <v>-7.3970341595403255</v>
      </c>
      <c r="D88">
        <v>2.4640039087337584</v>
      </c>
      <c r="E88">
        <v>1.4262404197723271</v>
      </c>
      <c r="F88">
        <v>-2.3307674036049093</v>
      </c>
      <c r="G88">
        <v>1.4168611467025585</v>
      </c>
    </row>
    <row r="89" spans="1:7" x14ac:dyDescent="0.25">
      <c r="A89" t="s">
        <v>177</v>
      </c>
      <c r="B89" t="s">
        <v>332</v>
      </c>
      <c r="C89">
        <v>6.765736637431317</v>
      </c>
      <c r="D89">
        <v>-4.1525527241163047</v>
      </c>
      <c r="E89">
        <v>-1.6193062300432643</v>
      </c>
      <c r="F89">
        <v>7.0824049444496495E-2</v>
      </c>
      <c r="G89">
        <v>2.3073289385210103</v>
      </c>
    </row>
    <row r="90" spans="1:7" x14ac:dyDescent="0.25">
      <c r="A90" t="s">
        <v>170</v>
      </c>
      <c r="B90" t="s">
        <v>332</v>
      </c>
      <c r="C90">
        <v>3.3735353105712278</v>
      </c>
      <c r="D90">
        <v>5.1196027287274006</v>
      </c>
      <c r="E90">
        <v>-6.9419092381003793</v>
      </c>
      <c r="F90">
        <v>-3.5573192900023543</v>
      </c>
      <c r="G90">
        <v>-10.908700753688876</v>
      </c>
    </row>
    <row r="91" spans="1:7" x14ac:dyDescent="0.25">
      <c r="A91" t="s">
        <v>230</v>
      </c>
      <c r="B91" t="s">
        <v>332</v>
      </c>
      <c r="C91">
        <v>-8.9979550159412867</v>
      </c>
      <c r="D91">
        <v>-6.7978608443078201</v>
      </c>
      <c r="E91">
        <v>-2.5372585222052066</v>
      </c>
      <c r="F91">
        <v>1.0235442125059819</v>
      </c>
      <c r="G91">
        <v>0.41400308383225592</v>
      </c>
    </row>
    <row r="92" spans="1:7" x14ac:dyDescent="0.25">
      <c r="A92" t="s">
        <v>130</v>
      </c>
      <c r="B92" t="s">
        <v>332</v>
      </c>
      <c r="C92">
        <v>0.38792825962505617</v>
      </c>
      <c r="D92">
        <v>-1.535769883093252</v>
      </c>
      <c r="E92">
        <v>1.9405798860907737</v>
      </c>
      <c r="F92">
        <v>6.9055344633244005</v>
      </c>
      <c r="G92">
        <v>5.7553674603675944</v>
      </c>
    </row>
    <row r="93" spans="1:7" x14ac:dyDescent="0.25">
      <c r="A93" t="s">
        <v>354</v>
      </c>
      <c r="B93" t="s">
        <v>332</v>
      </c>
    </row>
    <row r="94" spans="1:7" x14ac:dyDescent="0.25">
      <c r="A94" t="s">
        <v>132</v>
      </c>
      <c r="B94" t="s">
        <v>332</v>
      </c>
      <c r="C94">
        <v>1.9678344326160726</v>
      </c>
      <c r="D94">
        <v>0.82936533634712362</v>
      </c>
      <c r="E94">
        <v>1.5693216798390495</v>
      </c>
      <c r="F94">
        <v>2.0621233331356024</v>
      </c>
      <c r="G94">
        <v>2.0623352679267555</v>
      </c>
    </row>
    <row r="95" spans="1:7" x14ac:dyDescent="0.25">
      <c r="A95" t="s">
        <v>50</v>
      </c>
      <c r="B95" t="s">
        <v>332</v>
      </c>
    </row>
    <row r="96" spans="1:7" x14ac:dyDescent="0.25">
      <c r="A96" t="s">
        <v>133</v>
      </c>
      <c r="B96" t="s">
        <v>332</v>
      </c>
      <c r="C96">
        <v>5.0854750857343873</v>
      </c>
      <c r="D96">
        <v>4.4672135350434701</v>
      </c>
      <c r="E96">
        <v>4.8589657699572371</v>
      </c>
      <c r="F96">
        <v>3.4521369908677002</v>
      </c>
      <c r="G96">
        <v>2.5771854923083879</v>
      </c>
    </row>
    <row r="97" spans="1:7" x14ac:dyDescent="0.25">
      <c r="A97" t="s">
        <v>355</v>
      </c>
      <c r="B97" t="s">
        <v>332</v>
      </c>
      <c r="C97">
        <v>1.1783827762932759</v>
      </c>
      <c r="D97">
        <v>0.83443421023707742</v>
      </c>
      <c r="E97">
        <v>0.54430220255873962</v>
      </c>
      <c r="F97">
        <v>1.3765719279239335</v>
      </c>
      <c r="G97">
        <v>1.5167205780159776</v>
      </c>
    </row>
    <row r="98" spans="1:7" x14ac:dyDescent="0.25">
      <c r="A98" t="s">
        <v>274</v>
      </c>
      <c r="B98" t="s">
        <v>332</v>
      </c>
      <c r="C98">
        <v>4.1120871375558607</v>
      </c>
      <c r="D98">
        <v>0.52043553136094545</v>
      </c>
      <c r="E98">
        <v>2.6161738740764662</v>
      </c>
      <c r="F98">
        <v>1.913419218798623</v>
      </c>
      <c r="G98">
        <v>1.5394165975366008</v>
      </c>
    </row>
    <row r="99" spans="1:7" x14ac:dyDescent="0.25">
      <c r="A99" t="s">
        <v>135</v>
      </c>
      <c r="B99" t="s">
        <v>332</v>
      </c>
      <c r="C99">
        <v>2.2343154783192034</v>
      </c>
      <c r="D99">
        <v>2.5845915237652264</v>
      </c>
      <c r="E99">
        <v>1.3126505964728779</v>
      </c>
      <c r="F99">
        <v>1.6270352813632485</v>
      </c>
      <c r="G99">
        <v>2.1877901969969571</v>
      </c>
    </row>
    <row r="100" spans="1:7" x14ac:dyDescent="0.25">
      <c r="A100" t="s">
        <v>356</v>
      </c>
      <c r="B100" t="s">
        <v>332</v>
      </c>
      <c r="C100">
        <v>1.839385176330552</v>
      </c>
      <c r="D100">
        <v>2.879490170768122</v>
      </c>
      <c r="E100">
        <v>2.8087912014421477</v>
      </c>
      <c r="F100">
        <v>2.613384776561773</v>
      </c>
      <c r="G100">
        <v>2.157434101239005</v>
      </c>
    </row>
    <row r="101" spans="1:7" x14ac:dyDescent="0.25">
      <c r="A101" t="s">
        <v>90</v>
      </c>
      <c r="B101" t="s">
        <v>332</v>
      </c>
      <c r="C101">
        <v>2.9139090429393519</v>
      </c>
      <c r="D101">
        <v>-1.8880018591565886</v>
      </c>
      <c r="E101">
        <v>-0.78799108330689194</v>
      </c>
      <c r="F101">
        <v>4.6268486598293634E-2</v>
      </c>
      <c r="G101">
        <v>1.9811104111984434</v>
      </c>
    </row>
    <row r="102" spans="1:7" x14ac:dyDescent="0.25">
      <c r="A102" t="s">
        <v>134</v>
      </c>
      <c r="B102" t="s">
        <v>332</v>
      </c>
      <c r="C102">
        <v>4.0126568106476128</v>
      </c>
      <c r="D102">
        <v>1.445760593458246</v>
      </c>
      <c r="E102">
        <v>2.8109138165474405</v>
      </c>
      <c r="F102">
        <v>1.42795984032756</v>
      </c>
      <c r="G102">
        <v>-0.1280027035083009</v>
      </c>
    </row>
    <row r="103" spans="1:7" x14ac:dyDescent="0.25">
      <c r="A103" t="s">
        <v>94</v>
      </c>
      <c r="B103" t="s">
        <v>332</v>
      </c>
      <c r="C103">
        <v>2.0281214523359097</v>
      </c>
      <c r="D103">
        <v>-1.0930363430868226</v>
      </c>
      <c r="E103">
        <v>2.3987330741795745</v>
      </c>
      <c r="F103">
        <v>4.3279804196464653</v>
      </c>
      <c r="G103">
        <v>3.3763055886581412</v>
      </c>
    </row>
    <row r="104" spans="1:7" x14ac:dyDescent="0.25">
      <c r="A104" t="s">
        <v>357</v>
      </c>
      <c r="B104" t="s">
        <v>332</v>
      </c>
      <c r="C104">
        <v>4.9892757000912269</v>
      </c>
      <c r="D104">
        <v>3.7346436060734902</v>
      </c>
      <c r="E104">
        <v>3.7528741996600559</v>
      </c>
      <c r="F104">
        <v>3.1076282401327973</v>
      </c>
      <c r="G104">
        <v>2.652404374470791</v>
      </c>
    </row>
    <row r="105" spans="1:7" x14ac:dyDescent="0.25">
      <c r="A105" t="s">
        <v>358</v>
      </c>
      <c r="B105" t="s">
        <v>332</v>
      </c>
      <c r="C105">
        <v>4.5717847086002905</v>
      </c>
      <c r="D105">
        <v>3.4257013361018949</v>
      </c>
      <c r="E105">
        <v>3.4912497602485217</v>
      </c>
      <c r="F105">
        <v>2.8983276545597505</v>
      </c>
      <c r="G105">
        <v>2.3606199488017268</v>
      </c>
    </row>
    <row r="106" spans="1:7" x14ac:dyDescent="0.25">
      <c r="A106" t="s">
        <v>359</v>
      </c>
      <c r="B106" t="s">
        <v>332</v>
      </c>
      <c r="C106">
        <v>2.517876730501527</v>
      </c>
      <c r="D106">
        <v>2.6208486906817541</v>
      </c>
      <c r="E106">
        <v>3.3217132427370473</v>
      </c>
      <c r="F106">
        <v>3.436417271432731</v>
      </c>
      <c r="G106">
        <v>1.9386218361278083</v>
      </c>
    </row>
    <row r="107" spans="1:7" x14ac:dyDescent="0.25">
      <c r="A107" t="s">
        <v>360</v>
      </c>
      <c r="B107" t="s">
        <v>332</v>
      </c>
      <c r="C107">
        <v>3.0523098470493579</v>
      </c>
      <c r="D107">
        <v>2.823568904200485</v>
      </c>
      <c r="E107">
        <v>3.1234422380051114</v>
      </c>
      <c r="F107">
        <v>3.7467502396827683</v>
      </c>
      <c r="G107">
        <v>2.0490874095519445</v>
      </c>
    </row>
    <row r="108" spans="1:7" x14ac:dyDescent="0.25">
      <c r="A108" t="s">
        <v>53</v>
      </c>
      <c r="B108" t="s">
        <v>332</v>
      </c>
      <c r="C108">
        <v>4.7841035995880503</v>
      </c>
      <c r="D108">
        <v>4.6494769163569032</v>
      </c>
      <c r="E108">
        <v>4.2001699170018725</v>
      </c>
      <c r="F108">
        <v>3.708689411635973</v>
      </c>
      <c r="G108">
        <v>3.5289603126650064</v>
      </c>
    </row>
    <row r="109" spans="1:7" x14ac:dyDescent="0.25">
      <c r="A109" t="s">
        <v>361</v>
      </c>
      <c r="B109" t="s">
        <v>332</v>
      </c>
      <c r="C109">
        <v>1.9607294062754477</v>
      </c>
      <c r="D109">
        <v>2.4718959921209205</v>
      </c>
      <c r="E109">
        <v>3.6481558894965787</v>
      </c>
      <c r="F109">
        <v>3.1544654560806435</v>
      </c>
      <c r="G109">
        <v>1.9044172205606742</v>
      </c>
    </row>
    <row r="110" spans="1:7" x14ac:dyDescent="0.25">
      <c r="A110" t="s">
        <v>362</v>
      </c>
      <c r="B110" t="s">
        <v>332</v>
      </c>
      <c r="C110">
        <v>3.9005330674906702</v>
      </c>
      <c r="D110">
        <v>5.3701043046329175</v>
      </c>
      <c r="E110">
        <v>3.6680717607234783</v>
      </c>
      <c r="F110">
        <v>4.2294876074042946</v>
      </c>
    </row>
    <row r="111" spans="1:7" x14ac:dyDescent="0.25">
      <c r="A111" t="s">
        <v>52</v>
      </c>
      <c r="B111" t="s">
        <v>332</v>
      </c>
      <c r="C111">
        <v>5.2311460473003564</v>
      </c>
      <c r="D111">
        <v>4.2691794492720732</v>
      </c>
      <c r="E111">
        <v>5.3128702386921987</v>
      </c>
      <c r="F111">
        <v>5.9359200515093846</v>
      </c>
      <c r="G111">
        <v>6.2704426526041175</v>
      </c>
    </row>
    <row r="112" spans="1:7" x14ac:dyDescent="0.25">
      <c r="A112" t="s">
        <v>363</v>
      </c>
      <c r="B112" t="s">
        <v>332</v>
      </c>
    </row>
    <row r="113" spans="1:7" x14ac:dyDescent="0.25">
      <c r="A113" t="s">
        <v>232</v>
      </c>
      <c r="B113" t="s">
        <v>332</v>
      </c>
      <c r="C113">
        <v>-0.40396927408792749</v>
      </c>
      <c r="D113">
        <v>-1.3207090340593055</v>
      </c>
      <c r="E113">
        <v>0.84826346824354459</v>
      </c>
      <c r="F113">
        <v>8.0176621740536831</v>
      </c>
      <c r="G113">
        <v>25.637208096672296</v>
      </c>
    </row>
    <row r="114" spans="1:7" x14ac:dyDescent="0.25">
      <c r="A114" t="s">
        <v>178</v>
      </c>
      <c r="B114" t="s">
        <v>332</v>
      </c>
      <c r="C114">
        <v>2.4650387385993184</v>
      </c>
      <c r="D114">
        <v>-7.8014518113161699</v>
      </c>
      <c r="E114">
        <v>-3.1771744084750111</v>
      </c>
      <c r="F114">
        <v>3.0198190265564762</v>
      </c>
    </row>
    <row r="115" spans="1:7" x14ac:dyDescent="0.25">
      <c r="A115" t="s">
        <v>179</v>
      </c>
      <c r="B115" t="s">
        <v>332</v>
      </c>
      <c r="C115">
        <v>4.1730406721507336</v>
      </c>
      <c r="D115">
        <v>10.168706472848086</v>
      </c>
      <c r="E115">
        <v>2.9796606054833745</v>
      </c>
      <c r="F115">
        <v>-3.2472881027093337</v>
      </c>
      <c r="G115">
        <v>-0.23302374838299045</v>
      </c>
    </row>
    <row r="116" spans="1:7" x14ac:dyDescent="0.25">
      <c r="A116" t="s">
        <v>231</v>
      </c>
      <c r="B116" t="s">
        <v>332</v>
      </c>
      <c r="C116">
        <v>1.6770547072527933</v>
      </c>
      <c r="D116">
        <v>0.64596635372579669</v>
      </c>
      <c r="E116">
        <v>2.9178663047875659</v>
      </c>
      <c r="F116">
        <v>0.70011208506836908</v>
      </c>
      <c r="G116">
        <v>2.8770865652280548</v>
      </c>
    </row>
    <row r="117" spans="1:7" x14ac:dyDescent="0.25">
      <c r="A117" t="s">
        <v>180</v>
      </c>
      <c r="B117" t="s">
        <v>332</v>
      </c>
      <c r="C117">
        <v>3.1383793930747146</v>
      </c>
      <c r="D117">
        <v>0.50901769523640894</v>
      </c>
      <c r="E117">
        <v>2.4466709912774149</v>
      </c>
      <c r="F117">
        <v>1.2016721119895664</v>
      </c>
      <c r="G117">
        <v>0.4932495741498002</v>
      </c>
    </row>
    <row r="118" spans="1:7" x14ac:dyDescent="0.25">
      <c r="A118" t="s">
        <v>233</v>
      </c>
      <c r="B118" t="s">
        <v>332</v>
      </c>
      <c r="C118">
        <v>0.40380335034899417</v>
      </c>
      <c r="D118">
        <v>-3.0806092426211507</v>
      </c>
      <c r="E118">
        <v>-2.8607970152054776</v>
      </c>
      <c r="F118">
        <v>-0.82225215664247742</v>
      </c>
      <c r="G118">
        <v>0.71028438472235678</v>
      </c>
    </row>
    <row r="119" spans="1:7" x14ac:dyDescent="0.25">
      <c r="A119" t="s">
        <v>136</v>
      </c>
      <c r="B119" t="s">
        <v>332</v>
      </c>
      <c r="C119">
        <v>1.3894031213112612</v>
      </c>
      <c r="D119">
        <v>-0.91434780179824315</v>
      </c>
      <c r="E119">
        <v>0.24951796967729933</v>
      </c>
      <c r="F119">
        <v>0.47680227066445013</v>
      </c>
      <c r="G119">
        <v>0.79690980463674066</v>
      </c>
    </row>
    <row r="120" spans="1:7" x14ac:dyDescent="0.25">
      <c r="A120" t="s">
        <v>181</v>
      </c>
      <c r="B120" t="s">
        <v>332</v>
      </c>
      <c r="C120">
        <v>-1.1175087284075431</v>
      </c>
      <c r="D120">
        <v>-0.78417616522469302</v>
      </c>
      <c r="E120">
        <v>-0.31176386464282757</v>
      </c>
      <c r="F120">
        <v>0.29859465600554813</v>
      </c>
      <c r="G120">
        <v>-2.320039762710735E-2</v>
      </c>
    </row>
    <row r="121" spans="1:7" x14ac:dyDescent="0.25">
      <c r="A121" t="s">
        <v>54</v>
      </c>
      <c r="B121" t="s">
        <v>332</v>
      </c>
      <c r="C121">
        <v>-0.2574584165960232</v>
      </c>
      <c r="D121">
        <v>1.9462152432716948</v>
      </c>
      <c r="E121">
        <v>1.5341109825528036</v>
      </c>
      <c r="F121">
        <v>0.13120195445199556</v>
      </c>
      <c r="G121">
        <v>0.60995354827832671</v>
      </c>
    </row>
    <row r="122" spans="1:7" x14ac:dyDescent="0.25">
      <c r="A122" t="s">
        <v>55</v>
      </c>
      <c r="B122" t="s">
        <v>332</v>
      </c>
      <c r="C122">
        <v>5.875469565007748</v>
      </c>
      <c r="D122">
        <v>3.3343912145631123</v>
      </c>
      <c r="E122">
        <v>4.4826719850428844</v>
      </c>
      <c r="F122">
        <v>2.6694810015764858</v>
      </c>
      <c r="G122">
        <v>-0.27035437388032335</v>
      </c>
    </row>
    <row r="123" spans="1:7" x14ac:dyDescent="0.25">
      <c r="A123" t="s">
        <v>182</v>
      </c>
      <c r="B123" t="s">
        <v>332</v>
      </c>
      <c r="C123">
        <v>3.3149954866328954</v>
      </c>
      <c r="D123">
        <v>1.7949641677964365</v>
      </c>
      <c r="E123">
        <v>2.9119031203738786</v>
      </c>
      <c r="F123">
        <v>2.5832555201883167</v>
      </c>
      <c r="G123">
        <v>2.9266110345787126</v>
      </c>
    </row>
    <row r="124" spans="1:7" x14ac:dyDescent="0.25">
      <c r="A124" t="s">
        <v>364</v>
      </c>
      <c r="B124" t="s">
        <v>332</v>
      </c>
      <c r="C124">
        <v>4.6747156957796818</v>
      </c>
      <c r="D124">
        <v>-1.7381425761491869</v>
      </c>
      <c r="E124">
        <v>8.7357891994506787</v>
      </c>
      <c r="F124">
        <v>1.9579969740411514</v>
      </c>
      <c r="G124">
        <v>1.3589037144672744</v>
      </c>
    </row>
    <row r="125" spans="1:7" x14ac:dyDescent="0.25">
      <c r="A125" t="s">
        <v>46</v>
      </c>
      <c r="B125" t="s">
        <v>332</v>
      </c>
      <c r="C125">
        <v>5.3856330242693531</v>
      </c>
      <c r="D125">
        <v>5.5318359650859321</v>
      </c>
      <c r="E125">
        <v>5.7243131095369648</v>
      </c>
      <c r="F125">
        <v>5.3281917378889716</v>
      </c>
      <c r="G125">
        <v>5.3199601045115514</v>
      </c>
    </row>
    <row r="126" spans="1:7" x14ac:dyDescent="0.25">
      <c r="A126" t="s">
        <v>56</v>
      </c>
      <c r="B126" t="s">
        <v>332</v>
      </c>
      <c r="C126">
        <v>-1.4566231991265965</v>
      </c>
      <c r="D126">
        <v>3.2560998424379051</v>
      </c>
      <c r="E126">
        <v>3.9071212889612497</v>
      </c>
      <c r="F126">
        <v>0.62323343561934053</v>
      </c>
      <c r="G126">
        <v>1.6991090533687156</v>
      </c>
    </row>
    <row r="127" spans="1:7" x14ac:dyDescent="0.25">
      <c r="A127" t="s">
        <v>365</v>
      </c>
      <c r="B127" t="s">
        <v>332</v>
      </c>
      <c r="C127">
        <v>1.1505782456505926</v>
      </c>
      <c r="D127">
        <v>-1.8085362669585408</v>
      </c>
      <c r="E127">
        <v>4.9464528945695463</v>
      </c>
      <c r="F127">
        <v>4.7229894810910196</v>
      </c>
      <c r="G127">
        <v>2.59032268435719</v>
      </c>
    </row>
    <row r="128" spans="1:7" x14ac:dyDescent="0.25">
      <c r="A128" t="s">
        <v>73</v>
      </c>
      <c r="B128" t="s">
        <v>332</v>
      </c>
      <c r="C128">
        <v>2.9129811463991331</v>
      </c>
      <c r="D128">
        <v>1.8321055413955918</v>
      </c>
      <c r="E128">
        <v>2.4552345184284832</v>
      </c>
      <c r="F128">
        <v>2.9227732810868048</v>
      </c>
      <c r="G128">
        <v>2.220499310291757</v>
      </c>
    </row>
    <row r="129" spans="1:7" x14ac:dyDescent="0.25">
      <c r="A129" t="s">
        <v>95</v>
      </c>
      <c r="B129" t="s">
        <v>332</v>
      </c>
      <c r="C129">
        <v>3.7271653339981299</v>
      </c>
      <c r="D129">
        <v>1.9973005178299559</v>
      </c>
      <c r="E129">
        <v>2.7055612446773836</v>
      </c>
      <c r="F129">
        <v>1.5170350362788412</v>
      </c>
      <c r="G129">
        <v>4.8189598619139389</v>
      </c>
    </row>
    <row r="130" spans="1:7" x14ac:dyDescent="0.25">
      <c r="A130" t="s">
        <v>183</v>
      </c>
      <c r="B130" t="s">
        <v>332</v>
      </c>
      <c r="C130">
        <v>3.5463100781021097</v>
      </c>
      <c r="D130">
        <v>1.0013128420908686</v>
      </c>
      <c r="E130">
        <v>-3.751456676025839</v>
      </c>
      <c r="F130">
        <v>-3.7691191947489102</v>
      </c>
      <c r="G130">
        <v>-1.7901290897070936</v>
      </c>
    </row>
    <row r="131" spans="1:7" x14ac:dyDescent="0.25">
      <c r="A131" t="s">
        <v>366</v>
      </c>
      <c r="B131" t="s">
        <v>332</v>
      </c>
      <c r="C131">
        <v>3.2317454619635271</v>
      </c>
      <c r="D131">
        <v>1.6279168960315928</v>
      </c>
      <c r="E131">
        <v>1.6169399268309803</v>
      </c>
      <c r="F131">
        <v>-0.44049793798511416</v>
      </c>
      <c r="G131">
        <v>-1.5121318832334083</v>
      </c>
    </row>
    <row r="132" spans="1:7" x14ac:dyDescent="0.25">
      <c r="A132" t="s">
        <v>367</v>
      </c>
      <c r="B132" t="s">
        <v>332</v>
      </c>
      <c r="C132">
        <v>6.2337688207562394</v>
      </c>
      <c r="D132">
        <v>6.2549362739310936</v>
      </c>
      <c r="E132">
        <v>6.7130657600537518</v>
      </c>
      <c r="F132">
        <v>5.7595138640758421</v>
      </c>
      <c r="G132">
        <v>5.5713773860400266</v>
      </c>
    </row>
    <row r="133" spans="1:7" x14ac:dyDescent="0.25">
      <c r="A133" t="s">
        <v>184</v>
      </c>
      <c r="B133" t="s">
        <v>332</v>
      </c>
      <c r="C133">
        <v>-3.6708816818503323</v>
      </c>
      <c r="D133">
        <v>-4.702062544664102</v>
      </c>
      <c r="E133">
        <v>-6.0226080813468457</v>
      </c>
      <c r="F133">
        <v>-4.097224637646093</v>
      </c>
      <c r="G133">
        <v>-2.8319437718725737</v>
      </c>
    </row>
    <row r="134" spans="1:7" x14ac:dyDescent="0.25">
      <c r="A134" t="s">
        <v>186</v>
      </c>
      <c r="B134" t="s">
        <v>332</v>
      </c>
      <c r="C134">
        <v>4.9753015049595462</v>
      </c>
      <c r="D134">
        <v>5.144405289833557</v>
      </c>
      <c r="E134">
        <v>6.0826173411282696</v>
      </c>
      <c r="F134">
        <v>-1.6548673728102159</v>
      </c>
      <c r="G134">
        <v>-2.3733867325363462</v>
      </c>
    </row>
    <row r="135" spans="1:7" x14ac:dyDescent="0.25">
      <c r="A135" t="s">
        <v>187</v>
      </c>
      <c r="B135" t="s">
        <v>332</v>
      </c>
      <c r="C135">
        <v>-62.214351043013643</v>
      </c>
    </row>
    <row r="136" spans="1:7" x14ac:dyDescent="0.25">
      <c r="A136" t="s">
        <v>368</v>
      </c>
      <c r="B136" t="s">
        <v>332</v>
      </c>
      <c r="C136">
        <v>-0.81333898938960658</v>
      </c>
      <c r="D136">
        <v>-2.3268288593687174</v>
      </c>
      <c r="E136">
        <v>-0.71414377956608632</v>
      </c>
      <c r="F136">
        <v>-0.29566951719851886</v>
      </c>
      <c r="G136">
        <v>1.6207712831514414</v>
      </c>
    </row>
    <row r="137" spans="1:7" x14ac:dyDescent="0.25">
      <c r="A137" t="s">
        <v>369</v>
      </c>
      <c r="B137" t="s">
        <v>332</v>
      </c>
      <c r="C137">
        <v>3.1714765878898703</v>
      </c>
      <c r="D137">
        <v>1.661079446280155</v>
      </c>
      <c r="E137">
        <v>1.6417166406553747</v>
      </c>
      <c r="F137">
        <v>-0.34976482034494438</v>
      </c>
      <c r="G137">
        <v>-1.3457027819828085</v>
      </c>
    </row>
    <row r="138" spans="1:7" x14ac:dyDescent="0.25">
      <c r="A138" t="s">
        <v>370</v>
      </c>
      <c r="B138" t="s">
        <v>332</v>
      </c>
      <c r="C138">
        <v>1.5434604859878505</v>
      </c>
      <c r="D138">
        <v>2.1028492436328463</v>
      </c>
      <c r="E138">
        <v>3.2778476759504258</v>
      </c>
      <c r="F138">
        <v>2.8936290688127144</v>
      </c>
      <c r="G138">
        <v>1.1369307759664196</v>
      </c>
    </row>
    <row r="139" spans="1:7" x14ac:dyDescent="0.25">
      <c r="A139" t="s">
        <v>371</v>
      </c>
      <c r="B139" t="s">
        <v>332</v>
      </c>
      <c r="C139">
        <v>2.8199939870241764</v>
      </c>
      <c r="D139">
        <v>0.88936019614278905</v>
      </c>
      <c r="E139">
        <v>2.9417325667771195</v>
      </c>
      <c r="F139">
        <v>3.2120912749336981</v>
      </c>
      <c r="G139">
        <v>1.6396689285785868</v>
      </c>
    </row>
    <row r="140" spans="1:7" x14ac:dyDescent="0.25">
      <c r="A140" t="s">
        <v>234</v>
      </c>
      <c r="B140" t="s">
        <v>332</v>
      </c>
    </row>
    <row r="141" spans="1:7" x14ac:dyDescent="0.25">
      <c r="A141" t="s">
        <v>74</v>
      </c>
      <c r="B141" t="s">
        <v>332</v>
      </c>
      <c r="C141">
        <v>7.5918362961049297</v>
      </c>
      <c r="D141">
        <v>8.3216130134825761</v>
      </c>
      <c r="E141">
        <v>2.6169382768180185</v>
      </c>
      <c r="F141">
        <v>3.9091411981254396</v>
      </c>
      <c r="G141">
        <v>3.8113939447703871</v>
      </c>
    </row>
    <row r="142" spans="1:7" x14ac:dyDescent="0.25">
      <c r="A142" t="s">
        <v>372</v>
      </c>
      <c r="B142" t="s">
        <v>332</v>
      </c>
      <c r="C142">
        <v>3.8244890925969344</v>
      </c>
      <c r="D142">
        <v>3.6322100777882724</v>
      </c>
      <c r="E142">
        <v>4.0639038996279027</v>
      </c>
      <c r="F142">
        <v>4.0166655957880408</v>
      </c>
      <c r="G142">
        <v>3.7858618953554384</v>
      </c>
    </row>
    <row r="143" spans="1:7" x14ac:dyDescent="0.25">
      <c r="A143" t="s">
        <v>373</v>
      </c>
      <c r="B143" t="s">
        <v>332</v>
      </c>
      <c r="C143">
        <v>4.6029292265113355</v>
      </c>
      <c r="D143">
        <v>3.5081620666340854</v>
      </c>
      <c r="E143">
        <v>3.5765416464784323</v>
      </c>
      <c r="F143">
        <v>2.95145678340252</v>
      </c>
      <c r="G143">
        <v>2.3808531305645602</v>
      </c>
    </row>
    <row r="144" spans="1:7" x14ac:dyDescent="0.25">
      <c r="A144" t="s">
        <v>185</v>
      </c>
      <c r="B144" t="s">
        <v>332</v>
      </c>
      <c r="C144">
        <v>5.8239931193716785</v>
      </c>
      <c r="D144">
        <v>4.2166280940978567</v>
      </c>
      <c r="E144">
        <v>0.75907147529443364</v>
      </c>
      <c r="F144">
        <v>3.246355127770812</v>
      </c>
      <c r="G144">
        <v>0.38285316501350053</v>
      </c>
    </row>
    <row r="145" spans="1:7" x14ac:dyDescent="0.25">
      <c r="A145" t="s">
        <v>374</v>
      </c>
      <c r="B145" t="s">
        <v>332</v>
      </c>
      <c r="C145">
        <v>5.9742183047039532</v>
      </c>
      <c r="D145">
        <v>4.7242551799077148</v>
      </c>
      <c r="E145">
        <v>4.5098180025591574</v>
      </c>
      <c r="F145">
        <v>3.8876940653626946</v>
      </c>
      <c r="G145">
        <v>3.0901119011873135</v>
      </c>
    </row>
    <row r="146" spans="1:7" x14ac:dyDescent="0.25">
      <c r="A146" t="s">
        <v>97</v>
      </c>
      <c r="B146" t="s">
        <v>332</v>
      </c>
      <c r="C146">
        <v>8.4671457406130628</v>
      </c>
      <c r="D146">
        <v>5.2376307603811085</v>
      </c>
      <c r="E146">
        <v>4.59794567770588</v>
      </c>
      <c r="F146">
        <v>3.9221908841250013</v>
      </c>
      <c r="G146">
        <v>2.3908404813223001</v>
      </c>
    </row>
    <row r="147" spans="1:7" x14ac:dyDescent="0.25">
      <c r="A147" t="s">
        <v>235</v>
      </c>
      <c r="B147" t="s">
        <v>332</v>
      </c>
      <c r="C147">
        <v>0.31114665017135223</v>
      </c>
      <c r="D147">
        <v>-3.199906846980511</v>
      </c>
      <c r="E147">
        <v>1.9626989719225634</v>
      </c>
      <c r="F147">
        <v>1.6450835789246128</v>
      </c>
      <c r="G147">
        <v>2.3908688043663631</v>
      </c>
    </row>
    <row r="148" spans="1:7" x14ac:dyDescent="0.25">
      <c r="A148" t="s">
        <v>96</v>
      </c>
      <c r="B148" t="s">
        <v>332</v>
      </c>
      <c r="C148">
        <v>8.1627505455309688</v>
      </c>
      <c r="D148">
        <v>5.2971438103581079</v>
      </c>
      <c r="E148">
        <v>4.0064024429848644</v>
      </c>
      <c r="F148">
        <v>3.0655266007207445</v>
      </c>
      <c r="G148">
        <v>3.5350646036940532</v>
      </c>
    </row>
    <row r="149" spans="1:7" x14ac:dyDescent="0.25">
      <c r="A149" t="s">
        <v>375</v>
      </c>
      <c r="B149" t="s">
        <v>332</v>
      </c>
      <c r="C149">
        <v>18.989348948545398</v>
      </c>
      <c r="D149">
        <v>7.0596600653056498</v>
      </c>
      <c r="E149">
        <v>9.1857012444559274</v>
      </c>
      <c r="F149">
        <v>-2.543359028660646</v>
      </c>
      <c r="G149">
        <v>-21.662504173078105</v>
      </c>
    </row>
    <row r="150" spans="1:7" x14ac:dyDescent="0.25">
      <c r="A150" t="s">
        <v>376</v>
      </c>
      <c r="B150" t="s">
        <v>332</v>
      </c>
    </row>
    <row r="151" spans="1:7" x14ac:dyDescent="0.25">
      <c r="A151" t="s">
        <v>193</v>
      </c>
      <c r="B151" t="s">
        <v>332</v>
      </c>
      <c r="C151">
        <v>3.8526624177610103</v>
      </c>
      <c r="D151">
        <v>1.5822354871684894</v>
      </c>
      <c r="E151">
        <v>3.0589714154079388</v>
      </c>
      <c r="F151">
        <v>1.1234738698559141</v>
      </c>
      <c r="G151">
        <v>3.1096187318704551</v>
      </c>
    </row>
    <row r="152" spans="1:7" x14ac:dyDescent="0.25">
      <c r="A152" t="s">
        <v>237</v>
      </c>
      <c r="B152" t="s">
        <v>332</v>
      </c>
    </row>
    <row r="153" spans="1:7" x14ac:dyDescent="0.25">
      <c r="A153" t="s">
        <v>99</v>
      </c>
      <c r="B153" t="s">
        <v>332</v>
      </c>
      <c r="C153">
        <v>6.8617705307728585</v>
      </c>
      <c r="D153">
        <v>-0.68697224121976319</v>
      </c>
      <c r="E153">
        <v>9.4292979119130536</v>
      </c>
      <c r="F153">
        <v>4.8639158981180799</v>
      </c>
      <c r="G153">
        <v>-0.43709424817292586</v>
      </c>
    </row>
    <row r="154" spans="1:7" x14ac:dyDescent="0.25">
      <c r="A154" t="s">
        <v>188</v>
      </c>
      <c r="B154" t="s">
        <v>332</v>
      </c>
      <c r="C154">
        <v>-1.3504208388854408</v>
      </c>
      <c r="D154">
        <v>0.18604545013944573</v>
      </c>
      <c r="E154">
        <v>-0.55865038162686176</v>
      </c>
      <c r="F154">
        <v>0.47934096191796982</v>
      </c>
      <c r="G154">
        <v>0.23205688333460728</v>
      </c>
    </row>
    <row r="155" spans="1:7" x14ac:dyDescent="0.25">
      <c r="A155" t="s">
        <v>61</v>
      </c>
      <c r="B155" t="s">
        <v>332</v>
      </c>
      <c r="C155">
        <v>5.8258020880592056</v>
      </c>
      <c r="D155">
        <v>0.36669280175773622</v>
      </c>
      <c r="E155">
        <v>2.5685001633287072</v>
      </c>
      <c r="F155">
        <v>3.8826665443470318</v>
      </c>
      <c r="G155">
        <v>0.79480315348912711</v>
      </c>
    </row>
    <row r="156" spans="1:7" x14ac:dyDescent="0.25">
      <c r="A156" t="s">
        <v>377</v>
      </c>
      <c r="B156" t="s">
        <v>332</v>
      </c>
      <c r="C156">
        <v>1.638278878356104</v>
      </c>
      <c r="D156">
        <v>1.1521013000467519</v>
      </c>
      <c r="E156">
        <v>0.71742754240176509</v>
      </c>
      <c r="F156">
        <v>1.1332015325713058</v>
      </c>
      <c r="G156">
        <v>1.2240695840799845</v>
      </c>
    </row>
    <row r="157" spans="1:7" x14ac:dyDescent="0.25">
      <c r="A157" t="s">
        <v>138</v>
      </c>
      <c r="B157" t="s">
        <v>332</v>
      </c>
      <c r="C157">
        <v>2.5338642460460079</v>
      </c>
      <c r="D157">
        <v>2.5647326682456679</v>
      </c>
      <c r="E157">
        <v>-7.1817722465397082E-3</v>
      </c>
      <c r="F157">
        <v>0.9033103988014517</v>
      </c>
      <c r="G157">
        <v>1.148910733640875</v>
      </c>
    </row>
    <row r="158" spans="1:7" x14ac:dyDescent="0.25">
      <c r="A158" t="s">
        <v>378</v>
      </c>
      <c r="B158" t="s">
        <v>332</v>
      </c>
      <c r="C158">
        <v>1.4583163649036948</v>
      </c>
      <c r="D158">
        <v>3.4595482663671788</v>
      </c>
      <c r="E158">
        <v>2.1205568040633551</v>
      </c>
      <c r="F158">
        <v>-1.1593632190578802</v>
      </c>
      <c r="G158">
        <v>0.45401490332828587</v>
      </c>
    </row>
    <row r="159" spans="1:7" x14ac:dyDescent="0.25">
      <c r="A159" t="s">
        <v>379</v>
      </c>
      <c r="B159" t="s">
        <v>332</v>
      </c>
      <c r="C159">
        <v>4.7676500909708608</v>
      </c>
      <c r="D159">
        <v>3.6858631804172575</v>
      </c>
      <c r="E159">
        <v>3.7296073022441476</v>
      </c>
      <c r="F159">
        <v>3.0926362492843111</v>
      </c>
      <c r="G159">
        <v>2.5354828524501585</v>
      </c>
    </row>
    <row r="160" spans="1:7" x14ac:dyDescent="0.25">
      <c r="A160" t="s">
        <v>98</v>
      </c>
      <c r="B160" t="s">
        <v>332</v>
      </c>
      <c r="C160">
        <v>2.1692339863952412</v>
      </c>
      <c r="D160">
        <v>-0.61887810809091093</v>
      </c>
      <c r="E160">
        <v>2.7627237504079858</v>
      </c>
      <c r="F160">
        <v>3.3870913368278792</v>
      </c>
      <c r="G160">
        <v>3.5242305451061782</v>
      </c>
    </row>
    <row r="161" spans="1:7" x14ac:dyDescent="0.25">
      <c r="A161" t="s">
        <v>190</v>
      </c>
      <c r="B161" t="s">
        <v>332</v>
      </c>
      <c r="C161">
        <v>0.12551494421713016</v>
      </c>
      <c r="D161">
        <v>-3.7486127825415565</v>
      </c>
      <c r="E161">
        <v>-0.65454501977102097</v>
      </c>
      <c r="F161">
        <v>3.9489326033099132</v>
      </c>
      <c r="G161">
        <v>2.8699135469251615</v>
      </c>
    </row>
    <row r="162" spans="1:7" x14ac:dyDescent="0.25">
      <c r="A162" t="s">
        <v>236</v>
      </c>
      <c r="B162" t="s">
        <v>332</v>
      </c>
      <c r="C162">
        <v>1.3923536716800271</v>
      </c>
      <c r="D162">
        <v>2.0698160264851282</v>
      </c>
      <c r="E162">
        <v>3.5052635351561889</v>
      </c>
      <c r="F162">
        <v>2.4950360569277592</v>
      </c>
      <c r="G162">
        <v>5.1781513846944023</v>
      </c>
    </row>
    <row r="163" spans="1:7" x14ac:dyDescent="0.25">
      <c r="A163" t="s">
        <v>63</v>
      </c>
      <c r="B163" t="s">
        <v>332</v>
      </c>
      <c r="C163">
        <v>4.7965939407267371</v>
      </c>
      <c r="D163">
        <v>6.4779326046126471</v>
      </c>
      <c r="E163">
        <v>7.5256104672173336</v>
      </c>
      <c r="F163">
        <v>7.0751079938675048</v>
      </c>
      <c r="G163">
        <v>6.37831154263813</v>
      </c>
    </row>
    <row r="164" spans="1:7" x14ac:dyDescent="0.25">
      <c r="A164" t="s">
        <v>380</v>
      </c>
      <c r="B164" t="s">
        <v>332</v>
      </c>
      <c r="C164">
        <v>-2.3328424241553734</v>
      </c>
      <c r="D164">
        <v>-1.1674153896908024</v>
      </c>
      <c r="E164">
        <v>-0.19998929167806523</v>
      </c>
      <c r="F164">
        <v>1.0516698534770654</v>
      </c>
    </row>
    <row r="165" spans="1:7" x14ac:dyDescent="0.25">
      <c r="A165" t="s">
        <v>100</v>
      </c>
      <c r="B165" t="s">
        <v>332</v>
      </c>
      <c r="C165">
        <v>3.1200749562473362</v>
      </c>
      <c r="D165">
        <v>-2.8055879906826107</v>
      </c>
      <c r="E165">
        <v>3.4479989417577315</v>
      </c>
      <c r="F165">
        <v>1.6849480141900557</v>
      </c>
      <c r="G165">
        <v>3.0553968144877928</v>
      </c>
    </row>
    <row r="166" spans="1:7" x14ac:dyDescent="0.25">
      <c r="A166" t="s">
        <v>62</v>
      </c>
      <c r="B166" t="s">
        <v>332</v>
      </c>
      <c r="C166">
        <v>15.317547923681502</v>
      </c>
      <c r="D166">
        <v>10.349460764620844</v>
      </c>
      <c r="E166">
        <v>9.6638415961578943</v>
      </c>
      <c r="F166">
        <v>6.0056039164197728</v>
      </c>
      <c r="G166">
        <v>0.65315193079793232</v>
      </c>
    </row>
    <row r="167" spans="1:7" x14ac:dyDescent="0.25">
      <c r="A167" t="s">
        <v>381</v>
      </c>
      <c r="B167" t="s">
        <v>332</v>
      </c>
    </row>
    <row r="168" spans="1:7" x14ac:dyDescent="0.25">
      <c r="A168" t="s">
        <v>194</v>
      </c>
      <c r="B168" t="s">
        <v>332</v>
      </c>
      <c r="C168">
        <v>4.1397645873684041</v>
      </c>
      <c r="D168">
        <v>4.2154451350099578</v>
      </c>
      <c r="E168">
        <v>4.169360776061211</v>
      </c>
      <c r="F168">
        <v>4.4865721200031885</v>
      </c>
      <c r="G168">
        <v>3.7076938746545665</v>
      </c>
    </row>
    <row r="169" spans="1:7" x14ac:dyDescent="0.25">
      <c r="A169" t="s">
        <v>191</v>
      </c>
      <c r="B169" t="s">
        <v>332</v>
      </c>
      <c r="C169">
        <v>2.0938424658963868</v>
      </c>
      <c r="D169">
        <v>3.1664658369309393</v>
      </c>
      <c r="E169">
        <v>3.4708784057071398</v>
      </c>
      <c r="F169">
        <v>1.6614259214667442</v>
      </c>
    </row>
    <row r="170" spans="1:7" x14ac:dyDescent="0.25">
      <c r="A170" t="s">
        <v>192</v>
      </c>
      <c r="B170" t="s">
        <v>332</v>
      </c>
      <c r="C170">
        <v>3.9110012507547367</v>
      </c>
      <c r="D170">
        <v>3.20949947389812</v>
      </c>
      <c r="E170">
        <v>3.1328519706298437</v>
      </c>
      <c r="F170">
        <v>3.5569029344366641</v>
      </c>
      <c r="G170">
        <v>3.3317280850490079</v>
      </c>
    </row>
    <row r="171" spans="1:7" x14ac:dyDescent="0.25">
      <c r="A171" t="s">
        <v>189</v>
      </c>
      <c r="B171" t="s">
        <v>332</v>
      </c>
      <c r="C171">
        <v>1.7071622043288244</v>
      </c>
      <c r="D171">
        <v>-1.1877111913686065</v>
      </c>
      <c r="E171">
        <v>2.0180983875098093</v>
      </c>
      <c r="F171">
        <v>2.5019697671590109</v>
      </c>
      <c r="G171">
        <v>-0.27964117178684944</v>
      </c>
    </row>
    <row r="172" spans="1:7" x14ac:dyDescent="0.25">
      <c r="A172" t="s">
        <v>60</v>
      </c>
      <c r="B172" t="s">
        <v>332</v>
      </c>
      <c r="C172">
        <v>3.6227161156135139</v>
      </c>
      <c r="D172">
        <v>3.842694581882995</v>
      </c>
      <c r="E172">
        <v>3.1173683821732538</v>
      </c>
      <c r="F172">
        <v>4.4641909047133055</v>
      </c>
      <c r="G172">
        <v>3.4840782115448121</v>
      </c>
    </row>
    <row r="173" spans="1:7" x14ac:dyDescent="0.25">
      <c r="A173" t="s">
        <v>260</v>
      </c>
      <c r="B173" t="s">
        <v>332</v>
      </c>
      <c r="C173">
        <v>0.95320847920146434</v>
      </c>
      <c r="D173">
        <v>1.3567225669948613</v>
      </c>
      <c r="E173">
        <v>0.93967244905113034</v>
      </c>
      <c r="F173">
        <v>1.5522328491911281</v>
      </c>
      <c r="G173">
        <v>1.6378147793348461</v>
      </c>
    </row>
    <row r="174" spans="1:7" x14ac:dyDescent="0.25">
      <c r="A174" t="s">
        <v>195</v>
      </c>
      <c r="B174" t="s">
        <v>332</v>
      </c>
      <c r="C174">
        <v>2.9090669811808141</v>
      </c>
      <c r="D174">
        <v>2.701370692461154</v>
      </c>
      <c r="E174">
        <v>3.1803942360516118</v>
      </c>
      <c r="F174">
        <v>3.9659401310294271</v>
      </c>
      <c r="G174">
        <v>2.8983164275863089</v>
      </c>
    </row>
    <row r="175" spans="1:7" x14ac:dyDescent="0.25">
      <c r="A175" t="s">
        <v>66</v>
      </c>
      <c r="B175" t="s">
        <v>332</v>
      </c>
    </row>
    <row r="176" spans="1:7" x14ac:dyDescent="0.25">
      <c r="A176" t="s">
        <v>196</v>
      </c>
      <c r="B176" t="s">
        <v>332</v>
      </c>
      <c r="C176">
        <v>-1.6399973640471188</v>
      </c>
      <c r="D176">
        <v>7.4434106458602116</v>
      </c>
      <c r="E176">
        <v>1.1222851244622376</v>
      </c>
      <c r="F176">
        <v>2.8220436487221008</v>
      </c>
      <c r="G176">
        <v>-0.48386289241732072</v>
      </c>
    </row>
    <row r="177" spans="1:7" x14ac:dyDescent="0.25">
      <c r="A177" t="s">
        <v>197</v>
      </c>
      <c r="B177" t="s">
        <v>332</v>
      </c>
      <c r="C177">
        <v>2.1040254136031109</v>
      </c>
      <c r="D177">
        <v>1.5088332172672523</v>
      </c>
      <c r="E177">
        <v>2.6036132535565741</v>
      </c>
      <c r="F177">
        <v>3.5186542457117866</v>
      </c>
      <c r="G177">
        <v>-9.9240626972374457E-3</v>
      </c>
    </row>
    <row r="178" spans="1:7" x14ac:dyDescent="0.25">
      <c r="A178" t="s">
        <v>139</v>
      </c>
      <c r="B178" t="s">
        <v>332</v>
      </c>
      <c r="C178">
        <v>4.9500192138811343</v>
      </c>
      <c r="D178">
        <v>4.3464261779865296</v>
      </c>
      <c r="E178">
        <v>3.3269356774153067</v>
      </c>
      <c r="F178">
        <v>3.3782389826880319</v>
      </c>
      <c r="G178">
        <v>3.7537459342460266</v>
      </c>
    </row>
    <row r="179" spans="1:7" x14ac:dyDescent="0.25">
      <c r="A179" t="s">
        <v>238</v>
      </c>
      <c r="B179" t="s">
        <v>332</v>
      </c>
      <c r="C179">
        <v>1.1905420883452109</v>
      </c>
      <c r="D179">
        <v>-1.4225041873963562</v>
      </c>
      <c r="E179">
        <v>-0.48416549027223255</v>
      </c>
      <c r="F179">
        <v>1.0554094630443274</v>
      </c>
      <c r="G179">
        <v>1.5212346651101569</v>
      </c>
    </row>
    <row r="180" spans="1:7" x14ac:dyDescent="0.25">
      <c r="A180" t="s">
        <v>239</v>
      </c>
      <c r="B180" t="s">
        <v>332</v>
      </c>
      <c r="C180">
        <v>-0.33251773071444291</v>
      </c>
      <c r="D180">
        <v>1.408096620140924</v>
      </c>
      <c r="E180">
        <v>-0.21515844625712077</v>
      </c>
      <c r="F180">
        <v>0.77590028943920686</v>
      </c>
      <c r="G180">
        <v>0.46330958696148627</v>
      </c>
    </row>
    <row r="181" spans="1:7" x14ac:dyDescent="0.25">
      <c r="A181" t="s">
        <v>65</v>
      </c>
      <c r="B181" t="s">
        <v>332</v>
      </c>
      <c r="C181">
        <v>2.2676150856334658</v>
      </c>
      <c r="D181">
        <v>3.5570736588193199</v>
      </c>
      <c r="E181">
        <v>2.8776618338828257</v>
      </c>
      <c r="F181">
        <v>4.7109236720435348</v>
      </c>
      <c r="G181">
        <v>1.5040556576388013</v>
      </c>
    </row>
    <row r="182" spans="1:7" x14ac:dyDescent="0.25">
      <c r="A182" t="s">
        <v>64</v>
      </c>
      <c r="B182" t="s">
        <v>332</v>
      </c>
      <c r="C182">
        <v>11.484264135252943</v>
      </c>
      <c r="D182">
        <v>9.6933059399187442</v>
      </c>
      <c r="E182">
        <v>33.605194305473816</v>
      </c>
      <c r="F182">
        <v>35.839966094193926</v>
      </c>
      <c r="G182">
        <v>2.3455414102808874</v>
      </c>
    </row>
    <row r="183" spans="1:7" x14ac:dyDescent="0.25">
      <c r="A183" t="s">
        <v>85</v>
      </c>
      <c r="B183" t="s">
        <v>332</v>
      </c>
      <c r="C183">
        <v>1.6968233281622105</v>
      </c>
      <c r="D183">
        <v>1.7702265849609944</v>
      </c>
      <c r="E183">
        <v>1.9575788088517641</v>
      </c>
      <c r="F183">
        <v>2.023578180307922</v>
      </c>
      <c r="G183">
        <v>1.4581917440400076</v>
      </c>
    </row>
    <row r="184" spans="1:7" x14ac:dyDescent="0.25">
      <c r="A184" t="s">
        <v>382</v>
      </c>
      <c r="B184" t="s">
        <v>332</v>
      </c>
      <c r="C184">
        <v>1.0586641973558955</v>
      </c>
      <c r="D184">
        <v>0.70828600671329411</v>
      </c>
      <c r="E184">
        <v>0.43692626072389373</v>
      </c>
      <c r="F184">
        <v>1.2580679942619639</v>
      </c>
      <c r="G184">
        <v>1.4877517150378736</v>
      </c>
    </row>
    <row r="185" spans="1:7" x14ac:dyDescent="0.25">
      <c r="A185" t="s">
        <v>198</v>
      </c>
      <c r="B185" t="s">
        <v>332</v>
      </c>
      <c r="C185">
        <v>-9.3097429209218063</v>
      </c>
      <c r="D185">
        <v>-1.0044543150550993</v>
      </c>
      <c r="E185">
        <v>-5.2906841854391331</v>
      </c>
      <c r="F185">
        <v>-5.4249132021848965</v>
      </c>
      <c r="G185">
        <v>-0.33440456641329774</v>
      </c>
    </row>
    <row r="186" spans="1:7" x14ac:dyDescent="0.25">
      <c r="A186" t="s">
        <v>383</v>
      </c>
      <c r="B186" t="s">
        <v>332</v>
      </c>
      <c r="C186">
        <v>5.3029716281794776</v>
      </c>
      <c r="D186">
        <v>1.6116540419991736</v>
      </c>
      <c r="E186">
        <v>1.1202700798128831</v>
      </c>
      <c r="F186">
        <v>1.1847977361910011</v>
      </c>
      <c r="G186">
        <v>0.70979257944439667</v>
      </c>
    </row>
    <row r="187" spans="1:7" x14ac:dyDescent="0.25">
      <c r="A187" t="s">
        <v>67</v>
      </c>
      <c r="B187" t="s">
        <v>332</v>
      </c>
      <c r="C187">
        <v>0.60330713496333033</v>
      </c>
      <c r="D187">
        <v>1.3349222241818381</v>
      </c>
      <c r="E187">
        <v>2.2068111033408258</v>
      </c>
      <c r="F187">
        <v>2.4959360724812427</v>
      </c>
      <c r="G187">
        <v>2.5616245195421783</v>
      </c>
    </row>
    <row r="188" spans="1:7" x14ac:dyDescent="0.25">
      <c r="A188" t="s">
        <v>140</v>
      </c>
      <c r="B188" t="s">
        <v>332</v>
      </c>
      <c r="C188">
        <v>9.9413588765527408</v>
      </c>
      <c r="D188">
        <v>7.4273679235123069</v>
      </c>
      <c r="E188">
        <v>4.8892848163592788</v>
      </c>
      <c r="F188">
        <v>4.3572637701550434</v>
      </c>
      <c r="G188">
        <v>4.1188830016447184</v>
      </c>
    </row>
    <row r="189" spans="1:7" x14ac:dyDescent="0.25">
      <c r="A189" t="s">
        <v>142</v>
      </c>
      <c r="B189" t="s">
        <v>332</v>
      </c>
      <c r="C189">
        <v>4.9471954424978151</v>
      </c>
      <c r="D189">
        <v>4.7359307916289026</v>
      </c>
      <c r="E189">
        <v>4.4440827814368191</v>
      </c>
      <c r="F189">
        <v>1.0070844152050284</v>
      </c>
      <c r="G189">
        <v>1.9233326506583097</v>
      </c>
    </row>
    <row r="190" spans="1:7" x14ac:dyDescent="0.25">
      <c r="A190" t="s">
        <v>69</v>
      </c>
      <c r="B190" t="s">
        <v>332</v>
      </c>
      <c r="C190">
        <v>2.0557033336288555</v>
      </c>
      <c r="D190">
        <v>4.9993001109137793</v>
      </c>
      <c r="E190">
        <v>5.3584620738093491</v>
      </c>
      <c r="F190">
        <v>4.5395074582883126</v>
      </c>
      <c r="G190">
        <v>4.2636294700509154</v>
      </c>
    </row>
    <row r="191" spans="1:7" x14ac:dyDescent="0.25">
      <c r="A191" t="s">
        <v>384</v>
      </c>
      <c r="B191" t="s">
        <v>332</v>
      </c>
      <c r="C191">
        <v>4.3487374567414037</v>
      </c>
      <c r="D191">
        <v>2.4541915590672545</v>
      </c>
      <c r="E191">
        <v>-3.1965355799146664</v>
      </c>
      <c r="F191">
        <v>3.3768915721807531</v>
      </c>
      <c r="G191">
        <v>8.3665939541619423</v>
      </c>
    </row>
    <row r="192" spans="1:7" x14ac:dyDescent="0.25">
      <c r="A192" t="s">
        <v>68</v>
      </c>
      <c r="B192" t="s">
        <v>332</v>
      </c>
      <c r="C192">
        <v>8.2404647764199979</v>
      </c>
      <c r="D192">
        <v>5.76565061401854</v>
      </c>
      <c r="E192">
        <v>3.3137930906145669</v>
      </c>
      <c r="F192">
        <v>6.2840951004885142</v>
      </c>
    </row>
    <row r="193" spans="1:7" x14ac:dyDescent="0.25">
      <c r="A193" t="s">
        <v>101</v>
      </c>
      <c r="B193" t="s">
        <v>332</v>
      </c>
      <c r="C193">
        <v>4.9601640116871124</v>
      </c>
      <c r="D193">
        <v>1.6068800874432725</v>
      </c>
      <c r="E193">
        <v>1.4520435263823686</v>
      </c>
      <c r="F193">
        <v>3.3599021391606243</v>
      </c>
      <c r="G193">
        <v>3.9743938578205302</v>
      </c>
    </row>
    <row r="194" spans="1:7" x14ac:dyDescent="0.25">
      <c r="A194" t="s">
        <v>385</v>
      </c>
      <c r="B194" t="s">
        <v>332</v>
      </c>
      <c r="C194">
        <v>1.5200943421660185</v>
      </c>
      <c r="D194">
        <v>2.3839962207016612</v>
      </c>
      <c r="E194">
        <v>2.4991520693744746</v>
      </c>
      <c r="F194">
        <v>1.730982332257085</v>
      </c>
      <c r="G194">
        <v>0.40418348036710938</v>
      </c>
    </row>
    <row r="195" spans="1:7" x14ac:dyDescent="0.25">
      <c r="A195" t="s">
        <v>143</v>
      </c>
      <c r="B195" t="s">
        <v>332</v>
      </c>
      <c r="C195">
        <v>-0.74928109218433292</v>
      </c>
      <c r="D195">
        <v>-1.5887777729693511</v>
      </c>
      <c r="E195">
        <v>0.56844157195141065</v>
      </c>
    </row>
    <row r="196" spans="1:7" x14ac:dyDescent="0.25">
      <c r="A196" t="s">
        <v>386</v>
      </c>
      <c r="B196" t="s">
        <v>332</v>
      </c>
    </row>
    <row r="197" spans="1:7" x14ac:dyDescent="0.25">
      <c r="A197" t="s">
        <v>240</v>
      </c>
      <c r="B197" t="s">
        <v>332</v>
      </c>
      <c r="C197">
        <v>-1.6823482498238036</v>
      </c>
      <c r="D197">
        <v>-3.6383765955142877</v>
      </c>
      <c r="E197">
        <v>-0.5860507875933223</v>
      </c>
      <c r="F197">
        <v>1.4513374759891633</v>
      </c>
      <c r="G197">
        <v>1.9640748312679221</v>
      </c>
    </row>
    <row r="198" spans="1:7" x14ac:dyDescent="0.25">
      <c r="A198" t="s">
        <v>141</v>
      </c>
      <c r="B198" t="s">
        <v>332</v>
      </c>
      <c r="C198">
        <v>2.9516862787705662</v>
      </c>
      <c r="D198">
        <v>-2.5611003670474588</v>
      </c>
      <c r="E198">
        <v>12.510536675615214</v>
      </c>
      <c r="F198">
        <v>3.3343131452622714</v>
      </c>
      <c r="G198">
        <v>1.6191305311247959</v>
      </c>
    </row>
    <row r="199" spans="1:7" x14ac:dyDescent="0.25">
      <c r="A199" t="s">
        <v>387</v>
      </c>
      <c r="B199" t="s">
        <v>332</v>
      </c>
      <c r="C199">
        <v>2.6679351599314458</v>
      </c>
      <c r="D199">
        <v>0.86712917588806704</v>
      </c>
      <c r="E199">
        <v>2.143136221360848</v>
      </c>
      <c r="F199">
        <v>2.5455745018210507</v>
      </c>
      <c r="G199">
        <v>2.8237607273202627</v>
      </c>
    </row>
    <row r="200" spans="1:7" x14ac:dyDescent="0.25">
      <c r="A200" t="s">
        <v>388</v>
      </c>
      <c r="B200" t="s">
        <v>332</v>
      </c>
      <c r="C200">
        <v>1.1070344699505341</v>
      </c>
      <c r="D200">
        <v>0.84177508230447984</v>
      </c>
      <c r="E200">
        <v>0.56403574611314866</v>
      </c>
      <c r="F200">
        <v>1.3573621137192902</v>
      </c>
      <c r="G200">
        <v>1.4113609871238282</v>
      </c>
    </row>
    <row r="201" spans="1:7" x14ac:dyDescent="0.25">
      <c r="A201" t="s">
        <v>49</v>
      </c>
      <c r="B201" t="s">
        <v>332</v>
      </c>
    </row>
    <row r="202" spans="1:7" x14ac:dyDescent="0.25">
      <c r="A202" t="s">
        <v>199</v>
      </c>
      <c r="B202" t="s">
        <v>332</v>
      </c>
      <c r="C202">
        <v>5.0495754186562891</v>
      </c>
      <c r="D202">
        <v>-1.0356211946927516</v>
      </c>
      <c r="E202">
        <v>0.15374159514234975</v>
      </c>
      <c r="F202">
        <v>0.59071773151629259</v>
      </c>
      <c r="G202">
        <v>0.61915753345871849</v>
      </c>
    </row>
    <row r="203" spans="1:7" x14ac:dyDescent="0.25">
      <c r="A203" t="s">
        <v>102</v>
      </c>
      <c r="B203" t="s">
        <v>332</v>
      </c>
      <c r="C203">
        <v>1.5545806747131934</v>
      </c>
      <c r="D203">
        <v>1.0899958121539868</v>
      </c>
      <c r="E203">
        <v>3.9167545545724494</v>
      </c>
      <c r="F203">
        <v>3.4631249012048357</v>
      </c>
      <c r="G203">
        <v>4.0632919989548384</v>
      </c>
    </row>
    <row r="204" spans="1:7" x14ac:dyDescent="0.25">
      <c r="A204" t="s">
        <v>103</v>
      </c>
      <c r="B204" t="s">
        <v>332</v>
      </c>
      <c r="C204">
        <v>4.1829164937951475</v>
      </c>
      <c r="D204">
        <v>3.3438660498964055</v>
      </c>
      <c r="E204">
        <v>1.0640354764087476</v>
      </c>
      <c r="F204">
        <v>-1.0746833052990894</v>
      </c>
      <c r="G204">
        <v>-3.9340216039501001</v>
      </c>
    </row>
    <row r="205" spans="1:7" x14ac:dyDescent="0.25">
      <c r="A205" t="s">
        <v>201</v>
      </c>
      <c r="B205" t="s">
        <v>332</v>
      </c>
      <c r="C205">
        <v>5.1673931869693774</v>
      </c>
      <c r="D205">
        <v>6.1643109445806772</v>
      </c>
      <c r="E205">
        <v>2.220554212276781</v>
      </c>
      <c r="F205">
        <v>4.5234524344614329</v>
      </c>
      <c r="G205">
        <v>4.4352803443008355</v>
      </c>
    </row>
    <row r="206" spans="1:7" x14ac:dyDescent="0.25">
      <c r="A206" t="s">
        <v>389</v>
      </c>
      <c r="B206" t="s">
        <v>332</v>
      </c>
      <c r="C206">
        <v>4.8205054872381794</v>
      </c>
      <c r="D206">
        <v>4.1914906355848416</v>
      </c>
      <c r="E206">
        <v>4.8157474348291061</v>
      </c>
      <c r="F206">
        <v>5.4099936724581141</v>
      </c>
      <c r="G206">
        <v>5.6967515741475694</v>
      </c>
    </row>
    <row r="207" spans="1:7" x14ac:dyDescent="0.25">
      <c r="A207" t="s">
        <v>203</v>
      </c>
      <c r="B207" t="s">
        <v>332</v>
      </c>
      <c r="C207">
        <v>7.2936838760980578</v>
      </c>
      <c r="D207">
        <v>2.8562967829525405</v>
      </c>
      <c r="E207">
        <v>0.273216716269431</v>
      </c>
      <c r="F207">
        <v>1.3385484052633956</v>
      </c>
      <c r="G207">
        <v>1.3403760705195111</v>
      </c>
    </row>
    <row r="208" spans="1:7" x14ac:dyDescent="0.25">
      <c r="A208" t="s">
        <v>210</v>
      </c>
      <c r="B208" t="s">
        <v>332</v>
      </c>
      <c r="C208">
        <v>7.3259198101682301</v>
      </c>
      <c r="D208">
        <v>12.411806281011323</v>
      </c>
      <c r="E208">
        <v>2.2190700034802688</v>
      </c>
      <c r="F208">
        <v>0.50012105413452446</v>
      </c>
      <c r="G208">
        <v>2.5995707375023187</v>
      </c>
    </row>
    <row r="209" spans="1:7" x14ac:dyDescent="0.25">
      <c r="A209" t="s">
        <v>204</v>
      </c>
      <c r="B209" t="s">
        <v>332</v>
      </c>
      <c r="C209">
        <v>-1.2879207640237524</v>
      </c>
      <c r="D209">
        <v>1.2053351309065903</v>
      </c>
      <c r="E209">
        <v>0.27658815131050574</v>
      </c>
      <c r="F209">
        <v>1.1011055079486169</v>
      </c>
      <c r="G209">
        <v>3.2706653966382504</v>
      </c>
    </row>
    <row r="210" spans="1:7" x14ac:dyDescent="0.25">
      <c r="A210" t="s">
        <v>71</v>
      </c>
      <c r="B210" t="s">
        <v>332</v>
      </c>
      <c r="C210">
        <v>4.016050656098173</v>
      </c>
      <c r="D210">
        <v>1.1576495746249833</v>
      </c>
      <c r="E210">
        <v>2.9941091415688561</v>
      </c>
      <c r="F210">
        <v>1.9279127544025414</v>
      </c>
      <c r="G210">
        <v>0.80531902562081825</v>
      </c>
    </row>
    <row r="211" spans="1:7" x14ac:dyDescent="0.25">
      <c r="A211" t="s">
        <v>72</v>
      </c>
      <c r="B211" t="s">
        <v>332</v>
      </c>
      <c r="C211">
        <v>10.519087224033669</v>
      </c>
      <c r="D211">
        <v>2.4662461030577845</v>
      </c>
      <c r="E211">
        <v>0.89727156833936306</v>
      </c>
      <c r="F211">
        <v>-0.53027624585867272</v>
      </c>
      <c r="G211">
        <v>1.704512534075846</v>
      </c>
    </row>
    <row r="212" spans="1:7" x14ac:dyDescent="0.25">
      <c r="A212" t="s">
        <v>206</v>
      </c>
      <c r="B212" t="s">
        <v>332</v>
      </c>
      <c r="C212">
        <v>2.4509715776875396</v>
      </c>
      <c r="D212">
        <v>12.623000989472018</v>
      </c>
      <c r="E212">
        <v>18.064571489155639</v>
      </c>
      <c r="F212">
        <v>2.2925441837746234</v>
      </c>
      <c r="G212">
        <v>-22.291298759899817</v>
      </c>
    </row>
    <row r="213" spans="1:7" x14ac:dyDescent="0.25">
      <c r="A213" t="s">
        <v>128</v>
      </c>
      <c r="B213" t="s">
        <v>332</v>
      </c>
      <c r="C213">
        <v>1.931516104368086</v>
      </c>
      <c r="D213">
        <v>1.5953071223173225</v>
      </c>
      <c r="E213">
        <v>1.5560935009337555</v>
      </c>
      <c r="F213">
        <v>1.1253224116741194</v>
      </c>
      <c r="G213">
        <v>2.1393814889751042</v>
      </c>
    </row>
    <row r="214" spans="1:7" x14ac:dyDescent="0.25">
      <c r="A214" t="s">
        <v>390</v>
      </c>
      <c r="B214" t="s">
        <v>332</v>
      </c>
    </row>
    <row r="215" spans="1:7" x14ac:dyDescent="0.25">
      <c r="A215" t="s">
        <v>207</v>
      </c>
      <c r="B215" t="s">
        <v>332</v>
      </c>
    </row>
    <row r="216" spans="1:7" x14ac:dyDescent="0.25">
      <c r="A216" t="s">
        <v>104</v>
      </c>
      <c r="B216" t="s">
        <v>332</v>
      </c>
      <c r="C216">
        <v>2.2051671838141829</v>
      </c>
      <c r="D216">
        <v>-0.53373043457682456</v>
      </c>
      <c r="E216">
        <v>3.0720556044907994</v>
      </c>
      <c r="F216">
        <v>-1.3693259651056309</v>
      </c>
      <c r="G216">
        <v>1.2166166499482074</v>
      </c>
    </row>
    <row r="217" spans="1:7" x14ac:dyDescent="0.25">
      <c r="A217" t="s">
        <v>391</v>
      </c>
      <c r="B217" t="s">
        <v>332</v>
      </c>
      <c r="C217">
        <v>1.5075478082617479</v>
      </c>
      <c r="D217">
        <v>0.92339378264594529</v>
      </c>
      <c r="E217">
        <v>1.9480903962730594</v>
      </c>
      <c r="F217">
        <v>1.7963498363313306</v>
      </c>
      <c r="G217">
        <v>0.27426614816268113</v>
      </c>
    </row>
    <row r="218" spans="1:7" x14ac:dyDescent="0.25">
      <c r="A218" t="s">
        <v>209</v>
      </c>
      <c r="B218" t="s">
        <v>332</v>
      </c>
      <c r="C218">
        <v>-8.7563140796797683</v>
      </c>
      <c r="D218">
        <v>-48.392411630271795</v>
      </c>
      <c r="E218">
        <v>8.4560445604846279</v>
      </c>
      <c r="F218">
        <v>-0.59576540299018177</v>
      </c>
      <c r="G218">
        <v>-9.6027535546787846</v>
      </c>
    </row>
    <row r="219" spans="1:7" x14ac:dyDescent="0.25">
      <c r="A219" t="s">
        <v>392</v>
      </c>
      <c r="B219" t="s">
        <v>332</v>
      </c>
      <c r="C219">
        <v>1.5105682131552953</v>
      </c>
      <c r="D219">
        <v>0.92564510365662045</v>
      </c>
      <c r="E219">
        <v>1.9491331789881201</v>
      </c>
      <c r="F219">
        <v>1.7954962066012001</v>
      </c>
      <c r="G219">
        <v>0.2747258405662194</v>
      </c>
    </row>
    <row r="220" spans="1:7" x14ac:dyDescent="0.25">
      <c r="A220" t="s">
        <v>393</v>
      </c>
      <c r="B220" t="s">
        <v>332</v>
      </c>
      <c r="C220">
        <v>4.6152136419345595</v>
      </c>
      <c r="D220">
        <v>1.56476573318362</v>
      </c>
      <c r="E220">
        <v>1.2238850580685039</v>
      </c>
      <c r="F220">
        <v>1.1323246611304967</v>
      </c>
      <c r="G220">
        <v>0.69250234387239118</v>
      </c>
    </row>
    <row r="221" spans="1:7" x14ac:dyDescent="0.25">
      <c r="A221" t="s">
        <v>394</v>
      </c>
      <c r="B221" t="s">
        <v>332</v>
      </c>
      <c r="C221">
        <v>2.1469985223686621</v>
      </c>
      <c r="D221">
        <v>0.9240801111671999</v>
      </c>
      <c r="E221">
        <v>2.5723671841363398</v>
      </c>
      <c r="F221">
        <v>3.9529158232523685</v>
      </c>
      <c r="G221">
        <v>1.7872079189499317</v>
      </c>
    </row>
    <row r="222" spans="1:7" x14ac:dyDescent="0.25">
      <c r="A222" t="s">
        <v>148</v>
      </c>
      <c r="B222" t="s">
        <v>332</v>
      </c>
      <c r="C222">
        <v>4.201744645727004</v>
      </c>
      <c r="D222">
        <v>2.077351889318706</v>
      </c>
      <c r="E222">
        <v>1.890235169463466</v>
      </c>
      <c r="F222">
        <v>0.93507069420432742</v>
      </c>
      <c r="G222">
        <v>-1.1679432441067235</v>
      </c>
    </row>
    <row r="223" spans="1:7" x14ac:dyDescent="0.25">
      <c r="A223" t="s">
        <v>105</v>
      </c>
      <c r="B223" t="s">
        <v>332</v>
      </c>
      <c r="C223">
        <v>2.6866136373133287</v>
      </c>
      <c r="D223">
        <v>1.4842917613537878</v>
      </c>
      <c r="E223">
        <v>1.3816451851141665</v>
      </c>
      <c r="F223">
        <v>2.4713605604982121</v>
      </c>
      <c r="G223">
        <v>3.7276949348789685</v>
      </c>
    </row>
    <row r="224" spans="1:7" x14ac:dyDescent="0.25">
      <c r="A224" t="s">
        <v>106</v>
      </c>
      <c r="B224" t="s">
        <v>332</v>
      </c>
      <c r="C224">
        <v>0.44050229309091549</v>
      </c>
      <c r="D224">
        <v>-2.8935750035890351</v>
      </c>
      <c r="E224">
        <v>-1.2210826949908551</v>
      </c>
      <c r="F224">
        <v>3.0049230366428787</v>
      </c>
      <c r="G224">
        <v>2.2280001275244388</v>
      </c>
    </row>
    <row r="225" spans="1:7" x14ac:dyDescent="0.25">
      <c r="A225" t="s">
        <v>242</v>
      </c>
      <c r="B225" t="s">
        <v>332</v>
      </c>
      <c r="C225">
        <v>1.8920574101804135</v>
      </c>
      <c r="D225">
        <v>-1.021244094582471</v>
      </c>
      <c r="E225">
        <v>0.38696324577473717</v>
      </c>
      <c r="F225">
        <v>1.5913002286650766</v>
      </c>
      <c r="G225">
        <v>3.0319345782209268</v>
      </c>
    </row>
    <row r="226" spans="1:7" x14ac:dyDescent="0.25">
      <c r="A226" t="s">
        <v>211</v>
      </c>
      <c r="B226" t="s">
        <v>332</v>
      </c>
      <c r="C226">
        <v>0.2788909195817979</v>
      </c>
      <c r="D226">
        <v>1.8126366553390199</v>
      </c>
      <c r="E226">
        <v>2.9892430148114499</v>
      </c>
      <c r="F226">
        <v>1.2530533449700272</v>
      </c>
      <c r="G226">
        <v>0.45369365931261996</v>
      </c>
    </row>
    <row r="227" spans="1:7" x14ac:dyDescent="0.25">
      <c r="A227" t="s">
        <v>395</v>
      </c>
      <c r="B227" t="s">
        <v>332</v>
      </c>
    </row>
    <row r="228" spans="1:7" x14ac:dyDescent="0.25">
      <c r="A228" t="s">
        <v>205</v>
      </c>
      <c r="B228" t="s">
        <v>332</v>
      </c>
      <c r="C228">
        <v>10.760868350323705</v>
      </c>
      <c r="D228">
        <v>5.569531254891686</v>
      </c>
      <c r="E228">
        <v>4.1659336787811014</v>
      </c>
      <c r="F228">
        <v>1.6214108758496337</v>
      </c>
      <c r="G228">
        <v>1.8266973884056625</v>
      </c>
    </row>
    <row r="229" spans="1:7" x14ac:dyDescent="0.25">
      <c r="A229" t="s">
        <v>396</v>
      </c>
      <c r="B229" t="s">
        <v>332</v>
      </c>
    </row>
    <row r="230" spans="1:7" x14ac:dyDescent="0.25">
      <c r="A230" t="s">
        <v>397</v>
      </c>
      <c r="B230" t="s">
        <v>332</v>
      </c>
    </row>
    <row r="231" spans="1:7" x14ac:dyDescent="0.25">
      <c r="A231" t="s">
        <v>163</v>
      </c>
      <c r="B231" t="s">
        <v>332</v>
      </c>
      <c r="C231">
        <v>-3.1896012612953655</v>
      </c>
      <c r="D231">
        <v>5.3122059168700702</v>
      </c>
      <c r="E231">
        <v>2.2399469571075628</v>
      </c>
      <c r="F231">
        <v>3.4282077658024406</v>
      </c>
      <c r="G231">
        <v>-1.4664471712215743</v>
      </c>
    </row>
    <row r="232" spans="1:7" x14ac:dyDescent="0.25">
      <c r="A232" t="s">
        <v>398</v>
      </c>
      <c r="B232" t="s">
        <v>332</v>
      </c>
      <c r="C232">
        <v>7.713861706847382</v>
      </c>
      <c r="D232">
        <v>6.7493786884169253</v>
      </c>
      <c r="E232">
        <v>6.4387509017873157</v>
      </c>
      <c r="F232">
        <v>5.9905931751747374</v>
      </c>
      <c r="G232">
        <v>5.7246974936804804</v>
      </c>
    </row>
    <row r="233" spans="1:7" x14ac:dyDescent="0.25">
      <c r="A233" t="s">
        <v>399</v>
      </c>
      <c r="B233" t="s">
        <v>332</v>
      </c>
      <c r="C233">
        <v>4.7049929537869275</v>
      </c>
      <c r="D233">
        <v>2.0676490775340284</v>
      </c>
      <c r="E233">
        <v>1.8146277283053109</v>
      </c>
      <c r="F233">
        <v>1.1945127824542112</v>
      </c>
      <c r="G233">
        <v>-0.51759042997538529</v>
      </c>
    </row>
    <row r="234" spans="1:7" x14ac:dyDescent="0.25">
      <c r="A234" t="s">
        <v>214</v>
      </c>
      <c r="B234" t="s">
        <v>332</v>
      </c>
      <c r="C234">
        <v>2.0831914113337575</v>
      </c>
      <c r="D234">
        <v>2.0325956161658638</v>
      </c>
      <c r="E234">
        <v>1.2197444571819176</v>
      </c>
      <c r="F234">
        <v>3.0974893633114675</v>
      </c>
      <c r="G234">
        <v>2.6336449257747176</v>
      </c>
    </row>
    <row r="235" spans="1:7" x14ac:dyDescent="0.25">
      <c r="A235" t="s">
        <v>77</v>
      </c>
      <c r="B235" t="s">
        <v>332</v>
      </c>
      <c r="C235">
        <v>0.51577046620181477</v>
      </c>
      <c r="D235">
        <v>6.8139847704556047</v>
      </c>
      <c r="E235">
        <v>2.2646840109639754</v>
      </c>
      <c r="F235">
        <v>0.40892454857841187</v>
      </c>
      <c r="G235">
        <v>2.4752113434670378</v>
      </c>
    </row>
    <row r="236" spans="1:7" x14ac:dyDescent="0.25">
      <c r="A236" t="s">
        <v>76</v>
      </c>
      <c r="B236" t="s">
        <v>332</v>
      </c>
      <c r="C236">
        <v>5.0144469698795575</v>
      </c>
      <c r="D236">
        <v>5.1007934954249805</v>
      </c>
      <c r="E236">
        <v>5.0040568971560191</v>
      </c>
      <c r="F236">
        <v>4.3333780825569761</v>
      </c>
      <c r="G236">
        <v>3.6753210235260951</v>
      </c>
    </row>
    <row r="237" spans="1:7" x14ac:dyDescent="0.25">
      <c r="A237" t="s">
        <v>79</v>
      </c>
      <c r="B237" t="s">
        <v>332</v>
      </c>
      <c r="C237">
        <v>13.247301987739334</v>
      </c>
      <c r="D237">
        <v>9.6767310904321846</v>
      </c>
      <c r="E237">
        <v>8.7878865249077904</v>
      </c>
      <c r="F237">
        <v>8.905451671517568</v>
      </c>
      <c r="G237">
        <v>5.1856911041976019</v>
      </c>
    </row>
    <row r="238" spans="1:7" x14ac:dyDescent="0.25">
      <c r="A238" t="s">
        <v>400</v>
      </c>
      <c r="B238" t="s">
        <v>332</v>
      </c>
      <c r="C238">
        <v>3.2819713474357286</v>
      </c>
      <c r="D238">
        <v>1.7259035238785145</v>
      </c>
      <c r="E238">
        <v>1.6734566244655582</v>
      </c>
      <c r="F238">
        <v>-0.38132502216173236</v>
      </c>
      <c r="G238">
        <v>-1.3783731679600635</v>
      </c>
    </row>
    <row r="239" spans="1:7" x14ac:dyDescent="0.25">
      <c r="A239" t="s">
        <v>401</v>
      </c>
      <c r="B239" t="s">
        <v>332</v>
      </c>
      <c r="C239">
        <v>-2.3758773247223814</v>
      </c>
      <c r="D239">
        <v>-1.2575652091002922</v>
      </c>
      <c r="E239">
        <v>-0.1352926023044887</v>
      </c>
      <c r="F239">
        <v>1.0980902624942104</v>
      </c>
    </row>
    <row r="240" spans="1:7" x14ac:dyDescent="0.25">
      <c r="A240" t="s">
        <v>402</v>
      </c>
      <c r="B240" t="s">
        <v>332</v>
      </c>
      <c r="C240">
        <v>2.8528413593342634</v>
      </c>
      <c r="D240">
        <v>3.1597836343758985</v>
      </c>
      <c r="E240">
        <v>0.16351045388935859</v>
      </c>
      <c r="F240">
        <v>3.0630506099401913</v>
      </c>
      <c r="G240">
        <v>1.5431622108970515</v>
      </c>
    </row>
    <row r="241" spans="1:7" x14ac:dyDescent="0.25">
      <c r="A241" t="s">
        <v>78</v>
      </c>
      <c r="B241" t="s">
        <v>332</v>
      </c>
      <c r="C241">
        <v>2.3542172226379705</v>
      </c>
      <c r="D241">
        <v>0.52639686079835712</v>
      </c>
      <c r="E241">
        <v>-3.4670782690955519</v>
      </c>
      <c r="F241">
        <v>1.6325921318782264</v>
      </c>
      <c r="G241">
        <v>3.135753519272285</v>
      </c>
    </row>
    <row r="242" spans="1:7" x14ac:dyDescent="0.25">
      <c r="A242" t="s">
        <v>403</v>
      </c>
      <c r="B242" t="s">
        <v>332</v>
      </c>
      <c r="C242">
        <v>4.8205054872381794</v>
      </c>
      <c r="D242">
        <v>4.1914906355848416</v>
      </c>
      <c r="E242">
        <v>4.8157474348291061</v>
      </c>
      <c r="F242">
        <v>5.4099936724581141</v>
      </c>
      <c r="G242">
        <v>5.6967515741475694</v>
      </c>
    </row>
    <row r="243" spans="1:7" x14ac:dyDescent="0.25">
      <c r="A243" t="s">
        <v>404</v>
      </c>
      <c r="B243" t="s">
        <v>332</v>
      </c>
      <c r="C243">
        <v>1.5105682131552953</v>
      </c>
      <c r="D243">
        <v>0.92564510365662045</v>
      </c>
      <c r="E243">
        <v>1.9491331789881201</v>
      </c>
      <c r="F243">
        <v>1.7954962066012001</v>
      </c>
      <c r="G243">
        <v>0.2747258405662194</v>
      </c>
    </row>
    <row r="244" spans="1:7" x14ac:dyDescent="0.25">
      <c r="A244" t="s">
        <v>149</v>
      </c>
      <c r="B244" t="s">
        <v>332</v>
      </c>
      <c r="C244">
        <v>-0.79445504308453962</v>
      </c>
      <c r="D244">
        <v>0.78138533947760891</v>
      </c>
      <c r="E244">
        <v>2.1467551955381481</v>
      </c>
      <c r="F244">
        <v>-1.0341846022741521</v>
      </c>
      <c r="G244">
        <v>-0.98824313473264169</v>
      </c>
    </row>
    <row r="245" spans="1:7" x14ac:dyDescent="0.25">
      <c r="A245" t="s">
        <v>215</v>
      </c>
      <c r="B245" t="s">
        <v>332</v>
      </c>
      <c r="C245">
        <v>-3.081439140211188</v>
      </c>
      <c r="D245">
        <v>2.9970113172922623</v>
      </c>
      <c r="E245">
        <v>1.9644232614364654</v>
      </c>
      <c r="F245">
        <v>1.8381889252893018</v>
      </c>
      <c r="G245">
        <v>-1.6413153613726195E-2</v>
      </c>
    </row>
    <row r="246" spans="1:7" x14ac:dyDescent="0.25">
      <c r="A246" t="s">
        <v>244</v>
      </c>
      <c r="B246" t="s">
        <v>332</v>
      </c>
      <c r="C246">
        <v>6.9875310495446996</v>
      </c>
      <c r="D246">
        <v>0.30977000740554672</v>
      </c>
      <c r="E246">
        <v>2.3137273218260646</v>
      </c>
      <c r="F246">
        <v>1.2923710643908208</v>
      </c>
      <c r="G246">
        <v>2.4625181444710051</v>
      </c>
    </row>
    <row r="247" spans="1:7" x14ac:dyDescent="0.25">
      <c r="A247" t="s">
        <v>80</v>
      </c>
      <c r="B247" t="s">
        <v>332</v>
      </c>
      <c r="C247">
        <v>8.2660315141914111</v>
      </c>
      <c r="D247">
        <v>1.1903243174899103E-2</v>
      </c>
      <c r="E247">
        <v>1.1340755242807461</v>
      </c>
      <c r="F247">
        <v>2.0601851792806372</v>
      </c>
      <c r="G247">
        <v>2.4040704526652661</v>
      </c>
    </row>
    <row r="248" spans="1:7" x14ac:dyDescent="0.25">
      <c r="A248" t="s">
        <v>213</v>
      </c>
      <c r="B248" t="s">
        <v>332</v>
      </c>
      <c r="C248">
        <v>4.5337217786268695</v>
      </c>
      <c r="D248">
        <v>1.8552832801195933</v>
      </c>
      <c r="E248">
        <v>3.9196491242920359</v>
      </c>
      <c r="F248">
        <v>3.6492339490216068</v>
      </c>
      <c r="G248">
        <v>3.6687319434476535</v>
      </c>
    </row>
    <row r="249" spans="1:7" x14ac:dyDescent="0.25">
      <c r="A249" t="s">
        <v>216</v>
      </c>
      <c r="B249" t="s">
        <v>332</v>
      </c>
      <c r="C249">
        <v>5.8468809392190337</v>
      </c>
      <c r="D249">
        <v>0.48971388415870365</v>
      </c>
      <c r="E249">
        <v>0.23834195231566468</v>
      </c>
      <c r="F249">
        <v>1.8164739559958463</v>
      </c>
      <c r="G249">
        <v>1.7782227558762287</v>
      </c>
    </row>
    <row r="250" spans="1:7" x14ac:dyDescent="0.25">
      <c r="A250" t="s">
        <v>107</v>
      </c>
      <c r="B250" t="s">
        <v>332</v>
      </c>
      <c r="C250">
        <v>5.8453417459479482</v>
      </c>
      <c r="D250">
        <v>0.48667658668541947</v>
      </c>
      <c r="E250">
        <v>0.20117361066820649</v>
      </c>
      <c r="F250">
        <v>-1.144531808741462</v>
      </c>
      <c r="G250">
        <v>-9.5414062668702968</v>
      </c>
    </row>
    <row r="251" spans="1:7" x14ac:dyDescent="0.25">
      <c r="A251" t="s">
        <v>405</v>
      </c>
      <c r="B251" t="s">
        <v>332</v>
      </c>
      <c r="C251">
        <v>5.339049520849585</v>
      </c>
      <c r="D251">
        <v>3.9807093822326749</v>
      </c>
      <c r="E251">
        <v>3.9059427667420152</v>
      </c>
      <c r="F251">
        <v>3.0937720322130104</v>
      </c>
      <c r="G251">
        <v>2.418756902277579</v>
      </c>
    </row>
    <row r="252" spans="1:7" x14ac:dyDescent="0.25">
      <c r="A252" t="s">
        <v>150</v>
      </c>
      <c r="B252" t="s">
        <v>332</v>
      </c>
      <c r="C252">
        <v>4.8143684453059166</v>
      </c>
      <c r="D252">
        <v>3.1985231813210362</v>
      </c>
      <c r="E252">
        <v>4.2931650195802433</v>
      </c>
      <c r="F252">
        <v>2.8901751190333584</v>
      </c>
      <c r="G252">
        <v>0.62798036047036021</v>
      </c>
    </row>
    <row r="253" spans="1:7" x14ac:dyDescent="0.25">
      <c r="A253" t="s">
        <v>271</v>
      </c>
      <c r="B253" t="s">
        <v>332</v>
      </c>
      <c r="C253">
        <v>0.82832839068736064</v>
      </c>
      <c r="D253">
        <v>1.4482392771902397</v>
      </c>
      <c r="E253">
        <v>0.93031462459151726</v>
      </c>
      <c r="F253">
        <v>1.5743665539423404</v>
      </c>
      <c r="G253">
        <v>1.7945088722875795</v>
      </c>
    </row>
    <row r="254" spans="1:7" x14ac:dyDescent="0.25">
      <c r="A254" t="s">
        <v>81</v>
      </c>
      <c r="B254" t="s">
        <v>332</v>
      </c>
      <c r="C254">
        <v>5.4318738615560562</v>
      </c>
      <c r="D254">
        <v>6.6188543897559384</v>
      </c>
      <c r="E254">
        <v>6.3262485462144156</v>
      </c>
      <c r="F254">
        <v>6.2917552372165488</v>
      </c>
      <c r="G254">
        <v>6.1305004844403754</v>
      </c>
    </row>
    <row r="255" spans="1:7" x14ac:dyDescent="0.25">
      <c r="A255" t="s">
        <v>406</v>
      </c>
      <c r="B255" t="s">
        <v>332</v>
      </c>
      <c r="C255">
        <v>-0.44211985069587456</v>
      </c>
      <c r="D255">
        <v>1.3871337949916835</v>
      </c>
      <c r="E255">
        <v>1.8388061732924399</v>
      </c>
      <c r="F255">
        <v>1.1215929819699824</v>
      </c>
      <c r="G255">
        <v>1.5084069600256527</v>
      </c>
    </row>
    <row r="256" spans="1:7" x14ac:dyDescent="0.25">
      <c r="A256" t="s">
        <v>152</v>
      </c>
      <c r="B256" t="s">
        <v>332</v>
      </c>
      <c r="C256">
        <v>2.6475105905750809</v>
      </c>
      <c r="D256">
        <v>4.1165976463615834</v>
      </c>
      <c r="E256">
        <v>-6.8821769509312958E-2</v>
      </c>
      <c r="F256">
        <v>-5.2025060332018427</v>
      </c>
    </row>
    <row r="257" spans="1:7" x14ac:dyDescent="0.25">
      <c r="A257" t="s">
        <v>118</v>
      </c>
      <c r="B257" t="s">
        <v>332</v>
      </c>
    </row>
    <row r="258" spans="1:7" x14ac:dyDescent="0.25">
      <c r="A258" t="s">
        <v>407</v>
      </c>
      <c r="B258" t="s">
        <v>332</v>
      </c>
    </row>
    <row r="259" spans="1:7" x14ac:dyDescent="0.25">
      <c r="A259" t="s">
        <v>83</v>
      </c>
      <c r="B259" t="s">
        <v>332</v>
      </c>
      <c r="C259">
        <v>5.1184109172925503</v>
      </c>
      <c r="D259">
        <v>4.1228302083633963</v>
      </c>
      <c r="E259">
        <v>4.3057625204194494</v>
      </c>
      <c r="F259">
        <v>4.8512640226859673</v>
      </c>
      <c r="G259">
        <v>5.5451848734788314</v>
      </c>
    </row>
    <row r="260" spans="1:7" x14ac:dyDescent="0.25">
      <c r="A260" t="s">
        <v>82</v>
      </c>
      <c r="B260" t="s">
        <v>332</v>
      </c>
      <c r="C260">
        <v>-1.1107056061346157</v>
      </c>
      <c r="D260">
        <v>-0.55664331336730299</v>
      </c>
      <c r="E260">
        <v>-0.31339357096727838</v>
      </c>
      <c r="F260">
        <v>7.0801050654623054E-2</v>
      </c>
      <c r="G260">
        <v>-2.9634752956003467</v>
      </c>
    </row>
    <row r="261" spans="1:7" x14ac:dyDescent="0.25">
      <c r="A261" t="s">
        <v>408</v>
      </c>
      <c r="B261" t="s">
        <v>332</v>
      </c>
      <c r="C261">
        <v>4.6517910601550767</v>
      </c>
      <c r="D261">
        <v>11.144021372004659</v>
      </c>
      <c r="E261">
        <v>-7.0946821606720079</v>
      </c>
      <c r="F261">
        <v>-3.9742531310960771</v>
      </c>
      <c r="G261">
        <v>9.1536925162377258</v>
      </c>
    </row>
    <row r="262" spans="1:7" x14ac:dyDescent="0.25">
      <c r="A262" t="s">
        <v>254</v>
      </c>
      <c r="B262" t="s">
        <v>332</v>
      </c>
      <c r="C262">
        <v>1.8739302932229833</v>
      </c>
      <c r="D262">
        <v>1.2524481039734496</v>
      </c>
      <c r="E262">
        <v>1.2406864284269403</v>
      </c>
      <c r="F262">
        <v>1.4918507791324913</v>
      </c>
      <c r="G262">
        <v>1.4301515171527086</v>
      </c>
    </row>
    <row r="263" spans="1:7" x14ac:dyDescent="0.25">
      <c r="A263" t="s">
        <v>70</v>
      </c>
      <c r="B263" t="s">
        <v>332</v>
      </c>
      <c r="C263">
        <v>4.9856312999397829</v>
      </c>
      <c r="D263">
        <v>-0.37761637148344107</v>
      </c>
      <c r="E263">
        <v>-2.700813345306301</v>
      </c>
      <c r="F263">
        <v>0.42865068903743975</v>
      </c>
      <c r="G263">
        <v>0.90734058605347911</v>
      </c>
    </row>
    <row r="264" spans="1:7" x14ac:dyDescent="0.25">
      <c r="A264" t="s">
        <v>409</v>
      </c>
      <c r="B264" t="s">
        <v>332</v>
      </c>
      <c r="C264">
        <v>-15.030624855660449</v>
      </c>
      <c r="D264">
        <v>-0.27292861089453879</v>
      </c>
      <c r="E264">
        <v>2.1532782821642229</v>
      </c>
      <c r="F264">
        <v>-2.6682184980806056</v>
      </c>
      <c r="G264">
        <v>-29.834746083191703</v>
      </c>
    </row>
    <row r="265" spans="1:7" x14ac:dyDescent="0.25">
      <c r="A265" t="s">
        <v>208</v>
      </c>
      <c r="B265" t="s">
        <v>332</v>
      </c>
      <c r="C265">
        <v>1.7251514633169478</v>
      </c>
      <c r="D265">
        <v>0.63891175656536348</v>
      </c>
      <c r="E265">
        <v>0.72237613082263863</v>
      </c>
      <c r="F265">
        <v>3.4579296084302769E-6</v>
      </c>
      <c r="G265">
        <v>-0.39052329661410567</v>
      </c>
    </row>
    <row r="266" spans="1:7" x14ac:dyDescent="0.25">
      <c r="A266" t="s">
        <v>410</v>
      </c>
      <c r="B266" t="s">
        <v>332</v>
      </c>
      <c r="C266">
        <v>3.4922547505826742</v>
      </c>
      <c r="D266">
        <v>3.7982227046007324</v>
      </c>
      <c r="E266">
        <v>5.1211076596058973</v>
      </c>
      <c r="F266">
        <v>5.5870872308279047</v>
      </c>
      <c r="G266">
        <v>3.6093788229570833</v>
      </c>
    </row>
    <row r="267" spans="1:7" x14ac:dyDescent="0.25">
      <c r="A267" t="s">
        <v>219</v>
      </c>
      <c r="B267" t="s">
        <v>332</v>
      </c>
      <c r="C267">
        <v>2.4287350999401269</v>
      </c>
      <c r="D267">
        <v>4.3736355639591551</v>
      </c>
      <c r="E267">
        <v>1.8929696858678255</v>
      </c>
      <c r="F267">
        <v>1.5308662064753094</v>
      </c>
      <c r="G267">
        <v>-0.19355987213037906</v>
      </c>
    </row>
    <row r="268" spans="1:7" x14ac:dyDescent="0.25">
      <c r="A268" t="s">
        <v>220</v>
      </c>
      <c r="B268" t="s">
        <v>332</v>
      </c>
      <c r="C268">
        <v>9.6941216913062362</v>
      </c>
      <c r="D268">
        <v>8.2128584180589854</v>
      </c>
      <c r="E268">
        <v>2.1514169153251146</v>
      </c>
      <c r="F268">
        <v>1.4794764242064957</v>
      </c>
      <c r="G268">
        <v>-1.823975839561399</v>
      </c>
    </row>
  </sheetData>
  <pageMargins left="0.7" right="0.7" top="0.75" bottom="0.75" header="0.3" footer="0.3"/>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69">
    <tabColor rgb="FF0070C0"/>
  </sheetPr>
  <dimension ref="A1:BG24"/>
  <sheetViews>
    <sheetView workbookViewId="0">
      <pane xSplit="1" ySplit="2" topLeftCell="AC3" activePane="bottomRight" state="frozenSplit"/>
      <selection pane="topRight" activeCell="B1" sqref="B1"/>
      <selection pane="bottomLeft" activeCell="A3" sqref="A3"/>
      <selection pane="bottomRight"/>
    </sheetView>
  </sheetViews>
  <sheetFormatPr defaultColWidth="9.140625" defaultRowHeight="15" x14ac:dyDescent="0.25"/>
  <cols>
    <col min="1" max="1" width="9.28515625" style="140" bestFit="1" customWidth="1"/>
    <col min="2" max="2" width="10.5703125" style="140" bestFit="1" customWidth="1"/>
    <col min="3" max="3" width="10.42578125" style="140" customWidth="1"/>
    <col min="4" max="4" width="10.28515625" style="140" bestFit="1" customWidth="1"/>
    <col min="5" max="5" width="8" style="140" customWidth="1"/>
    <col min="6" max="9" width="9.5703125" style="140" bestFit="1" customWidth="1"/>
    <col min="10" max="10" width="10.5703125" style="140" bestFit="1" customWidth="1"/>
    <col min="11" max="12" width="9.5703125" style="140" bestFit="1" customWidth="1"/>
    <col min="13" max="13" width="11.42578125" style="140" bestFit="1" customWidth="1"/>
    <col min="14" max="14" width="9.5703125" style="140" bestFit="1" customWidth="1"/>
    <col min="15" max="15" width="11" style="140" bestFit="1" customWidth="1"/>
    <col min="16" max="16" width="15.140625" style="140" bestFit="1" customWidth="1"/>
    <col min="17" max="17" width="11.42578125" style="140" bestFit="1" customWidth="1"/>
    <col min="18" max="22" width="8.5703125" style="140" bestFit="1" customWidth="1"/>
    <col min="23" max="23" width="9.5703125" style="140" bestFit="1" customWidth="1"/>
    <col min="24" max="24" width="10.5703125" style="140" bestFit="1" customWidth="1"/>
    <col min="25" max="25" width="9.5703125" style="140" bestFit="1" customWidth="1"/>
    <col min="26" max="26" width="10.7109375" style="140" bestFit="1" customWidth="1"/>
    <col min="27" max="27" width="11.5703125" style="140" bestFit="1" customWidth="1"/>
    <col min="28" max="28" width="13.140625" style="140" bestFit="1" customWidth="1"/>
    <col min="29" max="29" width="11.5703125" style="140" bestFit="1" customWidth="1"/>
    <col min="30" max="30" width="13.85546875" style="140" bestFit="1" customWidth="1"/>
    <col min="31" max="31" width="9.5703125" style="140" bestFit="1" customWidth="1"/>
    <col min="32" max="32" width="10.5703125" style="140" bestFit="1" customWidth="1"/>
    <col min="33" max="33" width="9.5703125" style="140" bestFit="1" customWidth="1"/>
    <col min="34" max="34" width="8.85546875" style="140" customWidth="1"/>
    <col min="35" max="35" width="8.5703125" style="140" bestFit="1" customWidth="1"/>
    <col min="36" max="36" width="10.7109375" style="140" bestFit="1" customWidth="1"/>
    <col min="37" max="38" width="9.5703125" style="140" bestFit="1" customWidth="1"/>
    <col min="39" max="39" width="12" style="140" bestFit="1" customWidth="1"/>
    <col min="40" max="40" width="8.5703125" style="140" bestFit="1" customWidth="1"/>
    <col min="41" max="41" width="9.5703125" style="140" bestFit="1" customWidth="1"/>
    <col min="42" max="42" width="11.140625" style="140" bestFit="1" customWidth="1"/>
    <col min="43" max="43" width="11.5703125" style="140" bestFit="1" customWidth="1"/>
    <col min="44" max="44" width="11" style="140" bestFit="1" customWidth="1"/>
    <col min="45" max="47" width="10.5703125" style="140" bestFit="1" customWidth="1"/>
    <col min="48" max="48" width="9.5703125" style="140" bestFit="1" customWidth="1"/>
    <col min="49" max="49" width="10.140625" style="140" bestFit="1" customWidth="1"/>
    <col min="50" max="52" width="9.5703125" style="140" bestFit="1" customWidth="1"/>
    <col min="53" max="53" width="16.85546875" style="140" bestFit="1" customWidth="1"/>
    <col min="54" max="54" width="5.85546875" style="140" bestFit="1" customWidth="1"/>
    <col min="55" max="55" width="11.5703125" style="140" bestFit="1" customWidth="1"/>
    <col min="56" max="16384" width="9.140625" style="140"/>
  </cols>
  <sheetData>
    <row r="1" spans="1:59" x14ac:dyDescent="0.25">
      <c r="A1" s="144" t="s">
        <v>595</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row>
    <row r="2" spans="1:59" x14ac:dyDescent="0.25">
      <c r="A2" s="145" t="s">
        <v>39</v>
      </c>
      <c r="B2" s="145" t="s">
        <v>228</v>
      </c>
      <c r="C2" s="145" t="s">
        <v>233</v>
      </c>
      <c r="D2" s="145" t="s">
        <v>240</v>
      </c>
      <c r="E2" s="145" t="s">
        <v>241</v>
      </c>
      <c r="F2" s="145" t="s">
        <v>223</v>
      </c>
      <c r="G2" s="145" t="s">
        <v>268</v>
      </c>
      <c r="H2" s="145" t="s">
        <v>226</v>
      </c>
      <c r="I2" s="145" t="s">
        <v>227</v>
      </c>
      <c r="J2" s="145" t="s">
        <v>229</v>
      </c>
      <c r="K2" s="145" t="s">
        <v>230</v>
      </c>
      <c r="L2" s="145" t="s">
        <v>232</v>
      </c>
      <c r="M2" s="145" t="s">
        <v>238</v>
      </c>
      <c r="N2" s="145" t="s">
        <v>242</v>
      </c>
      <c r="O2" s="145" t="s">
        <v>243</v>
      </c>
      <c r="P2" s="145" t="s">
        <v>245</v>
      </c>
      <c r="Q2" s="145" t="s">
        <v>248</v>
      </c>
      <c r="R2" s="145" t="s">
        <v>89</v>
      </c>
      <c r="S2" s="145" t="s">
        <v>90</v>
      </c>
      <c r="T2" s="145" t="s">
        <v>93</v>
      </c>
      <c r="U2" s="145" t="s">
        <v>94</v>
      </c>
      <c r="V2" s="145" t="s">
        <v>99</v>
      </c>
      <c r="W2" s="145" t="s">
        <v>102</v>
      </c>
      <c r="X2" s="145" t="s">
        <v>103</v>
      </c>
      <c r="Y2" s="145" t="s">
        <v>107</v>
      </c>
      <c r="Z2" s="145" t="s">
        <v>249</v>
      </c>
      <c r="AA2" s="145" t="s">
        <v>84</v>
      </c>
      <c r="AB2" s="145" t="s">
        <v>85</v>
      </c>
      <c r="AC2" s="145" t="s">
        <v>221</v>
      </c>
      <c r="AD2" s="145" t="s">
        <v>271</v>
      </c>
      <c r="AE2" s="145" t="s">
        <v>110</v>
      </c>
      <c r="AF2" s="145" t="s">
        <v>117</v>
      </c>
      <c r="AG2" s="145" t="s">
        <v>120</v>
      </c>
      <c r="AH2" s="145" t="s">
        <v>138</v>
      </c>
      <c r="AI2" s="145" t="s">
        <v>150</v>
      </c>
      <c r="AJ2" s="145" t="s">
        <v>250</v>
      </c>
      <c r="AK2" s="145" t="s">
        <v>153</v>
      </c>
      <c r="AL2" s="145" t="s">
        <v>193</v>
      </c>
      <c r="AM2" s="145" t="s">
        <v>208</v>
      </c>
      <c r="AN2" s="145" t="s">
        <v>215</v>
      </c>
      <c r="AO2" s="145" t="s">
        <v>244</v>
      </c>
      <c r="AP2" s="145" t="s">
        <v>251</v>
      </c>
      <c r="AQ2" s="145" t="s">
        <v>47</v>
      </c>
      <c r="AR2" s="145" t="s">
        <v>274</v>
      </c>
      <c r="AS2" s="145" t="s">
        <v>52</v>
      </c>
      <c r="AT2" s="145" t="s">
        <v>54</v>
      </c>
      <c r="AU2" s="145" t="s">
        <v>275</v>
      </c>
      <c r="AV2" s="145" t="s">
        <v>60</v>
      </c>
      <c r="AW2" s="145" t="s">
        <v>69</v>
      </c>
      <c r="AX2" s="145" t="s">
        <v>71</v>
      </c>
      <c r="AY2" s="145" t="s">
        <v>75</v>
      </c>
      <c r="AZ2" s="145" t="s">
        <v>77</v>
      </c>
      <c r="BA2" s="145" t="s">
        <v>253</v>
      </c>
      <c r="BB2" s="145" t="s">
        <v>277</v>
      </c>
      <c r="BC2" s="145" t="s">
        <v>254</v>
      </c>
      <c r="BE2" s="141" t="s">
        <v>278</v>
      </c>
      <c r="BF2" s="140" t="s">
        <v>279</v>
      </c>
      <c r="BG2" s="139" t="s">
        <v>280</v>
      </c>
    </row>
    <row r="3" spans="1:59" x14ac:dyDescent="0.25">
      <c r="A3" s="137">
        <v>2001</v>
      </c>
      <c r="B3" s="137">
        <v>1269420.5081748816</v>
      </c>
      <c r="C3" s="146">
        <v>1103028</v>
      </c>
      <c r="D3" s="137">
        <v>146736.35238177778</v>
      </c>
      <c r="E3" s="137">
        <v>646151.8803443457</v>
      </c>
      <c r="F3" s="137">
        <v>171529.23999999996</v>
      </c>
      <c r="G3" s="137">
        <v>224609.39745063387</v>
      </c>
      <c r="H3" s="137">
        <v>123443.70780603569</v>
      </c>
      <c r="I3" s="137">
        <v>105473.11963960843</v>
      </c>
      <c r="J3" s="137">
        <v>1576223</v>
      </c>
      <c r="K3" s="137">
        <v>133247.02703783105</v>
      </c>
      <c r="L3" s="137">
        <v>83401.163183889803</v>
      </c>
      <c r="M3" s="137">
        <v>358961.59506239311</v>
      </c>
      <c r="N3" s="137">
        <v>188598.7176842746</v>
      </c>
      <c r="O3" s="137">
        <v>165909.19915975528</v>
      </c>
      <c r="P3" s="137">
        <v>1288072.3255471189</v>
      </c>
      <c r="Q3" s="137" t="s">
        <v>281</v>
      </c>
      <c r="R3" s="137">
        <v>44650.936919857028</v>
      </c>
      <c r="S3" s="137">
        <v>34747.351161882085</v>
      </c>
      <c r="T3" s="137">
        <v>16253.643698341395</v>
      </c>
      <c r="U3" s="137">
        <v>71123.116689489456</v>
      </c>
      <c r="V3" s="137">
        <v>10550.052546942705</v>
      </c>
      <c r="W3" s="137">
        <v>72320.648922790031</v>
      </c>
      <c r="X3" s="137">
        <v>811119.95035477006</v>
      </c>
      <c r="Y3" s="137">
        <v>146795.20349018305</v>
      </c>
      <c r="Z3" s="137" t="s">
        <v>281</v>
      </c>
      <c r="AA3" s="137">
        <v>417947.12324051344</v>
      </c>
      <c r="AB3" s="137">
        <v>64992.275866021926</v>
      </c>
      <c r="AC3" s="137">
        <v>711838.87852785201</v>
      </c>
      <c r="AD3" s="137">
        <v>8184495.1629759427</v>
      </c>
      <c r="AE3" s="137">
        <v>296053.36485510936</v>
      </c>
      <c r="AF3" s="137">
        <v>959549.5631761289</v>
      </c>
      <c r="AG3" s="137">
        <v>162377.19294388173</v>
      </c>
      <c r="AH3" s="137">
        <v>723324.83685564483</v>
      </c>
      <c r="AI3" s="137">
        <v>26659.847171693913</v>
      </c>
      <c r="AJ3" s="137" t="s">
        <v>281</v>
      </c>
      <c r="AK3" s="137">
        <v>89061.072597019054</v>
      </c>
      <c r="AL3" s="137">
        <v>91092.053748905004</v>
      </c>
      <c r="AM3" s="137">
        <v>181503.06008796251</v>
      </c>
      <c r="AN3" s="137">
        <v>45785.547691969732</v>
      </c>
      <c r="AO3" s="137">
        <v>412832.8460351355</v>
      </c>
      <c r="AP3" s="137" t="s">
        <v>281</v>
      </c>
      <c r="AQ3" s="137">
        <v>4780797</v>
      </c>
      <c r="AR3" s="137">
        <v>147439.18215198899</v>
      </c>
      <c r="AS3" s="137">
        <v>1999767.8600000003</v>
      </c>
      <c r="AT3" s="137">
        <v>2602914.3125736578</v>
      </c>
      <c r="AU3" s="137">
        <v>730379.45548141899</v>
      </c>
      <c r="AV3" s="137">
        <v>171669.01128505528</v>
      </c>
      <c r="AW3" s="137">
        <v>195193.92765096249</v>
      </c>
      <c r="AX3" s="137">
        <v>84393.633200926735</v>
      </c>
      <c r="AY3" s="137">
        <v>362696.41427708132</v>
      </c>
      <c r="AZ3" s="137">
        <v>412114.07457842701</v>
      </c>
      <c r="BA3" s="137" t="s">
        <v>281</v>
      </c>
      <c r="BB3" s="137" t="s">
        <v>281</v>
      </c>
      <c r="BC3" s="137">
        <v>38124093.382535607</v>
      </c>
      <c r="BE3" s="142">
        <f t="shared" ref="BE3:BE17" si="0">IFERROR((STDEVA(B3:BB3))/(AVERAGE(B3:BB3)),"")</f>
        <v>1.9183222440726864</v>
      </c>
      <c r="BF3" s="140">
        <f t="shared" ref="BF3:BF14" si="1">SUM(B3:BB3)</f>
        <v>32647243.834230099</v>
      </c>
      <c r="BG3" s="140">
        <f t="shared" ref="BG3:BG15" si="2">BF3/BC3*100</f>
        <v>85.634151366299989</v>
      </c>
    </row>
    <row r="4" spans="1:59" x14ac:dyDescent="0.25">
      <c r="A4" s="137">
        <v>2002</v>
      </c>
      <c r="B4" s="137">
        <v>1281067.5521229964</v>
      </c>
      <c r="C4" s="146">
        <v>1106823</v>
      </c>
      <c r="D4" s="137">
        <v>147857.68748718454</v>
      </c>
      <c r="E4" s="137">
        <v>655284.41492154216</v>
      </c>
      <c r="F4" s="137">
        <v>174434.52281488554</v>
      </c>
      <c r="G4" s="137">
        <v>227771.93270362113</v>
      </c>
      <c r="H4" s="137">
        <v>124018.92922382129</v>
      </c>
      <c r="I4" s="137">
        <v>107407.62931699927</v>
      </c>
      <c r="J4" s="137">
        <v>1576222.9999999998</v>
      </c>
      <c r="K4" s="137">
        <v>137830.03899429075</v>
      </c>
      <c r="L4" s="137">
        <v>87943.188559798436</v>
      </c>
      <c r="M4" s="137">
        <v>359389.57422152063</v>
      </c>
      <c r="N4" s="137">
        <v>193276.79460542451</v>
      </c>
      <c r="O4" s="137">
        <v>166535.22010495319</v>
      </c>
      <c r="P4" s="137">
        <v>1318553.1547710733</v>
      </c>
      <c r="Q4" s="137" t="s">
        <v>281</v>
      </c>
      <c r="R4" s="137">
        <v>46727.333901258178</v>
      </c>
      <c r="S4" s="137">
        <v>37010.686820072471</v>
      </c>
      <c r="T4" s="137">
        <v>17143.179123169557</v>
      </c>
      <c r="U4" s="137">
        <v>74261.441852584554</v>
      </c>
      <c r="V4" s="137">
        <v>11473.439079849741</v>
      </c>
      <c r="W4" s="137">
        <v>76080.924211033824</v>
      </c>
      <c r="X4" s="137">
        <v>849454.24433463556</v>
      </c>
      <c r="Y4" s="137">
        <v>154501.52821868463</v>
      </c>
      <c r="Z4" s="137" t="s">
        <v>281</v>
      </c>
      <c r="AA4" s="137">
        <v>430173.51285612339</v>
      </c>
      <c r="AB4" s="137">
        <v>68158.65185363777</v>
      </c>
      <c r="AC4" s="137">
        <v>732651.67620546278</v>
      </c>
      <c r="AD4" s="137">
        <v>8330896.4073269451</v>
      </c>
      <c r="AE4" s="137">
        <v>264037.38967901946</v>
      </c>
      <c r="AF4" s="137">
        <v>985977.60540365812</v>
      </c>
      <c r="AG4" s="137">
        <v>165963.03030339797</v>
      </c>
      <c r="AH4" s="137">
        <v>726405.95728353842</v>
      </c>
      <c r="AI4" s="137">
        <v>23642.627748841711</v>
      </c>
      <c r="AJ4" s="137" t="s">
        <v>281</v>
      </c>
      <c r="AK4" s="137">
        <v>93231.019303760884</v>
      </c>
      <c r="AL4" s="137">
        <v>94517.973098348681</v>
      </c>
      <c r="AM4" s="137">
        <v>188160.33225083174</v>
      </c>
      <c r="AN4" s="137">
        <v>46573.233594074089</v>
      </c>
      <c r="AO4" s="137">
        <v>438279.22523231187</v>
      </c>
      <c r="AP4" s="137" t="s">
        <v>281</v>
      </c>
      <c r="AQ4" s="137">
        <v>5374025</v>
      </c>
      <c r="AR4" s="137">
        <v>150093.0912200376</v>
      </c>
      <c r="AS4" s="137">
        <v>2075759.04</v>
      </c>
      <c r="AT4" s="137">
        <v>2609476.5033385046</v>
      </c>
      <c r="AU4" s="137">
        <v>782601.63400956383</v>
      </c>
      <c r="AV4" s="137">
        <v>180311.37698670116</v>
      </c>
      <c r="AW4" s="137">
        <v>202310.50047237767</v>
      </c>
      <c r="AX4" s="137">
        <v>87256.726012393701</v>
      </c>
      <c r="AY4" s="137">
        <v>381690.74464636249</v>
      </c>
      <c r="AZ4" s="137">
        <v>437596.2453753</v>
      </c>
      <c r="BA4" s="137" t="s">
        <v>281</v>
      </c>
      <c r="BB4" s="137" t="s">
        <v>281</v>
      </c>
      <c r="BC4" s="137">
        <v>39499165.576128945</v>
      </c>
      <c r="BE4" s="142">
        <f t="shared" si="0"/>
        <v>1.9292522249813799</v>
      </c>
      <c r="BF4" s="140">
        <f t="shared" si="1"/>
        <v>33800858.921590589</v>
      </c>
      <c r="BG4" s="140">
        <f t="shared" si="2"/>
        <v>85.573602451029771</v>
      </c>
    </row>
    <row r="5" spans="1:59" x14ac:dyDescent="0.25">
      <c r="A5" s="137">
        <v>2003</v>
      </c>
      <c r="B5" s="137">
        <v>1292475.8365184604</v>
      </c>
      <c r="C5" s="146">
        <v>1107193</v>
      </c>
      <c r="D5" s="137">
        <v>146510.5000996521</v>
      </c>
      <c r="E5" s="137">
        <v>665726.36410562531</v>
      </c>
      <c r="F5" s="137">
        <v>175944.85378058624</v>
      </c>
      <c r="G5" s="137">
        <v>229719.41853137698</v>
      </c>
      <c r="H5" s="137">
        <v>124494.84384069008</v>
      </c>
      <c r="I5" s="137">
        <v>109569.05473431187</v>
      </c>
      <c r="J5" s="137">
        <v>1572784.0000000002</v>
      </c>
      <c r="K5" s="137">
        <v>146022.25128975761</v>
      </c>
      <c r="L5" s="137">
        <v>91062.214104238446</v>
      </c>
      <c r="M5" s="137">
        <v>361249.68192226556</v>
      </c>
      <c r="N5" s="137">
        <v>197788.30450675622</v>
      </c>
      <c r="O5" s="137">
        <v>166809.28172322127</v>
      </c>
      <c r="P5" s="137">
        <v>1367920.3531255808</v>
      </c>
      <c r="Q5" s="137" t="s">
        <v>281</v>
      </c>
      <c r="R5" s="137">
        <v>49299.883503256293</v>
      </c>
      <c r="S5" s="137">
        <v>39143.085208073542</v>
      </c>
      <c r="T5" s="137">
        <v>19040.1840417116</v>
      </c>
      <c r="U5" s="137">
        <v>77083.732320538387</v>
      </c>
      <c r="V5" s="137">
        <v>12347.141731720956</v>
      </c>
      <c r="W5" s="137">
        <v>80198.041886934952</v>
      </c>
      <c r="X5" s="137">
        <v>911022.03478437022</v>
      </c>
      <c r="Y5" s="137">
        <v>169324.93477018122</v>
      </c>
      <c r="Z5" s="137" t="s">
        <v>281</v>
      </c>
      <c r="AA5" s="137">
        <v>448044.31304556347</v>
      </c>
      <c r="AB5" s="137">
        <v>70808.558573571077</v>
      </c>
      <c r="AC5" s="137">
        <v>746425.19383611612</v>
      </c>
      <c r="AD5" s="137">
        <v>8542675.1020775475</v>
      </c>
      <c r="AE5" s="137">
        <v>284717.63192551554</v>
      </c>
      <c r="AF5" s="137">
        <v>998574.00591581222</v>
      </c>
      <c r="AG5" s="137">
        <v>172628.82276509612</v>
      </c>
      <c r="AH5" s="137">
        <v>733296.94127618673</v>
      </c>
      <c r="AI5" s="137">
        <v>24075.024526453599</v>
      </c>
      <c r="AJ5" s="137" t="s">
        <v>281</v>
      </c>
      <c r="AK5" s="137">
        <v>99600.38145549364</v>
      </c>
      <c r="AL5" s="137">
        <v>100916.98350749376</v>
      </c>
      <c r="AM5" s="137">
        <v>193709.29336067609</v>
      </c>
      <c r="AN5" s="137">
        <v>49124.336298817383</v>
      </c>
      <c r="AO5" s="137">
        <v>461355.72730229242</v>
      </c>
      <c r="AP5" s="137" t="s">
        <v>281</v>
      </c>
      <c r="AQ5" s="137">
        <v>6187982.9999999991</v>
      </c>
      <c r="AR5" s="137">
        <v>154595.92459563215</v>
      </c>
      <c r="AS5" s="137">
        <v>2252198.5600000005</v>
      </c>
      <c r="AT5" s="137">
        <v>2653248.9401676571</v>
      </c>
      <c r="AU5" s="137">
        <v>804536.29688193824</v>
      </c>
      <c r="AV5" s="137">
        <v>189705.05015737598</v>
      </c>
      <c r="AW5" s="137">
        <v>212366.09734392917</v>
      </c>
      <c r="AX5" s="137">
        <v>90654.167262828472</v>
      </c>
      <c r="AY5" s="137">
        <v>395579.75050011987</v>
      </c>
      <c r="AZ5" s="137">
        <v>468980.76628928469</v>
      </c>
      <c r="BA5" s="137" t="s">
        <v>281</v>
      </c>
      <c r="BB5" s="137" t="s">
        <v>281</v>
      </c>
      <c r="BC5" s="137">
        <v>41401747.341259442</v>
      </c>
      <c r="BE5" s="142">
        <f t="shared" si="0"/>
        <v>1.9493962807847378</v>
      </c>
      <c r="BF5" s="140">
        <f t="shared" si="1"/>
        <v>35448529.865594715</v>
      </c>
      <c r="BG5" s="140">
        <f t="shared" si="2"/>
        <v>85.620854534001822</v>
      </c>
    </row>
    <row r="6" spans="1:59" x14ac:dyDescent="0.25">
      <c r="A6" s="137">
        <v>2004</v>
      </c>
      <c r="B6" s="137">
        <v>1325308.0600585036</v>
      </c>
      <c r="C6" s="146">
        <v>1120504</v>
      </c>
      <c r="D6" s="137">
        <v>148796.64930701294</v>
      </c>
      <c r="E6" s="137">
        <v>677633.51831148053</v>
      </c>
      <c r="F6" s="137">
        <v>180501.22416060654</v>
      </c>
      <c r="G6" s="137">
        <v>237354.19710209814</v>
      </c>
      <c r="H6" s="137">
        <v>127353.93705143726</v>
      </c>
      <c r="I6" s="137">
        <v>114088.79375818629</v>
      </c>
      <c r="J6" s="137">
        <v>1589449</v>
      </c>
      <c r="K6" s="137">
        <v>152399.98568682125</v>
      </c>
      <c r="L6" s="137">
        <v>94177.325955122753</v>
      </c>
      <c r="M6" s="137">
        <v>370355.00468251336</v>
      </c>
      <c r="N6" s="137">
        <v>206162.31295513219</v>
      </c>
      <c r="O6" s="137">
        <v>171069.2774622592</v>
      </c>
      <c r="P6" s="137">
        <v>1404702.8469884866</v>
      </c>
      <c r="Q6" s="137" t="s">
        <v>281</v>
      </c>
      <c r="R6" s="137">
        <v>52626.661000339191</v>
      </c>
      <c r="S6" s="137">
        <v>40794.334664897149</v>
      </c>
      <c r="T6" s="137">
        <v>20155.94858816035</v>
      </c>
      <c r="U6" s="137">
        <v>80732.859578599775</v>
      </c>
      <c r="V6" s="137">
        <v>13382.725797930663</v>
      </c>
      <c r="W6" s="137">
        <v>87133.806805788743</v>
      </c>
      <c r="X6" s="137">
        <v>975948.00095937378</v>
      </c>
      <c r="Y6" s="137">
        <v>189893.24462944298</v>
      </c>
      <c r="Z6" s="137" t="s">
        <v>281</v>
      </c>
      <c r="AA6" s="137">
        <v>466323.54762165551</v>
      </c>
      <c r="AB6" s="137">
        <v>73338.486085991186</v>
      </c>
      <c r="AC6" s="137">
        <v>769726.71869807027</v>
      </c>
      <c r="AD6" s="137">
        <v>8842682.8907747325</v>
      </c>
      <c r="AE6" s="137">
        <v>304542.57428247633</v>
      </c>
      <c r="AF6" s="137">
        <v>1057284.2464427678</v>
      </c>
      <c r="AG6" s="137">
        <v>184889.92477888844</v>
      </c>
      <c r="AH6" s="137">
        <v>759987.15499936685</v>
      </c>
      <c r="AI6" s="137">
        <v>26839.919531166754</v>
      </c>
      <c r="AJ6" s="137" t="s">
        <v>281</v>
      </c>
      <c r="AK6" s="137">
        <v>104600.13115505039</v>
      </c>
      <c r="AL6" s="137">
        <v>106208.58306757246</v>
      </c>
      <c r="AM6" s="137">
        <v>202531.86277529059</v>
      </c>
      <c r="AN6" s="137">
        <v>52047.685370062645</v>
      </c>
      <c r="AO6" s="137">
        <v>504551.63113643369</v>
      </c>
      <c r="AP6" s="137" t="s">
        <v>281</v>
      </c>
      <c r="AQ6" s="137">
        <v>6699034.0000000009</v>
      </c>
      <c r="AR6" s="137">
        <v>167736.50765612759</v>
      </c>
      <c r="AS6" s="137">
        <v>2421113.4431804144</v>
      </c>
      <c r="AT6" s="137">
        <v>2715474.2031493317</v>
      </c>
      <c r="AU6" s="137">
        <v>841698.0272332062</v>
      </c>
      <c r="AV6" s="137">
        <v>201523.62270516608</v>
      </c>
      <c r="AW6" s="137">
        <v>226589.54977273828</v>
      </c>
      <c r="AX6" s="137">
        <v>98331.333281761938</v>
      </c>
      <c r="AY6" s="137">
        <v>419955.27011909219</v>
      </c>
      <c r="AZ6" s="137">
        <v>498631.0013875406</v>
      </c>
      <c r="BA6" s="137" t="s">
        <v>281</v>
      </c>
      <c r="BB6" s="137" t="s">
        <v>281</v>
      </c>
      <c r="BC6" s="137">
        <v>43485945.998551868</v>
      </c>
      <c r="BE6" s="142">
        <f t="shared" si="0"/>
        <v>1.9539712548415589</v>
      </c>
      <c r="BF6" s="140">
        <f t="shared" si="1"/>
        <v>37126166.03070911</v>
      </c>
      <c r="BG6" s="140">
        <f t="shared" si="2"/>
        <v>85.375091143114261</v>
      </c>
    </row>
    <row r="7" spans="1:59" x14ac:dyDescent="0.25">
      <c r="A7" s="137">
        <v>2005</v>
      </c>
      <c r="B7" s="137">
        <v>1349462.4429637645</v>
      </c>
      <c r="C7" s="146">
        <v>1128348</v>
      </c>
      <c r="D7" s="137">
        <v>149950.02838293012</v>
      </c>
      <c r="E7" s="137">
        <v>691647.87355630985</v>
      </c>
      <c r="F7" s="137">
        <v>184834.44258294697</v>
      </c>
      <c r="G7" s="137">
        <v>241625.79646994083</v>
      </c>
      <c r="H7" s="137">
        <v>130467.76991557045</v>
      </c>
      <c r="I7" s="137">
        <v>117415.68495720827</v>
      </c>
      <c r="J7" s="137">
        <v>1600575</v>
      </c>
      <c r="K7" s="137">
        <v>155875.31844399928</v>
      </c>
      <c r="L7" s="137">
        <v>97776.731635701188</v>
      </c>
      <c r="M7" s="137">
        <v>379238.41982328083</v>
      </c>
      <c r="N7" s="137">
        <v>212693.56429457761</v>
      </c>
      <c r="O7" s="137">
        <v>175855.2035410188</v>
      </c>
      <c r="P7" s="137">
        <v>1439137.1821991783</v>
      </c>
      <c r="Q7" s="137" t="s">
        <v>281</v>
      </c>
      <c r="R7" s="137">
        <v>55972.942487205299</v>
      </c>
      <c r="S7" s="137">
        <v>42534.406479580975</v>
      </c>
      <c r="T7" s="137">
        <v>22089.044722503961</v>
      </c>
      <c r="U7" s="137">
        <v>83844.556259676741</v>
      </c>
      <c r="V7" s="137">
        <v>14531.954890061545</v>
      </c>
      <c r="W7" s="137">
        <v>90855.350696041729</v>
      </c>
      <c r="X7" s="137">
        <v>1037792.4743316077</v>
      </c>
      <c r="Y7" s="137">
        <v>195067.97059333351</v>
      </c>
      <c r="Z7" s="137" t="s">
        <v>281</v>
      </c>
      <c r="AA7" s="137">
        <v>480805.66412317869</v>
      </c>
      <c r="AB7" s="137">
        <v>75720.769508547382</v>
      </c>
      <c r="AC7" s="137">
        <v>792949.98594903166</v>
      </c>
      <c r="AD7" s="137">
        <v>9116266.1007696316</v>
      </c>
      <c r="AE7" s="137">
        <v>329600.04787917895</v>
      </c>
      <c r="AF7" s="137">
        <v>1092676.652199534</v>
      </c>
      <c r="AG7" s="137">
        <v>196502.97199027528</v>
      </c>
      <c r="AH7" s="137">
        <v>782686.78776417591</v>
      </c>
      <c r="AI7" s="137">
        <v>28569.798456513476</v>
      </c>
      <c r="AJ7" s="137" t="s">
        <v>281</v>
      </c>
      <c r="AK7" s="137">
        <v>109734.44927432299</v>
      </c>
      <c r="AL7" s="137">
        <v>109827.53069769162</v>
      </c>
      <c r="AM7" s="137">
        <v>213219.71652879709</v>
      </c>
      <c r="AN7" s="137">
        <v>54132.083821661254</v>
      </c>
      <c r="AO7" s="137">
        <v>546942.11</v>
      </c>
      <c r="AP7" s="137" t="s">
        <v>281</v>
      </c>
      <c r="AQ7" s="137">
        <v>7268725</v>
      </c>
      <c r="AR7" s="137">
        <v>179645.8258376561</v>
      </c>
      <c r="AS7" s="137">
        <v>2650565.0299999993</v>
      </c>
      <c r="AT7" s="137">
        <v>2751613.768813164</v>
      </c>
      <c r="AU7" s="137">
        <v>875005.30531804333</v>
      </c>
      <c r="AV7" s="137">
        <v>212055.70920143521</v>
      </c>
      <c r="AW7" s="137">
        <v>237415.2468738218</v>
      </c>
      <c r="AX7" s="137">
        <v>104815.35453438535</v>
      </c>
      <c r="AY7" s="137">
        <v>439661.17676776974</v>
      </c>
      <c r="AZ7" s="137">
        <v>519474.82992376463</v>
      </c>
      <c r="BA7" s="137" t="s">
        <v>281</v>
      </c>
      <c r="BB7" s="137" t="s">
        <v>281</v>
      </c>
      <c r="BC7" s="137">
        <v>45516344.171822131</v>
      </c>
      <c r="BE7" s="142">
        <f t="shared" si="0"/>
        <v>1.9642273361597884</v>
      </c>
      <c r="BF7" s="140">
        <f t="shared" si="1"/>
        <v>38766204.075459011</v>
      </c>
      <c r="BG7" s="140">
        <f t="shared" si="2"/>
        <v>85.169854435405341</v>
      </c>
    </row>
    <row r="8" spans="1:59" x14ac:dyDescent="0.25">
      <c r="A8" s="137">
        <v>2006</v>
      </c>
      <c r="B8" s="137">
        <v>1382419.8752125697</v>
      </c>
      <c r="C8" s="146">
        <v>1150914</v>
      </c>
      <c r="D8" s="137">
        <v>152121.72</v>
      </c>
      <c r="E8" s="137">
        <v>709046.1787516746</v>
      </c>
      <c r="F8" s="137">
        <v>191617.46</v>
      </c>
      <c r="G8" s="137">
        <v>248186.76381425309</v>
      </c>
      <c r="H8" s="137">
        <v>134896.91474872586</v>
      </c>
      <c r="I8" s="137">
        <v>122594.41686893492</v>
      </c>
      <c r="J8" s="137">
        <v>1651794</v>
      </c>
      <c r="K8" s="137">
        <v>164515.32921511296</v>
      </c>
      <c r="L8" s="137">
        <v>101509.24765942138</v>
      </c>
      <c r="M8" s="137">
        <v>393601.87743912888</v>
      </c>
      <c r="N8" s="137">
        <v>221837.56085886035</v>
      </c>
      <c r="O8" s="137">
        <v>182548.96364599999</v>
      </c>
      <c r="P8" s="137">
        <v>1471910.4117908475</v>
      </c>
      <c r="Q8" s="137" t="s">
        <v>281</v>
      </c>
      <c r="R8" s="137">
        <v>59616.99578306028</v>
      </c>
      <c r="S8" s="137">
        <v>44567.537481070001</v>
      </c>
      <c r="T8" s="137">
        <v>24160.915549322424</v>
      </c>
      <c r="U8" s="137">
        <v>86988.286509932543</v>
      </c>
      <c r="V8" s="137">
        <v>15389.884789686956</v>
      </c>
      <c r="W8" s="137">
        <v>98100.324502295218</v>
      </c>
      <c r="X8" s="137">
        <v>1121418.0098142808</v>
      </c>
      <c r="Y8" s="137">
        <v>209402.4233966617</v>
      </c>
      <c r="Z8" s="137" t="s">
        <v>281</v>
      </c>
      <c r="AA8" s="137">
        <v>493735.18243677879</v>
      </c>
      <c r="AB8" s="137">
        <v>77411.185570916918</v>
      </c>
      <c r="AC8" s="137">
        <v>815352.77949350653</v>
      </c>
      <c r="AD8" s="137">
        <v>9358406.8296430744</v>
      </c>
      <c r="AE8" s="137">
        <v>354677.48335173086</v>
      </c>
      <c r="AF8" s="137">
        <v>1138450.0801496881</v>
      </c>
      <c r="AG8" s="137">
        <v>207882.66755934356</v>
      </c>
      <c r="AH8" s="137">
        <v>821316.39662155812</v>
      </c>
      <c r="AI8" s="137">
        <v>29810.111878314819</v>
      </c>
      <c r="AJ8" s="137" t="s">
        <v>281</v>
      </c>
      <c r="AK8" s="137">
        <v>111592.50426698732</v>
      </c>
      <c r="AL8" s="137">
        <v>118835.06239462391</v>
      </c>
      <c r="AM8" s="137">
        <v>225167.95530172536</v>
      </c>
      <c r="AN8" s="137">
        <v>57197.021650754679</v>
      </c>
      <c r="AO8" s="137">
        <v>584645.54171985784</v>
      </c>
      <c r="AP8" s="137" t="s">
        <v>281</v>
      </c>
      <c r="AQ8" s="137">
        <v>7928475</v>
      </c>
      <c r="AR8" s="137">
        <v>192221.20539171205</v>
      </c>
      <c r="AS8" s="137">
        <v>2904201.0499999993</v>
      </c>
      <c r="AT8" s="137">
        <v>2797445.8230771949</v>
      </c>
      <c r="AU8" s="137">
        <v>920319.04912408465</v>
      </c>
      <c r="AV8" s="137">
        <v>223975.48112758453</v>
      </c>
      <c r="AW8" s="137">
        <v>249862.85270804312</v>
      </c>
      <c r="AX8" s="137">
        <v>113065.29482429413</v>
      </c>
      <c r="AY8" s="137">
        <v>463387.27853942849</v>
      </c>
      <c r="AZ8" s="137">
        <v>545162.34933521156</v>
      </c>
      <c r="BA8" s="137" t="s">
        <v>281</v>
      </c>
      <c r="BB8" s="137" t="s">
        <v>281</v>
      </c>
      <c r="BC8" s="137">
        <v>47870179.349513233</v>
      </c>
      <c r="BE8" s="142">
        <f t="shared" si="0"/>
        <v>1.9683998693854698</v>
      </c>
      <c r="BF8" s="140">
        <f t="shared" si="1"/>
        <v>40671755.283998244</v>
      </c>
      <c r="BG8" s="140">
        <f t="shared" si="2"/>
        <v>84.962613127146795</v>
      </c>
    </row>
    <row r="9" spans="1:59" x14ac:dyDescent="0.25">
      <c r="A9" s="137">
        <v>2007</v>
      </c>
      <c r="B9" s="137">
        <v>1413878.7511036436</v>
      </c>
      <c r="C9" s="146">
        <v>1169329</v>
      </c>
      <c r="D9" s="137">
        <v>155719.78147432828</v>
      </c>
      <c r="E9" s="137">
        <v>721957.45982003934</v>
      </c>
      <c r="F9" s="137">
        <v>198718.772703914</v>
      </c>
      <c r="G9" s="137">
        <v>255464.93246767638</v>
      </c>
      <c r="H9" s="137">
        <v>137032.66</v>
      </c>
      <c r="I9" s="137">
        <v>129135.06</v>
      </c>
      <c r="J9" s="137">
        <v>1693088.0000000002</v>
      </c>
      <c r="K9" s="137">
        <v>169444.42</v>
      </c>
      <c r="L9" s="137">
        <v>105289.90184998576</v>
      </c>
      <c r="M9" s="137">
        <v>410228.10122314945</v>
      </c>
      <c r="N9" s="137">
        <v>229177.35609322909</v>
      </c>
      <c r="O9" s="137">
        <v>189057.21039814886</v>
      </c>
      <c r="P9" s="137">
        <v>1519534.7409053685</v>
      </c>
      <c r="Q9" s="137" t="s">
        <v>281</v>
      </c>
      <c r="R9" s="137">
        <v>63461.352667599822</v>
      </c>
      <c r="S9" s="137">
        <v>47059.351216119387</v>
      </c>
      <c r="T9" s="137">
        <v>27143.247526838135</v>
      </c>
      <c r="U9" s="137">
        <v>86972.200412101374</v>
      </c>
      <c r="V9" s="137">
        <v>16020.497791157917</v>
      </c>
      <c r="W9" s="137">
        <v>104377.7899586097</v>
      </c>
      <c r="X9" s="137">
        <v>1213715.9815709491</v>
      </c>
      <c r="Y9" s="137">
        <v>226034.79374106645</v>
      </c>
      <c r="Z9" s="137" t="s">
        <v>281</v>
      </c>
      <c r="AA9" s="137">
        <v>516915.24075717141</v>
      </c>
      <c r="AB9" s="137">
        <v>79618.003895729955</v>
      </c>
      <c r="AC9" s="137">
        <v>819368.51588051498</v>
      </c>
      <c r="AD9" s="137">
        <v>9536996.3327230234</v>
      </c>
      <c r="AE9" s="137">
        <v>382356.20246017154</v>
      </c>
      <c r="AF9" s="137">
        <v>1210682.5286233919</v>
      </c>
      <c r="AG9" s="137">
        <v>218775.16558501218</v>
      </c>
      <c r="AH9" s="137">
        <v>848655.24484886916</v>
      </c>
      <c r="AI9" s="137">
        <v>31999.349245007306</v>
      </c>
      <c r="AJ9" s="137" t="s">
        <v>281</v>
      </c>
      <c r="AK9" s="137">
        <v>114357.85631606905</v>
      </c>
      <c r="AL9" s="137">
        <v>122540.25009654441</v>
      </c>
      <c r="AM9" s="137">
        <v>237659.73491366208</v>
      </c>
      <c r="AN9" s="137">
        <v>60776.596972344443</v>
      </c>
      <c r="AO9" s="137">
        <v>611940.11726185214</v>
      </c>
      <c r="AP9" s="137" t="s">
        <v>281</v>
      </c>
      <c r="AQ9" s="137">
        <v>8306661</v>
      </c>
      <c r="AR9" s="137">
        <v>204523.3585992227</v>
      </c>
      <c r="AS9" s="137">
        <v>3174932.7000000007</v>
      </c>
      <c r="AT9" s="137">
        <v>2855781.8908962687</v>
      </c>
      <c r="AU9" s="137">
        <v>967308.96990441426</v>
      </c>
      <c r="AV9" s="137">
        <v>238165.18576131458</v>
      </c>
      <c r="AW9" s="137">
        <v>266395.41585372831</v>
      </c>
      <c r="AX9" s="137">
        <v>121943.53902847826</v>
      </c>
      <c r="AY9" s="137">
        <v>490790.16772783751</v>
      </c>
      <c r="AZ9" s="137">
        <v>574888.251109301</v>
      </c>
      <c r="BA9" s="137" t="s">
        <v>281</v>
      </c>
      <c r="BB9" s="137" t="s">
        <v>281</v>
      </c>
      <c r="BC9" s="137">
        <v>49949147.734584525</v>
      </c>
      <c r="BE9" s="142">
        <f t="shared" si="0"/>
        <v>1.9563538821315136</v>
      </c>
      <c r="BF9" s="140">
        <f t="shared" si="1"/>
        <v>42275872.98138386</v>
      </c>
      <c r="BG9" s="140">
        <f t="shared" si="2"/>
        <v>84.637826467081581</v>
      </c>
    </row>
    <row r="10" spans="1:59" x14ac:dyDescent="0.25">
      <c r="A10" s="137">
        <v>2008</v>
      </c>
      <c r="B10" s="137">
        <v>1412949.7551933122</v>
      </c>
      <c r="C10" s="146">
        <v>1157636</v>
      </c>
      <c r="D10" s="137">
        <v>155706.6</v>
      </c>
      <c r="E10" s="137">
        <v>718069.47886518517</v>
      </c>
      <c r="F10" s="137">
        <v>201572.89369645348</v>
      </c>
      <c r="G10" s="137">
        <v>258106.09583424561</v>
      </c>
      <c r="H10" s="137">
        <v>135958.60436579987</v>
      </c>
      <c r="I10" s="137">
        <v>129514.13530594214</v>
      </c>
      <c r="J10" s="137">
        <v>1713405</v>
      </c>
      <c r="K10" s="137">
        <v>169179.33688995993</v>
      </c>
      <c r="L10" s="137">
        <v>101094.62710938285</v>
      </c>
      <c r="M10" s="137">
        <v>418002.28553036141</v>
      </c>
      <c r="N10" s="137">
        <v>227763.98933047664</v>
      </c>
      <c r="O10" s="137">
        <v>191760.93228786296</v>
      </c>
      <c r="P10" s="137">
        <v>1499350.2672443273</v>
      </c>
      <c r="Q10" s="137" t="s">
        <v>281</v>
      </c>
      <c r="R10" s="137">
        <v>67389.86360534266</v>
      </c>
      <c r="S10" s="137">
        <v>48169.803905948618</v>
      </c>
      <c r="T10" s="137">
        <v>27770.495996858022</v>
      </c>
      <c r="U10" s="137">
        <v>87647.920372676774</v>
      </c>
      <c r="V10" s="137">
        <v>17453.955369151179</v>
      </c>
      <c r="W10" s="137">
        <v>112131.42261299198</v>
      </c>
      <c r="X10" s="137">
        <v>1271732.9902029084</v>
      </c>
      <c r="Y10" s="137">
        <v>231240.25348690376</v>
      </c>
      <c r="Z10" s="137" t="s">
        <v>281</v>
      </c>
      <c r="AA10" s="137">
        <v>529760.86781698116</v>
      </c>
      <c r="AB10" s="137">
        <v>78766.885942235574</v>
      </c>
      <c r="AC10" s="137">
        <v>839029.16862134065</v>
      </c>
      <c r="AD10" s="137">
        <v>9507510.3018210549</v>
      </c>
      <c r="AE10" s="137">
        <v>396340.21963335777</v>
      </c>
      <c r="AF10" s="137">
        <v>1276595.0946219219</v>
      </c>
      <c r="AG10" s="137">
        <v>226044.25227308884</v>
      </c>
      <c r="AH10" s="137">
        <v>858993.96915331134</v>
      </c>
      <c r="AI10" s="137">
        <v>34774.986464948932</v>
      </c>
      <c r="AJ10" s="137" t="s">
        <v>281</v>
      </c>
      <c r="AK10" s="137">
        <v>116418.20341488437</v>
      </c>
      <c r="AL10" s="137">
        <v>129894.85379376344</v>
      </c>
      <c r="AM10" s="137">
        <v>246259.57475956672</v>
      </c>
      <c r="AN10" s="137">
        <v>63516.046946157636</v>
      </c>
      <c r="AO10" s="137">
        <v>615971.80749224778</v>
      </c>
      <c r="AP10" s="137" t="s">
        <v>281</v>
      </c>
      <c r="AQ10" s="137">
        <v>8908894</v>
      </c>
      <c r="AR10" s="137">
        <v>209227.22075904164</v>
      </c>
      <c r="AS10" s="137">
        <v>3388439.31</v>
      </c>
      <c r="AT10" s="137">
        <v>2822627.2432983001</v>
      </c>
      <c r="AU10" s="137">
        <v>989541.45090756041</v>
      </c>
      <c r="AV10" s="137">
        <v>249716.62392742353</v>
      </c>
      <c r="AW10" s="137">
        <v>277458.1986650012</v>
      </c>
      <c r="AX10" s="137">
        <v>122753.34399243705</v>
      </c>
      <c r="AY10" s="137">
        <v>494039.66855540086</v>
      </c>
      <c r="AZ10" s="137">
        <v>584389.52226920892</v>
      </c>
      <c r="BA10" s="137" t="s">
        <v>281</v>
      </c>
      <c r="BB10" s="137" t="s">
        <v>281</v>
      </c>
      <c r="BC10" s="137">
        <v>51366486.801832765</v>
      </c>
      <c r="BE10" s="142">
        <f t="shared" si="0"/>
        <v>1.9663412887801697</v>
      </c>
      <c r="BF10" s="140">
        <f t="shared" si="1"/>
        <v>43320569.522335328</v>
      </c>
      <c r="BG10" s="140">
        <f t="shared" si="2"/>
        <v>84.336251551448598</v>
      </c>
    </row>
    <row r="11" spans="1:59" x14ac:dyDescent="0.25">
      <c r="A11" s="137">
        <v>2009</v>
      </c>
      <c r="B11" s="137">
        <v>1368551.83470796</v>
      </c>
      <c r="C11" s="138">
        <v>1088562.6126045058</v>
      </c>
      <c r="D11" s="137">
        <v>151179.22946753431</v>
      </c>
      <c r="E11" s="137">
        <v>686008.11674699176</v>
      </c>
      <c r="F11" s="137">
        <v>193941.39567712674</v>
      </c>
      <c r="G11" s="137">
        <v>251059.08695510228</v>
      </c>
      <c r="H11" s="137">
        <v>128038.46498961005</v>
      </c>
      <c r="I11" s="137">
        <v>118449.13271292199</v>
      </c>
      <c r="J11" s="137">
        <v>1629297.9748433505</v>
      </c>
      <c r="K11" s="137">
        <v>163674.66508652442</v>
      </c>
      <c r="L11" s="137">
        <v>93790.945277292572</v>
      </c>
      <c r="M11" s="137">
        <v>402411.21323201363</v>
      </c>
      <c r="N11" s="137">
        <v>216330.28713029754</v>
      </c>
      <c r="O11" s="137">
        <v>186588.43251373695</v>
      </c>
      <c r="P11" s="137">
        <v>1435504.9528919791</v>
      </c>
      <c r="Q11" s="137" t="s">
        <v>281</v>
      </c>
      <c r="R11" s="137">
        <v>63702.110826420023</v>
      </c>
      <c r="S11" s="137">
        <v>44819.226851273685</v>
      </c>
      <c r="T11" s="137">
        <v>26724.260002036473</v>
      </c>
      <c r="U11" s="137">
        <v>81592.505559513826</v>
      </c>
      <c r="V11" s="137">
        <v>16575.997270284111</v>
      </c>
      <c r="W11" s="137">
        <v>104840.44833866532</v>
      </c>
      <c r="X11" s="137">
        <v>1166291.2318241922</v>
      </c>
      <c r="Y11" s="137">
        <v>197112.13803355984</v>
      </c>
      <c r="Z11" s="137" t="s">
        <v>281</v>
      </c>
      <c r="AA11" s="137">
        <v>537010.64872163651</v>
      </c>
      <c r="AB11" s="137">
        <v>79386.038646643661</v>
      </c>
      <c r="AC11" s="137">
        <v>815777.52418550255</v>
      </c>
      <c r="AD11" s="137">
        <v>9185222.2870368771</v>
      </c>
      <c r="AE11" s="137">
        <v>384511.60419718275</v>
      </c>
      <c r="AF11" s="137">
        <v>1283250.5394899331</v>
      </c>
      <c r="AG11" s="137">
        <v>223631.86531773067</v>
      </c>
      <c r="AH11" s="137">
        <v>822052.31226940965</v>
      </c>
      <c r="AI11" s="137">
        <v>37211.432002240748</v>
      </c>
      <c r="AJ11" s="137" t="s">
        <v>281</v>
      </c>
      <c r="AK11" s="137">
        <v>118479.49231768705</v>
      </c>
      <c r="AL11" s="137">
        <v>122815.14690749146</v>
      </c>
      <c r="AM11" s="137">
        <v>242471.39785645949</v>
      </c>
      <c r="AN11" s="137">
        <v>65472.779893397332</v>
      </c>
      <c r="AO11" s="137">
        <v>586249.47377297876</v>
      </c>
      <c r="AP11" s="137" t="s">
        <v>281</v>
      </c>
      <c r="AQ11" s="137">
        <v>9730141.6566331089</v>
      </c>
      <c r="AR11" s="137">
        <v>203576.18010877288</v>
      </c>
      <c r="AS11" s="137">
        <v>3648999.3831557846</v>
      </c>
      <c r="AT11" s="137">
        <v>2663982.5304865642</v>
      </c>
      <c r="AU11" s="137">
        <v>992703.60392954131</v>
      </c>
      <c r="AV11" s="137">
        <v>246131.69036615896</v>
      </c>
      <c r="AW11" s="137">
        <v>280645.4657606</v>
      </c>
      <c r="AX11" s="137">
        <v>120296.28390952958</v>
      </c>
      <c r="AY11" s="137">
        <v>484572.46328731591</v>
      </c>
      <c r="AZ11" s="137">
        <v>578687.75834210264</v>
      </c>
      <c r="BA11" s="137" t="s">
        <v>281</v>
      </c>
      <c r="BB11" s="137" t="s">
        <v>281</v>
      </c>
      <c r="BC11" s="137">
        <v>50958058.613102704</v>
      </c>
      <c r="BE11" s="142">
        <f t="shared" si="0"/>
        <v>2.0204272850527625</v>
      </c>
      <c r="BF11" s="140">
        <f t="shared" si="1"/>
        <v>43268325.822137542</v>
      </c>
      <c r="BG11" s="140">
        <f t="shared" si="2"/>
        <v>84.909682589462065</v>
      </c>
    </row>
    <row r="12" spans="1:59" x14ac:dyDescent="0.25">
      <c r="A12" s="137">
        <v>2010</v>
      </c>
      <c r="B12" s="137">
        <v>1396533.0629414637</v>
      </c>
      <c r="C12" s="146">
        <v>1123943</v>
      </c>
      <c r="D12" s="137">
        <v>150973.79733982755</v>
      </c>
      <c r="E12" s="137">
        <v>782372.04911240458</v>
      </c>
      <c r="F12" s="137">
        <v>202157.20580138933</v>
      </c>
      <c r="G12" s="137">
        <v>269189.1178328708</v>
      </c>
      <c r="H12" s="137">
        <v>130440.62600876065</v>
      </c>
      <c r="I12" s="137">
        <v>124915.06011113839</v>
      </c>
      <c r="J12" s="137">
        <v>1689629.5770924883</v>
      </c>
      <c r="K12" s="137">
        <v>163852.41649934789</v>
      </c>
      <c r="L12" s="137">
        <v>100383.32533807635</v>
      </c>
      <c r="M12" s="137">
        <v>403797.57261218847</v>
      </c>
      <c r="N12" s="137">
        <v>237326.33704348223</v>
      </c>
      <c r="O12" s="137">
        <v>195882.81434778828</v>
      </c>
      <c r="P12" s="137">
        <v>1492405.6369485655</v>
      </c>
      <c r="Q12" s="137" t="s">
        <v>281</v>
      </c>
      <c r="R12" s="137">
        <v>66157.402293595136</v>
      </c>
      <c r="S12" s="137">
        <v>43512.905114467685</v>
      </c>
      <c r="T12" s="137">
        <v>27480.385182673563</v>
      </c>
      <c r="U12" s="137">
        <v>83527.023664682143</v>
      </c>
      <c r="V12" s="137">
        <v>14765.831263584128</v>
      </c>
      <c r="W12" s="137">
        <v>94201.342419959125</v>
      </c>
      <c r="X12" s="137">
        <v>1233089.9182839505</v>
      </c>
      <c r="Y12" s="137">
        <v>207528.80321660129</v>
      </c>
      <c r="Z12" s="137" t="s">
        <v>281</v>
      </c>
      <c r="AA12" s="137">
        <v>563672.33056264208</v>
      </c>
      <c r="AB12" s="137">
        <v>82490.974877018714</v>
      </c>
      <c r="AC12" s="137">
        <v>848133.55134810344</v>
      </c>
      <c r="AD12" s="137">
        <v>9431774.5868707001</v>
      </c>
      <c r="AE12" s="137">
        <v>414089.1497186654</v>
      </c>
      <c r="AF12" s="137">
        <v>1342861.3590720289</v>
      </c>
      <c r="AG12" s="137">
        <v>237322.97472725532</v>
      </c>
      <c r="AH12" s="137">
        <v>909572.00478610885</v>
      </c>
      <c r="AI12" s="137">
        <v>38866.568834065576</v>
      </c>
      <c r="AJ12" s="137" t="s">
        <v>281</v>
      </c>
      <c r="AK12" s="137">
        <v>130186.14766979481</v>
      </c>
      <c r="AL12" s="137">
        <v>127420.23381597819</v>
      </c>
      <c r="AM12" s="137">
        <v>258556.33427208307</v>
      </c>
      <c r="AN12" s="137">
        <v>67244.127291962053</v>
      </c>
      <c r="AO12" s="137">
        <v>593321.27739431756</v>
      </c>
      <c r="AP12" s="137" t="s">
        <v>281</v>
      </c>
      <c r="AQ12" s="137">
        <v>10744372.550647357</v>
      </c>
      <c r="AR12" s="137">
        <v>215815.89991889655</v>
      </c>
      <c r="AS12" s="137">
        <v>4064885.2660504864</v>
      </c>
      <c r="AT12" s="137">
        <v>2795613.5053476649</v>
      </c>
      <c r="AU12" s="137">
        <v>1072247.2258146771</v>
      </c>
      <c r="AV12" s="137">
        <v>285430.10021588288</v>
      </c>
      <c r="AW12" s="137">
        <v>282543.53290527867</v>
      </c>
      <c r="AX12" s="137">
        <v>147414.98822826752</v>
      </c>
      <c r="AY12" s="137">
        <v>540381.73591218982</v>
      </c>
      <c r="AZ12" s="137">
        <v>622336.41066459159</v>
      </c>
      <c r="BA12" s="137" t="s">
        <v>281</v>
      </c>
      <c r="BB12" s="137" t="s">
        <v>281</v>
      </c>
      <c r="BC12" s="137">
        <v>54068165.914413594</v>
      </c>
      <c r="BE12" s="142">
        <f t="shared" si="0"/>
        <v>2.0319029309261403</v>
      </c>
      <c r="BF12" s="140">
        <f t="shared" si="1"/>
        <v>46050618.047415324</v>
      </c>
      <c r="BG12" s="140">
        <f t="shared" si="2"/>
        <v>85.171407737984808</v>
      </c>
    </row>
    <row r="13" spans="1:59" x14ac:dyDescent="0.25">
      <c r="A13" s="137">
        <v>2011</v>
      </c>
      <c r="B13" s="137">
        <v>1425570.1858184913</v>
      </c>
      <c r="C13" s="146">
        <v>1139385</v>
      </c>
      <c r="D13" s="137">
        <v>148215.72897429456</v>
      </c>
      <c r="E13" s="137">
        <v>774547.69890946674</v>
      </c>
      <c r="F13" s="137">
        <v>207833.78000306292</v>
      </c>
      <c r="G13" s="137">
        <v>274026.00989433209</v>
      </c>
      <c r="H13" s="137">
        <v>131943.48793055819</v>
      </c>
      <c r="I13" s="137">
        <v>128126.39864205517</v>
      </c>
      <c r="J13" s="137">
        <v>1751470.0222335935</v>
      </c>
      <c r="K13" s="137">
        <v>148888.60414261941</v>
      </c>
      <c r="L13" s="137">
        <v>102981.33042025854</v>
      </c>
      <c r="M13" s="137">
        <v>410515.25540818222</v>
      </c>
      <c r="N13" s="137">
        <v>243649.67883676264</v>
      </c>
      <c r="O13" s="137">
        <v>199417.62534312363</v>
      </c>
      <c r="P13" s="137">
        <v>1521841.8242870444</v>
      </c>
      <c r="Q13" s="137" t="s">
        <v>281</v>
      </c>
      <c r="R13" s="137">
        <v>67202.689243915956</v>
      </c>
      <c r="S13" s="137">
        <v>43390.519559169923</v>
      </c>
      <c r="T13" s="137">
        <v>29458.972658416944</v>
      </c>
      <c r="U13" s="137">
        <v>84995.012502996731</v>
      </c>
      <c r="V13" s="137">
        <v>15712.963470275043</v>
      </c>
      <c r="W13" s="137">
        <v>95196.385981298896</v>
      </c>
      <c r="X13" s="137">
        <v>1285671.0496135608</v>
      </c>
      <c r="Y13" s="137">
        <v>218320.30100310256</v>
      </c>
      <c r="Z13" s="137" t="s">
        <v>281</v>
      </c>
      <c r="AA13" s="137">
        <v>577085.25940023363</v>
      </c>
      <c r="AB13" s="137">
        <v>84320.968643876651</v>
      </c>
      <c r="AC13" s="137">
        <v>873239.17358764145</v>
      </c>
      <c r="AD13" s="137">
        <v>9582820.1816891357</v>
      </c>
      <c r="AE13" s="137">
        <v>420000</v>
      </c>
      <c r="AF13" s="137">
        <v>1395370.6672362897</v>
      </c>
      <c r="AG13" s="137">
        <v>251181.78347590918</v>
      </c>
      <c r="AH13" s="137">
        <v>945223.44294077915</v>
      </c>
      <c r="AI13" s="137">
        <v>40872.912819843034</v>
      </c>
      <c r="AJ13" s="137" t="s">
        <v>281</v>
      </c>
      <c r="AK13" s="137">
        <v>133831.38356567253</v>
      </c>
      <c r="AL13" s="137">
        <v>134104.40847968293</v>
      </c>
      <c r="AM13" s="137">
        <v>266862.33177020977</v>
      </c>
      <c r="AN13" s="137">
        <v>65954.6375650501</v>
      </c>
      <c r="AO13" s="137">
        <v>645371.85560697212</v>
      </c>
      <c r="AP13" s="137" t="s">
        <v>281</v>
      </c>
      <c r="AQ13" s="137">
        <v>11763423.231528047</v>
      </c>
      <c r="AR13" s="137">
        <v>226206.73566138299</v>
      </c>
      <c r="AS13" s="137">
        <v>4334726.7173556434</v>
      </c>
      <c r="AT13" s="137">
        <v>2782957.0686039766</v>
      </c>
      <c r="AU13" s="137">
        <v>1111724.2019640072</v>
      </c>
      <c r="AV13" s="137">
        <v>300540.15506853419</v>
      </c>
      <c r="AW13" s="137">
        <v>292883.93437034969</v>
      </c>
      <c r="AX13" s="137">
        <v>156565.69803923101</v>
      </c>
      <c r="AY13" s="137">
        <v>572265</v>
      </c>
      <c r="AZ13" s="137">
        <v>627524.72008851974</v>
      </c>
      <c r="BA13" s="137" t="s">
        <v>281</v>
      </c>
      <c r="BB13" s="137" t="s">
        <v>281</v>
      </c>
      <c r="BC13" s="137">
        <v>56230514.403602518</v>
      </c>
      <c r="BE13" s="142">
        <f t="shared" si="0"/>
        <v>2.065211014335222</v>
      </c>
      <c r="BF13" s="140">
        <f t="shared" si="1"/>
        <v>48033416.994337566</v>
      </c>
      <c r="BG13" s="140">
        <f t="shared" si="2"/>
        <v>85.422332524954129</v>
      </c>
    </row>
    <row r="14" spans="1:59" x14ac:dyDescent="0.25">
      <c r="A14" s="138">
        <v>2012</v>
      </c>
      <c r="B14" s="138">
        <v>1428174.6032363139</v>
      </c>
      <c r="C14" s="146">
        <v>1099267</v>
      </c>
      <c r="D14" s="138">
        <v>142245.21886991579</v>
      </c>
      <c r="E14" s="138">
        <v>754252.15962267073</v>
      </c>
      <c r="F14" s="138">
        <v>209407.7350342799</v>
      </c>
      <c r="G14" s="138">
        <v>274440.50072139886</v>
      </c>
      <c r="H14" s="138">
        <v>131078.95977489807</v>
      </c>
      <c r="I14" s="138">
        <v>126299.07357778955</v>
      </c>
      <c r="J14" s="138">
        <v>1758566.4651476226</v>
      </c>
      <c r="K14" s="138">
        <v>138019.0006268039</v>
      </c>
      <c r="L14" s="138">
        <v>103136.95328781538</v>
      </c>
      <c r="M14" s="138">
        <v>406175.9556096553</v>
      </c>
      <c r="N14" s="138">
        <v>242952.05957678996</v>
      </c>
      <c r="O14" s="138">
        <v>201660.33440808771</v>
      </c>
      <c r="P14" s="138">
        <v>1539785.1934995451</v>
      </c>
      <c r="Q14" s="138" t="s">
        <v>281</v>
      </c>
      <c r="R14" s="138">
        <v>67363.975745446063</v>
      </c>
      <c r="S14" s="138">
        <v>42441.382676353627</v>
      </c>
      <c r="T14" s="138">
        <v>31280.160911812418</v>
      </c>
      <c r="U14" s="138">
        <v>83559.535899180788</v>
      </c>
      <c r="V14" s="138">
        <v>15602.972670850166</v>
      </c>
      <c r="W14" s="138">
        <v>95806.590238205026</v>
      </c>
      <c r="X14" s="138">
        <v>1329455.1789474888</v>
      </c>
      <c r="Y14" s="138">
        <v>218756.94160010674</v>
      </c>
      <c r="Z14" s="138" t="s">
        <v>281</v>
      </c>
      <c r="AA14" s="137">
        <v>598049.15278522961</v>
      </c>
      <c r="AB14" s="138">
        <v>86157.287246835025</v>
      </c>
      <c r="AC14" s="138">
        <v>890030.37157981668</v>
      </c>
      <c r="AD14" s="138">
        <v>9805245.5317345764</v>
      </c>
      <c r="AE14" s="138">
        <v>425000</v>
      </c>
      <c r="AF14" s="138">
        <v>1422098.4149363164</v>
      </c>
      <c r="AG14" s="138">
        <v>264889.10148748942</v>
      </c>
      <c r="AH14" s="138">
        <v>983399.9402321548</v>
      </c>
      <c r="AI14" s="138">
        <v>42231.166694114254</v>
      </c>
      <c r="AJ14" s="138" t="s">
        <v>281</v>
      </c>
      <c r="AK14" s="138">
        <v>138247.80769220623</v>
      </c>
      <c r="AL14" s="138">
        <v>138140.86857117043</v>
      </c>
      <c r="AM14" s="138">
        <v>272786.20587450342</v>
      </c>
      <c r="AN14" s="138">
        <v>68654.706995421308</v>
      </c>
      <c r="AO14" s="138">
        <v>659101.88767889549</v>
      </c>
      <c r="AP14" s="138" t="s">
        <v>281</v>
      </c>
      <c r="AQ14" s="138">
        <v>12675123.539116101</v>
      </c>
      <c r="AR14" s="138">
        <v>230052.93481103232</v>
      </c>
      <c r="AS14" s="138">
        <v>4554992.2977569895</v>
      </c>
      <c r="AT14" s="138">
        <v>2831761.5021686866</v>
      </c>
      <c r="AU14" s="138">
        <v>1137209.1721995233</v>
      </c>
      <c r="AV14" s="138">
        <v>316990.08278566384</v>
      </c>
      <c r="AW14" s="138">
        <v>312459.7407580046</v>
      </c>
      <c r="AX14" s="138">
        <v>161911.41664296674</v>
      </c>
      <c r="AY14" s="138">
        <v>594583</v>
      </c>
      <c r="AZ14" s="138">
        <v>673477.73435907438</v>
      </c>
      <c r="BA14" s="138" t="s">
        <v>281</v>
      </c>
      <c r="BB14" s="138" t="s">
        <v>281</v>
      </c>
      <c r="BC14" s="138">
        <v>58060028.612388194</v>
      </c>
      <c r="BE14" s="142">
        <f t="shared" si="0"/>
        <v>2.1048279782493267</v>
      </c>
      <c r="BF14" s="140">
        <f t="shared" si="1"/>
        <v>49722321.815789804</v>
      </c>
      <c r="BG14" s="140">
        <f t="shared" si="2"/>
        <v>85.639506221635955</v>
      </c>
    </row>
    <row r="15" spans="1:59" s="143" customFormat="1" x14ac:dyDescent="0.25">
      <c r="A15" s="138">
        <v>2013</v>
      </c>
      <c r="B15" s="138">
        <v>1437550.3661810115</v>
      </c>
      <c r="C15" s="146">
        <v>1080515</v>
      </c>
      <c r="D15" s="138">
        <v>140637.62708515598</v>
      </c>
      <c r="E15" s="138">
        <v>741641.27584970533</v>
      </c>
      <c r="F15" s="138">
        <v>210080.45910401549</v>
      </c>
      <c r="G15" s="138">
        <v>274485.93398383592</v>
      </c>
      <c r="H15" s="138">
        <v>130441.64130900198</v>
      </c>
      <c r="I15" s="138">
        <v>124883.0134896243</v>
      </c>
      <c r="J15" s="138">
        <v>1763804.3129073277</v>
      </c>
      <c r="K15" s="138">
        <v>133604.82224408721</v>
      </c>
      <c r="L15" s="138">
        <v>104616.24913875399</v>
      </c>
      <c r="M15" s="138">
        <v>404163.84963088884</v>
      </c>
      <c r="N15" s="138">
        <v>245967.59248696195</v>
      </c>
      <c r="O15" s="138">
        <v>205227.36403316286</v>
      </c>
      <c r="P15" s="138">
        <v>1573043.0735002721</v>
      </c>
      <c r="Q15" s="138" t="s">
        <v>281</v>
      </c>
      <c r="R15" s="138">
        <v>68226.234585060258</v>
      </c>
      <c r="S15" s="138">
        <v>41989.839852553829</v>
      </c>
      <c r="T15" s="138">
        <v>32318.640606621324</v>
      </c>
      <c r="U15" s="138">
        <v>85138.617288114197</v>
      </c>
      <c r="V15" s="138">
        <v>17069.153806851846</v>
      </c>
      <c r="W15" s="138">
        <v>99190.09785216779</v>
      </c>
      <c r="X15" s="138">
        <v>1347280.4822694105</v>
      </c>
      <c r="Y15" s="138">
        <v>218756.94160010674</v>
      </c>
      <c r="Z15" s="138" t="s">
        <v>281</v>
      </c>
      <c r="AA15" s="137">
        <v>612641.84552843822</v>
      </c>
      <c r="AB15" s="138">
        <v>88289.609496665071</v>
      </c>
      <c r="AC15" s="138">
        <v>907862.20335468533</v>
      </c>
      <c r="AD15" s="138">
        <v>10022854.132724246</v>
      </c>
      <c r="AE15" s="138">
        <v>430000</v>
      </c>
      <c r="AF15" s="138">
        <v>1464976.6803984221</v>
      </c>
      <c r="AG15" s="138">
        <v>276083.81985991768</v>
      </c>
      <c r="AH15" s="138">
        <v>997117.38195258088</v>
      </c>
      <c r="AI15" s="138">
        <v>44385.108754552675</v>
      </c>
      <c r="AJ15" s="138" t="s">
        <v>281</v>
      </c>
      <c r="AK15" s="138">
        <v>142118.74630758795</v>
      </c>
      <c r="AL15" s="138">
        <v>144668.48749772107</v>
      </c>
      <c r="AM15" s="138">
        <v>278821.20358835615</v>
      </c>
      <c r="AN15" s="138">
        <v>70641.489093756507</v>
      </c>
      <c r="AO15" s="138">
        <v>686734.79534317111</v>
      </c>
      <c r="AP15" s="138" t="s">
        <v>281</v>
      </c>
      <c r="AQ15" s="138">
        <v>13649055.945267431</v>
      </c>
      <c r="AR15" s="138">
        <v>237120.56135454323</v>
      </c>
      <c r="AS15" s="138">
        <v>4869251.1113375649</v>
      </c>
      <c r="AT15" s="138">
        <v>2877448.2051100931</v>
      </c>
      <c r="AU15" s="138">
        <v>1170145.2523051451</v>
      </c>
      <c r="AV15" s="138">
        <v>331931.26362064487</v>
      </c>
      <c r="AW15" s="138">
        <v>334504.62607157917</v>
      </c>
      <c r="AX15" s="138">
        <v>169105.48680314011</v>
      </c>
      <c r="AY15" s="138">
        <v>618366</v>
      </c>
      <c r="AZ15" s="138">
        <v>692398.44255958893</v>
      </c>
      <c r="BA15" s="138" t="s">
        <v>281</v>
      </c>
      <c r="BB15" s="138" t="s">
        <v>281</v>
      </c>
      <c r="BC15" s="138">
        <v>59994734.597215496</v>
      </c>
      <c r="BE15" s="142">
        <f t="shared" si="0"/>
        <v>2.1436405123843456</v>
      </c>
      <c r="BF15" s="140">
        <f>SUM(B15:BB15)</f>
        <v>51597154.987134524</v>
      </c>
      <c r="BG15" s="140">
        <f t="shared" si="2"/>
        <v>86.002805635428672</v>
      </c>
    </row>
    <row r="16" spans="1:59" x14ac:dyDescent="0.25">
      <c r="A16" s="138">
        <v>2014</v>
      </c>
      <c r="B16" s="137">
        <v>1440131.7232889922</v>
      </c>
      <c r="C16" s="146">
        <v>1075834</v>
      </c>
      <c r="D16" s="137">
        <v>141911.51969295094</v>
      </c>
      <c r="E16" s="137">
        <v>751733.3123788035</v>
      </c>
      <c r="F16" s="137">
        <v>210823.03274159675</v>
      </c>
      <c r="G16" s="137">
        <v>278186.99514795106</v>
      </c>
      <c r="H16" s="137">
        <v>131861.39365388616</v>
      </c>
      <c r="I16" s="137">
        <v>124377.61156282497</v>
      </c>
      <c r="J16" s="137">
        <v>1792021.1320838134</v>
      </c>
      <c r="K16" s="137">
        <v>134478.57461206513</v>
      </c>
      <c r="L16" s="137">
        <v>110055.63385595668</v>
      </c>
      <c r="M16" s="137">
        <v>408250.46512741933</v>
      </c>
      <c r="N16" s="137">
        <v>251703.14606061912</v>
      </c>
      <c r="O16" s="137">
        <v>209105.08775900403</v>
      </c>
      <c r="P16" s="137">
        <v>1619294.5233484742</v>
      </c>
      <c r="Q16" s="137"/>
      <c r="R16" s="137">
        <v>69283.897288261302</v>
      </c>
      <c r="S16" s="137">
        <v>41838.494080074161</v>
      </c>
      <c r="T16" s="137">
        <v>33859.090006940009</v>
      </c>
      <c r="U16" s="137">
        <v>88265.094636686248</v>
      </c>
      <c r="V16" s="137">
        <v>17854.334881967035</v>
      </c>
      <c r="W16" s="137">
        <v>101944.94847071842</v>
      </c>
      <c r="X16" s="137">
        <v>1355909.6219724647</v>
      </c>
      <c r="Y16" s="137">
        <v>203881.45171401039</v>
      </c>
      <c r="Z16" s="137"/>
      <c r="AA16" s="137">
        <v>627956.98019302287</v>
      </c>
      <c r="AB16" s="137">
        <v>90939.340823117571</v>
      </c>
      <c r="AC16" s="137">
        <v>930007.74152959394</v>
      </c>
      <c r="AD16" s="137">
        <v>10262219.935121976</v>
      </c>
      <c r="AE16" s="137">
        <v>435000</v>
      </c>
      <c r="AF16" s="137">
        <v>1466491.0466524921</v>
      </c>
      <c r="AG16" s="137">
        <v>281312.98275482294</v>
      </c>
      <c r="AH16" s="137">
        <v>1019361.0232831431</v>
      </c>
      <c r="AI16" s="137">
        <v>45937.883962699067</v>
      </c>
      <c r="AJ16" s="137"/>
      <c r="AK16" s="137">
        <v>147519.2586812535</v>
      </c>
      <c r="AL16" s="137">
        <v>148165.24228480988</v>
      </c>
      <c r="AM16" s="137">
        <v>283139.30933974864</v>
      </c>
      <c r="AN16" s="137">
        <v>72545.865973550215</v>
      </c>
      <c r="AO16" s="137">
        <v>706747.22858582332</v>
      </c>
      <c r="AP16" s="137"/>
      <c r="AQ16" s="137">
        <v>14641132.243790811</v>
      </c>
      <c r="AR16" s="137">
        <v>243051.51353419712</v>
      </c>
      <c r="AS16" s="137">
        <v>5224037.0781700481</v>
      </c>
      <c r="AT16" s="137">
        <v>2874441.2717357548</v>
      </c>
      <c r="AU16" s="137">
        <v>1208878.7868848683</v>
      </c>
      <c r="AV16" s="137">
        <v>351822.60753325891</v>
      </c>
      <c r="AW16" s="137">
        <v>355017.597239297</v>
      </c>
      <c r="AX16" s="137">
        <v>174040.643535635</v>
      </c>
      <c r="AY16" s="137">
        <v>652376</v>
      </c>
      <c r="AZ16" s="137">
        <v>698392.28438916127</v>
      </c>
      <c r="BA16" s="137"/>
      <c r="BB16" s="137"/>
      <c r="BC16" s="137">
        <v>61985512.444822155</v>
      </c>
      <c r="BE16" s="142">
        <f t="shared" si="0"/>
        <v>2.2950695605123532</v>
      </c>
      <c r="BF16" s="140">
        <f>SUM(B16:BB16)</f>
        <v>53533138.950364567</v>
      </c>
      <c r="BG16" s="140">
        <f>BF16/BC16*100</f>
        <v>86.363953186671381</v>
      </c>
    </row>
    <row r="17" spans="1:57" x14ac:dyDescent="0.25">
      <c r="A17" s="147">
        <v>2015</v>
      </c>
      <c r="B17" s="137"/>
      <c r="C17" s="137"/>
      <c r="D17" s="137"/>
      <c r="E17" s="137"/>
      <c r="F17" s="137"/>
      <c r="G17" s="137"/>
      <c r="H17" s="137"/>
      <c r="I17" s="137"/>
      <c r="J17" s="137"/>
      <c r="K17" s="137"/>
      <c r="L17" s="137"/>
      <c r="M17" s="137"/>
      <c r="N17" s="137"/>
      <c r="O17" s="137"/>
      <c r="P17" s="137"/>
      <c r="Q17" s="137"/>
      <c r="R17" s="137"/>
      <c r="S17" s="137"/>
      <c r="T17" s="137"/>
      <c r="U17" s="137"/>
      <c r="V17" s="137"/>
      <c r="W17" s="137"/>
      <c r="X17" s="137"/>
      <c r="Y17" s="137"/>
      <c r="Z17" s="137"/>
      <c r="AA17" s="137">
        <v>632510</v>
      </c>
      <c r="AB17" s="137"/>
      <c r="AC17" s="137"/>
      <c r="AD17" s="137"/>
      <c r="AE17" s="137"/>
      <c r="AF17" s="137"/>
      <c r="AG17" s="137"/>
      <c r="AH17" s="137"/>
      <c r="AI17" s="137"/>
      <c r="AJ17" s="137"/>
      <c r="AK17" s="137"/>
      <c r="AL17" s="137"/>
      <c r="AM17" s="137"/>
      <c r="AN17" s="137"/>
      <c r="AO17" s="137"/>
      <c r="AP17" s="137"/>
      <c r="AQ17" s="137"/>
      <c r="AR17" s="137"/>
      <c r="AS17" s="137"/>
      <c r="AT17" s="137"/>
      <c r="AU17" s="137"/>
      <c r="AV17" s="137"/>
      <c r="AW17" s="137"/>
      <c r="AX17" s="137"/>
      <c r="AY17" s="137">
        <v>673252</v>
      </c>
      <c r="AZ17" s="137"/>
      <c r="BA17" s="137"/>
      <c r="BB17" s="137"/>
      <c r="BC17" s="137"/>
      <c r="BE17" s="142">
        <f t="shared" si="0"/>
        <v>4.4125873595804319E-2</v>
      </c>
    </row>
    <row r="21" spans="1:57" x14ac:dyDescent="0.25">
      <c r="AX21" s="143"/>
    </row>
    <row r="22" spans="1:57" x14ac:dyDescent="0.25">
      <c r="AX22" s="143"/>
    </row>
    <row r="23" spans="1:57" x14ac:dyDescent="0.25">
      <c r="AW23" s="143"/>
      <c r="AX23" s="143"/>
    </row>
    <row r="24" spans="1:57" x14ac:dyDescent="0.25">
      <c r="AW24" s="143"/>
      <c r="AX24" s="143"/>
    </row>
  </sheetData>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70">
    <tabColor rgb="FF0070C0"/>
  </sheetPr>
  <dimension ref="A1:B184"/>
  <sheetViews>
    <sheetView workbookViewId="0">
      <selection activeCell="N34" sqref="N34"/>
    </sheetView>
  </sheetViews>
  <sheetFormatPr defaultRowHeight="15" x14ac:dyDescent="0.25"/>
  <cols>
    <col min="1" max="1" width="9.140625" style="77"/>
    <col min="2" max="2" width="9.5703125" bestFit="1" customWidth="1"/>
  </cols>
  <sheetData>
    <row r="1" spans="1:2" x14ac:dyDescent="0.25">
      <c r="A1" s="136" t="s">
        <v>576</v>
      </c>
    </row>
    <row r="2" spans="1:2" x14ac:dyDescent="0.25">
      <c r="A2" s="136"/>
      <c r="B2" s="77"/>
    </row>
    <row r="3" spans="1:2" x14ac:dyDescent="0.25">
      <c r="A3" s="92" t="s">
        <v>39</v>
      </c>
      <c r="B3" s="59" t="s">
        <v>271</v>
      </c>
    </row>
    <row r="4" spans="1:2" x14ac:dyDescent="0.25">
      <c r="A4" s="77">
        <v>1835</v>
      </c>
      <c r="B4" s="10">
        <v>4.4134826146906576</v>
      </c>
    </row>
    <row r="5" spans="1:2" x14ac:dyDescent="0.25">
      <c r="A5" s="77">
        <v>1836</v>
      </c>
      <c r="B5" s="10">
        <v>4.7105439445256057</v>
      </c>
    </row>
    <row r="6" spans="1:2" x14ac:dyDescent="0.25">
      <c r="A6" s="77">
        <v>1837</v>
      </c>
      <c r="B6" s="10">
        <v>4.8378559430262982</v>
      </c>
    </row>
    <row r="7" spans="1:2" x14ac:dyDescent="0.25">
      <c r="A7" s="77">
        <v>1838</v>
      </c>
      <c r="B7" s="10">
        <v>4.583231946024914</v>
      </c>
    </row>
    <row r="8" spans="1:2" x14ac:dyDescent="0.25">
      <c r="A8" s="77">
        <v>1839</v>
      </c>
      <c r="B8" s="10">
        <v>4.583231946024914</v>
      </c>
    </row>
    <row r="9" spans="1:2" x14ac:dyDescent="0.25">
      <c r="A9" s="77">
        <v>1840</v>
      </c>
      <c r="B9" s="10">
        <v>4.286170616189966</v>
      </c>
    </row>
    <row r="10" spans="1:2" x14ac:dyDescent="0.25">
      <c r="A10" s="77">
        <v>1841</v>
      </c>
      <c r="B10" s="10">
        <v>4.4134826146906576</v>
      </c>
    </row>
    <row r="11" spans="1:2" x14ac:dyDescent="0.25">
      <c r="A11" s="77">
        <v>1842</v>
      </c>
      <c r="B11" s="10">
        <v>4.1588586176892735</v>
      </c>
    </row>
    <row r="12" spans="1:2" x14ac:dyDescent="0.25">
      <c r="A12" s="77">
        <v>1843</v>
      </c>
      <c r="B12" s="10">
        <v>3.989109286355017</v>
      </c>
    </row>
    <row r="13" spans="1:2" x14ac:dyDescent="0.25">
      <c r="A13" s="77">
        <v>1844</v>
      </c>
      <c r="B13" s="10">
        <v>3.989109286355017</v>
      </c>
    </row>
    <row r="14" spans="1:2" x14ac:dyDescent="0.25">
      <c r="A14" s="77">
        <v>1845</v>
      </c>
      <c r="B14" s="10">
        <v>3.989109286355017</v>
      </c>
    </row>
    <row r="15" spans="1:2" x14ac:dyDescent="0.25">
      <c r="A15" s="77">
        <v>1846</v>
      </c>
      <c r="B15" s="10">
        <v>3.8617972878543254</v>
      </c>
    </row>
    <row r="16" spans="1:2" x14ac:dyDescent="0.25">
      <c r="A16" s="77">
        <v>1847</v>
      </c>
      <c r="B16" s="10">
        <v>3.989109286355017</v>
      </c>
    </row>
    <row r="17" spans="1:2" x14ac:dyDescent="0.25">
      <c r="A17" s="77">
        <v>1848</v>
      </c>
      <c r="B17" s="10">
        <v>3.7344852893536333</v>
      </c>
    </row>
    <row r="18" spans="1:2" x14ac:dyDescent="0.25">
      <c r="A18" s="77">
        <v>1849</v>
      </c>
      <c r="B18" s="10">
        <v>3.5647359580193774</v>
      </c>
    </row>
    <row r="19" spans="1:2" x14ac:dyDescent="0.25">
      <c r="A19" s="77">
        <v>1850</v>
      </c>
      <c r="B19" s="10">
        <v>3.5647359580193774</v>
      </c>
    </row>
    <row r="20" spans="1:2" x14ac:dyDescent="0.25">
      <c r="A20" s="77">
        <v>1851</v>
      </c>
      <c r="B20" s="10">
        <v>3.5647359580193774</v>
      </c>
    </row>
    <row r="21" spans="1:2" x14ac:dyDescent="0.25">
      <c r="A21" s="77">
        <v>1852</v>
      </c>
      <c r="B21" s="10">
        <v>3.5647359580193774</v>
      </c>
    </row>
    <row r="22" spans="1:2" x14ac:dyDescent="0.25">
      <c r="A22" s="77">
        <v>1853</v>
      </c>
      <c r="B22" s="10">
        <v>3.5647359580193774</v>
      </c>
    </row>
    <row r="23" spans="1:2" x14ac:dyDescent="0.25">
      <c r="A23" s="77">
        <v>1854</v>
      </c>
      <c r="B23" s="10">
        <v>3.8617972878543254</v>
      </c>
    </row>
    <row r="24" spans="1:2" x14ac:dyDescent="0.25">
      <c r="A24" s="77">
        <v>1855</v>
      </c>
      <c r="B24" s="10">
        <v>3.989109286355017</v>
      </c>
    </row>
    <row r="25" spans="1:2" x14ac:dyDescent="0.25">
      <c r="A25" s="77">
        <v>1856</v>
      </c>
      <c r="B25" s="10">
        <v>3.8617972878543254</v>
      </c>
    </row>
    <row r="26" spans="1:2" x14ac:dyDescent="0.25">
      <c r="A26" s="77">
        <v>1857</v>
      </c>
      <c r="B26" s="10">
        <v>3.989109286355017</v>
      </c>
    </row>
    <row r="27" spans="1:2" x14ac:dyDescent="0.25">
      <c r="A27" s="77">
        <v>1858</v>
      </c>
      <c r="B27" s="10">
        <v>3.7344852893536333</v>
      </c>
    </row>
    <row r="28" spans="1:2" x14ac:dyDescent="0.25">
      <c r="A28" s="77">
        <v>1859</v>
      </c>
      <c r="B28" s="10">
        <v>3.8617972878543254</v>
      </c>
    </row>
    <row r="29" spans="1:2" x14ac:dyDescent="0.25">
      <c r="A29" s="77">
        <v>1860</v>
      </c>
      <c r="B29" s="10">
        <v>3.8617972878543254</v>
      </c>
    </row>
    <row r="30" spans="1:2" x14ac:dyDescent="0.25">
      <c r="A30" s="77">
        <v>1861</v>
      </c>
      <c r="B30" s="10">
        <v>3.8617972878543254</v>
      </c>
    </row>
    <row r="31" spans="1:2" x14ac:dyDescent="0.25">
      <c r="A31" s="77">
        <v>1862</v>
      </c>
      <c r="B31" s="10">
        <v>4.286170616189966</v>
      </c>
    </row>
    <row r="32" spans="1:2" x14ac:dyDescent="0.25">
      <c r="A32" s="77">
        <v>1863</v>
      </c>
      <c r="B32" s="10">
        <v>5.3046666041955026</v>
      </c>
    </row>
    <row r="33" spans="1:2" x14ac:dyDescent="0.25">
      <c r="A33" s="77">
        <v>1864</v>
      </c>
      <c r="B33" s="10">
        <v>6.7050985877031142</v>
      </c>
    </row>
    <row r="34" spans="1:2" x14ac:dyDescent="0.25">
      <c r="A34" s="77">
        <v>1865</v>
      </c>
      <c r="B34" s="10">
        <v>6.5777865892024225</v>
      </c>
    </row>
    <row r="35" spans="1:2" x14ac:dyDescent="0.25">
      <c r="A35" s="77">
        <v>1866</v>
      </c>
      <c r="B35" s="10">
        <v>6.2807252593674736</v>
      </c>
    </row>
    <row r="36" spans="1:2" x14ac:dyDescent="0.25">
      <c r="A36" s="77">
        <v>1867</v>
      </c>
      <c r="B36" s="10">
        <v>5.9836639295325265</v>
      </c>
    </row>
    <row r="37" spans="1:2" x14ac:dyDescent="0.25">
      <c r="A37" s="77">
        <v>1868</v>
      </c>
      <c r="B37" s="10">
        <v>5.7290399325311423</v>
      </c>
    </row>
    <row r="38" spans="1:2" x14ac:dyDescent="0.25">
      <c r="A38" s="77">
        <v>1869</v>
      </c>
      <c r="B38" s="10">
        <v>5.7290399325311423</v>
      </c>
    </row>
    <row r="39" spans="1:2" x14ac:dyDescent="0.25">
      <c r="A39" s="77">
        <v>1870</v>
      </c>
      <c r="B39" s="10">
        <v>5.4319786026961943</v>
      </c>
    </row>
    <row r="40" spans="1:2" x14ac:dyDescent="0.25">
      <c r="A40" s="77">
        <v>1871</v>
      </c>
      <c r="B40" s="10">
        <v>5.1349172728612453</v>
      </c>
    </row>
    <row r="41" spans="1:2" x14ac:dyDescent="0.25">
      <c r="A41" s="77">
        <v>1872</v>
      </c>
      <c r="B41" s="10">
        <v>5.1349172728612453</v>
      </c>
    </row>
    <row r="42" spans="1:2" x14ac:dyDescent="0.25">
      <c r="A42" s="77">
        <v>1873</v>
      </c>
      <c r="B42" s="10">
        <v>5.1349172728612453</v>
      </c>
    </row>
    <row r="43" spans="1:2" x14ac:dyDescent="0.25">
      <c r="A43" s="77">
        <v>1874</v>
      </c>
      <c r="B43" s="10">
        <v>4.8378559430262982</v>
      </c>
    </row>
    <row r="44" spans="1:2" x14ac:dyDescent="0.25">
      <c r="A44" s="77">
        <v>1875</v>
      </c>
      <c r="B44" s="10">
        <v>4.7105439445256057</v>
      </c>
    </row>
    <row r="45" spans="1:2" x14ac:dyDescent="0.25">
      <c r="A45" s="77">
        <v>1876</v>
      </c>
      <c r="B45" s="10">
        <v>4.583231946024914</v>
      </c>
    </row>
    <row r="46" spans="1:2" x14ac:dyDescent="0.25">
      <c r="A46" s="77">
        <v>1877</v>
      </c>
      <c r="B46" s="10">
        <v>4.583231946024914</v>
      </c>
    </row>
    <row r="47" spans="1:2" x14ac:dyDescent="0.25">
      <c r="A47" s="77">
        <v>1878</v>
      </c>
      <c r="B47" s="10">
        <v>4.1588586176892735</v>
      </c>
    </row>
    <row r="48" spans="1:2" x14ac:dyDescent="0.25">
      <c r="A48" s="77">
        <v>1879</v>
      </c>
      <c r="B48" s="10">
        <v>3.989109286355017</v>
      </c>
    </row>
    <row r="49" spans="1:2" x14ac:dyDescent="0.25">
      <c r="A49" s="77">
        <v>1880</v>
      </c>
      <c r="B49" s="10">
        <v>4.1588586176892735</v>
      </c>
    </row>
    <row r="50" spans="1:2" x14ac:dyDescent="0.25">
      <c r="A50" s="77">
        <v>1881</v>
      </c>
      <c r="B50" s="10">
        <v>4.1588586176892735</v>
      </c>
    </row>
    <row r="51" spans="1:2" x14ac:dyDescent="0.25">
      <c r="A51" s="77">
        <v>1882</v>
      </c>
      <c r="B51" s="10">
        <v>4.1588586176892735</v>
      </c>
    </row>
    <row r="52" spans="1:2" x14ac:dyDescent="0.25">
      <c r="A52" s="77">
        <v>1883</v>
      </c>
      <c r="B52" s="10">
        <v>3.989109286355017</v>
      </c>
    </row>
    <row r="53" spans="1:2" x14ac:dyDescent="0.25">
      <c r="A53" s="77">
        <v>1884</v>
      </c>
      <c r="B53" s="10">
        <v>3.8617972878543254</v>
      </c>
    </row>
    <row r="54" spans="1:2" x14ac:dyDescent="0.25">
      <c r="A54" s="77">
        <v>1885</v>
      </c>
      <c r="B54" s="10">
        <v>3.8617972878543254</v>
      </c>
    </row>
    <row r="55" spans="1:2" x14ac:dyDescent="0.25">
      <c r="A55" s="77">
        <v>1886</v>
      </c>
      <c r="B55" s="10">
        <v>3.8617972878543254</v>
      </c>
    </row>
    <row r="56" spans="1:2" x14ac:dyDescent="0.25">
      <c r="A56" s="77">
        <v>1887</v>
      </c>
      <c r="B56" s="10">
        <v>3.8617972878543254</v>
      </c>
    </row>
    <row r="57" spans="1:2" x14ac:dyDescent="0.25">
      <c r="A57" s="77">
        <v>1888</v>
      </c>
      <c r="B57" s="10">
        <v>3.8617972878543254</v>
      </c>
    </row>
    <row r="58" spans="1:2" x14ac:dyDescent="0.25">
      <c r="A58" s="77">
        <v>1889</v>
      </c>
      <c r="B58" s="10">
        <v>3.8617972878543254</v>
      </c>
    </row>
    <row r="59" spans="1:2" x14ac:dyDescent="0.25">
      <c r="A59" s="77">
        <v>1890</v>
      </c>
      <c r="B59" s="10">
        <v>3.8617972878543254</v>
      </c>
    </row>
    <row r="60" spans="1:2" x14ac:dyDescent="0.25">
      <c r="A60" s="77">
        <v>1891</v>
      </c>
      <c r="B60" s="10">
        <v>3.8617972878543254</v>
      </c>
    </row>
    <row r="61" spans="1:2" x14ac:dyDescent="0.25">
      <c r="A61" s="77">
        <v>1892</v>
      </c>
      <c r="B61" s="10">
        <v>3.8617972878543254</v>
      </c>
    </row>
    <row r="62" spans="1:2" x14ac:dyDescent="0.25">
      <c r="A62" s="77">
        <v>1893</v>
      </c>
      <c r="B62" s="10">
        <v>3.8617972878543254</v>
      </c>
    </row>
    <row r="63" spans="1:2" x14ac:dyDescent="0.25">
      <c r="A63" s="77">
        <v>1894</v>
      </c>
      <c r="B63" s="10">
        <v>3.7344852893536333</v>
      </c>
    </row>
    <row r="64" spans="1:2" x14ac:dyDescent="0.25">
      <c r="A64" s="77">
        <v>1895</v>
      </c>
      <c r="B64" s="10">
        <v>3.5647359580193774</v>
      </c>
    </row>
    <row r="65" spans="1:2" x14ac:dyDescent="0.25">
      <c r="A65" s="77">
        <v>1896</v>
      </c>
      <c r="B65" s="10">
        <v>3.5647359580193774</v>
      </c>
    </row>
    <row r="66" spans="1:2" x14ac:dyDescent="0.25">
      <c r="A66" s="77">
        <v>1897</v>
      </c>
      <c r="B66" s="10">
        <v>3.5647359580193774</v>
      </c>
    </row>
    <row r="67" spans="1:2" x14ac:dyDescent="0.25">
      <c r="A67" s="77">
        <v>1898</v>
      </c>
      <c r="B67" s="10">
        <v>3.5647359580193774</v>
      </c>
    </row>
    <row r="68" spans="1:2" x14ac:dyDescent="0.25">
      <c r="A68" s="77">
        <v>1899</v>
      </c>
      <c r="B68" s="10">
        <v>3.5647359580193774</v>
      </c>
    </row>
    <row r="69" spans="1:2" x14ac:dyDescent="0.25">
      <c r="A69" s="77">
        <v>1900</v>
      </c>
      <c r="B69" s="10">
        <v>3.5647359580193774</v>
      </c>
    </row>
    <row r="70" spans="1:2" x14ac:dyDescent="0.25">
      <c r="A70" s="77">
        <v>1901</v>
      </c>
      <c r="B70" s="10">
        <v>3.5647359580193774</v>
      </c>
    </row>
    <row r="71" spans="1:2" x14ac:dyDescent="0.25">
      <c r="A71" s="77">
        <v>1902</v>
      </c>
      <c r="B71" s="10">
        <v>3.7344852893536333</v>
      </c>
    </row>
    <row r="72" spans="1:2" x14ac:dyDescent="0.25">
      <c r="A72" s="77">
        <v>1903</v>
      </c>
      <c r="B72" s="10">
        <v>3.8617972878543254</v>
      </c>
    </row>
    <row r="73" spans="1:2" x14ac:dyDescent="0.25">
      <c r="A73" s="77">
        <v>1904</v>
      </c>
      <c r="B73" s="10">
        <v>3.8617972878543254</v>
      </c>
    </row>
    <row r="74" spans="1:2" x14ac:dyDescent="0.25">
      <c r="A74" s="77">
        <v>1905</v>
      </c>
      <c r="B74" s="10">
        <v>3.8617972878543254</v>
      </c>
    </row>
    <row r="75" spans="1:2" x14ac:dyDescent="0.25">
      <c r="A75" s="77">
        <v>1906</v>
      </c>
      <c r="B75" s="10">
        <v>3.8617972878543254</v>
      </c>
    </row>
    <row r="76" spans="1:2" x14ac:dyDescent="0.25">
      <c r="A76" s="77">
        <v>1907</v>
      </c>
      <c r="B76" s="10">
        <v>3.989109286355017</v>
      </c>
    </row>
    <row r="77" spans="1:2" x14ac:dyDescent="0.25">
      <c r="A77" s="77">
        <v>1908</v>
      </c>
      <c r="B77" s="10">
        <v>3.8617972878543254</v>
      </c>
    </row>
    <row r="78" spans="1:2" x14ac:dyDescent="0.25">
      <c r="A78" s="77">
        <v>1909</v>
      </c>
      <c r="B78" s="10">
        <v>3.8617972878543254</v>
      </c>
    </row>
    <row r="79" spans="1:2" x14ac:dyDescent="0.25">
      <c r="A79" s="77">
        <v>1910</v>
      </c>
      <c r="B79" s="10">
        <v>3.989109286355017</v>
      </c>
    </row>
    <row r="80" spans="1:2" x14ac:dyDescent="0.25">
      <c r="A80" s="77">
        <v>1911</v>
      </c>
      <c r="B80" s="10">
        <v>3.989109286355017</v>
      </c>
    </row>
    <row r="81" spans="1:2" x14ac:dyDescent="0.25">
      <c r="A81" s="77">
        <v>1912</v>
      </c>
      <c r="B81" s="10">
        <v>4.1588586176892735</v>
      </c>
    </row>
    <row r="82" spans="1:2" x14ac:dyDescent="0.25">
      <c r="A82" s="77">
        <v>1913</v>
      </c>
      <c r="B82" s="10">
        <v>4.2437332833564012</v>
      </c>
    </row>
    <row r="83" spans="1:2" x14ac:dyDescent="0.25">
      <c r="A83" s="77">
        <v>1914</v>
      </c>
      <c r="B83" s="10">
        <v>4.286170616189966</v>
      </c>
    </row>
    <row r="84" spans="1:2" x14ac:dyDescent="0.25">
      <c r="A84" s="77">
        <v>1915</v>
      </c>
      <c r="B84" s="10">
        <v>4.3286079490235299</v>
      </c>
    </row>
    <row r="85" spans="1:2" x14ac:dyDescent="0.25">
      <c r="A85" s="77">
        <v>1916</v>
      </c>
      <c r="B85" s="10">
        <v>4.6681066116920418</v>
      </c>
    </row>
    <row r="86" spans="1:2" x14ac:dyDescent="0.25">
      <c r="A86" s="77">
        <v>1917</v>
      </c>
      <c r="B86" s="10">
        <v>5.4744159355297581</v>
      </c>
    </row>
    <row r="87" spans="1:2" x14ac:dyDescent="0.25">
      <c r="A87" s="77">
        <v>1918</v>
      </c>
      <c r="B87" s="10">
        <v>6.45047459070173</v>
      </c>
    </row>
    <row r="88" spans="1:2" x14ac:dyDescent="0.25">
      <c r="A88" s="77">
        <v>1919</v>
      </c>
      <c r="B88" s="10">
        <v>7.3840959130401389</v>
      </c>
    </row>
    <row r="89" spans="1:2" x14ac:dyDescent="0.25">
      <c r="A89" s="77">
        <v>1920</v>
      </c>
      <c r="B89" s="10">
        <v>8.572341232379932</v>
      </c>
    </row>
    <row r="90" spans="1:2" x14ac:dyDescent="0.25">
      <c r="A90" s="77">
        <v>1921</v>
      </c>
      <c r="B90" s="10">
        <v>7.6387199100415231</v>
      </c>
    </row>
    <row r="91" spans="1:2" x14ac:dyDescent="0.25">
      <c r="A91" s="77">
        <v>1922</v>
      </c>
      <c r="B91" s="10">
        <v>7.1719092488723186</v>
      </c>
    </row>
    <row r="92" spans="1:2" x14ac:dyDescent="0.25">
      <c r="A92" s="77">
        <v>1923</v>
      </c>
      <c r="B92" s="10">
        <v>7.2992212473730103</v>
      </c>
    </row>
    <row r="93" spans="1:2" x14ac:dyDescent="0.25">
      <c r="A93" s="77">
        <v>1924</v>
      </c>
      <c r="B93" s="10">
        <v>7.2992212473730103</v>
      </c>
    </row>
    <row r="94" spans="1:2" x14ac:dyDescent="0.25">
      <c r="A94" s="77">
        <v>1925</v>
      </c>
      <c r="B94" s="10">
        <v>7.5114079115408314</v>
      </c>
    </row>
    <row r="95" spans="1:2" x14ac:dyDescent="0.25">
      <c r="A95" s="77">
        <v>1926</v>
      </c>
      <c r="B95" s="10">
        <v>7.5538452443743944</v>
      </c>
    </row>
    <row r="96" spans="1:2" x14ac:dyDescent="0.25">
      <c r="A96" s="77">
        <v>1927</v>
      </c>
      <c r="B96" s="10">
        <v>7.4265332458737028</v>
      </c>
    </row>
    <row r="97" spans="1:2" x14ac:dyDescent="0.25">
      <c r="A97" s="77">
        <v>1928</v>
      </c>
      <c r="B97" s="10">
        <v>7.3416585802065741</v>
      </c>
    </row>
    <row r="98" spans="1:2" x14ac:dyDescent="0.25">
      <c r="A98" s="77">
        <v>1929</v>
      </c>
      <c r="B98" s="10">
        <v>7.3416585802065741</v>
      </c>
    </row>
    <row r="99" spans="1:2" x14ac:dyDescent="0.25">
      <c r="A99" s="77">
        <v>1930</v>
      </c>
      <c r="B99" s="10">
        <v>7.1294719160387547</v>
      </c>
    </row>
    <row r="100" spans="1:2" x14ac:dyDescent="0.25">
      <c r="A100" s="77">
        <v>1931</v>
      </c>
      <c r="B100" s="10">
        <v>6.5353492563688578</v>
      </c>
    </row>
    <row r="101" spans="1:2" x14ac:dyDescent="0.25">
      <c r="A101" s="77">
        <v>1932</v>
      </c>
      <c r="B101" s="10">
        <v>5.8563519310318339</v>
      </c>
    </row>
    <row r="102" spans="1:2" x14ac:dyDescent="0.25">
      <c r="A102" s="77">
        <v>1933</v>
      </c>
      <c r="B102" s="10">
        <v>5.5592906011968859</v>
      </c>
    </row>
    <row r="103" spans="1:2" x14ac:dyDescent="0.25">
      <c r="A103" s="77">
        <v>1934</v>
      </c>
      <c r="B103" s="10">
        <v>5.7290399325311423</v>
      </c>
    </row>
    <row r="104" spans="1:2" x14ac:dyDescent="0.25">
      <c r="A104" s="77">
        <v>1935</v>
      </c>
      <c r="B104" s="10">
        <v>5.8563519310318339</v>
      </c>
    </row>
    <row r="105" spans="1:2" x14ac:dyDescent="0.25">
      <c r="A105" s="77">
        <v>1936</v>
      </c>
      <c r="B105" s="10">
        <v>5.9412265966989626</v>
      </c>
    </row>
    <row r="106" spans="1:2" x14ac:dyDescent="0.25">
      <c r="A106" s="77">
        <v>1937</v>
      </c>
      <c r="B106" s="10">
        <v>6.153413260866782</v>
      </c>
    </row>
    <row r="107" spans="1:2" x14ac:dyDescent="0.25">
      <c r="A107" s="77">
        <v>1938</v>
      </c>
      <c r="B107" s="10">
        <v>6.0261012623660903</v>
      </c>
    </row>
    <row r="108" spans="1:2" x14ac:dyDescent="0.25">
      <c r="A108" s="77">
        <v>1939</v>
      </c>
      <c r="B108" s="10">
        <v>5.9658402497424303</v>
      </c>
    </row>
    <row r="109" spans="1:2" x14ac:dyDescent="0.25">
      <c r="A109" s="77">
        <v>1940</v>
      </c>
      <c r="B109" s="10">
        <v>6.0261012623660903</v>
      </c>
    </row>
    <row r="110" spans="1:2" x14ac:dyDescent="0.25">
      <c r="A110" s="77">
        <v>1941</v>
      </c>
      <c r="B110" s="10">
        <v>6.3274063254843957</v>
      </c>
    </row>
    <row r="111" spans="1:2" x14ac:dyDescent="0.25">
      <c r="A111" s="77">
        <v>1942</v>
      </c>
      <c r="B111" s="10">
        <v>6.9902774643446657</v>
      </c>
    </row>
    <row r="112" spans="1:2" x14ac:dyDescent="0.25">
      <c r="A112" s="77">
        <v>1943</v>
      </c>
      <c r="B112" s="10">
        <v>7.412104552710292</v>
      </c>
    </row>
    <row r="113" spans="1:2" x14ac:dyDescent="0.25">
      <c r="A113" s="77">
        <v>1944</v>
      </c>
      <c r="B113" s="10">
        <v>7.5326265779576138</v>
      </c>
    </row>
    <row r="114" spans="1:2" x14ac:dyDescent="0.25">
      <c r="A114" s="77">
        <v>1945</v>
      </c>
      <c r="B114" s="10">
        <v>7.7134096158285965</v>
      </c>
    </row>
    <row r="115" spans="1:2" x14ac:dyDescent="0.25">
      <c r="A115" s="77">
        <v>1946</v>
      </c>
      <c r="B115" s="10">
        <v>8.3762807546888656</v>
      </c>
    </row>
    <row r="116" spans="1:2" x14ac:dyDescent="0.25">
      <c r="A116" s="77">
        <v>1947</v>
      </c>
      <c r="B116" s="10">
        <v>9.5815010071620854</v>
      </c>
    </row>
    <row r="117" spans="1:2" x14ac:dyDescent="0.25">
      <c r="A117" s="77">
        <v>1948</v>
      </c>
      <c r="B117" s="10">
        <v>10.304633158646014</v>
      </c>
    </row>
    <row r="118" spans="1:2" x14ac:dyDescent="0.25">
      <c r="A118" s="77">
        <v>1949</v>
      </c>
      <c r="B118" s="10">
        <v>10.184111133398694</v>
      </c>
    </row>
    <row r="119" spans="1:2" x14ac:dyDescent="0.25">
      <c r="A119" s="77">
        <v>1950</v>
      </c>
      <c r="B119" s="10">
        <v>10.304633158646014</v>
      </c>
    </row>
    <row r="120" spans="1:2" x14ac:dyDescent="0.25">
      <c r="A120" s="77">
        <v>1951</v>
      </c>
      <c r="B120" s="10">
        <v>11.088026322753608</v>
      </c>
    </row>
    <row r="121" spans="1:2" x14ac:dyDescent="0.25">
      <c r="A121" s="77">
        <v>1952</v>
      </c>
      <c r="B121" s="10">
        <v>11.329070373248252</v>
      </c>
    </row>
    <row r="122" spans="1:2" x14ac:dyDescent="0.25">
      <c r="A122" s="77">
        <v>1953</v>
      </c>
      <c r="B122" s="10">
        <v>11.449592398495572</v>
      </c>
    </row>
    <row r="123" spans="1:2" x14ac:dyDescent="0.25">
      <c r="A123" s="77">
        <v>1954</v>
      </c>
      <c r="B123" s="10">
        <v>11.509853411119234</v>
      </c>
    </row>
    <row r="124" spans="1:2" x14ac:dyDescent="0.25">
      <c r="A124" s="77">
        <v>1955</v>
      </c>
      <c r="B124" s="10">
        <v>11.449592398495572</v>
      </c>
    </row>
    <row r="125" spans="1:2" x14ac:dyDescent="0.25">
      <c r="A125" s="77">
        <v>1956</v>
      </c>
      <c r="B125" s="10">
        <v>11.630375436366554</v>
      </c>
    </row>
    <row r="126" spans="1:2" x14ac:dyDescent="0.25">
      <c r="A126" s="77">
        <v>1957</v>
      </c>
      <c r="B126" s="10">
        <v>12.052202524732181</v>
      </c>
    </row>
    <row r="127" spans="1:2" x14ac:dyDescent="0.25">
      <c r="A127" s="77">
        <v>1958</v>
      </c>
      <c r="B127" s="10">
        <v>12.353507587850487</v>
      </c>
    </row>
    <row r="128" spans="1:2" x14ac:dyDescent="0.25">
      <c r="A128" s="77">
        <v>1959</v>
      </c>
      <c r="B128" s="10">
        <v>12.474029613097807</v>
      </c>
    </row>
    <row r="129" spans="1:2" x14ac:dyDescent="0.25">
      <c r="A129" s="77">
        <v>1960</v>
      </c>
      <c r="B129" s="10">
        <v>12.628913056515435</v>
      </c>
    </row>
    <row r="130" spans="1:2" x14ac:dyDescent="0.25">
      <c r="A130" s="77">
        <v>1961</v>
      </c>
      <c r="B130" s="10">
        <v>12.764696842774102</v>
      </c>
    </row>
    <row r="131" spans="1:2" x14ac:dyDescent="0.25">
      <c r="A131" s="77">
        <v>1962</v>
      </c>
      <c r="B131" s="10">
        <v>12.907159977181671</v>
      </c>
    </row>
    <row r="132" spans="1:2" x14ac:dyDescent="0.25">
      <c r="A132" s="77">
        <v>1963</v>
      </c>
      <c r="B132" s="10">
        <v>13.063869425172426</v>
      </c>
    </row>
    <row r="133" spans="1:2" x14ac:dyDescent="0.25">
      <c r="A133" s="77">
        <v>1964</v>
      </c>
      <c r="B133" s="10">
        <v>13.234825186461451</v>
      </c>
    </row>
    <row r="134" spans="1:2" x14ac:dyDescent="0.25">
      <c r="A134" s="77">
        <v>1965</v>
      </c>
      <c r="B134" s="10">
        <v>13.45564304472189</v>
      </c>
    </row>
    <row r="135" spans="1:2" x14ac:dyDescent="0.25">
      <c r="A135" s="77">
        <v>1966</v>
      </c>
      <c r="B135" s="10">
        <v>13.85810139943511</v>
      </c>
    </row>
    <row r="136" spans="1:2" x14ac:dyDescent="0.25">
      <c r="A136" s="77">
        <v>1967</v>
      </c>
      <c r="B136" s="10">
        <v>14.242751862347351</v>
      </c>
    </row>
    <row r="137" spans="1:2" x14ac:dyDescent="0.25">
      <c r="A137" s="77">
        <v>1968</v>
      </c>
      <c r="B137" s="10">
        <v>14.843471412373274</v>
      </c>
    </row>
    <row r="138" spans="1:2" x14ac:dyDescent="0.25">
      <c r="A138" s="77">
        <v>1969</v>
      </c>
      <c r="B138" s="10">
        <v>15.647200929060299</v>
      </c>
    </row>
    <row r="139" spans="1:2" x14ac:dyDescent="0.25">
      <c r="A139" s="77">
        <v>1970</v>
      </c>
      <c r="B139" s="10">
        <v>16.569649724313546</v>
      </c>
    </row>
    <row r="140" spans="1:2" x14ac:dyDescent="0.25">
      <c r="A140" s="77">
        <v>1971</v>
      </c>
      <c r="B140" s="10">
        <v>17.274842239607342</v>
      </c>
    </row>
    <row r="141" spans="1:2" x14ac:dyDescent="0.25">
      <c r="A141" s="77">
        <v>1972</v>
      </c>
      <c r="B141" s="10">
        <v>17.845881970059843</v>
      </c>
    </row>
    <row r="142" spans="1:2" x14ac:dyDescent="0.25">
      <c r="A142" s="77">
        <v>1973</v>
      </c>
      <c r="B142" s="10">
        <v>18.955907225640047</v>
      </c>
    </row>
    <row r="143" spans="1:2" x14ac:dyDescent="0.25">
      <c r="A143" s="77">
        <v>1974</v>
      </c>
      <c r="B143" s="10">
        <v>21.047740915857712</v>
      </c>
    </row>
    <row r="144" spans="1:2" x14ac:dyDescent="0.25">
      <c r="A144" s="77">
        <v>1975</v>
      </c>
      <c r="B144" s="10">
        <v>22.969806037513493</v>
      </c>
    </row>
    <row r="145" spans="1:2" x14ac:dyDescent="0.25">
      <c r="A145" s="77">
        <v>1976</v>
      </c>
      <c r="B145" s="10">
        <v>24.287590030819011</v>
      </c>
    </row>
    <row r="146" spans="1:2" x14ac:dyDescent="0.25">
      <c r="A146" s="77">
        <v>1977</v>
      </c>
      <c r="B146" s="10">
        <v>25.862994858797254</v>
      </c>
    </row>
    <row r="147" spans="1:2" x14ac:dyDescent="0.25">
      <c r="A147" s="77">
        <v>1978</v>
      </c>
      <c r="B147" s="10">
        <v>27.840858041500535</v>
      </c>
    </row>
    <row r="148" spans="1:2" x14ac:dyDescent="0.25">
      <c r="A148" s="77">
        <v>1979</v>
      </c>
      <c r="B148" s="10">
        <v>30.977421384028393</v>
      </c>
    </row>
    <row r="149" spans="1:2" x14ac:dyDescent="0.25">
      <c r="A149" s="77">
        <v>1980</v>
      </c>
      <c r="B149" s="10">
        <v>35.162275957261954</v>
      </c>
    </row>
    <row r="150" spans="1:2" x14ac:dyDescent="0.25">
      <c r="A150" s="77">
        <v>1981</v>
      </c>
      <c r="B150" s="10">
        <v>38.789452481979495</v>
      </c>
    </row>
    <row r="151" spans="1:2" x14ac:dyDescent="0.25">
      <c r="A151" s="77">
        <v>1982</v>
      </c>
      <c r="B151" s="10">
        <v>41.179121721793443</v>
      </c>
    </row>
    <row r="152" spans="1:2" x14ac:dyDescent="0.25">
      <c r="A152" s="77">
        <v>1983</v>
      </c>
      <c r="B152" s="10">
        <v>42.501974336690466</v>
      </c>
    </row>
    <row r="153" spans="1:2" x14ac:dyDescent="0.25">
      <c r="A153" s="77">
        <v>1984</v>
      </c>
      <c r="B153" s="10">
        <v>44.336898931547573</v>
      </c>
    </row>
    <row r="154" spans="1:2" x14ac:dyDescent="0.25">
      <c r="A154" s="77">
        <v>1985</v>
      </c>
      <c r="B154" s="10">
        <v>45.915787536424588</v>
      </c>
    </row>
    <row r="155" spans="1:2" x14ac:dyDescent="0.25">
      <c r="A155" s="77">
        <v>1986</v>
      </c>
      <c r="B155" s="10">
        <v>46.769240836358193</v>
      </c>
    </row>
    <row r="156" spans="1:2" x14ac:dyDescent="0.25">
      <c r="A156" s="77">
        <v>1987</v>
      </c>
      <c r="B156" s="10">
        <v>48.518820101221969</v>
      </c>
    </row>
    <row r="157" spans="1:2" x14ac:dyDescent="0.25">
      <c r="A157" s="77">
        <v>1988</v>
      </c>
      <c r="B157" s="10">
        <v>50.463982413986962</v>
      </c>
    </row>
    <row r="158" spans="1:2" x14ac:dyDescent="0.25">
      <c r="A158" s="77">
        <v>1989</v>
      </c>
      <c r="B158" s="10">
        <v>52.899880374214227</v>
      </c>
    </row>
    <row r="159" spans="1:2" x14ac:dyDescent="0.25">
      <c r="A159" s="77">
        <v>1990</v>
      </c>
      <c r="B159" s="10">
        <v>55.755392873574948</v>
      </c>
    </row>
    <row r="160" spans="1:2" x14ac:dyDescent="0.25">
      <c r="A160" s="77">
        <v>1991</v>
      </c>
      <c r="B160" s="10">
        <v>58.116613670058072</v>
      </c>
    </row>
    <row r="161" spans="1:2" x14ac:dyDescent="0.25">
      <c r="A161" s="77">
        <v>1992</v>
      </c>
      <c r="B161" s="10">
        <v>59.876861101170931</v>
      </c>
    </row>
    <row r="162" spans="1:2" x14ac:dyDescent="0.25">
      <c r="A162" s="77">
        <v>1993</v>
      </c>
      <c r="B162" s="10">
        <v>61.644220643116441</v>
      </c>
    </row>
    <row r="163" spans="1:2" x14ac:dyDescent="0.25">
      <c r="A163" s="77">
        <v>1994</v>
      </c>
      <c r="B163" s="10">
        <v>63.251557691324663</v>
      </c>
    </row>
    <row r="164" spans="1:2" x14ac:dyDescent="0.25">
      <c r="A164" s="77">
        <v>1995</v>
      </c>
      <c r="B164" s="10">
        <v>65.026029344103094</v>
      </c>
    </row>
    <row r="165" spans="1:2" x14ac:dyDescent="0.25">
      <c r="A165" s="77">
        <v>1996</v>
      </c>
      <c r="B165" s="10">
        <v>66.932075047288066</v>
      </c>
    </row>
    <row r="166" spans="1:2" x14ac:dyDescent="0.25">
      <c r="A166" s="77">
        <v>1997</v>
      </c>
      <c r="B166" s="10">
        <v>68.496739430499716</v>
      </c>
    </row>
    <row r="167" spans="1:2" x14ac:dyDescent="0.25">
      <c r="A167" s="77">
        <v>1998</v>
      </c>
      <c r="B167" s="10">
        <v>69.56</v>
      </c>
    </row>
    <row r="168" spans="1:2" x14ac:dyDescent="0.25">
      <c r="A168" s="77">
        <v>1999</v>
      </c>
      <c r="B168" s="10">
        <v>70.97</v>
      </c>
    </row>
    <row r="169" spans="1:2" x14ac:dyDescent="0.25">
      <c r="A169" s="77">
        <v>2000</v>
      </c>
      <c r="B169" s="10">
        <v>73.36</v>
      </c>
    </row>
    <row r="170" spans="1:2" x14ac:dyDescent="0.25">
      <c r="A170" s="77">
        <v>2001</v>
      </c>
      <c r="B170" s="10">
        <v>75.08</v>
      </c>
    </row>
    <row r="171" spans="1:2" x14ac:dyDescent="0.25">
      <c r="A171" s="77">
        <v>2002</v>
      </c>
      <c r="B171" s="10">
        <v>75.75</v>
      </c>
    </row>
    <row r="172" spans="1:2" x14ac:dyDescent="0.25">
      <c r="A172" s="77">
        <v>2003</v>
      </c>
      <c r="B172" s="10">
        <v>77.47</v>
      </c>
    </row>
    <row r="173" spans="1:2" x14ac:dyDescent="0.25">
      <c r="A173" s="77">
        <v>2004</v>
      </c>
      <c r="B173" s="10">
        <v>79.569999999999993</v>
      </c>
    </row>
    <row r="174" spans="1:2" x14ac:dyDescent="0.25">
      <c r="A174" s="77">
        <v>2005</v>
      </c>
      <c r="B174" s="10">
        <v>82.52</v>
      </c>
    </row>
    <row r="175" spans="1:2" x14ac:dyDescent="0.25">
      <c r="A175" s="77">
        <v>2006</v>
      </c>
      <c r="B175" s="10">
        <v>85.14</v>
      </c>
    </row>
    <row r="176" spans="1:2" x14ac:dyDescent="0.25">
      <c r="A176" s="77">
        <v>2007</v>
      </c>
      <c r="B176" s="10">
        <v>87.37</v>
      </c>
    </row>
    <row r="177" spans="1:2" x14ac:dyDescent="0.25">
      <c r="A177" s="77">
        <v>2008</v>
      </c>
      <c r="B177" s="10">
        <v>91.19</v>
      </c>
    </row>
    <row r="178" spans="1:2" x14ac:dyDescent="0.25">
      <c r="A178" s="77">
        <v>2009</v>
      </c>
      <c r="B178" s="10">
        <v>90.44</v>
      </c>
    </row>
    <row r="179" spans="1:2" x14ac:dyDescent="0.25">
      <c r="A179" s="77">
        <v>2010</v>
      </c>
      <c r="B179" s="10">
        <v>92.63</v>
      </c>
    </row>
    <row r="180" spans="1:2" x14ac:dyDescent="0.25">
      <c r="A180" s="77">
        <v>2011</v>
      </c>
      <c r="B180" s="10">
        <v>96.17</v>
      </c>
    </row>
    <row r="181" spans="1:2" x14ac:dyDescent="0.25">
      <c r="A181" s="77">
        <v>2012</v>
      </c>
      <c r="B181" s="10">
        <v>98.21</v>
      </c>
    </row>
    <row r="182" spans="1:2" x14ac:dyDescent="0.25">
      <c r="A182" s="77">
        <v>2013</v>
      </c>
      <c r="B182" s="10">
        <v>99.43</v>
      </c>
    </row>
    <row r="183" spans="1:2" x14ac:dyDescent="0.25">
      <c r="A183" s="77">
        <v>2014</v>
      </c>
      <c r="B183" s="10">
        <v>100.73</v>
      </c>
    </row>
    <row r="184" spans="1:2" x14ac:dyDescent="0.25">
      <c r="A184" s="77">
        <v>2015</v>
      </c>
      <c r="B184" s="10">
        <v>100</v>
      </c>
    </row>
  </sheetData>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0070C0"/>
  </sheetPr>
  <dimension ref="A1:BF185"/>
  <sheetViews>
    <sheetView zoomScale="85" workbookViewId="0">
      <pane xSplit="1" ySplit="2" topLeftCell="B3" activePane="bottomRight" state="frozen"/>
      <selection pane="topRight" activeCell="B1" sqref="B1"/>
      <selection pane="bottomLeft" activeCell="A3" sqref="A3"/>
      <selection pane="bottomRight"/>
    </sheetView>
  </sheetViews>
  <sheetFormatPr defaultColWidth="11.42578125" defaultRowHeight="15" x14ac:dyDescent="0.25"/>
  <cols>
    <col min="1" max="26" width="11.42578125" style="77"/>
    <col min="27" max="27" width="11.42578125" style="83"/>
    <col min="28" max="16384" width="11.42578125" style="77"/>
  </cols>
  <sheetData>
    <row r="1" spans="1:58" ht="15.75" x14ac:dyDescent="0.25">
      <c r="A1" s="52" t="s">
        <v>590</v>
      </c>
    </row>
    <row r="2" spans="1:58" x14ac:dyDescent="0.25">
      <c r="A2" s="53" t="s">
        <v>39</v>
      </c>
      <c r="B2" s="21" t="s">
        <v>228</v>
      </c>
      <c r="C2" s="21" t="s">
        <v>233</v>
      </c>
      <c r="D2" s="21" t="s">
        <v>240</v>
      </c>
      <c r="E2" s="21" t="s">
        <v>241</v>
      </c>
      <c r="F2" s="21" t="s">
        <v>223</v>
      </c>
      <c r="G2" s="21" t="s">
        <v>268</v>
      </c>
      <c r="H2" s="21" t="s">
        <v>226</v>
      </c>
      <c r="I2" s="21" t="s">
        <v>227</v>
      </c>
      <c r="J2" s="21" t="s">
        <v>229</v>
      </c>
      <c r="K2" s="21" t="s">
        <v>230</v>
      </c>
      <c r="L2" s="21" t="s">
        <v>232</v>
      </c>
      <c r="M2" s="21" t="s">
        <v>238</v>
      </c>
      <c r="N2" s="21" t="s">
        <v>242</v>
      </c>
      <c r="O2" s="21" t="s">
        <v>243</v>
      </c>
      <c r="P2" s="21" t="s">
        <v>245</v>
      </c>
      <c r="Q2" s="21" t="s">
        <v>269</v>
      </c>
      <c r="R2" s="21" t="s">
        <v>89</v>
      </c>
      <c r="S2" s="21" t="s">
        <v>90</v>
      </c>
      <c r="T2" s="21" t="s">
        <v>93</v>
      </c>
      <c r="U2" s="21" t="s">
        <v>94</v>
      </c>
      <c r="V2" s="21" t="s">
        <v>99</v>
      </c>
      <c r="W2" s="21" t="s">
        <v>102</v>
      </c>
      <c r="X2" s="21" t="s">
        <v>103</v>
      </c>
      <c r="Y2" s="21" t="s">
        <v>107</v>
      </c>
      <c r="Z2" s="21" t="s">
        <v>270</v>
      </c>
      <c r="AA2" s="100" t="s">
        <v>84</v>
      </c>
      <c r="AB2" s="21" t="s">
        <v>85</v>
      </c>
      <c r="AC2" s="21" t="s">
        <v>221</v>
      </c>
      <c r="AD2" s="21" t="s">
        <v>271</v>
      </c>
      <c r="AE2" s="21" t="s">
        <v>110</v>
      </c>
      <c r="AF2" s="21" t="s">
        <v>117</v>
      </c>
      <c r="AG2" s="21" t="s">
        <v>120</v>
      </c>
      <c r="AH2" s="21" t="s">
        <v>138</v>
      </c>
      <c r="AI2" s="21" t="s">
        <v>150</v>
      </c>
      <c r="AJ2" s="21" t="s">
        <v>272</v>
      </c>
      <c r="AK2" s="21" t="s">
        <v>153</v>
      </c>
      <c r="AL2" s="21" t="s">
        <v>193</v>
      </c>
      <c r="AM2" s="21" t="s">
        <v>208</v>
      </c>
      <c r="AN2" s="21" t="s">
        <v>215</v>
      </c>
      <c r="AO2" s="21" t="s">
        <v>244</v>
      </c>
      <c r="AP2" s="21" t="s">
        <v>273</v>
      </c>
      <c r="AQ2" s="21" t="s">
        <v>47</v>
      </c>
      <c r="AR2" s="21" t="s">
        <v>274</v>
      </c>
      <c r="AS2" s="21" t="s">
        <v>52</v>
      </c>
      <c r="AT2" s="21" t="s">
        <v>54</v>
      </c>
      <c r="AU2" s="21" t="s">
        <v>275</v>
      </c>
      <c r="AV2" s="21" t="s">
        <v>60</v>
      </c>
      <c r="AW2" s="21" t="s">
        <v>69</v>
      </c>
      <c r="AX2" s="21" t="s">
        <v>71</v>
      </c>
      <c r="AY2" s="21" t="s">
        <v>75</v>
      </c>
      <c r="AZ2" s="21" t="s">
        <v>77</v>
      </c>
      <c r="BA2" s="21" t="s">
        <v>276</v>
      </c>
      <c r="BB2" s="21" t="s">
        <v>277</v>
      </c>
      <c r="BC2" s="21" t="s">
        <v>254</v>
      </c>
      <c r="BE2" s="22" t="s">
        <v>278</v>
      </c>
      <c r="BF2" s="22" t="s">
        <v>239</v>
      </c>
    </row>
    <row r="3" spans="1:58" x14ac:dyDescent="0.25">
      <c r="A3" s="54">
        <v>1835</v>
      </c>
      <c r="B3" s="81">
        <v>8.9633237999999995</v>
      </c>
      <c r="C3" s="81" t="s">
        <v>281</v>
      </c>
      <c r="D3" s="81" t="s">
        <v>281</v>
      </c>
      <c r="E3" s="81" t="s">
        <v>281</v>
      </c>
      <c r="F3" s="81" t="s">
        <v>281</v>
      </c>
      <c r="G3" s="81" t="s">
        <v>281</v>
      </c>
      <c r="H3" s="81" t="s">
        <v>281</v>
      </c>
      <c r="I3" s="81" t="s">
        <v>281</v>
      </c>
      <c r="J3" s="81" t="s">
        <v>281</v>
      </c>
      <c r="K3" s="81" t="s">
        <v>281</v>
      </c>
      <c r="L3" s="81" t="s">
        <v>281</v>
      </c>
      <c r="M3" s="81" t="s">
        <v>281</v>
      </c>
      <c r="N3" s="81" t="s">
        <v>281</v>
      </c>
      <c r="O3" s="81" t="s">
        <v>281</v>
      </c>
      <c r="P3" s="81">
        <v>0.13760442149929281</v>
      </c>
      <c r="Q3" s="81" t="s">
        <v>281</v>
      </c>
      <c r="R3" s="81" t="s">
        <v>281</v>
      </c>
      <c r="S3" s="81" t="s">
        <v>281</v>
      </c>
      <c r="T3" s="81" t="s">
        <v>281</v>
      </c>
      <c r="U3" s="81" t="s">
        <v>281</v>
      </c>
      <c r="V3" s="81" t="s">
        <v>281</v>
      </c>
      <c r="W3" s="81" t="s">
        <v>281</v>
      </c>
      <c r="X3" s="81" t="s">
        <v>281</v>
      </c>
      <c r="Y3" s="81" t="s">
        <v>281</v>
      </c>
      <c r="Z3" s="81" t="s">
        <v>281</v>
      </c>
      <c r="AA3" s="101" t="s">
        <v>281</v>
      </c>
      <c r="AB3" s="81" t="s">
        <v>281</v>
      </c>
      <c r="AC3" s="81" t="s">
        <v>281</v>
      </c>
      <c r="AD3" s="81" t="s">
        <v>281</v>
      </c>
      <c r="AE3" s="81" t="s">
        <v>281</v>
      </c>
      <c r="AF3" s="81" t="s">
        <v>281</v>
      </c>
      <c r="AG3" s="81" t="s">
        <v>281</v>
      </c>
      <c r="AH3" s="81" t="s">
        <v>281</v>
      </c>
      <c r="AI3" s="81" t="s">
        <v>281</v>
      </c>
      <c r="AJ3" s="81" t="s">
        <v>281</v>
      </c>
      <c r="AK3" s="81" t="s">
        <v>281</v>
      </c>
      <c r="AL3" s="81" t="s">
        <v>281</v>
      </c>
      <c r="AM3" s="81" t="s">
        <v>281</v>
      </c>
      <c r="AN3" s="81" t="s">
        <v>281</v>
      </c>
      <c r="AO3" s="81" t="s">
        <v>281</v>
      </c>
      <c r="AP3" s="81" t="s">
        <v>281</v>
      </c>
      <c r="AQ3" s="81" t="s">
        <v>281</v>
      </c>
      <c r="AR3" s="81" t="s">
        <v>281</v>
      </c>
      <c r="AS3" s="81" t="s">
        <v>281</v>
      </c>
      <c r="AT3" s="81" t="s">
        <v>281</v>
      </c>
      <c r="AU3" s="81" t="s">
        <v>281</v>
      </c>
      <c r="AV3" s="81" t="s">
        <v>281</v>
      </c>
      <c r="AW3" s="81" t="s">
        <v>281</v>
      </c>
      <c r="AX3" s="81" t="s">
        <v>281</v>
      </c>
      <c r="AY3" s="81" t="s">
        <v>281</v>
      </c>
      <c r="AZ3" s="81" t="s">
        <v>281</v>
      </c>
      <c r="BA3" s="81" t="s">
        <v>281</v>
      </c>
      <c r="BB3" s="81" t="s">
        <v>281</v>
      </c>
      <c r="BC3" s="81" t="s">
        <v>281</v>
      </c>
      <c r="BE3" s="81">
        <f>IFERROR((STDEVA(B3:BB3))/(AVERAGE(B3:BB3)),"")</f>
        <v>0.27051939331399744</v>
      </c>
      <c r="BF3" s="81" t="s">
        <v>281</v>
      </c>
    </row>
    <row r="4" spans="1:58" x14ac:dyDescent="0.25">
      <c r="A4" s="54">
        <v>1836</v>
      </c>
      <c r="B4" s="81">
        <v>9.7405856905026642</v>
      </c>
      <c r="C4" s="81" t="s">
        <v>281</v>
      </c>
      <c r="D4" s="81" t="s">
        <v>281</v>
      </c>
      <c r="E4" s="81" t="s">
        <v>281</v>
      </c>
      <c r="F4" s="81" t="s">
        <v>281</v>
      </c>
      <c r="G4" s="81" t="s">
        <v>281</v>
      </c>
      <c r="H4" s="81" t="s">
        <v>281</v>
      </c>
      <c r="I4" s="81" t="s">
        <v>281</v>
      </c>
      <c r="J4" s="81" t="s">
        <v>281</v>
      </c>
      <c r="K4" s="81" t="s">
        <v>281</v>
      </c>
      <c r="L4" s="81" t="s">
        <v>281</v>
      </c>
      <c r="M4" s="81" t="s">
        <v>281</v>
      </c>
      <c r="N4" s="81" t="s">
        <v>281</v>
      </c>
      <c r="O4" s="81" t="s">
        <v>281</v>
      </c>
      <c r="P4" s="81">
        <v>0.14444951262687147</v>
      </c>
      <c r="Q4" s="81" t="s">
        <v>281</v>
      </c>
      <c r="R4" s="81" t="s">
        <v>281</v>
      </c>
      <c r="S4" s="81" t="s">
        <v>281</v>
      </c>
      <c r="T4" s="81" t="s">
        <v>281</v>
      </c>
      <c r="U4" s="81" t="s">
        <v>281</v>
      </c>
      <c r="V4" s="81" t="s">
        <v>281</v>
      </c>
      <c r="W4" s="81" t="s">
        <v>281</v>
      </c>
      <c r="X4" s="81" t="s">
        <v>281</v>
      </c>
      <c r="Y4" s="81" t="s">
        <v>281</v>
      </c>
      <c r="Z4" s="81" t="s">
        <v>281</v>
      </c>
      <c r="AA4" s="101" t="s">
        <v>281</v>
      </c>
      <c r="AB4" s="81" t="s">
        <v>281</v>
      </c>
      <c r="AC4" s="81" t="s">
        <v>281</v>
      </c>
      <c r="AD4" s="81" t="s">
        <v>281</v>
      </c>
      <c r="AE4" s="81" t="s">
        <v>281</v>
      </c>
      <c r="AF4" s="81" t="s">
        <v>281</v>
      </c>
      <c r="AG4" s="81" t="s">
        <v>281</v>
      </c>
      <c r="AH4" s="81" t="s">
        <v>281</v>
      </c>
      <c r="AI4" s="81" t="s">
        <v>281</v>
      </c>
      <c r="AJ4" s="81" t="s">
        <v>281</v>
      </c>
      <c r="AK4" s="81" t="s">
        <v>281</v>
      </c>
      <c r="AL4" s="81" t="s">
        <v>281</v>
      </c>
      <c r="AM4" s="81" t="s">
        <v>281</v>
      </c>
      <c r="AN4" s="81" t="s">
        <v>281</v>
      </c>
      <c r="AO4" s="81" t="s">
        <v>281</v>
      </c>
      <c r="AP4" s="81" t="s">
        <v>281</v>
      </c>
      <c r="AQ4" s="81" t="s">
        <v>281</v>
      </c>
      <c r="AR4" s="81" t="s">
        <v>281</v>
      </c>
      <c r="AS4" s="81" t="s">
        <v>281</v>
      </c>
      <c r="AT4" s="81" t="s">
        <v>281</v>
      </c>
      <c r="AU4" s="81" t="s">
        <v>281</v>
      </c>
      <c r="AV4" s="81" t="s">
        <v>281</v>
      </c>
      <c r="AW4" s="81" t="s">
        <v>281</v>
      </c>
      <c r="AX4" s="81" t="s">
        <v>281</v>
      </c>
      <c r="AY4" s="81" t="s">
        <v>281</v>
      </c>
      <c r="AZ4" s="81" t="s">
        <v>281</v>
      </c>
      <c r="BA4" s="81" t="s">
        <v>281</v>
      </c>
      <c r="BB4" s="81" t="s">
        <v>281</v>
      </c>
      <c r="BC4" s="81" t="s">
        <v>281</v>
      </c>
      <c r="BE4" s="81">
        <f t="shared" ref="BE4:BE67" si="0">IFERROR((STDEVA(B4:BB4))/(AVERAGE(B4:BB4)),"")</f>
        <v>0.27065920305105851</v>
      </c>
      <c r="BF4" s="81" t="s">
        <v>281</v>
      </c>
    </row>
    <row r="5" spans="1:58" x14ac:dyDescent="0.25">
      <c r="A5" s="54">
        <v>1837</v>
      </c>
      <c r="B5" s="81">
        <v>10.839203171406117</v>
      </c>
      <c r="C5" s="81" t="s">
        <v>281</v>
      </c>
      <c r="D5" s="81" t="s">
        <v>281</v>
      </c>
      <c r="E5" s="81" t="s">
        <v>281</v>
      </c>
      <c r="F5" s="81" t="s">
        <v>281</v>
      </c>
      <c r="G5" s="81" t="s">
        <v>281</v>
      </c>
      <c r="H5" s="81" t="s">
        <v>281</v>
      </c>
      <c r="I5" s="81" t="s">
        <v>281</v>
      </c>
      <c r="J5" s="81" t="s">
        <v>281</v>
      </c>
      <c r="K5" s="81" t="s">
        <v>281</v>
      </c>
      <c r="L5" s="81" t="s">
        <v>281</v>
      </c>
      <c r="M5" s="81" t="s">
        <v>281</v>
      </c>
      <c r="N5" s="81" t="s">
        <v>281</v>
      </c>
      <c r="O5" s="81" t="s">
        <v>281</v>
      </c>
      <c r="P5" s="81">
        <v>0.13428191903881703</v>
      </c>
      <c r="Q5" s="81" t="s">
        <v>281</v>
      </c>
      <c r="R5" s="81" t="s">
        <v>281</v>
      </c>
      <c r="S5" s="81" t="s">
        <v>281</v>
      </c>
      <c r="T5" s="81" t="s">
        <v>281</v>
      </c>
      <c r="U5" s="81" t="s">
        <v>281</v>
      </c>
      <c r="V5" s="81" t="s">
        <v>281</v>
      </c>
      <c r="W5" s="81" t="s">
        <v>281</v>
      </c>
      <c r="X5" s="81" t="s">
        <v>281</v>
      </c>
      <c r="Y5" s="81" t="s">
        <v>281</v>
      </c>
      <c r="Z5" s="81" t="s">
        <v>281</v>
      </c>
      <c r="AA5" s="101" t="s">
        <v>281</v>
      </c>
      <c r="AB5" s="81" t="s">
        <v>281</v>
      </c>
      <c r="AC5" s="81" t="s">
        <v>281</v>
      </c>
      <c r="AD5" s="81" t="s">
        <v>281</v>
      </c>
      <c r="AE5" s="81" t="s">
        <v>281</v>
      </c>
      <c r="AF5" s="81" t="s">
        <v>281</v>
      </c>
      <c r="AG5" s="81" t="s">
        <v>281</v>
      </c>
      <c r="AH5" s="81" t="s">
        <v>281</v>
      </c>
      <c r="AI5" s="81" t="s">
        <v>281</v>
      </c>
      <c r="AJ5" s="81" t="s">
        <v>281</v>
      </c>
      <c r="AK5" s="81" t="s">
        <v>281</v>
      </c>
      <c r="AL5" s="81" t="s">
        <v>281</v>
      </c>
      <c r="AM5" s="81" t="s">
        <v>281</v>
      </c>
      <c r="AN5" s="81" t="s">
        <v>281</v>
      </c>
      <c r="AO5" s="81" t="s">
        <v>281</v>
      </c>
      <c r="AP5" s="81" t="s">
        <v>281</v>
      </c>
      <c r="AQ5" s="81" t="s">
        <v>281</v>
      </c>
      <c r="AR5" s="81" t="s">
        <v>281</v>
      </c>
      <c r="AS5" s="81" t="s">
        <v>281</v>
      </c>
      <c r="AT5" s="81" t="s">
        <v>281</v>
      </c>
      <c r="AU5" s="81" t="s">
        <v>281</v>
      </c>
      <c r="AV5" s="81" t="s">
        <v>281</v>
      </c>
      <c r="AW5" s="81" t="s">
        <v>281</v>
      </c>
      <c r="AX5" s="81" t="s">
        <v>281</v>
      </c>
      <c r="AY5" s="81" t="s">
        <v>281</v>
      </c>
      <c r="AZ5" s="81" t="s">
        <v>281</v>
      </c>
      <c r="BA5" s="81" t="s">
        <v>281</v>
      </c>
      <c r="BB5" s="81" t="s">
        <v>281</v>
      </c>
      <c r="BC5" s="81" t="s">
        <v>281</v>
      </c>
      <c r="BE5" s="81">
        <f t="shared" si="0"/>
        <v>0.27131555197854784</v>
      </c>
      <c r="BF5" s="81" t="s">
        <v>281</v>
      </c>
    </row>
    <row r="6" spans="1:58" x14ac:dyDescent="0.25">
      <c r="A6" s="54">
        <v>1838</v>
      </c>
      <c r="B6" s="81">
        <v>10.523506217679589</v>
      </c>
      <c r="C6" s="81" t="s">
        <v>281</v>
      </c>
      <c r="D6" s="81" t="s">
        <v>281</v>
      </c>
      <c r="E6" s="81" t="s">
        <v>281</v>
      </c>
      <c r="F6" s="81" t="s">
        <v>281</v>
      </c>
      <c r="G6" s="81" t="s">
        <v>281</v>
      </c>
      <c r="H6" s="81" t="s">
        <v>281</v>
      </c>
      <c r="I6" s="81" t="s">
        <v>281</v>
      </c>
      <c r="J6" s="81" t="s">
        <v>281</v>
      </c>
      <c r="K6" s="81" t="s">
        <v>281</v>
      </c>
      <c r="L6" s="81" t="s">
        <v>281</v>
      </c>
      <c r="M6" s="81" t="s">
        <v>281</v>
      </c>
      <c r="N6" s="81" t="s">
        <v>281</v>
      </c>
      <c r="O6" s="81" t="s">
        <v>281</v>
      </c>
      <c r="P6" s="81">
        <v>0.14541663013385198</v>
      </c>
      <c r="Q6" s="81" t="s">
        <v>281</v>
      </c>
      <c r="R6" s="81" t="s">
        <v>281</v>
      </c>
      <c r="S6" s="81" t="s">
        <v>281</v>
      </c>
      <c r="T6" s="81" t="s">
        <v>281</v>
      </c>
      <c r="U6" s="81" t="s">
        <v>281</v>
      </c>
      <c r="V6" s="81" t="s">
        <v>281</v>
      </c>
      <c r="W6" s="81" t="s">
        <v>281</v>
      </c>
      <c r="X6" s="81" t="s">
        <v>281</v>
      </c>
      <c r="Y6" s="81" t="s">
        <v>281</v>
      </c>
      <c r="Z6" s="81" t="s">
        <v>281</v>
      </c>
      <c r="AA6" s="101" t="s">
        <v>281</v>
      </c>
      <c r="AB6" s="81" t="s">
        <v>281</v>
      </c>
      <c r="AC6" s="81" t="s">
        <v>281</v>
      </c>
      <c r="AD6" s="81" t="s">
        <v>281</v>
      </c>
      <c r="AE6" s="81" t="s">
        <v>281</v>
      </c>
      <c r="AF6" s="81" t="s">
        <v>281</v>
      </c>
      <c r="AG6" s="81" t="s">
        <v>281</v>
      </c>
      <c r="AH6" s="81" t="s">
        <v>281</v>
      </c>
      <c r="AI6" s="81" t="s">
        <v>281</v>
      </c>
      <c r="AJ6" s="81" t="s">
        <v>281</v>
      </c>
      <c r="AK6" s="81" t="s">
        <v>281</v>
      </c>
      <c r="AL6" s="81" t="s">
        <v>281</v>
      </c>
      <c r="AM6" s="81" t="s">
        <v>281</v>
      </c>
      <c r="AN6" s="81" t="s">
        <v>281</v>
      </c>
      <c r="AO6" s="81" t="s">
        <v>281</v>
      </c>
      <c r="AP6" s="81" t="s">
        <v>281</v>
      </c>
      <c r="AQ6" s="81" t="s">
        <v>281</v>
      </c>
      <c r="AR6" s="81" t="s">
        <v>281</v>
      </c>
      <c r="AS6" s="81" t="s">
        <v>281</v>
      </c>
      <c r="AT6" s="81" t="s">
        <v>281</v>
      </c>
      <c r="AU6" s="81" t="s">
        <v>281</v>
      </c>
      <c r="AV6" s="81" t="s">
        <v>281</v>
      </c>
      <c r="AW6" s="81" t="s">
        <v>281</v>
      </c>
      <c r="AX6" s="81" t="s">
        <v>281</v>
      </c>
      <c r="AY6" s="81" t="s">
        <v>281</v>
      </c>
      <c r="AZ6" s="81" t="s">
        <v>281</v>
      </c>
      <c r="BA6" s="81" t="s">
        <v>281</v>
      </c>
      <c r="BB6" s="81" t="s">
        <v>281</v>
      </c>
      <c r="BC6" s="81" t="s">
        <v>281</v>
      </c>
      <c r="BE6" s="81">
        <f t="shared" si="0"/>
        <v>0.27093055780956765</v>
      </c>
      <c r="BF6" s="81" t="s">
        <v>281</v>
      </c>
    </row>
    <row r="7" spans="1:58" x14ac:dyDescent="0.25">
      <c r="A7" s="54">
        <v>1839</v>
      </c>
      <c r="B7" s="81">
        <v>10.025055694452446</v>
      </c>
      <c r="C7" s="81" t="s">
        <v>281</v>
      </c>
      <c r="D7" s="81" t="s">
        <v>281</v>
      </c>
      <c r="E7" s="81" t="s">
        <v>281</v>
      </c>
      <c r="F7" s="81" t="s">
        <v>281</v>
      </c>
      <c r="G7" s="81" t="s">
        <v>281</v>
      </c>
      <c r="H7" s="81" t="s">
        <v>281</v>
      </c>
      <c r="I7" s="81" t="s">
        <v>281</v>
      </c>
      <c r="J7" s="81" t="s">
        <v>281</v>
      </c>
      <c r="K7" s="81" t="s">
        <v>281</v>
      </c>
      <c r="L7" s="81" t="s">
        <v>281</v>
      </c>
      <c r="M7" s="81" t="s">
        <v>281</v>
      </c>
      <c r="N7" s="81" t="s">
        <v>281</v>
      </c>
      <c r="O7" s="81" t="s">
        <v>281</v>
      </c>
      <c r="P7" s="81">
        <v>0.1441949779103576</v>
      </c>
      <c r="Q7" s="81" t="s">
        <v>281</v>
      </c>
      <c r="R7" s="81" t="s">
        <v>281</v>
      </c>
      <c r="S7" s="81" t="s">
        <v>281</v>
      </c>
      <c r="T7" s="81" t="s">
        <v>281</v>
      </c>
      <c r="U7" s="81" t="s">
        <v>281</v>
      </c>
      <c r="V7" s="81" t="s">
        <v>281</v>
      </c>
      <c r="W7" s="81" t="s">
        <v>281</v>
      </c>
      <c r="X7" s="81" t="s">
        <v>281</v>
      </c>
      <c r="Y7" s="81" t="s">
        <v>281</v>
      </c>
      <c r="Z7" s="81" t="s">
        <v>281</v>
      </c>
      <c r="AA7" s="101" t="s">
        <v>281</v>
      </c>
      <c r="AB7" s="81" t="s">
        <v>281</v>
      </c>
      <c r="AC7" s="81" t="s">
        <v>281</v>
      </c>
      <c r="AD7" s="81" t="s">
        <v>281</v>
      </c>
      <c r="AE7" s="81" t="s">
        <v>281</v>
      </c>
      <c r="AF7" s="81" t="s">
        <v>281</v>
      </c>
      <c r="AG7" s="81" t="s">
        <v>281</v>
      </c>
      <c r="AH7" s="81" t="s">
        <v>281</v>
      </c>
      <c r="AI7" s="81" t="s">
        <v>281</v>
      </c>
      <c r="AJ7" s="81" t="s">
        <v>281</v>
      </c>
      <c r="AK7" s="81" t="s">
        <v>281</v>
      </c>
      <c r="AL7" s="81" t="s">
        <v>281</v>
      </c>
      <c r="AM7" s="81" t="s">
        <v>281</v>
      </c>
      <c r="AN7" s="81" t="s">
        <v>281</v>
      </c>
      <c r="AO7" s="81" t="s">
        <v>281</v>
      </c>
      <c r="AP7" s="81" t="s">
        <v>281</v>
      </c>
      <c r="AQ7" s="81" t="s">
        <v>281</v>
      </c>
      <c r="AR7" s="81" t="s">
        <v>281</v>
      </c>
      <c r="AS7" s="81" t="s">
        <v>281</v>
      </c>
      <c r="AT7" s="81" t="s">
        <v>281</v>
      </c>
      <c r="AU7" s="81" t="s">
        <v>281</v>
      </c>
      <c r="AV7" s="81" t="s">
        <v>281</v>
      </c>
      <c r="AW7" s="81" t="s">
        <v>281</v>
      </c>
      <c r="AX7" s="81" t="s">
        <v>281</v>
      </c>
      <c r="AY7" s="81" t="s">
        <v>281</v>
      </c>
      <c r="AZ7" s="81" t="s">
        <v>281</v>
      </c>
      <c r="BA7" s="81" t="s">
        <v>281</v>
      </c>
      <c r="BB7" s="81" t="s">
        <v>281</v>
      </c>
      <c r="BC7" s="81" t="s">
        <v>281</v>
      </c>
      <c r="BE7" s="81">
        <f t="shared" si="0"/>
        <v>0.27077881622285083</v>
      </c>
      <c r="BF7" s="81" t="s">
        <v>281</v>
      </c>
    </row>
    <row r="8" spans="1:58" x14ac:dyDescent="0.25">
      <c r="A8" s="54">
        <v>1840</v>
      </c>
      <c r="B8" s="81">
        <v>8.7303237266475655</v>
      </c>
      <c r="C8" s="81" t="s">
        <v>281</v>
      </c>
      <c r="D8" s="81" t="s">
        <v>281</v>
      </c>
      <c r="E8" s="81" t="s">
        <v>281</v>
      </c>
      <c r="F8" s="81" t="s">
        <v>281</v>
      </c>
      <c r="G8" s="81" t="s">
        <v>281</v>
      </c>
      <c r="H8" s="81" t="s">
        <v>281</v>
      </c>
      <c r="I8" s="81" t="s">
        <v>281</v>
      </c>
      <c r="J8" s="81" t="s">
        <v>281</v>
      </c>
      <c r="K8" s="81" t="s">
        <v>281</v>
      </c>
      <c r="L8" s="81" t="s">
        <v>281</v>
      </c>
      <c r="M8" s="81" t="s">
        <v>281</v>
      </c>
      <c r="N8" s="81" t="s">
        <v>281</v>
      </c>
      <c r="O8" s="81" t="s">
        <v>281</v>
      </c>
      <c r="P8" s="81">
        <v>0.1336851322938867</v>
      </c>
      <c r="Q8" s="81" t="s">
        <v>281</v>
      </c>
      <c r="R8" s="81" t="s">
        <v>281</v>
      </c>
      <c r="S8" s="81" t="s">
        <v>281</v>
      </c>
      <c r="T8" s="81" t="s">
        <v>281</v>
      </c>
      <c r="U8" s="81" t="s">
        <v>281</v>
      </c>
      <c r="V8" s="81" t="s">
        <v>281</v>
      </c>
      <c r="W8" s="81" t="s">
        <v>281</v>
      </c>
      <c r="X8" s="81" t="s">
        <v>281</v>
      </c>
      <c r="Y8" s="81" t="s">
        <v>281</v>
      </c>
      <c r="Z8" s="81" t="s">
        <v>281</v>
      </c>
      <c r="AA8" s="101" t="s">
        <v>281</v>
      </c>
      <c r="AB8" s="81" t="s">
        <v>281</v>
      </c>
      <c r="AC8" s="81" t="s">
        <v>281</v>
      </c>
      <c r="AD8" s="81">
        <v>0.12689918597422298</v>
      </c>
      <c r="AE8" s="81" t="s">
        <v>281</v>
      </c>
      <c r="AF8" s="81" t="s">
        <v>281</v>
      </c>
      <c r="AG8" s="81" t="s">
        <v>281</v>
      </c>
      <c r="AH8" s="81" t="s">
        <v>281</v>
      </c>
      <c r="AI8" s="81" t="s">
        <v>281</v>
      </c>
      <c r="AJ8" s="81" t="s">
        <v>281</v>
      </c>
      <c r="AK8" s="81" t="s">
        <v>281</v>
      </c>
      <c r="AL8" s="81" t="s">
        <v>281</v>
      </c>
      <c r="AM8" s="81" t="s">
        <v>281</v>
      </c>
      <c r="AN8" s="81" t="s">
        <v>281</v>
      </c>
      <c r="AO8" s="81" t="s">
        <v>281</v>
      </c>
      <c r="AP8" s="81" t="s">
        <v>281</v>
      </c>
      <c r="AQ8" s="81" t="s">
        <v>281</v>
      </c>
      <c r="AR8" s="81" t="s">
        <v>281</v>
      </c>
      <c r="AS8" s="81" t="s">
        <v>281</v>
      </c>
      <c r="AT8" s="81" t="s">
        <v>281</v>
      </c>
      <c r="AU8" s="81" t="s">
        <v>281</v>
      </c>
      <c r="AV8" s="81" t="s">
        <v>281</v>
      </c>
      <c r="AW8" s="81" t="s">
        <v>281</v>
      </c>
      <c r="AX8" s="81" t="s">
        <v>281</v>
      </c>
      <c r="AY8" s="81" t="s">
        <v>281</v>
      </c>
      <c r="AZ8" s="81" t="s">
        <v>281</v>
      </c>
      <c r="BA8" s="81" t="s">
        <v>281</v>
      </c>
      <c r="BB8" s="81" t="s">
        <v>281</v>
      </c>
      <c r="BC8" s="81" t="s">
        <v>281</v>
      </c>
      <c r="BE8" s="81">
        <f t="shared" si="0"/>
        <v>0.3999960539564173</v>
      </c>
      <c r="BF8" s="81" t="s">
        <v>281</v>
      </c>
    </row>
    <row r="9" spans="1:58" x14ac:dyDescent="0.25">
      <c r="A9" s="54">
        <v>1841</v>
      </c>
      <c r="B9" s="81">
        <v>9.6078232431044821</v>
      </c>
      <c r="C9" s="81" t="s">
        <v>281</v>
      </c>
      <c r="D9" s="81" t="s">
        <v>281</v>
      </c>
      <c r="E9" s="81" t="s">
        <v>281</v>
      </c>
      <c r="F9" s="81" t="s">
        <v>281</v>
      </c>
      <c r="G9" s="81" t="s">
        <v>281</v>
      </c>
      <c r="H9" s="81" t="s">
        <v>281</v>
      </c>
      <c r="I9" s="81" t="s">
        <v>281</v>
      </c>
      <c r="J9" s="81" t="s">
        <v>281</v>
      </c>
      <c r="K9" s="81" t="s">
        <v>281</v>
      </c>
      <c r="L9" s="81" t="s">
        <v>281</v>
      </c>
      <c r="M9" s="81" t="s">
        <v>281</v>
      </c>
      <c r="N9" s="81" t="s">
        <v>281</v>
      </c>
      <c r="O9" s="81" t="s">
        <v>281</v>
      </c>
      <c r="P9" s="81">
        <v>0.12494845200711008</v>
      </c>
      <c r="Q9" s="81" t="s">
        <v>281</v>
      </c>
      <c r="R9" s="81" t="s">
        <v>281</v>
      </c>
      <c r="S9" s="81" t="s">
        <v>281</v>
      </c>
      <c r="T9" s="81" t="s">
        <v>281</v>
      </c>
      <c r="U9" s="81" t="s">
        <v>281</v>
      </c>
      <c r="V9" s="81" t="s">
        <v>281</v>
      </c>
      <c r="W9" s="81" t="s">
        <v>281</v>
      </c>
      <c r="X9" s="81" t="s">
        <v>281</v>
      </c>
      <c r="Y9" s="81" t="s">
        <v>281</v>
      </c>
      <c r="Z9" s="81" t="s">
        <v>281</v>
      </c>
      <c r="AA9" s="101" t="s">
        <v>281</v>
      </c>
      <c r="AB9" s="81" t="s">
        <v>281</v>
      </c>
      <c r="AC9" s="81" t="s">
        <v>281</v>
      </c>
      <c r="AD9" s="81">
        <v>0.12259568581223444</v>
      </c>
      <c r="AE9" s="81" t="s">
        <v>281</v>
      </c>
      <c r="AF9" s="81" t="s">
        <v>281</v>
      </c>
      <c r="AG9" s="81" t="s">
        <v>281</v>
      </c>
      <c r="AH9" s="81" t="s">
        <v>281</v>
      </c>
      <c r="AI9" s="81" t="s">
        <v>281</v>
      </c>
      <c r="AJ9" s="81" t="s">
        <v>281</v>
      </c>
      <c r="AK9" s="81" t="s">
        <v>281</v>
      </c>
      <c r="AL9" s="81" t="s">
        <v>281</v>
      </c>
      <c r="AM9" s="81" t="s">
        <v>281</v>
      </c>
      <c r="AN9" s="81" t="s">
        <v>281</v>
      </c>
      <c r="AO9" s="81" t="s">
        <v>281</v>
      </c>
      <c r="AP9" s="81" t="s">
        <v>281</v>
      </c>
      <c r="AQ9" s="81" t="s">
        <v>281</v>
      </c>
      <c r="AR9" s="81" t="s">
        <v>281</v>
      </c>
      <c r="AS9" s="81" t="s">
        <v>281</v>
      </c>
      <c r="AT9" s="81" t="s">
        <v>281</v>
      </c>
      <c r="AU9" s="81" t="s">
        <v>281</v>
      </c>
      <c r="AV9" s="81" t="s">
        <v>281</v>
      </c>
      <c r="AW9" s="81" t="s">
        <v>281</v>
      </c>
      <c r="AX9" s="81" t="s">
        <v>281</v>
      </c>
      <c r="AY9" s="81" t="s">
        <v>281</v>
      </c>
      <c r="AZ9" s="81" t="s">
        <v>281</v>
      </c>
      <c r="BA9" s="81" t="s">
        <v>281</v>
      </c>
      <c r="BB9" s="81" t="s">
        <v>281</v>
      </c>
      <c r="BC9" s="81" t="s">
        <v>281</v>
      </c>
      <c r="BE9" s="81">
        <f t="shared" si="0"/>
        <v>0.40159747143879165</v>
      </c>
      <c r="BF9" s="81" t="s">
        <v>281</v>
      </c>
    </row>
    <row r="10" spans="1:58" x14ac:dyDescent="0.25">
      <c r="A10" s="54">
        <v>1842</v>
      </c>
      <c r="B10" s="81">
        <v>10.493172707138397</v>
      </c>
      <c r="C10" s="81" t="s">
        <v>281</v>
      </c>
      <c r="D10" s="81" t="s">
        <v>281</v>
      </c>
      <c r="E10" s="81" t="s">
        <v>281</v>
      </c>
      <c r="F10" s="81" t="s">
        <v>281</v>
      </c>
      <c r="G10" s="81" t="s">
        <v>281</v>
      </c>
      <c r="H10" s="81" t="s">
        <v>281</v>
      </c>
      <c r="I10" s="81" t="s">
        <v>281</v>
      </c>
      <c r="J10" s="81" t="s">
        <v>281</v>
      </c>
      <c r="K10" s="81" t="s">
        <v>281</v>
      </c>
      <c r="L10" s="81" t="s">
        <v>281</v>
      </c>
      <c r="M10" s="81" t="s">
        <v>281</v>
      </c>
      <c r="N10" s="81" t="s">
        <v>281</v>
      </c>
      <c r="O10" s="81" t="s">
        <v>281</v>
      </c>
      <c r="P10" s="81">
        <v>9.6298375994427532E-2</v>
      </c>
      <c r="Q10" s="81" t="s">
        <v>281</v>
      </c>
      <c r="R10" s="81" t="s">
        <v>281</v>
      </c>
      <c r="S10" s="81" t="s">
        <v>281</v>
      </c>
      <c r="T10" s="81" t="s">
        <v>281</v>
      </c>
      <c r="U10" s="81" t="s">
        <v>281</v>
      </c>
      <c r="V10" s="81" t="s">
        <v>281</v>
      </c>
      <c r="W10" s="81" t="s">
        <v>281</v>
      </c>
      <c r="X10" s="81" t="s">
        <v>281</v>
      </c>
      <c r="Y10" s="81" t="s">
        <v>281</v>
      </c>
      <c r="Z10" s="81" t="s">
        <v>281</v>
      </c>
      <c r="AA10" s="101" t="s">
        <v>281</v>
      </c>
      <c r="AB10" s="81" t="s">
        <v>281</v>
      </c>
      <c r="AC10" s="81" t="s">
        <v>281</v>
      </c>
      <c r="AD10" s="81">
        <v>0.11858064414710971</v>
      </c>
      <c r="AE10" s="81" t="s">
        <v>281</v>
      </c>
      <c r="AF10" s="81" t="s">
        <v>281</v>
      </c>
      <c r="AG10" s="81" t="s">
        <v>281</v>
      </c>
      <c r="AH10" s="81" t="s">
        <v>281</v>
      </c>
      <c r="AI10" s="81" t="s">
        <v>281</v>
      </c>
      <c r="AJ10" s="81" t="s">
        <v>281</v>
      </c>
      <c r="AK10" s="81" t="s">
        <v>281</v>
      </c>
      <c r="AL10" s="81" t="s">
        <v>281</v>
      </c>
      <c r="AM10" s="81" t="s">
        <v>281</v>
      </c>
      <c r="AN10" s="81" t="s">
        <v>281</v>
      </c>
      <c r="AO10" s="81" t="s">
        <v>281</v>
      </c>
      <c r="AP10" s="81" t="s">
        <v>281</v>
      </c>
      <c r="AQ10" s="81" t="s">
        <v>281</v>
      </c>
      <c r="AR10" s="81" t="s">
        <v>281</v>
      </c>
      <c r="AS10" s="81" t="s">
        <v>281</v>
      </c>
      <c r="AT10" s="81" t="s">
        <v>281</v>
      </c>
      <c r="AU10" s="81" t="s">
        <v>281</v>
      </c>
      <c r="AV10" s="81" t="s">
        <v>281</v>
      </c>
      <c r="AW10" s="81" t="s">
        <v>281</v>
      </c>
      <c r="AX10" s="81" t="s">
        <v>281</v>
      </c>
      <c r="AY10" s="81" t="s">
        <v>281</v>
      </c>
      <c r="AZ10" s="81" t="s">
        <v>281</v>
      </c>
      <c r="BA10" s="81" t="s">
        <v>281</v>
      </c>
      <c r="BB10" s="81" t="s">
        <v>281</v>
      </c>
      <c r="BC10" s="81" t="s">
        <v>281</v>
      </c>
      <c r="BE10" s="81">
        <f t="shared" si="0"/>
        <v>0.40369537055744648</v>
      </c>
      <c r="BF10" s="81" t="s">
        <v>281</v>
      </c>
    </row>
    <row r="11" spans="1:58" x14ac:dyDescent="0.25">
      <c r="A11" s="54">
        <v>1843</v>
      </c>
      <c r="B11" s="81">
        <v>9.4415449067216919</v>
      </c>
      <c r="C11" s="81" t="s">
        <v>281</v>
      </c>
      <c r="D11" s="81" t="s">
        <v>281</v>
      </c>
      <c r="E11" s="81" t="s">
        <v>281</v>
      </c>
      <c r="F11" s="81" t="s">
        <v>281</v>
      </c>
      <c r="G11" s="81" t="s">
        <v>281</v>
      </c>
      <c r="H11" s="81" t="s">
        <v>281</v>
      </c>
      <c r="I11" s="81" t="s">
        <v>281</v>
      </c>
      <c r="J11" s="81" t="s">
        <v>281</v>
      </c>
      <c r="K11" s="81" t="s">
        <v>281</v>
      </c>
      <c r="L11" s="81" t="s">
        <v>281</v>
      </c>
      <c r="M11" s="81" t="s">
        <v>281</v>
      </c>
      <c r="N11" s="81" t="s">
        <v>281</v>
      </c>
      <c r="O11" s="81" t="s">
        <v>281</v>
      </c>
      <c r="P11" s="81">
        <v>0.12034554996910329</v>
      </c>
      <c r="Q11" s="81" t="s">
        <v>281</v>
      </c>
      <c r="R11" s="81" t="s">
        <v>281</v>
      </c>
      <c r="S11" s="81" t="s">
        <v>281</v>
      </c>
      <c r="T11" s="81" t="s">
        <v>281</v>
      </c>
      <c r="U11" s="81" t="s">
        <v>281</v>
      </c>
      <c r="V11" s="81" t="s">
        <v>281</v>
      </c>
      <c r="W11" s="81" t="s">
        <v>281</v>
      </c>
      <c r="X11" s="81" t="s">
        <v>281</v>
      </c>
      <c r="Y11" s="81" t="s">
        <v>281</v>
      </c>
      <c r="Z11" s="81" t="s">
        <v>281</v>
      </c>
      <c r="AA11" s="102">
        <v>1.1967607790441741</v>
      </c>
      <c r="AB11" s="81" t="s">
        <v>281</v>
      </c>
      <c r="AC11" s="81" t="s">
        <v>281</v>
      </c>
      <c r="AD11" s="81">
        <v>0.11482003585962552</v>
      </c>
      <c r="AE11" s="81" t="s">
        <v>281</v>
      </c>
      <c r="AF11" s="81" t="s">
        <v>281</v>
      </c>
      <c r="AG11" s="81" t="s">
        <v>281</v>
      </c>
      <c r="AH11" s="81" t="s">
        <v>281</v>
      </c>
      <c r="AI11" s="81" t="s">
        <v>281</v>
      </c>
      <c r="AJ11" s="81" t="s">
        <v>281</v>
      </c>
      <c r="AK11" s="81" t="s">
        <v>281</v>
      </c>
      <c r="AL11" s="81" t="s">
        <v>281</v>
      </c>
      <c r="AM11" s="81" t="s">
        <v>281</v>
      </c>
      <c r="AN11" s="81" t="s">
        <v>281</v>
      </c>
      <c r="AO11" s="81" t="s">
        <v>281</v>
      </c>
      <c r="AP11" s="81" t="s">
        <v>281</v>
      </c>
      <c r="AQ11" s="81" t="s">
        <v>281</v>
      </c>
      <c r="AR11" s="81" t="s">
        <v>281</v>
      </c>
      <c r="AS11" s="81" t="s">
        <v>281</v>
      </c>
      <c r="AT11" s="81" t="s">
        <v>281</v>
      </c>
      <c r="AU11" s="81" t="s">
        <v>281</v>
      </c>
      <c r="AV11" s="81" t="s">
        <v>281</v>
      </c>
      <c r="AW11" s="81" t="s">
        <v>281</v>
      </c>
      <c r="AX11" s="81" t="s">
        <v>281</v>
      </c>
      <c r="AY11" s="81" t="s">
        <v>281</v>
      </c>
      <c r="AZ11" s="81" t="s">
        <v>281</v>
      </c>
      <c r="BA11" s="81" t="s">
        <v>281</v>
      </c>
      <c r="BB11" s="81" t="s">
        <v>281</v>
      </c>
      <c r="BC11" s="81" t="s">
        <v>281</v>
      </c>
      <c r="BE11" s="81">
        <f t="shared" si="0"/>
        <v>0.47956462477051515</v>
      </c>
      <c r="BF11" s="81" t="s">
        <v>281</v>
      </c>
    </row>
    <row r="12" spans="1:58" x14ac:dyDescent="0.25">
      <c r="A12" s="54">
        <v>1844</v>
      </c>
      <c r="B12" s="81">
        <v>8.9055161943217325</v>
      </c>
      <c r="C12" s="81" t="s">
        <v>281</v>
      </c>
      <c r="D12" s="81" t="s">
        <v>281</v>
      </c>
      <c r="E12" s="81" t="s">
        <v>281</v>
      </c>
      <c r="F12" s="81" t="s">
        <v>281</v>
      </c>
      <c r="G12" s="81" t="s">
        <v>281</v>
      </c>
      <c r="H12" s="81" t="s">
        <v>281</v>
      </c>
      <c r="I12" s="81" t="s">
        <v>281</v>
      </c>
      <c r="J12" s="81" t="s">
        <v>281</v>
      </c>
      <c r="K12" s="81" t="s">
        <v>281</v>
      </c>
      <c r="L12" s="81" t="s">
        <v>281</v>
      </c>
      <c r="M12" s="81" t="s">
        <v>281</v>
      </c>
      <c r="N12" s="81" t="s">
        <v>281</v>
      </c>
      <c r="O12" s="81" t="s">
        <v>281</v>
      </c>
      <c r="P12" s="81">
        <v>0.13427695307540041</v>
      </c>
      <c r="Q12" s="81" t="s">
        <v>281</v>
      </c>
      <c r="R12" s="81" t="s">
        <v>281</v>
      </c>
      <c r="S12" s="81" t="s">
        <v>281</v>
      </c>
      <c r="T12" s="81" t="s">
        <v>281</v>
      </c>
      <c r="U12" s="81" t="s">
        <v>281</v>
      </c>
      <c r="V12" s="81" t="s">
        <v>281</v>
      </c>
      <c r="W12" s="81" t="s">
        <v>281</v>
      </c>
      <c r="X12" s="81" t="s">
        <v>281</v>
      </c>
      <c r="Y12" s="81" t="s">
        <v>281</v>
      </c>
      <c r="Z12" s="81" t="s">
        <v>281</v>
      </c>
      <c r="AA12" s="102">
        <v>0.39778827748515078</v>
      </c>
      <c r="AB12" s="81" t="s">
        <v>281</v>
      </c>
      <c r="AC12" s="81" t="s">
        <v>281</v>
      </c>
      <c r="AD12" s="81">
        <v>0.11129042095367565</v>
      </c>
      <c r="AE12" s="81" t="s">
        <v>281</v>
      </c>
      <c r="AF12" s="81" t="s">
        <v>281</v>
      </c>
      <c r="AG12" s="81" t="s">
        <v>281</v>
      </c>
      <c r="AH12" s="81" t="s">
        <v>281</v>
      </c>
      <c r="AI12" s="81" t="s">
        <v>281</v>
      </c>
      <c r="AJ12" s="81" t="s">
        <v>281</v>
      </c>
      <c r="AK12" s="81" t="s">
        <v>281</v>
      </c>
      <c r="AL12" s="81" t="s">
        <v>281</v>
      </c>
      <c r="AM12" s="81" t="s">
        <v>281</v>
      </c>
      <c r="AN12" s="81" t="s">
        <v>281</v>
      </c>
      <c r="AO12" s="81" t="s">
        <v>281</v>
      </c>
      <c r="AP12" s="81" t="s">
        <v>281</v>
      </c>
      <c r="AQ12" s="81" t="s">
        <v>281</v>
      </c>
      <c r="AR12" s="81" t="s">
        <v>281</v>
      </c>
      <c r="AS12" s="81" t="s">
        <v>281</v>
      </c>
      <c r="AT12" s="81" t="s">
        <v>281</v>
      </c>
      <c r="AU12" s="81" t="s">
        <v>281</v>
      </c>
      <c r="AV12" s="81" t="s">
        <v>281</v>
      </c>
      <c r="AW12" s="81" t="s">
        <v>281</v>
      </c>
      <c r="AX12" s="81" t="s">
        <v>281</v>
      </c>
      <c r="AY12" s="81" t="s">
        <v>281</v>
      </c>
      <c r="AZ12" s="81" t="s">
        <v>281</v>
      </c>
      <c r="BA12" s="81" t="s">
        <v>281</v>
      </c>
      <c r="BB12" s="81" t="s">
        <v>281</v>
      </c>
      <c r="BC12" s="81" t="s">
        <v>281</v>
      </c>
      <c r="BE12" s="81">
        <f t="shared" si="0"/>
        <v>0.51230710851546168</v>
      </c>
      <c r="BF12" s="81" t="s">
        <v>281</v>
      </c>
    </row>
    <row r="13" spans="1:58" x14ac:dyDescent="0.25">
      <c r="A13" s="54">
        <v>1845</v>
      </c>
      <c r="B13" s="81">
        <v>8.3590151801120438</v>
      </c>
      <c r="C13" s="81" t="s">
        <v>281</v>
      </c>
      <c r="D13" s="81" t="s">
        <v>281</v>
      </c>
      <c r="E13" s="81" t="s">
        <v>281</v>
      </c>
      <c r="F13" s="81" t="s">
        <v>281</v>
      </c>
      <c r="G13" s="81" t="s">
        <v>281</v>
      </c>
      <c r="H13" s="81" t="s">
        <v>281</v>
      </c>
      <c r="I13" s="81" t="s">
        <v>281</v>
      </c>
      <c r="J13" s="81" t="s">
        <v>281</v>
      </c>
      <c r="K13" s="81" t="s">
        <v>281</v>
      </c>
      <c r="L13" s="81" t="s">
        <v>281</v>
      </c>
      <c r="M13" s="81" t="s">
        <v>281</v>
      </c>
      <c r="N13" s="81" t="s">
        <v>281</v>
      </c>
      <c r="O13" s="81" t="s">
        <v>281</v>
      </c>
      <c r="P13" s="81">
        <v>0.13105190687589161</v>
      </c>
      <c r="Q13" s="81" t="s">
        <v>281</v>
      </c>
      <c r="R13" s="81" t="s">
        <v>281</v>
      </c>
      <c r="S13" s="81" t="s">
        <v>281</v>
      </c>
      <c r="T13" s="81" t="s">
        <v>281</v>
      </c>
      <c r="U13" s="81" t="s">
        <v>281</v>
      </c>
      <c r="V13" s="81" t="s">
        <v>281</v>
      </c>
      <c r="W13" s="81" t="s">
        <v>281</v>
      </c>
      <c r="X13" s="81" t="s">
        <v>281</v>
      </c>
      <c r="Y13" s="81" t="s">
        <v>281</v>
      </c>
      <c r="Z13" s="81" t="s">
        <v>281</v>
      </c>
      <c r="AA13" s="102">
        <v>0.83454023853731185</v>
      </c>
      <c r="AB13" s="81" t="s">
        <v>281</v>
      </c>
      <c r="AC13" s="81" t="s">
        <v>281</v>
      </c>
      <c r="AD13" s="81">
        <v>0.10796586616364978</v>
      </c>
      <c r="AE13" s="81" t="s">
        <v>281</v>
      </c>
      <c r="AF13" s="81" t="s">
        <v>281</v>
      </c>
      <c r="AG13" s="81" t="s">
        <v>281</v>
      </c>
      <c r="AH13" s="81" t="s">
        <v>281</v>
      </c>
      <c r="AI13" s="81" t="s">
        <v>281</v>
      </c>
      <c r="AJ13" s="81" t="s">
        <v>281</v>
      </c>
      <c r="AK13" s="81" t="s">
        <v>281</v>
      </c>
      <c r="AL13" s="81" t="s">
        <v>281</v>
      </c>
      <c r="AM13" s="81" t="s">
        <v>281</v>
      </c>
      <c r="AN13" s="81" t="s">
        <v>281</v>
      </c>
      <c r="AO13" s="81" t="s">
        <v>281</v>
      </c>
      <c r="AP13" s="81" t="s">
        <v>281</v>
      </c>
      <c r="AQ13" s="81" t="s">
        <v>281</v>
      </c>
      <c r="AR13" s="81" t="s">
        <v>281</v>
      </c>
      <c r="AS13" s="81" t="s">
        <v>281</v>
      </c>
      <c r="AT13" s="81" t="s">
        <v>281</v>
      </c>
      <c r="AU13" s="81" t="s">
        <v>281</v>
      </c>
      <c r="AV13" s="81" t="s">
        <v>281</v>
      </c>
      <c r="AW13" s="81" t="s">
        <v>281</v>
      </c>
      <c r="AX13" s="81" t="s">
        <v>281</v>
      </c>
      <c r="AY13" s="81" t="s">
        <v>281</v>
      </c>
      <c r="AZ13" s="81" t="s">
        <v>281</v>
      </c>
      <c r="BA13" s="81" t="s">
        <v>281</v>
      </c>
      <c r="BB13" s="81" t="s">
        <v>281</v>
      </c>
      <c r="BC13" s="81" t="s">
        <v>281</v>
      </c>
      <c r="BE13" s="81">
        <f t="shared" si="0"/>
        <v>0.48820223103716953</v>
      </c>
      <c r="BF13" s="81" t="s">
        <v>281</v>
      </c>
    </row>
    <row r="14" spans="1:58" x14ac:dyDescent="0.25">
      <c r="A14" s="54">
        <v>1846</v>
      </c>
      <c r="B14" s="81">
        <v>9.8774064199391542</v>
      </c>
      <c r="C14" s="81" t="s">
        <v>281</v>
      </c>
      <c r="D14" s="81" t="s">
        <v>281</v>
      </c>
      <c r="E14" s="81" t="s">
        <v>281</v>
      </c>
      <c r="F14" s="81" t="s">
        <v>281</v>
      </c>
      <c r="G14" s="81" t="s">
        <v>281</v>
      </c>
      <c r="H14" s="81" t="s">
        <v>281</v>
      </c>
      <c r="I14" s="81" t="s">
        <v>281</v>
      </c>
      <c r="J14" s="81" t="s">
        <v>281</v>
      </c>
      <c r="K14" s="81" t="s">
        <v>281</v>
      </c>
      <c r="L14" s="81" t="s">
        <v>281</v>
      </c>
      <c r="M14" s="81" t="s">
        <v>281</v>
      </c>
      <c r="N14" s="81" t="s">
        <v>281</v>
      </c>
      <c r="O14" s="81" t="s">
        <v>281</v>
      </c>
      <c r="P14" s="81">
        <v>0.13005367826825129</v>
      </c>
      <c r="Q14" s="81" t="s">
        <v>281</v>
      </c>
      <c r="R14" s="81" t="s">
        <v>281</v>
      </c>
      <c r="S14" s="81" t="s">
        <v>281</v>
      </c>
      <c r="T14" s="81" t="s">
        <v>281</v>
      </c>
      <c r="U14" s="81" t="s">
        <v>281</v>
      </c>
      <c r="V14" s="81" t="s">
        <v>281</v>
      </c>
      <c r="W14" s="81" t="s">
        <v>281</v>
      </c>
      <c r="X14" s="81" t="s">
        <v>281</v>
      </c>
      <c r="Y14" s="81" t="s">
        <v>281</v>
      </c>
      <c r="Z14" s="81" t="s">
        <v>281</v>
      </c>
      <c r="AA14" s="102">
        <v>1.0680641101719983</v>
      </c>
      <c r="AB14" s="81" t="s">
        <v>281</v>
      </c>
      <c r="AC14" s="81" t="s">
        <v>281</v>
      </c>
      <c r="AD14" s="81">
        <v>0.10483898950078196</v>
      </c>
      <c r="AE14" s="81" t="s">
        <v>281</v>
      </c>
      <c r="AF14" s="81" t="s">
        <v>281</v>
      </c>
      <c r="AG14" s="81" t="s">
        <v>281</v>
      </c>
      <c r="AH14" s="81" t="s">
        <v>281</v>
      </c>
      <c r="AI14" s="81" t="s">
        <v>281</v>
      </c>
      <c r="AJ14" s="81" t="s">
        <v>281</v>
      </c>
      <c r="AK14" s="81" t="s">
        <v>281</v>
      </c>
      <c r="AL14" s="81" t="s">
        <v>281</v>
      </c>
      <c r="AM14" s="81" t="s">
        <v>281</v>
      </c>
      <c r="AN14" s="81" t="s">
        <v>281</v>
      </c>
      <c r="AO14" s="81" t="s">
        <v>281</v>
      </c>
      <c r="AP14" s="81" t="s">
        <v>281</v>
      </c>
      <c r="AQ14" s="81" t="s">
        <v>281</v>
      </c>
      <c r="AR14" s="81" t="s">
        <v>281</v>
      </c>
      <c r="AS14" s="81" t="s">
        <v>281</v>
      </c>
      <c r="AT14" s="81" t="s">
        <v>281</v>
      </c>
      <c r="AU14" s="81" t="s">
        <v>281</v>
      </c>
      <c r="AV14" s="81" t="s">
        <v>281</v>
      </c>
      <c r="AW14" s="81" t="s">
        <v>281</v>
      </c>
      <c r="AX14" s="81" t="s">
        <v>281</v>
      </c>
      <c r="AY14" s="81" t="s">
        <v>281</v>
      </c>
      <c r="AZ14" s="81" t="s">
        <v>281</v>
      </c>
      <c r="BA14" s="81" t="s">
        <v>281</v>
      </c>
      <c r="BB14" s="81" t="s">
        <v>281</v>
      </c>
      <c r="BC14" s="81" t="s">
        <v>281</v>
      </c>
      <c r="BE14" s="81">
        <f t="shared" si="0"/>
        <v>0.48705816158311693</v>
      </c>
      <c r="BF14" s="81" t="s">
        <v>281</v>
      </c>
    </row>
    <row r="15" spans="1:58" x14ac:dyDescent="0.25">
      <c r="A15" s="54">
        <v>1847</v>
      </c>
      <c r="B15" s="81">
        <v>12.606575949275562</v>
      </c>
      <c r="C15" s="81" t="s">
        <v>281</v>
      </c>
      <c r="D15" s="81" t="s">
        <v>281</v>
      </c>
      <c r="E15" s="81" t="s">
        <v>281</v>
      </c>
      <c r="F15" s="81" t="s">
        <v>281</v>
      </c>
      <c r="G15" s="81" t="s">
        <v>281</v>
      </c>
      <c r="H15" s="81" t="s">
        <v>281</v>
      </c>
      <c r="I15" s="81" t="s">
        <v>281</v>
      </c>
      <c r="J15" s="81" t="s">
        <v>281</v>
      </c>
      <c r="K15" s="81" t="s">
        <v>281</v>
      </c>
      <c r="L15" s="81" t="s">
        <v>281</v>
      </c>
      <c r="M15" s="81" t="s">
        <v>281</v>
      </c>
      <c r="N15" s="81" t="s">
        <v>281</v>
      </c>
      <c r="O15" s="81" t="s">
        <v>281</v>
      </c>
      <c r="P15" s="81">
        <v>0.11745655676790669</v>
      </c>
      <c r="Q15" s="81" t="s">
        <v>281</v>
      </c>
      <c r="R15" s="81" t="s">
        <v>281</v>
      </c>
      <c r="S15" s="81" t="s">
        <v>281</v>
      </c>
      <c r="T15" s="81" t="s">
        <v>281</v>
      </c>
      <c r="U15" s="81" t="s">
        <v>281</v>
      </c>
      <c r="V15" s="81" t="s">
        <v>281</v>
      </c>
      <c r="W15" s="81" t="s">
        <v>281</v>
      </c>
      <c r="X15" s="81" t="s">
        <v>281</v>
      </c>
      <c r="Y15" s="81" t="s">
        <v>281</v>
      </c>
      <c r="Z15" s="81" t="s">
        <v>281</v>
      </c>
      <c r="AA15" s="102">
        <v>0.93925976470913664</v>
      </c>
      <c r="AB15" s="81" t="s">
        <v>281</v>
      </c>
      <c r="AC15" s="81" t="s">
        <v>281</v>
      </c>
      <c r="AD15" s="81">
        <v>0.10188797357111178</v>
      </c>
      <c r="AE15" s="81" t="s">
        <v>281</v>
      </c>
      <c r="AF15" s="81" t="s">
        <v>281</v>
      </c>
      <c r="AG15" s="81" t="s">
        <v>281</v>
      </c>
      <c r="AH15" s="81" t="s">
        <v>281</v>
      </c>
      <c r="AI15" s="81" t="s">
        <v>281</v>
      </c>
      <c r="AJ15" s="81" t="s">
        <v>281</v>
      </c>
      <c r="AK15" s="81" t="s">
        <v>281</v>
      </c>
      <c r="AL15" s="81" t="s">
        <v>281</v>
      </c>
      <c r="AM15" s="81" t="s">
        <v>281</v>
      </c>
      <c r="AN15" s="81" t="s">
        <v>281</v>
      </c>
      <c r="AO15" s="81" t="s">
        <v>281</v>
      </c>
      <c r="AP15" s="81" t="s">
        <v>281</v>
      </c>
      <c r="AQ15" s="81" t="s">
        <v>281</v>
      </c>
      <c r="AR15" s="81" t="s">
        <v>281</v>
      </c>
      <c r="AS15" s="81" t="s">
        <v>281</v>
      </c>
      <c r="AT15" s="81" t="s">
        <v>281</v>
      </c>
      <c r="AU15" s="81" t="s">
        <v>281</v>
      </c>
      <c r="AV15" s="81" t="s">
        <v>281</v>
      </c>
      <c r="AW15" s="81" t="s">
        <v>281</v>
      </c>
      <c r="AX15" s="81" t="s">
        <v>281</v>
      </c>
      <c r="AY15" s="81" t="s">
        <v>281</v>
      </c>
      <c r="AZ15" s="81" t="s">
        <v>281</v>
      </c>
      <c r="BA15" s="81" t="s">
        <v>281</v>
      </c>
      <c r="BB15" s="81" t="s">
        <v>281</v>
      </c>
      <c r="BC15" s="81" t="s">
        <v>281</v>
      </c>
      <c r="BE15" s="81">
        <f t="shared" si="0"/>
        <v>0.50372814967930168</v>
      </c>
      <c r="BF15" s="81" t="s">
        <v>281</v>
      </c>
    </row>
    <row r="16" spans="1:58" x14ac:dyDescent="0.25">
      <c r="A16" s="54">
        <v>1848</v>
      </c>
      <c r="B16" s="81">
        <v>14.940953890659202</v>
      </c>
      <c r="C16" s="81" t="s">
        <v>281</v>
      </c>
      <c r="D16" s="81" t="s">
        <v>281</v>
      </c>
      <c r="E16" s="81" t="s">
        <v>281</v>
      </c>
      <c r="F16" s="81" t="s">
        <v>281</v>
      </c>
      <c r="G16" s="81" t="s">
        <v>281</v>
      </c>
      <c r="H16" s="81" t="s">
        <v>281</v>
      </c>
      <c r="I16" s="81" t="s">
        <v>281</v>
      </c>
      <c r="J16" s="81" t="s">
        <v>281</v>
      </c>
      <c r="K16" s="81" t="s">
        <v>281</v>
      </c>
      <c r="L16" s="81" t="s">
        <v>281</v>
      </c>
      <c r="M16" s="81" t="s">
        <v>281</v>
      </c>
      <c r="N16" s="81" t="s">
        <v>281</v>
      </c>
      <c r="O16" s="81" t="s">
        <v>281</v>
      </c>
      <c r="P16" s="81">
        <v>0.12093785065202473</v>
      </c>
      <c r="Q16" s="81" t="s">
        <v>281</v>
      </c>
      <c r="R16" s="81" t="s">
        <v>281</v>
      </c>
      <c r="S16" s="81" t="s">
        <v>281</v>
      </c>
      <c r="T16" s="81" t="s">
        <v>281</v>
      </c>
      <c r="U16" s="81" t="s">
        <v>281</v>
      </c>
      <c r="V16" s="81" t="s">
        <v>281</v>
      </c>
      <c r="W16" s="81" t="s">
        <v>281</v>
      </c>
      <c r="X16" s="81" t="s">
        <v>281</v>
      </c>
      <c r="Y16" s="81" t="s">
        <v>281</v>
      </c>
      <c r="Z16" s="81" t="s">
        <v>281</v>
      </c>
      <c r="AA16" s="102">
        <v>1.336873895528258</v>
      </c>
      <c r="AB16" s="81" t="s">
        <v>281</v>
      </c>
      <c r="AC16" s="81" t="s">
        <v>281</v>
      </c>
      <c r="AD16" s="81">
        <v>9.909838993947355E-2</v>
      </c>
      <c r="AE16" s="81" t="s">
        <v>281</v>
      </c>
      <c r="AF16" s="81" t="s">
        <v>281</v>
      </c>
      <c r="AG16" s="81" t="s">
        <v>281</v>
      </c>
      <c r="AH16" s="81" t="s">
        <v>281</v>
      </c>
      <c r="AI16" s="81" t="s">
        <v>281</v>
      </c>
      <c r="AJ16" s="81" t="s">
        <v>281</v>
      </c>
      <c r="AK16" s="81" t="s">
        <v>281</v>
      </c>
      <c r="AL16" s="81" t="s">
        <v>281</v>
      </c>
      <c r="AM16" s="81" t="s">
        <v>281</v>
      </c>
      <c r="AN16" s="81" t="s">
        <v>281</v>
      </c>
      <c r="AO16" s="81" t="s">
        <v>281</v>
      </c>
      <c r="AP16" s="81" t="s">
        <v>281</v>
      </c>
      <c r="AQ16" s="81" t="s">
        <v>281</v>
      </c>
      <c r="AR16" s="81" t="s">
        <v>281</v>
      </c>
      <c r="AS16" s="81" t="s">
        <v>281</v>
      </c>
      <c r="AT16" s="81" t="s">
        <v>281</v>
      </c>
      <c r="AU16" s="81" t="s">
        <v>281</v>
      </c>
      <c r="AV16" s="81" t="s">
        <v>281</v>
      </c>
      <c r="AW16" s="81" t="s">
        <v>281</v>
      </c>
      <c r="AX16" s="81" t="s">
        <v>281</v>
      </c>
      <c r="AY16" s="81" t="s">
        <v>281</v>
      </c>
      <c r="AZ16" s="81" t="s">
        <v>281</v>
      </c>
      <c r="BA16" s="81" t="s">
        <v>281</v>
      </c>
      <c r="BB16" s="81" t="s">
        <v>281</v>
      </c>
      <c r="BC16" s="81" t="s">
        <v>281</v>
      </c>
      <c r="BE16" s="81">
        <f t="shared" si="0"/>
        <v>0.49859902951832413</v>
      </c>
      <c r="BF16" s="81" t="s">
        <v>281</v>
      </c>
    </row>
    <row r="17" spans="1:58" x14ac:dyDescent="0.25">
      <c r="A17" s="54">
        <v>1849</v>
      </c>
      <c r="B17" s="81">
        <v>15.123944673237807</v>
      </c>
      <c r="C17" s="81" t="s">
        <v>281</v>
      </c>
      <c r="D17" s="81" t="s">
        <v>281</v>
      </c>
      <c r="E17" s="81" t="s">
        <v>281</v>
      </c>
      <c r="F17" s="81" t="s">
        <v>281</v>
      </c>
      <c r="G17" s="81" t="s">
        <v>281</v>
      </c>
      <c r="H17" s="81" t="s">
        <v>281</v>
      </c>
      <c r="I17" s="81" t="s">
        <v>281</v>
      </c>
      <c r="J17" s="81" t="s">
        <v>281</v>
      </c>
      <c r="K17" s="81" t="s">
        <v>281</v>
      </c>
      <c r="L17" s="81" t="s">
        <v>281</v>
      </c>
      <c r="M17" s="81" t="s">
        <v>281</v>
      </c>
      <c r="N17" s="81" t="s">
        <v>281</v>
      </c>
      <c r="O17" s="81" t="s">
        <v>281</v>
      </c>
      <c r="P17" s="81">
        <v>0.12434498383462761</v>
      </c>
      <c r="Q17" s="81" t="s">
        <v>281</v>
      </c>
      <c r="R17" s="81" t="s">
        <v>281</v>
      </c>
      <c r="S17" s="81" t="s">
        <v>281</v>
      </c>
      <c r="T17" s="81" t="s">
        <v>281</v>
      </c>
      <c r="U17" s="81" t="s">
        <v>281</v>
      </c>
      <c r="V17" s="81" t="s">
        <v>281</v>
      </c>
      <c r="W17" s="81" t="s">
        <v>281</v>
      </c>
      <c r="X17" s="81" t="s">
        <v>281</v>
      </c>
      <c r="Y17" s="81" t="s">
        <v>281</v>
      </c>
      <c r="Z17" s="81" t="s">
        <v>281</v>
      </c>
      <c r="AA17" s="102">
        <v>1.1404813119691819</v>
      </c>
      <c r="AB17" s="81" t="s">
        <v>281</v>
      </c>
      <c r="AC17" s="81" t="s">
        <v>281</v>
      </c>
      <c r="AD17" s="81">
        <v>9.6453127176972103E-2</v>
      </c>
      <c r="AE17" s="81" t="s">
        <v>281</v>
      </c>
      <c r="AF17" s="81" t="s">
        <v>281</v>
      </c>
      <c r="AG17" s="81" t="s">
        <v>281</v>
      </c>
      <c r="AH17" s="81" t="s">
        <v>281</v>
      </c>
      <c r="AI17" s="81" t="s">
        <v>281</v>
      </c>
      <c r="AJ17" s="81" t="s">
        <v>281</v>
      </c>
      <c r="AK17" s="81" t="s">
        <v>281</v>
      </c>
      <c r="AL17" s="81" t="s">
        <v>281</v>
      </c>
      <c r="AM17" s="81" t="s">
        <v>281</v>
      </c>
      <c r="AN17" s="81" t="s">
        <v>281</v>
      </c>
      <c r="AO17" s="81" t="s">
        <v>281</v>
      </c>
      <c r="AP17" s="81" t="s">
        <v>281</v>
      </c>
      <c r="AQ17" s="81" t="s">
        <v>281</v>
      </c>
      <c r="AR17" s="81" t="s">
        <v>281</v>
      </c>
      <c r="AS17" s="81" t="s">
        <v>281</v>
      </c>
      <c r="AT17" s="81" t="s">
        <v>281</v>
      </c>
      <c r="AU17" s="81" t="s">
        <v>281</v>
      </c>
      <c r="AV17" s="81" t="s">
        <v>281</v>
      </c>
      <c r="AW17" s="81" t="s">
        <v>281</v>
      </c>
      <c r="AX17" s="81" t="s">
        <v>281</v>
      </c>
      <c r="AY17" s="81" t="s">
        <v>281</v>
      </c>
      <c r="AZ17" s="81" t="s">
        <v>281</v>
      </c>
      <c r="BA17" s="81" t="s">
        <v>281</v>
      </c>
      <c r="BB17" s="81" t="s">
        <v>281</v>
      </c>
      <c r="BC17" s="81" t="s">
        <v>281</v>
      </c>
      <c r="BE17" s="81">
        <f t="shared" si="0"/>
        <v>0.5046481321545081</v>
      </c>
      <c r="BF17" s="81" t="s">
        <v>281</v>
      </c>
    </row>
    <row r="18" spans="1:58" x14ac:dyDescent="0.25">
      <c r="A18" s="54">
        <v>1850</v>
      </c>
      <c r="B18" s="81">
        <v>14.053932130949102</v>
      </c>
      <c r="C18" s="81" t="s">
        <v>281</v>
      </c>
      <c r="D18" s="81" t="s">
        <v>281</v>
      </c>
      <c r="E18" s="81" t="s">
        <v>281</v>
      </c>
      <c r="F18" s="81" t="s">
        <v>281</v>
      </c>
      <c r="G18" s="81" t="s">
        <v>281</v>
      </c>
      <c r="H18" s="81" t="s">
        <v>281</v>
      </c>
      <c r="I18" s="81" t="s">
        <v>281</v>
      </c>
      <c r="J18" s="81" t="s">
        <v>281</v>
      </c>
      <c r="K18" s="81" t="s">
        <v>281</v>
      </c>
      <c r="L18" s="81" t="s">
        <v>281</v>
      </c>
      <c r="M18" s="81" t="s">
        <v>281</v>
      </c>
      <c r="N18" s="81" t="s">
        <v>281</v>
      </c>
      <c r="O18" s="81" t="s">
        <v>281</v>
      </c>
      <c r="P18" s="81">
        <v>0.12919251534527798</v>
      </c>
      <c r="Q18" s="81" t="s">
        <v>281</v>
      </c>
      <c r="R18" s="81" t="s">
        <v>281</v>
      </c>
      <c r="S18" s="81" t="s">
        <v>281</v>
      </c>
      <c r="T18" s="81" t="s">
        <v>281</v>
      </c>
      <c r="U18" s="81" t="s">
        <v>281</v>
      </c>
      <c r="V18" s="81" t="s">
        <v>281</v>
      </c>
      <c r="W18" s="81" t="s">
        <v>281</v>
      </c>
      <c r="X18" s="81" t="s">
        <v>281</v>
      </c>
      <c r="Y18" s="81" t="s">
        <v>281</v>
      </c>
      <c r="Z18" s="81" t="s">
        <v>281</v>
      </c>
      <c r="AA18" s="102">
        <v>0.88235762683787111</v>
      </c>
      <c r="AB18" s="81" t="s">
        <v>281</v>
      </c>
      <c r="AC18" s="81" t="s">
        <v>281</v>
      </c>
      <c r="AD18" s="81">
        <v>0.12167148738675961</v>
      </c>
      <c r="AE18" s="81" t="s">
        <v>281</v>
      </c>
      <c r="AF18" s="81" t="s">
        <v>281</v>
      </c>
      <c r="AG18" s="81" t="s">
        <v>281</v>
      </c>
      <c r="AH18" s="81" t="s">
        <v>281</v>
      </c>
      <c r="AI18" s="81" t="s">
        <v>281</v>
      </c>
      <c r="AJ18" s="81" t="s">
        <v>281</v>
      </c>
      <c r="AK18" s="81" t="s">
        <v>281</v>
      </c>
      <c r="AL18" s="81" t="s">
        <v>281</v>
      </c>
      <c r="AM18" s="81" t="s">
        <v>281</v>
      </c>
      <c r="AN18" s="81" t="s">
        <v>281</v>
      </c>
      <c r="AO18" s="81" t="s">
        <v>281</v>
      </c>
      <c r="AP18" s="81" t="s">
        <v>281</v>
      </c>
      <c r="AQ18" s="81" t="s">
        <v>281</v>
      </c>
      <c r="AR18" s="81" t="s">
        <v>281</v>
      </c>
      <c r="AS18" s="81" t="s">
        <v>281</v>
      </c>
      <c r="AT18" s="81" t="s">
        <v>281</v>
      </c>
      <c r="AU18" s="81" t="s">
        <v>281</v>
      </c>
      <c r="AV18" s="81" t="s">
        <v>281</v>
      </c>
      <c r="AW18" s="81" t="s">
        <v>281</v>
      </c>
      <c r="AX18" s="81" t="s">
        <v>281</v>
      </c>
      <c r="AY18" s="81" t="s">
        <v>281</v>
      </c>
      <c r="AZ18" s="81" t="s">
        <v>281</v>
      </c>
      <c r="BA18" s="81" t="s">
        <v>281</v>
      </c>
      <c r="BB18" s="81" t="s">
        <v>281</v>
      </c>
      <c r="BC18" s="81" t="s">
        <v>281</v>
      </c>
      <c r="BE18" s="81">
        <f t="shared" si="0"/>
        <v>0.50868687382245514</v>
      </c>
      <c r="BF18" s="81" t="s">
        <v>281</v>
      </c>
    </row>
    <row r="19" spans="1:58" x14ac:dyDescent="0.25">
      <c r="A19" s="54">
        <v>1851</v>
      </c>
      <c r="B19" s="81">
        <v>12.539377197565722</v>
      </c>
      <c r="C19" s="81" t="s">
        <v>281</v>
      </c>
      <c r="D19" s="81" t="s">
        <v>281</v>
      </c>
      <c r="E19" s="81" t="s">
        <v>281</v>
      </c>
      <c r="F19" s="81" t="s">
        <v>281</v>
      </c>
      <c r="G19" s="81" t="s">
        <v>281</v>
      </c>
      <c r="H19" s="81" t="s">
        <v>281</v>
      </c>
      <c r="I19" s="81" t="s">
        <v>281</v>
      </c>
      <c r="J19" s="81" t="s">
        <v>281</v>
      </c>
      <c r="K19" s="81" t="s">
        <v>281</v>
      </c>
      <c r="L19" s="81" t="s">
        <v>281</v>
      </c>
      <c r="M19" s="81" t="s">
        <v>281</v>
      </c>
      <c r="N19" s="81" t="s">
        <v>281</v>
      </c>
      <c r="O19" s="81" t="s">
        <v>281</v>
      </c>
      <c r="P19" s="81">
        <v>0.12716566913341995</v>
      </c>
      <c r="Q19" s="81" t="s">
        <v>281</v>
      </c>
      <c r="R19" s="81" t="s">
        <v>281</v>
      </c>
      <c r="S19" s="81" t="s">
        <v>281</v>
      </c>
      <c r="T19" s="81" t="s">
        <v>281</v>
      </c>
      <c r="U19" s="81" t="s">
        <v>281</v>
      </c>
      <c r="V19" s="81" t="s">
        <v>281</v>
      </c>
      <c r="W19" s="81" t="s">
        <v>281</v>
      </c>
      <c r="X19" s="81" t="s">
        <v>281</v>
      </c>
      <c r="Y19" s="81" t="s">
        <v>281</v>
      </c>
      <c r="Z19" s="81" t="s">
        <v>281</v>
      </c>
      <c r="AA19" s="102">
        <v>1.0912895730615424</v>
      </c>
      <c r="AB19" s="81" t="s">
        <v>281</v>
      </c>
      <c r="AC19" s="81" t="s">
        <v>281</v>
      </c>
      <c r="AD19" s="81">
        <v>0.11755557308142585</v>
      </c>
      <c r="AE19" s="81" t="s">
        <v>281</v>
      </c>
      <c r="AF19" s="81" t="s">
        <v>281</v>
      </c>
      <c r="AG19" s="81" t="s">
        <v>281</v>
      </c>
      <c r="AH19" s="81" t="s">
        <v>281</v>
      </c>
      <c r="AI19" s="81" t="s">
        <v>281</v>
      </c>
      <c r="AJ19" s="81" t="s">
        <v>281</v>
      </c>
      <c r="AK19" s="81" t="s">
        <v>281</v>
      </c>
      <c r="AL19" s="81" t="s">
        <v>281</v>
      </c>
      <c r="AM19" s="81" t="s">
        <v>281</v>
      </c>
      <c r="AN19" s="81" t="s">
        <v>281</v>
      </c>
      <c r="AO19" s="81" t="s">
        <v>281</v>
      </c>
      <c r="AP19" s="81" t="s">
        <v>281</v>
      </c>
      <c r="AQ19" s="81" t="s">
        <v>281</v>
      </c>
      <c r="AR19" s="81" t="s">
        <v>281</v>
      </c>
      <c r="AS19" s="81" t="s">
        <v>281</v>
      </c>
      <c r="AT19" s="81" t="s">
        <v>281</v>
      </c>
      <c r="AU19" s="81" t="s">
        <v>281</v>
      </c>
      <c r="AV19" s="81" t="s">
        <v>281</v>
      </c>
      <c r="AW19" s="81" t="s">
        <v>281</v>
      </c>
      <c r="AX19" s="81" t="s">
        <v>281</v>
      </c>
      <c r="AY19" s="81" t="s">
        <v>281</v>
      </c>
      <c r="AZ19" s="81" t="s">
        <v>281</v>
      </c>
      <c r="BA19" s="81" t="s">
        <v>281</v>
      </c>
      <c r="BB19" s="81" t="s">
        <v>281</v>
      </c>
      <c r="BC19" s="81" t="s">
        <v>281</v>
      </c>
      <c r="BE19" s="81">
        <f t="shared" si="0"/>
        <v>0.49743090030605253</v>
      </c>
      <c r="BF19" s="81" t="s">
        <v>281</v>
      </c>
    </row>
    <row r="20" spans="1:58" x14ac:dyDescent="0.25">
      <c r="A20" s="54">
        <v>1852</v>
      </c>
      <c r="B20" s="81">
        <v>11.677557999125895</v>
      </c>
      <c r="C20" s="81" t="s">
        <v>281</v>
      </c>
      <c r="D20" s="81" t="s">
        <v>281</v>
      </c>
      <c r="E20" s="81" t="s">
        <v>281</v>
      </c>
      <c r="F20" s="81" t="s">
        <v>281</v>
      </c>
      <c r="G20" s="81" t="s">
        <v>281</v>
      </c>
      <c r="H20" s="81" t="s">
        <v>281</v>
      </c>
      <c r="I20" s="81" t="s">
        <v>281</v>
      </c>
      <c r="J20" s="81" t="s">
        <v>281</v>
      </c>
      <c r="K20" s="81" t="s">
        <v>281</v>
      </c>
      <c r="L20" s="81" t="s">
        <v>281</v>
      </c>
      <c r="M20" s="81" t="s">
        <v>281</v>
      </c>
      <c r="N20" s="81" t="s">
        <v>281</v>
      </c>
      <c r="O20" s="81" t="s">
        <v>281</v>
      </c>
      <c r="P20" s="81">
        <v>0.12786004050819916</v>
      </c>
      <c r="Q20" s="81" t="s">
        <v>281</v>
      </c>
      <c r="R20" s="81" t="s">
        <v>281</v>
      </c>
      <c r="S20" s="81" t="s">
        <v>281</v>
      </c>
      <c r="T20" s="81" t="s">
        <v>281</v>
      </c>
      <c r="U20" s="81" t="s">
        <v>281</v>
      </c>
      <c r="V20" s="81" t="s">
        <v>281</v>
      </c>
      <c r="W20" s="81" t="s">
        <v>281</v>
      </c>
      <c r="X20" s="81" t="s">
        <v>281</v>
      </c>
      <c r="Y20" s="81" t="s">
        <v>281</v>
      </c>
      <c r="Z20" s="81" t="s">
        <v>281</v>
      </c>
      <c r="AA20" s="102">
        <v>1.1780939940971256</v>
      </c>
      <c r="AB20" s="81" t="s">
        <v>281</v>
      </c>
      <c r="AC20" s="81" t="s">
        <v>281</v>
      </c>
      <c r="AD20" s="81">
        <v>0.11370887705933519</v>
      </c>
      <c r="AE20" s="81" t="s">
        <v>281</v>
      </c>
      <c r="AF20" s="81" t="s">
        <v>281</v>
      </c>
      <c r="AG20" s="81" t="s">
        <v>281</v>
      </c>
      <c r="AH20" s="81" t="s">
        <v>281</v>
      </c>
      <c r="AI20" s="81" t="s">
        <v>281</v>
      </c>
      <c r="AJ20" s="81" t="s">
        <v>281</v>
      </c>
      <c r="AK20" s="81" t="s">
        <v>281</v>
      </c>
      <c r="AL20" s="81" t="s">
        <v>281</v>
      </c>
      <c r="AM20" s="81" t="s">
        <v>281</v>
      </c>
      <c r="AN20" s="81" t="s">
        <v>281</v>
      </c>
      <c r="AO20" s="81" t="s">
        <v>281</v>
      </c>
      <c r="AP20" s="81" t="s">
        <v>281</v>
      </c>
      <c r="AQ20" s="81" t="s">
        <v>281</v>
      </c>
      <c r="AR20" s="81" t="s">
        <v>281</v>
      </c>
      <c r="AS20" s="81" t="s">
        <v>281</v>
      </c>
      <c r="AT20" s="81" t="s">
        <v>281</v>
      </c>
      <c r="AU20" s="81" t="s">
        <v>281</v>
      </c>
      <c r="AV20" s="81" t="s">
        <v>281</v>
      </c>
      <c r="AW20" s="81" t="s">
        <v>281</v>
      </c>
      <c r="AX20" s="81" t="s">
        <v>281</v>
      </c>
      <c r="AY20" s="81" t="s">
        <v>281</v>
      </c>
      <c r="AZ20" s="81" t="s">
        <v>281</v>
      </c>
      <c r="BA20" s="81" t="s">
        <v>281</v>
      </c>
      <c r="BB20" s="81" t="s">
        <v>281</v>
      </c>
      <c r="BC20" s="81" t="s">
        <v>281</v>
      </c>
      <c r="BE20" s="81">
        <f t="shared" si="0"/>
        <v>0.49126356031869506</v>
      </c>
      <c r="BF20" s="81" t="s">
        <v>281</v>
      </c>
    </row>
    <row r="21" spans="1:58" x14ac:dyDescent="0.25">
      <c r="A21" s="54">
        <v>1853</v>
      </c>
      <c r="B21" s="81">
        <v>9.3081217186096534</v>
      </c>
      <c r="C21" s="81" t="s">
        <v>281</v>
      </c>
      <c r="D21" s="81" t="s">
        <v>281</v>
      </c>
      <c r="E21" s="81" t="s">
        <v>281</v>
      </c>
      <c r="F21" s="81" t="s">
        <v>281</v>
      </c>
      <c r="G21" s="81" t="s">
        <v>281</v>
      </c>
      <c r="H21" s="81" t="s">
        <v>281</v>
      </c>
      <c r="I21" s="81" t="s">
        <v>281</v>
      </c>
      <c r="J21" s="81" t="s">
        <v>281</v>
      </c>
      <c r="K21" s="81" t="s">
        <v>281</v>
      </c>
      <c r="L21" s="81" t="s">
        <v>281</v>
      </c>
      <c r="M21" s="81" t="s">
        <v>281</v>
      </c>
      <c r="N21" s="81" t="s">
        <v>281</v>
      </c>
      <c r="O21" s="81" t="s">
        <v>281</v>
      </c>
      <c r="P21" s="81">
        <v>0.13642274189665299</v>
      </c>
      <c r="Q21" s="81" t="s">
        <v>281</v>
      </c>
      <c r="R21" s="81" t="s">
        <v>281</v>
      </c>
      <c r="S21" s="81" t="s">
        <v>281</v>
      </c>
      <c r="T21" s="81" t="s">
        <v>281</v>
      </c>
      <c r="U21" s="81" t="s">
        <v>281</v>
      </c>
      <c r="V21" s="81" t="s">
        <v>281</v>
      </c>
      <c r="W21" s="81" t="s">
        <v>281</v>
      </c>
      <c r="X21" s="81" t="s">
        <v>281</v>
      </c>
      <c r="Y21" s="81" t="s">
        <v>281</v>
      </c>
      <c r="Z21" s="81" t="s">
        <v>281</v>
      </c>
      <c r="AA21" s="102">
        <v>2.1314147925670892</v>
      </c>
      <c r="AB21" s="81" t="s">
        <v>281</v>
      </c>
      <c r="AC21" s="81" t="s">
        <v>281</v>
      </c>
      <c r="AD21" s="81">
        <v>0.10968323879690797</v>
      </c>
      <c r="AE21" s="81" t="s">
        <v>281</v>
      </c>
      <c r="AF21" s="81" t="s">
        <v>281</v>
      </c>
      <c r="AG21" s="81" t="s">
        <v>281</v>
      </c>
      <c r="AH21" s="81" t="s">
        <v>281</v>
      </c>
      <c r="AI21" s="81" t="s">
        <v>281</v>
      </c>
      <c r="AJ21" s="81" t="s">
        <v>281</v>
      </c>
      <c r="AK21" s="81" t="s">
        <v>281</v>
      </c>
      <c r="AL21" s="81" t="s">
        <v>281</v>
      </c>
      <c r="AM21" s="81" t="s">
        <v>281</v>
      </c>
      <c r="AN21" s="81" t="s">
        <v>281</v>
      </c>
      <c r="AO21" s="81" t="s">
        <v>281</v>
      </c>
      <c r="AP21" s="81" t="s">
        <v>281</v>
      </c>
      <c r="AQ21" s="81" t="s">
        <v>281</v>
      </c>
      <c r="AR21" s="81" t="s">
        <v>281</v>
      </c>
      <c r="AS21" s="81" t="s">
        <v>281</v>
      </c>
      <c r="AT21" s="81" t="s">
        <v>281</v>
      </c>
      <c r="AU21" s="81" t="s">
        <v>281</v>
      </c>
      <c r="AV21" s="81" t="s">
        <v>281</v>
      </c>
      <c r="AW21" s="81" t="s">
        <v>281</v>
      </c>
      <c r="AX21" s="81" t="s">
        <v>281</v>
      </c>
      <c r="AY21" s="81" t="s">
        <v>281</v>
      </c>
      <c r="AZ21" s="81" t="s">
        <v>281</v>
      </c>
      <c r="BA21" s="81" t="s">
        <v>281</v>
      </c>
      <c r="BB21" s="81" t="s">
        <v>281</v>
      </c>
      <c r="BC21" s="81" t="s">
        <v>281</v>
      </c>
      <c r="BE21" s="81">
        <f t="shared" si="0"/>
        <v>0.44690601648141126</v>
      </c>
      <c r="BF21" s="81" t="s">
        <v>281</v>
      </c>
    </row>
    <row r="22" spans="1:58" x14ac:dyDescent="0.25">
      <c r="A22" s="54">
        <v>1854</v>
      </c>
      <c r="B22" s="81">
        <v>6.4077597599609426</v>
      </c>
      <c r="C22" s="81" t="s">
        <v>281</v>
      </c>
      <c r="D22" s="81" t="s">
        <v>281</v>
      </c>
      <c r="E22" s="81" t="s">
        <v>281</v>
      </c>
      <c r="F22" s="81" t="s">
        <v>281</v>
      </c>
      <c r="G22" s="81" t="s">
        <v>281</v>
      </c>
      <c r="H22" s="81" t="s">
        <v>281</v>
      </c>
      <c r="I22" s="81" t="s">
        <v>281</v>
      </c>
      <c r="J22" s="81" t="s">
        <v>281</v>
      </c>
      <c r="K22" s="81" t="s">
        <v>281</v>
      </c>
      <c r="L22" s="81" t="s">
        <v>281</v>
      </c>
      <c r="M22" s="81" t="s">
        <v>281</v>
      </c>
      <c r="N22" s="81" t="s">
        <v>281</v>
      </c>
      <c r="O22" s="81" t="s">
        <v>281</v>
      </c>
      <c r="P22" s="81">
        <v>0.13468325806310577</v>
      </c>
      <c r="Q22" s="81" t="s">
        <v>281</v>
      </c>
      <c r="R22" s="81" t="s">
        <v>281</v>
      </c>
      <c r="S22" s="81" t="s">
        <v>281</v>
      </c>
      <c r="T22" s="81" t="s">
        <v>281</v>
      </c>
      <c r="U22" s="81" t="s">
        <v>281</v>
      </c>
      <c r="V22" s="81" t="s">
        <v>281</v>
      </c>
      <c r="W22" s="81" t="s">
        <v>281</v>
      </c>
      <c r="X22" s="81" t="s">
        <v>281</v>
      </c>
      <c r="Y22" s="81" t="s">
        <v>281</v>
      </c>
      <c r="Z22" s="81" t="s">
        <v>281</v>
      </c>
      <c r="AA22" s="102">
        <v>1.2117443053755597</v>
      </c>
      <c r="AB22" s="81" t="s">
        <v>281</v>
      </c>
      <c r="AC22" s="81" t="s">
        <v>281</v>
      </c>
      <c r="AD22" s="81">
        <v>0.10672397606404051</v>
      </c>
      <c r="AE22" s="81" t="s">
        <v>281</v>
      </c>
      <c r="AF22" s="81" t="s">
        <v>281</v>
      </c>
      <c r="AG22" s="81" t="s">
        <v>281</v>
      </c>
      <c r="AH22" s="81" t="s">
        <v>281</v>
      </c>
      <c r="AI22" s="81" t="s">
        <v>281</v>
      </c>
      <c r="AJ22" s="81" t="s">
        <v>281</v>
      </c>
      <c r="AK22" s="81" t="s">
        <v>281</v>
      </c>
      <c r="AL22" s="81" t="s">
        <v>281</v>
      </c>
      <c r="AM22" s="81" t="s">
        <v>281</v>
      </c>
      <c r="AN22" s="81" t="s">
        <v>281</v>
      </c>
      <c r="AO22" s="81" t="s">
        <v>281</v>
      </c>
      <c r="AP22" s="81" t="s">
        <v>281</v>
      </c>
      <c r="AQ22" s="81" t="s">
        <v>281</v>
      </c>
      <c r="AR22" s="81" t="s">
        <v>281</v>
      </c>
      <c r="AS22" s="81" t="s">
        <v>281</v>
      </c>
      <c r="AT22" s="81" t="s">
        <v>281</v>
      </c>
      <c r="AU22" s="81" t="s">
        <v>281</v>
      </c>
      <c r="AV22" s="81" t="s">
        <v>281</v>
      </c>
      <c r="AW22" s="81" t="s">
        <v>281</v>
      </c>
      <c r="AX22" s="81" t="s">
        <v>281</v>
      </c>
      <c r="AY22" s="81" t="s">
        <v>281</v>
      </c>
      <c r="AZ22" s="81" t="s">
        <v>281</v>
      </c>
      <c r="BA22" s="81" t="s">
        <v>281</v>
      </c>
      <c r="BB22" s="81" t="s">
        <v>281</v>
      </c>
      <c r="BC22" s="81" t="s">
        <v>281</v>
      </c>
      <c r="BE22" s="81">
        <f t="shared" si="0"/>
        <v>0.4539834701651721</v>
      </c>
      <c r="BF22" s="81" t="s">
        <v>281</v>
      </c>
    </row>
    <row r="23" spans="1:58" x14ac:dyDescent="0.25">
      <c r="A23" s="54">
        <v>1855</v>
      </c>
      <c r="B23" s="81">
        <v>5.0413026105405416</v>
      </c>
      <c r="C23" s="81" t="s">
        <v>281</v>
      </c>
      <c r="D23" s="81" t="s">
        <v>281</v>
      </c>
      <c r="E23" s="81" t="s">
        <v>281</v>
      </c>
      <c r="F23" s="81" t="s">
        <v>281</v>
      </c>
      <c r="G23" s="81" t="s">
        <v>281</v>
      </c>
      <c r="H23" s="81" t="s">
        <v>281</v>
      </c>
      <c r="I23" s="81" t="s">
        <v>281</v>
      </c>
      <c r="J23" s="81" t="s">
        <v>281</v>
      </c>
      <c r="K23" s="81" t="s">
        <v>281</v>
      </c>
      <c r="L23" s="81" t="s">
        <v>281</v>
      </c>
      <c r="M23" s="81" t="s">
        <v>281</v>
      </c>
      <c r="N23" s="81" t="s">
        <v>281</v>
      </c>
      <c r="O23" s="81" t="s">
        <v>281</v>
      </c>
      <c r="P23" s="81">
        <v>0.12400844556450157</v>
      </c>
      <c r="Q23" s="81" t="s">
        <v>281</v>
      </c>
      <c r="R23" s="81" t="s">
        <v>281</v>
      </c>
      <c r="S23" s="81" t="s">
        <v>281</v>
      </c>
      <c r="T23" s="81" t="s">
        <v>281</v>
      </c>
      <c r="U23" s="81" t="s">
        <v>281</v>
      </c>
      <c r="V23" s="81" t="s">
        <v>281</v>
      </c>
      <c r="W23" s="81" t="s">
        <v>281</v>
      </c>
      <c r="X23" s="81" t="s">
        <v>281</v>
      </c>
      <c r="Y23" s="81" t="s">
        <v>281</v>
      </c>
      <c r="Z23" s="81" t="s">
        <v>281</v>
      </c>
      <c r="AA23" s="102">
        <v>1.1864889112153123</v>
      </c>
      <c r="AB23" s="81" t="s">
        <v>281</v>
      </c>
      <c r="AC23" s="81" t="s">
        <v>281</v>
      </c>
      <c r="AD23" s="81">
        <v>0.10354357210991513</v>
      </c>
      <c r="AE23" s="81" t="s">
        <v>281</v>
      </c>
      <c r="AF23" s="81" t="s">
        <v>281</v>
      </c>
      <c r="AG23" s="81" t="s">
        <v>281</v>
      </c>
      <c r="AH23" s="81" t="s">
        <v>281</v>
      </c>
      <c r="AI23" s="81" t="s">
        <v>281</v>
      </c>
      <c r="AJ23" s="81" t="s">
        <v>281</v>
      </c>
      <c r="AK23" s="81" t="s">
        <v>281</v>
      </c>
      <c r="AL23" s="81" t="s">
        <v>281</v>
      </c>
      <c r="AM23" s="81" t="s">
        <v>281</v>
      </c>
      <c r="AN23" s="81" t="s">
        <v>281</v>
      </c>
      <c r="AO23" s="81" t="s">
        <v>281</v>
      </c>
      <c r="AP23" s="81" t="s">
        <v>281</v>
      </c>
      <c r="AQ23" s="81" t="s">
        <v>281</v>
      </c>
      <c r="AR23" s="81" t="s">
        <v>281</v>
      </c>
      <c r="AS23" s="81" t="s">
        <v>281</v>
      </c>
      <c r="AT23" s="81" t="s">
        <v>281</v>
      </c>
      <c r="AU23" s="81" t="s">
        <v>281</v>
      </c>
      <c r="AV23" s="81" t="s">
        <v>281</v>
      </c>
      <c r="AW23" s="81" t="s">
        <v>281</v>
      </c>
      <c r="AX23" s="81" t="s">
        <v>281</v>
      </c>
      <c r="AY23" s="81" t="s">
        <v>281</v>
      </c>
      <c r="AZ23" s="81" t="s">
        <v>281</v>
      </c>
      <c r="BA23" s="81" t="s">
        <v>281</v>
      </c>
      <c r="BB23" s="81" t="s">
        <v>281</v>
      </c>
      <c r="BC23" s="81" t="s">
        <v>281</v>
      </c>
      <c r="BE23" s="81">
        <f t="shared" si="0"/>
        <v>0.43867775043612434</v>
      </c>
      <c r="BF23" s="81" t="s">
        <v>281</v>
      </c>
    </row>
    <row r="24" spans="1:58" x14ac:dyDescent="0.25">
      <c r="A24" s="54">
        <v>1856</v>
      </c>
      <c r="B24" s="81">
        <v>4.840874727468969</v>
      </c>
      <c r="C24" s="81" t="s">
        <v>281</v>
      </c>
      <c r="D24" s="81" t="s">
        <v>281</v>
      </c>
      <c r="E24" s="81" t="s">
        <v>281</v>
      </c>
      <c r="F24" s="81" t="s">
        <v>281</v>
      </c>
      <c r="G24" s="81" t="s">
        <v>281</v>
      </c>
      <c r="H24" s="81" t="s">
        <v>281</v>
      </c>
      <c r="I24" s="81" t="s">
        <v>281</v>
      </c>
      <c r="J24" s="81" t="s">
        <v>281</v>
      </c>
      <c r="K24" s="81" t="s">
        <v>281</v>
      </c>
      <c r="L24" s="81" t="s">
        <v>281</v>
      </c>
      <c r="M24" s="81" t="s">
        <v>281</v>
      </c>
      <c r="N24" s="81" t="s">
        <v>281</v>
      </c>
      <c r="O24" s="81" t="s">
        <v>281</v>
      </c>
      <c r="P24" s="81">
        <v>0.13658743491314607</v>
      </c>
      <c r="Q24" s="81" t="s">
        <v>281</v>
      </c>
      <c r="R24" s="81" t="s">
        <v>281</v>
      </c>
      <c r="S24" s="81" t="s">
        <v>281</v>
      </c>
      <c r="T24" s="81" t="s">
        <v>281</v>
      </c>
      <c r="U24" s="81" t="s">
        <v>281</v>
      </c>
      <c r="V24" s="81" t="s">
        <v>281</v>
      </c>
      <c r="W24" s="81" t="s">
        <v>281</v>
      </c>
      <c r="X24" s="81" t="s">
        <v>281</v>
      </c>
      <c r="Y24" s="81" t="s">
        <v>281</v>
      </c>
      <c r="Z24" s="81" t="s">
        <v>281</v>
      </c>
      <c r="AA24" s="102">
        <v>1.1566800358147626</v>
      </c>
      <c r="AB24" s="81" t="s">
        <v>281</v>
      </c>
      <c r="AC24" s="81" t="s">
        <v>281</v>
      </c>
      <c r="AD24" s="81">
        <v>0.1005435970130399</v>
      </c>
      <c r="AE24" s="81" t="s">
        <v>281</v>
      </c>
      <c r="AF24" s="81" t="s">
        <v>281</v>
      </c>
      <c r="AG24" s="81" t="s">
        <v>281</v>
      </c>
      <c r="AH24" s="81" t="s">
        <v>281</v>
      </c>
      <c r="AI24" s="81" t="s">
        <v>281</v>
      </c>
      <c r="AJ24" s="81" t="s">
        <v>281</v>
      </c>
      <c r="AK24" s="81" t="s">
        <v>281</v>
      </c>
      <c r="AL24" s="81" t="s">
        <v>281</v>
      </c>
      <c r="AM24" s="81" t="s">
        <v>281</v>
      </c>
      <c r="AN24" s="81" t="s">
        <v>281</v>
      </c>
      <c r="AO24" s="81" t="s">
        <v>281</v>
      </c>
      <c r="AP24" s="81" t="s">
        <v>281</v>
      </c>
      <c r="AQ24" s="81" t="s">
        <v>281</v>
      </c>
      <c r="AR24" s="81" t="s">
        <v>281</v>
      </c>
      <c r="AS24" s="81" t="s">
        <v>281</v>
      </c>
      <c r="AT24" s="81" t="s">
        <v>281</v>
      </c>
      <c r="AU24" s="81" t="s">
        <v>281</v>
      </c>
      <c r="AV24" s="81" t="s">
        <v>281</v>
      </c>
      <c r="AW24" s="81" t="s">
        <v>281</v>
      </c>
      <c r="AX24" s="81" t="s">
        <v>281</v>
      </c>
      <c r="AY24" s="81" t="s">
        <v>281</v>
      </c>
      <c r="AZ24" s="81" t="s">
        <v>281</v>
      </c>
      <c r="BA24" s="81" t="s">
        <v>281</v>
      </c>
      <c r="BB24" s="81" t="s">
        <v>281</v>
      </c>
      <c r="BC24" s="81" t="s">
        <v>281</v>
      </c>
      <c r="BE24" s="81">
        <f t="shared" si="0"/>
        <v>0.43647324155069994</v>
      </c>
      <c r="BF24" s="81" t="s">
        <v>281</v>
      </c>
    </row>
    <row r="25" spans="1:58" x14ac:dyDescent="0.25">
      <c r="A25" s="54">
        <v>1857</v>
      </c>
      <c r="B25" s="81">
        <v>7.6433193512931039</v>
      </c>
      <c r="C25" s="81" t="s">
        <v>281</v>
      </c>
      <c r="D25" s="81" t="s">
        <v>281</v>
      </c>
      <c r="E25" s="81" t="s">
        <v>281</v>
      </c>
      <c r="F25" s="81" t="s">
        <v>281</v>
      </c>
      <c r="G25" s="81" t="s">
        <v>281</v>
      </c>
      <c r="H25" s="81" t="s">
        <v>281</v>
      </c>
      <c r="I25" s="81" t="s">
        <v>281</v>
      </c>
      <c r="J25" s="81" t="s">
        <v>281</v>
      </c>
      <c r="K25" s="81" t="s">
        <v>281</v>
      </c>
      <c r="L25" s="81" t="s">
        <v>281</v>
      </c>
      <c r="M25" s="81" t="s">
        <v>281</v>
      </c>
      <c r="N25" s="81" t="s">
        <v>281</v>
      </c>
      <c r="O25" s="81" t="s">
        <v>281</v>
      </c>
      <c r="P25" s="81">
        <v>0.12777954805932024</v>
      </c>
      <c r="Q25" s="81" t="s">
        <v>281</v>
      </c>
      <c r="R25" s="81" t="s">
        <v>281</v>
      </c>
      <c r="S25" s="81" t="s">
        <v>281</v>
      </c>
      <c r="T25" s="81" t="s">
        <v>281</v>
      </c>
      <c r="U25" s="81" t="s">
        <v>281</v>
      </c>
      <c r="V25" s="81" t="s">
        <v>281</v>
      </c>
      <c r="W25" s="81" t="s">
        <v>281</v>
      </c>
      <c r="X25" s="81" t="s">
        <v>281</v>
      </c>
      <c r="Y25" s="81" t="s">
        <v>281</v>
      </c>
      <c r="Z25" s="81" t="s">
        <v>281</v>
      </c>
      <c r="AA25" s="102">
        <v>1.1699120697304386</v>
      </c>
      <c r="AB25" s="81" t="s">
        <v>281</v>
      </c>
      <c r="AC25" s="81" t="s">
        <v>281</v>
      </c>
      <c r="AD25" s="81">
        <v>9.7715809668260808E-2</v>
      </c>
      <c r="AE25" s="81" t="s">
        <v>281</v>
      </c>
      <c r="AF25" s="81" t="s">
        <v>281</v>
      </c>
      <c r="AG25" s="81" t="s">
        <v>281</v>
      </c>
      <c r="AH25" s="81" t="s">
        <v>281</v>
      </c>
      <c r="AI25" s="81" t="s">
        <v>281</v>
      </c>
      <c r="AJ25" s="81" t="s">
        <v>281</v>
      </c>
      <c r="AK25" s="81" t="s">
        <v>281</v>
      </c>
      <c r="AL25" s="81" t="s">
        <v>281</v>
      </c>
      <c r="AM25" s="81" t="s">
        <v>281</v>
      </c>
      <c r="AN25" s="81" t="s">
        <v>281</v>
      </c>
      <c r="AO25" s="81" t="s">
        <v>281</v>
      </c>
      <c r="AP25" s="81" t="s">
        <v>281</v>
      </c>
      <c r="AQ25" s="81" t="s">
        <v>281</v>
      </c>
      <c r="AR25" s="81" t="s">
        <v>281</v>
      </c>
      <c r="AS25" s="81" t="s">
        <v>281</v>
      </c>
      <c r="AT25" s="81" t="s">
        <v>281</v>
      </c>
      <c r="AU25" s="81" t="s">
        <v>281</v>
      </c>
      <c r="AV25" s="81" t="s">
        <v>281</v>
      </c>
      <c r="AW25" s="81" t="s">
        <v>281</v>
      </c>
      <c r="AX25" s="81" t="s">
        <v>281</v>
      </c>
      <c r="AY25" s="81" t="s">
        <v>281</v>
      </c>
      <c r="AZ25" s="81" t="s">
        <v>281</v>
      </c>
      <c r="BA25" s="81" t="s">
        <v>281</v>
      </c>
      <c r="BB25" s="81" t="s">
        <v>281</v>
      </c>
      <c r="BC25" s="81" t="s">
        <v>281</v>
      </c>
      <c r="BE25" s="81">
        <f t="shared" si="0"/>
        <v>0.46847487912288599</v>
      </c>
      <c r="BF25" s="81" t="s">
        <v>281</v>
      </c>
    </row>
    <row r="26" spans="1:58" x14ac:dyDescent="0.25">
      <c r="A26" s="54">
        <v>1858</v>
      </c>
      <c r="B26" s="81">
        <v>11.504846199031737</v>
      </c>
      <c r="C26" s="81" t="s">
        <v>281</v>
      </c>
      <c r="D26" s="81" t="s">
        <v>281</v>
      </c>
      <c r="E26" s="81" t="s">
        <v>281</v>
      </c>
      <c r="F26" s="81" t="s">
        <v>281</v>
      </c>
      <c r="G26" s="81" t="s">
        <v>281</v>
      </c>
      <c r="H26" s="81" t="s">
        <v>281</v>
      </c>
      <c r="I26" s="81" t="s">
        <v>281</v>
      </c>
      <c r="J26" s="81" t="s">
        <v>281</v>
      </c>
      <c r="K26" s="81" t="s">
        <v>281</v>
      </c>
      <c r="L26" s="81" t="s">
        <v>281</v>
      </c>
      <c r="M26" s="81" t="s">
        <v>281</v>
      </c>
      <c r="N26" s="81" t="s">
        <v>281</v>
      </c>
      <c r="O26" s="81" t="s">
        <v>281</v>
      </c>
      <c r="P26" s="81">
        <v>0.12032695043276337</v>
      </c>
      <c r="Q26" s="81" t="s">
        <v>281</v>
      </c>
      <c r="R26" s="81" t="s">
        <v>281</v>
      </c>
      <c r="S26" s="81" t="s">
        <v>281</v>
      </c>
      <c r="T26" s="81" t="s">
        <v>281</v>
      </c>
      <c r="U26" s="81" t="s">
        <v>281</v>
      </c>
      <c r="V26" s="81" t="s">
        <v>281</v>
      </c>
      <c r="W26" s="81" t="s">
        <v>281</v>
      </c>
      <c r="X26" s="81" t="s">
        <v>281</v>
      </c>
      <c r="Y26" s="81" t="s">
        <v>281</v>
      </c>
      <c r="Z26" s="81" t="s">
        <v>281</v>
      </c>
      <c r="AA26" s="102">
        <v>0.70000000000000007</v>
      </c>
      <c r="AB26" s="81">
        <v>0.22799999999999998</v>
      </c>
      <c r="AC26" s="81" t="s">
        <v>281</v>
      </c>
      <c r="AD26" s="81">
        <v>9.504264475319503E-2</v>
      </c>
      <c r="AE26" s="81" t="s">
        <v>281</v>
      </c>
      <c r="AF26" s="81" t="s">
        <v>281</v>
      </c>
      <c r="AG26" s="81" t="s">
        <v>281</v>
      </c>
      <c r="AH26" s="81" t="s">
        <v>281</v>
      </c>
      <c r="AI26" s="81" t="s">
        <v>281</v>
      </c>
      <c r="AJ26" s="81" t="s">
        <v>281</v>
      </c>
      <c r="AK26" s="81" t="s">
        <v>281</v>
      </c>
      <c r="AL26" s="81" t="s">
        <v>281</v>
      </c>
      <c r="AM26" s="81" t="s">
        <v>281</v>
      </c>
      <c r="AN26" s="81" t="s">
        <v>281</v>
      </c>
      <c r="AO26" s="81" t="s">
        <v>281</v>
      </c>
      <c r="AP26" s="81" t="s">
        <v>281</v>
      </c>
      <c r="AQ26" s="81" t="s">
        <v>281</v>
      </c>
      <c r="AR26" s="81" t="s">
        <v>281</v>
      </c>
      <c r="AS26" s="81" t="s">
        <v>281</v>
      </c>
      <c r="AT26" s="81" t="s">
        <v>281</v>
      </c>
      <c r="AU26" s="81" t="s">
        <v>281</v>
      </c>
      <c r="AV26" s="81" t="s">
        <v>281</v>
      </c>
      <c r="AW26" s="81" t="s">
        <v>281</v>
      </c>
      <c r="AX26" s="81" t="s">
        <v>281</v>
      </c>
      <c r="AY26" s="81" t="s">
        <v>281</v>
      </c>
      <c r="AZ26" s="81" t="s">
        <v>281</v>
      </c>
      <c r="BA26" s="81" t="s">
        <v>281</v>
      </c>
      <c r="BB26" s="81" t="s">
        <v>281</v>
      </c>
      <c r="BC26" s="81" t="s">
        <v>281</v>
      </c>
      <c r="BE26" s="81">
        <f t="shared" si="0"/>
        <v>0.6248243102586819</v>
      </c>
      <c r="BF26" s="81" t="s">
        <v>281</v>
      </c>
    </row>
    <row r="27" spans="1:58" x14ac:dyDescent="0.25">
      <c r="A27" s="54">
        <v>1859</v>
      </c>
      <c r="B27" s="81">
        <v>12.131387461868957</v>
      </c>
      <c r="C27" s="81" t="s">
        <v>281</v>
      </c>
      <c r="D27" s="81" t="s">
        <v>281</v>
      </c>
      <c r="E27" s="81" t="s">
        <v>281</v>
      </c>
      <c r="F27" s="81" t="s">
        <v>281</v>
      </c>
      <c r="G27" s="81" t="s">
        <v>281</v>
      </c>
      <c r="H27" s="81" t="s">
        <v>281</v>
      </c>
      <c r="I27" s="81" t="s">
        <v>281</v>
      </c>
      <c r="J27" s="81" t="s">
        <v>281</v>
      </c>
      <c r="K27" s="81" t="s">
        <v>281</v>
      </c>
      <c r="L27" s="81" t="s">
        <v>281</v>
      </c>
      <c r="M27" s="81" t="s">
        <v>281</v>
      </c>
      <c r="N27" s="81" t="s">
        <v>281</v>
      </c>
      <c r="O27" s="81" t="s">
        <v>281</v>
      </c>
      <c r="P27" s="81">
        <v>0.12897825194696441</v>
      </c>
      <c r="Q27" s="81" t="s">
        <v>281</v>
      </c>
      <c r="R27" s="81" t="s">
        <v>281</v>
      </c>
      <c r="S27" s="81" t="s">
        <v>281</v>
      </c>
      <c r="T27" s="81" t="s">
        <v>281</v>
      </c>
      <c r="U27" s="81" t="s">
        <v>281</v>
      </c>
      <c r="V27" s="81" t="s">
        <v>281</v>
      </c>
      <c r="W27" s="81" t="s">
        <v>281</v>
      </c>
      <c r="X27" s="81" t="s">
        <v>281</v>
      </c>
      <c r="Y27" s="81" t="s">
        <v>281</v>
      </c>
      <c r="Z27" s="81" t="s">
        <v>281</v>
      </c>
      <c r="AA27" s="102">
        <v>0.66092172557899809</v>
      </c>
      <c r="AB27" s="81" t="s">
        <v>281</v>
      </c>
      <c r="AC27" s="81" t="s">
        <v>281</v>
      </c>
      <c r="AD27" s="81">
        <v>9.2511758695630802E-2</v>
      </c>
      <c r="AE27" s="81" t="s">
        <v>281</v>
      </c>
      <c r="AF27" s="81" t="s">
        <v>281</v>
      </c>
      <c r="AG27" s="81" t="s">
        <v>281</v>
      </c>
      <c r="AH27" s="81" t="s">
        <v>281</v>
      </c>
      <c r="AI27" s="81" t="s">
        <v>281</v>
      </c>
      <c r="AJ27" s="81" t="s">
        <v>281</v>
      </c>
      <c r="AK27" s="81" t="s">
        <v>281</v>
      </c>
      <c r="AL27" s="81" t="s">
        <v>281</v>
      </c>
      <c r="AM27" s="81" t="s">
        <v>281</v>
      </c>
      <c r="AN27" s="81" t="s">
        <v>281</v>
      </c>
      <c r="AO27" s="81" t="s">
        <v>281</v>
      </c>
      <c r="AP27" s="81" t="s">
        <v>281</v>
      </c>
      <c r="AQ27" s="81" t="s">
        <v>281</v>
      </c>
      <c r="AR27" s="81" t="s">
        <v>281</v>
      </c>
      <c r="AS27" s="81" t="s">
        <v>281</v>
      </c>
      <c r="AT27" s="81" t="s">
        <v>281</v>
      </c>
      <c r="AU27" s="81" t="s">
        <v>281</v>
      </c>
      <c r="AV27" s="81" t="s">
        <v>281</v>
      </c>
      <c r="AW27" s="81" t="s">
        <v>281</v>
      </c>
      <c r="AX27" s="81" t="s">
        <v>281</v>
      </c>
      <c r="AY27" s="81" t="s">
        <v>281</v>
      </c>
      <c r="AZ27" s="81" t="s">
        <v>281</v>
      </c>
      <c r="BA27" s="81" t="s">
        <v>281</v>
      </c>
      <c r="BB27" s="81" t="s">
        <v>281</v>
      </c>
      <c r="BC27" s="81" t="s">
        <v>281</v>
      </c>
      <c r="BE27" s="81">
        <f t="shared" si="0"/>
        <v>0.51226375608752006</v>
      </c>
      <c r="BF27" s="81" t="s">
        <v>281</v>
      </c>
    </row>
    <row r="28" spans="1:58" x14ac:dyDescent="0.25">
      <c r="A28" s="54">
        <v>1860</v>
      </c>
      <c r="B28" s="81">
        <v>12.737939778552279</v>
      </c>
      <c r="C28" s="81" t="s">
        <v>281</v>
      </c>
      <c r="D28" s="81" t="s">
        <v>281</v>
      </c>
      <c r="E28" s="81">
        <v>8.3307426208738047</v>
      </c>
      <c r="F28" s="81" t="s">
        <v>281</v>
      </c>
      <c r="G28" s="81" t="s">
        <v>281</v>
      </c>
      <c r="H28" s="81" t="s">
        <v>281</v>
      </c>
      <c r="I28" s="81" t="s">
        <v>281</v>
      </c>
      <c r="J28" s="81" t="s">
        <v>281</v>
      </c>
      <c r="K28" s="81" t="s">
        <v>281</v>
      </c>
      <c r="L28" s="81" t="s">
        <v>281</v>
      </c>
      <c r="M28" s="81" t="s">
        <v>281</v>
      </c>
      <c r="N28" s="81" t="s">
        <v>281</v>
      </c>
      <c r="O28" s="81" t="s">
        <v>281</v>
      </c>
      <c r="P28" s="81">
        <v>0.12688387722237607</v>
      </c>
      <c r="Q28" s="81" t="s">
        <v>281</v>
      </c>
      <c r="R28" s="81" t="s">
        <v>281</v>
      </c>
      <c r="S28" s="81" t="s">
        <v>281</v>
      </c>
      <c r="T28" s="81" t="s">
        <v>281</v>
      </c>
      <c r="U28" s="81" t="s">
        <v>281</v>
      </c>
      <c r="V28" s="81" t="s">
        <v>281</v>
      </c>
      <c r="W28" s="81" t="s">
        <v>281</v>
      </c>
      <c r="X28" s="81" t="s">
        <v>281</v>
      </c>
      <c r="Y28" s="81" t="s">
        <v>281</v>
      </c>
      <c r="Z28" s="81" t="s">
        <v>281</v>
      </c>
      <c r="AA28" s="102">
        <v>0.5446149584208908</v>
      </c>
      <c r="AB28" s="81" t="s">
        <v>281</v>
      </c>
      <c r="AC28" s="81" t="s">
        <v>281</v>
      </c>
      <c r="AD28" s="81">
        <v>0.1577820163852956</v>
      </c>
      <c r="AE28" s="81" t="s">
        <v>281</v>
      </c>
      <c r="AF28" s="81" t="s">
        <v>281</v>
      </c>
      <c r="AG28" s="81" t="s">
        <v>281</v>
      </c>
      <c r="AH28" s="81" t="s">
        <v>281</v>
      </c>
      <c r="AI28" s="81" t="s">
        <v>281</v>
      </c>
      <c r="AJ28" s="81" t="s">
        <v>281</v>
      </c>
      <c r="AK28" s="81" t="s">
        <v>281</v>
      </c>
      <c r="AL28" s="81" t="s">
        <v>281</v>
      </c>
      <c r="AM28" s="81" t="s">
        <v>281</v>
      </c>
      <c r="AN28" s="81" t="s">
        <v>281</v>
      </c>
      <c r="AO28" s="81" t="s">
        <v>281</v>
      </c>
      <c r="AP28" s="81" t="s">
        <v>281</v>
      </c>
      <c r="AQ28" s="81" t="s">
        <v>281</v>
      </c>
      <c r="AR28" s="81" t="s">
        <v>281</v>
      </c>
      <c r="AS28" s="81" t="s">
        <v>281</v>
      </c>
      <c r="AT28" s="81" t="s">
        <v>281</v>
      </c>
      <c r="AU28" s="81" t="s">
        <v>281</v>
      </c>
      <c r="AV28" s="81" t="s">
        <v>281</v>
      </c>
      <c r="AW28" s="81" t="s">
        <v>281</v>
      </c>
      <c r="AX28" s="81" t="s">
        <v>281</v>
      </c>
      <c r="AY28" s="81" t="s">
        <v>281</v>
      </c>
      <c r="AZ28" s="81" t="s">
        <v>281</v>
      </c>
      <c r="BA28" s="81" t="s">
        <v>281</v>
      </c>
      <c r="BB28" s="81" t="s">
        <v>281</v>
      </c>
      <c r="BC28" s="81" t="s">
        <v>281</v>
      </c>
      <c r="BE28" s="81">
        <f t="shared" si="0"/>
        <v>0.4727862764215035</v>
      </c>
      <c r="BF28" s="81" t="s">
        <v>281</v>
      </c>
    </row>
    <row r="29" spans="1:58" x14ac:dyDescent="0.25">
      <c r="A29" s="54">
        <v>1861</v>
      </c>
      <c r="B29" s="81">
        <v>10.18016066087189</v>
      </c>
      <c r="C29" s="81" t="s">
        <v>281</v>
      </c>
      <c r="D29" s="81" t="s">
        <v>281</v>
      </c>
      <c r="E29" s="81">
        <v>8.6112067238280137</v>
      </c>
      <c r="F29" s="81" t="s">
        <v>281</v>
      </c>
      <c r="G29" s="81" t="s">
        <v>281</v>
      </c>
      <c r="H29" s="81" t="s">
        <v>281</v>
      </c>
      <c r="I29" s="81" t="s">
        <v>281</v>
      </c>
      <c r="J29" s="81" t="s">
        <v>281</v>
      </c>
      <c r="K29" s="81" t="s">
        <v>281</v>
      </c>
      <c r="L29" s="81" t="s">
        <v>281</v>
      </c>
      <c r="M29" s="81" t="s">
        <v>281</v>
      </c>
      <c r="N29" s="81" t="s">
        <v>281</v>
      </c>
      <c r="O29" s="81" t="s">
        <v>281</v>
      </c>
      <c r="P29" s="81">
        <v>0.20026643931612195</v>
      </c>
      <c r="Q29" s="81" t="s">
        <v>281</v>
      </c>
      <c r="R29" s="81" t="s">
        <v>281</v>
      </c>
      <c r="S29" s="81" t="s">
        <v>281</v>
      </c>
      <c r="T29" s="81" t="s">
        <v>281</v>
      </c>
      <c r="U29" s="81" t="s">
        <v>281</v>
      </c>
      <c r="V29" s="81" t="s">
        <v>281</v>
      </c>
      <c r="W29" s="81" t="s">
        <v>281</v>
      </c>
      <c r="X29" s="81" t="s">
        <v>281</v>
      </c>
      <c r="Y29" s="81" t="s">
        <v>281</v>
      </c>
      <c r="Z29" s="81" t="s">
        <v>281</v>
      </c>
      <c r="AA29" s="102">
        <v>0.55945389703065285</v>
      </c>
      <c r="AB29" s="81">
        <v>0.36</v>
      </c>
      <c r="AC29" s="81" t="s">
        <v>281</v>
      </c>
      <c r="AD29" s="81">
        <v>0.15373173217103336</v>
      </c>
      <c r="AE29" s="81" t="s">
        <v>281</v>
      </c>
      <c r="AF29" s="81" t="s">
        <v>281</v>
      </c>
      <c r="AG29" s="81">
        <v>1.6930877745464901</v>
      </c>
      <c r="AH29" s="81" t="s">
        <v>281</v>
      </c>
      <c r="AI29" s="81" t="s">
        <v>281</v>
      </c>
      <c r="AJ29" s="81" t="s">
        <v>281</v>
      </c>
      <c r="AK29" s="81" t="s">
        <v>281</v>
      </c>
      <c r="AL29" s="81" t="s">
        <v>281</v>
      </c>
      <c r="AM29" s="81" t="s">
        <v>281</v>
      </c>
      <c r="AN29" s="81" t="s">
        <v>281</v>
      </c>
      <c r="AO29" s="81" t="s">
        <v>281</v>
      </c>
      <c r="AP29" s="81" t="s">
        <v>281</v>
      </c>
      <c r="AQ29" s="81" t="s">
        <v>281</v>
      </c>
      <c r="AR29" s="81" t="s">
        <v>281</v>
      </c>
      <c r="AS29" s="81" t="s">
        <v>281</v>
      </c>
      <c r="AT29" s="81" t="s">
        <v>281</v>
      </c>
      <c r="AU29" s="81" t="s">
        <v>281</v>
      </c>
      <c r="AV29" s="81" t="s">
        <v>281</v>
      </c>
      <c r="AW29" s="81" t="s">
        <v>281</v>
      </c>
      <c r="AX29" s="81" t="s">
        <v>281</v>
      </c>
      <c r="AY29" s="81" t="s">
        <v>281</v>
      </c>
      <c r="AZ29" s="81" t="s">
        <v>281</v>
      </c>
      <c r="BA29" s="81" t="s">
        <v>281</v>
      </c>
      <c r="BB29" s="81" t="s">
        <v>281</v>
      </c>
      <c r="BC29" s="81" t="s">
        <v>281</v>
      </c>
      <c r="BE29" s="81">
        <f t="shared" si="0"/>
        <v>0.58550778761701183</v>
      </c>
      <c r="BF29" s="81" t="s">
        <v>281</v>
      </c>
    </row>
    <row r="30" spans="1:58" x14ac:dyDescent="0.25">
      <c r="A30" s="54">
        <v>1862</v>
      </c>
      <c r="B30" s="81">
        <v>10.866942663912578</v>
      </c>
      <c r="C30" s="81">
        <v>10.667828727210575</v>
      </c>
      <c r="D30" s="81" t="s">
        <v>281</v>
      </c>
      <c r="E30" s="81">
        <v>8.8139163273309649</v>
      </c>
      <c r="F30" s="81" t="s">
        <v>281</v>
      </c>
      <c r="G30" s="81" t="s">
        <v>281</v>
      </c>
      <c r="H30" s="81" t="s">
        <v>281</v>
      </c>
      <c r="I30" s="81" t="s">
        <v>281</v>
      </c>
      <c r="J30" s="81" t="s">
        <v>281</v>
      </c>
      <c r="K30" s="81" t="s">
        <v>281</v>
      </c>
      <c r="L30" s="81" t="s">
        <v>281</v>
      </c>
      <c r="M30" s="81" t="s">
        <v>281</v>
      </c>
      <c r="N30" s="81" t="s">
        <v>281</v>
      </c>
      <c r="O30" s="81" t="s">
        <v>281</v>
      </c>
      <c r="P30" s="81">
        <v>0.18116944087616071</v>
      </c>
      <c r="Q30" s="81" t="s">
        <v>281</v>
      </c>
      <c r="R30" s="81" t="s">
        <v>281</v>
      </c>
      <c r="S30" s="81" t="s">
        <v>281</v>
      </c>
      <c r="T30" s="81" t="s">
        <v>281</v>
      </c>
      <c r="U30" s="81" t="s">
        <v>281</v>
      </c>
      <c r="V30" s="81" t="s">
        <v>281</v>
      </c>
      <c r="W30" s="81" t="s">
        <v>281</v>
      </c>
      <c r="X30" s="81" t="s">
        <v>281</v>
      </c>
      <c r="Y30" s="81" t="s">
        <v>281</v>
      </c>
      <c r="Z30" s="81" t="s">
        <v>281</v>
      </c>
      <c r="AA30" s="102">
        <v>0.712058552497566</v>
      </c>
      <c r="AB30" s="81" t="s">
        <v>281</v>
      </c>
      <c r="AC30" s="81" t="s">
        <v>281</v>
      </c>
      <c r="AD30" s="81">
        <v>0.14988854605881385</v>
      </c>
      <c r="AE30" s="81" t="s">
        <v>281</v>
      </c>
      <c r="AF30" s="81" t="s">
        <v>281</v>
      </c>
      <c r="AG30" s="81">
        <v>1.8301519096258396</v>
      </c>
      <c r="AH30" s="81" t="s">
        <v>281</v>
      </c>
      <c r="AI30" s="81" t="s">
        <v>281</v>
      </c>
      <c r="AJ30" s="81" t="s">
        <v>281</v>
      </c>
      <c r="AK30" s="81" t="s">
        <v>281</v>
      </c>
      <c r="AL30" s="81" t="s">
        <v>281</v>
      </c>
      <c r="AM30" s="81" t="s">
        <v>281</v>
      </c>
      <c r="AN30" s="81" t="s">
        <v>281</v>
      </c>
      <c r="AO30" s="81" t="s">
        <v>281</v>
      </c>
      <c r="AP30" s="81" t="s">
        <v>281</v>
      </c>
      <c r="AQ30" s="81"/>
      <c r="AR30" s="81"/>
      <c r="AS30" s="81"/>
      <c r="AT30" s="81"/>
      <c r="AU30" s="81"/>
      <c r="AV30" s="81"/>
      <c r="AW30" s="81"/>
      <c r="AX30" s="81"/>
      <c r="AY30" s="81"/>
      <c r="AZ30" s="81"/>
      <c r="BA30" s="81"/>
      <c r="BB30" s="81"/>
      <c r="BC30" s="81">
        <v>0.93222234139961879</v>
      </c>
      <c r="BE30" s="81">
        <f t="shared" si="0"/>
        <v>0.5639732869735784</v>
      </c>
      <c r="BF30" s="81" t="s">
        <v>281</v>
      </c>
    </row>
    <row r="31" spans="1:58" x14ac:dyDescent="0.25">
      <c r="A31" s="54">
        <v>1863</v>
      </c>
      <c r="B31" s="81">
        <v>12.008169797931583</v>
      </c>
      <c r="C31" s="81">
        <v>8.8365221262308076</v>
      </c>
      <c r="D31" s="81" t="s">
        <v>281</v>
      </c>
      <c r="E31" s="81">
        <v>9.2693466152191775</v>
      </c>
      <c r="F31" s="81" t="s">
        <v>281</v>
      </c>
      <c r="G31" s="81" t="s">
        <v>281</v>
      </c>
      <c r="H31" s="81" t="s">
        <v>281</v>
      </c>
      <c r="I31" s="81" t="s">
        <v>281</v>
      </c>
      <c r="J31" s="81" t="s">
        <v>281</v>
      </c>
      <c r="K31" s="81" t="s">
        <v>281</v>
      </c>
      <c r="L31" s="81" t="s">
        <v>281</v>
      </c>
      <c r="M31" s="81" t="s">
        <v>281</v>
      </c>
      <c r="N31" s="81" t="s">
        <v>281</v>
      </c>
      <c r="O31" s="81" t="s">
        <v>281</v>
      </c>
      <c r="P31" s="81">
        <v>0.19186555743503209</v>
      </c>
      <c r="Q31" s="81" t="s">
        <v>281</v>
      </c>
      <c r="R31" s="81" t="s">
        <v>281</v>
      </c>
      <c r="S31" s="81" t="s">
        <v>281</v>
      </c>
      <c r="T31" s="81" t="s">
        <v>281</v>
      </c>
      <c r="U31" s="81" t="s">
        <v>281</v>
      </c>
      <c r="V31" s="81" t="s">
        <v>281</v>
      </c>
      <c r="W31" s="81" t="s">
        <v>281</v>
      </c>
      <c r="X31" s="81" t="s">
        <v>281</v>
      </c>
      <c r="Y31" s="81" t="s">
        <v>281</v>
      </c>
      <c r="Z31" s="81" t="s">
        <v>281</v>
      </c>
      <c r="AA31" s="102">
        <v>0.59812007053359717</v>
      </c>
      <c r="AB31" s="81" t="s">
        <v>281</v>
      </c>
      <c r="AC31" s="81" t="s">
        <v>281</v>
      </c>
      <c r="AD31" s="81">
        <v>0.1462284321766977</v>
      </c>
      <c r="AE31" s="81" t="s">
        <v>281</v>
      </c>
      <c r="AF31" s="81" t="s">
        <v>281</v>
      </c>
      <c r="AG31" s="81">
        <v>1.3772894035280345</v>
      </c>
      <c r="AH31" s="81" t="s">
        <v>281</v>
      </c>
      <c r="AI31" s="81" t="s">
        <v>281</v>
      </c>
      <c r="AJ31" s="81" t="s">
        <v>281</v>
      </c>
      <c r="AK31" s="81" t="s">
        <v>281</v>
      </c>
      <c r="AL31" s="81" t="s">
        <v>281</v>
      </c>
      <c r="AM31" s="81" t="s">
        <v>281</v>
      </c>
      <c r="AN31" s="81" t="s">
        <v>281</v>
      </c>
      <c r="AO31" s="81" t="s">
        <v>281</v>
      </c>
      <c r="AP31" s="81" t="s">
        <v>281</v>
      </c>
      <c r="AQ31" s="81"/>
      <c r="AR31" s="81"/>
      <c r="AS31" s="81"/>
      <c r="AT31" s="81"/>
      <c r="AU31" s="81"/>
      <c r="AV31" s="81"/>
      <c r="AW31" s="81"/>
      <c r="AX31" s="81"/>
      <c r="AY31" s="81"/>
      <c r="AZ31" s="81"/>
      <c r="BA31" s="81"/>
      <c r="BB31" s="81"/>
      <c r="BC31" s="81">
        <v>0.96795863271356797</v>
      </c>
      <c r="BE31" s="81">
        <f t="shared" si="0"/>
        <v>0.57606923291526435</v>
      </c>
      <c r="BF31" s="81" t="s">
        <v>281</v>
      </c>
    </row>
    <row r="32" spans="1:58" x14ac:dyDescent="0.25">
      <c r="A32" s="54">
        <v>1864</v>
      </c>
      <c r="B32" s="81">
        <v>14.107802833861594</v>
      </c>
      <c r="C32" s="81">
        <v>9.6736483602875101</v>
      </c>
      <c r="D32" s="81" t="s">
        <v>281</v>
      </c>
      <c r="E32" s="81">
        <v>9.5772841225416023</v>
      </c>
      <c r="F32" s="81" t="s">
        <v>281</v>
      </c>
      <c r="G32" s="81" t="s">
        <v>281</v>
      </c>
      <c r="H32" s="81" t="s">
        <v>281</v>
      </c>
      <c r="I32" s="81" t="s">
        <v>281</v>
      </c>
      <c r="J32" s="81" t="s">
        <v>281</v>
      </c>
      <c r="K32" s="81" t="s">
        <v>281</v>
      </c>
      <c r="L32" s="81" t="s">
        <v>281</v>
      </c>
      <c r="M32" s="81" t="s">
        <v>281</v>
      </c>
      <c r="N32" s="81" t="s">
        <v>281</v>
      </c>
      <c r="O32" s="81" t="s">
        <v>281</v>
      </c>
      <c r="P32" s="81">
        <v>0.20836271223108374</v>
      </c>
      <c r="Q32" s="81" t="s">
        <v>281</v>
      </c>
      <c r="R32" s="81" t="s">
        <v>281</v>
      </c>
      <c r="S32" s="81" t="s">
        <v>281</v>
      </c>
      <c r="T32" s="81" t="s">
        <v>281</v>
      </c>
      <c r="U32" s="81" t="s">
        <v>281</v>
      </c>
      <c r="V32" s="81" t="s">
        <v>281</v>
      </c>
      <c r="W32" s="81" t="s">
        <v>281</v>
      </c>
      <c r="X32" s="81" t="s">
        <v>281</v>
      </c>
      <c r="Y32" s="81" t="s">
        <v>281</v>
      </c>
      <c r="Z32" s="81" t="s">
        <v>281</v>
      </c>
      <c r="AA32" s="102">
        <v>0.50909090909090915</v>
      </c>
      <c r="AB32" s="81">
        <v>0.624</v>
      </c>
      <c r="AC32" s="81" t="s">
        <v>281</v>
      </c>
      <c r="AD32" s="81">
        <v>0.14274676638841671</v>
      </c>
      <c r="AE32" s="81" t="s">
        <v>281</v>
      </c>
      <c r="AF32" s="81" t="s">
        <v>281</v>
      </c>
      <c r="AG32" s="81">
        <v>1.7499549676793649</v>
      </c>
      <c r="AH32" s="81" t="s">
        <v>281</v>
      </c>
      <c r="AI32" s="81" t="s">
        <v>281</v>
      </c>
      <c r="AJ32" s="81" t="s">
        <v>281</v>
      </c>
      <c r="AK32" s="81" t="s">
        <v>281</v>
      </c>
      <c r="AL32" s="81" t="s">
        <v>281</v>
      </c>
      <c r="AM32" s="81" t="s">
        <v>281</v>
      </c>
      <c r="AN32" s="81" t="s">
        <v>281</v>
      </c>
      <c r="AO32" s="81" t="s">
        <v>281</v>
      </c>
      <c r="AP32" s="81" t="s">
        <v>281</v>
      </c>
      <c r="AQ32" s="81"/>
      <c r="AR32" s="81"/>
      <c r="AS32" s="81"/>
      <c r="AT32" s="81"/>
      <c r="AU32" s="81"/>
      <c r="AV32" s="81"/>
      <c r="AW32" s="81"/>
      <c r="AX32" s="81"/>
      <c r="AY32" s="81"/>
      <c r="AZ32" s="81"/>
      <c r="BA32" s="81"/>
      <c r="BB32" s="81"/>
      <c r="BC32" s="81">
        <v>1.0408243382081848</v>
      </c>
      <c r="BE32" s="81">
        <f t="shared" si="0"/>
        <v>0.6517064175772036</v>
      </c>
      <c r="BF32" s="81" t="s">
        <v>281</v>
      </c>
    </row>
    <row r="33" spans="1:58" x14ac:dyDescent="0.25">
      <c r="A33" s="54">
        <v>1865</v>
      </c>
      <c r="B33" s="81">
        <v>17.248237673329825</v>
      </c>
      <c r="C33" s="81">
        <v>10.095780345532232</v>
      </c>
      <c r="D33" s="81" t="s">
        <v>281</v>
      </c>
      <c r="E33" s="81">
        <v>10.119548547738694</v>
      </c>
      <c r="F33" s="81" t="s">
        <v>281</v>
      </c>
      <c r="G33" s="81" t="s">
        <v>281</v>
      </c>
      <c r="H33" s="81" t="s">
        <v>281</v>
      </c>
      <c r="I33" s="81" t="s">
        <v>281</v>
      </c>
      <c r="J33" s="81" t="s">
        <v>281</v>
      </c>
      <c r="K33" s="81" t="s">
        <v>281</v>
      </c>
      <c r="L33" s="81" t="s">
        <v>281</v>
      </c>
      <c r="M33" s="81" t="s">
        <v>281</v>
      </c>
      <c r="N33" s="81" t="s">
        <v>281</v>
      </c>
      <c r="O33" s="81" t="s">
        <v>281</v>
      </c>
      <c r="P33" s="81">
        <v>0.21745808817840409</v>
      </c>
      <c r="Q33" s="81" t="s">
        <v>281</v>
      </c>
      <c r="R33" s="81" t="s">
        <v>281</v>
      </c>
      <c r="S33" s="81" t="s">
        <v>281</v>
      </c>
      <c r="T33" s="81" t="s">
        <v>281</v>
      </c>
      <c r="U33" s="81" t="s">
        <v>281</v>
      </c>
      <c r="V33" s="81" t="s">
        <v>281</v>
      </c>
      <c r="W33" s="81" t="s">
        <v>281</v>
      </c>
      <c r="X33" s="81" t="s">
        <v>281</v>
      </c>
      <c r="Y33" s="81" t="s">
        <v>281</v>
      </c>
      <c r="Z33" s="81" t="s">
        <v>281</v>
      </c>
      <c r="AA33" s="102">
        <v>0.45751125347080734</v>
      </c>
      <c r="AB33" s="81" t="s">
        <v>281</v>
      </c>
      <c r="AC33" s="81" t="s">
        <v>281</v>
      </c>
      <c r="AD33" s="81">
        <v>0.13942304725541521</v>
      </c>
      <c r="AE33" s="81" t="s">
        <v>281</v>
      </c>
      <c r="AF33" s="81" t="s">
        <v>281</v>
      </c>
      <c r="AG33" s="81">
        <v>1.3715539213271966</v>
      </c>
      <c r="AH33" s="81" t="s">
        <v>281</v>
      </c>
      <c r="AI33" s="81" t="s">
        <v>281</v>
      </c>
      <c r="AJ33" s="81" t="s">
        <v>281</v>
      </c>
      <c r="AK33" s="81" t="s">
        <v>281</v>
      </c>
      <c r="AL33" s="81" t="s">
        <v>281</v>
      </c>
      <c r="AM33" s="81" t="s">
        <v>281</v>
      </c>
      <c r="AN33" s="81" t="s">
        <v>281</v>
      </c>
      <c r="AO33" s="81" t="s">
        <v>281</v>
      </c>
      <c r="AP33" s="81" t="s">
        <v>281</v>
      </c>
      <c r="AQ33" s="81"/>
      <c r="AR33" s="81"/>
      <c r="AS33" s="81"/>
      <c r="AT33" s="81"/>
      <c r="AU33" s="81"/>
      <c r="AV33" s="81"/>
      <c r="AW33" s="81"/>
      <c r="AX33" s="81"/>
      <c r="AY33" s="81"/>
      <c r="AZ33" s="81"/>
      <c r="BA33" s="81"/>
      <c r="BB33" s="81"/>
      <c r="BC33" s="81">
        <v>1.0984580710031704</v>
      </c>
      <c r="BE33" s="81">
        <f t="shared" si="0"/>
        <v>0.60236241508520749</v>
      </c>
      <c r="BF33" s="81" t="s">
        <v>281</v>
      </c>
    </row>
    <row r="34" spans="1:58" x14ac:dyDescent="0.25">
      <c r="A34" s="54">
        <v>1866</v>
      </c>
      <c r="B34" s="81">
        <v>18.406941112132351</v>
      </c>
      <c r="C34" s="81">
        <v>10.506323099038001</v>
      </c>
      <c r="D34" s="81">
        <v>4.6550852815901562</v>
      </c>
      <c r="E34" s="81">
        <v>10.40137003505258</v>
      </c>
      <c r="F34" s="81" t="s">
        <v>281</v>
      </c>
      <c r="G34" s="81" t="s">
        <v>281</v>
      </c>
      <c r="H34" s="81" t="s">
        <v>281</v>
      </c>
      <c r="I34" s="81" t="s">
        <v>281</v>
      </c>
      <c r="J34" s="81" t="s">
        <v>281</v>
      </c>
      <c r="K34" s="81" t="s">
        <v>281</v>
      </c>
      <c r="L34" s="81" t="s">
        <v>281</v>
      </c>
      <c r="M34" s="81" t="s">
        <v>281</v>
      </c>
      <c r="N34" s="81" t="s">
        <v>281</v>
      </c>
      <c r="O34" s="81" t="s">
        <v>281</v>
      </c>
      <c r="P34" s="81">
        <v>0.23834918179119247</v>
      </c>
      <c r="Q34" s="81" t="s">
        <v>281</v>
      </c>
      <c r="R34" s="81" t="s">
        <v>281</v>
      </c>
      <c r="S34" s="81" t="s">
        <v>281</v>
      </c>
      <c r="T34" s="81" t="s">
        <v>281</v>
      </c>
      <c r="U34" s="81" t="s">
        <v>281</v>
      </c>
      <c r="V34" s="81" t="s">
        <v>281</v>
      </c>
      <c r="W34" s="81" t="s">
        <v>281</v>
      </c>
      <c r="X34" s="81" t="s">
        <v>281</v>
      </c>
      <c r="Y34" s="81" t="s">
        <v>281</v>
      </c>
      <c r="Z34" s="81" t="s">
        <v>281</v>
      </c>
      <c r="AA34" s="102">
        <v>0.76363636363636367</v>
      </c>
      <c r="AB34" s="81" t="s">
        <v>281</v>
      </c>
      <c r="AC34" s="81" t="s">
        <v>281</v>
      </c>
      <c r="AD34" s="81">
        <v>0.13625419311828324</v>
      </c>
      <c r="AE34" s="81" t="s">
        <v>281</v>
      </c>
      <c r="AF34" s="81" t="s">
        <v>281</v>
      </c>
      <c r="AG34" s="81">
        <v>1.3277066545582361</v>
      </c>
      <c r="AH34" s="81" t="s">
        <v>281</v>
      </c>
      <c r="AI34" s="81" t="s">
        <v>281</v>
      </c>
      <c r="AJ34" s="81" t="s">
        <v>281</v>
      </c>
      <c r="AK34" s="81" t="s">
        <v>281</v>
      </c>
      <c r="AL34" s="81" t="s">
        <v>281</v>
      </c>
      <c r="AM34" s="81" t="s">
        <v>281</v>
      </c>
      <c r="AN34" s="81" t="s">
        <v>281</v>
      </c>
      <c r="AO34" s="81" t="s">
        <v>281</v>
      </c>
      <c r="AP34" s="81" t="s">
        <v>281</v>
      </c>
      <c r="AQ34" s="81"/>
      <c r="AR34" s="81"/>
      <c r="AS34" s="81"/>
      <c r="AT34" s="81"/>
      <c r="AU34" s="81"/>
      <c r="AV34" s="81"/>
      <c r="AW34" s="81"/>
      <c r="AX34" s="81"/>
      <c r="AY34" s="81"/>
      <c r="AZ34" s="81"/>
      <c r="BA34" s="81"/>
      <c r="BB34" s="81"/>
      <c r="BC34" s="81">
        <v>1.1548158240689941</v>
      </c>
      <c r="BE34" s="81">
        <f t="shared" si="0"/>
        <v>0.62645421472308493</v>
      </c>
      <c r="BF34" s="81" t="s">
        <v>281</v>
      </c>
    </row>
    <row r="35" spans="1:58" x14ac:dyDescent="0.25">
      <c r="A35" s="54">
        <v>1867</v>
      </c>
      <c r="B35" s="81">
        <v>17.372384860319123</v>
      </c>
      <c r="C35" s="81">
        <v>10.95165114495453</v>
      </c>
      <c r="D35" s="81">
        <v>4.7496671841919547</v>
      </c>
      <c r="E35" s="81">
        <v>10.644392627245507</v>
      </c>
      <c r="F35" s="81" t="s">
        <v>281</v>
      </c>
      <c r="G35" s="81" t="s">
        <v>281</v>
      </c>
      <c r="H35" s="81" t="s">
        <v>281</v>
      </c>
      <c r="I35" s="81" t="s">
        <v>281</v>
      </c>
      <c r="J35" s="81" t="s">
        <v>281</v>
      </c>
      <c r="K35" s="81" t="s">
        <v>281</v>
      </c>
      <c r="L35" s="81" t="s">
        <v>281</v>
      </c>
      <c r="M35" s="81" t="s">
        <v>281</v>
      </c>
      <c r="N35" s="81" t="s">
        <v>281</v>
      </c>
      <c r="O35" s="81" t="s">
        <v>281</v>
      </c>
      <c r="P35" s="81">
        <v>0.24400065940075888</v>
      </c>
      <c r="Q35" s="81" t="s">
        <v>281</v>
      </c>
      <c r="R35" s="81" t="s">
        <v>281</v>
      </c>
      <c r="S35" s="81" t="s">
        <v>281</v>
      </c>
      <c r="T35" s="81" t="s">
        <v>281</v>
      </c>
      <c r="U35" s="81" t="s">
        <v>281</v>
      </c>
      <c r="V35" s="81" t="s">
        <v>281</v>
      </c>
      <c r="W35" s="81" t="s">
        <v>281</v>
      </c>
      <c r="X35" s="81" t="s">
        <v>281</v>
      </c>
      <c r="Y35" s="81" t="s">
        <v>281</v>
      </c>
      <c r="Z35" s="81" t="s">
        <v>281</v>
      </c>
      <c r="AA35" s="102">
        <v>0.70000000000000007</v>
      </c>
      <c r="AB35" s="81">
        <v>0.44400000000000001</v>
      </c>
      <c r="AC35" s="81" t="s">
        <v>281</v>
      </c>
      <c r="AD35" s="81">
        <v>0.13322254006230874</v>
      </c>
      <c r="AE35" s="81" t="s">
        <v>281</v>
      </c>
      <c r="AF35" s="81" t="s">
        <v>281</v>
      </c>
      <c r="AG35" s="81">
        <v>1.7246600915038086</v>
      </c>
      <c r="AH35" s="81" t="s">
        <v>281</v>
      </c>
      <c r="AI35" s="81" t="s">
        <v>281</v>
      </c>
      <c r="AJ35" s="81" t="s">
        <v>281</v>
      </c>
      <c r="AK35" s="81" t="s">
        <v>281</v>
      </c>
      <c r="AL35" s="81" t="s">
        <v>281</v>
      </c>
      <c r="AM35" s="81" t="s">
        <v>281</v>
      </c>
      <c r="AN35" s="81" t="s">
        <v>281</v>
      </c>
      <c r="AO35" s="81" t="s">
        <v>281</v>
      </c>
      <c r="AP35" s="81" t="s">
        <v>281</v>
      </c>
      <c r="AQ35" s="81"/>
      <c r="AR35" s="81"/>
      <c r="AS35" s="81"/>
      <c r="AT35" s="81"/>
      <c r="AU35" s="81"/>
      <c r="AV35" s="81"/>
      <c r="AW35" s="81"/>
      <c r="AX35" s="81"/>
      <c r="AY35" s="81"/>
      <c r="AZ35" s="81"/>
      <c r="BA35" s="81"/>
      <c r="BB35" s="81"/>
      <c r="BC35" s="81">
        <v>1.1447845866719304</v>
      </c>
      <c r="BE35" s="81">
        <f t="shared" si="0"/>
        <v>0.6826287484224024</v>
      </c>
      <c r="BF35" s="81" t="s">
        <v>281</v>
      </c>
    </row>
    <row r="36" spans="1:58" x14ac:dyDescent="0.25">
      <c r="A36" s="54">
        <v>1868</v>
      </c>
      <c r="B36" s="81">
        <v>15.548426683015915</v>
      </c>
      <c r="C36" s="81">
        <v>11.452204154518951</v>
      </c>
      <c r="D36" s="81">
        <v>4.3356109448082316</v>
      </c>
      <c r="E36" s="81">
        <v>10.603206228244655</v>
      </c>
      <c r="F36" s="81" t="s">
        <v>281</v>
      </c>
      <c r="G36" s="81" t="s">
        <v>281</v>
      </c>
      <c r="H36" s="81" t="s">
        <v>281</v>
      </c>
      <c r="I36" s="81" t="s">
        <v>281</v>
      </c>
      <c r="J36" s="81" t="s">
        <v>281</v>
      </c>
      <c r="K36" s="81" t="s">
        <v>281</v>
      </c>
      <c r="L36" s="81" t="s">
        <v>281</v>
      </c>
      <c r="M36" s="81" t="s">
        <v>281</v>
      </c>
      <c r="N36" s="81" t="s">
        <v>281</v>
      </c>
      <c r="O36" s="81" t="s">
        <v>281</v>
      </c>
      <c r="P36" s="81">
        <v>0.2664425839520182</v>
      </c>
      <c r="Q36" s="81" t="s">
        <v>281</v>
      </c>
      <c r="R36" s="81" t="s">
        <v>281</v>
      </c>
      <c r="S36" s="81" t="s">
        <v>281</v>
      </c>
      <c r="T36" s="81" t="s">
        <v>281</v>
      </c>
      <c r="U36" s="81" t="s">
        <v>281</v>
      </c>
      <c r="V36" s="81" t="s">
        <v>281</v>
      </c>
      <c r="W36" s="81" t="s">
        <v>281</v>
      </c>
      <c r="X36" s="81" t="s">
        <v>281</v>
      </c>
      <c r="Y36" s="81" t="s">
        <v>281</v>
      </c>
      <c r="Z36" s="81" t="s">
        <v>281</v>
      </c>
      <c r="AA36" s="102">
        <v>0.6881933020079668</v>
      </c>
      <c r="AB36" s="81" t="s">
        <v>281</v>
      </c>
      <c r="AC36" s="81" t="s">
        <v>281</v>
      </c>
      <c r="AD36" s="81">
        <v>0.13032616195721558</v>
      </c>
      <c r="AE36" s="81" t="s">
        <v>281</v>
      </c>
      <c r="AF36" s="81" t="s">
        <v>281</v>
      </c>
      <c r="AG36" s="81">
        <v>1.4160708988360675</v>
      </c>
      <c r="AH36" s="81" t="s">
        <v>281</v>
      </c>
      <c r="AI36" s="81" t="s">
        <v>281</v>
      </c>
      <c r="AJ36" s="81" t="s">
        <v>281</v>
      </c>
      <c r="AK36" s="81" t="s">
        <v>281</v>
      </c>
      <c r="AL36" s="81" t="s">
        <v>281</v>
      </c>
      <c r="AM36" s="81" t="s">
        <v>281</v>
      </c>
      <c r="AN36" s="81" t="s">
        <v>281</v>
      </c>
      <c r="AO36" s="81" t="s">
        <v>281</v>
      </c>
      <c r="AP36" s="81" t="s">
        <v>281</v>
      </c>
      <c r="AQ36" s="81"/>
      <c r="AR36" s="81"/>
      <c r="AS36" s="81"/>
      <c r="AT36" s="81"/>
      <c r="AU36" s="81"/>
      <c r="AV36" s="81"/>
      <c r="AW36" s="81"/>
      <c r="AX36" s="81"/>
      <c r="AY36" s="81"/>
      <c r="AZ36" s="81"/>
      <c r="BA36" s="81"/>
      <c r="BB36" s="81"/>
      <c r="BC36" s="81">
        <v>1.1202273605039748</v>
      </c>
      <c r="BE36" s="81">
        <f t="shared" si="0"/>
        <v>0.60948743309677089</v>
      </c>
      <c r="BF36" s="81" t="s">
        <v>281</v>
      </c>
    </row>
    <row r="37" spans="1:58" x14ac:dyDescent="0.25">
      <c r="A37" s="54">
        <v>1869</v>
      </c>
      <c r="B37" s="81">
        <v>15.878690051941375</v>
      </c>
      <c r="C37" s="81">
        <v>11.918270055513226</v>
      </c>
      <c r="D37" s="81">
        <v>3.9049580660158059</v>
      </c>
      <c r="E37" s="81">
        <v>11.296537923686817</v>
      </c>
      <c r="F37" s="81" t="s">
        <v>281</v>
      </c>
      <c r="G37" s="81" t="s">
        <v>281</v>
      </c>
      <c r="H37" s="81" t="s">
        <v>281</v>
      </c>
      <c r="I37" s="81" t="s">
        <v>281</v>
      </c>
      <c r="J37" s="81" t="s">
        <v>281</v>
      </c>
      <c r="K37" s="81" t="s">
        <v>281</v>
      </c>
      <c r="L37" s="81" t="s">
        <v>281</v>
      </c>
      <c r="M37" s="81" t="s">
        <v>281</v>
      </c>
      <c r="N37" s="81" t="s">
        <v>281</v>
      </c>
      <c r="O37" s="81" t="s">
        <v>281</v>
      </c>
      <c r="P37" s="81">
        <v>0.25186568338741283</v>
      </c>
      <c r="Q37" s="81" t="s">
        <v>281</v>
      </c>
      <c r="R37" s="81" t="s">
        <v>281</v>
      </c>
      <c r="S37" s="81" t="s">
        <v>281</v>
      </c>
      <c r="T37" s="81" t="s">
        <v>281</v>
      </c>
      <c r="U37" s="81" t="s">
        <v>281</v>
      </c>
      <c r="V37" s="81" t="s">
        <v>281</v>
      </c>
      <c r="W37" s="81" t="s">
        <v>281</v>
      </c>
      <c r="X37" s="81" t="s">
        <v>281</v>
      </c>
      <c r="Y37" s="81" t="s">
        <v>281</v>
      </c>
      <c r="Z37" s="81" t="s">
        <v>281</v>
      </c>
      <c r="AA37" s="102">
        <v>0.72597087164803709</v>
      </c>
      <c r="AB37" s="81" t="s">
        <v>281</v>
      </c>
      <c r="AC37" s="81" t="s">
        <v>281</v>
      </c>
      <c r="AD37" s="81">
        <v>0.12754970625406925</v>
      </c>
      <c r="AE37" s="81" t="s">
        <v>281</v>
      </c>
      <c r="AF37" s="81" t="s">
        <v>281</v>
      </c>
      <c r="AG37" s="81">
        <v>1.343962608549254</v>
      </c>
      <c r="AH37" s="81" t="s">
        <v>281</v>
      </c>
      <c r="AI37" s="81" t="s">
        <v>281</v>
      </c>
      <c r="AJ37" s="81" t="s">
        <v>281</v>
      </c>
      <c r="AK37" s="81" t="s">
        <v>281</v>
      </c>
      <c r="AL37" s="81" t="s">
        <v>281</v>
      </c>
      <c r="AM37" s="81" t="s">
        <v>281</v>
      </c>
      <c r="AN37" s="81" t="s">
        <v>281</v>
      </c>
      <c r="AO37" s="81" t="s">
        <v>281</v>
      </c>
      <c r="AP37" s="81" t="s">
        <v>281</v>
      </c>
      <c r="AQ37" s="81"/>
      <c r="AR37" s="81"/>
      <c r="AS37" s="81"/>
      <c r="AT37" s="81"/>
      <c r="AU37" s="81"/>
      <c r="AV37" s="81"/>
      <c r="AW37" s="81"/>
      <c r="AX37" s="81"/>
      <c r="AY37" s="81"/>
      <c r="AZ37" s="81"/>
      <c r="BA37" s="81"/>
      <c r="BB37" s="81"/>
      <c r="BC37" s="81">
        <v>1.1494654429605191</v>
      </c>
      <c r="BE37" s="81">
        <f t="shared" si="0"/>
        <v>0.61550848787205681</v>
      </c>
      <c r="BF37" s="81" t="s">
        <v>281</v>
      </c>
    </row>
    <row r="38" spans="1:58" x14ac:dyDescent="0.25">
      <c r="A38" s="54">
        <v>1870</v>
      </c>
      <c r="B38" s="81">
        <v>17.66274325806452</v>
      </c>
      <c r="C38" s="81">
        <v>11.066724506312724</v>
      </c>
      <c r="D38" s="81">
        <v>5.035351883522071</v>
      </c>
      <c r="E38" s="81">
        <v>11.420687098327264</v>
      </c>
      <c r="F38" s="81" t="s">
        <v>281</v>
      </c>
      <c r="G38" s="81" t="s">
        <v>281</v>
      </c>
      <c r="H38" s="81" t="s">
        <v>281</v>
      </c>
      <c r="I38" s="81" t="s">
        <v>281</v>
      </c>
      <c r="J38" s="81" t="s">
        <v>281</v>
      </c>
      <c r="K38" s="81" t="s">
        <v>281</v>
      </c>
      <c r="L38" s="81" t="s">
        <v>281</v>
      </c>
      <c r="M38" s="81" t="s">
        <v>281</v>
      </c>
      <c r="N38" s="81" t="s">
        <v>281</v>
      </c>
      <c r="O38" s="81" t="s">
        <v>281</v>
      </c>
      <c r="P38" s="81">
        <v>0.26199377273885349</v>
      </c>
      <c r="Q38" s="81" t="s">
        <v>281</v>
      </c>
      <c r="R38" s="81" t="s">
        <v>281</v>
      </c>
      <c r="S38" s="81" t="s">
        <v>281</v>
      </c>
      <c r="T38" s="81" t="s">
        <v>281</v>
      </c>
      <c r="U38" s="81" t="s">
        <v>281</v>
      </c>
      <c r="V38" s="81" t="s">
        <v>281</v>
      </c>
      <c r="W38" s="81" t="s">
        <v>281</v>
      </c>
      <c r="X38" s="81" t="s">
        <v>281</v>
      </c>
      <c r="Y38" s="81" t="s">
        <v>281</v>
      </c>
      <c r="Z38" s="81" t="s">
        <v>281</v>
      </c>
      <c r="AA38" s="102">
        <v>0.71171998109880918</v>
      </c>
      <c r="AB38" s="81" t="s">
        <v>281</v>
      </c>
      <c r="AC38" s="81" t="s">
        <v>281</v>
      </c>
      <c r="AD38" s="81">
        <v>0.17758788824116184</v>
      </c>
      <c r="AE38" s="81" t="s">
        <v>281</v>
      </c>
      <c r="AF38" s="81" t="s">
        <v>281</v>
      </c>
      <c r="AG38" s="81">
        <v>1.1922252665789874</v>
      </c>
      <c r="AH38" s="81" t="s">
        <v>281</v>
      </c>
      <c r="AI38" s="81" t="s">
        <v>281</v>
      </c>
      <c r="AJ38" s="81" t="s">
        <v>281</v>
      </c>
      <c r="AK38" s="81" t="s">
        <v>281</v>
      </c>
      <c r="AL38" s="81" t="s">
        <v>281</v>
      </c>
      <c r="AM38" s="81" t="s">
        <v>281</v>
      </c>
      <c r="AN38" s="81" t="s">
        <v>281</v>
      </c>
      <c r="AO38" s="81" t="s">
        <v>281</v>
      </c>
      <c r="AP38" s="81" t="s">
        <v>281</v>
      </c>
      <c r="AQ38" s="81"/>
      <c r="AR38" s="81"/>
      <c r="AS38" s="81"/>
      <c r="AT38" s="81"/>
      <c r="AU38" s="81"/>
      <c r="AV38" s="81"/>
      <c r="AW38" s="81"/>
      <c r="AX38" s="81"/>
      <c r="AY38" s="81"/>
      <c r="AZ38" s="81"/>
      <c r="BA38" s="81"/>
      <c r="BB38" s="81"/>
      <c r="BC38" s="81">
        <v>1.1349904510497757</v>
      </c>
      <c r="BE38" s="81">
        <f t="shared" si="0"/>
        <v>0.61681323930669862</v>
      </c>
      <c r="BF38" s="81" t="s">
        <v>281</v>
      </c>
    </row>
    <row r="39" spans="1:58" x14ac:dyDescent="0.25">
      <c r="A39" s="54">
        <v>1871</v>
      </c>
      <c r="B39" s="81">
        <v>18.510337247708826</v>
      </c>
      <c r="C39" s="81">
        <v>12.147930662758275</v>
      </c>
      <c r="D39" s="81">
        <v>5.2788977716517342</v>
      </c>
      <c r="E39" s="81">
        <v>11.509713357116496</v>
      </c>
      <c r="F39" s="81" t="s">
        <v>281</v>
      </c>
      <c r="G39" s="81" t="s">
        <v>281</v>
      </c>
      <c r="H39" s="81" t="s">
        <v>281</v>
      </c>
      <c r="I39" s="81" t="s">
        <v>281</v>
      </c>
      <c r="J39" s="81" t="s">
        <v>281</v>
      </c>
      <c r="K39" s="81" t="s">
        <v>281</v>
      </c>
      <c r="L39" s="81" t="s">
        <v>281</v>
      </c>
      <c r="M39" s="81" t="s">
        <v>281</v>
      </c>
      <c r="N39" s="81" t="s">
        <v>281</v>
      </c>
      <c r="O39" s="81" t="s">
        <v>281</v>
      </c>
      <c r="P39" s="81">
        <v>0.27797363945084425</v>
      </c>
      <c r="Q39" s="81" t="s">
        <v>281</v>
      </c>
      <c r="R39" s="81" t="s">
        <v>281</v>
      </c>
      <c r="S39" s="81" t="s">
        <v>281</v>
      </c>
      <c r="T39" s="81" t="s">
        <v>281</v>
      </c>
      <c r="U39" s="81" t="s">
        <v>281</v>
      </c>
      <c r="V39" s="81" t="s">
        <v>281</v>
      </c>
      <c r="W39" s="81" t="s">
        <v>281</v>
      </c>
      <c r="X39" s="81" t="s">
        <v>281</v>
      </c>
      <c r="Y39" s="81" t="s">
        <v>281</v>
      </c>
      <c r="Z39" s="81" t="s">
        <v>281</v>
      </c>
      <c r="AA39" s="102">
        <v>0.67401622019951002</v>
      </c>
      <c r="AB39" s="81">
        <v>0.21600000000000003</v>
      </c>
      <c r="AC39" s="81" t="s">
        <v>281</v>
      </c>
      <c r="AD39" s="81">
        <v>0.17791740163511607</v>
      </c>
      <c r="AE39" s="81" t="s">
        <v>281</v>
      </c>
      <c r="AF39" s="81" t="s">
        <v>281</v>
      </c>
      <c r="AG39" s="81">
        <v>1.496930112488859</v>
      </c>
      <c r="AH39" s="81" t="s">
        <v>281</v>
      </c>
      <c r="AI39" s="81" t="s">
        <v>281</v>
      </c>
      <c r="AJ39" s="81" t="s">
        <v>281</v>
      </c>
      <c r="AK39" s="81" t="s">
        <v>281</v>
      </c>
      <c r="AL39" s="81" t="s">
        <v>281</v>
      </c>
      <c r="AM39" s="81" t="s">
        <v>281</v>
      </c>
      <c r="AN39" s="81" t="s">
        <v>281</v>
      </c>
      <c r="AO39" s="81" t="s">
        <v>281</v>
      </c>
      <c r="AP39" s="81" t="s">
        <v>281</v>
      </c>
      <c r="AQ39" s="81"/>
      <c r="AR39" s="81"/>
      <c r="AS39" s="81"/>
      <c r="AT39" s="81"/>
      <c r="AU39" s="81"/>
      <c r="AV39" s="81"/>
      <c r="AW39" s="81"/>
      <c r="AX39" s="81"/>
      <c r="AY39" s="81"/>
      <c r="AZ39" s="81"/>
      <c r="BA39" s="81"/>
      <c r="BB39" s="81"/>
      <c r="BC39" s="81">
        <v>1.1438246644292362</v>
      </c>
      <c r="BE39" s="81">
        <f t="shared" si="0"/>
        <v>0.68831671890966417</v>
      </c>
      <c r="BF39" s="81" t="s">
        <v>281</v>
      </c>
    </row>
    <row r="40" spans="1:58" x14ac:dyDescent="0.25">
      <c r="A40" s="54">
        <v>1872</v>
      </c>
      <c r="B40" s="81">
        <v>16.619734178916101</v>
      </c>
      <c r="C40" s="81">
        <v>11.014490994991297</v>
      </c>
      <c r="D40" s="81">
        <v>4.8413404886960496</v>
      </c>
      <c r="E40" s="81">
        <v>11.53325769414649</v>
      </c>
      <c r="F40" s="81" t="s">
        <v>281</v>
      </c>
      <c r="G40" s="81" t="s">
        <v>281</v>
      </c>
      <c r="H40" s="81" t="s">
        <v>281</v>
      </c>
      <c r="I40" s="81" t="s">
        <v>281</v>
      </c>
      <c r="J40" s="81" t="s">
        <v>281</v>
      </c>
      <c r="K40" s="81" t="s">
        <v>281</v>
      </c>
      <c r="L40" s="81" t="s">
        <v>281</v>
      </c>
      <c r="M40" s="81" t="s">
        <v>281</v>
      </c>
      <c r="N40" s="81" t="s">
        <v>281</v>
      </c>
      <c r="O40" s="81" t="s">
        <v>281</v>
      </c>
      <c r="P40" s="81">
        <v>0.28693680937441174</v>
      </c>
      <c r="Q40" s="81" t="s">
        <v>281</v>
      </c>
      <c r="R40" s="81" t="s">
        <v>281</v>
      </c>
      <c r="S40" s="81" t="s">
        <v>281</v>
      </c>
      <c r="T40" s="81" t="s">
        <v>281</v>
      </c>
      <c r="U40" s="81" t="s">
        <v>281</v>
      </c>
      <c r="V40" s="81" t="s">
        <v>281</v>
      </c>
      <c r="W40" s="81" t="s">
        <v>281</v>
      </c>
      <c r="X40" s="81" t="s">
        <v>281</v>
      </c>
      <c r="Y40" s="81" t="s">
        <v>281</v>
      </c>
      <c r="Z40" s="81" t="s">
        <v>281</v>
      </c>
      <c r="AA40" s="102">
        <v>0.65119561794726133</v>
      </c>
      <c r="AB40" s="81" t="s">
        <v>281</v>
      </c>
      <c r="AC40" s="81" t="s">
        <v>281</v>
      </c>
      <c r="AD40" s="81">
        <v>0.17774968695652174</v>
      </c>
      <c r="AE40" s="81" t="s">
        <v>281</v>
      </c>
      <c r="AF40" s="81" t="s">
        <v>281</v>
      </c>
      <c r="AG40" s="81">
        <v>1.8283058580217104</v>
      </c>
      <c r="AH40" s="81" t="s">
        <v>281</v>
      </c>
      <c r="AI40" s="81" t="s">
        <v>281</v>
      </c>
      <c r="AJ40" s="81" t="s">
        <v>281</v>
      </c>
      <c r="AK40" s="81" t="s">
        <v>281</v>
      </c>
      <c r="AL40" s="81" t="s">
        <v>281</v>
      </c>
      <c r="AM40" s="81" t="s">
        <v>281</v>
      </c>
      <c r="AN40" s="81" t="s">
        <v>281</v>
      </c>
      <c r="AO40" s="81" t="s">
        <v>281</v>
      </c>
      <c r="AP40" s="81" t="s">
        <v>281</v>
      </c>
      <c r="AQ40" s="81"/>
      <c r="AR40" s="81"/>
      <c r="AS40" s="81"/>
      <c r="AT40" s="81"/>
      <c r="AU40" s="81"/>
      <c r="AV40" s="81"/>
      <c r="AW40" s="81"/>
      <c r="AX40" s="81"/>
      <c r="AY40" s="81"/>
      <c r="AZ40" s="81"/>
      <c r="BA40" s="81"/>
      <c r="BB40" s="81"/>
      <c r="BC40" s="81">
        <v>1.0661520769418955</v>
      </c>
      <c r="BE40" s="81">
        <f t="shared" si="0"/>
        <v>0.60485973343943134</v>
      </c>
      <c r="BF40" s="81" t="s">
        <v>281</v>
      </c>
    </row>
    <row r="41" spans="1:58" x14ac:dyDescent="0.25">
      <c r="A41" s="54">
        <v>1873</v>
      </c>
      <c r="B41" s="81">
        <v>14.479317531866242</v>
      </c>
      <c r="C41" s="81">
        <v>12.184185738503921</v>
      </c>
      <c r="D41" s="81">
        <v>4.7956703745743461</v>
      </c>
      <c r="E41" s="81">
        <v>11.387555643782068</v>
      </c>
      <c r="F41" s="81" t="s">
        <v>281</v>
      </c>
      <c r="G41" s="81" t="s">
        <v>281</v>
      </c>
      <c r="H41" s="81" t="s">
        <v>281</v>
      </c>
      <c r="I41" s="81" t="s">
        <v>281</v>
      </c>
      <c r="J41" s="81" t="s">
        <v>281</v>
      </c>
      <c r="K41" s="81" t="s">
        <v>281</v>
      </c>
      <c r="L41" s="81" t="s">
        <v>281</v>
      </c>
      <c r="M41" s="81" t="s">
        <v>281</v>
      </c>
      <c r="N41" s="81" t="s">
        <v>281</v>
      </c>
      <c r="O41" s="81" t="s">
        <v>281</v>
      </c>
      <c r="P41" s="81">
        <v>0.30356245063243931</v>
      </c>
      <c r="Q41" s="81" t="s">
        <v>281</v>
      </c>
      <c r="R41" s="81" t="s">
        <v>281</v>
      </c>
      <c r="S41" s="81" t="s">
        <v>281</v>
      </c>
      <c r="T41" s="81" t="s">
        <v>281</v>
      </c>
      <c r="U41" s="81" t="s">
        <v>281</v>
      </c>
      <c r="V41" s="81" t="s">
        <v>281</v>
      </c>
      <c r="W41" s="81" t="s">
        <v>281</v>
      </c>
      <c r="X41" s="81" t="s">
        <v>281</v>
      </c>
      <c r="Y41" s="81" t="s">
        <v>281</v>
      </c>
      <c r="Z41" s="81" t="s">
        <v>281</v>
      </c>
      <c r="AA41" s="102">
        <v>0.80559941069133656</v>
      </c>
      <c r="AB41" s="81" t="s">
        <v>281</v>
      </c>
      <c r="AC41" s="81" t="s">
        <v>281</v>
      </c>
      <c r="AD41" s="81">
        <v>0.19134145437531846</v>
      </c>
      <c r="AE41" s="81" t="s">
        <v>281</v>
      </c>
      <c r="AF41" s="81" t="s">
        <v>281</v>
      </c>
      <c r="AG41" s="81">
        <v>1.7896577928601889</v>
      </c>
      <c r="AH41" s="81" t="s">
        <v>281</v>
      </c>
      <c r="AI41" s="81" t="s">
        <v>281</v>
      </c>
      <c r="AJ41" s="81" t="s">
        <v>281</v>
      </c>
      <c r="AK41" s="81" t="s">
        <v>281</v>
      </c>
      <c r="AL41" s="81" t="s">
        <v>281</v>
      </c>
      <c r="AM41" s="81" t="s">
        <v>281</v>
      </c>
      <c r="AN41" s="81" t="s">
        <v>281</v>
      </c>
      <c r="AO41" s="81" t="s">
        <v>281</v>
      </c>
      <c r="AP41" s="81" t="s">
        <v>281</v>
      </c>
      <c r="AQ41" s="81"/>
      <c r="AR41" s="81"/>
      <c r="AS41" s="81"/>
      <c r="AT41" s="81"/>
      <c r="AU41" s="81"/>
      <c r="AV41" s="81"/>
      <c r="AW41" s="81"/>
      <c r="AX41" s="81"/>
      <c r="AY41" s="81"/>
      <c r="AZ41" s="81"/>
      <c r="BA41" s="81"/>
      <c r="BB41" s="81"/>
      <c r="BC41" s="81">
        <v>1.0148253635222848</v>
      </c>
      <c r="BE41" s="81">
        <f t="shared" si="0"/>
        <v>0.59268772223837174</v>
      </c>
      <c r="BF41" s="81" t="s">
        <v>281</v>
      </c>
    </row>
    <row r="42" spans="1:58" x14ac:dyDescent="0.25">
      <c r="A42" s="54">
        <v>1874</v>
      </c>
      <c r="B42" s="81">
        <v>15.369256646685796</v>
      </c>
      <c r="C42" s="81">
        <v>11.781266277803155</v>
      </c>
      <c r="D42" s="81">
        <v>4.3986918528548857</v>
      </c>
      <c r="E42" s="81">
        <v>12.126635746545743</v>
      </c>
      <c r="F42" s="81" t="s">
        <v>281</v>
      </c>
      <c r="G42" s="81" t="s">
        <v>281</v>
      </c>
      <c r="H42" s="81" t="s">
        <v>281</v>
      </c>
      <c r="I42" s="81" t="s">
        <v>281</v>
      </c>
      <c r="J42" s="81">
        <v>0.68360756536314304</v>
      </c>
      <c r="K42" s="81" t="s">
        <v>281</v>
      </c>
      <c r="L42" s="81" t="s">
        <v>281</v>
      </c>
      <c r="M42" s="81" t="s">
        <v>281</v>
      </c>
      <c r="N42" s="81" t="s">
        <v>281</v>
      </c>
      <c r="O42" s="81" t="s">
        <v>281</v>
      </c>
      <c r="P42" s="81">
        <v>0.28821603540814134</v>
      </c>
      <c r="Q42" s="81" t="s">
        <v>281</v>
      </c>
      <c r="R42" s="81" t="s">
        <v>281</v>
      </c>
      <c r="S42" s="81" t="s">
        <v>281</v>
      </c>
      <c r="T42" s="81" t="s">
        <v>281</v>
      </c>
      <c r="U42" s="81" t="s">
        <v>281</v>
      </c>
      <c r="V42" s="81" t="s">
        <v>281</v>
      </c>
      <c r="W42" s="81" t="s">
        <v>281</v>
      </c>
      <c r="X42" s="81" t="s">
        <v>281</v>
      </c>
      <c r="Y42" s="81" t="s">
        <v>281</v>
      </c>
      <c r="Z42" s="81" t="s">
        <v>281</v>
      </c>
      <c r="AA42" s="102">
        <v>0.8067564204055675</v>
      </c>
      <c r="AB42" s="81">
        <v>0.27599999999999997</v>
      </c>
      <c r="AC42" s="81" t="s">
        <v>281</v>
      </c>
      <c r="AD42" s="81">
        <v>0.19088699644440421</v>
      </c>
      <c r="AE42" s="81" t="s">
        <v>281</v>
      </c>
      <c r="AF42" s="81" t="s">
        <v>281</v>
      </c>
      <c r="AG42" s="81">
        <v>1.3563282116938309</v>
      </c>
      <c r="AH42" s="81" t="s">
        <v>281</v>
      </c>
      <c r="AI42" s="81" t="s">
        <v>281</v>
      </c>
      <c r="AJ42" s="81" t="s">
        <v>281</v>
      </c>
      <c r="AK42" s="81" t="s">
        <v>281</v>
      </c>
      <c r="AL42" s="81" t="s">
        <v>281</v>
      </c>
      <c r="AM42" s="81" t="s">
        <v>281</v>
      </c>
      <c r="AN42" s="81" t="s">
        <v>281</v>
      </c>
      <c r="AO42" s="81" t="s">
        <v>281</v>
      </c>
      <c r="AP42" s="81" t="s">
        <v>281</v>
      </c>
      <c r="AQ42" s="81"/>
      <c r="AR42" s="81"/>
      <c r="AS42" s="81"/>
      <c r="AT42" s="81"/>
      <c r="AU42" s="81"/>
      <c r="AV42" s="81"/>
      <c r="AW42" s="81"/>
      <c r="AX42" s="81"/>
      <c r="AY42" s="81"/>
      <c r="AZ42" s="81"/>
      <c r="BA42" s="81"/>
      <c r="BB42" s="81"/>
      <c r="BC42" s="81">
        <v>1.0248154067520183</v>
      </c>
      <c r="BE42" s="81">
        <f t="shared" si="0"/>
        <v>0.74034767958334546</v>
      </c>
      <c r="BF42" s="81" t="s">
        <v>281</v>
      </c>
    </row>
    <row r="43" spans="1:58" x14ac:dyDescent="0.25">
      <c r="A43" s="54">
        <v>1875</v>
      </c>
      <c r="B43" s="81">
        <v>18.664716761791599</v>
      </c>
      <c r="C43" s="81">
        <v>11.749041084375328</v>
      </c>
      <c r="D43" s="81">
        <v>4.9026403768506057</v>
      </c>
      <c r="E43" s="81">
        <v>12.512233941893612</v>
      </c>
      <c r="F43" s="81" t="s">
        <v>281</v>
      </c>
      <c r="G43" s="81" t="s">
        <v>281</v>
      </c>
      <c r="H43" s="81" t="s">
        <v>281</v>
      </c>
      <c r="I43" s="81" t="s">
        <v>281</v>
      </c>
      <c r="J43" s="81">
        <v>0.78329018131403283</v>
      </c>
      <c r="K43" s="81" t="s">
        <v>281</v>
      </c>
      <c r="L43" s="81" t="s">
        <v>281</v>
      </c>
      <c r="M43" s="81" t="s">
        <v>281</v>
      </c>
      <c r="N43" s="81" t="s">
        <v>281</v>
      </c>
      <c r="O43" s="81" t="s">
        <v>281</v>
      </c>
      <c r="P43" s="81">
        <v>0.28646222830171447</v>
      </c>
      <c r="Q43" s="81" t="s">
        <v>281</v>
      </c>
      <c r="R43" s="81" t="s">
        <v>281</v>
      </c>
      <c r="S43" s="81" t="s">
        <v>281</v>
      </c>
      <c r="T43" s="81" t="s">
        <v>281</v>
      </c>
      <c r="U43" s="81" t="s">
        <v>281</v>
      </c>
      <c r="V43" s="81" t="s">
        <v>281</v>
      </c>
      <c r="W43" s="81" t="s">
        <v>281</v>
      </c>
      <c r="X43" s="81" t="s">
        <v>281</v>
      </c>
      <c r="Y43" s="81" t="s">
        <v>281</v>
      </c>
      <c r="Z43" s="81" t="s">
        <v>281</v>
      </c>
      <c r="AA43" s="102">
        <v>0.83514404542854692</v>
      </c>
      <c r="AB43" s="81" t="s">
        <v>281</v>
      </c>
      <c r="AC43" s="81" t="s">
        <v>281</v>
      </c>
      <c r="AD43" s="81">
        <v>0.18363735478395399</v>
      </c>
      <c r="AE43" s="81" t="s">
        <v>281</v>
      </c>
      <c r="AF43" s="81" t="s">
        <v>281</v>
      </c>
      <c r="AG43" s="81">
        <v>1.6083145108417038</v>
      </c>
      <c r="AH43" s="81" t="s">
        <v>281</v>
      </c>
      <c r="AI43" s="81" t="s">
        <v>281</v>
      </c>
      <c r="AJ43" s="81" t="s">
        <v>281</v>
      </c>
      <c r="AK43" s="81">
        <v>1.7338051336734142</v>
      </c>
      <c r="AL43" s="81" t="s">
        <v>281</v>
      </c>
      <c r="AM43" s="81" t="s">
        <v>281</v>
      </c>
      <c r="AN43" s="81" t="s">
        <v>281</v>
      </c>
      <c r="AO43" s="81" t="s">
        <v>281</v>
      </c>
      <c r="AP43" s="81" t="s">
        <v>281</v>
      </c>
      <c r="AQ43" s="81"/>
      <c r="AR43" s="81"/>
      <c r="AS43" s="81"/>
      <c r="AT43" s="81"/>
      <c r="AU43" s="81"/>
      <c r="AV43" s="81"/>
      <c r="AW43" s="81"/>
      <c r="AX43" s="81"/>
      <c r="AY43" s="81"/>
      <c r="AZ43" s="81"/>
      <c r="BA43" s="81"/>
      <c r="BB43" s="81"/>
      <c r="BC43" s="81">
        <v>1.1655821065110195</v>
      </c>
      <c r="BE43" s="81">
        <f t="shared" si="0"/>
        <v>0.73012044882098515</v>
      </c>
      <c r="BF43" s="81" t="s">
        <v>281</v>
      </c>
    </row>
    <row r="44" spans="1:58" x14ac:dyDescent="0.25">
      <c r="A44" s="54">
        <v>1876</v>
      </c>
      <c r="B44" s="81">
        <v>19.487782759258295</v>
      </c>
      <c r="C44" s="81">
        <v>9.224041241422551</v>
      </c>
      <c r="D44" s="81">
        <v>4.4422641391614626</v>
      </c>
      <c r="E44" s="81">
        <v>13.029019662737987</v>
      </c>
      <c r="F44" s="81" t="s">
        <v>281</v>
      </c>
      <c r="G44" s="81" t="s">
        <v>281</v>
      </c>
      <c r="H44" s="81" t="s">
        <v>281</v>
      </c>
      <c r="I44" s="81" t="s">
        <v>281</v>
      </c>
      <c r="J44" s="81">
        <v>0.76527854039985821</v>
      </c>
      <c r="K44" s="81" t="s">
        <v>281</v>
      </c>
      <c r="L44" s="81" t="s">
        <v>281</v>
      </c>
      <c r="M44" s="81" t="s">
        <v>281</v>
      </c>
      <c r="N44" s="81" t="s">
        <v>281</v>
      </c>
      <c r="O44" s="81" t="s">
        <v>281</v>
      </c>
      <c r="P44" s="81">
        <v>0.30457707556626501</v>
      </c>
      <c r="Q44" s="81" t="s">
        <v>281</v>
      </c>
      <c r="R44" s="81" t="s">
        <v>281</v>
      </c>
      <c r="S44" s="81" t="s">
        <v>281</v>
      </c>
      <c r="T44" s="81" t="s">
        <v>281</v>
      </c>
      <c r="U44" s="81" t="s">
        <v>281</v>
      </c>
      <c r="V44" s="81" t="s">
        <v>281</v>
      </c>
      <c r="W44" s="81" t="s">
        <v>281</v>
      </c>
      <c r="X44" s="81" t="s">
        <v>281</v>
      </c>
      <c r="Y44" s="81" t="s">
        <v>281</v>
      </c>
      <c r="Z44" s="81" t="s">
        <v>281</v>
      </c>
      <c r="AA44" s="102">
        <v>0.72793470538120209</v>
      </c>
      <c r="AB44" s="81" t="s">
        <v>281</v>
      </c>
      <c r="AC44" s="81" t="s">
        <v>281</v>
      </c>
      <c r="AD44" s="81">
        <v>0.18727585463737118</v>
      </c>
      <c r="AE44" s="81">
        <v>2.9313188012600846</v>
      </c>
      <c r="AF44" s="81" t="s">
        <v>281</v>
      </c>
      <c r="AG44" s="81">
        <v>1.4166744613146742</v>
      </c>
      <c r="AH44" s="81" t="s">
        <v>281</v>
      </c>
      <c r="AI44" s="81" t="s">
        <v>281</v>
      </c>
      <c r="AJ44" s="81" t="s">
        <v>281</v>
      </c>
      <c r="AK44" s="81">
        <v>1.8566666071061404</v>
      </c>
      <c r="AL44" s="81" t="s">
        <v>281</v>
      </c>
      <c r="AM44" s="81" t="s">
        <v>281</v>
      </c>
      <c r="AN44" s="81" t="s">
        <v>281</v>
      </c>
      <c r="AO44" s="81" t="s">
        <v>281</v>
      </c>
      <c r="AP44" s="81" t="s">
        <v>281</v>
      </c>
      <c r="AQ44" s="81"/>
      <c r="AR44" s="81"/>
      <c r="AS44" s="81"/>
      <c r="AT44" s="81"/>
      <c r="AU44" s="81"/>
      <c r="AV44" s="81"/>
      <c r="AW44" s="81"/>
      <c r="AX44" s="81"/>
      <c r="AY44" s="81"/>
      <c r="AZ44" s="81"/>
      <c r="BA44" s="81"/>
      <c r="BB44" s="81"/>
      <c r="BC44" s="81">
        <v>1.1627400028911175</v>
      </c>
      <c r="BE44" s="81">
        <f t="shared" si="0"/>
        <v>0.78191583013959631</v>
      </c>
      <c r="BF44" s="81" t="s">
        <v>281</v>
      </c>
    </row>
    <row r="45" spans="1:58" x14ac:dyDescent="0.25">
      <c r="A45" s="54">
        <v>1877</v>
      </c>
      <c r="B45" s="81">
        <v>18.719093045676068</v>
      </c>
      <c r="C45" s="81">
        <v>10.43200987432675</v>
      </c>
      <c r="D45" s="81">
        <v>4.3833589891376628</v>
      </c>
      <c r="E45" s="81">
        <v>12.850020362585077</v>
      </c>
      <c r="F45" s="81" t="s">
        <v>281</v>
      </c>
      <c r="G45" s="81" t="s">
        <v>281</v>
      </c>
      <c r="H45" s="81" t="s">
        <v>281</v>
      </c>
      <c r="I45" s="81" t="s">
        <v>281</v>
      </c>
      <c r="J45" s="81">
        <v>0.68880233368846733</v>
      </c>
      <c r="K45" s="81" t="s">
        <v>281</v>
      </c>
      <c r="L45" s="81" t="s">
        <v>281</v>
      </c>
      <c r="M45" s="81" t="s">
        <v>281</v>
      </c>
      <c r="N45" s="81" t="s">
        <v>281</v>
      </c>
      <c r="O45" s="81" t="s">
        <v>281</v>
      </c>
      <c r="P45" s="81">
        <v>0.2853898171908506</v>
      </c>
      <c r="Q45" s="81" t="s">
        <v>281</v>
      </c>
      <c r="R45" s="81" t="s">
        <v>281</v>
      </c>
      <c r="S45" s="81" t="s">
        <v>281</v>
      </c>
      <c r="T45" s="81" t="s">
        <v>281</v>
      </c>
      <c r="U45" s="81" t="s">
        <v>281</v>
      </c>
      <c r="V45" s="81" t="s">
        <v>281</v>
      </c>
      <c r="W45" s="81" t="s">
        <v>281</v>
      </c>
      <c r="X45" s="81" t="s">
        <v>281</v>
      </c>
      <c r="Y45" s="81" t="s">
        <v>281</v>
      </c>
      <c r="Z45" s="81" t="s">
        <v>281</v>
      </c>
      <c r="AA45" s="102">
        <v>0.70334599172604062</v>
      </c>
      <c r="AB45" s="81" t="s">
        <v>281</v>
      </c>
      <c r="AC45" s="81" t="s">
        <v>281</v>
      </c>
      <c r="AD45" s="81">
        <v>0.19244040593343897</v>
      </c>
      <c r="AE45" s="81">
        <v>3.7637297363140356</v>
      </c>
      <c r="AF45" s="81" t="s">
        <v>281</v>
      </c>
      <c r="AG45" s="81">
        <v>1.3008948603220436</v>
      </c>
      <c r="AH45" s="81" t="s">
        <v>281</v>
      </c>
      <c r="AI45" s="81" t="s">
        <v>281</v>
      </c>
      <c r="AJ45" s="81" t="s">
        <v>281</v>
      </c>
      <c r="AK45" s="81">
        <v>2.0139077549837334</v>
      </c>
      <c r="AL45" s="81" t="s">
        <v>281</v>
      </c>
      <c r="AM45" s="81" t="s">
        <v>281</v>
      </c>
      <c r="AN45" s="81" t="s">
        <v>281</v>
      </c>
      <c r="AO45" s="81" t="s">
        <v>281</v>
      </c>
      <c r="AP45" s="81" t="s">
        <v>281</v>
      </c>
      <c r="AQ45" s="81"/>
      <c r="AR45" s="81"/>
      <c r="AS45" s="81"/>
      <c r="AT45" s="81"/>
      <c r="AU45" s="81"/>
      <c r="AV45" s="81"/>
      <c r="AW45" s="81"/>
      <c r="AX45" s="81"/>
      <c r="AY45" s="81"/>
      <c r="AZ45" s="81"/>
      <c r="BA45" s="81"/>
      <c r="BB45" s="81"/>
      <c r="BC45" s="81">
        <v>1.1369315016825392</v>
      </c>
      <c r="BE45" s="81">
        <f t="shared" si="0"/>
        <v>0.76342282639756853</v>
      </c>
      <c r="BF45" s="81" t="s">
        <v>281</v>
      </c>
    </row>
    <row r="46" spans="1:58" x14ac:dyDescent="0.25">
      <c r="A46" s="54">
        <v>1878</v>
      </c>
      <c r="B46" s="81">
        <v>15.247300619663079</v>
      </c>
      <c r="C46" s="81">
        <v>10.707857348554972</v>
      </c>
      <c r="D46" s="81">
        <v>4.7229096518289992</v>
      </c>
      <c r="E46" s="81">
        <v>12.292413172632967</v>
      </c>
      <c r="F46" s="81" t="s">
        <v>281</v>
      </c>
      <c r="G46" s="81" t="s">
        <v>281</v>
      </c>
      <c r="H46" s="81" t="s">
        <v>281</v>
      </c>
      <c r="I46" s="81" t="s">
        <v>281</v>
      </c>
      <c r="J46" s="81">
        <v>0.63254895877403272</v>
      </c>
      <c r="K46" s="81" t="s">
        <v>281</v>
      </c>
      <c r="L46" s="81" t="s">
        <v>281</v>
      </c>
      <c r="M46" s="81" t="s">
        <v>281</v>
      </c>
      <c r="N46" s="81" t="s">
        <v>281</v>
      </c>
      <c r="O46" s="81" t="s">
        <v>281</v>
      </c>
      <c r="P46" s="81">
        <v>0.26000012075916534</v>
      </c>
      <c r="Q46" s="81" t="s">
        <v>281</v>
      </c>
      <c r="R46" s="81" t="s">
        <v>281</v>
      </c>
      <c r="S46" s="81" t="s">
        <v>281</v>
      </c>
      <c r="T46" s="81" t="s">
        <v>281</v>
      </c>
      <c r="U46" s="81" t="s">
        <v>281</v>
      </c>
      <c r="V46" s="81" t="s">
        <v>281</v>
      </c>
      <c r="W46" s="81" t="s">
        <v>281</v>
      </c>
      <c r="X46" s="81" t="s">
        <v>281</v>
      </c>
      <c r="Y46" s="81" t="s">
        <v>281</v>
      </c>
      <c r="Z46" s="81" t="s">
        <v>281</v>
      </c>
      <c r="AA46" s="102">
        <v>0.57936570366066908</v>
      </c>
      <c r="AB46" s="81">
        <v>0.216</v>
      </c>
      <c r="AC46" s="81" t="s">
        <v>281</v>
      </c>
      <c r="AD46" s="81">
        <v>0.1994537397543526</v>
      </c>
      <c r="AE46" s="81">
        <v>3.1864565112808103</v>
      </c>
      <c r="AF46" s="81" t="s">
        <v>281</v>
      </c>
      <c r="AG46" s="81">
        <v>1.2629631306972084</v>
      </c>
      <c r="AH46" s="81" t="s">
        <v>281</v>
      </c>
      <c r="AI46" s="81" t="s">
        <v>281</v>
      </c>
      <c r="AJ46" s="81" t="s">
        <v>281</v>
      </c>
      <c r="AK46" s="81">
        <v>1.815980591739091</v>
      </c>
      <c r="AL46" s="81" t="s">
        <v>281</v>
      </c>
      <c r="AM46" s="81" t="s">
        <v>281</v>
      </c>
      <c r="AN46" s="81" t="s">
        <v>281</v>
      </c>
      <c r="AO46" s="81" t="s">
        <v>281</v>
      </c>
      <c r="AP46" s="81" t="s">
        <v>281</v>
      </c>
      <c r="AQ46" s="81"/>
      <c r="AR46" s="81"/>
      <c r="AS46" s="81"/>
      <c r="AT46" s="81"/>
      <c r="AU46" s="81"/>
      <c r="AV46" s="81"/>
      <c r="AW46" s="81"/>
      <c r="AX46" s="81"/>
      <c r="AY46" s="81"/>
      <c r="AZ46" s="81"/>
      <c r="BA46" s="81"/>
      <c r="BB46" s="81"/>
      <c r="BC46" s="81">
        <v>1.0282463036289831</v>
      </c>
      <c r="BE46" s="81">
        <f t="shared" si="0"/>
        <v>0.80694324211708401</v>
      </c>
      <c r="BF46" s="81" t="s">
        <v>281</v>
      </c>
    </row>
    <row r="47" spans="1:58" x14ac:dyDescent="0.25">
      <c r="A47" s="54">
        <v>1879</v>
      </c>
      <c r="B47" s="81">
        <v>13.791719757382607</v>
      </c>
      <c r="C47" s="81">
        <v>10.24216424626713</v>
      </c>
      <c r="D47" s="81">
        <v>4.6898127324436665</v>
      </c>
      <c r="E47" s="81">
        <v>12.523608647423663</v>
      </c>
      <c r="F47" s="81" t="s">
        <v>281</v>
      </c>
      <c r="G47" s="81" t="s">
        <v>281</v>
      </c>
      <c r="H47" s="81" t="s">
        <v>281</v>
      </c>
      <c r="I47" s="81" t="s">
        <v>281</v>
      </c>
      <c r="J47" s="81">
        <v>0.62136857753414465</v>
      </c>
      <c r="K47" s="81" t="s">
        <v>281</v>
      </c>
      <c r="L47" s="81" t="s">
        <v>281</v>
      </c>
      <c r="M47" s="81" t="s">
        <v>281</v>
      </c>
      <c r="N47" s="81" t="s">
        <v>281</v>
      </c>
      <c r="O47" s="81" t="s">
        <v>281</v>
      </c>
      <c r="P47" s="81">
        <v>0.2239596040228545</v>
      </c>
      <c r="Q47" s="81" t="s">
        <v>281</v>
      </c>
      <c r="R47" s="81" t="s">
        <v>281</v>
      </c>
      <c r="S47" s="81" t="s">
        <v>281</v>
      </c>
      <c r="T47" s="81" t="s">
        <v>281</v>
      </c>
      <c r="U47" s="81" t="s">
        <v>281</v>
      </c>
      <c r="V47" s="81" t="s">
        <v>281</v>
      </c>
      <c r="W47" s="81" t="s">
        <v>281</v>
      </c>
      <c r="X47" s="81" t="s">
        <v>281</v>
      </c>
      <c r="Y47" s="81" t="s">
        <v>281</v>
      </c>
      <c r="Z47" s="81" t="s">
        <v>281</v>
      </c>
      <c r="AA47" s="102">
        <v>0.61809823823092469</v>
      </c>
      <c r="AB47" s="81" t="s">
        <v>281</v>
      </c>
      <c r="AC47" s="81" t="s">
        <v>281</v>
      </c>
      <c r="AD47" s="81">
        <v>0.2140672343319838</v>
      </c>
      <c r="AE47" s="81">
        <v>3.1770646219115193</v>
      </c>
      <c r="AF47" s="81" t="s">
        <v>281</v>
      </c>
      <c r="AG47" s="81">
        <v>1.0937476107368163</v>
      </c>
      <c r="AH47" s="81" t="s">
        <v>281</v>
      </c>
      <c r="AI47" s="81" t="s">
        <v>281</v>
      </c>
      <c r="AJ47" s="81" t="s">
        <v>281</v>
      </c>
      <c r="AK47" s="81">
        <v>2.133041117960834</v>
      </c>
      <c r="AL47" s="81" t="s">
        <v>281</v>
      </c>
      <c r="AM47" s="81" t="s">
        <v>281</v>
      </c>
      <c r="AN47" s="81" t="s">
        <v>281</v>
      </c>
      <c r="AO47" s="81" t="s">
        <v>281</v>
      </c>
      <c r="AP47" s="81" t="s">
        <v>281</v>
      </c>
      <c r="AQ47" s="81"/>
      <c r="AR47" s="81"/>
      <c r="AS47" s="81"/>
      <c r="AT47" s="81"/>
      <c r="AU47" s="81"/>
      <c r="AV47" s="81"/>
      <c r="AW47" s="81"/>
      <c r="AX47" s="81"/>
      <c r="AY47" s="81"/>
      <c r="AZ47" s="81"/>
      <c r="BA47" s="81"/>
      <c r="BB47" s="81"/>
      <c r="BC47" s="81">
        <v>1.0113849259843208</v>
      </c>
      <c r="BE47" s="81">
        <f t="shared" si="0"/>
        <v>0.73224243191922223</v>
      </c>
      <c r="BF47" s="81" t="s">
        <v>281</v>
      </c>
    </row>
    <row r="48" spans="1:58" x14ac:dyDescent="0.25">
      <c r="A48" s="54">
        <v>1880</v>
      </c>
      <c r="B48" s="81">
        <v>12.37406314022282</v>
      </c>
      <c r="C48" s="81">
        <v>10.762633656321995</v>
      </c>
      <c r="D48" s="81">
        <v>4.4249399566160506</v>
      </c>
      <c r="E48" s="81">
        <v>11.593686225754789</v>
      </c>
      <c r="F48" s="81" t="s">
        <v>281</v>
      </c>
      <c r="G48" s="81" t="s">
        <v>281</v>
      </c>
      <c r="H48" s="81" t="s">
        <v>281</v>
      </c>
      <c r="I48" s="81" t="s">
        <v>281</v>
      </c>
      <c r="J48" s="81">
        <v>0.3542113103448275</v>
      </c>
      <c r="K48" s="81" t="s">
        <v>281</v>
      </c>
      <c r="L48" s="81" t="s">
        <v>281</v>
      </c>
      <c r="M48" s="81" t="s">
        <v>281</v>
      </c>
      <c r="N48" s="81" t="s">
        <v>281</v>
      </c>
      <c r="O48" s="81" t="s">
        <v>281</v>
      </c>
      <c r="P48" s="81">
        <v>0.2481776746902348</v>
      </c>
      <c r="Q48" s="81" t="s">
        <v>281</v>
      </c>
      <c r="R48" s="81" t="s">
        <v>281</v>
      </c>
      <c r="S48" s="81" t="s">
        <v>281</v>
      </c>
      <c r="T48" s="81" t="s">
        <v>281</v>
      </c>
      <c r="U48" s="81" t="s">
        <v>281</v>
      </c>
      <c r="V48" s="81" t="s">
        <v>281</v>
      </c>
      <c r="W48" s="81" t="s">
        <v>281</v>
      </c>
      <c r="X48" s="81" t="s">
        <v>281</v>
      </c>
      <c r="Y48" s="81" t="s">
        <v>281</v>
      </c>
      <c r="Z48" s="81" t="s">
        <v>281</v>
      </c>
      <c r="AA48" s="102">
        <v>0.53331695518885425</v>
      </c>
      <c r="AB48" s="81" t="s">
        <v>281</v>
      </c>
      <c r="AC48" s="81" t="s">
        <v>281</v>
      </c>
      <c r="AD48" s="81">
        <v>0.21579942869713425</v>
      </c>
      <c r="AE48" s="81">
        <v>2.9933550274931044</v>
      </c>
      <c r="AF48" s="81" t="s">
        <v>281</v>
      </c>
      <c r="AG48" s="81">
        <v>0.97844930739365588</v>
      </c>
      <c r="AH48" s="81" t="s">
        <v>281</v>
      </c>
      <c r="AI48" s="81" t="s">
        <v>281</v>
      </c>
      <c r="AJ48" s="81" t="s">
        <v>281</v>
      </c>
      <c r="AK48" s="81">
        <v>2.0698026248215537</v>
      </c>
      <c r="AL48" s="81" t="s">
        <v>281</v>
      </c>
      <c r="AM48" s="81" t="s">
        <v>281</v>
      </c>
      <c r="AN48" s="81" t="s">
        <v>281</v>
      </c>
      <c r="AO48" s="81" t="s">
        <v>281</v>
      </c>
      <c r="AP48" s="81" t="s">
        <v>281</v>
      </c>
      <c r="AQ48" s="81"/>
      <c r="AR48" s="81"/>
      <c r="AS48" s="81"/>
      <c r="AT48" s="81"/>
      <c r="AU48" s="81"/>
      <c r="AV48" s="81"/>
      <c r="AW48" s="81"/>
      <c r="AX48" s="81"/>
      <c r="AY48" s="81"/>
      <c r="AZ48" s="81"/>
      <c r="BA48" s="81"/>
      <c r="BB48" s="81"/>
      <c r="BC48" s="81">
        <v>0.93665322452932998</v>
      </c>
      <c r="BE48" s="81">
        <f t="shared" si="0"/>
        <v>0.73296782226554791</v>
      </c>
      <c r="BF48" s="81" t="s">
        <v>281</v>
      </c>
    </row>
    <row r="49" spans="1:58" x14ac:dyDescent="0.25">
      <c r="A49" s="54">
        <v>1881</v>
      </c>
      <c r="B49" s="81">
        <v>10.984707513714882</v>
      </c>
      <c r="C49" s="81">
        <v>9.7918182864103933</v>
      </c>
      <c r="D49" s="81">
        <v>4.166538206837239</v>
      </c>
      <c r="E49" s="81">
        <v>11.414083898295088</v>
      </c>
      <c r="F49" s="81">
        <v>13.165095285857571</v>
      </c>
      <c r="G49" s="81">
        <v>0.42383160899036743</v>
      </c>
      <c r="H49" s="81">
        <v>0.192</v>
      </c>
      <c r="I49" s="81" t="s">
        <v>281</v>
      </c>
      <c r="J49" s="81">
        <v>1.1220480525703334</v>
      </c>
      <c r="K49" s="81" t="s">
        <v>281</v>
      </c>
      <c r="L49" s="81" t="s">
        <v>281</v>
      </c>
      <c r="M49" s="81">
        <v>0.27653836724687419</v>
      </c>
      <c r="N49" s="81" t="s">
        <v>281</v>
      </c>
      <c r="O49" s="81">
        <v>8.4</v>
      </c>
      <c r="P49" s="81">
        <v>0.24282249720910262</v>
      </c>
      <c r="Q49" s="81" t="s">
        <v>281</v>
      </c>
      <c r="R49" s="81" t="s">
        <v>281</v>
      </c>
      <c r="S49" s="81" t="s">
        <v>281</v>
      </c>
      <c r="T49" s="81" t="s">
        <v>281</v>
      </c>
      <c r="U49" s="81">
        <v>8.7591101946944772</v>
      </c>
      <c r="V49" s="81" t="s">
        <v>281</v>
      </c>
      <c r="W49" s="81" t="s">
        <v>281</v>
      </c>
      <c r="X49" s="81" t="s">
        <v>281</v>
      </c>
      <c r="Y49" s="81" t="s">
        <v>281</v>
      </c>
      <c r="Z49" s="81" t="s">
        <v>281</v>
      </c>
      <c r="AA49" s="102">
        <v>0.53881052688511188</v>
      </c>
      <c r="AB49" s="81" t="s">
        <v>281</v>
      </c>
      <c r="AC49" s="81" t="s">
        <v>281</v>
      </c>
      <c r="AD49" s="81">
        <v>0.21224866954757166</v>
      </c>
      <c r="AE49" s="81">
        <v>3.7972585352482175</v>
      </c>
      <c r="AF49" s="81" t="s">
        <v>281</v>
      </c>
      <c r="AG49" s="81">
        <v>1.1189748252019593</v>
      </c>
      <c r="AH49" s="81" t="s">
        <v>281</v>
      </c>
      <c r="AI49" s="81" t="s">
        <v>281</v>
      </c>
      <c r="AJ49" s="81" t="s">
        <v>281</v>
      </c>
      <c r="AK49" s="81">
        <v>2.2737254023502342</v>
      </c>
      <c r="AL49" s="81" t="s">
        <v>281</v>
      </c>
      <c r="AM49" s="81" t="s">
        <v>281</v>
      </c>
      <c r="AN49" s="81" t="s">
        <v>281</v>
      </c>
      <c r="AO49" s="81" t="s">
        <v>281</v>
      </c>
      <c r="AP49" s="81" t="s">
        <v>281</v>
      </c>
      <c r="AQ49" s="81"/>
      <c r="AR49" s="81"/>
      <c r="AS49" s="81"/>
      <c r="AT49" s="81"/>
      <c r="AU49" s="81"/>
      <c r="AV49" s="81"/>
      <c r="AW49" s="81"/>
      <c r="AX49" s="81"/>
      <c r="AY49" s="81"/>
      <c r="AZ49" s="81"/>
      <c r="BA49" s="81"/>
      <c r="BB49" s="81"/>
      <c r="BC49" s="81">
        <v>0.86836994220744457</v>
      </c>
      <c r="BE49" s="81">
        <f t="shared" si="0"/>
        <v>0.82989349692801206</v>
      </c>
      <c r="BF49" s="81" t="s">
        <v>281</v>
      </c>
    </row>
    <row r="50" spans="1:58" x14ac:dyDescent="0.25">
      <c r="A50" s="54">
        <v>1882</v>
      </c>
      <c r="B50" s="81">
        <v>11.4115253367059</v>
      </c>
      <c r="C50" s="81">
        <v>12.983643717901378</v>
      </c>
      <c r="D50" s="81">
        <v>4.4225806864208055</v>
      </c>
      <c r="E50" s="81">
        <v>9.9614514486886065</v>
      </c>
      <c r="F50" s="81">
        <v>13.047316103379721</v>
      </c>
      <c r="G50" s="81">
        <v>0.41882601797990476</v>
      </c>
      <c r="H50" s="81">
        <v>0.192</v>
      </c>
      <c r="I50" s="81" t="s">
        <v>281</v>
      </c>
      <c r="J50" s="81">
        <v>1.1147986942328616</v>
      </c>
      <c r="K50" s="81" t="s">
        <v>281</v>
      </c>
      <c r="L50" s="81" t="s">
        <v>281</v>
      </c>
      <c r="M50" s="81">
        <v>0.27312348668280872</v>
      </c>
      <c r="N50" s="81" t="s">
        <v>281</v>
      </c>
      <c r="O50" s="81">
        <v>8.4</v>
      </c>
      <c r="P50" s="81">
        <v>0.22218843780037495</v>
      </c>
      <c r="Q50" s="81" t="s">
        <v>281</v>
      </c>
      <c r="R50" s="81" t="s">
        <v>281</v>
      </c>
      <c r="S50" s="81" t="s">
        <v>281</v>
      </c>
      <c r="T50" s="81" t="s">
        <v>281</v>
      </c>
      <c r="U50" s="81">
        <v>8.7104100946372238</v>
      </c>
      <c r="V50" s="81" t="s">
        <v>281</v>
      </c>
      <c r="W50" s="81" t="s">
        <v>281</v>
      </c>
      <c r="X50" s="81" t="s">
        <v>281</v>
      </c>
      <c r="Y50" s="81" t="s">
        <v>281</v>
      </c>
      <c r="Z50" s="81" t="s">
        <v>281</v>
      </c>
      <c r="AA50" s="102">
        <v>0.53919820170608246</v>
      </c>
      <c r="AB50" s="81" t="s">
        <v>281</v>
      </c>
      <c r="AC50" s="81" t="s">
        <v>281</v>
      </c>
      <c r="AD50" s="81">
        <v>0.20060738426839156</v>
      </c>
      <c r="AE50" s="81">
        <v>3.0056058212760233</v>
      </c>
      <c r="AF50" s="81" t="s">
        <v>281</v>
      </c>
      <c r="AG50" s="81">
        <v>1.3610516995850306</v>
      </c>
      <c r="AH50" s="81" t="s">
        <v>281</v>
      </c>
      <c r="AI50" s="81" t="s">
        <v>281</v>
      </c>
      <c r="AJ50" s="81" t="s">
        <v>281</v>
      </c>
      <c r="AK50" s="81">
        <v>2.6117062925741537</v>
      </c>
      <c r="AL50" s="81" t="s">
        <v>281</v>
      </c>
      <c r="AM50" s="81" t="s">
        <v>281</v>
      </c>
      <c r="AN50" s="81" t="s">
        <v>281</v>
      </c>
      <c r="AO50" s="81" t="s">
        <v>281</v>
      </c>
      <c r="AP50" s="81" t="s">
        <v>281</v>
      </c>
      <c r="AQ50" s="81"/>
      <c r="AR50" s="81"/>
      <c r="AS50" s="81"/>
      <c r="AT50" s="81"/>
      <c r="AU50" s="81"/>
      <c r="AV50" s="81"/>
      <c r="AW50" s="81"/>
      <c r="AX50" s="81"/>
      <c r="AY50" s="81"/>
      <c r="AZ50" s="81"/>
      <c r="BA50" s="81"/>
      <c r="BB50" s="81"/>
      <c r="BC50" s="81">
        <v>0.8929249907101604</v>
      </c>
      <c r="BE50" s="81">
        <f t="shared" si="0"/>
        <v>0.83621445502567637</v>
      </c>
      <c r="BF50" s="81" t="s">
        <v>281</v>
      </c>
    </row>
    <row r="51" spans="1:58" x14ac:dyDescent="0.25">
      <c r="A51" s="54">
        <v>1883</v>
      </c>
      <c r="B51" s="81">
        <v>12.565664356252533</v>
      </c>
      <c r="C51" s="81">
        <v>13.33986348941843</v>
      </c>
      <c r="D51" s="81" t="s">
        <v>281</v>
      </c>
      <c r="E51" s="81">
        <v>9.9664423155929018</v>
      </c>
      <c r="F51" s="81">
        <v>12.931625615763545</v>
      </c>
      <c r="G51" s="81">
        <v>0.41393728222996518</v>
      </c>
      <c r="H51" s="81">
        <v>0.192</v>
      </c>
      <c r="I51" s="81" t="s">
        <v>281</v>
      </c>
      <c r="J51" s="81">
        <v>1.1074677956940815</v>
      </c>
      <c r="K51" s="81" t="s">
        <v>281</v>
      </c>
      <c r="L51" s="81" t="s">
        <v>281</v>
      </c>
      <c r="M51" s="81">
        <v>0.26985645933014352</v>
      </c>
      <c r="N51" s="81" t="s">
        <v>281</v>
      </c>
      <c r="O51" s="81">
        <v>8.4</v>
      </c>
      <c r="P51" s="81">
        <v>0.21985891508039493</v>
      </c>
      <c r="Q51" s="81" t="s">
        <v>281</v>
      </c>
      <c r="R51" s="81" t="s">
        <v>281</v>
      </c>
      <c r="S51" s="81" t="s">
        <v>281</v>
      </c>
      <c r="T51" s="81" t="s">
        <v>281</v>
      </c>
      <c r="U51" s="81">
        <v>8.6622485392729693</v>
      </c>
      <c r="V51" s="81" t="s">
        <v>281</v>
      </c>
      <c r="W51" s="81" t="s">
        <v>281</v>
      </c>
      <c r="X51" s="81" t="s">
        <v>281</v>
      </c>
      <c r="Y51" s="81" t="s">
        <v>281</v>
      </c>
      <c r="Z51" s="81" t="s">
        <v>281</v>
      </c>
      <c r="AA51" s="102">
        <v>0.60583299231704724</v>
      </c>
      <c r="AB51" s="81">
        <v>0.13218651719999999</v>
      </c>
      <c r="AC51" s="81" t="s">
        <v>281</v>
      </c>
      <c r="AD51" s="81">
        <v>0.17743913347204066</v>
      </c>
      <c r="AE51" s="81">
        <v>3.5322441704558503</v>
      </c>
      <c r="AF51" s="81" t="s">
        <v>281</v>
      </c>
      <c r="AG51" s="81">
        <v>1.8273467356536939</v>
      </c>
      <c r="AH51" s="81" t="s">
        <v>281</v>
      </c>
      <c r="AI51" s="81" t="s">
        <v>281</v>
      </c>
      <c r="AJ51" s="81" t="s">
        <v>281</v>
      </c>
      <c r="AK51" s="81">
        <v>2.3132869805985039</v>
      </c>
      <c r="AL51" s="81" t="s">
        <v>281</v>
      </c>
      <c r="AM51" s="81" t="s">
        <v>281</v>
      </c>
      <c r="AN51" s="81" t="s">
        <v>281</v>
      </c>
      <c r="AO51" s="81" t="s">
        <v>281</v>
      </c>
      <c r="AP51" s="81" t="s">
        <v>281</v>
      </c>
      <c r="AQ51" s="81"/>
      <c r="AR51" s="81"/>
      <c r="AS51" s="81"/>
      <c r="AT51" s="81"/>
      <c r="AU51" s="81"/>
      <c r="AV51" s="81"/>
      <c r="AW51" s="81"/>
      <c r="AX51" s="81"/>
      <c r="AY51" s="81"/>
      <c r="AZ51" s="81"/>
      <c r="BA51" s="81"/>
      <c r="BB51" s="81"/>
      <c r="BC51" s="81">
        <v>0.94559579211788802</v>
      </c>
      <c r="BE51" s="81">
        <f t="shared" si="0"/>
        <v>0.87857847318750038</v>
      </c>
      <c r="BF51" s="81" t="s">
        <v>281</v>
      </c>
    </row>
    <row r="52" spans="1:58" x14ac:dyDescent="0.25">
      <c r="A52" s="54">
        <v>1884</v>
      </c>
      <c r="B52" s="81">
        <v>12.315504701102729</v>
      </c>
      <c r="C52" s="81">
        <v>10.509237550047979</v>
      </c>
      <c r="D52" s="81" t="s">
        <v>281</v>
      </c>
      <c r="E52" s="81">
        <v>10.801564280905396</v>
      </c>
      <c r="F52" s="81">
        <v>12.815465729349736</v>
      </c>
      <c r="G52" s="81">
        <v>0.40916135698295159</v>
      </c>
      <c r="H52" s="81">
        <v>0.192</v>
      </c>
      <c r="I52" s="81" t="s">
        <v>281</v>
      </c>
      <c r="J52" s="81">
        <v>1.0982424012327758</v>
      </c>
      <c r="K52" s="81" t="s">
        <v>281</v>
      </c>
      <c r="L52" s="81" t="s">
        <v>281</v>
      </c>
      <c r="M52" s="81">
        <v>0.26691907240889728</v>
      </c>
      <c r="N52" s="81" t="s">
        <v>281</v>
      </c>
      <c r="O52" s="81">
        <v>8.4</v>
      </c>
      <c r="P52" s="81">
        <v>0.21369829848841115</v>
      </c>
      <c r="Q52" s="81" t="s">
        <v>281</v>
      </c>
      <c r="R52" s="81" t="s">
        <v>281</v>
      </c>
      <c r="S52" s="81" t="s">
        <v>281</v>
      </c>
      <c r="T52" s="81" t="s">
        <v>281</v>
      </c>
      <c r="U52" s="81">
        <v>8.614616644567505</v>
      </c>
      <c r="V52" s="81" t="s">
        <v>281</v>
      </c>
      <c r="W52" s="81" t="s">
        <v>281</v>
      </c>
      <c r="X52" s="81" t="s">
        <v>281</v>
      </c>
      <c r="Y52" s="81" t="s">
        <v>281</v>
      </c>
      <c r="Z52" s="81" t="s">
        <v>281</v>
      </c>
      <c r="AA52" s="102">
        <v>0.5107446485532392</v>
      </c>
      <c r="AB52" s="81">
        <v>0.1149250476</v>
      </c>
      <c r="AC52" s="81" t="s">
        <v>281</v>
      </c>
      <c r="AD52" s="81">
        <v>0.15091254112779925</v>
      </c>
      <c r="AE52" s="81">
        <v>4.2939433433069398</v>
      </c>
      <c r="AF52" s="81" t="s">
        <v>281</v>
      </c>
      <c r="AG52" s="81">
        <v>1.5236849960665055</v>
      </c>
      <c r="AH52" s="81" t="s">
        <v>281</v>
      </c>
      <c r="AI52" s="81" t="s">
        <v>281</v>
      </c>
      <c r="AJ52" s="81" t="s">
        <v>281</v>
      </c>
      <c r="AK52" s="81">
        <v>2.3633230187309611</v>
      </c>
      <c r="AL52" s="81" t="s">
        <v>281</v>
      </c>
      <c r="AM52" s="81" t="s">
        <v>281</v>
      </c>
      <c r="AN52" s="81" t="s">
        <v>281</v>
      </c>
      <c r="AO52" s="81" t="s">
        <v>281</v>
      </c>
      <c r="AP52" s="81" t="s">
        <v>281</v>
      </c>
      <c r="AQ52" s="81"/>
      <c r="AR52" s="81"/>
      <c r="AS52" s="81"/>
      <c r="AT52" s="81"/>
      <c r="AU52" s="81"/>
      <c r="AV52" s="81"/>
      <c r="AW52" s="81"/>
      <c r="AX52" s="81"/>
      <c r="AY52" s="81"/>
      <c r="AZ52" s="81"/>
      <c r="BA52" s="81"/>
      <c r="BB52" s="81"/>
      <c r="BC52" s="81">
        <v>0.95804454746760559</v>
      </c>
      <c r="BE52" s="81">
        <f t="shared" si="0"/>
        <v>0.86800847490070787</v>
      </c>
      <c r="BF52" s="81" t="s">
        <v>281</v>
      </c>
    </row>
    <row r="53" spans="1:58" x14ac:dyDescent="0.25">
      <c r="A53" s="54">
        <v>1885</v>
      </c>
      <c r="B53" s="81">
        <v>12.097348545793169</v>
      </c>
      <c r="C53" s="81">
        <v>12.096573432532528</v>
      </c>
      <c r="D53" s="81">
        <v>5.3293170508826586</v>
      </c>
      <c r="E53" s="81">
        <v>10.298077774057615</v>
      </c>
      <c r="F53" s="81">
        <v>12.70383275261324</v>
      </c>
      <c r="G53" s="81">
        <v>0.40435670524166101</v>
      </c>
      <c r="H53" s="81">
        <v>0.192</v>
      </c>
      <c r="I53" s="81" t="s">
        <v>281</v>
      </c>
      <c r="J53" s="81">
        <v>1.0907639073729039</v>
      </c>
      <c r="K53" s="81" t="s">
        <v>281</v>
      </c>
      <c r="L53" s="81" t="s">
        <v>281</v>
      </c>
      <c r="M53" s="81">
        <v>0.2637979420018709</v>
      </c>
      <c r="N53" s="81" t="s">
        <v>281</v>
      </c>
      <c r="O53" s="81">
        <v>8.4</v>
      </c>
      <c r="P53" s="81">
        <v>0.20854832859641817</v>
      </c>
      <c r="Q53" s="81" t="s">
        <v>281</v>
      </c>
      <c r="R53" s="81" t="s">
        <v>281</v>
      </c>
      <c r="S53" s="81" t="s">
        <v>281</v>
      </c>
      <c r="T53" s="81" t="s">
        <v>281</v>
      </c>
      <c r="U53" s="81">
        <v>8.5675057208237977</v>
      </c>
      <c r="V53" s="81" t="s">
        <v>281</v>
      </c>
      <c r="W53" s="81" t="s">
        <v>281</v>
      </c>
      <c r="X53" s="81" t="s">
        <v>281</v>
      </c>
      <c r="Y53" s="81" t="s">
        <v>281</v>
      </c>
      <c r="Z53" s="81" t="s">
        <v>281</v>
      </c>
      <c r="AA53" s="102">
        <v>0.60588703673381039</v>
      </c>
      <c r="AB53" s="81">
        <v>0.1103825556</v>
      </c>
      <c r="AC53" s="81" t="s">
        <v>281</v>
      </c>
      <c r="AD53" s="81">
        <v>0.15458161210991755</v>
      </c>
      <c r="AE53" s="81">
        <v>3.3550154941604728</v>
      </c>
      <c r="AF53" s="81" t="s">
        <v>281</v>
      </c>
      <c r="AG53" s="81">
        <v>1.3348224709195915</v>
      </c>
      <c r="AH53" s="81" t="s">
        <v>281</v>
      </c>
      <c r="AI53" s="81" t="s">
        <v>281</v>
      </c>
      <c r="AJ53" s="81" t="s">
        <v>281</v>
      </c>
      <c r="AK53" s="81">
        <v>2.91791903026555</v>
      </c>
      <c r="AL53" s="81" t="s">
        <v>281</v>
      </c>
      <c r="AM53" s="81" t="s">
        <v>281</v>
      </c>
      <c r="AN53" s="81" t="s">
        <v>281</v>
      </c>
      <c r="AO53" s="81" t="s">
        <v>281</v>
      </c>
      <c r="AP53" s="81" t="s">
        <v>281</v>
      </c>
      <c r="AQ53" s="81"/>
      <c r="AR53" s="81"/>
      <c r="AS53" s="81"/>
      <c r="AT53" s="81"/>
      <c r="AU53" s="81"/>
      <c r="AV53" s="81"/>
      <c r="AW53" s="81"/>
      <c r="AX53" s="81"/>
      <c r="AY53" s="81"/>
      <c r="AZ53" s="81"/>
      <c r="BA53" s="81"/>
      <c r="BB53" s="81"/>
      <c r="BC53" s="81">
        <v>0.9544371962313315</v>
      </c>
      <c r="BE53" s="81">
        <f t="shared" si="0"/>
        <v>0.86950994611526644</v>
      </c>
      <c r="BF53" s="81" t="s">
        <v>281</v>
      </c>
    </row>
    <row r="54" spans="1:58" x14ac:dyDescent="0.25">
      <c r="A54" s="54">
        <v>1886</v>
      </c>
      <c r="B54" s="81">
        <v>11.73302089066185</v>
      </c>
      <c r="C54" s="81">
        <v>14.089467637119835</v>
      </c>
      <c r="D54" s="81">
        <v>5.554825036030473</v>
      </c>
      <c r="E54" s="81">
        <v>10.109746531174645</v>
      </c>
      <c r="F54" s="81">
        <v>12.902532617037604</v>
      </c>
      <c r="G54" s="81">
        <v>0.37100861632032439</v>
      </c>
      <c r="H54" s="81">
        <v>0.192</v>
      </c>
      <c r="I54" s="81" t="s">
        <v>281</v>
      </c>
      <c r="J54" s="81">
        <v>0.47520052741456981</v>
      </c>
      <c r="K54" s="81" t="s">
        <v>281</v>
      </c>
      <c r="L54" s="81" t="s">
        <v>281</v>
      </c>
      <c r="M54" s="81">
        <v>0.24687933425797501</v>
      </c>
      <c r="N54" s="81" t="s">
        <v>281</v>
      </c>
      <c r="O54" s="81">
        <v>8.4</v>
      </c>
      <c r="P54" s="81">
        <v>0.19783810495414866</v>
      </c>
      <c r="Q54" s="81" t="s">
        <v>281</v>
      </c>
      <c r="R54" s="81" t="s">
        <v>281</v>
      </c>
      <c r="S54" s="81" t="s">
        <v>281</v>
      </c>
      <c r="T54" s="81" t="s">
        <v>281</v>
      </c>
      <c r="U54" s="81">
        <v>5.3139947538960035</v>
      </c>
      <c r="V54" s="81" t="s">
        <v>281</v>
      </c>
      <c r="W54" s="81" t="s">
        <v>281</v>
      </c>
      <c r="X54" s="81" t="s">
        <v>281</v>
      </c>
      <c r="Y54" s="81" t="s">
        <v>281</v>
      </c>
      <c r="Z54" s="81" t="s">
        <v>281</v>
      </c>
      <c r="AA54" s="103">
        <v>0.60588703673381039</v>
      </c>
      <c r="AB54" s="81">
        <v>8.9941341600000002E-2</v>
      </c>
      <c r="AC54" s="81" t="s">
        <v>281</v>
      </c>
      <c r="AD54" s="81">
        <v>0.17294801825871672</v>
      </c>
      <c r="AE54" s="81">
        <v>4.1336408160342195</v>
      </c>
      <c r="AF54" s="81" t="s">
        <v>281</v>
      </c>
      <c r="AG54" s="81">
        <v>1.2753485484259812</v>
      </c>
      <c r="AH54" s="81" t="s">
        <v>281</v>
      </c>
      <c r="AI54" s="81" t="s">
        <v>281</v>
      </c>
      <c r="AJ54" s="81" t="s">
        <v>281</v>
      </c>
      <c r="AK54" s="81">
        <v>2.8892687471870064</v>
      </c>
      <c r="AL54" s="81" t="s">
        <v>281</v>
      </c>
      <c r="AM54" s="81" t="s">
        <v>281</v>
      </c>
      <c r="AN54" s="81" t="s">
        <v>281</v>
      </c>
      <c r="AO54" s="81" t="s">
        <v>281</v>
      </c>
      <c r="AP54" s="81" t="s">
        <v>281</v>
      </c>
      <c r="AQ54" s="81"/>
      <c r="AR54" s="81"/>
      <c r="AS54" s="81"/>
      <c r="AT54" s="81"/>
      <c r="AU54" s="81"/>
      <c r="AV54" s="81"/>
      <c r="AW54" s="81"/>
      <c r="AX54" s="81"/>
      <c r="AY54" s="81"/>
      <c r="AZ54" s="81"/>
      <c r="BA54" s="81"/>
      <c r="BB54" s="81"/>
      <c r="BC54" s="81">
        <v>0.93208947001248199</v>
      </c>
      <c r="BE54" s="81">
        <f t="shared" si="0"/>
        <v>0.89344415221244033</v>
      </c>
      <c r="BF54" s="81" t="s">
        <v>281</v>
      </c>
    </row>
    <row r="55" spans="1:58" x14ac:dyDescent="0.25">
      <c r="A55" s="54">
        <v>1887</v>
      </c>
      <c r="B55" s="81">
        <v>11.140839614931435</v>
      </c>
      <c r="C55" s="81">
        <v>12.05134802986715</v>
      </c>
      <c r="D55" s="81">
        <v>8.2189613390487857</v>
      </c>
      <c r="E55" s="81">
        <v>10.162964654827842</v>
      </c>
      <c r="F55" s="81">
        <v>14.478980407076278</v>
      </c>
      <c r="G55" s="81">
        <v>0.38644750083864471</v>
      </c>
      <c r="H55" s="81">
        <v>0.192</v>
      </c>
      <c r="I55" s="81" t="s">
        <v>281</v>
      </c>
      <c r="J55" s="81">
        <v>0.72937544835981827</v>
      </c>
      <c r="K55" s="81" t="s">
        <v>281</v>
      </c>
      <c r="L55" s="81" t="s">
        <v>281</v>
      </c>
      <c r="M55" s="81">
        <v>0.27409776153494747</v>
      </c>
      <c r="N55" s="81" t="s">
        <v>281</v>
      </c>
      <c r="O55" s="81">
        <v>8.4</v>
      </c>
      <c r="P55" s="81">
        <v>0.20263253989835511</v>
      </c>
      <c r="Q55" s="81" t="s">
        <v>281</v>
      </c>
      <c r="R55" s="81" t="s">
        <v>281</v>
      </c>
      <c r="S55" s="81" t="s">
        <v>281</v>
      </c>
      <c r="T55" s="81" t="s">
        <v>281</v>
      </c>
      <c r="U55" s="81">
        <v>7.202301937464032</v>
      </c>
      <c r="V55" s="81" t="s">
        <v>281</v>
      </c>
      <c r="W55" s="81" t="s">
        <v>281</v>
      </c>
      <c r="X55" s="81" t="s">
        <v>281</v>
      </c>
      <c r="Y55" s="81" t="s">
        <v>281</v>
      </c>
      <c r="Z55" s="81" t="s">
        <v>281</v>
      </c>
      <c r="AA55" s="103">
        <v>0.60588703673381039</v>
      </c>
      <c r="AB55" s="81">
        <v>8.4036101999999988E-2</v>
      </c>
      <c r="AC55" s="81" t="s">
        <v>281</v>
      </c>
      <c r="AD55" s="81">
        <v>0.18623697603956396</v>
      </c>
      <c r="AE55" s="81">
        <v>5.3981693647782611</v>
      </c>
      <c r="AF55" s="81" t="s">
        <v>281</v>
      </c>
      <c r="AG55" s="81">
        <v>1.3920486739604028</v>
      </c>
      <c r="AH55" s="81" t="s">
        <v>281</v>
      </c>
      <c r="AI55" s="81" t="s">
        <v>281</v>
      </c>
      <c r="AJ55" s="81" t="s">
        <v>281</v>
      </c>
      <c r="AK55" s="81">
        <v>2.5822625944713717</v>
      </c>
      <c r="AL55" s="81" t="s">
        <v>281</v>
      </c>
      <c r="AM55" s="81" t="s">
        <v>281</v>
      </c>
      <c r="AN55" s="81" t="s">
        <v>281</v>
      </c>
      <c r="AO55" s="81" t="s">
        <v>281</v>
      </c>
      <c r="AP55" s="81" t="s">
        <v>281</v>
      </c>
      <c r="AQ55" s="81"/>
      <c r="AR55" s="81"/>
      <c r="AS55" s="81"/>
      <c r="AT55" s="81"/>
      <c r="AU55" s="81"/>
      <c r="AV55" s="81"/>
      <c r="AW55" s="81"/>
      <c r="AX55" s="81"/>
      <c r="AY55" s="81"/>
      <c r="AZ55" s="81"/>
      <c r="BA55" s="81"/>
      <c r="BB55" s="81"/>
      <c r="BC55" s="81">
        <v>0.93305522254533069</v>
      </c>
      <c r="BE55" s="81">
        <f t="shared" si="0"/>
        <v>0.86062126103315228</v>
      </c>
      <c r="BF55" s="81" t="s">
        <v>281</v>
      </c>
    </row>
    <row r="56" spans="1:58" x14ac:dyDescent="0.25">
      <c r="A56" s="54">
        <v>1888</v>
      </c>
      <c r="B56" s="81">
        <v>11.275961508016032</v>
      </c>
      <c r="C56" s="81">
        <v>11.962385622593068</v>
      </c>
      <c r="D56" s="81">
        <v>7.6692418454067166</v>
      </c>
      <c r="E56" s="81">
        <v>12.822954545454545</v>
      </c>
      <c r="F56" s="81">
        <v>10.814256081463322</v>
      </c>
      <c r="G56" s="81">
        <v>0.40352921591476609</v>
      </c>
      <c r="H56" s="81">
        <v>0.192</v>
      </c>
      <c r="I56" s="81" t="s">
        <v>281</v>
      </c>
      <c r="J56" s="81">
        <v>0.8656151961837637</v>
      </c>
      <c r="K56" s="81" t="s">
        <v>281</v>
      </c>
      <c r="L56" s="81" t="s">
        <v>281</v>
      </c>
      <c r="M56" s="81">
        <v>0.23826714801444043</v>
      </c>
      <c r="N56" s="81" t="s">
        <v>281</v>
      </c>
      <c r="O56" s="81">
        <v>8.4</v>
      </c>
      <c r="P56" s="81">
        <v>0.19845955217049432</v>
      </c>
      <c r="Q56" s="81" t="s">
        <v>281</v>
      </c>
      <c r="R56" s="81" t="s">
        <v>281</v>
      </c>
      <c r="S56" s="81" t="s">
        <v>281</v>
      </c>
      <c r="T56" s="81" t="s">
        <v>281</v>
      </c>
      <c r="U56" s="81">
        <v>6.1762955048462187</v>
      </c>
      <c r="V56" s="81" t="s">
        <v>281</v>
      </c>
      <c r="W56" s="81" t="s">
        <v>281</v>
      </c>
      <c r="X56" s="81" t="s">
        <v>281</v>
      </c>
      <c r="Y56" s="81" t="s">
        <v>281</v>
      </c>
      <c r="Z56" s="81" t="s">
        <v>281</v>
      </c>
      <c r="AA56" s="102">
        <v>0.63706146638982186</v>
      </c>
      <c r="AB56" s="81">
        <v>7.0862875200000008E-2</v>
      </c>
      <c r="AC56" s="81" t="s">
        <v>281</v>
      </c>
      <c r="AD56" s="81">
        <v>0.20307030527563721</v>
      </c>
      <c r="AE56" s="81">
        <v>4.5057742627551578</v>
      </c>
      <c r="AF56" s="81" t="s">
        <v>281</v>
      </c>
      <c r="AG56" s="81">
        <v>1.5390687820656068</v>
      </c>
      <c r="AH56" s="81" t="s">
        <v>281</v>
      </c>
      <c r="AI56" s="81" t="s">
        <v>281</v>
      </c>
      <c r="AJ56" s="81" t="s">
        <v>281</v>
      </c>
      <c r="AK56" s="81">
        <v>2.7862736639834393</v>
      </c>
      <c r="AL56" s="81" t="s">
        <v>281</v>
      </c>
      <c r="AM56" s="81" t="s">
        <v>281</v>
      </c>
      <c r="AN56" s="81" t="s">
        <v>281</v>
      </c>
      <c r="AO56" s="81" t="s">
        <v>281</v>
      </c>
      <c r="AP56" s="81" t="s">
        <v>281</v>
      </c>
      <c r="AQ56" s="81"/>
      <c r="AR56" s="81"/>
      <c r="AS56" s="81"/>
      <c r="AT56" s="81"/>
      <c r="AU56" s="81"/>
      <c r="AV56" s="81"/>
      <c r="AW56" s="81"/>
      <c r="AX56" s="81"/>
      <c r="AY56" s="81"/>
      <c r="AZ56" s="81"/>
      <c r="BA56" s="81"/>
      <c r="BB56" s="81"/>
      <c r="BC56" s="81">
        <v>0.95440890495528174</v>
      </c>
      <c r="BE56" s="81">
        <f t="shared" si="0"/>
        <v>0.85743201006772041</v>
      </c>
      <c r="BF56" s="81" t="s">
        <v>281</v>
      </c>
    </row>
    <row r="57" spans="1:58" x14ac:dyDescent="0.25">
      <c r="A57" s="54">
        <v>1889</v>
      </c>
      <c r="B57" s="81">
        <v>10.575434026847315</v>
      </c>
      <c r="C57" s="81">
        <v>7.7923300558659223</v>
      </c>
      <c r="D57" s="81">
        <v>7.8457487662988949</v>
      </c>
      <c r="E57" s="81">
        <v>12.422219708111777</v>
      </c>
      <c r="F57" s="81">
        <v>11.369483919222137</v>
      </c>
      <c r="G57" s="81">
        <v>0.40456122954883489</v>
      </c>
      <c r="H57" s="81">
        <v>0.192</v>
      </c>
      <c r="I57" s="81" t="s">
        <v>281</v>
      </c>
      <c r="J57" s="81">
        <v>0.66520824926194166</v>
      </c>
      <c r="K57" s="81" t="s">
        <v>281</v>
      </c>
      <c r="L57" s="81" t="s">
        <v>281</v>
      </c>
      <c r="M57" s="81">
        <v>0.24080267558528426</v>
      </c>
      <c r="N57" s="81" t="s">
        <v>281</v>
      </c>
      <c r="O57" s="81">
        <v>8.4</v>
      </c>
      <c r="P57" s="81">
        <v>0.20651461830114584</v>
      </c>
      <c r="Q57" s="81" t="s">
        <v>281</v>
      </c>
      <c r="R57" s="81" t="s">
        <v>281</v>
      </c>
      <c r="S57" s="81" t="s">
        <v>281</v>
      </c>
      <c r="T57" s="81" t="s">
        <v>281</v>
      </c>
      <c r="U57" s="81">
        <v>6.1177363646714991</v>
      </c>
      <c r="V57" s="81" t="s">
        <v>281</v>
      </c>
      <c r="W57" s="81" t="s">
        <v>281</v>
      </c>
      <c r="X57" s="81" t="s">
        <v>281</v>
      </c>
      <c r="Y57" s="81" t="s">
        <v>281</v>
      </c>
      <c r="Z57" s="81" t="s">
        <v>281</v>
      </c>
      <c r="AA57" s="102">
        <v>0.70291019658035525</v>
      </c>
      <c r="AB57" s="81">
        <v>7.4951118000000011E-2</v>
      </c>
      <c r="AC57" s="81" t="s">
        <v>281</v>
      </c>
      <c r="AD57" s="81">
        <v>0.18896286219040245</v>
      </c>
      <c r="AE57" s="81">
        <v>5.4398384287058716</v>
      </c>
      <c r="AF57" s="81" t="s">
        <v>281</v>
      </c>
      <c r="AG57" s="81">
        <v>1.5424326470265617</v>
      </c>
      <c r="AH57" s="81" t="s">
        <v>281</v>
      </c>
      <c r="AI57" s="81" t="s">
        <v>281</v>
      </c>
      <c r="AJ57" s="81" t="s">
        <v>281</v>
      </c>
      <c r="AK57" s="81">
        <v>2.6081906448108065</v>
      </c>
      <c r="AL57" s="81" t="s">
        <v>281</v>
      </c>
      <c r="AM57" s="81" t="s">
        <v>281</v>
      </c>
      <c r="AN57" s="81" t="s">
        <v>281</v>
      </c>
      <c r="AO57" s="81" t="s">
        <v>281</v>
      </c>
      <c r="AP57" s="81" t="s">
        <v>281</v>
      </c>
      <c r="AQ57" s="81"/>
      <c r="AR57" s="81"/>
      <c r="AS57" s="81"/>
      <c r="AT57" s="81"/>
      <c r="AU57" s="81"/>
      <c r="AV57" s="81"/>
      <c r="AW57" s="81"/>
      <c r="AX57" s="81"/>
      <c r="AY57" s="81"/>
      <c r="AZ57" s="81"/>
      <c r="BA57" s="81"/>
      <c r="BB57" s="81"/>
      <c r="BC57" s="81">
        <v>0.92404708424845561</v>
      </c>
      <c r="BE57" s="81">
        <f t="shared" si="0"/>
        <v>0.84672137568272376</v>
      </c>
      <c r="BF57" s="81" t="s">
        <v>281</v>
      </c>
    </row>
    <row r="58" spans="1:58" x14ac:dyDescent="0.25">
      <c r="A58" s="54">
        <v>1890</v>
      </c>
      <c r="B58" s="81">
        <v>11.009873096916079</v>
      </c>
      <c r="C58" s="81">
        <v>10.836207079813988</v>
      </c>
      <c r="D58" s="81">
        <v>8.2604352426412095</v>
      </c>
      <c r="E58" s="81">
        <v>8.1182632201385356</v>
      </c>
      <c r="F58" s="81">
        <v>10.505005561735262</v>
      </c>
      <c r="G58" s="81">
        <v>0.42322834645669288</v>
      </c>
      <c r="H58" s="81">
        <v>0.192</v>
      </c>
      <c r="I58" s="81" t="s">
        <v>281</v>
      </c>
      <c r="J58" s="81">
        <v>0.88726447791291185</v>
      </c>
      <c r="K58" s="81" t="s">
        <v>281</v>
      </c>
      <c r="L58" s="81" t="s">
        <v>281</v>
      </c>
      <c r="M58" s="81">
        <v>0.24608599779492829</v>
      </c>
      <c r="N58" s="81" t="s">
        <v>281</v>
      </c>
      <c r="O58" s="81">
        <v>8.4</v>
      </c>
      <c r="P58" s="81">
        <v>0.21719358834733893</v>
      </c>
      <c r="Q58" s="81" t="s">
        <v>281</v>
      </c>
      <c r="R58" s="81" t="s">
        <v>281</v>
      </c>
      <c r="S58" s="81" t="s">
        <v>281</v>
      </c>
      <c r="T58" s="81" t="s">
        <v>281</v>
      </c>
      <c r="U58" s="81">
        <v>3.6786469344608879</v>
      </c>
      <c r="V58" s="81" t="s">
        <v>281</v>
      </c>
      <c r="W58" s="81" t="s">
        <v>281</v>
      </c>
      <c r="X58" s="81" t="s">
        <v>281</v>
      </c>
      <c r="Y58" s="81" t="s">
        <v>281</v>
      </c>
      <c r="Z58" s="81" t="s">
        <v>281</v>
      </c>
      <c r="AA58" s="102">
        <v>0.70000000000000007</v>
      </c>
      <c r="AB58" s="81">
        <v>7.8130862400000001E-2</v>
      </c>
      <c r="AC58" s="81" t="s">
        <v>281</v>
      </c>
      <c r="AD58" s="81">
        <v>0.18434184857982369</v>
      </c>
      <c r="AE58" s="81">
        <v>4.8388760870090133</v>
      </c>
      <c r="AF58" s="81" t="s">
        <v>281</v>
      </c>
      <c r="AG58" s="81">
        <v>1.6896194819901842</v>
      </c>
      <c r="AH58" s="81" t="s">
        <v>281</v>
      </c>
      <c r="AI58" s="81" t="s">
        <v>281</v>
      </c>
      <c r="AJ58" s="81" t="s">
        <v>281</v>
      </c>
      <c r="AK58" s="81">
        <v>2.3617565724276952</v>
      </c>
      <c r="AL58" s="81" t="s">
        <v>281</v>
      </c>
      <c r="AM58" s="81" t="s">
        <v>281</v>
      </c>
      <c r="AN58" s="81" t="s">
        <v>281</v>
      </c>
      <c r="AO58" s="81" t="s">
        <v>281</v>
      </c>
      <c r="AP58" s="81" t="s">
        <v>281</v>
      </c>
      <c r="AQ58" s="81"/>
      <c r="AR58" s="81"/>
      <c r="AS58" s="81"/>
      <c r="AT58" s="81"/>
      <c r="AU58" s="81"/>
      <c r="AV58" s="81"/>
      <c r="AW58" s="81"/>
      <c r="AX58" s="81"/>
      <c r="AY58" s="81"/>
      <c r="AZ58" s="81"/>
      <c r="BA58" s="81"/>
      <c r="BB58" s="81"/>
      <c r="BC58" s="81">
        <v>0.90928026614600388</v>
      </c>
      <c r="BE58" s="81">
        <f t="shared" si="0"/>
        <v>0.85142570749104873</v>
      </c>
      <c r="BF58" s="81" t="s">
        <v>281</v>
      </c>
    </row>
    <row r="59" spans="1:58" x14ac:dyDescent="0.25">
      <c r="A59" s="54">
        <v>1891</v>
      </c>
      <c r="B59" s="81">
        <v>11.405820879373735</v>
      </c>
      <c r="C59" s="81">
        <v>13.59328441117262</v>
      </c>
      <c r="D59" s="81">
        <v>7.5587142067876885</v>
      </c>
      <c r="E59" s="81">
        <v>9.3343799058084773</v>
      </c>
      <c r="F59" s="81">
        <v>7.0466397355857504</v>
      </c>
      <c r="G59" s="81">
        <v>0.48669695003244645</v>
      </c>
      <c r="H59" s="81">
        <v>0.192</v>
      </c>
      <c r="I59" s="81" t="s">
        <v>281</v>
      </c>
      <c r="J59" s="81">
        <v>0.32063828461011029</v>
      </c>
      <c r="K59" s="81" t="s">
        <v>281</v>
      </c>
      <c r="L59" s="81" t="s">
        <v>281</v>
      </c>
      <c r="M59" s="81">
        <v>0.24078516902944383</v>
      </c>
      <c r="N59" s="81" t="s">
        <v>281</v>
      </c>
      <c r="O59" s="81">
        <v>8.4</v>
      </c>
      <c r="P59" s="81">
        <v>0.21322198746098095</v>
      </c>
      <c r="Q59" s="81" t="s">
        <v>281</v>
      </c>
      <c r="R59" s="81" t="s">
        <v>281</v>
      </c>
      <c r="S59" s="81" t="s">
        <v>281</v>
      </c>
      <c r="T59" s="81" t="s">
        <v>281</v>
      </c>
      <c r="U59" s="81">
        <v>1.6833270887973022</v>
      </c>
      <c r="V59" s="81" t="s">
        <v>281</v>
      </c>
      <c r="W59" s="81" t="s">
        <v>281</v>
      </c>
      <c r="X59" s="81" t="s">
        <v>281</v>
      </c>
      <c r="Y59" s="81" t="s">
        <v>281</v>
      </c>
      <c r="Z59" s="81" t="s">
        <v>281</v>
      </c>
      <c r="AA59" s="102">
        <v>0.77636363636363637</v>
      </c>
      <c r="AB59" s="81">
        <v>7.3134121199999999E-2</v>
      </c>
      <c r="AC59" s="81" t="s">
        <v>281</v>
      </c>
      <c r="AD59" s="81">
        <v>0.18211588059184053</v>
      </c>
      <c r="AE59" s="81">
        <v>3.1936242200271345</v>
      </c>
      <c r="AF59" s="81" t="s">
        <v>281</v>
      </c>
      <c r="AG59" s="81">
        <v>1.5358670959982947</v>
      </c>
      <c r="AH59" s="81" t="s">
        <v>281</v>
      </c>
      <c r="AI59" s="81" t="s">
        <v>281</v>
      </c>
      <c r="AJ59" s="81" t="s">
        <v>281</v>
      </c>
      <c r="AK59" s="81">
        <v>3.9267831973344807</v>
      </c>
      <c r="AL59" s="81" t="s">
        <v>281</v>
      </c>
      <c r="AM59" s="81" t="s">
        <v>281</v>
      </c>
      <c r="AN59" s="81" t="s">
        <v>281</v>
      </c>
      <c r="AO59" s="81" t="s">
        <v>281</v>
      </c>
      <c r="AP59" s="81" t="s">
        <v>281</v>
      </c>
      <c r="AQ59" s="81"/>
      <c r="AR59" s="81"/>
      <c r="AS59" s="81"/>
      <c r="AT59" s="81"/>
      <c r="AU59" s="81"/>
      <c r="AV59" s="81"/>
      <c r="AW59" s="81"/>
      <c r="AX59" s="81"/>
      <c r="AY59" s="81"/>
      <c r="AZ59" s="81"/>
      <c r="BA59" s="81"/>
      <c r="BB59" s="81"/>
      <c r="BC59" s="81">
        <v>0.88998679298870653</v>
      </c>
      <c r="BE59" s="81">
        <f t="shared" si="0"/>
        <v>0.8990137390555486</v>
      </c>
      <c r="BF59" s="81" t="s">
        <v>281</v>
      </c>
    </row>
    <row r="60" spans="1:58" x14ac:dyDescent="0.25">
      <c r="A60" s="54">
        <v>1892</v>
      </c>
      <c r="B60" s="81">
        <v>11.190858212187134</v>
      </c>
      <c r="C60" s="81">
        <v>11.970804482370593</v>
      </c>
      <c r="D60" s="81">
        <v>6.2449113636363647</v>
      </c>
      <c r="E60" s="81">
        <v>9.5050234427327513</v>
      </c>
      <c r="F60" s="81">
        <v>8.1649709302325579</v>
      </c>
      <c r="G60" s="81">
        <v>0.4583533943187289</v>
      </c>
      <c r="H60" s="81">
        <v>0.192</v>
      </c>
      <c r="I60" s="81" t="s">
        <v>281</v>
      </c>
      <c r="J60" s="81">
        <v>0.57343778915551169</v>
      </c>
      <c r="K60" s="81" t="s">
        <v>281</v>
      </c>
      <c r="L60" s="81" t="s">
        <v>281</v>
      </c>
      <c r="M60" s="81">
        <v>0.23834196891191708</v>
      </c>
      <c r="N60" s="81" t="s">
        <v>281</v>
      </c>
      <c r="O60" s="81">
        <v>8.4</v>
      </c>
      <c r="P60" s="81">
        <v>0.20797521294382965</v>
      </c>
      <c r="Q60" s="81" t="s">
        <v>281</v>
      </c>
      <c r="R60" s="81" t="s">
        <v>281</v>
      </c>
      <c r="S60" s="81" t="s">
        <v>281</v>
      </c>
      <c r="T60" s="81" t="s">
        <v>281</v>
      </c>
      <c r="U60" s="81">
        <v>1.7634984381972334</v>
      </c>
      <c r="V60" s="81" t="s">
        <v>281</v>
      </c>
      <c r="W60" s="81" t="s">
        <v>281</v>
      </c>
      <c r="X60" s="81" t="s">
        <v>281</v>
      </c>
      <c r="Y60" s="81" t="s">
        <v>281</v>
      </c>
      <c r="Z60" s="81" t="s">
        <v>281</v>
      </c>
      <c r="AA60" s="102">
        <v>0.64909090909090916</v>
      </c>
      <c r="AB60" s="81">
        <v>7.4042619600000012E-2</v>
      </c>
      <c r="AC60" s="81" t="s">
        <v>281</v>
      </c>
      <c r="AD60" s="81">
        <v>0.18276222705015016</v>
      </c>
      <c r="AE60" s="81">
        <v>4.0517511045196288</v>
      </c>
      <c r="AF60" s="81" t="s">
        <v>281</v>
      </c>
      <c r="AG60" s="81">
        <v>1.8467317375767764</v>
      </c>
      <c r="AH60" s="81" t="s">
        <v>281</v>
      </c>
      <c r="AI60" s="81" t="s">
        <v>281</v>
      </c>
      <c r="AJ60" s="81" t="s">
        <v>281</v>
      </c>
      <c r="AK60" s="81">
        <v>1.4522761933114374</v>
      </c>
      <c r="AL60" s="81" t="s">
        <v>281</v>
      </c>
      <c r="AM60" s="81" t="s">
        <v>281</v>
      </c>
      <c r="AN60" s="81" t="s">
        <v>281</v>
      </c>
      <c r="AO60" s="81" t="s">
        <v>281</v>
      </c>
      <c r="AP60" s="81" t="s">
        <v>281</v>
      </c>
      <c r="AQ60" s="81"/>
      <c r="AR60" s="81"/>
      <c r="AS60" s="81"/>
      <c r="AT60" s="81"/>
      <c r="AU60" s="81"/>
      <c r="AV60" s="81"/>
      <c r="AW60" s="81"/>
      <c r="AX60" s="81"/>
      <c r="AY60" s="81"/>
      <c r="AZ60" s="81"/>
      <c r="BA60" s="81"/>
      <c r="BB60" s="81"/>
      <c r="BC60" s="81">
        <v>0.91459442011237813</v>
      </c>
      <c r="BE60" s="81">
        <f t="shared" si="0"/>
        <v>0.90011645027023923</v>
      </c>
      <c r="BF60" s="81" t="s">
        <v>281</v>
      </c>
    </row>
    <row r="61" spans="1:58" x14ac:dyDescent="0.25">
      <c r="A61" s="54">
        <v>1893</v>
      </c>
      <c r="B61" s="81">
        <v>12.54220652196731</v>
      </c>
      <c r="C61" s="81">
        <v>11.313908322718941</v>
      </c>
      <c r="D61" s="81">
        <v>6.0337060494067298</v>
      </c>
      <c r="E61" s="81">
        <v>10.954434318737498</v>
      </c>
      <c r="F61" s="81">
        <v>11.005572532806038</v>
      </c>
      <c r="G61" s="81">
        <v>0.40190476190476188</v>
      </c>
      <c r="H61" s="81">
        <v>0.192</v>
      </c>
      <c r="I61" s="81" t="s">
        <v>281</v>
      </c>
      <c r="J61" s="81">
        <v>1.0755857744844575</v>
      </c>
      <c r="K61" s="81" t="s">
        <v>281</v>
      </c>
      <c r="L61" s="81" t="s">
        <v>281</v>
      </c>
      <c r="M61" s="81">
        <v>0.23825789923142612</v>
      </c>
      <c r="N61" s="81" t="s">
        <v>281</v>
      </c>
      <c r="O61" s="81">
        <v>8.4</v>
      </c>
      <c r="P61" s="81">
        <v>0.199631107248636</v>
      </c>
      <c r="Q61" s="81" t="s">
        <v>281</v>
      </c>
      <c r="R61" s="81" t="s">
        <v>281</v>
      </c>
      <c r="S61" s="81" t="s">
        <v>281</v>
      </c>
      <c r="T61" s="81" t="s">
        <v>281</v>
      </c>
      <c r="U61" s="81">
        <v>2.7282793238355354</v>
      </c>
      <c r="V61" s="81" t="s">
        <v>281</v>
      </c>
      <c r="W61" s="81" t="s">
        <v>281</v>
      </c>
      <c r="X61" s="81" t="s">
        <v>281</v>
      </c>
      <c r="Y61" s="81" t="s">
        <v>281</v>
      </c>
      <c r="Z61" s="81" t="s">
        <v>281</v>
      </c>
      <c r="AA61" s="102">
        <v>0.59818181818181826</v>
      </c>
      <c r="AB61" s="81">
        <v>5.7689648399999995E-2</v>
      </c>
      <c r="AC61" s="81" t="s">
        <v>281</v>
      </c>
      <c r="AD61" s="81">
        <v>0.178710584997992</v>
      </c>
      <c r="AE61" s="81">
        <v>4.841484994440731</v>
      </c>
      <c r="AF61" s="81" t="s">
        <v>281</v>
      </c>
      <c r="AG61" s="81">
        <v>1.6028045455205833</v>
      </c>
      <c r="AH61" s="81" t="s">
        <v>281</v>
      </c>
      <c r="AI61" s="81" t="s">
        <v>281</v>
      </c>
      <c r="AJ61" s="81" t="s">
        <v>281</v>
      </c>
      <c r="AK61" s="81">
        <v>5.1684312043477636</v>
      </c>
      <c r="AL61" s="81" t="s">
        <v>281</v>
      </c>
      <c r="AM61" s="81" t="s">
        <v>281</v>
      </c>
      <c r="AN61" s="81" t="s">
        <v>281</v>
      </c>
      <c r="AO61" s="81" t="s">
        <v>281</v>
      </c>
      <c r="AP61" s="81" t="s">
        <v>281</v>
      </c>
      <c r="AQ61" s="81"/>
      <c r="AR61" s="81"/>
      <c r="AS61" s="81"/>
      <c r="AT61" s="81"/>
      <c r="AU61" s="81"/>
      <c r="AV61" s="81"/>
      <c r="AW61" s="81"/>
      <c r="AX61" s="81"/>
      <c r="AY61" s="81"/>
      <c r="AZ61" s="81"/>
      <c r="BA61" s="81"/>
      <c r="BB61" s="81"/>
      <c r="BC61" s="81">
        <v>0.96099325755682008</v>
      </c>
      <c r="BE61" s="81">
        <f t="shared" si="0"/>
        <v>0.85992548173881167</v>
      </c>
      <c r="BF61" s="81" t="s">
        <v>281</v>
      </c>
    </row>
    <row r="62" spans="1:58" x14ac:dyDescent="0.25">
      <c r="A62" s="54">
        <v>1894</v>
      </c>
      <c r="B62" s="81">
        <v>12.999552161723587</v>
      </c>
      <c r="C62" s="81">
        <v>9.071714779282475</v>
      </c>
      <c r="D62" s="81">
        <v>5.7860133642332947</v>
      </c>
      <c r="E62" s="81">
        <v>11.713874751051117</v>
      </c>
      <c r="F62" s="81">
        <v>8.6211312700106735</v>
      </c>
      <c r="G62" s="81">
        <v>0.46530612244897956</v>
      </c>
      <c r="H62" s="81">
        <v>0.1926489226869455</v>
      </c>
      <c r="I62" s="81" t="s">
        <v>281</v>
      </c>
      <c r="J62" s="81">
        <v>0.81363297990060957</v>
      </c>
      <c r="K62" s="81" t="s">
        <v>281</v>
      </c>
      <c r="L62" s="81" t="s">
        <v>281</v>
      </c>
      <c r="M62" s="81">
        <v>0.23023402909550916</v>
      </c>
      <c r="N62" s="81" t="s">
        <v>281</v>
      </c>
      <c r="O62" s="81">
        <v>8.5641858953526153</v>
      </c>
      <c r="P62" s="81">
        <v>0.1933974703620783</v>
      </c>
      <c r="Q62" s="81" t="s">
        <v>281</v>
      </c>
      <c r="R62" s="81" t="s">
        <v>281</v>
      </c>
      <c r="S62" s="81" t="s">
        <v>281</v>
      </c>
      <c r="T62" s="81" t="s">
        <v>281</v>
      </c>
      <c r="U62" s="81">
        <v>3.6014067995310666</v>
      </c>
      <c r="V62" s="81" t="s">
        <v>281</v>
      </c>
      <c r="W62" s="81" t="s">
        <v>281</v>
      </c>
      <c r="X62" s="81" t="s">
        <v>281</v>
      </c>
      <c r="Y62" s="81" t="s">
        <v>281</v>
      </c>
      <c r="Z62" s="81" t="s">
        <v>281</v>
      </c>
      <c r="AA62" s="102">
        <v>0.5154545454545455</v>
      </c>
      <c r="AB62" s="81">
        <v>6.3140638799999996E-2</v>
      </c>
      <c r="AC62" s="81" t="s">
        <v>281</v>
      </c>
      <c r="AD62" s="81">
        <v>0.15981995386702849</v>
      </c>
      <c r="AE62" s="81">
        <v>4.6135218078583069</v>
      </c>
      <c r="AF62" s="81" t="s">
        <v>281</v>
      </c>
      <c r="AG62" s="81">
        <v>1.7361187303692884</v>
      </c>
      <c r="AH62" s="81" t="s">
        <v>281</v>
      </c>
      <c r="AI62" s="81" t="s">
        <v>281</v>
      </c>
      <c r="AJ62" s="81" t="s">
        <v>281</v>
      </c>
      <c r="AK62" s="81">
        <v>4.1434803195648406</v>
      </c>
      <c r="AL62" s="81" t="s">
        <v>281</v>
      </c>
      <c r="AM62" s="81" t="s">
        <v>281</v>
      </c>
      <c r="AN62" s="81">
        <v>0.65515006066239534</v>
      </c>
      <c r="AO62" s="81" t="s">
        <v>281</v>
      </c>
      <c r="AP62" s="81" t="s">
        <v>281</v>
      </c>
      <c r="AQ62" s="81"/>
      <c r="AR62" s="81"/>
      <c r="AS62" s="81"/>
      <c r="AT62" s="81"/>
      <c r="AU62" s="81"/>
      <c r="AV62" s="81"/>
      <c r="AW62" s="81"/>
      <c r="AX62" s="81"/>
      <c r="AY62" s="81"/>
      <c r="AZ62" s="81"/>
      <c r="BA62" s="81"/>
      <c r="BB62" s="81"/>
      <c r="BC62" s="81">
        <v>0.94487798659148514</v>
      </c>
      <c r="BE62" s="81">
        <f t="shared" si="0"/>
        <v>0.8985528138654103</v>
      </c>
      <c r="BF62" s="81" t="s">
        <v>281</v>
      </c>
    </row>
    <row r="63" spans="1:58" x14ac:dyDescent="0.25">
      <c r="A63" s="54">
        <v>1895</v>
      </c>
      <c r="B63" s="81">
        <v>13.276924749862834</v>
      </c>
      <c r="C63" s="81">
        <v>8.5763305017173703</v>
      </c>
      <c r="D63" s="81">
        <v>5.5243564333652921</v>
      </c>
      <c r="E63" s="81">
        <v>10.723137082117088</v>
      </c>
      <c r="F63" s="81">
        <v>8.8140845070422529</v>
      </c>
      <c r="G63" s="81">
        <v>0.49200186364342291</v>
      </c>
      <c r="H63" s="81">
        <v>0.18523153942428033</v>
      </c>
      <c r="I63" s="81" t="s">
        <v>281</v>
      </c>
      <c r="J63" s="81">
        <v>0.59805809820701705</v>
      </c>
      <c r="K63" s="81" t="s">
        <v>281</v>
      </c>
      <c r="L63" s="81" t="s">
        <v>281</v>
      </c>
      <c r="M63" s="81">
        <v>0.22735790131168021</v>
      </c>
      <c r="N63" s="81" t="s">
        <v>281</v>
      </c>
      <c r="O63" s="81">
        <v>7.5028901734104041</v>
      </c>
      <c r="P63" s="81">
        <v>0.20241987028377656</v>
      </c>
      <c r="Q63" s="81" t="s">
        <v>281</v>
      </c>
      <c r="R63" s="81" t="s">
        <v>281</v>
      </c>
      <c r="S63" s="81" t="s">
        <v>281</v>
      </c>
      <c r="T63" s="81" t="s">
        <v>281</v>
      </c>
      <c r="U63" s="81">
        <v>3.821077896574296</v>
      </c>
      <c r="V63" s="81" t="s">
        <v>281</v>
      </c>
      <c r="W63" s="81" t="s">
        <v>281</v>
      </c>
      <c r="X63" s="81" t="s">
        <v>281</v>
      </c>
      <c r="Y63" s="81" t="s">
        <v>281</v>
      </c>
      <c r="Z63" s="81" t="s">
        <v>281</v>
      </c>
      <c r="AA63" s="102">
        <v>0.64909090909090916</v>
      </c>
      <c r="AB63" s="81">
        <v>6.4049137199999995E-2</v>
      </c>
      <c r="AC63" s="81" t="s">
        <v>281</v>
      </c>
      <c r="AD63" s="81">
        <v>0.14560478143476827</v>
      </c>
      <c r="AE63" s="81">
        <v>5.2745907741786668</v>
      </c>
      <c r="AF63" s="81" t="s">
        <v>281</v>
      </c>
      <c r="AG63" s="81">
        <v>1.8596154774999145</v>
      </c>
      <c r="AH63" s="81" t="s">
        <v>281</v>
      </c>
      <c r="AI63" s="81" t="s">
        <v>281</v>
      </c>
      <c r="AJ63" s="81" t="s">
        <v>281</v>
      </c>
      <c r="AK63" s="81">
        <v>2.4944438550712005</v>
      </c>
      <c r="AL63" s="81" t="s">
        <v>281</v>
      </c>
      <c r="AM63" s="81" t="s">
        <v>281</v>
      </c>
      <c r="AN63" s="81">
        <v>0.73113276910817648</v>
      </c>
      <c r="AO63" s="81" t="s">
        <v>281</v>
      </c>
      <c r="AP63" s="81" t="s">
        <v>281</v>
      </c>
      <c r="AQ63" s="81"/>
      <c r="AR63" s="81"/>
      <c r="AS63" s="81"/>
      <c r="AT63" s="81"/>
      <c r="AU63" s="81"/>
      <c r="AV63" s="81"/>
      <c r="AW63" s="81"/>
      <c r="AX63" s="81"/>
      <c r="AY63" s="81"/>
      <c r="AZ63" s="81"/>
      <c r="BA63" s="81"/>
      <c r="BB63" s="81"/>
      <c r="BC63" s="81">
        <v>0.8939503032991668</v>
      </c>
      <c r="BE63" s="81">
        <f t="shared" si="0"/>
        <v>0.90504169765458931</v>
      </c>
      <c r="BF63" s="81" t="s">
        <v>281</v>
      </c>
    </row>
    <row r="64" spans="1:58" x14ac:dyDescent="0.25">
      <c r="A64" s="54">
        <v>1896</v>
      </c>
      <c r="B64" s="81">
        <v>13.427478704966161</v>
      </c>
      <c r="C64" s="81">
        <v>10.264193408605431</v>
      </c>
      <c r="D64" s="81">
        <v>5.6196523990860632</v>
      </c>
      <c r="E64" s="81">
        <v>15.26680557078627</v>
      </c>
      <c r="F64" s="81">
        <v>8.1756403554626242</v>
      </c>
      <c r="G64" s="81">
        <v>0.56544502617801051</v>
      </c>
      <c r="H64" s="81">
        <v>0.19769357495881384</v>
      </c>
      <c r="I64" s="81" t="s">
        <v>281</v>
      </c>
      <c r="J64" s="81">
        <v>1.2906028056582732</v>
      </c>
      <c r="K64" s="81" t="s">
        <v>281</v>
      </c>
      <c r="L64" s="81" t="s">
        <v>281</v>
      </c>
      <c r="M64" s="81">
        <v>0.22934648581997533</v>
      </c>
      <c r="N64" s="81" t="s">
        <v>281</v>
      </c>
      <c r="O64" s="81">
        <v>9.0028562361155178</v>
      </c>
      <c r="P64" s="81">
        <v>0.217336142347029</v>
      </c>
      <c r="Q64" s="81" t="s">
        <v>281</v>
      </c>
      <c r="R64" s="81" t="s">
        <v>281</v>
      </c>
      <c r="S64" s="81" t="s">
        <v>281</v>
      </c>
      <c r="T64" s="81" t="s">
        <v>281</v>
      </c>
      <c r="U64" s="81">
        <v>3.165920577617328</v>
      </c>
      <c r="V64" s="81" t="s">
        <v>281</v>
      </c>
      <c r="W64" s="81" t="s">
        <v>281</v>
      </c>
      <c r="X64" s="81" t="s">
        <v>281</v>
      </c>
      <c r="Y64" s="81" t="s">
        <v>281</v>
      </c>
      <c r="Z64" s="81" t="s">
        <v>281</v>
      </c>
      <c r="AA64" s="102">
        <v>0.80181818181818187</v>
      </c>
      <c r="AB64" s="81">
        <v>6.5866133999999993E-2</v>
      </c>
      <c r="AC64" s="81" t="s">
        <v>281</v>
      </c>
      <c r="AD64" s="81">
        <v>0.13864747015921641</v>
      </c>
      <c r="AE64" s="81">
        <v>5.2855108387875358</v>
      </c>
      <c r="AF64" s="81" t="s">
        <v>281</v>
      </c>
      <c r="AG64" s="81">
        <v>1.9748183165781947</v>
      </c>
      <c r="AH64" s="81" t="s">
        <v>281</v>
      </c>
      <c r="AI64" s="81" t="s">
        <v>281</v>
      </c>
      <c r="AJ64" s="81" t="s">
        <v>281</v>
      </c>
      <c r="AK64" s="81">
        <v>2.2568970095252254</v>
      </c>
      <c r="AL64" s="81" t="s">
        <v>281</v>
      </c>
      <c r="AM64" s="81" t="s">
        <v>281</v>
      </c>
      <c r="AN64" s="81">
        <v>0.58871733910387192</v>
      </c>
      <c r="AO64" s="81" t="s">
        <v>281</v>
      </c>
      <c r="AP64" s="81" t="s">
        <v>281</v>
      </c>
      <c r="AQ64" s="81"/>
      <c r="AR64" s="81"/>
      <c r="AS64" s="81"/>
      <c r="AT64" s="81"/>
      <c r="AU64" s="81"/>
      <c r="AV64" s="81"/>
      <c r="AW64" s="81"/>
      <c r="AX64" s="81"/>
      <c r="AY64" s="81"/>
      <c r="AZ64" s="81"/>
      <c r="BA64" s="81"/>
      <c r="BB64" s="81"/>
      <c r="BC64" s="81">
        <v>0.90258700983503615</v>
      </c>
      <c r="BE64" s="81">
        <f t="shared" si="0"/>
        <v>0.93531365969982183</v>
      </c>
      <c r="BF64" s="81" t="s">
        <v>281</v>
      </c>
    </row>
    <row r="65" spans="1:58" x14ac:dyDescent="0.25">
      <c r="A65" s="54">
        <v>1897</v>
      </c>
      <c r="B65" s="81">
        <v>12.343232118072766</v>
      </c>
      <c r="C65" s="81">
        <v>9.9261089667728726</v>
      </c>
      <c r="D65" s="81">
        <v>6.2107458601134216</v>
      </c>
      <c r="E65" s="81">
        <v>6.5895196506550215</v>
      </c>
      <c r="F65" s="81">
        <v>7.2935494998275265</v>
      </c>
      <c r="G65" s="81">
        <v>0.47281612706169818</v>
      </c>
      <c r="H65" s="81">
        <v>1.9496344435418356E-2</v>
      </c>
      <c r="I65" s="81" t="s">
        <v>281</v>
      </c>
      <c r="J65" s="81">
        <v>0.75091003640145604</v>
      </c>
      <c r="K65" s="81" t="s">
        <v>281</v>
      </c>
      <c r="L65" s="81" t="s">
        <v>281</v>
      </c>
      <c r="M65" s="81">
        <v>0.21884498480243161</v>
      </c>
      <c r="N65" s="81" t="s">
        <v>281</v>
      </c>
      <c r="O65" s="81">
        <v>8.2396486825595989</v>
      </c>
      <c r="P65" s="81">
        <v>0.21528186720684225</v>
      </c>
      <c r="Q65" s="81" t="s">
        <v>281</v>
      </c>
      <c r="R65" s="81" t="s">
        <v>281</v>
      </c>
      <c r="S65" s="81" t="s">
        <v>281</v>
      </c>
      <c r="T65" s="81" t="s">
        <v>281</v>
      </c>
      <c r="U65" s="81">
        <v>3.1292380474517953</v>
      </c>
      <c r="V65" s="81" t="s">
        <v>281</v>
      </c>
      <c r="W65" s="81" t="s">
        <v>281</v>
      </c>
      <c r="X65" s="81" t="s">
        <v>281</v>
      </c>
      <c r="Y65" s="81" t="s">
        <v>281</v>
      </c>
      <c r="Z65" s="81" t="s">
        <v>281</v>
      </c>
      <c r="AA65" s="102">
        <v>0.87181818181818194</v>
      </c>
      <c r="AB65" s="81">
        <v>6.8591629200000004E-2</v>
      </c>
      <c r="AC65" s="81" t="s">
        <v>281</v>
      </c>
      <c r="AD65" s="81">
        <v>0.12895183993045495</v>
      </c>
      <c r="AE65" s="81">
        <v>5.1823404072501082</v>
      </c>
      <c r="AF65" s="81" t="s">
        <v>281</v>
      </c>
      <c r="AG65" s="81">
        <v>2.1285341484276024</v>
      </c>
      <c r="AH65" s="81" t="s">
        <v>281</v>
      </c>
      <c r="AI65" s="81" t="s">
        <v>281</v>
      </c>
      <c r="AJ65" s="81" t="s">
        <v>281</v>
      </c>
      <c r="AK65" s="81">
        <v>1.1359123866282415</v>
      </c>
      <c r="AL65" s="81" t="s">
        <v>281</v>
      </c>
      <c r="AM65" s="81" t="s">
        <v>281</v>
      </c>
      <c r="AN65" s="81">
        <v>0.78193826300724811</v>
      </c>
      <c r="AO65" s="81" t="s">
        <v>281</v>
      </c>
      <c r="AP65" s="81" t="s">
        <v>281</v>
      </c>
      <c r="AQ65" s="81"/>
      <c r="AR65" s="81"/>
      <c r="AS65" s="81"/>
      <c r="AT65" s="81"/>
      <c r="AU65" s="81"/>
      <c r="AV65" s="81"/>
      <c r="AW65" s="81"/>
      <c r="AX65" s="81"/>
      <c r="AY65" s="81"/>
      <c r="AZ65" s="81"/>
      <c r="BA65" s="81"/>
      <c r="BB65" s="81"/>
      <c r="BC65" s="81">
        <v>0.83326048191086233</v>
      </c>
      <c r="BE65" s="81">
        <f t="shared" si="0"/>
        <v>0.90683737207557691</v>
      </c>
      <c r="BF65" s="81" t="s">
        <v>281</v>
      </c>
    </row>
    <row r="66" spans="1:58" x14ac:dyDescent="0.25">
      <c r="A66" s="54">
        <v>1898</v>
      </c>
      <c r="B66" s="81">
        <v>13.226955279322013</v>
      </c>
      <c r="C66" s="81">
        <v>11.565610843373493</v>
      </c>
      <c r="D66" s="81">
        <v>6.6590324760653266</v>
      </c>
      <c r="E66" s="81">
        <v>8.8542549722856201</v>
      </c>
      <c r="F66" s="81">
        <v>10.252049180327869</v>
      </c>
      <c r="G66" s="81">
        <v>0.47425802543912782</v>
      </c>
      <c r="H66" s="81">
        <v>0.20184221065278332</v>
      </c>
      <c r="I66" s="81" t="s">
        <v>281</v>
      </c>
      <c r="J66" s="81">
        <v>0.43038310617405645</v>
      </c>
      <c r="K66" s="81" t="s">
        <v>281</v>
      </c>
      <c r="L66" s="81" t="s">
        <v>281</v>
      </c>
      <c r="M66" s="81">
        <v>0.22066759944033579</v>
      </c>
      <c r="N66" s="81" t="s">
        <v>281</v>
      </c>
      <c r="O66" s="81">
        <v>7.7296962182269064</v>
      </c>
      <c r="P66" s="81">
        <v>0.22227330309799168</v>
      </c>
      <c r="Q66" s="81" t="s">
        <v>281</v>
      </c>
      <c r="R66" s="81" t="s">
        <v>281</v>
      </c>
      <c r="S66" s="81" t="s">
        <v>281</v>
      </c>
      <c r="T66" s="81" t="s">
        <v>281</v>
      </c>
      <c r="U66" s="81">
        <v>3.2023911187019638</v>
      </c>
      <c r="V66" s="81" t="s">
        <v>281</v>
      </c>
      <c r="W66" s="81" t="s">
        <v>281</v>
      </c>
      <c r="X66" s="81" t="s">
        <v>281</v>
      </c>
      <c r="Y66" s="81" t="s">
        <v>281</v>
      </c>
      <c r="Z66" s="81" t="s">
        <v>281</v>
      </c>
      <c r="AA66" s="102">
        <v>0.66181818181818186</v>
      </c>
      <c r="AB66" s="81">
        <v>6.8137379999999997E-2</v>
      </c>
      <c r="AC66" s="81" t="s">
        <v>281</v>
      </c>
      <c r="AD66" s="81">
        <v>0.15077815302042533</v>
      </c>
      <c r="AE66" s="81">
        <v>5.1360114476825567</v>
      </c>
      <c r="AF66" s="81" t="s">
        <v>281</v>
      </c>
      <c r="AG66" s="81">
        <v>2.3039886515951147</v>
      </c>
      <c r="AH66" s="81" t="s">
        <v>281</v>
      </c>
      <c r="AI66" s="81" t="s">
        <v>281</v>
      </c>
      <c r="AJ66" s="81" t="s">
        <v>281</v>
      </c>
      <c r="AK66" s="81">
        <v>3.3606553477366199</v>
      </c>
      <c r="AL66" s="81" t="s">
        <v>281</v>
      </c>
      <c r="AM66" s="81" t="s">
        <v>281</v>
      </c>
      <c r="AN66" s="81">
        <v>0.6737328690954143</v>
      </c>
      <c r="AO66" s="81" t="s">
        <v>281</v>
      </c>
      <c r="AP66" s="81" t="s">
        <v>281</v>
      </c>
      <c r="AQ66" s="81"/>
      <c r="AR66" s="81"/>
      <c r="AS66" s="81"/>
      <c r="AT66" s="81"/>
      <c r="AU66" s="81"/>
      <c r="AV66" s="81"/>
      <c r="AW66" s="81"/>
      <c r="AX66" s="81"/>
      <c r="AY66" s="81"/>
      <c r="AZ66" s="81"/>
      <c r="BA66" s="81"/>
      <c r="BB66" s="81"/>
      <c r="BC66" s="81">
        <v>0.86155198148868073</v>
      </c>
      <c r="BE66" s="81">
        <f t="shared" si="0"/>
        <v>0.90193674975364457</v>
      </c>
      <c r="BF66" s="81" t="s">
        <v>281</v>
      </c>
    </row>
    <row r="67" spans="1:58" x14ac:dyDescent="0.25">
      <c r="A67" s="54">
        <v>1899</v>
      </c>
      <c r="B67" s="81">
        <v>13.388361246507339</v>
      </c>
      <c r="C67" s="81">
        <v>11.450272228715273</v>
      </c>
      <c r="D67" s="81">
        <v>7.5406546403279906</v>
      </c>
      <c r="E67" s="81">
        <v>10.561350357065569</v>
      </c>
      <c r="F67" s="81">
        <v>8.068300929839392</v>
      </c>
      <c r="G67" s="81">
        <v>0.50795556889822879</v>
      </c>
      <c r="H67" s="81">
        <v>0.20869565217391303</v>
      </c>
      <c r="I67" s="81" t="s">
        <v>281</v>
      </c>
      <c r="J67" s="81">
        <v>0.5841916703985669</v>
      </c>
      <c r="K67" s="81" t="s">
        <v>281</v>
      </c>
      <c r="L67" s="81" t="s">
        <v>281</v>
      </c>
      <c r="M67" s="81">
        <v>0.21775147928994082</v>
      </c>
      <c r="N67" s="81" t="s">
        <v>281</v>
      </c>
      <c r="O67" s="81">
        <v>7.7413423230156289</v>
      </c>
      <c r="P67" s="81">
        <v>0.22192920264881175</v>
      </c>
      <c r="Q67" s="81" t="s">
        <v>281</v>
      </c>
      <c r="R67" s="81" t="s">
        <v>281</v>
      </c>
      <c r="S67" s="81" t="s">
        <v>281</v>
      </c>
      <c r="T67" s="81" t="s">
        <v>281</v>
      </c>
      <c r="U67" s="81">
        <v>4.5124001978379145</v>
      </c>
      <c r="V67" s="81" t="s">
        <v>281</v>
      </c>
      <c r="W67" s="81" t="s">
        <v>281</v>
      </c>
      <c r="X67" s="81" t="s">
        <v>281</v>
      </c>
      <c r="Y67" s="81" t="s">
        <v>281</v>
      </c>
      <c r="Z67" s="81" t="s">
        <v>281</v>
      </c>
      <c r="AA67" s="104">
        <v>0.61090909090909096</v>
      </c>
      <c r="AB67" s="81">
        <v>6.4503386400000001E-2</v>
      </c>
      <c r="AC67" s="81" t="s">
        <v>281</v>
      </c>
      <c r="AD67" s="81">
        <v>0.16222451154465914</v>
      </c>
      <c r="AE67" s="81">
        <v>4.6009569596413655</v>
      </c>
      <c r="AF67" s="81" t="s">
        <v>281</v>
      </c>
      <c r="AG67" s="81">
        <v>2.5077469505841434</v>
      </c>
      <c r="AH67" s="81" t="s">
        <v>281</v>
      </c>
      <c r="AI67" s="81" t="s">
        <v>281</v>
      </c>
      <c r="AJ67" s="81" t="s">
        <v>281</v>
      </c>
      <c r="AK67" s="81">
        <v>-2.5759751200594667E-2</v>
      </c>
      <c r="AL67" s="81" t="s">
        <v>281</v>
      </c>
      <c r="AM67" s="81" t="s">
        <v>281</v>
      </c>
      <c r="AN67" s="81">
        <v>0.61080718743875617</v>
      </c>
      <c r="AO67" s="81" t="s">
        <v>281</v>
      </c>
      <c r="AP67" s="81" t="s">
        <v>281</v>
      </c>
      <c r="AQ67" s="81"/>
      <c r="AR67" s="81"/>
      <c r="AS67" s="81"/>
      <c r="AT67" s="81"/>
      <c r="AU67" s="81"/>
      <c r="AV67" s="81"/>
      <c r="AW67" s="81"/>
      <c r="AX67" s="81"/>
      <c r="AY67" s="81"/>
      <c r="AZ67" s="81"/>
      <c r="BA67" s="81"/>
      <c r="BB67" s="81"/>
      <c r="BC67" s="81">
        <v>0.86664088742050094</v>
      </c>
      <c r="BE67" s="81">
        <f t="shared" si="0"/>
        <v>0.93271573112591366</v>
      </c>
      <c r="BF67" s="81" t="s">
        <v>281</v>
      </c>
    </row>
    <row r="68" spans="1:58" x14ac:dyDescent="0.25">
      <c r="A68" s="54">
        <v>1900</v>
      </c>
      <c r="B68" s="81">
        <v>15.848002075654364</v>
      </c>
      <c r="C68" s="81">
        <v>12.476627823240589</v>
      </c>
      <c r="D68" s="81">
        <v>8.5227835677276094</v>
      </c>
      <c r="E68" s="81">
        <v>11.995475600560164</v>
      </c>
      <c r="F68" s="81">
        <v>11.837267704671019</v>
      </c>
      <c r="G68" s="81">
        <v>0.46256883464801307</v>
      </c>
      <c r="H68" s="81">
        <v>0.20616946505271377</v>
      </c>
      <c r="I68" s="81" t="s">
        <v>281</v>
      </c>
      <c r="J68" s="81">
        <v>0.81569463852320356</v>
      </c>
      <c r="K68" s="81" t="s">
        <v>281</v>
      </c>
      <c r="L68" s="81" t="s">
        <v>281</v>
      </c>
      <c r="M68" s="81">
        <v>0.20536756126021002</v>
      </c>
      <c r="N68" s="81" t="s">
        <v>281</v>
      </c>
      <c r="O68" s="81">
        <v>11.57090909090909</v>
      </c>
      <c r="P68" s="81">
        <v>0.20964925605151258</v>
      </c>
      <c r="Q68" s="81" t="s">
        <v>281</v>
      </c>
      <c r="R68" s="81" t="s">
        <v>281</v>
      </c>
      <c r="S68" s="81" t="s">
        <v>281</v>
      </c>
      <c r="T68" s="81" t="s">
        <v>281</v>
      </c>
      <c r="U68" s="81">
        <v>3.524063420794163</v>
      </c>
      <c r="V68" s="81" t="s">
        <v>281</v>
      </c>
      <c r="W68" s="81" t="s">
        <v>281</v>
      </c>
      <c r="X68" s="81" t="s">
        <v>281</v>
      </c>
      <c r="Y68" s="81" t="s">
        <v>281</v>
      </c>
      <c r="Z68" s="81" t="s">
        <v>281</v>
      </c>
      <c r="AA68" s="102">
        <v>0.56000000000000005</v>
      </c>
      <c r="AB68" s="81">
        <v>6.1323642000000005E-2</v>
      </c>
      <c r="AC68" s="81" t="s">
        <v>281</v>
      </c>
      <c r="AD68" s="81">
        <v>0.17650611987799611</v>
      </c>
      <c r="AE68" s="81">
        <v>4.4891999999999994</v>
      </c>
      <c r="AF68" s="81" t="s">
        <v>281</v>
      </c>
      <c r="AG68" s="81">
        <v>2.7591432949161487</v>
      </c>
      <c r="AH68" s="81" t="s">
        <v>281</v>
      </c>
      <c r="AI68" s="81" t="s">
        <v>281</v>
      </c>
      <c r="AJ68" s="81" t="s">
        <v>281</v>
      </c>
      <c r="AK68" s="81">
        <v>6.8641277911521374</v>
      </c>
      <c r="AL68" s="81" t="s">
        <v>281</v>
      </c>
      <c r="AM68" s="81" t="s">
        <v>281</v>
      </c>
      <c r="AN68" s="81">
        <v>1.0427616013949459</v>
      </c>
      <c r="AO68" s="81" t="s">
        <v>281</v>
      </c>
      <c r="AP68" s="81" t="s">
        <v>281</v>
      </c>
      <c r="AQ68" s="81" t="s">
        <v>281</v>
      </c>
      <c r="AR68" s="81" t="s">
        <v>281</v>
      </c>
      <c r="AS68" s="81" t="s">
        <v>281</v>
      </c>
      <c r="AT68" s="81" t="s">
        <v>281</v>
      </c>
      <c r="AU68" s="81" t="s">
        <v>281</v>
      </c>
      <c r="AV68" s="81" t="s">
        <v>281</v>
      </c>
      <c r="AW68" s="81" t="s">
        <v>281</v>
      </c>
      <c r="AX68" s="81" t="s">
        <v>281</v>
      </c>
      <c r="AY68" s="81" t="s">
        <v>281</v>
      </c>
      <c r="AZ68" s="81" t="s">
        <v>281</v>
      </c>
      <c r="BA68" s="81" t="s">
        <v>281</v>
      </c>
      <c r="BB68" s="81" t="s">
        <v>281</v>
      </c>
      <c r="BC68" s="81">
        <v>0.99845775181215346</v>
      </c>
      <c r="BE68" s="81">
        <f t="shared" ref="BE68:BE131" si="1">IFERROR((STDEVA(B68:BB68))/(AVERAGE(B68:BB68)),"")</f>
        <v>0.80668969432729998</v>
      </c>
      <c r="BF68" s="81" t="s">
        <v>281</v>
      </c>
    </row>
    <row r="69" spans="1:58" x14ac:dyDescent="0.25">
      <c r="A69" s="54">
        <v>1901</v>
      </c>
      <c r="B69" s="81">
        <v>17.926316424691631</v>
      </c>
      <c r="C69" s="81">
        <v>16.14618637185453</v>
      </c>
      <c r="D69" s="81">
        <v>9.7433821920323105</v>
      </c>
      <c r="E69" s="81">
        <v>12.87593118602283</v>
      </c>
      <c r="F69" s="81">
        <v>10.453024026512011</v>
      </c>
      <c r="G69" s="81">
        <v>0.55756506396118211</v>
      </c>
      <c r="H69" s="81">
        <v>0.18966846569005397</v>
      </c>
      <c r="I69" s="81" t="s">
        <v>281</v>
      </c>
      <c r="J69" s="81">
        <v>0.64527112688810806</v>
      </c>
      <c r="K69" s="81" t="s">
        <v>281</v>
      </c>
      <c r="L69" s="81" t="s">
        <v>281</v>
      </c>
      <c r="M69" s="81">
        <v>0.206856923960927</v>
      </c>
      <c r="N69" s="81" t="s">
        <v>281</v>
      </c>
      <c r="O69" s="81">
        <v>8.3220592636935038</v>
      </c>
      <c r="P69" s="81">
        <v>0.19965234776830854</v>
      </c>
      <c r="Q69" s="81" t="s">
        <v>281</v>
      </c>
      <c r="R69" s="81" t="s">
        <v>281</v>
      </c>
      <c r="S69" s="81" t="s">
        <v>281</v>
      </c>
      <c r="T69" s="81" t="s">
        <v>281</v>
      </c>
      <c r="U69" s="81">
        <v>5.2501254810105404</v>
      </c>
      <c r="V69" s="81" t="s">
        <v>281</v>
      </c>
      <c r="W69" s="81" t="s">
        <v>281</v>
      </c>
      <c r="X69" s="81" t="s">
        <v>281</v>
      </c>
      <c r="Y69" s="81" t="s">
        <v>281</v>
      </c>
      <c r="Z69" s="81" t="s">
        <v>281</v>
      </c>
      <c r="AA69" s="104">
        <v>0.57272727272727408</v>
      </c>
      <c r="AB69" s="81">
        <v>5.6326900800000003E-2</v>
      </c>
      <c r="AC69" s="81" t="s">
        <v>281</v>
      </c>
      <c r="AD69" s="81">
        <v>0.15616565874589153</v>
      </c>
      <c r="AE69" s="81">
        <v>4.6452</v>
      </c>
      <c r="AF69" s="81" t="s">
        <v>281</v>
      </c>
      <c r="AG69" s="81">
        <v>3.0519998236735395</v>
      </c>
      <c r="AH69" s="81" t="s">
        <v>281</v>
      </c>
      <c r="AI69" s="81" t="s">
        <v>281</v>
      </c>
      <c r="AJ69" s="81" t="s">
        <v>281</v>
      </c>
      <c r="AK69" s="81">
        <v>6.1591050667966831</v>
      </c>
      <c r="AL69" s="81" t="s">
        <v>281</v>
      </c>
      <c r="AM69" s="81" t="s">
        <v>281</v>
      </c>
      <c r="AN69" s="81">
        <v>1.0591324576430416</v>
      </c>
      <c r="AO69" s="81" t="s">
        <v>281</v>
      </c>
      <c r="AP69" s="81" t="s">
        <v>281</v>
      </c>
      <c r="AQ69" s="81" t="s">
        <v>281</v>
      </c>
      <c r="AR69" s="81" t="s">
        <v>281</v>
      </c>
      <c r="AS69" s="81" t="s">
        <v>281</v>
      </c>
      <c r="AT69" s="81" t="s">
        <v>281</v>
      </c>
      <c r="AU69" s="81" t="s">
        <v>281</v>
      </c>
      <c r="AV69" s="81" t="s">
        <v>281</v>
      </c>
      <c r="AW69" s="81" t="s">
        <v>281</v>
      </c>
      <c r="AX69" s="81" t="s">
        <v>281</v>
      </c>
      <c r="AY69" s="81" t="s">
        <v>281</v>
      </c>
      <c r="AZ69" s="81" t="s">
        <v>281</v>
      </c>
      <c r="BA69" s="81" t="s">
        <v>281</v>
      </c>
      <c r="BB69" s="81" t="s">
        <v>281</v>
      </c>
      <c r="BC69" s="81">
        <v>1.117289596261118</v>
      </c>
      <c r="BE69" s="81">
        <f t="shared" si="1"/>
        <v>0.82161526278143882</v>
      </c>
      <c r="BF69" s="81" t="s">
        <v>281</v>
      </c>
    </row>
    <row r="70" spans="1:58" x14ac:dyDescent="0.25">
      <c r="A70" s="54">
        <v>1902</v>
      </c>
      <c r="B70" s="81">
        <v>17.311332751666079</v>
      </c>
      <c r="C70" s="81">
        <v>14.95959053358812</v>
      </c>
      <c r="D70" s="81">
        <v>9.726239461230433</v>
      </c>
      <c r="E70" s="81">
        <v>9.7083244624228211</v>
      </c>
      <c r="F70" s="81">
        <v>10.66207575012297</v>
      </c>
      <c r="G70" s="81">
        <v>0.54932637983485444</v>
      </c>
      <c r="H70" s="81">
        <v>0.19214639725505148</v>
      </c>
      <c r="I70" s="81" t="s">
        <v>281</v>
      </c>
      <c r="J70" s="81">
        <v>0.64401825181805217</v>
      </c>
      <c r="K70" s="81" t="s">
        <v>281</v>
      </c>
      <c r="L70" s="81" t="s">
        <v>281</v>
      </c>
      <c r="M70" s="81">
        <v>0.20358152686145148</v>
      </c>
      <c r="N70" s="81" t="s">
        <v>281</v>
      </c>
      <c r="O70" s="81">
        <v>8.3581560283687928</v>
      </c>
      <c r="P70" s="81">
        <v>0.19898923817344186</v>
      </c>
      <c r="Q70" s="81" t="s">
        <v>281</v>
      </c>
      <c r="R70" s="81" t="s">
        <v>281</v>
      </c>
      <c r="S70" s="81" t="s">
        <v>281</v>
      </c>
      <c r="T70" s="81" t="s">
        <v>281</v>
      </c>
      <c r="U70" s="81">
        <v>5.2453656238743118</v>
      </c>
      <c r="V70" s="81" t="s">
        <v>281</v>
      </c>
      <c r="W70" s="81" t="s">
        <v>281</v>
      </c>
      <c r="X70" s="81" t="s">
        <v>281</v>
      </c>
      <c r="Y70" s="81" t="s">
        <v>281</v>
      </c>
      <c r="Z70" s="81" t="s">
        <v>281</v>
      </c>
      <c r="AA70" s="104">
        <v>0.58545454545454589</v>
      </c>
      <c r="AB70" s="81">
        <v>6.1777891200000004E-2</v>
      </c>
      <c r="AC70" s="81" t="s">
        <v>281</v>
      </c>
      <c r="AD70" s="81">
        <v>0.17875248187846832</v>
      </c>
      <c r="AE70" s="81">
        <v>4.4711999999999996</v>
      </c>
      <c r="AF70" s="81" t="s">
        <v>281</v>
      </c>
      <c r="AG70" s="81">
        <v>3.0355925210282919</v>
      </c>
      <c r="AH70" s="81" t="s">
        <v>281</v>
      </c>
      <c r="AI70" s="81" t="s">
        <v>281</v>
      </c>
      <c r="AJ70" s="81" t="s">
        <v>281</v>
      </c>
      <c r="AK70" s="81">
        <v>2.4753182857434957</v>
      </c>
      <c r="AL70" s="81" t="s">
        <v>281</v>
      </c>
      <c r="AM70" s="81" t="s">
        <v>281</v>
      </c>
      <c r="AN70" s="81">
        <v>0.77405753709463343</v>
      </c>
      <c r="AO70" s="81" t="s">
        <v>281</v>
      </c>
      <c r="AP70" s="81" t="s">
        <v>281</v>
      </c>
      <c r="AQ70" s="81" t="s">
        <v>281</v>
      </c>
      <c r="AR70" s="81" t="s">
        <v>281</v>
      </c>
      <c r="AS70" s="81" t="s">
        <v>281</v>
      </c>
      <c r="AT70" s="81" t="s">
        <v>281</v>
      </c>
      <c r="AU70" s="81" t="s">
        <v>281</v>
      </c>
      <c r="AV70" s="81" t="s">
        <v>281</v>
      </c>
      <c r="AW70" s="81" t="s">
        <v>281</v>
      </c>
      <c r="AX70" s="81" t="s">
        <v>281</v>
      </c>
      <c r="AY70" s="81" t="s">
        <v>281</v>
      </c>
      <c r="AZ70" s="81" t="s">
        <v>281</v>
      </c>
      <c r="BA70" s="81" t="s">
        <v>281</v>
      </c>
      <c r="BB70" s="81" t="s">
        <v>281</v>
      </c>
      <c r="BC70" s="81">
        <v>1.0885590219325323</v>
      </c>
      <c r="BE70" s="81">
        <f t="shared" si="1"/>
        <v>0.83930672871904832</v>
      </c>
      <c r="BF70" s="81" t="s">
        <v>281</v>
      </c>
    </row>
    <row r="71" spans="1:58" x14ac:dyDescent="0.25">
      <c r="A71" s="54">
        <v>1903</v>
      </c>
      <c r="B71" s="81">
        <v>14.708622801256601</v>
      </c>
      <c r="C71" s="81">
        <v>12.223020223802308</v>
      </c>
      <c r="D71" s="81">
        <v>8.5398600252661971</v>
      </c>
      <c r="E71" s="81">
        <v>7.7585496062159738</v>
      </c>
      <c r="F71" s="81">
        <v>11.020765736534717</v>
      </c>
      <c r="G71" s="81">
        <v>0.5813920251536373</v>
      </c>
      <c r="H71" s="81">
        <v>0.18092725216735769</v>
      </c>
      <c r="I71" s="81" t="s">
        <v>281</v>
      </c>
      <c r="J71" s="81">
        <v>0.90585116654670572</v>
      </c>
      <c r="K71" s="81" t="s">
        <v>281</v>
      </c>
      <c r="L71" s="81" t="s">
        <v>281</v>
      </c>
      <c r="M71" s="81">
        <v>0.19818148079421041</v>
      </c>
      <c r="N71" s="81" t="s">
        <v>281</v>
      </c>
      <c r="O71" s="81">
        <v>9.8611435239206529</v>
      </c>
      <c r="P71" s="81">
        <v>0.17913182922880272</v>
      </c>
      <c r="Q71" s="81" t="s">
        <v>281</v>
      </c>
      <c r="R71" s="81" t="s">
        <v>281</v>
      </c>
      <c r="S71" s="81" t="s">
        <v>281</v>
      </c>
      <c r="T71" s="81" t="s">
        <v>281</v>
      </c>
      <c r="U71" s="81">
        <v>5.0556228659544011</v>
      </c>
      <c r="V71" s="81" t="s">
        <v>281</v>
      </c>
      <c r="W71" s="81" t="s">
        <v>281</v>
      </c>
      <c r="X71" s="81" t="s">
        <v>281</v>
      </c>
      <c r="Y71" s="81" t="s">
        <v>281</v>
      </c>
      <c r="Z71" s="81" t="s">
        <v>281</v>
      </c>
      <c r="AA71" s="102">
        <v>0.59818181818181826</v>
      </c>
      <c r="AB71" s="81">
        <v>6.8591629200000004E-2</v>
      </c>
      <c r="AC71" s="81" t="s">
        <v>281</v>
      </c>
      <c r="AD71" s="81">
        <v>0.2019727096731154</v>
      </c>
      <c r="AE71" s="81">
        <v>4.4591999999999992</v>
      </c>
      <c r="AF71" s="81" t="s">
        <v>281</v>
      </c>
      <c r="AG71" s="81">
        <v>3.4444921332386982</v>
      </c>
      <c r="AH71" s="81" t="s">
        <v>281</v>
      </c>
      <c r="AI71" s="81" t="s">
        <v>281</v>
      </c>
      <c r="AJ71" s="81" t="s">
        <v>281</v>
      </c>
      <c r="AK71" s="81">
        <v>0.73214985039917002</v>
      </c>
      <c r="AL71" s="81" t="s">
        <v>281</v>
      </c>
      <c r="AM71" s="81" t="s">
        <v>281</v>
      </c>
      <c r="AN71" s="81">
        <v>0.85162892298219062</v>
      </c>
      <c r="AO71" s="81" t="s">
        <v>281</v>
      </c>
      <c r="AP71" s="81" t="s">
        <v>281</v>
      </c>
      <c r="AQ71" s="81" t="s">
        <v>281</v>
      </c>
      <c r="AR71" s="81" t="s">
        <v>281</v>
      </c>
      <c r="AS71" s="81" t="s">
        <v>281</v>
      </c>
      <c r="AT71" s="81" t="s">
        <v>281</v>
      </c>
      <c r="AU71" s="81" t="s">
        <v>281</v>
      </c>
      <c r="AV71" s="81" t="s">
        <v>281</v>
      </c>
      <c r="AW71" s="81" t="s">
        <v>281</v>
      </c>
      <c r="AX71" s="81" t="s">
        <v>281</v>
      </c>
      <c r="AY71" s="81" t="s">
        <v>281</v>
      </c>
      <c r="AZ71" s="81" t="s">
        <v>281</v>
      </c>
      <c r="BA71" s="81" t="s">
        <v>281</v>
      </c>
      <c r="BB71" s="81" t="s">
        <v>281</v>
      </c>
      <c r="BC71" s="81">
        <v>0.97825067655206788</v>
      </c>
      <c r="BE71" s="81">
        <f t="shared" si="1"/>
        <v>0.82496935089313039</v>
      </c>
      <c r="BF71" s="81" t="s">
        <v>281</v>
      </c>
    </row>
    <row r="72" spans="1:58" x14ac:dyDescent="0.25">
      <c r="A72" s="54">
        <v>1904</v>
      </c>
      <c r="B72" s="81">
        <v>15.678723918353363</v>
      </c>
      <c r="C72" s="81">
        <v>14.558288699175229</v>
      </c>
      <c r="D72" s="81">
        <v>7.1442628019323662</v>
      </c>
      <c r="E72" s="81">
        <v>12.246929133858268</v>
      </c>
      <c r="F72" s="81">
        <v>8.1579961464354529</v>
      </c>
      <c r="G72" s="81">
        <v>0.514817950889077</v>
      </c>
      <c r="H72" s="81">
        <v>0.17456173069750092</v>
      </c>
      <c r="I72" s="81" t="s">
        <v>281</v>
      </c>
      <c r="J72" s="81">
        <v>0.97733799259592435</v>
      </c>
      <c r="K72" s="81" t="s">
        <v>281</v>
      </c>
      <c r="L72" s="81" t="s">
        <v>281</v>
      </c>
      <c r="M72" s="81">
        <v>0.19085923217550274</v>
      </c>
      <c r="N72" s="81" t="s">
        <v>281</v>
      </c>
      <c r="O72" s="81">
        <v>8.6025345622119822</v>
      </c>
      <c r="P72" s="81">
        <v>0.1527988101194527</v>
      </c>
      <c r="Q72" s="81" t="s">
        <v>281</v>
      </c>
      <c r="R72" s="81" t="s">
        <v>281</v>
      </c>
      <c r="S72" s="81" t="s">
        <v>281</v>
      </c>
      <c r="T72" s="81" t="s">
        <v>281</v>
      </c>
      <c r="U72" s="81">
        <v>7.3721369345702339</v>
      </c>
      <c r="V72" s="81" t="s">
        <v>281</v>
      </c>
      <c r="W72" s="81" t="s">
        <v>281</v>
      </c>
      <c r="X72" s="81" t="s">
        <v>281</v>
      </c>
      <c r="Y72" s="81" t="s">
        <v>281</v>
      </c>
      <c r="Z72" s="81" t="s">
        <v>281</v>
      </c>
      <c r="AA72" s="104">
        <v>0.65472725855211422</v>
      </c>
      <c r="AB72" s="81">
        <v>6.8137379999999997E-2</v>
      </c>
      <c r="AC72" s="81" t="s">
        <v>281</v>
      </c>
      <c r="AD72" s="81">
        <v>0.21083749314420805</v>
      </c>
      <c r="AE72" s="81">
        <v>4.9668000000000001</v>
      </c>
      <c r="AF72" s="81" t="s">
        <v>281</v>
      </c>
      <c r="AG72" s="81">
        <v>4.1656867583808923</v>
      </c>
      <c r="AH72" s="81" t="s">
        <v>281</v>
      </c>
      <c r="AI72" s="81" t="s">
        <v>281</v>
      </c>
      <c r="AJ72" s="81" t="s">
        <v>281</v>
      </c>
      <c r="AK72" s="81">
        <v>1.5223408483510863</v>
      </c>
      <c r="AL72" s="81" t="s">
        <v>281</v>
      </c>
      <c r="AM72" s="81" t="s">
        <v>281</v>
      </c>
      <c r="AN72" s="81">
        <v>0.73380402459188587</v>
      </c>
      <c r="AO72" s="81" t="s">
        <v>281</v>
      </c>
      <c r="AP72" s="81" t="s">
        <v>281</v>
      </c>
      <c r="AQ72" s="81" t="s">
        <v>281</v>
      </c>
      <c r="AR72" s="81" t="s">
        <v>281</v>
      </c>
      <c r="AS72" s="81" t="s">
        <v>281</v>
      </c>
      <c r="AT72" s="81" t="s">
        <v>281</v>
      </c>
      <c r="AU72" s="81" t="s">
        <v>281</v>
      </c>
      <c r="AV72" s="81" t="s">
        <v>281</v>
      </c>
      <c r="AW72" s="81" t="s">
        <v>281</v>
      </c>
      <c r="AX72" s="81" t="s">
        <v>281</v>
      </c>
      <c r="AY72" s="81" t="s">
        <v>281</v>
      </c>
      <c r="AZ72" s="81" t="s">
        <v>281</v>
      </c>
      <c r="BA72" s="81" t="s">
        <v>281</v>
      </c>
      <c r="BB72" s="81" t="s">
        <v>281</v>
      </c>
      <c r="BC72" s="81">
        <v>1.0318642942420295</v>
      </c>
      <c r="BE72" s="81">
        <f t="shared" si="1"/>
        <v>0.82125179429244255</v>
      </c>
      <c r="BF72" s="81" t="s">
        <v>281</v>
      </c>
    </row>
    <row r="73" spans="1:58" x14ac:dyDescent="0.25">
      <c r="A73" s="54">
        <v>1905</v>
      </c>
      <c r="B73" s="81">
        <v>16.635191543409146</v>
      </c>
      <c r="C73" s="81">
        <v>10.288566107526883</v>
      </c>
      <c r="D73" s="81">
        <v>6.0914788717402875</v>
      </c>
      <c r="E73" s="81">
        <v>9.6662311190090406</v>
      </c>
      <c r="F73" s="81">
        <v>9.104895104895105</v>
      </c>
      <c r="G73" s="81">
        <v>0.56529616724738674</v>
      </c>
      <c r="H73" s="81">
        <v>0.16826568265682657</v>
      </c>
      <c r="I73" s="81" t="s">
        <v>281</v>
      </c>
      <c r="J73" s="81">
        <v>0.90259873132801305</v>
      </c>
      <c r="K73" s="81" t="s">
        <v>281</v>
      </c>
      <c r="L73" s="81" t="s">
        <v>281</v>
      </c>
      <c r="M73" s="81">
        <v>0.21617726535759321</v>
      </c>
      <c r="N73" s="81" t="s">
        <v>281</v>
      </c>
      <c r="O73" s="81">
        <v>11.632476162958682</v>
      </c>
      <c r="P73" s="81">
        <v>0.15092498412787045</v>
      </c>
      <c r="Q73" s="81" t="s">
        <v>281</v>
      </c>
      <c r="R73" s="81" t="s">
        <v>281</v>
      </c>
      <c r="S73" s="81" t="s">
        <v>281</v>
      </c>
      <c r="T73" s="81" t="s">
        <v>281</v>
      </c>
      <c r="U73" s="81">
        <v>6.894207234158281</v>
      </c>
      <c r="V73" s="81" t="s">
        <v>281</v>
      </c>
      <c r="W73" s="81" t="s">
        <v>281</v>
      </c>
      <c r="X73" s="81" t="s">
        <v>281</v>
      </c>
      <c r="Y73" s="81" t="s">
        <v>281</v>
      </c>
      <c r="Z73" s="81" t="s">
        <v>281</v>
      </c>
      <c r="AA73" s="104">
        <v>0.71127269892240008</v>
      </c>
      <c r="AB73" s="81">
        <v>8.7760609357997829E-2</v>
      </c>
      <c r="AC73" s="81" t="s">
        <v>281</v>
      </c>
      <c r="AD73" s="81">
        <v>0.21477603088880176</v>
      </c>
      <c r="AE73" s="81">
        <v>5.1575999999999995</v>
      </c>
      <c r="AF73" s="81" t="s">
        <v>281</v>
      </c>
      <c r="AG73" s="81">
        <v>4.1843683473745745</v>
      </c>
      <c r="AH73" s="81" t="s">
        <v>281</v>
      </c>
      <c r="AI73" s="81" t="s">
        <v>281</v>
      </c>
      <c r="AJ73" s="81" t="s">
        <v>281</v>
      </c>
      <c r="AK73" s="81">
        <v>5.6581265361736932</v>
      </c>
      <c r="AL73" s="81" t="s">
        <v>281</v>
      </c>
      <c r="AM73" s="81" t="s">
        <v>281</v>
      </c>
      <c r="AN73" s="81">
        <v>1.6684992403487471</v>
      </c>
      <c r="AO73" s="81" t="s">
        <v>281</v>
      </c>
      <c r="AP73" s="81" t="s">
        <v>281</v>
      </c>
      <c r="AQ73" s="81" t="s">
        <v>281</v>
      </c>
      <c r="AR73" s="81" t="s">
        <v>281</v>
      </c>
      <c r="AS73" s="81" t="s">
        <v>281</v>
      </c>
      <c r="AT73" s="81" t="s">
        <v>281</v>
      </c>
      <c r="AU73" s="81" t="s">
        <v>281</v>
      </c>
      <c r="AV73" s="81" t="s">
        <v>281</v>
      </c>
      <c r="AW73" s="81" t="s">
        <v>281</v>
      </c>
      <c r="AX73" s="81" t="s">
        <v>281</v>
      </c>
      <c r="AY73" s="81" t="s">
        <v>281</v>
      </c>
      <c r="AZ73" s="81" t="s">
        <v>281</v>
      </c>
      <c r="BA73" s="81" t="s">
        <v>281</v>
      </c>
      <c r="BB73" s="81" t="s">
        <v>281</v>
      </c>
      <c r="BC73" s="81">
        <v>1.0149308033324522</v>
      </c>
      <c r="BE73" s="81">
        <f t="shared" si="1"/>
        <v>0.77829945539663536</v>
      </c>
      <c r="BF73" s="81" t="s">
        <v>281</v>
      </c>
    </row>
    <row r="74" spans="1:58" x14ac:dyDescent="0.25">
      <c r="A74" s="54">
        <v>1906</v>
      </c>
      <c r="B74" s="81">
        <v>18.55605783034537</v>
      </c>
      <c r="C74" s="81">
        <v>10.44752914900276</v>
      </c>
      <c r="D74" s="81">
        <v>7.0967217727752372</v>
      </c>
      <c r="E74" s="81">
        <v>7.4158210809691445</v>
      </c>
      <c r="F74" s="81">
        <v>8.4775837659273243</v>
      </c>
      <c r="G74" s="81">
        <v>0.61173877101129792</v>
      </c>
      <c r="H74" s="81">
        <v>0.16636264137176213</v>
      </c>
      <c r="I74" s="81" t="s">
        <v>281</v>
      </c>
      <c r="J74" s="81">
        <v>0.39542038634185706</v>
      </c>
      <c r="K74" s="81" t="s">
        <v>281</v>
      </c>
      <c r="L74" s="81" t="s">
        <v>281</v>
      </c>
      <c r="M74" s="81">
        <v>0.19602272727272727</v>
      </c>
      <c r="N74" s="81" t="s">
        <v>281</v>
      </c>
      <c r="O74" s="81">
        <v>6.4853932584269653</v>
      </c>
      <c r="P74" s="81">
        <v>0.15447123365236043</v>
      </c>
      <c r="Q74" s="81" t="s">
        <v>281</v>
      </c>
      <c r="R74" s="81" t="s">
        <v>281</v>
      </c>
      <c r="S74" s="81" t="s">
        <v>281</v>
      </c>
      <c r="T74" s="81" t="s">
        <v>281</v>
      </c>
      <c r="U74" s="81">
        <v>5.4563133018230925</v>
      </c>
      <c r="V74" s="81" t="s">
        <v>281</v>
      </c>
      <c r="W74" s="81" t="s">
        <v>281</v>
      </c>
      <c r="X74" s="81" t="s">
        <v>281</v>
      </c>
      <c r="Y74" s="81" t="s">
        <v>281</v>
      </c>
      <c r="Z74" s="81" t="s">
        <v>281</v>
      </c>
      <c r="AA74" s="104">
        <v>0.76781813929268594</v>
      </c>
      <c r="AB74" s="81">
        <v>8.5255813953488371E-2</v>
      </c>
      <c r="AC74" s="81" t="s">
        <v>281</v>
      </c>
      <c r="AD74" s="81">
        <v>0.21467339480937392</v>
      </c>
      <c r="AE74" s="81">
        <v>6.5111999999999997</v>
      </c>
      <c r="AF74" s="81" t="s">
        <v>281</v>
      </c>
      <c r="AG74" s="81">
        <v>2.8389736620401744</v>
      </c>
      <c r="AH74" s="81" t="s">
        <v>281</v>
      </c>
      <c r="AI74" s="81" t="s">
        <v>281</v>
      </c>
      <c r="AJ74" s="81" t="s">
        <v>281</v>
      </c>
      <c r="AK74" s="81">
        <v>4.917613597417148</v>
      </c>
      <c r="AL74" s="81" t="s">
        <v>281</v>
      </c>
      <c r="AM74" s="81" t="s">
        <v>281</v>
      </c>
      <c r="AN74" s="81">
        <v>1.7806066458215757</v>
      </c>
      <c r="AO74" s="81" t="s">
        <v>281</v>
      </c>
      <c r="AP74" s="81" t="s">
        <v>281</v>
      </c>
      <c r="AQ74" s="81" t="s">
        <v>281</v>
      </c>
      <c r="AR74" s="81" t="s">
        <v>281</v>
      </c>
      <c r="AS74" s="81" t="s">
        <v>281</v>
      </c>
      <c r="AT74" s="81" t="s">
        <v>281</v>
      </c>
      <c r="AU74" s="81" t="s">
        <v>281</v>
      </c>
      <c r="AV74" s="81" t="s">
        <v>281</v>
      </c>
      <c r="AW74" s="81" t="s">
        <v>281</v>
      </c>
      <c r="AX74" s="81" t="s">
        <v>281</v>
      </c>
      <c r="AY74" s="81" t="s">
        <v>281</v>
      </c>
      <c r="AZ74" s="81" t="s">
        <v>281</v>
      </c>
      <c r="BA74" s="81" t="s">
        <v>281</v>
      </c>
      <c r="BB74" s="81" t="s">
        <v>281</v>
      </c>
      <c r="BC74" s="81">
        <v>1.0328637519093682</v>
      </c>
      <c r="BE74" s="81">
        <f t="shared" si="1"/>
        <v>0.81534556890771426</v>
      </c>
      <c r="BF74" s="81" t="s">
        <v>281</v>
      </c>
    </row>
    <row r="75" spans="1:58" x14ac:dyDescent="0.25">
      <c r="A75" s="54">
        <v>1907</v>
      </c>
      <c r="B75" s="81">
        <v>20.205887059743052</v>
      </c>
      <c r="C75" s="81">
        <v>18.881173616204933</v>
      </c>
      <c r="D75" s="81">
        <v>8.6255645684394064</v>
      </c>
      <c r="E75" s="81">
        <v>10.33357326478149</v>
      </c>
      <c r="F75" s="81">
        <v>8.3781342470020252</v>
      </c>
      <c r="G75" s="81">
        <v>0.56418642681929676</v>
      </c>
      <c r="H75" s="81">
        <v>0.17729729729729729</v>
      </c>
      <c r="I75" s="81" t="s">
        <v>281</v>
      </c>
      <c r="J75" s="81">
        <v>0.62723521320495179</v>
      </c>
      <c r="K75" s="81" t="s">
        <v>281</v>
      </c>
      <c r="L75" s="81" t="s">
        <v>281</v>
      </c>
      <c r="M75" s="81">
        <v>0.18914185639229419</v>
      </c>
      <c r="N75" s="81" t="s">
        <v>281</v>
      </c>
      <c r="O75" s="81">
        <v>6.4994450610432848</v>
      </c>
      <c r="P75" s="81">
        <v>0.15319316106728856</v>
      </c>
      <c r="Q75" s="81" t="s">
        <v>281</v>
      </c>
      <c r="R75" s="81" t="s">
        <v>281</v>
      </c>
      <c r="S75" s="81" t="s">
        <v>281</v>
      </c>
      <c r="T75" s="81" t="s">
        <v>281</v>
      </c>
      <c r="U75" s="81">
        <v>5.5421751374547403</v>
      </c>
      <c r="V75" s="81" t="s">
        <v>281</v>
      </c>
      <c r="W75" s="81" t="s">
        <v>281</v>
      </c>
      <c r="X75" s="81" t="s">
        <v>281</v>
      </c>
      <c r="Y75" s="81" t="s">
        <v>281</v>
      </c>
      <c r="Z75" s="81" t="s">
        <v>281</v>
      </c>
      <c r="AA75" s="102">
        <v>0.82436357966297014</v>
      </c>
      <c r="AB75" s="81">
        <v>8.3232198142414865E-2</v>
      </c>
      <c r="AC75" s="81" t="s">
        <v>281</v>
      </c>
      <c r="AD75" s="81">
        <v>0.20539226642393429</v>
      </c>
      <c r="AE75" s="81">
        <v>6.6095999999999995</v>
      </c>
      <c r="AF75" s="81" t="s">
        <v>281</v>
      </c>
      <c r="AG75" s="81">
        <v>3.1776328559648683</v>
      </c>
      <c r="AH75" s="81" t="s">
        <v>281</v>
      </c>
      <c r="AI75" s="81" t="s">
        <v>281</v>
      </c>
      <c r="AJ75" s="81" t="s">
        <v>281</v>
      </c>
      <c r="AK75" s="81">
        <v>4.6362491464322053</v>
      </c>
      <c r="AL75" s="81" t="s">
        <v>281</v>
      </c>
      <c r="AM75" s="81" t="s">
        <v>281</v>
      </c>
      <c r="AN75" s="81">
        <v>1.5837691054680285</v>
      </c>
      <c r="AO75" s="81" t="s">
        <v>281</v>
      </c>
      <c r="AP75" s="81" t="s">
        <v>281</v>
      </c>
      <c r="AQ75" s="81" t="s">
        <v>281</v>
      </c>
      <c r="AR75" s="81" t="s">
        <v>281</v>
      </c>
      <c r="AS75" s="81" t="s">
        <v>281</v>
      </c>
      <c r="AT75" s="81" t="s">
        <v>281</v>
      </c>
      <c r="AU75" s="81" t="s">
        <v>281</v>
      </c>
      <c r="AV75" s="81" t="s">
        <v>281</v>
      </c>
      <c r="AW75" s="81" t="s">
        <v>281</v>
      </c>
      <c r="AX75" s="81" t="s">
        <v>281</v>
      </c>
      <c r="AY75" s="81" t="s">
        <v>281</v>
      </c>
      <c r="AZ75" s="81" t="s">
        <v>281</v>
      </c>
      <c r="BA75" s="81" t="s">
        <v>281</v>
      </c>
      <c r="BB75" s="81" t="s">
        <v>281</v>
      </c>
      <c r="BC75" s="81">
        <v>1.1629823823286816</v>
      </c>
      <c r="BE75" s="81">
        <f t="shared" si="1"/>
        <v>0.85197661254539858</v>
      </c>
      <c r="BF75" s="81" t="s">
        <v>281</v>
      </c>
    </row>
    <row r="76" spans="1:58" x14ac:dyDescent="0.25">
      <c r="A76" s="54">
        <v>1908</v>
      </c>
      <c r="B76" s="81">
        <v>19.82296067826341</v>
      </c>
      <c r="C76" s="81">
        <v>17.846820127580997</v>
      </c>
      <c r="D76" s="81">
        <v>10.984629045643153</v>
      </c>
      <c r="E76" s="81">
        <v>10.216390094460046</v>
      </c>
      <c r="F76" s="81">
        <v>15.613878180416343</v>
      </c>
      <c r="G76" s="81">
        <v>0.54891377681824316</v>
      </c>
      <c r="H76" s="81">
        <v>0.27340690637237453</v>
      </c>
      <c r="I76" s="81" t="s">
        <v>281</v>
      </c>
      <c r="J76" s="81">
        <v>0.77055583702420449</v>
      </c>
      <c r="K76" s="81" t="s">
        <v>281</v>
      </c>
      <c r="L76" s="81" t="s">
        <v>281</v>
      </c>
      <c r="M76" s="81">
        <v>0.17213964742481852</v>
      </c>
      <c r="N76" s="81" t="s">
        <v>281</v>
      </c>
      <c r="O76" s="81">
        <v>7.7817384151357283</v>
      </c>
      <c r="P76" s="81">
        <v>0.13962195912428613</v>
      </c>
      <c r="Q76" s="81" t="s">
        <v>281</v>
      </c>
      <c r="R76" s="81" t="s">
        <v>281</v>
      </c>
      <c r="S76" s="81" t="s">
        <v>281</v>
      </c>
      <c r="T76" s="81" t="s">
        <v>281</v>
      </c>
      <c r="U76" s="81">
        <v>12.188573711546143</v>
      </c>
      <c r="V76" s="81" t="s">
        <v>281</v>
      </c>
      <c r="W76" s="81" t="s">
        <v>281</v>
      </c>
      <c r="X76" s="81" t="s">
        <v>281</v>
      </c>
      <c r="Y76" s="81" t="s">
        <v>281</v>
      </c>
      <c r="Z76" s="81" t="s">
        <v>281</v>
      </c>
      <c r="AA76" s="102">
        <v>0.54495864734253441</v>
      </c>
      <c r="AB76" s="81">
        <v>8.0975903614457834E-2</v>
      </c>
      <c r="AC76" s="81" t="s">
        <v>281</v>
      </c>
      <c r="AD76" s="81">
        <v>0.20342896630621526</v>
      </c>
      <c r="AE76" s="81">
        <v>6.7547999999999995</v>
      </c>
      <c r="AF76" s="81" t="s">
        <v>281</v>
      </c>
      <c r="AG76" s="81">
        <v>2.1827107783966291</v>
      </c>
      <c r="AH76" s="81" t="s">
        <v>281</v>
      </c>
      <c r="AI76" s="81" t="s">
        <v>281</v>
      </c>
      <c r="AJ76" s="81" t="s">
        <v>281</v>
      </c>
      <c r="AK76" s="81">
        <v>1.973823906657614</v>
      </c>
      <c r="AL76" s="81" t="s">
        <v>281</v>
      </c>
      <c r="AM76" s="81" t="s">
        <v>281</v>
      </c>
      <c r="AN76" s="81">
        <v>1.5690896046409211</v>
      </c>
      <c r="AO76" s="81" t="s">
        <v>281</v>
      </c>
      <c r="AP76" s="81" t="s">
        <v>281</v>
      </c>
      <c r="AQ76" s="81" t="s">
        <v>281</v>
      </c>
      <c r="AR76" s="81" t="s">
        <v>281</v>
      </c>
      <c r="AS76" s="81" t="s">
        <v>281</v>
      </c>
      <c r="AT76" s="81" t="s">
        <v>281</v>
      </c>
      <c r="AU76" s="81" t="s">
        <v>281</v>
      </c>
      <c r="AV76" s="81" t="s">
        <v>281</v>
      </c>
      <c r="AW76" s="81" t="s">
        <v>281</v>
      </c>
      <c r="AX76" s="81" t="s">
        <v>281</v>
      </c>
      <c r="AY76" s="81" t="s">
        <v>281</v>
      </c>
      <c r="AZ76" s="81" t="s">
        <v>281</v>
      </c>
      <c r="BA76" s="81" t="s">
        <v>281</v>
      </c>
      <c r="BB76" s="81" t="s">
        <v>281</v>
      </c>
      <c r="BC76" s="81">
        <v>1.1895232464077237</v>
      </c>
      <c r="BE76" s="81">
        <f t="shared" si="1"/>
        <v>0.83936488201572279</v>
      </c>
      <c r="BF76" s="81" t="s">
        <v>281</v>
      </c>
    </row>
    <row r="77" spans="1:58" x14ac:dyDescent="0.25">
      <c r="A77" s="54">
        <v>1909</v>
      </c>
      <c r="B77" s="81">
        <v>19.07359089250529</v>
      </c>
      <c r="C77" s="81">
        <v>21.128495354319789</v>
      </c>
      <c r="D77" s="81">
        <v>11.89650113129928</v>
      </c>
      <c r="E77" s="81">
        <v>7.9681557730338213</v>
      </c>
      <c r="F77" s="81">
        <v>12.384732824427481</v>
      </c>
      <c r="G77" s="81">
        <v>0.56967103503610594</v>
      </c>
      <c r="H77" s="81">
        <v>0.10966608084358523</v>
      </c>
      <c r="I77" s="81" t="s">
        <v>281</v>
      </c>
      <c r="J77" s="81">
        <v>0.51703794448563778</v>
      </c>
      <c r="K77" s="81">
        <v>3.6344168086314586</v>
      </c>
      <c r="L77" s="81" t="s">
        <v>281</v>
      </c>
      <c r="M77" s="81">
        <v>0.17809621289662231</v>
      </c>
      <c r="N77" s="81" t="s">
        <v>281</v>
      </c>
      <c r="O77" s="81">
        <v>6.4112706583581689</v>
      </c>
      <c r="P77" s="81">
        <v>0.13967892159029649</v>
      </c>
      <c r="Q77" s="81">
        <v>0.80084968899083075</v>
      </c>
      <c r="R77" s="81">
        <v>3.186251487326794</v>
      </c>
      <c r="S77" s="81" t="s">
        <v>281</v>
      </c>
      <c r="T77" s="81" t="s">
        <v>281</v>
      </c>
      <c r="U77" s="81">
        <v>5.9206559111346202</v>
      </c>
      <c r="V77" s="81" t="s">
        <v>281</v>
      </c>
      <c r="W77" s="81" t="s">
        <v>281</v>
      </c>
      <c r="X77" s="81">
        <v>0.18796289180435849</v>
      </c>
      <c r="Y77" s="81" t="s">
        <v>281</v>
      </c>
      <c r="Z77" s="81" t="s">
        <v>281</v>
      </c>
      <c r="AA77" s="102">
        <v>0.73267663512310011</v>
      </c>
      <c r="AB77" s="81" t="s">
        <v>281</v>
      </c>
      <c r="AC77" s="81">
        <v>7.057571857571858E-2</v>
      </c>
      <c r="AD77" s="81">
        <v>0.22789214089052781</v>
      </c>
      <c r="AE77" s="81">
        <v>6.3347999999999995</v>
      </c>
      <c r="AF77" s="81" t="s">
        <v>281</v>
      </c>
      <c r="AG77" s="81">
        <v>3.230203218515256</v>
      </c>
      <c r="AH77" s="81" t="s">
        <v>281</v>
      </c>
      <c r="AI77" s="81" t="s">
        <v>281</v>
      </c>
      <c r="AJ77" s="81" t="s">
        <v>281</v>
      </c>
      <c r="AK77" s="81">
        <v>4.6313403967269426</v>
      </c>
      <c r="AL77" s="81">
        <v>0.27162726327446879</v>
      </c>
      <c r="AM77" s="81">
        <v>0.53506014242770694</v>
      </c>
      <c r="AN77" s="81">
        <v>1.3192144978725706</v>
      </c>
      <c r="AO77" s="81" t="s">
        <v>281</v>
      </c>
      <c r="AP77" s="81">
        <v>3.4045011432791879E-2</v>
      </c>
      <c r="AQ77" s="81" t="s">
        <v>281</v>
      </c>
      <c r="AR77" s="81" t="s">
        <v>281</v>
      </c>
      <c r="AS77" s="81" t="s">
        <v>281</v>
      </c>
      <c r="AT77" s="81" t="s">
        <v>281</v>
      </c>
      <c r="AU77" s="81" t="s">
        <v>281</v>
      </c>
      <c r="AV77" s="81" t="s">
        <v>281</v>
      </c>
      <c r="AW77" s="81" t="s">
        <v>281</v>
      </c>
      <c r="AX77" s="81" t="s">
        <v>281</v>
      </c>
      <c r="AY77" s="81" t="s">
        <v>281</v>
      </c>
      <c r="AZ77" s="81" t="s">
        <v>281</v>
      </c>
      <c r="BA77" s="81" t="s">
        <v>281</v>
      </c>
      <c r="BB77" s="81" t="s">
        <v>281</v>
      </c>
      <c r="BC77" s="81">
        <v>1.2256158720124382</v>
      </c>
      <c r="BE77" s="81">
        <f t="shared" si="1"/>
        <v>1.0772263787696998</v>
      </c>
      <c r="BF77" s="81" t="s">
        <v>281</v>
      </c>
    </row>
    <row r="78" spans="1:58" x14ac:dyDescent="0.25">
      <c r="A78" s="54">
        <v>1910</v>
      </c>
      <c r="B78" s="81">
        <v>15.424224626431203</v>
      </c>
      <c r="C78" s="81">
        <v>10.112339785537531</v>
      </c>
      <c r="D78" s="81">
        <v>11.11461135282121</v>
      </c>
      <c r="E78" s="81">
        <v>6.431985219055294</v>
      </c>
      <c r="F78" s="81">
        <v>5.7205926821892952</v>
      </c>
      <c r="G78" s="81">
        <v>0.78580954921312351</v>
      </c>
      <c r="H78" s="81">
        <v>0.14989590562109645</v>
      </c>
      <c r="I78" s="81" t="s">
        <v>281</v>
      </c>
      <c r="J78" s="81">
        <v>0.38070097322053303</v>
      </c>
      <c r="K78" s="81">
        <v>3.6942473684210522</v>
      </c>
      <c r="L78" s="81" t="s">
        <v>281</v>
      </c>
      <c r="M78" s="81">
        <v>0.18439716312056736</v>
      </c>
      <c r="N78" s="81" t="s">
        <v>281</v>
      </c>
      <c r="O78" s="81">
        <v>6.2361445783132528</v>
      </c>
      <c r="P78" s="81">
        <v>0.15390876965001338</v>
      </c>
      <c r="Q78" s="81">
        <v>0.73649388227143275</v>
      </c>
      <c r="R78" s="81">
        <v>3.0802748757464986</v>
      </c>
      <c r="S78" s="81" t="s">
        <v>281</v>
      </c>
      <c r="T78" s="81" t="s">
        <v>281</v>
      </c>
      <c r="U78" s="81">
        <v>3.1673911045160272</v>
      </c>
      <c r="V78" s="81" t="s">
        <v>281</v>
      </c>
      <c r="W78" s="81" t="s">
        <v>281</v>
      </c>
      <c r="X78" s="81">
        <v>0.18414904732636758</v>
      </c>
      <c r="Y78" s="81" t="s">
        <v>281</v>
      </c>
      <c r="Z78" s="81" t="s">
        <v>281</v>
      </c>
      <c r="AA78" s="102">
        <v>0.54453529999302086</v>
      </c>
      <c r="AB78" s="81" t="s">
        <v>281</v>
      </c>
      <c r="AC78" s="81">
        <v>6.8661101836393998E-2</v>
      </c>
      <c r="AD78" s="81">
        <v>0.23553462728340896</v>
      </c>
      <c r="AE78" s="81">
        <v>7.145999999999999</v>
      </c>
      <c r="AF78" s="81" t="s">
        <v>281</v>
      </c>
      <c r="AG78" s="81">
        <v>3.3607526241257664</v>
      </c>
      <c r="AH78" s="81" t="s">
        <v>281</v>
      </c>
      <c r="AI78" s="81" t="s">
        <v>281</v>
      </c>
      <c r="AJ78" s="81" t="s">
        <v>281</v>
      </c>
      <c r="AK78" s="81">
        <v>2.690021142937872</v>
      </c>
      <c r="AL78" s="81">
        <v>0.26556378734307384</v>
      </c>
      <c r="AM78" s="81">
        <v>0.57374130275293445</v>
      </c>
      <c r="AN78" s="81">
        <v>0.41865069354209222</v>
      </c>
      <c r="AO78" s="81" t="s">
        <v>281</v>
      </c>
      <c r="AP78" s="81">
        <v>3.391247993204867E-2</v>
      </c>
      <c r="AQ78" s="81" t="s">
        <v>281</v>
      </c>
      <c r="AR78" s="81" t="s">
        <v>281</v>
      </c>
      <c r="AS78" s="81" t="s">
        <v>281</v>
      </c>
      <c r="AT78" s="81" t="s">
        <v>281</v>
      </c>
      <c r="AU78" s="81" t="s">
        <v>281</v>
      </c>
      <c r="AV78" s="81" t="s">
        <v>281</v>
      </c>
      <c r="AW78" s="81" t="s">
        <v>281</v>
      </c>
      <c r="AX78" s="81" t="s">
        <v>281</v>
      </c>
      <c r="AY78" s="81" t="s">
        <v>281</v>
      </c>
      <c r="AZ78" s="81" t="s">
        <v>281</v>
      </c>
      <c r="BA78" s="81" t="s">
        <v>281</v>
      </c>
      <c r="BB78" s="81" t="s">
        <v>281</v>
      </c>
      <c r="BC78" s="81">
        <v>1.0437384565564463</v>
      </c>
      <c r="BE78" s="81">
        <f t="shared" si="1"/>
        <v>1.0220556552322215</v>
      </c>
      <c r="BF78" s="81" t="s">
        <v>281</v>
      </c>
    </row>
    <row r="79" spans="1:58" x14ac:dyDescent="0.25">
      <c r="A79" s="54">
        <v>1911</v>
      </c>
      <c r="B79" s="81">
        <v>16.116028760258551</v>
      </c>
      <c r="C79" s="81">
        <v>15.142500571055637</v>
      </c>
      <c r="D79" s="81">
        <v>9.6199355012636882</v>
      </c>
      <c r="E79" s="81">
        <v>5.3741707472241691</v>
      </c>
      <c r="F79" s="81">
        <v>8.5686009896536213</v>
      </c>
      <c r="G79" s="81">
        <v>0.44379406678196087</v>
      </c>
      <c r="H79" s="81">
        <v>0.15632499142955089</v>
      </c>
      <c r="I79" s="81" t="s">
        <v>281</v>
      </c>
      <c r="J79" s="81">
        <v>0.77222326630332638</v>
      </c>
      <c r="K79" s="81">
        <v>4.4434823529411762</v>
      </c>
      <c r="L79" s="81" t="s">
        <v>281</v>
      </c>
      <c r="M79" s="81">
        <v>0.15842245989304812</v>
      </c>
      <c r="N79" s="81" t="s">
        <v>281</v>
      </c>
      <c r="O79" s="81">
        <v>7.093220338983051</v>
      </c>
      <c r="P79" s="81">
        <v>0.13518963758946717</v>
      </c>
      <c r="Q79" s="81">
        <v>0.60504260231409857</v>
      </c>
      <c r="R79" s="81">
        <v>2.1571929672251269</v>
      </c>
      <c r="S79" s="81" t="s">
        <v>281</v>
      </c>
      <c r="T79" s="81" t="s">
        <v>281</v>
      </c>
      <c r="U79" s="81">
        <v>3.3471106605318566</v>
      </c>
      <c r="V79" s="81" t="s">
        <v>281</v>
      </c>
      <c r="W79" s="81" t="s">
        <v>281</v>
      </c>
      <c r="X79" s="81">
        <v>0.1549521352786421</v>
      </c>
      <c r="Y79" s="81" t="s">
        <v>281</v>
      </c>
      <c r="Z79" s="81" t="s">
        <v>281</v>
      </c>
      <c r="AA79" s="102">
        <v>0.71423845762397209</v>
      </c>
      <c r="AB79" s="81" t="s">
        <v>281</v>
      </c>
      <c r="AC79" s="81">
        <v>6.6604048582995956E-2</v>
      </c>
      <c r="AD79" s="81">
        <v>0.23516991182800265</v>
      </c>
      <c r="AE79" s="81">
        <v>7.3319999999999999</v>
      </c>
      <c r="AF79" s="81" t="s">
        <v>281</v>
      </c>
      <c r="AG79" s="81">
        <v>4.7514623352324792</v>
      </c>
      <c r="AH79" s="81" t="s">
        <v>281</v>
      </c>
      <c r="AI79" s="81" t="s">
        <v>281</v>
      </c>
      <c r="AJ79" s="81" t="s">
        <v>281</v>
      </c>
      <c r="AK79" s="81">
        <v>2.6011190896959411</v>
      </c>
      <c r="AL79" s="81">
        <v>0.27761909207151758</v>
      </c>
      <c r="AM79" s="81">
        <v>0.62694181233805435</v>
      </c>
      <c r="AN79" s="81">
        <v>1.021565233007149</v>
      </c>
      <c r="AO79" s="81" t="s">
        <v>281</v>
      </c>
      <c r="AP79" s="81">
        <v>3.388136671288005E-2</v>
      </c>
      <c r="AQ79" s="81" t="s">
        <v>281</v>
      </c>
      <c r="AR79" s="81" t="s">
        <v>281</v>
      </c>
      <c r="AS79" s="81" t="s">
        <v>281</v>
      </c>
      <c r="AT79" s="81" t="s">
        <v>281</v>
      </c>
      <c r="AU79" s="81" t="s">
        <v>281</v>
      </c>
      <c r="AV79" s="81" t="s">
        <v>281</v>
      </c>
      <c r="AW79" s="81" t="s">
        <v>281</v>
      </c>
      <c r="AX79" s="81" t="s">
        <v>281</v>
      </c>
      <c r="AY79" s="81" t="s">
        <v>281</v>
      </c>
      <c r="AZ79" s="81" t="s">
        <v>281</v>
      </c>
      <c r="BA79" s="81" t="s">
        <v>281</v>
      </c>
      <c r="BB79" s="81" t="s">
        <v>281</v>
      </c>
      <c r="BC79" s="81">
        <v>0.9803158120903418</v>
      </c>
      <c r="BE79" s="81">
        <f t="shared" si="1"/>
        <v>1.0350183621782172</v>
      </c>
      <c r="BF79" s="81" t="s">
        <v>281</v>
      </c>
    </row>
    <row r="80" spans="1:58" x14ac:dyDescent="0.25">
      <c r="A80" s="54">
        <v>1912</v>
      </c>
      <c r="B80" s="81">
        <v>16.658030416596144</v>
      </c>
      <c r="C80" s="81">
        <v>15.561567554440217</v>
      </c>
      <c r="D80" s="81">
        <v>8.6327868544600932</v>
      </c>
      <c r="E80" s="81">
        <v>5.527864185214626</v>
      </c>
      <c r="F80" s="81">
        <v>8.9607376561570486</v>
      </c>
      <c r="G80" s="81">
        <v>0.5043478260869565</v>
      </c>
      <c r="H80" s="81">
        <v>0.15452389020670959</v>
      </c>
      <c r="I80" s="81" t="s">
        <v>281</v>
      </c>
      <c r="J80" s="81">
        <v>0.58513427556355402</v>
      </c>
      <c r="K80" s="81">
        <v>5.1616250092764382</v>
      </c>
      <c r="L80" s="81" t="s">
        <v>281</v>
      </c>
      <c r="M80" s="81">
        <v>0.17798286090969018</v>
      </c>
      <c r="N80" s="81" t="s">
        <v>281</v>
      </c>
      <c r="O80" s="81">
        <v>7.4344069128043984</v>
      </c>
      <c r="P80" s="81">
        <v>0.13486353374719326</v>
      </c>
      <c r="Q80" s="81">
        <v>0.5493933365214323</v>
      </c>
      <c r="R80" s="81">
        <v>1.6378377311676116</v>
      </c>
      <c r="S80" s="81" t="s">
        <v>281</v>
      </c>
      <c r="T80" s="81" t="s">
        <v>281</v>
      </c>
      <c r="U80" s="81">
        <v>5.5936770253278238</v>
      </c>
      <c r="V80" s="81" t="s">
        <v>281</v>
      </c>
      <c r="W80" s="81" t="s">
        <v>281</v>
      </c>
      <c r="X80" s="81">
        <v>0.12569584603047315</v>
      </c>
      <c r="Y80" s="81" t="s">
        <v>281</v>
      </c>
      <c r="Z80" s="81" t="s">
        <v>281</v>
      </c>
      <c r="AA80" s="102">
        <v>0.5515356519680189</v>
      </c>
      <c r="AB80" s="81" t="s">
        <v>281</v>
      </c>
      <c r="AC80" s="81">
        <v>6.492186266771903E-2</v>
      </c>
      <c r="AD80" s="81">
        <v>0.24592764907683148</v>
      </c>
      <c r="AE80" s="81">
        <v>7.1651999999999996</v>
      </c>
      <c r="AF80" s="81" t="s">
        <v>281</v>
      </c>
      <c r="AG80" s="81">
        <v>4.9776338922242269</v>
      </c>
      <c r="AH80" s="81" t="s">
        <v>281</v>
      </c>
      <c r="AI80" s="81" t="s">
        <v>281</v>
      </c>
      <c r="AJ80" s="81" t="s">
        <v>281</v>
      </c>
      <c r="AK80" s="81">
        <v>0.79748524665763565</v>
      </c>
      <c r="AL80" s="81">
        <v>0.26747119791139878</v>
      </c>
      <c r="AM80" s="81">
        <v>0.73548986954372741</v>
      </c>
      <c r="AN80" s="81">
        <v>0.62797508377530531</v>
      </c>
      <c r="AO80" s="81" t="s">
        <v>281</v>
      </c>
      <c r="AP80" s="81">
        <v>3.3647955491365622E-2</v>
      </c>
      <c r="AQ80" s="81" t="s">
        <v>281</v>
      </c>
      <c r="AR80" s="81" t="s">
        <v>281</v>
      </c>
      <c r="AS80" s="81" t="s">
        <v>281</v>
      </c>
      <c r="AT80" s="81" t="s">
        <v>281</v>
      </c>
      <c r="AU80" s="81" t="s">
        <v>281</v>
      </c>
      <c r="AV80" s="81" t="s">
        <v>281</v>
      </c>
      <c r="AW80" s="81" t="s">
        <v>281</v>
      </c>
      <c r="AX80" s="81" t="s">
        <v>281</v>
      </c>
      <c r="AY80" s="81" t="s">
        <v>281</v>
      </c>
      <c r="AZ80" s="81" t="s">
        <v>281</v>
      </c>
      <c r="BA80" s="81" t="s">
        <v>281</v>
      </c>
      <c r="BB80" s="81" t="s">
        <v>281</v>
      </c>
      <c r="BC80" s="81">
        <v>0.99711957936251971</v>
      </c>
      <c r="BE80" s="81">
        <f t="shared" si="1"/>
        <v>1.0542190357644508</v>
      </c>
      <c r="BF80" s="81" t="s">
        <v>281</v>
      </c>
    </row>
    <row r="81" spans="1:58" x14ac:dyDescent="0.25">
      <c r="A81" s="54">
        <v>1913</v>
      </c>
      <c r="B81" s="81">
        <v>13.534605600173647</v>
      </c>
      <c r="C81" s="81">
        <v>18.205840068741441</v>
      </c>
      <c r="D81" s="81">
        <v>8.1779977227059604</v>
      </c>
      <c r="E81" s="81">
        <v>7.4494398657651875</v>
      </c>
      <c r="F81" s="81">
        <v>9.6255356878971483</v>
      </c>
      <c r="G81" s="81">
        <v>0.55256978867727635</v>
      </c>
      <c r="H81" s="81">
        <v>0.16895742541066039</v>
      </c>
      <c r="I81" s="81" t="s">
        <v>281</v>
      </c>
      <c r="J81" s="81">
        <v>0.38808447846536936</v>
      </c>
      <c r="K81" s="81">
        <v>5.1880715944700464</v>
      </c>
      <c r="L81" s="81" t="s">
        <v>281</v>
      </c>
      <c r="M81" s="81">
        <v>0.15574302401038284</v>
      </c>
      <c r="N81" s="81" t="s">
        <v>281</v>
      </c>
      <c r="O81" s="81">
        <v>6.0155279503105588</v>
      </c>
      <c r="P81" s="81">
        <v>0.13585388802383405</v>
      </c>
      <c r="Q81" s="81">
        <v>0.65779034114990598</v>
      </c>
      <c r="R81" s="81">
        <v>1.4935941587659154</v>
      </c>
      <c r="S81" s="81" t="s">
        <v>281</v>
      </c>
      <c r="T81" s="81" t="s">
        <v>281</v>
      </c>
      <c r="U81" s="81">
        <v>4.1165206143076354</v>
      </c>
      <c r="V81" s="81" t="s">
        <v>281</v>
      </c>
      <c r="W81" s="81" t="s">
        <v>281</v>
      </c>
      <c r="X81" s="81">
        <v>9.6379998266079708E-2</v>
      </c>
      <c r="Y81" s="81" t="s">
        <v>281</v>
      </c>
      <c r="Z81" s="81" t="s">
        <v>281</v>
      </c>
      <c r="AA81" s="102">
        <v>0.72301096589930947</v>
      </c>
      <c r="AB81" s="81">
        <v>7.1882352941176467E-2</v>
      </c>
      <c r="AC81" s="81">
        <v>6.2854814060112063E-2</v>
      </c>
      <c r="AD81" s="81">
        <v>0.24641504253427046</v>
      </c>
      <c r="AE81" s="81">
        <v>7.3991999999999996</v>
      </c>
      <c r="AF81" s="81" t="s">
        <v>281</v>
      </c>
      <c r="AG81" s="81">
        <v>4.5032468205940637</v>
      </c>
      <c r="AH81" s="81" t="s">
        <v>281</v>
      </c>
      <c r="AI81" s="81" t="s">
        <v>281</v>
      </c>
      <c r="AJ81" s="81" t="s">
        <v>281</v>
      </c>
      <c r="AK81" s="81">
        <v>6.463165305139877</v>
      </c>
      <c r="AL81" s="81">
        <v>0.25760472480212526</v>
      </c>
      <c r="AM81" s="81">
        <v>0.77495401909107176</v>
      </c>
      <c r="AN81" s="81">
        <v>1.1535643024793365</v>
      </c>
      <c r="AO81" s="81" t="s">
        <v>281</v>
      </c>
      <c r="AP81" s="81">
        <v>3.3440734125140849E-2</v>
      </c>
      <c r="AQ81" s="81" t="s">
        <v>281</v>
      </c>
      <c r="AR81" s="81" t="s">
        <v>281</v>
      </c>
      <c r="AS81" s="81" t="s">
        <v>281</v>
      </c>
      <c r="AT81" s="81" t="s">
        <v>281</v>
      </c>
      <c r="AU81" s="81" t="s">
        <v>281</v>
      </c>
      <c r="AV81" s="81" t="s">
        <v>281</v>
      </c>
      <c r="AW81" s="81" t="s">
        <v>281</v>
      </c>
      <c r="AX81" s="81" t="s">
        <v>281</v>
      </c>
      <c r="AY81" s="81" t="s">
        <v>281</v>
      </c>
      <c r="AZ81" s="81" t="s">
        <v>281</v>
      </c>
      <c r="BA81" s="81" t="s">
        <v>281</v>
      </c>
      <c r="BB81" s="81" t="s">
        <v>281</v>
      </c>
      <c r="BC81" s="81">
        <v>1.0248543645366608</v>
      </c>
      <c r="BE81" s="81">
        <f t="shared" si="1"/>
        <v>1.0517203750323749</v>
      </c>
      <c r="BF81" s="81" t="s">
        <v>281</v>
      </c>
    </row>
    <row r="82" spans="1:58" x14ac:dyDescent="0.25">
      <c r="A82" s="54">
        <v>1914</v>
      </c>
      <c r="B82" s="81">
        <v>17.008132413926127</v>
      </c>
      <c r="C82" s="81">
        <v>14.806715447590927</v>
      </c>
      <c r="D82" s="81">
        <v>8.4280325752508372</v>
      </c>
      <c r="E82" s="81">
        <v>8.0878517501715859</v>
      </c>
      <c r="F82" s="81" t="s">
        <v>281</v>
      </c>
      <c r="G82" s="81" t="s">
        <v>281</v>
      </c>
      <c r="H82" s="81">
        <v>0.13121272365805167</v>
      </c>
      <c r="I82" s="81" t="s">
        <v>281</v>
      </c>
      <c r="J82" s="81" t="s">
        <v>281</v>
      </c>
      <c r="K82" s="81" t="s">
        <v>281</v>
      </c>
      <c r="L82" s="81" t="s">
        <v>281</v>
      </c>
      <c r="M82" s="81">
        <v>0.12617492432690774</v>
      </c>
      <c r="N82" s="81" t="s">
        <v>281</v>
      </c>
      <c r="O82" s="81">
        <v>5.4595842956120091</v>
      </c>
      <c r="P82" s="81">
        <v>0.1259309084670677</v>
      </c>
      <c r="Q82" s="81" t="s">
        <v>281</v>
      </c>
      <c r="R82" s="81" t="s">
        <v>281</v>
      </c>
      <c r="S82" s="81" t="s">
        <v>281</v>
      </c>
      <c r="T82" s="81" t="s">
        <v>281</v>
      </c>
      <c r="U82" s="81">
        <v>5.1799967421404141</v>
      </c>
      <c r="V82" s="81" t="s">
        <v>281</v>
      </c>
      <c r="W82" s="81" t="s">
        <v>281</v>
      </c>
      <c r="X82" s="81" t="s">
        <v>281</v>
      </c>
      <c r="Y82" s="81" t="s">
        <v>281</v>
      </c>
      <c r="Z82" s="81" t="s">
        <v>281</v>
      </c>
      <c r="AA82" s="102">
        <v>0.5357212900303886</v>
      </c>
      <c r="AB82" s="81">
        <v>6.4095635149606298E-2</v>
      </c>
      <c r="AC82" s="81" t="s">
        <v>281</v>
      </c>
      <c r="AD82" s="81">
        <v>0.2585164358253354</v>
      </c>
      <c r="AE82" s="81">
        <v>6.4188000000000001</v>
      </c>
      <c r="AF82" s="81" t="s">
        <v>281</v>
      </c>
      <c r="AG82" s="81">
        <v>4.1838118699218771</v>
      </c>
      <c r="AH82" s="81" t="s">
        <v>281</v>
      </c>
      <c r="AI82" s="81" t="s">
        <v>281</v>
      </c>
      <c r="AJ82" s="81" t="s">
        <v>281</v>
      </c>
      <c r="AK82" s="81">
        <v>6.7137110232083854</v>
      </c>
      <c r="AL82" s="81" t="s">
        <v>281</v>
      </c>
      <c r="AM82" s="81" t="s">
        <v>281</v>
      </c>
      <c r="AN82" s="81">
        <v>1.7206846073325224</v>
      </c>
      <c r="AO82" s="81" t="s">
        <v>281</v>
      </c>
      <c r="AP82" s="81" t="s">
        <v>281</v>
      </c>
      <c r="AQ82" s="81" t="s">
        <v>281</v>
      </c>
      <c r="AR82" s="81" t="s">
        <v>281</v>
      </c>
      <c r="AS82" s="81" t="s">
        <v>281</v>
      </c>
      <c r="AT82" s="81" t="s">
        <v>281</v>
      </c>
      <c r="AU82" s="81" t="s">
        <v>281</v>
      </c>
      <c r="AV82" s="81" t="s">
        <v>281</v>
      </c>
      <c r="AW82" s="81" t="s">
        <v>281</v>
      </c>
      <c r="AX82" s="81" t="s">
        <v>281</v>
      </c>
      <c r="AY82" s="81" t="s">
        <v>281</v>
      </c>
      <c r="AZ82" s="81" t="s">
        <v>281</v>
      </c>
      <c r="BA82" s="81" t="s">
        <v>281</v>
      </c>
      <c r="BB82" s="81" t="s">
        <v>281</v>
      </c>
      <c r="BC82" s="81">
        <v>1.0535991805697373</v>
      </c>
      <c r="BE82" s="81">
        <f t="shared" si="1"/>
        <v>0.73557584361651907</v>
      </c>
      <c r="BF82" s="81" t="s">
        <v>281</v>
      </c>
    </row>
    <row r="83" spans="1:58" x14ac:dyDescent="0.25">
      <c r="A83" s="54">
        <v>1915</v>
      </c>
      <c r="B83" s="81">
        <v>10.873848274499148</v>
      </c>
      <c r="C83" s="81">
        <v>6.4471481863639974</v>
      </c>
      <c r="D83" s="81">
        <v>6.6275394314395006</v>
      </c>
      <c r="E83" s="81">
        <v>4.1817384952520085</v>
      </c>
      <c r="F83" s="81" t="s">
        <v>281</v>
      </c>
      <c r="G83" s="81" t="s">
        <v>281</v>
      </c>
      <c r="H83" s="81" t="s">
        <v>281</v>
      </c>
      <c r="I83" s="81" t="s">
        <v>281</v>
      </c>
      <c r="J83" s="81" t="s">
        <v>281</v>
      </c>
      <c r="K83" s="81" t="s">
        <v>281</v>
      </c>
      <c r="L83" s="81" t="s">
        <v>281</v>
      </c>
      <c r="M83" s="81">
        <v>0.14261141516810005</v>
      </c>
      <c r="N83" s="81" t="s">
        <v>281</v>
      </c>
      <c r="O83" s="81">
        <v>5.9644604687097598</v>
      </c>
      <c r="P83" s="81">
        <v>0.11978368342684506</v>
      </c>
      <c r="Q83" s="81" t="s">
        <v>281</v>
      </c>
      <c r="R83" s="81" t="s">
        <v>281</v>
      </c>
      <c r="S83" s="81" t="s">
        <v>281</v>
      </c>
      <c r="T83" s="81" t="s">
        <v>281</v>
      </c>
      <c r="U83" s="81">
        <v>3.9080747832188862</v>
      </c>
      <c r="V83" s="81" t="s">
        <v>281</v>
      </c>
      <c r="W83" s="81" t="s">
        <v>281</v>
      </c>
      <c r="X83" s="81" t="s">
        <v>281</v>
      </c>
      <c r="Y83" s="81" t="s">
        <v>281</v>
      </c>
      <c r="Z83" s="81" t="s">
        <v>281</v>
      </c>
      <c r="AA83" s="102">
        <v>0.29957175947752485</v>
      </c>
      <c r="AB83" s="81">
        <v>6.3594888000000002E-2</v>
      </c>
      <c r="AC83" s="81" t="s">
        <v>281</v>
      </c>
      <c r="AD83" s="81">
        <v>0.23324254798347549</v>
      </c>
      <c r="AE83" s="81">
        <v>6.6936</v>
      </c>
      <c r="AF83" s="81" t="s">
        <v>281</v>
      </c>
      <c r="AG83" s="81">
        <v>3.8743638908983962</v>
      </c>
      <c r="AH83" s="81" t="s">
        <v>281</v>
      </c>
      <c r="AI83" s="81" t="s">
        <v>281</v>
      </c>
      <c r="AJ83" s="81" t="s">
        <v>281</v>
      </c>
      <c r="AK83" s="81">
        <v>-0.7654630085412043</v>
      </c>
      <c r="AL83" s="81" t="s">
        <v>281</v>
      </c>
      <c r="AM83" s="81" t="s">
        <v>281</v>
      </c>
      <c r="AN83" s="81">
        <v>1.2659820751258408</v>
      </c>
      <c r="AO83" s="81" t="s">
        <v>281</v>
      </c>
      <c r="AP83" s="81" t="s">
        <v>281</v>
      </c>
      <c r="AQ83" s="81" t="s">
        <v>281</v>
      </c>
      <c r="AR83" s="81" t="s">
        <v>281</v>
      </c>
      <c r="AS83" s="81" t="s">
        <v>281</v>
      </c>
      <c r="AT83" s="81" t="s">
        <v>281</v>
      </c>
      <c r="AU83" s="81" t="s">
        <v>281</v>
      </c>
      <c r="AV83" s="81" t="s">
        <v>281</v>
      </c>
      <c r="AW83" s="81" t="s">
        <v>281</v>
      </c>
      <c r="AX83" s="81" t="s">
        <v>281</v>
      </c>
      <c r="AY83" s="81" t="s">
        <v>281</v>
      </c>
      <c r="AZ83" s="81" t="s">
        <v>281</v>
      </c>
      <c r="BA83" s="81" t="s">
        <v>281</v>
      </c>
      <c r="BB83" s="81" t="s">
        <v>281</v>
      </c>
      <c r="BC83" s="81">
        <v>0.88215189316637066</v>
      </c>
      <c r="BE83" s="81">
        <f t="shared" si="1"/>
        <v>0.70604089388243485</v>
      </c>
      <c r="BF83" s="81" t="s">
        <v>281</v>
      </c>
    </row>
    <row r="84" spans="1:58" x14ac:dyDescent="0.25">
      <c r="A84" s="54">
        <v>1916</v>
      </c>
      <c r="B84" s="81">
        <v>12.614046534951358</v>
      </c>
      <c r="C84" s="81">
        <v>13.468666247445368</v>
      </c>
      <c r="D84" s="81">
        <v>6.5053620354772175</v>
      </c>
      <c r="E84" s="81">
        <v>11.589609635756783</v>
      </c>
      <c r="F84" s="81" t="s">
        <v>281</v>
      </c>
      <c r="G84" s="81" t="s">
        <v>281</v>
      </c>
      <c r="H84" s="81" t="s">
        <v>281</v>
      </c>
      <c r="I84" s="81" t="s">
        <v>281</v>
      </c>
      <c r="J84" s="81" t="s">
        <v>281</v>
      </c>
      <c r="K84" s="81" t="s">
        <v>281</v>
      </c>
      <c r="L84" s="81" t="s">
        <v>281</v>
      </c>
      <c r="M84" s="81">
        <v>0.13812154696132597</v>
      </c>
      <c r="N84" s="81" t="s">
        <v>281</v>
      </c>
      <c r="O84" s="81">
        <v>3.547772340973474</v>
      </c>
      <c r="P84" s="81">
        <v>0.11622759229479296</v>
      </c>
      <c r="Q84" s="81" t="s">
        <v>281</v>
      </c>
      <c r="R84" s="81" t="s">
        <v>281</v>
      </c>
      <c r="S84" s="81" t="s">
        <v>281</v>
      </c>
      <c r="T84" s="81" t="s">
        <v>281</v>
      </c>
      <c r="U84" s="81">
        <v>3.0040340316438994</v>
      </c>
      <c r="V84" s="81" t="s">
        <v>281</v>
      </c>
      <c r="W84" s="81" t="s">
        <v>281</v>
      </c>
      <c r="X84" s="81" t="s">
        <v>281</v>
      </c>
      <c r="Y84" s="81" t="s">
        <v>281</v>
      </c>
      <c r="Z84" s="81" t="s">
        <v>281</v>
      </c>
      <c r="AA84" s="102">
        <v>0.67615674332101761</v>
      </c>
      <c r="AB84" s="81">
        <v>5.4509903999999998E-2</v>
      </c>
      <c r="AC84" s="81" t="s">
        <v>281</v>
      </c>
      <c r="AD84" s="81">
        <v>0.2157910016959087</v>
      </c>
      <c r="AE84" s="81">
        <v>6.7211999999999996</v>
      </c>
      <c r="AF84" s="81" t="s">
        <v>281</v>
      </c>
      <c r="AG84" s="81">
        <v>3.5996256641691904</v>
      </c>
      <c r="AH84" s="81" t="s">
        <v>281</v>
      </c>
      <c r="AI84" s="81" t="s">
        <v>281</v>
      </c>
      <c r="AJ84" s="81" t="s">
        <v>281</v>
      </c>
      <c r="AK84" s="81">
        <v>7.4817642596357299</v>
      </c>
      <c r="AL84" s="81" t="s">
        <v>281</v>
      </c>
      <c r="AM84" s="81" t="s">
        <v>281</v>
      </c>
      <c r="AN84" s="81">
        <v>1.3824944323679853</v>
      </c>
      <c r="AO84" s="81" t="s">
        <v>281</v>
      </c>
      <c r="AP84" s="81" t="s">
        <v>281</v>
      </c>
      <c r="AQ84" s="81" t="s">
        <v>281</v>
      </c>
      <c r="AR84" s="81" t="s">
        <v>281</v>
      </c>
      <c r="AS84" s="81" t="s">
        <v>281</v>
      </c>
      <c r="AT84" s="81" t="s">
        <v>281</v>
      </c>
      <c r="AU84" s="81" t="s">
        <v>281</v>
      </c>
      <c r="AV84" s="81" t="s">
        <v>281</v>
      </c>
      <c r="AW84" s="81" t="s">
        <v>281</v>
      </c>
      <c r="AX84" s="81" t="s">
        <v>281</v>
      </c>
      <c r="AY84" s="81" t="s">
        <v>281</v>
      </c>
      <c r="AZ84" s="81" t="s">
        <v>281</v>
      </c>
      <c r="BA84" s="81" t="s">
        <v>281</v>
      </c>
      <c r="BB84" s="81" t="s">
        <v>281</v>
      </c>
      <c r="BC84" s="81">
        <v>0.83184325441666351</v>
      </c>
      <c r="BE84" s="81">
        <f t="shared" si="1"/>
        <v>0.6921231838663503</v>
      </c>
      <c r="BF84" s="81" t="s">
        <v>281</v>
      </c>
    </row>
    <row r="85" spans="1:58" x14ac:dyDescent="0.25">
      <c r="A85" s="54">
        <v>1917</v>
      </c>
      <c r="B85" s="81">
        <v>12.417741905925475</v>
      </c>
      <c r="C85" s="81">
        <v>16.708657012435069</v>
      </c>
      <c r="D85" s="81">
        <v>5.9401161590607501</v>
      </c>
      <c r="E85" s="81">
        <v>10.079284993513046</v>
      </c>
      <c r="F85" s="81" t="s">
        <v>281</v>
      </c>
      <c r="G85" s="81" t="s">
        <v>281</v>
      </c>
      <c r="H85" s="81" t="s">
        <v>281</v>
      </c>
      <c r="I85" s="81" t="s">
        <v>281</v>
      </c>
      <c r="J85" s="81" t="s">
        <v>281</v>
      </c>
      <c r="K85" s="81" t="s">
        <v>281</v>
      </c>
      <c r="L85" s="81" t="s">
        <v>281</v>
      </c>
      <c r="M85" s="81">
        <v>0.14788097385031559</v>
      </c>
      <c r="N85" s="81" t="s">
        <v>281</v>
      </c>
      <c r="O85" s="81">
        <v>5.2407407407407405</v>
      </c>
      <c r="P85" s="81">
        <v>8.3079537649983784E-2</v>
      </c>
      <c r="Q85" s="81" t="s">
        <v>281</v>
      </c>
      <c r="R85" s="81" t="s">
        <v>281</v>
      </c>
      <c r="S85" s="81" t="s">
        <v>281</v>
      </c>
      <c r="T85" s="81" t="s">
        <v>281</v>
      </c>
      <c r="U85" s="81">
        <v>2.1801665404996218</v>
      </c>
      <c r="V85" s="81" t="s">
        <v>281</v>
      </c>
      <c r="W85" s="81" t="s">
        <v>281</v>
      </c>
      <c r="X85" s="81" t="s">
        <v>281</v>
      </c>
      <c r="Y85" s="81" t="s">
        <v>281</v>
      </c>
      <c r="Z85" s="81" t="s">
        <v>281</v>
      </c>
      <c r="AA85" s="102">
        <v>0.59108203828613726</v>
      </c>
      <c r="AB85" s="81">
        <v>5.4509903999999991E-2</v>
      </c>
      <c r="AC85" s="81" t="s">
        <v>281</v>
      </c>
      <c r="AD85" s="81">
        <v>0.19636278834487605</v>
      </c>
      <c r="AE85" s="81">
        <v>5.9256000000000002</v>
      </c>
      <c r="AF85" s="81" t="s">
        <v>281</v>
      </c>
      <c r="AG85" s="81">
        <v>4.9525560982030816</v>
      </c>
      <c r="AH85" s="81" t="s">
        <v>281</v>
      </c>
      <c r="AI85" s="81" t="s">
        <v>281</v>
      </c>
      <c r="AJ85" s="81" t="s">
        <v>281</v>
      </c>
      <c r="AK85" s="81">
        <v>3.9600311648343696</v>
      </c>
      <c r="AL85" s="81" t="s">
        <v>281</v>
      </c>
      <c r="AM85" s="81" t="s">
        <v>281</v>
      </c>
      <c r="AN85" s="81">
        <v>1.111171941625543</v>
      </c>
      <c r="AO85" s="81" t="s">
        <v>281</v>
      </c>
      <c r="AP85" s="81" t="s">
        <v>281</v>
      </c>
      <c r="AQ85" s="81" t="s">
        <v>281</v>
      </c>
      <c r="AR85" s="81" t="s">
        <v>281</v>
      </c>
      <c r="AS85" s="81" t="s">
        <v>281</v>
      </c>
      <c r="AT85" s="81" t="s">
        <v>281</v>
      </c>
      <c r="AU85" s="81" t="s">
        <v>281</v>
      </c>
      <c r="AV85" s="81" t="s">
        <v>281</v>
      </c>
      <c r="AW85" s="81" t="s">
        <v>281</v>
      </c>
      <c r="AX85" s="81" t="s">
        <v>281</v>
      </c>
      <c r="AY85" s="81" t="s">
        <v>281</v>
      </c>
      <c r="AZ85" s="81" t="s">
        <v>281</v>
      </c>
      <c r="BA85" s="81" t="s">
        <v>281</v>
      </c>
      <c r="BB85" s="81" t="s">
        <v>281</v>
      </c>
      <c r="BC85" s="81">
        <v>0.82386367207250211</v>
      </c>
      <c r="BE85" s="81">
        <f t="shared" si="1"/>
        <v>0.72488288759099107</v>
      </c>
      <c r="BF85" s="81" t="s">
        <v>281</v>
      </c>
    </row>
    <row r="86" spans="1:58" x14ac:dyDescent="0.25">
      <c r="A86" s="54">
        <v>1918</v>
      </c>
      <c r="B86" s="81">
        <v>14.823277567329146</v>
      </c>
      <c r="C86" s="81">
        <v>12.019575229891132</v>
      </c>
      <c r="D86" s="81">
        <v>5.38563310791905</v>
      </c>
      <c r="E86" s="81">
        <v>11.427207637231502</v>
      </c>
      <c r="F86" s="81" t="s">
        <v>281</v>
      </c>
      <c r="G86" s="81" t="s">
        <v>281</v>
      </c>
      <c r="H86" s="81" t="s">
        <v>281</v>
      </c>
      <c r="I86" s="81" t="s">
        <v>281</v>
      </c>
      <c r="J86" s="81" t="s">
        <v>281</v>
      </c>
      <c r="K86" s="81" t="s">
        <v>281</v>
      </c>
      <c r="L86" s="81" t="s">
        <v>281</v>
      </c>
      <c r="M86" s="81">
        <v>0.14218009478672985</v>
      </c>
      <c r="N86" s="81" t="s">
        <v>281</v>
      </c>
      <c r="O86" s="81">
        <v>4.815463917525773</v>
      </c>
      <c r="P86" s="81">
        <v>0.13255549250885668</v>
      </c>
      <c r="Q86" s="81" t="s">
        <v>281</v>
      </c>
      <c r="R86" s="81" t="s">
        <v>281</v>
      </c>
      <c r="S86" s="81" t="s">
        <v>281</v>
      </c>
      <c r="T86" s="81" t="s">
        <v>281</v>
      </c>
      <c r="U86" s="81">
        <v>5.9818038176304178</v>
      </c>
      <c r="V86" s="81" t="s">
        <v>281</v>
      </c>
      <c r="W86" s="81" t="s">
        <v>281</v>
      </c>
      <c r="X86" s="81" t="s">
        <v>281</v>
      </c>
      <c r="Y86" s="81" t="s">
        <v>281</v>
      </c>
      <c r="Z86" s="81" t="s">
        <v>281</v>
      </c>
      <c r="AA86" s="102">
        <v>0.82797919960804411</v>
      </c>
      <c r="AB86" s="81">
        <v>4.9967412000000003E-2</v>
      </c>
      <c r="AC86" s="81" t="s">
        <v>281</v>
      </c>
      <c r="AD86" s="81">
        <v>0.17382633880980963</v>
      </c>
      <c r="AE86" s="81">
        <v>6.3036000000000003</v>
      </c>
      <c r="AF86" s="81" t="s">
        <v>281</v>
      </c>
      <c r="AG86" s="81">
        <v>4.7813322235261628</v>
      </c>
      <c r="AH86" s="81" t="s">
        <v>281</v>
      </c>
      <c r="AI86" s="81" t="s">
        <v>281</v>
      </c>
      <c r="AJ86" s="81" t="s">
        <v>281</v>
      </c>
      <c r="AK86" s="81">
        <v>10.232488137806088</v>
      </c>
      <c r="AL86" s="81" t="s">
        <v>281</v>
      </c>
      <c r="AM86" s="81" t="s">
        <v>281</v>
      </c>
      <c r="AN86" s="81">
        <v>1.8221574186038736</v>
      </c>
      <c r="AO86" s="81" t="s">
        <v>281</v>
      </c>
      <c r="AP86" s="81" t="s">
        <v>281</v>
      </c>
      <c r="AQ86" s="81" t="s">
        <v>281</v>
      </c>
      <c r="AR86" s="81" t="s">
        <v>281</v>
      </c>
      <c r="AS86" s="81" t="s">
        <v>281</v>
      </c>
      <c r="AT86" s="81" t="s">
        <v>281</v>
      </c>
      <c r="AU86" s="81" t="s">
        <v>281</v>
      </c>
      <c r="AV86" s="81" t="s">
        <v>281</v>
      </c>
      <c r="AW86" s="81" t="s">
        <v>281</v>
      </c>
      <c r="AX86" s="81" t="s">
        <v>281</v>
      </c>
      <c r="AY86" s="81" t="s">
        <v>281</v>
      </c>
      <c r="AZ86" s="81" t="s">
        <v>281</v>
      </c>
      <c r="BA86" s="81" t="s">
        <v>281</v>
      </c>
      <c r="BB86" s="81" t="s">
        <v>281</v>
      </c>
      <c r="BC86" s="81">
        <v>0.91992430903465572</v>
      </c>
      <c r="BE86" s="81">
        <f t="shared" si="1"/>
        <v>0.6650400080604375</v>
      </c>
      <c r="BF86" s="81" t="s">
        <v>281</v>
      </c>
    </row>
    <row r="87" spans="1:58" x14ac:dyDescent="0.25">
      <c r="A87" s="54">
        <v>1919</v>
      </c>
      <c r="B87" s="81">
        <v>16.280869147286818</v>
      </c>
      <c r="C87" s="81">
        <v>12.358510364296276</v>
      </c>
      <c r="D87" s="81">
        <v>5.2250949189074571</v>
      </c>
      <c r="E87" s="81">
        <v>8.1851026504196085</v>
      </c>
      <c r="F87" s="81" t="s">
        <v>281</v>
      </c>
      <c r="G87" s="81">
        <v>0.87152595700052438</v>
      </c>
      <c r="H87" s="81">
        <v>0.14241099312929417</v>
      </c>
      <c r="I87" s="81" t="s">
        <v>281</v>
      </c>
      <c r="J87" s="81">
        <v>0.55831007316630055</v>
      </c>
      <c r="K87" s="81" t="s">
        <v>281</v>
      </c>
      <c r="L87" s="81" t="s">
        <v>281</v>
      </c>
      <c r="M87" s="81">
        <v>8.4643644379132993E-2</v>
      </c>
      <c r="N87" s="81" t="s">
        <v>281</v>
      </c>
      <c r="O87" s="81">
        <v>6.0356681313000777</v>
      </c>
      <c r="P87" s="81">
        <v>0.22478204236042468</v>
      </c>
      <c r="Q87" s="81" t="s">
        <v>281</v>
      </c>
      <c r="R87" s="81" t="s">
        <v>281</v>
      </c>
      <c r="S87" s="81" t="s">
        <v>281</v>
      </c>
      <c r="T87" s="81" t="s">
        <v>281</v>
      </c>
      <c r="U87" s="81" t="s">
        <v>281</v>
      </c>
      <c r="V87" s="81" t="s">
        <v>281</v>
      </c>
      <c r="W87" s="81" t="s">
        <v>281</v>
      </c>
      <c r="X87" s="81" t="s">
        <v>281</v>
      </c>
      <c r="Y87" s="81" t="s">
        <v>281</v>
      </c>
      <c r="Z87" s="81" t="s">
        <v>281</v>
      </c>
      <c r="AA87" s="102">
        <v>0.98411643941592475</v>
      </c>
      <c r="AB87" s="81" t="s">
        <v>281</v>
      </c>
      <c r="AC87" s="81" t="s">
        <v>281</v>
      </c>
      <c r="AD87" s="81">
        <v>0.23369013870848462</v>
      </c>
      <c r="AE87" s="81">
        <v>7.5671999999999997</v>
      </c>
      <c r="AF87" s="81" t="s">
        <v>281</v>
      </c>
      <c r="AG87" s="81">
        <v>3.7506381562153996</v>
      </c>
      <c r="AH87" s="81" t="s">
        <v>281</v>
      </c>
      <c r="AI87" s="81" t="s">
        <v>281</v>
      </c>
      <c r="AJ87" s="81" t="s">
        <v>281</v>
      </c>
      <c r="AK87" s="81">
        <v>8.3527001120450173</v>
      </c>
      <c r="AL87" s="81" t="s">
        <v>281</v>
      </c>
      <c r="AM87" s="81" t="s">
        <v>281</v>
      </c>
      <c r="AN87" s="81">
        <v>1.6544619309867008</v>
      </c>
      <c r="AO87" s="81" t="s">
        <v>281</v>
      </c>
      <c r="AP87" s="81" t="s">
        <v>281</v>
      </c>
      <c r="AQ87" s="81" t="s">
        <v>281</v>
      </c>
      <c r="AR87" s="81" t="s">
        <v>281</v>
      </c>
      <c r="AS87" s="81" t="s">
        <v>281</v>
      </c>
      <c r="AT87" s="81" t="s">
        <v>281</v>
      </c>
      <c r="AU87" s="81" t="s">
        <v>281</v>
      </c>
      <c r="AV87" s="81" t="s">
        <v>281</v>
      </c>
      <c r="AW87" s="81" t="s">
        <v>281</v>
      </c>
      <c r="AX87" s="81" t="s">
        <v>281</v>
      </c>
      <c r="AY87" s="81" t="s">
        <v>281</v>
      </c>
      <c r="AZ87" s="81" t="s">
        <v>281</v>
      </c>
      <c r="BA87" s="81" t="s">
        <v>281</v>
      </c>
      <c r="BB87" s="81" t="s">
        <v>281</v>
      </c>
      <c r="BC87" s="81">
        <v>0.94453095448124735</v>
      </c>
      <c r="BE87" s="81">
        <f t="shared" si="1"/>
        <v>0.74662360847090947</v>
      </c>
      <c r="BF87" s="81" t="s">
        <v>281</v>
      </c>
    </row>
    <row r="88" spans="1:58" x14ac:dyDescent="0.25">
      <c r="A88" s="54">
        <v>1920</v>
      </c>
      <c r="B88" s="81">
        <v>16.654289846153848</v>
      </c>
      <c r="C88" s="81">
        <v>14.890930811709202</v>
      </c>
      <c r="D88" s="81">
        <v>6.3791448376385746</v>
      </c>
      <c r="E88" s="81">
        <v>12.347588545591559</v>
      </c>
      <c r="F88" s="81">
        <v>2.0951200619674673</v>
      </c>
      <c r="G88" s="81">
        <v>0.9104872881355931</v>
      </c>
      <c r="H88" s="81">
        <v>0.14435533621221469</v>
      </c>
      <c r="I88" s="81" t="s">
        <v>281</v>
      </c>
      <c r="J88" s="81">
        <v>0.51729234407330771</v>
      </c>
      <c r="K88" s="81" t="s">
        <v>281</v>
      </c>
      <c r="L88" s="81" t="s">
        <v>281</v>
      </c>
      <c r="M88" s="81">
        <v>0.14018691588785046</v>
      </c>
      <c r="N88" s="81" t="s">
        <v>281</v>
      </c>
      <c r="O88" s="81">
        <v>6.4132060871808099</v>
      </c>
      <c r="P88" s="81">
        <v>0.17540127857297244</v>
      </c>
      <c r="Q88" s="81" t="s">
        <v>281</v>
      </c>
      <c r="R88" s="81" t="s">
        <v>281</v>
      </c>
      <c r="S88" s="81" t="s">
        <v>281</v>
      </c>
      <c r="T88" s="81" t="s">
        <v>281</v>
      </c>
      <c r="U88" s="81">
        <v>2.4935849056603772</v>
      </c>
      <c r="V88" s="81" t="s">
        <v>281</v>
      </c>
      <c r="W88" s="81" t="s">
        <v>281</v>
      </c>
      <c r="X88" s="81" t="s">
        <v>281</v>
      </c>
      <c r="Y88" s="81" t="s">
        <v>281</v>
      </c>
      <c r="Z88" s="81" t="s">
        <v>281</v>
      </c>
      <c r="AA88" s="102">
        <v>0.82414685037269042</v>
      </c>
      <c r="AB88" s="81" t="s">
        <v>281</v>
      </c>
      <c r="AC88" s="81" t="s">
        <v>281</v>
      </c>
      <c r="AD88" s="81">
        <v>5.4003985741151374E-2</v>
      </c>
      <c r="AE88" s="81">
        <v>5.6387999999999998</v>
      </c>
      <c r="AF88" s="81" t="s">
        <v>281</v>
      </c>
      <c r="AG88" s="81">
        <v>3.7181181733535587</v>
      </c>
      <c r="AH88" s="81" t="s">
        <v>281</v>
      </c>
      <c r="AI88" s="81" t="s">
        <v>281</v>
      </c>
      <c r="AJ88" s="81" t="s">
        <v>281</v>
      </c>
      <c r="AK88" s="81">
        <v>10.601178929427688</v>
      </c>
      <c r="AL88" s="81" t="s">
        <v>281</v>
      </c>
      <c r="AM88" s="81" t="s">
        <v>281</v>
      </c>
      <c r="AN88" s="81">
        <v>1.6244447689891883</v>
      </c>
      <c r="AO88" s="81" t="s">
        <v>281</v>
      </c>
      <c r="AP88" s="81" t="s">
        <v>281</v>
      </c>
      <c r="AQ88" s="81" t="s">
        <v>281</v>
      </c>
      <c r="AR88" s="81" t="s">
        <v>281</v>
      </c>
      <c r="AS88" s="81" t="s">
        <v>281</v>
      </c>
      <c r="AT88" s="81" t="s">
        <v>281</v>
      </c>
      <c r="AU88" s="81" t="s">
        <v>281</v>
      </c>
      <c r="AV88" s="81" t="s">
        <v>281</v>
      </c>
      <c r="AW88" s="81" t="s">
        <v>281</v>
      </c>
      <c r="AX88" s="81" t="s">
        <v>281</v>
      </c>
      <c r="AY88" s="81" t="s">
        <v>281</v>
      </c>
      <c r="AZ88" s="81" t="s">
        <v>281</v>
      </c>
      <c r="BA88" s="81" t="s">
        <v>281</v>
      </c>
      <c r="BB88" s="81" t="s">
        <v>281</v>
      </c>
      <c r="BC88" s="81">
        <v>0.96391284411132272</v>
      </c>
      <c r="BE88" s="81">
        <f t="shared" si="1"/>
        <v>0.80800173678666465</v>
      </c>
      <c r="BF88" s="81" t="s">
        <v>281</v>
      </c>
    </row>
    <row r="89" spans="1:58" x14ac:dyDescent="0.25">
      <c r="A89" s="54">
        <v>1921</v>
      </c>
      <c r="B89" s="81">
        <v>16.267447400611619</v>
      </c>
      <c r="C89" s="81">
        <v>11.093523165559734</v>
      </c>
      <c r="D89" s="81" t="s">
        <v>281</v>
      </c>
      <c r="E89" s="81">
        <v>9.0177945915650835</v>
      </c>
      <c r="F89" s="81">
        <v>1.9981549815498154</v>
      </c>
      <c r="G89" s="81">
        <v>0.79637526652452018</v>
      </c>
      <c r="H89" s="81">
        <v>0.17899543378995433</v>
      </c>
      <c r="I89" s="81" t="s">
        <v>281</v>
      </c>
      <c r="J89" s="81">
        <v>0.62306530459779441</v>
      </c>
      <c r="K89" s="81" t="s">
        <v>281</v>
      </c>
      <c r="L89" s="81" t="s">
        <v>281</v>
      </c>
      <c r="M89" s="81">
        <v>0.17338534893801474</v>
      </c>
      <c r="N89" s="81" t="s">
        <v>281</v>
      </c>
      <c r="O89" s="81">
        <v>5.7461300309597529</v>
      </c>
      <c r="P89" s="81">
        <v>0.13832589754741337</v>
      </c>
      <c r="Q89" s="81" t="s">
        <v>281</v>
      </c>
      <c r="R89" s="81" t="s">
        <v>281</v>
      </c>
      <c r="S89" s="81" t="s">
        <v>281</v>
      </c>
      <c r="T89" s="81" t="s">
        <v>281</v>
      </c>
      <c r="U89" s="81">
        <v>4.4329306264790134</v>
      </c>
      <c r="V89" s="81" t="s">
        <v>281</v>
      </c>
      <c r="W89" s="81" t="s">
        <v>281</v>
      </c>
      <c r="X89" s="81" t="s">
        <v>281</v>
      </c>
      <c r="Y89" s="81" t="s">
        <v>281</v>
      </c>
      <c r="Z89" s="81" t="s">
        <v>281</v>
      </c>
      <c r="AA89" s="102">
        <v>1.1670409155354164</v>
      </c>
      <c r="AB89" s="81" t="s">
        <v>281</v>
      </c>
      <c r="AC89" s="81" t="s">
        <v>281</v>
      </c>
      <c r="AD89" s="81">
        <v>8.4798649095113976E-2</v>
      </c>
      <c r="AE89" s="81">
        <v>6.1091999999999995</v>
      </c>
      <c r="AF89" s="81" t="s">
        <v>281</v>
      </c>
      <c r="AG89" s="81">
        <v>3.7323941179655371</v>
      </c>
      <c r="AH89" s="81" t="s">
        <v>281</v>
      </c>
      <c r="AI89" s="81" t="s">
        <v>281</v>
      </c>
      <c r="AJ89" s="81" t="s">
        <v>281</v>
      </c>
      <c r="AK89" s="81">
        <v>5.0371429781582409</v>
      </c>
      <c r="AL89" s="81" t="s">
        <v>281</v>
      </c>
      <c r="AM89" s="81" t="s">
        <v>281</v>
      </c>
      <c r="AN89" s="81">
        <v>1.3929355987730854</v>
      </c>
      <c r="AO89" s="81" t="s">
        <v>281</v>
      </c>
      <c r="AP89" s="81" t="s">
        <v>281</v>
      </c>
      <c r="AQ89" s="81" t="s">
        <v>281</v>
      </c>
      <c r="AR89" s="81" t="s">
        <v>281</v>
      </c>
      <c r="AS89" s="81" t="s">
        <v>281</v>
      </c>
      <c r="AT89" s="81" t="s">
        <v>281</v>
      </c>
      <c r="AU89" s="81" t="s">
        <v>281</v>
      </c>
      <c r="AV89" s="81" t="s">
        <v>281</v>
      </c>
      <c r="AW89" s="81" t="s">
        <v>281</v>
      </c>
      <c r="AX89" s="81" t="s">
        <v>281</v>
      </c>
      <c r="AY89" s="81" t="s">
        <v>281</v>
      </c>
      <c r="AZ89" s="81" t="s">
        <v>281</v>
      </c>
      <c r="BA89" s="81" t="s">
        <v>281</v>
      </c>
      <c r="BB89" s="81" t="s">
        <v>281</v>
      </c>
      <c r="BC89" s="81">
        <v>0.93826516943287641</v>
      </c>
      <c r="BE89" s="81">
        <f t="shared" si="1"/>
        <v>0.7903085271997754</v>
      </c>
      <c r="BF89" s="81" t="s">
        <v>281</v>
      </c>
    </row>
    <row r="90" spans="1:58" x14ac:dyDescent="0.25">
      <c r="A90" s="54">
        <v>1922</v>
      </c>
      <c r="B90" s="81">
        <v>19.60519695585997</v>
      </c>
      <c r="C90" s="81">
        <v>11.835593428345209</v>
      </c>
      <c r="D90" s="81" t="s">
        <v>281</v>
      </c>
      <c r="E90" s="81">
        <v>12.711300166450897</v>
      </c>
      <c r="F90" s="81">
        <v>3.0294117647058822</v>
      </c>
      <c r="G90" s="81">
        <v>0.82261260071324793</v>
      </c>
      <c r="H90" s="81">
        <v>0.21312462372065022</v>
      </c>
      <c r="I90" s="81" t="s">
        <v>281</v>
      </c>
      <c r="J90" s="81">
        <v>0.58313408723747984</v>
      </c>
      <c r="K90" s="81" t="s">
        <v>281</v>
      </c>
      <c r="L90" s="81" t="s">
        <v>281</v>
      </c>
      <c r="M90" s="81">
        <v>0.20477815699658702</v>
      </c>
      <c r="N90" s="81" t="s">
        <v>281</v>
      </c>
      <c r="O90" s="81">
        <v>6.75271037687145</v>
      </c>
      <c r="P90" s="81">
        <v>0.15428346725863157</v>
      </c>
      <c r="Q90" s="81" t="s">
        <v>281</v>
      </c>
      <c r="R90" s="81" t="s">
        <v>281</v>
      </c>
      <c r="S90" s="81" t="s">
        <v>281</v>
      </c>
      <c r="T90" s="81" t="s">
        <v>281</v>
      </c>
      <c r="U90" s="81">
        <v>5.7845242502776753</v>
      </c>
      <c r="V90" s="81" t="s">
        <v>281</v>
      </c>
      <c r="W90" s="81" t="s">
        <v>281</v>
      </c>
      <c r="X90" s="81" t="s">
        <v>281</v>
      </c>
      <c r="Y90" s="81" t="s">
        <v>281</v>
      </c>
      <c r="Z90" s="81" t="s">
        <v>281</v>
      </c>
      <c r="AA90" s="102">
        <v>0.91192554273953219</v>
      </c>
      <c r="AB90" s="81">
        <v>0.23166709200000005</v>
      </c>
      <c r="AC90" s="81" t="s">
        <v>281</v>
      </c>
      <c r="AD90" s="81">
        <v>3.9317910285652222E-2</v>
      </c>
      <c r="AE90" s="81">
        <v>7.0476000000000001</v>
      </c>
      <c r="AF90" s="81" t="s">
        <v>281</v>
      </c>
      <c r="AG90" s="81">
        <v>4.3603847445949802</v>
      </c>
      <c r="AH90" s="81" t="s">
        <v>281</v>
      </c>
      <c r="AI90" s="81" t="s">
        <v>281</v>
      </c>
      <c r="AJ90" s="81" t="s">
        <v>281</v>
      </c>
      <c r="AK90" s="81">
        <v>4.7679426376610881</v>
      </c>
      <c r="AL90" s="81">
        <v>0.72741366396341878</v>
      </c>
      <c r="AM90" s="81" t="s">
        <v>281</v>
      </c>
      <c r="AN90" s="81">
        <v>1.3182819782102151</v>
      </c>
      <c r="AO90" s="81" t="s">
        <v>281</v>
      </c>
      <c r="AP90" s="81" t="s">
        <v>281</v>
      </c>
      <c r="AQ90" s="81" t="s">
        <v>281</v>
      </c>
      <c r="AR90" s="81" t="s">
        <v>281</v>
      </c>
      <c r="AS90" s="81" t="s">
        <v>281</v>
      </c>
      <c r="AT90" s="81" t="s">
        <v>281</v>
      </c>
      <c r="AU90" s="81" t="s">
        <v>281</v>
      </c>
      <c r="AV90" s="81" t="s">
        <v>281</v>
      </c>
      <c r="AW90" s="81" t="s">
        <v>281</v>
      </c>
      <c r="AX90" s="81" t="s">
        <v>281</v>
      </c>
      <c r="AY90" s="81" t="s">
        <v>281</v>
      </c>
      <c r="AZ90" s="81" t="s">
        <v>281</v>
      </c>
      <c r="BA90" s="81" t="s">
        <v>281</v>
      </c>
      <c r="BB90" s="81" t="s">
        <v>281</v>
      </c>
      <c r="BC90" s="81">
        <v>0.99082750414966569</v>
      </c>
      <c r="BE90" s="81">
        <f t="shared" si="1"/>
        <v>0.88726127998579496</v>
      </c>
      <c r="BF90" s="81" t="s">
        <v>281</v>
      </c>
    </row>
    <row r="91" spans="1:58" x14ac:dyDescent="0.25">
      <c r="A91" s="54">
        <v>1923</v>
      </c>
      <c r="B91" s="81">
        <v>18.517787963891678</v>
      </c>
      <c r="C91" s="81">
        <v>17.922492150152816</v>
      </c>
      <c r="D91" s="81" t="s">
        <v>281</v>
      </c>
      <c r="E91" s="81">
        <v>10.61527898567309</v>
      </c>
      <c r="F91" s="81">
        <v>1.6707932141219624</v>
      </c>
      <c r="G91" s="81">
        <v>1.1473477406679764</v>
      </c>
      <c r="H91" s="81">
        <v>0.22884386174016685</v>
      </c>
      <c r="I91" s="81" t="s">
        <v>281</v>
      </c>
      <c r="J91" s="81">
        <v>0.38230054408011943</v>
      </c>
      <c r="K91" s="81" t="s">
        <v>281</v>
      </c>
      <c r="L91" s="81" t="s">
        <v>281</v>
      </c>
      <c r="M91" s="81">
        <v>0.17118881118881119</v>
      </c>
      <c r="N91" s="81" t="s">
        <v>281</v>
      </c>
      <c r="O91" s="81">
        <v>5.7728560391449903</v>
      </c>
      <c r="P91" s="81">
        <v>0.16466477035608576</v>
      </c>
      <c r="Q91" s="81" t="s">
        <v>281</v>
      </c>
      <c r="R91" s="81" t="s">
        <v>281</v>
      </c>
      <c r="S91" s="81" t="s">
        <v>281</v>
      </c>
      <c r="T91" s="81" t="s">
        <v>281</v>
      </c>
      <c r="U91" s="81" t="s">
        <v>281</v>
      </c>
      <c r="V91" s="81" t="s">
        <v>281</v>
      </c>
      <c r="W91" s="81" t="s">
        <v>281</v>
      </c>
      <c r="X91" s="81" t="s">
        <v>281</v>
      </c>
      <c r="Y91" s="81" t="s">
        <v>281</v>
      </c>
      <c r="Z91" s="81" t="s">
        <v>281</v>
      </c>
      <c r="AA91" s="102">
        <v>0.79128412090986255</v>
      </c>
      <c r="AB91" s="81" t="s">
        <v>281</v>
      </c>
      <c r="AC91" s="81" t="s">
        <v>281</v>
      </c>
      <c r="AD91" s="81" t="s">
        <v>281</v>
      </c>
      <c r="AE91" s="81">
        <v>6.8651999999999997</v>
      </c>
      <c r="AF91" s="81" t="s">
        <v>281</v>
      </c>
      <c r="AG91" s="81">
        <v>4.8771865577900604</v>
      </c>
      <c r="AH91" s="81" t="s">
        <v>281</v>
      </c>
      <c r="AI91" s="81" t="s">
        <v>281</v>
      </c>
      <c r="AJ91" s="81" t="s">
        <v>281</v>
      </c>
      <c r="AK91" s="81">
        <v>4.3473811476697861</v>
      </c>
      <c r="AL91" s="81">
        <v>0.61747752598563632</v>
      </c>
      <c r="AM91" s="81" t="s">
        <v>281</v>
      </c>
      <c r="AN91" s="81">
        <v>1.3113503362192229</v>
      </c>
      <c r="AO91" s="81" t="s">
        <v>281</v>
      </c>
      <c r="AP91" s="81" t="s">
        <v>281</v>
      </c>
      <c r="AQ91" s="81" t="s">
        <v>281</v>
      </c>
      <c r="AR91" s="81" t="s">
        <v>281</v>
      </c>
      <c r="AS91" s="81" t="s">
        <v>281</v>
      </c>
      <c r="AT91" s="81" t="s">
        <v>281</v>
      </c>
      <c r="AU91" s="81" t="s">
        <v>281</v>
      </c>
      <c r="AV91" s="81" t="s">
        <v>281</v>
      </c>
      <c r="AW91" s="81" t="s">
        <v>281</v>
      </c>
      <c r="AX91" s="81" t="s">
        <v>281</v>
      </c>
      <c r="AY91" s="81" t="s">
        <v>281</v>
      </c>
      <c r="AZ91" s="81" t="s">
        <v>281</v>
      </c>
      <c r="BA91" s="81" t="s">
        <v>281</v>
      </c>
      <c r="BB91" s="81" t="s">
        <v>281</v>
      </c>
      <c r="BC91" s="81">
        <v>1.0193159218528614</v>
      </c>
      <c r="BE91" s="81">
        <f t="shared" si="1"/>
        <v>0.83216289449711522</v>
      </c>
      <c r="BF91" s="81" t="s">
        <v>281</v>
      </c>
    </row>
    <row r="92" spans="1:58" x14ac:dyDescent="0.25">
      <c r="A92" s="54">
        <v>1924</v>
      </c>
      <c r="B92" s="81">
        <v>20.29741920119077</v>
      </c>
      <c r="C92" s="81">
        <v>14.150258096248931</v>
      </c>
      <c r="D92" s="81">
        <v>8.1767950059932435</v>
      </c>
      <c r="E92" s="81">
        <v>9.4497222257465197</v>
      </c>
      <c r="F92" s="81">
        <v>1.7317890886924718</v>
      </c>
      <c r="G92" s="81">
        <v>0.70844686648501354</v>
      </c>
      <c r="H92" s="81">
        <v>0.21953378577751551</v>
      </c>
      <c r="I92" s="81" t="s">
        <v>281</v>
      </c>
      <c r="J92" s="81">
        <v>0.49380353126943866</v>
      </c>
      <c r="K92" s="81" t="s">
        <v>281</v>
      </c>
      <c r="L92" s="81" t="s">
        <v>281</v>
      </c>
      <c r="M92" s="81">
        <v>0.1949339207048458</v>
      </c>
      <c r="N92" s="81" t="s">
        <v>281</v>
      </c>
      <c r="O92" s="81">
        <v>5.4363449691991788</v>
      </c>
      <c r="P92" s="81">
        <v>0.18624444589112771</v>
      </c>
      <c r="Q92" s="81" t="s">
        <v>281</v>
      </c>
      <c r="R92" s="81" t="s">
        <v>281</v>
      </c>
      <c r="S92" s="81" t="s">
        <v>281</v>
      </c>
      <c r="T92" s="81" t="s">
        <v>281</v>
      </c>
      <c r="U92" s="81" t="s">
        <v>281</v>
      </c>
      <c r="V92" s="81" t="s">
        <v>281</v>
      </c>
      <c r="W92" s="81" t="s">
        <v>281</v>
      </c>
      <c r="X92" s="81" t="s">
        <v>281</v>
      </c>
      <c r="Y92" s="81" t="s">
        <v>281</v>
      </c>
      <c r="Z92" s="81" t="s">
        <v>281</v>
      </c>
      <c r="AA92" s="102">
        <v>1.0252093215691638</v>
      </c>
      <c r="AB92" s="81" t="s">
        <v>281</v>
      </c>
      <c r="AC92" s="81" t="s">
        <v>281</v>
      </c>
      <c r="AD92" s="81" t="s">
        <v>281</v>
      </c>
      <c r="AE92" s="81">
        <v>7.2575999999999992</v>
      </c>
      <c r="AF92" s="81" t="s">
        <v>281</v>
      </c>
      <c r="AG92" s="81">
        <v>4.675263433507987</v>
      </c>
      <c r="AH92" s="81" t="s">
        <v>281</v>
      </c>
      <c r="AI92" s="81" t="s">
        <v>281</v>
      </c>
      <c r="AJ92" s="81" t="s">
        <v>281</v>
      </c>
      <c r="AK92" s="81">
        <v>6.0529404855822397</v>
      </c>
      <c r="AL92" s="81">
        <v>0.47654899527406513</v>
      </c>
      <c r="AM92" s="81" t="s">
        <v>281</v>
      </c>
      <c r="AN92" s="81">
        <v>1.569970595459407</v>
      </c>
      <c r="AO92" s="81" t="s">
        <v>281</v>
      </c>
      <c r="AP92" s="81" t="s">
        <v>281</v>
      </c>
      <c r="AQ92" s="81" t="s">
        <v>281</v>
      </c>
      <c r="AR92" s="81" t="s">
        <v>281</v>
      </c>
      <c r="AS92" s="81" t="s">
        <v>281</v>
      </c>
      <c r="AT92" s="81" t="s">
        <v>281</v>
      </c>
      <c r="AU92" s="81" t="s">
        <v>281</v>
      </c>
      <c r="AV92" s="81" t="s">
        <v>281</v>
      </c>
      <c r="AW92" s="81" t="s">
        <v>281</v>
      </c>
      <c r="AX92" s="81" t="s">
        <v>281</v>
      </c>
      <c r="AY92" s="81" t="s">
        <v>281</v>
      </c>
      <c r="AZ92" s="81" t="s">
        <v>281</v>
      </c>
      <c r="BA92" s="81" t="s">
        <v>281</v>
      </c>
      <c r="BB92" s="81" t="s">
        <v>281</v>
      </c>
      <c r="BC92" s="81">
        <v>1.1036216349043577</v>
      </c>
      <c r="BE92" s="81">
        <f t="shared" si="1"/>
        <v>0.80680765802854071</v>
      </c>
      <c r="BF92" s="81" t="s">
        <v>281</v>
      </c>
    </row>
    <row r="93" spans="1:58" x14ac:dyDescent="0.25">
      <c r="A93" s="54">
        <v>1925</v>
      </c>
      <c r="B93" s="81">
        <v>18.852867569564147</v>
      </c>
      <c r="C93" s="81">
        <v>14.600694036932547</v>
      </c>
      <c r="D93" s="81">
        <v>9.0048040137974255</v>
      </c>
      <c r="E93" s="81">
        <v>9.8268322770500642</v>
      </c>
      <c r="F93" s="81">
        <v>1.2032816773017319</v>
      </c>
      <c r="G93" s="81">
        <v>0.8273875819514076</v>
      </c>
      <c r="H93" s="81">
        <v>0.16333664233576642</v>
      </c>
      <c r="I93" s="81">
        <v>3.7663438256658596E-3</v>
      </c>
      <c r="J93" s="81">
        <v>0.25950669664059778</v>
      </c>
      <c r="K93" s="81">
        <v>2.8964906344410886</v>
      </c>
      <c r="L93" s="81">
        <v>0.15619698492462311</v>
      </c>
      <c r="M93" s="81">
        <v>0.23774531631821885</v>
      </c>
      <c r="N93" s="81">
        <v>7.2488337468982617E-2</v>
      </c>
      <c r="O93" s="81">
        <v>6.0767263427109972</v>
      </c>
      <c r="P93" s="81">
        <v>0.19457212736190327</v>
      </c>
      <c r="Q93" s="81">
        <v>0.98776425996619377</v>
      </c>
      <c r="R93" s="81">
        <v>2.1490950268336313</v>
      </c>
      <c r="S93" s="81" t="s">
        <v>281</v>
      </c>
      <c r="T93" s="81" t="s">
        <v>281</v>
      </c>
      <c r="U93" s="81" t="s">
        <v>281</v>
      </c>
      <c r="V93" s="81" t="s">
        <v>281</v>
      </c>
      <c r="W93" s="81">
        <v>5.7804678628208039</v>
      </c>
      <c r="X93" s="81">
        <v>0.17337400854179377</v>
      </c>
      <c r="Y93" s="81" t="s">
        <v>281</v>
      </c>
      <c r="Z93" s="81">
        <v>0.11816350483664496</v>
      </c>
      <c r="AA93" s="102">
        <v>0.84103683899262482</v>
      </c>
      <c r="AB93" s="81">
        <v>9.5079594790159178E-2</v>
      </c>
      <c r="AC93" s="81">
        <v>3.9000942507068807E-2</v>
      </c>
      <c r="AD93" s="81">
        <v>3.5973369337140106E-2</v>
      </c>
      <c r="AE93" s="81">
        <v>6.5519999999999996</v>
      </c>
      <c r="AF93" s="81">
        <v>0.31376335101007408</v>
      </c>
      <c r="AG93" s="81">
        <v>3.4400346877525618</v>
      </c>
      <c r="AH93" s="81">
        <v>3.7533986974786028E-2</v>
      </c>
      <c r="AI93" s="81">
        <v>2.5514520583156624</v>
      </c>
      <c r="AJ93" s="81">
        <v>0.13295094048354014</v>
      </c>
      <c r="AK93" s="81">
        <v>5.8970966473848385</v>
      </c>
      <c r="AL93" s="81">
        <v>0.64980103047354554</v>
      </c>
      <c r="AM93" s="81">
        <v>0.21235878164027397</v>
      </c>
      <c r="AN93" s="81">
        <v>0.98392218037311641</v>
      </c>
      <c r="AO93" s="81" t="s">
        <v>281</v>
      </c>
      <c r="AP93" s="81">
        <v>4.3643191383584454E-2</v>
      </c>
      <c r="AQ93" s="81">
        <v>1.2893833584846752E-3</v>
      </c>
      <c r="AR93" s="81">
        <v>2.4827586206896551E-2</v>
      </c>
      <c r="AS93" s="81">
        <v>5.8852141294154429E-4</v>
      </c>
      <c r="AT93" s="81">
        <v>7.4750176405362721E-3</v>
      </c>
      <c r="AU93" s="81">
        <v>1.572318339100346E-3</v>
      </c>
      <c r="AV93" s="81">
        <v>1.3947834894910104E-2</v>
      </c>
      <c r="AW93" s="81">
        <v>4.4938983050847453E-3</v>
      </c>
      <c r="AX93" s="81" t="s">
        <v>281</v>
      </c>
      <c r="AY93" s="81">
        <v>6.2905138339920943E-3</v>
      </c>
      <c r="AZ93" s="81">
        <v>0</v>
      </c>
      <c r="BA93" s="81">
        <v>1.2014677081034462E-2</v>
      </c>
      <c r="BB93" s="81" t="s">
        <v>281</v>
      </c>
      <c r="BC93" s="81">
        <v>1.1097186885000621</v>
      </c>
      <c r="BE93" s="81">
        <f t="shared" si="1"/>
        <v>1.8008764181992476</v>
      </c>
      <c r="BF93" s="81" t="s">
        <v>281</v>
      </c>
    </row>
    <row r="94" spans="1:58" x14ac:dyDescent="0.25">
      <c r="A94" s="54">
        <v>1926</v>
      </c>
      <c r="B94" s="81">
        <v>18.660936334719842</v>
      </c>
      <c r="C94" s="81">
        <v>12.17320750400366</v>
      </c>
      <c r="D94" s="81">
        <v>7.5457810128542668</v>
      </c>
      <c r="E94" s="81">
        <v>8.6222271249666935</v>
      </c>
      <c r="F94" s="81">
        <v>1.5786418294714524</v>
      </c>
      <c r="G94" s="81">
        <v>1.0434293727689954</v>
      </c>
      <c r="H94" s="81">
        <v>0.18157821552723055</v>
      </c>
      <c r="I94" s="81">
        <v>9.2542677448337815E-3</v>
      </c>
      <c r="J94" s="81" t="s">
        <v>281</v>
      </c>
      <c r="K94" s="81">
        <v>2.3095332671300901</v>
      </c>
      <c r="L94" s="81">
        <v>0.13088522383036014</v>
      </c>
      <c r="M94" s="81">
        <v>0.2543434613840182</v>
      </c>
      <c r="N94" s="81">
        <v>8.320052770448548E-2</v>
      </c>
      <c r="O94" s="81">
        <v>5.5719867751780257</v>
      </c>
      <c r="P94" s="81">
        <v>0.20245136206225681</v>
      </c>
      <c r="Q94" s="81">
        <v>1.0016330024212305</v>
      </c>
      <c r="R94" s="81">
        <v>2.4988966170026292</v>
      </c>
      <c r="S94" s="81" t="s">
        <v>281</v>
      </c>
      <c r="T94" s="81" t="s">
        <v>281</v>
      </c>
      <c r="U94" s="81" t="s">
        <v>281</v>
      </c>
      <c r="V94" s="81" t="s">
        <v>281</v>
      </c>
      <c r="W94" s="81">
        <v>5.5949864915292187</v>
      </c>
      <c r="X94" s="81">
        <v>0.16961506816462818</v>
      </c>
      <c r="Y94" s="81" t="s">
        <v>281</v>
      </c>
      <c r="Z94" s="81">
        <v>9.7881610656513712E-2</v>
      </c>
      <c r="AA94" s="102">
        <v>0.91437559675126279</v>
      </c>
      <c r="AB94" s="81">
        <v>9.9322946175637389E-2</v>
      </c>
      <c r="AC94" s="81">
        <v>4.7115412333985383E-2</v>
      </c>
      <c r="AD94" s="81">
        <v>2.3999743774234875E-2</v>
      </c>
      <c r="AE94" s="81">
        <v>6.8495999999999997</v>
      </c>
      <c r="AF94" s="81">
        <v>0.37070821693743911</v>
      </c>
      <c r="AG94" s="81">
        <v>4.2171440130662283</v>
      </c>
      <c r="AH94" s="81">
        <v>3.5531965234903519E-2</v>
      </c>
      <c r="AI94" s="81">
        <v>3.3654612734236884</v>
      </c>
      <c r="AJ94" s="81">
        <v>0.10503681636591729</v>
      </c>
      <c r="AK94" s="81">
        <v>0.90604826694067364</v>
      </c>
      <c r="AL94" s="81">
        <v>0.74281684047893659</v>
      </c>
      <c r="AM94" s="81">
        <v>0.43287025278768354</v>
      </c>
      <c r="AN94" s="81">
        <v>0.67987744985027743</v>
      </c>
      <c r="AO94" s="81" t="s">
        <v>281</v>
      </c>
      <c r="AP94" s="81">
        <v>5.0241226789777854E-2</v>
      </c>
      <c r="AQ94" s="81">
        <v>1.235895861679886E-3</v>
      </c>
      <c r="AR94" s="81">
        <v>2.5352112676056335E-2</v>
      </c>
      <c r="AS94" s="81">
        <v>6.1618811881188106E-4</v>
      </c>
      <c r="AT94" s="81">
        <v>6.4407340056207634E-3</v>
      </c>
      <c r="AU94" s="81">
        <v>1.538811745959481E-3</v>
      </c>
      <c r="AV94" s="81">
        <v>1.7007429420505201E-2</v>
      </c>
      <c r="AW94" s="81">
        <v>4.6090138034259103E-3</v>
      </c>
      <c r="AX94" s="81" t="s">
        <v>281</v>
      </c>
      <c r="AY94" s="81">
        <v>6.4840579710144924E-3</v>
      </c>
      <c r="AZ94" s="81">
        <v>0</v>
      </c>
      <c r="BA94" s="81">
        <v>1.5140318002825779E-2</v>
      </c>
      <c r="BB94" s="81" t="s">
        <v>281</v>
      </c>
      <c r="BC94" s="81">
        <v>1.0040265754661626</v>
      </c>
      <c r="BE94" s="81">
        <f t="shared" si="1"/>
        <v>1.7867518406428289</v>
      </c>
      <c r="BF94" s="81" t="s">
        <v>281</v>
      </c>
    </row>
    <row r="95" spans="1:58" x14ac:dyDescent="0.25">
      <c r="A95" s="54">
        <v>1927</v>
      </c>
      <c r="B95" s="81">
        <v>16.632949975574007</v>
      </c>
      <c r="C95" s="81">
        <v>11.537807853271147</v>
      </c>
      <c r="D95" s="81">
        <v>9.8521535637809716</v>
      </c>
      <c r="E95" s="81">
        <v>8.2154080626016626</v>
      </c>
      <c r="F95" s="81">
        <v>1.7097424128038654</v>
      </c>
      <c r="G95" s="81">
        <v>0.6621310728744938</v>
      </c>
      <c r="H95" s="81">
        <v>0.15341697841726618</v>
      </c>
      <c r="I95" s="81">
        <v>1.0307600950118765E-2</v>
      </c>
      <c r="J95" s="81" t="s">
        <v>281</v>
      </c>
      <c r="K95" s="81">
        <v>1.5639151297535496</v>
      </c>
      <c r="L95" s="81">
        <v>0.10494825836996956</v>
      </c>
      <c r="M95" s="81">
        <v>0.22156282998944032</v>
      </c>
      <c r="N95" s="81">
        <v>0.10102417365564874</v>
      </c>
      <c r="O95" s="81">
        <v>4.7838179979777546</v>
      </c>
      <c r="P95" s="81">
        <v>0.20322942336689506</v>
      </c>
      <c r="Q95" s="81">
        <v>0.87469284821130022</v>
      </c>
      <c r="R95" s="81">
        <v>2.4932280786478098</v>
      </c>
      <c r="S95" s="81" t="s">
        <v>281</v>
      </c>
      <c r="T95" s="81" t="s">
        <v>281</v>
      </c>
      <c r="U95" s="81" t="s">
        <v>281</v>
      </c>
      <c r="V95" s="81" t="s">
        <v>281</v>
      </c>
      <c r="W95" s="81">
        <v>5.8019678797701486</v>
      </c>
      <c r="X95" s="81">
        <v>0.16029665837933502</v>
      </c>
      <c r="Y95" s="81" t="s">
        <v>281</v>
      </c>
      <c r="Z95" s="81">
        <v>0.10059472755890743</v>
      </c>
      <c r="AA95" s="102">
        <v>1.0206845036889403</v>
      </c>
      <c r="AB95" s="81">
        <v>7.5741127348643009E-2</v>
      </c>
      <c r="AC95" s="81">
        <v>6.2415749621403331E-2</v>
      </c>
      <c r="AD95" s="81">
        <v>1.7698040528191995E-2</v>
      </c>
      <c r="AE95" s="81">
        <v>5.55</v>
      </c>
      <c r="AF95" s="81">
        <v>0.35533308944795505</v>
      </c>
      <c r="AG95" s="81">
        <v>8.3246595003479236</v>
      </c>
      <c r="AH95" s="81">
        <v>2.7545231740104096E-2</v>
      </c>
      <c r="AI95" s="81">
        <v>2.8149281014008607</v>
      </c>
      <c r="AJ95" s="81">
        <v>9.7016441199360773E-2</v>
      </c>
      <c r="AK95" s="81">
        <v>4.498194958437649</v>
      </c>
      <c r="AL95" s="81">
        <v>0.77059124782875743</v>
      </c>
      <c r="AM95" s="81">
        <v>0.49837011994891889</v>
      </c>
      <c r="AN95" s="81">
        <v>2.1194072234411307</v>
      </c>
      <c r="AO95" s="81" t="s">
        <v>281</v>
      </c>
      <c r="AP95" s="81">
        <v>4.6451098033728926E-2</v>
      </c>
      <c r="AQ95" s="81">
        <v>9.7009530069010837E-4</v>
      </c>
      <c r="AR95" s="81">
        <v>2.4827586206896551E-2</v>
      </c>
      <c r="AS95" s="81">
        <v>6.1367647058823533E-4</v>
      </c>
      <c r="AT95" s="81">
        <v>4.6685332899234896E-3</v>
      </c>
      <c r="AU95" s="81">
        <v>3.5399820305480681E-4</v>
      </c>
      <c r="AV95" s="81">
        <v>1.7505813953488374E-2</v>
      </c>
      <c r="AW95" s="81">
        <v>5.8581064607882974E-3</v>
      </c>
      <c r="AX95" s="81" t="s">
        <v>281</v>
      </c>
      <c r="AY95" s="81">
        <v>7.6502835538752364E-3</v>
      </c>
      <c r="AZ95" s="81">
        <v>0</v>
      </c>
      <c r="BA95" s="81">
        <v>1.2280820073231139E-2</v>
      </c>
      <c r="BB95" s="81" t="s">
        <v>281</v>
      </c>
      <c r="BC95" s="81">
        <v>0.95580400553798206</v>
      </c>
      <c r="BE95" s="81">
        <f t="shared" si="1"/>
        <v>1.6604919121654504</v>
      </c>
      <c r="BF95" s="81" t="s">
        <v>281</v>
      </c>
    </row>
    <row r="96" spans="1:58" x14ac:dyDescent="0.25">
      <c r="A96" s="54">
        <v>1928</v>
      </c>
      <c r="B96" s="81">
        <v>17.264315225334958</v>
      </c>
      <c r="C96" s="81">
        <v>15.455236622533102</v>
      </c>
      <c r="D96" s="81">
        <v>8.9914337513219511</v>
      </c>
      <c r="E96" s="81">
        <v>6.9167630238934583</v>
      </c>
      <c r="F96" s="81">
        <v>1.7496805660093333</v>
      </c>
      <c r="G96" s="81">
        <v>0.64951506024096395</v>
      </c>
      <c r="H96" s="81">
        <v>0.1574275092936803</v>
      </c>
      <c r="I96" s="81">
        <v>7.9823321554770305E-3</v>
      </c>
      <c r="J96" s="81" t="s">
        <v>281</v>
      </c>
      <c r="K96" s="81">
        <v>2.2700480257856559</v>
      </c>
      <c r="L96" s="81">
        <v>0.10663451086956521</v>
      </c>
      <c r="M96" s="81">
        <v>0.21912228154707644</v>
      </c>
      <c r="N96" s="81">
        <v>0.10302247006724619</v>
      </c>
      <c r="O96" s="81">
        <v>5.0958455366098301</v>
      </c>
      <c r="P96" s="81">
        <v>0.16118880344903244</v>
      </c>
      <c r="Q96" s="81">
        <v>0.80961891203867964</v>
      </c>
      <c r="R96" s="81">
        <v>2.8153875702366764</v>
      </c>
      <c r="S96" s="81" t="s">
        <v>281</v>
      </c>
      <c r="T96" s="81" t="s">
        <v>281</v>
      </c>
      <c r="U96" s="81" t="s">
        <v>281</v>
      </c>
      <c r="V96" s="81" t="s">
        <v>281</v>
      </c>
      <c r="W96" s="81">
        <v>5.5979276162790699</v>
      </c>
      <c r="X96" s="81">
        <v>0.17029863708062315</v>
      </c>
      <c r="Y96" s="81" t="s">
        <v>281</v>
      </c>
      <c r="Z96" s="81">
        <v>0.11095519364588656</v>
      </c>
      <c r="AA96" s="102">
        <v>0.62928017186042784</v>
      </c>
      <c r="AB96" s="81">
        <v>7.3460797799174693E-2</v>
      </c>
      <c r="AC96" s="81">
        <v>6.4457108934401888E-2</v>
      </c>
      <c r="AD96" s="81">
        <v>1.9179624382703292E-2</v>
      </c>
      <c r="AE96" s="81">
        <v>6.2051999999999996</v>
      </c>
      <c r="AF96" s="81">
        <v>0.30990163327392045</v>
      </c>
      <c r="AG96" s="81">
        <v>9.1696337350839112</v>
      </c>
      <c r="AH96" s="81">
        <v>2.9010540290328336E-2</v>
      </c>
      <c r="AI96" s="81">
        <v>3.1298036568024932</v>
      </c>
      <c r="AJ96" s="81">
        <v>9.925942962687076E-2</v>
      </c>
      <c r="AK96" s="81">
        <v>4.9121980581364131</v>
      </c>
      <c r="AL96" s="81">
        <v>0.55708061476790538</v>
      </c>
      <c r="AM96" s="81">
        <v>0.61850393459015351</v>
      </c>
      <c r="AN96" s="81">
        <v>1.2081925825271296</v>
      </c>
      <c r="AO96" s="81" t="s">
        <v>281</v>
      </c>
      <c r="AP96" s="81">
        <v>4.2881298123048195E-2</v>
      </c>
      <c r="AQ96" s="81">
        <v>1.0344968201140144E-3</v>
      </c>
      <c r="AR96" s="81">
        <v>2.3904382470119521E-2</v>
      </c>
      <c r="AS96" s="81">
        <v>6.3323020928116481E-4</v>
      </c>
      <c r="AT96" s="81">
        <v>4.944308141306265E-3</v>
      </c>
      <c r="AU96" s="81">
        <v>2.0923531584780199E-4</v>
      </c>
      <c r="AV96" s="81">
        <v>1.330774697938877E-2</v>
      </c>
      <c r="AW96" s="81">
        <v>4.6878737144223871E-3</v>
      </c>
      <c r="AX96" s="81" t="s">
        <v>281</v>
      </c>
      <c r="AY96" s="81">
        <v>7.6960739030023095E-3</v>
      </c>
      <c r="AZ96" s="81">
        <v>0</v>
      </c>
      <c r="BA96" s="81">
        <v>1.6682169531309167E-2</v>
      </c>
      <c r="BB96" s="81" t="s">
        <v>281</v>
      </c>
      <c r="BC96" s="81">
        <v>0.96965246139123884</v>
      </c>
      <c r="BE96" s="81">
        <f t="shared" si="1"/>
        <v>1.7166544871113221</v>
      </c>
      <c r="BF96" s="81" t="s">
        <v>281</v>
      </c>
    </row>
    <row r="97" spans="1:58" x14ac:dyDescent="0.25">
      <c r="A97" s="54">
        <v>1929</v>
      </c>
      <c r="B97" s="81">
        <v>18.883548387096774</v>
      </c>
      <c r="C97" s="81">
        <v>13.669472857072032</v>
      </c>
      <c r="D97" s="81">
        <v>10.481045217131772</v>
      </c>
      <c r="E97" s="81">
        <v>9.3865277552778963</v>
      </c>
      <c r="F97" s="81">
        <v>1.7079051620648256</v>
      </c>
      <c r="G97" s="81">
        <v>0.73659711155378482</v>
      </c>
      <c r="H97" s="81">
        <v>0.18412052302444573</v>
      </c>
      <c r="I97" s="81">
        <v>3.6834112149532706E-3</v>
      </c>
      <c r="J97" s="81" t="s">
        <v>281</v>
      </c>
      <c r="K97" s="81">
        <v>1.8697904701195223</v>
      </c>
      <c r="L97" s="81">
        <v>0.10174463738508681</v>
      </c>
      <c r="M97" s="81">
        <v>0.22095605242868158</v>
      </c>
      <c r="N97" s="81">
        <v>0.11487649272043186</v>
      </c>
      <c r="O97" s="81">
        <v>5.1368373943311791</v>
      </c>
      <c r="P97" s="81">
        <v>0.18225538623226481</v>
      </c>
      <c r="Q97" s="81">
        <v>1.03453485231717</v>
      </c>
      <c r="R97" s="81">
        <v>2.901276504201681</v>
      </c>
      <c r="S97" s="81" t="s">
        <v>281</v>
      </c>
      <c r="T97" s="81" t="s">
        <v>281</v>
      </c>
      <c r="U97" s="81" t="s">
        <v>281</v>
      </c>
      <c r="V97" s="81" t="s">
        <v>281</v>
      </c>
      <c r="W97" s="81">
        <v>5.5228681192660538</v>
      </c>
      <c r="X97" s="81">
        <v>0.21296011440729695</v>
      </c>
      <c r="Y97" s="81" t="s">
        <v>281</v>
      </c>
      <c r="Z97" s="81">
        <v>0.11179380408603898</v>
      </c>
      <c r="AA97" s="102">
        <v>1.0001867984578814</v>
      </c>
      <c r="AB97" s="81">
        <v>7.9700883752549287E-2</v>
      </c>
      <c r="AC97" s="81">
        <v>0.30275050946142645</v>
      </c>
      <c r="AD97" s="81">
        <v>2.5732005778559452E-2</v>
      </c>
      <c r="AE97" s="81">
        <v>6.4919999999999991</v>
      </c>
      <c r="AF97" s="81">
        <v>0.3511238171656027</v>
      </c>
      <c r="AG97" s="81">
        <v>8.6296417166058497</v>
      </c>
      <c r="AH97" s="81">
        <v>3.0422449785667795E-2</v>
      </c>
      <c r="AI97" s="81">
        <v>3.6459924465946503</v>
      </c>
      <c r="AJ97" s="81">
        <v>9.3992354332350883E-2</v>
      </c>
      <c r="AK97" s="81">
        <v>4.2491512117279306</v>
      </c>
      <c r="AL97" s="81">
        <v>0.71789792761040161</v>
      </c>
      <c r="AM97" s="81">
        <v>0.73734883997784795</v>
      </c>
      <c r="AN97" s="81">
        <v>1.678160236026115</v>
      </c>
      <c r="AO97" s="81">
        <v>2.4824209452567154E-2</v>
      </c>
      <c r="AP97" s="81">
        <v>4.7265693006673867E-2</v>
      </c>
      <c r="AQ97" s="81">
        <v>1.0984314747585029E-3</v>
      </c>
      <c r="AR97" s="81">
        <v>2.2929936305732486E-2</v>
      </c>
      <c r="AS97" s="81">
        <v>6.0824977484238963E-4</v>
      </c>
      <c r="AT97" s="81">
        <v>5.6051483144646122E-3</v>
      </c>
      <c r="AU97" s="81">
        <v>1.5083114610673664E-3</v>
      </c>
      <c r="AV97" s="81">
        <v>1.6295644114921223E-2</v>
      </c>
      <c r="AW97" s="81">
        <v>4.5411947245927071E-3</v>
      </c>
      <c r="AX97" s="81" t="s">
        <v>281</v>
      </c>
      <c r="AY97" s="81">
        <v>1.7584854631507774E-2</v>
      </c>
      <c r="AZ97" s="81">
        <v>0</v>
      </c>
      <c r="BA97" s="81">
        <v>1.532986460713797E-2</v>
      </c>
      <c r="BB97" s="81" t="s">
        <v>281</v>
      </c>
      <c r="BC97" s="81">
        <v>1.0436710409455723</v>
      </c>
      <c r="BE97" s="81">
        <f t="shared" si="1"/>
        <v>1.7280121189301378</v>
      </c>
      <c r="BF97" s="81" t="s">
        <v>281</v>
      </c>
    </row>
    <row r="98" spans="1:58" x14ac:dyDescent="0.25">
      <c r="A98" s="54">
        <v>1930</v>
      </c>
      <c r="B98" s="81">
        <v>18.191732372025957</v>
      </c>
      <c r="C98" s="81">
        <v>11.739765685429239</v>
      </c>
      <c r="D98" s="81">
        <v>8.5254321933962274</v>
      </c>
      <c r="E98" s="81">
        <v>7.7859959053102994</v>
      </c>
      <c r="F98" s="81">
        <v>2.1942926391382409</v>
      </c>
      <c r="G98" s="81">
        <v>0.68150222882615152</v>
      </c>
      <c r="H98" s="81">
        <v>0.21042687747035568</v>
      </c>
      <c r="I98" s="81">
        <v>3.7680487097709481E-3</v>
      </c>
      <c r="J98" s="81" t="s">
        <v>281</v>
      </c>
      <c r="K98" s="81">
        <v>3.0753528578176668</v>
      </c>
      <c r="L98" s="81">
        <v>0.10784420908780321</v>
      </c>
      <c r="M98" s="81">
        <v>0.20503500761035007</v>
      </c>
      <c r="N98" s="81">
        <v>0.12722231283640514</v>
      </c>
      <c r="O98" s="81">
        <v>5.3440148111577379</v>
      </c>
      <c r="P98" s="81">
        <v>0.16444207037892994</v>
      </c>
      <c r="Q98" s="81">
        <v>0.99732277822010218</v>
      </c>
      <c r="R98" s="81">
        <v>2.8888712792434044</v>
      </c>
      <c r="S98" s="81" t="s">
        <v>281</v>
      </c>
      <c r="T98" s="81" t="s">
        <v>281</v>
      </c>
      <c r="U98" s="81" t="s">
        <v>281</v>
      </c>
      <c r="V98" s="81" t="s">
        <v>281</v>
      </c>
      <c r="W98" s="81">
        <v>5.8143574004667276</v>
      </c>
      <c r="X98" s="81">
        <v>0.27314765917388012</v>
      </c>
      <c r="Y98" s="81" t="s">
        <v>281</v>
      </c>
      <c r="Z98" s="81">
        <v>9.6331118388306242E-2</v>
      </c>
      <c r="AA98" s="102">
        <v>0.69608054652948115</v>
      </c>
      <c r="AB98" s="81">
        <v>7.5006028131279309E-2</v>
      </c>
      <c r="AC98" s="81">
        <v>0.33883676582761246</v>
      </c>
      <c r="AD98" s="81">
        <v>2.3993423618074192E-2</v>
      </c>
      <c r="AE98" s="81">
        <v>5.5583999999999998</v>
      </c>
      <c r="AF98" s="81">
        <v>0.37275598385921371</v>
      </c>
      <c r="AG98" s="81">
        <v>8.2599719464946695</v>
      </c>
      <c r="AH98" s="81">
        <v>3.5643684464706167E-4</v>
      </c>
      <c r="AI98" s="81">
        <v>2.8815665539527724</v>
      </c>
      <c r="AJ98" s="81">
        <v>8.0003453191016718E-2</v>
      </c>
      <c r="AK98" s="81">
        <v>3.9644536091706009</v>
      </c>
      <c r="AL98" s="81">
        <v>0.7356896940139136</v>
      </c>
      <c r="AM98" s="81">
        <v>0.78131400231081261</v>
      </c>
      <c r="AN98" s="81">
        <v>0.14425390401315447</v>
      </c>
      <c r="AO98" s="81">
        <v>2.1187299035369773E-2</v>
      </c>
      <c r="AP98" s="81">
        <v>4.3326834719505949E-2</v>
      </c>
      <c r="AQ98" s="81">
        <v>1.3030674846625766E-5</v>
      </c>
      <c r="AR98" s="81">
        <v>2.1924482338611447E-2</v>
      </c>
      <c r="AS98" s="81">
        <v>5.4399524375743158E-4</v>
      </c>
      <c r="AT98" s="81">
        <v>4.4234070059031511E-3</v>
      </c>
      <c r="AU98" s="81">
        <v>1.2966906474820145E-3</v>
      </c>
      <c r="AV98" s="81">
        <v>1.1146159075458869E-2</v>
      </c>
      <c r="AW98" s="81">
        <v>3.3224192814915871E-3</v>
      </c>
      <c r="AX98" s="81" t="s">
        <v>281</v>
      </c>
      <c r="AY98" s="81">
        <v>1.5076923076923076E-2</v>
      </c>
      <c r="AZ98" s="81">
        <v>0</v>
      </c>
      <c r="BA98" s="81">
        <v>1.2345684073170484E-2</v>
      </c>
      <c r="BB98" s="81" t="s">
        <v>281</v>
      </c>
      <c r="BC98" s="81">
        <v>1.0324224011715104</v>
      </c>
      <c r="BE98" s="81">
        <f t="shared" si="1"/>
        <v>1.7237165942989074</v>
      </c>
      <c r="BF98" s="81" t="s">
        <v>281</v>
      </c>
    </row>
    <row r="99" spans="1:58" x14ac:dyDescent="0.25">
      <c r="A99" s="54">
        <v>1931</v>
      </c>
      <c r="B99" s="81">
        <v>19.11658050645007</v>
      </c>
      <c r="C99" s="81">
        <v>11.22148397052724</v>
      </c>
      <c r="D99" s="81">
        <v>10.207051972630657</v>
      </c>
      <c r="E99" s="81">
        <v>7.7786608827877517</v>
      </c>
      <c r="F99" s="81">
        <v>2.3889920954511559</v>
      </c>
      <c r="G99" s="81">
        <v>0.61747624907703669</v>
      </c>
      <c r="H99" s="81">
        <v>0.19220509946763797</v>
      </c>
      <c r="I99" s="81">
        <v>3.5212888377445339E-3</v>
      </c>
      <c r="J99" s="81" t="s">
        <v>281</v>
      </c>
      <c r="K99" s="81">
        <v>2.9194442236024849</v>
      </c>
      <c r="L99" s="81">
        <v>0.10540197749744289</v>
      </c>
      <c r="M99" s="81">
        <v>0.17391223902987873</v>
      </c>
      <c r="N99" s="81">
        <v>0.1308218465539662</v>
      </c>
      <c r="O99" s="81">
        <v>5.2029392156862748</v>
      </c>
      <c r="P99" s="81">
        <v>0.17399843729652298</v>
      </c>
      <c r="Q99" s="81">
        <v>0.89294966889085237</v>
      </c>
      <c r="R99" s="81">
        <v>3.1542263347527011</v>
      </c>
      <c r="S99" s="81" t="s">
        <v>281</v>
      </c>
      <c r="T99" s="81" t="s">
        <v>281</v>
      </c>
      <c r="U99" s="81">
        <v>3.9264467728992312</v>
      </c>
      <c r="V99" s="81" t="s">
        <v>281</v>
      </c>
      <c r="W99" s="81">
        <v>6.1790829676071048</v>
      </c>
      <c r="X99" s="81">
        <v>0.307209509793337</v>
      </c>
      <c r="Y99" s="81" t="s">
        <v>281</v>
      </c>
      <c r="Z99" s="81">
        <v>6.122042024204135E-2</v>
      </c>
      <c r="AA99" s="102">
        <v>0.55832438310546972</v>
      </c>
      <c r="AB99" s="81">
        <v>4.9997357992073971E-2</v>
      </c>
      <c r="AC99" s="81">
        <v>0.36535122454724595</v>
      </c>
      <c r="AD99" s="81">
        <v>2.5829106024889074E-2</v>
      </c>
      <c r="AE99" s="81">
        <v>5.0831999999999997</v>
      </c>
      <c r="AF99" s="81">
        <v>0.38146239006899324</v>
      </c>
      <c r="AG99" s="81">
        <v>6.1399794334819218</v>
      </c>
      <c r="AH99" s="81">
        <v>1.8543153339029731E-2</v>
      </c>
      <c r="AI99" s="81">
        <v>3.7973917089142475</v>
      </c>
      <c r="AJ99" s="81">
        <v>6.8047001042240679E-2</v>
      </c>
      <c r="AK99" s="81">
        <v>2.1430823982683962</v>
      </c>
      <c r="AL99" s="81">
        <v>0.81306577772577149</v>
      </c>
      <c r="AM99" s="81">
        <v>0.69755449171923845</v>
      </c>
      <c r="AN99" s="81">
        <v>2.3710607323986945</v>
      </c>
      <c r="AO99" s="81">
        <v>2.3511005667589294E-2</v>
      </c>
      <c r="AP99" s="81">
        <v>3.565230174754485E-2</v>
      </c>
      <c r="AQ99" s="81">
        <v>6.8454855472556029E-4</v>
      </c>
      <c r="AR99" s="81">
        <v>2.1428571428571429E-2</v>
      </c>
      <c r="AS99" s="81">
        <v>4.5286803519061582E-4</v>
      </c>
      <c r="AT99" s="81">
        <v>4.3790506862970624E-3</v>
      </c>
      <c r="AU99" s="81">
        <v>1.0540483105475667E-3</v>
      </c>
      <c r="AV99" s="81">
        <v>7.5116330600487474E-3</v>
      </c>
      <c r="AW99" s="81">
        <v>3.5546013178351966E-3</v>
      </c>
      <c r="AX99" s="81" t="s">
        <v>281</v>
      </c>
      <c r="AY99" s="81">
        <v>9.6968403074295471E-3</v>
      </c>
      <c r="AZ99" s="81">
        <v>0</v>
      </c>
      <c r="BA99" s="81">
        <v>1.0806806927653482E-2</v>
      </c>
      <c r="BB99" s="81" t="s">
        <v>281</v>
      </c>
      <c r="BC99" s="81">
        <v>1.0050378436885707</v>
      </c>
      <c r="BE99" s="81">
        <f t="shared" si="1"/>
        <v>1.6996660471221774</v>
      </c>
      <c r="BF99" s="81" t="s">
        <v>281</v>
      </c>
    </row>
    <row r="100" spans="1:58" x14ac:dyDescent="0.25">
      <c r="A100" s="54">
        <v>1932</v>
      </c>
      <c r="B100" s="81">
        <v>18.436358241758239</v>
      </c>
      <c r="C100" s="81">
        <v>14.036506286794099</v>
      </c>
      <c r="D100" s="81">
        <v>9.8234477998274379</v>
      </c>
      <c r="E100" s="81">
        <v>7.8212585847595948</v>
      </c>
      <c r="F100" s="81">
        <v>2.4829912267657992</v>
      </c>
      <c r="G100" s="81">
        <v>0.48834693378939648</v>
      </c>
      <c r="H100" s="81">
        <v>0.12045295587010824</v>
      </c>
      <c r="I100" s="81">
        <v>4.0559520411076223E-2</v>
      </c>
      <c r="J100" s="81" t="s">
        <v>281</v>
      </c>
      <c r="K100" s="81">
        <v>3.5986666666666669</v>
      </c>
      <c r="L100" s="81">
        <v>8.1749745676500493E-2</v>
      </c>
      <c r="M100" s="81">
        <v>0.13590299150560137</v>
      </c>
      <c r="N100" s="81">
        <v>8.5189119170984443E-2</v>
      </c>
      <c r="O100" s="81">
        <v>4.9487420770355923</v>
      </c>
      <c r="P100" s="81">
        <v>0.14611952088054384</v>
      </c>
      <c r="Q100" s="81">
        <v>0.86036298775394648</v>
      </c>
      <c r="R100" s="81">
        <v>3.4624159068865175</v>
      </c>
      <c r="S100" s="81" t="s">
        <v>281</v>
      </c>
      <c r="T100" s="81" t="s">
        <v>281</v>
      </c>
      <c r="U100" s="81">
        <v>4.4315878429140572</v>
      </c>
      <c r="V100" s="81" t="s">
        <v>281</v>
      </c>
      <c r="W100" s="81">
        <v>6.8562520269341762</v>
      </c>
      <c r="X100" s="81">
        <v>0.31281476412133008</v>
      </c>
      <c r="Y100" s="81" t="s">
        <v>281</v>
      </c>
      <c r="Z100" s="81">
        <v>7.0778593781554378E-2</v>
      </c>
      <c r="AA100" s="103">
        <v>0.55950442833165215</v>
      </c>
      <c r="AB100" s="81">
        <v>3.5127701375245575E-2</v>
      </c>
      <c r="AC100" s="81">
        <v>0.33985769872151189</v>
      </c>
      <c r="AD100" s="81">
        <v>1.825756571319238E-2</v>
      </c>
      <c r="AE100" s="81">
        <v>3.9468000000000001</v>
      </c>
      <c r="AF100" s="81">
        <v>0.38916958588344658</v>
      </c>
      <c r="AG100" s="81">
        <v>5.9839234406258885</v>
      </c>
      <c r="AH100" s="81">
        <v>1.7311006400353112E-2</v>
      </c>
      <c r="AI100" s="81">
        <v>3.1988617222409474</v>
      </c>
      <c r="AJ100" s="81">
        <v>5.8277093927105256E-2</v>
      </c>
      <c r="AK100" s="81">
        <v>4.3838305985906159</v>
      </c>
      <c r="AL100" s="81">
        <v>0.7376422312717672</v>
      </c>
      <c r="AM100" s="81">
        <v>0.8264027255893942</v>
      </c>
      <c r="AN100" s="81">
        <v>0.73060347796839775</v>
      </c>
      <c r="AO100" s="81">
        <v>2.9324769689892304E-2</v>
      </c>
      <c r="AP100" s="81">
        <v>3.6679535248194409E-2</v>
      </c>
      <c r="AQ100" s="81">
        <v>6.4532638064746211E-4</v>
      </c>
      <c r="AR100" s="81">
        <v>1.9977802441731411E-2</v>
      </c>
      <c r="AS100" s="81">
        <v>3.4486986697513018E-4</v>
      </c>
      <c r="AT100" s="81">
        <v>4.8250917826224904E-3</v>
      </c>
      <c r="AU100" s="81">
        <v>1.4043799693123167E-3</v>
      </c>
      <c r="AV100" s="81">
        <v>5.3353605560382267E-3</v>
      </c>
      <c r="AW100" s="81">
        <v>2.5919444645310578E-3</v>
      </c>
      <c r="AX100" s="81" t="s">
        <v>281</v>
      </c>
      <c r="AY100" s="81">
        <v>9.8676654182272144E-3</v>
      </c>
      <c r="AZ100" s="81">
        <v>0</v>
      </c>
      <c r="BA100" s="81">
        <v>9.8006121100159965E-3</v>
      </c>
      <c r="BB100" s="81" t="s">
        <v>281</v>
      </c>
      <c r="BC100" s="81">
        <v>0.98658540965745101</v>
      </c>
      <c r="BE100" s="81">
        <f t="shared" si="1"/>
        <v>1.7116616029925555</v>
      </c>
      <c r="BF100" s="81" t="s">
        <v>281</v>
      </c>
    </row>
    <row r="101" spans="1:58" x14ac:dyDescent="0.25">
      <c r="A101" s="54">
        <v>1933</v>
      </c>
      <c r="B101" s="81">
        <v>17.688441728336119</v>
      </c>
      <c r="C101" s="81">
        <v>9.8171163159793196</v>
      </c>
      <c r="D101" s="81">
        <v>11.510664772727273</v>
      </c>
      <c r="E101" s="81">
        <v>7.6426919990050584</v>
      </c>
      <c r="F101" s="81">
        <v>2.1274829528609547</v>
      </c>
      <c r="G101" s="81">
        <v>0.47362410399708416</v>
      </c>
      <c r="H101" s="81">
        <v>0.13113129644921551</v>
      </c>
      <c r="I101" s="81">
        <v>1.735677821894498E-2</v>
      </c>
      <c r="J101" s="81" t="s">
        <v>281</v>
      </c>
      <c r="K101" s="81">
        <v>3.898816750113792</v>
      </c>
      <c r="L101" s="81">
        <v>8.0216070222822414E-2</v>
      </c>
      <c r="M101" s="81">
        <v>0.10809760835255554</v>
      </c>
      <c r="N101" s="81">
        <v>5.9216255442670535E-2</v>
      </c>
      <c r="O101" s="81">
        <v>5.1238233867054825</v>
      </c>
      <c r="P101" s="81">
        <v>0.15398462886500433</v>
      </c>
      <c r="Q101" s="81">
        <v>0.96078214182560995</v>
      </c>
      <c r="R101" s="81">
        <v>3.3990479655337489</v>
      </c>
      <c r="S101" s="81" t="s">
        <v>281</v>
      </c>
      <c r="T101" s="81" t="s">
        <v>281</v>
      </c>
      <c r="U101" s="81">
        <v>3.8690483273056056</v>
      </c>
      <c r="V101" s="81" t="s">
        <v>281</v>
      </c>
      <c r="W101" s="81">
        <v>6.5379932111337409</v>
      </c>
      <c r="X101" s="81">
        <v>0.32312782904267728</v>
      </c>
      <c r="Y101" s="81" t="s">
        <v>281</v>
      </c>
      <c r="Z101" s="81">
        <v>7.783793029507434E-2</v>
      </c>
      <c r="AA101" s="102">
        <v>0.7591102093288401</v>
      </c>
      <c r="AB101" s="81">
        <v>4.0519480519480518E-2</v>
      </c>
      <c r="AC101" s="81">
        <v>0.3103214580089752</v>
      </c>
      <c r="AD101" s="81">
        <v>4.1676587018544931E-2</v>
      </c>
      <c r="AE101" s="81">
        <v>4.218</v>
      </c>
      <c r="AF101" s="81">
        <v>0.32003328519714686</v>
      </c>
      <c r="AG101" s="81">
        <v>7.9932302864061109</v>
      </c>
      <c r="AH101" s="81">
        <v>1.6958920984098905E-2</v>
      </c>
      <c r="AI101" s="81">
        <v>3.8960843394713742</v>
      </c>
      <c r="AJ101" s="81">
        <v>5.15994336196995E-2</v>
      </c>
      <c r="AK101" s="81">
        <v>3.1474627186628532</v>
      </c>
      <c r="AL101" s="81">
        <v>0.86994697435596213</v>
      </c>
      <c r="AM101" s="81">
        <v>0.74041463601150403</v>
      </c>
      <c r="AN101" s="81">
        <v>2.6274251696026396</v>
      </c>
      <c r="AO101" s="81">
        <v>3.5432366841231321E-2</v>
      </c>
      <c r="AP101" s="81">
        <v>3.8223193069906528E-2</v>
      </c>
      <c r="AQ101" s="81">
        <v>2.376E-4</v>
      </c>
      <c r="AR101" s="81">
        <v>1.560130010834236E-2</v>
      </c>
      <c r="AS101" s="81">
        <v>4.0718562874251493E-4</v>
      </c>
      <c r="AT101" s="81">
        <v>4.7512726623202637E-3</v>
      </c>
      <c r="AU101" s="81">
        <v>1.6481252575195713E-4</v>
      </c>
      <c r="AV101" s="81">
        <v>5.3651266766020864E-3</v>
      </c>
      <c r="AW101" s="81">
        <v>2.3732165560107358E-3</v>
      </c>
      <c r="AX101" s="81" t="s">
        <v>281</v>
      </c>
      <c r="AY101" s="81">
        <v>7.7858880778588803E-3</v>
      </c>
      <c r="AZ101" s="81">
        <v>0</v>
      </c>
      <c r="BA101" s="81">
        <v>7.5308009288791201E-3</v>
      </c>
      <c r="BB101" s="81" t="s">
        <v>281</v>
      </c>
      <c r="BC101" s="81">
        <v>0.9795230181938045</v>
      </c>
      <c r="BE101" s="81">
        <f t="shared" si="1"/>
        <v>1.6364855366839675</v>
      </c>
      <c r="BF101" s="81" t="s">
        <v>281</v>
      </c>
    </row>
    <row r="102" spans="1:58" x14ac:dyDescent="0.25">
      <c r="A102" s="54">
        <v>1934</v>
      </c>
      <c r="B102" s="81">
        <v>20.380700166865317</v>
      </c>
      <c r="C102" s="81">
        <v>8.9183237995276805</v>
      </c>
      <c r="D102" s="81">
        <v>13.316942893222953</v>
      </c>
      <c r="E102" s="81">
        <v>7.8372540145385843</v>
      </c>
      <c r="F102" s="81">
        <v>1.8112426035502958</v>
      </c>
      <c r="G102" s="81">
        <v>0.4662309368191721</v>
      </c>
      <c r="H102" s="81">
        <v>0.15711947626841244</v>
      </c>
      <c r="I102" s="81">
        <v>2.1978021978021976E-2</v>
      </c>
      <c r="J102" s="81">
        <v>0.63648800614374557</v>
      </c>
      <c r="K102" s="81">
        <v>5.3631739234449753</v>
      </c>
      <c r="L102" s="81">
        <v>7.7549646583641871E-2</v>
      </c>
      <c r="M102" s="81">
        <v>0.108907804819566</v>
      </c>
      <c r="N102" s="81">
        <v>7.8109932497589199E-2</v>
      </c>
      <c r="O102" s="81">
        <v>4.7259903381642516</v>
      </c>
      <c r="P102" s="81">
        <v>0.16609312146744956</v>
      </c>
      <c r="Q102" s="81">
        <v>1.0089656558835074</v>
      </c>
      <c r="R102" s="81">
        <v>2.9851136871948341</v>
      </c>
      <c r="S102" s="81" t="s">
        <v>281</v>
      </c>
      <c r="T102" s="81" t="s">
        <v>281</v>
      </c>
      <c r="U102" s="81">
        <v>3.272460948536831</v>
      </c>
      <c r="V102" s="81" t="s">
        <v>281</v>
      </c>
      <c r="W102" s="81">
        <v>6.4414366121683191</v>
      </c>
      <c r="X102" s="81">
        <v>0.32999389194914064</v>
      </c>
      <c r="Y102" s="81" t="s">
        <v>281</v>
      </c>
      <c r="Z102" s="81">
        <v>7.6176536690213043E-2</v>
      </c>
      <c r="AA102" s="102">
        <v>0.47217663248502734</v>
      </c>
      <c r="AB102" s="81">
        <v>5.2577319587628867E-2</v>
      </c>
      <c r="AC102" s="81">
        <v>0.25388939256572984</v>
      </c>
      <c r="AD102" s="81">
        <v>0.11805370694135991</v>
      </c>
      <c r="AE102" s="81">
        <v>5.1011999999999986</v>
      </c>
      <c r="AF102" s="81">
        <v>0.23863419312312295</v>
      </c>
      <c r="AG102" s="81">
        <v>7.0305887721164639</v>
      </c>
      <c r="AH102" s="81">
        <v>2.5255993849016695E-2</v>
      </c>
      <c r="AI102" s="81">
        <v>2.3293262280400628</v>
      </c>
      <c r="AJ102" s="81">
        <v>5.5098346482958978E-2</v>
      </c>
      <c r="AK102" s="81">
        <v>12.282013558981546</v>
      </c>
      <c r="AL102" s="81">
        <v>0.95617226678706835</v>
      </c>
      <c r="AM102" s="81">
        <v>0.7997100899411862</v>
      </c>
      <c r="AN102" s="81">
        <v>4.0254627168357686</v>
      </c>
      <c r="AO102" s="81">
        <v>3.4678737583301901E-2</v>
      </c>
      <c r="AP102" s="81">
        <v>3.4554935726422494E-2</v>
      </c>
      <c r="AQ102" s="81">
        <v>2.9603751400110218E-4</v>
      </c>
      <c r="AR102" s="81">
        <v>1.6525423728813559E-2</v>
      </c>
      <c r="AS102" s="81">
        <v>4.319460067491563E-4</v>
      </c>
      <c r="AT102" s="81">
        <v>5.3987369657805834E-3</v>
      </c>
      <c r="AU102" s="81">
        <v>1.622827777402123E-4</v>
      </c>
      <c r="AV102" s="81">
        <v>8.262048821197578E-3</v>
      </c>
      <c r="AW102" s="81">
        <v>2.3177209077740219E-3</v>
      </c>
      <c r="AX102" s="81" t="s">
        <v>281</v>
      </c>
      <c r="AY102" s="81">
        <v>9.2435315030614251E-3</v>
      </c>
      <c r="AZ102" s="81">
        <v>0</v>
      </c>
      <c r="BA102" s="81">
        <v>8.0275257144199301E-3</v>
      </c>
      <c r="BB102" s="81" t="s">
        <v>281</v>
      </c>
      <c r="BC102" s="81">
        <v>1.0204967549697523</v>
      </c>
      <c r="BE102" s="81">
        <f t="shared" si="1"/>
        <v>1.709929011468827</v>
      </c>
      <c r="BF102" s="81" t="s">
        <v>281</v>
      </c>
    </row>
    <row r="103" spans="1:58" x14ac:dyDescent="0.25">
      <c r="A103" s="54">
        <v>1935</v>
      </c>
      <c r="B103" s="81">
        <v>18.746483834048639</v>
      </c>
      <c r="C103" s="81">
        <v>13.256642328167516</v>
      </c>
      <c r="D103" s="81">
        <v>12.851084811529935</v>
      </c>
      <c r="E103" s="81">
        <v>6.8132356890028065</v>
      </c>
      <c r="F103" s="81">
        <v>2.0178080165655969</v>
      </c>
      <c r="G103" s="81">
        <v>0.5853281853281852</v>
      </c>
      <c r="H103" s="81">
        <v>0.18219215155615695</v>
      </c>
      <c r="I103" s="81">
        <v>3.0201342281879196E-2</v>
      </c>
      <c r="J103" s="81">
        <v>0.77855548743102398</v>
      </c>
      <c r="K103" s="81">
        <v>6.072339172677756</v>
      </c>
      <c r="L103" s="81">
        <v>8.6839447997307292E-2</v>
      </c>
      <c r="M103" s="81">
        <v>0.12122361868626985</v>
      </c>
      <c r="N103" s="81">
        <v>8.7471964114065992E-2</v>
      </c>
      <c r="O103" s="81">
        <v>4.6082310469314081</v>
      </c>
      <c r="P103" s="81">
        <v>0.17173255575659302</v>
      </c>
      <c r="Q103" s="81">
        <v>1.0303403769053769</v>
      </c>
      <c r="R103" s="81">
        <v>2.8354793452844893</v>
      </c>
      <c r="S103" s="81" t="s">
        <v>281</v>
      </c>
      <c r="T103" s="81" t="s">
        <v>281</v>
      </c>
      <c r="U103" s="81">
        <v>2.9319532554257095</v>
      </c>
      <c r="V103" s="81" t="s">
        <v>281</v>
      </c>
      <c r="W103" s="81">
        <v>7.079116066095958</v>
      </c>
      <c r="X103" s="81">
        <v>0.33382172838406554</v>
      </c>
      <c r="Y103" s="81" t="s">
        <v>281</v>
      </c>
      <c r="Z103" s="81">
        <v>8.0023524580026067E-2</v>
      </c>
      <c r="AA103" s="102">
        <v>0.64045107532581402</v>
      </c>
      <c r="AB103" s="81">
        <v>5.7618437900128036E-2</v>
      </c>
      <c r="AC103" s="81">
        <v>0.20280172413793102</v>
      </c>
      <c r="AD103" s="81">
        <v>0.16342583001587688</v>
      </c>
      <c r="AE103" s="81">
        <v>5.6387999999999998</v>
      </c>
      <c r="AF103" s="81">
        <v>0.21871931055418264</v>
      </c>
      <c r="AG103" s="81">
        <v>5.2646046741890498</v>
      </c>
      <c r="AH103" s="81">
        <v>1.8234504438751627E-2</v>
      </c>
      <c r="AI103" s="81">
        <v>3.5948261668935011</v>
      </c>
      <c r="AJ103" s="81">
        <v>5.5655012607725624E-2</v>
      </c>
      <c r="AK103" s="81">
        <v>11.923444390821711</v>
      </c>
      <c r="AL103" s="81">
        <v>0.94487658145565778</v>
      </c>
      <c r="AM103" s="81">
        <v>0.75267101815038762</v>
      </c>
      <c r="AN103" s="81">
        <v>2.6965460947706554</v>
      </c>
      <c r="AO103" s="81">
        <v>4.5005569996286666E-2</v>
      </c>
      <c r="AP103" s="81">
        <v>4.4574620161810984E-2</v>
      </c>
      <c r="AQ103" s="81">
        <v>2.5648535896075932E-4</v>
      </c>
      <c r="AR103" s="81">
        <v>1.3664596273291925E-2</v>
      </c>
      <c r="AS103" s="81">
        <v>5.0915141430948419E-4</v>
      </c>
      <c r="AT103" s="81">
        <v>6.1295820214333158E-3</v>
      </c>
      <c r="AU103" s="81">
        <v>1.5978695073235686E-4</v>
      </c>
      <c r="AV103" s="81">
        <v>9.0797546012269924E-3</v>
      </c>
      <c r="AW103" s="81">
        <v>2.263693323452132E-3</v>
      </c>
      <c r="AX103" s="81" t="s">
        <v>281</v>
      </c>
      <c r="AY103" s="81">
        <v>9.7316084186136326E-3</v>
      </c>
      <c r="AZ103" s="81">
        <v>0</v>
      </c>
      <c r="BA103" s="81">
        <v>7.5685046511292852E-3</v>
      </c>
      <c r="BB103" s="81" t="s">
        <v>281</v>
      </c>
      <c r="BC103" s="81">
        <v>1.0673444935560328</v>
      </c>
      <c r="BE103" s="81">
        <f t="shared" si="1"/>
        <v>1.6841992722551853</v>
      </c>
      <c r="BF103" s="81" t="s">
        <v>281</v>
      </c>
    </row>
    <row r="104" spans="1:58" x14ac:dyDescent="0.25">
      <c r="A104" s="54">
        <v>1936</v>
      </c>
      <c r="B104" s="81">
        <v>18.124020901932713</v>
      </c>
      <c r="C104" s="81">
        <v>9.206138464969948</v>
      </c>
      <c r="D104" s="81">
        <v>9.7533634496919923</v>
      </c>
      <c r="E104" s="81">
        <v>7.5516367593712204</v>
      </c>
      <c r="F104" s="81">
        <v>2.0545723586860021</v>
      </c>
      <c r="G104" s="81">
        <v>0.60825015033072749</v>
      </c>
      <c r="H104" s="81">
        <v>0.16410531972058032</v>
      </c>
      <c r="I104" s="81">
        <v>3.4657039711191336E-2</v>
      </c>
      <c r="J104" s="81">
        <v>0.86885785980489694</v>
      </c>
      <c r="K104" s="81">
        <v>4.8477142027301774</v>
      </c>
      <c r="L104" s="81">
        <v>8.8574317492416579E-2</v>
      </c>
      <c r="M104" s="81">
        <v>0.12597463597933303</v>
      </c>
      <c r="N104" s="81">
        <v>9.3561271768653143E-2</v>
      </c>
      <c r="O104" s="81">
        <v>4.6640115163147797</v>
      </c>
      <c r="P104" s="81">
        <v>0.18167365631995924</v>
      </c>
      <c r="Q104" s="81">
        <v>0.95544077067221334</v>
      </c>
      <c r="R104" s="81">
        <v>2.4220745091977123</v>
      </c>
      <c r="S104" s="81" t="s">
        <v>281</v>
      </c>
      <c r="T104" s="81" t="s">
        <v>281</v>
      </c>
      <c r="U104" s="81">
        <v>3.3839044881715674</v>
      </c>
      <c r="V104" s="81" t="s">
        <v>281</v>
      </c>
      <c r="W104" s="81">
        <v>6.7809124278972206</v>
      </c>
      <c r="X104" s="81">
        <v>0.33050214322707189</v>
      </c>
      <c r="Y104" s="81" t="s">
        <v>281</v>
      </c>
      <c r="Z104" s="81">
        <v>7.6084283576817055E-2</v>
      </c>
      <c r="AA104" s="102">
        <v>0.56305645017961181</v>
      </c>
      <c r="AB104" s="81">
        <v>6.7895740623013345E-2</v>
      </c>
      <c r="AC104" s="81">
        <v>0.14956862047496219</v>
      </c>
      <c r="AD104" s="81">
        <v>0.21180245723921948</v>
      </c>
      <c r="AE104" s="81">
        <v>5.9472000000000005</v>
      </c>
      <c r="AF104" s="81">
        <v>0.23281563525484916</v>
      </c>
      <c r="AG104" s="81">
        <v>6.811062321389695</v>
      </c>
      <c r="AH104" s="81">
        <v>1.5017469950588308E-2</v>
      </c>
      <c r="AI104" s="81">
        <v>4.5696103451903483</v>
      </c>
      <c r="AJ104" s="81">
        <v>5.4750707216180618E-2</v>
      </c>
      <c r="AK104" s="81">
        <v>10.935927668680606</v>
      </c>
      <c r="AL104" s="81">
        <v>0.70259997619060433</v>
      </c>
      <c r="AM104" s="81">
        <v>0.9920260356971432</v>
      </c>
      <c r="AN104" s="81">
        <v>0.48130754922725255</v>
      </c>
      <c r="AO104" s="81">
        <v>4.5125958378970425E-2</v>
      </c>
      <c r="AP104" s="81">
        <v>6.4234299190841795E-2</v>
      </c>
      <c r="AQ104" s="81">
        <v>6.8509466315194728E-5</v>
      </c>
      <c r="AR104" s="81">
        <v>1.4574898785425099E-2</v>
      </c>
      <c r="AS104" s="81">
        <v>4.4626743232157505E-4</v>
      </c>
      <c r="AT104" s="81">
        <v>7.0798478003733737E-3</v>
      </c>
      <c r="AU104" s="81">
        <v>1.585309465618601E-4</v>
      </c>
      <c r="AV104" s="81">
        <v>7.9311035449629481E-3</v>
      </c>
      <c r="AW104" s="81">
        <v>2.0527666293835116E-3</v>
      </c>
      <c r="AX104" s="81" t="s">
        <v>281</v>
      </c>
      <c r="AY104" s="81">
        <v>1.1100622994147631E-2</v>
      </c>
      <c r="AZ104" s="81">
        <v>0</v>
      </c>
      <c r="BA104" s="81">
        <v>1.0571338228382412E-2</v>
      </c>
      <c r="BB104" s="81" t="s">
        <v>281</v>
      </c>
      <c r="BC104" s="81">
        <v>1.0144890469349306</v>
      </c>
      <c r="BE104" s="81">
        <f t="shared" si="1"/>
        <v>1.6545683703168379</v>
      </c>
      <c r="BF104" s="81" t="s">
        <v>281</v>
      </c>
    </row>
    <row r="105" spans="1:58" x14ac:dyDescent="0.25">
      <c r="A105" s="54">
        <v>1937</v>
      </c>
      <c r="B105" s="81">
        <v>17.660341616980681</v>
      </c>
      <c r="C105" s="81">
        <v>9.7078332129206668</v>
      </c>
      <c r="D105" s="81">
        <v>8.3260530016224976</v>
      </c>
      <c r="E105" s="81">
        <v>6.8990876492433024</v>
      </c>
      <c r="F105" s="81">
        <v>2.0077572168763878</v>
      </c>
      <c r="G105" s="81">
        <v>0.67198658039779535</v>
      </c>
      <c r="H105" s="81">
        <v>0.18436916511069618</v>
      </c>
      <c r="I105" s="81">
        <v>5.5929398786541643E-2</v>
      </c>
      <c r="J105" s="81">
        <v>0.76525889342630948</v>
      </c>
      <c r="K105" s="81">
        <v>4.5985831062670304</v>
      </c>
      <c r="L105" s="81">
        <v>9.8914518317503378E-2</v>
      </c>
      <c r="M105" s="81">
        <v>0.14345854169089428</v>
      </c>
      <c r="N105" s="81">
        <v>0.10669216061185467</v>
      </c>
      <c r="O105" s="81">
        <v>4.5989473684210527</v>
      </c>
      <c r="P105" s="81">
        <v>0.1867810523123771</v>
      </c>
      <c r="Q105" s="81">
        <v>0.82572486089335473</v>
      </c>
      <c r="R105" s="81">
        <v>2.372551427694197</v>
      </c>
      <c r="S105" s="81" t="s">
        <v>281</v>
      </c>
      <c r="T105" s="81" t="s">
        <v>281</v>
      </c>
      <c r="U105" s="81">
        <v>3.9074118809706819</v>
      </c>
      <c r="V105" s="81" t="s">
        <v>281</v>
      </c>
      <c r="W105" s="81">
        <v>7.2103408060126988</v>
      </c>
      <c r="X105" s="81">
        <v>0.32487731955412563</v>
      </c>
      <c r="Y105" s="81" t="s">
        <v>281</v>
      </c>
      <c r="Z105" s="81">
        <v>8.4146920025999106E-2</v>
      </c>
      <c r="AA105" s="102">
        <v>0.63898743392471979</v>
      </c>
      <c r="AB105" s="81">
        <v>7.5614366729678639E-2</v>
      </c>
      <c r="AC105" s="81">
        <v>0.15564765011903711</v>
      </c>
      <c r="AD105" s="81">
        <v>0.23508231168510163</v>
      </c>
      <c r="AE105" s="81">
        <v>6.3815999999999997</v>
      </c>
      <c r="AF105" s="81">
        <v>0.25577175764470983</v>
      </c>
      <c r="AG105" s="81">
        <v>6.4007124945293725</v>
      </c>
      <c r="AH105" s="81">
        <v>1.6964176709782421E-2</v>
      </c>
      <c r="AI105" s="81">
        <v>1.255360496192373</v>
      </c>
      <c r="AJ105" s="81">
        <v>5.2741334978170747E-2</v>
      </c>
      <c r="AK105" s="81">
        <v>4.9745088444756087</v>
      </c>
      <c r="AL105" s="81">
        <v>0.73750869406434183</v>
      </c>
      <c r="AM105" s="81">
        <v>0.94651236743145417</v>
      </c>
      <c r="AN105" s="81">
        <v>1.8216904222745369</v>
      </c>
      <c r="AO105" s="81">
        <v>5.055904334828102E-2</v>
      </c>
      <c r="AP105" s="81">
        <v>6.3680103920348646E-2</v>
      </c>
      <c r="AQ105" s="81">
        <v>7.7549741500861674E-5</v>
      </c>
      <c r="AR105" s="81">
        <v>1.3104524180967239E-2</v>
      </c>
      <c r="AS105" s="81">
        <v>4.3030466433000811E-4</v>
      </c>
      <c r="AT105" s="81">
        <v>7.4412862313757398E-3</v>
      </c>
      <c r="AU105" s="81">
        <v>1.5727391874180863E-4</v>
      </c>
      <c r="AV105" s="81">
        <v>1.0354971563051579E-2</v>
      </c>
      <c r="AW105" s="81">
        <v>2.2360727366189039E-3</v>
      </c>
      <c r="AX105" s="81" t="s">
        <v>281</v>
      </c>
      <c r="AY105" s="81">
        <v>9.9410898379970539E-3</v>
      </c>
      <c r="AZ105" s="81">
        <v>0</v>
      </c>
      <c r="BA105" s="81">
        <v>1.1255700432650523E-2</v>
      </c>
      <c r="BB105" s="81" t="s">
        <v>281</v>
      </c>
      <c r="BC105" s="81">
        <v>0.95056465267246915</v>
      </c>
      <c r="BE105" s="81">
        <f t="shared" si="1"/>
        <v>1.6658923225018427</v>
      </c>
      <c r="BF105" s="81" t="s">
        <v>281</v>
      </c>
    </row>
    <row r="106" spans="1:58" x14ac:dyDescent="0.25">
      <c r="A106" s="54">
        <v>1938</v>
      </c>
      <c r="B106" s="81">
        <v>16.43560266920877</v>
      </c>
      <c r="C106" s="81">
        <v>11.199168814194504</v>
      </c>
      <c r="D106" s="81">
        <v>10.850857371794872</v>
      </c>
      <c r="E106" s="81">
        <v>7.0194077297361428</v>
      </c>
      <c r="F106" s="81">
        <v>1.8225973641344588</v>
      </c>
      <c r="G106" s="81">
        <v>0.63372342966324335</v>
      </c>
      <c r="H106" s="81">
        <v>0.19094519459888801</v>
      </c>
      <c r="I106" s="81">
        <v>5.8424507658643321E-2</v>
      </c>
      <c r="J106" s="81">
        <v>0.69439038478368675</v>
      </c>
      <c r="K106" s="81">
        <v>4.0871547939385353</v>
      </c>
      <c r="L106" s="81">
        <v>8.9479060265577129E-2</v>
      </c>
      <c r="M106" s="81">
        <v>0.1372020725388601</v>
      </c>
      <c r="N106" s="81">
        <v>0.12482134349690327</v>
      </c>
      <c r="O106" s="81">
        <v>3.9541030534351145</v>
      </c>
      <c r="P106" s="81">
        <v>0.18292836989935571</v>
      </c>
      <c r="Q106" s="81">
        <v>0.85542015441577346</v>
      </c>
      <c r="R106" s="81">
        <v>2.5318098720292506</v>
      </c>
      <c r="S106" s="81" t="s">
        <v>281</v>
      </c>
      <c r="T106" s="81" t="s">
        <v>281</v>
      </c>
      <c r="U106" s="81">
        <v>4.0009599650921785</v>
      </c>
      <c r="V106" s="81" t="s">
        <v>281</v>
      </c>
      <c r="W106" s="81">
        <v>6.9885520158964161</v>
      </c>
      <c r="X106" s="81">
        <v>0.3183057645173954</v>
      </c>
      <c r="Y106" s="81" t="s">
        <v>281</v>
      </c>
      <c r="Z106" s="81">
        <v>8.4995458637207283E-2</v>
      </c>
      <c r="AA106" s="102">
        <v>0.56159214225228549</v>
      </c>
      <c r="AB106" s="81">
        <v>6.7331670822942641E-2</v>
      </c>
      <c r="AC106" s="81">
        <v>0.1739084876004191</v>
      </c>
      <c r="AD106" s="81">
        <v>0.23325896256782858</v>
      </c>
      <c r="AE106" s="81">
        <v>6.1008000000000004</v>
      </c>
      <c r="AF106" s="81">
        <v>0.27396462949745626</v>
      </c>
      <c r="AG106" s="81">
        <v>6.1811071672276734</v>
      </c>
      <c r="AH106" s="81">
        <v>9.9467152647100161E-3</v>
      </c>
      <c r="AI106" s="81">
        <v>3.6910379293931346</v>
      </c>
      <c r="AJ106" s="81">
        <v>5.2423109690252115E-2</v>
      </c>
      <c r="AK106" s="81">
        <v>-1.1528806414725601</v>
      </c>
      <c r="AL106" s="81">
        <v>0.89506814352271469</v>
      </c>
      <c r="AM106" s="81">
        <v>1.0504844513238718</v>
      </c>
      <c r="AN106" s="81">
        <v>1.3973322141799975</v>
      </c>
      <c r="AO106" s="81">
        <v>5.6981664315937937E-2</v>
      </c>
      <c r="AP106" s="81">
        <v>6.9553295779459651E-2</v>
      </c>
      <c r="AQ106" s="81">
        <v>1.168825097012483E-5</v>
      </c>
      <c r="AR106" s="81">
        <v>1.2981744421906694E-2</v>
      </c>
      <c r="AS106" s="81">
        <v>4.2435522467428873E-4</v>
      </c>
      <c r="AT106" s="81">
        <v>4.5409646767484236E-3</v>
      </c>
      <c r="AU106" s="81">
        <v>7.8018334308562506E-5</v>
      </c>
      <c r="AV106" s="81">
        <v>9.4488188976377951E-3</v>
      </c>
      <c r="AW106" s="81">
        <v>1.8074557549893309E-3</v>
      </c>
      <c r="AX106" s="81" t="s">
        <v>281</v>
      </c>
      <c r="AY106" s="81">
        <v>1.0806916426512967E-2</v>
      </c>
      <c r="AZ106" s="81">
        <v>0</v>
      </c>
      <c r="BA106" s="81">
        <v>1.1174765595605637E-2</v>
      </c>
      <c r="BB106" s="81" t="s">
        <v>281</v>
      </c>
      <c r="BC106" s="81">
        <v>0.92662152268864151</v>
      </c>
      <c r="BE106" s="81">
        <f t="shared" si="1"/>
        <v>1.745120737220796</v>
      </c>
      <c r="BF106" s="81" t="s">
        <v>281</v>
      </c>
    </row>
    <row r="107" spans="1:58" x14ac:dyDescent="0.25">
      <c r="A107" s="54">
        <v>1939</v>
      </c>
      <c r="B107" s="81">
        <v>16.2588830548926</v>
      </c>
      <c r="C107" s="81">
        <v>11.303070454024306</v>
      </c>
      <c r="D107" s="81">
        <v>12.581893681572351</v>
      </c>
      <c r="E107" s="81">
        <v>7.9700256299721746</v>
      </c>
      <c r="F107" s="81" t="s">
        <v>281</v>
      </c>
      <c r="G107" s="81">
        <v>0.51487130600571962</v>
      </c>
      <c r="H107" s="81">
        <v>0.21067017082785808</v>
      </c>
      <c r="I107" s="81">
        <v>3.9392295170916976E-2</v>
      </c>
      <c r="J107" s="81">
        <v>0.75363761798920403</v>
      </c>
      <c r="K107" s="81">
        <v>5.2252543320290661</v>
      </c>
      <c r="L107" s="81">
        <v>0.10511247443762781</v>
      </c>
      <c r="M107" s="81">
        <v>0.15741289000227737</v>
      </c>
      <c r="N107" s="81">
        <v>1.2993993044577933E-3</v>
      </c>
      <c r="O107" s="81">
        <v>4.1679505468378499</v>
      </c>
      <c r="P107" s="81">
        <v>0.19533662561730322</v>
      </c>
      <c r="Q107" s="81">
        <v>0.92344328659441133</v>
      </c>
      <c r="R107" s="81">
        <v>3.0450559419413366</v>
      </c>
      <c r="S107" s="81" t="s">
        <v>281</v>
      </c>
      <c r="T107" s="81" t="s">
        <v>281</v>
      </c>
      <c r="U107" s="81">
        <v>4.2159748563996962</v>
      </c>
      <c r="V107" s="81" t="s">
        <v>281</v>
      </c>
      <c r="W107" s="81">
        <v>8.0591962415084755</v>
      </c>
      <c r="X107" s="81">
        <v>0.30148820817240962</v>
      </c>
      <c r="Y107" s="81" t="s">
        <v>281</v>
      </c>
      <c r="Z107" s="81">
        <v>9.3188706613521272E-2</v>
      </c>
      <c r="AA107" s="102">
        <v>0.22527035036673801</v>
      </c>
      <c r="AB107" s="81">
        <v>3.5402581438229871E-2</v>
      </c>
      <c r="AC107" s="81">
        <v>0.20957649092480554</v>
      </c>
      <c r="AD107" s="81">
        <v>0.26590736131489517</v>
      </c>
      <c r="AE107" s="81">
        <v>6.1824000000000003</v>
      </c>
      <c r="AF107" s="81">
        <v>0.24800893689301512</v>
      </c>
      <c r="AG107" s="81">
        <v>6.1777070575397204</v>
      </c>
      <c r="AH107" s="81">
        <v>1.1790370771650223E-2</v>
      </c>
      <c r="AI107" s="81">
        <v>2.7188441329680222</v>
      </c>
      <c r="AJ107" s="81" t="s">
        <v>281</v>
      </c>
      <c r="AK107" s="81">
        <v>9.1943988383335959</v>
      </c>
      <c r="AL107" s="81">
        <v>0.88141278600901651</v>
      </c>
      <c r="AM107" s="81">
        <v>1.1977284560149395</v>
      </c>
      <c r="AN107" s="81">
        <v>2.3913029243262032</v>
      </c>
      <c r="AO107" s="81">
        <v>5.9462236684363762E-2</v>
      </c>
      <c r="AP107" s="81">
        <v>4.2696542191477699E-2</v>
      </c>
      <c r="AQ107" s="81">
        <v>2.3253740945574619E-5</v>
      </c>
      <c r="AR107" s="81">
        <v>9.5999999999999992E-3</v>
      </c>
      <c r="AS107" s="81">
        <v>2.0136339800734136E-4</v>
      </c>
      <c r="AT107" s="81">
        <v>4.3451824471932958E-3</v>
      </c>
      <c r="AU107" s="81">
        <v>0</v>
      </c>
      <c r="AV107" s="81">
        <v>7.899191273274403E-3</v>
      </c>
      <c r="AW107" s="81">
        <v>1.9170506912442396E-3</v>
      </c>
      <c r="AX107" s="81" t="s">
        <v>281</v>
      </c>
      <c r="AY107" s="81">
        <v>0</v>
      </c>
      <c r="AZ107" s="81">
        <v>3.9359748097612176E-4</v>
      </c>
      <c r="BA107" s="81">
        <v>1.1510409399551457E-2</v>
      </c>
      <c r="BB107" s="81" t="s">
        <v>281</v>
      </c>
      <c r="BC107" s="81">
        <v>1.0292760821348506</v>
      </c>
      <c r="BE107" s="81">
        <f t="shared" si="1"/>
        <v>1.5763668850514707</v>
      </c>
      <c r="BF107" s="81" t="s">
        <v>281</v>
      </c>
    </row>
    <row r="108" spans="1:58" x14ac:dyDescent="0.25">
      <c r="A108" s="54">
        <v>1940</v>
      </c>
      <c r="B108" s="81">
        <v>17.703512195121952</v>
      </c>
      <c r="C108" s="81">
        <v>7.8335529590425894</v>
      </c>
      <c r="D108" s="81">
        <v>11.342265537459282</v>
      </c>
      <c r="E108" s="81">
        <v>6.9646083006561312</v>
      </c>
      <c r="F108" s="81" t="s">
        <v>281</v>
      </c>
      <c r="G108" s="81">
        <v>0.33635274382937935</v>
      </c>
      <c r="H108" s="81">
        <v>0.1662839248434238</v>
      </c>
      <c r="I108" s="81">
        <v>3.5370470524607893E-2</v>
      </c>
      <c r="J108" s="81">
        <v>0.67443012815923242</v>
      </c>
      <c r="K108" s="81">
        <v>5.7060439560439562</v>
      </c>
      <c r="L108" s="81">
        <v>9.1277890466531439E-2</v>
      </c>
      <c r="M108" s="81">
        <v>0.12028381574501631</v>
      </c>
      <c r="N108" s="81">
        <v>5.154185022026431E-4</v>
      </c>
      <c r="O108" s="81">
        <v>4.1415996213913866</v>
      </c>
      <c r="P108" s="81">
        <v>0.1703230622485796</v>
      </c>
      <c r="Q108" s="81">
        <v>0.7458923954989245</v>
      </c>
      <c r="R108" s="81">
        <v>2.3613561356135615</v>
      </c>
      <c r="S108" s="81" t="s">
        <v>281</v>
      </c>
      <c r="T108" s="81" t="s">
        <v>281</v>
      </c>
      <c r="U108" s="81">
        <v>3.0576935501238287</v>
      </c>
      <c r="V108" s="81" t="s">
        <v>281</v>
      </c>
      <c r="W108" s="81">
        <v>5.860438800528069</v>
      </c>
      <c r="X108" s="81">
        <v>0.27555238046639791</v>
      </c>
      <c r="Y108" s="81" t="s">
        <v>281</v>
      </c>
      <c r="Z108" s="81">
        <v>8.5008414792045073E-2</v>
      </c>
      <c r="AA108" s="102">
        <v>0.33964530668643123</v>
      </c>
      <c r="AB108" s="81">
        <v>4.6210268948655257E-2</v>
      </c>
      <c r="AC108" s="81">
        <v>0.22761806981519508</v>
      </c>
      <c r="AD108" s="81">
        <v>0.30822793036633817</v>
      </c>
      <c r="AE108" s="81">
        <v>6.0936000000000003</v>
      </c>
      <c r="AF108" s="81">
        <v>0.23591976000914575</v>
      </c>
      <c r="AG108" s="81">
        <v>5.9243996778009755</v>
      </c>
      <c r="AH108" s="81">
        <v>1.2494207436678905E-2</v>
      </c>
      <c r="AI108" s="81">
        <v>3.7105307265924168</v>
      </c>
      <c r="AJ108" s="81">
        <v>4.7508661046040214E-2</v>
      </c>
      <c r="AK108" s="81">
        <v>14.71413353877222</v>
      </c>
      <c r="AL108" s="81">
        <v>0.95944621761649351</v>
      </c>
      <c r="AM108" s="81">
        <v>1.3984478350127687</v>
      </c>
      <c r="AN108" s="81">
        <v>3.852896697157576</v>
      </c>
      <c r="AO108" s="81">
        <v>6.6954716345884069E-2</v>
      </c>
      <c r="AP108" s="81">
        <v>4.1028496300157598E-2</v>
      </c>
      <c r="AQ108" s="81">
        <v>9.2526553193129886E-6</v>
      </c>
      <c r="AR108" s="81">
        <v>4.7032474804031355E-3</v>
      </c>
      <c r="AS108" s="81">
        <v>2.1096173733195449E-4</v>
      </c>
      <c r="AT108" s="81">
        <v>4.7049261697217504E-3</v>
      </c>
      <c r="AU108" s="81">
        <v>0</v>
      </c>
      <c r="AV108" s="81">
        <v>9.0541037909458964E-3</v>
      </c>
      <c r="AW108" s="81">
        <v>1.302381670183901E-3</v>
      </c>
      <c r="AX108" s="81" t="s">
        <v>281</v>
      </c>
      <c r="AY108" s="81">
        <v>0</v>
      </c>
      <c r="AZ108" s="81">
        <v>2.3206343067105008E-4</v>
      </c>
      <c r="BA108" s="81">
        <v>9.5170007309292402E-3</v>
      </c>
      <c r="BB108" s="81" t="s">
        <v>281</v>
      </c>
      <c r="BC108" s="81">
        <v>0.97004592881505902</v>
      </c>
      <c r="BE108" s="81">
        <f t="shared" si="1"/>
        <v>1.6662664308794326</v>
      </c>
      <c r="BF108" s="81" t="s">
        <v>281</v>
      </c>
    </row>
    <row r="109" spans="1:58" x14ac:dyDescent="0.25">
      <c r="A109" s="54">
        <v>1941</v>
      </c>
      <c r="B109" s="81">
        <v>11.353636363636364</v>
      </c>
      <c r="C109" s="81">
        <v>9.3824560724383996</v>
      </c>
      <c r="D109" s="81">
        <v>9.5318344720897237</v>
      </c>
      <c r="E109" s="81">
        <v>6.7501674429346794</v>
      </c>
      <c r="F109" s="81" t="s">
        <v>281</v>
      </c>
      <c r="G109" s="81">
        <v>0.3983566940550991</v>
      </c>
      <c r="H109" s="81">
        <v>4.5042712917421693E-2</v>
      </c>
      <c r="I109" s="81">
        <v>1.588330632090762E-2</v>
      </c>
      <c r="J109" s="81">
        <v>0.87970064347132848</v>
      </c>
      <c r="K109" s="81">
        <v>5.4114099429502849</v>
      </c>
      <c r="L109" s="81">
        <v>0.11707317073170731</v>
      </c>
      <c r="M109" s="81">
        <v>5.835378095025652E-2</v>
      </c>
      <c r="N109" s="81">
        <v>3.981843794020973E-4</v>
      </c>
      <c r="O109" s="81">
        <v>4.729102021626705</v>
      </c>
      <c r="P109" s="81">
        <v>2.7899452463912393E-2</v>
      </c>
      <c r="Q109" s="81">
        <v>0.77681927021391117</v>
      </c>
      <c r="R109" s="81">
        <v>2.3188086373790018</v>
      </c>
      <c r="S109" s="81" t="s">
        <v>281</v>
      </c>
      <c r="T109" s="81" t="s">
        <v>281</v>
      </c>
      <c r="U109" s="81">
        <v>2.4815068493150685</v>
      </c>
      <c r="V109" s="81" t="s">
        <v>281</v>
      </c>
      <c r="W109" s="81">
        <v>5.3640167364016733</v>
      </c>
      <c r="X109" s="81">
        <v>0.24493544930346478</v>
      </c>
      <c r="Y109" s="81" t="s">
        <v>281</v>
      </c>
      <c r="Z109" s="81">
        <v>9.056871916269206E-2</v>
      </c>
      <c r="AA109" s="102">
        <v>0.62422141846492163</v>
      </c>
      <c r="AB109" s="81">
        <v>3.3885819521178633E-2</v>
      </c>
      <c r="AC109" s="81">
        <v>0.23445591470638008</v>
      </c>
      <c r="AD109" s="81">
        <v>0.34258127268111288</v>
      </c>
      <c r="AE109" s="81">
        <v>6.2568000000000001</v>
      </c>
      <c r="AF109" s="81">
        <v>0.21532431117503992</v>
      </c>
      <c r="AG109" s="81">
        <v>5.812410506721652</v>
      </c>
      <c r="AH109" s="81">
        <v>9.9034429008211088E-3</v>
      </c>
      <c r="AI109" s="81">
        <v>4.0863416761532791</v>
      </c>
      <c r="AJ109" s="81">
        <v>4.6010293359411654E-2</v>
      </c>
      <c r="AK109" s="81">
        <v>7.9255729129711741</v>
      </c>
      <c r="AL109" s="81">
        <v>0.83457564729341183</v>
      </c>
      <c r="AM109" s="81">
        <v>1.1431591339996787</v>
      </c>
      <c r="AN109" s="81">
        <v>2.0452602247808649</v>
      </c>
      <c r="AO109" s="81">
        <v>6.1517961245905285E-2</v>
      </c>
      <c r="AP109" s="81">
        <v>3.4305133246635269E-2</v>
      </c>
      <c r="AQ109" s="81">
        <v>1.1505096757863732E-5</v>
      </c>
      <c r="AR109" s="81">
        <v>7.3215375228798053E-4</v>
      </c>
      <c r="AS109" s="81">
        <v>2.5733980086801127E-4</v>
      </c>
      <c r="AT109" s="81">
        <v>5.224088854160854E-3</v>
      </c>
      <c r="AU109" s="81">
        <v>0</v>
      </c>
      <c r="AV109" s="81">
        <v>7.9942383867482904E-3</v>
      </c>
      <c r="AW109" s="81">
        <v>7.8097266595669149E-4</v>
      </c>
      <c r="AX109" s="81" t="s">
        <v>281</v>
      </c>
      <c r="AY109" s="81">
        <v>0</v>
      </c>
      <c r="AZ109" s="81">
        <v>1.5202381706467345E-4</v>
      </c>
      <c r="BA109" s="81">
        <v>1.1686573115964728E-2</v>
      </c>
      <c r="BB109" s="81" t="s">
        <v>281</v>
      </c>
      <c r="BC109" s="81">
        <v>0.89874252954784095</v>
      </c>
      <c r="BE109" s="81">
        <f t="shared" si="1"/>
        <v>1.5156429553476696</v>
      </c>
      <c r="BF109" s="81" t="s">
        <v>281</v>
      </c>
    </row>
    <row r="110" spans="1:58" x14ac:dyDescent="0.25">
      <c r="A110" s="54">
        <v>1942</v>
      </c>
      <c r="B110" s="81">
        <v>10.909035532994924</v>
      </c>
      <c r="C110" s="81">
        <v>9.8088240949092125</v>
      </c>
      <c r="D110" s="81">
        <v>9.4518216202402243</v>
      </c>
      <c r="E110" s="81">
        <v>6.685496600718051</v>
      </c>
      <c r="F110" s="81" t="s">
        <v>281</v>
      </c>
      <c r="G110" s="81">
        <v>0.2464896325936704</v>
      </c>
      <c r="H110" s="81">
        <v>4.4581091468101457E-2</v>
      </c>
      <c r="I110" s="81">
        <v>3.5922330097087375E-2</v>
      </c>
      <c r="J110" s="81">
        <v>0.7411548126605868</v>
      </c>
      <c r="K110" s="81">
        <v>4.7114320752146064</v>
      </c>
      <c r="L110" s="81">
        <v>0.13567330408369896</v>
      </c>
      <c r="M110" s="81">
        <v>2.8931652289316521E-2</v>
      </c>
      <c r="N110" s="81">
        <v>6.1567164179104475E-2</v>
      </c>
      <c r="O110" s="81">
        <v>4.7704153056462895</v>
      </c>
      <c r="P110" s="81">
        <v>9.7685950413223133E-3</v>
      </c>
      <c r="Q110" s="81">
        <v>0.60527002321612788</v>
      </c>
      <c r="R110" s="81">
        <v>2.1444395214887018</v>
      </c>
      <c r="S110" s="81" t="s">
        <v>281</v>
      </c>
      <c r="T110" s="81" t="s">
        <v>281</v>
      </c>
      <c r="U110" s="81">
        <v>2.5822477650063855</v>
      </c>
      <c r="V110" s="81" t="s">
        <v>281</v>
      </c>
      <c r="W110" s="81">
        <v>3.2303807058526419</v>
      </c>
      <c r="X110" s="81">
        <v>0.21925703188623694</v>
      </c>
      <c r="Y110" s="81" t="s">
        <v>281</v>
      </c>
      <c r="Z110" s="81">
        <v>8.2185808566093241E-2</v>
      </c>
      <c r="AA110" s="102">
        <v>0.65066523110221686</v>
      </c>
      <c r="AB110" s="81">
        <v>4.3929225137278829E-2</v>
      </c>
      <c r="AC110" s="81">
        <v>0.23844932742919206</v>
      </c>
      <c r="AD110" s="81">
        <v>0.37913934675668093</v>
      </c>
      <c r="AE110" s="81">
        <v>6.1008000000000004</v>
      </c>
      <c r="AF110" s="81">
        <v>0.18949863624041302</v>
      </c>
      <c r="AG110" s="81">
        <v>5.4581383339514522</v>
      </c>
      <c r="AH110" s="81">
        <v>4.8725056077803738E-3</v>
      </c>
      <c r="AI110" s="81">
        <v>4.5313801543475103</v>
      </c>
      <c r="AJ110" s="81">
        <v>3.2164363593868053E-2</v>
      </c>
      <c r="AK110" s="81">
        <v>12.165125667128555</v>
      </c>
      <c r="AL110" s="81">
        <v>0.89289842577237089</v>
      </c>
      <c r="AM110" s="81">
        <v>1.1624170461763279</v>
      </c>
      <c r="AN110" s="81">
        <v>3.9227721307458423</v>
      </c>
      <c r="AO110" s="81">
        <v>6.240729550074163E-2</v>
      </c>
      <c r="AP110" s="81">
        <v>2.6174357548478844E-2</v>
      </c>
      <c r="AQ110" s="81">
        <v>1.1444681179794033E-5</v>
      </c>
      <c r="AR110" s="81">
        <v>0</v>
      </c>
      <c r="AS110" s="81">
        <v>1.5442846328538986E-4</v>
      </c>
      <c r="AT110" s="81">
        <v>5.7299583291562052E-3</v>
      </c>
      <c r="AU110" s="81">
        <v>0</v>
      </c>
      <c r="AV110" s="81">
        <v>6.4377682403433476E-3</v>
      </c>
      <c r="AW110" s="81">
        <v>6.9893412545867547E-4</v>
      </c>
      <c r="AX110" s="81" t="s">
        <v>281</v>
      </c>
      <c r="AY110" s="81">
        <v>0</v>
      </c>
      <c r="AZ110" s="81">
        <v>0</v>
      </c>
      <c r="BA110" s="81">
        <v>5.802055257464001E-3</v>
      </c>
      <c r="BB110" s="81" t="s">
        <v>281</v>
      </c>
      <c r="BC110" s="81">
        <v>0.79273671751428432</v>
      </c>
      <c r="BE110" s="81">
        <f t="shared" si="1"/>
        <v>1.5588389525093032</v>
      </c>
      <c r="BF110" s="81" t="s">
        <v>281</v>
      </c>
    </row>
    <row r="111" spans="1:58" x14ac:dyDescent="0.25">
      <c r="A111" s="54">
        <v>1943</v>
      </c>
      <c r="B111" s="81">
        <v>10.140307692307692</v>
      </c>
      <c r="C111" s="81">
        <v>9.9522039828010378</v>
      </c>
      <c r="D111" s="81">
        <v>13.896155015197568</v>
      </c>
      <c r="E111" s="81">
        <v>7.2153286845795277</v>
      </c>
      <c r="F111" s="81" t="s">
        <v>281</v>
      </c>
      <c r="G111" s="81">
        <v>0.34603251637951954</v>
      </c>
      <c r="H111" s="81">
        <v>2.795644466953659E-2</v>
      </c>
      <c r="I111" s="81">
        <v>5.0631550658425152E-2</v>
      </c>
      <c r="J111" s="81">
        <v>0.78031637102157325</v>
      </c>
      <c r="K111" s="81">
        <v>4.7911744552555842</v>
      </c>
      <c r="L111" s="81">
        <v>0.10753564154786151</v>
      </c>
      <c r="M111" s="81">
        <v>2.583763594419422E-2</v>
      </c>
      <c r="N111" s="81">
        <v>9.0416024653312776E-2</v>
      </c>
      <c r="O111" s="81">
        <v>4.8661577608142492</v>
      </c>
      <c r="P111" s="81">
        <v>1.1978109819836437E-2</v>
      </c>
      <c r="Q111" s="81">
        <v>0.51751607447761638</v>
      </c>
      <c r="R111" s="81">
        <v>3.0058582308142943</v>
      </c>
      <c r="S111" s="81" t="s">
        <v>281</v>
      </c>
      <c r="T111" s="81" t="s">
        <v>281</v>
      </c>
      <c r="U111" s="81">
        <v>3.6166066511332344</v>
      </c>
      <c r="V111" s="81" t="s">
        <v>281</v>
      </c>
      <c r="W111" s="81">
        <v>4.4004292929292923</v>
      </c>
      <c r="X111" s="81">
        <v>0.19236729328531274</v>
      </c>
      <c r="Y111" s="81" t="s">
        <v>281</v>
      </c>
      <c r="Z111" s="81">
        <v>0.10861035326073433</v>
      </c>
      <c r="AA111" s="102">
        <v>0.95351014738944928</v>
      </c>
      <c r="AB111" s="81">
        <v>7.3484384568279243E-2</v>
      </c>
      <c r="AC111" s="81">
        <v>0.20222864217911682</v>
      </c>
      <c r="AD111" s="81">
        <v>0.3242935310915554</v>
      </c>
      <c r="AE111" s="81">
        <v>6.3708</v>
      </c>
      <c r="AF111" s="81">
        <v>0.18620118131348895</v>
      </c>
      <c r="AG111" s="81">
        <v>5.1579614073304363</v>
      </c>
      <c r="AH111" s="81">
        <v>8.5978954132402991E-3</v>
      </c>
      <c r="AI111" s="81">
        <v>4.1593069215083958</v>
      </c>
      <c r="AJ111" s="81">
        <v>2.896656959812182E-2</v>
      </c>
      <c r="AK111" s="81">
        <v>14.071059178116904</v>
      </c>
      <c r="AL111" s="81">
        <v>1.0036660831634876</v>
      </c>
      <c r="AM111" s="81">
        <v>1.1612796570930202</v>
      </c>
      <c r="AN111" s="81">
        <v>2.6393225045054738</v>
      </c>
      <c r="AO111" s="81">
        <v>6.7384213959556433E-2</v>
      </c>
      <c r="AP111" s="81">
        <v>2.6944697827456204E-2</v>
      </c>
      <c r="AQ111" s="81">
        <v>1.3661513240283247E-5</v>
      </c>
      <c r="AR111" s="81">
        <v>0</v>
      </c>
      <c r="AS111" s="81">
        <v>1.2571713644300323E-4</v>
      </c>
      <c r="AT111" s="81">
        <v>6.2261350082803485E-3</v>
      </c>
      <c r="AU111" s="81">
        <v>0</v>
      </c>
      <c r="AV111" s="81">
        <v>6.3943161634103015E-3</v>
      </c>
      <c r="AW111" s="81">
        <v>6.8368277119416584E-4</v>
      </c>
      <c r="AX111" s="81" t="s">
        <v>281</v>
      </c>
      <c r="AY111" s="81">
        <v>0</v>
      </c>
      <c r="AZ111" s="81">
        <v>0</v>
      </c>
      <c r="BA111" s="81">
        <v>2.2697391312885553E-3</v>
      </c>
      <c r="BB111" s="81" t="s">
        <v>281</v>
      </c>
      <c r="BC111" s="81">
        <v>0.82058687024866694</v>
      </c>
      <c r="BE111" s="81">
        <f t="shared" si="1"/>
        <v>1.6019987548997379</v>
      </c>
      <c r="BF111" s="81" t="s">
        <v>281</v>
      </c>
    </row>
    <row r="112" spans="1:58" x14ac:dyDescent="0.25">
      <c r="A112" s="54">
        <v>1944</v>
      </c>
      <c r="B112" s="81">
        <v>9.6200514138817486</v>
      </c>
      <c r="C112" s="81">
        <v>8.8259091411517634</v>
      </c>
      <c r="D112" s="81">
        <v>17.343973892305762</v>
      </c>
      <c r="E112" s="81">
        <v>8.3152778371061107</v>
      </c>
      <c r="F112" s="81" t="s">
        <v>281</v>
      </c>
      <c r="G112" s="81">
        <v>0.17363406103003259</v>
      </c>
      <c r="H112" s="81">
        <v>1.3806903451725862E-2</v>
      </c>
      <c r="I112" s="81">
        <v>2.2811244979919678E-2</v>
      </c>
      <c r="J112" s="81">
        <v>0.53390029342303003</v>
      </c>
      <c r="K112" s="81">
        <v>5.3651839648544755</v>
      </c>
      <c r="L112" s="81">
        <v>1.6304347826086956E-3</v>
      </c>
      <c r="M112" s="81">
        <v>0</v>
      </c>
      <c r="N112" s="81">
        <v>7.0243902439024383E-2</v>
      </c>
      <c r="O112" s="81">
        <v>3.7334555453712186</v>
      </c>
      <c r="P112" s="81">
        <v>1.4101517871715357E-2</v>
      </c>
      <c r="Q112" s="81">
        <v>0.71233466610051799</v>
      </c>
      <c r="R112" s="81">
        <v>3.7178213507625273</v>
      </c>
      <c r="S112" s="81" t="s">
        <v>281</v>
      </c>
      <c r="T112" s="81" t="s">
        <v>281</v>
      </c>
      <c r="U112" s="81">
        <v>4.6664420343266295</v>
      </c>
      <c r="V112" s="81" t="s">
        <v>281</v>
      </c>
      <c r="W112" s="81">
        <v>3.884083782766838</v>
      </c>
      <c r="X112" s="81">
        <v>0.17682627244380233</v>
      </c>
      <c r="Y112" s="81" t="s">
        <v>281</v>
      </c>
      <c r="Z112" s="81">
        <v>0.13153560626635674</v>
      </c>
      <c r="AA112" s="102">
        <v>0.8715611441087191</v>
      </c>
      <c r="AB112" s="81">
        <v>4.2079806529625154E-2</v>
      </c>
      <c r="AC112" s="81">
        <v>0.18901206390609715</v>
      </c>
      <c r="AD112" s="81">
        <v>0.32367670814829747</v>
      </c>
      <c r="AE112" s="81">
        <v>7.1099999999999994</v>
      </c>
      <c r="AF112" s="81">
        <v>0.19238126949832995</v>
      </c>
      <c r="AG112" s="81">
        <v>6.1313588275962694</v>
      </c>
      <c r="AH112" s="81">
        <v>1.1511484402296469E-2</v>
      </c>
      <c r="AI112" s="81">
        <v>3.04037192972697</v>
      </c>
      <c r="AJ112" s="81">
        <v>3.3872502916342639E-2</v>
      </c>
      <c r="AK112" s="81">
        <v>12.906699873344493</v>
      </c>
      <c r="AL112" s="81">
        <v>1.3859875062717353</v>
      </c>
      <c r="AM112" s="81">
        <v>1.1786886663138489</v>
      </c>
      <c r="AN112" s="81">
        <v>2.0356653029847691</v>
      </c>
      <c r="AO112" s="81">
        <v>9.2512908777969027E-2</v>
      </c>
      <c r="AP112" s="81">
        <v>3.3584612369329046E-2</v>
      </c>
      <c r="AQ112" s="81">
        <v>1.1324814556161642E-5</v>
      </c>
      <c r="AR112" s="81">
        <v>0</v>
      </c>
      <c r="AS112" s="81">
        <v>1.4792899408284024E-4</v>
      </c>
      <c r="AT112" s="81">
        <v>6.692603321288901E-3</v>
      </c>
      <c r="AU112" s="81">
        <v>0</v>
      </c>
      <c r="AV112" s="81">
        <v>6.3514467184191958E-3</v>
      </c>
      <c r="AW112" s="81">
        <v>6.7087829149661761E-4</v>
      </c>
      <c r="AX112" s="81" t="s">
        <v>281</v>
      </c>
      <c r="AY112" s="81">
        <v>0</v>
      </c>
      <c r="AZ112" s="81">
        <v>0</v>
      </c>
      <c r="BA112" s="81">
        <v>1.6081315841318538E-3</v>
      </c>
      <c r="BB112" s="81" t="s">
        <v>281</v>
      </c>
      <c r="BC112" s="81">
        <v>0.82049799486629171</v>
      </c>
      <c r="BE112" s="81">
        <f t="shared" si="1"/>
        <v>1.6483208749408216</v>
      </c>
      <c r="BF112" s="81" t="s">
        <v>281</v>
      </c>
    </row>
    <row r="113" spans="1:58" x14ac:dyDescent="0.25">
      <c r="A113" s="54">
        <v>1945</v>
      </c>
      <c r="B113" s="81">
        <v>10.872544080604532</v>
      </c>
      <c r="C113" s="81">
        <v>7.7535285815102322</v>
      </c>
      <c r="D113" s="81">
        <v>17.921762129883057</v>
      </c>
      <c r="E113" s="81">
        <v>7.7029113200507409</v>
      </c>
      <c r="F113" s="81" t="s">
        <v>281</v>
      </c>
      <c r="G113" s="81">
        <v>0.27283846984050847</v>
      </c>
      <c r="H113" s="81">
        <v>1.5129789864029665E-2</v>
      </c>
      <c r="I113" s="81">
        <v>2.3310271420968601E-2</v>
      </c>
      <c r="J113" s="81">
        <v>0.35734340298507455</v>
      </c>
      <c r="K113" s="81">
        <v>5.3262496585632331</v>
      </c>
      <c r="L113" s="81">
        <v>8.5365853658536592E-2</v>
      </c>
      <c r="M113" s="81">
        <v>0</v>
      </c>
      <c r="N113" s="81">
        <v>0.11556895252449133</v>
      </c>
      <c r="O113" s="81">
        <v>4.3592928377153219</v>
      </c>
      <c r="P113" s="81">
        <v>4.1063803830669751E-2</v>
      </c>
      <c r="Q113" s="81">
        <v>0.65471113439742012</v>
      </c>
      <c r="R113" s="81">
        <v>3.8500144050705845</v>
      </c>
      <c r="S113" s="81" t="s">
        <v>281</v>
      </c>
      <c r="T113" s="81" t="s">
        <v>281</v>
      </c>
      <c r="U113" s="81">
        <v>4.6690159574468089</v>
      </c>
      <c r="V113" s="81" t="s">
        <v>281</v>
      </c>
      <c r="W113" s="81">
        <v>4.683889760813611</v>
      </c>
      <c r="X113" s="81">
        <v>0.17347675075054866</v>
      </c>
      <c r="Y113" s="81" t="s">
        <v>281</v>
      </c>
      <c r="Z113" s="81">
        <v>0.13659794673852191</v>
      </c>
      <c r="AA113" s="102">
        <v>0.49746567119899132</v>
      </c>
      <c r="AB113" s="81">
        <v>6.6824644549763029E-2</v>
      </c>
      <c r="AC113" s="81">
        <v>0.1927120283779426</v>
      </c>
      <c r="AD113" s="81">
        <v>0.30396674687130715</v>
      </c>
      <c r="AE113" s="81">
        <v>6.6647999999999996</v>
      </c>
      <c r="AF113" s="81">
        <v>0.21548723551090768</v>
      </c>
      <c r="AG113" s="81">
        <v>5.3254834174197736</v>
      </c>
      <c r="AH113" s="81">
        <v>1.1844424728585953E-2</v>
      </c>
      <c r="AI113" s="81">
        <v>3.2442954063350156</v>
      </c>
      <c r="AJ113" s="81">
        <v>3.2593688001836735E-2</v>
      </c>
      <c r="AK113" s="81">
        <v>10.02037244424082</v>
      </c>
      <c r="AL113" s="81">
        <v>1.2345925779485216</v>
      </c>
      <c r="AM113" s="81">
        <v>1.1176016937711089</v>
      </c>
      <c r="AN113" s="81">
        <v>1.46284851334276</v>
      </c>
      <c r="AO113" s="81">
        <v>0.12432144757849921</v>
      </c>
      <c r="AP113" s="81">
        <v>5.2480786058447013E-2</v>
      </c>
      <c r="AQ113" s="81">
        <v>3.3796025962858165E-5</v>
      </c>
      <c r="AR113" s="81">
        <v>0</v>
      </c>
      <c r="AS113" s="81">
        <v>1.8421052631578948E-4</v>
      </c>
      <c r="AT113" s="81">
        <v>7.3444858175446288E-3</v>
      </c>
      <c r="AU113" s="81">
        <v>0</v>
      </c>
      <c r="AV113" s="81">
        <v>6.308042754512003E-3</v>
      </c>
      <c r="AW113" s="81">
        <v>6.583278472679394E-4</v>
      </c>
      <c r="AX113" s="81" t="s">
        <v>281</v>
      </c>
      <c r="AY113" s="81">
        <v>0</v>
      </c>
      <c r="AZ113" s="81">
        <v>0</v>
      </c>
      <c r="BA113" s="81">
        <v>1.332350917247959E-3</v>
      </c>
      <c r="BB113" s="81" t="s">
        <v>281</v>
      </c>
      <c r="BC113" s="81">
        <v>0.788316777914981</v>
      </c>
      <c r="BE113" s="81">
        <f t="shared" si="1"/>
        <v>1.6546165083933415</v>
      </c>
      <c r="BF113" s="81" t="s">
        <v>281</v>
      </c>
    </row>
    <row r="114" spans="1:58" x14ac:dyDescent="0.25">
      <c r="A114" s="54">
        <v>1946</v>
      </c>
      <c r="B114" s="81">
        <v>9.9284288905435574</v>
      </c>
      <c r="C114" s="81">
        <v>8.8077546442687744</v>
      </c>
      <c r="D114" s="81">
        <v>13.089157583230579</v>
      </c>
      <c r="E114" s="81">
        <v>6.7814364134458742</v>
      </c>
      <c r="F114" s="81">
        <v>1.5839999999999999</v>
      </c>
      <c r="G114" s="81">
        <v>0.63615573084737664</v>
      </c>
      <c r="H114" s="81">
        <v>8.4857351865398681E-2</v>
      </c>
      <c r="I114" s="81">
        <v>6.3058328954282705E-3</v>
      </c>
      <c r="J114" s="81">
        <v>0.36477182349485143</v>
      </c>
      <c r="K114" s="81">
        <v>4.9981126988406572</v>
      </c>
      <c r="L114" s="81">
        <v>0.13391951301995264</v>
      </c>
      <c r="M114" s="81">
        <v>6.4940577249575554E-2</v>
      </c>
      <c r="N114" s="81">
        <v>0.14109242446792677</v>
      </c>
      <c r="O114" s="81">
        <v>5.5858518021043198</v>
      </c>
      <c r="P114" s="81">
        <v>9.2407095109413417E-2</v>
      </c>
      <c r="Q114" s="81">
        <v>0.69176650362921421</v>
      </c>
      <c r="R114" s="81">
        <v>3.452</v>
      </c>
      <c r="S114" s="81" t="s">
        <v>281</v>
      </c>
      <c r="T114" s="81" t="s">
        <v>281</v>
      </c>
      <c r="U114" s="81">
        <v>4.4753373147533733</v>
      </c>
      <c r="V114" s="81" t="s">
        <v>281</v>
      </c>
      <c r="W114" s="81">
        <v>4.3458618746477988</v>
      </c>
      <c r="X114" s="81">
        <v>0.18191064899949946</v>
      </c>
      <c r="Y114" s="81" t="s">
        <v>281</v>
      </c>
      <c r="Z114" s="81">
        <v>0.13256006902926218</v>
      </c>
      <c r="AA114" s="102">
        <v>1.2048335788118523</v>
      </c>
      <c r="AB114" s="81">
        <v>4.7754405912450254E-2</v>
      </c>
      <c r="AC114" s="81">
        <v>0.22032353173974986</v>
      </c>
      <c r="AD114" s="81">
        <v>0.44804063688882623</v>
      </c>
      <c r="AE114" s="81">
        <v>6.0959999999999992</v>
      </c>
      <c r="AF114" s="81" t="s">
        <v>281</v>
      </c>
      <c r="AG114" s="81">
        <v>5.0726704868212442</v>
      </c>
      <c r="AH114" s="81">
        <v>1.6329726317166681E-2</v>
      </c>
      <c r="AI114" s="81">
        <v>3.4586890967983503</v>
      </c>
      <c r="AJ114" s="81">
        <v>3.812898353664352E-2</v>
      </c>
      <c r="AK114" s="81">
        <v>-0.98716940261766617</v>
      </c>
      <c r="AL114" s="81">
        <v>0.94254380672597926</v>
      </c>
      <c r="AM114" s="81">
        <v>1.104698751034507</v>
      </c>
      <c r="AN114" s="81">
        <v>1.7968212472463148</v>
      </c>
      <c r="AO114" s="81">
        <v>0.12976345204055106</v>
      </c>
      <c r="AP114" s="81">
        <v>5.8609004647851515E-2</v>
      </c>
      <c r="AQ114" s="81">
        <v>7.6202144866254027E-4</v>
      </c>
      <c r="AR114" s="81">
        <v>7.7419354838709669E-3</v>
      </c>
      <c r="AS114" s="81">
        <v>3.468208092485549E-4</v>
      </c>
      <c r="AT114" s="81">
        <v>7.8126715991477698E-3</v>
      </c>
      <c r="AU114" s="81">
        <v>0</v>
      </c>
      <c r="AV114" s="81">
        <v>6.2652279846849984E-3</v>
      </c>
      <c r="AW114" s="81">
        <v>3.8348868175765646E-3</v>
      </c>
      <c r="AX114" s="81" t="s">
        <v>281</v>
      </c>
      <c r="AY114" s="81">
        <v>0</v>
      </c>
      <c r="AZ114" s="81">
        <v>0</v>
      </c>
      <c r="BA114" s="81">
        <v>3.9857784295083219E-3</v>
      </c>
      <c r="BB114" s="81" t="s">
        <v>281</v>
      </c>
      <c r="BC114" s="81">
        <v>0.75294896837284042</v>
      </c>
      <c r="BE114" s="81">
        <f t="shared" si="1"/>
        <v>1.5869437307056204</v>
      </c>
      <c r="BF114" s="81" t="s">
        <v>281</v>
      </c>
    </row>
    <row r="115" spans="1:58" x14ac:dyDescent="0.25">
      <c r="A115" s="54">
        <v>1947</v>
      </c>
      <c r="B115" s="81">
        <v>13.448289085545721</v>
      </c>
      <c r="C115" s="81">
        <v>9.3979119037246779</v>
      </c>
      <c r="D115" s="81">
        <v>11.518164487351827</v>
      </c>
      <c r="E115" s="81">
        <v>6.5978590750468342</v>
      </c>
      <c r="F115" s="81">
        <v>1.8533926265958973</v>
      </c>
      <c r="G115" s="81">
        <v>0.4923248520710059</v>
      </c>
      <c r="H115" s="81">
        <v>7.2358900144717797E-2</v>
      </c>
      <c r="I115" s="81">
        <v>9.3288416688261204E-3</v>
      </c>
      <c r="J115" s="81">
        <v>0.37007897842466786</v>
      </c>
      <c r="K115" s="81">
        <v>4.6584141320228456</v>
      </c>
      <c r="L115" s="81">
        <v>0.11297915265635507</v>
      </c>
      <c r="M115" s="81">
        <v>9.2211838006230534E-2</v>
      </c>
      <c r="N115" s="81">
        <v>0.13405850360135232</v>
      </c>
      <c r="O115" s="81">
        <v>4.1821396993810787</v>
      </c>
      <c r="P115" s="81">
        <v>0.11825763848219875</v>
      </c>
      <c r="Q115" s="81">
        <v>0.77659419488128045</v>
      </c>
      <c r="R115" s="81">
        <v>4.6291053227633068</v>
      </c>
      <c r="S115" s="81" t="s">
        <v>281</v>
      </c>
      <c r="T115" s="81" t="s">
        <v>281</v>
      </c>
      <c r="U115" s="81">
        <v>4.0202665491794249</v>
      </c>
      <c r="V115" s="81" t="s">
        <v>281</v>
      </c>
      <c r="W115" s="81">
        <v>3.8976490630323672</v>
      </c>
      <c r="X115" s="81">
        <v>0.18713208074408025</v>
      </c>
      <c r="Y115" s="81" t="s">
        <v>281</v>
      </c>
      <c r="Z115" s="81">
        <v>0.15372461409773</v>
      </c>
      <c r="AA115" s="102">
        <v>1.489396361388299</v>
      </c>
      <c r="AB115" s="81">
        <v>8.6811352253756247E-2</v>
      </c>
      <c r="AC115" s="81">
        <v>0.20360456553755521</v>
      </c>
      <c r="AD115" s="81">
        <v>0.30453232057945367</v>
      </c>
      <c r="AE115" s="81">
        <v>6.8495999999999997</v>
      </c>
      <c r="AF115" s="81" t="s">
        <v>281</v>
      </c>
      <c r="AG115" s="81">
        <v>5.1881953020497091</v>
      </c>
      <c r="AH115" s="81">
        <v>1.262004814335034E-2</v>
      </c>
      <c r="AI115" s="81">
        <v>3.6521562280314224</v>
      </c>
      <c r="AJ115" s="81">
        <v>4.1205605888540511E-2</v>
      </c>
      <c r="AK115" s="81">
        <v>1.8257761018509548</v>
      </c>
      <c r="AL115" s="81">
        <v>0.67928682806316842</v>
      </c>
      <c r="AM115" s="81">
        <v>0.88794779724798667</v>
      </c>
      <c r="AN115" s="81">
        <v>1.6467206320781644</v>
      </c>
      <c r="AO115" s="81">
        <v>0.11112239715591671</v>
      </c>
      <c r="AP115" s="81">
        <v>5.6317073214370378E-2</v>
      </c>
      <c r="AQ115" s="81">
        <v>6.0195747653480573E-4</v>
      </c>
      <c r="AR115" s="81">
        <v>2.057142857142857E-2</v>
      </c>
      <c r="AS115" s="81">
        <v>1.0404624277456647E-4</v>
      </c>
      <c r="AT115" s="81">
        <v>8.2750007374479406E-3</v>
      </c>
      <c r="AU115" s="81">
        <v>0</v>
      </c>
      <c r="AV115" s="81">
        <v>6.2219149671621154E-3</v>
      </c>
      <c r="AW115" s="81">
        <v>1.8616196090598821E-3</v>
      </c>
      <c r="AX115" s="81" t="s">
        <v>281</v>
      </c>
      <c r="AY115" s="81">
        <v>0</v>
      </c>
      <c r="AZ115" s="81">
        <v>0</v>
      </c>
      <c r="BA115" s="81">
        <v>7.4336614189748082E-3</v>
      </c>
      <c r="BB115" s="81" t="s">
        <v>281</v>
      </c>
      <c r="BC115" s="81">
        <v>0.7495398486092687</v>
      </c>
      <c r="BE115" s="81">
        <f t="shared" si="1"/>
        <v>1.5668964033560153</v>
      </c>
      <c r="BF115" s="81" t="s">
        <v>281</v>
      </c>
    </row>
    <row r="116" spans="1:58" x14ac:dyDescent="0.25">
      <c r="A116" s="54">
        <v>1948</v>
      </c>
      <c r="B116" s="81">
        <v>13.139576745317441</v>
      </c>
      <c r="C116" s="81">
        <v>10.323630967323089</v>
      </c>
      <c r="D116" s="81">
        <v>10.053416666666667</v>
      </c>
      <c r="E116" s="81">
        <v>5.9559569632248426</v>
      </c>
      <c r="F116" s="81">
        <v>1.9850488786659</v>
      </c>
      <c r="G116" s="81">
        <v>0.59930933738459735</v>
      </c>
      <c r="H116" s="81">
        <v>0.1116945107398568</v>
      </c>
      <c r="I116" s="81">
        <v>1.5337423312883436E-2</v>
      </c>
      <c r="J116" s="81">
        <v>0.38184114718775536</v>
      </c>
      <c r="K116" s="81">
        <v>5.0360046457607437</v>
      </c>
      <c r="L116" s="81">
        <v>0.10050251256281408</v>
      </c>
      <c r="M116" s="81">
        <v>0.1310204081632653</v>
      </c>
      <c r="N116" s="81">
        <v>0.17608600900770011</v>
      </c>
      <c r="O116" s="81">
        <v>4.4207769532955039</v>
      </c>
      <c r="P116" s="81">
        <v>0.12404526732514896</v>
      </c>
      <c r="Q116" s="81">
        <v>1.0860292603926982</v>
      </c>
      <c r="R116" s="81">
        <v>4.1043478260869559</v>
      </c>
      <c r="S116" s="81" t="s">
        <v>281</v>
      </c>
      <c r="T116" s="81" t="s">
        <v>281</v>
      </c>
      <c r="U116" s="81">
        <v>3.733784669141734</v>
      </c>
      <c r="V116" s="81" t="s">
        <v>281</v>
      </c>
      <c r="W116" s="81">
        <v>3.1450273705404892</v>
      </c>
      <c r="X116" s="81">
        <v>0.19124901335195296</v>
      </c>
      <c r="Y116" s="81" t="s">
        <v>281</v>
      </c>
      <c r="Z116" s="81">
        <v>7.5358020433645673E-2</v>
      </c>
      <c r="AA116" s="102">
        <v>1.443026255210327</v>
      </c>
      <c r="AB116" s="81">
        <v>7.855973813420622E-2</v>
      </c>
      <c r="AC116" s="81">
        <v>0.20101707132018209</v>
      </c>
      <c r="AD116" s="81">
        <v>0.37647603921115735</v>
      </c>
      <c r="AE116" s="81">
        <v>7.6127999999999991</v>
      </c>
      <c r="AF116" s="81" t="s">
        <v>281</v>
      </c>
      <c r="AG116" s="81">
        <v>6.4296242767308103</v>
      </c>
      <c r="AH116" s="81">
        <v>4.5487755287034441E-4</v>
      </c>
      <c r="AI116" s="81">
        <v>3.9425586713287273</v>
      </c>
      <c r="AJ116" s="81">
        <v>3.8360573026920711E-2</v>
      </c>
      <c r="AK116" s="81">
        <v>6.0815408899670187E-2</v>
      </c>
      <c r="AL116" s="81">
        <v>0.6633873110002978</v>
      </c>
      <c r="AM116" s="81">
        <v>0.28735947970696762</v>
      </c>
      <c r="AN116" s="81">
        <v>1.761343101369383</v>
      </c>
      <c r="AO116" s="81">
        <v>9.3470926771184751E-2</v>
      </c>
      <c r="AP116" s="81" t="s">
        <v>281</v>
      </c>
      <c r="AQ116" s="81">
        <v>2.2177661550403357E-5</v>
      </c>
      <c r="AR116" s="81">
        <v>1.3333333333333332E-2</v>
      </c>
      <c r="AS116" s="81">
        <v>1.0285714285714284E-4</v>
      </c>
      <c r="AT116" s="81">
        <v>8.6050668134836552E-3</v>
      </c>
      <c r="AU116" s="81">
        <v>0</v>
      </c>
      <c r="AV116" s="81">
        <v>6.0790273556230994E-3</v>
      </c>
      <c r="AW116" s="81">
        <v>6.0247012752284365E-4</v>
      </c>
      <c r="AX116" s="81" t="s">
        <v>281</v>
      </c>
      <c r="AY116" s="81">
        <v>0</v>
      </c>
      <c r="AZ116" s="81">
        <v>0</v>
      </c>
      <c r="BA116" s="81">
        <v>8.1903966150372702E-3</v>
      </c>
      <c r="BB116" s="81" t="s">
        <v>281</v>
      </c>
      <c r="BC116" s="81">
        <v>0.79801191496844404</v>
      </c>
      <c r="BE116" s="81">
        <f t="shared" si="1"/>
        <v>1.5583830628758011</v>
      </c>
      <c r="BF116" s="81" t="s">
        <v>281</v>
      </c>
    </row>
    <row r="117" spans="1:58" x14ac:dyDescent="0.25">
      <c r="A117" s="54">
        <v>1949</v>
      </c>
      <c r="B117" s="81">
        <v>13.961185342333657</v>
      </c>
      <c r="C117" s="81">
        <v>10.414165503093313</v>
      </c>
      <c r="D117" s="81">
        <v>10.345059430904071</v>
      </c>
      <c r="E117" s="81">
        <v>5.4585417236266309</v>
      </c>
      <c r="F117" s="81">
        <v>1.8239953910413365</v>
      </c>
      <c r="G117" s="81">
        <v>0.67151555607151148</v>
      </c>
      <c r="H117" s="81">
        <v>0.2156028368794326</v>
      </c>
      <c r="I117" s="81">
        <v>2.4224072672218017E-2</v>
      </c>
      <c r="J117" s="81">
        <v>0.35148769690106041</v>
      </c>
      <c r="K117" s="81">
        <v>5.4119144602851321</v>
      </c>
      <c r="L117" s="81">
        <v>7.2458906407245879E-2</v>
      </c>
      <c r="M117" s="81">
        <v>6.5086380072318206E-2</v>
      </c>
      <c r="N117" s="81">
        <v>0.1207764198418404</v>
      </c>
      <c r="O117" s="81">
        <v>3.9543103448275865</v>
      </c>
      <c r="P117" s="81">
        <v>8.8249324216886624E-2</v>
      </c>
      <c r="Q117" s="81">
        <v>1.0445105816422282</v>
      </c>
      <c r="R117" s="81">
        <v>3.4435024322446144</v>
      </c>
      <c r="S117" s="81" t="s">
        <v>281</v>
      </c>
      <c r="T117" s="81" t="s">
        <v>281</v>
      </c>
      <c r="U117" s="81">
        <v>3.5217297297297301</v>
      </c>
      <c r="V117" s="81" t="s">
        <v>281</v>
      </c>
      <c r="W117" s="81">
        <v>2.7693359860731155</v>
      </c>
      <c r="X117" s="81">
        <v>0.19388407000779703</v>
      </c>
      <c r="Y117" s="81" t="s">
        <v>281</v>
      </c>
      <c r="Z117" s="81">
        <v>6.9925796619373634E-2</v>
      </c>
      <c r="AA117" s="102">
        <v>1.4631095679724782</v>
      </c>
      <c r="AB117" s="81">
        <v>8.337787279529664E-2</v>
      </c>
      <c r="AC117" s="81">
        <v>0.20106225406488976</v>
      </c>
      <c r="AD117" s="81">
        <v>0.40338614942912465</v>
      </c>
      <c r="AE117" s="81">
        <v>7.9512</v>
      </c>
      <c r="AF117" s="81" t="s">
        <v>281</v>
      </c>
      <c r="AG117" s="81">
        <v>5.8175468464984164</v>
      </c>
      <c r="AH117" s="81">
        <v>8.8536379820185315E-4</v>
      </c>
      <c r="AI117" s="81">
        <v>4.3605915423678905</v>
      </c>
      <c r="AJ117" s="81">
        <v>4.3574840679905399E-2</v>
      </c>
      <c r="AK117" s="81">
        <v>3.9924680694174444</v>
      </c>
      <c r="AL117" s="81">
        <v>0.77338085238842846</v>
      </c>
      <c r="AM117" s="81">
        <v>1.0393056647864607</v>
      </c>
      <c r="AN117" s="81">
        <v>0.9209616342607323</v>
      </c>
      <c r="AO117" s="81">
        <v>9.2081031307550645E-2</v>
      </c>
      <c r="AP117" s="81">
        <v>4.8354552118268418E-2</v>
      </c>
      <c r="AQ117" s="81">
        <v>4.4122432396160613E-5</v>
      </c>
      <c r="AR117" s="81">
        <v>1.9386106623586429E-2</v>
      </c>
      <c r="AS117" s="81">
        <v>2.7042253521126759E-4</v>
      </c>
      <c r="AT117" s="81">
        <v>8.9427172812442147E-3</v>
      </c>
      <c r="AU117" s="81">
        <v>0</v>
      </c>
      <c r="AV117" s="81">
        <v>5.9396139250948686E-3</v>
      </c>
      <c r="AW117" s="81">
        <v>5.8490933905244681E-4</v>
      </c>
      <c r="AX117" s="81" t="s">
        <v>281</v>
      </c>
      <c r="AY117" s="81">
        <v>0</v>
      </c>
      <c r="AZ117" s="81">
        <v>0</v>
      </c>
      <c r="BA117" s="81">
        <v>6.7814035485262306E-3</v>
      </c>
      <c r="BB117" s="81" t="s">
        <v>281</v>
      </c>
      <c r="BC117" s="81">
        <v>0.81660436861249097</v>
      </c>
      <c r="BE117" s="81">
        <f t="shared" si="1"/>
        <v>1.5661320564912102</v>
      </c>
      <c r="BF117" s="81" t="s">
        <v>281</v>
      </c>
    </row>
    <row r="118" spans="1:58" x14ac:dyDescent="0.25">
      <c r="A118" s="54">
        <v>1950</v>
      </c>
      <c r="B118" s="81">
        <v>15.196293334587704</v>
      </c>
      <c r="C118" s="81">
        <v>10.364260679114977</v>
      </c>
      <c r="D118" s="81">
        <v>9.8939326641201024</v>
      </c>
      <c r="E118" s="81">
        <v>4.8910979214846266</v>
      </c>
      <c r="F118" s="81">
        <v>1.7695491052760592</v>
      </c>
      <c r="G118" s="81">
        <v>0.69665480165766902</v>
      </c>
      <c r="H118" s="81">
        <v>0.16295949426363851</v>
      </c>
      <c r="I118" s="81">
        <v>0.06</v>
      </c>
      <c r="J118" s="81">
        <v>0.54261399983607939</v>
      </c>
      <c r="K118" s="81">
        <v>6.0121374121269442</v>
      </c>
      <c r="L118" s="81">
        <v>9.7198194543536356E-2</v>
      </c>
      <c r="M118" s="81">
        <v>5.9326484222566471E-2</v>
      </c>
      <c r="N118" s="81">
        <v>0.13173652694610777</v>
      </c>
      <c r="O118" s="81">
        <v>4.1175969322539414</v>
      </c>
      <c r="P118" s="81">
        <v>9.4559818062122214E-2</v>
      </c>
      <c r="Q118" s="81">
        <v>1.2222619661603762</v>
      </c>
      <c r="R118" s="81">
        <v>2.0489621405420317</v>
      </c>
      <c r="S118" s="81" t="s">
        <v>281</v>
      </c>
      <c r="T118" s="81" t="s">
        <v>281</v>
      </c>
      <c r="U118" s="81">
        <v>3.9023345470122086</v>
      </c>
      <c r="V118" s="81" t="s">
        <v>281</v>
      </c>
      <c r="W118" s="81">
        <v>2.8802697566059714</v>
      </c>
      <c r="X118" s="81">
        <v>0.19680892067591674</v>
      </c>
      <c r="Y118" s="81" t="s">
        <v>281</v>
      </c>
      <c r="Z118" s="81">
        <v>6.0284648229911565E-2</v>
      </c>
      <c r="AA118" s="102">
        <v>1.3920325058442602</v>
      </c>
      <c r="AB118" s="81">
        <v>0.10690087040365559</v>
      </c>
      <c r="AC118" s="81">
        <v>0.18359999999999999</v>
      </c>
      <c r="AD118" s="81">
        <v>0.41764280788856706</v>
      </c>
      <c r="AE118" s="81">
        <v>7.8648000000000007</v>
      </c>
      <c r="AF118" s="81" t="s">
        <v>281</v>
      </c>
      <c r="AG118" s="81">
        <v>7.0438089865175932</v>
      </c>
      <c r="AH118" s="81">
        <v>2.5954363577376446E-3</v>
      </c>
      <c r="AI118" s="81">
        <v>3.9392585975882088</v>
      </c>
      <c r="AJ118" s="81">
        <v>4.8112249099024992E-2</v>
      </c>
      <c r="AK118" s="81">
        <v>2.0661440806958682</v>
      </c>
      <c r="AL118" s="81">
        <v>0.77377415391488735</v>
      </c>
      <c r="AM118" s="81">
        <v>0.30731621630907802</v>
      </c>
      <c r="AN118" s="81">
        <v>1.4150752020196218</v>
      </c>
      <c r="AO118" s="81">
        <v>8.5978176220131403E-2</v>
      </c>
      <c r="AP118" s="81">
        <v>6.5990173563018298E-2</v>
      </c>
      <c r="AQ118" s="81">
        <v>1.3167158911149107E-4</v>
      </c>
      <c r="AR118" s="81">
        <v>2.1457308895842644E-2</v>
      </c>
      <c r="AS118" s="81">
        <v>2.0055710306406683E-4</v>
      </c>
      <c r="AT118" s="81">
        <v>9.2637411382012567E-3</v>
      </c>
      <c r="AU118" s="81">
        <v>0</v>
      </c>
      <c r="AV118" s="81">
        <v>7.4605998726413429E-3</v>
      </c>
      <c r="AW118" s="81">
        <v>5.6787894940880023E-4</v>
      </c>
      <c r="AX118" s="81" t="s">
        <v>281</v>
      </c>
      <c r="AY118" s="81">
        <v>0</v>
      </c>
      <c r="AZ118" s="81">
        <v>0</v>
      </c>
      <c r="BA118" s="81">
        <v>9.4958627515949138E-3</v>
      </c>
      <c r="BB118" s="81" t="s">
        <v>281</v>
      </c>
      <c r="BC118" s="81">
        <v>0.83359188767885628</v>
      </c>
      <c r="BE118" s="81">
        <f t="shared" si="1"/>
        <v>1.6276340159770595</v>
      </c>
      <c r="BF118" s="81" t="s">
        <v>281</v>
      </c>
    </row>
    <row r="119" spans="1:58" x14ac:dyDescent="0.25">
      <c r="A119" s="54">
        <v>1951</v>
      </c>
      <c r="B119" s="81">
        <v>15.969393495403855</v>
      </c>
      <c r="C119" s="81">
        <v>12.392679591500158</v>
      </c>
      <c r="D119" s="81">
        <v>10.129737051323577</v>
      </c>
      <c r="E119" s="81">
        <v>5.3456267066129399</v>
      </c>
      <c r="F119" s="81">
        <v>1.9447906127517878</v>
      </c>
      <c r="G119" s="81">
        <v>0.70776055779249358</v>
      </c>
      <c r="H119" s="81">
        <v>0.21749132125977666</v>
      </c>
      <c r="I119" s="81">
        <v>0.06</v>
      </c>
      <c r="J119" s="81">
        <v>0.64447114754999002</v>
      </c>
      <c r="K119" s="81">
        <v>5.7156293901366935</v>
      </c>
      <c r="L119" s="81">
        <v>0.11353994223655438</v>
      </c>
      <c r="M119" s="81">
        <v>7.3653263234132321E-2</v>
      </c>
      <c r="N119" s="81">
        <v>0.14936350777934934</v>
      </c>
      <c r="O119" s="81">
        <v>4.4219835754895769</v>
      </c>
      <c r="P119" s="81">
        <v>0.12121694173792007</v>
      </c>
      <c r="Q119" s="81">
        <v>1.0452965795746998</v>
      </c>
      <c r="R119" s="81">
        <v>2.4711360943484606</v>
      </c>
      <c r="S119" s="81" t="s">
        <v>281</v>
      </c>
      <c r="T119" s="81" t="s">
        <v>281</v>
      </c>
      <c r="U119" s="81">
        <v>4.1566380133715377</v>
      </c>
      <c r="V119" s="81" t="s">
        <v>281</v>
      </c>
      <c r="W119" s="81">
        <v>3.1352235179786199</v>
      </c>
      <c r="X119" s="81">
        <v>0.20147459481722083</v>
      </c>
      <c r="Y119" s="81" t="s">
        <v>281</v>
      </c>
      <c r="Z119" s="81">
        <v>7.6760164873273987E-2</v>
      </c>
      <c r="AA119" s="102">
        <v>1.0583694121700751</v>
      </c>
      <c r="AB119" s="81">
        <v>8.0107261569208832E-2</v>
      </c>
      <c r="AC119" s="81">
        <v>0.20039999999999999</v>
      </c>
      <c r="AD119" s="81">
        <v>0.37248446131794055</v>
      </c>
      <c r="AE119" s="81">
        <v>5.6063999999999998</v>
      </c>
      <c r="AF119" s="81" t="s">
        <v>281</v>
      </c>
      <c r="AG119" s="81">
        <v>6.4102671829622455</v>
      </c>
      <c r="AH119" s="81">
        <v>1.3454328860236151E-2</v>
      </c>
      <c r="AI119" s="81">
        <v>5.1398230088495573</v>
      </c>
      <c r="AJ119" s="81">
        <v>5.7424010359227902E-2</v>
      </c>
      <c r="AK119" s="81">
        <v>5.8293813928516096</v>
      </c>
      <c r="AL119" s="81">
        <v>0.66098047212261135</v>
      </c>
      <c r="AM119" s="81">
        <v>1.140468370439742</v>
      </c>
      <c r="AN119" s="81">
        <v>0.90515767320035212</v>
      </c>
      <c r="AO119" s="81">
        <v>8.2882104267717679E-2</v>
      </c>
      <c r="AP119" s="81">
        <v>8.3756733292162197E-2</v>
      </c>
      <c r="AQ119" s="81">
        <v>6.8881394848245678E-4</v>
      </c>
      <c r="AR119" s="81">
        <v>2.9772242346052698E-2</v>
      </c>
      <c r="AS119" s="81">
        <v>1.6438356164383562E-4</v>
      </c>
      <c r="AT119" s="81">
        <v>9.6244145040633132E-3</v>
      </c>
      <c r="AU119" s="81">
        <v>0</v>
      </c>
      <c r="AV119" s="81">
        <v>3.6463973062847632E-3</v>
      </c>
      <c r="AW119" s="81">
        <v>5.5108647387181917E-4</v>
      </c>
      <c r="AX119" s="81" t="s">
        <v>281</v>
      </c>
      <c r="AY119" s="81">
        <v>0</v>
      </c>
      <c r="AZ119" s="81">
        <v>0</v>
      </c>
      <c r="BA119" s="81">
        <v>1.0372168520108587E-2</v>
      </c>
      <c r="BB119" s="81" t="s">
        <v>281</v>
      </c>
      <c r="BC119" s="81">
        <v>0.85069421458016492</v>
      </c>
      <c r="BE119" s="81">
        <f t="shared" si="1"/>
        <v>1.6024941221879083</v>
      </c>
      <c r="BF119" s="81" t="s">
        <v>281</v>
      </c>
    </row>
    <row r="120" spans="1:58" x14ac:dyDescent="0.25">
      <c r="A120" s="54">
        <v>1952</v>
      </c>
      <c r="B120" s="81">
        <v>15.906440996665433</v>
      </c>
      <c r="C120" s="81">
        <v>11.027223541438788</v>
      </c>
      <c r="D120" s="81">
        <v>9.2281889034195199</v>
      </c>
      <c r="E120" s="81">
        <v>5.418128699009837</v>
      </c>
      <c r="F120" s="81">
        <v>1.886320739192918</v>
      </c>
      <c r="G120" s="81">
        <v>0.72836232738568008</v>
      </c>
      <c r="H120" s="81">
        <v>0.16612828795569912</v>
      </c>
      <c r="I120" s="81">
        <v>0.06</v>
      </c>
      <c r="J120" s="81">
        <v>0.74644427485791198</v>
      </c>
      <c r="K120" s="81">
        <v>5.3235056412245827</v>
      </c>
      <c r="L120" s="81">
        <v>8.9426168535809078E-2</v>
      </c>
      <c r="M120" s="81">
        <v>6.5883335638607946E-2</v>
      </c>
      <c r="N120" s="81">
        <v>0.192</v>
      </c>
      <c r="O120" s="81">
        <v>4.4220145379023874</v>
      </c>
      <c r="P120" s="81">
        <v>9.2801903628792384E-2</v>
      </c>
      <c r="Q120" s="81">
        <v>0.88950825246402287</v>
      </c>
      <c r="R120" s="81">
        <v>3.5254856500509364</v>
      </c>
      <c r="S120" s="81" t="s">
        <v>281</v>
      </c>
      <c r="T120" s="81" t="s">
        <v>281</v>
      </c>
      <c r="U120" s="81">
        <v>3.9398148148148149</v>
      </c>
      <c r="V120" s="81" t="s">
        <v>281</v>
      </c>
      <c r="W120" s="81">
        <v>3.1086181599518943</v>
      </c>
      <c r="X120" s="81">
        <v>0.20590462379130123</v>
      </c>
      <c r="Y120" s="81" t="s">
        <v>281</v>
      </c>
      <c r="Z120" s="81">
        <v>9.4457464829719118E-2</v>
      </c>
      <c r="AA120" s="102">
        <v>1.5150327328385174</v>
      </c>
      <c r="AB120" s="81">
        <v>7.2187905117019599E-2</v>
      </c>
      <c r="AC120" s="81">
        <v>0.19919999999999999</v>
      </c>
      <c r="AD120" s="81">
        <v>0.3978749347838505</v>
      </c>
      <c r="AE120" s="81">
        <v>5.8199999999999994</v>
      </c>
      <c r="AF120" s="81" t="s">
        <v>281</v>
      </c>
      <c r="AG120" s="81">
        <v>4.1112159342396462</v>
      </c>
      <c r="AH120" s="81">
        <v>5.3066639453005406E-3</v>
      </c>
      <c r="AI120" s="81">
        <v>3.796936542669584</v>
      </c>
      <c r="AJ120" s="81">
        <v>3.6160895535571343E-2</v>
      </c>
      <c r="AK120" s="81">
        <v>2.8508211495193412</v>
      </c>
      <c r="AL120" s="81">
        <v>0.70486908778458901</v>
      </c>
      <c r="AM120" s="81">
        <v>0.26803520245450768</v>
      </c>
      <c r="AN120" s="81">
        <v>0.82082319402687753</v>
      </c>
      <c r="AO120" s="81">
        <v>8.5880002664186939E-2</v>
      </c>
      <c r="AP120" s="81">
        <v>9.7378047260444148E-2</v>
      </c>
      <c r="AQ120" s="81">
        <v>2.742085742911884E-4</v>
      </c>
      <c r="AR120" s="81">
        <v>2.2578672562208947E-2</v>
      </c>
      <c r="AS120" s="81">
        <v>2.5806451612903227E-4</v>
      </c>
      <c r="AT120" s="81">
        <v>1.0397486228177223E-2</v>
      </c>
      <c r="AU120" s="81">
        <v>0</v>
      </c>
      <c r="AV120" s="81">
        <v>1.0669230443226506E-2</v>
      </c>
      <c r="AW120" s="81">
        <v>5.3479055440444363E-4</v>
      </c>
      <c r="AX120" s="81" t="s">
        <v>281</v>
      </c>
      <c r="AY120" s="81">
        <v>0</v>
      </c>
      <c r="AZ120" s="81">
        <v>0</v>
      </c>
      <c r="BA120" s="81">
        <v>1.2212159712653815E-2</v>
      </c>
      <c r="BB120" s="81" t="s">
        <v>281</v>
      </c>
      <c r="BC120" s="81">
        <v>0.85912669070597858</v>
      </c>
      <c r="BE120" s="81">
        <f t="shared" si="1"/>
        <v>1.6400031058062829</v>
      </c>
      <c r="BF120" s="81" t="s">
        <v>281</v>
      </c>
    </row>
    <row r="121" spans="1:58" x14ac:dyDescent="0.25">
      <c r="A121" s="54">
        <v>1953</v>
      </c>
      <c r="B121" s="81">
        <v>15.911079894240718</v>
      </c>
      <c r="C121" s="81">
        <v>12.913653823121393</v>
      </c>
      <c r="D121" s="81">
        <v>10.531275738872473</v>
      </c>
      <c r="E121" s="81">
        <v>6.2964193048996302</v>
      </c>
      <c r="F121" s="81">
        <v>1.6513563754862435</v>
      </c>
      <c r="G121" s="81">
        <v>0.72398213718862947</v>
      </c>
      <c r="H121" s="81">
        <v>0.24443386553390947</v>
      </c>
      <c r="I121" s="81">
        <v>0.06</v>
      </c>
      <c r="J121" s="81">
        <v>0.74751148220402874</v>
      </c>
      <c r="K121" s="81">
        <v>5.118013789009856</v>
      </c>
      <c r="L121" s="81">
        <v>7.7358649969412788E-2</v>
      </c>
      <c r="M121" s="81">
        <v>7.7764766156773774E-2</v>
      </c>
      <c r="N121" s="81">
        <v>0.21084925393947845</v>
      </c>
      <c r="O121" s="81">
        <v>4.293562935629355</v>
      </c>
      <c r="P121" s="81">
        <v>0.10602257229260965</v>
      </c>
      <c r="Q121" s="81">
        <v>0.57944362025060825</v>
      </c>
      <c r="R121" s="81">
        <v>3.8124537736576771</v>
      </c>
      <c r="S121" s="81" t="s">
        <v>281</v>
      </c>
      <c r="T121" s="81" t="s">
        <v>281</v>
      </c>
      <c r="U121" s="81">
        <v>3.1524752475247522</v>
      </c>
      <c r="V121" s="81" t="s">
        <v>281</v>
      </c>
      <c r="W121" s="81">
        <v>3.0322360064106371</v>
      </c>
      <c r="X121" s="81">
        <v>0.22730291803259112</v>
      </c>
      <c r="Y121" s="81" t="s">
        <v>281</v>
      </c>
      <c r="Z121" s="81">
        <v>8.4302937780899492E-2</v>
      </c>
      <c r="AA121" s="102">
        <v>1.231283693741809</v>
      </c>
      <c r="AB121" s="81">
        <v>5.2750060931204636E-2</v>
      </c>
      <c r="AC121" s="81">
        <v>0.19919999999999999</v>
      </c>
      <c r="AD121" s="81">
        <v>0.39984728312440693</v>
      </c>
      <c r="AE121" s="81">
        <v>7.1675999999999984</v>
      </c>
      <c r="AF121" s="81" t="s">
        <v>281</v>
      </c>
      <c r="AG121" s="81">
        <v>6.7171039603960399</v>
      </c>
      <c r="AH121" s="81">
        <v>5.5438225976768736E-3</v>
      </c>
      <c r="AI121" s="81">
        <v>5.0479896238651101</v>
      </c>
      <c r="AJ121" s="81">
        <v>5.653403703558816E-2</v>
      </c>
      <c r="AK121" s="81">
        <v>4.3746650548606976</v>
      </c>
      <c r="AL121" s="81">
        <v>0.89332400175515037</v>
      </c>
      <c r="AM121" s="81">
        <v>1.0682412172550029</v>
      </c>
      <c r="AN121" s="81">
        <v>1.2017470635614149</v>
      </c>
      <c r="AO121" s="81">
        <v>9.5626397581202269E-2</v>
      </c>
      <c r="AP121" s="81">
        <v>0.11356002801720889</v>
      </c>
      <c r="AQ121" s="81">
        <v>2.8896265845645779E-4</v>
      </c>
      <c r="AR121" s="81">
        <v>1.6055659620016059E-2</v>
      </c>
      <c r="AS121" s="81">
        <v>6.3324538258575195E-5</v>
      </c>
      <c r="AT121" s="81">
        <v>1.033893313922897E-2</v>
      </c>
      <c r="AU121" s="81">
        <v>0</v>
      </c>
      <c r="AV121" s="81">
        <v>1.0391196808978917E-2</v>
      </c>
      <c r="AW121" s="81">
        <v>5.189765505635393E-4</v>
      </c>
      <c r="AX121" s="81" t="s">
        <v>281</v>
      </c>
      <c r="AY121" s="81">
        <v>0</v>
      </c>
      <c r="AZ121" s="81">
        <v>0</v>
      </c>
      <c r="BA121" s="81">
        <v>1.1171848298816445E-2</v>
      </c>
      <c r="BB121" s="81" t="s">
        <v>281</v>
      </c>
      <c r="BC121" s="81">
        <v>0.87390343667089865</v>
      </c>
      <c r="BE121" s="81">
        <f t="shared" si="1"/>
        <v>1.607190437712563</v>
      </c>
      <c r="BF121" s="81" t="s">
        <v>281</v>
      </c>
    </row>
    <row r="122" spans="1:58" x14ac:dyDescent="0.25">
      <c r="A122" s="54">
        <v>1954</v>
      </c>
      <c r="B122" s="81">
        <v>17.044445986034411</v>
      </c>
      <c r="C122" s="81">
        <v>12.310487213907813</v>
      </c>
      <c r="D122" s="81">
        <v>11.395564926263598</v>
      </c>
      <c r="E122" s="81">
        <v>6.3918449748116108</v>
      </c>
      <c r="F122" s="81">
        <v>1.988989092403413</v>
      </c>
      <c r="G122" s="81">
        <v>0.7872077264563978</v>
      </c>
      <c r="H122" s="81">
        <v>0.28052655469813886</v>
      </c>
      <c r="I122" s="81">
        <v>0.06</v>
      </c>
      <c r="J122" s="81">
        <v>0.80614741073234897</v>
      </c>
      <c r="K122" s="81">
        <v>5.3948786659051873</v>
      </c>
      <c r="L122" s="81">
        <v>9.3980834039040867E-2</v>
      </c>
      <c r="M122" s="81">
        <v>0.10626091576561555</v>
      </c>
      <c r="N122" s="81">
        <v>0.25287675031193679</v>
      </c>
      <c r="O122" s="81">
        <v>4.0681679853925745</v>
      </c>
      <c r="P122" s="81">
        <v>0.12622870087658822</v>
      </c>
      <c r="Q122" s="81">
        <v>0.69932651834207649</v>
      </c>
      <c r="R122" s="81">
        <v>3.8809334572674317</v>
      </c>
      <c r="S122" s="81" t="s">
        <v>281</v>
      </c>
      <c r="T122" s="81" t="s">
        <v>281</v>
      </c>
      <c r="U122" s="81">
        <v>2.6655676900886047</v>
      </c>
      <c r="V122" s="81" t="s">
        <v>281</v>
      </c>
      <c r="W122" s="81">
        <v>2.8915399061032865</v>
      </c>
      <c r="X122" s="81">
        <v>0.2568380064378335</v>
      </c>
      <c r="Y122" s="81" t="s">
        <v>281</v>
      </c>
      <c r="Z122" s="81">
        <v>7.6695722036618841E-2</v>
      </c>
      <c r="AA122" s="102">
        <v>1.2833777411890674</v>
      </c>
      <c r="AB122" s="81">
        <v>2.8670012457120409E-2</v>
      </c>
      <c r="AC122" s="81">
        <v>0.20519999999999999</v>
      </c>
      <c r="AD122" s="81">
        <v>0.39566318501343339</v>
      </c>
      <c r="AE122" s="81">
        <v>8.0076000000000001</v>
      </c>
      <c r="AF122" s="81" t="s">
        <v>281</v>
      </c>
      <c r="AG122" s="81">
        <v>6.1687188019966728</v>
      </c>
      <c r="AH122" s="81">
        <v>3.839017211593832E-3</v>
      </c>
      <c r="AI122" s="81">
        <v>4.6216908625106745</v>
      </c>
      <c r="AJ122" s="81">
        <v>5.6710653877582763E-2</v>
      </c>
      <c r="AK122" s="81">
        <v>2.4620436534876986</v>
      </c>
      <c r="AL122" s="81">
        <v>0.74335646267056799</v>
      </c>
      <c r="AM122" s="81">
        <v>0.35705282166833069</v>
      </c>
      <c r="AN122" s="81">
        <v>1.2223547581507952</v>
      </c>
      <c r="AO122" s="81">
        <v>0.10908711059244965</v>
      </c>
      <c r="AP122" s="81">
        <v>0.1351242087522371</v>
      </c>
      <c r="AQ122" s="81">
        <v>2.0157564966152088E-4</v>
      </c>
      <c r="AR122" s="81">
        <v>1.0148420652036026E-2</v>
      </c>
      <c r="AS122" s="81">
        <v>6.2176165803108801E-5</v>
      </c>
      <c r="AT122" s="81">
        <v>1.0698857210580736E-2</v>
      </c>
      <c r="AU122" s="81">
        <v>0</v>
      </c>
      <c r="AV122" s="81">
        <v>1.0115820525112243E-2</v>
      </c>
      <c r="AW122" s="81">
        <v>5.0363014510130079E-4</v>
      </c>
      <c r="AX122" s="81" t="s">
        <v>281</v>
      </c>
      <c r="AY122" s="81">
        <v>0</v>
      </c>
      <c r="AZ122" s="81">
        <v>0</v>
      </c>
      <c r="BA122" s="81">
        <v>8.166840974250909E-3</v>
      </c>
      <c r="BB122" s="81" t="s">
        <v>281</v>
      </c>
      <c r="BC122" s="81">
        <v>0.88767915287007171</v>
      </c>
      <c r="BE122" s="81">
        <f t="shared" si="1"/>
        <v>1.6688103524539295</v>
      </c>
      <c r="BF122" s="81" t="s">
        <v>281</v>
      </c>
    </row>
    <row r="123" spans="1:58" x14ac:dyDescent="0.25">
      <c r="A123" s="54">
        <v>1955</v>
      </c>
      <c r="B123" s="81">
        <v>16.847188022977065</v>
      </c>
      <c r="C123" s="81">
        <v>14.190679355649209</v>
      </c>
      <c r="D123" s="81">
        <v>13.29136230817017</v>
      </c>
      <c r="E123" s="81">
        <v>7.0846372612470274</v>
      </c>
      <c r="F123" s="81">
        <v>2.2018501817721177</v>
      </c>
      <c r="G123" s="81">
        <v>0.82166117315865728</v>
      </c>
      <c r="H123" s="81">
        <v>0.26222122099571976</v>
      </c>
      <c r="I123" s="81">
        <v>0.06</v>
      </c>
      <c r="J123" s="81">
        <v>0.89458583251614088</v>
      </c>
      <c r="K123" s="81">
        <v>5.4318992640547323</v>
      </c>
      <c r="L123" s="81">
        <v>0.10699100486843365</v>
      </c>
      <c r="M123" s="81">
        <v>0.13729157213918686</v>
      </c>
      <c r="N123" s="81">
        <v>0.29578628477003582</v>
      </c>
      <c r="O123" s="81">
        <v>4.2867469879518074</v>
      </c>
      <c r="P123" s="81">
        <v>0.13849958779884583</v>
      </c>
      <c r="Q123" s="81">
        <v>0.65707491083351566</v>
      </c>
      <c r="R123" s="81">
        <v>3.3773368536149553</v>
      </c>
      <c r="S123" s="81" t="s">
        <v>281</v>
      </c>
      <c r="T123" s="81" t="s">
        <v>281</v>
      </c>
      <c r="U123" s="81">
        <v>2.6805089058524172</v>
      </c>
      <c r="V123" s="81" t="s">
        <v>281</v>
      </c>
      <c r="W123" s="81">
        <v>3.2399422799422801</v>
      </c>
      <c r="X123" s="81">
        <v>0.28569405164497436</v>
      </c>
      <c r="Y123" s="81" t="s">
        <v>281</v>
      </c>
      <c r="Z123" s="81">
        <v>7.274707041442538E-2</v>
      </c>
      <c r="AA123" s="102">
        <v>0.81664764912041432</v>
      </c>
      <c r="AB123" s="81">
        <v>6.1792892693833069E-2</v>
      </c>
      <c r="AC123" s="81">
        <v>0.20759999999999998</v>
      </c>
      <c r="AD123" s="81">
        <v>0.39694893660617969</v>
      </c>
      <c r="AE123" s="81">
        <v>8.2931999999999988</v>
      </c>
      <c r="AF123" s="81" t="s">
        <v>281</v>
      </c>
      <c r="AG123" s="81">
        <v>6.3162192312241281</v>
      </c>
      <c r="AH123" s="81">
        <v>2.9764673053669427E-3</v>
      </c>
      <c r="AI123" s="81">
        <v>3.8954468802698146</v>
      </c>
      <c r="AJ123" s="81">
        <v>5.9255255117146105E-2</v>
      </c>
      <c r="AK123" s="81">
        <v>0.94226639303632054</v>
      </c>
      <c r="AL123" s="81">
        <v>0.18670241295614987</v>
      </c>
      <c r="AM123" s="81">
        <v>1.42513098911573</v>
      </c>
      <c r="AN123" s="81">
        <v>0.71290481918565884</v>
      </c>
      <c r="AO123" s="81">
        <v>9.9732565138556412E-2</v>
      </c>
      <c r="AP123" s="81">
        <v>0.10082190467344049</v>
      </c>
      <c r="AQ123" s="81">
        <v>1.577248194790152E-4</v>
      </c>
      <c r="AR123" s="81">
        <v>1.2046257629296498E-2</v>
      </c>
      <c r="AS123" s="81">
        <v>6.1068702290076332E-5</v>
      </c>
      <c r="AT123" s="81">
        <v>1.1054600032749419E-2</v>
      </c>
      <c r="AU123" s="81">
        <v>0</v>
      </c>
      <c r="AV123" s="81">
        <v>9.8472042146034028E-3</v>
      </c>
      <c r="AW123" s="81">
        <v>4.8873755221091626E-4</v>
      </c>
      <c r="AX123" s="81" t="s">
        <v>281</v>
      </c>
      <c r="AY123" s="81">
        <v>0</v>
      </c>
      <c r="AZ123" s="81">
        <v>0</v>
      </c>
      <c r="BA123" s="81">
        <v>4.4589504462290387E-3</v>
      </c>
      <c r="BB123" s="81" t="s">
        <v>281</v>
      </c>
      <c r="BC123" s="81">
        <v>0.93023440992085737</v>
      </c>
      <c r="BE123" s="81">
        <f t="shared" si="1"/>
        <v>1.7318556910405574</v>
      </c>
      <c r="BF123" s="81" t="s">
        <v>281</v>
      </c>
    </row>
    <row r="124" spans="1:58" x14ac:dyDescent="0.25">
      <c r="A124" s="54">
        <v>1956</v>
      </c>
      <c r="B124" s="81">
        <v>16.56283789775399</v>
      </c>
      <c r="C124" s="81">
        <v>15.134993943244824</v>
      </c>
      <c r="D124" s="81">
        <v>12.500100045682963</v>
      </c>
      <c r="E124" s="81">
        <v>5.6526139155760493</v>
      </c>
      <c r="F124" s="81">
        <v>2.013129644197027</v>
      </c>
      <c r="G124" s="81">
        <v>0.88375335573741731</v>
      </c>
      <c r="H124" s="81">
        <v>0.24717500684544913</v>
      </c>
      <c r="I124" s="81">
        <v>0.06</v>
      </c>
      <c r="J124" s="81">
        <v>0.98835001890442487</v>
      </c>
      <c r="K124" s="81">
        <v>5.4842396594302603</v>
      </c>
      <c r="L124" s="81">
        <v>0.11190731863502083</v>
      </c>
      <c r="M124" s="81">
        <v>0.16640110140631886</v>
      </c>
      <c r="N124" s="81">
        <v>0.23622693096377306</v>
      </c>
      <c r="O124" s="81">
        <v>4.1982160555004953</v>
      </c>
      <c r="P124" s="81">
        <v>0.1460612691466083</v>
      </c>
      <c r="Q124" s="81">
        <v>0.63467435473360345</v>
      </c>
      <c r="R124" s="81">
        <v>3.5553560900058949</v>
      </c>
      <c r="S124" s="81" t="s">
        <v>281</v>
      </c>
      <c r="T124" s="81" t="s">
        <v>281</v>
      </c>
      <c r="U124" s="81">
        <v>2.7266673393199476</v>
      </c>
      <c r="V124" s="81" t="s">
        <v>281</v>
      </c>
      <c r="W124" s="81">
        <v>2.7674458283569359</v>
      </c>
      <c r="X124" s="81">
        <v>0.30330276028350883</v>
      </c>
      <c r="Y124" s="81" t="s">
        <v>281</v>
      </c>
      <c r="Z124" s="81">
        <v>2.6813474468504815E-2</v>
      </c>
      <c r="AA124" s="102">
        <v>0.80268379831320769</v>
      </c>
      <c r="AB124" s="81">
        <v>6.0598019821979536E-2</v>
      </c>
      <c r="AC124" s="81">
        <v>0.21479999999999999</v>
      </c>
      <c r="AD124" s="81">
        <v>0.40341130708157935</v>
      </c>
      <c r="AE124" s="81">
        <v>8.9616000000000007</v>
      </c>
      <c r="AF124" s="81" t="s">
        <v>281</v>
      </c>
      <c r="AG124" s="81">
        <v>6.7578018714801447</v>
      </c>
      <c r="AH124" s="81">
        <v>8.2902799471344466E-3</v>
      </c>
      <c r="AI124" s="81">
        <v>4.3745318352059925</v>
      </c>
      <c r="AJ124" s="81">
        <v>6.0226604654534867E-2</v>
      </c>
      <c r="AK124" s="81">
        <v>5.7108194841789635</v>
      </c>
      <c r="AL124" s="81">
        <v>1.025019552069482</v>
      </c>
      <c r="AM124" s="81">
        <v>0.43298095627257915</v>
      </c>
      <c r="AN124" s="81">
        <v>1.4413831774082091</v>
      </c>
      <c r="AO124" s="81">
        <v>0.10049283697107353</v>
      </c>
      <c r="AP124" s="81">
        <v>0.11991848274981398</v>
      </c>
      <c r="AQ124" s="81">
        <v>4.4411189688880304E-4</v>
      </c>
      <c r="AR124" s="81">
        <v>1.3768836533312935E-2</v>
      </c>
      <c r="AS124" s="81">
        <v>5.98503740648379E-5</v>
      </c>
      <c r="AT124" s="81">
        <v>1.1415855103211017E-2</v>
      </c>
      <c r="AU124" s="81">
        <v>0</v>
      </c>
      <c r="AV124" s="81">
        <v>9.5748971729185221E-3</v>
      </c>
      <c r="AW124" s="81">
        <v>9.4857063448229736E-4</v>
      </c>
      <c r="AX124" s="81" t="s">
        <v>281</v>
      </c>
      <c r="AY124" s="81">
        <v>0</v>
      </c>
      <c r="AZ124" s="81">
        <v>4.949581296357212E-4</v>
      </c>
      <c r="BA124" s="81">
        <v>3.0438434397207013E-3</v>
      </c>
      <c r="BB124" s="81" t="s">
        <v>281</v>
      </c>
      <c r="BC124" s="81">
        <v>0.91376882866047626</v>
      </c>
      <c r="BE124" s="81">
        <f t="shared" si="1"/>
        <v>1.662666821913831</v>
      </c>
      <c r="BF124" s="81" t="s">
        <v>281</v>
      </c>
    </row>
    <row r="125" spans="1:58" x14ac:dyDescent="0.25">
      <c r="A125" s="54">
        <v>1957</v>
      </c>
      <c r="B125" s="81">
        <v>14.838491406803685</v>
      </c>
      <c r="C125" s="81">
        <v>10.090395811928175</v>
      </c>
      <c r="D125" s="81">
        <v>11.543208904866942</v>
      </c>
      <c r="E125" s="81">
        <v>6.0123463911838</v>
      </c>
      <c r="F125" s="81">
        <v>2.2595917804836736</v>
      </c>
      <c r="G125" s="81">
        <v>0.96085329447584333</v>
      </c>
      <c r="H125" s="81">
        <v>0.26738974796510828</v>
      </c>
      <c r="I125" s="81">
        <v>0.06</v>
      </c>
      <c r="J125" s="81">
        <v>0.83740889365925086</v>
      </c>
      <c r="K125" s="81">
        <v>5.3308841239205762</v>
      </c>
      <c r="L125" s="81">
        <v>0.10840033075998361</v>
      </c>
      <c r="M125" s="81">
        <v>0.17956931116940161</v>
      </c>
      <c r="N125" s="81">
        <v>0.34057577403585004</v>
      </c>
      <c r="O125" s="81">
        <v>4.4713226687475611</v>
      </c>
      <c r="P125" s="81">
        <v>0.16379545012638538</v>
      </c>
      <c r="Q125" s="81">
        <v>0.55194177776512587</v>
      </c>
      <c r="R125" s="81">
        <v>3.4903211072764444</v>
      </c>
      <c r="S125" s="81" t="s">
        <v>281</v>
      </c>
      <c r="T125" s="81" t="s">
        <v>281</v>
      </c>
      <c r="U125" s="81">
        <v>3.3735135684520783</v>
      </c>
      <c r="V125" s="81" t="s">
        <v>281</v>
      </c>
      <c r="W125" s="81">
        <v>2.6359940563095843</v>
      </c>
      <c r="X125" s="81">
        <v>0.31831209483647865</v>
      </c>
      <c r="Y125" s="81" t="s">
        <v>281</v>
      </c>
      <c r="Z125" s="81">
        <v>1.4663708045610097E-2</v>
      </c>
      <c r="AA125" s="102">
        <v>1.0481053744851376</v>
      </c>
      <c r="AB125" s="81">
        <v>6.9973764323876253E-2</v>
      </c>
      <c r="AC125" s="81">
        <v>0.22440000000000002</v>
      </c>
      <c r="AD125" s="81">
        <v>0.40146687133686859</v>
      </c>
      <c r="AE125" s="81">
        <v>6.3731999999999998</v>
      </c>
      <c r="AF125" s="81" t="s">
        <v>281</v>
      </c>
      <c r="AG125" s="81">
        <v>6.0169954904171368</v>
      </c>
      <c r="AH125" s="81">
        <v>3.4905029232961981E-3</v>
      </c>
      <c r="AI125" s="81">
        <v>3.8309396799343456</v>
      </c>
      <c r="AJ125" s="81">
        <v>5.4701754947088253E-2</v>
      </c>
      <c r="AK125" s="81">
        <v>9.1690344132672061E-2</v>
      </c>
      <c r="AL125" s="81">
        <v>0.67656549730416482</v>
      </c>
      <c r="AM125" s="81">
        <v>1.4580974972406548</v>
      </c>
      <c r="AN125" s="81">
        <v>-0.17404045383151942</v>
      </c>
      <c r="AO125" s="81">
        <v>9.4114204392757111E-2</v>
      </c>
      <c r="AP125" s="81">
        <v>0.10796298443015713</v>
      </c>
      <c r="AQ125" s="81">
        <v>1.8826246297504892E-4</v>
      </c>
      <c r="AR125" s="81">
        <v>2.1927420239008878E-2</v>
      </c>
      <c r="AS125" s="81">
        <v>2.9339853300733493E-5</v>
      </c>
      <c r="AT125" s="81">
        <v>1.17894581300792E-2</v>
      </c>
      <c r="AU125" s="81">
        <v>0</v>
      </c>
      <c r="AV125" s="81">
        <v>9.3032450881773213E-3</v>
      </c>
      <c r="AW125" s="81">
        <v>9.2052091972006647E-4</v>
      </c>
      <c r="AX125" s="81" t="s">
        <v>281</v>
      </c>
      <c r="AY125" s="81">
        <v>0</v>
      </c>
      <c r="AZ125" s="81">
        <v>4.7919654074406523E-4</v>
      </c>
      <c r="BA125" s="81">
        <v>3.9805611357462403E-3</v>
      </c>
      <c r="BB125" s="81" t="s">
        <v>281</v>
      </c>
      <c r="BC125" s="81">
        <v>0.83771570082399371</v>
      </c>
      <c r="BE125" s="81">
        <f t="shared" si="1"/>
        <v>1.6599634378337984</v>
      </c>
      <c r="BF125" s="81" t="s">
        <v>281</v>
      </c>
    </row>
    <row r="126" spans="1:58" x14ac:dyDescent="0.25">
      <c r="A126" s="54">
        <v>1958</v>
      </c>
      <c r="B126" s="81">
        <v>14.820265737941909</v>
      </c>
      <c r="C126" s="81">
        <v>16.135366589134236</v>
      </c>
      <c r="D126" s="81">
        <v>9.7580775267057067</v>
      </c>
      <c r="E126" s="81">
        <v>5.7761391591655498</v>
      </c>
      <c r="F126" s="81">
        <v>2.3322119748265364</v>
      </c>
      <c r="G126" s="81">
        <v>0.87170156396487541</v>
      </c>
      <c r="H126" s="81">
        <v>0.28703479765375634</v>
      </c>
      <c r="I126" s="81">
        <v>0.06</v>
      </c>
      <c r="J126" s="81">
        <v>1.0271909755358533</v>
      </c>
      <c r="K126" s="81">
        <v>2.8517841820433762</v>
      </c>
      <c r="L126" s="81">
        <v>0.10520697367931932</v>
      </c>
      <c r="M126" s="81">
        <v>0.17270238560813453</v>
      </c>
      <c r="N126" s="81">
        <v>0.34660547982183831</v>
      </c>
      <c r="O126" s="81">
        <v>4.3693017888055392</v>
      </c>
      <c r="P126" s="81">
        <v>0.15612173778362889</v>
      </c>
      <c r="Q126" s="81">
        <v>0.18297570307970856</v>
      </c>
      <c r="R126" s="81">
        <v>3.4991672007943513</v>
      </c>
      <c r="S126" s="81" t="s">
        <v>281</v>
      </c>
      <c r="T126" s="81" t="s">
        <v>281</v>
      </c>
      <c r="U126" s="81">
        <v>4.1032179720704312</v>
      </c>
      <c r="V126" s="81" t="s">
        <v>281</v>
      </c>
      <c r="W126" s="81">
        <v>2.0639182168668184</v>
      </c>
      <c r="X126" s="81">
        <v>0.34417376500038005</v>
      </c>
      <c r="Y126" s="81" t="s">
        <v>281</v>
      </c>
      <c r="Z126" s="81">
        <v>1.981186006099362E-2</v>
      </c>
      <c r="AA126" s="102">
        <v>1.0202504004163802</v>
      </c>
      <c r="AB126" s="81">
        <v>3.6817350439375632E-2</v>
      </c>
      <c r="AC126" s="81">
        <v>0.2472</v>
      </c>
      <c r="AD126" s="81">
        <v>0.40260647751055001</v>
      </c>
      <c r="AE126" s="81">
        <v>6.4511999999999992</v>
      </c>
      <c r="AF126" s="81">
        <v>0.24393584009556971</v>
      </c>
      <c r="AG126" s="81">
        <v>5.5729630138869783</v>
      </c>
      <c r="AH126" s="81">
        <v>2.3655974541665491E-3</v>
      </c>
      <c r="AI126" s="81">
        <v>3.3023067583974099</v>
      </c>
      <c r="AJ126" s="81">
        <v>5.10398361333659E-2</v>
      </c>
      <c r="AK126" s="81">
        <v>4.2498264164352726</v>
      </c>
      <c r="AL126" s="81">
        <v>1.2436688652025492</v>
      </c>
      <c r="AM126" s="81">
        <v>0.41973883928858369</v>
      </c>
      <c r="AN126" s="81">
        <v>0.85933346494936447</v>
      </c>
      <c r="AO126" s="81">
        <v>7.9530081347803996E-2</v>
      </c>
      <c r="AP126" s="81">
        <v>8.6388385043924987E-2</v>
      </c>
      <c r="AQ126" s="81">
        <v>1.2859078279639028E-4</v>
      </c>
      <c r="AR126" s="81">
        <v>1.2613433306471392E-2</v>
      </c>
      <c r="AS126" s="81">
        <v>2.2966507177033492E-4</v>
      </c>
      <c r="AT126" s="81">
        <v>1.2152803683716589E-2</v>
      </c>
      <c r="AU126" s="81">
        <v>0</v>
      </c>
      <c r="AV126" s="81">
        <v>9.0384926807039467E-3</v>
      </c>
      <c r="AW126" s="81">
        <v>4.4665033464904116E-4</v>
      </c>
      <c r="AX126" s="81" t="s">
        <v>281</v>
      </c>
      <c r="AY126" s="81">
        <v>0</v>
      </c>
      <c r="AZ126" s="81">
        <v>4.6429848387586161E-4</v>
      </c>
      <c r="BA126" s="81">
        <v>3.5347536310145842E-3</v>
      </c>
      <c r="BB126" s="81" t="s">
        <v>281</v>
      </c>
      <c r="BC126" s="81">
        <v>0.81961495656568051</v>
      </c>
      <c r="BE126" s="81">
        <f t="shared" si="1"/>
        <v>1.7298292831539948</v>
      </c>
      <c r="BF126" s="81" t="s">
        <v>281</v>
      </c>
    </row>
    <row r="127" spans="1:58" x14ac:dyDescent="0.25">
      <c r="A127" s="54">
        <v>1959</v>
      </c>
      <c r="B127" s="81">
        <v>15.162623685750829</v>
      </c>
      <c r="C127" s="81">
        <v>16.148905098901896</v>
      </c>
      <c r="D127" s="81">
        <v>9.9726556231901835</v>
      </c>
      <c r="E127" s="81">
        <v>5.9057103691560071</v>
      </c>
      <c r="F127" s="81">
        <v>2.4886193708280944</v>
      </c>
      <c r="G127" s="81">
        <v>0.90208295409722605</v>
      </c>
      <c r="H127" s="81">
        <v>0.2982424808143867</v>
      </c>
      <c r="I127" s="81">
        <v>0.06</v>
      </c>
      <c r="J127" s="81">
        <v>1.2312631015590847</v>
      </c>
      <c r="K127" s="81">
        <v>4.9323324003573674</v>
      </c>
      <c r="L127" s="81">
        <v>7.5974985939351564E-2</v>
      </c>
      <c r="M127" s="81">
        <v>0.19352043187133466</v>
      </c>
      <c r="N127" s="81">
        <v>0.39161966156325545</v>
      </c>
      <c r="O127" s="81">
        <v>4.2837041262597451</v>
      </c>
      <c r="P127" s="81">
        <v>0.17969050735237507</v>
      </c>
      <c r="Q127" s="81">
        <v>0.45508839677768442</v>
      </c>
      <c r="R127" s="81">
        <v>3.5521234662990047</v>
      </c>
      <c r="S127" s="81" t="s">
        <v>281</v>
      </c>
      <c r="T127" s="81" t="s">
        <v>281</v>
      </c>
      <c r="U127" s="81">
        <v>4.1155278252993863</v>
      </c>
      <c r="V127" s="81" t="s">
        <v>281</v>
      </c>
      <c r="W127" s="81">
        <v>2.5901701047359706</v>
      </c>
      <c r="X127" s="81">
        <v>0.36726118114711892</v>
      </c>
      <c r="Y127" s="81" t="s">
        <v>281</v>
      </c>
      <c r="Z127" s="81">
        <v>0.11131909842068953</v>
      </c>
      <c r="AA127" s="102">
        <v>0.95946304694640461</v>
      </c>
      <c r="AB127" s="81">
        <v>3.0886414353259933E-2</v>
      </c>
      <c r="AC127" s="81">
        <v>0.2424</v>
      </c>
      <c r="AD127" s="81">
        <v>0.39848661755609294</v>
      </c>
      <c r="AE127" s="81">
        <v>7.6980000000000004</v>
      </c>
      <c r="AF127" s="81">
        <v>0.28169492484927394</v>
      </c>
      <c r="AG127" s="81">
        <v>5.8449572478540768</v>
      </c>
      <c r="AH127" s="81">
        <v>1.6359026092646616E-3</v>
      </c>
      <c r="AI127" s="81">
        <v>4.6323353293413172</v>
      </c>
      <c r="AJ127" s="81">
        <v>4.560633843186896E-2</v>
      </c>
      <c r="AK127" s="81">
        <v>3.393308128698636</v>
      </c>
      <c r="AL127" s="81">
        <v>0.45840625879197583</v>
      </c>
      <c r="AM127" s="81">
        <v>1.1453204663493721</v>
      </c>
      <c r="AN127" s="81">
        <v>1.2928398488035941</v>
      </c>
      <c r="AO127" s="81" t="s">
        <v>281</v>
      </c>
      <c r="AP127" s="81">
        <v>8.7407911433085017E-2</v>
      </c>
      <c r="AQ127" s="81">
        <v>9.0089413743140061E-5</v>
      </c>
      <c r="AR127" s="81">
        <v>1.6175776774280514E-2</v>
      </c>
      <c r="AS127" s="81">
        <v>1.9718309859154928E-4</v>
      </c>
      <c r="AT127" s="81">
        <v>1.2627334606524951E-2</v>
      </c>
      <c r="AU127" s="81">
        <v>0</v>
      </c>
      <c r="AV127" s="81">
        <v>1.0249263303696288E-2</v>
      </c>
      <c r="AW127" s="81">
        <v>8.6688528550361193E-4</v>
      </c>
      <c r="AX127" s="81" t="s">
        <v>281</v>
      </c>
      <c r="AY127" s="81">
        <v>0</v>
      </c>
      <c r="AZ127" s="81">
        <v>1.3499708237555716E-3</v>
      </c>
      <c r="BA127" s="81">
        <v>2.5859546567750338E-3</v>
      </c>
      <c r="BB127" s="81" t="s">
        <v>281</v>
      </c>
      <c r="BC127" s="81">
        <v>0.83971322785466973</v>
      </c>
      <c r="BE127" s="81">
        <f t="shared" si="1"/>
        <v>1.6334855074329686</v>
      </c>
      <c r="BF127" s="81" t="s">
        <v>281</v>
      </c>
    </row>
    <row r="128" spans="1:58" x14ac:dyDescent="0.25">
      <c r="A128" s="54">
        <v>1960</v>
      </c>
      <c r="B128" s="81">
        <v>15.242441009788767</v>
      </c>
      <c r="C128" s="81">
        <v>12.829314649528738</v>
      </c>
      <c r="D128" s="81">
        <v>10.691999513096592</v>
      </c>
      <c r="E128" s="81">
        <v>6.2388053269607351</v>
      </c>
      <c r="F128" s="81">
        <v>2.6971507514008284</v>
      </c>
      <c r="G128" s="81">
        <v>0.97512485596600484</v>
      </c>
      <c r="H128" s="81">
        <v>0.32481990831696134</v>
      </c>
      <c r="I128" s="81">
        <v>0.06</v>
      </c>
      <c r="J128" s="81">
        <v>1.6791189410270451</v>
      </c>
      <c r="K128" s="81">
        <v>4.2894515158083459</v>
      </c>
      <c r="L128" s="81">
        <v>0.11440677966101695</v>
      </c>
      <c r="M128" s="81">
        <v>0.22148702768587844</v>
      </c>
      <c r="N128" s="81">
        <v>0.42673796791443847</v>
      </c>
      <c r="O128" s="81">
        <v>4.8623647892577404</v>
      </c>
      <c r="P128" s="81">
        <v>0.21354922477659816</v>
      </c>
      <c r="Q128" s="81">
        <v>0.59914876884973989</v>
      </c>
      <c r="R128" s="81">
        <v>3.2108977319920635</v>
      </c>
      <c r="S128" s="81" t="s">
        <v>281</v>
      </c>
      <c r="T128" s="81" t="s">
        <v>281</v>
      </c>
      <c r="U128" s="81">
        <v>4.1608604266714959</v>
      </c>
      <c r="V128" s="81" t="s">
        <v>281</v>
      </c>
      <c r="W128" s="81">
        <v>3.0401967808798953</v>
      </c>
      <c r="X128" s="81">
        <v>0.416039024552813</v>
      </c>
      <c r="Y128" s="81" t="s">
        <v>281</v>
      </c>
      <c r="Z128" s="81">
        <v>0.11706817453073087</v>
      </c>
      <c r="AA128" s="102">
        <v>0.8814585298836205</v>
      </c>
      <c r="AB128" s="81">
        <v>5.0595637138209568E-2</v>
      </c>
      <c r="AC128" s="81">
        <v>0.25440000000000002</v>
      </c>
      <c r="AD128" s="81">
        <v>0.40982016815094841</v>
      </c>
      <c r="AE128" s="81">
        <v>9.5855999999999995</v>
      </c>
      <c r="AF128" s="81" t="s">
        <v>281</v>
      </c>
      <c r="AG128" s="81">
        <v>5.7615229621876232</v>
      </c>
      <c r="AH128" s="81">
        <v>2.5345196293265039E-3</v>
      </c>
      <c r="AI128" s="81">
        <v>3.83451536643026</v>
      </c>
      <c r="AJ128" s="81">
        <v>2.8239491979138821E-2</v>
      </c>
      <c r="AK128" s="81">
        <v>2.1339647626112916</v>
      </c>
      <c r="AL128" s="81">
        <v>1.0135902287975191</v>
      </c>
      <c r="AM128" s="81">
        <v>0.44430860453336807</v>
      </c>
      <c r="AN128" s="81">
        <v>1.1807628524046434</v>
      </c>
      <c r="AO128" s="81" t="s">
        <v>281</v>
      </c>
      <c r="AP128" s="81">
        <v>9.5234354537934773E-2</v>
      </c>
      <c r="AQ128" s="81">
        <v>2.1586939901359677E-3</v>
      </c>
      <c r="AR128" s="81">
        <v>1.5608233343088477E-2</v>
      </c>
      <c r="AS128" s="81">
        <v>1.9354838709677419E-4</v>
      </c>
      <c r="AT128" s="81">
        <v>1.3235940311165866E-2</v>
      </c>
      <c r="AU128" s="81">
        <v>0</v>
      </c>
      <c r="AV128" s="81">
        <v>9.966194431199029E-3</v>
      </c>
      <c r="AW128" s="81">
        <v>4.2062552694301038E-4</v>
      </c>
      <c r="AX128" s="81">
        <v>2.1865889212827987E-2</v>
      </c>
      <c r="AY128" s="81">
        <v>0</v>
      </c>
      <c r="AZ128" s="81">
        <v>4.3616141607073083E-4</v>
      </c>
      <c r="BA128" s="81">
        <v>4.6736767946580389E-3</v>
      </c>
      <c r="BB128" s="81" t="s">
        <v>281</v>
      </c>
      <c r="BC128" s="81">
        <v>0.90591042991920656</v>
      </c>
      <c r="BE128" s="81">
        <f t="shared" si="1"/>
        <v>1.6014907914091423</v>
      </c>
      <c r="BF128" s="81" t="s">
        <v>281</v>
      </c>
    </row>
    <row r="129" spans="1:58" x14ac:dyDescent="0.25">
      <c r="A129" s="54">
        <v>1961</v>
      </c>
      <c r="B129" s="81">
        <v>15.134762308792904</v>
      </c>
      <c r="C129" s="81">
        <v>12.967993971495696</v>
      </c>
      <c r="D129" s="81">
        <v>10.007482018552155</v>
      </c>
      <c r="E129" s="81">
        <v>7.0894218275535126</v>
      </c>
      <c r="F129" s="81">
        <v>2.3342648797610539</v>
      </c>
      <c r="G129" s="81">
        <v>1.0267910482781968</v>
      </c>
      <c r="H129" s="81">
        <v>0.39772012642866611</v>
      </c>
      <c r="I129" s="81">
        <v>0.22384425258321478</v>
      </c>
      <c r="J129" s="81">
        <v>1.4575768613699798</v>
      </c>
      <c r="K129" s="81">
        <v>3.2864772179255901</v>
      </c>
      <c r="L129" s="81">
        <v>0.24695738565802075</v>
      </c>
      <c r="M129" s="81">
        <v>0.28017070455166881</v>
      </c>
      <c r="N129" s="81">
        <v>0.42800127300172719</v>
      </c>
      <c r="O129" s="81">
        <v>4.341679245283018</v>
      </c>
      <c r="P129" s="81">
        <v>0.21479550187891677</v>
      </c>
      <c r="Q129" s="81">
        <v>0.13450203009314546</v>
      </c>
      <c r="R129" s="81">
        <v>2.417186802462207</v>
      </c>
      <c r="S129" s="81" t="s">
        <v>281</v>
      </c>
      <c r="T129" s="81" t="s">
        <v>281</v>
      </c>
      <c r="U129" s="81">
        <v>3.2284484886272651</v>
      </c>
      <c r="V129" s="81" t="s">
        <v>281</v>
      </c>
      <c r="W129" s="81">
        <v>2.6442784308075677</v>
      </c>
      <c r="X129" s="81">
        <v>0.60656671886969782</v>
      </c>
      <c r="Y129" s="81">
        <v>1.3334640560249367</v>
      </c>
      <c r="Z129" s="81">
        <v>0.90023991148155413</v>
      </c>
      <c r="AA129" s="102">
        <v>0.95165637196826969</v>
      </c>
      <c r="AB129" s="81">
        <v>0.25416771977755959</v>
      </c>
      <c r="AC129" s="81">
        <v>0.26279999999999998</v>
      </c>
      <c r="AD129" s="81">
        <v>0.42533854353234513</v>
      </c>
      <c r="AE129" s="81">
        <v>9.4371363401631356</v>
      </c>
      <c r="AF129" s="81">
        <v>0.20399566768048663</v>
      </c>
      <c r="AG129" s="81">
        <v>7.3957391093530687</v>
      </c>
      <c r="AH129" s="81">
        <v>0.10772238753832014</v>
      </c>
      <c r="AI129" s="81">
        <v>4.0915203887084077</v>
      </c>
      <c r="AJ129" s="81">
        <v>2.4207171409133827E-2</v>
      </c>
      <c r="AK129" s="81">
        <v>0.87938139348850219</v>
      </c>
      <c r="AL129" s="81">
        <v>0.70966671000514303</v>
      </c>
      <c r="AM129" s="81">
        <v>1.1751544810515013</v>
      </c>
      <c r="AN129" s="81">
        <v>0.67130133457838503</v>
      </c>
      <c r="AO129" s="81">
        <v>0.11425588407399599</v>
      </c>
      <c r="AP129" s="81">
        <v>4.2943680800396074E-2</v>
      </c>
      <c r="AQ129" s="81">
        <v>2.2199999999999998E-3</v>
      </c>
      <c r="AR129" s="81">
        <v>1.5151036899087781E-2</v>
      </c>
      <c r="AS129" s="81">
        <v>1.8918918918918917E-4</v>
      </c>
      <c r="AT129" s="81">
        <v>1.3623876013800289E-2</v>
      </c>
      <c r="AU129" s="81">
        <v>0</v>
      </c>
      <c r="AV129" s="81">
        <v>9.6682584587738686E-3</v>
      </c>
      <c r="AW129" s="81">
        <v>0</v>
      </c>
      <c r="AX129" s="81">
        <v>2.1146616541353382E-2</v>
      </c>
      <c r="AY129" s="81">
        <v>0</v>
      </c>
      <c r="AZ129" s="81">
        <v>0</v>
      </c>
      <c r="BA129" s="81">
        <v>4.7999999999999996E-3</v>
      </c>
      <c r="BB129" s="81" t="s">
        <v>281</v>
      </c>
      <c r="BC129" s="81">
        <v>0.84775765653788504</v>
      </c>
      <c r="BE129" s="81">
        <f t="shared" si="1"/>
        <v>1.7042754814501393</v>
      </c>
      <c r="BF129" s="81">
        <v>0.21</v>
      </c>
    </row>
    <row r="130" spans="1:58" x14ac:dyDescent="0.25">
      <c r="A130" s="54">
        <v>1962</v>
      </c>
      <c r="B130" s="81">
        <v>14.531840325313002</v>
      </c>
      <c r="C130" s="81">
        <v>12.980199673810912</v>
      </c>
      <c r="D130" s="81">
        <v>10.281459108495133</v>
      </c>
      <c r="E130" s="81">
        <v>7.5994618150808444</v>
      </c>
      <c r="F130" s="81">
        <v>2.243280557590952</v>
      </c>
      <c r="G130" s="81">
        <v>0.96228752037655363</v>
      </c>
      <c r="H130" s="81">
        <v>0.42200572617061033</v>
      </c>
      <c r="I130" s="81">
        <v>0.26110904518472527</v>
      </c>
      <c r="J130" s="81">
        <v>1.6781394211674292</v>
      </c>
      <c r="K130" s="81">
        <v>3.266955350308165</v>
      </c>
      <c r="L130" s="81">
        <v>0.25441696113074203</v>
      </c>
      <c r="M130" s="81">
        <v>0.29557965919143492</v>
      </c>
      <c r="N130" s="81">
        <v>0.453338130816413</v>
      </c>
      <c r="O130" s="81">
        <v>4.249855277091422</v>
      </c>
      <c r="P130" s="81">
        <v>0.22246352384146675</v>
      </c>
      <c r="Q130" s="81">
        <v>0.13564838709677418</v>
      </c>
      <c r="R130" s="81">
        <v>2.545880129480468</v>
      </c>
      <c r="S130" s="81" t="s">
        <v>281</v>
      </c>
      <c r="T130" s="81" t="s">
        <v>281</v>
      </c>
      <c r="U130" s="81">
        <v>3.4615135582588725</v>
      </c>
      <c r="V130" s="81" t="s">
        <v>281</v>
      </c>
      <c r="W130" s="81">
        <v>3.2165801681623911</v>
      </c>
      <c r="X130" s="81">
        <v>0.65091459376736627</v>
      </c>
      <c r="Y130" s="81">
        <v>1.3730842756791646</v>
      </c>
      <c r="Z130" s="81">
        <v>0.8409242899728292</v>
      </c>
      <c r="AA130" s="102">
        <v>1.0947877666065067</v>
      </c>
      <c r="AB130" s="81">
        <v>0.25417606388717257</v>
      </c>
      <c r="AC130" s="81">
        <v>0.27119999999999994</v>
      </c>
      <c r="AD130" s="81">
        <v>0.40910627110829961</v>
      </c>
      <c r="AE130" s="81">
        <v>9.7411617276681675</v>
      </c>
      <c r="AF130" s="81">
        <v>0.26398275215489347</v>
      </c>
      <c r="AG130" s="81">
        <v>8.17749391044776</v>
      </c>
      <c r="AH130" s="81">
        <v>0.10182480807268765</v>
      </c>
      <c r="AI130" s="81">
        <v>3.7785853418219162</v>
      </c>
      <c r="AJ130" s="81">
        <v>3.104512819223176E-2</v>
      </c>
      <c r="AK130" s="81">
        <v>0.61931942544211915</v>
      </c>
      <c r="AL130" s="81">
        <v>0.5755547600997768</v>
      </c>
      <c r="AM130" s="81">
        <v>1.2093705297211796</v>
      </c>
      <c r="AN130" s="81">
        <v>0.79609137534452745</v>
      </c>
      <c r="AO130" s="81">
        <v>0.13071096923726824</v>
      </c>
      <c r="AP130" s="81">
        <v>4.3102965400641645E-2</v>
      </c>
      <c r="AQ130" s="81">
        <v>2.2199999999999998E-3</v>
      </c>
      <c r="AR130" s="81">
        <v>1.5756988987050708E-2</v>
      </c>
      <c r="AS130" s="81">
        <v>1.8502202643171805E-4</v>
      </c>
      <c r="AT130" s="81">
        <v>1.4758836336385904E-2</v>
      </c>
      <c r="AU130" s="81">
        <v>0</v>
      </c>
      <c r="AV130" s="81">
        <v>5.5780207121071002E-3</v>
      </c>
      <c r="AW130" s="81">
        <v>5.5399352830036365E-4</v>
      </c>
      <c r="AX130" s="81">
        <v>1.5906753513884129E-2</v>
      </c>
      <c r="AY130" s="81">
        <v>0</v>
      </c>
      <c r="AZ130" s="81">
        <v>0</v>
      </c>
      <c r="BA130" s="81">
        <v>4.7999999999999996E-3</v>
      </c>
      <c r="BB130" s="81" t="s">
        <v>281</v>
      </c>
      <c r="BC130" s="81">
        <v>0.85666403880760622</v>
      </c>
      <c r="BE130" s="81">
        <f t="shared" si="1"/>
        <v>1.6825922485711129</v>
      </c>
      <c r="BF130" s="81">
        <v>0.21</v>
      </c>
    </row>
    <row r="131" spans="1:58" x14ac:dyDescent="0.25">
      <c r="A131" s="54">
        <v>1963</v>
      </c>
      <c r="B131" s="81">
        <v>14.016363878165928</v>
      </c>
      <c r="C131" s="81">
        <v>11.819790278194128</v>
      </c>
      <c r="D131" s="81">
        <v>12.628555889589599</v>
      </c>
      <c r="E131" s="81">
        <v>7.1055307583892171</v>
      </c>
      <c r="F131" s="81">
        <v>2.3144955487172485</v>
      </c>
      <c r="G131" s="81">
        <v>1.0240400834790575</v>
      </c>
      <c r="H131" s="81">
        <v>0.36335720009115979</v>
      </c>
      <c r="I131" s="81">
        <v>0.29973178128915973</v>
      </c>
      <c r="J131" s="81">
        <v>1.8334508739249038</v>
      </c>
      <c r="K131" s="81">
        <v>3.312570800248964</v>
      </c>
      <c r="L131" s="81">
        <v>0.26250760705298515</v>
      </c>
      <c r="M131" s="81">
        <v>0.28338694094554001</v>
      </c>
      <c r="N131" s="81">
        <v>0.42407926770103338</v>
      </c>
      <c r="O131" s="81">
        <v>4.2845161513214718</v>
      </c>
      <c r="P131" s="81">
        <v>0.2303371199950531</v>
      </c>
      <c r="Q131" s="81">
        <v>0.1399316521329248</v>
      </c>
      <c r="R131" s="81">
        <v>2.6244001184515917</v>
      </c>
      <c r="S131" s="81" t="s">
        <v>281</v>
      </c>
      <c r="T131" s="81" t="s">
        <v>281</v>
      </c>
      <c r="U131" s="81">
        <v>3.2186481899522934</v>
      </c>
      <c r="V131" s="81" t="s">
        <v>281</v>
      </c>
      <c r="W131" s="81">
        <v>3.2396362751271615</v>
      </c>
      <c r="X131" s="81">
        <v>0.70404873509855181</v>
      </c>
      <c r="Y131" s="81">
        <v>1.409980283323788</v>
      </c>
      <c r="Z131" s="81">
        <v>0.80514796680471157</v>
      </c>
      <c r="AA131" s="102">
        <v>0.86590352933356352</v>
      </c>
      <c r="AB131" s="81">
        <v>0.27486541164292799</v>
      </c>
      <c r="AC131" s="81">
        <v>0.29039999999999999</v>
      </c>
      <c r="AD131" s="81">
        <v>0.42246361378552333</v>
      </c>
      <c r="AE131" s="81">
        <v>10.32825041290911</v>
      </c>
      <c r="AF131" s="81">
        <v>0.25257054399081974</v>
      </c>
      <c r="AG131" s="81">
        <v>6.5334549423893264</v>
      </c>
      <c r="AH131" s="81">
        <v>2.1329411528989161E-2</v>
      </c>
      <c r="AI131" s="81">
        <v>3.5325482443216289</v>
      </c>
      <c r="AJ131" s="81">
        <v>2.7532272882852045E-2</v>
      </c>
      <c r="AK131" s="81">
        <v>0.39184592323831413</v>
      </c>
      <c r="AL131" s="81">
        <v>0.30752517122404249</v>
      </c>
      <c r="AM131" s="81">
        <v>0.94024493221000116</v>
      </c>
      <c r="AN131" s="81">
        <v>0.34376759968027953</v>
      </c>
      <c r="AO131" s="81">
        <v>8.484634632603566E-2</v>
      </c>
      <c r="AP131" s="81">
        <v>4.3174254450323385E-2</v>
      </c>
      <c r="AQ131" s="81">
        <v>2.2199999999999998E-3</v>
      </c>
      <c r="AR131" s="81">
        <v>1.6557046391300536E-2</v>
      </c>
      <c r="AS131" s="81">
        <v>1.8103448275862068E-4</v>
      </c>
      <c r="AT131" s="81">
        <v>1.6237666552286836E-2</v>
      </c>
      <c r="AU131" s="81">
        <v>0</v>
      </c>
      <c r="AV131" s="81">
        <v>5.1287370943999162E-3</v>
      </c>
      <c r="AW131" s="81">
        <v>4.1057521523702177E-4</v>
      </c>
      <c r="AX131" s="81">
        <v>1.845125348189415E-2</v>
      </c>
      <c r="AY131" s="81">
        <v>0</v>
      </c>
      <c r="AZ131" s="81">
        <v>0</v>
      </c>
      <c r="BA131" s="81">
        <v>4.7999999999999996E-3</v>
      </c>
      <c r="BB131" s="81" t="s">
        <v>281</v>
      </c>
      <c r="BC131" s="81">
        <v>0.82629006187445997</v>
      </c>
      <c r="BE131" s="81">
        <f t="shared" si="1"/>
        <v>1.7192673067744804</v>
      </c>
      <c r="BF131" s="81">
        <v>0.21</v>
      </c>
    </row>
    <row r="132" spans="1:58" x14ac:dyDescent="0.25">
      <c r="A132" s="54">
        <v>1964</v>
      </c>
      <c r="B132" s="81">
        <v>13.306468886728352</v>
      </c>
      <c r="C132" s="81">
        <v>11.410517044922686</v>
      </c>
      <c r="D132" s="81">
        <v>13.208544307812341</v>
      </c>
      <c r="E132" s="81">
        <v>6.8767816684469816</v>
      </c>
      <c r="F132" s="81">
        <v>2.3839083402262342</v>
      </c>
      <c r="G132" s="81">
        <v>1.2496935217514635</v>
      </c>
      <c r="H132" s="81">
        <v>0.41797823052927385</v>
      </c>
      <c r="I132" s="81">
        <v>0.35356997701087889</v>
      </c>
      <c r="J132" s="81">
        <v>2.1429857749933685</v>
      </c>
      <c r="K132" s="81">
        <v>3.2823446803959793</v>
      </c>
      <c r="L132" s="81">
        <v>0.27638977025757716</v>
      </c>
      <c r="M132" s="81">
        <v>0.32080272610845378</v>
      </c>
      <c r="N132" s="81">
        <v>0.46519945127786827</v>
      </c>
      <c r="O132" s="81">
        <v>4.4722901307966714</v>
      </c>
      <c r="P132" s="81">
        <v>0.26111391985678956</v>
      </c>
      <c r="Q132" s="81">
        <v>0.14834785864732039</v>
      </c>
      <c r="R132" s="81">
        <v>2.3301792285070686</v>
      </c>
      <c r="S132" s="81" t="s">
        <v>281</v>
      </c>
      <c r="T132" s="81" t="s">
        <v>281</v>
      </c>
      <c r="U132" s="81">
        <v>3.7602974381065746</v>
      </c>
      <c r="V132" s="81" t="s">
        <v>281</v>
      </c>
      <c r="W132" s="81">
        <v>3.2112962187079623</v>
      </c>
      <c r="X132" s="81">
        <v>0.7643346234712074</v>
      </c>
      <c r="Y132" s="81">
        <v>1.4468928044011264</v>
      </c>
      <c r="Z132" s="81">
        <v>0.93211204954160365</v>
      </c>
      <c r="AA132" s="102">
        <v>1.084383593326562</v>
      </c>
      <c r="AB132" s="81">
        <v>0.31595280096000872</v>
      </c>
      <c r="AC132" s="81">
        <v>0.28199999999999997</v>
      </c>
      <c r="AD132" s="81">
        <v>0.44030846583180899</v>
      </c>
      <c r="AE132" s="81">
        <v>10.427295520586354</v>
      </c>
      <c r="AF132" s="81">
        <v>0.24683126519852475</v>
      </c>
      <c r="AG132" s="81">
        <v>6.7575845851580079</v>
      </c>
      <c r="AH132" s="81">
        <v>2.125925951770594E-2</v>
      </c>
      <c r="AI132" s="81">
        <v>3.4312992522149384</v>
      </c>
      <c r="AJ132" s="81">
        <v>3.0906932470923056E-2</v>
      </c>
      <c r="AK132" s="81">
        <v>0.30315138297596206</v>
      </c>
      <c r="AL132" s="81">
        <v>0.20459169731033855</v>
      </c>
      <c r="AM132" s="81">
        <v>1.0951422874609333</v>
      </c>
      <c r="AN132" s="81">
        <v>0.54137076832490683</v>
      </c>
      <c r="AO132" s="81">
        <v>9.5970572577034979E-2</v>
      </c>
      <c r="AP132" s="81">
        <v>4.326650779701454E-2</v>
      </c>
      <c r="AQ132" s="81">
        <v>2.2200000000000002E-3</v>
      </c>
      <c r="AR132" s="81">
        <v>1.3970210580380071E-2</v>
      </c>
      <c r="AS132" s="81">
        <v>1.7721518987341771E-4</v>
      </c>
      <c r="AT132" s="81">
        <v>1.4265698189219463E-2</v>
      </c>
      <c r="AU132" s="81">
        <v>0</v>
      </c>
      <c r="AV132" s="81">
        <v>5.6696146960499129E-3</v>
      </c>
      <c r="AW132" s="81">
        <v>3.608815555111171E-4</v>
      </c>
      <c r="AX132" s="81">
        <v>1.5703735881841877E-2</v>
      </c>
      <c r="AY132" s="81">
        <v>0</v>
      </c>
      <c r="AZ132" s="81">
        <v>0</v>
      </c>
      <c r="BA132" s="81">
        <v>4.7999999999999996E-3</v>
      </c>
      <c r="BB132" s="81" t="s">
        <v>281</v>
      </c>
      <c r="BC132" s="81">
        <v>0.82057362029450776</v>
      </c>
      <c r="BE132" s="81">
        <f t="shared" ref="BE132:BE183" si="2">IFERROR((STDEVA(B132:BB132))/(AVERAGE(B132:BB132)),"")</f>
        <v>1.680995212467735</v>
      </c>
      <c r="BF132" s="81">
        <v>0.21</v>
      </c>
    </row>
    <row r="133" spans="1:58" x14ac:dyDescent="0.25">
      <c r="A133" s="54">
        <v>1965</v>
      </c>
      <c r="B133" s="81">
        <v>12.962097558911848</v>
      </c>
      <c r="C133" s="81">
        <v>12.088552527098374</v>
      </c>
      <c r="D133" s="81">
        <v>13.29120717180168</v>
      </c>
      <c r="E133" s="81">
        <v>6.8965187473729888</v>
      </c>
      <c r="F133" s="81">
        <v>3.0642300632009252</v>
      </c>
      <c r="G133" s="81">
        <v>1.451236177348767</v>
      </c>
      <c r="H133" s="81">
        <v>0.44969679819964481</v>
      </c>
      <c r="I133" s="81">
        <v>0.38612884116839258</v>
      </c>
      <c r="J133" s="81">
        <v>2.0052883577032619</v>
      </c>
      <c r="K133" s="81">
        <v>3.1634747227867206</v>
      </c>
      <c r="L133" s="81">
        <v>0.29033688658049622</v>
      </c>
      <c r="M133" s="81">
        <v>0.37244853644894843</v>
      </c>
      <c r="N133" s="81">
        <v>0.47437932807615579</v>
      </c>
      <c r="O133" s="81">
        <v>4.5050701665825343</v>
      </c>
      <c r="P133" s="81">
        <v>0.245517368996369</v>
      </c>
      <c r="Q133" s="81">
        <v>0.15774104529616725</v>
      </c>
      <c r="R133" s="81">
        <v>2.6681460547815643</v>
      </c>
      <c r="S133" s="81" t="s">
        <v>281</v>
      </c>
      <c r="T133" s="81" t="s">
        <v>281</v>
      </c>
      <c r="U133" s="81">
        <v>3.5998596230198134</v>
      </c>
      <c r="V133" s="81" t="s">
        <v>281</v>
      </c>
      <c r="W133" s="81">
        <v>3.2425186461849771</v>
      </c>
      <c r="X133" s="81">
        <v>0.81154075380067359</v>
      </c>
      <c r="Y133" s="81">
        <v>1.4855796310585094</v>
      </c>
      <c r="Z133" s="81">
        <v>0.99610433433785395</v>
      </c>
      <c r="AA133" s="102">
        <v>1.0981854637086697</v>
      </c>
      <c r="AB133" s="81">
        <v>0.33694862600859204</v>
      </c>
      <c r="AC133" s="81">
        <v>0.33359999999999995</v>
      </c>
      <c r="AD133" s="81">
        <v>0.44418947725974384</v>
      </c>
      <c r="AE133" s="81">
        <v>10.307489818944562</v>
      </c>
      <c r="AF133" s="81">
        <v>0.20231900176480222</v>
      </c>
      <c r="AG133" s="81">
        <v>4.998520841910489</v>
      </c>
      <c r="AH133" s="81">
        <v>3.186149684407015E-2</v>
      </c>
      <c r="AI133" s="81">
        <v>3.5753027590888458</v>
      </c>
      <c r="AJ133" s="81">
        <v>3.7697848176927673E-2</v>
      </c>
      <c r="AK133" s="81">
        <v>0.30691039081118771</v>
      </c>
      <c r="AL133" s="81">
        <v>0.2139365127058811</v>
      </c>
      <c r="AM133" s="81">
        <v>1.0467694800999034</v>
      </c>
      <c r="AN133" s="81">
        <v>0.71225415040174134</v>
      </c>
      <c r="AO133" s="81">
        <v>9.612338281881129E-2</v>
      </c>
      <c r="AP133" s="81">
        <v>4.3321091078255936E-2</v>
      </c>
      <c r="AQ133" s="81">
        <v>2.2199999999999998E-3</v>
      </c>
      <c r="AR133" s="81">
        <v>1.7443508713416159E-2</v>
      </c>
      <c r="AS133" s="81">
        <v>1.7319587628865978E-4</v>
      </c>
      <c r="AT133" s="81">
        <v>1.2352029732571376E-2</v>
      </c>
      <c r="AU133" s="81">
        <v>0</v>
      </c>
      <c r="AV133" s="81">
        <v>5.1370001453203027E-3</v>
      </c>
      <c r="AW133" s="81">
        <v>5.9517423710761671E-4</v>
      </c>
      <c r="AX133" s="81">
        <v>2.2767502252371612E-2</v>
      </c>
      <c r="AY133" s="81">
        <v>0</v>
      </c>
      <c r="AZ133" s="81">
        <v>0</v>
      </c>
      <c r="BA133" s="81">
        <v>4.7999999999999996E-3</v>
      </c>
      <c r="BB133" s="81" t="s">
        <v>281</v>
      </c>
      <c r="BC133" s="81">
        <v>0.81716378676935619</v>
      </c>
      <c r="BE133" s="81">
        <f t="shared" si="2"/>
        <v>1.6678881458783923</v>
      </c>
      <c r="BF133" s="81">
        <v>0.21999999999999997</v>
      </c>
    </row>
    <row r="134" spans="1:58" x14ac:dyDescent="0.25">
      <c r="A134" s="54">
        <v>1966</v>
      </c>
      <c r="B134" s="81">
        <v>12.867749945092704</v>
      </c>
      <c r="C134" s="81">
        <v>12.144512035170131</v>
      </c>
      <c r="D134" s="81">
        <v>11.337317914742844</v>
      </c>
      <c r="E134" s="81">
        <v>7.2799165764750864</v>
      </c>
      <c r="F134" s="81">
        <v>3.5871601778544244</v>
      </c>
      <c r="G134" s="81">
        <v>1.2846759750225949</v>
      </c>
      <c r="H134" s="81">
        <v>0.45810839803434522</v>
      </c>
      <c r="I134" s="81">
        <v>0.4258316118743744</v>
      </c>
      <c r="J134" s="81">
        <v>1.8522313383804618</v>
      </c>
      <c r="K134" s="81">
        <v>3.0954895333535832</v>
      </c>
      <c r="L134" s="81">
        <v>0.31110590660839116</v>
      </c>
      <c r="M134" s="81">
        <v>0.3807670146837342</v>
      </c>
      <c r="N134" s="81">
        <v>0.50665059326826367</v>
      </c>
      <c r="O134" s="81">
        <v>4.6699002570580284</v>
      </c>
      <c r="P134" s="81">
        <v>0.26012597559517303</v>
      </c>
      <c r="Q134" s="81">
        <v>0.17221782999308916</v>
      </c>
      <c r="R134" s="81">
        <v>2.4587898153005772</v>
      </c>
      <c r="S134" s="81" t="s">
        <v>281</v>
      </c>
      <c r="T134" s="81" t="s">
        <v>281</v>
      </c>
      <c r="U134" s="81">
        <v>3.3329072577607559</v>
      </c>
      <c r="V134" s="81" t="s">
        <v>281</v>
      </c>
      <c r="W134" s="81">
        <v>3.2148994262151169</v>
      </c>
      <c r="X134" s="81">
        <v>0.91069495662634603</v>
      </c>
      <c r="Y134" s="81">
        <v>1.5238548974857271</v>
      </c>
      <c r="Z134" s="81">
        <v>0.92840968595050932</v>
      </c>
      <c r="AA134" s="102">
        <v>0.97893439045993758</v>
      </c>
      <c r="AB134" s="81">
        <v>0.38494367812061464</v>
      </c>
      <c r="AC134" s="81">
        <v>0.34559999999999996</v>
      </c>
      <c r="AD134" s="81">
        <v>0.44140006715506708</v>
      </c>
      <c r="AE134" s="81">
        <v>9.6283419642463723</v>
      </c>
      <c r="AF134" s="81">
        <v>0.20236537638799784</v>
      </c>
      <c r="AG134" s="81">
        <v>6.3659382213170401</v>
      </c>
      <c r="AH134" s="81">
        <v>2.1225152903161473E-2</v>
      </c>
      <c r="AI134" s="81">
        <v>3.5745061725078235</v>
      </c>
      <c r="AJ134" s="81">
        <v>3.7628210645660708E-2</v>
      </c>
      <c r="AK134" s="81">
        <v>0.26325220994929549</v>
      </c>
      <c r="AL134" s="81">
        <v>0.10893754749965612</v>
      </c>
      <c r="AM134" s="81">
        <v>1.0156801546608538</v>
      </c>
      <c r="AN134" s="81">
        <v>0.82061462557594733</v>
      </c>
      <c r="AO134" s="81">
        <v>8.4865999610105824E-2</v>
      </c>
      <c r="AP134" s="81">
        <v>4.3297993749231989E-2</v>
      </c>
      <c r="AQ134" s="81">
        <v>2.2199999999999998E-3</v>
      </c>
      <c r="AR134" s="81">
        <v>1.5306206782555993E-2</v>
      </c>
      <c r="AS134" s="81">
        <v>1.6969696969696969E-4</v>
      </c>
      <c r="AT134" s="81">
        <v>1.1046764180745889E-2</v>
      </c>
      <c r="AU134" s="81">
        <v>0</v>
      </c>
      <c r="AV134" s="81">
        <v>4.7394882504227607E-3</v>
      </c>
      <c r="AW134" s="81">
        <v>4.7924057509568632E-4</v>
      </c>
      <c r="AX134" s="81">
        <v>2.0595533498759304E-2</v>
      </c>
      <c r="AY134" s="81">
        <v>3.6529680365296805E-5</v>
      </c>
      <c r="AZ134" s="81">
        <v>0</v>
      </c>
      <c r="BA134" s="81">
        <v>4.7999999999999996E-3</v>
      </c>
      <c r="BB134" s="81" t="s">
        <v>281</v>
      </c>
      <c r="BC134" s="81">
        <v>0.80661169437622349</v>
      </c>
      <c r="BE134" s="81">
        <f t="shared" si="2"/>
        <v>1.6316503014060937</v>
      </c>
      <c r="BF134" s="81">
        <v>0.25</v>
      </c>
    </row>
    <row r="135" spans="1:58" x14ac:dyDescent="0.25">
      <c r="A135" s="54">
        <v>1967</v>
      </c>
      <c r="B135" s="81">
        <v>12.699667241751063</v>
      </c>
      <c r="C135" s="81">
        <v>12.201874709279872</v>
      </c>
      <c r="D135" s="81">
        <v>11.40007485985066</v>
      </c>
      <c r="E135" s="81">
        <v>6.677802326325069</v>
      </c>
      <c r="F135" s="81">
        <v>3.648743440018646</v>
      </c>
      <c r="G135" s="81">
        <v>1.3775521800913753</v>
      </c>
      <c r="H135" s="81">
        <v>0.48173025693821392</v>
      </c>
      <c r="I135" s="81">
        <v>0.45842924403821278</v>
      </c>
      <c r="J135" s="81">
        <v>1.8557713236810118</v>
      </c>
      <c r="K135" s="81">
        <v>3.4220452358613396</v>
      </c>
      <c r="L135" s="81">
        <v>0.32544421332268642</v>
      </c>
      <c r="M135" s="81">
        <v>0.46090075465756336</v>
      </c>
      <c r="N135" s="81">
        <v>0.54652914082266657</v>
      </c>
      <c r="O135" s="81">
        <v>4.8021003120634944</v>
      </c>
      <c r="P135" s="81">
        <v>0.28232588478683412</v>
      </c>
      <c r="Q135" s="81">
        <v>0.19495342465753424</v>
      </c>
      <c r="R135" s="81">
        <v>2.5907238812801601</v>
      </c>
      <c r="S135" s="81" t="s">
        <v>281</v>
      </c>
      <c r="T135" s="81" t="s">
        <v>281</v>
      </c>
      <c r="U135" s="81">
        <v>3.7511421437441581</v>
      </c>
      <c r="V135" s="81" t="s">
        <v>281</v>
      </c>
      <c r="W135" s="81">
        <v>2.9200615427272836</v>
      </c>
      <c r="X135" s="81">
        <v>1.0334942450256039</v>
      </c>
      <c r="Y135" s="81">
        <v>1.5614406736471449</v>
      </c>
      <c r="Z135" s="81">
        <v>0.92051397121846545</v>
      </c>
      <c r="AA135" s="102">
        <v>1.302753501314851</v>
      </c>
      <c r="AB135" s="81">
        <v>0.43303249568554014</v>
      </c>
      <c r="AC135" s="81">
        <v>0.36719999999999997</v>
      </c>
      <c r="AD135" s="81">
        <v>0.46405142920407422</v>
      </c>
      <c r="AE135" s="81">
        <v>9.9398444832699777</v>
      </c>
      <c r="AF135" s="81">
        <v>0.24826550670920181</v>
      </c>
      <c r="AG135" s="81">
        <v>6.4557411058171752</v>
      </c>
      <c r="AH135" s="81">
        <v>2.1252092339895515E-2</v>
      </c>
      <c r="AI135" s="81">
        <v>2.9352856648730454</v>
      </c>
      <c r="AJ135" s="81">
        <v>4.7812533645777255E-2</v>
      </c>
      <c r="AK135" s="81">
        <v>0.26321556436421745</v>
      </c>
      <c r="AL135" s="81">
        <v>0.2486530811154154</v>
      </c>
      <c r="AM135" s="81">
        <v>1.1127999641095518</v>
      </c>
      <c r="AN135" s="81">
        <v>0.82127932872479514</v>
      </c>
      <c r="AO135" s="81">
        <v>8.5199627999853006E-2</v>
      </c>
      <c r="AP135" s="81">
        <v>4.3414032146419645E-2</v>
      </c>
      <c r="AQ135" s="81">
        <v>2.2199999999999998E-3</v>
      </c>
      <c r="AR135" s="81">
        <v>2.0887504029225314E-2</v>
      </c>
      <c r="AS135" s="81">
        <v>1.6600790513833993E-4</v>
      </c>
      <c r="AT135" s="81">
        <v>1.6118576770811615E-2</v>
      </c>
      <c r="AU135" s="81">
        <v>0</v>
      </c>
      <c r="AV135" s="81">
        <v>3.76961692695865E-3</v>
      </c>
      <c r="AW135" s="81">
        <v>6.4146439420079983E-4</v>
      </c>
      <c r="AX135" s="81">
        <v>2.1541262135922331E-2</v>
      </c>
      <c r="AY135" s="81">
        <v>5.3491827637444276E-5</v>
      </c>
      <c r="AZ135" s="81">
        <v>0</v>
      </c>
      <c r="BA135" s="81">
        <v>4.7999999999999996E-3</v>
      </c>
      <c r="BB135" s="81" t="s">
        <v>281</v>
      </c>
      <c r="BC135" s="81">
        <v>0.80887756645854636</v>
      </c>
      <c r="BE135" s="81">
        <f t="shared" si="2"/>
        <v>1.6086606243673445</v>
      </c>
      <c r="BF135" s="81">
        <v>0.28000000000000003</v>
      </c>
    </row>
    <row r="136" spans="1:58" x14ac:dyDescent="0.25">
      <c r="A136" s="54">
        <v>1968</v>
      </c>
      <c r="B136" s="81">
        <v>12.702100032277148</v>
      </c>
      <c r="C136" s="81">
        <v>12.709191932470699</v>
      </c>
      <c r="D136" s="81">
        <v>12.319622396778206</v>
      </c>
      <c r="E136" s="81">
        <v>6.8038275783945945</v>
      </c>
      <c r="F136" s="81">
        <v>3.7861204294883022</v>
      </c>
      <c r="G136" s="81">
        <v>1.5190913809621056</v>
      </c>
      <c r="H136" s="81">
        <v>0.48229930551466049</v>
      </c>
      <c r="I136" s="81">
        <v>0.48374827258259234</v>
      </c>
      <c r="J136" s="81">
        <v>1.8154491932771954</v>
      </c>
      <c r="K136" s="81">
        <v>3.0898095964897871</v>
      </c>
      <c r="L136" s="81">
        <v>0.33991482777847165</v>
      </c>
      <c r="M136" s="81">
        <v>0.46903615381563291</v>
      </c>
      <c r="N136" s="81">
        <v>0.58604018835744054</v>
      </c>
      <c r="O136" s="81">
        <v>4.7302450317311839</v>
      </c>
      <c r="P136" s="81">
        <v>0.31965450887152147</v>
      </c>
      <c r="Q136" s="81">
        <v>0.20823963800904971</v>
      </c>
      <c r="R136" s="81">
        <v>3.2748698952983331</v>
      </c>
      <c r="S136" s="81" t="s">
        <v>281</v>
      </c>
      <c r="T136" s="81" t="s">
        <v>281</v>
      </c>
      <c r="U136" s="81">
        <v>3.8139708012419318</v>
      </c>
      <c r="V136" s="81" t="s">
        <v>281</v>
      </c>
      <c r="W136" s="81">
        <v>3.1922634691973921</v>
      </c>
      <c r="X136" s="81">
        <v>1.1443632830917365</v>
      </c>
      <c r="Y136" s="81">
        <v>1.599645635490512</v>
      </c>
      <c r="Z136" s="81">
        <v>0.87136746677799015</v>
      </c>
      <c r="AA136" s="102">
        <v>1.3459017897169341</v>
      </c>
      <c r="AB136" s="81">
        <v>0.49497682306561391</v>
      </c>
      <c r="AC136" s="81">
        <v>0.38280000000000003</v>
      </c>
      <c r="AD136" s="81">
        <v>0.48433693462078858</v>
      </c>
      <c r="AE136" s="81">
        <v>10.508153161223047</v>
      </c>
      <c r="AF136" s="81">
        <v>0.26678505244687922</v>
      </c>
      <c r="AG136" s="81">
        <v>6.9411031530944625</v>
      </c>
      <c r="AH136" s="81">
        <v>2.1306201442569637E-2</v>
      </c>
      <c r="AI136" s="81">
        <v>2.9300037912921395</v>
      </c>
      <c r="AJ136" s="81">
        <v>4.0928544139554171E-2</v>
      </c>
      <c r="AK136" s="81">
        <v>0.43296219408148018</v>
      </c>
      <c r="AL136" s="81">
        <v>0.2491286769301343</v>
      </c>
      <c r="AM136" s="81">
        <v>1.1003720854072425</v>
      </c>
      <c r="AN136" s="81">
        <v>0.35605206843241322</v>
      </c>
      <c r="AO136" s="81">
        <v>9.7156776168176501E-2</v>
      </c>
      <c r="AP136" s="81">
        <v>4.3348451137152993E-2</v>
      </c>
      <c r="AQ136" s="81">
        <v>2.2200000000000002E-3</v>
      </c>
      <c r="AR136" s="81">
        <v>2.0038393772845612E-2</v>
      </c>
      <c r="AS136" s="81">
        <v>1.6216216216216215E-4</v>
      </c>
      <c r="AT136" s="81">
        <v>2.1064200126103522E-2</v>
      </c>
      <c r="AU136" s="81">
        <v>0</v>
      </c>
      <c r="AV136" s="81">
        <v>4.0694226597865627E-3</v>
      </c>
      <c r="AW136" s="81">
        <v>5.9959744608825531E-4</v>
      </c>
      <c r="AX136" s="81">
        <v>2.7793240556660038E-2</v>
      </c>
      <c r="AY136" s="81">
        <v>5.1731570627963789E-5</v>
      </c>
      <c r="AZ136" s="81">
        <v>0</v>
      </c>
      <c r="BA136" s="81">
        <v>4.7999999999999996E-3</v>
      </c>
      <c r="BB136" s="81" t="s">
        <v>281</v>
      </c>
      <c r="BC136" s="81">
        <v>0.8273165240101783</v>
      </c>
      <c r="BE136" s="81">
        <f t="shared" si="2"/>
        <v>1.6162315240868725</v>
      </c>
      <c r="BF136" s="81">
        <v>0.28999999999999998</v>
      </c>
    </row>
    <row r="137" spans="1:58" x14ac:dyDescent="0.25">
      <c r="A137" s="54">
        <v>1969</v>
      </c>
      <c r="B137" s="81">
        <v>12.379711776448419</v>
      </c>
      <c r="C137" s="81">
        <v>12.605901026298746</v>
      </c>
      <c r="D137" s="81">
        <v>9.0550196484128911</v>
      </c>
      <c r="E137" s="81">
        <v>6.8535061431172375</v>
      </c>
      <c r="F137" s="81">
        <v>3.7755313821847953</v>
      </c>
      <c r="G137" s="81">
        <v>1.5409390786114852</v>
      </c>
      <c r="H137" s="81">
        <v>0.55943184541509672</v>
      </c>
      <c r="I137" s="81">
        <v>0.48684371427935291</v>
      </c>
      <c r="J137" s="81">
        <v>1.8611911886082031</v>
      </c>
      <c r="K137" s="81">
        <v>3.2917293137032066</v>
      </c>
      <c r="L137" s="81">
        <v>0.35391213879266081</v>
      </c>
      <c r="M137" s="81">
        <v>0.53524807074244951</v>
      </c>
      <c r="N137" s="81">
        <v>0.64124299457816036</v>
      </c>
      <c r="O137" s="81">
        <v>4.9110415539749059</v>
      </c>
      <c r="P137" s="81">
        <v>0.31137748169379587</v>
      </c>
      <c r="Q137" s="81">
        <v>0.2278680726946376</v>
      </c>
      <c r="R137" s="81">
        <v>2.6623838514116698</v>
      </c>
      <c r="S137" s="81" t="s">
        <v>281</v>
      </c>
      <c r="T137" s="81" t="s">
        <v>281</v>
      </c>
      <c r="U137" s="81">
        <v>4.2230453368182923</v>
      </c>
      <c r="V137" s="81" t="s">
        <v>281</v>
      </c>
      <c r="W137" s="81">
        <v>3.2247282354591489</v>
      </c>
      <c r="X137" s="81">
        <v>1.5352753690683962</v>
      </c>
      <c r="Y137" s="81">
        <v>1.6385256639949239</v>
      </c>
      <c r="Z137" s="81">
        <v>0.9657885625304462</v>
      </c>
      <c r="AA137" s="102">
        <v>1.4203966699092712</v>
      </c>
      <c r="AB137" s="81">
        <v>0.591590245861356</v>
      </c>
      <c r="AC137" s="81">
        <v>0.44399999999999995</v>
      </c>
      <c r="AD137" s="81">
        <v>0.52893427078553557</v>
      </c>
      <c r="AE137" s="81">
        <v>10.633146884019787</v>
      </c>
      <c r="AF137" s="81">
        <v>0.30282136159802198</v>
      </c>
      <c r="AG137" s="81">
        <v>5.0674339729528279</v>
      </c>
      <c r="AH137" s="81">
        <v>2.1358412777448186E-2</v>
      </c>
      <c r="AI137" s="81">
        <v>3.047551247839364</v>
      </c>
      <c r="AJ137" s="81">
        <v>3.748537483804975E-2</v>
      </c>
      <c r="AK137" s="81">
        <v>0.67294631804446703</v>
      </c>
      <c r="AL137" s="81">
        <v>0.15101552358825968</v>
      </c>
      <c r="AM137" s="81">
        <v>1.1407794573241581</v>
      </c>
      <c r="AN137" s="81">
        <v>0.41776497615159142</v>
      </c>
      <c r="AO137" s="81">
        <v>9.7806733516832223E-2</v>
      </c>
      <c r="AP137" s="81">
        <v>4.332115308809089E-2</v>
      </c>
      <c r="AQ137" s="81">
        <v>2.2199999999999998E-3</v>
      </c>
      <c r="AR137" s="81">
        <v>2.0559538290328423E-2</v>
      </c>
      <c r="AS137" s="81">
        <v>1.5879017013232515E-4</v>
      </c>
      <c r="AT137" s="81">
        <v>2.3410265928109773E-2</v>
      </c>
      <c r="AU137" s="81">
        <v>0</v>
      </c>
      <c r="AV137" s="81">
        <v>4.0629121119517986E-3</v>
      </c>
      <c r="AW137" s="81">
        <v>6.8787675082963135E-4</v>
      </c>
      <c r="AX137" s="81">
        <v>3.0903304773561808E-2</v>
      </c>
      <c r="AY137" s="81">
        <v>8.4507042253521126E-5</v>
      </c>
      <c r="AZ137" s="81">
        <v>0</v>
      </c>
      <c r="BA137" s="81">
        <v>4.7999999999999996E-3</v>
      </c>
      <c r="BB137" s="81" t="s">
        <v>281</v>
      </c>
      <c r="BC137" s="81">
        <v>0.8346632446399167</v>
      </c>
      <c r="BE137" s="81">
        <f t="shared" si="2"/>
        <v>1.5595046182134902</v>
      </c>
      <c r="BF137" s="81">
        <v>0.31999999999999995</v>
      </c>
    </row>
    <row r="138" spans="1:58" x14ac:dyDescent="0.25">
      <c r="A138" s="54">
        <v>1970</v>
      </c>
      <c r="B138" s="81">
        <v>12.009282844301021</v>
      </c>
      <c r="C138" s="81">
        <v>12.486824126164882</v>
      </c>
      <c r="D138" s="81">
        <v>13.100852524735519</v>
      </c>
      <c r="E138" s="81">
        <v>6.7499325559434791</v>
      </c>
      <c r="F138" s="81">
        <v>3.9219220996132478</v>
      </c>
      <c r="G138" s="81">
        <v>1.7542543681080063</v>
      </c>
      <c r="H138" s="81">
        <v>0.65208473711727399</v>
      </c>
      <c r="I138" s="81">
        <v>0.52768285164569217</v>
      </c>
      <c r="J138" s="81">
        <v>1.9089599703777089</v>
      </c>
      <c r="K138" s="81">
        <v>3.3721354222301407</v>
      </c>
      <c r="L138" s="81">
        <v>0.39480965711624799</v>
      </c>
      <c r="M138" s="81">
        <v>0.57325111994636824</v>
      </c>
      <c r="N138" s="81">
        <v>0.70447764946856684</v>
      </c>
      <c r="O138" s="81">
        <v>5.0337840718045301</v>
      </c>
      <c r="P138" s="81">
        <v>0.31854439236172344</v>
      </c>
      <c r="Q138" s="81">
        <v>0.24235565449688334</v>
      </c>
      <c r="R138" s="81">
        <v>2.3000314852643768</v>
      </c>
      <c r="S138" s="81" t="s">
        <v>281</v>
      </c>
      <c r="T138" s="81" t="s">
        <v>281</v>
      </c>
      <c r="U138" s="81">
        <v>4.14568968907012</v>
      </c>
      <c r="V138" s="81" t="s">
        <v>281</v>
      </c>
      <c r="W138" s="81">
        <v>3.3252076371796435</v>
      </c>
      <c r="X138" s="81">
        <v>1.682373767963137</v>
      </c>
      <c r="Y138" s="81">
        <v>1.6766980277648913</v>
      </c>
      <c r="Z138" s="81">
        <v>1.0192791723165953</v>
      </c>
      <c r="AA138" s="102">
        <v>1.6744626782354965</v>
      </c>
      <c r="AB138" s="81">
        <v>0.67560810810540572</v>
      </c>
      <c r="AC138" s="81">
        <v>0.49919999999999998</v>
      </c>
      <c r="AD138" s="81">
        <v>0.59148185045744484</v>
      </c>
      <c r="AE138" s="81">
        <v>11.030094211533859</v>
      </c>
      <c r="AF138" s="81">
        <v>0.28751078074540998</v>
      </c>
      <c r="AG138" s="81">
        <v>4.9647136802507843</v>
      </c>
      <c r="AH138" s="81">
        <v>3.208837179422918E-2</v>
      </c>
      <c r="AI138" s="81">
        <v>3.042975828507946</v>
      </c>
      <c r="AJ138" s="81">
        <v>3.7471242603550302E-2</v>
      </c>
      <c r="AK138" s="81">
        <v>0.62174760634314807</v>
      </c>
      <c r="AL138" s="81">
        <v>0.15161359323114493</v>
      </c>
      <c r="AM138" s="81">
        <v>1.1181071158175817</v>
      </c>
      <c r="AN138" s="81">
        <v>0.32704242535972611</v>
      </c>
      <c r="AO138" s="81">
        <v>9.8412678568770215E-2</v>
      </c>
      <c r="AP138" s="81">
        <v>4.334716077123002E-2</v>
      </c>
      <c r="AQ138" s="81">
        <v>2.2199999999999998E-3</v>
      </c>
      <c r="AR138" s="81">
        <v>2.7976761808537507E-2</v>
      </c>
      <c r="AS138" s="81">
        <v>1.6635859519408501E-4</v>
      </c>
      <c r="AT138" s="81">
        <v>2.2401079158839786E-2</v>
      </c>
      <c r="AU138" s="81">
        <v>0</v>
      </c>
      <c r="AV138" s="81">
        <v>3.5856302020051663E-3</v>
      </c>
      <c r="AW138" s="81">
        <v>3.699127669019049E-4</v>
      </c>
      <c r="AX138" s="81">
        <v>4.1764139624498729E-2</v>
      </c>
      <c r="AY138" s="81">
        <v>1.0734929810074319E-4</v>
      </c>
      <c r="AZ138" s="81">
        <v>0</v>
      </c>
      <c r="BA138" s="81">
        <v>4.7999999999999996E-3</v>
      </c>
      <c r="BB138" s="81" t="s">
        <v>281</v>
      </c>
      <c r="BC138" s="81">
        <v>0.84642297579033798</v>
      </c>
      <c r="BE138" s="81">
        <f t="shared" si="2"/>
        <v>1.5837629904354262</v>
      </c>
      <c r="BF138" s="81">
        <v>0.32999999999999996</v>
      </c>
    </row>
    <row r="139" spans="1:58" x14ac:dyDescent="0.25">
      <c r="A139" s="54">
        <v>1971</v>
      </c>
      <c r="B139" s="81">
        <v>11.897140897064446</v>
      </c>
      <c r="C139" s="81">
        <v>12.408178156975158</v>
      </c>
      <c r="D139" s="81">
        <v>10.155916705999189</v>
      </c>
      <c r="E139" s="81">
        <v>6.5933836463885811</v>
      </c>
      <c r="F139" s="81">
        <v>4.0752744333962054</v>
      </c>
      <c r="G139" s="81">
        <v>1.7912186072751599</v>
      </c>
      <c r="H139" s="81">
        <v>0.73757773245659575</v>
      </c>
      <c r="I139" s="81">
        <v>0.57712105124386603</v>
      </c>
      <c r="J139" s="81">
        <v>2.188598130425639</v>
      </c>
      <c r="K139" s="81">
        <v>4.3084517948495602</v>
      </c>
      <c r="L139" s="81">
        <v>0.38868306231253996</v>
      </c>
      <c r="M139" s="81">
        <v>0.67715729502356381</v>
      </c>
      <c r="N139" s="81">
        <v>0.76765082735954959</v>
      </c>
      <c r="O139" s="81">
        <v>5.0094176802870969</v>
      </c>
      <c r="P139" s="81">
        <v>0.38682636965749839</v>
      </c>
      <c r="Q139" s="81">
        <v>0.27047517134645149</v>
      </c>
      <c r="R139" s="81">
        <v>2.5368683380013448</v>
      </c>
      <c r="S139" s="81" t="s">
        <v>281</v>
      </c>
      <c r="T139" s="81" t="s">
        <v>281</v>
      </c>
      <c r="U139" s="81">
        <v>4.2257145006359291</v>
      </c>
      <c r="V139" s="81" t="s">
        <v>281</v>
      </c>
      <c r="W139" s="81">
        <v>3.2413700214613859</v>
      </c>
      <c r="X139" s="81">
        <v>1.760096329212931</v>
      </c>
      <c r="Y139" s="81">
        <v>1.7129456222263426</v>
      </c>
      <c r="Z139" s="81">
        <v>1.0907922449412013</v>
      </c>
      <c r="AA139" s="102">
        <v>1.3466430403590268</v>
      </c>
      <c r="AB139" s="81">
        <v>0.81568128810423746</v>
      </c>
      <c r="AC139" s="81">
        <v>0.58679999999999999</v>
      </c>
      <c r="AD139" s="81">
        <v>0.66717393251501245</v>
      </c>
      <c r="AE139" s="81">
        <v>10.208961166304256</v>
      </c>
      <c r="AF139" s="81">
        <v>0.26636389796056553</v>
      </c>
      <c r="AG139" s="81">
        <v>6.4227247326834283</v>
      </c>
      <c r="AH139" s="81">
        <v>2.1400381503503773E-2</v>
      </c>
      <c r="AI139" s="81">
        <v>3.0397003408708447</v>
      </c>
      <c r="AJ139" s="81">
        <v>3.7489818334596685E-2</v>
      </c>
      <c r="AK139" s="81">
        <v>0.85581282651905388</v>
      </c>
      <c r="AL139" s="81">
        <v>0.13124166829264669</v>
      </c>
      <c r="AM139" s="81">
        <v>1.3663451504233739</v>
      </c>
      <c r="AN139" s="81">
        <v>0.36268770303596187</v>
      </c>
      <c r="AO139" s="81">
        <v>9.8852723001033552E-2</v>
      </c>
      <c r="AP139" s="81">
        <v>4.335302985608154E-2</v>
      </c>
      <c r="AQ139" s="81">
        <v>2.2199999999999998E-3</v>
      </c>
      <c r="AR139" s="81">
        <v>3.0731960546807404E-2</v>
      </c>
      <c r="AS139" s="81">
        <v>1.6245487364620939E-4</v>
      </c>
      <c r="AT139" s="81">
        <v>1.8917509942071465E-2</v>
      </c>
      <c r="AU139" s="81">
        <v>0</v>
      </c>
      <c r="AV139" s="81">
        <v>3.2762428619753791E-3</v>
      </c>
      <c r="AW139" s="81">
        <v>6.0123731012872881E-4</v>
      </c>
      <c r="AX139" s="81">
        <v>5.6453215959108329E-2</v>
      </c>
      <c r="AY139" s="81">
        <v>5.0867985466289867E-4</v>
      </c>
      <c r="AZ139" s="81">
        <v>0</v>
      </c>
      <c r="BA139" s="81">
        <v>4.7999999999999996E-3</v>
      </c>
      <c r="BB139" s="81" t="s">
        <v>281</v>
      </c>
      <c r="BC139" s="81">
        <v>0.84618675883339722</v>
      </c>
      <c r="BE139" s="81">
        <f t="shared" si="2"/>
        <v>1.4938217154122382</v>
      </c>
      <c r="BF139" s="81">
        <v>0.37999999999999995</v>
      </c>
    </row>
    <row r="140" spans="1:58" x14ac:dyDescent="0.25">
      <c r="A140" s="54">
        <v>1972</v>
      </c>
      <c r="B140" s="81">
        <v>11.777177598456703</v>
      </c>
      <c r="C140" s="81">
        <v>12.247345638693202</v>
      </c>
      <c r="D140" s="81">
        <v>9.8266504625535394</v>
      </c>
      <c r="E140" s="81">
        <v>7.3666953318807584</v>
      </c>
      <c r="F140" s="81">
        <v>4.0844320711355229</v>
      </c>
      <c r="G140" s="81">
        <v>1.906749601718428</v>
      </c>
      <c r="H140" s="81">
        <v>0.82314670686798364</v>
      </c>
      <c r="I140" s="81">
        <v>0.58134143061960897</v>
      </c>
      <c r="J140" s="81">
        <v>2.3273297628586027</v>
      </c>
      <c r="K140" s="81">
        <v>3.387001011831738</v>
      </c>
      <c r="L140" s="81">
        <v>0.38807059729565757</v>
      </c>
      <c r="M140" s="81">
        <v>0.85556411778150621</v>
      </c>
      <c r="N140" s="81">
        <v>0.87047517964180809</v>
      </c>
      <c r="O140" s="81">
        <v>5.3175938723050935</v>
      </c>
      <c r="P140" s="81">
        <v>0.44775325040321545</v>
      </c>
      <c r="Q140" s="81">
        <v>0.28533289386947919</v>
      </c>
      <c r="R140" s="81">
        <v>2.5337560745194483</v>
      </c>
      <c r="S140" s="81" t="s">
        <v>281</v>
      </c>
      <c r="T140" s="81" t="s">
        <v>281</v>
      </c>
      <c r="U140" s="81">
        <v>4.2166318931612805</v>
      </c>
      <c r="V140" s="81" t="s">
        <v>281</v>
      </c>
      <c r="W140" s="81">
        <v>3.2222947734161309</v>
      </c>
      <c r="X140" s="81">
        <v>1.8210834529855868</v>
      </c>
      <c r="Y140" s="81">
        <v>1.7490297621775519</v>
      </c>
      <c r="Z140" s="81">
        <v>1.0849372856752151</v>
      </c>
      <c r="AA140" s="102">
        <v>1.5543311430382096</v>
      </c>
      <c r="AB140" s="81">
        <v>0.90850428378165793</v>
      </c>
      <c r="AC140" s="81">
        <v>0.63480000000000003</v>
      </c>
      <c r="AD140" s="81">
        <v>0.72932299996188577</v>
      </c>
      <c r="AE140" s="81">
        <v>9.4599336963138843</v>
      </c>
      <c r="AF140" s="81">
        <v>0.314638076795695</v>
      </c>
      <c r="AG140" s="81">
        <v>7.7021052536049197</v>
      </c>
      <c r="AH140" s="81">
        <v>3.2076850223262496E-2</v>
      </c>
      <c r="AI140" s="81">
        <v>2.9172315100309083</v>
      </c>
      <c r="AJ140" s="81">
        <v>3.7511338885329919E-2</v>
      </c>
      <c r="AK140" s="81">
        <v>1.0842668995628439</v>
      </c>
      <c r="AL140" s="81">
        <v>0.20585807255066468</v>
      </c>
      <c r="AM140" s="81">
        <v>1.210437534796535</v>
      </c>
      <c r="AN140" s="81">
        <v>0.34298475588169519</v>
      </c>
      <c r="AO140" s="81">
        <v>8.758510540616031E-2</v>
      </c>
      <c r="AP140" s="81">
        <v>4.3309925813061992E-2</v>
      </c>
      <c r="AQ140" s="81">
        <v>2.2199999999999998E-3</v>
      </c>
      <c r="AR140" s="81">
        <v>3.5250382680953422E-2</v>
      </c>
      <c r="AS140" s="81">
        <v>1.6931216931216931E-4</v>
      </c>
      <c r="AT140" s="81">
        <v>2.1647890529964967E-2</v>
      </c>
      <c r="AU140" s="81">
        <v>6.0886434860468577E-5</v>
      </c>
      <c r="AV140" s="81">
        <v>3.628906865224042E-3</v>
      </c>
      <c r="AW140" s="81">
        <v>4.3182225490971985E-4</v>
      </c>
      <c r="AX140" s="81">
        <v>4.4824382085114287E-2</v>
      </c>
      <c r="AY140" s="81">
        <v>-2.3734177215189873E-5</v>
      </c>
      <c r="AZ140" s="81">
        <v>0</v>
      </c>
      <c r="BA140" s="81">
        <v>4.7999999999999996E-3</v>
      </c>
      <c r="BB140" s="81" t="s">
        <v>281</v>
      </c>
      <c r="BC140" s="81">
        <v>0.85090174991945977</v>
      </c>
      <c r="BE140" s="81">
        <f t="shared" si="2"/>
        <v>1.4662779227938278</v>
      </c>
      <c r="BF140" s="81">
        <v>0.39</v>
      </c>
    </row>
    <row r="141" spans="1:58" x14ac:dyDescent="0.25">
      <c r="A141" s="54">
        <v>1973</v>
      </c>
      <c r="B141" s="81">
        <v>11.617136885847806</v>
      </c>
      <c r="C141" s="81">
        <v>12.076309532014601</v>
      </c>
      <c r="D141" s="81">
        <v>11.737165858978361</v>
      </c>
      <c r="E141" s="81">
        <v>8.2533325942715603</v>
      </c>
      <c r="F141" s="81">
        <v>4.1755458173193025</v>
      </c>
      <c r="G141" s="81">
        <v>1.9291269252689851</v>
      </c>
      <c r="H141" s="81">
        <v>1.1786982347215464</v>
      </c>
      <c r="I141" s="81">
        <v>0.70870503487433845</v>
      </c>
      <c r="J141" s="81">
        <v>2.5865543568705727</v>
      </c>
      <c r="K141" s="81">
        <v>3.5615507648057645</v>
      </c>
      <c r="L141" s="81">
        <v>0.42137463742483677</v>
      </c>
      <c r="M141" s="81">
        <v>0.97744737393251757</v>
      </c>
      <c r="N141" s="81">
        <v>0.79944269862757145</v>
      </c>
      <c r="O141" s="81">
        <v>5.5697417304277526</v>
      </c>
      <c r="P141" s="81">
        <v>0.56998660097604281</v>
      </c>
      <c r="Q141" s="81">
        <v>0.30649049180327864</v>
      </c>
      <c r="R141" s="81">
        <v>3.0108942983786289</v>
      </c>
      <c r="S141" s="81" t="s">
        <v>281</v>
      </c>
      <c r="T141" s="81" t="s">
        <v>281</v>
      </c>
      <c r="U141" s="81">
        <v>4.2393224727321028</v>
      </c>
      <c r="V141" s="81" t="s">
        <v>281</v>
      </c>
      <c r="W141" s="81">
        <v>3.963906658645258</v>
      </c>
      <c r="X141" s="81">
        <v>1.7670700067273788</v>
      </c>
      <c r="Y141" s="81">
        <v>1.7863418534810156</v>
      </c>
      <c r="Z141" s="81">
        <v>1.0891484255993988</v>
      </c>
      <c r="AA141" s="102">
        <v>1.6068392614435196</v>
      </c>
      <c r="AB141" s="81">
        <v>1.0438374306183864</v>
      </c>
      <c r="AC141" s="81">
        <v>0.6744</v>
      </c>
      <c r="AD141" s="81">
        <v>0.74383094819002493</v>
      </c>
      <c r="AE141" s="81">
        <v>8.6420239068675908</v>
      </c>
      <c r="AF141" s="81">
        <v>0.31657070188469594</v>
      </c>
      <c r="AG141" s="81">
        <v>6.4288727614515171</v>
      </c>
      <c r="AH141" s="81">
        <v>2.1362687849183732E-2</v>
      </c>
      <c r="AI141" s="81">
        <v>2.9527210883753532</v>
      </c>
      <c r="AJ141" s="81">
        <v>3.4120092533477579E-2</v>
      </c>
      <c r="AK141" s="81">
        <v>0.56863652009196741</v>
      </c>
      <c r="AL141" s="81">
        <v>0.18598053413146629</v>
      </c>
      <c r="AM141" s="81">
        <v>1.292759562222336</v>
      </c>
      <c r="AN141" s="81">
        <v>0.35607670468803726</v>
      </c>
      <c r="AO141" s="81">
        <v>7.620693002192179E-2</v>
      </c>
      <c r="AP141" s="81">
        <v>4.3383537767439216E-2</v>
      </c>
      <c r="AQ141" s="81">
        <v>2.2199999999999998E-3</v>
      </c>
      <c r="AR141" s="81">
        <v>4.5435123201823094E-2</v>
      </c>
      <c r="AS141" s="81">
        <v>1.6551724137931032E-4</v>
      </c>
      <c r="AT141" s="81">
        <v>3.6668544286149837E-2</v>
      </c>
      <c r="AU141" s="81">
        <v>8.4524403486631645E-5</v>
      </c>
      <c r="AV141" s="81">
        <v>5.0922713767387702E-3</v>
      </c>
      <c r="AW141" s="81">
        <v>4.0001793413738047E-4</v>
      </c>
      <c r="AX141" s="81">
        <v>6.0027359781121753E-2</v>
      </c>
      <c r="AY141" s="81">
        <v>5.5907855571373107E-4</v>
      </c>
      <c r="AZ141" s="81">
        <v>0</v>
      </c>
      <c r="BA141" s="81">
        <v>4.7999999999999996E-3</v>
      </c>
      <c r="BB141" s="81" t="s">
        <v>281</v>
      </c>
      <c r="BC141" s="81">
        <v>0.85214940183891463</v>
      </c>
      <c r="BE141" s="81">
        <f t="shared" si="2"/>
        <v>1.4505852464793354</v>
      </c>
      <c r="BF141" s="81">
        <v>0.44</v>
      </c>
    </row>
    <row r="142" spans="1:58" x14ac:dyDescent="0.25">
      <c r="A142" s="54">
        <v>1974</v>
      </c>
      <c r="B142" s="81">
        <v>11.45647673785623</v>
      </c>
      <c r="C142" s="81">
        <v>12.082235211947022</v>
      </c>
      <c r="D142" s="81">
        <v>11.194319214561553</v>
      </c>
      <c r="E142" s="81">
        <v>8.4821523849506537</v>
      </c>
      <c r="F142" s="81">
        <v>4.0428009465495487</v>
      </c>
      <c r="G142" s="81">
        <v>1.981485810814148</v>
      </c>
      <c r="H142" s="81">
        <v>1.0653153026195898</v>
      </c>
      <c r="I142" s="81">
        <v>0.89942204918927382</v>
      </c>
      <c r="J142" s="81">
        <v>2.3905788618406554</v>
      </c>
      <c r="K142" s="81">
        <v>3.9560722291774781</v>
      </c>
      <c r="L142" s="81">
        <v>0.46878282608508148</v>
      </c>
      <c r="M142" s="81">
        <v>1.138101093414037</v>
      </c>
      <c r="N142" s="81">
        <v>0.84753002671545341</v>
      </c>
      <c r="O142" s="81">
        <v>5.5049291434275451</v>
      </c>
      <c r="P142" s="81">
        <v>0.57913201688113669</v>
      </c>
      <c r="Q142" s="81">
        <v>0.33295039164490864</v>
      </c>
      <c r="R142" s="81">
        <v>2.8744983950368166</v>
      </c>
      <c r="S142" s="81" t="s">
        <v>281</v>
      </c>
      <c r="T142" s="81" t="s">
        <v>281</v>
      </c>
      <c r="U142" s="81">
        <v>3.813987731039806</v>
      </c>
      <c r="V142" s="81" t="s">
        <v>281</v>
      </c>
      <c r="W142" s="81">
        <v>3.939536559055655</v>
      </c>
      <c r="X142" s="81">
        <v>1.4364331948208657</v>
      </c>
      <c r="Y142" s="81">
        <v>1.8242724753090986</v>
      </c>
      <c r="Z142" s="81">
        <v>1.1347760299315792</v>
      </c>
      <c r="AA142" s="102">
        <v>1.7730054456154263</v>
      </c>
      <c r="AB142" s="81">
        <v>1.0982515127777164</v>
      </c>
      <c r="AC142" s="81">
        <v>0.70799999999999996</v>
      </c>
      <c r="AD142" s="81">
        <v>0.74131403106792471</v>
      </c>
      <c r="AE142" s="81">
        <v>9.1804364930833415</v>
      </c>
      <c r="AF142" s="81">
        <v>0.27155996194901511</v>
      </c>
      <c r="AG142" s="81">
        <v>5.4055914884401526</v>
      </c>
      <c r="AH142" s="81">
        <v>2.1365432799216696E-2</v>
      </c>
      <c r="AI142" s="81">
        <v>2.9179717775900791</v>
      </c>
      <c r="AJ142" s="81">
        <v>3.4136393024730705E-2</v>
      </c>
      <c r="AK142" s="81">
        <v>0.59559320354091805</v>
      </c>
      <c r="AL142" s="81">
        <v>0.20886499472109277</v>
      </c>
      <c r="AM142" s="81">
        <v>1.3640238445467054</v>
      </c>
      <c r="AN142" s="81">
        <v>0.34700075704142624</v>
      </c>
      <c r="AO142" s="81">
        <v>6.4744201356211797E-2</v>
      </c>
      <c r="AP142" s="81">
        <v>4.3364982842119211E-2</v>
      </c>
      <c r="AQ142" s="81">
        <v>2.2199999999999998E-3</v>
      </c>
      <c r="AR142" s="81">
        <v>3.6503379942587275E-2</v>
      </c>
      <c r="AS142" s="81">
        <v>1.7200674536256325E-4</v>
      </c>
      <c r="AT142" s="81">
        <v>6.1768861729123992E-2</v>
      </c>
      <c r="AU142" s="81">
        <v>6.5721203735731576E-5</v>
      </c>
      <c r="AV142" s="81">
        <v>5.4162015507756376E-3</v>
      </c>
      <c r="AW142" s="81">
        <v>4.8653798061438071E-4</v>
      </c>
      <c r="AX142" s="81">
        <v>7.02843304332227E-2</v>
      </c>
      <c r="AY142" s="81">
        <v>8.0751650584052819E-4</v>
      </c>
      <c r="AZ142" s="81">
        <v>0</v>
      </c>
      <c r="BA142" s="81">
        <v>4.7999999999999996E-3</v>
      </c>
      <c r="BB142" s="81" t="s">
        <v>281</v>
      </c>
      <c r="BC142" s="81">
        <v>0.82088121150278714</v>
      </c>
      <c r="BE142" s="81">
        <f t="shared" si="2"/>
        <v>1.4454871526220427</v>
      </c>
      <c r="BF142" s="81">
        <v>0.46</v>
      </c>
    </row>
    <row r="143" spans="1:58" x14ac:dyDescent="0.25">
      <c r="A143" s="54">
        <v>1975</v>
      </c>
      <c r="B143" s="81">
        <v>11.421571559423779</v>
      </c>
      <c r="C143" s="81">
        <v>11.512636252924134</v>
      </c>
      <c r="D143" s="81">
        <v>12.278151882253674</v>
      </c>
      <c r="E143" s="81">
        <v>8.3832351959931408</v>
      </c>
      <c r="F143" s="81">
        <v>3.9882140045025825</v>
      </c>
      <c r="G143" s="81">
        <v>2.1455878389757483</v>
      </c>
      <c r="H143" s="81">
        <v>1.2619643750780585</v>
      </c>
      <c r="I143" s="81">
        <v>0.77209409229401105</v>
      </c>
      <c r="J143" s="81">
        <v>2.7800968431166502</v>
      </c>
      <c r="K143" s="81">
        <v>4.331369211551122</v>
      </c>
      <c r="L143" s="81">
        <v>0.50342977327864957</v>
      </c>
      <c r="M143" s="81">
        <v>1.1302073195702016</v>
      </c>
      <c r="N143" s="81">
        <v>0.9120452334745256</v>
      </c>
      <c r="O143" s="81">
        <v>5.2518100263816514</v>
      </c>
      <c r="P143" s="81">
        <v>0.57381317703558798</v>
      </c>
      <c r="Q143" s="81">
        <v>0.34792149046793758</v>
      </c>
      <c r="R143" s="81">
        <v>2.5815287696067801</v>
      </c>
      <c r="S143" s="81" t="s">
        <v>281</v>
      </c>
      <c r="T143" s="81" t="s">
        <v>281</v>
      </c>
      <c r="U143" s="81">
        <v>3.7691334994703776</v>
      </c>
      <c r="V143" s="81" t="s">
        <v>281</v>
      </c>
      <c r="W143" s="81">
        <v>3.628107593619319</v>
      </c>
      <c r="X143" s="81">
        <v>1.4778553344212957</v>
      </c>
      <c r="Y143" s="81">
        <v>1.8478984944362786</v>
      </c>
      <c r="Z143" s="81">
        <v>1.26437336982014</v>
      </c>
      <c r="AA143" s="102">
        <v>2.2483976399008885</v>
      </c>
      <c r="AB143" s="81">
        <v>1.0431425292452348</v>
      </c>
      <c r="AC143" s="81">
        <v>0.74879999999999991</v>
      </c>
      <c r="AD143" s="81">
        <v>0.77400279479379375</v>
      </c>
      <c r="AE143" s="81">
        <v>9.9325150186764812</v>
      </c>
      <c r="AF143" s="81">
        <v>0.26184968869211617</v>
      </c>
      <c r="AG143" s="81">
        <v>5.2492434456928834</v>
      </c>
      <c r="AH143" s="81">
        <v>2.1409765696843771E-2</v>
      </c>
      <c r="AI143" s="81">
        <v>2.9075319026430488</v>
      </c>
      <c r="AJ143" s="81">
        <v>5.709482693895937E-2</v>
      </c>
      <c r="AK143" s="81">
        <v>0.55400460754751524</v>
      </c>
      <c r="AL143" s="81">
        <v>0.20530295530249706</v>
      </c>
      <c r="AM143" s="81">
        <v>1.255561352609273</v>
      </c>
      <c r="AN143" s="81">
        <v>0.37749505614908446</v>
      </c>
      <c r="AO143" s="81">
        <v>6.5019936003332252E-2</v>
      </c>
      <c r="AP143" s="81">
        <v>4.3283102821498262E-2</v>
      </c>
      <c r="AQ143" s="81">
        <v>2.2200000000000002E-3</v>
      </c>
      <c r="AR143" s="81">
        <v>3.363210337139997E-2</v>
      </c>
      <c r="AS143" s="81">
        <v>1.6803953871499176E-4</v>
      </c>
      <c r="AT143" s="81">
        <v>4.015806101534352E-2</v>
      </c>
      <c r="AU143" s="81">
        <v>7.8229075139593548E-5</v>
      </c>
      <c r="AV143" s="81">
        <v>3.8932762971616497E-3</v>
      </c>
      <c r="AW143" s="81">
        <v>6.9829059994845827E-4</v>
      </c>
      <c r="AX143" s="81">
        <v>6.6825775656324582E-2</v>
      </c>
      <c r="AY143" s="81">
        <v>5.9772118797086104E-5</v>
      </c>
      <c r="AZ143" s="81">
        <v>0</v>
      </c>
      <c r="BA143" s="81">
        <v>4.7999999999999996E-3</v>
      </c>
      <c r="BB143" s="81" t="s">
        <v>281</v>
      </c>
      <c r="BC143" s="81">
        <v>0.82460116220088797</v>
      </c>
      <c r="BE143" s="81">
        <f t="shared" si="2"/>
        <v>1.4457971832170629</v>
      </c>
      <c r="BF143" s="81">
        <v>0.48</v>
      </c>
    </row>
    <row r="144" spans="1:58" x14ac:dyDescent="0.25">
      <c r="A144" s="54">
        <v>1976</v>
      </c>
      <c r="B144" s="81">
        <v>11.151616690730906</v>
      </c>
      <c r="C144" s="81">
        <v>10.841328468499885</v>
      </c>
      <c r="D144" s="81">
        <v>10.387206224021856</v>
      </c>
      <c r="E144" s="81">
        <v>7.8363233741969971</v>
      </c>
      <c r="F144" s="81">
        <v>4.1699168708296144</v>
      </c>
      <c r="G144" s="81">
        <v>1.994347882124512</v>
      </c>
      <c r="H144" s="81">
        <v>1.3746309578638716</v>
      </c>
      <c r="I144" s="81">
        <v>0.7218647699060764</v>
      </c>
      <c r="J144" s="81">
        <v>2.8197124518488077</v>
      </c>
      <c r="K144" s="81">
        <v>3.8169652180606408</v>
      </c>
      <c r="L144" s="81">
        <v>0.58494448159763401</v>
      </c>
      <c r="M144" s="81">
        <v>1.2516145110613821</v>
      </c>
      <c r="N144" s="81">
        <v>0.93756735367928445</v>
      </c>
      <c r="O144" s="81">
        <v>5.1652684483239746</v>
      </c>
      <c r="P144" s="81">
        <v>0.63829450790108033</v>
      </c>
      <c r="Q144" s="81">
        <v>0.34405436893203883</v>
      </c>
      <c r="R144" s="81">
        <v>2.9314662722507001</v>
      </c>
      <c r="S144" s="81" t="s">
        <v>281</v>
      </c>
      <c r="T144" s="81" t="s">
        <v>281</v>
      </c>
      <c r="U144" s="81">
        <v>3.8979313344420894</v>
      </c>
      <c r="V144" s="81" t="s">
        <v>281</v>
      </c>
      <c r="W144" s="81">
        <v>3.3093018586776912</v>
      </c>
      <c r="X144" s="81">
        <v>1.4756229573238147</v>
      </c>
      <c r="Y144" s="81">
        <v>1.8523963468469167</v>
      </c>
      <c r="Z144" s="81">
        <v>1.3305384740259738</v>
      </c>
      <c r="AA144" s="102">
        <v>2.1020091988500105</v>
      </c>
      <c r="AB144" s="81">
        <v>1.1822544467253824</v>
      </c>
      <c r="AC144" s="81">
        <v>0.78839999999999999</v>
      </c>
      <c r="AD144" s="81">
        <v>0.78334991721512592</v>
      </c>
      <c r="AE144" s="81">
        <v>10.043068909219071</v>
      </c>
      <c r="AF144" s="81">
        <v>0.27555381234458742</v>
      </c>
      <c r="AG144" s="81">
        <v>5.7180397426192275</v>
      </c>
      <c r="AH144" s="81">
        <v>2.1418612209763214E-2</v>
      </c>
      <c r="AI144" s="81">
        <v>2.8949728235888812</v>
      </c>
      <c r="AJ144" s="81">
        <v>5.4389653680499632E-2</v>
      </c>
      <c r="AK144" s="81">
        <v>0.52198775281294019</v>
      </c>
      <c r="AL144" s="81">
        <v>0.20719940997704597</v>
      </c>
      <c r="AM144" s="81">
        <v>1.1916216275649432</v>
      </c>
      <c r="AN144" s="81">
        <v>0.45945847940065904</v>
      </c>
      <c r="AO144" s="81">
        <v>4.1449328460367668E-2</v>
      </c>
      <c r="AP144" s="81">
        <v>4.3202173509186016E-2</v>
      </c>
      <c r="AQ144" s="81">
        <v>2.2199999999999998E-3</v>
      </c>
      <c r="AR144" s="81">
        <v>4.6693227091633462E-2</v>
      </c>
      <c r="AS144" s="81">
        <v>1.7419354838709678E-4</v>
      </c>
      <c r="AT144" s="81">
        <v>5.0850703482703201E-2</v>
      </c>
      <c r="AU144" s="81">
        <v>5.6887897378694919E-5</v>
      </c>
      <c r="AV144" s="81">
        <v>3.8808462315844008E-3</v>
      </c>
      <c r="AW144" s="81">
        <v>8.7154287444582315E-4</v>
      </c>
      <c r="AX144" s="81">
        <v>7.8123228535298461E-2</v>
      </c>
      <c r="AY144" s="81">
        <v>1.5333130514146639E-4</v>
      </c>
      <c r="AZ144" s="81">
        <v>0</v>
      </c>
      <c r="BA144" s="81">
        <v>4.7999999999999996E-3</v>
      </c>
      <c r="BB144" s="81" t="s">
        <v>281</v>
      </c>
      <c r="BC144" s="81">
        <v>0.79939293399515432</v>
      </c>
      <c r="BE144" s="81">
        <f t="shared" si="2"/>
        <v>1.4001677231905185</v>
      </c>
      <c r="BF144" s="81">
        <v>0.47</v>
      </c>
    </row>
    <row r="145" spans="1:58" x14ac:dyDescent="0.25">
      <c r="A145" s="54">
        <v>1977</v>
      </c>
      <c r="B145" s="81">
        <v>11.241256567517576</v>
      </c>
      <c r="C145" s="81">
        <v>10.335417800324109</v>
      </c>
      <c r="D145" s="81">
        <v>7.6948455291289122</v>
      </c>
      <c r="E145" s="81">
        <v>7.1915336775721688</v>
      </c>
      <c r="F145" s="81">
        <v>4.1209943606501227</v>
      </c>
      <c r="G145" s="81">
        <v>2.1669686180737981</v>
      </c>
      <c r="H145" s="81">
        <v>1.286546802989228</v>
      </c>
      <c r="I145" s="81">
        <v>0.69356575054655656</v>
      </c>
      <c r="J145" s="81">
        <v>2.7922839689607954</v>
      </c>
      <c r="K145" s="81">
        <v>4.6163985475220946</v>
      </c>
      <c r="L145" s="81">
        <v>0.59976364968947538</v>
      </c>
      <c r="M145" s="81">
        <v>1.2842537267992227</v>
      </c>
      <c r="N145" s="81">
        <v>1.0434313492298464</v>
      </c>
      <c r="O145" s="81">
        <v>5.3227881213737209</v>
      </c>
      <c r="P145" s="81">
        <v>0.59573420704280322</v>
      </c>
      <c r="Q145" s="81">
        <v>0.3495238709677419</v>
      </c>
      <c r="R145" s="81">
        <v>2.5816705301059226</v>
      </c>
      <c r="S145" s="81" t="s">
        <v>281</v>
      </c>
      <c r="T145" s="81" t="s">
        <v>281</v>
      </c>
      <c r="U145" s="81">
        <v>3.7506776468670906</v>
      </c>
      <c r="V145" s="81" t="s">
        <v>281</v>
      </c>
      <c r="W145" s="81">
        <v>3.3069038902494357</v>
      </c>
      <c r="X145" s="81">
        <v>1.4599077567590246</v>
      </c>
      <c r="Y145" s="81">
        <v>1.8684152391101367</v>
      </c>
      <c r="Z145" s="81">
        <v>1.4058180136338958</v>
      </c>
      <c r="AA145" s="102">
        <v>2.2290364719097369</v>
      </c>
      <c r="AB145" s="81">
        <v>1.1416453726410685</v>
      </c>
      <c r="AC145" s="81">
        <v>0.86880000000000002</v>
      </c>
      <c r="AD145" s="81">
        <v>0.82707390244234658</v>
      </c>
      <c r="AE145" s="81">
        <v>10.501364432072251</v>
      </c>
      <c r="AF145" s="81">
        <v>0.30172543501339932</v>
      </c>
      <c r="AG145" s="81">
        <v>6.397149731243001</v>
      </c>
      <c r="AH145" s="81">
        <v>2.1502432461978915E-2</v>
      </c>
      <c r="AI145" s="81">
        <v>2.8945870140554493</v>
      </c>
      <c r="AJ145" s="81">
        <v>5.4556881984908705E-2</v>
      </c>
      <c r="AK145" s="81">
        <v>0.35732712955245211</v>
      </c>
      <c r="AL145" s="81">
        <v>0.20921756163587119</v>
      </c>
      <c r="AM145" s="81">
        <v>1.0818988872680675</v>
      </c>
      <c r="AN145" s="81">
        <v>0.46261223572538313</v>
      </c>
      <c r="AO145" s="81">
        <v>4.1556567809784825E-2</v>
      </c>
      <c r="AP145" s="81">
        <v>4.311237179971656E-2</v>
      </c>
      <c r="AQ145" s="81">
        <v>2.2199999999999998E-3</v>
      </c>
      <c r="AR145" s="81">
        <v>4.9715295503632434E-2</v>
      </c>
      <c r="AS145" s="81">
        <v>1.7034700315457412E-4</v>
      </c>
      <c r="AT145" s="81">
        <v>6.0873710892359378E-2</v>
      </c>
      <c r="AU145" s="81">
        <v>4.2814798550883738E-4</v>
      </c>
      <c r="AV145" s="81">
        <v>4.4841021064303188E-3</v>
      </c>
      <c r="AW145" s="81">
        <v>1.05013852223568E-3</v>
      </c>
      <c r="AX145" s="81">
        <v>9.2323571152109402E-2</v>
      </c>
      <c r="AY145" s="81">
        <v>0</v>
      </c>
      <c r="AZ145" s="81">
        <v>0</v>
      </c>
      <c r="BA145" s="81">
        <v>4.7999999999999996E-3</v>
      </c>
      <c r="BB145" s="81" t="s">
        <v>281</v>
      </c>
      <c r="BC145" s="81">
        <v>0.78266025411219131</v>
      </c>
      <c r="BE145" s="81">
        <f t="shared" si="2"/>
        <v>1.3721416190207356</v>
      </c>
      <c r="BF145" s="81">
        <v>0.48999999999999994</v>
      </c>
    </row>
    <row r="146" spans="1:58" x14ac:dyDescent="0.25">
      <c r="A146" s="54">
        <v>1978</v>
      </c>
      <c r="B146" s="81">
        <v>10.614857547302835</v>
      </c>
      <c r="C146" s="81">
        <v>10.062120338700066</v>
      </c>
      <c r="D146" s="81">
        <v>7.9551824568311487</v>
      </c>
      <c r="E146" s="81">
        <v>7.7573078931803705</v>
      </c>
      <c r="F146" s="81">
        <v>3.9937687664560779</v>
      </c>
      <c r="G146" s="81">
        <v>2.1320319943483979</v>
      </c>
      <c r="H146" s="81">
        <v>1.339614963168249</v>
      </c>
      <c r="I146" s="81">
        <v>0.72770885526683993</v>
      </c>
      <c r="J146" s="81">
        <v>2.8352363265388663</v>
      </c>
      <c r="K146" s="81">
        <v>4.4461098147835392</v>
      </c>
      <c r="L146" s="81">
        <v>0.5744339884492633</v>
      </c>
      <c r="M146" s="81">
        <v>1.340500581282692</v>
      </c>
      <c r="N146" s="81">
        <v>0.99856267736834514</v>
      </c>
      <c r="O146" s="81">
        <v>5.4385344619951166</v>
      </c>
      <c r="P146" s="81">
        <v>0.71662076963536658</v>
      </c>
      <c r="Q146" s="81">
        <v>0.30480668810289385</v>
      </c>
      <c r="R146" s="81">
        <v>2.8699047502796251</v>
      </c>
      <c r="S146" s="81" t="s">
        <v>281</v>
      </c>
      <c r="T146" s="81" t="s">
        <v>281</v>
      </c>
      <c r="U146" s="81">
        <v>3.7240998209243301</v>
      </c>
      <c r="V146" s="81" t="s">
        <v>281</v>
      </c>
      <c r="W146" s="81">
        <v>3.6416136010179532</v>
      </c>
      <c r="X146" s="81">
        <v>1.5378317349324071</v>
      </c>
      <c r="Y146" s="81">
        <v>1.885462693854421</v>
      </c>
      <c r="Z146" s="81">
        <v>1.4343359655419956</v>
      </c>
      <c r="AA146" s="103">
        <v>1.9486007409217334</v>
      </c>
      <c r="AB146" s="81">
        <v>1.4027529339069733</v>
      </c>
      <c r="AC146" s="81">
        <v>0.98640000000000005</v>
      </c>
      <c r="AD146" s="81">
        <v>0.88774356762585083</v>
      </c>
      <c r="AE146" s="81">
        <v>9.7714874764536557</v>
      </c>
      <c r="AF146" s="81">
        <v>0.32228518527285577</v>
      </c>
      <c r="AG146" s="81">
        <v>6.0749461579819544</v>
      </c>
      <c r="AH146" s="81">
        <v>2.1631224839885808E-2</v>
      </c>
      <c r="AI146" s="81">
        <v>2.889016804753445</v>
      </c>
      <c r="AJ146" s="81">
        <v>5.4719214293770108E-2</v>
      </c>
      <c r="AK146" s="81">
        <v>0.31001484323876033</v>
      </c>
      <c r="AL146" s="81">
        <v>0.20017505457113197</v>
      </c>
      <c r="AM146" s="81">
        <v>1.0599168778259436</v>
      </c>
      <c r="AN146" s="81">
        <v>0.38531234795253366</v>
      </c>
      <c r="AO146" s="81">
        <v>5.3594347784055689E-2</v>
      </c>
      <c r="AP146" s="81">
        <v>4.3005948150331527E-2</v>
      </c>
      <c r="AQ146" s="81">
        <v>2.2199999999999998E-3</v>
      </c>
      <c r="AR146" s="81">
        <v>5.679271558650241E-2</v>
      </c>
      <c r="AS146" s="81">
        <v>1.7592592592592592E-4</v>
      </c>
      <c r="AT146" s="81">
        <v>6.6856195123279061E-2</v>
      </c>
      <c r="AU146" s="81">
        <v>7.7797887571247196E-4</v>
      </c>
      <c r="AV146" s="81">
        <v>5.3887307027498509E-3</v>
      </c>
      <c r="AW146" s="81">
        <v>1.1583545386946465E-3</v>
      </c>
      <c r="AX146" s="81">
        <v>8.8103331067301158E-2</v>
      </c>
      <c r="AY146" s="81">
        <v>1.1023990637799885E-3</v>
      </c>
      <c r="AZ146" s="81">
        <v>0</v>
      </c>
      <c r="BA146" s="81">
        <v>4.7999999999999996E-3</v>
      </c>
      <c r="BB146" s="81" t="s">
        <v>281</v>
      </c>
      <c r="BC146" s="81">
        <v>0.77677652777108785</v>
      </c>
      <c r="BE146" s="81">
        <f t="shared" si="2"/>
        <v>1.3433743158296698</v>
      </c>
      <c r="BF146" s="81">
        <v>0.41</v>
      </c>
    </row>
    <row r="147" spans="1:58" x14ac:dyDescent="0.25">
      <c r="A147" s="54">
        <v>1979</v>
      </c>
      <c r="B147" s="81">
        <v>10.23371896409431</v>
      </c>
      <c r="C147" s="81">
        <v>9.9497745490976612</v>
      </c>
      <c r="D147" s="81">
        <v>8.2410327959028251</v>
      </c>
      <c r="E147" s="81">
        <v>7.2130270911205674</v>
      </c>
      <c r="F147" s="81">
        <v>4.1021459690012785</v>
      </c>
      <c r="G147" s="81">
        <v>2.4076169692751122</v>
      </c>
      <c r="H147" s="81">
        <v>1.5276593360906372</v>
      </c>
      <c r="I147" s="81">
        <v>0.72240246092416149</v>
      </c>
      <c r="J147" s="81">
        <v>2.8969381000082368</v>
      </c>
      <c r="K147" s="81">
        <v>4.7404446647418021</v>
      </c>
      <c r="L147" s="81">
        <v>0.56950612517194898</v>
      </c>
      <c r="M147" s="81">
        <v>1.3135647035464666</v>
      </c>
      <c r="N147" s="81">
        <v>1.0338018997811773</v>
      </c>
      <c r="O147" s="81">
        <v>5.4789939488359272</v>
      </c>
      <c r="P147" s="81">
        <v>0.77658546378013305</v>
      </c>
      <c r="Q147" s="81">
        <v>0.39049435897435897</v>
      </c>
      <c r="R147" s="81">
        <v>2.4666132424862002</v>
      </c>
      <c r="S147" s="81" t="s">
        <v>281</v>
      </c>
      <c r="T147" s="81" t="s">
        <v>281</v>
      </c>
      <c r="U147" s="81">
        <v>3.7408220712457467</v>
      </c>
      <c r="V147" s="81" t="s">
        <v>281</v>
      </c>
      <c r="W147" s="81">
        <v>3.898978509477494</v>
      </c>
      <c r="X147" s="81">
        <v>1.5433725139573151</v>
      </c>
      <c r="Y147" s="81">
        <v>1.9022770577440613</v>
      </c>
      <c r="Z147" s="81">
        <v>1.4010989141634302</v>
      </c>
      <c r="AA147" s="102">
        <v>2.2980975747902272</v>
      </c>
      <c r="AB147" s="81">
        <v>1.365157427007478</v>
      </c>
      <c r="AC147" s="81">
        <v>1.0091999999999999</v>
      </c>
      <c r="AD147" s="81">
        <v>0.89616602519384136</v>
      </c>
      <c r="AE147" s="81">
        <v>9.1754600005484637</v>
      </c>
      <c r="AF147" s="81">
        <v>0.32461843858571915</v>
      </c>
      <c r="AG147" s="81">
        <v>5.570508706074639</v>
      </c>
      <c r="AH147" s="81">
        <v>2.1766364474084657E-2</v>
      </c>
      <c r="AI147" s="81">
        <v>2.8891381657683191</v>
      </c>
      <c r="AJ147" s="81">
        <v>5.4864107612709496E-2</v>
      </c>
      <c r="AK147" s="81">
        <v>0.13932861145608885</v>
      </c>
      <c r="AL147" s="81">
        <v>0.14035307922968671</v>
      </c>
      <c r="AM147" s="81">
        <v>1.0150005726169009</v>
      </c>
      <c r="AN147" s="81">
        <v>0.27791569987044784</v>
      </c>
      <c r="AO147" s="81">
        <v>6.5716348323704474E-2</v>
      </c>
      <c r="AP147" s="81">
        <v>4.2931396490329884E-2</v>
      </c>
      <c r="AQ147" s="81">
        <v>3.1887141965211739E-3</v>
      </c>
      <c r="AR147" s="81">
        <v>6.6405663630646899E-2</v>
      </c>
      <c r="AS147" s="81">
        <v>1.716867469879518E-4</v>
      </c>
      <c r="AT147" s="81">
        <v>7.6804960713279247E-2</v>
      </c>
      <c r="AU147" s="81">
        <v>1.5282144189268396E-3</v>
      </c>
      <c r="AV147" s="81">
        <v>5.9179502529187336E-3</v>
      </c>
      <c r="AW147" s="81">
        <v>1.5236981389262663E-3</v>
      </c>
      <c r="AX147" s="81">
        <v>8.6041535556954055E-2</v>
      </c>
      <c r="AY147" s="81">
        <v>9.9037138927097644E-4</v>
      </c>
      <c r="AZ147" s="81">
        <v>0</v>
      </c>
      <c r="BA147" s="81">
        <v>4.7999999999999996E-3</v>
      </c>
      <c r="BB147" s="81" t="s">
        <v>281</v>
      </c>
      <c r="BC147" s="81">
        <v>0.75889859715776431</v>
      </c>
      <c r="BE147" s="81">
        <f t="shared" si="2"/>
        <v>1.3218067202054624</v>
      </c>
      <c r="BF147" s="81">
        <v>0.53</v>
      </c>
    </row>
    <row r="148" spans="1:58" x14ac:dyDescent="0.25">
      <c r="A148" s="54">
        <v>1980</v>
      </c>
      <c r="B148" s="81">
        <v>10.033354274628108</v>
      </c>
      <c r="C148" s="81">
        <v>10.273408186968185</v>
      </c>
      <c r="D148" s="81">
        <v>8.5724127501352285</v>
      </c>
      <c r="E148" s="81">
        <v>7.1782025635819746</v>
      </c>
      <c r="F148" s="81">
        <v>4.0531380420881273</v>
      </c>
      <c r="G148" s="81">
        <v>2.4259430302021321</v>
      </c>
      <c r="H148" s="81">
        <v>1.5439731449639462</v>
      </c>
      <c r="I148" s="81">
        <v>0.74114815415857782</v>
      </c>
      <c r="J148" s="81">
        <v>3.0518836174513426</v>
      </c>
      <c r="K148" s="81">
        <v>4.9438764841635239</v>
      </c>
      <c r="L148" s="81">
        <v>0.43148163929647715</v>
      </c>
      <c r="M148" s="81">
        <v>1.7667579518139243</v>
      </c>
      <c r="N148" s="81">
        <v>1.045293905660839</v>
      </c>
      <c r="O148" s="81">
        <v>5.6878032897757276</v>
      </c>
      <c r="P148" s="81">
        <v>0.78189176978969166</v>
      </c>
      <c r="Q148" s="81">
        <v>0.46036005961251864</v>
      </c>
      <c r="R148" s="81">
        <v>2.4219087266061323</v>
      </c>
      <c r="S148" s="81" t="s">
        <v>281</v>
      </c>
      <c r="T148" s="81" t="s">
        <v>281</v>
      </c>
      <c r="U148" s="81">
        <v>4.1735170677985769</v>
      </c>
      <c r="V148" s="81" t="s">
        <v>281</v>
      </c>
      <c r="W148" s="81">
        <v>3.1770659692589431</v>
      </c>
      <c r="X148" s="81">
        <v>1.5844662900430599</v>
      </c>
      <c r="Y148" s="81">
        <v>1.9153340966951804</v>
      </c>
      <c r="Z148" s="81">
        <v>1.4379126634287704</v>
      </c>
      <c r="AA148" s="102">
        <v>2.6058830931500636</v>
      </c>
      <c r="AB148" s="81">
        <v>1.616434935996186</v>
      </c>
      <c r="AC148" s="81">
        <v>1.0776000000000001</v>
      </c>
      <c r="AD148" s="81">
        <v>0.957462796056337</v>
      </c>
      <c r="AE148" s="81">
        <v>9.1829567148353739</v>
      </c>
      <c r="AF148" s="81">
        <v>0.28355879748580931</v>
      </c>
      <c r="AG148" s="81">
        <v>6.1447851655629133</v>
      </c>
      <c r="AH148" s="81">
        <v>3.2841253030584751E-2</v>
      </c>
      <c r="AI148" s="81">
        <v>2.74003909765604</v>
      </c>
      <c r="AJ148" s="81">
        <v>0.10546482205645558</v>
      </c>
      <c r="AK148" s="81">
        <v>0.10208316253118861</v>
      </c>
      <c r="AL148" s="81">
        <v>0.14162312570022659</v>
      </c>
      <c r="AM148" s="81">
        <v>0.94691902226741709</v>
      </c>
      <c r="AN148" s="81">
        <v>0.3438203241765791</v>
      </c>
      <c r="AO148" s="81">
        <v>6.5934755301941275E-2</v>
      </c>
      <c r="AP148" s="81">
        <v>4.2842715360060901E-2</v>
      </c>
      <c r="AQ148" s="81">
        <v>5.463604539177669E-3</v>
      </c>
      <c r="AR148" s="81">
        <v>6.0295076139124243E-2</v>
      </c>
      <c r="AS148" s="81">
        <v>1.7673048600883653E-4</v>
      </c>
      <c r="AT148" s="81">
        <v>8.3660518195826247E-2</v>
      </c>
      <c r="AU148" s="81">
        <v>5.3194837897387471E-4</v>
      </c>
      <c r="AV148" s="81">
        <v>5.3006490970297759E-3</v>
      </c>
      <c r="AW148" s="81">
        <v>1.3168386402702683E-3</v>
      </c>
      <c r="AX148" s="81">
        <v>9.1420522805418611E-2</v>
      </c>
      <c r="AY148" s="81">
        <v>8.7024960647627601E-4</v>
      </c>
      <c r="AZ148" s="81">
        <v>0</v>
      </c>
      <c r="BA148" s="81">
        <v>4.7999999999999996E-3</v>
      </c>
      <c r="BB148" s="81" t="s">
        <v>281</v>
      </c>
      <c r="BC148" s="81">
        <v>0.76538495728340372</v>
      </c>
      <c r="BE148" s="81">
        <f t="shared" si="2"/>
        <v>1.3125259066825812</v>
      </c>
      <c r="BF148" s="81">
        <v>0.75</v>
      </c>
    </row>
    <row r="149" spans="1:58" x14ac:dyDescent="0.25">
      <c r="A149" s="54">
        <v>1981</v>
      </c>
      <c r="B149" s="81">
        <v>9.82006373340419</v>
      </c>
      <c r="C149" s="81">
        <v>9.5394281120304605</v>
      </c>
      <c r="D149" s="81">
        <v>9.3258367675739091</v>
      </c>
      <c r="E149" s="81">
        <v>6.5394865176968278</v>
      </c>
      <c r="F149" s="81">
        <v>4.0009000716156295</v>
      </c>
      <c r="G149" s="81">
        <v>2.4619697498483042</v>
      </c>
      <c r="H149" s="81">
        <v>1.7681841794166602</v>
      </c>
      <c r="I149" s="81">
        <v>0.85418062741657264</v>
      </c>
      <c r="J149" s="81">
        <v>2.9644637116548997</v>
      </c>
      <c r="K149" s="81">
        <v>4.9382784470444099</v>
      </c>
      <c r="L149" s="81">
        <v>0.43248796442717574</v>
      </c>
      <c r="M149" s="81">
        <v>1.8055215062831254</v>
      </c>
      <c r="N149" s="81">
        <v>1.0656892116484074</v>
      </c>
      <c r="O149" s="81">
        <v>5.8934446836973633</v>
      </c>
      <c r="P149" s="81">
        <v>0.84219404627215666</v>
      </c>
      <c r="Q149" s="81">
        <v>0.43606752916224811</v>
      </c>
      <c r="R149" s="81">
        <v>2.7734438585261527</v>
      </c>
      <c r="S149" s="81" t="s">
        <v>281</v>
      </c>
      <c r="T149" s="81" t="s">
        <v>281</v>
      </c>
      <c r="U149" s="81">
        <v>3.5665526288964484</v>
      </c>
      <c r="V149" s="81" t="s">
        <v>281</v>
      </c>
      <c r="W149" s="81">
        <v>3.1592738651846046</v>
      </c>
      <c r="X149" s="81">
        <v>1.4122818592213342</v>
      </c>
      <c r="Y149" s="81">
        <v>1.9243947640287367</v>
      </c>
      <c r="Z149" s="81">
        <v>1.234661231374754</v>
      </c>
      <c r="AA149" s="102">
        <v>2.2313331607984193</v>
      </c>
      <c r="AB149" s="81">
        <v>1.7343492518805241</v>
      </c>
      <c r="AC149" s="81">
        <v>1.1028</v>
      </c>
      <c r="AD149" s="81">
        <v>0.99949496151472006</v>
      </c>
      <c r="AE149" s="81">
        <v>8.9771920213956218</v>
      </c>
      <c r="AF149" s="81">
        <v>0.25374870269344318</v>
      </c>
      <c r="AG149" s="81">
        <v>6.1825531329866932</v>
      </c>
      <c r="AH149" s="81">
        <v>3.3150571323710236E-2</v>
      </c>
      <c r="AI149" s="81">
        <v>3.1083452638957438</v>
      </c>
      <c r="AJ149" s="81">
        <v>0.10326444257837261</v>
      </c>
      <c r="AK149" s="81">
        <v>9.1488002682390435E-2</v>
      </c>
      <c r="AL149" s="81">
        <v>0.14252639724818442</v>
      </c>
      <c r="AM149" s="81">
        <v>0.99650056518664099</v>
      </c>
      <c r="AN149" s="81">
        <v>0.33484720226297582</v>
      </c>
      <c r="AO149" s="81">
        <v>9.0256154215747994E-2</v>
      </c>
      <c r="AP149" s="81">
        <v>4.2723350784808378E-2</v>
      </c>
      <c r="AQ149" s="81">
        <v>9.3481080352282656E-3</v>
      </c>
      <c r="AR149" s="81">
        <v>7.3480726935987964E-2</v>
      </c>
      <c r="AS149" s="81">
        <v>1.9075144508670519E-4</v>
      </c>
      <c r="AT149" s="81">
        <v>7.880892789999519E-2</v>
      </c>
      <c r="AU149" s="81">
        <v>2.5101360948273638E-4</v>
      </c>
      <c r="AV149" s="81">
        <v>7.2530751435327095E-3</v>
      </c>
      <c r="AW149" s="81">
        <v>1.390069671593934E-3</v>
      </c>
      <c r="AX149" s="81">
        <v>8.3632829632621378E-2</v>
      </c>
      <c r="AY149" s="81">
        <v>1.1736751947836657E-3</v>
      </c>
      <c r="AZ149" s="81">
        <v>0</v>
      </c>
      <c r="BA149" s="81">
        <v>4.7999999999999996E-3</v>
      </c>
      <c r="BB149" s="81" t="s">
        <v>281</v>
      </c>
      <c r="BC149" s="81">
        <v>0.7290847454161945</v>
      </c>
      <c r="BE149" s="81">
        <f t="shared" si="2"/>
        <v>1.3007651470777679</v>
      </c>
      <c r="BF149" s="81">
        <v>0.69</v>
      </c>
    </row>
    <row r="150" spans="1:58" x14ac:dyDescent="0.25">
      <c r="A150" s="54">
        <v>1982</v>
      </c>
      <c r="B150" s="81">
        <v>9.7055530610371559</v>
      </c>
      <c r="C150" s="81">
        <v>9.090138662083703</v>
      </c>
      <c r="D150" s="81">
        <v>10.548031459845356</v>
      </c>
      <c r="E150" s="81">
        <v>6.2963063135331128</v>
      </c>
      <c r="F150" s="81">
        <v>4.0269011933889942</v>
      </c>
      <c r="G150" s="81">
        <v>2.5392259740025969</v>
      </c>
      <c r="H150" s="81">
        <v>1.9154524020919677</v>
      </c>
      <c r="I150" s="81">
        <v>0.77658226510137174</v>
      </c>
      <c r="J150" s="81">
        <v>2.9868457016496963</v>
      </c>
      <c r="K150" s="81">
        <v>3.8769903625276667</v>
      </c>
      <c r="L150" s="81">
        <v>0.41168591856429027</v>
      </c>
      <c r="M150" s="81">
        <v>2.0334032098435886</v>
      </c>
      <c r="N150" s="81">
        <v>1.1426821518778303</v>
      </c>
      <c r="O150" s="81">
        <v>5.8969987332152467</v>
      </c>
      <c r="P150" s="81">
        <v>0.85473270049693906</v>
      </c>
      <c r="Q150" s="81">
        <v>0.35952861668426611</v>
      </c>
      <c r="R150" s="81">
        <v>2.7218715607312829</v>
      </c>
      <c r="S150" s="81" t="s">
        <v>281</v>
      </c>
      <c r="T150" s="81" t="s">
        <v>281</v>
      </c>
      <c r="U150" s="81">
        <v>3.8167532840401721</v>
      </c>
      <c r="V150" s="81" t="s">
        <v>281</v>
      </c>
      <c r="W150" s="81">
        <v>3.0616223666312976</v>
      </c>
      <c r="X150" s="81">
        <v>1.4248226813600922</v>
      </c>
      <c r="Y150" s="81">
        <v>1.8438273535766756</v>
      </c>
      <c r="Z150" s="81">
        <v>1.0705947391367534</v>
      </c>
      <c r="AA150" s="102">
        <v>2.3474341310959064</v>
      </c>
      <c r="AB150" s="81">
        <v>1.4136807139234389</v>
      </c>
      <c r="AC150" s="81">
        <v>1.1339999999999999</v>
      </c>
      <c r="AD150" s="81">
        <v>1.0055827808549918</v>
      </c>
      <c r="AE150" s="81">
        <v>8.8433463918667563</v>
      </c>
      <c r="AF150" s="81">
        <v>0.2982496820469327</v>
      </c>
      <c r="AG150" s="81">
        <v>6.269069380530973</v>
      </c>
      <c r="AH150" s="81">
        <v>2.2270149850365083E-2</v>
      </c>
      <c r="AI150" s="81">
        <v>3.2415008660183964</v>
      </c>
      <c r="AJ150" s="81">
        <v>8.6166962397254313E-2</v>
      </c>
      <c r="AK150" s="81">
        <v>7.0143512485636661E-2</v>
      </c>
      <c r="AL150" s="81">
        <v>0.14339067281550083</v>
      </c>
      <c r="AM150" s="81">
        <v>0.97005451205944737</v>
      </c>
      <c r="AN150" s="81">
        <v>0.33775106111307829</v>
      </c>
      <c r="AO150" s="81">
        <v>4.2298823599322431E-2</v>
      </c>
      <c r="AP150" s="81">
        <v>4.2594556143008638E-2</v>
      </c>
      <c r="AQ150" s="81">
        <v>1.2829314962495538E-2</v>
      </c>
      <c r="AR150" s="81">
        <v>7.7614208376863905E-2</v>
      </c>
      <c r="AS150" s="81">
        <v>2.0338983050847457E-4</v>
      </c>
      <c r="AT150" s="81">
        <v>8.7538071638933457E-2</v>
      </c>
      <c r="AU150" s="81">
        <v>3.9668412754920412E-4</v>
      </c>
      <c r="AV150" s="81">
        <v>4.7946253662272519E-3</v>
      </c>
      <c r="AW150" s="81">
        <v>1.7521461222648085E-3</v>
      </c>
      <c r="AX150" s="81">
        <v>8.3262031420104077E-2</v>
      </c>
      <c r="AY150" s="81">
        <v>4.5654655144301322E-4</v>
      </c>
      <c r="AZ150" s="81">
        <v>0</v>
      </c>
      <c r="BA150" s="81">
        <v>4.7999999999999996E-3</v>
      </c>
      <c r="BB150" s="81" t="s">
        <v>281</v>
      </c>
      <c r="BC150" s="81">
        <v>0.71367448839552317</v>
      </c>
      <c r="BE150" s="81">
        <f t="shared" si="2"/>
        <v>1.3150019056092563</v>
      </c>
      <c r="BF150" s="81">
        <v>0.56999999999999984</v>
      </c>
    </row>
    <row r="151" spans="1:58" x14ac:dyDescent="0.25">
      <c r="A151" s="54">
        <v>1983</v>
      </c>
      <c r="B151" s="81">
        <v>9.3618823486872547</v>
      </c>
      <c r="C151" s="81">
        <v>9.1702773234432033</v>
      </c>
      <c r="D151" s="81">
        <v>9.9376691836115469</v>
      </c>
      <c r="E151" s="81">
        <v>6.2801543928832615</v>
      </c>
      <c r="F151" s="81">
        <v>4.2942464220147336</v>
      </c>
      <c r="G151" s="81">
        <v>2.537743999968693</v>
      </c>
      <c r="H151" s="81">
        <v>2.0808677377340259</v>
      </c>
      <c r="I151" s="81">
        <v>0.74691639900500628</v>
      </c>
      <c r="J151" s="81">
        <v>3.1930398333446224</v>
      </c>
      <c r="K151" s="81">
        <v>4.8481335221361128</v>
      </c>
      <c r="L151" s="81">
        <v>0.38362114568013223</v>
      </c>
      <c r="M151" s="81">
        <v>1.8985692243813443</v>
      </c>
      <c r="N151" s="81">
        <v>1.1793311135073838</v>
      </c>
      <c r="O151" s="81">
        <v>5.7749748125432827</v>
      </c>
      <c r="P151" s="81">
        <v>0.93098956808973587</v>
      </c>
      <c r="Q151" s="81">
        <v>0.41735702270815805</v>
      </c>
      <c r="R151" s="81">
        <v>2.4762088607729535</v>
      </c>
      <c r="S151" s="81" t="s">
        <v>281</v>
      </c>
      <c r="T151" s="81" t="s">
        <v>281</v>
      </c>
      <c r="U151" s="81">
        <v>3.5561228158508862</v>
      </c>
      <c r="V151" s="81" t="s">
        <v>281</v>
      </c>
      <c r="W151" s="81">
        <v>3.0614080258777667</v>
      </c>
      <c r="X151" s="81">
        <v>1.4194373443555703</v>
      </c>
      <c r="Y151" s="81">
        <v>1.7695960988585899</v>
      </c>
      <c r="Z151" s="81">
        <v>1.1994874814206631</v>
      </c>
      <c r="AA151" s="102">
        <v>2.0685888216348944</v>
      </c>
      <c r="AB151" s="81">
        <v>1.384835672073734</v>
      </c>
      <c r="AC151" s="81">
        <v>1.1388</v>
      </c>
      <c r="AD151" s="81">
        <v>1.0236286824928948</v>
      </c>
      <c r="AE151" s="81">
        <v>8.5495390418836408</v>
      </c>
      <c r="AF151" s="81">
        <v>0.29316604899390786</v>
      </c>
      <c r="AG151" s="81">
        <v>5.241392161885245</v>
      </c>
      <c r="AH151" s="81">
        <v>2.2433707289408213E-2</v>
      </c>
      <c r="AI151" s="81">
        <v>3.5198063300504483</v>
      </c>
      <c r="AJ151" s="81">
        <v>8.057849561159601E-2</v>
      </c>
      <c r="AK151" s="81">
        <v>7.0380162074022354E-2</v>
      </c>
      <c r="AL151" s="81">
        <v>0.1442254741131381</v>
      </c>
      <c r="AM151" s="81">
        <v>0.99097927969031596</v>
      </c>
      <c r="AN151" s="81">
        <v>0.34671637238169689</v>
      </c>
      <c r="AO151" s="81">
        <v>3.0358453939636265E-2</v>
      </c>
      <c r="AP151" s="81">
        <v>4.2464492863577563E-2</v>
      </c>
      <c r="AQ151" s="81">
        <v>1.4445121998889853E-2</v>
      </c>
      <c r="AR151" s="81">
        <v>7.166189594207778E-2</v>
      </c>
      <c r="AS151" s="81">
        <v>2.1576763485477176E-4</v>
      </c>
      <c r="AT151" s="81">
        <v>0.10102997528740455</v>
      </c>
      <c r="AU151" s="81">
        <v>5.4121773991480822E-4</v>
      </c>
      <c r="AV151" s="81">
        <v>6.2382799869582896E-3</v>
      </c>
      <c r="AW151" s="81">
        <v>2.0223953133484724E-3</v>
      </c>
      <c r="AX151" s="81">
        <v>9.018084136806255E-2</v>
      </c>
      <c r="AY151" s="81">
        <v>1.0226724553786782E-3</v>
      </c>
      <c r="AZ151" s="81">
        <v>1.5623539506435804E-3</v>
      </c>
      <c r="BA151" s="81">
        <v>4.7999999999999996E-3</v>
      </c>
      <c r="BB151" s="81" t="s">
        <v>281</v>
      </c>
      <c r="BC151" s="81">
        <v>0.70235603992095696</v>
      </c>
      <c r="BE151" s="81">
        <f t="shared" si="2"/>
        <v>1.2931768748057759</v>
      </c>
      <c r="BF151" s="81">
        <v>0.65</v>
      </c>
    </row>
    <row r="152" spans="1:58" x14ac:dyDescent="0.25">
      <c r="A152" s="54">
        <v>1984</v>
      </c>
      <c r="B152" s="81">
        <v>9.0208316207066499</v>
      </c>
      <c r="C152" s="81">
        <v>9.0129841190371334</v>
      </c>
      <c r="D152" s="81">
        <v>10.250789642461765</v>
      </c>
      <c r="E152" s="81">
        <v>5.2769901859521413</v>
      </c>
      <c r="F152" s="81">
        <v>4.1549709833258817</v>
      </c>
      <c r="G152" s="81">
        <v>2.6635219876159955</v>
      </c>
      <c r="H152" s="81">
        <v>2.0773807246714164</v>
      </c>
      <c r="I152" s="81">
        <v>0.68425214101482701</v>
      </c>
      <c r="J152" s="81">
        <v>3.0963663940220907</v>
      </c>
      <c r="K152" s="81">
        <v>4.832232336444898</v>
      </c>
      <c r="L152" s="81">
        <v>0.39796226668127554</v>
      </c>
      <c r="M152" s="81">
        <v>2.0804208297344666</v>
      </c>
      <c r="N152" s="81">
        <v>1.2648765032519971</v>
      </c>
      <c r="O152" s="81">
        <v>5.9671159948485455</v>
      </c>
      <c r="P152" s="81">
        <v>1.0556050009180706</v>
      </c>
      <c r="Q152" s="81">
        <v>0.45623658434491415</v>
      </c>
      <c r="R152" s="81">
        <v>2.5665844928680768</v>
      </c>
      <c r="S152" s="81" t="s">
        <v>281</v>
      </c>
      <c r="T152" s="81" t="s">
        <v>281</v>
      </c>
      <c r="U152" s="81">
        <v>3.6925173604442305</v>
      </c>
      <c r="V152" s="81" t="s">
        <v>281</v>
      </c>
      <c r="W152" s="81">
        <v>3.0603473846832316</v>
      </c>
      <c r="X152" s="81">
        <v>1.6006034074066404</v>
      </c>
      <c r="Y152" s="81">
        <v>1.7121021904592555</v>
      </c>
      <c r="Z152" s="81">
        <v>1.2690482424834628</v>
      </c>
      <c r="AA152" s="102">
        <v>2.6139323226734401</v>
      </c>
      <c r="AB152" s="81">
        <v>1.5278716700554782</v>
      </c>
      <c r="AC152" s="81">
        <v>1.1819999999999999</v>
      </c>
      <c r="AD152" s="81">
        <v>1.066681311155826</v>
      </c>
      <c r="AE152" s="81">
        <v>7.9793131133706936</v>
      </c>
      <c r="AF152" s="81">
        <v>0.27555103942687292</v>
      </c>
      <c r="AG152" s="81">
        <v>4.4347547177419351</v>
      </c>
      <c r="AH152" s="81">
        <v>5.6579078701764859E-2</v>
      </c>
      <c r="AI152" s="81">
        <v>3.2343760976771354</v>
      </c>
      <c r="AJ152" s="81">
        <v>8.0576241482108291E-2</v>
      </c>
      <c r="AK152" s="81">
        <v>6.5236501727141433E-2</v>
      </c>
      <c r="AL152" s="81">
        <v>0.14508308305948764</v>
      </c>
      <c r="AM152" s="81">
        <v>1.0305395387599783</v>
      </c>
      <c r="AN152" s="81">
        <v>0.35569818389258412</v>
      </c>
      <c r="AO152" s="81">
        <v>4.274012789537044E-2</v>
      </c>
      <c r="AP152" s="81">
        <v>4.2300356731182015E-2</v>
      </c>
      <c r="AQ152" s="81">
        <v>1.6209292792901404E-2</v>
      </c>
      <c r="AR152" s="81">
        <v>7.585172011337743E-2</v>
      </c>
      <c r="AS152" s="81">
        <v>2.2733423545331528E-4</v>
      </c>
      <c r="AT152" s="81">
        <v>0.10318249897360927</v>
      </c>
      <c r="AU152" s="81">
        <v>6.5039845567489967E-4</v>
      </c>
      <c r="AV152" s="81">
        <v>6.8403302121907636E-3</v>
      </c>
      <c r="AW152" s="81">
        <v>5.5245595021454679E-4</v>
      </c>
      <c r="AX152" s="81">
        <v>9.7765571864803558E-2</v>
      </c>
      <c r="AY152" s="81">
        <v>1.6936251189343481E-3</v>
      </c>
      <c r="AZ152" s="81">
        <v>1.56726853076372E-3</v>
      </c>
      <c r="BA152" s="81">
        <v>4.7999999999999996E-3</v>
      </c>
      <c r="BB152" s="81" t="s">
        <v>281</v>
      </c>
      <c r="BC152" s="81">
        <v>0.69286923995943528</v>
      </c>
      <c r="BE152" s="81">
        <f t="shared" si="2"/>
        <v>1.2687185412885156</v>
      </c>
      <c r="BF152" s="81">
        <v>0.71</v>
      </c>
    </row>
    <row r="153" spans="1:58" x14ac:dyDescent="0.25">
      <c r="A153" s="54">
        <v>1985</v>
      </c>
      <c r="B153" s="81">
        <v>8.7733782385009196</v>
      </c>
      <c r="C153" s="81">
        <v>8.343466620903337</v>
      </c>
      <c r="D153" s="81">
        <v>8.3291712751809186</v>
      </c>
      <c r="E153" s="81">
        <v>5.2553961960665321</v>
      </c>
      <c r="F153" s="81">
        <v>3.9300834653920131</v>
      </c>
      <c r="G153" s="81">
        <v>2.6430624479175275</v>
      </c>
      <c r="H153" s="81">
        <v>2.2765980261996375</v>
      </c>
      <c r="I153" s="81">
        <v>0.66890592402887006</v>
      </c>
      <c r="J153" s="81">
        <v>3.0759302657686383</v>
      </c>
      <c r="K153" s="81">
        <v>4.1056557232190665</v>
      </c>
      <c r="L153" s="81">
        <v>0.42032972634988358</v>
      </c>
      <c r="M153" s="81">
        <v>2.0455681465763913</v>
      </c>
      <c r="N153" s="81">
        <v>1.2685069742850972</v>
      </c>
      <c r="O153" s="81">
        <v>5.9270801851775401</v>
      </c>
      <c r="P153" s="81">
        <v>1.0995386179240054</v>
      </c>
      <c r="Q153" s="81">
        <v>0.53158399999999995</v>
      </c>
      <c r="R153" s="81">
        <v>2.2105487876718688</v>
      </c>
      <c r="S153" s="81" t="s">
        <v>281</v>
      </c>
      <c r="T153" s="81" t="s">
        <v>281</v>
      </c>
      <c r="U153" s="81">
        <v>2.9853501620758345</v>
      </c>
      <c r="V153" s="81" t="s">
        <v>281</v>
      </c>
      <c r="W153" s="81">
        <v>3.0603587184007943</v>
      </c>
      <c r="X153" s="81">
        <v>1.2784283619004184</v>
      </c>
      <c r="Y153" s="81">
        <v>1.4145871213851418</v>
      </c>
      <c r="Z153" s="81">
        <v>1.249590311544676</v>
      </c>
      <c r="AA153" s="102">
        <v>2.3060651699906054</v>
      </c>
      <c r="AB153" s="81">
        <v>1.5827171108610851</v>
      </c>
      <c r="AC153" s="81">
        <v>1.1484000000000001</v>
      </c>
      <c r="AD153" s="81">
        <v>1.1048292978173355</v>
      </c>
      <c r="AE153" s="81">
        <v>7.2255948584815446</v>
      </c>
      <c r="AF153" s="81">
        <v>0.27676462644763355</v>
      </c>
      <c r="AG153" s="81">
        <v>3.062652563212692</v>
      </c>
      <c r="AH153" s="81">
        <v>3.4317025867692939E-2</v>
      </c>
      <c r="AI153" s="81">
        <v>2.671265663238545</v>
      </c>
      <c r="AJ153" s="81">
        <v>9.170126960418222E-2</v>
      </c>
      <c r="AK153" s="81">
        <v>6.0100801616073923E-2</v>
      </c>
      <c r="AL153" s="81">
        <v>0.14601258321442892</v>
      </c>
      <c r="AM153" s="81">
        <v>1.0296658752753776</v>
      </c>
      <c r="AN153" s="81">
        <v>0.35246594827933836</v>
      </c>
      <c r="AO153" s="81">
        <v>0.11062052464428794</v>
      </c>
      <c r="AP153" s="81">
        <v>4.2171258733755802E-2</v>
      </c>
      <c r="AQ153" s="81">
        <v>2.0345105799969551E-2</v>
      </c>
      <c r="AR153" s="81">
        <v>7.7064623730801654E-2</v>
      </c>
      <c r="AS153" s="81">
        <v>2.3841059602649006E-4</v>
      </c>
      <c r="AT153" s="81">
        <v>9.642221126057296E-2</v>
      </c>
      <c r="AU153" s="81">
        <v>4.8228201735038963E-4</v>
      </c>
      <c r="AV153" s="81">
        <v>1.1718004447515324E-2</v>
      </c>
      <c r="AW153" s="81">
        <v>9.2538542779623889E-4</v>
      </c>
      <c r="AX153" s="81">
        <v>7.6715600620677796E-2</v>
      </c>
      <c r="AY153" s="81">
        <v>7.4576979318988928E-4</v>
      </c>
      <c r="AZ153" s="81">
        <v>1.6360935003283581E-3</v>
      </c>
      <c r="BA153" s="81">
        <v>4.7999999999999996E-3</v>
      </c>
      <c r="BB153" s="81" t="s">
        <v>281</v>
      </c>
      <c r="BC153" s="81">
        <v>0.63997024349014253</v>
      </c>
      <c r="BE153" s="81">
        <f t="shared" si="2"/>
        <v>1.2479123082609538</v>
      </c>
      <c r="BF153" s="81">
        <v>0.82</v>
      </c>
    </row>
    <row r="154" spans="1:58" x14ac:dyDescent="0.25">
      <c r="A154" s="54">
        <v>1986</v>
      </c>
      <c r="B154" s="81">
        <v>8.4071956425095244</v>
      </c>
      <c r="C154" s="81">
        <v>7.6644455145706196</v>
      </c>
      <c r="D154" s="81">
        <v>7.5695185024799443</v>
      </c>
      <c r="E154" s="81">
        <v>5.1405978273532531</v>
      </c>
      <c r="F154" s="81">
        <v>3.7792183232476138</v>
      </c>
      <c r="G154" s="81">
        <v>2.5199520194815292</v>
      </c>
      <c r="H154" s="81">
        <v>2.1819407454339177</v>
      </c>
      <c r="I154" s="81">
        <v>0.7102173189009513</v>
      </c>
      <c r="J154" s="81">
        <v>2.7967436280589832</v>
      </c>
      <c r="K154" s="81">
        <v>2.6094609904842305</v>
      </c>
      <c r="L154" s="81">
        <v>0.40796672879244672</v>
      </c>
      <c r="M154" s="81">
        <v>2.0952143131707572</v>
      </c>
      <c r="N154" s="81">
        <v>1.3117703166017445</v>
      </c>
      <c r="O154" s="81">
        <v>5.8015343849763061</v>
      </c>
      <c r="P154" s="81">
        <v>1.1413990684292994</v>
      </c>
      <c r="Q154" s="81">
        <v>0.53729340522604729</v>
      </c>
      <c r="R154" s="81">
        <v>2.4222357529276795</v>
      </c>
      <c r="S154" s="81" t="s">
        <v>281</v>
      </c>
      <c r="T154" s="81" t="s">
        <v>281</v>
      </c>
      <c r="U154" s="81">
        <v>2.8137154916863656</v>
      </c>
      <c r="V154" s="81" t="s">
        <v>281</v>
      </c>
      <c r="W154" s="81">
        <v>3.0630200966752801</v>
      </c>
      <c r="X154" s="81">
        <v>0.61789547619412988</v>
      </c>
      <c r="Y154" s="81">
        <v>0.78925258591995073</v>
      </c>
      <c r="Z154" s="81">
        <v>1.1509972431011528</v>
      </c>
      <c r="AA154" s="102">
        <v>2.6318428970652628</v>
      </c>
      <c r="AB154" s="81">
        <v>1.8392884844668225</v>
      </c>
      <c r="AC154" s="81">
        <v>1.1868000000000001</v>
      </c>
      <c r="AD154" s="81">
        <v>1.1080134795338581</v>
      </c>
      <c r="AE154" s="81">
        <v>7.1317602687602406</v>
      </c>
      <c r="AF154" s="81">
        <v>0.30941891211151268</v>
      </c>
      <c r="AG154" s="81">
        <v>2.8164422038030232</v>
      </c>
      <c r="AH154" s="81">
        <v>3.4747771522590697E-2</v>
      </c>
      <c r="AI154" s="81">
        <v>2.4216627208061938</v>
      </c>
      <c r="AJ154" s="81">
        <v>9.1688963693416045E-2</v>
      </c>
      <c r="AK154" s="81">
        <v>5.4910754469543549E-2</v>
      </c>
      <c r="AL154" s="81">
        <v>0.17605103130652655</v>
      </c>
      <c r="AM154" s="81">
        <v>0.99144258087850079</v>
      </c>
      <c r="AN154" s="81">
        <v>0.35474645094568308</v>
      </c>
      <c r="AO154" s="81">
        <v>4.3257218474593719E-2</v>
      </c>
      <c r="AP154" s="81">
        <v>4.2044846499657867E-2</v>
      </c>
      <c r="AQ154" s="81">
        <v>2.456854676178067E-2</v>
      </c>
      <c r="AR154" s="81">
        <v>7.9021105600405442E-2</v>
      </c>
      <c r="AS154" s="81">
        <v>2.4902723735408558E-4</v>
      </c>
      <c r="AT154" s="81">
        <v>7.9584885621152429E-2</v>
      </c>
      <c r="AU154" s="81">
        <v>5.5903333818605328E-4</v>
      </c>
      <c r="AV154" s="81">
        <v>8.0090392747152531E-3</v>
      </c>
      <c r="AW154" s="81">
        <v>1.0948544560804457E-3</v>
      </c>
      <c r="AX154" s="81">
        <v>7.8892565968344805E-2</v>
      </c>
      <c r="AY154" s="81">
        <v>8.9385474860335197E-4</v>
      </c>
      <c r="AZ154" s="81">
        <v>1.8415684822920529E-3</v>
      </c>
      <c r="BA154" s="81">
        <v>4.7999999999999996E-3</v>
      </c>
      <c r="BB154" s="81" t="s">
        <v>281</v>
      </c>
      <c r="BC154" s="81">
        <v>0.56788072506247089</v>
      </c>
      <c r="BE154" s="81">
        <f t="shared" si="2"/>
        <v>1.2505202642782927</v>
      </c>
      <c r="BF154" s="81">
        <v>0.83</v>
      </c>
    </row>
    <row r="155" spans="1:58" x14ac:dyDescent="0.25">
      <c r="A155" s="54">
        <v>1987</v>
      </c>
      <c r="B155" s="81">
        <v>8.2747859563961708</v>
      </c>
      <c r="C155" s="81">
        <v>7.3063020846100111</v>
      </c>
      <c r="D155" s="81">
        <v>6.3634853394670206</v>
      </c>
      <c r="E155" s="81">
        <v>5.0278115599758992</v>
      </c>
      <c r="F155" s="81">
        <v>3.8761797683384445</v>
      </c>
      <c r="G155" s="81">
        <v>2.6625919413075367</v>
      </c>
      <c r="H155" s="81">
        <v>2.2648937201442294</v>
      </c>
      <c r="I155" s="81">
        <v>0.71853482063343455</v>
      </c>
      <c r="J155" s="81">
        <v>3.0854769152924884</v>
      </c>
      <c r="K155" s="81">
        <v>3.501773554547202</v>
      </c>
      <c r="L155" s="81">
        <v>0.41755845083524828</v>
      </c>
      <c r="M155" s="81">
        <v>2.0145581455939245</v>
      </c>
      <c r="N155" s="81">
        <v>1.2887719752759892</v>
      </c>
      <c r="O155" s="81">
        <v>5.9155466226283639</v>
      </c>
      <c r="P155" s="81">
        <v>1.3371887041948298</v>
      </c>
      <c r="Q155" s="81">
        <v>0.61477067933099316</v>
      </c>
      <c r="R155" s="81">
        <v>2.4677715695639115</v>
      </c>
      <c r="S155" s="81">
        <v>5.2275835324093265</v>
      </c>
      <c r="T155" s="81" t="s">
        <v>281</v>
      </c>
      <c r="U155" s="81">
        <v>2.6224175386286954</v>
      </c>
      <c r="V155" s="81" t="s">
        <v>281</v>
      </c>
      <c r="W155" s="81">
        <v>3.0643518833167254</v>
      </c>
      <c r="X155" s="81">
        <v>0.62428306235578679</v>
      </c>
      <c r="Y155" s="81">
        <v>0.70428011973565452</v>
      </c>
      <c r="Z155" s="81">
        <v>1.2238409405385717</v>
      </c>
      <c r="AA155" s="102">
        <v>2.1535836685969856</v>
      </c>
      <c r="AB155" s="81">
        <v>1.6724498611584599</v>
      </c>
      <c r="AC155" s="81">
        <v>1.1579999999999999</v>
      </c>
      <c r="AD155" s="81">
        <v>1.0869643531916811</v>
      </c>
      <c r="AE155" s="81">
        <v>6.9908009911975713</v>
      </c>
      <c r="AF155" s="81">
        <v>0.22206728328766243</v>
      </c>
      <c r="AG155" s="81">
        <v>2.6118041134638434</v>
      </c>
      <c r="AH155" s="81">
        <v>3.5220500182635651E-2</v>
      </c>
      <c r="AI155" s="81">
        <v>2.830064227018394</v>
      </c>
      <c r="AJ155" s="81">
        <v>8.6126138610443784E-2</v>
      </c>
      <c r="AK155" s="81">
        <v>5.5246894907603039E-2</v>
      </c>
      <c r="AL155" s="81">
        <v>0.17715846537560989</v>
      </c>
      <c r="AM155" s="81">
        <v>1.0140172515605679</v>
      </c>
      <c r="AN155" s="81">
        <v>0.35071359262161006</v>
      </c>
      <c r="AO155" s="81">
        <v>5.5988530402487309E-2</v>
      </c>
      <c r="AP155" s="81">
        <v>4.1930904732719418E-2</v>
      </c>
      <c r="AQ155" s="81">
        <v>2.8632470353816986E-2</v>
      </c>
      <c r="AR155" s="81">
        <v>8.6725603499680351E-2</v>
      </c>
      <c r="AS155" s="81">
        <v>2.5888324873096449E-4</v>
      </c>
      <c r="AT155" s="81">
        <v>0.1000392124501884</v>
      </c>
      <c r="AU155" s="81">
        <v>3.8633415020902404E-4</v>
      </c>
      <c r="AV155" s="81">
        <v>7.5673790615274445E-3</v>
      </c>
      <c r="AW155" s="81">
        <v>2.4732839169008258E-3</v>
      </c>
      <c r="AX155" s="81">
        <v>9.0433099831386213E-2</v>
      </c>
      <c r="AY155" s="81">
        <v>1.2960687960687962E-3</v>
      </c>
      <c r="AZ155" s="81">
        <v>2.041188847352376E-3</v>
      </c>
      <c r="BA155" s="81">
        <v>4.7999999999999996E-3</v>
      </c>
      <c r="BB155" s="81" t="s">
        <v>281</v>
      </c>
      <c r="BC155" s="81">
        <v>0.56185775264936733</v>
      </c>
      <c r="BE155" s="81">
        <f t="shared" si="2"/>
        <v>1.1969982900100731</v>
      </c>
      <c r="BF155" s="81">
        <v>0.92999999999999994</v>
      </c>
    </row>
    <row r="156" spans="1:58" x14ac:dyDescent="0.25">
      <c r="A156" s="54">
        <v>1988</v>
      </c>
      <c r="B156" s="81">
        <v>8.1947763789768047</v>
      </c>
      <c r="C156" s="81">
        <v>7.0317875866808377</v>
      </c>
      <c r="D156" s="81">
        <v>6.2528592168874546</v>
      </c>
      <c r="E156" s="81">
        <v>4.4326060468469128</v>
      </c>
      <c r="F156" s="81">
        <v>3.9728979039233931</v>
      </c>
      <c r="G156" s="81">
        <v>2.9112470495994796</v>
      </c>
      <c r="H156" s="81">
        <v>2.3792460310934134</v>
      </c>
      <c r="I156" s="81">
        <v>0.75059394945383096</v>
      </c>
      <c r="J156" s="81">
        <v>3.0919902034937503</v>
      </c>
      <c r="K156" s="81">
        <v>3.2962233249304407</v>
      </c>
      <c r="L156" s="81">
        <v>0.46364074525595539</v>
      </c>
      <c r="M156" s="81">
        <v>2.0297731739602116</v>
      </c>
      <c r="N156" s="81">
        <v>1.3388092395124562</v>
      </c>
      <c r="O156" s="81">
        <v>5.9622620905523567</v>
      </c>
      <c r="P156" s="81">
        <v>1.3948709130862598</v>
      </c>
      <c r="Q156" s="81">
        <v>0.70579091644289771</v>
      </c>
      <c r="R156" s="81">
        <v>2.5449959836914071</v>
      </c>
      <c r="S156" s="81">
        <v>4.0078517216001721</v>
      </c>
      <c r="T156" s="81" t="s">
        <v>281</v>
      </c>
      <c r="U156" s="81">
        <v>2.4896910201752975</v>
      </c>
      <c r="V156" s="81" t="s">
        <v>281</v>
      </c>
      <c r="W156" s="81">
        <v>3.0690564535330043</v>
      </c>
      <c r="X156" s="81">
        <v>0.70833030507580674</v>
      </c>
      <c r="Y156" s="81">
        <v>0.73746569073965718</v>
      </c>
      <c r="Z156" s="81">
        <v>1.1214524400776158</v>
      </c>
      <c r="AA156" s="102">
        <v>2.4919959875676572</v>
      </c>
      <c r="AB156" s="81">
        <v>1.6184382004300419</v>
      </c>
      <c r="AC156" s="81">
        <v>1.1903999999999999</v>
      </c>
      <c r="AD156" s="81">
        <v>1.0215078964485935</v>
      </c>
      <c r="AE156" s="81">
        <v>6.7156347550635971</v>
      </c>
      <c r="AF156" s="81">
        <v>0.3062278153992738</v>
      </c>
      <c r="AG156" s="81">
        <v>2.9835384808734586</v>
      </c>
      <c r="AH156" s="81">
        <v>2.3809351606744748E-2</v>
      </c>
      <c r="AI156" s="81">
        <v>2.7459664448095396</v>
      </c>
      <c r="AJ156" s="81">
        <v>8.61214229875783E-2</v>
      </c>
      <c r="AK156" s="81">
        <v>0.13911704140884479</v>
      </c>
      <c r="AL156" s="81">
        <v>0.17843675514436477</v>
      </c>
      <c r="AM156" s="81">
        <v>0.99540260687884496</v>
      </c>
      <c r="AN156" s="81">
        <v>0.34042989483390396</v>
      </c>
      <c r="AO156" s="81">
        <v>4.3878721602774326E-2</v>
      </c>
      <c r="AP156" s="81">
        <v>4.1794259103534216E-2</v>
      </c>
      <c r="AQ156" s="81">
        <v>3.1044942494303892E-2</v>
      </c>
      <c r="AR156" s="81">
        <v>7.7947454759401721E-2</v>
      </c>
      <c r="AS156" s="81">
        <v>2.683229813664596E-4</v>
      </c>
      <c r="AT156" s="81">
        <v>0.12608940324435416</v>
      </c>
      <c r="AU156" s="81">
        <v>3.8857034093883087E-3</v>
      </c>
      <c r="AV156" s="81">
        <v>7.8893520762025344E-3</v>
      </c>
      <c r="AW156" s="81">
        <v>2.3504885817188623E-3</v>
      </c>
      <c r="AX156" s="81">
        <v>9.7446524651252267E-2</v>
      </c>
      <c r="AY156" s="81">
        <v>1.1081409477521264E-2</v>
      </c>
      <c r="AZ156" s="81">
        <v>2.5393311794345767E-3</v>
      </c>
      <c r="BA156" s="81">
        <v>4.7999999999999996E-3</v>
      </c>
      <c r="BB156" s="81" t="s">
        <v>281</v>
      </c>
      <c r="BC156" s="81">
        <v>0.55147807978971797</v>
      </c>
      <c r="BE156" s="81">
        <f t="shared" si="2"/>
        <v>1.1699942535400965</v>
      </c>
      <c r="BF156" s="81">
        <v>0.97000000000000008</v>
      </c>
    </row>
    <row r="157" spans="1:58" x14ac:dyDescent="0.25">
      <c r="A157" s="54">
        <v>1989</v>
      </c>
      <c r="B157" s="81">
        <v>8.1891297154436344</v>
      </c>
      <c r="C157" s="81">
        <v>6.8801429600366966</v>
      </c>
      <c r="D157" s="81">
        <v>7.4743460809894469</v>
      </c>
      <c r="E157" s="81">
        <v>4.2252285048610956</v>
      </c>
      <c r="F157" s="81">
        <v>4.0658769471678209</v>
      </c>
      <c r="G157" s="81">
        <v>2.6534792722822504</v>
      </c>
      <c r="H157" s="81">
        <v>2.1118072386313189</v>
      </c>
      <c r="I157" s="81">
        <v>0.79071357886995863</v>
      </c>
      <c r="J157" s="81">
        <v>3.147451278147869</v>
      </c>
      <c r="K157" s="81">
        <v>3.3082827327371458</v>
      </c>
      <c r="L157" s="81">
        <v>0.48905442375141017</v>
      </c>
      <c r="M157" s="81">
        <v>2.0023491857210347</v>
      </c>
      <c r="N157" s="81">
        <v>1.3715229732578942</v>
      </c>
      <c r="O157" s="81">
        <v>5.9214429545378406</v>
      </c>
      <c r="P157" s="81">
        <v>1.4434544779970435</v>
      </c>
      <c r="Q157" s="81">
        <v>0.68254398964703911</v>
      </c>
      <c r="R157" s="81">
        <v>2.3949845083696815</v>
      </c>
      <c r="S157" s="81">
        <v>4.0768245462199912</v>
      </c>
      <c r="T157" s="81" t="s">
        <v>281</v>
      </c>
      <c r="U157" s="81">
        <v>2.7249127759031526</v>
      </c>
      <c r="V157" s="81" t="s">
        <v>281</v>
      </c>
      <c r="W157" s="81">
        <v>1.8498763449778644</v>
      </c>
      <c r="X157" s="81">
        <v>0.71608177410562124</v>
      </c>
      <c r="Y157" s="81">
        <v>0.77898423912103132</v>
      </c>
      <c r="Z157" s="81">
        <v>1.1425044198276826</v>
      </c>
      <c r="AA157" s="102">
        <v>2.4581876027657388</v>
      </c>
      <c r="AB157" s="81">
        <v>1.5779084440545752</v>
      </c>
      <c r="AC157" s="81">
        <v>1.1364000000000001</v>
      </c>
      <c r="AD157" s="81">
        <v>0.96233907863905366</v>
      </c>
      <c r="AE157" s="81">
        <v>6.4497696512392704</v>
      </c>
      <c r="AF157" s="81">
        <v>0.19898877412901583</v>
      </c>
      <c r="AG157" s="81">
        <v>2.7904207041383566</v>
      </c>
      <c r="AH157" s="81">
        <v>2.4124864396182364E-2</v>
      </c>
      <c r="AI157" s="81">
        <v>2.7443521027023738</v>
      </c>
      <c r="AJ157" s="81">
        <v>8.0585837898025744E-2</v>
      </c>
      <c r="AK157" s="81">
        <v>0.12906876093155856</v>
      </c>
      <c r="AL157" s="81">
        <v>0.17974027816260044</v>
      </c>
      <c r="AM157" s="81">
        <v>0.97701400725773691</v>
      </c>
      <c r="AN157" s="81">
        <v>0.27418202305808553</v>
      </c>
      <c r="AO157" s="81">
        <v>4.4240413394553715E-2</v>
      </c>
      <c r="AP157" s="81">
        <v>3.954190736680905E-2</v>
      </c>
      <c r="AQ157" s="81">
        <v>3.1372350601171058E-2</v>
      </c>
      <c r="AR157" s="81">
        <v>9.4016292270896237E-2</v>
      </c>
      <c r="AS157" s="81">
        <v>2.7737226277372261E-4</v>
      </c>
      <c r="AT157" s="81">
        <v>0.1355342282151778</v>
      </c>
      <c r="AU157" s="81">
        <v>3.6834789983274047E-3</v>
      </c>
      <c r="AV157" s="81">
        <v>4.7591167341011157E-3</v>
      </c>
      <c r="AW157" s="81">
        <v>2.2638776264945555E-3</v>
      </c>
      <c r="AX157" s="81">
        <v>0.11059750783703298</v>
      </c>
      <c r="AY157" s="81">
        <v>1.1474702903274332E-2</v>
      </c>
      <c r="AZ157" s="81">
        <v>2.9556059066494686E-3</v>
      </c>
      <c r="BA157" s="81">
        <v>4.7999999999999996E-3</v>
      </c>
      <c r="BB157" s="81" t="s">
        <v>281</v>
      </c>
      <c r="BC157" s="81">
        <v>0.53406918552557925</v>
      </c>
      <c r="BE157" s="81">
        <f t="shared" si="2"/>
        <v>1.199786432800543</v>
      </c>
      <c r="BF157" s="81">
        <v>0.97000000000000008</v>
      </c>
    </row>
    <row r="158" spans="1:58" x14ac:dyDescent="0.25">
      <c r="A158" s="54">
        <v>1990</v>
      </c>
      <c r="B158" s="81">
        <v>8.0220708116713233</v>
      </c>
      <c r="C158" s="81">
        <v>6.8720755138744609</v>
      </c>
      <c r="D158" s="81">
        <v>7.418633324133074</v>
      </c>
      <c r="E158" s="81">
        <v>4.079936627445548</v>
      </c>
      <c r="F158" s="81">
        <v>3.9868750965737028</v>
      </c>
      <c r="G158" s="81">
        <v>2.84306266177602</v>
      </c>
      <c r="H158" s="81">
        <v>2.3399649594524021</v>
      </c>
      <c r="I158" s="81">
        <v>0.82297944634454689</v>
      </c>
      <c r="J158" s="81">
        <v>3.1359365243807247</v>
      </c>
      <c r="K158" s="81">
        <v>3.6295754331022319</v>
      </c>
      <c r="L158" s="81">
        <v>0.51462748231252886</v>
      </c>
      <c r="M158" s="81">
        <v>1.8746268894904805</v>
      </c>
      <c r="N158" s="81">
        <v>1.3540803730989273</v>
      </c>
      <c r="O158" s="81">
        <v>5.3928840171677264</v>
      </c>
      <c r="P158" s="81">
        <v>1.4585191411824081</v>
      </c>
      <c r="Q158" s="81">
        <v>0.71612668869246332</v>
      </c>
      <c r="R158" s="81">
        <v>2.5816491732060634</v>
      </c>
      <c r="S158" s="81">
        <v>6.0960211239495763</v>
      </c>
      <c r="T158" s="81">
        <v>3.6486429174466704</v>
      </c>
      <c r="U158" s="81">
        <v>3.3198024257981817</v>
      </c>
      <c r="V158" s="81" t="s">
        <v>281</v>
      </c>
      <c r="W158" s="81">
        <v>2.4171552618980523</v>
      </c>
      <c r="X158" s="81">
        <v>0.66303531581450104</v>
      </c>
      <c r="Y158" s="81">
        <v>0.63923471669760956</v>
      </c>
      <c r="Z158" s="81">
        <v>1.1593858137666277</v>
      </c>
      <c r="AA158" s="102">
        <v>2.3184241610366088</v>
      </c>
      <c r="AB158" s="81">
        <v>1.6194577007847433</v>
      </c>
      <c r="AC158" s="81">
        <v>1.0715999999999999</v>
      </c>
      <c r="AD158" s="81">
        <v>0.92436369909708505</v>
      </c>
      <c r="AE158" s="81">
        <v>6.5362353412872913</v>
      </c>
      <c r="AF158" s="81">
        <v>0.19387531983345394</v>
      </c>
      <c r="AG158" s="81">
        <v>2.590829282950148</v>
      </c>
      <c r="AH158" s="81">
        <v>2.4411560206535728E-2</v>
      </c>
      <c r="AI158" s="81">
        <v>2.7448340973662773</v>
      </c>
      <c r="AJ158" s="81">
        <v>7.7192409358109448E-2</v>
      </c>
      <c r="AK158" s="81">
        <v>0.12435712944206057</v>
      </c>
      <c r="AL158" s="81">
        <v>0.21118044364257071</v>
      </c>
      <c r="AM158" s="81">
        <v>0.97092564934332415</v>
      </c>
      <c r="AN158" s="81">
        <v>0.23867648625274501</v>
      </c>
      <c r="AO158" s="81">
        <v>4.4622919641515352E-2</v>
      </c>
      <c r="AP158" s="81">
        <v>4.014449617270914E-2</v>
      </c>
      <c r="AQ158" s="81">
        <v>3.004060131168047E-2</v>
      </c>
      <c r="AR158" s="81">
        <v>9.2743284541959597E-2</v>
      </c>
      <c r="AS158" s="81">
        <v>2.8605482717520853E-4</v>
      </c>
      <c r="AT158" s="81">
        <v>0.1398601568420588</v>
      </c>
      <c r="AU158" s="81">
        <v>5.3213277659847442E-3</v>
      </c>
      <c r="AV158" s="81">
        <v>5.9289590752743034E-3</v>
      </c>
      <c r="AW158" s="81">
        <v>1.4491212781765899E-3</v>
      </c>
      <c r="AX158" s="81">
        <v>9.0932361917889143E-2</v>
      </c>
      <c r="AY158" s="81">
        <v>1.1737061273051755E-2</v>
      </c>
      <c r="AZ158" s="81">
        <v>2.8436471281754741E-3</v>
      </c>
      <c r="BA158" s="81">
        <v>4.7999999999999996E-3</v>
      </c>
      <c r="BB158" s="81" t="s">
        <v>281</v>
      </c>
      <c r="BC158" s="81">
        <v>0.52836345028247711</v>
      </c>
      <c r="BE158" s="81">
        <f t="shared" si="2"/>
        <v>1.1696619287623569</v>
      </c>
      <c r="BF158" s="81">
        <v>0.95</v>
      </c>
    </row>
    <row r="159" spans="1:58" x14ac:dyDescent="0.25">
      <c r="A159" s="54">
        <v>1991</v>
      </c>
      <c r="B159" s="81">
        <v>7.3959499841071432</v>
      </c>
      <c r="C159" s="81">
        <v>6.8132217357357074</v>
      </c>
      <c r="D159" s="81">
        <v>7.2677830863074346</v>
      </c>
      <c r="E159" s="81">
        <v>4.0895877098553166</v>
      </c>
      <c r="F159" s="81">
        <v>3.9027340952808904</v>
      </c>
      <c r="G159" s="81">
        <v>2.7237629540441115</v>
      </c>
      <c r="H159" s="81">
        <v>2.422716534835232</v>
      </c>
      <c r="I159" s="81">
        <v>0.9284993894418081</v>
      </c>
      <c r="J159" s="81">
        <v>2.5194811859467126</v>
      </c>
      <c r="K159" s="81">
        <v>3.5688479750159225</v>
      </c>
      <c r="L159" s="81">
        <v>0.54189546628206786</v>
      </c>
      <c r="M159" s="81">
        <v>2.0068252409637859</v>
      </c>
      <c r="N159" s="81">
        <v>1.3590723997469005</v>
      </c>
      <c r="O159" s="81">
        <v>5.2994774298582001</v>
      </c>
      <c r="P159" s="81">
        <v>1.4656285401393581</v>
      </c>
      <c r="Q159" s="81">
        <v>0.71652854274978128</v>
      </c>
      <c r="R159" s="81">
        <v>2.248075700976027</v>
      </c>
      <c r="S159" s="81">
        <v>4.9329559897138884</v>
      </c>
      <c r="T159" s="81">
        <v>2.3920874903405296</v>
      </c>
      <c r="U159" s="81">
        <v>3.4409946757998617</v>
      </c>
      <c r="V159" s="81" t="s">
        <v>281</v>
      </c>
      <c r="W159" s="81">
        <v>2.5328476734264984</v>
      </c>
      <c r="X159" s="81">
        <v>0.60183706112755997</v>
      </c>
      <c r="Y159" s="81">
        <v>0.65695783314301337</v>
      </c>
      <c r="Z159" s="81">
        <v>1.2627843020707179</v>
      </c>
      <c r="AA159" s="102">
        <v>1.9202198090398923</v>
      </c>
      <c r="AB159" s="81">
        <v>1.8514712200659871</v>
      </c>
      <c r="AC159" s="81">
        <v>1.0187999999999999</v>
      </c>
      <c r="AD159" s="81">
        <v>0.83505478345448347</v>
      </c>
      <c r="AE159" s="81">
        <v>6.4732605082238113</v>
      </c>
      <c r="AF159" s="81">
        <v>0.1954458603416741</v>
      </c>
      <c r="AG159" s="81">
        <v>1.5449999999999999</v>
      </c>
      <c r="AH159" s="81">
        <v>1.2332232989011982E-2</v>
      </c>
      <c r="AI159" s="81">
        <v>2.7866515200166431</v>
      </c>
      <c r="AJ159" s="81">
        <v>7.1690864818651112E-2</v>
      </c>
      <c r="AK159" s="81">
        <v>0.11912604462056757</v>
      </c>
      <c r="AL159" s="81">
        <v>0.21299400381919212</v>
      </c>
      <c r="AM159" s="81">
        <v>0.98572093389230198</v>
      </c>
      <c r="AN159" s="81">
        <v>0.24064734394343826</v>
      </c>
      <c r="AO159" s="81">
        <v>5.1447868008372984E-2</v>
      </c>
      <c r="AP159" s="81">
        <v>4.0101865319880685E-2</v>
      </c>
      <c r="AQ159" s="81">
        <v>2.7215210552842425E-2</v>
      </c>
      <c r="AR159" s="81">
        <v>8.7892906815020863E-2</v>
      </c>
      <c r="AS159" s="81">
        <v>2.9517736411299202E-4</v>
      </c>
      <c r="AT159" s="81">
        <v>0.12767435643967917</v>
      </c>
      <c r="AU159" s="81">
        <v>3.4333251599582269E-3</v>
      </c>
      <c r="AV159" s="81">
        <v>7.0214407420215704E-3</v>
      </c>
      <c r="AW159" s="81">
        <v>1.5339730415503906E-3</v>
      </c>
      <c r="AX159" s="81">
        <v>0.10589662962510685</v>
      </c>
      <c r="AY159" s="81">
        <v>1.1890513097223585E-2</v>
      </c>
      <c r="AZ159" s="81">
        <v>2.0575696840815232E-3</v>
      </c>
      <c r="BA159" s="81">
        <v>4.7999999999999996E-3</v>
      </c>
      <c r="BB159" s="81" t="s">
        <v>281</v>
      </c>
      <c r="BC159" s="81">
        <v>0.49401885583344529</v>
      </c>
      <c r="BE159" s="81">
        <f t="shared" si="2"/>
        <v>1.1720747368693556</v>
      </c>
      <c r="BF159" s="81">
        <v>0.93</v>
      </c>
    </row>
    <row r="160" spans="1:58" x14ac:dyDescent="0.25">
      <c r="A160" s="54">
        <v>1992</v>
      </c>
      <c r="B160" s="81">
        <v>7.1300828043741795</v>
      </c>
      <c r="C160" s="81">
        <v>6.6369824649115001</v>
      </c>
      <c r="D160" s="81">
        <v>7.1186022201628765</v>
      </c>
      <c r="E160" s="81">
        <v>3.6531398927341558</v>
      </c>
      <c r="F160" s="81">
        <v>3.8117287073465858</v>
      </c>
      <c r="G160" s="81">
        <v>2.8138512598084686</v>
      </c>
      <c r="H160" s="81">
        <v>2.6711913281340158</v>
      </c>
      <c r="I160" s="81">
        <v>0.96916966341333655</v>
      </c>
      <c r="J160" s="81">
        <v>2.5430363386203823</v>
      </c>
      <c r="K160" s="81">
        <v>3.4673780132956371</v>
      </c>
      <c r="L160" s="81">
        <v>0.59112033412542131</v>
      </c>
      <c r="M160" s="81">
        <v>2.1539825391921181</v>
      </c>
      <c r="N160" s="81">
        <v>1.3883685206783487</v>
      </c>
      <c r="O160" s="81">
        <v>5.100936510958312</v>
      </c>
      <c r="P160" s="81">
        <v>1.4636275432930916</v>
      </c>
      <c r="Q160" s="81">
        <v>0.70050154957886501</v>
      </c>
      <c r="R160" s="81">
        <v>2.5187452977165048</v>
      </c>
      <c r="S160" s="81">
        <v>5.0865289600342845</v>
      </c>
      <c r="T160" s="81">
        <v>3.9740215772592729</v>
      </c>
      <c r="U160" s="81">
        <v>3.5507769718520255</v>
      </c>
      <c r="V160" s="81" t="s">
        <v>281</v>
      </c>
      <c r="W160" s="81">
        <v>2.405963775099043</v>
      </c>
      <c r="X160" s="81">
        <v>0.38701571878302221</v>
      </c>
      <c r="Y160" s="81">
        <v>0.45242809146938101</v>
      </c>
      <c r="Z160" s="81">
        <v>1.1701670778600162</v>
      </c>
      <c r="AA160" s="102">
        <v>2.2477344020761199</v>
      </c>
      <c r="AB160" s="81">
        <v>1.7295342393725437</v>
      </c>
      <c r="AC160" s="81">
        <v>0.98520000000000008</v>
      </c>
      <c r="AD160" s="81">
        <v>0.84167968159061768</v>
      </c>
      <c r="AE160" s="81">
        <v>6.0114288244330965</v>
      </c>
      <c r="AF160" s="81">
        <v>0.19705381053033699</v>
      </c>
      <c r="AG160" s="81">
        <v>1.2182480790340284</v>
      </c>
      <c r="AH160" s="81">
        <v>3.1130867594676218E-2</v>
      </c>
      <c r="AI160" s="81">
        <v>2.7874341530222884</v>
      </c>
      <c r="AJ160" s="81">
        <v>7.3269945333932385E-2</v>
      </c>
      <c r="AK160" s="81">
        <v>0.11407516412564238</v>
      </c>
      <c r="AL160" s="81">
        <v>0.16551180805800236</v>
      </c>
      <c r="AM160" s="81">
        <v>0.96395565007500705</v>
      </c>
      <c r="AN160" s="81">
        <v>0.28780193615628558</v>
      </c>
      <c r="AO160" s="81">
        <v>6.4886766142137772E-2</v>
      </c>
      <c r="AP160" s="81">
        <v>4.0748578975505254E-2</v>
      </c>
      <c r="AQ160" s="81">
        <v>2.5988652068293601E-2</v>
      </c>
      <c r="AR160" s="81">
        <v>9.131179395975364E-2</v>
      </c>
      <c r="AS160" s="81">
        <v>3.0376600812343944E-4</v>
      </c>
      <c r="AT160" s="81">
        <v>0.11907091643883146</v>
      </c>
      <c r="AU160" s="81">
        <v>5.7622405124059823E-3</v>
      </c>
      <c r="AV160" s="81">
        <v>4.4726643589552166E-3</v>
      </c>
      <c r="AW160" s="81">
        <v>2.1924819376573997E-3</v>
      </c>
      <c r="AX160" s="81">
        <v>0.11014056519663212</v>
      </c>
      <c r="AY160" s="81">
        <v>1.4668544509737263E-2</v>
      </c>
      <c r="AZ160" s="81">
        <v>2.8037435128799174E-3</v>
      </c>
      <c r="BA160" s="81">
        <v>4.7999999999999996E-3</v>
      </c>
      <c r="BB160" s="81" t="s">
        <v>281</v>
      </c>
      <c r="BC160" s="81">
        <v>0.47873894646809939</v>
      </c>
      <c r="BE160" s="81">
        <f t="shared" si="2"/>
        <v>1.1545353068674771</v>
      </c>
      <c r="BF160" s="81">
        <v>0.90999999999999992</v>
      </c>
    </row>
    <row r="161" spans="1:58" x14ac:dyDescent="0.25">
      <c r="A161" s="54">
        <v>1993</v>
      </c>
      <c r="B161" s="81">
        <v>7.0042807615202198</v>
      </c>
      <c r="C161" s="81">
        <v>6.4805918750671907</v>
      </c>
      <c r="D161" s="81">
        <v>6.987211735269784</v>
      </c>
      <c r="E161" s="81">
        <v>3.7421216385816285</v>
      </c>
      <c r="F161" s="81">
        <v>3.7171899792541172</v>
      </c>
      <c r="G161" s="81">
        <v>2.8989382887983126</v>
      </c>
      <c r="H161" s="81">
        <v>2.7691842436772154</v>
      </c>
      <c r="I161" s="81">
        <v>0.97755599415983518</v>
      </c>
      <c r="J161" s="81">
        <v>2.575951236614606</v>
      </c>
      <c r="K161" s="81">
        <v>3.8748976479213901</v>
      </c>
      <c r="L161" s="81">
        <v>0.64073918494536386</v>
      </c>
      <c r="M161" s="81">
        <v>2.0051049158337051</v>
      </c>
      <c r="N161" s="81">
        <v>1.4010845390501898</v>
      </c>
      <c r="O161" s="81">
        <v>5.0898623746222551</v>
      </c>
      <c r="P161" s="81">
        <v>1.5095376562338418</v>
      </c>
      <c r="Q161" s="81">
        <v>0.70310758694286635</v>
      </c>
      <c r="R161" s="81">
        <v>2.4229794190535943</v>
      </c>
      <c r="S161" s="81">
        <v>4.8608926041032285</v>
      </c>
      <c r="T161" s="81">
        <v>3.6842217291418162</v>
      </c>
      <c r="U161" s="81">
        <v>3.7488589847760037</v>
      </c>
      <c r="V161" s="81" t="s">
        <v>281</v>
      </c>
      <c r="W161" s="81">
        <v>3.0146121715590808</v>
      </c>
      <c r="X161" s="81">
        <v>0.38109415927786949</v>
      </c>
      <c r="Y161" s="81">
        <v>0.35824375986199364</v>
      </c>
      <c r="Z161" s="81">
        <v>1.1589816722289361</v>
      </c>
      <c r="AA161" s="102">
        <v>2.2792573357495711</v>
      </c>
      <c r="AB161" s="81">
        <v>1.8070039169711241</v>
      </c>
      <c r="AC161" s="81">
        <v>0.96479999999999988</v>
      </c>
      <c r="AD161" s="81">
        <v>0.78368375225574605</v>
      </c>
      <c r="AE161" s="81">
        <v>5.5592906011789269</v>
      </c>
      <c r="AF161" s="81">
        <v>0.198731889709647</v>
      </c>
      <c r="AG161" s="81">
        <v>1.1843155852554428</v>
      </c>
      <c r="AH161" s="81">
        <v>1.8846334590191041E-2</v>
      </c>
      <c r="AI161" s="81">
        <v>2.961233542331577</v>
      </c>
      <c r="AJ161" s="81">
        <v>7.0148796933060809E-2</v>
      </c>
      <c r="AK161" s="81">
        <v>0.10922691788164275</v>
      </c>
      <c r="AL161" s="81">
        <v>0.166686817023314</v>
      </c>
      <c r="AM161" s="81">
        <v>0.9168583874702505</v>
      </c>
      <c r="AN161" s="81">
        <v>0.26514372977671236</v>
      </c>
      <c r="AO161" s="81">
        <v>7.8573156184761475E-2</v>
      </c>
      <c r="AP161" s="81">
        <v>3.9225344248284166E-2</v>
      </c>
      <c r="AQ161" s="81">
        <v>2.6460982315603676E-2</v>
      </c>
      <c r="AR161" s="81">
        <v>9.1397589455980435E-2</v>
      </c>
      <c r="AS161" s="81">
        <v>3.1188449425556222E-4</v>
      </c>
      <c r="AT161" s="81">
        <v>0.11316166016883607</v>
      </c>
      <c r="AU161" s="81">
        <v>8.7345039855744808E-3</v>
      </c>
      <c r="AV161" s="81">
        <v>4.9013904442722252E-3</v>
      </c>
      <c r="AW161" s="81">
        <v>2.259390017132123E-3</v>
      </c>
      <c r="AX161" s="81">
        <v>0.1162446208919419</v>
      </c>
      <c r="AY161" s="81">
        <v>1.2512504809542132E-2</v>
      </c>
      <c r="AZ161" s="81">
        <v>3.7170287477052101E-3</v>
      </c>
      <c r="BA161" s="81">
        <v>4.7999999999999996E-3</v>
      </c>
      <c r="BB161" s="81" t="s">
        <v>281</v>
      </c>
      <c r="BC161" s="81">
        <v>0.46828400059593217</v>
      </c>
      <c r="BE161" s="81">
        <f t="shared" si="2"/>
        <v>1.1393879664063633</v>
      </c>
      <c r="BF161" s="81">
        <v>0.92</v>
      </c>
    </row>
    <row r="162" spans="1:58" x14ac:dyDescent="0.25">
      <c r="A162" s="54">
        <v>1994</v>
      </c>
      <c r="B162" s="81">
        <v>6.8873887715184727</v>
      </c>
      <c r="C162" s="81">
        <v>6.4551750363345146</v>
      </c>
      <c r="D162" s="81">
        <v>6.8916947157274953</v>
      </c>
      <c r="E162" s="81">
        <v>3.5321633533099179</v>
      </c>
      <c r="F162" s="81">
        <v>3.5423477640401813</v>
      </c>
      <c r="G162" s="81">
        <v>2.720860822083337</v>
      </c>
      <c r="H162" s="81">
        <v>2.8815803747149586</v>
      </c>
      <c r="I162" s="81">
        <v>1.0510808121614919</v>
      </c>
      <c r="J162" s="81">
        <v>2.4583343516292033</v>
      </c>
      <c r="K162" s="81">
        <v>3.7244590945286702</v>
      </c>
      <c r="L162" s="81">
        <v>0.67609025646194165</v>
      </c>
      <c r="M162" s="81">
        <v>2.0686295872313751</v>
      </c>
      <c r="N162" s="81">
        <v>1.4466371416134027</v>
      </c>
      <c r="O162" s="81">
        <v>4.9148921213735868</v>
      </c>
      <c r="P162" s="81">
        <v>1.5798164338034122</v>
      </c>
      <c r="Q162" s="81">
        <v>0.75257944592847459</v>
      </c>
      <c r="R162" s="81">
        <v>2.415384930653385</v>
      </c>
      <c r="S162" s="81">
        <v>4.3085352115708995</v>
      </c>
      <c r="T162" s="81">
        <v>3.6819412309090027</v>
      </c>
      <c r="U162" s="81">
        <v>3.4813204703129719</v>
      </c>
      <c r="V162" s="81" t="s">
        <v>281</v>
      </c>
      <c r="W162" s="81">
        <v>2.5712791313727994</v>
      </c>
      <c r="X162" s="81">
        <v>0.51606207248253877</v>
      </c>
      <c r="Y162" s="81">
        <v>0.10387775667761821</v>
      </c>
      <c r="Z162" s="81">
        <v>1.1052508109443837</v>
      </c>
      <c r="AA162" s="102">
        <v>2.3419333534631206</v>
      </c>
      <c r="AB162" s="81">
        <v>1.7922965620470042</v>
      </c>
      <c r="AC162" s="81">
        <v>0.94199999999999995</v>
      </c>
      <c r="AD162" s="81">
        <v>0.79146601682908746</v>
      </c>
      <c r="AE162" s="81">
        <v>5.0306834626248591</v>
      </c>
      <c r="AF162" s="81">
        <v>0.19380722167607106</v>
      </c>
      <c r="AG162" s="81">
        <v>1.4297309891972041</v>
      </c>
      <c r="AH162" s="81">
        <v>1.9001126590385595E-2</v>
      </c>
      <c r="AI162" s="81">
        <v>3.4117405650281256</v>
      </c>
      <c r="AJ162" s="81">
        <v>6.389137893495371E-2</v>
      </c>
      <c r="AK162" s="81">
        <v>0.10464555026045841</v>
      </c>
      <c r="AL162" s="81">
        <v>0.12449586991859028</v>
      </c>
      <c r="AM162" s="81">
        <v>0.95109549799236137</v>
      </c>
      <c r="AN162" s="81">
        <v>0.29443626424671132</v>
      </c>
      <c r="AO162" s="81">
        <v>6.6077325831849873E-2</v>
      </c>
      <c r="AP162" s="81">
        <v>3.8795308337175829E-2</v>
      </c>
      <c r="AQ162" s="81">
        <v>2.4065344615655689E-2</v>
      </c>
      <c r="AR162" s="81">
        <v>0.10086879014149321</v>
      </c>
      <c r="AS162" s="81">
        <v>3.1958241231457561E-4</v>
      </c>
      <c r="AT162" s="81">
        <v>0.13492179479026559</v>
      </c>
      <c r="AU162" s="81">
        <v>1.0529776707149106E-2</v>
      </c>
      <c r="AV162" s="81">
        <v>4.7156771875050815E-3</v>
      </c>
      <c r="AW162" s="81">
        <v>2.3781952982097907E-3</v>
      </c>
      <c r="AX162" s="81">
        <v>0.13813386838134073</v>
      </c>
      <c r="AY162" s="81">
        <v>1.943194815097217E-2</v>
      </c>
      <c r="AZ162" s="81">
        <v>3.9615516855019284E-3</v>
      </c>
      <c r="BA162" s="81">
        <v>5.1260950057845905E-3</v>
      </c>
      <c r="BB162" s="81" t="s">
        <v>281</v>
      </c>
      <c r="BC162" s="81">
        <v>0.45363888261912433</v>
      </c>
      <c r="BE162" s="81">
        <f t="shared" si="2"/>
        <v>1.1259614784786514</v>
      </c>
      <c r="BF162" s="81">
        <v>0.99</v>
      </c>
    </row>
    <row r="163" spans="1:58" x14ac:dyDescent="0.25">
      <c r="A163" s="54">
        <v>1995</v>
      </c>
      <c r="B163" s="81">
        <v>6.9347831475756463</v>
      </c>
      <c r="C163" s="81">
        <v>6.1573298026911667</v>
      </c>
      <c r="D163" s="81">
        <v>6.7105786287299578</v>
      </c>
      <c r="E163" s="81">
        <v>3.3572423130411542</v>
      </c>
      <c r="F163" s="81">
        <v>3.7021637101745313</v>
      </c>
      <c r="G163" s="81">
        <v>2.8256696588590255</v>
      </c>
      <c r="H163" s="81">
        <v>3.0411697475426753</v>
      </c>
      <c r="I163" s="81">
        <v>1.1497981549532565</v>
      </c>
      <c r="J163" s="81">
        <v>2.5257404067148141</v>
      </c>
      <c r="K163" s="81">
        <v>3.7967591417670743</v>
      </c>
      <c r="L163" s="81">
        <v>0.73476096422172854</v>
      </c>
      <c r="M163" s="81">
        <v>2.1485622423551201</v>
      </c>
      <c r="N163" s="81">
        <v>1.3876261997606141</v>
      </c>
      <c r="O163" s="81">
        <v>4.8183269531327806</v>
      </c>
      <c r="P163" s="81">
        <v>1.6347670953770268</v>
      </c>
      <c r="Q163" s="81">
        <v>0.80201336688944813</v>
      </c>
      <c r="R163" s="81">
        <v>2.3975885761719322</v>
      </c>
      <c r="S163" s="81">
        <v>4.0370826674464588</v>
      </c>
      <c r="T163" s="81">
        <v>1.821377134997588</v>
      </c>
      <c r="U163" s="81">
        <v>3.1542035862723057</v>
      </c>
      <c r="V163" s="81" t="s">
        <v>281</v>
      </c>
      <c r="W163" s="81">
        <v>2.9539917326698051</v>
      </c>
      <c r="X163" s="81">
        <v>0.63679828365517643</v>
      </c>
      <c r="Y163" s="81">
        <v>0.24086103010131249</v>
      </c>
      <c r="Z163" s="81">
        <v>1.0868280461414253</v>
      </c>
      <c r="AA163" s="102">
        <v>2.5234802324844763</v>
      </c>
      <c r="AB163" s="81">
        <v>1.8241607821230881</v>
      </c>
      <c r="AC163" s="81">
        <v>0.98520000000000008</v>
      </c>
      <c r="AD163" s="81">
        <v>0.79071852115913133</v>
      </c>
      <c r="AE163" s="81">
        <v>4.7905393352618511</v>
      </c>
      <c r="AF163" s="81">
        <v>0.20904127419517135</v>
      </c>
      <c r="AG163" s="81">
        <v>1.3498931879124696</v>
      </c>
      <c r="AH163" s="81">
        <v>1.9143687120758618E-2</v>
      </c>
      <c r="AI163" s="81">
        <v>3.2620127033828448</v>
      </c>
      <c r="AJ163" s="81">
        <v>6.7212755308753772E-2</v>
      </c>
      <c r="AK163" s="81">
        <v>0.10039463993729393</v>
      </c>
      <c r="AL163" s="81">
        <v>8.8023022257046862E-2</v>
      </c>
      <c r="AM163" s="81">
        <v>1.0110471214132215</v>
      </c>
      <c r="AN163" s="81">
        <v>0.26489170692979341</v>
      </c>
      <c r="AO163" s="81">
        <v>5.3339458859244036E-2</v>
      </c>
      <c r="AP163" s="81">
        <v>3.8701010230212787E-2</v>
      </c>
      <c r="AQ163" s="81">
        <v>2.3671030953932214E-2</v>
      </c>
      <c r="AR163" s="81">
        <v>0.10064017315018745</v>
      </c>
      <c r="AS163" s="81">
        <v>3.2687857114838977E-4</v>
      </c>
      <c r="AT163" s="81">
        <v>0.15649551703422637</v>
      </c>
      <c r="AU163" s="81">
        <v>1.5052850256619657E-2</v>
      </c>
      <c r="AV163" s="81">
        <v>7.4317574286608635E-3</v>
      </c>
      <c r="AW163" s="81">
        <v>2.7653870731956468E-3</v>
      </c>
      <c r="AX163" s="81">
        <v>0.14263028858556884</v>
      </c>
      <c r="AY163" s="81">
        <v>2.0524302111378772E-2</v>
      </c>
      <c r="AZ163" s="81">
        <v>8.0984374725494336E-3</v>
      </c>
      <c r="BA163" s="81">
        <v>5.3442196867615546E-3</v>
      </c>
      <c r="BB163" s="81" t="s">
        <v>281</v>
      </c>
      <c r="BC163" s="81">
        <v>0.45014425580431638</v>
      </c>
      <c r="BE163" s="81">
        <f t="shared" si="2"/>
        <v>1.1144961451344688</v>
      </c>
      <c r="BF163" s="81">
        <v>1.0399999999999998</v>
      </c>
    </row>
    <row r="164" spans="1:58" x14ac:dyDescent="0.25">
      <c r="A164" s="54">
        <v>1996</v>
      </c>
      <c r="B164" s="81">
        <v>6.5988176687445659</v>
      </c>
      <c r="C164" s="81">
        <v>5.9995390385363399</v>
      </c>
      <c r="D164" s="81">
        <v>6.2190496112146674</v>
      </c>
      <c r="E164" s="81">
        <v>3.3264196562955064</v>
      </c>
      <c r="F164" s="81">
        <v>3.6208338202704433</v>
      </c>
      <c r="G164" s="81">
        <v>2.821544875171079</v>
      </c>
      <c r="H164" s="81">
        <v>3.1154440093031894</v>
      </c>
      <c r="I164" s="81">
        <v>1.199200167142392</v>
      </c>
      <c r="J164" s="81">
        <v>2.5719011133687339</v>
      </c>
      <c r="K164" s="81">
        <v>3.7364890616106887</v>
      </c>
      <c r="L164" s="81">
        <v>0.82545706567670885</v>
      </c>
      <c r="M164" s="81">
        <v>2.1224656351860318</v>
      </c>
      <c r="N164" s="81">
        <v>1.4675464177254616</v>
      </c>
      <c r="O164" s="81">
        <v>4.813969975473805</v>
      </c>
      <c r="P164" s="81">
        <v>1.683269736854176</v>
      </c>
      <c r="Q164" s="81">
        <v>0.89326569183328353</v>
      </c>
      <c r="R164" s="81">
        <v>2.3879031965198054</v>
      </c>
      <c r="S164" s="81">
        <v>4.4218048973199977</v>
      </c>
      <c r="T164" s="81">
        <v>1.8144581893551577</v>
      </c>
      <c r="U164" s="81">
        <v>3.5955670885505886</v>
      </c>
      <c r="V164" s="81" t="s">
        <v>281</v>
      </c>
      <c r="W164" s="81">
        <v>3.0373972166631722</v>
      </c>
      <c r="X164" s="81">
        <v>0.62648874448685588</v>
      </c>
      <c r="Y164" s="81">
        <v>0.28258304299828857</v>
      </c>
      <c r="Z164" s="81">
        <v>1.114076166261331</v>
      </c>
      <c r="AA164" s="102">
        <v>2.3978985946146127</v>
      </c>
      <c r="AB164" s="81">
        <v>1.7775416377514517</v>
      </c>
      <c r="AC164" s="81">
        <v>0.90894515255515984</v>
      </c>
      <c r="AD164" s="81">
        <v>0.84223976491098995</v>
      </c>
      <c r="AE164" s="81">
        <v>4.5524725898691711</v>
      </c>
      <c r="AF164" s="81">
        <v>0.20414245934909725</v>
      </c>
      <c r="AG164" s="81">
        <v>1.2581438642118952</v>
      </c>
      <c r="AH164" s="81">
        <v>1.9266456273158251E-2</v>
      </c>
      <c r="AI164" s="81">
        <v>3.2970328773629771</v>
      </c>
      <c r="AJ164" s="81">
        <v>6.1666670563342414E-2</v>
      </c>
      <c r="AK164" s="81">
        <v>9.6489852973236923E-2</v>
      </c>
      <c r="AL164" s="81">
        <v>0.11421998097562706</v>
      </c>
      <c r="AM164" s="81">
        <v>1.0610825196871974</v>
      </c>
      <c r="AN164" s="81">
        <v>0.27492102882808811</v>
      </c>
      <c r="AO164" s="81">
        <v>6.7229306354519056E-2</v>
      </c>
      <c r="AP164" s="81">
        <v>4.3034149537796253E-2</v>
      </c>
      <c r="AQ164" s="81">
        <v>2.0948889162662722E-2</v>
      </c>
      <c r="AR164" s="81">
        <v>0.13942127466767132</v>
      </c>
      <c r="AS164" s="81">
        <v>3.3379979715243095E-4</v>
      </c>
      <c r="AT164" s="81">
        <v>0.16110207248402608</v>
      </c>
      <c r="AU164" s="81">
        <v>1.5381377602329235E-2</v>
      </c>
      <c r="AV164" s="81">
        <v>4.9848981920817513E-3</v>
      </c>
      <c r="AW164" s="81">
        <v>3.6563800239609928E-3</v>
      </c>
      <c r="AX164" s="81">
        <v>0.14727619105711867</v>
      </c>
      <c r="AY164" s="81">
        <v>2.9917084367826859E-2</v>
      </c>
      <c r="AZ164" s="81">
        <v>1.6066002647310812E-2</v>
      </c>
      <c r="BA164" s="81">
        <v>4.320747234574901E-3</v>
      </c>
      <c r="BB164" s="81" t="s">
        <v>281</v>
      </c>
      <c r="BC164" s="81">
        <v>0.44458396541079831</v>
      </c>
      <c r="BE164" s="81">
        <f t="shared" si="2"/>
        <v>1.0891585280265215</v>
      </c>
      <c r="BF164" s="81">
        <v>1.1200000000000001</v>
      </c>
    </row>
    <row r="165" spans="1:58" x14ac:dyDescent="0.25">
      <c r="A165" s="54">
        <v>1997</v>
      </c>
      <c r="B165" s="81">
        <v>6.4801349945912943</v>
      </c>
      <c r="C165" s="81">
        <v>5.9328228389043325</v>
      </c>
      <c r="D165" s="81">
        <v>5.9900519800517564</v>
      </c>
      <c r="E165" s="81">
        <v>3.8497785610641597</v>
      </c>
      <c r="F165" s="81">
        <v>3.4629536723329837</v>
      </c>
      <c r="G165" s="81">
        <v>2.8142055820460246</v>
      </c>
      <c r="H165" s="81">
        <v>3.2301803879315507</v>
      </c>
      <c r="I165" s="81">
        <v>1.3398917765916578</v>
      </c>
      <c r="J165" s="81">
        <v>2.6001500266422144</v>
      </c>
      <c r="K165" s="81">
        <v>3.8274001994625655</v>
      </c>
      <c r="L165" s="81">
        <v>0.92488764262863599</v>
      </c>
      <c r="M165" s="81">
        <v>2.2681489672770159</v>
      </c>
      <c r="N165" s="81">
        <v>1.5983600218739182</v>
      </c>
      <c r="O165" s="81">
        <v>4.8138017730255891</v>
      </c>
      <c r="P165" s="81">
        <v>1.8455833128930434</v>
      </c>
      <c r="Q165" s="81">
        <v>0.96408063452637793</v>
      </c>
      <c r="R165" s="81">
        <v>2.3755989952493555</v>
      </c>
      <c r="S165" s="81">
        <v>5.5918098699376406</v>
      </c>
      <c r="T165" s="81">
        <v>1.6394892352280461</v>
      </c>
      <c r="U165" s="81">
        <v>3.7889034932354537</v>
      </c>
      <c r="V165" s="81" t="s">
        <v>281</v>
      </c>
      <c r="W165" s="81">
        <v>3.7929701797165682</v>
      </c>
      <c r="X165" s="81">
        <v>0.64691207065885792</v>
      </c>
      <c r="Y165" s="81">
        <v>0.3088024466049617</v>
      </c>
      <c r="Z165" s="81">
        <v>1.0711806380135966</v>
      </c>
      <c r="AA165" s="102">
        <v>2.6097045717773595</v>
      </c>
      <c r="AB165" s="81">
        <v>1.8776603194614163</v>
      </c>
      <c r="AC165" s="81">
        <v>0.94340999786306035</v>
      </c>
      <c r="AD165" s="81">
        <v>0.86385187212159709</v>
      </c>
      <c r="AE165" s="81">
        <v>4.5465605653560344</v>
      </c>
      <c r="AF165" s="81">
        <v>0.20591904342325443</v>
      </c>
      <c r="AG165" s="81">
        <v>1.3394479686867324</v>
      </c>
      <c r="AH165" s="81">
        <v>1.9378694639462162E-2</v>
      </c>
      <c r="AI165" s="81">
        <v>3.3685634607360062</v>
      </c>
      <c r="AJ165" s="81">
        <v>6.1636150934740216E-2</v>
      </c>
      <c r="AK165" s="81">
        <v>9.2835939914379134E-2</v>
      </c>
      <c r="AL165" s="81">
        <v>0.15399239078146068</v>
      </c>
      <c r="AM165" s="81">
        <v>1.1034442025359164</v>
      </c>
      <c r="AN165" s="81">
        <v>0.29861621791772014</v>
      </c>
      <c r="AO165" s="81">
        <v>7.4538021956282258E-2</v>
      </c>
      <c r="AP165" s="81">
        <v>4.6232081292350735E-2</v>
      </c>
      <c r="AQ165" s="81">
        <v>2.57566408552324E-2</v>
      </c>
      <c r="AR165" s="81">
        <v>0.17974364824186514</v>
      </c>
      <c r="AS165" s="81">
        <v>3.4038583364587896E-4</v>
      </c>
      <c r="AT165" s="81">
        <v>0.20957457701329091</v>
      </c>
      <c r="AU165" s="81">
        <v>2.4446478303652271E-2</v>
      </c>
      <c r="AV165" s="81">
        <v>4.8797197412342617E-3</v>
      </c>
      <c r="AW165" s="81">
        <v>3.7108982048714E-3</v>
      </c>
      <c r="AX165" s="81">
        <v>0.19437662746504819</v>
      </c>
      <c r="AY165" s="81">
        <v>0.13658337582865884</v>
      </c>
      <c r="AZ165" s="81">
        <v>1.0129419795117554E-2</v>
      </c>
      <c r="BA165" s="81">
        <v>6.7367017112763871E-3</v>
      </c>
      <c r="BB165" s="81" t="s">
        <v>281</v>
      </c>
      <c r="BC165" s="81">
        <v>0.45462452236391893</v>
      </c>
      <c r="BE165" s="81">
        <f t="shared" si="2"/>
        <v>1.0696706992241101</v>
      </c>
      <c r="BF165" s="81">
        <v>1.2799999999999998</v>
      </c>
    </row>
    <row r="166" spans="1:58" x14ac:dyDescent="0.25">
      <c r="A166" s="54">
        <v>1998</v>
      </c>
      <c r="B166" s="81">
        <v>6.3859937486436058</v>
      </c>
      <c r="C166" s="81">
        <v>5.765324502147406</v>
      </c>
      <c r="D166" s="81">
        <v>5.9672411997435439</v>
      </c>
      <c r="E166" s="81">
        <v>3.9104436718536824</v>
      </c>
      <c r="F166" s="81">
        <v>3.5563780058752199</v>
      </c>
      <c r="G166" s="81">
        <v>2.2227865185641029</v>
      </c>
      <c r="H166" s="81">
        <v>3.2046764911132728</v>
      </c>
      <c r="I166" s="81">
        <v>1.4091078215175286</v>
      </c>
      <c r="J166" s="81">
        <v>2.5695729697321141</v>
      </c>
      <c r="K166" s="81">
        <v>3.514094182388491</v>
      </c>
      <c r="L166" s="81">
        <v>1.0485271830656564</v>
      </c>
      <c r="M166" s="81">
        <v>2.3244937212830341</v>
      </c>
      <c r="N166" s="81">
        <v>1.6093011852501036</v>
      </c>
      <c r="O166" s="81">
        <v>4.7103811074661461</v>
      </c>
      <c r="P166" s="81">
        <v>1.936497865114934</v>
      </c>
      <c r="Q166" s="81">
        <v>0.9863275039745627</v>
      </c>
      <c r="R166" s="81">
        <v>2.4285186275465183</v>
      </c>
      <c r="S166" s="81">
        <v>5.578387293816025</v>
      </c>
      <c r="T166" s="81">
        <v>1.4559690585490512</v>
      </c>
      <c r="U166" s="81">
        <v>3.9803875594916391</v>
      </c>
      <c r="V166" s="81" t="s">
        <v>281</v>
      </c>
      <c r="W166" s="81">
        <v>2.716975363296517</v>
      </c>
      <c r="X166" s="81">
        <v>0.65927181721350037</v>
      </c>
      <c r="Y166" s="81">
        <v>0.34377087342722529</v>
      </c>
      <c r="Z166" s="81">
        <v>1.0187106270238446</v>
      </c>
      <c r="AA166" s="102">
        <v>2.8365625565324906</v>
      </c>
      <c r="AB166" s="81">
        <v>1.863595518023921</v>
      </c>
      <c r="AC166" s="81">
        <v>0.96282690666782922</v>
      </c>
      <c r="AD166" s="81">
        <v>0.86534534516611039</v>
      </c>
      <c r="AE166" s="81">
        <v>4.2025447432060155</v>
      </c>
      <c r="AF166" s="81">
        <v>0.20764239611663093</v>
      </c>
      <c r="AG166" s="81">
        <v>1.7118156632924881</v>
      </c>
      <c r="AH166" s="81">
        <v>1.9485817445527718E-2</v>
      </c>
      <c r="AI166" s="81">
        <v>3.3415007772939975</v>
      </c>
      <c r="AJ166" s="81">
        <v>5.8680833342712735E-2</v>
      </c>
      <c r="AK166" s="81">
        <v>8.9383731673287822E-2</v>
      </c>
      <c r="AL166" s="81">
        <v>0.15586763875153301</v>
      </c>
      <c r="AM166" s="81">
        <v>1.0221978857811405</v>
      </c>
      <c r="AN166" s="81">
        <v>0.2953751510480388</v>
      </c>
      <c r="AO166" s="81">
        <v>7.5102608083954525E-2</v>
      </c>
      <c r="AP166" s="81">
        <v>4.289596672940213E-2</v>
      </c>
      <c r="AQ166" s="81">
        <v>2.4996026362088197E-2</v>
      </c>
      <c r="AR166" s="81">
        <v>9.9325180409267896E-2</v>
      </c>
      <c r="AS166" s="81">
        <v>3.4669448477175424E-4</v>
      </c>
      <c r="AT166" s="81">
        <v>0.24238373280073547</v>
      </c>
      <c r="AU166" s="81">
        <v>5.7176891625999159E-3</v>
      </c>
      <c r="AV166" s="81">
        <v>8.3742093852517737E-3</v>
      </c>
      <c r="AW166" s="81">
        <v>4.5335415507174138E-3</v>
      </c>
      <c r="AX166" s="81">
        <v>0.14466281199673814</v>
      </c>
      <c r="AY166" s="81">
        <v>8.6004869309568646E-2</v>
      </c>
      <c r="AZ166" s="81">
        <v>3.8970488828180471E-3</v>
      </c>
      <c r="BA166" s="81">
        <v>6.1858401823772068E-3</v>
      </c>
      <c r="BB166" s="81" t="s">
        <v>281</v>
      </c>
      <c r="BC166" s="81">
        <v>0.44251911614196959</v>
      </c>
      <c r="BE166" s="81">
        <f t="shared" si="2"/>
        <v>1.0667007734186809</v>
      </c>
      <c r="BF166" s="81">
        <v>1.23</v>
      </c>
    </row>
    <row r="167" spans="1:58" x14ac:dyDescent="0.25">
      <c r="A167" s="54">
        <v>1999</v>
      </c>
      <c r="B167" s="81">
        <v>6.3240320311107947</v>
      </c>
      <c r="C167" s="81">
        <v>5.7171719239994188</v>
      </c>
      <c r="D167" s="81">
        <v>5.6234943506515362</v>
      </c>
      <c r="E167" s="81">
        <v>3.7304379194695581</v>
      </c>
      <c r="F167" s="81">
        <v>3.4843702932020197</v>
      </c>
      <c r="G167" s="81">
        <v>2.2873322061809591</v>
      </c>
      <c r="H167" s="81">
        <v>3.2775962935608001</v>
      </c>
      <c r="I167" s="81">
        <v>1.560067917697902</v>
      </c>
      <c r="J167" s="81">
        <v>2.5320145480033545</v>
      </c>
      <c r="K167" s="81">
        <v>3.8649802419314434</v>
      </c>
      <c r="L167" s="81">
        <v>1.2041275321846592</v>
      </c>
      <c r="M167" s="81">
        <v>2.3810847363986896</v>
      </c>
      <c r="N167" s="81">
        <v>1.6287519905796974</v>
      </c>
      <c r="O167" s="81">
        <v>4.8066476717076361</v>
      </c>
      <c r="P167" s="81">
        <v>2.0040641405561517</v>
      </c>
      <c r="Q167" s="81">
        <v>1.0982716049382715</v>
      </c>
      <c r="R167" s="81">
        <v>2.3566728413800773</v>
      </c>
      <c r="S167" s="81">
        <v>5.4171113982735086</v>
      </c>
      <c r="T167" s="81">
        <v>1.4497272171539752</v>
      </c>
      <c r="U167" s="81">
        <v>3.6251490991368787</v>
      </c>
      <c r="V167" s="81" t="s">
        <v>281</v>
      </c>
      <c r="W167" s="81">
        <v>2.8497152940094432</v>
      </c>
      <c r="X167" s="81">
        <v>0.78589043637936762</v>
      </c>
      <c r="Y167" s="81">
        <v>0.30508436660362331</v>
      </c>
      <c r="Z167" s="81">
        <v>1.0215751779441244</v>
      </c>
      <c r="AA167" s="102">
        <v>2.7035815158114578</v>
      </c>
      <c r="AB167" s="81">
        <v>2.0204118728224625</v>
      </c>
      <c r="AC167" s="81">
        <v>0.96646710200487707</v>
      </c>
      <c r="AD167" s="81">
        <v>0.88314351872460961</v>
      </c>
      <c r="AE167" s="81">
        <v>4.1359497407254873</v>
      </c>
      <c r="AF167" s="81">
        <v>0.20932374942673562</v>
      </c>
      <c r="AG167" s="81">
        <v>1.1171093431520809</v>
      </c>
      <c r="AH167" s="81">
        <v>1.9594795301075787E-2</v>
      </c>
      <c r="AI167" s="81">
        <v>3.510577605401938</v>
      </c>
      <c r="AJ167" s="81">
        <v>5.8644900305053274E-2</v>
      </c>
      <c r="AK167" s="81">
        <v>8.6057899754955133E-2</v>
      </c>
      <c r="AL167" s="81">
        <v>0.12485686811921139</v>
      </c>
      <c r="AM167" s="81">
        <v>1.0251179296843977</v>
      </c>
      <c r="AN167" s="81">
        <v>0.29214291775799855</v>
      </c>
      <c r="AO167" s="81">
        <v>7.5656147044520783E-2</v>
      </c>
      <c r="AP167" s="81">
        <v>4.2587431040380833E-2</v>
      </c>
      <c r="AQ167" s="81">
        <v>2.5601424084103982E-2</v>
      </c>
      <c r="AR167" s="81">
        <v>0.14988846556161126</v>
      </c>
      <c r="AS167" s="81">
        <v>3.5277051568358917E-4</v>
      </c>
      <c r="AT167" s="81">
        <v>0.27641792182694441</v>
      </c>
      <c r="AU167" s="81">
        <v>1.4672987157134982E-2</v>
      </c>
      <c r="AV167" s="81">
        <v>1.2873677275764378E-2</v>
      </c>
      <c r="AW167" s="81">
        <v>5.2275614176161764E-3</v>
      </c>
      <c r="AX167" s="81">
        <v>0.20106090273260455</v>
      </c>
      <c r="AY167" s="81">
        <v>4.8670525500205092E-2</v>
      </c>
      <c r="AZ167" s="81">
        <v>8.8346411230001594E-3</v>
      </c>
      <c r="BA167" s="81">
        <v>6.0737008156582463E-3</v>
      </c>
      <c r="BB167" s="81" t="s">
        <v>281</v>
      </c>
      <c r="BC167" s="81">
        <v>0.43691741064502748</v>
      </c>
      <c r="BE167" s="81">
        <f t="shared" si="2"/>
        <v>1.0537074874926906</v>
      </c>
      <c r="BF167" s="81">
        <v>1.4899999999999998</v>
      </c>
    </row>
    <row r="168" spans="1:58" x14ac:dyDescent="0.25">
      <c r="A168" s="54">
        <v>2000</v>
      </c>
      <c r="B168" s="81">
        <v>6.975877191520313</v>
      </c>
      <c r="C168" s="81">
        <v>6.1322512756338803</v>
      </c>
      <c r="D168" s="81">
        <v>5.4996158696217705</v>
      </c>
      <c r="E168" s="81">
        <v>3.5114901000600658</v>
      </c>
      <c r="F168" s="81">
        <v>3.5757987445707635</v>
      </c>
      <c r="G168" s="81">
        <v>3.3976863010569138</v>
      </c>
      <c r="H168" s="81">
        <v>3.6934166603608558</v>
      </c>
      <c r="I168" s="81">
        <v>0.87577008863971062</v>
      </c>
      <c r="J168" s="81">
        <v>2.6908610661533952</v>
      </c>
      <c r="K168" s="81">
        <v>3.1302033032095258</v>
      </c>
      <c r="L168" s="81">
        <v>1.4073476340631146</v>
      </c>
      <c r="M168" s="81">
        <v>2.4540410227247778</v>
      </c>
      <c r="N168" s="81">
        <v>1.7945159329814417</v>
      </c>
      <c r="O168" s="81">
        <v>4.7968643742723041</v>
      </c>
      <c r="P168" s="81">
        <v>2.4447137149942999</v>
      </c>
      <c r="Q168" s="81">
        <v>1.0579064327485381</v>
      </c>
      <c r="R168" s="81">
        <v>1.7286899022618154</v>
      </c>
      <c r="S168" s="81">
        <v>4.8118663191370263</v>
      </c>
      <c r="T168" s="81">
        <v>1.2259530237697007</v>
      </c>
      <c r="U168" s="81">
        <v>3.3938269265863164</v>
      </c>
      <c r="V168" s="81">
        <v>4.4549109516213745</v>
      </c>
      <c r="W168" s="81">
        <v>2.8269789162906909</v>
      </c>
      <c r="X168" s="81">
        <v>0.58047098751196002</v>
      </c>
      <c r="Y168" s="81">
        <v>0.29894946667491018</v>
      </c>
      <c r="Z168" s="81">
        <v>0.98509297745052915</v>
      </c>
      <c r="AA168" s="102">
        <v>2.8471471090911482</v>
      </c>
      <c r="AB168" s="81">
        <v>1.9854350643245999</v>
      </c>
      <c r="AC168" s="81">
        <v>1.0508145504814781</v>
      </c>
      <c r="AD168" s="81">
        <v>0.91442931123696658</v>
      </c>
      <c r="AE168" s="81">
        <v>3.8168041850969696</v>
      </c>
      <c r="AF168" s="81">
        <v>0.21799012131912221</v>
      </c>
      <c r="AG168" s="81">
        <v>2.3822400311728793</v>
      </c>
      <c r="AH168" s="81">
        <v>3.9418147841379696E-2</v>
      </c>
      <c r="AI168" s="81">
        <v>3.3494544992371846</v>
      </c>
      <c r="AJ168" s="81">
        <v>5.8609703679583201E-2</v>
      </c>
      <c r="AK168" s="81">
        <v>8.5445909199919484E-2</v>
      </c>
      <c r="AL168" s="81">
        <v>0.12621975407465907</v>
      </c>
      <c r="AM168" s="81">
        <v>0.97700849030107029</v>
      </c>
      <c r="AN168" s="81">
        <v>0.26072669352146904</v>
      </c>
      <c r="AO168" s="81">
        <v>3.4638299522109638E-2</v>
      </c>
      <c r="AP168" s="81">
        <v>1.6594170546810401E-2</v>
      </c>
      <c r="AQ168" s="81">
        <v>2.8864898684903512E-2</v>
      </c>
      <c r="AR168" s="81">
        <v>0.16511281447485401</v>
      </c>
      <c r="AS168" s="81">
        <v>3.5852145750923193E-4</v>
      </c>
      <c r="AT168" s="81">
        <v>0.25541746561560491</v>
      </c>
      <c r="AU168" s="81">
        <v>2.051886765262045E-2</v>
      </c>
      <c r="AV168" s="81">
        <v>1.183274063380103E-2</v>
      </c>
      <c r="AW168" s="81">
        <v>8.0682492231607655E-3</v>
      </c>
      <c r="AX168" s="81">
        <v>0.20389654754700126</v>
      </c>
      <c r="AY168" s="81">
        <v>3.6136086386843173E-2</v>
      </c>
      <c r="AZ168" s="81">
        <v>1.089182199717414E-2</v>
      </c>
      <c r="BA168" s="81">
        <v>6.0726425543291473E-3</v>
      </c>
      <c r="BB168" s="81" t="s">
        <v>281</v>
      </c>
      <c r="BC168" s="81">
        <v>0.44509409193144123</v>
      </c>
      <c r="BE168" s="81">
        <f t="shared" si="2"/>
        <v>1.0414171566653394</v>
      </c>
      <c r="BF168" s="81">
        <v>1.6199999999999999</v>
      </c>
    </row>
    <row r="169" spans="1:58" x14ac:dyDescent="0.25">
      <c r="A169" s="54">
        <v>2001</v>
      </c>
      <c r="B169" s="81">
        <v>6.826149582114712</v>
      </c>
      <c r="C169" s="81">
        <v>6.0348251283145258</v>
      </c>
      <c r="D169" s="81">
        <v>5.5969591722550573</v>
      </c>
      <c r="E169" s="81">
        <v>3.2982076974986363</v>
      </c>
      <c r="F169" s="81">
        <v>3.5853508352564516</v>
      </c>
      <c r="G169" s="81">
        <v>3.3578205931602398</v>
      </c>
      <c r="H169" s="81">
        <v>3.7462881608245318</v>
      </c>
      <c r="I169" s="81">
        <v>0.97701794332632985</v>
      </c>
      <c r="J169" s="81">
        <v>2.7198468580007842</v>
      </c>
      <c r="K169" s="81">
        <v>3.2120829271471667</v>
      </c>
      <c r="L169" s="81">
        <v>1.5564825147412371</v>
      </c>
      <c r="M169" s="81">
        <v>2.4303690387353272</v>
      </c>
      <c r="N169" s="81">
        <v>2.0475768323093368</v>
      </c>
      <c r="O169" s="81">
        <v>4.7006819576964691</v>
      </c>
      <c r="P169" s="81">
        <v>2.6126508098096415</v>
      </c>
      <c r="Q169" s="81">
        <v>1.2088652327221436</v>
      </c>
      <c r="R169" s="81">
        <v>2.3144128010268399</v>
      </c>
      <c r="S169" s="81">
        <v>5.0471060561110042</v>
      </c>
      <c r="T169" s="81">
        <v>0.97648542213278078</v>
      </c>
      <c r="U169" s="81">
        <v>4.0589343287945958</v>
      </c>
      <c r="V169" s="81">
        <v>5.1837005499476927</v>
      </c>
      <c r="W169" s="81">
        <v>2.5865062303550768</v>
      </c>
      <c r="X169" s="81">
        <v>0.61763337527603834</v>
      </c>
      <c r="Y169" s="81">
        <v>0.39296264877670584</v>
      </c>
      <c r="Z169" s="81">
        <v>1.0166131134263521</v>
      </c>
      <c r="AA169" s="102">
        <v>3.3543808792915235</v>
      </c>
      <c r="AB169" s="81">
        <v>1.9449724449749695</v>
      </c>
      <c r="AC169" s="81">
        <v>1.1362429909415721</v>
      </c>
      <c r="AD169" s="81">
        <v>0.91514676587754229</v>
      </c>
      <c r="AE169" s="81">
        <v>3.8445438907006015</v>
      </c>
      <c r="AF169" s="81">
        <v>0.20513830099421251</v>
      </c>
      <c r="AG169" s="81">
        <v>1.505122392657724</v>
      </c>
      <c r="AH169" s="81">
        <v>3.9642841365168331E-2</v>
      </c>
      <c r="AI169" s="81">
        <v>3.2955278658040981</v>
      </c>
      <c r="AJ169" s="81">
        <v>5.857633192896379E-2</v>
      </c>
      <c r="AK169" s="81">
        <v>8.0318836909213029E-2</v>
      </c>
      <c r="AL169" s="81">
        <v>0.12089978309398539</v>
      </c>
      <c r="AM169" s="81">
        <v>1.0532560259239518</v>
      </c>
      <c r="AN169" s="81">
        <v>0.27806672617437</v>
      </c>
      <c r="AO169" s="81">
        <v>3.4841029732891167E-2</v>
      </c>
      <c r="AP169" s="81">
        <v>1.844060829007161E-2</v>
      </c>
      <c r="AQ169" s="81">
        <v>3.291265479419743E-2</v>
      </c>
      <c r="AR169" s="81">
        <v>0.1750117973430953</v>
      </c>
      <c r="AS169" s="81">
        <v>3.6400392576276924E-4</v>
      </c>
      <c r="AT169" s="81">
        <v>0.25614025139400809</v>
      </c>
      <c r="AU169" s="81">
        <v>2.24037524759256E-2</v>
      </c>
      <c r="AV169" s="81">
        <v>1.2215740553641751E-2</v>
      </c>
      <c r="AW169" s="81">
        <v>9.0460012776417791E-3</v>
      </c>
      <c r="AX169" s="81">
        <v>0.21456094177312515</v>
      </c>
      <c r="AY169" s="81">
        <v>3.6748171825461411E-2</v>
      </c>
      <c r="AZ169" s="81">
        <v>9.3309670627161976E-3</v>
      </c>
      <c r="BA169" s="81">
        <v>6.0000000000000001E-3</v>
      </c>
      <c r="BB169" s="81" t="s">
        <v>281</v>
      </c>
      <c r="BC169" s="81">
        <v>0.44542628144487062</v>
      </c>
      <c r="BE169" s="81">
        <f t="shared" si="2"/>
        <v>1.0360459991591786</v>
      </c>
      <c r="BF169" s="81">
        <v>1.6</v>
      </c>
    </row>
    <row r="170" spans="1:58" x14ac:dyDescent="0.25">
      <c r="A170" s="54">
        <v>2002</v>
      </c>
      <c r="B170" s="81">
        <v>6.9868655128193833</v>
      </c>
      <c r="C170" s="81">
        <v>5.7035219354523417</v>
      </c>
      <c r="D170" s="81">
        <v>5.4627171669265495</v>
      </c>
      <c r="E170" s="81">
        <v>3.3886298277014699</v>
      </c>
      <c r="F170" s="81">
        <v>3.6754782001598465</v>
      </c>
      <c r="G170" s="81">
        <v>3.5883987539994391</v>
      </c>
      <c r="H170" s="81">
        <v>3.6035907360141404</v>
      </c>
      <c r="I170" s="81">
        <v>1.0775455752257774</v>
      </c>
      <c r="J170" s="81">
        <v>2.6673070233614364</v>
      </c>
      <c r="K170" s="81">
        <v>2.6715739668185075</v>
      </c>
      <c r="L170" s="81">
        <v>1.7217533584947859</v>
      </c>
      <c r="M170" s="81">
        <v>2.3165308510312044</v>
      </c>
      <c r="N170" s="81">
        <v>2.2982297263375706</v>
      </c>
      <c r="O170" s="81">
        <v>4.6049410565963367</v>
      </c>
      <c r="P170" s="81">
        <v>2.7663321480462226</v>
      </c>
      <c r="Q170" s="81">
        <v>1.5868581085912181</v>
      </c>
      <c r="R170" s="81">
        <v>1.9948457744390873</v>
      </c>
      <c r="S170" s="81">
        <v>5.4689723216737338</v>
      </c>
      <c r="T170" s="81">
        <v>0.8896483581624568</v>
      </c>
      <c r="U170" s="81">
        <v>4.0967597548286907</v>
      </c>
      <c r="V170" s="81">
        <v>1.5704554394886048</v>
      </c>
      <c r="W170" s="81">
        <v>3.2315360780775437</v>
      </c>
      <c r="X170" s="81">
        <v>0.66441715650177757</v>
      </c>
      <c r="Y170" s="81">
        <v>0.58897993589201603</v>
      </c>
      <c r="Z170" s="81">
        <v>0.79106674196796223</v>
      </c>
      <c r="AA170" s="102">
        <v>3.6785041335727113</v>
      </c>
      <c r="AB170" s="81">
        <v>2.1291916263029482</v>
      </c>
      <c r="AC170" s="81">
        <v>1.1403201846302633</v>
      </c>
      <c r="AD170" s="81">
        <v>0.97485489233080913</v>
      </c>
      <c r="AE170" s="81">
        <v>3.8265101548053919</v>
      </c>
      <c r="AF170" s="81">
        <v>0.21354977093198355</v>
      </c>
      <c r="AG170" s="81">
        <v>1.3037710224027415</v>
      </c>
      <c r="AH170" s="81">
        <v>4.6512662635393318E-2</v>
      </c>
      <c r="AI170" s="81">
        <v>3.1195829759744442</v>
      </c>
      <c r="AJ170" s="81">
        <v>7.2579712277859448E-2</v>
      </c>
      <c r="AK170" s="81">
        <v>0.12249784724343361</v>
      </c>
      <c r="AL170" s="81">
        <v>0.12208479525551315</v>
      </c>
      <c r="AM170" s="81">
        <v>0.96179024292439919</v>
      </c>
      <c r="AN170" s="81">
        <v>0.25255802113540748</v>
      </c>
      <c r="AO170" s="81">
        <v>2.8048468558399653E-2</v>
      </c>
      <c r="AP170" s="81">
        <v>1.6189570152746566E-2</v>
      </c>
      <c r="AQ170" s="81">
        <v>3.7268759762574197E-2</v>
      </c>
      <c r="AR170" s="81">
        <v>0.17549785019569758</v>
      </c>
      <c r="AS170" s="81">
        <v>3.6934050597725669E-4</v>
      </c>
      <c r="AT170" s="81">
        <v>0.25819619929709797</v>
      </c>
      <c r="AU170" s="81">
        <v>2.90733388654104E-2</v>
      </c>
      <c r="AV170" s="81">
        <v>1.4305362958671543E-2</v>
      </c>
      <c r="AW170" s="81">
        <v>7.6758604549384858E-3</v>
      </c>
      <c r="AX170" s="81">
        <v>0.21468510944843175</v>
      </c>
      <c r="AY170" s="81">
        <v>3.743681802013004E-2</v>
      </c>
      <c r="AZ170" s="81">
        <v>8.7086183796683762E-3</v>
      </c>
      <c r="BA170" s="81">
        <v>6.0366853647718802E-3</v>
      </c>
      <c r="BB170" s="81" t="s">
        <v>281</v>
      </c>
      <c r="BC170" s="81">
        <v>0.44199362680589899</v>
      </c>
      <c r="BE170" s="81">
        <f t="shared" si="2"/>
        <v>1.0356463943056398</v>
      </c>
      <c r="BF170" s="81">
        <v>1.8100000000000003</v>
      </c>
    </row>
    <row r="171" spans="1:58" x14ac:dyDescent="0.25">
      <c r="A171" s="54">
        <v>2003</v>
      </c>
      <c r="B171" s="81">
        <v>6.8066408545108059</v>
      </c>
      <c r="C171" s="81">
        <v>5.6191767945266786</v>
      </c>
      <c r="D171" s="81">
        <v>7.3752320636116071</v>
      </c>
      <c r="E171" s="81">
        <v>3.2025979760092351</v>
      </c>
      <c r="F171" s="81">
        <v>3.4297131886624399</v>
      </c>
      <c r="G171" s="81">
        <v>3.4418714498551473</v>
      </c>
      <c r="H171" s="81">
        <v>3.6328006356217082</v>
      </c>
      <c r="I171" s="81">
        <v>1.1776680003021673</v>
      </c>
      <c r="J171" s="81">
        <v>2.6758844909056974</v>
      </c>
      <c r="K171" s="81">
        <v>3.9000147838561805</v>
      </c>
      <c r="L171" s="81">
        <v>1.8229522868850658</v>
      </c>
      <c r="M171" s="81">
        <v>2.3985109090587104</v>
      </c>
      <c r="N171" s="81">
        <v>2.3834030271428772</v>
      </c>
      <c r="O171" s="81">
        <v>4.501349588954465</v>
      </c>
      <c r="P171" s="81">
        <v>2.9784597294240691</v>
      </c>
      <c r="Q171" s="81">
        <v>2.0924639635030506</v>
      </c>
      <c r="R171" s="81">
        <v>2.5111589817300897</v>
      </c>
      <c r="S171" s="81">
        <v>5.6987840418550668</v>
      </c>
      <c r="T171" s="81">
        <v>1.0179409714965402</v>
      </c>
      <c r="U171" s="81">
        <v>3.8642659629794576</v>
      </c>
      <c r="V171" s="81">
        <v>2.2924640828580451</v>
      </c>
      <c r="W171" s="81">
        <v>2.7680296256370527</v>
      </c>
      <c r="X171" s="81">
        <v>0.75398389896412998</v>
      </c>
      <c r="Y171" s="81">
        <v>0.57539208920451246</v>
      </c>
      <c r="Z171" s="81">
        <v>0.54664945436403989</v>
      </c>
      <c r="AA171" s="102">
        <v>3.372998803668311</v>
      </c>
      <c r="AB171" s="81">
        <v>2.1275121132098782</v>
      </c>
      <c r="AC171" s="81">
        <v>1.2259257192648925</v>
      </c>
      <c r="AD171" s="81">
        <v>1.0009629389004984</v>
      </c>
      <c r="AE171" s="81">
        <v>3.6910312605284825</v>
      </c>
      <c r="AF171" s="81">
        <v>0.28652894654095901</v>
      </c>
      <c r="AG171" s="81">
        <v>1.7922473476049972</v>
      </c>
      <c r="AH171" s="81">
        <v>7.350681221578724E-2</v>
      </c>
      <c r="AI171" s="81">
        <v>2.7385435812638512</v>
      </c>
      <c r="AJ171" s="81">
        <v>8.005384955613476E-2</v>
      </c>
      <c r="AK171" s="81">
        <v>8.2919002708923092E-2</v>
      </c>
      <c r="AL171" s="81">
        <v>0.20529047953834145</v>
      </c>
      <c r="AM171" s="81">
        <v>0.84377690097328628</v>
      </c>
      <c r="AN171" s="81">
        <v>0.3577644852160019</v>
      </c>
      <c r="AO171" s="81">
        <v>2.822679237890802E-2</v>
      </c>
      <c r="AP171" s="81">
        <v>2.5193432948160243E-2</v>
      </c>
      <c r="AQ171" s="81">
        <v>4.0456007451102144E-2</v>
      </c>
      <c r="AR171" s="81">
        <v>0.1793372960898055</v>
      </c>
      <c r="AS171" s="81">
        <v>3.7446666868399555E-4</v>
      </c>
      <c r="AT171" s="81">
        <v>0.25029884263257901</v>
      </c>
      <c r="AU171" s="81">
        <v>3.5159010715633668E-2</v>
      </c>
      <c r="AV171" s="81">
        <v>2.4062224195043377E-2</v>
      </c>
      <c r="AW171" s="81">
        <v>7.4142645262265947E-3</v>
      </c>
      <c r="AX171" s="81">
        <v>0.20754828156083491</v>
      </c>
      <c r="AY171" s="81">
        <v>4.7758399561309749E-2</v>
      </c>
      <c r="AZ171" s="81">
        <v>8.5404027224406567E-3</v>
      </c>
      <c r="BA171" s="81">
        <v>6.0958532832361429E-3</v>
      </c>
      <c r="BB171" s="81" t="s">
        <v>281</v>
      </c>
      <c r="BC171" s="81">
        <v>0.44272818777784784</v>
      </c>
      <c r="BE171" s="81">
        <f t="shared" si="2"/>
        <v>1.0317825526327797</v>
      </c>
      <c r="BF171" s="81">
        <v>1.84</v>
      </c>
    </row>
    <row r="172" spans="1:58" x14ac:dyDescent="0.25">
      <c r="A172" s="54">
        <v>2004</v>
      </c>
      <c r="B172" s="81">
        <v>6.6009433941538225</v>
      </c>
      <c r="C172" s="81">
        <v>5.3304096695823793</v>
      </c>
      <c r="D172" s="81">
        <v>6.7989260130927205</v>
      </c>
      <c r="E172" s="81">
        <v>3.2551658622016806</v>
      </c>
      <c r="F172" s="81">
        <v>3.1844403744633878</v>
      </c>
      <c r="G172" s="81">
        <v>3.6159773825946728</v>
      </c>
      <c r="H172" s="81">
        <v>3.5096790694561721</v>
      </c>
      <c r="I172" s="81">
        <v>1.1711226118470413</v>
      </c>
      <c r="J172" s="81">
        <v>2.6156757195629163</v>
      </c>
      <c r="K172" s="81">
        <v>4.1836090479522658</v>
      </c>
      <c r="L172" s="81">
        <v>2.0501345875042665</v>
      </c>
      <c r="M172" s="81">
        <v>2.5304081294412173</v>
      </c>
      <c r="N172" s="81">
        <v>2.3056069715821836</v>
      </c>
      <c r="O172" s="81">
        <v>4.3981464580095073</v>
      </c>
      <c r="P172" s="81">
        <v>3.2566144220893802</v>
      </c>
      <c r="Q172" s="81">
        <v>2.3369960471903077</v>
      </c>
      <c r="R172" s="81">
        <v>1.7990910052441744</v>
      </c>
      <c r="S172" s="81">
        <v>5.4632613804200822</v>
      </c>
      <c r="T172" s="81">
        <v>1.0274641900709578</v>
      </c>
      <c r="U172" s="81">
        <v>3.9256271900019439</v>
      </c>
      <c r="V172" s="81">
        <v>4.9494206012660689</v>
      </c>
      <c r="W172" s="81">
        <v>3.5913240132845399</v>
      </c>
      <c r="X172" s="81">
        <v>0.80170886462817215</v>
      </c>
      <c r="Y172" s="81">
        <v>0.46762632802885329</v>
      </c>
      <c r="Z172" s="81">
        <v>0.90073893209156042</v>
      </c>
      <c r="AA172" s="102">
        <v>3.5430949373841454</v>
      </c>
      <c r="AB172" s="81">
        <v>2.2279550203537997</v>
      </c>
      <c r="AC172" s="81">
        <v>1.2302956315491373</v>
      </c>
      <c r="AD172" s="81">
        <v>1.0316582242167167</v>
      </c>
      <c r="AE172" s="81">
        <v>3.664702192241446</v>
      </c>
      <c r="AF172" s="81">
        <v>0.28825739948392071</v>
      </c>
      <c r="AG172" s="81">
        <v>1.0393887439433469</v>
      </c>
      <c r="AH172" s="81">
        <v>7.3920887674684507E-2</v>
      </c>
      <c r="AI172" s="81">
        <v>2.9498949127705023</v>
      </c>
      <c r="AJ172" s="81">
        <v>9.3497907235685226E-2</v>
      </c>
      <c r="AK172" s="81">
        <v>0.13312347859950147</v>
      </c>
      <c r="AL172" s="81">
        <v>0.19324060269002913</v>
      </c>
      <c r="AM172" s="81">
        <v>0.81733904753785713</v>
      </c>
      <c r="AN172" s="81">
        <v>0.34689767614118733</v>
      </c>
      <c r="AO172" s="81">
        <v>4.9691825256039303E-2</v>
      </c>
      <c r="AP172" s="81">
        <v>1.9327651908891262E-2</v>
      </c>
      <c r="AQ172" s="81">
        <v>4.3829593194838257E-2</v>
      </c>
      <c r="AR172" s="81">
        <v>0.20556299119272076</v>
      </c>
      <c r="AS172" s="81">
        <v>3.8983330989623299E-4</v>
      </c>
      <c r="AT172" s="81">
        <v>0.25009162221524944</v>
      </c>
      <c r="AU172" s="81">
        <v>3.9853849158668471E-2</v>
      </c>
      <c r="AV172" s="81">
        <v>4.9162350521559664E-2</v>
      </c>
      <c r="AW172" s="81">
        <v>1.2511583817336471E-2</v>
      </c>
      <c r="AX172" s="81">
        <v>0.25841700749191587</v>
      </c>
      <c r="AY172" s="81">
        <v>6.4539602780236863E-2</v>
      </c>
      <c r="AZ172" s="81">
        <v>9.4785247035932985E-3</v>
      </c>
      <c r="BA172" s="81">
        <v>6.153625368256894E-3</v>
      </c>
      <c r="BB172" s="81" t="s">
        <v>281</v>
      </c>
      <c r="BC172" s="81">
        <v>0.45239538900537452</v>
      </c>
      <c r="BE172" s="81">
        <f t="shared" si="2"/>
        <v>1.0085048917325341</v>
      </c>
      <c r="BF172" s="81">
        <v>1.9</v>
      </c>
    </row>
    <row r="173" spans="1:58" x14ac:dyDescent="0.25">
      <c r="A173" s="54">
        <v>2005</v>
      </c>
      <c r="B173" s="81">
        <v>5.7900783632489237</v>
      </c>
      <c r="C173" s="81">
        <v>4.9939690723684969</v>
      </c>
      <c r="D173" s="81">
        <v>6.7564134727644634</v>
      </c>
      <c r="E173" s="81">
        <v>2.9475332541313572</v>
      </c>
      <c r="F173" s="81">
        <v>3.444542832418791</v>
      </c>
      <c r="G173" s="81">
        <v>3.588209710754005</v>
      </c>
      <c r="H173" s="81">
        <v>3.6082213975843969</v>
      </c>
      <c r="I173" s="81">
        <v>1.2148179426175416</v>
      </c>
      <c r="J173" s="81">
        <v>2.5964842810137987</v>
      </c>
      <c r="K173" s="81">
        <v>4.5267376537603008</v>
      </c>
      <c r="L173" s="81">
        <v>2.091695139987352</v>
      </c>
      <c r="M173" s="81">
        <v>2.7048456383283903</v>
      </c>
      <c r="N173" s="81">
        <v>2.3951001659564155</v>
      </c>
      <c r="O173" s="81">
        <v>4.3031257045685871</v>
      </c>
      <c r="P173" s="81">
        <v>3.3624090574702126</v>
      </c>
      <c r="Q173" s="81">
        <v>1.8351388202267958</v>
      </c>
      <c r="R173" s="81">
        <v>1.6837460140452534</v>
      </c>
      <c r="S173" s="81">
        <v>4.2977236471906117</v>
      </c>
      <c r="T173" s="81">
        <v>1.6411742501453253</v>
      </c>
      <c r="U173" s="81">
        <v>3.8022456795454556</v>
      </c>
      <c r="V173" s="81">
        <v>3.3816000021030255</v>
      </c>
      <c r="W173" s="81">
        <v>1.9595956761857634</v>
      </c>
      <c r="X173" s="81">
        <v>0.8737180278445803</v>
      </c>
      <c r="Y173" s="81">
        <v>0.53771477882623309</v>
      </c>
      <c r="Z173" s="81">
        <v>0.51430796503387743</v>
      </c>
      <c r="AA173" s="102">
        <v>3.544054357848931</v>
      </c>
      <c r="AB173" s="81">
        <v>2.3844371162110147</v>
      </c>
      <c r="AC173" s="81">
        <v>1.3172233061901377</v>
      </c>
      <c r="AD173" s="81">
        <v>1.061922360893556</v>
      </c>
      <c r="AE173" s="81">
        <v>3.3398066875563539</v>
      </c>
      <c r="AF173" s="81">
        <v>0.36240952849622471</v>
      </c>
      <c r="AG173" s="81">
        <v>2.3607475256654578</v>
      </c>
      <c r="AH173" s="81">
        <v>6.0817650497799032E-2</v>
      </c>
      <c r="AI173" s="81">
        <v>3.2242072246509847</v>
      </c>
      <c r="AJ173" s="81">
        <v>0.1148688761143148</v>
      </c>
      <c r="AK173" s="81">
        <v>0.13476122454011183</v>
      </c>
      <c r="AL173" s="81">
        <v>0.11829536963974216</v>
      </c>
      <c r="AM173" s="81">
        <v>0.95137219773444615</v>
      </c>
      <c r="AN173" s="81">
        <v>0.33530107517061919</v>
      </c>
      <c r="AO173" s="81">
        <v>4.2825690193597499E-2</v>
      </c>
      <c r="AP173" s="81">
        <v>2.1969100660905867E-2</v>
      </c>
      <c r="AQ173" s="81">
        <v>4.8884975301445102E-2</v>
      </c>
      <c r="AR173" s="81">
        <v>0.22746940504322127</v>
      </c>
      <c r="AS173" s="81">
        <v>5.1574532057137995E-4</v>
      </c>
      <c r="AT173" s="81">
        <v>0.23715941256262887</v>
      </c>
      <c r="AU173" s="81">
        <v>4.735991176947927E-2</v>
      </c>
      <c r="AV173" s="81">
        <v>2.1565464813292912E-2</v>
      </c>
      <c r="AW173" s="81">
        <v>1.2580166559403057E-2</v>
      </c>
      <c r="AX173" s="81">
        <v>0.23578536373742576</v>
      </c>
      <c r="AY173" s="81">
        <v>8.7574691934246815E-2</v>
      </c>
      <c r="AZ173" s="81">
        <v>9.0394245105382201E-3</v>
      </c>
      <c r="BA173" s="81">
        <v>6.2095371900547543E-3</v>
      </c>
      <c r="BB173" s="81" t="s">
        <v>281</v>
      </c>
      <c r="BC173" s="81">
        <v>0.43012438111694623</v>
      </c>
      <c r="BE173" s="81">
        <f t="shared" si="2"/>
        <v>0.96951083384830328</v>
      </c>
      <c r="BF173" s="81">
        <v>2</v>
      </c>
    </row>
    <row r="174" spans="1:58" x14ac:dyDescent="0.25">
      <c r="A174" s="54">
        <v>2006</v>
      </c>
      <c r="B174" s="81">
        <v>5.790753700947187</v>
      </c>
      <c r="C174" s="81">
        <v>4.8438961502158682</v>
      </c>
      <c r="D174" s="81">
        <v>6.5851786111524682</v>
      </c>
      <c r="E174" s="81">
        <v>2.7397669123504289</v>
      </c>
      <c r="F174" s="81">
        <v>3.5373476244487483</v>
      </c>
      <c r="G174" s="81">
        <v>3.7308387079535787</v>
      </c>
      <c r="H174" s="81">
        <v>3.5309065273860472</v>
      </c>
      <c r="I174" s="81">
        <v>1.2830692572006548</v>
      </c>
      <c r="J174" s="81">
        <v>2.6033003875838077</v>
      </c>
      <c r="K174" s="81">
        <v>4.0435826743821881</v>
      </c>
      <c r="L174" s="81">
        <v>2.2112020423103105</v>
      </c>
      <c r="M174" s="81">
        <v>2.8063923064827576</v>
      </c>
      <c r="N174" s="81">
        <v>2.3967849132716683</v>
      </c>
      <c r="O174" s="81">
        <v>4.1994049182507043</v>
      </c>
      <c r="P174" s="81">
        <v>3.2022262911699593</v>
      </c>
      <c r="Q174" s="81">
        <v>1.772577413474933</v>
      </c>
      <c r="R174" s="81">
        <v>1.3675020561650024</v>
      </c>
      <c r="S174" s="81">
        <v>4.3884741255325759</v>
      </c>
      <c r="T174" s="81">
        <v>2.7809560876311656</v>
      </c>
      <c r="U174" s="81">
        <v>3.8348138956776645</v>
      </c>
      <c r="V174" s="81">
        <v>1.5677779817827868</v>
      </c>
      <c r="W174" s="81">
        <v>2.5232714352083838</v>
      </c>
      <c r="X174" s="81">
        <v>0.85079961157592743</v>
      </c>
      <c r="Y174" s="81">
        <v>0.59106981359433775</v>
      </c>
      <c r="Z174" s="81">
        <v>0.51953402239620794</v>
      </c>
      <c r="AA174" s="102">
        <v>4.0170564921794725</v>
      </c>
      <c r="AB174" s="81">
        <v>2.4701852619454616</v>
      </c>
      <c r="AC174" s="81">
        <v>1.4042228253860649</v>
      </c>
      <c r="AD174" s="81">
        <v>1.0913231931162504</v>
      </c>
      <c r="AE174" s="81">
        <v>3.3844081751689443</v>
      </c>
      <c r="AF174" s="81">
        <v>0.29884325550633706</v>
      </c>
      <c r="AG174" s="81">
        <v>2.4143465563397419</v>
      </c>
      <c r="AH174" s="81">
        <v>6.1252666377310722E-2</v>
      </c>
      <c r="AI174" s="81">
        <v>3.2032099124439846</v>
      </c>
      <c r="AJ174" s="81">
        <v>0.11046604128061276</v>
      </c>
      <c r="AK174" s="81">
        <v>0.12172098300693776</v>
      </c>
      <c r="AL174" s="81">
        <v>0.20346059750662099</v>
      </c>
      <c r="AM174" s="81">
        <v>0.93755953871106645</v>
      </c>
      <c r="AN174" s="81">
        <v>0.3831255307596419</v>
      </c>
      <c r="AO174" s="81">
        <v>3.5887874429911995E-2</v>
      </c>
      <c r="AP174" s="81">
        <v>1.982193129318871E-2</v>
      </c>
      <c r="AQ174" s="81">
        <v>5.7502646794099249E-2</v>
      </c>
      <c r="AR174" s="81">
        <v>0.25520025266438745</v>
      </c>
      <c r="AS174" s="81">
        <v>8.8511973403231406E-4</v>
      </c>
      <c r="AT174" s="81">
        <v>0.24362373054150493</v>
      </c>
      <c r="AU174" s="81">
        <v>5.5078218338829907E-2</v>
      </c>
      <c r="AV174" s="81">
        <v>1.9146510561155551E-2</v>
      </c>
      <c r="AW174" s="81">
        <v>6.3459324482202208E-3</v>
      </c>
      <c r="AX174" s="81">
        <v>0.28724775441603689</v>
      </c>
      <c r="AY174" s="81">
        <v>8.9213057033473153E-2</v>
      </c>
      <c r="AZ174" s="81">
        <v>9.7122777180417702E-3</v>
      </c>
      <c r="BA174" s="81">
        <v>6.2658579157797599E-3</v>
      </c>
      <c r="BB174" s="81" t="s">
        <v>281</v>
      </c>
      <c r="BC174" s="81">
        <v>0.42661918178462088</v>
      </c>
      <c r="BE174" s="81">
        <f t="shared" si="2"/>
        <v>0.95914049911664978</v>
      </c>
      <c r="BF174" s="81">
        <v>2.0499999999999998</v>
      </c>
    </row>
    <row r="175" spans="1:58" x14ac:dyDescent="0.25">
      <c r="A175" s="54">
        <v>2007</v>
      </c>
      <c r="B175" s="81">
        <v>5.7094148578497439</v>
      </c>
      <c r="C175" s="81">
        <v>4.8312349692447798</v>
      </c>
      <c r="D175" s="81">
        <v>6.1823318321436718</v>
      </c>
      <c r="E175" s="81">
        <v>2.190428598487423</v>
      </c>
      <c r="F175" s="81">
        <v>3.7175711726582921</v>
      </c>
      <c r="G175" s="81">
        <v>3.6737071513241544</v>
      </c>
      <c r="H175" s="81">
        <v>3.5934827147821466</v>
      </c>
      <c r="I175" s="81">
        <v>1.3605193017666339</v>
      </c>
      <c r="J175" s="81">
        <v>2.7031831273630886</v>
      </c>
      <c r="K175" s="81">
        <v>4.1649992210987135</v>
      </c>
      <c r="L175" s="81">
        <v>2.3363531521945857</v>
      </c>
      <c r="M175" s="81">
        <v>2.6073785574374675</v>
      </c>
      <c r="N175" s="81">
        <v>2.5690658554676733</v>
      </c>
      <c r="O175" s="81">
        <v>4.2970098573386473</v>
      </c>
      <c r="P175" s="81">
        <v>3.4834137593803085</v>
      </c>
      <c r="Q175" s="81">
        <v>1.8007194774672151</v>
      </c>
      <c r="R175" s="81">
        <v>1.4728908492619435</v>
      </c>
      <c r="S175" s="81">
        <v>4.8986370748882466</v>
      </c>
      <c r="T175" s="81">
        <v>4.5578544740502869</v>
      </c>
      <c r="U175" s="81">
        <v>3.2671270207014733</v>
      </c>
      <c r="V175" s="81">
        <v>2.526741619562717</v>
      </c>
      <c r="W175" s="81">
        <v>2.7869045174397153</v>
      </c>
      <c r="X175" s="81">
        <v>0.99735211599910534</v>
      </c>
      <c r="Y175" s="81">
        <v>0.66108352953590166</v>
      </c>
      <c r="Z175" s="81">
        <v>0.67199666278760728</v>
      </c>
      <c r="AA175" s="102">
        <v>3.0874526708230019</v>
      </c>
      <c r="AB175" s="81">
        <v>2.4060732001939611</v>
      </c>
      <c r="AC175" s="81">
        <v>1.4916548540027394</v>
      </c>
      <c r="AD175" s="81">
        <v>1.1187364126394053</v>
      </c>
      <c r="AE175" s="81">
        <v>3.4168380643669245</v>
      </c>
      <c r="AF175" s="81">
        <v>0.27858159857027726</v>
      </c>
      <c r="AG175" s="81">
        <v>1.3379523006504457</v>
      </c>
      <c r="AH175" s="81">
        <v>8.225065378179286E-2</v>
      </c>
      <c r="AI175" s="81">
        <v>3.183197559684849</v>
      </c>
      <c r="AJ175" s="81">
        <v>0.1045731387811776</v>
      </c>
      <c r="AK175" s="81">
        <v>0.18029604893353304</v>
      </c>
      <c r="AL175" s="81">
        <v>0.18377645622386571</v>
      </c>
      <c r="AM175" s="81">
        <v>0.95545804105500298</v>
      </c>
      <c r="AN175" s="81">
        <v>0.18911826589585956</v>
      </c>
      <c r="AO175" s="81">
        <v>3.606768905541187E-2</v>
      </c>
      <c r="AP175" s="81">
        <v>1.7199446086713109E-2</v>
      </c>
      <c r="AQ175" s="81">
        <v>6.6634038630077733E-2</v>
      </c>
      <c r="AR175" s="81">
        <v>0.30245779188964772</v>
      </c>
      <c r="AS175" s="81">
        <v>9.5586556281895385E-4</v>
      </c>
      <c r="AT175" s="81">
        <v>0.23460955953324494</v>
      </c>
      <c r="AU175" s="81">
        <v>7.8958514282691947E-2</v>
      </c>
      <c r="AV175" s="81">
        <v>1.7665218737742974E-2</v>
      </c>
      <c r="AW175" s="81">
        <v>6.4084884447320805E-3</v>
      </c>
      <c r="AX175" s="81">
        <v>0.31340153292031708</v>
      </c>
      <c r="AY175" s="81">
        <v>0.11381139016833376</v>
      </c>
      <c r="AZ175" s="81">
        <v>1.4537988471133549E-2</v>
      </c>
      <c r="BA175" s="81">
        <v>6.3221675468713321E-3</v>
      </c>
      <c r="BB175" s="81" t="s">
        <v>281</v>
      </c>
      <c r="BC175" s="81">
        <v>0.4302050473392911</v>
      </c>
      <c r="BE175" s="81">
        <f t="shared" si="2"/>
        <v>0.94995171428260905</v>
      </c>
      <c r="BF175" s="81">
        <v>2.11</v>
      </c>
    </row>
    <row r="176" spans="1:58" x14ac:dyDescent="0.25">
      <c r="A176" s="54">
        <v>2008</v>
      </c>
      <c r="B176" s="81">
        <v>5.4642995840754649</v>
      </c>
      <c r="C176" s="81">
        <v>4.5328550269530741</v>
      </c>
      <c r="D176" s="81">
        <v>6.1737533866585705</v>
      </c>
      <c r="E176" s="81">
        <v>1.9068477693887909</v>
      </c>
      <c r="F176" s="81">
        <v>3.3066236130008111</v>
      </c>
      <c r="G176" s="81">
        <v>3.3315358747513883</v>
      </c>
      <c r="H176" s="81">
        <v>3.649400280443146</v>
      </c>
      <c r="I176" s="81">
        <v>1.388806953855537</v>
      </c>
      <c r="J176" s="81">
        <v>2.6986702792271275</v>
      </c>
      <c r="K176" s="81">
        <v>4.0294562853081874</v>
      </c>
      <c r="L176" s="81">
        <v>2.2283853759108392</v>
      </c>
      <c r="M176" s="81">
        <v>2.7047772003071984</v>
      </c>
      <c r="N176" s="81">
        <v>2.5783814978176975</v>
      </c>
      <c r="O176" s="81">
        <v>4.2000757348709445</v>
      </c>
      <c r="P176" s="81">
        <v>3.394055040688571</v>
      </c>
      <c r="Q176" s="81">
        <v>1.793076572737379</v>
      </c>
      <c r="R176" s="81">
        <v>1.4986249684846691</v>
      </c>
      <c r="S176" s="81">
        <v>4.5639414928073849</v>
      </c>
      <c r="T176" s="81">
        <v>3.2935036297237308</v>
      </c>
      <c r="U176" s="81">
        <v>2.7649190120894915</v>
      </c>
      <c r="V176" s="81">
        <v>2.2812267705825904</v>
      </c>
      <c r="W176" s="81">
        <v>2.9524881290775125</v>
      </c>
      <c r="X176" s="81">
        <v>1.0747699899518341</v>
      </c>
      <c r="Y176" s="81">
        <v>0.71348282310864763</v>
      </c>
      <c r="Z176" s="81">
        <v>0.57374612892197607</v>
      </c>
      <c r="AA176" s="102">
        <v>2.8708354696136849</v>
      </c>
      <c r="AB176" s="81">
        <v>2.4360668412038704</v>
      </c>
      <c r="AC176" s="81">
        <v>1.4961335967868465</v>
      </c>
      <c r="AD176" s="81">
        <v>1.1138682277765359</v>
      </c>
      <c r="AE176" s="81">
        <v>3.2808145922320087</v>
      </c>
      <c r="AF176" s="81">
        <v>0.27285512783152582</v>
      </c>
      <c r="AG176" s="81">
        <v>1.7186543685152054</v>
      </c>
      <c r="AH176" s="81">
        <v>8.2836305460069606E-2</v>
      </c>
      <c r="AI176" s="81">
        <v>3.0558862545060572</v>
      </c>
      <c r="AJ176" s="81">
        <v>0.11904207216535018</v>
      </c>
      <c r="AK176" s="81">
        <v>0.1667179967141128</v>
      </c>
      <c r="AL176" s="81">
        <v>0.12096975988629834</v>
      </c>
      <c r="AM176" s="81">
        <v>0.93795081476325426</v>
      </c>
      <c r="AN176" s="81">
        <v>0.28910229743263816</v>
      </c>
      <c r="AO176" s="81">
        <v>5.7977882717496251E-2</v>
      </c>
      <c r="AP176" s="81">
        <v>1.7691585937084073E-2</v>
      </c>
      <c r="AQ176" s="81">
        <v>7.7714287439631755E-2</v>
      </c>
      <c r="AR176" s="81">
        <v>0.39999224920625603</v>
      </c>
      <c r="AS176" s="81">
        <v>1.0766588036892114E-3</v>
      </c>
      <c r="AT176" s="81">
        <v>0.2303846395575388</v>
      </c>
      <c r="AU176" s="81">
        <v>7.1192296091691282E-2</v>
      </c>
      <c r="AV176" s="81">
        <v>2.0416130594865509E-2</v>
      </c>
      <c r="AW176" s="81">
        <v>1.2961812124289004E-2</v>
      </c>
      <c r="AX176" s="81">
        <v>0.28897390220449903</v>
      </c>
      <c r="AY176" s="81">
        <v>8.4420599394108772E-2</v>
      </c>
      <c r="AZ176" s="81">
        <v>1.1248173820777814E-2</v>
      </c>
      <c r="BA176" s="81">
        <v>6.3764908332902305E-3</v>
      </c>
      <c r="BB176" s="81" t="s">
        <v>281</v>
      </c>
      <c r="BC176" s="81">
        <v>0.41888452082184935</v>
      </c>
      <c r="BE176" s="81">
        <f t="shared" si="2"/>
        <v>0.93383803821636746</v>
      </c>
      <c r="BF176" s="81">
        <v>2.23</v>
      </c>
    </row>
    <row r="177" spans="1:58" x14ac:dyDescent="0.25">
      <c r="A177" s="54">
        <v>2009</v>
      </c>
      <c r="B177" s="81">
        <v>5.4636670184330693</v>
      </c>
      <c r="C177" s="81">
        <v>3.9849214748103949</v>
      </c>
      <c r="D177" s="81">
        <v>6.1183980780208245</v>
      </c>
      <c r="E177" s="81">
        <v>1.7858958035116279</v>
      </c>
      <c r="F177" s="81">
        <v>2.891854771974145</v>
      </c>
      <c r="G177" s="81">
        <v>3.2120304162846147</v>
      </c>
      <c r="H177" s="81">
        <v>3.5839932581949796</v>
      </c>
      <c r="I177" s="81">
        <v>1.4002594745552301</v>
      </c>
      <c r="J177" s="81">
        <v>2.5989624440180421</v>
      </c>
      <c r="K177" s="81">
        <v>3.8248520581182817</v>
      </c>
      <c r="L177" s="81">
        <v>2.0489502551467278</v>
      </c>
      <c r="M177" s="81">
        <v>2.7037704692325528</v>
      </c>
      <c r="N177" s="81">
        <v>2.7523424903731839</v>
      </c>
      <c r="O177" s="81">
        <v>4.1014500428666816</v>
      </c>
      <c r="P177" s="81">
        <v>3.182099594748951</v>
      </c>
      <c r="Q177" s="81">
        <v>1.7805678413468398</v>
      </c>
      <c r="R177" s="81">
        <v>1.7484138874472175</v>
      </c>
      <c r="S177" s="81">
        <v>4.9325300878543885</v>
      </c>
      <c r="T177" s="81">
        <v>3.1446415115897124</v>
      </c>
      <c r="U177" s="81">
        <v>2.7363555497072345</v>
      </c>
      <c r="V177" s="81">
        <v>2.2810645017149542</v>
      </c>
      <c r="W177" s="81">
        <v>2.611340312885591</v>
      </c>
      <c r="X177" s="81">
        <v>1.0656495005849358</v>
      </c>
      <c r="Y177" s="81">
        <v>0.73994648173501709</v>
      </c>
      <c r="Z177" s="81">
        <v>0.56669132724263582</v>
      </c>
      <c r="AA177" s="102">
        <v>2.8056631239919119</v>
      </c>
      <c r="AB177" s="81">
        <v>2.4342445423041355</v>
      </c>
      <c r="AC177" s="81">
        <v>1.5834212489571526</v>
      </c>
      <c r="AD177" s="81">
        <v>1.1281855513456502</v>
      </c>
      <c r="AE177" s="81">
        <v>3.1871839375600741</v>
      </c>
      <c r="AF177" s="81">
        <v>0.28931158862903067</v>
      </c>
      <c r="AG177" s="81">
        <v>2.071633099261835</v>
      </c>
      <c r="AH177" s="81">
        <v>8.3431135899549258E-2</v>
      </c>
      <c r="AI177" s="81">
        <v>2.973821749437441</v>
      </c>
      <c r="AJ177" s="81">
        <v>0.10705710388243632</v>
      </c>
      <c r="AK177" s="81">
        <v>0.20359841239584694</v>
      </c>
      <c r="AL177" s="81">
        <v>0.20756711422962212</v>
      </c>
      <c r="AM177" s="81">
        <v>0.87953708533808661</v>
      </c>
      <c r="AN177" s="81">
        <v>0.2903942687335363</v>
      </c>
      <c r="AO177" s="81">
        <v>7.280325352409335E-2</v>
      </c>
      <c r="AP177" s="81">
        <v>2.7447715086208066E-2</v>
      </c>
      <c r="AQ177" s="81">
        <v>9.2357458314556107E-2</v>
      </c>
      <c r="AR177" s="81">
        <v>0.44809071580439402</v>
      </c>
      <c r="AS177" s="81">
        <v>1.6077476147421813E-3</v>
      </c>
      <c r="AT177" s="81">
        <v>0.23390772668969695</v>
      </c>
      <c r="AU177" s="81">
        <v>5.6656702879877958E-2</v>
      </c>
      <c r="AV177" s="81">
        <v>1.8338777414839007E-2</v>
      </c>
      <c r="AW177" s="81">
        <v>6.5601503748880415E-3</v>
      </c>
      <c r="AX177" s="81">
        <v>0.25563761270931729</v>
      </c>
      <c r="AY177" s="81">
        <v>5.8009924262209453E-2</v>
      </c>
      <c r="AZ177" s="81">
        <v>7.5638655716839904E-3</v>
      </c>
      <c r="BA177" s="81">
        <v>6.3508491320506183E-3</v>
      </c>
      <c r="BB177" s="81" t="s">
        <v>281</v>
      </c>
      <c r="BC177" s="81">
        <v>0.41140805451359475</v>
      </c>
      <c r="BE177" s="81">
        <f t="shared" si="2"/>
        <v>0.92606745644304178</v>
      </c>
      <c r="BF177" s="81">
        <v>2.2799999999999994</v>
      </c>
    </row>
    <row r="178" spans="1:58" x14ac:dyDescent="0.25">
      <c r="A178" s="54">
        <v>2010</v>
      </c>
      <c r="B178" s="81">
        <v>5.3819298145866457</v>
      </c>
      <c r="C178" s="81">
        <v>3.7060793526349607</v>
      </c>
      <c r="D178" s="81">
        <v>6.3715612587827515</v>
      </c>
      <c r="E178" s="81">
        <v>1.6824220125760434</v>
      </c>
      <c r="F178" s="81">
        <v>3.6666671512413056</v>
      </c>
      <c r="G178" s="81">
        <v>3.1309545222046467</v>
      </c>
      <c r="H178" s="81">
        <v>4.0362512135129052</v>
      </c>
      <c r="I178" s="81">
        <v>1.4193886274735767</v>
      </c>
      <c r="J178" s="81">
        <v>2.6981312959883637</v>
      </c>
      <c r="K178" s="81">
        <v>4.0982158725899271</v>
      </c>
      <c r="L178" s="81">
        <v>2.3626018303974465</v>
      </c>
      <c r="M178" s="81">
        <v>2.801128236160833</v>
      </c>
      <c r="N178" s="81">
        <v>2.8387546674224304</v>
      </c>
      <c r="O178" s="81">
        <v>4.1963037514259653</v>
      </c>
      <c r="P178" s="81">
        <v>3.2592581253049415</v>
      </c>
      <c r="Q178" s="81">
        <v>1.8016115281831153</v>
      </c>
      <c r="R178" s="81">
        <v>1.4959378393975125</v>
      </c>
      <c r="S178" s="81">
        <v>5.1133402873701543</v>
      </c>
      <c r="T178" s="81">
        <v>3.1236632085654974</v>
      </c>
      <c r="U178" s="81">
        <v>2.7057810395939232</v>
      </c>
      <c r="V178" s="81">
        <v>2.1622338322780812</v>
      </c>
      <c r="W178" s="81">
        <v>2.188290511990012</v>
      </c>
      <c r="X178" s="81">
        <v>1.0893975204251363</v>
      </c>
      <c r="Y178" s="81">
        <v>0.64585170463743236</v>
      </c>
      <c r="Z178" s="81">
        <v>0.4502082897310406</v>
      </c>
      <c r="AA178" s="102">
        <v>3.3590761743050996</v>
      </c>
      <c r="AB178" s="81">
        <v>2.5914019345622528</v>
      </c>
      <c r="AC178" s="81">
        <v>1.5870263331251169</v>
      </c>
      <c r="AD178" s="81">
        <v>1.1513129616090347</v>
      </c>
      <c r="AE178" s="81">
        <v>2.8984065281599616</v>
      </c>
      <c r="AF178" s="81">
        <v>0.29847391783654714</v>
      </c>
      <c r="AG178" s="81">
        <v>0.79505346439085567</v>
      </c>
      <c r="AH178" s="81">
        <v>8.4032927945515243E-2</v>
      </c>
      <c r="AI178" s="81">
        <v>2.8828491346826706</v>
      </c>
      <c r="AJ178" s="81">
        <v>0.1017624217814956</v>
      </c>
      <c r="AK178" s="81">
        <v>0.16745999150397417</v>
      </c>
      <c r="AL178" s="81">
        <v>0.19418882780799548</v>
      </c>
      <c r="AM178" s="81">
        <v>0.8908858246379614</v>
      </c>
      <c r="AN178" s="81">
        <v>0.268335688773847</v>
      </c>
      <c r="AO178" s="81">
        <v>9.5059737313259354E-2</v>
      </c>
      <c r="AP178" s="81">
        <v>2.6022753896876544E-2</v>
      </c>
      <c r="AQ178" s="81">
        <v>0.11571959437992681</v>
      </c>
      <c r="AR178" s="81">
        <v>0.47233279234645936</v>
      </c>
      <c r="AS178" s="81">
        <v>1.6223954970104426E-3</v>
      </c>
      <c r="AT178" s="81">
        <v>0.24943087886407689</v>
      </c>
      <c r="AU178" s="81">
        <v>5.930982174873993E-2</v>
      </c>
      <c r="AV178" s="81">
        <v>2.0880019988799622E-2</v>
      </c>
      <c r="AW178" s="81">
        <v>1.327801482432648E-2</v>
      </c>
      <c r="AX178" s="81">
        <v>0.27726672838655031</v>
      </c>
      <c r="AY178" s="81">
        <v>8.0558938518530174E-2</v>
      </c>
      <c r="AZ178" s="81">
        <v>1.0510476773129418E-2</v>
      </c>
      <c r="BA178" s="81">
        <v>6.735590747920058E-3</v>
      </c>
      <c r="BB178" s="81" t="s">
        <v>281</v>
      </c>
      <c r="BC178" s="81">
        <v>0.40926812890555636</v>
      </c>
      <c r="BE178" s="81">
        <f t="shared" si="2"/>
        <v>0.95421375488555971</v>
      </c>
      <c r="BF178" s="81">
        <v>2.2899999999999996</v>
      </c>
    </row>
    <row r="179" spans="1:58" x14ac:dyDescent="0.25">
      <c r="A179" s="54">
        <v>2011</v>
      </c>
      <c r="B179" s="81">
        <v>5.6254311025949901</v>
      </c>
      <c r="C179" s="81">
        <v>3.7073951223087414</v>
      </c>
      <c r="D179" s="81">
        <v>6.3498677372569299</v>
      </c>
      <c r="E179" s="81">
        <v>1.8247651399250209</v>
      </c>
      <c r="F179" s="81">
        <v>3.6308782012303422</v>
      </c>
      <c r="G179" s="81">
        <v>3.1240570924091817</v>
      </c>
      <c r="H179" s="81">
        <v>4.1496942837707493</v>
      </c>
      <c r="I179" s="81">
        <v>1.4539456608543766</v>
      </c>
      <c r="J179" s="81">
        <v>2.7720500520469464</v>
      </c>
      <c r="K179" s="81">
        <v>3.5951319589919786</v>
      </c>
      <c r="L179" s="81">
        <v>2.3852670634721176</v>
      </c>
      <c r="M179" s="81">
        <v>2.6010998963758034</v>
      </c>
      <c r="N179" s="81">
        <v>3.0057805078363429</v>
      </c>
      <c r="O179" s="81">
        <v>4.0990500078503045</v>
      </c>
      <c r="P179" s="81">
        <v>3.247876411634234</v>
      </c>
      <c r="Q179" s="81">
        <v>1.8044602193058046</v>
      </c>
      <c r="R179" s="81">
        <v>1.1825619467240673</v>
      </c>
      <c r="S179" s="81">
        <v>4.9762673018134205</v>
      </c>
      <c r="T179" s="81">
        <v>3.4691491542256725</v>
      </c>
      <c r="U179" s="81">
        <v>3.1177937321163456</v>
      </c>
      <c r="V179" s="81">
        <v>3.0067863615922747</v>
      </c>
      <c r="W179" s="81">
        <v>2.5247241600594017</v>
      </c>
      <c r="X179" s="81">
        <v>1.0529607814348398</v>
      </c>
      <c r="Y179" s="81">
        <v>0.62690473504450117</v>
      </c>
      <c r="Z179" s="81">
        <v>0.45968235057503787</v>
      </c>
      <c r="AA179" s="102">
        <v>2.9254798939810018</v>
      </c>
      <c r="AB179" s="81">
        <v>2.3921354038505442</v>
      </c>
      <c r="AC179" s="81">
        <v>1.5885628728479333</v>
      </c>
      <c r="AD179" s="81">
        <v>1.2187855646505301</v>
      </c>
      <c r="AE179" s="81">
        <v>3.0092130326316293</v>
      </c>
      <c r="AF179" s="81">
        <v>0.31560261049099247</v>
      </c>
      <c r="AG179" s="81">
        <v>2.0044216587577433</v>
      </c>
      <c r="AH179" s="81">
        <v>8.461639503939021E-2</v>
      </c>
      <c r="AI179" s="81">
        <v>2.66606134196316</v>
      </c>
      <c r="AJ179" s="81">
        <v>0.10036976956256724</v>
      </c>
      <c r="AK179" s="81">
        <v>0.2178147084028243</v>
      </c>
      <c r="AL179" s="81">
        <v>0.19485840725677189</v>
      </c>
      <c r="AM179" s="81">
        <v>0.89340348419828131</v>
      </c>
      <c r="AN179" s="81">
        <v>0.29177998618697343</v>
      </c>
      <c r="AO179" s="81">
        <v>9.5382541306185897E-2</v>
      </c>
      <c r="AP179" s="81">
        <v>2.5362515786641528E-2</v>
      </c>
      <c r="AQ179" s="81">
        <v>0.13295002715511145</v>
      </c>
      <c r="AR179" s="81">
        <v>0.5040895978279315</v>
      </c>
      <c r="AS179" s="81">
        <v>1.7688153157728531E-3</v>
      </c>
      <c r="AT179" s="81">
        <v>0.26640498686261327</v>
      </c>
      <c r="AU179" s="81">
        <v>6.2565589327642085E-2</v>
      </c>
      <c r="AV179" s="81">
        <v>1.4040837626718733E-2</v>
      </c>
      <c r="AW179" s="81">
        <v>6.6762592398924197E-3</v>
      </c>
      <c r="AX179" s="81">
        <v>0.30036460443312696</v>
      </c>
      <c r="AY179" s="81">
        <v>9.0021959095801934E-2</v>
      </c>
      <c r="AZ179" s="81">
        <v>1.1699653264166009E-2</v>
      </c>
      <c r="BA179" s="81">
        <v>6.7900263900772398E-3</v>
      </c>
      <c r="BB179" s="81" t="s">
        <v>281</v>
      </c>
      <c r="BC179" s="81">
        <v>0.42045981432377866</v>
      </c>
      <c r="BE179" s="81">
        <f t="shared" si="2"/>
        <v>0.93197934754847223</v>
      </c>
      <c r="BF179" s="81">
        <v>2.39</v>
      </c>
    </row>
    <row r="180" spans="1:58" x14ac:dyDescent="0.25">
      <c r="A180" s="54">
        <v>2012</v>
      </c>
      <c r="B180" s="81">
        <v>5.4607803495208183</v>
      </c>
      <c r="C180" s="81">
        <v>4.1602432700539831</v>
      </c>
      <c r="D180" s="81">
        <v>6.7304794894954911</v>
      </c>
      <c r="E180" s="81">
        <v>1.8315028875446868</v>
      </c>
      <c r="F180" s="81">
        <v>3.6788561780577926</v>
      </c>
      <c r="G180" s="81">
        <v>3.1352088489493966</v>
      </c>
      <c r="H180" s="81">
        <v>3.3869519183320542</v>
      </c>
      <c r="I180" s="81">
        <v>1.4216226355073538</v>
      </c>
      <c r="J180" s="81">
        <v>2.7679751312397824</v>
      </c>
      <c r="K180" s="81">
        <v>3.876618800808497</v>
      </c>
      <c r="L180" s="81">
        <v>2.3066035307675659</v>
      </c>
      <c r="M180" s="81">
        <v>2.6229367929980354</v>
      </c>
      <c r="N180" s="81">
        <v>3.0017835675149382</v>
      </c>
      <c r="O180" s="81">
        <v>3.992983876339756</v>
      </c>
      <c r="P180" s="81">
        <v>3.2567887043088146</v>
      </c>
      <c r="Q180" s="81">
        <v>1.8063667858836967</v>
      </c>
      <c r="R180" s="81">
        <v>1.4225625675880949</v>
      </c>
      <c r="S180" s="81">
        <v>4.5355581167600807</v>
      </c>
      <c r="T180" s="81">
        <v>3.5907221642217189</v>
      </c>
      <c r="U180" s="81">
        <v>2.8456269823734224</v>
      </c>
      <c r="V180" s="81">
        <v>4.1058822642871391</v>
      </c>
      <c r="W180" s="81">
        <v>2.5096431558478294</v>
      </c>
      <c r="X180" s="81">
        <v>1.0232007726018371</v>
      </c>
      <c r="Y180" s="81">
        <v>0.62591199848628554</v>
      </c>
      <c r="Z180" s="81">
        <v>0.41093302793998865</v>
      </c>
      <c r="AA180" s="102">
        <v>3.1243704224734365</v>
      </c>
      <c r="AB180" s="81">
        <v>2.3856140930582868</v>
      </c>
      <c r="AC180" s="81">
        <v>1.6745954782565451</v>
      </c>
      <c r="AD180" s="81">
        <v>1.2388337531386231</v>
      </c>
      <c r="AE180" s="81">
        <v>3.0069494249393638</v>
      </c>
      <c r="AF180" s="81">
        <v>0.24946653189136123</v>
      </c>
      <c r="AG180" s="81">
        <v>3.0636866634525926</v>
      </c>
      <c r="AH180" s="81">
        <v>8.51927956033115E-2</v>
      </c>
      <c r="AI180" s="81">
        <v>2.4789822927855867</v>
      </c>
      <c r="AJ180" s="81">
        <v>9.9032088791829245E-2</v>
      </c>
      <c r="AK180" s="81">
        <v>0.26056818016902289</v>
      </c>
      <c r="AL180" s="81">
        <v>0.20266431644897942</v>
      </c>
      <c r="AM180" s="81">
        <v>0.8981609369137814</v>
      </c>
      <c r="AN180" s="81">
        <v>0.29955513833054986</v>
      </c>
      <c r="AO180" s="81">
        <v>8.8322201815946993E-2</v>
      </c>
      <c r="AP180" s="81">
        <v>2.473033758432823E-2</v>
      </c>
      <c r="AQ180" s="81">
        <v>0.14702324358941138</v>
      </c>
      <c r="AR180" s="81">
        <v>0.53420177228636123</v>
      </c>
      <c r="AS180" s="81">
        <v>2.0085927468331565E-3</v>
      </c>
      <c r="AT180" s="81">
        <v>0.31513837220887253</v>
      </c>
      <c r="AU180" s="81">
        <v>6.7378815413614956E-2</v>
      </c>
      <c r="AV180" s="81">
        <v>1.3933003321109522E-2</v>
      </c>
      <c r="AW180" s="81">
        <v>1.3426835212034376E-2</v>
      </c>
      <c r="AX180" s="81">
        <v>0.28547549130336569</v>
      </c>
      <c r="AY180" s="81">
        <v>8.5095164974383145E-2</v>
      </c>
      <c r="AZ180" s="81">
        <v>1.4466122415720258E-2</v>
      </c>
      <c r="BA180" s="81">
        <v>6.8535450373680565E-3</v>
      </c>
      <c r="BB180" s="81" t="s">
        <v>281</v>
      </c>
      <c r="BC180" s="81">
        <v>0.42474843680651519</v>
      </c>
      <c r="BE180" s="81">
        <f t="shared" si="2"/>
        <v>0.92720571362151327</v>
      </c>
      <c r="BF180" s="81">
        <v>2.2899999999999996</v>
      </c>
    </row>
    <row r="181" spans="1:58" x14ac:dyDescent="0.25">
      <c r="A181" s="54">
        <v>2013</v>
      </c>
      <c r="B181" s="81">
        <v>5.2967798853782346</v>
      </c>
      <c r="C181" s="81">
        <v>4.056035633010068</v>
      </c>
      <c r="D181" s="81">
        <v>5.1440446566412295</v>
      </c>
      <c r="E181" s="81">
        <v>1.7625041941984465</v>
      </c>
      <c r="F181" s="81">
        <v>3.5028546669445539</v>
      </c>
      <c r="G181" s="81">
        <v>3.5502358203970927</v>
      </c>
      <c r="H181" s="81">
        <v>3.5802430492009321</v>
      </c>
      <c r="I181" s="81">
        <v>1.4306980024556473</v>
      </c>
      <c r="J181" s="81">
        <v>2.6767023471534355</v>
      </c>
      <c r="K181" s="81">
        <v>3.2354134646810242</v>
      </c>
      <c r="L181" s="81">
        <v>2.0728377400204767</v>
      </c>
      <c r="M181" s="81">
        <v>2.4694936807261638</v>
      </c>
      <c r="N181" s="81">
        <v>2.9942968421201921</v>
      </c>
      <c r="O181" s="81">
        <v>3.9962875005121159</v>
      </c>
      <c r="P181" s="81">
        <v>3.3164198505287992</v>
      </c>
      <c r="Q181" s="81">
        <v>1.8081137448777882</v>
      </c>
      <c r="R181" s="81">
        <v>2.4634249302111351</v>
      </c>
      <c r="S181" s="81">
        <v>5.2517046061159061</v>
      </c>
      <c r="T181" s="81">
        <v>2.0798532622842609</v>
      </c>
      <c r="U181" s="81">
        <v>2.8630373629527739</v>
      </c>
      <c r="V181" s="81">
        <v>4.1132864825397597</v>
      </c>
      <c r="W181" s="81">
        <v>2.5887396643038167</v>
      </c>
      <c r="X181" s="81">
        <v>0.93359625920288647</v>
      </c>
      <c r="Y181" s="81">
        <v>0.61644146420324775</v>
      </c>
      <c r="Z181" s="81">
        <v>0.4427438611159516</v>
      </c>
      <c r="AA181" s="101">
        <v>2.8637773769646993</v>
      </c>
      <c r="AB181" s="81">
        <v>2.3962615233542568</v>
      </c>
      <c r="AC181" s="81">
        <v>1.6771807426951211</v>
      </c>
      <c r="AD181" s="81">
        <v>1.2731036892208369</v>
      </c>
      <c r="AE181" s="81">
        <v>2.6161490519122448</v>
      </c>
      <c r="AF181" s="81">
        <v>0.20525510586391491</v>
      </c>
      <c r="AG181" s="81">
        <v>2.3005376795278645</v>
      </c>
      <c r="AH181" s="81">
        <v>0.15723040877491212</v>
      </c>
      <c r="AI181" s="81">
        <v>2.5407058426779607</v>
      </c>
      <c r="AJ181" s="81">
        <v>9.7721591744446737E-2</v>
      </c>
      <c r="AK181" s="81">
        <v>0.15864283567781257</v>
      </c>
      <c r="AL181" s="81">
        <v>0.14509106981665343</v>
      </c>
      <c r="AM181" s="81">
        <v>0.8969687521686065</v>
      </c>
      <c r="AN181" s="81">
        <v>0.29171510668985329</v>
      </c>
      <c r="AO181" s="81">
        <v>9.596842981966186E-2</v>
      </c>
      <c r="AP181" s="81">
        <v>2.4118674941404059E-2</v>
      </c>
      <c r="AQ181" s="81">
        <v>0.14731061309287008</v>
      </c>
      <c r="AR181" s="81">
        <v>0.51774886956521737</v>
      </c>
      <c r="AS181" s="81">
        <v>2.2808958435014621E-3</v>
      </c>
      <c r="AT181" s="81">
        <v>0.32292512418522268</v>
      </c>
      <c r="AU181" s="81">
        <v>7.7713773860198079E-2</v>
      </c>
      <c r="AV181" s="81">
        <v>1.5522446521709064E-2</v>
      </c>
      <c r="AW181" s="81">
        <v>1.3494450377123107E-2</v>
      </c>
      <c r="AX181" s="81">
        <v>0.29304341383908727</v>
      </c>
      <c r="AY181" s="81">
        <v>8.3800804312483948E-2</v>
      </c>
      <c r="AZ181" s="81">
        <v>1.2911409020633811E-2</v>
      </c>
      <c r="BA181" s="81">
        <v>6.9096916492452998E-3</v>
      </c>
      <c r="BB181" s="81" t="s">
        <v>281</v>
      </c>
      <c r="BC181" s="81">
        <v>0.41185441667510853</v>
      </c>
      <c r="BE181" s="81">
        <f t="shared" si="2"/>
        <v>0.90864513161720439</v>
      </c>
      <c r="BF181" s="81">
        <v>2.2999999999999998</v>
      </c>
    </row>
    <row r="182" spans="1:58" x14ac:dyDescent="0.25">
      <c r="A182" s="54">
        <v>2014</v>
      </c>
      <c r="B182" s="81">
        <v>5.2155614373429051</v>
      </c>
      <c r="C182" s="81">
        <v>4.1515687857161998</v>
      </c>
      <c r="D182" s="81">
        <v>5.1375057657477967</v>
      </c>
      <c r="E182" s="81">
        <v>1.8158347535034585</v>
      </c>
      <c r="F182" s="81">
        <v>3.7459997139659924</v>
      </c>
      <c r="G182" s="81">
        <v>3.7739450954493141</v>
      </c>
      <c r="H182" s="81">
        <v>3.6075533403233373</v>
      </c>
      <c r="I182" s="81">
        <v>1.3973997747979567</v>
      </c>
      <c r="J182" s="81">
        <v>2.6977030218602041</v>
      </c>
      <c r="K182" s="81">
        <v>3.3461756964851452</v>
      </c>
      <c r="L182" s="81">
        <v>2.1938263556014239</v>
      </c>
      <c r="M182" s="81">
        <v>2.4899187930770772</v>
      </c>
      <c r="N182" s="81">
        <v>2.9856937991874393</v>
      </c>
      <c r="O182" s="81">
        <v>3.8953172492224586</v>
      </c>
      <c r="P182" s="81">
        <v>3.3412830994795906</v>
      </c>
      <c r="Q182" s="81">
        <v>1.8142511927869363</v>
      </c>
      <c r="R182" s="81">
        <v>2.4688098120409361</v>
      </c>
      <c r="S182" s="81">
        <v>5.3141270974137349</v>
      </c>
      <c r="T182" s="81">
        <v>2.0696964687406525</v>
      </c>
      <c r="U182" s="81">
        <v>2.875765708010686</v>
      </c>
      <c r="V182" s="81">
        <v>4.1264614447548045</v>
      </c>
      <c r="W182" s="81">
        <v>2.5646826708971711</v>
      </c>
      <c r="X182" s="81">
        <v>0.93687272713207381</v>
      </c>
      <c r="Y182" s="81">
        <v>0.61489175233741611</v>
      </c>
      <c r="Z182" s="81">
        <v>0.44519341280000974</v>
      </c>
      <c r="AA182" s="101">
        <v>2.8107055136783261</v>
      </c>
      <c r="AB182" s="81">
        <v>2.5107664094650697</v>
      </c>
      <c r="AC182" s="81">
        <v>1.6792608634022614</v>
      </c>
      <c r="AD182" s="81">
        <v>1.2698271096692182</v>
      </c>
      <c r="AE182" s="81">
        <v>2.4038430963161064</v>
      </c>
      <c r="AF182" s="81">
        <v>0.20647691534504009</v>
      </c>
      <c r="AG182" s="81">
        <v>1.5254483185980106</v>
      </c>
      <c r="AH182" s="81">
        <v>0.16545217113895971</v>
      </c>
      <c r="AI182" s="81">
        <v>2.453487464298</v>
      </c>
      <c r="AJ182" s="81">
        <v>0.10850874733093914</v>
      </c>
      <c r="AK182" s="81">
        <v>0.15410562820979554</v>
      </c>
      <c r="AL182" s="81">
        <v>0.15261218035160171</v>
      </c>
      <c r="AM182" s="81">
        <v>0.95139464460123069</v>
      </c>
      <c r="AN182" s="81">
        <v>0.29146719982374225</v>
      </c>
      <c r="AO182" s="81">
        <v>9.6271570088527492E-2</v>
      </c>
      <c r="AP182" s="81">
        <v>2.5167674957410825E-2</v>
      </c>
      <c r="AQ182" s="81">
        <v>0.14652308651587523</v>
      </c>
      <c r="AR182" s="81">
        <v>0.77959785765672795</v>
      </c>
      <c r="AS182" s="81">
        <v>2.4921030461788479E-3</v>
      </c>
      <c r="AT182" s="81">
        <v>0.30663775144177313</v>
      </c>
      <c r="AU182" s="81">
        <v>8.5572194121384393E-2</v>
      </c>
      <c r="AV182" s="81">
        <v>4.3337109792839598E-2</v>
      </c>
      <c r="AW182" s="81">
        <v>1.3554549086684775E-2</v>
      </c>
      <c r="AX182" s="81" t="s">
        <v>281</v>
      </c>
      <c r="AY182" s="81">
        <v>8.7067861715749026E-2</v>
      </c>
      <c r="AZ182" s="81">
        <v>1.6936691660709338E-2</v>
      </c>
      <c r="BA182" s="81">
        <v>6.9767441860465115E-3</v>
      </c>
      <c r="BB182" s="81" t="s">
        <v>281</v>
      </c>
      <c r="BC182" s="81">
        <v>0.40591491320026168</v>
      </c>
      <c r="BE182" s="81">
        <f t="shared" si="2"/>
        <v>0.89863969300577917</v>
      </c>
      <c r="BF182" s="81">
        <v>2.25</v>
      </c>
    </row>
    <row r="183" spans="1:58" x14ac:dyDescent="0.25">
      <c r="A183" s="54">
        <v>2015</v>
      </c>
      <c r="B183" s="81" t="s">
        <v>281</v>
      </c>
      <c r="C183" s="81" t="s">
        <v>281</v>
      </c>
      <c r="D183" s="81" t="s">
        <v>281</v>
      </c>
      <c r="E183" s="81" t="s">
        <v>281</v>
      </c>
      <c r="F183" s="81" t="s">
        <v>281</v>
      </c>
      <c r="G183" s="81" t="s">
        <v>281</v>
      </c>
      <c r="H183" s="81" t="s">
        <v>281</v>
      </c>
      <c r="I183" s="81" t="s">
        <v>281</v>
      </c>
      <c r="J183" s="81" t="s">
        <v>281</v>
      </c>
      <c r="K183" s="81" t="s">
        <v>281</v>
      </c>
      <c r="L183" s="81" t="s">
        <v>281</v>
      </c>
      <c r="M183" s="81" t="s">
        <v>281</v>
      </c>
      <c r="N183" s="81" t="s">
        <v>281</v>
      </c>
      <c r="O183" s="81" t="s">
        <v>281</v>
      </c>
      <c r="P183" s="81">
        <v>3.4288149901718357</v>
      </c>
      <c r="Q183" s="81" t="s">
        <v>281</v>
      </c>
      <c r="R183" s="81" t="s">
        <v>281</v>
      </c>
      <c r="S183" s="81" t="s">
        <v>281</v>
      </c>
      <c r="T183" s="81" t="s">
        <v>281</v>
      </c>
      <c r="U183" s="81" t="s">
        <v>281</v>
      </c>
      <c r="V183" s="81" t="s">
        <v>281</v>
      </c>
      <c r="W183" s="81" t="s">
        <v>281</v>
      </c>
      <c r="X183" s="81" t="s">
        <v>281</v>
      </c>
      <c r="Y183" s="81" t="s">
        <v>281</v>
      </c>
      <c r="Z183" s="81" t="s">
        <v>281</v>
      </c>
      <c r="AA183" s="101" t="s">
        <v>281</v>
      </c>
      <c r="AB183" s="81">
        <v>2.3299583396358541</v>
      </c>
      <c r="AC183" s="81" t="s">
        <v>281</v>
      </c>
      <c r="AD183" s="81" t="s">
        <v>281</v>
      </c>
      <c r="AE183" s="81" t="s">
        <v>281</v>
      </c>
      <c r="AF183" s="81" t="s">
        <v>281</v>
      </c>
      <c r="AG183" s="81" t="s">
        <v>281</v>
      </c>
      <c r="AH183" s="81" t="s">
        <v>281</v>
      </c>
      <c r="AI183" s="81" t="s">
        <v>281</v>
      </c>
      <c r="AJ183" s="81" t="s">
        <v>281</v>
      </c>
      <c r="AK183" s="81" t="s">
        <v>281</v>
      </c>
      <c r="AL183" s="81" t="s">
        <v>281</v>
      </c>
      <c r="AM183" s="81" t="s">
        <v>281</v>
      </c>
      <c r="AN183" s="81" t="s">
        <v>281</v>
      </c>
      <c r="AO183" s="81" t="s">
        <v>281</v>
      </c>
      <c r="AP183" s="81" t="s">
        <v>281</v>
      </c>
      <c r="AQ183" s="81">
        <v>0.14825054082396835</v>
      </c>
      <c r="AR183" s="81" t="s">
        <v>281</v>
      </c>
      <c r="AS183" s="81" t="s">
        <v>281</v>
      </c>
      <c r="AT183" s="81" t="s">
        <v>281</v>
      </c>
      <c r="AU183" s="81" t="s">
        <v>281</v>
      </c>
      <c r="AV183" s="81" t="s">
        <v>281</v>
      </c>
      <c r="AW183" s="81" t="s">
        <v>281</v>
      </c>
      <c r="AX183" s="81" t="s">
        <v>281</v>
      </c>
      <c r="AY183" s="81" t="s">
        <v>281</v>
      </c>
      <c r="AZ183" s="81" t="s">
        <v>281</v>
      </c>
      <c r="BA183" s="81" t="s">
        <v>281</v>
      </c>
      <c r="BB183" s="81" t="s">
        <v>281</v>
      </c>
      <c r="BC183" s="81">
        <v>0.40002873136970335</v>
      </c>
      <c r="BE183" s="81">
        <f t="shared" si="2"/>
        <v>0.28650884626146722</v>
      </c>
      <c r="BF183" s="81" t="s">
        <v>281</v>
      </c>
    </row>
    <row r="184" spans="1:58" x14ac:dyDescent="0.25">
      <c r="A184" s="54"/>
    </row>
    <row r="185" spans="1:58" x14ac:dyDescent="0.25">
      <c r="C185" s="83"/>
      <c r="D185" s="8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4">
    <tabColor theme="7" tint="0.59999389629810485"/>
  </sheetPr>
  <dimension ref="A1:CR17"/>
  <sheetViews>
    <sheetView workbookViewId="0">
      <pane xSplit="1" ySplit="2" topLeftCell="B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1" max="1" width="7.42578125" style="77"/>
    <col min="2" max="94" width="8.7109375" style="77" customWidth="1"/>
    <col min="95" max="95" width="7.42578125" style="77"/>
    <col min="96" max="96" width="9.140625" style="77" bestFit="1" customWidth="1"/>
    <col min="97" max="16384" width="7.42578125" style="77"/>
  </cols>
  <sheetData>
    <row r="1" spans="1:96" x14ac:dyDescent="0.25">
      <c r="A1" s="80" t="s">
        <v>436</v>
      </c>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row>
    <row r="2" spans="1:96" x14ac:dyDescent="0.25">
      <c r="A2" s="78" t="s">
        <v>39</v>
      </c>
      <c r="B2" s="79" t="s">
        <v>254</v>
      </c>
      <c r="C2" s="79" t="s">
        <v>255</v>
      </c>
      <c r="D2" s="79" t="s">
        <v>42</v>
      </c>
      <c r="E2" s="79" t="s">
        <v>47</v>
      </c>
      <c r="F2" s="79" t="s">
        <v>274</v>
      </c>
      <c r="G2" s="79" t="s">
        <v>52</v>
      </c>
      <c r="H2" s="79" t="s">
        <v>53</v>
      </c>
      <c r="I2" s="79" t="s">
        <v>54</v>
      </c>
      <c r="J2" s="79" t="s">
        <v>55</v>
      </c>
      <c r="K2" s="79" t="s">
        <v>60</v>
      </c>
      <c r="L2" s="79" t="s">
        <v>67</v>
      </c>
      <c r="M2" s="79" t="s">
        <v>69</v>
      </c>
      <c r="N2" s="79" t="s">
        <v>71</v>
      </c>
      <c r="O2" s="79" t="s">
        <v>73</v>
      </c>
      <c r="P2" s="79" t="s">
        <v>75</v>
      </c>
      <c r="Q2" s="79" t="s">
        <v>77</v>
      </c>
      <c r="R2" s="79" t="s">
        <v>81</v>
      </c>
      <c r="S2" s="79" t="s">
        <v>83</v>
      </c>
      <c r="T2" s="79" t="s">
        <v>256</v>
      </c>
      <c r="U2" s="79" t="s">
        <v>84</v>
      </c>
      <c r="V2" s="79" t="s">
        <v>85</v>
      </c>
      <c r="W2" s="79" t="s">
        <v>257</v>
      </c>
      <c r="X2" s="79" t="s">
        <v>87</v>
      </c>
      <c r="Y2" s="79" t="s">
        <v>88</v>
      </c>
      <c r="Z2" s="79" t="s">
        <v>89</v>
      </c>
      <c r="AA2" s="79" t="s">
        <v>90</v>
      </c>
      <c r="AB2" s="79" t="s">
        <v>91</v>
      </c>
      <c r="AC2" s="79" t="s">
        <v>92</v>
      </c>
      <c r="AD2" s="79" t="s">
        <v>93</v>
      </c>
      <c r="AE2" s="79" t="s">
        <v>94</v>
      </c>
      <c r="AF2" s="79" t="s">
        <v>96</v>
      </c>
      <c r="AG2" s="79" t="s">
        <v>97</v>
      </c>
      <c r="AH2" s="79" t="s">
        <v>98</v>
      </c>
      <c r="AI2" s="79" t="s">
        <v>101</v>
      </c>
      <c r="AJ2" s="79" t="s">
        <v>102</v>
      </c>
      <c r="AK2" s="79" t="s">
        <v>103</v>
      </c>
      <c r="AL2" s="79" t="s">
        <v>104</v>
      </c>
      <c r="AM2" s="79" t="s">
        <v>105</v>
      </c>
      <c r="AN2" s="79" t="s">
        <v>106</v>
      </c>
      <c r="AO2" s="79" t="s">
        <v>107</v>
      </c>
      <c r="AP2" s="79" t="s">
        <v>258</v>
      </c>
      <c r="AQ2" s="79" t="s">
        <v>110</v>
      </c>
      <c r="AR2" s="79" t="s">
        <v>116</v>
      </c>
      <c r="AS2" s="79" t="s">
        <v>117</v>
      </c>
      <c r="AT2" s="79" t="s">
        <v>120</v>
      </c>
      <c r="AU2" s="79" t="s">
        <v>121</v>
      </c>
      <c r="AV2" s="79" t="s">
        <v>122</v>
      </c>
      <c r="AW2" s="79" t="s">
        <v>126</v>
      </c>
      <c r="AX2" s="79" t="s">
        <v>127</v>
      </c>
      <c r="AY2" s="79" t="s">
        <v>132</v>
      </c>
      <c r="AZ2" s="79" t="s">
        <v>138</v>
      </c>
      <c r="BA2" s="79" t="s">
        <v>142</v>
      </c>
      <c r="BB2" s="79" t="s">
        <v>150</v>
      </c>
      <c r="BC2" s="79" t="s">
        <v>152</v>
      </c>
      <c r="BD2" s="79" t="s">
        <v>259</v>
      </c>
      <c r="BE2" s="79" t="s">
        <v>153</v>
      </c>
      <c r="BF2" s="79" t="s">
        <v>160</v>
      </c>
      <c r="BG2" s="79" t="s">
        <v>169</v>
      </c>
      <c r="BH2" s="79" t="s">
        <v>178</v>
      </c>
      <c r="BI2" s="79" t="s">
        <v>180</v>
      </c>
      <c r="BJ2" s="79" t="s">
        <v>182</v>
      </c>
      <c r="BK2" s="79" t="s">
        <v>193</v>
      </c>
      <c r="BL2" s="79" t="s">
        <v>197</v>
      </c>
      <c r="BM2" s="79" t="s">
        <v>203</v>
      </c>
      <c r="BN2" s="79" t="s">
        <v>208</v>
      </c>
      <c r="BO2" s="79" t="s">
        <v>215</v>
      </c>
      <c r="BP2" s="79" t="s">
        <v>217</v>
      </c>
      <c r="BQ2" s="79" t="s">
        <v>260</v>
      </c>
      <c r="BR2" s="79" t="s">
        <v>221</v>
      </c>
      <c r="BS2" s="79" t="s">
        <v>271</v>
      </c>
      <c r="BT2" s="79" t="s">
        <v>261</v>
      </c>
      <c r="BU2" s="79" t="s">
        <v>223</v>
      </c>
      <c r="BV2" s="79" t="s">
        <v>224</v>
      </c>
      <c r="BW2" s="79" t="s">
        <v>226</v>
      </c>
      <c r="BX2" s="79" t="s">
        <v>227</v>
      </c>
      <c r="BY2" s="79" t="s">
        <v>228</v>
      </c>
      <c r="BZ2" s="79" t="s">
        <v>229</v>
      </c>
      <c r="CA2" s="79" t="s">
        <v>230</v>
      </c>
      <c r="CB2" s="79" t="s">
        <v>232</v>
      </c>
      <c r="CC2" s="79" t="s">
        <v>233</v>
      </c>
      <c r="CD2" s="79" t="s">
        <v>238</v>
      </c>
      <c r="CE2" s="79" t="s">
        <v>239</v>
      </c>
      <c r="CF2" s="79" t="s">
        <v>240</v>
      </c>
      <c r="CG2" s="79" t="s">
        <v>241</v>
      </c>
      <c r="CH2" s="79" t="s">
        <v>242</v>
      </c>
      <c r="CI2" s="79" t="s">
        <v>243</v>
      </c>
      <c r="CJ2" s="79" t="s">
        <v>244</v>
      </c>
      <c r="CK2" s="79" t="s">
        <v>245</v>
      </c>
      <c r="CL2" s="79" t="s">
        <v>248</v>
      </c>
      <c r="CM2" s="79" t="s">
        <v>249</v>
      </c>
      <c r="CN2" s="79" t="s">
        <v>250</v>
      </c>
      <c r="CO2" s="79" t="s">
        <v>251</v>
      </c>
      <c r="CP2" s="79" t="s">
        <v>252</v>
      </c>
      <c r="CQ2" s="83"/>
    </row>
    <row r="3" spans="1:96" x14ac:dyDescent="0.25">
      <c r="A3" s="78" t="s">
        <v>24</v>
      </c>
      <c r="B3" s="84">
        <f>IFERROR('1.20 Wine share of exp'!B3/'1.20 Wine share of exp'!$B3,"")</f>
        <v>1</v>
      </c>
      <c r="C3" s="84"/>
      <c r="D3" s="84">
        <f>IFERROR('1.20 Wine share of exp'!D3/'1.20 Wine share of exp'!$B3,"")</f>
        <v>1.0723642830647089</v>
      </c>
      <c r="E3" s="84">
        <f>IFERROR('1.20 Wine share of exp'!E3/'1.20 Wine share of exp'!$B3,"")</f>
        <v>0.52809098319619974</v>
      </c>
      <c r="F3" s="84">
        <f>IFERROR('1.20 Wine share of exp'!F3/'1.20 Wine share of exp'!$B3,"")</f>
        <v>0.6945026568101571</v>
      </c>
      <c r="G3" s="84">
        <f>IFERROR('1.20 Wine share of exp'!G3/'1.20 Wine share of exp'!$B3,"")</f>
        <v>1.5245994084546298E-2</v>
      </c>
      <c r="H3" s="84">
        <f>IFERROR('1.20 Wine share of exp'!H3/'1.20 Wine share of exp'!$B3,"")</f>
        <v>0.5809078432464726</v>
      </c>
      <c r="I3" s="84">
        <f>IFERROR('1.20 Wine share of exp'!I3/'1.20 Wine share of exp'!$B3,"")</f>
        <v>1.057024055415724</v>
      </c>
      <c r="J3" s="84">
        <f>IFERROR('1.20 Wine share of exp'!J3/'1.20 Wine share of exp'!$B3,"")</f>
        <v>0.83598590461760292</v>
      </c>
      <c r="K3" s="84">
        <f>IFERROR('1.20 Wine share of exp'!K3/'1.20 Wine share of exp'!$B3,"")</f>
        <v>0.30060176472895178</v>
      </c>
      <c r="L3" s="84" t="str">
        <f>IFERROR('1.20 Wine share of exp'!L3/'1.20 Wine share of exp'!$B3,"")</f>
        <v/>
      </c>
      <c r="M3" s="84">
        <f>IFERROR('1.20 Wine share of exp'!M3/'1.20 Wine share of exp'!$B3,"")</f>
        <v>0.12303693964073954</v>
      </c>
      <c r="N3" s="84">
        <f>IFERROR('1.20 Wine share of exp'!N3/'1.20 Wine share of exp'!$B3,"")</f>
        <v>0.58759159500652203</v>
      </c>
      <c r="O3" s="84">
        <f>IFERROR('1.20 Wine share of exp'!O3/'1.20 Wine share of exp'!$B3,"")</f>
        <v>0.23251217073527444</v>
      </c>
      <c r="P3" s="84">
        <f>IFERROR('1.20 Wine share of exp'!P3/'1.20 Wine share of exp'!$B3,"")</f>
        <v>0.59735418536640905</v>
      </c>
      <c r="Q3" s="84">
        <f>IFERROR('1.20 Wine share of exp'!Q3/'1.20 Wine share of exp'!$B3,"")</f>
        <v>0.13640691502969712</v>
      </c>
      <c r="R3" s="84">
        <f>IFERROR('1.20 Wine share of exp'!R3/'1.20 Wine share of exp'!$B3,"")</f>
        <v>0.54961417017372149</v>
      </c>
      <c r="S3" s="84">
        <f>IFERROR('1.20 Wine share of exp'!S3/'1.20 Wine share of exp'!$B3,"")</f>
        <v>0.26430808917971155</v>
      </c>
      <c r="T3" s="84">
        <f>IFERROR('1.20 Wine share of exp'!T3/'1.20 Wine share of exp'!$B3,"")</f>
        <v>1.2488116792099162</v>
      </c>
      <c r="U3" s="84">
        <f>IFERROR('1.20 Wine share of exp'!U3/'1.20 Wine share of exp'!$B3,"")</f>
        <v>1.2179004548106791</v>
      </c>
      <c r="V3" s="84">
        <f>IFERROR('1.20 Wine share of exp'!V3/'1.20 Wine share of exp'!$B3,"")</f>
        <v>1.4442658079478266</v>
      </c>
      <c r="W3" s="84">
        <f>IFERROR('1.20 Wine share of exp'!W3/'1.20 Wine share of exp'!$B3,"")</f>
        <v>0.82928491418212325</v>
      </c>
      <c r="X3" s="84">
        <f>IFERROR('1.20 Wine share of exp'!X3/'1.20 Wine share of exp'!$B3,"")</f>
        <v>1.9558969288461561</v>
      </c>
      <c r="Y3" s="84">
        <f>IFERROR('1.20 Wine share of exp'!Y3/'1.20 Wine share of exp'!$B3,"")</f>
        <v>0.8815106936798387</v>
      </c>
      <c r="Z3" s="84">
        <f>IFERROR('1.20 Wine share of exp'!Z3/'1.20 Wine share of exp'!$B3,"")</f>
        <v>0.55880468228544866</v>
      </c>
      <c r="AA3" s="84">
        <f>IFERROR('1.20 Wine share of exp'!AA3/'1.20 Wine share of exp'!$B3,"")</f>
        <v>2.2322856283158754</v>
      </c>
      <c r="AB3" s="84">
        <f>IFERROR('1.20 Wine share of exp'!AB3/'1.20 Wine share of exp'!$B3,"")</f>
        <v>0.67162538009343942</v>
      </c>
      <c r="AC3" s="84">
        <f>IFERROR('1.20 Wine share of exp'!AC3/'1.20 Wine share of exp'!$B3,"")</f>
        <v>0.65268115291766104</v>
      </c>
      <c r="AD3" s="84">
        <f>IFERROR('1.20 Wine share of exp'!AD3/'1.20 Wine share of exp'!$B3,"")</f>
        <v>2.6576831757818762</v>
      </c>
      <c r="AE3" s="84">
        <f>IFERROR('1.20 Wine share of exp'!AE3/'1.20 Wine share of exp'!$B3,"")</f>
        <v>0.99412266313899322</v>
      </c>
      <c r="AF3" s="84">
        <f>IFERROR('1.20 Wine share of exp'!AF3/'1.20 Wine share of exp'!$B3,"")</f>
        <v>0.82187544140698321</v>
      </c>
      <c r="AG3" s="84">
        <f>IFERROR('1.20 Wine share of exp'!AG3/'1.20 Wine share of exp'!$B3,"")</f>
        <v>0.77001141166833431</v>
      </c>
      <c r="AH3" s="84">
        <f>IFERROR('1.20 Wine share of exp'!AH3/'1.20 Wine share of exp'!$B3,"")</f>
        <v>2.646975129083776</v>
      </c>
      <c r="AI3" s="84">
        <f>IFERROR('1.20 Wine share of exp'!AI3/'1.20 Wine share of exp'!$B3,"")</f>
        <v>0.31443434526175457</v>
      </c>
      <c r="AJ3" s="84">
        <f>IFERROR('1.20 Wine share of exp'!AJ3/'1.20 Wine share of exp'!$B3,"")</f>
        <v>0.71086663406709394</v>
      </c>
      <c r="AK3" s="84">
        <f>IFERROR('1.20 Wine share of exp'!AK3/'1.20 Wine share of exp'!$B3,"")</f>
        <v>0.62705039562275156</v>
      </c>
      <c r="AL3" s="84">
        <f>IFERROR('1.20 Wine share of exp'!AL3/'1.20 Wine share of exp'!$B3,"")</f>
        <v>0.78303104623752884</v>
      </c>
      <c r="AM3" s="84">
        <f>IFERROR('1.20 Wine share of exp'!AM3/'1.20 Wine share of exp'!$B3,"")</f>
        <v>0.86682773209398345</v>
      </c>
      <c r="AN3" s="84">
        <f>IFERROR('1.20 Wine share of exp'!AN3/'1.20 Wine share of exp'!$B3,"")</f>
        <v>2.4385607125171469</v>
      </c>
      <c r="AO3" s="84">
        <f>IFERROR('1.20 Wine share of exp'!AO3/'1.20 Wine share of exp'!$B3,"")</f>
        <v>1.4243846756709944</v>
      </c>
      <c r="AP3" s="84">
        <f>IFERROR('1.20 Wine share of exp'!AP3/'1.20 Wine share of exp'!$B3,"")</f>
        <v>0.54236792785321319</v>
      </c>
      <c r="AQ3" s="84">
        <f>IFERROR('1.20 Wine share of exp'!AQ3/'1.20 Wine share of exp'!$B3,"")</f>
        <v>2.178572853015583</v>
      </c>
      <c r="AR3" s="84">
        <f>IFERROR('1.20 Wine share of exp'!AR3/'1.20 Wine share of exp'!$B3,"")</f>
        <v>0.11123882174746474</v>
      </c>
      <c r="AS3" s="84">
        <f>IFERROR('1.20 Wine share of exp'!AS3/'1.20 Wine share of exp'!$B3,"")</f>
        <v>0.44336240176671077</v>
      </c>
      <c r="AT3" s="84">
        <f>IFERROR('1.20 Wine share of exp'!AT3/'1.20 Wine share of exp'!$B3,"")</f>
        <v>1.4522699803168293</v>
      </c>
      <c r="AU3" s="84">
        <f>IFERROR('1.20 Wine share of exp'!AU3/'1.20 Wine share of exp'!$B3,"")</f>
        <v>0.11812664410561739</v>
      </c>
      <c r="AV3" s="84">
        <f>IFERROR('1.20 Wine share of exp'!AV3/'1.20 Wine share of exp'!$B3,"")</f>
        <v>0.30232344708252501</v>
      </c>
      <c r="AW3" s="84">
        <f>IFERROR('1.20 Wine share of exp'!AW3/'1.20 Wine share of exp'!$B3,"")</f>
        <v>0.10615980484626664</v>
      </c>
      <c r="AX3" s="84">
        <f>IFERROR('1.20 Wine share of exp'!AX3/'1.20 Wine share of exp'!$B3,"")</f>
        <v>0.45271327712636433</v>
      </c>
      <c r="AY3" s="84">
        <f>IFERROR('1.20 Wine share of exp'!AY3/'1.20 Wine share of exp'!$B3,"")</f>
        <v>0.13813315452015221</v>
      </c>
      <c r="AZ3" s="84">
        <f>IFERROR('1.20 Wine share of exp'!AZ3/'1.20 Wine share of exp'!$B3,"")</f>
        <v>0.16421263994138846</v>
      </c>
      <c r="BA3" s="84">
        <f>IFERROR('1.20 Wine share of exp'!BA3/'1.20 Wine share of exp'!$B3,"")</f>
        <v>0.27078304762881394</v>
      </c>
      <c r="BB3" s="84">
        <f>IFERROR('1.20 Wine share of exp'!BB3/'1.20 Wine share of exp'!$B3,"")</f>
        <v>2.6683489189063812</v>
      </c>
      <c r="BC3" s="84">
        <f>IFERROR('1.20 Wine share of exp'!BC3/'1.20 Wine share of exp'!$B3,"")</f>
        <v>0.10940525840824079</v>
      </c>
      <c r="BD3" s="84">
        <f>IFERROR('1.20 Wine share of exp'!BD3/'1.20 Wine share of exp'!$B3,"")</f>
        <v>0.76849293205120273</v>
      </c>
      <c r="BE3" s="84">
        <f>IFERROR('1.20 Wine share of exp'!BE3/'1.20 Wine share of exp'!$B3,"")</f>
        <v>2.7573464555957399</v>
      </c>
      <c r="BF3" s="84">
        <f>IFERROR('1.20 Wine share of exp'!BF3/'1.20 Wine share of exp'!$B3,"")</f>
        <v>0.68640962114848203</v>
      </c>
      <c r="BG3" s="84">
        <f>IFERROR('1.20 Wine share of exp'!BG3/'1.20 Wine share of exp'!$B3,"")</f>
        <v>0.19434161672474323</v>
      </c>
      <c r="BH3" s="84" t="str">
        <f>IFERROR('1.20 Wine share of exp'!BH3/'1.20 Wine share of exp'!$B3,"")</f>
        <v/>
      </c>
      <c r="BI3" s="84">
        <f>IFERROR('1.20 Wine share of exp'!BI3/'1.20 Wine share of exp'!$B3,"")</f>
        <v>0.95680276225853611</v>
      </c>
      <c r="BJ3" s="84">
        <f>IFERROR('1.20 Wine share of exp'!BJ3/'1.20 Wine share of exp'!$B3,"")</f>
        <v>0.74300356681261626</v>
      </c>
      <c r="BK3" s="84">
        <f>IFERROR('1.20 Wine share of exp'!BK3/'1.20 Wine share of exp'!$B3,"")</f>
        <v>1.590411573927065</v>
      </c>
      <c r="BL3" s="84">
        <f>IFERROR('1.20 Wine share of exp'!BL3/'1.20 Wine share of exp'!$B3,"")</f>
        <v>0.17367251744312065</v>
      </c>
      <c r="BM3" s="84" t="str">
        <f>IFERROR('1.20 Wine share of exp'!BM3/'1.20 Wine share of exp'!$B3,"")</f>
        <v/>
      </c>
      <c r="BN3" s="84">
        <f>IFERROR('1.20 Wine share of exp'!BN3/'1.20 Wine share of exp'!$B3,"")</f>
        <v>0.94419739890191057</v>
      </c>
      <c r="BO3" s="84">
        <f>IFERROR('1.20 Wine share of exp'!BO3/'1.20 Wine share of exp'!$B3,"")</f>
        <v>2.4039113850544007</v>
      </c>
      <c r="BP3" s="84">
        <f>IFERROR('1.20 Wine share of exp'!BP3/'1.20 Wine share of exp'!$B3,"")</f>
        <v>0.47294024430178333</v>
      </c>
      <c r="BQ3" s="84">
        <f>IFERROR('1.20 Wine share of exp'!BQ3/'1.20 Wine share of exp'!$B3,"")</f>
        <v>0.79846243493246594</v>
      </c>
      <c r="BR3" s="84">
        <f>IFERROR('1.20 Wine share of exp'!BR3/'1.20 Wine share of exp'!$B3,"")</f>
        <v>0.92691304144627695</v>
      </c>
      <c r="BS3" s="84">
        <f>IFERROR('1.20 Wine share of exp'!BS3/'1.20 Wine share of exp'!$B3,"")</f>
        <v>0.78251502055774957</v>
      </c>
      <c r="BT3" s="84">
        <f>IFERROR('1.20 Wine share of exp'!BT3/'1.20 Wine share of exp'!$B3,"")</f>
        <v>1.5069591784619238</v>
      </c>
      <c r="BU3" s="84">
        <f>IFERROR('1.20 Wine share of exp'!BU3/'1.20 Wine share of exp'!$B3,"")</f>
        <v>1.8766606999045523</v>
      </c>
      <c r="BV3" s="84">
        <f>IFERROR('1.20 Wine share of exp'!BV3/'1.20 Wine share of exp'!$B3,"")</f>
        <v>1.3094749949914903</v>
      </c>
      <c r="BW3" s="84">
        <f>IFERROR('1.20 Wine share of exp'!BW3/'1.20 Wine share of exp'!$B3,"")</f>
        <v>1.994521914942877</v>
      </c>
      <c r="BX3" s="84">
        <f>IFERROR('1.20 Wine share of exp'!BX3/'1.20 Wine share of exp'!$B3,"")</f>
        <v>0.63968301162816721</v>
      </c>
      <c r="BY3" s="84">
        <f>IFERROR('1.20 Wine share of exp'!BY3/'1.20 Wine share of exp'!$B3,"")</f>
        <v>2.5729444084927349</v>
      </c>
      <c r="BZ3" s="84">
        <f>IFERROR('1.20 Wine share of exp'!BZ3/'1.20 Wine share of exp'!$B3,"")</f>
        <v>1.0527346924847485</v>
      </c>
      <c r="CA3" s="84">
        <f>IFERROR('1.20 Wine share of exp'!CA3/'1.20 Wine share of exp'!$B3,"")</f>
        <v>2.0861175781368861</v>
      </c>
      <c r="CB3" s="84">
        <f>IFERROR('1.20 Wine share of exp'!CB3/'1.20 Wine share of exp'!$B3,"")</f>
        <v>0.72038933958745988</v>
      </c>
      <c r="CC3" s="84">
        <f>IFERROR('1.20 Wine share of exp'!CC3/'1.20 Wine share of exp'!$B3,"")</f>
        <v>2.1479879423881081</v>
      </c>
      <c r="CD3" s="84">
        <f>IFERROR('1.20 Wine share of exp'!CD3/'1.20 Wine share of exp'!$B3,"")</f>
        <v>0.89676816829525197</v>
      </c>
      <c r="CE3" s="84">
        <f>IFERROR('1.20 Wine share of exp'!CE3/'1.20 Wine share of exp'!$B3,"")</f>
        <v>1.1858710436612252</v>
      </c>
      <c r="CF3" s="84">
        <f>IFERROR('1.20 Wine share of exp'!CF3/'1.20 Wine share of exp'!$B3,"")</f>
        <v>2.485710125659446</v>
      </c>
      <c r="CG3" s="84">
        <f>IFERROR('1.20 Wine share of exp'!CG3/'1.20 Wine share of exp'!$B3,"")</f>
        <v>0.91171220318067114</v>
      </c>
      <c r="CH3" s="84">
        <f>IFERROR('1.20 Wine share of exp'!CH3/'1.20 Wine share of exp'!$B3,"")</f>
        <v>1.5295194104989971</v>
      </c>
      <c r="CI3" s="84">
        <f>IFERROR('1.20 Wine share of exp'!CI3/'1.20 Wine share of exp'!$B3,"")</f>
        <v>2.3334037573065989</v>
      </c>
      <c r="CJ3" s="84">
        <f>IFERROR('1.20 Wine share of exp'!CJ3/'1.20 Wine share of exp'!$B3,"")</f>
        <v>0.39005458093503143</v>
      </c>
      <c r="CK3" s="84">
        <f>IFERROR('1.20 Wine share of exp'!CK3/'1.20 Wine share of exp'!$B3,"")</f>
        <v>1.1112989533230444</v>
      </c>
      <c r="CL3" s="84">
        <f>IFERROR('1.20 Wine share of exp'!CL3/'1.20 Wine share of exp'!$B3,"")</f>
        <v>1.9298937119614474</v>
      </c>
      <c r="CM3" s="84">
        <f>IFERROR('1.20 Wine share of exp'!CM3/'1.20 Wine share of exp'!$B3,"")</f>
        <v>1.4698202936379863</v>
      </c>
      <c r="CN3" s="84">
        <f>IFERROR('1.20 Wine share of exp'!CN3/'1.20 Wine share of exp'!$B3,"")</f>
        <v>0.33186588505666348</v>
      </c>
      <c r="CO3" s="84">
        <f>IFERROR('1.20 Wine share of exp'!CO3/'1.20 Wine share of exp'!$B3,"")</f>
        <v>0.39188948249001127</v>
      </c>
      <c r="CP3" s="84">
        <f>IFERROR('1.20 Wine share of exp'!CP3/'1.20 Wine share of exp'!$B3,"")</f>
        <v>0.61150798665657957</v>
      </c>
      <c r="CQ3" s="83"/>
      <c r="CR3" s="88"/>
    </row>
    <row r="4" spans="1:96" x14ac:dyDescent="0.25">
      <c r="A4" s="78" t="s">
        <v>25</v>
      </c>
      <c r="B4" s="84">
        <f>IFERROR('1.20 Wine share of exp'!B4/'1.20 Wine share of exp'!$B4,"")</f>
        <v>1</v>
      </c>
      <c r="C4" s="84">
        <f>IFERROR('1.20 Wine share of exp'!C4/'1.20 Wine share of exp'!$B4,"")</f>
        <v>0.69896892330024074</v>
      </c>
      <c r="D4" s="84">
        <f>IFERROR('1.20 Wine share of exp'!D4/'1.20 Wine share of exp'!$B4,"")</f>
        <v>1.0832521658879717</v>
      </c>
      <c r="E4" s="84">
        <f>IFERROR('1.20 Wine share of exp'!E4/'1.20 Wine share of exp'!$B4,"")</f>
        <v>0.56351914187234131</v>
      </c>
      <c r="F4" s="84">
        <f>IFERROR('1.20 Wine share of exp'!F4/'1.20 Wine share of exp'!$B4,"")</f>
        <v>0.68536411163564748</v>
      </c>
      <c r="G4" s="84">
        <f>IFERROR('1.20 Wine share of exp'!G4/'1.20 Wine share of exp'!$B4,"")</f>
        <v>1.6786706723633579E-2</v>
      </c>
      <c r="H4" s="84">
        <f>IFERROR('1.20 Wine share of exp'!H4/'1.20 Wine share of exp'!$B4,"")</f>
        <v>0.61580778357853272</v>
      </c>
      <c r="I4" s="84">
        <f>IFERROR('1.20 Wine share of exp'!I4/'1.20 Wine share of exp'!$B4,"")</f>
        <v>1.0657813368193905</v>
      </c>
      <c r="J4" s="84">
        <f>IFERROR('1.20 Wine share of exp'!J4/'1.20 Wine share of exp'!$B4,"")</f>
        <v>0.84085023135196801</v>
      </c>
      <c r="K4" s="84">
        <f>IFERROR('1.20 Wine share of exp'!K4/'1.20 Wine share of exp'!$B4,"")</f>
        <v>0.31830706997776642</v>
      </c>
      <c r="L4" s="84" t="str">
        <f>IFERROR('1.20 Wine share of exp'!L4/'1.20 Wine share of exp'!$B4,"")</f>
        <v/>
      </c>
      <c r="M4" s="84">
        <f>IFERROR('1.20 Wine share of exp'!M4/'1.20 Wine share of exp'!$B4,"")</f>
        <v>0.1333374138387366</v>
      </c>
      <c r="N4" s="84">
        <f>IFERROR('1.20 Wine share of exp'!N4/'1.20 Wine share of exp'!$B4,"")</f>
        <v>0.59661876952642123</v>
      </c>
      <c r="O4" s="84">
        <f>IFERROR('1.20 Wine share of exp'!O4/'1.20 Wine share of exp'!$B4,"")</f>
        <v>0.29158687512764325</v>
      </c>
      <c r="P4" s="84">
        <f>IFERROR('1.20 Wine share of exp'!P4/'1.20 Wine share of exp'!$B4,"")</f>
        <v>0.49270931847162341</v>
      </c>
      <c r="Q4" s="84">
        <f>IFERROR('1.20 Wine share of exp'!Q4/'1.20 Wine share of exp'!$B4,"")</f>
        <v>0.12873828574728924</v>
      </c>
      <c r="R4" s="84">
        <f>IFERROR('1.20 Wine share of exp'!R4/'1.20 Wine share of exp'!$B4,"")</f>
        <v>0.5828598011047873</v>
      </c>
      <c r="S4" s="84">
        <f>IFERROR('1.20 Wine share of exp'!S4/'1.20 Wine share of exp'!$B4,"")</f>
        <v>0.25503605120276973</v>
      </c>
      <c r="T4" s="84">
        <f>IFERROR('1.20 Wine share of exp'!T4/'1.20 Wine share of exp'!$B4,"")</f>
        <v>1.2650345595746304</v>
      </c>
      <c r="U4" s="84">
        <f>IFERROR('1.20 Wine share of exp'!U4/'1.20 Wine share of exp'!$B4,"")</f>
        <v>1.2301368786222928</v>
      </c>
      <c r="V4" s="84">
        <f>IFERROR('1.20 Wine share of exp'!V4/'1.20 Wine share of exp'!$B4,"")</f>
        <v>1.4772635843061033</v>
      </c>
      <c r="W4" s="84">
        <f>IFERROR('1.20 Wine share of exp'!W4/'1.20 Wine share of exp'!$B4,"")</f>
        <v>0.86299438687196495</v>
      </c>
      <c r="X4" s="84">
        <f>IFERROR('1.20 Wine share of exp'!X4/'1.20 Wine share of exp'!$B4,"")</f>
        <v>1.8978758956514628</v>
      </c>
      <c r="Y4" s="84">
        <f>IFERROR('1.20 Wine share of exp'!Y4/'1.20 Wine share of exp'!$B4,"")</f>
        <v>0.82587928927567422</v>
      </c>
      <c r="Z4" s="84">
        <f>IFERROR('1.20 Wine share of exp'!Z4/'1.20 Wine share of exp'!$B4,"")</f>
        <v>0.59460267980543313</v>
      </c>
      <c r="AA4" s="84">
        <f>IFERROR('1.20 Wine share of exp'!AA4/'1.20 Wine share of exp'!$B4,"")</f>
        <v>2.1836901614653446</v>
      </c>
      <c r="AB4" s="84">
        <f>IFERROR('1.20 Wine share of exp'!AB4/'1.20 Wine share of exp'!$B4,"")</f>
        <v>0.69855072910579064</v>
      </c>
      <c r="AC4" s="84">
        <f>IFERROR('1.20 Wine share of exp'!AC4/'1.20 Wine share of exp'!$B4,"")</f>
        <v>0.64099021375379317</v>
      </c>
      <c r="AD4" s="84">
        <f>IFERROR('1.20 Wine share of exp'!AD4/'1.20 Wine share of exp'!$B4,"")</f>
        <v>2.6258077920502458</v>
      </c>
      <c r="AE4" s="84">
        <f>IFERROR('1.20 Wine share of exp'!AE4/'1.20 Wine share of exp'!$B4,"")</f>
        <v>1.0026213741212262</v>
      </c>
      <c r="AF4" s="84">
        <f>IFERROR('1.20 Wine share of exp'!AF4/'1.20 Wine share of exp'!$B4,"")</f>
        <v>0.89264872341340518</v>
      </c>
      <c r="AG4" s="84">
        <f>IFERROR('1.20 Wine share of exp'!AG4/'1.20 Wine share of exp'!$B4,"")</f>
        <v>0.98540823633916108</v>
      </c>
      <c r="AH4" s="84">
        <f>IFERROR('1.20 Wine share of exp'!AH4/'1.20 Wine share of exp'!$B4,"")</f>
        <v>2.5959291545997059</v>
      </c>
      <c r="AI4" s="84">
        <f>IFERROR('1.20 Wine share of exp'!AI4/'1.20 Wine share of exp'!$B4,"")</f>
        <v>0.32317693383332796</v>
      </c>
      <c r="AJ4" s="84">
        <f>IFERROR('1.20 Wine share of exp'!AJ4/'1.20 Wine share of exp'!$B4,"")</f>
        <v>0.60141012992376208</v>
      </c>
      <c r="AK4" s="84">
        <f>IFERROR('1.20 Wine share of exp'!AK4/'1.20 Wine share of exp'!$B4,"")</f>
        <v>0.64592502194322388</v>
      </c>
      <c r="AL4" s="84">
        <f>IFERROR('1.20 Wine share of exp'!AL4/'1.20 Wine share of exp'!$B4,"")</f>
        <v>0.83309482461510453</v>
      </c>
      <c r="AM4" s="84">
        <f>IFERROR('1.20 Wine share of exp'!AM4/'1.20 Wine share of exp'!$B4,"")</f>
        <v>0.88441949545873655</v>
      </c>
      <c r="AN4" s="84">
        <f>IFERROR('1.20 Wine share of exp'!AN4/'1.20 Wine share of exp'!$B4,"")</f>
        <v>2.3573038819336811</v>
      </c>
      <c r="AO4" s="84">
        <f>IFERROR('1.20 Wine share of exp'!AO4/'1.20 Wine share of exp'!$B4,"")</f>
        <v>1.6655552991682814</v>
      </c>
      <c r="AP4" s="84">
        <f>IFERROR('1.20 Wine share of exp'!AP4/'1.20 Wine share of exp'!$B4,"")</f>
        <v>0.4033592526049784</v>
      </c>
      <c r="AQ4" s="84">
        <f>IFERROR('1.20 Wine share of exp'!AQ4/'1.20 Wine share of exp'!$B4,"")</f>
        <v>2.1295438784117815</v>
      </c>
      <c r="AR4" s="84">
        <f>IFERROR('1.20 Wine share of exp'!AR4/'1.20 Wine share of exp'!$B4,"")</f>
        <v>0.11936328587216184</v>
      </c>
      <c r="AS4" s="84">
        <f>IFERROR('1.20 Wine share of exp'!AS4/'1.20 Wine share of exp'!$B4,"")</f>
        <v>0.42101981118813087</v>
      </c>
      <c r="AT4" s="84">
        <f>IFERROR('1.20 Wine share of exp'!AT4/'1.20 Wine share of exp'!$B4,"")</f>
        <v>1.3973799802422753</v>
      </c>
      <c r="AU4" s="84">
        <f>IFERROR('1.20 Wine share of exp'!AU4/'1.20 Wine share of exp'!$B4,"")</f>
        <v>0.11681895599496847</v>
      </c>
      <c r="AV4" s="84">
        <f>IFERROR('1.20 Wine share of exp'!AV4/'1.20 Wine share of exp'!$B4,"")</f>
        <v>0.29471642468240405</v>
      </c>
      <c r="AW4" s="84">
        <f>IFERROR('1.20 Wine share of exp'!AW4/'1.20 Wine share of exp'!$B4,"")</f>
        <v>0.10417671969530395</v>
      </c>
      <c r="AX4" s="84">
        <f>IFERROR('1.20 Wine share of exp'!AX4/'1.20 Wine share of exp'!$B4,"")</f>
        <v>0.42847959996211898</v>
      </c>
      <c r="AY4" s="84">
        <f>IFERROR('1.20 Wine share of exp'!AY4/'1.20 Wine share of exp'!$B4,"")</f>
        <v>0.12855933857287591</v>
      </c>
      <c r="AZ4" s="84">
        <f>IFERROR('1.20 Wine share of exp'!AZ4/'1.20 Wine share of exp'!$B4,"")</f>
        <v>0.16931935658677796</v>
      </c>
      <c r="BA4" s="84">
        <f>IFERROR('1.20 Wine share of exp'!BA4/'1.20 Wine share of exp'!$B4,"")</f>
        <v>0.29630108648976283</v>
      </c>
      <c r="BB4" s="84">
        <f>IFERROR('1.20 Wine share of exp'!BB4/'1.20 Wine share of exp'!$B4,"")</f>
        <v>2.9912175652823918</v>
      </c>
      <c r="BC4" s="84">
        <f>IFERROR('1.20 Wine share of exp'!BC4/'1.20 Wine share of exp'!$B4,"")</f>
        <v>8.6880553210889749E-2</v>
      </c>
      <c r="BD4" s="84">
        <f>IFERROR('1.20 Wine share of exp'!BD4/'1.20 Wine share of exp'!$B4,"")</f>
        <v>0.72624773534961717</v>
      </c>
      <c r="BE4" s="84">
        <f>IFERROR('1.20 Wine share of exp'!BE4/'1.20 Wine share of exp'!$B4,"")</f>
        <v>2.7481923357812552</v>
      </c>
      <c r="BF4" s="84">
        <f>IFERROR('1.20 Wine share of exp'!BF4/'1.20 Wine share of exp'!$B4,"")</f>
        <v>0.65279372238301159</v>
      </c>
      <c r="BG4" s="84">
        <f>IFERROR('1.20 Wine share of exp'!BG4/'1.20 Wine share of exp'!$B4,"")</f>
        <v>0.20543604216974024</v>
      </c>
      <c r="BH4" s="84" t="str">
        <f>IFERROR('1.20 Wine share of exp'!BH4/'1.20 Wine share of exp'!$B4,"")</f>
        <v/>
      </c>
      <c r="BI4" s="84">
        <f>IFERROR('1.20 Wine share of exp'!BI4/'1.20 Wine share of exp'!$B4,"")</f>
        <v>1.2041780643313755</v>
      </c>
      <c r="BJ4" s="84">
        <f>IFERROR('1.20 Wine share of exp'!BJ4/'1.20 Wine share of exp'!$B4,"")</f>
        <v>0.73822896069496968</v>
      </c>
      <c r="BK4" s="84">
        <f>IFERROR('1.20 Wine share of exp'!BK4/'1.20 Wine share of exp'!$B4,"")</f>
        <v>1.5484216870315772</v>
      </c>
      <c r="BL4" s="84">
        <f>IFERROR('1.20 Wine share of exp'!BL4/'1.20 Wine share of exp'!$B4,"")</f>
        <v>0.18993558083036666</v>
      </c>
      <c r="BM4" s="84" t="str">
        <f>IFERROR('1.20 Wine share of exp'!BM4/'1.20 Wine share of exp'!$B4,"")</f>
        <v/>
      </c>
      <c r="BN4" s="84">
        <f>IFERROR('1.20 Wine share of exp'!BN4/'1.20 Wine share of exp'!$B4,"")</f>
        <v>0.82944886414811037</v>
      </c>
      <c r="BO4" s="84">
        <f>IFERROR('1.20 Wine share of exp'!BO4/'1.20 Wine share of exp'!$B4,"")</f>
        <v>2.0145430128821382</v>
      </c>
      <c r="BP4" s="84">
        <f>IFERROR('1.20 Wine share of exp'!BP4/'1.20 Wine share of exp'!$B4,"")</f>
        <v>0.52736061380555899</v>
      </c>
      <c r="BQ4" s="84">
        <f>IFERROR('1.20 Wine share of exp'!BQ4/'1.20 Wine share of exp'!$B4,"")</f>
        <v>0.81800409900754412</v>
      </c>
      <c r="BR4" s="84">
        <f>IFERROR('1.20 Wine share of exp'!BR4/'1.20 Wine share of exp'!$B4,"")</f>
        <v>0.94591020362606815</v>
      </c>
      <c r="BS4" s="84">
        <f>IFERROR('1.20 Wine share of exp'!BS4/'1.20 Wine share of exp'!$B4,"")</f>
        <v>0.80247497578495419</v>
      </c>
      <c r="BT4" s="84">
        <f>IFERROR('1.20 Wine share of exp'!BT4/'1.20 Wine share of exp'!$B4,"")</f>
        <v>1.4755220982722679</v>
      </c>
      <c r="BU4" s="84">
        <f>IFERROR('1.20 Wine share of exp'!BU4/'1.20 Wine share of exp'!$B4,"")</f>
        <v>1.8142832169937235</v>
      </c>
      <c r="BV4" s="84">
        <f>IFERROR('1.20 Wine share of exp'!BV4/'1.20 Wine share of exp'!$B4,"")</f>
        <v>1.3188194758878631</v>
      </c>
      <c r="BW4" s="84">
        <f>IFERROR('1.20 Wine share of exp'!BW4/'1.20 Wine share of exp'!$B4,"")</f>
        <v>1.9792153390617415</v>
      </c>
      <c r="BX4" s="84">
        <f>IFERROR('1.20 Wine share of exp'!BX4/'1.20 Wine share of exp'!$B4,"")</f>
        <v>0.65694400094513827</v>
      </c>
      <c r="BY4" s="84">
        <f>IFERROR('1.20 Wine share of exp'!BY4/'1.20 Wine share of exp'!$B4,"")</f>
        <v>2.5183517543963294</v>
      </c>
      <c r="BZ4" s="84">
        <f>IFERROR('1.20 Wine share of exp'!BZ4/'1.20 Wine share of exp'!$B4,"")</f>
        <v>0.97950320321992246</v>
      </c>
      <c r="CA4" s="84">
        <f>IFERROR('1.20 Wine share of exp'!CA4/'1.20 Wine share of exp'!$B4,"")</f>
        <v>2.0583104761560609</v>
      </c>
      <c r="CB4" s="84">
        <f>IFERROR('1.20 Wine share of exp'!CB4/'1.20 Wine share of exp'!$B4,"")</f>
        <v>0.78630134928498385</v>
      </c>
      <c r="CC4" s="84">
        <f>IFERROR('1.20 Wine share of exp'!CC4/'1.20 Wine share of exp'!$B4,"")</f>
        <v>2.1144009127650598</v>
      </c>
      <c r="CD4" s="84">
        <f>IFERROR('1.20 Wine share of exp'!CD4/'1.20 Wine share of exp'!$B4,"")</f>
        <v>0.89931993026923907</v>
      </c>
      <c r="CE4" s="84">
        <f>IFERROR('1.20 Wine share of exp'!CE4/'1.20 Wine share of exp'!$B4,"")</f>
        <v>1.1818074639226555</v>
      </c>
      <c r="CF4" s="84">
        <f>IFERROR('1.20 Wine share of exp'!CF4/'1.20 Wine share of exp'!$B4,"")</f>
        <v>2.4348467468160071</v>
      </c>
      <c r="CG4" s="84">
        <f>IFERROR('1.20 Wine share of exp'!CG4/'1.20 Wine share of exp'!$B4,"")</f>
        <v>0.84711476574786948</v>
      </c>
      <c r="CH4" s="84">
        <f>IFERROR('1.20 Wine share of exp'!CH4/'1.20 Wine share of exp'!$B4,"")</f>
        <v>1.5578898777023062</v>
      </c>
      <c r="CI4" s="84">
        <f>IFERROR('1.20 Wine share of exp'!CI4/'1.20 Wine share of exp'!$B4,"")</f>
        <v>2.2707268596525987</v>
      </c>
      <c r="CJ4" s="84">
        <f>IFERROR('1.20 Wine share of exp'!CJ4/'1.20 Wine share of exp'!$B4,"")</f>
        <v>0.38905842537416235</v>
      </c>
      <c r="CK4" s="84">
        <f>IFERROR('1.20 Wine share of exp'!CK4/'1.20 Wine share of exp'!$B4,"")</f>
        <v>1.131510967274022</v>
      </c>
      <c r="CL4" s="84">
        <f>IFERROR('1.20 Wine share of exp'!CL4/'1.20 Wine share of exp'!$B4,"")</f>
        <v>1.9120881736743176</v>
      </c>
      <c r="CM4" s="84">
        <f>IFERROR('1.20 Wine share of exp'!CM4/'1.20 Wine share of exp'!$B4,"")</f>
        <v>1.4015863932391892</v>
      </c>
      <c r="CN4" s="84">
        <f>IFERROR('1.20 Wine share of exp'!CN4/'1.20 Wine share of exp'!$B4,"")</f>
        <v>0.32871289529737524</v>
      </c>
      <c r="CO4" s="84">
        <f>IFERROR('1.20 Wine share of exp'!CO4/'1.20 Wine share of exp'!$B4,"")</f>
        <v>0.38290389631949079</v>
      </c>
      <c r="CP4" s="84">
        <f>IFERROR('1.20 Wine share of exp'!CP4/'1.20 Wine share of exp'!$B4,"")</f>
        <v>0.6734767825391591</v>
      </c>
      <c r="CR4" s="88"/>
    </row>
    <row r="5" spans="1:96" x14ac:dyDescent="0.25">
      <c r="A5" s="78" t="s">
        <v>26</v>
      </c>
      <c r="B5" s="84">
        <f>IFERROR('1.20 Wine share of exp'!B5/'1.20 Wine share of exp'!$B5,"")</f>
        <v>1</v>
      </c>
      <c r="C5" s="84"/>
      <c r="D5" s="84"/>
      <c r="E5" s="84">
        <f>IFERROR('1.20 Wine share of exp'!E5/'1.20 Wine share of exp'!$B5,"")</f>
        <v>0.58335787749653056</v>
      </c>
      <c r="F5" s="84">
        <f>IFERROR('1.20 Wine share of exp'!F5/'1.20 Wine share of exp'!$B5,"")</f>
        <v>0.68157998983350876</v>
      </c>
      <c r="G5" s="84">
        <f>IFERROR('1.20 Wine share of exp'!G5/'1.20 Wine share of exp'!$B5,"")</f>
        <v>1.8405629160924353E-2</v>
      </c>
      <c r="H5" s="84">
        <f>IFERROR('1.20 Wine share of exp'!H5/'1.20 Wine share of exp'!$B5,"")</f>
        <v>0.65057169954752281</v>
      </c>
      <c r="I5" s="84">
        <f>IFERROR('1.20 Wine share of exp'!I5/'1.20 Wine share of exp'!$B5,"")</f>
        <v>1.0269437087158535</v>
      </c>
      <c r="J5" s="84">
        <f>IFERROR('1.20 Wine share of exp'!J5/'1.20 Wine share of exp'!$B5,"")</f>
        <v>0.85450427822052144</v>
      </c>
      <c r="K5" s="84">
        <f>IFERROR('1.20 Wine share of exp'!K5/'1.20 Wine share of exp'!$B5,"")</f>
        <v>0.30893755114530352</v>
      </c>
      <c r="L5" s="84" t="str">
        <f>IFERROR('1.20 Wine share of exp'!L5/'1.20 Wine share of exp'!$B5,"")</f>
        <v/>
      </c>
      <c r="M5" s="84">
        <f>IFERROR('1.20 Wine share of exp'!M5/'1.20 Wine share of exp'!$B5,"")</f>
        <v>0.14222421599495527</v>
      </c>
      <c r="N5" s="84">
        <f>IFERROR('1.20 Wine share of exp'!N5/'1.20 Wine share of exp'!$B5,"")</f>
        <v>0.60302575480327936</v>
      </c>
      <c r="O5" s="84">
        <f>IFERROR('1.20 Wine share of exp'!O5/'1.20 Wine share of exp'!$B5,"")</f>
        <v>0.32914116230911167</v>
      </c>
      <c r="P5" s="84">
        <f>IFERROR('1.20 Wine share of exp'!P5/'1.20 Wine share of exp'!$B5,"")</f>
        <v>0.45525771228344919</v>
      </c>
      <c r="Q5" s="84">
        <f>IFERROR('1.20 Wine share of exp'!Q5/'1.20 Wine share of exp'!$B5,"")</f>
        <v>0.12466285478686337</v>
      </c>
      <c r="R5" s="84">
        <f>IFERROR('1.20 Wine share of exp'!R5/'1.20 Wine share of exp'!$B5,"")</f>
        <v>0.41479008198809447</v>
      </c>
      <c r="S5" s="84">
        <f>IFERROR('1.20 Wine share of exp'!S5/'1.20 Wine share of exp'!$B5,"")</f>
        <v>0.25129130561153096</v>
      </c>
      <c r="T5" s="84">
        <f>IFERROR('1.20 Wine share of exp'!T5/'1.20 Wine share of exp'!$B5,"")</f>
        <v>1.2492407823293907</v>
      </c>
      <c r="U5" s="84">
        <f>IFERROR('1.20 Wine share of exp'!U5/'1.20 Wine share of exp'!$B5,"")</f>
        <v>1.2203801424051597</v>
      </c>
      <c r="V5" s="84">
        <f>IFERROR('1.20 Wine share of exp'!V5/'1.20 Wine share of exp'!$B5,"")</f>
        <v>1.4171363122992928</v>
      </c>
      <c r="W5" s="84">
        <f>IFERROR('1.20 Wine share of exp'!W5/'1.20 Wine share of exp'!$B5,"")</f>
        <v>0.845478420219692</v>
      </c>
      <c r="X5" s="84">
        <f>IFERROR('1.20 Wine share of exp'!X5/'1.20 Wine share of exp'!$B5,"")</f>
        <v>1.9355183768099598</v>
      </c>
      <c r="Y5" s="84">
        <f>IFERROR('1.20 Wine share of exp'!Y5/'1.20 Wine share of exp'!$B5,"")</f>
        <v>0.77640696850774771</v>
      </c>
      <c r="Z5" s="84">
        <f>IFERROR('1.20 Wine share of exp'!Z5/'1.20 Wine share of exp'!$B5,"")</f>
        <v>0.54130166057175022</v>
      </c>
      <c r="AA5" s="84">
        <f>IFERROR('1.20 Wine share of exp'!AA5/'1.20 Wine share of exp'!$B5,"")</f>
        <v>2.0530827793178408</v>
      </c>
      <c r="AB5" s="84">
        <f>IFERROR('1.20 Wine share of exp'!AB5/'1.20 Wine share of exp'!$B5,"")</f>
        <v>0.72605670521691135</v>
      </c>
      <c r="AC5" s="84">
        <f>IFERROR('1.20 Wine share of exp'!AC5/'1.20 Wine share of exp'!$B5,"")</f>
        <v>0.55744794818517684</v>
      </c>
      <c r="AD5" s="84">
        <f>IFERROR('1.20 Wine share of exp'!AD5/'1.20 Wine share of exp'!$B5,"")</f>
        <v>2.5191556292971629</v>
      </c>
      <c r="AE5" s="84">
        <f>IFERROR('1.20 Wine share of exp'!AE5/'1.20 Wine share of exp'!$B5,"")</f>
        <v>1.0956416920479446</v>
      </c>
      <c r="AF5" s="84">
        <f>IFERROR('1.20 Wine share of exp'!AF5/'1.20 Wine share of exp'!$B5,"")</f>
        <v>0.8935432010689085</v>
      </c>
      <c r="AG5" s="84">
        <f>IFERROR('1.20 Wine share of exp'!AG5/'1.20 Wine share of exp'!$B5,"")</f>
        <v>1.0173842814153331</v>
      </c>
      <c r="AH5" s="84">
        <f>IFERROR('1.20 Wine share of exp'!AH5/'1.20 Wine share of exp'!$B5,"")</f>
        <v>2.5200339515782093</v>
      </c>
      <c r="AI5" s="84">
        <f>IFERROR('1.20 Wine share of exp'!AI5/'1.20 Wine share of exp'!$B5,"")</f>
        <v>0.31364933891332686</v>
      </c>
      <c r="AJ5" s="84">
        <f>IFERROR('1.20 Wine share of exp'!AJ5/'1.20 Wine share of exp'!$B5,"")</f>
        <v>0.5291722527786864</v>
      </c>
      <c r="AK5" s="84">
        <f>IFERROR('1.20 Wine share of exp'!AK5/'1.20 Wine share of exp'!$B5,"")</f>
        <v>0.64750054468703411</v>
      </c>
      <c r="AL5" s="84">
        <f>IFERROR('1.20 Wine share of exp'!AL5/'1.20 Wine share of exp'!$B5,"")</f>
        <v>0.95542348407398026</v>
      </c>
      <c r="AM5" s="84">
        <f>IFERROR('1.20 Wine share of exp'!AM5/'1.20 Wine share of exp'!$B5,"")</f>
        <v>0.89903898873935184</v>
      </c>
      <c r="AN5" s="84">
        <f>IFERROR('1.20 Wine share of exp'!AN5/'1.20 Wine share of exp'!$B5,"")</f>
        <v>2.5285944629245454</v>
      </c>
      <c r="AO5" s="84">
        <f>IFERROR('1.20 Wine share of exp'!AO5/'1.20 Wine share of exp'!$B5,"")</f>
        <v>1.3157561053024585</v>
      </c>
      <c r="AP5" s="84">
        <f>IFERROR('1.20 Wine share of exp'!AP5/'1.20 Wine share of exp'!$B5,"")</f>
        <v>0.38972589497566501</v>
      </c>
      <c r="AQ5" s="84">
        <f>IFERROR('1.20 Wine share of exp'!AQ5/'1.20 Wine share of exp'!$B5,"")</f>
        <v>1.8843026039730404</v>
      </c>
      <c r="AR5" s="84">
        <f>IFERROR('1.20 Wine share of exp'!AR5/'1.20 Wine share of exp'!$B5,"")</f>
        <v>0.14062862771366114</v>
      </c>
      <c r="AS5" s="84">
        <f>IFERROR('1.20 Wine share of exp'!AS5/'1.20 Wine share of exp'!$B5,"")</f>
        <v>0.39866581367607612</v>
      </c>
      <c r="AT5" s="84">
        <f>IFERROR('1.20 Wine share of exp'!AT5/'1.20 Wine share of exp'!$B5,"")</f>
        <v>1.365589106146011</v>
      </c>
      <c r="AU5" s="84">
        <f>IFERROR('1.20 Wine share of exp'!AU5/'1.20 Wine share of exp'!$B5,"")</f>
        <v>0.13099274668918115</v>
      </c>
      <c r="AV5" s="84">
        <f>IFERROR('1.20 Wine share of exp'!AV5/'1.20 Wine share of exp'!$B5,"")</f>
        <v>0.30798830787826909</v>
      </c>
      <c r="AW5" s="84">
        <f>IFERROR('1.20 Wine share of exp'!AW5/'1.20 Wine share of exp'!$B5,"")</f>
        <v>0.11487092386036254</v>
      </c>
      <c r="AX5" s="84">
        <f>IFERROR('1.20 Wine share of exp'!AX5/'1.20 Wine share of exp'!$B5,"")</f>
        <v>0.54486776409789206</v>
      </c>
      <c r="AY5" s="84">
        <f>IFERROR('1.20 Wine share of exp'!AY5/'1.20 Wine share of exp'!$B5,"")</f>
        <v>0.10021839330043367</v>
      </c>
      <c r="AZ5" s="84">
        <f>IFERROR('1.20 Wine share of exp'!AZ5/'1.20 Wine share of exp'!$B5,"")</f>
        <v>0.16882673272707394</v>
      </c>
      <c r="BA5" s="84">
        <f>IFERROR('1.20 Wine share of exp'!BA5/'1.20 Wine share of exp'!$B5,"")</f>
        <v>0.3212264798919196</v>
      </c>
      <c r="BB5" s="84">
        <f>IFERROR('1.20 Wine share of exp'!BB5/'1.20 Wine share of exp'!$B5,"")</f>
        <v>3.0156498087822246</v>
      </c>
      <c r="BC5" s="84">
        <f>IFERROR('1.20 Wine share of exp'!BC5/'1.20 Wine share of exp'!$B5,"")</f>
        <v>3.953630177326202E-2</v>
      </c>
      <c r="BD5" s="84">
        <f>IFERROR('1.20 Wine share of exp'!BD5/'1.20 Wine share of exp'!$B5,"")</f>
        <v>0.68252826636189146</v>
      </c>
      <c r="BE5" s="84">
        <f>IFERROR('1.20 Wine share of exp'!BE5/'1.20 Wine share of exp'!$B5,"")</f>
        <v>2.6441174707790758</v>
      </c>
      <c r="BF5" s="84">
        <f>IFERROR('1.20 Wine share of exp'!BF5/'1.20 Wine share of exp'!$B5,"")</f>
        <v>0.23557952668805809</v>
      </c>
      <c r="BG5" s="84">
        <f>IFERROR('1.20 Wine share of exp'!BG5/'1.20 Wine share of exp'!$B5,"")</f>
        <v>0.23686332680165995</v>
      </c>
      <c r="BH5" s="84" t="str">
        <f>IFERROR('1.20 Wine share of exp'!BH5/'1.20 Wine share of exp'!$B5,"")</f>
        <v/>
      </c>
      <c r="BI5" s="84">
        <f>IFERROR('1.20 Wine share of exp'!BI5/'1.20 Wine share of exp'!$B5,"")</f>
        <v>1.1675042628114662</v>
      </c>
      <c r="BJ5" s="84">
        <f>IFERROR('1.20 Wine share of exp'!BJ5/'1.20 Wine share of exp'!$B5,"")</f>
        <v>0.83486323770400217</v>
      </c>
      <c r="BK5" s="84">
        <f>IFERROR('1.20 Wine share of exp'!BK5/'1.20 Wine share of exp'!$B5,"")</f>
        <v>1.4729589000918388</v>
      </c>
      <c r="BL5" s="84">
        <f>IFERROR('1.20 Wine share of exp'!BL5/'1.20 Wine share of exp'!$B5,"")</f>
        <v>0.18645710978229041</v>
      </c>
      <c r="BM5" s="84" t="str">
        <f>IFERROR('1.20 Wine share of exp'!BM5/'1.20 Wine share of exp'!$B5,"")</f>
        <v/>
      </c>
      <c r="BN5" s="84">
        <f>IFERROR('1.20 Wine share of exp'!BN5/'1.20 Wine share of exp'!$B5,"")</f>
        <v>0.73913931984252601</v>
      </c>
      <c r="BO5" s="84">
        <f>IFERROR('1.20 Wine share of exp'!BO5/'1.20 Wine share of exp'!$B5,"")</f>
        <v>2.0068844513523643</v>
      </c>
      <c r="BP5" s="84">
        <f>IFERROR('1.20 Wine share of exp'!BP5/'1.20 Wine share of exp'!$B5,"")</f>
        <v>0.57349455269124427</v>
      </c>
      <c r="BQ5" s="84">
        <f>IFERROR('1.20 Wine share of exp'!BQ5/'1.20 Wine share of exp'!$B5,"")</f>
        <v>0.80951470471326781</v>
      </c>
      <c r="BR5" s="84">
        <f>IFERROR('1.20 Wine share of exp'!BR5/'1.20 Wine share of exp'!$B5,"")</f>
        <v>0.94654138112745356</v>
      </c>
      <c r="BS5" s="84">
        <f>IFERROR('1.20 Wine share of exp'!BS5/'1.20 Wine share of exp'!$B5,"")</f>
        <v>0.79096117670522004</v>
      </c>
      <c r="BT5" s="84">
        <f>IFERROR('1.20 Wine share of exp'!BT5/'1.20 Wine share of exp'!$B5,"")</f>
        <v>1.4412303179866317</v>
      </c>
      <c r="BU5" s="84">
        <f>IFERROR('1.20 Wine share of exp'!BU5/'1.20 Wine share of exp'!$B5,"")</f>
        <v>1.7030873267773974</v>
      </c>
      <c r="BV5" s="84">
        <f>IFERROR('1.20 Wine share of exp'!BV5/'1.20 Wine share of exp'!$B5,"")</f>
        <v>1.285165447951782</v>
      </c>
      <c r="BW5" s="84">
        <f>IFERROR('1.20 Wine share of exp'!BW5/'1.20 Wine share of exp'!$B5,"")</f>
        <v>1.8999158152733817</v>
      </c>
      <c r="BX5" s="84">
        <f>IFERROR('1.20 Wine share of exp'!BX5/'1.20 Wine share of exp'!$B5,"")</f>
        <v>0.68093117835722716</v>
      </c>
      <c r="BY5" s="84">
        <f>IFERROR('1.20 Wine share of exp'!BY5/'1.20 Wine share of exp'!$B5,"")</f>
        <v>2.4081765981381511</v>
      </c>
      <c r="BZ5" s="84">
        <f>IFERROR('1.20 Wine share of exp'!BZ5/'1.20 Wine share of exp'!$B5,"")</f>
        <v>0.94827251225833309</v>
      </c>
      <c r="CA5" s="84">
        <f>IFERROR('1.20 Wine share of exp'!CA5/'1.20 Wine share of exp'!$B5,"")</f>
        <v>2.0149294029147322</v>
      </c>
      <c r="CB5" s="84">
        <f>IFERROR('1.20 Wine share of exp'!CB5/'1.20 Wine share of exp'!$B5,"")</f>
        <v>0.81034308327983151</v>
      </c>
      <c r="CC5" s="84">
        <f>IFERROR('1.20 Wine share of exp'!CC5/'1.20 Wine share of exp'!$B5,"")</f>
        <v>2.0566189496077523</v>
      </c>
      <c r="CD5" s="84">
        <f>IFERROR('1.20 Wine share of exp'!CD5/'1.20 Wine share of exp'!$B5,"")</f>
        <v>0.88529237063790678</v>
      </c>
      <c r="CE5" s="84">
        <f>IFERROR('1.20 Wine share of exp'!CE5/'1.20 Wine share of exp'!$B5,"")</f>
        <v>1.1697587710063242</v>
      </c>
      <c r="CF5" s="84">
        <f>IFERROR('1.20 Wine share of exp'!CF5/'1.20 Wine share of exp'!$B5,"")</f>
        <v>2.3272924689770336</v>
      </c>
      <c r="CG5" s="84">
        <f>IFERROR('1.20 Wine share of exp'!CG5/'1.20 Wine share of exp'!$B5,"")</f>
        <v>0.79932817878431062</v>
      </c>
      <c r="CH5" s="84">
        <f>IFERROR('1.20 Wine share of exp'!CH5/'1.20 Wine share of exp'!$B5,"")</f>
        <v>1.518905345401836</v>
      </c>
      <c r="CI5" s="84">
        <f>IFERROR('1.20 Wine share of exp'!CI5/'1.20 Wine share of exp'!$B5,"")</f>
        <v>2.1900696582906161</v>
      </c>
      <c r="CJ5" s="84">
        <f>IFERROR('1.20 Wine share of exp'!CJ5/'1.20 Wine share of exp'!$B5,"")</f>
        <v>0.42225049546031579</v>
      </c>
      <c r="CK5" s="84">
        <f>IFERROR('1.20 Wine share of exp'!CK5/'1.20 Wine share of exp'!$B5,"")</f>
        <v>1.1241905258755573</v>
      </c>
      <c r="CL5" s="84">
        <f>IFERROR('1.20 Wine share of exp'!CL5/'1.20 Wine share of exp'!$B5,"")</f>
        <v>1.8627124301532461</v>
      </c>
      <c r="CM5" s="84">
        <f>IFERROR('1.20 Wine share of exp'!CM5/'1.20 Wine share of exp'!$B5,"")</f>
        <v>1.3701161063303811</v>
      </c>
      <c r="CN5" s="84">
        <f>IFERROR('1.20 Wine share of exp'!CN5/'1.20 Wine share of exp'!$B5,"")</f>
        <v>0.363262082347308</v>
      </c>
      <c r="CO5" s="84">
        <f>IFERROR('1.20 Wine share of exp'!CO5/'1.20 Wine share of exp'!$B5,"")</f>
        <v>0.38632257422837296</v>
      </c>
      <c r="CP5" s="84">
        <f>IFERROR('1.20 Wine share of exp'!CP5/'1.20 Wine share of exp'!$B5,"")</f>
        <v>0.69654796965996846</v>
      </c>
      <c r="CR5" s="88"/>
    </row>
    <row r="6" spans="1:96" x14ac:dyDescent="0.25">
      <c r="A6" s="78" t="s">
        <v>27</v>
      </c>
      <c r="B6" s="84">
        <f>IFERROR('1.20 Wine share of exp'!B6/'1.20 Wine share of exp'!$B6,"")</f>
        <v>1</v>
      </c>
      <c r="C6" s="84">
        <f>IFERROR('1.20 Wine share of exp'!C6/'1.20 Wine share of exp'!$B6,"")</f>
        <v>0.65537287287844626</v>
      </c>
      <c r="D6" s="84">
        <f>IFERROR('1.20 Wine share of exp'!D6/'1.20 Wine share of exp'!$B6,"")</f>
        <v>1.1245521346312162</v>
      </c>
      <c r="E6" s="84">
        <f>IFERROR('1.20 Wine share of exp'!E6/'1.20 Wine share of exp'!$B6,"")</f>
        <v>0.59213257507889949</v>
      </c>
      <c r="F6" s="84">
        <f>IFERROR('1.20 Wine share of exp'!F6/'1.20 Wine share of exp'!$B6,"")</f>
        <v>0.69172556884657443</v>
      </c>
      <c r="G6" s="84">
        <f>IFERROR('1.20 Wine share of exp'!G6/'1.20 Wine share of exp'!$B6,"")</f>
        <v>2.1676287464198266E-2</v>
      </c>
      <c r="H6" s="84">
        <f>IFERROR('1.20 Wine share of exp'!H6/'1.20 Wine share of exp'!$B6,"")</f>
        <v>0.63384691505417867</v>
      </c>
      <c r="I6" s="84">
        <f>IFERROR('1.20 Wine share of exp'!I6/'1.20 Wine share of exp'!$B6,"")</f>
        <v>0.94442303550600193</v>
      </c>
      <c r="J6" s="84">
        <f>IFERROR('1.20 Wine share of exp'!J6/'1.20 Wine share of exp'!$B6,"")</f>
        <v>0.83727906120281204</v>
      </c>
      <c r="K6" s="84">
        <f>IFERROR('1.20 Wine share of exp'!K6/'1.20 Wine share of exp'!$B6,"")</f>
        <v>0.3215199821205047</v>
      </c>
      <c r="L6" s="84" t="str">
        <f>IFERROR('1.20 Wine share of exp'!L6/'1.20 Wine share of exp'!$B6,"")</f>
        <v/>
      </c>
      <c r="M6" s="84">
        <f>IFERROR('1.20 Wine share of exp'!M6/'1.20 Wine share of exp'!$B6,"")</f>
        <v>0.14803576109487013</v>
      </c>
      <c r="N6" s="84">
        <f>IFERROR('1.20 Wine share of exp'!N6/'1.20 Wine share of exp'!$B6,"")</f>
        <v>0.60021191671384033</v>
      </c>
      <c r="O6" s="84">
        <f>IFERROR('1.20 Wine share of exp'!O6/'1.20 Wine share of exp'!$B6,"")</f>
        <v>0.38021520387060964</v>
      </c>
      <c r="P6" s="84">
        <f>IFERROR('1.20 Wine share of exp'!P6/'1.20 Wine share of exp'!$B6,"")</f>
        <v>0.47675898731399652</v>
      </c>
      <c r="Q6" s="84">
        <f>IFERROR('1.20 Wine share of exp'!Q6/'1.20 Wine share of exp'!$B6,"")</f>
        <v>0.12737252534510332</v>
      </c>
      <c r="R6" s="84">
        <f>IFERROR('1.20 Wine share of exp'!R6/'1.20 Wine share of exp'!$B6,"")</f>
        <v>0.30330376911791396</v>
      </c>
      <c r="S6" s="84">
        <f>IFERROR('1.20 Wine share of exp'!S6/'1.20 Wine share of exp'!$B6,"")</f>
        <v>0.23465206958519469</v>
      </c>
      <c r="T6" s="84">
        <f>IFERROR('1.20 Wine share of exp'!T6/'1.20 Wine share of exp'!$B6,"")</f>
        <v>1.2492636848272389</v>
      </c>
      <c r="U6" s="84">
        <f>IFERROR('1.20 Wine share of exp'!U6/'1.20 Wine share of exp'!$B6,"")</f>
        <v>1.2188394304568131</v>
      </c>
      <c r="V6" s="84">
        <f>IFERROR('1.20 Wine share of exp'!V6/'1.20 Wine share of exp'!$B6,"")</f>
        <v>1.422045658265054</v>
      </c>
      <c r="W6" s="84">
        <f>IFERROR('1.20 Wine share of exp'!W6/'1.20 Wine share of exp'!$B6,"")</f>
        <v>0.83498925174112393</v>
      </c>
      <c r="X6" s="84">
        <f>IFERROR('1.20 Wine share of exp'!X6/'1.20 Wine share of exp'!$B6,"")</f>
        <v>1.9654856268258794</v>
      </c>
      <c r="Y6" s="84">
        <f>IFERROR('1.20 Wine share of exp'!Y6/'1.20 Wine share of exp'!$B6,"")</f>
        <v>0.67803962374409399</v>
      </c>
      <c r="Z6" s="84">
        <f>IFERROR('1.20 Wine share of exp'!Z6/'1.20 Wine share of exp'!$B6,"")</f>
        <v>0.59850831934281978</v>
      </c>
      <c r="AA6" s="84">
        <f>IFERROR('1.20 Wine share of exp'!AA6/'1.20 Wine share of exp'!$B6,"")</f>
        <v>2.0534477235169013</v>
      </c>
      <c r="AB6" s="84">
        <f>IFERROR('1.20 Wine share of exp'!AB6/'1.20 Wine share of exp'!$B6,"")</f>
        <v>0.73878852848392063</v>
      </c>
      <c r="AC6" s="84">
        <f>IFERROR('1.20 Wine share of exp'!AC6/'1.20 Wine share of exp'!$B6,"")</f>
        <v>0.78485102300281129</v>
      </c>
      <c r="AD6" s="84">
        <f>IFERROR('1.20 Wine share of exp'!AD6/'1.20 Wine share of exp'!$B6,"")</f>
        <v>2.4783269333557731</v>
      </c>
      <c r="AE6" s="84">
        <f>IFERROR('1.20 Wine share of exp'!AE6/'1.20 Wine share of exp'!$B6,"")</f>
        <v>1.0117920879325537</v>
      </c>
      <c r="AF6" s="84">
        <f>IFERROR('1.20 Wine share of exp'!AF6/'1.20 Wine share of exp'!$B6,"")</f>
        <v>0.90989931895717258</v>
      </c>
      <c r="AG6" s="84">
        <f>IFERROR('1.20 Wine share of exp'!AG6/'1.20 Wine share of exp'!$B6,"")</f>
        <v>1.0163412943664965</v>
      </c>
      <c r="AH6" s="84">
        <f>IFERROR('1.20 Wine share of exp'!AH6/'1.20 Wine share of exp'!$B6,"")</f>
        <v>2.4388963663421452</v>
      </c>
      <c r="AI6" s="84">
        <f>IFERROR('1.20 Wine share of exp'!AI6/'1.20 Wine share of exp'!$B6,"")</f>
        <v>0.33181769805070888</v>
      </c>
      <c r="AJ6" s="84">
        <f>IFERROR('1.20 Wine share of exp'!AJ6/'1.20 Wine share of exp'!$B6,"")</f>
        <v>0.59926482223174915</v>
      </c>
      <c r="AK6" s="84">
        <f>IFERROR('1.20 Wine share of exp'!AK6/'1.20 Wine share of exp'!$B6,"")</f>
        <v>0.66705914826032775</v>
      </c>
      <c r="AL6" s="84">
        <f>IFERROR('1.20 Wine share of exp'!AL6/'1.20 Wine share of exp'!$B6,"")</f>
        <v>0.99420111200964112</v>
      </c>
      <c r="AM6" s="84">
        <f>IFERROR('1.20 Wine share of exp'!AM6/'1.20 Wine share of exp'!$B6,"")</f>
        <v>0.95973721394522371</v>
      </c>
      <c r="AN6" s="84">
        <f>IFERROR('1.20 Wine share of exp'!AN6/'1.20 Wine share of exp'!$B6,"")</f>
        <v>2.6722250412370427</v>
      </c>
      <c r="AO6" s="84">
        <f>IFERROR('1.20 Wine share of exp'!AO6/'1.20 Wine share of exp'!$B6,"")</f>
        <v>0.92160139900437854</v>
      </c>
      <c r="AP6" s="84">
        <f>IFERROR('1.20 Wine share of exp'!AP6/'1.20 Wine share of exp'!$B6,"")</f>
        <v>0.41949112322910942</v>
      </c>
      <c r="AQ6" s="84">
        <f>IFERROR('1.20 Wine share of exp'!AQ6/'1.20 Wine share of exp'!$B6,"")</f>
        <v>1.8003388633528228</v>
      </c>
      <c r="AR6" s="84">
        <f>IFERROR('1.20 Wine share of exp'!AR6/'1.20 Wine share of exp'!$B6,"")</f>
        <v>0.14837572012785896</v>
      </c>
      <c r="AS6" s="84">
        <f>IFERROR('1.20 Wine share of exp'!AS6/'1.20 Wine share of exp'!$B6,"")</f>
        <v>0.447118489373941</v>
      </c>
      <c r="AT6" s="84">
        <f>IFERROR('1.20 Wine share of exp'!AT6/'1.20 Wine share of exp'!$B6,"")</f>
        <v>1.3923397466176053</v>
      </c>
      <c r="AU6" s="84">
        <f>IFERROR('1.20 Wine share of exp'!AU6/'1.20 Wine share of exp'!$B6,"")</f>
        <v>0.12682825754750132</v>
      </c>
      <c r="AV6" s="84">
        <f>IFERROR('1.20 Wine share of exp'!AV6/'1.20 Wine share of exp'!$B6,"")</f>
        <v>0.33072448132690013</v>
      </c>
      <c r="AW6" s="84">
        <f>IFERROR('1.20 Wine share of exp'!AW6/'1.20 Wine share of exp'!$B6,"")</f>
        <v>0.13977730749991038</v>
      </c>
      <c r="AX6" s="84">
        <f>IFERROR('1.20 Wine share of exp'!AX6/'1.20 Wine share of exp'!$B6,"")</f>
        <v>0.52715806036012902</v>
      </c>
      <c r="AY6" s="84">
        <f>IFERROR('1.20 Wine share of exp'!AY6/'1.20 Wine share of exp'!$B6,"")</f>
        <v>0.11621596617666753</v>
      </c>
      <c r="AZ6" s="84">
        <f>IFERROR('1.20 Wine share of exp'!AZ6/'1.20 Wine share of exp'!$B6,"")</f>
        <v>0.15845193949483397</v>
      </c>
      <c r="BA6" s="84">
        <f>IFERROR('1.20 Wine share of exp'!BA6/'1.20 Wine share of exp'!$B6,"")</f>
        <v>0.33404495373382781</v>
      </c>
      <c r="BB6" s="84">
        <f>IFERROR('1.20 Wine share of exp'!BB6/'1.20 Wine share of exp'!$B6,"")</f>
        <v>2.8479314051581603</v>
      </c>
      <c r="BC6" s="84">
        <f>IFERROR('1.20 Wine share of exp'!BC6/'1.20 Wine share of exp'!$B6,"")</f>
        <v>8.6263890124753953E-2</v>
      </c>
      <c r="BD6" s="84">
        <f>IFERROR('1.20 Wine share of exp'!BD6/'1.20 Wine share of exp'!$B6,"")</f>
        <v>0.6814198774071305</v>
      </c>
      <c r="BE6" s="84">
        <f>IFERROR('1.20 Wine share of exp'!BE6/'1.20 Wine share of exp'!$B6,"")</f>
        <v>2.6401919934128779</v>
      </c>
      <c r="BF6" s="84">
        <f>IFERROR('1.20 Wine share of exp'!BF6/'1.20 Wine share of exp'!$B6,"")</f>
        <v>0.23755394713145736</v>
      </c>
      <c r="BG6" s="84">
        <f>IFERROR('1.20 Wine share of exp'!BG6/'1.20 Wine share of exp'!$B6,"")</f>
        <v>0.28254797876787241</v>
      </c>
      <c r="BH6" s="84" t="str">
        <f>IFERROR('1.20 Wine share of exp'!BH6/'1.20 Wine share of exp'!$B6,"")</f>
        <v/>
      </c>
      <c r="BI6" s="84">
        <f>IFERROR('1.20 Wine share of exp'!BI6/'1.20 Wine share of exp'!$B6,"")</f>
        <v>1.2100578568288018</v>
      </c>
      <c r="BJ6" s="84">
        <f>IFERROR('1.20 Wine share of exp'!BJ6/'1.20 Wine share of exp'!$B6,"")</f>
        <v>0.81839326645426047</v>
      </c>
      <c r="BK6" s="84">
        <f>IFERROR('1.20 Wine share of exp'!BK6/'1.20 Wine share of exp'!$B6,"")</f>
        <v>1.436522279973363</v>
      </c>
      <c r="BL6" s="84">
        <f>IFERROR('1.20 Wine share of exp'!BL6/'1.20 Wine share of exp'!$B6,"")</f>
        <v>0.23275539079328872</v>
      </c>
      <c r="BM6" s="84" t="str">
        <f>IFERROR('1.20 Wine share of exp'!BM6/'1.20 Wine share of exp'!$B6,"")</f>
        <v/>
      </c>
      <c r="BN6" s="84">
        <f>IFERROR('1.20 Wine share of exp'!BN6/'1.20 Wine share of exp'!$B6,"")</f>
        <v>0.70154921337524356</v>
      </c>
      <c r="BO6" s="84">
        <f>IFERROR('1.20 Wine share of exp'!BO6/'1.20 Wine share of exp'!$B6,"")</f>
        <v>2.0019816445684455</v>
      </c>
      <c r="BP6" s="84">
        <f>IFERROR('1.20 Wine share of exp'!BP6/'1.20 Wine share of exp'!$B6,"")</f>
        <v>0.57561634884123436</v>
      </c>
      <c r="BQ6" s="84">
        <f>IFERROR('1.20 Wine share of exp'!BQ6/'1.20 Wine share of exp'!$B6,"")</f>
        <v>0.8171557032432839</v>
      </c>
      <c r="BR6" s="84">
        <f>IFERROR('1.20 Wine share of exp'!BR6/'1.20 Wine share of exp'!$B6,"")</f>
        <v>0.96880523356989601</v>
      </c>
      <c r="BS6" s="84">
        <f>IFERROR('1.20 Wine share of exp'!BS6/'1.20 Wine share of exp'!$B6,"")</f>
        <v>0.79576323038496788</v>
      </c>
      <c r="BT6" s="84">
        <f>IFERROR('1.20 Wine share of exp'!BT6/'1.20 Wine share of exp'!$B6,"")</f>
        <v>1.4385316388991161</v>
      </c>
      <c r="BU6" s="84">
        <f>IFERROR('1.20 Wine share of exp'!BU6/'1.20 Wine share of exp'!$B6,"")</f>
        <v>1.6768057363318511</v>
      </c>
      <c r="BV6" s="84">
        <f>IFERROR('1.20 Wine share of exp'!BV6/'1.20 Wine share of exp'!$B6,"")</f>
        <v>1.2799369861610348</v>
      </c>
      <c r="BW6" s="84">
        <f>IFERROR('1.20 Wine share of exp'!BW6/'1.20 Wine share of exp'!$B6,"")</f>
        <v>1.9099098864220281</v>
      </c>
      <c r="BX6" s="84">
        <f>IFERROR('1.20 Wine share of exp'!BX6/'1.20 Wine share of exp'!$B6,"")</f>
        <v>0.73614166192322861</v>
      </c>
      <c r="BY6" s="84">
        <f>IFERROR('1.20 Wine share of exp'!BY6/'1.20 Wine share of exp'!$B6,"")</f>
        <v>2.3895973405776085</v>
      </c>
      <c r="BZ6" s="84">
        <f>IFERROR('1.20 Wine share of exp'!BZ6/'1.20 Wine share of exp'!$B6,"")</f>
        <v>0.94926997279188785</v>
      </c>
      <c r="CA6" s="84">
        <f>IFERROR('1.20 Wine share of exp'!CA6/'1.20 Wine share of exp'!$B6,"")</f>
        <v>2.041209154528604</v>
      </c>
      <c r="CB6" s="84">
        <f>IFERROR('1.20 Wine share of exp'!CB6/'1.20 Wine share of exp'!$B6,"")</f>
        <v>0.87880877946192659</v>
      </c>
      <c r="CC6" s="84">
        <f>IFERROR('1.20 Wine share of exp'!CC6/'1.20 Wine share of exp'!$B6,"")</f>
        <v>2.0348040252409034</v>
      </c>
      <c r="CD6" s="84">
        <f>IFERROR('1.20 Wine share of exp'!CD6/'1.20 Wine share of exp'!$B6,"")</f>
        <v>0.95812805232577147</v>
      </c>
      <c r="CE6" s="84">
        <f>IFERROR('1.20 Wine share of exp'!CE6/'1.20 Wine share of exp'!$B6,"")</f>
        <v>1.1917038176785681</v>
      </c>
      <c r="CF6" s="84">
        <f>IFERROR('1.20 Wine share of exp'!CF6/'1.20 Wine share of exp'!$B6,"")</f>
        <v>2.2288767974031209</v>
      </c>
      <c r="CG6" s="84">
        <f>IFERROR('1.20 Wine share of exp'!CG6/'1.20 Wine share of exp'!$B6,"")</f>
        <v>0.78171533062186294</v>
      </c>
      <c r="CH6" s="84">
        <f>IFERROR('1.20 Wine share of exp'!CH6/'1.20 Wine share of exp'!$B6,"")</f>
        <v>1.5070791999508988</v>
      </c>
      <c r="CI6" s="84">
        <f>IFERROR('1.20 Wine share of exp'!CI6/'1.20 Wine share of exp'!$B6,"")</f>
        <v>2.14824707390623</v>
      </c>
      <c r="CJ6" s="84">
        <f>IFERROR('1.20 Wine share of exp'!CJ6/'1.20 Wine share of exp'!$B6,"")</f>
        <v>0.48904252755416927</v>
      </c>
      <c r="CK6" s="84">
        <f>IFERROR('1.20 Wine share of exp'!CK6/'1.20 Wine share of exp'!$B6,"")</f>
        <v>1.1387374693795234</v>
      </c>
      <c r="CL6" s="84">
        <f>IFERROR('1.20 Wine share of exp'!CL6/'1.20 Wine share of exp'!$B6,"")</f>
        <v>1.8605519779890534</v>
      </c>
      <c r="CM6" s="84">
        <f>IFERROR('1.20 Wine share of exp'!CM6/'1.20 Wine share of exp'!$B6,"")</f>
        <v>1.4036420880667704</v>
      </c>
      <c r="CN6" s="84">
        <f>IFERROR('1.20 Wine share of exp'!CN6/'1.20 Wine share of exp'!$B6,"")</f>
        <v>0.35432724150691897</v>
      </c>
      <c r="CO6" s="84">
        <f>IFERROR('1.20 Wine share of exp'!CO6/'1.20 Wine share of exp'!$B6,"")</f>
        <v>0.38953586599457068</v>
      </c>
      <c r="CP6" s="84">
        <f>IFERROR('1.20 Wine share of exp'!CP6/'1.20 Wine share of exp'!$B6,"")</f>
        <v>0.68964981348690679</v>
      </c>
      <c r="CR6" s="88"/>
    </row>
    <row r="7" spans="1:96" x14ac:dyDescent="0.25">
      <c r="A7" s="78" t="s">
        <v>28</v>
      </c>
      <c r="B7" s="84">
        <f>IFERROR('1.20 Wine share of exp'!B7/'1.20 Wine share of exp'!$B7,"")</f>
        <v>1</v>
      </c>
      <c r="C7" s="84">
        <f>IFERROR('1.20 Wine share of exp'!C7/'1.20 Wine share of exp'!$B7,"")</f>
        <v>0.64006757191211849</v>
      </c>
      <c r="D7" s="84">
        <f>IFERROR('1.20 Wine share of exp'!D7/'1.20 Wine share of exp'!$B7,"")</f>
        <v>1.1151349980785239</v>
      </c>
      <c r="E7" s="84">
        <f>IFERROR('1.20 Wine share of exp'!E7/'1.20 Wine share of exp'!$B7,"")</f>
        <v>0.5658497098148374</v>
      </c>
      <c r="F7" s="84">
        <f>IFERROR('1.20 Wine share of exp'!F7/'1.20 Wine share of exp'!$B7,"")</f>
        <v>0.75156908219901186</v>
      </c>
      <c r="G7" s="84">
        <f>IFERROR('1.20 Wine share of exp'!G7/'1.20 Wine share of exp'!$B7,"")</f>
        <v>2.6906201199747879E-2</v>
      </c>
      <c r="H7" s="84">
        <f>IFERROR('1.20 Wine share of exp'!H7/'1.20 Wine share of exp'!$B7,"")</f>
        <v>0.65107527946658073</v>
      </c>
      <c r="I7" s="84">
        <f>IFERROR('1.20 Wine share of exp'!I7/'1.20 Wine share of exp'!$B7,"")</f>
        <v>0.96774099715727346</v>
      </c>
      <c r="J7" s="84">
        <f>IFERROR('1.20 Wine share of exp'!J7/'1.20 Wine share of exp'!$B7,"")</f>
        <v>0.82764665285372374</v>
      </c>
      <c r="K7" s="84">
        <f>IFERROR('1.20 Wine share of exp'!K7/'1.20 Wine share of exp'!$B7,"")</f>
        <v>0.36695343268221609</v>
      </c>
      <c r="L7" s="84" t="str">
        <f>IFERROR('1.20 Wine share of exp'!L7/'1.20 Wine share of exp'!$B7,"")</f>
        <v/>
      </c>
      <c r="M7" s="84">
        <f>IFERROR('1.20 Wine share of exp'!M7/'1.20 Wine share of exp'!$B7,"")</f>
        <v>0.15722633310021897</v>
      </c>
      <c r="N7" s="84">
        <f>IFERROR('1.20 Wine share of exp'!N7/'1.20 Wine share of exp'!$B7,"")</f>
        <v>0.6116072936230853</v>
      </c>
      <c r="O7" s="84">
        <f>IFERROR('1.20 Wine share of exp'!O7/'1.20 Wine share of exp'!$B7,"")</f>
        <v>0.40165743403707971</v>
      </c>
      <c r="P7" s="84">
        <f>IFERROR('1.20 Wine share of exp'!P7/'1.20 Wine share of exp'!$B7,"")</f>
        <v>0.50270044624785881</v>
      </c>
      <c r="Q7" s="84">
        <f>IFERROR('1.20 Wine share of exp'!Q7/'1.20 Wine share of exp'!$B7,"")</f>
        <v>0.13492365590923308</v>
      </c>
      <c r="R7" s="84">
        <f>IFERROR('1.20 Wine share of exp'!R7/'1.20 Wine share of exp'!$B7,"")</f>
        <v>0.2682310867490994</v>
      </c>
      <c r="S7" s="84">
        <f>IFERROR('1.20 Wine share of exp'!S7/'1.20 Wine share of exp'!$B7,"")</f>
        <v>0.2240806500197875</v>
      </c>
      <c r="T7" s="84">
        <f>IFERROR('1.20 Wine share of exp'!T7/'1.20 Wine share of exp'!$B7,"")</f>
        <v>1.2683079010369702</v>
      </c>
      <c r="U7" s="84">
        <f>IFERROR('1.20 Wine share of exp'!U7/'1.20 Wine share of exp'!$B7,"")</f>
        <v>1.2309517606557596</v>
      </c>
      <c r="V7" s="84">
        <f>IFERROR('1.20 Wine share of exp'!V7/'1.20 Wine share of exp'!$B7,"")</f>
        <v>1.4690119677968596</v>
      </c>
      <c r="W7" s="84">
        <f>IFERROR('1.20 Wine share of exp'!W7/'1.20 Wine share of exp'!$B7,"")</f>
        <v>0.83926842994817941</v>
      </c>
      <c r="X7" s="84">
        <f>IFERROR('1.20 Wine share of exp'!X7/'1.20 Wine share of exp'!$B7,"")</f>
        <v>1.8044373405845344</v>
      </c>
      <c r="Y7" s="84">
        <f>IFERROR('1.20 Wine share of exp'!Y7/'1.20 Wine share of exp'!$B7,"")</f>
        <v>0.63103245054644053</v>
      </c>
      <c r="Z7" s="84">
        <f>IFERROR('1.20 Wine share of exp'!Z7/'1.20 Wine share of exp'!$B7,"")</f>
        <v>0.61073130939745046</v>
      </c>
      <c r="AA7" s="84">
        <f>IFERROR('1.20 Wine share of exp'!AA7/'1.20 Wine share of exp'!$B7,"")</f>
        <v>2.0946264672679114</v>
      </c>
      <c r="AB7" s="84">
        <f>IFERROR('1.20 Wine share of exp'!AB7/'1.20 Wine share of exp'!$B7,"")</f>
        <v>0.77275473346927603</v>
      </c>
      <c r="AC7" s="84">
        <f>IFERROR('1.20 Wine share of exp'!AC7/'1.20 Wine share of exp'!$B7,"")</f>
        <v>0.70466904068844904</v>
      </c>
      <c r="AD7" s="84">
        <f>IFERROR('1.20 Wine share of exp'!AD7/'1.20 Wine share of exp'!$B7,"")</f>
        <v>2.4526586059931867</v>
      </c>
      <c r="AE7" s="84">
        <f>IFERROR('1.20 Wine share of exp'!AE7/'1.20 Wine share of exp'!$B7,"")</f>
        <v>1.1848355928790451</v>
      </c>
      <c r="AF7" s="84">
        <f>IFERROR('1.20 Wine share of exp'!AF7/'1.20 Wine share of exp'!$B7,"")</f>
        <v>0.84045785884914737</v>
      </c>
      <c r="AG7" s="84">
        <f>IFERROR('1.20 Wine share of exp'!AG7/'1.20 Wine share of exp'!$B7,"")</f>
        <v>1.1023132703901961</v>
      </c>
      <c r="AH7" s="84">
        <f>IFERROR('1.20 Wine share of exp'!AH7/'1.20 Wine share of exp'!$B7,"")</f>
        <v>2.480308510603082</v>
      </c>
      <c r="AI7" s="84">
        <f>IFERROR('1.20 Wine share of exp'!AI7/'1.20 Wine share of exp'!$B7,"")</f>
        <v>0.32524286955269754</v>
      </c>
      <c r="AJ7" s="84">
        <f>IFERROR('1.20 Wine share of exp'!AJ7/'1.20 Wine share of exp'!$B7,"")</f>
        <v>0.67849150736858277</v>
      </c>
      <c r="AK7" s="84">
        <f>IFERROR('1.20 Wine share of exp'!AK7/'1.20 Wine share of exp'!$B7,"")</f>
        <v>0.69742519110839218</v>
      </c>
      <c r="AL7" s="84">
        <f>IFERROR('1.20 Wine share of exp'!AL7/'1.20 Wine share of exp'!$B7,"")</f>
        <v>0.86301958407179746</v>
      </c>
      <c r="AM7" s="84">
        <f>IFERROR('1.20 Wine share of exp'!AM7/'1.20 Wine share of exp'!$B7,"")</f>
        <v>1.0133819083748505</v>
      </c>
      <c r="AN7" s="84">
        <f>IFERROR('1.20 Wine share of exp'!AN7/'1.20 Wine share of exp'!$B7,"")</f>
        <v>2.6846028537941726</v>
      </c>
      <c r="AO7" s="84">
        <f>IFERROR('1.20 Wine share of exp'!AO7/'1.20 Wine share of exp'!$B7,"")</f>
        <v>0.839613867886978</v>
      </c>
      <c r="AP7" s="84">
        <f>IFERROR('1.20 Wine share of exp'!AP7/'1.20 Wine share of exp'!$B7,"")</f>
        <v>0.4227110491008767</v>
      </c>
      <c r="AQ7" s="84">
        <f>IFERROR('1.20 Wine share of exp'!AQ7/'1.20 Wine share of exp'!$B7,"")</f>
        <v>1.7943209791949069</v>
      </c>
      <c r="AR7" s="84">
        <f>IFERROR('1.20 Wine share of exp'!AR7/'1.20 Wine share of exp'!$B7,"")</f>
        <v>0.15088707887968875</v>
      </c>
      <c r="AS7" s="84">
        <f>IFERROR('1.20 Wine share of exp'!AS7/'1.20 Wine share of exp'!$B7,"")</f>
        <v>0.45159759846559649</v>
      </c>
      <c r="AT7" s="84">
        <f>IFERROR('1.20 Wine share of exp'!AT7/'1.20 Wine share of exp'!$B7,"")</f>
        <v>1.296709506083171</v>
      </c>
      <c r="AU7" s="84">
        <f>IFERROR('1.20 Wine share of exp'!AU7/'1.20 Wine share of exp'!$B7,"")</f>
        <v>0.10012863074528643</v>
      </c>
      <c r="AV7" s="84">
        <f>IFERROR('1.20 Wine share of exp'!AV7/'1.20 Wine share of exp'!$B7,"")</f>
        <v>0.35085602040508856</v>
      </c>
      <c r="AW7" s="84">
        <f>IFERROR('1.20 Wine share of exp'!AW7/'1.20 Wine share of exp'!$B7,"")</f>
        <v>0.13329231175431538</v>
      </c>
      <c r="AX7" s="84">
        <f>IFERROR('1.20 Wine share of exp'!AX7/'1.20 Wine share of exp'!$B7,"")</f>
        <v>0.52106549022409021</v>
      </c>
      <c r="AY7" s="84">
        <f>IFERROR('1.20 Wine share of exp'!AY7/'1.20 Wine share of exp'!$B7,"")</f>
        <v>0.13119325053035077</v>
      </c>
      <c r="AZ7" s="84">
        <f>IFERROR('1.20 Wine share of exp'!AZ7/'1.20 Wine share of exp'!$B7,"")</f>
        <v>0.16754405231333308</v>
      </c>
      <c r="BA7" s="84">
        <f>IFERROR('1.20 Wine share of exp'!BA7/'1.20 Wine share of exp'!$B7,"")</f>
        <v>0.28831568103086186</v>
      </c>
      <c r="BB7" s="84">
        <f>IFERROR('1.20 Wine share of exp'!BB7/'1.20 Wine share of exp'!$B7,"")</f>
        <v>2.7659352926526806</v>
      </c>
      <c r="BC7" s="84">
        <f>IFERROR('1.20 Wine share of exp'!BC7/'1.20 Wine share of exp'!$B7,"")</f>
        <v>0.10146204379563224</v>
      </c>
      <c r="BD7" s="84">
        <f>IFERROR('1.20 Wine share of exp'!BD7/'1.20 Wine share of exp'!$B7,"")</f>
        <v>0.70121536042434729</v>
      </c>
      <c r="BE7" s="84">
        <f>IFERROR('1.20 Wine share of exp'!BE7/'1.20 Wine share of exp'!$B7,"")</f>
        <v>2.6893867309387316</v>
      </c>
      <c r="BF7" s="84">
        <f>IFERROR('1.20 Wine share of exp'!BF7/'1.20 Wine share of exp'!$B7,"")</f>
        <v>0.25187643397294457</v>
      </c>
      <c r="BG7" s="84">
        <f>IFERROR('1.20 Wine share of exp'!BG7/'1.20 Wine share of exp'!$B7,"")</f>
        <v>0.33812908349615695</v>
      </c>
      <c r="BH7" s="84" t="str">
        <f>IFERROR('1.20 Wine share of exp'!BH7/'1.20 Wine share of exp'!$B7,"")</f>
        <v/>
      </c>
      <c r="BI7" s="84">
        <f>IFERROR('1.20 Wine share of exp'!BI7/'1.20 Wine share of exp'!$B7,"")</f>
        <v>1.2277088104400322</v>
      </c>
      <c r="BJ7" s="84">
        <f>IFERROR('1.20 Wine share of exp'!BJ7/'1.20 Wine share of exp'!$B7,"")</f>
        <v>0.81304066132250341</v>
      </c>
      <c r="BK7" s="84">
        <f>IFERROR('1.20 Wine share of exp'!BK7/'1.20 Wine share of exp'!$B7,"")</f>
        <v>1.4398573018620084</v>
      </c>
      <c r="BL7" s="84">
        <f>IFERROR('1.20 Wine share of exp'!BL7/'1.20 Wine share of exp'!$B7,"")</f>
        <v>0.3284754397556926</v>
      </c>
      <c r="BM7" s="84" t="str">
        <f>IFERROR('1.20 Wine share of exp'!BM7/'1.20 Wine share of exp'!$B7,"")</f>
        <v/>
      </c>
      <c r="BN7" s="84">
        <f>IFERROR('1.20 Wine share of exp'!BN7/'1.20 Wine share of exp'!$B7,"")</f>
        <v>0.72166993625694542</v>
      </c>
      <c r="BO7" s="84">
        <f>IFERROR('1.20 Wine share of exp'!BO7/'1.20 Wine share of exp'!$B7,"")</f>
        <v>1.796501748708766</v>
      </c>
      <c r="BP7" s="84">
        <f>IFERROR('1.20 Wine share of exp'!BP7/'1.20 Wine share of exp'!$B7,"")</f>
        <v>0.62517262323098577</v>
      </c>
      <c r="BQ7" s="84">
        <f>IFERROR('1.20 Wine share of exp'!BQ7/'1.20 Wine share of exp'!$B7,"")</f>
        <v>0.86516944032208121</v>
      </c>
      <c r="BR7" s="84">
        <f>IFERROR('1.20 Wine share of exp'!BR7/'1.20 Wine share of exp'!$B7,"")</f>
        <v>1.0359241228835827</v>
      </c>
      <c r="BS7" s="84">
        <f>IFERROR('1.20 Wine share of exp'!BS7/'1.20 Wine share of exp'!$B7,"")</f>
        <v>0.83952041727068982</v>
      </c>
      <c r="BT7" s="84">
        <f>IFERROR('1.20 Wine share of exp'!BT7/'1.20 Wine share of exp'!$B7,"")</f>
        <v>1.4588690597609362</v>
      </c>
      <c r="BU7" s="84">
        <f>IFERROR('1.20 Wine share of exp'!BU7/'1.20 Wine share of exp'!$B7,"")</f>
        <v>1.7428819347148725</v>
      </c>
      <c r="BV7" s="84">
        <f>IFERROR('1.20 Wine share of exp'!BV7/'1.20 Wine share of exp'!$B7,"")</f>
        <v>1.3139295529449071</v>
      </c>
      <c r="BW7" s="84">
        <f>IFERROR('1.20 Wine share of exp'!BW7/'1.20 Wine share of exp'!$B7,"")</f>
        <v>1.938270449382723</v>
      </c>
      <c r="BX7" s="84">
        <f>IFERROR('1.20 Wine share of exp'!BX7/'1.20 Wine share of exp'!$B7,"")</f>
        <v>0.76512875030269467</v>
      </c>
      <c r="BY7" s="84">
        <f>IFERROR('1.20 Wine share of exp'!BY7/'1.20 Wine share of exp'!$B7,"")</f>
        <v>2.4062297867760551</v>
      </c>
      <c r="BZ7" s="84">
        <f>IFERROR('1.20 Wine share of exp'!BZ7/'1.20 Wine share of exp'!$B7,"")</f>
        <v>0.95404067316498664</v>
      </c>
      <c r="CA7" s="84">
        <f>IFERROR('1.20 Wine share of exp'!CA7/'1.20 Wine share of exp'!$B7,"")</f>
        <v>2.0588699655359659</v>
      </c>
      <c r="CB7" s="84">
        <f>IFERROR('1.20 Wine share of exp'!CB7/'1.20 Wine share of exp'!$B7,"")</f>
        <v>0.90511327039843503</v>
      </c>
      <c r="CC7" s="84">
        <f>IFERROR('1.20 Wine share of exp'!CC7/'1.20 Wine share of exp'!$B7,"")</f>
        <v>2.0410687013135744</v>
      </c>
      <c r="CD7" s="84">
        <f>IFERROR('1.20 Wine share of exp'!CD7/'1.20 Wine share of exp'!$B7,"")</f>
        <v>1.0190465797804811</v>
      </c>
      <c r="CE7" s="84">
        <f>IFERROR('1.20 Wine share of exp'!CE7/'1.20 Wine share of exp'!$B7,"")</f>
        <v>1.2213470274485363</v>
      </c>
      <c r="CF7" s="84">
        <f>IFERROR('1.20 Wine share of exp'!CF7/'1.20 Wine share of exp'!$B7,"")</f>
        <v>2.2291512138902401</v>
      </c>
      <c r="CG7" s="84">
        <f>IFERROR('1.20 Wine share of exp'!CG7/'1.20 Wine share of exp'!$B7,"")</f>
        <v>0.7825092912935846</v>
      </c>
      <c r="CH7" s="84">
        <f>IFERROR('1.20 Wine share of exp'!CH7/'1.20 Wine share of exp'!$B7,"")</f>
        <v>1.5605551350524172</v>
      </c>
      <c r="CI7" s="84">
        <f>IFERROR('1.20 Wine share of exp'!CI7/'1.20 Wine share of exp'!$B7,"")</f>
        <v>2.1556511558548133</v>
      </c>
      <c r="CJ7" s="84">
        <f>IFERROR('1.20 Wine share of exp'!CJ7/'1.20 Wine share of exp'!$B7,"")</f>
        <v>0.53264974713227475</v>
      </c>
      <c r="CK7" s="84">
        <f>IFERROR('1.20 Wine share of exp'!CK7/'1.20 Wine share of exp'!$B7,"")</f>
        <v>1.2044841915460536</v>
      </c>
      <c r="CL7" s="84">
        <f>IFERROR('1.20 Wine share of exp'!CL7/'1.20 Wine share of exp'!$B7,"")</f>
        <v>1.9144699106228908</v>
      </c>
      <c r="CM7" s="84">
        <f>IFERROR('1.20 Wine share of exp'!CM7/'1.20 Wine share of exp'!$B7,"")</f>
        <v>1.6036866947200241</v>
      </c>
      <c r="CN7" s="84">
        <f>IFERROR('1.20 Wine share of exp'!CN7/'1.20 Wine share of exp'!$B7,"")</f>
        <v>0.35562315495865043</v>
      </c>
      <c r="CO7" s="84">
        <f>IFERROR('1.20 Wine share of exp'!CO7/'1.20 Wine share of exp'!$B7,"")</f>
        <v>0.4006432793640925</v>
      </c>
      <c r="CP7" s="84">
        <f>IFERROR('1.20 Wine share of exp'!CP7/'1.20 Wine share of exp'!$B7,"")</f>
        <v>0.7161864400791943</v>
      </c>
      <c r="CR7" s="88"/>
    </row>
    <row r="8" spans="1:96" x14ac:dyDescent="0.25">
      <c r="A8" s="78" t="s">
        <v>29</v>
      </c>
      <c r="B8" s="84">
        <f>IFERROR('1.20 Wine share of exp'!B8/'1.20 Wine share of exp'!$B8,"")</f>
        <v>1</v>
      </c>
      <c r="C8" s="84">
        <f>IFERROR('1.20 Wine share of exp'!C8/'1.20 Wine share of exp'!$B8,"")</f>
        <v>0.62692574904253606</v>
      </c>
      <c r="D8" s="84">
        <f>IFERROR('1.20 Wine share of exp'!D8/'1.20 Wine share of exp'!$B8,"")</f>
        <v>1.1442235059166981</v>
      </c>
      <c r="E8" s="84">
        <f>IFERROR('1.20 Wine share of exp'!E8/'1.20 Wine share of exp'!$B8,"")</f>
        <v>0.55179780310110393</v>
      </c>
      <c r="F8" s="84">
        <f>IFERROR('1.20 Wine share of exp'!F8/'1.20 Wine share of exp'!$B8,"")</f>
        <v>0.79586791155725523</v>
      </c>
      <c r="G8" s="84">
        <f>IFERROR('1.20 Wine share of exp'!G8/'1.20 Wine share of exp'!$B8,"")</f>
        <v>3.1931667287114308E-2</v>
      </c>
      <c r="H8" s="84">
        <f>IFERROR('1.20 Wine share of exp'!H8/'1.20 Wine share of exp'!$B8,"")</f>
        <v>0.70608686583353775</v>
      </c>
      <c r="I8" s="84">
        <f>IFERROR('1.20 Wine share of exp'!I8/'1.20 Wine share of exp'!$B8,"")</f>
        <v>0.99382743867253265</v>
      </c>
      <c r="J8" s="84">
        <f>IFERROR('1.20 Wine share of exp'!J8/'1.20 Wine share of exp'!$B8,"")</f>
        <v>0.85470131837080698</v>
      </c>
      <c r="K8" s="84">
        <f>IFERROR('1.20 Wine share of exp'!K8/'1.20 Wine share of exp'!$B8,"")</f>
        <v>0.39538012496647618</v>
      </c>
      <c r="L8" s="84" t="str">
        <f>IFERROR('1.20 Wine share of exp'!L8/'1.20 Wine share of exp'!$B8,"")</f>
        <v/>
      </c>
      <c r="M8" s="84">
        <f>IFERROR('1.20 Wine share of exp'!M8/'1.20 Wine share of exp'!$B8,"")</f>
        <v>0.163174803585073</v>
      </c>
      <c r="N8" s="84">
        <f>IFERROR('1.20 Wine share of exp'!N8/'1.20 Wine share of exp'!$B8,"")</f>
        <v>0.65110129488596036</v>
      </c>
      <c r="O8" s="84">
        <f>IFERROR('1.20 Wine share of exp'!O8/'1.20 Wine share of exp'!$B8,"")</f>
        <v>0.43183304452978083</v>
      </c>
      <c r="P8" s="84">
        <f>IFERROR('1.20 Wine share of exp'!P8/'1.20 Wine share of exp'!$B8,"")</f>
        <v>0.51537283738254214</v>
      </c>
      <c r="Q8" s="84">
        <f>IFERROR('1.20 Wine share of exp'!Q8/'1.20 Wine share of exp'!$B8,"")</f>
        <v>0.13795400854212644</v>
      </c>
      <c r="R8" s="84">
        <f>IFERROR('1.20 Wine share of exp'!R8/'1.20 Wine share of exp'!$B8,"")</f>
        <v>0.24152182299248703</v>
      </c>
      <c r="S8" s="84">
        <f>IFERROR('1.20 Wine share of exp'!S8/'1.20 Wine share of exp'!$B8,"")</f>
        <v>0.22354175027107048</v>
      </c>
      <c r="T8" s="84">
        <f>IFERROR('1.20 Wine share of exp'!T8/'1.20 Wine share of exp'!$B8,"")</f>
        <v>1.288636970464246</v>
      </c>
      <c r="U8" s="84">
        <f>IFERROR('1.20 Wine share of exp'!U8/'1.20 Wine share of exp'!$B8,"")</f>
        <v>1.2459839917104856</v>
      </c>
      <c r="V8" s="84">
        <f>IFERROR('1.20 Wine share of exp'!V8/'1.20 Wine share of exp'!$B8,"")</f>
        <v>1.5262191166641581</v>
      </c>
      <c r="W8" s="84">
        <f>IFERROR('1.20 Wine share of exp'!W8/'1.20 Wine share of exp'!$B8,"")</f>
        <v>0.84143949702944409</v>
      </c>
      <c r="X8" s="84">
        <f>IFERROR('1.20 Wine share of exp'!X8/'1.20 Wine share of exp'!$B8,"")</f>
        <v>1.7288155144403434</v>
      </c>
      <c r="Y8" s="84">
        <f>IFERROR('1.20 Wine share of exp'!Y8/'1.20 Wine share of exp'!$B8,"")</f>
        <v>0.63952630369989905</v>
      </c>
      <c r="Z8" s="84">
        <f>IFERROR('1.20 Wine share of exp'!Z8/'1.20 Wine share of exp'!$B8,"")</f>
        <v>0.61370760782349976</v>
      </c>
      <c r="AA8" s="84">
        <f>IFERROR('1.20 Wine share of exp'!AA8/'1.20 Wine share of exp'!$B8,"")</f>
        <v>2.0753885816060298</v>
      </c>
      <c r="AB8" s="84">
        <f>IFERROR('1.20 Wine share of exp'!AB8/'1.20 Wine share of exp'!$B8,"")</f>
        <v>0.79399645241998429</v>
      </c>
      <c r="AC8" s="84">
        <f>IFERROR('1.20 Wine share of exp'!AC8/'1.20 Wine share of exp'!$B8,"")</f>
        <v>0.70569010879267879</v>
      </c>
      <c r="AD8" s="84">
        <f>IFERROR('1.20 Wine share of exp'!AD8/'1.20 Wine share of exp'!$B8,"")</f>
        <v>2.5956665580314264</v>
      </c>
      <c r="AE8" s="84">
        <f>IFERROR('1.20 Wine share of exp'!AE8/'1.20 Wine share of exp'!$B8,"")</f>
        <v>1.278610892385899</v>
      </c>
      <c r="AF8" s="84">
        <f>IFERROR('1.20 Wine share of exp'!AF8/'1.20 Wine share of exp'!$B8,"")</f>
        <v>0.78472772320528017</v>
      </c>
      <c r="AG8" s="84">
        <f>IFERROR('1.20 Wine share of exp'!AG8/'1.20 Wine share of exp'!$B8,"")</f>
        <v>1.0497329497184789</v>
      </c>
      <c r="AH8" s="84">
        <f>IFERROR('1.20 Wine share of exp'!AH8/'1.20 Wine share of exp'!$B8,"")</f>
        <v>2.6238322072056524</v>
      </c>
      <c r="AI8" s="84">
        <f>IFERROR('1.20 Wine share of exp'!AI8/'1.20 Wine share of exp'!$B8,"")</f>
        <v>0.32611997692195094</v>
      </c>
      <c r="AJ8" s="84">
        <f>IFERROR('1.20 Wine share of exp'!AJ8/'1.20 Wine share of exp'!$B8,"")</f>
        <v>0.68934312530140829</v>
      </c>
      <c r="AK8" s="84">
        <f>IFERROR('1.20 Wine share of exp'!AK8/'1.20 Wine share of exp'!$B8,"")</f>
        <v>0.67440129163047491</v>
      </c>
      <c r="AL8" s="84">
        <f>IFERROR('1.20 Wine share of exp'!AL8/'1.20 Wine share of exp'!$B8,"")</f>
        <v>1.0676675236428463</v>
      </c>
      <c r="AM8" s="84">
        <f>IFERROR('1.20 Wine share of exp'!AM8/'1.20 Wine share of exp'!$B8,"")</f>
        <v>1.0899888451648545</v>
      </c>
      <c r="AN8" s="84">
        <f>IFERROR('1.20 Wine share of exp'!AN8/'1.20 Wine share of exp'!$B8,"")</f>
        <v>2.6301513447040747</v>
      </c>
      <c r="AO8" s="84">
        <f>IFERROR('1.20 Wine share of exp'!AO8/'1.20 Wine share of exp'!$B8,"")</f>
        <v>0.98876997976512071</v>
      </c>
      <c r="AP8" s="84">
        <f>IFERROR('1.20 Wine share of exp'!AP8/'1.20 Wine share of exp'!$B8,"")</f>
        <v>0.42443088491649322</v>
      </c>
      <c r="AQ8" s="84">
        <f>IFERROR('1.20 Wine share of exp'!AQ8/'1.20 Wine share of exp'!$B8,"")</f>
        <v>1.7980583168467899</v>
      </c>
      <c r="AR8" s="84">
        <f>IFERROR('1.20 Wine share of exp'!AR8/'1.20 Wine share of exp'!$B8,"")</f>
        <v>0.16099988040107671</v>
      </c>
      <c r="AS8" s="84">
        <f>IFERROR('1.20 Wine share of exp'!AS8/'1.20 Wine share of exp'!$B8,"")</f>
        <v>0.44294116788084953</v>
      </c>
      <c r="AT8" s="84">
        <f>IFERROR('1.20 Wine share of exp'!AT8/'1.20 Wine share of exp'!$B8,"")</f>
        <v>1.2456928079192569</v>
      </c>
      <c r="AU8" s="84">
        <f>IFERROR('1.20 Wine share of exp'!AU8/'1.20 Wine share of exp'!$B8,"")</f>
        <v>0.10508669526987864</v>
      </c>
      <c r="AV8" s="84">
        <f>IFERROR('1.20 Wine share of exp'!AV8/'1.20 Wine share of exp'!$B8,"")</f>
        <v>0.39408915044623488</v>
      </c>
      <c r="AW8" s="84">
        <f>IFERROR('1.20 Wine share of exp'!AW8/'1.20 Wine share of exp'!$B8,"")</f>
        <v>0.14430441497945495</v>
      </c>
      <c r="AX8" s="84">
        <f>IFERROR('1.20 Wine share of exp'!AX8/'1.20 Wine share of exp'!$B8,"")</f>
        <v>0.50785521785583743</v>
      </c>
      <c r="AY8" s="84">
        <f>IFERROR('1.20 Wine share of exp'!AY8/'1.20 Wine share of exp'!$B8,"")</f>
        <v>0.14459567003056994</v>
      </c>
      <c r="AZ8" s="84">
        <f>IFERROR('1.20 Wine share of exp'!AZ8/'1.20 Wine share of exp'!$B8,"")</f>
        <v>0.17506143558568352</v>
      </c>
      <c r="BA8" s="84">
        <f>IFERROR('1.20 Wine share of exp'!BA8/'1.20 Wine share of exp'!$B8,"")</f>
        <v>0.31245181462312843</v>
      </c>
      <c r="BB8" s="84">
        <f>IFERROR('1.20 Wine share of exp'!BB8/'1.20 Wine share of exp'!$B8,"")</f>
        <v>2.6757536469123488</v>
      </c>
      <c r="BC8" s="84">
        <f>IFERROR('1.20 Wine share of exp'!BC8/'1.20 Wine share of exp'!$B8,"")</f>
        <v>0.10268733813220254</v>
      </c>
      <c r="BD8" s="84">
        <f>IFERROR('1.20 Wine share of exp'!BD8/'1.20 Wine share of exp'!$B8,"")</f>
        <v>0.71530324424650871</v>
      </c>
      <c r="BE8" s="84">
        <f>IFERROR('1.20 Wine share of exp'!BE8/'1.20 Wine share of exp'!$B8,"")</f>
        <v>2.74948236298082</v>
      </c>
      <c r="BF8" s="84">
        <f>IFERROR('1.20 Wine share of exp'!BF8/'1.20 Wine share of exp'!$B8,"")</f>
        <v>0.24872052277559373</v>
      </c>
      <c r="BG8" s="84">
        <f>IFERROR('1.20 Wine share of exp'!BG8/'1.20 Wine share of exp'!$B8,"")</f>
        <v>0.4095396533042221</v>
      </c>
      <c r="BH8" s="84" t="str">
        <f>IFERROR('1.20 Wine share of exp'!BH8/'1.20 Wine share of exp'!$B8,"")</f>
        <v/>
      </c>
      <c r="BI8" s="84">
        <f>IFERROR('1.20 Wine share of exp'!BI8/'1.20 Wine share of exp'!$B8,"")</f>
        <v>1.2527127694884619</v>
      </c>
      <c r="BJ8" s="84">
        <f>IFERROR('1.20 Wine share of exp'!BJ8/'1.20 Wine share of exp'!$B8,"")</f>
        <v>0.83149267341689137</v>
      </c>
      <c r="BK8" s="84">
        <f>IFERROR('1.20 Wine share of exp'!BK8/'1.20 Wine share of exp'!$B8,"")</f>
        <v>1.4494253169148885</v>
      </c>
      <c r="BL8" s="84">
        <f>IFERROR('1.20 Wine share of exp'!BL8/'1.20 Wine share of exp'!$B8,"")</f>
        <v>0.3910054736287924</v>
      </c>
      <c r="BM8" s="84" t="str">
        <f>IFERROR('1.20 Wine share of exp'!BM8/'1.20 Wine share of exp'!$B8,"")</f>
        <v/>
      </c>
      <c r="BN8" s="84">
        <f>IFERROR('1.20 Wine share of exp'!BN8/'1.20 Wine share of exp'!$B8,"")</f>
        <v>0.74308115866824365</v>
      </c>
      <c r="BO8" s="84">
        <f>IFERROR('1.20 Wine share of exp'!BO8/'1.20 Wine share of exp'!$B8,"")</f>
        <v>1.7667255090430078</v>
      </c>
      <c r="BP8" s="84">
        <f>IFERROR('1.20 Wine share of exp'!BP8/'1.20 Wine share of exp'!$B8,"")</f>
        <v>0.63056212439872228</v>
      </c>
      <c r="BQ8" s="84">
        <f>IFERROR('1.20 Wine share of exp'!BQ8/'1.20 Wine share of exp'!$B8,"")</f>
        <v>0.90476399585843126</v>
      </c>
      <c r="BR8" s="84">
        <f>IFERROR('1.20 Wine share of exp'!BR8/'1.20 Wine share of exp'!$B8,"")</f>
        <v>1.1019431348952433</v>
      </c>
      <c r="BS8" s="84">
        <f>IFERROR('1.20 Wine share of exp'!BS8/'1.20 Wine share of exp'!$B8,"")</f>
        <v>0.87366787802188905</v>
      </c>
      <c r="BT8" s="84">
        <f>IFERROR('1.20 Wine share of exp'!BT8/'1.20 Wine share of exp'!$B8,"")</f>
        <v>1.4704906506745563</v>
      </c>
      <c r="BU8" s="84">
        <f>IFERROR('1.20 Wine share of exp'!BU8/'1.20 Wine share of exp'!$B8,"")</f>
        <v>1.8335338960068683</v>
      </c>
      <c r="BV8" s="84">
        <f>IFERROR('1.20 Wine share of exp'!BV8/'1.20 Wine share of exp'!$B8,"")</f>
        <v>1.3542144854915947</v>
      </c>
      <c r="BW8" s="84">
        <f>IFERROR('1.20 Wine share of exp'!BW8/'1.20 Wine share of exp'!$B8,"")</f>
        <v>2.0054660806645477</v>
      </c>
      <c r="BX8" s="84">
        <f>IFERROR('1.20 Wine share of exp'!BX8/'1.20 Wine share of exp'!$B8,"")</f>
        <v>0.80043604660158663</v>
      </c>
      <c r="BY8" s="84">
        <f>IFERROR('1.20 Wine share of exp'!BY8/'1.20 Wine share of exp'!$B8,"")</f>
        <v>2.4329917807125985</v>
      </c>
      <c r="BZ8" s="84">
        <f>IFERROR('1.20 Wine share of exp'!BZ8/'1.20 Wine share of exp'!$B8,"")</f>
        <v>0.94862204184051635</v>
      </c>
      <c r="CA8" s="84">
        <f>IFERROR('1.20 Wine share of exp'!CA8/'1.20 Wine share of exp'!$B8,"")</f>
        <v>2.1046286452501093</v>
      </c>
      <c r="CB8" s="84">
        <f>IFERROR('1.20 Wine share of exp'!CB8/'1.20 Wine share of exp'!$B8,"")</f>
        <v>0.92707867598901772</v>
      </c>
      <c r="CC8" s="84">
        <f>IFERROR('1.20 Wine share of exp'!CC8/'1.20 Wine share of exp'!$B8,"")</f>
        <v>2.0469346392332683</v>
      </c>
      <c r="CD8" s="84">
        <f>IFERROR('1.20 Wine share of exp'!CD8/'1.20 Wine share of exp'!$B8,"")</f>
        <v>1.0910295059108266</v>
      </c>
      <c r="CE8" s="84">
        <f>IFERROR('1.20 Wine share of exp'!CE8/'1.20 Wine share of exp'!$B8,"")</f>
        <v>1.2650335383891758</v>
      </c>
      <c r="CF8" s="84">
        <f>IFERROR('1.20 Wine share of exp'!CF8/'1.20 Wine share of exp'!$B8,"")</f>
        <v>2.2471490147668183</v>
      </c>
      <c r="CG8" s="84">
        <f>IFERROR('1.20 Wine share of exp'!CG8/'1.20 Wine share of exp'!$B8,"")</f>
        <v>0.78293837749019857</v>
      </c>
      <c r="CH8" s="84">
        <f>IFERROR('1.20 Wine share of exp'!CH8/'1.20 Wine share of exp'!$B8,"")</f>
        <v>1.6347287038264657</v>
      </c>
      <c r="CI8" s="84">
        <f>IFERROR('1.20 Wine share of exp'!CI8/'1.20 Wine share of exp'!$B8,"")</f>
        <v>2.1783860835138364</v>
      </c>
      <c r="CJ8" s="84">
        <f>IFERROR('1.20 Wine share of exp'!CJ8/'1.20 Wine share of exp'!$B8,"")</f>
        <v>0.64778450044446878</v>
      </c>
      <c r="CK8" s="84">
        <f>IFERROR('1.20 Wine share of exp'!CK8/'1.20 Wine share of exp'!$B8,"")</f>
        <v>1.2048210689766852</v>
      </c>
      <c r="CL8" s="84">
        <f>IFERROR('1.20 Wine share of exp'!CL8/'1.20 Wine share of exp'!$B8,"")</f>
        <v>1.9756895086378248</v>
      </c>
      <c r="CM8" s="84">
        <f>IFERROR('1.20 Wine share of exp'!CM8/'1.20 Wine share of exp'!$B8,"")</f>
        <v>1.732327080377309</v>
      </c>
      <c r="CN8" s="84">
        <f>IFERROR('1.20 Wine share of exp'!CN8/'1.20 Wine share of exp'!$B8,"")</f>
        <v>0.35574343378394735</v>
      </c>
      <c r="CO8" s="84">
        <f>IFERROR('1.20 Wine share of exp'!CO8/'1.20 Wine share of exp'!$B8,"")</f>
        <v>0.40327561371215148</v>
      </c>
      <c r="CP8" s="84">
        <f>IFERROR('1.20 Wine share of exp'!CP8/'1.20 Wine share of exp'!$B8,"")</f>
        <v>0.70675662132531558</v>
      </c>
      <c r="CR8" s="88"/>
    </row>
    <row r="9" spans="1:96" x14ac:dyDescent="0.25">
      <c r="A9" s="78" t="s">
        <v>30</v>
      </c>
      <c r="B9" s="84">
        <f>IFERROR('1.20 Wine share of exp'!B9/'1.20 Wine share of exp'!$B9,"")</f>
        <v>1</v>
      </c>
      <c r="C9" s="84">
        <f>IFERROR('1.20 Wine share of exp'!C9/'1.20 Wine share of exp'!$B9,"")</f>
        <v>0.61117409558307034</v>
      </c>
      <c r="D9" s="84">
        <f>IFERROR('1.20 Wine share of exp'!D9/'1.20 Wine share of exp'!$B9,"")</f>
        <v>1.1042429839861339</v>
      </c>
      <c r="E9" s="84">
        <f>IFERROR('1.20 Wine share of exp'!E9/'1.20 Wine share of exp'!$B9,"")</f>
        <v>0.55730855246446098</v>
      </c>
      <c r="F9" s="84">
        <f>IFERROR('1.20 Wine share of exp'!F9/'1.20 Wine share of exp'!$B9,"")</f>
        <v>0.81740231489684401</v>
      </c>
      <c r="G9" s="84">
        <f>IFERROR('1.20 Wine share of exp'!G9/'1.20 Wine share of exp'!$B9,"")</f>
        <v>3.7001370804958598E-2</v>
      </c>
      <c r="H9" s="84">
        <f>IFERROR('1.20 Wine share of exp'!H9/'1.20 Wine share of exp'!$B9,"")</f>
        <v>0.75596871693090462</v>
      </c>
      <c r="I9" s="84">
        <f>IFERROR('1.20 Wine share of exp'!I9/'1.20 Wine share of exp'!$B9,"")</f>
        <v>1.0084357228990131</v>
      </c>
      <c r="J9" s="84">
        <f>IFERROR('1.20 Wine share of exp'!J9/'1.20 Wine share of exp'!$B9,"")</f>
        <v>0.7643374956387613</v>
      </c>
      <c r="K9" s="84">
        <f>IFERROR('1.20 Wine share of exp'!K9/'1.20 Wine share of exp'!$B9,"")</f>
        <v>0.41126899999378408</v>
      </c>
      <c r="L9" s="84" t="str">
        <f>IFERROR('1.20 Wine share of exp'!L9/'1.20 Wine share of exp'!$B9,"")</f>
        <v/>
      </c>
      <c r="M9" s="84">
        <f>IFERROR('1.20 Wine share of exp'!M9/'1.20 Wine share of exp'!$B9,"")</f>
        <v>0.16362185409400898</v>
      </c>
      <c r="N9" s="84">
        <f>IFERROR('1.20 Wine share of exp'!N9/'1.20 Wine share of exp'!$B9,"")</f>
        <v>0.67142818364306123</v>
      </c>
      <c r="O9" s="84">
        <f>IFERROR('1.20 Wine share of exp'!O9/'1.20 Wine share of exp'!$B9,"")</f>
        <v>0.44093638514752775</v>
      </c>
      <c r="P9" s="84">
        <f>IFERROR('1.20 Wine share of exp'!P9/'1.20 Wine share of exp'!$B9,"")</f>
        <v>0.52477500050864212</v>
      </c>
      <c r="Q9" s="84">
        <f>IFERROR('1.20 Wine share of exp'!Q9/'1.20 Wine share of exp'!$B9,"")</f>
        <v>0.13953951477945548</v>
      </c>
      <c r="R9" s="84">
        <f>IFERROR('1.20 Wine share of exp'!R9/'1.20 Wine share of exp'!$B9,"")</f>
        <v>0.21201381237437911</v>
      </c>
      <c r="S9" s="84">
        <f>IFERROR('1.20 Wine share of exp'!S9/'1.20 Wine share of exp'!$B9,"")</f>
        <v>0.21644769590345325</v>
      </c>
      <c r="T9" s="84">
        <f>IFERROR('1.20 Wine share of exp'!T9/'1.20 Wine share of exp'!$B9,"")</f>
        <v>1.2893779321457148</v>
      </c>
      <c r="U9" s="84">
        <f>IFERROR('1.20 Wine share of exp'!U9/'1.20 Wine share of exp'!$B9,"")</f>
        <v>1.2406513742282226</v>
      </c>
      <c r="V9" s="84">
        <f>IFERROR('1.20 Wine share of exp'!V9/'1.20 Wine share of exp'!$B9,"")</f>
        <v>1.5506497680782414</v>
      </c>
      <c r="W9" s="84">
        <f>IFERROR('1.20 Wine share of exp'!W9/'1.20 Wine share of exp'!$B9,"")</f>
        <v>0.83751427587927108</v>
      </c>
      <c r="X9" s="84">
        <f>IFERROR('1.20 Wine share of exp'!X9/'1.20 Wine share of exp'!$B9,"")</f>
        <v>1.5997018771018052</v>
      </c>
      <c r="Y9" s="84">
        <f>IFERROR('1.20 Wine share of exp'!Y9/'1.20 Wine share of exp'!$B9,"")</f>
        <v>0.56174821550395238</v>
      </c>
      <c r="Z9" s="84">
        <f>IFERROR('1.20 Wine share of exp'!Z9/'1.20 Wine share of exp'!$B9,"")</f>
        <v>0.6113498858259484</v>
      </c>
      <c r="AA9" s="84">
        <f>IFERROR('1.20 Wine share of exp'!AA9/'1.20 Wine share of exp'!$B9,"")</f>
        <v>2.0384063671795087</v>
      </c>
      <c r="AB9" s="84">
        <f>IFERROR('1.20 Wine share of exp'!AB9/'1.20 Wine share of exp'!$B9,"")</f>
        <v>0.80302190762855952</v>
      </c>
      <c r="AC9" s="84">
        <f>IFERROR('1.20 Wine share of exp'!AC9/'1.20 Wine share of exp'!$B9,"")</f>
        <v>0.71501560499396255</v>
      </c>
      <c r="AD9" s="84">
        <f>IFERROR('1.20 Wine share of exp'!AD9/'1.20 Wine share of exp'!$B9,"")</f>
        <v>2.5459294513194917</v>
      </c>
      <c r="AE9" s="84">
        <f>IFERROR('1.20 Wine share of exp'!AE9/'1.20 Wine share of exp'!$B9,"")</f>
        <v>1.3453751576914996</v>
      </c>
      <c r="AF9" s="84">
        <f>IFERROR('1.20 Wine share of exp'!AF9/'1.20 Wine share of exp'!$B9,"")</f>
        <v>0.74585245526939725</v>
      </c>
      <c r="AG9" s="84">
        <f>IFERROR('1.20 Wine share of exp'!AG9/'1.20 Wine share of exp'!$B9,"")</f>
        <v>0.9934589383932797</v>
      </c>
      <c r="AH9" s="84">
        <f>IFERROR('1.20 Wine share of exp'!AH9/'1.20 Wine share of exp'!$B9,"")</f>
        <v>2.7668172723448317</v>
      </c>
      <c r="AI9" s="84">
        <f>IFERROR('1.20 Wine share of exp'!AI9/'1.20 Wine share of exp'!$B9,"")</f>
        <v>0.31906921195103333</v>
      </c>
      <c r="AJ9" s="84">
        <f>IFERROR('1.20 Wine share of exp'!AJ9/'1.20 Wine share of exp'!$B9,"")</f>
        <v>0.67098365457536191</v>
      </c>
      <c r="AK9" s="84">
        <f>IFERROR('1.20 Wine share of exp'!AK9/'1.20 Wine share of exp'!$B9,"")</f>
        <v>0.69712122866731896</v>
      </c>
      <c r="AL9" s="84">
        <f>IFERROR('1.20 Wine share of exp'!AL9/'1.20 Wine share of exp'!$B9,"")</f>
        <v>1.0746625804004775</v>
      </c>
      <c r="AM9" s="84">
        <f>IFERROR('1.20 Wine share of exp'!AM9/'1.20 Wine share of exp'!$B9,"")</f>
        <v>1.1202915926463808</v>
      </c>
      <c r="AN9" s="84">
        <f>IFERROR('1.20 Wine share of exp'!AN9/'1.20 Wine share of exp'!$B9,"")</f>
        <v>2.5757468747022436</v>
      </c>
      <c r="AO9" s="84">
        <f>IFERROR('1.20 Wine share of exp'!AO9/'1.20 Wine share of exp'!$B9,"")</f>
        <v>0.94604585989563494</v>
      </c>
      <c r="AP9" s="84">
        <f>IFERROR('1.20 Wine share of exp'!AP9/'1.20 Wine share of exp'!$B9,"")</f>
        <v>0.42362917285055041</v>
      </c>
      <c r="AQ9" s="84">
        <f>IFERROR('1.20 Wine share of exp'!AQ9/'1.20 Wine share of exp'!$B9,"")</f>
        <v>1.7715617898064047</v>
      </c>
      <c r="AR9" s="84">
        <f>IFERROR('1.20 Wine share of exp'!AR9/'1.20 Wine share of exp'!$B9,"")</f>
        <v>0.18120733984788437</v>
      </c>
      <c r="AS9" s="84">
        <f>IFERROR('1.20 Wine share of exp'!AS9/'1.20 Wine share of exp'!$B9,"")</f>
        <v>0.41522565938557293</v>
      </c>
      <c r="AT9" s="84">
        <f>IFERROR('1.20 Wine share of exp'!AT9/'1.20 Wine share of exp'!$B9,"")</f>
        <v>1.1595225734489036</v>
      </c>
      <c r="AU9" s="84">
        <f>IFERROR('1.20 Wine share of exp'!AU9/'1.20 Wine share of exp'!$B9,"")</f>
        <v>0.12221485491997752</v>
      </c>
      <c r="AV9" s="84">
        <f>IFERROR('1.20 Wine share of exp'!AV9/'1.20 Wine share of exp'!$B9,"")</f>
        <v>0.41116485750107146</v>
      </c>
      <c r="AW9" s="84">
        <f>IFERROR('1.20 Wine share of exp'!AW9/'1.20 Wine share of exp'!$B9,"")</f>
        <v>0.18306764426301853</v>
      </c>
      <c r="AX9" s="84">
        <f>IFERROR('1.20 Wine share of exp'!AX9/'1.20 Wine share of exp'!$B9,"")</f>
        <v>0.52180882970215314</v>
      </c>
      <c r="AY9" s="84">
        <f>IFERROR('1.20 Wine share of exp'!AY9/'1.20 Wine share of exp'!$B9,"")</f>
        <v>0.15928753456833611</v>
      </c>
      <c r="AZ9" s="84">
        <f>IFERROR('1.20 Wine share of exp'!AZ9/'1.20 Wine share of exp'!$B9,"")</f>
        <v>0.19134732036751648</v>
      </c>
      <c r="BA9" s="84">
        <f>IFERROR('1.20 Wine share of exp'!BA9/'1.20 Wine share of exp'!$B9,"")</f>
        <v>0.32826616375580941</v>
      </c>
      <c r="BB9" s="84">
        <f>IFERROR('1.20 Wine share of exp'!BB9/'1.20 Wine share of exp'!$B9,"")</f>
        <v>2.5615240369419157</v>
      </c>
      <c r="BC9" s="84">
        <f>IFERROR('1.20 Wine share of exp'!BC9/'1.20 Wine share of exp'!$B9,"")</f>
        <v>0.11028285009494675</v>
      </c>
      <c r="BD9" s="84">
        <f>IFERROR('1.20 Wine share of exp'!BD9/'1.20 Wine share of exp'!$B9,"")</f>
        <v>0.71403922093935079</v>
      </c>
      <c r="BE9" s="84">
        <f>IFERROR('1.20 Wine share of exp'!BE9/'1.20 Wine share of exp'!$B9,"")</f>
        <v>2.7849276271148646</v>
      </c>
      <c r="BF9" s="84">
        <f>IFERROR('1.20 Wine share of exp'!BF9/'1.20 Wine share of exp'!$B9,"")</f>
        <v>0.22982488177018226</v>
      </c>
      <c r="BG9" s="84">
        <f>IFERROR('1.20 Wine share of exp'!BG9/'1.20 Wine share of exp'!$B9,"")</f>
        <v>0.43670390328069253</v>
      </c>
      <c r="BH9" s="84" t="str">
        <f>IFERROR('1.20 Wine share of exp'!BH9/'1.20 Wine share of exp'!$B9,"")</f>
        <v/>
      </c>
      <c r="BI9" s="84">
        <f>IFERROR('1.20 Wine share of exp'!BI9/'1.20 Wine share of exp'!$B9,"")</f>
        <v>1.2750126247274587</v>
      </c>
      <c r="BJ9" s="84">
        <f>IFERROR('1.20 Wine share of exp'!BJ9/'1.20 Wine share of exp'!$B9,"")</f>
        <v>0.80778141439237672</v>
      </c>
      <c r="BK9" s="84">
        <f>IFERROR('1.20 Wine share of exp'!BK9/'1.20 Wine share of exp'!$B9,"")</f>
        <v>1.4337045308839302</v>
      </c>
      <c r="BL9" s="84">
        <f>IFERROR('1.20 Wine share of exp'!BL9/'1.20 Wine share of exp'!$B9,"")</f>
        <v>0.44405361174511854</v>
      </c>
      <c r="BM9" s="84" t="str">
        <f>IFERROR('1.20 Wine share of exp'!BM9/'1.20 Wine share of exp'!$B9,"")</f>
        <v/>
      </c>
      <c r="BN9" s="84">
        <f>IFERROR('1.20 Wine share of exp'!BN9/'1.20 Wine share of exp'!$B9,"")</f>
        <v>0.76127227584105139</v>
      </c>
      <c r="BO9" s="84">
        <f>IFERROR('1.20 Wine share of exp'!BO9/'1.20 Wine share of exp'!$B9,"")</f>
        <v>1.7385909192411102</v>
      </c>
      <c r="BP9" s="84">
        <f>IFERROR('1.20 Wine share of exp'!BP9/'1.20 Wine share of exp'!$B9,"")</f>
        <v>0.61273073156331515</v>
      </c>
      <c r="BQ9" s="84">
        <f>IFERROR('1.20 Wine share of exp'!BQ9/'1.20 Wine share of exp'!$B9,"")</f>
        <v>0.93287075912654016</v>
      </c>
      <c r="BR9" s="84">
        <f>IFERROR('1.20 Wine share of exp'!BR9/'1.20 Wine share of exp'!$B9,"")</f>
        <v>1.160776563112579</v>
      </c>
      <c r="BS9" s="84">
        <f>IFERROR('1.20 Wine share of exp'!BS9/'1.20 Wine share of exp'!$B9,"")</f>
        <v>0.89513223204504988</v>
      </c>
      <c r="BT9" s="84">
        <f>IFERROR('1.20 Wine share of exp'!BT9/'1.20 Wine share of exp'!$B9,"")</f>
        <v>1.4815507921843392</v>
      </c>
      <c r="BU9" s="84">
        <f>IFERROR('1.20 Wine share of exp'!BU9/'1.20 Wine share of exp'!$B9,"")</f>
        <v>1.8480469930213752</v>
      </c>
      <c r="BV9" s="84">
        <f>IFERROR('1.20 Wine share of exp'!BV9/'1.20 Wine share of exp'!$B9,"")</f>
        <v>1.3845057176079332</v>
      </c>
      <c r="BW9" s="84">
        <f>IFERROR('1.20 Wine share of exp'!BW9/'1.20 Wine share of exp'!$B9,"")</f>
        <v>2.0285273083400441</v>
      </c>
      <c r="BX9" s="84">
        <f>IFERROR('1.20 Wine share of exp'!BX9/'1.20 Wine share of exp'!$B9,"")</f>
        <v>0.82516696840090942</v>
      </c>
      <c r="BY9" s="84">
        <f>IFERROR('1.20 Wine share of exp'!BY9/'1.20 Wine share of exp'!$B9,"")</f>
        <v>2.4270862198391554</v>
      </c>
      <c r="BZ9" s="84">
        <f>IFERROR('1.20 Wine share of exp'!BZ9/'1.20 Wine share of exp'!$B9,"")</f>
        <v>0.9622113633346463</v>
      </c>
      <c r="CA9" s="84">
        <f>IFERROR('1.20 Wine share of exp'!CA9/'1.20 Wine share of exp'!$B9,"")</f>
        <v>2.1118999387115913</v>
      </c>
      <c r="CB9" s="84">
        <f>IFERROR('1.20 Wine share of exp'!CB9/'1.20 Wine share of exp'!$B9,"")</f>
        <v>0.93654818134976359</v>
      </c>
      <c r="CC9" s="84">
        <f>IFERROR('1.20 Wine share of exp'!CC9/'1.20 Wine share of exp'!$B9,"")</f>
        <v>2.0247098960629328</v>
      </c>
      <c r="CD9" s="84">
        <f>IFERROR('1.20 Wine share of exp'!CD9/'1.20 Wine share of exp'!$B9,"")</f>
        <v>1.1368623965677922</v>
      </c>
      <c r="CE9" s="84">
        <f>IFERROR('1.20 Wine share of exp'!CE9/'1.20 Wine share of exp'!$B9,"")</f>
        <v>1.276124912096914</v>
      </c>
      <c r="CF9" s="84">
        <f>IFERROR('1.20 Wine share of exp'!CF9/'1.20 Wine share of exp'!$B9,"")</f>
        <v>2.2399415652898447</v>
      </c>
      <c r="CG9" s="84">
        <f>IFERROR('1.20 Wine share of exp'!CG9/'1.20 Wine share of exp'!$B9,"")</f>
        <v>0.78033721698928804</v>
      </c>
      <c r="CH9" s="84">
        <f>IFERROR('1.20 Wine share of exp'!CH9/'1.20 Wine share of exp'!$B9,"")</f>
        <v>1.6912277960905102</v>
      </c>
      <c r="CI9" s="84">
        <f>IFERROR('1.20 Wine share of exp'!CI9/'1.20 Wine share of exp'!$B9,"")</f>
        <v>2.22800867115253</v>
      </c>
      <c r="CJ9" s="84">
        <f>IFERROR('1.20 Wine share of exp'!CJ9/'1.20 Wine share of exp'!$B9,"")</f>
        <v>0.66742236250477671</v>
      </c>
      <c r="CK9" s="84">
        <f>IFERROR('1.20 Wine share of exp'!CK9/'1.20 Wine share of exp'!$B9,"")</f>
        <v>1.2327547573989348</v>
      </c>
      <c r="CL9" s="84">
        <f>IFERROR('1.20 Wine share of exp'!CL9/'1.20 Wine share of exp'!$B9,"")</f>
        <v>2.0010465767214258</v>
      </c>
      <c r="CM9" s="84">
        <f>IFERROR('1.20 Wine share of exp'!CM9/'1.20 Wine share of exp'!$B9,"")</f>
        <v>1.7778360669868523</v>
      </c>
      <c r="CN9" s="84">
        <f>IFERROR('1.20 Wine share of exp'!CN9/'1.20 Wine share of exp'!$B9,"")</f>
        <v>0.36480641068562647</v>
      </c>
      <c r="CO9" s="84">
        <f>IFERROR('1.20 Wine share of exp'!CO9/'1.20 Wine share of exp'!$B9,"")</f>
        <v>0.38398936300242675</v>
      </c>
      <c r="CP9" s="84">
        <f>IFERROR('1.20 Wine share of exp'!CP9/'1.20 Wine share of exp'!$B9,"")</f>
        <v>0.6887794157202155</v>
      </c>
      <c r="CR9" s="88"/>
    </row>
    <row r="10" spans="1:96" x14ac:dyDescent="0.25">
      <c r="A10" s="78" t="s">
        <v>31</v>
      </c>
      <c r="B10" s="84">
        <f>IFERROR('1.20 Wine share of exp'!B10/'1.20 Wine share of exp'!$B10,"")</f>
        <v>1</v>
      </c>
      <c r="C10" s="84">
        <f>IFERROR('1.20 Wine share of exp'!C10/'1.20 Wine share of exp'!$B10,"")</f>
        <v>0.62472558633705788</v>
      </c>
      <c r="D10" s="84">
        <f>IFERROR('1.20 Wine share of exp'!D10/'1.20 Wine share of exp'!$B10,"")</f>
        <v>1.2522794871983089</v>
      </c>
      <c r="E10" s="84">
        <f>IFERROR('1.20 Wine share of exp'!E10/'1.20 Wine share of exp'!$B10,"")</f>
        <v>0.5909299784019757</v>
      </c>
      <c r="F10" s="84">
        <f>IFERROR('1.20 Wine share of exp'!F10/'1.20 Wine share of exp'!$B10,"")</f>
        <v>0.83003551761720828</v>
      </c>
      <c r="G10" s="84">
        <f>IFERROR('1.20 Wine share of exp'!G10/'1.20 Wine share of exp'!$B10,"")</f>
        <v>3.5649189683690442E-2</v>
      </c>
      <c r="H10" s="84">
        <f>IFERROR('1.20 Wine share of exp'!H10/'1.20 Wine share of exp'!$B10,"")</f>
        <v>0.80592793899030091</v>
      </c>
      <c r="I10" s="84">
        <f>IFERROR('1.20 Wine share of exp'!I10/'1.20 Wine share of exp'!$B10,"")</f>
        <v>0.99653291878845451</v>
      </c>
      <c r="J10" s="84">
        <f>IFERROR('1.20 Wine share of exp'!J10/'1.20 Wine share of exp'!$B10,"")</f>
        <v>0.73489250689340346</v>
      </c>
      <c r="K10" s="84">
        <f>IFERROR('1.20 Wine share of exp'!K10/'1.20 Wine share of exp'!$B10,"")</f>
        <v>0.42506689317869911</v>
      </c>
      <c r="L10" s="84" t="str">
        <f>IFERROR('1.20 Wine share of exp'!L10/'1.20 Wine share of exp'!$B10,"")</f>
        <v/>
      </c>
      <c r="M10" s="84">
        <f>IFERROR('1.20 Wine share of exp'!M10/'1.20 Wine share of exp'!$B10,"")</f>
        <v>0.16487652633910907</v>
      </c>
      <c r="N10" s="84">
        <f>IFERROR('1.20 Wine share of exp'!N10/'1.20 Wine share of exp'!$B10,"")</f>
        <v>0.68345337024591546</v>
      </c>
      <c r="O10" s="84">
        <f>IFERROR('1.20 Wine share of exp'!O10/'1.20 Wine share of exp'!$B10,"")</f>
        <v>0.42839320259167341</v>
      </c>
      <c r="P10" s="84">
        <f>IFERROR('1.20 Wine share of exp'!P10/'1.20 Wine share of exp'!$B10,"")</f>
        <v>0.48755154371953546</v>
      </c>
      <c r="Q10" s="84">
        <f>IFERROR('1.20 Wine share of exp'!Q10/'1.20 Wine share of exp'!$B10,"")</f>
        <v>0.15352765134864971</v>
      </c>
      <c r="R10" s="84">
        <f>IFERROR('1.20 Wine share of exp'!R10/'1.20 Wine share of exp'!$B10,"")</f>
        <v>0.19519034580978908</v>
      </c>
      <c r="S10" s="84">
        <f>IFERROR('1.20 Wine share of exp'!S10/'1.20 Wine share of exp'!$B10,"")</f>
        <v>0.20755781231146758</v>
      </c>
      <c r="T10" s="84">
        <f>IFERROR('1.20 Wine share of exp'!T10/'1.20 Wine share of exp'!$B10,"")</f>
        <v>1.2960917640673943</v>
      </c>
      <c r="U10" s="84">
        <f>IFERROR('1.20 Wine share of exp'!U10/'1.20 Wine share of exp'!$B10,"")</f>
        <v>1.2574827071126</v>
      </c>
      <c r="V10" s="84">
        <f>IFERROR('1.20 Wine share of exp'!V10/'1.20 Wine share of exp'!$B10,"")</f>
        <v>1.514519791668008</v>
      </c>
      <c r="W10" s="84">
        <f>IFERROR('1.20 Wine share of exp'!W10/'1.20 Wine share of exp'!$B10,"")</f>
        <v>0.84413648686624665</v>
      </c>
      <c r="X10" s="84">
        <f>IFERROR('1.20 Wine share of exp'!X10/'1.20 Wine share of exp'!$B10,"")</f>
        <v>1.4578288742394212</v>
      </c>
      <c r="Y10" s="84">
        <f>IFERROR('1.20 Wine share of exp'!Y10/'1.20 Wine share of exp'!$B10,"")</f>
        <v>0.54582823546494885</v>
      </c>
      <c r="Z10" s="84">
        <f>IFERROR('1.20 Wine share of exp'!Z10/'1.20 Wine share of exp'!$B10,"")</f>
        <v>0.62400931731043974</v>
      </c>
      <c r="AA10" s="84">
        <f>IFERROR('1.20 Wine share of exp'!AA10/'1.20 Wine share of exp'!$B10,"")</f>
        <v>2.0056174693646889</v>
      </c>
      <c r="AB10" s="84">
        <f>IFERROR('1.20 Wine share of exp'!AB10/'1.20 Wine share of exp'!$B10,"")</f>
        <v>0.83021587466090707</v>
      </c>
      <c r="AC10" s="84">
        <f>IFERROR('1.20 Wine share of exp'!AC10/'1.20 Wine share of exp'!$B10,"")</f>
        <v>0.8207126753609143</v>
      </c>
      <c r="AD10" s="84">
        <f>IFERROR('1.20 Wine share of exp'!AD10/'1.20 Wine share of exp'!$B10,"")</f>
        <v>2.4122910060370542</v>
      </c>
      <c r="AE10" s="84">
        <f>IFERROR('1.20 Wine share of exp'!AE10/'1.20 Wine share of exp'!$B10,"")</f>
        <v>1.4151800354938071</v>
      </c>
      <c r="AF10" s="84">
        <f>IFERROR('1.20 Wine share of exp'!AF10/'1.20 Wine share of exp'!$B10,"")</f>
        <v>0.73522098462514407</v>
      </c>
      <c r="AG10" s="84">
        <f>IFERROR('1.20 Wine share of exp'!AG10/'1.20 Wine share of exp'!$B10,"")</f>
        <v>1.0447296384652389</v>
      </c>
      <c r="AH10" s="84">
        <f>IFERROR('1.20 Wine share of exp'!AH10/'1.20 Wine share of exp'!$B10,"")</f>
        <v>2.8989936331933421</v>
      </c>
      <c r="AI10" s="84">
        <f>IFERROR('1.20 Wine share of exp'!AI10/'1.20 Wine share of exp'!$B10,"")</f>
        <v>0.32220376880773688</v>
      </c>
      <c r="AJ10" s="84">
        <f>IFERROR('1.20 Wine share of exp'!AJ10/'1.20 Wine share of exp'!$B10,"")</f>
        <v>0.67518317648957116</v>
      </c>
      <c r="AK10" s="84">
        <f>IFERROR('1.20 Wine share of exp'!AK10/'1.20 Wine share of exp'!$B10,"")</f>
        <v>0.7132500752011901</v>
      </c>
      <c r="AL10" s="84">
        <f>IFERROR('1.20 Wine share of exp'!AL10/'1.20 Wine share of exp'!$B10,"")</f>
        <v>1.1399575564628508</v>
      </c>
      <c r="AM10" s="84">
        <f>IFERROR('1.20 Wine share of exp'!AM10/'1.20 Wine share of exp'!$B10,"")</f>
        <v>1.1678229372323985</v>
      </c>
      <c r="AN10" s="84">
        <f>IFERROR('1.20 Wine share of exp'!AN10/'1.20 Wine share of exp'!$B10,"")</f>
        <v>2.6600559183287342</v>
      </c>
      <c r="AO10" s="84">
        <f>IFERROR('1.20 Wine share of exp'!AO10/'1.20 Wine share of exp'!$B10,"")</f>
        <v>0.92719163654748682</v>
      </c>
      <c r="AP10" s="84">
        <f>IFERROR('1.20 Wine share of exp'!AP10/'1.20 Wine share of exp'!$B10,"")</f>
        <v>0.41591482390270734</v>
      </c>
      <c r="AQ10" s="84">
        <f>IFERROR('1.20 Wine share of exp'!AQ10/'1.20 Wine share of exp'!$B10,"")</f>
        <v>1.6596914489036614</v>
      </c>
      <c r="AR10" s="84">
        <f>IFERROR('1.20 Wine share of exp'!AR10/'1.20 Wine share of exp'!$B10,"")</f>
        <v>0.20932508536145492</v>
      </c>
      <c r="AS10" s="84">
        <f>IFERROR('1.20 Wine share of exp'!AS10/'1.20 Wine share of exp'!$B10,"")</f>
        <v>0.38158425673695651</v>
      </c>
      <c r="AT10" s="84">
        <f>IFERROR('1.20 Wine share of exp'!AT10/'1.20 Wine share of exp'!$B10,"")</f>
        <v>1.0677098197284836</v>
      </c>
      <c r="AU10" s="84">
        <f>IFERROR('1.20 Wine share of exp'!AU10/'1.20 Wine share of exp'!$B10,"")</f>
        <v>0.14142698871809381</v>
      </c>
      <c r="AV10" s="84">
        <f>IFERROR('1.20 Wine share of exp'!AV10/'1.20 Wine share of exp'!$B10,"")</f>
        <v>0.38748767622957936</v>
      </c>
      <c r="AW10" s="84">
        <f>IFERROR('1.20 Wine share of exp'!AW10/'1.20 Wine share of exp'!$B10,"")</f>
        <v>0.17860983566902555</v>
      </c>
      <c r="AX10" s="84">
        <f>IFERROR('1.20 Wine share of exp'!AX10/'1.20 Wine share of exp'!$B10,"")</f>
        <v>0.49371876279092908</v>
      </c>
      <c r="AY10" s="84">
        <f>IFERROR('1.20 Wine share of exp'!AY10/'1.20 Wine share of exp'!$B10,"")</f>
        <v>0.19292223968818412</v>
      </c>
      <c r="AZ10" s="84">
        <f>IFERROR('1.20 Wine share of exp'!AZ10/'1.20 Wine share of exp'!$B10,"")</f>
        <v>0.20137886291049722</v>
      </c>
      <c r="BA10" s="84">
        <f>IFERROR('1.20 Wine share of exp'!BA10/'1.20 Wine share of exp'!$B10,"")</f>
        <v>0.34698503671989483</v>
      </c>
      <c r="BB10" s="84">
        <f>IFERROR('1.20 Wine share of exp'!BB10/'1.20 Wine share of exp'!$B10,"")</f>
        <v>2.4014726743913251</v>
      </c>
      <c r="BC10" s="84">
        <f>IFERROR('1.20 Wine share of exp'!BC10/'1.20 Wine share of exp'!$B10,"")</f>
        <v>0.12532049380450452</v>
      </c>
      <c r="BD10" s="84">
        <f>IFERROR('1.20 Wine share of exp'!BD10/'1.20 Wine share of exp'!$B10,"")</f>
        <v>0.716500430550156</v>
      </c>
      <c r="BE10" s="84">
        <f>IFERROR('1.20 Wine share of exp'!BE10/'1.20 Wine share of exp'!$B10,"")</f>
        <v>2.7864225895826498</v>
      </c>
      <c r="BF10" s="84">
        <f>IFERROR('1.20 Wine share of exp'!BF10/'1.20 Wine share of exp'!$B10,"")</f>
        <v>0.22501070808305118</v>
      </c>
      <c r="BG10" s="84">
        <f>IFERROR('1.20 Wine share of exp'!BG10/'1.20 Wine share of exp'!$B10,"")</f>
        <v>0.54473064000594607</v>
      </c>
      <c r="BH10" s="84" t="str">
        <f>IFERROR('1.20 Wine share of exp'!BH10/'1.20 Wine share of exp'!$B10,"")</f>
        <v/>
      </c>
      <c r="BI10" s="84">
        <f>IFERROR('1.20 Wine share of exp'!BI10/'1.20 Wine share of exp'!$B10,"")</f>
        <v>1.2562234601864832</v>
      </c>
      <c r="BJ10" s="84">
        <f>IFERROR('1.20 Wine share of exp'!BJ10/'1.20 Wine share of exp'!$B10,"")</f>
        <v>0.77589809315964142</v>
      </c>
      <c r="BK10" s="84">
        <f>IFERROR('1.20 Wine share of exp'!BK10/'1.20 Wine share of exp'!$B10,"")</f>
        <v>1.4231409274842381</v>
      </c>
      <c r="BL10" s="84">
        <f>IFERROR('1.20 Wine share of exp'!BL10/'1.20 Wine share of exp'!$B10,"")</f>
        <v>0.44617657699223268</v>
      </c>
      <c r="BM10" s="84" t="str">
        <f>IFERROR('1.20 Wine share of exp'!BM10/'1.20 Wine share of exp'!$B10,"")</f>
        <v/>
      </c>
      <c r="BN10" s="84">
        <f>IFERROR('1.20 Wine share of exp'!BN10/'1.20 Wine share of exp'!$B10,"")</f>
        <v>0.74824322236157348</v>
      </c>
      <c r="BO10" s="84">
        <f>IFERROR('1.20 Wine share of exp'!BO10/'1.20 Wine share of exp'!$B10,"")</f>
        <v>1.5311399659613918</v>
      </c>
      <c r="BP10" s="84">
        <f>IFERROR('1.20 Wine share of exp'!BP10/'1.20 Wine share of exp'!$B10,"")</f>
        <v>0.55871585054254314</v>
      </c>
      <c r="BQ10" s="84">
        <f>IFERROR('1.20 Wine share of exp'!BQ10/'1.20 Wine share of exp'!$B10,"")</f>
        <v>0.93565194992158995</v>
      </c>
      <c r="BR10" s="84">
        <f>IFERROR('1.20 Wine share of exp'!BR10/'1.20 Wine share of exp'!$B10,"")</f>
        <v>1.1737740757781538</v>
      </c>
      <c r="BS10" s="84">
        <f>IFERROR('1.20 Wine share of exp'!BS10/'1.20 Wine share of exp'!$B10,"")</f>
        <v>0.89595513090711199</v>
      </c>
      <c r="BT10" s="84">
        <f>IFERROR('1.20 Wine share of exp'!BT10/'1.20 Wine share of exp'!$B10,"")</f>
        <v>1.5176552828644081</v>
      </c>
      <c r="BU10" s="84">
        <f>IFERROR('1.20 Wine share of exp'!BU10/'1.20 Wine share of exp'!$B10,"")</f>
        <v>1.8592934511095669</v>
      </c>
      <c r="BV10" s="84">
        <f>IFERROR('1.20 Wine share of exp'!BV10/'1.20 Wine share of exp'!$B10,"")</f>
        <v>1.4150291394242862</v>
      </c>
      <c r="BW10" s="84">
        <f>IFERROR('1.20 Wine share of exp'!BW10/'1.20 Wine share of exp'!$B10,"")</f>
        <v>2.1061750590067723</v>
      </c>
      <c r="BX10" s="84">
        <f>IFERROR('1.20 Wine share of exp'!BX10/'1.20 Wine share of exp'!$B10,"")</f>
        <v>0.85886517935784945</v>
      </c>
      <c r="BY10" s="84">
        <f>IFERROR('1.20 Wine share of exp'!BY10/'1.20 Wine share of exp'!$B10,"")</f>
        <v>2.4258460357094176</v>
      </c>
      <c r="BZ10" s="84">
        <f>IFERROR('1.20 Wine share of exp'!BZ10/'1.20 Wine share of exp'!$B10,"")</f>
        <v>0.98199180078705106</v>
      </c>
      <c r="CA10" s="84">
        <f>IFERROR('1.20 Wine share of exp'!CA10/'1.20 Wine share of exp'!$B10,"")</f>
        <v>2.2705192405631021</v>
      </c>
      <c r="CB10" s="84">
        <f>IFERROR('1.20 Wine share of exp'!CB10/'1.20 Wine share of exp'!$B10,"")</f>
        <v>0.93659950130397007</v>
      </c>
      <c r="CC10" s="84">
        <f>IFERROR('1.20 Wine share of exp'!CC10/'1.20 Wine share of exp'!$B10,"")</f>
        <v>2.0493116387104626</v>
      </c>
      <c r="CD10" s="84">
        <f>IFERROR('1.20 Wine share of exp'!CD10/'1.20 Wine share of exp'!$B10,"")</f>
        <v>1.1858442547090158</v>
      </c>
      <c r="CE10" s="84">
        <f>IFERROR('1.20 Wine share of exp'!CE10/'1.20 Wine share of exp'!$B10,"")</f>
        <v>1.2876458554981653</v>
      </c>
      <c r="CF10" s="84">
        <f>IFERROR('1.20 Wine share of exp'!CF10/'1.20 Wine share of exp'!$B10,"")</f>
        <v>2.2571820619639937</v>
      </c>
      <c r="CG10" s="84">
        <f>IFERROR('1.20 Wine share of exp'!CG10/'1.20 Wine share of exp'!$B10,"")</f>
        <v>0.76054504474183382</v>
      </c>
      <c r="CH10" s="84">
        <f>IFERROR('1.20 Wine share of exp'!CH10/'1.20 Wine share of exp'!$B10,"")</f>
        <v>1.6625074845476902</v>
      </c>
      <c r="CI10" s="84">
        <f>IFERROR('1.20 Wine share of exp'!CI10/'1.20 Wine share of exp'!$B10,"")</f>
        <v>2.2126505256189675</v>
      </c>
      <c r="CJ10" s="84">
        <f>IFERROR('1.20 Wine share of exp'!CJ10/'1.20 Wine share of exp'!$B10,"")</f>
        <v>0.46496867281494086</v>
      </c>
      <c r="CK10" s="84">
        <f>IFERROR('1.20 Wine share of exp'!CK10/'1.20 Wine share of exp'!$B10,"")</f>
        <v>1.2988885479166874</v>
      </c>
      <c r="CL10" s="84">
        <f>IFERROR('1.20 Wine share of exp'!CL10/'1.20 Wine share of exp'!$B10,"")</f>
        <v>2.0369374996389786</v>
      </c>
      <c r="CM10" s="84">
        <f>IFERROR('1.20 Wine share of exp'!CM10/'1.20 Wine share of exp'!$B10,"")</f>
        <v>1.9381976107954788</v>
      </c>
      <c r="CN10" s="84">
        <f>IFERROR('1.20 Wine share of exp'!CN10/'1.20 Wine share of exp'!$B10,"")</f>
        <v>0.41487070707588186</v>
      </c>
      <c r="CO10" s="84">
        <f>IFERROR('1.20 Wine share of exp'!CO10/'1.20 Wine share of exp'!$B10,"")</f>
        <v>0.40981555782765172</v>
      </c>
      <c r="CP10" s="84">
        <f>IFERROR('1.20 Wine share of exp'!CP10/'1.20 Wine share of exp'!$B10,"")</f>
        <v>0.70903808644456001</v>
      </c>
      <c r="CR10" s="88"/>
    </row>
    <row r="11" spans="1:96" x14ac:dyDescent="0.25">
      <c r="A11" s="78" t="s">
        <v>32</v>
      </c>
      <c r="B11" s="84">
        <f>IFERROR('1.20 Wine share of exp'!B11/'1.20 Wine share of exp'!$B11,"")</f>
        <v>1</v>
      </c>
      <c r="C11" s="84">
        <f>IFERROR('1.20 Wine share of exp'!C11/'1.20 Wine share of exp'!$B11,"")</f>
        <v>0.64851829352950896</v>
      </c>
      <c r="D11" s="84">
        <f>IFERROR('1.20 Wine share of exp'!D11/'1.20 Wine share of exp'!$B11,"")</f>
        <v>1.4301067689194682</v>
      </c>
      <c r="E11" s="84">
        <f>IFERROR('1.20 Wine share of exp'!E11/'1.20 Wine share of exp'!$B11,"")</f>
        <v>0.6302602883881876</v>
      </c>
      <c r="F11" s="84">
        <f>IFERROR('1.20 Wine share of exp'!F11/'1.20 Wine share of exp'!$B11,"")</f>
        <v>0.92938997067505813</v>
      </c>
      <c r="G11" s="84">
        <f>IFERROR('1.20 Wine share of exp'!G11/'1.20 Wine share of exp'!$B11,"")</f>
        <v>3.3673635483594581E-2</v>
      </c>
      <c r="H11" s="84">
        <f>IFERROR('1.20 Wine share of exp'!H11/'1.20 Wine share of exp'!$B11,"")</f>
        <v>0.89083214321640036</v>
      </c>
      <c r="I11" s="84">
        <f>IFERROR('1.20 Wine share of exp'!I11/'1.20 Wine share of exp'!$B11,"")</f>
        <v>0.98903305912328321</v>
      </c>
      <c r="J11" s="84">
        <f>IFERROR('1.20 Wine share of exp'!J11/'1.20 Wine share of exp'!$B11,"")</f>
        <v>0.85216278246960631</v>
      </c>
      <c r="K11" s="84">
        <f>IFERROR('1.20 Wine share of exp'!K11/'1.20 Wine share of exp'!$B11,"")</f>
        <v>0.43301368726153427</v>
      </c>
      <c r="L11" s="84" t="str">
        <f>IFERROR('1.20 Wine share of exp'!L11/'1.20 Wine share of exp'!$B11,"")</f>
        <v/>
      </c>
      <c r="M11" s="84">
        <f>IFERROR('1.20 Wine share of exp'!M11/'1.20 Wine share of exp'!$B11,"")</f>
        <v>0.16774937380819394</v>
      </c>
      <c r="N11" s="84">
        <f>IFERROR('1.20 Wine share of exp'!N11/'1.20 Wine share of exp'!$B11,"")</f>
        <v>0.61966042787681375</v>
      </c>
      <c r="O11" s="84">
        <f>IFERROR('1.20 Wine share of exp'!O11/'1.20 Wine share of exp'!$B11,"")</f>
        <v>0.4174435038329678</v>
      </c>
      <c r="P11" s="84">
        <f>IFERROR('1.20 Wine share of exp'!P11/'1.20 Wine share of exp'!$B11,"")</f>
        <v>0.46535184404448332</v>
      </c>
      <c r="Q11" s="84">
        <f>IFERROR('1.20 Wine share of exp'!Q11/'1.20 Wine share of exp'!$B11,"")</f>
        <v>0.16782836675336449</v>
      </c>
      <c r="R11" s="84">
        <f>IFERROR('1.20 Wine share of exp'!R11/'1.20 Wine share of exp'!$B11,"")</f>
        <v>0.18145770944810957</v>
      </c>
      <c r="S11" s="84">
        <f>IFERROR('1.20 Wine share of exp'!S11/'1.20 Wine share of exp'!$B11,"")</f>
        <v>0.19894949921707333</v>
      </c>
      <c r="T11" s="84">
        <f>IFERROR('1.20 Wine share of exp'!T11/'1.20 Wine share of exp'!$B11,"")</f>
        <v>1.3111113840958208</v>
      </c>
      <c r="U11" s="84">
        <f>IFERROR('1.20 Wine share of exp'!U11/'1.20 Wine share of exp'!$B11,"")</f>
        <v>1.2720271569246921</v>
      </c>
      <c r="V11" s="84">
        <f>IFERROR('1.20 Wine share of exp'!V11/'1.20 Wine share of exp'!$B11,"")</f>
        <v>1.5423822445154172</v>
      </c>
      <c r="W11" s="84">
        <f>IFERROR('1.20 Wine share of exp'!W11/'1.20 Wine share of exp'!$B11,"")</f>
        <v>0.90022292068685206</v>
      </c>
      <c r="X11" s="84">
        <f>IFERROR('1.20 Wine share of exp'!X11/'1.20 Wine share of exp'!$B11,"")</f>
        <v>1.4095696224581906</v>
      </c>
      <c r="Y11" s="84">
        <f>IFERROR('1.20 Wine share of exp'!Y11/'1.20 Wine share of exp'!$B11,"")</f>
        <v>0.66046626771645411</v>
      </c>
      <c r="Z11" s="84">
        <f>IFERROR('1.20 Wine share of exp'!Z11/'1.20 Wine share of exp'!$B11,"")</f>
        <v>0.84463333122860951</v>
      </c>
      <c r="AA11" s="84">
        <f>IFERROR('1.20 Wine share of exp'!AA11/'1.20 Wine share of exp'!$B11,"")</f>
        <v>1.9725080301138802</v>
      </c>
      <c r="AB11" s="84">
        <f>IFERROR('1.20 Wine share of exp'!AB11/'1.20 Wine share of exp'!$B11,"")</f>
        <v>0.86136206765289758</v>
      </c>
      <c r="AC11" s="84">
        <f>IFERROR('1.20 Wine share of exp'!AC11/'1.20 Wine share of exp'!$B11,"")</f>
        <v>0.83278462818602639</v>
      </c>
      <c r="AD11" s="84">
        <f>IFERROR('1.20 Wine share of exp'!AD11/'1.20 Wine share of exp'!$B11,"")</f>
        <v>2.4731557838894078</v>
      </c>
      <c r="AE11" s="84">
        <f>IFERROR('1.20 Wine share of exp'!AE11/'1.20 Wine share of exp'!$B11,"")</f>
        <v>1.4735901324981713</v>
      </c>
      <c r="AF11" s="84">
        <f>IFERROR('1.20 Wine share of exp'!AF11/'1.20 Wine share of exp'!$B11,"")</f>
        <v>0.88950144686886867</v>
      </c>
      <c r="AG11" s="84">
        <f>IFERROR('1.20 Wine share of exp'!AG11/'1.20 Wine share of exp'!$B11,"")</f>
        <v>1.0792140198274327</v>
      </c>
      <c r="AH11" s="84">
        <f>IFERROR('1.20 Wine share of exp'!AH11/'1.20 Wine share of exp'!$B11,"")</f>
        <v>2.9711969229099311</v>
      </c>
      <c r="AI11" s="84">
        <f>IFERROR('1.20 Wine share of exp'!AI11/'1.20 Wine share of exp'!$B11,"")</f>
        <v>0.33877255880610718</v>
      </c>
      <c r="AJ11" s="84">
        <f>IFERROR('1.20 Wine share of exp'!AJ11/'1.20 Wine share of exp'!$B11,"")</f>
        <v>0.75233264680623846</v>
      </c>
      <c r="AK11" s="84">
        <f>IFERROR('1.20 Wine share of exp'!AK11/'1.20 Wine share of exp'!$B11,"")</f>
        <v>0.75532902711138461</v>
      </c>
      <c r="AL11" s="84">
        <f>IFERROR('1.20 Wine share of exp'!AL11/'1.20 Wine share of exp'!$B11,"")</f>
        <v>1.1730290699573629</v>
      </c>
      <c r="AM11" s="84">
        <f>IFERROR('1.20 Wine share of exp'!AM11/'1.20 Wine share of exp'!$B11,"")</f>
        <v>1.2086753606314637</v>
      </c>
      <c r="AN11" s="84">
        <f>IFERROR('1.20 Wine share of exp'!AN11/'1.20 Wine share of exp'!$B11,"")</f>
        <v>2.688034646521682</v>
      </c>
      <c r="AO11" s="84">
        <f>IFERROR('1.20 Wine share of exp'!AO11/'1.20 Wine share of exp'!$B11,"")</f>
        <v>0.91676232606111085</v>
      </c>
      <c r="AP11" s="84">
        <f>IFERROR('1.20 Wine share of exp'!AP11/'1.20 Wine share of exp'!$B11,"")</f>
        <v>0.42449203214068931</v>
      </c>
      <c r="AQ11" s="84">
        <f>IFERROR('1.20 Wine share of exp'!AQ11/'1.20 Wine share of exp'!$B11,"")</f>
        <v>1.6904688791223696</v>
      </c>
      <c r="AR11" s="84">
        <f>IFERROR('1.20 Wine share of exp'!AR11/'1.20 Wine share of exp'!$B11,"")</f>
        <v>0.19995499388223645</v>
      </c>
      <c r="AS11" s="84">
        <f>IFERROR('1.20 Wine share of exp'!AS11/'1.20 Wine share of exp'!$B11,"")</f>
        <v>0.44845026013239331</v>
      </c>
      <c r="AT11" s="84">
        <f>IFERROR('1.20 Wine share of exp'!AT11/'1.20 Wine share of exp'!$B11,"")</f>
        <v>1.0476130250027069</v>
      </c>
      <c r="AU11" s="84">
        <f>IFERROR('1.20 Wine share of exp'!AU11/'1.20 Wine share of exp'!$B11,"")</f>
        <v>0.10816492834105756</v>
      </c>
      <c r="AV11" s="84">
        <f>IFERROR('1.20 Wine share of exp'!AV11/'1.20 Wine share of exp'!$B11,"")</f>
        <v>0.37607257909206288</v>
      </c>
      <c r="AW11" s="84">
        <f>IFERROR('1.20 Wine share of exp'!AW11/'1.20 Wine share of exp'!$B11,"")</f>
        <v>0.17461653664211232</v>
      </c>
      <c r="AX11" s="84">
        <f>IFERROR('1.20 Wine share of exp'!AX11/'1.20 Wine share of exp'!$B11,"")</f>
        <v>0.44892455025562816</v>
      </c>
      <c r="AY11" s="84">
        <f>IFERROR('1.20 Wine share of exp'!AY11/'1.20 Wine share of exp'!$B11,"")</f>
        <v>0.22536478247774641</v>
      </c>
      <c r="AZ11" s="84">
        <f>IFERROR('1.20 Wine share of exp'!AZ11/'1.20 Wine share of exp'!$B11,"")</f>
        <v>0.19929169341556141</v>
      </c>
      <c r="BA11" s="84">
        <f>IFERROR('1.20 Wine share of exp'!BA11/'1.20 Wine share of exp'!$B11,"")</f>
        <v>0.35006575124173944</v>
      </c>
      <c r="BB11" s="84">
        <f>IFERROR('1.20 Wine share of exp'!BB11/'1.20 Wine share of exp'!$B11,"")</f>
        <v>2.3993948508006619</v>
      </c>
      <c r="BC11" s="84">
        <f>IFERROR('1.20 Wine share of exp'!BC11/'1.20 Wine share of exp'!$B11,"")</f>
        <v>0.12029517601278117</v>
      </c>
      <c r="BD11" s="84">
        <f>IFERROR('1.20 Wine share of exp'!BD11/'1.20 Wine share of exp'!$B11,"")</f>
        <v>0.74379146625013592</v>
      </c>
      <c r="BE11" s="84">
        <f>IFERROR('1.20 Wine share of exp'!BE11/'1.20 Wine share of exp'!$B11,"")</f>
        <v>3.3118224326576793</v>
      </c>
      <c r="BF11" s="84">
        <f>IFERROR('1.20 Wine share of exp'!BF11/'1.20 Wine share of exp'!$B11,"")</f>
        <v>0.22507109085601618</v>
      </c>
      <c r="BG11" s="84">
        <f>IFERROR('1.20 Wine share of exp'!BG11/'1.20 Wine share of exp'!$B11,"")</f>
        <v>0.53768902955267872</v>
      </c>
      <c r="BH11" s="84" t="str">
        <f>IFERROR('1.20 Wine share of exp'!BH11/'1.20 Wine share of exp'!$B11,"")</f>
        <v/>
      </c>
      <c r="BI11" s="84">
        <f>IFERROR('1.20 Wine share of exp'!BI11/'1.20 Wine share of exp'!$B11,"")</f>
        <v>1.2406426205988699</v>
      </c>
      <c r="BJ11" s="84">
        <f>IFERROR('1.20 Wine share of exp'!BJ11/'1.20 Wine share of exp'!$B11,"")</f>
        <v>0.76584942119661426</v>
      </c>
      <c r="BK11" s="84">
        <f>IFERROR('1.20 Wine share of exp'!BK11/'1.20 Wine share of exp'!$B11,"")</f>
        <v>1.4268076251062258</v>
      </c>
      <c r="BL11" s="84">
        <f>IFERROR('1.20 Wine share of exp'!BL11/'1.20 Wine share of exp'!$B11,"")</f>
        <v>0.49654371000488384</v>
      </c>
      <c r="BM11" s="84" t="str">
        <f>IFERROR('1.20 Wine share of exp'!BM11/'1.20 Wine share of exp'!$B11,"")</f>
        <v/>
      </c>
      <c r="BN11" s="84">
        <f>IFERROR('1.20 Wine share of exp'!BN11/'1.20 Wine share of exp'!$B11,"")</f>
        <v>0.75095847856601783</v>
      </c>
      <c r="BO11" s="84">
        <f>IFERROR('1.20 Wine share of exp'!BO11/'1.20 Wine share of exp'!$B11,"")</f>
        <v>1.43281368098758</v>
      </c>
      <c r="BP11" s="84">
        <f>IFERROR('1.20 Wine share of exp'!BP11/'1.20 Wine share of exp'!$B11,"")</f>
        <v>0.55363448318132014</v>
      </c>
      <c r="BQ11" s="84">
        <f>IFERROR('1.20 Wine share of exp'!BQ11/'1.20 Wine share of exp'!$B11,"")</f>
        <v>0.90748333151187321</v>
      </c>
      <c r="BR11" s="84">
        <f>IFERROR('1.20 Wine share of exp'!BR11/'1.20 Wine share of exp'!$B11,"")</f>
        <v>1.1934990349065675</v>
      </c>
      <c r="BS11" s="84">
        <f>IFERROR('1.20 Wine share of exp'!BS11/'1.20 Wine share of exp'!$B11,"")</f>
        <v>0.86160044132680225</v>
      </c>
      <c r="BT11" s="84">
        <f>IFERROR('1.20 Wine share of exp'!BT11/'1.20 Wine share of exp'!$B11,"")</f>
        <v>1.548135613366695</v>
      </c>
      <c r="BU11" s="84">
        <f>IFERROR('1.20 Wine share of exp'!BU11/'1.20 Wine share of exp'!$B11,"")</f>
        <v>1.8791844492410645</v>
      </c>
      <c r="BV11" s="84">
        <f>IFERROR('1.20 Wine share of exp'!BV11/'1.20 Wine share of exp'!$B11,"")</f>
        <v>1.4321385828515527</v>
      </c>
      <c r="BW11" s="84">
        <f>IFERROR('1.20 Wine share of exp'!BW11/'1.20 Wine share of exp'!$B11,"")</f>
        <v>2.2573622106092257</v>
      </c>
      <c r="BX11" s="84">
        <f>IFERROR('1.20 Wine share of exp'!BX11/'1.20 Wine share of exp'!$B11,"")</f>
        <v>0.87900791388126043</v>
      </c>
      <c r="BY11" s="84">
        <f>IFERROR('1.20 Wine share of exp'!BY11/'1.20 Wine share of exp'!$B11,"")</f>
        <v>2.4110313411931412</v>
      </c>
      <c r="BZ11" s="84">
        <f>IFERROR('1.20 Wine share of exp'!BZ11/'1.20 Wine share of exp'!$B11,"")</f>
        <v>1.0098007337496311</v>
      </c>
      <c r="CA11" s="84">
        <f>IFERROR('1.20 Wine share of exp'!CA11/'1.20 Wine share of exp'!$B11,"")</f>
        <v>2.3031600352231267</v>
      </c>
      <c r="CB11" s="84">
        <f>IFERROR('1.20 Wine share of exp'!CB11/'1.20 Wine share of exp'!$B11,"")</f>
        <v>0.90148612907728765</v>
      </c>
      <c r="CC11" s="84">
        <f>IFERROR('1.20 Wine share of exp'!CC11/'1.20 Wine share of exp'!$B11,"")</f>
        <v>2.0926375263052535</v>
      </c>
      <c r="CD11" s="84">
        <f>IFERROR('1.20 Wine share of exp'!CD11/'1.20 Wine share of exp'!$B11,"")</f>
        <v>1.265773552270627</v>
      </c>
      <c r="CE11" s="84">
        <f>IFERROR('1.20 Wine share of exp'!CE11/'1.20 Wine share of exp'!$B11,"")</f>
        <v>1.2900259229051345</v>
      </c>
      <c r="CF11" s="84">
        <f>IFERROR('1.20 Wine share of exp'!CF11/'1.20 Wine share of exp'!$B11,"")</f>
        <v>2.2105079540998318</v>
      </c>
      <c r="CG11" s="84">
        <f>IFERROR('1.20 Wine share of exp'!CG11/'1.20 Wine share of exp'!$B11,"")</f>
        <v>0.75577766673373414</v>
      </c>
      <c r="CH11" s="84">
        <f>IFERROR('1.20 Wine share of exp'!CH11/'1.20 Wine share of exp'!$B11,"")</f>
        <v>1.7247594919863292</v>
      </c>
      <c r="CI11" s="84">
        <f>IFERROR('1.20 Wine share of exp'!CI11/'1.20 Wine share of exp'!$B11,"")</f>
        <v>2.2148073064344831</v>
      </c>
      <c r="CJ11" s="84">
        <f>IFERROR('1.20 Wine share of exp'!CJ11/'1.20 Wine share of exp'!$B11,"")</f>
        <v>0.50308995970892578</v>
      </c>
      <c r="CK11" s="84">
        <f>IFERROR('1.20 Wine share of exp'!CK11/'1.20 Wine share of exp'!$B11,"")</f>
        <v>1.3568385907501748</v>
      </c>
      <c r="CL11" s="84">
        <f>IFERROR('1.20 Wine share of exp'!CL11/'1.20 Wine share of exp'!$B11,"")</f>
        <v>2.0773077352524862</v>
      </c>
      <c r="CM11" s="84">
        <f>IFERROR('1.20 Wine share of exp'!CM11/'1.20 Wine share of exp'!$B11,"")</f>
        <v>1.9654943371633675</v>
      </c>
      <c r="CN11" s="84">
        <f>IFERROR('1.20 Wine share of exp'!CN11/'1.20 Wine share of exp'!$B11,"")</f>
        <v>0.40995145101701963</v>
      </c>
      <c r="CO11" s="84">
        <f>IFERROR('1.20 Wine share of exp'!CO11/'1.20 Wine share of exp'!$B11,"")</f>
        <v>0.40123176224379997</v>
      </c>
      <c r="CP11" s="84">
        <f>IFERROR('1.20 Wine share of exp'!CP11/'1.20 Wine share of exp'!$B11,"")</f>
        <v>0.69923863059986413</v>
      </c>
      <c r="CR11" s="88"/>
    </row>
    <row r="12" spans="1:96" x14ac:dyDescent="0.25">
      <c r="A12" s="78" t="s">
        <v>33</v>
      </c>
      <c r="B12" s="84">
        <f>IFERROR('1.20 Wine share of exp'!B12/'1.20 Wine share of exp'!$B12,"")</f>
        <v>1</v>
      </c>
      <c r="C12" s="84">
        <f>IFERROR('1.20 Wine share of exp'!C12/'1.20 Wine share of exp'!$B12,"")</f>
        <v>0.65482410757349363</v>
      </c>
      <c r="D12" s="84">
        <f>IFERROR('1.20 Wine share of exp'!D12/'1.20 Wine share of exp'!$B12,"")</f>
        <v>1.1884790377531058</v>
      </c>
      <c r="E12" s="84">
        <f>IFERROR('1.20 Wine share of exp'!E12/'1.20 Wine share of exp'!$B12,"")</f>
        <v>0.66777711408401397</v>
      </c>
      <c r="F12" s="84">
        <f>IFERROR('1.20 Wine share of exp'!F12/'1.20 Wine share of exp'!$B12,"")</f>
        <v>0.9591917565341983</v>
      </c>
      <c r="G12" s="84">
        <f>IFERROR('1.20 Wine share of exp'!G12/'1.20 Wine share of exp'!$B12,"")</f>
        <v>3.3878608244609705E-2</v>
      </c>
      <c r="H12" s="84">
        <f>IFERROR('1.20 Wine share of exp'!H12/'1.20 Wine share of exp'!$B12,"")</f>
        <v>0.96717763146931868</v>
      </c>
      <c r="I12" s="84">
        <f>IFERROR('1.20 Wine share of exp'!I12/'1.20 Wine share of exp'!$B12,"")</f>
        <v>0.98587785183187682</v>
      </c>
      <c r="J12" s="84">
        <f>IFERROR('1.20 Wine share of exp'!J12/'1.20 Wine share of exp'!$B12,"")</f>
        <v>0.83601715087598438</v>
      </c>
      <c r="K12" s="84">
        <f>IFERROR('1.20 Wine share of exp'!K12/'1.20 Wine share of exp'!$B12,"")</f>
        <v>0.44640714638903817</v>
      </c>
      <c r="L12" s="84" t="str">
        <f>IFERROR('1.20 Wine share of exp'!L12/'1.20 Wine share of exp'!$B12,"")</f>
        <v/>
      </c>
      <c r="M12" s="84">
        <f>IFERROR('1.20 Wine share of exp'!M12/'1.20 Wine share of exp'!$B12,"")</f>
        <v>0.16910326150689672</v>
      </c>
      <c r="N12" s="84">
        <f>IFERROR('1.20 Wine share of exp'!N12/'1.20 Wine share of exp'!$B12,"")</f>
        <v>0.6389072459288736</v>
      </c>
      <c r="O12" s="84">
        <f>IFERROR('1.20 Wine share of exp'!O12/'1.20 Wine share of exp'!$B12,"")</f>
        <v>0.45207562586394218</v>
      </c>
      <c r="P12" s="84">
        <f>IFERROR('1.20 Wine share of exp'!P12/'1.20 Wine share of exp'!$B12,"")</f>
        <v>0.45407366170420338</v>
      </c>
      <c r="Q12" s="84">
        <f>IFERROR('1.20 Wine share of exp'!Q12/'1.20 Wine share of exp'!$B12,"")</f>
        <v>0.17858401873902083</v>
      </c>
      <c r="R12" s="84">
        <f>IFERROR('1.20 Wine share of exp'!R12/'1.20 Wine share of exp'!$B12,"")</f>
        <v>0.17926618664309299</v>
      </c>
      <c r="S12" s="84">
        <f>IFERROR('1.20 Wine share of exp'!S12/'1.20 Wine share of exp'!$B12,"")</f>
        <v>0.1841129154623409</v>
      </c>
      <c r="T12" s="84">
        <f>IFERROR('1.20 Wine share of exp'!T12/'1.20 Wine share of exp'!$B12,"")</f>
        <v>1.3142167721072116</v>
      </c>
      <c r="U12" s="84">
        <f>IFERROR('1.20 Wine share of exp'!U12/'1.20 Wine share of exp'!$B12,"")</f>
        <v>1.2726119561092211</v>
      </c>
      <c r="V12" s="84">
        <f>IFERROR('1.20 Wine share of exp'!V12/'1.20 Wine share of exp'!$B12,"")</f>
        <v>1.5619289952203637</v>
      </c>
      <c r="W12" s="84">
        <f>IFERROR('1.20 Wine share of exp'!W12/'1.20 Wine share of exp'!$B12,"")</f>
        <v>0.95785092848433451</v>
      </c>
      <c r="X12" s="84">
        <f>IFERROR('1.20 Wine share of exp'!X12/'1.20 Wine share of exp'!$B12,"")</f>
        <v>1.3941206225697746</v>
      </c>
      <c r="Y12" s="84">
        <f>IFERROR('1.20 Wine share of exp'!Y12/'1.20 Wine share of exp'!$B12,"")</f>
        <v>0.74050500045334067</v>
      </c>
      <c r="Z12" s="84">
        <f>IFERROR('1.20 Wine share of exp'!Z12/'1.20 Wine share of exp'!$B12,"")</f>
        <v>1.1126284680502565</v>
      </c>
      <c r="AA12" s="84">
        <f>IFERROR('1.20 Wine share of exp'!AA12/'1.20 Wine share of exp'!$B12,"")</f>
        <v>2.0167071263900018</v>
      </c>
      <c r="AB12" s="84">
        <f>IFERROR('1.20 Wine share of exp'!AB12/'1.20 Wine share of exp'!$B12,"")</f>
        <v>0.93198938192871106</v>
      </c>
      <c r="AC12" s="84">
        <f>IFERROR('1.20 Wine share of exp'!AC12/'1.20 Wine share of exp'!$B12,"")</f>
        <v>0.99365040207286015</v>
      </c>
      <c r="AD12" s="84">
        <f>IFERROR('1.20 Wine share of exp'!AD12/'1.20 Wine share of exp'!$B12,"")</f>
        <v>2.5607363106651158</v>
      </c>
      <c r="AE12" s="84">
        <f>IFERROR('1.20 Wine share of exp'!AE12/'1.20 Wine share of exp'!$B12,"")</f>
        <v>1.5158295907954549</v>
      </c>
      <c r="AF12" s="84">
        <f>IFERROR('1.20 Wine share of exp'!AF12/'1.20 Wine share of exp'!$B12,"")</f>
        <v>0.91043452392669633</v>
      </c>
      <c r="AG12" s="84">
        <f>IFERROR('1.20 Wine share of exp'!AG12/'1.20 Wine share of exp'!$B12,"")</f>
        <v>1.0868541331566284</v>
      </c>
      <c r="AH12" s="84">
        <f>IFERROR('1.20 Wine share of exp'!AH12/'1.20 Wine share of exp'!$B12,"")</f>
        <v>3.0531847216540053</v>
      </c>
      <c r="AI12" s="84">
        <f>IFERROR('1.20 Wine share of exp'!AI12/'1.20 Wine share of exp'!$B12,"")</f>
        <v>0.34826157232885735</v>
      </c>
      <c r="AJ12" s="84">
        <f>IFERROR('1.20 Wine share of exp'!AJ12/'1.20 Wine share of exp'!$B12,"")</f>
        <v>0.81006704478303315</v>
      </c>
      <c r="AK12" s="84">
        <f>IFERROR('1.20 Wine share of exp'!AK12/'1.20 Wine share of exp'!$B12,"")</f>
        <v>0.86795969687266739</v>
      </c>
      <c r="AL12" s="84">
        <f>IFERROR('1.20 Wine share of exp'!AL12/'1.20 Wine share of exp'!$B12,"")</f>
        <v>1.2268724447783455</v>
      </c>
      <c r="AM12" s="84">
        <f>IFERROR('1.20 Wine share of exp'!AM12/'1.20 Wine share of exp'!$B12,"")</f>
        <v>1.2621347643164385</v>
      </c>
      <c r="AN12" s="84">
        <f>IFERROR('1.20 Wine share of exp'!AN12/'1.20 Wine share of exp'!$B12,"")</f>
        <v>2.7449077572969025</v>
      </c>
      <c r="AO12" s="84">
        <f>IFERROR('1.20 Wine share of exp'!AO12/'1.20 Wine share of exp'!$B12,"")</f>
        <v>0.89572510955312157</v>
      </c>
      <c r="AP12" s="84">
        <f>IFERROR('1.20 Wine share of exp'!AP12/'1.20 Wine share of exp'!$B12,"")</f>
        <v>0.44365439649703353</v>
      </c>
      <c r="AQ12" s="84">
        <f>IFERROR('1.20 Wine share of exp'!AQ12/'1.20 Wine share of exp'!$B12,"")</f>
        <v>1.686528627882512</v>
      </c>
      <c r="AR12" s="84">
        <f>IFERROR('1.20 Wine share of exp'!AR12/'1.20 Wine share of exp'!$B12,"")</f>
        <v>0.20549059940242992</v>
      </c>
      <c r="AS12" s="84">
        <f>IFERROR('1.20 Wine share of exp'!AS12/'1.20 Wine share of exp'!$B12,"")</f>
        <v>0.43190206956670274</v>
      </c>
      <c r="AT12" s="84">
        <f>IFERROR('1.20 Wine share of exp'!AT12/'1.20 Wine share of exp'!$B12,"")</f>
        <v>1.005046284373408</v>
      </c>
      <c r="AU12" s="84">
        <f>IFERROR('1.20 Wine share of exp'!AU12/'1.20 Wine share of exp'!$B12,"")</f>
        <v>0.12390841721977559</v>
      </c>
      <c r="AV12" s="84">
        <f>IFERROR('1.20 Wine share of exp'!AV12/'1.20 Wine share of exp'!$B12,"")</f>
        <v>0.42200006604053525</v>
      </c>
      <c r="AW12" s="84">
        <f>IFERROR('1.20 Wine share of exp'!AW12/'1.20 Wine share of exp'!$B12,"")</f>
        <v>0.17756511125211216</v>
      </c>
      <c r="AX12" s="84">
        <f>IFERROR('1.20 Wine share of exp'!AX12/'1.20 Wine share of exp'!$B12,"")</f>
        <v>0.44937371757964362</v>
      </c>
      <c r="AY12" s="84">
        <f>IFERROR('1.20 Wine share of exp'!AY12/'1.20 Wine share of exp'!$B12,"")</f>
        <v>0.25431366211635192</v>
      </c>
      <c r="AZ12" s="84">
        <f>IFERROR('1.20 Wine share of exp'!AZ12/'1.20 Wine share of exp'!$B12,"")</f>
        <v>0.21476037651458424</v>
      </c>
      <c r="BA12" s="84">
        <f>IFERROR('1.20 Wine share of exp'!BA12/'1.20 Wine share of exp'!$B12,"")</f>
        <v>0.37643245554509058</v>
      </c>
      <c r="BB12" s="84">
        <f>IFERROR('1.20 Wine share of exp'!BB12/'1.20 Wine share of exp'!$B12,"")</f>
        <v>2.3115283057825531</v>
      </c>
      <c r="BC12" s="84">
        <f>IFERROR('1.20 Wine share of exp'!BC12/'1.20 Wine share of exp'!$B12,"")</f>
        <v>0.13776027855022935</v>
      </c>
      <c r="BD12" s="84">
        <f>IFERROR('1.20 Wine share of exp'!BD12/'1.20 Wine share of exp'!$B12,"")</f>
        <v>0.71887762196061766</v>
      </c>
      <c r="BE12" s="84">
        <f>IFERROR('1.20 Wine share of exp'!BE12/'1.20 Wine share of exp'!$B12,"")</f>
        <v>3.3871344679404758</v>
      </c>
      <c r="BF12" s="84">
        <f>IFERROR('1.20 Wine share of exp'!BF12/'1.20 Wine share of exp'!$B12,"")</f>
        <v>0.22109433692499436</v>
      </c>
      <c r="BG12" s="84">
        <f>IFERROR('1.20 Wine share of exp'!BG12/'1.20 Wine share of exp'!$B12,"")</f>
        <v>0.59634304107953684</v>
      </c>
      <c r="BH12" s="84" t="str">
        <f>IFERROR('1.20 Wine share of exp'!BH12/'1.20 Wine share of exp'!$B12,"")</f>
        <v/>
      </c>
      <c r="BI12" s="84">
        <f>IFERROR('1.20 Wine share of exp'!BI12/'1.20 Wine share of exp'!$B12,"")</f>
        <v>1.2320333407317445</v>
      </c>
      <c r="BJ12" s="84">
        <f>IFERROR('1.20 Wine share of exp'!BJ12/'1.20 Wine share of exp'!$B12,"")</f>
        <v>0.78004338636671466</v>
      </c>
      <c r="BK12" s="84">
        <f>IFERROR('1.20 Wine share of exp'!BK12/'1.20 Wine share of exp'!$B12,"")</f>
        <v>1.2428481803362363</v>
      </c>
      <c r="BL12" s="84">
        <f>IFERROR('1.20 Wine share of exp'!BL12/'1.20 Wine share of exp'!$B12,"")</f>
        <v>0.55735091511657187</v>
      </c>
      <c r="BM12" s="84" t="str">
        <f>IFERROR('1.20 Wine share of exp'!BM12/'1.20 Wine share of exp'!$B12,"")</f>
        <v/>
      </c>
      <c r="BN12" s="84">
        <f>IFERROR('1.20 Wine share of exp'!BN12/'1.20 Wine share of exp'!$B12,"")</f>
        <v>0.72379170454447106</v>
      </c>
      <c r="BO12" s="84">
        <f>IFERROR('1.20 Wine share of exp'!BO12/'1.20 Wine share of exp'!$B12,"")</f>
        <v>1.2590893455472805</v>
      </c>
      <c r="BP12" s="84">
        <f>IFERROR('1.20 Wine share of exp'!BP12/'1.20 Wine share of exp'!$B12,"")</f>
        <v>0.55035745674540348</v>
      </c>
      <c r="BQ12" s="84">
        <f>IFERROR('1.20 Wine share of exp'!BQ12/'1.20 Wine share of exp'!$B12,"")</f>
        <v>0.98353111524543368</v>
      </c>
      <c r="BR12" s="84">
        <f>IFERROR('1.20 Wine share of exp'!BR12/'1.20 Wine share of exp'!$B12,"")</f>
        <v>1.2649752652773774</v>
      </c>
      <c r="BS12" s="84">
        <f>IFERROR('1.20 Wine share of exp'!BS12/'1.20 Wine share of exp'!$B12,"")</f>
        <v>0.93302248411140842</v>
      </c>
      <c r="BT12" s="84">
        <f>IFERROR('1.20 Wine share of exp'!BT12/'1.20 Wine share of exp'!$B12,"")</f>
        <v>1.5675494899813334</v>
      </c>
      <c r="BU12" s="84">
        <f>IFERROR('1.20 Wine share of exp'!BU12/'1.20 Wine share of exp'!$B12,"")</f>
        <v>1.9126319525058304</v>
      </c>
      <c r="BV12" s="84">
        <f>IFERROR('1.20 Wine share of exp'!BV12/'1.20 Wine share of exp'!$B12,"")</f>
        <v>1.4777943699879044</v>
      </c>
      <c r="BW12" s="84">
        <f>IFERROR('1.20 Wine share of exp'!BW12/'1.20 Wine share of exp'!$B12,"")</f>
        <v>2.2746283512444712</v>
      </c>
      <c r="BX12" s="84">
        <f>IFERROR('1.20 Wine share of exp'!BX12/'1.20 Wine share of exp'!$B12,"")</f>
        <v>0.91730152128063702</v>
      </c>
      <c r="BY12" s="84">
        <f>IFERROR('1.20 Wine share of exp'!BY12/'1.20 Wine share of exp'!$B12,"")</f>
        <v>2.4489980939286937</v>
      </c>
      <c r="BZ12" s="84">
        <f>IFERROR('1.20 Wine share of exp'!BZ12/'1.20 Wine share of exp'!$B12,"")</f>
        <v>1.0458072246361261</v>
      </c>
      <c r="CA12" s="84">
        <f>IFERROR('1.20 Wine share of exp'!CA12/'1.20 Wine share of exp'!$B12,"")</f>
        <v>2.2565028766247388</v>
      </c>
      <c r="CB12" s="84">
        <f>IFERROR('1.20 Wine share of exp'!CB12/'1.20 Wine share of exp'!$B12,"")</f>
        <v>0.90887618236612744</v>
      </c>
      <c r="CC12" s="84">
        <f>IFERROR('1.20 Wine share of exp'!CC12/'1.20 Wine share of exp'!$B12,"")</f>
        <v>2.0662076493909871</v>
      </c>
      <c r="CD12" s="84">
        <f>IFERROR('1.20 Wine share of exp'!CD12/'1.20 Wine share of exp'!$B12,"")</f>
        <v>1.3293560152857851</v>
      </c>
      <c r="CE12" s="84">
        <f>IFERROR('1.20 Wine share of exp'!CE12/'1.20 Wine share of exp'!$B12,"")</f>
        <v>1.3373183268792519</v>
      </c>
      <c r="CF12" s="84">
        <f>IFERROR('1.20 Wine share of exp'!CF12/'1.20 Wine share of exp'!$B12,"")</f>
        <v>2.2344137273752263</v>
      </c>
      <c r="CG12" s="84">
        <f>IFERROR('1.20 Wine share of exp'!CG12/'1.20 Wine share of exp'!$B12,"")</f>
        <v>0.74989202526913301</v>
      </c>
      <c r="CH12" s="84">
        <f>IFERROR('1.20 Wine share of exp'!CH12/'1.20 Wine share of exp'!$B12,"")</f>
        <v>1.7842708359705415</v>
      </c>
      <c r="CI12" s="84">
        <f>IFERROR('1.20 Wine share of exp'!CI12/'1.20 Wine share of exp'!$B12,"")</f>
        <v>2.2304776928306547</v>
      </c>
      <c r="CJ12" s="84">
        <f>IFERROR('1.20 Wine share of exp'!CJ12/'1.20 Wine share of exp'!$B12,"")</f>
        <v>0.51050562904872376</v>
      </c>
      <c r="CK12" s="84">
        <f>IFERROR('1.20 Wine share of exp'!CK12/'1.20 Wine share of exp'!$B12,"")</f>
        <v>1.3898120096583386</v>
      </c>
      <c r="CL12" s="84">
        <f>IFERROR('1.20 Wine share of exp'!CL12/'1.20 Wine share of exp'!$B12,"")</f>
        <v>2.1287379011706133</v>
      </c>
      <c r="CM12" s="84">
        <f>IFERROR('1.20 Wine share of exp'!CM12/'1.20 Wine share of exp'!$B12,"")</f>
        <v>2.110337152907086</v>
      </c>
      <c r="CN12" s="84">
        <f>IFERROR('1.20 Wine share of exp'!CN12/'1.20 Wine share of exp'!$B12,"")</f>
        <v>0.41045200510109298</v>
      </c>
      <c r="CO12" s="84">
        <f>IFERROR('1.20 Wine share of exp'!CO12/'1.20 Wine share of exp'!$B12,"")</f>
        <v>0.38483588196810709</v>
      </c>
      <c r="CP12" s="84">
        <f>IFERROR('1.20 Wine share of exp'!CP12/'1.20 Wine share of exp'!$B12,"")</f>
        <v>0.64028550794929229</v>
      </c>
      <c r="CR12" s="88"/>
    </row>
    <row r="13" spans="1:96" x14ac:dyDescent="0.25">
      <c r="A13" s="78" t="s">
        <v>34</v>
      </c>
      <c r="B13" s="84">
        <f>IFERROR('1.20 Wine share of exp'!B13/'1.20 Wine share of exp'!$B13,"")</f>
        <v>1</v>
      </c>
      <c r="C13" s="84">
        <f>IFERROR('1.20 Wine share of exp'!C13/'1.20 Wine share of exp'!$B13,"")</f>
        <v>0.67722881433206894</v>
      </c>
      <c r="D13" s="84">
        <f>IFERROR('1.20 Wine share of exp'!D13/'1.20 Wine share of exp'!$B13,"")</f>
        <v>1.3093051588750606</v>
      </c>
      <c r="E13" s="84">
        <f>IFERROR('1.20 Wine share of exp'!E13/'1.20 Wine share of exp'!$B13,"")</f>
        <v>0.69049510950057591</v>
      </c>
      <c r="F13" s="84">
        <f>IFERROR('1.20 Wine share of exp'!F13/'1.20 Wine share of exp'!$B13,"")</f>
        <v>1.0033579286970378</v>
      </c>
      <c r="G13" s="84">
        <f>IFERROR('1.20 Wine share of exp'!G13/'1.20 Wine share of exp'!$B13,"")</f>
        <v>3.1923973991253921E-2</v>
      </c>
      <c r="H13" s="84">
        <f>IFERROR('1.20 Wine share of exp'!H13/'1.20 Wine share of exp'!$B13,"")</f>
        <v>0.9857571245609712</v>
      </c>
      <c r="I13" s="84">
        <f>IFERROR('1.20 Wine share of exp'!I13/'1.20 Wine share of exp'!$B13,"")</f>
        <v>1.0358857192356163</v>
      </c>
      <c r="J13" s="84">
        <f>IFERROR('1.20 Wine share of exp'!J13/'1.20 Wine share of exp'!$B13,"")</f>
        <v>0.89554080892616805</v>
      </c>
      <c r="K13" s="84">
        <f>IFERROR('1.20 Wine share of exp'!K13/'1.20 Wine share of exp'!$B13,"")</f>
        <v>0.45809031895187097</v>
      </c>
      <c r="L13" s="84" t="str">
        <f>IFERROR('1.20 Wine share of exp'!L13/'1.20 Wine share of exp'!$B13,"")</f>
        <v/>
      </c>
      <c r="M13" s="84">
        <f>IFERROR('1.20 Wine share of exp'!M13/'1.20 Wine share of exp'!$B13,"")</f>
        <v>0.17917748401848296</v>
      </c>
      <c r="N13" s="84">
        <f>IFERROR('1.20 Wine share of exp'!N13/'1.20 Wine share of exp'!$B13,"")</f>
        <v>0.66402995380580176</v>
      </c>
      <c r="O13" s="84">
        <f>IFERROR('1.20 Wine share of exp'!O13/'1.20 Wine share of exp'!$B13,"")</f>
        <v>0.46942302786600343</v>
      </c>
      <c r="P13" s="84">
        <f>IFERROR('1.20 Wine share of exp'!P13/'1.20 Wine share of exp'!$B13,"")</f>
        <v>0.45059624259109221</v>
      </c>
      <c r="Q13" s="84">
        <f>IFERROR('1.20 Wine share of exp'!Q13/'1.20 Wine share of exp'!$B13,"")</f>
        <v>0.19179255678333013</v>
      </c>
      <c r="R13" s="84">
        <f>IFERROR('1.20 Wine share of exp'!R13/'1.20 Wine share of exp'!$B13,"")</f>
        <v>0.20169805013046993</v>
      </c>
      <c r="S13" s="84">
        <f>IFERROR('1.20 Wine share of exp'!S13/'1.20 Wine share of exp'!$B13,"")</f>
        <v>0.18360132338966034</v>
      </c>
      <c r="T13" s="84">
        <f>IFERROR('1.20 Wine share of exp'!T13/'1.20 Wine share of exp'!$B13,"")</f>
        <v>1.2958721107187288</v>
      </c>
      <c r="U13" s="84">
        <f>IFERROR('1.20 Wine share of exp'!U13/'1.20 Wine share of exp'!$B13,"")</f>
        <v>1.2493841869496247</v>
      </c>
      <c r="V13" s="84">
        <f>IFERROR('1.20 Wine share of exp'!V13/'1.20 Wine share of exp'!$B13,"")</f>
        <v>1.5783221150931102</v>
      </c>
      <c r="W13" s="84">
        <f>IFERROR('1.20 Wine share of exp'!W13/'1.20 Wine share of exp'!$B13,"")</f>
        <v>0.96301712481732493</v>
      </c>
      <c r="X13" s="84">
        <f>IFERROR('1.20 Wine share of exp'!X13/'1.20 Wine share of exp'!$B13,"")</f>
        <v>1.1951000756961594</v>
      </c>
      <c r="Y13" s="84">
        <f>IFERROR('1.20 Wine share of exp'!Y13/'1.20 Wine share of exp'!$B13,"")</f>
        <v>0.74305123008275265</v>
      </c>
      <c r="Z13" s="84">
        <f>IFERROR('1.20 Wine share of exp'!Z13/'1.20 Wine share of exp'!$B13,"")</f>
        <v>1.2891647132150799</v>
      </c>
      <c r="AA13" s="84">
        <f>IFERROR('1.20 Wine share of exp'!AA13/'1.20 Wine share of exp'!$B13,"")</f>
        <v>2.0057635743730615</v>
      </c>
      <c r="AB13" s="84">
        <f>IFERROR('1.20 Wine share of exp'!AB13/'1.20 Wine share of exp'!$B13,"")</f>
        <v>0.94688665438120345</v>
      </c>
      <c r="AC13" s="84">
        <f>IFERROR('1.20 Wine share of exp'!AC13/'1.20 Wine share of exp'!$B13,"")</f>
        <v>1.0595245758860952</v>
      </c>
      <c r="AD13" s="84">
        <f>IFERROR('1.20 Wine share of exp'!AD13/'1.20 Wine share of exp'!$B13,"")</f>
        <v>2.5047938015980455</v>
      </c>
      <c r="AE13" s="84">
        <f>IFERROR('1.20 Wine share of exp'!AE13/'1.20 Wine share of exp'!$B13,"")</f>
        <v>1.4825308061241131</v>
      </c>
      <c r="AF13" s="84">
        <f>IFERROR('1.20 Wine share of exp'!AF13/'1.20 Wine share of exp'!$B13,"")</f>
        <v>0.9632176832138275</v>
      </c>
      <c r="AG13" s="84">
        <f>IFERROR('1.20 Wine share of exp'!AG13/'1.20 Wine share of exp'!$B13,"")</f>
        <v>1.0889428224753226</v>
      </c>
      <c r="AH13" s="84">
        <f>IFERROR('1.20 Wine share of exp'!AH13/'1.20 Wine share of exp'!$B13,"")</f>
        <v>3.1101721727373675</v>
      </c>
      <c r="AI13" s="84">
        <f>IFERROR('1.20 Wine share of exp'!AI13/'1.20 Wine share of exp'!$B13,"")</f>
        <v>0.35234457582126777</v>
      </c>
      <c r="AJ13" s="84">
        <f>IFERROR('1.20 Wine share of exp'!AJ13/'1.20 Wine share of exp'!$B13,"")</f>
        <v>0.87410067439034367</v>
      </c>
      <c r="AK13" s="84">
        <f>IFERROR('1.20 Wine share of exp'!AK13/'1.20 Wine share of exp'!$B13,"")</f>
        <v>0.88724501550423696</v>
      </c>
      <c r="AL13" s="84">
        <f>IFERROR('1.20 Wine share of exp'!AL13/'1.20 Wine share of exp'!$B13,"")</f>
        <v>1.2593981855629333</v>
      </c>
      <c r="AM13" s="84">
        <f>IFERROR('1.20 Wine share of exp'!AM13/'1.20 Wine share of exp'!$B13,"")</f>
        <v>1.3062892194584246</v>
      </c>
      <c r="AN13" s="84">
        <f>IFERROR('1.20 Wine share of exp'!AN13/'1.20 Wine share of exp'!$B13,"")</f>
        <v>2.7628648601751182</v>
      </c>
      <c r="AO13" s="84">
        <f>IFERROR('1.20 Wine share of exp'!AO13/'1.20 Wine share of exp'!$B13,"")</f>
        <v>0.80721747254660292</v>
      </c>
      <c r="AP13" s="84">
        <f>IFERROR('1.20 Wine share of exp'!AP13/'1.20 Wine share of exp'!$B13,"")</f>
        <v>0.43578122717816709</v>
      </c>
      <c r="AQ13" s="84">
        <f>IFERROR('1.20 Wine share of exp'!AQ13/'1.20 Wine share of exp'!$B13,"")</f>
        <v>1.7144886051781079</v>
      </c>
      <c r="AR13" s="84">
        <f>IFERROR('1.20 Wine share of exp'!AR13/'1.20 Wine share of exp'!$B13,"")</f>
        <v>0.22983794689161346</v>
      </c>
      <c r="AS13" s="84">
        <f>IFERROR('1.20 Wine share of exp'!AS13/'1.20 Wine share of exp'!$B13,"")</f>
        <v>0.41367757368261748</v>
      </c>
      <c r="AT13" s="84">
        <f>IFERROR('1.20 Wine share of exp'!AT13/'1.20 Wine share of exp'!$B13,"")</f>
        <v>0.93608692103203561</v>
      </c>
      <c r="AU13" s="84">
        <f>IFERROR('1.20 Wine share of exp'!AU13/'1.20 Wine share of exp'!$B13,"")</f>
        <v>0.1300441030697651</v>
      </c>
      <c r="AV13" s="84">
        <f>IFERROR('1.20 Wine share of exp'!AV13/'1.20 Wine share of exp'!$B13,"")</f>
        <v>0.44584754323440745</v>
      </c>
      <c r="AW13" s="84">
        <f>IFERROR('1.20 Wine share of exp'!AW13/'1.20 Wine share of exp'!$B13,"")</f>
        <v>0.17596135451355657</v>
      </c>
      <c r="AX13" s="84">
        <f>IFERROR('1.20 Wine share of exp'!AX13/'1.20 Wine share of exp'!$B13,"")</f>
        <v>0.4682008804703251</v>
      </c>
      <c r="AY13" s="84">
        <f>IFERROR('1.20 Wine share of exp'!AY13/'1.20 Wine share of exp'!$B13,"")</f>
        <v>0.28299866865398177</v>
      </c>
      <c r="AZ13" s="84">
        <f>IFERROR('1.20 Wine share of exp'!AZ13/'1.20 Wine share of exp'!$B13,"")</f>
        <v>0.22789962563303068</v>
      </c>
      <c r="BA13" s="84">
        <f>IFERROR('1.20 Wine share of exp'!BA13/'1.20 Wine share of exp'!$B13,"")</f>
        <v>0.37671391413105304</v>
      </c>
      <c r="BB13" s="84">
        <f>IFERROR('1.20 Wine share of exp'!BB13/'1.20 Wine share of exp'!$B13,"")</f>
        <v>2.1602231342617566</v>
      </c>
      <c r="BC13" s="84">
        <f>IFERROR('1.20 Wine share of exp'!BC13/'1.20 Wine share of exp'!$B13,"")</f>
        <v>0.14047774502271027</v>
      </c>
      <c r="BD13" s="84">
        <f>IFERROR('1.20 Wine share of exp'!BD13/'1.20 Wine share of exp'!$B13,"")</f>
        <v>0.71813142895974291</v>
      </c>
      <c r="BE13" s="84">
        <f>IFERROR('1.20 Wine share of exp'!BE13/'1.20 Wine share of exp'!$B13,"")</f>
        <v>3.4472760139789949</v>
      </c>
      <c r="BF13" s="84">
        <f>IFERROR('1.20 Wine share of exp'!BF13/'1.20 Wine share of exp'!$B13,"")</f>
        <v>0.22162437565965259</v>
      </c>
      <c r="BG13" s="84">
        <f>IFERROR('1.20 Wine share of exp'!BG13/'1.20 Wine share of exp'!$B13,"")</f>
        <v>0.64649801028917597</v>
      </c>
      <c r="BH13" s="84" t="str">
        <f>IFERROR('1.20 Wine share of exp'!BH13/'1.20 Wine share of exp'!$B13,"")</f>
        <v/>
      </c>
      <c r="BI13" s="84">
        <f>IFERROR('1.20 Wine share of exp'!BI13/'1.20 Wine share of exp'!$B13,"")</f>
        <v>1.2218211024874044</v>
      </c>
      <c r="BJ13" s="84">
        <f>IFERROR('1.20 Wine share of exp'!BJ13/'1.20 Wine share of exp'!$B13,"")</f>
        <v>0.80751439944942105</v>
      </c>
      <c r="BK13" s="84">
        <f>IFERROR('1.20 Wine share of exp'!BK13/'1.20 Wine share of exp'!$B13,"")</f>
        <v>1.4543374893731991</v>
      </c>
      <c r="BL13" s="84">
        <f>IFERROR('1.20 Wine share of exp'!BL13/'1.20 Wine share of exp'!$B13,"")</f>
        <v>0.61398738573272627</v>
      </c>
      <c r="BM13" s="84" t="str">
        <f>IFERROR('1.20 Wine share of exp'!BM13/'1.20 Wine share of exp'!$B13,"")</f>
        <v/>
      </c>
      <c r="BN13" s="84">
        <f>IFERROR('1.20 Wine share of exp'!BN13/'1.20 Wine share of exp'!$B13,"")</f>
        <v>0.71890430190834897</v>
      </c>
      <c r="BO13" s="84">
        <f>IFERROR('1.20 Wine share of exp'!BO13/'1.20 Wine share of exp'!$B13,"")</f>
        <v>1.2442544211706494</v>
      </c>
      <c r="BP13" s="84">
        <f>IFERROR('1.20 Wine share of exp'!BP13/'1.20 Wine share of exp'!$B13,"")</f>
        <v>0.55261980691861234</v>
      </c>
      <c r="BQ13" s="84">
        <f>IFERROR('1.20 Wine share of exp'!BQ13/'1.20 Wine share of exp'!$B13,"")</f>
        <v>1.0014435454852928</v>
      </c>
      <c r="BR13" s="84">
        <f>IFERROR('1.20 Wine share of exp'!BR13/'1.20 Wine share of exp'!$B13,"")</f>
        <v>1.3295180300433183</v>
      </c>
      <c r="BS13" s="84">
        <f>IFERROR('1.20 Wine share of exp'!BS13/'1.20 Wine share of exp'!$B13,"")</f>
        <v>0.93897955420523538</v>
      </c>
      <c r="BT13" s="84">
        <f>IFERROR('1.20 Wine share of exp'!BT13/'1.20 Wine share of exp'!$B13,"")</f>
        <v>1.5969792556411229</v>
      </c>
      <c r="BU13" s="84">
        <f>IFERROR('1.20 Wine share of exp'!BU13/'1.20 Wine share of exp'!$B13,"")</f>
        <v>1.9203780249002311</v>
      </c>
      <c r="BV13" s="84">
        <f>IFERROR('1.20 Wine share of exp'!BV13/'1.20 Wine share of exp'!$B13,"")</f>
        <v>1.4986659459915075</v>
      </c>
      <c r="BW13" s="84">
        <f>IFERROR('1.20 Wine share of exp'!BW13/'1.20 Wine share of exp'!$B13,"")</f>
        <v>2.2927982232900588</v>
      </c>
      <c r="BX13" s="84">
        <f>IFERROR('1.20 Wine share of exp'!BX13/'1.20 Wine share of exp'!$B13,"")</f>
        <v>0.94023471701399863</v>
      </c>
      <c r="BY13" s="84">
        <f>IFERROR('1.20 Wine share of exp'!BY13/'1.20 Wine share of exp'!$B13,"")</f>
        <v>2.4663205037092295</v>
      </c>
      <c r="BZ13" s="84">
        <f>IFERROR('1.20 Wine share of exp'!BZ13/'1.20 Wine share of exp'!$B13,"")</f>
        <v>1.0722779180371849</v>
      </c>
      <c r="CA13" s="84">
        <f>IFERROR('1.20 Wine share of exp'!CA13/'1.20 Wine share of exp'!$B13,"")</f>
        <v>2.2284552201484287</v>
      </c>
      <c r="CB13" s="84">
        <f>IFERROR('1.20 Wine share of exp'!CB13/'1.20 Wine share of exp'!$B13,"")</f>
        <v>0.94075538712463358</v>
      </c>
      <c r="CC13" s="84">
        <f>IFERROR('1.20 Wine share of exp'!CC13/'1.20 Wine share of exp'!$B13,"")</f>
        <v>2.0788800217195789</v>
      </c>
      <c r="CD13" s="84">
        <f>IFERROR('1.20 Wine share of exp'!CD13/'1.20 Wine share of exp'!$B13,"")</f>
        <v>1.3584201731689749</v>
      </c>
      <c r="CE13" s="84">
        <f>IFERROR('1.20 Wine share of exp'!CE13/'1.20 Wine share of exp'!$B13,"")</f>
        <v>1.3841122952171452</v>
      </c>
      <c r="CF13" s="84">
        <f>IFERROR('1.20 Wine share of exp'!CF13/'1.20 Wine share of exp'!$B13,"")</f>
        <v>2.2888919420223441</v>
      </c>
      <c r="CG13" s="84">
        <f>IFERROR('1.20 Wine share of exp'!CG13/'1.20 Wine share of exp'!$B13,"")</f>
        <v>0.76820182877276733</v>
      </c>
      <c r="CH13" s="84">
        <f>IFERROR('1.20 Wine share of exp'!CH13/'1.20 Wine share of exp'!$B13,"")</f>
        <v>1.8351365262965784</v>
      </c>
      <c r="CI13" s="84">
        <f>IFERROR('1.20 Wine share of exp'!CI13/'1.20 Wine share of exp'!$B13,"")</f>
        <v>2.2274398315063921</v>
      </c>
      <c r="CJ13" s="84">
        <f>IFERROR('1.20 Wine share of exp'!CJ13/'1.20 Wine share of exp'!$B13,"")</f>
        <v>0.49350528260623078</v>
      </c>
      <c r="CK13" s="84">
        <f>IFERROR('1.20 Wine share of exp'!CK13/'1.20 Wine share of exp'!$B13,"")</f>
        <v>1.4323269532498693</v>
      </c>
      <c r="CL13" s="84">
        <f>IFERROR('1.20 Wine share of exp'!CL13/'1.20 Wine share of exp'!$B13,"")</f>
        <v>2.1816192127568064</v>
      </c>
      <c r="CM13" s="84">
        <f>IFERROR('1.20 Wine share of exp'!CM13/'1.20 Wine share of exp'!$B13,"")</f>
        <v>2.1235398376024124</v>
      </c>
      <c r="CN13" s="84">
        <f>IFERROR('1.20 Wine share of exp'!CN13/'1.20 Wine share of exp'!$B13,"")</f>
        <v>0.3825059418958186</v>
      </c>
      <c r="CO13" s="84">
        <f>IFERROR('1.20 Wine share of exp'!CO13/'1.20 Wine share of exp'!$B13,"")</f>
        <v>0.37052636282158186</v>
      </c>
      <c r="CP13" s="84">
        <f>IFERROR('1.20 Wine share of exp'!CP13/'1.20 Wine share of exp'!$B13,"")</f>
        <v>0.61060872995020687</v>
      </c>
      <c r="CR13" s="88"/>
    </row>
    <row r="14" spans="1:96" x14ac:dyDescent="0.25">
      <c r="A14" s="78" t="s">
        <v>35</v>
      </c>
      <c r="B14" s="84">
        <f>IFERROR('1.20 Wine share of exp'!B14/'1.20 Wine share of exp'!$B14,"")</f>
        <v>1</v>
      </c>
      <c r="C14" s="84">
        <f>IFERROR('1.20 Wine share of exp'!C14/'1.20 Wine share of exp'!$B14,"")</f>
        <v>0.71334448288936925</v>
      </c>
      <c r="D14" s="84">
        <f>IFERROR('1.20 Wine share of exp'!D14/'1.20 Wine share of exp'!$B14,"")</f>
        <v>1.3780086583960212</v>
      </c>
      <c r="E14" s="84">
        <f>IFERROR('1.20 Wine share of exp'!E14/'1.20 Wine share of exp'!$B14,"")</f>
        <v>0.74980447007125528</v>
      </c>
      <c r="F14" s="84">
        <f>IFERROR('1.20 Wine share of exp'!F14/'1.20 Wine share of exp'!$B14,"")</f>
        <v>1.0658548444365694</v>
      </c>
      <c r="G14" s="84">
        <f>IFERROR('1.20 Wine share of exp'!G14/'1.20 Wine share of exp'!$B14,"")</f>
        <v>3.2586507972401375E-2</v>
      </c>
      <c r="H14" s="84">
        <f>IFERROR('1.20 Wine share of exp'!H14/'1.20 Wine share of exp'!$B14,"")</f>
        <v>0.9217473501350858</v>
      </c>
      <c r="I14" s="84">
        <f>IFERROR('1.20 Wine share of exp'!I14/'1.20 Wine share of exp'!$B14,"")</f>
        <v>1.0521448681566909</v>
      </c>
      <c r="J14" s="84">
        <f>IFERROR('1.20 Wine share of exp'!J14/'1.20 Wine share of exp'!$B14,"")</f>
        <v>0.97731467071520017</v>
      </c>
      <c r="K14" s="84">
        <f>IFERROR('1.20 Wine share of exp'!K14/'1.20 Wine share of exp'!$B14,"")</f>
        <v>0.48337538093569632</v>
      </c>
      <c r="L14" s="84" t="str">
        <f>IFERROR('1.20 Wine share of exp'!L14/'1.20 Wine share of exp'!$B14,"")</f>
        <v/>
      </c>
      <c r="M14" s="84">
        <f>IFERROR('1.20 Wine share of exp'!M14/'1.20 Wine share of exp'!$B14,"")</f>
        <v>0.18852820585630486</v>
      </c>
      <c r="N14" s="84">
        <f>IFERROR('1.20 Wine share of exp'!N14/'1.20 Wine share of exp'!$B14,"")</f>
        <v>0.6956229802656555</v>
      </c>
      <c r="O14" s="84">
        <f>IFERROR('1.20 Wine share of exp'!O14/'1.20 Wine share of exp'!$B14,"")</f>
        <v>0.46850298698972942</v>
      </c>
      <c r="P14" s="84">
        <f>IFERROR('1.20 Wine share of exp'!P14/'1.20 Wine share of exp'!$B14,"")</f>
        <v>0.4491325517884811</v>
      </c>
      <c r="Q14" s="84">
        <f>IFERROR('1.20 Wine share of exp'!Q14/'1.20 Wine share of exp'!$B14,"")</f>
        <v>0.20882740961647314</v>
      </c>
      <c r="R14" s="84">
        <f>IFERROR('1.20 Wine share of exp'!R14/'1.20 Wine share of exp'!$B14,"")</f>
        <v>0.22658292125545193</v>
      </c>
      <c r="S14" s="84">
        <f>IFERROR('1.20 Wine share of exp'!S14/'1.20 Wine share of exp'!$B14,"")</f>
        <v>0.18953225254908471</v>
      </c>
      <c r="T14" s="84">
        <f>IFERROR('1.20 Wine share of exp'!T14/'1.20 Wine share of exp'!$B14,"")</f>
        <v>1.3412866609048459</v>
      </c>
      <c r="U14" s="84">
        <f>IFERROR('1.20 Wine share of exp'!U14/'1.20 Wine share of exp'!$B14,"")</f>
        <v>1.3021875830497667</v>
      </c>
      <c r="V14" s="84">
        <f>IFERROR('1.20 Wine share of exp'!V14/'1.20 Wine share of exp'!$B14,"")</f>
        <v>1.5780129365623627</v>
      </c>
      <c r="W14" s="84">
        <f>IFERROR('1.20 Wine share of exp'!W14/'1.20 Wine share of exp'!$B14,"")</f>
        <v>0.94203206782967119</v>
      </c>
      <c r="X14" s="84">
        <f>IFERROR('1.20 Wine share of exp'!X14/'1.20 Wine share of exp'!$B14,"")</f>
        <v>1.1579662245393401</v>
      </c>
      <c r="Y14" s="84">
        <f>IFERROR('1.20 Wine share of exp'!Y14/'1.20 Wine share of exp'!$B14,"")</f>
        <v>0.81117108248931802</v>
      </c>
      <c r="Z14" s="84">
        <f>IFERROR('1.20 Wine share of exp'!Z14/'1.20 Wine share of exp'!$B14,"")</f>
        <v>1.3700529076067933</v>
      </c>
      <c r="AA14" s="84">
        <f>IFERROR('1.20 Wine share of exp'!AA14/'1.20 Wine share of exp'!$B14,"")</f>
        <v>2.0551836513071828</v>
      </c>
      <c r="AB14" s="84">
        <f>IFERROR('1.20 Wine share of exp'!AB14/'1.20 Wine share of exp'!$B14,"")</f>
        <v>0.99944716719069993</v>
      </c>
      <c r="AC14" s="84">
        <f>IFERROR('1.20 Wine share of exp'!AC14/'1.20 Wine share of exp'!$B14,"")</f>
        <v>1.1465701846026095</v>
      </c>
      <c r="AD14" s="84">
        <f>IFERROR('1.20 Wine share of exp'!AD14/'1.20 Wine share of exp'!$B14,"")</f>
        <v>2.4071668868939904</v>
      </c>
      <c r="AE14" s="84">
        <f>IFERROR('1.20 Wine share of exp'!AE14/'1.20 Wine share of exp'!$B14,"")</f>
        <v>1.4887940310651142</v>
      </c>
      <c r="AF14" s="84">
        <f>IFERROR('1.20 Wine share of exp'!AF14/'1.20 Wine share of exp'!$B14,"")</f>
        <v>0.98545375419261261</v>
      </c>
      <c r="AG14" s="84">
        <f>IFERROR('1.20 Wine share of exp'!AG14/'1.20 Wine share of exp'!$B14,"")</f>
        <v>1.1864042873643597</v>
      </c>
      <c r="AH14" s="84">
        <f>IFERROR('1.20 Wine share of exp'!AH14/'1.20 Wine share of exp'!$B14,"")</f>
        <v>3.1626926110856535</v>
      </c>
      <c r="AI14" s="84">
        <f>IFERROR('1.20 Wine share of exp'!AI14/'1.20 Wine share of exp'!$B14,"")</f>
        <v>0.35700016635162679</v>
      </c>
      <c r="AJ14" s="84">
        <f>IFERROR('1.20 Wine share of exp'!AJ14/'1.20 Wine share of exp'!$B14,"")</f>
        <v>0.84500938731955799</v>
      </c>
      <c r="AK14" s="84">
        <f>IFERROR('1.20 Wine share of exp'!AK14/'1.20 Wine share of exp'!$B14,"")</f>
        <v>0.84410984668363931</v>
      </c>
      <c r="AL14" s="84">
        <f>IFERROR('1.20 Wine share of exp'!AL14/'1.20 Wine share of exp'!$B14,"")</f>
        <v>1.322826582941206</v>
      </c>
      <c r="AM14" s="84">
        <f>IFERROR('1.20 Wine share of exp'!AM14/'1.20 Wine share of exp'!$B14,"")</f>
        <v>1.3417226403938682</v>
      </c>
      <c r="AN14" s="84">
        <f>IFERROR('1.20 Wine share of exp'!AN14/'1.20 Wine share of exp'!$B14,"")</f>
        <v>2.8908854293312789</v>
      </c>
      <c r="AO14" s="84">
        <f>IFERROR('1.20 Wine share of exp'!AO14/'1.20 Wine share of exp'!$B14,"")</f>
        <v>0.71411047359423196</v>
      </c>
      <c r="AP14" s="84">
        <f>IFERROR('1.20 Wine share of exp'!AP14/'1.20 Wine share of exp'!$B14,"")</f>
        <v>0.43589779461326039</v>
      </c>
      <c r="AQ14" s="84">
        <f>IFERROR('1.20 Wine share of exp'!AQ14/'1.20 Wine share of exp'!$B14,"")</f>
        <v>1.7443694871276409</v>
      </c>
      <c r="AR14" s="84">
        <f>IFERROR('1.20 Wine share of exp'!AR14/'1.20 Wine share of exp'!$B14,"")</f>
        <v>0.23474189241132187</v>
      </c>
      <c r="AS14" s="84">
        <f>IFERROR('1.20 Wine share of exp'!AS14/'1.20 Wine share of exp'!$B14,"")</f>
        <v>0.39326613194304944</v>
      </c>
      <c r="AT14" s="84">
        <f>IFERROR('1.20 Wine share of exp'!AT14/'1.20 Wine share of exp'!$B14,"")</f>
        <v>1.0181971414750501</v>
      </c>
      <c r="AU14" s="84">
        <f>IFERROR('1.20 Wine share of exp'!AU14/'1.20 Wine share of exp'!$B14,"")</f>
        <v>0.14974277853402526</v>
      </c>
      <c r="AV14" s="84">
        <f>IFERROR('1.20 Wine share of exp'!AV14/'1.20 Wine share of exp'!$B14,"")</f>
        <v>0.468940916410856</v>
      </c>
      <c r="AW14" s="84">
        <f>IFERROR('1.20 Wine share of exp'!AW14/'1.20 Wine share of exp'!$B14,"")</f>
        <v>0.17774212950694668</v>
      </c>
      <c r="AX14" s="84">
        <f>IFERROR('1.20 Wine share of exp'!AX14/'1.20 Wine share of exp'!$B14,"")</f>
        <v>0.48142027629691941</v>
      </c>
      <c r="AY14" s="84">
        <f>IFERROR('1.20 Wine share of exp'!AY14/'1.20 Wine share of exp'!$B14,"")</f>
        <v>0.3207815652310031</v>
      </c>
      <c r="AZ14" s="84">
        <f>IFERROR('1.20 Wine share of exp'!AZ14/'1.20 Wine share of exp'!$B14,"")</f>
        <v>0.24664170713659156</v>
      </c>
      <c r="BA14" s="84">
        <f>IFERROR('1.20 Wine share of exp'!BA14/'1.20 Wine share of exp'!$B14,"")</f>
        <v>0.37589171109603342</v>
      </c>
      <c r="BB14" s="84">
        <f>IFERROR('1.20 Wine share of exp'!BB14/'1.20 Wine share of exp'!$B14,"")</f>
        <v>2.1092720889999454</v>
      </c>
      <c r="BC14" s="84">
        <f>IFERROR('1.20 Wine share of exp'!BC14/'1.20 Wine share of exp'!$B14,"")</f>
        <v>0.14343249199758346</v>
      </c>
      <c r="BD14" s="84">
        <f>IFERROR('1.20 Wine share of exp'!BD14/'1.20 Wine share of exp'!$B14,"")</f>
        <v>0.71306807827348773</v>
      </c>
      <c r="BE14" s="84">
        <f>IFERROR('1.20 Wine share of exp'!BE14/'1.20 Wine share of exp'!$B14,"")</f>
        <v>3.5134211067405396</v>
      </c>
      <c r="BF14" s="84">
        <f>IFERROR('1.20 Wine share of exp'!BF14/'1.20 Wine share of exp'!$B14,"")</f>
        <v>0.24219001705188201</v>
      </c>
      <c r="BG14" s="84">
        <f>IFERROR('1.20 Wine share of exp'!BG14/'1.20 Wine share of exp'!$B14,"")</f>
        <v>0.69720931189157132</v>
      </c>
      <c r="BH14" s="84" t="str">
        <f>IFERROR('1.20 Wine share of exp'!BH14/'1.20 Wine share of exp'!$B14,"")</f>
        <v/>
      </c>
      <c r="BI14" s="84">
        <f>IFERROR('1.20 Wine share of exp'!BI14/'1.20 Wine share of exp'!$B14,"")</f>
        <v>1.1870934451215622</v>
      </c>
      <c r="BJ14" s="84">
        <f>IFERROR('1.20 Wine share of exp'!BJ14/'1.20 Wine share of exp'!$B14,"")</f>
        <v>0.84901917278964045</v>
      </c>
      <c r="BK14" s="84">
        <f>IFERROR('1.20 Wine share of exp'!BK14/'1.20 Wine share of exp'!$B14,"")</f>
        <v>1.5075431632096514</v>
      </c>
      <c r="BL14" s="84">
        <f>IFERROR('1.20 Wine share of exp'!BL14/'1.20 Wine share of exp'!$B14,"")</f>
        <v>0.65957481927089967</v>
      </c>
      <c r="BM14" s="84" t="str">
        <f>IFERROR('1.20 Wine share of exp'!BM14/'1.20 Wine share of exp'!$B14,"")</f>
        <v/>
      </c>
      <c r="BN14" s="84">
        <f>IFERROR('1.20 Wine share of exp'!BN14/'1.20 Wine share of exp'!$B14,"")</f>
        <v>0.7093219807968103</v>
      </c>
      <c r="BO14" s="84">
        <f>IFERROR('1.20 Wine share of exp'!BO14/'1.20 Wine share of exp'!$B14,"")</f>
        <v>1.2600323135794183</v>
      </c>
      <c r="BP14" s="84">
        <f>IFERROR('1.20 Wine share of exp'!BP14/'1.20 Wine share of exp'!$B14,"")</f>
        <v>0.55221206235476561</v>
      </c>
      <c r="BQ14" s="84">
        <f>IFERROR('1.20 Wine share of exp'!BQ14/'1.20 Wine share of exp'!$B14,"")</f>
        <v>1.0170324916108127</v>
      </c>
      <c r="BR14" s="84">
        <f>IFERROR('1.20 Wine share of exp'!BR14/'1.20 Wine share of exp'!$B14,"")</f>
        <v>1.3870185851894372</v>
      </c>
      <c r="BS14" s="84">
        <f>IFERROR('1.20 Wine share of exp'!BS14/'1.20 Wine share of exp'!$B14,"")</f>
        <v>0.94841144752607887</v>
      </c>
      <c r="BT14" s="84">
        <f>IFERROR('1.20 Wine share of exp'!BT14/'1.20 Wine share of exp'!$B14,"")</f>
        <v>1.6200595634005224</v>
      </c>
      <c r="BU14" s="84">
        <f>IFERROR('1.20 Wine share of exp'!BU14/'1.20 Wine share of exp'!$B14,"")</f>
        <v>1.968844393746749</v>
      </c>
      <c r="BV14" s="84">
        <f>IFERROR('1.20 Wine share of exp'!BV14/'1.20 Wine share of exp'!$B14,"")</f>
        <v>1.5415293814737525</v>
      </c>
      <c r="BW14" s="84">
        <f>IFERROR('1.20 Wine share of exp'!BW14/'1.20 Wine share of exp'!$B14,"")</f>
        <v>2.1177027230889913</v>
      </c>
      <c r="BX14" s="84">
        <f>IFERROR('1.20 Wine share of exp'!BX14/'1.20 Wine share of exp'!$B14,"")</f>
        <v>0.97821483556197808</v>
      </c>
      <c r="BY14" s="84">
        <f>IFERROR('1.20 Wine share of exp'!BY14/'1.20 Wine share of exp'!$B14,"")</f>
        <v>2.4910959116075424</v>
      </c>
      <c r="BZ14" s="84">
        <f>IFERROR('1.20 Wine share of exp'!BZ14/'1.20 Wine share of exp'!$B14,"")</f>
        <v>1.0927032480701484</v>
      </c>
      <c r="CA14" s="84">
        <f>IFERROR('1.20 Wine share of exp'!CA14/'1.20 Wine share of exp'!$B14,"")</f>
        <v>2.2021759840963857</v>
      </c>
      <c r="CB14" s="84">
        <f>IFERROR('1.20 Wine share of exp'!CB14/'1.20 Wine share of exp'!$B14,"")</f>
        <v>0.97231656643353914</v>
      </c>
      <c r="CC14" s="84">
        <f>IFERROR('1.20 Wine share of exp'!CC14/'1.20 Wine share of exp'!$B14,"")</f>
        <v>2.1285192687146224</v>
      </c>
      <c r="CD14" s="84">
        <f>IFERROR('1.20 Wine share of exp'!CD14/'1.20 Wine share of exp'!$B14,"")</f>
        <v>1.3573045492679663</v>
      </c>
      <c r="CE14" s="84">
        <f>IFERROR('1.20 Wine share of exp'!CE14/'1.20 Wine share of exp'!$B14,"")</f>
        <v>1.4511227232579174</v>
      </c>
      <c r="CF14" s="84">
        <f>IFERROR('1.20 Wine share of exp'!CF14/'1.20 Wine share of exp'!$B14,"")</f>
        <v>2.379850280652434</v>
      </c>
      <c r="CG14" s="84">
        <f>IFERROR('1.20 Wine share of exp'!CG14/'1.20 Wine share of exp'!$B14,"")</f>
        <v>0.78924941099470469</v>
      </c>
      <c r="CH14" s="84">
        <f>IFERROR('1.20 Wine share of exp'!CH14/'1.20 Wine share of exp'!$B14,"")</f>
        <v>1.9170431878658494</v>
      </c>
      <c r="CI14" s="84">
        <f>IFERROR('1.20 Wine share of exp'!CI14/'1.20 Wine share of exp'!$B14,"")</f>
        <v>2.2461523291376873</v>
      </c>
      <c r="CJ14" s="84">
        <f>IFERROR('1.20 Wine share of exp'!CJ14/'1.20 Wine share of exp'!$B14,"")</f>
        <v>0.48519925046977841</v>
      </c>
      <c r="CK14" s="84">
        <f>IFERROR('1.20 Wine share of exp'!CK14/'1.20 Wine share of exp'!$B14,"")</f>
        <v>1.4811601105340275</v>
      </c>
      <c r="CL14" s="84">
        <f>IFERROR('1.20 Wine share of exp'!CL14/'1.20 Wine share of exp'!$B14,"")</f>
        <v>2.223826498172083</v>
      </c>
      <c r="CM14" s="84">
        <f>IFERROR('1.20 Wine share of exp'!CM14/'1.20 Wine share of exp'!$B14,"")</f>
        <v>2.2281154852262395</v>
      </c>
      <c r="CN14" s="84">
        <f>IFERROR('1.20 Wine share of exp'!CN14/'1.20 Wine share of exp'!$B14,"")</f>
        <v>0.3643140803311124</v>
      </c>
      <c r="CO14" s="84">
        <f>IFERROR('1.20 Wine share of exp'!CO14/'1.20 Wine share of exp'!$B14,"")</f>
        <v>0.36422485451731051</v>
      </c>
      <c r="CP14" s="84">
        <f>IFERROR('1.20 Wine share of exp'!CP14/'1.20 Wine share of exp'!$B14,"")</f>
        <v>0.62909423265830644</v>
      </c>
      <c r="CR14" s="88"/>
    </row>
    <row r="15" spans="1:96" x14ac:dyDescent="0.25">
      <c r="A15" s="78" t="s">
        <v>36</v>
      </c>
      <c r="B15" s="84">
        <f>IFERROR('1.20 Wine share of exp'!B15/'1.20 Wine share of exp'!$B15,"")</f>
        <v>1</v>
      </c>
      <c r="C15" s="84">
        <f>IFERROR('1.20 Wine share of exp'!C15/'1.20 Wine share of exp'!$B15,"")</f>
        <v>0.69487563320613621</v>
      </c>
      <c r="D15" s="84">
        <f>IFERROR('1.20 Wine share of exp'!D15/'1.20 Wine share of exp'!$B15,"")</f>
        <v>1.3077571251748417</v>
      </c>
      <c r="E15" s="84">
        <f>IFERROR('1.20 Wine share of exp'!E15/'1.20 Wine share of exp'!$B15,"")</f>
        <v>0.73827514328157351</v>
      </c>
      <c r="F15" s="84">
        <f>IFERROR('1.20 Wine share of exp'!F15/'1.20 Wine share of exp'!$B15,"")</f>
        <v>1.0910110992076472</v>
      </c>
      <c r="G15" s="84">
        <f>IFERROR('1.20 Wine share of exp'!G15/'1.20 Wine share of exp'!$B15,"")</f>
        <v>3.4190443303263075E-2</v>
      </c>
      <c r="H15" s="84">
        <f>IFERROR('1.20 Wine share of exp'!H15/'1.20 Wine share of exp'!$B15,"")</f>
        <v>0.83653956616318448</v>
      </c>
      <c r="I15" s="84">
        <f>IFERROR('1.20 Wine share of exp'!I15/'1.20 Wine share of exp'!$B15,"")</f>
        <v>1.0755957991790233</v>
      </c>
      <c r="J15" s="84">
        <f>IFERROR('1.20 Wine share of exp'!J15/'1.20 Wine share of exp'!$B15,"")</f>
        <v>1.0212426795649223</v>
      </c>
      <c r="K15" s="84">
        <f>IFERROR('1.20 Wine share of exp'!K15/'1.20 Wine share of exp'!$B15,"")</f>
        <v>0.49455853872312489</v>
      </c>
      <c r="L15" s="84" t="str">
        <f>IFERROR('1.20 Wine share of exp'!L15/'1.20 Wine share of exp'!$B15,"")</f>
        <v/>
      </c>
      <c r="M15" s="84">
        <f>IFERROR('1.20 Wine share of exp'!M15/'1.20 Wine share of exp'!$B15,"")</f>
        <v>0.20602888282566073</v>
      </c>
      <c r="N15" s="84">
        <f>IFERROR('1.20 Wine share of exp'!N15/'1.20 Wine share of exp'!$B15,"")</f>
        <v>0.7079787680632077</v>
      </c>
      <c r="O15" s="84">
        <f>IFERROR('1.20 Wine share of exp'!O15/'1.20 Wine share of exp'!$B15,"")</f>
        <v>0.4730945150588185</v>
      </c>
      <c r="P15" s="84">
        <f>IFERROR('1.20 Wine share of exp'!P15/'1.20 Wine share of exp'!$B15,"")</f>
        <v>0.41501084264146437</v>
      </c>
      <c r="Q15" s="84">
        <f>IFERROR('1.20 Wine share of exp'!Q15/'1.20 Wine share of exp'!$B15,"")</f>
        <v>0.23683035352534618</v>
      </c>
      <c r="R15" s="84">
        <f>IFERROR('1.20 Wine share of exp'!R15/'1.20 Wine share of exp'!$B15,"")</f>
        <v>0.23560266111518469</v>
      </c>
      <c r="S15" s="84">
        <f>IFERROR('1.20 Wine share of exp'!S15/'1.20 Wine share of exp'!$B15,"")</f>
        <v>0.18862548016563035</v>
      </c>
      <c r="T15" s="84">
        <f>IFERROR('1.20 Wine share of exp'!T15/'1.20 Wine share of exp'!$B15,"")</f>
        <v>1.3431941386045025</v>
      </c>
      <c r="U15" s="84">
        <f>IFERROR('1.20 Wine share of exp'!U15/'1.20 Wine share of exp'!$B15,"")</f>
        <v>1.3030861742594317</v>
      </c>
      <c r="V15" s="84">
        <f>IFERROR('1.20 Wine share of exp'!V15/'1.20 Wine share of exp'!$B15,"")</f>
        <v>1.5759622183714543</v>
      </c>
      <c r="W15" s="84">
        <f>IFERROR('1.20 Wine share of exp'!W15/'1.20 Wine share of exp'!$B15,"")</f>
        <v>0.91453770701941417</v>
      </c>
      <c r="X15" s="84">
        <f>IFERROR('1.20 Wine share of exp'!X15/'1.20 Wine share of exp'!$B15,"")</f>
        <v>1.1595481368451737</v>
      </c>
      <c r="Y15" s="84">
        <f>IFERROR('1.20 Wine share of exp'!Y15/'1.20 Wine share of exp'!$B15,"")</f>
        <v>0.81109313385896964</v>
      </c>
      <c r="Z15" s="84">
        <f>IFERROR('1.20 Wine share of exp'!Z15/'1.20 Wine share of exp'!$B15,"")</f>
        <v>1.3876358771255748</v>
      </c>
      <c r="AA15" s="84">
        <f>IFERROR('1.20 Wine share of exp'!AA15/'1.20 Wine share of exp'!$B15,"")</f>
        <v>1.9899406736533611</v>
      </c>
      <c r="AB15" s="84">
        <f>IFERROR('1.20 Wine share of exp'!AB15/'1.20 Wine share of exp'!$B15,"")</f>
        <v>1.0391109314140201</v>
      </c>
      <c r="AC15" s="84">
        <f>IFERROR('1.20 Wine share of exp'!AC15/'1.20 Wine share of exp'!$B15,"")</f>
        <v>1.2242032513244521</v>
      </c>
      <c r="AD15" s="84">
        <f>IFERROR('1.20 Wine share of exp'!AD15/'1.20 Wine share of exp'!$B15,"")</f>
        <v>2.2932669263959564</v>
      </c>
      <c r="AE15" s="84">
        <f>IFERROR('1.20 Wine share of exp'!AE15/'1.20 Wine share of exp'!$B15,"")</f>
        <v>1.5354386355912368</v>
      </c>
      <c r="AF15" s="84">
        <f>IFERROR('1.20 Wine share of exp'!AF15/'1.20 Wine share of exp'!$B15,"")</f>
        <v>0.97049367216125393</v>
      </c>
      <c r="AG15" s="84">
        <f>IFERROR('1.20 Wine share of exp'!AG15/'1.20 Wine share of exp'!$B15,"")</f>
        <v>1.2577328209420464</v>
      </c>
      <c r="AH15" s="84">
        <f>IFERROR('1.20 Wine share of exp'!AH15/'1.20 Wine share of exp'!$B15,"")</f>
        <v>3.1046550779018123</v>
      </c>
      <c r="AI15" s="84">
        <f>IFERROR('1.20 Wine share of exp'!AI15/'1.20 Wine share of exp'!$B15,"")</f>
        <v>0.35966284692252759</v>
      </c>
      <c r="AJ15" s="84">
        <f>IFERROR('1.20 Wine share of exp'!AJ15/'1.20 Wine share of exp'!$B15,"")</f>
        <v>0.83636469105751243</v>
      </c>
      <c r="AK15" s="84">
        <f>IFERROR('1.20 Wine share of exp'!AK15/'1.20 Wine share of exp'!$B15,"")</f>
        <v>0.78484291742698076</v>
      </c>
      <c r="AL15" s="84">
        <f>IFERROR('1.20 Wine share of exp'!AL15/'1.20 Wine share of exp'!$B15,"")</f>
        <v>1.3927183853580385</v>
      </c>
      <c r="AM15" s="84">
        <f>IFERROR('1.20 Wine share of exp'!AM15/'1.20 Wine share of exp'!$B15,"")</f>
        <v>1.3442653612502988</v>
      </c>
      <c r="AN15" s="84">
        <f>IFERROR('1.20 Wine share of exp'!AN15/'1.20 Wine share of exp'!$B15,"")</f>
        <v>2.8858630095360698</v>
      </c>
      <c r="AO15" s="84">
        <f>IFERROR('1.20 Wine share of exp'!AO15/'1.20 Wine share of exp'!$B15,"")</f>
        <v>0.68123493571909344</v>
      </c>
      <c r="AP15" s="84">
        <f>IFERROR('1.20 Wine share of exp'!AP15/'1.20 Wine share of exp'!$B15,"")</f>
        <v>0.44500366290953042</v>
      </c>
      <c r="AQ15" s="84">
        <f>IFERROR('1.20 Wine share of exp'!AQ15/'1.20 Wine share of exp'!$B15,"")</f>
        <v>1.738544207564382</v>
      </c>
      <c r="AR15" s="84">
        <f>IFERROR('1.20 Wine share of exp'!AR15/'1.20 Wine share of exp'!$B15,"")</f>
        <v>0.23449188248704328</v>
      </c>
      <c r="AS15" s="84">
        <f>IFERROR('1.20 Wine share of exp'!AS15/'1.20 Wine share of exp'!$B15,"")</f>
        <v>0.39379441278186994</v>
      </c>
      <c r="AT15" s="84">
        <f>IFERROR('1.20 Wine share of exp'!AT15/'1.20 Wine share of exp'!$B15,"")</f>
        <v>0.99774497144368879</v>
      </c>
      <c r="AU15" s="84">
        <f>IFERROR('1.20 Wine share of exp'!AU15/'1.20 Wine share of exp'!$B15,"")</f>
        <v>0.16550871986242138</v>
      </c>
      <c r="AV15" s="84">
        <f>IFERROR('1.20 Wine share of exp'!AV15/'1.20 Wine share of exp'!$B15,"")</f>
        <v>0.48094657678341002</v>
      </c>
      <c r="AW15" s="84">
        <f>IFERROR('1.20 Wine share of exp'!AW15/'1.20 Wine share of exp'!$B15,"")</f>
        <v>0.18001831304315494</v>
      </c>
      <c r="AX15" s="84">
        <f>IFERROR('1.20 Wine share of exp'!AX15/'1.20 Wine share of exp'!$B15,"")</f>
        <v>0.50006065399258703</v>
      </c>
      <c r="AY15" s="84">
        <f>IFERROR('1.20 Wine share of exp'!AY15/'1.20 Wine share of exp'!$B15,"")</f>
        <v>0.34220142767979489</v>
      </c>
      <c r="AZ15" s="84">
        <f>IFERROR('1.20 Wine share of exp'!AZ15/'1.20 Wine share of exp'!$B15,"")</f>
        <v>0.26072324980893335</v>
      </c>
      <c r="BA15" s="84">
        <f>IFERROR('1.20 Wine share of exp'!BA15/'1.20 Wine share of exp'!$B15,"")</f>
        <v>0.40167702819484247</v>
      </c>
      <c r="BB15" s="84">
        <f>IFERROR('1.20 Wine share of exp'!BB15/'1.20 Wine share of exp'!$B15,"")</f>
        <v>2.0351924601872193</v>
      </c>
      <c r="BC15" s="84">
        <f>IFERROR('1.20 Wine share of exp'!BC15/'1.20 Wine share of exp'!$B15,"")</f>
        <v>0.14472460697117315</v>
      </c>
      <c r="BD15" s="84">
        <f>IFERROR('1.20 Wine share of exp'!BD15/'1.20 Wine share of exp'!$B15,"")</f>
        <v>0.71227096942681078</v>
      </c>
      <c r="BE15" s="84">
        <f>IFERROR('1.20 Wine share of exp'!BE15/'1.20 Wine share of exp'!$B15,"")</f>
        <v>3.4949882224754898</v>
      </c>
      <c r="BF15" s="84">
        <f>IFERROR('1.20 Wine share of exp'!BF15/'1.20 Wine share of exp'!$B15,"")</f>
        <v>0.25740378342925774</v>
      </c>
      <c r="BG15" s="84">
        <f>IFERROR('1.20 Wine share of exp'!BG15/'1.20 Wine share of exp'!$B15,"")</f>
        <v>0.71017990620093652</v>
      </c>
      <c r="BH15" s="84" t="str">
        <f>IFERROR('1.20 Wine share of exp'!BH15/'1.20 Wine share of exp'!$B15,"")</f>
        <v/>
      </c>
      <c r="BI15" s="84">
        <f>IFERROR('1.20 Wine share of exp'!BI15/'1.20 Wine share of exp'!$B15,"")</f>
        <v>1.1306856346443657</v>
      </c>
      <c r="BJ15" s="84">
        <f>IFERROR('1.20 Wine share of exp'!BJ15/'1.20 Wine share of exp'!$B15,"")</f>
        <v>0.85890569772076386</v>
      </c>
      <c r="BK15" s="84">
        <f>IFERROR('1.20 Wine share of exp'!BK15/'1.20 Wine share of exp'!$B15,"")</f>
        <v>1.566273388784853</v>
      </c>
      <c r="BL15" s="84">
        <f>IFERROR('1.20 Wine share of exp'!BL15/'1.20 Wine share of exp'!$B15,"")</f>
        <v>0.71713829930794792</v>
      </c>
      <c r="BM15" s="84" t="str">
        <f>IFERROR('1.20 Wine share of exp'!BM15/'1.20 Wine share of exp'!$B15,"")</f>
        <v/>
      </c>
      <c r="BN15" s="84">
        <f>IFERROR('1.20 Wine share of exp'!BN15/'1.20 Wine share of exp'!$B15,"")</f>
        <v>0.69383163189885977</v>
      </c>
      <c r="BO15" s="84">
        <f>IFERROR('1.20 Wine share of exp'!BO15/'1.20 Wine share of exp'!$B15,"")</f>
        <v>1.1381793358558061</v>
      </c>
      <c r="BP15" s="84">
        <f>IFERROR('1.20 Wine share of exp'!BP15/'1.20 Wine share of exp'!$B15,"")</f>
        <v>0.54202546629053006</v>
      </c>
      <c r="BQ15" s="84">
        <f>IFERROR('1.20 Wine share of exp'!BQ15/'1.20 Wine share of exp'!$B15,"")</f>
        <v>1.0254356273705794</v>
      </c>
      <c r="BR15" s="84">
        <f>IFERROR('1.20 Wine share of exp'!BR15/'1.20 Wine share of exp'!$B15,"")</f>
        <v>1.4024275735379275</v>
      </c>
      <c r="BS15" s="84">
        <f>IFERROR('1.20 Wine share of exp'!BS15/'1.20 Wine share of exp'!$B15,"")</f>
        <v>0.95770508407539923</v>
      </c>
      <c r="BT15" s="84">
        <f>IFERROR('1.20 Wine share of exp'!BT15/'1.20 Wine share of exp'!$B15,"")</f>
        <v>1.6235666628867815</v>
      </c>
      <c r="BU15" s="84">
        <f>IFERROR('1.20 Wine share of exp'!BU15/'1.20 Wine share of exp'!$B15,"")</f>
        <v>1.9762238444138469</v>
      </c>
      <c r="BV15" s="84">
        <f>IFERROR('1.20 Wine share of exp'!BV15/'1.20 Wine share of exp'!$B15,"")</f>
        <v>1.5461451406924043</v>
      </c>
      <c r="BW15" s="84">
        <f>IFERROR('1.20 Wine share of exp'!BW15/'1.20 Wine share of exp'!$B15,"")</f>
        <v>2.1830789659896523</v>
      </c>
      <c r="BX15" s="84">
        <f>IFERROR('1.20 Wine share of exp'!BX15/'1.20 Wine share of exp'!$B15,"")</f>
        <v>0.9818094000746439</v>
      </c>
      <c r="BY15" s="84">
        <f>IFERROR('1.20 Wine share of exp'!BY15/'1.20 Wine share of exp'!$B15,"")</f>
        <v>2.4425944647933586</v>
      </c>
      <c r="BZ15" s="84">
        <f>IFERROR('1.20 Wine share of exp'!BZ15/'1.20 Wine share of exp'!$B15,"")</f>
        <v>1.1009338488458909</v>
      </c>
      <c r="CA15" s="84">
        <f>IFERROR('1.20 Wine share of exp'!CA15/'1.20 Wine share of exp'!$B15,"")</f>
        <v>2.2034256392589557</v>
      </c>
      <c r="CB15" s="84">
        <f>IFERROR('1.20 Wine share of exp'!CB15/'1.20 Wine share of exp'!$B15,"")</f>
        <v>0.96029105113314583</v>
      </c>
      <c r="CC15" s="84">
        <f>IFERROR('1.20 Wine share of exp'!CC15/'1.20 Wine share of exp'!$B15,"")</f>
        <v>2.144257805640589</v>
      </c>
      <c r="CD15" s="84">
        <f>IFERROR('1.20 Wine share of exp'!CD15/'1.20 Wine share of exp'!$B15,"")</f>
        <v>1.315216112381876</v>
      </c>
      <c r="CE15" s="84">
        <f>IFERROR('1.20 Wine share of exp'!CE15/'1.20 Wine share of exp'!$B15,"")</f>
        <v>1.4731646978105197</v>
      </c>
      <c r="CF15" s="84">
        <f>IFERROR('1.20 Wine share of exp'!CF15/'1.20 Wine share of exp'!$B15,"")</f>
        <v>2.3744946203061894</v>
      </c>
      <c r="CG15" s="84">
        <f>IFERROR('1.20 Wine share of exp'!CG15/'1.20 Wine share of exp'!$B15,"")</f>
        <v>0.80953740406137153</v>
      </c>
      <c r="CH15" s="84">
        <f>IFERROR('1.20 Wine share of exp'!CH15/'1.20 Wine share of exp'!$B15,"")</f>
        <v>1.9421704720234221</v>
      </c>
      <c r="CI15" s="84">
        <f>IFERROR('1.20 Wine share of exp'!CI15/'1.20 Wine share of exp'!$B15,"")</f>
        <v>2.2397150977518994</v>
      </c>
      <c r="CJ15" s="84">
        <f>IFERROR('1.20 Wine share of exp'!CJ15/'1.20 Wine share of exp'!$B15,"")</f>
        <v>0.5627422910110611</v>
      </c>
      <c r="CK15" s="84">
        <f>IFERROR('1.20 Wine share of exp'!CK15/'1.20 Wine share of exp'!$B15,"")</f>
        <v>1.4670475371207181</v>
      </c>
      <c r="CL15" s="84">
        <f>IFERROR('1.20 Wine share of exp'!CL15/'1.20 Wine share of exp'!$B15,"")</f>
        <v>2.2260475873468675</v>
      </c>
      <c r="CM15" s="84">
        <f>IFERROR('1.20 Wine share of exp'!CM15/'1.20 Wine share of exp'!$B15,"")</f>
        <v>2.1378601160906738</v>
      </c>
      <c r="CN15" s="84">
        <f>IFERROR('1.20 Wine share of exp'!CN15/'1.20 Wine share of exp'!$B15,"")</f>
        <v>0.37006051455686151</v>
      </c>
      <c r="CO15" s="84">
        <f>IFERROR('1.20 Wine share of exp'!CO15/'1.20 Wine share of exp'!$B15,"")</f>
        <v>0.36776166601521387</v>
      </c>
      <c r="CP15" s="84">
        <f>IFERROR('1.20 Wine share of exp'!CP15/'1.20 Wine share of exp'!$B15,"")</f>
        <v>0.62169742909530479</v>
      </c>
      <c r="CR15" s="88"/>
    </row>
    <row r="16" spans="1:96" x14ac:dyDescent="0.25">
      <c r="A16" s="78" t="s">
        <v>37</v>
      </c>
      <c r="B16" s="84">
        <f>IFERROR('1.20 Wine share of exp'!B16/'1.20 Wine share of exp'!$B16,"")</f>
        <v>1</v>
      </c>
      <c r="C16" s="84">
        <f>IFERROR('1.20 Wine share of exp'!C16/'1.20 Wine share of exp'!$B16,"")</f>
        <v>0.68523425521689441</v>
      </c>
      <c r="D16" s="84">
        <f>IFERROR('1.20 Wine share of exp'!D16/'1.20 Wine share of exp'!$B16,"")</f>
        <v>1.3618728502429664</v>
      </c>
      <c r="E16" s="84">
        <f>IFERROR('1.20 Wine share of exp'!E16/'1.20 Wine share of exp'!$B16,"")</f>
        <v>0.73362799897563502</v>
      </c>
      <c r="F16" s="84">
        <f>IFERROR('1.20 Wine share of exp'!F16/'1.20 Wine share of exp'!$B16,"")</f>
        <v>1.1193850903769944</v>
      </c>
      <c r="G16" s="84">
        <f>IFERROR('1.20 Wine share of exp'!G16/'1.20 Wine share of exp'!$B16,"")</f>
        <v>3.6965603334904694E-2</v>
      </c>
      <c r="H16" s="84">
        <f>IFERROR('1.20 Wine share of exp'!H16/'1.20 Wine share of exp'!$B16,"")</f>
        <v>0.79253706082207176</v>
      </c>
      <c r="I16" s="84">
        <f>IFERROR('1.20 Wine share of exp'!I16/'1.20 Wine share of exp'!$B16,"")</f>
        <v>1.0872311182078176</v>
      </c>
      <c r="J16" s="84">
        <f>IFERROR('1.20 Wine share of exp'!J16/'1.20 Wine share of exp'!$B16,"")</f>
        <v>1.0709384952104675</v>
      </c>
      <c r="K16" s="84">
        <f>IFERROR('1.20 Wine share of exp'!K16/'1.20 Wine share of exp'!$B16,"")</f>
        <v>0.50160040508505088</v>
      </c>
      <c r="L16" s="84" t="str">
        <f>IFERROR('1.20 Wine share of exp'!L16/'1.20 Wine share of exp'!$B16,"")</f>
        <v/>
      </c>
      <c r="M16" s="84">
        <f>IFERROR('1.20 Wine share of exp'!M16/'1.20 Wine share of exp'!$B16,"")</f>
        <v>0.22618750255089023</v>
      </c>
      <c r="N16" s="84">
        <f>IFERROR('1.20 Wine share of exp'!N16/'1.20 Wine share of exp'!$B16,"")</f>
        <v>0.71325732917142337</v>
      </c>
      <c r="O16" s="84">
        <f>IFERROR('1.20 Wine share of exp'!O16/'1.20 Wine share of exp'!$B16,"")</f>
        <v>0.4504256113967765</v>
      </c>
      <c r="P16" s="84">
        <f>IFERROR('1.20 Wine share of exp'!P16/'1.20 Wine share of exp'!$B16,"")</f>
        <v>0.40074955225123565</v>
      </c>
      <c r="Q16" s="84">
        <f>IFERROR('1.20 Wine share of exp'!Q16/'1.20 Wine share of exp'!$B16,"")</f>
        <v>0.26498306389035953</v>
      </c>
      <c r="R16" s="84">
        <f>IFERROR('1.20 Wine share of exp'!R16/'1.20 Wine share of exp'!$B16,"")</f>
        <v>0.21669711262849634</v>
      </c>
      <c r="S16" s="84">
        <f>IFERROR('1.20 Wine share of exp'!S16/'1.20 Wine share of exp'!$B16,"")</f>
        <v>0.19650401610540563</v>
      </c>
      <c r="T16" s="84">
        <f>IFERROR('1.20 Wine share of exp'!T16/'1.20 Wine share of exp'!$B16,"")</f>
        <v>1.3508100716635947</v>
      </c>
      <c r="U16" s="84">
        <f>IFERROR('1.20 Wine share of exp'!U16/'1.20 Wine share of exp'!$B16,"")</f>
        <v>1.3124128139436755</v>
      </c>
      <c r="V16" s="84">
        <f>IFERROR('1.20 Wine share of exp'!V16/'1.20 Wine share of exp'!$B16,"")</f>
        <v>1.5628636368267876</v>
      </c>
      <c r="W16" s="84">
        <f>IFERROR('1.20 Wine share of exp'!W16/'1.20 Wine share of exp'!$B16,"")</f>
        <v>0.91121997305260882</v>
      </c>
      <c r="X16" s="84">
        <f>IFERROR('1.20 Wine share of exp'!X16/'1.20 Wine share of exp'!$B16,"")</f>
        <v>1.1568330776177158</v>
      </c>
      <c r="Y16" s="84">
        <f>IFERROR('1.20 Wine share of exp'!Y16/'1.20 Wine share of exp'!$B16,"")</f>
        <v>0.78778937938505633</v>
      </c>
      <c r="Z16" s="84">
        <f>IFERROR('1.20 Wine share of exp'!Z16/'1.20 Wine share of exp'!$B16,"")</f>
        <v>1.3763894575150586</v>
      </c>
      <c r="AA16" s="84">
        <f>IFERROR('1.20 Wine share of exp'!AA16/'1.20 Wine share of exp'!$B16,"")</f>
        <v>2.0211821439539808</v>
      </c>
      <c r="AB16" s="84">
        <f>IFERROR('1.20 Wine share of exp'!AB16/'1.20 Wine share of exp'!$B16,"")</f>
        <v>1.0529262691571977</v>
      </c>
      <c r="AC16" s="84">
        <f>IFERROR('1.20 Wine share of exp'!AC16/'1.20 Wine share of exp'!$B16,"")</f>
        <v>1.2743454927642839</v>
      </c>
      <c r="AD16" s="84">
        <f>IFERROR('1.20 Wine share of exp'!AD16/'1.20 Wine share of exp'!$B16,"")</f>
        <v>2.2062959219469969</v>
      </c>
      <c r="AE16" s="84">
        <f>IFERROR('1.20 Wine share of exp'!AE16/'1.20 Wine share of exp'!$B16,"")</f>
        <v>1.5058479722143061</v>
      </c>
      <c r="AF16" s="84">
        <f>IFERROR('1.20 Wine share of exp'!AF16/'1.20 Wine share of exp'!$B16,"")</f>
        <v>0.99465289378971722</v>
      </c>
      <c r="AG16" s="84">
        <f>IFERROR('1.20 Wine share of exp'!AG16/'1.20 Wine share of exp'!$B16,"")</f>
        <v>1.225749387193199</v>
      </c>
      <c r="AH16" s="84">
        <f>IFERROR('1.20 Wine share of exp'!AH16/'1.20 Wine share of exp'!$B16,"")</f>
        <v>3.0898476834051212</v>
      </c>
      <c r="AI16" s="84">
        <f>IFERROR('1.20 Wine share of exp'!AI16/'1.20 Wine share of exp'!$B16,"")</f>
        <v>0.36422124870173439</v>
      </c>
      <c r="AJ16" s="84">
        <f>IFERROR('1.20 Wine share of exp'!AJ16/'1.20 Wine share of exp'!$B16,"")</f>
        <v>0.84005469690549495</v>
      </c>
      <c r="AK16" s="84">
        <f>IFERROR('1.20 Wine share of exp'!AK16/'1.20 Wine share of exp'!$B16,"")</f>
        <v>0.76091452412334104</v>
      </c>
      <c r="AL16" s="84">
        <f>IFERROR('1.20 Wine share of exp'!AL16/'1.20 Wine share of exp'!$B16,"")</f>
        <v>1.4568196189142435</v>
      </c>
      <c r="AM16" s="84">
        <f>IFERROR('1.20 Wine share of exp'!AM16/'1.20 Wine share of exp'!$B16,"")</f>
        <v>1.3306170056794733</v>
      </c>
      <c r="AN16" s="84">
        <f>IFERROR('1.20 Wine share of exp'!AN16/'1.20 Wine share of exp'!$B16,"")</f>
        <v>2.8760118417373728</v>
      </c>
      <c r="AO16" s="84">
        <f>IFERROR('1.20 Wine share of exp'!AO16/'1.20 Wine share of exp'!$B16,"")</f>
        <v>0.55260412459567576</v>
      </c>
      <c r="AP16" s="84">
        <f>IFERROR('1.20 Wine share of exp'!AP16/'1.20 Wine share of exp'!$B16,"")</f>
        <v>0.44439153001479337</v>
      </c>
      <c r="AQ16" s="84">
        <f>IFERROR('1.20 Wine share of exp'!AQ16/'1.20 Wine share of exp'!$B16,"")</f>
        <v>1.6971927700646792</v>
      </c>
      <c r="AR16" s="84">
        <f>IFERROR('1.20 Wine share of exp'!AR16/'1.20 Wine share of exp'!$B16,"")</f>
        <v>0.22879977725991685</v>
      </c>
      <c r="AS16" s="84">
        <f>IFERROR('1.20 Wine share of exp'!AS16/'1.20 Wine share of exp'!$B16,"")</f>
        <v>0.36766232226480838</v>
      </c>
      <c r="AT16" s="84">
        <f>IFERROR('1.20 Wine share of exp'!AT16/'1.20 Wine share of exp'!$B16,"")</f>
        <v>1.0200151182210766</v>
      </c>
      <c r="AU16" s="84">
        <f>IFERROR('1.20 Wine share of exp'!AU16/'1.20 Wine share of exp'!$B16,"")</f>
        <v>0.17404772018922848</v>
      </c>
      <c r="AV16" s="84">
        <f>IFERROR('1.20 Wine share of exp'!AV16/'1.20 Wine share of exp'!$B16,"")</f>
        <v>0.49480923714327163</v>
      </c>
      <c r="AW16" s="84">
        <f>IFERROR('1.20 Wine share of exp'!AW16/'1.20 Wine share of exp'!$B16,"")</f>
        <v>0.18255005522652321</v>
      </c>
      <c r="AX16" s="84">
        <f>IFERROR('1.20 Wine share of exp'!AX16/'1.20 Wine share of exp'!$B16,"")</f>
        <v>0.4994589664250591</v>
      </c>
      <c r="AY16" s="84">
        <f>IFERROR('1.20 Wine share of exp'!AY16/'1.20 Wine share of exp'!$B16,"")</f>
        <v>0.35752203122531473</v>
      </c>
      <c r="AZ16" s="84">
        <f>IFERROR('1.20 Wine share of exp'!AZ16/'1.20 Wine share of exp'!$B16,"")</f>
        <v>0.26843967085878362</v>
      </c>
      <c r="BA16" s="84">
        <f>IFERROR('1.20 Wine share of exp'!BA16/'1.20 Wine share of exp'!$B16,"")</f>
        <v>0.39953485867885086</v>
      </c>
      <c r="BB16" s="84">
        <f>IFERROR('1.20 Wine share of exp'!BB16/'1.20 Wine share of exp'!$B16,"")</f>
        <v>1.8976264261147935</v>
      </c>
      <c r="BC16" s="84">
        <f>IFERROR('1.20 Wine share of exp'!BC16/'1.20 Wine share of exp'!$B16,"")</f>
        <v>0.23909654866272875</v>
      </c>
      <c r="BD16" s="84">
        <f>IFERROR('1.20 Wine share of exp'!BD16/'1.20 Wine share of exp'!$B16,"")</f>
        <v>0.71641295509315117</v>
      </c>
      <c r="BE16" s="84">
        <f>IFERROR('1.20 Wine share of exp'!BE16/'1.20 Wine share of exp'!$B16,"")</f>
        <v>3.4622949047463516</v>
      </c>
      <c r="BF16" s="84">
        <f>IFERROR('1.20 Wine share of exp'!BF16/'1.20 Wine share of exp'!$B16,"")</f>
        <v>0.26946579644811142</v>
      </c>
      <c r="BG16" s="84">
        <f>IFERROR('1.20 Wine share of exp'!BG16/'1.20 Wine share of exp'!$B16,"")</f>
        <v>0.72864457635414803</v>
      </c>
      <c r="BH16" s="84" t="str">
        <f>IFERROR('1.20 Wine share of exp'!BH16/'1.20 Wine share of exp'!$B16,"")</f>
        <v/>
      </c>
      <c r="BI16" s="84">
        <f>IFERROR('1.20 Wine share of exp'!BI16/'1.20 Wine share of exp'!$B16,"")</f>
        <v>1.1297925780959857</v>
      </c>
      <c r="BJ16" s="84">
        <f>IFERROR('1.20 Wine share of exp'!BJ16/'1.20 Wine share of exp'!$B16,"")</f>
        <v>0.89066869191775533</v>
      </c>
      <c r="BK16" s="84">
        <f>IFERROR('1.20 Wine share of exp'!BK16/'1.20 Wine share of exp'!$B16,"")</f>
        <v>1.6116158577097905</v>
      </c>
      <c r="BL16" s="84">
        <f>IFERROR('1.20 Wine share of exp'!BL16/'1.20 Wine share of exp'!$B16,"")</f>
        <v>0.74600567769136572</v>
      </c>
      <c r="BM16" s="84" t="str">
        <f>IFERROR('1.20 Wine share of exp'!BM16/'1.20 Wine share of exp'!$B16,"")</f>
        <v/>
      </c>
      <c r="BN16" s="84">
        <f>IFERROR('1.20 Wine share of exp'!BN16/'1.20 Wine share of exp'!$B16,"")</f>
        <v>0.6747745315977477</v>
      </c>
      <c r="BO16" s="84">
        <f>IFERROR('1.20 Wine share of exp'!BO16/'1.20 Wine share of exp'!$B16,"")</f>
        <v>1.0772610540537491</v>
      </c>
      <c r="BP16" s="84">
        <f>IFERROR('1.20 Wine share of exp'!BP16/'1.20 Wine share of exp'!$B16,"")</f>
        <v>0.53953681844220902</v>
      </c>
      <c r="BQ16" s="84">
        <f>IFERROR('1.20 Wine share of exp'!BQ16/'1.20 Wine share of exp'!$B16,"")</f>
        <v>1.0100191248911292</v>
      </c>
      <c r="BR16" s="84">
        <f>IFERROR('1.20 Wine share of exp'!BR16/'1.20 Wine share of exp'!$B16,"")</f>
        <v>1.4125459017167858</v>
      </c>
      <c r="BS16" s="84">
        <f>IFERROR('1.20 Wine share of exp'!BS16/'1.20 Wine share of exp'!$B16,"")</f>
        <v>0.94303504992547293</v>
      </c>
      <c r="BT16" s="84">
        <f>IFERROR('1.20 Wine share of exp'!BT16/'1.20 Wine share of exp'!$B16,"")</f>
        <v>1.6139182950665227</v>
      </c>
      <c r="BU16" s="84">
        <f>IFERROR('1.20 Wine share of exp'!BU16/'1.20 Wine share of exp'!$B16,"")</f>
        <v>1.9646906423927823</v>
      </c>
      <c r="BV16" s="84">
        <f>IFERROR('1.20 Wine share of exp'!BV16/'1.20 Wine share of exp'!$B16,"")</f>
        <v>1.5554972411912242</v>
      </c>
      <c r="BW16" s="84">
        <f>IFERROR('1.20 Wine share of exp'!BW16/'1.20 Wine share of exp'!$B16,"")</f>
        <v>2.1839325937227265</v>
      </c>
      <c r="BX16" s="84">
        <f>IFERROR('1.20 Wine share of exp'!BX16/'1.20 Wine share of exp'!$B16,"")</f>
        <v>0.97431401015768038</v>
      </c>
      <c r="BY16" s="84">
        <f>IFERROR('1.20 Wine share of exp'!BY16/'1.20 Wine share of exp'!$B16,"")</f>
        <v>2.4216586370133446</v>
      </c>
      <c r="BZ16" s="84">
        <f>IFERROR('1.20 Wine share of exp'!BZ16/'1.20 Wine share of exp'!$B16,"")</f>
        <v>1.0887247891460878</v>
      </c>
      <c r="CA16" s="84">
        <f>IFERROR('1.20 Wine share of exp'!CA16/'1.20 Wine share of exp'!$B16,"")</f>
        <v>2.2006901551131262</v>
      </c>
      <c r="CB16" s="84">
        <f>IFERROR('1.20 Wine share of exp'!CB16/'1.20 Wine share of exp'!$B16,"")</f>
        <v>0.96899467210200674</v>
      </c>
      <c r="CC16" s="84">
        <f>IFERROR('1.20 Wine share of exp'!CC16/'1.20 Wine share of exp'!$B16,"")</f>
        <v>2.1559586107349196</v>
      </c>
      <c r="CD16" s="84">
        <f>IFERROR('1.20 Wine share of exp'!CD16/'1.20 Wine share of exp'!$B16,"")</f>
        <v>1.2955603413097818</v>
      </c>
      <c r="CE16" s="84">
        <f>IFERROR('1.20 Wine share of exp'!CE16/'1.20 Wine share of exp'!$B16,"")</f>
        <v>1.4507978241616741</v>
      </c>
      <c r="CF16" s="84">
        <f>IFERROR('1.20 Wine share of exp'!CF16/'1.20 Wine share of exp'!$B16,"")</f>
        <v>2.3971438937433791</v>
      </c>
      <c r="CG16" s="84">
        <f>IFERROR('1.20 Wine share of exp'!CG16/'1.20 Wine share of exp'!$B16,"")</f>
        <v>0.81815345023220198</v>
      </c>
      <c r="CH16" s="84">
        <f>IFERROR('1.20 Wine share of exp'!CH16/'1.20 Wine share of exp'!$B16,"")</f>
        <v>1.9782395877655843</v>
      </c>
      <c r="CI16" s="84">
        <f>IFERROR('1.20 Wine share of exp'!CI16/'1.20 Wine share of exp'!$B16,"")</f>
        <v>2.2166062712159893</v>
      </c>
      <c r="CJ16" s="84">
        <f>IFERROR('1.20 Wine share of exp'!CJ16/'1.20 Wine share of exp'!$B16,"")</f>
        <v>0.57285375315595177</v>
      </c>
      <c r="CK16" s="84">
        <f>IFERROR('1.20 Wine share of exp'!CK16/'1.20 Wine share of exp'!$B16,"")</f>
        <v>1.4464696705646858</v>
      </c>
      <c r="CL16" s="84">
        <f>IFERROR('1.20 Wine share of exp'!CL16/'1.20 Wine share of exp'!$B16,"")</f>
        <v>2.213578409523822</v>
      </c>
      <c r="CM16" s="84">
        <f>IFERROR('1.20 Wine share of exp'!CM16/'1.20 Wine share of exp'!$B16,"")</f>
        <v>2.126168402557373</v>
      </c>
      <c r="CN16" s="84">
        <f>IFERROR('1.20 Wine share of exp'!CN16/'1.20 Wine share of exp'!$B16,"")</f>
        <v>0.35335554438208772</v>
      </c>
      <c r="CO16" s="84">
        <f>IFERROR('1.20 Wine share of exp'!CO16/'1.20 Wine share of exp'!$B16,"")</f>
        <v>0.39093373744170212</v>
      </c>
      <c r="CP16" s="84">
        <f>IFERROR('1.20 Wine share of exp'!CP16/'1.20 Wine share of exp'!$B16,"")</f>
        <v>0.58031357933310734</v>
      </c>
      <c r="CR16" s="88"/>
    </row>
    <row r="17" spans="1:96" x14ac:dyDescent="0.25">
      <c r="A17" s="78" t="s">
        <v>38</v>
      </c>
      <c r="B17" s="84">
        <f>IFERROR('1.20 Wine share of exp'!B17/'1.20 Wine share of exp'!$B17,"")</f>
        <v>1</v>
      </c>
      <c r="C17" s="84">
        <f>IFERROR('1.20 Wine share of exp'!C17/'1.20 Wine share of exp'!$B17,"")</f>
        <v>0.69392026011063423</v>
      </c>
      <c r="D17" s="84">
        <f>IFERROR('1.20 Wine share of exp'!D17/'1.20 Wine share of exp'!$B17,"")</f>
        <v>1.4650921644372503</v>
      </c>
      <c r="E17" s="84">
        <f>IFERROR('1.20 Wine share of exp'!E17/'1.20 Wine share of exp'!$B17,"")</f>
        <v>0.75405885284472651</v>
      </c>
      <c r="F17" s="84">
        <f>IFERROR('1.20 Wine share of exp'!F17/'1.20 Wine share of exp'!$B17,"")</f>
        <v>1.1590574312868769</v>
      </c>
      <c r="G17" s="84">
        <f>IFERROR('1.20 Wine share of exp'!G17/'1.20 Wine share of exp'!$B17,"")</f>
        <v>4.1835847435542632E-2</v>
      </c>
      <c r="H17" s="84">
        <f>IFERROR('1.20 Wine share of exp'!H17/'1.20 Wine share of exp'!$B17,"")</f>
        <v>0.87294196972816562</v>
      </c>
      <c r="I17" s="84">
        <f>IFERROR('1.20 Wine share of exp'!I17/'1.20 Wine share of exp'!$B17,"")</f>
        <v>1.0895066527830901</v>
      </c>
      <c r="J17" s="84">
        <f>IFERROR('1.20 Wine share of exp'!J17/'1.20 Wine share of exp'!$B17,"")</f>
        <v>1.1783406622480339</v>
      </c>
      <c r="K17" s="84">
        <f>IFERROR('1.20 Wine share of exp'!K17/'1.20 Wine share of exp'!$B17,"")</f>
        <v>0.52777148998421053</v>
      </c>
      <c r="L17" s="84" t="str">
        <f>IFERROR('1.20 Wine share of exp'!L17/'1.20 Wine share of exp'!$B17,"")</f>
        <v/>
      </c>
      <c r="M17" s="84">
        <f>IFERROR('1.20 Wine share of exp'!M17/'1.20 Wine share of exp'!$B17,"")</f>
        <v>0.23715703294482179</v>
      </c>
      <c r="N17" s="84">
        <f>IFERROR('1.20 Wine share of exp'!N17/'1.20 Wine share of exp'!$B17,"")</f>
        <v>0.72369988573421662</v>
      </c>
      <c r="O17" s="84">
        <f>IFERROR('1.20 Wine share of exp'!O17/'1.20 Wine share of exp'!$B17,"")</f>
        <v>0.4413492582255617</v>
      </c>
      <c r="P17" s="84">
        <f>IFERROR('1.20 Wine share of exp'!P17/'1.20 Wine share of exp'!$B17,"")</f>
        <v>0.41107477757330713</v>
      </c>
      <c r="Q17" s="84">
        <f>IFERROR('1.20 Wine share of exp'!Q17/'1.20 Wine share of exp'!$B17,"")</f>
        <v>0.28732200597684504</v>
      </c>
      <c r="R17" s="84">
        <f>IFERROR('1.20 Wine share of exp'!R17/'1.20 Wine share of exp'!$B17,"")</f>
        <v>0.21511955654234066</v>
      </c>
      <c r="S17" s="84">
        <f>IFERROR('1.20 Wine share of exp'!S17/'1.20 Wine share of exp'!$B17,"")</f>
        <v>0.20498936327627076</v>
      </c>
      <c r="T17" s="84">
        <f>IFERROR('1.20 Wine share of exp'!T17/'1.20 Wine share of exp'!$B17,"")</f>
        <v>1.3808152089100643</v>
      </c>
      <c r="U17" s="84">
        <f>IFERROR('1.20 Wine share of exp'!U17/'1.20 Wine share of exp'!$B17,"")</f>
        <v>1.3385529511002443</v>
      </c>
      <c r="V17" s="84">
        <f>IFERROR('1.20 Wine share of exp'!V17/'1.20 Wine share of exp'!$B17,"")</f>
        <v>1.6161363896338792</v>
      </c>
      <c r="W17" s="84">
        <f>IFERROR('1.20 Wine share of exp'!W17/'1.20 Wine share of exp'!$B17,"")</f>
        <v>0.97209845543587148</v>
      </c>
      <c r="X17" s="84">
        <f>IFERROR('1.20 Wine share of exp'!X17/'1.20 Wine share of exp'!$B17,"")</f>
        <v>1.2303754187413463</v>
      </c>
      <c r="Y17" s="84">
        <f>IFERROR('1.20 Wine share of exp'!Y17/'1.20 Wine share of exp'!$B17,"")</f>
        <v>0.85369836696046975</v>
      </c>
      <c r="Z17" s="84">
        <f>IFERROR('1.20 Wine share of exp'!Z17/'1.20 Wine share of exp'!$B17,"")</f>
        <v>1.4573072337003752</v>
      </c>
      <c r="AA17" s="84">
        <f>IFERROR('1.20 Wine share of exp'!AA17/'1.20 Wine share of exp'!$B17,"")</f>
        <v>2.0302998795523304</v>
      </c>
      <c r="AB17" s="84">
        <f>IFERROR('1.20 Wine share of exp'!AB17/'1.20 Wine share of exp'!$B17,"")</f>
        <v>1.083570048917706</v>
      </c>
      <c r="AC17" s="84">
        <f>IFERROR('1.20 Wine share of exp'!AC17/'1.20 Wine share of exp'!$B17,"")</f>
        <v>1.30907752451012</v>
      </c>
      <c r="AD17" s="84">
        <f>IFERROR('1.20 Wine share of exp'!AD17/'1.20 Wine share of exp'!$B17,"")</f>
        <v>2.2958537384900439</v>
      </c>
      <c r="AE17" s="84">
        <f>IFERROR('1.20 Wine share of exp'!AE17/'1.20 Wine share of exp'!$B17,"")</f>
        <v>1.5095293271042247</v>
      </c>
      <c r="AF17" s="84">
        <f>IFERROR('1.20 Wine share of exp'!AF17/'1.20 Wine share of exp'!$B17,"")</f>
        <v>1.0120840562500317</v>
      </c>
      <c r="AG17" s="84">
        <f>IFERROR('1.20 Wine share of exp'!AG17/'1.20 Wine share of exp'!$B17,"")</f>
        <v>1.2239833339344039</v>
      </c>
      <c r="AH17" s="84">
        <f>IFERROR('1.20 Wine share of exp'!AH17/'1.20 Wine share of exp'!$B17,"")</f>
        <v>3.0952016960747981</v>
      </c>
      <c r="AI17" s="84">
        <f>IFERROR('1.20 Wine share of exp'!AI17/'1.20 Wine share of exp'!$B17,"")</f>
        <v>0.37579575431980827</v>
      </c>
      <c r="AJ17" s="84">
        <f>IFERROR('1.20 Wine share of exp'!AJ17/'1.20 Wine share of exp'!$B17,"")</f>
        <v>0.82993283604370871</v>
      </c>
      <c r="AK17" s="84">
        <f>IFERROR('1.20 Wine share of exp'!AK17/'1.20 Wine share of exp'!$B17,"")</f>
        <v>0.80571358666829673</v>
      </c>
      <c r="AL17" s="84">
        <f>IFERROR('1.20 Wine share of exp'!AL17/'1.20 Wine share of exp'!$B17,"")</f>
        <v>1.5353230804534492</v>
      </c>
      <c r="AM17" s="84">
        <f>IFERROR('1.20 Wine share of exp'!AM17/'1.20 Wine share of exp'!$B17,"")</f>
        <v>1.3279249841711107</v>
      </c>
      <c r="AN17" s="84">
        <f>IFERROR('1.20 Wine share of exp'!AN17/'1.20 Wine share of exp'!$B17,"")</f>
        <v>2.8795344746853182</v>
      </c>
      <c r="AO17" s="84">
        <f>IFERROR('1.20 Wine share of exp'!AO17/'1.20 Wine share of exp'!$B17,"")</f>
        <v>0.65077303658078578</v>
      </c>
      <c r="AP17" s="84">
        <f>IFERROR('1.20 Wine share of exp'!AP17/'1.20 Wine share of exp'!$B17,"")</f>
        <v>0.49578448334781877</v>
      </c>
      <c r="AQ17" s="84">
        <f>IFERROR('1.20 Wine share of exp'!AQ17/'1.20 Wine share of exp'!$B17,"")</f>
        <v>1.7528302938668852</v>
      </c>
      <c r="AR17" s="84">
        <f>IFERROR('1.20 Wine share of exp'!AR17/'1.20 Wine share of exp'!$B17,"")</f>
        <v>0.23206463180961046</v>
      </c>
      <c r="AS17" s="84">
        <f>IFERROR('1.20 Wine share of exp'!AS17/'1.20 Wine share of exp'!$B17,"")</f>
        <v>0.36131648109611281</v>
      </c>
      <c r="AT17" s="84">
        <f>IFERROR('1.20 Wine share of exp'!AT17/'1.20 Wine share of exp'!$B17,"")</f>
        <v>1.1233239705548799</v>
      </c>
      <c r="AU17" s="84">
        <f>IFERROR('1.20 Wine share of exp'!AU17/'1.20 Wine share of exp'!$B17,"")</f>
        <v>0.17644670399734799</v>
      </c>
      <c r="AV17" s="84">
        <f>IFERROR('1.20 Wine share of exp'!AV17/'1.20 Wine share of exp'!$B17,"")</f>
        <v>0.51457344827353357</v>
      </c>
      <c r="AW17" s="84">
        <f>IFERROR('1.20 Wine share of exp'!AW17/'1.20 Wine share of exp'!$B17,"")</f>
        <v>0.1868384318543804</v>
      </c>
      <c r="AX17" s="84">
        <f>IFERROR('1.20 Wine share of exp'!AX17/'1.20 Wine share of exp'!$B17,"")</f>
        <v>0.5213719757879266</v>
      </c>
      <c r="AY17" s="84">
        <f>IFERROR('1.20 Wine share of exp'!AY17/'1.20 Wine share of exp'!$B17,"")</f>
        <v>0.36936703411894373</v>
      </c>
      <c r="AZ17" s="84">
        <f>IFERROR('1.20 Wine share of exp'!AZ17/'1.20 Wine share of exp'!$B17,"")</f>
        <v>0.27795255271922109</v>
      </c>
      <c r="BA17" s="84">
        <f>IFERROR('1.20 Wine share of exp'!BA17/'1.20 Wine share of exp'!$B17,"")</f>
        <v>0.40557954689176173</v>
      </c>
      <c r="BB17" s="84">
        <f>IFERROR('1.20 Wine share of exp'!BB17/'1.20 Wine share of exp'!$B17,"")</f>
        <v>2.0046115097202786</v>
      </c>
      <c r="BC17" s="84">
        <f>IFERROR('1.20 Wine share of exp'!BC17/'1.20 Wine share of exp'!$B17,"")</f>
        <v>0.54824624020335255</v>
      </c>
      <c r="BD17" s="84">
        <f>IFERROR('1.20 Wine share of exp'!BD17/'1.20 Wine share of exp'!$B17,"")</f>
        <v>0.72246535520815458</v>
      </c>
      <c r="BE17" s="84">
        <f>IFERROR('1.20 Wine share of exp'!BE17/'1.20 Wine share of exp'!$B17,"")</f>
        <v>3.470951429903689</v>
      </c>
      <c r="BF17" s="84">
        <f>IFERROR('1.20 Wine share of exp'!BF17/'1.20 Wine share of exp'!$B17,"")</f>
        <v>0.27997860839731403</v>
      </c>
      <c r="BG17" s="84">
        <f>IFERROR('1.20 Wine share of exp'!BG17/'1.20 Wine share of exp'!$B17,"")</f>
        <v>0.76040645091078696</v>
      </c>
      <c r="BH17" s="84" t="str">
        <f>IFERROR('1.20 Wine share of exp'!BH17/'1.20 Wine share of exp'!$B17,"")</f>
        <v/>
      </c>
      <c r="BI17" s="84">
        <f>IFERROR('1.20 Wine share of exp'!BI17/'1.20 Wine share of exp'!$B17,"")</f>
        <v>1.157165792946923</v>
      </c>
      <c r="BJ17" s="84">
        <f>IFERROR('1.20 Wine share of exp'!BJ17/'1.20 Wine share of exp'!$B17,"")</f>
        <v>0.92021489958323544</v>
      </c>
      <c r="BK17" s="84">
        <f>IFERROR('1.20 Wine share of exp'!BK17/'1.20 Wine share of exp'!$B17,"")</f>
        <v>1.6871057570701189</v>
      </c>
      <c r="BL17" s="84">
        <f>IFERROR('1.20 Wine share of exp'!BL17/'1.20 Wine share of exp'!$B17,"")</f>
        <v>0.78007755404427059</v>
      </c>
      <c r="BM17" s="84" t="str">
        <f>IFERROR('1.20 Wine share of exp'!BM17/'1.20 Wine share of exp'!$B17,"")</f>
        <v/>
      </c>
      <c r="BN17" s="84">
        <f>IFERROR('1.20 Wine share of exp'!BN17/'1.20 Wine share of exp'!$B17,"")</f>
        <v>0.6712788239637546</v>
      </c>
      <c r="BO17" s="84">
        <f>IFERROR('1.20 Wine share of exp'!BO17/'1.20 Wine share of exp'!$B17,"")</f>
        <v>0.93991916675253218</v>
      </c>
      <c r="BP17" s="84">
        <f>IFERROR('1.20 Wine share of exp'!BP17/'1.20 Wine share of exp'!$B17,"")</f>
        <v>0.55554415089557452</v>
      </c>
      <c r="BQ17" s="84">
        <f>IFERROR('1.20 Wine share of exp'!BQ17/'1.20 Wine share of exp'!$B17,"")</f>
        <v>0.99588327588742287</v>
      </c>
      <c r="BR17" s="84">
        <f>IFERROR('1.20 Wine share of exp'!BR17/'1.20 Wine share of exp'!$B17,"")</f>
        <v>1.428349079166338</v>
      </c>
      <c r="BS17" s="84">
        <f>IFERROR('1.20 Wine share of exp'!BS17/'1.20 Wine share of exp'!$B17,"")</f>
        <v>0.93464901956392044</v>
      </c>
      <c r="BT17" s="84">
        <f>IFERROR('1.20 Wine share of exp'!BT17/'1.20 Wine share of exp'!$B17,"")</f>
        <v>1.6246316247533861</v>
      </c>
      <c r="BU17" s="84">
        <f>IFERROR('1.20 Wine share of exp'!BU17/'1.20 Wine share of exp'!$B17,"")</f>
        <v>1.980023239238994</v>
      </c>
      <c r="BV17" s="84">
        <f>IFERROR('1.20 Wine share of exp'!BV17/'1.20 Wine share of exp'!$B17,"")</f>
        <v>1.5880285836309491</v>
      </c>
      <c r="BW17" s="84">
        <f>IFERROR('1.20 Wine share of exp'!BW17/'1.20 Wine share of exp'!$B17,"")</f>
        <v>2.2286689557595585</v>
      </c>
      <c r="BX17" s="84">
        <f>IFERROR('1.20 Wine share of exp'!BX17/'1.20 Wine share of exp'!$B17,"")</f>
        <v>0.97138176371529339</v>
      </c>
      <c r="BY17" s="84">
        <f>IFERROR('1.20 Wine share of exp'!BY17/'1.20 Wine share of exp'!$B17,"")</f>
        <v>2.4298119615857856</v>
      </c>
      <c r="BZ17" s="84">
        <f>IFERROR('1.20 Wine share of exp'!BZ17/'1.20 Wine share of exp'!$B17,"")</f>
        <v>1.104349249295969</v>
      </c>
      <c r="CA17" s="84">
        <f>IFERROR('1.20 Wine share of exp'!CA17/'1.20 Wine share of exp'!$B17,"")</f>
        <v>2.2165021693679439</v>
      </c>
      <c r="CB17" s="84">
        <f>IFERROR('1.20 Wine share of exp'!CB17/'1.20 Wine share of exp'!$B17,"")</f>
        <v>0.96936871542465297</v>
      </c>
      <c r="CC17" s="84">
        <f>IFERROR('1.20 Wine share of exp'!CC17/'1.20 Wine share of exp'!$B17,"")</f>
        <v>2.2015814279415156</v>
      </c>
      <c r="CD17" s="84">
        <f>IFERROR('1.20 Wine share of exp'!CD17/'1.20 Wine share of exp'!$B17,"")</f>
        <v>1.2760552373291956</v>
      </c>
      <c r="CE17" s="84">
        <f>IFERROR('1.20 Wine share of exp'!CE17/'1.20 Wine share of exp'!$B17,"")</f>
        <v>1.4483007679004836</v>
      </c>
      <c r="CF17" s="84">
        <f>IFERROR('1.20 Wine share of exp'!CF17/'1.20 Wine share of exp'!$B17,"")</f>
        <v>2.4329680586066131</v>
      </c>
      <c r="CG17" s="84">
        <f>IFERROR('1.20 Wine share of exp'!CG17/'1.20 Wine share of exp'!$B17,"")</f>
        <v>0.83501794228208726</v>
      </c>
      <c r="CH17" s="84">
        <f>IFERROR('1.20 Wine share of exp'!CH17/'1.20 Wine share of exp'!$B17,"")</f>
        <v>1.999613463401922</v>
      </c>
      <c r="CI17" s="84">
        <f>IFERROR('1.20 Wine share of exp'!CI17/'1.20 Wine share of exp'!$B17,"")</f>
        <v>2.2596949734792697</v>
      </c>
      <c r="CJ17" s="84">
        <f>IFERROR('1.20 Wine share of exp'!CJ17/'1.20 Wine share of exp'!$B17,"")</f>
        <v>0.58328602205060598</v>
      </c>
      <c r="CK17" s="84">
        <f>IFERROR('1.20 Wine share of exp'!CK17/'1.20 Wine share of exp'!$B17,"")</f>
        <v>1.4397226456089878</v>
      </c>
      <c r="CL17" s="84">
        <f>IFERROR('1.20 Wine share of exp'!CL17/'1.20 Wine share of exp'!$B17,"")</f>
        <v>2.2695488611639352</v>
      </c>
      <c r="CM17" s="84">
        <f>IFERROR('1.20 Wine share of exp'!CM17/'1.20 Wine share of exp'!$B17,"")</f>
        <v>2.1352800239303678</v>
      </c>
      <c r="CN17" s="84">
        <f>IFERROR('1.20 Wine share of exp'!CN17/'1.20 Wine share of exp'!$B17,"")</f>
        <v>0.36082254026923977</v>
      </c>
      <c r="CO17" s="84">
        <f>IFERROR('1.20 Wine share of exp'!CO17/'1.20 Wine share of exp'!$B17,"")</f>
        <v>0.41120788324561675</v>
      </c>
      <c r="CP17" s="84">
        <f>IFERROR('1.20 Wine share of exp'!CP17/'1.20 Wine share of exp'!$B17,"")</f>
        <v>0.53873330798583385</v>
      </c>
      <c r="CR17" s="88"/>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0070C0"/>
  </sheetPr>
  <dimension ref="A1:BJ188"/>
  <sheetViews>
    <sheetView workbookViewId="0">
      <pane xSplit="1" ySplit="2" topLeftCell="B3" activePane="bottomRight" state="frozen"/>
      <selection pane="topRight" activeCell="B1" sqref="B1"/>
      <selection pane="bottomLeft" activeCell="A3" sqref="A3"/>
      <selection pane="bottomRight"/>
    </sheetView>
  </sheetViews>
  <sheetFormatPr defaultColWidth="11.42578125" defaultRowHeight="15" x14ac:dyDescent="0.25"/>
  <cols>
    <col min="1" max="1" width="11.42578125" style="20"/>
    <col min="2" max="16384" width="11.42578125" style="77"/>
  </cols>
  <sheetData>
    <row r="1" spans="1:60" ht="15.75" x14ac:dyDescent="0.25">
      <c r="A1" s="52" t="s">
        <v>591</v>
      </c>
    </row>
    <row r="2" spans="1:60" s="20" customFormat="1" x14ac:dyDescent="0.25">
      <c r="A2" s="53" t="s">
        <v>39</v>
      </c>
      <c r="B2" s="21" t="s">
        <v>228</v>
      </c>
      <c r="C2" s="21" t="s">
        <v>233</v>
      </c>
      <c r="D2" s="21" t="s">
        <v>240</v>
      </c>
      <c r="E2" s="21" t="s">
        <v>241</v>
      </c>
      <c r="F2" s="21" t="s">
        <v>223</v>
      </c>
      <c r="G2" s="21" t="s">
        <v>268</v>
      </c>
      <c r="H2" s="21" t="s">
        <v>226</v>
      </c>
      <c r="I2" s="21" t="s">
        <v>227</v>
      </c>
      <c r="J2" s="21" t="s">
        <v>229</v>
      </c>
      <c r="K2" s="21" t="s">
        <v>230</v>
      </c>
      <c r="L2" s="21" t="s">
        <v>232</v>
      </c>
      <c r="M2" s="21" t="s">
        <v>238</v>
      </c>
      <c r="N2" s="21" t="s">
        <v>242</v>
      </c>
      <c r="O2" s="21" t="s">
        <v>243</v>
      </c>
      <c r="P2" s="21" t="s">
        <v>245</v>
      </c>
      <c r="Q2" s="21" t="s">
        <v>269</v>
      </c>
      <c r="R2" s="21" t="s">
        <v>89</v>
      </c>
      <c r="S2" s="21" t="s">
        <v>90</v>
      </c>
      <c r="T2" s="21" t="s">
        <v>93</v>
      </c>
      <c r="U2" s="21" t="s">
        <v>94</v>
      </c>
      <c r="V2" s="21" t="s">
        <v>99</v>
      </c>
      <c r="W2" s="21" t="s">
        <v>102</v>
      </c>
      <c r="X2" s="21" t="s">
        <v>103</v>
      </c>
      <c r="Y2" s="21" t="s">
        <v>107</v>
      </c>
      <c r="Z2" s="21" t="s">
        <v>270</v>
      </c>
      <c r="AA2" s="21" t="s">
        <v>84</v>
      </c>
      <c r="AB2" s="21" t="s">
        <v>85</v>
      </c>
      <c r="AC2" s="21" t="s">
        <v>221</v>
      </c>
      <c r="AD2" s="21" t="s">
        <v>271</v>
      </c>
      <c r="AE2" s="21" t="s">
        <v>110</v>
      </c>
      <c r="AF2" s="21" t="s">
        <v>117</v>
      </c>
      <c r="AG2" s="21" t="s">
        <v>120</v>
      </c>
      <c r="AH2" s="21" t="s">
        <v>138</v>
      </c>
      <c r="AI2" s="21" t="s">
        <v>150</v>
      </c>
      <c r="AJ2" s="21" t="s">
        <v>272</v>
      </c>
      <c r="AK2" s="21" t="s">
        <v>153</v>
      </c>
      <c r="AL2" s="21" t="s">
        <v>193</v>
      </c>
      <c r="AM2" s="21" t="s">
        <v>208</v>
      </c>
      <c r="AN2" s="21" t="s">
        <v>215</v>
      </c>
      <c r="AO2" s="21" t="s">
        <v>244</v>
      </c>
      <c r="AP2" s="21" t="s">
        <v>273</v>
      </c>
      <c r="AQ2" s="21" t="s">
        <v>47</v>
      </c>
      <c r="AR2" s="21" t="s">
        <v>274</v>
      </c>
      <c r="AS2" s="21" t="s">
        <v>52</v>
      </c>
      <c r="AT2" s="21" t="s">
        <v>54</v>
      </c>
      <c r="AU2" s="21" t="s">
        <v>275</v>
      </c>
      <c r="AV2" s="21" t="s">
        <v>60</v>
      </c>
      <c r="AW2" s="21" t="s">
        <v>69</v>
      </c>
      <c r="AX2" s="21" t="s">
        <v>71</v>
      </c>
      <c r="AY2" s="21" t="s">
        <v>75</v>
      </c>
      <c r="AZ2" s="21" t="s">
        <v>77</v>
      </c>
      <c r="BA2" s="21" t="s">
        <v>276</v>
      </c>
      <c r="BB2" s="21" t="s">
        <v>277</v>
      </c>
      <c r="BC2" s="21" t="s">
        <v>254</v>
      </c>
      <c r="BE2" s="22" t="s">
        <v>278</v>
      </c>
      <c r="BF2" s="22" t="s">
        <v>239</v>
      </c>
      <c r="BH2" s="56"/>
    </row>
    <row r="3" spans="1:60" x14ac:dyDescent="0.25">
      <c r="A3" s="54">
        <v>1835</v>
      </c>
      <c r="B3" s="57">
        <v>0.4469558823529412</v>
      </c>
      <c r="C3" s="57" t="s">
        <v>281</v>
      </c>
      <c r="D3" s="57" t="s">
        <v>281</v>
      </c>
      <c r="E3" s="57" t="s">
        <v>281</v>
      </c>
      <c r="F3" s="57" t="s">
        <v>281</v>
      </c>
      <c r="G3" s="57" t="s">
        <v>281</v>
      </c>
      <c r="H3" s="57" t="s">
        <v>281</v>
      </c>
      <c r="I3" s="57" t="s">
        <v>281</v>
      </c>
      <c r="J3" s="57" t="s">
        <v>281</v>
      </c>
      <c r="K3" s="57" t="s">
        <v>281</v>
      </c>
      <c r="L3" s="57" t="s">
        <v>281</v>
      </c>
      <c r="M3" s="57" t="s">
        <v>281</v>
      </c>
      <c r="N3" s="57" t="s">
        <v>281</v>
      </c>
      <c r="O3" s="57" t="s">
        <v>281</v>
      </c>
      <c r="P3" s="57">
        <v>4.7261331683168315</v>
      </c>
      <c r="Q3" s="57" t="s">
        <v>281</v>
      </c>
      <c r="R3" s="57" t="s">
        <v>281</v>
      </c>
      <c r="S3" s="57" t="s">
        <v>281</v>
      </c>
      <c r="T3" s="57" t="s">
        <v>281</v>
      </c>
      <c r="U3" s="57" t="s">
        <v>281</v>
      </c>
      <c r="V3" s="57" t="s">
        <v>281</v>
      </c>
      <c r="W3" s="57" t="s">
        <v>281</v>
      </c>
      <c r="X3" s="57" t="s">
        <v>281</v>
      </c>
      <c r="Y3" s="57" t="s">
        <v>281</v>
      </c>
      <c r="Z3" s="57" t="s">
        <v>281</v>
      </c>
      <c r="AA3" s="57" t="s">
        <v>281</v>
      </c>
      <c r="BE3" s="81">
        <f>IFERROR((STDEVA(B3:BB3))/(AVERAGE(B3:BB3)),"")</f>
        <v>0.35859014274179363</v>
      </c>
      <c r="BF3" s="57" t="s">
        <v>281</v>
      </c>
    </row>
    <row r="4" spans="1:60" x14ac:dyDescent="0.25">
      <c r="A4" s="54">
        <v>1836</v>
      </c>
      <c r="B4" s="57">
        <v>0.48939376206916729</v>
      </c>
      <c r="C4" s="57" t="s">
        <v>281</v>
      </c>
      <c r="D4" s="57" t="s">
        <v>281</v>
      </c>
      <c r="E4" s="57" t="s">
        <v>281</v>
      </c>
      <c r="F4" s="57" t="s">
        <v>281</v>
      </c>
      <c r="G4" s="57" t="s">
        <v>281</v>
      </c>
      <c r="H4" s="57" t="s">
        <v>281</v>
      </c>
      <c r="I4" s="57" t="s">
        <v>281</v>
      </c>
      <c r="J4" s="57" t="s">
        <v>281</v>
      </c>
      <c r="K4" s="57" t="s">
        <v>281</v>
      </c>
      <c r="L4" s="57" t="s">
        <v>281</v>
      </c>
      <c r="M4" s="57" t="s">
        <v>281</v>
      </c>
      <c r="N4" s="57" t="s">
        <v>281</v>
      </c>
      <c r="O4" s="57" t="s">
        <v>281</v>
      </c>
      <c r="P4" s="57">
        <v>4.876682584094886</v>
      </c>
      <c r="Q4" s="57" t="s">
        <v>281</v>
      </c>
      <c r="R4" s="57" t="s">
        <v>281</v>
      </c>
      <c r="S4" s="57" t="s">
        <v>281</v>
      </c>
      <c r="T4" s="57" t="s">
        <v>281</v>
      </c>
      <c r="U4" s="57" t="s">
        <v>281</v>
      </c>
      <c r="V4" s="57" t="s">
        <v>281</v>
      </c>
      <c r="W4" s="57" t="s">
        <v>281</v>
      </c>
      <c r="X4" s="57" t="s">
        <v>281</v>
      </c>
      <c r="Y4" s="57" t="s">
        <v>281</v>
      </c>
      <c r="Z4" s="57" t="s">
        <v>281</v>
      </c>
      <c r="AA4" s="57" t="s">
        <v>281</v>
      </c>
      <c r="AC4" s="57" t="s">
        <v>281</v>
      </c>
      <c r="AD4" s="57" t="s">
        <v>281</v>
      </c>
      <c r="BE4" s="81">
        <f t="shared" ref="BE4:BE67" si="0">IFERROR((STDEVA(B4:BB4))/(AVERAGE(B4:BB4)),"")</f>
        <v>0.3439462228769975</v>
      </c>
      <c r="BF4" s="57" t="s">
        <v>281</v>
      </c>
    </row>
    <row r="5" spans="1:60" x14ac:dyDescent="0.25">
      <c r="A5" s="54">
        <v>1837</v>
      </c>
      <c r="B5" s="57">
        <v>0.51290857758244313</v>
      </c>
      <c r="C5" s="57" t="s">
        <v>281</v>
      </c>
      <c r="D5" s="57" t="s">
        <v>281</v>
      </c>
      <c r="E5" s="57" t="s">
        <v>281</v>
      </c>
      <c r="F5" s="57" t="s">
        <v>281</v>
      </c>
      <c r="G5" s="57" t="s">
        <v>281</v>
      </c>
      <c r="H5" s="57" t="s">
        <v>281</v>
      </c>
      <c r="I5" s="57" t="s">
        <v>281</v>
      </c>
      <c r="J5" s="57" t="s">
        <v>281</v>
      </c>
      <c r="K5" s="57" t="s">
        <v>281</v>
      </c>
      <c r="L5" s="57" t="s">
        <v>281</v>
      </c>
      <c r="M5" s="57" t="s">
        <v>281</v>
      </c>
      <c r="N5" s="57" t="s">
        <v>281</v>
      </c>
      <c r="O5" s="57" t="s">
        <v>281</v>
      </c>
      <c r="P5" s="57">
        <v>4.5455648047597048</v>
      </c>
      <c r="Q5" s="57" t="s">
        <v>281</v>
      </c>
      <c r="R5" s="57" t="s">
        <v>281</v>
      </c>
      <c r="S5" s="57" t="s">
        <v>281</v>
      </c>
      <c r="T5" s="57" t="s">
        <v>281</v>
      </c>
      <c r="U5" s="57" t="s">
        <v>281</v>
      </c>
      <c r="V5" s="57" t="s">
        <v>281</v>
      </c>
      <c r="W5" s="57" t="s">
        <v>281</v>
      </c>
      <c r="X5" s="57" t="s">
        <v>281</v>
      </c>
      <c r="Y5" s="57" t="s">
        <v>281</v>
      </c>
      <c r="Z5" s="57" t="s">
        <v>281</v>
      </c>
      <c r="AA5" s="57" t="s">
        <v>281</v>
      </c>
      <c r="AC5" s="57" t="s">
        <v>281</v>
      </c>
      <c r="AD5" s="57" t="s">
        <v>281</v>
      </c>
      <c r="BE5" s="81">
        <f t="shared" si="0"/>
        <v>0.34038238512219332</v>
      </c>
      <c r="BF5" s="57" t="s">
        <v>281</v>
      </c>
    </row>
    <row r="6" spans="1:60" x14ac:dyDescent="0.25">
      <c r="A6" s="54">
        <v>1838</v>
      </c>
      <c r="B6" s="57">
        <v>0.52899788632481104</v>
      </c>
      <c r="C6" s="57" t="s">
        <v>281</v>
      </c>
      <c r="D6" s="57" t="s">
        <v>281</v>
      </c>
      <c r="E6" s="57" t="s">
        <v>281</v>
      </c>
      <c r="F6" s="57" t="s">
        <v>281</v>
      </c>
      <c r="G6" s="57" t="s">
        <v>281</v>
      </c>
      <c r="H6" s="57" t="s">
        <v>281</v>
      </c>
      <c r="I6" s="57" t="s">
        <v>281</v>
      </c>
      <c r="J6" s="57" t="s">
        <v>281</v>
      </c>
      <c r="K6" s="57" t="s">
        <v>281</v>
      </c>
      <c r="L6" s="57" t="s">
        <v>281</v>
      </c>
      <c r="M6" s="57" t="s">
        <v>281</v>
      </c>
      <c r="N6" s="57" t="s">
        <v>281</v>
      </c>
      <c r="O6" s="57" t="s">
        <v>281</v>
      </c>
      <c r="P6" s="57">
        <v>4.5091637455668687</v>
      </c>
      <c r="Q6" s="57" t="s">
        <v>281</v>
      </c>
      <c r="R6" s="57" t="s">
        <v>281</v>
      </c>
      <c r="S6" s="57" t="s">
        <v>281</v>
      </c>
      <c r="T6" s="57" t="s">
        <v>281</v>
      </c>
      <c r="U6" s="57" t="s">
        <v>281</v>
      </c>
      <c r="V6" s="57" t="s">
        <v>281</v>
      </c>
      <c r="W6" s="57" t="s">
        <v>281</v>
      </c>
      <c r="X6" s="57" t="s">
        <v>281</v>
      </c>
      <c r="Y6" s="57" t="s">
        <v>281</v>
      </c>
      <c r="Z6" s="57" t="s">
        <v>281</v>
      </c>
      <c r="AA6" s="57" t="s">
        <v>281</v>
      </c>
      <c r="AC6" s="57" t="s">
        <v>281</v>
      </c>
      <c r="AD6" s="57" t="s">
        <v>281</v>
      </c>
      <c r="BE6" s="81">
        <f t="shared" si="0"/>
        <v>0.33913584373496142</v>
      </c>
      <c r="BF6" s="57" t="s">
        <v>281</v>
      </c>
    </row>
    <row r="7" spans="1:60" x14ac:dyDescent="0.25">
      <c r="A7" s="54">
        <v>1839</v>
      </c>
      <c r="B7" s="57">
        <v>0.56045855175989401</v>
      </c>
      <c r="C7" s="57" t="s">
        <v>281</v>
      </c>
      <c r="D7" s="57" t="s">
        <v>281</v>
      </c>
      <c r="E7" s="57" t="s">
        <v>281</v>
      </c>
      <c r="F7" s="57" t="s">
        <v>281</v>
      </c>
      <c r="G7" s="57" t="s">
        <v>281</v>
      </c>
      <c r="H7" s="57" t="s">
        <v>281</v>
      </c>
      <c r="I7" s="57" t="s">
        <v>281</v>
      </c>
      <c r="J7" s="57" t="s">
        <v>281</v>
      </c>
      <c r="K7" s="57" t="s">
        <v>281</v>
      </c>
      <c r="L7" s="57" t="s">
        <v>281</v>
      </c>
      <c r="M7" s="57" t="s">
        <v>281</v>
      </c>
      <c r="N7" s="57" t="s">
        <v>281</v>
      </c>
      <c r="O7" s="57" t="s">
        <v>281</v>
      </c>
      <c r="P7" s="57">
        <v>4.5035181493788459</v>
      </c>
      <c r="Q7" s="57" t="s">
        <v>281</v>
      </c>
      <c r="R7" s="57" t="s">
        <v>281</v>
      </c>
      <c r="S7" s="57" t="s">
        <v>281</v>
      </c>
      <c r="T7" s="57" t="s">
        <v>281</v>
      </c>
      <c r="U7" s="57" t="s">
        <v>281</v>
      </c>
      <c r="V7" s="57" t="s">
        <v>281</v>
      </c>
      <c r="W7" s="57" t="s">
        <v>281</v>
      </c>
      <c r="X7" s="57" t="s">
        <v>281</v>
      </c>
      <c r="Y7" s="57" t="s">
        <v>281</v>
      </c>
      <c r="Z7" s="57" t="s">
        <v>281</v>
      </c>
      <c r="AA7" s="57" t="s">
        <v>281</v>
      </c>
      <c r="AC7" s="57" t="s">
        <v>281</v>
      </c>
      <c r="AD7" s="57" t="s">
        <v>281</v>
      </c>
      <c r="BE7" s="81">
        <f t="shared" si="0"/>
        <v>0.33718501886159341</v>
      </c>
      <c r="BF7" s="57" t="s">
        <v>281</v>
      </c>
    </row>
    <row r="8" spans="1:60" x14ac:dyDescent="0.25">
      <c r="A8" s="54">
        <v>1840</v>
      </c>
      <c r="B8" s="57">
        <v>0.41712034383954155</v>
      </c>
      <c r="C8" s="57" t="s">
        <v>281</v>
      </c>
      <c r="D8" s="57" t="s">
        <v>281</v>
      </c>
      <c r="E8" s="57" t="s">
        <v>281</v>
      </c>
      <c r="F8" s="57" t="s">
        <v>281</v>
      </c>
      <c r="G8" s="57" t="s">
        <v>281</v>
      </c>
      <c r="H8" s="57" t="s">
        <v>281</v>
      </c>
      <c r="I8" s="57" t="s">
        <v>281</v>
      </c>
      <c r="J8" s="57" t="s">
        <v>281</v>
      </c>
      <c r="K8" s="57" t="s">
        <v>281</v>
      </c>
      <c r="L8" s="57" t="s">
        <v>281</v>
      </c>
      <c r="M8" s="57" t="s">
        <v>281</v>
      </c>
      <c r="N8" s="57" t="s">
        <v>281</v>
      </c>
      <c r="O8" s="57" t="s">
        <v>281</v>
      </c>
      <c r="P8" s="57">
        <v>4.3446648121144138</v>
      </c>
      <c r="Q8" s="57" t="s">
        <v>281</v>
      </c>
      <c r="R8" s="57" t="s">
        <v>281</v>
      </c>
      <c r="S8" s="57" t="s">
        <v>281</v>
      </c>
      <c r="T8" s="57" t="s">
        <v>281</v>
      </c>
      <c r="U8" s="57" t="s">
        <v>281</v>
      </c>
      <c r="V8" s="57" t="s">
        <v>281</v>
      </c>
      <c r="W8" s="57" t="s">
        <v>281</v>
      </c>
      <c r="X8" s="57" t="s">
        <v>281</v>
      </c>
      <c r="Y8" s="57" t="s">
        <v>281</v>
      </c>
      <c r="Z8" s="57" t="s">
        <v>281</v>
      </c>
      <c r="AA8" s="57" t="s">
        <v>281</v>
      </c>
      <c r="AC8" s="57" t="s">
        <v>281</v>
      </c>
      <c r="AD8" s="57" t="s">
        <v>281</v>
      </c>
      <c r="BE8" s="81">
        <f t="shared" si="0"/>
        <v>0.34521864328965024</v>
      </c>
      <c r="BF8" s="57" t="s">
        <v>281</v>
      </c>
    </row>
    <row r="9" spans="1:60" x14ac:dyDescent="0.25">
      <c r="A9" s="54">
        <v>1841</v>
      </c>
      <c r="B9" s="57">
        <v>0.53472717419207616</v>
      </c>
      <c r="C9" s="57" t="s">
        <v>281</v>
      </c>
      <c r="D9" s="57" t="s">
        <v>281</v>
      </c>
      <c r="E9" s="57" t="s">
        <v>281</v>
      </c>
      <c r="F9" s="57" t="s">
        <v>281</v>
      </c>
      <c r="G9" s="57" t="s">
        <v>281</v>
      </c>
      <c r="H9" s="57" t="s">
        <v>281</v>
      </c>
      <c r="I9" s="57" t="s">
        <v>281</v>
      </c>
      <c r="J9" s="57" t="s">
        <v>281</v>
      </c>
      <c r="K9" s="57" t="s">
        <v>281</v>
      </c>
      <c r="L9" s="57" t="s">
        <v>281</v>
      </c>
      <c r="M9" s="57" t="s">
        <v>281</v>
      </c>
      <c r="N9" s="57" t="s">
        <v>281</v>
      </c>
      <c r="O9" s="57" t="s">
        <v>281</v>
      </c>
      <c r="P9" s="57">
        <v>3.9696638349874083</v>
      </c>
      <c r="Q9" s="57" t="s">
        <v>281</v>
      </c>
      <c r="R9" s="57" t="s">
        <v>281</v>
      </c>
      <c r="S9" s="57" t="s">
        <v>281</v>
      </c>
      <c r="T9" s="57" t="s">
        <v>281</v>
      </c>
      <c r="U9" s="57" t="s">
        <v>281</v>
      </c>
      <c r="V9" s="57" t="s">
        <v>281</v>
      </c>
      <c r="W9" s="57" t="s">
        <v>281</v>
      </c>
      <c r="X9" s="57" t="s">
        <v>281</v>
      </c>
      <c r="Y9" s="57" t="s">
        <v>281</v>
      </c>
      <c r="Z9" s="57" t="s">
        <v>281</v>
      </c>
      <c r="AA9" s="57" t="s">
        <v>281</v>
      </c>
      <c r="AC9" s="57" t="s">
        <v>281</v>
      </c>
      <c r="AD9" s="57" t="s">
        <v>281</v>
      </c>
      <c r="BE9" s="81">
        <f t="shared" si="0"/>
        <v>0.33445281921581382</v>
      </c>
      <c r="BF9" s="57" t="s">
        <v>281</v>
      </c>
    </row>
    <row r="10" spans="1:60" x14ac:dyDescent="0.25">
      <c r="A10" s="54">
        <v>1842</v>
      </c>
      <c r="B10" s="57">
        <v>0.58687318984610137</v>
      </c>
      <c r="C10" s="57" t="s">
        <v>281</v>
      </c>
      <c r="D10" s="57" t="s">
        <v>281</v>
      </c>
      <c r="E10" s="57" t="s">
        <v>281</v>
      </c>
      <c r="F10" s="57" t="s">
        <v>281</v>
      </c>
      <c r="G10" s="57" t="s">
        <v>281</v>
      </c>
      <c r="H10" s="57" t="s">
        <v>281</v>
      </c>
      <c r="I10" s="57" t="s">
        <v>281</v>
      </c>
      <c r="J10" s="57" t="s">
        <v>281</v>
      </c>
      <c r="K10" s="57" t="s">
        <v>281</v>
      </c>
      <c r="L10" s="57" t="s">
        <v>281</v>
      </c>
      <c r="M10" s="57" t="s">
        <v>281</v>
      </c>
      <c r="N10" s="57" t="s">
        <v>281</v>
      </c>
      <c r="O10" s="57" t="s">
        <v>281</v>
      </c>
      <c r="P10" s="57">
        <v>3.8399352421453972</v>
      </c>
      <c r="Q10" s="57" t="s">
        <v>281</v>
      </c>
      <c r="R10" s="57" t="s">
        <v>281</v>
      </c>
      <c r="S10" s="57" t="s">
        <v>281</v>
      </c>
      <c r="T10" s="57" t="s">
        <v>281</v>
      </c>
      <c r="U10" s="57" t="s">
        <v>281</v>
      </c>
      <c r="V10" s="57" t="s">
        <v>281</v>
      </c>
      <c r="W10" s="57" t="s">
        <v>281</v>
      </c>
      <c r="X10" s="57" t="s">
        <v>281</v>
      </c>
      <c r="Y10" s="57" t="s">
        <v>281</v>
      </c>
      <c r="Z10" s="57" t="s">
        <v>281</v>
      </c>
      <c r="AA10" s="57" t="s">
        <v>281</v>
      </c>
      <c r="AC10" s="57" t="s">
        <v>281</v>
      </c>
      <c r="AD10" s="57" t="s">
        <v>281</v>
      </c>
      <c r="BE10" s="81">
        <f t="shared" si="0"/>
        <v>0.3298241073262006</v>
      </c>
      <c r="BF10" s="57" t="s">
        <v>281</v>
      </c>
    </row>
    <row r="11" spans="1:60" x14ac:dyDescent="0.25">
      <c r="A11" s="54">
        <v>1843</v>
      </c>
      <c r="B11" s="57">
        <v>0.53982701113686471</v>
      </c>
      <c r="C11" s="57" t="s">
        <v>281</v>
      </c>
      <c r="D11" s="57" t="s">
        <v>281</v>
      </c>
      <c r="E11" s="57" t="s">
        <v>281</v>
      </c>
      <c r="F11" s="57" t="s">
        <v>281</v>
      </c>
      <c r="G11" s="57" t="s">
        <v>281</v>
      </c>
      <c r="H11" s="57" t="s">
        <v>281</v>
      </c>
      <c r="I11" s="57" t="s">
        <v>281</v>
      </c>
      <c r="J11" s="57" t="s">
        <v>281</v>
      </c>
      <c r="K11" s="57" t="s">
        <v>281</v>
      </c>
      <c r="L11" s="57" t="s">
        <v>281</v>
      </c>
      <c r="M11" s="57" t="s">
        <v>281</v>
      </c>
      <c r="N11" s="57" t="s">
        <v>281</v>
      </c>
      <c r="O11" s="57" t="s">
        <v>281</v>
      </c>
      <c r="P11" s="57">
        <v>3.7775296208789211</v>
      </c>
      <c r="Q11" s="57" t="s">
        <v>281</v>
      </c>
      <c r="R11" s="57" t="s">
        <v>281</v>
      </c>
      <c r="S11" s="57" t="s">
        <v>281</v>
      </c>
      <c r="T11" s="57" t="s">
        <v>281</v>
      </c>
      <c r="U11" s="57" t="s">
        <v>281</v>
      </c>
      <c r="V11" s="57" t="s">
        <v>281</v>
      </c>
      <c r="W11" s="57" t="s">
        <v>281</v>
      </c>
      <c r="X11" s="57" t="s">
        <v>281</v>
      </c>
      <c r="Y11" s="57" t="s">
        <v>281</v>
      </c>
      <c r="Z11" s="57" t="s">
        <v>281</v>
      </c>
      <c r="AA11" s="57">
        <v>2.4243490308144557</v>
      </c>
      <c r="AC11" s="57" t="s">
        <v>281</v>
      </c>
      <c r="AD11" s="57" t="s">
        <v>281</v>
      </c>
      <c r="BE11" s="81">
        <f t="shared" si="0"/>
        <v>0.37147195787343285</v>
      </c>
      <c r="BF11" s="57" t="s">
        <v>281</v>
      </c>
    </row>
    <row r="12" spans="1:60" x14ac:dyDescent="0.25">
      <c r="A12" s="54">
        <v>1844</v>
      </c>
      <c r="B12" s="57">
        <v>0.57638087734601429</v>
      </c>
      <c r="C12" s="57" t="s">
        <v>281</v>
      </c>
      <c r="D12" s="57" t="s">
        <v>281</v>
      </c>
      <c r="E12" s="57" t="s">
        <v>281</v>
      </c>
      <c r="F12" s="57" t="s">
        <v>281</v>
      </c>
      <c r="G12" s="57" t="s">
        <v>281</v>
      </c>
      <c r="H12" s="57" t="s">
        <v>281</v>
      </c>
      <c r="I12" s="57" t="s">
        <v>281</v>
      </c>
      <c r="J12" s="57" t="s">
        <v>281</v>
      </c>
      <c r="K12" s="57" t="s">
        <v>281</v>
      </c>
      <c r="L12" s="57" t="s">
        <v>281</v>
      </c>
      <c r="M12" s="57" t="s">
        <v>281</v>
      </c>
      <c r="N12" s="57" t="s">
        <v>281</v>
      </c>
      <c r="O12" s="57" t="s">
        <v>281</v>
      </c>
      <c r="P12" s="57">
        <v>3.8801700323915784</v>
      </c>
      <c r="Q12" s="57" t="s">
        <v>281</v>
      </c>
      <c r="R12" s="57" t="s">
        <v>281</v>
      </c>
      <c r="S12" s="57" t="s">
        <v>281</v>
      </c>
      <c r="T12" s="57" t="s">
        <v>281</v>
      </c>
      <c r="U12" s="57" t="s">
        <v>281</v>
      </c>
      <c r="V12" s="57" t="s">
        <v>281</v>
      </c>
      <c r="W12" s="57" t="s">
        <v>281</v>
      </c>
      <c r="X12" s="57" t="s">
        <v>281</v>
      </c>
      <c r="Y12" s="57" t="s">
        <v>281</v>
      </c>
      <c r="Z12" s="57" t="s">
        <v>281</v>
      </c>
      <c r="AA12" s="57">
        <v>2.2678353965809035</v>
      </c>
      <c r="AC12" s="57" t="s">
        <v>281</v>
      </c>
      <c r="AD12" s="57" t="s">
        <v>281</v>
      </c>
      <c r="BE12" s="81">
        <f t="shared" si="0"/>
        <v>0.37342430660958342</v>
      </c>
      <c r="BF12" s="57" t="s">
        <v>281</v>
      </c>
    </row>
    <row r="13" spans="1:60" x14ac:dyDescent="0.25">
      <c r="A13" s="54">
        <v>1845</v>
      </c>
      <c r="B13" s="57">
        <v>0.59218487394957986</v>
      </c>
      <c r="C13" s="57" t="s">
        <v>281</v>
      </c>
      <c r="D13" s="57" t="s">
        <v>281</v>
      </c>
      <c r="E13" s="57" t="s">
        <v>281</v>
      </c>
      <c r="F13" s="57" t="s">
        <v>281</v>
      </c>
      <c r="G13" s="57" t="s">
        <v>281</v>
      </c>
      <c r="H13" s="57" t="s">
        <v>281</v>
      </c>
      <c r="I13" s="57" t="s">
        <v>281</v>
      </c>
      <c r="J13" s="57" t="s">
        <v>281</v>
      </c>
      <c r="K13" s="57" t="s">
        <v>281</v>
      </c>
      <c r="L13" s="57" t="s">
        <v>281</v>
      </c>
      <c r="M13" s="57" t="s">
        <v>281</v>
      </c>
      <c r="N13" s="57" t="s">
        <v>281</v>
      </c>
      <c r="O13" s="57" t="s">
        <v>281</v>
      </c>
      <c r="P13" s="57">
        <v>3.8959537339514982</v>
      </c>
      <c r="Q13" s="57" t="s">
        <v>281</v>
      </c>
      <c r="R13" s="57" t="s">
        <v>281</v>
      </c>
      <c r="S13" s="57" t="s">
        <v>281</v>
      </c>
      <c r="T13" s="57" t="s">
        <v>281</v>
      </c>
      <c r="U13" s="57" t="s">
        <v>281</v>
      </c>
      <c r="V13" s="57" t="s">
        <v>281</v>
      </c>
      <c r="W13" s="57" t="s">
        <v>281</v>
      </c>
      <c r="X13" s="57" t="s">
        <v>281</v>
      </c>
      <c r="Y13" s="57" t="s">
        <v>281</v>
      </c>
      <c r="Z13" s="57" t="s">
        <v>281</v>
      </c>
      <c r="AA13" s="57">
        <v>2.2782263998137111</v>
      </c>
      <c r="AC13" s="57" t="s">
        <v>281</v>
      </c>
      <c r="AD13" s="57" t="s">
        <v>281</v>
      </c>
      <c r="BE13" s="81">
        <f t="shared" si="0"/>
        <v>0.37275400490605232</v>
      </c>
      <c r="BF13" s="57" t="s">
        <v>281</v>
      </c>
    </row>
    <row r="14" spans="1:60" x14ac:dyDescent="0.25">
      <c r="A14" s="54">
        <v>1846</v>
      </c>
      <c r="B14" s="57">
        <v>0.6288620949510173</v>
      </c>
      <c r="C14" s="57" t="s">
        <v>281</v>
      </c>
      <c r="D14" s="57" t="s">
        <v>281</v>
      </c>
      <c r="E14" s="57" t="s">
        <v>281</v>
      </c>
      <c r="F14" s="57" t="s">
        <v>281</v>
      </c>
      <c r="G14" s="57" t="s">
        <v>281</v>
      </c>
      <c r="H14" s="57" t="s">
        <v>281</v>
      </c>
      <c r="I14" s="57" t="s">
        <v>281</v>
      </c>
      <c r="J14" s="57" t="s">
        <v>281</v>
      </c>
      <c r="K14" s="57" t="s">
        <v>281</v>
      </c>
      <c r="L14" s="57" t="s">
        <v>281</v>
      </c>
      <c r="M14" s="57" t="s">
        <v>281</v>
      </c>
      <c r="N14" s="57" t="s">
        <v>281</v>
      </c>
      <c r="O14" s="57" t="s">
        <v>281</v>
      </c>
      <c r="P14" s="57">
        <v>4.2113079053480469</v>
      </c>
      <c r="Q14" s="57" t="s">
        <v>281</v>
      </c>
      <c r="R14" s="57" t="s">
        <v>281</v>
      </c>
      <c r="S14" s="57" t="s">
        <v>281</v>
      </c>
      <c r="T14" s="57" t="s">
        <v>281</v>
      </c>
      <c r="U14" s="57" t="s">
        <v>281</v>
      </c>
      <c r="V14" s="57" t="s">
        <v>281</v>
      </c>
      <c r="W14" s="57" t="s">
        <v>281</v>
      </c>
      <c r="X14" s="57" t="s">
        <v>281</v>
      </c>
      <c r="Y14" s="57" t="s">
        <v>281</v>
      </c>
      <c r="Z14" s="57" t="s">
        <v>281</v>
      </c>
      <c r="AA14" s="57">
        <v>3.0209388722339399</v>
      </c>
      <c r="AC14" s="57" t="s">
        <v>281</v>
      </c>
      <c r="AD14" s="57" t="s">
        <v>281</v>
      </c>
      <c r="BE14" s="81">
        <f t="shared" si="0"/>
        <v>0.36758357992057339</v>
      </c>
      <c r="BF14" s="57" t="s">
        <v>281</v>
      </c>
    </row>
    <row r="15" spans="1:60" x14ac:dyDescent="0.25">
      <c r="A15" s="54">
        <v>1847</v>
      </c>
      <c r="B15" s="57">
        <v>0.51371005867793873</v>
      </c>
      <c r="C15" s="57" t="s">
        <v>281</v>
      </c>
      <c r="D15" s="57" t="s">
        <v>281</v>
      </c>
      <c r="E15" s="57" t="s">
        <v>281</v>
      </c>
      <c r="F15" s="57" t="s">
        <v>281</v>
      </c>
      <c r="G15" s="57" t="s">
        <v>281</v>
      </c>
      <c r="H15" s="57" t="s">
        <v>281</v>
      </c>
      <c r="I15" s="57" t="s">
        <v>281</v>
      </c>
      <c r="J15" s="57" t="s">
        <v>281</v>
      </c>
      <c r="K15" s="57" t="s">
        <v>281</v>
      </c>
      <c r="L15" s="57" t="s">
        <v>281</v>
      </c>
      <c r="M15" s="57" t="s">
        <v>281</v>
      </c>
      <c r="N15" s="57" t="s">
        <v>281</v>
      </c>
      <c r="O15" s="57" t="s">
        <v>281</v>
      </c>
      <c r="P15" s="57">
        <v>3.8414929369087418</v>
      </c>
      <c r="Q15" s="57" t="s">
        <v>281</v>
      </c>
      <c r="R15" s="57" t="s">
        <v>281</v>
      </c>
      <c r="S15" s="57" t="s">
        <v>281</v>
      </c>
      <c r="T15" s="57" t="s">
        <v>281</v>
      </c>
      <c r="U15" s="57" t="s">
        <v>281</v>
      </c>
      <c r="V15" s="57" t="s">
        <v>281</v>
      </c>
      <c r="W15" s="57" t="s">
        <v>281</v>
      </c>
      <c r="X15" s="57" t="s">
        <v>281</v>
      </c>
      <c r="Y15" s="57" t="s">
        <v>281</v>
      </c>
      <c r="Z15" s="57" t="s">
        <v>281</v>
      </c>
      <c r="AA15" s="57">
        <v>2.4316913459471352</v>
      </c>
      <c r="AC15" s="57" t="s">
        <v>281</v>
      </c>
      <c r="AD15" s="57" t="s">
        <v>281</v>
      </c>
      <c r="BE15" s="81">
        <f t="shared" si="0"/>
        <v>0.37361419034938231</v>
      </c>
      <c r="BF15" s="57" t="s">
        <v>281</v>
      </c>
    </row>
    <row r="16" spans="1:60" x14ac:dyDescent="0.25">
      <c r="A16" s="54">
        <v>1848</v>
      </c>
      <c r="B16" s="57">
        <v>0.45113469478234364</v>
      </c>
      <c r="C16" s="57" t="s">
        <v>281</v>
      </c>
      <c r="D16" s="57" t="s">
        <v>281</v>
      </c>
      <c r="E16" s="57" t="s">
        <v>281</v>
      </c>
      <c r="F16" s="57" t="s">
        <v>281</v>
      </c>
      <c r="G16" s="57" t="s">
        <v>281</v>
      </c>
      <c r="H16" s="57" t="s">
        <v>281</v>
      </c>
      <c r="I16" s="57" t="s">
        <v>281</v>
      </c>
      <c r="J16" s="57" t="s">
        <v>281</v>
      </c>
      <c r="K16" s="57" t="s">
        <v>281</v>
      </c>
      <c r="L16" s="57" t="s">
        <v>281</v>
      </c>
      <c r="M16" s="57" t="s">
        <v>281</v>
      </c>
      <c r="N16" s="57" t="s">
        <v>281</v>
      </c>
      <c r="O16" s="57" t="s">
        <v>281</v>
      </c>
      <c r="P16" s="57">
        <v>3.9092465574540327</v>
      </c>
      <c r="Q16" s="57" t="s">
        <v>281</v>
      </c>
      <c r="R16" s="57" t="s">
        <v>281</v>
      </c>
      <c r="S16" s="57" t="s">
        <v>281</v>
      </c>
      <c r="T16" s="57" t="s">
        <v>281</v>
      </c>
      <c r="U16" s="57" t="s">
        <v>281</v>
      </c>
      <c r="V16" s="57" t="s">
        <v>281</v>
      </c>
      <c r="W16" s="57" t="s">
        <v>281</v>
      </c>
      <c r="X16" s="57" t="s">
        <v>281</v>
      </c>
      <c r="Y16" s="57" t="s">
        <v>281</v>
      </c>
      <c r="Z16" s="57" t="s">
        <v>281</v>
      </c>
      <c r="AA16" s="57">
        <v>2.4651417849184698</v>
      </c>
      <c r="AC16" s="57" t="s">
        <v>281</v>
      </c>
      <c r="AD16" s="57" t="s">
        <v>281</v>
      </c>
      <c r="BE16" s="81">
        <f t="shared" si="0"/>
        <v>0.3773261893256073</v>
      </c>
      <c r="BF16" s="57" t="s">
        <v>281</v>
      </c>
    </row>
    <row r="17" spans="1:58" x14ac:dyDescent="0.25">
      <c r="A17" s="54">
        <v>1849</v>
      </c>
      <c r="B17" s="57">
        <v>0.46902178414644247</v>
      </c>
      <c r="C17" s="57" t="s">
        <v>281</v>
      </c>
      <c r="D17" s="57" t="s">
        <v>281</v>
      </c>
      <c r="E17" s="57" t="s">
        <v>281</v>
      </c>
      <c r="F17" s="57" t="s">
        <v>281</v>
      </c>
      <c r="G17" s="57" t="s">
        <v>281</v>
      </c>
      <c r="H17" s="57" t="s">
        <v>281</v>
      </c>
      <c r="I17" s="57" t="s">
        <v>281</v>
      </c>
      <c r="J17" s="57" t="s">
        <v>281</v>
      </c>
      <c r="K17" s="57" t="s">
        <v>281</v>
      </c>
      <c r="L17" s="57" t="s">
        <v>281</v>
      </c>
      <c r="M17" s="57" t="s">
        <v>281</v>
      </c>
      <c r="N17" s="57" t="s">
        <v>281</v>
      </c>
      <c r="O17" s="57" t="s">
        <v>281</v>
      </c>
      <c r="P17" s="57">
        <v>3.9603638685333045</v>
      </c>
      <c r="Q17" s="57" t="s">
        <v>281</v>
      </c>
      <c r="R17" s="57" t="s">
        <v>281</v>
      </c>
      <c r="S17" s="57" t="s">
        <v>281</v>
      </c>
      <c r="T17" s="57" t="s">
        <v>281</v>
      </c>
      <c r="U17" s="57" t="s">
        <v>281</v>
      </c>
      <c r="V17" s="57" t="s">
        <v>281</v>
      </c>
      <c r="W17" s="57" t="s">
        <v>281</v>
      </c>
      <c r="X17" s="57" t="s">
        <v>281</v>
      </c>
      <c r="Y17" s="57" t="s">
        <v>281</v>
      </c>
      <c r="Z17" s="57" t="s">
        <v>281</v>
      </c>
      <c r="AA17" s="57">
        <v>2.2582975238913496</v>
      </c>
      <c r="AC17" s="57" t="s">
        <v>281</v>
      </c>
      <c r="AD17" s="57" t="s">
        <v>281</v>
      </c>
      <c r="BE17" s="81">
        <f t="shared" si="0"/>
        <v>0.3803149506803814</v>
      </c>
      <c r="BF17" s="57" t="s">
        <v>281</v>
      </c>
    </row>
    <row r="18" spans="1:58" x14ac:dyDescent="0.25">
      <c r="A18" s="54">
        <v>1850</v>
      </c>
      <c r="B18" s="57">
        <v>0.5008803301237964</v>
      </c>
      <c r="C18" s="57" t="s">
        <v>281</v>
      </c>
      <c r="D18" s="57" t="s">
        <v>281</v>
      </c>
      <c r="E18" s="57" t="s">
        <v>281</v>
      </c>
      <c r="F18" s="57" t="s">
        <v>281</v>
      </c>
      <c r="G18" s="57" t="s">
        <v>281</v>
      </c>
      <c r="H18" s="57" t="s">
        <v>281</v>
      </c>
      <c r="I18" s="57" t="s">
        <v>281</v>
      </c>
      <c r="J18" s="57" t="s">
        <v>281</v>
      </c>
      <c r="K18" s="57" t="s">
        <v>281</v>
      </c>
      <c r="L18" s="57" t="s">
        <v>281</v>
      </c>
      <c r="M18" s="57" t="s">
        <v>281</v>
      </c>
      <c r="N18" s="57" t="s">
        <v>281</v>
      </c>
      <c r="O18" s="57" t="s">
        <v>281</v>
      </c>
      <c r="P18" s="57">
        <v>4.064235568963614</v>
      </c>
      <c r="Q18" s="57" t="s">
        <v>281</v>
      </c>
      <c r="R18" s="57" t="s">
        <v>281</v>
      </c>
      <c r="S18" s="57" t="s">
        <v>281</v>
      </c>
      <c r="T18" s="57" t="s">
        <v>281</v>
      </c>
      <c r="U18" s="57" t="s">
        <v>281</v>
      </c>
      <c r="V18" s="57" t="s">
        <v>281</v>
      </c>
      <c r="W18" s="57" t="s">
        <v>281</v>
      </c>
      <c r="X18" s="57" t="s">
        <v>281</v>
      </c>
      <c r="Y18" s="57" t="s">
        <v>281</v>
      </c>
      <c r="Z18" s="57" t="s">
        <v>281</v>
      </c>
      <c r="AA18" s="57">
        <v>2.3117370929727001</v>
      </c>
      <c r="AC18" s="57" t="s">
        <v>281</v>
      </c>
      <c r="AD18" s="57" t="s">
        <v>281</v>
      </c>
      <c r="BE18" s="81">
        <f t="shared" si="0"/>
        <v>0.37942032130591585</v>
      </c>
      <c r="BF18" s="57" t="s">
        <v>281</v>
      </c>
    </row>
    <row r="19" spans="1:58" x14ac:dyDescent="0.25">
      <c r="A19" s="54">
        <v>1851</v>
      </c>
      <c r="B19" s="57">
        <v>0.54795909975602397</v>
      </c>
      <c r="C19" s="57" t="s">
        <v>281</v>
      </c>
      <c r="D19" s="57" t="s">
        <v>281</v>
      </c>
      <c r="E19" s="57" t="s">
        <v>281</v>
      </c>
      <c r="F19" s="57" t="s">
        <v>281</v>
      </c>
      <c r="G19" s="57" t="s">
        <v>281</v>
      </c>
      <c r="H19" s="57" t="s">
        <v>281</v>
      </c>
      <c r="I19" s="57" t="s">
        <v>281</v>
      </c>
      <c r="J19" s="57" t="s">
        <v>281</v>
      </c>
      <c r="K19" s="57" t="s">
        <v>281</v>
      </c>
      <c r="L19" s="57" t="s">
        <v>281</v>
      </c>
      <c r="M19" s="57" t="s">
        <v>281</v>
      </c>
      <c r="N19" s="57" t="s">
        <v>281</v>
      </c>
      <c r="O19" s="57" t="s">
        <v>281</v>
      </c>
      <c r="P19" s="57">
        <v>4.3731546780478761</v>
      </c>
      <c r="Q19" s="57" t="s">
        <v>281</v>
      </c>
      <c r="R19" s="57" t="s">
        <v>281</v>
      </c>
      <c r="S19" s="57" t="s">
        <v>281</v>
      </c>
      <c r="T19" s="57" t="s">
        <v>281</v>
      </c>
      <c r="U19" s="57" t="s">
        <v>281</v>
      </c>
      <c r="V19" s="57" t="s">
        <v>281</v>
      </c>
      <c r="W19" s="57" t="s">
        <v>281</v>
      </c>
      <c r="X19" s="57" t="s">
        <v>281</v>
      </c>
      <c r="Y19" s="57" t="s">
        <v>281</v>
      </c>
      <c r="Z19" s="57" t="s">
        <v>281</v>
      </c>
      <c r="AA19" s="57">
        <v>2.4872966341352454</v>
      </c>
      <c r="AC19" s="57" t="s">
        <v>281</v>
      </c>
      <c r="AD19" s="57" t="s">
        <v>281</v>
      </c>
      <c r="BE19" s="81">
        <f t="shared" si="0"/>
        <v>0.37900168684561203</v>
      </c>
      <c r="BF19" s="57" t="s">
        <v>281</v>
      </c>
    </row>
    <row r="20" spans="1:58" x14ac:dyDescent="0.25">
      <c r="A20" s="54">
        <v>1852</v>
      </c>
      <c r="B20" s="57">
        <v>0.55486355814144062</v>
      </c>
      <c r="C20" s="57" t="s">
        <v>281</v>
      </c>
      <c r="D20" s="57" t="s">
        <v>281</v>
      </c>
      <c r="E20" s="57" t="s">
        <v>281</v>
      </c>
      <c r="F20" s="57" t="s">
        <v>281</v>
      </c>
      <c r="G20" s="57" t="s">
        <v>281</v>
      </c>
      <c r="H20" s="57" t="s">
        <v>281</v>
      </c>
      <c r="I20" s="57" t="s">
        <v>281</v>
      </c>
      <c r="J20" s="57" t="s">
        <v>281</v>
      </c>
      <c r="K20" s="57" t="s">
        <v>281</v>
      </c>
      <c r="L20" s="57" t="s">
        <v>281</v>
      </c>
      <c r="M20" s="57" t="s">
        <v>281</v>
      </c>
      <c r="N20" s="57" t="s">
        <v>281</v>
      </c>
      <c r="O20" s="57" t="s">
        <v>281</v>
      </c>
      <c r="P20" s="57">
        <v>4.4275518281873243</v>
      </c>
      <c r="Q20" s="57" t="s">
        <v>281</v>
      </c>
      <c r="R20" s="57" t="s">
        <v>281</v>
      </c>
      <c r="S20" s="57" t="s">
        <v>281</v>
      </c>
      <c r="T20" s="57" t="s">
        <v>281</v>
      </c>
      <c r="U20" s="57" t="s">
        <v>281</v>
      </c>
      <c r="V20" s="57" t="s">
        <v>281</v>
      </c>
      <c r="W20" s="57" t="s">
        <v>281</v>
      </c>
      <c r="X20" s="57" t="s">
        <v>281</v>
      </c>
      <c r="Y20" s="57" t="s">
        <v>281</v>
      </c>
      <c r="Z20" s="57" t="s">
        <v>281</v>
      </c>
      <c r="AA20" s="57">
        <v>2.5906524150998584</v>
      </c>
      <c r="AC20" s="57" t="s">
        <v>281</v>
      </c>
      <c r="AD20" s="57" t="s">
        <v>281</v>
      </c>
      <c r="BE20" s="81">
        <f t="shared" si="0"/>
        <v>0.37792720736016028</v>
      </c>
      <c r="BF20" s="57" t="s">
        <v>281</v>
      </c>
    </row>
    <row r="21" spans="1:58" x14ac:dyDescent="0.25">
      <c r="A21" s="54">
        <v>1853</v>
      </c>
      <c r="B21" s="57">
        <v>0.61745012112469033</v>
      </c>
      <c r="C21" s="57" t="s">
        <v>281</v>
      </c>
      <c r="D21" s="57" t="s">
        <v>281</v>
      </c>
      <c r="E21" s="57" t="s">
        <v>281</v>
      </c>
      <c r="F21" s="57" t="s">
        <v>281</v>
      </c>
      <c r="G21" s="57" t="s">
        <v>281</v>
      </c>
      <c r="H21" s="57" t="s">
        <v>281</v>
      </c>
      <c r="I21" s="57" t="s">
        <v>281</v>
      </c>
      <c r="J21" s="57" t="s">
        <v>281</v>
      </c>
      <c r="K21" s="57" t="s">
        <v>281</v>
      </c>
      <c r="L21" s="57" t="s">
        <v>281</v>
      </c>
      <c r="M21" s="57" t="s">
        <v>281</v>
      </c>
      <c r="N21" s="57" t="s">
        <v>281</v>
      </c>
      <c r="O21" s="57" t="s">
        <v>281</v>
      </c>
      <c r="P21" s="57">
        <v>4.7374568977539635</v>
      </c>
      <c r="Q21" s="57" t="s">
        <v>281</v>
      </c>
      <c r="R21" s="57" t="s">
        <v>281</v>
      </c>
      <c r="S21" s="57" t="s">
        <v>281</v>
      </c>
      <c r="T21" s="57" t="s">
        <v>281</v>
      </c>
      <c r="U21" s="57" t="s">
        <v>281</v>
      </c>
      <c r="V21" s="57" t="s">
        <v>281</v>
      </c>
      <c r="W21" s="57" t="s">
        <v>281</v>
      </c>
      <c r="X21" s="57" t="s">
        <v>281</v>
      </c>
      <c r="Y21" s="57" t="s">
        <v>281</v>
      </c>
      <c r="Z21" s="57" t="s">
        <v>281</v>
      </c>
      <c r="AA21" s="57">
        <v>3.812331802421435</v>
      </c>
      <c r="AC21" s="57" t="s">
        <v>281</v>
      </c>
      <c r="AD21" s="57" t="s">
        <v>281</v>
      </c>
      <c r="BE21" s="81">
        <f t="shared" si="0"/>
        <v>0.3691560768583782</v>
      </c>
      <c r="BF21" s="57" t="s">
        <v>281</v>
      </c>
    </row>
    <row r="22" spans="1:58" x14ac:dyDescent="0.25">
      <c r="A22" s="54">
        <v>1854</v>
      </c>
      <c r="B22" s="57">
        <v>0.60392199408717351</v>
      </c>
      <c r="C22" s="57" t="s">
        <v>281</v>
      </c>
      <c r="D22" s="57" t="s">
        <v>281</v>
      </c>
      <c r="E22" s="57" t="s">
        <v>281</v>
      </c>
      <c r="F22" s="57" t="s">
        <v>281</v>
      </c>
      <c r="G22" s="57" t="s">
        <v>281</v>
      </c>
      <c r="H22" s="57" t="s">
        <v>281</v>
      </c>
      <c r="I22" s="57" t="s">
        <v>281</v>
      </c>
      <c r="J22" s="57" t="s">
        <v>281</v>
      </c>
      <c r="K22" s="57" t="s">
        <v>281</v>
      </c>
      <c r="L22" s="57" t="s">
        <v>281</v>
      </c>
      <c r="M22" s="57" t="s">
        <v>281</v>
      </c>
      <c r="N22" s="57" t="s">
        <v>281</v>
      </c>
      <c r="O22" s="57" t="s">
        <v>281</v>
      </c>
      <c r="P22" s="57">
        <v>4.2560585349413396</v>
      </c>
      <c r="Q22" s="57" t="s">
        <v>281</v>
      </c>
      <c r="R22" s="57" t="s">
        <v>281</v>
      </c>
      <c r="S22" s="57" t="s">
        <v>281</v>
      </c>
      <c r="T22" s="57" t="s">
        <v>281</v>
      </c>
      <c r="U22" s="57" t="s">
        <v>281</v>
      </c>
      <c r="V22" s="57" t="s">
        <v>281</v>
      </c>
      <c r="W22" s="57" t="s">
        <v>281</v>
      </c>
      <c r="X22" s="57" t="s">
        <v>281</v>
      </c>
      <c r="Y22" s="57" t="s">
        <v>281</v>
      </c>
      <c r="Z22" s="57" t="s">
        <v>281</v>
      </c>
      <c r="AA22" s="57">
        <v>3.7270276614826297</v>
      </c>
      <c r="AC22" s="57" t="s">
        <v>281</v>
      </c>
      <c r="AD22" s="57" t="s">
        <v>281</v>
      </c>
      <c r="BE22" s="81">
        <f t="shared" si="0"/>
        <v>0.3666393226790029</v>
      </c>
      <c r="BF22" s="57" t="s">
        <v>281</v>
      </c>
    </row>
    <row r="23" spans="1:58" x14ac:dyDescent="0.25">
      <c r="A23" s="54">
        <v>1855</v>
      </c>
      <c r="B23" s="57">
        <v>0.69129729729729728</v>
      </c>
      <c r="C23" s="57" t="s">
        <v>281</v>
      </c>
      <c r="D23" s="57" t="s">
        <v>281</v>
      </c>
      <c r="E23" s="57" t="s">
        <v>281</v>
      </c>
      <c r="F23" s="57" t="s">
        <v>281</v>
      </c>
      <c r="G23" s="57" t="s">
        <v>281</v>
      </c>
      <c r="H23" s="57" t="s">
        <v>281</v>
      </c>
      <c r="I23" s="57" t="s">
        <v>281</v>
      </c>
      <c r="J23" s="57" t="s">
        <v>281</v>
      </c>
      <c r="K23" s="57" t="s">
        <v>281</v>
      </c>
      <c r="L23" s="57" t="s">
        <v>281</v>
      </c>
      <c r="M23" s="57" t="s">
        <v>281</v>
      </c>
      <c r="N23" s="57" t="s">
        <v>281</v>
      </c>
      <c r="O23" s="57" t="s">
        <v>281</v>
      </c>
      <c r="P23" s="57">
        <v>3.9959042874679565</v>
      </c>
      <c r="Q23" s="57" t="s">
        <v>281</v>
      </c>
      <c r="R23" s="57" t="s">
        <v>281</v>
      </c>
      <c r="S23" s="57" t="s">
        <v>281</v>
      </c>
      <c r="T23" s="57" t="s">
        <v>281</v>
      </c>
      <c r="U23" s="57" t="s">
        <v>281</v>
      </c>
      <c r="V23" s="57" t="s">
        <v>281</v>
      </c>
      <c r="W23" s="57" t="s">
        <v>281</v>
      </c>
      <c r="X23" s="57" t="s">
        <v>281</v>
      </c>
      <c r="Y23" s="57" t="s">
        <v>281</v>
      </c>
      <c r="Z23" s="57" t="s">
        <v>281</v>
      </c>
      <c r="AA23" s="57">
        <v>3.2241722865079581</v>
      </c>
      <c r="AC23" s="57" t="s">
        <v>281</v>
      </c>
      <c r="AD23" s="57" t="s">
        <v>281</v>
      </c>
      <c r="BE23" s="81">
        <f t="shared" si="0"/>
        <v>0.3619927252352183</v>
      </c>
      <c r="BF23" s="57" t="s">
        <v>281</v>
      </c>
    </row>
    <row r="24" spans="1:58" x14ac:dyDescent="0.25">
      <c r="A24" s="54">
        <v>1856</v>
      </c>
      <c r="B24" s="57">
        <v>0.78258229897463572</v>
      </c>
      <c r="C24" s="57" t="s">
        <v>281</v>
      </c>
      <c r="D24" s="57" t="s">
        <v>281</v>
      </c>
      <c r="E24" s="57" t="s">
        <v>281</v>
      </c>
      <c r="F24" s="57" t="s">
        <v>281</v>
      </c>
      <c r="G24" s="57" t="s">
        <v>281</v>
      </c>
      <c r="H24" s="57" t="s">
        <v>281</v>
      </c>
      <c r="I24" s="57" t="s">
        <v>281</v>
      </c>
      <c r="J24" s="57" t="s">
        <v>281</v>
      </c>
      <c r="K24" s="57" t="s">
        <v>281</v>
      </c>
      <c r="L24" s="57" t="s">
        <v>281</v>
      </c>
      <c r="M24" s="57" t="s">
        <v>281</v>
      </c>
      <c r="N24" s="57" t="s">
        <v>281</v>
      </c>
      <c r="O24" s="57" t="s">
        <v>281</v>
      </c>
      <c r="P24" s="57">
        <v>4.3725527879047821</v>
      </c>
      <c r="Q24" s="57" t="s">
        <v>281</v>
      </c>
      <c r="R24" s="57" t="s">
        <v>281</v>
      </c>
      <c r="S24" s="57" t="s">
        <v>281</v>
      </c>
      <c r="T24" s="57" t="s">
        <v>281</v>
      </c>
      <c r="U24" s="57" t="s">
        <v>281</v>
      </c>
      <c r="V24" s="57" t="s">
        <v>281</v>
      </c>
      <c r="W24" s="57" t="s">
        <v>281</v>
      </c>
      <c r="X24" s="57" t="s">
        <v>281</v>
      </c>
      <c r="Y24" s="57" t="s">
        <v>281</v>
      </c>
      <c r="Z24" s="57" t="s">
        <v>281</v>
      </c>
      <c r="AA24" s="57">
        <v>3.1009685092704911</v>
      </c>
      <c r="AC24" s="57" t="s">
        <v>281</v>
      </c>
      <c r="AD24" s="57" t="s">
        <v>281</v>
      </c>
      <c r="BE24" s="81">
        <f t="shared" si="0"/>
        <v>0.3627833676105407</v>
      </c>
      <c r="BF24" s="57" t="s">
        <v>281</v>
      </c>
    </row>
    <row r="25" spans="1:58" x14ac:dyDescent="0.25">
      <c r="A25" s="54">
        <v>1857</v>
      </c>
      <c r="B25" s="57">
        <v>0.85902478448275865</v>
      </c>
      <c r="C25" s="57" t="s">
        <v>281</v>
      </c>
      <c r="D25" s="57" t="s">
        <v>281</v>
      </c>
      <c r="E25" s="57" t="s">
        <v>281</v>
      </c>
      <c r="F25" s="57" t="s">
        <v>281</v>
      </c>
      <c r="G25" s="57" t="s">
        <v>281</v>
      </c>
      <c r="H25" s="57" t="s">
        <v>281</v>
      </c>
      <c r="I25" s="57" t="s">
        <v>281</v>
      </c>
      <c r="J25" s="57" t="s">
        <v>281</v>
      </c>
      <c r="K25" s="57" t="s">
        <v>281</v>
      </c>
      <c r="L25" s="57" t="s">
        <v>281</v>
      </c>
      <c r="M25" s="57" t="s">
        <v>281</v>
      </c>
      <c r="N25" s="57" t="s">
        <v>281</v>
      </c>
      <c r="O25" s="57" t="s">
        <v>281</v>
      </c>
      <c r="P25" s="57">
        <v>4.6596374121904489</v>
      </c>
      <c r="Q25" s="57" t="s">
        <v>281</v>
      </c>
      <c r="R25" s="57" t="s">
        <v>281</v>
      </c>
      <c r="S25" s="57" t="s">
        <v>281</v>
      </c>
      <c r="T25" s="57" t="s">
        <v>281</v>
      </c>
      <c r="U25" s="57" t="s">
        <v>281</v>
      </c>
      <c r="V25" s="57" t="s">
        <v>281</v>
      </c>
      <c r="W25" s="57" t="s">
        <v>281</v>
      </c>
      <c r="X25" s="57" t="s">
        <v>281</v>
      </c>
      <c r="Y25" s="57" t="s">
        <v>281</v>
      </c>
      <c r="Z25" s="57" t="s">
        <v>281</v>
      </c>
      <c r="AA25" s="57">
        <v>3.4516862029109512</v>
      </c>
      <c r="AC25" s="57" t="s">
        <v>281</v>
      </c>
      <c r="AD25" s="57" t="s">
        <v>281</v>
      </c>
      <c r="BE25" s="81">
        <f t="shared" si="0"/>
        <v>0.36117653830437485</v>
      </c>
      <c r="BF25" s="57" t="s">
        <v>281</v>
      </c>
    </row>
    <row r="26" spans="1:58" x14ac:dyDescent="0.25">
      <c r="A26" s="54">
        <v>1858</v>
      </c>
      <c r="B26" s="57">
        <v>0.82266003227541684</v>
      </c>
      <c r="C26" s="57" t="s">
        <v>281</v>
      </c>
      <c r="D26" s="57" t="s">
        <v>281</v>
      </c>
      <c r="E26" s="57" t="s">
        <v>281</v>
      </c>
      <c r="F26" s="57" t="s">
        <v>281</v>
      </c>
      <c r="G26" s="57" t="s">
        <v>281</v>
      </c>
      <c r="H26" s="57" t="s">
        <v>281</v>
      </c>
      <c r="I26" s="57" t="s">
        <v>281</v>
      </c>
      <c r="J26" s="57" t="s">
        <v>281</v>
      </c>
      <c r="K26" s="57" t="s">
        <v>281</v>
      </c>
      <c r="L26" s="57" t="s">
        <v>281</v>
      </c>
      <c r="M26" s="57" t="s">
        <v>281</v>
      </c>
      <c r="N26" s="57" t="s">
        <v>281</v>
      </c>
      <c r="O26" s="57" t="s">
        <v>281</v>
      </c>
      <c r="P26" s="57">
        <v>4.5921555098163402</v>
      </c>
      <c r="Q26" s="57" t="s">
        <v>281</v>
      </c>
      <c r="R26" s="57" t="s">
        <v>281</v>
      </c>
      <c r="S26" s="57" t="s">
        <v>281</v>
      </c>
      <c r="T26" s="57" t="s">
        <v>281</v>
      </c>
      <c r="U26" s="57" t="s">
        <v>281</v>
      </c>
      <c r="V26" s="57" t="s">
        <v>281</v>
      </c>
      <c r="W26" s="57" t="s">
        <v>281</v>
      </c>
      <c r="X26" s="57" t="s">
        <v>281</v>
      </c>
      <c r="Y26" s="57" t="s">
        <v>281</v>
      </c>
      <c r="Z26" s="57" t="s">
        <v>281</v>
      </c>
      <c r="AA26" s="57">
        <v>2.9195508724774557</v>
      </c>
      <c r="AC26" s="57" t="s">
        <v>281</v>
      </c>
      <c r="AD26" s="57" t="s">
        <v>281</v>
      </c>
      <c r="BE26" s="81">
        <f t="shared" si="0"/>
        <v>0.3652994739734472</v>
      </c>
      <c r="BF26" s="57" t="s">
        <v>281</v>
      </c>
    </row>
    <row r="27" spans="1:58" x14ac:dyDescent="0.25">
      <c r="A27" s="54">
        <v>1859</v>
      </c>
      <c r="B27" s="57">
        <v>0.8091299677765843</v>
      </c>
      <c r="C27" s="57" t="s">
        <v>281</v>
      </c>
      <c r="D27" s="57" t="s">
        <v>281</v>
      </c>
      <c r="E27" s="57" t="s">
        <v>281</v>
      </c>
      <c r="F27" s="57" t="s">
        <v>281</v>
      </c>
      <c r="G27" s="57" t="s">
        <v>281</v>
      </c>
      <c r="H27" s="57" t="s">
        <v>281</v>
      </c>
      <c r="I27" s="57" t="s">
        <v>281</v>
      </c>
      <c r="J27" s="57" t="s">
        <v>281</v>
      </c>
      <c r="K27" s="57" t="s">
        <v>281</v>
      </c>
      <c r="L27" s="57" t="s">
        <v>281</v>
      </c>
      <c r="M27" s="57" t="s">
        <v>281</v>
      </c>
      <c r="N27" s="57" t="s">
        <v>281</v>
      </c>
      <c r="O27" s="57" t="s">
        <v>281</v>
      </c>
      <c r="P27" s="57">
        <v>4.8609535258199577</v>
      </c>
      <c r="Q27" s="57" t="s">
        <v>281</v>
      </c>
      <c r="R27" s="57" t="s">
        <v>281</v>
      </c>
      <c r="S27" s="57" t="s">
        <v>281</v>
      </c>
      <c r="T27" s="57" t="s">
        <v>281</v>
      </c>
      <c r="U27" s="57" t="s">
        <v>281</v>
      </c>
      <c r="V27" s="57" t="s">
        <v>281</v>
      </c>
      <c r="W27" s="57" t="s">
        <v>281</v>
      </c>
      <c r="X27" s="57" t="s">
        <v>281</v>
      </c>
      <c r="Y27" s="57" t="s">
        <v>281</v>
      </c>
      <c r="Z27" s="57" t="s">
        <v>281</v>
      </c>
      <c r="AA27" s="57">
        <v>2.9731898874750593</v>
      </c>
      <c r="AC27" s="57" t="s">
        <v>281</v>
      </c>
      <c r="AD27" s="57" t="s">
        <v>281</v>
      </c>
      <c r="BE27" s="81">
        <f t="shared" si="0"/>
        <v>0.36863184991386955</v>
      </c>
      <c r="BF27" s="57" t="s">
        <v>281</v>
      </c>
    </row>
    <row r="28" spans="1:58" x14ac:dyDescent="0.25">
      <c r="A28" s="54">
        <v>1860</v>
      </c>
      <c r="B28" s="57">
        <v>0.79250670241286858</v>
      </c>
      <c r="C28" s="57" t="s">
        <v>281</v>
      </c>
      <c r="D28" s="57" t="s">
        <v>281</v>
      </c>
      <c r="E28" s="57" t="s">
        <v>281</v>
      </c>
      <c r="F28" s="57" t="s">
        <v>281</v>
      </c>
      <c r="G28" s="57" t="s">
        <v>281</v>
      </c>
      <c r="H28" s="57" t="s">
        <v>281</v>
      </c>
      <c r="I28" s="57" t="s">
        <v>281</v>
      </c>
      <c r="J28" s="57" t="s">
        <v>281</v>
      </c>
      <c r="K28" s="57" t="s">
        <v>281</v>
      </c>
      <c r="L28" s="57" t="s">
        <v>281</v>
      </c>
      <c r="M28" s="57" t="s">
        <v>281</v>
      </c>
      <c r="N28" s="57" t="s">
        <v>281</v>
      </c>
      <c r="O28" s="57" t="s">
        <v>281</v>
      </c>
      <c r="P28" s="57">
        <v>5.0846084152589315</v>
      </c>
      <c r="Q28" s="57" t="s">
        <v>281</v>
      </c>
      <c r="R28" s="57" t="s">
        <v>281</v>
      </c>
      <c r="S28" s="57" t="s">
        <v>281</v>
      </c>
      <c r="T28" s="57" t="s">
        <v>281</v>
      </c>
      <c r="U28" s="57" t="s">
        <v>281</v>
      </c>
      <c r="V28" s="57" t="s">
        <v>281</v>
      </c>
      <c r="W28" s="57" t="s">
        <v>281</v>
      </c>
      <c r="X28" s="57" t="s">
        <v>281</v>
      </c>
      <c r="Y28" s="57" t="s">
        <v>281</v>
      </c>
      <c r="Z28" s="57" t="s">
        <v>281</v>
      </c>
      <c r="AA28" s="57">
        <v>2.9113659311504785</v>
      </c>
      <c r="AC28" s="57" t="s">
        <v>281</v>
      </c>
      <c r="AD28" s="57" t="s">
        <v>281</v>
      </c>
      <c r="BE28" s="81">
        <f t="shared" si="0"/>
        <v>0.37277429088763314</v>
      </c>
      <c r="BF28" s="57" t="s">
        <v>281</v>
      </c>
    </row>
    <row r="29" spans="1:58" x14ac:dyDescent="0.25">
      <c r="A29" s="54">
        <v>1861</v>
      </c>
      <c r="B29" s="57">
        <v>0.82983418026210221</v>
      </c>
      <c r="C29" s="57" t="s">
        <v>281</v>
      </c>
      <c r="D29" s="57" t="s">
        <v>281</v>
      </c>
      <c r="E29" s="57" t="s">
        <v>281</v>
      </c>
      <c r="F29" s="57" t="s">
        <v>281</v>
      </c>
      <c r="G29" s="57" t="s">
        <v>281</v>
      </c>
      <c r="H29" s="57" t="s">
        <v>281</v>
      </c>
      <c r="I29" s="57" t="s">
        <v>281</v>
      </c>
      <c r="J29" s="57" t="s">
        <v>281</v>
      </c>
      <c r="K29" s="57" t="s">
        <v>281</v>
      </c>
      <c r="L29" s="57" t="s">
        <v>281</v>
      </c>
      <c r="M29" s="57" t="s">
        <v>281</v>
      </c>
      <c r="N29" s="57" t="s">
        <v>281</v>
      </c>
      <c r="O29" s="57" t="s">
        <v>281</v>
      </c>
      <c r="P29" s="57">
        <v>4.74773612331777</v>
      </c>
      <c r="Q29" s="57" t="s">
        <v>281</v>
      </c>
      <c r="R29" s="57" t="s">
        <v>281</v>
      </c>
      <c r="S29" s="57" t="s">
        <v>281</v>
      </c>
      <c r="T29" s="57" t="s">
        <v>281</v>
      </c>
      <c r="U29" s="57" t="s">
        <v>281</v>
      </c>
      <c r="V29" s="57" t="s">
        <v>281</v>
      </c>
      <c r="W29" s="57" t="s">
        <v>281</v>
      </c>
      <c r="X29" s="57" t="s">
        <v>281</v>
      </c>
      <c r="Y29" s="57" t="s">
        <v>281</v>
      </c>
      <c r="Z29" s="57" t="s">
        <v>281</v>
      </c>
      <c r="AA29" s="57">
        <v>2.6373773723218599</v>
      </c>
      <c r="AC29" s="57" t="s">
        <v>281</v>
      </c>
      <c r="AD29" s="57" t="s">
        <v>281</v>
      </c>
      <c r="BE29" s="81">
        <f t="shared" si="0"/>
        <v>0.37039327845620135</v>
      </c>
      <c r="BF29" s="57" t="s">
        <v>281</v>
      </c>
    </row>
    <row r="30" spans="1:58" x14ac:dyDescent="0.25">
      <c r="A30" s="54">
        <v>1862</v>
      </c>
      <c r="B30" s="57">
        <v>0.84926705756929632</v>
      </c>
      <c r="C30" s="57" t="s">
        <v>281</v>
      </c>
      <c r="D30" s="57" t="s">
        <v>281</v>
      </c>
      <c r="E30" s="57" t="s">
        <v>281</v>
      </c>
      <c r="F30" s="57" t="s">
        <v>281</v>
      </c>
      <c r="G30" s="57" t="s">
        <v>281</v>
      </c>
      <c r="H30" s="57" t="s">
        <v>281</v>
      </c>
      <c r="I30" s="57" t="s">
        <v>281</v>
      </c>
      <c r="J30" s="57" t="s">
        <v>281</v>
      </c>
      <c r="K30" s="57" t="s">
        <v>281</v>
      </c>
      <c r="L30" s="57" t="s">
        <v>281</v>
      </c>
      <c r="M30" s="57" t="s">
        <v>281</v>
      </c>
      <c r="N30" s="57" t="s">
        <v>281</v>
      </c>
      <c r="O30" s="57" t="s">
        <v>281</v>
      </c>
      <c r="P30" s="57">
        <v>4.8776031104384208</v>
      </c>
      <c r="Q30" s="57" t="s">
        <v>281</v>
      </c>
      <c r="R30" s="57" t="s">
        <v>281</v>
      </c>
      <c r="S30" s="57" t="s">
        <v>281</v>
      </c>
      <c r="T30" s="57" t="s">
        <v>281</v>
      </c>
      <c r="U30" s="57" t="s">
        <v>281</v>
      </c>
      <c r="V30" s="57" t="s">
        <v>281</v>
      </c>
      <c r="W30" s="57" t="s">
        <v>281</v>
      </c>
      <c r="X30" s="57" t="s">
        <v>281</v>
      </c>
      <c r="Y30" s="57" t="s">
        <v>281</v>
      </c>
      <c r="Z30" s="57" t="s">
        <v>281</v>
      </c>
      <c r="AA30" s="57">
        <v>2.5287020522328163</v>
      </c>
      <c r="AC30" s="57" t="s">
        <v>281</v>
      </c>
      <c r="AD30" s="57" t="s">
        <v>281</v>
      </c>
      <c r="BE30" s="81">
        <f t="shared" si="0"/>
        <v>0.37316859466393382</v>
      </c>
      <c r="BF30" s="57" t="s">
        <v>281</v>
      </c>
    </row>
    <row r="31" spans="1:58" x14ac:dyDescent="0.25">
      <c r="A31" s="54">
        <v>1863</v>
      </c>
      <c r="B31" s="57">
        <v>0.84355608591885445</v>
      </c>
      <c r="C31" s="57" t="s">
        <v>281</v>
      </c>
      <c r="D31" s="57" t="s">
        <v>281</v>
      </c>
      <c r="E31" s="57" t="s">
        <v>281</v>
      </c>
      <c r="F31" s="57" t="s">
        <v>281</v>
      </c>
      <c r="G31" s="57" t="s">
        <v>281</v>
      </c>
      <c r="H31" s="57" t="s">
        <v>281</v>
      </c>
      <c r="I31" s="57" t="s">
        <v>281</v>
      </c>
      <c r="J31" s="57" t="s">
        <v>281</v>
      </c>
      <c r="K31" s="57" t="s">
        <v>281</v>
      </c>
      <c r="L31" s="57" t="s">
        <v>281</v>
      </c>
      <c r="M31" s="57" t="s">
        <v>281</v>
      </c>
      <c r="N31" s="57" t="s">
        <v>281</v>
      </c>
      <c r="O31" s="57" t="s">
        <v>281</v>
      </c>
      <c r="P31" s="57">
        <v>4.9572787006412424</v>
      </c>
      <c r="Q31" s="57" t="s">
        <v>281</v>
      </c>
      <c r="R31" s="57" t="s">
        <v>281</v>
      </c>
      <c r="S31" s="57" t="s">
        <v>281</v>
      </c>
      <c r="T31" s="57" t="s">
        <v>281</v>
      </c>
      <c r="U31" s="57" t="s">
        <v>281</v>
      </c>
      <c r="V31" s="57" t="s">
        <v>281</v>
      </c>
      <c r="W31" s="57" t="s">
        <v>281</v>
      </c>
      <c r="X31" s="57" t="s">
        <v>281</v>
      </c>
      <c r="Y31" s="57" t="s">
        <v>281</v>
      </c>
      <c r="Z31" s="57" t="s">
        <v>281</v>
      </c>
      <c r="AA31" s="57">
        <v>2.3684367525292105</v>
      </c>
      <c r="AC31" s="57" t="s">
        <v>281</v>
      </c>
      <c r="AD31" s="57" t="s">
        <v>281</v>
      </c>
      <c r="BE31" s="81">
        <f t="shared" si="0"/>
        <v>0.37737368627228551</v>
      </c>
      <c r="BF31" s="57" t="s">
        <v>281</v>
      </c>
    </row>
    <row r="32" spans="1:58" x14ac:dyDescent="0.25">
      <c r="A32" s="54">
        <v>1864</v>
      </c>
      <c r="B32" s="57">
        <v>0.8586370839936609</v>
      </c>
      <c r="C32" s="57" t="s">
        <v>281</v>
      </c>
      <c r="D32" s="57" t="s">
        <v>281</v>
      </c>
      <c r="E32" s="57" t="s">
        <v>281</v>
      </c>
      <c r="F32" s="57" t="s">
        <v>281</v>
      </c>
      <c r="G32" s="57" t="s">
        <v>281</v>
      </c>
      <c r="H32" s="57" t="s">
        <v>281</v>
      </c>
      <c r="I32" s="57" t="s">
        <v>281</v>
      </c>
      <c r="J32" s="57" t="s">
        <v>281</v>
      </c>
      <c r="K32" s="57" t="s">
        <v>281</v>
      </c>
      <c r="L32" s="57" t="s">
        <v>281</v>
      </c>
      <c r="M32" s="57" t="s">
        <v>281</v>
      </c>
      <c r="N32" s="57" t="s">
        <v>281</v>
      </c>
      <c r="O32" s="57" t="s">
        <v>281</v>
      </c>
      <c r="P32" s="57">
        <v>5.3128104265799871</v>
      </c>
      <c r="Q32" s="57" t="s">
        <v>281</v>
      </c>
      <c r="R32" s="57" t="s">
        <v>281</v>
      </c>
      <c r="S32" s="57" t="s">
        <v>281</v>
      </c>
      <c r="T32" s="57" t="s">
        <v>281</v>
      </c>
      <c r="U32" s="57" t="s">
        <v>281</v>
      </c>
      <c r="V32" s="57" t="s">
        <v>281</v>
      </c>
      <c r="W32" s="57" t="s">
        <v>281</v>
      </c>
      <c r="X32" s="57" t="s">
        <v>281</v>
      </c>
      <c r="Y32" s="57" t="s">
        <v>281</v>
      </c>
      <c r="Z32" s="57" t="s">
        <v>281</v>
      </c>
      <c r="AA32" s="57">
        <v>2.4847358765091365</v>
      </c>
      <c r="AC32" s="57" t="s">
        <v>281</v>
      </c>
      <c r="AD32" s="57" t="s">
        <v>281</v>
      </c>
      <c r="BE32" s="81">
        <f t="shared" si="0"/>
        <v>0.38000940402421007</v>
      </c>
      <c r="BF32" s="57" t="s">
        <v>281</v>
      </c>
    </row>
    <row r="33" spans="1:58" x14ac:dyDescent="0.25">
      <c r="A33" s="54">
        <v>1865</v>
      </c>
      <c r="B33" s="57">
        <v>0.91136244082062068</v>
      </c>
      <c r="C33" s="57" t="s">
        <v>281</v>
      </c>
      <c r="D33" s="57" t="s">
        <v>281</v>
      </c>
      <c r="E33" s="57" t="s">
        <v>281</v>
      </c>
      <c r="F33" s="57" t="s">
        <v>281</v>
      </c>
      <c r="G33" s="57" t="s">
        <v>281</v>
      </c>
      <c r="H33" s="57" t="s">
        <v>281</v>
      </c>
      <c r="I33" s="57" t="s">
        <v>281</v>
      </c>
      <c r="J33" s="57" t="s">
        <v>281</v>
      </c>
      <c r="K33" s="57" t="s">
        <v>281</v>
      </c>
      <c r="L33" s="57" t="s">
        <v>281</v>
      </c>
      <c r="M33" s="57" t="s">
        <v>281</v>
      </c>
      <c r="N33" s="57" t="s">
        <v>281</v>
      </c>
      <c r="O33" s="57" t="s">
        <v>281</v>
      </c>
      <c r="P33" s="57">
        <v>5.6771355561833223</v>
      </c>
      <c r="Q33" s="57" t="s">
        <v>281</v>
      </c>
      <c r="R33" s="57" t="s">
        <v>281</v>
      </c>
      <c r="S33" s="57" t="s">
        <v>281</v>
      </c>
      <c r="T33" s="57" t="s">
        <v>281</v>
      </c>
      <c r="U33" s="57" t="s">
        <v>281</v>
      </c>
      <c r="V33" s="57" t="s">
        <v>281</v>
      </c>
      <c r="W33" s="57" t="s">
        <v>281</v>
      </c>
      <c r="X33" s="57" t="s">
        <v>281</v>
      </c>
      <c r="Y33" s="57" t="s">
        <v>281</v>
      </c>
      <c r="Z33" s="57" t="s">
        <v>281</v>
      </c>
      <c r="AA33" s="57">
        <v>2.8707931775843996</v>
      </c>
      <c r="AC33" s="57" t="s">
        <v>281</v>
      </c>
      <c r="AD33" s="57" t="s">
        <v>281</v>
      </c>
      <c r="BE33" s="81">
        <f t="shared" si="0"/>
        <v>0.37677224637634593</v>
      </c>
      <c r="BF33" s="57" t="s">
        <v>281</v>
      </c>
    </row>
    <row r="34" spans="1:58" x14ac:dyDescent="0.25">
      <c r="A34" s="54">
        <v>1866</v>
      </c>
      <c r="B34" s="57">
        <v>0.95648634453781511</v>
      </c>
      <c r="C34" s="57" t="s">
        <v>281</v>
      </c>
      <c r="D34" s="57" t="s">
        <v>281</v>
      </c>
      <c r="E34" s="57" t="s">
        <v>281</v>
      </c>
      <c r="F34" s="57" t="s">
        <v>281</v>
      </c>
      <c r="G34" s="57" t="s">
        <v>281</v>
      </c>
      <c r="H34" s="57" t="s">
        <v>281</v>
      </c>
      <c r="I34" s="57" t="s">
        <v>281</v>
      </c>
      <c r="J34" s="57" t="s">
        <v>281</v>
      </c>
      <c r="K34" s="57" t="s">
        <v>281</v>
      </c>
      <c r="L34" s="57" t="s">
        <v>281</v>
      </c>
      <c r="M34" s="57" t="s">
        <v>281</v>
      </c>
      <c r="N34" s="57" t="s">
        <v>281</v>
      </c>
      <c r="O34" s="57" t="s">
        <v>281</v>
      </c>
      <c r="P34" s="57">
        <v>6.1139399406234531</v>
      </c>
      <c r="Q34" s="57" t="s">
        <v>281</v>
      </c>
      <c r="R34" s="57" t="s">
        <v>281</v>
      </c>
      <c r="S34" s="57" t="s">
        <v>281</v>
      </c>
      <c r="T34" s="57" t="s">
        <v>281</v>
      </c>
      <c r="U34" s="57" t="s">
        <v>281</v>
      </c>
      <c r="V34" s="57" t="s">
        <v>281</v>
      </c>
      <c r="W34" s="57" t="s">
        <v>281</v>
      </c>
      <c r="X34" s="57" t="s">
        <v>281</v>
      </c>
      <c r="Y34" s="57" t="s">
        <v>281</v>
      </c>
      <c r="Z34" s="57" t="s">
        <v>281</v>
      </c>
      <c r="AA34" s="57">
        <v>2.9371086553132848</v>
      </c>
      <c r="AC34" s="57" t="s">
        <v>281</v>
      </c>
      <c r="AD34" s="57" t="s">
        <v>281</v>
      </c>
      <c r="BE34" s="81">
        <f t="shared" si="0"/>
        <v>0.37982309807861614</v>
      </c>
      <c r="BF34" s="57" t="s">
        <v>281</v>
      </c>
    </row>
    <row r="35" spans="1:58" x14ac:dyDescent="0.25">
      <c r="A35" s="54">
        <v>1867</v>
      </c>
      <c r="B35" s="57">
        <v>0.82925712791001827</v>
      </c>
      <c r="C35" s="57" t="s">
        <v>281</v>
      </c>
      <c r="D35" s="57" t="s">
        <v>281</v>
      </c>
      <c r="E35" s="57" t="s">
        <v>281</v>
      </c>
      <c r="F35" s="57" t="s">
        <v>281</v>
      </c>
      <c r="G35" s="57" t="s">
        <v>281</v>
      </c>
      <c r="H35" s="57" t="s">
        <v>281</v>
      </c>
      <c r="I35" s="57" t="s">
        <v>281</v>
      </c>
      <c r="J35" s="57" t="s">
        <v>281</v>
      </c>
      <c r="K35" s="57" t="s">
        <v>281</v>
      </c>
      <c r="L35" s="57" t="s">
        <v>281</v>
      </c>
      <c r="M35" s="57" t="s">
        <v>281</v>
      </c>
      <c r="N35" s="57" t="s">
        <v>281</v>
      </c>
      <c r="O35" s="57" t="s">
        <v>281</v>
      </c>
      <c r="P35" s="57">
        <v>5.8082649286929211</v>
      </c>
      <c r="Q35" s="57" t="s">
        <v>281</v>
      </c>
      <c r="R35" s="57" t="s">
        <v>281</v>
      </c>
      <c r="S35" s="57" t="s">
        <v>281</v>
      </c>
      <c r="T35" s="57" t="s">
        <v>281</v>
      </c>
      <c r="U35" s="57" t="s">
        <v>281</v>
      </c>
      <c r="V35" s="57" t="s">
        <v>281</v>
      </c>
      <c r="W35" s="57" t="s">
        <v>281</v>
      </c>
      <c r="X35" s="57" t="s">
        <v>281</v>
      </c>
      <c r="Y35" s="57" t="s">
        <v>281</v>
      </c>
      <c r="Z35" s="57" t="s">
        <v>281</v>
      </c>
      <c r="AA35" s="57">
        <v>3.1395272707807313</v>
      </c>
      <c r="AC35" s="57" t="s">
        <v>281</v>
      </c>
      <c r="AD35" s="57" t="s">
        <v>281</v>
      </c>
      <c r="BE35" s="81">
        <f t="shared" si="0"/>
        <v>0.37749756683855284</v>
      </c>
      <c r="BF35" s="57" t="s">
        <v>281</v>
      </c>
    </row>
    <row r="36" spans="1:58" x14ac:dyDescent="0.25">
      <c r="A36" s="54">
        <v>1868</v>
      </c>
      <c r="B36" s="57">
        <v>0.86477954604748242</v>
      </c>
      <c r="C36" s="57" t="s">
        <v>281</v>
      </c>
      <c r="D36" s="57" t="s">
        <v>281</v>
      </c>
      <c r="E36" s="57" t="s">
        <v>281</v>
      </c>
      <c r="F36" s="57" t="s">
        <v>281</v>
      </c>
      <c r="G36" s="57" t="s">
        <v>281</v>
      </c>
      <c r="H36" s="57" t="s">
        <v>281</v>
      </c>
      <c r="I36" s="57" t="s">
        <v>281</v>
      </c>
      <c r="J36" s="57" t="s">
        <v>281</v>
      </c>
      <c r="K36" s="57" t="s">
        <v>281</v>
      </c>
      <c r="L36" s="57" t="s">
        <v>281</v>
      </c>
      <c r="M36" s="57" t="s">
        <v>281</v>
      </c>
      <c r="N36" s="57" t="s">
        <v>281</v>
      </c>
      <c r="O36" s="57" t="s">
        <v>281</v>
      </c>
      <c r="P36" s="57">
        <v>5.8099162846490513</v>
      </c>
      <c r="Q36" s="57" t="s">
        <v>281</v>
      </c>
      <c r="R36" s="57" t="s">
        <v>281</v>
      </c>
      <c r="S36" s="57" t="s">
        <v>281</v>
      </c>
      <c r="T36" s="57" t="s">
        <v>281</v>
      </c>
      <c r="U36" s="57" t="s">
        <v>281</v>
      </c>
      <c r="V36" s="57" t="s">
        <v>281</v>
      </c>
      <c r="W36" s="57" t="s">
        <v>281</v>
      </c>
      <c r="X36" s="57" t="s">
        <v>281</v>
      </c>
      <c r="Y36" s="57" t="s">
        <v>281</v>
      </c>
      <c r="Z36" s="57" t="s">
        <v>281</v>
      </c>
      <c r="AA36" s="57">
        <v>4.26026271734366</v>
      </c>
      <c r="AC36" s="57" t="s">
        <v>281</v>
      </c>
      <c r="AD36" s="57" t="s">
        <v>281</v>
      </c>
      <c r="BE36" s="81">
        <f t="shared" si="0"/>
        <v>0.36725324145981325</v>
      </c>
      <c r="BF36" s="57" t="s">
        <v>281</v>
      </c>
    </row>
    <row r="37" spans="1:58" x14ac:dyDescent="0.25">
      <c r="A37" s="54">
        <v>1869</v>
      </c>
      <c r="B37" s="57">
        <v>0.87570069426587815</v>
      </c>
      <c r="C37" s="57" t="s">
        <v>281</v>
      </c>
      <c r="D37" s="57" t="s">
        <v>281</v>
      </c>
      <c r="E37" s="57" t="s">
        <v>281</v>
      </c>
      <c r="F37" s="57" t="s">
        <v>281</v>
      </c>
      <c r="G37" s="57" t="s">
        <v>281</v>
      </c>
      <c r="H37" s="57" t="s">
        <v>281</v>
      </c>
      <c r="I37" s="57" t="s">
        <v>281</v>
      </c>
      <c r="J37" s="57" t="s">
        <v>281</v>
      </c>
      <c r="K37" s="57" t="s">
        <v>281</v>
      </c>
      <c r="L37" s="57" t="s">
        <v>281</v>
      </c>
      <c r="M37" s="57" t="s">
        <v>281</v>
      </c>
      <c r="N37" s="57" t="s">
        <v>281</v>
      </c>
      <c r="O37" s="57" t="s">
        <v>281</v>
      </c>
      <c r="P37" s="57">
        <v>5.8230028046390592</v>
      </c>
      <c r="Q37" s="57" t="s">
        <v>281</v>
      </c>
      <c r="R37" s="57" t="s">
        <v>281</v>
      </c>
      <c r="S37" s="57" t="s">
        <v>281</v>
      </c>
      <c r="T37" s="57" t="s">
        <v>281</v>
      </c>
      <c r="U37" s="57" t="s">
        <v>281</v>
      </c>
      <c r="V37" s="57" t="s">
        <v>281</v>
      </c>
      <c r="W37" s="57" t="s">
        <v>281</v>
      </c>
      <c r="X37" s="57" t="s">
        <v>281</v>
      </c>
      <c r="Y37" s="57" t="s">
        <v>281</v>
      </c>
      <c r="Z37" s="57" t="s">
        <v>281</v>
      </c>
      <c r="AA37" s="57">
        <v>3.5876721631484814</v>
      </c>
      <c r="AC37" s="57" t="s">
        <v>281</v>
      </c>
      <c r="AD37" s="57" t="s">
        <v>281</v>
      </c>
      <c r="BE37" s="81">
        <f t="shared" si="0"/>
        <v>0.37132044289876737</v>
      </c>
      <c r="BF37" s="57" t="s">
        <v>281</v>
      </c>
    </row>
    <row r="38" spans="1:58" x14ac:dyDescent="0.25">
      <c r="A38" s="54">
        <v>1870</v>
      </c>
      <c r="B38" s="57">
        <v>0.76455515088449533</v>
      </c>
      <c r="C38" s="57" t="s">
        <v>281</v>
      </c>
      <c r="D38" s="57" t="s">
        <v>281</v>
      </c>
      <c r="E38" s="57" t="s">
        <v>281</v>
      </c>
      <c r="F38" s="57" t="s">
        <v>281</v>
      </c>
      <c r="G38" s="57" t="s">
        <v>281</v>
      </c>
      <c r="H38" s="57" t="s">
        <v>281</v>
      </c>
      <c r="I38" s="57" t="s">
        <v>281</v>
      </c>
      <c r="J38" s="57" t="s">
        <v>281</v>
      </c>
      <c r="K38" s="57" t="s">
        <v>281</v>
      </c>
      <c r="L38" s="57" t="s">
        <v>281</v>
      </c>
      <c r="M38" s="57" t="s">
        <v>281</v>
      </c>
      <c r="N38" s="57" t="s">
        <v>281</v>
      </c>
      <c r="O38" s="57" t="s">
        <v>281</v>
      </c>
      <c r="P38" s="57">
        <v>5.8310119347133753</v>
      </c>
      <c r="Q38" s="57" t="s">
        <v>281</v>
      </c>
      <c r="R38" s="57" t="s">
        <v>281</v>
      </c>
      <c r="S38" s="57" t="s">
        <v>281</v>
      </c>
      <c r="T38" s="57" t="s">
        <v>281</v>
      </c>
      <c r="U38" s="57" t="s">
        <v>281</v>
      </c>
      <c r="V38" s="57" t="s">
        <v>281</v>
      </c>
      <c r="W38" s="57" t="s">
        <v>281</v>
      </c>
      <c r="X38" s="57" t="s">
        <v>281</v>
      </c>
      <c r="Y38" s="57" t="s">
        <v>281</v>
      </c>
      <c r="Z38" s="57" t="s">
        <v>281</v>
      </c>
      <c r="AA38" s="57">
        <v>3.3851325488984201</v>
      </c>
      <c r="AC38" s="57" t="s">
        <v>281</v>
      </c>
      <c r="AD38" s="57" t="s">
        <v>281</v>
      </c>
      <c r="BE38" s="81">
        <f t="shared" si="0"/>
        <v>0.37705520844890117</v>
      </c>
      <c r="BF38" s="57" t="s">
        <v>281</v>
      </c>
    </row>
    <row r="39" spans="1:58" x14ac:dyDescent="0.25">
      <c r="A39" s="54">
        <v>1871</v>
      </c>
      <c r="B39" s="57">
        <v>0.82293074660093823</v>
      </c>
      <c r="C39" s="57" t="s">
        <v>281</v>
      </c>
      <c r="D39" s="57" t="s">
        <v>281</v>
      </c>
      <c r="E39" s="57" t="s">
        <v>281</v>
      </c>
      <c r="F39" s="57" t="s">
        <v>281</v>
      </c>
      <c r="G39" s="57" t="s">
        <v>281</v>
      </c>
      <c r="H39" s="57" t="s">
        <v>281</v>
      </c>
      <c r="I39" s="57" t="s">
        <v>281</v>
      </c>
      <c r="J39" s="57" t="s">
        <v>281</v>
      </c>
      <c r="K39" s="57" t="s">
        <v>281</v>
      </c>
      <c r="L39" s="57" t="s">
        <v>281</v>
      </c>
      <c r="M39" s="57" t="s">
        <v>281</v>
      </c>
      <c r="N39" s="57" t="s">
        <v>281</v>
      </c>
      <c r="O39" s="57" t="s">
        <v>281</v>
      </c>
      <c r="P39" s="57">
        <v>6.0303665046551993</v>
      </c>
      <c r="Q39" s="57" t="s">
        <v>281</v>
      </c>
      <c r="R39" s="57" t="s">
        <v>281</v>
      </c>
      <c r="S39" s="57" t="s">
        <v>281</v>
      </c>
      <c r="T39" s="57" t="s">
        <v>281</v>
      </c>
      <c r="U39" s="57" t="s">
        <v>281</v>
      </c>
      <c r="V39" s="57" t="s">
        <v>281</v>
      </c>
      <c r="W39" s="57" t="s">
        <v>281</v>
      </c>
      <c r="X39" s="57" t="s">
        <v>281</v>
      </c>
      <c r="Y39" s="57" t="s">
        <v>281</v>
      </c>
      <c r="Z39" s="57" t="s">
        <v>281</v>
      </c>
      <c r="AA39" s="57">
        <v>3.1832039559214382</v>
      </c>
      <c r="AC39" s="57" t="s">
        <v>281</v>
      </c>
      <c r="AD39" s="57" t="s">
        <v>281</v>
      </c>
      <c r="BE39" s="81">
        <f t="shared" si="0"/>
        <v>0.37974280450509967</v>
      </c>
      <c r="BF39" s="57" t="s">
        <v>281</v>
      </c>
    </row>
    <row r="40" spans="1:58" x14ac:dyDescent="0.25">
      <c r="A40" s="54">
        <v>1872</v>
      </c>
      <c r="B40" s="57">
        <v>0.88390084662544122</v>
      </c>
      <c r="C40" s="57" t="s">
        <v>281</v>
      </c>
      <c r="D40" s="57" t="s">
        <v>281</v>
      </c>
      <c r="E40" s="57" t="s">
        <v>281</v>
      </c>
      <c r="F40" s="57" t="s">
        <v>281</v>
      </c>
      <c r="G40" s="57" t="s">
        <v>281</v>
      </c>
      <c r="H40" s="57" t="s">
        <v>281</v>
      </c>
      <c r="I40" s="57" t="s">
        <v>281</v>
      </c>
      <c r="J40" s="57" t="s">
        <v>281</v>
      </c>
      <c r="K40" s="57" t="s">
        <v>281</v>
      </c>
      <c r="L40" s="57" t="s">
        <v>281</v>
      </c>
      <c r="M40" s="57" t="s">
        <v>281</v>
      </c>
      <c r="N40" s="57" t="s">
        <v>281</v>
      </c>
      <c r="O40" s="57" t="s">
        <v>281</v>
      </c>
      <c r="P40" s="57">
        <v>6.4117925566292273</v>
      </c>
      <c r="Q40" s="57" t="s">
        <v>281</v>
      </c>
      <c r="R40" s="57" t="s">
        <v>281</v>
      </c>
      <c r="S40" s="57" t="s">
        <v>281</v>
      </c>
      <c r="T40" s="57" t="s">
        <v>281</v>
      </c>
      <c r="U40" s="57" t="s">
        <v>281</v>
      </c>
      <c r="V40" s="57" t="s">
        <v>281</v>
      </c>
      <c r="W40" s="57" t="s">
        <v>281</v>
      </c>
      <c r="X40" s="57" t="s">
        <v>281</v>
      </c>
      <c r="Y40" s="57" t="s">
        <v>281</v>
      </c>
      <c r="Z40" s="57" t="s">
        <v>281</v>
      </c>
      <c r="AA40" s="57">
        <v>2.9710001420624241</v>
      </c>
      <c r="AC40" s="57" t="s">
        <v>281</v>
      </c>
      <c r="AD40" s="57" t="s">
        <v>281</v>
      </c>
      <c r="BE40" s="81">
        <f t="shared" si="0"/>
        <v>0.38534391376872434</v>
      </c>
      <c r="BF40" s="57" t="s">
        <v>281</v>
      </c>
    </row>
    <row r="41" spans="1:58" x14ac:dyDescent="0.25">
      <c r="A41" s="54">
        <v>1873</v>
      </c>
      <c r="B41" s="57">
        <v>0.90981075302874337</v>
      </c>
      <c r="C41" s="57" t="s">
        <v>281</v>
      </c>
      <c r="D41" s="57" t="s">
        <v>281</v>
      </c>
      <c r="E41" s="57" t="s">
        <v>281</v>
      </c>
      <c r="F41" s="57" t="s">
        <v>281</v>
      </c>
      <c r="G41" s="57" t="s">
        <v>281</v>
      </c>
      <c r="H41" s="57" t="s">
        <v>281</v>
      </c>
      <c r="I41" s="57" t="s">
        <v>281</v>
      </c>
      <c r="J41" s="57" t="s">
        <v>281</v>
      </c>
      <c r="K41" s="57" t="s">
        <v>281</v>
      </c>
      <c r="L41" s="57" t="s">
        <v>281</v>
      </c>
      <c r="M41" s="57" t="s">
        <v>281</v>
      </c>
      <c r="N41" s="57" t="s">
        <v>281</v>
      </c>
      <c r="O41" s="57" t="s">
        <v>281</v>
      </c>
      <c r="P41" s="57">
        <v>6.694734582154954</v>
      </c>
      <c r="Q41" s="57" t="s">
        <v>281</v>
      </c>
      <c r="R41" s="57" t="s">
        <v>281</v>
      </c>
      <c r="S41" s="57" t="s">
        <v>281</v>
      </c>
      <c r="T41" s="57" t="s">
        <v>281</v>
      </c>
      <c r="U41" s="57" t="s">
        <v>281</v>
      </c>
      <c r="V41" s="57" t="s">
        <v>281</v>
      </c>
      <c r="W41" s="57" t="s">
        <v>281</v>
      </c>
      <c r="X41" s="57" t="s">
        <v>281</v>
      </c>
      <c r="Y41" s="57" t="s">
        <v>281</v>
      </c>
      <c r="Z41" s="57" t="s">
        <v>281</v>
      </c>
      <c r="AA41" s="57">
        <v>3.2094852078556522</v>
      </c>
      <c r="AC41" s="57" t="s">
        <v>281</v>
      </c>
      <c r="AD41" s="57" t="s">
        <v>281</v>
      </c>
      <c r="BE41" s="81">
        <f t="shared" si="0"/>
        <v>0.38414665780662594</v>
      </c>
      <c r="BF41" s="57" t="s">
        <v>281</v>
      </c>
    </row>
    <row r="42" spans="1:58" x14ac:dyDescent="0.25">
      <c r="A42" s="54">
        <v>1874</v>
      </c>
      <c r="B42" s="57">
        <v>0.8949374408579539</v>
      </c>
      <c r="C42" s="57" t="s">
        <v>281</v>
      </c>
      <c r="D42" s="57" t="s">
        <v>281</v>
      </c>
      <c r="E42" s="57" t="s">
        <v>281</v>
      </c>
      <c r="F42" s="57" t="s">
        <v>281</v>
      </c>
      <c r="G42" s="57" t="s">
        <v>281</v>
      </c>
      <c r="H42" s="57" t="s">
        <v>281</v>
      </c>
      <c r="I42" s="57" t="s">
        <v>281</v>
      </c>
      <c r="J42" s="57" t="s">
        <v>281</v>
      </c>
      <c r="K42" s="57" t="s">
        <v>281</v>
      </c>
      <c r="L42" s="57" t="s">
        <v>281</v>
      </c>
      <c r="M42" s="57" t="s">
        <v>281</v>
      </c>
      <c r="N42" s="57" t="s">
        <v>281</v>
      </c>
      <c r="O42" s="57" t="s">
        <v>281</v>
      </c>
      <c r="P42" s="57">
        <v>6.823121448570812</v>
      </c>
      <c r="Q42" s="57" t="s">
        <v>281</v>
      </c>
      <c r="R42" s="57" t="s">
        <v>281</v>
      </c>
      <c r="S42" s="57" t="s">
        <v>281</v>
      </c>
      <c r="T42" s="57" t="s">
        <v>281</v>
      </c>
      <c r="U42" s="57" t="s">
        <v>281</v>
      </c>
      <c r="V42" s="57" t="s">
        <v>281</v>
      </c>
      <c r="W42" s="57" t="s">
        <v>281</v>
      </c>
      <c r="X42" s="57" t="s">
        <v>281</v>
      </c>
      <c r="Y42" s="57" t="s">
        <v>281</v>
      </c>
      <c r="Z42" s="57" t="s">
        <v>281</v>
      </c>
      <c r="AA42" s="57">
        <v>3.1972290407882134</v>
      </c>
      <c r="AC42" s="57" t="s">
        <v>281</v>
      </c>
      <c r="AD42" s="57" t="s">
        <v>281</v>
      </c>
      <c r="BE42" s="81">
        <f t="shared" si="0"/>
        <v>0.38624392110208317</v>
      </c>
      <c r="BF42" s="57" t="s">
        <v>281</v>
      </c>
    </row>
    <row r="43" spans="1:58" x14ac:dyDescent="0.25">
      <c r="A43" s="54">
        <v>1875</v>
      </c>
      <c r="B43" s="57">
        <v>0.89432510923314412</v>
      </c>
      <c r="C43" s="57" t="s">
        <v>281</v>
      </c>
      <c r="D43" s="57" t="s">
        <v>281</v>
      </c>
      <c r="E43" s="57" t="s">
        <v>281</v>
      </c>
      <c r="F43" s="57" t="s">
        <v>281</v>
      </c>
      <c r="G43" s="57" t="s">
        <v>281</v>
      </c>
      <c r="H43" s="57" t="s">
        <v>281</v>
      </c>
      <c r="I43" s="57" t="s">
        <v>281</v>
      </c>
      <c r="J43" s="57" t="s">
        <v>281</v>
      </c>
      <c r="K43" s="57" t="s">
        <v>281</v>
      </c>
      <c r="L43" s="57" t="s">
        <v>281</v>
      </c>
      <c r="M43" s="57" t="s">
        <v>281</v>
      </c>
      <c r="N43" s="57" t="s">
        <v>281</v>
      </c>
      <c r="O43" s="57" t="s">
        <v>281</v>
      </c>
      <c r="P43" s="57">
        <v>6.8401080087700601</v>
      </c>
      <c r="Q43" s="57" t="s">
        <v>281</v>
      </c>
      <c r="R43" s="57" t="s">
        <v>281</v>
      </c>
      <c r="S43" s="57" t="s">
        <v>281</v>
      </c>
      <c r="T43" s="57" t="s">
        <v>281</v>
      </c>
      <c r="U43" s="57" t="s">
        <v>281</v>
      </c>
      <c r="V43" s="57" t="s">
        <v>281</v>
      </c>
      <c r="W43" s="57" t="s">
        <v>281</v>
      </c>
      <c r="X43" s="57" t="s">
        <v>281</v>
      </c>
      <c r="Y43" s="57" t="s">
        <v>281</v>
      </c>
      <c r="Z43" s="57" t="s">
        <v>281</v>
      </c>
      <c r="AA43" s="57">
        <v>2.8981295598377659</v>
      </c>
      <c r="AC43" s="57" t="s">
        <v>281</v>
      </c>
      <c r="AD43" s="57" t="s">
        <v>281</v>
      </c>
      <c r="BE43" s="81">
        <f t="shared" si="0"/>
        <v>0.39137035695400446</v>
      </c>
      <c r="BF43" s="57" t="s">
        <v>281</v>
      </c>
    </row>
    <row r="44" spans="1:58" x14ac:dyDescent="0.25">
      <c r="A44" s="54">
        <v>1876</v>
      </c>
      <c r="B44" s="57">
        <v>0.92102453252773586</v>
      </c>
      <c r="C44" s="57" t="s">
        <v>281</v>
      </c>
      <c r="D44" s="57" t="s">
        <v>281</v>
      </c>
      <c r="E44" s="57" t="s">
        <v>281</v>
      </c>
      <c r="F44" s="57" t="s">
        <v>281</v>
      </c>
      <c r="G44" s="57" t="s">
        <v>281</v>
      </c>
      <c r="H44" s="57" t="s">
        <v>281</v>
      </c>
      <c r="I44" s="57" t="s">
        <v>281</v>
      </c>
      <c r="J44" s="57" t="s">
        <v>281</v>
      </c>
      <c r="K44" s="57" t="s">
        <v>281</v>
      </c>
      <c r="L44" s="57" t="s">
        <v>281</v>
      </c>
      <c r="M44" s="57" t="s">
        <v>281</v>
      </c>
      <c r="N44" s="57" t="s">
        <v>281</v>
      </c>
      <c r="O44" s="57" t="s">
        <v>281</v>
      </c>
      <c r="P44" s="57">
        <v>7.0553399774096386</v>
      </c>
      <c r="Q44" s="57" t="s">
        <v>281</v>
      </c>
      <c r="R44" s="57" t="s">
        <v>281</v>
      </c>
      <c r="S44" s="57" t="s">
        <v>281</v>
      </c>
      <c r="T44" s="57" t="s">
        <v>281</v>
      </c>
      <c r="U44" s="57" t="s">
        <v>281</v>
      </c>
      <c r="V44" s="57" t="s">
        <v>281</v>
      </c>
      <c r="W44" s="57" t="s">
        <v>281</v>
      </c>
      <c r="X44" s="57" t="s">
        <v>281</v>
      </c>
      <c r="Y44" s="57" t="s">
        <v>281</v>
      </c>
      <c r="Z44" s="57" t="s">
        <v>281</v>
      </c>
      <c r="AA44" s="57">
        <v>3.0782325847286827</v>
      </c>
      <c r="AC44" s="57" t="s">
        <v>281</v>
      </c>
      <c r="AD44" s="57" t="s">
        <v>281</v>
      </c>
      <c r="BE44" s="81">
        <f t="shared" si="0"/>
        <v>0.38991414892433496</v>
      </c>
      <c r="BF44" s="57" t="s">
        <v>281</v>
      </c>
    </row>
    <row r="45" spans="1:58" x14ac:dyDescent="0.25">
      <c r="A45" s="54">
        <v>1877</v>
      </c>
      <c r="B45" s="57">
        <v>0.93718892575694734</v>
      </c>
      <c r="C45" s="57" t="s">
        <v>281</v>
      </c>
      <c r="D45" s="57" t="s">
        <v>281</v>
      </c>
      <c r="E45" s="57" t="s">
        <v>281</v>
      </c>
      <c r="F45" s="57" t="s">
        <v>281</v>
      </c>
      <c r="G45" s="57" t="s">
        <v>281</v>
      </c>
      <c r="H45" s="57" t="s">
        <v>281</v>
      </c>
      <c r="I45" s="57" t="s">
        <v>281</v>
      </c>
      <c r="J45" s="57" t="s">
        <v>281</v>
      </c>
      <c r="K45" s="57" t="s">
        <v>281</v>
      </c>
      <c r="L45" s="57" t="s">
        <v>281</v>
      </c>
      <c r="M45" s="57" t="s">
        <v>281</v>
      </c>
      <c r="N45" s="57" t="s">
        <v>281</v>
      </c>
      <c r="O45" s="57" t="s">
        <v>281</v>
      </c>
      <c r="P45" s="57">
        <v>6.9154022739456753</v>
      </c>
      <c r="Q45" s="57" t="s">
        <v>281</v>
      </c>
      <c r="R45" s="57" t="s">
        <v>281</v>
      </c>
      <c r="S45" s="57" t="s">
        <v>281</v>
      </c>
      <c r="T45" s="57" t="s">
        <v>281</v>
      </c>
      <c r="U45" s="57" t="s">
        <v>281</v>
      </c>
      <c r="V45" s="57" t="s">
        <v>281</v>
      </c>
      <c r="W45" s="57" t="s">
        <v>281</v>
      </c>
      <c r="X45" s="57" t="s">
        <v>281</v>
      </c>
      <c r="Y45" s="57" t="s">
        <v>281</v>
      </c>
      <c r="Z45" s="57" t="s">
        <v>281</v>
      </c>
      <c r="AA45" s="57">
        <v>3.1799939134734871</v>
      </c>
      <c r="AC45" s="57" t="s">
        <v>281</v>
      </c>
      <c r="AD45" s="57" t="s">
        <v>281</v>
      </c>
      <c r="BE45" s="81">
        <f t="shared" si="0"/>
        <v>0.38621259899994581</v>
      </c>
      <c r="BF45" s="57" t="s">
        <v>281</v>
      </c>
    </row>
    <row r="46" spans="1:58" x14ac:dyDescent="0.25">
      <c r="A46" s="54">
        <v>1878</v>
      </c>
      <c r="B46" s="57">
        <v>0.91699558857673558</v>
      </c>
      <c r="C46" s="57" t="s">
        <v>281</v>
      </c>
      <c r="D46" s="57" t="s">
        <v>281</v>
      </c>
      <c r="E46" s="57" t="s">
        <v>281</v>
      </c>
      <c r="F46" s="57" t="s">
        <v>281</v>
      </c>
      <c r="G46" s="57" t="s">
        <v>281</v>
      </c>
      <c r="H46" s="57" t="s">
        <v>281</v>
      </c>
      <c r="I46" s="57" t="s">
        <v>281</v>
      </c>
      <c r="J46" s="57" t="s">
        <v>281</v>
      </c>
      <c r="K46" s="57" t="s">
        <v>281</v>
      </c>
      <c r="L46" s="57" t="s">
        <v>281</v>
      </c>
      <c r="M46" s="57" t="s">
        <v>281</v>
      </c>
      <c r="N46" s="57" t="s">
        <v>281</v>
      </c>
      <c r="O46" s="57" t="s">
        <v>281</v>
      </c>
      <c r="P46" s="57">
        <v>6.8729935459153602</v>
      </c>
      <c r="Q46" s="57" t="s">
        <v>281</v>
      </c>
      <c r="R46" s="57" t="s">
        <v>281</v>
      </c>
      <c r="S46" s="57" t="s">
        <v>281</v>
      </c>
      <c r="T46" s="57" t="s">
        <v>281</v>
      </c>
      <c r="U46" s="57" t="s">
        <v>281</v>
      </c>
      <c r="V46" s="57" t="s">
        <v>281</v>
      </c>
      <c r="W46" s="57" t="s">
        <v>281</v>
      </c>
      <c r="X46" s="57" t="s">
        <v>281</v>
      </c>
      <c r="Y46" s="57" t="s">
        <v>281</v>
      </c>
      <c r="Z46" s="57" t="s">
        <v>281</v>
      </c>
      <c r="AA46" s="57">
        <v>3.0750297099100097</v>
      </c>
      <c r="AC46" s="57" t="s">
        <v>281</v>
      </c>
      <c r="AD46" s="57" t="s">
        <v>281</v>
      </c>
      <c r="BE46" s="81">
        <f t="shared" si="0"/>
        <v>0.38801515652898444</v>
      </c>
      <c r="BF46" s="57" t="s">
        <v>281</v>
      </c>
    </row>
    <row r="47" spans="1:58" x14ac:dyDescent="0.25">
      <c r="A47" s="54">
        <v>1879</v>
      </c>
      <c r="B47" s="57">
        <v>0.885681975892467</v>
      </c>
      <c r="C47" s="57">
        <v>1.7231898138678665E-2</v>
      </c>
      <c r="D47" s="57" t="s">
        <v>281</v>
      </c>
      <c r="E47" s="57" t="s">
        <v>281</v>
      </c>
      <c r="F47" s="57" t="s">
        <v>281</v>
      </c>
      <c r="G47" s="57" t="s">
        <v>281</v>
      </c>
      <c r="H47" s="57" t="s">
        <v>281</v>
      </c>
      <c r="I47" s="57" t="s">
        <v>281</v>
      </c>
      <c r="J47" s="57" t="s">
        <v>281</v>
      </c>
      <c r="K47" s="57" t="s">
        <v>281</v>
      </c>
      <c r="L47" s="57" t="s">
        <v>281</v>
      </c>
      <c r="M47" s="57" t="s">
        <v>281</v>
      </c>
      <c r="N47" s="57" t="s">
        <v>281</v>
      </c>
      <c r="O47" s="57" t="s">
        <v>281</v>
      </c>
      <c r="P47" s="57">
        <v>6.3034856241254662</v>
      </c>
      <c r="Q47" s="57" t="s">
        <v>281</v>
      </c>
      <c r="R47" s="57" t="s">
        <v>281</v>
      </c>
      <c r="S47" s="57" t="s">
        <v>281</v>
      </c>
      <c r="T47" s="57" t="s">
        <v>281</v>
      </c>
      <c r="U47" s="57" t="s">
        <v>281</v>
      </c>
      <c r="V47" s="57" t="s">
        <v>281</v>
      </c>
      <c r="W47" s="57" t="s">
        <v>281</v>
      </c>
      <c r="X47" s="57" t="s">
        <v>281</v>
      </c>
      <c r="Y47" s="57" t="s">
        <v>281</v>
      </c>
      <c r="Z47" s="57" t="s">
        <v>281</v>
      </c>
      <c r="AA47" s="57">
        <v>2.8935903541599513</v>
      </c>
      <c r="AC47" s="57" t="s">
        <v>281</v>
      </c>
      <c r="AD47" s="57" t="s">
        <v>281</v>
      </c>
      <c r="BE47" s="81">
        <f t="shared" si="0"/>
        <v>0.51269418902408614</v>
      </c>
      <c r="BF47" s="57" t="s">
        <v>281</v>
      </c>
    </row>
    <row r="48" spans="1:58" x14ac:dyDescent="0.25">
      <c r="A48" s="54">
        <v>1880</v>
      </c>
      <c r="B48" s="57">
        <v>0.98851325393776412</v>
      </c>
      <c r="C48" s="57">
        <v>1.7718406965713512E-2</v>
      </c>
      <c r="D48" s="57" t="s">
        <v>281</v>
      </c>
      <c r="E48" s="57" t="s">
        <v>281</v>
      </c>
      <c r="F48" s="57" t="s">
        <v>281</v>
      </c>
      <c r="G48" s="57" t="s">
        <v>281</v>
      </c>
      <c r="H48" s="57" t="s">
        <v>281</v>
      </c>
      <c r="I48" s="57" t="s">
        <v>281</v>
      </c>
      <c r="J48" s="57" t="s">
        <v>281</v>
      </c>
      <c r="K48" s="57" t="s">
        <v>281</v>
      </c>
      <c r="L48" s="57" t="s">
        <v>281</v>
      </c>
      <c r="M48" s="57" t="s">
        <v>281</v>
      </c>
      <c r="N48" s="57" t="s">
        <v>281</v>
      </c>
      <c r="O48" s="57" t="s">
        <v>281</v>
      </c>
      <c r="P48" s="57">
        <v>6.4522098778268777</v>
      </c>
      <c r="Q48" s="57" t="s">
        <v>281</v>
      </c>
      <c r="R48" s="57" t="s">
        <v>281</v>
      </c>
      <c r="S48" s="57" t="s">
        <v>281</v>
      </c>
      <c r="T48" s="57" t="s">
        <v>281</v>
      </c>
      <c r="U48" s="57" t="s">
        <v>281</v>
      </c>
      <c r="V48" s="57" t="s">
        <v>281</v>
      </c>
      <c r="W48" s="57" t="s">
        <v>281</v>
      </c>
      <c r="X48" s="57">
        <v>0.15883733996869598</v>
      </c>
      <c r="Y48" s="57" t="s">
        <v>281</v>
      </c>
      <c r="Z48" s="57" t="s">
        <v>281</v>
      </c>
      <c r="AA48" s="57">
        <v>2.599486298333836</v>
      </c>
      <c r="AC48" s="57" t="s">
        <v>281</v>
      </c>
      <c r="AD48" s="57">
        <v>1.8282532006817551</v>
      </c>
      <c r="BE48" s="81">
        <f t="shared" si="0"/>
        <v>0.66106849468818107</v>
      </c>
      <c r="BF48" s="57" t="s">
        <v>281</v>
      </c>
    </row>
    <row r="49" spans="1:58" x14ac:dyDescent="0.25">
      <c r="A49" s="54">
        <v>1881</v>
      </c>
      <c r="B49" s="57">
        <v>1.0347783929983925</v>
      </c>
      <c r="C49" s="57">
        <v>1.939422035733622E-2</v>
      </c>
      <c r="D49" s="57" t="s">
        <v>281</v>
      </c>
      <c r="E49" s="57" t="s">
        <v>281</v>
      </c>
      <c r="F49" s="57" t="s">
        <v>281</v>
      </c>
      <c r="G49" s="57" t="s">
        <v>281</v>
      </c>
      <c r="H49" s="57" t="s">
        <v>281</v>
      </c>
      <c r="I49" s="57" t="s">
        <v>281</v>
      </c>
      <c r="J49" s="57" t="s">
        <v>281</v>
      </c>
      <c r="K49" s="57" t="s">
        <v>281</v>
      </c>
      <c r="L49" s="57" t="s">
        <v>281</v>
      </c>
      <c r="M49" s="57" t="s">
        <v>281</v>
      </c>
      <c r="N49" s="57">
        <v>0.93741794310722104</v>
      </c>
      <c r="O49" s="57">
        <v>1.4637223974763407</v>
      </c>
      <c r="P49" s="57">
        <v>5.7095319879776731</v>
      </c>
      <c r="Q49" s="57" t="s">
        <v>281</v>
      </c>
      <c r="R49" s="57" t="s">
        <v>281</v>
      </c>
      <c r="S49" s="57" t="s">
        <v>281</v>
      </c>
      <c r="T49" s="57" t="s">
        <v>281</v>
      </c>
      <c r="U49" s="57" t="s">
        <v>281</v>
      </c>
      <c r="V49" s="57" t="s">
        <v>281</v>
      </c>
      <c r="W49" s="57" t="s">
        <v>281</v>
      </c>
      <c r="X49" s="57">
        <v>0.15710406916508868</v>
      </c>
      <c r="Y49" s="57" t="s">
        <v>281</v>
      </c>
      <c r="Z49" s="57" t="s">
        <v>281</v>
      </c>
      <c r="AA49" s="57">
        <v>2.530889879478321</v>
      </c>
      <c r="AC49" s="57" t="s">
        <v>281</v>
      </c>
      <c r="AD49" s="57">
        <v>1.7828498540865432</v>
      </c>
      <c r="BE49" s="81">
        <f t="shared" si="0"/>
        <v>0.71105596988411213</v>
      </c>
      <c r="BF49" s="57" t="s">
        <v>281</v>
      </c>
    </row>
    <row r="50" spans="1:58" x14ac:dyDescent="0.25">
      <c r="A50" s="54">
        <v>1882</v>
      </c>
      <c r="B50" s="57">
        <v>0.98414978264738029</v>
      </c>
      <c r="C50" s="57">
        <v>1.9826373737034671E-2</v>
      </c>
      <c r="D50" s="57" t="s">
        <v>281</v>
      </c>
      <c r="E50" s="57" t="s">
        <v>281</v>
      </c>
      <c r="F50" s="57" t="s">
        <v>281</v>
      </c>
      <c r="G50" s="57" t="s">
        <v>281</v>
      </c>
      <c r="H50" s="57" t="s">
        <v>281</v>
      </c>
      <c r="I50" s="57" t="s">
        <v>281</v>
      </c>
      <c r="J50" s="57" t="s">
        <v>281</v>
      </c>
      <c r="K50" s="57" t="s">
        <v>281</v>
      </c>
      <c r="L50" s="57" t="s">
        <v>281</v>
      </c>
      <c r="M50" s="57" t="s">
        <v>281</v>
      </c>
      <c r="N50" s="57">
        <v>0.93618881118881114</v>
      </c>
      <c r="O50" s="57">
        <v>1.4586098498078939</v>
      </c>
      <c r="P50" s="57">
        <v>5.6655825711526449</v>
      </c>
      <c r="Q50" s="57" t="s">
        <v>281</v>
      </c>
      <c r="R50" s="57" t="s">
        <v>281</v>
      </c>
      <c r="S50" s="57" t="s">
        <v>281</v>
      </c>
      <c r="T50" s="57" t="s">
        <v>281</v>
      </c>
      <c r="U50" s="57" t="s">
        <v>281</v>
      </c>
      <c r="V50" s="57" t="s">
        <v>281</v>
      </c>
      <c r="W50" s="57" t="s">
        <v>281</v>
      </c>
      <c r="X50" s="57">
        <v>0.1554082177580221</v>
      </c>
      <c r="Y50" s="57" t="s">
        <v>281</v>
      </c>
      <c r="Z50" s="57" t="s">
        <v>281</v>
      </c>
      <c r="AA50" s="57">
        <v>2.7140263692605591</v>
      </c>
      <c r="AC50" s="57" t="s">
        <v>281</v>
      </c>
      <c r="AD50" s="57">
        <v>1.7396797857695137</v>
      </c>
      <c r="BE50" s="81">
        <f t="shared" si="0"/>
        <v>0.71044616031784236</v>
      </c>
      <c r="BF50" s="57" t="s">
        <v>281</v>
      </c>
    </row>
    <row r="51" spans="1:58" x14ac:dyDescent="0.25">
      <c r="A51" s="54">
        <v>1883</v>
      </c>
      <c r="B51" s="57">
        <v>1.026955816781516</v>
      </c>
      <c r="C51" s="57">
        <v>1.8290201633061158E-2</v>
      </c>
      <c r="D51" s="57" t="s">
        <v>281</v>
      </c>
      <c r="E51" s="57" t="s">
        <v>281</v>
      </c>
      <c r="F51" s="57" t="s">
        <v>281</v>
      </c>
      <c r="G51" s="57" t="s">
        <v>281</v>
      </c>
      <c r="H51" s="57" t="s">
        <v>281</v>
      </c>
      <c r="I51" s="57" t="s">
        <v>281</v>
      </c>
      <c r="J51" s="57" t="s">
        <v>281</v>
      </c>
      <c r="K51" s="57" t="s">
        <v>281</v>
      </c>
      <c r="L51" s="57" t="s">
        <v>281</v>
      </c>
      <c r="M51" s="57" t="s">
        <v>281</v>
      </c>
      <c r="N51" s="57">
        <v>0.93313003702896968</v>
      </c>
      <c r="O51" s="57">
        <v>1.453027139874739</v>
      </c>
      <c r="P51" s="57">
        <v>5.6265867418899855</v>
      </c>
      <c r="Q51" s="57" t="s">
        <v>281</v>
      </c>
      <c r="R51" s="57" t="s">
        <v>281</v>
      </c>
      <c r="S51" s="57" t="s">
        <v>281</v>
      </c>
      <c r="T51" s="57" t="s">
        <v>281</v>
      </c>
      <c r="U51" s="57" t="s">
        <v>281</v>
      </c>
      <c r="V51" s="57" t="s">
        <v>281</v>
      </c>
      <c r="W51" s="57" t="s">
        <v>281</v>
      </c>
      <c r="X51" s="57">
        <v>0.15374858692316348</v>
      </c>
      <c r="Y51" s="57" t="s">
        <v>281</v>
      </c>
      <c r="Z51" s="57" t="s">
        <v>281</v>
      </c>
      <c r="AA51" s="57">
        <v>2.6941179264156685</v>
      </c>
      <c r="AC51" s="57" t="s">
        <v>281</v>
      </c>
      <c r="AD51" s="57">
        <v>1.6985509381156672</v>
      </c>
      <c r="BE51" s="81">
        <f t="shared" si="0"/>
        <v>0.70902559624900263</v>
      </c>
      <c r="BF51" s="57" t="s">
        <v>281</v>
      </c>
    </row>
    <row r="52" spans="1:58" x14ac:dyDescent="0.25">
      <c r="A52" s="54">
        <v>1884</v>
      </c>
      <c r="B52" s="57">
        <v>1.0055136390017412</v>
      </c>
      <c r="C52" s="57">
        <v>2.1470335197379307E-2</v>
      </c>
      <c r="D52" s="57" t="s">
        <v>281</v>
      </c>
      <c r="E52" s="57" t="s">
        <v>281</v>
      </c>
      <c r="F52" s="57" t="s">
        <v>281</v>
      </c>
      <c r="G52" s="57">
        <v>7.3703289133804013</v>
      </c>
      <c r="H52" s="57" t="s">
        <v>281</v>
      </c>
      <c r="I52" s="57" t="s">
        <v>281</v>
      </c>
      <c r="J52" s="57">
        <v>3.7795296692498375</v>
      </c>
      <c r="K52" s="57" t="s">
        <v>281</v>
      </c>
      <c r="L52" s="57" t="s">
        <v>281</v>
      </c>
      <c r="M52" s="57" t="s">
        <v>281</v>
      </c>
      <c r="N52" s="57">
        <v>0.92647058823529416</v>
      </c>
      <c r="O52" s="57">
        <v>1.4474870017331023</v>
      </c>
      <c r="P52" s="57">
        <v>5.5834313066845818</v>
      </c>
      <c r="Q52" s="57" t="s">
        <v>281</v>
      </c>
      <c r="R52" s="57" t="s">
        <v>281</v>
      </c>
      <c r="S52" s="57" t="s">
        <v>281</v>
      </c>
      <c r="T52" s="57" t="s">
        <v>281</v>
      </c>
      <c r="U52" s="57" t="s">
        <v>281</v>
      </c>
      <c r="V52" s="57" t="s">
        <v>281</v>
      </c>
      <c r="W52" s="57" t="s">
        <v>281</v>
      </c>
      <c r="X52" s="57">
        <v>0.15212402850487752</v>
      </c>
      <c r="Y52" s="57" t="s">
        <v>281</v>
      </c>
      <c r="Z52" s="57" t="s">
        <v>281</v>
      </c>
      <c r="AA52" s="57">
        <v>2.7373215224228598</v>
      </c>
      <c r="AC52" s="57" t="s">
        <v>281</v>
      </c>
      <c r="AD52" s="57">
        <v>1.6593218814641604</v>
      </c>
      <c r="BE52" s="81">
        <f t="shared" si="0"/>
        <v>0.74889257753170269</v>
      </c>
      <c r="BF52" s="57" t="s">
        <v>281</v>
      </c>
    </row>
    <row r="53" spans="1:58" x14ac:dyDescent="0.25">
      <c r="A53" s="54">
        <v>1885</v>
      </c>
      <c r="B53" s="57">
        <v>0.9417235043918154</v>
      </c>
      <c r="C53" s="57">
        <v>2.4753318475303987E-2</v>
      </c>
      <c r="D53" s="57" t="s">
        <v>281</v>
      </c>
      <c r="E53" s="57" t="s">
        <v>281</v>
      </c>
      <c r="F53" s="57" t="s">
        <v>281</v>
      </c>
      <c r="G53" s="57">
        <v>7.3488767869298846</v>
      </c>
      <c r="H53" s="57" t="s">
        <v>281</v>
      </c>
      <c r="I53" s="57" t="s">
        <v>281</v>
      </c>
      <c r="J53" s="57">
        <v>4.1663228639872241</v>
      </c>
      <c r="K53" s="57" t="s">
        <v>281</v>
      </c>
      <c r="L53" s="57" t="s">
        <v>281</v>
      </c>
      <c r="M53" s="57" t="s">
        <v>281</v>
      </c>
      <c r="N53" s="57">
        <v>0.91852487135506</v>
      </c>
      <c r="O53" s="57">
        <v>1.4419889502762431</v>
      </c>
      <c r="P53" s="57">
        <v>5.5383173677634323</v>
      </c>
      <c r="Q53" s="57" t="s">
        <v>281</v>
      </c>
      <c r="R53" s="57" t="s">
        <v>281</v>
      </c>
      <c r="S53" s="57" t="s">
        <v>281</v>
      </c>
      <c r="T53" s="57" t="s">
        <v>281</v>
      </c>
      <c r="U53" s="57">
        <v>0.49776984834968779</v>
      </c>
      <c r="V53" s="57" t="s">
        <v>281</v>
      </c>
      <c r="W53" s="57" t="s">
        <v>281</v>
      </c>
      <c r="X53" s="57">
        <v>0.15340033851244686</v>
      </c>
      <c r="Y53" s="57" t="s">
        <v>281</v>
      </c>
      <c r="Z53" s="57" t="s">
        <v>281</v>
      </c>
      <c r="AA53" s="57">
        <v>2.7499239815980263</v>
      </c>
      <c r="AC53" s="57" t="s">
        <v>281</v>
      </c>
      <c r="AD53" s="57">
        <v>1.924875613143691</v>
      </c>
      <c r="BE53" s="81">
        <f t="shared" si="0"/>
        <v>0.79750941138503728</v>
      </c>
      <c r="BF53" s="57" t="s">
        <v>281</v>
      </c>
    </row>
    <row r="54" spans="1:58" x14ac:dyDescent="0.25">
      <c r="A54" s="54">
        <v>1886</v>
      </c>
      <c r="B54" s="57">
        <v>0.93041547493602283</v>
      </c>
      <c r="C54" s="57">
        <v>2.124618208994021E-2</v>
      </c>
      <c r="D54" s="57" t="s">
        <v>281</v>
      </c>
      <c r="E54" s="57" t="s">
        <v>281</v>
      </c>
      <c r="F54" s="57">
        <v>9.9808135072908666</v>
      </c>
      <c r="G54" s="57">
        <v>7.8124683223517488</v>
      </c>
      <c r="H54" s="57" t="s">
        <v>281</v>
      </c>
      <c r="I54" s="57" t="s">
        <v>281</v>
      </c>
      <c r="J54" s="57">
        <v>4.3219975826832213</v>
      </c>
      <c r="K54" s="57" t="s">
        <v>281</v>
      </c>
      <c r="L54" s="57" t="s">
        <v>281</v>
      </c>
      <c r="M54" s="57" t="s">
        <v>281</v>
      </c>
      <c r="N54" s="57">
        <v>1.0005319148936169</v>
      </c>
      <c r="O54" s="57">
        <v>1.6160990712074303</v>
      </c>
      <c r="P54" s="57">
        <v>5.4996833090077937</v>
      </c>
      <c r="Q54" s="57" t="s">
        <v>281</v>
      </c>
      <c r="R54" s="57" t="s">
        <v>281</v>
      </c>
      <c r="S54" s="57" t="s">
        <v>281</v>
      </c>
      <c r="T54" s="57" t="s">
        <v>281</v>
      </c>
      <c r="U54" s="57">
        <v>0.46867767319858045</v>
      </c>
      <c r="V54" s="57" t="s">
        <v>281</v>
      </c>
      <c r="W54" s="57" t="s">
        <v>281</v>
      </c>
      <c r="X54" s="57">
        <v>0.15448084798843639</v>
      </c>
      <c r="Y54" s="57" t="s">
        <v>281</v>
      </c>
      <c r="Z54" s="57" t="s">
        <v>281</v>
      </c>
      <c r="AA54" s="57">
        <v>3.1429085774779422</v>
      </c>
      <c r="AC54" s="57" t="s">
        <v>281</v>
      </c>
      <c r="AD54" s="57">
        <v>2.1012997730554983</v>
      </c>
      <c r="BE54" s="81">
        <f t="shared" si="0"/>
        <v>0.83525021600083893</v>
      </c>
      <c r="BF54" s="57" t="s">
        <v>281</v>
      </c>
    </row>
    <row r="55" spans="1:58" x14ac:dyDescent="0.25">
      <c r="A55" s="54">
        <v>1887</v>
      </c>
      <c r="B55" s="57">
        <v>0.95180375542129414</v>
      </c>
      <c r="C55" s="57">
        <v>2.5443611209878141E-2</v>
      </c>
      <c r="D55" s="57" t="s">
        <v>281</v>
      </c>
      <c r="E55" s="57" t="s">
        <v>281</v>
      </c>
      <c r="F55" s="57">
        <v>10.528818717899943</v>
      </c>
      <c r="G55" s="57">
        <v>7.7485743039248574</v>
      </c>
      <c r="H55" s="57" t="s">
        <v>281</v>
      </c>
      <c r="I55" s="57" t="s">
        <v>281</v>
      </c>
      <c r="J55" s="57">
        <v>4.3371231060194342</v>
      </c>
      <c r="K55" s="57" t="s">
        <v>281</v>
      </c>
      <c r="L55" s="57" t="s">
        <v>281</v>
      </c>
      <c r="M55" s="57" t="s">
        <v>281</v>
      </c>
      <c r="N55" s="57">
        <v>1.0235928903935676</v>
      </c>
      <c r="O55" s="57">
        <v>1.6331391363947909</v>
      </c>
      <c r="P55" s="57">
        <v>5.5773539537679655</v>
      </c>
      <c r="Q55" s="57" t="s">
        <v>281</v>
      </c>
      <c r="R55" s="57" t="s">
        <v>281</v>
      </c>
      <c r="S55" s="57" t="s">
        <v>281</v>
      </c>
      <c r="T55" s="57" t="s">
        <v>281</v>
      </c>
      <c r="U55" s="57">
        <v>0.46959524266257435</v>
      </c>
      <c r="V55" s="57" t="s">
        <v>281</v>
      </c>
      <c r="W55" s="57" t="s">
        <v>281</v>
      </c>
      <c r="X55" s="57">
        <v>0.15788635423768582</v>
      </c>
      <c r="Y55" s="57" t="s">
        <v>281</v>
      </c>
      <c r="Z55" s="57" t="s">
        <v>281</v>
      </c>
      <c r="AA55" s="57">
        <v>3.1130727999103378</v>
      </c>
      <c r="AC55" s="57" t="s">
        <v>281</v>
      </c>
      <c r="AD55" s="57">
        <v>2.2004945498586999</v>
      </c>
      <c r="BE55" s="81">
        <f t="shared" si="0"/>
        <v>0.84126544260956948</v>
      </c>
      <c r="BF55" s="57" t="s">
        <v>281</v>
      </c>
    </row>
    <row r="56" spans="1:58" x14ac:dyDescent="0.25">
      <c r="A56" s="54">
        <v>1888</v>
      </c>
      <c r="B56" s="57">
        <v>0.91307615230460926</v>
      </c>
      <c r="C56" s="57">
        <v>1.9892570603337611E-2</v>
      </c>
      <c r="D56" s="57" t="s">
        <v>281</v>
      </c>
      <c r="E56" s="57" t="s">
        <v>281</v>
      </c>
      <c r="F56" s="57">
        <v>10.363662078069018</v>
      </c>
      <c r="G56" s="57">
        <v>8.0261361744631259</v>
      </c>
      <c r="H56" s="57" t="s">
        <v>281</v>
      </c>
      <c r="I56" s="57" t="s">
        <v>281</v>
      </c>
      <c r="J56" s="57">
        <v>4.7394172504190122</v>
      </c>
      <c r="K56" s="57" t="s">
        <v>281</v>
      </c>
      <c r="L56" s="57" t="s">
        <v>281</v>
      </c>
      <c r="M56" s="57" t="s">
        <v>281</v>
      </c>
      <c r="N56" s="57">
        <v>1.2244252267454123</v>
      </c>
      <c r="O56" s="57">
        <v>1.7575964493001022</v>
      </c>
      <c r="P56" s="57">
        <v>5.4381659933298989</v>
      </c>
      <c r="Q56" s="57" t="s">
        <v>281</v>
      </c>
      <c r="R56" s="57" t="s">
        <v>281</v>
      </c>
      <c r="S56" s="57" t="s">
        <v>281</v>
      </c>
      <c r="T56" s="57" t="s">
        <v>281</v>
      </c>
      <c r="U56" s="57">
        <v>0.38670533465618556</v>
      </c>
      <c r="V56" s="57" t="s">
        <v>281</v>
      </c>
      <c r="W56" s="57" t="s">
        <v>281</v>
      </c>
      <c r="X56" s="57">
        <v>0.16429293190048738</v>
      </c>
      <c r="Y56" s="57" t="s">
        <v>281</v>
      </c>
      <c r="Z56" s="57" t="s">
        <v>281</v>
      </c>
      <c r="AA56" s="57">
        <v>3.138966159898958</v>
      </c>
      <c r="AC56" s="57" t="s">
        <v>281</v>
      </c>
      <c r="AD56" s="57">
        <v>2.1873147599288676</v>
      </c>
      <c r="BE56" s="81">
        <f t="shared" si="0"/>
        <v>0.83321929657125604</v>
      </c>
      <c r="BF56" s="57" t="s">
        <v>281</v>
      </c>
    </row>
    <row r="57" spans="1:58" x14ac:dyDescent="0.25">
      <c r="A57" s="54">
        <v>1889</v>
      </c>
      <c r="B57" s="57">
        <v>0.96391610838916109</v>
      </c>
      <c r="C57" s="57">
        <v>2.2644373503591379E-2</v>
      </c>
      <c r="D57" s="57" t="s">
        <v>281</v>
      </c>
      <c r="E57" s="57" t="s">
        <v>281</v>
      </c>
      <c r="F57" s="57">
        <v>10.500280478683621</v>
      </c>
      <c r="G57" s="57">
        <v>8.0637084779375314</v>
      </c>
      <c r="H57" s="57" t="s">
        <v>281</v>
      </c>
      <c r="I57" s="57" t="s">
        <v>281</v>
      </c>
      <c r="J57" s="57">
        <v>4.7336830703226216</v>
      </c>
      <c r="K57" s="57" t="s">
        <v>281</v>
      </c>
      <c r="L57" s="57" t="s">
        <v>281</v>
      </c>
      <c r="M57" s="57" t="s">
        <v>281</v>
      </c>
      <c r="N57" s="57">
        <v>1.2712665406427222</v>
      </c>
      <c r="O57" s="57">
        <v>1.8367346938775511</v>
      </c>
      <c r="P57" s="57">
        <v>5.9030878476518369</v>
      </c>
      <c r="Q57" s="57" t="s">
        <v>281</v>
      </c>
      <c r="R57" s="57" t="s">
        <v>281</v>
      </c>
      <c r="S57" s="57" t="s">
        <v>281</v>
      </c>
      <c r="T57" s="57" t="s">
        <v>281</v>
      </c>
      <c r="U57" s="57">
        <v>0.37028883743879765</v>
      </c>
      <c r="V57" s="57" t="s">
        <v>281</v>
      </c>
      <c r="W57" s="57" t="s">
        <v>281</v>
      </c>
      <c r="X57" s="57">
        <v>0.16309585960403181</v>
      </c>
      <c r="Y57" s="57" t="s">
        <v>281</v>
      </c>
      <c r="Z57" s="57" t="s">
        <v>281</v>
      </c>
      <c r="AA57" s="57">
        <v>3.1627840778351324</v>
      </c>
      <c r="AC57" s="57" t="s">
        <v>281</v>
      </c>
      <c r="AD57" s="57">
        <v>2.3502805727554179</v>
      </c>
      <c r="BE57" s="81">
        <f t="shared" si="0"/>
        <v>0.82780038615369711</v>
      </c>
      <c r="BF57" s="57" t="s">
        <v>281</v>
      </c>
    </row>
    <row r="58" spans="1:58" x14ac:dyDescent="0.25">
      <c r="A58" s="54">
        <v>1890</v>
      </c>
      <c r="B58" s="57">
        <v>0.94860548807917233</v>
      </c>
      <c r="C58" s="57">
        <v>2.2239347062731327E-2</v>
      </c>
      <c r="D58" s="57" t="s">
        <v>281</v>
      </c>
      <c r="E58" s="57" t="s">
        <v>281</v>
      </c>
      <c r="F58" s="57">
        <v>10.887096774193548</v>
      </c>
      <c r="G58" s="57">
        <v>7.9953248031496065</v>
      </c>
      <c r="H58" s="57" t="s">
        <v>281</v>
      </c>
      <c r="I58" s="57" t="s">
        <v>281</v>
      </c>
      <c r="J58" s="57">
        <v>4.7204297687314893</v>
      </c>
      <c r="K58" s="57" t="s">
        <v>281</v>
      </c>
      <c r="L58" s="57" t="s">
        <v>281</v>
      </c>
      <c r="M58" s="57" t="s">
        <v>281</v>
      </c>
      <c r="N58" s="57">
        <v>1.2332635983263598</v>
      </c>
      <c r="O58" s="57">
        <v>2.0266011521518128</v>
      </c>
      <c r="P58" s="57">
        <v>6.1344537815126055</v>
      </c>
      <c r="Q58" s="57" t="s">
        <v>281</v>
      </c>
      <c r="R58" s="57" t="s">
        <v>281</v>
      </c>
      <c r="S58" s="57" t="s">
        <v>281</v>
      </c>
      <c r="T58" s="57" t="s">
        <v>281</v>
      </c>
      <c r="U58" s="57">
        <v>0.40161582603443069</v>
      </c>
      <c r="V58" s="57" t="s">
        <v>281</v>
      </c>
      <c r="W58" s="57" t="s">
        <v>281</v>
      </c>
      <c r="X58" s="57">
        <v>0.15338321405335067</v>
      </c>
      <c r="Y58" s="57" t="s">
        <v>281</v>
      </c>
      <c r="Z58" s="57" t="s">
        <v>281</v>
      </c>
      <c r="AA58" s="57">
        <v>2.7797727272727268</v>
      </c>
      <c r="AC58" s="57" t="s">
        <v>281</v>
      </c>
      <c r="AD58" s="57">
        <v>2.6302486493317745</v>
      </c>
      <c r="BE58" s="81">
        <f t="shared" si="0"/>
        <v>0.83160292182845164</v>
      </c>
      <c r="BF58" s="57" t="s">
        <v>281</v>
      </c>
    </row>
    <row r="59" spans="1:58" x14ac:dyDescent="0.25">
      <c r="A59" s="54">
        <v>1891</v>
      </c>
      <c r="B59" s="57">
        <v>1.024072730910637</v>
      </c>
      <c r="C59" s="57">
        <v>1.8741129843985908E-2</v>
      </c>
      <c r="D59" s="57" t="s">
        <v>281</v>
      </c>
      <c r="E59" s="57" t="s">
        <v>281</v>
      </c>
      <c r="F59" s="57">
        <v>11.140102827763496</v>
      </c>
      <c r="G59" s="57">
        <v>8.0231992212848802</v>
      </c>
      <c r="H59" s="57" t="s">
        <v>281</v>
      </c>
      <c r="I59" s="57" t="s">
        <v>281</v>
      </c>
      <c r="J59" s="57">
        <v>4.8218226017577761</v>
      </c>
      <c r="K59" s="57" t="s">
        <v>281</v>
      </c>
      <c r="L59" s="57" t="s">
        <v>281</v>
      </c>
      <c r="M59" s="57" t="s">
        <v>281</v>
      </c>
      <c r="N59" s="57">
        <v>1.3892365456821025</v>
      </c>
      <c r="O59" s="57">
        <v>2.1384485666104553</v>
      </c>
      <c r="P59" s="57">
        <v>6.1663404052695627</v>
      </c>
      <c r="Q59" s="57" t="s">
        <v>281</v>
      </c>
      <c r="R59" s="57" t="s">
        <v>281</v>
      </c>
      <c r="S59" s="57" t="s">
        <v>281</v>
      </c>
      <c r="T59" s="57" t="s">
        <v>281</v>
      </c>
      <c r="U59" s="57">
        <v>0.4734357437242413</v>
      </c>
      <c r="V59" s="57" t="s">
        <v>281</v>
      </c>
      <c r="W59" s="57" t="s">
        <v>281</v>
      </c>
      <c r="X59" s="57">
        <v>0.1550234007689589</v>
      </c>
      <c r="Y59" s="57" t="s">
        <v>281</v>
      </c>
      <c r="Z59" s="57" t="s">
        <v>281</v>
      </c>
      <c r="AA59" s="57">
        <v>2.5247727272727047</v>
      </c>
      <c r="AC59" s="57" t="s">
        <v>281</v>
      </c>
      <c r="AD59" s="57">
        <v>2.6012969726985697</v>
      </c>
      <c r="BE59" s="81">
        <f t="shared" si="0"/>
        <v>0.83108416889031411</v>
      </c>
      <c r="BF59" s="57" t="s">
        <v>281</v>
      </c>
    </row>
    <row r="60" spans="1:58" x14ac:dyDescent="0.25">
      <c r="A60" s="54">
        <v>1892</v>
      </c>
      <c r="B60" s="57">
        <v>1.0204410771885082</v>
      </c>
      <c r="C60" s="57">
        <v>1.3953347711927981E-2</v>
      </c>
      <c r="D60" s="57" t="s">
        <v>281</v>
      </c>
      <c r="E60" s="57" t="s">
        <v>281</v>
      </c>
      <c r="F60" s="57">
        <v>11.871366279069768</v>
      </c>
      <c r="G60" s="57">
        <v>8.2763601348098224</v>
      </c>
      <c r="H60" s="57" t="s">
        <v>281</v>
      </c>
      <c r="I60" s="57" t="s">
        <v>281</v>
      </c>
      <c r="J60" s="57">
        <v>4.8454136080439207</v>
      </c>
      <c r="K60" s="57" t="s">
        <v>281</v>
      </c>
      <c r="L60" s="57" t="s">
        <v>281</v>
      </c>
      <c r="M60" s="57" t="s">
        <v>281</v>
      </c>
      <c r="N60" s="57">
        <v>1.3860561914672216</v>
      </c>
      <c r="O60" s="57">
        <v>2.2320119920053298</v>
      </c>
      <c r="P60" s="57">
        <v>6.0819740913620395</v>
      </c>
      <c r="Q60" s="57" t="s">
        <v>281</v>
      </c>
      <c r="R60" s="57" t="s">
        <v>281</v>
      </c>
      <c r="S60" s="57" t="s">
        <v>281</v>
      </c>
      <c r="T60" s="57" t="s">
        <v>281</v>
      </c>
      <c r="U60" s="57">
        <v>0.89959839357429716</v>
      </c>
      <c r="V60" s="57" t="s">
        <v>281</v>
      </c>
      <c r="W60" s="57" t="s">
        <v>281</v>
      </c>
      <c r="X60" s="57">
        <v>0.13686710534667709</v>
      </c>
      <c r="Y60" s="57" t="s">
        <v>281</v>
      </c>
      <c r="Z60" s="57" t="s">
        <v>281</v>
      </c>
      <c r="AA60" s="57">
        <v>2.2697727272727093</v>
      </c>
      <c r="AC60" s="57" t="s">
        <v>281</v>
      </c>
      <c r="AD60" s="57">
        <v>2.7823791753890963</v>
      </c>
      <c r="BE60" s="81">
        <f t="shared" si="0"/>
        <v>0.83594736611249876</v>
      </c>
      <c r="BF60" s="57" t="s">
        <v>281</v>
      </c>
    </row>
    <row r="61" spans="1:58" x14ac:dyDescent="0.25">
      <c r="A61" s="54">
        <v>1893</v>
      </c>
      <c r="B61" s="57">
        <v>0.96333783175888454</v>
      </c>
      <c r="C61" s="57">
        <v>1.3121004069713255E-2</v>
      </c>
      <c r="D61" s="57" t="s">
        <v>281</v>
      </c>
      <c r="E61" s="57" t="s">
        <v>281</v>
      </c>
      <c r="F61" s="57">
        <v>12.553568218587094</v>
      </c>
      <c r="G61" s="57">
        <v>8.3142857142857149</v>
      </c>
      <c r="H61" s="57" t="s">
        <v>281</v>
      </c>
      <c r="I61" s="57" t="s">
        <v>281</v>
      </c>
      <c r="J61" s="57">
        <v>4.781874071209006</v>
      </c>
      <c r="K61" s="57" t="s">
        <v>281</v>
      </c>
      <c r="L61" s="57" t="s">
        <v>281</v>
      </c>
      <c r="M61" s="57" t="s">
        <v>281</v>
      </c>
      <c r="N61" s="57">
        <v>1.424937707641196</v>
      </c>
      <c r="O61" s="57">
        <v>2.3032894736842104</v>
      </c>
      <c r="P61" s="57">
        <v>6.0432579890880751</v>
      </c>
      <c r="Q61" s="57" t="s">
        <v>281</v>
      </c>
      <c r="R61" s="57" t="s">
        <v>281</v>
      </c>
      <c r="S61" s="57" t="s">
        <v>281</v>
      </c>
      <c r="T61" s="57" t="s">
        <v>281</v>
      </c>
      <c r="U61" s="57">
        <v>0.95401195836716612</v>
      </c>
      <c r="V61" s="57" t="s">
        <v>281</v>
      </c>
      <c r="W61" s="57" t="s">
        <v>281</v>
      </c>
      <c r="X61" s="57">
        <v>0.14764211582478912</v>
      </c>
      <c r="Y61" s="57" t="s">
        <v>281</v>
      </c>
      <c r="Z61" s="57" t="s">
        <v>281</v>
      </c>
      <c r="AA61" s="57">
        <v>2.0147727272727272</v>
      </c>
      <c r="AC61" s="57" t="s">
        <v>281</v>
      </c>
      <c r="AD61" s="57">
        <v>2.625128289033333</v>
      </c>
      <c r="BE61" s="81">
        <f t="shared" si="0"/>
        <v>0.85402018746383368</v>
      </c>
      <c r="BF61" s="57" t="s">
        <v>281</v>
      </c>
    </row>
    <row r="62" spans="1:58" x14ac:dyDescent="0.25">
      <c r="A62" s="54">
        <v>1894</v>
      </c>
      <c r="B62" s="57">
        <v>1.0036698621929296</v>
      </c>
      <c r="C62" s="57">
        <v>1.3256516642502391E-2</v>
      </c>
      <c r="D62" s="57" t="s">
        <v>281</v>
      </c>
      <c r="E62" s="57" t="s">
        <v>281</v>
      </c>
      <c r="F62" s="57">
        <v>12.54589114194237</v>
      </c>
      <c r="G62" s="57">
        <v>8.7004709576138151</v>
      </c>
      <c r="H62" s="57" t="s">
        <v>281</v>
      </c>
      <c r="I62" s="57" t="s">
        <v>281</v>
      </c>
      <c r="J62" s="57">
        <v>5.1786713075669475</v>
      </c>
      <c r="K62" s="57" t="s">
        <v>281</v>
      </c>
      <c r="L62" s="57" t="s">
        <v>281</v>
      </c>
      <c r="M62" s="57" t="s">
        <v>281</v>
      </c>
      <c r="N62" s="57">
        <v>1.4941224994844298</v>
      </c>
      <c r="O62" s="57">
        <v>2.2726681832954174</v>
      </c>
      <c r="P62" s="57">
        <v>6.0125067551918479</v>
      </c>
      <c r="Q62" s="57" t="s">
        <v>281</v>
      </c>
      <c r="R62" s="57" t="s">
        <v>281</v>
      </c>
      <c r="S62" s="57" t="s">
        <v>281</v>
      </c>
      <c r="T62" s="57" t="s">
        <v>281</v>
      </c>
      <c r="U62" s="57">
        <v>1.2291910902696366</v>
      </c>
      <c r="V62" s="57" t="s">
        <v>281</v>
      </c>
      <c r="W62" s="57" t="s">
        <v>281</v>
      </c>
      <c r="X62" s="57">
        <v>0.18507569811632515</v>
      </c>
      <c r="Y62" s="57" t="s">
        <v>281</v>
      </c>
      <c r="Z62" s="57" t="s">
        <v>281</v>
      </c>
      <c r="AA62" s="57">
        <v>2.0768181818181826</v>
      </c>
      <c r="AC62" s="57" t="s">
        <v>281</v>
      </c>
      <c r="AD62" s="57">
        <v>2.5913686698472449</v>
      </c>
      <c r="BE62" s="81">
        <f t="shared" si="0"/>
        <v>0.84334978388858572</v>
      </c>
      <c r="BF62" s="57" t="s">
        <v>281</v>
      </c>
    </row>
    <row r="63" spans="1:58" x14ac:dyDescent="0.25">
      <c r="A63" s="54">
        <v>1895</v>
      </c>
      <c r="B63" s="57">
        <v>1.0157489151578631</v>
      </c>
      <c r="C63" s="57">
        <v>1.5852812193326789E-2</v>
      </c>
      <c r="D63" s="57" t="s">
        <v>281</v>
      </c>
      <c r="E63" s="57" t="s">
        <v>281</v>
      </c>
      <c r="F63" s="57">
        <v>12.930369718309858</v>
      </c>
      <c r="G63" s="57">
        <v>8.9958068022984943</v>
      </c>
      <c r="H63" s="57">
        <v>3.7847309136420524</v>
      </c>
      <c r="I63" s="57" t="s">
        <v>281</v>
      </c>
      <c r="J63" s="57">
        <v>5.1882731370251971</v>
      </c>
      <c r="K63" s="57" t="s">
        <v>281</v>
      </c>
      <c r="L63" s="57" t="s">
        <v>281</v>
      </c>
      <c r="M63" s="57" t="s">
        <v>281</v>
      </c>
      <c r="N63" s="57">
        <v>1.603860294117647</v>
      </c>
      <c r="O63" s="57">
        <v>2.5158959537572256</v>
      </c>
      <c r="P63" s="57">
        <v>6.0465056984778567</v>
      </c>
      <c r="Q63" s="57" t="s">
        <v>281</v>
      </c>
      <c r="R63" s="57" t="s">
        <v>281</v>
      </c>
      <c r="S63" s="57" t="s">
        <v>281</v>
      </c>
      <c r="T63" s="57" t="s">
        <v>281</v>
      </c>
      <c r="U63" s="57">
        <v>1.0669866899410867</v>
      </c>
      <c r="V63" s="57" t="s">
        <v>281</v>
      </c>
      <c r="W63" s="57" t="s">
        <v>281</v>
      </c>
      <c r="X63" s="57">
        <v>0.2055161504311884</v>
      </c>
      <c r="Y63" s="57" t="s">
        <v>281</v>
      </c>
      <c r="Z63" s="57" t="s">
        <v>281</v>
      </c>
      <c r="AA63" s="57">
        <v>2.1388636363636375</v>
      </c>
      <c r="AC63" s="57" t="s">
        <v>281</v>
      </c>
      <c r="AD63" s="57">
        <v>2.71413437173412</v>
      </c>
      <c r="BE63" s="81">
        <f t="shared" si="0"/>
        <v>0.84604349653343947</v>
      </c>
      <c r="BF63" s="57" t="s">
        <v>281</v>
      </c>
    </row>
    <row r="64" spans="1:58" x14ac:dyDescent="0.25">
      <c r="A64" s="54">
        <v>1896</v>
      </c>
      <c r="B64" s="57">
        <v>1.0392366640127388</v>
      </c>
      <c r="C64" s="57">
        <v>1.4685077815074762E-2</v>
      </c>
      <c r="D64" s="57" t="s">
        <v>281</v>
      </c>
      <c r="E64" s="57" t="s">
        <v>281</v>
      </c>
      <c r="F64" s="57">
        <v>13.835598536330371</v>
      </c>
      <c r="G64" s="57">
        <v>9.2231290421927934</v>
      </c>
      <c r="H64" s="57">
        <v>3.9569604612850076</v>
      </c>
      <c r="I64" s="57" t="s">
        <v>281</v>
      </c>
      <c r="J64" s="57">
        <v>5.5095087163232961</v>
      </c>
      <c r="K64" s="57" t="s">
        <v>281</v>
      </c>
      <c r="L64" s="57" t="s">
        <v>281</v>
      </c>
      <c r="M64" s="57" t="s">
        <v>281</v>
      </c>
      <c r="N64" s="57">
        <v>1.9162112932604736</v>
      </c>
      <c r="O64" s="57">
        <v>2.7519834973024437</v>
      </c>
      <c r="P64" s="57">
        <v>6.2501578322684912</v>
      </c>
      <c r="Q64" s="57" t="s">
        <v>281</v>
      </c>
      <c r="R64" s="57" t="s">
        <v>281</v>
      </c>
      <c r="S64" s="57" t="s">
        <v>281</v>
      </c>
      <c r="T64" s="57" t="s">
        <v>281</v>
      </c>
      <c r="U64" s="57">
        <v>1.2164620938628159</v>
      </c>
      <c r="V64" s="57" t="s">
        <v>281</v>
      </c>
      <c r="W64" s="57" t="s">
        <v>281</v>
      </c>
      <c r="X64" s="57">
        <v>0.21405767717726798</v>
      </c>
      <c r="Y64" s="57" t="s">
        <v>281</v>
      </c>
      <c r="Z64" s="57" t="s">
        <v>281</v>
      </c>
      <c r="AA64" s="57">
        <v>2.2009090909090903</v>
      </c>
      <c r="AC64" s="57" t="s">
        <v>281</v>
      </c>
      <c r="AD64" s="57">
        <v>2.5591967510293561</v>
      </c>
      <c r="BE64" s="81">
        <f t="shared" si="0"/>
        <v>0.84782083914124884</v>
      </c>
      <c r="BF64" s="57" t="s">
        <v>281</v>
      </c>
    </row>
    <row r="65" spans="1:58" x14ac:dyDescent="0.25">
      <c r="A65" s="54">
        <v>1897</v>
      </c>
      <c r="B65" s="57">
        <v>1.0706850401506891</v>
      </c>
      <c r="C65" s="57">
        <v>1.4950568957669549E-2</v>
      </c>
      <c r="D65" s="57" t="s">
        <v>281</v>
      </c>
      <c r="E65" s="57" t="s">
        <v>281</v>
      </c>
      <c r="F65" s="57">
        <v>14.034753363228699</v>
      </c>
      <c r="G65" s="57">
        <v>9.5113011606597428</v>
      </c>
      <c r="H65" s="57">
        <v>4.099715678310317</v>
      </c>
      <c r="I65" s="57" t="s">
        <v>281</v>
      </c>
      <c r="J65" s="57">
        <v>5.5561622464898592</v>
      </c>
      <c r="K65" s="57" t="s">
        <v>281</v>
      </c>
      <c r="L65" s="57" t="s">
        <v>281</v>
      </c>
      <c r="M65" s="57" t="s">
        <v>281</v>
      </c>
      <c r="N65" s="57">
        <v>2.0351985559566788</v>
      </c>
      <c r="O65" s="57">
        <v>2.9077791718946049</v>
      </c>
      <c r="P65" s="57">
        <v>6.3999549853702451</v>
      </c>
      <c r="Q65" s="57" t="s">
        <v>281</v>
      </c>
      <c r="R65" s="57" t="s">
        <v>281</v>
      </c>
      <c r="S65" s="57" t="s">
        <v>281</v>
      </c>
      <c r="T65" s="57" t="s">
        <v>281</v>
      </c>
      <c r="U65" s="57">
        <v>1.1457243208372159</v>
      </c>
      <c r="V65" s="57" t="s">
        <v>281</v>
      </c>
      <c r="W65" s="57" t="s">
        <v>281</v>
      </c>
      <c r="X65" s="57">
        <v>0.20135156694020392</v>
      </c>
      <c r="Y65" s="57" t="s">
        <v>281</v>
      </c>
      <c r="Z65" s="57" t="s">
        <v>281</v>
      </c>
      <c r="AA65" s="57">
        <v>2.2397727272727264</v>
      </c>
      <c r="AC65" s="57" t="s">
        <v>281</v>
      </c>
      <c r="AD65" s="57">
        <v>2.7321273336920977</v>
      </c>
      <c r="BE65" s="81">
        <f t="shared" si="0"/>
        <v>0.844192325195807</v>
      </c>
      <c r="BF65" s="57" t="s">
        <v>281</v>
      </c>
    </row>
    <row r="66" spans="1:58" x14ac:dyDescent="0.25">
      <c r="A66" s="54">
        <v>1898</v>
      </c>
      <c r="B66" s="57">
        <v>1.1604402935290192</v>
      </c>
      <c r="C66" s="57">
        <v>1.7985903614457829E-2</v>
      </c>
      <c r="D66" s="57" t="s">
        <v>281</v>
      </c>
      <c r="E66" s="57" t="s">
        <v>281</v>
      </c>
      <c r="F66" s="57">
        <v>14.034836065573771</v>
      </c>
      <c r="G66" s="57">
        <v>9.8299515445184742</v>
      </c>
      <c r="H66" s="57">
        <v>4.1251501802162602</v>
      </c>
      <c r="I66" s="57" t="s">
        <v>281</v>
      </c>
      <c r="J66" s="57">
        <v>5.5924781529012568</v>
      </c>
      <c r="K66" s="57" t="s">
        <v>281</v>
      </c>
      <c r="L66" s="57" t="s">
        <v>281</v>
      </c>
      <c r="M66" s="57">
        <v>1.4319408354987009</v>
      </c>
      <c r="N66" s="57">
        <v>2.2634034948371724</v>
      </c>
      <c r="O66" s="57">
        <v>3.0311531308121511</v>
      </c>
      <c r="P66" s="57">
        <v>6.4946385676431984</v>
      </c>
      <c r="Q66" s="57" t="s">
        <v>281</v>
      </c>
      <c r="R66" s="57" t="s">
        <v>281</v>
      </c>
      <c r="S66" s="57" t="s">
        <v>281</v>
      </c>
      <c r="T66" s="57" t="s">
        <v>281</v>
      </c>
      <c r="U66" s="57">
        <v>1.1298035866780529</v>
      </c>
      <c r="V66" s="57" t="s">
        <v>281</v>
      </c>
      <c r="W66" s="57" t="s">
        <v>281</v>
      </c>
      <c r="X66" s="57">
        <v>0.21891388352194305</v>
      </c>
      <c r="Y66" s="57" t="s">
        <v>281</v>
      </c>
      <c r="Z66" s="57" t="s">
        <v>281</v>
      </c>
      <c r="AA66" s="57">
        <v>2.25</v>
      </c>
      <c r="AC66" s="57" t="s">
        <v>281</v>
      </c>
      <c r="AD66" s="57">
        <v>2.6226264214364132</v>
      </c>
      <c r="BE66" s="81">
        <f t="shared" si="0"/>
        <v>0.87536014799210449</v>
      </c>
      <c r="BF66" s="57" t="s">
        <v>281</v>
      </c>
    </row>
    <row r="67" spans="1:58" x14ac:dyDescent="0.25">
      <c r="A67" s="54">
        <v>1899</v>
      </c>
      <c r="B67" s="57">
        <v>1.1975287327973165</v>
      </c>
      <c r="C67" s="57">
        <v>1.9557313674368425E-2</v>
      </c>
      <c r="D67" s="57" t="s">
        <v>281</v>
      </c>
      <c r="E67" s="57" t="s">
        <v>281</v>
      </c>
      <c r="F67" s="57">
        <v>14.296534234995773</v>
      </c>
      <c r="G67" s="57">
        <v>9.9720054037826475</v>
      </c>
      <c r="H67" s="57">
        <v>4.3203557312252956</v>
      </c>
      <c r="I67" s="57" t="s">
        <v>281</v>
      </c>
      <c r="J67" s="57">
        <v>5.5916648007165248</v>
      </c>
      <c r="K67" s="57" t="s">
        <v>281</v>
      </c>
      <c r="L67" s="57" t="s">
        <v>281</v>
      </c>
      <c r="M67" s="57">
        <v>1.4431952662721894</v>
      </c>
      <c r="N67" s="57">
        <v>2.622047244094488</v>
      </c>
      <c r="O67" s="57">
        <v>3.0312595770763102</v>
      </c>
      <c r="P67" s="57">
        <v>6.6496210727687437</v>
      </c>
      <c r="Q67" s="57" t="s">
        <v>281</v>
      </c>
      <c r="R67" s="57" t="s">
        <v>281</v>
      </c>
      <c r="S67" s="57" t="s">
        <v>281</v>
      </c>
      <c r="T67" s="57" t="s">
        <v>281</v>
      </c>
      <c r="U67" s="57">
        <v>1.0899455945735885</v>
      </c>
      <c r="V67" s="57" t="s">
        <v>281</v>
      </c>
      <c r="W67" s="57" t="s">
        <v>281</v>
      </c>
      <c r="X67" s="57">
        <v>0.21477236176496381</v>
      </c>
      <c r="Y67" s="57" t="s">
        <v>281</v>
      </c>
      <c r="Z67" s="57" t="s">
        <v>281</v>
      </c>
      <c r="AA67" s="57">
        <v>2.3522727272727275</v>
      </c>
      <c r="AC67" s="57" t="s">
        <v>281</v>
      </c>
      <c r="AD67" s="57">
        <v>2.7704385345780453</v>
      </c>
      <c r="BE67" s="81">
        <f t="shared" si="0"/>
        <v>0.8696232089644973</v>
      </c>
      <c r="BF67" s="57" t="s">
        <v>281</v>
      </c>
    </row>
    <row r="68" spans="1:58" x14ac:dyDescent="0.25">
      <c r="A68" s="54">
        <v>1900</v>
      </c>
      <c r="B68" s="57">
        <v>1.1609685206167792</v>
      </c>
      <c r="C68" s="57">
        <v>2.1892054753756881E-2</v>
      </c>
      <c r="D68" s="57" t="s">
        <v>281</v>
      </c>
      <c r="E68" s="57" t="s">
        <v>281</v>
      </c>
      <c r="F68" s="57">
        <v>14.368658965344048</v>
      </c>
      <c r="G68" s="57">
        <v>9.9182169965768718</v>
      </c>
      <c r="H68" s="57">
        <v>4.303201874267863</v>
      </c>
      <c r="I68" s="57" t="s">
        <v>281</v>
      </c>
      <c r="J68" s="57">
        <v>5.5386206516143268</v>
      </c>
      <c r="K68" s="57" t="s">
        <v>281</v>
      </c>
      <c r="L68" s="57" t="s">
        <v>281</v>
      </c>
      <c r="M68" s="57">
        <v>1.3871061843640606</v>
      </c>
      <c r="N68" s="57">
        <v>2.5468047684189954</v>
      </c>
      <c r="O68" s="57">
        <v>3.023181818181818</v>
      </c>
      <c r="P68" s="57">
        <v>6.4512209938039122</v>
      </c>
      <c r="Q68" s="57" t="s">
        <v>281</v>
      </c>
      <c r="R68" s="57" t="s">
        <v>281</v>
      </c>
      <c r="S68" s="57" t="s">
        <v>281</v>
      </c>
      <c r="T68" s="57" t="s">
        <v>281</v>
      </c>
      <c r="U68" s="57">
        <v>0.98309246527290584</v>
      </c>
      <c r="V68" s="57" t="s">
        <v>281</v>
      </c>
      <c r="W68" s="57" t="s">
        <v>281</v>
      </c>
      <c r="X68" s="57">
        <v>0.20768674698795181</v>
      </c>
      <c r="Y68" s="57" t="s">
        <v>281</v>
      </c>
      <c r="Z68" s="57" t="s">
        <v>281</v>
      </c>
      <c r="AA68" s="57">
        <v>2.4545454545454546</v>
      </c>
      <c r="AC68" s="57" t="s">
        <v>281</v>
      </c>
      <c r="AD68" s="57">
        <v>2.768650757288162</v>
      </c>
      <c r="BE68" s="81">
        <f t="shared" ref="BE68:BE131" si="1">IFERROR((STDEVA(B68:BB68))/(AVERAGE(B68:BB68)),"")</f>
        <v>0.87510871557239245</v>
      </c>
      <c r="BF68" s="57" t="s">
        <v>281</v>
      </c>
    </row>
    <row r="69" spans="1:58" x14ac:dyDescent="0.25">
      <c r="A69" s="54">
        <v>1901</v>
      </c>
      <c r="B69" s="57">
        <v>1.1572219488188977</v>
      </c>
      <c r="C69" s="57">
        <v>2.1632117134473456E-2</v>
      </c>
      <c r="D69" s="57" t="s">
        <v>281</v>
      </c>
      <c r="E69" s="57" t="s">
        <v>281</v>
      </c>
      <c r="F69" s="57">
        <v>14.186743993371996</v>
      </c>
      <c r="G69" s="57">
        <v>9.6464490516100572</v>
      </c>
      <c r="H69" s="57">
        <v>4.2102929838087899</v>
      </c>
      <c r="I69" s="57" t="s">
        <v>281</v>
      </c>
      <c r="J69" s="57">
        <v>5.1904770529213602</v>
      </c>
      <c r="K69" s="57" t="s">
        <v>281</v>
      </c>
      <c r="L69" s="57" t="s">
        <v>281</v>
      </c>
      <c r="M69" s="57">
        <v>1.4324841984294197</v>
      </c>
      <c r="N69" s="57">
        <v>2.7291505042668733</v>
      </c>
      <c r="O69" s="57">
        <v>2.7234360969769527</v>
      </c>
      <c r="P69" s="57">
        <v>6.3061534017044636</v>
      </c>
      <c r="Q69" s="57" t="s">
        <v>281</v>
      </c>
      <c r="R69" s="57" t="s">
        <v>281</v>
      </c>
      <c r="S69" s="57" t="s">
        <v>281</v>
      </c>
      <c r="T69" s="57" t="s">
        <v>281</v>
      </c>
      <c r="U69" s="57">
        <v>0.96055713568679946</v>
      </c>
      <c r="V69" s="57" t="s">
        <v>281</v>
      </c>
      <c r="W69" s="57" t="s">
        <v>281</v>
      </c>
      <c r="X69" s="57">
        <v>0.20119183013600775</v>
      </c>
      <c r="Y69" s="57" t="s">
        <v>281</v>
      </c>
      <c r="Z69" s="57" t="s">
        <v>281</v>
      </c>
      <c r="AA69" s="57">
        <v>2.3665909090909167</v>
      </c>
      <c r="AC69" s="57" t="s">
        <v>281</v>
      </c>
      <c r="AD69" s="57">
        <v>3.021646466721446</v>
      </c>
      <c r="BE69" s="81">
        <f t="shared" si="1"/>
        <v>0.8731060591407096</v>
      </c>
      <c r="BF69" s="57" t="s">
        <v>281</v>
      </c>
    </row>
    <row r="70" spans="1:58" x14ac:dyDescent="0.25">
      <c r="A70" s="54">
        <v>1902</v>
      </c>
      <c r="B70" s="57">
        <v>1.2146120403802225</v>
      </c>
      <c r="C70" s="57">
        <v>2.3337556960164631E-2</v>
      </c>
      <c r="D70" s="57" t="s">
        <v>281</v>
      </c>
      <c r="E70" s="57" t="s">
        <v>281</v>
      </c>
      <c r="F70" s="57">
        <v>13.742744712247909</v>
      </c>
      <c r="G70" s="57">
        <v>9.7522816166883963</v>
      </c>
      <c r="H70" s="57">
        <v>4.1036980556614564</v>
      </c>
      <c r="I70" s="57" t="s">
        <v>281</v>
      </c>
      <c r="J70" s="57">
        <v>5.209280978183374</v>
      </c>
      <c r="K70" s="57" t="s">
        <v>281</v>
      </c>
      <c r="L70" s="57" t="s">
        <v>281</v>
      </c>
      <c r="M70" s="57">
        <v>1.3622997172478795</v>
      </c>
      <c r="N70" s="57">
        <v>2.5523423944476575</v>
      </c>
      <c r="O70" s="57">
        <v>2.7473404255319145</v>
      </c>
      <c r="P70" s="57">
        <v>6.1957844986035857</v>
      </c>
      <c r="Q70" s="57" t="s">
        <v>281</v>
      </c>
      <c r="R70" s="57" t="s">
        <v>281</v>
      </c>
      <c r="S70" s="57" t="s">
        <v>281</v>
      </c>
      <c r="T70" s="57" t="s">
        <v>281</v>
      </c>
      <c r="U70" s="57">
        <v>0.841669206683477</v>
      </c>
      <c r="V70" s="57" t="s">
        <v>281</v>
      </c>
      <c r="W70" s="57" t="s">
        <v>281</v>
      </c>
      <c r="X70" s="57">
        <v>0.2294739159145939</v>
      </c>
      <c r="Y70" s="57" t="s">
        <v>281</v>
      </c>
      <c r="Z70" s="57" t="s">
        <v>281</v>
      </c>
      <c r="AA70" s="57">
        <v>2.2786363636363944</v>
      </c>
      <c r="AC70" s="57" t="s">
        <v>281</v>
      </c>
      <c r="AD70" s="57">
        <v>3.1081931319130729</v>
      </c>
      <c r="BE70" s="81">
        <f t="shared" si="1"/>
        <v>0.87109926070969257</v>
      </c>
      <c r="BF70" s="57" t="s">
        <v>281</v>
      </c>
    </row>
    <row r="71" spans="1:58" x14ac:dyDescent="0.25">
      <c r="A71" s="54">
        <v>1903</v>
      </c>
      <c r="B71" s="57">
        <v>1.2619771490217231</v>
      </c>
      <c r="C71" s="57">
        <v>2.8480766989159571E-2</v>
      </c>
      <c r="D71" s="57" t="s">
        <v>281</v>
      </c>
      <c r="E71" s="57" t="s">
        <v>281</v>
      </c>
      <c r="F71" s="57">
        <v>13.258354964308891</v>
      </c>
      <c r="G71" s="57">
        <v>9.9589109618407896</v>
      </c>
      <c r="H71" s="57">
        <v>4.0098002261590651</v>
      </c>
      <c r="I71" s="57" t="s">
        <v>281</v>
      </c>
      <c r="J71" s="57">
        <v>5.2142267787862311</v>
      </c>
      <c r="K71" s="57" t="s">
        <v>281</v>
      </c>
      <c r="L71" s="57" t="s">
        <v>281</v>
      </c>
      <c r="M71" s="57">
        <v>1.3694562998701059</v>
      </c>
      <c r="N71" s="57">
        <v>2.5937619961612284</v>
      </c>
      <c r="O71" s="57">
        <v>2.8315344224037338</v>
      </c>
      <c r="P71" s="57">
        <v>6.0971452918619518</v>
      </c>
      <c r="Q71" s="57" t="s">
        <v>281</v>
      </c>
      <c r="R71" s="57" t="s">
        <v>281</v>
      </c>
      <c r="S71" s="57" t="s">
        <v>281</v>
      </c>
      <c r="T71" s="57" t="s">
        <v>281</v>
      </c>
      <c r="U71" s="57">
        <v>0.88597312479347956</v>
      </c>
      <c r="V71" s="57" t="s">
        <v>281</v>
      </c>
      <c r="W71" s="57" t="s">
        <v>281</v>
      </c>
      <c r="X71" s="57">
        <v>0.22290526805942348</v>
      </c>
      <c r="Y71" s="57" t="s">
        <v>281</v>
      </c>
      <c r="Z71" s="57" t="s">
        <v>281</v>
      </c>
      <c r="AA71" s="57">
        <v>2.190681818181818</v>
      </c>
      <c r="AC71" s="57" t="s">
        <v>281</v>
      </c>
      <c r="AD71" s="57">
        <v>3.1543251056259729</v>
      </c>
      <c r="BE71" s="81">
        <f t="shared" si="1"/>
        <v>0.86233215727486268</v>
      </c>
      <c r="BF71" s="57" t="s">
        <v>281</v>
      </c>
    </row>
    <row r="72" spans="1:58" x14ac:dyDescent="0.25">
      <c r="A72" s="54">
        <v>1904</v>
      </c>
      <c r="B72" s="57">
        <v>1.1847206245869943</v>
      </c>
      <c r="C72" s="57">
        <v>2.8594241064968887E-2</v>
      </c>
      <c r="D72" s="57" t="s">
        <v>281</v>
      </c>
      <c r="E72" s="57" t="s">
        <v>281</v>
      </c>
      <c r="F72" s="57">
        <v>13.515173410404625</v>
      </c>
      <c r="G72" s="57">
        <v>10.108806096528365</v>
      </c>
      <c r="H72" s="57">
        <v>4.045132413278627</v>
      </c>
      <c r="I72" s="57" t="s">
        <v>281</v>
      </c>
      <c r="J72" s="57">
        <v>5.3152094938241712</v>
      </c>
      <c r="K72" s="57" t="s">
        <v>281</v>
      </c>
      <c r="L72" s="57" t="s">
        <v>281</v>
      </c>
      <c r="M72" s="57">
        <v>1.3812614259597806</v>
      </c>
      <c r="N72" s="57">
        <v>2.7269605037206639</v>
      </c>
      <c r="O72" s="57">
        <v>2.8410138248847931</v>
      </c>
      <c r="P72" s="57">
        <v>5.9147051230902816</v>
      </c>
      <c r="Q72" s="57" t="s">
        <v>281</v>
      </c>
      <c r="R72" s="57" t="s">
        <v>281</v>
      </c>
      <c r="S72" s="57" t="s">
        <v>281</v>
      </c>
      <c r="T72" s="57" t="s">
        <v>281</v>
      </c>
      <c r="U72" s="57">
        <v>1.0085378868729991</v>
      </c>
      <c r="V72" s="57" t="s">
        <v>281</v>
      </c>
      <c r="W72" s="57" t="s">
        <v>281</v>
      </c>
      <c r="X72" s="57">
        <v>0.23947198068478048</v>
      </c>
      <c r="Y72" s="57" t="s">
        <v>281</v>
      </c>
      <c r="Z72" s="57" t="s">
        <v>281</v>
      </c>
      <c r="AA72" s="57">
        <v>2.2090909090909037</v>
      </c>
      <c r="AC72" s="57" t="s">
        <v>281</v>
      </c>
      <c r="AD72" s="57">
        <v>3.176213857064921</v>
      </c>
      <c r="BE72" s="81">
        <f t="shared" si="1"/>
        <v>0.86378981641331731</v>
      </c>
      <c r="BF72" s="57" t="s">
        <v>281</v>
      </c>
    </row>
    <row r="73" spans="1:58" x14ac:dyDescent="0.25">
      <c r="A73" s="54">
        <v>1905</v>
      </c>
      <c r="B73" s="57">
        <v>1.2815480557593544</v>
      </c>
      <c r="C73" s="57">
        <v>3.930748387096774E-2</v>
      </c>
      <c r="D73" s="57" t="s">
        <v>281</v>
      </c>
      <c r="E73" s="57" t="s">
        <v>281</v>
      </c>
      <c r="F73" s="57">
        <v>12.827002542911634</v>
      </c>
      <c r="G73" s="57">
        <v>10.408641114982579</v>
      </c>
      <c r="H73" s="57">
        <v>4.0483394833948338</v>
      </c>
      <c r="I73" s="57" t="s">
        <v>281</v>
      </c>
      <c r="J73" s="57">
        <v>5.2727133210558623</v>
      </c>
      <c r="K73" s="57" t="s">
        <v>281</v>
      </c>
      <c r="L73" s="57" t="s">
        <v>281</v>
      </c>
      <c r="M73" s="57">
        <v>1.3343541704197441</v>
      </c>
      <c r="N73" s="57">
        <v>2.7351269420234936</v>
      </c>
      <c r="O73" s="57">
        <v>3.0515746893961282</v>
      </c>
      <c r="P73" s="57">
        <v>5.7018217351853142</v>
      </c>
      <c r="Q73" s="57" t="s">
        <v>281</v>
      </c>
      <c r="R73" s="57" t="s">
        <v>281</v>
      </c>
      <c r="S73" s="57" t="s">
        <v>281</v>
      </c>
      <c r="T73" s="57" t="s">
        <v>281</v>
      </c>
      <c r="U73" s="57">
        <v>0.99986401958118032</v>
      </c>
      <c r="V73" s="57" t="s">
        <v>281</v>
      </c>
      <c r="W73" s="57" t="s">
        <v>281</v>
      </c>
      <c r="X73" s="57">
        <v>0.28183916891111954</v>
      </c>
      <c r="Y73" s="57" t="s">
        <v>281</v>
      </c>
      <c r="Z73" s="57" t="s">
        <v>281</v>
      </c>
      <c r="AA73" s="57">
        <v>2.2274999999999991</v>
      </c>
      <c r="AC73" s="57" t="s">
        <v>281</v>
      </c>
      <c r="AD73" s="57">
        <v>3.4407643766266176</v>
      </c>
      <c r="BE73" s="81">
        <f t="shared" si="1"/>
        <v>0.84761334742497563</v>
      </c>
      <c r="BF73" s="57" t="s">
        <v>281</v>
      </c>
    </row>
    <row r="74" spans="1:58" x14ac:dyDescent="0.25">
      <c r="A74" s="54">
        <v>1906</v>
      </c>
      <c r="B74" s="57">
        <v>1.2521127448585805</v>
      </c>
      <c r="C74" s="57">
        <v>4.6082012689560983E-2</v>
      </c>
      <c r="D74" s="57" t="s">
        <v>281</v>
      </c>
      <c r="E74" s="57" t="s">
        <v>281</v>
      </c>
      <c r="F74" s="57">
        <v>13.558754129306276</v>
      </c>
      <c r="G74" s="57">
        <v>10.223890879030034</v>
      </c>
      <c r="H74" s="57">
        <v>4.0994162714337836</v>
      </c>
      <c r="I74" s="57" t="s">
        <v>281</v>
      </c>
      <c r="J74" s="57">
        <v>5.2420184596761992</v>
      </c>
      <c r="K74" s="57" t="s">
        <v>281</v>
      </c>
      <c r="L74" s="57" t="s">
        <v>281</v>
      </c>
      <c r="M74" s="57">
        <v>1.3375355113636365</v>
      </c>
      <c r="N74" s="57">
        <v>2.7880526810912514</v>
      </c>
      <c r="O74" s="57">
        <v>3.1310393258426967</v>
      </c>
      <c r="P74" s="57">
        <v>5.7649731325384561</v>
      </c>
      <c r="Q74" s="57" t="s">
        <v>281</v>
      </c>
      <c r="R74" s="57" t="s">
        <v>281</v>
      </c>
      <c r="S74" s="57" t="s">
        <v>281</v>
      </c>
      <c r="T74" s="57" t="s">
        <v>281</v>
      </c>
      <c r="U74" s="57">
        <v>1.1479405806887237</v>
      </c>
      <c r="V74" s="57" t="s">
        <v>281</v>
      </c>
      <c r="W74" s="57" t="s">
        <v>281</v>
      </c>
      <c r="X74" s="57">
        <v>0.29160674270042475</v>
      </c>
      <c r="Y74" s="57" t="s">
        <v>281</v>
      </c>
      <c r="Z74" s="57" t="s">
        <v>281</v>
      </c>
      <c r="AA74" s="57">
        <v>2.2459090909090875</v>
      </c>
      <c r="AC74" s="57" t="s">
        <v>281</v>
      </c>
      <c r="AD74" s="57">
        <v>3.618048268625393</v>
      </c>
      <c r="BE74" s="81">
        <f t="shared" si="1"/>
        <v>0.85142462036086775</v>
      </c>
      <c r="BF74" s="57" t="s">
        <v>281</v>
      </c>
    </row>
    <row r="75" spans="1:58" x14ac:dyDescent="0.25">
      <c r="A75" s="54">
        <v>1907</v>
      </c>
      <c r="B75" s="57">
        <v>1.2956377314249425</v>
      </c>
      <c r="C75" s="57">
        <v>5.6810881340630816E-2</v>
      </c>
      <c r="D75" s="57" t="s">
        <v>281</v>
      </c>
      <c r="E75" s="57" t="s">
        <v>281</v>
      </c>
      <c r="F75" s="57">
        <v>13.791543373306338</v>
      </c>
      <c r="G75" s="57">
        <v>9.906991005723631</v>
      </c>
      <c r="H75" s="57">
        <v>3.9810810810810811</v>
      </c>
      <c r="I75" s="57" t="s">
        <v>281</v>
      </c>
      <c r="J75" s="57">
        <v>4.9766908072454878</v>
      </c>
      <c r="K75" s="57" t="s">
        <v>281</v>
      </c>
      <c r="L75" s="57" t="s">
        <v>281</v>
      </c>
      <c r="M75" s="57">
        <v>1.2845884413309983</v>
      </c>
      <c r="N75" s="57">
        <v>2.6477506066828447</v>
      </c>
      <c r="O75" s="57">
        <v>3.1502497225305217</v>
      </c>
      <c r="P75" s="57">
        <v>5.6938061595445504</v>
      </c>
      <c r="Q75" s="57" t="s">
        <v>281</v>
      </c>
      <c r="R75" s="57" t="s">
        <v>281</v>
      </c>
      <c r="S75" s="57" t="s">
        <v>281</v>
      </c>
      <c r="T75" s="57" t="s">
        <v>281</v>
      </c>
      <c r="U75" s="57">
        <v>1.2660587367574092</v>
      </c>
      <c r="V75" s="57" t="s">
        <v>281</v>
      </c>
      <c r="W75" s="57" t="s">
        <v>281</v>
      </c>
      <c r="X75" s="57">
        <v>0.26858684359072943</v>
      </c>
      <c r="Y75" s="57" t="s">
        <v>281</v>
      </c>
      <c r="Z75" s="57" t="s">
        <v>281</v>
      </c>
      <c r="AA75" s="57">
        <v>2.2643181818181817</v>
      </c>
      <c r="AC75" s="57" t="s">
        <v>281</v>
      </c>
      <c r="AD75" s="57">
        <v>3.5664479785662762</v>
      </c>
      <c r="BE75" s="81">
        <f t="shared" si="1"/>
        <v>0.85668791164609803</v>
      </c>
      <c r="BF75" s="57" t="s">
        <v>281</v>
      </c>
    </row>
    <row r="76" spans="1:58" x14ac:dyDescent="0.25">
      <c r="A76" s="54">
        <v>1908</v>
      </c>
      <c r="B76" s="57">
        <v>1.2481727817570532</v>
      </c>
      <c r="C76" s="57">
        <v>6.8969531643444687E-2</v>
      </c>
      <c r="D76" s="57" t="s">
        <v>281</v>
      </c>
      <c r="E76" s="57" t="s">
        <v>281</v>
      </c>
      <c r="F76" s="57">
        <v>14.332690824980725</v>
      </c>
      <c r="G76" s="57">
        <v>9.4639050060720553</v>
      </c>
      <c r="H76" s="57">
        <v>4.0354218583125672</v>
      </c>
      <c r="I76" s="57" t="s">
        <v>281</v>
      </c>
      <c r="J76" s="57">
        <v>4.6675355876248226</v>
      </c>
      <c r="K76" s="57" t="s">
        <v>281</v>
      </c>
      <c r="L76" s="57" t="s">
        <v>281</v>
      </c>
      <c r="M76" s="57">
        <v>1.2023850674040788</v>
      </c>
      <c r="N76" s="57">
        <v>2.5972427831236122</v>
      </c>
      <c r="O76" s="57">
        <v>3.1192761173567316</v>
      </c>
      <c r="P76" s="57">
        <v>5.5357628501495784</v>
      </c>
      <c r="Q76" s="57" t="s">
        <v>281</v>
      </c>
      <c r="R76" s="57" t="s">
        <v>281</v>
      </c>
      <c r="S76" s="57" t="s">
        <v>281</v>
      </c>
      <c r="T76" s="57" t="s">
        <v>281</v>
      </c>
      <c r="U76" s="57">
        <v>1.4358769476628046</v>
      </c>
      <c r="V76" s="57" t="s">
        <v>281</v>
      </c>
      <c r="W76" s="57" t="s">
        <v>281</v>
      </c>
      <c r="X76" s="57">
        <v>0.27641978571085368</v>
      </c>
      <c r="Y76" s="57" t="s">
        <v>281</v>
      </c>
      <c r="Z76" s="57" t="s">
        <v>281</v>
      </c>
      <c r="AA76" s="57">
        <v>2.2888636363636357</v>
      </c>
      <c r="AC76" s="57" t="s">
        <v>281</v>
      </c>
      <c r="AD76" s="57">
        <v>3.3521980798383022</v>
      </c>
      <c r="BE76" s="81">
        <f t="shared" si="1"/>
        <v>0.86894571272180809</v>
      </c>
      <c r="BF76" s="57" t="s">
        <v>281</v>
      </c>
    </row>
    <row r="77" spans="1:58" x14ac:dyDescent="0.25">
      <c r="A77" s="54">
        <v>1909</v>
      </c>
      <c r="B77" s="57">
        <v>1.3433554696051959</v>
      </c>
      <c r="C77" s="57">
        <v>7.0790098460685069E-2</v>
      </c>
      <c r="D77" s="57" t="s">
        <v>281</v>
      </c>
      <c r="E77" s="57" t="s">
        <v>281</v>
      </c>
      <c r="F77" s="57">
        <v>12.819847328244276</v>
      </c>
      <c r="G77" s="57">
        <v>9.7979406258357855</v>
      </c>
      <c r="H77" s="57">
        <v>3.6949033391915633</v>
      </c>
      <c r="I77" s="57" t="s">
        <v>281</v>
      </c>
      <c r="J77" s="57">
        <v>4.6517457042457853</v>
      </c>
      <c r="K77" s="57" t="s">
        <v>281</v>
      </c>
      <c r="L77" s="57" t="s">
        <v>281</v>
      </c>
      <c r="M77" s="57">
        <v>1.1299897645854657</v>
      </c>
      <c r="N77" s="57">
        <v>3.0822483036860442</v>
      </c>
      <c r="O77" s="57">
        <v>2.9821186670279056</v>
      </c>
      <c r="P77" s="57">
        <v>5.3258086253369274</v>
      </c>
      <c r="Q77" s="57" t="s">
        <v>281</v>
      </c>
      <c r="R77" s="57" t="s">
        <v>281</v>
      </c>
      <c r="S77" s="57" t="s">
        <v>281</v>
      </c>
      <c r="T77" s="57" t="s">
        <v>281</v>
      </c>
      <c r="U77" s="57">
        <v>1.2556202062946311</v>
      </c>
      <c r="V77" s="57" t="s">
        <v>281</v>
      </c>
      <c r="W77" s="57" t="s">
        <v>281</v>
      </c>
      <c r="X77" s="57" t="s">
        <v>281</v>
      </c>
      <c r="Y77" s="57" t="s">
        <v>281</v>
      </c>
      <c r="Z77" s="57" t="s">
        <v>281</v>
      </c>
      <c r="AA77" s="57">
        <v>2.1436363636363636</v>
      </c>
      <c r="AC77" s="57" t="s">
        <v>281</v>
      </c>
      <c r="AD77" s="57">
        <v>3.4723980406186357</v>
      </c>
      <c r="BE77" s="81">
        <f t="shared" si="1"/>
        <v>0.79111719637143141</v>
      </c>
      <c r="BF77" s="57" t="s">
        <v>281</v>
      </c>
    </row>
    <row r="78" spans="1:58" x14ac:dyDescent="0.25">
      <c r="A78" s="54">
        <v>1910</v>
      </c>
      <c r="B78" s="57">
        <v>1.5701533087521833</v>
      </c>
      <c r="C78" s="57">
        <v>7.4028526257904861E-2</v>
      </c>
      <c r="D78" s="57" t="s">
        <v>281</v>
      </c>
      <c r="E78" s="57" t="s">
        <v>281</v>
      </c>
      <c r="F78" s="57">
        <v>13.582325370426368</v>
      </c>
      <c r="G78" s="57">
        <v>10.382168578287544</v>
      </c>
      <c r="H78" s="57">
        <v>3.8613809854267869</v>
      </c>
      <c r="I78" s="57" t="s">
        <v>281</v>
      </c>
      <c r="J78" s="57">
        <v>5.0082930475160605</v>
      </c>
      <c r="K78" s="57" t="s">
        <v>281</v>
      </c>
      <c r="L78" s="57" t="s">
        <v>281</v>
      </c>
      <c r="M78" s="57">
        <v>1.1808510638297873</v>
      </c>
      <c r="N78" s="57">
        <v>2.1121112929623567</v>
      </c>
      <c r="O78" s="57">
        <v>3.1542168674698794</v>
      </c>
      <c r="P78" s="57">
        <v>5.3800427464600586</v>
      </c>
      <c r="Q78" s="57" t="s">
        <v>281</v>
      </c>
      <c r="R78" s="57" t="s">
        <v>281</v>
      </c>
      <c r="S78" s="57" t="s">
        <v>281</v>
      </c>
      <c r="T78" s="57" t="s">
        <v>281</v>
      </c>
      <c r="U78" s="57">
        <v>1.4064161993933106</v>
      </c>
      <c r="V78" s="57" t="s">
        <v>281</v>
      </c>
      <c r="W78" s="57" t="s">
        <v>281</v>
      </c>
      <c r="X78" s="57" t="s">
        <v>281</v>
      </c>
      <c r="Y78" s="57" t="s">
        <v>281</v>
      </c>
      <c r="Z78" s="57" t="s">
        <v>281</v>
      </c>
      <c r="AA78" s="57">
        <v>2.3911363636363636</v>
      </c>
      <c r="AC78" s="57" t="s">
        <v>281</v>
      </c>
      <c r="AD78" s="57">
        <v>3.6114674399301476</v>
      </c>
      <c r="BE78" s="81">
        <f t="shared" si="1"/>
        <v>0.80292673215570709</v>
      </c>
      <c r="BF78" s="57" t="s">
        <v>281</v>
      </c>
    </row>
    <row r="79" spans="1:58" x14ac:dyDescent="0.25">
      <c r="A79" s="54">
        <v>1911</v>
      </c>
      <c r="B79" s="57">
        <v>1.3157818287457332</v>
      </c>
      <c r="C79" s="57">
        <v>8.8283896231032805E-2</v>
      </c>
      <c r="D79" s="57" t="s">
        <v>281</v>
      </c>
      <c r="E79" s="57" t="s">
        <v>281</v>
      </c>
      <c r="F79" s="57">
        <v>14.284750337381917</v>
      </c>
      <c r="G79" s="57">
        <v>10.116469336171345</v>
      </c>
      <c r="H79" s="57">
        <v>3.9353788138498458</v>
      </c>
      <c r="I79" s="57" t="s">
        <v>281</v>
      </c>
      <c r="J79" s="57">
        <v>4.7561078744596879</v>
      </c>
      <c r="K79" s="57" t="s">
        <v>281</v>
      </c>
      <c r="L79" s="57" t="s">
        <v>281</v>
      </c>
      <c r="M79" s="57">
        <v>1.3227774064171123</v>
      </c>
      <c r="N79" s="57">
        <v>2.25</v>
      </c>
      <c r="O79" s="57">
        <v>3.714645127118644</v>
      </c>
      <c r="P79" s="57">
        <v>5.5767871343995763</v>
      </c>
      <c r="Q79" s="57" t="s">
        <v>281</v>
      </c>
      <c r="R79" s="57" t="s">
        <v>281</v>
      </c>
      <c r="S79" s="57" t="s">
        <v>281</v>
      </c>
      <c r="T79" s="57" t="s">
        <v>281</v>
      </c>
      <c r="U79" s="57">
        <v>1.7061140138813069</v>
      </c>
      <c r="V79" s="57" t="s">
        <v>281</v>
      </c>
      <c r="W79" s="57" t="s">
        <v>281</v>
      </c>
      <c r="X79" s="57" t="s">
        <v>281</v>
      </c>
      <c r="Y79" s="57" t="s">
        <v>281</v>
      </c>
      <c r="Z79" s="57" t="s">
        <v>281</v>
      </c>
      <c r="AA79" s="57">
        <v>2.5302272727272728</v>
      </c>
      <c r="AC79" s="57" t="s">
        <v>281</v>
      </c>
      <c r="AD79" s="57">
        <v>3.4931659485960487</v>
      </c>
      <c r="BE79" s="81">
        <f t="shared" si="1"/>
        <v>0.80097708107787302</v>
      </c>
      <c r="BF79" s="57" t="s">
        <v>281</v>
      </c>
    </row>
    <row r="80" spans="1:58" x14ac:dyDescent="0.25">
      <c r="A80" s="54">
        <v>1912</v>
      </c>
      <c r="B80" s="57">
        <v>1.399102976377572</v>
      </c>
      <c r="C80" s="57">
        <v>8.1709746620254181E-2</v>
      </c>
      <c r="D80" s="57" t="s">
        <v>281</v>
      </c>
      <c r="E80" s="57" t="s">
        <v>281</v>
      </c>
      <c r="F80" s="57">
        <v>14.260261748958953</v>
      </c>
      <c r="G80" s="57">
        <v>10.125296442687747</v>
      </c>
      <c r="H80" s="57">
        <v>3.5484581497797358</v>
      </c>
      <c r="I80" s="57" t="s">
        <v>281</v>
      </c>
      <c r="J80" s="57">
        <v>4.8044587864778068</v>
      </c>
      <c r="K80" s="57" t="s">
        <v>281</v>
      </c>
      <c r="L80" s="57" t="s">
        <v>281</v>
      </c>
      <c r="M80" s="57">
        <v>1.2325313117996044</v>
      </c>
      <c r="N80" s="57">
        <v>2.1423965609887157</v>
      </c>
      <c r="O80" s="57">
        <v>3.6692851531814612</v>
      </c>
      <c r="P80" s="57">
        <v>5.5118214238541805</v>
      </c>
      <c r="Q80" s="57" t="s">
        <v>281</v>
      </c>
      <c r="R80" s="57" t="s">
        <v>281</v>
      </c>
      <c r="S80" s="57" t="s">
        <v>281</v>
      </c>
      <c r="T80" s="57" t="s">
        <v>281</v>
      </c>
      <c r="U80" s="57">
        <v>1.8516641432933869</v>
      </c>
      <c r="V80" s="57" t="s">
        <v>281</v>
      </c>
      <c r="W80" s="57" t="s">
        <v>281</v>
      </c>
      <c r="X80" s="57" t="s">
        <v>281</v>
      </c>
      <c r="Y80" s="57" t="s">
        <v>281</v>
      </c>
      <c r="Z80" s="57" t="s">
        <v>281</v>
      </c>
      <c r="AA80" s="57">
        <v>2.6918181818181819</v>
      </c>
      <c r="AC80" s="57" t="s">
        <v>281</v>
      </c>
      <c r="AD80" s="57">
        <v>3.6182251340083385</v>
      </c>
      <c r="BE80" s="81">
        <f t="shared" si="1"/>
        <v>0.80110328706710932</v>
      </c>
      <c r="BF80" s="57" t="s">
        <v>281</v>
      </c>
    </row>
    <row r="81" spans="1:58" x14ac:dyDescent="0.25">
      <c r="A81" s="54">
        <v>1913</v>
      </c>
      <c r="B81" s="57">
        <v>0.98176687649229433</v>
      </c>
      <c r="C81" s="57">
        <v>7.8817365269461065E-2</v>
      </c>
      <c r="D81" s="57" t="s">
        <v>281</v>
      </c>
      <c r="E81" s="57" t="s">
        <v>281</v>
      </c>
      <c r="F81" s="57">
        <v>12.87756760750702</v>
      </c>
      <c r="G81" s="57" t="s">
        <v>281</v>
      </c>
      <c r="H81" s="57">
        <v>3.5586657727120348</v>
      </c>
      <c r="I81" s="57" t="s">
        <v>281</v>
      </c>
      <c r="J81" s="57">
        <v>4.0860232408005164</v>
      </c>
      <c r="K81" s="57" t="s">
        <v>281</v>
      </c>
      <c r="L81" s="57" t="s">
        <v>281</v>
      </c>
      <c r="M81" s="57">
        <v>1.2958306294613886</v>
      </c>
      <c r="N81" s="57">
        <v>2.1975627112613414</v>
      </c>
      <c r="O81" s="57">
        <v>3.5834627329192545</v>
      </c>
      <c r="P81" s="57">
        <v>5.6938815746237594</v>
      </c>
      <c r="Q81" s="57" t="s">
        <v>281</v>
      </c>
      <c r="R81" s="57" t="s">
        <v>281</v>
      </c>
      <c r="S81" s="57" t="s">
        <v>281</v>
      </c>
      <c r="T81" s="57" t="s">
        <v>281</v>
      </c>
      <c r="U81" s="57">
        <v>1.8649892838573041</v>
      </c>
      <c r="V81" s="57" t="s">
        <v>281</v>
      </c>
      <c r="W81" s="57" t="s">
        <v>281</v>
      </c>
      <c r="X81" s="57" t="s">
        <v>281</v>
      </c>
      <c r="Y81" s="57" t="s">
        <v>281</v>
      </c>
      <c r="Z81" s="57" t="s">
        <v>281</v>
      </c>
      <c r="AA81" s="57">
        <v>2.7593181818181813</v>
      </c>
      <c r="AC81" s="57" t="s">
        <v>281</v>
      </c>
      <c r="AD81" s="57">
        <v>3.5868696596520704</v>
      </c>
      <c r="BE81" s="81">
        <f t="shared" si="1"/>
        <v>0.78095635557502074</v>
      </c>
      <c r="BF81" s="57" t="s">
        <v>281</v>
      </c>
    </row>
    <row r="82" spans="1:58" x14ac:dyDescent="0.25">
      <c r="A82" s="54">
        <v>1914</v>
      </c>
      <c r="B82" s="57">
        <v>0.63003905873276111</v>
      </c>
      <c r="C82" s="57">
        <v>6.3486901087102393E-2</v>
      </c>
      <c r="D82" s="57" t="s">
        <v>281</v>
      </c>
      <c r="E82" s="57" t="s">
        <v>281</v>
      </c>
      <c r="F82" s="57" t="s">
        <v>281</v>
      </c>
      <c r="G82" s="57" t="s">
        <v>281</v>
      </c>
      <c r="H82" s="57">
        <v>3.5680914512922457</v>
      </c>
      <c r="I82" s="57" t="s">
        <v>281</v>
      </c>
      <c r="J82" s="57">
        <v>3.1332380174291941</v>
      </c>
      <c r="K82" s="57" t="s">
        <v>281</v>
      </c>
      <c r="L82" s="57" t="s">
        <v>281</v>
      </c>
      <c r="M82" s="57">
        <v>1.2445435717699538</v>
      </c>
      <c r="N82" s="57">
        <v>2.3299169464569713</v>
      </c>
      <c r="O82" s="57">
        <v>3.3452655889145495</v>
      </c>
      <c r="P82" s="57">
        <v>5.4646137809724422</v>
      </c>
      <c r="Q82" s="57" t="s">
        <v>281</v>
      </c>
      <c r="R82" s="57" t="s">
        <v>281</v>
      </c>
      <c r="S82" s="57" t="s">
        <v>281</v>
      </c>
      <c r="T82" s="57" t="s">
        <v>281</v>
      </c>
      <c r="U82" s="57">
        <v>1.8866766073151477</v>
      </c>
      <c r="V82" s="57" t="s">
        <v>281</v>
      </c>
      <c r="W82" s="57" t="s">
        <v>281</v>
      </c>
      <c r="X82" s="57" t="s">
        <v>281</v>
      </c>
      <c r="Y82" s="57" t="s">
        <v>281</v>
      </c>
      <c r="Z82" s="57" t="s">
        <v>281</v>
      </c>
      <c r="AA82" s="57">
        <v>2.6897727272727265</v>
      </c>
      <c r="AC82" s="57" t="s">
        <v>281</v>
      </c>
      <c r="AD82" s="57">
        <v>3.1769760313552085</v>
      </c>
      <c r="BE82" s="81">
        <f t="shared" si="1"/>
        <v>0.61891545945610271</v>
      </c>
      <c r="BF82" s="57" t="s">
        <v>281</v>
      </c>
    </row>
    <row r="83" spans="1:58" x14ac:dyDescent="0.25">
      <c r="A83" s="54">
        <v>1915</v>
      </c>
      <c r="B83" s="57">
        <v>0.8787455843482127</v>
      </c>
      <c r="C83" s="57">
        <v>7.1436860068259375E-2</v>
      </c>
      <c r="D83" s="57" t="s">
        <v>281</v>
      </c>
      <c r="E83" s="57" t="s">
        <v>281</v>
      </c>
      <c r="F83" s="57" t="s">
        <v>281</v>
      </c>
      <c r="G83" s="57" t="s">
        <v>281</v>
      </c>
      <c r="H83" s="57">
        <v>3.3274959083469722</v>
      </c>
      <c r="I83" s="57" t="s">
        <v>281</v>
      </c>
      <c r="J83" s="57">
        <v>2.5155971614072175</v>
      </c>
      <c r="K83" s="57" t="s">
        <v>281</v>
      </c>
      <c r="L83" s="57" t="s">
        <v>281</v>
      </c>
      <c r="M83" s="57">
        <v>1.2377638780297107</v>
      </c>
      <c r="N83" s="57">
        <v>1.6732794943820224</v>
      </c>
      <c r="O83" s="57">
        <v>2.5345093999484929</v>
      </c>
      <c r="P83" s="57">
        <v>4.628182995252482</v>
      </c>
      <c r="Q83" s="57" t="s">
        <v>281</v>
      </c>
      <c r="R83" s="57" t="s">
        <v>281</v>
      </c>
      <c r="S83" s="57" t="s">
        <v>281</v>
      </c>
      <c r="T83" s="57" t="s">
        <v>281</v>
      </c>
      <c r="U83" s="57">
        <v>1.8562979299283244</v>
      </c>
      <c r="V83" s="57" t="s">
        <v>281</v>
      </c>
      <c r="W83" s="57" t="s">
        <v>281</v>
      </c>
      <c r="X83" s="57" t="s">
        <v>281</v>
      </c>
      <c r="Y83" s="57" t="s">
        <v>281</v>
      </c>
      <c r="Z83" s="57" t="s">
        <v>281</v>
      </c>
      <c r="AA83" s="57">
        <v>2.5384090909090906</v>
      </c>
      <c r="AC83" s="57" t="s">
        <v>281</v>
      </c>
      <c r="AD83" s="57">
        <v>3.0671382292626386</v>
      </c>
      <c r="BE83" s="81">
        <f t="shared" si="1"/>
        <v>0.60605199764210083</v>
      </c>
      <c r="BF83" s="57" t="s">
        <v>281</v>
      </c>
    </row>
    <row r="84" spans="1:58" x14ac:dyDescent="0.25">
      <c r="A84" s="54">
        <v>1916</v>
      </c>
      <c r="B84" s="57">
        <v>0.80096028482599535</v>
      </c>
      <c r="C84" s="57">
        <v>7.3059031598805224E-2</v>
      </c>
      <c r="D84" s="57" t="s">
        <v>281</v>
      </c>
      <c r="E84" s="57" t="s">
        <v>281</v>
      </c>
      <c r="F84" s="57" t="s">
        <v>281</v>
      </c>
      <c r="G84" s="57" t="s">
        <v>281</v>
      </c>
      <c r="H84" s="57">
        <v>3.4477684346701172</v>
      </c>
      <c r="I84" s="57" t="s">
        <v>281</v>
      </c>
      <c r="J84" s="57">
        <v>1.6260366850293602</v>
      </c>
      <c r="K84" s="57" t="s">
        <v>281</v>
      </c>
      <c r="L84" s="57" t="s">
        <v>281</v>
      </c>
      <c r="M84" s="57">
        <v>1.201657458563536</v>
      </c>
      <c r="N84" s="57">
        <v>1.8721883173496077</v>
      </c>
      <c r="O84" s="57">
        <v>1.931882565027041</v>
      </c>
      <c r="P84" s="57">
        <v>4.2161499763512058</v>
      </c>
      <c r="Q84" s="57" t="s">
        <v>281</v>
      </c>
      <c r="R84" s="57" t="s">
        <v>281</v>
      </c>
      <c r="S84" s="57" t="s">
        <v>281</v>
      </c>
      <c r="T84" s="57" t="s">
        <v>281</v>
      </c>
      <c r="U84" s="57">
        <v>1.7016450303494903</v>
      </c>
      <c r="V84" s="57" t="s">
        <v>281</v>
      </c>
      <c r="W84" s="57" t="s">
        <v>281</v>
      </c>
      <c r="X84" s="57" t="s">
        <v>281</v>
      </c>
      <c r="Y84" s="57" t="s">
        <v>281</v>
      </c>
      <c r="Z84" s="57" t="s">
        <v>281</v>
      </c>
      <c r="AA84" s="57">
        <v>2.3768181818181811</v>
      </c>
      <c r="AC84" s="57" t="s">
        <v>281</v>
      </c>
      <c r="AD84" s="57">
        <v>3.1344027197061468</v>
      </c>
      <c r="BE84" s="81">
        <f t="shared" si="1"/>
        <v>0.61377000157522943</v>
      </c>
      <c r="BF84" s="57" t="s">
        <v>281</v>
      </c>
    </row>
    <row r="85" spans="1:58" x14ac:dyDescent="0.25">
      <c r="A85" s="54">
        <v>1917</v>
      </c>
      <c r="B85" s="57">
        <v>0.50351252290775805</v>
      </c>
      <c r="C85" s="57">
        <v>4.8560994805603649E-2</v>
      </c>
      <c r="D85" s="57" t="s">
        <v>281</v>
      </c>
      <c r="E85" s="57" t="s">
        <v>281</v>
      </c>
      <c r="F85" s="57" t="s">
        <v>281</v>
      </c>
      <c r="G85" s="57" t="s">
        <v>281</v>
      </c>
      <c r="H85" s="57">
        <v>0.33210862619808307</v>
      </c>
      <c r="I85" s="57" t="s">
        <v>281</v>
      </c>
      <c r="J85" s="57">
        <v>1.7077459969891884</v>
      </c>
      <c r="K85" s="57" t="s">
        <v>281</v>
      </c>
      <c r="L85" s="57" t="s">
        <v>281</v>
      </c>
      <c r="M85" s="57" t="s">
        <v>281</v>
      </c>
      <c r="N85" s="57">
        <v>1.8478110399723138</v>
      </c>
      <c r="O85" s="57">
        <v>1.380787037037037</v>
      </c>
      <c r="P85" s="57">
        <v>2.5505213026129487</v>
      </c>
      <c r="Q85" s="57" t="s">
        <v>281</v>
      </c>
      <c r="R85" s="57" t="s">
        <v>281</v>
      </c>
      <c r="S85" s="57" t="s">
        <v>281</v>
      </c>
      <c r="T85" s="57" t="s">
        <v>281</v>
      </c>
      <c r="U85" s="57">
        <v>0.56434519303557906</v>
      </c>
      <c r="V85" s="57" t="s">
        <v>281</v>
      </c>
      <c r="W85" s="57" t="s">
        <v>281</v>
      </c>
      <c r="X85" s="57" t="s">
        <v>281</v>
      </c>
      <c r="Y85" s="57" t="s">
        <v>281</v>
      </c>
      <c r="Z85" s="57" t="s">
        <v>281</v>
      </c>
      <c r="AA85" s="57">
        <v>2.438181818181818</v>
      </c>
      <c r="AC85" s="57" t="s">
        <v>281</v>
      </c>
      <c r="AD85" s="57">
        <v>2.5530500785035208</v>
      </c>
      <c r="BE85" s="81">
        <f t="shared" si="1"/>
        <v>0.63270431669471983</v>
      </c>
      <c r="BF85" s="57" t="s">
        <v>281</v>
      </c>
    </row>
    <row r="86" spans="1:58" x14ac:dyDescent="0.25">
      <c r="A86" s="54">
        <v>1918</v>
      </c>
      <c r="B86" s="57">
        <v>0.78226350474806705</v>
      </c>
      <c r="C86" s="57">
        <v>5.9990764718317303E-2</v>
      </c>
      <c r="D86" s="57" t="s">
        <v>281</v>
      </c>
      <c r="E86" s="57" t="s">
        <v>281</v>
      </c>
      <c r="F86" s="57" t="s">
        <v>281</v>
      </c>
      <c r="G86" s="57">
        <v>5.655548302872063</v>
      </c>
      <c r="H86" s="57">
        <v>2.4412322274881517</v>
      </c>
      <c r="I86" s="57" t="s">
        <v>281</v>
      </c>
      <c r="J86" s="57">
        <v>2.0284731057528704</v>
      </c>
      <c r="K86" s="57" t="s">
        <v>281</v>
      </c>
      <c r="L86" s="57" t="s">
        <v>281</v>
      </c>
      <c r="M86" s="57">
        <v>0.43320497630331756</v>
      </c>
      <c r="N86" s="57">
        <v>1.1616152918890994</v>
      </c>
      <c r="O86" s="57">
        <v>0.95798969072164952</v>
      </c>
      <c r="P86" s="57">
        <v>2.0198067632850241</v>
      </c>
      <c r="Q86" s="57" t="s">
        <v>281</v>
      </c>
      <c r="R86" s="57" t="s">
        <v>281</v>
      </c>
      <c r="S86" s="57" t="s">
        <v>281</v>
      </c>
      <c r="T86" s="57" t="s">
        <v>281</v>
      </c>
      <c r="U86" s="57" t="s">
        <v>281</v>
      </c>
      <c r="V86" s="57" t="s">
        <v>281</v>
      </c>
      <c r="W86" s="57" t="s">
        <v>281</v>
      </c>
      <c r="X86" s="57" t="s">
        <v>281</v>
      </c>
      <c r="Y86" s="57" t="s">
        <v>281</v>
      </c>
      <c r="Z86" s="57" t="s">
        <v>281</v>
      </c>
      <c r="AA86" s="57">
        <v>2.5568181818181817</v>
      </c>
      <c r="AC86" s="57" t="s">
        <v>281</v>
      </c>
      <c r="AD86" s="57">
        <v>1.3891270794031898</v>
      </c>
      <c r="BE86" s="81">
        <f t="shared" si="1"/>
        <v>0.7215760488250349</v>
      </c>
      <c r="BF86" s="57" t="s">
        <v>281</v>
      </c>
    </row>
    <row r="87" spans="1:58" x14ac:dyDescent="0.25">
      <c r="A87" s="54">
        <v>1919</v>
      </c>
      <c r="B87" s="57">
        <v>0.9196511627906977</v>
      </c>
      <c r="C87" s="57">
        <v>0.11482615943003091</v>
      </c>
      <c r="D87" s="57" t="s">
        <v>281</v>
      </c>
      <c r="E87" s="57" t="s">
        <v>281</v>
      </c>
      <c r="F87" s="57" t="s">
        <v>281</v>
      </c>
      <c r="G87" s="57">
        <v>6.2308599895123233</v>
      </c>
      <c r="H87" s="57">
        <v>2.9920362273579011</v>
      </c>
      <c r="I87" s="57" t="s">
        <v>281</v>
      </c>
      <c r="J87" s="57">
        <v>1.7390704741770855</v>
      </c>
      <c r="K87" s="57" t="s">
        <v>281</v>
      </c>
      <c r="L87" s="57" t="s">
        <v>281</v>
      </c>
      <c r="M87" s="57">
        <v>0.56208670095517999</v>
      </c>
      <c r="N87" s="57">
        <v>1.1639794168096056</v>
      </c>
      <c r="O87" s="57">
        <v>1.0572499353838201</v>
      </c>
      <c r="P87" s="57">
        <v>3.429105600206301</v>
      </c>
      <c r="Q87" s="57" t="s">
        <v>281</v>
      </c>
      <c r="R87" s="57" t="s">
        <v>281</v>
      </c>
      <c r="S87" s="57" t="s">
        <v>281</v>
      </c>
      <c r="T87" s="57" t="s">
        <v>281</v>
      </c>
      <c r="U87" s="57">
        <v>0.65374062788433573</v>
      </c>
      <c r="V87" s="57" t="s">
        <v>281</v>
      </c>
      <c r="W87" s="57" t="s">
        <v>281</v>
      </c>
      <c r="X87" s="57" t="s">
        <v>281</v>
      </c>
      <c r="Y87" s="57" t="s">
        <v>281</v>
      </c>
      <c r="Z87" s="57" t="s">
        <v>281</v>
      </c>
      <c r="AA87" s="57">
        <v>2.7388636363636363</v>
      </c>
      <c r="AC87" s="57" t="s">
        <v>281</v>
      </c>
      <c r="AD87" s="57">
        <v>0.45907483431778751</v>
      </c>
      <c r="BE87" s="81">
        <f t="shared" si="1"/>
        <v>0.79010967695508594</v>
      </c>
      <c r="BF87" s="57" t="s">
        <v>281</v>
      </c>
    </row>
    <row r="88" spans="1:58" x14ac:dyDescent="0.25">
      <c r="A88" s="54">
        <v>1920</v>
      </c>
      <c r="B88" s="57">
        <v>1.119230769230769</v>
      </c>
      <c r="C88" s="57">
        <v>0.13957237829723351</v>
      </c>
      <c r="D88" s="57" t="s">
        <v>281</v>
      </c>
      <c r="E88" s="57" t="s">
        <v>281</v>
      </c>
      <c r="F88" s="57">
        <v>1.9317583268783889</v>
      </c>
      <c r="G88" s="57">
        <v>7.5633606991525424</v>
      </c>
      <c r="H88" s="57">
        <v>3.6546884639111661</v>
      </c>
      <c r="I88" s="57" t="s">
        <v>281</v>
      </c>
      <c r="J88" s="57">
        <v>2.4821164646763227</v>
      </c>
      <c r="K88" s="57" t="s">
        <v>281</v>
      </c>
      <c r="L88" s="57" t="s">
        <v>281</v>
      </c>
      <c r="M88" s="57">
        <v>0.79775116822429903</v>
      </c>
      <c r="N88" s="57">
        <v>1.562287270251872</v>
      </c>
      <c r="O88" s="57">
        <v>1.2442610265669332</v>
      </c>
      <c r="P88" s="57">
        <v>4.2298327673479852</v>
      </c>
      <c r="Q88" s="57" t="s">
        <v>281</v>
      </c>
      <c r="R88" s="57" t="s">
        <v>281</v>
      </c>
      <c r="S88" s="57" t="s">
        <v>281</v>
      </c>
      <c r="T88" s="57" t="s">
        <v>281</v>
      </c>
      <c r="U88" s="57">
        <v>0.24056603773584906</v>
      </c>
      <c r="V88" s="57" t="s">
        <v>281</v>
      </c>
      <c r="W88" s="57" t="s">
        <v>281</v>
      </c>
      <c r="X88" s="57" t="s">
        <v>281</v>
      </c>
      <c r="Y88" s="57" t="s">
        <v>281</v>
      </c>
      <c r="Z88" s="57" t="s">
        <v>281</v>
      </c>
      <c r="AA88" s="57">
        <v>2.4954545454545447</v>
      </c>
      <c r="AC88" s="57" t="s">
        <v>281</v>
      </c>
      <c r="AD88" s="57">
        <v>0.45555337244224886</v>
      </c>
      <c r="BE88" s="81">
        <f t="shared" si="1"/>
        <v>0.81599008876548529</v>
      </c>
      <c r="BF88" s="57" t="s">
        <v>281</v>
      </c>
    </row>
    <row r="89" spans="1:58" x14ac:dyDescent="0.25">
      <c r="A89" s="54">
        <v>1921</v>
      </c>
      <c r="B89" s="57">
        <v>1.2376146788990825</v>
      </c>
      <c r="C89" s="57">
        <v>0.16437200928222773</v>
      </c>
      <c r="D89" s="57" t="s">
        <v>281</v>
      </c>
      <c r="E89" s="57" t="s">
        <v>281</v>
      </c>
      <c r="F89" s="57">
        <v>2.3738468634686347</v>
      </c>
      <c r="G89" s="57">
        <v>9.4857409381663107</v>
      </c>
      <c r="H89" s="57">
        <v>3.2794520547945205</v>
      </c>
      <c r="I89" s="57" t="s">
        <v>281</v>
      </c>
      <c r="J89" s="57">
        <v>2.2429473957741219</v>
      </c>
      <c r="K89" s="57" t="s">
        <v>281</v>
      </c>
      <c r="L89" s="57" t="s">
        <v>281</v>
      </c>
      <c r="M89" s="57">
        <v>1.1508452535760729</v>
      </c>
      <c r="N89" s="57">
        <v>1.573368190251307</v>
      </c>
      <c r="O89" s="57">
        <v>1.6091331269349844</v>
      </c>
      <c r="P89" s="57">
        <v>4.0678889090579053</v>
      </c>
      <c r="Q89" s="57" t="s">
        <v>281</v>
      </c>
      <c r="R89" s="57" t="s">
        <v>281</v>
      </c>
      <c r="S89" s="57" t="s">
        <v>281</v>
      </c>
      <c r="T89" s="57" t="s">
        <v>281</v>
      </c>
      <c r="U89" s="57">
        <v>0.24548511645285839</v>
      </c>
      <c r="V89" s="57" t="s">
        <v>281</v>
      </c>
      <c r="W89" s="57" t="s">
        <v>281</v>
      </c>
      <c r="X89" s="57" t="s">
        <v>281</v>
      </c>
      <c r="Y89" s="57" t="s">
        <v>281</v>
      </c>
      <c r="Z89" s="57" t="s">
        <v>281</v>
      </c>
      <c r="AA89" s="57">
        <v>2.3502272727272726</v>
      </c>
      <c r="AC89" s="57" t="s">
        <v>281</v>
      </c>
      <c r="AD89" s="57">
        <v>0.30767042325905802</v>
      </c>
      <c r="BE89" s="81">
        <f t="shared" si="1"/>
        <v>0.86906627858538221</v>
      </c>
      <c r="BF89" s="57" t="s">
        <v>281</v>
      </c>
    </row>
    <row r="90" spans="1:58" x14ac:dyDescent="0.25">
      <c r="A90" s="54">
        <v>1922</v>
      </c>
      <c r="B90" s="57">
        <v>1.3759132420091325</v>
      </c>
      <c r="C90" s="57">
        <v>0.14103420427553445</v>
      </c>
      <c r="D90" s="57" t="s">
        <v>281</v>
      </c>
      <c r="E90" s="57" t="s">
        <v>281</v>
      </c>
      <c r="F90" s="57">
        <v>1.6392463235294117</v>
      </c>
      <c r="G90" s="57">
        <v>8.696275260863823</v>
      </c>
      <c r="H90" s="57">
        <v>2.7782962071041548</v>
      </c>
      <c r="I90" s="57" t="s">
        <v>281</v>
      </c>
      <c r="J90" s="57">
        <v>2.0190387722132472</v>
      </c>
      <c r="K90" s="57" t="s">
        <v>281</v>
      </c>
      <c r="L90" s="57" t="s">
        <v>281</v>
      </c>
      <c r="M90" s="57">
        <v>1.1761945392491469</v>
      </c>
      <c r="N90" s="57">
        <v>1.3746441132138669</v>
      </c>
      <c r="O90" s="57">
        <v>1.5937016004130098</v>
      </c>
      <c r="P90" s="57">
        <v>3.4704318038402597</v>
      </c>
      <c r="Q90" s="57" t="s">
        <v>281</v>
      </c>
      <c r="R90" s="57" t="s">
        <v>281</v>
      </c>
      <c r="S90" s="57" t="s">
        <v>281</v>
      </c>
      <c r="T90" s="57" t="s">
        <v>281</v>
      </c>
      <c r="U90" s="57">
        <v>0.42428730099962975</v>
      </c>
      <c r="V90" s="57" t="s">
        <v>281</v>
      </c>
      <c r="W90" s="57" t="s">
        <v>281</v>
      </c>
      <c r="X90" s="57" t="s">
        <v>281</v>
      </c>
      <c r="Y90" s="57" t="s">
        <v>281</v>
      </c>
      <c r="Z90" s="57" t="s">
        <v>281</v>
      </c>
      <c r="AA90" s="57">
        <v>2.3113636363636365</v>
      </c>
      <c r="AC90" s="57" t="s">
        <v>281</v>
      </c>
      <c r="AD90" s="57">
        <v>0.25171065493646139</v>
      </c>
      <c r="BE90" s="81">
        <f t="shared" si="1"/>
        <v>0.86577990578273556</v>
      </c>
      <c r="BF90" s="57" t="s">
        <v>281</v>
      </c>
    </row>
    <row r="91" spans="1:58" x14ac:dyDescent="0.25">
      <c r="A91" s="54">
        <v>1923</v>
      </c>
      <c r="B91" s="57">
        <v>1.3654588766298896</v>
      </c>
      <c r="C91" s="57">
        <v>0.1722388782947154</v>
      </c>
      <c r="D91" s="57" t="s">
        <v>281</v>
      </c>
      <c r="E91" s="57" t="s">
        <v>281</v>
      </c>
      <c r="F91" s="57">
        <v>2.5839064649243468</v>
      </c>
      <c r="G91" s="57">
        <v>8.8579567779960708</v>
      </c>
      <c r="H91" s="57">
        <v>2.8359654350417167</v>
      </c>
      <c r="I91" s="57" t="s">
        <v>281</v>
      </c>
      <c r="J91" s="57">
        <v>2.7269969666329632</v>
      </c>
      <c r="K91" s="57" t="s">
        <v>281</v>
      </c>
      <c r="L91" s="57" t="s">
        <v>281</v>
      </c>
      <c r="M91" s="57">
        <v>1.1385314685314685</v>
      </c>
      <c r="N91" s="57">
        <v>1.5315157578789396</v>
      </c>
      <c r="O91" s="57">
        <v>1.6989441153747102</v>
      </c>
      <c r="P91" s="57">
        <v>3.4272692618172038</v>
      </c>
      <c r="Q91" s="57" t="s">
        <v>281</v>
      </c>
      <c r="R91" s="57" t="s">
        <v>281</v>
      </c>
      <c r="S91" s="57" t="s">
        <v>281</v>
      </c>
      <c r="T91" s="57" t="s">
        <v>281</v>
      </c>
      <c r="U91" s="57">
        <v>0.19325828948978344</v>
      </c>
      <c r="V91" s="57" t="s">
        <v>281</v>
      </c>
      <c r="W91" s="57" t="s">
        <v>281</v>
      </c>
      <c r="X91" s="57" t="s">
        <v>281</v>
      </c>
      <c r="Y91" s="57" t="s">
        <v>281</v>
      </c>
      <c r="Z91" s="57" t="s">
        <v>281</v>
      </c>
      <c r="AA91" s="57">
        <v>2.2663636363636366</v>
      </c>
      <c r="AC91" s="57" t="s">
        <v>281</v>
      </c>
      <c r="AD91" s="57">
        <v>0.23023125450452456</v>
      </c>
      <c r="AE91" s="57">
        <v>1.0994178295191601</v>
      </c>
      <c r="BE91" s="81">
        <f t="shared" si="1"/>
        <v>0.86008177763473437</v>
      </c>
      <c r="BF91" s="57" t="s">
        <v>281</v>
      </c>
    </row>
    <row r="92" spans="1:58" x14ac:dyDescent="0.25">
      <c r="A92" s="54">
        <v>1924</v>
      </c>
      <c r="B92" s="57">
        <v>1.3086951128752171</v>
      </c>
      <c r="C92" s="57">
        <v>0.14923064278133008</v>
      </c>
      <c r="D92" s="57" t="s">
        <v>281</v>
      </c>
      <c r="E92" s="57" t="s">
        <v>281</v>
      </c>
      <c r="F92" s="57">
        <v>3.1538402925937215</v>
      </c>
      <c r="G92" s="57">
        <v>8.6397430906967685</v>
      </c>
      <c r="H92" s="57">
        <v>2.8521687813514309</v>
      </c>
      <c r="I92" s="57" t="s">
        <v>281</v>
      </c>
      <c r="J92" s="57">
        <v>3.3887985071056033</v>
      </c>
      <c r="K92" s="57" t="s">
        <v>281</v>
      </c>
      <c r="L92" s="57" t="s">
        <v>281</v>
      </c>
      <c r="M92" s="57">
        <v>1.1237610132158591</v>
      </c>
      <c r="N92" s="57">
        <v>1.5814648729446936</v>
      </c>
      <c r="O92" s="57">
        <v>1.8515143737166324</v>
      </c>
      <c r="P92" s="57">
        <v>3.5940888344651003</v>
      </c>
      <c r="Q92" s="57" t="s">
        <v>281</v>
      </c>
      <c r="R92" s="57" t="s">
        <v>281</v>
      </c>
      <c r="S92" s="57" t="s">
        <v>281</v>
      </c>
      <c r="T92" s="57" t="s">
        <v>281</v>
      </c>
      <c r="U92" s="57">
        <v>0.22959183673469388</v>
      </c>
      <c r="V92" s="57" t="s">
        <v>281</v>
      </c>
      <c r="W92" s="57" t="s">
        <v>281</v>
      </c>
      <c r="X92" s="57" t="s">
        <v>281</v>
      </c>
      <c r="Y92" s="57" t="s">
        <v>281</v>
      </c>
      <c r="Z92" s="57" t="s">
        <v>281</v>
      </c>
      <c r="AA92" s="57">
        <v>2.2806818181818183</v>
      </c>
      <c r="AC92" s="57" t="s">
        <v>281</v>
      </c>
      <c r="AD92" s="57">
        <v>0.23627769339548527</v>
      </c>
      <c r="AE92" s="57">
        <v>1.0828890755339917</v>
      </c>
      <c r="BE92" s="81">
        <f t="shared" si="1"/>
        <v>0.83381750236745777</v>
      </c>
      <c r="BF92" s="57" t="s">
        <v>281</v>
      </c>
    </row>
    <row r="93" spans="1:58" x14ac:dyDescent="0.25">
      <c r="A93" s="54">
        <v>1925</v>
      </c>
      <c r="B93" s="57">
        <v>1.2083846343265205</v>
      </c>
      <c r="C93" s="57">
        <v>0.14060324442164654</v>
      </c>
      <c r="D93" s="57" t="s">
        <v>281</v>
      </c>
      <c r="E93" s="57" t="s">
        <v>281</v>
      </c>
      <c r="F93" s="57">
        <v>3.5312215132178668</v>
      </c>
      <c r="G93" s="57">
        <v>8.1415349016583107</v>
      </c>
      <c r="H93" s="57">
        <v>3.0061313868613135</v>
      </c>
      <c r="I93" s="57" t="s">
        <v>281</v>
      </c>
      <c r="J93" s="57">
        <v>3.4168540037361872</v>
      </c>
      <c r="K93" s="57" t="s">
        <v>281</v>
      </c>
      <c r="L93" s="57" t="s">
        <v>281</v>
      </c>
      <c r="M93" s="57">
        <v>1.1418001629106707</v>
      </c>
      <c r="N93" s="57">
        <v>1.7017369727047147</v>
      </c>
      <c r="O93" s="57">
        <v>2.1406649616368285</v>
      </c>
      <c r="P93" s="57">
        <v>3.6161588139994234</v>
      </c>
      <c r="Q93" s="57" t="s">
        <v>281</v>
      </c>
      <c r="R93" s="57" t="s">
        <v>281</v>
      </c>
      <c r="S93" s="57" t="s">
        <v>281</v>
      </c>
      <c r="T93" s="57" t="s">
        <v>281</v>
      </c>
      <c r="U93" s="57">
        <v>0.33238944451138691</v>
      </c>
      <c r="V93" s="57" t="s">
        <v>281</v>
      </c>
      <c r="W93" s="57" t="s">
        <v>281</v>
      </c>
      <c r="X93" s="57" t="s">
        <v>281</v>
      </c>
      <c r="Y93" s="57" t="s">
        <v>281</v>
      </c>
      <c r="Z93" s="57" t="s">
        <v>281</v>
      </c>
      <c r="AA93" s="57">
        <v>2.3195454545454544</v>
      </c>
      <c r="AC93" s="57" t="s">
        <v>281</v>
      </c>
      <c r="AD93" s="57">
        <v>0.22077413917649891</v>
      </c>
      <c r="AE93" s="57">
        <v>1.0666088112546863</v>
      </c>
      <c r="BE93" s="81">
        <f t="shared" si="1"/>
        <v>0.80287745114309428</v>
      </c>
      <c r="BF93" s="57" t="s">
        <v>281</v>
      </c>
    </row>
    <row r="94" spans="1:58" x14ac:dyDescent="0.25">
      <c r="A94" s="54">
        <v>1926</v>
      </c>
      <c r="B94" s="57">
        <v>1.2585025691216052</v>
      </c>
      <c r="C94" s="57">
        <v>0.148217684740334</v>
      </c>
      <c r="D94" s="57" t="s">
        <v>281</v>
      </c>
      <c r="E94" s="57" t="s">
        <v>281</v>
      </c>
      <c r="F94" s="57">
        <v>3.7142208087233075</v>
      </c>
      <c r="G94" s="57">
        <v>7.6661779704232531</v>
      </c>
      <c r="H94" s="57">
        <v>2.811848203939745</v>
      </c>
      <c r="I94" s="57" t="s">
        <v>281</v>
      </c>
      <c r="J94" s="57">
        <v>3.6190240452616691</v>
      </c>
      <c r="K94" s="57" t="s">
        <v>281</v>
      </c>
      <c r="L94" s="57" t="s">
        <v>281</v>
      </c>
      <c r="M94" s="57">
        <v>1.1697229286574755</v>
      </c>
      <c r="N94" s="57">
        <v>1.7602242744063326</v>
      </c>
      <c r="O94" s="57">
        <v>2.3701678535096646</v>
      </c>
      <c r="P94" s="57">
        <v>3.4611558188892819</v>
      </c>
      <c r="Q94" s="57" t="s">
        <v>281</v>
      </c>
      <c r="R94" s="57" t="s">
        <v>281</v>
      </c>
      <c r="S94" s="57" t="s">
        <v>281</v>
      </c>
      <c r="T94" s="57" t="s">
        <v>281</v>
      </c>
      <c r="U94" s="57">
        <v>0.24424430394846713</v>
      </c>
      <c r="V94" s="57" t="s">
        <v>281</v>
      </c>
      <c r="W94" s="57" t="s">
        <v>281</v>
      </c>
      <c r="X94" s="57" t="s">
        <v>281</v>
      </c>
      <c r="Y94" s="57" t="s">
        <v>281</v>
      </c>
      <c r="Z94" s="57" t="s">
        <v>281</v>
      </c>
      <c r="AA94" s="57">
        <v>2.3645454545454543</v>
      </c>
      <c r="AC94" s="57" t="s">
        <v>281</v>
      </c>
      <c r="AD94" s="57">
        <v>0.19663660198375998</v>
      </c>
      <c r="AE94" s="57">
        <v>1.0536615538630203</v>
      </c>
      <c r="BE94" s="81">
        <f t="shared" si="1"/>
        <v>0.78433074989538409</v>
      </c>
      <c r="BF94" s="57" t="s">
        <v>281</v>
      </c>
    </row>
    <row r="95" spans="1:58" x14ac:dyDescent="0.25">
      <c r="A95" s="54">
        <v>1927</v>
      </c>
      <c r="B95" s="57">
        <v>1.4226551050317537</v>
      </c>
      <c r="C95" s="57">
        <v>0.11146669607966722</v>
      </c>
      <c r="D95" s="57" t="s">
        <v>281</v>
      </c>
      <c r="E95" s="57" t="s">
        <v>281</v>
      </c>
      <c r="F95" s="57">
        <v>3.4400573758115658</v>
      </c>
      <c r="G95" s="57">
        <v>8.5821103238866403</v>
      </c>
      <c r="H95" s="57">
        <v>2.5743884892086331</v>
      </c>
      <c r="I95" s="57" t="s">
        <v>281</v>
      </c>
      <c r="J95" s="57">
        <v>3.8345906939693548</v>
      </c>
      <c r="K95" s="57" t="s">
        <v>281</v>
      </c>
      <c r="L95" s="57" t="s">
        <v>281</v>
      </c>
      <c r="M95" s="57">
        <v>1.1356916578669483</v>
      </c>
      <c r="N95" s="57">
        <v>1.8870251603354709</v>
      </c>
      <c r="O95" s="57">
        <v>2.3739888776541966</v>
      </c>
      <c r="P95" s="57">
        <v>3.406651391306263</v>
      </c>
      <c r="Q95" s="57" t="s">
        <v>281</v>
      </c>
      <c r="R95" s="57" t="s">
        <v>281</v>
      </c>
      <c r="S95" s="57" t="s">
        <v>281</v>
      </c>
      <c r="T95" s="57" t="s">
        <v>281</v>
      </c>
      <c r="U95" s="57">
        <v>0.36728176011355573</v>
      </c>
      <c r="V95" s="57" t="s">
        <v>281</v>
      </c>
      <c r="W95" s="57" t="s">
        <v>281</v>
      </c>
      <c r="X95" s="57" t="s">
        <v>281</v>
      </c>
      <c r="Y95" s="57" t="s">
        <v>281</v>
      </c>
      <c r="Z95" s="57" t="s">
        <v>281</v>
      </c>
      <c r="AA95" s="57">
        <v>2.3399999999999994</v>
      </c>
      <c r="AC95" s="57" t="s">
        <v>281</v>
      </c>
      <c r="AD95" s="57">
        <v>0.18413917758698597</v>
      </c>
      <c r="AE95" s="57">
        <v>1.040871489532941</v>
      </c>
      <c r="BE95" s="81">
        <f t="shared" si="1"/>
        <v>0.81230531620389534</v>
      </c>
      <c r="BF95" s="57" t="s">
        <v>281</v>
      </c>
    </row>
    <row r="96" spans="1:58" x14ac:dyDescent="0.25">
      <c r="A96" s="54">
        <v>1928</v>
      </c>
      <c r="B96" s="57">
        <v>1.5279171741778319</v>
      </c>
      <c r="C96" s="57">
        <v>0.12672620534599049</v>
      </c>
      <c r="D96" s="57" t="s">
        <v>281</v>
      </c>
      <c r="E96" s="57" t="s">
        <v>281</v>
      </c>
      <c r="F96" s="57">
        <v>3.6288574439259369</v>
      </c>
      <c r="G96" s="57">
        <v>8.7786144578313259</v>
      </c>
      <c r="H96" s="57">
        <v>2.4552473548756075</v>
      </c>
      <c r="I96" s="57" t="s">
        <v>281</v>
      </c>
      <c r="J96" s="57">
        <v>4.0262606183901974</v>
      </c>
      <c r="K96" s="57" t="s">
        <v>281</v>
      </c>
      <c r="L96" s="57" t="s">
        <v>281</v>
      </c>
      <c r="M96" s="57">
        <v>1.2587576507357729</v>
      </c>
      <c r="N96" s="57">
        <v>1.9211907495489584</v>
      </c>
      <c r="O96" s="57">
        <v>2.6754012036108326</v>
      </c>
      <c r="P96" s="57">
        <v>3.3211417789284305</v>
      </c>
      <c r="Q96" s="57" t="s">
        <v>281</v>
      </c>
      <c r="R96" s="57" t="s">
        <v>281</v>
      </c>
      <c r="S96" s="57" t="s">
        <v>281</v>
      </c>
      <c r="T96" s="57" t="s">
        <v>281</v>
      </c>
      <c r="U96" s="57">
        <v>0.35387323943661969</v>
      </c>
      <c r="V96" s="57" t="s">
        <v>281</v>
      </c>
      <c r="W96" s="57" t="s">
        <v>281</v>
      </c>
      <c r="X96" s="57" t="s">
        <v>281</v>
      </c>
      <c r="Y96" s="57" t="s">
        <v>281</v>
      </c>
      <c r="Z96" s="57" t="s">
        <v>281</v>
      </c>
      <c r="AA96" s="57">
        <v>2.3134090909090905</v>
      </c>
      <c r="AC96" s="57" t="s">
        <v>281</v>
      </c>
      <c r="AD96" s="57">
        <v>0.16906944639624372</v>
      </c>
      <c r="BE96" s="81">
        <f t="shared" si="1"/>
        <v>0.79094724419054074</v>
      </c>
      <c r="BF96" s="57" t="s">
        <v>281</v>
      </c>
    </row>
    <row r="97" spans="1:58" x14ac:dyDescent="0.25">
      <c r="A97" s="54">
        <v>1929</v>
      </c>
      <c r="B97" s="57">
        <v>1.5889158379820518</v>
      </c>
      <c r="C97" s="57">
        <v>0.10063582618610876</v>
      </c>
      <c r="D97" s="57" t="s">
        <v>281</v>
      </c>
      <c r="E97" s="57" t="s">
        <v>281</v>
      </c>
      <c r="F97" s="57">
        <v>3.5222088835534215</v>
      </c>
      <c r="G97" s="57">
        <v>9.4571713147410357</v>
      </c>
      <c r="H97" s="57">
        <v>2.5378055713473566</v>
      </c>
      <c r="I97" s="57" t="s">
        <v>281</v>
      </c>
      <c r="J97" s="57">
        <v>3.3435641576175104</v>
      </c>
      <c r="K97" s="57" t="s">
        <v>281</v>
      </c>
      <c r="L97" s="57" t="s">
        <v>281</v>
      </c>
      <c r="M97" s="57">
        <v>1.2675404780262145</v>
      </c>
      <c r="N97" s="57">
        <v>2.0383608702764602</v>
      </c>
      <c r="O97" s="57">
        <v>2.8810293386374939</v>
      </c>
      <c r="P97" s="57">
        <v>3.2839595375722541</v>
      </c>
      <c r="Q97" s="57" t="s">
        <v>281</v>
      </c>
      <c r="R97" s="57" t="s">
        <v>281</v>
      </c>
      <c r="S97" s="57" t="s">
        <v>281</v>
      </c>
      <c r="T97" s="57" t="s">
        <v>281</v>
      </c>
      <c r="U97" s="57">
        <v>0.31562390772457183</v>
      </c>
      <c r="V97" s="57" t="s">
        <v>281</v>
      </c>
      <c r="W97" s="57" t="s">
        <v>281</v>
      </c>
      <c r="X97" s="57" t="s">
        <v>281</v>
      </c>
      <c r="Y97" s="57" t="s">
        <v>281</v>
      </c>
      <c r="Z97" s="57" t="s">
        <v>281</v>
      </c>
      <c r="AA97" s="57">
        <v>2.0904545454545458</v>
      </c>
      <c r="AC97" s="57" t="s">
        <v>281</v>
      </c>
      <c r="AD97" s="57">
        <v>0.15924577692339151</v>
      </c>
      <c r="BE97" s="81">
        <f t="shared" si="1"/>
        <v>0.817636065743371</v>
      </c>
      <c r="BF97" s="57" t="s">
        <v>281</v>
      </c>
    </row>
    <row r="98" spans="1:58" x14ac:dyDescent="0.25">
      <c r="A98" s="54">
        <v>1930</v>
      </c>
      <c r="B98" s="57">
        <v>1.5980894015861571</v>
      </c>
      <c r="C98" s="57">
        <v>7.4527737406084496E-2</v>
      </c>
      <c r="D98" s="57" t="s">
        <v>281</v>
      </c>
      <c r="E98" s="57" t="s">
        <v>281</v>
      </c>
      <c r="F98" s="57">
        <v>3.4187612208258527</v>
      </c>
      <c r="G98" s="57">
        <v>10.352340267459137</v>
      </c>
      <c r="H98" s="57">
        <v>2.7149915302089216</v>
      </c>
      <c r="I98" s="57" t="s">
        <v>281</v>
      </c>
      <c r="J98" s="57">
        <v>2.5414310736893859</v>
      </c>
      <c r="K98" s="57" t="s">
        <v>281</v>
      </c>
      <c r="L98" s="57" t="s">
        <v>281</v>
      </c>
      <c r="M98" s="57">
        <v>1.2488584474885847</v>
      </c>
      <c r="N98" s="57">
        <v>2.2144022182351981</v>
      </c>
      <c r="O98" s="57">
        <v>2.9403850901012096</v>
      </c>
      <c r="P98" s="57">
        <v>3.2033532464134655</v>
      </c>
      <c r="Q98" s="57" t="s">
        <v>281</v>
      </c>
      <c r="R98" s="57" t="s">
        <v>281</v>
      </c>
      <c r="S98" s="57" t="s">
        <v>281</v>
      </c>
      <c r="T98" s="57" t="s">
        <v>281</v>
      </c>
      <c r="U98" s="57">
        <v>0.23257023933402707</v>
      </c>
      <c r="V98" s="57" t="s">
        <v>281</v>
      </c>
      <c r="W98" s="57" t="s">
        <v>281</v>
      </c>
      <c r="X98" s="57" t="s">
        <v>281</v>
      </c>
      <c r="Y98" s="57" t="s">
        <v>281</v>
      </c>
      <c r="Z98" s="57" t="s">
        <v>281</v>
      </c>
      <c r="AA98" s="57">
        <v>1.6609090909090904</v>
      </c>
      <c r="AB98" s="57" t="s">
        <v>281</v>
      </c>
      <c r="AC98" s="57" t="s">
        <v>281</v>
      </c>
      <c r="AD98" s="57">
        <v>0.1341252385419025</v>
      </c>
      <c r="AE98" s="57" t="s">
        <v>281</v>
      </c>
      <c r="AF98" s="57" t="s">
        <v>281</v>
      </c>
      <c r="AG98" s="57" t="s">
        <v>281</v>
      </c>
      <c r="AH98" s="57" t="s">
        <v>281</v>
      </c>
      <c r="AI98" s="57" t="s">
        <v>281</v>
      </c>
      <c r="AJ98" s="57" t="s">
        <v>281</v>
      </c>
      <c r="AK98" s="57" t="s">
        <v>281</v>
      </c>
      <c r="AL98" s="57" t="s">
        <v>281</v>
      </c>
      <c r="AM98" s="57" t="s">
        <v>281</v>
      </c>
      <c r="AN98" s="57" t="s">
        <v>281</v>
      </c>
      <c r="AO98" s="57" t="s">
        <v>281</v>
      </c>
      <c r="AP98" s="57" t="s">
        <v>281</v>
      </c>
      <c r="AQ98" s="57" t="s">
        <v>281</v>
      </c>
      <c r="AR98" s="57" t="s">
        <v>281</v>
      </c>
      <c r="AS98" s="57" t="s">
        <v>281</v>
      </c>
      <c r="AT98" s="57" t="s">
        <v>281</v>
      </c>
      <c r="AU98" s="57" t="s">
        <v>281</v>
      </c>
      <c r="AV98" s="57" t="s">
        <v>281</v>
      </c>
      <c r="AW98" s="57" t="s">
        <v>281</v>
      </c>
      <c r="AX98" s="57" t="s">
        <v>281</v>
      </c>
      <c r="AY98" s="57" t="s">
        <v>281</v>
      </c>
      <c r="AZ98" s="57" t="s">
        <v>281</v>
      </c>
      <c r="BA98" s="57" t="s">
        <v>281</v>
      </c>
      <c r="BB98" s="57" t="s">
        <v>281</v>
      </c>
      <c r="BE98" s="81">
        <f t="shared" si="1"/>
        <v>0.66839730100434835</v>
      </c>
      <c r="BF98" s="57" t="s">
        <v>281</v>
      </c>
    </row>
    <row r="99" spans="1:58" x14ac:dyDescent="0.25">
      <c r="A99" s="54">
        <v>1931</v>
      </c>
      <c r="B99" s="57">
        <v>1.5166268514094601</v>
      </c>
      <c r="C99" s="57">
        <v>4.7549235123331784E-2</v>
      </c>
      <c r="D99" s="57" t="s">
        <v>281</v>
      </c>
      <c r="E99" s="57" t="s">
        <v>281</v>
      </c>
      <c r="F99" s="57">
        <v>2.6677852348993287</v>
      </c>
      <c r="G99" s="57">
        <v>8.6987447698744766</v>
      </c>
      <c r="H99" s="57">
        <v>2.6049313533202572</v>
      </c>
      <c r="I99" s="57" t="s">
        <v>281</v>
      </c>
      <c r="J99" s="57">
        <v>2.2922672454641333</v>
      </c>
      <c r="K99" s="57" t="s">
        <v>281</v>
      </c>
      <c r="L99" s="57" t="s">
        <v>281</v>
      </c>
      <c r="M99" s="57">
        <v>1.1470808851106391</v>
      </c>
      <c r="N99" s="57">
        <v>2.1029746423927178</v>
      </c>
      <c r="O99" s="57">
        <v>2.9283088235294117</v>
      </c>
      <c r="P99" s="57">
        <v>2.7894257064721968</v>
      </c>
      <c r="Q99" s="57" t="s">
        <v>281</v>
      </c>
      <c r="R99" s="57" t="s">
        <v>281</v>
      </c>
      <c r="S99" s="57" t="s">
        <v>281</v>
      </c>
      <c r="T99" s="57" t="s">
        <v>281</v>
      </c>
      <c r="U99" s="57">
        <v>0.15940616760288892</v>
      </c>
      <c r="V99" s="57" t="s">
        <v>281</v>
      </c>
      <c r="W99" s="57" t="s">
        <v>281</v>
      </c>
      <c r="X99" s="57" t="s">
        <v>281</v>
      </c>
      <c r="Y99" s="57" t="s">
        <v>281</v>
      </c>
      <c r="Z99" s="57" t="s">
        <v>281</v>
      </c>
      <c r="AA99" s="57">
        <v>1.4972727272727273</v>
      </c>
      <c r="AB99" s="57" t="s">
        <v>281</v>
      </c>
      <c r="AC99" s="57" t="s">
        <v>281</v>
      </c>
      <c r="AD99" s="57" t="s">
        <v>281</v>
      </c>
      <c r="AE99" s="57" t="s">
        <v>281</v>
      </c>
      <c r="AF99" s="57" t="s">
        <v>281</v>
      </c>
      <c r="AG99" s="57" t="s">
        <v>281</v>
      </c>
      <c r="AH99" s="57" t="s">
        <v>281</v>
      </c>
      <c r="AI99" s="57" t="s">
        <v>281</v>
      </c>
      <c r="AJ99" s="57" t="s">
        <v>281</v>
      </c>
      <c r="AK99" s="57" t="s">
        <v>281</v>
      </c>
      <c r="AL99" s="57" t="s">
        <v>281</v>
      </c>
      <c r="AM99" s="57" t="s">
        <v>281</v>
      </c>
      <c r="AN99" s="57" t="s">
        <v>281</v>
      </c>
      <c r="AO99" s="57" t="s">
        <v>281</v>
      </c>
      <c r="AP99" s="57" t="s">
        <v>281</v>
      </c>
      <c r="AQ99" s="57" t="s">
        <v>281</v>
      </c>
      <c r="AR99" s="57" t="s">
        <v>281</v>
      </c>
      <c r="AS99" s="57" t="s">
        <v>281</v>
      </c>
      <c r="AT99" s="57" t="s">
        <v>281</v>
      </c>
      <c r="AU99" s="57" t="s">
        <v>281</v>
      </c>
      <c r="AV99" s="57" t="s">
        <v>281</v>
      </c>
      <c r="AW99" s="57" t="s">
        <v>281</v>
      </c>
      <c r="AX99" s="57" t="s">
        <v>281</v>
      </c>
      <c r="AY99" s="57" t="s">
        <v>281</v>
      </c>
      <c r="AZ99" s="57" t="s">
        <v>281</v>
      </c>
      <c r="BA99" s="57" t="s">
        <v>281</v>
      </c>
      <c r="BB99" s="57" t="s">
        <v>281</v>
      </c>
      <c r="BE99" s="81">
        <f t="shared" si="1"/>
        <v>0.60277311845502912</v>
      </c>
      <c r="BF99" s="57" t="s">
        <v>281</v>
      </c>
    </row>
    <row r="100" spans="1:58" x14ac:dyDescent="0.25">
      <c r="A100" s="54">
        <v>1932</v>
      </c>
      <c r="B100" s="57">
        <v>1.5304945054945054</v>
      </c>
      <c r="C100" s="57">
        <v>4.6033941420161352E-2</v>
      </c>
      <c r="D100" s="57" t="s">
        <v>281</v>
      </c>
      <c r="E100" s="57" t="s">
        <v>281</v>
      </c>
      <c r="F100" s="57">
        <v>2.0616356877323421</v>
      </c>
      <c r="G100" s="57">
        <v>8.1226484241387737</v>
      </c>
      <c r="H100" s="57">
        <v>2.3667776852622815</v>
      </c>
      <c r="I100" s="57" t="s">
        <v>281</v>
      </c>
      <c r="J100" s="57">
        <v>2.322995921845517</v>
      </c>
      <c r="K100" s="57" t="s">
        <v>281</v>
      </c>
      <c r="L100" s="57" t="s">
        <v>281</v>
      </c>
      <c r="M100" s="57">
        <v>0.97168533792933642</v>
      </c>
      <c r="N100" s="57">
        <v>2.0510848445595853</v>
      </c>
      <c r="O100" s="57">
        <v>2.8039980497318382</v>
      </c>
      <c r="P100" s="57">
        <v>3.0757526707672387</v>
      </c>
      <c r="Q100" s="57" t="s">
        <v>281</v>
      </c>
      <c r="R100" s="57" t="s">
        <v>281</v>
      </c>
      <c r="S100" s="57" t="s">
        <v>281</v>
      </c>
      <c r="T100" s="57" t="s">
        <v>281</v>
      </c>
      <c r="U100" s="57">
        <v>9.3739328400682984E-2</v>
      </c>
      <c r="V100" s="57" t="s">
        <v>281</v>
      </c>
      <c r="W100" s="57" t="s">
        <v>281</v>
      </c>
      <c r="X100" s="57" t="s">
        <v>281</v>
      </c>
      <c r="Y100" s="57" t="s">
        <v>281</v>
      </c>
      <c r="Z100" s="57" t="s">
        <v>281</v>
      </c>
      <c r="AA100" s="57">
        <v>1.5197727272727273</v>
      </c>
      <c r="AB100" s="57" t="s">
        <v>281</v>
      </c>
      <c r="AC100" s="57" t="s">
        <v>281</v>
      </c>
      <c r="AD100" s="57" t="s">
        <v>281</v>
      </c>
      <c r="AE100" s="57" t="s">
        <v>281</v>
      </c>
      <c r="AF100" s="57" t="s">
        <v>281</v>
      </c>
      <c r="AG100" s="57" t="s">
        <v>281</v>
      </c>
      <c r="AH100" s="57" t="s">
        <v>281</v>
      </c>
      <c r="AI100" s="57" t="s">
        <v>281</v>
      </c>
      <c r="AJ100" s="57" t="s">
        <v>281</v>
      </c>
      <c r="AK100" s="57" t="s">
        <v>281</v>
      </c>
      <c r="AL100" s="57" t="s">
        <v>281</v>
      </c>
      <c r="AM100" s="57" t="s">
        <v>281</v>
      </c>
      <c r="AN100" s="57" t="s">
        <v>281</v>
      </c>
      <c r="AO100" s="57" t="s">
        <v>281</v>
      </c>
      <c r="AP100" s="57" t="s">
        <v>281</v>
      </c>
      <c r="AQ100" s="57" t="s">
        <v>281</v>
      </c>
      <c r="AR100" s="57" t="s">
        <v>281</v>
      </c>
      <c r="AS100" s="57" t="s">
        <v>281</v>
      </c>
      <c r="AT100" s="57" t="s">
        <v>281</v>
      </c>
      <c r="AU100" s="57" t="s">
        <v>281</v>
      </c>
      <c r="AV100" s="57" t="s">
        <v>281</v>
      </c>
      <c r="AW100" s="57" t="s">
        <v>281</v>
      </c>
      <c r="AX100" s="57" t="s">
        <v>281</v>
      </c>
      <c r="AY100" s="57" t="s">
        <v>281</v>
      </c>
      <c r="AZ100" s="57" t="s">
        <v>281</v>
      </c>
      <c r="BA100" s="57" t="s">
        <v>281</v>
      </c>
      <c r="BB100" s="57" t="s">
        <v>281</v>
      </c>
      <c r="BE100" s="81">
        <f t="shared" si="1"/>
        <v>0.60033621369422419</v>
      </c>
      <c r="BF100" s="57" t="s">
        <v>281</v>
      </c>
    </row>
    <row r="101" spans="1:58" x14ac:dyDescent="0.25">
      <c r="A101" s="54">
        <v>1933</v>
      </c>
      <c r="B101" s="57">
        <v>1.4351873955597996</v>
      </c>
      <c r="C101" s="57">
        <v>4.0294721654442714E-2</v>
      </c>
      <c r="D101" s="57" t="s">
        <v>281</v>
      </c>
      <c r="E101" s="57" t="s">
        <v>281</v>
      </c>
      <c r="F101" s="57">
        <v>1.5309072042691965</v>
      </c>
      <c r="G101" s="57">
        <v>8.0946422062932815</v>
      </c>
      <c r="H101" s="57">
        <v>2.3521882741535922</v>
      </c>
      <c r="I101" s="57" t="s">
        <v>281</v>
      </c>
      <c r="J101" s="57">
        <v>2.4989322549865958</v>
      </c>
      <c r="K101" s="57" t="s">
        <v>281</v>
      </c>
      <c r="L101" s="57" t="s">
        <v>281</v>
      </c>
      <c r="M101" s="57">
        <v>0.85607624135000604</v>
      </c>
      <c r="N101" s="57">
        <v>1.7968069666182873</v>
      </c>
      <c r="O101" s="57">
        <v>2.6670305676855897</v>
      </c>
      <c r="P101" s="57">
        <v>3.2182932072227004</v>
      </c>
      <c r="Q101" s="57" t="s">
        <v>281</v>
      </c>
      <c r="R101" s="57" t="s">
        <v>281</v>
      </c>
      <c r="S101" s="57" t="s">
        <v>281</v>
      </c>
      <c r="T101" s="57" t="s">
        <v>281</v>
      </c>
      <c r="U101" s="57">
        <v>8.3408679927667276E-2</v>
      </c>
      <c r="V101" s="57" t="s">
        <v>281</v>
      </c>
      <c r="W101" s="57" t="s">
        <v>281</v>
      </c>
      <c r="X101" s="57" t="s">
        <v>281</v>
      </c>
      <c r="Y101" s="57" t="s">
        <v>281</v>
      </c>
      <c r="Z101" s="57" t="s">
        <v>281</v>
      </c>
      <c r="AA101" s="57">
        <v>1.6404545454545454</v>
      </c>
      <c r="AB101" s="57" t="s">
        <v>281</v>
      </c>
      <c r="AC101" s="57" t="s">
        <v>281</v>
      </c>
      <c r="AD101" s="57" t="s">
        <v>281</v>
      </c>
      <c r="AE101" s="57" t="s">
        <v>281</v>
      </c>
      <c r="AF101" s="57" t="s">
        <v>281</v>
      </c>
      <c r="AG101" s="57" t="s">
        <v>281</v>
      </c>
      <c r="AH101" s="57" t="s">
        <v>281</v>
      </c>
      <c r="AI101" s="57" t="s">
        <v>281</v>
      </c>
      <c r="AJ101" s="57" t="s">
        <v>281</v>
      </c>
      <c r="AK101" s="57" t="s">
        <v>281</v>
      </c>
      <c r="AL101" s="57" t="s">
        <v>281</v>
      </c>
      <c r="AM101" s="57" t="s">
        <v>281</v>
      </c>
      <c r="AN101" s="57" t="s">
        <v>281</v>
      </c>
      <c r="AO101" s="57" t="s">
        <v>281</v>
      </c>
      <c r="AP101" s="57" t="s">
        <v>281</v>
      </c>
      <c r="AQ101" s="57" t="s">
        <v>281</v>
      </c>
      <c r="AR101" s="57" t="s">
        <v>281</v>
      </c>
      <c r="AS101" s="57" t="s">
        <v>281</v>
      </c>
      <c r="AT101" s="57" t="s">
        <v>281</v>
      </c>
      <c r="AU101" s="57" t="s">
        <v>281</v>
      </c>
      <c r="AV101" s="57" t="s">
        <v>281</v>
      </c>
      <c r="AW101" s="57" t="s">
        <v>281</v>
      </c>
      <c r="AX101" s="57" t="s">
        <v>281</v>
      </c>
      <c r="AY101" s="57" t="s">
        <v>281</v>
      </c>
      <c r="AZ101" s="57" t="s">
        <v>281</v>
      </c>
      <c r="BA101" s="57" t="s">
        <v>281</v>
      </c>
      <c r="BB101" s="57" t="s">
        <v>281</v>
      </c>
      <c r="BE101" s="81">
        <f t="shared" si="1"/>
        <v>0.61175853066811603</v>
      </c>
      <c r="BF101" s="57" t="s">
        <v>281</v>
      </c>
    </row>
    <row r="102" spans="1:58" x14ac:dyDescent="0.25">
      <c r="A102" s="54">
        <v>1934</v>
      </c>
      <c r="B102" s="57">
        <v>1.2942193087008342</v>
      </c>
      <c r="C102" s="57">
        <v>3.1027575678061112E-2</v>
      </c>
      <c r="D102" s="57" t="s">
        <v>281</v>
      </c>
      <c r="E102" s="57" t="s">
        <v>281</v>
      </c>
      <c r="F102" s="57">
        <v>1.6122781065088758</v>
      </c>
      <c r="G102" s="57">
        <v>7.7309368191721131</v>
      </c>
      <c r="H102" s="57">
        <v>2.4942716857610474</v>
      </c>
      <c r="I102" s="57" t="s">
        <v>281</v>
      </c>
      <c r="J102" s="57">
        <v>2.6775437064253338</v>
      </c>
      <c r="K102" s="57" t="s">
        <v>281</v>
      </c>
      <c r="L102" s="57" t="s">
        <v>281</v>
      </c>
      <c r="M102" s="57">
        <v>0.78659633137513485</v>
      </c>
      <c r="N102" s="57">
        <v>1.7820636451301832</v>
      </c>
      <c r="O102" s="57">
        <v>2.7086956521739132</v>
      </c>
      <c r="P102" s="57">
        <v>3.4232631894741354</v>
      </c>
      <c r="Q102" s="57" t="s">
        <v>281</v>
      </c>
      <c r="R102" s="57" t="s">
        <v>281</v>
      </c>
      <c r="S102" s="57" t="s">
        <v>281</v>
      </c>
      <c r="T102" s="57" t="s">
        <v>281</v>
      </c>
      <c r="U102" s="57">
        <v>8.4258324924318867E-2</v>
      </c>
      <c r="V102" s="57" t="s">
        <v>281</v>
      </c>
      <c r="W102" s="57" t="s">
        <v>281</v>
      </c>
      <c r="X102" s="57" t="s">
        <v>281</v>
      </c>
      <c r="Y102" s="57" t="s">
        <v>281</v>
      </c>
      <c r="Z102" s="57" t="s">
        <v>281</v>
      </c>
      <c r="AA102" s="57">
        <v>1.7754545454545452</v>
      </c>
      <c r="AB102" s="57" t="s">
        <v>281</v>
      </c>
      <c r="AC102" s="57" t="s">
        <v>281</v>
      </c>
      <c r="AD102" s="57" t="s">
        <v>281</v>
      </c>
      <c r="AE102" s="57" t="s">
        <v>281</v>
      </c>
      <c r="AF102" s="57" t="s">
        <v>281</v>
      </c>
      <c r="AG102" s="57" t="s">
        <v>281</v>
      </c>
      <c r="AH102" s="57" t="s">
        <v>281</v>
      </c>
      <c r="AI102" s="57" t="s">
        <v>281</v>
      </c>
      <c r="AJ102" s="57" t="s">
        <v>281</v>
      </c>
      <c r="AK102" s="57" t="s">
        <v>281</v>
      </c>
      <c r="AL102" s="57" t="s">
        <v>281</v>
      </c>
      <c r="AM102" s="57" t="s">
        <v>281</v>
      </c>
      <c r="AN102" s="57" t="s">
        <v>281</v>
      </c>
      <c r="AO102" s="57" t="s">
        <v>281</v>
      </c>
      <c r="AP102" s="57" t="s">
        <v>281</v>
      </c>
      <c r="AQ102" s="57" t="s">
        <v>281</v>
      </c>
      <c r="AR102" s="57" t="s">
        <v>281</v>
      </c>
      <c r="AS102" s="57" t="s">
        <v>281</v>
      </c>
      <c r="AT102" s="57" t="s">
        <v>281</v>
      </c>
      <c r="AU102" s="57" t="s">
        <v>281</v>
      </c>
      <c r="AV102" s="57" t="s">
        <v>281</v>
      </c>
      <c r="AW102" s="57" t="s">
        <v>281</v>
      </c>
      <c r="AX102" s="57" t="s">
        <v>281</v>
      </c>
      <c r="AY102" s="57" t="s">
        <v>281</v>
      </c>
      <c r="AZ102" s="57" t="s">
        <v>281</v>
      </c>
      <c r="BA102" s="57" t="s">
        <v>281</v>
      </c>
      <c r="BB102" s="57" t="s">
        <v>281</v>
      </c>
      <c r="BE102" s="81">
        <f t="shared" si="1"/>
        <v>0.59895029115418985</v>
      </c>
      <c r="BF102" s="57" t="s">
        <v>281</v>
      </c>
    </row>
    <row r="103" spans="1:58" x14ac:dyDescent="0.25">
      <c r="A103" s="54">
        <v>1935</v>
      </c>
      <c r="B103" s="57">
        <v>1.2134120171673819</v>
      </c>
      <c r="C103" s="57">
        <v>5.2964249378918721E-2</v>
      </c>
      <c r="D103" s="57" t="s">
        <v>281</v>
      </c>
      <c r="E103" s="57" t="s">
        <v>281</v>
      </c>
      <c r="F103" s="57" t="s">
        <v>281</v>
      </c>
      <c r="G103" s="57">
        <v>7.8554536679536682</v>
      </c>
      <c r="H103" s="57" t="s">
        <v>281</v>
      </c>
      <c r="I103" s="57" t="s">
        <v>281</v>
      </c>
      <c r="J103" s="57">
        <v>2.6648995827787831</v>
      </c>
      <c r="K103" s="57" t="s">
        <v>281</v>
      </c>
      <c r="L103" s="57" t="s">
        <v>281</v>
      </c>
      <c r="M103" s="57" t="s">
        <v>281</v>
      </c>
      <c r="N103" s="57" t="s">
        <v>281</v>
      </c>
      <c r="O103" s="57">
        <v>2.5451263537906139</v>
      </c>
      <c r="P103" s="57">
        <v>3.5621319450371254</v>
      </c>
      <c r="Q103" s="57" t="s">
        <v>281</v>
      </c>
      <c r="R103" s="57" t="s">
        <v>281</v>
      </c>
      <c r="S103" s="57" t="s">
        <v>281</v>
      </c>
      <c r="T103" s="57" t="s">
        <v>281</v>
      </c>
      <c r="U103" s="57">
        <v>9.2654424040066782E-2</v>
      </c>
      <c r="V103" s="57" t="s">
        <v>281</v>
      </c>
      <c r="W103" s="57" t="s">
        <v>281</v>
      </c>
      <c r="X103" s="57" t="s">
        <v>281</v>
      </c>
      <c r="Y103" s="57" t="s">
        <v>281</v>
      </c>
      <c r="Z103" s="57" t="s">
        <v>281</v>
      </c>
      <c r="AA103" s="57">
        <v>1.9636363636363634</v>
      </c>
      <c r="AB103" s="57" t="s">
        <v>281</v>
      </c>
      <c r="AC103" s="57" t="s">
        <v>281</v>
      </c>
      <c r="AD103" s="57" t="s">
        <v>281</v>
      </c>
      <c r="AE103" s="57" t="s">
        <v>281</v>
      </c>
      <c r="AF103" s="57" t="s">
        <v>281</v>
      </c>
      <c r="AG103" s="57" t="s">
        <v>281</v>
      </c>
      <c r="AH103" s="57" t="s">
        <v>281</v>
      </c>
      <c r="AI103" s="57" t="s">
        <v>281</v>
      </c>
      <c r="AJ103" s="57" t="s">
        <v>281</v>
      </c>
      <c r="AK103" s="57" t="s">
        <v>281</v>
      </c>
      <c r="AL103" s="57" t="s">
        <v>281</v>
      </c>
      <c r="AM103" s="57" t="s">
        <v>281</v>
      </c>
      <c r="AN103" s="57" t="s">
        <v>281</v>
      </c>
      <c r="AO103" s="57" t="s">
        <v>281</v>
      </c>
      <c r="AP103" s="57" t="s">
        <v>281</v>
      </c>
      <c r="AQ103" s="57" t="s">
        <v>281</v>
      </c>
      <c r="AR103" s="57" t="s">
        <v>281</v>
      </c>
      <c r="AS103" s="57" t="s">
        <v>281</v>
      </c>
      <c r="AT103" s="57" t="s">
        <v>281</v>
      </c>
      <c r="AU103" s="57" t="s">
        <v>281</v>
      </c>
      <c r="AV103" s="57" t="s">
        <v>281</v>
      </c>
      <c r="AW103" s="57" t="s">
        <v>281</v>
      </c>
      <c r="AX103" s="57" t="s">
        <v>281</v>
      </c>
      <c r="AY103" s="57" t="s">
        <v>281</v>
      </c>
      <c r="AZ103" s="57" t="s">
        <v>281</v>
      </c>
      <c r="BA103" s="57" t="s">
        <v>281</v>
      </c>
      <c r="BB103" s="57" t="s">
        <v>281</v>
      </c>
      <c r="BE103" s="81">
        <f t="shared" si="1"/>
        <v>0.51510855247458953</v>
      </c>
      <c r="BF103" s="57" t="s">
        <v>281</v>
      </c>
    </row>
    <row r="104" spans="1:58" x14ac:dyDescent="0.25">
      <c r="A104" s="54">
        <v>1936</v>
      </c>
      <c r="B104" s="57" t="s">
        <v>281</v>
      </c>
      <c r="C104" s="57">
        <v>6.0951587152516896E-2</v>
      </c>
      <c r="D104" s="57" t="s">
        <v>281</v>
      </c>
      <c r="E104" s="57" t="s">
        <v>281</v>
      </c>
      <c r="F104" s="57" t="s">
        <v>281</v>
      </c>
      <c r="G104" s="57" t="s">
        <v>281</v>
      </c>
      <c r="H104" s="57" t="s">
        <v>281</v>
      </c>
      <c r="I104" s="57" t="s">
        <v>281</v>
      </c>
      <c r="J104" s="57" t="s">
        <v>281</v>
      </c>
      <c r="K104" s="57" t="s">
        <v>281</v>
      </c>
      <c r="L104" s="57" t="s">
        <v>281</v>
      </c>
      <c r="M104" s="57" t="s">
        <v>281</v>
      </c>
      <c r="N104" s="57" t="s">
        <v>281</v>
      </c>
      <c r="O104" s="57">
        <v>2.2456813819577737</v>
      </c>
      <c r="P104" s="57">
        <v>3.6224804061086213</v>
      </c>
      <c r="Q104" s="57" t="s">
        <v>281</v>
      </c>
      <c r="R104" s="57" t="s">
        <v>281</v>
      </c>
      <c r="S104" s="57" t="s">
        <v>281</v>
      </c>
      <c r="T104" s="57" t="s">
        <v>281</v>
      </c>
      <c r="U104" s="57">
        <v>0.10944063674552289</v>
      </c>
      <c r="V104" s="57" t="s">
        <v>281</v>
      </c>
      <c r="W104" s="57" t="s">
        <v>281</v>
      </c>
      <c r="X104" s="57" t="s">
        <v>281</v>
      </c>
      <c r="Y104" s="57" t="s">
        <v>281</v>
      </c>
      <c r="Z104" s="57" t="s">
        <v>281</v>
      </c>
      <c r="AA104" s="57">
        <v>2.1149999999999993</v>
      </c>
      <c r="AB104" s="57" t="s">
        <v>281</v>
      </c>
      <c r="AC104" s="57" t="s">
        <v>281</v>
      </c>
      <c r="AD104" s="57" t="s">
        <v>281</v>
      </c>
      <c r="AE104" s="57" t="s">
        <v>281</v>
      </c>
      <c r="AF104" s="57" t="s">
        <v>281</v>
      </c>
      <c r="AG104" s="57" t="s">
        <v>281</v>
      </c>
      <c r="AH104" s="57" t="s">
        <v>281</v>
      </c>
      <c r="AI104" s="57" t="s">
        <v>281</v>
      </c>
      <c r="AJ104" s="57" t="s">
        <v>281</v>
      </c>
      <c r="AK104" s="57" t="s">
        <v>281</v>
      </c>
      <c r="AL104" s="57" t="s">
        <v>281</v>
      </c>
      <c r="AM104" s="57" t="s">
        <v>281</v>
      </c>
      <c r="AN104" s="57" t="s">
        <v>281</v>
      </c>
      <c r="AO104" s="57" t="s">
        <v>281</v>
      </c>
      <c r="AP104" s="57" t="s">
        <v>281</v>
      </c>
      <c r="AQ104" s="57" t="s">
        <v>281</v>
      </c>
      <c r="AR104" s="57" t="s">
        <v>281</v>
      </c>
      <c r="AS104" s="57" t="s">
        <v>281</v>
      </c>
      <c r="AT104" s="57" t="s">
        <v>281</v>
      </c>
      <c r="AU104" s="57" t="s">
        <v>281</v>
      </c>
      <c r="AV104" s="57" t="s">
        <v>281</v>
      </c>
      <c r="AW104" s="57" t="s">
        <v>281</v>
      </c>
      <c r="AX104" s="57" t="s">
        <v>281</v>
      </c>
      <c r="AY104" s="57" t="s">
        <v>281</v>
      </c>
      <c r="AZ104" s="57" t="s">
        <v>281</v>
      </c>
      <c r="BA104" s="57" t="s">
        <v>281</v>
      </c>
      <c r="BB104" s="57" t="s">
        <v>281</v>
      </c>
      <c r="BE104" s="81">
        <f t="shared" si="1"/>
        <v>0.39339465484090547</v>
      </c>
      <c r="BF104" s="57" t="s">
        <v>281</v>
      </c>
    </row>
    <row r="105" spans="1:58" x14ac:dyDescent="0.25">
      <c r="A105" s="54">
        <v>1937</v>
      </c>
      <c r="B105" s="57">
        <v>1.2711185308848081</v>
      </c>
      <c r="C105" s="57">
        <v>6.4253996923650594E-2</v>
      </c>
      <c r="D105" s="57" t="s">
        <v>281</v>
      </c>
      <c r="E105" s="57" t="s">
        <v>281</v>
      </c>
      <c r="F105" s="57" t="s">
        <v>281</v>
      </c>
      <c r="G105" s="57" t="s">
        <v>281</v>
      </c>
      <c r="H105" s="57" t="s">
        <v>281</v>
      </c>
      <c r="I105" s="57" t="s">
        <v>281</v>
      </c>
      <c r="J105" s="57" t="s">
        <v>281</v>
      </c>
      <c r="K105" s="57" t="s">
        <v>281</v>
      </c>
      <c r="L105" s="57" t="s">
        <v>281</v>
      </c>
      <c r="M105" s="57" t="s">
        <v>281</v>
      </c>
      <c r="N105" s="57" t="s">
        <v>281</v>
      </c>
      <c r="O105" s="57" t="s">
        <v>281</v>
      </c>
      <c r="P105" s="57" t="s">
        <v>281</v>
      </c>
      <c r="Q105" s="57" t="s">
        <v>281</v>
      </c>
      <c r="R105" s="57" t="s">
        <v>281</v>
      </c>
      <c r="S105" s="57" t="s">
        <v>281</v>
      </c>
      <c r="T105" s="57" t="s">
        <v>281</v>
      </c>
      <c r="U105" s="57" t="s">
        <v>281</v>
      </c>
      <c r="V105" s="57" t="s">
        <v>281</v>
      </c>
      <c r="W105" s="57" t="s">
        <v>281</v>
      </c>
      <c r="X105" s="57" t="s">
        <v>281</v>
      </c>
      <c r="Y105" s="57" t="s">
        <v>281</v>
      </c>
      <c r="Z105" s="57" t="s">
        <v>281</v>
      </c>
      <c r="AA105" s="57">
        <v>2.3768181818181811</v>
      </c>
      <c r="AB105" s="57" t="s">
        <v>281</v>
      </c>
      <c r="AC105" s="57" t="s">
        <v>281</v>
      </c>
      <c r="AD105" s="57" t="s">
        <v>281</v>
      </c>
      <c r="AE105" s="57" t="s">
        <v>281</v>
      </c>
      <c r="AF105" s="57" t="s">
        <v>281</v>
      </c>
      <c r="AG105" s="57" t="s">
        <v>281</v>
      </c>
      <c r="AH105" s="57" t="s">
        <v>281</v>
      </c>
      <c r="AI105" s="57" t="s">
        <v>281</v>
      </c>
      <c r="AJ105" s="57" t="s">
        <v>281</v>
      </c>
      <c r="AK105" s="57" t="s">
        <v>281</v>
      </c>
      <c r="AL105" s="57" t="s">
        <v>281</v>
      </c>
      <c r="AM105" s="57" t="s">
        <v>281</v>
      </c>
      <c r="AN105" s="57" t="s">
        <v>281</v>
      </c>
      <c r="AO105" s="57" t="s">
        <v>281</v>
      </c>
      <c r="AP105" s="57" t="s">
        <v>281</v>
      </c>
      <c r="AQ105" s="57" t="s">
        <v>281</v>
      </c>
      <c r="AR105" s="57" t="s">
        <v>281</v>
      </c>
      <c r="AS105" s="57" t="s">
        <v>281</v>
      </c>
      <c r="AT105" s="57" t="s">
        <v>281</v>
      </c>
      <c r="AU105" s="57" t="s">
        <v>281</v>
      </c>
      <c r="AV105" s="57" t="s">
        <v>281</v>
      </c>
      <c r="AW105" s="57" t="s">
        <v>281</v>
      </c>
      <c r="AX105" s="57" t="s">
        <v>281</v>
      </c>
      <c r="AY105" s="57" t="s">
        <v>281</v>
      </c>
      <c r="AZ105" s="57" t="s">
        <v>281</v>
      </c>
      <c r="BA105" s="57" t="s">
        <v>281</v>
      </c>
      <c r="BB105" s="57" t="s">
        <v>281</v>
      </c>
      <c r="BE105" s="81">
        <f t="shared" si="1"/>
        <v>0.29670258012481732</v>
      </c>
      <c r="BF105" s="57" t="s">
        <v>281</v>
      </c>
    </row>
    <row r="106" spans="1:58" x14ac:dyDescent="0.25">
      <c r="A106" s="54">
        <v>1938</v>
      </c>
      <c r="B106" s="57">
        <v>1.2702097235462344</v>
      </c>
      <c r="C106" s="57">
        <v>7.3775099472564082E-2</v>
      </c>
      <c r="D106" s="57" t="s">
        <v>281</v>
      </c>
      <c r="E106" s="57" t="s">
        <v>281</v>
      </c>
      <c r="F106" s="57" t="s">
        <v>281</v>
      </c>
      <c r="G106" s="57" t="s">
        <v>281</v>
      </c>
      <c r="H106" s="57" t="s">
        <v>281</v>
      </c>
      <c r="I106" s="57" t="s">
        <v>281</v>
      </c>
      <c r="J106" s="57" t="s">
        <v>281</v>
      </c>
      <c r="K106" s="57" t="s">
        <v>281</v>
      </c>
      <c r="L106" s="57" t="s">
        <v>281</v>
      </c>
      <c r="M106" s="57" t="s">
        <v>281</v>
      </c>
      <c r="N106" s="57" t="s">
        <v>281</v>
      </c>
      <c r="O106" s="57" t="s">
        <v>281</v>
      </c>
      <c r="P106" s="57" t="s">
        <v>281</v>
      </c>
      <c r="Q106" s="57" t="s">
        <v>281</v>
      </c>
      <c r="R106" s="57" t="s">
        <v>281</v>
      </c>
      <c r="S106" s="57" t="s">
        <v>281</v>
      </c>
      <c r="T106" s="57" t="s">
        <v>281</v>
      </c>
      <c r="U106" s="57" t="s">
        <v>281</v>
      </c>
      <c r="V106" s="57" t="s">
        <v>281</v>
      </c>
      <c r="W106" s="57" t="s">
        <v>281</v>
      </c>
      <c r="X106" s="57" t="s">
        <v>281</v>
      </c>
      <c r="Y106" s="57" t="s">
        <v>281</v>
      </c>
      <c r="Z106" s="57" t="s">
        <v>281</v>
      </c>
      <c r="AA106" s="57">
        <v>2.4811363636363639</v>
      </c>
      <c r="AB106" s="57" t="s">
        <v>281</v>
      </c>
      <c r="AC106" s="57" t="s">
        <v>281</v>
      </c>
      <c r="AD106" s="57" t="s">
        <v>281</v>
      </c>
      <c r="AE106" s="57" t="s">
        <v>281</v>
      </c>
      <c r="AF106" s="57" t="s">
        <v>281</v>
      </c>
      <c r="AG106" s="57" t="s">
        <v>281</v>
      </c>
      <c r="AH106" s="57" t="s">
        <v>281</v>
      </c>
      <c r="AI106" s="57" t="s">
        <v>281</v>
      </c>
      <c r="AJ106" s="57" t="s">
        <v>281</v>
      </c>
      <c r="AK106" s="57" t="s">
        <v>281</v>
      </c>
      <c r="AL106" s="57" t="s">
        <v>281</v>
      </c>
      <c r="AM106" s="57" t="s">
        <v>281</v>
      </c>
      <c r="AN106" s="57" t="s">
        <v>281</v>
      </c>
      <c r="AO106" s="57" t="s">
        <v>281</v>
      </c>
      <c r="AP106" s="57" t="s">
        <v>281</v>
      </c>
      <c r="AQ106" s="57" t="s">
        <v>281</v>
      </c>
      <c r="AR106" s="57" t="s">
        <v>281</v>
      </c>
      <c r="AS106" s="57" t="s">
        <v>281</v>
      </c>
      <c r="AT106" s="57" t="s">
        <v>281</v>
      </c>
      <c r="AU106" s="57" t="s">
        <v>281</v>
      </c>
      <c r="AV106" s="57" t="s">
        <v>281</v>
      </c>
      <c r="AW106" s="57" t="s">
        <v>281</v>
      </c>
      <c r="AX106" s="57" t="s">
        <v>281</v>
      </c>
      <c r="AY106" s="57" t="s">
        <v>281</v>
      </c>
      <c r="AZ106" s="57" t="s">
        <v>281</v>
      </c>
      <c r="BA106" s="57" t="s">
        <v>281</v>
      </c>
      <c r="BB106" s="57" t="s">
        <v>281</v>
      </c>
      <c r="BE106" s="81">
        <f t="shared" si="1"/>
        <v>0.29783216979457194</v>
      </c>
      <c r="BF106" s="57" t="s">
        <v>281</v>
      </c>
    </row>
    <row r="107" spans="1:58" x14ac:dyDescent="0.25">
      <c r="A107" s="54">
        <v>1939</v>
      </c>
      <c r="B107" s="57" t="s">
        <v>281</v>
      </c>
      <c r="C107" s="57">
        <v>8.5598131162577404E-2</v>
      </c>
      <c r="D107" s="57" t="s">
        <v>281</v>
      </c>
      <c r="E107" s="57" t="s">
        <v>281</v>
      </c>
      <c r="F107" s="57" t="s">
        <v>281</v>
      </c>
      <c r="G107" s="57" t="s">
        <v>281</v>
      </c>
      <c r="H107" s="57" t="s">
        <v>281</v>
      </c>
      <c r="I107" s="57" t="s">
        <v>281</v>
      </c>
      <c r="J107" s="57" t="s">
        <v>281</v>
      </c>
      <c r="K107" s="57" t="s">
        <v>281</v>
      </c>
      <c r="L107" s="57" t="s">
        <v>281</v>
      </c>
      <c r="M107" s="57" t="s">
        <v>281</v>
      </c>
      <c r="N107" s="57" t="s">
        <v>281</v>
      </c>
      <c r="O107" s="57" t="s">
        <v>281</v>
      </c>
      <c r="P107" s="57" t="s">
        <v>281</v>
      </c>
      <c r="Q107" s="57" t="s">
        <v>281</v>
      </c>
      <c r="R107" s="57" t="s">
        <v>281</v>
      </c>
      <c r="S107" s="57" t="s">
        <v>281</v>
      </c>
      <c r="T107" s="57" t="s">
        <v>281</v>
      </c>
      <c r="U107" s="57" t="s">
        <v>281</v>
      </c>
      <c r="V107" s="57" t="s">
        <v>281</v>
      </c>
      <c r="W107" s="57" t="s">
        <v>281</v>
      </c>
      <c r="X107" s="57" t="s">
        <v>281</v>
      </c>
      <c r="Y107" s="57" t="s">
        <v>281</v>
      </c>
      <c r="Z107" s="57" t="s">
        <v>281</v>
      </c>
      <c r="AA107" s="57">
        <v>2.6365909090909092</v>
      </c>
      <c r="AB107" s="57" t="s">
        <v>281</v>
      </c>
      <c r="AC107" s="57" t="s">
        <v>281</v>
      </c>
      <c r="AD107" s="57" t="s">
        <v>281</v>
      </c>
      <c r="AE107" s="57" t="s">
        <v>281</v>
      </c>
      <c r="AF107" s="57" t="s">
        <v>281</v>
      </c>
      <c r="AG107" s="57" t="s">
        <v>281</v>
      </c>
      <c r="AH107" s="57" t="s">
        <v>281</v>
      </c>
      <c r="AI107" s="57" t="s">
        <v>281</v>
      </c>
      <c r="AJ107" s="57" t="s">
        <v>281</v>
      </c>
      <c r="AK107" s="57" t="s">
        <v>281</v>
      </c>
      <c r="AL107" s="57" t="s">
        <v>281</v>
      </c>
      <c r="AM107" s="57" t="s">
        <v>281</v>
      </c>
      <c r="AN107" s="57" t="s">
        <v>281</v>
      </c>
      <c r="AO107" s="57" t="s">
        <v>281</v>
      </c>
      <c r="AP107" s="57" t="s">
        <v>281</v>
      </c>
      <c r="AQ107" s="57" t="s">
        <v>281</v>
      </c>
      <c r="AR107" s="57" t="s">
        <v>281</v>
      </c>
      <c r="AS107" s="57" t="s">
        <v>281</v>
      </c>
      <c r="AT107" s="57" t="s">
        <v>281</v>
      </c>
      <c r="AU107" s="57" t="s">
        <v>281</v>
      </c>
      <c r="AV107" s="57" t="s">
        <v>281</v>
      </c>
      <c r="AW107" s="57" t="s">
        <v>281</v>
      </c>
      <c r="AX107" s="57" t="s">
        <v>281</v>
      </c>
      <c r="AY107" s="57" t="s">
        <v>281</v>
      </c>
      <c r="AZ107" s="57" t="s">
        <v>281</v>
      </c>
      <c r="BA107" s="57" t="s">
        <v>281</v>
      </c>
      <c r="BB107" s="57" t="s">
        <v>281</v>
      </c>
      <c r="BE107" s="81">
        <f t="shared" si="1"/>
        <v>0.26605673355045167</v>
      </c>
      <c r="BF107" s="57" t="s">
        <v>281</v>
      </c>
    </row>
    <row r="108" spans="1:58" x14ac:dyDescent="0.25">
      <c r="A108" s="54">
        <v>1940</v>
      </c>
      <c r="B108" s="57" t="s">
        <v>281</v>
      </c>
      <c r="C108" s="57">
        <v>8.3095117749722336E-2</v>
      </c>
      <c r="D108" s="57" t="s">
        <v>281</v>
      </c>
      <c r="E108" s="57" t="s">
        <v>281</v>
      </c>
      <c r="F108" s="57" t="s">
        <v>281</v>
      </c>
      <c r="G108" s="57" t="s">
        <v>281</v>
      </c>
      <c r="H108" s="57" t="s">
        <v>281</v>
      </c>
      <c r="I108" s="57" t="s">
        <v>281</v>
      </c>
      <c r="J108" s="57" t="s">
        <v>281</v>
      </c>
      <c r="K108" s="57" t="s">
        <v>281</v>
      </c>
      <c r="L108" s="57" t="s">
        <v>281</v>
      </c>
      <c r="M108" s="57" t="s">
        <v>281</v>
      </c>
      <c r="N108" s="57" t="s">
        <v>281</v>
      </c>
      <c r="O108" s="57" t="s">
        <v>281</v>
      </c>
      <c r="P108" s="57" t="s">
        <v>281</v>
      </c>
      <c r="Q108" s="57" t="s">
        <v>281</v>
      </c>
      <c r="R108" s="57" t="s">
        <v>281</v>
      </c>
      <c r="S108" s="57" t="s">
        <v>281</v>
      </c>
      <c r="T108" s="57" t="s">
        <v>281</v>
      </c>
      <c r="U108" s="57" t="s">
        <v>281</v>
      </c>
      <c r="V108" s="57" t="s">
        <v>281</v>
      </c>
      <c r="W108" s="57" t="s">
        <v>281</v>
      </c>
      <c r="X108" s="57" t="s">
        <v>281</v>
      </c>
      <c r="Y108" s="57" t="s">
        <v>281</v>
      </c>
      <c r="Z108" s="57" t="s">
        <v>281</v>
      </c>
      <c r="AA108" s="57">
        <v>2.8043181818181817</v>
      </c>
      <c r="AB108" s="57" t="s">
        <v>281</v>
      </c>
      <c r="AC108" s="57" t="s">
        <v>281</v>
      </c>
      <c r="AD108" s="57" t="s">
        <v>281</v>
      </c>
      <c r="AE108" s="57" t="s">
        <v>281</v>
      </c>
      <c r="AF108" s="57" t="s">
        <v>281</v>
      </c>
      <c r="AG108" s="57" t="s">
        <v>281</v>
      </c>
      <c r="AH108" s="57" t="s">
        <v>281</v>
      </c>
      <c r="AI108" s="57" t="s">
        <v>281</v>
      </c>
      <c r="AJ108" s="57" t="s">
        <v>281</v>
      </c>
      <c r="AK108" s="57" t="s">
        <v>281</v>
      </c>
      <c r="AL108" s="57" t="s">
        <v>281</v>
      </c>
      <c r="AM108" s="57" t="s">
        <v>281</v>
      </c>
      <c r="AN108" s="57" t="s">
        <v>281</v>
      </c>
      <c r="AO108" s="57" t="s">
        <v>281</v>
      </c>
      <c r="AP108" s="57" t="s">
        <v>281</v>
      </c>
      <c r="AQ108" s="57" t="s">
        <v>281</v>
      </c>
      <c r="AR108" s="57" t="s">
        <v>281</v>
      </c>
      <c r="AS108" s="57" t="s">
        <v>281</v>
      </c>
      <c r="AT108" s="57" t="s">
        <v>281</v>
      </c>
      <c r="AU108" s="57" t="s">
        <v>281</v>
      </c>
      <c r="AV108" s="57" t="s">
        <v>281</v>
      </c>
      <c r="AW108" s="57" t="s">
        <v>281</v>
      </c>
      <c r="AX108" s="57" t="s">
        <v>281</v>
      </c>
      <c r="AY108" s="57" t="s">
        <v>281</v>
      </c>
      <c r="AZ108" s="57" t="s">
        <v>281</v>
      </c>
      <c r="BA108" s="57" t="s">
        <v>281</v>
      </c>
      <c r="BB108" s="57" t="s">
        <v>281</v>
      </c>
      <c r="BE108" s="81">
        <f t="shared" si="1"/>
        <v>0.2667801859902072</v>
      </c>
      <c r="BF108" s="57" t="s">
        <v>281</v>
      </c>
    </row>
    <row r="109" spans="1:58" x14ac:dyDescent="0.25">
      <c r="A109" s="54">
        <v>1941</v>
      </c>
      <c r="B109" s="57" t="s">
        <v>281</v>
      </c>
      <c r="C109" s="57">
        <v>6.3888649522014271E-2</v>
      </c>
      <c r="D109" s="57" t="s">
        <v>281</v>
      </c>
      <c r="E109" s="57" t="s">
        <v>281</v>
      </c>
      <c r="F109" s="57" t="s">
        <v>281</v>
      </c>
      <c r="G109" s="57" t="s">
        <v>281</v>
      </c>
      <c r="H109" s="57" t="s">
        <v>281</v>
      </c>
      <c r="I109" s="57" t="s">
        <v>281</v>
      </c>
      <c r="J109" s="57" t="s">
        <v>281</v>
      </c>
      <c r="K109" s="57" t="s">
        <v>281</v>
      </c>
      <c r="L109" s="57" t="s">
        <v>281</v>
      </c>
      <c r="M109" s="57" t="s">
        <v>281</v>
      </c>
      <c r="N109" s="57" t="s">
        <v>281</v>
      </c>
      <c r="O109" s="57" t="s">
        <v>281</v>
      </c>
      <c r="P109" s="57" t="s">
        <v>281</v>
      </c>
      <c r="Q109" s="57" t="s">
        <v>281</v>
      </c>
      <c r="R109" s="57" t="s">
        <v>281</v>
      </c>
      <c r="S109" s="57" t="s">
        <v>281</v>
      </c>
      <c r="T109" s="57" t="s">
        <v>281</v>
      </c>
      <c r="U109" s="57" t="s">
        <v>281</v>
      </c>
      <c r="V109" s="57" t="s">
        <v>281</v>
      </c>
      <c r="W109" s="57" t="s">
        <v>281</v>
      </c>
      <c r="X109" s="57" t="s">
        <v>281</v>
      </c>
      <c r="Y109" s="57" t="s">
        <v>281</v>
      </c>
      <c r="Z109" s="57" t="s">
        <v>281</v>
      </c>
      <c r="AA109" s="57">
        <v>2.814545454545454</v>
      </c>
      <c r="AB109" s="57" t="s">
        <v>281</v>
      </c>
      <c r="AC109" s="57" t="s">
        <v>281</v>
      </c>
      <c r="AD109" s="57" t="s">
        <v>281</v>
      </c>
      <c r="AE109" s="57" t="s">
        <v>281</v>
      </c>
      <c r="AF109" s="57" t="s">
        <v>281</v>
      </c>
      <c r="AG109" s="57" t="s">
        <v>281</v>
      </c>
      <c r="AH109" s="57" t="s">
        <v>281</v>
      </c>
      <c r="AI109" s="57" t="s">
        <v>281</v>
      </c>
      <c r="AJ109" s="57" t="s">
        <v>281</v>
      </c>
      <c r="AK109" s="57" t="s">
        <v>281</v>
      </c>
      <c r="AL109" s="57" t="s">
        <v>281</v>
      </c>
      <c r="AM109" s="57" t="s">
        <v>281</v>
      </c>
      <c r="AN109" s="57" t="s">
        <v>281</v>
      </c>
      <c r="AO109" s="57" t="s">
        <v>281</v>
      </c>
      <c r="AP109" s="57" t="s">
        <v>281</v>
      </c>
      <c r="AQ109" s="57" t="s">
        <v>281</v>
      </c>
      <c r="AR109" s="57" t="s">
        <v>281</v>
      </c>
      <c r="AS109" s="57" t="s">
        <v>281</v>
      </c>
      <c r="AT109" s="57" t="s">
        <v>281</v>
      </c>
      <c r="AU109" s="57" t="s">
        <v>281</v>
      </c>
      <c r="AV109" s="57" t="s">
        <v>281</v>
      </c>
      <c r="AW109" s="57" t="s">
        <v>281</v>
      </c>
      <c r="AX109" s="57" t="s">
        <v>281</v>
      </c>
      <c r="AY109" s="57" t="s">
        <v>281</v>
      </c>
      <c r="AZ109" s="57" t="s">
        <v>281</v>
      </c>
      <c r="BA109" s="57" t="s">
        <v>281</v>
      </c>
      <c r="BB109" s="57" t="s">
        <v>281</v>
      </c>
      <c r="BE109" s="81">
        <f t="shared" si="1"/>
        <v>0.26857546043432823</v>
      </c>
      <c r="BF109" s="57" t="s">
        <v>281</v>
      </c>
    </row>
    <row r="110" spans="1:58" x14ac:dyDescent="0.25">
      <c r="A110" s="54">
        <v>1942</v>
      </c>
      <c r="B110" s="57" t="s">
        <v>281</v>
      </c>
      <c r="C110" s="57">
        <v>2.9990743009914222E-2</v>
      </c>
      <c r="D110" s="57" t="s">
        <v>281</v>
      </c>
      <c r="E110" s="57" t="s">
        <v>281</v>
      </c>
      <c r="F110" s="57" t="s">
        <v>281</v>
      </c>
      <c r="G110" s="57" t="s">
        <v>281</v>
      </c>
      <c r="H110" s="57" t="s">
        <v>281</v>
      </c>
      <c r="I110" s="57" t="s">
        <v>281</v>
      </c>
      <c r="J110" s="57" t="s">
        <v>281</v>
      </c>
      <c r="K110" s="57" t="s">
        <v>281</v>
      </c>
      <c r="L110" s="57" t="s">
        <v>281</v>
      </c>
      <c r="M110" s="57" t="s">
        <v>281</v>
      </c>
      <c r="N110" s="57" t="s">
        <v>281</v>
      </c>
      <c r="O110" s="57" t="s">
        <v>281</v>
      </c>
      <c r="P110" s="57" t="s">
        <v>281</v>
      </c>
      <c r="Q110" s="57" t="s">
        <v>281</v>
      </c>
      <c r="R110" s="57" t="s">
        <v>281</v>
      </c>
      <c r="S110" s="57" t="s">
        <v>281</v>
      </c>
      <c r="T110" s="57" t="s">
        <v>281</v>
      </c>
      <c r="U110" s="57" t="s">
        <v>281</v>
      </c>
      <c r="V110" s="57" t="s">
        <v>281</v>
      </c>
      <c r="W110" s="57" t="s">
        <v>281</v>
      </c>
      <c r="X110" s="57" t="s">
        <v>281</v>
      </c>
      <c r="Y110" s="57" t="s">
        <v>281</v>
      </c>
      <c r="Z110" s="57" t="s">
        <v>281</v>
      </c>
      <c r="AA110" s="57">
        <v>2.5731818181818178</v>
      </c>
      <c r="AB110" s="57" t="s">
        <v>281</v>
      </c>
      <c r="AC110" s="57" t="s">
        <v>281</v>
      </c>
      <c r="AD110" s="57" t="s">
        <v>281</v>
      </c>
      <c r="AE110" s="57" t="s">
        <v>281</v>
      </c>
      <c r="AF110" s="57" t="s">
        <v>281</v>
      </c>
      <c r="AG110" s="57" t="s">
        <v>281</v>
      </c>
      <c r="AH110" s="57" t="s">
        <v>281</v>
      </c>
      <c r="AI110" s="57" t="s">
        <v>281</v>
      </c>
      <c r="AJ110" s="57" t="s">
        <v>281</v>
      </c>
      <c r="AK110" s="57" t="s">
        <v>281</v>
      </c>
      <c r="AL110" s="57" t="s">
        <v>281</v>
      </c>
      <c r="AM110" s="57" t="s">
        <v>281</v>
      </c>
      <c r="AN110" s="57" t="s">
        <v>281</v>
      </c>
      <c r="AO110" s="57" t="s">
        <v>281</v>
      </c>
      <c r="AP110" s="57" t="s">
        <v>281</v>
      </c>
      <c r="AQ110" s="57" t="s">
        <v>281</v>
      </c>
      <c r="AR110" s="57" t="s">
        <v>281</v>
      </c>
      <c r="AS110" s="57" t="s">
        <v>281</v>
      </c>
      <c r="AT110" s="57" t="s">
        <v>281</v>
      </c>
      <c r="AU110" s="57" t="s">
        <v>281</v>
      </c>
      <c r="AV110" s="57" t="s">
        <v>281</v>
      </c>
      <c r="AW110" s="57" t="s">
        <v>281</v>
      </c>
      <c r="AX110" s="57" t="s">
        <v>281</v>
      </c>
      <c r="AY110" s="57" t="s">
        <v>281</v>
      </c>
      <c r="AZ110" s="57" t="s">
        <v>281</v>
      </c>
      <c r="BA110" s="57" t="s">
        <v>281</v>
      </c>
      <c r="BB110" s="57" t="s">
        <v>281</v>
      </c>
      <c r="BE110" s="81">
        <f t="shared" si="1"/>
        <v>0.27151368412111948</v>
      </c>
      <c r="BF110" s="57" t="s">
        <v>281</v>
      </c>
    </row>
    <row r="111" spans="1:58" x14ac:dyDescent="0.25">
      <c r="A111" s="54">
        <v>1943</v>
      </c>
      <c r="B111" s="57" t="s">
        <v>281</v>
      </c>
      <c r="C111" s="57" t="s">
        <v>281</v>
      </c>
      <c r="D111" s="57" t="s">
        <v>281</v>
      </c>
      <c r="E111" s="57" t="s">
        <v>281</v>
      </c>
      <c r="F111" s="57" t="s">
        <v>281</v>
      </c>
      <c r="G111" s="57" t="s">
        <v>281</v>
      </c>
      <c r="H111" s="57" t="s">
        <v>281</v>
      </c>
      <c r="I111" s="57" t="s">
        <v>281</v>
      </c>
      <c r="J111" s="57" t="s">
        <v>281</v>
      </c>
      <c r="K111" s="57" t="s">
        <v>281</v>
      </c>
      <c r="L111" s="57" t="s">
        <v>281</v>
      </c>
      <c r="M111" s="57" t="s">
        <v>281</v>
      </c>
      <c r="N111" s="57" t="s">
        <v>281</v>
      </c>
      <c r="O111" s="57" t="s">
        <v>281</v>
      </c>
      <c r="P111" s="57" t="s">
        <v>281</v>
      </c>
      <c r="Q111" s="57" t="s">
        <v>281</v>
      </c>
      <c r="R111" s="57" t="s">
        <v>281</v>
      </c>
      <c r="S111" s="57" t="s">
        <v>281</v>
      </c>
      <c r="T111" s="57" t="s">
        <v>281</v>
      </c>
      <c r="U111" s="57" t="s">
        <v>281</v>
      </c>
      <c r="V111" s="57" t="s">
        <v>281</v>
      </c>
      <c r="W111" s="57" t="s">
        <v>281</v>
      </c>
      <c r="X111" s="57" t="s">
        <v>281</v>
      </c>
      <c r="Y111" s="57" t="s">
        <v>281</v>
      </c>
      <c r="Z111" s="57" t="s">
        <v>281</v>
      </c>
      <c r="AA111" s="57">
        <v>2.6590909090909092</v>
      </c>
      <c r="AB111" s="57" t="s">
        <v>281</v>
      </c>
      <c r="AC111" s="57" t="s">
        <v>281</v>
      </c>
      <c r="AD111" s="57" t="s">
        <v>281</v>
      </c>
      <c r="AE111" s="57" t="s">
        <v>281</v>
      </c>
      <c r="AF111" s="57" t="s">
        <v>281</v>
      </c>
      <c r="AG111" s="57" t="s">
        <v>281</v>
      </c>
      <c r="AH111" s="57" t="s">
        <v>281</v>
      </c>
      <c r="AI111" s="57" t="s">
        <v>281</v>
      </c>
      <c r="AJ111" s="57" t="s">
        <v>281</v>
      </c>
      <c r="AK111" s="57" t="s">
        <v>281</v>
      </c>
      <c r="AL111" s="57" t="s">
        <v>281</v>
      </c>
      <c r="AM111" s="57" t="s">
        <v>281</v>
      </c>
      <c r="AN111" s="57" t="s">
        <v>281</v>
      </c>
      <c r="AO111" s="57" t="s">
        <v>281</v>
      </c>
      <c r="AP111" s="57" t="s">
        <v>281</v>
      </c>
      <c r="AQ111" s="57" t="s">
        <v>281</v>
      </c>
      <c r="AR111" s="57" t="s">
        <v>281</v>
      </c>
      <c r="AS111" s="57" t="s">
        <v>281</v>
      </c>
      <c r="AT111" s="57" t="s">
        <v>281</v>
      </c>
      <c r="AU111" s="57" t="s">
        <v>281</v>
      </c>
      <c r="AV111" s="57" t="s">
        <v>281</v>
      </c>
      <c r="AW111" s="57" t="s">
        <v>281</v>
      </c>
      <c r="AX111" s="57" t="s">
        <v>281</v>
      </c>
      <c r="AY111" s="57" t="s">
        <v>281</v>
      </c>
      <c r="AZ111" s="57" t="s">
        <v>281</v>
      </c>
      <c r="BA111" s="57" t="s">
        <v>281</v>
      </c>
      <c r="BB111" s="57" t="s">
        <v>281</v>
      </c>
      <c r="BE111" s="81">
        <f t="shared" si="1"/>
        <v>0.13736056394868904</v>
      </c>
      <c r="BF111" s="57" t="s">
        <v>281</v>
      </c>
    </row>
    <row r="112" spans="1:58" x14ac:dyDescent="0.25">
      <c r="A112" s="54">
        <v>1944</v>
      </c>
      <c r="B112" s="57" t="s">
        <v>281</v>
      </c>
      <c r="C112" s="57">
        <v>3.4504609262739031E-2</v>
      </c>
      <c r="D112" s="57" t="s">
        <v>281</v>
      </c>
      <c r="E112" s="57" t="s">
        <v>281</v>
      </c>
      <c r="F112" s="57" t="s">
        <v>281</v>
      </c>
      <c r="G112" s="57" t="s">
        <v>281</v>
      </c>
      <c r="H112" s="57" t="s">
        <v>281</v>
      </c>
      <c r="I112" s="57" t="s">
        <v>281</v>
      </c>
      <c r="J112" s="57" t="s">
        <v>281</v>
      </c>
      <c r="K112" s="57" t="s">
        <v>281</v>
      </c>
      <c r="L112" s="57" t="s">
        <v>281</v>
      </c>
      <c r="M112" s="57" t="s">
        <v>281</v>
      </c>
      <c r="N112" s="57" t="s">
        <v>281</v>
      </c>
      <c r="O112" s="57" t="s">
        <v>281</v>
      </c>
      <c r="P112" s="57" t="s">
        <v>281</v>
      </c>
      <c r="Q112" s="57" t="s">
        <v>281</v>
      </c>
      <c r="R112" s="57" t="s">
        <v>281</v>
      </c>
      <c r="S112" s="57" t="s">
        <v>281</v>
      </c>
      <c r="T112" s="57" t="s">
        <v>281</v>
      </c>
      <c r="U112" s="57" t="s">
        <v>281</v>
      </c>
      <c r="V112" s="57" t="s">
        <v>281</v>
      </c>
      <c r="W112" s="57" t="s">
        <v>281</v>
      </c>
      <c r="X112" s="57" t="s">
        <v>281</v>
      </c>
      <c r="Y112" s="57" t="s">
        <v>281</v>
      </c>
      <c r="Z112" s="57" t="s">
        <v>281</v>
      </c>
      <c r="AA112" s="57">
        <v>2.6386363636363637</v>
      </c>
      <c r="AB112" s="57" t="s">
        <v>281</v>
      </c>
      <c r="AC112" s="57" t="s">
        <v>281</v>
      </c>
      <c r="AD112" s="57" t="s">
        <v>281</v>
      </c>
      <c r="AE112" s="57" t="s">
        <v>281</v>
      </c>
      <c r="AF112" s="57" t="s">
        <v>281</v>
      </c>
      <c r="AG112" s="57" t="s">
        <v>281</v>
      </c>
      <c r="AH112" s="57" t="s">
        <v>281</v>
      </c>
      <c r="AI112" s="57" t="s">
        <v>281</v>
      </c>
      <c r="AJ112" s="57" t="s">
        <v>281</v>
      </c>
      <c r="AK112" s="57" t="s">
        <v>281</v>
      </c>
      <c r="AL112" s="57" t="s">
        <v>281</v>
      </c>
      <c r="AM112" s="57" t="s">
        <v>281</v>
      </c>
      <c r="AN112" s="57" t="s">
        <v>281</v>
      </c>
      <c r="AO112" s="57" t="s">
        <v>281</v>
      </c>
      <c r="AP112" s="57" t="s">
        <v>281</v>
      </c>
      <c r="AQ112" s="57" t="s">
        <v>281</v>
      </c>
      <c r="AR112" s="57" t="s">
        <v>281</v>
      </c>
      <c r="AS112" s="57" t="s">
        <v>281</v>
      </c>
      <c r="AT112" s="57" t="s">
        <v>281</v>
      </c>
      <c r="AU112" s="57" t="s">
        <v>281</v>
      </c>
      <c r="AV112" s="57" t="s">
        <v>281</v>
      </c>
      <c r="AW112" s="57" t="s">
        <v>281</v>
      </c>
      <c r="AX112" s="57" t="s">
        <v>281</v>
      </c>
      <c r="AY112" s="57" t="s">
        <v>281</v>
      </c>
      <c r="AZ112" s="57" t="s">
        <v>281</v>
      </c>
      <c r="BA112" s="57" t="s">
        <v>281</v>
      </c>
      <c r="BB112" s="57" t="s">
        <v>281</v>
      </c>
      <c r="BE112" s="81">
        <f t="shared" si="1"/>
        <v>0.27113004586074368</v>
      </c>
      <c r="BF112" s="57" t="s">
        <v>281</v>
      </c>
    </row>
    <row r="113" spans="1:58" x14ac:dyDescent="0.25">
      <c r="A113" s="54">
        <v>1945</v>
      </c>
      <c r="B113" s="57" t="s">
        <v>281</v>
      </c>
      <c r="C113" s="57">
        <v>6.9115550017642899E-2</v>
      </c>
      <c r="D113" s="57" t="s">
        <v>281</v>
      </c>
      <c r="E113" s="57" t="s">
        <v>281</v>
      </c>
      <c r="F113" s="57" t="s">
        <v>281</v>
      </c>
      <c r="G113" s="57" t="s">
        <v>281</v>
      </c>
      <c r="H113" s="57" t="s">
        <v>281</v>
      </c>
      <c r="I113" s="57" t="s">
        <v>281</v>
      </c>
      <c r="J113" s="57" t="s">
        <v>281</v>
      </c>
      <c r="K113" s="57" t="s">
        <v>281</v>
      </c>
      <c r="L113" s="57" t="s">
        <v>281</v>
      </c>
      <c r="M113" s="57" t="s">
        <v>281</v>
      </c>
      <c r="N113" s="57" t="s">
        <v>281</v>
      </c>
      <c r="O113" s="57" t="s">
        <v>281</v>
      </c>
      <c r="P113" s="57" t="s">
        <v>281</v>
      </c>
      <c r="Q113" s="57" t="s">
        <v>281</v>
      </c>
      <c r="R113" s="57" t="s">
        <v>281</v>
      </c>
      <c r="S113" s="57" t="s">
        <v>281</v>
      </c>
      <c r="T113" s="57" t="s">
        <v>281</v>
      </c>
      <c r="U113" s="57" t="s">
        <v>281</v>
      </c>
      <c r="V113" s="57" t="s">
        <v>281</v>
      </c>
      <c r="W113" s="57" t="s">
        <v>281</v>
      </c>
      <c r="X113" s="57" t="s">
        <v>281</v>
      </c>
      <c r="Y113" s="57" t="s">
        <v>281</v>
      </c>
      <c r="Z113" s="57" t="s">
        <v>281</v>
      </c>
      <c r="AA113" s="57">
        <v>2.7929173197412624</v>
      </c>
      <c r="AB113" s="57" t="s">
        <v>281</v>
      </c>
      <c r="AC113" s="57" t="s">
        <v>281</v>
      </c>
      <c r="AD113" s="57" t="s">
        <v>281</v>
      </c>
      <c r="AE113" s="57" t="s">
        <v>281</v>
      </c>
      <c r="AF113" s="57" t="s">
        <v>281</v>
      </c>
      <c r="AG113" s="57" t="s">
        <v>281</v>
      </c>
      <c r="AH113" s="57" t="s">
        <v>281</v>
      </c>
      <c r="AI113" s="57" t="s">
        <v>281</v>
      </c>
      <c r="AJ113" s="57" t="s">
        <v>281</v>
      </c>
      <c r="AK113" s="57" t="s">
        <v>281</v>
      </c>
      <c r="AL113" s="57" t="s">
        <v>281</v>
      </c>
      <c r="AM113" s="57" t="s">
        <v>281</v>
      </c>
      <c r="AN113" s="57" t="s">
        <v>281</v>
      </c>
      <c r="AO113" s="57" t="s">
        <v>281</v>
      </c>
      <c r="AP113" s="57" t="s">
        <v>281</v>
      </c>
      <c r="AQ113" s="57" t="s">
        <v>281</v>
      </c>
      <c r="AR113" s="57" t="s">
        <v>281</v>
      </c>
      <c r="AS113" s="57" t="s">
        <v>281</v>
      </c>
      <c r="AT113" s="57" t="s">
        <v>281</v>
      </c>
      <c r="AU113" s="57" t="s">
        <v>281</v>
      </c>
      <c r="AV113" s="57" t="s">
        <v>281</v>
      </c>
      <c r="AW113" s="57" t="s">
        <v>281</v>
      </c>
      <c r="AX113" s="57" t="s">
        <v>281</v>
      </c>
      <c r="AY113" s="57" t="s">
        <v>281</v>
      </c>
      <c r="AZ113" s="57" t="s">
        <v>281</v>
      </c>
      <c r="BA113" s="57" t="s">
        <v>281</v>
      </c>
      <c r="BB113" s="57" t="s">
        <v>281</v>
      </c>
      <c r="BE113" s="81">
        <f t="shared" si="1"/>
        <v>0.26804135906800836</v>
      </c>
      <c r="BF113" s="57" t="s">
        <v>281</v>
      </c>
    </row>
    <row r="114" spans="1:58" x14ac:dyDescent="0.25">
      <c r="A114" s="54">
        <v>1946</v>
      </c>
      <c r="B114" s="57" t="s">
        <v>281</v>
      </c>
      <c r="C114" s="57">
        <v>8.8730138339920939E-2</v>
      </c>
      <c r="D114" s="57" t="s">
        <v>281</v>
      </c>
      <c r="E114" s="57" t="s">
        <v>281</v>
      </c>
      <c r="F114" s="57" t="s">
        <v>281</v>
      </c>
      <c r="G114" s="57" t="s">
        <v>281</v>
      </c>
      <c r="H114" s="57" t="s">
        <v>281</v>
      </c>
      <c r="I114" s="57" t="s">
        <v>281</v>
      </c>
      <c r="J114" s="57" t="s">
        <v>281</v>
      </c>
      <c r="K114" s="57" t="s">
        <v>281</v>
      </c>
      <c r="L114" s="57" t="s">
        <v>281</v>
      </c>
      <c r="M114" s="57" t="s">
        <v>281</v>
      </c>
      <c r="N114" s="57" t="s">
        <v>281</v>
      </c>
      <c r="O114" s="57" t="s">
        <v>281</v>
      </c>
      <c r="P114" s="57" t="s">
        <v>281</v>
      </c>
      <c r="Q114" s="57" t="s">
        <v>281</v>
      </c>
      <c r="R114" s="57" t="s">
        <v>281</v>
      </c>
      <c r="S114" s="57" t="s">
        <v>281</v>
      </c>
      <c r="T114" s="57" t="s">
        <v>281</v>
      </c>
      <c r="U114" s="57" t="s">
        <v>281</v>
      </c>
      <c r="V114" s="57" t="s">
        <v>281</v>
      </c>
      <c r="W114" s="57" t="s">
        <v>281</v>
      </c>
      <c r="X114" s="57" t="s">
        <v>281</v>
      </c>
      <c r="Y114" s="57" t="s">
        <v>281</v>
      </c>
      <c r="Z114" s="57" t="s">
        <v>281</v>
      </c>
      <c r="AA114" s="57">
        <v>2.9124975861984921</v>
      </c>
      <c r="AB114" s="57" t="s">
        <v>281</v>
      </c>
      <c r="AC114" s="57" t="s">
        <v>281</v>
      </c>
      <c r="AD114" s="57" t="s">
        <v>281</v>
      </c>
      <c r="AE114" s="57" t="s">
        <v>281</v>
      </c>
      <c r="AF114" s="57" t="s">
        <v>281</v>
      </c>
      <c r="AG114" s="57" t="s">
        <v>281</v>
      </c>
      <c r="AH114" s="57" t="s">
        <v>281</v>
      </c>
      <c r="AI114" s="57" t="s">
        <v>281</v>
      </c>
      <c r="AJ114" s="57" t="s">
        <v>281</v>
      </c>
      <c r="AK114" s="57" t="s">
        <v>281</v>
      </c>
      <c r="AL114" s="57" t="s">
        <v>281</v>
      </c>
      <c r="AM114" s="57" t="s">
        <v>281</v>
      </c>
      <c r="AN114" s="57" t="s">
        <v>281</v>
      </c>
      <c r="AO114" s="57" t="s">
        <v>281</v>
      </c>
      <c r="AP114" s="57" t="s">
        <v>281</v>
      </c>
      <c r="AQ114" s="57" t="s">
        <v>281</v>
      </c>
      <c r="AR114" s="57" t="s">
        <v>281</v>
      </c>
      <c r="AS114" s="57" t="s">
        <v>281</v>
      </c>
      <c r="AT114" s="57" t="s">
        <v>281</v>
      </c>
      <c r="AU114" s="57" t="s">
        <v>281</v>
      </c>
      <c r="AV114" s="57" t="s">
        <v>281</v>
      </c>
      <c r="AW114" s="57" t="s">
        <v>281</v>
      </c>
      <c r="AX114" s="57" t="s">
        <v>281</v>
      </c>
      <c r="AY114" s="57" t="s">
        <v>281</v>
      </c>
      <c r="AZ114" s="57" t="s">
        <v>281</v>
      </c>
      <c r="BA114" s="57" t="s">
        <v>281</v>
      </c>
      <c r="BB114" s="57" t="s">
        <v>281</v>
      </c>
      <c r="BE114" s="81">
        <f t="shared" si="1"/>
        <v>0.26656662910975643</v>
      </c>
      <c r="BF114" s="57" t="s">
        <v>281</v>
      </c>
    </row>
    <row r="115" spans="1:58" x14ac:dyDescent="0.25">
      <c r="A115" s="54">
        <v>1947</v>
      </c>
      <c r="B115" s="57" t="s">
        <v>281</v>
      </c>
      <c r="C115" s="57">
        <v>9.0031169679808329E-2</v>
      </c>
      <c r="D115" s="57" t="s">
        <v>281</v>
      </c>
      <c r="E115" s="57" t="s">
        <v>281</v>
      </c>
      <c r="F115" s="57" t="s">
        <v>281</v>
      </c>
      <c r="G115" s="57" t="s">
        <v>281</v>
      </c>
      <c r="H115" s="57" t="s">
        <v>281</v>
      </c>
      <c r="I115" s="57" t="s">
        <v>281</v>
      </c>
      <c r="J115" s="57" t="s">
        <v>281</v>
      </c>
      <c r="K115" s="57" t="s">
        <v>281</v>
      </c>
      <c r="L115" s="57" t="s">
        <v>281</v>
      </c>
      <c r="M115" s="57" t="s">
        <v>281</v>
      </c>
      <c r="N115" s="57" t="s">
        <v>281</v>
      </c>
      <c r="O115" s="57" t="s">
        <v>281</v>
      </c>
      <c r="P115" s="57" t="s">
        <v>281</v>
      </c>
      <c r="Q115" s="57" t="s">
        <v>281</v>
      </c>
      <c r="R115" s="57" t="s">
        <v>281</v>
      </c>
      <c r="S115" s="57" t="s">
        <v>281</v>
      </c>
      <c r="T115" s="57" t="s">
        <v>281</v>
      </c>
      <c r="U115" s="57" t="s">
        <v>281</v>
      </c>
      <c r="V115" s="57" t="s">
        <v>281</v>
      </c>
      <c r="W115" s="57" t="s">
        <v>281</v>
      </c>
      <c r="X115" s="57" t="s">
        <v>281</v>
      </c>
      <c r="Y115" s="57" t="s">
        <v>281</v>
      </c>
      <c r="Z115" s="57" t="s">
        <v>281</v>
      </c>
      <c r="AA115" s="57">
        <v>3.4418486573557523</v>
      </c>
      <c r="AB115" s="57" t="s">
        <v>281</v>
      </c>
      <c r="AC115" s="57" t="s">
        <v>281</v>
      </c>
      <c r="AD115" s="57" t="s">
        <v>281</v>
      </c>
      <c r="AE115" s="57" t="s">
        <v>281</v>
      </c>
      <c r="AF115" s="57" t="s">
        <v>281</v>
      </c>
      <c r="AG115" s="57" t="s">
        <v>281</v>
      </c>
      <c r="AH115" s="57" t="s">
        <v>281</v>
      </c>
      <c r="AI115" s="57" t="s">
        <v>281</v>
      </c>
      <c r="AJ115" s="57" t="s">
        <v>281</v>
      </c>
      <c r="AK115" s="57" t="s">
        <v>281</v>
      </c>
      <c r="AL115" s="57" t="s">
        <v>281</v>
      </c>
      <c r="AM115" s="57" t="s">
        <v>281</v>
      </c>
      <c r="AN115" s="57" t="s">
        <v>281</v>
      </c>
      <c r="AO115" s="57" t="s">
        <v>281</v>
      </c>
      <c r="AP115" s="57" t="s">
        <v>281</v>
      </c>
      <c r="AQ115" s="57" t="s">
        <v>281</v>
      </c>
      <c r="AR115" s="57" t="s">
        <v>281</v>
      </c>
      <c r="AS115" s="57" t="s">
        <v>281</v>
      </c>
      <c r="AT115" s="57" t="s">
        <v>281</v>
      </c>
      <c r="AU115" s="57" t="s">
        <v>281</v>
      </c>
      <c r="AV115" s="57" t="s">
        <v>281</v>
      </c>
      <c r="AW115" s="57" t="s">
        <v>281</v>
      </c>
      <c r="AX115" s="57" t="s">
        <v>281</v>
      </c>
      <c r="AY115" s="57" t="s">
        <v>281</v>
      </c>
      <c r="AZ115" s="57" t="s">
        <v>281</v>
      </c>
      <c r="BA115" s="57" t="s">
        <v>281</v>
      </c>
      <c r="BB115" s="57" t="s">
        <v>281</v>
      </c>
      <c r="BE115" s="81">
        <f t="shared" si="1"/>
        <v>0.26767512547051431</v>
      </c>
      <c r="BF115" s="57" t="s">
        <v>281</v>
      </c>
    </row>
    <row r="116" spans="1:58" x14ac:dyDescent="0.25">
      <c r="A116" s="54">
        <v>1948</v>
      </c>
      <c r="B116" s="57" t="s">
        <v>281</v>
      </c>
      <c r="C116" s="57">
        <v>8.6875124431941134E-2</v>
      </c>
      <c r="D116" s="57" t="s">
        <v>281</v>
      </c>
      <c r="E116" s="57" t="s">
        <v>281</v>
      </c>
      <c r="F116" s="57" t="s">
        <v>281</v>
      </c>
      <c r="G116" s="57" t="s">
        <v>281</v>
      </c>
      <c r="H116" s="57" t="s">
        <v>281</v>
      </c>
      <c r="I116" s="57" t="s">
        <v>281</v>
      </c>
      <c r="J116" s="57" t="s">
        <v>281</v>
      </c>
      <c r="K116" s="57" t="s">
        <v>281</v>
      </c>
      <c r="L116" s="57" t="s">
        <v>281</v>
      </c>
      <c r="M116" s="57" t="s">
        <v>281</v>
      </c>
      <c r="N116" s="57" t="s">
        <v>281</v>
      </c>
      <c r="O116" s="57" t="s">
        <v>281</v>
      </c>
      <c r="P116" s="57" t="s">
        <v>281</v>
      </c>
      <c r="Q116" s="57" t="s">
        <v>281</v>
      </c>
      <c r="R116" s="57" t="s">
        <v>281</v>
      </c>
      <c r="S116" s="57" t="s">
        <v>281</v>
      </c>
      <c r="T116" s="57" t="s">
        <v>281</v>
      </c>
      <c r="U116" s="57" t="s">
        <v>281</v>
      </c>
      <c r="V116" s="57" t="s">
        <v>281</v>
      </c>
      <c r="W116" s="57" t="s">
        <v>281</v>
      </c>
      <c r="X116" s="57" t="s">
        <v>281</v>
      </c>
      <c r="Y116" s="57" t="s">
        <v>281</v>
      </c>
      <c r="Z116" s="57" t="s">
        <v>281</v>
      </c>
      <c r="AA116" s="57">
        <v>3.3457166616144964</v>
      </c>
      <c r="AB116" s="57" t="s">
        <v>281</v>
      </c>
      <c r="AC116" s="57" t="s">
        <v>281</v>
      </c>
      <c r="AD116" s="57" t="s">
        <v>281</v>
      </c>
      <c r="AE116" s="57" t="s">
        <v>281</v>
      </c>
      <c r="AF116" s="57" t="s">
        <v>281</v>
      </c>
      <c r="AG116" s="57" t="s">
        <v>281</v>
      </c>
      <c r="AH116" s="57" t="s">
        <v>281</v>
      </c>
      <c r="AI116" s="57" t="s">
        <v>281</v>
      </c>
      <c r="AJ116" s="57" t="s">
        <v>281</v>
      </c>
      <c r="AK116" s="57" t="s">
        <v>281</v>
      </c>
      <c r="AL116" s="57" t="s">
        <v>281</v>
      </c>
      <c r="AM116" s="57" t="s">
        <v>281</v>
      </c>
      <c r="AN116" s="57" t="s">
        <v>281</v>
      </c>
      <c r="AO116" s="57" t="s">
        <v>281</v>
      </c>
      <c r="AP116" s="57" t="s">
        <v>281</v>
      </c>
      <c r="AQ116" s="57" t="s">
        <v>281</v>
      </c>
      <c r="AR116" s="57" t="s">
        <v>281</v>
      </c>
      <c r="AS116" s="57" t="s">
        <v>281</v>
      </c>
      <c r="AT116" s="57" t="s">
        <v>281</v>
      </c>
      <c r="AU116" s="57" t="s">
        <v>281</v>
      </c>
      <c r="AV116" s="57" t="s">
        <v>281</v>
      </c>
      <c r="AW116" s="57" t="s">
        <v>281</v>
      </c>
      <c r="AX116" s="57" t="s">
        <v>281</v>
      </c>
      <c r="AY116" s="57" t="s">
        <v>281</v>
      </c>
      <c r="AZ116" s="57" t="s">
        <v>281</v>
      </c>
      <c r="BA116" s="57" t="s">
        <v>281</v>
      </c>
      <c r="BB116" s="57" t="s">
        <v>281</v>
      </c>
      <c r="BE116" s="81">
        <f t="shared" si="1"/>
        <v>0.26772479484973166</v>
      </c>
      <c r="BF116" s="57" t="s">
        <v>281</v>
      </c>
    </row>
    <row r="117" spans="1:58" x14ac:dyDescent="0.25">
      <c r="A117" s="54">
        <v>1949</v>
      </c>
      <c r="B117" s="57" t="s">
        <v>281</v>
      </c>
      <c r="C117" s="57">
        <v>0.11597630606633443</v>
      </c>
      <c r="D117" s="57" t="s">
        <v>281</v>
      </c>
      <c r="E117" s="57" t="s">
        <v>281</v>
      </c>
      <c r="F117" s="57" t="s">
        <v>281</v>
      </c>
      <c r="G117" s="57" t="s">
        <v>281</v>
      </c>
      <c r="H117" s="57" t="s">
        <v>281</v>
      </c>
      <c r="I117" s="57" t="s">
        <v>281</v>
      </c>
      <c r="J117" s="57" t="s">
        <v>281</v>
      </c>
      <c r="K117" s="57" t="s">
        <v>281</v>
      </c>
      <c r="L117" s="57" t="s">
        <v>281</v>
      </c>
      <c r="M117" s="57" t="s">
        <v>281</v>
      </c>
      <c r="N117" s="57" t="s">
        <v>281</v>
      </c>
      <c r="O117" s="57" t="s">
        <v>281</v>
      </c>
      <c r="P117" s="57" t="s">
        <v>281</v>
      </c>
      <c r="Q117" s="57" t="s">
        <v>281</v>
      </c>
      <c r="R117" s="57" t="s">
        <v>281</v>
      </c>
      <c r="S117" s="57" t="s">
        <v>281</v>
      </c>
      <c r="T117" s="57" t="s">
        <v>281</v>
      </c>
      <c r="U117" s="57" t="s">
        <v>281</v>
      </c>
      <c r="V117" s="57" t="s">
        <v>281</v>
      </c>
      <c r="W117" s="57" t="s">
        <v>281</v>
      </c>
      <c r="X117" s="57" t="s">
        <v>281</v>
      </c>
      <c r="Y117" s="57" t="s">
        <v>281</v>
      </c>
      <c r="Z117" s="57" t="s">
        <v>281</v>
      </c>
      <c r="AA117" s="57">
        <v>3.8450402015959253</v>
      </c>
      <c r="AB117" s="57" t="s">
        <v>281</v>
      </c>
      <c r="AC117" s="57" t="s">
        <v>281</v>
      </c>
      <c r="AD117" s="57" t="s">
        <v>281</v>
      </c>
      <c r="AE117" s="57" t="s">
        <v>281</v>
      </c>
      <c r="AF117" s="57" t="s">
        <v>281</v>
      </c>
      <c r="AG117" s="57" t="s">
        <v>281</v>
      </c>
      <c r="AH117" s="57" t="s">
        <v>281</v>
      </c>
      <c r="AI117" s="57" t="s">
        <v>281</v>
      </c>
      <c r="AJ117" s="57" t="s">
        <v>281</v>
      </c>
      <c r="AK117" s="57" t="s">
        <v>281</v>
      </c>
      <c r="AL117" s="57" t="s">
        <v>281</v>
      </c>
      <c r="AM117" s="57" t="s">
        <v>281</v>
      </c>
      <c r="AN117" s="57" t="s">
        <v>281</v>
      </c>
      <c r="AO117" s="57" t="s">
        <v>281</v>
      </c>
      <c r="AP117" s="57" t="s">
        <v>281</v>
      </c>
      <c r="AQ117" s="57" t="s">
        <v>281</v>
      </c>
      <c r="AR117" s="57" t="s">
        <v>281</v>
      </c>
      <c r="AS117" s="57" t="s">
        <v>281</v>
      </c>
      <c r="AT117" s="57" t="s">
        <v>281</v>
      </c>
      <c r="AU117" s="57" t="s">
        <v>281</v>
      </c>
      <c r="AV117" s="57" t="s">
        <v>281</v>
      </c>
      <c r="AW117" s="57" t="s">
        <v>281</v>
      </c>
      <c r="AX117" s="57" t="s">
        <v>281</v>
      </c>
      <c r="AY117" s="57" t="s">
        <v>281</v>
      </c>
      <c r="AZ117" s="57" t="s">
        <v>281</v>
      </c>
      <c r="BA117" s="57" t="s">
        <v>281</v>
      </c>
      <c r="BB117" s="57" t="s">
        <v>281</v>
      </c>
      <c r="BE117" s="81">
        <f t="shared" si="1"/>
        <v>0.26664407063689999</v>
      </c>
      <c r="BF117" s="57" t="s">
        <v>281</v>
      </c>
    </row>
    <row r="118" spans="1:58" x14ac:dyDescent="0.25">
      <c r="A118" s="54">
        <v>1950</v>
      </c>
      <c r="B118" s="57">
        <v>0.98100000000000009</v>
      </c>
      <c r="C118" s="57">
        <v>0.13265561452871211</v>
      </c>
      <c r="D118" s="57" t="s">
        <v>281</v>
      </c>
      <c r="E118" s="57" t="s">
        <v>281</v>
      </c>
      <c r="F118" s="57" t="s">
        <v>281</v>
      </c>
      <c r="G118" s="57" t="s">
        <v>281</v>
      </c>
      <c r="H118" s="57" t="s">
        <v>281</v>
      </c>
      <c r="I118" s="57">
        <v>1.0349999999999999</v>
      </c>
      <c r="J118" s="57" t="s">
        <v>281</v>
      </c>
      <c r="K118" s="57" t="s">
        <v>281</v>
      </c>
      <c r="L118" s="57" t="s">
        <v>281</v>
      </c>
      <c r="M118" s="57" t="s">
        <v>281</v>
      </c>
      <c r="N118" s="57">
        <v>1.7234999999999996</v>
      </c>
      <c r="O118" s="57" t="s">
        <v>281</v>
      </c>
      <c r="P118" s="57">
        <v>3.7830512598001071</v>
      </c>
      <c r="Q118" s="57" t="s">
        <v>281</v>
      </c>
      <c r="R118" s="57" t="s">
        <v>281</v>
      </c>
      <c r="S118" s="57" t="s">
        <v>281</v>
      </c>
      <c r="T118" s="57" t="s">
        <v>281</v>
      </c>
      <c r="U118" s="57" t="s">
        <v>281</v>
      </c>
      <c r="V118" s="57" t="s">
        <v>281</v>
      </c>
      <c r="W118" s="57" t="s">
        <v>281</v>
      </c>
      <c r="X118" s="57" t="s">
        <v>281</v>
      </c>
      <c r="Y118" s="57" t="s">
        <v>281</v>
      </c>
      <c r="Z118" s="57" t="s">
        <v>281</v>
      </c>
      <c r="AA118" s="57">
        <v>3.915843064955228</v>
      </c>
      <c r="AB118" s="57" t="s">
        <v>281</v>
      </c>
      <c r="AC118" s="57">
        <v>2.4659999999999997</v>
      </c>
      <c r="AD118" s="57">
        <v>2.7515434718363965</v>
      </c>
      <c r="AE118" s="57" t="s">
        <v>281</v>
      </c>
      <c r="AF118" s="57" t="s">
        <v>281</v>
      </c>
      <c r="AG118" s="57" t="s">
        <v>281</v>
      </c>
      <c r="AH118" s="57" t="s">
        <v>281</v>
      </c>
      <c r="AI118" s="57" t="s">
        <v>281</v>
      </c>
      <c r="AJ118" s="57" t="s">
        <v>281</v>
      </c>
      <c r="AK118" s="57" t="s">
        <v>281</v>
      </c>
      <c r="AL118" s="57" t="s">
        <v>281</v>
      </c>
      <c r="AM118" s="57" t="s">
        <v>281</v>
      </c>
      <c r="AN118" s="57" t="s">
        <v>281</v>
      </c>
      <c r="AO118" s="57" t="s">
        <v>281</v>
      </c>
      <c r="AP118" s="57" t="s">
        <v>281</v>
      </c>
      <c r="AQ118" s="57" t="s">
        <v>281</v>
      </c>
      <c r="AR118" s="57" t="s">
        <v>281</v>
      </c>
      <c r="AS118" s="57" t="s">
        <v>281</v>
      </c>
      <c r="AT118" s="57" t="s">
        <v>281</v>
      </c>
      <c r="AU118" s="57" t="s">
        <v>281</v>
      </c>
      <c r="AV118" s="57" t="s">
        <v>281</v>
      </c>
      <c r="AW118" s="57" t="s">
        <v>281</v>
      </c>
      <c r="AX118" s="57" t="s">
        <v>281</v>
      </c>
      <c r="AY118" s="57" t="s">
        <v>281</v>
      </c>
      <c r="AZ118" s="57" t="s">
        <v>281</v>
      </c>
      <c r="BA118" s="57" t="s">
        <v>281</v>
      </c>
      <c r="BB118" s="57" t="s">
        <v>281</v>
      </c>
      <c r="BE118" s="81">
        <f t="shared" si="1"/>
        <v>0.43332470231338666</v>
      </c>
      <c r="BF118" s="57" t="s">
        <v>281</v>
      </c>
    </row>
    <row r="119" spans="1:58" x14ac:dyDescent="0.25">
      <c r="A119" s="54">
        <v>1951</v>
      </c>
      <c r="B119" s="57">
        <v>0.94049999999999989</v>
      </c>
      <c r="C119" s="57">
        <v>0.11104129400570883</v>
      </c>
      <c r="D119" s="57" t="s">
        <v>281</v>
      </c>
      <c r="E119" s="57" t="s">
        <v>281</v>
      </c>
      <c r="F119" s="57" t="s">
        <v>281</v>
      </c>
      <c r="G119" s="57" t="s">
        <v>281</v>
      </c>
      <c r="H119" s="57" t="s">
        <v>281</v>
      </c>
      <c r="I119" s="57">
        <v>1.2150000000000001</v>
      </c>
      <c r="J119" s="57" t="s">
        <v>281</v>
      </c>
      <c r="K119" s="57" t="s">
        <v>281</v>
      </c>
      <c r="L119" s="57" t="s">
        <v>281</v>
      </c>
      <c r="M119" s="57" t="s">
        <v>281</v>
      </c>
      <c r="N119" s="57">
        <v>1.7235</v>
      </c>
      <c r="O119" s="57" t="s">
        <v>281</v>
      </c>
      <c r="P119" s="57">
        <v>3.7905818452972753</v>
      </c>
      <c r="Q119" s="57" t="s">
        <v>281</v>
      </c>
      <c r="R119" s="57" t="s">
        <v>281</v>
      </c>
      <c r="S119" s="57" t="s">
        <v>281</v>
      </c>
      <c r="T119" s="57" t="s">
        <v>281</v>
      </c>
      <c r="U119" s="57" t="s">
        <v>281</v>
      </c>
      <c r="V119" s="57" t="s">
        <v>281</v>
      </c>
      <c r="W119" s="57" t="s">
        <v>281</v>
      </c>
      <c r="X119" s="57" t="s">
        <v>281</v>
      </c>
      <c r="Y119" s="57" t="s">
        <v>281</v>
      </c>
      <c r="Z119" s="57" t="s">
        <v>281</v>
      </c>
      <c r="AA119" s="57">
        <v>4.2482587803820504</v>
      </c>
      <c r="AB119" s="57" t="s">
        <v>281</v>
      </c>
      <c r="AC119" s="57">
        <v>2.6280000000000001</v>
      </c>
      <c r="AD119" s="57">
        <v>2.7197455071088217</v>
      </c>
      <c r="AE119" s="57" t="s">
        <v>281</v>
      </c>
      <c r="AF119" s="57" t="s">
        <v>281</v>
      </c>
      <c r="AG119" s="57" t="s">
        <v>281</v>
      </c>
      <c r="AH119" s="57" t="s">
        <v>281</v>
      </c>
      <c r="AI119" s="57" t="s">
        <v>281</v>
      </c>
      <c r="AJ119" s="57" t="s">
        <v>281</v>
      </c>
      <c r="AK119" s="57" t="s">
        <v>281</v>
      </c>
      <c r="AL119" s="57" t="s">
        <v>281</v>
      </c>
      <c r="AM119" s="57" t="s">
        <v>281</v>
      </c>
      <c r="AN119" s="57" t="s">
        <v>281</v>
      </c>
      <c r="AO119" s="57" t="s">
        <v>281</v>
      </c>
      <c r="AP119" s="57" t="s">
        <v>281</v>
      </c>
      <c r="AQ119" s="57" t="s">
        <v>281</v>
      </c>
      <c r="AR119" s="57" t="s">
        <v>281</v>
      </c>
      <c r="AS119" s="57" t="s">
        <v>281</v>
      </c>
      <c r="AT119" s="57" t="s">
        <v>281</v>
      </c>
      <c r="AU119" s="57" t="s">
        <v>281</v>
      </c>
      <c r="AV119" s="57" t="s">
        <v>281</v>
      </c>
      <c r="AW119" s="57" t="s">
        <v>281</v>
      </c>
      <c r="AX119" s="57" t="s">
        <v>281</v>
      </c>
      <c r="AY119" s="57" t="s">
        <v>281</v>
      </c>
      <c r="AZ119" s="57" t="s">
        <v>281</v>
      </c>
      <c r="BA119" s="57" t="s">
        <v>281</v>
      </c>
      <c r="BB119" s="57" t="s">
        <v>281</v>
      </c>
      <c r="BE119" s="81">
        <f t="shared" si="1"/>
        <v>0.43473323959016208</v>
      </c>
      <c r="BF119" s="57" t="s">
        <v>281</v>
      </c>
    </row>
    <row r="120" spans="1:58" x14ac:dyDescent="0.25">
      <c r="A120" s="54">
        <v>1952</v>
      </c>
      <c r="B120" s="57">
        <v>1.0349999999999999</v>
      </c>
      <c r="C120" s="57">
        <v>0.1399762200252419</v>
      </c>
      <c r="D120" s="57" t="s">
        <v>281</v>
      </c>
      <c r="E120" s="57" t="s">
        <v>281</v>
      </c>
      <c r="F120" s="57" t="s">
        <v>281</v>
      </c>
      <c r="G120" s="57" t="s">
        <v>281</v>
      </c>
      <c r="H120" s="57" t="s">
        <v>281</v>
      </c>
      <c r="I120" s="57">
        <v>1.1700000000000002</v>
      </c>
      <c r="J120" s="57" t="s">
        <v>281</v>
      </c>
      <c r="K120" s="57" t="s">
        <v>281</v>
      </c>
      <c r="L120" s="57" t="s">
        <v>281</v>
      </c>
      <c r="M120" s="57" t="s">
        <v>281</v>
      </c>
      <c r="N120" s="57">
        <v>1.7235</v>
      </c>
      <c r="O120" s="57" t="s">
        <v>281</v>
      </c>
      <c r="P120" s="57">
        <v>3.7172816180844732</v>
      </c>
      <c r="Q120" s="57" t="s">
        <v>281</v>
      </c>
      <c r="R120" s="57" t="s">
        <v>281</v>
      </c>
      <c r="S120" s="57" t="s">
        <v>281</v>
      </c>
      <c r="T120" s="57" t="s">
        <v>281</v>
      </c>
      <c r="U120" s="57" t="s">
        <v>281</v>
      </c>
      <c r="V120" s="57" t="s">
        <v>281</v>
      </c>
      <c r="W120" s="57" t="s">
        <v>281</v>
      </c>
      <c r="X120" s="57" t="s">
        <v>281</v>
      </c>
      <c r="Y120" s="57" t="s">
        <v>281</v>
      </c>
      <c r="Z120" s="57" t="s">
        <v>281</v>
      </c>
      <c r="AA120" s="57">
        <v>4.5721394284848875</v>
      </c>
      <c r="AB120" s="57">
        <v>3.3046629300000001</v>
      </c>
      <c r="AC120" s="57">
        <v>2.8079999999999998</v>
      </c>
      <c r="AD120" s="57">
        <v>2.7201915768027267</v>
      </c>
      <c r="AE120" s="57" t="s">
        <v>281</v>
      </c>
      <c r="AF120" s="57" t="s">
        <v>281</v>
      </c>
      <c r="AG120" s="57" t="s">
        <v>281</v>
      </c>
      <c r="AH120" s="57" t="s">
        <v>281</v>
      </c>
      <c r="AI120" s="57" t="s">
        <v>281</v>
      </c>
      <c r="AJ120" s="57" t="s">
        <v>281</v>
      </c>
      <c r="AK120" s="57" t="s">
        <v>281</v>
      </c>
      <c r="AL120" s="57" t="s">
        <v>281</v>
      </c>
      <c r="AM120" s="57" t="s">
        <v>281</v>
      </c>
      <c r="AN120" s="57" t="s">
        <v>281</v>
      </c>
      <c r="AO120" s="57" t="s">
        <v>281</v>
      </c>
      <c r="AP120" s="57" t="s">
        <v>281</v>
      </c>
      <c r="AQ120" s="57" t="s">
        <v>281</v>
      </c>
      <c r="AR120" s="57" t="s">
        <v>281</v>
      </c>
      <c r="AS120" s="57" t="s">
        <v>281</v>
      </c>
      <c r="AT120" s="57" t="s">
        <v>281</v>
      </c>
      <c r="AU120" s="57" t="s">
        <v>281</v>
      </c>
      <c r="AV120" s="57" t="s">
        <v>281</v>
      </c>
      <c r="AW120" s="57" t="s">
        <v>281</v>
      </c>
      <c r="AX120" s="57" t="s">
        <v>281</v>
      </c>
      <c r="AY120" s="57" t="s">
        <v>281</v>
      </c>
      <c r="AZ120" s="57" t="s">
        <v>281</v>
      </c>
      <c r="BA120" s="57" t="s">
        <v>281</v>
      </c>
      <c r="BB120" s="57" t="s">
        <v>281</v>
      </c>
      <c r="BE120" s="81">
        <f t="shared" si="1"/>
        <v>0.44810383863531084</v>
      </c>
      <c r="BF120" s="57" t="s">
        <v>281</v>
      </c>
    </row>
    <row r="121" spans="1:58" x14ac:dyDescent="0.25">
      <c r="A121" s="54">
        <v>1953</v>
      </c>
      <c r="B121" s="57">
        <v>1.0575000000000001</v>
      </c>
      <c r="C121" s="57">
        <v>0.12637702674709836</v>
      </c>
      <c r="D121" s="57" t="s">
        <v>281</v>
      </c>
      <c r="E121" s="57" t="s">
        <v>281</v>
      </c>
      <c r="F121" s="57" t="s">
        <v>281</v>
      </c>
      <c r="G121" s="57" t="s">
        <v>281</v>
      </c>
      <c r="H121" s="57" t="s">
        <v>281</v>
      </c>
      <c r="I121" s="57">
        <v>1.1700000000000002</v>
      </c>
      <c r="J121" s="57" t="s">
        <v>281</v>
      </c>
      <c r="K121" s="57" t="s">
        <v>281</v>
      </c>
      <c r="L121" s="57" t="s">
        <v>281</v>
      </c>
      <c r="M121" s="57" t="s">
        <v>281</v>
      </c>
      <c r="N121" s="57">
        <v>1.7234999999999998</v>
      </c>
      <c r="O121" s="57" t="s">
        <v>281</v>
      </c>
      <c r="P121" s="57">
        <v>3.6649293973474593</v>
      </c>
      <c r="Q121" s="57" t="s">
        <v>281</v>
      </c>
      <c r="R121" s="57" t="s">
        <v>281</v>
      </c>
      <c r="S121" s="57" t="s">
        <v>281</v>
      </c>
      <c r="T121" s="57" t="s">
        <v>281</v>
      </c>
      <c r="U121" s="57" t="s">
        <v>281</v>
      </c>
      <c r="V121" s="57" t="s">
        <v>281</v>
      </c>
      <c r="W121" s="57" t="s">
        <v>281</v>
      </c>
      <c r="X121" s="57" t="s">
        <v>281</v>
      </c>
      <c r="Y121" s="57" t="s">
        <v>281</v>
      </c>
      <c r="Z121" s="57" t="s">
        <v>281</v>
      </c>
      <c r="AA121" s="57">
        <v>4.7196500001190795</v>
      </c>
      <c r="AB121" s="57">
        <v>4.032</v>
      </c>
      <c r="AC121" s="57">
        <v>2.8125</v>
      </c>
      <c r="AD121" s="57">
        <v>2.7043635313139882</v>
      </c>
      <c r="AE121" s="57" t="s">
        <v>281</v>
      </c>
      <c r="AF121" s="57" t="s">
        <v>281</v>
      </c>
      <c r="AG121" s="57" t="s">
        <v>281</v>
      </c>
      <c r="AH121" s="57" t="s">
        <v>281</v>
      </c>
      <c r="AI121" s="57" t="s">
        <v>281</v>
      </c>
      <c r="AJ121" s="57" t="s">
        <v>281</v>
      </c>
      <c r="AK121" s="57" t="s">
        <v>281</v>
      </c>
      <c r="AL121" s="57" t="s">
        <v>281</v>
      </c>
      <c r="AM121" s="57" t="s">
        <v>281</v>
      </c>
      <c r="AN121" s="57" t="s">
        <v>281</v>
      </c>
      <c r="AO121" s="57" t="s">
        <v>281</v>
      </c>
      <c r="AP121" s="57" t="s">
        <v>281</v>
      </c>
      <c r="AQ121" s="57" t="s">
        <v>281</v>
      </c>
      <c r="AR121" s="57" t="s">
        <v>281</v>
      </c>
      <c r="AS121" s="57" t="s">
        <v>281</v>
      </c>
      <c r="AT121" s="57" t="s">
        <v>281</v>
      </c>
      <c r="AU121" s="57" t="s">
        <v>281</v>
      </c>
      <c r="AV121" s="57" t="s">
        <v>281</v>
      </c>
      <c r="AW121" s="57" t="s">
        <v>281</v>
      </c>
      <c r="AX121" s="57" t="s">
        <v>281</v>
      </c>
      <c r="AY121" s="57" t="s">
        <v>281</v>
      </c>
      <c r="AZ121" s="57" t="s">
        <v>281</v>
      </c>
      <c r="BA121" s="57" t="s">
        <v>281</v>
      </c>
      <c r="BB121" s="57" t="s">
        <v>281</v>
      </c>
      <c r="BE121" s="81">
        <f t="shared" si="1"/>
        <v>0.45191871166069075</v>
      </c>
      <c r="BF121" s="57" t="s">
        <v>281</v>
      </c>
    </row>
    <row r="122" spans="1:58" x14ac:dyDescent="0.25">
      <c r="A122" s="54">
        <v>1954</v>
      </c>
      <c r="B122" s="57">
        <v>1.089</v>
      </c>
      <c r="C122" s="57">
        <v>0.13194237219102875</v>
      </c>
      <c r="D122" s="57" t="s">
        <v>281</v>
      </c>
      <c r="E122" s="57" t="s">
        <v>281</v>
      </c>
      <c r="F122" s="57" t="s">
        <v>281</v>
      </c>
      <c r="G122" s="57" t="s">
        <v>281</v>
      </c>
      <c r="H122" s="57" t="s">
        <v>281</v>
      </c>
      <c r="I122" s="57">
        <v>1.1700000000000002</v>
      </c>
      <c r="J122" s="57" t="s">
        <v>281</v>
      </c>
      <c r="K122" s="57" t="s">
        <v>281</v>
      </c>
      <c r="L122" s="57" t="s">
        <v>281</v>
      </c>
      <c r="M122" s="57" t="s">
        <v>281</v>
      </c>
      <c r="N122" s="57">
        <v>1.7234999999999998</v>
      </c>
      <c r="O122" s="57" t="s">
        <v>281</v>
      </c>
      <c r="P122" s="57">
        <v>3.5573995863291636</v>
      </c>
      <c r="Q122" s="57" t="s">
        <v>281</v>
      </c>
      <c r="R122" s="57" t="s">
        <v>281</v>
      </c>
      <c r="S122" s="57" t="s">
        <v>281</v>
      </c>
      <c r="T122" s="57" t="s">
        <v>281</v>
      </c>
      <c r="U122" s="57" t="s">
        <v>281</v>
      </c>
      <c r="V122" s="57" t="s">
        <v>281</v>
      </c>
      <c r="W122" s="57" t="s">
        <v>281</v>
      </c>
      <c r="X122" s="57" t="s">
        <v>281</v>
      </c>
      <c r="Y122" s="57" t="s">
        <v>281</v>
      </c>
      <c r="Z122" s="57" t="s">
        <v>281</v>
      </c>
      <c r="AA122" s="57">
        <v>4.9806838862105289</v>
      </c>
      <c r="AB122" s="57">
        <v>4.0905000000000005</v>
      </c>
      <c r="AC122" s="57">
        <v>2.6369999999999996</v>
      </c>
      <c r="AD122" s="57">
        <v>2.5731773269294469</v>
      </c>
      <c r="AE122" s="57" t="s">
        <v>281</v>
      </c>
      <c r="AF122" s="57" t="s">
        <v>281</v>
      </c>
      <c r="AG122" s="57" t="s">
        <v>281</v>
      </c>
      <c r="AH122" s="57" t="s">
        <v>281</v>
      </c>
      <c r="AI122" s="57" t="s">
        <v>281</v>
      </c>
      <c r="AJ122" s="57" t="s">
        <v>281</v>
      </c>
      <c r="AK122" s="57" t="s">
        <v>281</v>
      </c>
      <c r="AL122" s="57" t="s">
        <v>281</v>
      </c>
      <c r="AM122" s="57" t="s">
        <v>281</v>
      </c>
      <c r="AN122" s="57" t="s">
        <v>281</v>
      </c>
      <c r="AO122" s="57" t="s">
        <v>281</v>
      </c>
      <c r="AP122" s="57" t="s">
        <v>281</v>
      </c>
      <c r="AQ122" s="57" t="s">
        <v>281</v>
      </c>
      <c r="AR122" s="57" t="s">
        <v>281</v>
      </c>
      <c r="AS122" s="57" t="s">
        <v>281</v>
      </c>
      <c r="AT122" s="57" t="s">
        <v>281</v>
      </c>
      <c r="AU122" s="57" t="s">
        <v>281</v>
      </c>
      <c r="AV122" s="57" t="s">
        <v>281</v>
      </c>
      <c r="AW122" s="57" t="s">
        <v>281</v>
      </c>
      <c r="AX122" s="57" t="s">
        <v>281</v>
      </c>
      <c r="AY122" s="57" t="s">
        <v>281</v>
      </c>
      <c r="AZ122" s="57" t="s">
        <v>281</v>
      </c>
      <c r="BA122" s="57" t="s">
        <v>281</v>
      </c>
      <c r="BB122" s="57" t="s">
        <v>281</v>
      </c>
      <c r="BE122" s="81">
        <f t="shared" si="1"/>
        <v>0.45559026949132536</v>
      </c>
      <c r="BF122" s="57" t="s">
        <v>281</v>
      </c>
    </row>
    <row r="123" spans="1:58" x14ac:dyDescent="0.25">
      <c r="A123" s="54">
        <v>1955</v>
      </c>
      <c r="B123" s="57">
        <v>1.2285000000000001</v>
      </c>
      <c r="C123" s="57">
        <v>0.14242717635482616</v>
      </c>
      <c r="D123" s="57" t="s">
        <v>281</v>
      </c>
      <c r="E123" s="57" t="s">
        <v>281</v>
      </c>
      <c r="F123" s="57" t="s">
        <v>281</v>
      </c>
      <c r="G123" s="57" t="s">
        <v>281</v>
      </c>
      <c r="H123" s="57" t="s">
        <v>281</v>
      </c>
      <c r="I123" s="57">
        <v>1.2150000000000001</v>
      </c>
      <c r="J123" s="57" t="s">
        <v>281</v>
      </c>
      <c r="K123" s="57" t="s">
        <v>281</v>
      </c>
      <c r="L123" s="57" t="s">
        <v>281</v>
      </c>
      <c r="M123" s="57" t="s">
        <v>281</v>
      </c>
      <c r="N123" s="57">
        <v>1.7234999999999998</v>
      </c>
      <c r="O123" s="57" t="s">
        <v>281</v>
      </c>
      <c r="P123" s="57">
        <v>3.5858099752679307</v>
      </c>
      <c r="Q123" s="57" t="s">
        <v>281</v>
      </c>
      <c r="R123" s="57" t="s">
        <v>281</v>
      </c>
      <c r="S123" s="57" t="s">
        <v>281</v>
      </c>
      <c r="T123" s="57" t="s">
        <v>281</v>
      </c>
      <c r="U123" s="57" t="s">
        <v>281</v>
      </c>
      <c r="V123" s="57" t="s">
        <v>281</v>
      </c>
      <c r="W123" s="57" t="s">
        <v>281</v>
      </c>
      <c r="X123" s="57" t="s">
        <v>281</v>
      </c>
      <c r="Y123" s="57" t="s">
        <v>281</v>
      </c>
      <c r="Z123" s="57" t="s">
        <v>281</v>
      </c>
      <c r="AA123" s="57">
        <v>5.2288934182586537</v>
      </c>
      <c r="AB123" s="57">
        <v>4.3559999999999999</v>
      </c>
      <c r="AC123" s="57">
        <v>2.7359999999999998</v>
      </c>
      <c r="AD123" s="57">
        <v>2.5717929630388534</v>
      </c>
      <c r="AE123" s="57" t="s">
        <v>281</v>
      </c>
      <c r="AF123" s="57" t="s">
        <v>281</v>
      </c>
      <c r="AG123" s="57" t="s">
        <v>281</v>
      </c>
      <c r="AH123" s="57" t="s">
        <v>281</v>
      </c>
      <c r="AI123" s="57" t="s">
        <v>281</v>
      </c>
      <c r="AJ123" s="57" t="s">
        <v>281</v>
      </c>
      <c r="AK123" s="57" t="s">
        <v>281</v>
      </c>
      <c r="AL123" s="57" t="s">
        <v>281</v>
      </c>
      <c r="AM123" s="57" t="s">
        <v>281</v>
      </c>
      <c r="AN123" s="57" t="s">
        <v>281</v>
      </c>
      <c r="AO123" s="57" t="s">
        <v>281</v>
      </c>
      <c r="AP123" s="57" t="s">
        <v>281</v>
      </c>
      <c r="AQ123" s="57" t="s">
        <v>281</v>
      </c>
      <c r="AR123" s="57" t="s">
        <v>281</v>
      </c>
      <c r="AS123" s="57" t="s">
        <v>281</v>
      </c>
      <c r="AT123" s="57" t="s">
        <v>281</v>
      </c>
      <c r="AU123" s="57" t="s">
        <v>281</v>
      </c>
      <c r="AV123" s="57" t="s">
        <v>281</v>
      </c>
      <c r="AW123" s="57" t="s">
        <v>281</v>
      </c>
      <c r="AX123" s="57" t="s">
        <v>281</v>
      </c>
      <c r="AY123" s="57" t="s">
        <v>281</v>
      </c>
      <c r="AZ123" s="57" t="s">
        <v>281</v>
      </c>
      <c r="BA123" s="57" t="s">
        <v>281</v>
      </c>
      <c r="BB123" s="57" t="s">
        <v>281</v>
      </c>
      <c r="BE123" s="81">
        <f t="shared" si="1"/>
        <v>0.45643506170339659</v>
      </c>
      <c r="BF123" s="57" t="s">
        <v>281</v>
      </c>
    </row>
    <row r="124" spans="1:58" x14ac:dyDescent="0.25">
      <c r="A124" s="54">
        <v>1956</v>
      </c>
      <c r="B124" s="57">
        <v>1.2509999999999999</v>
      </c>
      <c r="C124" s="57">
        <v>0.15456725457843551</v>
      </c>
      <c r="D124" s="57" t="s">
        <v>281</v>
      </c>
      <c r="E124" s="57" t="s">
        <v>281</v>
      </c>
      <c r="F124" s="57" t="s">
        <v>281</v>
      </c>
      <c r="G124" s="57" t="s">
        <v>281</v>
      </c>
      <c r="H124" s="57" t="s">
        <v>281</v>
      </c>
      <c r="I124" s="57">
        <v>1.125</v>
      </c>
      <c r="J124" s="57" t="s">
        <v>281</v>
      </c>
      <c r="K124" s="57" t="s">
        <v>281</v>
      </c>
      <c r="L124" s="57" t="s">
        <v>281</v>
      </c>
      <c r="M124" s="57" t="s">
        <v>281</v>
      </c>
      <c r="N124" s="57">
        <v>1.7235</v>
      </c>
      <c r="O124" s="57" t="s">
        <v>281</v>
      </c>
      <c r="P124" s="57">
        <v>3.5940166458268208</v>
      </c>
      <c r="Q124" s="57" t="s">
        <v>281</v>
      </c>
      <c r="R124" s="57" t="s">
        <v>281</v>
      </c>
      <c r="S124" s="57" t="s">
        <v>281</v>
      </c>
      <c r="T124" s="57" t="s">
        <v>281</v>
      </c>
      <c r="U124" s="57" t="s">
        <v>281</v>
      </c>
      <c r="V124" s="57" t="s">
        <v>281</v>
      </c>
      <c r="W124" s="57" t="s">
        <v>281</v>
      </c>
      <c r="X124" s="57" t="s">
        <v>281</v>
      </c>
      <c r="Y124" s="57" t="s">
        <v>281</v>
      </c>
      <c r="Z124" s="57" t="s">
        <v>281</v>
      </c>
      <c r="AA124" s="57">
        <v>5.2106547662181244</v>
      </c>
      <c r="AB124" s="57">
        <v>4.4820000000000002</v>
      </c>
      <c r="AC124" s="57">
        <v>2.754</v>
      </c>
      <c r="AD124" s="57">
        <v>2.5362964565460646</v>
      </c>
      <c r="AE124" s="57" t="s">
        <v>281</v>
      </c>
      <c r="AF124" s="57" t="s">
        <v>281</v>
      </c>
      <c r="AG124" s="57" t="s">
        <v>281</v>
      </c>
      <c r="AH124" s="57" t="s">
        <v>281</v>
      </c>
      <c r="AI124" s="57" t="s">
        <v>281</v>
      </c>
      <c r="AJ124" s="57" t="s">
        <v>281</v>
      </c>
      <c r="AK124" s="57" t="s">
        <v>281</v>
      </c>
      <c r="AL124" s="57" t="s">
        <v>281</v>
      </c>
      <c r="AM124" s="57" t="s">
        <v>281</v>
      </c>
      <c r="AN124" s="57" t="s">
        <v>281</v>
      </c>
      <c r="AO124" s="57" t="s">
        <v>281</v>
      </c>
      <c r="AP124" s="57" t="s">
        <v>281</v>
      </c>
      <c r="AQ124" s="57" t="s">
        <v>281</v>
      </c>
      <c r="AR124" s="57" t="s">
        <v>281</v>
      </c>
      <c r="AS124" s="57" t="s">
        <v>281</v>
      </c>
      <c r="AT124" s="57" t="s">
        <v>281</v>
      </c>
      <c r="AU124" s="57" t="s">
        <v>281</v>
      </c>
      <c r="AV124" s="57" t="s">
        <v>281</v>
      </c>
      <c r="AW124" s="57" t="s">
        <v>281</v>
      </c>
      <c r="AX124" s="57" t="s">
        <v>281</v>
      </c>
      <c r="AY124" s="57" t="s">
        <v>281</v>
      </c>
      <c r="AZ124" s="57" t="s">
        <v>281</v>
      </c>
      <c r="BA124" s="57" t="s">
        <v>281</v>
      </c>
      <c r="BB124" s="57" t="s">
        <v>281</v>
      </c>
      <c r="BE124" s="81">
        <f t="shared" si="1"/>
        <v>0.45790011439264056</v>
      </c>
      <c r="BF124" s="57" t="s">
        <v>281</v>
      </c>
    </row>
    <row r="125" spans="1:58" x14ac:dyDescent="0.25">
      <c r="A125" s="54">
        <v>1957</v>
      </c>
      <c r="B125" s="57">
        <v>1.4669999999999999</v>
      </c>
      <c r="C125" s="57">
        <v>0.15572013063261411</v>
      </c>
      <c r="D125" s="57" t="s">
        <v>281</v>
      </c>
      <c r="E125" s="57" t="s">
        <v>281</v>
      </c>
      <c r="F125" s="57" t="s">
        <v>281</v>
      </c>
      <c r="G125" s="57" t="s">
        <v>281</v>
      </c>
      <c r="H125" s="57" t="s">
        <v>281</v>
      </c>
      <c r="I125" s="57">
        <v>1.125</v>
      </c>
      <c r="J125" s="57" t="s">
        <v>281</v>
      </c>
      <c r="K125" s="57" t="s">
        <v>281</v>
      </c>
      <c r="L125" s="57" t="s">
        <v>281</v>
      </c>
      <c r="M125" s="57" t="s">
        <v>281</v>
      </c>
      <c r="N125" s="57">
        <v>1.7234999999999996</v>
      </c>
      <c r="O125" s="57" t="s">
        <v>281</v>
      </c>
      <c r="P125" s="57">
        <v>3.5978694341823836</v>
      </c>
      <c r="Q125" s="57" t="s">
        <v>281</v>
      </c>
      <c r="R125" s="57" t="s">
        <v>281</v>
      </c>
      <c r="S125" s="57" t="s">
        <v>281</v>
      </c>
      <c r="T125" s="57" t="s">
        <v>281</v>
      </c>
      <c r="U125" s="57" t="s">
        <v>281</v>
      </c>
      <c r="V125" s="57" t="s">
        <v>281</v>
      </c>
      <c r="W125" s="57" t="s">
        <v>281</v>
      </c>
      <c r="X125" s="57" t="s">
        <v>281</v>
      </c>
      <c r="Y125" s="57" t="s">
        <v>281</v>
      </c>
      <c r="Z125" s="57" t="s">
        <v>281</v>
      </c>
      <c r="AA125" s="57">
        <v>4.9385206164404227</v>
      </c>
      <c r="AB125" s="57">
        <v>4.5629999999999997</v>
      </c>
      <c r="AC125" s="57">
        <v>2.754</v>
      </c>
      <c r="AD125" s="57">
        <v>2.4382237719787887</v>
      </c>
      <c r="AE125" s="57" t="s">
        <v>281</v>
      </c>
      <c r="AF125" s="57" t="s">
        <v>281</v>
      </c>
      <c r="AG125" s="57" t="s">
        <v>281</v>
      </c>
      <c r="AH125" s="57" t="s">
        <v>281</v>
      </c>
      <c r="AI125" s="57" t="s">
        <v>281</v>
      </c>
      <c r="AJ125" s="57" t="s">
        <v>281</v>
      </c>
      <c r="AK125" s="57" t="s">
        <v>281</v>
      </c>
      <c r="AL125" s="57" t="s">
        <v>281</v>
      </c>
      <c r="AM125" s="57" t="s">
        <v>281</v>
      </c>
      <c r="AN125" s="57" t="s">
        <v>281</v>
      </c>
      <c r="AO125" s="57" t="s">
        <v>281</v>
      </c>
      <c r="AP125" s="57" t="s">
        <v>281</v>
      </c>
      <c r="AQ125" s="57" t="s">
        <v>281</v>
      </c>
      <c r="AR125" s="57" t="s">
        <v>281</v>
      </c>
      <c r="AS125" s="57" t="s">
        <v>281</v>
      </c>
      <c r="AT125" s="57" t="s">
        <v>281</v>
      </c>
      <c r="AU125" s="57" t="s">
        <v>281</v>
      </c>
      <c r="AV125" s="57" t="s">
        <v>281</v>
      </c>
      <c r="AW125" s="57" t="s">
        <v>281</v>
      </c>
      <c r="AX125" s="57" t="s">
        <v>281</v>
      </c>
      <c r="AY125" s="57" t="s">
        <v>281</v>
      </c>
      <c r="AZ125" s="57" t="s">
        <v>281</v>
      </c>
      <c r="BA125" s="57" t="s">
        <v>281</v>
      </c>
      <c r="BB125" s="57" t="s">
        <v>281</v>
      </c>
      <c r="BE125" s="81">
        <f t="shared" si="1"/>
        <v>0.45319891685769859</v>
      </c>
      <c r="BF125" s="57" t="s">
        <v>281</v>
      </c>
    </row>
    <row r="126" spans="1:58" x14ac:dyDescent="0.25">
      <c r="A126" s="54">
        <v>1958</v>
      </c>
      <c r="B126" s="57">
        <v>1.71</v>
      </c>
      <c r="C126" s="57">
        <v>0.1787529176054039</v>
      </c>
      <c r="D126" s="57" t="s">
        <v>281</v>
      </c>
      <c r="E126" s="57" t="s">
        <v>281</v>
      </c>
      <c r="F126" s="57" t="s">
        <v>281</v>
      </c>
      <c r="G126" s="57" t="s">
        <v>281</v>
      </c>
      <c r="H126" s="57" t="s">
        <v>281</v>
      </c>
      <c r="I126" s="57">
        <v>1.0349999999999999</v>
      </c>
      <c r="J126" s="57" t="s">
        <v>281</v>
      </c>
      <c r="K126" s="57" t="s">
        <v>281</v>
      </c>
      <c r="L126" s="57" t="s">
        <v>281</v>
      </c>
      <c r="M126" s="57" t="s">
        <v>281</v>
      </c>
      <c r="N126" s="57">
        <v>1.7234999999999998</v>
      </c>
      <c r="O126" s="57" t="s">
        <v>281</v>
      </c>
      <c r="P126" s="57">
        <v>3.4797778982420819</v>
      </c>
      <c r="Q126" s="57" t="s">
        <v>281</v>
      </c>
      <c r="R126" s="57" t="s">
        <v>281</v>
      </c>
      <c r="S126" s="57" t="s">
        <v>281</v>
      </c>
      <c r="T126" s="57" t="s">
        <v>281</v>
      </c>
      <c r="U126" s="57" t="s">
        <v>281</v>
      </c>
      <c r="V126" s="57" t="s">
        <v>281</v>
      </c>
      <c r="W126" s="57" t="s">
        <v>281</v>
      </c>
      <c r="X126" s="57" t="s">
        <v>281</v>
      </c>
      <c r="Y126" s="57" t="s">
        <v>281</v>
      </c>
      <c r="Z126" s="57" t="s">
        <v>281</v>
      </c>
      <c r="AA126" s="57">
        <v>4.9680458024385867</v>
      </c>
      <c r="AB126" s="57">
        <v>4.6844999999999999</v>
      </c>
      <c r="AC126" s="57">
        <v>2.5829999999999997</v>
      </c>
      <c r="AD126" s="57">
        <v>2.424322103475486</v>
      </c>
      <c r="AE126" s="57" t="s">
        <v>281</v>
      </c>
      <c r="AF126" s="57" t="s">
        <v>281</v>
      </c>
      <c r="AG126" s="57" t="s">
        <v>281</v>
      </c>
      <c r="AH126" s="57" t="s">
        <v>281</v>
      </c>
      <c r="AI126" s="57" t="s">
        <v>281</v>
      </c>
      <c r="AJ126" s="57" t="s">
        <v>281</v>
      </c>
      <c r="AK126" s="57" t="s">
        <v>281</v>
      </c>
      <c r="AL126" s="57" t="s">
        <v>281</v>
      </c>
      <c r="AM126" s="57" t="s">
        <v>281</v>
      </c>
      <c r="AN126" s="57" t="s">
        <v>281</v>
      </c>
      <c r="AO126" s="57" t="s">
        <v>281</v>
      </c>
      <c r="AP126" s="57" t="s">
        <v>281</v>
      </c>
      <c r="AQ126" s="57" t="s">
        <v>281</v>
      </c>
      <c r="AR126" s="57" t="s">
        <v>281</v>
      </c>
      <c r="AS126" s="57" t="s">
        <v>281</v>
      </c>
      <c r="AT126" s="57" t="s">
        <v>281</v>
      </c>
      <c r="AU126" s="57" t="s">
        <v>281</v>
      </c>
      <c r="AV126" s="57" t="s">
        <v>281</v>
      </c>
      <c r="AW126" s="57" t="s">
        <v>281</v>
      </c>
      <c r="AX126" s="57" t="s">
        <v>281</v>
      </c>
      <c r="AY126" s="57" t="s">
        <v>281</v>
      </c>
      <c r="AZ126" s="57" t="s">
        <v>281</v>
      </c>
      <c r="BA126" s="57" t="s">
        <v>281</v>
      </c>
      <c r="BB126" s="57" t="s">
        <v>281</v>
      </c>
      <c r="BE126" s="81">
        <f t="shared" si="1"/>
        <v>0.45326553929756341</v>
      </c>
      <c r="BF126" s="57" t="s">
        <v>281</v>
      </c>
    </row>
    <row r="127" spans="1:58" x14ac:dyDescent="0.25">
      <c r="A127" s="54">
        <v>1959</v>
      </c>
      <c r="B127" s="57">
        <v>1.7595000000000001</v>
      </c>
      <c r="C127" s="57">
        <v>0.18774943040001935</v>
      </c>
      <c r="D127" s="57" t="s">
        <v>281</v>
      </c>
      <c r="E127" s="57" t="s">
        <v>281</v>
      </c>
      <c r="F127" s="57" t="s">
        <v>281</v>
      </c>
      <c r="G127" s="57" t="s">
        <v>281</v>
      </c>
      <c r="H127" s="57" t="s">
        <v>281</v>
      </c>
      <c r="I127" s="57">
        <v>1.125</v>
      </c>
      <c r="J127" s="57" t="s">
        <v>281</v>
      </c>
      <c r="K127" s="57" t="s">
        <v>281</v>
      </c>
      <c r="L127" s="57" t="s">
        <v>281</v>
      </c>
      <c r="M127" s="57" t="s">
        <v>281</v>
      </c>
      <c r="N127" s="57">
        <v>1.7234999999999998</v>
      </c>
      <c r="O127" s="57" t="s">
        <v>281</v>
      </c>
      <c r="P127" s="57">
        <v>3.6396044345215177</v>
      </c>
      <c r="Q127" s="57" t="s">
        <v>281</v>
      </c>
      <c r="R127" s="57" t="s">
        <v>281</v>
      </c>
      <c r="S127" s="57" t="s">
        <v>281</v>
      </c>
      <c r="T127" s="57" t="s">
        <v>281</v>
      </c>
      <c r="U127" s="57" t="s">
        <v>281</v>
      </c>
      <c r="V127" s="57" t="s">
        <v>281</v>
      </c>
      <c r="W127" s="57" t="s">
        <v>281</v>
      </c>
      <c r="X127" s="57" t="s">
        <v>281</v>
      </c>
      <c r="Y127" s="57" t="s">
        <v>281</v>
      </c>
      <c r="Z127" s="57" t="s">
        <v>281</v>
      </c>
      <c r="AA127" s="57">
        <v>4.7892318313608016</v>
      </c>
      <c r="AB127" s="57">
        <v>4.2749999999999995</v>
      </c>
      <c r="AC127" s="57">
        <v>2.7450000000000001</v>
      </c>
      <c r="AD127" s="57">
        <v>2.4755596873418431</v>
      </c>
      <c r="AE127" s="57" t="s">
        <v>281</v>
      </c>
      <c r="AF127" s="57" t="s">
        <v>281</v>
      </c>
      <c r="AG127" s="57" t="s">
        <v>281</v>
      </c>
      <c r="AH127" s="57" t="s">
        <v>281</v>
      </c>
      <c r="AI127" s="57" t="s">
        <v>281</v>
      </c>
      <c r="AJ127" s="57" t="s">
        <v>281</v>
      </c>
      <c r="AK127" s="57" t="s">
        <v>281</v>
      </c>
      <c r="AL127" s="57" t="s">
        <v>281</v>
      </c>
      <c r="AM127" s="57" t="s">
        <v>281</v>
      </c>
      <c r="AN127" s="57" t="s">
        <v>281</v>
      </c>
      <c r="AO127" s="57" t="s">
        <v>281</v>
      </c>
      <c r="AP127" s="57" t="s">
        <v>281</v>
      </c>
      <c r="AQ127" s="57" t="s">
        <v>281</v>
      </c>
      <c r="AR127" s="57" t="s">
        <v>281</v>
      </c>
      <c r="AS127" s="57" t="s">
        <v>281</v>
      </c>
      <c r="AT127" s="57" t="s">
        <v>281</v>
      </c>
      <c r="AU127" s="57" t="s">
        <v>281</v>
      </c>
      <c r="AV127" s="57" t="s">
        <v>281</v>
      </c>
      <c r="AW127" s="57" t="s">
        <v>281</v>
      </c>
      <c r="AX127" s="57" t="s">
        <v>281</v>
      </c>
      <c r="AY127" s="57" t="s">
        <v>281</v>
      </c>
      <c r="AZ127" s="57" t="s">
        <v>281</v>
      </c>
      <c r="BA127" s="57" t="s">
        <v>281</v>
      </c>
      <c r="BB127" s="57" t="s">
        <v>281</v>
      </c>
      <c r="BE127" s="81">
        <f t="shared" si="1"/>
        <v>0.44542795663166412</v>
      </c>
      <c r="BF127" s="57" t="s">
        <v>281</v>
      </c>
    </row>
    <row r="128" spans="1:58" x14ac:dyDescent="0.25">
      <c r="A128" s="54">
        <v>1960</v>
      </c>
      <c r="B128" s="57">
        <v>1.5929999999999997</v>
      </c>
      <c r="C128" s="57">
        <v>0.22388582822760392</v>
      </c>
      <c r="D128" s="57" t="s">
        <v>281</v>
      </c>
      <c r="E128" s="57" t="s">
        <v>281</v>
      </c>
      <c r="F128" s="57" t="s">
        <v>281</v>
      </c>
      <c r="G128" s="57" t="s">
        <v>281</v>
      </c>
      <c r="H128" s="57" t="s">
        <v>281</v>
      </c>
      <c r="I128" s="57">
        <v>1.125</v>
      </c>
      <c r="J128" s="57" t="s">
        <v>281</v>
      </c>
      <c r="K128" s="57" t="s">
        <v>281</v>
      </c>
      <c r="L128" s="57" t="s">
        <v>281</v>
      </c>
      <c r="M128" s="57" t="s">
        <v>281</v>
      </c>
      <c r="N128" s="57">
        <v>1.7234999999999998</v>
      </c>
      <c r="O128" s="57" t="s">
        <v>281</v>
      </c>
      <c r="P128" s="57">
        <v>3.8048104903383488</v>
      </c>
      <c r="Q128" s="57" t="s">
        <v>281</v>
      </c>
      <c r="R128" s="57" t="s">
        <v>281</v>
      </c>
      <c r="S128" s="57" t="s">
        <v>281</v>
      </c>
      <c r="T128" s="57" t="s">
        <v>281</v>
      </c>
      <c r="U128" s="57" t="s">
        <v>281</v>
      </c>
      <c r="V128" s="57" t="s">
        <v>281</v>
      </c>
      <c r="W128" s="57" t="s">
        <v>281</v>
      </c>
      <c r="X128" s="57" t="s">
        <v>281</v>
      </c>
      <c r="Y128" s="57" t="s">
        <v>281</v>
      </c>
      <c r="Z128" s="57" t="s">
        <v>281</v>
      </c>
      <c r="AA128" s="57">
        <v>4.887599232824642</v>
      </c>
      <c r="AB128" s="57">
        <v>4.5</v>
      </c>
      <c r="AC128" s="57">
        <v>2.6999999999999997</v>
      </c>
      <c r="AD128" s="57">
        <v>2.4485238073625539</v>
      </c>
      <c r="AE128" s="57" t="s">
        <v>281</v>
      </c>
      <c r="AF128" s="57" t="s">
        <v>281</v>
      </c>
      <c r="AG128" s="57" t="s">
        <v>281</v>
      </c>
      <c r="AH128" s="57" t="s">
        <v>281</v>
      </c>
      <c r="AI128" s="57" t="s">
        <v>281</v>
      </c>
      <c r="AJ128" s="57" t="s">
        <v>281</v>
      </c>
      <c r="AK128" s="57" t="s">
        <v>281</v>
      </c>
      <c r="AL128" s="57" t="s">
        <v>281</v>
      </c>
      <c r="AM128" s="57" t="s">
        <v>281</v>
      </c>
      <c r="AN128" s="57" t="s">
        <v>281</v>
      </c>
      <c r="AO128" s="57" t="s">
        <v>281</v>
      </c>
      <c r="AP128" s="57" t="s">
        <v>281</v>
      </c>
      <c r="AQ128" s="57" t="s">
        <v>281</v>
      </c>
      <c r="AR128" s="57" t="s">
        <v>281</v>
      </c>
      <c r="AS128" s="57" t="s">
        <v>281</v>
      </c>
      <c r="AT128" s="57" t="s">
        <v>281</v>
      </c>
      <c r="AU128" s="57" t="s">
        <v>281</v>
      </c>
      <c r="AV128" s="57" t="s">
        <v>281</v>
      </c>
      <c r="AW128" s="57" t="s">
        <v>281</v>
      </c>
      <c r="AX128" s="57" t="s">
        <v>281</v>
      </c>
      <c r="AY128" s="57" t="s">
        <v>281</v>
      </c>
      <c r="AZ128" s="57" t="s">
        <v>281</v>
      </c>
      <c r="BA128" s="57" t="s">
        <v>281</v>
      </c>
      <c r="BB128" s="57" t="s">
        <v>281</v>
      </c>
      <c r="BE128" s="81">
        <f t="shared" si="1"/>
        <v>0.44977077030054347</v>
      </c>
      <c r="BF128" s="57" t="s">
        <v>281</v>
      </c>
    </row>
    <row r="129" spans="1:58" x14ac:dyDescent="0.25">
      <c r="A129" s="54">
        <v>1961</v>
      </c>
      <c r="B129" s="57">
        <v>1.8624002257471226</v>
      </c>
      <c r="C129" s="57">
        <v>0.3008815306620557</v>
      </c>
      <c r="D129" s="57">
        <v>0.21262355563559865</v>
      </c>
      <c r="E129" s="57">
        <v>0.72806358965637141</v>
      </c>
      <c r="F129" s="57">
        <v>3.7999660833433486</v>
      </c>
      <c r="G129" s="57">
        <v>6.358985283114575</v>
      </c>
      <c r="H129" s="57">
        <v>3.7745891244192298</v>
      </c>
      <c r="I129" s="57">
        <v>0.39872257491504742</v>
      </c>
      <c r="J129" s="57">
        <v>5.0701732758559448</v>
      </c>
      <c r="K129" s="57">
        <v>1.6075160305070821</v>
      </c>
      <c r="L129" s="57">
        <v>3.7522620019160486</v>
      </c>
      <c r="M129" s="57">
        <v>1.3168023113967935</v>
      </c>
      <c r="N129" s="57">
        <v>1.8287327119219567</v>
      </c>
      <c r="O129" s="57">
        <v>4.1636429608127719</v>
      </c>
      <c r="P129" s="57">
        <v>4.4570066640008923</v>
      </c>
      <c r="Q129" s="57">
        <v>1.059539885359446</v>
      </c>
      <c r="R129" s="57">
        <v>0.9064450509233275</v>
      </c>
      <c r="S129" s="57">
        <v>0.88769586947714463</v>
      </c>
      <c r="T129" s="57" t="s">
        <v>281</v>
      </c>
      <c r="U129" s="57">
        <v>1.9445771129231861</v>
      </c>
      <c r="V129" s="57" t="s">
        <v>281</v>
      </c>
      <c r="W129" s="57">
        <v>0.54881250450887753</v>
      </c>
      <c r="X129" s="57">
        <v>0.62035232611673641</v>
      </c>
      <c r="Y129" s="57">
        <v>0.78132659532711135</v>
      </c>
      <c r="Z129" s="57">
        <v>2.0760508666984552</v>
      </c>
      <c r="AA129" s="57">
        <v>4.4358688549101037</v>
      </c>
      <c r="AB129" s="57">
        <v>4.4880668413487914</v>
      </c>
      <c r="AC129" s="57">
        <v>2.7135000000000002</v>
      </c>
      <c r="AD129" s="57">
        <v>2.5355603986044328</v>
      </c>
      <c r="AE129" s="57">
        <v>0.52004792469827954</v>
      </c>
      <c r="AF129" s="57">
        <v>0.42020169681447095</v>
      </c>
      <c r="AG129" s="57">
        <v>0.66032920760495084</v>
      </c>
      <c r="AH129" s="57">
        <v>0.99104596535551837</v>
      </c>
      <c r="AI129" s="57">
        <v>1.8224553844125571</v>
      </c>
      <c r="AJ129" s="57">
        <v>1.4574749129297242</v>
      </c>
      <c r="AK129" s="57">
        <v>0.36824095852441496</v>
      </c>
      <c r="AL129" s="57">
        <v>0.18014616484799978</v>
      </c>
      <c r="AM129" s="57">
        <v>0.21757928845535776</v>
      </c>
      <c r="AN129" s="57">
        <v>0.24257107047863155</v>
      </c>
      <c r="AO129" s="57">
        <v>0.1199686782780557</v>
      </c>
      <c r="AP129" s="57">
        <v>0.1884882549146765</v>
      </c>
      <c r="AQ129" s="57">
        <v>5.9985780196206836E-3</v>
      </c>
      <c r="AR129" s="57">
        <v>0.29236293046305356</v>
      </c>
      <c r="AS129" s="57">
        <v>5.2702702702702702E-3</v>
      </c>
      <c r="AT129" s="57">
        <v>0.69996108036906535</v>
      </c>
      <c r="AU129" s="57">
        <v>0.58477735859642521</v>
      </c>
      <c r="AV129" s="57">
        <v>0.21671743163671847</v>
      </c>
      <c r="AW129" s="57">
        <v>0.18514890583018578</v>
      </c>
      <c r="AX129" s="57">
        <v>0.8462407852079239</v>
      </c>
      <c r="AY129" s="57">
        <v>4.0053404539385849E-2</v>
      </c>
      <c r="AZ129" s="57">
        <v>1.1394345591546038E-2</v>
      </c>
      <c r="BA129" s="57">
        <v>1.0800000000000001E-2</v>
      </c>
      <c r="BB129" s="57" t="s">
        <v>281</v>
      </c>
      <c r="BC129" s="57">
        <v>0.70583101737871912</v>
      </c>
      <c r="BE129" s="81">
        <f t="shared" si="1"/>
        <v>1.1012221137637321</v>
      </c>
      <c r="BF129" s="57">
        <v>1.7499999999999996</v>
      </c>
    </row>
    <row r="130" spans="1:58" x14ac:dyDescent="0.25">
      <c r="A130" s="54">
        <v>1962</v>
      </c>
      <c r="B130" s="57">
        <v>1.3418543577954847</v>
      </c>
      <c r="C130" s="57">
        <v>0.36914090772991448</v>
      </c>
      <c r="D130" s="57">
        <v>0.19144785926220786</v>
      </c>
      <c r="E130" s="57">
        <v>0.76067062972915389</v>
      </c>
      <c r="F130" s="57">
        <v>4.0224341032786013</v>
      </c>
      <c r="G130" s="57">
        <v>6.4156659660451929</v>
      </c>
      <c r="H130" s="57">
        <v>3.8055873520856704</v>
      </c>
      <c r="I130" s="57">
        <v>0.43047707449502765</v>
      </c>
      <c r="J130" s="57">
        <v>5.3544355484851627</v>
      </c>
      <c r="K130" s="57">
        <v>1.6512328672753225</v>
      </c>
      <c r="L130" s="57">
        <v>3.8162544169611308</v>
      </c>
      <c r="M130" s="57">
        <v>1.379371742897501</v>
      </c>
      <c r="N130" s="57">
        <v>1.7977201739325479</v>
      </c>
      <c r="O130" s="57">
        <v>4.0504765266501943</v>
      </c>
      <c r="P130" s="57">
        <v>4.4262570088590127</v>
      </c>
      <c r="Q130" s="57">
        <v>1.0224072580645158</v>
      </c>
      <c r="R130" s="57">
        <v>0.89854592805193001</v>
      </c>
      <c r="S130" s="57">
        <v>0.93829179869188639</v>
      </c>
      <c r="T130" s="57" t="s">
        <v>281</v>
      </c>
      <c r="U130" s="57">
        <v>1.9683116311727142</v>
      </c>
      <c r="V130" s="57" t="s">
        <v>281</v>
      </c>
      <c r="W130" s="57">
        <v>0.60176555484733052</v>
      </c>
      <c r="X130" s="57">
        <v>0.61023243165690588</v>
      </c>
      <c r="Y130" s="57">
        <v>0.82385056540749879</v>
      </c>
      <c r="Z130" s="57">
        <v>2.073137072748275</v>
      </c>
      <c r="AA130" s="57">
        <v>4.4977248845269209</v>
      </c>
      <c r="AB130" s="57">
        <v>4.6353687440615516</v>
      </c>
      <c r="AC130" s="57">
        <v>2.7719999999999998</v>
      </c>
      <c r="AD130" s="57">
        <v>2.5929122291348889</v>
      </c>
      <c r="AE130" s="57">
        <v>0.41658567616667375</v>
      </c>
      <c r="AF130" s="57">
        <v>0.40768255118680918</v>
      </c>
      <c r="AG130" s="57">
        <v>0.64365671641791045</v>
      </c>
      <c r="AH130" s="57">
        <v>0.95393767563119869</v>
      </c>
      <c r="AI130" s="57">
        <v>1.1011877281914046</v>
      </c>
      <c r="AJ130" s="57">
        <v>1.4311839124038428</v>
      </c>
      <c r="AK130" s="57">
        <v>0.27706395348809498</v>
      </c>
      <c r="AL130" s="57">
        <v>0.13447541123866902</v>
      </c>
      <c r="AM130" s="57">
        <v>0.24021170336617023</v>
      </c>
      <c r="AN130" s="57">
        <v>0.21864481435584304</v>
      </c>
      <c r="AO130" s="57">
        <v>0.12502788361863162</v>
      </c>
      <c r="AP130" s="57">
        <v>0.17921927560026557</v>
      </c>
      <c r="AQ130" s="57">
        <v>5.9590202984863925E-3</v>
      </c>
      <c r="AR130" s="57">
        <v>0.28803703255476221</v>
      </c>
      <c r="AS130" s="57">
        <v>5.3524229074889866E-3</v>
      </c>
      <c r="AT130" s="57">
        <v>0.70926072284465991</v>
      </c>
      <c r="AU130" s="57">
        <v>0.55801121693847899</v>
      </c>
      <c r="AV130" s="57">
        <v>0.18316907593167894</v>
      </c>
      <c r="AW130" s="57">
        <v>0.22656189788503017</v>
      </c>
      <c r="AX130" s="57">
        <v>0.55675959211914428</v>
      </c>
      <c r="AY130" s="57">
        <v>4.6491605682307362E-2</v>
      </c>
      <c r="AZ130" s="57">
        <v>1.7026063066441017E-2</v>
      </c>
      <c r="BA130" s="57">
        <v>1.0800000000000001E-2</v>
      </c>
      <c r="BB130" s="57" t="s">
        <v>281</v>
      </c>
      <c r="BC130" s="57">
        <v>0.70460375594266478</v>
      </c>
      <c r="BE130" s="81">
        <f t="shared" si="1"/>
        <v>1.1348050679087862</v>
      </c>
      <c r="BF130" s="57">
        <v>1.67</v>
      </c>
    </row>
    <row r="131" spans="1:58" x14ac:dyDescent="0.25">
      <c r="A131" s="54">
        <v>1963</v>
      </c>
      <c r="B131" s="57">
        <v>1.8278996187525716</v>
      </c>
      <c r="C131" s="57">
        <v>0.40757897511136504</v>
      </c>
      <c r="D131" s="57">
        <v>0.27653772021082085</v>
      </c>
      <c r="E131" s="57">
        <v>0.91988012876466618</v>
      </c>
      <c r="F131" s="57">
        <v>4.2432418393276858</v>
      </c>
      <c r="G131" s="57">
        <v>6.4737312140894314</v>
      </c>
      <c r="H131" s="57">
        <v>3.9212297843288626</v>
      </c>
      <c r="I131" s="57">
        <v>0.45673414291818498</v>
      </c>
      <c r="J131" s="57">
        <v>5.6401920952265803</v>
      </c>
      <c r="K131" s="57">
        <v>1.7266867929761165</v>
      </c>
      <c r="L131" s="57">
        <v>3.8685331565819125</v>
      </c>
      <c r="M131" s="57">
        <v>1.5586281752051458</v>
      </c>
      <c r="N131" s="57">
        <v>1.9476233035216997</v>
      </c>
      <c r="O131" s="57">
        <v>3.9644152703403006</v>
      </c>
      <c r="P131" s="57">
        <v>4.4455064159178601</v>
      </c>
      <c r="Q131" s="57">
        <v>1.088497289653547</v>
      </c>
      <c r="R131" s="57">
        <v>0.91479089843444206</v>
      </c>
      <c r="S131" s="57">
        <v>0.98816495571801033</v>
      </c>
      <c r="T131" s="57" t="s">
        <v>281</v>
      </c>
      <c r="U131" s="57">
        <v>2.0523615517169134</v>
      </c>
      <c r="V131" s="57" t="s">
        <v>281</v>
      </c>
      <c r="W131" s="57">
        <v>0.62772462346750224</v>
      </c>
      <c r="X131" s="57">
        <v>0.63434093954614279</v>
      </c>
      <c r="Y131" s="57">
        <v>0.86429079867203351</v>
      </c>
      <c r="Z131" s="57">
        <v>2.206081050090817</v>
      </c>
      <c r="AA131" s="57">
        <v>5.2667621728260787</v>
      </c>
      <c r="AB131" s="57">
        <v>5.0548419604729133</v>
      </c>
      <c r="AC131" s="57">
        <v>2.8529999999999998</v>
      </c>
      <c r="AD131" s="57">
        <v>2.6481341121123458</v>
      </c>
      <c r="AE131" s="57">
        <v>0.25733687897561169</v>
      </c>
      <c r="AF131" s="57">
        <v>0.37604947660968202</v>
      </c>
      <c r="AG131" s="57">
        <v>0.62656516648384608</v>
      </c>
      <c r="AH131" s="57">
        <v>0.92782940151381177</v>
      </c>
      <c r="AI131" s="57">
        <v>1.2950278696126287</v>
      </c>
      <c r="AJ131" s="57">
        <v>1.4486826066269853</v>
      </c>
      <c r="AK131" s="57">
        <v>0.17713582831374186</v>
      </c>
      <c r="AL131" s="57">
        <v>0.11664747874050398</v>
      </c>
      <c r="AM131" s="57">
        <v>0.47304248142384198</v>
      </c>
      <c r="AN131" s="57">
        <v>0.17742843854519269</v>
      </c>
      <c r="AO131" s="57">
        <v>4.5251384707354771E-2</v>
      </c>
      <c r="AP131" s="57">
        <v>0.18168988216907886</v>
      </c>
      <c r="AQ131" s="57">
        <v>5.9083714634652279E-3</v>
      </c>
      <c r="AR131" s="57">
        <v>0.30055248618784525</v>
      </c>
      <c r="AS131" s="57">
        <v>5.4310344827586208E-3</v>
      </c>
      <c r="AT131" s="57">
        <v>0.82044355498210009</v>
      </c>
      <c r="AU131" s="57">
        <v>0.58193962916818398</v>
      </c>
      <c r="AV131" s="57">
        <v>0.16627121691387106</v>
      </c>
      <c r="AW131" s="57">
        <v>0.33583404355447743</v>
      </c>
      <c r="AX131" s="57">
        <v>0.64551309501008225</v>
      </c>
      <c r="AY131" s="57">
        <v>5.6254687890657552E-2</v>
      </c>
      <c r="AZ131" s="57">
        <v>1.6977767209113395E-2</v>
      </c>
      <c r="BA131" s="57">
        <v>1.0800000000000002E-2</v>
      </c>
      <c r="BB131" s="57" t="s">
        <v>281</v>
      </c>
      <c r="BC131" s="57">
        <v>0.73337025029084724</v>
      </c>
      <c r="BE131" s="81">
        <f t="shared" si="1"/>
        <v>1.1255965154157379</v>
      </c>
      <c r="BF131" s="57">
        <v>1.78</v>
      </c>
    </row>
    <row r="132" spans="1:58" x14ac:dyDescent="0.25">
      <c r="A132" s="54">
        <v>1964</v>
      </c>
      <c r="B132" s="57">
        <v>2.0505781199039883</v>
      </c>
      <c r="C132" s="57">
        <v>0.41589028328206123</v>
      </c>
      <c r="D132" s="57">
        <v>0.27650736876340676</v>
      </c>
      <c r="E132" s="57">
        <v>1.0785689143175516</v>
      </c>
      <c r="F132" s="57">
        <v>4.6140161423871993</v>
      </c>
      <c r="G132" s="57">
        <v>6.7172206627298277</v>
      </c>
      <c r="H132" s="57">
        <v>4.1873819094967413</v>
      </c>
      <c r="I132" s="57">
        <v>0.49788425334334346</v>
      </c>
      <c r="J132" s="57">
        <v>6.0730824309561049</v>
      </c>
      <c r="K132" s="57">
        <v>1.6821086117272486</v>
      </c>
      <c r="L132" s="57">
        <v>4.0214711572598114</v>
      </c>
      <c r="M132" s="57">
        <v>1.7465926199290438</v>
      </c>
      <c r="N132" s="57">
        <v>1.9632993791277409</v>
      </c>
      <c r="O132" s="57">
        <v>3.8984202480040766</v>
      </c>
      <c r="P132" s="57">
        <v>4.623252345713496</v>
      </c>
      <c r="Q132" s="57">
        <v>1.0917214837350808</v>
      </c>
      <c r="R132" s="57">
        <v>0.86721880672853313</v>
      </c>
      <c r="S132" s="57">
        <v>1.0392475798901826</v>
      </c>
      <c r="T132" s="57" t="s">
        <v>281</v>
      </c>
      <c r="U132" s="57">
        <v>2.1161188012080236</v>
      </c>
      <c r="V132" s="57" t="s">
        <v>281</v>
      </c>
      <c r="W132" s="57">
        <v>0.66114922150068167</v>
      </c>
      <c r="X132" s="57">
        <v>0.63110198268454143</v>
      </c>
      <c r="Y132" s="57">
        <v>0.90430800275070411</v>
      </c>
      <c r="Z132" s="57">
        <v>2.3214068391105136</v>
      </c>
      <c r="AA132" s="57">
        <v>5.422496405975866</v>
      </c>
      <c r="AB132" s="57">
        <v>5.1090240155388722</v>
      </c>
      <c r="AC132" s="57">
        <v>2.9069999999999996</v>
      </c>
      <c r="AD132" s="57">
        <v>2.7409037367220241</v>
      </c>
      <c r="AE132" s="57">
        <v>0.34850586633080333</v>
      </c>
      <c r="AF132" s="57">
        <v>0.4263449126169126</v>
      </c>
      <c r="AG132" s="57">
        <v>0.59593175565677381</v>
      </c>
      <c r="AH132" s="57">
        <v>1.0842222354062556</v>
      </c>
      <c r="AI132" s="57">
        <v>1.2372819106556392</v>
      </c>
      <c r="AJ132" s="57">
        <v>1.4395543213437041</v>
      </c>
      <c r="AK132" s="57">
        <v>0.13827957819997649</v>
      </c>
      <c r="AL132" s="57">
        <v>0.15213228774404144</v>
      </c>
      <c r="AM132" s="57">
        <v>0.39029007053246095</v>
      </c>
      <c r="AN132" s="57">
        <v>0.22420405556957337</v>
      </c>
      <c r="AO132" s="57">
        <v>4.5162622389328416E-2</v>
      </c>
      <c r="AP132" s="57">
        <v>0.19046106791775641</v>
      </c>
      <c r="AQ132" s="57">
        <v>5.875758146009072E-3</v>
      </c>
      <c r="AR132" s="57">
        <v>0.32266307139188499</v>
      </c>
      <c r="AS132" s="57">
        <v>5.5063291139240507E-3</v>
      </c>
      <c r="AT132" s="57">
        <v>0.93330112722344272</v>
      </c>
      <c r="AU132" s="57">
        <v>0.51241090755680818</v>
      </c>
      <c r="AV132" s="57">
        <v>0.15522558095098288</v>
      </c>
      <c r="AW132" s="57">
        <v>0.32490188108405832</v>
      </c>
      <c r="AX132" s="57">
        <v>0.60917545846078203</v>
      </c>
      <c r="AY132" s="57">
        <v>9.083568833266048E-2</v>
      </c>
      <c r="AZ132" s="57">
        <v>2.2583341936134829E-2</v>
      </c>
      <c r="BA132" s="57">
        <v>1.0800000000000001E-2</v>
      </c>
      <c r="BB132" s="57" t="s">
        <v>281</v>
      </c>
      <c r="BC132" s="57">
        <v>0.76429394088605818</v>
      </c>
      <c r="BE132" s="81">
        <f t="shared" ref="BE132:BE183" si="2">IFERROR((STDEVA(B132:BB132))/(AVERAGE(B132:BB132)),"")</f>
        <v>1.1289303629752288</v>
      </c>
      <c r="BF132" s="57">
        <v>1.7700000000000002</v>
      </c>
    </row>
    <row r="133" spans="1:58" x14ac:dyDescent="0.25">
      <c r="A133" s="54">
        <v>1965</v>
      </c>
      <c r="B133" s="57">
        <v>1.96034022886949</v>
      </c>
      <c r="C133" s="57">
        <v>0.43065468377917149</v>
      </c>
      <c r="D133" s="57">
        <v>0.35462132262117274</v>
      </c>
      <c r="E133" s="57">
        <v>1.1638779018138177</v>
      </c>
      <c r="F133" s="57">
        <v>4.5963450948151765</v>
      </c>
      <c r="G133" s="57">
        <v>6.4874438669526349</v>
      </c>
      <c r="H133" s="57">
        <v>3.9253195097205396</v>
      </c>
      <c r="I133" s="57">
        <v>0.56826508700424461</v>
      </c>
      <c r="J133" s="57">
        <v>6.0775662533650419</v>
      </c>
      <c r="K133" s="57">
        <v>1.8279511959553576</v>
      </c>
      <c r="L133" s="57">
        <v>3.9679374499453512</v>
      </c>
      <c r="M133" s="57">
        <v>1.8550802103955197</v>
      </c>
      <c r="N133" s="57">
        <v>2.0240184664643364</v>
      </c>
      <c r="O133" s="57">
        <v>3.8616860171630489</v>
      </c>
      <c r="P133" s="57">
        <v>4.5957782509145693</v>
      </c>
      <c r="Q133" s="57">
        <v>1.1586496515679443</v>
      </c>
      <c r="R133" s="57">
        <v>1.0460345328436378</v>
      </c>
      <c r="S133" s="57">
        <v>1.0887150331949214</v>
      </c>
      <c r="T133" s="57" t="s">
        <v>281</v>
      </c>
      <c r="U133" s="57">
        <v>2.2058714285804601</v>
      </c>
      <c r="V133" s="57" t="s">
        <v>281</v>
      </c>
      <c r="W133" s="57">
        <v>0.71569105253847076</v>
      </c>
      <c r="X133" s="57">
        <v>0.69157385976264862</v>
      </c>
      <c r="Y133" s="57">
        <v>0.94506739922248917</v>
      </c>
      <c r="Z133" s="57">
        <v>2.395941938802002</v>
      </c>
      <c r="AA133" s="57">
        <v>5.4136431456600862</v>
      </c>
      <c r="AB133" s="57">
        <v>5.1755308955075003</v>
      </c>
      <c r="AC133" s="57">
        <v>2.9159999999999999</v>
      </c>
      <c r="AD133" s="57">
        <v>2.7518810670788483</v>
      </c>
      <c r="AE133" s="57">
        <v>0.50314526573982021</v>
      </c>
      <c r="AF133" s="57">
        <v>0.40463800353081841</v>
      </c>
      <c r="AG133" s="57">
        <v>1.0225794344069958</v>
      </c>
      <c r="AH133" s="57">
        <v>1.1363933874419112</v>
      </c>
      <c r="AI133" s="57">
        <v>1.3092657991068855</v>
      </c>
      <c r="AJ133" s="57">
        <v>1.3459262178720859</v>
      </c>
      <c r="AK133" s="57">
        <v>0.14287207848149874</v>
      </c>
      <c r="AL133" s="57">
        <v>0.13044909311373348</v>
      </c>
      <c r="AM133" s="57">
        <v>0.46523088004579716</v>
      </c>
      <c r="AN133" s="57">
        <v>0.21583459103147815</v>
      </c>
      <c r="AO133" s="57">
        <v>5.0888849727758638E-2</v>
      </c>
      <c r="AP133" s="57">
        <v>0.19643088851167217</v>
      </c>
      <c r="AQ133" s="57">
        <v>5.8703547188184548E-3</v>
      </c>
      <c r="AR133" s="57">
        <v>0.32986742266322017</v>
      </c>
      <c r="AS133" s="57">
        <v>5.5670103092783502E-3</v>
      </c>
      <c r="AT133" s="57">
        <v>0.91302607176521688</v>
      </c>
      <c r="AU133" s="57">
        <v>0.45018693593334308</v>
      </c>
      <c r="AV133" s="57">
        <v>0.18211923069509792</v>
      </c>
      <c r="AW133" s="57">
        <v>0.33620427761159227</v>
      </c>
      <c r="AX133" s="57">
        <v>0.66459521880192374</v>
      </c>
      <c r="AY133" s="57">
        <v>8.8124706250979165E-2</v>
      </c>
      <c r="AZ133" s="57">
        <v>2.2534880810897988E-2</v>
      </c>
      <c r="BA133" s="57">
        <v>1.0800000000000001E-2</v>
      </c>
      <c r="BB133" s="57" t="s">
        <v>281</v>
      </c>
      <c r="BC133" s="57">
        <v>0.76584720879373169</v>
      </c>
      <c r="BE133" s="81">
        <f t="shared" si="2"/>
        <v>1.092887696644969</v>
      </c>
      <c r="BF133" s="57">
        <v>1.8500000000000003</v>
      </c>
    </row>
    <row r="134" spans="1:58" x14ac:dyDescent="0.25">
      <c r="A134" s="54">
        <v>1966</v>
      </c>
      <c r="B134" s="57">
        <v>2.0238887029196655</v>
      </c>
      <c r="C134" s="57">
        <v>0.49030638651455066</v>
      </c>
      <c r="D134" s="57">
        <v>0.43196526720886191</v>
      </c>
      <c r="E134" s="57">
        <v>1.3144293818675004</v>
      </c>
      <c r="F134" s="57">
        <v>4.9609662034305755</v>
      </c>
      <c r="G134" s="57">
        <v>6.4755176333954667</v>
      </c>
      <c r="H134" s="57">
        <v>4.4360163209792178</v>
      </c>
      <c r="I134" s="57">
        <v>0.64608934215616154</v>
      </c>
      <c r="J134" s="57">
        <v>6.2560842715610727</v>
      </c>
      <c r="K134" s="57">
        <v>1.8363073503000076</v>
      </c>
      <c r="L134" s="57">
        <v>4.113511431834401</v>
      </c>
      <c r="M134" s="57">
        <v>1.9469407732000283</v>
      </c>
      <c r="N134" s="57">
        <v>2.169097852436261</v>
      </c>
      <c r="O134" s="57">
        <v>3.8650068794303527</v>
      </c>
      <c r="P134" s="57">
        <v>4.6822675607271611</v>
      </c>
      <c r="Q134" s="57">
        <v>1.1914967519004835</v>
      </c>
      <c r="R134" s="57">
        <v>1.1646899125142935</v>
      </c>
      <c r="S134" s="57">
        <v>1.1369569977597735</v>
      </c>
      <c r="T134" s="57" t="s">
        <v>281</v>
      </c>
      <c r="U134" s="57">
        <v>2.3145189290074675</v>
      </c>
      <c r="V134" s="57" t="s">
        <v>281</v>
      </c>
      <c r="W134" s="57">
        <v>0.79452891998232089</v>
      </c>
      <c r="X134" s="57">
        <v>0.75416926095845527</v>
      </c>
      <c r="Y134" s="57">
        <v>0.98525101130542692</v>
      </c>
      <c r="Z134" s="57">
        <v>2.473038270547808</v>
      </c>
      <c r="AA134" s="57">
        <v>5.5302922731240249</v>
      </c>
      <c r="AB134" s="57">
        <v>5.4027182894283436</v>
      </c>
      <c r="AC134" s="57">
        <v>3.0105</v>
      </c>
      <c r="AD134" s="57">
        <v>2.8135367825243796</v>
      </c>
      <c r="AE134" s="57">
        <v>0.49717256688257677</v>
      </c>
      <c r="AF134" s="57">
        <v>0.35976066913529775</v>
      </c>
      <c r="AG134" s="57">
        <v>0.88904713273656655</v>
      </c>
      <c r="AH134" s="57">
        <v>1.1567708332257705</v>
      </c>
      <c r="AI134" s="57">
        <v>1.0212874778624419</v>
      </c>
      <c r="AJ134" s="57">
        <v>1.3146836434344733</v>
      </c>
      <c r="AK134" s="57">
        <v>0.15268628177104943</v>
      </c>
      <c r="AL134" s="57">
        <v>0.15562506785711841</v>
      </c>
      <c r="AM134" s="57">
        <v>0.46431092784635464</v>
      </c>
      <c r="AN134" s="57">
        <v>0.22526675996270054</v>
      </c>
      <c r="AO134" s="57">
        <v>5.6577333073573613E-2</v>
      </c>
      <c r="AP134" s="57">
        <v>0.20666460862357555</v>
      </c>
      <c r="AQ134" s="57">
        <v>5.8499498639697101E-3</v>
      </c>
      <c r="AR134" s="57">
        <v>0.24861015454971208</v>
      </c>
      <c r="AS134" s="57">
        <v>5.6363636363636364E-3</v>
      </c>
      <c r="AT134" s="57">
        <v>0.97900746263937</v>
      </c>
      <c r="AU134" s="57">
        <v>0.38395943747261535</v>
      </c>
      <c r="AV134" s="57">
        <v>0.18257422200207749</v>
      </c>
      <c r="AW134" s="57">
        <v>0.2894119899022965</v>
      </c>
      <c r="AX134" s="57">
        <v>0.73124610444261062</v>
      </c>
      <c r="AY134" s="57">
        <v>8.3280821917808209E-2</v>
      </c>
      <c r="AZ134" s="57">
        <v>5.0546654578451568E-2</v>
      </c>
      <c r="BA134" s="57">
        <v>1.0800000000000001E-2</v>
      </c>
      <c r="BB134" s="57" t="s">
        <v>281</v>
      </c>
      <c r="BC134" s="57">
        <v>0.78233915366734941</v>
      </c>
      <c r="BE134" s="81">
        <f t="shared" si="2"/>
        <v>1.0952012303820946</v>
      </c>
      <c r="BF134" s="57">
        <v>1.9099999999999997</v>
      </c>
    </row>
    <row r="135" spans="1:58" x14ac:dyDescent="0.25">
      <c r="A135" s="54">
        <v>1967</v>
      </c>
      <c r="B135" s="57">
        <v>2.0430224849784571</v>
      </c>
      <c r="C135" s="57">
        <v>0.51970947835977577</v>
      </c>
      <c r="D135" s="57">
        <v>0.46053751764606327</v>
      </c>
      <c r="E135" s="57">
        <v>1.5144044152618483</v>
      </c>
      <c r="F135" s="57">
        <v>4.9410067417067394</v>
      </c>
      <c r="G135" s="57">
        <v>6.7217655948352473</v>
      </c>
      <c r="H135" s="57">
        <v>4.5726141849193045</v>
      </c>
      <c r="I135" s="57">
        <v>0.74679602658061928</v>
      </c>
      <c r="J135" s="57">
        <v>6.2958192427548827</v>
      </c>
      <c r="K135" s="57">
        <v>1.8010764399324239</v>
      </c>
      <c r="L135" s="57">
        <v>4.1546069785999507</v>
      </c>
      <c r="M135" s="57">
        <v>2.218084881796178</v>
      </c>
      <c r="N135" s="57">
        <v>2.2732443973416792</v>
      </c>
      <c r="O135" s="57">
        <v>3.9131038935444917</v>
      </c>
      <c r="P135" s="57">
        <v>4.7384966068418901</v>
      </c>
      <c r="Q135" s="57">
        <v>1.2399097602739728</v>
      </c>
      <c r="R135" s="57">
        <v>1.3297520806610623</v>
      </c>
      <c r="S135" s="57">
        <v>1.1858088150392179</v>
      </c>
      <c r="T135" s="57" t="s">
        <v>281</v>
      </c>
      <c r="U135" s="57">
        <v>2.4852287494859864</v>
      </c>
      <c r="V135" s="57" t="s">
        <v>281</v>
      </c>
      <c r="W135" s="57">
        <v>0.85537156302368944</v>
      </c>
      <c r="X135" s="57">
        <v>0.78229772713978318</v>
      </c>
      <c r="Y135" s="57">
        <v>1.0246954420809389</v>
      </c>
      <c r="Z135" s="57">
        <v>2.4898402901296195</v>
      </c>
      <c r="AA135" s="57">
        <v>5.7228433268882322</v>
      </c>
      <c r="AB135" s="57">
        <v>5.5414627182425198</v>
      </c>
      <c r="AC135" s="57">
        <v>3.0644999999999998</v>
      </c>
      <c r="AD135" s="57">
        <v>2.8557854561319642</v>
      </c>
      <c r="AE135" s="57">
        <v>0.46329783608600739</v>
      </c>
      <c r="AF135" s="57">
        <v>0.40625264734354893</v>
      </c>
      <c r="AG135" s="57">
        <v>0.91494128672198038</v>
      </c>
      <c r="AH135" s="57">
        <v>1.1848041479527291</v>
      </c>
      <c r="AI135" s="57">
        <v>0.93526258930058992</v>
      </c>
      <c r="AJ135" s="57">
        <v>1.2616570822381963</v>
      </c>
      <c r="AK135" s="57">
        <v>0.17372227248090472</v>
      </c>
      <c r="AL135" s="57">
        <v>0.13986735812784079</v>
      </c>
      <c r="AM135" s="57">
        <v>0.41150415339591256</v>
      </c>
      <c r="AN135" s="57">
        <v>0.23081706624360873</v>
      </c>
      <c r="AO135" s="57">
        <v>5.1119776800065159E-2</v>
      </c>
      <c r="AP135" s="57">
        <v>0.20581021274964956</v>
      </c>
      <c r="AQ135" s="57">
        <v>5.8622942607978352E-3</v>
      </c>
      <c r="AR135" s="57">
        <v>0.31210379284409578</v>
      </c>
      <c r="AS135" s="57">
        <v>5.6916996047430826E-3</v>
      </c>
      <c r="AT135" s="57">
        <v>1.1202869989906266</v>
      </c>
      <c r="AU135" s="57">
        <v>0.29853740950519975</v>
      </c>
      <c r="AV135" s="57">
        <v>0.17288067152412712</v>
      </c>
      <c r="AW135" s="57">
        <v>0.37016637299187555</v>
      </c>
      <c r="AX135" s="57">
        <v>0.78309484546836405</v>
      </c>
      <c r="AY135" s="57">
        <v>9.6873699851411574E-2</v>
      </c>
      <c r="AZ135" s="57">
        <v>4.4816502804993885E-2</v>
      </c>
      <c r="BA135" s="57">
        <v>1.0800000000000001E-2</v>
      </c>
      <c r="BB135" s="57" t="s">
        <v>281</v>
      </c>
      <c r="BC135" s="57">
        <v>0.79265086948919361</v>
      </c>
      <c r="BE135" s="81">
        <f t="shared" si="2"/>
        <v>1.0856697163043729</v>
      </c>
      <c r="BF135" s="57">
        <v>1.99</v>
      </c>
    </row>
    <row r="136" spans="1:58" x14ac:dyDescent="0.25">
      <c r="A136" s="54">
        <v>1968</v>
      </c>
      <c r="B136" s="57">
        <v>2.0020429212681066</v>
      </c>
      <c r="C136" s="57">
        <v>0.53425259159746985</v>
      </c>
      <c r="D136" s="57">
        <v>0.51834722476513373</v>
      </c>
      <c r="E136" s="57">
        <v>1.6415583998715568</v>
      </c>
      <c r="F136" s="57">
        <v>5.1491237841195376</v>
      </c>
      <c r="G136" s="57">
        <v>6.7780006128303514</v>
      </c>
      <c r="H136" s="57">
        <v>4.7158154317130485</v>
      </c>
      <c r="I136" s="57">
        <v>0.95261198293473193</v>
      </c>
      <c r="J136" s="57">
        <v>6.3885427307920812</v>
      </c>
      <c r="K136" s="57">
        <v>1.799889085339256</v>
      </c>
      <c r="L136" s="57">
        <v>4.5506964698642101</v>
      </c>
      <c r="M136" s="57">
        <v>2.2658054199777014</v>
      </c>
      <c r="N136" s="57">
        <v>2.5817446135824156</v>
      </c>
      <c r="O136" s="57">
        <v>3.7568184014183519</v>
      </c>
      <c r="P136" s="57">
        <v>4.8328717412863114</v>
      </c>
      <c r="Q136" s="57">
        <v>1.33867221719457</v>
      </c>
      <c r="R136" s="57">
        <v>1.4265241230147951</v>
      </c>
      <c r="S136" s="57">
        <v>1.23511212550744</v>
      </c>
      <c r="T136" s="57" t="s">
        <v>281</v>
      </c>
      <c r="U136" s="57">
        <v>2.5556730573972399</v>
      </c>
      <c r="V136" s="57" t="s">
        <v>281</v>
      </c>
      <c r="W136" s="57">
        <v>0.8920643874689218</v>
      </c>
      <c r="X136" s="57">
        <v>0.81119422599151259</v>
      </c>
      <c r="Y136" s="57">
        <v>1.0642803623223165</v>
      </c>
      <c r="Z136" s="57">
        <v>2.5736634386587722</v>
      </c>
      <c r="AA136" s="57">
        <v>5.8917843806749897</v>
      </c>
      <c r="AB136" s="57">
        <v>5.5600136289728903</v>
      </c>
      <c r="AC136" s="57">
        <v>3.0555000000000003</v>
      </c>
      <c r="AD136" s="57">
        <v>2.9281612014026335</v>
      </c>
      <c r="AE136" s="57">
        <v>0.52083277557457353</v>
      </c>
      <c r="AF136" s="57">
        <v>0.44274966150891504</v>
      </c>
      <c r="AG136" s="57">
        <v>0.85027282992020004</v>
      </c>
      <c r="AH136" s="57">
        <v>1.1771676297055038</v>
      </c>
      <c r="AI136" s="57">
        <v>1.2454315869657511</v>
      </c>
      <c r="AJ136" s="57">
        <v>1.2904356728217041</v>
      </c>
      <c r="AK136" s="57">
        <v>0.17952090974164009</v>
      </c>
      <c r="AL136" s="57">
        <v>0.12975451923483419</v>
      </c>
      <c r="AM136" s="57">
        <v>0.445940266192694</v>
      </c>
      <c r="AN136" s="57">
        <v>0.22657858900312439</v>
      </c>
      <c r="AO136" s="57">
        <v>5.1435940324483023E-2</v>
      </c>
      <c r="AP136" s="57">
        <v>0.2044785714889282</v>
      </c>
      <c r="AQ136" s="57">
        <v>5.8919154671629734E-3</v>
      </c>
      <c r="AR136" s="57">
        <v>0.25913429931364557</v>
      </c>
      <c r="AS136" s="57">
        <v>5.7335907335907335E-3</v>
      </c>
      <c r="AT136" s="57">
        <v>1.0954474431853642</v>
      </c>
      <c r="AU136" s="57">
        <v>0.26430869927119616</v>
      </c>
      <c r="AV136" s="57">
        <v>0.16882164948546016</v>
      </c>
      <c r="AW136" s="57">
        <v>0.43135866509690662</v>
      </c>
      <c r="AX136" s="57">
        <v>0.76659293308313015</v>
      </c>
      <c r="AY136" s="57">
        <v>0.12214147147578674</v>
      </c>
      <c r="AZ136" s="57">
        <v>5.0336294975553232E-2</v>
      </c>
      <c r="BA136" s="57">
        <v>1.0800000000000001E-2</v>
      </c>
      <c r="BB136" s="57" t="s">
        <v>281</v>
      </c>
      <c r="BC136" s="57">
        <v>0.80224043709606541</v>
      </c>
      <c r="BE136" s="81">
        <f t="shared" si="2"/>
        <v>1.0734711081088901</v>
      </c>
      <c r="BF136" s="57">
        <v>2.15</v>
      </c>
    </row>
    <row r="137" spans="1:58" x14ac:dyDescent="0.25">
      <c r="A137" s="54">
        <v>1969</v>
      </c>
      <c r="B137" s="57">
        <v>2.0357414389730497</v>
      </c>
      <c r="C137" s="57">
        <v>0.54939150741645915</v>
      </c>
      <c r="D137" s="57">
        <v>0.69051643545494112</v>
      </c>
      <c r="E137" s="57">
        <v>1.5965145475095397</v>
      </c>
      <c r="F137" s="57">
        <v>4.832680169211037</v>
      </c>
      <c r="G137" s="57">
        <v>7.0575281003145642</v>
      </c>
      <c r="H137" s="57">
        <v>5.1115211081231351</v>
      </c>
      <c r="I137" s="57">
        <v>2.1421123428355791</v>
      </c>
      <c r="J137" s="57">
        <v>6.8856414755711688</v>
      </c>
      <c r="K137" s="57">
        <v>1.8445681347913851</v>
      </c>
      <c r="L137" s="57">
        <v>4.7118890635477948</v>
      </c>
      <c r="M137" s="57">
        <v>2.5822102872382118</v>
      </c>
      <c r="N137" s="57">
        <v>2.9133015062403818</v>
      </c>
      <c r="O137" s="57">
        <v>3.8298510103206018</v>
      </c>
      <c r="P137" s="57">
        <v>5.0276071434612515</v>
      </c>
      <c r="Q137" s="57">
        <v>1.4411749270809964</v>
      </c>
      <c r="R137" s="57">
        <v>1.6389819663363783</v>
      </c>
      <c r="S137" s="57">
        <v>1.285545634370348</v>
      </c>
      <c r="T137" s="57" t="s">
        <v>281</v>
      </c>
      <c r="U137" s="57">
        <v>2.7052655416570777</v>
      </c>
      <c r="V137" s="57" t="s">
        <v>281</v>
      </c>
      <c r="W137" s="57">
        <v>0.9297843424921548</v>
      </c>
      <c r="X137" s="57">
        <v>0.83343520035391505</v>
      </c>
      <c r="Y137" s="57">
        <v>1.1040846759340797</v>
      </c>
      <c r="Z137" s="57">
        <v>2.6569729840509702</v>
      </c>
      <c r="AA137" s="57">
        <v>6.026346314619162</v>
      </c>
      <c r="AB137" s="57">
        <v>5.582707952340578</v>
      </c>
      <c r="AC137" s="57">
        <v>3.1859999999999999</v>
      </c>
      <c r="AD137" s="57">
        <v>3.0243783895434388</v>
      </c>
      <c r="AE137" s="57">
        <v>0.56446698787268401</v>
      </c>
      <c r="AF137" s="57">
        <v>0.39995274173443635</v>
      </c>
      <c r="AG137" s="57">
        <v>0.71240872751942863</v>
      </c>
      <c r="AH137" s="57">
        <v>1.2441275442900892</v>
      </c>
      <c r="AI137" s="57">
        <v>1.2175795765635875</v>
      </c>
      <c r="AJ137" s="57">
        <v>1.3901240984409613</v>
      </c>
      <c r="AK137" s="57">
        <v>0.1907564366116023</v>
      </c>
      <c r="AL137" s="57">
        <v>0.15622295543659931</v>
      </c>
      <c r="AM137" s="57">
        <v>0.55012207333055896</v>
      </c>
      <c r="AN137" s="57">
        <v>0.16276557512448492</v>
      </c>
      <c r="AO137" s="57">
        <v>5.1780035391419447E-2</v>
      </c>
      <c r="AP137" s="57">
        <v>0.21456782647964698</v>
      </c>
      <c r="AQ137" s="57">
        <v>5.9179261474525081E-3</v>
      </c>
      <c r="AR137" s="57">
        <v>0.3143326690649344</v>
      </c>
      <c r="AS137" s="57">
        <v>5.7844990548204158E-3</v>
      </c>
      <c r="AT137" s="57">
        <v>1.2276341451527082</v>
      </c>
      <c r="AU137" s="57">
        <v>0.24187998885976997</v>
      </c>
      <c r="AV137" s="57">
        <v>0.16462383228650793</v>
      </c>
      <c r="AW137" s="57">
        <v>0.37014576779474118</v>
      </c>
      <c r="AX137" s="57">
        <v>0.76247026180145427</v>
      </c>
      <c r="AY137" s="57">
        <v>0.17163380281690138</v>
      </c>
      <c r="AZ137" s="57">
        <v>5.0328529453163788E-2</v>
      </c>
      <c r="BA137" s="57">
        <v>1.0800000000000001E-2</v>
      </c>
      <c r="BB137" s="57" t="s">
        <v>281</v>
      </c>
      <c r="BC137" s="57">
        <v>0.83189178771107275</v>
      </c>
      <c r="BE137" s="81">
        <f t="shared" si="2"/>
        <v>1.0546139718976155</v>
      </c>
      <c r="BF137" s="57">
        <v>2.2999999999999998</v>
      </c>
    </row>
    <row r="138" spans="1:58" x14ac:dyDescent="0.25">
      <c r="A138" s="54">
        <v>1970</v>
      </c>
      <c r="B138" s="57">
        <v>2.0692686605217343</v>
      </c>
      <c r="C138" s="57">
        <v>0.56484427591385744</v>
      </c>
      <c r="D138" s="57">
        <v>0.70603396840103805</v>
      </c>
      <c r="E138" s="57">
        <v>1.9193098961047022</v>
      </c>
      <c r="F138" s="57">
        <v>4.9024026245312653</v>
      </c>
      <c r="G138" s="57">
        <v>7.3888056630447307</v>
      </c>
      <c r="H138" s="57">
        <v>5.4238106958034802</v>
      </c>
      <c r="I138" s="57">
        <v>2.0278098156159579</v>
      </c>
      <c r="J138" s="57">
        <v>7.0071863973110844</v>
      </c>
      <c r="K138" s="57">
        <v>1.862560322306422</v>
      </c>
      <c r="L138" s="57">
        <v>5.0563342051881701</v>
      </c>
      <c r="M138" s="57">
        <v>2.8662555997404398</v>
      </c>
      <c r="N138" s="57">
        <v>2.8733189523354707</v>
      </c>
      <c r="O138" s="57">
        <v>3.9278769651319854</v>
      </c>
      <c r="P138" s="57">
        <v>5.1573854001576622</v>
      </c>
      <c r="Q138" s="57">
        <v>1.5256825244879788</v>
      </c>
      <c r="R138" s="57">
        <v>1.8215014447114808</v>
      </c>
      <c r="S138" s="57">
        <v>1.3375694852485702</v>
      </c>
      <c r="T138" s="57" t="s">
        <v>281</v>
      </c>
      <c r="U138" s="57">
        <v>2.9668580790190044</v>
      </c>
      <c r="V138" s="57" t="s">
        <v>281</v>
      </c>
      <c r="W138" s="57">
        <v>1.073842110005556</v>
      </c>
      <c r="X138" s="57">
        <v>0.87808104556234179</v>
      </c>
      <c r="Y138" s="57">
        <v>1.1432032007487896</v>
      </c>
      <c r="Z138" s="57">
        <v>2.7519946775002935</v>
      </c>
      <c r="AA138" s="57">
        <v>6.1311135921877584</v>
      </c>
      <c r="AB138" s="57">
        <v>5.841621621615781</v>
      </c>
      <c r="AC138" s="57">
        <v>3.33</v>
      </c>
      <c r="AD138" s="57">
        <v>3.094706687070937</v>
      </c>
      <c r="AE138" s="57">
        <v>0.65756330876649116</v>
      </c>
      <c r="AF138" s="57">
        <v>0.39101466181493066</v>
      </c>
      <c r="AG138" s="57">
        <v>0.83332491098936234</v>
      </c>
      <c r="AH138" s="57">
        <v>1.2621426239101341</v>
      </c>
      <c r="AI138" s="57">
        <v>1.2907409320013188</v>
      </c>
      <c r="AJ138" s="57">
        <v>1.4929000537923613</v>
      </c>
      <c r="AK138" s="57">
        <v>0.20193512000949151</v>
      </c>
      <c r="AL138" s="57">
        <v>0.18298192286572387</v>
      </c>
      <c r="AM138" s="57">
        <v>0.61408991853377826</v>
      </c>
      <c r="AN138" s="57">
        <v>0.18532404103773409</v>
      </c>
      <c r="AO138" s="57">
        <v>6.3678792015277624E-2</v>
      </c>
      <c r="AP138" s="57">
        <v>0.23359982251593547</v>
      </c>
      <c r="AQ138" s="57">
        <v>5.9325892444856239E-3</v>
      </c>
      <c r="AR138" s="57">
        <v>0.43148396059611011</v>
      </c>
      <c r="AS138" s="57">
        <v>5.8225508317929758E-3</v>
      </c>
      <c r="AT138" s="57">
        <v>1.3051099933061243</v>
      </c>
      <c r="AU138" s="57">
        <v>0.24883880471166817</v>
      </c>
      <c r="AV138" s="57">
        <v>0.14907977570779021</v>
      </c>
      <c r="AW138" s="57">
        <v>0.4212218122790789</v>
      </c>
      <c r="AX138" s="57">
        <v>0.86295436366364031</v>
      </c>
      <c r="AY138" s="57">
        <v>0.21070602807597028</v>
      </c>
      <c r="AZ138" s="57">
        <v>4.4807211967427853E-2</v>
      </c>
      <c r="BA138" s="57">
        <v>1.0800000000000002E-2</v>
      </c>
      <c r="BB138" s="57" t="s">
        <v>281</v>
      </c>
      <c r="BC138" s="57">
        <v>0.85681345072980797</v>
      </c>
      <c r="BE138" s="81">
        <f t="shared" si="2"/>
        <v>1.0400177769444194</v>
      </c>
      <c r="BF138" s="57">
        <v>2.44</v>
      </c>
    </row>
    <row r="139" spans="1:58" x14ac:dyDescent="0.25">
      <c r="A139" s="54">
        <v>1971</v>
      </c>
      <c r="B139" s="57">
        <v>2.0972765817335688</v>
      </c>
      <c r="C139" s="57">
        <v>0.5509714145145399</v>
      </c>
      <c r="D139" s="57">
        <v>0.85289632181900432</v>
      </c>
      <c r="E139" s="57">
        <v>1.7851082361454951</v>
      </c>
      <c r="F139" s="57">
        <v>4.9808909741658587</v>
      </c>
      <c r="G139" s="57">
        <v>7.2676361853338518</v>
      </c>
      <c r="H139" s="57">
        <v>5.0708469106543079</v>
      </c>
      <c r="I139" s="57">
        <v>2.1110480558720535</v>
      </c>
      <c r="J139" s="57">
        <v>7.2031756012119574</v>
      </c>
      <c r="K139" s="57">
        <v>0.73558933083018041</v>
      </c>
      <c r="L139" s="57">
        <v>5.4415628723918825</v>
      </c>
      <c r="M139" s="57">
        <v>3.1090985481282698</v>
      </c>
      <c r="N139" s="57">
        <v>2.8727551580654889</v>
      </c>
      <c r="O139" s="57">
        <v>3.8792441792583521</v>
      </c>
      <c r="P139" s="57">
        <v>5.3169663751121536</v>
      </c>
      <c r="Q139" s="57">
        <v>1.6341878841476898</v>
      </c>
      <c r="R139" s="57">
        <v>1.9026512535067164</v>
      </c>
      <c r="S139" s="57">
        <v>1.3876142735934158</v>
      </c>
      <c r="T139" s="57" t="s">
        <v>281</v>
      </c>
      <c r="U139" s="57">
        <v>3.0047763522435673</v>
      </c>
      <c r="V139" s="57" t="s">
        <v>281</v>
      </c>
      <c r="W139" s="57">
        <v>1.2035155205006625</v>
      </c>
      <c r="X139" s="57">
        <v>0.90988030578229551</v>
      </c>
      <c r="Y139" s="57">
        <v>1.1807989123802913</v>
      </c>
      <c r="Z139" s="57">
        <v>2.9785422290496872</v>
      </c>
      <c r="AA139" s="57">
        <v>6.1541439042487962</v>
      </c>
      <c r="AB139" s="57">
        <v>6.0799101054674702</v>
      </c>
      <c r="AC139" s="57">
        <v>3.5324999999999998</v>
      </c>
      <c r="AD139" s="57">
        <v>3.1508333101782999</v>
      </c>
      <c r="AE139" s="57">
        <v>0.55929814988935911</v>
      </c>
      <c r="AF139" s="57">
        <v>0.48061312023463609</v>
      </c>
      <c r="AG139" s="57">
        <v>1.0416215605283141</v>
      </c>
      <c r="AH139" s="57">
        <v>1.0914194566819666</v>
      </c>
      <c r="AI139" s="57">
        <v>1.5667814108573681</v>
      </c>
      <c r="AJ139" s="57">
        <v>1.4286510544657081</v>
      </c>
      <c r="AK139" s="57">
        <v>0.2019930894895752</v>
      </c>
      <c r="AL139" s="57">
        <v>0.1679893354150917</v>
      </c>
      <c r="AM139" s="57">
        <v>0.60790779997832467</v>
      </c>
      <c r="AN139" s="57">
        <v>0.25278233848036807</v>
      </c>
      <c r="AO139" s="57">
        <v>0.11048245511913364</v>
      </c>
      <c r="AP139" s="57">
        <v>0.24911848129503375</v>
      </c>
      <c r="AQ139" s="57">
        <v>5.928755571237722E-3</v>
      </c>
      <c r="AR139" s="57">
        <v>0.38364521790720096</v>
      </c>
      <c r="AS139" s="57">
        <v>5.9256292794692463E-3</v>
      </c>
      <c r="AT139" s="57">
        <v>1.3294821379942312</v>
      </c>
      <c r="AU139" s="57">
        <v>0.26935184632278514</v>
      </c>
      <c r="AV139" s="57">
        <v>0.15082326111464375</v>
      </c>
      <c r="AW139" s="57">
        <v>0.44000481288754922</v>
      </c>
      <c r="AX139" s="57">
        <v>0.92964452193673508</v>
      </c>
      <c r="AY139" s="57">
        <v>0.23477392006459427</v>
      </c>
      <c r="AZ139" s="57">
        <v>3.9261926106755371E-2</v>
      </c>
      <c r="BA139" s="57">
        <v>1.0800000000000001E-2</v>
      </c>
      <c r="BB139" s="57" t="s">
        <v>281</v>
      </c>
      <c r="BC139" s="57">
        <v>0.8660836412803613</v>
      </c>
      <c r="BE139" s="81">
        <f t="shared" si="2"/>
        <v>1.0420471480070173</v>
      </c>
      <c r="BF139" s="57">
        <v>2.5899999999999994</v>
      </c>
    </row>
    <row r="140" spans="1:58" x14ac:dyDescent="0.25">
      <c r="A140" s="54">
        <v>1972</v>
      </c>
      <c r="B140" s="57">
        <v>2.0182968028224475</v>
      </c>
      <c r="C140" s="57">
        <v>0.60555479054288974</v>
      </c>
      <c r="D140" s="57">
        <v>1.4099732728157186</v>
      </c>
      <c r="E140" s="57">
        <v>1.8020291907785853</v>
      </c>
      <c r="F140" s="57">
        <v>5.2946341663026724</v>
      </c>
      <c r="G140" s="57">
        <v>7.4543196880873515</v>
      </c>
      <c r="H140" s="57">
        <v>5.4081507937376481</v>
      </c>
      <c r="I140" s="57">
        <v>2.3253657224854121</v>
      </c>
      <c r="J140" s="57">
        <v>7.2671257164975041</v>
      </c>
      <c r="K140" s="57">
        <v>1.9117739044618718</v>
      </c>
      <c r="L140" s="57">
        <v>5.779479966884808</v>
      </c>
      <c r="M140" s="57">
        <v>3.2760061945920058</v>
      </c>
      <c r="N140" s="57">
        <v>2.8725680928265831</v>
      </c>
      <c r="O140" s="57">
        <v>3.6725828182936713</v>
      </c>
      <c r="P140" s="57">
        <v>5.380628042997154</v>
      </c>
      <c r="Q140" s="57">
        <v>1.7262587343441003</v>
      </c>
      <c r="R140" s="57">
        <v>2.0146072763823635</v>
      </c>
      <c r="S140" s="57">
        <v>1.4377643297178193</v>
      </c>
      <c r="T140" s="57" t="s">
        <v>281</v>
      </c>
      <c r="U140" s="57">
        <v>2.8641273236653109</v>
      </c>
      <c r="V140" s="57" t="s">
        <v>281</v>
      </c>
      <c r="W140" s="57">
        <v>1.2074345932607009</v>
      </c>
      <c r="X140" s="57">
        <v>0.95569255590852631</v>
      </c>
      <c r="Y140" s="57">
        <v>1.2180742986593667</v>
      </c>
      <c r="Z140" s="57">
        <v>3.0111086403130454</v>
      </c>
      <c r="AA140" s="57">
        <v>6.2989798086442201</v>
      </c>
      <c r="AB140" s="57">
        <v>6.1117560909131248</v>
      </c>
      <c r="AC140" s="57">
        <v>3.6809999999999992</v>
      </c>
      <c r="AD140" s="57">
        <v>3.2359801652269486</v>
      </c>
      <c r="AE140" s="57">
        <v>0.53854304188914759</v>
      </c>
      <c r="AF140" s="57">
        <v>0.431170697832431</v>
      </c>
      <c r="AG140" s="57">
        <v>1.0729634254132694</v>
      </c>
      <c r="AH140" s="57">
        <v>1.2509971587109903</v>
      </c>
      <c r="AI140" s="57">
        <v>1.6102540265812975</v>
      </c>
      <c r="AJ140" s="57">
        <v>1.446222131363756</v>
      </c>
      <c r="AK140" s="57">
        <v>0.2019712852132925</v>
      </c>
      <c r="AL140" s="57">
        <v>0.16890918773438546</v>
      </c>
      <c r="AM140" s="57">
        <v>0.65444708819339115</v>
      </c>
      <c r="AN140" s="57">
        <v>0.28213262177449888</v>
      </c>
      <c r="AO140" s="57">
        <v>7.5907091352233308E-2</v>
      </c>
      <c r="AP140" s="57">
        <v>0.25994681583652629</v>
      </c>
      <c r="AQ140" s="57">
        <v>1.1859135933576546E-2</v>
      </c>
      <c r="AR140" s="57">
        <v>0.36064946424666522</v>
      </c>
      <c r="AS140" s="57">
        <v>5.9383536684322821E-3</v>
      </c>
      <c r="AT140" s="57">
        <v>1.4724587614842579</v>
      </c>
      <c r="AU140" s="57">
        <v>0.25522001882362783</v>
      </c>
      <c r="AV140" s="57">
        <v>0.1407800818142968</v>
      </c>
      <c r="AW140" s="57">
        <v>0.43701407499943112</v>
      </c>
      <c r="AX140" s="57">
        <v>0.84493065836950942</v>
      </c>
      <c r="AY140" s="57">
        <v>0.26473991297468352</v>
      </c>
      <c r="AZ140" s="57">
        <v>3.9427815509351177E-2</v>
      </c>
      <c r="BA140" s="57">
        <v>1.0800000000000001E-2</v>
      </c>
      <c r="BB140" s="57" t="s">
        <v>281</v>
      </c>
      <c r="BC140" s="57">
        <v>0.88378081661177843</v>
      </c>
      <c r="BE140" s="81">
        <f t="shared" si="2"/>
        <v>1.0206671128892775</v>
      </c>
      <c r="BF140" s="57">
        <v>2.72</v>
      </c>
    </row>
    <row r="141" spans="1:58" x14ac:dyDescent="0.25">
      <c r="A141" s="54">
        <v>1973</v>
      </c>
      <c r="B141" s="57">
        <v>2.2264916847780323</v>
      </c>
      <c r="C141" s="57">
        <v>0.78840941075535864</v>
      </c>
      <c r="D141" s="57">
        <v>1.6808602613092576</v>
      </c>
      <c r="E141" s="57">
        <v>2.1301252102514558</v>
      </c>
      <c r="F141" s="57">
        <v>5.3143310402405097</v>
      </c>
      <c r="G141" s="57">
        <v>7.9389703913230925</v>
      </c>
      <c r="H141" s="57">
        <v>5.677781692760691</v>
      </c>
      <c r="I141" s="57">
        <v>2.3803245193133424</v>
      </c>
      <c r="J141" s="57">
        <v>7.3492218104117883</v>
      </c>
      <c r="K141" s="57">
        <v>1.9282281210789687</v>
      </c>
      <c r="L141" s="57">
        <v>6.3206195613915135</v>
      </c>
      <c r="M141" s="57">
        <v>3.6599157309763459</v>
      </c>
      <c r="N141" s="57">
        <v>2.8257529050584078</v>
      </c>
      <c r="O141" s="57">
        <v>3.7745357181524453</v>
      </c>
      <c r="P141" s="57">
        <v>5.6618669030456781</v>
      </c>
      <c r="Q141" s="57">
        <v>1.7651608524590161</v>
      </c>
      <c r="R141" s="57">
        <v>2.2271305763846878</v>
      </c>
      <c r="S141" s="57">
        <v>1.4877213398748992</v>
      </c>
      <c r="T141" s="57" t="s">
        <v>281</v>
      </c>
      <c r="U141" s="57">
        <v>3.081692042334276</v>
      </c>
      <c r="V141" s="57" t="s">
        <v>281</v>
      </c>
      <c r="W141" s="57">
        <v>1.3486223782273385</v>
      </c>
      <c r="X141" s="57">
        <v>1.0238388451026257</v>
      </c>
      <c r="Y141" s="57">
        <v>1.2560216157288393</v>
      </c>
      <c r="Z141" s="57">
        <v>3.0462961417273537</v>
      </c>
      <c r="AA141" s="57">
        <v>6.8699582524969687</v>
      </c>
      <c r="AB141" s="57">
        <v>6.3183272290600492</v>
      </c>
      <c r="AC141" s="57">
        <v>3.8204999999999996</v>
      </c>
      <c r="AD141" s="57">
        <v>3.3443440199991747</v>
      </c>
      <c r="AE141" s="57">
        <v>0.56006553621377175</v>
      </c>
      <c r="AF141" s="57">
        <v>0.49244331404433761</v>
      </c>
      <c r="AG141" s="57">
        <v>0.89857050549324513</v>
      </c>
      <c r="AH141" s="57">
        <v>1.3939153821634198</v>
      </c>
      <c r="AI141" s="57">
        <v>1.5882607321382065</v>
      </c>
      <c r="AJ141" s="57">
        <v>1.4402625614631883</v>
      </c>
      <c r="AK141" s="57">
        <v>0.21788876003589347</v>
      </c>
      <c r="AL141" s="57">
        <v>0.18066680458539497</v>
      </c>
      <c r="AM141" s="57">
        <v>0.77101803487034304</v>
      </c>
      <c r="AN141" s="57">
        <v>0.31156711660296726</v>
      </c>
      <c r="AO141" s="57">
        <v>0.16413800312463164</v>
      </c>
      <c r="AP141" s="57">
        <v>0.27608486956303457</v>
      </c>
      <c r="AQ141" s="57">
        <v>1.1870602514260127E-2</v>
      </c>
      <c r="AR141" s="57">
        <v>0.4012889901723401</v>
      </c>
      <c r="AS141" s="57">
        <v>5.9530830139399356E-3</v>
      </c>
      <c r="AT141" s="57">
        <v>1.5907471494208831</v>
      </c>
      <c r="AU141" s="57">
        <v>0.30100285124049059</v>
      </c>
      <c r="AV141" s="57">
        <v>0.18700822246971527</v>
      </c>
      <c r="AW141" s="57">
        <v>0.40092849084836019</v>
      </c>
      <c r="AX141" s="57">
        <v>0.9182736718964648</v>
      </c>
      <c r="AY141" s="57">
        <v>0.3648249644105086</v>
      </c>
      <c r="AZ141" s="57">
        <v>5.1009594704229722E-2</v>
      </c>
      <c r="BA141" s="57">
        <v>1.0800000000000001E-2</v>
      </c>
      <c r="BB141" s="57" t="s">
        <v>281</v>
      </c>
      <c r="BC141" s="57">
        <v>0.91942597073834154</v>
      </c>
      <c r="BE141" s="81">
        <f t="shared" si="2"/>
        <v>1.0118679994182382</v>
      </c>
      <c r="BF141" s="57">
        <v>2.77</v>
      </c>
    </row>
    <row r="142" spans="1:58" x14ac:dyDescent="0.25">
      <c r="A142" s="54">
        <v>1974</v>
      </c>
      <c r="B142" s="57">
        <v>2.2093006830524611</v>
      </c>
      <c r="C142" s="57">
        <v>0.74515988091526753</v>
      </c>
      <c r="D142" s="57">
        <v>1.7004945154685567</v>
      </c>
      <c r="E142" s="57">
        <v>2.2146234042685036</v>
      </c>
      <c r="F142" s="57">
        <v>5.4158276831297929</v>
      </c>
      <c r="G142" s="57">
        <v>7.398267016699843</v>
      </c>
      <c r="H142" s="57">
        <v>5.5967651768226068</v>
      </c>
      <c r="I142" s="57">
        <v>2.5121788270534391</v>
      </c>
      <c r="J142" s="57">
        <v>7.3586222294664383</v>
      </c>
      <c r="K142" s="57">
        <v>1.6021712866774507</v>
      </c>
      <c r="L142" s="57">
        <v>6.5078086444947703</v>
      </c>
      <c r="M142" s="57">
        <v>3.7690360885902612</v>
      </c>
      <c r="N142" s="57">
        <v>2.9148696246002102</v>
      </c>
      <c r="O142" s="57">
        <v>3.7572103804205601</v>
      </c>
      <c r="P142" s="57">
        <v>5.7989403269456217</v>
      </c>
      <c r="Q142" s="57">
        <v>1.8192038185378592</v>
      </c>
      <c r="R142" s="57">
        <v>2.4005946055920027</v>
      </c>
      <c r="S142" s="57">
        <v>1.5368048872515145</v>
      </c>
      <c r="T142" s="57" t="s">
        <v>281</v>
      </c>
      <c r="U142" s="57">
        <v>3.3502324094559177</v>
      </c>
      <c r="V142" s="57" t="s">
        <v>281</v>
      </c>
      <c r="W142" s="57">
        <v>1.5399326967132818</v>
      </c>
      <c r="X142" s="57">
        <v>1.0162000793178101</v>
      </c>
      <c r="Y142" s="57">
        <v>1.2942473642395633</v>
      </c>
      <c r="Z142" s="57">
        <v>2.9357071852326513</v>
      </c>
      <c r="AA142" s="57">
        <v>6.9962644003019205</v>
      </c>
      <c r="AB142" s="57">
        <v>6.2419611296034674</v>
      </c>
      <c r="AC142" s="57">
        <v>3.8655000000000004</v>
      </c>
      <c r="AD142" s="57">
        <v>3.5142650877642798</v>
      </c>
      <c r="AE142" s="57">
        <v>0.82234025729796334</v>
      </c>
      <c r="AF142" s="57">
        <v>0.51360253673119971</v>
      </c>
      <c r="AG142" s="57">
        <v>0.90559789329562246</v>
      </c>
      <c r="AH142" s="57">
        <v>1.5436525197480371</v>
      </c>
      <c r="AI142" s="57">
        <v>1.7767847952705766</v>
      </c>
      <c r="AJ142" s="57">
        <v>1.5401615078480266</v>
      </c>
      <c r="AK142" s="57">
        <v>0.18612287610709516</v>
      </c>
      <c r="AL142" s="57">
        <v>0.166020893240341</v>
      </c>
      <c r="AM142" s="57">
        <v>0.89967530172499421</v>
      </c>
      <c r="AN142" s="57">
        <v>0.3246136114268241</v>
      </c>
      <c r="AO142" s="57">
        <v>0.14126007568670404</v>
      </c>
      <c r="AP142" s="57">
        <v>0.28825158595451661</v>
      </c>
      <c r="AQ142" s="57">
        <v>1.1904293641960838E-2</v>
      </c>
      <c r="AR142" s="57">
        <v>0.47295004167052501</v>
      </c>
      <c r="AS142" s="57">
        <v>5.9711976388762108E-3</v>
      </c>
      <c r="AT142" s="57">
        <v>1.4827138369423649</v>
      </c>
      <c r="AU142" s="57">
        <v>0.31126874790094455</v>
      </c>
      <c r="AV142" s="57">
        <v>0.22832213392205467</v>
      </c>
      <c r="AW142" s="57">
        <v>0.5190883368020166</v>
      </c>
      <c r="AX142" s="57">
        <v>0.90904203695370867</v>
      </c>
      <c r="AY142" s="57">
        <v>0.2556361097003555</v>
      </c>
      <c r="AZ142" s="57">
        <v>5.1386571478607153E-2</v>
      </c>
      <c r="BA142" s="57">
        <v>1.0800000000000001E-2</v>
      </c>
      <c r="BB142" s="57" t="s">
        <v>281</v>
      </c>
      <c r="BC142" s="57">
        <v>0.92864820508622692</v>
      </c>
      <c r="BE142" s="81">
        <f t="shared" si="2"/>
        <v>0.99175069226907064</v>
      </c>
      <c r="BF142" s="57">
        <v>2.8900000000000006</v>
      </c>
    </row>
    <row r="143" spans="1:58" x14ac:dyDescent="0.25">
      <c r="A143" s="54">
        <v>1975</v>
      </c>
      <c r="B143" s="57">
        <v>2.2477409006271665</v>
      </c>
      <c r="C143" s="57">
        <v>0.640438043210946</v>
      </c>
      <c r="D143" s="57">
        <v>1.5329526906291699</v>
      </c>
      <c r="E143" s="57">
        <v>2.3589189945506002</v>
      </c>
      <c r="F143" s="57">
        <v>5.1386603519706657</v>
      </c>
      <c r="G143" s="57">
        <v>7.2584768856333897</v>
      </c>
      <c r="H143" s="57">
        <v>5.8762635624976678</v>
      </c>
      <c r="I143" s="57">
        <v>2.4254673000419973</v>
      </c>
      <c r="J143" s="57">
        <v>7.3770457076725089</v>
      </c>
      <c r="K143" s="57">
        <v>0.96675551822257044</v>
      </c>
      <c r="L143" s="57">
        <v>6.4480388769445112</v>
      </c>
      <c r="M143" s="57">
        <v>3.933418895094936</v>
      </c>
      <c r="N143" s="57">
        <v>3.0137146845335603</v>
      </c>
      <c r="O143" s="57">
        <v>3.5811311372930765</v>
      </c>
      <c r="P143" s="57">
        <v>5.914101144664536</v>
      </c>
      <c r="Q143" s="57">
        <v>1.8878268197573655</v>
      </c>
      <c r="R143" s="57">
        <v>2.4104636101822368</v>
      </c>
      <c r="S143" s="57">
        <v>1.5863689776733254</v>
      </c>
      <c r="T143" s="57" t="s">
        <v>281</v>
      </c>
      <c r="U143" s="57">
        <v>3.625395357552299</v>
      </c>
      <c r="V143" s="57" t="s">
        <v>281</v>
      </c>
      <c r="W143" s="57">
        <v>1.7020751673820698</v>
      </c>
      <c r="X143" s="57">
        <v>1.1237858272195649</v>
      </c>
      <c r="Y143" s="57">
        <v>1.3221365797052367</v>
      </c>
      <c r="Z143" s="57">
        <v>2.9812580605186665</v>
      </c>
      <c r="AA143" s="57">
        <v>6.8330959640962616</v>
      </c>
      <c r="AB143" s="57">
        <v>6.4198771766493286</v>
      </c>
      <c r="AC143" s="57">
        <v>3.9149999999999996</v>
      </c>
      <c r="AD143" s="57">
        <v>3.5746726674728171</v>
      </c>
      <c r="AE143" s="57">
        <v>0.72262234800858782</v>
      </c>
      <c r="AF143" s="57">
        <v>0.51774824809732822</v>
      </c>
      <c r="AG143" s="57">
        <v>0.38302032802327018</v>
      </c>
      <c r="AH143" s="57">
        <v>1.4879787159351059</v>
      </c>
      <c r="AI143" s="57">
        <v>1.7937012732777105</v>
      </c>
      <c r="AJ143" s="57">
        <v>1.5758699977475781</v>
      </c>
      <c r="AK143" s="57">
        <v>0.1171932823661721</v>
      </c>
      <c r="AL143" s="57">
        <v>0.18369211790278528</v>
      </c>
      <c r="AM143" s="57">
        <v>0.98236050273890585</v>
      </c>
      <c r="AN143" s="57">
        <v>0.2704442193314987</v>
      </c>
      <c r="AO143" s="57">
        <v>0.19505980801058193</v>
      </c>
      <c r="AP143" s="57">
        <v>0.2795390673783143</v>
      </c>
      <c r="AQ143" s="57">
        <v>1.1970394877496675E-2</v>
      </c>
      <c r="AR143" s="57">
        <v>0.50558715137176391</v>
      </c>
      <c r="AS143" s="57">
        <v>5.9931317500459573E-3</v>
      </c>
      <c r="AT143" s="57">
        <v>1.5738330831058038</v>
      </c>
      <c r="AU143" s="57">
        <v>0.29065628032149465</v>
      </c>
      <c r="AV143" s="57">
        <v>0.20741747376597849</v>
      </c>
      <c r="AW143" s="57">
        <v>0.52757990294637946</v>
      </c>
      <c r="AX143" s="57">
        <v>0.90000847774810266</v>
      </c>
      <c r="AY143" s="57">
        <v>0.29280119544237593</v>
      </c>
      <c r="AZ143" s="57">
        <v>6.9073092650509912E-2</v>
      </c>
      <c r="BA143" s="57">
        <v>1.0800000000000001E-2</v>
      </c>
      <c r="BB143" s="57" t="s">
        <v>281</v>
      </c>
      <c r="BC143" s="57">
        <v>0.93384372042735397</v>
      </c>
      <c r="BE143" s="81">
        <f t="shared" si="2"/>
        <v>1.0016360272789204</v>
      </c>
      <c r="BF143" s="57">
        <v>2.9799999999999991</v>
      </c>
    </row>
    <row r="144" spans="1:58" x14ac:dyDescent="0.25">
      <c r="A144" s="54">
        <v>1976</v>
      </c>
      <c r="B144" s="57">
        <v>2.4382218809827494</v>
      </c>
      <c r="C144" s="57">
        <v>0.71103212099683633</v>
      </c>
      <c r="D144" s="57">
        <v>1.6025142842157531</v>
      </c>
      <c r="E144" s="57">
        <v>2.4011018695383166</v>
      </c>
      <c r="F144" s="57">
        <v>5.2510064299493404</v>
      </c>
      <c r="G144" s="57">
        <v>7.6574365577457177</v>
      </c>
      <c r="H144" s="57">
        <v>5.9412015975650645</v>
      </c>
      <c r="I144" s="57">
        <v>2.4480631327322988</v>
      </c>
      <c r="J144" s="57">
        <v>7.5113348507458291</v>
      </c>
      <c r="K144" s="57">
        <v>1.4533534898470888</v>
      </c>
      <c r="L144" s="57">
        <v>6.152239606468866</v>
      </c>
      <c r="M144" s="57">
        <v>4.1745466027741402</v>
      </c>
      <c r="N144" s="57">
        <v>2.9557208099130521</v>
      </c>
      <c r="O144" s="57">
        <v>3.5472325488596357</v>
      </c>
      <c r="P144" s="57">
        <v>6.0215012010607856</v>
      </c>
      <c r="Q144" s="57">
        <v>1.8664800000000001</v>
      </c>
      <c r="R144" s="57">
        <v>2.581556505013666</v>
      </c>
      <c r="S144" s="57">
        <v>1.6272734292961943</v>
      </c>
      <c r="T144" s="57" t="s">
        <v>281</v>
      </c>
      <c r="U144" s="57">
        <v>3.834161496671308</v>
      </c>
      <c r="V144" s="57" t="s">
        <v>281</v>
      </c>
      <c r="W144" s="57">
        <v>1.7405583139372804</v>
      </c>
      <c r="X144" s="57">
        <v>1.1588661968546397</v>
      </c>
      <c r="Y144" s="57">
        <v>1.31617635170702</v>
      </c>
      <c r="Z144" s="57">
        <v>2.8447065949675321</v>
      </c>
      <c r="AA144" s="57">
        <v>6.8313922974859533</v>
      </c>
      <c r="AB144" s="57">
        <v>6.0731284971849151</v>
      </c>
      <c r="AC144" s="57">
        <v>3.843</v>
      </c>
      <c r="AD144" s="57">
        <v>3.6271971999767558</v>
      </c>
      <c r="AE144" s="57">
        <v>0.46646203237892114</v>
      </c>
      <c r="AF144" s="57">
        <v>0.56308822522758528</v>
      </c>
      <c r="AG144" s="57">
        <v>0.4831231103380324</v>
      </c>
      <c r="AH144" s="57">
        <v>1.4350470180584405</v>
      </c>
      <c r="AI144" s="57">
        <v>1.1073271050260691</v>
      </c>
      <c r="AJ144" s="57">
        <v>1.8534929774360045</v>
      </c>
      <c r="AK144" s="57">
        <v>0.16511857486989479</v>
      </c>
      <c r="AL144" s="57">
        <v>0.16903109761336033</v>
      </c>
      <c r="AM144" s="57">
        <v>0.96492287890914141</v>
      </c>
      <c r="AN144" s="57">
        <v>0.23823773006031562</v>
      </c>
      <c r="AO144" s="57">
        <v>0.20724664230246004</v>
      </c>
      <c r="AP144" s="57">
        <v>0.28544984715803839</v>
      </c>
      <c r="AQ144" s="57">
        <v>1.2082990399651264E-2</v>
      </c>
      <c r="AR144" s="57">
        <v>0.55870517928286856</v>
      </c>
      <c r="AS144" s="57">
        <v>6.0023610194625985E-3</v>
      </c>
      <c r="AT144" s="57">
        <v>1.4812795130188934</v>
      </c>
      <c r="AU144" s="57">
        <v>0.26986840767849291</v>
      </c>
      <c r="AV144" s="57">
        <v>0.23276030970666003</v>
      </c>
      <c r="AW144" s="57">
        <v>0.61942811445938806</v>
      </c>
      <c r="AX144" s="57">
        <v>0.90736613514971298</v>
      </c>
      <c r="AY144" s="57">
        <v>0.31245908122908422</v>
      </c>
      <c r="AZ144" s="57">
        <v>8.1306649485341081E-2</v>
      </c>
      <c r="BA144" s="57">
        <v>1.0800000000000001E-2</v>
      </c>
      <c r="BB144" s="57" t="s">
        <v>281</v>
      </c>
      <c r="BC144" s="57">
        <v>0.94519799071772559</v>
      </c>
      <c r="BE144" s="81">
        <f t="shared" si="2"/>
        <v>0.99820813861703206</v>
      </c>
      <c r="BF144" s="57">
        <v>2.9199999999999995</v>
      </c>
    </row>
    <row r="145" spans="1:58" x14ac:dyDescent="0.25">
      <c r="A145" s="54">
        <v>1977</v>
      </c>
      <c r="B145" s="57">
        <v>2.3112146358148498</v>
      </c>
      <c r="C145" s="57">
        <v>0.6987541009155388</v>
      </c>
      <c r="D145" s="57">
        <v>1.9822273178709036</v>
      </c>
      <c r="E145" s="57">
        <v>2.3582389622972371</v>
      </c>
      <c r="F145" s="57">
        <v>5.2873135193405476</v>
      </c>
      <c r="G145" s="57">
        <v>7.2574080973657722</v>
      </c>
      <c r="H145" s="57">
        <v>5.8167510001990497</v>
      </c>
      <c r="I145" s="57">
        <v>2.5062944167553027</v>
      </c>
      <c r="J145" s="57">
        <v>7.3904040090380656</v>
      </c>
      <c r="K145" s="57">
        <v>1.0582441853155486</v>
      </c>
      <c r="L145" s="57">
        <v>5.9976364969127456</v>
      </c>
      <c r="M145" s="57">
        <v>4.1776018289535335</v>
      </c>
      <c r="N145" s="57">
        <v>2.6842470587138405</v>
      </c>
      <c r="O145" s="57">
        <v>3.405018871771345</v>
      </c>
      <c r="P145" s="57">
        <v>5.9418684546785103</v>
      </c>
      <c r="Q145" s="57">
        <v>1.9241429999999997</v>
      </c>
      <c r="R145" s="57">
        <v>2.7138645030411745</v>
      </c>
      <c r="S145" s="57">
        <v>1.667178783853281</v>
      </c>
      <c r="T145" s="57" t="s">
        <v>281</v>
      </c>
      <c r="U145" s="57">
        <v>4.044071035746204</v>
      </c>
      <c r="V145" s="57" t="s">
        <v>281</v>
      </c>
      <c r="W145" s="57">
        <v>1.7314800144504048</v>
      </c>
      <c r="X145" s="57">
        <v>1.1958818858593843</v>
      </c>
      <c r="Y145" s="57">
        <v>1.3103171806746414</v>
      </c>
      <c r="Z145" s="57">
        <v>2.8743868768726499</v>
      </c>
      <c r="AA145" s="57">
        <v>6.8533061908194508</v>
      </c>
      <c r="AB145" s="57">
        <v>6.2045944165461595</v>
      </c>
      <c r="AC145" s="57">
        <v>3.8744999999999994</v>
      </c>
      <c r="AD145" s="57">
        <v>3.7044615886553847</v>
      </c>
      <c r="AE145" s="57">
        <v>0.42963328662530448</v>
      </c>
      <c r="AF145" s="57">
        <v>0.63362341353003959</v>
      </c>
      <c r="AG145" s="57">
        <v>0.70169084360652878</v>
      </c>
      <c r="AH145" s="57">
        <v>1.5374239210361047</v>
      </c>
      <c r="AI145" s="57">
        <v>1.3130833321945059</v>
      </c>
      <c r="AJ145" s="57">
        <v>1.89939208678671</v>
      </c>
      <c r="AK145" s="57">
        <v>0.16533046292774992</v>
      </c>
      <c r="AL145" s="57">
        <v>0.19270038571782783</v>
      </c>
      <c r="AM145" s="57">
        <v>0.93066570948069927</v>
      </c>
      <c r="AN145" s="57">
        <v>0.25700679762598383</v>
      </c>
      <c r="AO145" s="57">
        <v>0.23152944922663862</v>
      </c>
      <c r="AP145" s="57">
        <v>0.29689020688605655</v>
      </c>
      <c r="AQ145" s="57">
        <v>1.221868648212885E-2</v>
      </c>
      <c r="AR145" s="57">
        <v>0.6663165128607893</v>
      </c>
      <c r="AS145" s="57">
        <v>6.0177142450362634E-3</v>
      </c>
      <c r="AT145" s="57">
        <v>1.6958005122712536</v>
      </c>
      <c r="AU145" s="57">
        <v>0.27394478091515539</v>
      </c>
      <c r="AV145" s="57">
        <v>0.2415168059483852</v>
      </c>
      <c r="AW145" s="57">
        <v>0.65042627830517585</v>
      </c>
      <c r="AX145" s="57">
        <v>0.84081728504063813</v>
      </c>
      <c r="AY145" s="57">
        <v>0.43557303169581568</v>
      </c>
      <c r="AZ145" s="57">
        <v>0.10549287467455852</v>
      </c>
      <c r="BA145" s="57">
        <v>1.0800000000000001E-2</v>
      </c>
      <c r="BB145" s="57" t="s">
        <v>281</v>
      </c>
      <c r="BC145" s="57">
        <v>0.95156501564644036</v>
      </c>
      <c r="BE145" s="81">
        <f t="shared" si="2"/>
        <v>0.97706702799021339</v>
      </c>
      <c r="BF145" s="57">
        <v>2.9599999999999995</v>
      </c>
    </row>
    <row r="146" spans="1:58" x14ac:dyDescent="0.25">
      <c r="A146" s="54">
        <v>1978</v>
      </c>
      <c r="B146" s="57">
        <v>2.2696495410301054</v>
      </c>
      <c r="C146" s="57">
        <v>0.74906037824776239</v>
      </c>
      <c r="D146" s="57">
        <v>1.9483579954404608</v>
      </c>
      <c r="E146" s="57">
        <v>2.6248735593259958</v>
      </c>
      <c r="F146" s="57">
        <v>5.2467158304580384</v>
      </c>
      <c r="G146" s="57">
        <v>6.9933043365745018</v>
      </c>
      <c r="H146" s="57">
        <v>5.8598362131745985</v>
      </c>
      <c r="I146" s="57">
        <v>2.4916118414102422</v>
      </c>
      <c r="J146" s="57">
        <v>7.2242462331800255</v>
      </c>
      <c r="K146" s="57">
        <v>1.3054208437227446</v>
      </c>
      <c r="L146" s="57">
        <v>6.0903844558658831</v>
      </c>
      <c r="M146" s="57">
        <v>4.2271467193984424</v>
      </c>
      <c r="N146" s="57">
        <v>2.4444814342050418</v>
      </c>
      <c r="O146" s="57">
        <v>3.3892316212535012</v>
      </c>
      <c r="P146" s="57">
        <v>6.0523297609603279</v>
      </c>
      <c r="Q146" s="57">
        <v>1.9632426366559483</v>
      </c>
      <c r="R146" s="57">
        <v>2.8310171520458467</v>
      </c>
      <c r="S146" s="57">
        <v>1.7071940351904997</v>
      </c>
      <c r="T146" s="57" t="s">
        <v>281</v>
      </c>
      <c r="U146" s="57">
        <v>4.3067285455638897</v>
      </c>
      <c r="V146" s="57" t="s">
        <v>281</v>
      </c>
      <c r="W146" s="57">
        <v>1.8797803001262421</v>
      </c>
      <c r="X146" s="57">
        <v>1.2255816364726511</v>
      </c>
      <c r="Y146" s="57">
        <v>1.3053203265145992</v>
      </c>
      <c r="Z146" s="57">
        <v>2.573354720028715</v>
      </c>
      <c r="AA146" s="57">
        <v>6.6387821388643662</v>
      </c>
      <c r="AB146" s="57">
        <v>6.4268986461849043</v>
      </c>
      <c r="AC146" s="57">
        <v>3.78</v>
      </c>
      <c r="AD146" s="57">
        <v>3.8438288282366226</v>
      </c>
      <c r="AE146" s="57">
        <v>0.34372066500191339</v>
      </c>
      <c r="AF146" s="57">
        <v>0.79051083180371584</v>
      </c>
      <c r="AG146" s="57">
        <v>0.66833637928990275</v>
      </c>
      <c r="AH146" s="57">
        <v>1.5628559946864378</v>
      </c>
      <c r="AI146" s="57">
        <v>1.2080019888929736</v>
      </c>
      <c r="AJ146" s="57">
        <v>1.942553657163733</v>
      </c>
      <c r="AK146" s="57">
        <v>0.15500742161984518</v>
      </c>
      <c r="AL146" s="57">
        <v>0.16681254547644372</v>
      </c>
      <c r="AM146" s="57">
        <v>0.9609136529769523</v>
      </c>
      <c r="AN146" s="57">
        <v>0.29329745889012193</v>
      </c>
      <c r="AO146" s="57">
        <v>0.24415202879476394</v>
      </c>
      <c r="AP146" s="57">
        <v>0.26586087430993588</v>
      </c>
      <c r="AQ146" s="57">
        <v>1.2379309922440672E-2</v>
      </c>
      <c r="AR146" s="57">
        <v>0.69087412961971073</v>
      </c>
      <c r="AS146" s="57">
        <v>6.0368478111517947E-3</v>
      </c>
      <c r="AT146" s="57">
        <v>1.7320900775328081</v>
      </c>
      <c r="AU146" s="57">
        <v>0.29720555183603808</v>
      </c>
      <c r="AV146" s="57">
        <v>0.28061051120074054</v>
      </c>
      <c r="AW146" s="57">
        <v>1.8366518413509967</v>
      </c>
      <c r="AX146" s="57">
        <v>0.79323109054345509</v>
      </c>
      <c r="AY146" s="57">
        <v>0.56398771211234633</v>
      </c>
      <c r="AZ146" s="57">
        <v>0.11243558359128517</v>
      </c>
      <c r="BA146" s="57">
        <v>1.0800000000000001E-2</v>
      </c>
      <c r="BB146" s="57" t="s">
        <v>281</v>
      </c>
      <c r="BC146" s="57">
        <v>0.96567729183945805</v>
      </c>
      <c r="BE146" s="81">
        <f t="shared" si="2"/>
        <v>0.95099851582848216</v>
      </c>
      <c r="BF146" s="57">
        <v>2.9799999999999995</v>
      </c>
    </row>
    <row r="147" spans="1:58" x14ac:dyDescent="0.25">
      <c r="A147" s="54">
        <v>1979</v>
      </c>
      <c r="B147" s="57">
        <v>2.2810563877579626</v>
      </c>
      <c r="C147" s="57">
        <v>0.84662406389921829</v>
      </c>
      <c r="D147" s="57">
        <v>1.8921115657017509</v>
      </c>
      <c r="E147" s="57">
        <v>2.7113319402863456</v>
      </c>
      <c r="F147" s="57">
        <v>5.1276824612669811</v>
      </c>
      <c r="G147" s="57">
        <v>7.0190355928070032</v>
      </c>
      <c r="H147" s="57">
        <v>6.0240174851177484</v>
      </c>
      <c r="I147" s="57">
        <v>2.54825483469617</v>
      </c>
      <c r="J147" s="57">
        <v>7.2060326554738587</v>
      </c>
      <c r="K147" s="57">
        <v>1.5314098835818966</v>
      </c>
      <c r="L147" s="57">
        <v>6.1673346238318016</v>
      </c>
      <c r="M147" s="57">
        <v>4.2402790430399095</v>
      </c>
      <c r="N147" s="57">
        <v>2.4122044328299825</v>
      </c>
      <c r="O147" s="57">
        <v>3.3985643624765394</v>
      </c>
      <c r="P147" s="57">
        <v>6.1577736269619523</v>
      </c>
      <c r="Q147" s="57">
        <v>1.9799476923076922</v>
      </c>
      <c r="R147" s="57">
        <v>2.9023556449530377</v>
      </c>
      <c r="S147" s="57">
        <v>1.7466116305156114</v>
      </c>
      <c r="T147" s="57" t="s">
        <v>281</v>
      </c>
      <c r="U147" s="57">
        <v>4.3042931782245457</v>
      </c>
      <c r="V147" s="57" t="s">
        <v>281</v>
      </c>
      <c r="W147" s="57">
        <v>2.1693564639263165</v>
      </c>
      <c r="X147" s="57">
        <v>1.1986598712496326</v>
      </c>
      <c r="Y147" s="57">
        <v>1.3002906470655611</v>
      </c>
      <c r="Z147" s="57">
        <v>2.6714812455417292</v>
      </c>
      <c r="AA147" s="57">
        <v>6.7061762581353568</v>
      </c>
      <c r="AB147" s="57">
        <v>5.9662435699024314</v>
      </c>
      <c r="AC147" s="57">
        <v>3.9059999999999993</v>
      </c>
      <c r="AD147" s="57">
        <v>3.9904794385914122</v>
      </c>
      <c r="AE147" s="57">
        <v>0.34940822545986244</v>
      </c>
      <c r="AF147" s="57">
        <v>0.84523291556535129</v>
      </c>
      <c r="AG147" s="57">
        <v>0.7204967074655777</v>
      </c>
      <c r="AH147" s="57">
        <v>1.714101202339309</v>
      </c>
      <c r="AI147" s="57">
        <v>1.0141166794015177</v>
      </c>
      <c r="AJ147" s="57">
        <v>1.8398874242052767</v>
      </c>
      <c r="AK147" s="57">
        <v>0.14468740420483403</v>
      </c>
      <c r="AL147" s="57">
        <v>0.16280957190692494</v>
      </c>
      <c r="AM147" s="57">
        <v>1.1025006219837343</v>
      </c>
      <c r="AN147" s="57">
        <v>0.28370561028526653</v>
      </c>
      <c r="AO147" s="57">
        <v>0.20909747193968697</v>
      </c>
      <c r="AP147" s="57">
        <v>0.27602564955797171</v>
      </c>
      <c r="AQ147" s="57">
        <v>1.8843170821687145E-2</v>
      </c>
      <c r="AR147" s="57">
        <v>0.74033612593058395</v>
      </c>
      <c r="AS147" s="57">
        <v>1.2113335781361719E-2</v>
      </c>
      <c r="AT147" s="57">
        <v>1.8219497333364949</v>
      </c>
      <c r="AU147" s="57">
        <v>0.30738804251600693</v>
      </c>
      <c r="AV147" s="57">
        <v>0.33242006902440935</v>
      </c>
      <c r="AW147" s="57">
        <v>0.71330127740767046</v>
      </c>
      <c r="AX147" s="57">
        <v>0.73456220949763973</v>
      </c>
      <c r="AY147" s="57">
        <v>0.64546939477303988</v>
      </c>
      <c r="AZ147" s="57">
        <v>0.15554103684976636</v>
      </c>
      <c r="BA147" s="57">
        <v>1.0800000000000001E-2</v>
      </c>
      <c r="BB147" s="57" t="s">
        <v>281</v>
      </c>
      <c r="BC147" s="57">
        <v>0.96688668418358814</v>
      </c>
      <c r="BE147" s="81">
        <f t="shared" si="2"/>
        <v>0.95050260720889668</v>
      </c>
      <c r="BF147" s="57">
        <v>2.96</v>
      </c>
    </row>
    <row r="148" spans="1:58" x14ac:dyDescent="0.25">
      <c r="A148" s="54">
        <v>1980</v>
      </c>
      <c r="B148" s="57">
        <v>2.2201133294080662</v>
      </c>
      <c r="C148" s="57">
        <v>0.83593511483566052</v>
      </c>
      <c r="D148" s="57">
        <v>2.1839595741311246</v>
      </c>
      <c r="E148" s="57">
        <v>2.696455864965611</v>
      </c>
      <c r="F148" s="57">
        <v>5.1657641713042874</v>
      </c>
      <c r="G148" s="57">
        <v>7.3146031832693525</v>
      </c>
      <c r="H148" s="57">
        <v>6.0808788478762468</v>
      </c>
      <c r="I148" s="57">
        <v>2.5980032070582917</v>
      </c>
      <c r="J148" s="57">
        <v>7.2838289003390555</v>
      </c>
      <c r="K148" s="57">
        <v>1.3132171911098756</v>
      </c>
      <c r="L148" s="57">
        <v>6.1103367629587648</v>
      </c>
      <c r="M148" s="57">
        <v>4.3084097421556526</v>
      </c>
      <c r="N148" s="57">
        <v>2.3639723712708354</v>
      </c>
      <c r="O148" s="57">
        <v>3.4398810332080161</v>
      </c>
      <c r="P148" s="57">
        <v>5.9076267050953941</v>
      </c>
      <c r="Q148" s="57">
        <v>2.0729841601021932</v>
      </c>
      <c r="R148" s="57">
        <v>2.8657955350280724</v>
      </c>
      <c r="S148" s="57">
        <v>1.8480492813141685</v>
      </c>
      <c r="T148" s="57" t="s">
        <v>281</v>
      </c>
      <c r="U148" s="57">
        <v>4.2983325315213365</v>
      </c>
      <c r="V148" s="57" t="s">
        <v>281</v>
      </c>
      <c r="W148" s="57">
        <v>2.1888081216849624</v>
      </c>
      <c r="X148" s="57">
        <v>1.1530522011734086</v>
      </c>
      <c r="Y148" s="57">
        <v>1.3109048940535024</v>
      </c>
      <c r="Z148" s="57">
        <v>2.7173370880197192</v>
      </c>
      <c r="AA148" s="57">
        <v>6.5922775152478659</v>
      </c>
      <c r="AB148" s="57">
        <v>6.1089590599318413</v>
      </c>
      <c r="AC148" s="57">
        <v>3.8744999999999994</v>
      </c>
      <c r="AD148" s="57">
        <v>4.0348413038664148</v>
      </c>
      <c r="AE148" s="57">
        <v>0.37623646631456581</v>
      </c>
      <c r="AF148" s="57">
        <v>0.8445120707754874</v>
      </c>
      <c r="AG148" s="57">
        <v>0.84717605306502064</v>
      </c>
      <c r="AH148" s="57">
        <v>1.7570070371415547</v>
      </c>
      <c r="AI148" s="57">
        <v>1.3225255378059497</v>
      </c>
      <c r="AJ148" s="57">
        <v>2.1384330206039892</v>
      </c>
      <c r="AK148" s="57">
        <v>0.14506554675528213</v>
      </c>
      <c r="AL148" s="57">
        <v>0.18127760089683387</v>
      </c>
      <c r="AM148" s="57">
        <v>1.385307458506488</v>
      </c>
      <c r="AN148" s="57">
        <v>0.25640837735279437</v>
      </c>
      <c r="AO148" s="57">
        <v>0.22178054056174054</v>
      </c>
      <c r="AP148" s="57">
        <v>0.19633309748130551</v>
      </c>
      <c r="AQ148" s="57">
        <v>3.1901973525663541E-2</v>
      </c>
      <c r="AR148" s="57">
        <v>0.87234105587485922</v>
      </c>
      <c r="AS148" s="57">
        <v>6.0754505102127623E-3</v>
      </c>
      <c r="AT148" s="57">
        <v>1.7580801104239827</v>
      </c>
      <c r="AU148" s="57">
        <v>0.31718555123271114</v>
      </c>
      <c r="AV148" s="57">
        <v>0.37213237505744839</v>
      </c>
      <c r="AW148" s="57">
        <v>0.48924124510368044</v>
      </c>
      <c r="AX148" s="57">
        <v>0.78051613899804495</v>
      </c>
      <c r="AY148" s="57">
        <v>0.61523611423431523</v>
      </c>
      <c r="AZ148" s="57">
        <v>0.121127977912872</v>
      </c>
      <c r="BA148" s="57">
        <v>1.0800000000000001E-2</v>
      </c>
      <c r="BB148" s="57" t="s">
        <v>281</v>
      </c>
      <c r="BC148" s="57">
        <v>0.95951522611913265</v>
      </c>
      <c r="BE148" s="81">
        <f t="shared" si="2"/>
        <v>0.94237021148069766</v>
      </c>
      <c r="BF148" s="57">
        <v>2.7699999999999996</v>
      </c>
    </row>
    <row r="149" spans="1:58" x14ac:dyDescent="0.25">
      <c r="A149" s="54">
        <v>1981</v>
      </c>
      <c r="B149" s="57">
        <v>2.2065800580305091</v>
      </c>
      <c r="C149" s="57">
        <v>0.90439755390502374</v>
      </c>
      <c r="D149" s="57">
        <v>1.853211152536272</v>
      </c>
      <c r="E149" s="57">
        <v>2.7781645456813604</v>
      </c>
      <c r="F149" s="57">
        <v>5.2011700931159215</v>
      </c>
      <c r="G149" s="57">
        <v>6.9392055152527954</v>
      </c>
      <c r="H149" s="57">
        <v>6.2603277703858735</v>
      </c>
      <c r="I149" s="57">
        <v>2.5944738683291488</v>
      </c>
      <c r="J149" s="57">
        <v>7.3538353952322817</v>
      </c>
      <c r="K149" s="57">
        <v>1.4861276831275407</v>
      </c>
      <c r="L149" s="57">
        <v>5.8455631321138801</v>
      </c>
      <c r="M149" s="57">
        <v>4.4708151584287688</v>
      </c>
      <c r="N149" s="57">
        <v>2.2444060669632271</v>
      </c>
      <c r="O149" s="57">
        <v>3.4942008097436172</v>
      </c>
      <c r="P149" s="57">
        <v>5.6411110646700466</v>
      </c>
      <c r="Q149" s="57">
        <v>1.9576001166489929</v>
      </c>
      <c r="R149" s="57">
        <v>2.8903024480794648</v>
      </c>
      <c r="S149" s="57">
        <v>1.9472404869331055</v>
      </c>
      <c r="T149" s="57" t="s">
        <v>281</v>
      </c>
      <c r="U149" s="57">
        <v>4.4523630857599032</v>
      </c>
      <c r="V149" s="57" t="s">
        <v>281</v>
      </c>
      <c r="W149" s="57">
        <v>2.2378189878458081</v>
      </c>
      <c r="X149" s="57">
        <v>1.1769015493546426</v>
      </c>
      <c r="Y149" s="57">
        <v>1.3510036710772884</v>
      </c>
      <c r="Z149" s="57">
        <v>2.6725837784649986</v>
      </c>
      <c r="AA149" s="57">
        <v>6.5933086674075101</v>
      </c>
      <c r="AB149" s="57">
        <v>5.9452904439642085</v>
      </c>
      <c r="AC149" s="57">
        <v>3.8384999999999998</v>
      </c>
      <c r="AD149" s="57">
        <v>4.082491411163371</v>
      </c>
      <c r="AE149" s="57">
        <v>0.32606493431751155</v>
      </c>
      <c r="AF149" s="57">
        <v>0.86026999206083909</v>
      </c>
      <c r="AG149" s="57">
        <v>0.89486774821587034</v>
      </c>
      <c r="AH149" s="57">
        <v>1.8343316132508025</v>
      </c>
      <c r="AI149" s="57">
        <v>1.2140830913135088</v>
      </c>
      <c r="AJ149" s="57">
        <v>2.2052918668605845</v>
      </c>
      <c r="AK149" s="57">
        <v>0.14530447484893838</v>
      </c>
      <c r="AL149" s="57">
        <v>0.24514540326761264</v>
      </c>
      <c r="AM149" s="57">
        <v>1.6119862083949905</v>
      </c>
      <c r="AN149" s="57">
        <v>0.25847854209851118</v>
      </c>
      <c r="AO149" s="57">
        <v>0.33695630907313673</v>
      </c>
      <c r="AP149" s="57">
        <v>0.19013305494684835</v>
      </c>
      <c r="AQ149" s="57">
        <v>3.8980369667818954E-2</v>
      </c>
      <c r="AR149" s="57">
        <v>1.1180026623451789</v>
      </c>
      <c r="AS149" s="57">
        <v>1.2166463806748143E-2</v>
      </c>
      <c r="AT149" s="57">
        <v>1.8224583336985234</v>
      </c>
      <c r="AU149" s="57">
        <v>0.2748188146146624</v>
      </c>
      <c r="AV149" s="57">
        <v>0.35629906658545518</v>
      </c>
      <c r="AW149" s="57">
        <v>0.46839101657590809</v>
      </c>
      <c r="AX149" s="57">
        <v>0.77565286847150361</v>
      </c>
      <c r="AY149" s="57">
        <v>0.61213626567939439</v>
      </c>
      <c r="AZ149" s="57">
        <v>9.8260612276726972E-2</v>
      </c>
      <c r="BA149" s="57">
        <v>1.0800000000000001E-2</v>
      </c>
      <c r="BB149" s="57" t="s">
        <v>281</v>
      </c>
      <c r="BC149" s="57">
        <v>0.96429413367442307</v>
      </c>
      <c r="BE149" s="81">
        <f t="shared" si="2"/>
        <v>0.92800051944154716</v>
      </c>
      <c r="BF149" s="57">
        <v>2.5699999999999994</v>
      </c>
    </row>
    <row r="150" spans="1:58" x14ac:dyDescent="0.25">
      <c r="A150" s="54">
        <v>1982</v>
      </c>
      <c r="B150" s="57">
        <v>2.1890455166026594</v>
      </c>
      <c r="C150" s="57">
        <v>1.0372893421049978</v>
      </c>
      <c r="D150" s="57">
        <v>1.9007492587954991</v>
      </c>
      <c r="E150" s="57">
        <v>2.8558246493610859</v>
      </c>
      <c r="F150" s="57">
        <v>5.3155095752894175</v>
      </c>
      <c r="G150" s="57">
        <v>7.4052138153502103</v>
      </c>
      <c r="H150" s="57">
        <v>6.435599493240435</v>
      </c>
      <c r="I150" s="57">
        <v>2.5379028663698278</v>
      </c>
      <c r="J150" s="57">
        <v>7.4258594792618533</v>
      </c>
      <c r="K150" s="57">
        <v>1.4762087552754839</v>
      </c>
      <c r="L150" s="57">
        <v>5.7705805873506684</v>
      </c>
      <c r="M150" s="57">
        <v>4.0983320508598373</v>
      </c>
      <c r="N150" s="57">
        <v>2.3258849474462489</v>
      </c>
      <c r="O150" s="57">
        <v>3.580320659462854</v>
      </c>
      <c r="P150" s="57">
        <v>5.4798750704921417</v>
      </c>
      <c r="Q150" s="57">
        <v>2.0561591974656808</v>
      </c>
      <c r="R150" s="57">
        <v>2.9714414459648415</v>
      </c>
      <c r="S150" s="57">
        <v>2.0392589061233957</v>
      </c>
      <c r="T150" s="57" t="s">
        <v>281</v>
      </c>
      <c r="U150" s="57">
        <v>4.4774946876043469</v>
      </c>
      <c r="V150" s="57" t="s">
        <v>281</v>
      </c>
      <c r="W150" s="57">
        <v>2.2319740994213584</v>
      </c>
      <c r="X150" s="57">
        <v>1.2056191919236947</v>
      </c>
      <c r="Y150" s="57">
        <v>1.4201393659505506</v>
      </c>
      <c r="Z150" s="57">
        <v>2.7407541345734638</v>
      </c>
      <c r="AA150" s="57">
        <v>6.244343609953396</v>
      </c>
      <c r="AB150" s="57">
        <v>5.9063728257292603</v>
      </c>
      <c r="AC150" s="57">
        <v>3.7665000000000002</v>
      </c>
      <c r="AD150" s="57">
        <v>4.0650416349978844</v>
      </c>
      <c r="AE150" s="57">
        <v>0.3462547530107003</v>
      </c>
      <c r="AF150" s="57">
        <v>0.8761084410154929</v>
      </c>
      <c r="AG150" s="57">
        <v>0.82125106328091924</v>
      </c>
      <c r="AH150" s="57">
        <v>1.7649093756467273</v>
      </c>
      <c r="AI150" s="57">
        <v>1.046353552690793</v>
      </c>
      <c r="AJ150" s="57">
        <v>2.1335835634750362</v>
      </c>
      <c r="AK150" s="57">
        <v>0.14568267977829782</v>
      </c>
      <c r="AL150" s="57">
        <v>0.16633318046647994</v>
      </c>
      <c r="AM150" s="57">
        <v>1.7637354764770137</v>
      </c>
      <c r="AN150" s="57">
        <v>0.24886920292617265</v>
      </c>
      <c r="AO150" s="57">
        <v>0.32026252153868767</v>
      </c>
      <c r="AP150" s="57">
        <v>0.16963400505059742</v>
      </c>
      <c r="AQ150" s="57">
        <v>5.2865248730060328E-2</v>
      </c>
      <c r="AR150" s="57">
        <v>0.89457213410580294</v>
      </c>
      <c r="AS150" s="57">
        <v>1.2181547062380829E-2</v>
      </c>
      <c r="AT150" s="57">
        <v>1.8760755769049171</v>
      </c>
      <c r="AU150" s="57">
        <v>0.26438518589604482</v>
      </c>
      <c r="AV150" s="57">
        <v>0.38230429842397451</v>
      </c>
      <c r="AW150" s="57">
        <v>0.61967515419265695</v>
      </c>
      <c r="AX150" s="57">
        <v>0.79678914530167155</v>
      </c>
      <c r="AY150" s="57">
        <v>0.69094651883254532</v>
      </c>
      <c r="AZ150" s="57">
        <v>0.11217153138313687</v>
      </c>
      <c r="BA150" s="57">
        <v>1.0799999999999999E-2</v>
      </c>
      <c r="BB150" s="57" t="s">
        <v>281</v>
      </c>
      <c r="BC150" s="57">
        <v>0.96257664081651229</v>
      </c>
      <c r="BE150" s="81">
        <f t="shared" si="2"/>
        <v>0.92762541220864458</v>
      </c>
      <c r="BF150" s="57">
        <v>2.6899999999999995</v>
      </c>
    </row>
    <row r="151" spans="1:58" x14ac:dyDescent="0.25">
      <c r="A151" s="54">
        <v>1983</v>
      </c>
      <c r="B151" s="57">
        <v>2.1852252669545456</v>
      </c>
      <c r="C151" s="57">
        <v>1.0535044444718309</v>
      </c>
      <c r="D151" s="57">
        <v>1.7443781013838557</v>
      </c>
      <c r="E151" s="57">
        <v>2.9287258466899222</v>
      </c>
      <c r="F151" s="57">
        <v>5.5095991829788291</v>
      </c>
      <c r="G151" s="57">
        <v>7.1597397219364645</v>
      </c>
      <c r="H151" s="57">
        <v>6.7023298064424921</v>
      </c>
      <c r="I151" s="57">
        <v>2.5941289987025891</v>
      </c>
      <c r="J151" s="57">
        <v>7.4587414857258292</v>
      </c>
      <c r="K151" s="57">
        <v>1.4520979631562354</v>
      </c>
      <c r="L151" s="57">
        <v>5.3916208293023962</v>
      </c>
      <c r="M151" s="57">
        <v>4.3849799659483093</v>
      </c>
      <c r="N151" s="57">
        <v>2.2366624566586442</v>
      </c>
      <c r="O151" s="57">
        <v>3.5024529892821725</v>
      </c>
      <c r="P151" s="57">
        <v>5.5458085478615295</v>
      </c>
      <c r="Q151" s="57">
        <v>1.9942980971404538</v>
      </c>
      <c r="R151" s="57">
        <v>3.0542513077764335</v>
      </c>
      <c r="S151" s="57">
        <v>2.1327298196929276</v>
      </c>
      <c r="T151" s="57" t="s">
        <v>281</v>
      </c>
      <c r="U151" s="57">
        <v>4.437355004879878</v>
      </c>
      <c r="V151" s="57" t="s">
        <v>281</v>
      </c>
      <c r="W151" s="57">
        <v>2.2332010237146362</v>
      </c>
      <c r="X151" s="57">
        <v>1.2166605808798527</v>
      </c>
      <c r="Y151" s="57">
        <v>1.4094128221039901</v>
      </c>
      <c r="Z151" s="57">
        <v>2.717787860987142</v>
      </c>
      <c r="AA151" s="57">
        <v>6.0281097669426069</v>
      </c>
      <c r="AB151" s="57">
        <v>5.8669382236418057</v>
      </c>
      <c r="AC151" s="57">
        <v>3.7709999999999999</v>
      </c>
      <c r="AD151" s="57">
        <v>4.0523252953469626</v>
      </c>
      <c r="AE151" s="57">
        <v>0.47766655375849459</v>
      </c>
      <c r="AF151" s="57">
        <v>0.89197329800541669</v>
      </c>
      <c r="AG151" s="57">
        <v>0.75293613376184088</v>
      </c>
      <c r="AH151" s="57">
        <v>1.5198836688619664</v>
      </c>
      <c r="AI151" s="57">
        <v>0.75372152182179575</v>
      </c>
      <c r="AJ151" s="57">
        <v>2.2428130957981072</v>
      </c>
      <c r="AK151" s="57">
        <v>0.1028633138008028</v>
      </c>
      <c r="AL151" s="57">
        <v>0.14999449307811361</v>
      </c>
      <c r="AM151" s="57">
        <v>1.7990992875384113</v>
      </c>
      <c r="AN151" s="57">
        <v>0.2929155559785192</v>
      </c>
      <c r="AO151" s="57">
        <v>0.34001468412494618</v>
      </c>
      <c r="AP151" s="57">
        <v>0.16699990705492537</v>
      </c>
      <c r="AQ151" s="57">
        <v>6.7154938816527607E-2</v>
      </c>
      <c r="AR151" s="57">
        <v>1.1557417073581409</v>
      </c>
      <c r="AS151" s="57">
        <v>1.2198462346973686E-2</v>
      </c>
      <c r="AT151" s="57">
        <v>1.9057310498672497</v>
      </c>
      <c r="AU151" s="57">
        <v>0.24640734245377713</v>
      </c>
      <c r="AV151" s="57">
        <v>0.30242784941809275</v>
      </c>
      <c r="AW151" s="57">
        <v>0.80124434600948324</v>
      </c>
      <c r="AX151" s="57">
        <v>0.78588643103681377</v>
      </c>
      <c r="AY151" s="57">
        <v>0.72330438977327538</v>
      </c>
      <c r="AZ151" s="57">
        <v>0.1328577260640928</v>
      </c>
      <c r="BA151" s="57">
        <v>1.0800000000000001E-2</v>
      </c>
      <c r="BB151" s="57" t="s">
        <v>281</v>
      </c>
      <c r="BC151" s="57">
        <v>0.96001376145690831</v>
      </c>
      <c r="BE151" s="81">
        <f t="shared" si="2"/>
        <v>0.92442578372469564</v>
      </c>
      <c r="BF151" s="57">
        <v>2.57</v>
      </c>
    </row>
    <row r="152" spans="1:58" x14ac:dyDescent="0.25">
      <c r="A152" s="54">
        <v>1984</v>
      </c>
      <c r="B152" s="57">
        <v>2.064155357757409</v>
      </c>
      <c r="C152" s="57">
        <v>0.95762956265056831</v>
      </c>
      <c r="D152" s="57">
        <v>1.8679216681875255</v>
      </c>
      <c r="E152" s="57">
        <v>2.9426443832415057</v>
      </c>
      <c r="F152" s="57">
        <v>5.6214313303989387</v>
      </c>
      <c r="G152" s="57">
        <v>7.0624936059248036</v>
      </c>
      <c r="H152" s="57">
        <v>6.4918147646176507</v>
      </c>
      <c r="I152" s="57">
        <v>2.6967584381253489</v>
      </c>
      <c r="J152" s="57">
        <v>7.2555396314194764</v>
      </c>
      <c r="K152" s="57">
        <v>1.5610620697328239</v>
      </c>
      <c r="L152" s="57">
        <v>5.4039086738987958</v>
      </c>
      <c r="M152" s="57">
        <v>4.1688432780573406</v>
      </c>
      <c r="N152" s="57">
        <v>2.2196542508746799</v>
      </c>
      <c r="O152" s="57">
        <v>3.4132885731952105</v>
      </c>
      <c r="P152" s="57">
        <v>5.511708554428445</v>
      </c>
      <c r="Q152" s="57">
        <v>2.0639832984512347</v>
      </c>
      <c r="R152" s="57">
        <v>3.1691058524838094</v>
      </c>
      <c r="S152" s="57">
        <v>2.2287990555295152</v>
      </c>
      <c r="T152" s="57" t="s">
        <v>281</v>
      </c>
      <c r="U152" s="57">
        <v>4.3731296705392309</v>
      </c>
      <c r="V152" s="57" t="s">
        <v>281</v>
      </c>
      <c r="W152" s="57">
        <v>2.1891536036485864</v>
      </c>
      <c r="X152" s="57">
        <v>1.2043375152853084</v>
      </c>
      <c r="Y152" s="57">
        <v>1.4306607344976421</v>
      </c>
      <c r="Z152" s="57">
        <v>2.5808358900564525</v>
      </c>
      <c r="AA152" s="57">
        <v>5.8509718809832361</v>
      </c>
      <c r="AB152" s="57">
        <v>5.7819457317959193</v>
      </c>
      <c r="AC152" s="57">
        <v>3.7349999999999999</v>
      </c>
      <c r="AD152" s="57">
        <v>4.0843445456879603</v>
      </c>
      <c r="AE152" s="57">
        <v>0.59516125563914857</v>
      </c>
      <c r="AF152" s="57">
        <v>0.87675330726995304</v>
      </c>
      <c r="AG152" s="57">
        <v>0.75179426639750113</v>
      </c>
      <c r="AH152" s="57">
        <v>1.5163193092118472</v>
      </c>
      <c r="AI152" s="57">
        <v>0.72444170513800221</v>
      </c>
      <c r="AJ152" s="57">
        <v>2.1888815256692524</v>
      </c>
      <c r="AK152" s="57">
        <v>0.10872750287889522</v>
      </c>
      <c r="AL152" s="57">
        <v>0.1566897297047167</v>
      </c>
      <c r="AM152" s="57">
        <v>1.9130130518417905</v>
      </c>
      <c r="AN152" s="57">
        <v>0.28335279055934925</v>
      </c>
      <c r="AO152" s="57">
        <v>0.26865223248599146</v>
      </c>
      <c r="AP152" s="57">
        <v>0.16108333400323666</v>
      </c>
      <c r="AQ152" s="57">
        <v>9.5432279869410566E-2</v>
      </c>
      <c r="AR152" s="57">
        <v>1.0444228311009838</v>
      </c>
      <c r="AS152" s="57">
        <v>1.2222004255821473E-2</v>
      </c>
      <c r="AT152" s="57">
        <v>1.8136731500428469</v>
      </c>
      <c r="AU152" s="57">
        <v>0.25579905118369717</v>
      </c>
      <c r="AV152" s="57">
        <v>0.3084728476824154</v>
      </c>
      <c r="AW152" s="57">
        <v>0.76428000396867402</v>
      </c>
      <c r="AX152" s="57">
        <v>0.76725898674677651</v>
      </c>
      <c r="AY152" s="57">
        <v>0.73052093244529015</v>
      </c>
      <c r="AZ152" s="57">
        <v>0.14772139493242289</v>
      </c>
      <c r="BA152" s="57">
        <v>1.0800000000000001E-2</v>
      </c>
      <c r="BB152" s="57" t="s">
        <v>281</v>
      </c>
      <c r="BC152" s="57">
        <v>0.94475861584961329</v>
      </c>
      <c r="BE152" s="81">
        <f t="shared" si="2"/>
        <v>0.91733627800636497</v>
      </c>
      <c r="BF152" s="57">
        <v>2.6499999999999995</v>
      </c>
    </row>
    <row r="153" spans="1:58" x14ac:dyDescent="0.25">
      <c r="A153" s="54">
        <v>1985</v>
      </c>
      <c r="B153" s="57">
        <v>2.0076018671945213</v>
      </c>
      <c r="C153" s="57">
        <v>1.1108405510857011</v>
      </c>
      <c r="D153" s="57">
        <v>1.9027189426846518</v>
      </c>
      <c r="E153" s="57">
        <v>3.04138817761614</v>
      </c>
      <c r="F153" s="57">
        <v>5.4857415037928092</v>
      </c>
      <c r="G153" s="57">
        <v>6.7827598739957438</v>
      </c>
      <c r="H153" s="57">
        <v>6.0709280698839132</v>
      </c>
      <c r="I153" s="57">
        <v>2.8045694164186155</v>
      </c>
      <c r="J153" s="57">
        <v>7.2780207927968075</v>
      </c>
      <c r="K153" s="57">
        <v>1.6627511662223067</v>
      </c>
      <c r="L153" s="57">
        <v>5.4082424790513928</v>
      </c>
      <c r="M153" s="57">
        <v>4.2199909795639554</v>
      </c>
      <c r="N153" s="57">
        <v>2.3324160494989497</v>
      </c>
      <c r="O153" s="57">
        <v>3.4444474307861861</v>
      </c>
      <c r="P153" s="57">
        <v>5.457268875742133</v>
      </c>
      <c r="Q153" s="57">
        <v>2.1049177500000003</v>
      </c>
      <c r="R153" s="57">
        <v>3.1512078462650956</v>
      </c>
      <c r="S153" s="57">
        <v>2.3217345308548425</v>
      </c>
      <c r="T153" s="57" t="s">
        <v>281</v>
      </c>
      <c r="U153" s="57">
        <v>4.6386543200897528</v>
      </c>
      <c r="V153" s="57" t="s">
        <v>281</v>
      </c>
      <c r="W153" s="57">
        <v>2.2073491978751654</v>
      </c>
      <c r="X153" s="57">
        <v>1.2009478551221775</v>
      </c>
      <c r="Y153" s="57">
        <v>1.3676947306250966</v>
      </c>
      <c r="Z153" s="57">
        <v>2.5267183221191414</v>
      </c>
      <c r="AA153" s="57">
        <v>5.9082352159959735</v>
      </c>
      <c r="AB153" s="57">
        <v>5.7128550954109594</v>
      </c>
      <c r="AC153" s="57">
        <v>3.6315</v>
      </c>
      <c r="AD153" s="57">
        <v>3.9424164815180918</v>
      </c>
      <c r="AE153" s="57">
        <v>0.58772781145719977</v>
      </c>
      <c r="AF153" s="57">
        <v>0.89319493081095136</v>
      </c>
      <c r="AG153" s="57">
        <v>0.81217356607334867</v>
      </c>
      <c r="AH153" s="57">
        <v>1.6014612071638079</v>
      </c>
      <c r="AI153" s="57">
        <v>0.88554286370639346</v>
      </c>
      <c r="AJ153" s="57">
        <v>2.1483789702587535</v>
      </c>
      <c r="AK153" s="57">
        <v>0.10381047551898455</v>
      </c>
      <c r="AL153" s="57">
        <v>0.15769358987205628</v>
      </c>
      <c r="AM153" s="57">
        <v>1.8748251486284215</v>
      </c>
      <c r="AN153" s="57">
        <v>0.29169595719756891</v>
      </c>
      <c r="AO153" s="57">
        <v>0.19665871047932404</v>
      </c>
      <c r="AP153" s="57">
        <v>0.16994944706825918</v>
      </c>
      <c r="AQ153" s="57">
        <v>0.13123012865540443</v>
      </c>
      <c r="AR153" s="57">
        <v>1.1424929438070452</v>
      </c>
      <c r="AS153" s="57">
        <v>1.2254477203464854E-2</v>
      </c>
      <c r="AT153" s="57">
        <v>1.826177820064391</v>
      </c>
      <c r="AU153" s="57">
        <v>0.25875045914467504</v>
      </c>
      <c r="AV153" s="57">
        <v>0.31448647707389221</v>
      </c>
      <c r="AW153" s="57">
        <v>0.94183935096609828</v>
      </c>
      <c r="AX153" s="57">
        <v>0.76460246382417441</v>
      </c>
      <c r="AY153" s="57">
        <v>0.78800527470231874</v>
      </c>
      <c r="AZ153" s="57">
        <v>9.1251093839152489E-2</v>
      </c>
      <c r="BA153" s="57">
        <v>1.0800000000000001E-2</v>
      </c>
      <c r="BB153" s="57" t="s">
        <v>281</v>
      </c>
      <c r="BC153" s="57">
        <v>0.94050157235901266</v>
      </c>
      <c r="BE153" s="81">
        <f t="shared" si="2"/>
        <v>0.89872228850559688</v>
      </c>
      <c r="BF153" s="57">
        <v>2.63</v>
      </c>
    </row>
    <row r="154" spans="1:58" x14ac:dyDescent="0.25">
      <c r="A154" s="54">
        <v>1986</v>
      </c>
      <c r="B154" s="57">
        <v>2.0186769198176648</v>
      </c>
      <c r="C154" s="57">
        <v>1.1672158770893359</v>
      </c>
      <c r="D154" s="57">
        <v>2.3077800312508092</v>
      </c>
      <c r="E154" s="57">
        <v>3.0843586964212037</v>
      </c>
      <c r="F154" s="57">
        <v>5.915298245100967</v>
      </c>
      <c r="G154" s="57">
        <v>6.7216814115761423</v>
      </c>
      <c r="H154" s="57">
        <v>6.2915359088452449</v>
      </c>
      <c r="I154" s="57">
        <v>2.9861409999334123</v>
      </c>
      <c r="J154" s="57">
        <v>7.3119682806098805</v>
      </c>
      <c r="K154" s="57">
        <v>1.7396406603280392</v>
      </c>
      <c r="L154" s="57">
        <v>5.3176352925519819</v>
      </c>
      <c r="M154" s="57">
        <v>4.2955938235405773</v>
      </c>
      <c r="N154" s="57">
        <v>2.4923636015507915</v>
      </c>
      <c r="O154" s="57">
        <v>3.4529018569777912</v>
      </c>
      <c r="P154" s="57">
        <v>5.4479544188313689</v>
      </c>
      <c r="Q154" s="57">
        <v>2.2502721277478224</v>
      </c>
      <c r="R154" s="57">
        <v>3.2008115306640361</v>
      </c>
      <c r="S154" s="57">
        <v>2.4151607692018695</v>
      </c>
      <c r="T154" s="57" t="s">
        <v>281</v>
      </c>
      <c r="U154" s="57">
        <v>5.0205511714554394</v>
      </c>
      <c r="V154" s="57" t="s">
        <v>281</v>
      </c>
      <c r="W154" s="57">
        <v>2.4007454811851243</v>
      </c>
      <c r="X154" s="57">
        <v>0.88822474703172616</v>
      </c>
      <c r="Y154" s="57">
        <v>1.0471271932038679</v>
      </c>
      <c r="Z154" s="57">
        <v>2.5631178791113056</v>
      </c>
      <c r="AA154" s="57">
        <v>5.6642740804376519</v>
      </c>
      <c r="AB154" s="57">
        <v>5.9947180234654036</v>
      </c>
      <c r="AC154" s="57">
        <v>3.5865000000000005</v>
      </c>
      <c r="AD154" s="57">
        <v>3.9742179133502153</v>
      </c>
      <c r="AE154" s="57">
        <v>0.78934045693311294</v>
      </c>
      <c r="AF154" s="57">
        <v>1.0987528715829535</v>
      </c>
      <c r="AG154" s="57">
        <v>0.83720240961480374</v>
      </c>
      <c r="AH154" s="57">
        <v>1.7200146903733997</v>
      </c>
      <c r="AI154" s="57">
        <v>1.0126953196129007</v>
      </c>
      <c r="AJ154" s="57">
        <v>2.2981665008838332</v>
      </c>
      <c r="AK154" s="57">
        <v>9.8839358045474904E-2</v>
      </c>
      <c r="AL154" s="57">
        <v>0.20539286985823046</v>
      </c>
      <c r="AM154" s="57">
        <v>2.0246929814386752</v>
      </c>
      <c r="AN154" s="57">
        <v>0.23242008855131721</v>
      </c>
      <c r="AO154" s="57">
        <v>0.18538807917738637</v>
      </c>
      <c r="AP154" s="57">
        <v>0.16856100737452714</v>
      </c>
      <c r="AQ154" s="57">
        <v>0.16721508846062871</v>
      </c>
      <c r="AR154" s="57">
        <v>1.0611401730442023</v>
      </c>
      <c r="AS154" s="57">
        <v>1.2263709819972044E-2</v>
      </c>
      <c r="AT154" s="57">
        <v>1.9483887861806821</v>
      </c>
      <c r="AU154" s="57">
        <v>0.26153427030077236</v>
      </c>
      <c r="AV154" s="57">
        <v>0.29066417548688045</v>
      </c>
      <c r="AW154" s="57">
        <v>0.70578093078165938</v>
      </c>
      <c r="AX154" s="57">
        <v>0.74689059204661545</v>
      </c>
      <c r="AY154" s="57">
        <v>0.8232891061452513</v>
      </c>
      <c r="AZ154" s="57">
        <v>7.9385393689213296E-2</v>
      </c>
      <c r="BA154" s="57">
        <v>1.0800000000000001E-2</v>
      </c>
      <c r="BB154" s="57" t="s">
        <v>281</v>
      </c>
      <c r="BC154" s="57">
        <v>0.94153978401048222</v>
      </c>
      <c r="BE154" s="81">
        <f t="shared" si="2"/>
        <v>0.89358514546507406</v>
      </c>
      <c r="BF154" s="57">
        <v>2.8299999999999996</v>
      </c>
    </row>
    <row r="155" spans="1:58" x14ac:dyDescent="0.25">
      <c r="A155" s="54">
        <v>1987</v>
      </c>
      <c r="B155" s="57">
        <v>1.9456070626901572</v>
      </c>
      <c r="C155" s="57">
        <v>1.1752544410600292</v>
      </c>
      <c r="D155" s="57">
        <v>2.6043009428347532</v>
      </c>
      <c r="E155" s="57">
        <v>3.320694146598695</v>
      </c>
      <c r="F155" s="57">
        <v>5.6905617875777672</v>
      </c>
      <c r="G155" s="57">
        <v>6.7853048784595762</v>
      </c>
      <c r="H155" s="57">
        <v>5.9051956267210333</v>
      </c>
      <c r="I155" s="57">
        <v>3.1324888809731335</v>
      </c>
      <c r="J155" s="57">
        <v>7.1825856061122559</v>
      </c>
      <c r="K155" s="57">
        <v>1.7945596900907974</v>
      </c>
      <c r="L155" s="57">
        <v>5.3008691470599878</v>
      </c>
      <c r="M155" s="57">
        <v>4.2078270944386418</v>
      </c>
      <c r="N155" s="57">
        <v>2.5693352118636601</v>
      </c>
      <c r="O155" s="57">
        <v>3.4452275721276924</v>
      </c>
      <c r="P155" s="57">
        <v>4.4491915066979635</v>
      </c>
      <c r="Q155" s="57">
        <v>2.2857756968820979</v>
      </c>
      <c r="R155" s="57">
        <v>3.311386770670774</v>
      </c>
      <c r="S155" s="57">
        <v>2.5979024545637963</v>
      </c>
      <c r="T155" s="57" t="s">
        <v>281</v>
      </c>
      <c r="U155" s="57">
        <v>5.0710604210984132</v>
      </c>
      <c r="V155" s="57" t="s">
        <v>281</v>
      </c>
      <c r="W155" s="57">
        <v>0.28681126001572632</v>
      </c>
      <c r="X155" s="57">
        <v>0.90944939948399783</v>
      </c>
      <c r="Y155" s="57">
        <v>1.1346735262441805</v>
      </c>
      <c r="Z155" s="57">
        <v>2.531129315604987</v>
      </c>
      <c r="AA155" s="57">
        <v>5.7748556247535685</v>
      </c>
      <c r="AB155" s="57">
        <v>6.0664317691293395</v>
      </c>
      <c r="AC155" s="57">
        <v>3.5594999999999999</v>
      </c>
      <c r="AD155" s="57">
        <v>3.9745551805885939</v>
      </c>
      <c r="AE155" s="57">
        <v>0.83751180191826124</v>
      </c>
      <c r="AF155" s="57">
        <v>1.0722677393065012</v>
      </c>
      <c r="AG155" s="57">
        <v>1.0437702142897873</v>
      </c>
      <c r="AH155" s="57">
        <v>1.7903754259560167</v>
      </c>
      <c r="AI155" s="57">
        <v>1.036465080547508</v>
      </c>
      <c r="AJ155" s="57">
        <v>2.549221746738604</v>
      </c>
      <c r="AK155" s="57">
        <v>9.3919721343206891E-2</v>
      </c>
      <c r="AL155" s="57">
        <v>0.23621128716818848</v>
      </c>
      <c r="AM155" s="57">
        <v>2.2500382800967671</v>
      </c>
      <c r="AN155" s="57">
        <v>0.17843323133433689</v>
      </c>
      <c r="AO155" s="57">
        <v>0.1990703303205521</v>
      </c>
      <c r="AP155" s="57">
        <v>0.16656206083779052</v>
      </c>
      <c r="AQ155" s="57">
        <v>0.21749468240509001</v>
      </c>
      <c r="AR155" s="57">
        <v>1.2633015251114244</v>
      </c>
      <c r="AS155" s="57">
        <v>6.1447202252449774E-3</v>
      </c>
      <c r="AT155" s="57">
        <v>2.1002174275479542</v>
      </c>
      <c r="AU155" s="57">
        <v>0.26510806072843757</v>
      </c>
      <c r="AV155" s="57">
        <v>0.27924448468855839</v>
      </c>
      <c r="AW155" s="57">
        <v>0.92425063974279498</v>
      </c>
      <c r="AX155" s="57">
        <v>0.74586858285304469</v>
      </c>
      <c r="AY155" s="57">
        <v>0.88995009213759202</v>
      </c>
      <c r="AZ155" s="57">
        <v>8.7241264892625833E-2</v>
      </c>
      <c r="BA155" s="57">
        <v>1.0800000000000001E-2</v>
      </c>
      <c r="BB155" s="57" t="s">
        <v>281</v>
      </c>
      <c r="BC155" s="57">
        <v>0.94196651466748182</v>
      </c>
      <c r="BE155" s="81">
        <f t="shared" si="2"/>
        <v>0.88734383565265884</v>
      </c>
      <c r="BF155" s="57">
        <v>2.8199999999999994</v>
      </c>
    </row>
    <row r="156" spans="1:58" x14ac:dyDescent="0.25">
      <c r="A156" s="54">
        <v>1988</v>
      </c>
      <c r="B156" s="57">
        <v>1.9689783712192057</v>
      </c>
      <c r="C156" s="57">
        <v>1.1747221615431462</v>
      </c>
      <c r="D156" s="57">
        <v>3.1342456824742393</v>
      </c>
      <c r="E156" s="57">
        <v>3.4109060715200896</v>
      </c>
      <c r="F156" s="57">
        <v>5.7938094432389962</v>
      </c>
      <c r="G156" s="57">
        <v>6.6443403581359339</v>
      </c>
      <c r="H156" s="57">
        <v>6.0059439743406262</v>
      </c>
      <c r="I156" s="57">
        <v>3.413991834622828</v>
      </c>
      <c r="J156" s="57">
        <v>7.1191600053407553</v>
      </c>
      <c r="K156" s="57">
        <v>1.9553867181849411</v>
      </c>
      <c r="L156" s="57">
        <v>5.470960794036686</v>
      </c>
      <c r="M156" s="57">
        <v>4.1655184413525284</v>
      </c>
      <c r="N156" s="57">
        <v>2.7843946760495966</v>
      </c>
      <c r="O156" s="57">
        <v>3.4200197825076533</v>
      </c>
      <c r="P156" s="57">
        <v>4.5819887552098901</v>
      </c>
      <c r="Q156" s="57">
        <v>2.3338932388431335</v>
      </c>
      <c r="R156" s="57">
        <v>3.3669822641484219</v>
      </c>
      <c r="S156" s="57">
        <v>2.49395146891574</v>
      </c>
      <c r="T156" s="57" t="s">
        <v>281</v>
      </c>
      <c r="U156" s="57">
        <v>5.1374576606945972</v>
      </c>
      <c r="V156" s="57" t="s">
        <v>281</v>
      </c>
      <c r="W156" s="57">
        <v>2.5399087891383823</v>
      </c>
      <c r="X156" s="57">
        <v>0.99320227559840424</v>
      </c>
      <c r="Y156" s="57">
        <v>1.2395699908214404</v>
      </c>
      <c r="Z156" s="57">
        <v>2.5557159224738379</v>
      </c>
      <c r="AA156" s="57">
        <v>5.8980456369370362</v>
      </c>
      <c r="AB156" s="57">
        <v>5.7561434109807186</v>
      </c>
      <c r="AC156" s="57">
        <v>3.6044999999999998</v>
      </c>
      <c r="AD156" s="57">
        <v>3.9434242082074218</v>
      </c>
      <c r="AE156" s="57">
        <v>0.73311769725939935</v>
      </c>
      <c r="AF156" s="57">
        <v>1.1355948154423801</v>
      </c>
      <c r="AG156" s="57">
        <v>1.1034342950113325</v>
      </c>
      <c r="AH156" s="57">
        <v>1.8809387769384778</v>
      </c>
      <c r="AI156" s="57">
        <v>1.0453813275177597</v>
      </c>
      <c r="AJ156" s="57">
        <v>2.5702992566679623</v>
      </c>
      <c r="AK156" s="57">
        <v>9.4599588158298248E-2</v>
      </c>
      <c r="AL156" s="57">
        <v>0.23196778168837015</v>
      </c>
      <c r="AM156" s="57">
        <v>2.4734246595245502</v>
      </c>
      <c r="AN156" s="57">
        <v>0.24758537806176378</v>
      </c>
      <c r="AO156" s="57">
        <v>0.2005884416132844</v>
      </c>
      <c r="AP156" s="57">
        <v>0.18709018133563807</v>
      </c>
      <c r="AQ156" s="57">
        <v>0.26098084883094924</v>
      </c>
      <c r="AR156" s="57">
        <v>1.2457334730768403</v>
      </c>
      <c r="AS156" s="57">
        <v>6.1632897573595585E-3</v>
      </c>
      <c r="AT156" s="57">
        <v>2.2811445503784546</v>
      </c>
      <c r="AU156" s="57">
        <v>0.26899475324346006</v>
      </c>
      <c r="AV156" s="57">
        <v>0.29914151537416361</v>
      </c>
      <c r="AW156" s="57">
        <v>0.61005050880573475</v>
      </c>
      <c r="AX156" s="57">
        <v>0.76065560998025428</v>
      </c>
      <c r="AY156" s="57">
        <v>0.90827688335358447</v>
      </c>
      <c r="AZ156" s="57">
        <v>0.11566288174898486</v>
      </c>
      <c r="BA156" s="57">
        <v>1.0799999999999999E-2</v>
      </c>
      <c r="BB156" s="57" t="s">
        <v>281</v>
      </c>
      <c r="BC156" s="57">
        <v>0.97125560131406685</v>
      </c>
      <c r="BE156" s="81">
        <f t="shared" si="2"/>
        <v>0.85088645907190152</v>
      </c>
      <c r="BF156" s="57">
        <v>2.8399999999999994</v>
      </c>
    </row>
    <row r="157" spans="1:58" x14ac:dyDescent="0.25">
      <c r="A157" s="54">
        <v>1989</v>
      </c>
      <c r="B157" s="57">
        <v>2.0472824288670504</v>
      </c>
      <c r="C157" s="57">
        <v>1.0898412669498321</v>
      </c>
      <c r="D157" s="57">
        <v>3.3350721437426376</v>
      </c>
      <c r="E157" s="57">
        <v>3.5276298023805412</v>
      </c>
      <c r="F157" s="57">
        <v>5.8913727193832903</v>
      </c>
      <c r="G157" s="57">
        <v>6.4192765664131723</v>
      </c>
      <c r="H157" s="57">
        <v>6.1697897756276578</v>
      </c>
      <c r="I157" s="57">
        <v>3.6711701876215352</v>
      </c>
      <c r="J157" s="57">
        <v>7.1280514240621473</v>
      </c>
      <c r="K157" s="57">
        <v>1.9271549899497498</v>
      </c>
      <c r="L157" s="57">
        <v>5.8039252936554702</v>
      </c>
      <c r="M157" s="57">
        <v>4.2744025474907872</v>
      </c>
      <c r="N157" s="57">
        <v>2.9155129072336106</v>
      </c>
      <c r="O157" s="57">
        <v>3.4583217255597858</v>
      </c>
      <c r="P157" s="57">
        <v>4.6060794578920241</v>
      </c>
      <c r="Q157" s="57">
        <v>2.3280462000000002</v>
      </c>
      <c r="R157" s="57">
        <v>3.513172639771363</v>
      </c>
      <c r="S157" s="57">
        <v>2.2942130289581328</v>
      </c>
      <c r="T157" s="57" t="s">
        <v>281</v>
      </c>
      <c r="U157" s="57">
        <v>5.1884240355288345</v>
      </c>
      <c r="V157" s="57" t="s">
        <v>281</v>
      </c>
      <c r="W157" s="57">
        <v>2.532207783706804</v>
      </c>
      <c r="X157" s="57">
        <v>1.000974522946344</v>
      </c>
      <c r="Y157" s="57">
        <v>1.2983070652056137</v>
      </c>
      <c r="Z157" s="57">
        <v>2.5611543303121853</v>
      </c>
      <c r="AA157" s="57">
        <v>5.8228063344945848</v>
      </c>
      <c r="AB157" s="57">
        <v>5.8597085422590842</v>
      </c>
      <c r="AC157" s="57">
        <v>3.5459999999999994</v>
      </c>
      <c r="AD157" s="57">
        <v>3.888617308573405</v>
      </c>
      <c r="AE157" s="57">
        <v>0.83736279807112968</v>
      </c>
      <c r="AF157" s="57">
        <v>1.8550888943050996</v>
      </c>
      <c r="AG157" s="57">
        <v>1.1490049906044828</v>
      </c>
      <c r="AH157" s="57">
        <v>2.1531441473657353</v>
      </c>
      <c r="AI157" s="57">
        <v>1.0697071368092417</v>
      </c>
      <c r="AJ157" s="57">
        <v>2.2555214838953264</v>
      </c>
      <c r="AK157" s="57">
        <v>8.9786964126570959E-2</v>
      </c>
      <c r="AL157" s="57">
        <v>0.19771430597945364</v>
      </c>
      <c r="AM157" s="57">
        <v>2.5365953728879447</v>
      </c>
      <c r="AN157" s="57">
        <v>0.25548779421398243</v>
      </c>
      <c r="AO157" s="57">
        <v>0.21488200791704837</v>
      </c>
      <c r="AP157" s="57">
        <v>0.16914911285447651</v>
      </c>
      <c r="AQ157" s="57">
        <v>0.24797652028487516</v>
      </c>
      <c r="AR157" s="57">
        <v>1.2932592862287331</v>
      </c>
      <c r="AS157" s="57">
        <v>1.2368938992794032E-2</v>
      </c>
      <c r="AT157" s="57">
        <v>2.3587455729584073</v>
      </c>
      <c r="AU157" s="57">
        <v>0.25036705922013014</v>
      </c>
      <c r="AV157" s="57">
        <v>0.32560178468854201</v>
      </c>
      <c r="AW157" s="57">
        <v>0.57664997603565438</v>
      </c>
      <c r="AX157" s="57">
        <v>0.75853769134867255</v>
      </c>
      <c r="AY157" s="57">
        <v>0.97652008223436781</v>
      </c>
      <c r="AZ157" s="57">
        <v>0.14475783151067337</v>
      </c>
      <c r="BA157" s="57">
        <v>1.17E-2</v>
      </c>
      <c r="BB157" s="57" t="s">
        <v>281</v>
      </c>
      <c r="BC157" s="57">
        <v>0.97914218764535088</v>
      </c>
      <c r="BE157" s="81">
        <f t="shared" si="2"/>
        <v>0.84086561609816712</v>
      </c>
      <c r="BF157" s="57">
        <v>2.78</v>
      </c>
    </row>
    <row r="158" spans="1:58" x14ac:dyDescent="0.25">
      <c r="A158" s="54">
        <v>1990</v>
      </c>
      <c r="B158" s="57">
        <v>2.0836547562845165</v>
      </c>
      <c r="C158" s="57">
        <v>1.2540283784480066</v>
      </c>
      <c r="D158" s="57">
        <v>3.2600639473780118</v>
      </c>
      <c r="E158" s="57">
        <v>3.5679445800905358</v>
      </c>
      <c r="F158" s="57">
        <v>6.0633725427240295</v>
      </c>
      <c r="G158" s="57">
        <v>6.739850392802512</v>
      </c>
      <c r="H158" s="57">
        <v>6.1818223219761324</v>
      </c>
      <c r="I158" s="57">
        <v>3.8567076015085644</v>
      </c>
      <c r="J158" s="57">
        <v>7.1546433840643493</v>
      </c>
      <c r="K158" s="57">
        <v>2.0047543594923245</v>
      </c>
      <c r="L158" s="57">
        <v>6.0957987693821858</v>
      </c>
      <c r="M158" s="57">
        <v>4.2567946835719397</v>
      </c>
      <c r="N158" s="57">
        <v>3.0035964639739041</v>
      </c>
      <c r="O158" s="57">
        <v>3.3933685585049482</v>
      </c>
      <c r="P158" s="57">
        <v>4.5538208741498449</v>
      </c>
      <c r="Q158" s="57">
        <v>2.3637037201817486</v>
      </c>
      <c r="R158" s="57">
        <v>3.3465822615734551</v>
      </c>
      <c r="S158" s="57">
        <v>3.1282213662466671</v>
      </c>
      <c r="T158" s="57" t="s">
        <v>281</v>
      </c>
      <c r="U158" s="57">
        <v>5.2464023947423613</v>
      </c>
      <c r="V158" s="57" t="s">
        <v>281</v>
      </c>
      <c r="W158" s="57">
        <v>2.2036525889294407</v>
      </c>
      <c r="X158" s="57">
        <v>1.1333278072677215</v>
      </c>
      <c r="Y158" s="57">
        <v>1.3416037264064149</v>
      </c>
      <c r="Z158" s="57">
        <v>2.7387654450495491</v>
      </c>
      <c r="AA158" s="57">
        <v>5.5202375873562355</v>
      </c>
      <c r="AB158" s="57">
        <v>5.5644873605329908</v>
      </c>
      <c r="AC158" s="57">
        <v>3.4694999999999996</v>
      </c>
      <c r="AD158" s="57">
        <v>3.9749194206150915</v>
      </c>
      <c r="AE158" s="57">
        <v>0.95753766146534181</v>
      </c>
      <c r="AF158" s="57">
        <v>1.9129031556958176</v>
      </c>
      <c r="AG158" s="57">
        <v>1.1665756374481318</v>
      </c>
      <c r="AH158" s="57">
        <v>2.1421144081299368</v>
      </c>
      <c r="AI158" s="57">
        <v>0.95440323062348231</v>
      </c>
      <c r="AJ158" s="57">
        <v>2.3196195407740561</v>
      </c>
      <c r="AK158" s="57">
        <v>0.10199207451691235</v>
      </c>
      <c r="AL158" s="57">
        <v>0.17497808187579775</v>
      </c>
      <c r="AM158" s="57">
        <v>2.5647092624240222</v>
      </c>
      <c r="AN158" s="57">
        <v>0.25751936674715531</v>
      </c>
      <c r="AO158" s="57">
        <v>0.30598573468559465</v>
      </c>
      <c r="AP158" s="57">
        <v>0.21496503073423631</v>
      </c>
      <c r="AQ158" s="57">
        <v>0.26328451477411413</v>
      </c>
      <c r="AR158" s="57">
        <v>1.3069635347230879</v>
      </c>
      <c r="AS158" s="57">
        <v>1.2414086437596688E-2</v>
      </c>
      <c r="AT158" s="57">
        <v>2.4505645902117177</v>
      </c>
      <c r="AU158" s="57">
        <v>0.26772762443386128</v>
      </c>
      <c r="AV158" s="57">
        <v>0.37742062435849555</v>
      </c>
      <c r="AW158" s="57">
        <v>0.59060828116208708</v>
      </c>
      <c r="AX158" s="57">
        <v>0.76180984285827535</v>
      </c>
      <c r="AY158" s="57">
        <v>1.0165890838786436</v>
      </c>
      <c r="AZ158" s="57">
        <v>0.23030567686029538</v>
      </c>
      <c r="BA158" s="57">
        <v>1.3049999999999999E-2</v>
      </c>
      <c r="BB158" s="57" t="s">
        <v>281</v>
      </c>
      <c r="BC158" s="57">
        <v>1.0068506702250433</v>
      </c>
      <c r="BE158" s="81">
        <f t="shared" si="2"/>
        <v>0.82895626303332948</v>
      </c>
      <c r="BF158" s="57">
        <v>2.8099999999999996</v>
      </c>
    </row>
    <row r="159" spans="1:58" x14ac:dyDescent="0.25">
      <c r="A159" s="54">
        <v>1991</v>
      </c>
      <c r="B159" s="57">
        <v>2.0316779000919873</v>
      </c>
      <c r="C159" s="57">
        <v>1.2418187400146674</v>
      </c>
      <c r="D159" s="57">
        <v>3.2612874488820283</v>
      </c>
      <c r="E159" s="57">
        <v>3.5410828493725237</v>
      </c>
      <c r="F159" s="57">
        <v>6.0616933820502057</v>
      </c>
      <c r="G159" s="57">
        <v>6.2278593155516644</v>
      </c>
      <c r="H159" s="57">
        <v>6.01530646493429</v>
      </c>
      <c r="I159" s="57">
        <v>3.8916235279329925</v>
      </c>
      <c r="J159" s="57">
        <v>6.7942009314566842</v>
      </c>
      <c r="K159" s="57">
        <v>1.9998555850946484</v>
      </c>
      <c r="L159" s="57">
        <v>6.2025062154363297</v>
      </c>
      <c r="M159" s="57">
        <v>4.1856640740227382</v>
      </c>
      <c r="N159" s="57">
        <v>3.0620064910052145</v>
      </c>
      <c r="O159" s="57">
        <v>3.4002906827048207</v>
      </c>
      <c r="P159" s="57">
        <v>4.5507361301701117</v>
      </c>
      <c r="Q159" s="57">
        <v>2.3668752961082911</v>
      </c>
      <c r="R159" s="57">
        <v>2.5200848605322879</v>
      </c>
      <c r="S159" s="57">
        <v>2.5509739783751937</v>
      </c>
      <c r="T159" s="57" t="s">
        <v>281</v>
      </c>
      <c r="U159" s="57">
        <v>4.9978252135897332</v>
      </c>
      <c r="V159" s="57" t="s">
        <v>281</v>
      </c>
      <c r="W159" s="57">
        <v>2.0737212069505744</v>
      </c>
      <c r="X159" s="57">
        <v>1.1110838051619052</v>
      </c>
      <c r="Y159" s="57">
        <v>1.2743398932089456</v>
      </c>
      <c r="Z159" s="57">
        <v>2.8595020487996967</v>
      </c>
      <c r="AA159" s="57">
        <v>5.1986228298086656</v>
      </c>
      <c r="AB159" s="57">
        <v>5.4084470495035886</v>
      </c>
      <c r="AC159" s="57">
        <v>3.3705000000000003</v>
      </c>
      <c r="AD159" s="57">
        <v>3.8216537803804687</v>
      </c>
      <c r="AE159" s="57">
        <v>1.2445903662465503</v>
      </c>
      <c r="AF159" s="57">
        <v>2.0977855676735953</v>
      </c>
      <c r="AG159" s="57">
        <v>1.1336363923633124</v>
      </c>
      <c r="AH159" s="57">
        <v>2.195137472050718</v>
      </c>
      <c r="AI159" s="57">
        <v>1.1339300068186848</v>
      </c>
      <c r="AJ159" s="57">
        <v>2.4826735887486779</v>
      </c>
      <c r="AK159" s="57">
        <v>9.7296308989976099E-2</v>
      </c>
      <c r="AL159" s="57">
        <v>0.23125063271867374</v>
      </c>
      <c r="AM159" s="57">
        <v>2.5813566956382097</v>
      </c>
      <c r="AN159" s="57">
        <v>0.24064734394416021</v>
      </c>
      <c r="AO159" s="57">
        <v>0.3344111420554276</v>
      </c>
      <c r="AP159" s="57">
        <v>0.21036647437653655</v>
      </c>
      <c r="AQ159" s="57">
        <v>0.31298081548286055</v>
      </c>
      <c r="AR159" s="57">
        <v>1.1980702364394993</v>
      </c>
      <c r="AS159" s="57">
        <v>1.2453882585358872E-2</v>
      </c>
      <c r="AT159" s="57">
        <v>2.6988808952538421</v>
      </c>
      <c r="AU159" s="57">
        <v>0.24818327853595193</v>
      </c>
      <c r="AV159" s="57">
        <v>0.36030109137751659</v>
      </c>
      <c r="AW159" s="57">
        <v>0.53309117911253168</v>
      </c>
      <c r="AX159" s="57">
        <v>0.88036424737121288</v>
      </c>
      <c r="AY159" s="57">
        <v>0.99350313940939861</v>
      </c>
      <c r="AZ159" s="57">
        <v>0.24657661909151823</v>
      </c>
      <c r="BA159" s="57">
        <v>1.4850000000000002E-2</v>
      </c>
      <c r="BB159" s="57" t="s">
        <v>281</v>
      </c>
      <c r="BC159" s="57">
        <v>1.0113422241376324</v>
      </c>
      <c r="BE159" s="81">
        <f t="shared" si="2"/>
        <v>0.81412764501205881</v>
      </c>
      <c r="BF159" s="57">
        <v>2.85</v>
      </c>
    </row>
    <row r="160" spans="1:58" x14ac:dyDescent="0.25">
      <c r="A160" s="54">
        <v>1992</v>
      </c>
      <c r="B160" s="57">
        <v>2.0578367507612922</v>
      </c>
      <c r="C160" s="57">
        <v>1.2902901107172884</v>
      </c>
      <c r="D160" s="57">
        <v>3.1799651641185802</v>
      </c>
      <c r="E160" s="57">
        <v>3.5148250193004227</v>
      </c>
      <c r="F160" s="57">
        <v>6.2147750663445995</v>
      </c>
      <c r="G160" s="57">
        <v>6.2740342968511547</v>
      </c>
      <c r="H160" s="57">
        <v>6.0475108019116126</v>
      </c>
      <c r="I160" s="57">
        <v>3.9493663784211934</v>
      </c>
      <c r="J160" s="57">
        <v>6.8989302651888647</v>
      </c>
      <c r="K160" s="57">
        <v>2.0035556916508952</v>
      </c>
      <c r="L160" s="57">
        <v>6.5762137171650394</v>
      </c>
      <c r="M160" s="57">
        <v>4.1523541725234985</v>
      </c>
      <c r="N160" s="57">
        <v>3.1279126083611932</v>
      </c>
      <c r="O160" s="57">
        <v>3.3040156946079087</v>
      </c>
      <c r="P160" s="57">
        <v>4.4232279899653193</v>
      </c>
      <c r="Q160" s="57">
        <v>2.323196081358462</v>
      </c>
      <c r="R160" s="57">
        <v>2.8245354616650014</v>
      </c>
      <c r="S160" s="57">
        <v>2.8177755667576045</v>
      </c>
      <c r="T160" s="57">
        <v>3.0220696405104143E-2</v>
      </c>
      <c r="U160" s="57">
        <v>4.6674240286249224</v>
      </c>
      <c r="V160" s="57" t="s">
        <v>281</v>
      </c>
      <c r="W160" s="57">
        <v>2.1437754149985269</v>
      </c>
      <c r="X160" s="57">
        <v>0.9133570963306723</v>
      </c>
      <c r="Y160" s="57">
        <v>1.0794775515793051</v>
      </c>
      <c r="Z160" s="57">
        <v>3.0460554360872174</v>
      </c>
      <c r="AA160" s="57">
        <v>4.9702845734851682</v>
      </c>
      <c r="AB160" s="57">
        <v>5.1040477108747293</v>
      </c>
      <c r="AC160" s="57">
        <v>3.2715000000000001</v>
      </c>
      <c r="AD160" s="57">
        <v>3.8178740176999839</v>
      </c>
      <c r="AE160" s="57">
        <v>1.5220574723929694</v>
      </c>
      <c r="AF160" s="57">
        <v>1.8785796603948479</v>
      </c>
      <c r="AG160" s="57">
        <v>1.2150649976968662</v>
      </c>
      <c r="AH160" s="57">
        <v>2.3348150696077199</v>
      </c>
      <c r="AI160" s="57">
        <v>1.3008026047476369</v>
      </c>
      <c r="AJ160" s="57">
        <v>2.3282315330712722</v>
      </c>
      <c r="AK160" s="57">
        <v>0.10995943110231661</v>
      </c>
      <c r="AL160" s="57">
        <v>0.25746281253544268</v>
      </c>
      <c r="AM160" s="57">
        <v>2.7861427821606375</v>
      </c>
      <c r="AN160" s="57">
        <v>0.21105475318190925</v>
      </c>
      <c r="AO160" s="57">
        <v>0.38932059685399462</v>
      </c>
      <c r="AP160" s="57">
        <v>0.20277787165834557</v>
      </c>
      <c r="AQ160" s="57">
        <v>0.37096639692567746</v>
      </c>
      <c r="AR160" s="57">
        <v>1.1960975323584626</v>
      </c>
      <c r="AS160" s="57">
        <v>1.2498033986782118E-2</v>
      </c>
      <c r="AT160" s="57">
        <v>2.7317771168633933</v>
      </c>
      <c r="AU160" s="57">
        <v>0.25750507101964559</v>
      </c>
      <c r="AV160" s="57">
        <v>0.44432440496292397</v>
      </c>
      <c r="AW160" s="57">
        <v>0.53510287458550032</v>
      </c>
      <c r="AX160" s="57">
        <v>0.94897122868943462</v>
      </c>
      <c r="AY160" s="57">
        <v>0.9650184546646593</v>
      </c>
      <c r="AZ160" s="57">
        <v>0.2772010160246669</v>
      </c>
      <c r="BA160" s="57">
        <v>1.6649999999999998E-2</v>
      </c>
      <c r="BB160" s="57" t="s">
        <v>281</v>
      </c>
      <c r="BC160" s="57">
        <v>1.0355584104938635</v>
      </c>
      <c r="BE160" s="81">
        <f t="shared" si="2"/>
        <v>0.82393596488584009</v>
      </c>
      <c r="BF160" s="57">
        <v>2.76</v>
      </c>
    </row>
    <row r="161" spans="1:58" x14ac:dyDescent="0.25">
      <c r="A161" s="54">
        <v>1993</v>
      </c>
      <c r="B161" s="57">
        <v>1.9621636117291161</v>
      </c>
      <c r="C161" s="57">
        <v>1.2554026145455779</v>
      </c>
      <c r="D161" s="57">
        <v>3.1686192753062676</v>
      </c>
      <c r="E161" s="57">
        <v>3.2825628408709249</v>
      </c>
      <c r="F161" s="57">
        <v>5.9475039668244296</v>
      </c>
      <c r="G161" s="57">
        <v>6.1066943065824306</v>
      </c>
      <c r="H161" s="57">
        <v>6.0109538223712686</v>
      </c>
      <c r="I161" s="57">
        <v>3.8051972995922605</v>
      </c>
      <c r="J161" s="57">
        <v>6.2762590390667947</v>
      </c>
      <c r="K161" s="57">
        <v>2.0978745227662818</v>
      </c>
      <c r="L161" s="57">
        <v>6.3477882043614846</v>
      </c>
      <c r="M161" s="57">
        <v>4.0265780350740501</v>
      </c>
      <c r="N161" s="57">
        <v>3.2013152549324206</v>
      </c>
      <c r="O161" s="57">
        <v>3.2968426744811232</v>
      </c>
      <c r="P161" s="57">
        <v>4.229934395020889</v>
      </c>
      <c r="Q161" s="57">
        <v>2.2511383333333335</v>
      </c>
      <c r="R161" s="57">
        <v>2.8281599239205391</v>
      </c>
      <c r="S161" s="57">
        <v>2.6653894445912663</v>
      </c>
      <c r="T161" s="57">
        <v>4.5390822125086681E-2</v>
      </c>
      <c r="U161" s="57">
        <v>4.1132189293130077</v>
      </c>
      <c r="V161" s="57" t="s">
        <v>281</v>
      </c>
      <c r="W161" s="57">
        <v>2.1499559673199018</v>
      </c>
      <c r="X161" s="57">
        <v>0.86329493224429421</v>
      </c>
      <c r="Y161" s="57">
        <v>0.89958988587837141</v>
      </c>
      <c r="Z161" s="57">
        <v>2.7734496235766315</v>
      </c>
      <c r="AA161" s="57">
        <v>4.2913481577918784</v>
      </c>
      <c r="AB161" s="57">
        <v>4.998095940573422</v>
      </c>
      <c r="AC161" s="57">
        <v>3.1230000000000002</v>
      </c>
      <c r="AD161" s="57">
        <v>3.729651068048915</v>
      </c>
      <c r="AE161" s="57">
        <v>1.5863632271088468</v>
      </c>
      <c r="AF161" s="57">
        <v>1.874704159599961</v>
      </c>
      <c r="AG161" s="57">
        <v>1.3474122578962908</v>
      </c>
      <c r="AH161" s="57">
        <v>2.5065625005029286</v>
      </c>
      <c r="AI161" s="57">
        <v>1.2978706205723931</v>
      </c>
      <c r="AJ161" s="57">
        <v>2.4828458042299708</v>
      </c>
      <c r="AK161" s="57">
        <v>0.13475707512448654</v>
      </c>
      <c r="AL161" s="57">
        <v>0.17286040283951087</v>
      </c>
      <c r="AM161" s="57">
        <v>2.7128960506050444</v>
      </c>
      <c r="AN161" s="57">
        <v>0.34274677263921732</v>
      </c>
      <c r="AO161" s="57">
        <v>0.44524788504831753</v>
      </c>
      <c r="AP161" s="57">
        <v>0.20245722338467095</v>
      </c>
      <c r="AQ161" s="57">
        <v>0.45146762266424367</v>
      </c>
      <c r="AR161" s="57">
        <v>0.94946070535550442</v>
      </c>
      <c r="AS161" s="57">
        <v>6.2740198907916466E-3</v>
      </c>
      <c r="AT161" s="57">
        <v>2.7538590637404696</v>
      </c>
      <c r="AU161" s="57">
        <v>0.22828832231796675</v>
      </c>
      <c r="AV161" s="57">
        <v>0.4460480107313215</v>
      </c>
      <c r="AW161" s="57">
        <v>0.50159196389163474</v>
      </c>
      <c r="AX161" s="57">
        <v>0.92164070513507412</v>
      </c>
      <c r="AY161" s="57">
        <v>1.0027108984224702</v>
      </c>
      <c r="AZ161" s="57">
        <v>0.35839757640001701</v>
      </c>
      <c r="BA161" s="57">
        <v>1.8899999999999997E-2</v>
      </c>
      <c r="BB161" s="57" t="s">
        <v>281</v>
      </c>
      <c r="BC161" s="57">
        <v>1.0205719243398068</v>
      </c>
      <c r="BE161" s="81">
        <f t="shared" si="2"/>
        <v>0.80709430761115997</v>
      </c>
      <c r="BF161" s="57">
        <v>2.6699999999999995</v>
      </c>
    </row>
    <row r="162" spans="1:58" x14ac:dyDescent="0.25">
      <c r="A162" s="54">
        <v>1994</v>
      </c>
      <c r="B162" s="57">
        <v>1.9712736554054764</v>
      </c>
      <c r="C162" s="57">
        <v>1.3132060179636689</v>
      </c>
      <c r="D162" s="57">
        <v>3.3109565360355981</v>
      </c>
      <c r="E162" s="57">
        <v>3.3005460842503171</v>
      </c>
      <c r="F162" s="57">
        <v>5.6842324585931578</v>
      </c>
      <c r="G162" s="57">
        <v>5.9209585029026277</v>
      </c>
      <c r="H162" s="57">
        <v>6.0778160777216232</v>
      </c>
      <c r="I162" s="57">
        <v>3.6868680795929083</v>
      </c>
      <c r="J162" s="57">
        <v>6.384957138550976</v>
      </c>
      <c r="K162" s="57">
        <v>2.1022502444735998</v>
      </c>
      <c r="L162" s="57">
        <v>6.7759267925611191</v>
      </c>
      <c r="M162" s="57">
        <v>4.0718479622304953</v>
      </c>
      <c r="N162" s="57">
        <v>3.3727776054570957</v>
      </c>
      <c r="O162" s="57">
        <v>3.1089166606768472</v>
      </c>
      <c r="P162" s="57">
        <v>4.1026865551446381</v>
      </c>
      <c r="Q162" s="57">
        <v>2.3222319459757439</v>
      </c>
      <c r="R162" s="57">
        <v>2.6601874574167756</v>
      </c>
      <c r="S162" s="57">
        <v>3.324888493467518</v>
      </c>
      <c r="T162" s="57">
        <v>8.3336118395309744E-2</v>
      </c>
      <c r="U162" s="57">
        <v>4.1987823002729714</v>
      </c>
      <c r="V162" s="57" t="s">
        <v>281</v>
      </c>
      <c r="W162" s="57">
        <v>2.0758950785457349</v>
      </c>
      <c r="X162" s="57">
        <v>0.75845486410540042</v>
      </c>
      <c r="Y162" s="57">
        <v>0.8949468267637033</v>
      </c>
      <c r="Z162" s="57">
        <v>2.9227822851758085</v>
      </c>
      <c r="AA162" s="57">
        <v>4.2787599043778561</v>
      </c>
      <c r="AB162" s="57">
        <v>4.9922766900085627</v>
      </c>
      <c r="AC162" s="57">
        <v>3.0869999999999997</v>
      </c>
      <c r="AD162" s="57">
        <v>3.6986350057155857</v>
      </c>
      <c r="AE162" s="57">
        <v>1.7145246583751867</v>
      </c>
      <c r="AF162" s="57">
        <v>1.8979741709023896</v>
      </c>
      <c r="AG162" s="57">
        <v>1.2875451878415196</v>
      </c>
      <c r="AH162" s="57">
        <v>2.4764801656210187</v>
      </c>
      <c r="AI162" s="57">
        <v>1.3168121479095427</v>
      </c>
      <c r="AJ162" s="57">
        <v>2.4330344145691289</v>
      </c>
      <c r="AK162" s="57">
        <v>0.14255375578907059</v>
      </c>
      <c r="AL162" s="57">
        <v>0.2054181853662902</v>
      </c>
      <c r="AM162" s="57">
        <v>2.8342645840257386</v>
      </c>
      <c r="AN162" s="57">
        <v>0.39258168566345947</v>
      </c>
      <c r="AO162" s="57">
        <v>0.49557994374036074</v>
      </c>
      <c r="AP162" s="57">
        <v>0.19424516217613197</v>
      </c>
      <c r="AQ162" s="57">
        <v>0.50370943567588822</v>
      </c>
      <c r="AR162" s="57">
        <v>0.96412021318256191</v>
      </c>
      <c r="AS162" s="57">
        <v>1.260660559470821E-2</v>
      </c>
      <c r="AT162" s="57">
        <v>2.9671712643260042</v>
      </c>
      <c r="AU162" s="57">
        <v>0.19889567013860465</v>
      </c>
      <c r="AV162" s="57">
        <v>0.46074028337686607</v>
      </c>
      <c r="AW162" s="57">
        <v>0.47981933915849667</v>
      </c>
      <c r="AX162" s="57">
        <v>0.96514420414176338</v>
      </c>
      <c r="AY162" s="57">
        <v>0.9764661170415555</v>
      </c>
      <c r="AZ162" s="57">
        <v>0.42639247040206663</v>
      </c>
      <c r="BA162" s="57">
        <v>2.0699999999999996E-2</v>
      </c>
      <c r="BB162" s="57" t="s">
        <v>281</v>
      </c>
      <c r="BC162" s="57">
        <v>1.0329064057749751</v>
      </c>
      <c r="BE162" s="81">
        <f t="shared" si="2"/>
        <v>0.8021664059351642</v>
      </c>
      <c r="BF162" s="57">
        <v>2.75</v>
      </c>
    </row>
    <row r="163" spans="1:58" x14ac:dyDescent="0.25">
      <c r="A163" s="54">
        <v>1995</v>
      </c>
      <c r="B163" s="57">
        <v>1.9572036061160711</v>
      </c>
      <c r="C163" s="57">
        <v>1.275997413913402</v>
      </c>
      <c r="D163" s="57">
        <v>3.223709341262297</v>
      </c>
      <c r="E163" s="57">
        <v>3.3239198087033222</v>
      </c>
      <c r="F163" s="57">
        <v>5.676651022284644</v>
      </c>
      <c r="G163" s="57">
        <v>5.8028959214827056</v>
      </c>
      <c r="H163" s="57">
        <v>6.0079630610602095</v>
      </c>
      <c r="I163" s="57">
        <v>3.6275322071873539</v>
      </c>
      <c r="J163" s="57">
        <v>6.3101554347350106</v>
      </c>
      <c r="K163" s="57">
        <v>1.9982942851465606</v>
      </c>
      <c r="L163" s="57">
        <v>6.9385674559703343</v>
      </c>
      <c r="M163" s="57">
        <v>4.1173968446776765</v>
      </c>
      <c r="N163" s="57">
        <v>3.2296796930197731</v>
      </c>
      <c r="O163" s="57">
        <v>3.0063065605106685</v>
      </c>
      <c r="P163" s="57">
        <v>4.1956337768176661</v>
      </c>
      <c r="Q163" s="57">
        <v>2.3010413793103446</v>
      </c>
      <c r="R163" s="57">
        <v>2.6603380091850566</v>
      </c>
      <c r="S163" s="57">
        <v>3.3846248626167812</v>
      </c>
      <c r="T163" s="57">
        <v>0.22008307047953538</v>
      </c>
      <c r="U163" s="57">
        <v>3.7358878840116514</v>
      </c>
      <c r="V163" s="57" t="s">
        <v>281</v>
      </c>
      <c r="W163" s="57">
        <v>1.948209024769308</v>
      </c>
      <c r="X163" s="57">
        <v>1.2107029096690294</v>
      </c>
      <c r="Y163" s="57">
        <v>0.68243958528909932</v>
      </c>
      <c r="Z163" s="57">
        <v>2.9798382598533477</v>
      </c>
      <c r="AA163" s="57">
        <v>4.2299047232005336</v>
      </c>
      <c r="AB163" s="57">
        <v>4.8182474667193196</v>
      </c>
      <c r="AC163" s="57">
        <v>3.1544999999999996</v>
      </c>
      <c r="AD163" s="57">
        <v>3.6465612927036575</v>
      </c>
      <c r="AE163" s="57">
        <v>1.6228306328080693</v>
      </c>
      <c r="AF163" s="57">
        <v>2.2792242154251565</v>
      </c>
      <c r="AG163" s="57">
        <v>1.7008683938377749</v>
      </c>
      <c r="AH163" s="57">
        <v>2.5269666999477183</v>
      </c>
      <c r="AI163" s="57">
        <v>1.3348006004687087</v>
      </c>
      <c r="AJ163" s="57">
        <v>2.4536735027050218</v>
      </c>
      <c r="AK163" s="57">
        <v>0.16885027902405936</v>
      </c>
      <c r="AL163" s="57">
        <v>0.2326322731086074</v>
      </c>
      <c r="AM163" s="57">
        <v>2.7707810352736595</v>
      </c>
      <c r="AN163" s="57">
        <v>0.37084838970282341</v>
      </c>
      <c r="AO163" s="57">
        <v>0.54672945330889144</v>
      </c>
      <c r="AP163" s="57">
        <v>0.20382246095785012</v>
      </c>
      <c r="AQ163" s="57">
        <v>0.56311067966064621</v>
      </c>
      <c r="AR163" s="57">
        <v>0.76612114955198485</v>
      </c>
      <c r="AS163" s="57">
        <v>1.2674291752959617E-2</v>
      </c>
      <c r="AT163" s="57">
        <v>2.7118156568839686</v>
      </c>
      <c r="AU163" s="57">
        <v>0.32352765281507323</v>
      </c>
      <c r="AV163" s="57">
        <v>0.47590114031187741</v>
      </c>
      <c r="AW163" s="57">
        <v>0.52405897939301338</v>
      </c>
      <c r="AX163" s="57">
        <v>0.97963635580432318</v>
      </c>
      <c r="AY163" s="57">
        <v>0.88342496811676341</v>
      </c>
      <c r="AZ163" s="57">
        <v>0.51727549391641725</v>
      </c>
      <c r="BA163" s="57">
        <v>2.2499999999999999E-2</v>
      </c>
      <c r="BB163" s="57" t="s">
        <v>281</v>
      </c>
      <c r="BC163" s="57">
        <v>1.0572171665163208</v>
      </c>
      <c r="BE163" s="81">
        <f t="shared" si="2"/>
        <v>0.79012916523159438</v>
      </c>
      <c r="BF163" s="57">
        <v>2.75</v>
      </c>
    </row>
    <row r="164" spans="1:58" x14ac:dyDescent="0.25">
      <c r="A164" s="54">
        <v>1996</v>
      </c>
      <c r="B164" s="57">
        <v>1.9764184949233117</v>
      </c>
      <c r="C164" s="57">
        <v>1.2119412671005179</v>
      </c>
      <c r="D164" s="57">
        <v>3.1962446209127435</v>
      </c>
      <c r="E164" s="57">
        <v>3.2929040930177722</v>
      </c>
      <c r="F164" s="57">
        <v>5.5958340858892903</v>
      </c>
      <c r="G164" s="57">
        <v>5.6768254120062283</v>
      </c>
      <c r="H164" s="57">
        <v>5.8847275731459003</v>
      </c>
      <c r="I164" s="57">
        <v>3.5894977976059002</v>
      </c>
      <c r="J164" s="57">
        <v>6.1271761818674229</v>
      </c>
      <c r="K164" s="57">
        <v>1.9476553721653294</v>
      </c>
      <c r="L164" s="57">
        <v>7.2838942925209569</v>
      </c>
      <c r="M164" s="57">
        <v>4.1224813298929277</v>
      </c>
      <c r="N164" s="57">
        <v>2.9594168092342561</v>
      </c>
      <c r="O164" s="57">
        <v>2.9048400023031644</v>
      </c>
      <c r="P164" s="57">
        <v>4.2605248363566046</v>
      </c>
      <c r="Q164" s="57">
        <v>2.3344617705690465</v>
      </c>
      <c r="R164" s="57">
        <v>2.6688329843536711</v>
      </c>
      <c r="S164" s="57">
        <v>3.3572963109382177</v>
      </c>
      <c r="T164" s="57">
        <v>0.13722793028777652</v>
      </c>
      <c r="U164" s="57">
        <v>3.5297443500980092</v>
      </c>
      <c r="V164" s="57" t="s">
        <v>281</v>
      </c>
      <c r="W164" s="57">
        <v>1.7904657277226099</v>
      </c>
      <c r="X164" s="57">
        <v>1.1974658280734052</v>
      </c>
      <c r="Y164" s="57">
        <v>0.61360889336955315</v>
      </c>
      <c r="Z164" s="57">
        <v>3.115193317488393</v>
      </c>
      <c r="AA164" s="57">
        <v>4.1797242675877531</v>
      </c>
      <c r="AB164" s="57">
        <v>4.6939411213490843</v>
      </c>
      <c r="AC164" s="57">
        <v>3.4523969391014462</v>
      </c>
      <c r="AD164" s="57">
        <v>3.6469322184560817</v>
      </c>
      <c r="AE164" s="57">
        <v>1.6929507443626763</v>
      </c>
      <c r="AF164" s="57">
        <v>2.3136145392967093</v>
      </c>
      <c r="AG164" s="57">
        <v>1.7227836839609281</v>
      </c>
      <c r="AH164" s="57">
        <v>2.6523488136127424</v>
      </c>
      <c r="AI164" s="57">
        <v>1.2241830501407232</v>
      </c>
      <c r="AJ164" s="57">
        <v>2.4401097050606126</v>
      </c>
      <c r="AK164" s="57">
        <v>0.17149667383923037</v>
      </c>
      <c r="AL164" s="57">
        <v>0.18402108046128454</v>
      </c>
      <c r="AM164" s="57">
        <v>2.7716761574942663</v>
      </c>
      <c r="AN164" s="57">
        <v>0.36209111114051939</v>
      </c>
      <c r="AO164" s="57">
        <v>0.56472617337965414</v>
      </c>
      <c r="AP164" s="57">
        <v>0.19597414343885028</v>
      </c>
      <c r="AQ164" s="57">
        <v>0.69899254095468388</v>
      </c>
      <c r="AR164" s="57">
        <v>0.7175426859529217</v>
      </c>
      <c r="AS164" s="57">
        <v>1.9107072476718827E-2</v>
      </c>
      <c r="AT164" s="57">
        <v>2.7311449150941836</v>
      </c>
      <c r="AU164" s="57">
        <v>0.37078662725577183</v>
      </c>
      <c r="AV164" s="57">
        <v>0.47868543264927843</v>
      </c>
      <c r="AW164" s="57">
        <v>0.52024974515741029</v>
      </c>
      <c r="AX164" s="57">
        <v>0.96872198942223753</v>
      </c>
      <c r="AY164" s="57">
        <v>0.81827399634609077</v>
      </c>
      <c r="AZ164" s="57">
        <v>0.5956257142424134</v>
      </c>
      <c r="BA164" s="57">
        <v>2.2949999999999998E-2</v>
      </c>
      <c r="BB164" s="57" t="s">
        <v>281</v>
      </c>
      <c r="BC164" s="57">
        <v>1.0840260314566772</v>
      </c>
      <c r="BE164" s="81">
        <f t="shared" si="2"/>
        <v>0.79265038167616919</v>
      </c>
      <c r="BF164" s="57">
        <v>2.879999999999999</v>
      </c>
    </row>
    <row r="165" spans="1:58" x14ac:dyDescent="0.25">
      <c r="A165" s="54">
        <v>1997</v>
      </c>
      <c r="B165" s="57">
        <v>1.8503128600571797</v>
      </c>
      <c r="C165" s="57">
        <v>1.2848700624991241</v>
      </c>
      <c r="D165" s="57">
        <v>3.2190307039709882</v>
      </c>
      <c r="E165" s="57">
        <v>3.327489128282068</v>
      </c>
      <c r="F165" s="57">
        <v>5.5242356201668068</v>
      </c>
      <c r="G165" s="57">
        <v>5.5964371204205792</v>
      </c>
      <c r="H165" s="57">
        <v>5.6877476551026431</v>
      </c>
      <c r="I165" s="57">
        <v>3.6623708560281854</v>
      </c>
      <c r="J165" s="57">
        <v>6.0922609038660536</v>
      </c>
      <c r="K165" s="57">
        <v>1.9472737856973221</v>
      </c>
      <c r="L165" s="57">
        <v>7.6765674338407086</v>
      </c>
      <c r="M165" s="57">
        <v>4.2099455651742854</v>
      </c>
      <c r="N165" s="57">
        <v>3.0831310066695989</v>
      </c>
      <c r="O165" s="57">
        <v>2.8059938540284621</v>
      </c>
      <c r="P165" s="57">
        <v>4.2472594143997888</v>
      </c>
      <c r="Q165" s="57">
        <v>2.3386261707492793</v>
      </c>
      <c r="R165" s="57">
        <v>1.9187530346302357</v>
      </c>
      <c r="S165" s="57">
        <v>3.629339152011529</v>
      </c>
      <c r="T165" s="57">
        <v>0.11491746975931996</v>
      </c>
      <c r="U165" s="57">
        <v>3.4339517498707561</v>
      </c>
      <c r="V165" s="57" t="s">
        <v>281</v>
      </c>
      <c r="W165" s="57">
        <v>1.7036221993693317</v>
      </c>
      <c r="X165" s="57">
        <v>1.2459047286800564</v>
      </c>
      <c r="Y165" s="57">
        <v>0.63385765355945445</v>
      </c>
      <c r="Z165" s="57">
        <v>3.3939512398458529</v>
      </c>
      <c r="AA165" s="57">
        <v>4.1239286336009302</v>
      </c>
      <c r="AB165" s="57">
        <v>3.4090308259176338</v>
      </c>
      <c r="AC165" s="57">
        <v>3.3898799923316743</v>
      </c>
      <c r="AD165" s="57">
        <v>3.619404986454581</v>
      </c>
      <c r="AE165" s="57">
        <v>1.841464090840464</v>
      </c>
      <c r="AF165" s="57">
        <v>2.3062932863473682</v>
      </c>
      <c r="AG165" s="57">
        <v>1.4185574990375749</v>
      </c>
      <c r="AH165" s="57">
        <v>2.3835794406609958</v>
      </c>
      <c r="AI165" s="57">
        <v>1.2556921829120551</v>
      </c>
      <c r="AJ165" s="57">
        <v>2.3650671521963531</v>
      </c>
      <c r="AK165" s="57">
        <v>0.16821530563859974</v>
      </c>
      <c r="AL165" s="57">
        <v>0.12832699231826891</v>
      </c>
      <c r="AM165" s="57">
        <v>2.8715360826313212</v>
      </c>
      <c r="AN165" s="57">
        <v>0.42077739797623148</v>
      </c>
      <c r="AO165" s="57">
        <v>0.64373746235164164</v>
      </c>
      <c r="AP165" s="57">
        <v>0.19329355612057811</v>
      </c>
      <c r="AQ165" s="57">
        <v>0.67374364558910238</v>
      </c>
      <c r="AR165" s="57">
        <v>0.76288293663805484</v>
      </c>
      <c r="AS165" s="57">
        <v>1.9213836591801581E-2</v>
      </c>
      <c r="AT165" s="57">
        <v>2.6480048875279607</v>
      </c>
      <c r="AU165" s="57">
        <v>0.27976649381113533</v>
      </c>
      <c r="AV165" s="57">
        <v>0.52744863760586924</v>
      </c>
      <c r="AW165" s="57">
        <v>0.52229766230218433</v>
      </c>
      <c r="AX165" s="57">
        <v>1.0314591978257215</v>
      </c>
      <c r="AY165" s="57">
        <v>0.76773074961754217</v>
      </c>
      <c r="AZ165" s="57">
        <v>0.71226056771612234</v>
      </c>
      <c r="BA165" s="57">
        <v>2.6099999999999998E-2</v>
      </c>
      <c r="BB165" s="57" t="s">
        <v>281</v>
      </c>
      <c r="BC165" s="57">
        <v>1.0709284668477241</v>
      </c>
      <c r="BE165" s="81">
        <f t="shared" si="2"/>
        <v>0.79929258845028539</v>
      </c>
      <c r="BF165" s="57">
        <v>2.9499999999999997</v>
      </c>
    </row>
    <row r="166" spans="1:58" x14ac:dyDescent="0.25">
      <c r="A166" s="54">
        <v>1998</v>
      </c>
      <c r="B166" s="57">
        <v>1.926320040788007</v>
      </c>
      <c r="C166" s="57">
        <v>1.3570553925635056</v>
      </c>
      <c r="D166" s="57">
        <v>3.1669715864655705</v>
      </c>
      <c r="E166" s="57">
        <v>3.3348805340150931</v>
      </c>
      <c r="F166" s="57">
        <v>5.624039637214894</v>
      </c>
      <c r="G166" s="57">
        <v>5.4662231229785245</v>
      </c>
      <c r="H166" s="57">
        <v>5.2537023805876482</v>
      </c>
      <c r="I166" s="57">
        <v>3.5675677793440981</v>
      </c>
      <c r="J166" s="57">
        <v>5.914230245106082</v>
      </c>
      <c r="K166" s="57">
        <v>2.0983440081951064</v>
      </c>
      <c r="L166" s="57">
        <v>7.7124999465727413</v>
      </c>
      <c r="M166" s="57">
        <v>4.1188397517594861</v>
      </c>
      <c r="N166" s="57">
        <v>2.8691076686615689</v>
      </c>
      <c r="O166" s="57">
        <v>2.9069309981477929</v>
      </c>
      <c r="P166" s="57">
        <v>4.3329139732076642</v>
      </c>
      <c r="Q166" s="57">
        <v>2.2419204691977077</v>
      </c>
      <c r="R166" s="57">
        <v>1.6607395425539759</v>
      </c>
      <c r="S166" s="57">
        <v>3.6037369243344375</v>
      </c>
      <c r="T166" s="57">
        <v>0.10784955989284586</v>
      </c>
      <c r="U166" s="57">
        <v>3.4176716467255277</v>
      </c>
      <c r="V166" s="57" t="s">
        <v>281</v>
      </c>
      <c r="W166" s="57">
        <v>2.2251786358222203</v>
      </c>
      <c r="X166" s="57">
        <v>1.2944239338011219</v>
      </c>
      <c r="Y166" s="57">
        <v>0.69572676765242392</v>
      </c>
      <c r="Z166" s="57">
        <v>3.4181104007212237</v>
      </c>
      <c r="AA166" s="57">
        <v>4.0614327515737072</v>
      </c>
      <c r="AB166" s="57">
        <v>3.3883554873263857</v>
      </c>
      <c r="AC166" s="57">
        <v>3.3698941733475123</v>
      </c>
      <c r="AD166" s="57">
        <v>3.6253245968136407</v>
      </c>
      <c r="AE166" s="57">
        <v>1.7468840159205177</v>
      </c>
      <c r="AF166" s="57">
        <v>2.2840663572897921</v>
      </c>
      <c r="AG166" s="57">
        <v>1.3663107733783337</v>
      </c>
      <c r="AH166" s="57">
        <v>2.4227366357345477</v>
      </c>
      <c r="AI166" s="57">
        <v>1.2492998401632152</v>
      </c>
      <c r="AJ166" s="57">
        <v>2.3566454466667413</v>
      </c>
      <c r="AK166" s="57">
        <v>0.1649237680339902</v>
      </c>
      <c r="AL166" s="57">
        <v>0.24029594307600097</v>
      </c>
      <c r="AM166" s="57">
        <v>2.8530966305749064</v>
      </c>
      <c r="AN166" s="57">
        <v>0.43275894223447142</v>
      </c>
      <c r="AO166" s="57">
        <v>0.58716584502176961</v>
      </c>
      <c r="AP166" s="57">
        <v>0.19593627951170309</v>
      </c>
      <c r="AQ166" s="57">
        <v>0.61098258665767691</v>
      </c>
      <c r="AR166" s="57">
        <v>0.7838566480517265</v>
      </c>
      <c r="AS166" s="57">
        <v>1.9330132287766418E-2</v>
      </c>
      <c r="AT166" s="57">
        <v>2.4361516571980979</v>
      </c>
      <c r="AU166" s="57">
        <v>0.20353669746287995</v>
      </c>
      <c r="AV166" s="57">
        <v>0.55758198092378464</v>
      </c>
      <c r="AW166" s="57">
        <v>0.5182401132020934</v>
      </c>
      <c r="AX166" s="57">
        <v>1.0275221594991881</v>
      </c>
      <c r="AY166" s="57">
        <v>0.87522302356562087</v>
      </c>
      <c r="AZ166" s="57">
        <v>0.77835708930852787</v>
      </c>
      <c r="BA166" s="57">
        <v>2.7E-2</v>
      </c>
      <c r="BB166" s="57" t="s">
        <v>281</v>
      </c>
      <c r="BC166" s="57">
        <v>1.0507021700856005</v>
      </c>
      <c r="BE166" s="81">
        <f t="shared" si="2"/>
        <v>0.79008990708791316</v>
      </c>
      <c r="BF166" s="57">
        <v>3.17</v>
      </c>
    </row>
    <row r="167" spans="1:58" x14ac:dyDescent="0.25">
      <c r="A167" s="54">
        <v>1999</v>
      </c>
      <c r="B167" s="57">
        <v>1.9377482762051468</v>
      </c>
      <c r="C167" s="57">
        <v>1.3686563090827548</v>
      </c>
      <c r="D167" s="57">
        <v>3.2552668190625154</v>
      </c>
      <c r="E167" s="57">
        <v>3.4500177569685291</v>
      </c>
      <c r="F167" s="57">
        <v>5.6413614271059078</v>
      </c>
      <c r="G167" s="57">
        <v>5.572042321503325</v>
      </c>
      <c r="H167" s="57">
        <v>5.100299469296945</v>
      </c>
      <c r="I167" s="57">
        <v>3.5448663679734067</v>
      </c>
      <c r="J167" s="57">
        <v>6.3891167094809669</v>
      </c>
      <c r="K167" s="57">
        <v>2.1481509440996311</v>
      </c>
      <c r="L167" s="57">
        <v>7.7720958895788419</v>
      </c>
      <c r="M167" s="57">
        <v>4.1424350893635715</v>
      </c>
      <c r="N167" s="57">
        <v>2.9724723828168655</v>
      </c>
      <c r="O167" s="57">
        <v>2.8031907519476822</v>
      </c>
      <c r="P167" s="57">
        <v>4.2424744911094177</v>
      </c>
      <c r="Q167" s="57">
        <v>2.3038905058781616</v>
      </c>
      <c r="R167" s="57">
        <v>1.6689604819787978</v>
      </c>
      <c r="S167" s="57">
        <v>3.7598216097718877</v>
      </c>
      <c r="T167" s="57">
        <v>0.13179338337802946</v>
      </c>
      <c r="U167" s="57">
        <v>3.4011696353560161</v>
      </c>
      <c r="V167" s="57" t="s">
        <v>281</v>
      </c>
      <c r="W167" s="57">
        <v>2.5015966643510215</v>
      </c>
      <c r="X167" s="57">
        <v>1.4097416075301052</v>
      </c>
      <c r="Y167" s="57">
        <v>0.85753443586140576</v>
      </c>
      <c r="Z167" s="57">
        <v>3.4502323757149953</v>
      </c>
      <c r="AA167" s="57">
        <v>3.9983478158451695</v>
      </c>
      <c r="AB167" s="57">
        <v>3.4007696027380869</v>
      </c>
      <c r="AC167" s="57">
        <v>3.4631737821945321</v>
      </c>
      <c r="AD167" s="57">
        <v>3.663125952365093</v>
      </c>
      <c r="AE167" s="57">
        <v>1.6658686455749858</v>
      </c>
      <c r="AF167" s="57">
        <v>2.4700202432428902</v>
      </c>
      <c r="AG167" s="57">
        <v>1.6138918241877778</v>
      </c>
      <c r="AH167" s="57">
        <v>2.4754758063766675</v>
      </c>
      <c r="AI167" s="57">
        <v>1.0998805373180698</v>
      </c>
      <c r="AJ167" s="57">
        <v>2.3511841980193648</v>
      </c>
      <c r="AK167" s="57">
        <v>0.14209021804217276</v>
      </c>
      <c r="AL167" s="57">
        <v>0.19057100923515746</v>
      </c>
      <c r="AM167" s="57">
        <v>2.841782615209576</v>
      </c>
      <c r="AN167" s="57">
        <v>0.49386064668762203</v>
      </c>
      <c r="AO167" s="57">
        <v>0.53647086086275664</v>
      </c>
      <c r="AP167" s="57">
        <v>0.19939325734015073</v>
      </c>
      <c r="AQ167" s="57">
        <v>0.7415587439460285</v>
      </c>
      <c r="AR167" s="57">
        <v>0.80462994068922689</v>
      </c>
      <c r="AS167" s="57">
        <v>1.9453072711209093E-2</v>
      </c>
      <c r="AT167" s="57">
        <v>2.2988370642396725</v>
      </c>
      <c r="AU167" s="57">
        <v>0.14175363556738202</v>
      </c>
      <c r="AV167" s="57">
        <v>0.5620249950875611</v>
      </c>
      <c r="AW167" s="57">
        <v>0.52041651119152221</v>
      </c>
      <c r="AX167" s="57">
        <v>1.016704045052911</v>
      </c>
      <c r="AY167" s="57">
        <v>0.83541133038603521</v>
      </c>
      <c r="AZ167" s="57">
        <v>0.77723788445446262</v>
      </c>
      <c r="BA167" s="57">
        <v>2.9249999999999998E-2</v>
      </c>
      <c r="BB167" s="57" t="s">
        <v>281</v>
      </c>
      <c r="BC167" s="57">
        <v>1.0902519180675145</v>
      </c>
      <c r="BE167" s="81">
        <f t="shared" si="2"/>
        <v>0.78919155037317112</v>
      </c>
      <c r="BF167" s="57">
        <v>2.8399999999999994</v>
      </c>
    </row>
    <row r="168" spans="1:58" x14ac:dyDescent="0.25">
      <c r="A168" s="54">
        <v>2000</v>
      </c>
      <c r="B168" s="57">
        <v>1.6891530335745959</v>
      </c>
      <c r="C168" s="57">
        <v>1.4244889648823984</v>
      </c>
      <c r="D168" s="57">
        <v>3.1486350398692373</v>
      </c>
      <c r="E168" s="57">
        <v>3.5711513396349059</v>
      </c>
      <c r="F168" s="57">
        <v>5.6547515030591011</v>
      </c>
      <c r="G168" s="57">
        <v>5.644271964125787</v>
      </c>
      <c r="H168" s="57">
        <v>4.6962648926583563</v>
      </c>
      <c r="I168" s="57">
        <v>3.4948955873857783</v>
      </c>
      <c r="J168" s="57">
        <v>6.0586683124893419</v>
      </c>
      <c r="K168" s="57">
        <v>2.0359045874594583</v>
      </c>
      <c r="L168" s="57">
        <v>6.2976841055191972</v>
      </c>
      <c r="M168" s="57">
        <v>4.0683271439978004</v>
      </c>
      <c r="N168" s="57">
        <v>2.2023604632111033</v>
      </c>
      <c r="O168" s="57">
        <v>2.7988589034134068</v>
      </c>
      <c r="P168" s="57">
        <v>4.0313491061947477</v>
      </c>
      <c r="Q168" s="57">
        <v>2.3406475279106855</v>
      </c>
      <c r="R168" s="57">
        <v>2.521357467208944</v>
      </c>
      <c r="S168" s="57">
        <v>4.2000482648263615</v>
      </c>
      <c r="T168" s="57">
        <v>0.32015333741852553</v>
      </c>
      <c r="U168" s="57">
        <v>3.5768273981286614</v>
      </c>
      <c r="V168" s="57">
        <v>0.36741533621729805</v>
      </c>
      <c r="W168" s="57">
        <v>2.5907184304989523</v>
      </c>
      <c r="X168" s="57">
        <v>1.7822912010984073</v>
      </c>
      <c r="Y168" s="57">
        <v>1.062931437069536</v>
      </c>
      <c r="Z168" s="57">
        <v>3.6612107685227784</v>
      </c>
      <c r="AA168" s="57">
        <v>4.0133666548852744</v>
      </c>
      <c r="AB168" s="57">
        <v>3.2601307282003682</v>
      </c>
      <c r="AC168" s="57">
        <v>3.4757712054491625</v>
      </c>
      <c r="AD168" s="57">
        <v>3.6378565830687806</v>
      </c>
      <c r="AE168" s="57">
        <v>1.2890716021403905</v>
      </c>
      <c r="AF168" s="57">
        <v>2.3416358193382409</v>
      </c>
      <c r="AG168" s="57">
        <v>1.3146019333574057</v>
      </c>
      <c r="AH168" s="57">
        <v>2.4110767096382908</v>
      </c>
      <c r="AI168" s="57">
        <v>1.0335028522452048</v>
      </c>
      <c r="AJ168" s="57">
        <v>2.3170107782481275</v>
      </c>
      <c r="AK168" s="57">
        <v>7.8873146954008447E-2</v>
      </c>
      <c r="AL168" s="57">
        <v>0.13950604397767327</v>
      </c>
      <c r="AM168" s="57">
        <v>2.5206819049843228</v>
      </c>
      <c r="AN168" s="57">
        <v>0.5637333913994621</v>
      </c>
      <c r="AO168" s="57">
        <v>0.52650215273764589</v>
      </c>
      <c r="AP168" s="57">
        <v>0.188615481356251</v>
      </c>
      <c r="AQ168" s="57">
        <v>0.69689426642245789</v>
      </c>
      <c r="AR168" s="57">
        <v>0.8244827834779056</v>
      </c>
      <c r="AS168" s="57">
        <v>4.5687154472151617E-2</v>
      </c>
      <c r="AT168" s="57">
        <v>2.1343915468430645</v>
      </c>
      <c r="AU168" s="57">
        <v>0.18179305726687178</v>
      </c>
      <c r="AV168" s="57">
        <v>0.30007706627310848</v>
      </c>
      <c r="AW168" s="57">
        <v>0.72573640126074412</v>
      </c>
      <c r="AX168" s="57">
        <v>1.0131311248086243</v>
      </c>
      <c r="AY168" s="57">
        <v>0.9</v>
      </c>
      <c r="AZ168" s="57">
        <v>0.85907018852735417</v>
      </c>
      <c r="BA168" s="57">
        <v>3.1499999999999993E-2</v>
      </c>
      <c r="BB168" s="57" t="s">
        <v>281</v>
      </c>
      <c r="BC168" s="57">
        <v>1.0735243132904029</v>
      </c>
      <c r="BE168" s="81">
        <f t="shared" si="2"/>
        <v>0.76986719790477409</v>
      </c>
      <c r="BF168" s="57">
        <v>2.9299999999999997</v>
      </c>
    </row>
    <row r="169" spans="1:58" x14ac:dyDescent="0.25">
      <c r="A169" s="54">
        <v>2001</v>
      </c>
      <c r="B169" s="57">
        <v>1.747169238284602</v>
      </c>
      <c r="C169" s="57">
        <v>1.4716961712672647</v>
      </c>
      <c r="D169" s="57">
        <v>3.0720151847807879</v>
      </c>
      <c r="E169" s="57">
        <v>3.7852487305603075</v>
      </c>
      <c r="F169" s="57">
        <v>5.5030966308752483</v>
      </c>
      <c r="G169" s="57">
        <v>5.590858359316452</v>
      </c>
      <c r="H169" s="57">
        <v>4.536266316490269</v>
      </c>
      <c r="I169" s="57">
        <v>3.5878726154192191</v>
      </c>
      <c r="J169" s="57">
        <v>5.6854119679875428</v>
      </c>
      <c r="K169" s="57">
        <v>1.9969298621212925</v>
      </c>
      <c r="L169" s="57">
        <v>6.2259300589836251</v>
      </c>
      <c r="M169" s="57">
        <v>3.9717775901599164</v>
      </c>
      <c r="N169" s="57">
        <v>2.2113829789007182</v>
      </c>
      <c r="O169" s="57">
        <v>2.7972367987784734</v>
      </c>
      <c r="P169" s="57">
        <v>4.1055941297131815</v>
      </c>
      <c r="Q169" s="57">
        <v>2.3126409996473902</v>
      </c>
      <c r="R169" s="57">
        <v>2.7298202268603595</v>
      </c>
      <c r="S169" s="57">
        <v>4.3095158443113224</v>
      </c>
      <c r="T169" s="57">
        <v>0.35436970964602388</v>
      </c>
      <c r="U169" s="57">
        <v>3.5494796085244404</v>
      </c>
      <c r="V169" s="57">
        <v>0.49589960418183476</v>
      </c>
      <c r="W169" s="57">
        <v>2.5537656451683697</v>
      </c>
      <c r="X169" s="57">
        <v>2.165834369307805</v>
      </c>
      <c r="Y169" s="57">
        <v>1.2624970205417148</v>
      </c>
      <c r="Z169" s="57">
        <v>3.6683989066008911</v>
      </c>
      <c r="AA169" s="57">
        <v>3.2387337985405344</v>
      </c>
      <c r="AB169" s="57">
        <v>3.2390377769003038</v>
      </c>
      <c r="AC169" s="57">
        <v>3.4087289728349419</v>
      </c>
      <c r="AD169" s="57">
        <v>3.6774807636137585</v>
      </c>
      <c r="AE169" s="57">
        <v>1.373051389540048</v>
      </c>
      <c r="AF169" s="57">
        <v>2.3626273286990522</v>
      </c>
      <c r="AG169" s="57">
        <v>1.3149633757838735</v>
      </c>
      <c r="AH169" s="57">
        <v>2.4116061830549751</v>
      </c>
      <c r="AI169" s="57">
        <v>0.89946746796299082</v>
      </c>
      <c r="AJ169" s="57">
        <v>2.1257562263345955</v>
      </c>
      <c r="AK169" s="57">
        <v>6.6932364091211644E-2</v>
      </c>
      <c r="AL169" s="57">
        <v>0.15448305617611144</v>
      </c>
      <c r="AM169" s="57">
        <v>2.4401521594460407</v>
      </c>
      <c r="AN169" s="57">
        <v>0.53474370418308481</v>
      </c>
      <c r="AO169" s="57">
        <v>0.51564724004833618</v>
      </c>
      <c r="AP169" s="57">
        <v>0.19494803354259713</v>
      </c>
      <c r="AQ169" s="57">
        <v>0.70490280145960893</v>
      </c>
      <c r="AR169" s="57">
        <v>0.84458251705252319</v>
      </c>
      <c r="AS169" s="57">
        <v>4.5937553113586181E-2</v>
      </c>
      <c r="AT169" s="57">
        <v>1.890927237393788</v>
      </c>
      <c r="AU169" s="57">
        <v>0.1590246338297179</v>
      </c>
      <c r="AV169" s="57">
        <v>0.2753583867001263</v>
      </c>
      <c r="AW169" s="57">
        <v>0.69159901418117542</v>
      </c>
      <c r="AX169" s="57">
        <v>1.0602416014755618</v>
      </c>
      <c r="AY169" s="57">
        <v>0.8999999999999998</v>
      </c>
      <c r="AZ169" s="57">
        <v>0.93277375348589009</v>
      </c>
      <c r="BA169" s="57">
        <v>3.15E-2</v>
      </c>
      <c r="BB169" s="57" t="s">
        <v>281</v>
      </c>
      <c r="BC169" s="57">
        <v>1.0670479833404509</v>
      </c>
      <c r="BE169" s="81">
        <f t="shared" si="2"/>
        <v>0.75612411395792356</v>
      </c>
      <c r="BF169" s="57">
        <v>2.82</v>
      </c>
    </row>
    <row r="170" spans="1:58" x14ac:dyDescent="0.25">
      <c r="A170" s="54">
        <v>2002</v>
      </c>
      <c r="B170" s="57">
        <v>1.8300870086019527</v>
      </c>
      <c r="C170" s="57">
        <v>1.4302409746437157</v>
      </c>
      <c r="D170" s="57">
        <v>3.0179826323542773</v>
      </c>
      <c r="E170" s="57">
        <v>3.5683298943327073</v>
      </c>
      <c r="F170" s="57">
        <v>5.346150109339451</v>
      </c>
      <c r="G170" s="57">
        <v>5.623768206303291</v>
      </c>
      <c r="H170" s="57">
        <v>4.457714951109871</v>
      </c>
      <c r="I170" s="57">
        <v>3.6439136627973383</v>
      </c>
      <c r="J170" s="57">
        <v>5.6659037725713866</v>
      </c>
      <c r="K170" s="57">
        <v>2.0249509684863445</v>
      </c>
      <c r="L170" s="57">
        <v>6.0856443593062783</v>
      </c>
      <c r="M170" s="57">
        <v>3.9397338065191141</v>
      </c>
      <c r="N170" s="57">
        <v>2.2161500932607345</v>
      </c>
      <c r="O170" s="57">
        <v>2.7048842963151523</v>
      </c>
      <c r="P170" s="57">
        <v>4.1576344931054718</v>
      </c>
      <c r="Q170" s="57">
        <v>2.2223782753692234</v>
      </c>
      <c r="R170" s="57">
        <v>2.5404446187377414</v>
      </c>
      <c r="S170" s="57">
        <v>4.1537552336733334</v>
      </c>
      <c r="T170" s="57">
        <v>0.39716444560943109</v>
      </c>
      <c r="U170" s="57">
        <v>3.6359790053189895</v>
      </c>
      <c r="V170" s="57">
        <v>0.67529583898212597</v>
      </c>
      <c r="W170" s="57">
        <v>2.7863754959017513</v>
      </c>
      <c r="X170" s="57">
        <v>2.4251226212387627</v>
      </c>
      <c r="Y170" s="57">
        <v>1.4640358406502605</v>
      </c>
      <c r="Z170" s="57">
        <v>2.2004878551097065</v>
      </c>
      <c r="AA170" s="57">
        <v>3.9559971251936856</v>
      </c>
      <c r="AB170" s="57">
        <v>3.2948074801283154</v>
      </c>
      <c r="AC170" s="57">
        <v>3.4209605539010526</v>
      </c>
      <c r="AD170" s="57">
        <v>3.6838294198198032</v>
      </c>
      <c r="AE170" s="57">
        <v>1.5074130912914945</v>
      </c>
      <c r="AF170" s="57">
        <v>2.3632841316543742</v>
      </c>
      <c r="AG170" s="57">
        <v>1.3087215805599601</v>
      </c>
      <c r="AH170" s="57">
        <v>2.3920797926845463</v>
      </c>
      <c r="AI170" s="57">
        <v>0.75718033397665108</v>
      </c>
      <c r="AJ170" s="57">
        <v>1.0722989817194146</v>
      </c>
      <c r="AK170" s="57">
        <v>0.11569241128581216</v>
      </c>
      <c r="AL170" s="57">
        <v>0.16277972700783919</v>
      </c>
      <c r="AM170" s="57">
        <v>2.4505888381434926</v>
      </c>
      <c r="AN170" s="57">
        <v>0.57005953342162996</v>
      </c>
      <c r="AO170" s="57">
        <v>0.5399330197508132</v>
      </c>
      <c r="AP170" s="57">
        <v>0.19796891796762683</v>
      </c>
      <c r="AQ170" s="57">
        <v>0.74498908724908819</v>
      </c>
      <c r="AR170" s="57">
        <v>0.86506776512034944</v>
      </c>
      <c r="AS170" s="57">
        <v>4.6205813210616224E-2</v>
      </c>
      <c r="AT170" s="57">
        <v>1.6891646488683516</v>
      </c>
      <c r="AU170" s="57">
        <v>0.15976813047627664</v>
      </c>
      <c r="AV170" s="57">
        <v>0.27772168050126517</v>
      </c>
      <c r="AW170" s="57">
        <v>0.6882818649518917</v>
      </c>
      <c r="AX170" s="57">
        <v>1.170682541193413</v>
      </c>
      <c r="AY170" s="57">
        <v>0.89999999999999991</v>
      </c>
      <c r="AZ170" s="57">
        <v>0.99894636093333644</v>
      </c>
      <c r="BA170" s="57">
        <v>3.15E-2</v>
      </c>
      <c r="BB170" s="57" t="s">
        <v>281</v>
      </c>
      <c r="BC170" s="57">
        <v>1.0047148712070348</v>
      </c>
      <c r="BE170" s="81">
        <f t="shared" si="2"/>
        <v>0.75651696085091369</v>
      </c>
      <c r="BF170" s="57">
        <v>2.89</v>
      </c>
    </row>
    <row r="171" spans="1:58" x14ac:dyDescent="0.25">
      <c r="A171" s="54">
        <v>2003</v>
      </c>
      <c r="B171" s="57">
        <v>1.8644985115880992</v>
      </c>
      <c r="C171" s="57">
        <v>1.5198700758038928</v>
      </c>
      <c r="D171" s="57">
        <v>3.0125375820563414</v>
      </c>
      <c r="E171" s="57">
        <v>3.8277039980759962</v>
      </c>
      <c r="F171" s="57">
        <v>5.3536986359769418</v>
      </c>
      <c r="G171" s="57">
        <v>5.6916663940539802</v>
      </c>
      <c r="H171" s="57">
        <v>4.4455077129553375</v>
      </c>
      <c r="I171" s="57">
        <v>3.5988875254097268</v>
      </c>
      <c r="J171" s="57">
        <v>5.4795978587819265</v>
      </c>
      <c r="K171" s="57">
        <v>1.915946127446011</v>
      </c>
      <c r="L171" s="57">
        <v>5.81911843544533</v>
      </c>
      <c r="M171" s="57">
        <v>3.9240943784377578</v>
      </c>
      <c r="N171" s="57">
        <v>2.3012167158689918</v>
      </c>
      <c r="O171" s="57">
        <v>2.8039830156787526</v>
      </c>
      <c r="P171" s="57">
        <v>4.2106444394176163</v>
      </c>
      <c r="Q171" s="57">
        <v>2.1605524822695035</v>
      </c>
      <c r="R171" s="57">
        <v>2.828267795131111</v>
      </c>
      <c r="S171" s="57">
        <v>4.2845483545353122</v>
      </c>
      <c r="T171" s="57">
        <v>0.44885586144863987</v>
      </c>
      <c r="U171" s="57">
        <v>3.7550584466456511</v>
      </c>
      <c r="V171" s="57">
        <v>0.85967403107434592</v>
      </c>
      <c r="W171" s="57">
        <v>3.0257140652699999</v>
      </c>
      <c r="X171" s="57">
        <v>2.5970556519953494</v>
      </c>
      <c r="Y171" s="57">
        <v>1.6500214322825961</v>
      </c>
      <c r="Z171" s="57">
        <v>2.318910241085713</v>
      </c>
      <c r="AA171" s="57">
        <v>3.9585722261973233</v>
      </c>
      <c r="AB171" s="57">
        <v>3.2497163048028601</v>
      </c>
      <c r="AC171" s="57">
        <v>3.4325920139519965</v>
      </c>
      <c r="AD171" s="57">
        <v>3.626613509565928</v>
      </c>
      <c r="AE171" s="57">
        <v>1.4749593423022238</v>
      </c>
      <c r="AF171" s="57">
        <v>2.2779051250074578</v>
      </c>
      <c r="AG171" s="57">
        <v>1.3478456212952055</v>
      </c>
      <c r="AH171" s="57">
        <v>2.4591369904991685</v>
      </c>
      <c r="AI171" s="57">
        <v>0.6523954237933457</v>
      </c>
      <c r="AJ171" s="57">
        <v>1.0881101163831692</v>
      </c>
      <c r="AK171" s="57">
        <v>0.13819833784861976</v>
      </c>
      <c r="AL171" s="57">
        <v>0.15054635166190203</v>
      </c>
      <c r="AM171" s="57">
        <v>2.5113989651091262</v>
      </c>
      <c r="AN171" s="57">
        <v>0.58410528198706146</v>
      </c>
      <c r="AO171" s="57">
        <v>0.55747914948510569</v>
      </c>
      <c r="AP171" s="57">
        <v>0.1978191729359241</v>
      </c>
      <c r="AQ171" s="57">
        <v>0.78679404070778358</v>
      </c>
      <c r="AR171" s="57">
        <v>0.88549662263070905</v>
      </c>
      <c r="AS171" s="57">
        <v>5.3125607795296896E-2</v>
      </c>
      <c r="AT171" s="57">
        <v>1.5550483111141546</v>
      </c>
      <c r="AU171" s="57">
        <v>0.16857453261450978</v>
      </c>
      <c r="AV171" s="57">
        <v>0.27360176390072238</v>
      </c>
      <c r="AW171" s="57">
        <v>0.75349164921559275</v>
      </c>
      <c r="AX171" s="57">
        <v>0.84872989477305572</v>
      </c>
      <c r="AY171" s="57">
        <v>0.9</v>
      </c>
      <c r="AZ171" s="57">
        <v>1.2272132285937389</v>
      </c>
      <c r="BA171" s="57">
        <v>3.15E-2</v>
      </c>
      <c r="BB171" s="57" t="s">
        <v>281</v>
      </c>
      <c r="BC171" s="57">
        <v>1.0167835737188846</v>
      </c>
      <c r="BE171" s="81">
        <f t="shared" si="2"/>
        <v>0.74458112104422625</v>
      </c>
      <c r="BF171" s="57">
        <v>2.7599999999999993</v>
      </c>
    </row>
    <row r="172" spans="1:58" x14ac:dyDescent="0.25">
      <c r="A172" s="54">
        <v>2004</v>
      </c>
      <c r="B172" s="57">
        <v>1.8254460744381384</v>
      </c>
      <c r="C172" s="57">
        <v>1.4811477595652986</v>
      </c>
      <c r="D172" s="57">
        <v>3.1249722047849109</v>
      </c>
      <c r="E172" s="57">
        <v>3.8548016789346078</v>
      </c>
      <c r="F172" s="57">
        <v>5.6146711865707122</v>
      </c>
      <c r="G172" s="57">
        <v>5.5471597897680924</v>
      </c>
      <c r="H172" s="57">
        <v>4.1433711236759656</v>
      </c>
      <c r="I172" s="57">
        <v>3.7690354479979118</v>
      </c>
      <c r="J172" s="57">
        <v>5.3766667568954576</v>
      </c>
      <c r="K172" s="57">
        <v>1.8915706897111797</v>
      </c>
      <c r="L172" s="57">
        <v>5.6637959421494015</v>
      </c>
      <c r="M172" s="57">
        <v>3.9180512972110577</v>
      </c>
      <c r="N172" s="57">
        <v>2.1409207593327362</v>
      </c>
      <c r="O172" s="57">
        <v>2.7039837806439384</v>
      </c>
      <c r="P172" s="57">
        <v>4.1648661830363496</v>
      </c>
      <c r="Q172" s="57">
        <v>2.3052924484052535</v>
      </c>
      <c r="R172" s="57">
        <v>3.0300480088413839</v>
      </c>
      <c r="S172" s="57">
        <v>4.1520786491317194</v>
      </c>
      <c r="T172" s="57">
        <v>0.47732588357770367</v>
      </c>
      <c r="U172" s="57">
        <v>3.6560562241758681</v>
      </c>
      <c r="V172" s="57">
        <v>1.1204714390521944</v>
      </c>
      <c r="W172" s="57">
        <v>3.5494670900634335</v>
      </c>
      <c r="X172" s="57">
        <v>2.9283471160716874</v>
      </c>
      <c r="Y172" s="57">
        <v>1.8535007183744696</v>
      </c>
      <c r="Z172" s="57">
        <v>2.3450009776365635</v>
      </c>
      <c r="AA172" s="57">
        <v>3.6475037308402309</v>
      </c>
      <c r="AB172" s="57">
        <v>3.2129456609409077</v>
      </c>
      <c r="AC172" s="57">
        <v>3.4448277683479196</v>
      </c>
      <c r="AD172" s="57">
        <v>3.6343678841991891</v>
      </c>
      <c r="AE172" s="57">
        <v>1.4862808095815063</v>
      </c>
      <c r="AF172" s="57">
        <v>2.3204720658525226</v>
      </c>
      <c r="AG172" s="57">
        <v>1.3799431959239441</v>
      </c>
      <c r="AH172" s="57">
        <v>2.4931499388536573</v>
      </c>
      <c r="AI172" s="57">
        <v>0.83631041341682655</v>
      </c>
      <c r="AJ172" s="57">
        <v>1.1068668764335705</v>
      </c>
      <c r="AK172" s="57">
        <v>0.16815597296829579</v>
      </c>
      <c r="AL172" s="57">
        <v>0.15873335221014295</v>
      </c>
      <c r="AM172" s="57">
        <v>2.5927066508040952</v>
      </c>
      <c r="AN172" s="57">
        <v>0.60522573284388703</v>
      </c>
      <c r="AO172" s="57">
        <v>0.57500540653589394</v>
      </c>
      <c r="AP172" s="57">
        <v>0.20925595695255669</v>
      </c>
      <c r="AQ172" s="57">
        <v>0.87648698056848984</v>
      </c>
      <c r="AR172" s="57">
        <v>0.90589157746941162</v>
      </c>
      <c r="AS172" s="57">
        <v>5.3448680431449909E-2</v>
      </c>
      <c r="AT172" s="57">
        <v>1.5061318794469389</v>
      </c>
      <c r="AU172" s="57">
        <v>0.15351248426299408</v>
      </c>
      <c r="AV172" s="57">
        <v>0.28342611206828927</v>
      </c>
      <c r="AW172" s="57">
        <v>0.85078769958143219</v>
      </c>
      <c r="AX172" s="57">
        <v>0.86092320860760085</v>
      </c>
      <c r="AY172" s="57">
        <v>0.9035816935662172</v>
      </c>
      <c r="AZ172" s="57">
        <v>1.2478411396373843</v>
      </c>
      <c r="BA172" s="57">
        <v>3.15E-2</v>
      </c>
      <c r="BB172" s="57" t="s">
        <v>281</v>
      </c>
      <c r="BC172" s="57">
        <v>1.0453381965154984</v>
      </c>
      <c r="BE172" s="81">
        <f t="shared" si="2"/>
        <v>0.72552083261900557</v>
      </c>
      <c r="BF172" s="57">
        <v>2.9599999999999995</v>
      </c>
    </row>
    <row r="173" spans="1:58" x14ac:dyDescent="0.25">
      <c r="A173" s="54">
        <v>2005</v>
      </c>
      <c r="B173" s="57">
        <v>1.8756591881003488</v>
      </c>
      <c r="C173" s="57">
        <v>1.4768489735424644</v>
      </c>
      <c r="D173" s="57">
        <v>3.1710326061255008</v>
      </c>
      <c r="E173" s="57">
        <v>4.2670684900052898</v>
      </c>
      <c r="F173" s="57">
        <v>5.0996036567914116</v>
      </c>
      <c r="G173" s="57">
        <v>5.6929234992489119</v>
      </c>
      <c r="H173" s="57">
        <v>4.1120721332954542</v>
      </c>
      <c r="I173" s="57">
        <v>3.7932070453273772</v>
      </c>
      <c r="J173" s="57">
        <v>5.5014617439467308</v>
      </c>
      <c r="K173" s="57">
        <v>1.8840094566554197</v>
      </c>
      <c r="L173" s="57">
        <v>5.5805148963952096</v>
      </c>
      <c r="M173" s="57">
        <v>3.9060912843651034</v>
      </c>
      <c r="N173" s="57">
        <v>2.1473311832777111</v>
      </c>
      <c r="O173" s="57">
        <v>2.6036422064685709</v>
      </c>
      <c r="P173" s="57">
        <v>3.9774838850681595</v>
      </c>
      <c r="Q173" s="57">
        <v>2.280599302865995</v>
      </c>
      <c r="R173" s="57">
        <v>3.0739158000097864</v>
      </c>
      <c r="S173" s="57">
        <v>4.0870509193994113</v>
      </c>
      <c r="T173" s="57">
        <v>0.63687358961054441</v>
      </c>
      <c r="U173" s="57">
        <v>3.6332569826876684</v>
      </c>
      <c r="V173" s="57">
        <v>1.3118978321451091</v>
      </c>
      <c r="W173" s="57">
        <v>3.4229847219313227</v>
      </c>
      <c r="X173" s="57">
        <v>3.0961852443128977</v>
      </c>
      <c r="Y173" s="57">
        <v>2.2788864436037293</v>
      </c>
      <c r="Z173" s="57">
        <v>2.4099290372075179</v>
      </c>
      <c r="AA173" s="57">
        <v>3.6910876754139137</v>
      </c>
      <c r="AB173" s="57">
        <v>3.2158526896363444</v>
      </c>
      <c r="AC173" s="57">
        <v>3.4577111787594847</v>
      </c>
      <c r="AD173" s="57">
        <v>3.5807313178424742</v>
      </c>
      <c r="AE173" s="57">
        <v>1.7685628411182979</v>
      </c>
      <c r="AF173" s="57">
        <v>2.4353920315019359</v>
      </c>
      <c r="AG173" s="57">
        <v>1.5259604446173931</v>
      </c>
      <c r="AH173" s="57">
        <v>2.5746138710812159</v>
      </c>
      <c r="AI173" s="57">
        <v>1.0290023057427629</v>
      </c>
      <c r="AJ173" s="57">
        <v>1.1796768022261517</v>
      </c>
      <c r="AK173" s="57">
        <v>0.20568818482499826</v>
      </c>
      <c r="AL173" s="57">
        <v>0.16004667657189597</v>
      </c>
      <c r="AM173" s="57">
        <v>2.6584442972233782</v>
      </c>
      <c r="AN173" s="57">
        <v>0.64079761032799443</v>
      </c>
      <c r="AO173" s="57">
        <v>0.54959635748614999</v>
      </c>
      <c r="AP173" s="57">
        <v>0.22505306594973076</v>
      </c>
      <c r="AQ173" s="57">
        <v>0.95893086908111225</v>
      </c>
      <c r="AR173" s="57">
        <v>0.92626334928129794</v>
      </c>
      <c r="AS173" s="57">
        <v>6.049353611237069E-2</v>
      </c>
      <c r="AT173" s="57">
        <v>1.4825795332643736</v>
      </c>
      <c r="AU173" s="57">
        <v>0.16291370245703235</v>
      </c>
      <c r="AV173" s="57">
        <v>0.26557221774841633</v>
      </c>
      <c r="AW173" s="57">
        <v>0.8114207430839312</v>
      </c>
      <c r="AX173" s="57">
        <v>0.88935542875713725</v>
      </c>
      <c r="AY173" s="57">
        <v>0.93589687086822382</v>
      </c>
      <c r="AZ173" s="57">
        <v>1.323297433027808</v>
      </c>
      <c r="BA173" s="57">
        <v>3.1499999999999993E-2</v>
      </c>
      <c r="BB173" s="57" t="s">
        <v>281</v>
      </c>
      <c r="BC173" s="57">
        <v>1.0757941571512299</v>
      </c>
      <c r="BE173" s="81">
        <f t="shared" si="2"/>
        <v>0.70259980369147734</v>
      </c>
      <c r="BF173" s="57">
        <v>2.9799999999999995</v>
      </c>
    </row>
    <row r="174" spans="1:58" x14ac:dyDescent="0.25">
      <c r="A174" s="54">
        <v>2006</v>
      </c>
      <c r="B174" s="57">
        <v>1.9574378707485836</v>
      </c>
      <c r="C174" s="57">
        <v>1.4956591621764037</v>
      </c>
      <c r="D174" s="57">
        <v>3.1869221263311012</v>
      </c>
      <c r="E174" s="57">
        <v>4.4093123745771994</v>
      </c>
      <c r="F174" s="57">
        <v>5.6429116866375502</v>
      </c>
      <c r="G174" s="57">
        <v>5.3080098859996987</v>
      </c>
      <c r="H174" s="57">
        <v>4.0027788282929642</v>
      </c>
      <c r="I174" s="57">
        <v>3.7829848422094088</v>
      </c>
      <c r="J174" s="57">
        <v>5.6018212960717317</v>
      </c>
      <c r="K174" s="57">
        <v>1.9364836858386296</v>
      </c>
      <c r="L174" s="57">
        <v>5.4841003721001469</v>
      </c>
      <c r="M174" s="57">
        <v>3.9027671434294207</v>
      </c>
      <c r="N174" s="57">
        <v>2.0661938907576367</v>
      </c>
      <c r="O174" s="57">
        <v>2.6960179575250396</v>
      </c>
      <c r="P174" s="57">
        <v>3.8590932227035784</v>
      </c>
      <c r="Q174" s="57">
        <v>2.2991442824251727</v>
      </c>
      <c r="R174" s="57">
        <v>3.4274102167276292</v>
      </c>
      <c r="S174" s="57">
        <v>4.2193614424803947</v>
      </c>
      <c r="T174" s="57">
        <v>0.70549328476990469</v>
      </c>
      <c r="U174" s="57">
        <v>3.7078333031166792</v>
      </c>
      <c r="V174" s="57">
        <v>1.5431531967332359</v>
      </c>
      <c r="W174" s="57">
        <v>3.8988341239791646</v>
      </c>
      <c r="X174" s="57">
        <v>3.4882784074717663</v>
      </c>
      <c r="Y174" s="57">
        <v>2.5784349839482519</v>
      </c>
      <c r="Z174" s="57">
        <v>2.801346138683519</v>
      </c>
      <c r="AA174" s="57">
        <v>3.6988224151748548</v>
      </c>
      <c r="AB174" s="57">
        <v>3.0995318255077442</v>
      </c>
      <c r="AC174" s="57">
        <v>3.4692563921406854</v>
      </c>
      <c r="AD174" s="57">
        <v>3.6153008134169755</v>
      </c>
      <c r="AE174" s="57">
        <v>1.8826686169286317</v>
      </c>
      <c r="AF174" s="57">
        <v>2.5948341209896379</v>
      </c>
      <c r="AG174" s="57">
        <v>1.7261979610452882</v>
      </c>
      <c r="AH174" s="57">
        <v>2.681505616970314</v>
      </c>
      <c r="AI174" s="57">
        <v>1.1390889664811108</v>
      </c>
      <c r="AJ174" s="57">
        <v>1.2079250284614615</v>
      </c>
      <c r="AK174" s="57">
        <v>0.12172098300730291</v>
      </c>
      <c r="AL174" s="57">
        <v>0.15434941879858929</v>
      </c>
      <c r="AM174" s="57">
        <v>2.6156552348177069</v>
      </c>
      <c r="AN174" s="57">
        <v>0.66107934719509087</v>
      </c>
      <c r="AO174" s="57">
        <v>0.54549569133629872</v>
      </c>
      <c r="AP174" s="57">
        <v>0.23967412436936728</v>
      </c>
      <c r="AQ174" s="57">
        <v>1.0800196357468856</v>
      </c>
      <c r="AR174" s="57">
        <v>0.93365946096727126</v>
      </c>
      <c r="AS174" s="57">
        <v>7.4330490796836318E-2</v>
      </c>
      <c r="AT174" s="57">
        <v>1.4415377947555919</v>
      </c>
      <c r="AU174" s="57">
        <v>0.15538014510259193</v>
      </c>
      <c r="AV174" s="57">
        <v>0.23917165212483027</v>
      </c>
      <c r="AW174" s="57">
        <v>0.72978223154751476</v>
      </c>
      <c r="AX174" s="57">
        <v>0.92509173744234507</v>
      </c>
      <c r="AY174" s="57">
        <v>0.96614743308468642</v>
      </c>
      <c r="AZ174" s="57">
        <v>1.5468149027995115</v>
      </c>
      <c r="BA174" s="57">
        <v>3.1499999999999993E-2</v>
      </c>
      <c r="BB174" s="57" t="s">
        <v>281</v>
      </c>
      <c r="BC174" s="57">
        <v>1.1329292917564939</v>
      </c>
      <c r="BE174" s="81">
        <f t="shared" si="2"/>
        <v>0.69045086685092438</v>
      </c>
      <c r="BF174" s="57">
        <v>3.0099999999999993</v>
      </c>
    </row>
    <row r="175" spans="1:58" x14ac:dyDescent="0.25">
      <c r="A175" s="54">
        <v>2007</v>
      </c>
      <c r="B175" s="57">
        <v>1.8759505961562577</v>
      </c>
      <c r="C175" s="57">
        <v>1.5287649116012734</v>
      </c>
      <c r="D175" s="57">
        <v>3.1292240463748584</v>
      </c>
      <c r="E175" s="57">
        <v>4.3551881118493867</v>
      </c>
      <c r="F175" s="57">
        <v>5.407376251155557</v>
      </c>
      <c r="G175" s="57">
        <v>4.9665585012455331</v>
      </c>
      <c r="H175" s="57">
        <v>3.8868282425311236</v>
      </c>
      <c r="I175" s="57">
        <v>3.8990492184892465</v>
      </c>
      <c r="J175" s="57">
        <v>5.3977573912794297</v>
      </c>
      <c r="K175" s="57">
        <v>2.0398254382081533</v>
      </c>
      <c r="L175" s="57">
        <v>5.374409640218003</v>
      </c>
      <c r="M175" s="57">
        <v>3.902868532528168</v>
      </c>
      <c r="N175" s="57">
        <v>2.1547003949148351</v>
      </c>
      <c r="O175" s="57">
        <v>2.7972691620406089</v>
      </c>
      <c r="P175" s="57">
        <v>3.6559413276624704</v>
      </c>
      <c r="Q175" s="57">
        <v>2.3547206173027218</v>
      </c>
      <c r="R175" s="57">
        <v>3.8208521442733283</v>
      </c>
      <c r="S175" s="57">
        <v>4.3402432114425027</v>
      </c>
      <c r="T175" s="57">
        <v>0.8818995094481803</v>
      </c>
      <c r="U175" s="57">
        <v>3.8866082480149702</v>
      </c>
      <c r="V175" s="57">
        <v>1.7835823196966802</v>
      </c>
      <c r="W175" s="57">
        <v>4.5941698711871322</v>
      </c>
      <c r="X175" s="57">
        <v>4.0149815951879306</v>
      </c>
      <c r="Y175" s="57">
        <v>3.0478526361811573</v>
      </c>
      <c r="Z175" s="57">
        <v>2.5248627787307028</v>
      </c>
      <c r="AA175" s="57">
        <v>3.6835219779294901</v>
      </c>
      <c r="AB175" s="57">
        <v>3.1081732487844747</v>
      </c>
      <c r="AC175" s="57">
        <v>3.4805279926834998</v>
      </c>
      <c r="AD175" s="57">
        <v>3.6209915728694657</v>
      </c>
      <c r="AE175" s="57">
        <v>2.0207106832338129</v>
      </c>
      <c r="AF175" s="57">
        <v>2.7418294175156905</v>
      </c>
      <c r="AG175" s="57">
        <v>1.7980550834258846</v>
      </c>
      <c r="AH175" s="57">
        <v>2.8033764497378497</v>
      </c>
      <c r="AI175" s="57">
        <v>1.2349272460501159</v>
      </c>
      <c r="AJ175" s="57">
        <v>1.2540527386416487</v>
      </c>
      <c r="AK175" s="57">
        <v>0.11538947131780733</v>
      </c>
      <c r="AL175" s="57">
        <v>0.15550315526681441</v>
      </c>
      <c r="AM175" s="57">
        <v>2.7094060164283862</v>
      </c>
      <c r="AN175" s="57">
        <v>0.695955218498851</v>
      </c>
      <c r="AO175" s="57">
        <v>0.56986948707721718</v>
      </c>
      <c r="AP175" s="57">
        <v>0.25483545368712163</v>
      </c>
      <c r="AQ175" s="57">
        <v>1.2026006948686754</v>
      </c>
      <c r="AR175" s="57">
        <v>0.94120518960771937</v>
      </c>
      <c r="AS175" s="57">
        <v>8.8319684534579029E-2</v>
      </c>
      <c r="AT175" s="57">
        <v>1.4086479603151383</v>
      </c>
      <c r="AU175" s="57">
        <v>0.14778891353760473</v>
      </c>
      <c r="AV175" s="57">
        <v>0.24106774155908828</v>
      </c>
      <c r="AW175" s="57">
        <v>0.76901861337015665</v>
      </c>
      <c r="AX175" s="57">
        <v>0.9204386296854058</v>
      </c>
      <c r="AY175" s="57">
        <v>0.95915511435693346</v>
      </c>
      <c r="AZ175" s="57">
        <v>1.5829021231878062</v>
      </c>
      <c r="BA175" s="57">
        <v>3.15E-2</v>
      </c>
      <c r="BB175" s="57" t="s">
        <v>281</v>
      </c>
      <c r="BC175" s="57">
        <v>1.1712276375595494</v>
      </c>
      <c r="BE175" s="81">
        <f t="shared" si="2"/>
        <v>0.67209340743312973</v>
      </c>
      <c r="BF175" s="57">
        <v>3.02</v>
      </c>
    </row>
    <row r="176" spans="1:58" x14ac:dyDescent="0.25">
      <c r="A176" s="54">
        <v>2008</v>
      </c>
      <c r="B176" s="57">
        <v>1.7942476246271775</v>
      </c>
      <c r="C176" s="57">
        <v>1.432750849558782</v>
      </c>
      <c r="D176" s="57">
        <v>3.0148919144815434</v>
      </c>
      <c r="E176" s="57">
        <v>4.207036334269505</v>
      </c>
      <c r="F176" s="57">
        <v>5.4262541341714563</v>
      </c>
      <c r="G176" s="57">
        <v>4.8373695594023021</v>
      </c>
      <c r="H176" s="57">
        <v>3.6820571062299696</v>
      </c>
      <c r="I176" s="57">
        <v>3.8420886987016938</v>
      </c>
      <c r="J176" s="57">
        <v>5.293877161183473</v>
      </c>
      <c r="K176" s="57">
        <v>2.0659500445921757</v>
      </c>
      <c r="L176" s="57">
        <v>5.0218256150141336</v>
      </c>
      <c r="M176" s="57">
        <v>3.905073465500831</v>
      </c>
      <c r="N176" s="57">
        <v>2.1625135143052012</v>
      </c>
      <c r="O176" s="57">
        <v>2.7972335377192215</v>
      </c>
      <c r="P176" s="57">
        <v>3.468017499212769</v>
      </c>
      <c r="Q176" s="57">
        <v>2.3755576546740929</v>
      </c>
      <c r="R176" s="57">
        <v>3.8201942838365417</v>
      </c>
      <c r="S176" s="57">
        <v>4.2343234961173311</v>
      </c>
      <c r="T176" s="57">
        <v>0.95164049602855605</v>
      </c>
      <c r="U176" s="57">
        <v>3.6411856528549307</v>
      </c>
      <c r="V176" s="57">
        <v>1.8415721566212886</v>
      </c>
      <c r="W176" s="57">
        <v>4.6396242028500092</v>
      </c>
      <c r="X176" s="57">
        <v>3.9578831376122774</v>
      </c>
      <c r="Y176" s="57">
        <v>3.0688357572355587</v>
      </c>
      <c r="Z176" s="57">
        <v>2.522664916932734</v>
      </c>
      <c r="AA176" s="57">
        <v>3.7048135324690228</v>
      </c>
      <c r="AB176" s="57">
        <v>3.1874510941821588</v>
      </c>
      <c r="AC176" s="57">
        <v>3.490978392513115</v>
      </c>
      <c r="AD176" s="57">
        <v>3.6284898842420903</v>
      </c>
      <c r="AE176" s="57">
        <v>2.3297469913447753</v>
      </c>
      <c r="AF176" s="57">
        <v>2.8317937591248716</v>
      </c>
      <c r="AG176" s="57">
        <v>1.8781232012111504</v>
      </c>
      <c r="AH176" s="57">
        <v>2.8233374111058422</v>
      </c>
      <c r="AI176" s="57">
        <v>1.4317250461960496</v>
      </c>
      <c r="AJ176" s="57">
        <v>1.2370482003086374</v>
      </c>
      <c r="AK176" s="57">
        <v>0.14497217105618518</v>
      </c>
      <c r="AL176" s="57">
        <v>0.17078083748705114</v>
      </c>
      <c r="AM176" s="57">
        <v>2.7111570996157872</v>
      </c>
      <c r="AN176" s="57">
        <v>0.71514778838814497</v>
      </c>
      <c r="AO176" s="57">
        <v>0.61601500387524555</v>
      </c>
      <c r="AP176" s="57">
        <v>0.27142756392613271</v>
      </c>
      <c r="AQ176" s="57">
        <v>1.2683753706680396</v>
      </c>
      <c r="AR176" s="57">
        <v>0.94890232233157545</v>
      </c>
      <c r="AS176" s="57">
        <v>9.563576288403132E-2</v>
      </c>
      <c r="AT176" s="57">
        <v>1.2803229226985131</v>
      </c>
      <c r="AU176" s="57">
        <v>0.11556143555351908</v>
      </c>
      <c r="AV176" s="57">
        <v>0.26460176974854871</v>
      </c>
      <c r="AW176" s="57">
        <v>0.80363235170832914</v>
      </c>
      <c r="AX176" s="57">
        <v>0.99816393419536797</v>
      </c>
      <c r="AY176" s="57">
        <v>0.93891382992633909</v>
      </c>
      <c r="AZ176" s="57">
        <v>1.5070783056435659</v>
      </c>
      <c r="BA176" s="57">
        <v>3.15E-2</v>
      </c>
      <c r="BB176" s="57" t="s">
        <v>281</v>
      </c>
      <c r="BC176" s="57">
        <v>1.1774718715065327</v>
      </c>
      <c r="BE176" s="81">
        <f t="shared" si="2"/>
        <v>0.65818160395990966</v>
      </c>
      <c r="BF176" s="57">
        <v>3.06</v>
      </c>
    </row>
    <row r="177" spans="1:62" x14ac:dyDescent="0.25">
      <c r="A177" s="54">
        <v>2009</v>
      </c>
      <c r="B177" s="57">
        <v>1.7940399165057928</v>
      </c>
      <c r="C177" s="57">
        <v>1.3560379966514464</v>
      </c>
      <c r="D177" s="57">
        <v>2.9022082422876547</v>
      </c>
      <c r="E177" s="57">
        <v>4.2553880868490852</v>
      </c>
      <c r="F177" s="57">
        <v>5.27338223126279</v>
      </c>
      <c r="G177" s="57">
        <v>4.7767429710709717</v>
      </c>
      <c r="H177" s="57">
        <v>3.3794274329656777</v>
      </c>
      <c r="I177" s="57">
        <v>3.784034532440367</v>
      </c>
      <c r="J177" s="57">
        <v>5.2929035820194006</v>
      </c>
      <c r="K177" s="57">
        <v>1.946576493869608</v>
      </c>
      <c r="L177" s="57">
        <v>4.6379339108886759</v>
      </c>
      <c r="M177" s="57">
        <v>3.6022795581041773</v>
      </c>
      <c r="N177" s="57">
        <v>2.2519165830393608</v>
      </c>
      <c r="O177" s="57">
        <v>2.796443211053854</v>
      </c>
      <c r="P177" s="57">
        <v>3.1574321560394387</v>
      </c>
      <c r="Q177" s="57">
        <v>2.3088011626173799</v>
      </c>
      <c r="R177" s="57">
        <v>3.488172260610606</v>
      </c>
      <c r="S177" s="57">
        <v>3.9950115266474744</v>
      </c>
      <c r="T177" s="57">
        <v>0.72185702245151884</v>
      </c>
      <c r="U177" s="57">
        <v>3.6314251220522706</v>
      </c>
      <c r="V177" s="57">
        <v>1.5234846854565283</v>
      </c>
      <c r="W177" s="57">
        <v>4.1276024300573502</v>
      </c>
      <c r="X177" s="57">
        <v>3.5635319299667154</v>
      </c>
      <c r="Y177" s="57">
        <v>2.8565375806600311</v>
      </c>
      <c r="Z177" s="57">
        <v>2.51117437392262</v>
      </c>
      <c r="AA177" s="57">
        <v>3.6805695848680813</v>
      </c>
      <c r="AB177" s="57">
        <v>2.9972131498166887</v>
      </c>
      <c r="AC177" s="57">
        <v>3.5001943398105233</v>
      </c>
      <c r="AD177" s="57">
        <v>3.5480162769878931</v>
      </c>
      <c r="AE177" s="57">
        <v>2.38853923859627</v>
      </c>
      <c r="AF177" s="57">
        <v>3.0785720328566133</v>
      </c>
      <c r="AG177" s="57">
        <v>1.803189110938884</v>
      </c>
      <c r="AH177" s="57">
        <v>2.8088482419599181</v>
      </c>
      <c r="AI177" s="57">
        <v>1.4521519192101717</v>
      </c>
      <c r="AJ177" s="57">
        <v>1.2204651630631085</v>
      </c>
      <c r="AK177" s="57">
        <v>0.14542743742604125</v>
      </c>
      <c r="AL177" s="57">
        <v>0.16462219404467696</v>
      </c>
      <c r="AM177" s="57">
        <v>2.569897421229931</v>
      </c>
      <c r="AN177" s="57">
        <v>0.73362762627639777</v>
      </c>
      <c r="AO177" s="57">
        <v>0.61154732960421865</v>
      </c>
      <c r="AP177" s="57">
        <v>0.28775528148825191</v>
      </c>
      <c r="AQ177" s="57">
        <v>1.2588371591254055</v>
      </c>
      <c r="AR177" s="57">
        <v>0.95740609496810769</v>
      </c>
      <c r="AS177" s="57">
        <v>0.10304844252760981</v>
      </c>
      <c r="AT177" s="57">
        <v>1.2037684946481655</v>
      </c>
      <c r="AU177" s="57">
        <v>0.12467105562390461</v>
      </c>
      <c r="AV177" s="57">
        <v>0.26686542255451484</v>
      </c>
      <c r="AW177" s="57">
        <v>0.80689849611364983</v>
      </c>
      <c r="AX177" s="57">
        <v>1.0031878560463512</v>
      </c>
      <c r="AY177" s="57">
        <v>0.93431705406111254</v>
      </c>
      <c r="AZ177" s="57">
        <v>1.3329598901065838</v>
      </c>
      <c r="BA177" s="57">
        <v>3.15E-2</v>
      </c>
      <c r="BB177" s="57" t="s">
        <v>281</v>
      </c>
      <c r="BC177" s="57">
        <v>1.1554981800062167</v>
      </c>
      <c r="BE177" s="81">
        <f t="shared" si="2"/>
        <v>0.65611732402488476</v>
      </c>
      <c r="BF177" s="57">
        <v>2.96</v>
      </c>
    </row>
    <row r="178" spans="1:62" x14ac:dyDescent="0.25">
      <c r="A178" s="54">
        <v>2010</v>
      </c>
      <c r="B178" s="57">
        <v>1.7939766048675971</v>
      </c>
      <c r="C178" s="57">
        <v>1.3824925225601101</v>
      </c>
      <c r="D178" s="57">
        <v>2.8667772285930955</v>
      </c>
      <c r="E178" s="57">
        <v>4.1590838585126457</v>
      </c>
      <c r="F178" s="57">
        <v>5.2015510750323397</v>
      </c>
      <c r="G178" s="57">
        <v>4.6645053730236326</v>
      </c>
      <c r="H178" s="57">
        <v>3.1666523748387299</v>
      </c>
      <c r="I178" s="57">
        <v>3.7321571557799533</v>
      </c>
      <c r="J178" s="57">
        <v>5.1973618874803567</v>
      </c>
      <c r="K178" s="57">
        <v>1.9210386902822914</v>
      </c>
      <c r="L178" s="57">
        <v>4.5428551973885849</v>
      </c>
      <c r="M178" s="57">
        <v>3.6026310058105806</v>
      </c>
      <c r="N178" s="57">
        <v>2.2543051770775162</v>
      </c>
      <c r="O178" s="57">
        <v>2.7012643582134817</v>
      </c>
      <c r="P178" s="57">
        <v>3.0946491290867022</v>
      </c>
      <c r="Q178" s="57">
        <v>2.361397967297155</v>
      </c>
      <c r="R178" s="57">
        <v>3.4674628531803595</v>
      </c>
      <c r="S178" s="57">
        <v>3.7695037490478178</v>
      </c>
      <c r="T178" s="57">
        <v>1.1298356286334632</v>
      </c>
      <c r="U178" s="57">
        <v>3.3374144684050409</v>
      </c>
      <c r="V178" s="57">
        <v>1.5778463100454954</v>
      </c>
      <c r="W178" s="57">
        <v>3.7874258861479215</v>
      </c>
      <c r="X178" s="57">
        <v>3.4979873507505799</v>
      </c>
      <c r="Y178" s="57">
        <v>2.8934156367843764</v>
      </c>
      <c r="Z178" s="57">
        <v>2.4332342728694027</v>
      </c>
      <c r="AA178" s="57">
        <v>3.6296572359380863</v>
      </c>
      <c r="AB178" s="57">
        <v>2.9173144478134958</v>
      </c>
      <c r="AC178" s="57">
        <v>3.5081634732344669</v>
      </c>
      <c r="AD178" s="57">
        <v>3.4586261840299888</v>
      </c>
      <c r="AE178" s="57">
        <v>2.4610510673964034</v>
      </c>
      <c r="AF178" s="57">
        <v>3.298136792103739</v>
      </c>
      <c r="AG178" s="57">
        <v>1.8519469013527607</v>
      </c>
      <c r="AH178" s="57">
        <v>2.7450756462283996</v>
      </c>
      <c r="AI178" s="57">
        <v>1.4724229451380388</v>
      </c>
      <c r="AJ178" s="57">
        <v>1.1829881532098863</v>
      </c>
      <c r="AK178" s="57">
        <v>0.12377477632939568</v>
      </c>
      <c r="AL178" s="57">
        <v>0.14384357615450225</v>
      </c>
      <c r="AM178" s="57">
        <v>2.4171320823583091</v>
      </c>
      <c r="AN178" s="57">
        <v>0.667005854954135</v>
      </c>
      <c r="AO178" s="57">
        <v>0.62885672376652524</v>
      </c>
      <c r="AP178" s="57">
        <v>0.30141153068411758</v>
      </c>
      <c r="AQ178" s="57">
        <v>1.3213615147824498</v>
      </c>
      <c r="AR178" s="57">
        <v>0.98018279661740837</v>
      </c>
      <c r="AS178" s="57">
        <v>0.11747970348118648</v>
      </c>
      <c r="AT178" s="57">
        <v>1.1532444591757465</v>
      </c>
      <c r="AU178" s="57">
        <v>0.13401589132902578</v>
      </c>
      <c r="AV178" s="57">
        <v>0.27628889916222654</v>
      </c>
      <c r="AW178" s="57">
        <v>0.8763489784081766</v>
      </c>
      <c r="AX178" s="57">
        <v>1.066284749970434</v>
      </c>
      <c r="AY178" s="57">
        <v>0.90017825119863215</v>
      </c>
      <c r="AZ178" s="57">
        <v>1.2847936352915952</v>
      </c>
      <c r="BA178" s="57">
        <v>3.1499999999999993E-2</v>
      </c>
      <c r="BB178" s="57" t="s">
        <v>281</v>
      </c>
      <c r="BC178" s="57">
        <v>1.1621249890366239</v>
      </c>
      <c r="BE178" s="81">
        <f t="shared" si="2"/>
        <v>0.6425354418309539</v>
      </c>
      <c r="BF178" s="57">
        <v>2.91</v>
      </c>
    </row>
    <row r="179" spans="1:62" x14ac:dyDescent="0.25">
      <c r="A179" s="54">
        <v>2011</v>
      </c>
      <c r="B179" s="57">
        <v>1.7120877268818722</v>
      </c>
      <c r="C179" s="57">
        <v>1.4079770239821501</v>
      </c>
      <c r="D179" s="57">
        <v>2.6507501560977569</v>
      </c>
      <c r="E179" s="57">
        <v>3.7774343784542483</v>
      </c>
      <c r="F179" s="57">
        <v>5.2028348813080285</v>
      </c>
      <c r="G179" s="57">
        <v>4.5222761942647685</v>
      </c>
      <c r="H179" s="57">
        <v>3.1307594497453439</v>
      </c>
      <c r="I179" s="57">
        <v>3.85212040032114</v>
      </c>
      <c r="J179" s="57">
        <v>5.1456179091275809</v>
      </c>
      <c r="K179" s="57">
        <v>1.8018357324218126</v>
      </c>
      <c r="L179" s="57">
        <v>4.3440294202437091</v>
      </c>
      <c r="M179" s="57">
        <v>3.5951508121989977</v>
      </c>
      <c r="N179" s="57">
        <v>2.2543353808840196</v>
      </c>
      <c r="O179" s="57">
        <v>2.6958482416855696</v>
      </c>
      <c r="P179" s="57">
        <v>3.0012022537975995</v>
      </c>
      <c r="Q179" s="57">
        <v>2.3811214450509377</v>
      </c>
      <c r="R179" s="57">
        <v>3.5304221621284269</v>
      </c>
      <c r="S179" s="57">
        <v>3.9708754360939293</v>
      </c>
      <c r="T179" s="57">
        <v>1.5270895798551163</v>
      </c>
      <c r="U179" s="57">
        <v>3.4594697575641309</v>
      </c>
      <c r="V179" s="57">
        <v>1.7672198392698417</v>
      </c>
      <c r="W179" s="57">
        <v>3.955401184104927</v>
      </c>
      <c r="X179" s="57">
        <v>3.532513589340383</v>
      </c>
      <c r="Y179" s="57">
        <v>2.8425406479500328</v>
      </c>
      <c r="Z179" s="57">
        <v>2.4509654657498317</v>
      </c>
      <c r="AA179" s="57">
        <v>3.4639978201589789</v>
      </c>
      <c r="AB179" s="57">
        <v>2.9007622006912559</v>
      </c>
      <c r="AC179" s="57">
        <v>3.3443428902162085</v>
      </c>
      <c r="AD179" s="57">
        <v>3.4108405214303361</v>
      </c>
      <c r="AE179" s="57">
        <v>2.3404990253871776</v>
      </c>
      <c r="AF179" s="57">
        <v>3.3739421931162084</v>
      </c>
      <c r="AG179" s="57">
        <v>1.9312442387346065</v>
      </c>
      <c r="AH179" s="57">
        <v>2.8205465013214686</v>
      </c>
      <c r="AI179" s="57">
        <v>1.5156908503917661</v>
      </c>
      <c r="AJ179" s="57">
        <v>1.1856179029578255</v>
      </c>
      <c r="AK179" s="57">
        <v>0.1452098056023185</v>
      </c>
      <c r="AL179" s="57">
        <v>0.13712258288480639</v>
      </c>
      <c r="AM179" s="57">
        <v>3.1719286493336458</v>
      </c>
      <c r="AN179" s="57">
        <v>0.65266575857808273</v>
      </c>
      <c r="AO179" s="57">
        <v>0.63099219633512271</v>
      </c>
      <c r="AP179" s="57">
        <v>0.31235180710197019</v>
      </c>
      <c r="AQ179" s="57">
        <v>1.4572721622445928</v>
      </c>
      <c r="AR179" s="57">
        <v>0.99524860003393856</v>
      </c>
      <c r="AS179" s="57">
        <v>0.12509704821192774</v>
      </c>
      <c r="AT179" s="57">
        <v>1.2062470834051444</v>
      </c>
      <c r="AU179" s="57">
        <v>0.12633731207095009</v>
      </c>
      <c r="AV179" s="57">
        <v>0.28644912446944842</v>
      </c>
      <c r="AW179" s="57">
        <v>0.87458996042853066</v>
      </c>
      <c r="AX179" s="57">
        <v>1.0878681541047628</v>
      </c>
      <c r="AY179" s="57">
        <v>0.89980624327233583</v>
      </c>
      <c r="AZ179" s="57">
        <v>1.2497794599741971</v>
      </c>
      <c r="BA179" s="57">
        <v>3.1499999999999993E-2</v>
      </c>
      <c r="BB179" s="57" t="s">
        <v>281</v>
      </c>
      <c r="BC179" s="57">
        <v>1.1884121641714012</v>
      </c>
      <c r="BE179" s="81">
        <f t="shared" si="2"/>
        <v>0.63031828364720832</v>
      </c>
      <c r="BF179" s="57">
        <v>2.83</v>
      </c>
    </row>
    <row r="180" spans="1:62" x14ac:dyDescent="0.25">
      <c r="A180" s="54">
        <v>2012</v>
      </c>
      <c r="B180" s="57">
        <v>1.7115878707504657</v>
      </c>
      <c r="C180" s="57">
        <v>1.4173173465156288</v>
      </c>
      <c r="D180" s="57">
        <v>2.4000821529871912</v>
      </c>
      <c r="E180" s="57">
        <v>3.7652291920799072</v>
      </c>
      <c r="F180" s="57">
        <v>5.3642856363933857</v>
      </c>
      <c r="G180" s="57">
        <v>4.4299924868292768</v>
      </c>
      <c r="H180" s="57">
        <v>2.9337101774448375</v>
      </c>
      <c r="I180" s="57">
        <v>3.5707815609615357</v>
      </c>
      <c r="J180" s="57">
        <v>5.1454835511915826</v>
      </c>
      <c r="K180" s="57">
        <v>1.8016884735089134</v>
      </c>
      <c r="L180" s="57">
        <v>4.2274610785866846</v>
      </c>
      <c r="M180" s="57">
        <v>3.6272891726062659</v>
      </c>
      <c r="N180" s="57">
        <v>2.2513376756429575</v>
      </c>
      <c r="O180" s="57">
        <v>2.6988824921183365</v>
      </c>
      <c r="P180" s="57">
        <v>2.8455780093288645</v>
      </c>
      <c r="Q180" s="57">
        <v>2.3993446676983217</v>
      </c>
      <c r="R180" s="57">
        <v>3.7072842670588839</v>
      </c>
      <c r="S180" s="57">
        <v>3.8332235576464191</v>
      </c>
      <c r="T180" s="57">
        <v>0.99511930648475466</v>
      </c>
      <c r="U180" s="57">
        <v>3.486533960395914</v>
      </c>
      <c r="V180" s="57">
        <v>1.9143990925568017</v>
      </c>
      <c r="W180" s="57">
        <v>4.4718809253664267</v>
      </c>
      <c r="X180" s="57">
        <v>3.5516059875542214</v>
      </c>
      <c r="Y180" s="57">
        <v>2.8037427877483476</v>
      </c>
      <c r="Z180" s="57">
        <v>2.4616107074584881</v>
      </c>
      <c r="AA180" s="57">
        <v>3.3290210617718605</v>
      </c>
      <c r="AB180" s="57">
        <v>2.687791878187066</v>
      </c>
      <c r="AC180" s="57">
        <v>3.3491909565231377</v>
      </c>
      <c r="AD180" s="57">
        <v>3.4514747643516914</v>
      </c>
      <c r="AE180" s="57">
        <v>2.3891850628921567</v>
      </c>
      <c r="AF180" s="57">
        <v>3.4849718546140149</v>
      </c>
      <c r="AG180" s="57">
        <v>1.9557640241021081</v>
      </c>
      <c r="AH180" s="57">
        <v>2.8397598534522359</v>
      </c>
      <c r="AI180" s="57">
        <v>1.5669039020484203</v>
      </c>
      <c r="AJ180" s="57">
        <v>1.188385065501951</v>
      </c>
      <c r="AK180" s="57">
        <v>0.15923611010376942</v>
      </c>
      <c r="AL180" s="57">
        <v>0.13028420343187758</v>
      </c>
      <c r="AM180" s="57">
        <v>3.1679319867984224</v>
      </c>
      <c r="AN180" s="57">
        <v>0.65287658354290068</v>
      </c>
      <c r="AO180" s="57">
        <v>0.6624165136215896</v>
      </c>
      <c r="AP180" s="57">
        <v>0.23835259243759344</v>
      </c>
      <c r="AQ180" s="57">
        <v>1.5082831848878206</v>
      </c>
      <c r="AR180" s="57">
        <v>1.0063455678863946</v>
      </c>
      <c r="AS180" s="57">
        <v>0.13284204499545771</v>
      </c>
      <c r="AT180" s="57">
        <v>1.1901022924977116</v>
      </c>
      <c r="AU180" s="57">
        <v>7.6277198415169528E-2</v>
      </c>
      <c r="AV180" s="57">
        <v>0.30350259768958215</v>
      </c>
      <c r="AW180" s="57">
        <v>0.859317453572778</v>
      </c>
      <c r="AX180" s="57">
        <v>1.1177410386280118</v>
      </c>
      <c r="AY180" s="57">
        <v>0.9199947722344104</v>
      </c>
      <c r="AZ180" s="57">
        <v>1.3687576401258834</v>
      </c>
      <c r="BA180" s="57">
        <v>3.15E-2</v>
      </c>
      <c r="BB180" s="57" t="s">
        <v>281</v>
      </c>
      <c r="BC180" s="57">
        <v>1.1863579238013471</v>
      </c>
      <c r="BE180" s="81">
        <f t="shared" si="2"/>
        <v>0.63756778454055396</v>
      </c>
      <c r="BF180" s="57">
        <v>2.6699999999999995</v>
      </c>
    </row>
    <row r="181" spans="1:62" x14ac:dyDescent="0.25">
      <c r="A181" s="54">
        <v>2013</v>
      </c>
      <c r="B181" s="57">
        <v>1.4668005836476035</v>
      </c>
      <c r="C181" s="57">
        <v>1.41877789632465</v>
      </c>
      <c r="D181" s="57">
        <v>2.388000764071895</v>
      </c>
      <c r="E181" s="57">
        <v>3.7463857268098697</v>
      </c>
      <c r="F181" s="57">
        <v>5.1643554136281242</v>
      </c>
      <c r="G181" s="57">
        <v>5.328653312031344</v>
      </c>
      <c r="H181" s="57">
        <v>2.9022293539799007</v>
      </c>
      <c r="I181" s="57">
        <v>3.5809283336424205</v>
      </c>
      <c r="J181" s="57">
        <v>5.049233973054581</v>
      </c>
      <c r="K181" s="57">
        <v>1.8012460186009078</v>
      </c>
      <c r="L181" s="57">
        <v>3.9179773949746992</v>
      </c>
      <c r="M181" s="57">
        <v>3.492213285885859</v>
      </c>
      <c r="N181" s="57">
        <v>2.1625477193155156</v>
      </c>
      <c r="O181" s="57">
        <v>2.7011154321239679</v>
      </c>
      <c r="P181" s="57">
        <v>2.7815134230324983</v>
      </c>
      <c r="Q181" s="57">
        <v>2.4170964992289878</v>
      </c>
      <c r="R181" s="57">
        <v>3.6779106475640218</v>
      </c>
      <c r="S181" s="57">
        <v>3.8942365334643481</v>
      </c>
      <c r="T181" s="57">
        <v>1.060642301088383</v>
      </c>
      <c r="U181" s="57">
        <v>3.2390780912309145</v>
      </c>
      <c r="V181" s="57">
        <v>1.7664420477217606</v>
      </c>
      <c r="W181" s="57">
        <v>4.3089445226814949</v>
      </c>
      <c r="X181" s="57">
        <v>3.4400078379741084</v>
      </c>
      <c r="Y181" s="57">
        <v>2.748301527914391</v>
      </c>
      <c r="Z181" s="57">
        <v>2.4709862564201193</v>
      </c>
      <c r="AA181" s="57">
        <v>3.2593030176494957</v>
      </c>
      <c r="AB181" s="57">
        <v>2.7465455998661081</v>
      </c>
      <c r="AC181" s="57">
        <v>3.2705024482652969</v>
      </c>
      <c r="AD181" s="57">
        <v>3.4263481827768412</v>
      </c>
      <c r="AE181" s="57">
        <v>2.5043478103850458</v>
      </c>
      <c r="AF181" s="57">
        <v>3.3829082262857835</v>
      </c>
      <c r="AG181" s="57">
        <v>2.0593281467776694</v>
      </c>
      <c r="AH181" s="57">
        <v>2.7515321535692165</v>
      </c>
      <c r="AI181" s="57">
        <v>1.5400586184894143</v>
      </c>
      <c r="AJ181" s="57">
        <v>1.1909818993854446</v>
      </c>
      <c r="AK181" s="57">
        <v>0.18027594963441873</v>
      </c>
      <c r="AL181" s="57">
        <v>0.13058196283537984</v>
      </c>
      <c r="AM181" s="57">
        <v>3.1534057693522173</v>
      </c>
      <c r="AN181" s="57">
        <v>0.6525206333871556</v>
      </c>
      <c r="AO181" s="57">
        <v>0.57581057891969845</v>
      </c>
      <c r="AP181" s="57">
        <v>0.24125312759312237</v>
      </c>
      <c r="AQ181" s="57">
        <v>1.5657837739752285</v>
      </c>
      <c r="AR181" s="57">
        <v>1.0224</v>
      </c>
      <c r="AS181" s="57">
        <v>0.14773902014376525</v>
      </c>
      <c r="AT181" s="57">
        <v>1.2088373851871665</v>
      </c>
      <c r="AU181" s="57">
        <v>7.6736771195224318E-2</v>
      </c>
      <c r="AV181" s="57">
        <v>0.29803320317799548</v>
      </c>
      <c r="AW181" s="57">
        <v>0.7624364463097425</v>
      </c>
      <c r="AX181" s="57">
        <v>1.0303907893575073</v>
      </c>
      <c r="AY181" s="57">
        <v>0.87866860614357833</v>
      </c>
      <c r="AZ181" s="57">
        <v>1.37361226869179</v>
      </c>
      <c r="BA181" s="57">
        <v>3.1499999999999993E-2</v>
      </c>
      <c r="BB181" s="57" t="s">
        <v>281</v>
      </c>
      <c r="BC181" s="57">
        <v>1.1811091308239452</v>
      </c>
      <c r="BE181" s="81">
        <f t="shared" si="2"/>
        <v>0.64406449849284575</v>
      </c>
      <c r="BF181" s="57">
        <v>2.68</v>
      </c>
    </row>
    <row r="182" spans="1:62" s="59" customFormat="1" x14ac:dyDescent="0.25">
      <c r="A182" s="54">
        <v>2014</v>
      </c>
      <c r="B182" s="57">
        <v>1.8743423915507293</v>
      </c>
      <c r="C182" s="57">
        <v>1.4451134807465935</v>
      </c>
      <c r="D182" s="57">
        <v>2.2900067436707459</v>
      </c>
      <c r="E182" s="57">
        <v>3.8910744717931256</v>
      </c>
      <c r="F182" s="57">
        <v>5.3575510783427189</v>
      </c>
      <c r="G182" s="57">
        <v>5.7125681702918758</v>
      </c>
      <c r="H182" s="57">
        <v>2.9938546111738664</v>
      </c>
      <c r="I182" s="57">
        <v>3.5311539219551298</v>
      </c>
      <c r="J182" s="57">
        <v>5.0995289381123285</v>
      </c>
      <c r="K182" s="57">
        <v>1.7669856356492422</v>
      </c>
      <c r="L182" s="57">
        <v>4.0194032872389522</v>
      </c>
      <c r="M182" s="57">
        <v>3.4681011760716434</v>
      </c>
      <c r="N182" s="57">
        <v>2.2392703493972967</v>
      </c>
      <c r="O182" s="57">
        <v>2.6934797609584016</v>
      </c>
      <c r="P182" s="57">
        <v>2.8639569424196698</v>
      </c>
      <c r="Q182" s="57">
        <v>2.4405007444255462</v>
      </c>
      <c r="R182" s="57">
        <v>3.7075157804628405</v>
      </c>
      <c r="S182" s="57">
        <v>3.5966012195404056</v>
      </c>
      <c r="T182" s="57">
        <v>1.2500966671231044</v>
      </c>
      <c r="U182" s="57">
        <v>3.4126966471645801</v>
      </c>
      <c r="V182" s="57">
        <v>1.6168991783577533</v>
      </c>
      <c r="W182" s="57">
        <v>4.579790483744949</v>
      </c>
      <c r="X182" s="57">
        <v>3.5049077916921116</v>
      </c>
      <c r="Y182" s="57">
        <v>2.5108079887186485</v>
      </c>
      <c r="Z182" s="57">
        <v>2.5042129470000547</v>
      </c>
      <c r="AA182" s="57">
        <v>3.2608182582333778</v>
      </c>
      <c r="AB182" s="57">
        <v>2.6622094627423776</v>
      </c>
      <c r="AC182" s="57">
        <v>3.1905956404738678</v>
      </c>
      <c r="AD182" s="57">
        <v>3.3672141130486861</v>
      </c>
      <c r="AE182" s="57">
        <v>2.5083580135547656</v>
      </c>
      <c r="AF182" s="57">
        <v>3.5483440266809625</v>
      </c>
      <c r="AG182" s="57">
        <v>2.1076919278958006</v>
      </c>
      <c r="AH182" s="57">
        <v>2.783912618737804</v>
      </c>
      <c r="AI182" s="57">
        <v>1.5206919107835142</v>
      </c>
      <c r="AJ182" s="57">
        <v>1.3427957482203718</v>
      </c>
      <c r="AK182" s="57">
        <v>0.17336883173602</v>
      </c>
      <c r="AL182" s="57">
        <v>0.11627594693490251</v>
      </c>
      <c r="AM182" s="57">
        <v>3.1431260110623835</v>
      </c>
      <c r="AN182" s="57">
        <v>0.72866799956154149</v>
      </c>
      <c r="AO182" s="57">
        <v>0.61465694749013489</v>
      </c>
      <c r="AP182" s="57">
        <v>9.3543360933746517E-2</v>
      </c>
      <c r="AQ182" s="57">
        <v>1.5565494472024877</v>
      </c>
      <c r="AR182" s="57">
        <v>1.0373787043877507</v>
      </c>
      <c r="AS182" s="57">
        <v>0.14865316245626675</v>
      </c>
      <c r="AT182" s="57">
        <v>1.2066763366921629</v>
      </c>
      <c r="AU182" s="57">
        <v>7.6386335604893218E-2</v>
      </c>
      <c r="AV182" s="57">
        <v>0.29245298466156811</v>
      </c>
      <c r="AW182" s="57">
        <v>0.75227747431326164</v>
      </c>
      <c r="AX182" s="57">
        <v>1.0683156641872329</v>
      </c>
      <c r="AY182" s="57">
        <v>0.89193341869398213</v>
      </c>
      <c r="AZ182" s="57">
        <v>1.3617066626664454</v>
      </c>
      <c r="BA182" s="57" t="s">
        <v>281</v>
      </c>
      <c r="BB182" s="57" t="s">
        <v>281</v>
      </c>
      <c r="BC182" s="57">
        <v>1.1540983256597301</v>
      </c>
      <c r="BD182" s="58"/>
      <c r="BE182" s="81">
        <f t="shared" si="2"/>
        <v>0.63793764205439607</v>
      </c>
      <c r="BF182" s="57">
        <v>2.6199999999999997</v>
      </c>
      <c r="BG182" s="58"/>
      <c r="BH182" s="58"/>
      <c r="BI182" s="58"/>
      <c r="BJ182" s="58"/>
    </row>
    <row r="183" spans="1:62" x14ac:dyDescent="0.25">
      <c r="A183" s="54">
        <v>2015</v>
      </c>
      <c r="B183" s="57" t="s">
        <v>281</v>
      </c>
      <c r="C183" s="57" t="s">
        <v>281</v>
      </c>
      <c r="D183" s="57" t="s">
        <v>281</v>
      </c>
      <c r="E183" s="57" t="s">
        <v>281</v>
      </c>
      <c r="F183" s="57" t="s">
        <v>281</v>
      </c>
      <c r="G183" s="57" t="s">
        <v>281</v>
      </c>
      <c r="H183" s="57" t="s">
        <v>281</v>
      </c>
      <c r="I183" s="57" t="s">
        <v>281</v>
      </c>
      <c r="J183" s="57" t="s">
        <v>281</v>
      </c>
      <c r="K183" s="57" t="s">
        <v>281</v>
      </c>
      <c r="L183" s="57" t="s">
        <v>281</v>
      </c>
      <c r="M183" s="57" t="s">
        <v>281</v>
      </c>
      <c r="N183" s="57" t="s">
        <v>281</v>
      </c>
      <c r="O183" s="57" t="s">
        <v>281</v>
      </c>
      <c r="P183" s="57">
        <v>2.8696796920229271</v>
      </c>
      <c r="Q183" s="57" t="s">
        <v>281</v>
      </c>
      <c r="R183" s="57" t="s">
        <v>281</v>
      </c>
      <c r="S183" s="57" t="s">
        <v>281</v>
      </c>
      <c r="T183" s="57" t="s">
        <v>281</v>
      </c>
      <c r="U183" s="57" t="s">
        <v>281</v>
      </c>
      <c r="V183" s="57" t="s">
        <v>281</v>
      </c>
      <c r="W183" s="57" t="s">
        <v>281</v>
      </c>
      <c r="X183" s="57" t="s">
        <v>281</v>
      </c>
      <c r="Y183" s="57" t="s">
        <v>281</v>
      </c>
      <c r="Z183" s="57" t="s">
        <v>281</v>
      </c>
      <c r="AA183" s="57" t="s">
        <v>281</v>
      </c>
      <c r="AB183" s="57">
        <v>2.6251927867893681</v>
      </c>
      <c r="AC183" s="57" t="s">
        <v>281</v>
      </c>
      <c r="AD183" s="57" t="s">
        <v>281</v>
      </c>
      <c r="AE183" s="57" t="s">
        <v>281</v>
      </c>
      <c r="AF183" s="57" t="s">
        <v>281</v>
      </c>
      <c r="AG183" s="57" t="s">
        <v>281</v>
      </c>
      <c r="AH183" s="57" t="s">
        <v>281</v>
      </c>
      <c r="AI183" s="57" t="s">
        <v>281</v>
      </c>
      <c r="AJ183" s="57" t="s">
        <v>281</v>
      </c>
      <c r="AK183" s="57" t="s">
        <v>281</v>
      </c>
      <c r="AL183" s="57" t="s">
        <v>281</v>
      </c>
      <c r="AM183" s="57" t="s">
        <v>281</v>
      </c>
      <c r="AN183" s="57" t="s">
        <v>281</v>
      </c>
      <c r="AO183" s="57" t="s">
        <v>281</v>
      </c>
      <c r="AP183" s="57" t="s">
        <v>281</v>
      </c>
      <c r="AQ183" s="57" t="s">
        <v>281</v>
      </c>
      <c r="AR183" s="57" t="s">
        <v>281</v>
      </c>
      <c r="AS183" s="57" t="s">
        <v>281</v>
      </c>
      <c r="AT183" s="57" t="s">
        <v>281</v>
      </c>
      <c r="AU183" s="57" t="s">
        <v>281</v>
      </c>
      <c r="AV183" s="57" t="s">
        <v>281</v>
      </c>
      <c r="AW183" s="57" t="s">
        <v>281</v>
      </c>
      <c r="AX183" s="57">
        <v>1.0472673107592663</v>
      </c>
      <c r="AY183" s="57" t="s">
        <v>281</v>
      </c>
      <c r="AZ183" s="57" t="s">
        <v>281</v>
      </c>
      <c r="BA183" s="57" t="s">
        <v>281</v>
      </c>
      <c r="BB183" s="57" t="s">
        <v>281</v>
      </c>
      <c r="BC183" s="57" t="s">
        <v>281</v>
      </c>
      <c r="BD183" s="58"/>
      <c r="BE183" s="81">
        <f t="shared" si="2"/>
        <v>0.24968048558698536</v>
      </c>
      <c r="BF183" s="57" t="s">
        <v>281</v>
      </c>
      <c r="BG183" s="58"/>
      <c r="BH183" s="58"/>
      <c r="BI183" s="58"/>
      <c r="BJ183" s="58"/>
    </row>
    <row r="184" spans="1:62" x14ac:dyDescent="0.25">
      <c r="A184" s="54"/>
    </row>
    <row r="187" spans="1:62" x14ac:dyDescent="0.25">
      <c r="C187" s="83"/>
      <c r="D187" s="60"/>
    </row>
    <row r="188" spans="1:62" x14ac:dyDescent="0.25">
      <c r="C188" s="83"/>
      <c r="D188" s="2"/>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0070C0"/>
  </sheetPr>
  <dimension ref="A1:BF187"/>
  <sheetViews>
    <sheetView zoomScale="66" zoomScaleNormal="40" zoomScalePageLayoutView="40" workbookViewId="0">
      <pane xSplit="1" ySplit="2" topLeftCell="B156" activePane="bottomRight" state="frozen"/>
      <selection pane="topRight" activeCell="B1" sqref="B1"/>
      <selection pane="bottomLeft" activeCell="A3" sqref="A3"/>
      <selection pane="bottomRight"/>
    </sheetView>
  </sheetViews>
  <sheetFormatPr defaultColWidth="11.42578125" defaultRowHeight="15" x14ac:dyDescent="0.25"/>
  <cols>
    <col min="1" max="16384" width="11.42578125" style="77"/>
  </cols>
  <sheetData>
    <row r="1" spans="1:58" ht="15.75" x14ac:dyDescent="0.25">
      <c r="A1" s="52" t="s">
        <v>593</v>
      </c>
    </row>
    <row r="2" spans="1:58" x14ac:dyDescent="0.25">
      <c r="A2" s="53" t="s">
        <v>39</v>
      </c>
      <c r="B2" s="21" t="s">
        <v>228</v>
      </c>
      <c r="C2" s="21" t="s">
        <v>233</v>
      </c>
      <c r="D2" s="21" t="s">
        <v>240</v>
      </c>
      <c r="E2" s="21" t="s">
        <v>241</v>
      </c>
      <c r="F2" s="21" t="s">
        <v>223</v>
      </c>
      <c r="G2" s="21" t="s">
        <v>268</v>
      </c>
      <c r="H2" s="21" t="s">
        <v>226</v>
      </c>
      <c r="I2" s="21" t="s">
        <v>227</v>
      </c>
      <c r="J2" s="21" t="s">
        <v>229</v>
      </c>
      <c r="K2" s="21" t="s">
        <v>230</v>
      </c>
      <c r="L2" s="21" t="s">
        <v>232</v>
      </c>
      <c r="M2" s="21" t="s">
        <v>238</v>
      </c>
      <c r="N2" s="21" t="s">
        <v>242</v>
      </c>
      <c r="O2" s="21" t="s">
        <v>243</v>
      </c>
      <c r="P2" s="21" t="s">
        <v>245</v>
      </c>
      <c r="Q2" s="21" t="s">
        <v>269</v>
      </c>
      <c r="R2" s="21" t="s">
        <v>89</v>
      </c>
      <c r="S2" s="21" t="s">
        <v>90</v>
      </c>
      <c r="T2" s="21" t="s">
        <v>93</v>
      </c>
      <c r="U2" s="21" t="s">
        <v>94</v>
      </c>
      <c r="V2" s="21" t="s">
        <v>99</v>
      </c>
      <c r="W2" s="21" t="s">
        <v>102</v>
      </c>
      <c r="X2" s="21" t="s">
        <v>103</v>
      </c>
      <c r="Y2" s="21" t="s">
        <v>107</v>
      </c>
      <c r="Z2" s="21" t="s">
        <v>270</v>
      </c>
      <c r="AA2" s="21" t="s">
        <v>84</v>
      </c>
      <c r="AB2" s="21" t="s">
        <v>85</v>
      </c>
      <c r="AC2" s="21" t="s">
        <v>221</v>
      </c>
      <c r="AD2" s="21" t="s">
        <v>271</v>
      </c>
      <c r="AE2" s="21" t="s">
        <v>110</v>
      </c>
      <c r="AF2" s="21" t="s">
        <v>117</v>
      </c>
      <c r="AG2" s="21" t="s">
        <v>120</v>
      </c>
      <c r="AH2" s="21" t="s">
        <v>138</v>
      </c>
      <c r="AI2" s="21" t="s">
        <v>150</v>
      </c>
      <c r="AJ2" s="21" t="s">
        <v>272</v>
      </c>
      <c r="AK2" s="21" t="s">
        <v>153</v>
      </c>
      <c r="AL2" s="21" t="s">
        <v>193</v>
      </c>
      <c r="AM2" s="21" t="s">
        <v>208</v>
      </c>
      <c r="AN2" s="21" t="s">
        <v>215</v>
      </c>
      <c r="AO2" s="21" t="s">
        <v>244</v>
      </c>
      <c r="AP2" s="21" t="s">
        <v>273</v>
      </c>
      <c r="AQ2" s="21" t="s">
        <v>47</v>
      </c>
      <c r="AR2" s="21" t="s">
        <v>274</v>
      </c>
      <c r="AS2" s="21" t="s">
        <v>52</v>
      </c>
      <c r="AT2" s="21" t="s">
        <v>54</v>
      </c>
      <c r="AU2" s="21" t="s">
        <v>275</v>
      </c>
      <c r="AV2" s="21" t="s">
        <v>60</v>
      </c>
      <c r="AW2" s="21" t="s">
        <v>69</v>
      </c>
      <c r="AX2" s="21" t="s">
        <v>71</v>
      </c>
      <c r="AY2" s="21" t="s">
        <v>75</v>
      </c>
      <c r="AZ2" s="21" t="s">
        <v>77</v>
      </c>
      <c r="BA2" s="21" t="s">
        <v>276</v>
      </c>
      <c r="BB2" s="21" t="s">
        <v>277</v>
      </c>
      <c r="BC2" s="21" t="s">
        <v>254</v>
      </c>
      <c r="BE2" s="22" t="s">
        <v>278</v>
      </c>
      <c r="BF2" s="22" t="s">
        <v>239</v>
      </c>
    </row>
    <row r="3" spans="1:58" x14ac:dyDescent="0.25">
      <c r="A3" s="54">
        <v>1835</v>
      </c>
      <c r="B3" s="3" t="s">
        <v>281</v>
      </c>
      <c r="C3" s="3" t="s">
        <v>281</v>
      </c>
      <c r="D3" s="3" t="s">
        <v>281</v>
      </c>
      <c r="E3" s="3" t="s">
        <v>281</v>
      </c>
      <c r="F3" s="3" t="s">
        <v>281</v>
      </c>
      <c r="G3" s="3" t="s">
        <v>281</v>
      </c>
      <c r="H3" s="3" t="s">
        <v>281</v>
      </c>
      <c r="I3" s="3" t="s">
        <v>281</v>
      </c>
      <c r="J3" s="3" t="s">
        <v>281</v>
      </c>
      <c r="K3" s="3" t="s">
        <v>281</v>
      </c>
      <c r="L3" s="3" t="s">
        <v>281</v>
      </c>
      <c r="M3" s="3" t="s">
        <v>281</v>
      </c>
      <c r="N3" s="3" t="s">
        <v>281</v>
      </c>
      <c r="O3" s="3" t="s">
        <v>281</v>
      </c>
      <c r="P3" s="3">
        <v>5.2648337592330661</v>
      </c>
      <c r="Q3" s="3" t="s">
        <v>281</v>
      </c>
      <c r="R3" s="3" t="s">
        <v>281</v>
      </c>
      <c r="S3" s="3" t="s">
        <v>281</v>
      </c>
      <c r="T3" s="3" t="s">
        <v>281</v>
      </c>
      <c r="U3" s="3" t="s">
        <v>281</v>
      </c>
      <c r="V3" s="3" t="s">
        <v>281</v>
      </c>
      <c r="W3" s="3" t="s">
        <v>281</v>
      </c>
      <c r="X3" s="3" t="s">
        <v>281</v>
      </c>
      <c r="Y3" s="3" t="s">
        <v>281</v>
      </c>
      <c r="Z3" s="3" t="s">
        <v>281</v>
      </c>
      <c r="AA3" s="3" t="s">
        <v>281</v>
      </c>
      <c r="AB3" s="3" t="s">
        <v>281</v>
      </c>
      <c r="AC3" s="3" t="s">
        <v>281</v>
      </c>
      <c r="AD3" s="3" t="s">
        <v>281</v>
      </c>
      <c r="AE3" s="3" t="s">
        <v>281</v>
      </c>
      <c r="AF3" s="3" t="s">
        <v>281</v>
      </c>
      <c r="AG3" s="3" t="s">
        <v>281</v>
      </c>
      <c r="AH3" s="3" t="s">
        <v>281</v>
      </c>
      <c r="AI3" s="3" t="s">
        <v>281</v>
      </c>
      <c r="AJ3" s="3" t="s">
        <v>281</v>
      </c>
      <c r="AK3" s="3" t="s">
        <v>281</v>
      </c>
      <c r="AL3" s="3" t="s">
        <v>281</v>
      </c>
      <c r="AM3" s="3" t="s">
        <v>281</v>
      </c>
      <c r="AN3" s="3" t="s">
        <v>281</v>
      </c>
      <c r="AO3" s="3" t="s">
        <v>281</v>
      </c>
      <c r="AP3" s="3" t="s">
        <v>281</v>
      </c>
      <c r="AQ3" s="3" t="s">
        <v>281</v>
      </c>
      <c r="AR3" s="3" t="s">
        <v>281</v>
      </c>
      <c r="AS3" s="3" t="s">
        <v>281</v>
      </c>
      <c r="AT3" s="3" t="s">
        <v>281</v>
      </c>
      <c r="AU3" s="3" t="s">
        <v>281</v>
      </c>
      <c r="AV3" s="3" t="s">
        <v>281</v>
      </c>
      <c r="AW3" s="3" t="s">
        <v>281</v>
      </c>
      <c r="AX3" s="3" t="s">
        <v>281</v>
      </c>
      <c r="AY3" s="3" t="s">
        <v>281</v>
      </c>
      <c r="AZ3" s="3" t="s">
        <v>281</v>
      </c>
      <c r="BA3" s="3" t="s">
        <v>281</v>
      </c>
      <c r="BB3" s="98" t="s">
        <v>281</v>
      </c>
      <c r="BC3" s="98" t="s">
        <v>281</v>
      </c>
      <c r="BE3" s="81">
        <f>IFERROR((STDEVA(B3:BB3))/(AVERAGE(B3:BB3)),"")</f>
        <v>0.13736056394868901</v>
      </c>
      <c r="BF3" s="62" t="s">
        <v>281</v>
      </c>
    </row>
    <row r="4" spans="1:58" x14ac:dyDescent="0.25">
      <c r="A4" s="54">
        <v>1836</v>
      </c>
      <c r="B4" s="3" t="s">
        <v>281</v>
      </c>
      <c r="C4" s="3" t="s">
        <v>281</v>
      </c>
      <c r="D4" s="3" t="s">
        <v>281</v>
      </c>
      <c r="E4" s="3" t="s">
        <v>281</v>
      </c>
      <c r="F4" s="3" t="s">
        <v>281</v>
      </c>
      <c r="G4" s="3" t="s">
        <v>281</v>
      </c>
      <c r="H4" s="3" t="s">
        <v>281</v>
      </c>
      <c r="I4" s="3" t="s">
        <v>281</v>
      </c>
      <c r="J4" s="3" t="s">
        <v>281</v>
      </c>
      <c r="K4" s="3" t="s">
        <v>281</v>
      </c>
      <c r="L4" s="3" t="s">
        <v>281</v>
      </c>
      <c r="M4" s="3" t="s">
        <v>281</v>
      </c>
      <c r="N4" s="3" t="s">
        <v>281</v>
      </c>
      <c r="O4" s="3" t="s">
        <v>281</v>
      </c>
      <c r="P4" s="3">
        <v>5.5444088889753065</v>
      </c>
      <c r="Q4" s="3" t="s">
        <v>281</v>
      </c>
      <c r="R4" s="3" t="s">
        <v>281</v>
      </c>
      <c r="S4" s="3" t="s">
        <v>281</v>
      </c>
      <c r="T4" s="3" t="s">
        <v>281</v>
      </c>
      <c r="U4" s="3" t="s">
        <v>281</v>
      </c>
      <c r="V4" s="3" t="s">
        <v>281</v>
      </c>
      <c r="W4" s="3" t="s">
        <v>281</v>
      </c>
      <c r="X4" s="3" t="s">
        <v>281</v>
      </c>
      <c r="Y4" s="3" t="s">
        <v>281</v>
      </c>
      <c r="Z4" s="3" t="s">
        <v>281</v>
      </c>
      <c r="AA4" s="3" t="s">
        <v>281</v>
      </c>
      <c r="AB4" s="3" t="s">
        <v>281</v>
      </c>
      <c r="AC4" s="3" t="s">
        <v>281</v>
      </c>
      <c r="AD4" s="3" t="s">
        <v>281</v>
      </c>
      <c r="AE4" s="3" t="s">
        <v>281</v>
      </c>
      <c r="AF4" s="3" t="s">
        <v>281</v>
      </c>
      <c r="AG4" s="3" t="s">
        <v>281</v>
      </c>
      <c r="AH4" s="3" t="s">
        <v>281</v>
      </c>
      <c r="AI4" s="3" t="s">
        <v>281</v>
      </c>
      <c r="AJ4" s="3" t="s">
        <v>281</v>
      </c>
      <c r="AK4" s="3" t="s">
        <v>281</v>
      </c>
      <c r="AL4" s="3" t="s">
        <v>281</v>
      </c>
      <c r="AM4" s="3" t="s">
        <v>281</v>
      </c>
      <c r="AN4" s="3" t="s">
        <v>281</v>
      </c>
      <c r="AO4" s="3" t="s">
        <v>281</v>
      </c>
      <c r="AP4" s="3" t="s">
        <v>281</v>
      </c>
      <c r="AQ4" s="3" t="s">
        <v>281</v>
      </c>
      <c r="AR4" s="3" t="s">
        <v>281</v>
      </c>
      <c r="AS4" s="3" t="s">
        <v>281</v>
      </c>
      <c r="AT4" s="3" t="s">
        <v>281</v>
      </c>
      <c r="AU4" s="3" t="s">
        <v>281</v>
      </c>
      <c r="AV4" s="3" t="s">
        <v>281</v>
      </c>
      <c r="AW4" s="3" t="s">
        <v>281</v>
      </c>
      <c r="AX4" s="3" t="s">
        <v>281</v>
      </c>
      <c r="AY4" s="3" t="s">
        <v>281</v>
      </c>
      <c r="AZ4" s="3" t="s">
        <v>281</v>
      </c>
      <c r="BA4" s="3" t="s">
        <v>281</v>
      </c>
      <c r="BB4" s="98" t="s">
        <v>281</v>
      </c>
      <c r="BC4" s="98" t="s">
        <v>281</v>
      </c>
      <c r="BE4" s="81">
        <f t="shared" ref="BE4:BE67" si="0">IFERROR((STDEVA(B4:BB4))/(AVERAGE(B4:BB4)),"")</f>
        <v>0.13736056394868901</v>
      </c>
      <c r="BF4" s="62" t="s">
        <v>281</v>
      </c>
    </row>
    <row r="5" spans="1:58" x14ac:dyDescent="0.25">
      <c r="A5" s="54">
        <v>1837</v>
      </c>
      <c r="B5" s="3" t="s">
        <v>281</v>
      </c>
      <c r="C5" s="3" t="s">
        <v>281</v>
      </c>
      <c r="D5" s="3" t="s">
        <v>281</v>
      </c>
      <c r="E5" s="3" t="s">
        <v>281</v>
      </c>
      <c r="F5" s="3" t="s">
        <v>281</v>
      </c>
      <c r="G5" s="3" t="s">
        <v>281</v>
      </c>
      <c r="H5" s="3" t="s">
        <v>281</v>
      </c>
      <c r="I5" s="3" t="s">
        <v>281</v>
      </c>
      <c r="J5" s="3" t="s">
        <v>281</v>
      </c>
      <c r="K5" s="3" t="s">
        <v>281</v>
      </c>
      <c r="L5" s="3" t="s">
        <v>281</v>
      </c>
      <c r="M5" s="3" t="s">
        <v>281</v>
      </c>
      <c r="N5" s="3" t="s">
        <v>281</v>
      </c>
      <c r="O5" s="3" t="s">
        <v>281</v>
      </c>
      <c r="P5" s="3">
        <v>5.0625319862908205</v>
      </c>
      <c r="Q5" s="3" t="s">
        <v>281</v>
      </c>
      <c r="R5" s="3" t="s">
        <v>281</v>
      </c>
      <c r="S5" s="3" t="s">
        <v>281</v>
      </c>
      <c r="T5" s="3" t="s">
        <v>281</v>
      </c>
      <c r="U5" s="3" t="s">
        <v>281</v>
      </c>
      <c r="V5" s="3" t="s">
        <v>281</v>
      </c>
      <c r="W5" s="3" t="s">
        <v>281</v>
      </c>
      <c r="X5" s="3" t="s">
        <v>281</v>
      </c>
      <c r="Y5" s="3" t="s">
        <v>281</v>
      </c>
      <c r="Z5" s="3" t="s">
        <v>281</v>
      </c>
      <c r="AA5" s="3" t="s">
        <v>281</v>
      </c>
      <c r="AB5" s="3" t="s">
        <v>281</v>
      </c>
      <c r="AC5" s="3" t="s">
        <v>281</v>
      </c>
      <c r="AD5" s="3" t="s">
        <v>281</v>
      </c>
      <c r="AE5" s="3" t="s">
        <v>281</v>
      </c>
      <c r="AF5" s="3" t="s">
        <v>281</v>
      </c>
      <c r="AG5" s="3" t="s">
        <v>281</v>
      </c>
      <c r="AH5" s="3" t="s">
        <v>281</v>
      </c>
      <c r="AI5" s="3" t="s">
        <v>281</v>
      </c>
      <c r="AJ5" s="3" t="s">
        <v>281</v>
      </c>
      <c r="AK5" s="3" t="s">
        <v>281</v>
      </c>
      <c r="AL5" s="3" t="s">
        <v>281</v>
      </c>
      <c r="AM5" s="3" t="s">
        <v>281</v>
      </c>
      <c r="AN5" s="3" t="s">
        <v>281</v>
      </c>
      <c r="AO5" s="3" t="s">
        <v>281</v>
      </c>
      <c r="AP5" s="3" t="s">
        <v>281</v>
      </c>
      <c r="AQ5" s="3" t="s">
        <v>281</v>
      </c>
      <c r="AR5" s="3" t="s">
        <v>281</v>
      </c>
      <c r="AS5" s="3" t="s">
        <v>281</v>
      </c>
      <c r="AT5" s="3" t="s">
        <v>281</v>
      </c>
      <c r="AU5" s="3" t="s">
        <v>281</v>
      </c>
      <c r="AV5" s="3" t="s">
        <v>281</v>
      </c>
      <c r="AW5" s="3" t="s">
        <v>281</v>
      </c>
      <c r="AX5" s="3" t="s">
        <v>281</v>
      </c>
      <c r="AY5" s="3" t="s">
        <v>281</v>
      </c>
      <c r="AZ5" s="3" t="s">
        <v>281</v>
      </c>
      <c r="BA5" s="3" t="s">
        <v>281</v>
      </c>
      <c r="BB5" s="98" t="s">
        <v>281</v>
      </c>
      <c r="BC5" s="98" t="s">
        <v>281</v>
      </c>
      <c r="BE5" s="81">
        <f t="shared" si="0"/>
        <v>0.13736056394868904</v>
      </c>
      <c r="BF5" s="62" t="s">
        <v>281</v>
      </c>
    </row>
    <row r="6" spans="1:58" x14ac:dyDescent="0.25">
      <c r="A6" s="54">
        <v>1838</v>
      </c>
      <c r="B6" s="3" t="s">
        <v>281</v>
      </c>
      <c r="C6" s="3" t="s">
        <v>281</v>
      </c>
      <c r="D6" s="3" t="s">
        <v>281</v>
      </c>
      <c r="E6" s="3" t="s">
        <v>281</v>
      </c>
      <c r="F6" s="3" t="s">
        <v>281</v>
      </c>
      <c r="G6" s="3" t="s">
        <v>281</v>
      </c>
      <c r="H6" s="3" t="s">
        <v>281</v>
      </c>
      <c r="I6" s="3" t="s">
        <v>281</v>
      </c>
      <c r="J6" s="3" t="s">
        <v>281</v>
      </c>
      <c r="K6" s="3" t="s">
        <v>281</v>
      </c>
      <c r="L6" s="3" t="s">
        <v>281</v>
      </c>
      <c r="M6" s="3" t="s">
        <v>281</v>
      </c>
      <c r="N6" s="3" t="s">
        <v>281</v>
      </c>
      <c r="O6" s="3" t="s">
        <v>281</v>
      </c>
      <c r="P6" s="3">
        <v>5.3491060118979519</v>
      </c>
      <c r="Q6" s="3" t="s">
        <v>281</v>
      </c>
      <c r="R6" s="3" t="s">
        <v>281</v>
      </c>
      <c r="S6" s="3" t="s">
        <v>281</v>
      </c>
      <c r="T6" s="3" t="s">
        <v>281</v>
      </c>
      <c r="U6" s="3" t="s">
        <v>281</v>
      </c>
      <c r="V6" s="3" t="s">
        <v>281</v>
      </c>
      <c r="W6" s="3" t="s">
        <v>281</v>
      </c>
      <c r="X6" s="3" t="s">
        <v>281</v>
      </c>
      <c r="Y6" s="3" t="s">
        <v>281</v>
      </c>
      <c r="Z6" s="3" t="s">
        <v>281</v>
      </c>
      <c r="AA6" s="3" t="s">
        <v>281</v>
      </c>
      <c r="AB6" s="3" t="s">
        <v>281</v>
      </c>
      <c r="AC6" s="3" t="s">
        <v>281</v>
      </c>
      <c r="AD6" s="3" t="s">
        <v>281</v>
      </c>
      <c r="AE6" s="3" t="s">
        <v>281</v>
      </c>
      <c r="AF6" s="3" t="s">
        <v>281</v>
      </c>
      <c r="AG6" s="3" t="s">
        <v>281</v>
      </c>
      <c r="AH6" s="3" t="s">
        <v>281</v>
      </c>
      <c r="AI6" s="3" t="s">
        <v>281</v>
      </c>
      <c r="AJ6" s="3" t="s">
        <v>281</v>
      </c>
      <c r="AK6" s="3" t="s">
        <v>281</v>
      </c>
      <c r="AL6" s="3" t="s">
        <v>281</v>
      </c>
      <c r="AM6" s="3" t="s">
        <v>281</v>
      </c>
      <c r="AN6" s="3" t="s">
        <v>281</v>
      </c>
      <c r="AO6" s="3" t="s">
        <v>281</v>
      </c>
      <c r="AP6" s="3" t="s">
        <v>281</v>
      </c>
      <c r="AQ6" s="3" t="s">
        <v>281</v>
      </c>
      <c r="AR6" s="3" t="s">
        <v>281</v>
      </c>
      <c r="AS6" s="3" t="s">
        <v>281</v>
      </c>
      <c r="AT6" s="3" t="s">
        <v>281</v>
      </c>
      <c r="AU6" s="3" t="s">
        <v>281</v>
      </c>
      <c r="AV6" s="3" t="s">
        <v>281</v>
      </c>
      <c r="AW6" s="3" t="s">
        <v>281</v>
      </c>
      <c r="AX6" s="3" t="s">
        <v>281</v>
      </c>
      <c r="AY6" s="3" t="s">
        <v>281</v>
      </c>
      <c r="AZ6" s="3" t="s">
        <v>281</v>
      </c>
      <c r="BA6" s="3" t="s">
        <v>281</v>
      </c>
      <c r="BB6" s="98" t="s">
        <v>281</v>
      </c>
      <c r="BC6" s="98" t="s">
        <v>281</v>
      </c>
      <c r="BE6" s="81">
        <f t="shared" si="0"/>
        <v>0.13736056394868904</v>
      </c>
      <c r="BF6" s="62" t="s">
        <v>281</v>
      </c>
    </row>
    <row r="7" spans="1:58" x14ac:dyDescent="0.25">
      <c r="A7" s="54">
        <v>1839</v>
      </c>
      <c r="B7" s="3" t="s">
        <v>281</v>
      </c>
      <c r="C7" s="3" t="s">
        <v>281</v>
      </c>
      <c r="D7" s="3" t="s">
        <v>281</v>
      </c>
      <c r="E7" s="3" t="s">
        <v>281</v>
      </c>
      <c r="F7" s="3" t="s">
        <v>281</v>
      </c>
      <c r="G7" s="3" t="s">
        <v>281</v>
      </c>
      <c r="H7" s="3" t="s">
        <v>281</v>
      </c>
      <c r="I7" s="3" t="s">
        <v>281</v>
      </c>
      <c r="J7" s="3" t="s">
        <v>281</v>
      </c>
      <c r="K7" s="3" t="s">
        <v>281</v>
      </c>
      <c r="L7" s="3" t="s">
        <v>281</v>
      </c>
      <c r="M7" s="3" t="s">
        <v>281</v>
      </c>
      <c r="N7" s="3" t="s">
        <v>281</v>
      </c>
      <c r="O7" s="3" t="s">
        <v>281</v>
      </c>
      <c r="P7" s="3">
        <v>5.0152386602726278</v>
      </c>
      <c r="Q7" s="3" t="s">
        <v>281</v>
      </c>
      <c r="R7" s="3" t="s">
        <v>281</v>
      </c>
      <c r="S7" s="3" t="s">
        <v>281</v>
      </c>
      <c r="T7" s="3" t="s">
        <v>281</v>
      </c>
      <c r="U7" s="3" t="s">
        <v>281</v>
      </c>
      <c r="V7" s="3" t="s">
        <v>281</v>
      </c>
      <c r="W7" s="3" t="s">
        <v>281</v>
      </c>
      <c r="X7" s="3" t="s">
        <v>281</v>
      </c>
      <c r="Y7" s="3" t="s">
        <v>281</v>
      </c>
      <c r="Z7" s="3" t="s">
        <v>281</v>
      </c>
      <c r="AA7" s="3" t="s">
        <v>281</v>
      </c>
      <c r="AB7" s="3" t="s">
        <v>281</v>
      </c>
      <c r="AC7" s="3" t="s">
        <v>281</v>
      </c>
      <c r="AD7" s="3" t="s">
        <v>281</v>
      </c>
      <c r="AE7" s="3" t="s">
        <v>281</v>
      </c>
      <c r="AF7" s="3" t="s">
        <v>281</v>
      </c>
      <c r="AG7" s="3" t="s">
        <v>281</v>
      </c>
      <c r="AH7" s="3" t="s">
        <v>281</v>
      </c>
      <c r="AI7" s="3" t="s">
        <v>281</v>
      </c>
      <c r="AJ7" s="3" t="s">
        <v>281</v>
      </c>
      <c r="AK7" s="3" t="s">
        <v>281</v>
      </c>
      <c r="AL7" s="3" t="s">
        <v>281</v>
      </c>
      <c r="AM7" s="3" t="s">
        <v>281</v>
      </c>
      <c r="AN7" s="3" t="s">
        <v>281</v>
      </c>
      <c r="AO7" s="3" t="s">
        <v>281</v>
      </c>
      <c r="AP7" s="3" t="s">
        <v>281</v>
      </c>
      <c r="AQ7" s="3" t="s">
        <v>281</v>
      </c>
      <c r="AR7" s="3" t="s">
        <v>281</v>
      </c>
      <c r="AS7" s="3" t="s">
        <v>281</v>
      </c>
      <c r="AT7" s="3" t="s">
        <v>281</v>
      </c>
      <c r="AU7" s="3" t="s">
        <v>281</v>
      </c>
      <c r="AV7" s="3" t="s">
        <v>281</v>
      </c>
      <c r="AW7" s="3" t="s">
        <v>281</v>
      </c>
      <c r="AX7" s="3" t="s">
        <v>281</v>
      </c>
      <c r="AY7" s="3" t="s">
        <v>281</v>
      </c>
      <c r="AZ7" s="3" t="s">
        <v>281</v>
      </c>
      <c r="BA7" s="3" t="s">
        <v>281</v>
      </c>
      <c r="BB7" s="98" t="s">
        <v>281</v>
      </c>
      <c r="BC7" s="98" t="s">
        <v>281</v>
      </c>
      <c r="BE7" s="81">
        <f t="shared" si="0"/>
        <v>0.13736056394868904</v>
      </c>
      <c r="BF7" s="62" t="s">
        <v>281</v>
      </c>
    </row>
    <row r="8" spans="1:58" x14ac:dyDescent="0.25">
      <c r="A8" s="54">
        <v>1840</v>
      </c>
      <c r="B8" s="3" t="s">
        <v>281</v>
      </c>
      <c r="C8" s="3" t="s">
        <v>281</v>
      </c>
      <c r="D8" s="3" t="s">
        <v>281</v>
      </c>
      <c r="E8" s="3" t="s">
        <v>281</v>
      </c>
      <c r="F8" s="3" t="s">
        <v>281</v>
      </c>
      <c r="G8" s="3" t="s">
        <v>281</v>
      </c>
      <c r="H8" s="3" t="s">
        <v>281</v>
      </c>
      <c r="I8" s="3" t="s">
        <v>281</v>
      </c>
      <c r="J8" s="3" t="s">
        <v>281</v>
      </c>
      <c r="K8" s="3" t="s">
        <v>281</v>
      </c>
      <c r="L8" s="3" t="s">
        <v>281</v>
      </c>
      <c r="M8" s="3" t="s">
        <v>281</v>
      </c>
      <c r="N8" s="3" t="s">
        <v>281</v>
      </c>
      <c r="O8" s="3" t="s">
        <v>281</v>
      </c>
      <c r="P8" s="3">
        <v>4.3349760056085254</v>
      </c>
      <c r="Q8" s="3" t="s">
        <v>281</v>
      </c>
      <c r="R8" s="3" t="s">
        <v>281</v>
      </c>
      <c r="S8" s="3" t="s">
        <v>281</v>
      </c>
      <c r="T8" s="3" t="s">
        <v>281</v>
      </c>
      <c r="U8" s="3" t="s">
        <v>281</v>
      </c>
      <c r="V8" s="3" t="s">
        <v>281</v>
      </c>
      <c r="W8" s="3" t="s">
        <v>281</v>
      </c>
      <c r="X8" s="3" t="s">
        <v>281</v>
      </c>
      <c r="Y8" s="3" t="s">
        <v>281</v>
      </c>
      <c r="Z8" s="3" t="s">
        <v>281</v>
      </c>
      <c r="AA8" s="3" t="s">
        <v>281</v>
      </c>
      <c r="AB8" s="3" t="s">
        <v>281</v>
      </c>
      <c r="AC8" s="3" t="s">
        <v>281</v>
      </c>
      <c r="AD8" s="3" t="s">
        <v>281</v>
      </c>
      <c r="AE8" s="3" t="s">
        <v>281</v>
      </c>
      <c r="AF8" s="3" t="s">
        <v>281</v>
      </c>
      <c r="AG8" s="3" t="s">
        <v>281</v>
      </c>
      <c r="AH8" s="3" t="s">
        <v>281</v>
      </c>
      <c r="AI8" s="3" t="s">
        <v>281</v>
      </c>
      <c r="AJ8" s="3" t="s">
        <v>281</v>
      </c>
      <c r="AK8" s="3" t="s">
        <v>281</v>
      </c>
      <c r="AL8" s="3" t="s">
        <v>281</v>
      </c>
      <c r="AM8" s="3" t="s">
        <v>281</v>
      </c>
      <c r="AN8" s="3" t="s">
        <v>281</v>
      </c>
      <c r="AO8" s="3" t="s">
        <v>281</v>
      </c>
      <c r="AP8" s="3" t="s">
        <v>281</v>
      </c>
      <c r="AQ8" s="3" t="s">
        <v>281</v>
      </c>
      <c r="AR8" s="3" t="s">
        <v>281</v>
      </c>
      <c r="AS8" s="3" t="s">
        <v>281</v>
      </c>
      <c r="AT8" s="3" t="s">
        <v>281</v>
      </c>
      <c r="AU8" s="3" t="s">
        <v>281</v>
      </c>
      <c r="AV8" s="3" t="s">
        <v>281</v>
      </c>
      <c r="AW8" s="3" t="s">
        <v>281</v>
      </c>
      <c r="AX8" s="3" t="s">
        <v>281</v>
      </c>
      <c r="AY8" s="3" t="s">
        <v>281</v>
      </c>
      <c r="AZ8" s="3" t="s">
        <v>281</v>
      </c>
      <c r="BA8" s="3" t="s">
        <v>281</v>
      </c>
      <c r="BB8" s="98" t="s">
        <v>281</v>
      </c>
      <c r="BC8" s="98" t="s">
        <v>281</v>
      </c>
      <c r="BE8" s="81">
        <f t="shared" si="0"/>
        <v>0.13736056394868904</v>
      </c>
      <c r="BF8" s="62" t="s">
        <v>281</v>
      </c>
    </row>
    <row r="9" spans="1:58" x14ac:dyDescent="0.25">
      <c r="A9" s="54">
        <v>1841</v>
      </c>
      <c r="B9" s="3" t="s">
        <v>281</v>
      </c>
      <c r="C9" s="3" t="s">
        <v>281</v>
      </c>
      <c r="D9" s="3" t="s">
        <v>281</v>
      </c>
      <c r="E9" s="3" t="s">
        <v>281</v>
      </c>
      <c r="F9" s="3" t="s">
        <v>281</v>
      </c>
      <c r="G9" s="3" t="s">
        <v>281</v>
      </c>
      <c r="H9" s="3" t="s">
        <v>281</v>
      </c>
      <c r="I9" s="3" t="s">
        <v>281</v>
      </c>
      <c r="J9" s="3" t="s">
        <v>281</v>
      </c>
      <c r="K9" s="3" t="s">
        <v>281</v>
      </c>
      <c r="L9" s="3" t="s">
        <v>281</v>
      </c>
      <c r="M9" s="3" t="s">
        <v>281</v>
      </c>
      <c r="N9" s="3" t="s">
        <v>281</v>
      </c>
      <c r="O9" s="3" t="s">
        <v>281</v>
      </c>
      <c r="P9" s="3">
        <v>4.0582152844023103</v>
      </c>
      <c r="Q9" s="3" t="s">
        <v>281</v>
      </c>
      <c r="R9" s="3" t="s">
        <v>281</v>
      </c>
      <c r="S9" s="3" t="s">
        <v>281</v>
      </c>
      <c r="T9" s="3" t="s">
        <v>281</v>
      </c>
      <c r="U9" s="3" t="s">
        <v>281</v>
      </c>
      <c r="V9" s="3" t="s">
        <v>281</v>
      </c>
      <c r="W9" s="3" t="s">
        <v>281</v>
      </c>
      <c r="X9" s="3" t="s">
        <v>281</v>
      </c>
      <c r="Y9" s="3" t="s">
        <v>281</v>
      </c>
      <c r="Z9" s="3" t="s">
        <v>281</v>
      </c>
      <c r="AA9" s="3" t="s">
        <v>281</v>
      </c>
      <c r="AB9" s="3" t="s">
        <v>281</v>
      </c>
      <c r="AC9" s="3" t="s">
        <v>281</v>
      </c>
      <c r="AD9" s="3" t="s">
        <v>281</v>
      </c>
      <c r="AE9" s="3" t="s">
        <v>281</v>
      </c>
      <c r="AF9" s="3" t="s">
        <v>281</v>
      </c>
      <c r="AG9" s="3" t="s">
        <v>281</v>
      </c>
      <c r="AH9" s="3" t="s">
        <v>281</v>
      </c>
      <c r="AI9" s="3" t="s">
        <v>281</v>
      </c>
      <c r="AJ9" s="3" t="s">
        <v>281</v>
      </c>
      <c r="AK9" s="3" t="s">
        <v>281</v>
      </c>
      <c r="AL9" s="3" t="s">
        <v>281</v>
      </c>
      <c r="AM9" s="3" t="s">
        <v>281</v>
      </c>
      <c r="AN9" s="3" t="s">
        <v>281</v>
      </c>
      <c r="AO9" s="3" t="s">
        <v>281</v>
      </c>
      <c r="AP9" s="3" t="s">
        <v>281</v>
      </c>
      <c r="AQ9" s="3" t="s">
        <v>281</v>
      </c>
      <c r="AR9" s="3" t="s">
        <v>281</v>
      </c>
      <c r="AS9" s="3" t="s">
        <v>281</v>
      </c>
      <c r="AT9" s="3" t="s">
        <v>281</v>
      </c>
      <c r="AU9" s="3" t="s">
        <v>281</v>
      </c>
      <c r="AV9" s="3" t="s">
        <v>281</v>
      </c>
      <c r="AW9" s="3" t="s">
        <v>281</v>
      </c>
      <c r="AX9" s="3" t="s">
        <v>281</v>
      </c>
      <c r="AY9" s="3" t="s">
        <v>281</v>
      </c>
      <c r="AZ9" s="3" t="s">
        <v>281</v>
      </c>
      <c r="BA9" s="3" t="s">
        <v>281</v>
      </c>
      <c r="BB9" s="98" t="s">
        <v>281</v>
      </c>
      <c r="BC9" s="98" t="s">
        <v>281</v>
      </c>
      <c r="BE9" s="81">
        <f t="shared" si="0"/>
        <v>0.13736056394868901</v>
      </c>
      <c r="BF9" s="62" t="s">
        <v>281</v>
      </c>
    </row>
    <row r="10" spans="1:58" x14ac:dyDescent="0.25">
      <c r="A10" s="54">
        <v>1842</v>
      </c>
      <c r="B10" s="3" t="s">
        <v>281</v>
      </c>
      <c r="C10" s="3" t="s">
        <v>281</v>
      </c>
      <c r="D10" s="3" t="s">
        <v>281</v>
      </c>
      <c r="E10" s="3" t="s">
        <v>281</v>
      </c>
      <c r="F10" s="3" t="s">
        <v>281</v>
      </c>
      <c r="G10" s="3" t="s">
        <v>281</v>
      </c>
      <c r="H10" s="3" t="s">
        <v>281</v>
      </c>
      <c r="I10" s="3" t="s">
        <v>281</v>
      </c>
      <c r="J10" s="3" t="s">
        <v>281</v>
      </c>
      <c r="K10" s="3" t="s">
        <v>281</v>
      </c>
      <c r="L10" s="3" t="s">
        <v>281</v>
      </c>
      <c r="M10" s="3" t="s">
        <v>281</v>
      </c>
      <c r="N10" s="3" t="s">
        <v>281</v>
      </c>
      <c r="O10" s="3" t="s">
        <v>281</v>
      </c>
      <c r="P10" s="3">
        <v>3.673771377717491</v>
      </c>
      <c r="Q10" s="3" t="s">
        <v>281</v>
      </c>
      <c r="R10" s="3" t="s">
        <v>281</v>
      </c>
      <c r="S10" s="3" t="s">
        <v>281</v>
      </c>
      <c r="T10" s="3" t="s">
        <v>281</v>
      </c>
      <c r="U10" s="3" t="s">
        <v>281</v>
      </c>
      <c r="V10" s="3" t="s">
        <v>281</v>
      </c>
      <c r="W10" s="3" t="s">
        <v>281</v>
      </c>
      <c r="X10" s="3" t="s">
        <v>281</v>
      </c>
      <c r="Y10" s="3" t="s">
        <v>281</v>
      </c>
      <c r="Z10" s="3" t="s">
        <v>281</v>
      </c>
      <c r="AA10" s="3" t="s">
        <v>281</v>
      </c>
      <c r="AB10" s="3" t="s">
        <v>281</v>
      </c>
      <c r="AC10" s="3" t="s">
        <v>281</v>
      </c>
      <c r="AD10" s="3" t="s">
        <v>281</v>
      </c>
      <c r="AE10" s="3" t="s">
        <v>281</v>
      </c>
      <c r="AF10" s="3" t="s">
        <v>281</v>
      </c>
      <c r="AG10" s="3" t="s">
        <v>281</v>
      </c>
      <c r="AH10" s="3" t="s">
        <v>281</v>
      </c>
      <c r="AI10" s="3" t="s">
        <v>281</v>
      </c>
      <c r="AJ10" s="3" t="s">
        <v>281</v>
      </c>
      <c r="AK10" s="3" t="s">
        <v>281</v>
      </c>
      <c r="AL10" s="3" t="s">
        <v>281</v>
      </c>
      <c r="AM10" s="3" t="s">
        <v>281</v>
      </c>
      <c r="AN10" s="3" t="s">
        <v>281</v>
      </c>
      <c r="AO10" s="3" t="s">
        <v>281</v>
      </c>
      <c r="AP10" s="3" t="s">
        <v>281</v>
      </c>
      <c r="AQ10" s="3" t="s">
        <v>281</v>
      </c>
      <c r="AR10" s="3" t="s">
        <v>281</v>
      </c>
      <c r="AS10" s="3" t="s">
        <v>281</v>
      </c>
      <c r="AT10" s="3" t="s">
        <v>281</v>
      </c>
      <c r="AU10" s="3" t="s">
        <v>281</v>
      </c>
      <c r="AV10" s="3" t="s">
        <v>281</v>
      </c>
      <c r="AW10" s="3" t="s">
        <v>281</v>
      </c>
      <c r="AX10" s="3" t="s">
        <v>281</v>
      </c>
      <c r="AY10" s="3" t="s">
        <v>281</v>
      </c>
      <c r="AZ10" s="3" t="s">
        <v>281</v>
      </c>
      <c r="BA10" s="3" t="s">
        <v>281</v>
      </c>
      <c r="BB10" s="98" t="s">
        <v>281</v>
      </c>
      <c r="BC10" s="98" t="s">
        <v>281</v>
      </c>
      <c r="BE10" s="81">
        <f t="shared" si="0"/>
        <v>0.13736056394868901</v>
      </c>
      <c r="BF10" s="62" t="s">
        <v>281</v>
      </c>
    </row>
    <row r="11" spans="1:58" x14ac:dyDescent="0.25">
      <c r="A11" s="54">
        <v>1843</v>
      </c>
      <c r="B11" s="3" t="s">
        <v>281</v>
      </c>
      <c r="C11" s="3" t="s">
        <v>281</v>
      </c>
      <c r="D11" s="3" t="s">
        <v>281</v>
      </c>
      <c r="E11" s="3" t="s">
        <v>281</v>
      </c>
      <c r="F11" s="3" t="s">
        <v>281</v>
      </c>
      <c r="G11" s="3" t="s">
        <v>281</v>
      </c>
      <c r="H11" s="3" t="s">
        <v>281</v>
      </c>
      <c r="I11" s="3" t="s">
        <v>281</v>
      </c>
      <c r="J11" s="3" t="s">
        <v>281</v>
      </c>
      <c r="K11" s="3" t="s">
        <v>281</v>
      </c>
      <c r="L11" s="3" t="s">
        <v>281</v>
      </c>
      <c r="M11" s="3" t="s">
        <v>281</v>
      </c>
      <c r="N11" s="3" t="s">
        <v>281</v>
      </c>
      <c r="O11" s="3" t="s">
        <v>281</v>
      </c>
      <c r="P11" s="3">
        <v>3.6397142357602412</v>
      </c>
      <c r="Q11" s="3" t="s">
        <v>281</v>
      </c>
      <c r="R11" s="3" t="s">
        <v>281</v>
      </c>
      <c r="S11" s="3" t="s">
        <v>281</v>
      </c>
      <c r="T11" s="3" t="s">
        <v>281</v>
      </c>
      <c r="U11" s="3" t="s">
        <v>281</v>
      </c>
      <c r="V11" s="3" t="s">
        <v>281</v>
      </c>
      <c r="W11" s="3" t="s">
        <v>281</v>
      </c>
      <c r="X11" s="3" t="s">
        <v>281</v>
      </c>
      <c r="Y11" s="3" t="s">
        <v>281</v>
      </c>
      <c r="Z11" s="3" t="s">
        <v>281</v>
      </c>
      <c r="AA11" s="62">
        <v>3.4142857142857146</v>
      </c>
      <c r="AB11" s="3" t="s">
        <v>281</v>
      </c>
      <c r="AC11" s="3" t="s">
        <v>281</v>
      </c>
      <c r="AD11" s="3" t="s">
        <v>281</v>
      </c>
      <c r="AE11" s="3" t="s">
        <v>281</v>
      </c>
      <c r="AF11" s="3" t="s">
        <v>281</v>
      </c>
      <c r="AG11" s="3" t="s">
        <v>281</v>
      </c>
      <c r="AH11" s="3" t="s">
        <v>281</v>
      </c>
      <c r="AI11" s="3" t="s">
        <v>281</v>
      </c>
      <c r="AJ11" s="3" t="s">
        <v>281</v>
      </c>
      <c r="AK11" s="3" t="s">
        <v>281</v>
      </c>
      <c r="AL11" s="3" t="s">
        <v>281</v>
      </c>
      <c r="AM11" s="3" t="s">
        <v>281</v>
      </c>
      <c r="AN11" s="3" t="s">
        <v>281</v>
      </c>
      <c r="AO11" s="3" t="s">
        <v>281</v>
      </c>
      <c r="AP11" s="3" t="s">
        <v>281</v>
      </c>
      <c r="AQ11" s="3" t="s">
        <v>281</v>
      </c>
      <c r="AR11" s="3" t="s">
        <v>281</v>
      </c>
      <c r="AS11" s="3" t="s">
        <v>281</v>
      </c>
      <c r="AT11" s="3" t="s">
        <v>281</v>
      </c>
      <c r="AU11" s="3" t="s">
        <v>281</v>
      </c>
      <c r="AV11" s="3" t="s">
        <v>281</v>
      </c>
      <c r="AW11" s="3" t="s">
        <v>281</v>
      </c>
      <c r="AX11" s="3" t="s">
        <v>281</v>
      </c>
      <c r="AY11" s="3" t="s">
        <v>281</v>
      </c>
      <c r="AZ11" s="3" t="s">
        <v>281</v>
      </c>
      <c r="BA11" s="3" t="s">
        <v>281</v>
      </c>
      <c r="BB11" s="98" t="s">
        <v>281</v>
      </c>
      <c r="BC11" s="98" t="s">
        <v>281</v>
      </c>
      <c r="BE11" s="81">
        <f t="shared" si="0"/>
        <v>0.1924823104391305</v>
      </c>
      <c r="BF11" s="62" t="s">
        <v>281</v>
      </c>
    </row>
    <row r="12" spans="1:58" x14ac:dyDescent="0.25">
      <c r="A12" s="54">
        <v>1844</v>
      </c>
      <c r="B12" s="3" t="s">
        <v>281</v>
      </c>
      <c r="C12" s="3" t="s">
        <v>281</v>
      </c>
      <c r="D12" s="3" t="s">
        <v>281</v>
      </c>
      <c r="E12" s="3" t="s">
        <v>281</v>
      </c>
      <c r="F12" s="3" t="s">
        <v>281</v>
      </c>
      <c r="G12" s="3" t="s">
        <v>281</v>
      </c>
      <c r="H12" s="3" t="s">
        <v>281</v>
      </c>
      <c r="I12" s="3" t="s">
        <v>281</v>
      </c>
      <c r="J12" s="3" t="s">
        <v>281</v>
      </c>
      <c r="K12" s="3" t="s">
        <v>281</v>
      </c>
      <c r="L12" s="3" t="s">
        <v>281</v>
      </c>
      <c r="M12" s="3" t="s">
        <v>281</v>
      </c>
      <c r="N12" s="3" t="s">
        <v>281</v>
      </c>
      <c r="O12" s="3" t="s">
        <v>281</v>
      </c>
      <c r="P12" s="3">
        <v>3.9025855202447364</v>
      </c>
      <c r="Q12" s="3" t="s">
        <v>281</v>
      </c>
      <c r="R12" s="3" t="s">
        <v>281</v>
      </c>
      <c r="S12" s="3" t="s">
        <v>281</v>
      </c>
      <c r="T12" s="3" t="s">
        <v>281</v>
      </c>
      <c r="U12" s="3" t="s">
        <v>281</v>
      </c>
      <c r="V12" s="3" t="s">
        <v>281</v>
      </c>
      <c r="W12" s="3" t="s">
        <v>281</v>
      </c>
      <c r="X12" s="3" t="s">
        <v>281</v>
      </c>
      <c r="Y12" s="3" t="s">
        <v>281</v>
      </c>
      <c r="Z12" s="3" t="s">
        <v>281</v>
      </c>
      <c r="AA12" s="62">
        <v>2.1857142857142859</v>
      </c>
      <c r="AB12" s="3" t="s">
        <v>281</v>
      </c>
      <c r="AC12" s="3" t="s">
        <v>281</v>
      </c>
      <c r="AD12" s="3" t="s">
        <v>281</v>
      </c>
      <c r="AE12" s="3" t="s">
        <v>281</v>
      </c>
      <c r="AF12" s="3" t="s">
        <v>281</v>
      </c>
      <c r="AG12" s="3" t="s">
        <v>281</v>
      </c>
      <c r="AH12" s="3" t="s">
        <v>281</v>
      </c>
      <c r="AI12" s="3" t="s">
        <v>281</v>
      </c>
      <c r="AJ12" s="3" t="s">
        <v>281</v>
      </c>
      <c r="AK12" s="3" t="s">
        <v>281</v>
      </c>
      <c r="AL12" s="3" t="s">
        <v>281</v>
      </c>
      <c r="AM12" s="3" t="s">
        <v>281</v>
      </c>
      <c r="AN12" s="3" t="s">
        <v>281</v>
      </c>
      <c r="AO12" s="3" t="s">
        <v>281</v>
      </c>
      <c r="AP12" s="3" t="s">
        <v>281</v>
      </c>
      <c r="AQ12" s="3" t="s">
        <v>281</v>
      </c>
      <c r="AR12" s="3" t="s">
        <v>281</v>
      </c>
      <c r="AS12" s="3" t="s">
        <v>281</v>
      </c>
      <c r="AT12" s="3" t="s">
        <v>281</v>
      </c>
      <c r="AU12" s="3" t="s">
        <v>281</v>
      </c>
      <c r="AV12" s="3" t="s">
        <v>281</v>
      </c>
      <c r="AW12" s="3" t="s">
        <v>281</v>
      </c>
      <c r="AX12" s="3" t="s">
        <v>281</v>
      </c>
      <c r="AY12" s="3" t="s">
        <v>281</v>
      </c>
      <c r="AZ12" s="3" t="s">
        <v>281</v>
      </c>
      <c r="BA12" s="3" t="s">
        <v>281</v>
      </c>
      <c r="BB12" s="98" t="s">
        <v>281</v>
      </c>
      <c r="BC12" s="98" t="s">
        <v>281</v>
      </c>
      <c r="BE12" s="81">
        <f t="shared" si="0"/>
        <v>0.20017160289221769</v>
      </c>
      <c r="BF12" s="62" t="s">
        <v>281</v>
      </c>
    </row>
    <row r="13" spans="1:58" x14ac:dyDescent="0.25">
      <c r="A13" s="54">
        <v>1845</v>
      </c>
      <c r="B13" s="3" t="s">
        <v>281</v>
      </c>
      <c r="C13" s="3" t="s">
        <v>281</v>
      </c>
      <c r="D13" s="3" t="s">
        <v>281</v>
      </c>
      <c r="E13" s="3" t="s">
        <v>281</v>
      </c>
      <c r="F13" s="3" t="s">
        <v>281</v>
      </c>
      <c r="G13" s="3" t="s">
        <v>281</v>
      </c>
      <c r="H13" s="3" t="s">
        <v>281</v>
      </c>
      <c r="I13" s="3" t="s">
        <v>281</v>
      </c>
      <c r="J13" s="3" t="s">
        <v>281</v>
      </c>
      <c r="K13" s="3" t="s">
        <v>281</v>
      </c>
      <c r="L13" s="3" t="s">
        <v>281</v>
      </c>
      <c r="M13" s="3" t="s">
        <v>281</v>
      </c>
      <c r="N13" s="3" t="s">
        <v>281</v>
      </c>
      <c r="O13" s="3" t="s">
        <v>281</v>
      </c>
      <c r="P13" s="3">
        <v>4.3244600060627674</v>
      </c>
      <c r="Q13" s="3" t="s">
        <v>281</v>
      </c>
      <c r="R13" s="3" t="s">
        <v>281</v>
      </c>
      <c r="S13" s="3" t="s">
        <v>281</v>
      </c>
      <c r="T13" s="3" t="s">
        <v>281</v>
      </c>
      <c r="U13" s="3" t="s">
        <v>281</v>
      </c>
      <c r="V13" s="3" t="s">
        <v>281</v>
      </c>
      <c r="W13" s="3" t="s">
        <v>281</v>
      </c>
      <c r="X13" s="3" t="s">
        <v>281</v>
      </c>
      <c r="Y13" s="3" t="s">
        <v>281</v>
      </c>
      <c r="Z13" s="3" t="s">
        <v>281</v>
      </c>
      <c r="AA13" s="62">
        <v>2.9514285714285715</v>
      </c>
      <c r="AB13" s="3" t="s">
        <v>281</v>
      </c>
      <c r="AC13" s="3" t="s">
        <v>281</v>
      </c>
      <c r="AD13" s="3" t="s">
        <v>281</v>
      </c>
      <c r="AE13" s="3" t="s">
        <v>281</v>
      </c>
      <c r="AF13" s="3" t="s">
        <v>281</v>
      </c>
      <c r="AG13" s="3" t="s">
        <v>281</v>
      </c>
      <c r="AH13" s="3" t="s">
        <v>281</v>
      </c>
      <c r="AI13" s="3" t="s">
        <v>281</v>
      </c>
      <c r="AJ13" s="3" t="s">
        <v>281</v>
      </c>
      <c r="AK13" s="3" t="s">
        <v>281</v>
      </c>
      <c r="AL13" s="3" t="s">
        <v>281</v>
      </c>
      <c r="AM13" s="3" t="s">
        <v>281</v>
      </c>
      <c r="AN13" s="3" t="s">
        <v>281</v>
      </c>
      <c r="AO13" s="3" t="s">
        <v>281</v>
      </c>
      <c r="AP13" s="3" t="s">
        <v>281</v>
      </c>
      <c r="AQ13" s="3" t="s">
        <v>281</v>
      </c>
      <c r="AR13" s="3" t="s">
        <v>281</v>
      </c>
      <c r="AS13" s="3" t="s">
        <v>281</v>
      </c>
      <c r="AT13" s="3" t="s">
        <v>281</v>
      </c>
      <c r="AU13" s="3" t="s">
        <v>281</v>
      </c>
      <c r="AV13" s="3" t="s">
        <v>281</v>
      </c>
      <c r="AW13" s="3" t="s">
        <v>281</v>
      </c>
      <c r="AX13" s="3" t="s">
        <v>281</v>
      </c>
      <c r="AY13" s="3" t="s">
        <v>281</v>
      </c>
      <c r="AZ13" s="3" t="s">
        <v>281</v>
      </c>
      <c r="BA13" s="3" t="s">
        <v>281</v>
      </c>
      <c r="BB13" s="98" t="s">
        <v>281</v>
      </c>
      <c r="BC13" s="98" t="s">
        <v>281</v>
      </c>
      <c r="BE13" s="81">
        <f t="shared" si="0"/>
        <v>0.1959077036706687</v>
      </c>
      <c r="BF13" s="62" t="s">
        <v>281</v>
      </c>
    </row>
    <row r="14" spans="1:58" x14ac:dyDescent="0.25">
      <c r="A14" s="54">
        <v>1846</v>
      </c>
      <c r="B14" s="3" t="s">
        <v>281</v>
      </c>
      <c r="C14" s="3" t="s">
        <v>281</v>
      </c>
      <c r="D14" s="3" t="s">
        <v>281</v>
      </c>
      <c r="E14" s="3" t="s">
        <v>281</v>
      </c>
      <c r="F14" s="3" t="s">
        <v>281</v>
      </c>
      <c r="G14" s="3" t="s">
        <v>281</v>
      </c>
      <c r="H14" s="3" t="s">
        <v>281</v>
      </c>
      <c r="I14" s="3" t="s">
        <v>281</v>
      </c>
      <c r="J14" s="3" t="s">
        <v>281</v>
      </c>
      <c r="K14" s="3" t="s">
        <v>281</v>
      </c>
      <c r="L14" s="3" t="s">
        <v>281</v>
      </c>
      <c r="M14" s="3" t="s">
        <v>281</v>
      </c>
      <c r="N14" s="3" t="s">
        <v>281</v>
      </c>
      <c r="O14" s="3" t="s">
        <v>281</v>
      </c>
      <c r="P14" s="3">
        <v>4.5589538653084327</v>
      </c>
      <c r="Q14" s="3" t="s">
        <v>281</v>
      </c>
      <c r="R14" s="3" t="s">
        <v>281</v>
      </c>
      <c r="S14" s="3" t="s">
        <v>281</v>
      </c>
      <c r="T14" s="3" t="s">
        <v>281</v>
      </c>
      <c r="U14" s="3" t="s">
        <v>281</v>
      </c>
      <c r="V14" s="3" t="s">
        <v>281</v>
      </c>
      <c r="W14" s="3" t="s">
        <v>281</v>
      </c>
      <c r="X14" s="3" t="s">
        <v>281</v>
      </c>
      <c r="Y14" s="3" t="s">
        <v>281</v>
      </c>
      <c r="Z14" s="3" t="s">
        <v>281</v>
      </c>
      <c r="AA14" s="62">
        <v>4.9828571428571431</v>
      </c>
      <c r="AB14" s="3" t="s">
        <v>281</v>
      </c>
      <c r="AC14" s="3" t="s">
        <v>281</v>
      </c>
      <c r="AD14" s="3" t="s">
        <v>281</v>
      </c>
      <c r="AE14" s="3" t="s">
        <v>281</v>
      </c>
      <c r="AF14" s="3" t="s">
        <v>281</v>
      </c>
      <c r="AG14" s="3" t="s">
        <v>281</v>
      </c>
      <c r="AH14" s="3" t="s">
        <v>281</v>
      </c>
      <c r="AI14" s="3" t="s">
        <v>281</v>
      </c>
      <c r="AJ14" s="3" t="s">
        <v>281</v>
      </c>
      <c r="AK14" s="3" t="s">
        <v>281</v>
      </c>
      <c r="AL14" s="3" t="s">
        <v>281</v>
      </c>
      <c r="AM14" s="3" t="s">
        <v>281</v>
      </c>
      <c r="AN14" s="3" t="s">
        <v>281</v>
      </c>
      <c r="AO14" s="3" t="s">
        <v>281</v>
      </c>
      <c r="AP14" s="3" t="s">
        <v>281</v>
      </c>
      <c r="AQ14" s="3" t="s">
        <v>281</v>
      </c>
      <c r="AR14" s="3" t="s">
        <v>281</v>
      </c>
      <c r="AS14" s="3" t="s">
        <v>281</v>
      </c>
      <c r="AT14" s="3" t="s">
        <v>281</v>
      </c>
      <c r="AU14" s="3" t="s">
        <v>281</v>
      </c>
      <c r="AV14" s="3" t="s">
        <v>281</v>
      </c>
      <c r="AW14" s="3" t="s">
        <v>281</v>
      </c>
      <c r="AX14" s="3" t="s">
        <v>281</v>
      </c>
      <c r="AY14" s="3" t="s">
        <v>281</v>
      </c>
      <c r="AZ14" s="3" t="s">
        <v>281</v>
      </c>
      <c r="BA14" s="3" t="s">
        <v>281</v>
      </c>
      <c r="BB14" s="98" t="s">
        <v>281</v>
      </c>
      <c r="BC14" s="98" t="s">
        <v>281</v>
      </c>
      <c r="BE14" s="81">
        <f t="shared" si="0"/>
        <v>0.192577437878374</v>
      </c>
      <c r="BF14" s="62" t="s">
        <v>281</v>
      </c>
    </row>
    <row r="15" spans="1:58" x14ac:dyDescent="0.25">
      <c r="A15" s="54">
        <v>1847</v>
      </c>
      <c r="B15" s="3" t="s">
        <v>281</v>
      </c>
      <c r="C15" s="3" t="s">
        <v>281</v>
      </c>
      <c r="D15" s="3" t="s">
        <v>281</v>
      </c>
      <c r="E15" s="3" t="s">
        <v>281</v>
      </c>
      <c r="F15" s="3" t="s">
        <v>281</v>
      </c>
      <c r="G15" s="3" t="s">
        <v>281</v>
      </c>
      <c r="H15" s="3" t="s">
        <v>281</v>
      </c>
      <c r="I15" s="3" t="s">
        <v>281</v>
      </c>
      <c r="J15" s="3" t="s">
        <v>281</v>
      </c>
      <c r="K15" s="3" t="s">
        <v>281</v>
      </c>
      <c r="L15" s="3" t="s">
        <v>281</v>
      </c>
      <c r="M15" s="3" t="s">
        <v>281</v>
      </c>
      <c r="N15" s="3" t="s">
        <v>281</v>
      </c>
      <c r="O15" s="3" t="s">
        <v>281</v>
      </c>
      <c r="P15" s="3">
        <v>3.9680875905114159</v>
      </c>
      <c r="Q15" s="3" t="s">
        <v>281</v>
      </c>
      <c r="R15" s="3" t="s">
        <v>281</v>
      </c>
      <c r="S15" s="3" t="s">
        <v>281</v>
      </c>
      <c r="T15" s="3" t="s">
        <v>281</v>
      </c>
      <c r="U15" s="3" t="s">
        <v>281</v>
      </c>
      <c r="V15" s="3" t="s">
        <v>281</v>
      </c>
      <c r="W15" s="3" t="s">
        <v>281</v>
      </c>
      <c r="X15" s="3" t="s">
        <v>281</v>
      </c>
      <c r="Y15" s="3" t="s">
        <v>281</v>
      </c>
      <c r="Z15" s="3" t="s">
        <v>281</v>
      </c>
      <c r="AA15" s="62">
        <v>7.81938019322636</v>
      </c>
      <c r="AB15" s="3" t="s">
        <v>281</v>
      </c>
      <c r="AC15" s="3" t="s">
        <v>281</v>
      </c>
      <c r="AD15" s="3" t="s">
        <v>281</v>
      </c>
      <c r="AE15" s="3" t="s">
        <v>281</v>
      </c>
      <c r="AF15" s="3" t="s">
        <v>281</v>
      </c>
      <c r="AG15" s="3" t="s">
        <v>281</v>
      </c>
      <c r="AH15" s="3" t="s">
        <v>281</v>
      </c>
      <c r="AI15" s="3" t="s">
        <v>281</v>
      </c>
      <c r="AJ15" s="3" t="s">
        <v>281</v>
      </c>
      <c r="AK15" s="3" t="s">
        <v>281</v>
      </c>
      <c r="AL15" s="3" t="s">
        <v>281</v>
      </c>
      <c r="AM15" s="3" t="s">
        <v>281</v>
      </c>
      <c r="AN15" s="3" t="s">
        <v>281</v>
      </c>
      <c r="AO15" s="3" t="s">
        <v>281</v>
      </c>
      <c r="AP15" s="3" t="s">
        <v>281</v>
      </c>
      <c r="AQ15" s="3" t="s">
        <v>281</v>
      </c>
      <c r="AR15" s="3" t="s">
        <v>281</v>
      </c>
      <c r="AS15" s="3" t="s">
        <v>281</v>
      </c>
      <c r="AT15" s="3" t="s">
        <v>281</v>
      </c>
      <c r="AU15" s="3" t="s">
        <v>281</v>
      </c>
      <c r="AV15" s="3" t="s">
        <v>281</v>
      </c>
      <c r="AW15" s="3" t="s">
        <v>281</v>
      </c>
      <c r="AX15" s="3" t="s">
        <v>281</v>
      </c>
      <c r="AY15" s="3" t="s">
        <v>281</v>
      </c>
      <c r="AZ15" s="3" t="s">
        <v>281</v>
      </c>
      <c r="BA15" s="3" t="s">
        <v>281</v>
      </c>
      <c r="BB15" s="98" t="s">
        <v>281</v>
      </c>
      <c r="BC15" s="98" t="s">
        <v>281</v>
      </c>
      <c r="BE15" s="81">
        <f t="shared" si="0"/>
        <v>0.20277072701794299</v>
      </c>
      <c r="BF15" s="62" t="s">
        <v>281</v>
      </c>
    </row>
    <row r="16" spans="1:58" x14ac:dyDescent="0.25">
      <c r="A16" s="54">
        <v>1848</v>
      </c>
      <c r="B16" s="3" t="s">
        <v>281</v>
      </c>
      <c r="C16" s="3" t="s">
        <v>281</v>
      </c>
      <c r="D16" s="3" t="s">
        <v>281</v>
      </c>
      <c r="E16" s="3" t="s">
        <v>281</v>
      </c>
      <c r="F16" s="3" t="s">
        <v>281</v>
      </c>
      <c r="G16" s="3" t="s">
        <v>281</v>
      </c>
      <c r="H16" s="3" t="s">
        <v>281</v>
      </c>
      <c r="I16" s="3" t="s">
        <v>281</v>
      </c>
      <c r="J16" s="3" t="s">
        <v>281</v>
      </c>
      <c r="K16" s="3" t="s">
        <v>281</v>
      </c>
      <c r="L16" s="3" t="s">
        <v>281</v>
      </c>
      <c r="M16" s="3" t="s">
        <v>281</v>
      </c>
      <c r="N16" s="3" t="s">
        <v>281</v>
      </c>
      <c r="O16" s="3" t="s">
        <v>281</v>
      </c>
      <c r="P16" s="3">
        <v>4.4060107177690284</v>
      </c>
      <c r="Q16" s="3" t="s">
        <v>281</v>
      </c>
      <c r="R16" s="3" t="s">
        <v>281</v>
      </c>
      <c r="S16" s="3" t="s">
        <v>281</v>
      </c>
      <c r="T16" s="3" t="s">
        <v>281</v>
      </c>
      <c r="U16" s="3" t="s">
        <v>281</v>
      </c>
      <c r="V16" s="3" t="s">
        <v>281</v>
      </c>
      <c r="W16" s="3" t="s">
        <v>281</v>
      </c>
      <c r="X16" s="3" t="s">
        <v>281</v>
      </c>
      <c r="Y16" s="3" t="s">
        <v>281</v>
      </c>
      <c r="Z16" s="3" t="s">
        <v>281</v>
      </c>
      <c r="AA16" s="62">
        <v>6.0946312275765333</v>
      </c>
      <c r="AB16" s="3" t="s">
        <v>281</v>
      </c>
      <c r="AC16" s="3" t="s">
        <v>281</v>
      </c>
      <c r="AD16" s="3" t="s">
        <v>281</v>
      </c>
      <c r="AE16" s="3" t="s">
        <v>281</v>
      </c>
      <c r="AF16" s="3" t="s">
        <v>281</v>
      </c>
      <c r="AG16" s="3" t="s">
        <v>281</v>
      </c>
      <c r="AH16" s="3" t="s">
        <v>281</v>
      </c>
      <c r="AI16" s="3" t="s">
        <v>281</v>
      </c>
      <c r="AJ16" s="3" t="s">
        <v>281</v>
      </c>
      <c r="AK16" s="3" t="s">
        <v>281</v>
      </c>
      <c r="AL16" s="3" t="s">
        <v>281</v>
      </c>
      <c r="AM16" s="3" t="s">
        <v>281</v>
      </c>
      <c r="AN16" s="3" t="s">
        <v>281</v>
      </c>
      <c r="AO16" s="3" t="s">
        <v>281</v>
      </c>
      <c r="AP16" s="3" t="s">
        <v>281</v>
      </c>
      <c r="AQ16" s="3" t="s">
        <v>281</v>
      </c>
      <c r="AR16" s="3" t="s">
        <v>281</v>
      </c>
      <c r="AS16" s="3" t="s">
        <v>281</v>
      </c>
      <c r="AT16" s="3" t="s">
        <v>281</v>
      </c>
      <c r="AU16" s="3" t="s">
        <v>281</v>
      </c>
      <c r="AV16" s="3" t="s">
        <v>281</v>
      </c>
      <c r="AW16" s="3" t="s">
        <v>281</v>
      </c>
      <c r="AX16" s="3" t="s">
        <v>281</v>
      </c>
      <c r="AY16" s="3" t="s">
        <v>281</v>
      </c>
      <c r="AZ16" s="3" t="s">
        <v>281</v>
      </c>
      <c r="BA16" s="3" t="s">
        <v>281</v>
      </c>
      <c r="BB16" s="98" t="s">
        <v>281</v>
      </c>
      <c r="BC16" s="98" t="s">
        <v>281</v>
      </c>
      <c r="BE16" s="81">
        <f t="shared" si="0"/>
        <v>0.19494815712432328</v>
      </c>
      <c r="BF16" s="62" t="s">
        <v>281</v>
      </c>
    </row>
    <row r="17" spans="1:58" x14ac:dyDescent="0.25">
      <c r="A17" s="54">
        <v>1849</v>
      </c>
      <c r="B17" s="3" t="s">
        <v>281</v>
      </c>
      <c r="C17" s="3" t="s">
        <v>281</v>
      </c>
      <c r="D17" s="3" t="s">
        <v>281</v>
      </c>
      <c r="E17" s="3" t="s">
        <v>281</v>
      </c>
      <c r="F17" s="3" t="s">
        <v>281</v>
      </c>
      <c r="G17" s="3" t="s">
        <v>281</v>
      </c>
      <c r="H17" s="3" t="s">
        <v>281</v>
      </c>
      <c r="I17" s="3" t="s">
        <v>281</v>
      </c>
      <c r="J17" s="3" t="s">
        <v>281</v>
      </c>
      <c r="K17" s="3" t="s">
        <v>281</v>
      </c>
      <c r="L17" s="3" t="s">
        <v>281</v>
      </c>
      <c r="M17" s="3" t="s">
        <v>281</v>
      </c>
      <c r="N17" s="3" t="s">
        <v>281</v>
      </c>
      <c r="O17" s="3" t="s">
        <v>281</v>
      </c>
      <c r="P17" s="3">
        <v>4.6785164796383389</v>
      </c>
      <c r="Q17" s="3" t="s">
        <v>281</v>
      </c>
      <c r="R17" s="3" t="s">
        <v>281</v>
      </c>
      <c r="S17" s="3" t="s">
        <v>281</v>
      </c>
      <c r="T17" s="3" t="s">
        <v>281</v>
      </c>
      <c r="U17" s="3" t="s">
        <v>281</v>
      </c>
      <c r="V17" s="3" t="s">
        <v>281</v>
      </c>
      <c r="W17" s="3" t="s">
        <v>281</v>
      </c>
      <c r="X17" s="3" t="s">
        <v>281</v>
      </c>
      <c r="Y17" s="3" t="s">
        <v>281</v>
      </c>
      <c r="Z17" s="3" t="s">
        <v>281</v>
      </c>
      <c r="AA17" s="62">
        <v>7.2742376077555253</v>
      </c>
      <c r="AB17" s="3" t="s">
        <v>281</v>
      </c>
      <c r="AC17" s="3" t="s">
        <v>281</v>
      </c>
      <c r="AD17" s="3" t="s">
        <v>281</v>
      </c>
      <c r="AE17" s="3" t="s">
        <v>281</v>
      </c>
      <c r="AF17" s="3" t="s">
        <v>281</v>
      </c>
      <c r="AG17" s="3" t="s">
        <v>281</v>
      </c>
      <c r="AH17" s="3" t="s">
        <v>281</v>
      </c>
      <c r="AI17" s="3" t="s">
        <v>281</v>
      </c>
      <c r="AJ17" s="3" t="s">
        <v>281</v>
      </c>
      <c r="AK17" s="3" t="s">
        <v>281</v>
      </c>
      <c r="AL17" s="3" t="s">
        <v>281</v>
      </c>
      <c r="AM17" s="3" t="s">
        <v>281</v>
      </c>
      <c r="AN17" s="3" t="s">
        <v>281</v>
      </c>
      <c r="AO17" s="3" t="s">
        <v>281</v>
      </c>
      <c r="AP17" s="3" t="s">
        <v>281</v>
      </c>
      <c r="AQ17" s="3" t="s">
        <v>281</v>
      </c>
      <c r="AR17" s="3" t="s">
        <v>281</v>
      </c>
      <c r="AS17" s="3" t="s">
        <v>281</v>
      </c>
      <c r="AT17" s="3" t="s">
        <v>281</v>
      </c>
      <c r="AU17" s="3" t="s">
        <v>281</v>
      </c>
      <c r="AV17" s="3" t="s">
        <v>281</v>
      </c>
      <c r="AW17" s="3" t="s">
        <v>281</v>
      </c>
      <c r="AX17" s="3" t="s">
        <v>281</v>
      </c>
      <c r="AY17" s="3" t="s">
        <v>281</v>
      </c>
      <c r="AZ17" s="3" t="s">
        <v>281</v>
      </c>
      <c r="BA17" s="3" t="s">
        <v>281</v>
      </c>
      <c r="BB17" s="98" t="s">
        <v>281</v>
      </c>
      <c r="BC17" s="98" t="s">
        <v>281</v>
      </c>
      <c r="BE17" s="81">
        <f t="shared" si="0"/>
        <v>0.19703814887600521</v>
      </c>
      <c r="BF17" s="62" t="s">
        <v>281</v>
      </c>
    </row>
    <row r="18" spans="1:58" x14ac:dyDescent="0.25">
      <c r="A18" s="54">
        <v>1850</v>
      </c>
      <c r="B18" s="3" t="s">
        <v>281</v>
      </c>
      <c r="C18" s="3" t="s">
        <v>281</v>
      </c>
      <c r="D18" s="3" t="s">
        <v>281</v>
      </c>
      <c r="E18" s="3" t="s">
        <v>281</v>
      </c>
      <c r="F18" s="3" t="s">
        <v>281</v>
      </c>
      <c r="G18" s="3" t="s">
        <v>281</v>
      </c>
      <c r="H18" s="3" t="s">
        <v>281</v>
      </c>
      <c r="I18" s="3" t="s">
        <v>281</v>
      </c>
      <c r="J18" s="3" t="s">
        <v>281</v>
      </c>
      <c r="K18" s="3" t="s">
        <v>281</v>
      </c>
      <c r="L18" s="3" t="s">
        <v>281</v>
      </c>
      <c r="M18" s="3" t="s">
        <v>281</v>
      </c>
      <c r="N18" s="3" t="s">
        <v>281</v>
      </c>
      <c r="O18" s="3" t="s">
        <v>281</v>
      </c>
      <c r="P18" s="3">
        <v>4.7944599514366653</v>
      </c>
      <c r="Q18" s="3" t="s">
        <v>281</v>
      </c>
      <c r="R18" s="3" t="s">
        <v>281</v>
      </c>
      <c r="S18" s="3" t="s">
        <v>281</v>
      </c>
      <c r="T18" s="3" t="s">
        <v>281</v>
      </c>
      <c r="U18" s="3" t="s">
        <v>281</v>
      </c>
      <c r="V18" s="3" t="s">
        <v>281</v>
      </c>
      <c r="W18" s="3" t="s">
        <v>281</v>
      </c>
      <c r="X18" s="3" t="s">
        <v>281</v>
      </c>
      <c r="Y18" s="3" t="s">
        <v>281</v>
      </c>
      <c r="Z18" s="3" t="s">
        <v>281</v>
      </c>
      <c r="AA18" s="62">
        <v>7.2774567741031637</v>
      </c>
      <c r="AB18" s="3" t="s">
        <v>281</v>
      </c>
      <c r="AC18" s="3" t="s">
        <v>281</v>
      </c>
      <c r="AD18" s="3" t="s">
        <v>281</v>
      </c>
      <c r="AE18" s="3" t="s">
        <v>281</v>
      </c>
      <c r="AF18" s="3" t="s">
        <v>281</v>
      </c>
      <c r="AG18" s="3" t="s">
        <v>281</v>
      </c>
      <c r="AH18" s="3" t="s">
        <v>281</v>
      </c>
      <c r="AI18" s="3" t="s">
        <v>281</v>
      </c>
      <c r="AJ18" s="3" t="s">
        <v>281</v>
      </c>
      <c r="AK18" s="3" t="s">
        <v>281</v>
      </c>
      <c r="AL18" s="3" t="s">
        <v>281</v>
      </c>
      <c r="AM18" s="3" t="s">
        <v>281</v>
      </c>
      <c r="AN18" s="3" t="s">
        <v>281</v>
      </c>
      <c r="AO18" s="3" t="s">
        <v>281</v>
      </c>
      <c r="AP18" s="3" t="s">
        <v>281</v>
      </c>
      <c r="AQ18" s="3" t="s">
        <v>281</v>
      </c>
      <c r="AR18" s="3" t="s">
        <v>281</v>
      </c>
      <c r="AS18" s="3" t="s">
        <v>281</v>
      </c>
      <c r="AT18" s="3" t="s">
        <v>281</v>
      </c>
      <c r="AU18" s="3" t="s">
        <v>281</v>
      </c>
      <c r="AV18" s="3" t="s">
        <v>281</v>
      </c>
      <c r="AW18" s="3" t="s">
        <v>281</v>
      </c>
      <c r="AX18" s="3" t="s">
        <v>281</v>
      </c>
      <c r="AY18" s="3" t="s">
        <v>281</v>
      </c>
      <c r="AZ18" s="3" t="s">
        <v>281</v>
      </c>
      <c r="BA18" s="3" t="s">
        <v>281</v>
      </c>
      <c r="BB18" s="98" t="s">
        <v>281</v>
      </c>
      <c r="BC18" s="98" t="s">
        <v>281</v>
      </c>
      <c r="BE18" s="81">
        <f t="shared" si="0"/>
        <v>0.19656374445081953</v>
      </c>
      <c r="BF18" s="62" t="s">
        <v>281</v>
      </c>
    </row>
    <row r="19" spans="1:58" x14ac:dyDescent="0.25">
      <c r="A19" s="54">
        <v>1851</v>
      </c>
      <c r="B19" s="3" t="s">
        <v>281</v>
      </c>
      <c r="C19" s="3" t="s">
        <v>281</v>
      </c>
      <c r="D19" s="3" t="s">
        <v>281</v>
      </c>
      <c r="E19" s="3" t="s">
        <v>281</v>
      </c>
      <c r="F19" s="3" t="s">
        <v>281</v>
      </c>
      <c r="G19" s="3" t="s">
        <v>281</v>
      </c>
      <c r="H19" s="3" t="s">
        <v>281</v>
      </c>
      <c r="I19" s="3" t="s">
        <v>281</v>
      </c>
      <c r="J19" s="3" t="s">
        <v>281</v>
      </c>
      <c r="K19" s="3" t="s">
        <v>281</v>
      </c>
      <c r="L19" s="3" t="s">
        <v>281</v>
      </c>
      <c r="M19" s="3" t="s">
        <v>281</v>
      </c>
      <c r="N19" s="3" t="s">
        <v>281</v>
      </c>
      <c r="O19" s="3" t="s">
        <v>281</v>
      </c>
      <c r="P19" s="3">
        <v>4.8514684709593618</v>
      </c>
      <c r="Q19" s="3" t="s">
        <v>281</v>
      </c>
      <c r="R19" s="3" t="s">
        <v>281</v>
      </c>
      <c r="S19" s="3" t="s">
        <v>281</v>
      </c>
      <c r="T19" s="3" t="s">
        <v>281</v>
      </c>
      <c r="U19" s="3" t="s">
        <v>281</v>
      </c>
      <c r="V19" s="3" t="s">
        <v>281</v>
      </c>
      <c r="W19" s="3" t="s">
        <v>281</v>
      </c>
      <c r="X19" s="3" t="s">
        <v>281</v>
      </c>
      <c r="Y19" s="3" t="s">
        <v>281</v>
      </c>
      <c r="Z19" s="3" t="s">
        <v>281</v>
      </c>
      <c r="AA19" s="62">
        <v>8.5714285714285712</v>
      </c>
      <c r="AB19" s="3" t="s">
        <v>281</v>
      </c>
      <c r="AC19" s="3" t="s">
        <v>281</v>
      </c>
      <c r="AD19" s="3" t="s">
        <v>281</v>
      </c>
      <c r="AE19" s="3" t="s">
        <v>281</v>
      </c>
      <c r="AF19" s="3" t="s">
        <v>281</v>
      </c>
      <c r="AG19" s="3" t="s">
        <v>281</v>
      </c>
      <c r="AH19" s="3" t="s">
        <v>281</v>
      </c>
      <c r="AI19" s="3" t="s">
        <v>281</v>
      </c>
      <c r="AJ19" s="3" t="s">
        <v>281</v>
      </c>
      <c r="AK19" s="3" t="s">
        <v>281</v>
      </c>
      <c r="AL19" s="3" t="s">
        <v>281</v>
      </c>
      <c r="AM19" s="3" t="s">
        <v>281</v>
      </c>
      <c r="AN19" s="3" t="s">
        <v>281</v>
      </c>
      <c r="AO19" s="3" t="s">
        <v>281</v>
      </c>
      <c r="AP19" s="3" t="s">
        <v>281</v>
      </c>
      <c r="AQ19" s="3" t="s">
        <v>281</v>
      </c>
      <c r="AR19" s="3" t="s">
        <v>281</v>
      </c>
      <c r="AS19" s="3" t="s">
        <v>281</v>
      </c>
      <c r="AT19" s="3" t="s">
        <v>281</v>
      </c>
      <c r="AU19" s="3" t="s">
        <v>281</v>
      </c>
      <c r="AV19" s="3" t="s">
        <v>281</v>
      </c>
      <c r="AW19" s="3" t="s">
        <v>281</v>
      </c>
      <c r="AX19" s="3" t="s">
        <v>281</v>
      </c>
      <c r="AY19" s="3" t="s">
        <v>281</v>
      </c>
      <c r="AZ19" s="3" t="s">
        <v>281</v>
      </c>
      <c r="BA19" s="3" t="s">
        <v>281</v>
      </c>
      <c r="BB19" s="98" t="s">
        <v>281</v>
      </c>
      <c r="BC19" s="98" t="s">
        <v>281</v>
      </c>
      <c r="BE19" s="81">
        <f t="shared" si="0"/>
        <v>0.19991038256231281</v>
      </c>
      <c r="BF19" s="62" t="s">
        <v>281</v>
      </c>
    </row>
    <row r="20" spans="1:58" x14ac:dyDescent="0.25">
      <c r="A20" s="54">
        <v>1852</v>
      </c>
      <c r="B20" s="3" t="s">
        <v>281</v>
      </c>
      <c r="C20" s="3" t="s">
        <v>281</v>
      </c>
      <c r="D20" s="3" t="s">
        <v>281</v>
      </c>
      <c r="E20" s="3" t="s">
        <v>281</v>
      </c>
      <c r="F20" s="3" t="s">
        <v>281</v>
      </c>
      <c r="G20" s="3" t="s">
        <v>281</v>
      </c>
      <c r="H20" s="3" t="s">
        <v>281</v>
      </c>
      <c r="I20" s="3" t="s">
        <v>281</v>
      </c>
      <c r="J20" s="3" t="s">
        <v>281</v>
      </c>
      <c r="K20" s="3" t="s">
        <v>281</v>
      </c>
      <c r="L20" s="3" t="s">
        <v>281</v>
      </c>
      <c r="M20" s="3" t="s">
        <v>281</v>
      </c>
      <c r="N20" s="3" t="s">
        <v>281</v>
      </c>
      <c r="O20" s="3" t="s">
        <v>281</v>
      </c>
      <c r="P20" s="3">
        <v>5.0476105654454138</v>
      </c>
      <c r="Q20" s="3" t="s">
        <v>281</v>
      </c>
      <c r="R20" s="3" t="s">
        <v>281</v>
      </c>
      <c r="S20" s="3" t="s">
        <v>281</v>
      </c>
      <c r="T20" s="3" t="s">
        <v>281</v>
      </c>
      <c r="U20" s="3" t="s">
        <v>281</v>
      </c>
      <c r="V20" s="3" t="s">
        <v>281</v>
      </c>
      <c r="W20" s="3" t="s">
        <v>281</v>
      </c>
      <c r="X20" s="3" t="s">
        <v>281</v>
      </c>
      <c r="Y20" s="3" t="s">
        <v>281</v>
      </c>
      <c r="Z20" s="3" t="s">
        <v>281</v>
      </c>
      <c r="AA20" s="62">
        <v>9.5838512463924452</v>
      </c>
      <c r="AB20" s="3" t="s">
        <v>281</v>
      </c>
      <c r="AC20" s="3" t="s">
        <v>281</v>
      </c>
      <c r="AD20" s="3" t="s">
        <v>281</v>
      </c>
      <c r="AE20" s="3" t="s">
        <v>281</v>
      </c>
      <c r="AF20" s="3" t="s">
        <v>281</v>
      </c>
      <c r="AG20" s="3" t="s">
        <v>281</v>
      </c>
      <c r="AH20" s="3" t="s">
        <v>281</v>
      </c>
      <c r="AI20" s="3" t="s">
        <v>281</v>
      </c>
      <c r="AJ20" s="3" t="s">
        <v>281</v>
      </c>
      <c r="AK20" s="3" t="s">
        <v>281</v>
      </c>
      <c r="AL20" s="3" t="s">
        <v>281</v>
      </c>
      <c r="AM20" s="3" t="s">
        <v>281</v>
      </c>
      <c r="AN20" s="3" t="s">
        <v>281</v>
      </c>
      <c r="AO20" s="3" t="s">
        <v>281</v>
      </c>
      <c r="AP20" s="3" t="s">
        <v>281</v>
      </c>
      <c r="AQ20" s="3" t="s">
        <v>281</v>
      </c>
      <c r="AR20" s="3" t="s">
        <v>281</v>
      </c>
      <c r="AS20" s="3" t="s">
        <v>281</v>
      </c>
      <c r="AT20" s="3" t="s">
        <v>281</v>
      </c>
      <c r="AU20" s="3" t="s">
        <v>281</v>
      </c>
      <c r="AV20" s="3" t="s">
        <v>281</v>
      </c>
      <c r="AW20" s="3" t="s">
        <v>281</v>
      </c>
      <c r="AX20" s="3" t="s">
        <v>281</v>
      </c>
      <c r="AY20" s="3" t="s">
        <v>281</v>
      </c>
      <c r="AZ20" s="3" t="s">
        <v>281</v>
      </c>
      <c r="BA20" s="3" t="s">
        <v>281</v>
      </c>
      <c r="BB20" s="98" t="s">
        <v>281</v>
      </c>
      <c r="BC20" s="98" t="s">
        <v>281</v>
      </c>
      <c r="BE20" s="81">
        <f t="shared" si="0"/>
        <v>0.20176002600289941</v>
      </c>
      <c r="BF20" s="62" t="s">
        <v>281</v>
      </c>
    </row>
    <row r="21" spans="1:58" x14ac:dyDescent="0.25">
      <c r="A21" s="54">
        <v>1853</v>
      </c>
      <c r="B21" s="3" t="s">
        <v>281</v>
      </c>
      <c r="C21" s="3" t="s">
        <v>281</v>
      </c>
      <c r="D21" s="3" t="s">
        <v>281</v>
      </c>
      <c r="E21" s="3" t="s">
        <v>281</v>
      </c>
      <c r="F21" s="3" t="s">
        <v>281</v>
      </c>
      <c r="G21" s="3" t="s">
        <v>281</v>
      </c>
      <c r="H21" s="3" t="s">
        <v>281</v>
      </c>
      <c r="I21" s="3" t="s">
        <v>281</v>
      </c>
      <c r="J21" s="3" t="s">
        <v>281</v>
      </c>
      <c r="K21" s="3" t="s">
        <v>281</v>
      </c>
      <c r="L21" s="3" t="s">
        <v>281</v>
      </c>
      <c r="M21" s="3" t="s">
        <v>281</v>
      </c>
      <c r="N21" s="3" t="s">
        <v>281</v>
      </c>
      <c r="O21" s="3" t="s">
        <v>281</v>
      </c>
      <c r="P21" s="3">
        <v>5.0325990443335291</v>
      </c>
      <c r="Q21" s="3" t="s">
        <v>281</v>
      </c>
      <c r="R21" s="3" t="s">
        <v>281</v>
      </c>
      <c r="S21" s="3" t="s">
        <v>281</v>
      </c>
      <c r="T21" s="3" t="s">
        <v>281</v>
      </c>
      <c r="U21" s="3" t="s">
        <v>281</v>
      </c>
      <c r="V21" s="3" t="s">
        <v>281</v>
      </c>
      <c r="W21" s="3" t="s">
        <v>281</v>
      </c>
      <c r="X21" s="3" t="s">
        <v>281</v>
      </c>
      <c r="Y21" s="3" t="s">
        <v>281</v>
      </c>
      <c r="Z21" s="3" t="s">
        <v>281</v>
      </c>
      <c r="AA21" s="62">
        <v>18.167932794597295</v>
      </c>
      <c r="AB21" s="3" t="s">
        <v>281</v>
      </c>
      <c r="AC21" s="3" t="s">
        <v>281</v>
      </c>
      <c r="AD21" s="3" t="s">
        <v>281</v>
      </c>
      <c r="AE21" s="3" t="s">
        <v>281</v>
      </c>
      <c r="AF21" s="3" t="s">
        <v>281</v>
      </c>
      <c r="AG21" s="3" t="s">
        <v>281</v>
      </c>
      <c r="AH21" s="3" t="s">
        <v>281</v>
      </c>
      <c r="AI21" s="3" t="s">
        <v>281</v>
      </c>
      <c r="AJ21" s="3" t="s">
        <v>281</v>
      </c>
      <c r="AK21" s="3" t="s">
        <v>281</v>
      </c>
      <c r="AL21" s="3" t="s">
        <v>281</v>
      </c>
      <c r="AM21" s="3" t="s">
        <v>281</v>
      </c>
      <c r="AN21" s="3" t="s">
        <v>281</v>
      </c>
      <c r="AO21" s="3" t="s">
        <v>281</v>
      </c>
      <c r="AP21" s="3" t="s">
        <v>281</v>
      </c>
      <c r="AQ21" s="3" t="s">
        <v>281</v>
      </c>
      <c r="AR21" s="3" t="s">
        <v>281</v>
      </c>
      <c r="AS21" s="3" t="s">
        <v>281</v>
      </c>
      <c r="AT21" s="3" t="s">
        <v>281</v>
      </c>
      <c r="AU21" s="3" t="s">
        <v>281</v>
      </c>
      <c r="AV21" s="3" t="s">
        <v>281</v>
      </c>
      <c r="AW21" s="3" t="s">
        <v>281</v>
      </c>
      <c r="AX21" s="3" t="s">
        <v>281</v>
      </c>
      <c r="AY21" s="3" t="s">
        <v>281</v>
      </c>
      <c r="AZ21" s="3" t="s">
        <v>281</v>
      </c>
      <c r="BA21" s="3" t="s">
        <v>281</v>
      </c>
      <c r="BB21" s="98" t="s">
        <v>281</v>
      </c>
      <c r="BC21" s="98" t="s">
        <v>281</v>
      </c>
      <c r="BE21" s="81">
        <f t="shared" si="0"/>
        <v>0.22212324928629318</v>
      </c>
      <c r="BF21" s="62" t="s">
        <v>281</v>
      </c>
    </row>
    <row r="22" spans="1:58" x14ac:dyDescent="0.25">
      <c r="A22" s="54">
        <v>1854</v>
      </c>
      <c r="B22" s="3" t="s">
        <v>281</v>
      </c>
      <c r="C22" s="3" t="s">
        <v>281</v>
      </c>
      <c r="D22" s="3" t="s">
        <v>281</v>
      </c>
      <c r="E22" s="3" t="s">
        <v>281</v>
      </c>
      <c r="F22" s="3" t="s">
        <v>281</v>
      </c>
      <c r="G22" s="3" t="s">
        <v>281</v>
      </c>
      <c r="H22" s="3" t="s">
        <v>281</v>
      </c>
      <c r="I22" s="3" t="s">
        <v>281</v>
      </c>
      <c r="J22" s="3" t="s">
        <v>281</v>
      </c>
      <c r="K22" s="3" t="s">
        <v>281</v>
      </c>
      <c r="L22" s="3" t="s">
        <v>281</v>
      </c>
      <c r="M22" s="3" t="s">
        <v>281</v>
      </c>
      <c r="N22" s="3" t="s">
        <v>281</v>
      </c>
      <c r="O22" s="3" t="s">
        <v>281</v>
      </c>
      <c r="P22" s="3">
        <v>5.1367537375209498</v>
      </c>
      <c r="Q22" s="3" t="s">
        <v>281</v>
      </c>
      <c r="R22" s="3" t="s">
        <v>281</v>
      </c>
      <c r="S22" s="3" t="s">
        <v>281</v>
      </c>
      <c r="T22" s="3" t="s">
        <v>281</v>
      </c>
      <c r="U22" s="3" t="s">
        <v>281</v>
      </c>
      <c r="V22" s="3" t="s">
        <v>281</v>
      </c>
      <c r="W22" s="3" t="s">
        <v>281</v>
      </c>
      <c r="X22" s="3" t="s">
        <v>281</v>
      </c>
      <c r="Y22" s="3" t="s">
        <v>281</v>
      </c>
      <c r="Z22" s="3" t="s">
        <v>281</v>
      </c>
      <c r="AA22" s="62">
        <v>15.228186957488351</v>
      </c>
      <c r="AB22" s="3" t="s">
        <v>281</v>
      </c>
      <c r="AC22" s="3" t="s">
        <v>281</v>
      </c>
      <c r="AD22" s="3" t="s">
        <v>281</v>
      </c>
      <c r="AE22" s="3" t="s">
        <v>281</v>
      </c>
      <c r="AF22" s="3" t="s">
        <v>281</v>
      </c>
      <c r="AG22" s="3" t="s">
        <v>281</v>
      </c>
      <c r="AH22" s="3" t="s">
        <v>281</v>
      </c>
      <c r="AI22" s="3" t="s">
        <v>281</v>
      </c>
      <c r="AJ22" s="3" t="s">
        <v>281</v>
      </c>
      <c r="AK22" s="3" t="s">
        <v>281</v>
      </c>
      <c r="AL22" s="3" t="s">
        <v>281</v>
      </c>
      <c r="AM22" s="3" t="s">
        <v>281</v>
      </c>
      <c r="AN22" s="3" t="s">
        <v>281</v>
      </c>
      <c r="AO22" s="3" t="s">
        <v>281</v>
      </c>
      <c r="AP22" s="3" t="s">
        <v>281</v>
      </c>
      <c r="AQ22" s="3" t="s">
        <v>281</v>
      </c>
      <c r="AR22" s="3" t="s">
        <v>281</v>
      </c>
      <c r="AS22" s="3" t="s">
        <v>281</v>
      </c>
      <c r="AT22" s="3" t="s">
        <v>281</v>
      </c>
      <c r="AU22" s="3" t="s">
        <v>281</v>
      </c>
      <c r="AV22" s="3" t="s">
        <v>281</v>
      </c>
      <c r="AW22" s="3" t="s">
        <v>281</v>
      </c>
      <c r="AX22" s="3" t="s">
        <v>281</v>
      </c>
      <c r="AY22" s="3" t="s">
        <v>281</v>
      </c>
      <c r="AZ22" s="3" t="s">
        <v>281</v>
      </c>
      <c r="BA22" s="3" t="s">
        <v>281</v>
      </c>
      <c r="BB22" s="98" t="s">
        <v>281</v>
      </c>
      <c r="BC22" s="98" t="s">
        <v>281</v>
      </c>
      <c r="BE22" s="81">
        <f t="shared" si="0"/>
        <v>0.21553277883063277</v>
      </c>
      <c r="BF22" s="62" t="s">
        <v>281</v>
      </c>
    </row>
    <row r="23" spans="1:58" x14ac:dyDescent="0.25">
      <c r="A23" s="54">
        <v>1855</v>
      </c>
      <c r="B23" s="3" t="s">
        <v>281</v>
      </c>
      <c r="C23" s="3" t="s">
        <v>281</v>
      </c>
      <c r="D23" s="3" t="s">
        <v>281</v>
      </c>
      <c r="E23" s="3" t="s">
        <v>281</v>
      </c>
      <c r="F23" s="3" t="s">
        <v>281</v>
      </c>
      <c r="G23" s="3" t="s">
        <v>281</v>
      </c>
      <c r="H23" s="3" t="s">
        <v>281</v>
      </c>
      <c r="I23" s="3" t="s">
        <v>281</v>
      </c>
      <c r="J23" s="3" t="s">
        <v>281</v>
      </c>
      <c r="K23" s="3" t="s">
        <v>281</v>
      </c>
      <c r="L23" s="3" t="s">
        <v>281</v>
      </c>
      <c r="M23" s="3" t="s">
        <v>281</v>
      </c>
      <c r="N23" s="3" t="s">
        <v>281</v>
      </c>
      <c r="O23" s="3" t="s">
        <v>281</v>
      </c>
      <c r="P23" s="3">
        <v>4.3899961418204141</v>
      </c>
      <c r="Q23" s="3" t="s">
        <v>281</v>
      </c>
      <c r="R23" s="3" t="s">
        <v>281</v>
      </c>
      <c r="S23" s="3" t="s">
        <v>281</v>
      </c>
      <c r="T23" s="3" t="s">
        <v>281</v>
      </c>
      <c r="U23" s="3" t="s">
        <v>281</v>
      </c>
      <c r="V23" s="3" t="s">
        <v>281</v>
      </c>
      <c r="W23" s="3" t="s">
        <v>281</v>
      </c>
      <c r="X23" s="3" t="s">
        <v>281</v>
      </c>
      <c r="Y23" s="3" t="s">
        <v>281</v>
      </c>
      <c r="Z23" s="3" t="s">
        <v>281</v>
      </c>
      <c r="AA23" s="62">
        <v>13.142857142857146</v>
      </c>
      <c r="AB23" s="3" t="s">
        <v>281</v>
      </c>
      <c r="AC23" s="3" t="s">
        <v>281</v>
      </c>
      <c r="AD23" s="3" t="s">
        <v>281</v>
      </c>
      <c r="AE23" s="3" t="s">
        <v>281</v>
      </c>
      <c r="AF23" s="3" t="s">
        <v>281</v>
      </c>
      <c r="AG23" s="3" t="s">
        <v>281</v>
      </c>
      <c r="AH23" s="3" t="s">
        <v>281</v>
      </c>
      <c r="AI23" s="3" t="s">
        <v>281</v>
      </c>
      <c r="AJ23" s="3" t="s">
        <v>281</v>
      </c>
      <c r="AK23" s="3" t="s">
        <v>281</v>
      </c>
      <c r="AL23" s="3" t="s">
        <v>281</v>
      </c>
      <c r="AM23" s="3" t="s">
        <v>281</v>
      </c>
      <c r="AN23" s="3" t="s">
        <v>281</v>
      </c>
      <c r="AO23" s="3" t="s">
        <v>281</v>
      </c>
      <c r="AP23" s="3" t="s">
        <v>281</v>
      </c>
      <c r="AQ23" s="3" t="s">
        <v>281</v>
      </c>
      <c r="AR23" s="3" t="s">
        <v>281</v>
      </c>
      <c r="AS23" s="3" t="s">
        <v>281</v>
      </c>
      <c r="AT23" s="3" t="s">
        <v>281</v>
      </c>
      <c r="AU23" s="3" t="s">
        <v>281</v>
      </c>
      <c r="AV23" s="3" t="s">
        <v>281</v>
      </c>
      <c r="AW23" s="3" t="s">
        <v>281</v>
      </c>
      <c r="AX23" s="3" t="s">
        <v>281</v>
      </c>
      <c r="AY23" s="3" t="s">
        <v>281</v>
      </c>
      <c r="AZ23" s="3" t="s">
        <v>281</v>
      </c>
      <c r="BA23" s="3" t="s">
        <v>281</v>
      </c>
      <c r="BB23" s="98" t="s">
        <v>281</v>
      </c>
      <c r="BC23" s="98" t="s">
        <v>281</v>
      </c>
      <c r="BE23" s="81">
        <f t="shared" si="0"/>
        <v>0.21586062300217795</v>
      </c>
      <c r="BF23" s="62" t="s">
        <v>281</v>
      </c>
    </row>
    <row r="24" spans="1:58" x14ac:dyDescent="0.25">
      <c r="A24" s="54">
        <v>1856</v>
      </c>
      <c r="B24" s="3" t="s">
        <v>281</v>
      </c>
      <c r="C24" s="3" t="s">
        <v>281</v>
      </c>
      <c r="D24" s="3" t="s">
        <v>281</v>
      </c>
      <c r="E24" s="3" t="s">
        <v>281</v>
      </c>
      <c r="F24" s="3" t="s">
        <v>281</v>
      </c>
      <c r="G24" s="3" t="s">
        <v>281</v>
      </c>
      <c r="H24" s="3" t="s">
        <v>281</v>
      </c>
      <c r="I24" s="3" t="s">
        <v>281</v>
      </c>
      <c r="J24" s="3" t="s">
        <v>281</v>
      </c>
      <c r="K24" s="3" t="s">
        <v>281</v>
      </c>
      <c r="L24" s="3" t="s">
        <v>281</v>
      </c>
      <c r="M24" s="3" t="s">
        <v>281</v>
      </c>
      <c r="N24" s="3" t="s">
        <v>281</v>
      </c>
      <c r="O24" s="3" t="s">
        <v>281</v>
      </c>
      <c r="P24" s="3">
        <v>4.5990610965758805</v>
      </c>
      <c r="Q24" s="3" t="s">
        <v>281</v>
      </c>
      <c r="R24" s="3" t="s">
        <v>281</v>
      </c>
      <c r="S24" s="3" t="s">
        <v>281</v>
      </c>
      <c r="T24" s="3" t="s">
        <v>281</v>
      </c>
      <c r="U24" s="3" t="s">
        <v>281</v>
      </c>
      <c r="V24" s="3" t="s">
        <v>281</v>
      </c>
      <c r="W24" s="3" t="s">
        <v>281</v>
      </c>
      <c r="X24" s="3" t="s">
        <v>281</v>
      </c>
      <c r="Y24" s="3" t="s">
        <v>281</v>
      </c>
      <c r="Z24" s="3" t="s">
        <v>281</v>
      </c>
      <c r="AA24" s="62">
        <v>11.428571428571429</v>
      </c>
      <c r="AB24" s="3" t="s">
        <v>281</v>
      </c>
      <c r="AC24" s="3" t="s">
        <v>281</v>
      </c>
      <c r="AD24" s="3" t="s">
        <v>281</v>
      </c>
      <c r="AE24" s="3" t="s">
        <v>281</v>
      </c>
      <c r="AF24" s="3" t="s">
        <v>281</v>
      </c>
      <c r="AG24" s="3" t="s">
        <v>281</v>
      </c>
      <c r="AH24" s="3" t="s">
        <v>281</v>
      </c>
      <c r="AI24" s="3" t="s">
        <v>281</v>
      </c>
      <c r="AJ24" s="3" t="s">
        <v>281</v>
      </c>
      <c r="AK24" s="3" t="s">
        <v>281</v>
      </c>
      <c r="AL24" s="3" t="s">
        <v>281</v>
      </c>
      <c r="AM24" s="3" t="s">
        <v>281</v>
      </c>
      <c r="AN24" s="3" t="s">
        <v>281</v>
      </c>
      <c r="AO24" s="3" t="s">
        <v>281</v>
      </c>
      <c r="AP24" s="3" t="s">
        <v>281</v>
      </c>
      <c r="AQ24" s="3" t="s">
        <v>281</v>
      </c>
      <c r="AR24" s="3" t="s">
        <v>281</v>
      </c>
      <c r="AS24" s="3" t="s">
        <v>281</v>
      </c>
      <c r="AT24" s="3" t="s">
        <v>281</v>
      </c>
      <c r="AU24" s="3" t="s">
        <v>281</v>
      </c>
      <c r="AV24" s="3" t="s">
        <v>281</v>
      </c>
      <c r="AW24" s="3" t="s">
        <v>281</v>
      </c>
      <c r="AX24" s="3" t="s">
        <v>281</v>
      </c>
      <c r="AY24" s="3" t="s">
        <v>281</v>
      </c>
      <c r="AZ24" s="3" t="s">
        <v>281</v>
      </c>
      <c r="BA24" s="3" t="s">
        <v>281</v>
      </c>
      <c r="BB24" s="98" t="s">
        <v>281</v>
      </c>
      <c r="BC24" s="98" t="s">
        <v>281</v>
      </c>
      <c r="BE24" s="81">
        <f t="shared" si="0"/>
        <v>0.20974642183038303</v>
      </c>
      <c r="BF24" s="62" t="s">
        <v>281</v>
      </c>
    </row>
    <row r="25" spans="1:58" x14ac:dyDescent="0.25">
      <c r="A25" s="54">
        <v>1857</v>
      </c>
      <c r="B25" s="3" t="s">
        <v>281</v>
      </c>
      <c r="C25" s="3" t="s">
        <v>281</v>
      </c>
      <c r="D25" s="3" t="s">
        <v>281</v>
      </c>
      <c r="E25" s="3" t="s">
        <v>281</v>
      </c>
      <c r="F25" s="3" t="s">
        <v>281</v>
      </c>
      <c r="G25" s="3" t="s">
        <v>281</v>
      </c>
      <c r="H25" s="3" t="s">
        <v>281</v>
      </c>
      <c r="I25" s="3" t="s">
        <v>281</v>
      </c>
      <c r="J25" s="3" t="s">
        <v>281</v>
      </c>
      <c r="K25" s="3" t="s">
        <v>281</v>
      </c>
      <c r="L25" s="3" t="s">
        <v>281</v>
      </c>
      <c r="M25" s="3" t="s">
        <v>281</v>
      </c>
      <c r="N25" s="3" t="s">
        <v>281</v>
      </c>
      <c r="O25" s="3" t="s">
        <v>281</v>
      </c>
      <c r="P25" s="3">
        <v>4.6583471006882844</v>
      </c>
      <c r="Q25" s="3" t="s">
        <v>281</v>
      </c>
      <c r="R25" s="3" t="s">
        <v>281</v>
      </c>
      <c r="S25" s="3" t="s">
        <v>281</v>
      </c>
      <c r="T25" s="3" t="s">
        <v>281</v>
      </c>
      <c r="U25" s="3" t="s">
        <v>281</v>
      </c>
      <c r="V25" s="3" t="s">
        <v>281</v>
      </c>
      <c r="W25" s="3" t="s">
        <v>281</v>
      </c>
      <c r="X25" s="3" t="s">
        <v>281</v>
      </c>
      <c r="Y25" s="3" t="s">
        <v>281</v>
      </c>
      <c r="Z25" s="3" t="s">
        <v>281</v>
      </c>
      <c r="AA25" s="62">
        <v>9.6560218381649818</v>
      </c>
      <c r="AB25" s="3" t="s">
        <v>281</v>
      </c>
      <c r="AC25" s="3" t="s">
        <v>281</v>
      </c>
      <c r="AD25" s="3" t="s">
        <v>281</v>
      </c>
      <c r="AE25" s="3" t="s">
        <v>281</v>
      </c>
      <c r="AF25" s="3" t="s">
        <v>281</v>
      </c>
      <c r="AG25" s="3" t="s">
        <v>281</v>
      </c>
      <c r="AH25" s="3" t="s">
        <v>281</v>
      </c>
      <c r="AI25" s="3" t="s">
        <v>281</v>
      </c>
      <c r="AJ25" s="3" t="s">
        <v>281</v>
      </c>
      <c r="AK25" s="3" t="s">
        <v>281</v>
      </c>
      <c r="AL25" s="3" t="s">
        <v>281</v>
      </c>
      <c r="AM25" s="3" t="s">
        <v>281</v>
      </c>
      <c r="AN25" s="3" t="s">
        <v>281</v>
      </c>
      <c r="AO25" s="3" t="s">
        <v>281</v>
      </c>
      <c r="AP25" s="3" t="s">
        <v>281</v>
      </c>
      <c r="AQ25" s="3" t="s">
        <v>281</v>
      </c>
      <c r="AR25" s="3" t="s">
        <v>281</v>
      </c>
      <c r="AS25" s="3" t="s">
        <v>281</v>
      </c>
      <c r="AT25" s="3" t="s">
        <v>281</v>
      </c>
      <c r="AU25" s="3" t="s">
        <v>281</v>
      </c>
      <c r="AV25" s="3" t="s">
        <v>281</v>
      </c>
      <c r="AW25" s="3" t="s">
        <v>281</v>
      </c>
      <c r="AX25" s="3" t="s">
        <v>281</v>
      </c>
      <c r="AY25" s="3" t="s">
        <v>281</v>
      </c>
      <c r="AZ25" s="3" t="s">
        <v>281</v>
      </c>
      <c r="BA25" s="3" t="s">
        <v>281</v>
      </c>
      <c r="BB25" s="98" t="s">
        <v>281</v>
      </c>
      <c r="BC25" s="98" t="s">
        <v>281</v>
      </c>
      <c r="BE25" s="81">
        <f t="shared" si="0"/>
        <v>0.20420208151817593</v>
      </c>
      <c r="BF25" s="62" t="s">
        <v>281</v>
      </c>
    </row>
    <row r="26" spans="1:58" x14ac:dyDescent="0.25">
      <c r="A26" s="54">
        <v>1858</v>
      </c>
      <c r="B26" s="3" t="s">
        <v>281</v>
      </c>
      <c r="C26" s="3" t="s">
        <v>281</v>
      </c>
      <c r="D26" s="3" t="s">
        <v>281</v>
      </c>
      <c r="E26" s="3" t="s">
        <v>281</v>
      </c>
      <c r="F26" s="3" t="s">
        <v>281</v>
      </c>
      <c r="G26" s="3" t="s">
        <v>281</v>
      </c>
      <c r="H26" s="3" t="s">
        <v>281</v>
      </c>
      <c r="I26" s="3" t="s">
        <v>281</v>
      </c>
      <c r="J26" s="3" t="s">
        <v>281</v>
      </c>
      <c r="K26" s="3" t="s">
        <v>281</v>
      </c>
      <c r="L26" s="3" t="s">
        <v>281</v>
      </c>
      <c r="M26" s="3" t="s">
        <v>281</v>
      </c>
      <c r="N26" s="3" t="s">
        <v>281</v>
      </c>
      <c r="O26" s="3" t="s">
        <v>281</v>
      </c>
      <c r="P26" s="3">
        <v>4.4458015463373446</v>
      </c>
      <c r="Q26" s="3" t="s">
        <v>281</v>
      </c>
      <c r="R26" s="3" t="s">
        <v>281</v>
      </c>
      <c r="S26" s="3" t="s">
        <v>281</v>
      </c>
      <c r="T26" s="3" t="s">
        <v>281</v>
      </c>
      <c r="U26" s="3" t="s">
        <v>281</v>
      </c>
      <c r="V26" s="3" t="s">
        <v>281</v>
      </c>
      <c r="W26" s="3" t="s">
        <v>281</v>
      </c>
      <c r="X26" s="3" t="s">
        <v>281</v>
      </c>
      <c r="Y26" s="3" t="s">
        <v>281</v>
      </c>
      <c r="Z26" s="3" t="s">
        <v>281</v>
      </c>
      <c r="AA26" s="62">
        <v>7.2688656245064367</v>
      </c>
      <c r="AB26" s="3">
        <v>10.600000000000001</v>
      </c>
      <c r="AC26" s="3" t="s">
        <v>281</v>
      </c>
      <c r="AD26" s="3" t="s">
        <v>281</v>
      </c>
      <c r="AE26" s="3" t="s">
        <v>281</v>
      </c>
      <c r="AF26" s="3" t="s">
        <v>281</v>
      </c>
      <c r="AG26" s="3" t="s">
        <v>281</v>
      </c>
      <c r="AH26" s="3" t="s">
        <v>281</v>
      </c>
      <c r="AI26" s="3" t="s">
        <v>281</v>
      </c>
      <c r="AJ26" s="3" t="s">
        <v>281</v>
      </c>
      <c r="AK26" s="3" t="s">
        <v>281</v>
      </c>
      <c r="AL26" s="3" t="s">
        <v>281</v>
      </c>
      <c r="AM26" s="3" t="s">
        <v>281</v>
      </c>
      <c r="AN26" s="3" t="s">
        <v>281</v>
      </c>
      <c r="AO26" s="3" t="s">
        <v>281</v>
      </c>
      <c r="AP26" s="3" t="s">
        <v>281</v>
      </c>
      <c r="AQ26" s="3" t="s">
        <v>281</v>
      </c>
      <c r="AR26" s="3" t="s">
        <v>281</v>
      </c>
      <c r="AS26" s="3" t="s">
        <v>281</v>
      </c>
      <c r="AT26" s="3" t="s">
        <v>281</v>
      </c>
      <c r="AU26" s="3" t="s">
        <v>281</v>
      </c>
      <c r="AV26" s="3" t="s">
        <v>281</v>
      </c>
      <c r="AW26" s="3" t="s">
        <v>281</v>
      </c>
      <c r="AX26" s="3" t="s">
        <v>281</v>
      </c>
      <c r="AY26" s="3" t="s">
        <v>281</v>
      </c>
      <c r="AZ26" s="3" t="s">
        <v>281</v>
      </c>
      <c r="BA26" s="3" t="s">
        <v>281</v>
      </c>
      <c r="BB26" s="98" t="s">
        <v>281</v>
      </c>
      <c r="BC26" s="98" t="s">
        <v>281</v>
      </c>
      <c r="BE26" s="81">
        <f t="shared" si="0"/>
        <v>0.24703008572492691</v>
      </c>
      <c r="BF26" s="62" t="s">
        <v>281</v>
      </c>
    </row>
    <row r="27" spans="1:58" x14ac:dyDescent="0.25">
      <c r="A27" s="54">
        <v>1859</v>
      </c>
      <c r="B27" s="3" t="s">
        <v>281</v>
      </c>
      <c r="C27" s="3" t="s">
        <v>281</v>
      </c>
      <c r="D27" s="3" t="s">
        <v>281</v>
      </c>
      <c r="E27" s="3" t="s">
        <v>281</v>
      </c>
      <c r="F27" s="3" t="s">
        <v>281</v>
      </c>
      <c r="G27" s="3" t="s">
        <v>281</v>
      </c>
      <c r="H27" s="3" t="s">
        <v>281</v>
      </c>
      <c r="I27" s="3" t="s">
        <v>281</v>
      </c>
      <c r="J27" s="3" t="s">
        <v>281</v>
      </c>
      <c r="K27" s="3" t="s">
        <v>281</v>
      </c>
      <c r="L27" s="3" t="s">
        <v>281</v>
      </c>
      <c r="M27" s="3" t="s">
        <v>281</v>
      </c>
      <c r="N27" s="3" t="s">
        <v>281</v>
      </c>
      <c r="O27" s="3" t="s">
        <v>281</v>
      </c>
      <c r="P27" s="3">
        <v>4.5702004563852059</v>
      </c>
      <c r="Q27" s="3" t="s">
        <v>281</v>
      </c>
      <c r="R27" s="3" t="s">
        <v>281</v>
      </c>
      <c r="S27" s="3" t="s">
        <v>281</v>
      </c>
      <c r="T27" s="3" t="s">
        <v>281</v>
      </c>
      <c r="U27" s="3" t="s">
        <v>281</v>
      </c>
      <c r="V27" s="3" t="s">
        <v>281</v>
      </c>
      <c r="W27" s="3" t="s">
        <v>281</v>
      </c>
      <c r="X27" s="3" t="s">
        <v>281</v>
      </c>
      <c r="Y27" s="3" t="s">
        <v>281</v>
      </c>
      <c r="Z27" s="3" t="s">
        <v>281</v>
      </c>
      <c r="AA27" s="62">
        <v>6.6722520049625258</v>
      </c>
      <c r="AB27" s="3" t="s">
        <v>281</v>
      </c>
      <c r="AC27" s="3" t="s">
        <v>281</v>
      </c>
      <c r="AD27" s="3" t="s">
        <v>281</v>
      </c>
      <c r="AE27" s="3" t="s">
        <v>281</v>
      </c>
      <c r="AF27" s="3" t="s">
        <v>281</v>
      </c>
      <c r="AG27" s="3" t="s">
        <v>281</v>
      </c>
      <c r="AH27" s="3" t="s">
        <v>281</v>
      </c>
      <c r="AI27" s="3" t="s">
        <v>281</v>
      </c>
      <c r="AJ27" s="3" t="s">
        <v>281</v>
      </c>
      <c r="AK27" s="3" t="s">
        <v>281</v>
      </c>
      <c r="AL27" s="3" t="s">
        <v>281</v>
      </c>
      <c r="AM27" s="3" t="s">
        <v>281</v>
      </c>
      <c r="AN27" s="3" t="s">
        <v>281</v>
      </c>
      <c r="AO27" s="3" t="s">
        <v>281</v>
      </c>
      <c r="AP27" s="3" t="s">
        <v>281</v>
      </c>
      <c r="AQ27" s="3" t="s">
        <v>281</v>
      </c>
      <c r="AR27" s="3" t="s">
        <v>281</v>
      </c>
      <c r="AS27" s="3" t="s">
        <v>281</v>
      </c>
      <c r="AT27" s="3" t="s">
        <v>281</v>
      </c>
      <c r="AU27" s="3" t="s">
        <v>281</v>
      </c>
      <c r="AV27" s="3" t="s">
        <v>281</v>
      </c>
      <c r="AW27" s="3" t="s">
        <v>281</v>
      </c>
      <c r="AX27" s="3" t="s">
        <v>281</v>
      </c>
      <c r="AY27" s="3" t="s">
        <v>281</v>
      </c>
      <c r="AZ27" s="3" t="s">
        <v>281</v>
      </c>
      <c r="BA27" s="3" t="s">
        <v>281</v>
      </c>
      <c r="BB27" s="98" t="s">
        <v>281</v>
      </c>
      <c r="BC27" s="98" t="s">
        <v>281</v>
      </c>
      <c r="BE27" s="81">
        <f t="shared" si="0"/>
        <v>0.19584369768360246</v>
      </c>
      <c r="BF27" s="62" t="s">
        <v>281</v>
      </c>
    </row>
    <row r="28" spans="1:58" x14ac:dyDescent="0.25">
      <c r="A28" s="54">
        <v>1860</v>
      </c>
      <c r="B28" s="3" t="s">
        <v>281</v>
      </c>
      <c r="C28" s="3" t="s">
        <v>281</v>
      </c>
      <c r="D28" s="3" t="s">
        <v>281</v>
      </c>
      <c r="E28" s="3" t="s">
        <v>281</v>
      </c>
      <c r="F28" s="3" t="s">
        <v>281</v>
      </c>
      <c r="G28" s="3" t="s">
        <v>281</v>
      </c>
      <c r="H28" s="3" t="s">
        <v>281</v>
      </c>
      <c r="I28" s="3" t="s">
        <v>281</v>
      </c>
      <c r="J28" s="3" t="s">
        <v>281</v>
      </c>
      <c r="K28" s="3" t="s">
        <v>281</v>
      </c>
      <c r="L28" s="3" t="s">
        <v>281</v>
      </c>
      <c r="M28" s="3" t="s">
        <v>281</v>
      </c>
      <c r="N28" s="3" t="s">
        <v>281</v>
      </c>
      <c r="O28" s="3" t="s">
        <v>281</v>
      </c>
      <c r="P28" s="3">
        <v>4.2373310488784268</v>
      </c>
      <c r="Q28" s="3" t="s">
        <v>281</v>
      </c>
      <c r="R28" s="3" t="s">
        <v>281</v>
      </c>
      <c r="S28" s="3" t="s">
        <v>281</v>
      </c>
      <c r="T28" s="3" t="s">
        <v>281</v>
      </c>
      <c r="U28" s="3" t="s">
        <v>281</v>
      </c>
      <c r="V28" s="3" t="s">
        <v>281</v>
      </c>
      <c r="W28" s="3" t="s">
        <v>281</v>
      </c>
      <c r="X28" s="3" t="s">
        <v>281</v>
      </c>
      <c r="Y28" s="3" t="s">
        <v>281</v>
      </c>
      <c r="Z28" s="3" t="s">
        <v>281</v>
      </c>
      <c r="AA28" s="62">
        <v>5.2831793494591022</v>
      </c>
      <c r="AB28" s="3" t="s">
        <v>281</v>
      </c>
      <c r="AC28" s="3" t="s">
        <v>281</v>
      </c>
      <c r="AD28" s="3" t="s">
        <v>281</v>
      </c>
      <c r="AE28" s="3" t="s">
        <v>281</v>
      </c>
      <c r="AF28" s="3" t="s">
        <v>281</v>
      </c>
      <c r="AG28" s="3" t="s">
        <v>281</v>
      </c>
      <c r="AH28" s="3" t="s">
        <v>281</v>
      </c>
      <c r="AI28" s="3" t="s">
        <v>281</v>
      </c>
      <c r="AJ28" s="3" t="s">
        <v>281</v>
      </c>
      <c r="AK28" s="3" t="s">
        <v>281</v>
      </c>
      <c r="AL28" s="3" t="s">
        <v>281</v>
      </c>
      <c r="AM28" s="3" t="s">
        <v>281</v>
      </c>
      <c r="AN28" s="3" t="s">
        <v>281</v>
      </c>
      <c r="AO28" s="3" t="s">
        <v>281</v>
      </c>
      <c r="AP28" s="3" t="s">
        <v>281</v>
      </c>
      <c r="AQ28" s="3" t="s">
        <v>281</v>
      </c>
      <c r="AR28" s="3" t="s">
        <v>281</v>
      </c>
      <c r="AS28" s="3" t="s">
        <v>281</v>
      </c>
      <c r="AT28" s="3" t="s">
        <v>281</v>
      </c>
      <c r="AU28" s="3" t="s">
        <v>281</v>
      </c>
      <c r="AV28" s="3" t="s">
        <v>281</v>
      </c>
      <c r="AW28" s="3" t="s">
        <v>281</v>
      </c>
      <c r="AX28" s="3" t="s">
        <v>281</v>
      </c>
      <c r="AY28" s="3" t="s">
        <v>281</v>
      </c>
      <c r="AZ28" s="3" t="s">
        <v>281</v>
      </c>
      <c r="BA28" s="3" t="s">
        <v>281</v>
      </c>
      <c r="BB28" s="98" t="s">
        <v>281</v>
      </c>
      <c r="BC28" s="98" t="s">
        <v>281</v>
      </c>
      <c r="BE28" s="81">
        <f t="shared" si="0"/>
        <v>0.19358278296398104</v>
      </c>
      <c r="BF28" s="62" t="s">
        <v>281</v>
      </c>
    </row>
    <row r="29" spans="1:58" x14ac:dyDescent="0.25">
      <c r="A29" s="54">
        <v>1861</v>
      </c>
      <c r="B29" s="3" t="s">
        <v>281</v>
      </c>
      <c r="C29" s="3" t="s">
        <v>281</v>
      </c>
      <c r="D29" s="3" t="s">
        <v>281</v>
      </c>
      <c r="E29" s="3" t="s">
        <v>281</v>
      </c>
      <c r="F29" s="3" t="s">
        <v>281</v>
      </c>
      <c r="G29" s="3" t="s">
        <v>281</v>
      </c>
      <c r="H29" s="3" t="s">
        <v>281</v>
      </c>
      <c r="I29" s="3" t="s">
        <v>281</v>
      </c>
      <c r="J29" s="3" t="s">
        <v>281</v>
      </c>
      <c r="K29" s="3" t="s">
        <v>281</v>
      </c>
      <c r="L29" s="3" t="s">
        <v>281</v>
      </c>
      <c r="M29" s="3" t="s">
        <v>281</v>
      </c>
      <c r="N29" s="3" t="s">
        <v>281</v>
      </c>
      <c r="O29" s="3" t="s">
        <v>281</v>
      </c>
      <c r="P29" s="3">
        <v>3.8849654037352379</v>
      </c>
      <c r="Q29" s="3" t="s">
        <v>281</v>
      </c>
      <c r="R29" s="3" t="s">
        <v>281</v>
      </c>
      <c r="S29" s="3" t="s">
        <v>281</v>
      </c>
      <c r="T29" s="3" t="s">
        <v>281</v>
      </c>
      <c r="U29" s="3" t="s">
        <v>281</v>
      </c>
      <c r="V29" s="3" t="s">
        <v>281</v>
      </c>
      <c r="W29" s="3" t="s">
        <v>281</v>
      </c>
      <c r="X29" s="3" t="s">
        <v>281</v>
      </c>
      <c r="Y29" s="3" t="s">
        <v>281</v>
      </c>
      <c r="Z29" s="3" t="s">
        <v>281</v>
      </c>
      <c r="AA29" s="62">
        <v>5.7095238722860335</v>
      </c>
      <c r="AB29" s="3">
        <v>9.9</v>
      </c>
      <c r="AC29" s="3" t="s">
        <v>281</v>
      </c>
      <c r="AD29" s="3" t="s">
        <v>281</v>
      </c>
      <c r="AE29" s="3" t="s">
        <v>281</v>
      </c>
      <c r="AF29" s="3" t="s">
        <v>281</v>
      </c>
      <c r="AG29" s="3" t="s">
        <v>281</v>
      </c>
      <c r="AH29" s="3" t="s">
        <v>281</v>
      </c>
      <c r="AI29" s="3" t="s">
        <v>281</v>
      </c>
      <c r="AJ29" s="3" t="s">
        <v>281</v>
      </c>
      <c r="AK29" s="3" t="s">
        <v>281</v>
      </c>
      <c r="AL29" s="3" t="s">
        <v>281</v>
      </c>
      <c r="AM29" s="3" t="s">
        <v>281</v>
      </c>
      <c r="AN29" s="3" t="s">
        <v>281</v>
      </c>
      <c r="AO29" s="3" t="s">
        <v>281</v>
      </c>
      <c r="AP29" s="3" t="s">
        <v>281</v>
      </c>
      <c r="AQ29" s="3" t="s">
        <v>281</v>
      </c>
      <c r="AR29" s="3" t="s">
        <v>281</v>
      </c>
      <c r="AS29" s="3" t="s">
        <v>281</v>
      </c>
      <c r="AT29" s="3" t="s">
        <v>281</v>
      </c>
      <c r="AU29" s="3" t="s">
        <v>281</v>
      </c>
      <c r="AV29" s="3" t="s">
        <v>281</v>
      </c>
      <c r="AW29" s="3" t="s">
        <v>281</v>
      </c>
      <c r="AX29" s="3" t="s">
        <v>281</v>
      </c>
      <c r="AY29" s="3" t="s">
        <v>281</v>
      </c>
      <c r="AZ29" s="3" t="s">
        <v>281</v>
      </c>
      <c r="BA29" s="3" t="s">
        <v>281</v>
      </c>
      <c r="BB29" s="98" t="s">
        <v>281</v>
      </c>
      <c r="BC29" s="98" t="s">
        <v>281</v>
      </c>
      <c r="BE29" s="81">
        <f t="shared" si="0"/>
        <v>0.25117790470759149</v>
      </c>
      <c r="BF29" s="62" t="s">
        <v>281</v>
      </c>
    </row>
    <row r="30" spans="1:58" x14ac:dyDescent="0.25">
      <c r="A30" s="54">
        <v>1862</v>
      </c>
      <c r="B30" s="3" t="s">
        <v>281</v>
      </c>
      <c r="C30" s="3" t="s">
        <v>281</v>
      </c>
      <c r="D30" s="3" t="s">
        <v>281</v>
      </c>
      <c r="E30" s="3" t="s">
        <v>281</v>
      </c>
      <c r="F30" s="3" t="s">
        <v>281</v>
      </c>
      <c r="G30" s="3" t="s">
        <v>281</v>
      </c>
      <c r="H30" s="3" t="s">
        <v>281</v>
      </c>
      <c r="I30" s="3" t="s">
        <v>281</v>
      </c>
      <c r="J30" s="3" t="s">
        <v>281</v>
      </c>
      <c r="K30" s="3" t="s">
        <v>281</v>
      </c>
      <c r="L30" s="3" t="s">
        <v>281</v>
      </c>
      <c r="M30" s="3" t="s">
        <v>281</v>
      </c>
      <c r="N30" s="3" t="s">
        <v>281</v>
      </c>
      <c r="O30" s="3" t="s">
        <v>281</v>
      </c>
      <c r="P30" s="3">
        <v>3.7607564701880887</v>
      </c>
      <c r="Q30" s="3" t="s">
        <v>281</v>
      </c>
      <c r="R30" s="3" t="s">
        <v>281</v>
      </c>
      <c r="S30" s="3" t="s">
        <v>281</v>
      </c>
      <c r="T30" s="3" t="s">
        <v>281</v>
      </c>
      <c r="U30" s="3" t="s">
        <v>281</v>
      </c>
      <c r="V30" s="3" t="s">
        <v>281</v>
      </c>
      <c r="W30" s="3" t="s">
        <v>281</v>
      </c>
      <c r="X30" s="3" t="s">
        <v>281</v>
      </c>
      <c r="Y30" s="3" t="s">
        <v>281</v>
      </c>
      <c r="Z30" s="3" t="s">
        <v>281</v>
      </c>
      <c r="AA30" s="62">
        <v>6.9070009098511163</v>
      </c>
      <c r="AB30" s="3" t="s">
        <v>281</v>
      </c>
      <c r="AC30" s="3" t="s">
        <v>281</v>
      </c>
      <c r="AD30" s="3" t="s">
        <v>281</v>
      </c>
      <c r="AE30" s="3" t="s">
        <v>281</v>
      </c>
      <c r="AF30" s="3" t="s">
        <v>281</v>
      </c>
      <c r="AG30" s="3" t="s">
        <v>281</v>
      </c>
      <c r="AH30" s="3" t="s">
        <v>281</v>
      </c>
      <c r="AI30" s="3" t="s">
        <v>281</v>
      </c>
      <c r="AJ30" s="3" t="s">
        <v>281</v>
      </c>
      <c r="AK30" s="3" t="s">
        <v>281</v>
      </c>
      <c r="AL30" s="3" t="s">
        <v>281</v>
      </c>
      <c r="AM30" s="3" t="s">
        <v>281</v>
      </c>
      <c r="AN30" s="3" t="s">
        <v>281</v>
      </c>
      <c r="AO30" s="3" t="s">
        <v>281</v>
      </c>
      <c r="AP30" s="3" t="s">
        <v>281</v>
      </c>
      <c r="AQ30" s="3" t="s">
        <v>281</v>
      </c>
      <c r="AR30" s="3" t="s">
        <v>281</v>
      </c>
      <c r="AS30" s="3" t="s">
        <v>281</v>
      </c>
      <c r="AT30" s="3" t="s">
        <v>281</v>
      </c>
      <c r="AU30" s="3" t="s">
        <v>281</v>
      </c>
      <c r="AV30" s="3" t="s">
        <v>281</v>
      </c>
      <c r="AW30" s="3" t="s">
        <v>281</v>
      </c>
      <c r="AX30" s="3" t="s">
        <v>281</v>
      </c>
      <c r="AY30" s="3" t="s">
        <v>281</v>
      </c>
      <c r="AZ30" s="3" t="s">
        <v>281</v>
      </c>
      <c r="BA30" s="3" t="s">
        <v>281</v>
      </c>
      <c r="BB30" s="98" t="s">
        <v>281</v>
      </c>
      <c r="BC30" s="98" t="s">
        <v>281</v>
      </c>
      <c r="BE30" s="81">
        <f t="shared" si="0"/>
        <v>0.20088726346741334</v>
      </c>
      <c r="BF30" s="62" t="s">
        <v>281</v>
      </c>
    </row>
    <row r="31" spans="1:58" x14ac:dyDescent="0.25">
      <c r="A31" s="54">
        <v>1863</v>
      </c>
      <c r="B31" s="3" t="s">
        <v>281</v>
      </c>
      <c r="C31" s="3" t="s">
        <v>281</v>
      </c>
      <c r="D31" s="3" t="s">
        <v>281</v>
      </c>
      <c r="E31" s="3" t="s">
        <v>281</v>
      </c>
      <c r="F31" s="3" t="s">
        <v>281</v>
      </c>
      <c r="G31" s="3" t="s">
        <v>281</v>
      </c>
      <c r="H31" s="3" t="s">
        <v>281</v>
      </c>
      <c r="I31" s="3" t="s">
        <v>281</v>
      </c>
      <c r="J31" s="3" t="s">
        <v>281</v>
      </c>
      <c r="K31" s="3" t="s">
        <v>281</v>
      </c>
      <c r="L31" s="3" t="s">
        <v>281</v>
      </c>
      <c r="M31" s="3" t="s">
        <v>281</v>
      </c>
      <c r="N31" s="3" t="s">
        <v>281</v>
      </c>
      <c r="O31" s="3" t="s">
        <v>281</v>
      </c>
      <c r="P31" s="3">
        <v>3.8291180604117447</v>
      </c>
      <c r="Q31" s="3" t="s">
        <v>281</v>
      </c>
      <c r="R31" s="3" t="s">
        <v>281</v>
      </c>
      <c r="S31" s="3" t="s">
        <v>281</v>
      </c>
      <c r="T31" s="3" t="s">
        <v>281</v>
      </c>
      <c r="U31" s="3" t="s">
        <v>281</v>
      </c>
      <c r="V31" s="3" t="s">
        <v>281</v>
      </c>
      <c r="W31" s="3" t="s">
        <v>281</v>
      </c>
      <c r="X31" s="3" t="s">
        <v>281</v>
      </c>
      <c r="Y31" s="3" t="s">
        <v>281</v>
      </c>
      <c r="Z31" s="3" t="s">
        <v>281</v>
      </c>
      <c r="AA31" s="62">
        <v>8.3653281340113246</v>
      </c>
      <c r="AB31" s="3" t="s">
        <v>281</v>
      </c>
      <c r="AC31" s="3" t="s">
        <v>281</v>
      </c>
      <c r="AD31" s="3" t="s">
        <v>281</v>
      </c>
      <c r="AE31" s="3" t="s">
        <v>281</v>
      </c>
      <c r="AF31" s="3" t="s">
        <v>281</v>
      </c>
      <c r="AG31" s="3" t="s">
        <v>281</v>
      </c>
      <c r="AH31" s="3" t="s">
        <v>281</v>
      </c>
      <c r="AI31" s="3" t="s">
        <v>281</v>
      </c>
      <c r="AJ31" s="3" t="s">
        <v>281</v>
      </c>
      <c r="AK31" s="3" t="s">
        <v>281</v>
      </c>
      <c r="AL31" s="3" t="s">
        <v>281</v>
      </c>
      <c r="AM31" s="3" t="s">
        <v>281</v>
      </c>
      <c r="AN31" s="3" t="s">
        <v>281</v>
      </c>
      <c r="AO31" s="3" t="s">
        <v>281</v>
      </c>
      <c r="AP31" s="3" t="s">
        <v>281</v>
      </c>
      <c r="AQ31" s="3" t="s">
        <v>281</v>
      </c>
      <c r="AR31" s="3" t="s">
        <v>281</v>
      </c>
      <c r="AS31" s="3" t="s">
        <v>281</v>
      </c>
      <c r="AT31" s="3" t="s">
        <v>281</v>
      </c>
      <c r="AU31" s="3" t="s">
        <v>281</v>
      </c>
      <c r="AV31" s="3" t="s">
        <v>281</v>
      </c>
      <c r="AW31" s="3" t="s">
        <v>281</v>
      </c>
      <c r="AX31" s="3" t="s">
        <v>281</v>
      </c>
      <c r="AY31" s="3" t="s">
        <v>281</v>
      </c>
      <c r="AZ31" s="3" t="s">
        <v>281</v>
      </c>
      <c r="BA31" s="3" t="s">
        <v>281</v>
      </c>
      <c r="BB31" s="98" t="s">
        <v>281</v>
      </c>
      <c r="BC31" s="98" t="s">
        <v>281</v>
      </c>
      <c r="BE31" s="81">
        <f t="shared" si="0"/>
        <v>0.20574822095521866</v>
      </c>
      <c r="BF31" s="62" t="s">
        <v>281</v>
      </c>
    </row>
    <row r="32" spans="1:58" x14ac:dyDescent="0.25">
      <c r="A32" s="54">
        <v>1864</v>
      </c>
      <c r="B32" s="3" t="s">
        <v>281</v>
      </c>
      <c r="C32" s="3" t="s">
        <v>281</v>
      </c>
      <c r="D32" s="3" t="s">
        <v>281</v>
      </c>
      <c r="E32" s="3" t="s">
        <v>281</v>
      </c>
      <c r="F32" s="3" t="s">
        <v>281</v>
      </c>
      <c r="G32" s="3" t="s">
        <v>281</v>
      </c>
      <c r="H32" s="3" t="s">
        <v>281</v>
      </c>
      <c r="I32" s="3" t="s">
        <v>281</v>
      </c>
      <c r="J32" s="3" t="s">
        <v>281</v>
      </c>
      <c r="K32" s="3" t="s">
        <v>281</v>
      </c>
      <c r="L32" s="3" t="s">
        <v>281</v>
      </c>
      <c r="M32" s="3" t="s">
        <v>281</v>
      </c>
      <c r="N32" s="3" t="s">
        <v>281</v>
      </c>
      <c r="O32" s="3" t="s">
        <v>281</v>
      </c>
      <c r="P32" s="3">
        <v>4.0817617941156756</v>
      </c>
      <c r="Q32" s="3" t="s">
        <v>281</v>
      </c>
      <c r="R32" s="3" t="s">
        <v>281</v>
      </c>
      <c r="S32" s="3" t="s">
        <v>281</v>
      </c>
      <c r="T32" s="3" t="s">
        <v>281</v>
      </c>
      <c r="U32" s="3" t="s">
        <v>281</v>
      </c>
      <c r="V32" s="3" t="s">
        <v>281</v>
      </c>
      <c r="W32" s="3" t="s">
        <v>281</v>
      </c>
      <c r="X32" s="3" t="s">
        <v>281</v>
      </c>
      <c r="Y32" s="3" t="s">
        <v>281</v>
      </c>
      <c r="Z32" s="3" t="s">
        <v>281</v>
      </c>
      <c r="AA32" s="62">
        <v>4.7871261744910516</v>
      </c>
      <c r="AB32" s="62">
        <v>13</v>
      </c>
      <c r="AC32" s="3" t="s">
        <v>281</v>
      </c>
      <c r="AD32" s="3" t="s">
        <v>281</v>
      </c>
      <c r="AE32" s="3" t="s">
        <v>281</v>
      </c>
      <c r="AF32" s="3" t="s">
        <v>281</v>
      </c>
      <c r="AG32" s="3" t="s">
        <v>281</v>
      </c>
      <c r="AH32" s="3" t="s">
        <v>281</v>
      </c>
      <c r="AI32" s="3" t="s">
        <v>281</v>
      </c>
      <c r="AJ32" s="3" t="s">
        <v>281</v>
      </c>
      <c r="AK32" s="3" t="s">
        <v>281</v>
      </c>
      <c r="AL32" s="3" t="s">
        <v>281</v>
      </c>
      <c r="AM32" s="3" t="s">
        <v>281</v>
      </c>
      <c r="AN32" s="3" t="s">
        <v>281</v>
      </c>
      <c r="AO32" s="3" t="s">
        <v>281</v>
      </c>
      <c r="AP32" s="3" t="s">
        <v>281</v>
      </c>
      <c r="AQ32" s="3" t="s">
        <v>281</v>
      </c>
      <c r="AR32" s="3" t="s">
        <v>281</v>
      </c>
      <c r="AS32" s="3" t="s">
        <v>281</v>
      </c>
      <c r="AT32" s="3" t="s">
        <v>281</v>
      </c>
      <c r="AU32" s="3" t="s">
        <v>281</v>
      </c>
      <c r="AV32" s="3" t="s">
        <v>281</v>
      </c>
      <c r="AW32" s="3" t="s">
        <v>281</v>
      </c>
      <c r="AX32" s="3" t="s">
        <v>281</v>
      </c>
      <c r="AY32" s="3" t="s">
        <v>281</v>
      </c>
      <c r="AZ32" s="3" t="s">
        <v>281</v>
      </c>
      <c r="BA32" s="3" t="s">
        <v>281</v>
      </c>
      <c r="BB32" s="98" t="s">
        <v>281</v>
      </c>
      <c r="BC32" s="98" t="s">
        <v>281</v>
      </c>
      <c r="BE32" s="81">
        <f t="shared" si="0"/>
        <v>0.26873416857030552</v>
      </c>
      <c r="BF32" s="62" t="s">
        <v>281</v>
      </c>
    </row>
    <row r="33" spans="1:58" x14ac:dyDescent="0.25">
      <c r="A33" s="54">
        <v>1865</v>
      </c>
      <c r="B33" s="3" t="s">
        <v>281</v>
      </c>
      <c r="C33" s="3" t="s">
        <v>281</v>
      </c>
      <c r="D33" s="3" t="s">
        <v>281</v>
      </c>
      <c r="E33" s="3" t="s">
        <v>281</v>
      </c>
      <c r="F33" s="3" t="s">
        <v>281</v>
      </c>
      <c r="G33" s="3" t="s">
        <v>281</v>
      </c>
      <c r="H33" s="3" t="s">
        <v>281</v>
      </c>
      <c r="I33" s="3" t="s">
        <v>281</v>
      </c>
      <c r="J33" s="3" t="s">
        <v>281</v>
      </c>
      <c r="K33" s="3" t="s">
        <v>281</v>
      </c>
      <c r="L33" s="3" t="s">
        <v>281</v>
      </c>
      <c r="M33" s="3" t="s">
        <v>281</v>
      </c>
      <c r="N33" s="3" t="s">
        <v>281</v>
      </c>
      <c r="O33" s="3" t="s">
        <v>281</v>
      </c>
      <c r="P33" s="3">
        <v>4.1908818644687429</v>
      </c>
      <c r="Q33" s="3" t="s">
        <v>281</v>
      </c>
      <c r="R33" s="3" t="s">
        <v>281</v>
      </c>
      <c r="S33" s="3" t="s">
        <v>281</v>
      </c>
      <c r="T33" s="3" t="s">
        <v>281</v>
      </c>
      <c r="U33" s="3" t="s">
        <v>281</v>
      </c>
      <c r="V33" s="3" t="s">
        <v>281</v>
      </c>
      <c r="W33" s="3" t="s">
        <v>281</v>
      </c>
      <c r="X33" s="3" t="s">
        <v>281</v>
      </c>
      <c r="Y33" s="3" t="s">
        <v>281</v>
      </c>
      <c r="Z33" s="3" t="s">
        <v>281</v>
      </c>
      <c r="AA33" s="62">
        <v>4.3086507214628584</v>
      </c>
      <c r="AB33" s="3" t="s">
        <v>281</v>
      </c>
      <c r="AC33" s="3" t="s">
        <v>281</v>
      </c>
      <c r="AD33" s="3" t="s">
        <v>281</v>
      </c>
      <c r="AE33" s="3" t="s">
        <v>281</v>
      </c>
      <c r="AF33" s="3" t="s">
        <v>281</v>
      </c>
      <c r="AG33" s="3" t="s">
        <v>281</v>
      </c>
      <c r="AH33" s="3" t="s">
        <v>281</v>
      </c>
      <c r="AI33" s="3" t="s">
        <v>281</v>
      </c>
      <c r="AJ33" s="3" t="s">
        <v>281</v>
      </c>
      <c r="AK33" s="3" t="s">
        <v>281</v>
      </c>
      <c r="AL33" s="3" t="s">
        <v>281</v>
      </c>
      <c r="AM33" s="3" t="s">
        <v>281</v>
      </c>
      <c r="AN33" s="3" t="s">
        <v>281</v>
      </c>
      <c r="AO33" s="3" t="s">
        <v>281</v>
      </c>
      <c r="AP33" s="3" t="s">
        <v>281</v>
      </c>
      <c r="AQ33" s="3" t="s">
        <v>281</v>
      </c>
      <c r="AR33" s="3" t="s">
        <v>281</v>
      </c>
      <c r="AS33" s="3" t="s">
        <v>281</v>
      </c>
      <c r="AT33" s="3" t="s">
        <v>281</v>
      </c>
      <c r="AU33" s="3" t="s">
        <v>281</v>
      </c>
      <c r="AV33" s="3" t="s">
        <v>281</v>
      </c>
      <c r="AW33" s="3" t="s">
        <v>281</v>
      </c>
      <c r="AX33" s="3" t="s">
        <v>281</v>
      </c>
      <c r="AY33" s="3" t="s">
        <v>281</v>
      </c>
      <c r="AZ33" s="3" t="s">
        <v>281</v>
      </c>
      <c r="BA33" s="3" t="s">
        <v>281</v>
      </c>
      <c r="BB33" s="98" t="s">
        <v>281</v>
      </c>
      <c r="BC33" s="98" t="s">
        <v>281</v>
      </c>
      <c r="BE33" s="81">
        <f t="shared" si="0"/>
        <v>0.19239943801955772</v>
      </c>
      <c r="BF33" s="62" t="s">
        <v>281</v>
      </c>
    </row>
    <row r="34" spans="1:58" x14ac:dyDescent="0.25">
      <c r="A34" s="54">
        <v>1866</v>
      </c>
      <c r="B34" s="3" t="s">
        <v>281</v>
      </c>
      <c r="C34" s="3" t="s">
        <v>281</v>
      </c>
      <c r="D34" s="3" t="s">
        <v>281</v>
      </c>
      <c r="E34" s="3" t="s">
        <v>281</v>
      </c>
      <c r="F34" s="3" t="s">
        <v>281</v>
      </c>
      <c r="G34" s="3" t="s">
        <v>281</v>
      </c>
      <c r="H34" s="3" t="s">
        <v>281</v>
      </c>
      <c r="I34" s="3" t="s">
        <v>281</v>
      </c>
      <c r="J34" s="3" t="s">
        <v>281</v>
      </c>
      <c r="K34" s="3" t="s">
        <v>281</v>
      </c>
      <c r="L34" s="3" t="s">
        <v>281</v>
      </c>
      <c r="M34" s="3" t="s">
        <v>281</v>
      </c>
      <c r="N34" s="3" t="s">
        <v>281</v>
      </c>
      <c r="O34" s="3" t="s">
        <v>281</v>
      </c>
      <c r="P34" s="3">
        <v>4.5457900765297712</v>
      </c>
      <c r="Q34" s="3" t="s">
        <v>281</v>
      </c>
      <c r="R34" s="3" t="s">
        <v>281</v>
      </c>
      <c r="S34" s="3" t="s">
        <v>281</v>
      </c>
      <c r="T34" s="3" t="s">
        <v>281</v>
      </c>
      <c r="U34" s="3" t="s">
        <v>281</v>
      </c>
      <c r="V34" s="3" t="s">
        <v>281</v>
      </c>
      <c r="W34" s="3" t="s">
        <v>281</v>
      </c>
      <c r="X34" s="3" t="s">
        <v>281</v>
      </c>
      <c r="Y34" s="3" t="s">
        <v>281</v>
      </c>
      <c r="Z34" s="3" t="s">
        <v>281</v>
      </c>
      <c r="AA34" s="62">
        <v>3.6359800159710178</v>
      </c>
      <c r="AB34" s="3" t="s">
        <v>281</v>
      </c>
      <c r="AC34" s="3" t="s">
        <v>281</v>
      </c>
      <c r="AD34" s="3" t="s">
        <v>281</v>
      </c>
      <c r="AE34" s="3" t="s">
        <v>281</v>
      </c>
      <c r="AF34" s="3" t="s">
        <v>281</v>
      </c>
      <c r="AG34" s="3" t="s">
        <v>281</v>
      </c>
      <c r="AH34" s="3" t="s">
        <v>281</v>
      </c>
      <c r="AI34" s="3" t="s">
        <v>281</v>
      </c>
      <c r="AJ34" s="3" t="s">
        <v>281</v>
      </c>
      <c r="AK34" s="3" t="s">
        <v>281</v>
      </c>
      <c r="AL34" s="3" t="s">
        <v>281</v>
      </c>
      <c r="AM34" s="3" t="s">
        <v>281</v>
      </c>
      <c r="AN34" s="3" t="s">
        <v>281</v>
      </c>
      <c r="AO34" s="3" t="s">
        <v>281</v>
      </c>
      <c r="AP34" s="3" t="s">
        <v>281</v>
      </c>
      <c r="AQ34" s="3" t="s">
        <v>281</v>
      </c>
      <c r="AR34" s="3" t="s">
        <v>281</v>
      </c>
      <c r="AS34" s="3" t="s">
        <v>281</v>
      </c>
      <c r="AT34" s="3" t="s">
        <v>281</v>
      </c>
      <c r="AU34" s="3" t="s">
        <v>281</v>
      </c>
      <c r="AV34" s="3" t="s">
        <v>281</v>
      </c>
      <c r="AW34" s="3" t="s">
        <v>281</v>
      </c>
      <c r="AX34" s="3" t="s">
        <v>281</v>
      </c>
      <c r="AY34" s="3" t="s">
        <v>281</v>
      </c>
      <c r="AZ34" s="3" t="s">
        <v>281</v>
      </c>
      <c r="BA34" s="3" t="s">
        <v>281</v>
      </c>
      <c r="BB34" s="98" t="s">
        <v>281</v>
      </c>
      <c r="BC34" s="98" t="s">
        <v>281</v>
      </c>
      <c r="BE34" s="81">
        <f t="shared" si="0"/>
        <v>0.19361237201677312</v>
      </c>
      <c r="BF34" s="62" t="s">
        <v>281</v>
      </c>
    </row>
    <row r="35" spans="1:58" x14ac:dyDescent="0.25">
      <c r="A35" s="54">
        <v>1867</v>
      </c>
      <c r="B35" s="3" t="s">
        <v>281</v>
      </c>
      <c r="C35" s="3" t="s">
        <v>281</v>
      </c>
      <c r="D35" s="3" t="s">
        <v>281</v>
      </c>
      <c r="E35" s="3" t="s">
        <v>281</v>
      </c>
      <c r="F35" s="3" t="s">
        <v>281</v>
      </c>
      <c r="G35" s="3" t="s">
        <v>281</v>
      </c>
      <c r="H35" s="3" t="s">
        <v>281</v>
      </c>
      <c r="I35" s="3" t="s">
        <v>281</v>
      </c>
      <c r="J35" s="3" t="s">
        <v>281</v>
      </c>
      <c r="K35" s="3" t="s">
        <v>281</v>
      </c>
      <c r="L35" s="3" t="s">
        <v>281</v>
      </c>
      <c r="M35" s="3" t="s">
        <v>281</v>
      </c>
      <c r="N35" s="3" t="s">
        <v>281</v>
      </c>
      <c r="O35" s="3" t="s">
        <v>281</v>
      </c>
      <c r="P35" s="3">
        <v>4.4504751933141433</v>
      </c>
      <c r="Q35" s="3" t="s">
        <v>281</v>
      </c>
      <c r="R35" s="3" t="s">
        <v>281</v>
      </c>
      <c r="S35" s="3" t="s">
        <v>281</v>
      </c>
      <c r="T35" s="3" t="s">
        <v>281</v>
      </c>
      <c r="U35" s="3" t="s">
        <v>281</v>
      </c>
      <c r="V35" s="3" t="s">
        <v>281</v>
      </c>
      <c r="W35" s="3" t="s">
        <v>281</v>
      </c>
      <c r="X35" s="3" t="s">
        <v>281</v>
      </c>
      <c r="Y35" s="3" t="s">
        <v>281</v>
      </c>
      <c r="Z35" s="3" t="s">
        <v>281</v>
      </c>
      <c r="AA35" s="62">
        <v>4.8672330663211074</v>
      </c>
      <c r="AB35" s="3">
        <v>9.1999999999999993</v>
      </c>
      <c r="AC35" s="3" t="s">
        <v>281</v>
      </c>
      <c r="AD35" s="3" t="s">
        <v>281</v>
      </c>
      <c r="AE35" s="3" t="s">
        <v>281</v>
      </c>
      <c r="AF35" s="3" t="s">
        <v>281</v>
      </c>
      <c r="AG35" s="3" t="s">
        <v>281</v>
      </c>
      <c r="AH35" s="3" t="s">
        <v>281</v>
      </c>
      <c r="AI35" s="3" t="s">
        <v>281</v>
      </c>
      <c r="AJ35" s="3" t="s">
        <v>281</v>
      </c>
      <c r="AK35" s="3" t="s">
        <v>281</v>
      </c>
      <c r="AL35" s="3" t="s">
        <v>281</v>
      </c>
      <c r="AM35" s="3" t="s">
        <v>281</v>
      </c>
      <c r="AN35" s="3" t="s">
        <v>281</v>
      </c>
      <c r="AO35" s="3" t="s">
        <v>281</v>
      </c>
      <c r="AP35" s="3" t="s">
        <v>281</v>
      </c>
      <c r="AQ35" s="3" t="s">
        <v>281</v>
      </c>
      <c r="AR35" s="3" t="s">
        <v>281</v>
      </c>
      <c r="AS35" s="3" t="s">
        <v>281</v>
      </c>
      <c r="AT35" s="3" t="s">
        <v>281</v>
      </c>
      <c r="AU35" s="3" t="s">
        <v>281</v>
      </c>
      <c r="AV35" s="3" t="s">
        <v>281</v>
      </c>
      <c r="AW35" s="3" t="s">
        <v>281</v>
      </c>
      <c r="AX35" s="3" t="s">
        <v>281</v>
      </c>
      <c r="AY35" s="3" t="s">
        <v>281</v>
      </c>
      <c r="AZ35" s="3" t="s">
        <v>281</v>
      </c>
      <c r="BA35" s="3" t="s">
        <v>281</v>
      </c>
      <c r="BB35" s="98" t="s">
        <v>281</v>
      </c>
      <c r="BC35" s="98" t="s">
        <v>281</v>
      </c>
      <c r="BE35" s="81">
        <f t="shared" si="0"/>
        <v>0.24780972035203222</v>
      </c>
      <c r="BF35" s="62" t="s">
        <v>281</v>
      </c>
    </row>
    <row r="36" spans="1:58" x14ac:dyDescent="0.25">
      <c r="A36" s="54">
        <v>1868</v>
      </c>
      <c r="B36" s="3" t="s">
        <v>281</v>
      </c>
      <c r="C36" s="3" t="s">
        <v>281</v>
      </c>
      <c r="D36" s="3" t="s">
        <v>281</v>
      </c>
      <c r="E36" s="3" t="s">
        <v>281</v>
      </c>
      <c r="F36" s="3" t="s">
        <v>281</v>
      </c>
      <c r="G36" s="3" t="s">
        <v>281</v>
      </c>
      <c r="H36" s="3" t="s">
        <v>281</v>
      </c>
      <c r="I36" s="3" t="s">
        <v>281</v>
      </c>
      <c r="J36" s="3" t="s">
        <v>281</v>
      </c>
      <c r="K36" s="3" t="s">
        <v>281</v>
      </c>
      <c r="L36" s="3" t="s">
        <v>281</v>
      </c>
      <c r="M36" s="3" t="s">
        <v>281</v>
      </c>
      <c r="N36" s="3" t="s">
        <v>281</v>
      </c>
      <c r="O36" s="3" t="s">
        <v>281</v>
      </c>
      <c r="P36" s="3">
        <v>4.3830822016534281</v>
      </c>
      <c r="Q36" s="3" t="s">
        <v>281</v>
      </c>
      <c r="R36" s="3" t="s">
        <v>281</v>
      </c>
      <c r="S36" s="3" t="s">
        <v>281</v>
      </c>
      <c r="T36" s="3" t="s">
        <v>281</v>
      </c>
      <c r="U36" s="3" t="s">
        <v>281</v>
      </c>
      <c r="V36" s="3" t="s">
        <v>281</v>
      </c>
      <c r="W36" s="3" t="s">
        <v>281</v>
      </c>
      <c r="X36" s="3" t="s">
        <v>281</v>
      </c>
      <c r="Y36" s="3" t="s">
        <v>281</v>
      </c>
      <c r="Z36" s="3" t="s">
        <v>281</v>
      </c>
      <c r="AA36" s="62">
        <v>4.4738038293276645</v>
      </c>
      <c r="AB36" s="3" t="s">
        <v>281</v>
      </c>
      <c r="AC36" s="3" t="s">
        <v>281</v>
      </c>
      <c r="AD36" s="3" t="s">
        <v>281</v>
      </c>
      <c r="AE36" s="3" t="s">
        <v>281</v>
      </c>
      <c r="AF36" s="3" t="s">
        <v>281</v>
      </c>
      <c r="AG36" s="3" t="s">
        <v>281</v>
      </c>
      <c r="AH36" s="3" t="s">
        <v>281</v>
      </c>
      <c r="AI36" s="3" t="s">
        <v>281</v>
      </c>
      <c r="AJ36" s="3" t="s">
        <v>281</v>
      </c>
      <c r="AK36" s="3" t="s">
        <v>281</v>
      </c>
      <c r="AL36" s="3" t="s">
        <v>281</v>
      </c>
      <c r="AM36" s="3" t="s">
        <v>281</v>
      </c>
      <c r="AN36" s="3" t="s">
        <v>281</v>
      </c>
      <c r="AO36" s="3" t="s">
        <v>281</v>
      </c>
      <c r="AP36" s="3" t="s">
        <v>281</v>
      </c>
      <c r="AQ36" s="3" t="s">
        <v>281</v>
      </c>
      <c r="AR36" s="3" t="s">
        <v>281</v>
      </c>
      <c r="AS36" s="3" t="s">
        <v>281</v>
      </c>
      <c r="AT36" s="3" t="s">
        <v>281</v>
      </c>
      <c r="AU36" s="3" t="s">
        <v>281</v>
      </c>
      <c r="AV36" s="3" t="s">
        <v>281</v>
      </c>
      <c r="AW36" s="3" t="s">
        <v>281</v>
      </c>
      <c r="AX36" s="3" t="s">
        <v>281</v>
      </c>
      <c r="AY36" s="3" t="s">
        <v>281</v>
      </c>
      <c r="AZ36" s="3" t="s">
        <v>281</v>
      </c>
      <c r="BA36" s="3" t="s">
        <v>281</v>
      </c>
      <c r="BB36" s="98" t="s">
        <v>281</v>
      </c>
      <c r="BC36" s="98" t="s">
        <v>281</v>
      </c>
      <c r="BE36" s="81">
        <f t="shared" si="0"/>
        <v>0.19239073534894569</v>
      </c>
      <c r="BF36" s="62" t="s">
        <v>281</v>
      </c>
    </row>
    <row r="37" spans="1:58" x14ac:dyDescent="0.25">
      <c r="A37" s="54">
        <v>1869</v>
      </c>
      <c r="B37" s="3" t="s">
        <v>281</v>
      </c>
      <c r="C37" s="3" t="s">
        <v>281</v>
      </c>
      <c r="D37" s="3" t="s">
        <v>281</v>
      </c>
      <c r="E37" s="3" t="s">
        <v>281</v>
      </c>
      <c r="F37" s="3" t="s">
        <v>281</v>
      </c>
      <c r="G37" s="3" t="s">
        <v>281</v>
      </c>
      <c r="H37" s="3" t="s">
        <v>281</v>
      </c>
      <c r="I37" s="3" t="s">
        <v>281</v>
      </c>
      <c r="J37" s="3" t="s">
        <v>281</v>
      </c>
      <c r="K37" s="3" t="s">
        <v>281</v>
      </c>
      <c r="L37" s="3" t="s">
        <v>281</v>
      </c>
      <c r="M37" s="3" t="s">
        <v>281</v>
      </c>
      <c r="N37" s="3" t="s">
        <v>281</v>
      </c>
      <c r="O37" s="3" t="s">
        <v>281</v>
      </c>
      <c r="P37" s="3">
        <v>4.3982876714749262</v>
      </c>
      <c r="Q37" s="3" t="s">
        <v>281</v>
      </c>
      <c r="R37" s="3" t="s">
        <v>281</v>
      </c>
      <c r="S37" s="3" t="s">
        <v>281</v>
      </c>
      <c r="T37" s="3" t="s">
        <v>281</v>
      </c>
      <c r="U37" s="3" t="s">
        <v>281</v>
      </c>
      <c r="V37" s="3" t="s">
        <v>281</v>
      </c>
      <c r="W37" s="3" t="s">
        <v>281</v>
      </c>
      <c r="X37" s="3" t="s">
        <v>281</v>
      </c>
      <c r="Y37" s="3" t="s">
        <v>281</v>
      </c>
      <c r="Z37" s="3" t="s">
        <v>281</v>
      </c>
      <c r="AA37" s="62">
        <v>3.2816230124377315</v>
      </c>
      <c r="AB37" s="3" t="s">
        <v>281</v>
      </c>
      <c r="AC37" s="3" t="s">
        <v>281</v>
      </c>
      <c r="AD37" s="3" t="s">
        <v>281</v>
      </c>
      <c r="AE37" s="3" t="s">
        <v>281</v>
      </c>
      <c r="AF37" s="3" t="s">
        <v>281</v>
      </c>
      <c r="AG37" s="3" t="s">
        <v>281</v>
      </c>
      <c r="AH37" s="3" t="s">
        <v>281</v>
      </c>
      <c r="AI37" s="3" t="s">
        <v>281</v>
      </c>
      <c r="AJ37" s="3" t="s">
        <v>281</v>
      </c>
      <c r="AK37" s="3" t="s">
        <v>281</v>
      </c>
      <c r="AL37" s="3" t="s">
        <v>281</v>
      </c>
      <c r="AM37" s="3" t="s">
        <v>281</v>
      </c>
      <c r="AN37" s="3" t="s">
        <v>281</v>
      </c>
      <c r="AO37" s="3" t="s">
        <v>281</v>
      </c>
      <c r="AP37" s="3" t="s">
        <v>281</v>
      </c>
      <c r="AQ37" s="3" t="s">
        <v>281</v>
      </c>
      <c r="AR37" s="3" t="s">
        <v>281</v>
      </c>
      <c r="AS37" s="3" t="s">
        <v>281</v>
      </c>
      <c r="AT37" s="3" t="s">
        <v>281</v>
      </c>
      <c r="AU37" s="3" t="s">
        <v>281</v>
      </c>
      <c r="AV37" s="3" t="s">
        <v>281</v>
      </c>
      <c r="AW37" s="3" t="s">
        <v>281</v>
      </c>
      <c r="AX37" s="3" t="s">
        <v>281</v>
      </c>
      <c r="AY37" s="3" t="s">
        <v>281</v>
      </c>
      <c r="AZ37" s="3" t="s">
        <v>281</v>
      </c>
      <c r="BA37" s="3" t="s">
        <v>281</v>
      </c>
      <c r="BB37" s="98" t="s">
        <v>281</v>
      </c>
      <c r="BC37" s="98" t="s">
        <v>281</v>
      </c>
      <c r="BE37" s="81">
        <f t="shared" si="0"/>
        <v>0.19448210563468046</v>
      </c>
      <c r="BF37" s="62" t="s">
        <v>281</v>
      </c>
    </row>
    <row r="38" spans="1:58" x14ac:dyDescent="0.25">
      <c r="A38" s="54">
        <v>1870</v>
      </c>
      <c r="B38" s="3" t="s">
        <v>281</v>
      </c>
      <c r="C38" s="3" t="s">
        <v>281</v>
      </c>
      <c r="D38" s="3" t="s">
        <v>281</v>
      </c>
      <c r="E38" s="3" t="s">
        <v>281</v>
      </c>
      <c r="F38" s="3" t="s">
        <v>281</v>
      </c>
      <c r="G38" s="3" t="s">
        <v>281</v>
      </c>
      <c r="H38" s="3" t="s">
        <v>281</v>
      </c>
      <c r="I38" s="3" t="s">
        <v>281</v>
      </c>
      <c r="J38" s="3" t="s">
        <v>281</v>
      </c>
      <c r="K38" s="3" t="s">
        <v>281</v>
      </c>
      <c r="L38" s="3" t="s">
        <v>281</v>
      </c>
      <c r="M38" s="3" t="s">
        <v>281</v>
      </c>
      <c r="N38" s="3" t="s">
        <v>281</v>
      </c>
      <c r="O38" s="3" t="s">
        <v>281</v>
      </c>
      <c r="P38" s="3">
        <v>4.5458004401273886</v>
      </c>
      <c r="Q38" s="3" t="s">
        <v>281</v>
      </c>
      <c r="R38" s="3" t="s">
        <v>281</v>
      </c>
      <c r="S38" s="3" t="s">
        <v>281</v>
      </c>
      <c r="T38" s="3" t="s">
        <v>281</v>
      </c>
      <c r="U38" s="3" t="s">
        <v>281</v>
      </c>
      <c r="V38" s="3" t="s">
        <v>281</v>
      </c>
      <c r="W38" s="3" t="s">
        <v>281</v>
      </c>
      <c r="X38" s="3" t="s">
        <v>281</v>
      </c>
      <c r="Y38" s="3" t="s">
        <v>281</v>
      </c>
      <c r="Z38" s="3" t="s">
        <v>281</v>
      </c>
      <c r="AA38" s="62">
        <v>3.695003395901276</v>
      </c>
      <c r="AB38" s="3" t="s">
        <v>281</v>
      </c>
      <c r="AC38" s="3" t="s">
        <v>281</v>
      </c>
      <c r="AD38" s="3" t="s">
        <v>281</v>
      </c>
      <c r="AE38" s="3" t="s">
        <v>281</v>
      </c>
      <c r="AF38" s="3" t="s">
        <v>281</v>
      </c>
      <c r="AG38" s="3" t="s">
        <v>281</v>
      </c>
      <c r="AH38" s="3" t="s">
        <v>281</v>
      </c>
      <c r="AI38" s="3" t="s">
        <v>281</v>
      </c>
      <c r="AJ38" s="3" t="s">
        <v>281</v>
      </c>
      <c r="AK38" s="3" t="s">
        <v>281</v>
      </c>
      <c r="AL38" s="3" t="s">
        <v>281</v>
      </c>
      <c r="AM38" s="3" t="s">
        <v>281</v>
      </c>
      <c r="AN38" s="3" t="s">
        <v>281</v>
      </c>
      <c r="AO38" s="3" t="s">
        <v>281</v>
      </c>
      <c r="AP38" s="3" t="s">
        <v>281</v>
      </c>
      <c r="AQ38" s="3" t="s">
        <v>281</v>
      </c>
      <c r="AR38" s="3" t="s">
        <v>281</v>
      </c>
      <c r="AS38" s="3" t="s">
        <v>281</v>
      </c>
      <c r="AT38" s="3" t="s">
        <v>281</v>
      </c>
      <c r="AU38" s="3" t="s">
        <v>281</v>
      </c>
      <c r="AV38" s="3" t="s">
        <v>281</v>
      </c>
      <c r="AW38" s="3" t="s">
        <v>281</v>
      </c>
      <c r="AX38" s="3" t="s">
        <v>281</v>
      </c>
      <c r="AY38" s="3" t="s">
        <v>281</v>
      </c>
      <c r="AZ38" s="3" t="s">
        <v>281</v>
      </c>
      <c r="BA38" s="3" t="s">
        <v>281</v>
      </c>
      <c r="BB38" s="98" t="s">
        <v>281</v>
      </c>
      <c r="BC38" s="98" t="s">
        <v>281</v>
      </c>
      <c r="BE38" s="81">
        <f t="shared" si="0"/>
        <v>0.19344280220725124</v>
      </c>
      <c r="BF38" s="62" t="s">
        <v>281</v>
      </c>
    </row>
    <row r="39" spans="1:58" x14ac:dyDescent="0.25">
      <c r="A39" s="54">
        <v>1871</v>
      </c>
      <c r="B39" s="3" t="s">
        <v>281</v>
      </c>
      <c r="C39" s="3" t="s">
        <v>281</v>
      </c>
      <c r="D39" s="3" t="s">
        <v>281</v>
      </c>
      <c r="E39" s="3" t="s">
        <v>281</v>
      </c>
      <c r="F39" s="3" t="s">
        <v>281</v>
      </c>
      <c r="G39" s="3" t="s">
        <v>281</v>
      </c>
      <c r="H39" s="3" t="s">
        <v>281</v>
      </c>
      <c r="I39" s="3" t="s">
        <v>281</v>
      </c>
      <c r="J39" s="3" t="s">
        <v>281</v>
      </c>
      <c r="K39" s="3" t="s">
        <v>281</v>
      </c>
      <c r="L39" s="3" t="s">
        <v>281</v>
      </c>
      <c r="M39" s="3" t="s">
        <v>281</v>
      </c>
      <c r="N39" s="3" t="s">
        <v>281</v>
      </c>
      <c r="O39" s="3" t="s">
        <v>281</v>
      </c>
      <c r="P39" s="3">
        <v>4.8052106735048126</v>
      </c>
      <c r="Q39" s="3" t="s">
        <v>281</v>
      </c>
      <c r="R39" s="3" t="s">
        <v>281</v>
      </c>
      <c r="S39" s="3" t="s">
        <v>281</v>
      </c>
      <c r="T39" s="3" t="s">
        <v>281</v>
      </c>
      <c r="U39" s="3" t="s">
        <v>281</v>
      </c>
      <c r="V39" s="3" t="s">
        <v>281</v>
      </c>
      <c r="W39" s="3" t="s">
        <v>281</v>
      </c>
      <c r="X39" s="3" t="s">
        <v>281</v>
      </c>
      <c r="Y39" s="3" t="s">
        <v>281</v>
      </c>
      <c r="Z39" s="3" t="s">
        <v>281</v>
      </c>
      <c r="AA39" s="62">
        <v>3.3879050917800377</v>
      </c>
      <c r="AB39" s="3">
        <v>8.3000000000000007</v>
      </c>
      <c r="AC39" s="3" t="s">
        <v>281</v>
      </c>
      <c r="AD39" s="3" t="s">
        <v>281</v>
      </c>
      <c r="AE39" s="3" t="s">
        <v>281</v>
      </c>
      <c r="AF39" s="3" t="s">
        <v>281</v>
      </c>
      <c r="AG39" s="3" t="s">
        <v>281</v>
      </c>
      <c r="AH39" s="3" t="s">
        <v>281</v>
      </c>
      <c r="AI39" s="3" t="s">
        <v>281</v>
      </c>
      <c r="AJ39" s="3" t="s">
        <v>281</v>
      </c>
      <c r="AK39" s="3" t="s">
        <v>281</v>
      </c>
      <c r="AL39" s="3" t="s">
        <v>281</v>
      </c>
      <c r="AM39" s="3" t="s">
        <v>281</v>
      </c>
      <c r="AN39" s="3" t="s">
        <v>281</v>
      </c>
      <c r="AO39" s="3" t="s">
        <v>281</v>
      </c>
      <c r="AP39" s="3" t="s">
        <v>281</v>
      </c>
      <c r="AQ39" s="3" t="s">
        <v>281</v>
      </c>
      <c r="AR39" s="3" t="s">
        <v>281</v>
      </c>
      <c r="AS39" s="3" t="s">
        <v>281</v>
      </c>
      <c r="AT39" s="3" t="s">
        <v>281</v>
      </c>
      <c r="AU39" s="3" t="s">
        <v>281</v>
      </c>
      <c r="AV39" s="3" t="s">
        <v>281</v>
      </c>
      <c r="AW39" s="3" t="s">
        <v>281</v>
      </c>
      <c r="AX39" s="3" t="s">
        <v>281</v>
      </c>
      <c r="AY39" s="3" t="s">
        <v>281</v>
      </c>
      <c r="AZ39" s="3" t="s">
        <v>281</v>
      </c>
      <c r="BA39" s="3" t="s">
        <v>281</v>
      </c>
      <c r="BB39" s="98" t="s">
        <v>281</v>
      </c>
      <c r="BC39" s="98" t="s">
        <v>281</v>
      </c>
      <c r="BE39" s="81">
        <f t="shared" si="0"/>
        <v>0.25012081365557731</v>
      </c>
      <c r="BF39" s="62" t="s">
        <v>281</v>
      </c>
    </row>
    <row r="40" spans="1:58" x14ac:dyDescent="0.25">
      <c r="A40" s="54">
        <v>1872</v>
      </c>
      <c r="B40" s="3" t="s">
        <v>281</v>
      </c>
      <c r="C40" s="3" t="s">
        <v>281</v>
      </c>
      <c r="D40" s="3" t="s">
        <v>281</v>
      </c>
      <c r="E40" s="3" t="s">
        <v>281</v>
      </c>
      <c r="F40" s="3" t="s">
        <v>281</v>
      </c>
      <c r="G40" s="3" t="s">
        <v>281</v>
      </c>
      <c r="H40" s="3" t="s">
        <v>281</v>
      </c>
      <c r="I40" s="3" t="s">
        <v>281</v>
      </c>
      <c r="J40" s="3" t="s">
        <v>281</v>
      </c>
      <c r="K40" s="3" t="s">
        <v>281</v>
      </c>
      <c r="L40" s="3" t="s">
        <v>281</v>
      </c>
      <c r="M40" s="3" t="s">
        <v>281</v>
      </c>
      <c r="N40" s="3" t="s">
        <v>281</v>
      </c>
      <c r="O40" s="3" t="s">
        <v>281</v>
      </c>
      <c r="P40" s="3">
        <v>5.1842027771851669</v>
      </c>
      <c r="Q40" s="3" t="s">
        <v>281</v>
      </c>
      <c r="R40" s="3" t="s">
        <v>281</v>
      </c>
      <c r="S40" s="3" t="s">
        <v>281</v>
      </c>
      <c r="T40" s="3" t="s">
        <v>281</v>
      </c>
      <c r="U40" s="3" t="s">
        <v>281</v>
      </c>
      <c r="V40" s="3" t="s">
        <v>281</v>
      </c>
      <c r="W40" s="3" t="s">
        <v>281</v>
      </c>
      <c r="X40" s="3" t="s">
        <v>281</v>
      </c>
      <c r="Y40" s="3" t="s">
        <v>281</v>
      </c>
      <c r="Z40" s="3" t="s">
        <v>281</v>
      </c>
      <c r="AA40" s="62">
        <v>3.2846478243537955</v>
      </c>
      <c r="AB40" s="3" t="s">
        <v>281</v>
      </c>
      <c r="AC40" s="3" t="s">
        <v>281</v>
      </c>
      <c r="AD40" s="3" t="s">
        <v>281</v>
      </c>
      <c r="AE40" s="3" t="s">
        <v>281</v>
      </c>
      <c r="AF40" s="3" t="s">
        <v>281</v>
      </c>
      <c r="AG40" s="3" t="s">
        <v>281</v>
      </c>
      <c r="AH40" s="3" t="s">
        <v>281</v>
      </c>
      <c r="AI40" s="3" t="s">
        <v>281</v>
      </c>
      <c r="AJ40" s="3" t="s">
        <v>281</v>
      </c>
      <c r="AK40" s="3" t="s">
        <v>281</v>
      </c>
      <c r="AL40" s="3" t="s">
        <v>281</v>
      </c>
      <c r="AM40" s="3" t="s">
        <v>281</v>
      </c>
      <c r="AN40" s="3" t="s">
        <v>281</v>
      </c>
      <c r="AO40" s="3" t="s">
        <v>281</v>
      </c>
      <c r="AP40" s="3" t="s">
        <v>281</v>
      </c>
      <c r="AQ40" s="3" t="s">
        <v>281</v>
      </c>
      <c r="AR40" s="3" t="s">
        <v>281</v>
      </c>
      <c r="AS40" s="3" t="s">
        <v>281</v>
      </c>
      <c r="AT40" s="3" t="s">
        <v>281</v>
      </c>
      <c r="AU40" s="3" t="s">
        <v>281</v>
      </c>
      <c r="AV40" s="3" t="s">
        <v>281</v>
      </c>
      <c r="AW40" s="3" t="s">
        <v>281</v>
      </c>
      <c r="AX40" s="3" t="s">
        <v>281</v>
      </c>
      <c r="AY40" s="3" t="s">
        <v>281</v>
      </c>
      <c r="AZ40" s="3" t="s">
        <v>281</v>
      </c>
      <c r="BA40" s="3" t="s">
        <v>281</v>
      </c>
      <c r="BB40" s="98" t="s">
        <v>281</v>
      </c>
      <c r="BC40" s="98" t="s">
        <v>281</v>
      </c>
      <c r="BE40" s="81">
        <f t="shared" si="0"/>
        <v>0.1973452855179933</v>
      </c>
      <c r="BF40" s="62" t="s">
        <v>281</v>
      </c>
    </row>
    <row r="41" spans="1:58" x14ac:dyDescent="0.25">
      <c r="A41" s="54">
        <v>1873</v>
      </c>
      <c r="B41" s="3" t="s">
        <v>281</v>
      </c>
      <c r="C41" s="3" t="s">
        <v>281</v>
      </c>
      <c r="D41" s="3" t="s">
        <v>281</v>
      </c>
      <c r="E41" s="3" t="s">
        <v>281</v>
      </c>
      <c r="F41" s="3" t="s">
        <v>281</v>
      </c>
      <c r="G41" s="3" t="s">
        <v>281</v>
      </c>
      <c r="H41" s="3" t="s">
        <v>281</v>
      </c>
      <c r="I41" s="3" t="s">
        <v>281</v>
      </c>
      <c r="J41" s="3" t="s">
        <v>281</v>
      </c>
      <c r="K41" s="3" t="s">
        <v>281</v>
      </c>
      <c r="L41" s="3" t="s">
        <v>281</v>
      </c>
      <c r="M41" s="3" t="s">
        <v>281</v>
      </c>
      <c r="N41" s="3" t="s">
        <v>281</v>
      </c>
      <c r="O41" s="3" t="s">
        <v>281</v>
      </c>
      <c r="P41" s="3">
        <v>5.592296807657644</v>
      </c>
      <c r="Q41" s="3" t="s">
        <v>281</v>
      </c>
      <c r="R41" s="3" t="s">
        <v>281</v>
      </c>
      <c r="S41" s="3" t="s">
        <v>281</v>
      </c>
      <c r="T41" s="3" t="s">
        <v>281</v>
      </c>
      <c r="U41" s="3" t="s">
        <v>281</v>
      </c>
      <c r="V41" s="3" t="s">
        <v>281</v>
      </c>
      <c r="W41" s="3" t="s">
        <v>281</v>
      </c>
      <c r="X41" s="3" t="s">
        <v>281</v>
      </c>
      <c r="Y41" s="3" t="s">
        <v>281</v>
      </c>
      <c r="Z41" s="3" t="s">
        <v>281</v>
      </c>
      <c r="AA41" s="62">
        <v>3.3771028571428579</v>
      </c>
      <c r="AB41" s="3" t="s">
        <v>281</v>
      </c>
      <c r="AC41" s="3" t="s">
        <v>281</v>
      </c>
      <c r="AD41" s="3" t="s">
        <v>281</v>
      </c>
      <c r="AE41" s="3" t="s">
        <v>281</v>
      </c>
      <c r="AF41" s="3" t="s">
        <v>281</v>
      </c>
      <c r="AG41" s="3" t="s">
        <v>281</v>
      </c>
      <c r="AH41" s="3" t="s">
        <v>281</v>
      </c>
      <c r="AI41" s="3" t="s">
        <v>281</v>
      </c>
      <c r="AJ41" s="3" t="s">
        <v>281</v>
      </c>
      <c r="AK41" s="3" t="s">
        <v>281</v>
      </c>
      <c r="AL41" s="3" t="s">
        <v>281</v>
      </c>
      <c r="AM41" s="3" t="s">
        <v>281</v>
      </c>
      <c r="AN41" s="3" t="s">
        <v>281</v>
      </c>
      <c r="AO41" s="3" t="s">
        <v>281</v>
      </c>
      <c r="AP41" s="3" t="s">
        <v>281</v>
      </c>
      <c r="AQ41" s="3" t="s">
        <v>281</v>
      </c>
      <c r="AR41" s="3" t="s">
        <v>281</v>
      </c>
      <c r="AS41" s="3" t="s">
        <v>281</v>
      </c>
      <c r="AT41" s="3" t="s">
        <v>281</v>
      </c>
      <c r="AU41" s="3" t="s">
        <v>281</v>
      </c>
      <c r="AV41" s="3" t="s">
        <v>281</v>
      </c>
      <c r="AW41" s="3" t="s">
        <v>281</v>
      </c>
      <c r="AX41" s="3" t="s">
        <v>281</v>
      </c>
      <c r="AY41" s="3" t="s">
        <v>281</v>
      </c>
      <c r="AZ41" s="3" t="s">
        <v>281</v>
      </c>
      <c r="BA41" s="3" t="s">
        <v>281</v>
      </c>
      <c r="BB41" s="98" t="s">
        <v>281</v>
      </c>
      <c r="BC41" s="98" t="s">
        <v>281</v>
      </c>
      <c r="BE41" s="81">
        <f t="shared" si="0"/>
        <v>0.19838380688327936</v>
      </c>
      <c r="BF41" s="62" t="s">
        <v>281</v>
      </c>
    </row>
    <row r="42" spans="1:58" x14ac:dyDescent="0.25">
      <c r="A42" s="54">
        <v>1874</v>
      </c>
      <c r="B42" s="3" t="s">
        <v>281</v>
      </c>
      <c r="C42" s="3" t="s">
        <v>281</v>
      </c>
      <c r="D42" s="3" t="s">
        <v>281</v>
      </c>
      <c r="E42" s="3" t="s">
        <v>281</v>
      </c>
      <c r="F42" s="3" t="s">
        <v>281</v>
      </c>
      <c r="G42" s="3" t="s">
        <v>281</v>
      </c>
      <c r="H42" s="3" t="s">
        <v>281</v>
      </c>
      <c r="I42" s="3" t="s">
        <v>281</v>
      </c>
      <c r="J42" s="3" t="s">
        <v>281</v>
      </c>
      <c r="K42" s="3" t="s">
        <v>281</v>
      </c>
      <c r="L42" s="3" t="s">
        <v>281</v>
      </c>
      <c r="M42" s="3" t="s">
        <v>281</v>
      </c>
      <c r="N42" s="3" t="s">
        <v>281</v>
      </c>
      <c r="O42" s="3" t="s">
        <v>281</v>
      </c>
      <c r="P42" s="3">
        <v>5.7344713002676846</v>
      </c>
      <c r="Q42" s="3" t="s">
        <v>281</v>
      </c>
      <c r="R42" s="3" t="s">
        <v>281</v>
      </c>
      <c r="S42" s="3" t="s">
        <v>281</v>
      </c>
      <c r="T42" s="3" t="s">
        <v>281</v>
      </c>
      <c r="U42" s="3" t="s">
        <v>281</v>
      </c>
      <c r="V42" s="3" t="s">
        <v>281</v>
      </c>
      <c r="W42" s="3" t="s">
        <v>281</v>
      </c>
      <c r="X42" s="3" t="s">
        <v>281</v>
      </c>
      <c r="Y42" s="3" t="s">
        <v>281</v>
      </c>
      <c r="Z42" s="3" t="s">
        <v>281</v>
      </c>
      <c r="AA42" s="62">
        <v>3.8547811833005405</v>
      </c>
      <c r="AB42" s="3">
        <v>7.1</v>
      </c>
      <c r="AC42" s="3" t="s">
        <v>281</v>
      </c>
      <c r="AD42" s="3" t="s">
        <v>281</v>
      </c>
      <c r="AE42" s="3" t="s">
        <v>281</v>
      </c>
      <c r="AF42" s="3" t="s">
        <v>281</v>
      </c>
      <c r="AG42" s="3" t="s">
        <v>281</v>
      </c>
      <c r="AH42" s="3" t="s">
        <v>281</v>
      </c>
      <c r="AI42" s="3" t="s">
        <v>281</v>
      </c>
      <c r="AJ42" s="3" t="s">
        <v>281</v>
      </c>
      <c r="AK42" s="3" t="s">
        <v>281</v>
      </c>
      <c r="AL42" s="3" t="s">
        <v>281</v>
      </c>
      <c r="AM42" s="3" t="s">
        <v>281</v>
      </c>
      <c r="AN42" s="3" t="s">
        <v>281</v>
      </c>
      <c r="AO42" s="3" t="s">
        <v>281</v>
      </c>
      <c r="AP42" s="3" t="s">
        <v>281</v>
      </c>
      <c r="AQ42" s="3" t="s">
        <v>281</v>
      </c>
      <c r="AR42" s="3" t="s">
        <v>281</v>
      </c>
      <c r="AS42" s="3" t="s">
        <v>281</v>
      </c>
      <c r="AT42" s="3" t="s">
        <v>281</v>
      </c>
      <c r="AU42" s="3" t="s">
        <v>281</v>
      </c>
      <c r="AV42" s="3" t="s">
        <v>281</v>
      </c>
      <c r="AW42" s="3" t="s">
        <v>281</v>
      </c>
      <c r="AX42" s="3" t="s">
        <v>281</v>
      </c>
      <c r="AY42" s="3" t="s">
        <v>281</v>
      </c>
      <c r="AZ42" s="3" t="s">
        <v>281</v>
      </c>
      <c r="BA42" s="3" t="s">
        <v>281</v>
      </c>
      <c r="BB42" s="98" t="s">
        <v>281</v>
      </c>
      <c r="BC42" s="98" t="s">
        <v>281</v>
      </c>
      <c r="BE42" s="81">
        <f t="shared" si="0"/>
        <v>0.2402626895797052</v>
      </c>
      <c r="BF42" s="62" t="s">
        <v>281</v>
      </c>
    </row>
    <row r="43" spans="1:58" x14ac:dyDescent="0.25">
      <c r="A43" s="54">
        <v>1875</v>
      </c>
      <c r="B43" s="3" t="s">
        <v>281</v>
      </c>
      <c r="C43" s="3" t="s">
        <v>281</v>
      </c>
      <c r="D43" s="3" t="s">
        <v>281</v>
      </c>
      <c r="E43" s="3" t="s">
        <v>281</v>
      </c>
      <c r="F43" s="3" t="s">
        <v>281</v>
      </c>
      <c r="G43" s="3" t="s">
        <v>281</v>
      </c>
      <c r="H43" s="3" t="s">
        <v>281</v>
      </c>
      <c r="I43" s="3" t="s">
        <v>281</v>
      </c>
      <c r="J43" s="3" t="s">
        <v>281</v>
      </c>
      <c r="K43" s="3" t="s">
        <v>281</v>
      </c>
      <c r="L43" s="3" t="s">
        <v>281</v>
      </c>
      <c r="M43" s="3" t="s">
        <v>281</v>
      </c>
      <c r="N43" s="3" t="s">
        <v>281</v>
      </c>
      <c r="O43" s="3" t="s">
        <v>281</v>
      </c>
      <c r="P43" s="3">
        <v>5.8851785401504308</v>
      </c>
      <c r="Q43" s="3" t="s">
        <v>281</v>
      </c>
      <c r="R43" s="3" t="s">
        <v>281</v>
      </c>
      <c r="S43" s="3" t="s">
        <v>281</v>
      </c>
      <c r="T43" s="3" t="s">
        <v>281</v>
      </c>
      <c r="U43" s="3" t="s">
        <v>281</v>
      </c>
      <c r="V43" s="3" t="s">
        <v>281</v>
      </c>
      <c r="W43" s="3" t="s">
        <v>281</v>
      </c>
      <c r="X43" s="3" t="s">
        <v>281</v>
      </c>
      <c r="Y43" s="3" t="s">
        <v>281</v>
      </c>
      <c r="Z43" s="3" t="s">
        <v>281</v>
      </c>
      <c r="AA43" s="62">
        <v>3.4804701118889638</v>
      </c>
      <c r="AB43" s="3" t="s">
        <v>281</v>
      </c>
      <c r="AC43" s="3" t="s">
        <v>281</v>
      </c>
      <c r="AD43" s="3" t="s">
        <v>281</v>
      </c>
      <c r="AE43" s="3" t="s">
        <v>281</v>
      </c>
      <c r="AF43" s="3" t="s">
        <v>281</v>
      </c>
      <c r="AG43" s="3" t="s">
        <v>281</v>
      </c>
      <c r="AH43" s="3" t="s">
        <v>281</v>
      </c>
      <c r="AI43" s="3" t="s">
        <v>281</v>
      </c>
      <c r="AJ43" s="3" t="s">
        <v>281</v>
      </c>
      <c r="AK43" s="3" t="s">
        <v>281</v>
      </c>
      <c r="AL43" s="3" t="s">
        <v>281</v>
      </c>
      <c r="AM43" s="3" t="s">
        <v>281</v>
      </c>
      <c r="AN43" s="3" t="s">
        <v>281</v>
      </c>
      <c r="AO43" s="3" t="s">
        <v>281</v>
      </c>
      <c r="AP43" s="3" t="s">
        <v>281</v>
      </c>
      <c r="AQ43" s="3" t="s">
        <v>281</v>
      </c>
      <c r="AR43" s="3" t="s">
        <v>281</v>
      </c>
      <c r="AS43" s="3" t="s">
        <v>281</v>
      </c>
      <c r="AT43" s="3" t="s">
        <v>281</v>
      </c>
      <c r="AU43" s="3" t="s">
        <v>281</v>
      </c>
      <c r="AV43" s="3" t="s">
        <v>281</v>
      </c>
      <c r="AW43" s="3" t="s">
        <v>281</v>
      </c>
      <c r="AX43" s="3" t="s">
        <v>281</v>
      </c>
      <c r="AY43" s="3" t="s">
        <v>281</v>
      </c>
      <c r="AZ43" s="3" t="s">
        <v>281</v>
      </c>
      <c r="BA43" s="3" t="s">
        <v>281</v>
      </c>
      <c r="BB43" s="98" t="s">
        <v>281</v>
      </c>
      <c r="BC43" s="98" t="s">
        <v>281</v>
      </c>
      <c r="BE43" s="81">
        <f t="shared" si="0"/>
        <v>0.19886108386761145</v>
      </c>
      <c r="BF43" s="62" t="s">
        <v>281</v>
      </c>
    </row>
    <row r="44" spans="1:58" x14ac:dyDescent="0.25">
      <c r="A44" s="54">
        <v>1876</v>
      </c>
      <c r="B44" s="3" t="s">
        <v>281</v>
      </c>
      <c r="C44" s="3" t="s">
        <v>281</v>
      </c>
      <c r="D44" s="3" t="s">
        <v>281</v>
      </c>
      <c r="E44" s="3" t="s">
        <v>281</v>
      </c>
      <c r="F44" s="3" t="s">
        <v>281</v>
      </c>
      <c r="G44" s="3" t="s">
        <v>281</v>
      </c>
      <c r="H44" s="3" t="s">
        <v>281</v>
      </c>
      <c r="I44" s="3" t="s">
        <v>281</v>
      </c>
      <c r="J44" s="3" t="s">
        <v>281</v>
      </c>
      <c r="K44" s="3" t="s">
        <v>281</v>
      </c>
      <c r="L44" s="3" t="s">
        <v>281</v>
      </c>
      <c r="M44" s="3" t="s">
        <v>281</v>
      </c>
      <c r="N44" s="3" t="s">
        <v>281</v>
      </c>
      <c r="O44" s="3" t="s">
        <v>281</v>
      </c>
      <c r="P44" s="3">
        <v>5.7621690750000001</v>
      </c>
      <c r="Q44" s="3" t="s">
        <v>281</v>
      </c>
      <c r="R44" s="3" t="s">
        <v>281</v>
      </c>
      <c r="S44" s="3" t="s">
        <v>281</v>
      </c>
      <c r="T44" s="3" t="s">
        <v>281</v>
      </c>
      <c r="U44" s="3" t="s">
        <v>281</v>
      </c>
      <c r="V44" s="3" t="s">
        <v>281</v>
      </c>
      <c r="W44" s="3" t="s">
        <v>281</v>
      </c>
      <c r="X44" s="3" t="s">
        <v>281</v>
      </c>
      <c r="Y44" s="3" t="s">
        <v>281</v>
      </c>
      <c r="Z44" s="3" t="s">
        <v>281</v>
      </c>
      <c r="AA44" s="62">
        <v>3.9354571227279749</v>
      </c>
      <c r="AB44" s="3" t="s">
        <v>281</v>
      </c>
      <c r="AC44" s="3" t="s">
        <v>281</v>
      </c>
      <c r="AD44" s="3" t="s">
        <v>281</v>
      </c>
      <c r="AE44" s="3" t="s">
        <v>281</v>
      </c>
      <c r="AF44" s="3" t="s">
        <v>281</v>
      </c>
      <c r="AG44" s="3" t="s">
        <v>281</v>
      </c>
      <c r="AH44" s="3" t="s">
        <v>281</v>
      </c>
      <c r="AI44" s="3" t="s">
        <v>281</v>
      </c>
      <c r="AJ44" s="3" t="s">
        <v>281</v>
      </c>
      <c r="AK44" s="3" t="s">
        <v>281</v>
      </c>
      <c r="AL44" s="3" t="s">
        <v>281</v>
      </c>
      <c r="AM44" s="3" t="s">
        <v>281</v>
      </c>
      <c r="AN44" s="3" t="s">
        <v>281</v>
      </c>
      <c r="AO44" s="3" t="s">
        <v>281</v>
      </c>
      <c r="AP44" s="3" t="s">
        <v>281</v>
      </c>
      <c r="AQ44" s="3" t="s">
        <v>281</v>
      </c>
      <c r="AR44" s="3" t="s">
        <v>281</v>
      </c>
      <c r="AS44" s="3" t="s">
        <v>281</v>
      </c>
      <c r="AT44" s="3" t="s">
        <v>281</v>
      </c>
      <c r="AU44" s="3" t="s">
        <v>281</v>
      </c>
      <c r="AV44" s="3" t="s">
        <v>281</v>
      </c>
      <c r="AW44" s="3" t="s">
        <v>281</v>
      </c>
      <c r="AX44" s="3" t="s">
        <v>281</v>
      </c>
      <c r="AY44" s="3" t="s">
        <v>281</v>
      </c>
      <c r="AZ44" s="3" t="s">
        <v>281</v>
      </c>
      <c r="BA44" s="3" t="s">
        <v>281</v>
      </c>
      <c r="BB44" s="98" t="s">
        <v>281</v>
      </c>
      <c r="BC44" s="98" t="s">
        <v>281</v>
      </c>
      <c r="BE44" s="81">
        <f t="shared" si="0"/>
        <v>0.19589501176427998</v>
      </c>
      <c r="BF44" s="62" t="s">
        <v>281</v>
      </c>
    </row>
    <row r="45" spans="1:58" x14ac:dyDescent="0.25">
      <c r="A45" s="54">
        <v>1877</v>
      </c>
      <c r="B45" s="3" t="s">
        <v>281</v>
      </c>
      <c r="C45" s="3" t="s">
        <v>281</v>
      </c>
      <c r="D45" s="3" t="s">
        <v>281</v>
      </c>
      <c r="E45" s="3" t="s">
        <v>281</v>
      </c>
      <c r="F45" s="3" t="s">
        <v>281</v>
      </c>
      <c r="G45" s="3" t="s">
        <v>281</v>
      </c>
      <c r="H45" s="3" t="s">
        <v>281</v>
      </c>
      <c r="I45" s="3" t="s">
        <v>281</v>
      </c>
      <c r="J45" s="3" t="s">
        <v>281</v>
      </c>
      <c r="K45" s="3" t="s">
        <v>281</v>
      </c>
      <c r="L45" s="3" t="s">
        <v>281</v>
      </c>
      <c r="M45" s="3" t="s">
        <v>281</v>
      </c>
      <c r="N45" s="3" t="s">
        <v>281</v>
      </c>
      <c r="O45" s="3" t="s">
        <v>281</v>
      </c>
      <c r="P45" s="3">
        <v>5.5638693224326907</v>
      </c>
      <c r="Q45" s="3" t="s">
        <v>281</v>
      </c>
      <c r="R45" s="3" t="s">
        <v>281</v>
      </c>
      <c r="S45" s="3" t="s">
        <v>281</v>
      </c>
      <c r="T45" s="3" t="s">
        <v>281</v>
      </c>
      <c r="U45" s="3" t="s">
        <v>281</v>
      </c>
      <c r="V45" s="3" t="s">
        <v>281</v>
      </c>
      <c r="W45" s="3" t="s">
        <v>281</v>
      </c>
      <c r="X45" s="3" t="s">
        <v>281</v>
      </c>
      <c r="Y45" s="3" t="s">
        <v>281</v>
      </c>
      <c r="Z45" s="3" t="s">
        <v>281</v>
      </c>
      <c r="AA45" s="62">
        <v>4.2033017692619996</v>
      </c>
      <c r="AB45" s="3" t="s">
        <v>281</v>
      </c>
      <c r="AC45" s="3" t="s">
        <v>281</v>
      </c>
      <c r="AD45" s="3" t="s">
        <v>281</v>
      </c>
      <c r="AE45" s="3" t="s">
        <v>281</v>
      </c>
      <c r="AF45" s="3" t="s">
        <v>281</v>
      </c>
      <c r="AG45" s="3" t="s">
        <v>281</v>
      </c>
      <c r="AH45" s="3" t="s">
        <v>281</v>
      </c>
      <c r="AI45" s="3" t="s">
        <v>281</v>
      </c>
      <c r="AJ45" s="3" t="s">
        <v>281</v>
      </c>
      <c r="AK45" s="3" t="s">
        <v>281</v>
      </c>
      <c r="AL45" s="3" t="s">
        <v>281</v>
      </c>
      <c r="AM45" s="3" t="s">
        <v>281</v>
      </c>
      <c r="AN45" s="3" t="s">
        <v>281</v>
      </c>
      <c r="AO45" s="3" t="s">
        <v>281</v>
      </c>
      <c r="AP45" s="3" t="s">
        <v>281</v>
      </c>
      <c r="AQ45" s="3" t="s">
        <v>281</v>
      </c>
      <c r="AR45" s="3" t="s">
        <v>281</v>
      </c>
      <c r="AS45" s="3" t="s">
        <v>281</v>
      </c>
      <c r="AT45" s="3" t="s">
        <v>281</v>
      </c>
      <c r="AU45" s="3" t="s">
        <v>281</v>
      </c>
      <c r="AV45" s="3" t="s">
        <v>281</v>
      </c>
      <c r="AW45" s="3" t="s">
        <v>281</v>
      </c>
      <c r="AX45" s="3" t="s">
        <v>281</v>
      </c>
      <c r="AY45" s="3" t="s">
        <v>281</v>
      </c>
      <c r="AZ45" s="3" t="s">
        <v>281</v>
      </c>
      <c r="BA45" s="3" t="s">
        <v>281</v>
      </c>
      <c r="BB45" s="98" t="s">
        <v>281</v>
      </c>
      <c r="BC45" s="98" t="s">
        <v>281</v>
      </c>
      <c r="BE45" s="81">
        <f t="shared" si="0"/>
        <v>0.1943102850351173</v>
      </c>
      <c r="BF45" s="62" t="s">
        <v>281</v>
      </c>
    </row>
    <row r="46" spans="1:58" x14ac:dyDescent="0.25">
      <c r="A46" s="54">
        <v>1878</v>
      </c>
      <c r="B46" s="3" t="s">
        <v>281</v>
      </c>
      <c r="C46" s="3" t="s">
        <v>281</v>
      </c>
      <c r="D46" s="3" t="s">
        <v>281</v>
      </c>
      <c r="E46" s="3" t="s">
        <v>281</v>
      </c>
      <c r="F46" s="3" t="s">
        <v>281</v>
      </c>
      <c r="G46" s="3" t="s">
        <v>281</v>
      </c>
      <c r="H46" s="3" t="s">
        <v>281</v>
      </c>
      <c r="I46" s="3" t="s">
        <v>281</v>
      </c>
      <c r="J46" s="3" t="s">
        <v>281</v>
      </c>
      <c r="K46" s="3" t="s">
        <v>281</v>
      </c>
      <c r="L46" s="3" t="s">
        <v>281</v>
      </c>
      <c r="M46" s="3" t="s">
        <v>281</v>
      </c>
      <c r="N46" s="3" t="s">
        <v>281</v>
      </c>
      <c r="O46" s="3" t="s">
        <v>281</v>
      </c>
      <c r="P46" s="3">
        <v>5.334273645821054</v>
      </c>
      <c r="Q46" s="3" t="s">
        <v>281</v>
      </c>
      <c r="R46" s="3" t="s">
        <v>281</v>
      </c>
      <c r="S46" s="3" t="s">
        <v>281</v>
      </c>
      <c r="T46" s="3" t="s">
        <v>281</v>
      </c>
      <c r="U46" s="3" t="s">
        <v>281</v>
      </c>
      <c r="V46" s="3" t="s">
        <v>281</v>
      </c>
      <c r="W46" s="3" t="s">
        <v>281</v>
      </c>
      <c r="X46" s="3" t="s">
        <v>281</v>
      </c>
      <c r="Y46" s="3" t="s">
        <v>281</v>
      </c>
      <c r="Z46" s="3" t="s">
        <v>281</v>
      </c>
      <c r="AA46" s="62">
        <v>2.884648055471791</v>
      </c>
      <c r="AB46" s="62">
        <v>6</v>
      </c>
      <c r="AC46" s="3" t="s">
        <v>281</v>
      </c>
      <c r="AD46" s="3" t="s">
        <v>281</v>
      </c>
      <c r="AE46" s="3" t="s">
        <v>281</v>
      </c>
      <c r="AF46" s="3" t="s">
        <v>281</v>
      </c>
      <c r="AG46" s="3" t="s">
        <v>281</v>
      </c>
      <c r="AH46" s="3" t="s">
        <v>281</v>
      </c>
      <c r="AI46" s="3" t="s">
        <v>281</v>
      </c>
      <c r="AJ46" s="3" t="s">
        <v>281</v>
      </c>
      <c r="AK46" s="3" t="s">
        <v>281</v>
      </c>
      <c r="AL46" s="3" t="s">
        <v>281</v>
      </c>
      <c r="AM46" s="3" t="s">
        <v>281</v>
      </c>
      <c r="AN46" s="3" t="s">
        <v>281</v>
      </c>
      <c r="AO46" s="3" t="s">
        <v>281</v>
      </c>
      <c r="AP46" s="3" t="s">
        <v>281</v>
      </c>
      <c r="AQ46" s="3" t="s">
        <v>281</v>
      </c>
      <c r="AR46" s="3" t="s">
        <v>281</v>
      </c>
      <c r="AS46" s="3" t="s">
        <v>281</v>
      </c>
      <c r="AT46" s="3" t="s">
        <v>281</v>
      </c>
      <c r="AU46" s="3" t="s">
        <v>281</v>
      </c>
      <c r="AV46" s="3" t="s">
        <v>281</v>
      </c>
      <c r="AW46" s="3" t="s">
        <v>281</v>
      </c>
      <c r="AX46" s="3" t="s">
        <v>281</v>
      </c>
      <c r="AY46" s="3" t="s">
        <v>281</v>
      </c>
      <c r="AZ46" s="3" t="s">
        <v>281</v>
      </c>
      <c r="BA46" s="3" t="s">
        <v>281</v>
      </c>
      <c r="BB46" s="98" t="s">
        <v>281</v>
      </c>
      <c r="BC46" s="98" t="s">
        <v>281</v>
      </c>
      <c r="BE46" s="81">
        <f t="shared" si="0"/>
        <v>0.24297113436423845</v>
      </c>
      <c r="BF46" s="62" t="s">
        <v>281</v>
      </c>
    </row>
    <row r="47" spans="1:58" x14ac:dyDescent="0.25">
      <c r="A47" s="54">
        <v>1879</v>
      </c>
      <c r="B47" s="3" t="s">
        <v>281</v>
      </c>
      <c r="C47" s="3" t="s">
        <v>281</v>
      </c>
      <c r="D47" s="3" t="s">
        <v>281</v>
      </c>
      <c r="E47" s="3" t="s">
        <v>281</v>
      </c>
      <c r="F47" s="3" t="s">
        <v>281</v>
      </c>
      <c r="G47" s="3" t="s">
        <v>281</v>
      </c>
      <c r="H47" s="3" t="s">
        <v>281</v>
      </c>
      <c r="I47" s="3" t="s">
        <v>281</v>
      </c>
      <c r="J47" s="3" t="s">
        <v>281</v>
      </c>
      <c r="K47" s="3" t="s">
        <v>281</v>
      </c>
      <c r="L47" s="3" t="s">
        <v>281</v>
      </c>
      <c r="M47" s="3" t="s">
        <v>281</v>
      </c>
      <c r="N47" s="3" t="s">
        <v>281</v>
      </c>
      <c r="O47" s="3" t="s">
        <v>281</v>
      </c>
      <c r="P47" s="3">
        <v>4.9688403235774254</v>
      </c>
      <c r="Q47" s="3" t="s">
        <v>281</v>
      </c>
      <c r="R47" s="3" t="s">
        <v>281</v>
      </c>
      <c r="S47" s="3" t="s">
        <v>281</v>
      </c>
      <c r="T47" s="3" t="s">
        <v>281</v>
      </c>
      <c r="U47" s="3" t="s">
        <v>281</v>
      </c>
      <c r="V47" s="3" t="s">
        <v>281</v>
      </c>
      <c r="W47" s="3" t="s">
        <v>281</v>
      </c>
      <c r="X47" s="3" t="s">
        <v>281</v>
      </c>
      <c r="Y47" s="3" t="s">
        <v>281</v>
      </c>
      <c r="Z47" s="3" t="s">
        <v>281</v>
      </c>
      <c r="AA47" s="62">
        <v>3.3025396252275652</v>
      </c>
      <c r="AB47" s="62" t="s">
        <v>281</v>
      </c>
      <c r="AC47" s="3" t="s">
        <v>281</v>
      </c>
      <c r="AD47" s="3" t="s">
        <v>281</v>
      </c>
      <c r="AE47" s="3" t="s">
        <v>281</v>
      </c>
      <c r="AF47" s="3" t="s">
        <v>281</v>
      </c>
      <c r="AG47" s="3" t="s">
        <v>281</v>
      </c>
      <c r="AH47" s="3" t="s">
        <v>281</v>
      </c>
      <c r="AI47" s="3" t="s">
        <v>281</v>
      </c>
      <c r="AJ47" s="3" t="s">
        <v>281</v>
      </c>
      <c r="AK47" s="3" t="s">
        <v>281</v>
      </c>
      <c r="AL47" s="3" t="s">
        <v>281</v>
      </c>
      <c r="AM47" s="3" t="s">
        <v>281</v>
      </c>
      <c r="AN47" s="3" t="s">
        <v>281</v>
      </c>
      <c r="AO47" s="3" t="s">
        <v>281</v>
      </c>
      <c r="AP47" s="3" t="s">
        <v>281</v>
      </c>
      <c r="AQ47" s="3" t="s">
        <v>281</v>
      </c>
      <c r="AR47" s="3" t="s">
        <v>281</v>
      </c>
      <c r="AS47" s="3" t="s">
        <v>281</v>
      </c>
      <c r="AT47" s="3" t="s">
        <v>281</v>
      </c>
      <c r="AU47" s="3" t="s">
        <v>281</v>
      </c>
      <c r="AV47" s="3" t="s">
        <v>281</v>
      </c>
      <c r="AW47" s="3" t="s">
        <v>281</v>
      </c>
      <c r="AX47" s="3" t="s">
        <v>281</v>
      </c>
      <c r="AY47" s="3" t="s">
        <v>281</v>
      </c>
      <c r="AZ47" s="3" t="s">
        <v>281</v>
      </c>
      <c r="BA47" s="3" t="s">
        <v>281</v>
      </c>
      <c r="BB47" s="98" t="s">
        <v>281</v>
      </c>
      <c r="BC47" s="98" t="s">
        <v>281</v>
      </c>
      <c r="BE47" s="81">
        <f t="shared" si="0"/>
        <v>0.19639518378739348</v>
      </c>
      <c r="BF47" s="62" t="s">
        <v>281</v>
      </c>
    </row>
    <row r="48" spans="1:58" x14ac:dyDescent="0.25">
      <c r="A48" s="54">
        <v>1880</v>
      </c>
      <c r="B48" s="3" t="s">
        <v>281</v>
      </c>
      <c r="C48" s="3" t="s">
        <v>281</v>
      </c>
      <c r="D48" s="3" t="s">
        <v>281</v>
      </c>
      <c r="E48" s="3" t="s">
        <v>281</v>
      </c>
      <c r="F48" s="3" t="s">
        <v>281</v>
      </c>
      <c r="G48" s="3" t="s">
        <v>281</v>
      </c>
      <c r="H48" s="3" t="s">
        <v>281</v>
      </c>
      <c r="I48" s="3" t="s">
        <v>281</v>
      </c>
      <c r="J48" s="3" t="s">
        <v>281</v>
      </c>
      <c r="K48" s="3" t="s">
        <v>281</v>
      </c>
      <c r="L48" s="3" t="s">
        <v>281</v>
      </c>
      <c r="M48" s="3" t="s">
        <v>281</v>
      </c>
      <c r="N48" s="3" t="s">
        <v>281</v>
      </c>
      <c r="O48" s="3" t="s">
        <v>281</v>
      </c>
      <c r="P48" s="3">
        <v>4.8529441816133785</v>
      </c>
      <c r="Q48" s="3" t="s">
        <v>281</v>
      </c>
      <c r="R48" s="3" t="s">
        <v>281</v>
      </c>
      <c r="S48" s="3" t="s">
        <v>281</v>
      </c>
      <c r="T48" s="3" t="s">
        <v>281</v>
      </c>
      <c r="U48" s="3" t="s">
        <v>281</v>
      </c>
      <c r="V48" s="3" t="s">
        <v>281</v>
      </c>
      <c r="W48" s="3" t="s">
        <v>281</v>
      </c>
      <c r="X48" s="3" t="s">
        <v>281</v>
      </c>
      <c r="Y48" s="3" t="s">
        <v>281</v>
      </c>
      <c r="Z48" s="3" t="s">
        <v>281</v>
      </c>
      <c r="AA48" s="62">
        <v>2.7955631526244162</v>
      </c>
      <c r="AB48" s="62" t="s">
        <v>281</v>
      </c>
      <c r="AC48" s="3" t="s">
        <v>281</v>
      </c>
      <c r="AD48" s="3" t="s">
        <v>281</v>
      </c>
      <c r="AE48" s="3" t="s">
        <v>281</v>
      </c>
      <c r="AF48" s="3" t="s">
        <v>281</v>
      </c>
      <c r="AG48" s="3" t="s">
        <v>281</v>
      </c>
      <c r="AH48" s="3" t="s">
        <v>281</v>
      </c>
      <c r="AI48" s="3" t="s">
        <v>281</v>
      </c>
      <c r="AJ48" s="3" t="s">
        <v>281</v>
      </c>
      <c r="AK48" s="3" t="s">
        <v>281</v>
      </c>
      <c r="AL48" s="3" t="s">
        <v>281</v>
      </c>
      <c r="AM48" s="3" t="s">
        <v>281</v>
      </c>
      <c r="AN48" s="3" t="s">
        <v>281</v>
      </c>
      <c r="AO48" s="3" t="s">
        <v>281</v>
      </c>
      <c r="AP48" s="3" t="s">
        <v>281</v>
      </c>
      <c r="AQ48" s="3" t="s">
        <v>281</v>
      </c>
      <c r="AR48" s="3" t="s">
        <v>281</v>
      </c>
      <c r="AS48" s="3" t="s">
        <v>281</v>
      </c>
      <c r="AT48" s="3" t="s">
        <v>281</v>
      </c>
      <c r="AU48" s="3" t="s">
        <v>281</v>
      </c>
      <c r="AV48" s="3" t="s">
        <v>281</v>
      </c>
      <c r="AW48" s="3" t="s">
        <v>281</v>
      </c>
      <c r="AX48" s="3" t="s">
        <v>281</v>
      </c>
      <c r="AY48" s="3" t="s">
        <v>281</v>
      </c>
      <c r="AZ48" s="3" t="s">
        <v>281</v>
      </c>
      <c r="BA48" s="3" t="s">
        <v>281</v>
      </c>
      <c r="BB48" s="98" t="s">
        <v>281</v>
      </c>
      <c r="BC48" s="98" t="s">
        <v>281</v>
      </c>
      <c r="BE48" s="81">
        <f t="shared" si="0"/>
        <v>0.19948206078786676</v>
      </c>
      <c r="BF48" s="62" t="s">
        <v>281</v>
      </c>
    </row>
    <row r="49" spans="1:58" x14ac:dyDescent="0.25">
      <c r="A49" s="54">
        <v>1881</v>
      </c>
      <c r="B49" s="3" t="s">
        <v>281</v>
      </c>
      <c r="C49" s="3" t="s">
        <v>281</v>
      </c>
      <c r="D49" s="3" t="s">
        <v>281</v>
      </c>
      <c r="E49" s="3" t="s">
        <v>281</v>
      </c>
      <c r="F49" s="3" t="s">
        <v>281</v>
      </c>
      <c r="G49" s="3" t="s">
        <v>281</v>
      </c>
      <c r="H49" s="3" t="s">
        <v>281</v>
      </c>
      <c r="I49" s="3" t="s">
        <v>281</v>
      </c>
      <c r="J49" s="3" t="s">
        <v>281</v>
      </c>
      <c r="K49" s="3" t="s">
        <v>281</v>
      </c>
      <c r="L49" s="3" t="s">
        <v>281</v>
      </c>
      <c r="M49" s="3" t="s">
        <v>281</v>
      </c>
      <c r="N49" s="3" t="s">
        <v>281</v>
      </c>
      <c r="O49" s="3" t="s">
        <v>281</v>
      </c>
      <c r="P49" s="3">
        <v>4.8209244662945476</v>
      </c>
      <c r="Q49" s="3" t="s">
        <v>281</v>
      </c>
      <c r="R49" s="3" t="s">
        <v>281</v>
      </c>
      <c r="S49" s="3" t="s">
        <v>281</v>
      </c>
      <c r="T49" s="3" t="s">
        <v>281</v>
      </c>
      <c r="U49" s="3" t="s">
        <v>281</v>
      </c>
      <c r="V49" s="3" t="s">
        <v>281</v>
      </c>
      <c r="W49" s="3" t="s">
        <v>281</v>
      </c>
      <c r="X49" s="3" t="s">
        <v>281</v>
      </c>
      <c r="Y49" s="3" t="s">
        <v>281</v>
      </c>
      <c r="Z49" s="3" t="s">
        <v>281</v>
      </c>
      <c r="AA49" s="62">
        <v>4.0179789305303242</v>
      </c>
      <c r="AB49" s="62" t="s">
        <v>281</v>
      </c>
      <c r="AC49" s="3" t="s">
        <v>281</v>
      </c>
      <c r="AD49" s="3" t="s">
        <v>281</v>
      </c>
      <c r="AE49" s="3" t="s">
        <v>281</v>
      </c>
      <c r="AF49" s="3" t="s">
        <v>281</v>
      </c>
      <c r="AG49" s="3" t="s">
        <v>281</v>
      </c>
      <c r="AH49" s="3" t="s">
        <v>281</v>
      </c>
      <c r="AI49" s="3" t="s">
        <v>281</v>
      </c>
      <c r="AJ49" s="3" t="s">
        <v>281</v>
      </c>
      <c r="AK49" s="3" t="s">
        <v>281</v>
      </c>
      <c r="AL49" s="3" t="s">
        <v>281</v>
      </c>
      <c r="AM49" s="3" t="s">
        <v>281</v>
      </c>
      <c r="AN49" s="3" t="s">
        <v>281</v>
      </c>
      <c r="AO49" s="3" t="s">
        <v>281</v>
      </c>
      <c r="AP49" s="3" t="s">
        <v>281</v>
      </c>
      <c r="AQ49" s="3" t="s">
        <v>281</v>
      </c>
      <c r="AR49" s="3" t="s">
        <v>281</v>
      </c>
      <c r="AS49" s="3" t="s">
        <v>281</v>
      </c>
      <c r="AT49" s="3" t="s">
        <v>281</v>
      </c>
      <c r="AU49" s="3" t="s">
        <v>281</v>
      </c>
      <c r="AV49" s="3" t="s">
        <v>281</v>
      </c>
      <c r="AW49" s="3" t="s">
        <v>281</v>
      </c>
      <c r="AX49" s="3" t="s">
        <v>281</v>
      </c>
      <c r="AY49" s="3" t="s">
        <v>281</v>
      </c>
      <c r="AZ49" s="3" t="s">
        <v>281</v>
      </c>
      <c r="BA49" s="3" t="s">
        <v>281</v>
      </c>
      <c r="BB49" s="98" t="s">
        <v>281</v>
      </c>
      <c r="BC49" s="98" t="s">
        <v>281</v>
      </c>
      <c r="BE49" s="81">
        <f t="shared" si="0"/>
        <v>0.19320340600746724</v>
      </c>
      <c r="BF49" s="62" t="s">
        <v>281</v>
      </c>
    </row>
    <row r="50" spans="1:58" x14ac:dyDescent="0.25">
      <c r="A50" s="54">
        <v>1882</v>
      </c>
      <c r="B50" s="3" t="s">
        <v>281</v>
      </c>
      <c r="C50" s="3" t="s">
        <v>281</v>
      </c>
      <c r="D50" s="3" t="s">
        <v>281</v>
      </c>
      <c r="E50" s="3" t="s">
        <v>281</v>
      </c>
      <c r="F50" s="3" t="s">
        <v>281</v>
      </c>
      <c r="G50" s="3" t="s">
        <v>281</v>
      </c>
      <c r="H50" s="3" t="s">
        <v>281</v>
      </c>
      <c r="I50" s="3" t="s">
        <v>281</v>
      </c>
      <c r="J50" s="3" t="s">
        <v>281</v>
      </c>
      <c r="K50" s="3" t="s">
        <v>281</v>
      </c>
      <c r="L50" s="3" t="s">
        <v>281</v>
      </c>
      <c r="M50" s="3" t="s">
        <v>281</v>
      </c>
      <c r="N50" s="3" t="s">
        <v>281</v>
      </c>
      <c r="O50" s="3" t="s">
        <v>281</v>
      </c>
      <c r="P50" s="3">
        <v>4.7608303189797185</v>
      </c>
      <c r="Q50" s="3" t="s">
        <v>281</v>
      </c>
      <c r="R50" s="3" t="s">
        <v>281</v>
      </c>
      <c r="S50" s="3" t="s">
        <v>281</v>
      </c>
      <c r="T50" s="3" t="s">
        <v>281</v>
      </c>
      <c r="U50" s="3" t="s">
        <v>281</v>
      </c>
      <c r="V50" s="3" t="s">
        <v>281</v>
      </c>
      <c r="W50" s="3" t="s">
        <v>281</v>
      </c>
      <c r="X50" s="3" t="s">
        <v>281</v>
      </c>
      <c r="Y50" s="3" t="s">
        <v>281</v>
      </c>
      <c r="Z50" s="3" t="s">
        <v>281</v>
      </c>
      <c r="AA50" s="62">
        <v>3.7458159328660163</v>
      </c>
      <c r="AB50" s="62" t="s">
        <v>281</v>
      </c>
      <c r="AC50" s="3" t="s">
        <v>281</v>
      </c>
      <c r="AD50" s="3" t="s">
        <v>281</v>
      </c>
      <c r="AE50" s="3" t="s">
        <v>281</v>
      </c>
      <c r="AF50" s="3" t="s">
        <v>281</v>
      </c>
      <c r="AG50" s="3" t="s">
        <v>281</v>
      </c>
      <c r="AH50" s="3" t="s">
        <v>281</v>
      </c>
      <c r="AI50" s="3" t="s">
        <v>281</v>
      </c>
      <c r="AJ50" s="3" t="s">
        <v>281</v>
      </c>
      <c r="AK50" s="3" t="s">
        <v>281</v>
      </c>
      <c r="AL50" s="3" t="s">
        <v>281</v>
      </c>
      <c r="AM50" s="3" t="s">
        <v>281</v>
      </c>
      <c r="AN50" s="3" t="s">
        <v>281</v>
      </c>
      <c r="AO50" s="3" t="s">
        <v>281</v>
      </c>
      <c r="AP50" s="3" t="s">
        <v>281</v>
      </c>
      <c r="AQ50" s="3" t="s">
        <v>281</v>
      </c>
      <c r="AR50" s="3" t="s">
        <v>281</v>
      </c>
      <c r="AS50" s="3" t="s">
        <v>281</v>
      </c>
      <c r="AT50" s="3" t="s">
        <v>281</v>
      </c>
      <c r="AU50" s="3" t="s">
        <v>281</v>
      </c>
      <c r="AV50" s="3" t="s">
        <v>281</v>
      </c>
      <c r="AW50" s="3" t="s">
        <v>281</v>
      </c>
      <c r="AX50" s="3" t="s">
        <v>281</v>
      </c>
      <c r="AY50" s="3" t="s">
        <v>281</v>
      </c>
      <c r="AZ50" s="3" t="s">
        <v>281</v>
      </c>
      <c r="BA50" s="3" t="s">
        <v>281</v>
      </c>
      <c r="BB50" s="98" t="s">
        <v>281</v>
      </c>
      <c r="BC50" s="98" t="s">
        <v>281</v>
      </c>
      <c r="BE50" s="81">
        <f t="shared" si="0"/>
        <v>0.1937982149800066</v>
      </c>
      <c r="BF50" s="62" t="s">
        <v>281</v>
      </c>
    </row>
    <row r="51" spans="1:58" x14ac:dyDescent="0.25">
      <c r="A51" s="54">
        <v>1883</v>
      </c>
      <c r="B51" s="3" t="s">
        <v>281</v>
      </c>
      <c r="C51" s="3" t="s">
        <v>281</v>
      </c>
      <c r="D51" s="3" t="s">
        <v>281</v>
      </c>
      <c r="E51" s="3" t="s">
        <v>281</v>
      </c>
      <c r="F51" s="3" t="s">
        <v>281</v>
      </c>
      <c r="G51" s="3" t="s">
        <v>281</v>
      </c>
      <c r="H51" s="3" t="s">
        <v>281</v>
      </c>
      <c r="I51" s="3" t="s">
        <v>281</v>
      </c>
      <c r="J51" s="3" t="s">
        <v>281</v>
      </c>
      <c r="K51" s="3" t="s">
        <v>281</v>
      </c>
      <c r="L51" s="3" t="s">
        <v>281</v>
      </c>
      <c r="M51" s="3" t="s">
        <v>281</v>
      </c>
      <c r="N51" s="3" t="s">
        <v>281</v>
      </c>
      <c r="O51" s="3" t="s">
        <v>281</v>
      </c>
      <c r="P51" s="3">
        <v>4.7421681836389276</v>
      </c>
      <c r="Q51" s="3" t="s">
        <v>281</v>
      </c>
      <c r="R51" s="3" t="s">
        <v>281</v>
      </c>
      <c r="S51" s="3" t="s">
        <v>281</v>
      </c>
      <c r="T51" s="3" t="s">
        <v>281</v>
      </c>
      <c r="U51" s="3" t="s">
        <v>281</v>
      </c>
      <c r="V51" s="3" t="s">
        <v>281</v>
      </c>
      <c r="W51" s="3" t="s">
        <v>281</v>
      </c>
      <c r="X51" s="3" t="s">
        <v>281</v>
      </c>
      <c r="Y51" s="3" t="s">
        <v>281</v>
      </c>
      <c r="Z51" s="3" t="s">
        <v>281</v>
      </c>
      <c r="AA51" s="62">
        <v>3.3665908522289301</v>
      </c>
      <c r="AB51" s="62">
        <v>3.8043370499999996</v>
      </c>
      <c r="AC51" s="3" t="s">
        <v>281</v>
      </c>
      <c r="AD51" s="3" t="s">
        <v>281</v>
      </c>
      <c r="AE51" s="3" t="s">
        <v>281</v>
      </c>
      <c r="AF51" s="3" t="s">
        <v>281</v>
      </c>
      <c r="AG51" s="3" t="s">
        <v>281</v>
      </c>
      <c r="AH51" s="3" t="s">
        <v>281</v>
      </c>
      <c r="AI51" s="3" t="s">
        <v>281</v>
      </c>
      <c r="AJ51" s="3" t="s">
        <v>281</v>
      </c>
      <c r="AK51" s="3" t="s">
        <v>281</v>
      </c>
      <c r="AL51" s="3" t="s">
        <v>281</v>
      </c>
      <c r="AM51" s="3" t="s">
        <v>281</v>
      </c>
      <c r="AN51" s="3" t="s">
        <v>281</v>
      </c>
      <c r="AO51" s="3" t="s">
        <v>281</v>
      </c>
      <c r="AP51" s="3" t="s">
        <v>281</v>
      </c>
      <c r="AQ51" s="3" t="s">
        <v>281</v>
      </c>
      <c r="AR51" s="3" t="s">
        <v>281</v>
      </c>
      <c r="AS51" s="3" t="s">
        <v>281</v>
      </c>
      <c r="AT51" s="3" t="s">
        <v>281</v>
      </c>
      <c r="AU51" s="3" t="s">
        <v>281</v>
      </c>
      <c r="AV51" s="3" t="s">
        <v>281</v>
      </c>
      <c r="AW51" s="3" t="s">
        <v>281</v>
      </c>
      <c r="AX51" s="3" t="s">
        <v>281</v>
      </c>
      <c r="AY51" s="3" t="s">
        <v>281</v>
      </c>
      <c r="AZ51" s="3" t="s">
        <v>281</v>
      </c>
      <c r="BA51" s="3" t="s">
        <v>281</v>
      </c>
      <c r="BB51" s="98" t="s">
        <v>281</v>
      </c>
      <c r="BC51" s="98" t="s">
        <v>281</v>
      </c>
      <c r="BE51" s="81">
        <f t="shared" si="0"/>
        <v>0.23586295681518038</v>
      </c>
      <c r="BF51" s="62" t="s">
        <v>281</v>
      </c>
    </row>
    <row r="52" spans="1:58" x14ac:dyDescent="0.25">
      <c r="A52" s="54">
        <v>1884</v>
      </c>
      <c r="B52" s="3" t="s">
        <v>281</v>
      </c>
      <c r="C52" s="3" t="s">
        <v>281</v>
      </c>
      <c r="D52" s="3" t="s">
        <v>281</v>
      </c>
      <c r="E52" s="3" t="s">
        <v>281</v>
      </c>
      <c r="F52" s="3" t="s">
        <v>281</v>
      </c>
      <c r="G52" s="3" t="s">
        <v>281</v>
      </c>
      <c r="H52" s="3" t="s">
        <v>281</v>
      </c>
      <c r="I52" s="3" t="s">
        <v>281</v>
      </c>
      <c r="J52" s="3" t="s">
        <v>281</v>
      </c>
      <c r="K52" s="3" t="s">
        <v>281</v>
      </c>
      <c r="L52" s="3" t="s">
        <v>281</v>
      </c>
      <c r="M52" s="3" t="s">
        <v>281</v>
      </c>
      <c r="N52" s="3" t="s">
        <v>281</v>
      </c>
      <c r="O52" s="3" t="s">
        <v>281</v>
      </c>
      <c r="P52" s="3">
        <v>4.5966105948382037</v>
      </c>
      <c r="Q52" s="3" t="s">
        <v>281</v>
      </c>
      <c r="R52" s="3" t="s">
        <v>281</v>
      </c>
      <c r="S52" s="3" t="s">
        <v>281</v>
      </c>
      <c r="T52" s="3" t="s">
        <v>281</v>
      </c>
      <c r="U52" s="3" t="s">
        <v>281</v>
      </c>
      <c r="V52" s="3" t="s">
        <v>281</v>
      </c>
      <c r="W52" s="3" t="s">
        <v>281</v>
      </c>
      <c r="X52" s="3" t="s">
        <v>281</v>
      </c>
      <c r="Y52" s="3" t="s">
        <v>281</v>
      </c>
      <c r="Z52" s="3" t="s">
        <v>281</v>
      </c>
      <c r="AA52" s="62">
        <v>3.7566421982040801</v>
      </c>
      <c r="AB52" s="62">
        <v>3.4939334300000002</v>
      </c>
      <c r="AC52" s="3" t="s">
        <v>281</v>
      </c>
      <c r="AD52" s="3" t="s">
        <v>281</v>
      </c>
      <c r="AE52" s="3" t="s">
        <v>281</v>
      </c>
      <c r="AF52" s="3" t="s">
        <v>281</v>
      </c>
      <c r="AG52" s="3" t="s">
        <v>281</v>
      </c>
      <c r="AH52" s="3" t="s">
        <v>281</v>
      </c>
      <c r="AI52" s="3" t="s">
        <v>281</v>
      </c>
      <c r="AJ52" s="3" t="s">
        <v>281</v>
      </c>
      <c r="AK52" s="3" t="s">
        <v>281</v>
      </c>
      <c r="AL52" s="3" t="s">
        <v>281</v>
      </c>
      <c r="AM52" s="3" t="s">
        <v>281</v>
      </c>
      <c r="AN52" s="3" t="s">
        <v>281</v>
      </c>
      <c r="AO52" s="3" t="s">
        <v>281</v>
      </c>
      <c r="AP52" s="3" t="s">
        <v>281</v>
      </c>
      <c r="AQ52" s="3" t="s">
        <v>281</v>
      </c>
      <c r="AR52" s="3" t="s">
        <v>281</v>
      </c>
      <c r="AS52" s="3" t="s">
        <v>281</v>
      </c>
      <c r="AT52" s="3" t="s">
        <v>281</v>
      </c>
      <c r="AU52" s="3" t="s">
        <v>281</v>
      </c>
      <c r="AV52" s="3" t="s">
        <v>281</v>
      </c>
      <c r="AW52" s="3" t="s">
        <v>281</v>
      </c>
      <c r="AX52" s="3" t="s">
        <v>281</v>
      </c>
      <c r="AY52" s="3" t="s">
        <v>281</v>
      </c>
      <c r="AZ52" s="3" t="s">
        <v>281</v>
      </c>
      <c r="BA52" s="3" t="s">
        <v>281</v>
      </c>
      <c r="BB52" s="98" t="s">
        <v>281</v>
      </c>
      <c r="BC52" s="98" t="s">
        <v>281</v>
      </c>
      <c r="BE52" s="81">
        <f t="shared" si="0"/>
        <v>0.23504227350228427</v>
      </c>
      <c r="BF52" s="62" t="s">
        <v>281</v>
      </c>
    </row>
    <row r="53" spans="1:58" x14ac:dyDescent="0.25">
      <c r="A53" s="54">
        <v>1885</v>
      </c>
      <c r="B53" s="3" t="s">
        <v>281</v>
      </c>
      <c r="C53" s="3" t="s">
        <v>281</v>
      </c>
      <c r="D53" s="3" t="s">
        <v>281</v>
      </c>
      <c r="E53" s="3" t="s">
        <v>281</v>
      </c>
      <c r="F53" s="3" t="s">
        <v>281</v>
      </c>
      <c r="G53" s="3" t="s">
        <v>281</v>
      </c>
      <c r="H53" s="3" t="s">
        <v>281</v>
      </c>
      <c r="I53" s="3" t="s">
        <v>281</v>
      </c>
      <c r="J53" s="3" t="s">
        <v>281</v>
      </c>
      <c r="K53" s="3" t="s">
        <v>281</v>
      </c>
      <c r="L53" s="3" t="s">
        <v>281</v>
      </c>
      <c r="M53" s="3" t="s">
        <v>281</v>
      </c>
      <c r="N53" s="3" t="s">
        <v>281</v>
      </c>
      <c r="O53" s="3" t="s">
        <v>281</v>
      </c>
      <c r="P53" s="3">
        <v>4.356874703318061</v>
      </c>
      <c r="Q53" s="3" t="s">
        <v>281</v>
      </c>
      <c r="R53" s="3" t="s">
        <v>281</v>
      </c>
      <c r="S53" s="3" t="s">
        <v>281</v>
      </c>
      <c r="T53" s="3" t="s">
        <v>281</v>
      </c>
      <c r="U53" s="3" t="s">
        <v>281</v>
      </c>
      <c r="V53" s="3" t="s">
        <v>281</v>
      </c>
      <c r="W53" s="3" t="s">
        <v>281</v>
      </c>
      <c r="X53" s="3" t="s">
        <v>281</v>
      </c>
      <c r="Y53" s="3" t="s">
        <v>281</v>
      </c>
      <c r="Z53" s="3" t="s">
        <v>281</v>
      </c>
      <c r="AA53" s="62">
        <v>3.369800692827067</v>
      </c>
      <c r="AB53" s="62">
        <v>3.1229632499999997</v>
      </c>
      <c r="AC53" s="3" t="s">
        <v>281</v>
      </c>
      <c r="AD53" s="3" t="s">
        <v>281</v>
      </c>
      <c r="AE53" s="3" t="s">
        <v>281</v>
      </c>
      <c r="AF53" s="3" t="s">
        <v>281</v>
      </c>
      <c r="AG53" s="3" t="s">
        <v>281</v>
      </c>
      <c r="AH53" s="3" t="s">
        <v>281</v>
      </c>
      <c r="AI53" s="3" t="s">
        <v>281</v>
      </c>
      <c r="AJ53" s="3" t="s">
        <v>281</v>
      </c>
      <c r="AK53" s="3" t="s">
        <v>281</v>
      </c>
      <c r="AL53" s="3" t="s">
        <v>281</v>
      </c>
      <c r="AM53" s="3" t="s">
        <v>281</v>
      </c>
      <c r="AN53" s="3" t="s">
        <v>281</v>
      </c>
      <c r="AO53" s="3" t="s">
        <v>281</v>
      </c>
      <c r="AP53" s="3" t="s">
        <v>281</v>
      </c>
      <c r="AQ53" s="3" t="s">
        <v>281</v>
      </c>
      <c r="AR53" s="3" t="s">
        <v>281</v>
      </c>
      <c r="AS53" s="3" t="s">
        <v>281</v>
      </c>
      <c r="AT53" s="3" t="s">
        <v>281</v>
      </c>
      <c r="AU53" s="3" t="s">
        <v>281</v>
      </c>
      <c r="AV53" s="3" t="s">
        <v>281</v>
      </c>
      <c r="AW53" s="3" t="s">
        <v>281</v>
      </c>
      <c r="AX53" s="3" t="s">
        <v>281</v>
      </c>
      <c r="AY53" s="3" t="s">
        <v>281</v>
      </c>
      <c r="AZ53" s="3" t="s">
        <v>281</v>
      </c>
      <c r="BA53" s="3" t="s">
        <v>281</v>
      </c>
      <c r="BB53" s="98" t="s">
        <v>281</v>
      </c>
      <c r="BC53" s="98" t="s">
        <v>281</v>
      </c>
      <c r="BE53" s="81">
        <f t="shared" si="0"/>
        <v>0.23596669609282339</v>
      </c>
      <c r="BF53" s="62" t="s">
        <v>281</v>
      </c>
    </row>
    <row r="54" spans="1:58" x14ac:dyDescent="0.25">
      <c r="A54" s="54">
        <v>1886</v>
      </c>
      <c r="B54" s="62">
        <v>3.53</v>
      </c>
      <c r="C54" s="62">
        <v>0.72189498310371725</v>
      </c>
      <c r="D54" s="62" t="s">
        <v>281</v>
      </c>
      <c r="E54" s="62" t="s">
        <v>281</v>
      </c>
      <c r="F54" s="62" t="s">
        <v>281</v>
      </c>
      <c r="G54" s="62">
        <v>4.41</v>
      </c>
      <c r="H54" s="62">
        <v>6.8</v>
      </c>
      <c r="I54" s="62" t="s">
        <v>281</v>
      </c>
      <c r="J54" s="62" t="s">
        <v>281</v>
      </c>
      <c r="K54" s="62" t="s">
        <v>281</v>
      </c>
      <c r="L54" s="62" t="s">
        <v>281</v>
      </c>
      <c r="M54" s="62" t="s">
        <v>281</v>
      </c>
      <c r="N54" s="62" t="s">
        <v>281</v>
      </c>
      <c r="O54" s="62" t="s">
        <v>281</v>
      </c>
      <c r="P54" s="62">
        <v>2.44</v>
      </c>
      <c r="Q54" s="3" t="s">
        <v>281</v>
      </c>
      <c r="R54" s="3" t="s">
        <v>281</v>
      </c>
      <c r="S54" s="3" t="s">
        <v>281</v>
      </c>
      <c r="T54" s="3" t="s">
        <v>281</v>
      </c>
      <c r="U54" s="3" t="s">
        <v>281</v>
      </c>
      <c r="V54" s="3" t="s">
        <v>281</v>
      </c>
      <c r="W54" s="3" t="s">
        <v>281</v>
      </c>
      <c r="X54" s="3" t="s">
        <v>281</v>
      </c>
      <c r="Y54" s="3" t="s">
        <v>281</v>
      </c>
      <c r="Z54" s="3" t="s">
        <v>281</v>
      </c>
      <c r="AA54" s="62">
        <v>3.2463384200316021</v>
      </c>
      <c r="AB54" s="62">
        <v>2.89583865</v>
      </c>
      <c r="AC54" s="3" t="s">
        <v>281</v>
      </c>
      <c r="AD54" s="62">
        <v>2.44</v>
      </c>
      <c r="AE54" s="3" t="s">
        <v>281</v>
      </c>
      <c r="AF54" s="3" t="s">
        <v>281</v>
      </c>
      <c r="AG54" s="3" t="s">
        <v>281</v>
      </c>
      <c r="AH54" s="3" t="s">
        <v>281</v>
      </c>
      <c r="AI54" s="3" t="s">
        <v>281</v>
      </c>
      <c r="AJ54" s="3" t="s">
        <v>281</v>
      </c>
      <c r="AK54" s="3" t="s">
        <v>281</v>
      </c>
      <c r="AL54" s="3" t="s">
        <v>281</v>
      </c>
      <c r="AM54" s="3" t="s">
        <v>281</v>
      </c>
      <c r="AN54" s="3" t="s">
        <v>281</v>
      </c>
      <c r="AO54" s="3" t="s">
        <v>281</v>
      </c>
      <c r="AP54" s="3" t="s">
        <v>281</v>
      </c>
      <c r="AQ54" s="3" t="s">
        <v>281</v>
      </c>
      <c r="AR54" s="3" t="s">
        <v>281</v>
      </c>
      <c r="AS54" s="3" t="s">
        <v>281</v>
      </c>
      <c r="AT54" s="3" t="s">
        <v>281</v>
      </c>
      <c r="AU54" s="3" t="s">
        <v>281</v>
      </c>
      <c r="AV54" s="3" t="s">
        <v>281</v>
      </c>
      <c r="AW54" s="3" t="s">
        <v>281</v>
      </c>
      <c r="AX54" s="3" t="s">
        <v>281</v>
      </c>
      <c r="AY54" s="3" t="s">
        <v>281</v>
      </c>
      <c r="AZ54" s="3" t="s">
        <v>281</v>
      </c>
      <c r="BA54" s="3" t="s">
        <v>281</v>
      </c>
      <c r="BB54" s="98" t="s">
        <v>281</v>
      </c>
      <c r="BC54" s="98" t="s">
        <v>281</v>
      </c>
      <c r="BE54" s="81">
        <f t="shared" si="0"/>
        <v>0.41100224210584446</v>
      </c>
      <c r="BF54" s="62" t="s">
        <v>281</v>
      </c>
    </row>
    <row r="55" spans="1:58" x14ac:dyDescent="0.25">
      <c r="A55" s="54">
        <v>1887</v>
      </c>
      <c r="B55" s="62">
        <v>3.8399999999999994</v>
      </c>
      <c r="C55" s="62">
        <v>0.81293241102886515</v>
      </c>
      <c r="D55" s="62" t="s">
        <v>281</v>
      </c>
      <c r="E55" s="62" t="s">
        <v>281</v>
      </c>
      <c r="F55" s="62" t="s">
        <v>281</v>
      </c>
      <c r="G55" s="62">
        <v>4.53</v>
      </c>
      <c r="H55" s="62">
        <v>6.8</v>
      </c>
      <c r="I55" s="62" t="s">
        <v>281</v>
      </c>
      <c r="J55" s="62" t="s">
        <v>281</v>
      </c>
      <c r="K55" s="62" t="s">
        <v>281</v>
      </c>
      <c r="L55" s="62" t="s">
        <v>281</v>
      </c>
      <c r="M55" s="62" t="s">
        <v>281</v>
      </c>
      <c r="N55" s="62" t="s">
        <v>281</v>
      </c>
      <c r="O55" s="62" t="s">
        <v>281</v>
      </c>
      <c r="P55" s="62">
        <v>2.42</v>
      </c>
      <c r="Q55" s="3" t="s">
        <v>281</v>
      </c>
      <c r="R55" s="3" t="s">
        <v>281</v>
      </c>
      <c r="S55" s="3" t="s">
        <v>281</v>
      </c>
      <c r="T55" s="3" t="s">
        <v>281</v>
      </c>
      <c r="U55" s="3" t="s">
        <v>281</v>
      </c>
      <c r="V55" s="3" t="s">
        <v>281</v>
      </c>
      <c r="W55" s="3" t="s">
        <v>281</v>
      </c>
      <c r="X55" s="3" t="s">
        <v>281</v>
      </c>
      <c r="Y55" s="3" t="s">
        <v>281</v>
      </c>
      <c r="Z55" s="3" t="s">
        <v>281</v>
      </c>
      <c r="AA55" s="62">
        <v>2.857548571428572</v>
      </c>
      <c r="AB55" s="62">
        <v>2.7217097899999998</v>
      </c>
      <c r="AC55" s="3" t="s">
        <v>281</v>
      </c>
      <c r="AD55" s="62">
        <v>2.2999999999999998</v>
      </c>
      <c r="AE55" s="3" t="s">
        <v>281</v>
      </c>
      <c r="AF55" s="3" t="s">
        <v>281</v>
      </c>
      <c r="AG55" s="3" t="s">
        <v>281</v>
      </c>
      <c r="AH55" s="3" t="s">
        <v>281</v>
      </c>
      <c r="AI55" s="3" t="s">
        <v>281</v>
      </c>
      <c r="AJ55" s="3" t="s">
        <v>281</v>
      </c>
      <c r="AK55" s="3" t="s">
        <v>281</v>
      </c>
      <c r="AL55" s="3" t="s">
        <v>281</v>
      </c>
      <c r="AM55" s="3" t="s">
        <v>281</v>
      </c>
      <c r="AN55" s="3" t="s">
        <v>281</v>
      </c>
      <c r="AO55" s="3" t="s">
        <v>281</v>
      </c>
      <c r="AP55" s="3" t="s">
        <v>281</v>
      </c>
      <c r="AQ55" s="3" t="s">
        <v>281</v>
      </c>
      <c r="AR55" s="3" t="s">
        <v>281</v>
      </c>
      <c r="AS55" s="3" t="s">
        <v>281</v>
      </c>
      <c r="AT55" s="3" t="s">
        <v>281</v>
      </c>
      <c r="AU55" s="3" t="s">
        <v>281</v>
      </c>
      <c r="AV55" s="3" t="s">
        <v>281</v>
      </c>
      <c r="AW55" s="3" t="s">
        <v>281</v>
      </c>
      <c r="AX55" s="3" t="s">
        <v>281</v>
      </c>
      <c r="AY55" s="3" t="s">
        <v>281</v>
      </c>
      <c r="AZ55" s="3" t="s">
        <v>281</v>
      </c>
      <c r="BA55" s="3" t="s">
        <v>281</v>
      </c>
      <c r="BB55" s="98" t="s">
        <v>281</v>
      </c>
      <c r="BC55" s="98" t="s">
        <v>281</v>
      </c>
      <c r="BE55" s="81">
        <f t="shared" si="0"/>
        <v>0.41326800564131311</v>
      </c>
      <c r="BF55" s="62" t="s">
        <v>281</v>
      </c>
    </row>
    <row r="56" spans="1:58" x14ac:dyDescent="0.25">
      <c r="A56" s="54">
        <v>1888</v>
      </c>
      <c r="B56" s="62">
        <v>3.8699999999999997</v>
      </c>
      <c r="C56" s="62">
        <v>0.35093228498074452</v>
      </c>
      <c r="D56" s="62" t="s">
        <v>281</v>
      </c>
      <c r="E56" s="62" t="s">
        <v>281</v>
      </c>
      <c r="F56" s="62" t="s">
        <v>281</v>
      </c>
      <c r="G56" s="62">
        <v>4.45</v>
      </c>
      <c r="H56" s="62">
        <v>6.8</v>
      </c>
      <c r="I56" s="62" t="s">
        <v>281</v>
      </c>
      <c r="J56" s="62">
        <v>3.6000000000000005</v>
      </c>
      <c r="K56" s="62" t="s">
        <v>281</v>
      </c>
      <c r="L56" s="62" t="s">
        <v>281</v>
      </c>
      <c r="M56" s="62" t="s">
        <v>281</v>
      </c>
      <c r="N56" s="62" t="s">
        <v>281</v>
      </c>
      <c r="O56" s="62" t="s">
        <v>281</v>
      </c>
      <c r="P56" s="62">
        <v>2.42</v>
      </c>
      <c r="Q56" s="3" t="s">
        <v>281</v>
      </c>
      <c r="R56" s="3" t="s">
        <v>281</v>
      </c>
      <c r="S56" s="3" t="s">
        <v>281</v>
      </c>
      <c r="T56" s="3" t="s">
        <v>281</v>
      </c>
      <c r="U56" s="3" t="s">
        <v>281</v>
      </c>
      <c r="V56" s="3" t="s">
        <v>281</v>
      </c>
      <c r="W56" s="3" t="s">
        <v>281</v>
      </c>
      <c r="X56" s="3" t="s">
        <v>281</v>
      </c>
      <c r="Y56" s="3" t="s">
        <v>281</v>
      </c>
      <c r="Z56" s="3" t="s">
        <v>281</v>
      </c>
      <c r="AA56" s="62">
        <v>2.5977714285714288</v>
      </c>
      <c r="AB56" s="62">
        <v>2.9034094700000002</v>
      </c>
      <c r="AC56" s="3" t="s">
        <v>281</v>
      </c>
      <c r="AD56" s="62">
        <v>2.4</v>
      </c>
      <c r="AE56" s="3" t="s">
        <v>281</v>
      </c>
      <c r="AF56" s="3" t="s">
        <v>281</v>
      </c>
      <c r="AG56" s="3" t="s">
        <v>281</v>
      </c>
      <c r="AH56" s="3" t="s">
        <v>281</v>
      </c>
      <c r="AI56" s="3" t="s">
        <v>281</v>
      </c>
      <c r="AJ56" s="3" t="s">
        <v>281</v>
      </c>
      <c r="AK56" s="3" t="s">
        <v>281</v>
      </c>
      <c r="AL56" s="3" t="s">
        <v>281</v>
      </c>
      <c r="AM56" s="3" t="s">
        <v>281</v>
      </c>
      <c r="AN56" s="3" t="s">
        <v>281</v>
      </c>
      <c r="AO56" s="3" t="s">
        <v>281</v>
      </c>
      <c r="AP56" s="3" t="s">
        <v>281</v>
      </c>
      <c r="AQ56" s="3" t="s">
        <v>281</v>
      </c>
      <c r="AR56" s="3" t="s">
        <v>281</v>
      </c>
      <c r="AS56" s="3" t="s">
        <v>281</v>
      </c>
      <c r="AT56" s="3" t="s">
        <v>281</v>
      </c>
      <c r="AU56" s="3" t="s">
        <v>281</v>
      </c>
      <c r="AV56" s="3" t="s">
        <v>281</v>
      </c>
      <c r="AW56" s="3" t="s">
        <v>281</v>
      </c>
      <c r="AX56" s="3" t="s">
        <v>281</v>
      </c>
      <c r="AY56" s="3" t="s">
        <v>281</v>
      </c>
      <c r="AZ56" s="3" t="s">
        <v>281</v>
      </c>
      <c r="BA56" s="3" t="s">
        <v>281</v>
      </c>
      <c r="BB56" s="98" t="s">
        <v>281</v>
      </c>
      <c r="BC56" s="98" t="s">
        <v>281</v>
      </c>
      <c r="BE56" s="81">
        <f t="shared" si="0"/>
        <v>0.43428028031946658</v>
      </c>
      <c r="BF56" s="62" t="s">
        <v>281</v>
      </c>
    </row>
    <row r="57" spans="1:58" x14ac:dyDescent="0.25">
      <c r="A57" s="54">
        <v>1889</v>
      </c>
      <c r="B57" s="62">
        <v>3.9500000000000006</v>
      </c>
      <c r="C57" s="62">
        <v>0.46209992019154034</v>
      </c>
      <c r="D57" s="62" t="s">
        <v>281</v>
      </c>
      <c r="E57" s="62" t="s">
        <v>281</v>
      </c>
      <c r="F57" s="62" t="s">
        <v>281</v>
      </c>
      <c r="G57" s="62">
        <v>4.28</v>
      </c>
      <c r="H57" s="62">
        <v>6.8</v>
      </c>
      <c r="I57" s="62" t="s">
        <v>281</v>
      </c>
      <c r="J57" s="62">
        <v>4.5</v>
      </c>
      <c r="K57" s="62" t="s">
        <v>281</v>
      </c>
      <c r="L57" s="62" t="s">
        <v>281</v>
      </c>
      <c r="M57" s="62" t="s">
        <v>281</v>
      </c>
      <c r="N57" s="62" t="s">
        <v>281</v>
      </c>
      <c r="O57" s="62" t="s">
        <v>281</v>
      </c>
      <c r="P57" s="62">
        <v>2.4900000000000002</v>
      </c>
      <c r="Q57" s="3" t="s">
        <v>281</v>
      </c>
      <c r="R57" s="3" t="s">
        <v>281</v>
      </c>
      <c r="S57" s="3" t="s">
        <v>281</v>
      </c>
      <c r="T57" s="3" t="s">
        <v>281</v>
      </c>
      <c r="U57" s="3" t="s">
        <v>281</v>
      </c>
      <c r="V57" s="3" t="s">
        <v>281</v>
      </c>
      <c r="W57" s="3" t="s">
        <v>281</v>
      </c>
      <c r="X57" s="3" t="s">
        <v>281</v>
      </c>
      <c r="Y57" s="3" t="s">
        <v>281</v>
      </c>
      <c r="Z57" s="3" t="s">
        <v>281</v>
      </c>
      <c r="AA57" s="62">
        <v>2.8575485714285715</v>
      </c>
      <c r="AB57" s="62">
        <v>2.1198296000000001</v>
      </c>
      <c r="AC57" s="3" t="s">
        <v>281</v>
      </c>
      <c r="AD57" s="62">
        <v>2.5</v>
      </c>
      <c r="AE57" s="3" t="s">
        <v>281</v>
      </c>
      <c r="AF57" s="3" t="s">
        <v>281</v>
      </c>
      <c r="AG57" s="3" t="s">
        <v>281</v>
      </c>
      <c r="AH57" s="3" t="s">
        <v>281</v>
      </c>
      <c r="AI57" s="3" t="s">
        <v>281</v>
      </c>
      <c r="AJ57" s="3" t="s">
        <v>281</v>
      </c>
      <c r="AK57" s="3" t="s">
        <v>281</v>
      </c>
      <c r="AL57" s="3" t="s">
        <v>281</v>
      </c>
      <c r="AM57" s="3" t="s">
        <v>281</v>
      </c>
      <c r="AN57" s="3" t="s">
        <v>281</v>
      </c>
      <c r="AO57" s="3" t="s">
        <v>281</v>
      </c>
      <c r="AP57" s="3" t="s">
        <v>281</v>
      </c>
      <c r="AQ57" s="3" t="s">
        <v>281</v>
      </c>
      <c r="AR57" s="3" t="s">
        <v>281</v>
      </c>
      <c r="AS57" s="3" t="s">
        <v>281</v>
      </c>
      <c r="AT57" s="3" t="s">
        <v>281</v>
      </c>
      <c r="AU57" s="3" t="s">
        <v>281</v>
      </c>
      <c r="AV57" s="3" t="s">
        <v>281</v>
      </c>
      <c r="AW57" s="3" t="s">
        <v>281</v>
      </c>
      <c r="AX57" s="3" t="s">
        <v>281</v>
      </c>
      <c r="AY57" s="3" t="s">
        <v>281</v>
      </c>
      <c r="AZ57" s="3" t="s">
        <v>281</v>
      </c>
      <c r="BA57" s="3" t="s">
        <v>281</v>
      </c>
      <c r="BB57" s="98" t="s">
        <v>281</v>
      </c>
      <c r="BC57" s="98" t="s">
        <v>281</v>
      </c>
      <c r="BE57" s="81">
        <f t="shared" si="0"/>
        <v>0.43452829855189579</v>
      </c>
      <c r="BF57" s="62" t="s">
        <v>281</v>
      </c>
    </row>
    <row r="58" spans="1:58" x14ac:dyDescent="0.25">
      <c r="A58" s="54">
        <v>1890</v>
      </c>
      <c r="B58" s="62">
        <v>4.34</v>
      </c>
      <c r="C58" s="62">
        <v>0.71204390876593582</v>
      </c>
      <c r="D58" s="62" t="s">
        <v>281</v>
      </c>
      <c r="E58" s="62" t="s">
        <v>281</v>
      </c>
      <c r="F58" s="62" t="s">
        <v>281</v>
      </c>
      <c r="G58" s="62">
        <v>4.6399999999999997</v>
      </c>
      <c r="H58" s="62">
        <v>6.8</v>
      </c>
      <c r="I58" s="62" t="s">
        <v>281</v>
      </c>
      <c r="J58" s="62">
        <v>4.7</v>
      </c>
      <c r="K58" s="62" t="s">
        <v>281</v>
      </c>
      <c r="L58" s="62" t="s">
        <v>281</v>
      </c>
      <c r="M58" s="62" t="s">
        <v>281</v>
      </c>
      <c r="N58" s="62" t="s">
        <v>281</v>
      </c>
      <c r="O58" s="62" t="s">
        <v>281</v>
      </c>
      <c r="P58" s="62">
        <v>2.64</v>
      </c>
      <c r="Q58" s="3" t="s">
        <v>281</v>
      </c>
      <c r="R58" s="3" t="s">
        <v>281</v>
      </c>
      <c r="S58" s="3" t="s">
        <v>281</v>
      </c>
      <c r="T58" s="3" t="s">
        <v>281</v>
      </c>
      <c r="U58" s="3" t="s">
        <v>281</v>
      </c>
      <c r="V58" s="3" t="s">
        <v>281</v>
      </c>
      <c r="W58" s="3" t="s">
        <v>281</v>
      </c>
      <c r="X58" s="3" t="s">
        <v>281</v>
      </c>
      <c r="Y58" s="3" t="s">
        <v>281</v>
      </c>
      <c r="Z58" s="3" t="s">
        <v>281</v>
      </c>
      <c r="AA58" s="62">
        <v>2.6285714285714286</v>
      </c>
      <c r="AB58" s="62">
        <v>2.4567310900000003</v>
      </c>
      <c r="AC58" s="3" t="s">
        <v>281</v>
      </c>
      <c r="AD58" s="62">
        <v>2.65</v>
      </c>
      <c r="AE58" s="3" t="s">
        <v>281</v>
      </c>
      <c r="AF58" s="3" t="s">
        <v>281</v>
      </c>
      <c r="AG58" s="3" t="s">
        <v>281</v>
      </c>
      <c r="AH58" s="3" t="s">
        <v>281</v>
      </c>
      <c r="AI58" s="3" t="s">
        <v>281</v>
      </c>
      <c r="AJ58" s="3" t="s">
        <v>281</v>
      </c>
      <c r="AK58" s="3" t="s">
        <v>281</v>
      </c>
      <c r="AL58" s="3" t="s">
        <v>281</v>
      </c>
      <c r="AM58" s="3" t="s">
        <v>281</v>
      </c>
      <c r="AN58" s="3" t="s">
        <v>281</v>
      </c>
      <c r="AO58" s="3" t="s">
        <v>281</v>
      </c>
      <c r="AP58" s="3" t="s">
        <v>281</v>
      </c>
      <c r="AQ58" s="3" t="s">
        <v>281</v>
      </c>
      <c r="AR58" s="3" t="s">
        <v>281</v>
      </c>
      <c r="AS58" s="3" t="s">
        <v>281</v>
      </c>
      <c r="AT58" s="3" t="s">
        <v>281</v>
      </c>
      <c r="AU58" s="3" t="s">
        <v>281</v>
      </c>
      <c r="AV58" s="3" t="s">
        <v>281</v>
      </c>
      <c r="AW58" s="3" t="s">
        <v>281</v>
      </c>
      <c r="AX58" s="3" t="s">
        <v>281</v>
      </c>
      <c r="AY58" s="3" t="s">
        <v>281</v>
      </c>
      <c r="AZ58" s="3" t="s">
        <v>281</v>
      </c>
      <c r="BA58" s="3" t="s">
        <v>281</v>
      </c>
      <c r="BB58" s="98" t="s">
        <v>281</v>
      </c>
      <c r="BC58" s="98" t="s">
        <v>281</v>
      </c>
      <c r="BE58" s="81">
        <f t="shared" si="0"/>
        <v>0.42827326443365143</v>
      </c>
      <c r="BF58" s="62" t="s">
        <v>281</v>
      </c>
    </row>
    <row r="59" spans="1:58" x14ac:dyDescent="0.25">
      <c r="A59" s="54">
        <v>1891</v>
      </c>
      <c r="B59" s="62">
        <v>4.3499999999999996</v>
      </c>
      <c r="C59" s="62">
        <v>0.71223326623049821</v>
      </c>
      <c r="D59" s="62" t="s">
        <v>281</v>
      </c>
      <c r="E59" s="62" t="s">
        <v>281</v>
      </c>
      <c r="F59" s="62" t="s">
        <v>281</v>
      </c>
      <c r="G59" s="62">
        <v>4.84</v>
      </c>
      <c r="H59" s="62">
        <v>7.2899999999999991</v>
      </c>
      <c r="I59" s="62" t="s">
        <v>281</v>
      </c>
      <c r="J59" s="62">
        <v>4.4000000000000004</v>
      </c>
      <c r="K59" s="62" t="s">
        <v>281</v>
      </c>
      <c r="L59" s="62" t="s">
        <v>281</v>
      </c>
      <c r="M59" s="62" t="s">
        <v>281</v>
      </c>
      <c r="N59" s="62" t="s">
        <v>281</v>
      </c>
      <c r="O59" s="62">
        <v>2.69</v>
      </c>
      <c r="P59" s="62">
        <v>2.67</v>
      </c>
      <c r="Q59" s="3" t="s">
        <v>281</v>
      </c>
      <c r="R59" s="3" t="s">
        <v>281</v>
      </c>
      <c r="S59" s="3" t="s">
        <v>281</v>
      </c>
      <c r="T59" s="3" t="s">
        <v>281</v>
      </c>
      <c r="U59" s="3" t="s">
        <v>281</v>
      </c>
      <c r="V59" s="3" t="s">
        <v>281</v>
      </c>
      <c r="W59" s="3" t="s">
        <v>281</v>
      </c>
      <c r="X59" s="3" t="s">
        <v>281</v>
      </c>
      <c r="Y59" s="3" t="s">
        <v>281</v>
      </c>
      <c r="Z59" s="3" t="s">
        <v>281</v>
      </c>
      <c r="AA59" s="62">
        <v>2.4000000000000004</v>
      </c>
      <c r="AB59" s="62">
        <v>2.4794435500000001</v>
      </c>
      <c r="AC59" s="3" t="s">
        <v>281</v>
      </c>
      <c r="AD59" s="62">
        <v>2.7</v>
      </c>
      <c r="AE59" s="3" t="s">
        <v>281</v>
      </c>
      <c r="AF59" s="3" t="s">
        <v>281</v>
      </c>
      <c r="AG59" s="3" t="s">
        <v>281</v>
      </c>
      <c r="AH59" s="3" t="s">
        <v>281</v>
      </c>
      <c r="AI59" s="3" t="s">
        <v>281</v>
      </c>
      <c r="AJ59" s="3" t="s">
        <v>281</v>
      </c>
      <c r="AK59" s="3" t="s">
        <v>281</v>
      </c>
      <c r="AL59" s="3" t="s">
        <v>281</v>
      </c>
      <c r="AM59" s="3" t="s">
        <v>281</v>
      </c>
      <c r="AN59" s="3" t="s">
        <v>281</v>
      </c>
      <c r="AO59" s="3" t="s">
        <v>281</v>
      </c>
      <c r="AP59" s="3" t="s">
        <v>281</v>
      </c>
      <c r="AQ59" s="3" t="s">
        <v>281</v>
      </c>
      <c r="AR59" s="3" t="s">
        <v>281</v>
      </c>
      <c r="AS59" s="3" t="s">
        <v>281</v>
      </c>
      <c r="AT59" s="3" t="s">
        <v>281</v>
      </c>
      <c r="AU59" s="3" t="s">
        <v>281</v>
      </c>
      <c r="AV59" s="3" t="s">
        <v>281</v>
      </c>
      <c r="AW59" s="3" t="s">
        <v>281</v>
      </c>
      <c r="AX59" s="3" t="s">
        <v>281</v>
      </c>
      <c r="AY59" s="3" t="s">
        <v>281</v>
      </c>
      <c r="AZ59" s="3" t="s">
        <v>281</v>
      </c>
      <c r="BA59" s="3" t="s">
        <v>281</v>
      </c>
      <c r="BB59" s="98" t="s">
        <v>281</v>
      </c>
      <c r="BC59" s="98" t="s">
        <v>281</v>
      </c>
      <c r="BE59" s="81">
        <f t="shared" si="0"/>
        <v>0.45153793269966713</v>
      </c>
      <c r="BF59" s="62" t="s">
        <v>281</v>
      </c>
    </row>
    <row r="60" spans="1:58" x14ac:dyDescent="0.25">
      <c r="A60" s="54">
        <v>1892</v>
      </c>
      <c r="B60" s="62">
        <v>4.5199999999999996</v>
      </c>
      <c r="C60" s="62">
        <v>0.74228994748687172</v>
      </c>
      <c r="D60" s="62" t="s">
        <v>281</v>
      </c>
      <c r="E60" s="62" t="s">
        <v>281</v>
      </c>
      <c r="F60" s="62" t="s">
        <v>281</v>
      </c>
      <c r="G60" s="62">
        <v>4.8</v>
      </c>
      <c r="H60" s="62">
        <v>7.2900000000000009</v>
      </c>
      <c r="I60" s="62" t="s">
        <v>281</v>
      </c>
      <c r="J60" s="62">
        <v>4.4000000000000004</v>
      </c>
      <c r="K60" s="62" t="s">
        <v>281</v>
      </c>
      <c r="L60" s="62" t="s">
        <v>281</v>
      </c>
      <c r="M60" s="62" t="s">
        <v>281</v>
      </c>
      <c r="N60" s="62" t="s">
        <v>281</v>
      </c>
      <c r="O60" s="62">
        <v>2.69</v>
      </c>
      <c r="P60" s="62">
        <v>2.67</v>
      </c>
      <c r="Q60" s="3" t="s">
        <v>281</v>
      </c>
      <c r="R60" s="3" t="s">
        <v>281</v>
      </c>
      <c r="S60" s="3" t="s">
        <v>281</v>
      </c>
      <c r="T60" s="3" t="s">
        <v>281</v>
      </c>
      <c r="U60" s="3" t="s">
        <v>281</v>
      </c>
      <c r="V60" s="3" t="s">
        <v>281</v>
      </c>
      <c r="W60" s="3" t="s">
        <v>281</v>
      </c>
      <c r="X60" s="3" t="s">
        <v>281</v>
      </c>
      <c r="Y60" s="3" t="s">
        <v>281</v>
      </c>
      <c r="Z60" s="3" t="s">
        <v>281</v>
      </c>
      <c r="AA60" s="62">
        <v>2.2285714285714286</v>
      </c>
      <c r="AB60" s="62">
        <v>2.5135122400000003</v>
      </c>
      <c r="AC60" s="3" t="s">
        <v>281</v>
      </c>
      <c r="AD60" s="62">
        <v>2.82</v>
      </c>
      <c r="AE60" s="3" t="s">
        <v>281</v>
      </c>
      <c r="AF60" s="3" t="s">
        <v>281</v>
      </c>
      <c r="AG60" s="3" t="s">
        <v>281</v>
      </c>
      <c r="AH60" s="3" t="s">
        <v>281</v>
      </c>
      <c r="AI60" s="3" t="s">
        <v>281</v>
      </c>
      <c r="AJ60" s="3" t="s">
        <v>281</v>
      </c>
      <c r="AK60" s="3" t="s">
        <v>281</v>
      </c>
      <c r="AL60" s="3" t="s">
        <v>281</v>
      </c>
      <c r="AM60" s="3" t="s">
        <v>281</v>
      </c>
      <c r="AN60" s="3" t="s">
        <v>281</v>
      </c>
      <c r="AO60" s="3" t="s">
        <v>281</v>
      </c>
      <c r="AP60" s="3" t="s">
        <v>281</v>
      </c>
      <c r="AQ60" s="3" t="s">
        <v>281</v>
      </c>
      <c r="AR60" s="3" t="s">
        <v>281</v>
      </c>
      <c r="AS60" s="3" t="s">
        <v>281</v>
      </c>
      <c r="AT60" s="3" t="s">
        <v>281</v>
      </c>
      <c r="AU60" s="3" t="s">
        <v>281</v>
      </c>
      <c r="AV60" s="3" t="s">
        <v>281</v>
      </c>
      <c r="AW60" s="3" t="s">
        <v>281</v>
      </c>
      <c r="AX60" s="3" t="s">
        <v>281</v>
      </c>
      <c r="AY60" s="3" t="s">
        <v>281</v>
      </c>
      <c r="AZ60" s="3" t="s">
        <v>281</v>
      </c>
      <c r="BA60" s="3" t="s">
        <v>281</v>
      </c>
      <c r="BB60" s="98" t="s">
        <v>281</v>
      </c>
      <c r="BC60" s="98" t="s">
        <v>281</v>
      </c>
      <c r="BE60" s="81">
        <f t="shared" si="0"/>
        <v>0.45148783131950737</v>
      </c>
      <c r="BF60" s="62" t="s">
        <v>281</v>
      </c>
    </row>
    <row r="61" spans="1:58" x14ac:dyDescent="0.25">
      <c r="A61" s="54">
        <v>1893</v>
      </c>
      <c r="B61" s="62">
        <v>4.28</v>
      </c>
      <c r="C61" s="62">
        <v>0.55194787039050608</v>
      </c>
      <c r="D61" s="62" t="s">
        <v>281</v>
      </c>
      <c r="E61" s="62" t="s">
        <v>281</v>
      </c>
      <c r="F61" s="62" t="s">
        <v>281</v>
      </c>
      <c r="G61" s="62">
        <v>4.76</v>
      </c>
      <c r="H61" s="62">
        <v>7.2899999999999991</v>
      </c>
      <c r="I61" s="62" t="s">
        <v>281</v>
      </c>
      <c r="J61" s="62">
        <v>4.5</v>
      </c>
      <c r="K61" s="62" t="s">
        <v>281</v>
      </c>
      <c r="L61" s="62" t="s">
        <v>281</v>
      </c>
      <c r="M61" s="62" t="s">
        <v>281</v>
      </c>
      <c r="N61" s="62" t="s">
        <v>281</v>
      </c>
      <c r="O61" s="62">
        <v>2.57</v>
      </c>
      <c r="P61" s="62">
        <v>2.54</v>
      </c>
      <c r="Q61" s="3" t="s">
        <v>281</v>
      </c>
      <c r="R61" s="3" t="s">
        <v>281</v>
      </c>
      <c r="S61" s="3" t="s">
        <v>281</v>
      </c>
      <c r="T61" s="3" t="s">
        <v>281</v>
      </c>
      <c r="U61" s="3" t="s">
        <v>281</v>
      </c>
      <c r="V61" s="3" t="s">
        <v>281</v>
      </c>
      <c r="W61" s="3" t="s">
        <v>281</v>
      </c>
      <c r="X61" s="3" t="s">
        <v>281</v>
      </c>
      <c r="Y61" s="3" t="s">
        <v>281</v>
      </c>
      <c r="Z61" s="3" t="s">
        <v>281</v>
      </c>
      <c r="AA61" s="62">
        <v>2.1142857142857148</v>
      </c>
      <c r="AB61" s="62">
        <v>2.2447481300000001</v>
      </c>
      <c r="AC61" s="3" t="s">
        <v>281</v>
      </c>
      <c r="AD61" s="62">
        <v>2.88</v>
      </c>
      <c r="AE61" s="3" t="s">
        <v>281</v>
      </c>
      <c r="AF61" s="3" t="s">
        <v>281</v>
      </c>
      <c r="AG61" s="3" t="s">
        <v>281</v>
      </c>
      <c r="AH61" s="3" t="s">
        <v>281</v>
      </c>
      <c r="AI61" s="3" t="s">
        <v>281</v>
      </c>
      <c r="AJ61" s="3" t="s">
        <v>281</v>
      </c>
      <c r="AK61" s="3" t="s">
        <v>281</v>
      </c>
      <c r="AL61" s="3" t="s">
        <v>281</v>
      </c>
      <c r="AM61" s="3" t="s">
        <v>281</v>
      </c>
      <c r="AN61" s="3" t="s">
        <v>281</v>
      </c>
      <c r="AO61" s="3" t="s">
        <v>281</v>
      </c>
      <c r="AP61" s="3" t="s">
        <v>281</v>
      </c>
      <c r="AQ61" s="3" t="s">
        <v>281</v>
      </c>
      <c r="AR61" s="3" t="s">
        <v>281</v>
      </c>
      <c r="AS61" s="3" t="s">
        <v>281</v>
      </c>
      <c r="AT61" s="3" t="s">
        <v>281</v>
      </c>
      <c r="AU61" s="3" t="s">
        <v>281</v>
      </c>
      <c r="AV61" s="3" t="s">
        <v>281</v>
      </c>
      <c r="AW61" s="3" t="s">
        <v>281</v>
      </c>
      <c r="AX61" s="3" t="s">
        <v>281</v>
      </c>
      <c r="AY61" s="3" t="s">
        <v>281</v>
      </c>
      <c r="AZ61" s="3" t="s">
        <v>281</v>
      </c>
      <c r="BA61" s="3" t="s">
        <v>281</v>
      </c>
      <c r="BB61" s="98" t="s">
        <v>281</v>
      </c>
      <c r="BC61" s="98" t="s">
        <v>281</v>
      </c>
      <c r="BE61" s="81">
        <f t="shared" si="0"/>
        <v>0.45792869878690462</v>
      </c>
      <c r="BF61" s="62" t="s">
        <v>281</v>
      </c>
    </row>
    <row r="62" spans="1:58" x14ac:dyDescent="0.25">
      <c r="A62" s="54">
        <v>1894</v>
      </c>
      <c r="B62" s="62">
        <v>4.01</v>
      </c>
      <c r="C62" s="62">
        <v>0.61180645957368052</v>
      </c>
      <c r="D62" s="62" t="s">
        <v>281</v>
      </c>
      <c r="E62" s="62" t="s">
        <v>281</v>
      </c>
      <c r="F62" s="62" t="s">
        <v>281</v>
      </c>
      <c r="G62" s="62">
        <v>4.71</v>
      </c>
      <c r="H62" s="62">
        <v>7.29</v>
      </c>
      <c r="I62" s="62" t="s">
        <v>281</v>
      </c>
      <c r="J62" s="62">
        <v>4.4000000000000004</v>
      </c>
      <c r="K62" s="62" t="s">
        <v>281</v>
      </c>
      <c r="L62" s="62" t="s">
        <v>281</v>
      </c>
      <c r="M62" s="62" t="s">
        <v>281</v>
      </c>
      <c r="N62" s="62" t="s">
        <v>281</v>
      </c>
      <c r="O62" s="62">
        <v>2.2200000000000002</v>
      </c>
      <c r="P62" s="62">
        <v>2.52</v>
      </c>
      <c r="Q62" s="3" t="s">
        <v>281</v>
      </c>
      <c r="R62" s="3" t="s">
        <v>281</v>
      </c>
      <c r="S62" s="3" t="s">
        <v>281</v>
      </c>
      <c r="T62" s="3" t="s">
        <v>281</v>
      </c>
      <c r="U62" s="3" t="s">
        <v>281</v>
      </c>
      <c r="V62" s="3" t="s">
        <v>281</v>
      </c>
      <c r="W62" s="3" t="s">
        <v>281</v>
      </c>
      <c r="X62" s="3" t="s">
        <v>281</v>
      </c>
      <c r="Y62" s="3" t="s">
        <v>281</v>
      </c>
      <c r="Z62" s="3" t="s">
        <v>281</v>
      </c>
      <c r="AA62" s="62">
        <v>2.0000000000000004</v>
      </c>
      <c r="AB62" s="62">
        <v>2.3999499399999999</v>
      </c>
      <c r="AC62" s="3" t="s">
        <v>281</v>
      </c>
      <c r="AD62" s="62">
        <v>2.54</v>
      </c>
      <c r="AE62" s="3" t="s">
        <v>281</v>
      </c>
      <c r="AF62" s="3" t="s">
        <v>281</v>
      </c>
      <c r="AG62" s="3" t="s">
        <v>281</v>
      </c>
      <c r="AH62" s="3" t="s">
        <v>281</v>
      </c>
      <c r="AI62" s="3" t="s">
        <v>281</v>
      </c>
      <c r="AJ62" s="3" t="s">
        <v>281</v>
      </c>
      <c r="AK62" s="3" t="s">
        <v>281</v>
      </c>
      <c r="AL62" s="3" t="s">
        <v>281</v>
      </c>
      <c r="AM62" s="3" t="s">
        <v>281</v>
      </c>
      <c r="AN62" s="3" t="s">
        <v>281</v>
      </c>
      <c r="AO62" s="3" t="s">
        <v>281</v>
      </c>
      <c r="AP62" s="3" t="s">
        <v>281</v>
      </c>
      <c r="AQ62" s="3" t="s">
        <v>281</v>
      </c>
      <c r="AR62" s="3" t="s">
        <v>281</v>
      </c>
      <c r="AS62" s="3" t="s">
        <v>281</v>
      </c>
      <c r="AT62" s="3" t="s">
        <v>281</v>
      </c>
      <c r="AU62" s="3" t="s">
        <v>281</v>
      </c>
      <c r="AV62" s="3" t="s">
        <v>281</v>
      </c>
      <c r="AW62" s="3" t="s">
        <v>281</v>
      </c>
      <c r="AX62" s="3" t="s">
        <v>281</v>
      </c>
      <c r="AY62" s="3" t="s">
        <v>281</v>
      </c>
      <c r="AZ62" s="3" t="s">
        <v>281</v>
      </c>
      <c r="BA62" s="3" t="s">
        <v>281</v>
      </c>
      <c r="BB62" s="98" t="s">
        <v>281</v>
      </c>
      <c r="BC62" s="98" t="s">
        <v>281</v>
      </c>
      <c r="BE62" s="81">
        <f t="shared" si="0"/>
        <v>0.46153487978304764</v>
      </c>
      <c r="BF62" s="62" t="s">
        <v>281</v>
      </c>
    </row>
    <row r="63" spans="1:58" x14ac:dyDescent="0.25">
      <c r="A63" s="54">
        <v>1895</v>
      </c>
      <c r="B63" s="62">
        <v>4.03</v>
      </c>
      <c r="C63" s="62">
        <v>0.491217185966634</v>
      </c>
      <c r="D63" s="62" t="s">
        <v>281</v>
      </c>
      <c r="E63" s="62" t="s">
        <v>281</v>
      </c>
      <c r="F63" s="62" t="s">
        <v>281</v>
      </c>
      <c r="G63" s="62">
        <v>5</v>
      </c>
      <c r="H63" s="62">
        <v>7.29</v>
      </c>
      <c r="I63" s="62" t="s">
        <v>281</v>
      </c>
      <c r="J63" s="62">
        <v>4.3</v>
      </c>
      <c r="K63" s="62" t="s">
        <v>281</v>
      </c>
      <c r="L63" s="62" t="s">
        <v>281</v>
      </c>
      <c r="M63" s="62" t="s">
        <v>281</v>
      </c>
      <c r="N63" s="62" t="s">
        <v>281</v>
      </c>
      <c r="O63" s="62">
        <v>2.2200000000000002</v>
      </c>
      <c r="P63" s="62">
        <v>2.59</v>
      </c>
      <c r="Q63" s="3" t="s">
        <v>281</v>
      </c>
      <c r="R63" s="3" t="s">
        <v>281</v>
      </c>
      <c r="S63" s="3" t="s">
        <v>281</v>
      </c>
      <c r="T63" s="3" t="s">
        <v>281</v>
      </c>
      <c r="U63" s="3" t="s">
        <v>281</v>
      </c>
      <c r="V63" s="3" t="s">
        <v>281</v>
      </c>
      <c r="W63" s="3" t="s">
        <v>281</v>
      </c>
      <c r="X63" s="3" t="s">
        <v>281</v>
      </c>
      <c r="Y63" s="3" t="s">
        <v>281</v>
      </c>
      <c r="Z63" s="3" t="s">
        <v>281</v>
      </c>
      <c r="AA63" s="62">
        <v>1.8963731428571429</v>
      </c>
      <c r="AB63" s="62">
        <v>2.4718727300000003</v>
      </c>
      <c r="AC63" s="3" t="s">
        <v>281</v>
      </c>
      <c r="AD63" s="62">
        <v>2.16</v>
      </c>
      <c r="AE63" s="3" t="s">
        <v>281</v>
      </c>
      <c r="AF63" s="3" t="s">
        <v>281</v>
      </c>
      <c r="AG63" s="3" t="s">
        <v>281</v>
      </c>
      <c r="AH63" s="3" t="s">
        <v>281</v>
      </c>
      <c r="AI63" s="3" t="s">
        <v>281</v>
      </c>
      <c r="AJ63" s="3" t="s">
        <v>281</v>
      </c>
      <c r="AK63" s="3" t="s">
        <v>281</v>
      </c>
      <c r="AL63" s="3" t="s">
        <v>281</v>
      </c>
      <c r="AM63" s="3" t="s">
        <v>281</v>
      </c>
      <c r="AN63" s="3" t="s">
        <v>281</v>
      </c>
      <c r="AO63" s="3" t="s">
        <v>281</v>
      </c>
      <c r="AP63" s="3" t="s">
        <v>281</v>
      </c>
      <c r="AQ63" s="3" t="s">
        <v>281</v>
      </c>
      <c r="AR63" s="3" t="s">
        <v>281</v>
      </c>
      <c r="AS63" s="3" t="s">
        <v>281</v>
      </c>
      <c r="AT63" s="3" t="s">
        <v>281</v>
      </c>
      <c r="AU63" s="3" t="s">
        <v>281</v>
      </c>
      <c r="AV63" s="3" t="s">
        <v>281</v>
      </c>
      <c r="AW63" s="3" t="s">
        <v>281</v>
      </c>
      <c r="AX63" s="3" t="s">
        <v>281</v>
      </c>
      <c r="AY63" s="3" t="s">
        <v>281</v>
      </c>
      <c r="AZ63" s="3" t="s">
        <v>281</v>
      </c>
      <c r="BA63" s="3" t="s">
        <v>281</v>
      </c>
      <c r="BB63" s="98" t="s">
        <v>281</v>
      </c>
      <c r="BC63" s="98" t="s">
        <v>281</v>
      </c>
      <c r="BE63" s="81">
        <f t="shared" si="0"/>
        <v>0.46669548767226415</v>
      </c>
      <c r="BF63" s="62" t="s">
        <v>281</v>
      </c>
    </row>
    <row r="64" spans="1:58" x14ac:dyDescent="0.25">
      <c r="A64" s="54">
        <v>1896</v>
      </c>
      <c r="B64" s="62">
        <v>4.13</v>
      </c>
      <c r="C64" s="62">
        <v>0.55156087885260918</v>
      </c>
      <c r="D64" s="62" t="s">
        <v>281</v>
      </c>
      <c r="E64" s="62" t="s">
        <v>281</v>
      </c>
      <c r="F64" s="62" t="s">
        <v>281</v>
      </c>
      <c r="G64" s="62">
        <v>3.5</v>
      </c>
      <c r="H64" s="62">
        <v>7.11</v>
      </c>
      <c r="I64" s="62" t="s">
        <v>281</v>
      </c>
      <c r="J64" s="62">
        <v>4.4000000000000004</v>
      </c>
      <c r="K64" s="62" t="s">
        <v>281</v>
      </c>
      <c r="L64" s="62" t="s">
        <v>281</v>
      </c>
      <c r="M64" s="62" t="s">
        <v>281</v>
      </c>
      <c r="N64" s="62" t="s">
        <v>281</v>
      </c>
      <c r="O64" s="62">
        <v>2.46</v>
      </c>
      <c r="P64" s="62">
        <v>2.64</v>
      </c>
      <c r="Q64" s="3" t="s">
        <v>281</v>
      </c>
      <c r="R64" s="3" t="s">
        <v>281</v>
      </c>
      <c r="S64" s="3" t="s">
        <v>281</v>
      </c>
      <c r="T64" s="3" t="s">
        <v>281</v>
      </c>
      <c r="U64" s="3" t="s">
        <v>281</v>
      </c>
      <c r="V64" s="3" t="s">
        <v>281</v>
      </c>
      <c r="W64" s="3" t="s">
        <v>281</v>
      </c>
      <c r="X64" s="3" t="s">
        <v>281</v>
      </c>
      <c r="Y64" s="3" t="s">
        <v>281</v>
      </c>
      <c r="Z64" s="3" t="s">
        <v>281</v>
      </c>
      <c r="AA64" s="62">
        <v>1.8963731428571431</v>
      </c>
      <c r="AB64" s="62">
        <v>2.5892204400000005</v>
      </c>
      <c r="AC64" s="3" t="s">
        <v>281</v>
      </c>
      <c r="AD64" s="62">
        <v>1.9099999999999997</v>
      </c>
      <c r="AE64" s="3" t="s">
        <v>281</v>
      </c>
      <c r="AF64" s="3" t="s">
        <v>281</v>
      </c>
      <c r="AG64" s="3" t="s">
        <v>281</v>
      </c>
      <c r="AH64" s="3" t="s">
        <v>281</v>
      </c>
      <c r="AI64" s="3" t="s">
        <v>281</v>
      </c>
      <c r="AJ64" s="3" t="s">
        <v>281</v>
      </c>
      <c r="AK64" s="3" t="s">
        <v>281</v>
      </c>
      <c r="AL64" s="3" t="s">
        <v>281</v>
      </c>
      <c r="AM64" s="3" t="s">
        <v>281</v>
      </c>
      <c r="AN64" s="3" t="s">
        <v>281</v>
      </c>
      <c r="AO64" s="3" t="s">
        <v>281</v>
      </c>
      <c r="AP64" s="3" t="s">
        <v>281</v>
      </c>
      <c r="AQ64" s="3" t="s">
        <v>281</v>
      </c>
      <c r="AR64" s="3" t="s">
        <v>281</v>
      </c>
      <c r="AS64" s="3" t="s">
        <v>281</v>
      </c>
      <c r="AT64" s="3" t="s">
        <v>281</v>
      </c>
      <c r="AU64" s="3" t="s">
        <v>281</v>
      </c>
      <c r="AV64" s="3" t="s">
        <v>281</v>
      </c>
      <c r="AW64" s="3" t="s">
        <v>281</v>
      </c>
      <c r="AX64" s="3" t="s">
        <v>281</v>
      </c>
      <c r="AY64" s="3" t="s">
        <v>281</v>
      </c>
      <c r="AZ64" s="3" t="s">
        <v>281</v>
      </c>
      <c r="BA64" s="3" t="s">
        <v>281</v>
      </c>
      <c r="BB64" s="98" t="s">
        <v>281</v>
      </c>
      <c r="BC64" s="98" t="s">
        <v>281</v>
      </c>
      <c r="BE64" s="81">
        <f t="shared" si="0"/>
        <v>0.46240024036298666</v>
      </c>
      <c r="BF64" s="62" t="s">
        <v>281</v>
      </c>
    </row>
    <row r="65" spans="1:58" x14ac:dyDescent="0.25">
      <c r="A65" s="54">
        <v>1897</v>
      </c>
      <c r="B65" s="62">
        <v>4.2300000000000004</v>
      </c>
      <c r="C65" s="62">
        <v>0.60223941738734632</v>
      </c>
      <c r="D65" s="62" t="s">
        <v>281</v>
      </c>
      <c r="E65" s="62" t="s">
        <v>281</v>
      </c>
      <c r="F65" s="62" t="s">
        <v>281</v>
      </c>
      <c r="G65" s="62">
        <v>4.4800000000000004</v>
      </c>
      <c r="H65" s="62">
        <v>7.11</v>
      </c>
      <c r="I65" s="62" t="s">
        <v>281</v>
      </c>
      <c r="J65" s="62">
        <v>4.3</v>
      </c>
      <c r="K65" s="62" t="s">
        <v>281</v>
      </c>
      <c r="L65" s="62" t="s">
        <v>281</v>
      </c>
      <c r="M65" s="62">
        <v>4.22</v>
      </c>
      <c r="N65" s="62" t="s">
        <v>281</v>
      </c>
      <c r="O65" s="62">
        <v>2.57</v>
      </c>
      <c r="P65" s="62">
        <v>2.67</v>
      </c>
      <c r="Q65" s="3" t="s">
        <v>281</v>
      </c>
      <c r="R65" s="3" t="s">
        <v>281</v>
      </c>
      <c r="S65" s="3" t="s">
        <v>281</v>
      </c>
      <c r="T65" s="3" t="s">
        <v>281</v>
      </c>
      <c r="U65" s="3" t="s">
        <v>281</v>
      </c>
      <c r="V65" s="3" t="s">
        <v>281</v>
      </c>
      <c r="W65" s="3" t="s">
        <v>281</v>
      </c>
      <c r="X65" s="3" t="s">
        <v>281</v>
      </c>
      <c r="Y65" s="3" t="s">
        <v>281</v>
      </c>
      <c r="Z65" s="3" t="s">
        <v>281</v>
      </c>
      <c r="AA65" s="62">
        <v>1.8444177142857145</v>
      </c>
      <c r="AB65" s="62">
        <v>2.7482076599999998</v>
      </c>
      <c r="AC65" s="3" t="s">
        <v>281</v>
      </c>
      <c r="AD65" s="62">
        <v>1.93</v>
      </c>
      <c r="AE65" s="3" t="s">
        <v>281</v>
      </c>
      <c r="AF65" s="3" t="s">
        <v>281</v>
      </c>
      <c r="AG65" s="3" t="s">
        <v>281</v>
      </c>
      <c r="AH65" s="3" t="s">
        <v>281</v>
      </c>
      <c r="AI65" s="3" t="s">
        <v>281</v>
      </c>
      <c r="AJ65" s="3" t="s">
        <v>281</v>
      </c>
      <c r="AK65" s="3" t="s">
        <v>281</v>
      </c>
      <c r="AL65" s="3" t="s">
        <v>281</v>
      </c>
      <c r="AM65" s="3" t="s">
        <v>281</v>
      </c>
      <c r="AN65" s="3" t="s">
        <v>281</v>
      </c>
      <c r="AO65" s="3" t="s">
        <v>281</v>
      </c>
      <c r="AP65" s="3" t="s">
        <v>281</v>
      </c>
      <c r="AQ65" s="3" t="s">
        <v>281</v>
      </c>
      <c r="AR65" s="3" t="s">
        <v>281</v>
      </c>
      <c r="AS65" s="3" t="s">
        <v>281</v>
      </c>
      <c r="AT65" s="3" t="s">
        <v>281</v>
      </c>
      <c r="AU65" s="3" t="s">
        <v>281</v>
      </c>
      <c r="AV65" s="3" t="s">
        <v>281</v>
      </c>
      <c r="AW65" s="3" t="s">
        <v>281</v>
      </c>
      <c r="AX65" s="3" t="s">
        <v>281</v>
      </c>
      <c r="AY65" s="3" t="s">
        <v>281</v>
      </c>
      <c r="AZ65" s="3" t="s">
        <v>281</v>
      </c>
      <c r="BA65" s="3" t="s">
        <v>281</v>
      </c>
      <c r="BB65" s="98" t="s">
        <v>281</v>
      </c>
      <c r="BC65" s="98" t="s">
        <v>281</v>
      </c>
      <c r="BE65" s="81">
        <f t="shared" si="0"/>
        <v>0.47050095073571674</v>
      </c>
      <c r="BF65" s="62" t="s">
        <v>281</v>
      </c>
    </row>
    <row r="66" spans="1:58" x14ac:dyDescent="0.25">
      <c r="A66" s="54">
        <v>1898</v>
      </c>
      <c r="B66" s="62">
        <v>4.6399999999999997</v>
      </c>
      <c r="C66" s="62">
        <v>0.55140813253012044</v>
      </c>
      <c r="D66" s="62" t="s">
        <v>281</v>
      </c>
      <c r="E66" s="62" t="s">
        <v>281</v>
      </c>
      <c r="F66" s="62" t="s">
        <v>281</v>
      </c>
      <c r="G66" s="62">
        <v>4.26</v>
      </c>
      <c r="H66" s="62">
        <v>7.11</v>
      </c>
      <c r="I66" s="62" t="s">
        <v>281</v>
      </c>
      <c r="J66" s="62">
        <v>4.2</v>
      </c>
      <c r="K66" s="62" t="s">
        <v>281</v>
      </c>
      <c r="L66" s="62" t="s">
        <v>281</v>
      </c>
      <c r="M66" s="62">
        <v>4.13</v>
      </c>
      <c r="N66" s="62" t="s">
        <v>281</v>
      </c>
      <c r="O66" s="62">
        <v>2.57</v>
      </c>
      <c r="P66" s="62">
        <v>2.7</v>
      </c>
      <c r="Q66" s="3" t="s">
        <v>281</v>
      </c>
      <c r="R66" s="3" t="s">
        <v>281</v>
      </c>
      <c r="S66" s="3" t="s">
        <v>281</v>
      </c>
      <c r="T66" s="3" t="s">
        <v>281</v>
      </c>
      <c r="U66" s="3" t="s">
        <v>281</v>
      </c>
      <c r="V66" s="3" t="s">
        <v>281</v>
      </c>
      <c r="W66" s="3" t="s">
        <v>281</v>
      </c>
      <c r="X66" s="3" t="s">
        <v>281</v>
      </c>
      <c r="Y66" s="3" t="s">
        <v>281</v>
      </c>
      <c r="Z66" s="3" t="s">
        <v>281</v>
      </c>
      <c r="AA66" s="62">
        <v>1.9223508571428574</v>
      </c>
      <c r="AB66" s="62">
        <v>2.7103535599999997</v>
      </c>
      <c r="AC66" s="3" t="s">
        <v>281</v>
      </c>
      <c r="AD66" s="62">
        <v>2.12</v>
      </c>
      <c r="AE66" s="3" t="s">
        <v>281</v>
      </c>
      <c r="AF66" s="3" t="s">
        <v>281</v>
      </c>
      <c r="AG66" s="3" t="s">
        <v>281</v>
      </c>
      <c r="AH66" s="3" t="s">
        <v>281</v>
      </c>
      <c r="AI66" s="3" t="s">
        <v>281</v>
      </c>
      <c r="AJ66" s="3" t="s">
        <v>281</v>
      </c>
      <c r="AK66" s="3" t="s">
        <v>281</v>
      </c>
      <c r="AL66" s="3" t="s">
        <v>281</v>
      </c>
      <c r="AM66" s="3" t="s">
        <v>281</v>
      </c>
      <c r="AN66" s="3" t="s">
        <v>281</v>
      </c>
      <c r="AO66" s="3" t="s">
        <v>281</v>
      </c>
      <c r="AP66" s="3" t="s">
        <v>281</v>
      </c>
      <c r="AQ66" s="3" t="s">
        <v>281</v>
      </c>
      <c r="AR66" s="3" t="s">
        <v>281</v>
      </c>
      <c r="AS66" s="3" t="s">
        <v>281</v>
      </c>
      <c r="AT66" s="3" t="s">
        <v>281</v>
      </c>
      <c r="AU66" s="3" t="s">
        <v>281</v>
      </c>
      <c r="AV66" s="3" t="s">
        <v>281</v>
      </c>
      <c r="AW66" s="3" t="s">
        <v>281</v>
      </c>
      <c r="AX66" s="3" t="s">
        <v>281</v>
      </c>
      <c r="AY66" s="3" t="s">
        <v>281</v>
      </c>
      <c r="AZ66" s="3" t="s">
        <v>281</v>
      </c>
      <c r="BA66" s="3" t="s">
        <v>281</v>
      </c>
      <c r="BB66" s="98" t="s">
        <v>281</v>
      </c>
      <c r="BC66" s="98" t="s">
        <v>281</v>
      </c>
      <c r="BE66" s="81">
        <f t="shared" si="0"/>
        <v>0.46925644823908608</v>
      </c>
      <c r="BF66" s="62" t="s">
        <v>281</v>
      </c>
    </row>
    <row r="67" spans="1:58" x14ac:dyDescent="0.25">
      <c r="A67" s="54">
        <v>1899</v>
      </c>
      <c r="B67" s="62">
        <v>4.51</v>
      </c>
      <c r="C67" s="62">
        <v>0.57201564326170995</v>
      </c>
      <c r="D67" s="62" t="s">
        <v>281</v>
      </c>
      <c r="E67" s="62" t="s">
        <v>281</v>
      </c>
      <c r="F67" s="62" t="s">
        <v>281</v>
      </c>
      <c r="G67" s="62">
        <v>4.2300000000000004</v>
      </c>
      <c r="H67" s="62">
        <v>7.1099999999999994</v>
      </c>
      <c r="I67" s="62" t="s">
        <v>281</v>
      </c>
      <c r="J67" s="62">
        <v>4.4000000000000004</v>
      </c>
      <c r="K67" s="62" t="s">
        <v>281</v>
      </c>
      <c r="L67" s="62" t="s">
        <v>281</v>
      </c>
      <c r="M67" s="62">
        <v>4.0199999999999996</v>
      </c>
      <c r="N67" s="62" t="s">
        <v>281</v>
      </c>
      <c r="O67" s="62">
        <v>2.46</v>
      </c>
      <c r="P67" s="62">
        <v>2.83</v>
      </c>
      <c r="Q67" s="3" t="s">
        <v>281</v>
      </c>
      <c r="R67" s="3" t="s">
        <v>281</v>
      </c>
      <c r="S67" s="3" t="s">
        <v>281</v>
      </c>
      <c r="T67" s="3" t="s">
        <v>281</v>
      </c>
      <c r="U67" s="3" t="s">
        <v>281</v>
      </c>
      <c r="V67" s="3" t="s">
        <v>281</v>
      </c>
      <c r="W67" s="3" t="s">
        <v>281</v>
      </c>
      <c r="X67" s="3" t="s">
        <v>281</v>
      </c>
      <c r="Y67" s="3" t="s">
        <v>281</v>
      </c>
      <c r="Z67" s="3" t="s">
        <v>281</v>
      </c>
      <c r="AA67" s="62">
        <v>1.9483285714285716</v>
      </c>
      <c r="AB67" s="62">
        <v>2.7179243799999999</v>
      </c>
      <c r="AC67" s="3" t="s">
        <v>281</v>
      </c>
      <c r="AD67" s="62">
        <v>2.23</v>
      </c>
      <c r="AE67" s="3" t="s">
        <v>281</v>
      </c>
      <c r="AF67" s="3" t="s">
        <v>281</v>
      </c>
      <c r="AG67" s="3" t="s">
        <v>281</v>
      </c>
      <c r="AH67" s="3" t="s">
        <v>281</v>
      </c>
      <c r="AI67" s="3" t="s">
        <v>281</v>
      </c>
      <c r="AJ67" s="3" t="s">
        <v>281</v>
      </c>
      <c r="AK67" s="3" t="s">
        <v>281</v>
      </c>
      <c r="AL67" s="3" t="s">
        <v>281</v>
      </c>
      <c r="AM67" s="3" t="s">
        <v>281</v>
      </c>
      <c r="AN67" s="3" t="s">
        <v>281</v>
      </c>
      <c r="AO67" s="3" t="s">
        <v>281</v>
      </c>
      <c r="AP67" s="3" t="s">
        <v>281</v>
      </c>
      <c r="AQ67" s="3" t="s">
        <v>281</v>
      </c>
      <c r="AR67" s="3" t="s">
        <v>281</v>
      </c>
      <c r="AS67" s="3" t="s">
        <v>281</v>
      </c>
      <c r="AT67" s="3" t="s">
        <v>281</v>
      </c>
      <c r="AU67" s="3" t="s">
        <v>281</v>
      </c>
      <c r="AV67" s="3" t="s">
        <v>281</v>
      </c>
      <c r="AW67" s="3" t="s">
        <v>281</v>
      </c>
      <c r="AX67" s="3" t="s">
        <v>281</v>
      </c>
      <c r="AY67" s="3" t="s">
        <v>281</v>
      </c>
      <c r="AZ67" s="3" t="s">
        <v>281</v>
      </c>
      <c r="BA67" s="3" t="s">
        <v>281</v>
      </c>
      <c r="BB67" s="98" t="s">
        <v>281</v>
      </c>
      <c r="BC67" s="98" t="s">
        <v>281</v>
      </c>
      <c r="BE67" s="81">
        <f t="shared" si="0"/>
        <v>0.46786224043405733</v>
      </c>
      <c r="BF67" s="62" t="s">
        <v>281</v>
      </c>
    </row>
    <row r="68" spans="1:58" x14ac:dyDescent="0.25">
      <c r="A68" s="54">
        <v>1900</v>
      </c>
      <c r="B68" s="62">
        <v>4.58</v>
      </c>
      <c r="C68" s="62">
        <v>0.62123612557655106</v>
      </c>
      <c r="D68" s="62" t="s">
        <v>281</v>
      </c>
      <c r="E68" s="62" t="s">
        <v>281</v>
      </c>
      <c r="F68" s="62" t="s">
        <v>281</v>
      </c>
      <c r="G68" s="62">
        <v>4.72</v>
      </c>
      <c r="H68" s="62">
        <v>7.1099999999999994</v>
      </c>
      <c r="I68" s="62" t="s">
        <v>281</v>
      </c>
      <c r="J68" s="62">
        <v>4.4000000000000004</v>
      </c>
      <c r="K68" s="62" t="s">
        <v>281</v>
      </c>
      <c r="L68" s="62" t="s">
        <v>281</v>
      </c>
      <c r="M68" s="62">
        <v>4.1100000000000003</v>
      </c>
      <c r="N68" s="62" t="s">
        <v>281</v>
      </c>
      <c r="O68" s="62">
        <v>1.99</v>
      </c>
      <c r="P68" s="62">
        <v>2.88</v>
      </c>
      <c r="Q68" s="3" t="s">
        <v>281</v>
      </c>
      <c r="R68" s="3" t="s">
        <v>281</v>
      </c>
      <c r="S68" s="3" t="s">
        <v>281</v>
      </c>
      <c r="T68" s="3" t="s">
        <v>281</v>
      </c>
      <c r="U68" s="3" t="s">
        <v>281</v>
      </c>
      <c r="V68" s="3" t="s">
        <v>281</v>
      </c>
      <c r="W68" s="3" t="s">
        <v>281</v>
      </c>
      <c r="X68" s="3" t="s">
        <v>281</v>
      </c>
      <c r="Y68" s="3" t="s">
        <v>281</v>
      </c>
      <c r="Z68" s="3" t="s">
        <v>281</v>
      </c>
      <c r="AA68" s="62">
        <v>2.1301725714285715</v>
      </c>
      <c r="AB68" s="62">
        <v>2.7595638900000004</v>
      </c>
      <c r="AC68" s="3" t="s">
        <v>281</v>
      </c>
      <c r="AD68" s="62">
        <v>2.46</v>
      </c>
      <c r="AE68" s="3" t="s">
        <v>281</v>
      </c>
      <c r="AF68" s="3" t="s">
        <v>281</v>
      </c>
      <c r="AG68" s="3" t="s">
        <v>281</v>
      </c>
      <c r="AH68" s="3" t="s">
        <v>281</v>
      </c>
      <c r="AI68" s="3" t="s">
        <v>281</v>
      </c>
      <c r="AJ68" s="3" t="s">
        <v>281</v>
      </c>
      <c r="AK68" s="3" t="s">
        <v>281</v>
      </c>
      <c r="AL68" s="3" t="s">
        <v>281</v>
      </c>
      <c r="AM68" s="3" t="s">
        <v>281</v>
      </c>
      <c r="AN68" s="3" t="s">
        <v>281</v>
      </c>
      <c r="AO68" s="3" t="s">
        <v>281</v>
      </c>
      <c r="AP68" s="3" t="s">
        <v>281</v>
      </c>
      <c r="AQ68" s="3" t="s">
        <v>281</v>
      </c>
      <c r="AR68" s="3" t="s">
        <v>281</v>
      </c>
      <c r="AS68" s="3" t="s">
        <v>281</v>
      </c>
      <c r="AT68" s="3" t="s">
        <v>281</v>
      </c>
      <c r="AU68" s="3" t="s">
        <v>281</v>
      </c>
      <c r="AV68" s="3" t="s">
        <v>281</v>
      </c>
      <c r="AW68" s="3" t="s">
        <v>281</v>
      </c>
      <c r="AX68" s="3" t="s">
        <v>281</v>
      </c>
      <c r="AY68" s="3" t="s">
        <v>281</v>
      </c>
      <c r="AZ68" s="3" t="s">
        <v>281</v>
      </c>
      <c r="BA68" s="3" t="s">
        <v>281</v>
      </c>
      <c r="BB68" s="98" t="s">
        <v>281</v>
      </c>
      <c r="BC68" s="98" t="s">
        <v>281</v>
      </c>
      <c r="BE68" s="81">
        <f t="shared" ref="BE68:BE131" si="1">IFERROR((STDEVA(B68:BB68))/(AVERAGE(B68:BB68)),"")</f>
        <v>0.46762816261638523</v>
      </c>
      <c r="BF68" s="62" t="s">
        <v>281</v>
      </c>
    </row>
    <row r="69" spans="1:58" x14ac:dyDescent="0.25">
      <c r="A69" s="54">
        <v>1901</v>
      </c>
      <c r="B69" s="62">
        <v>3.46</v>
      </c>
      <c r="C69" s="62">
        <v>0.61249503541895145</v>
      </c>
      <c r="D69" s="62" t="s">
        <v>281</v>
      </c>
      <c r="E69" s="62" t="s">
        <v>281</v>
      </c>
      <c r="F69" s="62" t="s">
        <v>281</v>
      </c>
      <c r="G69" s="62">
        <v>4.92</v>
      </c>
      <c r="H69" s="62">
        <v>7.0199999999999987</v>
      </c>
      <c r="I69" s="62" t="s">
        <v>281</v>
      </c>
      <c r="J69" s="62">
        <v>4.3</v>
      </c>
      <c r="K69" s="62" t="s">
        <v>281</v>
      </c>
      <c r="L69" s="62" t="s">
        <v>281</v>
      </c>
      <c r="M69" s="62">
        <v>4.07</v>
      </c>
      <c r="N69" s="62" t="s">
        <v>281</v>
      </c>
      <c r="O69" s="62">
        <v>1.75</v>
      </c>
      <c r="P69" s="62">
        <v>2.86</v>
      </c>
      <c r="Q69" s="3" t="s">
        <v>281</v>
      </c>
      <c r="R69" s="3" t="s">
        <v>281</v>
      </c>
      <c r="S69" s="3" t="s">
        <v>281</v>
      </c>
      <c r="T69" s="3" t="s">
        <v>281</v>
      </c>
      <c r="U69" s="3" t="s">
        <v>281</v>
      </c>
      <c r="V69" s="3" t="s">
        <v>281</v>
      </c>
      <c r="W69" s="3" t="s">
        <v>281</v>
      </c>
      <c r="X69" s="3" t="s">
        <v>281</v>
      </c>
      <c r="Y69" s="3" t="s">
        <v>281</v>
      </c>
      <c r="Z69" s="3" t="s">
        <v>281</v>
      </c>
      <c r="AA69" s="62">
        <v>2.3379942857142857</v>
      </c>
      <c r="AB69" s="62">
        <v>2.6308599500000005</v>
      </c>
      <c r="AC69" s="3" t="s">
        <v>281</v>
      </c>
      <c r="AD69" s="62">
        <v>2.48</v>
      </c>
      <c r="AE69" s="3" t="s">
        <v>281</v>
      </c>
      <c r="AF69" s="3" t="s">
        <v>281</v>
      </c>
      <c r="AG69" s="3" t="s">
        <v>281</v>
      </c>
      <c r="AH69" s="3" t="s">
        <v>281</v>
      </c>
      <c r="AI69" s="3" t="s">
        <v>281</v>
      </c>
      <c r="AJ69" s="3" t="s">
        <v>281</v>
      </c>
      <c r="AK69" s="3" t="s">
        <v>281</v>
      </c>
      <c r="AL69" s="3" t="s">
        <v>281</v>
      </c>
      <c r="AM69" s="3" t="s">
        <v>281</v>
      </c>
      <c r="AN69" s="3" t="s">
        <v>281</v>
      </c>
      <c r="AO69" s="3" t="s">
        <v>281</v>
      </c>
      <c r="AP69" s="3" t="s">
        <v>281</v>
      </c>
      <c r="AQ69" s="3" t="s">
        <v>281</v>
      </c>
      <c r="AR69" s="3" t="s">
        <v>281</v>
      </c>
      <c r="AS69" s="3" t="s">
        <v>281</v>
      </c>
      <c r="AT69" s="3" t="s">
        <v>281</v>
      </c>
      <c r="AU69" s="3" t="s">
        <v>281</v>
      </c>
      <c r="AV69" s="3" t="s">
        <v>281</v>
      </c>
      <c r="AW69" s="3" t="s">
        <v>281</v>
      </c>
      <c r="AX69" s="3" t="s">
        <v>281</v>
      </c>
      <c r="AY69" s="3" t="s">
        <v>281</v>
      </c>
      <c r="AZ69" s="3" t="s">
        <v>281</v>
      </c>
      <c r="BA69" s="3" t="s">
        <v>281</v>
      </c>
      <c r="BB69" s="98" t="s">
        <v>281</v>
      </c>
      <c r="BC69" s="98" t="s">
        <v>281</v>
      </c>
      <c r="BE69" s="81">
        <f t="shared" si="1"/>
        <v>0.46915140801035465</v>
      </c>
      <c r="BF69" s="62" t="s">
        <v>281</v>
      </c>
    </row>
    <row r="70" spans="1:58" x14ac:dyDescent="0.25">
      <c r="A70" s="54">
        <v>1902</v>
      </c>
      <c r="B70" s="62">
        <v>3.23</v>
      </c>
      <c r="C70" s="62">
        <v>0.62275231515507856</v>
      </c>
      <c r="D70" s="62" t="s">
        <v>281</v>
      </c>
      <c r="E70" s="62" t="s">
        <v>281</v>
      </c>
      <c r="F70" s="62" t="s">
        <v>281</v>
      </c>
      <c r="G70" s="62">
        <v>4.17</v>
      </c>
      <c r="H70" s="62">
        <v>7.1</v>
      </c>
      <c r="I70" s="62" t="s">
        <v>281</v>
      </c>
      <c r="J70" s="62">
        <v>4.2</v>
      </c>
      <c r="K70" s="62" t="s">
        <v>281</v>
      </c>
      <c r="L70" s="62" t="s">
        <v>281</v>
      </c>
      <c r="M70" s="62">
        <v>3.99</v>
      </c>
      <c r="N70" s="62" t="s">
        <v>281</v>
      </c>
      <c r="O70" s="62">
        <v>1.75</v>
      </c>
      <c r="P70" s="62">
        <v>2.62</v>
      </c>
      <c r="Q70" s="3" t="s">
        <v>281</v>
      </c>
      <c r="R70" s="3" t="s">
        <v>281</v>
      </c>
      <c r="S70" s="3" t="s">
        <v>281</v>
      </c>
      <c r="T70" s="3" t="s">
        <v>281</v>
      </c>
      <c r="U70" s="3" t="s">
        <v>281</v>
      </c>
      <c r="V70" s="3" t="s">
        <v>281</v>
      </c>
      <c r="W70" s="3" t="s">
        <v>281</v>
      </c>
      <c r="X70" s="3" t="s">
        <v>281</v>
      </c>
      <c r="Y70" s="3" t="s">
        <v>281</v>
      </c>
      <c r="Z70" s="3" t="s">
        <v>281</v>
      </c>
      <c r="AA70" s="62">
        <v>2.3379942857142861</v>
      </c>
      <c r="AB70" s="62">
        <v>2.7784909400000002</v>
      </c>
      <c r="AC70" s="3" t="s">
        <v>281</v>
      </c>
      <c r="AD70" s="62">
        <v>2.5299999999999998</v>
      </c>
      <c r="AE70" s="3" t="s">
        <v>281</v>
      </c>
      <c r="AF70" s="3" t="s">
        <v>281</v>
      </c>
      <c r="AG70" s="3" t="s">
        <v>281</v>
      </c>
      <c r="AH70" s="3" t="s">
        <v>281</v>
      </c>
      <c r="AI70" s="3" t="s">
        <v>281</v>
      </c>
      <c r="AJ70" s="3" t="s">
        <v>281</v>
      </c>
      <c r="AK70" s="3" t="s">
        <v>281</v>
      </c>
      <c r="AL70" s="3" t="s">
        <v>281</v>
      </c>
      <c r="AM70" s="3" t="s">
        <v>281</v>
      </c>
      <c r="AN70" s="3" t="s">
        <v>281</v>
      </c>
      <c r="AO70" s="3" t="s">
        <v>281</v>
      </c>
      <c r="AP70" s="3" t="s">
        <v>281</v>
      </c>
      <c r="AQ70" s="3" t="s">
        <v>281</v>
      </c>
      <c r="AR70" s="3" t="s">
        <v>281</v>
      </c>
      <c r="AS70" s="3" t="s">
        <v>281</v>
      </c>
      <c r="AT70" s="3" t="s">
        <v>281</v>
      </c>
      <c r="AU70" s="3" t="s">
        <v>281</v>
      </c>
      <c r="AV70" s="3" t="s">
        <v>281</v>
      </c>
      <c r="AW70" s="3" t="s">
        <v>281</v>
      </c>
      <c r="AX70" s="3" t="s">
        <v>281</v>
      </c>
      <c r="AY70" s="3" t="s">
        <v>281</v>
      </c>
      <c r="AZ70" s="3" t="s">
        <v>281</v>
      </c>
      <c r="BA70" s="3" t="s">
        <v>281</v>
      </c>
      <c r="BB70" s="98" t="s">
        <v>281</v>
      </c>
      <c r="BC70" s="98" t="s">
        <v>281</v>
      </c>
      <c r="BE70" s="81">
        <f t="shared" si="1"/>
        <v>0.46931231387485195</v>
      </c>
      <c r="BF70" s="62" t="s">
        <v>281</v>
      </c>
    </row>
    <row r="71" spans="1:58" x14ac:dyDescent="0.25">
      <c r="A71" s="54">
        <v>1903</v>
      </c>
      <c r="B71" s="62">
        <v>3.5</v>
      </c>
      <c r="C71" s="62">
        <v>0.64223802307961309</v>
      </c>
      <c r="D71" s="62" t="s">
        <v>281</v>
      </c>
      <c r="E71" s="62" t="s">
        <v>281</v>
      </c>
      <c r="F71" s="62" t="s">
        <v>281</v>
      </c>
      <c r="G71" s="62">
        <v>2.65</v>
      </c>
      <c r="H71" s="62">
        <v>6.6</v>
      </c>
      <c r="I71" s="62" t="s">
        <v>281</v>
      </c>
      <c r="J71" s="62">
        <v>4</v>
      </c>
      <c r="K71" s="62" t="s">
        <v>281</v>
      </c>
      <c r="L71" s="62" t="s">
        <v>281</v>
      </c>
      <c r="M71" s="62">
        <v>3.91</v>
      </c>
      <c r="N71" s="62" t="s">
        <v>281</v>
      </c>
      <c r="O71" s="62">
        <v>1.99</v>
      </c>
      <c r="P71" s="62">
        <v>2.7</v>
      </c>
      <c r="Q71" s="3" t="s">
        <v>281</v>
      </c>
      <c r="R71" s="3" t="s">
        <v>281</v>
      </c>
      <c r="S71" s="3" t="s">
        <v>281</v>
      </c>
      <c r="T71" s="3" t="s">
        <v>281</v>
      </c>
      <c r="U71" s="3" t="s">
        <v>281</v>
      </c>
      <c r="V71" s="3" t="s">
        <v>281</v>
      </c>
      <c r="W71" s="3" t="s">
        <v>281</v>
      </c>
      <c r="X71" s="3" t="s">
        <v>281</v>
      </c>
      <c r="Y71" s="3" t="s">
        <v>281</v>
      </c>
      <c r="Z71" s="3" t="s">
        <v>281</v>
      </c>
      <c r="AA71" s="62">
        <v>2.0522394285714287</v>
      </c>
      <c r="AB71" s="62">
        <v>2.8996240600000003</v>
      </c>
      <c r="AC71" s="3" t="s">
        <v>281</v>
      </c>
      <c r="AD71" s="62">
        <v>2.7</v>
      </c>
      <c r="AE71" s="3" t="s">
        <v>281</v>
      </c>
      <c r="AF71" s="3" t="s">
        <v>281</v>
      </c>
      <c r="AG71" s="3" t="s">
        <v>281</v>
      </c>
      <c r="AH71" s="3" t="s">
        <v>281</v>
      </c>
      <c r="AI71" s="3" t="s">
        <v>281</v>
      </c>
      <c r="AJ71" s="3" t="s">
        <v>281</v>
      </c>
      <c r="AK71" s="3" t="s">
        <v>281</v>
      </c>
      <c r="AL71" s="3" t="s">
        <v>281</v>
      </c>
      <c r="AM71" s="3" t="s">
        <v>281</v>
      </c>
      <c r="AN71" s="3" t="s">
        <v>281</v>
      </c>
      <c r="AO71" s="3" t="s">
        <v>281</v>
      </c>
      <c r="AP71" s="3" t="s">
        <v>281</v>
      </c>
      <c r="AQ71" s="3" t="s">
        <v>281</v>
      </c>
      <c r="AR71" s="3" t="s">
        <v>281</v>
      </c>
      <c r="AS71" s="3" t="s">
        <v>281</v>
      </c>
      <c r="AT71" s="3" t="s">
        <v>281</v>
      </c>
      <c r="AU71" s="3" t="s">
        <v>281</v>
      </c>
      <c r="AV71" s="3" t="s">
        <v>281</v>
      </c>
      <c r="AW71" s="3" t="s">
        <v>281</v>
      </c>
      <c r="AX71" s="3" t="s">
        <v>281</v>
      </c>
      <c r="AY71" s="3" t="s">
        <v>281</v>
      </c>
      <c r="AZ71" s="3" t="s">
        <v>281</v>
      </c>
      <c r="BA71" s="3" t="s">
        <v>281</v>
      </c>
      <c r="BB71" s="98" t="s">
        <v>281</v>
      </c>
      <c r="BC71" s="98" t="s">
        <v>281</v>
      </c>
      <c r="BE71" s="81">
        <f t="shared" si="1"/>
        <v>0.46312509727951046</v>
      </c>
      <c r="BF71" s="62" t="s">
        <v>281</v>
      </c>
    </row>
    <row r="72" spans="1:58" x14ac:dyDescent="0.25">
      <c r="A72" s="54">
        <v>1904</v>
      </c>
      <c r="B72" s="62">
        <v>3.86</v>
      </c>
      <c r="C72" s="62">
        <v>0.72333381565620025</v>
      </c>
      <c r="D72" s="62" t="s">
        <v>281</v>
      </c>
      <c r="E72" s="62" t="s">
        <v>281</v>
      </c>
      <c r="F72" s="62" t="s">
        <v>281</v>
      </c>
      <c r="G72" s="62">
        <v>2.92</v>
      </c>
      <c r="H72" s="62">
        <v>6.45</v>
      </c>
      <c r="I72" s="62" t="s">
        <v>281</v>
      </c>
      <c r="J72" s="62">
        <v>4</v>
      </c>
      <c r="K72" s="62" t="s">
        <v>281</v>
      </c>
      <c r="L72" s="62" t="s">
        <v>281</v>
      </c>
      <c r="M72" s="62">
        <v>3.8</v>
      </c>
      <c r="N72" s="62" t="s">
        <v>281</v>
      </c>
      <c r="O72" s="62">
        <v>2.11</v>
      </c>
      <c r="P72" s="62">
        <v>2.59</v>
      </c>
      <c r="Q72" s="3" t="s">
        <v>281</v>
      </c>
      <c r="R72" s="3" t="s">
        <v>281</v>
      </c>
      <c r="S72" s="3" t="s">
        <v>281</v>
      </c>
      <c r="T72" s="3" t="s">
        <v>281</v>
      </c>
      <c r="U72" s="3" t="s">
        <v>281</v>
      </c>
      <c r="V72" s="3" t="s">
        <v>281</v>
      </c>
      <c r="W72" s="3" t="s">
        <v>281</v>
      </c>
      <c r="X72" s="3" t="s">
        <v>281</v>
      </c>
      <c r="Y72" s="3" t="s">
        <v>281</v>
      </c>
      <c r="Z72" s="3" t="s">
        <v>281</v>
      </c>
      <c r="AA72" s="62">
        <v>2.0262617142857144</v>
      </c>
      <c r="AB72" s="62">
        <v>2.86555537</v>
      </c>
      <c r="AC72" s="3" t="s">
        <v>281</v>
      </c>
      <c r="AD72" s="62">
        <v>2.74</v>
      </c>
      <c r="AE72" s="3" t="s">
        <v>281</v>
      </c>
      <c r="AF72" s="3" t="s">
        <v>281</v>
      </c>
      <c r="AG72" s="3" t="s">
        <v>281</v>
      </c>
      <c r="AH72" s="3" t="s">
        <v>281</v>
      </c>
      <c r="AI72" s="3" t="s">
        <v>281</v>
      </c>
      <c r="AJ72" s="3" t="s">
        <v>281</v>
      </c>
      <c r="AK72" s="3" t="s">
        <v>281</v>
      </c>
      <c r="AL72" s="3" t="s">
        <v>281</v>
      </c>
      <c r="AM72" s="3" t="s">
        <v>281</v>
      </c>
      <c r="AN72" s="3" t="s">
        <v>281</v>
      </c>
      <c r="AO72" s="3" t="s">
        <v>281</v>
      </c>
      <c r="AP72" s="3" t="s">
        <v>281</v>
      </c>
      <c r="AQ72" s="3" t="s">
        <v>281</v>
      </c>
      <c r="AR72" s="3" t="s">
        <v>281</v>
      </c>
      <c r="AS72" s="3" t="s">
        <v>281</v>
      </c>
      <c r="AT72" s="3" t="s">
        <v>281</v>
      </c>
      <c r="AU72" s="3" t="s">
        <v>281</v>
      </c>
      <c r="AV72" s="3" t="s">
        <v>281</v>
      </c>
      <c r="AW72" s="3" t="s">
        <v>281</v>
      </c>
      <c r="AX72" s="3" t="s">
        <v>281</v>
      </c>
      <c r="AY72" s="3" t="s">
        <v>281</v>
      </c>
      <c r="AZ72" s="3" t="s">
        <v>281</v>
      </c>
      <c r="BA72" s="3" t="s">
        <v>281</v>
      </c>
      <c r="BB72" s="98" t="s">
        <v>281</v>
      </c>
      <c r="BC72" s="98" t="s">
        <v>281</v>
      </c>
      <c r="BE72" s="81">
        <f t="shared" si="1"/>
        <v>0.45870779007985213</v>
      </c>
      <c r="BF72" s="62" t="s">
        <v>281</v>
      </c>
    </row>
    <row r="73" spans="1:58" x14ac:dyDescent="0.25">
      <c r="A73" s="54">
        <v>1905</v>
      </c>
      <c r="B73" s="62">
        <v>3.5199999999999996</v>
      </c>
      <c r="C73" s="62">
        <v>0.77300272401433701</v>
      </c>
      <c r="D73" s="62" t="s">
        <v>281</v>
      </c>
      <c r="E73" s="62" t="s">
        <v>281</v>
      </c>
      <c r="F73" s="62" t="s">
        <v>281</v>
      </c>
      <c r="G73" s="62">
        <v>2.83</v>
      </c>
      <c r="H73" s="62">
        <v>6.339999999999999</v>
      </c>
      <c r="I73" s="62" t="s">
        <v>281</v>
      </c>
      <c r="J73" s="62">
        <v>3.7</v>
      </c>
      <c r="K73" s="62" t="s">
        <v>281</v>
      </c>
      <c r="L73" s="62" t="s">
        <v>281</v>
      </c>
      <c r="M73" s="62">
        <v>3.69</v>
      </c>
      <c r="N73" s="62" t="s">
        <v>281</v>
      </c>
      <c r="O73" s="62">
        <v>1.87</v>
      </c>
      <c r="P73" s="62">
        <v>2.44</v>
      </c>
      <c r="Q73" s="3" t="s">
        <v>281</v>
      </c>
      <c r="R73" s="3" t="s">
        <v>281</v>
      </c>
      <c r="S73" s="3" t="s">
        <v>281</v>
      </c>
      <c r="T73" s="3" t="s">
        <v>281</v>
      </c>
      <c r="U73" s="3" t="s">
        <v>281</v>
      </c>
      <c r="V73" s="3" t="s">
        <v>281</v>
      </c>
      <c r="W73" s="3" t="s">
        <v>281</v>
      </c>
      <c r="X73" s="3" t="s">
        <v>281</v>
      </c>
      <c r="Y73" s="3" t="s">
        <v>281</v>
      </c>
      <c r="Z73" s="3" t="s">
        <v>281</v>
      </c>
      <c r="AA73" s="62">
        <v>2.0002840000000002</v>
      </c>
      <c r="AB73" s="62">
        <v>2.6687140500000002</v>
      </c>
      <c r="AC73" s="3" t="s">
        <v>281</v>
      </c>
      <c r="AD73" s="62">
        <v>2.68</v>
      </c>
      <c r="AE73" s="3" t="s">
        <v>281</v>
      </c>
      <c r="AF73" s="3" t="s">
        <v>281</v>
      </c>
      <c r="AG73" s="3" t="s">
        <v>281</v>
      </c>
      <c r="AH73" s="3" t="s">
        <v>281</v>
      </c>
      <c r="AI73" s="3" t="s">
        <v>281</v>
      </c>
      <c r="AJ73" s="3" t="s">
        <v>281</v>
      </c>
      <c r="AK73" s="3" t="s">
        <v>281</v>
      </c>
      <c r="AL73" s="3" t="s">
        <v>281</v>
      </c>
      <c r="AM73" s="3" t="s">
        <v>281</v>
      </c>
      <c r="AN73" s="3" t="s">
        <v>281</v>
      </c>
      <c r="AO73" s="3" t="s">
        <v>281</v>
      </c>
      <c r="AP73" s="3" t="s">
        <v>281</v>
      </c>
      <c r="AQ73" s="3" t="s">
        <v>281</v>
      </c>
      <c r="AR73" s="3" t="s">
        <v>281</v>
      </c>
      <c r="AS73" s="3" t="s">
        <v>281</v>
      </c>
      <c r="AT73" s="3" t="s">
        <v>281</v>
      </c>
      <c r="AU73" s="3" t="s">
        <v>281</v>
      </c>
      <c r="AV73" s="3" t="s">
        <v>281</v>
      </c>
      <c r="AW73" s="3" t="s">
        <v>281</v>
      </c>
      <c r="AX73" s="3" t="s">
        <v>281</v>
      </c>
      <c r="AY73" s="3" t="s">
        <v>281</v>
      </c>
      <c r="AZ73" s="3" t="s">
        <v>281</v>
      </c>
      <c r="BA73" s="3" t="s">
        <v>281</v>
      </c>
      <c r="BB73" s="98" t="s">
        <v>281</v>
      </c>
      <c r="BC73" s="98" t="s">
        <v>281</v>
      </c>
      <c r="BE73" s="81">
        <f t="shared" si="1"/>
        <v>0.46045208804110954</v>
      </c>
      <c r="BF73" s="62" t="s">
        <v>281</v>
      </c>
    </row>
    <row r="74" spans="1:58" x14ac:dyDescent="0.25">
      <c r="A74" s="54">
        <v>1906</v>
      </c>
      <c r="B74" s="62">
        <v>3.51</v>
      </c>
      <c r="C74" s="62">
        <v>0.58247531795032292</v>
      </c>
      <c r="D74" s="62" t="s">
        <v>281</v>
      </c>
      <c r="E74" s="62" t="s">
        <v>281</v>
      </c>
      <c r="F74" s="62" t="s">
        <v>281</v>
      </c>
      <c r="G74" s="62">
        <v>2.8</v>
      </c>
      <c r="H74" s="62">
        <v>6.120000000000001</v>
      </c>
      <c r="I74" s="62" t="s">
        <v>281</v>
      </c>
      <c r="J74" s="62">
        <v>3.8</v>
      </c>
      <c r="K74" s="62" t="s">
        <v>281</v>
      </c>
      <c r="L74" s="62" t="s">
        <v>281</v>
      </c>
      <c r="M74" s="62">
        <v>3.6899999999999995</v>
      </c>
      <c r="N74" s="62" t="s">
        <v>281</v>
      </c>
      <c r="O74" s="62">
        <v>1.99</v>
      </c>
      <c r="P74" s="62">
        <v>2.36</v>
      </c>
      <c r="Q74" s="3" t="s">
        <v>281</v>
      </c>
      <c r="R74" s="3" t="s">
        <v>281</v>
      </c>
      <c r="S74" s="3" t="s">
        <v>281</v>
      </c>
      <c r="T74" s="3" t="s">
        <v>281</v>
      </c>
      <c r="U74" s="3" t="s">
        <v>281</v>
      </c>
      <c r="V74" s="3" t="s">
        <v>281</v>
      </c>
      <c r="W74" s="3" t="s">
        <v>281</v>
      </c>
      <c r="X74" s="3" t="s">
        <v>281</v>
      </c>
      <c r="Y74" s="3" t="s">
        <v>281</v>
      </c>
      <c r="Z74" s="3" t="s">
        <v>281</v>
      </c>
      <c r="AA74" s="62">
        <v>1.8</v>
      </c>
      <c r="AB74" s="62">
        <v>2.7898471700000003</v>
      </c>
      <c r="AC74" s="3" t="s">
        <v>281</v>
      </c>
      <c r="AD74" s="62">
        <v>2.78</v>
      </c>
      <c r="AE74" s="3" t="s">
        <v>281</v>
      </c>
      <c r="AF74" s="3" t="s">
        <v>281</v>
      </c>
      <c r="AG74" s="3" t="s">
        <v>281</v>
      </c>
      <c r="AH74" s="3" t="s">
        <v>281</v>
      </c>
      <c r="AI74" s="3" t="s">
        <v>281</v>
      </c>
      <c r="AJ74" s="3" t="s">
        <v>281</v>
      </c>
      <c r="AK74" s="3" t="s">
        <v>281</v>
      </c>
      <c r="AL74" s="3" t="s">
        <v>281</v>
      </c>
      <c r="AM74" s="3" t="s">
        <v>281</v>
      </c>
      <c r="AN74" s="3" t="s">
        <v>281</v>
      </c>
      <c r="AO74" s="3" t="s">
        <v>281</v>
      </c>
      <c r="AP74" s="3" t="s">
        <v>281</v>
      </c>
      <c r="AQ74" s="3" t="s">
        <v>281</v>
      </c>
      <c r="AR74" s="3" t="s">
        <v>281</v>
      </c>
      <c r="AS74" s="3" t="s">
        <v>281</v>
      </c>
      <c r="AT74" s="3" t="s">
        <v>281</v>
      </c>
      <c r="AU74" s="3" t="s">
        <v>281</v>
      </c>
      <c r="AV74" s="3" t="s">
        <v>281</v>
      </c>
      <c r="AW74" s="3" t="s">
        <v>281</v>
      </c>
      <c r="AX74" s="3" t="s">
        <v>281</v>
      </c>
      <c r="AY74" s="3" t="s">
        <v>281</v>
      </c>
      <c r="AZ74" s="3" t="s">
        <v>281</v>
      </c>
      <c r="BA74" s="3" t="s">
        <v>281</v>
      </c>
      <c r="BB74" s="98" t="s">
        <v>281</v>
      </c>
      <c r="BC74" s="98" t="s">
        <v>281</v>
      </c>
      <c r="BE74" s="81">
        <f t="shared" si="1"/>
        <v>0.4606930094152592</v>
      </c>
      <c r="BF74" s="62" t="s">
        <v>281</v>
      </c>
    </row>
    <row r="75" spans="1:58" x14ac:dyDescent="0.25">
      <c r="A75" s="54">
        <v>1907</v>
      </c>
      <c r="B75" s="62">
        <v>3.2799999999999994</v>
      </c>
      <c r="C75" s="62">
        <v>0.63263048016701462</v>
      </c>
      <c r="D75" s="62" t="s">
        <v>281</v>
      </c>
      <c r="E75" s="62" t="s">
        <v>281</v>
      </c>
      <c r="F75" s="62" t="s">
        <v>281</v>
      </c>
      <c r="G75" s="62">
        <v>2.72</v>
      </c>
      <c r="H75" s="62">
        <v>5.69</v>
      </c>
      <c r="I75" s="62" t="s">
        <v>281</v>
      </c>
      <c r="J75" s="62">
        <v>4</v>
      </c>
      <c r="K75" s="62" t="s">
        <v>281</v>
      </c>
      <c r="L75" s="62" t="s">
        <v>281</v>
      </c>
      <c r="M75" s="62">
        <v>3.63</v>
      </c>
      <c r="N75" s="62" t="s">
        <v>281</v>
      </c>
      <c r="O75" s="62">
        <v>1.99</v>
      </c>
      <c r="P75" s="62">
        <v>2.38</v>
      </c>
      <c r="Q75" s="3" t="s">
        <v>281</v>
      </c>
      <c r="R75" s="3" t="s">
        <v>281</v>
      </c>
      <c r="S75" s="3" t="s">
        <v>281</v>
      </c>
      <c r="T75" s="3" t="s">
        <v>281</v>
      </c>
      <c r="U75" s="3" t="s">
        <v>281</v>
      </c>
      <c r="V75" s="3" t="s">
        <v>281</v>
      </c>
      <c r="W75" s="3" t="s">
        <v>281</v>
      </c>
      <c r="X75" s="3" t="s">
        <v>281</v>
      </c>
      <c r="Y75" s="3" t="s">
        <v>281</v>
      </c>
      <c r="Z75" s="3" t="s">
        <v>281</v>
      </c>
      <c r="AA75" s="62">
        <v>1.5999999999999943</v>
      </c>
      <c r="AB75" s="62">
        <v>2.8201304500000002</v>
      </c>
      <c r="AC75" s="3" t="s">
        <v>281</v>
      </c>
      <c r="AD75" s="62">
        <v>2.99</v>
      </c>
      <c r="AE75" s="3" t="s">
        <v>281</v>
      </c>
      <c r="AF75" s="3" t="s">
        <v>281</v>
      </c>
      <c r="AG75" s="3" t="s">
        <v>281</v>
      </c>
      <c r="AH75" s="3" t="s">
        <v>281</v>
      </c>
      <c r="AI75" s="3" t="s">
        <v>281</v>
      </c>
      <c r="AJ75" s="3" t="s">
        <v>281</v>
      </c>
      <c r="AK75" s="3" t="s">
        <v>281</v>
      </c>
      <c r="AL75" s="3" t="s">
        <v>281</v>
      </c>
      <c r="AM75" s="3" t="s">
        <v>281</v>
      </c>
      <c r="AN75" s="3" t="s">
        <v>281</v>
      </c>
      <c r="AO75" s="3" t="s">
        <v>281</v>
      </c>
      <c r="AP75" s="3" t="s">
        <v>281</v>
      </c>
      <c r="AQ75" s="3" t="s">
        <v>281</v>
      </c>
      <c r="AR75" s="3" t="s">
        <v>281</v>
      </c>
      <c r="AS75" s="3" t="s">
        <v>281</v>
      </c>
      <c r="AT75" s="3" t="s">
        <v>281</v>
      </c>
      <c r="AU75" s="3" t="s">
        <v>281</v>
      </c>
      <c r="AV75" s="3" t="s">
        <v>281</v>
      </c>
      <c r="AW75" s="3" t="s">
        <v>281</v>
      </c>
      <c r="AX75" s="3" t="s">
        <v>281</v>
      </c>
      <c r="AY75" s="3" t="s">
        <v>281</v>
      </c>
      <c r="AZ75" s="3" t="s">
        <v>281</v>
      </c>
      <c r="BA75" s="3" t="s">
        <v>281</v>
      </c>
      <c r="BB75" s="98" t="s">
        <v>281</v>
      </c>
      <c r="BC75" s="98" t="s">
        <v>281</v>
      </c>
      <c r="BE75" s="81">
        <f t="shared" si="1"/>
        <v>0.45651851421738221</v>
      </c>
      <c r="BF75" s="62" t="s">
        <v>281</v>
      </c>
    </row>
    <row r="76" spans="1:58" x14ac:dyDescent="0.25">
      <c r="A76" s="54">
        <v>1908</v>
      </c>
      <c r="B76" s="62">
        <v>3.4</v>
      </c>
      <c r="C76" s="62">
        <v>0.3716252587991718</v>
      </c>
      <c r="D76" s="62" t="s">
        <v>281</v>
      </c>
      <c r="E76" s="62" t="s">
        <v>281</v>
      </c>
      <c r="F76" s="62" t="s">
        <v>281</v>
      </c>
      <c r="G76" s="62">
        <v>2.83</v>
      </c>
      <c r="H76" s="62">
        <v>5.95</v>
      </c>
      <c r="I76" s="62" t="s">
        <v>281</v>
      </c>
      <c r="J76" s="62">
        <v>3.8</v>
      </c>
      <c r="K76" s="62" t="s">
        <v>281</v>
      </c>
      <c r="L76" s="62" t="s">
        <v>281</v>
      </c>
      <c r="M76" s="62">
        <v>3.5100000000000002</v>
      </c>
      <c r="N76" s="62" t="s">
        <v>281</v>
      </c>
      <c r="O76" s="62">
        <v>1.99</v>
      </c>
      <c r="P76" s="62">
        <v>2.36</v>
      </c>
      <c r="Q76" s="3" t="s">
        <v>281</v>
      </c>
      <c r="R76" s="3" t="s">
        <v>281</v>
      </c>
      <c r="S76" s="3" t="s">
        <v>281</v>
      </c>
      <c r="T76" s="3" t="s">
        <v>281</v>
      </c>
      <c r="U76" s="3" t="s">
        <v>281</v>
      </c>
      <c r="V76" s="3" t="s">
        <v>281</v>
      </c>
      <c r="W76" s="3" t="s">
        <v>281</v>
      </c>
      <c r="X76" s="3" t="s">
        <v>281</v>
      </c>
      <c r="Y76" s="3" t="s">
        <v>281</v>
      </c>
      <c r="Z76" s="3" t="s">
        <v>281</v>
      </c>
      <c r="AA76" s="62">
        <v>1.3090909090909091</v>
      </c>
      <c r="AB76" s="62">
        <v>3.0018301300000001</v>
      </c>
      <c r="AC76" s="3" t="s">
        <v>281</v>
      </c>
      <c r="AD76" s="62">
        <v>2.63</v>
      </c>
      <c r="AE76" s="3" t="s">
        <v>281</v>
      </c>
      <c r="AF76" s="3" t="s">
        <v>281</v>
      </c>
      <c r="AG76" s="3" t="s">
        <v>281</v>
      </c>
      <c r="AH76" s="3" t="s">
        <v>281</v>
      </c>
      <c r="AI76" s="3" t="s">
        <v>281</v>
      </c>
      <c r="AJ76" s="3" t="s">
        <v>281</v>
      </c>
      <c r="AK76" s="3" t="s">
        <v>281</v>
      </c>
      <c r="AL76" s="3" t="s">
        <v>281</v>
      </c>
      <c r="AM76" s="3" t="s">
        <v>281</v>
      </c>
      <c r="AN76" s="3" t="s">
        <v>281</v>
      </c>
      <c r="AO76" s="3" t="s">
        <v>281</v>
      </c>
      <c r="AP76" s="3" t="s">
        <v>281</v>
      </c>
      <c r="AQ76" s="3" t="s">
        <v>281</v>
      </c>
      <c r="AR76" s="3" t="s">
        <v>281</v>
      </c>
      <c r="AS76" s="3" t="s">
        <v>281</v>
      </c>
      <c r="AT76" s="3" t="s">
        <v>281</v>
      </c>
      <c r="AU76" s="3" t="s">
        <v>281</v>
      </c>
      <c r="AV76" s="3" t="s">
        <v>281</v>
      </c>
      <c r="AW76" s="3" t="s">
        <v>281</v>
      </c>
      <c r="AX76" s="3" t="s">
        <v>281</v>
      </c>
      <c r="AY76" s="3" t="s">
        <v>281</v>
      </c>
      <c r="AZ76" s="3" t="s">
        <v>281</v>
      </c>
      <c r="BA76" s="3" t="s">
        <v>281</v>
      </c>
      <c r="BB76" s="98" t="s">
        <v>281</v>
      </c>
      <c r="BC76" s="98" t="s">
        <v>281</v>
      </c>
      <c r="BE76" s="81">
        <f t="shared" si="1"/>
        <v>0.46641529488176875</v>
      </c>
      <c r="BF76" s="62" t="s">
        <v>281</v>
      </c>
    </row>
    <row r="77" spans="1:58" x14ac:dyDescent="0.25">
      <c r="A77" s="54">
        <v>1909</v>
      </c>
      <c r="B77" s="62">
        <v>3.4000000000000004</v>
      </c>
      <c r="C77" s="62">
        <v>0.27118319234502841</v>
      </c>
      <c r="D77" s="62" t="s">
        <v>281</v>
      </c>
      <c r="E77" s="62" t="s">
        <v>281</v>
      </c>
      <c r="F77" s="62" t="s">
        <v>281</v>
      </c>
      <c r="G77" s="62">
        <v>2.68</v>
      </c>
      <c r="H77" s="62">
        <v>5.57</v>
      </c>
      <c r="I77" s="62" t="s">
        <v>281</v>
      </c>
      <c r="J77" s="62">
        <v>4.2</v>
      </c>
      <c r="K77" s="62" t="s">
        <v>281</v>
      </c>
      <c r="L77" s="62" t="s">
        <v>281</v>
      </c>
      <c r="M77" s="62">
        <v>3.4699999999999998</v>
      </c>
      <c r="N77" s="62" t="s">
        <v>281</v>
      </c>
      <c r="O77" s="62">
        <v>1.87</v>
      </c>
      <c r="P77" s="62">
        <v>2.2799999999999998</v>
      </c>
      <c r="Q77" s="3" t="s">
        <v>281</v>
      </c>
      <c r="R77" s="3" t="s">
        <v>281</v>
      </c>
      <c r="S77" s="3" t="s">
        <v>281</v>
      </c>
      <c r="T77" s="3" t="s">
        <v>281</v>
      </c>
      <c r="U77" s="3" t="s">
        <v>281</v>
      </c>
      <c r="V77" s="3" t="s">
        <v>281</v>
      </c>
      <c r="W77" s="3" t="s">
        <v>281</v>
      </c>
      <c r="X77" s="3" t="s">
        <v>281</v>
      </c>
      <c r="Y77" s="3" t="s">
        <v>281</v>
      </c>
      <c r="Z77" s="3" t="s">
        <v>281</v>
      </c>
      <c r="AA77" s="62">
        <v>1.3636363636363638</v>
      </c>
      <c r="AB77" s="62" t="s">
        <v>281</v>
      </c>
      <c r="AC77" s="3" t="s">
        <v>281</v>
      </c>
      <c r="AD77" s="62">
        <v>2.4900000000000002</v>
      </c>
      <c r="AE77" s="3" t="s">
        <v>281</v>
      </c>
      <c r="AF77" s="3" t="s">
        <v>281</v>
      </c>
      <c r="AG77" s="3" t="s">
        <v>281</v>
      </c>
      <c r="AH77" s="3" t="s">
        <v>281</v>
      </c>
      <c r="AI77" s="3" t="s">
        <v>281</v>
      </c>
      <c r="AJ77" s="3" t="s">
        <v>281</v>
      </c>
      <c r="AK77" s="3" t="s">
        <v>281</v>
      </c>
      <c r="AL77" s="3" t="s">
        <v>281</v>
      </c>
      <c r="AM77" s="3" t="s">
        <v>281</v>
      </c>
      <c r="AN77" s="3" t="s">
        <v>281</v>
      </c>
      <c r="AO77" s="3" t="s">
        <v>281</v>
      </c>
      <c r="AP77" s="3" t="s">
        <v>281</v>
      </c>
      <c r="AQ77" s="3" t="s">
        <v>281</v>
      </c>
      <c r="AR77" s="3" t="s">
        <v>281</v>
      </c>
      <c r="AS77" s="3" t="s">
        <v>281</v>
      </c>
      <c r="AT77" s="3" t="s">
        <v>281</v>
      </c>
      <c r="AU77" s="3" t="s">
        <v>281</v>
      </c>
      <c r="AV77" s="3" t="s">
        <v>281</v>
      </c>
      <c r="AW77" s="3" t="s">
        <v>281</v>
      </c>
      <c r="AX77" s="3" t="s">
        <v>281</v>
      </c>
      <c r="AY77" s="3" t="s">
        <v>281</v>
      </c>
      <c r="AZ77" s="3" t="s">
        <v>281</v>
      </c>
      <c r="BA77" s="3" t="s">
        <v>281</v>
      </c>
      <c r="BB77" s="98" t="s">
        <v>281</v>
      </c>
      <c r="BC77" s="98" t="s">
        <v>281</v>
      </c>
      <c r="BE77" s="81">
        <f t="shared" si="1"/>
        <v>0.45481746815729768</v>
      </c>
      <c r="BF77" s="62" t="s">
        <v>281</v>
      </c>
    </row>
    <row r="78" spans="1:58" x14ac:dyDescent="0.25">
      <c r="A78" s="54">
        <v>1910</v>
      </c>
      <c r="B78" s="62">
        <v>3.5399999999999996</v>
      </c>
      <c r="C78" s="62">
        <v>0.70388781963156444</v>
      </c>
      <c r="D78" s="62" t="s">
        <v>281</v>
      </c>
      <c r="E78" s="62" t="s">
        <v>281</v>
      </c>
      <c r="F78" s="62" t="s">
        <v>281</v>
      </c>
      <c r="G78" s="62">
        <v>2.58</v>
      </c>
      <c r="H78" s="62">
        <v>5.65</v>
      </c>
      <c r="I78" s="62" t="s">
        <v>281</v>
      </c>
      <c r="J78" s="62">
        <v>2.8</v>
      </c>
      <c r="K78" s="62" t="s">
        <v>281</v>
      </c>
      <c r="L78" s="62" t="s">
        <v>281</v>
      </c>
      <c r="M78" s="62">
        <v>2.63</v>
      </c>
      <c r="N78" s="62" t="s">
        <v>281</v>
      </c>
      <c r="O78" s="62">
        <v>2.57</v>
      </c>
      <c r="P78" s="62">
        <v>1.5</v>
      </c>
      <c r="Q78" s="3" t="s">
        <v>281</v>
      </c>
      <c r="R78" s="3" t="s">
        <v>281</v>
      </c>
      <c r="S78" s="3" t="s">
        <v>281</v>
      </c>
      <c r="T78" s="3" t="s">
        <v>281</v>
      </c>
      <c r="U78" s="3" t="s">
        <v>281</v>
      </c>
      <c r="V78" s="3" t="s">
        <v>281</v>
      </c>
      <c r="W78" s="3" t="s">
        <v>281</v>
      </c>
      <c r="X78" s="3" t="s">
        <v>281</v>
      </c>
      <c r="Y78" s="3" t="s">
        <v>281</v>
      </c>
      <c r="Z78" s="3" t="s">
        <v>281</v>
      </c>
      <c r="AA78" s="62">
        <v>1.4363636363636365</v>
      </c>
      <c r="AB78" s="62" t="s">
        <v>281</v>
      </c>
      <c r="AC78" s="3" t="s">
        <v>281</v>
      </c>
      <c r="AD78" s="62">
        <v>2.7</v>
      </c>
      <c r="AE78" s="3" t="s">
        <v>281</v>
      </c>
      <c r="AF78" s="3" t="s">
        <v>281</v>
      </c>
      <c r="AG78" s="3" t="s">
        <v>281</v>
      </c>
      <c r="AH78" s="3" t="s">
        <v>281</v>
      </c>
      <c r="AI78" s="3" t="s">
        <v>281</v>
      </c>
      <c r="AJ78" s="3" t="s">
        <v>281</v>
      </c>
      <c r="AK78" s="3" t="s">
        <v>281</v>
      </c>
      <c r="AL78" s="3" t="s">
        <v>281</v>
      </c>
      <c r="AM78" s="3" t="s">
        <v>281</v>
      </c>
      <c r="AN78" s="3" t="s">
        <v>281</v>
      </c>
      <c r="AO78" s="3" t="s">
        <v>281</v>
      </c>
      <c r="AP78" s="3" t="s">
        <v>281</v>
      </c>
      <c r="AQ78" s="3" t="s">
        <v>281</v>
      </c>
      <c r="AR78" s="3" t="s">
        <v>281</v>
      </c>
      <c r="AS78" s="3" t="s">
        <v>281</v>
      </c>
      <c r="AT78" s="3" t="s">
        <v>281</v>
      </c>
      <c r="AU78" s="3" t="s">
        <v>281</v>
      </c>
      <c r="AV78" s="3" t="s">
        <v>281</v>
      </c>
      <c r="AW78" s="3" t="s">
        <v>281</v>
      </c>
      <c r="AX78" s="3" t="s">
        <v>281</v>
      </c>
      <c r="AY78" s="3" t="s">
        <v>281</v>
      </c>
      <c r="AZ78" s="3" t="s">
        <v>281</v>
      </c>
      <c r="BA78" s="3" t="s">
        <v>281</v>
      </c>
      <c r="BB78" s="98" t="s">
        <v>281</v>
      </c>
      <c r="BC78" s="98" t="s">
        <v>281</v>
      </c>
      <c r="BE78" s="81">
        <f t="shared" si="1"/>
        <v>0.44974921660512646</v>
      </c>
      <c r="BF78" s="62" t="s">
        <v>281</v>
      </c>
    </row>
    <row r="79" spans="1:58" x14ac:dyDescent="0.25">
      <c r="A79" s="54">
        <v>1911</v>
      </c>
      <c r="B79" s="62">
        <v>3.97</v>
      </c>
      <c r="C79" s="62">
        <v>0.63244982868330879</v>
      </c>
      <c r="D79" s="62" t="s">
        <v>281</v>
      </c>
      <c r="E79" s="62" t="s">
        <v>281</v>
      </c>
      <c r="F79" s="62" t="s">
        <v>281</v>
      </c>
      <c r="G79" s="62">
        <v>2.72</v>
      </c>
      <c r="H79" s="62">
        <v>5.74</v>
      </c>
      <c r="I79" s="62" t="s">
        <v>281</v>
      </c>
      <c r="J79" s="62">
        <v>3</v>
      </c>
      <c r="K79" s="62" t="s">
        <v>281</v>
      </c>
      <c r="L79" s="62" t="s">
        <v>281</v>
      </c>
      <c r="M79" s="62">
        <v>2.63</v>
      </c>
      <c r="N79" s="62" t="s">
        <v>281</v>
      </c>
      <c r="O79" s="62">
        <v>1.4</v>
      </c>
      <c r="P79" s="62">
        <v>1.7600000000000002</v>
      </c>
      <c r="Q79" s="3" t="s">
        <v>281</v>
      </c>
      <c r="R79" s="3" t="s">
        <v>281</v>
      </c>
      <c r="S79" s="3" t="s">
        <v>281</v>
      </c>
      <c r="T79" s="3" t="s">
        <v>281</v>
      </c>
      <c r="U79" s="3" t="s">
        <v>281</v>
      </c>
      <c r="V79" s="3" t="s">
        <v>281</v>
      </c>
      <c r="W79" s="3" t="s">
        <v>281</v>
      </c>
      <c r="X79" s="3" t="s">
        <v>281</v>
      </c>
      <c r="Y79" s="3" t="s">
        <v>281</v>
      </c>
      <c r="Z79" s="3" t="s">
        <v>281</v>
      </c>
      <c r="AA79" s="62">
        <v>1.5454545454545454</v>
      </c>
      <c r="AB79" s="62" t="s">
        <v>281</v>
      </c>
      <c r="AC79" s="3" t="s">
        <v>281</v>
      </c>
      <c r="AD79" s="62">
        <v>2.76</v>
      </c>
      <c r="AE79" s="3" t="s">
        <v>281</v>
      </c>
      <c r="AF79" s="3" t="s">
        <v>281</v>
      </c>
      <c r="AG79" s="3" t="s">
        <v>281</v>
      </c>
      <c r="AH79" s="3" t="s">
        <v>281</v>
      </c>
      <c r="AI79" s="3" t="s">
        <v>281</v>
      </c>
      <c r="AJ79" s="3" t="s">
        <v>281</v>
      </c>
      <c r="AK79" s="3" t="s">
        <v>281</v>
      </c>
      <c r="AL79" s="3" t="s">
        <v>281</v>
      </c>
      <c r="AM79" s="3" t="s">
        <v>281</v>
      </c>
      <c r="AN79" s="3" t="s">
        <v>281</v>
      </c>
      <c r="AO79" s="3" t="s">
        <v>281</v>
      </c>
      <c r="AP79" s="3" t="s">
        <v>281</v>
      </c>
      <c r="AQ79" s="3" t="s">
        <v>281</v>
      </c>
      <c r="AR79" s="3" t="s">
        <v>281</v>
      </c>
      <c r="AS79" s="3" t="s">
        <v>281</v>
      </c>
      <c r="AT79" s="3" t="s">
        <v>281</v>
      </c>
      <c r="AU79" s="3" t="s">
        <v>281</v>
      </c>
      <c r="AV79" s="3" t="s">
        <v>281</v>
      </c>
      <c r="AW79" s="3" t="s">
        <v>281</v>
      </c>
      <c r="AX79" s="3" t="s">
        <v>281</v>
      </c>
      <c r="AY79" s="3" t="s">
        <v>281</v>
      </c>
      <c r="AZ79" s="3" t="s">
        <v>281</v>
      </c>
      <c r="BA79" s="3" t="s">
        <v>281</v>
      </c>
      <c r="BB79" s="98" t="s">
        <v>281</v>
      </c>
      <c r="BC79" s="98" t="s">
        <v>281</v>
      </c>
      <c r="BE79" s="81">
        <f t="shared" si="1"/>
        <v>0.45782419213989101</v>
      </c>
      <c r="BF79" s="62" t="s">
        <v>281</v>
      </c>
    </row>
    <row r="80" spans="1:58" x14ac:dyDescent="0.25">
      <c r="A80" s="54">
        <v>1912</v>
      </c>
      <c r="B80" s="62">
        <v>3.8200000000000003</v>
      </c>
      <c r="C80" s="62">
        <v>0.65159610351061825</v>
      </c>
      <c r="D80" s="62" t="s">
        <v>281</v>
      </c>
      <c r="E80" s="62" t="s">
        <v>281</v>
      </c>
      <c r="F80" s="62" t="s">
        <v>281</v>
      </c>
      <c r="G80" s="62">
        <v>3.23</v>
      </c>
      <c r="H80" s="62">
        <v>5.29</v>
      </c>
      <c r="I80" s="62" t="s">
        <v>281</v>
      </c>
      <c r="J80" s="62">
        <v>2.9</v>
      </c>
      <c r="K80" s="62" t="s">
        <v>281</v>
      </c>
      <c r="L80" s="62" t="s">
        <v>281</v>
      </c>
      <c r="M80" s="62">
        <v>2.64</v>
      </c>
      <c r="N80" s="62" t="s">
        <v>281</v>
      </c>
      <c r="O80" s="62">
        <v>1.75</v>
      </c>
      <c r="P80" s="62">
        <v>1.7400000000000002</v>
      </c>
      <c r="Q80" s="3" t="s">
        <v>281</v>
      </c>
      <c r="R80" s="3" t="s">
        <v>281</v>
      </c>
      <c r="S80" s="3" t="s">
        <v>281</v>
      </c>
      <c r="T80" s="3" t="s">
        <v>281</v>
      </c>
      <c r="U80" s="3" t="s">
        <v>281</v>
      </c>
      <c r="V80" s="3" t="s">
        <v>281</v>
      </c>
      <c r="W80" s="3" t="s">
        <v>281</v>
      </c>
      <c r="X80" s="3" t="s">
        <v>281</v>
      </c>
      <c r="Y80" s="3" t="s">
        <v>281</v>
      </c>
      <c r="Z80" s="3" t="s">
        <v>281</v>
      </c>
      <c r="AA80" s="62">
        <v>1.5636363636363637</v>
      </c>
      <c r="AB80" s="62" t="s">
        <v>281</v>
      </c>
      <c r="AC80" s="3" t="s">
        <v>281</v>
      </c>
      <c r="AD80" s="62">
        <v>2.72</v>
      </c>
      <c r="AE80" s="3" t="s">
        <v>281</v>
      </c>
      <c r="AF80" s="3" t="s">
        <v>281</v>
      </c>
      <c r="AG80" s="3" t="s">
        <v>281</v>
      </c>
      <c r="AH80" s="3" t="s">
        <v>281</v>
      </c>
      <c r="AI80" s="3" t="s">
        <v>281</v>
      </c>
      <c r="AJ80" s="3" t="s">
        <v>281</v>
      </c>
      <c r="AK80" s="3" t="s">
        <v>281</v>
      </c>
      <c r="AL80" s="3" t="s">
        <v>281</v>
      </c>
      <c r="AM80" s="3" t="s">
        <v>281</v>
      </c>
      <c r="AN80" s="3" t="s">
        <v>281</v>
      </c>
      <c r="AO80" s="3" t="s">
        <v>281</v>
      </c>
      <c r="AP80" s="3" t="s">
        <v>281</v>
      </c>
      <c r="AQ80" s="3" t="s">
        <v>281</v>
      </c>
      <c r="AR80" s="3" t="s">
        <v>281</v>
      </c>
      <c r="AS80" s="3" t="s">
        <v>281</v>
      </c>
      <c r="AT80" s="3" t="s">
        <v>281</v>
      </c>
      <c r="AU80" s="3" t="s">
        <v>281</v>
      </c>
      <c r="AV80" s="3" t="s">
        <v>281</v>
      </c>
      <c r="AW80" s="3" t="s">
        <v>281</v>
      </c>
      <c r="AX80" s="3" t="s">
        <v>281</v>
      </c>
      <c r="AY80" s="3" t="s">
        <v>281</v>
      </c>
      <c r="AZ80" s="3" t="s">
        <v>281</v>
      </c>
      <c r="BA80" s="3" t="s">
        <v>281</v>
      </c>
      <c r="BB80" s="98" t="s">
        <v>281</v>
      </c>
      <c r="BC80" s="98" t="s">
        <v>281</v>
      </c>
      <c r="BE80" s="81">
        <f t="shared" si="1"/>
        <v>0.44636359794319397</v>
      </c>
      <c r="BF80" s="62" t="s">
        <v>281</v>
      </c>
    </row>
    <row r="81" spans="1:58" x14ac:dyDescent="0.25">
      <c r="A81" s="54">
        <v>1913</v>
      </c>
      <c r="B81" s="62">
        <v>3.92</v>
      </c>
      <c r="C81" s="62">
        <v>0.67012593646787144</v>
      </c>
      <c r="D81" s="62" t="s">
        <v>281</v>
      </c>
      <c r="E81" s="62" t="s">
        <v>281</v>
      </c>
      <c r="F81" s="62" t="s">
        <v>281</v>
      </c>
      <c r="G81" s="62">
        <v>2.78</v>
      </c>
      <c r="H81" s="62">
        <v>4.8099999999999996</v>
      </c>
      <c r="I81" s="62" t="s">
        <v>281</v>
      </c>
      <c r="J81" s="62">
        <v>0.7</v>
      </c>
      <c r="K81" s="62" t="s">
        <v>281</v>
      </c>
      <c r="L81" s="62" t="s">
        <v>281</v>
      </c>
      <c r="M81" s="62">
        <v>2.6</v>
      </c>
      <c r="N81" s="62" t="s">
        <v>281</v>
      </c>
      <c r="O81" s="62">
        <v>1.64</v>
      </c>
      <c r="P81" s="62">
        <v>1.74</v>
      </c>
      <c r="Q81" s="3" t="s">
        <v>281</v>
      </c>
      <c r="R81" s="3" t="s">
        <v>281</v>
      </c>
      <c r="S81" s="3" t="s">
        <v>281</v>
      </c>
      <c r="T81" s="3" t="s">
        <v>281</v>
      </c>
      <c r="U81" s="3" t="s">
        <v>281</v>
      </c>
      <c r="V81" s="3" t="s">
        <v>281</v>
      </c>
      <c r="W81" s="3" t="s">
        <v>281</v>
      </c>
      <c r="X81" s="3" t="s">
        <v>281</v>
      </c>
      <c r="Y81" s="3" t="s">
        <v>281</v>
      </c>
      <c r="Z81" s="3" t="s">
        <v>281</v>
      </c>
      <c r="AA81" s="62">
        <v>1.5454545454545454</v>
      </c>
      <c r="AB81" s="62" t="s">
        <v>281</v>
      </c>
      <c r="AC81" s="3" t="s">
        <v>281</v>
      </c>
      <c r="AD81" s="62">
        <v>2.84</v>
      </c>
      <c r="AE81" s="3" t="s">
        <v>281</v>
      </c>
      <c r="AF81" s="3" t="s">
        <v>281</v>
      </c>
      <c r="AG81" s="3" t="s">
        <v>281</v>
      </c>
      <c r="AH81" s="3" t="s">
        <v>281</v>
      </c>
      <c r="AI81" s="3" t="s">
        <v>281</v>
      </c>
      <c r="AJ81" s="3" t="s">
        <v>281</v>
      </c>
      <c r="AK81" s="3" t="s">
        <v>281</v>
      </c>
      <c r="AL81" s="3" t="s">
        <v>281</v>
      </c>
      <c r="AM81" s="3" t="s">
        <v>281</v>
      </c>
      <c r="AN81" s="3" t="s">
        <v>281</v>
      </c>
      <c r="AO81" s="3" t="s">
        <v>281</v>
      </c>
      <c r="AP81" s="3" t="s">
        <v>281</v>
      </c>
      <c r="AQ81" s="3" t="s">
        <v>281</v>
      </c>
      <c r="AR81" s="3" t="s">
        <v>281</v>
      </c>
      <c r="AS81" s="3" t="s">
        <v>281</v>
      </c>
      <c r="AT81" s="3" t="s">
        <v>281</v>
      </c>
      <c r="AU81" s="3" t="s">
        <v>281</v>
      </c>
      <c r="AV81" s="3" t="s">
        <v>281</v>
      </c>
      <c r="AW81" s="3" t="s">
        <v>281</v>
      </c>
      <c r="AX81" s="3" t="s">
        <v>281</v>
      </c>
      <c r="AY81" s="3" t="s">
        <v>281</v>
      </c>
      <c r="AZ81" s="3" t="s">
        <v>281</v>
      </c>
      <c r="BA81" s="3" t="s">
        <v>281</v>
      </c>
      <c r="BB81" s="98" t="s">
        <v>281</v>
      </c>
      <c r="BC81" s="98" t="s">
        <v>281</v>
      </c>
      <c r="BE81" s="81">
        <f t="shared" si="1"/>
        <v>0.46173448106813708</v>
      </c>
      <c r="BF81" s="62" t="s">
        <v>281</v>
      </c>
    </row>
    <row r="82" spans="1:58" x14ac:dyDescent="0.25">
      <c r="A82" s="54">
        <v>1914</v>
      </c>
      <c r="B82" s="62">
        <v>2.0099999999999998</v>
      </c>
      <c r="C82" s="62">
        <v>1.017346933297544</v>
      </c>
      <c r="D82" s="62" t="s">
        <v>281</v>
      </c>
      <c r="E82" s="62" t="s">
        <v>281</v>
      </c>
      <c r="F82" s="62" t="s">
        <v>281</v>
      </c>
      <c r="G82" s="62">
        <v>1.25</v>
      </c>
      <c r="H82" s="62">
        <v>1.54</v>
      </c>
      <c r="I82" s="62" t="s">
        <v>281</v>
      </c>
      <c r="J82" s="62">
        <v>1.01</v>
      </c>
      <c r="K82" s="62" t="s">
        <v>281</v>
      </c>
      <c r="L82" s="62" t="s">
        <v>281</v>
      </c>
      <c r="M82" s="62">
        <v>2.58</v>
      </c>
      <c r="N82" s="62" t="s">
        <v>281</v>
      </c>
      <c r="O82" s="62">
        <v>0.35</v>
      </c>
      <c r="P82" s="62">
        <v>1.22</v>
      </c>
      <c r="Q82" s="3" t="s">
        <v>281</v>
      </c>
      <c r="R82" s="3" t="s">
        <v>281</v>
      </c>
      <c r="S82" s="3" t="s">
        <v>281</v>
      </c>
      <c r="T82" s="3" t="s">
        <v>281</v>
      </c>
      <c r="U82" s="3" t="s">
        <v>281</v>
      </c>
      <c r="V82" s="3" t="s">
        <v>281</v>
      </c>
      <c r="W82" s="3" t="s">
        <v>281</v>
      </c>
      <c r="X82" s="3" t="s">
        <v>281</v>
      </c>
      <c r="Y82" s="3" t="s">
        <v>281</v>
      </c>
      <c r="Z82" s="3" t="s">
        <v>281</v>
      </c>
      <c r="AA82" s="62">
        <v>1.490909090909091</v>
      </c>
      <c r="AB82" s="62">
        <v>2.9453669146981629</v>
      </c>
      <c r="AC82" s="3" t="s">
        <v>281</v>
      </c>
      <c r="AD82" s="3" t="s">
        <v>281</v>
      </c>
      <c r="AE82" s="3" t="s">
        <v>281</v>
      </c>
      <c r="AF82" s="3" t="s">
        <v>281</v>
      </c>
      <c r="AG82" s="3" t="s">
        <v>281</v>
      </c>
      <c r="AH82" s="3" t="s">
        <v>281</v>
      </c>
      <c r="AI82" s="3" t="s">
        <v>281</v>
      </c>
      <c r="AJ82" s="3" t="s">
        <v>281</v>
      </c>
      <c r="AK82" s="3" t="s">
        <v>281</v>
      </c>
      <c r="AL82" s="3" t="s">
        <v>281</v>
      </c>
      <c r="AM82" s="3" t="s">
        <v>281</v>
      </c>
      <c r="AN82" s="3" t="s">
        <v>281</v>
      </c>
      <c r="AO82" s="3" t="s">
        <v>281</v>
      </c>
      <c r="AP82" s="3" t="s">
        <v>281</v>
      </c>
      <c r="AQ82" s="3" t="s">
        <v>281</v>
      </c>
      <c r="AR82" s="3" t="s">
        <v>281</v>
      </c>
      <c r="AS82" s="3" t="s">
        <v>281</v>
      </c>
      <c r="AT82" s="3" t="s">
        <v>281</v>
      </c>
      <c r="AU82" s="3" t="s">
        <v>281</v>
      </c>
      <c r="AV82" s="3" t="s">
        <v>281</v>
      </c>
      <c r="AW82" s="3" t="s">
        <v>281</v>
      </c>
      <c r="AX82" s="3" t="s">
        <v>281</v>
      </c>
      <c r="AY82" s="3" t="s">
        <v>281</v>
      </c>
      <c r="AZ82" s="3" t="s">
        <v>281</v>
      </c>
      <c r="BA82" s="3" t="s">
        <v>281</v>
      </c>
      <c r="BB82" s="98" t="s">
        <v>281</v>
      </c>
      <c r="BC82" s="98" t="s">
        <v>281</v>
      </c>
      <c r="BE82" s="81">
        <f t="shared" si="1"/>
        <v>0.44724669374845127</v>
      </c>
      <c r="BF82" s="62" t="s">
        <v>281</v>
      </c>
    </row>
    <row r="83" spans="1:58" x14ac:dyDescent="0.25">
      <c r="A83" s="54">
        <v>1915</v>
      </c>
      <c r="B83" s="62">
        <v>2.04</v>
      </c>
      <c r="C83" s="62">
        <v>0.84411143741566785</v>
      </c>
      <c r="D83" s="62" t="s">
        <v>281</v>
      </c>
      <c r="E83" s="62" t="s">
        <v>281</v>
      </c>
      <c r="F83" s="62" t="s">
        <v>281</v>
      </c>
      <c r="G83" s="62">
        <v>0.99</v>
      </c>
      <c r="H83" s="62">
        <v>1.52</v>
      </c>
      <c r="I83" s="62" t="s">
        <v>281</v>
      </c>
      <c r="J83" s="62">
        <v>1.71</v>
      </c>
      <c r="K83" s="62" t="s">
        <v>281</v>
      </c>
      <c r="L83" s="62" t="s">
        <v>281</v>
      </c>
      <c r="M83" s="62">
        <v>1.45</v>
      </c>
      <c r="N83" s="62" t="s">
        <v>281</v>
      </c>
      <c r="O83" s="62">
        <v>0.23</v>
      </c>
      <c r="P83" s="62">
        <v>1.01</v>
      </c>
      <c r="Q83" s="3" t="s">
        <v>281</v>
      </c>
      <c r="R83" s="3" t="s">
        <v>281</v>
      </c>
      <c r="S83" s="3" t="s">
        <v>281</v>
      </c>
      <c r="T83" s="3" t="s">
        <v>281</v>
      </c>
      <c r="U83" s="3" t="s">
        <v>281</v>
      </c>
      <c r="V83" s="3" t="s">
        <v>281</v>
      </c>
      <c r="W83" s="3" t="s">
        <v>281</v>
      </c>
      <c r="X83" s="3" t="s">
        <v>281</v>
      </c>
      <c r="Y83" s="3" t="s">
        <v>281</v>
      </c>
      <c r="Z83" s="3" t="s">
        <v>281</v>
      </c>
      <c r="AA83" s="62">
        <v>1.4181818181818182</v>
      </c>
      <c r="AB83" s="62">
        <v>3.0661821000000002</v>
      </c>
      <c r="AC83" s="3" t="s">
        <v>281</v>
      </c>
      <c r="AD83" s="3" t="s">
        <v>281</v>
      </c>
      <c r="AE83" s="3" t="s">
        <v>281</v>
      </c>
      <c r="AF83" s="3" t="s">
        <v>281</v>
      </c>
      <c r="AG83" s="3" t="s">
        <v>281</v>
      </c>
      <c r="AH83" s="3" t="s">
        <v>281</v>
      </c>
      <c r="AI83" s="3" t="s">
        <v>281</v>
      </c>
      <c r="AJ83" s="3" t="s">
        <v>281</v>
      </c>
      <c r="AK83" s="3" t="s">
        <v>281</v>
      </c>
      <c r="AL83" s="3" t="s">
        <v>281</v>
      </c>
      <c r="AM83" s="3" t="s">
        <v>281</v>
      </c>
      <c r="AN83" s="3" t="s">
        <v>281</v>
      </c>
      <c r="AO83" s="3" t="s">
        <v>281</v>
      </c>
      <c r="AP83" s="3" t="s">
        <v>281</v>
      </c>
      <c r="AQ83" s="3" t="s">
        <v>281</v>
      </c>
      <c r="AR83" s="3" t="s">
        <v>281</v>
      </c>
      <c r="AS83" s="3" t="s">
        <v>281</v>
      </c>
      <c r="AT83" s="3" t="s">
        <v>281</v>
      </c>
      <c r="AU83" s="3" t="s">
        <v>281</v>
      </c>
      <c r="AV83" s="3" t="s">
        <v>281</v>
      </c>
      <c r="AW83" s="3" t="s">
        <v>281</v>
      </c>
      <c r="AX83" s="3" t="s">
        <v>281</v>
      </c>
      <c r="AY83" s="3" t="s">
        <v>281</v>
      </c>
      <c r="AZ83" s="3" t="s">
        <v>281</v>
      </c>
      <c r="BA83" s="3" t="s">
        <v>281</v>
      </c>
      <c r="BB83" s="98" t="s">
        <v>281</v>
      </c>
      <c r="BC83" s="98" t="s">
        <v>281</v>
      </c>
      <c r="BE83" s="81">
        <f t="shared" si="1"/>
        <v>0.4537804246140888</v>
      </c>
      <c r="BF83" s="62" t="s">
        <v>281</v>
      </c>
    </row>
    <row r="84" spans="1:58" x14ac:dyDescent="0.25">
      <c r="A84" s="54">
        <v>1916</v>
      </c>
      <c r="B84" s="62">
        <v>2.42</v>
      </c>
      <c r="C84" s="62">
        <v>0.89943405124980358</v>
      </c>
      <c r="D84" s="62" t="s">
        <v>281</v>
      </c>
      <c r="E84" s="62" t="s">
        <v>281</v>
      </c>
      <c r="F84" s="62" t="s">
        <v>281</v>
      </c>
      <c r="G84" s="62">
        <v>1.19</v>
      </c>
      <c r="H84" s="62">
        <v>1.68</v>
      </c>
      <c r="I84" s="62" t="s">
        <v>281</v>
      </c>
      <c r="J84" s="62">
        <v>1.05</v>
      </c>
      <c r="K84" s="62" t="s">
        <v>281</v>
      </c>
      <c r="L84" s="62" t="s">
        <v>281</v>
      </c>
      <c r="M84" s="62">
        <v>1.44</v>
      </c>
      <c r="N84" s="62" t="s">
        <v>281</v>
      </c>
      <c r="O84" s="62">
        <v>0.35</v>
      </c>
      <c r="P84" s="62">
        <v>0.94</v>
      </c>
      <c r="Q84" s="3" t="s">
        <v>281</v>
      </c>
      <c r="R84" s="3" t="s">
        <v>281</v>
      </c>
      <c r="S84" s="3" t="s">
        <v>281</v>
      </c>
      <c r="T84" s="3" t="s">
        <v>281</v>
      </c>
      <c r="U84" s="3" t="s">
        <v>281</v>
      </c>
      <c r="V84" s="3" t="s">
        <v>281</v>
      </c>
      <c r="W84" s="3" t="s">
        <v>281</v>
      </c>
      <c r="X84" s="3" t="s">
        <v>281</v>
      </c>
      <c r="Y84" s="3" t="s">
        <v>281</v>
      </c>
      <c r="Z84" s="3" t="s">
        <v>281</v>
      </c>
      <c r="AA84" s="62">
        <v>1.1090909090909091</v>
      </c>
      <c r="AB84" s="62">
        <v>2.5362247000000004</v>
      </c>
      <c r="AC84" s="3" t="s">
        <v>281</v>
      </c>
      <c r="AD84" s="3" t="s">
        <v>281</v>
      </c>
      <c r="AE84" s="3" t="s">
        <v>281</v>
      </c>
      <c r="AF84" s="3" t="s">
        <v>281</v>
      </c>
      <c r="AG84" s="3" t="s">
        <v>281</v>
      </c>
      <c r="AH84" s="3" t="s">
        <v>281</v>
      </c>
      <c r="AI84" s="3" t="s">
        <v>281</v>
      </c>
      <c r="AJ84" s="3" t="s">
        <v>281</v>
      </c>
      <c r="AK84" s="3" t="s">
        <v>281</v>
      </c>
      <c r="AL84" s="3" t="s">
        <v>281</v>
      </c>
      <c r="AM84" s="3" t="s">
        <v>281</v>
      </c>
      <c r="AN84" s="3" t="s">
        <v>281</v>
      </c>
      <c r="AO84" s="3" t="s">
        <v>281</v>
      </c>
      <c r="AP84" s="3" t="s">
        <v>281</v>
      </c>
      <c r="AQ84" s="3" t="s">
        <v>281</v>
      </c>
      <c r="AR84" s="3" t="s">
        <v>281</v>
      </c>
      <c r="AS84" s="3" t="s">
        <v>281</v>
      </c>
      <c r="AT84" s="3" t="s">
        <v>281</v>
      </c>
      <c r="AU84" s="3" t="s">
        <v>281</v>
      </c>
      <c r="AV84" s="3" t="s">
        <v>281</v>
      </c>
      <c r="AW84" s="3" t="s">
        <v>281</v>
      </c>
      <c r="AX84" s="3" t="s">
        <v>281</v>
      </c>
      <c r="AY84" s="3" t="s">
        <v>281</v>
      </c>
      <c r="AZ84" s="3" t="s">
        <v>281</v>
      </c>
      <c r="BA84" s="3" t="s">
        <v>281</v>
      </c>
      <c r="BB84" s="98" t="s">
        <v>281</v>
      </c>
      <c r="BC84" s="98" t="s">
        <v>281</v>
      </c>
      <c r="BE84" s="81">
        <f t="shared" si="1"/>
        <v>0.44690759900214205</v>
      </c>
      <c r="BF84" s="62" t="s">
        <v>281</v>
      </c>
    </row>
    <row r="85" spans="1:58" x14ac:dyDescent="0.25">
      <c r="A85" s="54">
        <v>1917</v>
      </c>
      <c r="B85" s="62">
        <v>2.67</v>
      </c>
      <c r="C85" s="62">
        <v>0.71741224618290567</v>
      </c>
      <c r="D85" s="62" t="s">
        <v>281</v>
      </c>
      <c r="E85" s="62" t="s">
        <v>281</v>
      </c>
      <c r="F85" s="62" t="s">
        <v>281</v>
      </c>
      <c r="G85" s="62">
        <v>1.26</v>
      </c>
      <c r="H85" s="62">
        <v>1.85</v>
      </c>
      <c r="I85" s="62" t="s">
        <v>281</v>
      </c>
      <c r="J85" s="62">
        <v>0.57999999999999996</v>
      </c>
      <c r="K85" s="62" t="s">
        <v>281</v>
      </c>
      <c r="L85" s="62" t="s">
        <v>281</v>
      </c>
      <c r="M85" s="62">
        <v>1.21</v>
      </c>
      <c r="N85" s="62" t="s">
        <v>281</v>
      </c>
      <c r="O85" s="62">
        <v>0.82</v>
      </c>
      <c r="P85" s="62">
        <v>0.86</v>
      </c>
      <c r="Q85" s="3" t="s">
        <v>281</v>
      </c>
      <c r="R85" s="3" t="s">
        <v>281</v>
      </c>
      <c r="S85" s="3" t="s">
        <v>281</v>
      </c>
      <c r="T85" s="3" t="s">
        <v>281</v>
      </c>
      <c r="U85" s="3" t="s">
        <v>281</v>
      </c>
      <c r="V85" s="3" t="s">
        <v>281</v>
      </c>
      <c r="W85" s="3" t="s">
        <v>281</v>
      </c>
      <c r="X85" s="3" t="s">
        <v>281</v>
      </c>
      <c r="Y85" s="3" t="s">
        <v>281</v>
      </c>
      <c r="Z85" s="3" t="s">
        <v>281</v>
      </c>
      <c r="AA85" s="62">
        <v>0.90909090909090906</v>
      </c>
      <c r="AB85" s="62">
        <v>2.4605165000000002</v>
      </c>
      <c r="AC85" s="3" t="s">
        <v>281</v>
      </c>
      <c r="AD85" s="3" t="s">
        <v>281</v>
      </c>
      <c r="AE85" s="3" t="s">
        <v>281</v>
      </c>
      <c r="AF85" s="3" t="s">
        <v>281</v>
      </c>
      <c r="AG85" s="3" t="s">
        <v>281</v>
      </c>
      <c r="AH85" s="3" t="s">
        <v>281</v>
      </c>
      <c r="AI85" s="3" t="s">
        <v>281</v>
      </c>
      <c r="AJ85" s="3" t="s">
        <v>281</v>
      </c>
      <c r="AK85" s="3" t="s">
        <v>281</v>
      </c>
      <c r="AL85" s="3" t="s">
        <v>281</v>
      </c>
      <c r="AM85" s="3" t="s">
        <v>281</v>
      </c>
      <c r="AN85" s="3" t="s">
        <v>281</v>
      </c>
      <c r="AO85" s="3" t="s">
        <v>281</v>
      </c>
      <c r="AP85" s="3" t="s">
        <v>281</v>
      </c>
      <c r="AQ85" s="3" t="s">
        <v>281</v>
      </c>
      <c r="AR85" s="3" t="s">
        <v>281</v>
      </c>
      <c r="AS85" s="3" t="s">
        <v>281</v>
      </c>
      <c r="AT85" s="3" t="s">
        <v>281</v>
      </c>
      <c r="AU85" s="3" t="s">
        <v>281</v>
      </c>
      <c r="AV85" s="3" t="s">
        <v>281</v>
      </c>
      <c r="AW85" s="3" t="s">
        <v>281</v>
      </c>
      <c r="AX85" s="3" t="s">
        <v>281</v>
      </c>
      <c r="AY85" s="3" t="s">
        <v>281</v>
      </c>
      <c r="AZ85" s="3" t="s">
        <v>281</v>
      </c>
      <c r="BA85" s="3" t="s">
        <v>281</v>
      </c>
      <c r="BB85" s="98" t="s">
        <v>281</v>
      </c>
      <c r="BC85" s="98" t="s">
        <v>281</v>
      </c>
      <c r="BE85" s="81">
        <f t="shared" si="1"/>
        <v>0.45786277143609927</v>
      </c>
      <c r="BF85" s="62" t="s">
        <v>281</v>
      </c>
    </row>
    <row r="86" spans="1:58" x14ac:dyDescent="0.25">
      <c r="A86" s="54">
        <v>1918</v>
      </c>
      <c r="B86" s="62">
        <v>2.6</v>
      </c>
      <c r="C86" s="62">
        <v>0.66426381989218908</v>
      </c>
      <c r="D86" s="62" t="s">
        <v>281</v>
      </c>
      <c r="E86" s="62" t="s">
        <v>281</v>
      </c>
      <c r="F86" s="62" t="s">
        <v>281</v>
      </c>
      <c r="G86" s="62">
        <v>1.1100000000000001</v>
      </c>
      <c r="H86" s="62">
        <v>2.0699999999999998</v>
      </c>
      <c r="I86" s="62" t="s">
        <v>281</v>
      </c>
      <c r="J86" s="62">
        <v>0.99</v>
      </c>
      <c r="K86" s="62" t="s">
        <v>281</v>
      </c>
      <c r="L86" s="62" t="s">
        <v>281</v>
      </c>
      <c r="M86" s="62">
        <v>1.1499999999999999</v>
      </c>
      <c r="N86" s="62" t="s">
        <v>281</v>
      </c>
      <c r="O86" s="62">
        <v>0.82</v>
      </c>
      <c r="P86" s="62">
        <v>0.86</v>
      </c>
      <c r="Q86" s="3" t="s">
        <v>281</v>
      </c>
      <c r="R86" s="3" t="s">
        <v>281</v>
      </c>
      <c r="S86" s="3" t="s">
        <v>281</v>
      </c>
      <c r="T86" s="3" t="s">
        <v>281</v>
      </c>
      <c r="U86" s="3" t="s">
        <v>281</v>
      </c>
      <c r="V86" s="3" t="s">
        <v>281</v>
      </c>
      <c r="W86" s="3" t="s">
        <v>281</v>
      </c>
      <c r="X86" s="3" t="s">
        <v>281</v>
      </c>
      <c r="Y86" s="3" t="s">
        <v>281</v>
      </c>
      <c r="Z86" s="3" t="s">
        <v>281</v>
      </c>
      <c r="AA86" s="62">
        <v>0.70909090909090911</v>
      </c>
      <c r="AB86" s="62">
        <v>1.8548509</v>
      </c>
      <c r="AC86" s="3" t="s">
        <v>281</v>
      </c>
      <c r="AD86" s="3" t="s">
        <v>281</v>
      </c>
      <c r="AE86" s="3" t="s">
        <v>281</v>
      </c>
      <c r="AF86" s="3" t="s">
        <v>281</v>
      </c>
      <c r="AG86" s="3" t="s">
        <v>281</v>
      </c>
      <c r="AH86" s="3" t="s">
        <v>281</v>
      </c>
      <c r="AI86" s="3" t="s">
        <v>281</v>
      </c>
      <c r="AJ86" s="3" t="s">
        <v>281</v>
      </c>
      <c r="AK86" s="3" t="s">
        <v>281</v>
      </c>
      <c r="AL86" s="3" t="s">
        <v>281</v>
      </c>
      <c r="AM86" s="3" t="s">
        <v>281</v>
      </c>
      <c r="AN86" s="3" t="s">
        <v>281</v>
      </c>
      <c r="AO86" s="3" t="s">
        <v>281</v>
      </c>
      <c r="AP86" s="3" t="s">
        <v>281</v>
      </c>
      <c r="AQ86" s="3" t="s">
        <v>281</v>
      </c>
      <c r="AR86" s="3" t="s">
        <v>281</v>
      </c>
      <c r="AS86" s="3" t="s">
        <v>281</v>
      </c>
      <c r="AT86" s="3" t="s">
        <v>281</v>
      </c>
      <c r="AU86" s="3" t="s">
        <v>281</v>
      </c>
      <c r="AV86" s="3" t="s">
        <v>281</v>
      </c>
      <c r="AW86" s="3" t="s">
        <v>281</v>
      </c>
      <c r="AX86" s="3" t="s">
        <v>281</v>
      </c>
      <c r="AY86" s="3" t="s">
        <v>281</v>
      </c>
      <c r="AZ86" s="3" t="s">
        <v>281</v>
      </c>
      <c r="BA86" s="3" t="s">
        <v>281</v>
      </c>
      <c r="BB86" s="98" t="s">
        <v>281</v>
      </c>
      <c r="BC86" s="98" t="s">
        <v>281</v>
      </c>
      <c r="BE86" s="81">
        <f t="shared" si="1"/>
        <v>0.44925537007508159</v>
      </c>
      <c r="BF86" s="62" t="s">
        <v>281</v>
      </c>
    </row>
    <row r="87" spans="1:58" x14ac:dyDescent="0.25">
      <c r="A87" s="54">
        <v>1919</v>
      </c>
      <c r="B87" s="62">
        <v>2.7</v>
      </c>
      <c r="C87" s="62">
        <v>0.63093157682484202</v>
      </c>
      <c r="D87" s="62" t="s">
        <v>281</v>
      </c>
      <c r="E87" s="62" t="s">
        <v>281</v>
      </c>
      <c r="F87" s="62" t="s">
        <v>281</v>
      </c>
      <c r="G87" s="62">
        <v>1.44</v>
      </c>
      <c r="H87" s="62">
        <v>2.0699999999999998</v>
      </c>
      <c r="I87" s="62" t="s">
        <v>281</v>
      </c>
      <c r="J87" s="62">
        <v>1.04</v>
      </c>
      <c r="K87" s="62" t="s">
        <v>281</v>
      </c>
      <c r="L87" s="62" t="s">
        <v>281</v>
      </c>
      <c r="M87" s="62">
        <v>1.1000000000000001</v>
      </c>
      <c r="N87" s="62" t="s">
        <v>281</v>
      </c>
      <c r="O87" s="62">
        <v>1.05</v>
      </c>
      <c r="P87" s="62">
        <v>0.83000000000000007</v>
      </c>
      <c r="Q87" s="3" t="s">
        <v>281</v>
      </c>
      <c r="R87" s="3" t="s">
        <v>281</v>
      </c>
      <c r="S87" s="3" t="s">
        <v>281</v>
      </c>
      <c r="T87" s="3" t="s">
        <v>281</v>
      </c>
      <c r="U87" s="3" t="s">
        <v>281</v>
      </c>
      <c r="V87" s="3" t="s">
        <v>281</v>
      </c>
      <c r="W87" s="3" t="s">
        <v>281</v>
      </c>
      <c r="X87" s="3" t="s">
        <v>281</v>
      </c>
      <c r="Y87" s="3" t="s">
        <v>281</v>
      </c>
      <c r="Z87" s="3" t="s">
        <v>281</v>
      </c>
      <c r="AA87" s="62">
        <v>0.81818181818181823</v>
      </c>
      <c r="AB87" s="62">
        <v>0.41306900753138076</v>
      </c>
      <c r="AC87" s="3" t="s">
        <v>281</v>
      </c>
      <c r="AD87" s="3" t="s">
        <v>281</v>
      </c>
      <c r="AE87" s="3" t="s">
        <v>281</v>
      </c>
      <c r="AF87" s="3" t="s">
        <v>281</v>
      </c>
      <c r="AG87" s="3" t="s">
        <v>281</v>
      </c>
      <c r="AH87" s="3" t="s">
        <v>281</v>
      </c>
      <c r="AI87" s="3" t="s">
        <v>281</v>
      </c>
      <c r="AJ87" s="3" t="s">
        <v>281</v>
      </c>
      <c r="AK87" s="3" t="s">
        <v>281</v>
      </c>
      <c r="AL87" s="3" t="s">
        <v>281</v>
      </c>
      <c r="AM87" s="3" t="s">
        <v>281</v>
      </c>
      <c r="AN87" s="3" t="s">
        <v>281</v>
      </c>
      <c r="AO87" s="3" t="s">
        <v>281</v>
      </c>
      <c r="AP87" s="3" t="s">
        <v>281</v>
      </c>
      <c r="AQ87" s="3" t="s">
        <v>281</v>
      </c>
      <c r="AR87" s="3" t="s">
        <v>281</v>
      </c>
      <c r="AS87" s="3" t="s">
        <v>281</v>
      </c>
      <c r="AT87" s="3" t="s">
        <v>281</v>
      </c>
      <c r="AU87" s="3" t="s">
        <v>281</v>
      </c>
      <c r="AV87" s="3" t="s">
        <v>281</v>
      </c>
      <c r="AW87" s="3" t="s">
        <v>281</v>
      </c>
      <c r="AX87" s="3" t="s">
        <v>281</v>
      </c>
      <c r="AY87" s="3" t="s">
        <v>281</v>
      </c>
      <c r="AZ87" s="3" t="s">
        <v>281</v>
      </c>
      <c r="BA87" s="3" t="s">
        <v>281</v>
      </c>
      <c r="BB87" s="98" t="s">
        <v>281</v>
      </c>
      <c r="BC87" s="98" t="s">
        <v>281</v>
      </c>
      <c r="BE87" s="81">
        <f t="shared" si="1"/>
        <v>0.46173737330855302</v>
      </c>
      <c r="BF87" s="62" t="s">
        <v>281</v>
      </c>
    </row>
    <row r="88" spans="1:58" x14ac:dyDescent="0.25">
      <c r="A88" s="54">
        <v>1920</v>
      </c>
      <c r="B88" s="62">
        <v>2.5299999999999998</v>
      </c>
      <c r="C88" s="62">
        <v>0.65163789405961825</v>
      </c>
      <c r="D88" s="62" t="s">
        <v>281</v>
      </c>
      <c r="E88" s="62" t="s">
        <v>281</v>
      </c>
      <c r="F88" s="62" t="s">
        <v>281</v>
      </c>
      <c r="G88" s="62">
        <v>0.91</v>
      </c>
      <c r="H88" s="62">
        <v>2.02</v>
      </c>
      <c r="I88" s="62" t="s">
        <v>281</v>
      </c>
      <c r="J88" s="62">
        <v>1.33</v>
      </c>
      <c r="K88" s="62" t="s">
        <v>281</v>
      </c>
      <c r="L88" s="62" t="s">
        <v>281</v>
      </c>
      <c r="M88" s="62">
        <v>1.07</v>
      </c>
      <c r="N88" s="62" t="s">
        <v>281</v>
      </c>
      <c r="O88" s="62">
        <v>0.94</v>
      </c>
      <c r="P88" s="62">
        <v>0.75</v>
      </c>
      <c r="Q88" s="3" t="s">
        <v>281</v>
      </c>
      <c r="R88" s="3" t="s">
        <v>281</v>
      </c>
      <c r="S88" s="3" t="s">
        <v>281</v>
      </c>
      <c r="T88" s="3" t="s">
        <v>281</v>
      </c>
      <c r="U88" s="3" t="s">
        <v>281</v>
      </c>
      <c r="V88" s="3" t="s">
        <v>281</v>
      </c>
      <c r="W88" s="3" t="s">
        <v>281</v>
      </c>
      <c r="X88" s="3" t="s">
        <v>281</v>
      </c>
      <c r="Y88" s="3" t="s">
        <v>281</v>
      </c>
      <c r="Z88" s="3" t="s">
        <v>281</v>
      </c>
      <c r="AA88" s="62">
        <v>0.65454545454545454</v>
      </c>
      <c r="AB88" s="62">
        <v>2.9815031798667202</v>
      </c>
      <c r="AC88" s="3" t="s">
        <v>281</v>
      </c>
      <c r="AD88" s="3" t="s">
        <v>281</v>
      </c>
      <c r="AE88" s="3" t="s">
        <v>281</v>
      </c>
      <c r="AF88" s="3" t="s">
        <v>281</v>
      </c>
      <c r="AG88" s="3" t="s">
        <v>281</v>
      </c>
      <c r="AH88" s="3" t="s">
        <v>281</v>
      </c>
      <c r="AI88" s="3" t="s">
        <v>281</v>
      </c>
      <c r="AJ88" s="3" t="s">
        <v>281</v>
      </c>
      <c r="AK88" s="3" t="s">
        <v>281</v>
      </c>
      <c r="AL88" s="3" t="s">
        <v>281</v>
      </c>
      <c r="AM88" s="3" t="s">
        <v>281</v>
      </c>
      <c r="AN88" s="3" t="s">
        <v>281</v>
      </c>
      <c r="AO88" s="3" t="s">
        <v>281</v>
      </c>
      <c r="AP88" s="3" t="s">
        <v>281</v>
      </c>
      <c r="AQ88" s="3" t="s">
        <v>281</v>
      </c>
      <c r="AR88" s="3" t="s">
        <v>281</v>
      </c>
      <c r="AS88" s="3" t="s">
        <v>281</v>
      </c>
      <c r="AT88" s="3" t="s">
        <v>281</v>
      </c>
      <c r="AU88" s="3" t="s">
        <v>281</v>
      </c>
      <c r="AV88" s="3" t="s">
        <v>281</v>
      </c>
      <c r="AW88" s="3" t="s">
        <v>281</v>
      </c>
      <c r="AX88" s="3" t="s">
        <v>281</v>
      </c>
      <c r="AY88" s="3" t="s">
        <v>281</v>
      </c>
      <c r="AZ88" s="3" t="s">
        <v>281</v>
      </c>
      <c r="BA88" s="3" t="s">
        <v>281</v>
      </c>
      <c r="BB88" s="98" t="s">
        <v>281</v>
      </c>
      <c r="BC88" s="98" t="s">
        <v>281</v>
      </c>
      <c r="BE88" s="81">
        <f t="shared" si="1"/>
        <v>0.46789861786149251</v>
      </c>
      <c r="BF88" s="62" t="s">
        <v>281</v>
      </c>
    </row>
    <row r="89" spans="1:58" x14ac:dyDescent="0.25">
      <c r="A89" s="54">
        <v>1921</v>
      </c>
      <c r="B89" s="62">
        <v>2.3199999999999998</v>
      </c>
      <c r="C89" s="62">
        <v>0.62330746045717633</v>
      </c>
      <c r="D89" s="62" t="s">
        <v>281</v>
      </c>
      <c r="E89" s="62" t="s">
        <v>281</v>
      </c>
      <c r="F89" s="62" t="s">
        <v>281</v>
      </c>
      <c r="G89" s="62">
        <v>1.1399999999999999</v>
      </c>
      <c r="H89" s="62">
        <v>1.95</v>
      </c>
      <c r="I89" s="62" t="s">
        <v>281</v>
      </c>
      <c r="J89" s="62">
        <v>1.3</v>
      </c>
      <c r="K89" s="62" t="s">
        <v>281</v>
      </c>
      <c r="L89" s="62" t="s">
        <v>281</v>
      </c>
      <c r="M89" s="62">
        <v>1.05</v>
      </c>
      <c r="N89" s="62" t="s">
        <v>281</v>
      </c>
      <c r="O89" s="62">
        <v>0.94</v>
      </c>
      <c r="P89" s="62">
        <v>0.75</v>
      </c>
      <c r="Q89" s="3" t="s">
        <v>281</v>
      </c>
      <c r="R89" s="3" t="s">
        <v>281</v>
      </c>
      <c r="S89" s="3" t="s">
        <v>281</v>
      </c>
      <c r="T89" s="3" t="s">
        <v>281</v>
      </c>
      <c r="U89" s="3" t="s">
        <v>281</v>
      </c>
      <c r="V89" s="3" t="s">
        <v>281</v>
      </c>
      <c r="W89" s="3" t="s">
        <v>281</v>
      </c>
      <c r="X89" s="3" t="s">
        <v>281</v>
      </c>
      <c r="Y89" s="3" t="s">
        <v>281</v>
      </c>
      <c r="Z89" s="3" t="s">
        <v>281</v>
      </c>
      <c r="AA89" s="62">
        <v>0.65454545454545454</v>
      </c>
      <c r="AB89" s="62">
        <v>1.5736809254901962</v>
      </c>
      <c r="AC89" s="3" t="s">
        <v>281</v>
      </c>
      <c r="AD89" s="3" t="s">
        <v>281</v>
      </c>
      <c r="AE89" s="3" t="s">
        <v>281</v>
      </c>
      <c r="AF89" s="3" t="s">
        <v>281</v>
      </c>
      <c r="AG89" s="3" t="s">
        <v>281</v>
      </c>
      <c r="AH89" s="3" t="s">
        <v>281</v>
      </c>
      <c r="AI89" s="3" t="s">
        <v>281</v>
      </c>
      <c r="AJ89" s="3" t="s">
        <v>281</v>
      </c>
      <c r="AK89" s="3" t="s">
        <v>281</v>
      </c>
      <c r="AL89" s="3" t="s">
        <v>281</v>
      </c>
      <c r="AM89" s="3" t="s">
        <v>281</v>
      </c>
      <c r="AN89" s="3" t="s">
        <v>281</v>
      </c>
      <c r="AO89" s="3" t="s">
        <v>281</v>
      </c>
      <c r="AP89" s="3" t="s">
        <v>281</v>
      </c>
      <c r="AQ89" s="3" t="s">
        <v>281</v>
      </c>
      <c r="AR89" s="3" t="s">
        <v>281</v>
      </c>
      <c r="AS89" s="3" t="s">
        <v>281</v>
      </c>
      <c r="AT89" s="3" t="s">
        <v>281</v>
      </c>
      <c r="AU89" s="3" t="s">
        <v>281</v>
      </c>
      <c r="AV89" s="3" t="s">
        <v>281</v>
      </c>
      <c r="AW89" s="3" t="s">
        <v>281</v>
      </c>
      <c r="AX89" s="3" t="s">
        <v>281</v>
      </c>
      <c r="AY89" s="3" t="s">
        <v>281</v>
      </c>
      <c r="AZ89" s="3" t="s">
        <v>281</v>
      </c>
      <c r="BA89" s="3" t="s">
        <v>281</v>
      </c>
      <c r="BB89" s="98" t="s">
        <v>281</v>
      </c>
      <c r="BC89" s="98" t="s">
        <v>281</v>
      </c>
      <c r="BE89" s="81">
        <f t="shared" si="1"/>
        <v>0.4389417603464616</v>
      </c>
      <c r="BF89" s="62" t="s">
        <v>281</v>
      </c>
    </row>
    <row r="90" spans="1:58" x14ac:dyDescent="0.25">
      <c r="A90" s="54">
        <v>1922</v>
      </c>
      <c r="B90" s="62">
        <v>2.65</v>
      </c>
      <c r="C90" s="62">
        <v>0.61315544998680394</v>
      </c>
      <c r="D90" s="62" t="s">
        <v>281</v>
      </c>
      <c r="E90" s="62" t="s">
        <v>281</v>
      </c>
      <c r="F90" s="62" t="s">
        <v>281</v>
      </c>
      <c r="G90" s="62">
        <v>1.28</v>
      </c>
      <c r="H90" s="62">
        <v>1.93</v>
      </c>
      <c r="I90" s="62" t="s">
        <v>281</v>
      </c>
      <c r="J90" s="62">
        <v>1.38</v>
      </c>
      <c r="K90" s="62" t="s">
        <v>281</v>
      </c>
      <c r="L90" s="62" t="s">
        <v>281</v>
      </c>
      <c r="M90" s="62">
        <v>1.01</v>
      </c>
      <c r="N90" s="62" t="s">
        <v>281</v>
      </c>
      <c r="O90" s="62">
        <v>0.94</v>
      </c>
      <c r="P90" s="62">
        <v>0.73</v>
      </c>
      <c r="Q90" s="3" t="s">
        <v>281</v>
      </c>
      <c r="R90" s="3" t="s">
        <v>281</v>
      </c>
      <c r="S90" s="3" t="s">
        <v>281</v>
      </c>
      <c r="T90" s="3" t="s">
        <v>281</v>
      </c>
      <c r="U90" s="3" t="s">
        <v>281</v>
      </c>
      <c r="V90" s="3" t="s">
        <v>281</v>
      </c>
      <c r="W90" s="3" t="s">
        <v>281</v>
      </c>
      <c r="X90" s="3" t="s">
        <v>281</v>
      </c>
      <c r="Y90" s="3" t="s">
        <v>281</v>
      </c>
      <c r="Z90" s="3" t="s">
        <v>281</v>
      </c>
      <c r="AA90" s="62">
        <v>0.70909090909090911</v>
      </c>
      <c r="AB90" s="3" t="s">
        <v>281</v>
      </c>
      <c r="AC90" s="3" t="s">
        <v>281</v>
      </c>
      <c r="AD90" s="3" t="s">
        <v>281</v>
      </c>
      <c r="AE90" s="3" t="s">
        <v>281</v>
      </c>
      <c r="AF90" s="3" t="s">
        <v>281</v>
      </c>
      <c r="AG90" s="3" t="s">
        <v>281</v>
      </c>
      <c r="AH90" s="3" t="s">
        <v>281</v>
      </c>
      <c r="AI90" s="3" t="s">
        <v>281</v>
      </c>
      <c r="AJ90" s="3" t="s">
        <v>281</v>
      </c>
      <c r="AK90" s="3" t="s">
        <v>281</v>
      </c>
      <c r="AL90" s="3" t="s">
        <v>281</v>
      </c>
      <c r="AM90" s="3" t="s">
        <v>281</v>
      </c>
      <c r="AN90" s="3" t="s">
        <v>281</v>
      </c>
      <c r="AO90" s="3" t="s">
        <v>281</v>
      </c>
      <c r="AP90" s="3" t="s">
        <v>281</v>
      </c>
      <c r="AQ90" s="3" t="s">
        <v>281</v>
      </c>
      <c r="AR90" s="3" t="s">
        <v>281</v>
      </c>
      <c r="AS90" s="3" t="s">
        <v>281</v>
      </c>
      <c r="AT90" s="3" t="s">
        <v>281</v>
      </c>
      <c r="AU90" s="3" t="s">
        <v>281</v>
      </c>
      <c r="AV90" s="3" t="s">
        <v>281</v>
      </c>
      <c r="AW90" s="3" t="s">
        <v>281</v>
      </c>
      <c r="AX90" s="3" t="s">
        <v>281</v>
      </c>
      <c r="AY90" s="3" t="s">
        <v>281</v>
      </c>
      <c r="AZ90" s="3" t="s">
        <v>281</v>
      </c>
      <c r="BA90" s="3" t="s">
        <v>281</v>
      </c>
      <c r="BB90" s="98" t="s">
        <v>281</v>
      </c>
      <c r="BC90" s="98" t="s">
        <v>281</v>
      </c>
      <c r="BE90" s="81">
        <f t="shared" si="1"/>
        <v>0.43311950235738172</v>
      </c>
      <c r="BF90" s="62" t="s">
        <v>281</v>
      </c>
    </row>
    <row r="91" spans="1:58" x14ac:dyDescent="0.25">
      <c r="A91" s="54">
        <v>1923</v>
      </c>
      <c r="B91" s="62">
        <v>2.76</v>
      </c>
      <c r="C91" s="62">
        <v>0.57266529087536888</v>
      </c>
      <c r="D91" s="62" t="s">
        <v>281</v>
      </c>
      <c r="E91" s="62" t="s">
        <v>281</v>
      </c>
      <c r="F91" s="62" t="s">
        <v>281</v>
      </c>
      <c r="G91" s="62">
        <v>1.54</v>
      </c>
      <c r="H91" s="62">
        <v>2.09</v>
      </c>
      <c r="I91" s="62" t="s">
        <v>281</v>
      </c>
      <c r="J91" s="62">
        <v>0.75</v>
      </c>
      <c r="K91" s="62" t="s">
        <v>281</v>
      </c>
      <c r="L91" s="62" t="s">
        <v>281</v>
      </c>
      <c r="M91" s="62">
        <v>1.24</v>
      </c>
      <c r="N91" s="62" t="s">
        <v>281</v>
      </c>
      <c r="O91" s="62">
        <v>0.94</v>
      </c>
      <c r="P91" s="62">
        <v>0.73</v>
      </c>
      <c r="Q91" s="3" t="s">
        <v>281</v>
      </c>
      <c r="R91" s="3" t="s">
        <v>281</v>
      </c>
      <c r="S91" s="3" t="s">
        <v>281</v>
      </c>
      <c r="T91" s="3" t="s">
        <v>281</v>
      </c>
      <c r="U91" s="3" t="s">
        <v>281</v>
      </c>
      <c r="V91" s="3" t="s">
        <v>281</v>
      </c>
      <c r="W91" s="3" t="s">
        <v>281</v>
      </c>
      <c r="X91" s="3" t="s">
        <v>281</v>
      </c>
      <c r="Y91" s="3" t="s">
        <v>281</v>
      </c>
      <c r="Z91" s="3" t="s">
        <v>281</v>
      </c>
      <c r="AA91" s="62">
        <v>0.78181818181818186</v>
      </c>
      <c r="AB91" s="3" t="s">
        <v>281</v>
      </c>
      <c r="AC91" s="3" t="s">
        <v>281</v>
      </c>
      <c r="AD91" s="3" t="s">
        <v>281</v>
      </c>
      <c r="AE91" s="3" t="s">
        <v>281</v>
      </c>
      <c r="AF91" s="3" t="s">
        <v>281</v>
      </c>
      <c r="AG91" s="3" t="s">
        <v>281</v>
      </c>
      <c r="AH91" s="3" t="s">
        <v>281</v>
      </c>
      <c r="AI91" s="3" t="s">
        <v>281</v>
      </c>
      <c r="AJ91" s="3" t="s">
        <v>281</v>
      </c>
      <c r="AK91" s="3" t="s">
        <v>281</v>
      </c>
      <c r="AL91" s="3" t="s">
        <v>281</v>
      </c>
      <c r="AM91" s="3" t="s">
        <v>281</v>
      </c>
      <c r="AN91" s="3" t="s">
        <v>281</v>
      </c>
      <c r="AO91" s="3" t="s">
        <v>281</v>
      </c>
      <c r="AP91" s="3" t="s">
        <v>281</v>
      </c>
      <c r="AQ91" s="3" t="s">
        <v>281</v>
      </c>
      <c r="AR91" s="3" t="s">
        <v>281</v>
      </c>
      <c r="AS91" s="3" t="s">
        <v>281</v>
      </c>
      <c r="AT91" s="3" t="s">
        <v>281</v>
      </c>
      <c r="AU91" s="3" t="s">
        <v>281</v>
      </c>
      <c r="AV91" s="3" t="s">
        <v>281</v>
      </c>
      <c r="AW91" s="3" t="s">
        <v>281</v>
      </c>
      <c r="AX91" s="3" t="s">
        <v>281</v>
      </c>
      <c r="AY91" s="3" t="s">
        <v>281</v>
      </c>
      <c r="AZ91" s="3" t="s">
        <v>281</v>
      </c>
      <c r="BA91" s="3" t="s">
        <v>281</v>
      </c>
      <c r="BB91" s="98" t="s">
        <v>281</v>
      </c>
      <c r="BC91" s="98" t="s">
        <v>281</v>
      </c>
      <c r="BE91" s="81">
        <f t="shared" si="1"/>
        <v>0.44263389138829773</v>
      </c>
      <c r="BF91" s="62" t="s">
        <v>281</v>
      </c>
    </row>
    <row r="92" spans="1:58" x14ac:dyDescent="0.25">
      <c r="A92" s="54">
        <v>1924</v>
      </c>
      <c r="B92" s="62">
        <v>2.3479999999999999</v>
      </c>
      <c r="C92" s="62">
        <v>0.83187967589116973</v>
      </c>
      <c r="D92" s="62" t="s">
        <v>281</v>
      </c>
      <c r="E92" s="62" t="s">
        <v>281</v>
      </c>
      <c r="F92" s="62" t="s">
        <v>281</v>
      </c>
      <c r="G92" s="62">
        <v>1.1599999999999999</v>
      </c>
      <c r="H92" s="62">
        <v>1.732</v>
      </c>
      <c r="I92" s="62" t="s">
        <v>281</v>
      </c>
      <c r="J92" s="62">
        <v>1.0680000000000001</v>
      </c>
      <c r="K92" s="62" t="s">
        <v>281</v>
      </c>
      <c r="L92" s="62" t="s">
        <v>281</v>
      </c>
      <c r="M92" s="62" t="s">
        <v>281</v>
      </c>
      <c r="N92" s="62" t="s">
        <v>281</v>
      </c>
      <c r="O92" s="62">
        <v>0.51400000000000001</v>
      </c>
      <c r="P92" s="62">
        <v>0.97800000000000009</v>
      </c>
      <c r="Q92" s="3" t="s">
        <v>281</v>
      </c>
      <c r="R92" s="3" t="s">
        <v>281</v>
      </c>
      <c r="S92" s="3" t="s">
        <v>281</v>
      </c>
      <c r="T92" s="3" t="s">
        <v>281</v>
      </c>
      <c r="U92" s="3" t="s">
        <v>281</v>
      </c>
      <c r="V92" s="3" t="s">
        <v>281</v>
      </c>
      <c r="W92" s="3" t="s">
        <v>281</v>
      </c>
      <c r="X92" s="3" t="s">
        <v>281</v>
      </c>
      <c r="Y92" s="3" t="s">
        <v>281</v>
      </c>
      <c r="Z92" s="3" t="s">
        <v>281</v>
      </c>
      <c r="AA92" s="62">
        <v>0.78181818181818186</v>
      </c>
      <c r="AB92" s="3" t="s">
        <v>281</v>
      </c>
      <c r="AC92" s="3" t="s">
        <v>281</v>
      </c>
      <c r="AD92" s="3" t="s">
        <v>281</v>
      </c>
      <c r="AE92" s="3" t="s">
        <v>281</v>
      </c>
      <c r="AF92" s="3" t="s">
        <v>281</v>
      </c>
      <c r="AG92" s="3" t="s">
        <v>281</v>
      </c>
      <c r="AH92" s="3" t="s">
        <v>281</v>
      </c>
      <c r="AI92" s="3" t="s">
        <v>281</v>
      </c>
      <c r="AJ92" s="3" t="s">
        <v>281</v>
      </c>
      <c r="AK92" s="3" t="s">
        <v>281</v>
      </c>
      <c r="AL92" s="3" t="s">
        <v>281</v>
      </c>
      <c r="AM92" s="3" t="s">
        <v>281</v>
      </c>
      <c r="AN92" s="3" t="s">
        <v>281</v>
      </c>
      <c r="AO92" s="3" t="s">
        <v>281</v>
      </c>
      <c r="AP92" s="3" t="s">
        <v>281</v>
      </c>
      <c r="AQ92" s="3" t="s">
        <v>281</v>
      </c>
      <c r="AR92" s="3" t="s">
        <v>281</v>
      </c>
      <c r="AS92" s="3" t="s">
        <v>281</v>
      </c>
      <c r="AT92" s="3" t="s">
        <v>281</v>
      </c>
      <c r="AU92" s="3" t="s">
        <v>281</v>
      </c>
      <c r="AV92" s="3" t="s">
        <v>281</v>
      </c>
      <c r="AW92" s="3" t="s">
        <v>281</v>
      </c>
      <c r="AX92" s="3" t="s">
        <v>281</v>
      </c>
      <c r="AY92" s="3" t="s">
        <v>281</v>
      </c>
      <c r="AZ92" s="3" t="s">
        <v>281</v>
      </c>
      <c r="BA92" s="3" t="s">
        <v>281</v>
      </c>
      <c r="BB92" s="98" t="s">
        <v>281</v>
      </c>
      <c r="BC92" s="98" t="s">
        <v>281</v>
      </c>
      <c r="BE92" s="81">
        <f t="shared" si="1"/>
        <v>0.40570159779223797</v>
      </c>
      <c r="BF92" s="62" t="s">
        <v>281</v>
      </c>
    </row>
    <row r="93" spans="1:58" x14ac:dyDescent="0.25">
      <c r="A93" s="54">
        <v>1925</v>
      </c>
      <c r="B93" s="62">
        <v>2.5920000000000001</v>
      </c>
      <c r="C93" s="62">
        <v>0.61876481149012552</v>
      </c>
      <c r="D93" s="62" t="s">
        <v>281</v>
      </c>
      <c r="E93" s="62" t="s">
        <v>281</v>
      </c>
      <c r="F93" s="62" t="s">
        <v>281</v>
      </c>
      <c r="G93" s="62">
        <v>1.262</v>
      </c>
      <c r="H93" s="62">
        <v>2.0119999999999996</v>
      </c>
      <c r="I93" s="62" t="s">
        <v>281</v>
      </c>
      <c r="J93" s="62">
        <v>1.1599999999999999</v>
      </c>
      <c r="K93" s="62" t="s">
        <v>281</v>
      </c>
      <c r="L93" s="62" t="s">
        <v>281</v>
      </c>
      <c r="M93" s="62" t="s">
        <v>281</v>
      </c>
      <c r="N93" s="62" t="s">
        <v>281</v>
      </c>
      <c r="O93" s="62">
        <v>0.96199999999999997</v>
      </c>
      <c r="P93" s="62">
        <v>0.75800000000000001</v>
      </c>
      <c r="Q93" s="3" t="s">
        <v>281</v>
      </c>
      <c r="R93" s="3" t="s">
        <v>281</v>
      </c>
      <c r="S93" s="3" t="s">
        <v>281</v>
      </c>
      <c r="T93" s="3" t="s">
        <v>281</v>
      </c>
      <c r="U93" s="3" t="s">
        <v>281</v>
      </c>
      <c r="V93" s="3" t="s">
        <v>281</v>
      </c>
      <c r="W93" s="3" t="s">
        <v>281</v>
      </c>
      <c r="X93" s="3" t="s">
        <v>281</v>
      </c>
      <c r="Y93" s="3" t="s">
        <v>281</v>
      </c>
      <c r="Z93" s="3" t="s">
        <v>281</v>
      </c>
      <c r="AA93" s="62">
        <v>0.8</v>
      </c>
      <c r="AB93" s="3" t="s">
        <v>281</v>
      </c>
      <c r="AC93" s="3" t="s">
        <v>281</v>
      </c>
      <c r="AD93" s="3" t="s">
        <v>281</v>
      </c>
      <c r="AE93" s="3" t="s">
        <v>281</v>
      </c>
      <c r="AF93" s="3" t="s">
        <v>281</v>
      </c>
      <c r="AG93" s="3" t="s">
        <v>281</v>
      </c>
      <c r="AH93" s="3" t="s">
        <v>281</v>
      </c>
      <c r="AI93" s="3" t="s">
        <v>281</v>
      </c>
      <c r="AJ93" s="3" t="s">
        <v>281</v>
      </c>
      <c r="AK93" s="3" t="s">
        <v>281</v>
      </c>
      <c r="AL93" s="3" t="s">
        <v>281</v>
      </c>
      <c r="AM93" s="3" t="s">
        <v>281</v>
      </c>
      <c r="AN93" s="3" t="s">
        <v>281</v>
      </c>
      <c r="AO93" s="3" t="s">
        <v>281</v>
      </c>
      <c r="AP93" s="3" t="s">
        <v>281</v>
      </c>
      <c r="AQ93" s="3" t="s">
        <v>281</v>
      </c>
      <c r="AR93" s="3" t="s">
        <v>281</v>
      </c>
      <c r="AS93" s="3" t="s">
        <v>281</v>
      </c>
      <c r="AT93" s="3" t="s">
        <v>281</v>
      </c>
      <c r="AU93" s="3" t="s">
        <v>281</v>
      </c>
      <c r="AV93" s="3" t="s">
        <v>281</v>
      </c>
      <c r="AW93" s="3" t="s">
        <v>281</v>
      </c>
      <c r="AX93" s="3" t="s">
        <v>281</v>
      </c>
      <c r="AY93" s="3" t="s">
        <v>281</v>
      </c>
      <c r="AZ93" s="3" t="s">
        <v>281</v>
      </c>
      <c r="BA93" s="3" t="s">
        <v>281</v>
      </c>
      <c r="BB93" s="98" t="s">
        <v>281</v>
      </c>
      <c r="BC93" s="98" t="s">
        <v>281</v>
      </c>
      <c r="BE93" s="81">
        <f t="shared" si="1"/>
        <v>0.4124093176584589</v>
      </c>
      <c r="BF93" s="62" t="s">
        <v>281</v>
      </c>
    </row>
    <row r="94" spans="1:58" x14ac:dyDescent="0.25">
      <c r="A94" s="54">
        <v>1926</v>
      </c>
      <c r="B94" s="62">
        <v>2.5920000000000001</v>
      </c>
      <c r="C94" s="62">
        <v>0.6185523780472304</v>
      </c>
      <c r="D94" s="62" t="s">
        <v>281</v>
      </c>
      <c r="E94" s="62" t="s">
        <v>281</v>
      </c>
      <c r="F94" s="62" t="s">
        <v>281</v>
      </c>
      <c r="G94" s="62">
        <v>1.262</v>
      </c>
      <c r="H94" s="62">
        <v>2.0119999999999996</v>
      </c>
      <c r="I94" s="62" t="s">
        <v>281</v>
      </c>
      <c r="J94" s="62">
        <v>1.1599999999999999</v>
      </c>
      <c r="K94" s="62" t="s">
        <v>281</v>
      </c>
      <c r="L94" s="62" t="s">
        <v>281</v>
      </c>
      <c r="M94" s="62" t="s">
        <v>281</v>
      </c>
      <c r="N94" s="62" t="s">
        <v>281</v>
      </c>
      <c r="O94" s="62">
        <v>0.96199999999999997</v>
      </c>
      <c r="P94" s="62">
        <v>0.75800000000000001</v>
      </c>
      <c r="Q94" s="3" t="s">
        <v>281</v>
      </c>
      <c r="R94" s="3" t="s">
        <v>281</v>
      </c>
      <c r="S94" s="3" t="s">
        <v>281</v>
      </c>
      <c r="T94" s="3" t="s">
        <v>281</v>
      </c>
      <c r="U94" s="3" t="s">
        <v>281</v>
      </c>
      <c r="V94" s="3" t="s">
        <v>281</v>
      </c>
      <c r="W94" s="3" t="s">
        <v>281</v>
      </c>
      <c r="X94" s="3" t="s">
        <v>281</v>
      </c>
      <c r="Y94" s="3" t="s">
        <v>281</v>
      </c>
      <c r="Z94" s="3" t="s">
        <v>281</v>
      </c>
      <c r="AA94" s="62">
        <v>0.74545454545454559</v>
      </c>
      <c r="AB94" s="3" t="s">
        <v>281</v>
      </c>
      <c r="AC94" s="3" t="s">
        <v>281</v>
      </c>
      <c r="AD94" s="3" t="s">
        <v>281</v>
      </c>
      <c r="AE94" s="3" t="s">
        <v>281</v>
      </c>
      <c r="AF94" s="3" t="s">
        <v>281</v>
      </c>
      <c r="AG94" s="3" t="s">
        <v>281</v>
      </c>
      <c r="AH94" s="3" t="s">
        <v>281</v>
      </c>
      <c r="AI94" s="3" t="s">
        <v>281</v>
      </c>
      <c r="AJ94" s="3" t="s">
        <v>281</v>
      </c>
      <c r="AK94" s="3" t="s">
        <v>281</v>
      </c>
      <c r="AL94" s="3" t="s">
        <v>281</v>
      </c>
      <c r="AM94" s="3" t="s">
        <v>281</v>
      </c>
      <c r="AN94" s="3" t="s">
        <v>281</v>
      </c>
      <c r="AO94" s="3" t="s">
        <v>281</v>
      </c>
      <c r="AP94" s="3" t="s">
        <v>281</v>
      </c>
      <c r="AQ94" s="3" t="s">
        <v>281</v>
      </c>
      <c r="AR94" s="3" t="s">
        <v>281</v>
      </c>
      <c r="AS94" s="3" t="s">
        <v>281</v>
      </c>
      <c r="AT94" s="3" t="s">
        <v>281</v>
      </c>
      <c r="AU94" s="3" t="s">
        <v>281</v>
      </c>
      <c r="AV94" s="3" t="s">
        <v>281</v>
      </c>
      <c r="AW94" s="3" t="s">
        <v>281</v>
      </c>
      <c r="AX94" s="3" t="s">
        <v>281</v>
      </c>
      <c r="AY94" s="3" t="s">
        <v>281</v>
      </c>
      <c r="AZ94" s="3" t="s">
        <v>281</v>
      </c>
      <c r="BA94" s="3" t="s">
        <v>281</v>
      </c>
      <c r="BB94" s="98" t="s">
        <v>281</v>
      </c>
      <c r="BC94" s="98" t="s">
        <v>281</v>
      </c>
      <c r="BE94" s="81">
        <f t="shared" si="1"/>
        <v>0.41371831220078242</v>
      </c>
      <c r="BF94" s="62" t="s">
        <v>281</v>
      </c>
    </row>
    <row r="95" spans="1:58" x14ac:dyDescent="0.25">
      <c r="A95" s="54">
        <v>1927</v>
      </c>
      <c r="B95" s="62">
        <v>2.5920000000000001</v>
      </c>
      <c r="C95" s="62">
        <v>0.61884200176477988</v>
      </c>
      <c r="D95" s="62" t="s">
        <v>281</v>
      </c>
      <c r="E95" s="62" t="s">
        <v>281</v>
      </c>
      <c r="F95" s="62" t="s">
        <v>281</v>
      </c>
      <c r="G95" s="62">
        <v>1.262</v>
      </c>
      <c r="H95" s="62">
        <v>2.0119999999999996</v>
      </c>
      <c r="I95" s="62" t="s">
        <v>281</v>
      </c>
      <c r="J95" s="62">
        <v>1.1599999999999999</v>
      </c>
      <c r="K95" s="62" t="s">
        <v>281</v>
      </c>
      <c r="L95" s="62" t="s">
        <v>281</v>
      </c>
      <c r="M95" s="62" t="s">
        <v>281</v>
      </c>
      <c r="N95" s="62" t="s">
        <v>281</v>
      </c>
      <c r="O95" s="62">
        <v>0.96199999999999997</v>
      </c>
      <c r="P95" s="62">
        <v>0.75800000000000001</v>
      </c>
      <c r="Q95" s="3" t="s">
        <v>281</v>
      </c>
      <c r="R95" s="3" t="s">
        <v>281</v>
      </c>
      <c r="S95" s="3" t="s">
        <v>281</v>
      </c>
      <c r="T95" s="3" t="s">
        <v>281</v>
      </c>
      <c r="U95" s="3" t="s">
        <v>281</v>
      </c>
      <c r="V95" s="3" t="s">
        <v>281</v>
      </c>
      <c r="W95" s="3" t="s">
        <v>281</v>
      </c>
      <c r="X95" s="3" t="s">
        <v>281</v>
      </c>
      <c r="Y95" s="3" t="s">
        <v>281</v>
      </c>
      <c r="Z95" s="3" t="s">
        <v>281</v>
      </c>
      <c r="AA95" s="62">
        <v>0.7272727272727274</v>
      </c>
      <c r="AB95" s="3" t="s">
        <v>281</v>
      </c>
      <c r="AC95" s="3" t="s">
        <v>281</v>
      </c>
      <c r="AD95" s="3" t="s">
        <v>281</v>
      </c>
      <c r="AE95" s="3" t="s">
        <v>281</v>
      </c>
      <c r="AF95" s="3" t="s">
        <v>281</v>
      </c>
      <c r="AG95" s="3" t="s">
        <v>281</v>
      </c>
      <c r="AH95" s="3" t="s">
        <v>281</v>
      </c>
      <c r="AI95" s="3" t="s">
        <v>281</v>
      </c>
      <c r="AJ95" s="3" t="s">
        <v>281</v>
      </c>
      <c r="AK95" s="3" t="s">
        <v>281</v>
      </c>
      <c r="AL95" s="3" t="s">
        <v>281</v>
      </c>
      <c r="AM95" s="3" t="s">
        <v>281</v>
      </c>
      <c r="AN95" s="3" t="s">
        <v>281</v>
      </c>
      <c r="AO95" s="3" t="s">
        <v>281</v>
      </c>
      <c r="AP95" s="3" t="s">
        <v>281</v>
      </c>
      <c r="AQ95" s="3" t="s">
        <v>281</v>
      </c>
      <c r="AR95" s="3" t="s">
        <v>281</v>
      </c>
      <c r="AS95" s="3" t="s">
        <v>281</v>
      </c>
      <c r="AT95" s="3" t="s">
        <v>281</v>
      </c>
      <c r="AU95" s="3" t="s">
        <v>281</v>
      </c>
      <c r="AV95" s="3" t="s">
        <v>281</v>
      </c>
      <c r="AW95" s="3" t="s">
        <v>281</v>
      </c>
      <c r="AX95" s="3" t="s">
        <v>281</v>
      </c>
      <c r="AY95" s="3" t="s">
        <v>281</v>
      </c>
      <c r="AZ95" s="3" t="s">
        <v>281</v>
      </c>
      <c r="BA95" s="3" t="s">
        <v>281</v>
      </c>
      <c r="BB95" s="98" t="s">
        <v>281</v>
      </c>
      <c r="BC95" s="98" t="s">
        <v>281</v>
      </c>
      <c r="BE95" s="81">
        <f t="shared" si="1"/>
        <v>0.41416597674482453</v>
      </c>
      <c r="BF95" s="62" t="s">
        <v>281</v>
      </c>
    </row>
    <row r="96" spans="1:58" x14ac:dyDescent="0.25">
      <c r="A96" s="54">
        <v>1928</v>
      </c>
      <c r="B96" s="62">
        <v>2.5920000000000001</v>
      </c>
      <c r="C96" s="62">
        <v>0.6184005995503371</v>
      </c>
      <c r="D96" s="62" t="s">
        <v>281</v>
      </c>
      <c r="E96" s="62" t="s">
        <v>281</v>
      </c>
      <c r="F96" s="62" t="s">
        <v>281</v>
      </c>
      <c r="G96" s="62">
        <v>1.262</v>
      </c>
      <c r="H96" s="62">
        <v>2.0119999999999996</v>
      </c>
      <c r="I96" s="62" t="s">
        <v>281</v>
      </c>
      <c r="J96" s="62">
        <v>1.1599999999999999</v>
      </c>
      <c r="K96" s="62" t="s">
        <v>281</v>
      </c>
      <c r="L96" s="62" t="s">
        <v>281</v>
      </c>
      <c r="M96" s="62" t="s">
        <v>281</v>
      </c>
      <c r="N96" s="62" t="s">
        <v>281</v>
      </c>
      <c r="O96" s="62">
        <v>0.96199999999999997</v>
      </c>
      <c r="P96" s="62">
        <v>0.75800000000000012</v>
      </c>
      <c r="Q96" s="3" t="s">
        <v>281</v>
      </c>
      <c r="R96" s="3" t="s">
        <v>281</v>
      </c>
      <c r="S96" s="3" t="s">
        <v>281</v>
      </c>
      <c r="T96" s="3" t="s">
        <v>281</v>
      </c>
      <c r="U96" s="3" t="s">
        <v>281</v>
      </c>
      <c r="V96" s="3" t="s">
        <v>281</v>
      </c>
      <c r="W96" s="3" t="s">
        <v>281</v>
      </c>
      <c r="X96" s="3" t="s">
        <v>281</v>
      </c>
      <c r="Y96" s="3" t="s">
        <v>281</v>
      </c>
      <c r="Z96" s="3" t="s">
        <v>281</v>
      </c>
      <c r="AA96" s="62">
        <v>0.69090909090909103</v>
      </c>
      <c r="AB96" s="3" t="s">
        <v>281</v>
      </c>
      <c r="AC96" s="3" t="s">
        <v>281</v>
      </c>
      <c r="AD96" s="3" t="s">
        <v>281</v>
      </c>
      <c r="AE96" s="3" t="s">
        <v>281</v>
      </c>
      <c r="AF96" s="3" t="s">
        <v>281</v>
      </c>
      <c r="AG96" s="3" t="s">
        <v>281</v>
      </c>
      <c r="AH96" s="3" t="s">
        <v>281</v>
      </c>
      <c r="AI96" s="3" t="s">
        <v>281</v>
      </c>
      <c r="AJ96" s="3" t="s">
        <v>281</v>
      </c>
      <c r="AK96" s="3" t="s">
        <v>281</v>
      </c>
      <c r="AL96" s="3" t="s">
        <v>281</v>
      </c>
      <c r="AM96" s="3" t="s">
        <v>281</v>
      </c>
      <c r="AN96" s="3" t="s">
        <v>281</v>
      </c>
      <c r="AO96" s="3" t="s">
        <v>281</v>
      </c>
      <c r="AP96" s="3" t="s">
        <v>281</v>
      </c>
      <c r="AQ96" s="3" t="s">
        <v>281</v>
      </c>
      <c r="AR96" s="3" t="s">
        <v>281</v>
      </c>
      <c r="AS96" s="3" t="s">
        <v>281</v>
      </c>
      <c r="AT96" s="3" t="s">
        <v>281</v>
      </c>
      <c r="AU96" s="3" t="s">
        <v>281</v>
      </c>
      <c r="AV96" s="3" t="s">
        <v>281</v>
      </c>
      <c r="AW96" s="3" t="s">
        <v>281</v>
      </c>
      <c r="AX96" s="3" t="s">
        <v>281</v>
      </c>
      <c r="AY96" s="3" t="s">
        <v>281</v>
      </c>
      <c r="AZ96" s="3" t="s">
        <v>281</v>
      </c>
      <c r="BA96" s="3" t="s">
        <v>281</v>
      </c>
      <c r="BB96" s="98" t="s">
        <v>281</v>
      </c>
      <c r="BC96" s="98" t="s">
        <v>281</v>
      </c>
      <c r="BE96" s="81">
        <f t="shared" si="1"/>
        <v>0.41512333304242044</v>
      </c>
      <c r="BF96" s="62" t="s">
        <v>281</v>
      </c>
    </row>
    <row r="97" spans="1:58" x14ac:dyDescent="0.25">
      <c r="A97" s="54">
        <v>1929</v>
      </c>
      <c r="B97" s="62">
        <v>2.5920000000000001</v>
      </c>
      <c r="C97" s="62">
        <v>0.61793921967180598</v>
      </c>
      <c r="D97" s="62" t="s">
        <v>281</v>
      </c>
      <c r="E97" s="62" t="s">
        <v>281</v>
      </c>
      <c r="F97" s="62" t="s">
        <v>281</v>
      </c>
      <c r="G97" s="62">
        <v>1.262</v>
      </c>
      <c r="H97" s="62">
        <v>2.0119999999999996</v>
      </c>
      <c r="I97" s="62" t="s">
        <v>281</v>
      </c>
      <c r="J97" s="62">
        <v>1.1599999999999999</v>
      </c>
      <c r="K97" s="62" t="s">
        <v>281</v>
      </c>
      <c r="L97" s="62" t="s">
        <v>281</v>
      </c>
      <c r="M97" s="62" t="s">
        <v>281</v>
      </c>
      <c r="N97" s="62" t="s">
        <v>281</v>
      </c>
      <c r="O97" s="62">
        <v>0.96199999999999997</v>
      </c>
      <c r="P97" s="62">
        <v>0.75800000000000012</v>
      </c>
      <c r="Q97" s="3" t="s">
        <v>281</v>
      </c>
      <c r="R97" s="3" t="s">
        <v>281</v>
      </c>
      <c r="S97" s="3" t="s">
        <v>281</v>
      </c>
      <c r="T97" s="3" t="s">
        <v>281</v>
      </c>
      <c r="U97" s="3" t="s">
        <v>281</v>
      </c>
      <c r="V97" s="3" t="s">
        <v>281</v>
      </c>
      <c r="W97" s="3" t="s">
        <v>281</v>
      </c>
      <c r="X97" s="3" t="s">
        <v>281</v>
      </c>
      <c r="Y97" s="3" t="s">
        <v>281</v>
      </c>
      <c r="Z97" s="3" t="s">
        <v>281</v>
      </c>
      <c r="AA97" s="62">
        <v>0.65454545454545443</v>
      </c>
      <c r="AB97" s="3" t="s">
        <v>281</v>
      </c>
      <c r="AC97" s="3" t="s">
        <v>281</v>
      </c>
      <c r="AD97" s="3" t="s">
        <v>281</v>
      </c>
      <c r="AE97" s="3" t="s">
        <v>281</v>
      </c>
      <c r="AF97" s="3" t="s">
        <v>281</v>
      </c>
      <c r="AG97" s="3" t="s">
        <v>281</v>
      </c>
      <c r="AH97" s="3" t="s">
        <v>281</v>
      </c>
      <c r="AI97" s="3" t="s">
        <v>281</v>
      </c>
      <c r="AJ97" s="3" t="s">
        <v>281</v>
      </c>
      <c r="AK97" s="3" t="s">
        <v>281</v>
      </c>
      <c r="AL97" s="3" t="s">
        <v>281</v>
      </c>
      <c r="AM97" s="3" t="s">
        <v>281</v>
      </c>
      <c r="AN97" s="3" t="s">
        <v>281</v>
      </c>
      <c r="AO97" s="3" t="s">
        <v>281</v>
      </c>
      <c r="AP97" s="3" t="s">
        <v>281</v>
      </c>
      <c r="AQ97" s="3" t="s">
        <v>281</v>
      </c>
      <c r="AR97" s="3" t="s">
        <v>281</v>
      </c>
      <c r="AS97" s="3" t="s">
        <v>281</v>
      </c>
      <c r="AT97" s="3" t="s">
        <v>281</v>
      </c>
      <c r="AU97" s="3" t="s">
        <v>281</v>
      </c>
      <c r="AV97" s="3" t="s">
        <v>281</v>
      </c>
      <c r="AW97" s="3" t="s">
        <v>281</v>
      </c>
      <c r="AX97" s="3" t="s">
        <v>281</v>
      </c>
      <c r="AY97" s="3" t="s">
        <v>281</v>
      </c>
      <c r="AZ97" s="3" t="s">
        <v>281</v>
      </c>
      <c r="BA97" s="3" t="s">
        <v>281</v>
      </c>
      <c r="BB97" s="98" t="s">
        <v>281</v>
      </c>
      <c r="BC97" s="98" t="s">
        <v>281</v>
      </c>
      <c r="BE97" s="81">
        <f t="shared" si="1"/>
        <v>0.41612576521792072</v>
      </c>
      <c r="BF97" s="62" t="s">
        <v>281</v>
      </c>
    </row>
    <row r="98" spans="1:58" x14ac:dyDescent="0.25">
      <c r="A98" s="54">
        <v>1930</v>
      </c>
      <c r="B98" s="3" t="s">
        <v>281</v>
      </c>
      <c r="C98" s="3" t="s">
        <v>281</v>
      </c>
      <c r="D98" s="3" t="s">
        <v>281</v>
      </c>
      <c r="E98" s="3" t="s">
        <v>281</v>
      </c>
      <c r="F98" s="3" t="s">
        <v>281</v>
      </c>
      <c r="G98" s="3" t="s">
        <v>281</v>
      </c>
      <c r="H98" s="3" t="s">
        <v>281</v>
      </c>
      <c r="I98" s="3" t="s">
        <v>281</v>
      </c>
      <c r="J98" s="3" t="s">
        <v>281</v>
      </c>
      <c r="K98" s="3" t="s">
        <v>281</v>
      </c>
      <c r="L98" s="3" t="s">
        <v>281</v>
      </c>
      <c r="M98" s="3" t="s">
        <v>281</v>
      </c>
      <c r="N98" s="3" t="s">
        <v>281</v>
      </c>
      <c r="O98" s="3" t="s">
        <v>281</v>
      </c>
      <c r="P98" s="3" t="s">
        <v>281</v>
      </c>
      <c r="Q98" s="3" t="s">
        <v>281</v>
      </c>
      <c r="R98" s="3" t="s">
        <v>281</v>
      </c>
      <c r="S98" s="3" t="s">
        <v>281</v>
      </c>
      <c r="T98" s="3" t="s">
        <v>281</v>
      </c>
      <c r="U98" s="3" t="s">
        <v>281</v>
      </c>
      <c r="V98" s="3" t="s">
        <v>281</v>
      </c>
      <c r="W98" s="3" t="s">
        <v>281</v>
      </c>
      <c r="X98" s="3" t="s">
        <v>281</v>
      </c>
      <c r="Y98" s="3" t="s">
        <v>281</v>
      </c>
      <c r="Z98" s="3" t="s">
        <v>281</v>
      </c>
      <c r="AA98" s="62">
        <v>0.32727272727272727</v>
      </c>
      <c r="AB98" s="3" t="s">
        <v>281</v>
      </c>
      <c r="AC98" s="3" t="s">
        <v>281</v>
      </c>
      <c r="AD98" s="3" t="s">
        <v>281</v>
      </c>
      <c r="AE98" s="3" t="s">
        <v>281</v>
      </c>
      <c r="AF98" s="3" t="s">
        <v>281</v>
      </c>
      <c r="AG98" s="3" t="s">
        <v>281</v>
      </c>
      <c r="AH98" s="3" t="s">
        <v>281</v>
      </c>
      <c r="AI98" s="3" t="s">
        <v>281</v>
      </c>
      <c r="AJ98" s="3" t="s">
        <v>281</v>
      </c>
      <c r="AK98" s="3" t="s">
        <v>281</v>
      </c>
      <c r="AL98" s="3" t="s">
        <v>281</v>
      </c>
      <c r="AM98" s="3" t="s">
        <v>281</v>
      </c>
      <c r="AN98" s="3" t="s">
        <v>281</v>
      </c>
      <c r="AO98" s="3" t="s">
        <v>281</v>
      </c>
      <c r="AP98" s="3" t="s">
        <v>281</v>
      </c>
      <c r="AQ98" s="3" t="s">
        <v>281</v>
      </c>
      <c r="AR98" s="3" t="s">
        <v>281</v>
      </c>
      <c r="AS98" s="3" t="s">
        <v>281</v>
      </c>
      <c r="AT98" s="3" t="s">
        <v>281</v>
      </c>
      <c r="AU98" s="3" t="s">
        <v>281</v>
      </c>
      <c r="AV98" s="3" t="s">
        <v>281</v>
      </c>
      <c r="AW98" s="3" t="s">
        <v>281</v>
      </c>
      <c r="AX98" s="3" t="s">
        <v>281</v>
      </c>
      <c r="AY98" s="3" t="s">
        <v>281</v>
      </c>
      <c r="AZ98" s="3" t="s">
        <v>281</v>
      </c>
      <c r="BA98" s="3" t="s">
        <v>281</v>
      </c>
      <c r="BB98" s="98" t="s">
        <v>281</v>
      </c>
      <c r="BC98" s="98" t="s">
        <v>281</v>
      </c>
      <c r="BE98" s="81">
        <f t="shared" si="1"/>
        <v>0.13736056394868901</v>
      </c>
      <c r="BF98" s="62" t="s">
        <v>281</v>
      </c>
    </row>
    <row r="99" spans="1:58" x14ac:dyDescent="0.25">
      <c r="A99" s="54">
        <v>1931</v>
      </c>
      <c r="B99" s="3" t="s">
        <v>281</v>
      </c>
      <c r="C99" s="3" t="s">
        <v>281</v>
      </c>
      <c r="D99" s="3" t="s">
        <v>281</v>
      </c>
      <c r="E99" s="3" t="s">
        <v>281</v>
      </c>
      <c r="F99" s="3" t="s">
        <v>281</v>
      </c>
      <c r="G99" s="3" t="s">
        <v>281</v>
      </c>
      <c r="H99" s="3" t="s">
        <v>281</v>
      </c>
      <c r="I99" s="3" t="s">
        <v>281</v>
      </c>
      <c r="J99" s="3" t="s">
        <v>281</v>
      </c>
      <c r="K99" s="3" t="s">
        <v>281</v>
      </c>
      <c r="L99" s="3" t="s">
        <v>281</v>
      </c>
      <c r="M99" s="3" t="s">
        <v>281</v>
      </c>
      <c r="N99" s="3" t="s">
        <v>281</v>
      </c>
      <c r="O99" s="3" t="s">
        <v>281</v>
      </c>
      <c r="P99" s="3" t="s">
        <v>281</v>
      </c>
      <c r="Q99" s="3" t="s">
        <v>281</v>
      </c>
      <c r="R99" s="3" t="s">
        <v>281</v>
      </c>
      <c r="S99" s="3" t="s">
        <v>281</v>
      </c>
      <c r="T99" s="3" t="s">
        <v>281</v>
      </c>
      <c r="U99" s="3" t="s">
        <v>281</v>
      </c>
      <c r="V99" s="3" t="s">
        <v>281</v>
      </c>
      <c r="W99" s="3" t="s">
        <v>281</v>
      </c>
      <c r="X99" s="3" t="s">
        <v>281</v>
      </c>
      <c r="Y99" s="3" t="s">
        <v>281</v>
      </c>
      <c r="Z99" s="3" t="s">
        <v>281</v>
      </c>
      <c r="AA99" s="62">
        <v>0.30909090909090914</v>
      </c>
      <c r="AB99" s="3" t="s">
        <v>281</v>
      </c>
      <c r="AC99" s="3" t="s">
        <v>281</v>
      </c>
      <c r="AD99" s="3" t="s">
        <v>281</v>
      </c>
      <c r="AE99" s="3" t="s">
        <v>281</v>
      </c>
      <c r="AF99" s="3" t="s">
        <v>281</v>
      </c>
      <c r="AG99" s="3" t="s">
        <v>281</v>
      </c>
      <c r="AH99" s="3" t="s">
        <v>281</v>
      </c>
      <c r="AI99" s="3" t="s">
        <v>281</v>
      </c>
      <c r="AJ99" s="3" t="s">
        <v>281</v>
      </c>
      <c r="AK99" s="3" t="s">
        <v>281</v>
      </c>
      <c r="AL99" s="3" t="s">
        <v>281</v>
      </c>
      <c r="AM99" s="3" t="s">
        <v>281</v>
      </c>
      <c r="AN99" s="3" t="s">
        <v>281</v>
      </c>
      <c r="AO99" s="3" t="s">
        <v>281</v>
      </c>
      <c r="AP99" s="3" t="s">
        <v>281</v>
      </c>
      <c r="AQ99" s="3" t="s">
        <v>281</v>
      </c>
      <c r="AR99" s="3" t="s">
        <v>281</v>
      </c>
      <c r="AS99" s="3" t="s">
        <v>281</v>
      </c>
      <c r="AT99" s="3" t="s">
        <v>281</v>
      </c>
      <c r="AU99" s="3" t="s">
        <v>281</v>
      </c>
      <c r="AV99" s="3" t="s">
        <v>281</v>
      </c>
      <c r="AW99" s="3" t="s">
        <v>281</v>
      </c>
      <c r="AX99" s="3" t="s">
        <v>281</v>
      </c>
      <c r="AY99" s="3" t="s">
        <v>281</v>
      </c>
      <c r="AZ99" s="3" t="s">
        <v>281</v>
      </c>
      <c r="BA99" s="3" t="s">
        <v>281</v>
      </c>
      <c r="BB99" s="98" t="s">
        <v>281</v>
      </c>
      <c r="BC99" s="98" t="s">
        <v>281</v>
      </c>
      <c r="BE99" s="81">
        <f t="shared" si="1"/>
        <v>0.13736056394868901</v>
      </c>
      <c r="BF99" s="62" t="s">
        <v>281</v>
      </c>
    </row>
    <row r="100" spans="1:58" x14ac:dyDescent="0.25">
      <c r="A100" s="54">
        <v>1932</v>
      </c>
      <c r="B100" s="3" t="s">
        <v>281</v>
      </c>
      <c r="C100" s="3" t="s">
        <v>281</v>
      </c>
      <c r="D100" s="3" t="s">
        <v>281</v>
      </c>
      <c r="E100" s="3" t="s">
        <v>281</v>
      </c>
      <c r="F100" s="3" t="s">
        <v>281</v>
      </c>
      <c r="G100" s="3" t="s">
        <v>281</v>
      </c>
      <c r="H100" s="3" t="s">
        <v>281</v>
      </c>
      <c r="I100" s="3" t="s">
        <v>281</v>
      </c>
      <c r="J100" s="3" t="s">
        <v>281</v>
      </c>
      <c r="K100" s="3" t="s">
        <v>281</v>
      </c>
      <c r="L100" s="3" t="s">
        <v>281</v>
      </c>
      <c r="M100" s="3" t="s">
        <v>281</v>
      </c>
      <c r="N100" s="3" t="s">
        <v>281</v>
      </c>
      <c r="O100" s="3" t="s">
        <v>281</v>
      </c>
      <c r="P100" s="3" t="s">
        <v>281</v>
      </c>
      <c r="Q100" s="3" t="s">
        <v>281</v>
      </c>
      <c r="R100" s="3" t="s">
        <v>281</v>
      </c>
      <c r="S100" s="3" t="s">
        <v>281</v>
      </c>
      <c r="T100" s="3" t="s">
        <v>281</v>
      </c>
      <c r="U100" s="3" t="s">
        <v>281</v>
      </c>
      <c r="V100" s="3" t="s">
        <v>281</v>
      </c>
      <c r="W100" s="3" t="s">
        <v>281</v>
      </c>
      <c r="X100" s="3" t="s">
        <v>281</v>
      </c>
      <c r="Y100" s="3" t="s">
        <v>281</v>
      </c>
      <c r="Z100" s="3" t="s">
        <v>281</v>
      </c>
      <c r="AA100" s="62">
        <v>0.30909090909090914</v>
      </c>
      <c r="AB100" s="3" t="s">
        <v>281</v>
      </c>
      <c r="AC100" s="3" t="s">
        <v>281</v>
      </c>
      <c r="AD100" s="3" t="s">
        <v>281</v>
      </c>
      <c r="AE100" s="3" t="s">
        <v>281</v>
      </c>
      <c r="AF100" s="3" t="s">
        <v>281</v>
      </c>
      <c r="AG100" s="3" t="s">
        <v>281</v>
      </c>
      <c r="AH100" s="3" t="s">
        <v>281</v>
      </c>
      <c r="AI100" s="3" t="s">
        <v>281</v>
      </c>
      <c r="AJ100" s="3" t="s">
        <v>281</v>
      </c>
      <c r="AK100" s="3" t="s">
        <v>281</v>
      </c>
      <c r="AL100" s="3" t="s">
        <v>281</v>
      </c>
      <c r="AM100" s="3" t="s">
        <v>281</v>
      </c>
      <c r="AN100" s="3" t="s">
        <v>281</v>
      </c>
      <c r="AO100" s="3" t="s">
        <v>281</v>
      </c>
      <c r="AP100" s="3" t="s">
        <v>281</v>
      </c>
      <c r="AQ100" s="3" t="s">
        <v>281</v>
      </c>
      <c r="AR100" s="3" t="s">
        <v>281</v>
      </c>
      <c r="AS100" s="3" t="s">
        <v>281</v>
      </c>
      <c r="AT100" s="3" t="s">
        <v>281</v>
      </c>
      <c r="AU100" s="3" t="s">
        <v>281</v>
      </c>
      <c r="AV100" s="3" t="s">
        <v>281</v>
      </c>
      <c r="AW100" s="3" t="s">
        <v>281</v>
      </c>
      <c r="AX100" s="3" t="s">
        <v>281</v>
      </c>
      <c r="AY100" s="3" t="s">
        <v>281</v>
      </c>
      <c r="AZ100" s="3" t="s">
        <v>281</v>
      </c>
      <c r="BA100" s="3" t="s">
        <v>281</v>
      </c>
      <c r="BB100" s="98" t="s">
        <v>281</v>
      </c>
      <c r="BC100" s="98" t="s">
        <v>281</v>
      </c>
      <c r="BE100" s="81">
        <f t="shared" si="1"/>
        <v>0.13736056394868901</v>
      </c>
      <c r="BF100" s="62" t="s">
        <v>281</v>
      </c>
    </row>
    <row r="101" spans="1:58" x14ac:dyDescent="0.25">
      <c r="A101" s="54">
        <v>1933</v>
      </c>
      <c r="B101" s="3" t="s">
        <v>281</v>
      </c>
      <c r="C101" s="3" t="s">
        <v>281</v>
      </c>
      <c r="D101" s="3" t="s">
        <v>281</v>
      </c>
      <c r="E101" s="3" t="s">
        <v>281</v>
      </c>
      <c r="F101" s="3" t="s">
        <v>281</v>
      </c>
      <c r="G101" s="3" t="s">
        <v>281</v>
      </c>
      <c r="H101" s="3" t="s">
        <v>281</v>
      </c>
      <c r="I101" s="3" t="s">
        <v>281</v>
      </c>
      <c r="J101" s="3" t="s">
        <v>281</v>
      </c>
      <c r="K101" s="3" t="s">
        <v>281</v>
      </c>
      <c r="L101" s="3" t="s">
        <v>281</v>
      </c>
      <c r="M101" s="3" t="s">
        <v>281</v>
      </c>
      <c r="N101" s="3" t="s">
        <v>281</v>
      </c>
      <c r="O101" s="3" t="s">
        <v>281</v>
      </c>
      <c r="P101" s="3" t="s">
        <v>281</v>
      </c>
      <c r="Q101" s="3" t="s">
        <v>281</v>
      </c>
      <c r="R101" s="3" t="s">
        <v>281</v>
      </c>
      <c r="S101" s="3" t="s">
        <v>281</v>
      </c>
      <c r="T101" s="3" t="s">
        <v>281</v>
      </c>
      <c r="U101" s="3" t="s">
        <v>281</v>
      </c>
      <c r="V101" s="3" t="s">
        <v>281</v>
      </c>
      <c r="W101" s="3" t="s">
        <v>281</v>
      </c>
      <c r="X101" s="3" t="s">
        <v>281</v>
      </c>
      <c r="Y101" s="3" t="s">
        <v>281</v>
      </c>
      <c r="Z101" s="3" t="s">
        <v>281</v>
      </c>
      <c r="AA101" s="62">
        <v>0.3454545454545454</v>
      </c>
      <c r="AB101" s="3" t="s">
        <v>281</v>
      </c>
      <c r="AC101" s="3" t="s">
        <v>281</v>
      </c>
      <c r="AD101" s="3" t="s">
        <v>281</v>
      </c>
      <c r="AE101" s="3" t="s">
        <v>281</v>
      </c>
      <c r="AF101" s="3" t="s">
        <v>281</v>
      </c>
      <c r="AG101" s="3" t="s">
        <v>281</v>
      </c>
      <c r="AH101" s="3" t="s">
        <v>281</v>
      </c>
      <c r="AI101" s="3" t="s">
        <v>281</v>
      </c>
      <c r="AJ101" s="3" t="s">
        <v>281</v>
      </c>
      <c r="AK101" s="3" t="s">
        <v>281</v>
      </c>
      <c r="AL101" s="3" t="s">
        <v>281</v>
      </c>
      <c r="AM101" s="3" t="s">
        <v>281</v>
      </c>
      <c r="AN101" s="3" t="s">
        <v>281</v>
      </c>
      <c r="AO101" s="3" t="s">
        <v>281</v>
      </c>
      <c r="AP101" s="3" t="s">
        <v>281</v>
      </c>
      <c r="AQ101" s="3" t="s">
        <v>281</v>
      </c>
      <c r="AR101" s="3" t="s">
        <v>281</v>
      </c>
      <c r="AS101" s="3" t="s">
        <v>281</v>
      </c>
      <c r="AT101" s="3" t="s">
        <v>281</v>
      </c>
      <c r="AU101" s="3" t="s">
        <v>281</v>
      </c>
      <c r="AV101" s="3" t="s">
        <v>281</v>
      </c>
      <c r="AW101" s="3" t="s">
        <v>281</v>
      </c>
      <c r="AX101" s="3" t="s">
        <v>281</v>
      </c>
      <c r="AY101" s="3" t="s">
        <v>281</v>
      </c>
      <c r="AZ101" s="3" t="s">
        <v>281</v>
      </c>
      <c r="BA101" s="3" t="s">
        <v>281</v>
      </c>
      <c r="BB101" s="98" t="s">
        <v>281</v>
      </c>
      <c r="BC101" s="98" t="s">
        <v>281</v>
      </c>
      <c r="BE101" s="81">
        <f t="shared" si="1"/>
        <v>0.13736056394868904</v>
      </c>
      <c r="BF101" s="62" t="s">
        <v>281</v>
      </c>
    </row>
    <row r="102" spans="1:58" x14ac:dyDescent="0.25">
      <c r="A102" s="54">
        <v>1934</v>
      </c>
      <c r="B102" s="3" t="s">
        <v>281</v>
      </c>
      <c r="C102" s="3" t="s">
        <v>281</v>
      </c>
      <c r="D102" s="3" t="s">
        <v>281</v>
      </c>
      <c r="E102" s="3" t="s">
        <v>281</v>
      </c>
      <c r="F102" s="3" t="s">
        <v>281</v>
      </c>
      <c r="G102" s="3" t="s">
        <v>281</v>
      </c>
      <c r="H102" s="3" t="s">
        <v>281</v>
      </c>
      <c r="I102" s="3" t="s">
        <v>281</v>
      </c>
      <c r="J102" s="3" t="s">
        <v>281</v>
      </c>
      <c r="K102" s="3" t="s">
        <v>281</v>
      </c>
      <c r="L102" s="3" t="s">
        <v>281</v>
      </c>
      <c r="M102" s="3" t="s">
        <v>281</v>
      </c>
      <c r="N102" s="3" t="s">
        <v>281</v>
      </c>
      <c r="O102" s="3" t="s">
        <v>281</v>
      </c>
      <c r="P102" s="3" t="s">
        <v>281</v>
      </c>
      <c r="Q102" s="3" t="s">
        <v>281</v>
      </c>
      <c r="R102" s="3" t="s">
        <v>281</v>
      </c>
      <c r="S102" s="3" t="s">
        <v>281</v>
      </c>
      <c r="T102" s="3" t="s">
        <v>281</v>
      </c>
      <c r="U102" s="3" t="s">
        <v>281</v>
      </c>
      <c r="V102" s="3" t="s">
        <v>281</v>
      </c>
      <c r="W102" s="3" t="s">
        <v>281</v>
      </c>
      <c r="X102" s="3" t="s">
        <v>281</v>
      </c>
      <c r="Y102" s="3" t="s">
        <v>281</v>
      </c>
      <c r="Z102" s="3" t="s">
        <v>281</v>
      </c>
      <c r="AA102" s="62">
        <v>0.38181818181818183</v>
      </c>
      <c r="AB102" s="3" t="s">
        <v>281</v>
      </c>
      <c r="AC102" s="3" t="s">
        <v>281</v>
      </c>
      <c r="AD102" s="3" t="s">
        <v>281</v>
      </c>
      <c r="AE102" s="3" t="s">
        <v>281</v>
      </c>
      <c r="AF102" s="3" t="s">
        <v>281</v>
      </c>
      <c r="AG102" s="3" t="s">
        <v>281</v>
      </c>
      <c r="AH102" s="3" t="s">
        <v>281</v>
      </c>
      <c r="AI102" s="3" t="s">
        <v>281</v>
      </c>
      <c r="AJ102" s="3" t="s">
        <v>281</v>
      </c>
      <c r="AK102" s="3" t="s">
        <v>281</v>
      </c>
      <c r="AL102" s="3" t="s">
        <v>281</v>
      </c>
      <c r="AM102" s="3" t="s">
        <v>281</v>
      </c>
      <c r="AN102" s="3" t="s">
        <v>281</v>
      </c>
      <c r="AO102" s="3" t="s">
        <v>281</v>
      </c>
      <c r="AP102" s="3" t="s">
        <v>281</v>
      </c>
      <c r="AQ102" s="3" t="s">
        <v>281</v>
      </c>
      <c r="AR102" s="3" t="s">
        <v>281</v>
      </c>
      <c r="AS102" s="3" t="s">
        <v>281</v>
      </c>
      <c r="AT102" s="3" t="s">
        <v>281</v>
      </c>
      <c r="AU102" s="3" t="s">
        <v>281</v>
      </c>
      <c r="AV102" s="3" t="s">
        <v>281</v>
      </c>
      <c r="AW102" s="3" t="s">
        <v>281</v>
      </c>
      <c r="AX102" s="3" t="s">
        <v>281</v>
      </c>
      <c r="AY102" s="3" t="s">
        <v>281</v>
      </c>
      <c r="AZ102" s="3" t="s">
        <v>281</v>
      </c>
      <c r="BA102" s="3" t="s">
        <v>281</v>
      </c>
      <c r="BB102" s="98" t="s">
        <v>281</v>
      </c>
      <c r="BC102" s="98" t="s">
        <v>281</v>
      </c>
      <c r="BE102" s="81">
        <f t="shared" si="1"/>
        <v>0.13736056394868901</v>
      </c>
      <c r="BF102" s="62" t="s">
        <v>281</v>
      </c>
    </row>
    <row r="103" spans="1:58" x14ac:dyDescent="0.25">
      <c r="A103" s="54">
        <v>1935</v>
      </c>
      <c r="B103" s="3" t="s">
        <v>281</v>
      </c>
      <c r="C103" s="3" t="s">
        <v>281</v>
      </c>
      <c r="D103" s="3" t="s">
        <v>281</v>
      </c>
      <c r="E103" s="3" t="s">
        <v>281</v>
      </c>
      <c r="F103" s="3" t="s">
        <v>281</v>
      </c>
      <c r="G103" s="3" t="s">
        <v>281</v>
      </c>
      <c r="H103" s="3" t="s">
        <v>281</v>
      </c>
      <c r="I103" s="3" t="s">
        <v>281</v>
      </c>
      <c r="J103" s="3" t="s">
        <v>281</v>
      </c>
      <c r="K103" s="3" t="s">
        <v>281</v>
      </c>
      <c r="L103" s="3" t="s">
        <v>281</v>
      </c>
      <c r="M103" s="3" t="s">
        <v>281</v>
      </c>
      <c r="N103" s="3" t="s">
        <v>281</v>
      </c>
      <c r="O103" s="3" t="s">
        <v>281</v>
      </c>
      <c r="P103" s="3" t="s">
        <v>281</v>
      </c>
      <c r="Q103" s="3" t="s">
        <v>281</v>
      </c>
      <c r="R103" s="3" t="s">
        <v>281</v>
      </c>
      <c r="S103" s="3" t="s">
        <v>281</v>
      </c>
      <c r="T103" s="3" t="s">
        <v>281</v>
      </c>
      <c r="U103" s="3" t="s">
        <v>281</v>
      </c>
      <c r="V103" s="3" t="s">
        <v>281</v>
      </c>
      <c r="W103" s="3" t="s">
        <v>281</v>
      </c>
      <c r="X103" s="3" t="s">
        <v>281</v>
      </c>
      <c r="Y103" s="3" t="s">
        <v>281</v>
      </c>
      <c r="Z103" s="3" t="s">
        <v>281</v>
      </c>
      <c r="AA103" s="62">
        <v>0.38181818181818183</v>
      </c>
      <c r="AB103" s="3" t="s">
        <v>281</v>
      </c>
      <c r="AC103" s="3" t="s">
        <v>281</v>
      </c>
      <c r="AD103" s="3" t="s">
        <v>281</v>
      </c>
      <c r="AE103" s="3" t="s">
        <v>281</v>
      </c>
      <c r="AF103" s="3" t="s">
        <v>281</v>
      </c>
      <c r="AG103" s="3" t="s">
        <v>281</v>
      </c>
      <c r="AH103" s="3" t="s">
        <v>281</v>
      </c>
      <c r="AI103" s="3" t="s">
        <v>281</v>
      </c>
      <c r="AJ103" s="3" t="s">
        <v>281</v>
      </c>
      <c r="AK103" s="3" t="s">
        <v>281</v>
      </c>
      <c r="AL103" s="3" t="s">
        <v>281</v>
      </c>
      <c r="AM103" s="3" t="s">
        <v>281</v>
      </c>
      <c r="AN103" s="3" t="s">
        <v>281</v>
      </c>
      <c r="AO103" s="3" t="s">
        <v>281</v>
      </c>
      <c r="AP103" s="3" t="s">
        <v>281</v>
      </c>
      <c r="AQ103" s="3" t="s">
        <v>281</v>
      </c>
      <c r="AR103" s="3" t="s">
        <v>281</v>
      </c>
      <c r="AS103" s="3" t="s">
        <v>281</v>
      </c>
      <c r="AT103" s="3" t="s">
        <v>281</v>
      </c>
      <c r="AU103" s="3" t="s">
        <v>281</v>
      </c>
      <c r="AV103" s="3" t="s">
        <v>281</v>
      </c>
      <c r="AW103" s="3" t="s">
        <v>281</v>
      </c>
      <c r="AX103" s="3" t="s">
        <v>281</v>
      </c>
      <c r="AY103" s="3" t="s">
        <v>281</v>
      </c>
      <c r="AZ103" s="3" t="s">
        <v>281</v>
      </c>
      <c r="BA103" s="3" t="s">
        <v>281</v>
      </c>
      <c r="BB103" s="98" t="s">
        <v>281</v>
      </c>
      <c r="BC103" s="98" t="s">
        <v>281</v>
      </c>
      <c r="BE103" s="81">
        <f t="shared" si="1"/>
        <v>0.13736056394868901</v>
      </c>
      <c r="BF103" s="62" t="s">
        <v>281</v>
      </c>
    </row>
    <row r="104" spans="1:58" x14ac:dyDescent="0.25">
      <c r="A104" s="54">
        <v>1936</v>
      </c>
      <c r="B104" s="3" t="s">
        <v>281</v>
      </c>
      <c r="C104" s="3" t="s">
        <v>281</v>
      </c>
      <c r="D104" s="3" t="s">
        <v>281</v>
      </c>
      <c r="E104" s="3" t="s">
        <v>281</v>
      </c>
      <c r="F104" s="3" t="s">
        <v>281</v>
      </c>
      <c r="G104" s="3" t="s">
        <v>281</v>
      </c>
      <c r="H104" s="3" t="s">
        <v>281</v>
      </c>
      <c r="I104" s="3" t="s">
        <v>281</v>
      </c>
      <c r="J104" s="3" t="s">
        <v>281</v>
      </c>
      <c r="K104" s="3" t="s">
        <v>281</v>
      </c>
      <c r="L104" s="3" t="s">
        <v>281</v>
      </c>
      <c r="M104" s="3" t="s">
        <v>281</v>
      </c>
      <c r="N104" s="3" t="s">
        <v>281</v>
      </c>
      <c r="O104" s="3" t="s">
        <v>281</v>
      </c>
      <c r="P104" s="3" t="s">
        <v>281</v>
      </c>
      <c r="Q104" s="3" t="s">
        <v>281</v>
      </c>
      <c r="R104" s="3" t="s">
        <v>281</v>
      </c>
      <c r="S104" s="3" t="s">
        <v>281</v>
      </c>
      <c r="T104" s="3" t="s">
        <v>281</v>
      </c>
      <c r="U104" s="3" t="s">
        <v>281</v>
      </c>
      <c r="V104" s="3" t="s">
        <v>281</v>
      </c>
      <c r="W104" s="3" t="s">
        <v>281</v>
      </c>
      <c r="X104" s="3" t="s">
        <v>281</v>
      </c>
      <c r="Y104" s="3" t="s">
        <v>281</v>
      </c>
      <c r="Z104" s="3" t="s">
        <v>281</v>
      </c>
      <c r="AA104" s="62">
        <v>0.38181818181818183</v>
      </c>
      <c r="AB104" s="3" t="s">
        <v>281</v>
      </c>
      <c r="AC104" s="3" t="s">
        <v>281</v>
      </c>
      <c r="AD104" s="3" t="s">
        <v>281</v>
      </c>
      <c r="AE104" s="3" t="s">
        <v>281</v>
      </c>
      <c r="AF104" s="3" t="s">
        <v>281</v>
      </c>
      <c r="AG104" s="3" t="s">
        <v>281</v>
      </c>
      <c r="AH104" s="3" t="s">
        <v>281</v>
      </c>
      <c r="AI104" s="3" t="s">
        <v>281</v>
      </c>
      <c r="AJ104" s="3" t="s">
        <v>281</v>
      </c>
      <c r="AK104" s="3" t="s">
        <v>281</v>
      </c>
      <c r="AL104" s="3" t="s">
        <v>281</v>
      </c>
      <c r="AM104" s="3" t="s">
        <v>281</v>
      </c>
      <c r="AN104" s="3" t="s">
        <v>281</v>
      </c>
      <c r="AO104" s="3" t="s">
        <v>281</v>
      </c>
      <c r="AP104" s="3" t="s">
        <v>281</v>
      </c>
      <c r="AQ104" s="3" t="s">
        <v>281</v>
      </c>
      <c r="AR104" s="3" t="s">
        <v>281</v>
      </c>
      <c r="AS104" s="3" t="s">
        <v>281</v>
      </c>
      <c r="AT104" s="3" t="s">
        <v>281</v>
      </c>
      <c r="AU104" s="3" t="s">
        <v>281</v>
      </c>
      <c r="AV104" s="3" t="s">
        <v>281</v>
      </c>
      <c r="AW104" s="3" t="s">
        <v>281</v>
      </c>
      <c r="AX104" s="3" t="s">
        <v>281</v>
      </c>
      <c r="AY104" s="3" t="s">
        <v>281</v>
      </c>
      <c r="AZ104" s="3" t="s">
        <v>281</v>
      </c>
      <c r="BA104" s="3" t="s">
        <v>281</v>
      </c>
      <c r="BB104" s="98" t="s">
        <v>281</v>
      </c>
      <c r="BC104" s="98" t="s">
        <v>281</v>
      </c>
      <c r="BE104" s="81">
        <f t="shared" si="1"/>
        <v>0.13736056394868901</v>
      </c>
      <c r="BF104" s="62" t="s">
        <v>281</v>
      </c>
    </row>
    <row r="105" spans="1:58" x14ac:dyDescent="0.25">
      <c r="A105" s="54">
        <v>1937</v>
      </c>
      <c r="B105" s="3" t="s">
        <v>281</v>
      </c>
      <c r="C105" s="3" t="s">
        <v>281</v>
      </c>
      <c r="D105" s="3" t="s">
        <v>281</v>
      </c>
      <c r="E105" s="3" t="s">
        <v>281</v>
      </c>
      <c r="F105" s="3" t="s">
        <v>281</v>
      </c>
      <c r="G105" s="3" t="s">
        <v>281</v>
      </c>
      <c r="H105" s="3" t="s">
        <v>281</v>
      </c>
      <c r="I105" s="3" t="s">
        <v>281</v>
      </c>
      <c r="J105" s="3" t="s">
        <v>281</v>
      </c>
      <c r="K105" s="3" t="s">
        <v>281</v>
      </c>
      <c r="L105" s="3" t="s">
        <v>281</v>
      </c>
      <c r="M105" s="3" t="s">
        <v>281</v>
      </c>
      <c r="N105" s="3" t="s">
        <v>281</v>
      </c>
      <c r="O105" s="3" t="s">
        <v>281</v>
      </c>
      <c r="P105" s="3" t="s">
        <v>281</v>
      </c>
      <c r="Q105" s="3" t="s">
        <v>281</v>
      </c>
      <c r="R105" s="3" t="s">
        <v>281</v>
      </c>
      <c r="S105" s="3" t="s">
        <v>281</v>
      </c>
      <c r="T105" s="3" t="s">
        <v>281</v>
      </c>
      <c r="U105" s="3" t="s">
        <v>281</v>
      </c>
      <c r="V105" s="3" t="s">
        <v>281</v>
      </c>
      <c r="W105" s="3" t="s">
        <v>281</v>
      </c>
      <c r="X105" s="3" t="s">
        <v>281</v>
      </c>
      <c r="Y105" s="3" t="s">
        <v>281</v>
      </c>
      <c r="Z105" s="3" t="s">
        <v>281</v>
      </c>
      <c r="AA105" s="62">
        <v>0.4</v>
      </c>
      <c r="AB105" s="3" t="s">
        <v>281</v>
      </c>
      <c r="AC105" s="3" t="s">
        <v>281</v>
      </c>
      <c r="AD105" s="3" t="s">
        <v>281</v>
      </c>
      <c r="AE105" s="3" t="s">
        <v>281</v>
      </c>
      <c r="AF105" s="3" t="s">
        <v>281</v>
      </c>
      <c r="AG105" s="3" t="s">
        <v>281</v>
      </c>
      <c r="AH105" s="3" t="s">
        <v>281</v>
      </c>
      <c r="AI105" s="3" t="s">
        <v>281</v>
      </c>
      <c r="AJ105" s="3" t="s">
        <v>281</v>
      </c>
      <c r="AK105" s="3" t="s">
        <v>281</v>
      </c>
      <c r="AL105" s="3" t="s">
        <v>281</v>
      </c>
      <c r="AM105" s="3" t="s">
        <v>281</v>
      </c>
      <c r="AN105" s="3" t="s">
        <v>281</v>
      </c>
      <c r="AO105" s="3" t="s">
        <v>281</v>
      </c>
      <c r="AP105" s="3" t="s">
        <v>281</v>
      </c>
      <c r="AQ105" s="3" t="s">
        <v>281</v>
      </c>
      <c r="AR105" s="3" t="s">
        <v>281</v>
      </c>
      <c r="AS105" s="3" t="s">
        <v>281</v>
      </c>
      <c r="AT105" s="3" t="s">
        <v>281</v>
      </c>
      <c r="AU105" s="3" t="s">
        <v>281</v>
      </c>
      <c r="AV105" s="3" t="s">
        <v>281</v>
      </c>
      <c r="AW105" s="3" t="s">
        <v>281</v>
      </c>
      <c r="AX105" s="3" t="s">
        <v>281</v>
      </c>
      <c r="AY105" s="3" t="s">
        <v>281</v>
      </c>
      <c r="AZ105" s="3" t="s">
        <v>281</v>
      </c>
      <c r="BA105" s="3" t="s">
        <v>281</v>
      </c>
      <c r="BB105" s="98" t="s">
        <v>281</v>
      </c>
      <c r="BC105" s="98" t="s">
        <v>281</v>
      </c>
      <c r="BE105" s="81">
        <f t="shared" si="1"/>
        <v>0.13736056394868904</v>
      </c>
      <c r="BF105" s="62" t="s">
        <v>281</v>
      </c>
    </row>
    <row r="106" spans="1:58" x14ac:dyDescent="0.25">
      <c r="A106" s="54">
        <v>1938</v>
      </c>
      <c r="B106" s="3" t="s">
        <v>281</v>
      </c>
      <c r="C106" s="3" t="s">
        <v>281</v>
      </c>
      <c r="D106" s="3" t="s">
        <v>281</v>
      </c>
      <c r="E106" s="3" t="s">
        <v>281</v>
      </c>
      <c r="F106" s="3" t="s">
        <v>281</v>
      </c>
      <c r="G106" s="3" t="s">
        <v>281</v>
      </c>
      <c r="H106" s="3" t="s">
        <v>281</v>
      </c>
      <c r="I106" s="3" t="s">
        <v>281</v>
      </c>
      <c r="J106" s="3" t="s">
        <v>281</v>
      </c>
      <c r="K106" s="3" t="s">
        <v>281</v>
      </c>
      <c r="L106" s="3" t="s">
        <v>281</v>
      </c>
      <c r="M106" s="3" t="s">
        <v>281</v>
      </c>
      <c r="N106" s="3" t="s">
        <v>281</v>
      </c>
      <c r="O106" s="3" t="s">
        <v>281</v>
      </c>
      <c r="P106" s="3" t="s">
        <v>281</v>
      </c>
      <c r="Q106" s="3" t="s">
        <v>281</v>
      </c>
      <c r="R106" s="3" t="s">
        <v>281</v>
      </c>
      <c r="S106" s="3" t="s">
        <v>281</v>
      </c>
      <c r="T106" s="3" t="s">
        <v>281</v>
      </c>
      <c r="U106" s="3" t="s">
        <v>281</v>
      </c>
      <c r="V106" s="3" t="s">
        <v>281</v>
      </c>
      <c r="W106" s="3" t="s">
        <v>281</v>
      </c>
      <c r="X106" s="3" t="s">
        <v>281</v>
      </c>
      <c r="Y106" s="3" t="s">
        <v>281</v>
      </c>
      <c r="Z106" s="3" t="s">
        <v>281</v>
      </c>
      <c r="AA106" s="62">
        <v>0.40000000000000008</v>
      </c>
      <c r="AB106" s="3" t="s">
        <v>281</v>
      </c>
      <c r="AC106" s="3" t="s">
        <v>281</v>
      </c>
      <c r="AD106" s="3" t="s">
        <v>281</v>
      </c>
      <c r="AE106" s="3" t="s">
        <v>281</v>
      </c>
      <c r="AF106" s="3" t="s">
        <v>281</v>
      </c>
      <c r="AG106" s="3" t="s">
        <v>281</v>
      </c>
      <c r="AH106" s="3" t="s">
        <v>281</v>
      </c>
      <c r="AI106" s="3" t="s">
        <v>281</v>
      </c>
      <c r="AJ106" s="3" t="s">
        <v>281</v>
      </c>
      <c r="AK106" s="3" t="s">
        <v>281</v>
      </c>
      <c r="AL106" s="3" t="s">
        <v>281</v>
      </c>
      <c r="AM106" s="3" t="s">
        <v>281</v>
      </c>
      <c r="AN106" s="3" t="s">
        <v>281</v>
      </c>
      <c r="AO106" s="3" t="s">
        <v>281</v>
      </c>
      <c r="AP106" s="3" t="s">
        <v>281</v>
      </c>
      <c r="AQ106" s="3" t="s">
        <v>281</v>
      </c>
      <c r="AR106" s="3" t="s">
        <v>281</v>
      </c>
      <c r="AS106" s="3" t="s">
        <v>281</v>
      </c>
      <c r="AT106" s="3" t="s">
        <v>281</v>
      </c>
      <c r="AU106" s="3" t="s">
        <v>281</v>
      </c>
      <c r="AV106" s="3" t="s">
        <v>281</v>
      </c>
      <c r="AW106" s="3" t="s">
        <v>281</v>
      </c>
      <c r="AX106" s="3" t="s">
        <v>281</v>
      </c>
      <c r="AY106" s="3" t="s">
        <v>281</v>
      </c>
      <c r="AZ106" s="3" t="s">
        <v>281</v>
      </c>
      <c r="BA106" s="3" t="s">
        <v>281</v>
      </c>
      <c r="BB106" s="98" t="s">
        <v>281</v>
      </c>
      <c r="BC106" s="98" t="s">
        <v>281</v>
      </c>
      <c r="BE106" s="81">
        <f t="shared" si="1"/>
        <v>0.13736056394868904</v>
      </c>
      <c r="BF106" s="62" t="s">
        <v>281</v>
      </c>
    </row>
    <row r="107" spans="1:58" x14ac:dyDescent="0.25">
      <c r="A107" s="54">
        <v>1939</v>
      </c>
      <c r="B107" s="3" t="s">
        <v>281</v>
      </c>
      <c r="C107" s="3" t="s">
        <v>281</v>
      </c>
      <c r="D107" s="3" t="s">
        <v>281</v>
      </c>
      <c r="E107" s="3" t="s">
        <v>281</v>
      </c>
      <c r="F107" s="3" t="s">
        <v>281</v>
      </c>
      <c r="G107" s="3" t="s">
        <v>281</v>
      </c>
      <c r="H107" s="3" t="s">
        <v>281</v>
      </c>
      <c r="I107" s="3" t="s">
        <v>281</v>
      </c>
      <c r="J107" s="3" t="s">
        <v>281</v>
      </c>
      <c r="K107" s="3" t="s">
        <v>281</v>
      </c>
      <c r="L107" s="3" t="s">
        <v>281</v>
      </c>
      <c r="M107" s="3" t="s">
        <v>281</v>
      </c>
      <c r="N107" s="3" t="s">
        <v>281</v>
      </c>
      <c r="O107" s="3" t="s">
        <v>281</v>
      </c>
      <c r="P107" s="3" t="s">
        <v>281</v>
      </c>
      <c r="Q107" s="3" t="s">
        <v>281</v>
      </c>
      <c r="R107" s="3" t="s">
        <v>281</v>
      </c>
      <c r="S107" s="3" t="s">
        <v>281</v>
      </c>
      <c r="T107" s="3" t="s">
        <v>281</v>
      </c>
      <c r="U107" s="3" t="s">
        <v>281</v>
      </c>
      <c r="V107" s="3" t="s">
        <v>281</v>
      </c>
      <c r="W107" s="3" t="s">
        <v>281</v>
      </c>
      <c r="X107" s="3" t="s">
        <v>281</v>
      </c>
      <c r="Y107" s="3" t="s">
        <v>281</v>
      </c>
      <c r="Z107" s="3" t="s">
        <v>281</v>
      </c>
      <c r="AA107" s="62">
        <v>0.47272727272727272</v>
      </c>
      <c r="AB107" s="3" t="s">
        <v>281</v>
      </c>
      <c r="AC107" s="3" t="s">
        <v>281</v>
      </c>
      <c r="AD107" s="3" t="s">
        <v>281</v>
      </c>
      <c r="AE107" s="3" t="s">
        <v>281</v>
      </c>
      <c r="AF107" s="3" t="s">
        <v>281</v>
      </c>
      <c r="AG107" s="3" t="s">
        <v>281</v>
      </c>
      <c r="AH107" s="3" t="s">
        <v>281</v>
      </c>
      <c r="AI107" s="3" t="s">
        <v>281</v>
      </c>
      <c r="AJ107" s="3" t="s">
        <v>281</v>
      </c>
      <c r="AK107" s="3" t="s">
        <v>281</v>
      </c>
      <c r="AL107" s="3" t="s">
        <v>281</v>
      </c>
      <c r="AM107" s="3" t="s">
        <v>281</v>
      </c>
      <c r="AN107" s="3" t="s">
        <v>281</v>
      </c>
      <c r="AO107" s="3" t="s">
        <v>281</v>
      </c>
      <c r="AP107" s="3" t="s">
        <v>281</v>
      </c>
      <c r="AQ107" s="3" t="s">
        <v>281</v>
      </c>
      <c r="AR107" s="3" t="s">
        <v>281</v>
      </c>
      <c r="AS107" s="3" t="s">
        <v>281</v>
      </c>
      <c r="AT107" s="3" t="s">
        <v>281</v>
      </c>
      <c r="AU107" s="3" t="s">
        <v>281</v>
      </c>
      <c r="AV107" s="3" t="s">
        <v>281</v>
      </c>
      <c r="AW107" s="3" t="s">
        <v>281</v>
      </c>
      <c r="AX107" s="3" t="s">
        <v>281</v>
      </c>
      <c r="AY107" s="3" t="s">
        <v>281</v>
      </c>
      <c r="AZ107" s="3" t="s">
        <v>281</v>
      </c>
      <c r="BA107" s="3" t="s">
        <v>281</v>
      </c>
      <c r="BB107" s="98" t="s">
        <v>281</v>
      </c>
      <c r="BC107" s="98" t="s">
        <v>281</v>
      </c>
      <c r="BE107" s="81">
        <f t="shared" si="1"/>
        <v>0.13736056394868904</v>
      </c>
      <c r="BF107" s="62" t="s">
        <v>281</v>
      </c>
    </row>
    <row r="108" spans="1:58" x14ac:dyDescent="0.25">
      <c r="A108" s="54">
        <v>1940</v>
      </c>
      <c r="B108" s="3" t="s">
        <v>281</v>
      </c>
      <c r="C108" s="3" t="s">
        <v>281</v>
      </c>
      <c r="D108" s="3" t="s">
        <v>281</v>
      </c>
      <c r="E108" s="3" t="s">
        <v>281</v>
      </c>
      <c r="F108" s="3" t="s">
        <v>281</v>
      </c>
      <c r="G108" s="3" t="s">
        <v>281</v>
      </c>
      <c r="H108" s="3" t="s">
        <v>281</v>
      </c>
      <c r="I108" s="3" t="s">
        <v>281</v>
      </c>
      <c r="J108" s="3" t="s">
        <v>281</v>
      </c>
      <c r="K108" s="3" t="s">
        <v>281</v>
      </c>
      <c r="L108" s="3" t="s">
        <v>281</v>
      </c>
      <c r="M108" s="3" t="s">
        <v>281</v>
      </c>
      <c r="N108" s="3" t="s">
        <v>281</v>
      </c>
      <c r="O108" s="3" t="s">
        <v>281</v>
      </c>
      <c r="P108" s="3" t="s">
        <v>281</v>
      </c>
      <c r="Q108" s="3" t="s">
        <v>281</v>
      </c>
      <c r="R108" s="3" t="s">
        <v>281</v>
      </c>
      <c r="S108" s="3" t="s">
        <v>281</v>
      </c>
      <c r="T108" s="3" t="s">
        <v>281</v>
      </c>
      <c r="U108" s="3" t="s">
        <v>281</v>
      </c>
      <c r="V108" s="3" t="s">
        <v>281</v>
      </c>
      <c r="W108" s="3" t="s">
        <v>281</v>
      </c>
      <c r="X108" s="3" t="s">
        <v>281</v>
      </c>
      <c r="Y108" s="3" t="s">
        <v>281</v>
      </c>
      <c r="Z108" s="3" t="s">
        <v>281</v>
      </c>
      <c r="AA108" s="62">
        <v>0.4</v>
      </c>
      <c r="AB108" s="3" t="s">
        <v>281</v>
      </c>
      <c r="AC108" s="3" t="s">
        <v>281</v>
      </c>
      <c r="AD108" s="3" t="s">
        <v>281</v>
      </c>
      <c r="AE108" s="3" t="s">
        <v>281</v>
      </c>
      <c r="AF108" s="3" t="s">
        <v>281</v>
      </c>
      <c r="AG108" s="3" t="s">
        <v>281</v>
      </c>
      <c r="AH108" s="3" t="s">
        <v>281</v>
      </c>
      <c r="AI108" s="3" t="s">
        <v>281</v>
      </c>
      <c r="AJ108" s="3" t="s">
        <v>281</v>
      </c>
      <c r="AK108" s="3" t="s">
        <v>281</v>
      </c>
      <c r="AL108" s="3" t="s">
        <v>281</v>
      </c>
      <c r="AM108" s="3" t="s">
        <v>281</v>
      </c>
      <c r="AN108" s="3" t="s">
        <v>281</v>
      </c>
      <c r="AO108" s="3" t="s">
        <v>281</v>
      </c>
      <c r="AP108" s="3" t="s">
        <v>281</v>
      </c>
      <c r="AQ108" s="3" t="s">
        <v>281</v>
      </c>
      <c r="AR108" s="3" t="s">
        <v>281</v>
      </c>
      <c r="AS108" s="3" t="s">
        <v>281</v>
      </c>
      <c r="AT108" s="3" t="s">
        <v>281</v>
      </c>
      <c r="AU108" s="3" t="s">
        <v>281</v>
      </c>
      <c r="AV108" s="3" t="s">
        <v>281</v>
      </c>
      <c r="AW108" s="3" t="s">
        <v>281</v>
      </c>
      <c r="AX108" s="3" t="s">
        <v>281</v>
      </c>
      <c r="AY108" s="3" t="s">
        <v>281</v>
      </c>
      <c r="AZ108" s="3" t="s">
        <v>281</v>
      </c>
      <c r="BA108" s="3" t="s">
        <v>281</v>
      </c>
      <c r="BB108" s="98" t="s">
        <v>281</v>
      </c>
      <c r="BC108" s="98" t="s">
        <v>281</v>
      </c>
      <c r="BE108" s="81">
        <f t="shared" si="1"/>
        <v>0.13736056394868904</v>
      </c>
      <c r="BF108" s="62" t="s">
        <v>281</v>
      </c>
    </row>
    <row r="109" spans="1:58" x14ac:dyDescent="0.25">
      <c r="A109" s="54">
        <v>1941</v>
      </c>
      <c r="B109" s="3" t="s">
        <v>281</v>
      </c>
      <c r="C109" s="3" t="s">
        <v>281</v>
      </c>
      <c r="D109" s="3" t="s">
        <v>281</v>
      </c>
      <c r="E109" s="3" t="s">
        <v>281</v>
      </c>
      <c r="F109" s="3" t="s">
        <v>281</v>
      </c>
      <c r="G109" s="3" t="s">
        <v>281</v>
      </c>
      <c r="H109" s="3" t="s">
        <v>281</v>
      </c>
      <c r="I109" s="3" t="s">
        <v>281</v>
      </c>
      <c r="J109" s="3" t="s">
        <v>281</v>
      </c>
      <c r="K109" s="3" t="s">
        <v>281</v>
      </c>
      <c r="L109" s="3" t="s">
        <v>281</v>
      </c>
      <c r="M109" s="3" t="s">
        <v>281</v>
      </c>
      <c r="N109" s="3" t="s">
        <v>281</v>
      </c>
      <c r="O109" s="3" t="s">
        <v>281</v>
      </c>
      <c r="P109" s="3" t="s">
        <v>281</v>
      </c>
      <c r="Q109" s="3" t="s">
        <v>281</v>
      </c>
      <c r="R109" s="3" t="s">
        <v>281</v>
      </c>
      <c r="S109" s="3" t="s">
        <v>281</v>
      </c>
      <c r="T109" s="3" t="s">
        <v>281</v>
      </c>
      <c r="U109" s="3" t="s">
        <v>281</v>
      </c>
      <c r="V109" s="3" t="s">
        <v>281</v>
      </c>
      <c r="W109" s="3" t="s">
        <v>281</v>
      </c>
      <c r="X109" s="3" t="s">
        <v>281</v>
      </c>
      <c r="Y109" s="3" t="s">
        <v>281</v>
      </c>
      <c r="Z109" s="3" t="s">
        <v>281</v>
      </c>
      <c r="AA109" s="62">
        <v>0.3636363636363637</v>
      </c>
      <c r="AB109" s="3" t="s">
        <v>281</v>
      </c>
      <c r="AC109" s="3" t="s">
        <v>281</v>
      </c>
      <c r="AD109" s="3" t="s">
        <v>281</v>
      </c>
      <c r="AE109" s="3" t="s">
        <v>281</v>
      </c>
      <c r="AF109" s="3" t="s">
        <v>281</v>
      </c>
      <c r="AG109" s="3" t="s">
        <v>281</v>
      </c>
      <c r="AH109" s="3" t="s">
        <v>281</v>
      </c>
      <c r="AI109" s="3" t="s">
        <v>281</v>
      </c>
      <c r="AJ109" s="3" t="s">
        <v>281</v>
      </c>
      <c r="AK109" s="3" t="s">
        <v>281</v>
      </c>
      <c r="AL109" s="3" t="s">
        <v>281</v>
      </c>
      <c r="AM109" s="3" t="s">
        <v>281</v>
      </c>
      <c r="AN109" s="3" t="s">
        <v>281</v>
      </c>
      <c r="AO109" s="3" t="s">
        <v>281</v>
      </c>
      <c r="AP109" s="3" t="s">
        <v>281</v>
      </c>
      <c r="AQ109" s="3" t="s">
        <v>281</v>
      </c>
      <c r="AR109" s="3" t="s">
        <v>281</v>
      </c>
      <c r="AS109" s="3" t="s">
        <v>281</v>
      </c>
      <c r="AT109" s="3" t="s">
        <v>281</v>
      </c>
      <c r="AU109" s="3" t="s">
        <v>281</v>
      </c>
      <c r="AV109" s="3" t="s">
        <v>281</v>
      </c>
      <c r="AW109" s="3" t="s">
        <v>281</v>
      </c>
      <c r="AX109" s="3" t="s">
        <v>281</v>
      </c>
      <c r="AY109" s="3" t="s">
        <v>281</v>
      </c>
      <c r="AZ109" s="3" t="s">
        <v>281</v>
      </c>
      <c r="BA109" s="3" t="s">
        <v>281</v>
      </c>
      <c r="BB109" s="98" t="s">
        <v>281</v>
      </c>
      <c r="BC109" s="98" t="s">
        <v>281</v>
      </c>
      <c r="BE109" s="81">
        <f t="shared" si="1"/>
        <v>0.13736056394868901</v>
      </c>
      <c r="BF109" s="62" t="s">
        <v>281</v>
      </c>
    </row>
    <row r="110" spans="1:58" x14ac:dyDescent="0.25">
      <c r="A110" s="54">
        <v>1942</v>
      </c>
      <c r="B110" s="3" t="s">
        <v>281</v>
      </c>
      <c r="C110" s="3" t="s">
        <v>281</v>
      </c>
      <c r="D110" s="3" t="s">
        <v>281</v>
      </c>
      <c r="E110" s="3" t="s">
        <v>281</v>
      </c>
      <c r="F110" s="3" t="s">
        <v>281</v>
      </c>
      <c r="G110" s="3" t="s">
        <v>281</v>
      </c>
      <c r="H110" s="3" t="s">
        <v>281</v>
      </c>
      <c r="I110" s="3" t="s">
        <v>281</v>
      </c>
      <c r="J110" s="3" t="s">
        <v>281</v>
      </c>
      <c r="K110" s="3" t="s">
        <v>281</v>
      </c>
      <c r="L110" s="3" t="s">
        <v>281</v>
      </c>
      <c r="M110" s="3" t="s">
        <v>281</v>
      </c>
      <c r="N110" s="3" t="s">
        <v>281</v>
      </c>
      <c r="O110" s="3" t="s">
        <v>281</v>
      </c>
      <c r="P110" s="3" t="s">
        <v>281</v>
      </c>
      <c r="Q110" s="3" t="s">
        <v>281</v>
      </c>
      <c r="R110" s="3" t="s">
        <v>281</v>
      </c>
      <c r="S110" s="3" t="s">
        <v>281</v>
      </c>
      <c r="T110" s="3" t="s">
        <v>281</v>
      </c>
      <c r="U110" s="3" t="s">
        <v>281</v>
      </c>
      <c r="V110" s="3" t="s">
        <v>281</v>
      </c>
      <c r="W110" s="3" t="s">
        <v>281</v>
      </c>
      <c r="X110" s="3" t="s">
        <v>281</v>
      </c>
      <c r="Y110" s="3" t="s">
        <v>281</v>
      </c>
      <c r="Z110" s="3" t="s">
        <v>281</v>
      </c>
      <c r="AA110" s="62">
        <v>0.4</v>
      </c>
      <c r="AB110" s="3" t="s">
        <v>281</v>
      </c>
      <c r="AC110" s="3" t="s">
        <v>281</v>
      </c>
      <c r="AD110" s="3" t="s">
        <v>281</v>
      </c>
      <c r="AE110" s="3" t="s">
        <v>281</v>
      </c>
      <c r="AF110" s="3" t="s">
        <v>281</v>
      </c>
      <c r="AG110" s="3" t="s">
        <v>281</v>
      </c>
      <c r="AH110" s="3" t="s">
        <v>281</v>
      </c>
      <c r="AI110" s="3" t="s">
        <v>281</v>
      </c>
      <c r="AJ110" s="3" t="s">
        <v>281</v>
      </c>
      <c r="AK110" s="3" t="s">
        <v>281</v>
      </c>
      <c r="AL110" s="3" t="s">
        <v>281</v>
      </c>
      <c r="AM110" s="3" t="s">
        <v>281</v>
      </c>
      <c r="AN110" s="3" t="s">
        <v>281</v>
      </c>
      <c r="AO110" s="3" t="s">
        <v>281</v>
      </c>
      <c r="AP110" s="3" t="s">
        <v>281</v>
      </c>
      <c r="AQ110" s="3" t="s">
        <v>281</v>
      </c>
      <c r="AR110" s="3" t="s">
        <v>281</v>
      </c>
      <c r="AS110" s="3" t="s">
        <v>281</v>
      </c>
      <c r="AT110" s="3" t="s">
        <v>281</v>
      </c>
      <c r="AU110" s="3" t="s">
        <v>281</v>
      </c>
      <c r="AV110" s="3" t="s">
        <v>281</v>
      </c>
      <c r="AW110" s="3" t="s">
        <v>281</v>
      </c>
      <c r="AX110" s="3" t="s">
        <v>281</v>
      </c>
      <c r="AY110" s="3" t="s">
        <v>281</v>
      </c>
      <c r="AZ110" s="3" t="s">
        <v>281</v>
      </c>
      <c r="BA110" s="3" t="s">
        <v>281</v>
      </c>
      <c r="BB110" s="98" t="s">
        <v>281</v>
      </c>
      <c r="BC110" s="98" t="s">
        <v>281</v>
      </c>
      <c r="BE110" s="81">
        <f t="shared" si="1"/>
        <v>0.13736056394868904</v>
      </c>
      <c r="BF110" s="62" t="s">
        <v>281</v>
      </c>
    </row>
    <row r="111" spans="1:58" x14ac:dyDescent="0.25">
      <c r="A111" s="54">
        <v>1943</v>
      </c>
      <c r="B111" s="3" t="s">
        <v>281</v>
      </c>
      <c r="C111" s="3" t="s">
        <v>281</v>
      </c>
      <c r="D111" s="3" t="s">
        <v>281</v>
      </c>
      <c r="E111" s="3" t="s">
        <v>281</v>
      </c>
      <c r="F111" s="3" t="s">
        <v>281</v>
      </c>
      <c r="G111" s="3" t="s">
        <v>281</v>
      </c>
      <c r="H111" s="3" t="s">
        <v>281</v>
      </c>
      <c r="I111" s="3" t="s">
        <v>281</v>
      </c>
      <c r="J111" s="3" t="s">
        <v>281</v>
      </c>
      <c r="K111" s="3" t="s">
        <v>281</v>
      </c>
      <c r="L111" s="3" t="s">
        <v>281</v>
      </c>
      <c r="M111" s="3" t="s">
        <v>281</v>
      </c>
      <c r="N111" s="3" t="s">
        <v>281</v>
      </c>
      <c r="O111" s="3" t="s">
        <v>281</v>
      </c>
      <c r="P111" s="3" t="s">
        <v>281</v>
      </c>
      <c r="Q111" s="3" t="s">
        <v>281</v>
      </c>
      <c r="R111" s="3" t="s">
        <v>281</v>
      </c>
      <c r="S111" s="3" t="s">
        <v>281</v>
      </c>
      <c r="T111" s="3" t="s">
        <v>281</v>
      </c>
      <c r="U111" s="3" t="s">
        <v>281</v>
      </c>
      <c r="V111" s="3" t="s">
        <v>281</v>
      </c>
      <c r="W111" s="3" t="s">
        <v>281</v>
      </c>
      <c r="X111" s="3" t="s">
        <v>281</v>
      </c>
      <c r="Y111" s="3" t="s">
        <v>281</v>
      </c>
      <c r="Z111" s="3" t="s">
        <v>281</v>
      </c>
      <c r="AA111" s="62">
        <v>0.41818181818181821</v>
      </c>
      <c r="AB111" s="3" t="s">
        <v>281</v>
      </c>
      <c r="AC111" s="3" t="s">
        <v>281</v>
      </c>
      <c r="AD111" s="3" t="s">
        <v>281</v>
      </c>
      <c r="AE111" s="3" t="s">
        <v>281</v>
      </c>
      <c r="AF111" s="3" t="s">
        <v>281</v>
      </c>
      <c r="AG111" s="3" t="s">
        <v>281</v>
      </c>
      <c r="AH111" s="3" t="s">
        <v>281</v>
      </c>
      <c r="AI111" s="3" t="s">
        <v>281</v>
      </c>
      <c r="AJ111" s="3" t="s">
        <v>281</v>
      </c>
      <c r="AK111" s="3" t="s">
        <v>281</v>
      </c>
      <c r="AL111" s="3" t="s">
        <v>281</v>
      </c>
      <c r="AM111" s="3" t="s">
        <v>281</v>
      </c>
      <c r="AN111" s="3" t="s">
        <v>281</v>
      </c>
      <c r="AO111" s="3" t="s">
        <v>281</v>
      </c>
      <c r="AP111" s="3" t="s">
        <v>281</v>
      </c>
      <c r="AQ111" s="3" t="s">
        <v>281</v>
      </c>
      <c r="AR111" s="3" t="s">
        <v>281</v>
      </c>
      <c r="AS111" s="3" t="s">
        <v>281</v>
      </c>
      <c r="AT111" s="3" t="s">
        <v>281</v>
      </c>
      <c r="AU111" s="3" t="s">
        <v>281</v>
      </c>
      <c r="AV111" s="3" t="s">
        <v>281</v>
      </c>
      <c r="AW111" s="3" t="s">
        <v>281</v>
      </c>
      <c r="AX111" s="3" t="s">
        <v>281</v>
      </c>
      <c r="AY111" s="3" t="s">
        <v>281</v>
      </c>
      <c r="AZ111" s="3" t="s">
        <v>281</v>
      </c>
      <c r="BA111" s="3" t="s">
        <v>281</v>
      </c>
      <c r="BB111" s="98" t="s">
        <v>281</v>
      </c>
      <c r="BC111" s="98" t="s">
        <v>281</v>
      </c>
      <c r="BE111" s="81">
        <f t="shared" si="1"/>
        <v>0.13736056394868904</v>
      </c>
      <c r="BF111" s="62" t="s">
        <v>281</v>
      </c>
    </row>
    <row r="112" spans="1:58" x14ac:dyDescent="0.25">
      <c r="A112" s="54">
        <v>1944</v>
      </c>
      <c r="B112" s="3" t="s">
        <v>281</v>
      </c>
      <c r="C112" s="3" t="s">
        <v>281</v>
      </c>
      <c r="D112" s="3" t="s">
        <v>281</v>
      </c>
      <c r="E112" s="3" t="s">
        <v>281</v>
      </c>
      <c r="F112" s="3" t="s">
        <v>281</v>
      </c>
      <c r="G112" s="3" t="s">
        <v>281</v>
      </c>
      <c r="H112" s="3" t="s">
        <v>281</v>
      </c>
      <c r="I112" s="3" t="s">
        <v>281</v>
      </c>
      <c r="J112" s="3" t="s">
        <v>281</v>
      </c>
      <c r="K112" s="3" t="s">
        <v>281</v>
      </c>
      <c r="L112" s="3" t="s">
        <v>281</v>
      </c>
      <c r="M112" s="3" t="s">
        <v>281</v>
      </c>
      <c r="N112" s="3" t="s">
        <v>281</v>
      </c>
      <c r="O112" s="3" t="s">
        <v>281</v>
      </c>
      <c r="P112" s="3" t="s">
        <v>281</v>
      </c>
      <c r="Q112" s="3" t="s">
        <v>281</v>
      </c>
      <c r="R112" s="3" t="s">
        <v>281</v>
      </c>
      <c r="S112" s="3" t="s">
        <v>281</v>
      </c>
      <c r="T112" s="3" t="s">
        <v>281</v>
      </c>
      <c r="U112" s="3" t="s">
        <v>281</v>
      </c>
      <c r="V112" s="3" t="s">
        <v>281</v>
      </c>
      <c r="W112" s="3" t="s">
        <v>281</v>
      </c>
      <c r="X112" s="3" t="s">
        <v>281</v>
      </c>
      <c r="Y112" s="3" t="s">
        <v>281</v>
      </c>
      <c r="Z112" s="3" t="s">
        <v>281</v>
      </c>
      <c r="AA112" s="62">
        <v>0.41818181818181821</v>
      </c>
      <c r="AB112" s="3" t="s">
        <v>281</v>
      </c>
      <c r="AC112" s="3" t="s">
        <v>281</v>
      </c>
      <c r="AD112" s="3" t="s">
        <v>281</v>
      </c>
      <c r="AE112" s="3" t="s">
        <v>281</v>
      </c>
      <c r="AF112" s="3" t="s">
        <v>281</v>
      </c>
      <c r="AG112" s="3" t="s">
        <v>281</v>
      </c>
      <c r="AH112" s="3" t="s">
        <v>281</v>
      </c>
      <c r="AI112" s="3" t="s">
        <v>281</v>
      </c>
      <c r="AJ112" s="3" t="s">
        <v>281</v>
      </c>
      <c r="AK112" s="3" t="s">
        <v>281</v>
      </c>
      <c r="AL112" s="3" t="s">
        <v>281</v>
      </c>
      <c r="AM112" s="3" t="s">
        <v>281</v>
      </c>
      <c r="AN112" s="3" t="s">
        <v>281</v>
      </c>
      <c r="AO112" s="3" t="s">
        <v>281</v>
      </c>
      <c r="AP112" s="3" t="s">
        <v>281</v>
      </c>
      <c r="AQ112" s="3" t="s">
        <v>281</v>
      </c>
      <c r="AR112" s="3" t="s">
        <v>281</v>
      </c>
      <c r="AS112" s="3" t="s">
        <v>281</v>
      </c>
      <c r="AT112" s="3" t="s">
        <v>281</v>
      </c>
      <c r="AU112" s="3" t="s">
        <v>281</v>
      </c>
      <c r="AV112" s="3" t="s">
        <v>281</v>
      </c>
      <c r="AW112" s="3" t="s">
        <v>281</v>
      </c>
      <c r="AX112" s="3" t="s">
        <v>281</v>
      </c>
      <c r="AY112" s="3" t="s">
        <v>281</v>
      </c>
      <c r="AZ112" s="3" t="s">
        <v>281</v>
      </c>
      <c r="BA112" s="3" t="s">
        <v>281</v>
      </c>
      <c r="BB112" s="98" t="s">
        <v>281</v>
      </c>
      <c r="BC112" s="98" t="s">
        <v>281</v>
      </c>
      <c r="BE112" s="81">
        <f t="shared" si="1"/>
        <v>0.13736056394868904</v>
      </c>
      <c r="BF112" s="62" t="s">
        <v>281</v>
      </c>
    </row>
    <row r="113" spans="1:58" x14ac:dyDescent="0.25">
      <c r="A113" s="54">
        <v>1945</v>
      </c>
      <c r="B113" s="3" t="s">
        <v>281</v>
      </c>
      <c r="C113" s="3" t="s">
        <v>281</v>
      </c>
      <c r="D113" s="3" t="s">
        <v>281</v>
      </c>
      <c r="E113" s="3" t="s">
        <v>281</v>
      </c>
      <c r="F113" s="3" t="s">
        <v>281</v>
      </c>
      <c r="G113" s="3" t="s">
        <v>281</v>
      </c>
      <c r="H113" s="3" t="s">
        <v>281</v>
      </c>
      <c r="I113" s="3" t="s">
        <v>281</v>
      </c>
      <c r="J113" s="3" t="s">
        <v>281</v>
      </c>
      <c r="K113" s="3" t="s">
        <v>281</v>
      </c>
      <c r="L113" s="3" t="s">
        <v>281</v>
      </c>
      <c r="M113" s="3" t="s">
        <v>281</v>
      </c>
      <c r="N113" s="3" t="s">
        <v>281</v>
      </c>
      <c r="O113" s="3" t="s">
        <v>281</v>
      </c>
      <c r="P113" s="3" t="s">
        <v>281</v>
      </c>
      <c r="Q113" s="3" t="s">
        <v>281</v>
      </c>
      <c r="R113" s="3" t="s">
        <v>281</v>
      </c>
      <c r="S113" s="3" t="s">
        <v>281</v>
      </c>
      <c r="T113" s="3" t="s">
        <v>281</v>
      </c>
      <c r="U113" s="3" t="s">
        <v>281</v>
      </c>
      <c r="V113" s="3" t="s">
        <v>281</v>
      </c>
      <c r="W113" s="3" t="s">
        <v>281</v>
      </c>
      <c r="X113" s="3" t="s">
        <v>281</v>
      </c>
      <c r="Y113" s="3" t="s">
        <v>281</v>
      </c>
      <c r="Z113" s="3" t="s">
        <v>281</v>
      </c>
      <c r="AA113" s="62">
        <v>0.5818181818181819</v>
      </c>
      <c r="AB113" s="3" t="s">
        <v>281</v>
      </c>
      <c r="AC113" s="3" t="s">
        <v>281</v>
      </c>
      <c r="AD113" s="3" t="s">
        <v>281</v>
      </c>
      <c r="AE113" s="3" t="s">
        <v>281</v>
      </c>
      <c r="AF113" s="3" t="s">
        <v>281</v>
      </c>
      <c r="AG113" s="3" t="s">
        <v>281</v>
      </c>
      <c r="AH113" s="3" t="s">
        <v>281</v>
      </c>
      <c r="AI113" s="3" t="s">
        <v>281</v>
      </c>
      <c r="AJ113" s="3" t="s">
        <v>281</v>
      </c>
      <c r="AK113" s="3" t="s">
        <v>281</v>
      </c>
      <c r="AL113" s="3" t="s">
        <v>281</v>
      </c>
      <c r="AM113" s="3" t="s">
        <v>281</v>
      </c>
      <c r="AN113" s="3" t="s">
        <v>281</v>
      </c>
      <c r="AO113" s="3" t="s">
        <v>281</v>
      </c>
      <c r="AP113" s="3" t="s">
        <v>281</v>
      </c>
      <c r="AQ113" s="3" t="s">
        <v>281</v>
      </c>
      <c r="AR113" s="3" t="s">
        <v>281</v>
      </c>
      <c r="AS113" s="3" t="s">
        <v>281</v>
      </c>
      <c r="AT113" s="3" t="s">
        <v>281</v>
      </c>
      <c r="AU113" s="3" t="s">
        <v>281</v>
      </c>
      <c r="AV113" s="3" t="s">
        <v>281</v>
      </c>
      <c r="AW113" s="3" t="s">
        <v>281</v>
      </c>
      <c r="AX113" s="3" t="s">
        <v>281</v>
      </c>
      <c r="AY113" s="3" t="s">
        <v>281</v>
      </c>
      <c r="AZ113" s="3" t="s">
        <v>281</v>
      </c>
      <c r="BA113" s="3" t="s">
        <v>281</v>
      </c>
      <c r="BB113" s="98" t="s">
        <v>281</v>
      </c>
      <c r="BC113" s="98" t="s">
        <v>281</v>
      </c>
      <c r="BE113" s="81">
        <f t="shared" si="1"/>
        <v>0.13736056394868901</v>
      </c>
      <c r="BF113" s="62" t="s">
        <v>281</v>
      </c>
    </row>
    <row r="114" spans="1:58" x14ac:dyDescent="0.25">
      <c r="A114" s="54">
        <v>1946</v>
      </c>
      <c r="B114" s="3" t="s">
        <v>281</v>
      </c>
      <c r="C114" s="3" t="s">
        <v>281</v>
      </c>
      <c r="D114" s="3" t="s">
        <v>281</v>
      </c>
      <c r="E114" s="3" t="s">
        <v>281</v>
      </c>
      <c r="F114" s="3" t="s">
        <v>281</v>
      </c>
      <c r="G114" s="3" t="s">
        <v>281</v>
      </c>
      <c r="H114" s="3" t="s">
        <v>281</v>
      </c>
      <c r="I114" s="3" t="s">
        <v>281</v>
      </c>
      <c r="J114" s="3" t="s">
        <v>281</v>
      </c>
      <c r="K114" s="3" t="s">
        <v>281</v>
      </c>
      <c r="L114" s="3" t="s">
        <v>281</v>
      </c>
      <c r="M114" s="3" t="s">
        <v>281</v>
      </c>
      <c r="N114" s="3" t="s">
        <v>281</v>
      </c>
      <c r="O114" s="3" t="s">
        <v>281</v>
      </c>
      <c r="P114" s="3" t="s">
        <v>281</v>
      </c>
      <c r="Q114" s="3" t="s">
        <v>281</v>
      </c>
      <c r="R114" s="3" t="s">
        <v>281</v>
      </c>
      <c r="S114" s="3" t="s">
        <v>281</v>
      </c>
      <c r="T114" s="3" t="s">
        <v>281</v>
      </c>
      <c r="U114" s="3" t="s">
        <v>281</v>
      </c>
      <c r="V114" s="3" t="s">
        <v>281</v>
      </c>
      <c r="W114" s="3" t="s">
        <v>281</v>
      </c>
      <c r="X114" s="3" t="s">
        <v>281</v>
      </c>
      <c r="Y114" s="3" t="s">
        <v>281</v>
      </c>
      <c r="Z114" s="3" t="s">
        <v>281</v>
      </c>
      <c r="AA114" s="62">
        <v>0.52727272727272723</v>
      </c>
      <c r="AB114" s="3" t="s">
        <v>281</v>
      </c>
      <c r="AC114" s="3" t="s">
        <v>281</v>
      </c>
      <c r="AD114" s="3" t="s">
        <v>281</v>
      </c>
      <c r="AE114" s="3" t="s">
        <v>281</v>
      </c>
      <c r="AF114" s="3" t="s">
        <v>281</v>
      </c>
      <c r="AG114" s="3" t="s">
        <v>281</v>
      </c>
      <c r="AH114" s="3" t="s">
        <v>281</v>
      </c>
      <c r="AI114" s="3" t="s">
        <v>281</v>
      </c>
      <c r="AJ114" s="3" t="s">
        <v>281</v>
      </c>
      <c r="AK114" s="3" t="s">
        <v>281</v>
      </c>
      <c r="AL114" s="3" t="s">
        <v>281</v>
      </c>
      <c r="AM114" s="3" t="s">
        <v>281</v>
      </c>
      <c r="AN114" s="3" t="s">
        <v>281</v>
      </c>
      <c r="AO114" s="3" t="s">
        <v>281</v>
      </c>
      <c r="AP114" s="3" t="s">
        <v>281</v>
      </c>
      <c r="AQ114" s="3" t="s">
        <v>281</v>
      </c>
      <c r="AR114" s="3" t="s">
        <v>281</v>
      </c>
      <c r="AS114" s="3" t="s">
        <v>281</v>
      </c>
      <c r="AT114" s="3" t="s">
        <v>281</v>
      </c>
      <c r="AU114" s="3" t="s">
        <v>281</v>
      </c>
      <c r="AV114" s="3" t="s">
        <v>281</v>
      </c>
      <c r="AW114" s="3" t="s">
        <v>281</v>
      </c>
      <c r="AX114" s="3" t="s">
        <v>281</v>
      </c>
      <c r="AY114" s="3" t="s">
        <v>281</v>
      </c>
      <c r="AZ114" s="3" t="s">
        <v>281</v>
      </c>
      <c r="BA114" s="3" t="s">
        <v>281</v>
      </c>
      <c r="BB114" s="98" t="s">
        <v>281</v>
      </c>
      <c r="BC114" s="98" t="s">
        <v>281</v>
      </c>
      <c r="BE114" s="81">
        <f t="shared" si="1"/>
        <v>0.13736056394868904</v>
      </c>
      <c r="BF114" s="62" t="s">
        <v>281</v>
      </c>
    </row>
    <row r="115" spans="1:58" x14ac:dyDescent="0.25">
      <c r="A115" s="54">
        <v>1947</v>
      </c>
      <c r="B115" s="3" t="s">
        <v>281</v>
      </c>
      <c r="C115" s="3" t="s">
        <v>281</v>
      </c>
      <c r="D115" s="3" t="s">
        <v>281</v>
      </c>
      <c r="E115" s="3" t="s">
        <v>281</v>
      </c>
      <c r="F115" s="3" t="s">
        <v>281</v>
      </c>
      <c r="G115" s="3" t="s">
        <v>281</v>
      </c>
      <c r="H115" s="3" t="s">
        <v>281</v>
      </c>
      <c r="I115" s="3" t="s">
        <v>281</v>
      </c>
      <c r="J115" s="3" t="s">
        <v>281</v>
      </c>
      <c r="K115" s="3" t="s">
        <v>281</v>
      </c>
      <c r="L115" s="3" t="s">
        <v>281</v>
      </c>
      <c r="M115" s="3" t="s">
        <v>281</v>
      </c>
      <c r="N115" s="3" t="s">
        <v>281</v>
      </c>
      <c r="O115" s="3" t="s">
        <v>281</v>
      </c>
      <c r="P115" s="3" t="s">
        <v>281</v>
      </c>
      <c r="Q115" s="3" t="s">
        <v>281</v>
      </c>
      <c r="R115" s="3" t="s">
        <v>281</v>
      </c>
      <c r="S115" s="3" t="s">
        <v>281</v>
      </c>
      <c r="T115" s="3" t="s">
        <v>281</v>
      </c>
      <c r="U115" s="3" t="s">
        <v>281</v>
      </c>
      <c r="V115" s="3" t="s">
        <v>281</v>
      </c>
      <c r="W115" s="3" t="s">
        <v>281</v>
      </c>
      <c r="X115" s="3" t="s">
        <v>281</v>
      </c>
      <c r="Y115" s="3" t="s">
        <v>281</v>
      </c>
      <c r="Z115" s="3" t="s">
        <v>281</v>
      </c>
      <c r="AA115" s="62">
        <v>0.56363636363636371</v>
      </c>
      <c r="AB115" s="3" t="s">
        <v>281</v>
      </c>
      <c r="AC115" s="3" t="s">
        <v>281</v>
      </c>
      <c r="AD115" s="3" t="s">
        <v>281</v>
      </c>
      <c r="AE115" s="3" t="s">
        <v>281</v>
      </c>
      <c r="AF115" s="3" t="s">
        <v>281</v>
      </c>
      <c r="AG115" s="3" t="s">
        <v>281</v>
      </c>
      <c r="AH115" s="3" t="s">
        <v>281</v>
      </c>
      <c r="AI115" s="3" t="s">
        <v>281</v>
      </c>
      <c r="AJ115" s="3" t="s">
        <v>281</v>
      </c>
      <c r="AK115" s="3" t="s">
        <v>281</v>
      </c>
      <c r="AL115" s="3" t="s">
        <v>281</v>
      </c>
      <c r="AM115" s="3" t="s">
        <v>281</v>
      </c>
      <c r="AN115" s="3" t="s">
        <v>281</v>
      </c>
      <c r="AO115" s="3" t="s">
        <v>281</v>
      </c>
      <c r="AP115" s="3" t="s">
        <v>281</v>
      </c>
      <c r="AQ115" s="3" t="s">
        <v>281</v>
      </c>
      <c r="AR115" s="3" t="s">
        <v>281</v>
      </c>
      <c r="AS115" s="3" t="s">
        <v>281</v>
      </c>
      <c r="AT115" s="3" t="s">
        <v>281</v>
      </c>
      <c r="AU115" s="3" t="s">
        <v>281</v>
      </c>
      <c r="AV115" s="3" t="s">
        <v>281</v>
      </c>
      <c r="AW115" s="3" t="s">
        <v>281</v>
      </c>
      <c r="AX115" s="3" t="s">
        <v>281</v>
      </c>
      <c r="AY115" s="3" t="s">
        <v>281</v>
      </c>
      <c r="AZ115" s="3" t="s">
        <v>281</v>
      </c>
      <c r="BA115" s="3" t="s">
        <v>281</v>
      </c>
      <c r="BB115" s="98" t="s">
        <v>281</v>
      </c>
      <c r="BC115" s="98" t="s">
        <v>281</v>
      </c>
      <c r="BE115" s="81">
        <f t="shared" si="1"/>
        <v>0.13736056394868904</v>
      </c>
      <c r="BF115" s="62" t="s">
        <v>281</v>
      </c>
    </row>
    <row r="116" spans="1:58" x14ac:dyDescent="0.25">
      <c r="A116" s="54">
        <v>1948</v>
      </c>
      <c r="B116" s="3" t="s">
        <v>281</v>
      </c>
      <c r="C116" s="3" t="s">
        <v>281</v>
      </c>
      <c r="D116" s="3" t="s">
        <v>281</v>
      </c>
      <c r="E116" s="3" t="s">
        <v>281</v>
      </c>
      <c r="F116" s="3" t="s">
        <v>281</v>
      </c>
      <c r="G116" s="3" t="s">
        <v>281</v>
      </c>
      <c r="H116" s="3" t="s">
        <v>281</v>
      </c>
      <c r="I116" s="3" t="s">
        <v>281</v>
      </c>
      <c r="J116" s="3" t="s">
        <v>281</v>
      </c>
      <c r="K116" s="3" t="s">
        <v>281</v>
      </c>
      <c r="L116" s="3" t="s">
        <v>281</v>
      </c>
      <c r="M116" s="3" t="s">
        <v>281</v>
      </c>
      <c r="N116" s="3" t="s">
        <v>281</v>
      </c>
      <c r="O116" s="3" t="s">
        <v>281</v>
      </c>
      <c r="P116" s="3" t="s">
        <v>281</v>
      </c>
      <c r="Q116" s="3" t="s">
        <v>281</v>
      </c>
      <c r="R116" s="3" t="s">
        <v>281</v>
      </c>
      <c r="S116" s="3" t="s">
        <v>281</v>
      </c>
      <c r="T116" s="3" t="s">
        <v>281</v>
      </c>
      <c r="U116" s="3" t="s">
        <v>281</v>
      </c>
      <c r="V116" s="3" t="s">
        <v>281</v>
      </c>
      <c r="W116" s="3" t="s">
        <v>281</v>
      </c>
      <c r="X116" s="3" t="s">
        <v>281</v>
      </c>
      <c r="Y116" s="3" t="s">
        <v>281</v>
      </c>
      <c r="Z116" s="3" t="s">
        <v>281</v>
      </c>
      <c r="AA116" s="62">
        <v>0.60000000000000009</v>
      </c>
      <c r="AB116" s="3" t="s">
        <v>281</v>
      </c>
      <c r="AC116" s="3" t="s">
        <v>281</v>
      </c>
      <c r="AD116" s="3" t="s">
        <v>281</v>
      </c>
      <c r="AE116" s="3" t="s">
        <v>281</v>
      </c>
      <c r="AF116" s="3" t="s">
        <v>281</v>
      </c>
      <c r="AG116" s="3" t="s">
        <v>281</v>
      </c>
      <c r="AH116" s="3" t="s">
        <v>281</v>
      </c>
      <c r="AI116" s="3" t="s">
        <v>281</v>
      </c>
      <c r="AJ116" s="3" t="s">
        <v>281</v>
      </c>
      <c r="AK116" s="3" t="s">
        <v>281</v>
      </c>
      <c r="AL116" s="3" t="s">
        <v>281</v>
      </c>
      <c r="AM116" s="3" t="s">
        <v>281</v>
      </c>
      <c r="AN116" s="3" t="s">
        <v>281</v>
      </c>
      <c r="AO116" s="3" t="s">
        <v>281</v>
      </c>
      <c r="AP116" s="3" t="s">
        <v>281</v>
      </c>
      <c r="AQ116" s="3" t="s">
        <v>281</v>
      </c>
      <c r="AR116" s="3" t="s">
        <v>281</v>
      </c>
      <c r="AS116" s="3" t="s">
        <v>281</v>
      </c>
      <c r="AT116" s="3" t="s">
        <v>281</v>
      </c>
      <c r="AU116" s="3" t="s">
        <v>281</v>
      </c>
      <c r="AV116" s="3" t="s">
        <v>281</v>
      </c>
      <c r="AW116" s="3" t="s">
        <v>281</v>
      </c>
      <c r="AX116" s="3" t="s">
        <v>281</v>
      </c>
      <c r="AY116" s="3" t="s">
        <v>281</v>
      </c>
      <c r="AZ116" s="3" t="s">
        <v>281</v>
      </c>
      <c r="BA116" s="3" t="s">
        <v>281</v>
      </c>
      <c r="BB116" s="98" t="s">
        <v>281</v>
      </c>
      <c r="BC116" s="98" t="s">
        <v>281</v>
      </c>
      <c r="BE116" s="81">
        <f t="shared" si="1"/>
        <v>0.13736056394868904</v>
      </c>
      <c r="BF116" s="62" t="s">
        <v>281</v>
      </c>
    </row>
    <row r="117" spans="1:58" x14ac:dyDescent="0.25">
      <c r="A117" s="54">
        <v>1949</v>
      </c>
      <c r="B117" s="3" t="s">
        <v>281</v>
      </c>
      <c r="C117" s="3" t="s">
        <v>281</v>
      </c>
      <c r="D117" s="3" t="s">
        <v>281</v>
      </c>
      <c r="E117" s="3" t="s">
        <v>281</v>
      </c>
      <c r="F117" s="3" t="s">
        <v>281</v>
      </c>
      <c r="G117" s="3" t="s">
        <v>281</v>
      </c>
      <c r="H117" s="3" t="s">
        <v>281</v>
      </c>
      <c r="I117" s="3" t="s">
        <v>281</v>
      </c>
      <c r="J117" s="3" t="s">
        <v>281</v>
      </c>
      <c r="K117" s="3" t="s">
        <v>281</v>
      </c>
      <c r="L117" s="3" t="s">
        <v>281</v>
      </c>
      <c r="M117" s="3" t="s">
        <v>281</v>
      </c>
      <c r="N117" s="3" t="s">
        <v>281</v>
      </c>
      <c r="O117" s="3" t="s">
        <v>281</v>
      </c>
      <c r="P117" s="3" t="s">
        <v>281</v>
      </c>
      <c r="Q117" s="3" t="s">
        <v>281</v>
      </c>
      <c r="R117" s="3" t="s">
        <v>281</v>
      </c>
      <c r="S117" s="3" t="s">
        <v>281</v>
      </c>
      <c r="T117" s="3" t="s">
        <v>281</v>
      </c>
      <c r="U117" s="3" t="s">
        <v>281</v>
      </c>
      <c r="V117" s="3" t="s">
        <v>281</v>
      </c>
      <c r="W117" s="3" t="s">
        <v>281</v>
      </c>
      <c r="X117" s="3" t="s">
        <v>281</v>
      </c>
      <c r="Y117" s="3" t="s">
        <v>281</v>
      </c>
      <c r="Z117" s="3" t="s">
        <v>281</v>
      </c>
      <c r="AA117" s="62">
        <v>0.5818181818181819</v>
      </c>
      <c r="AB117" s="3" t="s">
        <v>281</v>
      </c>
      <c r="AC117" s="3" t="s">
        <v>281</v>
      </c>
      <c r="AD117" s="3" t="s">
        <v>281</v>
      </c>
      <c r="AE117" s="3" t="s">
        <v>281</v>
      </c>
      <c r="AF117" s="3" t="s">
        <v>281</v>
      </c>
      <c r="AG117" s="3" t="s">
        <v>281</v>
      </c>
      <c r="AH117" s="3" t="s">
        <v>281</v>
      </c>
      <c r="AI117" s="3" t="s">
        <v>281</v>
      </c>
      <c r="AJ117" s="3" t="s">
        <v>281</v>
      </c>
      <c r="AK117" s="3" t="s">
        <v>281</v>
      </c>
      <c r="AL117" s="3" t="s">
        <v>281</v>
      </c>
      <c r="AM117" s="3" t="s">
        <v>281</v>
      </c>
      <c r="AN117" s="3" t="s">
        <v>281</v>
      </c>
      <c r="AO117" s="3" t="s">
        <v>281</v>
      </c>
      <c r="AP117" s="3" t="s">
        <v>281</v>
      </c>
      <c r="AQ117" s="3" t="s">
        <v>281</v>
      </c>
      <c r="AR117" s="3" t="s">
        <v>281</v>
      </c>
      <c r="AS117" s="3" t="s">
        <v>281</v>
      </c>
      <c r="AT117" s="3" t="s">
        <v>281</v>
      </c>
      <c r="AU117" s="3" t="s">
        <v>281</v>
      </c>
      <c r="AV117" s="3" t="s">
        <v>281</v>
      </c>
      <c r="AW117" s="3" t="s">
        <v>281</v>
      </c>
      <c r="AX117" s="3" t="s">
        <v>281</v>
      </c>
      <c r="AY117" s="3" t="s">
        <v>281</v>
      </c>
      <c r="AZ117" s="3" t="s">
        <v>281</v>
      </c>
      <c r="BA117" s="3" t="s">
        <v>281</v>
      </c>
      <c r="BB117" s="98" t="s">
        <v>281</v>
      </c>
      <c r="BC117" s="98" t="s">
        <v>281</v>
      </c>
      <c r="BE117" s="81">
        <f t="shared" si="1"/>
        <v>0.13736056394868901</v>
      </c>
      <c r="BF117" s="62" t="s">
        <v>281</v>
      </c>
    </row>
    <row r="118" spans="1:58" x14ac:dyDescent="0.25">
      <c r="A118" s="54">
        <v>1950</v>
      </c>
      <c r="B118" s="3">
        <v>2.7300000000000004</v>
      </c>
      <c r="C118" s="3" t="s">
        <v>281</v>
      </c>
      <c r="D118" s="3" t="s">
        <v>281</v>
      </c>
      <c r="E118" s="3" t="s">
        <v>281</v>
      </c>
      <c r="F118" s="3" t="s">
        <v>281</v>
      </c>
      <c r="G118" s="3" t="s">
        <v>281</v>
      </c>
      <c r="H118" s="3" t="s">
        <v>281</v>
      </c>
      <c r="I118" s="3">
        <v>1.35</v>
      </c>
      <c r="J118" s="3" t="s">
        <v>281</v>
      </c>
      <c r="K118" s="3" t="s">
        <v>281</v>
      </c>
      <c r="L118" s="3" t="s">
        <v>281</v>
      </c>
      <c r="M118" s="3" t="s">
        <v>281</v>
      </c>
      <c r="N118" s="3">
        <v>2.6100000000000008</v>
      </c>
      <c r="O118" s="3" t="s">
        <v>281</v>
      </c>
      <c r="P118" s="3">
        <v>0.49393540407365294</v>
      </c>
      <c r="Q118" s="3" t="s">
        <v>281</v>
      </c>
      <c r="R118" s="3" t="s">
        <v>281</v>
      </c>
      <c r="S118" s="3" t="s">
        <v>281</v>
      </c>
      <c r="T118" s="3" t="s">
        <v>281</v>
      </c>
      <c r="U118" s="3" t="s">
        <v>281</v>
      </c>
      <c r="V118" s="3" t="s">
        <v>281</v>
      </c>
      <c r="W118" s="3" t="s">
        <v>281</v>
      </c>
      <c r="X118" s="3" t="s">
        <v>281</v>
      </c>
      <c r="Y118" s="3" t="s">
        <v>281</v>
      </c>
      <c r="Z118" s="3" t="s">
        <v>281</v>
      </c>
      <c r="AA118" s="62">
        <v>0.69090909090909092</v>
      </c>
      <c r="AB118" s="62" t="s">
        <v>281</v>
      </c>
      <c r="AC118" s="62">
        <v>1.28</v>
      </c>
      <c r="AD118" s="62">
        <v>2.0429313526541497</v>
      </c>
      <c r="AE118" s="3" t="s">
        <v>281</v>
      </c>
      <c r="AF118" s="3" t="s">
        <v>281</v>
      </c>
      <c r="AG118" s="3" t="s">
        <v>281</v>
      </c>
      <c r="AH118" s="3" t="s">
        <v>281</v>
      </c>
      <c r="AI118" s="3" t="s">
        <v>281</v>
      </c>
      <c r="AJ118" s="3" t="s">
        <v>281</v>
      </c>
      <c r="AK118" s="3" t="s">
        <v>281</v>
      </c>
      <c r="AL118" s="3" t="s">
        <v>281</v>
      </c>
      <c r="AM118" s="3" t="s">
        <v>281</v>
      </c>
      <c r="AN118" s="3" t="s">
        <v>281</v>
      </c>
      <c r="AO118" s="3" t="s">
        <v>281</v>
      </c>
      <c r="AP118" s="3" t="s">
        <v>281</v>
      </c>
      <c r="AQ118" s="3" t="s">
        <v>281</v>
      </c>
      <c r="AR118" s="3" t="s">
        <v>281</v>
      </c>
      <c r="AS118" s="3" t="s">
        <v>281</v>
      </c>
      <c r="AT118" s="3" t="s">
        <v>281</v>
      </c>
      <c r="AU118" s="3" t="s">
        <v>281</v>
      </c>
      <c r="AV118" s="3" t="s">
        <v>281</v>
      </c>
      <c r="AW118" s="3" t="s">
        <v>281</v>
      </c>
      <c r="AX118" s="3" t="s">
        <v>281</v>
      </c>
      <c r="AY118" s="3" t="s">
        <v>281</v>
      </c>
      <c r="AZ118" s="3" t="s">
        <v>281</v>
      </c>
      <c r="BA118" s="3" t="s">
        <v>281</v>
      </c>
      <c r="BB118" s="98" t="s">
        <v>281</v>
      </c>
      <c r="BC118" s="98" t="s">
        <v>281</v>
      </c>
      <c r="BE118" s="81">
        <f t="shared" si="1"/>
        <v>0.39014865758548045</v>
      </c>
      <c r="BF118" s="62" t="s">
        <v>281</v>
      </c>
    </row>
    <row r="119" spans="1:58" x14ac:dyDescent="0.25">
      <c r="A119" s="54">
        <v>1951</v>
      </c>
      <c r="B119" s="3">
        <v>2.9</v>
      </c>
      <c r="C119" s="3" t="s">
        <v>281</v>
      </c>
      <c r="D119" s="3" t="s">
        <v>281</v>
      </c>
      <c r="E119" s="3" t="s">
        <v>281</v>
      </c>
      <c r="F119" s="3" t="s">
        <v>281</v>
      </c>
      <c r="G119" s="3" t="s">
        <v>281</v>
      </c>
      <c r="H119" s="3" t="s">
        <v>281</v>
      </c>
      <c r="I119" s="3">
        <v>1.35</v>
      </c>
      <c r="J119" s="3" t="s">
        <v>281</v>
      </c>
      <c r="K119" s="3" t="s">
        <v>281</v>
      </c>
      <c r="L119" s="3" t="s">
        <v>281</v>
      </c>
      <c r="M119" s="3" t="s">
        <v>281</v>
      </c>
      <c r="N119" s="3">
        <v>2.4800000000000004</v>
      </c>
      <c r="O119" s="3" t="s">
        <v>281</v>
      </c>
      <c r="P119" s="3">
        <v>0.59670709882680462</v>
      </c>
      <c r="Q119" s="3" t="s">
        <v>281</v>
      </c>
      <c r="R119" s="3" t="s">
        <v>281</v>
      </c>
      <c r="S119" s="3" t="s">
        <v>281</v>
      </c>
      <c r="T119" s="3" t="s">
        <v>281</v>
      </c>
      <c r="U119" s="3" t="s">
        <v>281</v>
      </c>
      <c r="V119" s="3" t="s">
        <v>281</v>
      </c>
      <c r="W119" s="3" t="s">
        <v>281</v>
      </c>
      <c r="X119" s="3" t="s">
        <v>281</v>
      </c>
      <c r="Y119" s="3" t="s">
        <v>281</v>
      </c>
      <c r="Z119" s="3" t="s">
        <v>281</v>
      </c>
      <c r="AA119" s="62">
        <v>0.5818181818181819</v>
      </c>
      <c r="AB119" s="62" t="s">
        <v>281</v>
      </c>
      <c r="AC119" s="62">
        <v>1.29</v>
      </c>
      <c r="AD119" s="62">
        <v>2.0434564625059726</v>
      </c>
      <c r="AE119" s="3" t="s">
        <v>281</v>
      </c>
      <c r="AF119" s="3" t="s">
        <v>281</v>
      </c>
      <c r="AG119" s="3" t="s">
        <v>281</v>
      </c>
      <c r="AH119" s="3" t="s">
        <v>281</v>
      </c>
      <c r="AI119" s="3" t="s">
        <v>281</v>
      </c>
      <c r="AJ119" s="3" t="s">
        <v>281</v>
      </c>
      <c r="AK119" s="3" t="s">
        <v>281</v>
      </c>
      <c r="AL119" s="3" t="s">
        <v>281</v>
      </c>
      <c r="AM119" s="3" t="s">
        <v>281</v>
      </c>
      <c r="AN119" s="3" t="s">
        <v>281</v>
      </c>
      <c r="AO119" s="3" t="s">
        <v>281</v>
      </c>
      <c r="AP119" s="3" t="s">
        <v>281</v>
      </c>
      <c r="AQ119" s="3" t="s">
        <v>281</v>
      </c>
      <c r="AR119" s="3" t="s">
        <v>281</v>
      </c>
      <c r="AS119" s="3" t="s">
        <v>281</v>
      </c>
      <c r="AT119" s="3" t="s">
        <v>281</v>
      </c>
      <c r="AU119" s="3" t="s">
        <v>281</v>
      </c>
      <c r="AV119" s="3" t="s">
        <v>281</v>
      </c>
      <c r="AW119" s="3" t="s">
        <v>281</v>
      </c>
      <c r="AX119" s="3" t="s">
        <v>281</v>
      </c>
      <c r="AY119" s="3" t="s">
        <v>281</v>
      </c>
      <c r="AZ119" s="3" t="s">
        <v>281</v>
      </c>
      <c r="BA119" s="3" t="s">
        <v>281</v>
      </c>
      <c r="BB119" s="98" t="s">
        <v>281</v>
      </c>
      <c r="BC119" s="98" t="s">
        <v>281</v>
      </c>
      <c r="BE119" s="81">
        <f t="shared" si="1"/>
        <v>0.39127013904163871</v>
      </c>
      <c r="BF119" s="62" t="s">
        <v>281</v>
      </c>
    </row>
    <row r="120" spans="1:58" x14ac:dyDescent="0.25">
      <c r="A120" s="54">
        <v>1952</v>
      </c>
      <c r="B120" s="3">
        <v>2.77</v>
      </c>
      <c r="C120" s="3" t="s">
        <v>281</v>
      </c>
      <c r="D120" s="3" t="s">
        <v>281</v>
      </c>
      <c r="E120" s="3" t="s">
        <v>281</v>
      </c>
      <c r="F120" s="3" t="s">
        <v>281</v>
      </c>
      <c r="G120" s="3" t="s">
        <v>281</v>
      </c>
      <c r="H120" s="3" t="s">
        <v>281</v>
      </c>
      <c r="I120" s="3">
        <v>1.35</v>
      </c>
      <c r="J120" s="3" t="s">
        <v>281</v>
      </c>
      <c r="K120" s="3" t="s">
        <v>281</v>
      </c>
      <c r="L120" s="3" t="s">
        <v>281</v>
      </c>
      <c r="M120" s="3" t="s">
        <v>281</v>
      </c>
      <c r="N120" s="3">
        <v>2.63</v>
      </c>
      <c r="O120" s="3" t="s">
        <v>281</v>
      </c>
      <c r="P120" s="3">
        <v>0.4988300614713464</v>
      </c>
      <c r="Q120" s="3" t="s">
        <v>281</v>
      </c>
      <c r="R120" s="3" t="s">
        <v>281</v>
      </c>
      <c r="S120" s="3" t="s">
        <v>281</v>
      </c>
      <c r="T120" s="3" t="s">
        <v>281</v>
      </c>
      <c r="U120" s="3" t="s">
        <v>281</v>
      </c>
      <c r="V120" s="3" t="s">
        <v>281</v>
      </c>
      <c r="W120" s="3" t="s">
        <v>281</v>
      </c>
      <c r="X120" s="3" t="s">
        <v>281</v>
      </c>
      <c r="Y120" s="3" t="s">
        <v>281</v>
      </c>
      <c r="Z120" s="3" t="s">
        <v>281</v>
      </c>
      <c r="AA120" s="62">
        <v>0.3636363636363637</v>
      </c>
      <c r="AB120" s="62" t="s">
        <v>281</v>
      </c>
      <c r="AC120" s="62">
        <v>1.3500000000000003</v>
      </c>
      <c r="AD120" s="62">
        <v>2.0437916129810287</v>
      </c>
      <c r="AE120" s="3" t="s">
        <v>281</v>
      </c>
      <c r="AF120" s="3" t="s">
        <v>281</v>
      </c>
      <c r="AG120" s="3" t="s">
        <v>281</v>
      </c>
      <c r="AH120" s="3" t="s">
        <v>281</v>
      </c>
      <c r="AI120" s="3" t="s">
        <v>281</v>
      </c>
      <c r="AJ120" s="3" t="s">
        <v>281</v>
      </c>
      <c r="AK120" s="3" t="s">
        <v>281</v>
      </c>
      <c r="AL120" s="3" t="s">
        <v>281</v>
      </c>
      <c r="AM120" s="3" t="s">
        <v>281</v>
      </c>
      <c r="AN120" s="3" t="s">
        <v>281</v>
      </c>
      <c r="AO120" s="3" t="s">
        <v>281</v>
      </c>
      <c r="AP120" s="3" t="s">
        <v>281</v>
      </c>
      <c r="AQ120" s="3" t="s">
        <v>281</v>
      </c>
      <c r="AR120" s="3" t="s">
        <v>281</v>
      </c>
      <c r="AS120" s="3" t="s">
        <v>281</v>
      </c>
      <c r="AT120" s="3" t="s">
        <v>281</v>
      </c>
      <c r="AU120" s="3" t="s">
        <v>281</v>
      </c>
      <c r="AV120" s="3" t="s">
        <v>281</v>
      </c>
      <c r="AW120" s="3" t="s">
        <v>281</v>
      </c>
      <c r="AX120" s="3" t="s">
        <v>281</v>
      </c>
      <c r="AY120" s="3" t="s">
        <v>281</v>
      </c>
      <c r="AZ120" s="3" t="s">
        <v>281</v>
      </c>
      <c r="BA120" s="3" t="s">
        <v>281</v>
      </c>
      <c r="BB120" s="98" t="s">
        <v>281</v>
      </c>
      <c r="BC120" s="98" t="s">
        <v>281</v>
      </c>
      <c r="BE120" s="81">
        <f t="shared" si="1"/>
        <v>0.39940291910679449</v>
      </c>
      <c r="BF120" s="62" t="s">
        <v>281</v>
      </c>
    </row>
    <row r="121" spans="1:58" x14ac:dyDescent="0.25">
      <c r="A121" s="54">
        <v>1953</v>
      </c>
      <c r="B121" s="3">
        <v>2.75</v>
      </c>
      <c r="C121" s="3" t="s">
        <v>281</v>
      </c>
      <c r="D121" s="3" t="s">
        <v>281</v>
      </c>
      <c r="E121" s="3" t="s">
        <v>281</v>
      </c>
      <c r="F121" s="3" t="s">
        <v>281</v>
      </c>
      <c r="G121" s="3" t="s">
        <v>281</v>
      </c>
      <c r="H121" s="3" t="s">
        <v>281</v>
      </c>
      <c r="I121" s="3">
        <v>1.35</v>
      </c>
      <c r="J121" s="3" t="s">
        <v>281</v>
      </c>
      <c r="K121" s="3" t="s">
        <v>281</v>
      </c>
      <c r="L121" s="3" t="s">
        <v>281</v>
      </c>
      <c r="M121" s="3" t="s">
        <v>281</v>
      </c>
      <c r="N121" s="3">
        <v>2.66</v>
      </c>
      <c r="O121" s="3" t="s">
        <v>281</v>
      </c>
      <c r="P121" s="3">
        <v>0.59447354377087736</v>
      </c>
      <c r="Q121" s="3" t="s">
        <v>281</v>
      </c>
      <c r="R121" s="3" t="s">
        <v>281</v>
      </c>
      <c r="S121" s="3" t="s">
        <v>281</v>
      </c>
      <c r="T121" s="3" t="s">
        <v>281</v>
      </c>
      <c r="U121" s="3" t="s">
        <v>281</v>
      </c>
      <c r="V121" s="3" t="s">
        <v>281</v>
      </c>
      <c r="W121" s="3" t="s">
        <v>281</v>
      </c>
      <c r="X121" s="3" t="s">
        <v>281</v>
      </c>
      <c r="Y121" s="3" t="s">
        <v>281</v>
      </c>
      <c r="Z121" s="3" t="s">
        <v>281</v>
      </c>
      <c r="AA121" s="62">
        <v>0.45454545454545459</v>
      </c>
      <c r="AB121" s="62" t="s">
        <v>281</v>
      </c>
      <c r="AC121" s="62">
        <v>1.3599999999999999</v>
      </c>
      <c r="AD121" s="62">
        <v>2.0437912026169904</v>
      </c>
      <c r="AE121" s="3" t="s">
        <v>281</v>
      </c>
      <c r="AF121" s="3" t="s">
        <v>281</v>
      </c>
      <c r="AG121" s="3" t="s">
        <v>281</v>
      </c>
      <c r="AH121" s="3" t="s">
        <v>281</v>
      </c>
      <c r="AI121" s="3" t="s">
        <v>281</v>
      </c>
      <c r="AJ121" s="3" t="s">
        <v>281</v>
      </c>
      <c r="AK121" s="3" t="s">
        <v>281</v>
      </c>
      <c r="AL121" s="3" t="s">
        <v>281</v>
      </c>
      <c r="AM121" s="3" t="s">
        <v>281</v>
      </c>
      <c r="AN121" s="3" t="s">
        <v>281</v>
      </c>
      <c r="AO121" s="3" t="s">
        <v>281</v>
      </c>
      <c r="AP121" s="3" t="s">
        <v>281</v>
      </c>
      <c r="AQ121" s="3" t="s">
        <v>281</v>
      </c>
      <c r="AR121" s="3" t="s">
        <v>281</v>
      </c>
      <c r="AS121" s="3" t="s">
        <v>281</v>
      </c>
      <c r="AT121" s="3" t="s">
        <v>281</v>
      </c>
      <c r="AU121" s="3" t="s">
        <v>281</v>
      </c>
      <c r="AV121" s="3" t="s">
        <v>281</v>
      </c>
      <c r="AW121" s="3" t="s">
        <v>281</v>
      </c>
      <c r="AX121" s="3" t="s">
        <v>281</v>
      </c>
      <c r="AY121" s="3" t="s">
        <v>281</v>
      </c>
      <c r="AZ121" s="3" t="s">
        <v>281</v>
      </c>
      <c r="BA121" s="3" t="s">
        <v>281</v>
      </c>
      <c r="BB121" s="98" t="s">
        <v>281</v>
      </c>
      <c r="BC121" s="98" t="s">
        <v>281</v>
      </c>
      <c r="BE121" s="81">
        <f t="shared" si="1"/>
        <v>0.39364571646579521</v>
      </c>
      <c r="BF121" s="62" t="s">
        <v>281</v>
      </c>
    </row>
    <row r="122" spans="1:58" x14ac:dyDescent="0.25">
      <c r="A122" s="54">
        <v>1954</v>
      </c>
      <c r="B122" s="3">
        <v>2.46</v>
      </c>
      <c r="C122" s="3" t="s">
        <v>281</v>
      </c>
      <c r="D122" s="3" t="s">
        <v>281</v>
      </c>
      <c r="E122" s="3" t="s">
        <v>281</v>
      </c>
      <c r="F122" s="3" t="s">
        <v>281</v>
      </c>
      <c r="G122" s="3" t="s">
        <v>281</v>
      </c>
      <c r="H122" s="3" t="s">
        <v>281</v>
      </c>
      <c r="I122" s="3">
        <v>1.35</v>
      </c>
      <c r="J122" s="3" t="s">
        <v>281</v>
      </c>
      <c r="K122" s="3" t="s">
        <v>281</v>
      </c>
      <c r="L122" s="3" t="s">
        <v>281</v>
      </c>
      <c r="M122" s="3" t="s">
        <v>281</v>
      </c>
      <c r="N122" s="3">
        <v>2.5299999999999998</v>
      </c>
      <c r="O122" s="3" t="s">
        <v>281</v>
      </c>
      <c r="P122" s="3">
        <v>0.59438589579434653</v>
      </c>
      <c r="Q122" s="3" t="s">
        <v>281</v>
      </c>
      <c r="R122" s="3" t="s">
        <v>281</v>
      </c>
      <c r="S122" s="3" t="s">
        <v>281</v>
      </c>
      <c r="T122" s="3" t="s">
        <v>281</v>
      </c>
      <c r="U122" s="3" t="s">
        <v>281</v>
      </c>
      <c r="V122" s="3" t="s">
        <v>281</v>
      </c>
      <c r="W122" s="3" t="s">
        <v>281</v>
      </c>
      <c r="X122" s="3" t="s">
        <v>281</v>
      </c>
      <c r="Y122" s="3" t="s">
        <v>281</v>
      </c>
      <c r="Z122" s="3" t="s">
        <v>281</v>
      </c>
      <c r="AA122" s="62">
        <v>0.52727272727272723</v>
      </c>
      <c r="AB122" s="62">
        <v>1.1599999999999999</v>
      </c>
      <c r="AC122" s="62">
        <v>1.34</v>
      </c>
      <c r="AD122" s="62">
        <v>2.0425435206654154</v>
      </c>
      <c r="AE122" s="3" t="s">
        <v>281</v>
      </c>
      <c r="AF122" s="3" t="s">
        <v>281</v>
      </c>
      <c r="AG122" s="3" t="s">
        <v>281</v>
      </c>
      <c r="AH122" s="3" t="s">
        <v>281</v>
      </c>
      <c r="AI122" s="3" t="s">
        <v>281</v>
      </c>
      <c r="AJ122" s="3" t="s">
        <v>281</v>
      </c>
      <c r="AK122" s="3" t="s">
        <v>281</v>
      </c>
      <c r="AL122" s="3" t="s">
        <v>281</v>
      </c>
      <c r="AM122" s="3" t="s">
        <v>281</v>
      </c>
      <c r="AN122" s="3" t="s">
        <v>281</v>
      </c>
      <c r="AO122" s="3" t="s">
        <v>281</v>
      </c>
      <c r="AP122" s="3" t="s">
        <v>281</v>
      </c>
      <c r="AQ122" s="3" t="s">
        <v>281</v>
      </c>
      <c r="AR122" s="3" t="s">
        <v>281</v>
      </c>
      <c r="AS122" s="3" t="s">
        <v>281</v>
      </c>
      <c r="AT122" s="3" t="s">
        <v>281</v>
      </c>
      <c r="AU122" s="3" t="s">
        <v>281</v>
      </c>
      <c r="AV122" s="3" t="s">
        <v>281</v>
      </c>
      <c r="AW122" s="3" t="s">
        <v>281</v>
      </c>
      <c r="AX122" s="3" t="s">
        <v>281</v>
      </c>
      <c r="AY122" s="3" t="s">
        <v>281</v>
      </c>
      <c r="AZ122" s="3" t="s">
        <v>281</v>
      </c>
      <c r="BA122" s="3" t="s">
        <v>281</v>
      </c>
      <c r="BB122" s="98" t="s">
        <v>281</v>
      </c>
      <c r="BC122" s="98" t="s">
        <v>281</v>
      </c>
      <c r="BE122" s="81">
        <f t="shared" si="1"/>
        <v>0.4081117725290343</v>
      </c>
      <c r="BF122" s="62" t="s">
        <v>281</v>
      </c>
    </row>
    <row r="123" spans="1:58" x14ac:dyDescent="0.25">
      <c r="A123" s="54">
        <v>1955</v>
      </c>
      <c r="B123" s="62">
        <v>2.3100000000000005</v>
      </c>
      <c r="C123" s="3" t="s">
        <v>281</v>
      </c>
      <c r="D123" s="3" t="s">
        <v>281</v>
      </c>
      <c r="E123" s="3" t="s">
        <v>281</v>
      </c>
      <c r="F123" s="3" t="s">
        <v>281</v>
      </c>
      <c r="G123" s="3" t="s">
        <v>281</v>
      </c>
      <c r="H123" s="3" t="s">
        <v>281</v>
      </c>
      <c r="I123" s="3">
        <v>1.35</v>
      </c>
      <c r="J123" s="3" t="s">
        <v>281</v>
      </c>
      <c r="K123" s="3" t="s">
        <v>281</v>
      </c>
      <c r="L123" s="3" t="s">
        <v>281</v>
      </c>
      <c r="M123" s="3" t="s">
        <v>281</v>
      </c>
      <c r="N123" s="3">
        <v>2.74</v>
      </c>
      <c r="O123" s="3" t="s">
        <v>281</v>
      </c>
      <c r="P123" s="3">
        <v>0.59392297727005061</v>
      </c>
      <c r="Q123" s="3" t="s">
        <v>281</v>
      </c>
      <c r="R123" s="3" t="s">
        <v>281</v>
      </c>
      <c r="S123" s="3" t="s">
        <v>281</v>
      </c>
      <c r="T123" s="3" t="s">
        <v>281</v>
      </c>
      <c r="U123" s="3" t="s">
        <v>281</v>
      </c>
      <c r="V123" s="3" t="s">
        <v>281</v>
      </c>
      <c r="W123" s="3" t="s">
        <v>281</v>
      </c>
      <c r="X123" s="3" t="s">
        <v>281</v>
      </c>
      <c r="Y123" s="3" t="s">
        <v>281</v>
      </c>
      <c r="Z123" s="3" t="s">
        <v>281</v>
      </c>
      <c r="AA123" s="62">
        <v>0.56363636363636371</v>
      </c>
      <c r="AB123" s="62">
        <v>1.37</v>
      </c>
      <c r="AC123" s="62">
        <v>1.4000000000000001</v>
      </c>
      <c r="AD123" s="62">
        <v>2.0414446366260677</v>
      </c>
      <c r="AE123" s="3" t="s">
        <v>281</v>
      </c>
      <c r="AF123" s="3" t="s">
        <v>281</v>
      </c>
      <c r="AG123" s="3" t="s">
        <v>281</v>
      </c>
      <c r="AH123" s="3" t="s">
        <v>281</v>
      </c>
      <c r="AI123" s="3" t="s">
        <v>281</v>
      </c>
      <c r="AJ123" s="3" t="s">
        <v>281</v>
      </c>
      <c r="AK123" s="3" t="s">
        <v>281</v>
      </c>
      <c r="AL123" s="3" t="s">
        <v>281</v>
      </c>
      <c r="AM123" s="3" t="s">
        <v>281</v>
      </c>
      <c r="AN123" s="3" t="s">
        <v>281</v>
      </c>
      <c r="AO123" s="3" t="s">
        <v>281</v>
      </c>
      <c r="AP123" s="3" t="s">
        <v>281</v>
      </c>
      <c r="AQ123" s="3" t="s">
        <v>281</v>
      </c>
      <c r="AR123" s="3" t="s">
        <v>281</v>
      </c>
      <c r="AS123" s="3" t="s">
        <v>281</v>
      </c>
      <c r="AT123" s="3" t="s">
        <v>281</v>
      </c>
      <c r="AU123" s="3" t="s">
        <v>281</v>
      </c>
      <c r="AV123" s="3" t="s">
        <v>281</v>
      </c>
      <c r="AW123" s="3" t="s">
        <v>281</v>
      </c>
      <c r="AX123" s="3" t="s">
        <v>281</v>
      </c>
      <c r="AY123" s="3" t="s">
        <v>281</v>
      </c>
      <c r="AZ123" s="3" t="s">
        <v>281</v>
      </c>
      <c r="BA123" s="3" t="s">
        <v>281</v>
      </c>
      <c r="BB123" s="98" t="s">
        <v>281</v>
      </c>
      <c r="BC123" s="98" t="s">
        <v>281</v>
      </c>
      <c r="BE123" s="81">
        <f t="shared" si="1"/>
        <v>0.40564558047424631</v>
      </c>
      <c r="BF123" s="62" t="s">
        <v>281</v>
      </c>
    </row>
    <row r="124" spans="1:58" x14ac:dyDescent="0.25">
      <c r="A124" s="54">
        <v>1956</v>
      </c>
      <c r="B124" s="62">
        <v>2.35</v>
      </c>
      <c r="C124" s="3" t="s">
        <v>281</v>
      </c>
      <c r="D124" s="3" t="s">
        <v>281</v>
      </c>
      <c r="E124" s="3" t="s">
        <v>281</v>
      </c>
      <c r="F124" s="3" t="s">
        <v>281</v>
      </c>
      <c r="G124" s="3" t="s">
        <v>281</v>
      </c>
      <c r="H124" s="3" t="s">
        <v>281</v>
      </c>
      <c r="I124" s="3">
        <v>1.35</v>
      </c>
      <c r="J124" s="3" t="s">
        <v>281</v>
      </c>
      <c r="K124" s="3" t="s">
        <v>281</v>
      </c>
      <c r="L124" s="3" t="s">
        <v>281</v>
      </c>
      <c r="M124" s="3" t="s">
        <v>281</v>
      </c>
      <c r="N124" s="3">
        <v>3.16</v>
      </c>
      <c r="O124" s="3" t="s">
        <v>281</v>
      </c>
      <c r="P124" s="3">
        <v>0.69191739606126912</v>
      </c>
      <c r="Q124" s="3" t="s">
        <v>281</v>
      </c>
      <c r="R124" s="3" t="s">
        <v>281</v>
      </c>
      <c r="S124" s="3" t="s">
        <v>281</v>
      </c>
      <c r="T124" s="3" t="s">
        <v>281</v>
      </c>
      <c r="U124" s="3" t="s">
        <v>281</v>
      </c>
      <c r="V124" s="3" t="s">
        <v>281</v>
      </c>
      <c r="W124" s="3" t="s">
        <v>281</v>
      </c>
      <c r="X124" s="3" t="s">
        <v>281</v>
      </c>
      <c r="Y124" s="3" t="s">
        <v>281</v>
      </c>
      <c r="Z124" s="3" t="s">
        <v>281</v>
      </c>
      <c r="AA124" s="62">
        <v>0.50909090909090915</v>
      </c>
      <c r="AB124" s="62">
        <v>1.3699999999999999</v>
      </c>
      <c r="AC124" s="62">
        <v>1.47</v>
      </c>
      <c r="AD124" s="62">
        <v>2.039014108689603</v>
      </c>
      <c r="AE124" s="3" t="s">
        <v>281</v>
      </c>
      <c r="AF124" s="3" t="s">
        <v>281</v>
      </c>
      <c r="AG124" s="3" t="s">
        <v>281</v>
      </c>
      <c r="AH124" s="3" t="s">
        <v>281</v>
      </c>
      <c r="AI124" s="3" t="s">
        <v>281</v>
      </c>
      <c r="AJ124" s="3" t="s">
        <v>281</v>
      </c>
      <c r="AK124" s="3" t="s">
        <v>281</v>
      </c>
      <c r="AL124" s="3" t="s">
        <v>281</v>
      </c>
      <c r="AM124" s="3" t="s">
        <v>281</v>
      </c>
      <c r="AN124" s="3" t="s">
        <v>281</v>
      </c>
      <c r="AO124" s="3" t="s">
        <v>281</v>
      </c>
      <c r="AP124" s="3" t="s">
        <v>281</v>
      </c>
      <c r="AQ124" s="3" t="s">
        <v>281</v>
      </c>
      <c r="AR124" s="3" t="s">
        <v>281</v>
      </c>
      <c r="AS124" s="3" t="s">
        <v>281</v>
      </c>
      <c r="AT124" s="3" t="s">
        <v>281</v>
      </c>
      <c r="AU124" s="3" t="s">
        <v>281</v>
      </c>
      <c r="AV124" s="3" t="s">
        <v>281</v>
      </c>
      <c r="AW124" s="3" t="s">
        <v>281</v>
      </c>
      <c r="AX124" s="3" t="s">
        <v>281</v>
      </c>
      <c r="AY124" s="3" t="s">
        <v>281</v>
      </c>
      <c r="AZ124" s="3" t="s">
        <v>281</v>
      </c>
      <c r="BA124" s="3" t="s">
        <v>281</v>
      </c>
      <c r="BB124" s="98" t="s">
        <v>281</v>
      </c>
      <c r="BC124" s="98" t="s">
        <v>281</v>
      </c>
      <c r="BE124" s="81">
        <f t="shared" si="1"/>
        <v>0.41209970470885432</v>
      </c>
      <c r="BF124" s="62" t="s">
        <v>281</v>
      </c>
    </row>
    <row r="125" spans="1:58" x14ac:dyDescent="0.25">
      <c r="A125" s="54">
        <v>1957</v>
      </c>
      <c r="B125" s="62">
        <v>2.3000000000000003</v>
      </c>
      <c r="C125" s="3" t="s">
        <v>281</v>
      </c>
      <c r="D125" s="3" t="s">
        <v>281</v>
      </c>
      <c r="E125" s="3" t="s">
        <v>281</v>
      </c>
      <c r="F125" s="3" t="s">
        <v>281</v>
      </c>
      <c r="G125" s="3" t="s">
        <v>281</v>
      </c>
      <c r="H125" s="3" t="s">
        <v>281</v>
      </c>
      <c r="I125" s="3">
        <v>1.35</v>
      </c>
      <c r="J125" s="3" t="s">
        <v>281</v>
      </c>
      <c r="K125" s="3" t="s">
        <v>281</v>
      </c>
      <c r="L125" s="3" t="s">
        <v>281</v>
      </c>
      <c r="M125" s="3" t="s">
        <v>281</v>
      </c>
      <c r="N125" s="3">
        <v>2.74</v>
      </c>
      <c r="O125" s="3" t="s">
        <v>281</v>
      </c>
      <c r="P125" s="3">
        <v>0.69094886253159638</v>
      </c>
      <c r="Q125" s="3" t="s">
        <v>281</v>
      </c>
      <c r="R125" s="3" t="s">
        <v>281</v>
      </c>
      <c r="S125" s="3" t="s">
        <v>281</v>
      </c>
      <c r="T125" s="3" t="s">
        <v>281</v>
      </c>
      <c r="U125" s="3" t="s">
        <v>281</v>
      </c>
      <c r="V125" s="3" t="s">
        <v>281</v>
      </c>
      <c r="W125" s="3" t="s">
        <v>281</v>
      </c>
      <c r="X125" s="3" t="s">
        <v>281</v>
      </c>
      <c r="Y125" s="3" t="s">
        <v>281</v>
      </c>
      <c r="Z125" s="3" t="s">
        <v>281</v>
      </c>
      <c r="AA125" s="62">
        <v>0.54545454545454541</v>
      </c>
      <c r="AB125" s="62">
        <v>1.1599999999999999</v>
      </c>
      <c r="AC125" s="62">
        <v>1.4800000000000002</v>
      </c>
      <c r="AD125" s="62">
        <v>2.0380145827518841</v>
      </c>
      <c r="AE125" s="3" t="s">
        <v>281</v>
      </c>
      <c r="AF125" s="3" t="s">
        <v>281</v>
      </c>
      <c r="AG125" s="3" t="s">
        <v>281</v>
      </c>
      <c r="AH125" s="3" t="s">
        <v>281</v>
      </c>
      <c r="AI125" s="3" t="s">
        <v>281</v>
      </c>
      <c r="AJ125" s="3" t="s">
        <v>281</v>
      </c>
      <c r="AK125" s="3" t="s">
        <v>281</v>
      </c>
      <c r="AL125" s="3" t="s">
        <v>281</v>
      </c>
      <c r="AM125" s="3" t="s">
        <v>281</v>
      </c>
      <c r="AN125" s="3" t="s">
        <v>281</v>
      </c>
      <c r="AO125" s="3" t="s">
        <v>281</v>
      </c>
      <c r="AP125" s="3" t="s">
        <v>281</v>
      </c>
      <c r="AQ125" s="3" t="s">
        <v>281</v>
      </c>
      <c r="AR125" s="3" t="s">
        <v>281</v>
      </c>
      <c r="AS125" s="3" t="s">
        <v>281</v>
      </c>
      <c r="AT125" s="3" t="s">
        <v>281</v>
      </c>
      <c r="AU125" s="3" t="s">
        <v>281</v>
      </c>
      <c r="AV125" s="3" t="s">
        <v>281</v>
      </c>
      <c r="AW125" s="3" t="s">
        <v>281</v>
      </c>
      <c r="AX125" s="3" t="s">
        <v>281</v>
      </c>
      <c r="AY125" s="3" t="s">
        <v>281</v>
      </c>
      <c r="AZ125" s="3" t="s">
        <v>281</v>
      </c>
      <c r="BA125" s="3" t="s">
        <v>281</v>
      </c>
      <c r="BB125" s="98" t="s">
        <v>281</v>
      </c>
      <c r="BC125" s="99" t="s">
        <v>281</v>
      </c>
      <c r="BE125" s="81">
        <f t="shared" si="1"/>
        <v>0.40551155148142742</v>
      </c>
      <c r="BF125" s="62" t="s">
        <v>281</v>
      </c>
    </row>
    <row r="126" spans="1:58" x14ac:dyDescent="0.25">
      <c r="A126" s="54">
        <v>1958</v>
      </c>
      <c r="B126" s="62">
        <v>1.9400000000000002</v>
      </c>
      <c r="C126" s="3" t="s">
        <v>281</v>
      </c>
      <c r="D126" s="3" t="s">
        <v>281</v>
      </c>
      <c r="E126" s="3" t="s">
        <v>281</v>
      </c>
      <c r="F126" s="3" t="s">
        <v>281</v>
      </c>
      <c r="G126" s="3" t="s">
        <v>281</v>
      </c>
      <c r="H126" s="3" t="s">
        <v>281</v>
      </c>
      <c r="I126" s="3">
        <v>1.35</v>
      </c>
      <c r="J126" s="3" t="s">
        <v>281</v>
      </c>
      <c r="K126" s="3" t="s">
        <v>281</v>
      </c>
      <c r="L126" s="3" t="s">
        <v>281</v>
      </c>
      <c r="M126" s="3" t="s">
        <v>281</v>
      </c>
      <c r="N126" s="3">
        <v>2.4300000000000002</v>
      </c>
      <c r="O126" s="3" t="s">
        <v>281</v>
      </c>
      <c r="P126" s="3">
        <v>0.69043212266707976</v>
      </c>
      <c r="Q126" s="62" t="s">
        <v>281</v>
      </c>
      <c r="R126" s="3" t="s">
        <v>281</v>
      </c>
      <c r="S126" s="3" t="s">
        <v>281</v>
      </c>
      <c r="T126" s="3" t="s">
        <v>281</v>
      </c>
      <c r="U126" s="3" t="s">
        <v>281</v>
      </c>
      <c r="V126" s="3" t="s">
        <v>281</v>
      </c>
      <c r="W126" s="3" t="s">
        <v>281</v>
      </c>
      <c r="X126" s="3" t="s">
        <v>281</v>
      </c>
      <c r="Y126" s="3" t="s">
        <v>281</v>
      </c>
      <c r="Z126" s="3" t="s">
        <v>281</v>
      </c>
      <c r="AA126" s="62">
        <v>0.54545454545454541</v>
      </c>
      <c r="AB126" s="62">
        <v>0.98000000000000009</v>
      </c>
      <c r="AC126" s="62">
        <v>1.56</v>
      </c>
      <c r="AD126" s="62">
        <v>2.0399563705813062</v>
      </c>
      <c r="AE126" s="3" t="s">
        <v>281</v>
      </c>
      <c r="AF126" s="3" t="s">
        <v>281</v>
      </c>
      <c r="AG126" s="3" t="s">
        <v>281</v>
      </c>
      <c r="AH126" s="3" t="s">
        <v>281</v>
      </c>
      <c r="AI126" s="3" t="s">
        <v>281</v>
      </c>
      <c r="AJ126" s="3" t="s">
        <v>281</v>
      </c>
      <c r="AK126" s="3" t="s">
        <v>281</v>
      </c>
      <c r="AL126" s="3" t="s">
        <v>281</v>
      </c>
      <c r="AM126" s="3" t="s">
        <v>281</v>
      </c>
      <c r="AN126" s="3" t="s">
        <v>281</v>
      </c>
      <c r="AO126" s="3" t="s">
        <v>281</v>
      </c>
      <c r="AP126" s="3" t="s">
        <v>281</v>
      </c>
      <c r="AQ126" s="3" t="s">
        <v>281</v>
      </c>
      <c r="AR126" s="3" t="s">
        <v>281</v>
      </c>
      <c r="AS126" s="3" t="s">
        <v>281</v>
      </c>
      <c r="AT126" s="3" t="s">
        <v>281</v>
      </c>
      <c r="AU126" s="3" t="s">
        <v>281</v>
      </c>
      <c r="AV126" s="3" t="s">
        <v>281</v>
      </c>
      <c r="AW126" s="3" t="s">
        <v>281</v>
      </c>
      <c r="AX126" s="3" t="s">
        <v>281</v>
      </c>
      <c r="AY126" s="3" t="s">
        <v>281</v>
      </c>
      <c r="AZ126" s="3" t="s">
        <v>281</v>
      </c>
      <c r="BA126" s="3" t="s">
        <v>281</v>
      </c>
      <c r="BB126" s="98" t="s">
        <v>281</v>
      </c>
      <c r="BC126" s="99" t="s">
        <v>281</v>
      </c>
      <c r="BE126" s="81">
        <f t="shared" si="1"/>
        <v>0.40011489424323526</v>
      </c>
      <c r="BF126" s="62" t="s">
        <v>281</v>
      </c>
    </row>
    <row r="127" spans="1:58" x14ac:dyDescent="0.25">
      <c r="A127" s="54">
        <v>1959</v>
      </c>
      <c r="B127" s="62">
        <v>2.09</v>
      </c>
      <c r="C127" s="3" t="s">
        <v>281</v>
      </c>
      <c r="D127" s="3" t="s">
        <v>281</v>
      </c>
      <c r="E127" s="3" t="s">
        <v>281</v>
      </c>
      <c r="F127" s="3" t="s">
        <v>281</v>
      </c>
      <c r="G127" s="3" t="s">
        <v>281</v>
      </c>
      <c r="H127" s="3" t="s">
        <v>281</v>
      </c>
      <c r="I127" s="3">
        <v>1.35</v>
      </c>
      <c r="J127" s="3" t="s">
        <v>281</v>
      </c>
      <c r="K127" s="3" t="s">
        <v>281</v>
      </c>
      <c r="L127" s="3" t="s">
        <v>281</v>
      </c>
      <c r="M127" s="3" t="s">
        <v>281</v>
      </c>
      <c r="N127" s="3">
        <v>2.37</v>
      </c>
      <c r="O127" s="3" t="s">
        <v>281</v>
      </c>
      <c r="P127" s="3">
        <v>0.68959889136962049</v>
      </c>
      <c r="Q127" s="62" t="s">
        <v>281</v>
      </c>
      <c r="R127" s="3" t="s">
        <v>281</v>
      </c>
      <c r="S127" s="3" t="s">
        <v>281</v>
      </c>
      <c r="T127" s="3" t="s">
        <v>281</v>
      </c>
      <c r="U127" s="3" t="s">
        <v>281</v>
      </c>
      <c r="V127" s="3" t="s">
        <v>281</v>
      </c>
      <c r="W127" s="3" t="s">
        <v>281</v>
      </c>
      <c r="X127" s="3" t="s">
        <v>281</v>
      </c>
      <c r="Y127" s="3" t="s">
        <v>281</v>
      </c>
      <c r="Z127" s="3" t="s">
        <v>281</v>
      </c>
      <c r="AA127" s="62">
        <v>0.54545454545454541</v>
      </c>
      <c r="AB127" s="62">
        <v>0.77000000000000013</v>
      </c>
      <c r="AC127" s="62">
        <v>1.5000000000000002</v>
      </c>
      <c r="AD127" s="62">
        <v>2.0420707979531012</v>
      </c>
      <c r="AE127" s="3" t="s">
        <v>281</v>
      </c>
      <c r="AF127" s="3" t="s">
        <v>281</v>
      </c>
      <c r="AG127" s="3" t="s">
        <v>281</v>
      </c>
      <c r="AH127" s="3" t="s">
        <v>281</v>
      </c>
      <c r="AI127" s="3" t="s">
        <v>281</v>
      </c>
      <c r="AJ127" s="3" t="s">
        <v>281</v>
      </c>
      <c r="AK127" s="3" t="s">
        <v>281</v>
      </c>
      <c r="AL127" s="3" t="s">
        <v>281</v>
      </c>
      <c r="AM127" s="3" t="s">
        <v>281</v>
      </c>
      <c r="AN127" s="3" t="s">
        <v>281</v>
      </c>
      <c r="AO127" s="3" t="s">
        <v>281</v>
      </c>
      <c r="AP127" s="3" t="s">
        <v>281</v>
      </c>
      <c r="AQ127" s="3" t="s">
        <v>281</v>
      </c>
      <c r="AR127" s="3" t="s">
        <v>281</v>
      </c>
      <c r="AS127" s="3" t="s">
        <v>281</v>
      </c>
      <c r="AT127" s="3" t="s">
        <v>281</v>
      </c>
      <c r="AU127" s="3" t="s">
        <v>281</v>
      </c>
      <c r="AV127" s="3" t="s">
        <v>281</v>
      </c>
      <c r="AW127" s="3" t="s">
        <v>281</v>
      </c>
      <c r="AX127" s="3" t="s">
        <v>281</v>
      </c>
      <c r="AY127" s="3" t="s">
        <v>281</v>
      </c>
      <c r="AZ127" s="3" t="s">
        <v>281</v>
      </c>
      <c r="BA127" s="3" t="s">
        <v>281</v>
      </c>
      <c r="BB127" s="98" t="s">
        <v>281</v>
      </c>
      <c r="BC127" s="99" t="s">
        <v>281</v>
      </c>
      <c r="BE127" s="81">
        <f t="shared" si="1"/>
        <v>0.40464739126012711</v>
      </c>
      <c r="BF127" s="62" t="s">
        <v>281</v>
      </c>
    </row>
    <row r="128" spans="1:58" x14ac:dyDescent="0.25">
      <c r="A128" s="54">
        <v>1960</v>
      </c>
      <c r="B128" s="62">
        <v>2.02</v>
      </c>
      <c r="C128" s="3" t="s">
        <v>281</v>
      </c>
      <c r="D128" s="3" t="s">
        <v>281</v>
      </c>
      <c r="E128" s="3" t="s">
        <v>281</v>
      </c>
      <c r="F128" s="3" t="s">
        <v>281</v>
      </c>
      <c r="G128" s="3" t="s">
        <v>281</v>
      </c>
      <c r="H128" s="3" t="s">
        <v>281</v>
      </c>
      <c r="I128" s="3">
        <v>1.35</v>
      </c>
      <c r="J128" s="3" t="s">
        <v>281</v>
      </c>
      <c r="K128" s="3" t="s">
        <v>281</v>
      </c>
      <c r="L128" s="3" t="s">
        <v>281</v>
      </c>
      <c r="M128" s="3" t="s">
        <v>281</v>
      </c>
      <c r="N128" s="3">
        <v>2.3200000000000003</v>
      </c>
      <c r="O128" s="3" t="s">
        <v>281</v>
      </c>
      <c r="P128" s="3">
        <v>0.68740930268082179</v>
      </c>
      <c r="Q128" s="62" t="s">
        <v>281</v>
      </c>
      <c r="R128" s="3" t="s">
        <v>281</v>
      </c>
      <c r="S128" s="3" t="s">
        <v>281</v>
      </c>
      <c r="T128" s="3" t="s">
        <v>281</v>
      </c>
      <c r="U128" s="3" t="s">
        <v>281</v>
      </c>
      <c r="V128" s="3" t="s">
        <v>281</v>
      </c>
      <c r="W128" s="3" t="s">
        <v>281</v>
      </c>
      <c r="X128" s="3" t="s">
        <v>281</v>
      </c>
      <c r="Y128" s="3" t="s">
        <v>281</v>
      </c>
      <c r="Z128" s="3" t="s">
        <v>281</v>
      </c>
      <c r="AA128" s="62">
        <v>0.54545454545454541</v>
      </c>
      <c r="AB128" s="62">
        <v>0.96000000000000008</v>
      </c>
      <c r="AC128" s="62">
        <v>1.51</v>
      </c>
      <c r="AD128" s="62">
        <v>2.0466239739637242</v>
      </c>
      <c r="AE128" s="3" t="s">
        <v>281</v>
      </c>
      <c r="AF128" s="3" t="s">
        <v>281</v>
      </c>
      <c r="AG128" s="3" t="s">
        <v>281</v>
      </c>
      <c r="AH128" s="3" t="s">
        <v>281</v>
      </c>
      <c r="AI128" s="3" t="s">
        <v>281</v>
      </c>
      <c r="AJ128" s="3" t="s">
        <v>281</v>
      </c>
      <c r="AK128" s="3" t="s">
        <v>281</v>
      </c>
      <c r="AL128" s="3" t="s">
        <v>281</v>
      </c>
      <c r="AM128" s="3" t="s">
        <v>281</v>
      </c>
      <c r="AN128" s="3" t="s">
        <v>281</v>
      </c>
      <c r="AO128" s="3" t="s">
        <v>281</v>
      </c>
      <c r="AP128" s="3" t="s">
        <v>281</v>
      </c>
      <c r="AQ128" s="3" t="s">
        <v>281</v>
      </c>
      <c r="AR128" s="3" t="s">
        <v>281</v>
      </c>
      <c r="AS128" s="3" t="s">
        <v>281</v>
      </c>
      <c r="AT128" s="3" t="s">
        <v>281</v>
      </c>
      <c r="AU128" s="3" t="s">
        <v>281</v>
      </c>
      <c r="AV128" s="3" t="s">
        <v>281</v>
      </c>
      <c r="AW128" s="3" t="s">
        <v>281</v>
      </c>
      <c r="AX128" s="3" t="s">
        <v>281</v>
      </c>
      <c r="AY128" s="3" t="s">
        <v>281</v>
      </c>
      <c r="AZ128" s="3" t="s">
        <v>281</v>
      </c>
      <c r="BA128" s="3" t="s">
        <v>281</v>
      </c>
      <c r="BB128" s="98" t="s">
        <v>281</v>
      </c>
      <c r="BC128" s="99" t="s">
        <v>281</v>
      </c>
      <c r="BE128" s="81">
        <f t="shared" si="1"/>
        <v>0.39958343317034883</v>
      </c>
      <c r="BF128" s="62" t="s">
        <v>281</v>
      </c>
    </row>
    <row r="129" spans="1:58" x14ac:dyDescent="0.25">
      <c r="A129" s="54">
        <v>1961</v>
      </c>
      <c r="B129" s="62">
        <v>2.1715733857547499</v>
      </c>
      <c r="C129" s="62">
        <v>1.1960040843828674</v>
      </c>
      <c r="D129" s="62">
        <v>0.42524711127162257</v>
      </c>
      <c r="E129" s="62">
        <v>2.265086723375378</v>
      </c>
      <c r="F129" s="62">
        <v>1.0857045952420425</v>
      </c>
      <c r="G129" s="62">
        <v>0.75361167341430502</v>
      </c>
      <c r="H129" s="62">
        <v>0.74291117955840447</v>
      </c>
      <c r="I129" s="62">
        <v>0.65754249196582348</v>
      </c>
      <c r="J129" s="62">
        <v>2.1158373794164982</v>
      </c>
      <c r="K129" s="62">
        <v>2.1433547073427763</v>
      </c>
      <c r="L129" s="62">
        <v>0.8600000000000001</v>
      </c>
      <c r="M129" s="62">
        <v>1.1837212267355357</v>
      </c>
      <c r="N129" s="62">
        <v>2.4434981767832706</v>
      </c>
      <c r="O129" s="62">
        <v>1.58</v>
      </c>
      <c r="P129" s="62">
        <v>0.79781186412488203</v>
      </c>
      <c r="Q129" s="62">
        <v>1.3310245999522334</v>
      </c>
      <c r="R129" s="62">
        <v>1.7625320434620257</v>
      </c>
      <c r="S129" s="62" t="s">
        <v>281</v>
      </c>
      <c r="T129" s="62" t="s">
        <v>281</v>
      </c>
      <c r="U129" s="62">
        <v>1.5992082048380423</v>
      </c>
      <c r="V129" s="62" t="s">
        <v>281</v>
      </c>
      <c r="W129" s="62">
        <v>0.86954708506688316</v>
      </c>
      <c r="X129" s="62">
        <v>2.6500000000000004</v>
      </c>
      <c r="Y129" s="62">
        <v>1.9909359169816763</v>
      </c>
      <c r="Z129" s="62">
        <v>1.9561231602293465</v>
      </c>
      <c r="AA129" s="62">
        <v>0.82998175115539341</v>
      </c>
      <c r="AB129" s="62">
        <v>1.0568026243425013</v>
      </c>
      <c r="AC129" s="62">
        <v>1.53</v>
      </c>
      <c r="AD129" s="62">
        <v>2.2522961578906582</v>
      </c>
      <c r="AE129" s="62">
        <v>1.4075963828514175</v>
      </c>
      <c r="AF129" s="62">
        <v>0.45355103783149248</v>
      </c>
      <c r="AG129" s="62">
        <v>0.70179915784101055</v>
      </c>
      <c r="AH129" s="62">
        <v>0.41473119202419145</v>
      </c>
      <c r="AI129" s="62">
        <v>0.61949076308156781</v>
      </c>
      <c r="AJ129" s="62">
        <v>0.25936255081214821</v>
      </c>
      <c r="AK129" s="62">
        <v>0.15938787757042855</v>
      </c>
      <c r="AL129" s="62">
        <v>0.15285129138633452</v>
      </c>
      <c r="AM129" s="62">
        <v>1.3113562520430622</v>
      </c>
      <c r="AN129" s="62">
        <v>4.5129501484441698E-2</v>
      </c>
      <c r="AO129" s="62">
        <v>0.19423500292657014</v>
      </c>
      <c r="AP129" s="62">
        <v>0.12190268078501969</v>
      </c>
      <c r="AQ129" s="62">
        <v>0.33592996682392562</v>
      </c>
      <c r="AR129" s="62">
        <v>0.50505034563302931</v>
      </c>
      <c r="AS129" s="62">
        <v>0.29250004815890052</v>
      </c>
      <c r="AT129" s="62">
        <v>3.2706253001708188</v>
      </c>
      <c r="AU129" s="62">
        <v>1.4886814472945451</v>
      </c>
      <c r="AV129" s="62">
        <v>9.2104908445697437E-2</v>
      </c>
      <c r="AW129" s="62">
        <v>0.18514890583037097</v>
      </c>
      <c r="AX129" s="62">
        <v>0.25779520609008888</v>
      </c>
      <c r="AY129" s="62">
        <v>0.89263017356475327</v>
      </c>
      <c r="AZ129" s="62">
        <v>0.13673214709868919</v>
      </c>
      <c r="BA129" s="62">
        <v>0.2</v>
      </c>
      <c r="BB129" s="62" t="s">
        <v>281</v>
      </c>
      <c r="BC129" s="62">
        <v>0.87997683604606536</v>
      </c>
      <c r="BE129" s="81">
        <f t="shared" si="1"/>
        <v>0.78409071774053118</v>
      </c>
      <c r="BF129" s="62">
        <v>4.45</v>
      </c>
    </row>
    <row r="130" spans="1:58" x14ac:dyDescent="0.25">
      <c r="A130" s="54">
        <v>1962</v>
      </c>
      <c r="B130" s="62">
        <v>2.2634576255144272</v>
      </c>
      <c r="C130" s="62">
        <v>1.2957599210124244</v>
      </c>
      <c r="D130" s="62">
        <v>0.28362645816651755</v>
      </c>
      <c r="E130" s="62">
        <v>2.2457894782502241</v>
      </c>
      <c r="F130" s="62">
        <v>1.2376720317792691</v>
      </c>
      <c r="G130" s="62">
        <v>0.88314704371796626</v>
      </c>
      <c r="H130" s="62">
        <v>0.71590257118514899</v>
      </c>
      <c r="I130" s="62">
        <v>0.6704151160175168</v>
      </c>
      <c r="J130" s="62">
        <v>2.3728110885439029</v>
      </c>
      <c r="K130" s="62">
        <v>2.1306230545488032</v>
      </c>
      <c r="L130" s="62">
        <v>0.91999999999999993</v>
      </c>
      <c r="M130" s="62">
        <v>1.3441836882330929</v>
      </c>
      <c r="N130" s="62">
        <v>2.5168082435080845</v>
      </c>
      <c r="O130" s="62">
        <v>1.7100000000000002</v>
      </c>
      <c r="P130" s="62">
        <v>0.79012906744009415</v>
      </c>
      <c r="Q130" s="62">
        <v>1.3223387096774193</v>
      </c>
      <c r="R130" s="62">
        <v>1.8719706834415208</v>
      </c>
      <c r="S130" s="62" t="s">
        <v>281</v>
      </c>
      <c r="T130" s="62" t="s">
        <v>281</v>
      </c>
      <c r="U130" s="62">
        <v>1.5535333180918953</v>
      </c>
      <c r="V130" s="62" t="s">
        <v>281</v>
      </c>
      <c r="W130" s="62">
        <v>1.1390562288193005</v>
      </c>
      <c r="X130" s="62">
        <v>2.89</v>
      </c>
      <c r="Y130" s="62">
        <v>2.0367416755907608</v>
      </c>
      <c r="Z130" s="62">
        <v>1.9818787691587261</v>
      </c>
      <c r="AA130" s="62">
        <v>0.81014920280379588</v>
      </c>
      <c r="AB130" s="62">
        <v>1.0367707869123508</v>
      </c>
      <c r="AC130" s="62">
        <v>1.58</v>
      </c>
      <c r="AD130" s="62">
        <v>2.3578215203623505</v>
      </c>
      <c r="AE130" s="62">
        <v>1.4649929611876011</v>
      </c>
      <c r="AF130" s="62">
        <v>0.44003830921750836</v>
      </c>
      <c r="AG130" s="62">
        <v>0.6840796019900498</v>
      </c>
      <c r="AH130" s="62">
        <v>0.42873603399197868</v>
      </c>
      <c r="AI130" s="62">
        <v>0.64775748717206239</v>
      </c>
      <c r="AJ130" s="62">
        <v>0.22996391253505011</v>
      </c>
      <c r="AK130" s="62">
        <v>5.975889192886457E-2</v>
      </c>
      <c r="AL130" s="62">
        <v>0.14523344413790779</v>
      </c>
      <c r="AM130" s="62">
        <v>1.3299526015652483</v>
      </c>
      <c r="AN130" s="62">
        <v>5.0456495620629628E-2</v>
      </c>
      <c r="AO130" s="62">
        <v>0.2045910822852382</v>
      </c>
      <c r="AP130" s="62">
        <v>0.12031296344913489</v>
      </c>
      <c r="AQ130" s="62">
        <v>0.41019094995281058</v>
      </c>
      <c r="AR130" s="62">
        <v>0.50580902819799101</v>
      </c>
      <c r="AS130" s="62">
        <v>0.29250004815890052</v>
      </c>
      <c r="AT130" s="62">
        <v>2.9893500000000004</v>
      </c>
      <c r="AU130" s="62">
        <v>1.6239934668549714</v>
      </c>
      <c r="AV130" s="62">
        <v>8.6197212203229234E-2</v>
      </c>
      <c r="AW130" s="62">
        <v>0.24236854192376309</v>
      </c>
      <c r="AX130" s="62">
        <v>0.25054181645386553</v>
      </c>
      <c r="AY130" s="62">
        <v>0.89163151097718496</v>
      </c>
      <c r="AZ130" s="62">
        <v>0.24971559164138468</v>
      </c>
      <c r="BA130" s="62">
        <v>0.2</v>
      </c>
      <c r="BB130" s="62" t="s">
        <v>281</v>
      </c>
      <c r="BC130" s="62">
        <v>0.92196980786469329</v>
      </c>
      <c r="BE130" s="81">
        <f t="shared" si="1"/>
        <v>0.77753016999232938</v>
      </c>
      <c r="BF130" s="62">
        <v>4.4000000000000004</v>
      </c>
    </row>
    <row r="131" spans="1:58" x14ac:dyDescent="0.25">
      <c r="A131" s="54">
        <v>1963</v>
      </c>
      <c r="B131" s="62">
        <v>2.3829298673640347</v>
      </c>
      <c r="C131" s="62">
        <v>1.4944562420764997</v>
      </c>
      <c r="D131" s="62">
        <v>0.20563061246466213</v>
      </c>
      <c r="E131" s="62">
        <v>1.7963013538099633</v>
      </c>
      <c r="F131" s="62">
        <v>1.0029480711148198</v>
      </c>
      <c r="G131" s="62">
        <v>0.99056827483554</v>
      </c>
      <c r="H131" s="62">
        <v>0.74942422519101481</v>
      </c>
      <c r="I131" s="62">
        <v>0.66369180142865125</v>
      </c>
      <c r="J131" s="62">
        <v>2.5015728025685617</v>
      </c>
      <c r="K131" s="62">
        <v>2.1268631312645541</v>
      </c>
      <c r="L131" s="62">
        <v>0.97404138406891994</v>
      </c>
      <c r="M131" s="62">
        <v>1.4381887253043679</v>
      </c>
      <c r="N131" s="62">
        <v>2.3638492514541039</v>
      </c>
      <c r="O131" s="62">
        <v>1.81</v>
      </c>
      <c r="P131" s="62">
        <v>0.8368915359853738</v>
      </c>
      <c r="Q131" s="62">
        <v>1.3481734621729906</v>
      </c>
      <c r="R131" s="62">
        <v>1.8970663713454528</v>
      </c>
      <c r="S131" s="62" t="s">
        <v>281</v>
      </c>
      <c r="T131" s="62" t="s">
        <v>281</v>
      </c>
      <c r="U131" s="62">
        <v>1.6509771892056626</v>
      </c>
      <c r="V131" s="62" t="s">
        <v>281</v>
      </c>
      <c r="W131" s="62">
        <v>1.1905122169223157</v>
      </c>
      <c r="X131" s="62">
        <v>2.9765228701810309</v>
      </c>
      <c r="Y131" s="62">
        <v>2.0788170843876363</v>
      </c>
      <c r="Z131" s="62">
        <v>2.0266797309218676</v>
      </c>
      <c r="AA131" s="62">
        <v>0.88246281087333733</v>
      </c>
      <c r="AB131" s="62">
        <v>1.0927576121457678</v>
      </c>
      <c r="AC131" s="62">
        <v>1.6600000000000004</v>
      </c>
      <c r="AD131" s="62">
        <v>2.3847071585538169</v>
      </c>
      <c r="AE131" s="62">
        <v>1.6553020863853198</v>
      </c>
      <c r="AF131" s="62">
        <v>0.42656358540842404</v>
      </c>
      <c r="AG131" s="62">
        <v>0.58398306779135323</v>
      </c>
      <c r="AH131" s="62">
        <v>0.43192058346375817</v>
      </c>
      <c r="AI131" s="62">
        <v>0.34534076523037971</v>
      </c>
      <c r="AJ131" s="62">
        <v>0.25811505827673792</v>
      </c>
      <c r="AK131" s="62">
        <v>3.7574266612043425E-2</v>
      </c>
      <c r="AL131" s="62">
        <v>0.14315826936348899</v>
      </c>
      <c r="AM131" s="62">
        <v>0.89936471776968563</v>
      </c>
      <c r="AN131" s="62">
        <v>6.6535664454513796E-2</v>
      </c>
      <c r="AO131" s="62">
        <v>4.5251384707400026E-2</v>
      </c>
      <c r="AP131" s="62">
        <v>0.1129553511561656</v>
      </c>
      <c r="AQ131" s="62">
        <v>0.42049111617233825</v>
      </c>
      <c r="AR131" s="62">
        <v>0.50654798444853699</v>
      </c>
      <c r="AS131" s="62">
        <v>0.29250004815890052</v>
      </c>
      <c r="AT131" s="62">
        <v>3.0269000000000008</v>
      </c>
      <c r="AU131" s="62">
        <v>1.6697932786043441</v>
      </c>
      <c r="AV131" s="62">
        <v>9.1180989920601141E-2</v>
      </c>
      <c r="AW131" s="62">
        <v>0.35682367127698916</v>
      </c>
      <c r="AX131" s="62">
        <v>0.29493270720317738</v>
      </c>
      <c r="AY131" s="62">
        <v>0.89067255604633733</v>
      </c>
      <c r="AZ131" s="62">
        <v>0.44708120317376654</v>
      </c>
      <c r="BA131" s="62">
        <v>0.2</v>
      </c>
      <c r="BB131" s="62" t="s">
        <v>281</v>
      </c>
      <c r="BC131" s="62">
        <v>0.93476245319567153</v>
      </c>
      <c r="BE131" s="81">
        <f t="shared" si="1"/>
        <v>0.78511589804840853</v>
      </c>
      <c r="BF131" s="62">
        <v>4.4749999999999996</v>
      </c>
    </row>
    <row r="132" spans="1:58" x14ac:dyDescent="0.25">
      <c r="A132" s="54">
        <v>1964</v>
      </c>
      <c r="B132" s="62">
        <v>2.444348555974952</v>
      </c>
      <c r="C132" s="62">
        <v>1.5955063595018668</v>
      </c>
      <c r="D132" s="62">
        <v>0.2410577061016726</v>
      </c>
      <c r="E132" s="62">
        <v>2.0919893707253969</v>
      </c>
      <c r="F132" s="62">
        <v>1.230404304637817</v>
      </c>
      <c r="G132" s="62">
        <v>0.98094478042239353</v>
      </c>
      <c r="H132" s="62">
        <v>0.88915369040219361</v>
      </c>
      <c r="I132" s="62">
        <v>0.64219852967538971</v>
      </c>
      <c r="J132" s="62">
        <v>2.3828145079443961</v>
      </c>
      <c r="K132" s="62">
        <v>2.3445319145779346</v>
      </c>
      <c r="L132" s="62">
        <v>1.0019129171877248</v>
      </c>
      <c r="M132" s="62">
        <v>1.4756925401047898</v>
      </c>
      <c r="N132" s="62">
        <v>2.5861935596567989</v>
      </c>
      <c r="O132" s="62">
        <v>1.9</v>
      </c>
      <c r="P132" s="62">
        <v>0.89853907715784043</v>
      </c>
      <c r="Q132" s="62">
        <v>1.3049052188158206</v>
      </c>
      <c r="R132" s="62">
        <v>1.7193555472548112</v>
      </c>
      <c r="S132" s="62" t="s">
        <v>281</v>
      </c>
      <c r="T132" s="62" t="s">
        <v>281</v>
      </c>
      <c r="U132" s="62">
        <v>1.8953725953285068</v>
      </c>
      <c r="V132" s="62" t="s">
        <v>281</v>
      </c>
      <c r="W132" s="62">
        <v>1.2351139302772336</v>
      </c>
      <c r="X132" s="62">
        <v>3.0853874709052884</v>
      </c>
      <c r="Y132" s="62">
        <v>2.1212163027485649</v>
      </c>
      <c r="Z132" s="62">
        <v>1.9477701376788257</v>
      </c>
      <c r="AA132" s="62">
        <v>0.95525843421432044</v>
      </c>
      <c r="AB132" s="62">
        <v>1.1764200035792061</v>
      </c>
      <c r="AC132" s="62">
        <v>1.6199999999999999</v>
      </c>
      <c r="AD132" s="62">
        <v>2.5043790487840503</v>
      </c>
      <c r="AE132" s="62">
        <v>1.6031269851232983</v>
      </c>
      <c r="AF132" s="62">
        <v>0.45439392002637446</v>
      </c>
      <c r="AG132" s="62">
        <v>0.71755048130173094</v>
      </c>
      <c r="AH132" s="62">
        <v>0.45175926475305833</v>
      </c>
      <c r="AI132" s="62">
        <v>0.28054647974196617</v>
      </c>
      <c r="AJ132" s="62">
        <v>0.25755777059102547</v>
      </c>
      <c r="AK132" s="62">
        <v>3.7229117207723213E-2</v>
      </c>
      <c r="AL132" s="62">
        <v>0.13639446487410459</v>
      </c>
      <c r="AM132" s="62">
        <v>1.0019386885320956</v>
      </c>
      <c r="AN132" s="62">
        <v>5.4683915992633563E-3</v>
      </c>
      <c r="AO132" s="62">
        <v>4.5162622389373581E-2</v>
      </c>
      <c r="AP132" s="62">
        <v>0.15084261355715547</v>
      </c>
      <c r="AQ132" s="62">
        <v>0.43188056282420534</v>
      </c>
      <c r="AR132" s="62">
        <v>0.50730468527078698</v>
      </c>
      <c r="AS132" s="62">
        <v>0.29250004815890052</v>
      </c>
      <c r="AT132" s="62">
        <v>3.1053499999999996</v>
      </c>
      <c r="AU132" s="62">
        <v>1.7692998816793724</v>
      </c>
      <c r="AV132" s="62">
        <v>9.0994306074805117E-2</v>
      </c>
      <c r="AW132" s="62">
        <v>0.45067035118156384</v>
      </c>
      <c r="AX132" s="62">
        <v>0.23472815830622409</v>
      </c>
      <c r="AY132" s="62">
        <v>0.8897618086394834</v>
      </c>
      <c r="AZ132" s="62">
        <v>0.5081251935635418</v>
      </c>
      <c r="BA132" s="62">
        <v>0.19999999999999998</v>
      </c>
      <c r="BB132" s="62" t="s">
        <v>281</v>
      </c>
      <c r="BC132" s="62">
        <v>0.96153790844627185</v>
      </c>
      <c r="BE132" s="81">
        <f t="shared" ref="BE132:BE183" si="2">IFERROR((STDEVA(B132:BB132))/(AVERAGE(B132:BB132)),"")</f>
        <v>0.7811310996252524</v>
      </c>
      <c r="BF132" s="62">
        <v>4.3</v>
      </c>
    </row>
    <row r="133" spans="1:58" x14ac:dyDescent="0.25">
      <c r="A133" s="54">
        <v>1965</v>
      </c>
      <c r="B133" s="62">
        <v>2.4970113181442426</v>
      </c>
      <c r="C133" s="62">
        <v>1.3977388859513404</v>
      </c>
      <c r="D133" s="62">
        <v>0.20568036712048587</v>
      </c>
      <c r="E133" s="62">
        <v>2.4867950200270421</v>
      </c>
      <c r="F133" s="62">
        <v>1.225692025285273</v>
      </c>
      <c r="G133" s="62">
        <v>1.1690552926500062</v>
      </c>
      <c r="H133" s="62">
        <v>0.96036943344715064</v>
      </c>
      <c r="I133" s="62">
        <v>0.66297593483894857</v>
      </c>
      <c r="J133" s="62">
        <v>2.7148519304398908</v>
      </c>
      <c r="K133" s="62">
        <v>2.4621383455749841</v>
      </c>
      <c r="L133" s="62">
        <v>1.0645685841327441</v>
      </c>
      <c r="M133" s="62">
        <v>1.8837300978166394</v>
      </c>
      <c r="N133" s="62">
        <v>2.6881495257756352</v>
      </c>
      <c r="O133" s="62">
        <v>1.91</v>
      </c>
      <c r="P133" s="62">
        <v>0.83629353814722707</v>
      </c>
      <c r="Q133" s="62">
        <v>1.3529825783972127</v>
      </c>
      <c r="R133" s="62">
        <v>1.7812906899891356</v>
      </c>
      <c r="S133" s="62" t="s">
        <v>281</v>
      </c>
      <c r="T133" s="62" t="s">
        <v>281</v>
      </c>
      <c r="U133" s="62">
        <v>1.4935587797695133</v>
      </c>
      <c r="V133" s="62" t="s">
        <v>281</v>
      </c>
      <c r="W133" s="62">
        <v>1.2853227066009878</v>
      </c>
      <c r="X133" s="62">
        <v>3.2320492629756106</v>
      </c>
      <c r="Y133" s="62">
        <v>2.1664702952936596</v>
      </c>
      <c r="Z133" s="62">
        <v>2.1240715740305607</v>
      </c>
      <c r="AA133" s="62">
        <v>0.83774191720961566</v>
      </c>
      <c r="AB133" s="62">
        <v>1.2534488887569764</v>
      </c>
      <c r="AC133" s="62">
        <v>1.8800000000000003</v>
      </c>
      <c r="AD133" s="62">
        <v>2.6191761425269036</v>
      </c>
      <c r="AE133" s="62">
        <v>1.6072695988926997</v>
      </c>
      <c r="AF133" s="62">
        <v>0.43835783715882498</v>
      </c>
      <c r="AG133" s="62">
        <v>0.63911214650501158</v>
      </c>
      <c r="AH133" s="62">
        <v>0.49385320108506281</v>
      </c>
      <c r="AI133" s="62">
        <v>0.37407594260234139</v>
      </c>
      <c r="AJ133" s="62">
        <v>0.22847180713289497</v>
      </c>
      <c r="AK133" s="62">
        <v>3.7040909235981169E-2</v>
      </c>
      <c r="AL133" s="62">
        <v>0.13566705683841848</v>
      </c>
      <c r="AM133" s="62">
        <v>1.1165541121110298</v>
      </c>
      <c r="AN133" s="62">
        <v>2.1583459103169399E-2</v>
      </c>
      <c r="AO133" s="62">
        <v>5.0888849727809528E-2</v>
      </c>
      <c r="AP133" s="62">
        <v>0.10599001414341928</v>
      </c>
      <c r="AQ133" s="62">
        <v>0.44518128527940226</v>
      </c>
      <c r="AR133" s="62">
        <v>0.50800466939047773</v>
      </c>
      <c r="AS133" s="62">
        <v>0.31400000764331848</v>
      </c>
      <c r="AT133" s="62">
        <v>2.9344999999999999</v>
      </c>
      <c r="AU133" s="62">
        <v>1.7756416375129043</v>
      </c>
      <c r="AV133" s="62">
        <v>9.1059615347640024E-2</v>
      </c>
      <c r="AW133" s="62">
        <v>0.53057237560632464</v>
      </c>
      <c r="AX133" s="62">
        <v>0.32103328365887746</v>
      </c>
      <c r="AY133" s="62">
        <v>0.88893310355632171</v>
      </c>
      <c r="AZ133" s="62">
        <v>0.65914526371942528</v>
      </c>
      <c r="BA133" s="62">
        <v>0.2</v>
      </c>
      <c r="BB133" s="62" t="s">
        <v>281</v>
      </c>
      <c r="BC133" s="62">
        <v>0.98623904342957758</v>
      </c>
      <c r="BE133" s="81">
        <f t="shared" si="2"/>
        <v>0.78189794956864256</v>
      </c>
      <c r="BF133" s="62">
        <v>4.4249999999999998</v>
      </c>
    </row>
    <row r="134" spans="1:58" x14ac:dyDescent="0.25">
      <c r="A134" s="54">
        <v>1966</v>
      </c>
      <c r="B134" s="62">
        <v>2.5242597106550959</v>
      </c>
      <c r="C134" s="62">
        <v>1.4935486850765862</v>
      </c>
      <c r="D134" s="62">
        <v>0.2053605368699922</v>
      </c>
      <c r="E134" s="62">
        <v>2.9827435973176954</v>
      </c>
      <c r="F134" s="62">
        <v>0.91587068371117608</v>
      </c>
      <c r="G134" s="62">
        <v>1.0013916464592734</v>
      </c>
      <c r="H134" s="62">
        <v>0.96202763587597317</v>
      </c>
      <c r="I134" s="62">
        <v>0.68279896387026262</v>
      </c>
      <c r="J134" s="62">
        <v>2.3364245928212144</v>
      </c>
      <c r="K134" s="62">
        <v>2.6382864788010165</v>
      </c>
      <c r="L134" s="62">
        <v>1.0162792949248094</v>
      </c>
      <c r="M134" s="62">
        <v>1.4368566591896499</v>
      </c>
      <c r="N134" s="62">
        <v>2.6678320301888721</v>
      </c>
      <c r="O134" s="62">
        <v>1.8451801015766505</v>
      </c>
      <c r="P134" s="62">
        <v>0.84158403869363207</v>
      </c>
      <c r="Q134" s="62">
        <v>1.3925086385625434</v>
      </c>
      <c r="R134" s="62">
        <v>1.9411498541924304</v>
      </c>
      <c r="S134" s="62" t="s">
        <v>281</v>
      </c>
      <c r="T134" s="62" t="s">
        <v>281</v>
      </c>
      <c r="U134" s="62">
        <v>1.743604259854036</v>
      </c>
      <c r="V134" s="62" t="s">
        <v>281</v>
      </c>
      <c r="W134" s="62">
        <v>1.3389283651567316</v>
      </c>
      <c r="X134" s="62">
        <v>3.2799248047376945</v>
      </c>
      <c r="Y134" s="62">
        <v>2.2113411587077358</v>
      </c>
      <c r="Z134" s="62">
        <v>2.3177381377804962</v>
      </c>
      <c r="AA134" s="62">
        <v>0.83941936288573615</v>
      </c>
      <c r="AB134" s="62">
        <v>1.2291184108461772</v>
      </c>
      <c r="AC134" s="62">
        <v>1.9300000000000002</v>
      </c>
      <c r="AD134" s="62">
        <v>2.7082922644775476</v>
      </c>
      <c r="AE134" s="62">
        <v>1.491517700649222</v>
      </c>
      <c r="AF134" s="62">
        <v>0.42159453414334858</v>
      </c>
      <c r="AG134" s="62">
        <v>0.64547257582308426</v>
      </c>
      <c r="AH134" s="62">
        <v>0.48287222854885503</v>
      </c>
      <c r="AI134" s="62">
        <v>0.33803177084213221</v>
      </c>
      <c r="AJ134" s="62">
        <v>0.28506220186106596</v>
      </c>
      <c r="AK134" s="62">
        <v>2.632522099503485E-2</v>
      </c>
      <c r="AL134" s="62">
        <v>0.14006256107154669</v>
      </c>
      <c r="AM134" s="62">
        <v>1.1433656598227917</v>
      </c>
      <c r="AN134" s="62">
        <v>0.15554133426011543</v>
      </c>
      <c r="AO134" s="62">
        <v>5.6577333073630193E-2</v>
      </c>
      <c r="AP134" s="62">
        <v>0.10470590426475787</v>
      </c>
      <c r="AQ134" s="62">
        <v>0.53918578399772288</v>
      </c>
      <c r="AR134" s="62">
        <v>0.50881566985316395</v>
      </c>
      <c r="AS134" s="62">
        <v>0.31400000764331842</v>
      </c>
      <c r="AT134" s="62">
        <v>3.4305000000000003</v>
      </c>
      <c r="AU134" s="62">
        <v>1.7869486344714114</v>
      </c>
      <c r="AV134" s="62">
        <v>8.0547450883350025E-2</v>
      </c>
      <c r="AW134" s="62">
        <v>0.63670637778568884</v>
      </c>
      <c r="AX134" s="62">
        <v>0.31420731050299849</v>
      </c>
      <c r="AY134" s="62">
        <v>0.88818873668188758</v>
      </c>
      <c r="AZ134" s="62">
        <v>0.85929312783453615</v>
      </c>
      <c r="BA134" s="62">
        <v>0.2</v>
      </c>
      <c r="BB134" s="62" t="s">
        <v>281</v>
      </c>
      <c r="BC134" s="62">
        <v>1.0276684452460985</v>
      </c>
      <c r="BE134" s="81">
        <f t="shared" si="2"/>
        <v>0.79542388543428755</v>
      </c>
      <c r="BF134" s="62">
        <v>4.5</v>
      </c>
    </row>
    <row r="135" spans="1:58" x14ac:dyDescent="0.25">
      <c r="A135" s="54">
        <v>1967</v>
      </c>
      <c r="B135" s="62">
        <v>2.5070056134376104</v>
      </c>
      <c r="C135" s="62">
        <v>1.5967885422084445</v>
      </c>
      <c r="D135" s="62">
        <v>0.20547058479614141</v>
      </c>
      <c r="E135" s="62">
        <v>2.2932409716845208</v>
      </c>
      <c r="F135" s="62">
        <v>1.3682787900124653</v>
      </c>
      <c r="G135" s="62">
        <v>1.0068861484472746</v>
      </c>
      <c r="H135" s="62">
        <v>0.97875353791012754</v>
      </c>
      <c r="I135" s="62">
        <v>0.68764386606006977</v>
      </c>
      <c r="J135" s="62">
        <v>2.2085212447201208</v>
      </c>
      <c r="K135" s="62">
        <v>2.3489038570808853</v>
      </c>
      <c r="L135" s="62">
        <v>1.0663491245083871</v>
      </c>
      <c r="M135" s="62">
        <v>1.6275557898910309</v>
      </c>
      <c r="N135" s="62">
        <v>2.6930421431949259</v>
      </c>
      <c r="O135" s="62">
        <v>1.7248050171562872</v>
      </c>
      <c r="P135" s="62">
        <v>0.8393472250452968</v>
      </c>
      <c r="Q135" s="62">
        <v>1.4444520547945205</v>
      </c>
      <c r="R135" s="62">
        <v>2.0710506543649907</v>
      </c>
      <c r="S135" s="62" t="s">
        <v>281</v>
      </c>
      <c r="T135" s="62" t="s">
        <v>281</v>
      </c>
      <c r="U135" s="62">
        <v>1.8561552222742028</v>
      </c>
      <c r="V135" s="62" t="s">
        <v>281</v>
      </c>
      <c r="W135" s="62">
        <v>1.4747785569388705</v>
      </c>
      <c r="X135" s="62">
        <v>3.5311053371849375</v>
      </c>
      <c r="Y135" s="62">
        <v>2.2554143063792096</v>
      </c>
      <c r="Z135" s="62">
        <v>2.5123048301121731</v>
      </c>
      <c r="AA135" s="62">
        <v>0.93261150512345958</v>
      </c>
      <c r="AB135" s="62">
        <v>1.1299441684339762</v>
      </c>
      <c r="AC135" s="62">
        <v>2.0500000000000003</v>
      </c>
      <c r="AD135" s="62">
        <v>2.7993748792235151</v>
      </c>
      <c r="AE135" s="62">
        <v>1.5022081351894658</v>
      </c>
      <c r="AF135" s="62">
        <v>0.82379009044746465</v>
      </c>
      <c r="AG135" s="62">
        <v>0.61606046639341627</v>
      </c>
      <c r="AH135" s="62">
        <v>0.63756277019941565</v>
      </c>
      <c r="AI135" s="62">
        <v>0.29496743201048103</v>
      </c>
      <c r="AJ135" s="62">
        <v>0.42689762183729696</v>
      </c>
      <c r="AK135" s="62">
        <v>2.6321556436527036E-2</v>
      </c>
      <c r="AL135" s="62">
        <v>0.10878572298842938</v>
      </c>
      <c r="AM135" s="62">
        <v>1.1185957972604301</v>
      </c>
      <c r="AN135" s="62">
        <v>8.0517581247851008E-2</v>
      </c>
      <c r="AO135" s="62">
        <v>5.1119776800116284E-2</v>
      </c>
      <c r="AP135" s="62">
        <v>0.10446015297102265</v>
      </c>
      <c r="AQ135" s="62">
        <v>0.4719281712714975</v>
      </c>
      <c r="AR135" s="62">
        <v>0.50945524873750936</v>
      </c>
      <c r="AS135" s="62">
        <v>0.31400000764331848</v>
      </c>
      <c r="AT135" s="62">
        <v>3.1105</v>
      </c>
      <c r="AU135" s="62">
        <v>1.7983520182136483</v>
      </c>
      <c r="AV135" s="62">
        <v>8.6440335762150017E-2</v>
      </c>
      <c r="AW135" s="62">
        <v>0.75090892806998433</v>
      </c>
      <c r="AX135" s="62">
        <v>0.37124496377796606</v>
      </c>
      <c r="AY135" s="62">
        <v>0.88775631500742958</v>
      </c>
      <c r="AZ135" s="62">
        <v>0.87952386754888467</v>
      </c>
      <c r="BA135" s="62">
        <v>0.2</v>
      </c>
      <c r="BB135" s="62" t="s">
        <v>281</v>
      </c>
      <c r="BC135" s="62">
        <v>1.0362241105385581</v>
      </c>
      <c r="BE135" s="81">
        <f t="shared" si="2"/>
        <v>0.76242390033049245</v>
      </c>
      <c r="BF135" s="62">
        <v>4.6999999999999993</v>
      </c>
    </row>
    <row r="136" spans="1:58" x14ac:dyDescent="0.25">
      <c r="A136" s="54">
        <v>1968</v>
      </c>
      <c r="B136" s="62">
        <v>2.1520086831630008</v>
      </c>
      <c r="C136" s="62">
        <v>1.5952330904053083</v>
      </c>
      <c r="D136" s="62">
        <v>0.1633148790357534</v>
      </c>
      <c r="E136" s="62">
        <v>2.2895419787705142</v>
      </c>
      <c r="F136" s="62">
        <v>1.060113720260965</v>
      </c>
      <c r="G136" s="62">
        <v>1.1411639520044345</v>
      </c>
      <c r="H136" s="62">
        <v>0.97225415556518857</v>
      </c>
      <c r="I136" s="62">
        <v>0.6921321438517084</v>
      </c>
      <c r="J136" s="62">
        <v>2.5584811415907538</v>
      </c>
      <c r="K136" s="62">
        <v>2.7223322415783469</v>
      </c>
      <c r="L136" s="62">
        <v>1.1931704158802241</v>
      </c>
      <c r="M136" s="62">
        <v>1.753473621194688</v>
      </c>
      <c r="N136" s="62">
        <v>2.5500667655655498</v>
      </c>
      <c r="O136" s="62">
        <v>1.9240385740076791</v>
      </c>
      <c r="P136" s="62">
        <v>0.8676336669404574</v>
      </c>
      <c r="Q136" s="62">
        <v>1.4877647058823529</v>
      </c>
      <c r="R136" s="62">
        <v>2.2088115453154393</v>
      </c>
      <c r="S136" s="62" t="s">
        <v>281</v>
      </c>
      <c r="T136" s="62" t="s">
        <v>281</v>
      </c>
      <c r="U136" s="62">
        <v>1.9460629703136059</v>
      </c>
      <c r="V136" s="62" t="s">
        <v>281</v>
      </c>
      <c r="W136" s="62">
        <v>1.5629557863107484</v>
      </c>
      <c r="X136" s="62">
        <v>3.7155592672684117</v>
      </c>
      <c r="Y136" s="62">
        <v>2.3005656316866236</v>
      </c>
      <c r="Z136" s="62">
        <v>2.8314365033095243</v>
      </c>
      <c r="AA136" s="62">
        <v>0.91948615784935739</v>
      </c>
      <c r="AB136" s="62">
        <v>0.96961213285843706</v>
      </c>
      <c r="AC136" s="62">
        <v>2.0100000000000002</v>
      </c>
      <c r="AD136" s="62">
        <v>2.9494311374932543</v>
      </c>
      <c r="AE136" s="62">
        <v>1.3935795887009281</v>
      </c>
      <c r="AF136" s="62">
        <v>0.800355157343839</v>
      </c>
      <c r="AG136" s="62">
        <v>0.63005828404221709</v>
      </c>
      <c r="AH136" s="62">
        <v>0.61787984183699085</v>
      </c>
      <c r="AI136" s="62">
        <v>0.30235911359892403</v>
      </c>
      <c r="AJ136" s="62">
        <v>0.48318420164751452</v>
      </c>
      <c r="AK136" s="62">
        <v>7.9200401356685116E-2</v>
      </c>
      <c r="AL136" s="62">
        <v>0.11937415769616687</v>
      </c>
      <c r="AM136" s="62">
        <v>1.1582864056964675</v>
      </c>
      <c r="AN136" s="62">
        <v>0.10216220170169536</v>
      </c>
      <c r="AO136" s="62">
        <v>5.1435940324534468E-2</v>
      </c>
      <c r="AP136" s="62">
        <v>0.10805926657068529</v>
      </c>
      <c r="AQ136" s="62">
        <v>0.50868323539039773</v>
      </c>
      <c r="AR136" s="62">
        <v>0.51009808820048919</v>
      </c>
      <c r="AS136" s="62">
        <v>0.31400000764331848</v>
      </c>
      <c r="AT136" s="62">
        <v>3.3407000000000004</v>
      </c>
      <c r="AU136" s="62">
        <v>1.8353239170967262</v>
      </c>
      <c r="AV136" s="62">
        <v>7.62420352515744E-2</v>
      </c>
      <c r="AW136" s="62">
        <v>0.85739191457619035</v>
      </c>
      <c r="AX136" s="62">
        <v>0.40688394140606826</v>
      </c>
      <c r="AY136" s="62">
        <v>0.88667624658715349</v>
      </c>
      <c r="AZ136" s="62">
        <v>0.90605330956086438</v>
      </c>
      <c r="BA136" s="62">
        <v>0.2</v>
      </c>
      <c r="BB136" s="62" t="s">
        <v>281</v>
      </c>
      <c r="BC136" s="62">
        <v>1.0778015899588504</v>
      </c>
      <c r="BE136" s="81">
        <f t="shared" si="2"/>
        <v>0.7751690216147481</v>
      </c>
      <c r="BF136" s="62">
        <v>4.875</v>
      </c>
    </row>
    <row r="137" spans="1:58" x14ac:dyDescent="0.25">
      <c r="A137" s="54">
        <v>1969</v>
      </c>
      <c r="B137" s="62">
        <v>2.2235404647107946</v>
      </c>
      <c r="C137" s="62">
        <v>1.6933299886140674</v>
      </c>
      <c r="D137" s="62">
        <v>0.20644305802281773</v>
      </c>
      <c r="E137" s="62">
        <v>2.4954529188574965</v>
      </c>
      <c r="F137" s="62">
        <v>1.2081700423039674</v>
      </c>
      <c r="G137" s="62">
        <v>1.1340421076963274</v>
      </c>
      <c r="H137" s="62">
        <v>1.118863690834669</v>
      </c>
      <c r="I137" s="62">
        <v>0.77146003955344511</v>
      </c>
      <c r="J137" s="62">
        <v>2.7190241644384976</v>
      </c>
      <c r="K137" s="62">
        <v>2.4969154019762012</v>
      </c>
      <c r="L137" s="62">
        <v>1.2976778422449469</v>
      </c>
      <c r="M137" s="62">
        <v>1.8733682476060665</v>
      </c>
      <c r="N137" s="62">
        <v>2.5808051386829187</v>
      </c>
      <c r="O137" s="62">
        <v>2.0405568007295183</v>
      </c>
      <c r="P137" s="62">
        <v>0.82021385422108473</v>
      </c>
      <c r="Q137" s="62">
        <v>1.4827372672201031</v>
      </c>
      <c r="R137" s="62">
        <v>2.40076231688949</v>
      </c>
      <c r="S137" s="62" t="s">
        <v>281</v>
      </c>
      <c r="T137" s="62" t="s">
        <v>281</v>
      </c>
      <c r="U137" s="62">
        <v>2.3277866288700459</v>
      </c>
      <c r="V137" s="62" t="s">
        <v>281</v>
      </c>
      <c r="W137" s="62">
        <v>1.7562593135980489</v>
      </c>
      <c r="X137" s="62">
        <v>3.8089450823230182</v>
      </c>
      <c r="Y137" s="62">
        <v>2.3468466541593962</v>
      </c>
      <c r="Z137" s="62">
        <v>3.022572328894626</v>
      </c>
      <c r="AA137" s="62">
        <v>1.0268157645366065</v>
      </c>
      <c r="AB137" s="62">
        <v>1.0267830704071501</v>
      </c>
      <c r="AC137" s="62">
        <v>2.0699999999999998</v>
      </c>
      <c r="AD137" s="62">
        <v>3.052910261145958</v>
      </c>
      <c r="AE137" s="62">
        <v>1.3899999576378745</v>
      </c>
      <c r="AF137" s="62">
        <v>0.82847353645073241</v>
      </c>
      <c r="AG137" s="62">
        <v>0.62028690930632979</v>
      </c>
      <c r="AH137" s="62">
        <v>0.58201674818779114</v>
      </c>
      <c r="AI137" s="62">
        <v>0.31700296667959427</v>
      </c>
      <c r="AJ137" s="62">
        <v>0.39757215737325491</v>
      </c>
      <c r="AK137" s="62">
        <v>0.12187216783531224</v>
      </c>
      <c r="AL137" s="62">
        <v>8.8526341414161505E-2</v>
      </c>
      <c r="AM137" s="62">
        <v>1.1234071813287914</v>
      </c>
      <c r="AN137" s="62">
        <v>0.14106349844136135</v>
      </c>
      <c r="AO137" s="62">
        <v>5.1780035391471226E-2</v>
      </c>
      <c r="AP137" s="62">
        <v>0.11290497536961101</v>
      </c>
      <c r="AQ137" s="62">
        <v>0.55235555489917965</v>
      </c>
      <c r="AR137" s="62">
        <v>0.51076632418023238</v>
      </c>
      <c r="AS137" s="62">
        <v>0.31400000764331848</v>
      </c>
      <c r="AT137" s="62">
        <v>3.4566999999999997</v>
      </c>
      <c r="AU137" s="62">
        <v>2.0508686057317127</v>
      </c>
      <c r="AV137" s="62">
        <v>7.6824455067113884E-2</v>
      </c>
      <c r="AW137" s="62">
        <v>0.80466471259806804</v>
      </c>
      <c r="AX137" s="62">
        <v>0.45628141651156279</v>
      </c>
      <c r="AY137" s="62">
        <v>0.88647887323943675</v>
      </c>
      <c r="AZ137" s="62">
        <v>0.97861029492360785</v>
      </c>
      <c r="BA137" s="62">
        <v>0.2</v>
      </c>
      <c r="BB137" s="62" t="s">
        <v>281</v>
      </c>
      <c r="BC137" s="62">
        <v>1.1104987791228063</v>
      </c>
      <c r="BE137" s="81">
        <f t="shared" si="2"/>
        <v>0.77333449286142164</v>
      </c>
      <c r="BF137" s="62">
        <v>4.9000000000000012</v>
      </c>
    </row>
    <row r="138" spans="1:58" x14ac:dyDescent="0.25">
      <c r="A138" s="54">
        <v>1970</v>
      </c>
      <c r="B138" s="62">
        <v>2.302531673164669</v>
      </c>
      <c r="C138" s="62">
        <v>1.7999704259139593</v>
      </c>
      <c r="D138" s="62">
        <v>0.37084612481707785</v>
      </c>
      <c r="E138" s="62">
        <v>2.293108078119896</v>
      </c>
      <c r="F138" s="62">
        <v>1.2821668402633055</v>
      </c>
      <c r="G138" s="62">
        <v>1.3727441376513563</v>
      </c>
      <c r="H138" s="62">
        <v>1.2734831336694172</v>
      </c>
      <c r="I138" s="62">
        <v>0.85936921554070755</v>
      </c>
      <c r="J138" s="62">
        <v>2.9899373030131899</v>
      </c>
      <c r="K138" s="62">
        <v>2.5234688237725145</v>
      </c>
      <c r="L138" s="62">
        <v>1.4684148650698139</v>
      </c>
      <c r="M138" s="62">
        <v>2.0317761213370273</v>
      </c>
      <c r="N138" s="62">
        <v>2.6437700553195786</v>
      </c>
      <c r="O138" s="62">
        <v>1.960125009786271</v>
      </c>
      <c r="P138" s="62">
        <v>0.9404643965002788</v>
      </c>
      <c r="Q138" s="62">
        <v>1.5517853962600179</v>
      </c>
      <c r="R138" s="62">
        <v>2.3926502028013723</v>
      </c>
      <c r="S138" s="62" t="s">
        <v>281</v>
      </c>
      <c r="T138" s="62" t="s">
        <v>281</v>
      </c>
      <c r="U138" s="62">
        <v>2.6978629465239798</v>
      </c>
      <c r="V138" s="62" t="s">
        <v>281</v>
      </c>
      <c r="W138" s="62">
        <v>1.9255099903567157</v>
      </c>
      <c r="X138" s="62">
        <v>3.8074774748791715</v>
      </c>
      <c r="Y138" s="62">
        <v>2.3922585497150597</v>
      </c>
      <c r="Z138" s="62">
        <v>2.9318280143926376</v>
      </c>
      <c r="AA138" s="62">
        <v>1.0573332468019554</v>
      </c>
      <c r="AB138" s="62">
        <v>1.0918918918918921</v>
      </c>
      <c r="AC138" s="62">
        <v>2.17</v>
      </c>
      <c r="AD138" s="62">
        <v>3.0157234537612378</v>
      </c>
      <c r="AE138" s="62">
        <v>1.3363383371719475</v>
      </c>
      <c r="AF138" s="62">
        <v>1.0810405356070658</v>
      </c>
      <c r="AG138" s="62">
        <v>0.68517826014749417</v>
      </c>
      <c r="AH138" s="62">
        <v>0.51341394870972057</v>
      </c>
      <c r="AI138" s="62">
        <v>0.23795782545299504</v>
      </c>
      <c r="AJ138" s="62">
        <v>0.39742227003765468</v>
      </c>
      <c r="AK138" s="62">
        <v>5.845490316070074E-2</v>
      </c>
      <c r="AL138" s="62">
        <v>7.8420824085388655E-2</v>
      </c>
      <c r="AM138" s="62">
        <v>1.3440458594337643</v>
      </c>
      <c r="AN138" s="62">
        <v>5.9957777982856286E-2</v>
      </c>
      <c r="AO138" s="62">
        <v>6.367879201534131E-2</v>
      </c>
      <c r="AP138" s="62">
        <v>0.11020972399364848</v>
      </c>
      <c r="AQ138" s="62">
        <v>0.51219483849457403</v>
      </c>
      <c r="AR138" s="62">
        <v>0.51131598888608232</v>
      </c>
      <c r="AS138" s="62">
        <v>0.4039999971300145</v>
      </c>
      <c r="AT138" s="62">
        <v>3.5836000000000001</v>
      </c>
      <c r="AU138" s="62">
        <v>2.0671488048928901</v>
      </c>
      <c r="AV138" s="62">
        <v>7.1779151266785579E-2</v>
      </c>
      <c r="AW138" s="62">
        <v>0.76143942988986557</v>
      </c>
      <c r="AX138" s="62">
        <v>0.55082193425393833</v>
      </c>
      <c r="AY138" s="62">
        <v>0.88606110652353454</v>
      </c>
      <c r="AZ138" s="62">
        <v>1.0249649737559372</v>
      </c>
      <c r="BA138" s="62">
        <v>0.2</v>
      </c>
      <c r="BB138" s="62" t="s">
        <v>281</v>
      </c>
      <c r="BC138" s="62">
        <v>1.126965067445141</v>
      </c>
      <c r="BE138" s="81">
        <f t="shared" si="2"/>
        <v>0.75823661933392539</v>
      </c>
      <c r="BF138" s="62">
        <v>5.1749999999999998</v>
      </c>
    </row>
    <row r="139" spans="1:58" x14ac:dyDescent="0.25">
      <c r="A139" s="54">
        <v>1971</v>
      </c>
      <c r="B139" s="62">
        <v>2.1802623457611783</v>
      </c>
      <c r="C139" s="62">
        <v>1.8038653160151608</v>
      </c>
      <c r="D139" s="62">
        <v>0.42286456291908886</v>
      </c>
      <c r="E139" s="62">
        <v>2.4977119271899451</v>
      </c>
      <c r="F139" s="62">
        <v>1.2074887210111129</v>
      </c>
      <c r="G139" s="62">
        <v>1.6167106311595716</v>
      </c>
      <c r="H139" s="62">
        <v>1.4136906538807967</v>
      </c>
      <c r="I139" s="62">
        <v>1.0023681416380927</v>
      </c>
      <c r="J139" s="62">
        <v>3.3097747165516616</v>
      </c>
      <c r="K139" s="62">
        <v>2.7547069838259817</v>
      </c>
      <c r="L139" s="62">
        <v>1.4853245595574331</v>
      </c>
      <c r="M139" s="62">
        <v>2.1042844974472339</v>
      </c>
      <c r="N139" s="62">
        <v>2.5087145595252638</v>
      </c>
      <c r="O139" s="62">
        <v>2.0388940863445195</v>
      </c>
      <c r="P139" s="62">
        <v>0.99361283186931337</v>
      </c>
      <c r="Q139" s="62">
        <v>1.5913641388458992</v>
      </c>
      <c r="R139" s="62">
        <v>2.4285873723646603</v>
      </c>
      <c r="S139" s="62" t="s">
        <v>281</v>
      </c>
      <c r="T139" s="62" t="s">
        <v>281</v>
      </c>
      <c r="U139" s="62">
        <v>2.9096383147084222</v>
      </c>
      <c r="V139" s="62" t="s">
        <v>281</v>
      </c>
      <c r="W139" s="62">
        <v>2.0673886241749848</v>
      </c>
      <c r="X139" s="62">
        <v>3.6693533643060419</v>
      </c>
      <c r="Y139" s="62">
        <v>2.4350697570864677</v>
      </c>
      <c r="Z139" s="62">
        <v>3.2251465197584483</v>
      </c>
      <c r="AA139" s="62">
        <v>1.0969191681195167</v>
      </c>
      <c r="AB139" s="62">
        <v>1.1446955891928785</v>
      </c>
      <c r="AC139" s="62">
        <v>2.44</v>
      </c>
      <c r="AD139" s="62">
        <v>3.0711570655561733</v>
      </c>
      <c r="AE139" s="62">
        <v>1.2885096617717107</v>
      </c>
      <c r="AF139" s="62">
        <v>0.93227364286570846</v>
      </c>
      <c r="AG139" s="62">
        <v>0.81221681207943808</v>
      </c>
      <c r="AH139" s="62">
        <v>0.55105982371742646</v>
      </c>
      <c r="AI139" s="62">
        <v>0.28158744250460122</v>
      </c>
      <c r="AJ139" s="62">
        <v>0.39761928536693447</v>
      </c>
      <c r="AK139" s="62">
        <v>6.3787291417824368E-2</v>
      </c>
      <c r="AL139" s="62">
        <v>6.2996000780722386E-2</v>
      </c>
      <c r="AM139" s="62">
        <v>1.1289716285323035</v>
      </c>
      <c r="AN139" s="62">
        <v>6.0447950506235429E-2</v>
      </c>
      <c r="AO139" s="62">
        <v>0.11048245511924412</v>
      </c>
      <c r="AP139" s="62">
        <v>0.11538715688844747</v>
      </c>
      <c r="AQ139" s="62">
        <v>0.5741175673725073</v>
      </c>
      <c r="AR139" s="62">
        <v>0.5118656218327442</v>
      </c>
      <c r="AS139" s="62">
        <v>0.4039999971300145</v>
      </c>
      <c r="AT139" s="62">
        <v>3.5240499999999999</v>
      </c>
      <c r="AU139" s="62">
        <v>2.1622234178636961</v>
      </c>
      <c r="AV139" s="62">
        <v>7.2618607203419602E-2</v>
      </c>
      <c r="AW139" s="62">
        <v>0.76050214573232688</v>
      </c>
      <c r="AX139" s="62">
        <v>0.61768327296529413</v>
      </c>
      <c r="AY139" s="62">
        <v>0.88567083837976057</v>
      </c>
      <c r="AZ139" s="62">
        <v>1.0993339309902499</v>
      </c>
      <c r="BA139" s="62">
        <v>0.20000000000000004</v>
      </c>
      <c r="BB139" s="62" t="s">
        <v>281</v>
      </c>
      <c r="BC139" s="62">
        <v>1.1417168479267714</v>
      </c>
      <c r="BE139" s="81">
        <f t="shared" si="2"/>
        <v>0.75351593552361473</v>
      </c>
      <c r="BF139" s="62">
        <v>5.25</v>
      </c>
    </row>
    <row r="140" spans="1:58" x14ac:dyDescent="0.25">
      <c r="A140" s="54">
        <v>1972</v>
      </c>
      <c r="B140" s="62">
        <v>2.2299533963790914</v>
      </c>
      <c r="C140" s="62">
        <v>1.9074975902120099</v>
      </c>
      <c r="D140" s="62">
        <v>0.40284950651917967</v>
      </c>
      <c r="E140" s="62">
        <v>2.6021301514868793</v>
      </c>
      <c r="F140" s="62">
        <v>1.3614773570506202</v>
      </c>
      <c r="G140" s="62">
        <v>1.628718220511749</v>
      </c>
      <c r="H140" s="62">
        <v>1.5385919754603292</v>
      </c>
      <c r="I140" s="62">
        <v>1.0632428796901165</v>
      </c>
      <c r="J140" s="62">
        <v>2.9284281784430681</v>
      </c>
      <c r="K140" s="62">
        <v>2.5515407622567823</v>
      </c>
      <c r="L140" s="62">
        <v>1.6908790310806996</v>
      </c>
      <c r="M140" s="62">
        <v>2.2741918002659212</v>
      </c>
      <c r="N140" s="62">
        <v>2.6272523603839653</v>
      </c>
      <c r="O140" s="62">
        <v>2.1576424057496899</v>
      </c>
      <c r="P140" s="62">
        <v>1.1079995687988295</v>
      </c>
      <c r="Q140" s="62">
        <v>1.6789496813887057</v>
      </c>
      <c r="R140" s="62">
        <v>2.564750032627805</v>
      </c>
      <c r="S140" s="62" t="s">
        <v>281</v>
      </c>
      <c r="T140" s="62" t="s">
        <v>281</v>
      </c>
      <c r="U140" s="62">
        <v>3.0471132360136419</v>
      </c>
      <c r="V140" s="62" t="s">
        <v>281</v>
      </c>
      <c r="W140" s="62">
        <v>2.2148646833454646</v>
      </c>
      <c r="X140" s="62">
        <v>3.3637367912719562</v>
      </c>
      <c r="Y140" s="62">
        <v>2.4777921630848652</v>
      </c>
      <c r="Z140" s="62">
        <v>3.43186670313256</v>
      </c>
      <c r="AA140" s="62">
        <v>1.2440663867255282</v>
      </c>
      <c r="AB140" s="62">
        <v>1.2595173025205182</v>
      </c>
      <c r="AC140" s="62">
        <v>2.6100000000000008</v>
      </c>
      <c r="AD140" s="62">
        <v>3.016839296252972</v>
      </c>
      <c r="AE140" s="62">
        <v>1.4313907166015343</v>
      </c>
      <c r="AF140" s="62">
        <v>0.94974086144265568</v>
      </c>
      <c r="AG140" s="62">
        <v>0.80472256906075679</v>
      </c>
      <c r="AH140" s="62">
        <v>0.47580661164696358</v>
      </c>
      <c r="AI140" s="62">
        <v>0.24550958252833571</v>
      </c>
      <c r="AJ140" s="62">
        <v>0.39784753363228703</v>
      </c>
      <c r="AK140" s="62">
        <v>3.18902029284465E-2</v>
      </c>
      <c r="AL140" s="62">
        <v>6.3340945400457885E-2</v>
      </c>
      <c r="AM140" s="62">
        <v>1.0193158187801068</v>
      </c>
      <c r="AN140" s="62">
        <v>5.5320121916623735E-2</v>
      </c>
      <c r="AO140" s="62">
        <v>7.5907091352309233E-2</v>
      </c>
      <c r="AP140" s="62">
        <v>0.11785815228987141</v>
      </c>
      <c r="AQ140" s="62">
        <v>0.6018683443767151</v>
      </c>
      <c r="AR140" s="62">
        <v>0.51244016813664739</v>
      </c>
      <c r="AS140" s="62">
        <v>0.4039999971300145</v>
      </c>
      <c r="AT140" s="62">
        <v>3.72715</v>
      </c>
      <c r="AU140" s="62">
        <v>2.183156086349352</v>
      </c>
      <c r="AV140" s="62">
        <v>6.7574439270930042E-2</v>
      </c>
      <c r="AW140" s="62">
        <v>0.80301336281225777</v>
      </c>
      <c r="AX140" s="62">
        <v>0.47646465697576373</v>
      </c>
      <c r="AY140" s="62">
        <v>0.88540084388185669</v>
      </c>
      <c r="AZ140" s="62">
        <v>1.0138581130986155</v>
      </c>
      <c r="BA140" s="62">
        <v>0.20000000000000004</v>
      </c>
      <c r="BB140" s="62" t="s">
        <v>281</v>
      </c>
      <c r="BC140" s="62">
        <v>1.1284896783430702</v>
      </c>
      <c r="BE140" s="81">
        <f t="shared" si="2"/>
        <v>0.7485068731351664</v>
      </c>
      <c r="BF140" s="62">
        <v>5.4749999999999996</v>
      </c>
    </row>
    <row r="141" spans="1:58" x14ac:dyDescent="0.25">
      <c r="A141" s="54">
        <v>1973</v>
      </c>
      <c r="B141" s="62">
        <v>2.3628075022157846</v>
      </c>
      <c r="C141" s="62">
        <v>2.2136110378922589</v>
      </c>
      <c r="D141" s="62">
        <v>0.32462966420168338</v>
      </c>
      <c r="E141" s="62">
        <v>2.5994748328518344</v>
      </c>
      <c r="F141" s="62">
        <v>1.5942993120737474</v>
      </c>
      <c r="G141" s="62">
        <v>1.8154545235581854</v>
      </c>
      <c r="H141" s="62">
        <v>1.5330780961472286</v>
      </c>
      <c r="I141" s="62">
        <v>1.2017172330525983</v>
      </c>
      <c r="J141" s="62">
        <v>3.0279723159893392</v>
      </c>
      <c r="K141" s="62">
        <v>2.5785325070140623</v>
      </c>
      <c r="L141" s="62">
        <v>1.8167463875930385</v>
      </c>
      <c r="M141" s="62">
        <v>2.5428330179098033</v>
      </c>
      <c r="N141" s="62">
        <v>2.659532145939985</v>
      </c>
      <c r="O141" s="62">
        <v>2.3168898107381675</v>
      </c>
      <c r="P141" s="62">
        <v>1.3983671277334853</v>
      </c>
      <c r="Q141" s="62">
        <v>1.6653683060109288</v>
      </c>
      <c r="R141" s="62">
        <v>2.6306524926660773</v>
      </c>
      <c r="S141" s="62" t="s">
        <v>281</v>
      </c>
      <c r="T141" s="62" t="s">
        <v>281</v>
      </c>
      <c r="U141" s="62">
        <v>2.9140352213811807</v>
      </c>
      <c r="V141" s="62" t="s">
        <v>281</v>
      </c>
      <c r="W141" s="62">
        <v>2.2948933286985396</v>
      </c>
      <c r="X141" s="62">
        <v>3.3142042615577396</v>
      </c>
      <c r="Y141" s="62">
        <v>2.5223808579245826</v>
      </c>
      <c r="Z141" s="62">
        <v>3.7134148529933437</v>
      </c>
      <c r="AA141" s="62">
        <v>1.2634405981616255</v>
      </c>
      <c r="AB141" s="62">
        <v>1.4793457626041606</v>
      </c>
      <c r="AC141" s="62">
        <v>2.8600000000000008</v>
      </c>
      <c r="AD141" s="62">
        <v>3.0644209522490047</v>
      </c>
      <c r="AE141" s="62">
        <v>1.4462451821230846</v>
      </c>
      <c r="AF141" s="62">
        <v>0.95557452606318216</v>
      </c>
      <c r="AG141" s="62">
        <v>0.50898049611906049</v>
      </c>
      <c r="AH141" s="62">
        <v>0.42191308502306629</v>
      </c>
      <c r="AI141" s="62">
        <v>0.31765214642795891</v>
      </c>
      <c r="AJ141" s="62">
        <v>0.39806774622390512</v>
      </c>
      <c r="AK141" s="62">
        <v>3.2899663133769241E-2</v>
      </c>
      <c r="AL141" s="62">
        <v>6.9078484106249505E-2</v>
      </c>
      <c r="AM141" s="62">
        <v>1.1594256163475398</v>
      </c>
      <c r="AN141" s="62">
        <v>1.6691095532318508E-2</v>
      </c>
      <c r="AO141" s="62">
        <v>0.16413800312479582</v>
      </c>
      <c r="AP141" s="62">
        <v>0.13796296281957335</v>
      </c>
      <c r="AQ141" s="62">
        <v>0.68554688169335642</v>
      </c>
      <c r="AR141" s="62">
        <v>0.51291364003228412</v>
      </c>
      <c r="AS141" s="62">
        <v>0.4039999971300145</v>
      </c>
      <c r="AT141" s="62">
        <v>3.8628999999999998</v>
      </c>
      <c r="AU141" s="62">
        <v>2.3731360649080289</v>
      </c>
      <c r="AV141" s="62">
        <v>0.10200448498358307</v>
      </c>
      <c r="AW141" s="62">
        <v>0.85128652166517782</v>
      </c>
      <c r="AX141" s="62">
        <v>0.70487204392123071</v>
      </c>
      <c r="AY141" s="62">
        <v>0.8852258314999355</v>
      </c>
      <c r="AZ141" s="62">
        <v>0.96351456663641388</v>
      </c>
      <c r="BA141" s="62">
        <v>0.2</v>
      </c>
      <c r="BB141" s="62" t="s">
        <v>281</v>
      </c>
      <c r="BC141" s="62">
        <v>1.1688070306382203</v>
      </c>
      <c r="BE141" s="81">
        <f t="shared" si="2"/>
        <v>0.74073587076462044</v>
      </c>
      <c r="BF141" s="62">
        <v>5.4749999999999996</v>
      </c>
    </row>
    <row r="142" spans="1:58" x14ac:dyDescent="0.25">
      <c r="A142" s="54">
        <v>1974</v>
      </c>
      <c r="B142" s="62">
        <v>2.3915110486674269</v>
      </c>
      <c r="C142" s="62">
        <v>2.1138208866801174</v>
      </c>
      <c r="D142" s="62">
        <v>0.37627963746575899</v>
      </c>
      <c r="E142" s="62">
        <v>2.6054392991420219</v>
      </c>
      <c r="F142" s="62">
        <v>1.601864525997738</v>
      </c>
      <c r="G142" s="62">
        <v>1.9191346567419263</v>
      </c>
      <c r="H142" s="62">
        <v>1.5825336017238367</v>
      </c>
      <c r="I142" s="62">
        <v>1.4499303724057497</v>
      </c>
      <c r="J142" s="62">
        <v>2.647546622244541</v>
      </c>
      <c r="K142" s="62">
        <v>2.7031894694679766</v>
      </c>
      <c r="L142" s="62">
        <v>1.9096006297953965</v>
      </c>
      <c r="M142" s="62">
        <v>2.7343987309407671</v>
      </c>
      <c r="N142" s="62">
        <v>2.9386321487167377</v>
      </c>
      <c r="O142" s="62">
        <v>2.1557764477844445</v>
      </c>
      <c r="P142" s="62">
        <v>1.5392719396112835</v>
      </c>
      <c r="Q142" s="62">
        <v>1.7375761531766756</v>
      </c>
      <c r="R142" s="62">
        <v>2.6647377013556</v>
      </c>
      <c r="S142" s="62" t="s">
        <v>281</v>
      </c>
      <c r="T142" s="62" t="s">
        <v>281</v>
      </c>
      <c r="U142" s="62">
        <v>3.1183547486613712</v>
      </c>
      <c r="V142" s="62" t="s">
        <v>281</v>
      </c>
      <c r="W142" s="62">
        <v>2.2500958335493269</v>
      </c>
      <c r="X142" s="62">
        <v>3.3083807093612916</v>
      </c>
      <c r="Y142" s="62">
        <v>2.567951119522943</v>
      </c>
      <c r="Z142" s="62">
        <v>3.5978237592244247</v>
      </c>
      <c r="AA142" s="62">
        <v>1.2117241435586577</v>
      </c>
      <c r="AB142" s="62">
        <v>1.6682301459981408</v>
      </c>
      <c r="AC142" s="62">
        <v>3.13</v>
      </c>
      <c r="AD142" s="62">
        <v>3.1204890842758424</v>
      </c>
      <c r="AE142" s="62">
        <v>1.4107388896763648</v>
      </c>
      <c r="AF142" s="62">
        <v>0.98588073142754162</v>
      </c>
      <c r="AG142" s="62">
        <v>0.6206195352661521</v>
      </c>
      <c r="AH142" s="62">
        <v>0.43799137238569413</v>
      </c>
      <c r="AI142" s="62">
        <v>0.26723998953283368</v>
      </c>
      <c r="AJ142" s="62">
        <v>0.39825791862185811</v>
      </c>
      <c r="AK142" s="62">
        <v>4.2542371681664304E-2</v>
      </c>
      <c r="AL142" s="62">
        <v>6.426615222213175E-2</v>
      </c>
      <c r="AM142" s="62">
        <v>1.317588990269535</v>
      </c>
      <c r="AN142" s="62">
        <v>1.6790359211749074E-2</v>
      </c>
      <c r="AO142" s="62">
        <v>0.14126007568684529</v>
      </c>
      <c r="AP142" s="62">
        <v>0.13297901060343054</v>
      </c>
      <c r="AQ142" s="62">
        <v>0.7152700786926145</v>
      </c>
      <c r="AR142" s="62">
        <v>0.51333456801555699</v>
      </c>
      <c r="AS142" s="62">
        <v>0.4039999971300145</v>
      </c>
      <c r="AT142" s="62">
        <v>3.8095500000000002</v>
      </c>
      <c r="AU142" s="62">
        <v>2.3994035847842352</v>
      </c>
      <c r="AV142" s="62">
        <v>8.5620800220856108E-2</v>
      </c>
      <c r="AW142" s="62">
        <v>0.93325456297477172</v>
      </c>
      <c r="AX142" s="62">
        <v>0.50063184643877501</v>
      </c>
      <c r="AY142" s="62">
        <v>0.88500761808024397</v>
      </c>
      <c r="AZ142" s="62">
        <v>1.2446969535941736</v>
      </c>
      <c r="BA142" s="62">
        <v>0.2</v>
      </c>
      <c r="BB142" s="62" t="s">
        <v>281</v>
      </c>
      <c r="BC142" s="62">
        <v>1.1704383788523693</v>
      </c>
      <c r="BE142" s="81">
        <f t="shared" si="2"/>
        <v>0.73111551079168913</v>
      </c>
      <c r="BF142" s="62">
        <v>5.9750000000000005</v>
      </c>
    </row>
    <row r="143" spans="1:58" x14ac:dyDescent="0.25">
      <c r="A143" s="54">
        <v>1975</v>
      </c>
      <c r="B143" s="62">
        <v>2.4229884962717074</v>
      </c>
      <c r="C143" s="62">
        <v>1.8145744557661616</v>
      </c>
      <c r="D143" s="62">
        <v>0.39231964594340274</v>
      </c>
      <c r="E143" s="62">
        <v>2.7073131845177048</v>
      </c>
      <c r="F143" s="62">
        <v>1.6873213096039956</v>
      </c>
      <c r="G143" s="62">
        <v>2.016512299396775</v>
      </c>
      <c r="H143" s="62">
        <v>1.741975364378521</v>
      </c>
      <c r="I143" s="62">
        <v>1.4116063707654041</v>
      </c>
      <c r="J143" s="62">
        <v>3.0306971219449217</v>
      </c>
      <c r="K143" s="62">
        <v>2.9840012845954851</v>
      </c>
      <c r="L143" s="62">
        <v>2.0344079879150088</v>
      </c>
      <c r="M143" s="62">
        <v>3.4203642566077126</v>
      </c>
      <c r="N143" s="62">
        <v>2.9661297158333655</v>
      </c>
      <c r="O143" s="62">
        <v>1.9181868726772597</v>
      </c>
      <c r="P143" s="62">
        <v>1.4689617332169809</v>
      </c>
      <c r="Q143" s="62">
        <v>1.8083362218370884</v>
      </c>
      <c r="R143" s="62">
        <v>2.900332021286689</v>
      </c>
      <c r="S143" s="62" t="s">
        <v>281</v>
      </c>
      <c r="T143" s="62" t="s">
        <v>281</v>
      </c>
      <c r="U143" s="62">
        <v>3.6174099052265065</v>
      </c>
      <c r="V143" s="62" t="s">
        <v>281</v>
      </c>
      <c r="W143" s="62">
        <v>1.8961714584012204</v>
      </c>
      <c r="X143" s="62">
        <v>3.3097801760609329</v>
      </c>
      <c r="Y143" s="62">
        <v>2.6133459879579934</v>
      </c>
      <c r="Z143" s="62">
        <v>4.0854081108040949</v>
      </c>
      <c r="AA143" s="62">
        <v>1.1678645968371533</v>
      </c>
      <c r="AB143" s="62">
        <v>1.7922448824687802</v>
      </c>
      <c r="AC143" s="62">
        <v>3.18</v>
      </c>
      <c r="AD143" s="62">
        <v>3.1475105248219815</v>
      </c>
      <c r="AE143" s="62">
        <v>1.7640486730815528</v>
      </c>
      <c r="AF143" s="62">
        <v>0.98788746188784404</v>
      </c>
      <c r="AG143" s="62">
        <v>0.70220393471003095</v>
      </c>
      <c r="AH143" s="62">
        <v>0.5620063495443971</v>
      </c>
      <c r="AI143" s="62">
        <v>0.25314332485799451</v>
      </c>
      <c r="AJ143" s="62">
        <v>0.39840453487499056</v>
      </c>
      <c r="AK143" s="62">
        <v>4.7942706422572888E-2</v>
      </c>
      <c r="AL143" s="62">
        <v>8.6443349601397171E-2</v>
      </c>
      <c r="AM143" s="62">
        <v>1.3892553855315584</v>
      </c>
      <c r="AN143" s="62">
        <v>3.9439781985883007E-2</v>
      </c>
      <c r="AO143" s="62">
        <v>0.19505980801077699</v>
      </c>
      <c r="AP143" s="62">
        <v>0.13753844490982978</v>
      </c>
      <c r="AQ143" s="62">
        <v>0.8100198628081815</v>
      </c>
      <c r="AR143" s="62">
        <v>0.51383138450338961</v>
      </c>
      <c r="AS143" s="62">
        <v>0.45199999318617179</v>
      </c>
      <c r="AT143" s="62">
        <v>3.9217500000000003</v>
      </c>
      <c r="AU143" s="62">
        <v>2.0593214939147471</v>
      </c>
      <c r="AV143" s="62">
        <v>7.4900754415567136E-2</v>
      </c>
      <c r="AW143" s="62">
        <v>0.95519729796703168</v>
      </c>
      <c r="AX143" s="62">
        <v>0.53731849417850908</v>
      </c>
      <c r="AY143" s="62">
        <v>0.88475312869684342</v>
      </c>
      <c r="AZ143" s="62">
        <v>1.2548278498188516</v>
      </c>
      <c r="BA143" s="62">
        <v>0.2</v>
      </c>
      <c r="BB143" s="62" t="s">
        <v>281</v>
      </c>
      <c r="BC143" s="62">
        <v>1.2154988139666711</v>
      </c>
      <c r="BE143" s="81">
        <f t="shared" si="2"/>
        <v>0.74272421668580824</v>
      </c>
      <c r="BF143" s="62">
        <v>6.0250000000000004</v>
      </c>
    </row>
    <row r="144" spans="1:58" x14ac:dyDescent="0.25">
      <c r="A144" s="54">
        <v>1976</v>
      </c>
      <c r="B144" s="62">
        <v>2.3388586068384556</v>
      </c>
      <c r="C144" s="62">
        <v>1.9113766693482459</v>
      </c>
      <c r="D144" s="62">
        <v>0.29865038933141624</v>
      </c>
      <c r="E144" s="62">
        <v>2.808561580735506</v>
      </c>
      <c r="F144" s="62">
        <v>1.6216343386624479</v>
      </c>
      <c r="G144" s="62">
        <v>1.9767430501142873</v>
      </c>
      <c r="H144" s="62">
        <v>1.879438936747952</v>
      </c>
      <c r="I144" s="62">
        <v>1.4672686084019158</v>
      </c>
      <c r="J144" s="62">
        <v>3.2857153500666558</v>
      </c>
      <c r="K144" s="62">
        <v>3.1514823043031552</v>
      </c>
      <c r="L144" s="62">
        <v>2.0301014361410856</v>
      </c>
      <c r="M144" s="62">
        <v>2.4657555337774966</v>
      </c>
      <c r="N144" s="62">
        <v>3.0828485866865889</v>
      </c>
      <c r="O144" s="62">
        <v>1.8358484244116475</v>
      </c>
      <c r="P144" s="62">
        <v>1.6534134843286892</v>
      </c>
      <c r="Q144" s="62">
        <v>1.8477001078748654</v>
      </c>
      <c r="R144" s="62">
        <v>2.9314662722624258</v>
      </c>
      <c r="S144" s="62" t="s">
        <v>281</v>
      </c>
      <c r="T144" s="62" t="s">
        <v>281</v>
      </c>
      <c r="U144" s="62">
        <v>4.0015573208543067</v>
      </c>
      <c r="V144" s="62" t="s">
        <v>281</v>
      </c>
      <c r="W144" s="62">
        <v>2.0020155713976724</v>
      </c>
      <c r="X144" s="62">
        <v>3.2989057737161733</v>
      </c>
      <c r="Y144" s="62">
        <v>2.6404772487949471</v>
      </c>
      <c r="Z144" s="62">
        <v>4.6588210227272731</v>
      </c>
      <c r="AA144" s="62">
        <v>1.2817964225572818</v>
      </c>
      <c r="AB144" s="62">
        <v>2.0267219086801909</v>
      </c>
      <c r="AC144" s="62">
        <v>3.25</v>
      </c>
      <c r="AD144" s="62">
        <v>3.1370354161992506</v>
      </c>
      <c r="AE144" s="62">
        <v>1.7032931788398853</v>
      </c>
      <c r="AF144" s="62">
        <v>1.000380144820221</v>
      </c>
      <c r="AG144" s="62">
        <v>0.99201278656175196</v>
      </c>
      <c r="AH144" s="62">
        <v>0.70681420292501329</v>
      </c>
      <c r="AI144" s="62">
        <v>0.31120957853704956</v>
      </c>
      <c r="AJ144" s="62">
        <v>0.39841818809740048</v>
      </c>
      <c r="AK144" s="62">
        <v>4.7937650768727073E-2</v>
      </c>
      <c r="AL144" s="62">
        <v>9.8147088936888019E-2</v>
      </c>
      <c r="AM144" s="62">
        <v>1.156744897006694</v>
      </c>
      <c r="AN144" s="62">
        <v>6.8267610398112813E-2</v>
      </c>
      <c r="AO144" s="62">
        <v>0.20724664230266726</v>
      </c>
      <c r="AP144" s="62">
        <v>0.14518080034265407</v>
      </c>
      <c r="AQ144" s="62">
        <v>0.93041684335295705</v>
      </c>
      <c r="AR144" s="62">
        <v>0.51416555998229307</v>
      </c>
      <c r="AS144" s="62">
        <v>0.45199999318617179</v>
      </c>
      <c r="AT144" s="62">
        <v>3.9313000000000002</v>
      </c>
      <c r="AU144" s="62">
        <v>2.0296886753350836</v>
      </c>
      <c r="AV144" s="62">
        <v>9.3104123882757114E-2</v>
      </c>
      <c r="AW144" s="62">
        <v>1.0323801907666792</v>
      </c>
      <c r="AX144" s="62">
        <v>0.66176327150082837</v>
      </c>
      <c r="AY144" s="62">
        <v>0.88425311834499554</v>
      </c>
      <c r="AZ144" s="62">
        <v>1.6087101362472855</v>
      </c>
      <c r="BA144" s="62">
        <v>0.20000000000000004</v>
      </c>
      <c r="BB144" s="62" t="s">
        <v>281</v>
      </c>
      <c r="BC144" s="62">
        <v>1.2590457406428495</v>
      </c>
      <c r="BE144" s="81">
        <f t="shared" si="2"/>
        <v>0.73809779589518176</v>
      </c>
      <c r="BF144" s="62">
        <v>6.125</v>
      </c>
    </row>
    <row r="145" spans="1:58" x14ac:dyDescent="0.25">
      <c r="A145" s="54">
        <v>1977</v>
      </c>
      <c r="B145" s="62">
        <v>2.3726422673338963</v>
      </c>
      <c r="C145" s="62">
        <v>2.0117975213192776</v>
      </c>
      <c r="D145" s="62">
        <v>0.36572459739352142</v>
      </c>
      <c r="E145" s="62">
        <v>2.9131187181347946</v>
      </c>
      <c r="F145" s="62">
        <v>1.6328468221509198</v>
      </c>
      <c r="G145" s="62">
        <v>2.1194519853681295</v>
      </c>
      <c r="H145" s="62">
        <v>1.808962777543605</v>
      </c>
      <c r="I145" s="62">
        <v>1.4974715068678732</v>
      </c>
      <c r="J145" s="62">
        <v>2.9036571187315303</v>
      </c>
      <c r="K145" s="62">
        <v>2.699289516169896</v>
      </c>
      <c r="L145" s="62">
        <v>2.1577703718799617</v>
      </c>
      <c r="M145" s="62">
        <v>2.9009025358404359</v>
      </c>
      <c r="N145" s="62">
        <v>2.9709915516357981</v>
      </c>
      <c r="O145" s="62">
        <v>1.9960455455231298</v>
      </c>
      <c r="P145" s="62">
        <v>1.41583584271778</v>
      </c>
      <c r="Q145" s="62">
        <v>1.8869462365591394</v>
      </c>
      <c r="R145" s="62">
        <v>2.8849390562443631</v>
      </c>
      <c r="S145" s="62" t="s">
        <v>281</v>
      </c>
      <c r="T145" s="62" t="s">
        <v>281</v>
      </c>
      <c r="U145" s="62">
        <v>4.6308578134865588</v>
      </c>
      <c r="V145" s="62" t="s">
        <v>281</v>
      </c>
      <c r="W145" s="62">
        <v>2.1030422493131091</v>
      </c>
      <c r="X145" s="62">
        <v>3.3003233863035497</v>
      </c>
      <c r="Y145" s="62">
        <v>2.6691646273001952</v>
      </c>
      <c r="Z145" s="62">
        <v>5.0820750467534035</v>
      </c>
      <c r="AA145" s="62">
        <v>1.3413422811991593</v>
      </c>
      <c r="AB145" s="62">
        <v>2.028016003581687</v>
      </c>
      <c r="AC145" s="62">
        <v>3.3000000000000003</v>
      </c>
      <c r="AD145" s="62">
        <v>3.044035034943227</v>
      </c>
      <c r="AE145" s="62">
        <v>1.0001299459156434</v>
      </c>
      <c r="AF145" s="62">
        <v>0.98362491814761643</v>
      </c>
      <c r="AG145" s="62">
        <v>0.7536679431336919</v>
      </c>
      <c r="AH145" s="62">
        <v>0.747209528056756</v>
      </c>
      <c r="AI145" s="62">
        <v>0.31194797394707302</v>
      </c>
      <c r="AJ145" s="62">
        <v>0.39836683151417007</v>
      </c>
      <c r="AK145" s="62">
        <v>3.7332685177271195E-2</v>
      </c>
      <c r="AL145" s="62">
        <v>8.809160489966654E-2</v>
      </c>
      <c r="AM145" s="62">
        <v>1.0353656017983133</v>
      </c>
      <c r="AN145" s="62">
        <v>7.9957670372608272E-2</v>
      </c>
      <c r="AO145" s="62">
        <v>0.23152944922687016</v>
      </c>
      <c r="AP145" s="62">
        <v>0.15177138276309993</v>
      </c>
      <c r="AQ145" s="62">
        <v>0.84820472036348216</v>
      </c>
      <c r="AR145" s="62">
        <v>0.51466064533019173</v>
      </c>
      <c r="AS145" s="62">
        <v>0.45199999318617184</v>
      </c>
      <c r="AT145" s="62">
        <v>3.9728500000000002</v>
      </c>
      <c r="AU145" s="62">
        <v>2.1121400521820886</v>
      </c>
      <c r="AV145" s="62">
        <v>8.246915325075059E-2</v>
      </c>
      <c r="AW145" s="62">
        <v>1.1158174946798229</v>
      </c>
      <c r="AX145" s="62">
        <v>0.68099251185177645</v>
      </c>
      <c r="AY145" s="62">
        <v>0.8839885393660839</v>
      </c>
      <c r="AZ145" s="62">
        <v>2.3501468191411261</v>
      </c>
      <c r="BA145" s="62">
        <v>0.2</v>
      </c>
      <c r="BB145" s="62" t="s">
        <v>281</v>
      </c>
      <c r="BC145" s="62">
        <v>1.238251410637462</v>
      </c>
      <c r="BE145" s="81">
        <f t="shared" si="2"/>
        <v>0.75878464965914094</v>
      </c>
      <c r="BF145" s="62">
        <v>6.2</v>
      </c>
    </row>
    <row r="146" spans="1:58" x14ac:dyDescent="0.25">
      <c r="A146" s="54">
        <v>1978</v>
      </c>
      <c r="B146" s="62">
        <v>2.4626469509841078</v>
      </c>
      <c r="C146" s="62">
        <v>1.9074011693544572</v>
      </c>
      <c r="D146" s="62">
        <v>0.40437618773333023</v>
      </c>
      <c r="E146" s="62">
        <v>3.0208042079424349</v>
      </c>
      <c r="F146" s="62">
        <v>1.7228022129879448</v>
      </c>
      <c r="G146" s="62">
        <v>2.3960990335367649</v>
      </c>
      <c r="H146" s="62">
        <v>1.3474489688062015</v>
      </c>
      <c r="I146" s="62">
        <v>1.4000485585081075</v>
      </c>
      <c r="J146" s="62">
        <v>2.9794008855273364</v>
      </c>
      <c r="K146" s="62">
        <v>2.994788994425762</v>
      </c>
      <c r="L146" s="62">
        <v>2.2908150623791173</v>
      </c>
      <c r="M146" s="62">
        <v>3.0008933467471208</v>
      </c>
      <c r="N146" s="62">
        <v>2.9956880321170178</v>
      </c>
      <c r="O146" s="62">
        <v>2.0729486427687496</v>
      </c>
      <c r="P146" s="62">
        <v>1.7136583621783834</v>
      </c>
      <c r="Q146" s="62">
        <v>1.6042400857449088</v>
      </c>
      <c r="R146" s="62">
        <v>3.0643427415032392</v>
      </c>
      <c r="S146" s="62" t="s">
        <v>281</v>
      </c>
      <c r="T146" s="62" t="s">
        <v>281</v>
      </c>
      <c r="U146" s="62">
        <v>4.6137896301699506</v>
      </c>
      <c r="V146" s="62" t="s">
        <v>281</v>
      </c>
      <c r="W146" s="62">
        <v>2.1967628605418841</v>
      </c>
      <c r="X146" s="62">
        <v>3.3020447912640116</v>
      </c>
      <c r="Y146" s="62">
        <v>2.6992735147061153</v>
      </c>
      <c r="Z146" s="62">
        <v>4.9785175879396979</v>
      </c>
      <c r="AA146" s="62">
        <v>1.0855405722069384</v>
      </c>
      <c r="AB146" s="62">
        <v>2.0254034709043949</v>
      </c>
      <c r="AC146" s="62">
        <v>3.33</v>
      </c>
      <c r="AD146" s="62">
        <v>3.0949317603129001</v>
      </c>
      <c r="AE146" s="62">
        <v>0.90489726092430978</v>
      </c>
      <c r="AF146" s="62">
        <v>0.99725981858414636</v>
      </c>
      <c r="AG146" s="62">
        <v>0.8976674898314535</v>
      </c>
      <c r="AH146" s="62">
        <v>0.59485868309923906</v>
      </c>
      <c r="AI146" s="62">
        <v>0.32019329826110843</v>
      </c>
      <c r="AJ146" s="62">
        <v>0.39831364039873435</v>
      </c>
      <c r="AK146" s="62">
        <v>3.7415584528965574E-2</v>
      </c>
      <c r="AL146" s="62">
        <v>7.2285436373197912E-2</v>
      </c>
      <c r="AM146" s="62">
        <v>1.0249745631764409</v>
      </c>
      <c r="AN146" s="62">
        <v>2.3003722265914923E-2</v>
      </c>
      <c r="AO146" s="62">
        <v>0.24415202879500811</v>
      </c>
      <c r="AP146" s="62">
        <v>0.14225328004698631</v>
      </c>
      <c r="AQ146" s="62">
        <v>0.86657645319155863</v>
      </c>
      <c r="AR146" s="62">
        <v>0.51508302088912694</v>
      </c>
      <c r="AS146" s="62">
        <v>0.45199999318617179</v>
      </c>
      <c r="AT146" s="62">
        <v>3.9650499999999997</v>
      </c>
      <c r="AU146" s="62">
        <v>2.3101202483070216</v>
      </c>
      <c r="AV146" s="62">
        <v>0.10149741894505022</v>
      </c>
      <c r="AW146" s="62">
        <v>1.1549497775378248</v>
      </c>
      <c r="AX146" s="62">
        <v>0.67282994287235354</v>
      </c>
      <c r="AY146" s="62">
        <v>0.88366296079578721</v>
      </c>
      <c r="AZ146" s="62">
        <v>2.4913358258935991</v>
      </c>
      <c r="BA146" s="62">
        <v>0.2</v>
      </c>
      <c r="BB146" s="62" t="s">
        <v>281</v>
      </c>
      <c r="BC146" s="62">
        <v>1.2436096388007192</v>
      </c>
      <c r="BE146" s="81">
        <f t="shared" si="2"/>
        <v>0.76425790636665902</v>
      </c>
      <c r="BF146" s="62">
        <v>5.05</v>
      </c>
    </row>
    <row r="147" spans="1:58" x14ac:dyDescent="0.25">
      <c r="A147" s="54">
        <v>1979</v>
      </c>
      <c r="B147" s="62">
        <v>2.5370933292435365</v>
      </c>
      <c r="C147" s="62">
        <v>2.0117030509185025</v>
      </c>
      <c r="D147" s="62">
        <v>0.36216197937296296</v>
      </c>
      <c r="E147" s="62">
        <v>3.1239259312026095</v>
      </c>
      <c r="F147" s="62">
        <v>1.3410861821788593</v>
      </c>
      <c r="G147" s="62">
        <v>2.2883371002529356</v>
      </c>
      <c r="H147" s="62">
        <v>1.4331649441732375</v>
      </c>
      <c r="I147" s="62">
        <v>1.3733585246195585</v>
      </c>
      <c r="J147" s="62">
        <v>3.3488281657610779</v>
      </c>
      <c r="K147" s="62">
        <v>2.6472613062949715</v>
      </c>
      <c r="L147" s="62">
        <v>2.2502437141030431</v>
      </c>
      <c r="M147" s="62">
        <v>3.3952959004085415</v>
      </c>
      <c r="N147" s="62">
        <v>3.0292799854174266</v>
      </c>
      <c r="O147" s="62">
        <v>2.0327861607356636</v>
      </c>
      <c r="P147" s="62">
        <v>1.8826314273533076</v>
      </c>
      <c r="Q147" s="62">
        <v>1.8216923076923079</v>
      </c>
      <c r="R147" s="62">
        <v>3.1202268461858766</v>
      </c>
      <c r="S147" s="62" t="s">
        <v>281</v>
      </c>
      <c r="T147" s="62" t="s">
        <v>281</v>
      </c>
      <c r="U147" s="62">
        <v>4.1555994138900347</v>
      </c>
      <c r="V147" s="62" t="s">
        <v>281</v>
      </c>
      <c r="W147" s="62">
        <v>2.2939478824649191</v>
      </c>
      <c r="X147" s="62">
        <v>3.306107618744123</v>
      </c>
      <c r="Y147" s="62">
        <v>2.749071275431819</v>
      </c>
      <c r="Z147" s="62">
        <v>4.8729135293651415</v>
      </c>
      <c r="AA147" s="62">
        <v>1.0260003587844841</v>
      </c>
      <c r="AB147" s="62">
        <v>2.1380243301366657</v>
      </c>
      <c r="AC147" s="62">
        <v>3.2100000000000004</v>
      </c>
      <c r="AD147" s="62">
        <v>3.0832028032307446</v>
      </c>
      <c r="AE147" s="62">
        <v>1.7051121402458338</v>
      </c>
      <c r="AF147" s="62">
        <v>0.99835482056007285</v>
      </c>
      <c r="AG147" s="62">
        <v>0.93862873816710402</v>
      </c>
      <c r="AH147" s="62">
        <v>0.620341387513894</v>
      </c>
      <c r="AI147" s="62">
        <v>0.29912794140650228</v>
      </c>
      <c r="AJ147" s="62">
        <v>0.52664284259837901</v>
      </c>
      <c r="AK147" s="62">
        <v>1.0717585496665091E-2</v>
      </c>
      <c r="AL147" s="62">
        <v>3.9298862184469471E-2</v>
      </c>
      <c r="AM147" s="62">
        <v>1.1958340079729712</v>
      </c>
      <c r="AN147" s="62">
        <v>4.6319283311926585E-2</v>
      </c>
      <c r="AO147" s="62">
        <v>0.20909747193989608</v>
      </c>
      <c r="AP147" s="62">
        <v>0.14175184501554389</v>
      </c>
      <c r="AQ147" s="62">
        <v>0.94532607810042824</v>
      </c>
      <c r="AR147" s="62">
        <v>0.51492991459926563</v>
      </c>
      <c r="AS147" s="62">
        <v>0.45199999318617179</v>
      </c>
      <c r="AT147" s="62">
        <v>4.0917000000000003</v>
      </c>
      <c r="AU147" s="62">
        <v>2.3671944839649846</v>
      </c>
      <c r="AV147" s="62">
        <v>0.11483602384491078</v>
      </c>
      <c r="AW147" s="62">
        <v>1.2001577048458523</v>
      </c>
      <c r="AX147" s="62">
        <v>0.62653835516037815</v>
      </c>
      <c r="AY147" s="62">
        <v>0.88327372764786805</v>
      </c>
      <c r="AZ147" s="62">
        <v>2.6980387545890303</v>
      </c>
      <c r="BA147" s="62">
        <v>0.2</v>
      </c>
      <c r="BB147" s="62" t="s">
        <v>281</v>
      </c>
      <c r="BC147" s="62">
        <v>1.2779031529392317</v>
      </c>
      <c r="BE147" s="81">
        <f t="shared" si="2"/>
        <v>0.74632480555020519</v>
      </c>
      <c r="BF147" s="62">
        <v>5.85</v>
      </c>
    </row>
    <row r="148" spans="1:58" x14ac:dyDescent="0.25">
      <c r="A148" s="54">
        <v>1980</v>
      </c>
      <c r="B148" s="62">
        <v>2.3135917853854564</v>
      </c>
      <c r="C148" s="62">
        <v>1.906244560935562</v>
      </c>
      <c r="D148" s="62">
        <v>0.31942265880181042</v>
      </c>
      <c r="E148" s="62">
        <v>3.2298207613356653</v>
      </c>
      <c r="F148" s="62">
        <v>1.5894658988644472</v>
      </c>
      <c r="G148" s="62">
        <v>2.382649428078973</v>
      </c>
      <c r="H148" s="62">
        <v>1.4806306569713483</v>
      </c>
      <c r="I148" s="62">
        <v>1.3866642884312725</v>
      </c>
      <c r="J148" s="62">
        <v>3.0437452611503142</v>
      </c>
      <c r="K148" s="62">
        <v>3.8701283102747381</v>
      </c>
      <c r="L148" s="62">
        <v>2.0460580960269632</v>
      </c>
      <c r="M148" s="62">
        <v>2.7043794964277459</v>
      </c>
      <c r="N148" s="62">
        <v>2.7418863217828604</v>
      </c>
      <c r="O148" s="62">
        <v>2.0319297265946741</v>
      </c>
      <c r="P148" s="62">
        <v>1.7691288528645612</v>
      </c>
      <c r="Q148" s="62">
        <v>1.9217074728550136</v>
      </c>
      <c r="R148" s="62">
        <v>3.1539325861074179</v>
      </c>
      <c r="S148" s="62" t="s">
        <v>281</v>
      </c>
      <c r="T148" s="62" t="s">
        <v>281</v>
      </c>
      <c r="U148" s="62">
        <v>4.6961818221024174</v>
      </c>
      <c r="V148" s="62" t="s">
        <v>281</v>
      </c>
      <c r="W148" s="62">
        <v>2.2986145491965404</v>
      </c>
      <c r="X148" s="62">
        <v>3.302278753023745</v>
      </c>
      <c r="Y148" s="62">
        <v>2.7945038460090639</v>
      </c>
      <c r="Z148" s="62">
        <v>5.2305793169706059</v>
      </c>
      <c r="AA148" s="62">
        <v>1.1211356318459964</v>
      </c>
      <c r="AB148" s="62">
        <v>1.9659343816248465</v>
      </c>
      <c r="AC148" s="62">
        <v>3.3400000000000003</v>
      </c>
      <c r="AD148" s="62">
        <v>3.0454549305075811</v>
      </c>
      <c r="AE148" s="62">
        <v>2.0065944870130243</v>
      </c>
      <c r="AF148" s="62">
        <v>1.0047844345732999</v>
      </c>
      <c r="AG148" s="62">
        <v>0.88720011856504266</v>
      </c>
      <c r="AH148" s="62">
        <v>0.6622986027861083</v>
      </c>
      <c r="AI148" s="62">
        <v>2.0970432560811445</v>
      </c>
      <c r="AJ148" s="62">
        <v>0.65436232788932325</v>
      </c>
      <c r="AK148" s="62">
        <v>1.0745596055957572E-2</v>
      </c>
      <c r="AL148" s="62">
        <v>3.3989550168190337E-2</v>
      </c>
      <c r="AM148" s="62">
        <v>1.2333328006124948</v>
      </c>
      <c r="AN148" s="62">
        <v>3.4964778729961468E-2</v>
      </c>
      <c r="AO148" s="62">
        <v>0.40160260047706697</v>
      </c>
      <c r="AP148" s="62">
        <v>0.15077141440215291</v>
      </c>
      <c r="AQ148" s="62">
        <v>0.96309956330542634</v>
      </c>
      <c r="AR148" s="62">
        <v>0.51516857261361615</v>
      </c>
      <c r="AS148" s="62">
        <v>0.48399996888842356</v>
      </c>
      <c r="AT148" s="62">
        <v>4.0912500000000005</v>
      </c>
      <c r="AU148" s="62">
        <v>2.5119031102289644</v>
      </c>
      <c r="AV148" s="62">
        <v>0.12201061477305591</v>
      </c>
      <c r="AW148" s="62">
        <v>1.2458585195094554</v>
      </c>
      <c r="AX148" s="62">
        <v>0.82428339912960069</v>
      </c>
      <c r="AY148" s="62">
        <v>0.88296379581740514</v>
      </c>
      <c r="AZ148" s="62">
        <v>3.2159478135899673</v>
      </c>
      <c r="BA148" s="62">
        <v>0.2</v>
      </c>
      <c r="BB148" s="62" t="s">
        <v>281</v>
      </c>
      <c r="BC148" s="62">
        <v>1.2943609155568083</v>
      </c>
      <c r="BE148" s="81">
        <f t="shared" si="2"/>
        <v>0.72906482392847727</v>
      </c>
      <c r="BF148" s="62">
        <v>6.15</v>
      </c>
    </row>
    <row r="149" spans="1:58" x14ac:dyDescent="0.25">
      <c r="A149" s="54">
        <v>1981</v>
      </c>
      <c r="B149" s="62">
        <v>2.1205077862654824</v>
      </c>
      <c r="C149" s="62">
        <v>1.4077144534709667</v>
      </c>
      <c r="D149" s="62">
        <v>0.31385027583306957</v>
      </c>
      <c r="E149" s="62">
        <v>3.2250542849362791</v>
      </c>
      <c r="F149" s="62">
        <v>1.6003600286526531</v>
      </c>
      <c r="G149" s="62">
        <v>2.1447943539705223</v>
      </c>
      <c r="H149" s="62">
        <v>1.6009235138025686</v>
      </c>
      <c r="I149" s="62">
        <v>1.3650924045683941</v>
      </c>
      <c r="J149" s="62">
        <v>2.7924920598849838</v>
      </c>
      <c r="K149" s="62">
        <v>2.8329308959647075</v>
      </c>
      <c r="L149" s="62">
        <v>1.8973665536235864</v>
      </c>
      <c r="M149" s="62">
        <v>2.5167875542229083</v>
      </c>
      <c r="N149" s="62">
        <v>2.4543145480485733</v>
      </c>
      <c r="O149" s="62">
        <v>2.0933000242724633</v>
      </c>
      <c r="P149" s="62">
        <v>1.6764428656993948</v>
      </c>
      <c r="Q149" s="62">
        <v>1.6740169671261933</v>
      </c>
      <c r="R149" s="62">
        <v>3.1707630629906163</v>
      </c>
      <c r="S149" s="62" t="s">
        <v>281</v>
      </c>
      <c r="T149" s="62" t="s">
        <v>281</v>
      </c>
      <c r="U149" s="62">
        <v>4.9807412530103878</v>
      </c>
      <c r="V149" s="62" t="s">
        <v>281</v>
      </c>
      <c r="W149" s="62">
        <v>1.9891724336427077</v>
      </c>
      <c r="X149" s="62">
        <v>3.3031703485253332</v>
      </c>
      <c r="Y149" s="62">
        <v>2.5998965995757537</v>
      </c>
      <c r="Z149" s="62">
        <v>4.0640029831630899</v>
      </c>
      <c r="AA149" s="62">
        <v>1.1892040747162427</v>
      </c>
      <c r="AB149" s="62">
        <v>1.8445833145074271</v>
      </c>
      <c r="AC149" s="62">
        <v>3.25</v>
      </c>
      <c r="AD149" s="62">
        <v>2.9958967389936069</v>
      </c>
      <c r="AE149" s="62">
        <v>1.3042597372713507</v>
      </c>
      <c r="AF149" s="62">
        <v>0.9778608542859607</v>
      </c>
      <c r="AG149" s="62">
        <v>0.89486774821676518</v>
      </c>
      <c r="AH149" s="62">
        <v>0.76798823566902563</v>
      </c>
      <c r="AI149" s="62">
        <v>1.8942621725934534</v>
      </c>
      <c r="AJ149" s="62">
        <v>0.65294222135010604</v>
      </c>
      <c r="AK149" s="62">
        <v>1.0763294433265458E-2</v>
      </c>
      <c r="AL149" s="62">
        <v>2.8505279449750905E-2</v>
      </c>
      <c r="AM149" s="62">
        <v>1.3540684150531461</v>
      </c>
      <c r="AN149" s="62">
        <v>1.7623536961279749E-2</v>
      </c>
      <c r="AO149" s="62">
        <v>0.49941738666246988</v>
      </c>
      <c r="AP149" s="62">
        <v>0.14545418512054978</v>
      </c>
      <c r="AQ149" s="62">
        <v>0.98608155466408287</v>
      </c>
      <c r="AR149" s="62">
        <v>0.51543388509472543</v>
      </c>
      <c r="AS149" s="62">
        <v>0.48399996888842356</v>
      </c>
      <c r="AT149" s="62">
        <v>4.125</v>
      </c>
      <c r="AU149" s="62">
        <v>2.7243115423304936</v>
      </c>
      <c r="AV149" s="62">
        <v>0.14129100916333906</v>
      </c>
      <c r="AW149" s="62">
        <v>1.3309159373450701</v>
      </c>
      <c r="AX149" s="62">
        <v>0.76826569829635294</v>
      </c>
      <c r="AY149" s="62">
        <v>0.88277283527656536</v>
      </c>
      <c r="AZ149" s="62">
        <v>3.2548827816698358</v>
      </c>
      <c r="BA149" s="62">
        <v>0.2</v>
      </c>
      <c r="BB149" s="62" t="s">
        <v>281</v>
      </c>
      <c r="BC149" s="62">
        <v>1.2508750592725701</v>
      </c>
      <c r="BE149" s="81">
        <f t="shared" si="2"/>
        <v>0.71914021467426736</v>
      </c>
      <c r="BF149" s="62">
        <v>5.15</v>
      </c>
    </row>
    <row r="150" spans="1:58" x14ac:dyDescent="0.25">
      <c r="A150" s="54">
        <v>1982</v>
      </c>
      <c r="B150" s="62">
        <v>2.2204296817174636</v>
      </c>
      <c r="C150" s="62">
        <v>1.4094465869837729</v>
      </c>
      <c r="D150" s="62">
        <v>0.31553940264620867</v>
      </c>
      <c r="E150" s="62">
        <v>3.013232307202899</v>
      </c>
      <c r="F150" s="62">
        <v>1.5302224534939384</v>
      </c>
      <c r="G150" s="62">
        <v>2.0567783621262365</v>
      </c>
      <c r="H150" s="62">
        <v>1.6429612653992633</v>
      </c>
      <c r="I150" s="62">
        <v>1.4010504782812747</v>
      </c>
      <c r="J150" s="62">
        <v>2.5412941329054868</v>
      </c>
      <c r="K150" s="62">
        <v>3.1388859849046944</v>
      </c>
      <c r="L150" s="62">
        <v>1.6537214016970692</v>
      </c>
      <c r="M150" s="62">
        <v>2.5693389395800832</v>
      </c>
      <c r="N150" s="62">
        <v>2.4393427497631399</v>
      </c>
      <c r="O150" s="62">
        <v>2.1951739789941263</v>
      </c>
      <c r="P150" s="62">
        <v>1.5816549037296341</v>
      </c>
      <c r="Q150" s="62">
        <v>1.3444688489968319</v>
      </c>
      <c r="R150" s="62">
        <v>3.0416329761875254</v>
      </c>
      <c r="S150" s="62" t="s">
        <v>281</v>
      </c>
      <c r="T150" s="62" t="s">
        <v>281</v>
      </c>
      <c r="U150" s="62">
        <v>4.7806583904156721</v>
      </c>
      <c r="V150" s="62" t="s">
        <v>281</v>
      </c>
      <c r="W150" s="62">
        <v>1.9896874373151086</v>
      </c>
      <c r="X150" s="62">
        <v>3.3037097337162855</v>
      </c>
      <c r="Y150" s="62">
        <v>2.1969006766107837</v>
      </c>
      <c r="Z150" s="62">
        <v>4.0033423436516005</v>
      </c>
      <c r="AA150" s="62">
        <v>1.201998346227098</v>
      </c>
      <c r="AB150" s="62">
        <v>2.0428056389760725</v>
      </c>
      <c r="AC150" s="62">
        <v>3.0600000000000005</v>
      </c>
      <c r="AD150" s="62">
        <v>2.8891387865626883</v>
      </c>
      <c r="AE150" s="62">
        <v>0.90026235782872122</v>
      </c>
      <c r="AF150" s="62">
        <v>1.0376603521257706</v>
      </c>
      <c r="AG150" s="62">
        <v>1.7578845073551304</v>
      </c>
      <c r="AH150" s="62">
        <v>0.71264479521453317</v>
      </c>
      <c r="AI150" s="62">
        <v>1.6463604850046423</v>
      </c>
      <c r="AJ150" s="62">
        <v>0.65170136810559309</v>
      </c>
      <c r="AK150" s="62">
        <v>1.0791309613218036E-2</v>
      </c>
      <c r="AL150" s="62">
        <v>2.2942507650571899E-2</v>
      </c>
      <c r="AM150" s="62">
        <v>1.1934610057506392</v>
      </c>
      <c r="AN150" s="62">
        <v>2.370182885013539E-2</v>
      </c>
      <c r="AO150" s="62">
        <v>0.39881747965234954</v>
      </c>
      <c r="AP150" s="62">
        <v>0.16529702693232504</v>
      </c>
      <c r="AQ150" s="62">
        <v>1.0147438569761897</v>
      </c>
      <c r="AR150" s="62">
        <v>0.5158039699876531</v>
      </c>
      <c r="AS150" s="62">
        <v>0.48399996888842356</v>
      </c>
      <c r="AT150" s="62">
        <v>4.2178500000000003</v>
      </c>
      <c r="AU150" s="62">
        <v>2.7458438805881067</v>
      </c>
      <c r="AV150" s="62">
        <v>9.8659173786930801E-2</v>
      </c>
      <c r="AW150" s="62">
        <v>1.4114822956624635</v>
      </c>
      <c r="AX150" s="62">
        <v>0.72232287004055551</v>
      </c>
      <c r="AY150" s="62">
        <v>0.88261209848361344</v>
      </c>
      <c r="AZ150" s="62">
        <v>3.1594981339615154</v>
      </c>
      <c r="BA150" s="62">
        <v>0.2</v>
      </c>
      <c r="BB150" s="62" t="s">
        <v>281</v>
      </c>
      <c r="BC150" s="62">
        <v>1.2349812502584743</v>
      </c>
      <c r="BE150" s="81">
        <f t="shared" si="2"/>
        <v>0.71821989615294091</v>
      </c>
      <c r="BF150" s="62">
        <v>3.9250000000000003</v>
      </c>
    </row>
    <row r="151" spans="1:58" x14ac:dyDescent="0.25">
      <c r="A151" s="54">
        <v>1983</v>
      </c>
      <c r="B151" s="62">
        <v>2.1773647444137216</v>
      </c>
      <c r="C151" s="62">
        <v>1.308899461314796</v>
      </c>
      <c r="D151" s="62">
        <v>0.31715965479738184</v>
      </c>
      <c r="E151" s="62">
        <v>3.0042084716076154</v>
      </c>
      <c r="F151" s="62">
        <v>1.5394468305397417</v>
      </c>
      <c r="G151" s="62">
        <v>2.1792545036616788</v>
      </c>
      <c r="H151" s="62">
        <v>1.5485527350640735</v>
      </c>
      <c r="I151" s="62">
        <v>1.325174256304505</v>
      </c>
      <c r="J151" s="62">
        <v>2.4529863303136237</v>
      </c>
      <c r="K151" s="62">
        <v>2.8417400999430016</v>
      </c>
      <c r="L151" s="62">
        <v>1.3949859842969698</v>
      </c>
      <c r="M151" s="62">
        <v>2.6293992187143878</v>
      </c>
      <c r="N151" s="62">
        <v>2.2447957746851022</v>
      </c>
      <c r="O151" s="62">
        <v>2.1910694281810392</v>
      </c>
      <c r="P151" s="62">
        <v>1.6292317441635544</v>
      </c>
      <c r="Q151" s="62">
        <v>1.4240012615643396</v>
      </c>
      <c r="R151" s="62">
        <v>3.0308171545228677</v>
      </c>
      <c r="S151" s="62" t="s">
        <v>281</v>
      </c>
      <c r="T151" s="62" t="s">
        <v>281</v>
      </c>
      <c r="U151" s="62">
        <v>4.788288177502583</v>
      </c>
      <c r="V151" s="62" t="s">
        <v>281</v>
      </c>
      <c r="W151" s="62">
        <v>1.9891757462908537</v>
      </c>
      <c r="X151" s="62">
        <v>3.3068210659844457</v>
      </c>
      <c r="Y151" s="62">
        <v>2.2942108715382341</v>
      </c>
      <c r="Z151" s="62">
        <v>3.8497609154205126</v>
      </c>
      <c r="AA151" s="62">
        <v>1.1449617293198038</v>
      </c>
      <c r="AB151" s="62">
        <v>1.6603137358799884</v>
      </c>
      <c r="AC151" s="62">
        <v>2.8300000000000005</v>
      </c>
      <c r="AD151" s="62">
        <v>2.8342853221819237</v>
      </c>
      <c r="AE151" s="62">
        <v>1.0037920332616086</v>
      </c>
      <c r="AF151" s="62">
        <v>1.0728629878117841</v>
      </c>
      <c r="AG151" s="62">
        <v>1.7728223513137433</v>
      </c>
      <c r="AH151" s="62">
        <v>0.88052301111279474</v>
      </c>
      <c r="AI151" s="62">
        <v>1.2220533412074346</v>
      </c>
      <c r="AJ151" s="62">
        <v>0.6041745922779882</v>
      </c>
      <c r="AK151" s="62">
        <v>5.4138586211002976E-3</v>
      </c>
      <c r="AL151" s="62">
        <v>2.3076075858194402E-2</v>
      </c>
      <c r="AM151" s="62">
        <v>1.1325477482220343</v>
      </c>
      <c r="AN151" s="62">
        <v>7.1734421872362161E-2</v>
      </c>
      <c r="AO151" s="62">
        <v>0.39465990121685002</v>
      </c>
      <c r="AP151" s="62">
        <v>0.1547937718325256</v>
      </c>
      <c r="AQ151" s="62">
        <v>1.0261334052583437</v>
      </c>
      <c r="AR151" s="62">
        <v>0.51616433743054391</v>
      </c>
      <c r="AS151" s="62">
        <v>0.48399996888842356</v>
      </c>
      <c r="AT151" s="62">
        <v>4.3525000000000009</v>
      </c>
      <c r="AU151" s="62">
        <v>2.9764477121405952</v>
      </c>
      <c r="AV151" s="62">
        <v>9.8751950830496399E-2</v>
      </c>
      <c r="AW151" s="62">
        <v>1.6774252135898766</v>
      </c>
      <c r="AX151" s="62">
        <v>0.77840179836105117</v>
      </c>
      <c r="AY151" s="62">
        <v>0.8826038484215043</v>
      </c>
      <c r="AZ151" s="62">
        <v>3.688383537878265</v>
      </c>
      <c r="BA151" s="62">
        <v>0.2</v>
      </c>
      <c r="BB151" s="62" t="s">
        <v>281</v>
      </c>
      <c r="BC151" s="62">
        <v>1.2353727968600003</v>
      </c>
      <c r="BE151" s="81">
        <f t="shared" si="2"/>
        <v>0.72479515880009249</v>
      </c>
      <c r="BF151" s="62">
        <v>4.0749999999999993</v>
      </c>
    </row>
    <row r="152" spans="1:58" x14ac:dyDescent="0.25">
      <c r="A152" s="54">
        <v>1984</v>
      </c>
      <c r="B152" s="62">
        <v>2.0326415355036032</v>
      </c>
      <c r="C152" s="62">
        <v>1.3117110816151154</v>
      </c>
      <c r="D152" s="62">
        <v>0.31132027803156553</v>
      </c>
      <c r="E152" s="62">
        <v>2.7981734703719825</v>
      </c>
      <c r="F152" s="62">
        <v>1.5479303663432846</v>
      </c>
      <c r="G152" s="62">
        <v>1.9305867825418637</v>
      </c>
      <c r="H152" s="62">
        <v>1.4931173958635531</v>
      </c>
      <c r="I152" s="62">
        <v>1.4409545087311053</v>
      </c>
      <c r="J152" s="62">
        <v>2.3264590744367148</v>
      </c>
      <c r="K152" s="62">
        <v>2.6436076256305916</v>
      </c>
      <c r="L152" s="62">
        <v>1.4941039485988357</v>
      </c>
      <c r="M152" s="62">
        <v>2.3604774799004713</v>
      </c>
      <c r="N152" s="62">
        <v>2.0809258601970932</v>
      </c>
      <c r="O152" s="62">
        <v>2.0954481408605461</v>
      </c>
      <c r="P152" s="62">
        <v>1.6196687418731364</v>
      </c>
      <c r="Q152" s="62">
        <v>1.4252867308497279</v>
      </c>
      <c r="R152" s="62">
        <v>3.161280899764789</v>
      </c>
      <c r="S152" s="62" t="s">
        <v>281</v>
      </c>
      <c r="T152" s="62" t="s">
        <v>281</v>
      </c>
      <c r="U152" s="62">
        <v>5.0928576306330706</v>
      </c>
      <c r="V152" s="62" t="s">
        <v>281</v>
      </c>
      <c r="W152" s="62">
        <v>1.9881088849481536</v>
      </c>
      <c r="X152" s="62">
        <v>3.7062515793010751</v>
      </c>
      <c r="Y152" s="62">
        <v>2.3922523757197616</v>
      </c>
      <c r="Z152" s="62">
        <v>3.9054779017439665</v>
      </c>
      <c r="AA152" s="62">
        <v>1.2249759074632549</v>
      </c>
      <c r="AB152" s="62">
        <v>1.722600412324341</v>
      </c>
      <c r="AC152" s="62">
        <v>2.7</v>
      </c>
      <c r="AD152" s="62">
        <v>2.785491682502621</v>
      </c>
      <c r="AE152" s="62">
        <v>1.0034695589274749</v>
      </c>
      <c r="AF152" s="62">
        <v>1.1773544411922574</v>
      </c>
      <c r="AG152" s="62">
        <v>1.786373532083922</v>
      </c>
      <c r="AH152" s="62">
        <v>0.88263362775106224</v>
      </c>
      <c r="AI152" s="62">
        <v>1.4049778523902579</v>
      </c>
      <c r="AJ152" s="62">
        <v>0.60336180874514767</v>
      </c>
      <c r="AK152" s="62">
        <v>5.4363751439501975E-3</v>
      </c>
      <c r="AL152" s="62">
        <v>1.1606646644805435E-2</v>
      </c>
      <c r="AM152" s="62">
        <v>1.1608376413664578</v>
      </c>
      <c r="AN152" s="62">
        <v>6.0287827778645255E-2</v>
      </c>
      <c r="AO152" s="62">
        <v>0.29918089526878977</v>
      </c>
      <c r="AP152" s="62">
        <v>0.15032866425623348</v>
      </c>
      <c r="AQ152" s="62">
        <v>1.0577464856653727</v>
      </c>
      <c r="AR152" s="62">
        <v>0.51659904777783949</v>
      </c>
      <c r="AS152" s="62">
        <v>0.48399996888842356</v>
      </c>
      <c r="AT152" s="62">
        <v>4.4711500000000006</v>
      </c>
      <c r="AU152" s="62">
        <v>3.2343347942659615</v>
      </c>
      <c r="AV152" s="62">
        <v>9.8711311258471629E-2</v>
      </c>
      <c r="AW152" s="62">
        <v>1.6385700085102353</v>
      </c>
      <c r="AX152" s="62">
        <v>0.75973683981864626</v>
      </c>
      <c r="AY152" s="62">
        <v>0.88258589702928436</v>
      </c>
      <c r="AZ152" s="62">
        <v>3.7251482200387369</v>
      </c>
      <c r="BA152" s="62">
        <v>0.2</v>
      </c>
      <c r="BB152" s="62" t="s">
        <v>281</v>
      </c>
      <c r="BC152" s="62">
        <v>1.256879446925893</v>
      </c>
      <c r="BE152" s="81">
        <f t="shared" si="2"/>
        <v>0.73715640231521373</v>
      </c>
      <c r="BF152" s="62">
        <v>4.0500000000000007</v>
      </c>
    </row>
    <row r="153" spans="1:58" x14ac:dyDescent="0.25">
      <c r="A153" s="54">
        <v>1985</v>
      </c>
      <c r="B153" s="62">
        <v>2.1340649769411923</v>
      </c>
      <c r="C153" s="62">
        <v>1.3135486808471792</v>
      </c>
      <c r="D153" s="62">
        <v>0.41263784299226486</v>
      </c>
      <c r="E153" s="62">
        <v>2.7885775734342122</v>
      </c>
      <c r="F153" s="62">
        <v>1.4737812995279003</v>
      </c>
      <c r="G153" s="62">
        <v>2.135928986034636</v>
      </c>
      <c r="H153" s="62">
        <v>1.6074903625918373</v>
      </c>
      <c r="I153" s="62">
        <v>1.4022847082107102</v>
      </c>
      <c r="J153" s="62">
        <v>2.3699790572410531</v>
      </c>
      <c r="K153" s="62">
        <v>2.75023771095813</v>
      </c>
      <c r="L153" s="62">
        <v>1.7934068324333434</v>
      </c>
      <c r="M153" s="62">
        <v>2.2307967582831769</v>
      </c>
      <c r="N153" s="62">
        <v>2.0459789907905988</v>
      </c>
      <c r="O153" s="62">
        <v>2.1949104153241796</v>
      </c>
      <c r="P153" s="62">
        <v>1.7220715119025731</v>
      </c>
      <c r="Q153" s="62">
        <v>1.54344375</v>
      </c>
      <c r="R153" s="62">
        <v>3.1982407991976238</v>
      </c>
      <c r="S153" s="62" t="s">
        <v>281</v>
      </c>
      <c r="T153" s="62" t="s">
        <v>281</v>
      </c>
      <c r="U153" s="62">
        <v>5.4927308756523114</v>
      </c>
      <c r="V153" s="62" t="s">
        <v>281</v>
      </c>
      <c r="W153" s="62">
        <v>1.9828730082627248</v>
      </c>
      <c r="X153" s="62">
        <v>3.1069683219643536</v>
      </c>
      <c r="Y153" s="62">
        <v>2.391511928981132</v>
      </c>
      <c r="Z153" s="62">
        <v>4.2603040348335321</v>
      </c>
      <c r="AA153" s="62">
        <v>1.299353152290194</v>
      </c>
      <c r="AB153" s="62">
        <v>1.7033050812192188</v>
      </c>
      <c r="AC153" s="62">
        <v>2.62</v>
      </c>
      <c r="AD153" s="62">
        <v>2.6726918890636453</v>
      </c>
      <c r="AE153" s="62">
        <v>1.0025945018985789</v>
      </c>
      <c r="AF153" s="62">
        <v>1.2139902932865212</v>
      </c>
      <c r="AG153" s="62">
        <v>1.7978884924205787</v>
      </c>
      <c r="AH153" s="62">
        <v>0.8808036639409752</v>
      </c>
      <c r="AI153" s="62">
        <v>1.5002998930577867</v>
      </c>
      <c r="AJ153" s="62">
        <v>0.60268418046830385</v>
      </c>
      <c r="AK153" s="62">
        <v>5.4637092378467568E-3</v>
      </c>
      <c r="AL153" s="62">
        <v>2.3362013314402071E-2</v>
      </c>
      <c r="AM153" s="62">
        <v>1.0356177011481638</v>
      </c>
      <c r="AN153" s="62">
        <v>6.076999108288763E-2</v>
      </c>
      <c r="AO153" s="62">
        <v>0.2949880657192811</v>
      </c>
      <c r="AP153" s="62">
        <v>0.13477552265078599</v>
      </c>
      <c r="AQ153" s="62">
        <v>1.0767420840310549</v>
      </c>
      <c r="AR153" s="62">
        <v>0.51700817418716327</v>
      </c>
      <c r="AS153" s="62">
        <v>0.5</v>
      </c>
      <c r="AT153" s="62">
        <v>4.4125000000000005</v>
      </c>
      <c r="AU153" s="62">
        <v>3.3442068555890248</v>
      </c>
      <c r="AV153" s="62">
        <v>9.8662424180143288E-2</v>
      </c>
      <c r="AW153" s="62">
        <v>1.6453119526152615</v>
      </c>
      <c r="AX153" s="62">
        <v>0.48450057113659506</v>
      </c>
      <c r="AY153" s="62">
        <v>0.88266973052015896</v>
      </c>
      <c r="AZ153" s="62">
        <v>1.5121609836217533</v>
      </c>
      <c r="BA153" s="62">
        <v>0.2</v>
      </c>
      <c r="BB153" s="62" t="s">
        <v>281</v>
      </c>
      <c r="BC153" s="62">
        <v>1.2015558146076524</v>
      </c>
      <c r="BE153" s="81">
        <f t="shared" si="2"/>
        <v>0.7417589416843724</v>
      </c>
      <c r="BF153" s="62">
        <v>4.4249999999999998</v>
      </c>
    </row>
    <row r="154" spans="1:58" x14ac:dyDescent="0.25">
      <c r="A154" s="54">
        <v>1986</v>
      </c>
      <c r="B154" s="62">
        <v>2.1453390010632716</v>
      </c>
      <c r="C154" s="62">
        <v>1.2080276210447167</v>
      </c>
      <c r="D154" s="62">
        <v>0.50771160687568573</v>
      </c>
      <c r="E154" s="62">
        <v>2.8833729167074171</v>
      </c>
      <c r="F154" s="62">
        <v>1.4788245612767206</v>
      </c>
      <c r="G154" s="62">
        <v>1.9981945101364815</v>
      </c>
      <c r="H154" s="62">
        <v>1.583137458159513</v>
      </c>
      <c r="I154" s="62">
        <v>1.4688585459146608</v>
      </c>
      <c r="J154" s="62">
        <v>2.291308032635802</v>
      </c>
      <c r="K154" s="62">
        <v>2.6489982782294361</v>
      </c>
      <c r="L154" s="62">
        <v>1.6951720972305679</v>
      </c>
      <c r="M154" s="62">
        <v>2.2003795103657362</v>
      </c>
      <c r="N154" s="62">
        <v>2.1070310710499802</v>
      </c>
      <c r="O154" s="62">
        <v>2.093167235496983</v>
      </c>
      <c r="P154" s="62">
        <v>1.716146117077868</v>
      </c>
      <c r="Q154" s="62">
        <v>1.4676731646619663</v>
      </c>
      <c r="R154" s="62">
        <v>3.3974215755485173</v>
      </c>
      <c r="S154" s="62" t="s">
        <v>281</v>
      </c>
      <c r="T154" s="62" t="s">
        <v>281</v>
      </c>
      <c r="U154" s="62">
        <v>5.3042871874299689</v>
      </c>
      <c r="V154" s="62" t="s">
        <v>281</v>
      </c>
      <c r="W154" s="62">
        <v>1.9868238465000208</v>
      </c>
      <c r="X154" s="62">
        <v>1.9000285893045494</v>
      </c>
      <c r="Y154" s="62">
        <v>1.5941339359239008</v>
      </c>
      <c r="Z154" s="62">
        <v>4.2935293962353809</v>
      </c>
      <c r="AA154" s="62">
        <v>1.203370812759947</v>
      </c>
      <c r="AB154" s="62">
        <v>1.4002813564926881</v>
      </c>
      <c r="AC154" s="62">
        <v>2.5399999999999996</v>
      </c>
      <c r="AD154" s="62">
        <v>2.4927047267191957</v>
      </c>
      <c r="AE154" s="62">
        <v>1.0039856689071565</v>
      </c>
      <c r="AF154" s="62">
        <v>1.1997876183963789</v>
      </c>
      <c r="AG154" s="62">
        <v>1.8069618674204251</v>
      </c>
      <c r="AH154" s="62">
        <v>0.78761615451520628</v>
      </c>
      <c r="AI154" s="62">
        <v>1.5043662356583496</v>
      </c>
      <c r="AJ154" s="62">
        <v>0.64834416630989922</v>
      </c>
      <c r="AK154" s="62">
        <v>5.4910754469763186E-3</v>
      </c>
      <c r="AL154" s="62">
        <v>3.521020626144615E-2</v>
      </c>
      <c r="AM154" s="62">
        <v>1.2303444076011334</v>
      </c>
      <c r="AN154" s="62">
        <v>0.11621004427577482</v>
      </c>
      <c r="AO154" s="62">
        <v>0.29662092668411483</v>
      </c>
      <c r="AP154" s="62">
        <v>0.14167201904260579</v>
      </c>
      <c r="AQ154" s="62">
        <v>1.0936547961641936</v>
      </c>
      <c r="AR154" s="62">
        <v>0.51737682366144155</v>
      </c>
      <c r="AS154" s="62">
        <v>0.5</v>
      </c>
      <c r="AT154" s="62">
        <v>4.4620500000000005</v>
      </c>
      <c r="AU154" s="62">
        <v>3.3841598385504392</v>
      </c>
      <c r="AV154" s="62">
        <v>9.8949506548824201E-2</v>
      </c>
      <c r="AW154" s="62">
        <v>1.6390449714863193</v>
      </c>
      <c r="AX154" s="62">
        <v>0.38868796116750498</v>
      </c>
      <c r="AY154" s="62">
        <v>0.88290088971653247</v>
      </c>
      <c r="AZ154" s="62">
        <v>1.5347842779929917</v>
      </c>
      <c r="BA154" s="62">
        <v>0.2</v>
      </c>
      <c r="BB154" s="62" t="s">
        <v>281</v>
      </c>
      <c r="BC154" s="62">
        <v>1.114969916798946</v>
      </c>
      <c r="BE154" s="81">
        <f t="shared" si="2"/>
        <v>0.7461426323627286</v>
      </c>
      <c r="BF154" s="62">
        <v>4.0250000000000004</v>
      </c>
    </row>
    <row r="155" spans="1:58" x14ac:dyDescent="0.25">
      <c r="A155" s="54">
        <v>1987</v>
      </c>
      <c r="B155" s="62">
        <v>2.1997271688396429</v>
      </c>
      <c r="C155" s="62">
        <v>1.2081286911608187</v>
      </c>
      <c r="D155" s="62">
        <v>0.61232075739330749</v>
      </c>
      <c r="E155" s="62">
        <v>2.884170972400812</v>
      </c>
      <c r="F155" s="62">
        <v>1.566966289334575</v>
      </c>
      <c r="G155" s="62">
        <v>2.1687800838910123</v>
      </c>
      <c r="H155" s="62">
        <v>1.4989478438832675</v>
      </c>
      <c r="I155" s="62">
        <v>1.4935836159294056</v>
      </c>
      <c r="J155" s="62">
        <v>2.2340201709174314</v>
      </c>
      <c r="K155" s="62">
        <v>2.4536236470735004</v>
      </c>
      <c r="L155" s="62">
        <v>1.592383922683164</v>
      </c>
      <c r="M155" s="62">
        <v>2.0632974555762238</v>
      </c>
      <c r="N155" s="62">
        <v>1.9454710709658034</v>
      </c>
      <c r="O155" s="62">
        <v>1.9911267263395784</v>
      </c>
      <c r="P155" s="62">
        <v>1.6289389669347631</v>
      </c>
      <c r="Q155" s="62">
        <v>1.5077803014660336</v>
      </c>
      <c r="R155" s="62">
        <v>2.8225630092888632</v>
      </c>
      <c r="S155" s="62">
        <v>2.9077440317165149</v>
      </c>
      <c r="T155" s="62" t="s">
        <v>281</v>
      </c>
      <c r="U155" s="62">
        <v>4.7077134127378137</v>
      </c>
      <c r="V155" s="62" t="s">
        <v>281</v>
      </c>
      <c r="W155" s="62">
        <v>1.9925834906375652</v>
      </c>
      <c r="X155" s="62">
        <v>1.6030972465496673</v>
      </c>
      <c r="Y155" s="62">
        <v>1.2990055541842918</v>
      </c>
      <c r="Z155" s="62">
        <v>4.2790811086849994</v>
      </c>
      <c r="AA155" s="62">
        <v>1.2704682374470555</v>
      </c>
      <c r="AB155" s="62">
        <v>1.573623278459936</v>
      </c>
      <c r="AC155" s="62">
        <v>2.4500000000000002</v>
      </c>
      <c r="AD155" s="62">
        <v>2.4302013924727737</v>
      </c>
      <c r="AE155" s="62">
        <v>1.003629845274953</v>
      </c>
      <c r="AF155" s="62">
        <v>1.2055081092807038</v>
      </c>
      <c r="AG155" s="62">
        <v>1.8143388288679547</v>
      </c>
      <c r="AH155" s="62">
        <v>0.88638258793320945</v>
      </c>
      <c r="AI155" s="62">
        <v>1.4995664995170432</v>
      </c>
      <c r="AJ155" s="62">
        <v>0.6938002427183444</v>
      </c>
      <c r="AK155" s="62">
        <v>5.524689490782401E-3</v>
      </c>
      <c r="AL155" s="62">
        <v>3.5431693075263705E-2</v>
      </c>
      <c r="AM155" s="62">
        <v>1.1040187827685843</v>
      </c>
      <c r="AN155" s="62">
        <v>7.3834440552213235E-2</v>
      </c>
      <c r="AO155" s="62">
        <v>0.29860549548112675</v>
      </c>
      <c r="AP155" s="62">
        <v>0.12156473608067833</v>
      </c>
      <c r="AQ155" s="62">
        <v>1.1085444658152181</v>
      </c>
      <c r="AR155" s="62">
        <v>0.51776342060449343</v>
      </c>
      <c r="AS155" s="62">
        <v>0.5</v>
      </c>
      <c r="AT155" s="62">
        <v>4.3775500000000003</v>
      </c>
      <c r="AU155" s="62">
        <v>3.4603929058926224</v>
      </c>
      <c r="AV155" s="62">
        <v>9.9286927889364496E-2</v>
      </c>
      <c r="AW155" s="62">
        <v>1.6379125261281098</v>
      </c>
      <c r="AX155" s="62">
        <v>0.49211947734683098</v>
      </c>
      <c r="AY155" s="62">
        <v>0.88306306306306326</v>
      </c>
      <c r="AZ155" s="62">
        <v>1.6441622999011314</v>
      </c>
      <c r="BA155" s="62">
        <v>0.2</v>
      </c>
      <c r="BB155" s="62" t="s">
        <v>281</v>
      </c>
      <c r="BC155" s="62">
        <v>1.0871873346295975</v>
      </c>
      <c r="BE155" s="81">
        <f t="shared" si="2"/>
        <v>0.71043384576746038</v>
      </c>
      <c r="BF155" s="62">
        <v>4.0749999999999993</v>
      </c>
    </row>
    <row r="156" spans="1:58" x14ac:dyDescent="0.25">
      <c r="A156" s="54">
        <v>1988</v>
      </c>
      <c r="B156" s="62">
        <v>2.271898120639817</v>
      </c>
      <c r="C156" s="62">
        <v>1.2078129266582456</v>
      </c>
      <c r="D156" s="62">
        <v>0.71126273592379297</v>
      </c>
      <c r="E156" s="62">
        <v>2.7821676251597225</v>
      </c>
      <c r="F156" s="62">
        <v>1.5726054203093001</v>
      </c>
      <c r="G156" s="62">
        <v>1.5535782178762112</v>
      </c>
      <c r="H156" s="62">
        <v>1.4457224147326833</v>
      </c>
      <c r="I156" s="62">
        <v>1.4527624828196772</v>
      </c>
      <c r="J156" s="62">
        <v>2.0978353151853502</v>
      </c>
      <c r="K156" s="62">
        <v>2.753503746018283</v>
      </c>
      <c r="L156" s="62">
        <v>1.697638421097827</v>
      </c>
      <c r="M156" s="62">
        <v>2.09498676991912</v>
      </c>
      <c r="N156" s="62">
        <v>1.8809037782182751</v>
      </c>
      <c r="O156" s="62">
        <v>1.9957016164289803</v>
      </c>
      <c r="P156" s="62">
        <v>1.7841372144197944</v>
      </c>
      <c r="Q156" s="62">
        <v>1.4356330204941581</v>
      </c>
      <c r="R156" s="62">
        <v>2.916470552751198</v>
      </c>
      <c r="S156" s="62">
        <v>2.3186577554479424</v>
      </c>
      <c r="T156" s="62" t="s">
        <v>281</v>
      </c>
      <c r="U156" s="62">
        <v>4.4972513983663838</v>
      </c>
      <c r="V156" s="62" t="s">
        <v>281</v>
      </c>
      <c r="W156" s="62">
        <v>1.988083367690662</v>
      </c>
      <c r="X156" s="62">
        <v>1.8016227324826277</v>
      </c>
      <c r="Y156" s="62">
        <v>1.4984675205514675</v>
      </c>
      <c r="Z156" s="62">
        <v>4.2042565362226183</v>
      </c>
      <c r="AA156" s="62">
        <v>1.3158369531237515</v>
      </c>
      <c r="AB156" s="62">
        <v>1.2214627927822761</v>
      </c>
      <c r="AC156" s="62">
        <v>2.4499999999999997</v>
      </c>
      <c r="AD156" s="62">
        <v>2.3441030581614282</v>
      </c>
      <c r="AE156" s="62">
        <v>0.49796673776159939</v>
      </c>
      <c r="AF156" s="62">
        <v>1.1802530385227552</v>
      </c>
      <c r="AG156" s="62">
        <v>1.8203151745746553</v>
      </c>
      <c r="AH156" s="62">
        <v>0.79166094092742956</v>
      </c>
      <c r="AI156" s="62">
        <v>1.3987496635814998</v>
      </c>
      <c r="AJ156" s="62">
        <v>1.2704484649082142</v>
      </c>
      <c r="AK156" s="62">
        <v>5.5646816563760491E-3</v>
      </c>
      <c r="AL156" s="62">
        <v>3.5687351029015706E-2</v>
      </c>
      <c r="AM156" s="62">
        <v>1.0919264960351009</v>
      </c>
      <c r="AN156" s="62">
        <v>1.2379268903100569E-2</v>
      </c>
      <c r="AO156" s="62">
        <v>0.20058844161348499</v>
      </c>
      <c r="AP156" s="62">
        <v>0.12156324497897864</v>
      </c>
      <c r="AQ156" s="62">
        <v>1.1226110400043572</v>
      </c>
      <c r="AR156" s="62">
        <v>0.51819342488913822</v>
      </c>
      <c r="AS156" s="62">
        <v>0.5</v>
      </c>
      <c r="AT156" s="62">
        <v>4.6167999999999996</v>
      </c>
      <c r="AU156" s="62">
        <v>3.54115662138934</v>
      </c>
      <c r="AV156" s="62">
        <v>9.971383845815425E-2</v>
      </c>
      <c r="AW156" s="62">
        <v>1.6307119370015752</v>
      </c>
      <c r="AX156" s="62">
        <v>0.4967546840692344</v>
      </c>
      <c r="AY156" s="62">
        <v>0.88318347509113015</v>
      </c>
      <c r="AZ156" s="62">
        <v>2.2452206457178332</v>
      </c>
      <c r="BA156" s="62">
        <v>0.2</v>
      </c>
      <c r="BB156" s="62" t="s">
        <v>281</v>
      </c>
      <c r="BC156" s="62">
        <v>1.1139151548045814</v>
      </c>
      <c r="BE156" s="81">
        <f t="shared" si="2"/>
        <v>0.71456884646009666</v>
      </c>
      <c r="BF156" s="62">
        <v>3.625</v>
      </c>
    </row>
    <row r="157" spans="1:58" x14ac:dyDescent="0.25">
      <c r="A157" s="54">
        <v>1989</v>
      </c>
      <c r="B157" s="62">
        <v>2.3831647023554345</v>
      </c>
      <c r="C157" s="62">
        <v>1.0981606659352801</v>
      </c>
      <c r="D157" s="62">
        <v>0.72535848043647644</v>
      </c>
      <c r="E157" s="62">
        <v>2.7745402940099417</v>
      </c>
      <c r="F157" s="62">
        <v>1.5765645305407672</v>
      </c>
      <c r="G157" s="62">
        <v>1.275287286344444</v>
      </c>
      <c r="H157" s="62">
        <v>1.366463507355143</v>
      </c>
      <c r="I157" s="62">
        <v>1.4523310632363455</v>
      </c>
      <c r="J157" s="62">
        <v>2.0450017662914206</v>
      </c>
      <c r="K157" s="62">
        <v>2.8586132350949875</v>
      </c>
      <c r="L157" s="62">
        <v>1.6973065294969771</v>
      </c>
      <c r="M157" s="62">
        <v>1.9206206475360219</v>
      </c>
      <c r="N157" s="62">
        <v>1.8478602933189254</v>
      </c>
      <c r="O157" s="62">
        <v>1.8908809434734284</v>
      </c>
      <c r="P157" s="62">
        <v>1.7678262708124393</v>
      </c>
      <c r="Q157" s="62">
        <v>1.31332</v>
      </c>
      <c r="R157" s="62">
        <v>3.1563040872018084</v>
      </c>
      <c r="S157" s="62">
        <v>2.3581632179209961</v>
      </c>
      <c r="T157" s="62" t="s">
        <v>281</v>
      </c>
      <c r="U157" s="62">
        <v>4.9903925837960834</v>
      </c>
      <c r="V157" s="62" t="s">
        <v>281</v>
      </c>
      <c r="W157" s="62">
        <v>1.9939240931603461</v>
      </c>
      <c r="X157" s="62">
        <v>2.0019490458946905</v>
      </c>
      <c r="Y157" s="62">
        <v>2.1087654150027424</v>
      </c>
      <c r="Z157" s="62">
        <v>4.0785121778374549</v>
      </c>
      <c r="AA157" s="62">
        <v>1.3060500189533626</v>
      </c>
      <c r="AB157" s="62">
        <v>1.3634354516642613</v>
      </c>
      <c r="AC157" s="62">
        <v>2.38</v>
      </c>
      <c r="AD157" s="62">
        <v>2.2814266870886946</v>
      </c>
      <c r="AE157" s="62">
        <v>0.20069025738914914</v>
      </c>
      <c r="AF157" s="62">
        <v>1.4892063096166557</v>
      </c>
      <c r="AG157" s="62">
        <v>1.8257195862997464</v>
      </c>
      <c r="AH157" s="62">
        <v>0.8926199826623179</v>
      </c>
      <c r="AI157" s="62">
        <v>1.4975899915344357</v>
      </c>
      <c r="AJ157" s="62">
        <v>1.2720294778184746</v>
      </c>
      <c r="AK157" s="62">
        <v>5.6116852579162968E-3</v>
      </c>
      <c r="AL157" s="62">
        <v>4.1939398238107863E-2</v>
      </c>
      <c r="AM157" s="62">
        <v>1.0923137969384848</v>
      </c>
      <c r="AN157" s="62">
        <v>6.231409614981414E-2</v>
      </c>
      <c r="AO157" s="62">
        <v>0.195921830748093</v>
      </c>
      <c r="AP157" s="62">
        <v>0.12391910110229576</v>
      </c>
      <c r="AQ157" s="62">
        <v>1.1368193805032851</v>
      </c>
      <c r="AR157" s="62">
        <v>0.51865486746299627</v>
      </c>
      <c r="AS157" s="62">
        <v>0.5</v>
      </c>
      <c r="AT157" s="62">
        <v>4.1507500000000004</v>
      </c>
      <c r="AU157" s="62">
        <v>3.5902568571188822</v>
      </c>
      <c r="AV157" s="62">
        <v>0.10018516451965159</v>
      </c>
      <c r="AW157" s="62">
        <v>1.6358029932456346</v>
      </c>
      <c r="AX157" s="62">
        <v>0.39881878617341227</v>
      </c>
      <c r="AY157" s="62">
        <v>0.88338063480920637</v>
      </c>
      <c r="AZ157" s="62">
        <v>2.5573883566911206</v>
      </c>
      <c r="BA157" s="62">
        <v>0.2</v>
      </c>
      <c r="BB157" s="62" t="s">
        <v>281</v>
      </c>
      <c r="BC157" s="62">
        <v>1.123477780547437</v>
      </c>
      <c r="BE157" s="81">
        <f t="shared" si="2"/>
        <v>0.71965569471230928</v>
      </c>
      <c r="BF157" s="62">
        <v>3.3250000000000002</v>
      </c>
    </row>
    <row r="158" spans="1:58" x14ac:dyDescent="0.25">
      <c r="A158" s="54">
        <v>1990</v>
      </c>
      <c r="B158" s="62">
        <v>2.2920202319152603</v>
      </c>
      <c r="C158" s="62">
        <v>0.99486251356974686</v>
      </c>
      <c r="D158" s="62">
        <v>0.73152654429043185</v>
      </c>
      <c r="E158" s="62">
        <v>2.6799583729406384</v>
      </c>
      <c r="F158" s="62">
        <v>1.4950781612211188</v>
      </c>
      <c r="G158" s="62">
        <v>1.2452652807942914</v>
      </c>
      <c r="H158" s="62">
        <v>1.3110441971452427</v>
      </c>
      <c r="I158" s="62">
        <v>1.3958376884134913</v>
      </c>
      <c r="J158" s="62">
        <v>2.2363515160552532</v>
      </c>
      <c r="K158" s="62">
        <v>2.6595330011033647</v>
      </c>
      <c r="L158" s="62">
        <v>1.6888479349197023</v>
      </c>
      <c r="M158" s="62">
        <v>1.9810467565873839</v>
      </c>
      <c r="N158" s="62">
        <v>1.7233750203146194</v>
      </c>
      <c r="O158" s="62">
        <v>1.8003935872770422</v>
      </c>
      <c r="P158" s="62">
        <v>1.7502229694258904</v>
      </c>
      <c r="Q158" s="62">
        <v>1.2505868989019311</v>
      </c>
      <c r="R158" s="62">
        <v>3.2031573075092239</v>
      </c>
      <c r="S158" s="62">
        <v>3.5292753875638718</v>
      </c>
      <c r="T158" s="62" t="s">
        <v>281</v>
      </c>
      <c r="U158" s="62">
        <v>4.2910635671759652</v>
      </c>
      <c r="V158" s="62" t="s">
        <v>281</v>
      </c>
      <c r="W158" s="62">
        <v>2.1807773025413506</v>
      </c>
      <c r="X158" s="62">
        <v>3.6081456721212524</v>
      </c>
      <c r="Y158" s="62">
        <v>2.4938045737932417</v>
      </c>
      <c r="Z158" s="62">
        <v>3.6790612073326789</v>
      </c>
      <c r="AA158" s="62">
        <v>0.92003959789362599</v>
      </c>
      <c r="AB158" s="62">
        <v>1.4736297561702105</v>
      </c>
      <c r="AC158" s="62">
        <v>2.2399999999999998</v>
      </c>
      <c r="AD158" s="62">
        <v>2.281462626035796</v>
      </c>
      <c r="AE158" s="62">
        <v>0.59672636873986773</v>
      </c>
      <c r="AF158" s="62">
        <v>1.2860396215670551</v>
      </c>
      <c r="AG158" s="62">
        <v>1.8311702430264749</v>
      </c>
      <c r="AH158" s="62">
        <v>0.79337570671558477</v>
      </c>
      <c r="AI158" s="62">
        <v>1.4279056086086535</v>
      </c>
      <c r="AJ158" s="62">
        <v>1.2796991096908246</v>
      </c>
      <c r="AK158" s="62">
        <v>5.6662263620563527E-3</v>
      </c>
      <c r="AL158" s="62">
        <v>4.2236088728683084E-2</v>
      </c>
      <c r="AM158" s="62">
        <v>1.1480127174671386</v>
      </c>
      <c r="AN158" s="62">
        <v>9.4214402468565661E-2</v>
      </c>
      <c r="AO158" s="62">
        <v>0.29961103187994437</v>
      </c>
      <c r="AP158" s="62">
        <v>9.5947685687803652E-2</v>
      </c>
      <c r="AQ158" s="62">
        <v>1.1510934341098586</v>
      </c>
      <c r="AR158" s="62">
        <v>0.51912812662679186</v>
      </c>
      <c r="AS158" s="62">
        <v>0.58799999956908455</v>
      </c>
      <c r="AT158" s="62">
        <v>4.2889499999999998</v>
      </c>
      <c r="AU158" s="62">
        <v>3.6110445019681001</v>
      </c>
      <c r="AV158" s="62">
        <v>0.10064549982903281</v>
      </c>
      <c r="AW158" s="62">
        <v>1.8486039200391811</v>
      </c>
      <c r="AX158" s="62">
        <v>0.40053919573000929</v>
      </c>
      <c r="AY158" s="62">
        <v>0.8834542930795164</v>
      </c>
      <c r="AZ158" s="62">
        <v>3.2731321953814105</v>
      </c>
      <c r="BA158" s="62">
        <v>0.2</v>
      </c>
      <c r="BB158" s="62" t="s">
        <v>281</v>
      </c>
      <c r="BC158" s="62">
        <v>1.2230833685974511</v>
      </c>
      <c r="BE158" s="81">
        <f t="shared" si="2"/>
        <v>0.71422924859386094</v>
      </c>
      <c r="BF158" s="62">
        <v>3.1</v>
      </c>
    </row>
    <row r="159" spans="1:58" x14ac:dyDescent="0.25">
      <c r="A159" s="54">
        <v>1991</v>
      </c>
      <c r="B159" s="62">
        <v>2.2886490178924723</v>
      </c>
      <c r="C159" s="62">
        <v>0.99848939231008915</v>
      </c>
      <c r="D159" s="62">
        <v>0.68110425836670674</v>
      </c>
      <c r="E159" s="62">
        <v>2.694126814787257</v>
      </c>
      <c r="F159" s="62">
        <v>1.7437748085367346</v>
      </c>
      <c r="G159" s="62">
        <v>1.2170114858685908</v>
      </c>
      <c r="H159" s="62">
        <v>1.319218935069667</v>
      </c>
      <c r="I159" s="62">
        <v>1.2272339756149511</v>
      </c>
      <c r="J159" s="62">
        <v>2.376710585419239</v>
      </c>
      <c r="K159" s="62">
        <v>2.6502151249654768</v>
      </c>
      <c r="L159" s="62">
        <v>1.7062384276246871</v>
      </c>
      <c r="M159" s="62">
        <v>2.0232074878368893</v>
      </c>
      <c r="N159" s="62">
        <v>1.6947469081249018</v>
      </c>
      <c r="O159" s="62">
        <v>1.7996660442626442</v>
      </c>
      <c r="P159" s="62">
        <v>1.7409399786255384</v>
      </c>
      <c r="Q159" s="62">
        <v>1.1935194585448392</v>
      </c>
      <c r="R159" s="62">
        <v>2.8080945588816437</v>
      </c>
      <c r="S159" s="62">
        <v>3.5327368344095578</v>
      </c>
      <c r="T159" s="62" t="s">
        <v>281</v>
      </c>
      <c r="U159" s="62">
        <v>3.8801007249313741</v>
      </c>
      <c r="V159" s="62" t="s">
        <v>281</v>
      </c>
      <c r="W159" s="62">
        <v>2.2114591468978428</v>
      </c>
      <c r="X159" s="62">
        <v>4.0971215315386234</v>
      </c>
      <c r="Y159" s="62">
        <v>2.699067724128478</v>
      </c>
      <c r="Z159" s="62">
        <v>3.5944431648475752</v>
      </c>
      <c r="AA159" s="62">
        <v>0.87555752923180885</v>
      </c>
      <c r="AB159" s="62">
        <v>1.313699496400623</v>
      </c>
      <c r="AC159" s="62">
        <v>2.0900000000000003</v>
      </c>
      <c r="AD159" s="62">
        <v>2.1066083338593731</v>
      </c>
      <c r="AE159" s="62">
        <v>0.84826829431413941</v>
      </c>
      <c r="AF159" s="62">
        <v>1.289942678260209</v>
      </c>
      <c r="AG159" s="62">
        <v>1.8350739101399471</v>
      </c>
      <c r="AH159" s="62">
        <v>0.79542902779445457</v>
      </c>
      <c r="AI159" s="62">
        <v>1.2450996153315659</v>
      </c>
      <c r="AJ159" s="62">
        <v>1.2812078453372597</v>
      </c>
      <c r="AK159" s="62">
        <v>5.7233122935337298E-3</v>
      </c>
      <c r="AL159" s="62">
        <v>3.6513257797721847E-2</v>
      </c>
      <c r="AM159" s="62">
        <v>1.0411677364279086</v>
      </c>
      <c r="AN159" s="62">
        <v>1.8998474521926385E-2</v>
      </c>
      <c r="AO159" s="62">
        <v>0.39228999356541311</v>
      </c>
      <c r="AP159" s="62">
        <v>8.1319706517960014E-2</v>
      </c>
      <c r="AQ159" s="62">
        <v>1.1659092094057943</v>
      </c>
      <c r="AR159" s="62">
        <v>0.51947148817802502</v>
      </c>
      <c r="AS159" s="62">
        <v>0.58799999956908455</v>
      </c>
      <c r="AT159" s="62">
        <v>4.6456999999999997</v>
      </c>
      <c r="AU159" s="62">
        <v>3.6720847900218834</v>
      </c>
      <c r="AV159" s="62">
        <v>0.10113714845694792</v>
      </c>
      <c r="AW159" s="62">
        <v>1.8362029502783348</v>
      </c>
      <c r="AX159" s="62">
        <v>0.40088014835693531</v>
      </c>
      <c r="AY159" s="62">
        <v>0.88357304032178963</v>
      </c>
      <c r="AZ159" s="62">
        <v>3.3745771584272961</v>
      </c>
      <c r="BA159" s="62">
        <v>0.2</v>
      </c>
      <c r="BB159" s="62" t="s">
        <v>281</v>
      </c>
      <c r="BC159" s="62">
        <v>1.2480084168127128</v>
      </c>
      <c r="BE159" s="81">
        <f t="shared" si="2"/>
        <v>0.72385735582010391</v>
      </c>
      <c r="BF159" s="62">
        <v>2.8000000000000003</v>
      </c>
    </row>
    <row r="160" spans="1:58" x14ac:dyDescent="0.25">
      <c r="A160" s="54">
        <v>1992</v>
      </c>
      <c r="B160" s="62">
        <v>2.4838732655698244</v>
      </c>
      <c r="C160" s="62">
        <v>0.99512570630583186</v>
      </c>
      <c r="D160" s="62">
        <v>0.68603309378261323</v>
      </c>
      <c r="E160" s="62">
        <v>2.6930719476611187</v>
      </c>
      <c r="F160" s="62">
        <v>1.242955013270163</v>
      </c>
      <c r="G160" s="62">
        <v>1.2487354933918517</v>
      </c>
      <c r="H160" s="62">
        <v>1.1862744097040128</v>
      </c>
      <c r="I160" s="62">
        <v>1.0499338020353144</v>
      </c>
      <c r="J160" s="62">
        <v>2.1737505336809031</v>
      </c>
      <c r="K160" s="62">
        <v>2.6414224016485157</v>
      </c>
      <c r="L160" s="62">
        <v>1.6108029104982162</v>
      </c>
      <c r="M160" s="62">
        <v>1.9082811088736542</v>
      </c>
      <c r="N160" s="62">
        <v>1.6088741092631103</v>
      </c>
      <c r="O160" s="62">
        <v>1.598183030225474</v>
      </c>
      <c r="P160" s="62">
        <v>1.5606636235176607</v>
      </c>
      <c r="Q160" s="62">
        <v>1.1542601231573053</v>
      </c>
      <c r="R160" s="62">
        <v>2.8245354616678258</v>
      </c>
      <c r="S160" s="62">
        <v>1.3564077226812348</v>
      </c>
      <c r="T160" s="62">
        <v>1.1030554187874042</v>
      </c>
      <c r="U160" s="62">
        <v>3.687345316938007</v>
      </c>
      <c r="V160" s="62" t="s">
        <v>281</v>
      </c>
      <c r="W160" s="62">
        <v>2.2440239056301987</v>
      </c>
      <c r="X160" s="62">
        <v>3.8314556159672457</v>
      </c>
      <c r="Y160" s="62">
        <v>2.8653779126508745</v>
      </c>
      <c r="Z160" s="62">
        <v>3.4230086758092368</v>
      </c>
      <c r="AA160" s="62">
        <v>0.91578471669030914</v>
      </c>
      <c r="AB160" s="62">
        <v>1.2375778335115262</v>
      </c>
      <c r="AC160" s="62">
        <v>1.95</v>
      </c>
      <c r="AD160" s="62">
        <v>2.1045248171359074</v>
      </c>
      <c r="AE160" s="62">
        <v>0.90764895142790769</v>
      </c>
      <c r="AF160" s="62">
        <v>1.385945134068914</v>
      </c>
      <c r="AG160" s="62">
        <v>1.8403616047006024</v>
      </c>
      <c r="AH160" s="62">
        <v>0.89656898673026098</v>
      </c>
      <c r="AI160" s="62">
        <v>1.2636368160418252</v>
      </c>
      <c r="AJ160" s="62">
        <v>1.2310967936372681</v>
      </c>
      <c r="AK160" s="62">
        <v>5.7873384790750838E-3</v>
      </c>
      <c r="AL160" s="62">
        <v>4.2910468755950039E-2</v>
      </c>
      <c r="AM160" s="62">
        <v>0.9950509936297941</v>
      </c>
      <c r="AN160" s="62">
        <v>6.3955985812763731E-3</v>
      </c>
      <c r="AO160" s="62">
        <v>0.39580927346862366</v>
      </c>
      <c r="AP160" s="62">
        <v>8.1629767096947595E-2</v>
      </c>
      <c r="AQ160" s="62">
        <v>1.1817523198022266</v>
      </c>
      <c r="AR160" s="62">
        <v>0.51976089319237229</v>
      </c>
      <c r="AS160" s="62">
        <v>0.58799999956908455</v>
      </c>
      <c r="AT160" s="62">
        <v>4.6090499999999999</v>
      </c>
      <c r="AU160" s="62">
        <v>3.6624395993177186</v>
      </c>
      <c r="AV160" s="62">
        <v>0.10155986399162707</v>
      </c>
      <c r="AW160" s="62">
        <v>1.8728600610511232</v>
      </c>
      <c r="AX160" s="62">
        <v>0.39997960878685596</v>
      </c>
      <c r="AY160" s="62">
        <v>0.88371715798164263</v>
      </c>
      <c r="AZ160" s="62">
        <v>3.2766581637820327</v>
      </c>
      <c r="BA160" s="62">
        <v>0.2</v>
      </c>
      <c r="BB160" s="62" t="s">
        <v>281</v>
      </c>
      <c r="BC160" s="62">
        <v>1.186883945190278</v>
      </c>
      <c r="BE160" s="81">
        <f t="shared" si="2"/>
        <v>0.71719603321794478</v>
      </c>
      <c r="BF160" s="62">
        <v>2.5</v>
      </c>
    </row>
    <row r="161" spans="1:58" x14ac:dyDescent="0.25">
      <c r="A161" s="54">
        <v>1993</v>
      </c>
      <c r="B161" s="62">
        <v>2.2757881234421933</v>
      </c>
      <c r="C161" s="62">
        <v>0.89913971041867813</v>
      </c>
      <c r="D161" s="62">
        <v>0.69872117352977325</v>
      </c>
      <c r="E161" s="62">
        <v>2.4947477590643983</v>
      </c>
      <c r="F161" s="62">
        <v>1.4868759917075944</v>
      </c>
      <c r="G161" s="62">
        <v>1.3056435812051497</v>
      </c>
      <c r="H161" s="62">
        <v>1.0778262026331675</v>
      </c>
      <c r="I161" s="62">
        <v>0.92100316805509874</v>
      </c>
      <c r="J161" s="62">
        <v>2.4752625889392461</v>
      </c>
      <c r="K161" s="62">
        <v>2.7478042768809372</v>
      </c>
      <c r="L161" s="62">
        <v>1.7136047969537573</v>
      </c>
      <c r="M161" s="62">
        <v>1.8823433903820275</v>
      </c>
      <c r="N161" s="62">
        <v>1.5151263038626608</v>
      </c>
      <c r="O161" s="62">
        <v>1.5947133738734163</v>
      </c>
      <c r="P161" s="62">
        <v>1.5095376562398801</v>
      </c>
      <c r="Q161" s="62">
        <v>1.0857037037037036</v>
      </c>
      <c r="R161" s="62">
        <v>2.7390202128541494</v>
      </c>
      <c r="S161" s="62">
        <v>1.5959930716869439</v>
      </c>
      <c r="T161" s="62">
        <v>1.1952916492951446</v>
      </c>
      <c r="U161" s="62">
        <v>3.5950181193244135</v>
      </c>
      <c r="V161" s="62" t="s">
        <v>281</v>
      </c>
      <c r="W161" s="62">
        <v>1.8539475370385814</v>
      </c>
      <c r="X161" s="62">
        <v>4.8531174569457507</v>
      </c>
      <c r="Y161" s="62">
        <v>3.1047792521496969</v>
      </c>
      <c r="Z161" s="62">
        <v>3.5974868150184971</v>
      </c>
      <c r="AA161" s="62">
        <v>1.1589772396967759</v>
      </c>
      <c r="AB161" s="62">
        <v>1.1918536473687003</v>
      </c>
      <c r="AC161" s="62">
        <v>1.8100000000000003</v>
      </c>
      <c r="AD161" s="62">
        <v>2.0094765712568758</v>
      </c>
      <c r="AE161" s="62">
        <v>0.96866427142141498</v>
      </c>
      <c r="AF161" s="62">
        <v>1.1857669419389703</v>
      </c>
      <c r="AG161" s="62">
        <v>1.8464538348967634</v>
      </c>
      <c r="AH161" s="62">
        <v>0.79782816432127868</v>
      </c>
      <c r="AI161" s="62">
        <v>1.1785261956933519</v>
      </c>
      <c r="AJ161" s="62">
        <v>1.2066193482754226</v>
      </c>
      <c r="AK161" s="62">
        <v>5.8590032662878822E-3</v>
      </c>
      <c r="AL161" s="62">
        <v>4.3215100709920934E-2</v>
      </c>
      <c r="AM161" s="62">
        <v>0.97337705519491291</v>
      </c>
      <c r="AN161" s="62">
        <v>0</v>
      </c>
      <c r="AO161" s="62">
        <v>0.39286578092537888</v>
      </c>
      <c r="AP161" s="62">
        <v>8.0532605522216541E-2</v>
      </c>
      <c r="AQ161" s="62">
        <v>1.1979455890838735</v>
      </c>
      <c r="AR161" s="62">
        <v>0.51995109622342939</v>
      </c>
      <c r="AS161" s="62">
        <v>0.58799999956908455</v>
      </c>
      <c r="AT161" s="62">
        <v>4.5703499999999995</v>
      </c>
      <c r="AU161" s="62">
        <v>3.7695419241548835</v>
      </c>
      <c r="AV161" s="62">
        <v>0.10195383102440403</v>
      </c>
      <c r="AW161" s="62">
        <v>1.7615432065259551</v>
      </c>
      <c r="AX161" s="62">
        <v>0.39052572251525247</v>
      </c>
      <c r="AY161" s="62">
        <v>0.88387071950750296</v>
      </c>
      <c r="AZ161" s="62">
        <v>3.2757538482994315</v>
      </c>
      <c r="BA161" s="62">
        <v>0.2</v>
      </c>
      <c r="BB161" s="62" t="s">
        <v>281</v>
      </c>
      <c r="BC161" s="62">
        <v>1.2016826123146398</v>
      </c>
      <c r="BE161" s="81">
        <f t="shared" si="2"/>
        <v>0.74549688612602683</v>
      </c>
      <c r="BF161" s="62">
        <v>2.4</v>
      </c>
    </row>
    <row r="162" spans="1:58" x14ac:dyDescent="0.25">
      <c r="A162" s="54">
        <v>1994</v>
      </c>
      <c r="B162" s="62">
        <v>2.2850682372886331</v>
      </c>
      <c r="C162" s="62">
        <v>0.90389505132654624</v>
      </c>
      <c r="D162" s="62">
        <v>0.63766570323712324</v>
      </c>
      <c r="E162" s="62">
        <v>2.4981576878310592</v>
      </c>
      <c r="F162" s="62">
        <v>1.0709423472722457</v>
      </c>
      <c r="G162" s="62">
        <v>1.2172894410103101</v>
      </c>
      <c r="H162" s="62">
        <v>1.0930132455859081</v>
      </c>
      <c r="I162" s="62">
        <v>0.8651203607825344</v>
      </c>
      <c r="J162" s="62">
        <v>2.3744321553373626</v>
      </c>
      <c r="K162" s="62">
        <v>2.7478231541965874</v>
      </c>
      <c r="L162" s="62">
        <v>1.6075923875937137</v>
      </c>
      <c r="M162" s="62">
        <v>1.7742791321383555</v>
      </c>
      <c r="N162" s="62">
        <v>1.4466371416191892</v>
      </c>
      <c r="O162" s="62">
        <v>1.6080603417310118</v>
      </c>
      <c r="P162" s="62">
        <v>1.4830929786785234</v>
      </c>
      <c r="Q162" s="62">
        <v>1.1106945975744211</v>
      </c>
      <c r="R162" s="62">
        <v>2.8397093103741224</v>
      </c>
      <c r="S162" s="62">
        <v>1.8047072018350299</v>
      </c>
      <c r="T162" s="62">
        <v>0.31819245205513719</v>
      </c>
      <c r="U162" s="62">
        <v>3.4976264210075847</v>
      </c>
      <c r="V162" s="62" t="s">
        <v>281</v>
      </c>
      <c r="W162" s="62">
        <v>1.5176051142413922</v>
      </c>
      <c r="X162" s="62">
        <v>5.4968429841920594</v>
      </c>
      <c r="Y162" s="62">
        <v>2.3652166135921524</v>
      </c>
      <c r="Z162" s="62">
        <v>3.6856360957384617</v>
      </c>
      <c r="AA162" s="62">
        <v>1.3557242920478196</v>
      </c>
      <c r="AB162" s="62">
        <v>1.1384544686009339</v>
      </c>
      <c r="AC162" s="62">
        <v>1.75</v>
      </c>
      <c r="AD162" s="62">
        <v>1.9236029839470272</v>
      </c>
      <c r="AE162" s="62">
        <v>0.97368067018935134</v>
      </c>
      <c r="AF162" s="62">
        <v>1.3833825823140409</v>
      </c>
      <c r="AG162" s="62">
        <v>1.8526344647293727</v>
      </c>
      <c r="AH162" s="62">
        <v>0.79804731679938723</v>
      </c>
      <c r="AI162" s="62">
        <v>1.1821381782381581</v>
      </c>
      <c r="AJ162" s="62">
        <v>1.1760343130912145</v>
      </c>
      <c r="AK162" s="62">
        <v>5.9397398245505471E-3</v>
      </c>
      <c r="AL162" s="62">
        <v>4.3573554471680889E-2</v>
      </c>
      <c r="AM162" s="62">
        <v>1.1539958709020144</v>
      </c>
      <c r="AN162" s="62">
        <v>0</v>
      </c>
      <c r="AO162" s="62">
        <v>0.39646395499268511</v>
      </c>
      <c r="AP162" s="62">
        <v>8.5209465466311349E-2</v>
      </c>
      <c r="AQ162" s="62">
        <v>1.2138492324860404</v>
      </c>
      <c r="AR162" s="62">
        <v>0.5200419034006627</v>
      </c>
      <c r="AS162" s="62">
        <v>0.58799999956908455</v>
      </c>
      <c r="AT162" s="62">
        <v>4.3809500000000003</v>
      </c>
      <c r="AU162" s="62">
        <v>3.7049144462600512</v>
      </c>
      <c r="AV162" s="62">
        <v>0.10238672963940597</v>
      </c>
      <c r="AW162" s="62">
        <v>1.7033586540143668</v>
      </c>
      <c r="AX162" s="62">
        <v>0.38917105005755187</v>
      </c>
      <c r="AY162" s="62">
        <v>0.88404879908501732</v>
      </c>
      <c r="AZ162" s="62">
        <v>3.2232379966018971</v>
      </c>
      <c r="BA162" s="62">
        <v>0.2</v>
      </c>
      <c r="BB162" s="62" t="s">
        <v>281</v>
      </c>
      <c r="BC162" s="62">
        <v>1.2024191854313264</v>
      </c>
      <c r="BE162" s="81">
        <f t="shared" si="2"/>
        <v>0.77687670650113239</v>
      </c>
      <c r="BF162" s="62">
        <v>2.5</v>
      </c>
    </row>
    <row r="163" spans="1:58" x14ac:dyDescent="0.25">
      <c r="A163" s="54">
        <v>1995</v>
      </c>
      <c r="B163" s="62">
        <v>2.2713227033962307</v>
      </c>
      <c r="C163" s="62">
        <v>0.80499165710053522</v>
      </c>
      <c r="D163" s="62">
        <v>0.59210987900795287</v>
      </c>
      <c r="E163" s="62">
        <v>2.490857200008239</v>
      </c>
      <c r="F163" s="62">
        <v>1.6454060934174841</v>
      </c>
      <c r="G163" s="62">
        <v>1.1537853850432784</v>
      </c>
      <c r="H163" s="62">
        <v>0.9999498354731946</v>
      </c>
      <c r="I163" s="62">
        <v>0.97166041264044145</v>
      </c>
      <c r="J163" s="62">
        <v>2.3663082880279953</v>
      </c>
      <c r="K163" s="62">
        <v>2.5561514397525316</v>
      </c>
      <c r="L163" s="62">
        <v>1.6058693238724693</v>
      </c>
      <c r="M163" s="62">
        <v>1.7400903331690916</v>
      </c>
      <c r="N163" s="62">
        <v>1.3308227880798302</v>
      </c>
      <c r="O163" s="62">
        <v>1.5072715084219248</v>
      </c>
      <c r="P163" s="62">
        <v>1.538130616838725</v>
      </c>
      <c r="Q163" s="62">
        <v>1.1210344827586207</v>
      </c>
      <c r="R163" s="62">
        <v>2.7506581267835961</v>
      </c>
      <c r="S163" s="62">
        <v>1.4761857834560241</v>
      </c>
      <c r="T163" s="62">
        <v>0.50087871212634016</v>
      </c>
      <c r="U163" s="62">
        <v>3.3999856839175138</v>
      </c>
      <c r="V163" s="62" t="s">
        <v>281</v>
      </c>
      <c r="W163" s="62">
        <v>1.591829325117978</v>
      </c>
      <c r="X163" s="62">
        <v>6.9733342914123559</v>
      </c>
      <c r="Y163" s="62">
        <v>2.0392900548659361</v>
      </c>
      <c r="Z163" s="62">
        <v>3.4821845288347042</v>
      </c>
      <c r="AA163" s="62">
        <v>1.2791734135109023</v>
      </c>
      <c r="AB163" s="62">
        <v>1.1545321405888511</v>
      </c>
      <c r="AC163" s="62">
        <v>1.76</v>
      </c>
      <c r="AD163" s="62">
        <v>1.8624068404814129</v>
      </c>
      <c r="AE163" s="62">
        <v>0.76535243818099019</v>
      </c>
      <c r="AF163" s="62">
        <v>1.4835187201006983</v>
      </c>
      <c r="AG163" s="62">
        <v>1.8587549114110722</v>
      </c>
      <c r="AH163" s="62">
        <v>0.69555396539034531</v>
      </c>
      <c r="AI163" s="62">
        <v>1.0423442891311014</v>
      </c>
      <c r="AJ163" s="62">
        <v>1.2232917848375795</v>
      </c>
      <c r="AK163" s="62">
        <v>6.0303671080081519E-3</v>
      </c>
      <c r="AL163" s="62">
        <v>3.143679366335677E-2</v>
      </c>
      <c r="AM163" s="62">
        <v>1.1070326076277657</v>
      </c>
      <c r="AN163" s="62">
        <v>0</v>
      </c>
      <c r="AO163" s="62">
        <v>0.39337850908849825</v>
      </c>
      <c r="AP163" s="62">
        <v>9.3418642150318573E-2</v>
      </c>
      <c r="AQ163" s="62">
        <v>1.2297820069634935</v>
      </c>
      <c r="AR163" s="62">
        <v>0.52004707528753014</v>
      </c>
      <c r="AS163" s="62">
        <v>0.5</v>
      </c>
      <c r="AT163" s="62">
        <v>4.2406429090909086</v>
      </c>
      <c r="AU163" s="62">
        <v>3.7217302844829616</v>
      </c>
      <c r="AV163" s="62">
        <v>0.10289754385131963</v>
      </c>
      <c r="AW163" s="62">
        <v>1.7890289296538007</v>
      </c>
      <c r="AX163" s="62">
        <v>0.48981817790265142</v>
      </c>
      <c r="AY163" s="62">
        <v>0.88423881725001208</v>
      </c>
      <c r="AZ163" s="62">
        <v>3.6646418794396913</v>
      </c>
      <c r="BA163" s="62">
        <v>0.2</v>
      </c>
      <c r="BB163" s="62" t="s">
        <v>281</v>
      </c>
      <c r="BC163" s="62">
        <v>1.2150081461164284</v>
      </c>
      <c r="BE163" s="81">
        <f t="shared" si="2"/>
        <v>0.83384183528194467</v>
      </c>
      <c r="BF163" s="62">
        <v>2.5</v>
      </c>
    </row>
    <row r="164" spans="1:58" x14ac:dyDescent="0.25">
      <c r="A164" s="54">
        <v>1996</v>
      </c>
      <c r="B164" s="62">
        <v>2.3152330940553374</v>
      </c>
      <c r="C164" s="62">
        <v>0.60167296948312832</v>
      </c>
      <c r="D164" s="62">
        <v>0.57813210197445941</v>
      </c>
      <c r="E164" s="62">
        <v>2.3963627750738539</v>
      </c>
      <c r="F164" s="62">
        <v>1.8927085878762115</v>
      </c>
      <c r="G164" s="62">
        <v>1.1862531672094008</v>
      </c>
      <c r="H164" s="62">
        <v>1.1126585747555899</v>
      </c>
      <c r="I164" s="62">
        <v>0.8750920138641648</v>
      </c>
      <c r="J164" s="62">
        <v>2.3281588509999636</v>
      </c>
      <c r="K164" s="62">
        <v>2.3488890969056007</v>
      </c>
      <c r="L164" s="62">
        <v>1.8037765509303936</v>
      </c>
      <c r="M164" s="62">
        <v>1.7551158137185463</v>
      </c>
      <c r="N164" s="62">
        <v>1.167550741178518</v>
      </c>
      <c r="O164" s="62">
        <v>1.5059085564362911</v>
      </c>
      <c r="P164" s="62">
        <v>1.4094363825390388</v>
      </c>
      <c r="Q164" s="62">
        <v>1.000308082638637</v>
      </c>
      <c r="R164" s="62">
        <v>2.5283680904428483</v>
      </c>
      <c r="S164" s="62">
        <v>1.3101644140259807</v>
      </c>
      <c r="T164" s="62">
        <v>0.71663474705910535</v>
      </c>
      <c r="U164" s="62">
        <v>3.2006306577843797</v>
      </c>
      <c r="V164" s="62" t="s">
        <v>281</v>
      </c>
      <c r="W164" s="62">
        <v>1.6066232646098411</v>
      </c>
      <c r="X164" s="62">
        <v>5.4797939549639114</v>
      </c>
      <c r="Y164" s="62">
        <v>1.6954982579965134</v>
      </c>
      <c r="Z164" s="62">
        <v>3.3499041933819744</v>
      </c>
      <c r="AA164" s="62">
        <v>1.3356261757342642</v>
      </c>
      <c r="AB164" s="62">
        <v>1.1773327730608658</v>
      </c>
      <c r="AC164" s="62">
        <v>1.5149085875979926</v>
      </c>
      <c r="AD164" s="62">
        <v>1.8625962832476723</v>
      </c>
      <c r="AE164" s="62">
        <v>0.81802241849538859</v>
      </c>
      <c r="AF164" s="62">
        <v>1.4834352046093737</v>
      </c>
      <c r="AG164" s="62">
        <v>1.8669496826206131</v>
      </c>
      <c r="AH164" s="62">
        <v>0.69359242583647152</v>
      </c>
      <c r="AI164" s="62">
        <v>1.0439352390781025</v>
      </c>
      <c r="AJ164" s="62">
        <v>1.1781758881498192</v>
      </c>
      <c r="AK164" s="62">
        <v>6.1248812085500674E-3</v>
      </c>
      <c r="AL164" s="62">
        <v>1.9036663496013989E-2</v>
      </c>
      <c r="AM164" s="62">
        <v>1.1382521574871829</v>
      </c>
      <c r="AN164" s="62">
        <v>6.7053909470533593E-2</v>
      </c>
      <c r="AO164" s="62">
        <v>0.29580894796106705</v>
      </c>
      <c r="AP164" s="62">
        <v>8.7230109080262616E-2</v>
      </c>
      <c r="AQ164" s="62">
        <v>1.2457065418257978</v>
      </c>
      <c r="AR164" s="62">
        <v>0.52002639729493438</v>
      </c>
      <c r="AS164" s="62">
        <v>0.5</v>
      </c>
      <c r="AT164" s="62">
        <v>4.4880501820878145</v>
      </c>
      <c r="AU164" s="62">
        <v>3.6949088269150532</v>
      </c>
      <c r="AV164" s="62">
        <v>0.10349955300535289</v>
      </c>
      <c r="AW164" s="62">
        <v>1.7845776142045291</v>
      </c>
      <c r="AX164" s="62">
        <v>0.48048610675391029</v>
      </c>
      <c r="AY164" s="62">
        <v>0.88445870614137834</v>
      </c>
      <c r="AZ164" s="62">
        <v>3.8678904406397869</v>
      </c>
      <c r="BA164" s="62">
        <v>0.2</v>
      </c>
      <c r="BB164" s="62" t="s">
        <v>281</v>
      </c>
      <c r="BC164" s="62">
        <v>1.164545066626431</v>
      </c>
      <c r="BE164" s="81">
        <f t="shared" si="2"/>
        <v>0.78689888658575158</v>
      </c>
      <c r="BF164" s="62">
        <v>2.5499999999999998</v>
      </c>
    </row>
    <row r="165" spans="1:58" x14ac:dyDescent="0.25">
      <c r="A165" s="54">
        <v>1997</v>
      </c>
      <c r="B165" s="62">
        <v>2.2219914258350801</v>
      </c>
      <c r="C165" s="62">
        <v>0.60363023070489019</v>
      </c>
      <c r="D165" s="62">
        <v>0.5890494329437338</v>
      </c>
      <c r="E165" s="62">
        <v>2.5945991177516499</v>
      </c>
      <c r="F165" s="62">
        <v>1.6490255582603977</v>
      </c>
      <c r="G165" s="62">
        <v>1.2470352302053302</v>
      </c>
      <c r="H165" s="62">
        <v>1.1096039500572614</v>
      </c>
      <c r="I165" s="62">
        <v>0.9013817406198118</v>
      </c>
      <c r="J165" s="62">
        <v>2.2467315764279876</v>
      </c>
      <c r="K165" s="62">
        <v>2.1571093229513458</v>
      </c>
      <c r="L165" s="62">
        <v>1.8035309031330542</v>
      </c>
      <c r="M165" s="62">
        <v>1.7215087485516718</v>
      </c>
      <c r="N165" s="62">
        <v>1.0872093549845776</v>
      </c>
      <c r="O165" s="62">
        <v>1.5058559392601822</v>
      </c>
      <c r="P165" s="62">
        <v>1.4345582082806803</v>
      </c>
      <c r="Q165" s="62">
        <v>0.95845641210374644</v>
      </c>
      <c r="R165" s="62">
        <v>2.4586618971909857</v>
      </c>
      <c r="S165" s="62">
        <v>1.6258125613099581</v>
      </c>
      <c r="T165" s="62">
        <v>0.25281843347075672</v>
      </c>
      <c r="U165" s="62">
        <v>3.1037640816170566</v>
      </c>
      <c r="V165" s="62" t="s">
        <v>281</v>
      </c>
      <c r="W165" s="62">
        <v>1.5268312164174378</v>
      </c>
      <c r="X165" s="62">
        <v>5.4947593162354869</v>
      </c>
      <c r="Y165" s="62">
        <v>2.2835128288510878</v>
      </c>
      <c r="Z165" s="62">
        <v>3.4404798536551251</v>
      </c>
      <c r="AA165" s="62">
        <v>1.4244867990124328</v>
      </c>
      <c r="AB165" s="62">
        <v>1.0773460849411876</v>
      </c>
      <c r="AC165" s="62">
        <v>1.5190499965652413</v>
      </c>
      <c r="AD165" s="62">
        <v>1.8410393329386951</v>
      </c>
      <c r="AE165" s="62">
        <v>0.92786950313759586</v>
      </c>
      <c r="AF165" s="62">
        <v>1.4826171126533623</v>
      </c>
      <c r="AG165" s="62">
        <v>1.874522409444384</v>
      </c>
      <c r="AH165" s="62">
        <v>0.69763300702342834</v>
      </c>
      <c r="AI165" s="62">
        <v>0.98500404767451322</v>
      </c>
      <c r="AJ165" s="62">
        <v>1.1005275834384678</v>
      </c>
      <c r="AK165" s="62">
        <v>6.2301965051395521E-3</v>
      </c>
      <c r="AL165" s="62">
        <v>1.9249048847759583E-2</v>
      </c>
      <c r="AM165" s="62">
        <v>1.1615202132003477</v>
      </c>
      <c r="AN165" s="62">
        <v>0</v>
      </c>
      <c r="AO165" s="62">
        <v>0.39301866122560575</v>
      </c>
      <c r="AP165" s="62">
        <v>9.876531359599959E-2</v>
      </c>
      <c r="AQ165" s="62">
        <v>1.261476739223218</v>
      </c>
      <c r="AR165" s="62">
        <v>0.52019729928856862</v>
      </c>
      <c r="AS165" s="62">
        <v>0.5</v>
      </c>
      <c r="AT165" s="62">
        <v>4.3958672633450409</v>
      </c>
      <c r="AU165" s="62">
        <v>3.6674956735011981</v>
      </c>
      <c r="AV165" s="62">
        <v>0.10418738520620181</v>
      </c>
      <c r="AW165" s="62">
        <v>1.779455989008059</v>
      </c>
      <c r="AX165" s="62">
        <v>0.48083060349818563</v>
      </c>
      <c r="AY165" s="62">
        <v>0.8845310833990081</v>
      </c>
      <c r="AZ165" s="62">
        <v>3.6577547904624947</v>
      </c>
      <c r="BA165" s="62">
        <v>0.19999999999999998</v>
      </c>
      <c r="BB165" s="62" t="s">
        <v>281</v>
      </c>
      <c r="BC165" s="62">
        <v>1.1628268430478499</v>
      </c>
      <c r="BE165" s="81">
        <f t="shared" si="2"/>
        <v>0.78844625831792525</v>
      </c>
      <c r="BF165" s="62">
        <v>2.5249999999999999</v>
      </c>
    </row>
    <row r="166" spans="1:58" x14ac:dyDescent="0.25">
      <c r="A166" s="54">
        <v>1998</v>
      </c>
      <c r="B166" s="62">
        <v>2.2257899630976126</v>
      </c>
      <c r="C166" s="62">
        <v>0.60505654445567125</v>
      </c>
      <c r="D166" s="62">
        <v>0.591723638524422</v>
      </c>
      <c r="E166" s="62">
        <v>2.4969283186178588</v>
      </c>
      <c r="F166" s="62">
        <v>1.4887163745583727</v>
      </c>
      <c r="G166" s="62">
        <v>1.1698043495928276</v>
      </c>
      <c r="H166" s="62">
        <v>1.1228661874278123</v>
      </c>
      <c r="I166" s="62">
        <v>0.94483530229298929</v>
      </c>
      <c r="J166" s="62">
        <v>2.249429452200717</v>
      </c>
      <c r="K166" s="62">
        <v>1.9550835739026162</v>
      </c>
      <c r="L166" s="62">
        <v>1.9028826655712103</v>
      </c>
      <c r="M166" s="62">
        <v>1.655692019025766</v>
      </c>
      <c r="N166" s="62">
        <v>1.0484841055459282</v>
      </c>
      <c r="O166" s="62">
        <v>1.399938441035748</v>
      </c>
      <c r="P166" s="62">
        <v>1.4120296933186212</v>
      </c>
      <c r="Q166" s="62">
        <v>0.95829512893982816</v>
      </c>
      <c r="R166" s="62">
        <v>2.4702457517410474</v>
      </c>
      <c r="S166" s="62">
        <v>2.205026245941998</v>
      </c>
      <c r="T166" s="62">
        <v>4.6221239954123014E-2</v>
      </c>
      <c r="U166" s="62">
        <v>3.1032127542938364</v>
      </c>
      <c r="V166" s="62" t="s">
        <v>281</v>
      </c>
      <c r="W166" s="62">
        <v>0.92715776492685231</v>
      </c>
      <c r="X166" s="62">
        <v>5.9816857562049544</v>
      </c>
      <c r="Y166" s="62">
        <v>2.0135151157960878</v>
      </c>
      <c r="Z166" s="62">
        <v>3.4504894024138948</v>
      </c>
      <c r="AA166" s="62">
        <v>1.3958710621927477</v>
      </c>
      <c r="AB166" s="62">
        <v>0.9934042224216838</v>
      </c>
      <c r="AC166" s="62">
        <v>1.524475935563494</v>
      </c>
      <c r="AD166" s="62">
        <v>1.8440503901559686</v>
      </c>
      <c r="AE166" s="62">
        <v>0.64434246488935998</v>
      </c>
      <c r="AF166" s="62">
        <v>1.4811824256378923</v>
      </c>
      <c r="AG166" s="62">
        <v>1.8823111186454382</v>
      </c>
      <c r="AH166" s="62">
        <v>0.69499415555993527</v>
      </c>
      <c r="AI166" s="62">
        <v>1.038574565919856</v>
      </c>
      <c r="AJ166" s="62">
        <v>1.0946593582225623</v>
      </c>
      <c r="AK166" s="62">
        <v>6.3432218474675046E-3</v>
      </c>
      <c r="AL166" s="62">
        <v>1.9483454844019563E-2</v>
      </c>
      <c r="AM166" s="62">
        <v>0.99631945829699542</v>
      </c>
      <c r="AN166" s="62">
        <v>0</v>
      </c>
      <c r="AO166" s="62">
        <v>0.3891680600729574</v>
      </c>
      <c r="AP166" s="62">
        <v>9.3330362346099302E-2</v>
      </c>
      <c r="AQ166" s="62">
        <v>1.277612757511464</v>
      </c>
      <c r="AR166" s="62">
        <v>0.52053612738755406</v>
      </c>
      <c r="AS166" s="62">
        <v>0.5</v>
      </c>
      <c r="AT166" s="62">
        <v>4.2019748393155671</v>
      </c>
      <c r="AU166" s="62">
        <v>3.640184096243694</v>
      </c>
      <c r="AV166" s="62">
        <v>0.10495660817399384</v>
      </c>
      <c r="AW166" s="62">
        <v>1.7864041549219443</v>
      </c>
      <c r="AX166" s="62">
        <v>0.4826240446137377</v>
      </c>
      <c r="AY166" s="62">
        <v>0.88467913087417915</v>
      </c>
      <c r="AZ166" s="62">
        <v>3.480154293546418</v>
      </c>
      <c r="BA166" s="62">
        <v>0.2</v>
      </c>
      <c r="BB166" s="62" t="s">
        <v>281</v>
      </c>
      <c r="BC166" s="62">
        <v>1.1558712865306138</v>
      </c>
      <c r="BE166" s="81">
        <f t="shared" si="2"/>
        <v>0.82209791137974064</v>
      </c>
      <c r="BF166" s="62">
        <v>2.5750000000000002</v>
      </c>
    </row>
    <row r="167" spans="1:58" x14ac:dyDescent="0.25">
      <c r="A167" s="54">
        <v>1999</v>
      </c>
      <c r="B167" s="62">
        <v>2.1971957441511289</v>
      </c>
      <c r="C167" s="62">
        <v>0.50241813877771624</v>
      </c>
      <c r="D167" s="62">
        <v>1.5146614248095231</v>
      </c>
      <c r="E167" s="62">
        <v>2.3963177523795518</v>
      </c>
      <c r="F167" s="62">
        <v>1.49330155423541</v>
      </c>
      <c r="G167" s="62">
        <v>1.1660836166837047</v>
      </c>
      <c r="H167" s="62">
        <v>1.1197772873307377</v>
      </c>
      <c r="I167" s="62">
        <v>0.89846843427987244</v>
      </c>
      <c r="J167" s="62">
        <v>2.0002914929306517</v>
      </c>
      <c r="K167" s="62">
        <v>1.9536333389272094</v>
      </c>
      <c r="L167" s="62">
        <v>2.1033136763569411</v>
      </c>
      <c r="M167" s="62">
        <v>1.6798063551373013</v>
      </c>
      <c r="N167" s="62">
        <v>1.0016824742105208</v>
      </c>
      <c r="O167" s="62">
        <v>1.4015953759752429</v>
      </c>
      <c r="P167" s="62">
        <v>1.4626435864601386</v>
      </c>
      <c r="Q167" s="62">
        <v>0.9633648022800142</v>
      </c>
      <c r="R167" s="62">
        <v>2.39021978575092</v>
      </c>
      <c r="S167" s="62">
        <v>0.84101272850244757</v>
      </c>
      <c r="T167" s="62">
        <v>1.5505103926842501E-2</v>
      </c>
      <c r="U167" s="62">
        <v>3.0029839219514862</v>
      </c>
      <c r="V167" s="62" t="s">
        <v>281</v>
      </c>
      <c r="W167" s="62">
        <v>0.85005711895508074</v>
      </c>
      <c r="X167" s="62">
        <v>6.4734686460786239</v>
      </c>
      <c r="Y167" s="62">
        <v>2.0696263788598852</v>
      </c>
      <c r="Z167" s="62">
        <v>3.541580989865921</v>
      </c>
      <c r="AA167" s="62">
        <v>1.4855521529241968</v>
      </c>
      <c r="AB167" s="62">
        <v>0.96393696222831304</v>
      </c>
      <c r="AC167" s="62">
        <v>1.6107785033479052</v>
      </c>
      <c r="AD167" s="62">
        <v>1.8708669027119398</v>
      </c>
      <c r="AE167" s="62">
        <v>0.81139291788862777</v>
      </c>
      <c r="AF167" s="62">
        <v>1.4792211626215153</v>
      </c>
      <c r="AG167" s="62">
        <v>1.8913935858147173</v>
      </c>
      <c r="AH167" s="62">
        <v>0.69234943397411397</v>
      </c>
      <c r="AI167" s="62">
        <v>1.0396131106167494</v>
      </c>
      <c r="AJ167" s="62">
        <v>1.068725407842964</v>
      </c>
      <c r="AK167" s="62">
        <v>6.4586462746506756E-3</v>
      </c>
      <c r="AL167" s="62">
        <v>1.9714242334691181E-2</v>
      </c>
      <c r="AM167" s="62">
        <v>0.86291572562386232</v>
      </c>
      <c r="AN167" s="62">
        <v>6.9557837561706453E-3</v>
      </c>
      <c r="AO167" s="62">
        <v>0.39203639832317572</v>
      </c>
      <c r="AP167" s="62">
        <v>9.5993965432617318E-2</v>
      </c>
      <c r="AQ167" s="62">
        <v>1.2945379509632924</v>
      </c>
      <c r="AR167" s="62">
        <v>0.52085067416927255</v>
      </c>
      <c r="AS167" s="62">
        <v>0.5</v>
      </c>
      <c r="AT167" s="62">
        <v>4.2975884660915273</v>
      </c>
      <c r="AU167" s="62">
        <v>3.6140362455997495</v>
      </c>
      <c r="AV167" s="62">
        <v>9.9180881486139377E-2</v>
      </c>
      <c r="AW167" s="62">
        <v>1.7816612324339347</v>
      </c>
      <c r="AX167" s="62">
        <v>0.47706882114068916</v>
      </c>
      <c r="AY167" s="62">
        <v>0.88490132628412577</v>
      </c>
      <c r="AZ167" s="62">
        <v>3.1089515378209596</v>
      </c>
      <c r="BA167" s="62">
        <v>0.2</v>
      </c>
      <c r="BB167" s="62" t="s">
        <v>281</v>
      </c>
      <c r="BC167" s="62">
        <v>1.1620075883200445</v>
      </c>
      <c r="BE167" s="81">
        <f t="shared" si="2"/>
        <v>0.84280805204893028</v>
      </c>
      <c r="BF167" s="62">
        <v>2.625</v>
      </c>
    </row>
    <row r="168" spans="1:58" x14ac:dyDescent="0.25">
      <c r="A168" s="54">
        <v>2000</v>
      </c>
      <c r="B168" s="62">
        <v>2.2007715004767947</v>
      </c>
      <c r="C168" s="62">
        <v>0.92939219050347011</v>
      </c>
      <c r="D168" s="62">
        <v>1.3182285366932391</v>
      </c>
      <c r="E168" s="62">
        <v>2.3949726167981193</v>
      </c>
      <c r="F168" s="62">
        <v>1.7463203171229396</v>
      </c>
      <c r="G168" s="62">
        <v>0.87817841146771358</v>
      </c>
      <c r="H168" s="62">
        <v>1.149606510183143</v>
      </c>
      <c r="I168" s="62">
        <v>1.8170183147550789</v>
      </c>
      <c r="J168" s="62">
        <v>2.1746896037867569</v>
      </c>
      <c r="K168" s="62">
        <v>2.0189387158993148</v>
      </c>
      <c r="L168" s="62">
        <v>2.3744077401606734</v>
      </c>
      <c r="M168" s="62">
        <v>1.6795098029346391</v>
      </c>
      <c r="N168" s="62">
        <v>1.0603957785841844</v>
      </c>
      <c r="O168" s="62">
        <v>1.6017068650818405</v>
      </c>
      <c r="P168" s="62">
        <v>1.5866353911947002</v>
      </c>
      <c r="Q168" s="62">
        <v>0.99174552542973582</v>
      </c>
      <c r="R168" s="62">
        <v>3.9211746563656567</v>
      </c>
      <c r="S168" s="62">
        <v>1.4799382665446268</v>
      </c>
      <c r="T168" s="62">
        <v>1.0151203381573157</v>
      </c>
      <c r="U168" s="62">
        <v>3.1941900485646033</v>
      </c>
      <c r="V168" s="62">
        <v>2.7479605354612895</v>
      </c>
      <c r="W168" s="62">
        <v>2.8677134828193185</v>
      </c>
      <c r="X168" s="62">
        <v>5.9600471816607259</v>
      </c>
      <c r="Y168" s="62">
        <v>2.3666832778525055</v>
      </c>
      <c r="Z168" s="62">
        <v>3.3770345144960885</v>
      </c>
      <c r="AA168" s="62">
        <v>1.6385934863157448</v>
      </c>
      <c r="AB168" s="62">
        <v>1.0583836724262967</v>
      </c>
      <c r="AC168" s="62">
        <v>1.69746965847687</v>
      </c>
      <c r="AD168" s="62">
        <v>1.9055439244665051</v>
      </c>
      <c r="AE168" s="62">
        <v>0.37447890118082322</v>
      </c>
      <c r="AF168" s="62">
        <v>2.5385301224683192</v>
      </c>
      <c r="AG168" s="62">
        <v>1.4467965411825023</v>
      </c>
      <c r="AH168" s="62">
        <v>0.80807203075151601</v>
      </c>
      <c r="AI168" s="62">
        <v>0.6412243973790529</v>
      </c>
      <c r="AJ168" s="62">
        <v>1.0625333767502441</v>
      </c>
      <c r="AK168" s="62">
        <v>6.5726283483967573E-3</v>
      </c>
      <c r="AL168" s="62">
        <v>3.32157247566221E-2</v>
      </c>
      <c r="AM168" s="62">
        <v>0.7425264526317833</v>
      </c>
      <c r="AN168" s="62">
        <v>2.8186669570001297E-2</v>
      </c>
      <c r="AO168" s="62">
        <v>0.5057191730248235</v>
      </c>
      <c r="AP168" s="62">
        <v>7.8283956619991574E-2</v>
      </c>
      <c r="AQ168" s="62">
        <v>1.2936177627124013</v>
      </c>
      <c r="AR168" s="62">
        <v>0.52114520508446072</v>
      </c>
      <c r="AS168" s="62">
        <v>0.38999997194835373</v>
      </c>
      <c r="AT168" s="62">
        <v>4.2155920954535926</v>
      </c>
      <c r="AU168" s="62">
        <v>3.6252216168417108</v>
      </c>
      <c r="AV168" s="62">
        <v>5.3347034004161534E-2</v>
      </c>
      <c r="AW168" s="62">
        <v>2.1772092037844102</v>
      </c>
      <c r="AX168" s="62">
        <v>0.47907750863091386</v>
      </c>
      <c r="AY168" s="62">
        <v>0.88506122080151828</v>
      </c>
      <c r="AZ168" s="62">
        <v>3.6035333571891437</v>
      </c>
      <c r="BA168" s="62">
        <v>0.2</v>
      </c>
      <c r="BB168" s="62" t="s">
        <v>281</v>
      </c>
      <c r="BC168" s="62">
        <v>1.1808453590733128</v>
      </c>
      <c r="BE168" s="81">
        <f t="shared" si="2"/>
        <v>0.76522773344505257</v>
      </c>
      <c r="BF168" s="62">
        <v>2.625</v>
      </c>
    </row>
    <row r="169" spans="1:58" x14ac:dyDescent="0.25">
      <c r="A169" s="54">
        <v>2001</v>
      </c>
      <c r="B169" s="62">
        <v>2.2510040883968321</v>
      </c>
      <c r="C169" s="62">
        <v>0.93178396642458472</v>
      </c>
      <c r="D169" s="62">
        <v>1.3466367933299115</v>
      </c>
      <c r="E169" s="62">
        <v>1.3500435653027694</v>
      </c>
      <c r="F169" s="62">
        <v>1.2507037797456253</v>
      </c>
      <c r="G169" s="62">
        <v>0.82605303350509074</v>
      </c>
      <c r="H169" s="62">
        <v>1.132030552949332</v>
      </c>
      <c r="I169" s="62">
        <v>1.9047744777530691</v>
      </c>
      <c r="J169" s="62">
        <v>2.1521529655294782</v>
      </c>
      <c r="K169" s="62">
        <v>2.1158958964625496</v>
      </c>
      <c r="L169" s="62">
        <v>2.4176835000645873</v>
      </c>
      <c r="M169" s="62">
        <v>1.7126761682431553</v>
      </c>
      <c r="N169" s="62">
        <v>1.1466430260978151</v>
      </c>
      <c r="O169" s="62">
        <v>1.5972387638011398</v>
      </c>
      <c r="P169" s="62">
        <v>1.6471059453213623</v>
      </c>
      <c r="Q169" s="62">
        <v>1.1517595204513398</v>
      </c>
      <c r="R169" s="62">
        <v>4.0438641248872473</v>
      </c>
      <c r="S169" s="62">
        <v>1.5083305455104714</v>
      </c>
      <c r="T169" s="62">
        <v>0.84261242071472164</v>
      </c>
      <c r="U169" s="62">
        <v>3.3991487074609226</v>
      </c>
      <c r="V169" s="62">
        <v>2.8281774301023552</v>
      </c>
      <c r="W169" s="62">
        <v>2.8648012045186642</v>
      </c>
      <c r="X169" s="62">
        <v>5.838694174299504</v>
      </c>
      <c r="Y169" s="62">
        <v>1.94809142904976</v>
      </c>
      <c r="Z169" s="62">
        <v>3.4850826491919156</v>
      </c>
      <c r="AA169" s="62">
        <v>1.4367912194520174</v>
      </c>
      <c r="AB169" s="62">
        <v>0.99960735220228969</v>
      </c>
      <c r="AC169" s="62">
        <v>1.7043644864191756</v>
      </c>
      <c r="AD169" s="62">
        <v>1.9097646884021877</v>
      </c>
      <c r="AE169" s="62">
        <v>0.35410272677647175</v>
      </c>
      <c r="AF169" s="62">
        <v>2.4687333464574674</v>
      </c>
      <c r="AG169" s="62">
        <v>1.4110000268256795</v>
      </c>
      <c r="AH169" s="62">
        <v>0.73999970548610239</v>
      </c>
      <c r="AI169" s="62">
        <v>0.70294516403900686</v>
      </c>
      <c r="AJ169" s="62">
        <v>1.0430537038024639</v>
      </c>
      <c r="AK169" s="62">
        <v>6.6932364091278583E-3</v>
      </c>
      <c r="AL169" s="62">
        <v>3.3583273081796941E-2</v>
      </c>
      <c r="AM169" s="62">
        <v>0.75886769569979562</v>
      </c>
      <c r="AN169" s="62">
        <v>2.8519664223126386E-2</v>
      </c>
      <c r="AO169" s="62">
        <v>0.48080621031582121</v>
      </c>
      <c r="AP169" s="62">
        <v>8.8254798371958612E-2</v>
      </c>
      <c r="AQ169" s="62">
        <v>1.3026017219011676</v>
      </c>
      <c r="AR169" s="62">
        <v>0.5214497147187942</v>
      </c>
      <c r="AS169" s="62">
        <v>0.40999996535588745</v>
      </c>
      <c r="AT169" s="62">
        <v>4.2821328940610863</v>
      </c>
      <c r="AU169" s="62">
        <v>2.8700644353408458</v>
      </c>
      <c r="AV169" s="62">
        <v>5.3728465697639366E-2</v>
      </c>
      <c r="AW169" s="62">
        <v>2.105671998535863</v>
      </c>
      <c r="AX169" s="62">
        <v>0.48264729619458158</v>
      </c>
      <c r="AY169" s="62">
        <v>0.88518681551884959</v>
      </c>
      <c r="AZ169" s="62">
        <v>3.5781812838674849</v>
      </c>
      <c r="BA169" s="62">
        <v>0.2</v>
      </c>
      <c r="BB169" s="62" t="s">
        <v>281</v>
      </c>
      <c r="BC169" s="62">
        <v>1.1611535566541853</v>
      </c>
      <c r="BE169" s="81">
        <f t="shared" si="2"/>
        <v>0.77566273749911263</v>
      </c>
      <c r="BF169" s="62">
        <v>2.5</v>
      </c>
    </row>
    <row r="170" spans="1:58" x14ac:dyDescent="0.25">
      <c r="A170" s="54">
        <v>2002</v>
      </c>
      <c r="B170" s="62">
        <v>2.2286392904774956</v>
      </c>
      <c r="C170" s="62">
        <v>0.93314502614043071</v>
      </c>
      <c r="D170" s="62">
        <v>1.3403889344827093</v>
      </c>
      <c r="E170" s="62">
        <v>3.0549011325612718</v>
      </c>
      <c r="F170" s="62">
        <v>1.4200711227947116</v>
      </c>
      <c r="G170" s="62">
        <v>0.84313763221985127</v>
      </c>
      <c r="H170" s="62">
        <v>1.1551013194493336</v>
      </c>
      <c r="I170" s="62">
        <v>1.9494526819048148</v>
      </c>
      <c r="J170" s="62">
        <v>2.0726844385439289</v>
      </c>
      <c r="K170" s="62">
        <v>2.1780985207269863</v>
      </c>
      <c r="L170" s="62">
        <v>2.4993193913733962</v>
      </c>
      <c r="M170" s="62">
        <v>1.6395165530251214</v>
      </c>
      <c r="N170" s="62">
        <v>1.1491148631733819</v>
      </c>
      <c r="O170" s="62">
        <v>1.6013578809489155</v>
      </c>
      <c r="P170" s="62">
        <v>1.8876148774979138</v>
      </c>
      <c r="Q170" s="62">
        <v>1.1412748928060981</v>
      </c>
      <c r="R170" s="62">
        <v>4.1601911877357631</v>
      </c>
      <c r="S170" s="62">
        <v>1.4983485812864685</v>
      </c>
      <c r="T170" s="62">
        <v>0.87376178034162211</v>
      </c>
      <c r="U170" s="62">
        <v>3.4013997146566495</v>
      </c>
      <c r="V170" s="62">
        <v>3.0231267210276567</v>
      </c>
      <c r="W170" s="62">
        <v>1.9125417605025228</v>
      </c>
      <c r="X170" s="62">
        <v>5.9382283362583896</v>
      </c>
      <c r="Y170" s="62">
        <v>2.0614297756303022</v>
      </c>
      <c r="Z170" s="62">
        <v>1.8117414746005496</v>
      </c>
      <c r="AA170" s="62">
        <v>1.4805140146614921</v>
      </c>
      <c r="AB170" s="62">
        <v>1.0412834960793296</v>
      </c>
      <c r="AC170" s="62">
        <v>1.7104802769522367</v>
      </c>
      <c r="AD170" s="62">
        <v>1.91306163003709</v>
      </c>
      <c r="AE170" s="62">
        <v>0.29713431126448597</v>
      </c>
      <c r="AF170" s="62">
        <v>2.3988757601455442</v>
      </c>
      <c r="AG170" s="62">
        <v>1.4128244335604607</v>
      </c>
      <c r="AH170" s="62">
        <v>0.71097927171528452</v>
      </c>
      <c r="AI170" s="62">
        <v>0.5527416438035081</v>
      </c>
      <c r="AJ170" s="62">
        <v>1.0848388774175961</v>
      </c>
      <c r="AK170" s="62">
        <v>6.8054359579957568E-3</v>
      </c>
      <c r="AL170" s="62">
        <v>3.391244312666708E-2</v>
      </c>
      <c r="AM170" s="62">
        <v>0.724636484397994</v>
      </c>
      <c r="AN170" s="62">
        <v>2.8863773844162027E-2</v>
      </c>
      <c r="AO170" s="62">
        <v>0.46279973121544554</v>
      </c>
      <c r="AP170" s="62">
        <v>8.8363857552567801E-2</v>
      </c>
      <c r="AQ170" s="62">
        <v>1.3121274601686972</v>
      </c>
      <c r="AR170" s="62">
        <v>0.52176717521807259</v>
      </c>
      <c r="AS170" s="62">
        <v>0.45</v>
      </c>
      <c r="AT170" s="62">
        <v>4.3724141103816896</v>
      </c>
      <c r="AU170" s="62">
        <v>3.3125235643878885</v>
      </c>
      <c r="AV170" s="62">
        <v>5.4189596195423018E-2</v>
      </c>
      <c r="AW170" s="62">
        <v>2.0400426447693585</v>
      </c>
      <c r="AX170" s="62">
        <v>0.39022751373152786</v>
      </c>
      <c r="AY170" s="62">
        <v>0.88556610047310058</v>
      </c>
      <c r="AZ170" s="62">
        <v>3.5424174799286816</v>
      </c>
      <c r="BA170" s="62">
        <v>0.2</v>
      </c>
      <c r="BB170" s="62" t="s">
        <v>281</v>
      </c>
      <c r="BC170" s="62">
        <v>1.1341215878203421</v>
      </c>
      <c r="BE170" s="81">
        <f t="shared" si="2"/>
        <v>0.779302805324814</v>
      </c>
      <c r="BF170" s="62">
        <v>2.8000000000000003</v>
      </c>
    </row>
    <row r="171" spans="1:58" x14ac:dyDescent="0.25">
      <c r="A171" s="54">
        <v>2003</v>
      </c>
      <c r="B171" s="62">
        <v>2.1576074479097831</v>
      </c>
      <c r="C171" s="62">
        <v>0.92929198920673828</v>
      </c>
      <c r="D171" s="62">
        <v>1.3164029770343395</v>
      </c>
      <c r="E171" s="62">
        <v>2.7658800702008572</v>
      </c>
      <c r="F171" s="62">
        <v>1.4220762001827976</v>
      </c>
      <c r="G171" s="62">
        <v>0.94023428128697517</v>
      </c>
      <c r="H171" s="62">
        <v>1.3003313237176695</v>
      </c>
      <c r="I171" s="62">
        <v>1.9600348536576007</v>
      </c>
      <c r="J171" s="62">
        <v>2.0026524056221469</v>
      </c>
      <c r="K171" s="62">
        <v>2.2310128239615863</v>
      </c>
      <c r="L171" s="62">
        <v>1.9582806226005236</v>
      </c>
      <c r="M171" s="62">
        <v>1.4766342671474937</v>
      </c>
      <c r="N171" s="62">
        <v>0.98623573537341125</v>
      </c>
      <c r="O171" s="62">
        <v>1.5975214807443885</v>
      </c>
      <c r="P171" s="62">
        <v>1.9992400923611391</v>
      </c>
      <c r="Q171" s="62">
        <v>1.1797497241922774</v>
      </c>
      <c r="R171" s="62">
        <v>4.2509722011710123</v>
      </c>
      <c r="S171" s="62">
        <v>1.5230230479027473</v>
      </c>
      <c r="T171" s="62">
        <v>1.2263383357448319</v>
      </c>
      <c r="U171" s="62">
        <v>3.5030411012366947</v>
      </c>
      <c r="V171" s="62">
        <v>3.3352168427825113</v>
      </c>
      <c r="W171" s="62">
        <v>1.5128570326365127</v>
      </c>
      <c r="X171" s="62">
        <v>6.1324023782661188</v>
      </c>
      <c r="Y171" s="62">
        <v>2.7838823139564974</v>
      </c>
      <c r="Z171" s="62">
        <v>1.9516131840109849</v>
      </c>
      <c r="AA171" s="62">
        <v>1.6041794706985035</v>
      </c>
      <c r="AB171" s="62">
        <v>0.98192866763925624</v>
      </c>
      <c r="AC171" s="62">
        <v>1.7162960069777147</v>
      </c>
      <c r="AD171" s="62">
        <v>2.0112660074905389</v>
      </c>
      <c r="AE171" s="62">
        <v>0.33422724012793181</v>
      </c>
      <c r="AF171" s="62">
        <v>2.4068431509536827</v>
      </c>
      <c r="AG171" s="62">
        <v>1.4676541209673581</v>
      </c>
      <c r="AH171" s="62">
        <v>0.70833837226405583</v>
      </c>
      <c r="AI171" s="62">
        <v>0.48550357119553345</v>
      </c>
      <c r="AJ171" s="62">
        <v>1.0905856958121956</v>
      </c>
      <c r="AK171" s="62">
        <v>1.3819833784875796E-2</v>
      </c>
      <c r="AL171" s="62">
        <v>4.105809590783252E-2</v>
      </c>
      <c r="AM171" s="62">
        <v>0.73747429927881436</v>
      </c>
      <c r="AN171" s="62">
        <v>2.9205264099382278E-2</v>
      </c>
      <c r="AO171" s="62">
        <v>0.41634518759055855</v>
      </c>
      <c r="AP171" s="62">
        <v>8.1269208761414052E-2</v>
      </c>
      <c r="AQ171" s="62">
        <v>1.3220909655386526</v>
      </c>
      <c r="AR171" s="62">
        <v>0.52208601858103942</v>
      </c>
      <c r="AS171" s="62">
        <v>0.49000001933233306</v>
      </c>
      <c r="AT171" s="62">
        <v>4.2695366625008084</v>
      </c>
      <c r="AU171" s="62">
        <v>3.3511938016109206</v>
      </c>
      <c r="AV171" s="62">
        <v>5.4720352780199204E-2</v>
      </c>
      <c r="AW171" s="62">
        <v>2.0113867991477674</v>
      </c>
      <c r="AX171" s="62">
        <v>0.14412394439556866</v>
      </c>
      <c r="AY171" s="62">
        <v>0.88600581303613934</v>
      </c>
      <c r="AZ171" s="62">
        <v>3.4963999531667911</v>
      </c>
      <c r="BA171" s="62">
        <v>0.2</v>
      </c>
      <c r="BB171" s="62" t="s">
        <v>281</v>
      </c>
      <c r="BC171" s="62">
        <v>1.1469390717182995</v>
      </c>
      <c r="BE171" s="81">
        <f t="shared" si="2"/>
        <v>0.78902924740146141</v>
      </c>
      <c r="BF171" s="62">
        <v>3.05</v>
      </c>
    </row>
    <row r="172" spans="1:58" x14ac:dyDescent="0.25">
      <c r="A172" s="54">
        <v>2004</v>
      </c>
      <c r="B172" s="62">
        <v>2.1758665262297781</v>
      </c>
      <c r="C172" s="62">
        <v>0.92141168763747339</v>
      </c>
      <c r="D172" s="62">
        <v>1.0388421113214279</v>
      </c>
      <c r="E172" s="62">
        <v>2.587000237865368</v>
      </c>
      <c r="F172" s="62">
        <v>1.3408169997794217</v>
      </c>
      <c r="G172" s="62">
        <v>1.5675996298573134</v>
      </c>
      <c r="H172" s="62">
        <v>1.5029875644721966</v>
      </c>
      <c r="I172" s="62">
        <v>2.3010085120185315</v>
      </c>
      <c r="J172" s="62">
        <v>2.1198940472359409</v>
      </c>
      <c r="K172" s="62">
        <v>1.9171324557902751</v>
      </c>
      <c r="L172" s="62">
        <v>1.9783399910626145</v>
      </c>
      <c r="M172" s="62">
        <v>1.3549927402868458</v>
      </c>
      <c r="N172" s="62">
        <v>0.98811727353917411</v>
      </c>
      <c r="O172" s="62">
        <v>1.6023607589017139</v>
      </c>
      <c r="P172" s="62">
        <v>2.0537945224816681</v>
      </c>
      <c r="Q172" s="62">
        <v>1.1759524702939337</v>
      </c>
      <c r="R172" s="62">
        <v>4.553680104200839</v>
      </c>
      <c r="S172" s="62">
        <v>1.1010572935967593</v>
      </c>
      <c r="T172" s="62">
        <v>1.5128803428664384</v>
      </c>
      <c r="U172" s="62">
        <v>3.5970875754024347</v>
      </c>
      <c r="V172" s="62">
        <v>3.2727439155082441</v>
      </c>
      <c r="W172" s="62">
        <v>1.0799086193835867</v>
      </c>
      <c r="X172" s="62">
        <v>5.983279842354186</v>
      </c>
      <c r="Y172" s="62">
        <v>3.4519325305540689</v>
      </c>
      <c r="Z172" s="62">
        <v>1.9970433826225105</v>
      </c>
      <c r="AA172" s="62">
        <v>0.95776903216907106</v>
      </c>
      <c r="AB172" s="62">
        <v>1.1335209752722566</v>
      </c>
      <c r="AC172" s="62">
        <v>1.7224138841756822</v>
      </c>
      <c r="AD172" s="62">
        <v>2.039372371703331</v>
      </c>
      <c r="AE172" s="62">
        <v>0.37885589263880209</v>
      </c>
      <c r="AF172" s="62">
        <v>2.2988527608934626</v>
      </c>
      <c r="AG172" s="62">
        <v>1.470431274346657</v>
      </c>
      <c r="AH172" s="62">
        <v>0.6921683118657237</v>
      </c>
      <c r="AI172" s="62">
        <v>0.51699189193091888</v>
      </c>
      <c r="AJ172" s="62">
        <v>1.0614289635162424</v>
      </c>
      <c r="AK172" s="62">
        <v>2.1019496621057995E-2</v>
      </c>
      <c r="AL172" s="62">
        <v>4.1408700576600448E-2</v>
      </c>
      <c r="AM172" s="62">
        <v>0.74364454325463147</v>
      </c>
      <c r="AN172" s="62">
        <v>4.4284809720328708E-2</v>
      </c>
      <c r="AO172" s="62">
        <v>0.33364511243474121</v>
      </c>
      <c r="AP172" s="62">
        <v>7.5032069253521239E-2</v>
      </c>
      <c r="AQ172" s="62">
        <v>1.2900167598276726</v>
      </c>
      <c r="AR172" s="62">
        <v>0.52663091098177384</v>
      </c>
      <c r="AS172" s="62">
        <v>0.55675798576600621</v>
      </c>
      <c r="AT172" s="62">
        <v>4.0934120158363898</v>
      </c>
      <c r="AU172" s="62">
        <v>3.3703782530454736</v>
      </c>
      <c r="AV172" s="62">
        <v>5.5302656013380053E-2</v>
      </c>
      <c r="AW172" s="62">
        <v>1.9205281159688297</v>
      </c>
      <c r="AX172" s="62">
        <v>0.13678219202190514</v>
      </c>
      <c r="AY172" s="62">
        <v>0.89320820395933076</v>
      </c>
      <c r="AZ172" s="62">
        <v>3.5187570024592492</v>
      </c>
      <c r="BA172" s="62">
        <v>0.2</v>
      </c>
      <c r="BB172" s="62" t="s">
        <v>281</v>
      </c>
      <c r="BC172" s="62">
        <v>1.1376209077633064</v>
      </c>
      <c r="BE172" s="81">
        <f t="shared" si="2"/>
        <v>0.79806237453159989</v>
      </c>
      <c r="BF172" s="62">
        <v>3.125</v>
      </c>
    </row>
    <row r="173" spans="1:58" x14ac:dyDescent="0.25">
      <c r="A173" s="54">
        <v>2005</v>
      </c>
      <c r="B173" s="62">
        <v>2.120310386550341</v>
      </c>
      <c r="C173" s="62">
        <v>0.9134268217872934</v>
      </c>
      <c r="D173" s="62">
        <v>0.9470817383637633</v>
      </c>
      <c r="E173" s="62">
        <v>2.8018702735604921</v>
      </c>
      <c r="F173" s="62">
        <v>1.3442118370468563</v>
      </c>
      <c r="G173" s="62">
        <v>1.6846401467964567</v>
      </c>
      <c r="H173" s="62">
        <v>1.4465392089472784</v>
      </c>
      <c r="I173" s="62">
        <v>2.3304670736021569</v>
      </c>
      <c r="J173" s="62">
        <v>1.9023746217404918</v>
      </c>
      <c r="K173" s="62">
        <v>1.9266341049979665</v>
      </c>
      <c r="L173" s="62">
        <v>1.9958923091562195</v>
      </c>
      <c r="M173" s="62">
        <v>1.2993065150934573</v>
      </c>
      <c r="N173" s="62">
        <v>0.8258966089537918</v>
      </c>
      <c r="O173" s="62">
        <v>1.4985593407020588</v>
      </c>
      <c r="P173" s="62">
        <v>2.0092444367890181</v>
      </c>
      <c r="Q173" s="62">
        <v>1.1884827265685516</v>
      </c>
      <c r="R173" s="62">
        <v>4.2568553073211799</v>
      </c>
      <c r="S173" s="62">
        <v>1.0702174572458645</v>
      </c>
      <c r="T173" s="62">
        <v>1.5595237899453285</v>
      </c>
      <c r="U173" s="62">
        <v>3.4980660251958109</v>
      </c>
      <c r="V173" s="62">
        <v>3.5282718094372694</v>
      </c>
      <c r="W173" s="62">
        <v>1.0765160796256694</v>
      </c>
      <c r="X173" s="62">
        <v>5.8445798173526571</v>
      </c>
      <c r="Y173" s="62">
        <v>3.2689644490677949</v>
      </c>
      <c r="Z173" s="62">
        <v>2.0866947960618849</v>
      </c>
      <c r="AA173" s="62">
        <v>0.96671343879984906</v>
      </c>
      <c r="AB173" s="62">
        <v>1.0745654109283411</v>
      </c>
      <c r="AC173" s="62">
        <v>1.6465291327442584</v>
      </c>
      <c r="AD173" s="62">
        <v>2.1086528871760102</v>
      </c>
      <c r="AE173" s="62">
        <v>0.23385954923901708</v>
      </c>
      <c r="AF173" s="62">
        <v>2.2324426955456742</v>
      </c>
      <c r="AG173" s="62">
        <v>2.2547773733921344</v>
      </c>
      <c r="AH173" s="62">
        <v>0.66223663875646055</v>
      </c>
      <c r="AI173" s="62">
        <v>0.5869124262390516</v>
      </c>
      <c r="AJ173" s="62">
        <v>1.0236389460564075</v>
      </c>
      <c r="AK173" s="62">
        <v>1.4185392056910618E-2</v>
      </c>
      <c r="AL173" s="62">
        <v>4.1751306931840704E-2</v>
      </c>
      <c r="AM173" s="62">
        <v>0.89064631277623563</v>
      </c>
      <c r="AN173" s="62">
        <v>4.4706810022928041E-2</v>
      </c>
      <c r="AO173" s="62">
        <v>0.32833029148556075</v>
      </c>
      <c r="AP173" s="62">
        <v>6.9309659278561267E-2</v>
      </c>
      <c r="AQ173" s="62">
        <v>1.2814861573330307</v>
      </c>
      <c r="AR173" s="62">
        <v>0.556099064106087</v>
      </c>
      <c r="AS173" s="62">
        <v>0.59542606922958252</v>
      </c>
      <c r="AT173" s="62">
        <v>3.7876963009822875</v>
      </c>
      <c r="AU173" s="62">
        <v>3.45022385292949</v>
      </c>
      <c r="AV173" s="62">
        <v>5.5909940578669874E-2</v>
      </c>
      <c r="AW173" s="62">
        <v>1.8304142344004661</v>
      </c>
      <c r="AX173" s="62">
        <v>0.14553088834222253</v>
      </c>
      <c r="AY173" s="62">
        <v>0.88514913172091814</v>
      </c>
      <c r="AZ173" s="62">
        <v>3.5339825564425036</v>
      </c>
      <c r="BA173" s="62">
        <v>0.20000000000000004</v>
      </c>
      <c r="BB173" s="62" t="s">
        <v>281</v>
      </c>
      <c r="BC173" s="62">
        <v>1.1231896137897606</v>
      </c>
      <c r="BE173" s="81">
        <f t="shared" si="2"/>
        <v>0.78731234772449143</v>
      </c>
      <c r="BF173" s="62">
        <v>3.2</v>
      </c>
    </row>
    <row r="174" spans="1:58" x14ac:dyDescent="0.25">
      <c r="A174" s="54">
        <v>2006</v>
      </c>
      <c r="B174" s="62">
        <v>2.2021176045943585</v>
      </c>
      <c r="C174" s="62">
        <v>0.83281021530360322</v>
      </c>
      <c r="D174" s="62">
        <v>0.9045110544237901</v>
      </c>
      <c r="E174" s="62">
        <v>2.8082610851704231</v>
      </c>
      <c r="F174" s="62">
        <v>1.2633384373081777</v>
      </c>
      <c r="G174" s="62">
        <v>0.89117472921127594</v>
      </c>
      <c r="H174" s="62">
        <v>1.3749382560613568</v>
      </c>
      <c r="I174" s="62">
        <v>2.3674697261990656</v>
      </c>
      <c r="J174" s="62">
        <v>1.8987768503575013</v>
      </c>
      <c r="K174" s="62">
        <v>1.9364836858405661</v>
      </c>
      <c r="L174" s="62">
        <v>2.0595311441095387</v>
      </c>
      <c r="M174" s="62">
        <v>1.3009223811444413</v>
      </c>
      <c r="N174" s="62">
        <v>0.8264775563038812</v>
      </c>
      <c r="O174" s="62">
        <v>1.5957738689416503</v>
      </c>
      <c r="P174" s="62">
        <v>1.8474382449131352</v>
      </c>
      <c r="Q174" s="62">
        <v>1.1896976208749042</v>
      </c>
      <c r="R174" s="62">
        <v>4.1544366263406749</v>
      </c>
      <c r="S174" s="62">
        <v>1.073865537466024</v>
      </c>
      <c r="T174" s="62">
        <v>1.5832581855898578</v>
      </c>
      <c r="U174" s="62">
        <v>3.5977834562241204</v>
      </c>
      <c r="V174" s="62">
        <v>3.2012220570561913</v>
      </c>
      <c r="W174" s="62">
        <v>0.75951314103566192</v>
      </c>
      <c r="X174" s="62">
        <v>5.7003573975815156</v>
      </c>
      <c r="Y174" s="62">
        <v>3.5035877356674074</v>
      </c>
      <c r="Z174" s="62">
        <v>2.0475980567567733</v>
      </c>
      <c r="AA174" s="62">
        <v>0.92670280812248862</v>
      </c>
      <c r="AB174" s="62">
        <v>1.0620223259999084</v>
      </c>
      <c r="AC174" s="62">
        <v>1.7346281960720775</v>
      </c>
      <c r="AD174" s="62">
        <v>2.1421055480399533</v>
      </c>
      <c r="AE174" s="62">
        <v>0.21976676462223907</v>
      </c>
      <c r="AF174" s="62">
        <v>2.2522577061421347</v>
      </c>
      <c r="AG174" s="62">
        <v>2.1768425614973417</v>
      </c>
      <c r="AH174" s="62">
        <v>0.70100273743202679</v>
      </c>
      <c r="AI174" s="62">
        <v>0.68804031532484899</v>
      </c>
      <c r="AJ174" s="62">
        <v>0.80834228063239222</v>
      </c>
      <c r="AK174" s="62">
        <v>1.432011564793231E-2</v>
      </c>
      <c r="AL174" s="62">
        <v>4.9111178708691167E-2</v>
      </c>
      <c r="AM174" s="62">
        <v>0.91038389991148894</v>
      </c>
      <c r="AN174" s="62">
        <v>4.5073591854255808E-2</v>
      </c>
      <c r="AO174" s="62">
        <v>0.33734601964252203</v>
      </c>
      <c r="AP174" s="62">
        <v>7.5302849654187029E-2</v>
      </c>
      <c r="AQ174" s="62">
        <v>1.2769278098373789</v>
      </c>
      <c r="AR174" s="62">
        <v>0.58285744420125085</v>
      </c>
      <c r="AS174" s="62">
        <v>0.6414172029273586</v>
      </c>
      <c r="AT174" s="62">
        <v>3.7444111779472244</v>
      </c>
      <c r="AU174" s="62">
        <v>3.5300563724980694</v>
      </c>
      <c r="AV174" s="62">
        <v>5.6275682852957518E-2</v>
      </c>
      <c r="AW174" s="62">
        <v>1.8530122748877165</v>
      </c>
      <c r="AX174" s="62">
        <v>0.15418195624054501</v>
      </c>
      <c r="AY174" s="62">
        <v>0.91586409162705917</v>
      </c>
      <c r="AZ174" s="62">
        <v>3.2820742607656976</v>
      </c>
      <c r="BA174" s="62">
        <v>0.2</v>
      </c>
      <c r="BB174" s="62" t="s">
        <v>281</v>
      </c>
      <c r="BC174" s="62">
        <v>1.1116516662742721</v>
      </c>
      <c r="BE174" s="81">
        <f t="shared" si="2"/>
        <v>0.79531763969750691</v>
      </c>
      <c r="BF174" s="62">
        <v>3.25</v>
      </c>
    </row>
    <row r="175" spans="1:58" x14ac:dyDescent="0.25">
      <c r="A175" s="54">
        <v>2007</v>
      </c>
      <c r="B175" s="62">
        <v>2.2022028737508528</v>
      </c>
      <c r="C175" s="62">
        <v>0.70948205842339995</v>
      </c>
      <c r="D175" s="62">
        <v>0.89648040247585592</v>
      </c>
      <c r="E175" s="62">
        <v>2.7209230246944798</v>
      </c>
      <c r="F175" s="62">
        <v>1.436334316714631</v>
      </c>
      <c r="G175" s="62">
        <v>0.71553538448746778</v>
      </c>
      <c r="H175" s="62">
        <v>1.4178367174027087</v>
      </c>
      <c r="I175" s="62">
        <v>2.3726129287000837</v>
      </c>
      <c r="J175" s="62">
        <v>1.7992524637616094</v>
      </c>
      <c r="K175" s="62">
        <v>1.9374074245762085</v>
      </c>
      <c r="L175" s="62">
        <v>2.1768751213367685</v>
      </c>
      <c r="M175" s="62">
        <v>1.3036892787239485</v>
      </c>
      <c r="N175" s="62">
        <v>0.91160401323411122</v>
      </c>
      <c r="O175" s="62">
        <v>1.6008468096031543</v>
      </c>
      <c r="P175" s="62">
        <v>1.9306656449472803</v>
      </c>
      <c r="Q175" s="62">
        <v>1.2251883837615936</v>
      </c>
      <c r="R175" s="62">
        <v>4.0981021864922713</v>
      </c>
      <c r="S175" s="62">
        <v>1.0491036222600558</v>
      </c>
      <c r="T175" s="62">
        <v>1.6813785039963429</v>
      </c>
      <c r="U175" s="62">
        <v>3.4962502143750416</v>
      </c>
      <c r="V175" s="62">
        <v>3.3277021983263007</v>
      </c>
      <c r="W175" s="62">
        <v>1.6045813888353453</v>
      </c>
      <c r="X175" s="62">
        <v>5.3874063018286833</v>
      </c>
      <c r="Y175" s="62">
        <v>3.708936165722752</v>
      </c>
      <c r="Z175" s="62">
        <v>1.8605525088783126</v>
      </c>
      <c r="AA175" s="62">
        <v>0.91491366622530224</v>
      </c>
      <c r="AB175" s="62">
        <v>0.86776410499145717</v>
      </c>
      <c r="AC175" s="62">
        <v>1.7402639963434905</v>
      </c>
      <c r="AD175" s="62">
        <v>2.2013076522312156</v>
      </c>
      <c r="AE175" s="62">
        <v>0.32331370931773334</v>
      </c>
      <c r="AF175" s="62">
        <v>2.2286527885711322</v>
      </c>
      <c r="AG175" s="62">
        <v>1.7058471304313916</v>
      </c>
      <c r="AH175" s="62">
        <v>0.74025588403909681</v>
      </c>
      <c r="AI175" s="62">
        <v>0.69800235646380715</v>
      </c>
      <c r="AJ175" s="62">
        <v>0.82358290151789204</v>
      </c>
      <c r="AK175" s="62">
        <v>2.1635525872110511E-2</v>
      </c>
      <c r="AL175" s="62">
        <v>5.6546601915261785E-2</v>
      </c>
      <c r="AM175" s="62">
        <v>0.92133453959243827</v>
      </c>
      <c r="AN175" s="62">
        <v>4.5388383815187845E-2</v>
      </c>
      <c r="AO175" s="62">
        <v>0.30296858806667154</v>
      </c>
      <c r="AP175" s="62">
        <v>7.5501418821414576E-2</v>
      </c>
      <c r="AQ175" s="62">
        <v>1.322457985493996</v>
      </c>
      <c r="AR175" s="62">
        <v>0.59665447475185873</v>
      </c>
      <c r="AS175" s="62">
        <v>0.7054072570898734</v>
      </c>
      <c r="AT175" s="62">
        <v>3.766630050033589</v>
      </c>
      <c r="AU175" s="62">
        <v>3.4143384775858259</v>
      </c>
      <c r="AV175" s="62">
        <v>5.6721821543371617E-2</v>
      </c>
      <c r="AW175" s="62">
        <v>1.9033210680930412</v>
      </c>
      <c r="AX175" s="62">
        <v>0.17920044117786887</v>
      </c>
      <c r="AY175" s="62">
        <v>0.9247038780520932</v>
      </c>
      <c r="AZ175" s="62">
        <v>3.3003509268498767</v>
      </c>
      <c r="BA175" s="62">
        <v>0.2</v>
      </c>
      <c r="BB175" s="62" t="s">
        <v>281</v>
      </c>
      <c r="BC175" s="62">
        <v>1.1190092926771236</v>
      </c>
      <c r="BE175" s="81">
        <f t="shared" si="2"/>
        <v>0.77542392718654696</v>
      </c>
      <c r="BF175" s="62">
        <v>3.375</v>
      </c>
    </row>
    <row r="176" spans="1:58" x14ac:dyDescent="0.25">
      <c r="A176" s="54">
        <v>2008</v>
      </c>
      <c r="B176" s="62">
        <v>2.2835878858914183</v>
      </c>
      <c r="C176" s="62">
        <v>0.70380743487168429</v>
      </c>
      <c r="D176" s="62">
        <v>0.85534854877230448</v>
      </c>
      <c r="E176" s="62">
        <v>2.4626554151846114</v>
      </c>
      <c r="F176" s="62">
        <v>1.4413487543907344</v>
      </c>
      <c r="G176" s="62">
        <v>1.3975854358286266</v>
      </c>
      <c r="H176" s="62">
        <v>1.3552582697001909</v>
      </c>
      <c r="I176" s="62">
        <v>2.237060302925951</v>
      </c>
      <c r="J176" s="62">
        <v>1.8019875027499226</v>
      </c>
      <c r="K176" s="62">
        <v>1.9037473551426278</v>
      </c>
      <c r="L176" s="62">
        <v>1.9896297999283505</v>
      </c>
      <c r="M176" s="62">
        <v>1.2989507527363124</v>
      </c>
      <c r="N176" s="62">
        <v>0.91490956374542309</v>
      </c>
      <c r="O176" s="62">
        <v>1.5972118991826634</v>
      </c>
      <c r="P176" s="62">
        <v>1.8737156156902894</v>
      </c>
      <c r="Q176" s="62">
        <v>1.2108101761252446</v>
      </c>
      <c r="R176" s="62">
        <v>4.1580345946561765</v>
      </c>
      <c r="S176" s="62">
        <v>1.0480161946488507</v>
      </c>
      <c r="T176" s="62">
        <v>1.6881274886088657</v>
      </c>
      <c r="U176" s="62">
        <v>3.4965591199179276</v>
      </c>
      <c r="V176" s="62">
        <v>3.1522406284540061</v>
      </c>
      <c r="W176" s="62">
        <v>2.4463473069597241</v>
      </c>
      <c r="X176" s="62">
        <v>5.2373712208973471</v>
      </c>
      <c r="Y176" s="62">
        <v>4.1175695454266172</v>
      </c>
      <c r="Z176" s="62">
        <v>1.9436960874506202</v>
      </c>
      <c r="AA176" s="62">
        <v>0.94002731420949814</v>
      </c>
      <c r="AB176" s="62">
        <v>0.98866349075227866</v>
      </c>
      <c r="AC176" s="62">
        <v>1.745489196258303</v>
      </c>
      <c r="AD176" s="62">
        <v>2.2058660970304365</v>
      </c>
      <c r="AE176" s="62">
        <v>0.32439515069390068</v>
      </c>
      <c r="AF176" s="62">
        <v>2.1828410226609378</v>
      </c>
      <c r="AG176" s="62">
        <v>2.0945324589659702</v>
      </c>
      <c r="AH176" s="62">
        <v>0.75933280005367543</v>
      </c>
      <c r="AI176" s="62">
        <v>0.71586252309874077</v>
      </c>
      <c r="AJ176" s="62">
        <v>0.812415391103264</v>
      </c>
      <c r="AK176" s="62">
        <v>1.4497217105633014E-2</v>
      </c>
      <c r="AL176" s="62">
        <v>7.1158682286342478E-2</v>
      </c>
      <c r="AM176" s="62">
        <v>0.8831799642696625</v>
      </c>
      <c r="AN176" s="62">
        <v>3.8039775978130866E-2</v>
      </c>
      <c r="AO176" s="62">
        <v>0.33337282562693693</v>
      </c>
      <c r="AP176" s="62">
        <v>7.9931985050213039E-2</v>
      </c>
      <c r="AQ176" s="62">
        <v>1.4261072605940381</v>
      </c>
      <c r="AR176" s="62">
        <v>0.61954567315277043</v>
      </c>
      <c r="AS176" s="62">
        <v>0.78135227448537958</v>
      </c>
      <c r="AT176" s="62">
        <v>3.8731607849315517</v>
      </c>
      <c r="AU176" s="62">
        <v>3.4687779888964059</v>
      </c>
      <c r="AV176" s="62">
        <v>7.15139918240036E-2</v>
      </c>
      <c r="AW176" s="62">
        <v>1.9118672883402756</v>
      </c>
      <c r="AX176" s="62">
        <v>0.17999677501901687</v>
      </c>
      <c r="AY176" s="62">
        <v>0.94409721378284972</v>
      </c>
      <c r="AZ176" s="62">
        <v>3.1816097563618211</v>
      </c>
      <c r="BA176" s="62">
        <v>0.2</v>
      </c>
      <c r="BB176" s="62" t="s">
        <v>281</v>
      </c>
      <c r="BC176" s="62">
        <v>1.1523756146802024</v>
      </c>
      <c r="BE176" s="81">
        <f t="shared" si="2"/>
        <v>0.75747601704880108</v>
      </c>
      <c r="BF176" s="62">
        <v>3.3250000000000002</v>
      </c>
    </row>
    <row r="177" spans="1:58" x14ac:dyDescent="0.25">
      <c r="A177" s="54">
        <v>2009</v>
      </c>
      <c r="B177" s="62">
        <v>2.2017762611684017</v>
      </c>
      <c r="C177" s="62">
        <v>0.69881712710941968</v>
      </c>
      <c r="D177" s="62">
        <v>0.797682967179276</v>
      </c>
      <c r="E177" s="62">
        <v>2.3327729873714094</v>
      </c>
      <c r="F177" s="62">
        <v>1.4459273859928563</v>
      </c>
      <c r="G177" s="62">
        <v>1.2899005996699064</v>
      </c>
      <c r="H177" s="62">
        <v>1.2437602174607671</v>
      </c>
      <c r="I177" s="62">
        <v>2.0753845783669465</v>
      </c>
      <c r="J177" s="62">
        <v>1.7959607586641702</v>
      </c>
      <c r="K177" s="62">
        <v>1.8697379480608352</v>
      </c>
      <c r="L177" s="62">
        <v>1.5962751987834867</v>
      </c>
      <c r="M177" s="62">
        <v>1.3024260187208905</v>
      </c>
      <c r="N177" s="62">
        <v>1.000851814685161</v>
      </c>
      <c r="O177" s="62">
        <v>1.6015992936051726</v>
      </c>
      <c r="P177" s="62">
        <v>1.7760555877739606</v>
      </c>
      <c r="Q177" s="62">
        <v>1.1962045014160083</v>
      </c>
      <c r="R177" s="62">
        <v>4.189268918454645</v>
      </c>
      <c r="S177" s="62">
        <v>1.0388719191926654</v>
      </c>
      <c r="T177" s="62">
        <v>1.6594414309246914</v>
      </c>
      <c r="U177" s="62">
        <v>3.4012643748833455</v>
      </c>
      <c r="V177" s="62">
        <v>3.0219942121381029</v>
      </c>
      <c r="W177" s="62">
        <v>2.0216828228872536</v>
      </c>
      <c r="X177" s="62">
        <v>4.9190380947197383</v>
      </c>
      <c r="Y177" s="62">
        <v>3.7083364375473029</v>
      </c>
      <c r="Z177" s="62">
        <v>1.9348427025474049</v>
      </c>
      <c r="AA177" s="62">
        <v>1.0381093700920356</v>
      </c>
      <c r="AB177" s="62">
        <v>0.97528364398894574</v>
      </c>
      <c r="AC177" s="62">
        <v>1.7500971699070118</v>
      </c>
      <c r="AD177" s="62">
        <v>2.2425385046447035</v>
      </c>
      <c r="AE177" s="62">
        <v>0.2957943329533943</v>
      </c>
      <c r="AF177" s="62">
        <v>2.0474358579982526</v>
      </c>
      <c r="AG177" s="62">
        <v>1.9430917143757409</v>
      </c>
      <c r="AH177" s="62">
        <v>0.73697503378229978</v>
      </c>
      <c r="AI177" s="62">
        <v>0.72607595960581195</v>
      </c>
      <c r="AJ177" s="62">
        <v>0.80152469607121479</v>
      </c>
      <c r="AK177" s="62">
        <v>2.9085487485237333E-2</v>
      </c>
      <c r="AL177" s="62">
        <v>7.1574866976018087E-2</v>
      </c>
      <c r="AM177" s="62">
        <v>0.83830878446621693</v>
      </c>
      <c r="AN177" s="62">
        <v>3.8209772201933931E-2</v>
      </c>
      <c r="AO177" s="62">
        <v>0.34217529156460741</v>
      </c>
      <c r="AP177" s="62">
        <v>7.7235092220163962E-2</v>
      </c>
      <c r="AQ177" s="62">
        <v>1.4396416497671625</v>
      </c>
      <c r="AR177" s="62">
        <v>0.29985527994330263</v>
      </c>
      <c r="AS177" s="62">
        <v>0.85000734042053261</v>
      </c>
      <c r="AT177" s="62">
        <v>4.0247316128261215</v>
      </c>
      <c r="AU177" s="62">
        <v>3.6435490815108289</v>
      </c>
      <c r="AV177" s="62">
        <v>6.4913210891703654E-2</v>
      </c>
      <c r="AW177" s="62">
        <v>2.0598872177230847</v>
      </c>
      <c r="AX177" s="62">
        <v>0.2055712819769169</v>
      </c>
      <c r="AY177" s="62">
        <v>1.094058479150344</v>
      </c>
      <c r="AZ177" s="62">
        <v>3.3645192406940803</v>
      </c>
      <c r="BA177" s="62">
        <v>0.2</v>
      </c>
      <c r="BB177" s="62" t="s">
        <v>281</v>
      </c>
      <c r="BC177" s="62">
        <v>1.1500067065385662</v>
      </c>
      <c r="BE177" s="81">
        <f t="shared" si="2"/>
        <v>0.75846739869646007</v>
      </c>
      <c r="BF177" s="62">
        <v>3.2750000000000004</v>
      </c>
    </row>
    <row r="178" spans="1:58" x14ac:dyDescent="0.25">
      <c r="A178" s="54">
        <v>2010</v>
      </c>
      <c r="B178" s="62">
        <v>2.201698560521526</v>
      </c>
      <c r="C178" s="62">
        <v>0.69957452948894816</v>
      </c>
      <c r="D178" s="62">
        <v>0.79112843400422717</v>
      </c>
      <c r="E178" s="62">
        <v>2.3570988602682506</v>
      </c>
      <c r="F178" s="62">
        <v>1.4496125946825937</v>
      </c>
      <c r="G178" s="62">
        <v>1.2575633646839015</v>
      </c>
      <c r="H178" s="62">
        <v>1.1813418185938682</v>
      </c>
      <c r="I178" s="62">
        <v>1.9453973541333311</v>
      </c>
      <c r="J178" s="62">
        <v>1.7987541973327708</v>
      </c>
      <c r="K178" s="62">
        <v>1.5795207009003527</v>
      </c>
      <c r="L178" s="62">
        <v>1.7600590817125206</v>
      </c>
      <c r="M178" s="62">
        <v>1.3055405938500941</v>
      </c>
      <c r="N178" s="62">
        <v>0.91842062769916599</v>
      </c>
      <c r="O178" s="62">
        <v>1.503533935233536</v>
      </c>
      <c r="P178" s="62">
        <v>1.851851207567033</v>
      </c>
      <c r="Q178" s="62">
        <v>1.2153728563140065</v>
      </c>
      <c r="R178" s="62">
        <v>4.3408138461303762</v>
      </c>
      <c r="S178" s="62">
        <v>1.0057644532222847</v>
      </c>
      <c r="T178" s="62">
        <v>1.7529067473669051</v>
      </c>
      <c r="U178" s="62">
        <v>3.1581671440181589</v>
      </c>
      <c r="V178" s="62">
        <v>2.9553311838976928</v>
      </c>
      <c r="W178" s="62">
        <v>1.5991353741529439</v>
      </c>
      <c r="X178" s="62">
        <v>4.7065377249805476</v>
      </c>
      <c r="Y178" s="62">
        <v>3.4962105611179508</v>
      </c>
      <c r="Z178" s="62">
        <v>1.8807607906236927</v>
      </c>
      <c r="AA178" s="62">
        <v>1.0462426622448409</v>
      </c>
      <c r="AB178" s="62">
        <v>1.160566510575467</v>
      </c>
      <c r="AC178" s="62">
        <v>1.7540817366189878</v>
      </c>
      <c r="AD178" s="62">
        <v>2.246903321413841</v>
      </c>
      <c r="AE178" s="62">
        <v>0.33357619889442447</v>
      </c>
      <c r="AF178" s="62">
        <v>1.9848515536209774</v>
      </c>
      <c r="AG178" s="62">
        <v>1.8206904135680368</v>
      </c>
      <c r="AH178" s="62">
        <v>0.78430732749461296</v>
      </c>
      <c r="AI178" s="62">
        <v>0.45722607243805891</v>
      </c>
      <c r="AJ178" s="62">
        <v>0.76321816336121695</v>
      </c>
      <c r="AK178" s="62">
        <v>2.9123476783416348E-2</v>
      </c>
      <c r="AL178" s="62">
        <v>6.4729609269590746E-2</v>
      </c>
      <c r="AM178" s="62">
        <v>0.83563709133042263</v>
      </c>
      <c r="AN178" s="62">
        <v>4.6000403789986349E-2</v>
      </c>
      <c r="AO178" s="62">
        <v>0.36561437428322918</v>
      </c>
      <c r="AP178" s="62">
        <v>8.0316891255165238E-2</v>
      </c>
      <c r="AQ178" s="62">
        <v>1.5037409294276392</v>
      </c>
      <c r="AR178" s="62">
        <v>0.30792175621423079</v>
      </c>
      <c r="AS178" s="62">
        <v>0.68</v>
      </c>
      <c r="AT178" s="62">
        <v>4.0048500264728251</v>
      </c>
      <c r="AU178" s="62">
        <v>3.4679124507439436</v>
      </c>
      <c r="AV178" s="62">
        <v>7.2707605042763926E-2</v>
      </c>
      <c r="AW178" s="62">
        <v>2.2373454979079614</v>
      </c>
      <c r="AX178" s="62">
        <v>0.22317587790101168</v>
      </c>
      <c r="AY178" s="62">
        <v>1.1218495970221209</v>
      </c>
      <c r="AZ178" s="62">
        <v>3.48267960258636</v>
      </c>
      <c r="BA178" s="62">
        <v>0.2</v>
      </c>
      <c r="BB178" s="62" t="s">
        <v>281</v>
      </c>
      <c r="BC178" s="62">
        <v>1.1213836690563759</v>
      </c>
      <c r="BE178" s="81">
        <f t="shared" si="2"/>
        <v>0.75871408537523244</v>
      </c>
      <c r="BF178" s="62">
        <v>3.125</v>
      </c>
    </row>
    <row r="179" spans="1:58" x14ac:dyDescent="0.25">
      <c r="A179" s="54">
        <v>2011</v>
      </c>
      <c r="B179" s="62">
        <v>2.1197276618558663</v>
      </c>
      <c r="C179" s="62">
        <v>0.69982289949478638</v>
      </c>
      <c r="D179" s="62">
        <v>0.78414474071137474</v>
      </c>
      <c r="E179" s="62">
        <v>2.5239742122428348</v>
      </c>
      <c r="F179" s="62">
        <v>1.4523512804979462</v>
      </c>
      <c r="G179" s="62">
        <v>1.2658833464132351</v>
      </c>
      <c r="H179" s="62">
        <v>1.2407996769344349</v>
      </c>
      <c r="I179" s="62">
        <v>1.8801021476640416</v>
      </c>
      <c r="J179" s="62">
        <v>1.7845072210123596</v>
      </c>
      <c r="K179" s="62">
        <v>1.3919394520618444</v>
      </c>
      <c r="L179" s="62">
        <v>1.7928994152660145</v>
      </c>
      <c r="M179" s="62">
        <v>1.2342798871386782</v>
      </c>
      <c r="N179" s="62">
        <v>0.91843293295366735</v>
      </c>
      <c r="O179" s="62">
        <v>1.5987995881305801</v>
      </c>
      <c r="P179" s="62">
        <v>1.7842764084239187</v>
      </c>
      <c r="Q179" s="62">
        <v>1.2199966891532956</v>
      </c>
      <c r="R179" s="62">
        <v>4.4540289380442308</v>
      </c>
      <c r="S179" s="62">
        <v>1.0138405368760592</v>
      </c>
      <c r="T179" s="62">
        <v>1.7511733769008249</v>
      </c>
      <c r="U179" s="62">
        <v>3.2544641423043266</v>
      </c>
      <c r="V179" s="62">
        <v>2.9481582152777555</v>
      </c>
      <c r="W179" s="62">
        <v>1.1782046080324331</v>
      </c>
      <c r="X179" s="62">
        <v>4.6873738012448101</v>
      </c>
      <c r="Y179" s="62">
        <v>3.5982614244479008</v>
      </c>
      <c r="Z179" s="62">
        <v>1.8740954576820699</v>
      </c>
      <c r="AA179" s="62">
        <v>1.0769738002361193</v>
      </c>
      <c r="AB179" s="62">
        <v>1.2159359361813862</v>
      </c>
      <c r="AC179" s="62">
        <v>1.7557800173652653</v>
      </c>
      <c r="AD179" s="62">
        <v>2.3167973353134883</v>
      </c>
      <c r="AE179" s="62">
        <v>0.17832373526777279</v>
      </c>
      <c r="AF179" s="62">
        <v>1.9762734895110246</v>
      </c>
      <c r="AG179" s="62">
        <v>1.4994619902385311</v>
      </c>
      <c r="AH179" s="62">
        <v>0.79680438662411157</v>
      </c>
      <c r="AI179" s="62">
        <v>0.45859364191386476</v>
      </c>
      <c r="AJ179" s="62">
        <v>0.75277327171925423</v>
      </c>
      <c r="AK179" s="62">
        <v>4.3562941680739112E-2</v>
      </c>
      <c r="AL179" s="62">
        <v>6.4952802419183775E-2</v>
      </c>
      <c r="AM179" s="62">
        <v>0.40861089587526694</v>
      </c>
      <c r="AN179" s="62">
        <v>4.6070524134969558E-2</v>
      </c>
      <c r="AO179" s="62">
        <v>0.36685592810218237</v>
      </c>
      <c r="AP179" s="62">
        <v>8.2012733259313325E-2</v>
      </c>
      <c r="AQ179" s="62">
        <v>1.6475508370966103</v>
      </c>
      <c r="AR179" s="62">
        <v>0.31733935742971892</v>
      </c>
      <c r="AS179" s="62">
        <v>0.76</v>
      </c>
      <c r="AT179" s="62">
        <v>4.3204682108033037</v>
      </c>
      <c r="AU179" s="62">
        <v>3.9763085714438327</v>
      </c>
      <c r="AV179" s="62">
        <v>8.0793342799155995E-2</v>
      </c>
      <c r="AW179" s="62">
        <v>2.3500432524515316</v>
      </c>
      <c r="AX179" s="62">
        <v>0.15778240403061958</v>
      </c>
      <c r="AY179" s="62">
        <v>1.1678098170075351</v>
      </c>
      <c r="AZ179" s="62">
        <v>3.6438375164219199</v>
      </c>
      <c r="BA179" s="62">
        <v>0.2</v>
      </c>
      <c r="BB179" s="62" t="s">
        <v>281</v>
      </c>
      <c r="BC179" s="62">
        <v>1.1667231297229013</v>
      </c>
      <c r="BE179" s="81">
        <f t="shared" si="2"/>
        <v>0.79359795400144639</v>
      </c>
      <c r="BF179" s="62">
        <v>2.9499999999999997</v>
      </c>
    </row>
    <row r="180" spans="1:58" x14ac:dyDescent="0.25">
      <c r="A180" s="54">
        <v>2012</v>
      </c>
      <c r="B180" s="62">
        <v>2.0376046080383063</v>
      </c>
      <c r="C180" s="62">
        <v>0.65863570808733329</v>
      </c>
      <c r="D180" s="62">
        <v>0.72600349823528554</v>
      </c>
      <c r="E180" s="62">
        <v>2.291508263960425</v>
      </c>
      <c r="F180" s="62">
        <v>1.4544315122612241</v>
      </c>
      <c r="G180" s="62">
        <v>1.3112730487670159</v>
      </c>
      <c r="H180" s="62">
        <v>1.2525953566630936</v>
      </c>
      <c r="I180" s="62">
        <v>1.8062969957106862</v>
      </c>
      <c r="J180" s="62">
        <v>1.7787927959449064</v>
      </c>
      <c r="K180" s="62">
        <v>1.2722823817682301</v>
      </c>
      <c r="L180" s="62">
        <v>1.8106444098247851</v>
      </c>
      <c r="M180" s="62">
        <v>1.2616657991686586</v>
      </c>
      <c r="N180" s="62">
        <v>0.91721164563323332</v>
      </c>
      <c r="O180" s="62">
        <v>1.6005990805008032</v>
      </c>
      <c r="P180" s="62">
        <v>1.7764302023573684</v>
      </c>
      <c r="Q180" s="62">
        <v>1.2239401119305422</v>
      </c>
      <c r="R180" s="62">
        <v>4.302174068056356</v>
      </c>
      <c r="S180" s="62">
        <v>1.0492709076128726</v>
      </c>
      <c r="T180" s="62">
        <v>1.8078000734491126</v>
      </c>
      <c r="U180" s="62">
        <v>3.3070800065553136</v>
      </c>
      <c r="V180" s="62">
        <v>2.762444304613235</v>
      </c>
      <c r="W180" s="62">
        <v>1.0863891513612918</v>
      </c>
      <c r="X180" s="62">
        <v>4.6255439885573857</v>
      </c>
      <c r="Y180" s="62">
        <v>3.5925633885863384</v>
      </c>
      <c r="Z180" s="62">
        <v>1.8622114098976743</v>
      </c>
      <c r="AA180" s="62">
        <v>1.0131803231489709</v>
      </c>
      <c r="AB180" s="62">
        <v>1.2087111404877</v>
      </c>
      <c r="AC180" s="62">
        <v>1.7583252521764057</v>
      </c>
      <c r="AD180" s="62">
        <v>2.3789370455251566</v>
      </c>
      <c r="AE180" s="62">
        <v>0.18607360302917025</v>
      </c>
      <c r="AF180" s="62">
        <v>1.9428151120101902</v>
      </c>
      <c r="AG180" s="62">
        <v>1.4431645823025956</v>
      </c>
      <c r="AH180" s="62">
        <v>0.8022321586010589</v>
      </c>
      <c r="AI180" s="62">
        <v>0.44434588267089192</v>
      </c>
      <c r="AJ180" s="62">
        <v>0.74274066593871946</v>
      </c>
      <c r="AK180" s="62">
        <v>5.066603503306822E-2</v>
      </c>
      <c r="AL180" s="62">
        <v>5.7904090414225728E-2</v>
      </c>
      <c r="AM180" s="62">
        <v>0.41078678510174471</v>
      </c>
      <c r="AN180" s="62">
        <v>4.6085405897192011E-2</v>
      </c>
      <c r="AO180" s="62">
        <v>0.37536935771927621</v>
      </c>
      <c r="AP180" s="62">
        <v>6.6630491108157816E-2</v>
      </c>
      <c r="AQ180" s="62">
        <v>1.7669821240176353</v>
      </c>
      <c r="AR180" s="62">
        <v>0.32344121264640929</v>
      </c>
      <c r="AS180" s="62">
        <v>0.8</v>
      </c>
      <c r="AT180" s="62">
        <v>4.3089064574764011</v>
      </c>
      <c r="AU180" s="62">
        <v>4.4442762173102883</v>
      </c>
      <c r="AV180" s="62">
        <v>8.8830028592161658E-2</v>
      </c>
      <c r="AW180" s="62">
        <v>2.4839645142362956</v>
      </c>
      <c r="AX180" s="62">
        <v>0.20853377586364363</v>
      </c>
      <c r="AY180" s="62">
        <v>1.2179602199013784</v>
      </c>
      <c r="AZ180" s="62">
        <v>3.9351782153658506</v>
      </c>
      <c r="BA180" s="62">
        <v>0.2</v>
      </c>
      <c r="BB180" s="62" t="s">
        <v>281</v>
      </c>
      <c r="BC180" s="62">
        <v>1.1920724314700615</v>
      </c>
      <c r="BE180" s="81">
        <f t="shared" si="2"/>
        <v>0.8023503113386995</v>
      </c>
      <c r="BF180" s="62">
        <v>2.7750000000000004</v>
      </c>
    </row>
    <row r="181" spans="1:58" x14ac:dyDescent="0.25">
      <c r="A181" s="54">
        <v>2013</v>
      </c>
      <c r="B181" s="62">
        <v>2.0372230328459309</v>
      </c>
      <c r="C181" s="62">
        <v>0.65931443417505564</v>
      </c>
      <c r="D181" s="62">
        <v>0.69329054440866278</v>
      </c>
      <c r="E181" s="62">
        <v>2.2904040011655966</v>
      </c>
      <c r="F181" s="62">
        <v>1.455954262550015</v>
      </c>
      <c r="G181" s="62">
        <v>1.4151736003557576</v>
      </c>
      <c r="H181" s="62">
        <v>1.3064166322771591</v>
      </c>
      <c r="I181" s="62">
        <v>1.6984309619863045</v>
      </c>
      <c r="J181" s="62">
        <v>1.7815713674306788</v>
      </c>
      <c r="K181" s="62">
        <v>1.2719699373071265</v>
      </c>
      <c r="L181" s="62">
        <v>1.5781832793400843</v>
      </c>
      <c r="M181" s="62">
        <v>1.263848617750432</v>
      </c>
      <c r="N181" s="62">
        <v>0.91492403509594078</v>
      </c>
      <c r="O181" s="62">
        <v>1.4996729213069206</v>
      </c>
      <c r="P181" s="62">
        <v>1.7199298976756612</v>
      </c>
      <c r="Q181" s="62">
        <v>1.2277315551639303</v>
      </c>
      <c r="R181" s="62">
        <v>4.2033264543630864</v>
      </c>
      <c r="S181" s="62">
        <v>1.0774902826807558</v>
      </c>
      <c r="T181" s="62">
        <v>1.7484025432021293</v>
      </c>
      <c r="U181" s="62">
        <v>3.2048925704823423</v>
      </c>
      <c r="V181" s="62">
        <v>2.7506026171694922</v>
      </c>
      <c r="W181" s="62">
        <v>1.1889651226980398</v>
      </c>
      <c r="X181" s="62">
        <v>4.0792268983352349</v>
      </c>
      <c r="Y181" s="62">
        <v>3.6986487852342815</v>
      </c>
      <c r="Z181" s="62">
        <v>1.8496271393086272</v>
      </c>
      <c r="AA181" s="62">
        <v>1.04071804276536</v>
      </c>
      <c r="AB181" s="62">
        <v>1.2100722642900463</v>
      </c>
      <c r="AC181" s="62">
        <v>1.7610397798369213</v>
      </c>
      <c r="AD181" s="62">
        <v>2.4162219496492923</v>
      </c>
      <c r="AE181" s="62">
        <v>0.38757763732188288</v>
      </c>
      <c r="AF181" s="62">
        <v>1.8929081985303422</v>
      </c>
      <c r="AG181" s="62">
        <v>1.3544042811512831</v>
      </c>
      <c r="AH181" s="62">
        <v>0.7932988806402298</v>
      </c>
      <c r="AI181" s="62">
        <v>0.46905338634242272</v>
      </c>
      <c r="AJ181" s="62">
        <v>0.73291193808335064</v>
      </c>
      <c r="AK181" s="62">
        <v>7.2110379853839626E-2</v>
      </c>
      <c r="AL181" s="62">
        <v>5.0781874436031833E-2</v>
      </c>
      <c r="AM181" s="62">
        <v>0.39943139745168021</v>
      </c>
      <c r="AN181" s="62">
        <v>4.6060280003845287E-2</v>
      </c>
      <c r="AO181" s="62">
        <v>0.36172715855248005</v>
      </c>
      <c r="AP181" s="62">
        <v>6.8926317692278125E-2</v>
      </c>
      <c r="AQ181" s="62">
        <v>1.8571213366927461</v>
      </c>
      <c r="AR181" s="62">
        <v>0.33121078260869569</v>
      </c>
      <c r="AS181" s="62">
        <v>0.8</v>
      </c>
      <c r="AT181" s="62">
        <v>4.4417030136457294</v>
      </c>
      <c r="AU181" s="62">
        <v>4.2132775846484938</v>
      </c>
      <c r="AV181" s="62">
        <v>8.9409960953488035E-2</v>
      </c>
      <c r="AW181" s="62">
        <v>2.3277926900630468</v>
      </c>
      <c r="AX181" s="62">
        <v>0.24293766578372028</v>
      </c>
      <c r="AY181" s="62">
        <v>1.1029818387952428</v>
      </c>
      <c r="AZ181" s="62">
        <v>3.9000776914680899</v>
      </c>
      <c r="BA181" s="62">
        <v>0.2</v>
      </c>
      <c r="BB181" s="62" t="s">
        <v>281</v>
      </c>
      <c r="BC181" s="62">
        <v>1.1907643514049204</v>
      </c>
      <c r="BE181" s="81">
        <f t="shared" si="2"/>
        <v>0.78568360825505668</v>
      </c>
      <c r="BF181" s="62">
        <v>2.7250000000000001</v>
      </c>
    </row>
    <row r="182" spans="1:58" s="58" customFormat="1" x14ac:dyDescent="0.25">
      <c r="A182" s="54">
        <v>2014</v>
      </c>
      <c r="B182" s="105">
        <v>2.0373286864702216</v>
      </c>
      <c r="C182" s="105">
        <v>0.71838011181694428</v>
      </c>
      <c r="D182" s="105">
        <v>0.68614434267356894</v>
      </c>
      <c r="E182" s="105">
        <v>2.3130276026770247</v>
      </c>
      <c r="F182" s="105">
        <v>1.4572538933106771</v>
      </c>
      <c r="G182" s="105">
        <v>1.5150342051248367</v>
      </c>
      <c r="H182" s="105">
        <v>1.3269161711587192</v>
      </c>
      <c r="I182" s="105">
        <v>1.6233266845023231</v>
      </c>
      <c r="J182" s="105">
        <v>1.8013694371848257</v>
      </c>
      <c r="K182" s="105">
        <v>1.2633520486780163</v>
      </c>
      <c r="L182" s="105">
        <v>1.5435135430543185</v>
      </c>
      <c r="M182" s="105">
        <v>1.2449593965385386</v>
      </c>
      <c r="N182" s="105">
        <v>0.82935938866649483</v>
      </c>
      <c r="O182" s="105">
        <v>1.5001659428137746</v>
      </c>
      <c r="P182" s="105">
        <v>1.7035605950616797</v>
      </c>
      <c r="Q182" s="105">
        <v>1.2344675547250561</v>
      </c>
      <c r="R182" s="105">
        <v>4.1118156451577965</v>
      </c>
      <c r="S182" s="105">
        <v>1.1138410396223744</v>
      </c>
      <c r="T182" s="105">
        <v>1.7468238196240979</v>
      </c>
      <c r="U182" s="105">
        <v>3.2357420062004909</v>
      </c>
      <c r="V182" s="105">
        <v>2.475876866862786</v>
      </c>
      <c r="W182" s="105">
        <v>1.1703909014014868</v>
      </c>
      <c r="X182" s="105">
        <v>3.8227753241166993</v>
      </c>
      <c r="Y182" s="105">
        <v>3.6039488817698273</v>
      </c>
      <c r="Z182" s="105">
        <v>1.8549725533333739</v>
      </c>
      <c r="AA182" s="105">
        <v>1.0002011116286946</v>
      </c>
      <c r="AB182" s="105">
        <v>1.1796616781025928</v>
      </c>
      <c r="AC182" s="105">
        <v>1.6792608634089785</v>
      </c>
      <c r="AD182" s="105">
        <v>2.45256220253551</v>
      </c>
      <c r="AE182" s="105">
        <v>0.41805966892621244</v>
      </c>
      <c r="AF182" s="105">
        <v>1.8277030654689619</v>
      </c>
      <c r="AG182" s="105">
        <v>1.296429374518336</v>
      </c>
      <c r="AH182" s="105">
        <v>0.80568013772337443</v>
      </c>
      <c r="AI182" s="105">
        <v>0.75250733729568731</v>
      </c>
      <c r="AJ182" s="105">
        <v>0.81381560498204353</v>
      </c>
      <c r="AK182" s="105">
        <v>7.1915959831237927E-2</v>
      </c>
      <c r="AL182" s="105">
        <v>4.3603480100632044E-2</v>
      </c>
      <c r="AM182" s="105">
        <v>0.40169996105545969</v>
      </c>
      <c r="AN182" s="105">
        <v>3.8350947345382649E-2</v>
      </c>
      <c r="AO182" s="105">
        <v>0.35546425878983107</v>
      </c>
      <c r="AP182" s="105">
        <v>4.6263417471619592E-2</v>
      </c>
      <c r="AQ182" s="105">
        <v>1.8536770053576537</v>
      </c>
      <c r="AR182" s="105">
        <v>0.34162090111222432</v>
      </c>
      <c r="AS182" s="105">
        <v>0.84000000000000008</v>
      </c>
      <c r="AT182" s="105">
        <v>4.4719267302342711</v>
      </c>
      <c r="AU182" s="105">
        <v>4.1697952612553477</v>
      </c>
      <c r="AV182" s="105">
        <v>8.2486739263601699E-2</v>
      </c>
      <c r="AW182" s="105">
        <v>2.2907187956588895</v>
      </c>
      <c r="AX182" s="105">
        <v>0.21029835909218531</v>
      </c>
      <c r="AY182" s="105">
        <v>1.1082586427656851</v>
      </c>
      <c r="AZ182" s="105">
        <v>3.8554345268305381</v>
      </c>
      <c r="BA182" s="105" t="s">
        <v>281</v>
      </c>
      <c r="BB182" s="105" t="s">
        <v>281</v>
      </c>
      <c r="BC182" s="105">
        <v>1.1566636622308162</v>
      </c>
      <c r="BE182" s="76">
        <f t="shared" si="2"/>
        <v>0.76327988199186259</v>
      </c>
      <c r="BF182" s="105">
        <v>2.6</v>
      </c>
    </row>
    <row r="183" spans="1:58" x14ac:dyDescent="0.25">
      <c r="A183" s="22">
        <v>2015</v>
      </c>
      <c r="B183" s="62" t="s">
        <v>281</v>
      </c>
      <c r="C183" s="62" t="s">
        <v>281</v>
      </c>
      <c r="D183" s="62" t="s">
        <v>281</v>
      </c>
      <c r="E183" s="62" t="s">
        <v>281</v>
      </c>
      <c r="F183" s="62" t="s">
        <v>281</v>
      </c>
      <c r="G183" s="62" t="s">
        <v>281</v>
      </c>
      <c r="H183" s="62" t="s">
        <v>281</v>
      </c>
      <c r="I183" s="62" t="s">
        <v>281</v>
      </c>
      <c r="J183" s="62" t="s">
        <v>281</v>
      </c>
      <c r="K183" s="62" t="s">
        <v>281</v>
      </c>
      <c r="L183" s="62" t="s">
        <v>281</v>
      </c>
      <c r="M183" s="62" t="s">
        <v>281</v>
      </c>
      <c r="N183" s="62" t="s">
        <v>281</v>
      </c>
      <c r="O183" s="62" t="s">
        <v>281</v>
      </c>
      <c r="P183" s="62">
        <v>1.8665251865038852</v>
      </c>
      <c r="Q183" s="62" t="s">
        <v>281</v>
      </c>
      <c r="R183" s="62" t="s">
        <v>281</v>
      </c>
      <c r="S183" s="62" t="s">
        <v>281</v>
      </c>
      <c r="T183" s="62" t="s">
        <v>281</v>
      </c>
      <c r="U183" s="62" t="s">
        <v>281</v>
      </c>
      <c r="V183" s="62" t="s">
        <v>281</v>
      </c>
      <c r="W183" s="62" t="s">
        <v>281</v>
      </c>
      <c r="X183" s="62" t="s">
        <v>281</v>
      </c>
      <c r="Y183" s="62" t="s">
        <v>281</v>
      </c>
      <c r="Z183" s="62" t="s">
        <v>281</v>
      </c>
      <c r="AA183" s="62" t="s">
        <v>281</v>
      </c>
      <c r="AB183" s="62">
        <v>1.1250826229108544</v>
      </c>
      <c r="AC183" s="62" t="s">
        <v>281</v>
      </c>
      <c r="AD183" s="62" t="s">
        <v>281</v>
      </c>
      <c r="AE183" s="62" t="s">
        <v>281</v>
      </c>
      <c r="AF183" s="62" t="s">
        <v>281</v>
      </c>
      <c r="AG183" s="62" t="s">
        <v>281</v>
      </c>
      <c r="AH183" s="62" t="s">
        <v>281</v>
      </c>
      <c r="AI183" s="62" t="s">
        <v>281</v>
      </c>
      <c r="AJ183" s="62" t="s">
        <v>281</v>
      </c>
      <c r="AK183" s="62" t="s">
        <v>281</v>
      </c>
      <c r="AL183" s="62" t="s">
        <v>281</v>
      </c>
      <c r="AM183" s="62" t="s">
        <v>281</v>
      </c>
      <c r="AN183" s="62" t="s">
        <v>281</v>
      </c>
      <c r="AO183" s="62" t="s">
        <v>281</v>
      </c>
      <c r="AP183" s="62" t="s">
        <v>281</v>
      </c>
      <c r="AQ183" s="62">
        <v>1.9339428394154146</v>
      </c>
      <c r="AR183" s="62" t="s">
        <v>281</v>
      </c>
      <c r="AS183" s="62">
        <v>0.8</v>
      </c>
      <c r="AT183" s="62" t="s">
        <v>281</v>
      </c>
      <c r="AU183" s="62" t="s">
        <v>281</v>
      </c>
      <c r="AV183" s="62" t="s">
        <v>281</v>
      </c>
      <c r="AW183" s="62" t="s">
        <v>281</v>
      </c>
      <c r="AX183" s="62">
        <v>0.21114260297586968</v>
      </c>
      <c r="AY183" s="62" t="s">
        <v>281</v>
      </c>
      <c r="AZ183" s="62" t="s">
        <v>281</v>
      </c>
      <c r="BA183" s="62" t="s">
        <v>281</v>
      </c>
      <c r="BB183" s="62" t="s">
        <v>281</v>
      </c>
      <c r="BC183" s="62" t="s">
        <v>281</v>
      </c>
      <c r="BD183" s="58"/>
      <c r="BE183" s="81">
        <f t="shared" si="2"/>
        <v>0.34070195148718541</v>
      </c>
      <c r="BF183" s="62" t="s">
        <v>281</v>
      </c>
    </row>
    <row r="185" spans="1:58" x14ac:dyDescent="0.25">
      <c r="C185" s="83"/>
      <c r="D185" s="60"/>
    </row>
    <row r="186" spans="1:58" x14ac:dyDescent="0.25">
      <c r="C186" s="83"/>
      <c r="D186" s="2"/>
    </row>
    <row r="187" spans="1:58" x14ac:dyDescent="0.25">
      <c r="C187" s="83"/>
      <c r="D187" s="2"/>
    </row>
  </sheetData>
  <pageMargins left="0.7" right="0.7" top="0.75" bottom="0.75" header="0.3" footer="0.3"/>
  <pageSetup paperSize="9" orientation="portrait" horizontalDpi="300" verticalDpi="30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rgb="FF0070C0"/>
  </sheetPr>
  <dimension ref="A1:BS188"/>
  <sheetViews>
    <sheetView zoomScale="70" zoomScaleNormal="70" zoomScalePageLayoutView="70" workbookViewId="0">
      <pane xSplit="1" ySplit="2" topLeftCell="B147" activePane="bottomRight" state="frozen"/>
      <selection activeCell="AJ129" sqref="AJ129:AJ132"/>
      <selection pane="topRight" activeCell="AJ129" sqref="AJ129:AJ132"/>
      <selection pane="bottomLeft" activeCell="AJ129" sqref="AJ129:AJ132"/>
      <selection pane="bottomRight"/>
    </sheetView>
  </sheetViews>
  <sheetFormatPr defaultColWidth="11.42578125" defaultRowHeight="15" x14ac:dyDescent="0.25"/>
  <cols>
    <col min="1" max="56" width="11.42578125" style="77"/>
    <col min="57" max="57" width="16" style="77" customWidth="1"/>
    <col min="58" max="16384" width="11.42578125" style="77"/>
  </cols>
  <sheetData>
    <row r="1" spans="1:59" ht="15.75" x14ac:dyDescent="0.25">
      <c r="A1" s="52" t="s">
        <v>597</v>
      </c>
    </row>
    <row r="2" spans="1:59" x14ac:dyDescent="0.25">
      <c r="A2" s="53" t="s">
        <v>39</v>
      </c>
      <c r="B2" s="21" t="s">
        <v>228</v>
      </c>
      <c r="C2" s="21" t="s">
        <v>233</v>
      </c>
      <c r="D2" s="21" t="s">
        <v>240</v>
      </c>
      <c r="E2" s="21" t="s">
        <v>241</v>
      </c>
      <c r="F2" s="21" t="s">
        <v>223</v>
      </c>
      <c r="G2" s="21" t="s">
        <v>268</v>
      </c>
      <c r="H2" s="21" t="s">
        <v>226</v>
      </c>
      <c r="I2" s="21" t="s">
        <v>227</v>
      </c>
      <c r="J2" s="21" t="s">
        <v>229</v>
      </c>
      <c r="K2" s="21" t="s">
        <v>230</v>
      </c>
      <c r="L2" s="21" t="s">
        <v>232</v>
      </c>
      <c r="M2" s="21" t="s">
        <v>238</v>
      </c>
      <c r="N2" s="21" t="s">
        <v>242</v>
      </c>
      <c r="O2" s="21" t="s">
        <v>243</v>
      </c>
      <c r="P2" s="21" t="s">
        <v>245</v>
      </c>
      <c r="Q2" s="21" t="s">
        <v>269</v>
      </c>
      <c r="R2" s="21" t="s">
        <v>89</v>
      </c>
      <c r="S2" s="21" t="s">
        <v>90</v>
      </c>
      <c r="T2" s="21" t="s">
        <v>93</v>
      </c>
      <c r="U2" s="21" t="s">
        <v>94</v>
      </c>
      <c r="V2" s="21" t="s">
        <v>99</v>
      </c>
      <c r="W2" s="21" t="s">
        <v>102</v>
      </c>
      <c r="X2" s="21" t="s">
        <v>103</v>
      </c>
      <c r="Y2" s="21" t="s">
        <v>107</v>
      </c>
      <c r="Z2" s="21" t="s">
        <v>270</v>
      </c>
      <c r="AA2" s="21" t="s">
        <v>84</v>
      </c>
      <c r="AB2" s="21" t="s">
        <v>85</v>
      </c>
      <c r="AC2" s="21" t="s">
        <v>221</v>
      </c>
      <c r="AD2" s="21" t="s">
        <v>271</v>
      </c>
      <c r="AE2" s="21" t="s">
        <v>110</v>
      </c>
      <c r="AF2" s="21" t="s">
        <v>117</v>
      </c>
      <c r="AG2" s="21" t="s">
        <v>120</v>
      </c>
      <c r="AH2" s="21" t="s">
        <v>138</v>
      </c>
      <c r="AI2" s="21" t="s">
        <v>150</v>
      </c>
      <c r="AJ2" s="21" t="s">
        <v>272</v>
      </c>
      <c r="AK2" s="21" t="s">
        <v>153</v>
      </c>
      <c r="AL2" s="21" t="s">
        <v>193</v>
      </c>
      <c r="AM2" s="21" t="s">
        <v>208</v>
      </c>
      <c r="AN2" s="21" t="s">
        <v>215</v>
      </c>
      <c r="AO2" s="21" t="s">
        <v>244</v>
      </c>
      <c r="AP2" s="21" t="s">
        <v>273</v>
      </c>
      <c r="AQ2" s="21" t="s">
        <v>47</v>
      </c>
      <c r="AR2" s="21" t="s">
        <v>274</v>
      </c>
      <c r="AS2" s="21" t="s">
        <v>52</v>
      </c>
      <c r="AT2" s="21" t="s">
        <v>54</v>
      </c>
      <c r="AU2" s="21" t="s">
        <v>275</v>
      </c>
      <c r="AV2" s="21" t="s">
        <v>60</v>
      </c>
      <c r="AW2" s="21" t="s">
        <v>69</v>
      </c>
      <c r="AX2" s="21" t="s">
        <v>71</v>
      </c>
      <c r="AY2" s="21" t="s">
        <v>75</v>
      </c>
      <c r="AZ2" s="21" t="s">
        <v>77</v>
      </c>
      <c r="BA2" s="21" t="s">
        <v>276</v>
      </c>
      <c r="BB2" s="21" t="s">
        <v>277</v>
      </c>
      <c r="BC2" s="21" t="s">
        <v>254</v>
      </c>
      <c r="BD2" s="22"/>
      <c r="BE2" s="22" t="s">
        <v>278</v>
      </c>
      <c r="BF2" s="22" t="s">
        <v>239</v>
      </c>
    </row>
    <row r="3" spans="1:59" x14ac:dyDescent="0.25">
      <c r="A3" s="54">
        <v>1835</v>
      </c>
      <c r="B3" s="57" t="s">
        <v>281</v>
      </c>
      <c r="C3" s="57" t="s">
        <v>281</v>
      </c>
      <c r="D3" s="57" t="s">
        <v>281</v>
      </c>
      <c r="E3" s="57" t="s">
        <v>281</v>
      </c>
      <c r="F3" s="57" t="s">
        <v>281</v>
      </c>
      <c r="G3" s="57" t="s">
        <v>281</v>
      </c>
      <c r="H3" s="57" t="s">
        <v>281</v>
      </c>
      <c r="I3" s="57" t="s">
        <v>281</v>
      </c>
      <c r="J3" s="57" t="s">
        <v>281</v>
      </c>
      <c r="K3" s="57" t="s">
        <v>281</v>
      </c>
      <c r="L3" s="57" t="s">
        <v>281</v>
      </c>
      <c r="M3" s="57" t="s">
        <v>281</v>
      </c>
      <c r="N3" s="57" t="s">
        <v>281</v>
      </c>
      <c r="O3" s="57" t="s">
        <v>281</v>
      </c>
      <c r="P3" s="57">
        <v>1.358576809672277</v>
      </c>
      <c r="Q3" s="57" t="s">
        <v>281</v>
      </c>
      <c r="R3" s="57" t="s">
        <v>281</v>
      </c>
      <c r="S3" s="57" t="s">
        <v>281</v>
      </c>
      <c r="T3" s="57" t="s">
        <v>281</v>
      </c>
      <c r="U3" s="57" t="s">
        <v>281</v>
      </c>
      <c r="V3" s="57" t="s">
        <v>281</v>
      </c>
      <c r="W3" s="57" t="s">
        <v>281</v>
      </c>
      <c r="X3" s="57" t="s">
        <v>281</v>
      </c>
      <c r="Y3" s="57" t="s">
        <v>281</v>
      </c>
      <c r="Z3" s="57" t="s">
        <v>281</v>
      </c>
      <c r="AA3" s="57" t="s">
        <v>281</v>
      </c>
      <c r="AB3" s="57" t="s">
        <v>281</v>
      </c>
      <c r="AC3" s="57" t="s">
        <v>281</v>
      </c>
      <c r="AD3" s="57" t="s">
        <v>281</v>
      </c>
      <c r="AE3" s="57" t="s">
        <v>281</v>
      </c>
      <c r="AF3" s="57" t="s">
        <v>281</v>
      </c>
      <c r="AG3" s="57" t="s">
        <v>281</v>
      </c>
      <c r="AH3" s="57" t="s">
        <v>281</v>
      </c>
      <c r="AI3" s="57" t="s">
        <v>281</v>
      </c>
      <c r="AJ3" s="57" t="s">
        <v>281</v>
      </c>
      <c r="AK3" s="57" t="s">
        <v>281</v>
      </c>
      <c r="AL3" s="57" t="s">
        <v>281</v>
      </c>
      <c r="AM3" s="57" t="s">
        <v>281</v>
      </c>
      <c r="AN3" s="57" t="s">
        <v>281</v>
      </c>
      <c r="AO3" s="57" t="s">
        <v>281</v>
      </c>
      <c r="AP3" s="57" t="s">
        <v>281</v>
      </c>
      <c r="AQ3" s="57" t="s">
        <v>281</v>
      </c>
      <c r="AR3" s="57" t="s">
        <v>281</v>
      </c>
      <c r="AS3" s="57" t="s">
        <v>281</v>
      </c>
      <c r="AT3" s="57" t="s">
        <v>281</v>
      </c>
      <c r="AU3" s="57" t="s">
        <v>281</v>
      </c>
      <c r="AV3" s="57" t="s">
        <v>281</v>
      </c>
      <c r="AW3" s="57" t="s">
        <v>281</v>
      </c>
      <c r="AX3" s="57" t="s">
        <v>281</v>
      </c>
      <c r="AY3" s="57" t="s">
        <v>281</v>
      </c>
      <c r="AZ3" s="57" t="s">
        <v>281</v>
      </c>
      <c r="BA3" s="57" t="s">
        <v>281</v>
      </c>
      <c r="BB3" s="57" t="s">
        <v>281</v>
      </c>
      <c r="BC3" s="57" t="s">
        <v>281</v>
      </c>
      <c r="BD3" s="81"/>
      <c r="BE3" s="81">
        <f>IFERROR((STDEVA(B3:BB3))/(AVERAGE(B3:BB3)),"")</f>
        <v>0.13736056394868904</v>
      </c>
      <c r="BF3" s="57" t="s">
        <v>281</v>
      </c>
      <c r="BG3" s="81"/>
    </row>
    <row r="4" spans="1:59" x14ac:dyDescent="0.25">
      <c r="A4" s="54">
        <v>1836</v>
      </c>
      <c r="B4" s="57" t="s">
        <v>281</v>
      </c>
      <c r="C4" s="57" t="s">
        <v>281</v>
      </c>
      <c r="D4" s="57" t="s">
        <v>281</v>
      </c>
      <c r="E4" s="57" t="s">
        <v>281</v>
      </c>
      <c r="F4" s="57" t="s">
        <v>281</v>
      </c>
      <c r="G4" s="57" t="s">
        <v>281</v>
      </c>
      <c r="H4" s="57" t="s">
        <v>281</v>
      </c>
      <c r="I4" s="57" t="s">
        <v>281</v>
      </c>
      <c r="J4" s="57" t="s">
        <v>281</v>
      </c>
      <c r="K4" s="57" t="s">
        <v>281</v>
      </c>
      <c r="L4" s="57" t="s">
        <v>281</v>
      </c>
      <c r="M4" s="57" t="s">
        <v>281</v>
      </c>
      <c r="N4" s="57" t="s">
        <v>281</v>
      </c>
      <c r="O4" s="57" t="s">
        <v>281</v>
      </c>
      <c r="P4" s="57">
        <v>1.3671757349899809</v>
      </c>
      <c r="Q4" s="57" t="s">
        <v>281</v>
      </c>
      <c r="R4" s="57" t="s">
        <v>281</v>
      </c>
      <c r="S4" s="57" t="s">
        <v>281</v>
      </c>
      <c r="T4" s="57" t="s">
        <v>281</v>
      </c>
      <c r="U4" s="57" t="s">
        <v>281</v>
      </c>
      <c r="V4" s="57" t="s">
        <v>281</v>
      </c>
      <c r="W4" s="57" t="s">
        <v>281</v>
      </c>
      <c r="X4" s="57" t="s">
        <v>281</v>
      </c>
      <c r="Y4" s="57" t="s">
        <v>281</v>
      </c>
      <c r="Z4" s="57" t="s">
        <v>281</v>
      </c>
      <c r="AA4" s="57" t="s">
        <v>281</v>
      </c>
      <c r="AB4" s="57" t="s">
        <v>281</v>
      </c>
      <c r="AC4" s="57" t="s">
        <v>281</v>
      </c>
      <c r="AD4" s="57" t="s">
        <v>281</v>
      </c>
      <c r="AE4" s="57" t="s">
        <v>281</v>
      </c>
      <c r="AF4" s="57" t="s">
        <v>281</v>
      </c>
      <c r="AG4" s="57" t="s">
        <v>281</v>
      </c>
      <c r="AH4" s="57" t="s">
        <v>281</v>
      </c>
      <c r="AI4" s="57" t="s">
        <v>281</v>
      </c>
      <c r="AJ4" s="57" t="s">
        <v>281</v>
      </c>
      <c r="AK4" s="57" t="s">
        <v>281</v>
      </c>
      <c r="AL4" s="57" t="s">
        <v>281</v>
      </c>
      <c r="AM4" s="57" t="s">
        <v>281</v>
      </c>
      <c r="AN4" s="57" t="s">
        <v>281</v>
      </c>
      <c r="AO4" s="57" t="s">
        <v>281</v>
      </c>
      <c r="AP4" s="57" t="s">
        <v>281</v>
      </c>
      <c r="AQ4" s="57" t="s">
        <v>281</v>
      </c>
      <c r="AR4" s="57" t="s">
        <v>281</v>
      </c>
      <c r="AS4" s="57" t="s">
        <v>281</v>
      </c>
      <c r="AT4" s="57" t="s">
        <v>281</v>
      </c>
      <c r="AU4" s="57" t="s">
        <v>281</v>
      </c>
      <c r="AV4" s="57" t="s">
        <v>281</v>
      </c>
      <c r="AW4" s="57" t="s">
        <v>281</v>
      </c>
      <c r="AX4" s="57" t="s">
        <v>281</v>
      </c>
      <c r="AY4" s="57" t="s">
        <v>281</v>
      </c>
      <c r="AZ4" s="57" t="s">
        <v>281</v>
      </c>
      <c r="BA4" s="57" t="s">
        <v>281</v>
      </c>
      <c r="BB4" s="57" t="s">
        <v>281</v>
      </c>
      <c r="BC4" s="57" t="s">
        <v>281</v>
      </c>
      <c r="BD4" s="81"/>
      <c r="BE4" s="81">
        <f t="shared" ref="BE4:BE67" si="0">IFERROR((STDEVA(B4:BB4))/(AVERAGE(B4:BB4)),"")</f>
        <v>0.13736056394868901</v>
      </c>
      <c r="BF4" s="57" t="s">
        <v>281</v>
      </c>
      <c r="BG4" s="81"/>
    </row>
    <row r="5" spans="1:59" x14ac:dyDescent="0.25">
      <c r="A5" s="54">
        <v>1837</v>
      </c>
      <c r="B5" s="57" t="s">
        <v>281</v>
      </c>
      <c r="C5" s="57" t="s">
        <v>281</v>
      </c>
      <c r="D5" s="57" t="s">
        <v>281</v>
      </c>
      <c r="E5" s="57" t="s">
        <v>281</v>
      </c>
      <c r="F5" s="57" t="s">
        <v>281</v>
      </c>
      <c r="G5" s="57" t="s">
        <v>281</v>
      </c>
      <c r="H5" s="57" t="s">
        <v>281</v>
      </c>
      <c r="I5" s="57" t="s">
        <v>281</v>
      </c>
      <c r="J5" s="57" t="s">
        <v>281</v>
      </c>
      <c r="K5" s="57" t="s">
        <v>281</v>
      </c>
      <c r="L5" s="57" t="s">
        <v>281</v>
      </c>
      <c r="M5" s="57" t="s">
        <v>281</v>
      </c>
      <c r="N5" s="57" t="s">
        <v>281</v>
      </c>
      <c r="O5" s="57" t="s">
        <v>281</v>
      </c>
      <c r="P5" s="57">
        <v>1.3783278502585083</v>
      </c>
      <c r="Q5" s="57" t="s">
        <v>281</v>
      </c>
      <c r="R5" s="57" t="s">
        <v>281</v>
      </c>
      <c r="S5" s="57" t="s">
        <v>281</v>
      </c>
      <c r="T5" s="57" t="s">
        <v>281</v>
      </c>
      <c r="U5" s="57" t="s">
        <v>281</v>
      </c>
      <c r="V5" s="57" t="s">
        <v>281</v>
      </c>
      <c r="W5" s="57" t="s">
        <v>281</v>
      </c>
      <c r="X5" s="57" t="s">
        <v>281</v>
      </c>
      <c r="Y5" s="57" t="s">
        <v>281</v>
      </c>
      <c r="Z5" s="57" t="s">
        <v>281</v>
      </c>
      <c r="AA5" s="57" t="s">
        <v>281</v>
      </c>
      <c r="AB5" s="57" t="s">
        <v>281</v>
      </c>
      <c r="AC5" s="57" t="s">
        <v>281</v>
      </c>
      <c r="AD5" s="57" t="s">
        <v>281</v>
      </c>
      <c r="AE5" s="57" t="s">
        <v>281</v>
      </c>
      <c r="AF5" s="57" t="s">
        <v>281</v>
      </c>
      <c r="AG5" s="57" t="s">
        <v>281</v>
      </c>
      <c r="AH5" s="57" t="s">
        <v>281</v>
      </c>
      <c r="AI5" s="57" t="s">
        <v>281</v>
      </c>
      <c r="AJ5" s="57" t="s">
        <v>281</v>
      </c>
      <c r="AK5" s="57" t="s">
        <v>281</v>
      </c>
      <c r="AL5" s="57" t="s">
        <v>281</v>
      </c>
      <c r="AM5" s="57" t="s">
        <v>281</v>
      </c>
      <c r="AN5" s="57" t="s">
        <v>281</v>
      </c>
      <c r="AO5" s="57" t="s">
        <v>281</v>
      </c>
      <c r="AP5" s="57" t="s">
        <v>281</v>
      </c>
      <c r="AQ5" s="57" t="s">
        <v>281</v>
      </c>
      <c r="AR5" s="57" t="s">
        <v>281</v>
      </c>
      <c r="AS5" s="57" t="s">
        <v>281</v>
      </c>
      <c r="AT5" s="57" t="s">
        <v>281</v>
      </c>
      <c r="AU5" s="57" t="s">
        <v>281</v>
      </c>
      <c r="AV5" s="57" t="s">
        <v>281</v>
      </c>
      <c r="AW5" s="57" t="s">
        <v>281</v>
      </c>
      <c r="AX5" s="57" t="s">
        <v>281</v>
      </c>
      <c r="AY5" s="57" t="s">
        <v>281</v>
      </c>
      <c r="AZ5" s="57" t="s">
        <v>281</v>
      </c>
      <c r="BA5" s="57" t="s">
        <v>281</v>
      </c>
      <c r="BB5" s="57" t="s">
        <v>281</v>
      </c>
      <c r="BC5" s="57" t="s">
        <v>281</v>
      </c>
      <c r="BD5" s="81"/>
      <c r="BE5" s="81">
        <f t="shared" si="0"/>
        <v>0.13736056394868904</v>
      </c>
      <c r="BF5" s="57" t="s">
        <v>281</v>
      </c>
      <c r="BG5" s="81"/>
    </row>
    <row r="6" spans="1:59" x14ac:dyDescent="0.25">
      <c r="A6" s="54">
        <v>1838</v>
      </c>
      <c r="B6" s="57" t="s">
        <v>281</v>
      </c>
      <c r="C6" s="57" t="s">
        <v>281</v>
      </c>
      <c r="D6" s="57" t="s">
        <v>281</v>
      </c>
      <c r="E6" s="57" t="s">
        <v>281</v>
      </c>
      <c r="F6" s="57" t="s">
        <v>281</v>
      </c>
      <c r="G6" s="57" t="s">
        <v>281</v>
      </c>
      <c r="H6" s="57" t="s">
        <v>281</v>
      </c>
      <c r="I6" s="57" t="s">
        <v>281</v>
      </c>
      <c r="J6" s="57" t="s">
        <v>281</v>
      </c>
      <c r="K6" s="57" t="s">
        <v>281</v>
      </c>
      <c r="L6" s="57" t="s">
        <v>281</v>
      </c>
      <c r="M6" s="57" t="s">
        <v>281</v>
      </c>
      <c r="N6" s="57" t="s">
        <v>281</v>
      </c>
      <c r="O6" s="57" t="s">
        <v>281</v>
      </c>
      <c r="P6" s="57">
        <v>1.4536304368169863</v>
      </c>
      <c r="Q6" s="57" t="s">
        <v>281</v>
      </c>
      <c r="R6" s="57" t="s">
        <v>281</v>
      </c>
      <c r="S6" s="57" t="s">
        <v>281</v>
      </c>
      <c r="T6" s="57" t="s">
        <v>281</v>
      </c>
      <c r="U6" s="57" t="s">
        <v>281</v>
      </c>
      <c r="V6" s="57" t="s">
        <v>281</v>
      </c>
      <c r="W6" s="57" t="s">
        <v>281</v>
      </c>
      <c r="X6" s="57" t="s">
        <v>281</v>
      </c>
      <c r="Y6" s="57" t="s">
        <v>281</v>
      </c>
      <c r="Z6" s="57" t="s">
        <v>281</v>
      </c>
      <c r="AA6" s="57" t="s">
        <v>281</v>
      </c>
      <c r="AB6" s="57" t="s">
        <v>281</v>
      </c>
      <c r="AC6" s="57" t="s">
        <v>281</v>
      </c>
      <c r="AD6" s="57" t="s">
        <v>281</v>
      </c>
      <c r="AE6" s="57" t="s">
        <v>281</v>
      </c>
      <c r="AF6" s="57" t="s">
        <v>281</v>
      </c>
      <c r="AG6" s="57" t="s">
        <v>281</v>
      </c>
      <c r="AH6" s="57" t="s">
        <v>281</v>
      </c>
      <c r="AI6" s="57" t="s">
        <v>281</v>
      </c>
      <c r="AJ6" s="57" t="s">
        <v>281</v>
      </c>
      <c r="AK6" s="57" t="s">
        <v>281</v>
      </c>
      <c r="AL6" s="57" t="s">
        <v>281</v>
      </c>
      <c r="AM6" s="57" t="s">
        <v>281</v>
      </c>
      <c r="AN6" s="57" t="s">
        <v>281</v>
      </c>
      <c r="AO6" s="57" t="s">
        <v>281</v>
      </c>
      <c r="AP6" s="57" t="s">
        <v>281</v>
      </c>
      <c r="AQ6" s="57" t="s">
        <v>281</v>
      </c>
      <c r="AR6" s="57" t="s">
        <v>281</v>
      </c>
      <c r="AS6" s="57" t="s">
        <v>281</v>
      </c>
      <c r="AT6" s="57" t="s">
        <v>281</v>
      </c>
      <c r="AU6" s="57" t="s">
        <v>281</v>
      </c>
      <c r="AV6" s="57" t="s">
        <v>281</v>
      </c>
      <c r="AW6" s="57" t="s">
        <v>281</v>
      </c>
      <c r="AX6" s="57" t="s">
        <v>281</v>
      </c>
      <c r="AY6" s="57" t="s">
        <v>281</v>
      </c>
      <c r="AZ6" s="57" t="s">
        <v>281</v>
      </c>
      <c r="BA6" s="57" t="s">
        <v>281</v>
      </c>
      <c r="BB6" s="57" t="s">
        <v>281</v>
      </c>
      <c r="BC6" s="57" t="s">
        <v>281</v>
      </c>
      <c r="BD6" s="81"/>
      <c r="BE6" s="81">
        <f t="shared" si="0"/>
        <v>0.13736056394868904</v>
      </c>
      <c r="BF6" s="57" t="s">
        <v>281</v>
      </c>
      <c r="BG6" s="81"/>
    </row>
    <row r="7" spans="1:59" x14ac:dyDescent="0.25">
      <c r="A7" s="54">
        <v>1839</v>
      </c>
      <c r="B7" s="57" t="s">
        <v>281</v>
      </c>
      <c r="C7" s="57" t="s">
        <v>281</v>
      </c>
      <c r="D7" s="57" t="s">
        <v>281</v>
      </c>
      <c r="E7" s="57" t="s">
        <v>281</v>
      </c>
      <c r="F7" s="57" t="s">
        <v>281</v>
      </c>
      <c r="G7" s="57" t="s">
        <v>281</v>
      </c>
      <c r="H7" s="57" t="s">
        <v>281</v>
      </c>
      <c r="I7" s="57" t="s">
        <v>281</v>
      </c>
      <c r="J7" s="57" t="s">
        <v>281</v>
      </c>
      <c r="K7" s="57" t="s">
        <v>281</v>
      </c>
      <c r="L7" s="57" t="s">
        <v>281</v>
      </c>
      <c r="M7" s="57" t="s">
        <v>281</v>
      </c>
      <c r="N7" s="57" t="s">
        <v>281</v>
      </c>
      <c r="O7" s="57" t="s">
        <v>281</v>
      </c>
      <c r="P7" s="57">
        <v>1.4922456520580556</v>
      </c>
      <c r="Q7" s="57" t="s">
        <v>281</v>
      </c>
      <c r="R7" s="57" t="s">
        <v>281</v>
      </c>
      <c r="S7" s="57" t="s">
        <v>281</v>
      </c>
      <c r="T7" s="57" t="s">
        <v>281</v>
      </c>
      <c r="U7" s="57" t="s">
        <v>281</v>
      </c>
      <c r="V7" s="57" t="s">
        <v>281</v>
      </c>
      <c r="W7" s="57" t="s">
        <v>281</v>
      </c>
      <c r="X7" s="57" t="s">
        <v>281</v>
      </c>
      <c r="Y7" s="57" t="s">
        <v>281</v>
      </c>
      <c r="Z7" s="57" t="s">
        <v>281</v>
      </c>
      <c r="AA7" s="57" t="s">
        <v>281</v>
      </c>
      <c r="AB7" s="57" t="s">
        <v>281</v>
      </c>
      <c r="AC7" s="57" t="s">
        <v>281</v>
      </c>
      <c r="AD7" s="57" t="s">
        <v>281</v>
      </c>
      <c r="AE7" s="57" t="s">
        <v>281</v>
      </c>
      <c r="AF7" s="57" t="s">
        <v>281</v>
      </c>
      <c r="AG7" s="57" t="s">
        <v>281</v>
      </c>
      <c r="AH7" s="57" t="s">
        <v>281</v>
      </c>
      <c r="AI7" s="57" t="s">
        <v>281</v>
      </c>
      <c r="AJ7" s="57" t="s">
        <v>281</v>
      </c>
      <c r="AK7" s="57" t="s">
        <v>281</v>
      </c>
      <c r="AL7" s="57" t="s">
        <v>281</v>
      </c>
      <c r="AM7" s="57" t="s">
        <v>281</v>
      </c>
      <c r="AN7" s="57" t="s">
        <v>281</v>
      </c>
      <c r="AO7" s="57" t="s">
        <v>281</v>
      </c>
      <c r="AP7" s="57" t="s">
        <v>281</v>
      </c>
      <c r="AQ7" s="57" t="s">
        <v>281</v>
      </c>
      <c r="AR7" s="57" t="s">
        <v>281</v>
      </c>
      <c r="AS7" s="57" t="s">
        <v>281</v>
      </c>
      <c r="AT7" s="57" t="s">
        <v>281</v>
      </c>
      <c r="AU7" s="57" t="s">
        <v>281</v>
      </c>
      <c r="AV7" s="57" t="s">
        <v>281</v>
      </c>
      <c r="AW7" s="57" t="s">
        <v>281</v>
      </c>
      <c r="AX7" s="57" t="s">
        <v>281</v>
      </c>
      <c r="AY7" s="57" t="s">
        <v>281</v>
      </c>
      <c r="AZ7" s="57" t="s">
        <v>281</v>
      </c>
      <c r="BA7" s="57" t="s">
        <v>281</v>
      </c>
      <c r="BB7" s="57" t="s">
        <v>281</v>
      </c>
      <c r="BC7" s="57" t="s">
        <v>281</v>
      </c>
      <c r="BD7" s="81"/>
      <c r="BE7" s="81">
        <f t="shared" si="0"/>
        <v>0.13736056394868904</v>
      </c>
      <c r="BF7" s="57" t="s">
        <v>281</v>
      </c>
      <c r="BG7" s="81"/>
    </row>
    <row r="8" spans="1:59" x14ac:dyDescent="0.25">
      <c r="A8" s="54">
        <v>1840</v>
      </c>
      <c r="B8" s="57" t="s">
        <v>281</v>
      </c>
      <c r="C8" s="57" t="s">
        <v>281</v>
      </c>
      <c r="D8" s="57" t="s">
        <v>281</v>
      </c>
      <c r="E8" s="57" t="s">
        <v>281</v>
      </c>
      <c r="F8" s="57" t="s">
        <v>281</v>
      </c>
      <c r="G8" s="57" t="s">
        <v>281</v>
      </c>
      <c r="H8" s="57" t="s">
        <v>281</v>
      </c>
      <c r="I8" s="57" t="s">
        <v>281</v>
      </c>
      <c r="J8" s="57" t="s">
        <v>281</v>
      </c>
      <c r="K8" s="57" t="s">
        <v>281</v>
      </c>
      <c r="L8" s="57" t="s">
        <v>281</v>
      </c>
      <c r="M8" s="57" t="s">
        <v>281</v>
      </c>
      <c r="N8" s="57" t="s">
        <v>281</v>
      </c>
      <c r="O8" s="57" t="s">
        <v>281</v>
      </c>
      <c r="P8" s="57">
        <v>1.5168522422982835</v>
      </c>
      <c r="Q8" s="57" t="s">
        <v>281</v>
      </c>
      <c r="R8" s="57" t="s">
        <v>281</v>
      </c>
      <c r="S8" s="57" t="s">
        <v>281</v>
      </c>
      <c r="T8" s="57" t="s">
        <v>281</v>
      </c>
      <c r="U8" s="57" t="s">
        <v>281</v>
      </c>
      <c r="V8" s="57" t="s">
        <v>281</v>
      </c>
      <c r="W8" s="57" t="s">
        <v>281</v>
      </c>
      <c r="X8" s="57" t="s">
        <v>281</v>
      </c>
      <c r="Y8" s="57" t="s">
        <v>281</v>
      </c>
      <c r="Z8" s="57" t="s">
        <v>281</v>
      </c>
      <c r="AA8" s="57" t="s">
        <v>281</v>
      </c>
      <c r="AB8" s="57" t="s">
        <v>281</v>
      </c>
      <c r="AC8" s="57" t="s">
        <v>281</v>
      </c>
      <c r="AD8" s="57" t="s">
        <v>281</v>
      </c>
      <c r="AE8" s="57" t="s">
        <v>281</v>
      </c>
      <c r="AF8" s="57" t="s">
        <v>281</v>
      </c>
      <c r="AG8" s="57" t="s">
        <v>281</v>
      </c>
      <c r="AH8" s="57" t="s">
        <v>281</v>
      </c>
      <c r="AI8" s="57" t="s">
        <v>281</v>
      </c>
      <c r="AJ8" s="57" t="s">
        <v>281</v>
      </c>
      <c r="AK8" s="57" t="s">
        <v>281</v>
      </c>
      <c r="AL8" s="57" t="s">
        <v>281</v>
      </c>
      <c r="AM8" s="57" t="s">
        <v>281</v>
      </c>
      <c r="AN8" s="57" t="s">
        <v>281</v>
      </c>
      <c r="AO8" s="57" t="s">
        <v>281</v>
      </c>
      <c r="AP8" s="57" t="s">
        <v>281</v>
      </c>
      <c r="AQ8" s="57" t="s">
        <v>281</v>
      </c>
      <c r="AR8" s="57" t="s">
        <v>281</v>
      </c>
      <c r="AS8" s="57" t="s">
        <v>281</v>
      </c>
      <c r="AT8" s="57" t="s">
        <v>281</v>
      </c>
      <c r="AU8" s="57" t="s">
        <v>281</v>
      </c>
      <c r="AV8" s="57" t="s">
        <v>281</v>
      </c>
      <c r="AW8" s="57" t="s">
        <v>281</v>
      </c>
      <c r="AX8" s="57" t="s">
        <v>281</v>
      </c>
      <c r="AY8" s="57" t="s">
        <v>281</v>
      </c>
      <c r="AZ8" s="57" t="s">
        <v>281</v>
      </c>
      <c r="BA8" s="57" t="s">
        <v>281</v>
      </c>
      <c r="BB8" s="57" t="s">
        <v>281</v>
      </c>
      <c r="BC8" s="57" t="s">
        <v>281</v>
      </c>
      <c r="BD8" s="81"/>
      <c r="BE8" s="81">
        <f t="shared" si="0"/>
        <v>0.13736056394868904</v>
      </c>
      <c r="BF8" s="57" t="s">
        <v>281</v>
      </c>
      <c r="BG8" s="81"/>
    </row>
    <row r="9" spans="1:59" x14ac:dyDescent="0.25">
      <c r="A9" s="54">
        <v>1841</v>
      </c>
      <c r="B9" s="57" t="s">
        <v>281</v>
      </c>
      <c r="C9" s="57" t="s">
        <v>281</v>
      </c>
      <c r="D9" s="57" t="s">
        <v>281</v>
      </c>
      <c r="E9" s="57" t="s">
        <v>281</v>
      </c>
      <c r="F9" s="57" t="s">
        <v>281</v>
      </c>
      <c r="G9" s="57" t="s">
        <v>281</v>
      </c>
      <c r="H9" s="57" t="s">
        <v>281</v>
      </c>
      <c r="I9" s="57" t="s">
        <v>281</v>
      </c>
      <c r="J9" s="57" t="s">
        <v>281</v>
      </c>
      <c r="K9" s="57" t="s">
        <v>281</v>
      </c>
      <c r="L9" s="57" t="s">
        <v>281</v>
      </c>
      <c r="M9" s="57" t="s">
        <v>281</v>
      </c>
      <c r="N9" s="57" t="s">
        <v>281</v>
      </c>
      <c r="O9" s="57" t="s">
        <v>281</v>
      </c>
      <c r="P9" s="57">
        <v>1.5325781259679281</v>
      </c>
      <c r="Q9" s="57" t="s">
        <v>281</v>
      </c>
      <c r="R9" s="57" t="s">
        <v>281</v>
      </c>
      <c r="S9" s="57" t="s">
        <v>281</v>
      </c>
      <c r="T9" s="57" t="s">
        <v>281</v>
      </c>
      <c r="U9" s="57" t="s">
        <v>281</v>
      </c>
      <c r="V9" s="57" t="s">
        <v>281</v>
      </c>
      <c r="W9" s="57" t="s">
        <v>281</v>
      </c>
      <c r="X9" s="57" t="s">
        <v>281</v>
      </c>
      <c r="Y9" s="57" t="s">
        <v>281</v>
      </c>
      <c r="Z9" s="57" t="s">
        <v>281</v>
      </c>
      <c r="AA9" s="57" t="s">
        <v>281</v>
      </c>
      <c r="AB9" s="57" t="s">
        <v>281</v>
      </c>
      <c r="AC9" s="57" t="s">
        <v>281</v>
      </c>
      <c r="AD9" s="57" t="s">
        <v>281</v>
      </c>
      <c r="AE9" s="57" t="s">
        <v>281</v>
      </c>
      <c r="AF9" s="57" t="s">
        <v>281</v>
      </c>
      <c r="AG9" s="57" t="s">
        <v>281</v>
      </c>
      <c r="AH9" s="57" t="s">
        <v>281</v>
      </c>
      <c r="AI9" s="57" t="s">
        <v>281</v>
      </c>
      <c r="AJ9" s="57" t="s">
        <v>281</v>
      </c>
      <c r="AK9" s="57" t="s">
        <v>281</v>
      </c>
      <c r="AL9" s="57" t="s">
        <v>281</v>
      </c>
      <c r="AM9" s="57" t="s">
        <v>281</v>
      </c>
      <c r="AN9" s="57" t="s">
        <v>281</v>
      </c>
      <c r="AO9" s="57" t="s">
        <v>281</v>
      </c>
      <c r="AP9" s="57" t="s">
        <v>281</v>
      </c>
      <c r="AQ9" s="57" t="s">
        <v>281</v>
      </c>
      <c r="AR9" s="57" t="s">
        <v>281</v>
      </c>
      <c r="AS9" s="57" t="s">
        <v>281</v>
      </c>
      <c r="AT9" s="57" t="s">
        <v>281</v>
      </c>
      <c r="AU9" s="57" t="s">
        <v>281</v>
      </c>
      <c r="AV9" s="57" t="s">
        <v>281</v>
      </c>
      <c r="AW9" s="57" t="s">
        <v>281</v>
      </c>
      <c r="AX9" s="57" t="s">
        <v>281</v>
      </c>
      <c r="AY9" s="57" t="s">
        <v>281</v>
      </c>
      <c r="AZ9" s="57" t="s">
        <v>281</v>
      </c>
      <c r="BA9" s="57" t="s">
        <v>281</v>
      </c>
      <c r="BB9" s="57" t="s">
        <v>281</v>
      </c>
      <c r="BC9" s="57" t="s">
        <v>281</v>
      </c>
      <c r="BD9" s="81"/>
      <c r="BE9" s="81">
        <f t="shared" si="0"/>
        <v>0.13736056394868904</v>
      </c>
      <c r="BF9" s="57" t="s">
        <v>281</v>
      </c>
      <c r="BG9" s="81"/>
    </row>
    <row r="10" spans="1:59" x14ac:dyDescent="0.25">
      <c r="A10" s="54">
        <v>1842</v>
      </c>
      <c r="B10" s="57" t="s">
        <v>281</v>
      </c>
      <c r="C10" s="57" t="s">
        <v>281</v>
      </c>
      <c r="D10" s="57" t="s">
        <v>281</v>
      </c>
      <c r="E10" s="57" t="s">
        <v>281</v>
      </c>
      <c r="F10" s="57" t="s">
        <v>281</v>
      </c>
      <c r="G10" s="57" t="s">
        <v>281</v>
      </c>
      <c r="H10" s="57" t="s">
        <v>281</v>
      </c>
      <c r="I10" s="57" t="s">
        <v>281</v>
      </c>
      <c r="J10" s="57" t="s">
        <v>281</v>
      </c>
      <c r="K10" s="57" t="s">
        <v>281</v>
      </c>
      <c r="L10" s="57" t="s">
        <v>281</v>
      </c>
      <c r="M10" s="57" t="s">
        <v>281</v>
      </c>
      <c r="N10" s="57" t="s">
        <v>281</v>
      </c>
      <c r="O10" s="57" t="s">
        <v>281</v>
      </c>
      <c r="P10" s="57">
        <v>1.2654180391057539</v>
      </c>
      <c r="Q10" s="57" t="s">
        <v>281</v>
      </c>
      <c r="R10" s="57" t="s">
        <v>281</v>
      </c>
      <c r="S10" s="57" t="s">
        <v>281</v>
      </c>
      <c r="T10" s="57" t="s">
        <v>281</v>
      </c>
      <c r="U10" s="57" t="s">
        <v>281</v>
      </c>
      <c r="V10" s="57" t="s">
        <v>281</v>
      </c>
      <c r="W10" s="57" t="s">
        <v>281</v>
      </c>
      <c r="X10" s="57" t="s">
        <v>281</v>
      </c>
      <c r="Y10" s="57" t="s">
        <v>281</v>
      </c>
      <c r="Z10" s="57" t="s">
        <v>281</v>
      </c>
      <c r="AA10" s="57" t="s">
        <v>281</v>
      </c>
      <c r="AB10" s="57" t="s">
        <v>281</v>
      </c>
      <c r="AC10" s="57" t="s">
        <v>281</v>
      </c>
      <c r="AD10" s="57" t="s">
        <v>281</v>
      </c>
      <c r="AE10" s="57" t="s">
        <v>281</v>
      </c>
      <c r="AF10" s="57" t="s">
        <v>281</v>
      </c>
      <c r="AG10" s="57" t="s">
        <v>281</v>
      </c>
      <c r="AH10" s="57" t="s">
        <v>281</v>
      </c>
      <c r="AI10" s="57" t="s">
        <v>281</v>
      </c>
      <c r="AJ10" s="57" t="s">
        <v>281</v>
      </c>
      <c r="AK10" s="57" t="s">
        <v>281</v>
      </c>
      <c r="AL10" s="57" t="s">
        <v>281</v>
      </c>
      <c r="AM10" s="57" t="s">
        <v>281</v>
      </c>
      <c r="AN10" s="57" t="s">
        <v>281</v>
      </c>
      <c r="AO10" s="57" t="s">
        <v>281</v>
      </c>
      <c r="AP10" s="57" t="s">
        <v>281</v>
      </c>
      <c r="AQ10" s="57" t="s">
        <v>281</v>
      </c>
      <c r="AR10" s="57" t="s">
        <v>281</v>
      </c>
      <c r="AS10" s="57" t="s">
        <v>281</v>
      </c>
      <c r="AT10" s="57" t="s">
        <v>281</v>
      </c>
      <c r="AU10" s="57" t="s">
        <v>281</v>
      </c>
      <c r="AV10" s="57" t="s">
        <v>281</v>
      </c>
      <c r="AW10" s="57" t="s">
        <v>281</v>
      </c>
      <c r="AX10" s="57" t="s">
        <v>281</v>
      </c>
      <c r="AY10" s="57" t="s">
        <v>281</v>
      </c>
      <c r="AZ10" s="57" t="s">
        <v>281</v>
      </c>
      <c r="BA10" s="57" t="s">
        <v>281</v>
      </c>
      <c r="BB10" s="57" t="s">
        <v>281</v>
      </c>
      <c r="BC10" s="57" t="s">
        <v>281</v>
      </c>
      <c r="BD10" s="81"/>
      <c r="BE10" s="81">
        <f t="shared" si="0"/>
        <v>0.13736056394868904</v>
      </c>
      <c r="BF10" s="57" t="s">
        <v>281</v>
      </c>
      <c r="BG10" s="81"/>
    </row>
    <row r="11" spans="1:59" x14ac:dyDescent="0.25">
      <c r="A11" s="54">
        <v>1843</v>
      </c>
      <c r="B11" s="57" t="s">
        <v>281</v>
      </c>
      <c r="C11" s="57" t="s">
        <v>281</v>
      </c>
      <c r="D11" s="57" t="s">
        <v>281</v>
      </c>
      <c r="E11" s="57" t="s">
        <v>281</v>
      </c>
      <c r="F11" s="57" t="s">
        <v>281</v>
      </c>
      <c r="G11" s="57" t="s">
        <v>281</v>
      </c>
      <c r="H11" s="57" t="s">
        <v>281</v>
      </c>
      <c r="I11" s="57" t="s">
        <v>281</v>
      </c>
      <c r="J11" s="57" t="s">
        <v>281</v>
      </c>
      <c r="K11" s="57" t="s">
        <v>281</v>
      </c>
      <c r="L11" s="57" t="s">
        <v>281</v>
      </c>
      <c r="M11" s="57" t="s">
        <v>281</v>
      </c>
      <c r="N11" s="57" t="s">
        <v>281</v>
      </c>
      <c r="O11" s="57" t="s">
        <v>281</v>
      </c>
      <c r="P11" s="57">
        <v>1.5966052736116849</v>
      </c>
      <c r="Q11" s="57" t="s">
        <v>281</v>
      </c>
      <c r="R11" s="57" t="s">
        <v>281</v>
      </c>
      <c r="S11" s="57" t="s">
        <v>281</v>
      </c>
      <c r="T11" s="57" t="s">
        <v>281</v>
      </c>
      <c r="U11" s="57" t="s">
        <v>281</v>
      </c>
      <c r="V11" s="57" t="s">
        <v>281</v>
      </c>
      <c r="W11" s="57" t="s">
        <v>281</v>
      </c>
      <c r="X11" s="57" t="s">
        <v>281</v>
      </c>
      <c r="Y11" s="57" t="s">
        <v>281</v>
      </c>
      <c r="Z11" s="57" t="s">
        <v>281</v>
      </c>
      <c r="AA11" s="57">
        <v>9.2568998891292598</v>
      </c>
      <c r="AB11" s="57" t="s">
        <v>281</v>
      </c>
      <c r="AC11" s="57" t="s">
        <v>281</v>
      </c>
      <c r="AD11" s="57" t="s">
        <v>281</v>
      </c>
      <c r="AE11" s="57" t="s">
        <v>281</v>
      </c>
      <c r="AF11" s="57" t="s">
        <v>281</v>
      </c>
      <c r="AG11" s="57" t="s">
        <v>281</v>
      </c>
      <c r="AH11" s="57" t="s">
        <v>281</v>
      </c>
      <c r="AI11" s="57" t="s">
        <v>281</v>
      </c>
      <c r="AJ11" s="57" t="s">
        <v>281</v>
      </c>
      <c r="AK11" s="57" t="s">
        <v>281</v>
      </c>
      <c r="AL11" s="57" t="s">
        <v>281</v>
      </c>
      <c r="AM11" s="57" t="s">
        <v>281</v>
      </c>
      <c r="AN11" s="57" t="s">
        <v>281</v>
      </c>
      <c r="AO11" s="57" t="s">
        <v>281</v>
      </c>
      <c r="AP11" s="57" t="s">
        <v>281</v>
      </c>
      <c r="AQ11" s="57" t="s">
        <v>281</v>
      </c>
      <c r="AR11" s="57" t="s">
        <v>281</v>
      </c>
      <c r="AS11" s="57" t="s">
        <v>281</v>
      </c>
      <c r="AT11" s="57" t="s">
        <v>281</v>
      </c>
      <c r="AU11" s="57" t="s">
        <v>281</v>
      </c>
      <c r="AV11" s="57" t="s">
        <v>281</v>
      </c>
      <c r="AW11" s="57" t="s">
        <v>281</v>
      </c>
      <c r="AX11" s="57" t="s">
        <v>281</v>
      </c>
      <c r="AY11" s="57" t="s">
        <v>281</v>
      </c>
      <c r="AZ11" s="57" t="s">
        <v>281</v>
      </c>
      <c r="BA11" s="57" t="s">
        <v>281</v>
      </c>
      <c r="BB11" s="57" t="s">
        <v>281</v>
      </c>
      <c r="BC11" s="57" t="s">
        <v>281</v>
      </c>
      <c r="BD11" s="81"/>
      <c r="BE11" s="81">
        <f t="shared" si="0"/>
        <v>0.23700077668402697</v>
      </c>
      <c r="BF11" s="57" t="s">
        <v>281</v>
      </c>
      <c r="BG11" s="81"/>
    </row>
    <row r="12" spans="1:59" x14ac:dyDescent="0.25">
      <c r="A12" s="54">
        <v>1844</v>
      </c>
      <c r="B12" s="57" t="s">
        <v>281</v>
      </c>
      <c r="C12" s="57" t="s">
        <v>281</v>
      </c>
      <c r="D12" s="57" t="s">
        <v>281</v>
      </c>
      <c r="E12" s="57" t="s">
        <v>281</v>
      </c>
      <c r="F12" s="57" t="s">
        <v>281</v>
      </c>
      <c r="G12" s="57" t="s">
        <v>281</v>
      </c>
      <c r="H12" s="57" t="s">
        <v>281</v>
      </c>
      <c r="I12" s="57" t="s">
        <v>281</v>
      </c>
      <c r="J12" s="57" t="s">
        <v>281</v>
      </c>
      <c r="K12" s="57" t="s">
        <v>281</v>
      </c>
      <c r="L12" s="57" t="s">
        <v>281</v>
      </c>
      <c r="M12" s="57" t="s">
        <v>281</v>
      </c>
      <c r="N12" s="57" t="s">
        <v>281</v>
      </c>
      <c r="O12" s="57" t="s">
        <v>281</v>
      </c>
      <c r="P12" s="57">
        <v>1.6960515569252341</v>
      </c>
      <c r="Q12" s="57" t="s">
        <v>281</v>
      </c>
      <c r="R12" s="57" t="s">
        <v>281</v>
      </c>
      <c r="S12" s="57" t="s">
        <v>281</v>
      </c>
      <c r="T12" s="57" t="s">
        <v>281</v>
      </c>
      <c r="U12" s="57" t="s">
        <v>281</v>
      </c>
      <c r="V12" s="57" t="s">
        <v>281</v>
      </c>
      <c r="W12" s="57" t="s">
        <v>281</v>
      </c>
      <c r="X12" s="57" t="s">
        <v>281</v>
      </c>
      <c r="Y12" s="57" t="s">
        <v>281</v>
      </c>
      <c r="Z12" s="57" t="s">
        <v>281</v>
      </c>
      <c r="AA12" s="57">
        <v>4.4145957211721587</v>
      </c>
      <c r="AB12" s="57" t="s">
        <v>281</v>
      </c>
      <c r="AC12" s="57" t="s">
        <v>281</v>
      </c>
      <c r="AD12" s="57" t="s">
        <v>281</v>
      </c>
      <c r="AE12" s="57" t="s">
        <v>281</v>
      </c>
      <c r="AF12" s="57" t="s">
        <v>281</v>
      </c>
      <c r="AG12" s="57" t="s">
        <v>281</v>
      </c>
      <c r="AH12" s="57" t="s">
        <v>281</v>
      </c>
      <c r="AI12" s="57" t="s">
        <v>281</v>
      </c>
      <c r="AJ12" s="57" t="s">
        <v>281</v>
      </c>
      <c r="AK12" s="57" t="s">
        <v>281</v>
      </c>
      <c r="AL12" s="57" t="s">
        <v>281</v>
      </c>
      <c r="AM12" s="57" t="s">
        <v>281</v>
      </c>
      <c r="AN12" s="57" t="s">
        <v>281</v>
      </c>
      <c r="AO12" s="57" t="s">
        <v>281</v>
      </c>
      <c r="AP12" s="57" t="s">
        <v>281</v>
      </c>
      <c r="AQ12" s="57" t="s">
        <v>281</v>
      </c>
      <c r="AR12" s="57" t="s">
        <v>281</v>
      </c>
      <c r="AS12" s="57" t="s">
        <v>281</v>
      </c>
      <c r="AT12" s="57" t="s">
        <v>281</v>
      </c>
      <c r="AU12" s="57" t="s">
        <v>281</v>
      </c>
      <c r="AV12" s="57" t="s">
        <v>281</v>
      </c>
      <c r="AW12" s="57" t="s">
        <v>281</v>
      </c>
      <c r="AX12" s="57" t="s">
        <v>281</v>
      </c>
      <c r="AY12" s="57" t="s">
        <v>281</v>
      </c>
      <c r="AZ12" s="57" t="s">
        <v>281</v>
      </c>
      <c r="BA12" s="57" t="s">
        <v>281</v>
      </c>
      <c r="BB12" s="57" t="s">
        <v>281</v>
      </c>
      <c r="BC12" s="57" t="s">
        <v>281</v>
      </c>
      <c r="BD12" s="81"/>
      <c r="BE12" s="81">
        <f t="shared" si="0"/>
        <v>0.21124066686774115</v>
      </c>
      <c r="BF12" s="57" t="s">
        <v>281</v>
      </c>
      <c r="BG12" s="81"/>
    </row>
    <row r="13" spans="1:59" x14ac:dyDescent="0.25">
      <c r="A13" s="54">
        <v>1845</v>
      </c>
      <c r="B13" s="57" t="s">
        <v>281</v>
      </c>
      <c r="C13" s="57" t="s">
        <v>281</v>
      </c>
      <c r="D13" s="57" t="s">
        <v>281</v>
      </c>
      <c r="E13" s="57" t="s">
        <v>281</v>
      </c>
      <c r="F13" s="57" t="s">
        <v>281</v>
      </c>
      <c r="G13" s="57" t="s">
        <v>281</v>
      </c>
      <c r="H13" s="57" t="s">
        <v>281</v>
      </c>
      <c r="I13" s="57" t="s">
        <v>281</v>
      </c>
      <c r="J13" s="57" t="s">
        <v>281</v>
      </c>
      <c r="K13" s="57" t="s">
        <v>281</v>
      </c>
      <c r="L13" s="57" t="s">
        <v>281</v>
      </c>
      <c r="M13" s="57" t="s">
        <v>281</v>
      </c>
      <c r="N13" s="57" t="s">
        <v>281</v>
      </c>
      <c r="O13" s="57" t="s">
        <v>281</v>
      </c>
      <c r="P13" s="57">
        <v>1.5692084768940111</v>
      </c>
      <c r="Q13" s="57" t="s">
        <v>281</v>
      </c>
      <c r="R13" s="57" t="s">
        <v>281</v>
      </c>
      <c r="S13" s="57" t="s">
        <v>281</v>
      </c>
      <c r="T13" s="57" t="s">
        <v>281</v>
      </c>
      <c r="U13" s="57" t="s">
        <v>281</v>
      </c>
      <c r="V13" s="57" t="s">
        <v>281</v>
      </c>
      <c r="W13" s="57" t="s">
        <v>281</v>
      </c>
      <c r="X13" s="57" t="s">
        <v>281</v>
      </c>
      <c r="Y13" s="57" t="s">
        <v>281</v>
      </c>
      <c r="Z13" s="57" t="s">
        <v>281</v>
      </c>
      <c r="AA13" s="57">
        <v>7.8790948680113324</v>
      </c>
      <c r="AB13" s="57" t="s">
        <v>281</v>
      </c>
      <c r="AC13" s="57" t="s">
        <v>281</v>
      </c>
      <c r="AD13" s="57" t="s">
        <v>281</v>
      </c>
      <c r="AE13" s="57" t="s">
        <v>281</v>
      </c>
      <c r="AF13" s="57" t="s">
        <v>281</v>
      </c>
      <c r="AG13" s="57" t="s">
        <v>281</v>
      </c>
      <c r="AH13" s="57" t="s">
        <v>281</v>
      </c>
      <c r="AI13" s="57" t="s">
        <v>281</v>
      </c>
      <c r="AJ13" s="57" t="s">
        <v>281</v>
      </c>
      <c r="AK13" s="57" t="s">
        <v>281</v>
      </c>
      <c r="AL13" s="57" t="s">
        <v>281</v>
      </c>
      <c r="AM13" s="57" t="s">
        <v>281</v>
      </c>
      <c r="AN13" s="57" t="s">
        <v>281</v>
      </c>
      <c r="AO13" s="57" t="s">
        <v>281</v>
      </c>
      <c r="AP13" s="57" t="s">
        <v>281</v>
      </c>
      <c r="AQ13" s="57" t="s">
        <v>281</v>
      </c>
      <c r="AR13" s="57" t="s">
        <v>281</v>
      </c>
      <c r="AS13" s="57" t="s">
        <v>281</v>
      </c>
      <c r="AT13" s="57" t="s">
        <v>281</v>
      </c>
      <c r="AU13" s="57" t="s">
        <v>281</v>
      </c>
      <c r="AV13" s="57" t="s">
        <v>281</v>
      </c>
      <c r="AW13" s="57" t="s">
        <v>281</v>
      </c>
      <c r="AX13" s="57" t="s">
        <v>281</v>
      </c>
      <c r="AY13" s="57" t="s">
        <v>281</v>
      </c>
      <c r="AZ13" s="57" t="s">
        <v>281</v>
      </c>
      <c r="BA13" s="57" t="s">
        <v>281</v>
      </c>
      <c r="BB13" s="57" t="s">
        <v>281</v>
      </c>
      <c r="BC13" s="57" t="s">
        <v>281</v>
      </c>
      <c r="BD13" s="81"/>
      <c r="BE13" s="81">
        <f t="shared" si="0"/>
        <v>0.23273166546474081</v>
      </c>
      <c r="BF13" s="57" t="s">
        <v>281</v>
      </c>
      <c r="BG13" s="81"/>
    </row>
    <row r="14" spans="1:59" x14ac:dyDescent="0.25">
      <c r="A14" s="54">
        <v>1846</v>
      </c>
      <c r="B14" s="57" t="s">
        <v>281</v>
      </c>
      <c r="C14" s="57" t="s">
        <v>281</v>
      </c>
      <c r="D14" s="57" t="s">
        <v>281</v>
      </c>
      <c r="E14" s="57" t="s">
        <v>281</v>
      </c>
      <c r="F14" s="57" t="s">
        <v>281</v>
      </c>
      <c r="G14" s="57" t="s">
        <v>281</v>
      </c>
      <c r="H14" s="57" t="s">
        <v>281</v>
      </c>
      <c r="I14" s="57" t="s">
        <v>281</v>
      </c>
      <c r="J14" s="57" t="s">
        <v>281</v>
      </c>
      <c r="K14" s="57" t="s">
        <v>281</v>
      </c>
      <c r="L14" s="57" t="s">
        <v>281</v>
      </c>
      <c r="M14" s="57" t="s">
        <v>281</v>
      </c>
      <c r="N14" s="57" t="s">
        <v>281</v>
      </c>
      <c r="O14" s="57" t="s">
        <v>281</v>
      </c>
      <c r="P14" s="57">
        <v>1.4612254926758061</v>
      </c>
      <c r="Q14" s="57" t="s">
        <v>281</v>
      </c>
      <c r="R14" s="57" t="s">
        <v>281</v>
      </c>
      <c r="S14" s="57" t="s">
        <v>281</v>
      </c>
      <c r="T14" s="57" t="s">
        <v>281</v>
      </c>
      <c r="U14" s="57" t="s">
        <v>281</v>
      </c>
      <c r="V14" s="57" t="s">
        <v>281</v>
      </c>
      <c r="W14" s="57" t="s">
        <v>281</v>
      </c>
      <c r="X14" s="57" t="s">
        <v>281</v>
      </c>
      <c r="Y14" s="57" t="s">
        <v>281</v>
      </c>
      <c r="Z14" s="57" t="s">
        <v>281</v>
      </c>
      <c r="AA14" s="57">
        <v>6.8786098936578943</v>
      </c>
      <c r="AB14" s="57" t="s">
        <v>281</v>
      </c>
      <c r="AC14" s="57" t="s">
        <v>281</v>
      </c>
      <c r="AD14" s="57" t="s">
        <v>281</v>
      </c>
      <c r="AE14" s="57" t="s">
        <v>281</v>
      </c>
      <c r="AF14" s="57" t="s">
        <v>281</v>
      </c>
      <c r="AG14" s="57" t="s">
        <v>281</v>
      </c>
      <c r="AH14" s="57" t="s">
        <v>281</v>
      </c>
      <c r="AI14" s="57" t="s">
        <v>281</v>
      </c>
      <c r="AJ14" s="57" t="s">
        <v>281</v>
      </c>
      <c r="AK14" s="57" t="s">
        <v>281</v>
      </c>
      <c r="AL14" s="57" t="s">
        <v>281</v>
      </c>
      <c r="AM14" s="57" t="s">
        <v>281</v>
      </c>
      <c r="AN14" s="57" t="s">
        <v>281</v>
      </c>
      <c r="AO14" s="57" t="s">
        <v>281</v>
      </c>
      <c r="AP14" s="57" t="s">
        <v>281</v>
      </c>
      <c r="AQ14" s="57" t="s">
        <v>281</v>
      </c>
      <c r="AR14" s="57" t="s">
        <v>281</v>
      </c>
      <c r="AS14" s="57" t="s">
        <v>281</v>
      </c>
      <c r="AT14" s="57" t="s">
        <v>281</v>
      </c>
      <c r="AU14" s="57" t="s">
        <v>281</v>
      </c>
      <c r="AV14" s="57" t="s">
        <v>281</v>
      </c>
      <c r="AW14" s="57" t="s">
        <v>281</v>
      </c>
      <c r="AX14" s="57" t="s">
        <v>281</v>
      </c>
      <c r="AY14" s="57" t="s">
        <v>281</v>
      </c>
      <c r="AZ14" s="57" t="s">
        <v>281</v>
      </c>
      <c r="BA14" s="57" t="s">
        <v>281</v>
      </c>
      <c r="BB14" s="57" t="s">
        <v>281</v>
      </c>
      <c r="BC14" s="57" t="s">
        <v>281</v>
      </c>
      <c r="BD14" s="81"/>
      <c r="BE14" s="81">
        <f t="shared" si="0"/>
        <v>0.23073606408808445</v>
      </c>
      <c r="BF14" s="57" t="s">
        <v>281</v>
      </c>
      <c r="BG14" s="81"/>
    </row>
    <row r="15" spans="1:59" x14ac:dyDescent="0.25">
      <c r="A15" s="54">
        <v>1847</v>
      </c>
      <c r="B15" s="57" t="s">
        <v>281</v>
      </c>
      <c r="C15" s="57" t="s">
        <v>281</v>
      </c>
      <c r="D15" s="57" t="s">
        <v>281</v>
      </c>
      <c r="E15" s="57" t="s">
        <v>281</v>
      </c>
      <c r="F15" s="57" t="s">
        <v>281</v>
      </c>
      <c r="G15" s="57" t="s">
        <v>281</v>
      </c>
      <c r="H15" s="57" t="s">
        <v>281</v>
      </c>
      <c r="I15" s="57" t="s">
        <v>281</v>
      </c>
      <c r="J15" s="57" t="s">
        <v>281</v>
      </c>
      <c r="K15" s="57" t="s">
        <v>281</v>
      </c>
      <c r="L15" s="57" t="s">
        <v>281</v>
      </c>
      <c r="M15" s="57" t="s">
        <v>281</v>
      </c>
      <c r="N15" s="57" t="s">
        <v>281</v>
      </c>
      <c r="O15" s="57" t="s">
        <v>281</v>
      </c>
      <c r="P15" s="57">
        <v>1.4817207932859984</v>
      </c>
      <c r="Q15" s="57" t="s">
        <v>281</v>
      </c>
      <c r="R15" s="57" t="s">
        <v>281</v>
      </c>
      <c r="S15" s="57" t="s">
        <v>281</v>
      </c>
      <c r="T15" s="57" t="s">
        <v>281</v>
      </c>
      <c r="U15" s="57" t="s">
        <v>281</v>
      </c>
      <c r="V15" s="57" t="s">
        <v>281</v>
      </c>
      <c r="W15" s="57" t="s">
        <v>281</v>
      </c>
      <c r="X15" s="57" t="s">
        <v>281</v>
      </c>
      <c r="Y15" s="57" t="s">
        <v>281</v>
      </c>
      <c r="Z15" s="57" t="s">
        <v>281</v>
      </c>
      <c r="AA15" s="57">
        <v>5.034443594144034</v>
      </c>
      <c r="AB15" s="57" t="s">
        <v>281</v>
      </c>
      <c r="AC15" s="57" t="s">
        <v>281</v>
      </c>
      <c r="AD15" s="57" t="s">
        <v>281</v>
      </c>
      <c r="AE15" s="57" t="s">
        <v>281</v>
      </c>
      <c r="AF15" s="57" t="s">
        <v>281</v>
      </c>
      <c r="AG15" s="57" t="s">
        <v>281</v>
      </c>
      <c r="AH15" s="57" t="s">
        <v>281</v>
      </c>
      <c r="AI15" s="57" t="s">
        <v>281</v>
      </c>
      <c r="AJ15" s="57" t="s">
        <v>281</v>
      </c>
      <c r="AK15" s="57" t="s">
        <v>281</v>
      </c>
      <c r="AL15" s="57" t="s">
        <v>281</v>
      </c>
      <c r="AM15" s="57" t="s">
        <v>281</v>
      </c>
      <c r="AN15" s="57" t="s">
        <v>281</v>
      </c>
      <c r="AO15" s="57" t="s">
        <v>281</v>
      </c>
      <c r="AP15" s="57" t="s">
        <v>281</v>
      </c>
      <c r="AQ15" s="57" t="s">
        <v>281</v>
      </c>
      <c r="AR15" s="57" t="s">
        <v>281</v>
      </c>
      <c r="AS15" s="57" t="s">
        <v>281</v>
      </c>
      <c r="AT15" s="57" t="s">
        <v>281</v>
      </c>
      <c r="AU15" s="57" t="s">
        <v>281</v>
      </c>
      <c r="AV15" s="57" t="s">
        <v>281</v>
      </c>
      <c r="AW15" s="57" t="s">
        <v>281</v>
      </c>
      <c r="AX15" s="57" t="s">
        <v>281</v>
      </c>
      <c r="AY15" s="57" t="s">
        <v>281</v>
      </c>
      <c r="AZ15" s="57" t="s">
        <v>281</v>
      </c>
      <c r="BA15" s="57" t="s">
        <v>281</v>
      </c>
      <c r="BB15" s="57" t="s">
        <v>281</v>
      </c>
      <c r="BC15" s="57" t="s">
        <v>281</v>
      </c>
      <c r="BD15" s="81"/>
      <c r="BE15" s="81">
        <f t="shared" si="0"/>
        <v>0.22009836913550912</v>
      </c>
      <c r="BF15" s="57" t="s">
        <v>281</v>
      </c>
      <c r="BG15" s="81"/>
    </row>
    <row r="16" spans="1:59" x14ac:dyDescent="0.25">
      <c r="A16" s="54">
        <v>1848</v>
      </c>
      <c r="B16" s="57" t="s">
        <v>281</v>
      </c>
      <c r="C16" s="57" t="s">
        <v>281</v>
      </c>
      <c r="D16" s="57" t="s">
        <v>281</v>
      </c>
      <c r="E16" s="57" t="s">
        <v>281</v>
      </c>
      <c r="F16" s="57" t="s">
        <v>281</v>
      </c>
      <c r="G16" s="57" t="s">
        <v>281</v>
      </c>
      <c r="H16" s="57" t="s">
        <v>281</v>
      </c>
      <c r="I16" s="57" t="s">
        <v>281</v>
      </c>
      <c r="J16" s="57" t="s">
        <v>281</v>
      </c>
      <c r="K16" s="57" t="s">
        <v>281</v>
      </c>
      <c r="L16" s="57" t="s">
        <v>281</v>
      </c>
      <c r="M16" s="57" t="s">
        <v>281</v>
      </c>
      <c r="N16" s="57" t="s">
        <v>281</v>
      </c>
      <c r="O16" s="57" t="s">
        <v>281</v>
      </c>
      <c r="P16" s="57">
        <v>1.433559191644229</v>
      </c>
      <c r="Q16" s="57" t="s">
        <v>281</v>
      </c>
      <c r="R16" s="57" t="s">
        <v>281</v>
      </c>
      <c r="S16" s="57" t="s">
        <v>281</v>
      </c>
      <c r="T16" s="57" t="s">
        <v>281</v>
      </c>
      <c r="U16" s="57" t="s">
        <v>281</v>
      </c>
      <c r="V16" s="57" t="s">
        <v>281</v>
      </c>
      <c r="W16" s="57" t="s">
        <v>281</v>
      </c>
      <c r="X16" s="57" t="s">
        <v>281</v>
      </c>
      <c r="Y16" s="57" t="s">
        <v>281</v>
      </c>
      <c r="Z16" s="57" t="s">
        <v>281</v>
      </c>
      <c r="AA16" s="57">
        <v>8.7032427854834538</v>
      </c>
      <c r="AB16" s="57" t="s">
        <v>281</v>
      </c>
      <c r="AC16" s="57" t="s">
        <v>281</v>
      </c>
      <c r="AD16" s="57" t="s">
        <v>281</v>
      </c>
      <c r="AE16" s="57" t="s">
        <v>281</v>
      </c>
      <c r="AF16" s="57" t="s">
        <v>281</v>
      </c>
      <c r="AG16" s="57" t="s">
        <v>281</v>
      </c>
      <c r="AH16" s="57" t="s">
        <v>281</v>
      </c>
      <c r="AI16" s="57" t="s">
        <v>281</v>
      </c>
      <c r="AJ16" s="57" t="s">
        <v>281</v>
      </c>
      <c r="AK16" s="57" t="s">
        <v>281</v>
      </c>
      <c r="AL16" s="57" t="s">
        <v>281</v>
      </c>
      <c r="AM16" s="57" t="s">
        <v>281</v>
      </c>
      <c r="AN16" s="57" t="s">
        <v>281</v>
      </c>
      <c r="AO16" s="57" t="s">
        <v>281</v>
      </c>
      <c r="AP16" s="57" t="s">
        <v>281</v>
      </c>
      <c r="AQ16" s="57" t="s">
        <v>281</v>
      </c>
      <c r="AR16" s="57" t="s">
        <v>281</v>
      </c>
      <c r="AS16" s="57" t="s">
        <v>281</v>
      </c>
      <c r="AT16" s="57" t="s">
        <v>281</v>
      </c>
      <c r="AU16" s="57" t="s">
        <v>281</v>
      </c>
      <c r="AV16" s="57" t="s">
        <v>281</v>
      </c>
      <c r="AW16" s="57" t="s">
        <v>281</v>
      </c>
      <c r="AX16" s="57" t="s">
        <v>281</v>
      </c>
      <c r="AY16" s="57" t="s">
        <v>281</v>
      </c>
      <c r="AZ16" s="57" t="s">
        <v>281</v>
      </c>
      <c r="BA16" s="57" t="s">
        <v>281</v>
      </c>
      <c r="BB16" s="57" t="s">
        <v>281</v>
      </c>
      <c r="BC16" s="57" t="s">
        <v>281</v>
      </c>
      <c r="BD16" s="81"/>
      <c r="BE16" s="81">
        <f t="shared" si="0"/>
        <v>0.23830967530829997</v>
      </c>
      <c r="BF16" s="57" t="s">
        <v>281</v>
      </c>
      <c r="BG16" s="81"/>
    </row>
    <row r="17" spans="1:59" x14ac:dyDescent="0.25">
      <c r="A17" s="54">
        <v>1849</v>
      </c>
      <c r="B17" s="57" t="s">
        <v>281</v>
      </c>
      <c r="C17" s="57" t="s">
        <v>281</v>
      </c>
      <c r="D17" s="57" t="s">
        <v>281</v>
      </c>
      <c r="E17" s="57" t="s">
        <v>281</v>
      </c>
      <c r="F17" s="57" t="s">
        <v>281</v>
      </c>
      <c r="G17" s="57" t="s">
        <v>281</v>
      </c>
      <c r="H17" s="57" t="s">
        <v>281</v>
      </c>
      <c r="I17" s="57" t="s">
        <v>281</v>
      </c>
      <c r="J17" s="57" t="s">
        <v>281</v>
      </c>
      <c r="K17" s="57" t="s">
        <v>281</v>
      </c>
      <c r="L17" s="57" t="s">
        <v>281</v>
      </c>
      <c r="M17" s="57" t="s">
        <v>281</v>
      </c>
      <c r="N17" s="57" t="s">
        <v>281</v>
      </c>
      <c r="O17" s="57" t="s">
        <v>281</v>
      </c>
      <c r="P17" s="57">
        <v>1.4189408479601402</v>
      </c>
      <c r="Q17" s="57" t="s">
        <v>281</v>
      </c>
      <c r="R17" s="57" t="s">
        <v>281</v>
      </c>
      <c r="S17" s="57" t="s">
        <v>281</v>
      </c>
      <c r="T17" s="57" t="s">
        <v>281</v>
      </c>
      <c r="U17" s="57" t="s">
        <v>281</v>
      </c>
      <c r="V17" s="57" t="s">
        <v>281</v>
      </c>
      <c r="W17" s="57" t="s">
        <v>281</v>
      </c>
      <c r="X17" s="57" t="s">
        <v>281</v>
      </c>
      <c r="Y17" s="57" t="s">
        <v>281</v>
      </c>
      <c r="Z17" s="57" t="s">
        <v>281</v>
      </c>
      <c r="AA17" s="57">
        <v>7.2106000101060514</v>
      </c>
      <c r="AB17" s="57" t="s">
        <v>281</v>
      </c>
      <c r="AC17" s="57" t="s">
        <v>281</v>
      </c>
      <c r="AD17" s="57" t="s">
        <v>281</v>
      </c>
      <c r="AE17" s="57" t="s">
        <v>281</v>
      </c>
      <c r="AF17" s="57" t="s">
        <v>281</v>
      </c>
      <c r="AG17" s="57" t="s">
        <v>281</v>
      </c>
      <c r="AH17" s="57" t="s">
        <v>281</v>
      </c>
      <c r="AI17" s="57" t="s">
        <v>281</v>
      </c>
      <c r="AJ17" s="57" t="s">
        <v>281</v>
      </c>
      <c r="AK17" s="57" t="s">
        <v>281</v>
      </c>
      <c r="AL17" s="57" t="s">
        <v>281</v>
      </c>
      <c r="AM17" s="57" t="s">
        <v>281</v>
      </c>
      <c r="AN17" s="57" t="s">
        <v>281</v>
      </c>
      <c r="AO17" s="57" t="s">
        <v>281</v>
      </c>
      <c r="AP17" s="57" t="s">
        <v>281</v>
      </c>
      <c r="AQ17" s="57" t="s">
        <v>281</v>
      </c>
      <c r="AR17" s="57" t="s">
        <v>281</v>
      </c>
      <c r="AS17" s="57" t="s">
        <v>281</v>
      </c>
      <c r="AT17" s="57" t="s">
        <v>281</v>
      </c>
      <c r="AU17" s="57" t="s">
        <v>281</v>
      </c>
      <c r="AV17" s="57" t="s">
        <v>281</v>
      </c>
      <c r="AW17" s="57" t="s">
        <v>281</v>
      </c>
      <c r="AX17" s="57" t="s">
        <v>281</v>
      </c>
      <c r="AY17" s="57" t="s">
        <v>281</v>
      </c>
      <c r="AZ17" s="57" t="s">
        <v>281</v>
      </c>
      <c r="BA17" s="57" t="s">
        <v>281</v>
      </c>
      <c r="BB17" s="57" t="s">
        <v>281</v>
      </c>
      <c r="BC17" s="57" t="s">
        <v>281</v>
      </c>
      <c r="BD17" s="81"/>
      <c r="BE17" s="81">
        <f t="shared" si="0"/>
        <v>0.23309766676771657</v>
      </c>
      <c r="BF17" s="57" t="s">
        <v>281</v>
      </c>
      <c r="BG17" s="81"/>
    </row>
    <row r="18" spans="1:59" x14ac:dyDescent="0.25">
      <c r="A18" s="54">
        <v>1850</v>
      </c>
      <c r="B18" s="57" t="s">
        <v>281</v>
      </c>
      <c r="C18" s="57" t="s">
        <v>281</v>
      </c>
      <c r="D18" s="57" t="s">
        <v>281</v>
      </c>
      <c r="E18" s="57" t="s">
        <v>281</v>
      </c>
      <c r="F18" s="57" t="s">
        <v>281</v>
      </c>
      <c r="G18" s="57" t="s">
        <v>281</v>
      </c>
      <c r="H18" s="57" t="s">
        <v>281</v>
      </c>
      <c r="I18" s="57" t="s">
        <v>281</v>
      </c>
      <c r="J18" s="57" t="s">
        <v>281</v>
      </c>
      <c r="K18" s="57" t="s">
        <v>281</v>
      </c>
      <c r="L18" s="57" t="s">
        <v>281</v>
      </c>
      <c r="M18" s="57" t="s">
        <v>281</v>
      </c>
      <c r="N18" s="57" t="s">
        <v>281</v>
      </c>
      <c r="O18" s="57" t="s">
        <v>281</v>
      </c>
      <c r="P18" s="57">
        <v>1.4374068171684926</v>
      </c>
      <c r="Q18" s="57" t="s">
        <v>281</v>
      </c>
      <c r="R18" s="57" t="s">
        <v>281</v>
      </c>
      <c r="S18" s="57" t="s">
        <v>281</v>
      </c>
      <c r="T18" s="57" t="s">
        <v>281</v>
      </c>
      <c r="U18" s="57" t="s">
        <v>281</v>
      </c>
      <c r="V18" s="57" t="s">
        <v>281</v>
      </c>
      <c r="W18" s="57" t="s">
        <v>281</v>
      </c>
      <c r="X18" s="57" t="s">
        <v>281</v>
      </c>
      <c r="Y18" s="57" t="s">
        <v>281</v>
      </c>
      <c r="Z18" s="57" t="s">
        <v>281</v>
      </c>
      <c r="AA18" s="57">
        <v>5.9328370866280542</v>
      </c>
      <c r="AB18" s="57" t="s">
        <v>281</v>
      </c>
      <c r="AC18" s="57" t="s">
        <v>281</v>
      </c>
      <c r="AD18" s="57" t="s">
        <v>281</v>
      </c>
      <c r="AE18" s="57" t="s">
        <v>281</v>
      </c>
      <c r="AF18" s="57" t="s">
        <v>281</v>
      </c>
      <c r="AG18" s="57" t="s">
        <v>281</v>
      </c>
      <c r="AH18" s="57" t="s">
        <v>281</v>
      </c>
      <c r="AI18" s="57" t="s">
        <v>281</v>
      </c>
      <c r="AJ18" s="57" t="s">
        <v>281</v>
      </c>
      <c r="AK18" s="57" t="s">
        <v>281</v>
      </c>
      <c r="AL18" s="57" t="s">
        <v>281</v>
      </c>
      <c r="AM18" s="57" t="s">
        <v>281</v>
      </c>
      <c r="AN18" s="57" t="s">
        <v>281</v>
      </c>
      <c r="AO18" s="57" t="s">
        <v>281</v>
      </c>
      <c r="AP18" s="57" t="s">
        <v>281</v>
      </c>
      <c r="AQ18" s="57" t="s">
        <v>281</v>
      </c>
      <c r="AR18" s="57" t="s">
        <v>281</v>
      </c>
      <c r="AS18" s="57" t="s">
        <v>281</v>
      </c>
      <c r="AT18" s="57" t="s">
        <v>281</v>
      </c>
      <c r="AU18" s="57" t="s">
        <v>281</v>
      </c>
      <c r="AV18" s="57" t="s">
        <v>281</v>
      </c>
      <c r="AW18" s="57" t="s">
        <v>281</v>
      </c>
      <c r="AX18" s="57" t="s">
        <v>281</v>
      </c>
      <c r="AY18" s="57" t="s">
        <v>281</v>
      </c>
      <c r="AZ18" s="57" t="s">
        <v>281</v>
      </c>
      <c r="BA18" s="57" t="s">
        <v>281</v>
      </c>
      <c r="BB18" s="57" t="s">
        <v>281</v>
      </c>
      <c r="BC18" s="57" t="s">
        <v>281</v>
      </c>
      <c r="BD18" s="81"/>
      <c r="BE18" s="81">
        <f t="shared" si="0"/>
        <v>0.22653704720793838</v>
      </c>
      <c r="BF18" s="57" t="s">
        <v>281</v>
      </c>
      <c r="BG18" s="81"/>
    </row>
    <row r="19" spans="1:59" x14ac:dyDescent="0.25">
      <c r="A19" s="54">
        <v>1851</v>
      </c>
      <c r="B19" s="57" t="s">
        <v>281</v>
      </c>
      <c r="C19" s="57" t="s">
        <v>281</v>
      </c>
      <c r="D19" s="57" t="s">
        <v>281</v>
      </c>
      <c r="E19" s="57" t="s">
        <v>281</v>
      </c>
      <c r="F19" s="57" t="s">
        <v>281</v>
      </c>
      <c r="G19" s="57" t="s">
        <v>281</v>
      </c>
      <c r="H19" s="57" t="s">
        <v>281</v>
      </c>
      <c r="I19" s="57" t="s">
        <v>281</v>
      </c>
      <c r="J19" s="57" t="s">
        <v>281</v>
      </c>
      <c r="K19" s="57" t="s">
        <v>281</v>
      </c>
      <c r="L19" s="57" t="s">
        <v>281</v>
      </c>
      <c r="M19" s="57" t="s">
        <v>281</v>
      </c>
      <c r="N19" s="57" t="s">
        <v>281</v>
      </c>
      <c r="O19" s="57" t="s">
        <v>281</v>
      </c>
      <c r="P19" s="57">
        <v>1.3598004788853142</v>
      </c>
      <c r="Q19" s="57" t="s">
        <v>281</v>
      </c>
      <c r="R19" s="57" t="s">
        <v>281</v>
      </c>
      <c r="S19" s="57" t="s">
        <v>281</v>
      </c>
      <c r="T19" s="57" t="s">
        <v>281</v>
      </c>
      <c r="U19" s="57" t="s">
        <v>281</v>
      </c>
      <c r="V19" s="57" t="s">
        <v>281</v>
      </c>
      <c r="W19" s="57" t="s">
        <v>281</v>
      </c>
      <c r="X19" s="57" t="s">
        <v>281</v>
      </c>
      <c r="Y19" s="57" t="s">
        <v>281</v>
      </c>
      <c r="Z19" s="57" t="s">
        <v>281</v>
      </c>
      <c r="AA19" s="57">
        <v>5.5005023100197805</v>
      </c>
      <c r="AB19" s="57" t="s">
        <v>281</v>
      </c>
      <c r="AC19" s="57" t="s">
        <v>281</v>
      </c>
      <c r="AD19" s="57" t="s">
        <v>281</v>
      </c>
      <c r="AE19" s="57" t="s">
        <v>281</v>
      </c>
      <c r="AF19" s="57" t="s">
        <v>281</v>
      </c>
      <c r="AG19" s="57" t="s">
        <v>281</v>
      </c>
      <c r="AH19" s="57" t="s">
        <v>281</v>
      </c>
      <c r="AI19" s="57" t="s">
        <v>281</v>
      </c>
      <c r="AJ19" s="57" t="s">
        <v>281</v>
      </c>
      <c r="AK19" s="57" t="s">
        <v>281</v>
      </c>
      <c r="AL19" s="57" t="s">
        <v>281</v>
      </c>
      <c r="AM19" s="57" t="s">
        <v>281</v>
      </c>
      <c r="AN19" s="57" t="s">
        <v>281</v>
      </c>
      <c r="AO19" s="57" t="s">
        <v>281</v>
      </c>
      <c r="AP19" s="57" t="s">
        <v>281</v>
      </c>
      <c r="AQ19" s="57" t="s">
        <v>281</v>
      </c>
      <c r="AR19" s="57" t="s">
        <v>281</v>
      </c>
      <c r="AS19" s="57" t="s">
        <v>281</v>
      </c>
      <c r="AT19" s="57" t="s">
        <v>281</v>
      </c>
      <c r="AU19" s="57" t="s">
        <v>281</v>
      </c>
      <c r="AV19" s="57" t="s">
        <v>281</v>
      </c>
      <c r="AW19" s="57" t="s">
        <v>281</v>
      </c>
      <c r="AX19" s="57" t="s">
        <v>281</v>
      </c>
      <c r="AY19" s="57" t="s">
        <v>281</v>
      </c>
      <c r="AZ19" s="57" t="s">
        <v>281</v>
      </c>
      <c r="BA19" s="57" t="s">
        <v>281</v>
      </c>
      <c r="BB19" s="57" t="s">
        <v>281</v>
      </c>
      <c r="BC19" s="57" t="s">
        <v>281</v>
      </c>
      <c r="BD19" s="81"/>
      <c r="BE19" s="81">
        <f t="shared" si="0"/>
        <v>0.22587998660229042</v>
      </c>
      <c r="BF19" s="57" t="s">
        <v>281</v>
      </c>
      <c r="BG19" s="81"/>
    </row>
    <row r="20" spans="1:59" x14ac:dyDescent="0.25">
      <c r="A20" s="54">
        <v>1852</v>
      </c>
      <c r="B20" s="57" t="s">
        <v>281</v>
      </c>
      <c r="C20" s="57" t="s">
        <v>281</v>
      </c>
      <c r="D20" s="57" t="s">
        <v>281</v>
      </c>
      <c r="E20" s="57" t="s">
        <v>281</v>
      </c>
      <c r="F20" s="57" t="s">
        <v>281</v>
      </c>
      <c r="G20" s="57" t="s">
        <v>281</v>
      </c>
      <c r="H20" s="57" t="s">
        <v>281</v>
      </c>
      <c r="I20" s="57" t="s">
        <v>281</v>
      </c>
      <c r="J20" s="57" t="s">
        <v>281</v>
      </c>
      <c r="K20" s="57" t="s">
        <v>281</v>
      </c>
      <c r="L20" s="57" t="s">
        <v>281</v>
      </c>
      <c r="M20" s="57" t="s">
        <v>281</v>
      </c>
      <c r="N20" s="57" t="s">
        <v>281</v>
      </c>
      <c r="O20" s="57" t="s">
        <v>281</v>
      </c>
      <c r="P20" s="57">
        <v>1.3314562304220754</v>
      </c>
      <c r="Q20" s="57" t="s">
        <v>281</v>
      </c>
      <c r="R20" s="57" t="s">
        <v>281</v>
      </c>
      <c r="S20" s="57" t="s">
        <v>281</v>
      </c>
      <c r="T20" s="57" t="s">
        <v>281</v>
      </c>
      <c r="U20" s="57" t="s">
        <v>281</v>
      </c>
      <c r="V20" s="57" t="s">
        <v>281</v>
      </c>
      <c r="W20" s="57" t="s">
        <v>281</v>
      </c>
      <c r="X20" s="57" t="s">
        <v>281</v>
      </c>
      <c r="Y20" s="57" t="s">
        <v>281</v>
      </c>
      <c r="Z20" s="57" t="s">
        <v>281</v>
      </c>
      <c r="AA20" s="57">
        <v>5.6623819921829588</v>
      </c>
      <c r="AB20" s="57" t="s">
        <v>281</v>
      </c>
      <c r="AC20" s="57" t="s">
        <v>281</v>
      </c>
      <c r="AD20" s="57" t="s">
        <v>281</v>
      </c>
      <c r="AE20" s="57" t="s">
        <v>281</v>
      </c>
      <c r="AF20" s="57" t="s">
        <v>281</v>
      </c>
      <c r="AG20" s="57" t="s">
        <v>281</v>
      </c>
      <c r="AH20" s="57" t="s">
        <v>281</v>
      </c>
      <c r="AI20" s="57" t="s">
        <v>281</v>
      </c>
      <c r="AJ20" s="57" t="s">
        <v>281</v>
      </c>
      <c r="AK20" s="57" t="s">
        <v>281</v>
      </c>
      <c r="AL20" s="57" t="s">
        <v>281</v>
      </c>
      <c r="AM20" s="57" t="s">
        <v>281</v>
      </c>
      <c r="AN20" s="57" t="s">
        <v>281</v>
      </c>
      <c r="AO20" s="57" t="s">
        <v>281</v>
      </c>
      <c r="AP20" s="57" t="s">
        <v>281</v>
      </c>
      <c r="AQ20" s="57" t="s">
        <v>281</v>
      </c>
      <c r="AR20" s="57" t="s">
        <v>281</v>
      </c>
      <c r="AS20" s="57" t="s">
        <v>281</v>
      </c>
      <c r="AT20" s="57" t="s">
        <v>281</v>
      </c>
      <c r="AU20" s="57" t="s">
        <v>281</v>
      </c>
      <c r="AV20" s="57" t="s">
        <v>281</v>
      </c>
      <c r="AW20" s="57" t="s">
        <v>281</v>
      </c>
      <c r="AX20" s="57" t="s">
        <v>281</v>
      </c>
      <c r="AY20" s="57" t="s">
        <v>281</v>
      </c>
      <c r="AZ20" s="57" t="s">
        <v>281</v>
      </c>
      <c r="BA20" s="57" t="s">
        <v>281</v>
      </c>
      <c r="BB20" s="57" t="s">
        <v>281</v>
      </c>
      <c r="BC20" s="57" t="s">
        <v>281</v>
      </c>
      <c r="BD20" s="81"/>
      <c r="BE20" s="81">
        <f t="shared" si="0"/>
        <v>0.22750597608628026</v>
      </c>
      <c r="BF20" s="57" t="s">
        <v>281</v>
      </c>
      <c r="BG20" s="81"/>
    </row>
    <row r="21" spans="1:59" x14ac:dyDescent="0.25">
      <c r="A21" s="54">
        <v>1853</v>
      </c>
      <c r="B21" s="57" t="s">
        <v>281</v>
      </c>
      <c r="C21" s="57" t="s">
        <v>281</v>
      </c>
      <c r="D21" s="57" t="s">
        <v>281</v>
      </c>
      <c r="E21" s="57" t="s">
        <v>281</v>
      </c>
      <c r="F21" s="57" t="s">
        <v>281</v>
      </c>
      <c r="G21" s="57" t="s">
        <v>281</v>
      </c>
      <c r="H21" s="57" t="s">
        <v>281</v>
      </c>
      <c r="I21" s="57" t="s">
        <v>281</v>
      </c>
      <c r="J21" s="57" t="s">
        <v>281</v>
      </c>
      <c r="K21" s="57" t="s">
        <v>281</v>
      </c>
      <c r="L21" s="57" t="s">
        <v>281</v>
      </c>
      <c r="M21" s="57" t="s">
        <v>281</v>
      </c>
      <c r="N21" s="57" t="s">
        <v>281</v>
      </c>
      <c r="O21" s="57" t="s">
        <v>281</v>
      </c>
      <c r="P21" s="57">
        <v>1.3771062982975808</v>
      </c>
      <c r="Q21" s="57" t="s">
        <v>281</v>
      </c>
      <c r="R21" s="57" t="s">
        <v>281</v>
      </c>
      <c r="S21" s="57" t="s">
        <v>281</v>
      </c>
      <c r="T21" s="57" t="s">
        <v>281</v>
      </c>
      <c r="U21" s="57" t="s">
        <v>281</v>
      </c>
      <c r="V21" s="57" t="s">
        <v>281</v>
      </c>
      <c r="W21" s="57" t="s">
        <v>281</v>
      </c>
      <c r="X21" s="57" t="s">
        <v>281</v>
      </c>
      <c r="Y21" s="57" t="s">
        <v>281</v>
      </c>
      <c r="Z21" s="57" t="s">
        <v>281</v>
      </c>
      <c r="AA21" s="57">
        <v>5.9118673574449252</v>
      </c>
      <c r="AB21" s="57" t="s">
        <v>281</v>
      </c>
      <c r="AC21" s="57" t="s">
        <v>281</v>
      </c>
      <c r="AD21" s="57" t="s">
        <v>281</v>
      </c>
      <c r="AE21" s="57" t="s">
        <v>281</v>
      </c>
      <c r="AF21" s="57" t="s">
        <v>281</v>
      </c>
      <c r="AG21" s="57" t="s">
        <v>281</v>
      </c>
      <c r="AH21" s="57" t="s">
        <v>281</v>
      </c>
      <c r="AI21" s="57" t="s">
        <v>281</v>
      </c>
      <c r="AJ21" s="57" t="s">
        <v>281</v>
      </c>
      <c r="AK21" s="57" t="s">
        <v>281</v>
      </c>
      <c r="AL21" s="57" t="s">
        <v>281</v>
      </c>
      <c r="AM21" s="57" t="s">
        <v>281</v>
      </c>
      <c r="AN21" s="57" t="s">
        <v>281</v>
      </c>
      <c r="AO21" s="57" t="s">
        <v>281</v>
      </c>
      <c r="AP21" s="57" t="s">
        <v>281</v>
      </c>
      <c r="AQ21" s="57" t="s">
        <v>281</v>
      </c>
      <c r="AR21" s="57" t="s">
        <v>281</v>
      </c>
      <c r="AS21" s="57" t="s">
        <v>281</v>
      </c>
      <c r="AT21" s="57" t="s">
        <v>281</v>
      </c>
      <c r="AU21" s="57" t="s">
        <v>281</v>
      </c>
      <c r="AV21" s="57" t="s">
        <v>281</v>
      </c>
      <c r="AW21" s="57" t="s">
        <v>281</v>
      </c>
      <c r="AX21" s="57" t="s">
        <v>281</v>
      </c>
      <c r="AY21" s="57" t="s">
        <v>281</v>
      </c>
      <c r="AZ21" s="57" t="s">
        <v>281</v>
      </c>
      <c r="BA21" s="57" t="s">
        <v>281</v>
      </c>
      <c r="BB21" s="57" t="s">
        <v>281</v>
      </c>
      <c r="BC21" s="57" t="s">
        <v>281</v>
      </c>
      <c r="BD21" s="81"/>
      <c r="BE21" s="81">
        <f t="shared" si="0"/>
        <v>0.22780914396724214</v>
      </c>
      <c r="BF21" s="57" t="s">
        <v>281</v>
      </c>
      <c r="BG21" s="81"/>
    </row>
    <row r="22" spans="1:59" x14ac:dyDescent="0.25">
      <c r="A22" s="54">
        <v>1854</v>
      </c>
      <c r="B22" s="57" t="s">
        <v>281</v>
      </c>
      <c r="C22" s="57" t="s">
        <v>281</v>
      </c>
      <c r="D22" s="57" t="s">
        <v>281</v>
      </c>
      <c r="E22" s="57" t="s">
        <v>281</v>
      </c>
      <c r="F22" s="57" t="s">
        <v>281</v>
      </c>
      <c r="G22" s="57" t="s">
        <v>281</v>
      </c>
      <c r="H22" s="57" t="s">
        <v>281</v>
      </c>
      <c r="I22" s="57" t="s">
        <v>281</v>
      </c>
      <c r="J22" s="57" t="s">
        <v>281</v>
      </c>
      <c r="K22" s="57" t="s">
        <v>281</v>
      </c>
      <c r="L22" s="57" t="s">
        <v>281</v>
      </c>
      <c r="M22" s="57" t="s">
        <v>281</v>
      </c>
      <c r="N22" s="57" t="s">
        <v>281</v>
      </c>
      <c r="O22" s="57" t="s">
        <v>281</v>
      </c>
      <c r="P22" s="57">
        <v>1.4136270925721295</v>
      </c>
      <c r="Q22" s="57" t="s">
        <v>281</v>
      </c>
      <c r="R22" s="57" t="s">
        <v>281</v>
      </c>
      <c r="S22" s="57" t="s">
        <v>281</v>
      </c>
      <c r="T22" s="57" t="s">
        <v>281</v>
      </c>
      <c r="U22" s="57" t="s">
        <v>281</v>
      </c>
      <c r="V22" s="57" t="s">
        <v>281</v>
      </c>
      <c r="W22" s="57" t="s">
        <v>281</v>
      </c>
      <c r="X22" s="57" t="s">
        <v>281</v>
      </c>
      <c r="Y22" s="57" t="s">
        <v>281</v>
      </c>
      <c r="Z22" s="57" t="s">
        <v>281</v>
      </c>
      <c r="AA22" s="57">
        <v>4.11614163007751</v>
      </c>
      <c r="AB22" s="57" t="s">
        <v>281</v>
      </c>
      <c r="AC22" s="57" t="s">
        <v>281</v>
      </c>
      <c r="AD22" s="57" t="s">
        <v>281</v>
      </c>
      <c r="AE22" s="57" t="s">
        <v>281</v>
      </c>
      <c r="AF22" s="57" t="s">
        <v>281</v>
      </c>
      <c r="AG22" s="57" t="s">
        <v>281</v>
      </c>
      <c r="AH22" s="57" t="s">
        <v>281</v>
      </c>
      <c r="AI22" s="57" t="s">
        <v>281</v>
      </c>
      <c r="AJ22" s="57" t="s">
        <v>281</v>
      </c>
      <c r="AK22" s="57" t="s">
        <v>281</v>
      </c>
      <c r="AL22" s="57" t="s">
        <v>281</v>
      </c>
      <c r="AM22" s="57" t="s">
        <v>281</v>
      </c>
      <c r="AN22" s="57" t="s">
        <v>281</v>
      </c>
      <c r="AO22" s="57" t="s">
        <v>281</v>
      </c>
      <c r="AP22" s="57" t="s">
        <v>281</v>
      </c>
      <c r="AQ22" s="57" t="s">
        <v>281</v>
      </c>
      <c r="AR22" s="57" t="s">
        <v>281</v>
      </c>
      <c r="AS22" s="57" t="s">
        <v>281</v>
      </c>
      <c r="AT22" s="57" t="s">
        <v>281</v>
      </c>
      <c r="AU22" s="57" t="s">
        <v>281</v>
      </c>
      <c r="AV22" s="57" t="s">
        <v>281</v>
      </c>
      <c r="AW22" s="57" t="s">
        <v>281</v>
      </c>
      <c r="AX22" s="57" t="s">
        <v>281</v>
      </c>
      <c r="AY22" s="57" t="s">
        <v>281</v>
      </c>
      <c r="AZ22" s="57" t="s">
        <v>281</v>
      </c>
      <c r="BA22" s="57" t="s">
        <v>281</v>
      </c>
      <c r="BB22" s="57" t="s">
        <v>281</v>
      </c>
      <c r="BC22" s="57" t="s">
        <v>281</v>
      </c>
      <c r="BD22" s="81"/>
      <c r="BE22" s="81">
        <f t="shared" si="0"/>
        <v>0.21493401886797125</v>
      </c>
      <c r="BF22" s="57" t="s">
        <v>281</v>
      </c>
      <c r="BG22" s="81"/>
    </row>
    <row r="23" spans="1:59" x14ac:dyDescent="0.25">
      <c r="A23" s="54">
        <v>1855</v>
      </c>
      <c r="B23" s="57" t="s">
        <v>281</v>
      </c>
      <c r="C23" s="57" t="s">
        <v>281</v>
      </c>
      <c r="D23" s="57" t="s">
        <v>281</v>
      </c>
      <c r="E23" s="57" t="s">
        <v>281</v>
      </c>
      <c r="F23" s="57" t="s">
        <v>281</v>
      </c>
      <c r="G23" s="57" t="s">
        <v>281</v>
      </c>
      <c r="H23" s="57" t="s">
        <v>281</v>
      </c>
      <c r="I23" s="57" t="s">
        <v>281</v>
      </c>
      <c r="J23" s="57" t="s">
        <v>281</v>
      </c>
      <c r="K23" s="57" t="s">
        <v>281</v>
      </c>
      <c r="L23" s="57" t="s">
        <v>281</v>
      </c>
      <c r="M23" s="57" t="s">
        <v>281</v>
      </c>
      <c r="N23" s="57" t="s">
        <v>281</v>
      </c>
      <c r="O23" s="57" t="s">
        <v>281</v>
      </c>
      <c r="P23" s="57">
        <v>1.4572241299898239</v>
      </c>
      <c r="Q23" s="57" t="s">
        <v>281</v>
      </c>
      <c r="R23" s="57" t="s">
        <v>281</v>
      </c>
      <c r="S23" s="57" t="s">
        <v>281</v>
      </c>
      <c r="T23" s="57" t="s">
        <v>281</v>
      </c>
      <c r="U23" s="57" t="s">
        <v>281</v>
      </c>
      <c r="V23" s="57" t="s">
        <v>281</v>
      </c>
      <c r="W23" s="57" t="s">
        <v>281</v>
      </c>
      <c r="X23" s="57" t="s">
        <v>281</v>
      </c>
      <c r="Y23" s="57" t="s">
        <v>281</v>
      </c>
      <c r="Z23" s="57" t="s">
        <v>281</v>
      </c>
      <c r="AA23" s="57">
        <v>4.7748604803875647</v>
      </c>
      <c r="AB23" s="57" t="s">
        <v>281</v>
      </c>
      <c r="AC23" s="57" t="s">
        <v>281</v>
      </c>
      <c r="AD23" s="57" t="s">
        <v>281</v>
      </c>
      <c r="AE23" s="57" t="s">
        <v>281</v>
      </c>
      <c r="AF23" s="57" t="s">
        <v>281</v>
      </c>
      <c r="AG23" s="57" t="s">
        <v>281</v>
      </c>
      <c r="AH23" s="57" t="s">
        <v>281</v>
      </c>
      <c r="AI23" s="57" t="s">
        <v>281</v>
      </c>
      <c r="AJ23" s="57" t="s">
        <v>281</v>
      </c>
      <c r="AK23" s="57" t="s">
        <v>281</v>
      </c>
      <c r="AL23" s="57" t="s">
        <v>281</v>
      </c>
      <c r="AM23" s="57" t="s">
        <v>281</v>
      </c>
      <c r="AN23" s="57" t="s">
        <v>281</v>
      </c>
      <c r="AO23" s="57" t="s">
        <v>281</v>
      </c>
      <c r="AP23" s="57" t="s">
        <v>281</v>
      </c>
      <c r="AQ23" s="57" t="s">
        <v>281</v>
      </c>
      <c r="AR23" s="57" t="s">
        <v>281</v>
      </c>
      <c r="AS23" s="57" t="s">
        <v>281</v>
      </c>
      <c r="AT23" s="57" t="s">
        <v>281</v>
      </c>
      <c r="AU23" s="57" t="s">
        <v>281</v>
      </c>
      <c r="AV23" s="57" t="s">
        <v>281</v>
      </c>
      <c r="AW23" s="57" t="s">
        <v>281</v>
      </c>
      <c r="AX23" s="57" t="s">
        <v>281</v>
      </c>
      <c r="AY23" s="57" t="s">
        <v>281</v>
      </c>
      <c r="AZ23" s="57" t="s">
        <v>281</v>
      </c>
      <c r="BA23" s="57" t="s">
        <v>281</v>
      </c>
      <c r="BB23" s="57" t="s">
        <v>281</v>
      </c>
      <c r="BC23" s="57" t="s">
        <v>281</v>
      </c>
      <c r="BD23" s="81"/>
      <c r="BE23" s="81">
        <f t="shared" si="0"/>
        <v>0.21888338132493262</v>
      </c>
      <c r="BF23" s="57" t="s">
        <v>281</v>
      </c>
      <c r="BG23" s="81"/>
    </row>
    <row r="24" spans="1:59" x14ac:dyDescent="0.25">
      <c r="A24" s="54">
        <v>1856</v>
      </c>
      <c r="B24" s="57" t="s">
        <v>281</v>
      </c>
      <c r="C24" s="57" t="s">
        <v>281</v>
      </c>
      <c r="D24" s="57" t="s">
        <v>281</v>
      </c>
      <c r="E24" s="57" t="s">
        <v>281</v>
      </c>
      <c r="F24" s="57" t="s">
        <v>281</v>
      </c>
      <c r="G24" s="57" t="s">
        <v>281</v>
      </c>
      <c r="H24" s="57" t="s">
        <v>281</v>
      </c>
      <c r="I24" s="57" t="s">
        <v>281</v>
      </c>
      <c r="J24" s="57" t="s">
        <v>281</v>
      </c>
      <c r="K24" s="57" t="s">
        <v>281</v>
      </c>
      <c r="L24" s="57" t="s">
        <v>281</v>
      </c>
      <c r="M24" s="57" t="s">
        <v>281</v>
      </c>
      <c r="N24" s="57" t="s">
        <v>281</v>
      </c>
      <c r="O24" s="57" t="s">
        <v>281</v>
      </c>
      <c r="P24" s="57">
        <v>1.4996093094946714</v>
      </c>
      <c r="Q24" s="57" t="s">
        <v>281</v>
      </c>
      <c r="R24" s="57" t="s">
        <v>281</v>
      </c>
      <c r="S24" s="57" t="s">
        <v>281</v>
      </c>
      <c r="T24" s="57" t="s">
        <v>281</v>
      </c>
      <c r="U24" s="57" t="s">
        <v>281</v>
      </c>
      <c r="V24" s="57" t="s">
        <v>281</v>
      </c>
      <c r="W24" s="57" t="s">
        <v>281</v>
      </c>
      <c r="X24" s="57" t="s">
        <v>281</v>
      </c>
      <c r="Y24" s="57" t="s">
        <v>281</v>
      </c>
      <c r="Z24" s="57" t="s">
        <v>281</v>
      </c>
      <c r="AA24" s="57">
        <v>5.3185732524369378</v>
      </c>
      <c r="AB24" s="57" t="s">
        <v>281</v>
      </c>
      <c r="AC24" s="57" t="s">
        <v>281</v>
      </c>
      <c r="AD24" s="57" t="s">
        <v>281</v>
      </c>
      <c r="AE24" s="57" t="s">
        <v>281</v>
      </c>
      <c r="AF24" s="57" t="s">
        <v>281</v>
      </c>
      <c r="AG24" s="57" t="s">
        <v>281</v>
      </c>
      <c r="AH24" s="57" t="s">
        <v>281</v>
      </c>
      <c r="AI24" s="57" t="s">
        <v>281</v>
      </c>
      <c r="AJ24" s="57" t="s">
        <v>281</v>
      </c>
      <c r="AK24" s="57" t="s">
        <v>281</v>
      </c>
      <c r="AL24" s="57" t="s">
        <v>281</v>
      </c>
      <c r="AM24" s="57" t="s">
        <v>281</v>
      </c>
      <c r="AN24" s="57" t="s">
        <v>281</v>
      </c>
      <c r="AO24" s="57" t="s">
        <v>281</v>
      </c>
      <c r="AP24" s="57" t="s">
        <v>281</v>
      </c>
      <c r="AQ24" s="57" t="s">
        <v>281</v>
      </c>
      <c r="AR24" s="57" t="s">
        <v>281</v>
      </c>
      <c r="AS24" s="57" t="s">
        <v>281</v>
      </c>
      <c r="AT24" s="57" t="s">
        <v>281</v>
      </c>
      <c r="AU24" s="57" t="s">
        <v>281</v>
      </c>
      <c r="AV24" s="57" t="s">
        <v>281</v>
      </c>
      <c r="AW24" s="57" t="s">
        <v>281</v>
      </c>
      <c r="AX24" s="57" t="s">
        <v>281</v>
      </c>
      <c r="AY24" s="57" t="s">
        <v>281</v>
      </c>
      <c r="AZ24" s="57" t="s">
        <v>281</v>
      </c>
      <c r="BA24" s="57" t="s">
        <v>281</v>
      </c>
      <c r="BB24" s="57" t="s">
        <v>281</v>
      </c>
      <c r="BC24" s="57" t="s">
        <v>281</v>
      </c>
      <c r="BD24" s="81"/>
      <c r="BE24" s="81">
        <f t="shared" si="0"/>
        <v>0.22153247484497293</v>
      </c>
      <c r="BF24" s="57" t="s">
        <v>281</v>
      </c>
      <c r="BG24" s="81"/>
    </row>
    <row r="25" spans="1:59" x14ac:dyDescent="0.25">
      <c r="A25" s="54">
        <v>1857</v>
      </c>
      <c r="B25" s="57" t="s">
        <v>281</v>
      </c>
      <c r="C25" s="57" t="s">
        <v>281</v>
      </c>
      <c r="D25" s="57" t="s">
        <v>281</v>
      </c>
      <c r="E25" s="57" t="s">
        <v>281</v>
      </c>
      <c r="F25" s="57" t="s">
        <v>281</v>
      </c>
      <c r="G25" s="57" t="s">
        <v>281</v>
      </c>
      <c r="H25" s="57" t="s">
        <v>281</v>
      </c>
      <c r="I25" s="57" t="s">
        <v>281</v>
      </c>
      <c r="J25" s="57" t="s">
        <v>281</v>
      </c>
      <c r="K25" s="57" t="s">
        <v>281</v>
      </c>
      <c r="L25" s="57" t="s">
        <v>281</v>
      </c>
      <c r="M25" s="57" t="s">
        <v>281</v>
      </c>
      <c r="N25" s="57" t="s">
        <v>281</v>
      </c>
      <c r="O25" s="57" t="s">
        <v>281</v>
      </c>
      <c r="P25" s="57">
        <v>1.3527709059316746</v>
      </c>
      <c r="Q25" s="57" t="s">
        <v>281</v>
      </c>
      <c r="R25" s="57" t="s">
        <v>281</v>
      </c>
      <c r="S25" s="57" t="s">
        <v>281</v>
      </c>
      <c r="T25" s="57" t="s">
        <v>281</v>
      </c>
      <c r="U25" s="57" t="s">
        <v>281</v>
      </c>
      <c r="V25" s="57" t="s">
        <v>281</v>
      </c>
      <c r="W25" s="57" t="s">
        <v>281</v>
      </c>
      <c r="X25" s="57" t="s">
        <v>281</v>
      </c>
      <c r="Y25" s="57" t="s">
        <v>281</v>
      </c>
      <c r="Z25" s="57" t="s">
        <v>281</v>
      </c>
      <c r="AA25" s="57">
        <v>6.0338366157111025</v>
      </c>
      <c r="AB25" s="57" t="s">
        <v>281</v>
      </c>
      <c r="AC25" s="57" t="s">
        <v>281</v>
      </c>
      <c r="AD25" s="57" t="s">
        <v>281</v>
      </c>
      <c r="AE25" s="57" t="s">
        <v>281</v>
      </c>
      <c r="AF25" s="57" t="s">
        <v>281</v>
      </c>
      <c r="AG25" s="57" t="s">
        <v>281</v>
      </c>
      <c r="AH25" s="57" t="s">
        <v>281</v>
      </c>
      <c r="AI25" s="57" t="s">
        <v>281</v>
      </c>
      <c r="AJ25" s="57" t="s">
        <v>281</v>
      </c>
      <c r="AK25" s="57" t="s">
        <v>281</v>
      </c>
      <c r="AL25" s="57" t="s">
        <v>281</v>
      </c>
      <c r="AM25" s="57" t="s">
        <v>281</v>
      </c>
      <c r="AN25" s="57" t="s">
        <v>281</v>
      </c>
      <c r="AO25" s="57" t="s">
        <v>281</v>
      </c>
      <c r="AP25" s="57" t="s">
        <v>281</v>
      </c>
      <c r="AQ25" s="57" t="s">
        <v>281</v>
      </c>
      <c r="AR25" s="57" t="s">
        <v>281</v>
      </c>
      <c r="AS25" s="57" t="s">
        <v>281</v>
      </c>
      <c r="AT25" s="57" t="s">
        <v>281</v>
      </c>
      <c r="AU25" s="57" t="s">
        <v>281</v>
      </c>
      <c r="AV25" s="57" t="s">
        <v>281</v>
      </c>
      <c r="AW25" s="57" t="s">
        <v>281</v>
      </c>
      <c r="AX25" s="57" t="s">
        <v>281</v>
      </c>
      <c r="AY25" s="57" t="s">
        <v>281</v>
      </c>
      <c r="AZ25" s="57" t="s">
        <v>281</v>
      </c>
      <c r="BA25" s="57" t="s">
        <v>281</v>
      </c>
      <c r="BB25" s="57" t="s">
        <v>281</v>
      </c>
      <c r="BC25" s="57" t="s">
        <v>281</v>
      </c>
      <c r="BD25" s="81"/>
      <c r="BE25" s="81">
        <f t="shared" si="0"/>
        <v>0.22903387750560489</v>
      </c>
      <c r="BF25" s="57" t="s">
        <v>281</v>
      </c>
      <c r="BG25" s="81"/>
    </row>
    <row r="26" spans="1:59" x14ac:dyDescent="0.25">
      <c r="A26" s="54">
        <v>1858</v>
      </c>
      <c r="B26" s="57" t="s">
        <v>281</v>
      </c>
      <c r="C26" s="57" t="s">
        <v>281</v>
      </c>
      <c r="D26" s="57" t="s">
        <v>281</v>
      </c>
      <c r="E26" s="57" t="s">
        <v>281</v>
      </c>
      <c r="F26" s="57" t="s">
        <v>281</v>
      </c>
      <c r="G26" s="57" t="s">
        <v>281</v>
      </c>
      <c r="H26" s="57" t="s">
        <v>281</v>
      </c>
      <c r="I26" s="57" t="s">
        <v>281</v>
      </c>
      <c r="J26" s="57" t="s">
        <v>281</v>
      </c>
      <c r="K26" s="57" t="s">
        <v>281</v>
      </c>
      <c r="L26" s="57" t="s">
        <v>281</v>
      </c>
      <c r="M26" s="57" t="s">
        <v>281</v>
      </c>
      <c r="N26" s="57" t="s">
        <v>281</v>
      </c>
      <c r="O26" s="57" t="s">
        <v>281</v>
      </c>
      <c r="P26" s="57">
        <v>1.3138591284811292</v>
      </c>
      <c r="Q26" s="57" t="s">
        <v>281</v>
      </c>
      <c r="R26" s="57" t="s">
        <v>281</v>
      </c>
      <c r="S26" s="57" t="s">
        <v>281</v>
      </c>
      <c r="T26" s="57" t="s">
        <v>281</v>
      </c>
      <c r="U26" s="57" t="s">
        <v>281</v>
      </c>
      <c r="V26" s="57" t="s">
        <v>281</v>
      </c>
      <c r="W26" s="57" t="s">
        <v>281</v>
      </c>
      <c r="X26" s="57" t="s">
        <v>281</v>
      </c>
      <c r="Y26" s="57" t="s">
        <v>281</v>
      </c>
      <c r="Z26" s="57" t="s">
        <v>281</v>
      </c>
      <c r="AA26" s="57">
        <v>4.7717223773419626</v>
      </c>
      <c r="AB26" s="57" t="s">
        <v>281</v>
      </c>
      <c r="AC26" s="57" t="s">
        <v>281</v>
      </c>
      <c r="AD26" s="57" t="s">
        <v>281</v>
      </c>
      <c r="AE26" s="57" t="s">
        <v>281</v>
      </c>
      <c r="AF26" s="57" t="s">
        <v>281</v>
      </c>
      <c r="AG26" s="57" t="s">
        <v>281</v>
      </c>
      <c r="AH26" s="57" t="s">
        <v>281</v>
      </c>
      <c r="AI26" s="57" t="s">
        <v>281</v>
      </c>
      <c r="AJ26" s="57" t="s">
        <v>281</v>
      </c>
      <c r="AK26" s="57" t="s">
        <v>281</v>
      </c>
      <c r="AL26" s="57" t="s">
        <v>281</v>
      </c>
      <c r="AM26" s="57" t="s">
        <v>281</v>
      </c>
      <c r="AN26" s="57" t="s">
        <v>281</v>
      </c>
      <c r="AO26" s="57" t="s">
        <v>281</v>
      </c>
      <c r="AP26" s="57" t="s">
        <v>281</v>
      </c>
      <c r="AQ26" s="57" t="s">
        <v>281</v>
      </c>
      <c r="AR26" s="57" t="s">
        <v>281</v>
      </c>
      <c r="AS26" s="57" t="s">
        <v>281</v>
      </c>
      <c r="AT26" s="57" t="s">
        <v>281</v>
      </c>
      <c r="AU26" s="57" t="s">
        <v>281</v>
      </c>
      <c r="AV26" s="57" t="s">
        <v>281</v>
      </c>
      <c r="AW26" s="57" t="s">
        <v>281</v>
      </c>
      <c r="AX26" s="57" t="s">
        <v>281</v>
      </c>
      <c r="AY26" s="57" t="s">
        <v>281</v>
      </c>
      <c r="AZ26" s="57" t="s">
        <v>281</v>
      </c>
      <c r="BA26" s="57" t="s">
        <v>281</v>
      </c>
      <c r="BB26" s="57" t="s">
        <v>281</v>
      </c>
      <c r="BC26" s="57" t="s">
        <v>281</v>
      </c>
      <c r="BD26" s="81"/>
      <c r="BE26" s="81">
        <f t="shared" si="0"/>
        <v>0.22232357595838237</v>
      </c>
      <c r="BF26" s="57" t="s">
        <v>281</v>
      </c>
      <c r="BG26" s="81"/>
    </row>
    <row r="27" spans="1:59" x14ac:dyDescent="0.25">
      <c r="A27" s="54">
        <v>1859</v>
      </c>
      <c r="B27" s="57" t="s">
        <v>281</v>
      </c>
      <c r="C27" s="57" t="s">
        <v>281</v>
      </c>
      <c r="D27" s="57" t="s">
        <v>281</v>
      </c>
      <c r="E27" s="57" t="s">
        <v>281</v>
      </c>
      <c r="F27" s="57" t="s">
        <v>281</v>
      </c>
      <c r="G27" s="57" t="s">
        <v>281</v>
      </c>
      <c r="H27" s="57" t="s">
        <v>281</v>
      </c>
      <c r="I27" s="57" t="s">
        <v>281</v>
      </c>
      <c r="J27" s="57" t="s">
        <v>281</v>
      </c>
      <c r="K27" s="57" t="s">
        <v>281</v>
      </c>
      <c r="L27" s="57" t="s">
        <v>281</v>
      </c>
      <c r="M27" s="57" t="s">
        <v>281</v>
      </c>
      <c r="N27" s="57" t="s">
        <v>281</v>
      </c>
      <c r="O27" s="57" t="s">
        <v>281</v>
      </c>
      <c r="P27" s="57">
        <v>1.3491262336959011</v>
      </c>
      <c r="Q27" s="57" t="s">
        <v>281</v>
      </c>
      <c r="R27" s="57" t="s">
        <v>281</v>
      </c>
      <c r="S27" s="57" t="s">
        <v>281</v>
      </c>
      <c r="T27" s="57" t="s">
        <v>281</v>
      </c>
      <c r="U27" s="57" t="s">
        <v>281</v>
      </c>
      <c r="V27" s="57" t="s">
        <v>281</v>
      </c>
      <c r="W27" s="57" t="s">
        <v>281</v>
      </c>
      <c r="X27" s="57" t="s">
        <v>281</v>
      </c>
      <c r="Y27" s="57" t="s">
        <v>281</v>
      </c>
      <c r="Z27" s="57" t="s">
        <v>281</v>
      </c>
      <c r="AA27" s="57">
        <v>4.7971981030022137</v>
      </c>
      <c r="AB27" s="57" t="s">
        <v>281</v>
      </c>
      <c r="AC27" s="57" t="s">
        <v>281</v>
      </c>
      <c r="AD27" s="57" t="s">
        <v>281</v>
      </c>
      <c r="AE27" s="57" t="s">
        <v>281</v>
      </c>
      <c r="AF27" s="57" t="s">
        <v>281</v>
      </c>
      <c r="AG27" s="57" t="s">
        <v>281</v>
      </c>
      <c r="AH27" s="57" t="s">
        <v>281</v>
      </c>
      <c r="AI27" s="57" t="s">
        <v>281</v>
      </c>
      <c r="AJ27" s="57" t="s">
        <v>281</v>
      </c>
      <c r="AK27" s="57" t="s">
        <v>281</v>
      </c>
      <c r="AL27" s="57" t="s">
        <v>281</v>
      </c>
      <c r="AM27" s="57" t="s">
        <v>281</v>
      </c>
      <c r="AN27" s="57" t="s">
        <v>281</v>
      </c>
      <c r="AO27" s="57" t="s">
        <v>281</v>
      </c>
      <c r="AP27" s="57" t="s">
        <v>281</v>
      </c>
      <c r="AQ27" s="57" t="s">
        <v>281</v>
      </c>
      <c r="AR27" s="57" t="s">
        <v>281</v>
      </c>
      <c r="AS27" s="57" t="s">
        <v>281</v>
      </c>
      <c r="AT27" s="57" t="s">
        <v>281</v>
      </c>
      <c r="AU27" s="57" t="s">
        <v>281</v>
      </c>
      <c r="AV27" s="57" t="s">
        <v>281</v>
      </c>
      <c r="AW27" s="57" t="s">
        <v>281</v>
      </c>
      <c r="AX27" s="57" t="s">
        <v>281</v>
      </c>
      <c r="AY27" s="57" t="s">
        <v>281</v>
      </c>
      <c r="AZ27" s="57" t="s">
        <v>281</v>
      </c>
      <c r="BA27" s="57" t="s">
        <v>281</v>
      </c>
      <c r="BB27" s="57" t="s">
        <v>281</v>
      </c>
      <c r="BC27" s="57" t="s">
        <v>281</v>
      </c>
      <c r="BD27" s="81"/>
      <c r="BE27" s="81">
        <f t="shared" si="0"/>
        <v>0.22161836695983839</v>
      </c>
      <c r="BF27" s="57" t="s">
        <v>281</v>
      </c>
      <c r="BG27" s="81"/>
    </row>
    <row r="28" spans="1:59" x14ac:dyDescent="0.25">
      <c r="A28" s="54">
        <v>1860</v>
      </c>
      <c r="B28" s="57" t="s">
        <v>281</v>
      </c>
      <c r="C28" s="57" t="s">
        <v>281</v>
      </c>
      <c r="D28" s="57" t="s">
        <v>281</v>
      </c>
      <c r="E28" s="57" t="s">
        <v>281</v>
      </c>
      <c r="F28" s="57" t="s">
        <v>281</v>
      </c>
      <c r="G28" s="57" t="s">
        <v>281</v>
      </c>
      <c r="H28" s="57" t="s">
        <v>281</v>
      </c>
      <c r="I28" s="57" t="s">
        <v>281</v>
      </c>
      <c r="J28" s="57" t="s">
        <v>281</v>
      </c>
      <c r="K28" s="57" t="s">
        <v>281</v>
      </c>
      <c r="L28" s="57" t="s">
        <v>281</v>
      </c>
      <c r="M28" s="57" t="s">
        <v>281</v>
      </c>
      <c r="N28" s="57" t="s">
        <v>281</v>
      </c>
      <c r="O28" s="57" t="s">
        <v>281</v>
      </c>
      <c r="P28" s="57">
        <v>1.3428537357342194</v>
      </c>
      <c r="Q28" s="57" t="s">
        <v>281</v>
      </c>
      <c r="R28" s="57" t="s">
        <v>281</v>
      </c>
      <c r="S28" s="57" t="s">
        <v>281</v>
      </c>
      <c r="T28" s="57" t="s">
        <v>281</v>
      </c>
      <c r="U28" s="57" t="s">
        <v>281</v>
      </c>
      <c r="V28" s="57" t="s">
        <v>281</v>
      </c>
      <c r="W28" s="57" t="s">
        <v>281</v>
      </c>
      <c r="X28" s="57" t="s">
        <v>281</v>
      </c>
      <c r="Y28" s="57" t="s">
        <v>281</v>
      </c>
      <c r="Z28" s="57" t="s">
        <v>281</v>
      </c>
      <c r="AA28" s="57">
        <v>4.5964009374051829</v>
      </c>
      <c r="AB28" s="57" t="s">
        <v>281</v>
      </c>
      <c r="AC28" s="57" t="s">
        <v>281</v>
      </c>
      <c r="AD28" s="57" t="s">
        <v>281</v>
      </c>
      <c r="AE28" s="57" t="s">
        <v>281</v>
      </c>
      <c r="AF28" s="57" t="s">
        <v>281</v>
      </c>
      <c r="AG28" s="57" t="s">
        <v>281</v>
      </c>
      <c r="AH28" s="57" t="s">
        <v>281</v>
      </c>
      <c r="AI28" s="57" t="s">
        <v>281</v>
      </c>
      <c r="AJ28" s="57" t="s">
        <v>281</v>
      </c>
      <c r="AK28" s="57" t="s">
        <v>281</v>
      </c>
      <c r="AL28" s="57" t="s">
        <v>281</v>
      </c>
      <c r="AM28" s="57" t="s">
        <v>281</v>
      </c>
      <c r="AN28" s="57" t="s">
        <v>281</v>
      </c>
      <c r="AO28" s="57" t="s">
        <v>281</v>
      </c>
      <c r="AP28" s="57" t="s">
        <v>281</v>
      </c>
      <c r="AQ28" s="57" t="s">
        <v>281</v>
      </c>
      <c r="AR28" s="57" t="s">
        <v>281</v>
      </c>
      <c r="AS28" s="57" t="s">
        <v>281</v>
      </c>
      <c r="AT28" s="57" t="s">
        <v>281</v>
      </c>
      <c r="AU28" s="57" t="s">
        <v>281</v>
      </c>
      <c r="AV28" s="57" t="s">
        <v>281</v>
      </c>
      <c r="AW28" s="57" t="s">
        <v>281</v>
      </c>
      <c r="AX28" s="57" t="s">
        <v>281</v>
      </c>
      <c r="AY28" s="57" t="s">
        <v>281</v>
      </c>
      <c r="AZ28" s="57" t="s">
        <v>281</v>
      </c>
      <c r="BA28" s="57" t="s">
        <v>281</v>
      </c>
      <c r="BB28" s="57" t="s">
        <v>281</v>
      </c>
      <c r="BC28" s="57" t="s">
        <v>281</v>
      </c>
      <c r="BD28" s="81"/>
      <c r="BE28" s="81">
        <f t="shared" si="0"/>
        <v>0.2203452993355402</v>
      </c>
      <c r="BF28" s="57" t="s">
        <v>281</v>
      </c>
      <c r="BG28" s="81"/>
    </row>
    <row r="29" spans="1:59" x14ac:dyDescent="0.25">
      <c r="A29" s="54">
        <v>1861</v>
      </c>
      <c r="B29" s="57" t="s">
        <v>281</v>
      </c>
      <c r="C29" s="57" t="s">
        <v>281</v>
      </c>
      <c r="D29" s="57" t="s">
        <v>281</v>
      </c>
      <c r="E29" s="57" t="s">
        <v>281</v>
      </c>
      <c r="F29" s="57" t="s">
        <v>281</v>
      </c>
      <c r="G29" s="57" t="s">
        <v>281</v>
      </c>
      <c r="H29" s="57" t="s">
        <v>281</v>
      </c>
      <c r="I29" s="57" t="s">
        <v>281</v>
      </c>
      <c r="J29" s="57" t="s">
        <v>281</v>
      </c>
      <c r="K29" s="57" t="s">
        <v>281</v>
      </c>
      <c r="L29" s="57" t="s">
        <v>281</v>
      </c>
      <c r="M29" s="57" t="s">
        <v>281</v>
      </c>
      <c r="N29" s="57" t="s">
        <v>281</v>
      </c>
      <c r="O29" s="57" t="s">
        <v>281</v>
      </c>
      <c r="P29" s="57">
        <v>2.2672610166664429</v>
      </c>
      <c r="Q29" s="57" t="s">
        <v>281</v>
      </c>
      <c r="R29" s="57" t="s">
        <v>281</v>
      </c>
      <c r="S29" s="57" t="s">
        <v>281</v>
      </c>
      <c r="T29" s="57" t="s">
        <v>281</v>
      </c>
      <c r="U29" s="57" t="s">
        <v>281</v>
      </c>
      <c r="V29" s="57" t="s">
        <v>281</v>
      </c>
      <c r="W29" s="57" t="s">
        <v>281</v>
      </c>
      <c r="X29" s="57" t="s">
        <v>281</v>
      </c>
      <c r="Y29" s="57" t="s">
        <v>281</v>
      </c>
      <c r="Z29" s="57" t="s">
        <v>281</v>
      </c>
      <c r="AA29" s="57">
        <v>4.7054281888448948</v>
      </c>
      <c r="AB29" s="57" t="s">
        <v>281</v>
      </c>
      <c r="AC29" s="57" t="s">
        <v>281</v>
      </c>
      <c r="AD29" s="57" t="s">
        <v>281</v>
      </c>
      <c r="AE29" s="57" t="s">
        <v>281</v>
      </c>
      <c r="AF29" s="57" t="s">
        <v>281</v>
      </c>
      <c r="AG29" s="57" t="s">
        <v>281</v>
      </c>
      <c r="AH29" s="57" t="s">
        <v>281</v>
      </c>
      <c r="AI29" s="57" t="s">
        <v>281</v>
      </c>
      <c r="AJ29" s="57" t="s">
        <v>281</v>
      </c>
      <c r="AK29" s="57" t="s">
        <v>281</v>
      </c>
      <c r="AL29" s="57" t="s">
        <v>281</v>
      </c>
      <c r="AM29" s="57" t="s">
        <v>281</v>
      </c>
      <c r="AN29" s="57" t="s">
        <v>281</v>
      </c>
      <c r="AO29" s="57" t="s">
        <v>281</v>
      </c>
      <c r="AP29" s="57" t="s">
        <v>281</v>
      </c>
      <c r="AQ29" s="57" t="s">
        <v>281</v>
      </c>
      <c r="AR29" s="57" t="s">
        <v>281</v>
      </c>
      <c r="AS29" s="57" t="s">
        <v>281</v>
      </c>
      <c r="AT29" s="57" t="s">
        <v>281</v>
      </c>
      <c r="AU29" s="57" t="s">
        <v>281</v>
      </c>
      <c r="AV29" s="57" t="s">
        <v>281</v>
      </c>
      <c r="AW29" s="57" t="s">
        <v>281</v>
      </c>
      <c r="AX29" s="57" t="s">
        <v>281</v>
      </c>
      <c r="AY29" s="57" t="s">
        <v>281</v>
      </c>
      <c r="AZ29" s="57" t="s">
        <v>281</v>
      </c>
      <c r="BA29" s="57" t="s">
        <v>281</v>
      </c>
      <c r="BB29" s="57" t="s">
        <v>281</v>
      </c>
      <c r="BC29" s="57" t="s">
        <v>281</v>
      </c>
      <c r="BD29" s="81"/>
      <c r="BE29" s="81">
        <f t="shared" si="0"/>
        <v>0.20423741479241203</v>
      </c>
      <c r="BF29" s="57" t="s">
        <v>281</v>
      </c>
      <c r="BG29" s="81"/>
    </row>
    <row r="30" spans="1:59" x14ac:dyDescent="0.25">
      <c r="A30" s="54">
        <v>1862</v>
      </c>
      <c r="B30" s="57" t="s">
        <v>281</v>
      </c>
      <c r="C30" s="57" t="s">
        <v>281</v>
      </c>
      <c r="D30" s="57" t="s">
        <v>281</v>
      </c>
      <c r="E30" s="57" t="s">
        <v>281</v>
      </c>
      <c r="F30" s="57" t="s">
        <v>281</v>
      </c>
      <c r="G30" s="57" t="s">
        <v>281</v>
      </c>
      <c r="H30" s="57" t="s">
        <v>281</v>
      </c>
      <c r="I30" s="57" t="s">
        <v>281</v>
      </c>
      <c r="J30" s="57" t="s">
        <v>281</v>
      </c>
      <c r="K30" s="57" t="s">
        <v>281</v>
      </c>
      <c r="L30" s="57" t="s">
        <v>281</v>
      </c>
      <c r="M30" s="57" t="s">
        <v>281</v>
      </c>
      <c r="N30" s="57" t="s">
        <v>281</v>
      </c>
      <c r="O30" s="57" t="s">
        <v>281</v>
      </c>
      <c r="P30" s="57">
        <v>2.0541849846455076</v>
      </c>
      <c r="Q30" s="57" t="s">
        <v>281</v>
      </c>
      <c r="R30" s="57" t="s">
        <v>281</v>
      </c>
      <c r="S30" s="57" t="s">
        <v>281</v>
      </c>
      <c r="T30" s="57" t="s">
        <v>281</v>
      </c>
      <c r="U30" s="57" t="s">
        <v>281</v>
      </c>
      <c r="V30" s="57" t="s">
        <v>281</v>
      </c>
      <c r="W30" s="57" t="s">
        <v>281</v>
      </c>
      <c r="X30" s="57" t="s">
        <v>281</v>
      </c>
      <c r="Y30" s="57" t="s">
        <v>281</v>
      </c>
      <c r="Z30" s="57" t="s">
        <v>281</v>
      </c>
      <c r="AA30" s="57">
        <v>5.2655139728232694</v>
      </c>
      <c r="AB30" s="57" t="s">
        <v>281</v>
      </c>
      <c r="AC30" s="57" t="s">
        <v>281</v>
      </c>
      <c r="AD30" s="57" t="s">
        <v>281</v>
      </c>
      <c r="AE30" s="57" t="s">
        <v>281</v>
      </c>
      <c r="AF30" s="57" t="s">
        <v>281</v>
      </c>
      <c r="AG30" s="57" t="s">
        <v>281</v>
      </c>
      <c r="AH30" s="57" t="s">
        <v>281</v>
      </c>
      <c r="AI30" s="57" t="s">
        <v>281</v>
      </c>
      <c r="AJ30" s="57" t="s">
        <v>281</v>
      </c>
      <c r="AK30" s="57" t="s">
        <v>281</v>
      </c>
      <c r="AL30" s="57" t="s">
        <v>281</v>
      </c>
      <c r="AM30" s="57" t="s">
        <v>281</v>
      </c>
      <c r="AN30" s="57" t="s">
        <v>281</v>
      </c>
      <c r="AO30" s="57" t="s">
        <v>281</v>
      </c>
      <c r="AP30" s="57" t="s">
        <v>281</v>
      </c>
      <c r="AQ30" s="57" t="s">
        <v>281</v>
      </c>
      <c r="AR30" s="57" t="s">
        <v>281</v>
      </c>
      <c r="AS30" s="57" t="s">
        <v>281</v>
      </c>
      <c r="AT30" s="57" t="s">
        <v>281</v>
      </c>
      <c r="AU30" s="57" t="s">
        <v>281</v>
      </c>
      <c r="AV30" s="57" t="s">
        <v>281</v>
      </c>
      <c r="AW30" s="57" t="s">
        <v>281</v>
      </c>
      <c r="AX30" s="57" t="s">
        <v>281</v>
      </c>
      <c r="AY30" s="57" t="s">
        <v>281</v>
      </c>
      <c r="AZ30" s="57" t="s">
        <v>281</v>
      </c>
      <c r="BA30" s="57" t="s">
        <v>281</v>
      </c>
      <c r="BB30" s="57" t="s">
        <v>281</v>
      </c>
      <c r="BC30" s="57" t="s">
        <v>281</v>
      </c>
      <c r="BD30" s="81"/>
      <c r="BE30" s="81">
        <f t="shared" si="0"/>
        <v>0.21074438261313361</v>
      </c>
      <c r="BF30" s="57" t="s">
        <v>281</v>
      </c>
      <c r="BG30" s="81"/>
    </row>
    <row r="31" spans="1:59" x14ac:dyDescent="0.25">
      <c r="A31" s="54">
        <v>1863</v>
      </c>
      <c r="B31" s="57" t="s">
        <v>281</v>
      </c>
      <c r="C31" s="57" t="s">
        <v>281</v>
      </c>
      <c r="D31" s="57" t="s">
        <v>281</v>
      </c>
      <c r="E31" s="57" t="s">
        <v>281</v>
      </c>
      <c r="F31" s="57" t="s">
        <v>281</v>
      </c>
      <c r="G31" s="57" t="s">
        <v>281</v>
      </c>
      <c r="H31" s="57" t="s">
        <v>281</v>
      </c>
      <c r="I31" s="57" t="s">
        <v>281</v>
      </c>
      <c r="J31" s="57" t="s">
        <v>281</v>
      </c>
      <c r="K31" s="57" t="s">
        <v>281</v>
      </c>
      <c r="L31" s="57" t="s">
        <v>281</v>
      </c>
      <c r="M31" s="57" t="s">
        <v>281</v>
      </c>
      <c r="N31" s="57" t="s">
        <v>281</v>
      </c>
      <c r="O31" s="57" t="s">
        <v>281</v>
      </c>
      <c r="P31" s="57">
        <v>2.1370010212326154</v>
      </c>
      <c r="Q31" s="57" t="s">
        <v>281</v>
      </c>
      <c r="R31" s="57" t="s">
        <v>281</v>
      </c>
      <c r="S31" s="57" t="s">
        <v>281</v>
      </c>
      <c r="T31" s="57" t="s">
        <v>281</v>
      </c>
      <c r="U31" s="57" t="s">
        <v>281</v>
      </c>
      <c r="V31" s="57" t="s">
        <v>281</v>
      </c>
      <c r="W31" s="57" t="s">
        <v>281</v>
      </c>
      <c r="X31" s="57" t="s">
        <v>281</v>
      </c>
      <c r="Y31" s="57" t="s">
        <v>281</v>
      </c>
      <c r="Z31" s="57" t="s">
        <v>281</v>
      </c>
      <c r="AA31" s="57">
        <v>3.95041213495846</v>
      </c>
      <c r="AB31" s="57" t="s">
        <v>281</v>
      </c>
      <c r="AC31" s="57" t="s">
        <v>281</v>
      </c>
      <c r="AD31" s="57" t="s">
        <v>281</v>
      </c>
      <c r="AE31" s="57" t="s">
        <v>281</v>
      </c>
      <c r="AF31" s="57" t="s">
        <v>281</v>
      </c>
      <c r="AG31" s="57" t="s">
        <v>281</v>
      </c>
      <c r="AH31" s="57" t="s">
        <v>281</v>
      </c>
      <c r="AI31" s="57" t="s">
        <v>281</v>
      </c>
      <c r="AJ31" s="57" t="s">
        <v>281</v>
      </c>
      <c r="AK31" s="57" t="s">
        <v>281</v>
      </c>
      <c r="AL31" s="57" t="s">
        <v>281</v>
      </c>
      <c r="AM31" s="57" t="s">
        <v>281</v>
      </c>
      <c r="AN31" s="57" t="s">
        <v>281</v>
      </c>
      <c r="AO31" s="57" t="s">
        <v>281</v>
      </c>
      <c r="AP31" s="57" t="s">
        <v>281</v>
      </c>
      <c r="AQ31" s="57" t="s">
        <v>281</v>
      </c>
      <c r="AR31" s="57" t="s">
        <v>281</v>
      </c>
      <c r="AS31" s="57" t="s">
        <v>281</v>
      </c>
      <c r="AT31" s="57" t="s">
        <v>281</v>
      </c>
      <c r="AU31" s="57" t="s">
        <v>281</v>
      </c>
      <c r="AV31" s="57" t="s">
        <v>281</v>
      </c>
      <c r="AW31" s="57" t="s">
        <v>281</v>
      </c>
      <c r="AX31" s="57" t="s">
        <v>281</v>
      </c>
      <c r="AY31" s="57" t="s">
        <v>281</v>
      </c>
      <c r="AZ31" s="57" t="s">
        <v>281</v>
      </c>
      <c r="BA31" s="57" t="s">
        <v>281</v>
      </c>
      <c r="BB31" s="57" t="s">
        <v>281</v>
      </c>
      <c r="BC31" s="57" t="s">
        <v>281</v>
      </c>
      <c r="BD31" s="81"/>
      <c r="BE31" s="81">
        <f t="shared" si="0"/>
        <v>0.20105545509712361</v>
      </c>
      <c r="BF31" s="57" t="s">
        <v>281</v>
      </c>
      <c r="BG31" s="81"/>
    </row>
    <row r="32" spans="1:59" x14ac:dyDescent="0.25">
      <c r="A32" s="54">
        <v>1864</v>
      </c>
      <c r="B32" s="57" t="s">
        <v>281</v>
      </c>
      <c r="C32" s="57" t="s">
        <v>281</v>
      </c>
      <c r="D32" s="57" t="s">
        <v>281</v>
      </c>
      <c r="E32" s="57" t="s">
        <v>281</v>
      </c>
      <c r="F32" s="57" t="s">
        <v>281</v>
      </c>
      <c r="G32" s="57" t="s">
        <v>281</v>
      </c>
      <c r="H32" s="57" t="s">
        <v>281</v>
      </c>
      <c r="I32" s="57" t="s">
        <v>281</v>
      </c>
      <c r="J32" s="57" t="s">
        <v>281</v>
      </c>
      <c r="K32" s="57" t="s">
        <v>281</v>
      </c>
      <c r="L32" s="57" t="s">
        <v>281</v>
      </c>
      <c r="M32" s="57" t="s">
        <v>281</v>
      </c>
      <c r="N32" s="57" t="s">
        <v>281</v>
      </c>
      <c r="O32" s="57" t="s">
        <v>281</v>
      </c>
      <c r="P32" s="57">
        <v>2.1697815687227582</v>
      </c>
      <c r="Q32" s="57" t="s">
        <v>281</v>
      </c>
      <c r="R32" s="57" t="s">
        <v>281</v>
      </c>
      <c r="S32" s="57" t="s">
        <v>281</v>
      </c>
      <c r="T32" s="57" t="s">
        <v>281</v>
      </c>
      <c r="U32" s="57" t="s">
        <v>281</v>
      </c>
      <c r="V32" s="57" t="s">
        <v>281</v>
      </c>
      <c r="W32" s="57" t="s">
        <v>281</v>
      </c>
      <c r="X32" s="57" t="s">
        <v>281</v>
      </c>
      <c r="Y32" s="57" t="s">
        <v>281</v>
      </c>
      <c r="Z32" s="57" t="s">
        <v>281</v>
      </c>
      <c r="AA32" s="57">
        <v>4.9310916986861395</v>
      </c>
      <c r="AB32" s="57" t="s">
        <v>281</v>
      </c>
      <c r="AC32" s="57" t="s">
        <v>281</v>
      </c>
      <c r="AD32" s="57" t="s">
        <v>281</v>
      </c>
      <c r="AE32" s="57" t="s">
        <v>281</v>
      </c>
      <c r="AF32" s="57" t="s">
        <v>281</v>
      </c>
      <c r="AG32" s="57" t="s">
        <v>281</v>
      </c>
      <c r="AH32" s="57" t="s">
        <v>281</v>
      </c>
      <c r="AI32" s="57" t="s">
        <v>281</v>
      </c>
      <c r="AJ32" s="57" t="s">
        <v>281</v>
      </c>
      <c r="AK32" s="57" t="s">
        <v>281</v>
      </c>
      <c r="AL32" s="57" t="s">
        <v>281</v>
      </c>
      <c r="AM32" s="57" t="s">
        <v>281</v>
      </c>
      <c r="AN32" s="57" t="s">
        <v>281</v>
      </c>
      <c r="AO32" s="57" t="s">
        <v>281</v>
      </c>
      <c r="AP32" s="57" t="s">
        <v>281</v>
      </c>
      <c r="AQ32" s="57" t="s">
        <v>281</v>
      </c>
      <c r="AR32" s="57" t="s">
        <v>281</v>
      </c>
      <c r="AS32" s="57" t="s">
        <v>281</v>
      </c>
      <c r="AT32" s="57" t="s">
        <v>281</v>
      </c>
      <c r="AU32" s="57" t="s">
        <v>281</v>
      </c>
      <c r="AV32" s="57" t="s">
        <v>281</v>
      </c>
      <c r="AW32" s="57" t="s">
        <v>281</v>
      </c>
      <c r="AX32" s="57" t="s">
        <v>281</v>
      </c>
      <c r="AY32" s="57" t="s">
        <v>281</v>
      </c>
      <c r="AZ32" s="57" t="s">
        <v>281</v>
      </c>
      <c r="BA32" s="57" t="s">
        <v>281</v>
      </c>
      <c r="BB32" s="57" t="s">
        <v>281</v>
      </c>
      <c r="BC32" s="57" t="s">
        <v>281</v>
      </c>
      <c r="BD32" s="81"/>
      <c r="BE32" s="81">
        <f t="shared" si="0"/>
        <v>0.20694511726612005</v>
      </c>
      <c r="BF32" s="57" t="s">
        <v>281</v>
      </c>
      <c r="BG32" s="81"/>
    </row>
    <row r="33" spans="1:59" x14ac:dyDescent="0.25">
      <c r="A33" s="54">
        <v>1865</v>
      </c>
      <c r="B33" s="57" t="s">
        <v>281</v>
      </c>
      <c r="C33" s="57" t="s">
        <v>281</v>
      </c>
      <c r="D33" s="57" t="s">
        <v>281</v>
      </c>
      <c r="E33" s="57" t="s">
        <v>281</v>
      </c>
      <c r="F33" s="57" t="s">
        <v>281</v>
      </c>
      <c r="G33" s="57" t="s">
        <v>281</v>
      </c>
      <c r="H33" s="57" t="s">
        <v>281</v>
      </c>
      <c r="I33" s="57" t="s">
        <v>281</v>
      </c>
      <c r="J33" s="57" t="s">
        <v>281</v>
      </c>
      <c r="K33" s="57" t="s">
        <v>281</v>
      </c>
      <c r="L33" s="57" t="s">
        <v>281</v>
      </c>
      <c r="M33" s="57" t="s">
        <v>281</v>
      </c>
      <c r="N33" s="57" t="s">
        <v>281</v>
      </c>
      <c r="O33" s="57" t="s">
        <v>281</v>
      </c>
      <c r="P33" s="57">
        <v>2.156151070794885</v>
      </c>
      <c r="Q33" s="57" t="s">
        <v>281</v>
      </c>
      <c r="R33" s="57" t="s">
        <v>281</v>
      </c>
      <c r="S33" s="57" t="s">
        <v>281</v>
      </c>
      <c r="T33" s="57" t="s">
        <v>281</v>
      </c>
      <c r="U33" s="57" t="s">
        <v>281</v>
      </c>
      <c r="V33" s="57" t="s">
        <v>281</v>
      </c>
      <c r="W33" s="57" t="s">
        <v>281</v>
      </c>
      <c r="X33" s="57" t="s">
        <v>281</v>
      </c>
      <c r="Y33" s="57" t="s">
        <v>281</v>
      </c>
      <c r="Z33" s="57" t="s">
        <v>281</v>
      </c>
      <c r="AA33" s="57">
        <v>4.543380301133972</v>
      </c>
      <c r="AB33" s="57" t="s">
        <v>281</v>
      </c>
      <c r="AC33" s="57" t="s">
        <v>281</v>
      </c>
      <c r="AD33" s="57" t="s">
        <v>281</v>
      </c>
      <c r="AE33" s="57" t="s">
        <v>281</v>
      </c>
      <c r="AF33" s="57" t="s">
        <v>281</v>
      </c>
      <c r="AG33" s="57" t="s">
        <v>281</v>
      </c>
      <c r="AH33" s="57" t="s">
        <v>281</v>
      </c>
      <c r="AI33" s="57" t="s">
        <v>281</v>
      </c>
      <c r="AJ33" s="57" t="s">
        <v>281</v>
      </c>
      <c r="AK33" s="57" t="s">
        <v>281</v>
      </c>
      <c r="AL33" s="57" t="s">
        <v>281</v>
      </c>
      <c r="AM33" s="57" t="s">
        <v>281</v>
      </c>
      <c r="AN33" s="57" t="s">
        <v>281</v>
      </c>
      <c r="AO33" s="57" t="s">
        <v>281</v>
      </c>
      <c r="AP33" s="57" t="s">
        <v>281</v>
      </c>
      <c r="AQ33" s="57" t="s">
        <v>281</v>
      </c>
      <c r="AR33" s="57" t="s">
        <v>281</v>
      </c>
      <c r="AS33" s="57" t="s">
        <v>281</v>
      </c>
      <c r="AT33" s="57" t="s">
        <v>281</v>
      </c>
      <c r="AU33" s="57" t="s">
        <v>281</v>
      </c>
      <c r="AV33" s="57" t="s">
        <v>281</v>
      </c>
      <c r="AW33" s="57" t="s">
        <v>281</v>
      </c>
      <c r="AX33" s="57" t="s">
        <v>281</v>
      </c>
      <c r="AY33" s="57" t="s">
        <v>281</v>
      </c>
      <c r="AZ33" s="57" t="s">
        <v>281</v>
      </c>
      <c r="BA33" s="57" t="s">
        <v>281</v>
      </c>
      <c r="BB33" s="57" t="s">
        <v>281</v>
      </c>
      <c r="BC33" s="57" t="s">
        <v>281</v>
      </c>
      <c r="BD33" s="81"/>
      <c r="BE33" s="81">
        <f t="shared" si="0"/>
        <v>0.20467926572565029</v>
      </c>
      <c r="BF33" s="57" t="s">
        <v>281</v>
      </c>
      <c r="BG33" s="81"/>
    </row>
    <row r="34" spans="1:59" x14ac:dyDescent="0.25">
      <c r="A34" s="54">
        <v>1866</v>
      </c>
      <c r="B34" s="57" t="s">
        <v>281</v>
      </c>
      <c r="C34" s="57" t="s">
        <v>281</v>
      </c>
      <c r="D34" s="57" t="s">
        <v>281</v>
      </c>
      <c r="E34" s="57" t="s">
        <v>281</v>
      </c>
      <c r="F34" s="57" t="s">
        <v>281</v>
      </c>
      <c r="G34" s="57" t="s">
        <v>281</v>
      </c>
      <c r="H34" s="57" t="s">
        <v>281</v>
      </c>
      <c r="I34" s="57" t="s">
        <v>281</v>
      </c>
      <c r="J34" s="57" t="s">
        <v>281</v>
      </c>
      <c r="K34" s="57" t="s">
        <v>281</v>
      </c>
      <c r="L34" s="57" t="s">
        <v>281</v>
      </c>
      <c r="M34" s="57" t="s">
        <v>281</v>
      </c>
      <c r="N34" s="57" t="s">
        <v>281</v>
      </c>
      <c r="O34" s="57" t="s">
        <v>281</v>
      </c>
      <c r="P34" s="57">
        <v>2.1870751481993165</v>
      </c>
      <c r="Q34" s="57" t="s">
        <v>281</v>
      </c>
      <c r="R34" s="57" t="s">
        <v>281</v>
      </c>
      <c r="S34" s="57" t="s">
        <v>281</v>
      </c>
      <c r="T34" s="57" t="s">
        <v>281</v>
      </c>
      <c r="U34" s="57" t="s">
        <v>281</v>
      </c>
      <c r="V34" s="57" t="s">
        <v>281</v>
      </c>
      <c r="W34" s="57" t="s">
        <v>281</v>
      </c>
      <c r="X34" s="57" t="s">
        <v>281</v>
      </c>
      <c r="Y34" s="57" t="s">
        <v>281</v>
      </c>
      <c r="Z34" s="57" t="s">
        <v>281</v>
      </c>
      <c r="AA34" s="57">
        <v>8.0626262236731847</v>
      </c>
      <c r="AB34" s="57" t="s">
        <v>281</v>
      </c>
      <c r="AC34" s="57" t="s">
        <v>281</v>
      </c>
      <c r="AD34" s="57" t="s">
        <v>281</v>
      </c>
      <c r="AE34" s="57" t="s">
        <v>281</v>
      </c>
      <c r="AF34" s="57" t="s">
        <v>281</v>
      </c>
      <c r="AG34" s="57" t="s">
        <v>281</v>
      </c>
      <c r="AH34" s="57" t="s">
        <v>281</v>
      </c>
      <c r="AI34" s="57" t="s">
        <v>281</v>
      </c>
      <c r="AJ34" s="57" t="s">
        <v>281</v>
      </c>
      <c r="AK34" s="57" t="s">
        <v>281</v>
      </c>
      <c r="AL34" s="57" t="s">
        <v>281</v>
      </c>
      <c r="AM34" s="57" t="s">
        <v>281</v>
      </c>
      <c r="AN34" s="57" t="s">
        <v>281</v>
      </c>
      <c r="AO34" s="57" t="s">
        <v>281</v>
      </c>
      <c r="AP34" s="57" t="s">
        <v>281</v>
      </c>
      <c r="AQ34" s="57" t="s">
        <v>281</v>
      </c>
      <c r="AR34" s="57" t="s">
        <v>281</v>
      </c>
      <c r="AS34" s="57" t="s">
        <v>281</v>
      </c>
      <c r="AT34" s="57" t="s">
        <v>281</v>
      </c>
      <c r="AU34" s="57" t="s">
        <v>281</v>
      </c>
      <c r="AV34" s="57" t="s">
        <v>281</v>
      </c>
      <c r="AW34" s="57" t="s">
        <v>281</v>
      </c>
      <c r="AX34" s="57" t="s">
        <v>281</v>
      </c>
      <c r="AY34" s="57" t="s">
        <v>281</v>
      </c>
      <c r="AZ34" s="57" t="s">
        <v>281</v>
      </c>
      <c r="BA34" s="57" t="s">
        <v>281</v>
      </c>
      <c r="BB34" s="57" t="s">
        <v>281</v>
      </c>
      <c r="BC34" s="57" t="s">
        <v>281</v>
      </c>
      <c r="BD34" s="81"/>
      <c r="BE34" s="81">
        <f t="shared" si="0"/>
        <v>0.22282017758423892</v>
      </c>
      <c r="BF34" s="57" t="s">
        <v>281</v>
      </c>
      <c r="BG34" s="81"/>
    </row>
    <row r="35" spans="1:59" x14ac:dyDescent="0.25">
      <c r="A35" s="54">
        <v>1867</v>
      </c>
      <c r="B35" s="57" t="s">
        <v>281</v>
      </c>
      <c r="C35" s="57" t="s">
        <v>281</v>
      </c>
      <c r="D35" s="57" t="s">
        <v>281</v>
      </c>
      <c r="E35" s="57" t="s">
        <v>281</v>
      </c>
      <c r="F35" s="57" t="s">
        <v>281</v>
      </c>
      <c r="G35" s="57" t="s">
        <v>281</v>
      </c>
      <c r="H35" s="57" t="s">
        <v>281</v>
      </c>
      <c r="I35" s="57" t="s">
        <v>281</v>
      </c>
      <c r="J35" s="57" t="s">
        <v>281</v>
      </c>
      <c r="K35" s="57" t="s">
        <v>281</v>
      </c>
      <c r="L35" s="57" t="s">
        <v>281</v>
      </c>
      <c r="M35" s="57" t="s">
        <v>281</v>
      </c>
      <c r="N35" s="57" t="s">
        <v>281</v>
      </c>
      <c r="O35" s="57" t="s">
        <v>281</v>
      </c>
      <c r="P35" s="57">
        <v>2.3232093839038099</v>
      </c>
      <c r="Q35" s="57" t="s">
        <v>281</v>
      </c>
      <c r="R35" s="57" t="s">
        <v>281</v>
      </c>
      <c r="S35" s="57" t="s">
        <v>281</v>
      </c>
      <c r="T35" s="57" t="s">
        <v>281</v>
      </c>
      <c r="U35" s="57" t="s">
        <v>281</v>
      </c>
      <c r="V35" s="57" t="s">
        <v>281</v>
      </c>
      <c r="W35" s="57" t="s">
        <v>281</v>
      </c>
      <c r="X35" s="57" t="s">
        <v>281</v>
      </c>
      <c r="Y35" s="57" t="s">
        <v>281</v>
      </c>
      <c r="Z35" s="57" t="s">
        <v>281</v>
      </c>
      <c r="AA35" s="57">
        <v>6.2446605630094458</v>
      </c>
      <c r="AB35" s="57">
        <v>3.6008272170633795</v>
      </c>
      <c r="AC35" s="57" t="s">
        <v>281</v>
      </c>
      <c r="AD35" s="57" t="s">
        <v>281</v>
      </c>
      <c r="AE35" s="57" t="s">
        <v>281</v>
      </c>
      <c r="AF35" s="57" t="s">
        <v>281</v>
      </c>
      <c r="AG35" s="57" t="s">
        <v>281</v>
      </c>
      <c r="AH35" s="57" t="s">
        <v>281</v>
      </c>
      <c r="AI35" s="57" t="s">
        <v>281</v>
      </c>
      <c r="AJ35" s="57" t="s">
        <v>281</v>
      </c>
      <c r="AK35" s="57" t="s">
        <v>281</v>
      </c>
      <c r="AL35" s="57" t="s">
        <v>281</v>
      </c>
      <c r="AM35" s="57" t="s">
        <v>281</v>
      </c>
      <c r="AN35" s="57" t="s">
        <v>281</v>
      </c>
      <c r="AO35" s="57" t="s">
        <v>281</v>
      </c>
      <c r="AP35" s="57" t="s">
        <v>281</v>
      </c>
      <c r="AQ35" s="57" t="s">
        <v>281</v>
      </c>
      <c r="AR35" s="57" t="s">
        <v>281</v>
      </c>
      <c r="AS35" s="57" t="s">
        <v>281</v>
      </c>
      <c r="AT35" s="57" t="s">
        <v>281</v>
      </c>
      <c r="AU35" s="57" t="s">
        <v>281</v>
      </c>
      <c r="AV35" s="57" t="s">
        <v>281</v>
      </c>
      <c r="AW35" s="57" t="s">
        <v>281</v>
      </c>
      <c r="AX35" s="57" t="s">
        <v>281</v>
      </c>
      <c r="AY35" s="57" t="s">
        <v>281</v>
      </c>
      <c r="AZ35" s="57" t="s">
        <v>281</v>
      </c>
      <c r="BA35" s="57" t="s">
        <v>281</v>
      </c>
      <c r="BB35" s="57" t="s">
        <v>281</v>
      </c>
      <c r="BC35" s="57" t="s">
        <v>281</v>
      </c>
      <c r="BD35" s="81"/>
      <c r="BE35" s="81">
        <f t="shared" si="0"/>
        <v>0.25254170944047349</v>
      </c>
      <c r="BF35" s="57" t="s">
        <v>281</v>
      </c>
      <c r="BG35" s="81"/>
    </row>
    <row r="36" spans="1:59" x14ac:dyDescent="0.25">
      <c r="A36" s="54">
        <v>1868</v>
      </c>
      <c r="B36" s="57" t="s">
        <v>281</v>
      </c>
      <c r="C36" s="57" t="s">
        <v>281</v>
      </c>
      <c r="D36" s="57" t="s">
        <v>281</v>
      </c>
      <c r="E36" s="57" t="s">
        <v>281</v>
      </c>
      <c r="F36" s="57" t="s">
        <v>281</v>
      </c>
      <c r="G36" s="57" t="s">
        <v>281</v>
      </c>
      <c r="H36" s="57" t="s">
        <v>281</v>
      </c>
      <c r="I36" s="57" t="s">
        <v>281</v>
      </c>
      <c r="J36" s="57" t="s">
        <v>281</v>
      </c>
      <c r="K36" s="57" t="s">
        <v>281</v>
      </c>
      <c r="L36" s="57" t="s">
        <v>281</v>
      </c>
      <c r="M36" s="57" t="s">
        <v>281</v>
      </c>
      <c r="N36" s="57" t="s">
        <v>281</v>
      </c>
      <c r="O36" s="57" t="s">
        <v>281</v>
      </c>
      <c r="P36" s="57">
        <v>2.547388356245456</v>
      </c>
      <c r="Q36" s="57" t="s">
        <v>281</v>
      </c>
      <c r="R36" s="57" t="s">
        <v>281</v>
      </c>
      <c r="S36" s="57" t="s">
        <v>281</v>
      </c>
      <c r="T36" s="57" t="s">
        <v>281</v>
      </c>
      <c r="U36" s="57" t="s">
        <v>281</v>
      </c>
      <c r="V36" s="57" t="s">
        <v>281</v>
      </c>
      <c r="W36" s="57" t="s">
        <v>281</v>
      </c>
      <c r="X36" s="57" t="s">
        <v>281</v>
      </c>
      <c r="Y36" s="57" t="s">
        <v>281</v>
      </c>
      <c r="Z36" s="57" t="s">
        <v>281</v>
      </c>
      <c r="AA36" s="57">
        <v>5.6654597529851918</v>
      </c>
      <c r="AB36" s="57" t="s">
        <v>281</v>
      </c>
      <c r="AC36" s="57" t="s">
        <v>281</v>
      </c>
      <c r="AD36" s="57" t="s">
        <v>281</v>
      </c>
      <c r="AE36" s="57" t="s">
        <v>281</v>
      </c>
      <c r="AF36" s="57" t="s">
        <v>281</v>
      </c>
      <c r="AG36" s="57" t="s">
        <v>281</v>
      </c>
      <c r="AH36" s="57" t="s">
        <v>281</v>
      </c>
      <c r="AI36" s="57" t="s">
        <v>281</v>
      </c>
      <c r="AJ36" s="57" t="s">
        <v>281</v>
      </c>
      <c r="AK36" s="57" t="s">
        <v>281</v>
      </c>
      <c r="AL36" s="57" t="s">
        <v>281</v>
      </c>
      <c r="AM36" s="57" t="s">
        <v>281</v>
      </c>
      <c r="AN36" s="57" t="s">
        <v>281</v>
      </c>
      <c r="AO36" s="57" t="s">
        <v>281</v>
      </c>
      <c r="AP36" s="57" t="s">
        <v>281</v>
      </c>
      <c r="AQ36" s="57" t="s">
        <v>281</v>
      </c>
      <c r="AR36" s="57" t="s">
        <v>281</v>
      </c>
      <c r="AS36" s="57" t="s">
        <v>281</v>
      </c>
      <c r="AT36" s="57" t="s">
        <v>281</v>
      </c>
      <c r="AU36" s="57" t="s">
        <v>281</v>
      </c>
      <c r="AV36" s="57" t="s">
        <v>281</v>
      </c>
      <c r="AW36" s="57" t="s">
        <v>281</v>
      </c>
      <c r="AX36" s="57" t="s">
        <v>281</v>
      </c>
      <c r="AY36" s="57" t="s">
        <v>281</v>
      </c>
      <c r="AZ36" s="57" t="s">
        <v>281</v>
      </c>
      <c r="BA36" s="57" t="s">
        <v>281</v>
      </c>
      <c r="BB36" s="57" t="s">
        <v>281</v>
      </c>
      <c r="BC36" s="57" t="s">
        <v>281</v>
      </c>
      <c r="BD36" s="81"/>
      <c r="BE36" s="81">
        <f t="shared" si="0"/>
        <v>0.2062862233562478</v>
      </c>
      <c r="BF36" s="57" t="s">
        <v>281</v>
      </c>
      <c r="BG36" s="81"/>
    </row>
    <row r="37" spans="1:59" x14ac:dyDescent="0.25">
      <c r="A37" s="54">
        <v>1869</v>
      </c>
      <c r="B37" s="57" t="s">
        <v>281</v>
      </c>
      <c r="C37" s="57" t="s">
        <v>281</v>
      </c>
      <c r="D37" s="57" t="s">
        <v>281</v>
      </c>
      <c r="E37" s="57" t="s">
        <v>281</v>
      </c>
      <c r="F37" s="57" t="s">
        <v>281</v>
      </c>
      <c r="G37" s="57" t="s">
        <v>281</v>
      </c>
      <c r="H37" s="57" t="s">
        <v>281</v>
      </c>
      <c r="I37" s="57" t="s">
        <v>281</v>
      </c>
      <c r="J37" s="57" t="s">
        <v>281</v>
      </c>
      <c r="K37" s="57" t="s">
        <v>281</v>
      </c>
      <c r="L37" s="57" t="s">
        <v>281</v>
      </c>
      <c r="M37" s="57" t="s">
        <v>281</v>
      </c>
      <c r="N37" s="57" t="s">
        <v>281</v>
      </c>
      <c r="O37" s="57" t="s">
        <v>281</v>
      </c>
      <c r="P37" s="57">
        <v>2.4048689769503406</v>
      </c>
      <c r="Q37" s="57" t="s">
        <v>281</v>
      </c>
      <c r="R37" s="57" t="s">
        <v>281</v>
      </c>
      <c r="S37" s="57" t="s">
        <v>281</v>
      </c>
      <c r="T37" s="57" t="s">
        <v>281</v>
      </c>
      <c r="U37" s="57" t="s">
        <v>281</v>
      </c>
      <c r="V37" s="57" t="s">
        <v>281</v>
      </c>
      <c r="W37" s="57" t="s">
        <v>281</v>
      </c>
      <c r="X37" s="57" t="s">
        <v>281</v>
      </c>
      <c r="Y37" s="57" t="s">
        <v>281</v>
      </c>
      <c r="Z37" s="57" t="s">
        <v>281</v>
      </c>
      <c r="AA37" s="57">
        <v>7.4976755916620004</v>
      </c>
      <c r="AB37" s="57" t="s">
        <v>281</v>
      </c>
      <c r="AC37" s="57" t="s">
        <v>281</v>
      </c>
      <c r="AD37" s="57" t="s">
        <v>281</v>
      </c>
      <c r="AE37" s="57" t="s">
        <v>281</v>
      </c>
      <c r="AF37" s="57" t="s">
        <v>281</v>
      </c>
      <c r="AG37" s="57" t="s">
        <v>281</v>
      </c>
      <c r="AH37" s="57" t="s">
        <v>281</v>
      </c>
      <c r="AI37" s="57" t="s">
        <v>281</v>
      </c>
      <c r="AJ37" s="57" t="s">
        <v>281</v>
      </c>
      <c r="AK37" s="57" t="s">
        <v>281</v>
      </c>
      <c r="AL37" s="57" t="s">
        <v>281</v>
      </c>
      <c r="AM37" s="57" t="s">
        <v>281</v>
      </c>
      <c r="AN37" s="57" t="s">
        <v>281</v>
      </c>
      <c r="AO37" s="57" t="s">
        <v>281</v>
      </c>
      <c r="AP37" s="57" t="s">
        <v>281</v>
      </c>
      <c r="AQ37" s="57" t="s">
        <v>281</v>
      </c>
      <c r="AR37" s="57" t="s">
        <v>281</v>
      </c>
      <c r="AS37" s="57" t="s">
        <v>281</v>
      </c>
      <c r="AT37" s="57" t="s">
        <v>281</v>
      </c>
      <c r="AU37" s="57" t="s">
        <v>281</v>
      </c>
      <c r="AV37" s="57" t="s">
        <v>281</v>
      </c>
      <c r="AW37" s="57" t="s">
        <v>281</v>
      </c>
      <c r="AX37" s="57" t="s">
        <v>281</v>
      </c>
      <c r="AY37" s="57" t="s">
        <v>281</v>
      </c>
      <c r="AZ37" s="57" t="s">
        <v>281</v>
      </c>
      <c r="BA37" s="57" t="s">
        <v>281</v>
      </c>
      <c r="BB37" s="57" t="s">
        <v>281</v>
      </c>
      <c r="BC37" s="57" t="s">
        <v>281</v>
      </c>
      <c r="BD37" s="81"/>
      <c r="BE37" s="81">
        <f t="shared" si="0"/>
        <v>0.2172167613130265</v>
      </c>
      <c r="BF37" s="57" t="s">
        <v>281</v>
      </c>
      <c r="BG37" s="81"/>
    </row>
    <row r="38" spans="1:59" x14ac:dyDescent="0.25">
      <c r="A38" s="54">
        <v>1870</v>
      </c>
      <c r="B38" s="57" t="s">
        <v>281</v>
      </c>
      <c r="C38" s="57" t="s">
        <v>281</v>
      </c>
      <c r="D38" s="57" t="s">
        <v>281</v>
      </c>
      <c r="E38" s="57" t="s">
        <v>281</v>
      </c>
      <c r="F38" s="57" t="s">
        <v>281</v>
      </c>
      <c r="G38" s="57" t="s">
        <v>281</v>
      </c>
      <c r="H38" s="57" t="s">
        <v>281</v>
      </c>
      <c r="I38" s="57" t="s">
        <v>281</v>
      </c>
      <c r="J38" s="57" t="s">
        <v>281</v>
      </c>
      <c r="K38" s="57" t="s">
        <v>281</v>
      </c>
      <c r="L38" s="57" t="s">
        <v>281</v>
      </c>
      <c r="M38" s="57" t="s">
        <v>281</v>
      </c>
      <c r="N38" s="57" t="s">
        <v>281</v>
      </c>
      <c r="O38" s="57" t="s">
        <v>281</v>
      </c>
      <c r="P38" s="57">
        <v>2.4626238048191005</v>
      </c>
      <c r="Q38" s="57" t="s">
        <v>281</v>
      </c>
      <c r="R38" s="57" t="s">
        <v>281</v>
      </c>
      <c r="S38" s="57" t="s">
        <v>281</v>
      </c>
      <c r="T38" s="57" t="s">
        <v>281</v>
      </c>
      <c r="U38" s="57" t="s">
        <v>281</v>
      </c>
      <c r="V38" s="57" t="s">
        <v>281</v>
      </c>
      <c r="W38" s="57" t="s">
        <v>281</v>
      </c>
      <c r="X38" s="57" t="s">
        <v>281</v>
      </c>
      <c r="Y38" s="57" t="s">
        <v>281</v>
      </c>
      <c r="Z38" s="57" t="s">
        <v>281</v>
      </c>
      <c r="AA38" s="57">
        <v>7.290392527657148</v>
      </c>
      <c r="AB38" s="57" t="s">
        <v>281</v>
      </c>
      <c r="AC38" s="57" t="s">
        <v>281</v>
      </c>
      <c r="AD38" s="57" t="s">
        <v>281</v>
      </c>
      <c r="AE38" s="57" t="s">
        <v>281</v>
      </c>
      <c r="AF38" s="57" t="s">
        <v>281</v>
      </c>
      <c r="AG38" s="57" t="s">
        <v>281</v>
      </c>
      <c r="AH38" s="57" t="s">
        <v>281</v>
      </c>
      <c r="AI38" s="57" t="s">
        <v>281</v>
      </c>
      <c r="AJ38" s="57" t="s">
        <v>281</v>
      </c>
      <c r="AK38" s="57" t="s">
        <v>281</v>
      </c>
      <c r="AL38" s="57" t="s">
        <v>281</v>
      </c>
      <c r="AM38" s="57" t="s">
        <v>281</v>
      </c>
      <c r="AN38" s="57" t="s">
        <v>281</v>
      </c>
      <c r="AO38" s="57" t="s">
        <v>281</v>
      </c>
      <c r="AP38" s="57" t="s">
        <v>281</v>
      </c>
      <c r="AQ38" s="57" t="s">
        <v>281</v>
      </c>
      <c r="AR38" s="57" t="s">
        <v>281</v>
      </c>
      <c r="AS38" s="57" t="s">
        <v>281</v>
      </c>
      <c r="AT38" s="57" t="s">
        <v>281</v>
      </c>
      <c r="AU38" s="57" t="s">
        <v>281</v>
      </c>
      <c r="AV38" s="57" t="s">
        <v>281</v>
      </c>
      <c r="AW38" s="57" t="s">
        <v>281</v>
      </c>
      <c r="AX38" s="57" t="s">
        <v>281</v>
      </c>
      <c r="AY38" s="57" t="s">
        <v>281</v>
      </c>
      <c r="AZ38" s="57" t="s">
        <v>281</v>
      </c>
      <c r="BA38" s="57" t="s">
        <v>281</v>
      </c>
      <c r="BB38" s="57" t="s">
        <v>281</v>
      </c>
      <c r="BC38" s="57" t="s">
        <v>281</v>
      </c>
      <c r="BD38" s="81"/>
      <c r="BE38" s="81">
        <f t="shared" si="0"/>
        <v>0.21548619029595698</v>
      </c>
      <c r="BF38" s="57" t="s">
        <v>281</v>
      </c>
      <c r="BG38" s="81"/>
    </row>
    <row r="39" spans="1:59" x14ac:dyDescent="0.25">
      <c r="A39" s="54">
        <v>1871</v>
      </c>
      <c r="B39" s="57" t="s">
        <v>281</v>
      </c>
      <c r="C39" s="57" t="s">
        <v>281</v>
      </c>
      <c r="D39" s="57" t="s">
        <v>281</v>
      </c>
      <c r="E39" s="57" t="s">
        <v>281</v>
      </c>
      <c r="F39" s="57" t="s">
        <v>281</v>
      </c>
      <c r="G39" s="57" t="s">
        <v>281</v>
      </c>
      <c r="H39" s="57" t="s">
        <v>281</v>
      </c>
      <c r="I39" s="57" t="s">
        <v>281</v>
      </c>
      <c r="J39" s="57" t="s">
        <v>281</v>
      </c>
      <c r="K39" s="57" t="s">
        <v>281</v>
      </c>
      <c r="L39" s="57" t="s">
        <v>281</v>
      </c>
      <c r="M39" s="57" t="s">
        <v>281</v>
      </c>
      <c r="N39" s="57" t="s">
        <v>281</v>
      </c>
      <c r="O39" s="57" t="s">
        <v>281</v>
      </c>
      <c r="P39" s="57">
        <v>2.5012135546306151</v>
      </c>
      <c r="Q39" s="57" t="s">
        <v>281</v>
      </c>
      <c r="R39" s="57" t="s">
        <v>281</v>
      </c>
      <c r="S39" s="57" t="s">
        <v>281</v>
      </c>
      <c r="T39" s="57" t="s">
        <v>281</v>
      </c>
      <c r="U39" s="57" t="s">
        <v>281</v>
      </c>
      <c r="V39" s="57" t="s">
        <v>281</v>
      </c>
      <c r="W39" s="57" t="s">
        <v>281</v>
      </c>
      <c r="X39" s="57" t="s">
        <v>281</v>
      </c>
      <c r="Y39" s="57" t="s">
        <v>281</v>
      </c>
      <c r="Z39" s="57" t="s">
        <v>281</v>
      </c>
      <c r="AA39" s="57">
        <v>8.0784262889518139</v>
      </c>
      <c r="AB39" s="57">
        <v>1.8415892232926934</v>
      </c>
      <c r="AC39" s="57" t="s">
        <v>281</v>
      </c>
      <c r="AD39" s="57" t="s">
        <v>281</v>
      </c>
      <c r="AE39" s="57" t="s">
        <v>281</v>
      </c>
      <c r="AF39" s="57" t="s">
        <v>281</v>
      </c>
      <c r="AG39" s="57" t="s">
        <v>281</v>
      </c>
      <c r="AH39" s="57" t="s">
        <v>281</v>
      </c>
      <c r="AI39" s="57" t="s">
        <v>281</v>
      </c>
      <c r="AJ39" s="57" t="s">
        <v>281</v>
      </c>
      <c r="AK39" s="57" t="s">
        <v>281</v>
      </c>
      <c r="AL39" s="57" t="s">
        <v>281</v>
      </c>
      <c r="AM39" s="57" t="s">
        <v>281</v>
      </c>
      <c r="AN39" s="57" t="s">
        <v>281</v>
      </c>
      <c r="AO39" s="57" t="s">
        <v>281</v>
      </c>
      <c r="AP39" s="57" t="s">
        <v>281</v>
      </c>
      <c r="AQ39" s="57" t="s">
        <v>281</v>
      </c>
      <c r="AR39" s="57" t="s">
        <v>281</v>
      </c>
      <c r="AS39" s="57" t="s">
        <v>281</v>
      </c>
      <c r="AT39" s="57" t="s">
        <v>281</v>
      </c>
      <c r="AU39" s="57" t="s">
        <v>281</v>
      </c>
      <c r="AV39" s="57" t="s">
        <v>281</v>
      </c>
      <c r="AW39" s="57" t="s">
        <v>281</v>
      </c>
      <c r="AX39" s="57" t="s">
        <v>281</v>
      </c>
      <c r="AY39" s="57" t="s">
        <v>281</v>
      </c>
      <c r="AZ39" s="57" t="s">
        <v>281</v>
      </c>
      <c r="BA39" s="57" t="s">
        <v>281</v>
      </c>
      <c r="BB39" s="57" t="s">
        <v>281</v>
      </c>
      <c r="BC39" s="57" t="s">
        <v>281</v>
      </c>
      <c r="BD39" s="81"/>
      <c r="BE39" s="81">
        <f t="shared" si="0"/>
        <v>0.28419306155499252</v>
      </c>
      <c r="BF39" s="57" t="s">
        <v>281</v>
      </c>
      <c r="BG39" s="81"/>
    </row>
    <row r="40" spans="1:59" x14ac:dyDescent="0.25">
      <c r="A40" s="54">
        <v>1872</v>
      </c>
      <c r="B40" s="57" t="s">
        <v>281</v>
      </c>
      <c r="C40" s="57" t="s">
        <v>281</v>
      </c>
      <c r="D40" s="57" t="s">
        <v>281</v>
      </c>
      <c r="E40" s="57" t="s">
        <v>281</v>
      </c>
      <c r="F40" s="57" t="s">
        <v>281</v>
      </c>
      <c r="G40" s="57" t="s">
        <v>281</v>
      </c>
      <c r="H40" s="57" t="s">
        <v>281</v>
      </c>
      <c r="I40" s="57" t="s">
        <v>281</v>
      </c>
      <c r="J40" s="57" t="s">
        <v>281</v>
      </c>
      <c r="K40" s="57" t="s">
        <v>281</v>
      </c>
      <c r="L40" s="57" t="s">
        <v>281</v>
      </c>
      <c r="M40" s="57" t="s">
        <v>281</v>
      </c>
      <c r="N40" s="57" t="s">
        <v>281</v>
      </c>
      <c r="O40" s="57" t="s">
        <v>281</v>
      </c>
      <c r="P40" s="57">
        <v>2.4146970286191647</v>
      </c>
      <c r="Q40" s="57" t="s">
        <v>281</v>
      </c>
      <c r="R40" s="57" t="s">
        <v>281</v>
      </c>
      <c r="S40" s="57" t="s">
        <v>281</v>
      </c>
      <c r="T40" s="57" t="s">
        <v>281</v>
      </c>
      <c r="U40" s="57" t="s">
        <v>281</v>
      </c>
      <c r="V40" s="57" t="s">
        <v>281</v>
      </c>
      <c r="W40" s="57" t="s">
        <v>281</v>
      </c>
      <c r="X40" s="57" t="s">
        <v>281</v>
      </c>
      <c r="Y40" s="57" t="s">
        <v>281</v>
      </c>
      <c r="Z40" s="57" t="s">
        <v>281</v>
      </c>
      <c r="AA40" s="57">
        <v>8.1911284427917863</v>
      </c>
      <c r="AB40" s="57" t="s">
        <v>281</v>
      </c>
      <c r="AC40" s="57" t="s">
        <v>281</v>
      </c>
      <c r="AD40" s="57" t="s">
        <v>281</v>
      </c>
      <c r="AE40" s="57" t="s">
        <v>281</v>
      </c>
      <c r="AF40" s="57" t="s">
        <v>281</v>
      </c>
      <c r="AG40" s="57" t="s">
        <v>281</v>
      </c>
      <c r="AH40" s="57" t="s">
        <v>281</v>
      </c>
      <c r="AI40" s="57" t="s">
        <v>281</v>
      </c>
      <c r="AJ40" s="57" t="s">
        <v>281</v>
      </c>
      <c r="AK40" s="57" t="s">
        <v>281</v>
      </c>
      <c r="AL40" s="57" t="s">
        <v>281</v>
      </c>
      <c r="AM40" s="57" t="s">
        <v>281</v>
      </c>
      <c r="AN40" s="57" t="s">
        <v>281</v>
      </c>
      <c r="AO40" s="57" t="s">
        <v>281</v>
      </c>
      <c r="AP40" s="57" t="s">
        <v>281</v>
      </c>
      <c r="AQ40" s="57" t="s">
        <v>281</v>
      </c>
      <c r="AR40" s="57" t="s">
        <v>281</v>
      </c>
      <c r="AS40" s="57" t="s">
        <v>281</v>
      </c>
      <c r="AT40" s="57" t="s">
        <v>281</v>
      </c>
      <c r="AU40" s="57" t="s">
        <v>281</v>
      </c>
      <c r="AV40" s="57" t="s">
        <v>281</v>
      </c>
      <c r="AW40" s="57" t="s">
        <v>281</v>
      </c>
      <c r="AX40" s="57" t="s">
        <v>281</v>
      </c>
      <c r="AY40" s="57" t="s">
        <v>281</v>
      </c>
      <c r="AZ40" s="57" t="s">
        <v>281</v>
      </c>
      <c r="BA40" s="57" t="s">
        <v>281</v>
      </c>
      <c r="BB40" s="57" t="s">
        <v>281</v>
      </c>
      <c r="BC40" s="57" t="s">
        <v>281</v>
      </c>
      <c r="BD40" s="81"/>
      <c r="BE40" s="81">
        <f t="shared" si="0"/>
        <v>0.220044099205051</v>
      </c>
      <c r="BF40" s="57" t="s">
        <v>281</v>
      </c>
      <c r="BG40" s="81"/>
    </row>
    <row r="41" spans="1:59" x14ac:dyDescent="0.25">
      <c r="A41" s="54">
        <v>1873</v>
      </c>
      <c r="B41" s="57" t="s">
        <v>281</v>
      </c>
      <c r="C41" s="57" t="s">
        <v>281</v>
      </c>
      <c r="D41" s="57" t="s">
        <v>281</v>
      </c>
      <c r="E41" s="57" t="s">
        <v>281</v>
      </c>
      <c r="F41" s="57" t="s">
        <v>281</v>
      </c>
      <c r="G41" s="57" t="s">
        <v>281</v>
      </c>
      <c r="H41" s="57" t="s">
        <v>281</v>
      </c>
      <c r="I41" s="57" t="s">
        <v>281</v>
      </c>
      <c r="J41" s="57" t="s">
        <v>281</v>
      </c>
      <c r="K41" s="57" t="s">
        <v>281</v>
      </c>
      <c r="L41" s="57" t="s">
        <v>281</v>
      </c>
      <c r="M41" s="57" t="s">
        <v>281</v>
      </c>
      <c r="N41" s="57" t="s">
        <v>281</v>
      </c>
      <c r="O41" s="57" t="s">
        <v>281</v>
      </c>
      <c r="P41" s="57">
        <v>2.4110256790056961</v>
      </c>
      <c r="Q41" s="57" t="s">
        <v>281</v>
      </c>
      <c r="R41" s="57" t="s">
        <v>281</v>
      </c>
      <c r="S41" s="57" t="s">
        <v>281</v>
      </c>
      <c r="T41" s="57" t="s">
        <v>281</v>
      </c>
      <c r="U41" s="57" t="s">
        <v>281</v>
      </c>
      <c r="V41" s="57" t="s">
        <v>281</v>
      </c>
      <c r="W41" s="57" t="s">
        <v>281</v>
      </c>
      <c r="X41" s="57" t="s">
        <v>281</v>
      </c>
      <c r="Y41" s="57" t="s">
        <v>281</v>
      </c>
      <c r="Z41" s="57" t="s">
        <v>281</v>
      </c>
      <c r="AA41" s="57">
        <v>9.4873275530652705</v>
      </c>
      <c r="AB41" s="57" t="s">
        <v>281</v>
      </c>
      <c r="AC41" s="57" t="s">
        <v>281</v>
      </c>
      <c r="AD41" s="57" t="s">
        <v>281</v>
      </c>
      <c r="AE41" s="57" t="s">
        <v>281</v>
      </c>
      <c r="AF41" s="57" t="s">
        <v>281</v>
      </c>
      <c r="AG41" s="57" t="s">
        <v>281</v>
      </c>
      <c r="AH41" s="57" t="s">
        <v>281</v>
      </c>
      <c r="AI41" s="57" t="s">
        <v>281</v>
      </c>
      <c r="AJ41" s="57" t="s">
        <v>281</v>
      </c>
      <c r="AK41" s="57" t="s">
        <v>281</v>
      </c>
      <c r="AL41" s="57" t="s">
        <v>281</v>
      </c>
      <c r="AM41" s="57" t="s">
        <v>281</v>
      </c>
      <c r="AN41" s="57" t="s">
        <v>281</v>
      </c>
      <c r="AO41" s="57" t="s">
        <v>281</v>
      </c>
      <c r="AP41" s="57" t="s">
        <v>281</v>
      </c>
      <c r="AQ41" s="57" t="s">
        <v>281</v>
      </c>
      <c r="AR41" s="57" t="s">
        <v>281</v>
      </c>
      <c r="AS41" s="57" t="s">
        <v>281</v>
      </c>
      <c r="AT41" s="57" t="s">
        <v>281</v>
      </c>
      <c r="AU41" s="57" t="s">
        <v>281</v>
      </c>
      <c r="AV41" s="57" t="s">
        <v>281</v>
      </c>
      <c r="AW41" s="57" t="s">
        <v>281</v>
      </c>
      <c r="AX41" s="57" t="s">
        <v>281</v>
      </c>
      <c r="AY41" s="57" t="s">
        <v>281</v>
      </c>
      <c r="AZ41" s="57" t="s">
        <v>281</v>
      </c>
      <c r="BA41" s="57" t="s">
        <v>281</v>
      </c>
      <c r="BB41" s="57" t="s">
        <v>281</v>
      </c>
      <c r="BC41" s="57" t="s">
        <v>281</v>
      </c>
      <c r="BD41" s="81"/>
      <c r="BE41" s="81">
        <f t="shared" si="0"/>
        <v>0.22497584055420164</v>
      </c>
      <c r="BF41" s="57" t="s">
        <v>281</v>
      </c>
      <c r="BG41" s="81"/>
    </row>
    <row r="42" spans="1:59" x14ac:dyDescent="0.25">
      <c r="A42" s="54">
        <v>1874</v>
      </c>
      <c r="B42" s="57" t="s">
        <v>281</v>
      </c>
      <c r="C42" s="57" t="s">
        <v>281</v>
      </c>
      <c r="D42" s="57" t="s">
        <v>281</v>
      </c>
      <c r="E42" s="57" t="s">
        <v>281</v>
      </c>
      <c r="F42" s="57" t="s">
        <v>281</v>
      </c>
      <c r="G42" s="57" t="s">
        <v>281</v>
      </c>
      <c r="H42" s="57" t="s">
        <v>281</v>
      </c>
      <c r="I42" s="57" t="s">
        <v>281</v>
      </c>
      <c r="J42" s="57" t="s">
        <v>281</v>
      </c>
      <c r="K42" s="57" t="s">
        <v>281</v>
      </c>
      <c r="L42" s="57" t="s">
        <v>281</v>
      </c>
      <c r="M42" s="57" t="s">
        <v>281</v>
      </c>
      <c r="N42" s="57" t="s">
        <v>281</v>
      </c>
      <c r="O42" s="57" t="s">
        <v>281</v>
      </c>
      <c r="P42" s="57">
        <v>2.2436581475632185</v>
      </c>
      <c r="Q42" s="57" t="s">
        <v>281</v>
      </c>
      <c r="R42" s="57" t="s">
        <v>281</v>
      </c>
      <c r="S42" s="57" t="s">
        <v>281</v>
      </c>
      <c r="T42" s="57" t="s">
        <v>281</v>
      </c>
      <c r="U42" s="57" t="s">
        <v>281</v>
      </c>
      <c r="V42" s="57" t="s">
        <v>281</v>
      </c>
      <c r="W42" s="57" t="s">
        <v>281</v>
      </c>
      <c r="X42" s="57" t="s">
        <v>281</v>
      </c>
      <c r="Y42" s="57" t="s">
        <v>281</v>
      </c>
      <c r="Z42" s="57" t="s">
        <v>281</v>
      </c>
      <c r="AA42" s="57">
        <v>8.9299358419816244</v>
      </c>
      <c r="AB42" s="57">
        <v>2.7502366598575056</v>
      </c>
      <c r="AC42" s="57" t="s">
        <v>281</v>
      </c>
      <c r="AD42" s="57" t="s">
        <v>281</v>
      </c>
      <c r="AE42" s="57" t="s">
        <v>281</v>
      </c>
      <c r="AF42" s="57" t="s">
        <v>281</v>
      </c>
      <c r="AG42" s="57" t="s">
        <v>281</v>
      </c>
      <c r="AH42" s="57" t="s">
        <v>281</v>
      </c>
      <c r="AI42" s="57" t="s">
        <v>281</v>
      </c>
      <c r="AJ42" s="57" t="s">
        <v>281</v>
      </c>
      <c r="AK42" s="57" t="s">
        <v>281</v>
      </c>
      <c r="AL42" s="57" t="s">
        <v>281</v>
      </c>
      <c r="AM42" s="57" t="s">
        <v>281</v>
      </c>
      <c r="AN42" s="57" t="s">
        <v>281</v>
      </c>
      <c r="AO42" s="57" t="s">
        <v>281</v>
      </c>
      <c r="AP42" s="57" t="s">
        <v>281</v>
      </c>
      <c r="AQ42" s="57" t="s">
        <v>281</v>
      </c>
      <c r="AR42" s="57" t="s">
        <v>281</v>
      </c>
      <c r="AS42" s="57" t="s">
        <v>281</v>
      </c>
      <c r="AT42" s="57" t="s">
        <v>281</v>
      </c>
      <c r="AU42" s="57" t="s">
        <v>281</v>
      </c>
      <c r="AV42" s="57" t="s">
        <v>281</v>
      </c>
      <c r="AW42" s="57" t="s">
        <v>281</v>
      </c>
      <c r="AX42" s="57" t="s">
        <v>281</v>
      </c>
      <c r="AY42" s="57" t="s">
        <v>281</v>
      </c>
      <c r="AZ42" s="57" t="s">
        <v>281</v>
      </c>
      <c r="BA42" s="57" t="s">
        <v>281</v>
      </c>
      <c r="BB42" s="57" t="s">
        <v>281</v>
      </c>
      <c r="BC42" s="57" t="s">
        <v>281</v>
      </c>
      <c r="BD42" s="81"/>
      <c r="BE42" s="81">
        <f t="shared" si="0"/>
        <v>0.28137301715311552</v>
      </c>
      <c r="BF42" s="57" t="s">
        <v>281</v>
      </c>
      <c r="BG42" s="81"/>
    </row>
    <row r="43" spans="1:59" x14ac:dyDescent="0.25">
      <c r="A43" s="54">
        <v>1875</v>
      </c>
      <c r="B43" s="57" t="s">
        <v>281</v>
      </c>
      <c r="C43" s="57" t="s">
        <v>281</v>
      </c>
      <c r="D43" s="57" t="s">
        <v>281</v>
      </c>
      <c r="E43" s="57" t="s">
        <v>281</v>
      </c>
      <c r="F43" s="57" t="s">
        <v>281</v>
      </c>
      <c r="G43" s="57" t="s">
        <v>281</v>
      </c>
      <c r="H43" s="57" t="s">
        <v>281</v>
      </c>
      <c r="I43" s="57" t="s">
        <v>281</v>
      </c>
      <c r="J43" s="57" t="s">
        <v>281</v>
      </c>
      <c r="K43" s="57" t="s">
        <v>281</v>
      </c>
      <c r="L43" s="57" t="s">
        <v>281</v>
      </c>
      <c r="M43" s="57" t="s">
        <v>281</v>
      </c>
      <c r="N43" s="57" t="s">
        <v>281</v>
      </c>
      <c r="O43" s="57" t="s">
        <v>281</v>
      </c>
      <c r="P43" s="57">
        <v>2.2015659324992707</v>
      </c>
      <c r="Q43" s="57" t="s">
        <v>281</v>
      </c>
      <c r="R43" s="57" t="s">
        <v>281</v>
      </c>
      <c r="S43" s="57" t="s">
        <v>281</v>
      </c>
      <c r="T43" s="57" t="s">
        <v>281</v>
      </c>
      <c r="U43" s="57" t="s">
        <v>281</v>
      </c>
      <c r="V43" s="57" t="s">
        <v>281</v>
      </c>
      <c r="W43" s="57" t="s">
        <v>281</v>
      </c>
      <c r="X43" s="57" t="s">
        <v>281</v>
      </c>
      <c r="Y43" s="57" t="s">
        <v>281</v>
      </c>
      <c r="Z43" s="57" t="s">
        <v>281</v>
      </c>
      <c r="AA43" s="57">
        <v>10.089197620017925</v>
      </c>
      <c r="AB43" s="57" t="s">
        <v>281</v>
      </c>
      <c r="AC43" s="57" t="s">
        <v>281</v>
      </c>
      <c r="AD43" s="57" t="s">
        <v>281</v>
      </c>
      <c r="AE43" s="57" t="s">
        <v>281</v>
      </c>
      <c r="AF43" s="57" t="s">
        <v>281</v>
      </c>
      <c r="AG43" s="57" t="s">
        <v>281</v>
      </c>
      <c r="AH43" s="57" t="s">
        <v>281</v>
      </c>
      <c r="AI43" s="57" t="s">
        <v>281</v>
      </c>
      <c r="AJ43" s="57" t="s">
        <v>281</v>
      </c>
      <c r="AK43" s="57" t="s">
        <v>281</v>
      </c>
      <c r="AL43" s="57" t="s">
        <v>281</v>
      </c>
      <c r="AM43" s="57" t="s">
        <v>281</v>
      </c>
      <c r="AN43" s="57" t="s">
        <v>281</v>
      </c>
      <c r="AO43" s="57" t="s">
        <v>281</v>
      </c>
      <c r="AP43" s="57" t="s">
        <v>281</v>
      </c>
      <c r="AQ43" s="57" t="s">
        <v>281</v>
      </c>
      <c r="AR43" s="57" t="s">
        <v>281</v>
      </c>
      <c r="AS43" s="57" t="s">
        <v>281</v>
      </c>
      <c r="AT43" s="57" t="s">
        <v>281</v>
      </c>
      <c r="AU43" s="57" t="s">
        <v>281</v>
      </c>
      <c r="AV43" s="57" t="s">
        <v>281</v>
      </c>
      <c r="AW43" s="57" t="s">
        <v>281</v>
      </c>
      <c r="AX43" s="57" t="s">
        <v>281</v>
      </c>
      <c r="AY43" s="57" t="s">
        <v>281</v>
      </c>
      <c r="AZ43" s="57" t="s">
        <v>281</v>
      </c>
      <c r="BA43" s="57" t="s">
        <v>281</v>
      </c>
      <c r="BB43" s="57" t="s">
        <v>281</v>
      </c>
      <c r="BC43" s="57" t="s">
        <v>281</v>
      </c>
      <c r="BD43" s="81"/>
      <c r="BE43" s="81">
        <f t="shared" si="0"/>
        <v>0.22989218062784073</v>
      </c>
      <c r="BF43" s="57" t="s">
        <v>281</v>
      </c>
      <c r="BG43" s="81"/>
    </row>
    <row r="44" spans="1:59" x14ac:dyDescent="0.25">
      <c r="A44" s="54">
        <v>1876</v>
      </c>
      <c r="B44" s="57" t="s">
        <v>281</v>
      </c>
      <c r="C44" s="57" t="s">
        <v>281</v>
      </c>
      <c r="D44" s="57" t="s">
        <v>281</v>
      </c>
      <c r="E44" s="57" t="s">
        <v>281</v>
      </c>
      <c r="F44" s="57" t="s">
        <v>281</v>
      </c>
      <c r="G44" s="57" t="s">
        <v>281</v>
      </c>
      <c r="H44" s="57" t="s">
        <v>281</v>
      </c>
      <c r="I44" s="57" t="s">
        <v>281</v>
      </c>
      <c r="J44" s="57" t="s">
        <v>281</v>
      </c>
      <c r="K44" s="57" t="s">
        <v>281</v>
      </c>
      <c r="L44" s="57" t="s">
        <v>281</v>
      </c>
      <c r="M44" s="57" t="s">
        <v>281</v>
      </c>
      <c r="N44" s="57" t="s">
        <v>281</v>
      </c>
      <c r="O44" s="57" t="s">
        <v>281</v>
      </c>
      <c r="P44" s="57">
        <v>2.3211025487549239</v>
      </c>
      <c r="Q44" s="57" t="s">
        <v>281</v>
      </c>
      <c r="R44" s="57" t="s">
        <v>281</v>
      </c>
      <c r="S44" s="57" t="s">
        <v>281</v>
      </c>
      <c r="T44" s="57" t="s">
        <v>281</v>
      </c>
      <c r="U44" s="57" t="s">
        <v>281</v>
      </c>
      <c r="V44" s="57" t="s">
        <v>281</v>
      </c>
      <c r="W44" s="57" t="s">
        <v>281</v>
      </c>
      <c r="X44" s="57" t="s">
        <v>281</v>
      </c>
      <c r="Y44" s="57" t="s">
        <v>281</v>
      </c>
      <c r="Z44" s="57" t="s">
        <v>281</v>
      </c>
      <c r="AA44" s="57">
        <v>8.1672056797146375</v>
      </c>
      <c r="AB44" s="57" t="s">
        <v>281</v>
      </c>
      <c r="AC44" s="57" t="s">
        <v>281</v>
      </c>
      <c r="AD44" s="57" t="s">
        <v>281</v>
      </c>
      <c r="AE44" s="57" t="s">
        <v>281</v>
      </c>
      <c r="AF44" s="57" t="s">
        <v>281</v>
      </c>
      <c r="AG44" s="57" t="s">
        <v>281</v>
      </c>
      <c r="AH44" s="57" t="s">
        <v>281</v>
      </c>
      <c r="AI44" s="57" t="s">
        <v>281</v>
      </c>
      <c r="AJ44" s="57" t="s">
        <v>281</v>
      </c>
      <c r="AK44" s="57" t="s">
        <v>281</v>
      </c>
      <c r="AL44" s="57" t="s">
        <v>281</v>
      </c>
      <c r="AM44" s="57" t="s">
        <v>281</v>
      </c>
      <c r="AN44" s="57" t="s">
        <v>281</v>
      </c>
      <c r="AO44" s="57" t="s">
        <v>281</v>
      </c>
      <c r="AP44" s="57" t="s">
        <v>281</v>
      </c>
      <c r="AQ44" s="57" t="s">
        <v>281</v>
      </c>
      <c r="AR44" s="57" t="s">
        <v>281</v>
      </c>
      <c r="AS44" s="57" t="s">
        <v>281</v>
      </c>
      <c r="AT44" s="57" t="s">
        <v>281</v>
      </c>
      <c r="AU44" s="57" t="s">
        <v>281</v>
      </c>
      <c r="AV44" s="57" t="s">
        <v>281</v>
      </c>
      <c r="AW44" s="57" t="s">
        <v>281</v>
      </c>
      <c r="AX44" s="57" t="s">
        <v>281</v>
      </c>
      <c r="AY44" s="57" t="s">
        <v>281</v>
      </c>
      <c r="AZ44" s="57" t="s">
        <v>281</v>
      </c>
      <c r="BA44" s="57" t="s">
        <v>281</v>
      </c>
      <c r="BB44" s="57" t="s">
        <v>281</v>
      </c>
      <c r="BC44" s="57" t="s">
        <v>281</v>
      </c>
      <c r="BD44" s="81"/>
      <c r="BE44" s="81">
        <f t="shared" si="0"/>
        <v>0.22126823445436891</v>
      </c>
      <c r="BF44" s="57" t="s">
        <v>281</v>
      </c>
      <c r="BG44" s="81"/>
    </row>
    <row r="45" spans="1:59" x14ac:dyDescent="0.25">
      <c r="A45" s="54">
        <v>1877</v>
      </c>
      <c r="B45" s="57" t="s">
        <v>281</v>
      </c>
      <c r="C45" s="57" t="s">
        <v>281</v>
      </c>
      <c r="D45" s="57" t="s">
        <v>281</v>
      </c>
      <c r="E45" s="57" t="s">
        <v>281</v>
      </c>
      <c r="F45" s="57" t="s">
        <v>281</v>
      </c>
      <c r="G45" s="57" t="s">
        <v>281</v>
      </c>
      <c r="H45" s="57" t="s">
        <v>281</v>
      </c>
      <c r="I45" s="57" t="s">
        <v>281</v>
      </c>
      <c r="J45" s="57" t="s">
        <v>281</v>
      </c>
      <c r="K45" s="57" t="s">
        <v>281</v>
      </c>
      <c r="L45" s="57" t="s">
        <v>281</v>
      </c>
      <c r="M45" s="57" t="s">
        <v>281</v>
      </c>
      <c r="N45" s="57" t="s">
        <v>281</v>
      </c>
      <c r="O45" s="57" t="s">
        <v>281</v>
      </c>
      <c r="P45" s="57">
        <v>2.2357805502578607</v>
      </c>
      <c r="Q45" s="57" t="s">
        <v>281</v>
      </c>
      <c r="R45" s="57" t="s">
        <v>281</v>
      </c>
      <c r="S45" s="57" t="s">
        <v>281</v>
      </c>
      <c r="T45" s="57" t="s">
        <v>281</v>
      </c>
      <c r="U45" s="57" t="s">
        <v>281</v>
      </c>
      <c r="V45" s="57" t="s">
        <v>281</v>
      </c>
      <c r="W45" s="57" t="s">
        <v>281</v>
      </c>
      <c r="X45" s="57" t="s">
        <v>281</v>
      </c>
      <c r="Y45" s="57" t="s">
        <v>281</v>
      </c>
      <c r="Z45" s="57" t="s">
        <v>281</v>
      </c>
      <c r="AA45" s="57">
        <v>7.5485807102898956</v>
      </c>
      <c r="AB45" s="57" t="s">
        <v>281</v>
      </c>
      <c r="AC45" s="57" t="s">
        <v>281</v>
      </c>
      <c r="AD45" s="57" t="s">
        <v>281</v>
      </c>
      <c r="AE45" s="57" t="s">
        <v>281</v>
      </c>
      <c r="AF45" s="57" t="s">
        <v>281</v>
      </c>
      <c r="AG45" s="57" t="s">
        <v>281</v>
      </c>
      <c r="AH45" s="57" t="s">
        <v>281</v>
      </c>
      <c r="AI45" s="57" t="s">
        <v>281</v>
      </c>
      <c r="AJ45" s="57" t="s">
        <v>281</v>
      </c>
      <c r="AK45" s="57" t="s">
        <v>281</v>
      </c>
      <c r="AL45" s="57" t="s">
        <v>281</v>
      </c>
      <c r="AM45" s="57" t="s">
        <v>281</v>
      </c>
      <c r="AN45" s="57" t="s">
        <v>281</v>
      </c>
      <c r="AO45" s="57" t="s">
        <v>281</v>
      </c>
      <c r="AP45" s="57" t="s">
        <v>281</v>
      </c>
      <c r="AQ45" s="57" t="s">
        <v>281</v>
      </c>
      <c r="AR45" s="57" t="s">
        <v>281</v>
      </c>
      <c r="AS45" s="57" t="s">
        <v>281</v>
      </c>
      <c r="AT45" s="57" t="s">
        <v>281</v>
      </c>
      <c r="AU45" s="57" t="s">
        <v>281</v>
      </c>
      <c r="AV45" s="57" t="s">
        <v>281</v>
      </c>
      <c r="AW45" s="57" t="s">
        <v>281</v>
      </c>
      <c r="AX45" s="57" t="s">
        <v>281</v>
      </c>
      <c r="AY45" s="57" t="s">
        <v>281</v>
      </c>
      <c r="AZ45" s="57" t="s">
        <v>281</v>
      </c>
      <c r="BA45" s="57" t="s">
        <v>281</v>
      </c>
      <c r="BB45" s="57" t="s">
        <v>281</v>
      </c>
      <c r="BC45" s="57" t="s">
        <v>281</v>
      </c>
      <c r="BD45" s="81"/>
      <c r="BE45" s="81">
        <f t="shared" si="0"/>
        <v>0.21988643601076047</v>
      </c>
      <c r="BF45" s="57" t="s">
        <v>281</v>
      </c>
      <c r="BG45" s="81"/>
    </row>
    <row r="46" spans="1:59" x14ac:dyDescent="0.25">
      <c r="A46" s="54">
        <v>1878</v>
      </c>
      <c r="B46" s="57" t="s">
        <v>281</v>
      </c>
      <c r="C46" s="57" t="s">
        <v>281</v>
      </c>
      <c r="D46" s="57" t="s">
        <v>281</v>
      </c>
      <c r="E46" s="57" t="s">
        <v>281</v>
      </c>
      <c r="F46" s="57" t="s">
        <v>281</v>
      </c>
      <c r="G46" s="57" t="s">
        <v>281</v>
      </c>
      <c r="H46" s="57" t="s">
        <v>281</v>
      </c>
      <c r="I46" s="57" t="s">
        <v>281</v>
      </c>
      <c r="J46" s="57" t="s">
        <v>281</v>
      </c>
      <c r="K46" s="57" t="s">
        <v>281</v>
      </c>
      <c r="L46" s="57" t="s">
        <v>281</v>
      </c>
      <c r="M46" s="57" t="s">
        <v>281</v>
      </c>
      <c r="N46" s="57" t="s">
        <v>281</v>
      </c>
      <c r="O46" s="57" t="s">
        <v>281</v>
      </c>
      <c r="P46" s="57">
        <v>2.0854619881180767</v>
      </c>
      <c r="Q46" s="57" t="s">
        <v>281</v>
      </c>
      <c r="R46" s="57" t="s">
        <v>281</v>
      </c>
      <c r="S46" s="57" t="s">
        <v>281</v>
      </c>
      <c r="T46" s="57" t="s">
        <v>281</v>
      </c>
      <c r="U46" s="57" t="s">
        <v>281</v>
      </c>
      <c r="V46" s="57" t="s">
        <v>281</v>
      </c>
      <c r="W46" s="57" t="s">
        <v>281</v>
      </c>
      <c r="X46" s="57" t="s">
        <v>281</v>
      </c>
      <c r="Y46" s="57" t="s">
        <v>281</v>
      </c>
      <c r="Z46" s="57" t="s">
        <v>281</v>
      </c>
      <c r="AA46" s="57">
        <v>7.6905145988046986</v>
      </c>
      <c r="AB46" s="57">
        <v>2.4116563389716967</v>
      </c>
      <c r="AC46" s="57" t="s">
        <v>281</v>
      </c>
      <c r="AD46" s="57" t="s">
        <v>281</v>
      </c>
      <c r="AE46" s="57" t="s">
        <v>281</v>
      </c>
      <c r="AF46" s="57" t="s">
        <v>281</v>
      </c>
      <c r="AG46" s="57" t="s">
        <v>281</v>
      </c>
      <c r="AH46" s="57" t="s">
        <v>281</v>
      </c>
      <c r="AI46" s="57" t="s">
        <v>281</v>
      </c>
      <c r="AJ46" s="57" t="s">
        <v>281</v>
      </c>
      <c r="AK46" s="57" t="s">
        <v>281</v>
      </c>
      <c r="AL46" s="57" t="s">
        <v>281</v>
      </c>
      <c r="AM46" s="57" t="s">
        <v>281</v>
      </c>
      <c r="AN46" s="57" t="s">
        <v>281</v>
      </c>
      <c r="AO46" s="57" t="s">
        <v>281</v>
      </c>
      <c r="AP46" s="57" t="s">
        <v>281</v>
      </c>
      <c r="AQ46" s="57" t="s">
        <v>281</v>
      </c>
      <c r="AR46" s="57" t="s">
        <v>281</v>
      </c>
      <c r="AS46" s="57" t="s">
        <v>281</v>
      </c>
      <c r="AT46" s="57" t="s">
        <v>281</v>
      </c>
      <c r="AU46" s="57" t="s">
        <v>281</v>
      </c>
      <c r="AV46" s="57" t="s">
        <v>281</v>
      </c>
      <c r="AW46" s="57" t="s">
        <v>281</v>
      </c>
      <c r="AX46" s="57" t="s">
        <v>281</v>
      </c>
      <c r="AY46" s="57" t="s">
        <v>281</v>
      </c>
      <c r="AZ46" s="57" t="s">
        <v>281</v>
      </c>
      <c r="BA46" s="57" t="s">
        <v>281</v>
      </c>
      <c r="BB46" s="57" t="s">
        <v>281</v>
      </c>
      <c r="BC46" s="57" t="s">
        <v>281</v>
      </c>
      <c r="BD46" s="81"/>
      <c r="BE46" s="81">
        <f t="shared" si="0"/>
        <v>0.27837659997488517</v>
      </c>
      <c r="BF46" s="57" t="s">
        <v>281</v>
      </c>
      <c r="BG46" s="81"/>
    </row>
    <row r="47" spans="1:59" x14ac:dyDescent="0.25">
      <c r="A47" s="54">
        <v>1879</v>
      </c>
      <c r="B47" s="57" t="s">
        <v>281</v>
      </c>
      <c r="C47" s="57" t="s">
        <v>281</v>
      </c>
      <c r="D47" s="57" t="s">
        <v>281</v>
      </c>
      <c r="E47" s="57" t="s">
        <v>281</v>
      </c>
      <c r="F47" s="57" t="s">
        <v>281</v>
      </c>
      <c r="G47" s="57" t="s">
        <v>281</v>
      </c>
      <c r="H47" s="57" t="s">
        <v>281</v>
      </c>
      <c r="I47" s="57" t="s">
        <v>281</v>
      </c>
      <c r="J47" s="57" t="s">
        <v>281</v>
      </c>
      <c r="K47" s="57" t="s">
        <v>281</v>
      </c>
      <c r="L47" s="57" t="s">
        <v>281</v>
      </c>
      <c r="M47" s="57" t="s">
        <v>281</v>
      </c>
      <c r="N47" s="57" t="s">
        <v>281</v>
      </c>
      <c r="O47" s="57" t="s">
        <v>281</v>
      </c>
      <c r="P47" s="57">
        <v>1.9481040464346777</v>
      </c>
      <c r="Q47" s="57" t="s">
        <v>281</v>
      </c>
      <c r="R47" s="57" t="s">
        <v>281</v>
      </c>
      <c r="S47" s="57" t="s">
        <v>281</v>
      </c>
      <c r="T47" s="57" t="s">
        <v>281</v>
      </c>
      <c r="U47" s="57" t="s">
        <v>281</v>
      </c>
      <c r="V47" s="57" t="s">
        <v>281</v>
      </c>
      <c r="W47" s="57" t="s">
        <v>281</v>
      </c>
      <c r="X47" s="57" t="s">
        <v>281</v>
      </c>
      <c r="Y47" s="57" t="s">
        <v>281</v>
      </c>
      <c r="Z47" s="57" t="s">
        <v>281</v>
      </c>
      <c r="AA47" s="57">
        <v>7.8778303121146767</v>
      </c>
      <c r="AB47" s="57" t="s">
        <v>281</v>
      </c>
      <c r="AC47" s="57" t="s">
        <v>281</v>
      </c>
      <c r="AD47" s="57" t="s">
        <v>281</v>
      </c>
      <c r="AE47" s="57" t="s">
        <v>281</v>
      </c>
      <c r="AF47" s="57" t="s">
        <v>281</v>
      </c>
      <c r="AG47" s="57" t="s">
        <v>281</v>
      </c>
      <c r="AH47" s="57" t="s">
        <v>281</v>
      </c>
      <c r="AI47" s="57" t="s">
        <v>281</v>
      </c>
      <c r="AJ47" s="57" t="s">
        <v>281</v>
      </c>
      <c r="AK47" s="57" t="s">
        <v>281</v>
      </c>
      <c r="AL47" s="57" t="s">
        <v>281</v>
      </c>
      <c r="AM47" s="57" t="s">
        <v>281</v>
      </c>
      <c r="AN47" s="57" t="s">
        <v>281</v>
      </c>
      <c r="AO47" s="57" t="s">
        <v>281</v>
      </c>
      <c r="AP47" s="57" t="s">
        <v>281</v>
      </c>
      <c r="AQ47" s="57" t="s">
        <v>281</v>
      </c>
      <c r="AR47" s="57" t="s">
        <v>281</v>
      </c>
      <c r="AS47" s="57" t="s">
        <v>281</v>
      </c>
      <c r="AT47" s="57" t="s">
        <v>281</v>
      </c>
      <c r="AU47" s="57" t="s">
        <v>281</v>
      </c>
      <c r="AV47" s="57" t="s">
        <v>281</v>
      </c>
      <c r="AW47" s="57" t="s">
        <v>281</v>
      </c>
      <c r="AX47" s="57" t="s">
        <v>281</v>
      </c>
      <c r="AY47" s="57" t="s">
        <v>281</v>
      </c>
      <c r="AZ47" s="57" t="s">
        <v>281</v>
      </c>
      <c r="BA47" s="57" t="s">
        <v>281</v>
      </c>
      <c r="BB47" s="57" t="s">
        <v>281</v>
      </c>
      <c r="BC47" s="57" t="s">
        <v>281</v>
      </c>
      <c r="BD47" s="81"/>
      <c r="BE47" s="81">
        <f t="shared" si="0"/>
        <v>0.22587000585522896</v>
      </c>
      <c r="BF47" s="57" t="s">
        <v>281</v>
      </c>
      <c r="BG47" s="81"/>
    </row>
    <row r="48" spans="1:59" x14ac:dyDescent="0.25">
      <c r="A48" s="54">
        <v>1880</v>
      </c>
      <c r="B48" s="57" t="s">
        <v>281</v>
      </c>
      <c r="C48" s="57" t="s">
        <v>281</v>
      </c>
      <c r="D48" s="57" t="s">
        <v>281</v>
      </c>
      <c r="E48" s="57" t="s">
        <v>281</v>
      </c>
      <c r="F48" s="57" t="s">
        <v>281</v>
      </c>
      <c r="G48" s="57" t="s">
        <v>281</v>
      </c>
      <c r="H48" s="57" t="s">
        <v>281</v>
      </c>
      <c r="I48" s="57" t="s">
        <v>281</v>
      </c>
      <c r="J48" s="57" t="s">
        <v>281</v>
      </c>
      <c r="K48" s="57" t="s">
        <v>281</v>
      </c>
      <c r="L48" s="57" t="s">
        <v>281</v>
      </c>
      <c r="M48" s="57" t="s">
        <v>281</v>
      </c>
      <c r="N48" s="57" t="s">
        <v>281</v>
      </c>
      <c r="O48" s="57" t="s">
        <v>281</v>
      </c>
      <c r="P48" s="57">
        <v>2.1481048099491171</v>
      </c>
      <c r="Q48" s="57" t="s">
        <v>281</v>
      </c>
      <c r="R48" s="57" t="s">
        <v>281</v>
      </c>
      <c r="S48" s="57" t="s">
        <v>281</v>
      </c>
      <c r="T48" s="57" t="s">
        <v>281</v>
      </c>
      <c r="U48" s="57" t="s">
        <v>281</v>
      </c>
      <c r="V48" s="57" t="s">
        <v>281</v>
      </c>
      <c r="W48" s="57" t="s">
        <v>281</v>
      </c>
      <c r="X48" s="57" t="s">
        <v>281</v>
      </c>
      <c r="Y48" s="57" t="s">
        <v>281</v>
      </c>
      <c r="Z48" s="57" t="s">
        <v>281</v>
      </c>
      <c r="AA48" s="57">
        <v>7.8110527941572432</v>
      </c>
      <c r="AB48" s="57" t="s">
        <v>281</v>
      </c>
      <c r="AC48" s="57" t="s">
        <v>281</v>
      </c>
      <c r="AD48" s="57" t="s">
        <v>281</v>
      </c>
      <c r="AE48" s="57" t="s">
        <v>281</v>
      </c>
      <c r="AF48" s="57" t="s">
        <v>281</v>
      </c>
      <c r="AG48" s="57" t="s">
        <v>281</v>
      </c>
      <c r="AH48" s="57" t="s">
        <v>281</v>
      </c>
      <c r="AI48" s="57" t="s">
        <v>281</v>
      </c>
      <c r="AJ48" s="57" t="s">
        <v>281</v>
      </c>
      <c r="AK48" s="57" t="s">
        <v>281</v>
      </c>
      <c r="AL48" s="57" t="s">
        <v>281</v>
      </c>
      <c r="AM48" s="57" t="s">
        <v>281</v>
      </c>
      <c r="AN48" s="57" t="s">
        <v>281</v>
      </c>
      <c r="AO48" s="57" t="s">
        <v>281</v>
      </c>
      <c r="AP48" s="57" t="s">
        <v>281</v>
      </c>
      <c r="AQ48" s="57" t="s">
        <v>281</v>
      </c>
      <c r="AR48" s="57" t="s">
        <v>281</v>
      </c>
      <c r="AS48" s="57" t="s">
        <v>281</v>
      </c>
      <c r="AT48" s="57" t="s">
        <v>281</v>
      </c>
      <c r="AU48" s="57" t="s">
        <v>281</v>
      </c>
      <c r="AV48" s="57" t="s">
        <v>281</v>
      </c>
      <c r="AW48" s="57" t="s">
        <v>281</v>
      </c>
      <c r="AX48" s="57" t="s">
        <v>281</v>
      </c>
      <c r="AY48" s="57" t="s">
        <v>281</v>
      </c>
      <c r="AZ48" s="57" t="s">
        <v>281</v>
      </c>
      <c r="BA48" s="57" t="s">
        <v>281</v>
      </c>
      <c r="BB48" s="57" t="s">
        <v>281</v>
      </c>
      <c r="BC48" s="57" t="s">
        <v>281</v>
      </c>
      <c r="BD48" s="81"/>
      <c r="BE48" s="81">
        <f t="shared" si="0"/>
        <v>0.22236401494806865</v>
      </c>
      <c r="BF48" s="57" t="s">
        <v>281</v>
      </c>
      <c r="BG48" s="81"/>
    </row>
    <row r="49" spans="1:59" x14ac:dyDescent="0.25">
      <c r="A49" s="54">
        <v>1881</v>
      </c>
      <c r="B49" s="57" t="s">
        <v>281</v>
      </c>
      <c r="C49" s="57" t="s">
        <v>281</v>
      </c>
      <c r="D49" s="57" t="s">
        <v>281</v>
      </c>
      <c r="E49" s="57" t="s">
        <v>281</v>
      </c>
      <c r="F49" s="57" t="s">
        <v>281</v>
      </c>
      <c r="G49" s="57" t="s">
        <v>281</v>
      </c>
      <c r="H49" s="57" t="s">
        <v>281</v>
      </c>
      <c r="I49" s="57" t="s">
        <v>281</v>
      </c>
      <c r="J49" s="57" t="s">
        <v>281</v>
      </c>
      <c r="K49" s="57" t="s">
        <v>281</v>
      </c>
      <c r="L49" s="57" t="s">
        <v>281</v>
      </c>
      <c r="M49" s="57" t="s">
        <v>281</v>
      </c>
      <c r="N49" s="57" t="s">
        <v>281</v>
      </c>
      <c r="O49" s="57" t="s">
        <v>281</v>
      </c>
      <c r="P49" s="57">
        <v>2.2539330718408124</v>
      </c>
      <c r="Q49" s="57" t="s">
        <v>281</v>
      </c>
      <c r="R49" s="57" t="s">
        <v>281</v>
      </c>
      <c r="S49" s="57" t="s">
        <v>281</v>
      </c>
      <c r="T49" s="57" t="s">
        <v>281</v>
      </c>
      <c r="U49" s="57" t="s">
        <v>281</v>
      </c>
      <c r="V49" s="57" t="s">
        <v>281</v>
      </c>
      <c r="W49" s="57" t="s">
        <v>281</v>
      </c>
      <c r="X49" s="57" t="s">
        <v>281</v>
      </c>
      <c r="Y49" s="57" t="s">
        <v>281</v>
      </c>
      <c r="Z49" s="57" t="s">
        <v>281</v>
      </c>
      <c r="AA49" s="57">
        <v>6.5879703953694042</v>
      </c>
      <c r="AB49" s="57" t="s">
        <v>281</v>
      </c>
      <c r="AC49" s="57" t="s">
        <v>281</v>
      </c>
      <c r="AD49" s="57" t="s">
        <v>281</v>
      </c>
      <c r="AE49" s="57" t="s">
        <v>281</v>
      </c>
      <c r="AF49" s="57" t="s">
        <v>281</v>
      </c>
      <c r="AG49" s="57" t="s">
        <v>281</v>
      </c>
      <c r="AH49" s="57" t="s">
        <v>281</v>
      </c>
      <c r="AI49" s="57" t="s">
        <v>281</v>
      </c>
      <c r="AJ49" s="57" t="s">
        <v>281</v>
      </c>
      <c r="AK49" s="57" t="s">
        <v>281</v>
      </c>
      <c r="AL49" s="57" t="s">
        <v>281</v>
      </c>
      <c r="AM49" s="57" t="s">
        <v>281</v>
      </c>
      <c r="AN49" s="57" t="s">
        <v>281</v>
      </c>
      <c r="AO49" s="57" t="s">
        <v>281</v>
      </c>
      <c r="AP49" s="57" t="s">
        <v>281</v>
      </c>
      <c r="AQ49" s="57" t="s">
        <v>281</v>
      </c>
      <c r="AR49" s="57" t="s">
        <v>281</v>
      </c>
      <c r="AS49" s="57" t="s">
        <v>281</v>
      </c>
      <c r="AT49" s="57" t="s">
        <v>281</v>
      </c>
      <c r="AU49" s="57" t="s">
        <v>281</v>
      </c>
      <c r="AV49" s="57" t="s">
        <v>281</v>
      </c>
      <c r="AW49" s="57" t="s">
        <v>281</v>
      </c>
      <c r="AX49" s="57" t="s">
        <v>281</v>
      </c>
      <c r="AY49" s="57" t="s">
        <v>281</v>
      </c>
      <c r="AZ49" s="57" t="s">
        <v>281</v>
      </c>
      <c r="BA49" s="57" t="s">
        <v>281</v>
      </c>
      <c r="BB49" s="57" t="s">
        <v>281</v>
      </c>
      <c r="BC49" s="57" t="s">
        <v>281</v>
      </c>
      <c r="BD49" s="81"/>
      <c r="BE49" s="81">
        <f t="shared" si="0"/>
        <v>0.2150608989124187</v>
      </c>
      <c r="BF49" s="57" t="s">
        <v>281</v>
      </c>
      <c r="BG49" s="81"/>
    </row>
    <row r="50" spans="1:59" x14ac:dyDescent="0.25">
      <c r="A50" s="54">
        <v>1882</v>
      </c>
      <c r="B50" s="57" t="s">
        <v>281</v>
      </c>
      <c r="C50" s="57" t="s">
        <v>281</v>
      </c>
      <c r="D50" s="57" t="s">
        <v>281</v>
      </c>
      <c r="E50" s="57" t="s">
        <v>281</v>
      </c>
      <c r="F50" s="57" t="s">
        <v>281</v>
      </c>
      <c r="G50" s="57" t="s">
        <v>281</v>
      </c>
      <c r="H50" s="57" t="s">
        <v>281</v>
      </c>
      <c r="I50" s="57" t="s">
        <v>281</v>
      </c>
      <c r="J50" s="57" t="s">
        <v>281</v>
      </c>
      <c r="K50" s="57" t="s">
        <v>281</v>
      </c>
      <c r="L50" s="57" t="s">
        <v>281</v>
      </c>
      <c r="M50" s="57" t="s">
        <v>281</v>
      </c>
      <c r="N50" s="57" t="s">
        <v>281</v>
      </c>
      <c r="O50" s="57" t="s">
        <v>281</v>
      </c>
      <c r="P50" s="57">
        <v>2.0865504394229153</v>
      </c>
      <c r="Q50" s="57" t="s">
        <v>281</v>
      </c>
      <c r="R50" s="57" t="s">
        <v>281</v>
      </c>
      <c r="S50" s="57" t="s">
        <v>281</v>
      </c>
      <c r="T50" s="57" t="s">
        <v>281</v>
      </c>
      <c r="U50" s="57" t="s">
        <v>281</v>
      </c>
      <c r="V50" s="57" t="s">
        <v>281</v>
      </c>
      <c r="W50" s="57" t="s">
        <v>281</v>
      </c>
      <c r="X50" s="57" t="s">
        <v>281</v>
      </c>
      <c r="Y50" s="57" t="s">
        <v>281</v>
      </c>
      <c r="Z50" s="57" t="s">
        <v>281</v>
      </c>
      <c r="AA50" s="57">
        <v>6.675248377588459</v>
      </c>
      <c r="AB50" s="57" t="s">
        <v>281</v>
      </c>
      <c r="AC50" s="57" t="s">
        <v>281</v>
      </c>
      <c r="AD50" s="57" t="s">
        <v>281</v>
      </c>
      <c r="AE50" s="57" t="s">
        <v>281</v>
      </c>
      <c r="AF50" s="57" t="s">
        <v>281</v>
      </c>
      <c r="AG50" s="57" t="s">
        <v>281</v>
      </c>
      <c r="AH50" s="57" t="s">
        <v>281</v>
      </c>
      <c r="AI50" s="57" t="s">
        <v>281</v>
      </c>
      <c r="AJ50" s="57" t="s">
        <v>281</v>
      </c>
      <c r="AK50" s="57" t="s">
        <v>281</v>
      </c>
      <c r="AL50" s="57" t="s">
        <v>281</v>
      </c>
      <c r="AM50" s="57" t="s">
        <v>281</v>
      </c>
      <c r="AN50" s="57" t="s">
        <v>281</v>
      </c>
      <c r="AO50" s="57" t="s">
        <v>281</v>
      </c>
      <c r="AP50" s="57" t="s">
        <v>281</v>
      </c>
      <c r="AQ50" s="57" t="s">
        <v>281</v>
      </c>
      <c r="AR50" s="57" t="s">
        <v>281</v>
      </c>
      <c r="AS50" s="57" t="s">
        <v>281</v>
      </c>
      <c r="AT50" s="57" t="s">
        <v>281</v>
      </c>
      <c r="AU50" s="57" t="s">
        <v>281</v>
      </c>
      <c r="AV50" s="57" t="s">
        <v>281</v>
      </c>
      <c r="AW50" s="57" t="s">
        <v>281</v>
      </c>
      <c r="AX50" s="57" t="s">
        <v>281</v>
      </c>
      <c r="AY50" s="57" t="s">
        <v>281</v>
      </c>
      <c r="AZ50" s="57" t="s">
        <v>281</v>
      </c>
      <c r="BA50" s="57" t="s">
        <v>281</v>
      </c>
      <c r="BB50" s="57" t="s">
        <v>281</v>
      </c>
      <c r="BC50" s="57" t="s">
        <v>281</v>
      </c>
      <c r="BD50" s="81"/>
      <c r="BE50" s="81">
        <f t="shared" si="0"/>
        <v>0.21808105788224894</v>
      </c>
      <c r="BF50" s="57" t="s">
        <v>281</v>
      </c>
      <c r="BG50" s="81"/>
    </row>
    <row r="51" spans="1:59" x14ac:dyDescent="0.25">
      <c r="A51" s="54">
        <v>1883</v>
      </c>
      <c r="B51" s="57" t="s">
        <v>281</v>
      </c>
      <c r="C51" s="57" t="s">
        <v>281</v>
      </c>
      <c r="D51" s="57" t="s">
        <v>281</v>
      </c>
      <c r="E51" s="57" t="s">
        <v>281</v>
      </c>
      <c r="F51" s="57" t="s">
        <v>281</v>
      </c>
      <c r="G51" s="57" t="s">
        <v>281</v>
      </c>
      <c r="H51" s="57" t="s">
        <v>281</v>
      </c>
      <c r="I51" s="57" t="s">
        <v>281</v>
      </c>
      <c r="J51" s="57" t="s">
        <v>281</v>
      </c>
      <c r="K51" s="57" t="s">
        <v>281</v>
      </c>
      <c r="L51" s="57" t="s">
        <v>281</v>
      </c>
      <c r="M51" s="57" t="s">
        <v>281</v>
      </c>
      <c r="N51" s="57" t="s">
        <v>281</v>
      </c>
      <c r="O51" s="57" t="s">
        <v>281</v>
      </c>
      <c r="P51" s="57">
        <v>2.0763710754772733</v>
      </c>
      <c r="Q51" s="57" t="s">
        <v>281</v>
      </c>
      <c r="R51" s="57" t="s">
        <v>281</v>
      </c>
      <c r="S51" s="57" t="s">
        <v>281</v>
      </c>
      <c r="T51" s="57" t="s">
        <v>281</v>
      </c>
      <c r="U51" s="57" t="s">
        <v>281</v>
      </c>
      <c r="V51" s="57" t="s">
        <v>281</v>
      </c>
      <c r="W51" s="57" t="s">
        <v>281</v>
      </c>
      <c r="X51" s="57" t="s">
        <v>281</v>
      </c>
      <c r="Y51" s="57" t="s">
        <v>281</v>
      </c>
      <c r="Z51" s="57" t="s">
        <v>281</v>
      </c>
      <c r="AA51" s="57">
        <v>7.8916153146783907</v>
      </c>
      <c r="AB51" s="57">
        <v>2.4388455293070028</v>
      </c>
      <c r="AC51" s="57" t="s">
        <v>281</v>
      </c>
      <c r="AD51" s="57" t="s">
        <v>281</v>
      </c>
      <c r="AE51" s="57" t="s">
        <v>281</v>
      </c>
      <c r="AF51" s="57" t="s">
        <v>281</v>
      </c>
      <c r="AG51" s="57" t="s">
        <v>281</v>
      </c>
      <c r="AH51" s="57" t="s">
        <v>281</v>
      </c>
      <c r="AI51" s="57" t="s">
        <v>281</v>
      </c>
      <c r="AJ51" s="57" t="s">
        <v>281</v>
      </c>
      <c r="AK51" s="57" t="s">
        <v>281</v>
      </c>
      <c r="AL51" s="57" t="s">
        <v>281</v>
      </c>
      <c r="AM51" s="57" t="s">
        <v>281</v>
      </c>
      <c r="AN51" s="57" t="s">
        <v>281</v>
      </c>
      <c r="AO51" s="57" t="s">
        <v>281</v>
      </c>
      <c r="AP51" s="57" t="s">
        <v>281</v>
      </c>
      <c r="AQ51" s="57" t="s">
        <v>281</v>
      </c>
      <c r="AR51" s="57" t="s">
        <v>281</v>
      </c>
      <c r="AS51" s="57" t="s">
        <v>281</v>
      </c>
      <c r="AT51" s="57" t="s">
        <v>281</v>
      </c>
      <c r="AU51" s="57" t="s">
        <v>281</v>
      </c>
      <c r="AV51" s="57" t="s">
        <v>281</v>
      </c>
      <c r="AW51" s="57" t="s">
        <v>281</v>
      </c>
      <c r="AX51" s="57" t="s">
        <v>281</v>
      </c>
      <c r="AY51" s="57" t="s">
        <v>281</v>
      </c>
      <c r="AZ51" s="57" t="s">
        <v>281</v>
      </c>
      <c r="BA51" s="57" t="s">
        <v>281</v>
      </c>
      <c r="BB51" s="57" t="s">
        <v>281</v>
      </c>
      <c r="BC51" s="57" t="s">
        <v>281</v>
      </c>
      <c r="BD51" s="81"/>
      <c r="BE51" s="81">
        <f t="shared" si="0"/>
        <v>0.27981102619094927</v>
      </c>
      <c r="BF51" s="57" t="s">
        <v>281</v>
      </c>
      <c r="BG51" s="81"/>
    </row>
    <row r="52" spans="1:59" x14ac:dyDescent="0.25">
      <c r="A52" s="54">
        <v>1884</v>
      </c>
      <c r="B52" s="57" t="s">
        <v>281</v>
      </c>
      <c r="C52" s="57" t="s">
        <v>281</v>
      </c>
      <c r="D52" s="57" t="s">
        <v>281</v>
      </c>
      <c r="E52" s="57" t="s">
        <v>281</v>
      </c>
      <c r="F52" s="57" t="s">
        <v>281</v>
      </c>
      <c r="G52" s="57" t="s">
        <v>281</v>
      </c>
      <c r="H52" s="57" t="s">
        <v>281</v>
      </c>
      <c r="I52" s="57" t="s">
        <v>281</v>
      </c>
      <c r="J52" s="57" t="s">
        <v>281</v>
      </c>
      <c r="K52" s="57" t="s">
        <v>281</v>
      </c>
      <c r="L52" s="57" t="s">
        <v>281</v>
      </c>
      <c r="M52" s="57" t="s">
        <v>281</v>
      </c>
      <c r="N52" s="57" t="s">
        <v>281</v>
      </c>
      <c r="O52" s="57" t="s">
        <v>281</v>
      </c>
      <c r="P52" s="57">
        <v>2.056028863297747</v>
      </c>
      <c r="Q52" s="57" t="s">
        <v>281</v>
      </c>
      <c r="R52" s="57" t="s">
        <v>281</v>
      </c>
      <c r="S52" s="57" t="s">
        <v>281</v>
      </c>
      <c r="T52" s="57" t="s">
        <v>281</v>
      </c>
      <c r="U52" s="57" t="s">
        <v>281</v>
      </c>
      <c r="V52" s="57" t="s">
        <v>281</v>
      </c>
      <c r="W52" s="57" t="s">
        <v>281</v>
      </c>
      <c r="X52" s="57" t="s">
        <v>281</v>
      </c>
      <c r="Y52" s="57" t="s">
        <v>281</v>
      </c>
      <c r="Z52" s="57" t="s">
        <v>281</v>
      </c>
      <c r="AA52" s="57">
        <v>6.3149751359153115</v>
      </c>
      <c r="AB52" s="57">
        <v>2.3020840836969829</v>
      </c>
      <c r="AC52" s="57" t="s">
        <v>281</v>
      </c>
      <c r="AD52" s="57" t="s">
        <v>281</v>
      </c>
      <c r="AE52" s="57" t="s">
        <v>281</v>
      </c>
      <c r="AF52" s="57" t="s">
        <v>281</v>
      </c>
      <c r="AG52" s="57" t="s">
        <v>281</v>
      </c>
      <c r="AH52" s="57" t="s">
        <v>281</v>
      </c>
      <c r="AI52" s="57" t="s">
        <v>281</v>
      </c>
      <c r="AJ52" s="57" t="s">
        <v>281</v>
      </c>
      <c r="AK52" s="57" t="s">
        <v>281</v>
      </c>
      <c r="AL52" s="57" t="s">
        <v>281</v>
      </c>
      <c r="AM52" s="57" t="s">
        <v>281</v>
      </c>
      <c r="AN52" s="57" t="s">
        <v>281</v>
      </c>
      <c r="AO52" s="57" t="s">
        <v>281</v>
      </c>
      <c r="AP52" s="57" t="s">
        <v>281</v>
      </c>
      <c r="AQ52" s="57" t="s">
        <v>281</v>
      </c>
      <c r="AR52" s="57" t="s">
        <v>281</v>
      </c>
      <c r="AS52" s="57" t="s">
        <v>281</v>
      </c>
      <c r="AT52" s="57" t="s">
        <v>281</v>
      </c>
      <c r="AU52" s="57" t="s">
        <v>281</v>
      </c>
      <c r="AV52" s="57" t="s">
        <v>281</v>
      </c>
      <c r="AW52" s="57" t="s">
        <v>281</v>
      </c>
      <c r="AX52" s="57" t="s">
        <v>281</v>
      </c>
      <c r="AY52" s="57" t="s">
        <v>281</v>
      </c>
      <c r="AZ52" s="57" t="s">
        <v>281</v>
      </c>
      <c r="BA52" s="57" t="s">
        <v>281</v>
      </c>
      <c r="BB52" s="57" t="s">
        <v>281</v>
      </c>
      <c r="BC52" s="57" t="s">
        <v>281</v>
      </c>
      <c r="BD52" s="81"/>
      <c r="BE52" s="81">
        <f t="shared" si="0"/>
        <v>0.26795378844969181</v>
      </c>
      <c r="BF52" s="57" t="s">
        <v>281</v>
      </c>
      <c r="BG52" s="81"/>
    </row>
    <row r="53" spans="1:59" x14ac:dyDescent="0.25">
      <c r="A53" s="54">
        <v>1885</v>
      </c>
      <c r="B53" s="57" t="s">
        <v>281</v>
      </c>
      <c r="C53" s="57" t="s">
        <v>281</v>
      </c>
      <c r="D53" s="57" t="s">
        <v>281</v>
      </c>
      <c r="E53" s="57" t="s">
        <v>281</v>
      </c>
      <c r="F53" s="57" t="s">
        <v>281</v>
      </c>
      <c r="G53" s="57" t="s">
        <v>281</v>
      </c>
      <c r="H53" s="57" t="s">
        <v>281</v>
      </c>
      <c r="I53" s="57" t="s">
        <v>281</v>
      </c>
      <c r="J53" s="57" t="s">
        <v>281</v>
      </c>
      <c r="K53" s="57" t="s">
        <v>281</v>
      </c>
      <c r="L53" s="57" t="s">
        <v>281</v>
      </c>
      <c r="M53" s="57" t="s">
        <v>281</v>
      </c>
      <c r="N53" s="57" t="s">
        <v>281</v>
      </c>
      <c r="O53" s="57" t="s">
        <v>281</v>
      </c>
      <c r="P53" s="57">
        <v>2.0640705357301767</v>
      </c>
      <c r="Q53" s="57" t="s">
        <v>281</v>
      </c>
      <c r="R53" s="57" t="s">
        <v>281</v>
      </c>
      <c r="S53" s="57" t="s">
        <v>281</v>
      </c>
      <c r="T53" s="57" t="s">
        <v>281</v>
      </c>
      <c r="U53" s="57" t="s">
        <v>281</v>
      </c>
      <c r="V53" s="57" t="s">
        <v>281</v>
      </c>
      <c r="W53" s="57" t="s">
        <v>281</v>
      </c>
      <c r="X53" s="57" t="s">
        <v>281</v>
      </c>
      <c r="Y53" s="57" t="s">
        <v>281</v>
      </c>
      <c r="Z53" s="57" t="s">
        <v>281</v>
      </c>
      <c r="AA53" s="57">
        <v>7.8227075066475402</v>
      </c>
      <c r="AB53" s="57">
        <v>2.4159872738118913</v>
      </c>
      <c r="AC53" s="57" t="s">
        <v>281</v>
      </c>
      <c r="AD53" s="57" t="s">
        <v>281</v>
      </c>
      <c r="AE53" s="57" t="s">
        <v>281</v>
      </c>
      <c r="AF53" s="57" t="s">
        <v>281</v>
      </c>
      <c r="AG53" s="57" t="s">
        <v>281</v>
      </c>
      <c r="AH53" s="57" t="s">
        <v>281</v>
      </c>
      <c r="AI53" s="57" t="s">
        <v>281</v>
      </c>
      <c r="AJ53" s="57" t="s">
        <v>281</v>
      </c>
      <c r="AK53" s="57" t="s">
        <v>281</v>
      </c>
      <c r="AL53" s="57" t="s">
        <v>281</v>
      </c>
      <c r="AM53" s="57" t="s">
        <v>281</v>
      </c>
      <c r="AN53" s="57" t="s">
        <v>281</v>
      </c>
      <c r="AO53" s="57" t="s">
        <v>281</v>
      </c>
      <c r="AP53" s="57" t="s">
        <v>281</v>
      </c>
      <c r="AQ53" s="57" t="s">
        <v>281</v>
      </c>
      <c r="AR53" s="57" t="s">
        <v>281</v>
      </c>
      <c r="AS53" s="57" t="s">
        <v>281</v>
      </c>
      <c r="AT53" s="57" t="s">
        <v>281</v>
      </c>
      <c r="AU53" s="57" t="s">
        <v>281</v>
      </c>
      <c r="AV53" s="57" t="s">
        <v>281</v>
      </c>
      <c r="AW53" s="57" t="s">
        <v>281</v>
      </c>
      <c r="AX53" s="57" t="s">
        <v>281</v>
      </c>
      <c r="AY53" s="57" t="s">
        <v>281</v>
      </c>
      <c r="AZ53" s="57" t="s">
        <v>281</v>
      </c>
      <c r="BA53" s="57" t="s">
        <v>281</v>
      </c>
      <c r="BB53" s="57" t="s">
        <v>281</v>
      </c>
      <c r="BC53" s="57" t="s">
        <v>281</v>
      </c>
      <c r="BD53" s="81"/>
      <c r="BE53" s="81">
        <f t="shared" si="0"/>
        <v>0.27974361013956156</v>
      </c>
      <c r="BF53" s="57" t="s">
        <v>281</v>
      </c>
      <c r="BG53" s="81"/>
    </row>
    <row r="54" spans="1:59" x14ac:dyDescent="0.25">
      <c r="A54" s="54">
        <v>1886</v>
      </c>
      <c r="B54" s="57">
        <v>72.455411104637761</v>
      </c>
      <c r="C54" s="57">
        <v>94.989814839060898</v>
      </c>
      <c r="D54" s="57" t="s">
        <v>281</v>
      </c>
      <c r="E54" s="57" t="s">
        <v>281</v>
      </c>
      <c r="F54" s="57" t="s">
        <v>281</v>
      </c>
      <c r="G54" s="57">
        <v>2.9460380014754333</v>
      </c>
      <c r="H54" s="57" t="s">
        <v>281</v>
      </c>
      <c r="I54" s="57" t="s">
        <v>281</v>
      </c>
      <c r="J54" s="57" t="s">
        <v>281</v>
      </c>
      <c r="K54" s="57" t="s">
        <v>281</v>
      </c>
      <c r="L54" s="57" t="s">
        <v>281</v>
      </c>
      <c r="M54" s="57" t="s">
        <v>281</v>
      </c>
      <c r="N54" s="57" t="s">
        <v>281</v>
      </c>
      <c r="O54" s="57" t="s">
        <v>281</v>
      </c>
      <c r="P54" s="57">
        <v>2.4311838321519894</v>
      </c>
      <c r="Q54" s="57" t="s">
        <v>281</v>
      </c>
      <c r="R54" s="57" t="s">
        <v>281</v>
      </c>
      <c r="S54" s="57" t="s">
        <v>281</v>
      </c>
      <c r="T54" s="57" t="s">
        <v>281</v>
      </c>
      <c r="U54" s="57" t="s">
        <v>281</v>
      </c>
      <c r="V54" s="57" t="s">
        <v>281</v>
      </c>
      <c r="W54" s="57" t="s">
        <v>281</v>
      </c>
      <c r="X54" s="57" t="s">
        <v>281</v>
      </c>
      <c r="Y54" s="57" t="s">
        <v>281</v>
      </c>
      <c r="Z54" s="57" t="s">
        <v>281</v>
      </c>
      <c r="AA54" s="57">
        <v>7.1408007525099473</v>
      </c>
      <c r="AB54" s="57">
        <v>2.123808374562568</v>
      </c>
      <c r="AC54" s="57" t="s">
        <v>281</v>
      </c>
      <c r="AD54" s="57" t="s">
        <v>281</v>
      </c>
      <c r="AE54" s="57" t="s">
        <v>281</v>
      </c>
      <c r="AF54" s="57" t="s">
        <v>281</v>
      </c>
      <c r="AG54" s="57" t="s">
        <v>281</v>
      </c>
      <c r="AH54" s="57" t="s">
        <v>281</v>
      </c>
      <c r="AI54" s="57" t="s">
        <v>281</v>
      </c>
      <c r="AJ54" s="57" t="s">
        <v>281</v>
      </c>
      <c r="AK54" s="57" t="s">
        <v>281</v>
      </c>
      <c r="AL54" s="57" t="s">
        <v>281</v>
      </c>
      <c r="AM54" s="57" t="s">
        <v>281</v>
      </c>
      <c r="AN54" s="57" t="s">
        <v>281</v>
      </c>
      <c r="AO54" s="57" t="s">
        <v>281</v>
      </c>
      <c r="AP54" s="57" t="s">
        <v>281</v>
      </c>
      <c r="AQ54" s="57" t="s">
        <v>281</v>
      </c>
      <c r="AR54" s="57" t="s">
        <v>281</v>
      </c>
      <c r="AS54" s="57" t="s">
        <v>281</v>
      </c>
      <c r="AT54" s="57" t="s">
        <v>281</v>
      </c>
      <c r="AU54" s="57" t="s">
        <v>281</v>
      </c>
      <c r="AV54" s="57" t="s">
        <v>281</v>
      </c>
      <c r="AW54" s="57" t="s">
        <v>281</v>
      </c>
      <c r="AX54" s="57" t="s">
        <v>281</v>
      </c>
      <c r="AY54" s="57" t="s">
        <v>281</v>
      </c>
      <c r="AZ54" s="57" t="s">
        <v>281</v>
      </c>
      <c r="BA54" s="57" t="s">
        <v>281</v>
      </c>
      <c r="BB54" s="57" t="s">
        <v>281</v>
      </c>
      <c r="BC54" s="57" t="s">
        <v>281</v>
      </c>
      <c r="BD54" s="81"/>
      <c r="BE54" s="81">
        <f t="shared" si="0"/>
        <v>0.5351873375781584</v>
      </c>
      <c r="BF54" s="57" t="s">
        <v>281</v>
      </c>
      <c r="BG54" s="81"/>
    </row>
    <row r="55" spans="1:59" x14ac:dyDescent="0.25">
      <c r="A55" s="54">
        <v>1887</v>
      </c>
      <c r="B55" s="57">
        <v>69.924615495142348</v>
      </c>
      <c r="C55" s="57">
        <v>93.495779903047875</v>
      </c>
      <c r="D55" s="57" t="s">
        <v>281</v>
      </c>
      <c r="E55" s="57" t="s">
        <v>281</v>
      </c>
      <c r="F55" s="57" t="s">
        <v>281</v>
      </c>
      <c r="G55" s="57">
        <v>3.0512975563397462</v>
      </c>
      <c r="H55" s="57" t="s">
        <v>281</v>
      </c>
      <c r="I55" s="57" t="s">
        <v>281</v>
      </c>
      <c r="J55" s="57" t="s">
        <v>281</v>
      </c>
      <c r="K55" s="57" t="s">
        <v>281</v>
      </c>
      <c r="L55" s="57" t="s">
        <v>281</v>
      </c>
      <c r="M55" s="57" t="s">
        <v>281</v>
      </c>
      <c r="N55" s="57" t="s">
        <v>281</v>
      </c>
      <c r="O55" s="57" t="s">
        <v>281</v>
      </c>
      <c r="P55" s="57">
        <v>2.4711326055825671</v>
      </c>
      <c r="Q55" s="57" t="s">
        <v>281</v>
      </c>
      <c r="R55" s="57" t="s">
        <v>281</v>
      </c>
      <c r="S55" s="57" t="s">
        <v>281</v>
      </c>
      <c r="T55" s="57" t="s">
        <v>281</v>
      </c>
      <c r="U55" s="57" t="s">
        <v>281</v>
      </c>
      <c r="V55" s="57" t="s">
        <v>281</v>
      </c>
      <c r="W55" s="57" t="s">
        <v>281</v>
      </c>
      <c r="X55" s="57" t="s">
        <v>281</v>
      </c>
      <c r="Y55" s="57" t="s">
        <v>281</v>
      </c>
      <c r="Z55" s="57" t="s">
        <v>281</v>
      </c>
      <c r="AA55" s="57">
        <v>8.3781588378455485</v>
      </c>
      <c r="AB55" s="57">
        <v>2.0887040626234876</v>
      </c>
      <c r="AC55" s="57" t="s">
        <v>281</v>
      </c>
      <c r="AD55" s="57">
        <v>3.9737069428970462</v>
      </c>
      <c r="AE55" s="57" t="s">
        <v>281</v>
      </c>
      <c r="AF55" s="57" t="s">
        <v>281</v>
      </c>
      <c r="AG55" s="57" t="s">
        <v>281</v>
      </c>
      <c r="AH55" s="57" t="s">
        <v>281</v>
      </c>
      <c r="AI55" s="57" t="s">
        <v>281</v>
      </c>
      <c r="AJ55" s="57" t="s">
        <v>281</v>
      </c>
      <c r="AK55" s="57" t="s">
        <v>281</v>
      </c>
      <c r="AL55" s="57" t="s">
        <v>281</v>
      </c>
      <c r="AM55" s="57" t="s">
        <v>281</v>
      </c>
      <c r="AN55" s="57" t="s">
        <v>281</v>
      </c>
      <c r="AO55" s="57" t="s">
        <v>281</v>
      </c>
      <c r="AP55" s="57" t="s">
        <v>281</v>
      </c>
      <c r="AQ55" s="57" t="s">
        <v>281</v>
      </c>
      <c r="AR55" s="57" t="s">
        <v>281</v>
      </c>
      <c r="AS55" s="57" t="s">
        <v>281</v>
      </c>
      <c r="AT55" s="57" t="s">
        <v>281</v>
      </c>
      <c r="AU55" s="57" t="s">
        <v>281</v>
      </c>
      <c r="AV55" s="57" t="s">
        <v>281</v>
      </c>
      <c r="AW55" s="57" t="s">
        <v>281</v>
      </c>
      <c r="AX55" s="57" t="s">
        <v>281</v>
      </c>
      <c r="AY55" s="57" t="s">
        <v>281</v>
      </c>
      <c r="AZ55" s="57" t="s">
        <v>281</v>
      </c>
      <c r="BA55" s="57" t="s">
        <v>281</v>
      </c>
      <c r="BB55" s="57" t="s">
        <v>281</v>
      </c>
      <c r="BC55" s="57" t="s">
        <v>281</v>
      </c>
      <c r="BD55" s="81"/>
      <c r="BE55" s="81">
        <f t="shared" si="0"/>
        <v>0.60590951591374564</v>
      </c>
      <c r="BF55" s="57" t="s">
        <v>281</v>
      </c>
      <c r="BG55" s="81"/>
    </row>
    <row r="56" spans="1:59" x14ac:dyDescent="0.25">
      <c r="A56" s="54">
        <v>1888</v>
      </c>
      <c r="B56" s="57">
        <v>70.215673856205967</v>
      </c>
      <c r="C56" s="57">
        <v>96.99328203114483</v>
      </c>
      <c r="D56" s="57" t="s">
        <v>281</v>
      </c>
      <c r="E56" s="57" t="s">
        <v>281</v>
      </c>
      <c r="F56" s="57" t="s">
        <v>281</v>
      </c>
      <c r="G56" s="57">
        <v>3.1330722008992078</v>
      </c>
      <c r="H56" s="57" t="s">
        <v>281</v>
      </c>
      <c r="I56" s="57" t="s">
        <v>281</v>
      </c>
      <c r="J56" s="57">
        <v>9.4037169472795181</v>
      </c>
      <c r="K56" s="57" t="s">
        <v>281</v>
      </c>
      <c r="L56" s="57" t="s">
        <v>281</v>
      </c>
      <c r="M56" s="57" t="s">
        <v>281</v>
      </c>
      <c r="N56" s="57" t="s">
        <v>281</v>
      </c>
      <c r="O56" s="57" t="s">
        <v>281</v>
      </c>
      <c r="P56" s="57">
        <v>2.4633086277831726</v>
      </c>
      <c r="Q56" s="57" t="s">
        <v>281</v>
      </c>
      <c r="R56" s="57" t="s">
        <v>281</v>
      </c>
      <c r="S56" s="57" t="s">
        <v>281</v>
      </c>
      <c r="T56" s="57" t="s">
        <v>281</v>
      </c>
      <c r="U56" s="57" t="s">
        <v>281</v>
      </c>
      <c r="V56" s="57" t="s">
        <v>281</v>
      </c>
      <c r="W56" s="57" t="s">
        <v>281</v>
      </c>
      <c r="X56" s="57" t="s">
        <v>281</v>
      </c>
      <c r="Y56" s="57" t="s">
        <v>281</v>
      </c>
      <c r="Z56" s="57" t="s">
        <v>281</v>
      </c>
      <c r="AA56" s="57">
        <v>8.6899483409495772</v>
      </c>
      <c r="AB56" s="57">
        <v>1.7239632736883788</v>
      </c>
      <c r="AC56" s="57" t="s">
        <v>281</v>
      </c>
      <c r="AD56" s="57">
        <v>4.2391227951727926</v>
      </c>
      <c r="AE56" s="57" t="s">
        <v>281</v>
      </c>
      <c r="AF56" s="57" t="s">
        <v>281</v>
      </c>
      <c r="AG56" s="57" t="s">
        <v>281</v>
      </c>
      <c r="AH56" s="57" t="s">
        <v>281</v>
      </c>
      <c r="AI56" s="57" t="s">
        <v>281</v>
      </c>
      <c r="AJ56" s="57" t="s">
        <v>281</v>
      </c>
      <c r="AK56" s="57" t="s">
        <v>281</v>
      </c>
      <c r="AL56" s="57" t="s">
        <v>281</v>
      </c>
      <c r="AM56" s="57" t="s">
        <v>281</v>
      </c>
      <c r="AN56" s="57" t="s">
        <v>281</v>
      </c>
      <c r="AO56" s="57" t="s">
        <v>281</v>
      </c>
      <c r="AP56" s="57" t="s">
        <v>281</v>
      </c>
      <c r="AQ56" s="57" t="s">
        <v>281</v>
      </c>
      <c r="AR56" s="57" t="s">
        <v>281</v>
      </c>
      <c r="AS56" s="57" t="s">
        <v>281</v>
      </c>
      <c r="AT56" s="57" t="s">
        <v>281</v>
      </c>
      <c r="AU56" s="57" t="s">
        <v>281</v>
      </c>
      <c r="AV56" s="57" t="s">
        <v>281</v>
      </c>
      <c r="AW56" s="57" t="s">
        <v>281</v>
      </c>
      <c r="AX56" s="57" t="s">
        <v>281</v>
      </c>
      <c r="AY56" s="57" t="s">
        <v>281</v>
      </c>
      <c r="AZ56" s="57" t="s">
        <v>281</v>
      </c>
      <c r="BA56" s="57" t="s">
        <v>281</v>
      </c>
      <c r="BB56" s="57" t="s">
        <v>281</v>
      </c>
      <c r="BC56" s="57" t="s">
        <v>281</v>
      </c>
      <c r="BD56" s="81"/>
      <c r="BE56" s="81">
        <f t="shared" si="0"/>
        <v>0.66219145711980709</v>
      </c>
      <c r="BF56" s="57" t="s">
        <v>281</v>
      </c>
      <c r="BG56" s="81"/>
    </row>
    <row r="57" spans="1:59" x14ac:dyDescent="0.25">
      <c r="A57" s="54">
        <v>1889</v>
      </c>
      <c r="B57" s="57">
        <v>68.275517917239327</v>
      </c>
      <c r="C57" s="57">
        <v>94.143530996301394</v>
      </c>
      <c r="D57" s="57" t="s">
        <v>281</v>
      </c>
      <c r="E57" s="57" t="s">
        <v>281</v>
      </c>
      <c r="F57" s="57" t="s">
        <v>281</v>
      </c>
      <c r="G57" s="57">
        <v>3.1734599191234407</v>
      </c>
      <c r="H57" s="57" t="s">
        <v>281</v>
      </c>
      <c r="I57" s="57" t="s">
        <v>281</v>
      </c>
      <c r="J57" s="57">
        <v>6.7200278070116148</v>
      </c>
      <c r="K57" s="57" t="s">
        <v>281</v>
      </c>
      <c r="L57" s="57" t="s">
        <v>281</v>
      </c>
      <c r="M57" s="57" t="s">
        <v>281</v>
      </c>
      <c r="N57" s="57" t="s">
        <v>281</v>
      </c>
      <c r="O57" s="57" t="s">
        <v>281</v>
      </c>
      <c r="P57" s="57">
        <v>2.4014437774160586</v>
      </c>
      <c r="Q57" s="57" t="s">
        <v>281</v>
      </c>
      <c r="R57" s="57" t="s">
        <v>281</v>
      </c>
      <c r="S57" s="57" t="s">
        <v>281</v>
      </c>
      <c r="T57" s="57" t="s">
        <v>281</v>
      </c>
      <c r="U57" s="57" t="s">
        <v>281</v>
      </c>
      <c r="V57" s="57" t="s">
        <v>281</v>
      </c>
      <c r="W57" s="57" t="s">
        <v>281</v>
      </c>
      <c r="X57" s="57" t="s">
        <v>281</v>
      </c>
      <c r="Y57" s="57" t="s">
        <v>281</v>
      </c>
      <c r="Z57" s="57" t="s">
        <v>281</v>
      </c>
      <c r="AA57" s="57">
        <v>9.0974503736074652</v>
      </c>
      <c r="AB57" s="57">
        <v>2.1977534076277587</v>
      </c>
      <c r="AC57" s="57" t="s">
        <v>281</v>
      </c>
      <c r="AD57" s="57">
        <v>3.7498260330111255</v>
      </c>
      <c r="AE57" s="57" t="s">
        <v>281</v>
      </c>
      <c r="AF57" s="57" t="s">
        <v>281</v>
      </c>
      <c r="AG57" s="57" t="s">
        <v>281</v>
      </c>
      <c r="AH57" s="57" t="s">
        <v>281</v>
      </c>
      <c r="AI57" s="57" t="s">
        <v>281</v>
      </c>
      <c r="AJ57" s="57" t="s">
        <v>281</v>
      </c>
      <c r="AK57" s="57" t="s">
        <v>281</v>
      </c>
      <c r="AL57" s="57" t="s">
        <v>281</v>
      </c>
      <c r="AM57" s="57" t="s">
        <v>281</v>
      </c>
      <c r="AN57" s="57" t="s">
        <v>281</v>
      </c>
      <c r="AO57" s="57" t="s">
        <v>281</v>
      </c>
      <c r="AP57" s="57" t="s">
        <v>281</v>
      </c>
      <c r="AQ57" s="57" t="s">
        <v>281</v>
      </c>
      <c r="AR57" s="57" t="s">
        <v>281</v>
      </c>
      <c r="AS57" s="57" t="s">
        <v>281</v>
      </c>
      <c r="AT57" s="57" t="s">
        <v>281</v>
      </c>
      <c r="AU57" s="57" t="s">
        <v>281</v>
      </c>
      <c r="AV57" s="57" t="s">
        <v>281</v>
      </c>
      <c r="AW57" s="57" t="s">
        <v>281</v>
      </c>
      <c r="AX57" s="57" t="s">
        <v>281</v>
      </c>
      <c r="AY57" s="57" t="s">
        <v>281</v>
      </c>
      <c r="AZ57" s="57" t="s">
        <v>281</v>
      </c>
      <c r="BA57" s="57" t="s">
        <v>281</v>
      </c>
      <c r="BB57" s="57" t="s">
        <v>281</v>
      </c>
      <c r="BC57" s="57" t="s">
        <v>281</v>
      </c>
      <c r="BD57" s="81"/>
      <c r="BE57" s="81">
        <f t="shared" si="0"/>
        <v>0.6667880115492103</v>
      </c>
      <c r="BF57" s="57" t="s">
        <v>281</v>
      </c>
      <c r="BG57" s="81"/>
    </row>
    <row r="58" spans="1:59" x14ac:dyDescent="0.25">
      <c r="A58" s="54">
        <v>1890</v>
      </c>
      <c r="B58" s="57">
        <v>67.551538872174348</v>
      </c>
      <c r="C58" s="57">
        <v>93.65382767256871</v>
      </c>
      <c r="D58" s="57" t="s">
        <v>281</v>
      </c>
      <c r="E58" s="57" t="s">
        <v>281</v>
      </c>
      <c r="F58" s="57" t="s">
        <v>281</v>
      </c>
      <c r="G58" s="57">
        <v>3.2410048924099435</v>
      </c>
      <c r="H58" s="57" t="s">
        <v>281</v>
      </c>
      <c r="I58" s="57" t="s">
        <v>281</v>
      </c>
      <c r="J58" s="57">
        <v>8.6077880919077003</v>
      </c>
      <c r="K58" s="57" t="s">
        <v>281</v>
      </c>
      <c r="L58" s="57" t="s">
        <v>281</v>
      </c>
      <c r="M58" s="57" t="s">
        <v>281</v>
      </c>
      <c r="N58" s="57" t="s">
        <v>281</v>
      </c>
      <c r="O58" s="57" t="s">
        <v>281</v>
      </c>
      <c r="P58" s="57">
        <v>2.4155038494433527</v>
      </c>
      <c r="Q58" s="57" t="s">
        <v>281</v>
      </c>
      <c r="R58" s="57" t="s">
        <v>281</v>
      </c>
      <c r="S58" s="57" t="s">
        <v>281</v>
      </c>
      <c r="T58" s="57" t="s">
        <v>281</v>
      </c>
      <c r="U58" s="57" t="s">
        <v>281</v>
      </c>
      <c r="V58" s="57" t="s">
        <v>281</v>
      </c>
      <c r="W58" s="57" t="s">
        <v>281</v>
      </c>
      <c r="X58" s="57" t="s">
        <v>281</v>
      </c>
      <c r="Y58" s="57" t="s">
        <v>281</v>
      </c>
      <c r="Z58" s="57" t="s">
        <v>281</v>
      </c>
      <c r="AA58" s="57">
        <v>9.9858722583516268</v>
      </c>
      <c r="AB58" s="57">
        <v>2.0583806209049293</v>
      </c>
      <c r="AC58" s="57" t="s">
        <v>281</v>
      </c>
      <c r="AD58" s="57">
        <v>3.3733881550735347</v>
      </c>
      <c r="AE58" s="57" t="s">
        <v>281</v>
      </c>
      <c r="AF58" s="57" t="s">
        <v>281</v>
      </c>
      <c r="AG58" s="57" t="s">
        <v>281</v>
      </c>
      <c r="AH58" s="57" t="s">
        <v>281</v>
      </c>
      <c r="AI58" s="57" t="s">
        <v>281</v>
      </c>
      <c r="AJ58" s="57" t="s">
        <v>281</v>
      </c>
      <c r="AK58" s="57" t="s">
        <v>281</v>
      </c>
      <c r="AL58" s="57" t="s">
        <v>281</v>
      </c>
      <c r="AM58" s="57" t="s">
        <v>281</v>
      </c>
      <c r="AN58" s="57" t="s">
        <v>281</v>
      </c>
      <c r="AO58" s="57" t="s">
        <v>281</v>
      </c>
      <c r="AP58" s="57" t="s">
        <v>281</v>
      </c>
      <c r="AQ58" s="57" t="s">
        <v>281</v>
      </c>
      <c r="AR58" s="57" t="s">
        <v>281</v>
      </c>
      <c r="AS58" s="57" t="s">
        <v>281</v>
      </c>
      <c r="AT58" s="57" t="s">
        <v>281</v>
      </c>
      <c r="AU58" s="57" t="s">
        <v>281</v>
      </c>
      <c r="AV58" s="57" t="s">
        <v>281</v>
      </c>
      <c r="AW58" s="57" t="s">
        <v>281</v>
      </c>
      <c r="AX58" s="57" t="s">
        <v>281</v>
      </c>
      <c r="AY58" s="57" t="s">
        <v>281</v>
      </c>
      <c r="AZ58" s="57" t="s">
        <v>281</v>
      </c>
      <c r="BA58" s="57" t="s">
        <v>281</v>
      </c>
      <c r="BB58" s="57" t="s">
        <v>281</v>
      </c>
      <c r="BC58" s="57" t="s">
        <v>281</v>
      </c>
      <c r="BD58" s="81"/>
      <c r="BE58" s="81">
        <f t="shared" si="0"/>
        <v>0.65887831622923732</v>
      </c>
      <c r="BF58" s="57" t="s">
        <v>281</v>
      </c>
      <c r="BG58" s="81"/>
    </row>
    <row r="59" spans="1:59" x14ac:dyDescent="0.25">
      <c r="A59" s="54">
        <v>1891</v>
      </c>
      <c r="B59" s="57">
        <v>67.973141810524496</v>
      </c>
      <c r="C59" s="57">
        <v>94.896947856704031</v>
      </c>
      <c r="D59" s="57" t="s">
        <v>281</v>
      </c>
      <c r="E59" s="57" t="s">
        <v>281</v>
      </c>
      <c r="F59" s="57" t="s">
        <v>281</v>
      </c>
      <c r="G59" s="57">
        <v>3.6456983918581347</v>
      </c>
      <c r="H59" s="57" t="s">
        <v>281</v>
      </c>
      <c r="I59" s="57" t="s">
        <v>281</v>
      </c>
      <c r="J59" s="57">
        <v>3.3601215496535692</v>
      </c>
      <c r="K59" s="57" t="s">
        <v>281</v>
      </c>
      <c r="L59" s="57" t="s">
        <v>281</v>
      </c>
      <c r="M59" s="57" t="s">
        <v>281</v>
      </c>
      <c r="N59" s="57" t="s">
        <v>281</v>
      </c>
      <c r="O59" s="57">
        <v>63.499509845789461</v>
      </c>
      <c r="P59" s="57">
        <v>2.3561579909351287</v>
      </c>
      <c r="Q59" s="57" t="s">
        <v>281</v>
      </c>
      <c r="R59" s="57" t="s">
        <v>281</v>
      </c>
      <c r="S59" s="57" t="s">
        <v>281</v>
      </c>
      <c r="T59" s="57" t="s">
        <v>281</v>
      </c>
      <c r="U59" s="57" t="s">
        <v>281</v>
      </c>
      <c r="V59" s="57" t="s">
        <v>281</v>
      </c>
      <c r="W59" s="57" t="s">
        <v>281</v>
      </c>
      <c r="X59" s="57" t="s">
        <v>281</v>
      </c>
      <c r="Y59" s="57" t="s">
        <v>281</v>
      </c>
      <c r="Z59" s="57" t="s">
        <v>281</v>
      </c>
      <c r="AA59" s="57">
        <v>11.904455089203793</v>
      </c>
      <c r="AB59" s="57">
        <v>1.938046705721852</v>
      </c>
      <c r="AC59" s="57" t="s">
        <v>281</v>
      </c>
      <c r="AD59" s="57">
        <v>3.3212140953887679</v>
      </c>
      <c r="AE59" s="57" t="s">
        <v>281</v>
      </c>
      <c r="AF59" s="57" t="s">
        <v>281</v>
      </c>
      <c r="AG59" s="57" t="s">
        <v>281</v>
      </c>
      <c r="AH59" s="57" t="s">
        <v>281</v>
      </c>
      <c r="AI59" s="57" t="s">
        <v>281</v>
      </c>
      <c r="AJ59" s="57" t="s">
        <v>281</v>
      </c>
      <c r="AK59" s="57" t="s">
        <v>281</v>
      </c>
      <c r="AL59" s="57" t="s">
        <v>281</v>
      </c>
      <c r="AM59" s="57" t="s">
        <v>281</v>
      </c>
      <c r="AN59" s="57" t="s">
        <v>281</v>
      </c>
      <c r="AO59" s="57" t="s">
        <v>281</v>
      </c>
      <c r="AP59" s="57" t="s">
        <v>281</v>
      </c>
      <c r="AQ59" s="57" t="s">
        <v>281</v>
      </c>
      <c r="AR59" s="57" t="s">
        <v>281</v>
      </c>
      <c r="AS59" s="57" t="s">
        <v>281</v>
      </c>
      <c r="AT59" s="57" t="s">
        <v>281</v>
      </c>
      <c r="AU59" s="57" t="s">
        <v>281</v>
      </c>
      <c r="AV59" s="57" t="s">
        <v>281</v>
      </c>
      <c r="AW59" s="57" t="s">
        <v>281</v>
      </c>
      <c r="AX59" s="57" t="s">
        <v>281</v>
      </c>
      <c r="AY59" s="57" t="s">
        <v>281</v>
      </c>
      <c r="AZ59" s="57" t="s">
        <v>281</v>
      </c>
      <c r="BA59" s="57" t="s">
        <v>281</v>
      </c>
      <c r="BB59" s="57" t="s">
        <v>281</v>
      </c>
      <c r="BC59" s="57" t="s">
        <v>281</v>
      </c>
      <c r="BD59" s="81"/>
      <c r="BE59" s="81">
        <f t="shared" si="0"/>
        <v>0.63657436179169946</v>
      </c>
      <c r="BF59" s="57" t="s">
        <v>281</v>
      </c>
      <c r="BG59" s="81"/>
    </row>
    <row r="60" spans="1:59" x14ac:dyDescent="0.25">
      <c r="A60" s="54">
        <v>1892</v>
      </c>
      <c r="B60" s="57">
        <v>66.885769112344533</v>
      </c>
      <c r="C60" s="57">
        <v>94.057983371983326</v>
      </c>
      <c r="D60" s="57" t="s">
        <v>281</v>
      </c>
      <c r="E60" s="57" t="s">
        <v>281</v>
      </c>
      <c r="F60" s="57" t="s">
        <v>281</v>
      </c>
      <c r="G60" s="57">
        <v>3.3865023691287583</v>
      </c>
      <c r="H60" s="57" t="s">
        <v>281</v>
      </c>
      <c r="I60" s="57" t="s">
        <v>281</v>
      </c>
      <c r="J60" s="57">
        <v>5.840171787497157</v>
      </c>
      <c r="K60" s="57" t="s">
        <v>281</v>
      </c>
      <c r="L60" s="57" t="s">
        <v>281</v>
      </c>
      <c r="M60" s="57" t="s">
        <v>281</v>
      </c>
      <c r="N60" s="57" t="s">
        <v>281</v>
      </c>
      <c r="O60" s="57">
        <v>63.053538797599963</v>
      </c>
      <c r="P60" s="57">
        <v>2.3211650633322596</v>
      </c>
      <c r="Q60" s="57" t="s">
        <v>281</v>
      </c>
      <c r="R60" s="57" t="s">
        <v>281</v>
      </c>
      <c r="S60" s="57" t="s">
        <v>281</v>
      </c>
      <c r="T60" s="57" t="s">
        <v>281</v>
      </c>
      <c r="U60" s="57" t="s">
        <v>281</v>
      </c>
      <c r="V60" s="57" t="s">
        <v>281</v>
      </c>
      <c r="W60" s="57" t="s">
        <v>281</v>
      </c>
      <c r="X60" s="57" t="s">
        <v>281</v>
      </c>
      <c r="Y60" s="57" t="s">
        <v>281</v>
      </c>
      <c r="Z60" s="57" t="s">
        <v>281</v>
      </c>
      <c r="AA60" s="57">
        <v>11.004958819119983</v>
      </c>
      <c r="AB60" s="57">
        <v>1.9302885564283743</v>
      </c>
      <c r="AC60" s="57" t="s">
        <v>281</v>
      </c>
      <c r="AD60" s="57">
        <v>3.1591661177562633</v>
      </c>
      <c r="AE60" s="57" t="s">
        <v>281</v>
      </c>
      <c r="AF60" s="57" t="s">
        <v>281</v>
      </c>
      <c r="AG60" s="57" t="s">
        <v>281</v>
      </c>
      <c r="AH60" s="57" t="s">
        <v>281</v>
      </c>
      <c r="AI60" s="57" t="s">
        <v>281</v>
      </c>
      <c r="AJ60" s="57" t="s">
        <v>281</v>
      </c>
      <c r="AK60" s="57" t="s">
        <v>281</v>
      </c>
      <c r="AL60" s="57" t="s">
        <v>281</v>
      </c>
      <c r="AM60" s="57" t="s">
        <v>281</v>
      </c>
      <c r="AN60" s="57" t="s">
        <v>281</v>
      </c>
      <c r="AO60" s="57" t="s">
        <v>281</v>
      </c>
      <c r="AP60" s="57" t="s">
        <v>281</v>
      </c>
      <c r="AQ60" s="57" t="s">
        <v>281</v>
      </c>
      <c r="AR60" s="57" t="s">
        <v>281</v>
      </c>
      <c r="AS60" s="57" t="s">
        <v>281</v>
      </c>
      <c r="AT60" s="57" t="s">
        <v>281</v>
      </c>
      <c r="AU60" s="57" t="s">
        <v>281</v>
      </c>
      <c r="AV60" s="57" t="s">
        <v>281</v>
      </c>
      <c r="AW60" s="57" t="s">
        <v>281</v>
      </c>
      <c r="AX60" s="57" t="s">
        <v>281</v>
      </c>
      <c r="AY60" s="57" t="s">
        <v>281</v>
      </c>
      <c r="AZ60" s="57" t="s">
        <v>281</v>
      </c>
      <c r="BA60" s="57" t="s">
        <v>281</v>
      </c>
      <c r="BB60" s="57" t="s">
        <v>281</v>
      </c>
      <c r="BC60" s="57" t="s">
        <v>281</v>
      </c>
      <c r="BD60" s="81"/>
      <c r="BE60" s="81">
        <f t="shared" si="0"/>
        <v>0.63297636740624463</v>
      </c>
      <c r="BF60" s="57" t="s">
        <v>281</v>
      </c>
      <c r="BG60" s="81"/>
    </row>
    <row r="61" spans="1:59" x14ac:dyDescent="0.25">
      <c r="A61" s="54">
        <v>1893</v>
      </c>
      <c r="B61" s="57">
        <v>70.519104012352756</v>
      </c>
      <c r="C61" s="57">
        <v>95.243118451356196</v>
      </c>
      <c r="D61" s="57" t="s">
        <v>281</v>
      </c>
      <c r="E61" s="57" t="s">
        <v>281</v>
      </c>
      <c r="F61" s="57" t="s">
        <v>281</v>
      </c>
      <c r="G61" s="57">
        <v>2.9823321554770317</v>
      </c>
      <c r="H61" s="57" t="s">
        <v>281</v>
      </c>
      <c r="I61" s="57" t="s">
        <v>281</v>
      </c>
      <c r="J61" s="57">
        <v>10.384648268095155</v>
      </c>
      <c r="K61" s="57" t="s">
        <v>281</v>
      </c>
      <c r="L61" s="57" t="s">
        <v>281</v>
      </c>
      <c r="M61" s="57" t="s">
        <v>281</v>
      </c>
      <c r="N61" s="57" t="s">
        <v>281</v>
      </c>
      <c r="O61" s="57">
        <v>63.284990632155989</v>
      </c>
      <c r="P61" s="57">
        <v>2.2729548905712695</v>
      </c>
      <c r="Q61" s="57" t="s">
        <v>281</v>
      </c>
      <c r="R61" s="57" t="s">
        <v>281</v>
      </c>
      <c r="S61" s="57" t="s">
        <v>281</v>
      </c>
      <c r="T61" s="57" t="s">
        <v>281</v>
      </c>
      <c r="U61" s="57" t="s">
        <v>281</v>
      </c>
      <c r="V61" s="57" t="s">
        <v>281</v>
      </c>
      <c r="W61" s="57" t="s">
        <v>281</v>
      </c>
      <c r="X61" s="57" t="s">
        <v>281</v>
      </c>
      <c r="Y61" s="57" t="s">
        <v>281</v>
      </c>
      <c r="Z61" s="57" t="s">
        <v>281</v>
      </c>
      <c r="AA61" s="57">
        <v>11.045389944945642</v>
      </c>
      <c r="AB61" s="57">
        <v>1.651030268888263</v>
      </c>
      <c r="AC61" s="57" t="s">
        <v>281</v>
      </c>
      <c r="AD61" s="57">
        <v>3.1441880911595859</v>
      </c>
      <c r="AE61" s="57" t="s">
        <v>281</v>
      </c>
      <c r="AF61" s="57" t="s">
        <v>281</v>
      </c>
      <c r="AG61" s="57" t="s">
        <v>281</v>
      </c>
      <c r="AH61" s="57" t="s">
        <v>281</v>
      </c>
      <c r="AI61" s="57" t="s">
        <v>281</v>
      </c>
      <c r="AJ61" s="57" t="s">
        <v>281</v>
      </c>
      <c r="AK61" s="57" t="s">
        <v>281</v>
      </c>
      <c r="AL61" s="57" t="s">
        <v>281</v>
      </c>
      <c r="AM61" s="57" t="s">
        <v>281</v>
      </c>
      <c r="AN61" s="57" t="s">
        <v>281</v>
      </c>
      <c r="AO61" s="57" t="s">
        <v>281</v>
      </c>
      <c r="AP61" s="57" t="s">
        <v>281</v>
      </c>
      <c r="AQ61" s="57" t="s">
        <v>281</v>
      </c>
      <c r="AR61" s="57" t="s">
        <v>281</v>
      </c>
      <c r="AS61" s="57" t="s">
        <v>281</v>
      </c>
      <c r="AT61" s="57" t="s">
        <v>281</v>
      </c>
      <c r="AU61" s="57" t="s">
        <v>281</v>
      </c>
      <c r="AV61" s="57" t="s">
        <v>281</v>
      </c>
      <c r="AW61" s="57" t="s">
        <v>281</v>
      </c>
      <c r="AX61" s="57" t="s">
        <v>281</v>
      </c>
      <c r="AY61" s="57" t="s">
        <v>281</v>
      </c>
      <c r="AZ61" s="57" t="s">
        <v>281</v>
      </c>
      <c r="BA61" s="57" t="s">
        <v>281</v>
      </c>
      <c r="BB61" s="57" t="s">
        <v>281</v>
      </c>
      <c r="BC61" s="57" t="s">
        <v>281</v>
      </c>
      <c r="BD61" s="81"/>
      <c r="BE61" s="81">
        <f t="shared" si="0"/>
        <v>0.62507332912560709</v>
      </c>
      <c r="BF61" s="57" t="s">
        <v>281</v>
      </c>
      <c r="BG61" s="81"/>
    </row>
    <row r="62" spans="1:59" x14ac:dyDescent="0.25">
      <c r="A62" s="54">
        <v>1894</v>
      </c>
      <c r="B62" s="57">
        <v>72.166723668113463</v>
      </c>
      <c r="C62" s="57">
        <v>93.553910464105101</v>
      </c>
      <c r="D62" s="57" t="s">
        <v>281</v>
      </c>
      <c r="E62" s="57" t="s">
        <v>281</v>
      </c>
      <c r="F62" s="57" t="s">
        <v>281</v>
      </c>
      <c r="G62" s="57">
        <v>3.3533698312114559</v>
      </c>
      <c r="H62" s="57" t="s">
        <v>281</v>
      </c>
      <c r="I62" s="57" t="s">
        <v>281</v>
      </c>
      <c r="J62" s="57">
        <v>7.829187419789065</v>
      </c>
      <c r="K62" s="57" t="s">
        <v>281</v>
      </c>
      <c r="L62" s="57" t="s">
        <v>281</v>
      </c>
      <c r="M62" s="57" t="s">
        <v>281</v>
      </c>
      <c r="N62" s="57" t="s">
        <v>281</v>
      </c>
      <c r="O62" s="57">
        <v>65.591495805698628</v>
      </c>
      <c r="P62" s="57">
        <v>2.2163602231125945</v>
      </c>
      <c r="Q62" s="57" t="s">
        <v>281</v>
      </c>
      <c r="R62" s="57" t="s">
        <v>281</v>
      </c>
      <c r="S62" s="57" t="s">
        <v>281</v>
      </c>
      <c r="T62" s="57" t="s">
        <v>281</v>
      </c>
      <c r="U62" s="57" t="s">
        <v>281</v>
      </c>
      <c r="V62" s="57" t="s">
        <v>281</v>
      </c>
      <c r="W62" s="57" t="s">
        <v>281</v>
      </c>
      <c r="X62" s="57" t="s">
        <v>281</v>
      </c>
      <c r="Y62" s="57" t="s">
        <v>281</v>
      </c>
      <c r="Z62" s="57" t="s">
        <v>281</v>
      </c>
      <c r="AA62" s="57">
        <v>9.7759421852262705</v>
      </c>
      <c r="AB62" s="57" t="s">
        <v>281</v>
      </c>
      <c r="AC62" s="57" t="s">
        <v>281</v>
      </c>
      <c r="AD62" s="57">
        <v>3.020492468379234</v>
      </c>
      <c r="AE62" s="57" t="s">
        <v>281</v>
      </c>
      <c r="AF62" s="57" t="s">
        <v>281</v>
      </c>
      <c r="AG62" s="57" t="s">
        <v>281</v>
      </c>
      <c r="AH62" s="57" t="s">
        <v>281</v>
      </c>
      <c r="AI62" s="57" t="s">
        <v>281</v>
      </c>
      <c r="AJ62" s="57" t="s">
        <v>281</v>
      </c>
      <c r="AK62" s="57" t="s">
        <v>281</v>
      </c>
      <c r="AL62" s="57" t="s">
        <v>281</v>
      </c>
      <c r="AM62" s="57" t="s">
        <v>281</v>
      </c>
      <c r="AN62" s="57" t="s">
        <v>281</v>
      </c>
      <c r="AO62" s="57" t="s">
        <v>281</v>
      </c>
      <c r="AP62" s="57" t="s">
        <v>281</v>
      </c>
      <c r="AQ62" s="57" t="s">
        <v>281</v>
      </c>
      <c r="AR62" s="57" t="s">
        <v>281</v>
      </c>
      <c r="AS62" s="57" t="s">
        <v>281</v>
      </c>
      <c r="AT62" s="57" t="s">
        <v>281</v>
      </c>
      <c r="AU62" s="57" t="s">
        <v>281</v>
      </c>
      <c r="AV62" s="57" t="s">
        <v>281</v>
      </c>
      <c r="AW62" s="57" t="s">
        <v>281</v>
      </c>
      <c r="AX62" s="57" t="s">
        <v>281</v>
      </c>
      <c r="AY62" s="57" t="s">
        <v>281</v>
      </c>
      <c r="AZ62" s="57" t="s">
        <v>281</v>
      </c>
      <c r="BA62" s="57" t="s">
        <v>281</v>
      </c>
      <c r="BB62" s="57" t="s">
        <v>281</v>
      </c>
      <c r="BC62" s="57" t="s">
        <v>281</v>
      </c>
      <c r="BD62" s="81"/>
      <c r="BE62" s="81">
        <f t="shared" si="0"/>
        <v>0.56491382828729753</v>
      </c>
      <c r="BF62" s="57" t="s">
        <v>281</v>
      </c>
      <c r="BG62" s="81"/>
    </row>
    <row r="63" spans="1:59" x14ac:dyDescent="0.25">
      <c r="A63" s="54">
        <v>1895</v>
      </c>
      <c r="B63" s="57">
        <v>72.46172143102369</v>
      </c>
      <c r="C63" s="57">
        <v>94.417619280721937</v>
      </c>
      <c r="D63" s="57" t="s">
        <v>281</v>
      </c>
      <c r="E63" s="57" t="s">
        <v>281</v>
      </c>
      <c r="F63" s="57" t="s">
        <v>281</v>
      </c>
      <c r="G63" s="57">
        <v>3.3959715716016166</v>
      </c>
      <c r="H63" s="57">
        <v>1.6450458000758055</v>
      </c>
      <c r="I63" s="57" t="s">
        <v>281</v>
      </c>
      <c r="J63" s="57">
        <v>5.9293918101555203</v>
      </c>
      <c r="K63" s="57" t="s">
        <v>281</v>
      </c>
      <c r="L63" s="57" t="s">
        <v>281</v>
      </c>
      <c r="M63" s="57" t="s">
        <v>281</v>
      </c>
      <c r="N63" s="57" t="s">
        <v>281</v>
      </c>
      <c r="O63" s="57">
        <v>61.30420202993421</v>
      </c>
      <c r="P63" s="57">
        <v>2.2900958799694515</v>
      </c>
      <c r="Q63" s="57" t="s">
        <v>281</v>
      </c>
      <c r="R63" s="57" t="s">
        <v>281</v>
      </c>
      <c r="S63" s="57" t="s">
        <v>281</v>
      </c>
      <c r="T63" s="57" t="s">
        <v>281</v>
      </c>
      <c r="U63" s="57" t="s">
        <v>281</v>
      </c>
      <c r="V63" s="57" t="s">
        <v>281</v>
      </c>
      <c r="W63" s="57" t="s">
        <v>281</v>
      </c>
      <c r="X63" s="57" t="s">
        <v>281</v>
      </c>
      <c r="Y63" s="57" t="s">
        <v>281</v>
      </c>
      <c r="Z63" s="57" t="s">
        <v>281</v>
      </c>
      <c r="AA63" s="57">
        <v>12.114500401765913</v>
      </c>
      <c r="AB63" s="57" t="s">
        <v>281</v>
      </c>
      <c r="AC63" s="57" t="s">
        <v>281</v>
      </c>
      <c r="AD63" s="57">
        <v>2.9006443759702161</v>
      </c>
      <c r="AE63" s="57" t="s">
        <v>281</v>
      </c>
      <c r="AF63" s="57" t="s">
        <v>281</v>
      </c>
      <c r="AG63" s="57" t="s">
        <v>281</v>
      </c>
      <c r="AH63" s="57" t="s">
        <v>281</v>
      </c>
      <c r="AI63" s="57" t="s">
        <v>281</v>
      </c>
      <c r="AJ63" s="57" t="s">
        <v>281</v>
      </c>
      <c r="AK63" s="57" t="s">
        <v>281</v>
      </c>
      <c r="AL63" s="57" t="s">
        <v>281</v>
      </c>
      <c r="AM63" s="57" t="s">
        <v>281</v>
      </c>
      <c r="AN63" s="57" t="s">
        <v>281</v>
      </c>
      <c r="AO63" s="57" t="s">
        <v>281</v>
      </c>
      <c r="AP63" s="57" t="s">
        <v>281</v>
      </c>
      <c r="AQ63" s="57" t="s">
        <v>281</v>
      </c>
      <c r="AR63" s="57" t="s">
        <v>281</v>
      </c>
      <c r="AS63" s="57" t="s">
        <v>281</v>
      </c>
      <c r="AT63" s="57" t="s">
        <v>281</v>
      </c>
      <c r="AU63" s="57" t="s">
        <v>281</v>
      </c>
      <c r="AV63" s="57" t="s">
        <v>281</v>
      </c>
      <c r="AW63" s="57" t="s">
        <v>281</v>
      </c>
      <c r="AX63" s="57" t="s">
        <v>281</v>
      </c>
      <c r="AY63" s="57" t="s">
        <v>281</v>
      </c>
      <c r="AZ63" s="57" t="s">
        <v>281</v>
      </c>
      <c r="BA63" s="57" t="s">
        <v>281</v>
      </c>
      <c r="BB63" s="57" t="s">
        <v>281</v>
      </c>
      <c r="BC63" s="57" t="s">
        <v>281</v>
      </c>
      <c r="BD63" s="81"/>
      <c r="BE63" s="81">
        <f t="shared" si="0"/>
        <v>0.63251199912570999</v>
      </c>
      <c r="BF63" s="57" t="s">
        <v>281</v>
      </c>
      <c r="BG63" s="81"/>
    </row>
    <row r="64" spans="1:59" x14ac:dyDescent="0.25">
      <c r="A64" s="54">
        <v>1896</v>
      </c>
      <c r="B64" s="57">
        <v>72.203496362397843</v>
      </c>
      <c r="C64" s="57">
        <v>94.771717586238438</v>
      </c>
      <c r="D64" s="57" t="s">
        <v>281</v>
      </c>
      <c r="E64" s="57" t="s">
        <v>281</v>
      </c>
      <c r="F64" s="57" t="s">
        <v>281</v>
      </c>
      <c r="G64" s="57">
        <v>4.2551219059979601</v>
      </c>
      <c r="H64" s="57">
        <v>1.7549902049609183</v>
      </c>
      <c r="I64" s="57" t="s">
        <v>281</v>
      </c>
      <c r="J64" s="57">
        <v>11.523124596798072</v>
      </c>
      <c r="K64" s="57" t="s">
        <v>281</v>
      </c>
      <c r="L64" s="57" t="s">
        <v>281</v>
      </c>
      <c r="M64" s="57" t="s">
        <v>281</v>
      </c>
      <c r="N64" s="57" t="s">
        <v>281</v>
      </c>
      <c r="O64" s="57">
        <v>63.334208509931464</v>
      </c>
      <c r="P64" s="57">
        <v>2.386344069540864</v>
      </c>
      <c r="Q64" s="57" t="s">
        <v>281</v>
      </c>
      <c r="R64" s="57" t="s">
        <v>281</v>
      </c>
      <c r="S64" s="57" t="s">
        <v>281</v>
      </c>
      <c r="T64" s="57" t="s">
        <v>281</v>
      </c>
      <c r="U64" s="57" t="s">
        <v>281</v>
      </c>
      <c r="V64" s="57" t="s">
        <v>281</v>
      </c>
      <c r="W64" s="57" t="s">
        <v>281</v>
      </c>
      <c r="X64" s="57" t="s">
        <v>281</v>
      </c>
      <c r="Y64" s="57" t="s">
        <v>281</v>
      </c>
      <c r="Z64" s="57" t="s">
        <v>281</v>
      </c>
      <c r="AA64" s="57">
        <v>14.362174668852241</v>
      </c>
      <c r="AB64" s="57">
        <v>1.6592454341970768</v>
      </c>
      <c r="AC64" s="57" t="s">
        <v>281</v>
      </c>
      <c r="AD64" s="57">
        <v>3.0089443892583012</v>
      </c>
      <c r="AE64" s="57" t="s">
        <v>281</v>
      </c>
      <c r="AF64" s="57" t="s">
        <v>281</v>
      </c>
      <c r="AG64" s="57" t="s">
        <v>281</v>
      </c>
      <c r="AH64" s="57" t="s">
        <v>281</v>
      </c>
      <c r="AI64" s="57" t="s">
        <v>281</v>
      </c>
      <c r="AJ64" s="57" t="s">
        <v>281</v>
      </c>
      <c r="AK64" s="57" t="s">
        <v>281</v>
      </c>
      <c r="AL64" s="57" t="s">
        <v>281</v>
      </c>
      <c r="AM64" s="57" t="s">
        <v>281</v>
      </c>
      <c r="AN64" s="57" t="s">
        <v>281</v>
      </c>
      <c r="AO64" s="57" t="s">
        <v>281</v>
      </c>
      <c r="AP64" s="57" t="s">
        <v>281</v>
      </c>
      <c r="AQ64" s="57" t="s">
        <v>281</v>
      </c>
      <c r="AR64" s="57" t="s">
        <v>281</v>
      </c>
      <c r="AS64" s="57" t="s">
        <v>281</v>
      </c>
      <c r="AT64" s="57" t="s">
        <v>281</v>
      </c>
      <c r="AU64" s="57" t="s">
        <v>281</v>
      </c>
      <c r="AV64" s="57" t="s">
        <v>281</v>
      </c>
      <c r="AW64" s="57" t="s">
        <v>281</v>
      </c>
      <c r="AX64" s="57" t="s">
        <v>281</v>
      </c>
      <c r="AY64" s="57" t="s">
        <v>281</v>
      </c>
      <c r="AZ64" s="57" t="s">
        <v>281</v>
      </c>
      <c r="BA64" s="57" t="s">
        <v>281</v>
      </c>
      <c r="BB64" s="57" t="s">
        <v>281</v>
      </c>
      <c r="BC64" s="57" t="s">
        <v>281</v>
      </c>
      <c r="BD64" s="81"/>
      <c r="BE64" s="81">
        <f t="shared" si="0"/>
        <v>0.6757628002582734</v>
      </c>
      <c r="BF64" s="57" t="s">
        <v>281</v>
      </c>
      <c r="BG64" s="81"/>
    </row>
    <row r="65" spans="1:59" x14ac:dyDescent="0.25">
      <c r="A65" s="54">
        <v>1897</v>
      </c>
      <c r="B65" s="57">
        <v>69.95743636395305</v>
      </c>
      <c r="C65" s="57">
        <v>94.146139751045382</v>
      </c>
      <c r="D65" s="57" t="s">
        <v>281</v>
      </c>
      <c r="E65" s="57" t="s">
        <v>281</v>
      </c>
      <c r="F65" s="57" t="s">
        <v>281</v>
      </c>
      <c r="G65" s="57">
        <v>3.2688903004338243</v>
      </c>
      <c r="H65" s="57">
        <v>0.17362166103843116</v>
      </c>
      <c r="I65" s="57" t="s">
        <v>281</v>
      </c>
      <c r="J65" s="57">
        <v>7.0793336405620311</v>
      </c>
      <c r="K65" s="57" t="s">
        <v>281</v>
      </c>
      <c r="L65" s="57" t="s">
        <v>281</v>
      </c>
      <c r="M65" s="57" t="s">
        <v>281</v>
      </c>
      <c r="N65" s="57" t="s">
        <v>281</v>
      </c>
      <c r="O65" s="57">
        <v>60.067009427602649</v>
      </c>
      <c r="P65" s="57">
        <v>2.3185393181121867</v>
      </c>
      <c r="Q65" s="57" t="s">
        <v>281</v>
      </c>
      <c r="R65" s="57" t="s">
        <v>281</v>
      </c>
      <c r="S65" s="57" t="s">
        <v>281</v>
      </c>
      <c r="T65" s="57" t="s">
        <v>281</v>
      </c>
      <c r="U65" s="57" t="s">
        <v>281</v>
      </c>
      <c r="V65" s="57" t="s">
        <v>281</v>
      </c>
      <c r="W65" s="57" t="s">
        <v>281</v>
      </c>
      <c r="X65" s="57" t="s">
        <v>281</v>
      </c>
      <c r="Y65" s="57" t="s">
        <v>281</v>
      </c>
      <c r="Z65" s="57" t="s">
        <v>281</v>
      </c>
      <c r="AA65" s="57">
        <v>15.464765104063055</v>
      </c>
      <c r="AB65" s="57">
        <v>1.6518545795511115</v>
      </c>
      <c r="AC65" s="57" t="s">
        <v>281</v>
      </c>
      <c r="AD65" s="57">
        <v>2.6914988305850511</v>
      </c>
      <c r="AE65" s="57" t="s">
        <v>281</v>
      </c>
      <c r="AF65" s="57" t="s">
        <v>281</v>
      </c>
      <c r="AG65" s="57" t="s">
        <v>281</v>
      </c>
      <c r="AH65" s="57" t="s">
        <v>281</v>
      </c>
      <c r="AI65" s="57" t="s">
        <v>281</v>
      </c>
      <c r="AJ65" s="57" t="s">
        <v>281</v>
      </c>
      <c r="AK65" s="57" t="s">
        <v>281</v>
      </c>
      <c r="AL65" s="57" t="s">
        <v>281</v>
      </c>
      <c r="AM65" s="57" t="s">
        <v>281</v>
      </c>
      <c r="AN65" s="57" t="s">
        <v>281</v>
      </c>
      <c r="AO65" s="57" t="s">
        <v>281</v>
      </c>
      <c r="AP65" s="57" t="s">
        <v>281</v>
      </c>
      <c r="AQ65" s="57" t="s">
        <v>281</v>
      </c>
      <c r="AR65" s="57" t="s">
        <v>281</v>
      </c>
      <c r="AS65" s="57" t="s">
        <v>281</v>
      </c>
      <c r="AT65" s="57" t="s">
        <v>281</v>
      </c>
      <c r="AU65" s="57" t="s">
        <v>281</v>
      </c>
      <c r="AV65" s="57" t="s">
        <v>281</v>
      </c>
      <c r="AW65" s="57" t="s">
        <v>281</v>
      </c>
      <c r="AX65" s="57" t="s">
        <v>281</v>
      </c>
      <c r="AY65" s="57" t="s">
        <v>281</v>
      </c>
      <c r="AZ65" s="57" t="s">
        <v>281</v>
      </c>
      <c r="BA65" s="57" t="s">
        <v>281</v>
      </c>
      <c r="BB65" s="57" t="s">
        <v>281</v>
      </c>
      <c r="BC65" s="57" t="s">
        <v>281</v>
      </c>
      <c r="BD65" s="81"/>
      <c r="BE65" s="81">
        <f t="shared" si="0"/>
        <v>0.692269680154731</v>
      </c>
      <c r="BF65" s="57" t="s">
        <v>281</v>
      </c>
      <c r="BG65" s="81"/>
    </row>
    <row r="66" spans="1:59" x14ac:dyDescent="0.25">
      <c r="A66" s="54">
        <v>1898</v>
      </c>
      <c r="B66" s="57">
        <v>69.515321887745401</v>
      </c>
      <c r="C66" s="57">
        <v>95.307838424477083</v>
      </c>
      <c r="D66" s="57" t="s">
        <v>281</v>
      </c>
      <c r="E66" s="57" t="s">
        <v>281</v>
      </c>
      <c r="F66" s="57" t="s">
        <v>281</v>
      </c>
      <c r="G66" s="57">
        <v>3.2563251933521062</v>
      </c>
      <c r="H66" s="57">
        <v>1.7648189642403556</v>
      </c>
      <c r="I66" s="57" t="s">
        <v>281</v>
      </c>
      <c r="J66" s="57">
        <v>4.210006330585629</v>
      </c>
      <c r="K66" s="57" t="s">
        <v>281</v>
      </c>
      <c r="L66" s="57" t="s">
        <v>281</v>
      </c>
      <c r="M66" s="57">
        <v>3.8160564029727908</v>
      </c>
      <c r="N66" s="57" t="s">
        <v>281</v>
      </c>
      <c r="O66" s="57">
        <v>57.98352389890367</v>
      </c>
      <c r="P66" s="57">
        <v>2.3603629953106577</v>
      </c>
      <c r="Q66" s="57" t="s">
        <v>281</v>
      </c>
      <c r="R66" s="57" t="s">
        <v>281</v>
      </c>
      <c r="S66" s="57" t="s">
        <v>281</v>
      </c>
      <c r="T66" s="57" t="s">
        <v>281</v>
      </c>
      <c r="U66" s="57" t="s">
        <v>281</v>
      </c>
      <c r="V66" s="57" t="s">
        <v>281</v>
      </c>
      <c r="W66" s="57" t="s">
        <v>281</v>
      </c>
      <c r="X66" s="57" t="s">
        <v>281</v>
      </c>
      <c r="Y66" s="57" t="s">
        <v>281</v>
      </c>
      <c r="Z66" s="57" t="s">
        <v>281</v>
      </c>
      <c r="AA66" s="57">
        <v>11.966562630355639</v>
      </c>
      <c r="AB66" s="57">
        <v>1.6219904800656886</v>
      </c>
      <c r="AC66" s="57" t="s">
        <v>281</v>
      </c>
      <c r="AD66" s="57">
        <v>3.081252545670853</v>
      </c>
      <c r="AE66" s="57" t="s">
        <v>281</v>
      </c>
      <c r="AF66" s="57" t="s">
        <v>281</v>
      </c>
      <c r="AG66" s="57" t="s">
        <v>281</v>
      </c>
      <c r="AH66" s="57" t="s">
        <v>281</v>
      </c>
      <c r="AI66" s="57" t="s">
        <v>281</v>
      </c>
      <c r="AJ66" s="57" t="s">
        <v>281</v>
      </c>
      <c r="AK66" s="57" t="s">
        <v>281</v>
      </c>
      <c r="AL66" s="57" t="s">
        <v>281</v>
      </c>
      <c r="AM66" s="57" t="s">
        <v>281</v>
      </c>
      <c r="AN66" s="57" t="s">
        <v>281</v>
      </c>
      <c r="AO66" s="57" t="s">
        <v>281</v>
      </c>
      <c r="AP66" s="57" t="s">
        <v>281</v>
      </c>
      <c r="AQ66" s="57" t="s">
        <v>281</v>
      </c>
      <c r="AR66" s="57" t="s">
        <v>281</v>
      </c>
      <c r="AS66" s="57" t="s">
        <v>281</v>
      </c>
      <c r="AT66" s="57" t="s">
        <v>281</v>
      </c>
      <c r="AU66" s="57" t="s">
        <v>281</v>
      </c>
      <c r="AV66" s="57" t="s">
        <v>281</v>
      </c>
      <c r="AW66" s="57" t="s">
        <v>281</v>
      </c>
      <c r="AX66" s="57" t="s">
        <v>281</v>
      </c>
      <c r="AY66" s="57" t="s">
        <v>281</v>
      </c>
      <c r="AZ66" s="57" t="s">
        <v>281</v>
      </c>
      <c r="BA66" s="57" t="s">
        <v>281</v>
      </c>
      <c r="BB66" s="57" t="s">
        <v>281</v>
      </c>
      <c r="BC66" s="57" t="s">
        <v>281</v>
      </c>
      <c r="BD66" s="81"/>
      <c r="BE66" s="81">
        <f t="shared" si="0"/>
        <v>0.76312850152444722</v>
      </c>
      <c r="BF66" s="57" t="s">
        <v>281</v>
      </c>
      <c r="BG66" s="81"/>
    </row>
    <row r="67" spans="1:59" x14ac:dyDescent="0.25">
      <c r="A67" s="54">
        <v>1899</v>
      </c>
      <c r="B67" s="57">
        <v>70.111219016328107</v>
      </c>
      <c r="C67" s="57">
        <v>95.087356233071503</v>
      </c>
      <c r="D67" s="57" t="s">
        <v>281</v>
      </c>
      <c r="E67" s="57" t="s">
        <v>281</v>
      </c>
      <c r="F67" s="57" t="s">
        <v>281</v>
      </c>
      <c r="G67" s="57">
        <v>3.4531401534075878</v>
      </c>
      <c r="H67" s="57">
        <v>1.7930641020416482</v>
      </c>
      <c r="I67" s="57" t="s">
        <v>281</v>
      </c>
      <c r="J67" s="57">
        <v>5.523823739421184</v>
      </c>
      <c r="K67" s="57" t="s">
        <v>281</v>
      </c>
      <c r="L67" s="57" t="s">
        <v>281</v>
      </c>
      <c r="M67" s="57">
        <v>3.8330139155070415</v>
      </c>
      <c r="N67" s="57" t="s">
        <v>281</v>
      </c>
      <c r="O67" s="57">
        <v>58.502042013081677</v>
      </c>
      <c r="P67" s="57">
        <v>2.2875643206338987</v>
      </c>
      <c r="Q67" s="57" t="s">
        <v>281</v>
      </c>
      <c r="R67" s="57" t="s">
        <v>281</v>
      </c>
      <c r="S67" s="57" t="s">
        <v>281</v>
      </c>
      <c r="T67" s="57" t="s">
        <v>281</v>
      </c>
      <c r="U67" s="57" t="s">
        <v>281</v>
      </c>
      <c r="V67" s="57" t="s">
        <v>281</v>
      </c>
      <c r="W67" s="57" t="s">
        <v>281</v>
      </c>
      <c r="X67" s="57" t="s">
        <v>281</v>
      </c>
      <c r="Y67" s="57" t="s">
        <v>281</v>
      </c>
      <c r="Z67" s="57" t="s">
        <v>281</v>
      </c>
      <c r="AA67" s="57">
        <v>10.84331151547576</v>
      </c>
      <c r="AB67" s="57">
        <v>1.5197589352234002</v>
      </c>
      <c r="AC67" s="57" t="s">
        <v>281</v>
      </c>
      <c r="AD67" s="57">
        <v>3.1422641783002678</v>
      </c>
      <c r="AE67" s="57" t="s">
        <v>281</v>
      </c>
      <c r="AF67" s="57" t="s">
        <v>281</v>
      </c>
      <c r="AG67" s="57" t="s">
        <v>281</v>
      </c>
      <c r="AH67" s="57" t="s">
        <v>281</v>
      </c>
      <c r="AI67" s="57" t="s">
        <v>281</v>
      </c>
      <c r="AJ67" s="57" t="s">
        <v>281</v>
      </c>
      <c r="AK67" s="57" t="s">
        <v>281</v>
      </c>
      <c r="AL67" s="57" t="s">
        <v>281</v>
      </c>
      <c r="AM67" s="57" t="s">
        <v>281</v>
      </c>
      <c r="AN67" s="57" t="s">
        <v>281</v>
      </c>
      <c r="AO67" s="57" t="s">
        <v>281</v>
      </c>
      <c r="AP67" s="57" t="s">
        <v>281</v>
      </c>
      <c r="AQ67" s="57" t="s">
        <v>281</v>
      </c>
      <c r="AR67" s="57" t="s">
        <v>281</v>
      </c>
      <c r="AS67" s="57" t="s">
        <v>281</v>
      </c>
      <c r="AT67" s="57" t="s">
        <v>281</v>
      </c>
      <c r="AU67" s="57" t="s">
        <v>281</v>
      </c>
      <c r="AV67" s="57" t="s">
        <v>281</v>
      </c>
      <c r="AW67" s="57" t="s">
        <v>281</v>
      </c>
      <c r="AX67" s="57" t="s">
        <v>281</v>
      </c>
      <c r="AY67" s="57" t="s">
        <v>281</v>
      </c>
      <c r="AZ67" s="57" t="s">
        <v>281</v>
      </c>
      <c r="BA67" s="57" t="s">
        <v>281</v>
      </c>
      <c r="BB67" s="57" t="s">
        <v>281</v>
      </c>
      <c r="BC67" s="57" t="s">
        <v>281</v>
      </c>
      <c r="BD67" s="81"/>
      <c r="BE67" s="81">
        <f t="shared" si="0"/>
        <v>0.76134374854461395</v>
      </c>
      <c r="BF67" s="57" t="s">
        <v>281</v>
      </c>
      <c r="BG67" s="81"/>
    </row>
    <row r="68" spans="1:59" x14ac:dyDescent="0.25">
      <c r="A68" s="54">
        <v>1900</v>
      </c>
      <c r="B68" s="57">
        <v>73.40786354302432</v>
      </c>
      <c r="C68" s="57">
        <v>95.098017218039246</v>
      </c>
      <c r="D68" s="57" t="s">
        <v>281</v>
      </c>
      <c r="E68" s="57" t="s">
        <v>281</v>
      </c>
      <c r="F68" s="57" t="s">
        <v>281</v>
      </c>
      <c r="G68" s="57">
        <v>3.0632103508913375</v>
      </c>
      <c r="H68" s="57">
        <v>1.7743598946272181</v>
      </c>
      <c r="I68" s="57" t="s">
        <v>281</v>
      </c>
      <c r="J68" s="57">
        <v>7.5848123894159363</v>
      </c>
      <c r="K68" s="57" t="s">
        <v>281</v>
      </c>
      <c r="L68" s="57" t="s">
        <v>281</v>
      </c>
      <c r="M68" s="57">
        <v>3.6013767080961401</v>
      </c>
      <c r="N68" s="57" t="s">
        <v>281</v>
      </c>
      <c r="O68" s="57">
        <v>69.771138824174315</v>
      </c>
      <c r="P68" s="57">
        <v>2.1973808527025032</v>
      </c>
      <c r="Q68" s="57" t="s">
        <v>281</v>
      </c>
      <c r="R68" s="57" t="s">
        <v>281</v>
      </c>
      <c r="S68" s="57" t="s">
        <v>281</v>
      </c>
      <c r="T68" s="57" t="s">
        <v>281</v>
      </c>
      <c r="U68" s="57" t="s">
        <v>281</v>
      </c>
      <c r="V68" s="57" t="s">
        <v>281</v>
      </c>
      <c r="W68" s="57" t="s">
        <v>281</v>
      </c>
      <c r="X68" s="57" t="s">
        <v>281</v>
      </c>
      <c r="Y68" s="57" t="s">
        <v>281</v>
      </c>
      <c r="Z68" s="57" t="s">
        <v>281</v>
      </c>
      <c r="AA68" s="57">
        <v>9.4765609399039459</v>
      </c>
      <c r="AB68" s="57">
        <v>1.4381321746036611</v>
      </c>
      <c r="AC68" s="57" t="s">
        <v>281</v>
      </c>
      <c r="AD68" s="57">
        <v>3.2655133586157001</v>
      </c>
      <c r="AE68" s="57" t="s">
        <v>281</v>
      </c>
      <c r="AF68" s="57" t="s">
        <v>281</v>
      </c>
      <c r="AG68" s="57" t="s">
        <v>281</v>
      </c>
      <c r="AH68" s="57" t="s">
        <v>281</v>
      </c>
      <c r="AI68" s="57" t="s">
        <v>281</v>
      </c>
      <c r="AJ68" s="57" t="s">
        <v>281</v>
      </c>
      <c r="AK68" s="57" t="s">
        <v>281</v>
      </c>
      <c r="AL68" s="57" t="s">
        <v>281</v>
      </c>
      <c r="AM68" s="57" t="s">
        <v>281</v>
      </c>
      <c r="AN68" s="57" t="s">
        <v>281</v>
      </c>
      <c r="AO68" s="57" t="s">
        <v>281</v>
      </c>
      <c r="AP68" s="57" t="s">
        <v>281</v>
      </c>
      <c r="AQ68" s="57" t="s">
        <v>281</v>
      </c>
      <c r="AR68" s="57" t="s">
        <v>281</v>
      </c>
      <c r="AS68" s="57" t="s">
        <v>281</v>
      </c>
      <c r="AT68" s="57" t="s">
        <v>281</v>
      </c>
      <c r="AU68" s="57" t="s">
        <v>281</v>
      </c>
      <c r="AV68" s="57" t="s">
        <v>281</v>
      </c>
      <c r="AW68" s="57" t="s">
        <v>281</v>
      </c>
      <c r="AX68" s="57" t="s">
        <v>281</v>
      </c>
      <c r="AY68" s="57" t="s">
        <v>281</v>
      </c>
      <c r="AZ68" s="57" t="s">
        <v>281</v>
      </c>
      <c r="BA68" s="57" t="s">
        <v>281</v>
      </c>
      <c r="BB68" s="57" t="s">
        <v>281</v>
      </c>
      <c r="BC68" s="57" t="s">
        <v>281</v>
      </c>
      <c r="BD68" s="81"/>
      <c r="BE68" s="81">
        <f t="shared" ref="BE68:BE131" si="1">IFERROR((STDEVA(B68:BB68))/(AVERAGE(B68:BB68)),"")</f>
        <v>0.75836288218691594</v>
      </c>
      <c r="BF68" s="57" t="s">
        <v>281</v>
      </c>
      <c r="BG68" s="81"/>
    </row>
    <row r="69" spans="1:59" x14ac:dyDescent="0.25">
      <c r="A69" s="54">
        <v>1901</v>
      </c>
      <c r="B69" s="57">
        <v>79.518645776368885</v>
      </c>
      <c r="C69" s="57">
        <v>96.221005336812993</v>
      </c>
      <c r="D69" s="57" t="s">
        <v>281</v>
      </c>
      <c r="E69" s="57" t="s">
        <v>281</v>
      </c>
      <c r="F69" s="57" t="s">
        <v>281</v>
      </c>
      <c r="G69" s="57">
        <v>3.6866208911239351</v>
      </c>
      <c r="H69" s="57">
        <v>1.6608503148526603</v>
      </c>
      <c r="I69" s="57" t="s">
        <v>281</v>
      </c>
      <c r="J69" s="57">
        <v>6.3662900403691545</v>
      </c>
      <c r="K69" s="57" t="s">
        <v>281</v>
      </c>
      <c r="L69" s="57" t="s">
        <v>281</v>
      </c>
      <c r="M69" s="57">
        <v>3.6231312777878237</v>
      </c>
      <c r="N69" s="57" t="s">
        <v>281</v>
      </c>
      <c r="O69" s="57">
        <v>65.038976836121847</v>
      </c>
      <c r="P69" s="57">
        <v>2.1317156591630955</v>
      </c>
      <c r="Q69" s="57" t="s">
        <v>281</v>
      </c>
      <c r="R69" s="57" t="s">
        <v>281</v>
      </c>
      <c r="S69" s="57" t="s">
        <v>281</v>
      </c>
      <c r="T69" s="57" t="s">
        <v>281</v>
      </c>
      <c r="U69" s="57" t="s">
        <v>281</v>
      </c>
      <c r="V69" s="57" t="s">
        <v>281</v>
      </c>
      <c r="W69" s="57" t="s">
        <v>281</v>
      </c>
      <c r="X69" s="57" t="s">
        <v>281</v>
      </c>
      <c r="Y69" s="57" t="s">
        <v>281</v>
      </c>
      <c r="Z69" s="57" t="s">
        <v>281</v>
      </c>
      <c r="AA69" s="57">
        <v>9.4460742200783017</v>
      </c>
      <c r="AB69" s="57">
        <v>1.3532548540023817</v>
      </c>
      <c r="AC69" s="57" t="s">
        <v>281</v>
      </c>
      <c r="AD69" s="57">
        <v>2.7601775259193886</v>
      </c>
      <c r="AE69" s="57" t="s">
        <v>281</v>
      </c>
      <c r="AF69" s="57" t="s">
        <v>281</v>
      </c>
      <c r="AG69" s="57" t="s">
        <v>281</v>
      </c>
      <c r="AH69" s="57" t="s">
        <v>281</v>
      </c>
      <c r="AI69" s="57" t="s">
        <v>281</v>
      </c>
      <c r="AJ69" s="57" t="s">
        <v>281</v>
      </c>
      <c r="AK69" s="57" t="s">
        <v>281</v>
      </c>
      <c r="AL69" s="57" t="s">
        <v>281</v>
      </c>
      <c r="AM69" s="57" t="s">
        <v>281</v>
      </c>
      <c r="AN69" s="57" t="s">
        <v>281</v>
      </c>
      <c r="AO69" s="57" t="s">
        <v>281</v>
      </c>
      <c r="AP69" s="57" t="s">
        <v>281</v>
      </c>
      <c r="AQ69" s="57" t="s">
        <v>281</v>
      </c>
      <c r="AR69" s="57" t="s">
        <v>281</v>
      </c>
      <c r="AS69" s="57" t="s">
        <v>281</v>
      </c>
      <c r="AT69" s="57" t="s">
        <v>281</v>
      </c>
      <c r="AU69" s="57" t="s">
        <v>281</v>
      </c>
      <c r="AV69" s="57" t="s">
        <v>281</v>
      </c>
      <c r="AW69" s="57" t="s">
        <v>281</v>
      </c>
      <c r="AX69" s="57" t="s">
        <v>281</v>
      </c>
      <c r="AY69" s="57" t="s">
        <v>281</v>
      </c>
      <c r="AZ69" s="57" t="s">
        <v>281</v>
      </c>
      <c r="BA69" s="57" t="s">
        <v>281</v>
      </c>
      <c r="BB69" s="57" t="s">
        <v>281</v>
      </c>
      <c r="BC69" s="57" t="s">
        <v>281</v>
      </c>
      <c r="BD69" s="81"/>
      <c r="BE69" s="81">
        <f t="shared" si="1"/>
        <v>0.76521376935894692</v>
      </c>
      <c r="BF69" s="57" t="s">
        <v>281</v>
      </c>
      <c r="BG69" s="81"/>
    </row>
    <row r="70" spans="1:59" x14ac:dyDescent="0.25">
      <c r="A70" s="54">
        <v>1902</v>
      </c>
      <c r="B70" s="57">
        <v>79.570585957705148</v>
      </c>
      <c r="C70" s="57">
        <v>95.859905782261691</v>
      </c>
      <c r="D70" s="57" t="s">
        <v>281</v>
      </c>
      <c r="E70" s="57" t="s">
        <v>281</v>
      </c>
      <c r="F70" s="57" t="s">
        <v>281</v>
      </c>
      <c r="G70" s="57">
        <v>3.7958904080792411</v>
      </c>
      <c r="H70" s="57">
        <v>1.6861093361613579</v>
      </c>
      <c r="I70" s="57" t="s">
        <v>281</v>
      </c>
      <c r="J70" s="57">
        <v>6.4060388245099587</v>
      </c>
      <c r="K70" s="57" t="s">
        <v>281</v>
      </c>
      <c r="L70" s="57" t="s">
        <v>281</v>
      </c>
      <c r="M70" s="57">
        <v>3.664252670578596</v>
      </c>
      <c r="N70" s="57" t="s">
        <v>281</v>
      </c>
      <c r="O70" s="57">
        <v>65.016205778911797</v>
      </c>
      <c r="P70" s="57">
        <v>2.207368082480401</v>
      </c>
      <c r="Q70" s="57" t="s">
        <v>281</v>
      </c>
      <c r="R70" s="57" t="s">
        <v>281</v>
      </c>
      <c r="S70" s="57" t="s">
        <v>281</v>
      </c>
      <c r="T70" s="57" t="s">
        <v>281</v>
      </c>
      <c r="U70" s="57" t="s">
        <v>281</v>
      </c>
      <c r="V70" s="57" t="s">
        <v>281</v>
      </c>
      <c r="W70" s="57" t="s">
        <v>281</v>
      </c>
      <c r="X70" s="57" t="s">
        <v>281</v>
      </c>
      <c r="Y70" s="57" t="s">
        <v>281</v>
      </c>
      <c r="Z70" s="57" t="s">
        <v>281</v>
      </c>
      <c r="AA70" s="57">
        <v>9.7918248707680462</v>
      </c>
      <c r="AB70" s="57">
        <v>1.4348600548718802</v>
      </c>
      <c r="AC70" s="57" t="s">
        <v>281</v>
      </c>
      <c r="AD70" s="57">
        <v>3.0729612024334494</v>
      </c>
      <c r="AE70" s="57" t="s">
        <v>281</v>
      </c>
      <c r="AF70" s="57" t="s">
        <v>281</v>
      </c>
      <c r="AG70" s="57" t="s">
        <v>281</v>
      </c>
      <c r="AH70" s="57" t="s">
        <v>281</v>
      </c>
      <c r="AI70" s="57" t="s">
        <v>281</v>
      </c>
      <c r="AJ70" s="57" t="s">
        <v>281</v>
      </c>
      <c r="AK70" s="57" t="s">
        <v>281</v>
      </c>
      <c r="AL70" s="57" t="s">
        <v>281</v>
      </c>
      <c r="AM70" s="57" t="s">
        <v>281</v>
      </c>
      <c r="AN70" s="57" t="s">
        <v>281</v>
      </c>
      <c r="AO70" s="57" t="s">
        <v>281</v>
      </c>
      <c r="AP70" s="57" t="s">
        <v>281</v>
      </c>
      <c r="AQ70" s="57" t="s">
        <v>281</v>
      </c>
      <c r="AR70" s="57" t="s">
        <v>281</v>
      </c>
      <c r="AS70" s="57" t="s">
        <v>281</v>
      </c>
      <c r="AT70" s="57" t="s">
        <v>281</v>
      </c>
      <c r="AU70" s="57" t="s">
        <v>281</v>
      </c>
      <c r="AV70" s="57" t="s">
        <v>281</v>
      </c>
      <c r="AW70" s="57" t="s">
        <v>281</v>
      </c>
      <c r="AX70" s="57" t="s">
        <v>281</v>
      </c>
      <c r="AY70" s="57" t="s">
        <v>281</v>
      </c>
      <c r="AZ70" s="57" t="s">
        <v>281</v>
      </c>
      <c r="BA70" s="57" t="s">
        <v>281</v>
      </c>
      <c r="BB70" s="57" t="s">
        <v>281</v>
      </c>
      <c r="BC70" s="57" t="s">
        <v>281</v>
      </c>
      <c r="BD70" s="81"/>
      <c r="BE70" s="81">
        <f t="shared" si="1"/>
        <v>0.76200731051291659</v>
      </c>
      <c r="BF70" s="57" t="s">
        <v>281</v>
      </c>
      <c r="BG70" s="81"/>
    </row>
    <row r="71" spans="1:59" x14ac:dyDescent="0.25">
      <c r="A71" s="54">
        <v>1903</v>
      </c>
      <c r="B71" s="57">
        <v>75.542730264181444</v>
      </c>
      <c r="C71" s="57">
        <v>94.798104806160467</v>
      </c>
      <c r="D71" s="57" t="s">
        <v>281</v>
      </c>
      <c r="E71" s="57" t="s">
        <v>281</v>
      </c>
      <c r="F71" s="57" t="s">
        <v>281</v>
      </c>
      <c r="G71" s="57">
        <v>4.407723050235365</v>
      </c>
      <c r="H71" s="57">
        <v>1.6766918869071323</v>
      </c>
      <c r="I71" s="57" t="s">
        <v>281</v>
      </c>
      <c r="J71" s="57">
        <v>8.9510295418668804</v>
      </c>
      <c r="K71" s="57" t="s">
        <v>281</v>
      </c>
      <c r="L71" s="57" t="s">
        <v>281</v>
      </c>
      <c r="M71" s="57">
        <v>3.6180099657881248</v>
      </c>
      <c r="N71" s="57" t="s">
        <v>281</v>
      </c>
      <c r="O71" s="57">
        <v>67.161750465208968</v>
      </c>
      <c r="P71" s="57">
        <v>1.9956138476152068</v>
      </c>
      <c r="Q71" s="57" t="s">
        <v>281</v>
      </c>
      <c r="R71" s="57" t="s">
        <v>281</v>
      </c>
      <c r="S71" s="57" t="s">
        <v>281</v>
      </c>
      <c r="T71" s="57" t="s">
        <v>281</v>
      </c>
      <c r="U71" s="57" t="s">
        <v>281</v>
      </c>
      <c r="V71" s="57" t="s">
        <v>281</v>
      </c>
      <c r="W71" s="57" t="s">
        <v>281</v>
      </c>
      <c r="X71" s="57" t="s">
        <v>281</v>
      </c>
      <c r="Y71" s="57" t="s">
        <v>281</v>
      </c>
      <c r="Z71" s="57" t="s">
        <v>281</v>
      </c>
      <c r="AA71" s="57">
        <v>10.774842434710001</v>
      </c>
      <c r="AB71" s="57">
        <v>1.5627476913968126</v>
      </c>
      <c r="AC71" s="57" t="s">
        <v>281</v>
      </c>
      <c r="AD71" s="57">
        <v>3.3349203726887899</v>
      </c>
      <c r="AE71" s="57" t="s">
        <v>281</v>
      </c>
      <c r="AF71" s="57" t="s">
        <v>281</v>
      </c>
      <c r="AG71" s="57" t="s">
        <v>281</v>
      </c>
      <c r="AH71" s="57" t="s">
        <v>281</v>
      </c>
      <c r="AI71" s="57" t="s">
        <v>281</v>
      </c>
      <c r="AJ71" s="57" t="s">
        <v>281</v>
      </c>
      <c r="AK71" s="57" t="s">
        <v>281</v>
      </c>
      <c r="AL71" s="57" t="s">
        <v>281</v>
      </c>
      <c r="AM71" s="57" t="s">
        <v>281</v>
      </c>
      <c r="AN71" s="57" t="s">
        <v>281</v>
      </c>
      <c r="AO71" s="57" t="s">
        <v>281</v>
      </c>
      <c r="AP71" s="57" t="s">
        <v>281</v>
      </c>
      <c r="AQ71" s="57" t="s">
        <v>281</v>
      </c>
      <c r="AR71" s="57" t="s">
        <v>281</v>
      </c>
      <c r="AS71" s="57" t="s">
        <v>281</v>
      </c>
      <c r="AT71" s="57" t="s">
        <v>281</v>
      </c>
      <c r="AU71" s="57" t="s">
        <v>281</v>
      </c>
      <c r="AV71" s="57" t="s">
        <v>281</v>
      </c>
      <c r="AW71" s="57" t="s">
        <v>281</v>
      </c>
      <c r="AX71" s="57" t="s">
        <v>281</v>
      </c>
      <c r="AY71" s="57" t="s">
        <v>281</v>
      </c>
      <c r="AZ71" s="57" t="s">
        <v>281</v>
      </c>
      <c r="BA71" s="57" t="s">
        <v>281</v>
      </c>
      <c r="BB71" s="57" t="s">
        <v>281</v>
      </c>
      <c r="BC71" s="57" t="s">
        <v>281</v>
      </c>
      <c r="BD71" s="81"/>
      <c r="BE71" s="81">
        <f t="shared" si="1"/>
        <v>0.74820235990796313</v>
      </c>
      <c r="BF71" s="57" t="s">
        <v>281</v>
      </c>
      <c r="BG71" s="81"/>
    </row>
    <row r="72" spans="1:59" x14ac:dyDescent="0.25">
      <c r="A72" s="54">
        <v>1904</v>
      </c>
      <c r="B72" s="57">
        <v>75.6569395877505</v>
      </c>
      <c r="C72" s="57">
        <v>95.08871710499082</v>
      </c>
      <c r="D72" s="57" t="s">
        <v>281</v>
      </c>
      <c r="E72" s="57" t="s">
        <v>281</v>
      </c>
      <c r="F72" s="57" t="s">
        <v>281</v>
      </c>
      <c r="G72" s="57">
        <v>3.8011831182455538</v>
      </c>
      <c r="H72" s="57">
        <v>1.6360518712343275</v>
      </c>
      <c r="I72" s="57" t="s">
        <v>281</v>
      </c>
      <c r="J72" s="57">
        <v>9.4955888606335428</v>
      </c>
      <c r="K72" s="57" t="s">
        <v>281</v>
      </c>
      <c r="L72" s="57" t="s">
        <v>281</v>
      </c>
      <c r="M72" s="57">
        <v>3.5527726259549781</v>
      </c>
      <c r="N72" s="57" t="s">
        <v>281</v>
      </c>
      <c r="O72" s="57">
        <v>63.470718637797852</v>
      </c>
      <c r="P72" s="57">
        <v>1.7649291446848145</v>
      </c>
      <c r="Q72" s="57" t="s">
        <v>281</v>
      </c>
      <c r="R72" s="57" t="s">
        <v>281</v>
      </c>
      <c r="S72" s="57" t="s">
        <v>281</v>
      </c>
      <c r="T72" s="57" t="s">
        <v>281</v>
      </c>
      <c r="U72" s="57" t="s">
        <v>281</v>
      </c>
      <c r="V72" s="57" t="s">
        <v>281</v>
      </c>
      <c r="W72" s="57" t="s">
        <v>281</v>
      </c>
      <c r="X72" s="57" t="s">
        <v>281</v>
      </c>
      <c r="Y72" s="57" t="s">
        <v>281</v>
      </c>
      <c r="Z72" s="57" t="s">
        <v>281</v>
      </c>
      <c r="AA72" s="57">
        <v>11.751920302237995</v>
      </c>
      <c r="AB72" s="57">
        <v>1.5498639361395119</v>
      </c>
      <c r="AC72" s="57" t="s">
        <v>281</v>
      </c>
      <c r="AD72" s="57">
        <v>3.4410923149356614</v>
      </c>
      <c r="AE72" s="57" t="s">
        <v>281</v>
      </c>
      <c r="AF72" s="57" t="s">
        <v>281</v>
      </c>
      <c r="AG72" s="57" t="s">
        <v>281</v>
      </c>
      <c r="AH72" s="57" t="s">
        <v>281</v>
      </c>
      <c r="AI72" s="57" t="s">
        <v>281</v>
      </c>
      <c r="AJ72" s="57" t="s">
        <v>281</v>
      </c>
      <c r="AK72" s="57" t="s">
        <v>281</v>
      </c>
      <c r="AL72" s="57" t="s">
        <v>281</v>
      </c>
      <c r="AM72" s="57" t="s">
        <v>281</v>
      </c>
      <c r="AN72" s="57" t="s">
        <v>281</v>
      </c>
      <c r="AO72" s="57" t="s">
        <v>281</v>
      </c>
      <c r="AP72" s="57" t="s">
        <v>281</v>
      </c>
      <c r="AQ72" s="57" t="s">
        <v>281</v>
      </c>
      <c r="AR72" s="57" t="s">
        <v>281</v>
      </c>
      <c r="AS72" s="57" t="s">
        <v>281</v>
      </c>
      <c r="AT72" s="57" t="s">
        <v>281</v>
      </c>
      <c r="AU72" s="57" t="s">
        <v>281</v>
      </c>
      <c r="AV72" s="57" t="s">
        <v>281</v>
      </c>
      <c r="AW72" s="57" t="s">
        <v>281</v>
      </c>
      <c r="AX72" s="57" t="s">
        <v>281</v>
      </c>
      <c r="AY72" s="57" t="s">
        <v>281</v>
      </c>
      <c r="AZ72" s="57" t="s">
        <v>281</v>
      </c>
      <c r="BA72" s="57" t="s">
        <v>281</v>
      </c>
      <c r="BB72" s="57" t="s">
        <v>281</v>
      </c>
      <c r="BC72" s="57" t="s">
        <v>281</v>
      </c>
      <c r="BD72" s="81"/>
      <c r="BE72" s="81">
        <f t="shared" si="1"/>
        <v>0.74791186273298427</v>
      </c>
      <c r="BF72" s="57" t="s">
        <v>281</v>
      </c>
      <c r="BG72" s="81"/>
    </row>
    <row r="73" spans="1:59" x14ac:dyDescent="0.25">
      <c r="A73" s="54">
        <v>1905</v>
      </c>
      <c r="B73" s="57">
        <v>77.60131370002928</v>
      </c>
      <c r="C73" s="57">
        <v>92.682467718719536</v>
      </c>
      <c r="D73" s="57" t="s">
        <v>281</v>
      </c>
      <c r="E73" s="57" t="s">
        <v>281</v>
      </c>
      <c r="F73" s="57" t="s">
        <v>281</v>
      </c>
      <c r="G73" s="57">
        <v>4.0951806407806695</v>
      </c>
      <c r="H73" s="57">
        <v>1.5939374449462398</v>
      </c>
      <c r="I73" s="57" t="s">
        <v>281</v>
      </c>
      <c r="J73" s="57">
        <v>9.1399514925721057</v>
      </c>
      <c r="K73" s="57" t="s">
        <v>281</v>
      </c>
      <c r="L73" s="57" t="s">
        <v>281</v>
      </c>
      <c r="M73" s="57">
        <v>4.1251019673642562</v>
      </c>
      <c r="N73" s="57" t="s">
        <v>281</v>
      </c>
      <c r="O73" s="57">
        <v>70.269665513948596</v>
      </c>
      <c r="P73" s="57">
        <v>1.8199637494821528</v>
      </c>
      <c r="Q73" s="57" t="s">
        <v>281</v>
      </c>
      <c r="R73" s="57" t="s">
        <v>281</v>
      </c>
      <c r="S73" s="57" t="s">
        <v>281</v>
      </c>
      <c r="T73" s="57" t="s">
        <v>281</v>
      </c>
      <c r="U73" s="57" t="s">
        <v>281</v>
      </c>
      <c r="V73" s="57" t="s">
        <v>281</v>
      </c>
      <c r="W73" s="57" t="s">
        <v>281</v>
      </c>
      <c r="X73" s="57" t="s">
        <v>281</v>
      </c>
      <c r="Y73" s="57" t="s">
        <v>281</v>
      </c>
      <c r="Z73" s="57" t="s">
        <v>281</v>
      </c>
      <c r="AA73" s="57">
        <v>12.665779218215706</v>
      </c>
      <c r="AB73" s="57">
        <v>2.0375725035977594</v>
      </c>
      <c r="AC73" s="57" t="s">
        <v>281</v>
      </c>
      <c r="AD73" s="57">
        <v>3.3900191155600177</v>
      </c>
      <c r="AE73" s="57" t="s">
        <v>281</v>
      </c>
      <c r="AF73" s="57" t="s">
        <v>281</v>
      </c>
      <c r="AG73" s="57" t="s">
        <v>281</v>
      </c>
      <c r="AH73" s="57" t="s">
        <v>281</v>
      </c>
      <c r="AI73" s="57" t="s">
        <v>281</v>
      </c>
      <c r="AJ73" s="57" t="s">
        <v>281</v>
      </c>
      <c r="AK73" s="57" t="s">
        <v>281</v>
      </c>
      <c r="AL73" s="57" t="s">
        <v>281</v>
      </c>
      <c r="AM73" s="57" t="s">
        <v>281</v>
      </c>
      <c r="AN73" s="57" t="s">
        <v>281</v>
      </c>
      <c r="AO73" s="57" t="s">
        <v>281</v>
      </c>
      <c r="AP73" s="57" t="s">
        <v>281</v>
      </c>
      <c r="AQ73" s="57" t="s">
        <v>281</v>
      </c>
      <c r="AR73" s="57" t="s">
        <v>281</v>
      </c>
      <c r="AS73" s="57" t="s">
        <v>281</v>
      </c>
      <c r="AT73" s="57" t="s">
        <v>281</v>
      </c>
      <c r="AU73" s="57" t="s">
        <v>281</v>
      </c>
      <c r="AV73" s="57" t="s">
        <v>281</v>
      </c>
      <c r="AW73" s="57" t="s">
        <v>281</v>
      </c>
      <c r="AX73" s="57" t="s">
        <v>281</v>
      </c>
      <c r="AY73" s="57" t="s">
        <v>281</v>
      </c>
      <c r="AZ73" s="57" t="s">
        <v>281</v>
      </c>
      <c r="BA73" s="57" t="s">
        <v>281</v>
      </c>
      <c r="BB73" s="57" t="s">
        <v>281</v>
      </c>
      <c r="BC73" s="57" t="s">
        <v>281</v>
      </c>
      <c r="BD73" s="81"/>
      <c r="BE73" s="81">
        <f t="shared" si="1"/>
        <v>0.74004279401008966</v>
      </c>
      <c r="BF73" s="57" t="s">
        <v>281</v>
      </c>
      <c r="BG73" s="81"/>
    </row>
    <row r="74" spans="1:59" x14ac:dyDescent="0.25">
      <c r="A74" s="54">
        <v>1906</v>
      </c>
      <c r="B74" s="57">
        <v>79.577674288383022</v>
      </c>
      <c r="C74" s="57">
        <v>94.325095494738648</v>
      </c>
      <c r="D74" s="57" t="s">
        <v>281</v>
      </c>
      <c r="E74" s="57" t="s">
        <v>281</v>
      </c>
      <c r="F74" s="57" t="s">
        <v>281</v>
      </c>
      <c r="G74" s="57">
        <v>4.4863258002129998</v>
      </c>
      <c r="H74" s="57">
        <v>1.6018311459204941</v>
      </c>
      <c r="I74" s="57" t="s">
        <v>281</v>
      </c>
      <c r="J74" s="57">
        <v>4.1899120385685675</v>
      </c>
      <c r="K74" s="57" t="s">
        <v>281</v>
      </c>
      <c r="L74" s="57" t="s">
        <v>281</v>
      </c>
      <c r="M74" s="57">
        <v>3.7526666367541068</v>
      </c>
      <c r="N74" s="57" t="s">
        <v>281</v>
      </c>
      <c r="O74" s="57">
        <v>55.877576605379133</v>
      </c>
      <c r="P74" s="57">
        <v>1.8657198094493521</v>
      </c>
      <c r="Q74" s="57" t="s">
        <v>281</v>
      </c>
      <c r="R74" s="57" t="s">
        <v>281</v>
      </c>
      <c r="S74" s="57" t="s">
        <v>281</v>
      </c>
      <c r="T74" s="57" t="s">
        <v>281</v>
      </c>
      <c r="U74" s="57" t="s">
        <v>281</v>
      </c>
      <c r="V74" s="57" t="s">
        <v>281</v>
      </c>
      <c r="W74" s="57" t="s">
        <v>281</v>
      </c>
      <c r="X74" s="57" t="s">
        <v>281</v>
      </c>
      <c r="Y74" s="57" t="s">
        <v>281</v>
      </c>
      <c r="Z74" s="57" t="s">
        <v>281</v>
      </c>
      <c r="AA74" s="57">
        <v>14.040641303124829</v>
      </c>
      <c r="AB74" s="57">
        <v>1.9231676554918389</v>
      </c>
      <c r="AC74" s="57" t="s">
        <v>281</v>
      </c>
      <c r="AD74" s="57">
        <v>3.2463697360258879</v>
      </c>
      <c r="AE74" s="57" t="s">
        <v>281</v>
      </c>
      <c r="AF74" s="57" t="s">
        <v>281</v>
      </c>
      <c r="AG74" s="57" t="s">
        <v>281</v>
      </c>
      <c r="AH74" s="57" t="s">
        <v>281</v>
      </c>
      <c r="AI74" s="57" t="s">
        <v>281</v>
      </c>
      <c r="AJ74" s="57" t="s">
        <v>281</v>
      </c>
      <c r="AK74" s="57" t="s">
        <v>281</v>
      </c>
      <c r="AL74" s="57" t="s">
        <v>281</v>
      </c>
      <c r="AM74" s="57" t="s">
        <v>281</v>
      </c>
      <c r="AN74" s="57" t="s">
        <v>281</v>
      </c>
      <c r="AO74" s="57" t="s">
        <v>281</v>
      </c>
      <c r="AP74" s="57" t="s">
        <v>281</v>
      </c>
      <c r="AQ74" s="57" t="s">
        <v>281</v>
      </c>
      <c r="AR74" s="57" t="s">
        <v>281</v>
      </c>
      <c r="AS74" s="57" t="s">
        <v>281</v>
      </c>
      <c r="AT74" s="57" t="s">
        <v>281</v>
      </c>
      <c r="AU74" s="57" t="s">
        <v>281</v>
      </c>
      <c r="AV74" s="57" t="s">
        <v>281</v>
      </c>
      <c r="AW74" s="57" t="s">
        <v>281</v>
      </c>
      <c r="AX74" s="57" t="s">
        <v>281</v>
      </c>
      <c r="AY74" s="57" t="s">
        <v>281</v>
      </c>
      <c r="AZ74" s="57" t="s">
        <v>281</v>
      </c>
      <c r="BA74" s="57" t="s">
        <v>281</v>
      </c>
      <c r="BB74" s="57" t="s">
        <v>281</v>
      </c>
      <c r="BC74" s="57" t="s">
        <v>281</v>
      </c>
      <c r="BD74" s="81"/>
      <c r="BE74" s="81">
        <f t="shared" si="1"/>
        <v>0.75739332094355927</v>
      </c>
      <c r="BF74" s="57" t="s">
        <v>281</v>
      </c>
      <c r="BG74" s="81"/>
    </row>
    <row r="75" spans="1:59" x14ac:dyDescent="0.25">
      <c r="A75" s="54">
        <v>1907</v>
      </c>
      <c r="B75" s="57">
        <v>81.536092835354196</v>
      </c>
      <c r="C75" s="57">
        <v>96.477160465867868</v>
      </c>
      <c r="D75" s="57" t="s">
        <v>281</v>
      </c>
      <c r="E75" s="57" t="s">
        <v>281</v>
      </c>
      <c r="F75" s="57" t="s">
        <v>281</v>
      </c>
      <c r="G75" s="57">
        <v>4.2769982414718823</v>
      </c>
      <c r="H75" s="57">
        <v>1.8002689426164273</v>
      </c>
      <c r="I75" s="57" t="s">
        <v>281</v>
      </c>
      <c r="J75" s="57">
        <v>6.5310292048202756</v>
      </c>
      <c r="K75" s="57" t="s">
        <v>281</v>
      </c>
      <c r="L75" s="57" t="s">
        <v>281</v>
      </c>
      <c r="M75" s="57">
        <v>3.7059532020465102</v>
      </c>
      <c r="N75" s="57" t="s">
        <v>281</v>
      </c>
      <c r="O75" s="57">
        <v>55.838621045419892</v>
      </c>
      <c r="P75" s="57">
        <v>1.8620782024799734</v>
      </c>
      <c r="Q75" s="57" t="s">
        <v>281</v>
      </c>
      <c r="R75" s="57" t="s">
        <v>281</v>
      </c>
      <c r="S75" s="57" t="s">
        <v>281</v>
      </c>
      <c r="T75" s="57" t="s">
        <v>281</v>
      </c>
      <c r="U75" s="57" t="s">
        <v>281</v>
      </c>
      <c r="V75" s="57" t="s">
        <v>281</v>
      </c>
      <c r="W75" s="57" t="s">
        <v>281</v>
      </c>
      <c r="X75" s="57" t="s">
        <v>281</v>
      </c>
      <c r="Y75" s="57" t="s">
        <v>281</v>
      </c>
      <c r="Z75" s="57" t="s">
        <v>281</v>
      </c>
      <c r="AA75" s="57">
        <v>15.448192502648428</v>
      </c>
      <c r="AB75" s="57">
        <v>1.8921979449216038</v>
      </c>
      <c r="AC75" s="57" t="s">
        <v>281</v>
      </c>
      <c r="AD75" s="57">
        <v>3.0375202457068937</v>
      </c>
      <c r="AE75" s="57" t="s">
        <v>281</v>
      </c>
      <c r="AF75" s="57" t="s">
        <v>281</v>
      </c>
      <c r="AG75" s="57" t="s">
        <v>281</v>
      </c>
      <c r="AH75" s="57" t="s">
        <v>281</v>
      </c>
      <c r="AI75" s="57" t="s">
        <v>281</v>
      </c>
      <c r="AJ75" s="57" t="s">
        <v>281</v>
      </c>
      <c r="AK75" s="57" t="s">
        <v>281</v>
      </c>
      <c r="AL75" s="57" t="s">
        <v>281</v>
      </c>
      <c r="AM75" s="57" t="s">
        <v>281</v>
      </c>
      <c r="AN75" s="57" t="s">
        <v>281</v>
      </c>
      <c r="AO75" s="57" t="s">
        <v>281</v>
      </c>
      <c r="AP75" s="57" t="s">
        <v>281</v>
      </c>
      <c r="AQ75" s="57" t="s">
        <v>281</v>
      </c>
      <c r="AR75" s="57" t="s">
        <v>281</v>
      </c>
      <c r="AS75" s="57" t="s">
        <v>281</v>
      </c>
      <c r="AT75" s="57" t="s">
        <v>281</v>
      </c>
      <c r="AU75" s="57" t="s">
        <v>281</v>
      </c>
      <c r="AV75" s="57" t="s">
        <v>281</v>
      </c>
      <c r="AW75" s="57" t="s">
        <v>281</v>
      </c>
      <c r="AX75" s="57" t="s">
        <v>281</v>
      </c>
      <c r="AY75" s="57" t="s">
        <v>281</v>
      </c>
      <c r="AZ75" s="57" t="s">
        <v>281</v>
      </c>
      <c r="BA75" s="57" t="s">
        <v>281</v>
      </c>
      <c r="BB75" s="57" t="s">
        <v>281</v>
      </c>
      <c r="BC75" s="57" t="s">
        <v>281</v>
      </c>
      <c r="BD75" s="81"/>
      <c r="BE75" s="81">
        <f t="shared" si="1"/>
        <v>0.75143415943389813</v>
      </c>
      <c r="BF75" s="57" t="s">
        <v>281</v>
      </c>
      <c r="BG75" s="81"/>
    </row>
    <row r="76" spans="1:59" x14ac:dyDescent="0.25">
      <c r="A76" s="54">
        <v>1908</v>
      </c>
      <c r="B76" s="57">
        <v>81.005486364777624</v>
      </c>
      <c r="C76" s="57">
        <v>97.590721310706527</v>
      </c>
      <c r="D76" s="57" t="s">
        <v>281</v>
      </c>
      <c r="E76" s="57" t="s">
        <v>281</v>
      </c>
      <c r="F76" s="57" t="s">
        <v>281</v>
      </c>
      <c r="G76" s="57">
        <v>4.2740911173606797</v>
      </c>
      <c r="H76" s="57">
        <v>2.6650888970245044</v>
      </c>
      <c r="I76" s="57" t="s">
        <v>281</v>
      </c>
      <c r="J76" s="57">
        <v>8.3410717820805651</v>
      </c>
      <c r="K76" s="57" t="s">
        <v>281</v>
      </c>
      <c r="L76" s="57" t="s">
        <v>281</v>
      </c>
      <c r="M76" s="57">
        <v>3.5241841832066254</v>
      </c>
      <c r="N76" s="57" t="s">
        <v>281</v>
      </c>
      <c r="O76" s="57">
        <v>60.365601136523892</v>
      </c>
      <c r="P76" s="57">
        <v>1.7375889573221743</v>
      </c>
      <c r="Q76" s="57" t="s">
        <v>281</v>
      </c>
      <c r="R76" s="57" t="s">
        <v>281</v>
      </c>
      <c r="S76" s="57" t="s">
        <v>281</v>
      </c>
      <c r="T76" s="57" t="s">
        <v>281</v>
      </c>
      <c r="U76" s="57" t="s">
        <v>281</v>
      </c>
      <c r="V76" s="57" t="s">
        <v>281</v>
      </c>
      <c r="W76" s="57" t="s">
        <v>281</v>
      </c>
      <c r="X76" s="57" t="s">
        <v>281</v>
      </c>
      <c r="Y76" s="57" t="s">
        <v>281</v>
      </c>
      <c r="Z76" s="57" t="s">
        <v>281</v>
      </c>
      <c r="AA76" s="57">
        <v>11.484505430432153</v>
      </c>
      <c r="AB76" s="57">
        <v>1.7655265722655276</v>
      </c>
      <c r="AC76" s="57" t="s">
        <v>281</v>
      </c>
      <c r="AD76" s="57">
        <v>3.2887363688215236</v>
      </c>
      <c r="AE76" s="57" t="s">
        <v>281</v>
      </c>
      <c r="AF76" s="57" t="s">
        <v>281</v>
      </c>
      <c r="AG76" s="57" t="s">
        <v>281</v>
      </c>
      <c r="AH76" s="57" t="s">
        <v>281</v>
      </c>
      <c r="AI76" s="57" t="s">
        <v>281</v>
      </c>
      <c r="AJ76" s="57" t="s">
        <v>281</v>
      </c>
      <c r="AK76" s="57" t="s">
        <v>281</v>
      </c>
      <c r="AL76" s="57" t="s">
        <v>281</v>
      </c>
      <c r="AM76" s="57" t="s">
        <v>281</v>
      </c>
      <c r="AN76" s="57" t="s">
        <v>281</v>
      </c>
      <c r="AO76" s="57" t="s">
        <v>281</v>
      </c>
      <c r="AP76" s="57" t="s">
        <v>281</v>
      </c>
      <c r="AQ76" s="57" t="s">
        <v>281</v>
      </c>
      <c r="AR76" s="57" t="s">
        <v>281</v>
      </c>
      <c r="AS76" s="57" t="s">
        <v>281</v>
      </c>
      <c r="AT76" s="57" t="s">
        <v>281</v>
      </c>
      <c r="AU76" s="57" t="s">
        <v>281</v>
      </c>
      <c r="AV76" s="57" t="s">
        <v>281</v>
      </c>
      <c r="AW76" s="57" t="s">
        <v>281</v>
      </c>
      <c r="AX76" s="57" t="s">
        <v>281</v>
      </c>
      <c r="AY76" s="57" t="s">
        <v>281</v>
      </c>
      <c r="AZ76" s="57" t="s">
        <v>281</v>
      </c>
      <c r="BA76" s="57" t="s">
        <v>281</v>
      </c>
      <c r="BB76" s="57" t="s">
        <v>281</v>
      </c>
      <c r="BC76" s="57" t="s">
        <v>281</v>
      </c>
      <c r="BD76" s="81"/>
      <c r="BE76" s="81">
        <f t="shared" si="1"/>
        <v>0.75260529235544749</v>
      </c>
      <c r="BF76" s="57" t="s">
        <v>281</v>
      </c>
      <c r="BG76" s="81"/>
    </row>
    <row r="77" spans="1:59" x14ac:dyDescent="0.25">
      <c r="A77" s="54">
        <v>1909</v>
      </c>
      <c r="B77" s="57">
        <v>80.084115748981048</v>
      </c>
      <c r="C77" s="57">
        <v>98.407238815053276</v>
      </c>
      <c r="D77" s="57" t="s">
        <v>281</v>
      </c>
      <c r="E77" s="57" t="s">
        <v>281</v>
      </c>
      <c r="F77" s="57" t="s">
        <v>281</v>
      </c>
      <c r="G77" s="57">
        <v>4.3660943461742967</v>
      </c>
      <c r="H77" s="57">
        <v>1.169825257352183</v>
      </c>
      <c r="I77" s="57" t="s">
        <v>281</v>
      </c>
      <c r="J77" s="57">
        <v>5.5187307538652277</v>
      </c>
      <c r="K77" s="57" t="s">
        <v>281</v>
      </c>
      <c r="L77" s="57" t="s">
        <v>281</v>
      </c>
      <c r="M77" s="57">
        <v>3.7273547134970944</v>
      </c>
      <c r="N77" s="57" t="s">
        <v>281</v>
      </c>
      <c r="O77" s="57">
        <v>56.921326903866124</v>
      </c>
      <c r="P77" s="57">
        <v>1.8033586748933537</v>
      </c>
      <c r="Q77" s="57" t="s">
        <v>281</v>
      </c>
      <c r="R77" s="57" t="s">
        <v>281</v>
      </c>
      <c r="S77" s="57" t="s">
        <v>281</v>
      </c>
      <c r="T77" s="57" t="s">
        <v>281</v>
      </c>
      <c r="U77" s="57" t="s">
        <v>281</v>
      </c>
      <c r="V77" s="57" t="s">
        <v>281</v>
      </c>
      <c r="W77" s="57" t="s">
        <v>281</v>
      </c>
      <c r="X77" s="57" t="s">
        <v>281</v>
      </c>
      <c r="Y77" s="57" t="s">
        <v>281</v>
      </c>
      <c r="Z77" s="57" t="s">
        <v>281</v>
      </c>
      <c r="AA77" s="57">
        <v>15.176411222556915</v>
      </c>
      <c r="AB77" s="57" t="s">
        <v>281</v>
      </c>
      <c r="AC77" s="57" t="s">
        <v>281</v>
      </c>
      <c r="AD77" s="57">
        <v>3.6814452022177866</v>
      </c>
      <c r="AE77" s="57" t="s">
        <v>281</v>
      </c>
      <c r="AF77" s="57" t="s">
        <v>281</v>
      </c>
      <c r="AG77" s="57" t="s">
        <v>281</v>
      </c>
      <c r="AH77" s="57" t="s">
        <v>281</v>
      </c>
      <c r="AI77" s="57" t="s">
        <v>281</v>
      </c>
      <c r="AJ77" s="57" t="s">
        <v>281</v>
      </c>
      <c r="AK77" s="57" t="s">
        <v>281</v>
      </c>
      <c r="AL77" s="57" t="s">
        <v>281</v>
      </c>
      <c r="AM77" s="57" t="s">
        <v>281</v>
      </c>
      <c r="AN77" s="57" t="s">
        <v>281</v>
      </c>
      <c r="AO77" s="57" t="s">
        <v>281</v>
      </c>
      <c r="AP77" s="57" t="s">
        <v>281</v>
      </c>
      <c r="AQ77" s="57" t="s">
        <v>281</v>
      </c>
      <c r="AR77" s="57" t="s">
        <v>281</v>
      </c>
      <c r="AS77" s="57" t="s">
        <v>281</v>
      </c>
      <c r="AT77" s="57" t="s">
        <v>281</v>
      </c>
      <c r="AU77" s="57" t="s">
        <v>281</v>
      </c>
      <c r="AV77" s="57" t="s">
        <v>281</v>
      </c>
      <c r="AW77" s="57" t="s">
        <v>281</v>
      </c>
      <c r="AX77" s="57" t="s">
        <v>281</v>
      </c>
      <c r="AY77" s="57" t="s">
        <v>281</v>
      </c>
      <c r="AZ77" s="57" t="s">
        <v>281</v>
      </c>
      <c r="BA77" s="57" t="s">
        <v>281</v>
      </c>
      <c r="BB77" s="57" t="s">
        <v>281</v>
      </c>
      <c r="BC77" s="57" t="s">
        <v>281</v>
      </c>
      <c r="BD77" s="81"/>
      <c r="BE77" s="81">
        <f t="shared" si="1"/>
        <v>0.69194589255464622</v>
      </c>
      <c r="BF77" s="57" t="s">
        <v>281</v>
      </c>
      <c r="BG77" s="81"/>
    </row>
    <row r="78" spans="1:59" x14ac:dyDescent="0.25">
      <c r="A78" s="54">
        <v>1910</v>
      </c>
      <c r="B78" s="57">
        <v>75.114155759271867</v>
      </c>
      <c r="C78" s="57">
        <v>92.85676721923403</v>
      </c>
      <c r="D78" s="57" t="s">
        <v>281</v>
      </c>
      <c r="E78" s="57" t="s">
        <v>281</v>
      </c>
      <c r="F78" s="57" t="s">
        <v>281</v>
      </c>
      <c r="G78" s="57">
        <v>5.7158190238987592</v>
      </c>
      <c r="H78" s="57">
        <v>1.5515123654098935</v>
      </c>
      <c r="I78" s="57" t="s">
        <v>281</v>
      </c>
      <c r="J78" s="57">
        <v>4.6489345609058006</v>
      </c>
      <c r="K78" s="57" t="s">
        <v>281</v>
      </c>
      <c r="L78" s="57" t="s">
        <v>281</v>
      </c>
      <c r="M78" s="57">
        <v>4.6154119255143522</v>
      </c>
      <c r="N78" s="57" t="s">
        <v>281</v>
      </c>
      <c r="O78" s="57">
        <v>52.140101338759557</v>
      </c>
      <c r="P78" s="57">
        <v>2.1880840278399911</v>
      </c>
      <c r="Q78" s="57" t="s">
        <v>281</v>
      </c>
      <c r="R78" s="57" t="s">
        <v>281</v>
      </c>
      <c r="S78" s="57" t="s">
        <v>281</v>
      </c>
      <c r="T78" s="57" t="s">
        <v>281</v>
      </c>
      <c r="U78" s="57" t="s">
        <v>281</v>
      </c>
      <c r="V78" s="57" t="s">
        <v>281</v>
      </c>
      <c r="W78" s="57" t="s">
        <v>281</v>
      </c>
      <c r="X78" s="57" t="s">
        <v>281</v>
      </c>
      <c r="Y78" s="57" t="s">
        <v>281</v>
      </c>
      <c r="Z78" s="57" t="s">
        <v>281</v>
      </c>
      <c r="AA78" s="57">
        <v>10.858408984048367</v>
      </c>
      <c r="AB78" s="57" t="s">
        <v>281</v>
      </c>
      <c r="AC78" s="57" t="s">
        <v>281</v>
      </c>
      <c r="AD78" s="57">
        <v>3.5975951262171195</v>
      </c>
      <c r="AE78" s="57" t="s">
        <v>281</v>
      </c>
      <c r="AF78" s="57" t="s">
        <v>281</v>
      </c>
      <c r="AG78" s="57" t="s">
        <v>281</v>
      </c>
      <c r="AH78" s="57" t="s">
        <v>281</v>
      </c>
      <c r="AI78" s="57" t="s">
        <v>281</v>
      </c>
      <c r="AJ78" s="57" t="s">
        <v>281</v>
      </c>
      <c r="AK78" s="57" t="s">
        <v>281</v>
      </c>
      <c r="AL78" s="57" t="s">
        <v>281</v>
      </c>
      <c r="AM78" s="57" t="s">
        <v>281</v>
      </c>
      <c r="AN78" s="57" t="s">
        <v>281</v>
      </c>
      <c r="AO78" s="57" t="s">
        <v>281</v>
      </c>
      <c r="AP78" s="57" t="s">
        <v>281</v>
      </c>
      <c r="AQ78" s="57" t="s">
        <v>281</v>
      </c>
      <c r="AR78" s="57" t="s">
        <v>281</v>
      </c>
      <c r="AS78" s="57" t="s">
        <v>281</v>
      </c>
      <c r="AT78" s="57" t="s">
        <v>281</v>
      </c>
      <c r="AU78" s="57" t="s">
        <v>281</v>
      </c>
      <c r="AV78" s="57" t="s">
        <v>281</v>
      </c>
      <c r="AW78" s="57" t="s">
        <v>281</v>
      </c>
      <c r="AX78" s="57" t="s">
        <v>281</v>
      </c>
      <c r="AY78" s="57" t="s">
        <v>281</v>
      </c>
      <c r="AZ78" s="57" t="s">
        <v>281</v>
      </c>
      <c r="BA78" s="57" t="s">
        <v>281</v>
      </c>
      <c r="BB78" s="57" t="s">
        <v>281</v>
      </c>
      <c r="BC78" s="57" t="s">
        <v>281</v>
      </c>
      <c r="BD78" s="81"/>
      <c r="BE78" s="81">
        <f t="shared" si="1"/>
        <v>0.69224440660328235</v>
      </c>
      <c r="BF78" s="57" t="s">
        <v>281</v>
      </c>
      <c r="BG78" s="81"/>
    </row>
    <row r="79" spans="1:59" x14ac:dyDescent="0.25">
      <c r="A79" s="54">
        <v>1911</v>
      </c>
      <c r="B79" s="57">
        <v>75.302174520405131</v>
      </c>
      <c r="C79" s="57">
        <v>95.45657769741544</v>
      </c>
      <c r="D79" s="57" t="s">
        <v>281</v>
      </c>
      <c r="E79" s="57" t="s">
        <v>281</v>
      </c>
      <c r="F79" s="57" t="s">
        <v>281</v>
      </c>
      <c r="G79" s="57">
        <v>3.3417565097637185</v>
      </c>
      <c r="H79" s="57">
        <v>1.5900091634738631</v>
      </c>
      <c r="I79" s="57" t="s">
        <v>281</v>
      </c>
      <c r="J79" s="57">
        <v>9.054799274999036</v>
      </c>
      <c r="K79" s="57" t="s">
        <v>281</v>
      </c>
      <c r="L79" s="57" t="s">
        <v>281</v>
      </c>
      <c r="M79" s="57">
        <v>3.8534361024688826</v>
      </c>
      <c r="N79" s="57" t="s">
        <v>281</v>
      </c>
      <c r="O79" s="57">
        <v>58.103690269844613</v>
      </c>
      <c r="P79" s="57">
        <v>1.8092887828059943</v>
      </c>
      <c r="Q79" s="57" t="s">
        <v>281</v>
      </c>
      <c r="R79" s="57" t="s">
        <v>281</v>
      </c>
      <c r="S79" s="57" t="s">
        <v>281</v>
      </c>
      <c r="T79" s="57" t="s">
        <v>281</v>
      </c>
      <c r="U79" s="57" t="s">
        <v>281</v>
      </c>
      <c r="V79" s="57" t="s">
        <v>281</v>
      </c>
      <c r="W79" s="57" t="s">
        <v>281</v>
      </c>
      <c r="X79" s="57" t="s">
        <v>281</v>
      </c>
      <c r="Y79" s="57" t="s">
        <v>281</v>
      </c>
      <c r="Z79" s="57" t="s">
        <v>281</v>
      </c>
      <c r="AA79" s="57">
        <v>13.039564617149344</v>
      </c>
      <c r="AB79" s="57" t="s">
        <v>281</v>
      </c>
      <c r="AC79" s="57" t="s">
        <v>281</v>
      </c>
      <c r="AD79" s="57">
        <v>3.6245027521222197</v>
      </c>
      <c r="AE79" s="57" t="s">
        <v>281</v>
      </c>
      <c r="AF79" s="57" t="s">
        <v>281</v>
      </c>
      <c r="AG79" s="57" t="s">
        <v>281</v>
      </c>
      <c r="AH79" s="57" t="s">
        <v>281</v>
      </c>
      <c r="AI79" s="57" t="s">
        <v>281</v>
      </c>
      <c r="AJ79" s="57" t="s">
        <v>281</v>
      </c>
      <c r="AK79" s="57" t="s">
        <v>281</v>
      </c>
      <c r="AL79" s="57" t="s">
        <v>281</v>
      </c>
      <c r="AM79" s="57" t="s">
        <v>281</v>
      </c>
      <c r="AN79" s="57" t="s">
        <v>281</v>
      </c>
      <c r="AO79" s="57" t="s">
        <v>281</v>
      </c>
      <c r="AP79" s="57" t="s">
        <v>281</v>
      </c>
      <c r="AQ79" s="57" t="s">
        <v>281</v>
      </c>
      <c r="AR79" s="57" t="s">
        <v>281</v>
      </c>
      <c r="AS79" s="57" t="s">
        <v>281</v>
      </c>
      <c r="AT79" s="57" t="s">
        <v>281</v>
      </c>
      <c r="AU79" s="57" t="s">
        <v>281</v>
      </c>
      <c r="AV79" s="57" t="s">
        <v>281</v>
      </c>
      <c r="AW79" s="57" t="s">
        <v>281</v>
      </c>
      <c r="AX79" s="57" t="s">
        <v>281</v>
      </c>
      <c r="AY79" s="57" t="s">
        <v>281</v>
      </c>
      <c r="AZ79" s="57" t="s">
        <v>281</v>
      </c>
      <c r="BA79" s="57" t="s">
        <v>281</v>
      </c>
      <c r="BB79" s="57" t="s">
        <v>281</v>
      </c>
      <c r="BC79" s="57" t="s">
        <v>281</v>
      </c>
      <c r="BD79" s="81"/>
      <c r="BE79" s="81">
        <f t="shared" si="1"/>
        <v>0.68442483872014637</v>
      </c>
      <c r="BF79" s="57" t="s">
        <v>281</v>
      </c>
      <c r="BG79" s="81"/>
    </row>
    <row r="80" spans="1:59" x14ac:dyDescent="0.25">
      <c r="A80" s="54">
        <v>1912</v>
      </c>
      <c r="B80" s="57">
        <v>76.143570171520764</v>
      </c>
      <c r="C80" s="57">
        <v>95.49977571519419</v>
      </c>
      <c r="D80" s="57" t="s">
        <v>281</v>
      </c>
      <c r="E80" s="57" t="s">
        <v>281</v>
      </c>
      <c r="F80" s="57" t="s">
        <v>281</v>
      </c>
      <c r="G80" s="57">
        <v>3.6389666019295648</v>
      </c>
      <c r="H80" s="57">
        <v>1.7182719760768308</v>
      </c>
      <c r="I80" s="57" t="s">
        <v>281</v>
      </c>
      <c r="J80" s="57">
        <v>7.0586610366065576</v>
      </c>
      <c r="K80" s="57" t="s">
        <v>281</v>
      </c>
      <c r="L80" s="57" t="s">
        <v>281</v>
      </c>
      <c r="M80" s="57">
        <v>4.3940806850860019</v>
      </c>
      <c r="N80" s="57" t="s">
        <v>281</v>
      </c>
      <c r="O80" s="57">
        <v>57.838688484515131</v>
      </c>
      <c r="P80" s="57">
        <v>1.8257653402208522</v>
      </c>
      <c r="Q80" s="57" t="s">
        <v>281</v>
      </c>
      <c r="R80" s="57" t="s">
        <v>281</v>
      </c>
      <c r="S80" s="57" t="s">
        <v>281</v>
      </c>
      <c r="T80" s="57" t="s">
        <v>281</v>
      </c>
      <c r="U80" s="57" t="s">
        <v>281</v>
      </c>
      <c r="V80" s="57" t="s">
        <v>281</v>
      </c>
      <c r="W80" s="57" t="s">
        <v>281</v>
      </c>
      <c r="X80" s="57" t="s">
        <v>281</v>
      </c>
      <c r="Y80" s="57" t="s">
        <v>281</v>
      </c>
      <c r="Z80" s="57" t="s">
        <v>281</v>
      </c>
      <c r="AA80" s="57">
        <v>9.985179129532348</v>
      </c>
      <c r="AB80" s="57" t="s">
        <v>281</v>
      </c>
      <c r="AC80" s="57" t="s">
        <v>281</v>
      </c>
      <c r="AD80" s="57">
        <v>3.7351449332801767</v>
      </c>
      <c r="AE80" s="57" t="s">
        <v>281</v>
      </c>
      <c r="AF80" s="57" t="s">
        <v>281</v>
      </c>
      <c r="AG80" s="57" t="s">
        <v>281</v>
      </c>
      <c r="AH80" s="57" t="s">
        <v>281</v>
      </c>
      <c r="AI80" s="57" t="s">
        <v>281</v>
      </c>
      <c r="AJ80" s="57" t="s">
        <v>281</v>
      </c>
      <c r="AK80" s="57" t="s">
        <v>281</v>
      </c>
      <c r="AL80" s="57" t="s">
        <v>281</v>
      </c>
      <c r="AM80" s="57" t="s">
        <v>281</v>
      </c>
      <c r="AN80" s="57" t="s">
        <v>281</v>
      </c>
      <c r="AO80" s="57" t="s">
        <v>281</v>
      </c>
      <c r="AP80" s="57" t="s">
        <v>281</v>
      </c>
      <c r="AQ80" s="57" t="s">
        <v>281</v>
      </c>
      <c r="AR80" s="57" t="s">
        <v>281</v>
      </c>
      <c r="AS80" s="57" t="s">
        <v>281</v>
      </c>
      <c r="AT80" s="57" t="s">
        <v>281</v>
      </c>
      <c r="AU80" s="57" t="s">
        <v>281</v>
      </c>
      <c r="AV80" s="57" t="s">
        <v>281</v>
      </c>
      <c r="AW80" s="57" t="s">
        <v>281</v>
      </c>
      <c r="AX80" s="57" t="s">
        <v>281</v>
      </c>
      <c r="AY80" s="57" t="s">
        <v>281</v>
      </c>
      <c r="AZ80" s="57" t="s">
        <v>281</v>
      </c>
      <c r="BA80" s="57" t="s">
        <v>281</v>
      </c>
      <c r="BB80" s="57" t="s">
        <v>281</v>
      </c>
      <c r="BC80" s="57" t="s">
        <v>281</v>
      </c>
      <c r="BD80" s="81"/>
      <c r="BE80" s="81">
        <f t="shared" si="1"/>
        <v>0.69402851756811468</v>
      </c>
      <c r="BF80" s="57" t="s">
        <v>281</v>
      </c>
      <c r="BG80" s="81"/>
    </row>
    <row r="81" spans="1:59" x14ac:dyDescent="0.25">
      <c r="A81" s="54">
        <v>1913</v>
      </c>
      <c r="B81" s="57">
        <v>73.412519828961848</v>
      </c>
      <c r="C81" s="57">
        <v>96.048789969798449</v>
      </c>
      <c r="D81" s="57" t="s">
        <v>281</v>
      </c>
      <c r="E81" s="57" t="s">
        <v>281</v>
      </c>
      <c r="F81" s="57" t="s">
        <v>281</v>
      </c>
      <c r="G81" s="57" t="s">
        <v>281</v>
      </c>
      <c r="H81" s="57">
        <v>1.9789749616475438</v>
      </c>
      <c r="I81" s="57" t="s">
        <v>281</v>
      </c>
      <c r="J81" s="57">
        <v>7.5005102236339161</v>
      </c>
      <c r="K81" s="57" t="s">
        <v>281</v>
      </c>
      <c r="L81" s="57" t="s">
        <v>281</v>
      </c>
      <c r="M81" s="57">
        <v>3.8440131497283163</v>
      </c>
      <c r="N81" s="57" t="s">
        <v>281</v>
      </c>
      <c r="O81" s="57">
        <v>53.523738206194885</v>
      </c>
      <c r="P81" s="57">
        <v>1.7946979612986069</v>
      </c>
      <c r="Q81" s="57" t="s">
        <v>281</v>
      </c>
      <c r="R81" s="57" t="s">
        <v>281</v>
      </c>
      <c r="S81" s="57" t="s">
        <v>281</v>
      </c>
      <c r="T81" s="57" t="s">
        <v>281</v>
      </c>
      <c r="U81" s="57" t="s">
        <v>281</v>
      </c>
      <c r="V81" s="57" t="s">
        <v>281</v>
      </c>
      <c r="W81" s="57" t="s">
        <v>281</v>
      </c>
      <c r="X81" s="57" t="s">
        <v>281</v>
      </c>
      <c r="Y81" s="57" t="s">
        <v>281</v>
      </c>
      <c r="Z81" s="57" t="s">
        <v>281</v>
      </c>
      <c r="AA81" s="57">
        <v>12.58521618254305</v>
      </c>
      <c r="AB81" s="57" t="s">
        <v>281</v>
      </c>
      <c r="AC81" s="57" t="s">
        <v>281</v>
      </c>
      <c r="AD81" s="57">
        <v>3.6925600140143655</v>
      </c>
      <c r="AE81" s="57" t="s">
        <v>281</v>
      </c>
      <c r="AF81" s="57" t="s">
        <v>281</v>
      </c>
      <c r="AG81" s="57" t="s">
        <v>281</v>
      </c>
      <c r="AH81" s="57" t="s">
        <v>281</v>
      </c>
      <c r="AI81" s="57" t="s">
        <v>281</v>
      </c>
      <c r="AJ81" s="57" t="s">
        <v>281</v>
      </c>
      <c r="AK81" s="57" t="s">
        <v>281</v>
      </c>
      <c r="AL81" s="57" t="s">
        <v>281</v>
      </c>
      <c r="AM81" s="57" t="s">
        <v>281</v>
      </c>
      <c r="AN81" s="57" t="s">
        <v>281</v>
      </c>
      <c r="AO81" s="57" t="s">
        <v>281</v>
      </c>
      <c r="AP81" s="57" t="s">
        <v>281</v>
      </c>
      <c r="AQ81" s="57" t="s">
        <v>281</v>
      </c>
      <c r="AR81" s="57" t="s">
        <v>281</v>
      </c>
      <c r="AS81" s="57" t="s">
        <v>281</v>
      </c>
      <c r="AT81" s="57" t="s">
        <v>281</v>
      </c>
      <c r="AU81" s="57" t="s">
        <v>281</v>
      </c>
      <c r="AV81" s="57" t="s">
        <v>281</v>
      </c>
      <c r="AW81" s="57" t="s">
        <v>281</v>
      </c>
      <c r="AX81" s="57" t="s">
        <v>281</v>
      </c>
      <c r="AY81" s="57" t="s">
        <v>281</v>
      </c>
      <c r="AZ81" s="57" t="s">
        <v>281</v>
      </c>
      <c r="BA81" s="57" t="s">
        <v>281</v>
      </c>
      <c r="BB81" s="57" t="s">
        <v>281</v>
      </c>
      <c r="BC81" s="57" t="s">
        <v>281</v>
      </c>
      <c r="BD81" s="81"/>
      <c r="BE81" s="81">
        <f t="shared" si="1"/>
        <v>0.63039691851734825</v>
      </c>
      <c r="BF81" s="57" t="s">
        <v>281</v>
      </c>
      <c r="BG81" s="81"/>
    </row>
    <row r="82" spans="1:59" x14ac:dyDescent="0.25">
      <c r="A82" s="54">
        <v>1914</v>
      </c>
      <c r="B82" s="57">
        <v>86.563436386910269</v>
      </c>
      <c r="C82" s="57">
        <v>93.196975724815829</v>
      </c>
      <c r="D82" s="57" t="s">
        <v>281</v>
      </c>
      <c r="E82" s="57" t="s">
        <v>281</v>
      </c>
      <c r="F82" s="57" t="s">
        <v>281</v>
      </c>
      <c r="G82" s="57" t="s">
        <v>281</v>
      </c>
      <c r="H82" s="57">
        <v>2.5043921726361011</v>
      </c>
      <c r="I82" s="57" t="s">
        <v>281</v>
      </c>
      <c r="J82" s="57" t="s">
        <v>281</v>
      </c>
      <c r="K82" s="57" t="s">
        <v>281</v>
      </c>
      <c r="L82" s="57" t="s">
        <v>281</v>
      </c>
      <c r="M82" s="57">
        <v>3.1937209510513878</v>
      </c>
      <c r="N82" s="57" t="s">
        <v>281</v>
      </c>
      <c r="O82" s="57">
        <v>59.635978355469788</v>
      </c>
      <c r="P82" s="57">
        <v>1.8490578097569388</v>
      </c>
      <c r="Q82" s="57" t="s">
        <v>281</v>
      </c>
      <c r="R82" s="57" t="s">
        <v>281</v>
      </c>
      <c r="S82" s="57" t="s">
        <v>281</v>
      </c>
      <c r="T82" s="57" t="s">
        <v>281</v>
      </c>
      <c r="U82" s="57" t="s">
        <v>281</v>
      </c>
      <c r="V82" s="57" t="s">
        <v>281</v>
      </c>
      <c r="W82" s="57" t="s">
        <v>281</v>
      </c>
      <c r="X82" s="57" t="s">
        <v>281</v>
      </c>
      <c r="Y82" s="57" t="s">
        <v>281</v>
      </c>
      <c r="Z82" s="57" t="s">
        <v>281</v>
      </c>
      <c r="AA82" s="57">
        <v>9.9199702889140422</v>
      </c>
      <c r="AB82" s="57">
        <v>1.3932409070146887</v>
      </c>
      <c r="AC82" s="57" t="s">
        <v>281</v>
      </c>
      <c r="AD82" s="57" t="s">
        <v>281</v>
      </c>
      <c r="AE82" s="57" t="s">
        <v>281</v>
      </c>
      <c r="AF82" s="57" t="s">
        <v>281</v>
      </c>
      <c r="AG82" s="57" t="s">
        <v>281</v>
      </c>
      <c r="AH82" s="57" t="s">
        <v>281</v>
      </c>
      <c r="AI82" s="57" t="s">
        <v>281</v>
      </c>
      <c r="AJ82" s="57" t="s">
        <v>281</v>
      </c>
      <c r="AK82" s="57" t="s">
        <v>281</v>
      </c>
      <c r="AL82" s="57" t="s">
        <v>281</v>
      </c>
      <c r="AM82" s="57" t="s">
        <v>281</v>
      </c>
      <c r="AN82" s="57" t="s">
        <v>281</v>
      </c>
      <c r="AO82" s="57" t="s">
        <v>281</v>
      </c>
      <c r="AP82" s="57" t="s">
        <v>281</v>
      </c>
      <c r="AQ82" s="57" t="s">
        <v>281</v>
      </c>
      <c r="AR82" s="57" t="s">
        <v>281</v>
      </c>
      <c r="AS82" s="57" t="s">
        <v>281</v>
      </c>
      <c r="AT82" s="57" t="s">
        <v>281</v>
      </c>
      <c r="AU82" s="57" t="s">
        <v>281</v>
      </c>
      <c r="AV82" s="57" t="s">
        <v>281</v>
      </c>
      <c r="AW82" s="57" t="s">
        <v>281</v>
      </c>
      <c r="AX82" s="57" t="s">
        <v>281</v>
      </c>
      <c r="AY82" s="57" t="s">
        <v>281</v>
      </c>
      <c r="AZ82" s="57" t="s">
        <v>281</v>
      </c>
      <c r="BA82" s="57" t="s">
        <v>281</v>
      </c>
      <c r="BB82" s="57" t="s">
        <v>281</v>
      </c>
      <c r="BC82" s="57" t="s">
        <v>281</v>
      </c>
      <c r="BD82" s="81"/>
      <c r="BE82" s="81">
        <f t="shared" si="1"/>
        <v>0.58581432755583762</v>
      </c>
      <c r="BF82" s="57" t="s">
        <v>281</v>
      </c>
      <c r="BG82" s="81"/>
    </row>
    <row r="83" spans="1:59" x14ac:dyDescent="0.25">
      <c r="A83" s="54">
        <v>1915</v>
      </c>
      <c r="B83" s="57">
        <v>78.838312689995121</v>
      </c>
      <c r="C83" s="57">
        <v>87.565040885599046</v>
      </c>
      <c r="D83" s="57" t="s">
        <v>281</v>
      </c>
      <c r="E83" s="57" t="s">
        <v>281</v>
      </c>
      <c r="F83" s="57" t="s">
        <v>281</v>
      </c>
      <c r="G83" s="57" t="s">
        <v>281</v>
      </c>
      <c r="H83" s="57" t="s">
        <v>281</v>
      </c>
      <c r="I83" s="57" t="s">
        <v>281</v>
      </c>
      <c r="J83" s="57" t="s">
        <v>281</v>
      </c>
      <c r="K83" s="57" t="s">
        <v>281</v>
      </c>
      <c r="L83" s="57" t="s">
        <v>281</v>
      </c>
      <c r="M83" s="57">
        <v>5.038604439165205</v>
      </c>
      <c r="N83" s="57" t="s">
        <v>281</v>
      </c>
      <c r="O83" s="57">
        <v>68.329488570299873</v>
      </c>
      <c r="P83" s="57">
        <v>2.0803122024026575</v>
      </c>
      <c r="Q83" s="57" t="s">
        <v>281</v>
      </c>
      <c r="R83" s="57" t="s">
        <v>281</v>
      </c>
      <c r="S83" s="57" t="s">
        <v>281</v>
      </c>
      <c r="T83" s="57" t="s">
        <v>281</v>
      </c>
      <c r="U83" s="57" t="s">
        <v>281</v>
      </c>
      <c r="V83" s="57" t="s">
        <v>281</v>
      </c>
      <c r="W83" s="57" t="s">
        <v>281</v>
      </c>
      <c r="X83" s="57" t="s">
        <v>281</v>
      </c>
      <c r="Y83" s="57" t="s">
        <v>281</v>
      </c>
      <c r="Z83" s="57" t="s">
        <v>281</v>
      </c>
      <c r="AA83" s="57">
        <v>6.1099477218554954</v>
      </c>
      <c r="AB83" s="57">
        <v>1.3413173652694608</v>
      </c>
      <c r="AC83" s="57" t="s">
        <v>281</v>
      </c>
      <c r="AD83" s="57" t="s">
        <v>281</v>
      </c>
      <c r="AE83" s="57" t="s">
        <v>281</v>
      </c>
      <c r="AF83" s="57" t="s">
        <v>281</v>
      </c>
      <c r="AG83" s="57" t="s">
        <v>281</v>
      </c>
      <c r="AH83" s="57" t="s">
        <v>281</v>
      </c>
      <c r="AI83" s="57" t="s">
        <v>281</v>
      </c>
      <c r="AJ83" s="57" t="s">
        <v>281</v>
      </c>
      <c r="AK83" s="57" t="s">
        <v>281</v>
      </c>
      <c r="AL83" s="57" t="s">
        <v>281</v>
      </c>
      <c r="AM83" s="57" t="s">
        <v>281</v>
      </c>
      <c r="AN83" s="57" t="s">
        <v>281</v>
      </c>
      <c r="AO83" s="57" t="s">
        <v>281</v>
      </c>
      <c r="AP83" s="57" t="s">
        <v>281</v>
      </c>
      <c r="AQ83" s="57" t="s">
        <v>281</v>
      </c>
      <c r="AR83" s="57" t="s">
        <v>281</v>
      </c>
      <c r="AS83" s="57" t="s">
        <v>281</v>
      </c>
      <c r="AT83" s="57" t="s">
        <v>281</v>
      </c>
      <c r="AU83" s="57" t="s">
        <v>281</v>
      </c>
      <c r="AV83" s="57" t="s">
        <v>281</v>
      </c>
      <c r="AW83" s="57" t="s">
        <v>281</v>
      </c>
      <c r="AX83" s="57" t="s">
        <v>281</v>
      </c>
      <c r="AY83" s="57" t="s">
        <v>281</v>
      </c>
      <c r="AZ83" s="57" t="s">
        <v>281</v>
      </c>
      <c r="BA83" s="57" t="s">
        <v>281</v>
      </c>
      <c r="BB83" s="57" t="s">
        <v>281</v>
      </c>
      <c r="BC83" s="57" t="s">
        <v>281</v>
      </c>
      <c r="BD83" s="81"/>
      <c r="BE83" s="81">
        <f t="shared" si="1"/>
        <v>0.5143327239727884</v>
      </c>
      <c r="BF83" s="57" t="s">
        <v>281</v>
      </c>
      <c r="BG83" s="81"/>
    </row>
    <row r="84" spans="1:59" x14ac:dyDescent="0.25">
      <c r="A84" s="54">
        <v>1916</v>
      </c>
      <c r="B84" s="57">
        <v>79.659242831502084</v>
      </c>
      <c r="C84" s="57">
        <v>93.265824020038608</v>
      </c>
      <c r="D84" s="57" t="s">
        <v>281</v>
      </c>
      <c r="E84" s="57" t="s">
        <v>281</v>
      </c>
      <c r="F84" s="57" t="s">
        <v>281</v>
      </c>
      <c r="G84" s="57" t="s">
        <v>281</v>
      </c>
      <c r="H84" s="57" t="s">
        <v>281</v>
      </c>
      <c r="I84" s="57" t="s">
        <v>281</v>
      </c>
      <c r="J84" s="57" t="s">
        <v>281</v>
      </c>
      <c r="K84" s="57" t="s">
        <v>281</v>
      </c>
      <c r="L84" s="57" t="s">
        <v>281</v>
      </c>
      <c r="M84" s="57">
        <v>4.968795961362642</v>
      </c>
      <c r="N84" s="57" t="s">
        <v>281</v>
      </c>
      <c r="O84" s="57">
        <v>60.857330291055831</v>
      </c>
      <c r="P84" s="57">
        <v>2.2044626125788147</v>
      </c>
      <c r="Q84" s="57" t="s">
        <v>281</v>
      </c>
      <c r="R84" s="57" t="s">
        <v>281</v>
      </c>
      <c r="S84" s="57" t="s">
        <v>281</v>
      </c>
      <c r="T84" s="57" t="s">
        <v>281</v>
      </c>
      <c r="U84" s="57" t="s">
        <v>281</v>
      </c>
      <c r="V84" s="57" t="s">
        <v>281</v>
      </c>
      <c r="W84" s="57" t="s">
        <v>281</v>
      </c>
      <c r="X84" s="57" t="s">
        <v>281</v>
      </c>
      <c r="Y84" s="57" t="s">
        <v>281</v>
      </c>
      <c r="Z84" s="57" t="s">
        <v>281</v>
      </c>
      <c r="AA84" s="57">
        <v>14.23666919652641</v>
      </c>
      <c r="AB84" s="57">
        <v>1.2712062610118469</v>
      </c>
      <c r="AC84" s="57" t="s">
        <v>281</v>
      </c>
      <c r="AD84" s="57" t="s">
        <v>281</v>
      </c>
      <c r="AE84" s="57" t="s">
        <v>281</v>
      </c>
      <c r="AF84" s="57" t="s">
        <v>281</v>
      </c>
      <c r="AG84" s="57" t="s">
        <v>281</v>
      </c>
      <c r="AH84" s="57" t="s">
        <v>281</v>
      </c>
      <c r="AI84" s="57" t="s">
        <v>281</v>
      </c>
      <c r="AJ84" s="57" t="s">
        <v>281</v>
      </c>
      <c r="AK84" s="57" t="s">
        <v>281</v>
      </c>
      <c r="AL84" s="57" t="s">
        <v>281</v>
      </c>
      <c r="AM84" s="57" t="s">
        <v>281</v>
      </c>
      <c r="AN84" s="57" t="s">
        <v>281</v>
      </c>
      <c r="AO84" s="57" t="s">
        <v>281</v>
      </c>
      <c r="AP84" s="57" t="s">
        <v>281</v>
      </c>
      <c r="AQ84" s="57" t="s">
        <v>281</v>
      </c>
      <c r="AR84" s="57" t="s">
        <v>281</v>
      </c>
      <c r="AS84" s="57" t="s">
        <v>281</v>
      </c>
      <c r="AT84" s="57" t="s">
        <v>281</v>
      </c>
      <c r="AU84" s="57" t="s">
        <v>281</v>
      </c>
      <c r="AV84" s="57" t="s">
        <v>281</v>
      </c>
      <c r="AW84" s="57" t="s">
        <v>281</v>
      </c>
      <c r="AX84" s="57" t="s">
        <v>281</v>
      </c>
      <c r="AY84" s="57" t="s">
        <v>281</v>
      </c>
      <c r="AZ84" s="57" t="s">
        <v>281</v>
      </c>
      <c r="BA84" s="57" t="s">
        <v>281</v>
      </c>
      <c r="BB84" s="57" t="s">
        <v>281</v>
      </c>
      <c r="BC84" s="57" t="s">
        <v>281</v>
      </c>
      <c r="BD84" s="81"/>
      <c r="BE84" s="81">
        <f t="shared" si="1"/>
        <v>0.50414378815367145</v>
      </c>
      <c r="BF84" s="57" t="s">
        <v>281</v>
      </c>
      <c r="BG84" s="81"/>
    </row>
    <row r="85" spans="1:59" x14ac:dyDescent="0.25">
      <c r="A85" s="54">
        <v>1917</v>
      </c>
      <c r="B85" s="57">
        <v>79.645560032431291</v>
      </c>
      <c r="C85" s="57">
        <v>95.616655517856003</v>
      </c>
      <c r="D85" s="57" t="s">
        <v>281</v>
      </c>
      <c r="E85" s="57" t="s">
        <v>281</v>
      </c>
      <c r="F85" s="57" t="s">
        <v>281</v>
      </c>
      <c r="G85" s="57" t="s">
        <v>281</v>
      </c>
      <c r="H85" s="57" t="s">
        <v>281</v>
      </c>
      <c r="I85" s="57" t="s">
        <v>281</v>
      </c>
      <c r="J85" s="57" t="s">
        <v>281</v>
      </c>
      <c r="K85" s="57" t="s">
        <v>281</v>
      </c>
      <c r="L85" s="57" t="s">
        <v>281</v>
      </c>
      <c r="M85" s="57" t="s">
        <v>281</v>
      </c>
      <c r="N85" s="57" t="s">
        <v>281</v>
      </c>
      <c r="O85" s="57">
        <v>70.425602070462929</v>
      </c>
      <c r="P85" s="57">
        <v>2.378048937145639</v>
      </c>
      <c r="Q85" s="57" t="s">
        <v>281</v>
      </c>
      <c r="R85" s="57" t="s">
        <v>281</v>
      </c>
      <c r="S85" s="57" t="s">
        <v>281</v>
      </c>
      <c r="T85" s="57" t="s">
        <v>281</v>
      </c>
      <c r="U85" s="57" t="s">
        <v>281</v>
      </c>
      <c r="V85" s="57" t="s">
        <v>281</v>
      </c>
      <c r="W85" s="57" t="s">
        <v>281</v>
      </c>
      <c r="X85" s="57" t="s">
        <v>281</v>
      </c>
      <c r="Y85" s="57" t="s">
        <v>281</v>
      </c>
      <c r="Z85" s="57" t="s">
        <v>281</v>
      </c>
      <c r="AA85" s="57">
        <v>13.139508988952061</v>
      </c>
      <c r="AB85" s="57">
        <v>1.2953134838535574</v>
      </c>
      <c r="AC85" s="57" t="s">
        <v>281</v>
      </c>
      <c r="AD85" s="57" t="s">
        <v>281</v>
      </c>
      <c r="AE85" s="57" t="s">
        <v>281</v>
      </c>
      <c r="AF85" s="57" t="s">
        <v>281</v>
      </c>
      <c r="AG85" s="57" t="s">
        <v>281</v>
      </c>
      <c r="AH85" s="57" t="s">
        <v>281</v>
      </c>
      <c r="AI85" s="57" t="s">
        <v>281</v>
      </c>
      <c r="AJ85" s="57" t="s">
        <v>281</v>
      </c>
      <c r="AK85" s="57" t="s">
        <v>281</v>
      </c>
      <c r="AL85" s="57" t="s">
        <v>281</v>
      </c>
      <c r="AM85" s="57" t="s">
        <v>281</v>
      </c>
      <c r="AN85" s="57" t="s">
        <v>281</v>
      </c>
      <c r="AO85" s="57" t="s">
        <v>281</v>
      </c>
      <c r="AP85" s="57" t="s">
        <v>281</v>
      </c>
      <c r="AQ85" s="57" t="s">
        <v>281</v>
      </c>
      <c r="AR85" s="57" t="s">
        <v>281</v>
      </c>
      <c r="AS85" s="57" t="s">
        <v>281</v>
      </c>
      <c r="AT85" s="57" t="s">
        <v>281</v>
      </c>
      <c r="AU85" s="57" t="s">
        <v>281</v>
      </c>
      <c r="AV85" s="57" t="s">
        <v>281</v>
      </c>
      <c r="AW85" s="57" t="s">
        <v>281</v>
      </c>
      <c r="AX85" s="57" t="s">
        <v>281</v>
      </c>
      <c r="AY85" s="57" t="s">
        <v>281</v>
      </c>
      <c r="AZ85" s="57" t="s">
        <v>281</v>
      </c>
      <c r="BA85" s="57" t="s">
        <v>281</v>
      </c>
      <c r="BB85" s="57" t="s">
        <v>281</v>
      </c>
      <c r="BC85" s="57" t="s">
        <v>281</v>
      </c>
      <c r="BD85" s="81"/>
      <c r="BE85" s="81">
        <f t="shared" si="1"/>
        <v>0.44064150658832318</v>
      </c>
      <c r="BF85" s="57" t="s">
        <v>281</v>
      </c>
      <c r="BG85" s="81"/>
    </row>
    <row r="86" spans="1:59" x14ac:dyDescent="0.25">
      <c r="A86" s="54">
        <v>1918</v>
      </c>
      <c r="B86" s="57">
        <v>81.421790808867428</v>
      </c>
      <c r="C86" s="57">
        <v>94.316821590112937</v>
      </c>
      <c r="D86" s="57" t="s">
        <v>281</v>
      </c>
      <c r="E86" s="57" t="s">
        <v>281</v>
      </c>
      <c r="F86" s="57" t="s">
        <v>281</v>
      </c>
      <c r="G86" s="57" t="s">
        <v>281</v>
      </c>
      <c r="H86" s="57" t="s">
        <v>281</v>
      </c>
      <c r="I86" s="57" t="s">
        <v>281</v>
      </c>
      <c r="J86" s="57" t="s">
        <v>281</v>
      </c>
      <c r="K86" s="57" t="s">
        <v>281</v>
      </c>
      <c r="L86" s="57" t="s">
        <v>281</v>
      </c>
      <c r="M86" s="57">
        <v>8.2404848151899603</v>
      </c>
      <c r="N86" s="57" t="s">
        <v>281</v>
      </c>
      <c r="O86" s="57">
        <v>73.034015307279162</v>
      </c>
      <c r="P86" s="57">
        <v>4.4003835280402841</v>
      </c>
      <c r="Q86" s="57" t="s">
        <v>281</v>
      </c>
      <c r="R86" s="57" t="s">
        <v>281</v>
      </c>
      <c r="S86" s="57" t="s">
        <v>281</v>
      </c>
      <c r="T86" s="57" t="s">
        <v>281</v>
      </c>
      <c r="U86" s="57" t="s">
        <v>281</v>
      </c>
      <c r="V86" s="57" t="s">
        <v>281</v>
      </c>
      <c r="W86" s="57" t="s">
        <v>281</v>
      </c>
      <c r="X86" s="57" t="s">
        <v>281</v>
      </c>
      <c r="Y86" s="57" t="s">
        <v>281</v>
      </c>
      <c r="Z86" s="57" t="s">
        <v>281</v>
      </c>
      <c r="AA86" s="57">
        <v>17.842932154177397</v>
      </c>
      <c r="AB86" s="57">
        <v>1.4384569280226664</v>
      </c>
      <c r="AC86" s="57" t="s">
        <v>281</v>
      </c>
      <c r="AD86" s="57" t="s">
        <v>281</v>
      </c>
      <c r="AE86" s="57" t="s">
        <v>281</v>
      </c>
      <c r="AF86" s="57" t="s">
        <v>281</v>
      </c>
      <c r="AG86" s="57" t="s">
        <v>281</v>
      </c>
      <c r="AH86" s="57" t="s">
        <v>281</v>
      </c>
      <c r="AI86" s="57" t="s">
        <v>281</v>
      </c>
      <c r="AJ86" s="57" t="s">
        <v>281</v>
      </c>
      <c r="AK86" s="57" t="s">
        <v>281</v>
      </c>
      <c r="AL86" s="57" t="s">
        <v>281</v>
      </c>
      <c r="AM86" s="57" t="s">
        <v>281</v>
      </c>
      <c r="AN86" s="57" t="s">
        <v>281</v>
      </c>
      <c r="AO86" s="57" t="s">
        <v>281</v>
      </c>
      <c r="AP86" s="57" t="s">
        <v>281</v>
      </c>
      <c r="AQ86" s="57" t="s">
        <v>281</v>
      </c>
      <c r="AR86" s="57" t="s">
        <v>281</v>
      </c>
      <c r="AS86" s="57" t="s">
        <v>281</v>
      </c>
      <c r="AT86" s="57" t="s">
        <v>281</v>
      </c>
      <c r="AU86" s="57" t="s">
        <v>281</v>
      </c>
      <c r="AV86" s="57" t="s">
        <v>281</v>
      </c>
      <c r="AW86" s="57" t="s">
        <v>281</v>
      </c>
      <c r="AX86" s="57" t="s">
        <v>281</v>
      </c>
      <c r="AY86" s="57" t="s">
        <v>281</v>
      </c>
      <c r="AZ86" s="57" t="s">
        <v>281</v>
      </c>
      <c r="BA86" s="57" t="s">
        <v>281</v>
      </c>
      <c r="BB86" s="57" t="s">
        <v>281</v>
      </c>
      <c r="BC86" s="57" t="s">
        <v>281</v>
      </c>
      <c r="BD86" s="81"/>
      <c r="BE86" s="81">
        <f t="shared" si="1"/>
        <v>0.48638229502434621</v>
      </c>
      <c r="BF86" s="57" t="s">
        <v>281</v>
      </c>
      <c r="BG86" s="81"/>
    </row>
    <row r="87" spans="1:59" x14ac:dyDescent="0.25">
      <c r="A87" s="54">
        <v>1919</v>
      </c>
      <c r="B87" s="57">
        <v>81.811273743643142</v>
      </c>
      <c r="C87" s="57">
        <v>94.309047017868124</v>
      </c>
      <c r="D87" s="57" t="s">
        <v>281</v>
      </c>
      <c r="E87" s="57" t="s">
        <v>281</v>
      </c>
      <c r="F87" s="57" t="s">
        <v>281</v>
      </c>
      <c r="G87" s="57">
        <v>10.202371590999078</v>
      </c>
      <c r="H87" s="57">
        <v>2.7363327380609483</v>
      </c>
      <c r="I87" s="57" t="s">
        <v>281</v>
      </c>
      <c r="J87" s="57">
        <v>16.728990453627627</v>
      </c>
      <c r="K87" s="57" t="s">
        <v>281</v>
      </c>
      <c r="L87" s="57" t="s">
        <v>281</v>
      </c>
      <c r="M87" s="57">
        <v>4.8458335086021957</v>
      </c>
      <c r="N87" s="57" t="s">
        <v>281</v>
      </c>
      <c r="O87" s="57">
        <v>74.121685639875636</v>
      </c>
      <c r="P87" s="57">
        <v>5.0131060427676548</v>
      </c>
      <c r="Q87" s="57" t="s">
        <v>281</v>
      </c>
      <c r="R87" s="57" t="s">
        <v>281</v>
      </c>
      <c r="S87" s="57" t="s">
        <v>281</v>
      </c>
      <c r="T87" s="57" t="s">
        <v>281</v>
      </c>
      <c r="U87" s="57" t="s">
        <v>281</v>
      </c>
      <c r="V87" s="57" t="s">
        <v>281</v>
      </c>
      <c r="W87" s="57" t="s">
        <v>281</v>
      </c>
      <c r="X87" s="57" t="s">
        <v>281</v>
      </c>
      <c r="Y87" s="57" t="s">
        <v>281</v>
      </c>
      <c r="Z87" s="57" t="s">
        <v>281</v>
      </c>
      <c r="AA87" s="57">
        <v>19.178492243866632</v>
      </c>
      <c r="AB87" s="57" t="s">
        <v>281</v>
      </c>
      <c r="AC87" s="57" t="s">
        <v>281</v>
      </c>
      <c r="AD87" s="57" t="s">
        <v>281</v>
      </c>
      <c r="AE87" s="57" t="s">
        <v>281</v>
      </c>
      <c r="AF87" s="57" t="s">
        <v>281</v>
      </c>
      <c r="AG87" s="57" t="s">
        <v>281</v>
      </c>
      <c r="AH87" s="57" t="s">
        <v>281</v>
      </c>
      <c r="AI87" s="57" t="s">
        <v>281</v>
      </c>
      <c r="AJ87" s="57" t="s">
        <v>281</v>
      </c>
      <c r="AK87" s="57" t="s">
        <v>281</v>
      </c>
      <c r="AL87" s="57" t="s">
        <v>281</v>
      </c>
      <c r="AM87" s="57" t="s">
        <v>281</v>
      </c>
      <c r="AN87" s="57" t="s">
        <v>281</v>
      </c>
      <c r="AO87" s="57" t="s">
        <v>281</v>
      </c>
      <c r="AP87" s="57" t="s">
        <v>281</v>
      </c>
      <c r="AQ87" s="57" t="s">
        <v>281</v>
      </c>
      <c r="AR87" s="57" t="s">
        <v>281</v>
      </c>
      <c r="AS87" s="57" t="s">
        <v>281</v>
      </c>
      <c r="AT87" s="57" t="s">
        <v>281</v>
      </c>
      <c r="AU87" s="57" t="s">
        <v>281</v>
      </c>
      <c r="AV87" s="57" t="s">
        <v>281</v>
      </c>
      <c r="AW87" s="57" t="s">
        <v>281</v>
      </c>
      <c r="AX87" s="57" t="s">
        <v>281</v>
      </c>
      <c r="AY87" s="57" t="s">
        <v>281</v>
      </c>
      <c r="AZ87" s="57" t="s">
        <v>281</v>
      </c>
      <c r="BA87" s="57" t="s">
        <v>281</v>
      </c>
      <c r="BB87" s="57" t="s">
        <v>281</v>
      </c>
      <c r="BC87" s="57" t="s">
        <v>281</v>
      </c>
      <c r="BD87" s="81"/>
      <c r="BE87" s="81">
        <f t="shared" si="1"/>
        <v>0.57256894253295754</v>
      </c>
      <c r="BF87" s="57" t="s">
        <v>281</v>
      </c>
      <c r="BG87" s="81"/>
    </row>
    <row r="88" spans="1:59" x14ac:dyDescent="0.25">
      <c r="A88" s="54">
        <v>1920</v>
      </c>
      <c r="B88" s="57">
        <v>82.026610860455236</v>
      </c>
      <c r="C88" s="57">
        <v>94.95470504878466</v>
      </c>
      <c r="D88" s="57" t="s">
        <v>281</v>
      </c>
      <c r="E88" s="57" t="s">
        <v>281</v>
      </c>
      <c r="F88" s="57" t="s">
        <v>281</v>
      </c>
      <c r="G88" s="57">
        <v>9.7027071343119395</v>
      </c>
      <c r="H88" s="57">
        <v>2.4807398117394119</v>
      </c>
      <c r="I88" s="57" t="s">
        <v>281</v>
      </c>
      <c r="J88" s="57">
        <v>11.948336757385267</v>
      </c>
      <c r="K88" s="57" t="s">
        <v>281</v>
      </c>
      <c r="L88" s="57" t="s">
        <v>281</v>
      </c>
      <c r="M88" s="57">
        <v>6.9816353899097905</v>
      </c>
      <c r="N88" s="57" t="s">
        <v>281</v>
      </c>
      <c r="O88" s="57">
        <v>74.594133392215014</v>
      </c>
      <c r="P88" s="57">
        <v>3.4023921515601701</v>
      </c>
      <c r="Q88" s="57" t="s">
        <v>281</v>
      </c>
      <c r="R88" s="57" t="s">
        <v>281</v>
      </c>
      <c r="S88" s="57" t="s">
        <v>281</v>
      </c>
      <c r="T88" s="57" t="s">
        <v>281</v>
      </c>
      <c r="U88" s="57" t="s">
        <v>281</v>
      </c>
      <c r="V88" s="57" t="s">
        <v>281</v>
      </c>
      <c r="W88" s="57" t="s">
        <v>281</v>
      </c>
      <c r="X88" s="57" t="s">
        <v>281</v>
      </c>
      <c r="Y88" s="57" t="s">
        <v>281</v>
      </c>
      <c r="Z88" s="57" t="s">
        <v>281</v>
      </c>
      <c r="AA88" s="57">
        <v>18.321036264013873</v>
      </c>
      <c r="AB88" s="57" t="s">
        <v>281</v>
      </c>
      <c r="AC88" s="57" t="s">
        <v>281</v>
      </c>
      <c r="AD88" s="57" t="s">
        <v>281</v>
      </c>
      <c r="AE88" s="57" t="s">
        <v>281</v>
      </c>
      <c r="AF88" s="57" t="s">
        <v>281</v>
      </c>
      <c r="AG88" s="57" t="s">
        <v>281</v>
      </c>
      <c r="AH88" s="57" t="s">
        <v>281</v>
      </c>
      <c r="AI88" s="57" t="s">
        <v>281</v>
      </c>
      <c r="AJ88" s="57" t="s">
        <v>281</v>
      </c>
      <c r="AK88" s="57" t="s">
        <v>281</v>
      </c>
      <c r="AL88" s="57" t="s">
        <v>281</v>
      </c>
      <c r="AM88" s="57" t="s">
        <v>281</v>
      </c>
      <c r="AN88" s="57" t="s">
        <v>281</v>
      </c>
      <c r="AO88" s="57" t="s">
        <v>281</v>
      </c>
      <c r="AP88" s="57" t="s">
        <v>281</v>
      </c>
      <c r="AQ88" s="57" t="s">
        <v>281</v>
      </c>
      <c r="AR88" s="57" t="s">
        <v>281</v>
      </c>
      <c r="AS88" s="57" t="s">
        <v>281</v>
      </c>
      <c r="AT88" s="57" t="s">
        <v>281</v>
      </c>
      <c r="AU88" s="57" t="s">
        <v>281</v>
      </c>
      <c r="AV88" s="57" t="s">
        <v>281</v>
      </c>
      <c r="AW88" s="57" t="s">
        <v>281</v>
      </c>
      <c r="AX88" s="57" t="s">
        <v>281</v>
      </c>
      <c r="AY88" s="57" t="s">
        <v>281</v>
      </c>
      <c r="AZ88" s="57" t="s">
        <v>281</v>
      </c>
      <c r="BA88" s="57" t="s">
        <v>281</v>
      </c>
      <c r="BB88" s="57" t="s">
        <v>281</v>
      </c>
      <c r="BC88" s="57" t="s">
        <v>281</v>
      </c>
      <c r="BD88" s="81"/>
      <c r="BE88" s="81">
        <f t="shared" si="1"/>
        <v>0.58270750113349101</v>
      </c>
      <c r="BF88" s="57" t="s">
        <v>281</v>
      </c>
      <c r="BG88" s="81"/>
    </row>
    <row r="89" spans="1:59" x14ac:dyDescent="0.25">
      <c r="A89" s="54">
        <v>1921</v>
      </c>
      <c r="B89" s="57">
        <v>82.054963234763861</v>
      </c>
      <c r="C89" s="57">
        <v>93.370372563134282</v>
      </c>
      <c r="D89" s="57" t="s">
        <v>281</v>
      </c>
      <c r="E89" s="57" t="s">
        <v>281</v>
      </c>
      <c r="F89" s="57" t="s">
        <v>281</v>
      </c>
      <c r="G89" s="57">
        <v>6.9722217166505898</v>
      </c>
      <c r="H89" s="57">
        <v>3.3095529570686817</v>
      </c>
      <c r="I89" s="57" t="s">
        <v>281</v>
      </c>
      <c r="J89" s="57">
        <v>14.955914669731346</v>
      </c>
      <c r="K89" s="57" t="s">
        <v>281</v>
      </c>
      <c r="L89" s="57" t="s">
        <v>281</v>
      </c>
      <c r="M89" s="57">
        <v>7.3028015372397244</v>
      </c>
      <c r="N89" s="57" t="s">
        <v>281</v>
      </c>
      <c r="O89" s="57">
        <v>69.270014966204741</v>
      </c>
      <c r="P89" s="57">
        <v>2.7909584823293301</v>
      </c>
      <c r="Q89" s="57" t="s">
        <v>281</v>
      </c>
      <c r="R89" s="57" t="s">
        <v>281</v>
      </c>
      <c r="S89" s="57" t="s">
        <v>281</v>
      </c>
      <c r="T89" s="57" t="s">
        <v>281</v>
      </c>
      <c r="U89" s="57" t="s">
        <v>281</v>
      </c>
      <c r="V89" s="57" t="s">
        <v>281</v>
      </c>
      <c r="W89" s="57" t="s">
        <v>281</v>
      </c>
      <c r="X89" s="57" t="s">
        <v>281</v>
      </c>
      <c r="Y89" s="57" t="s">
        <v>281</v>
      </c>
      <c r="Z89" s="57" t="s">
        <v>281</v>
      </c>
      <c r="AA89" s="57">
        <v>24.967598575824471</v>
      </c>
      <c r="AB89" s="57" t="s">
        <v>281</v>
      </c>
      <c r="AC89" s="57" t="s">
        <v>281</v>
      </c>
      <c r="AD89" s="57" t="s">
        <v>281</v>
      </c>
      <c r="AE89" s="57" t="s">
        <v>281</v>
      </c>
      <c r="AF89" s="57" t="s">
        <v>281</v>
      </c>
      <c r="AG89" s="57" t="s">
        <v>281</v>
      </c>
      <c r="AH89" s="57" t="s">
        <v>281</v>
      </c>
      <c r="AI89" s="57" t="s">
        <v>281</v>
      </c>
      <c r="AJ89" s="57" t="s">
        <v>281</v>
      </c>
      <c r="AK89" s="57" t="s">
        <v>281</v>
      </c>
      <c r="AL89" s="57" t="s">
        <v>281</v>
      </c>
      <c r="AM89" s="57" t="s">
        <v>281</v>
      </c>
      <c r="AN89" s="57" t="s">
        <v>281</v>
      </c>
      <c r="AO89" s="57" t="s">
        <v>281</v>
      </c>
      <c r="AP89" s="57" t="s">
        <v>281</v>
      </c>
      <c r="AQ89" s="57" t="s">
        <v>281</v>
      </c>
      <c r="AR89" s="57" t="s">
        <v>281</v>
      </c>
      <c r="AS89" s="57" t="s">
        <v>281</v>
      </c>
      <c r="AT89" s="57" t="s">
        <v>281</v>
      </c>
      <c r="AU89" s="57" t="s">
        <v>281</v>
      </c>
      <c r="AV89" s="57" t="s">
        <v>281</v>
      </c>
      <c r="AW89" s="57" t="s">
        <v>281</v>
      </c>
      <c r="AX89" s="57" t="s">
        <v>281</v>
      </c>
      <c r="AY89" s="57" t="s">
        <v>281</v>
      </c>
      <c r="AZ89" s="57" t="s">
        <v>281</v>
      </c>
      <c r="BA89" s="57" t="s">
        <v>281</v>
      </c>
      <c r="BB89" s="57" t="s">
        <v>281</v>
      </c>
      <c r="BC89" s="57" t="s">
        <v>281</v>
      </c>
      <c r="BD89" s="81"/>
      <c r="BE89" s="81">
        <f t="shared" si="1"/>
        <v>0.57087721257204482</v>
      </c>
      <c r="BF89" s="57" t="s">
        <v>281</v>
      </c>
      <c r="BG89" s="81"/>
    </row>
    <row r="90" spans="1:59" x14ac:dyDescent="0.25">
      <c r="A90" s="54">
        <v>1922</v>
      </c>
      <c r="B90" s="57">
        <v>82.963503583626959</v>
      </c>
      <c r="C90" s="57">
        <v>94.009510336169072</v>
      </c>
      <c r="D90" s="57" t="s">
        <v>281</v>
      </c>
      <c r="E90" s="57" t="s">
        <v>281</v>
      </c>
      <c r="F90" s="57" t="s">
        <v>281</v>
      </c>
      <c r="G90" s="57">
        <v>7.6175677649190217</v>
      </c>
      <c r="H90" s="57">
        <v>4.3305506894628154</v>
      </c>
      <c r="I90" s="57" t="s">
        <v>281</v>
      </c>
      <c r="J90" s="57">
        <v>14.643615629430846</v>
      </c>
      <c r="K90" s="57" t="s">
        <v>281</v>
      </c>
      <c r="L90" s="57" t="s">
        <v>281</v>
      </c>
      <c r="M90" s="57">
        <v>8.5646380369849613</v>
      </c>
      <c r="N90" s="57" t="s">
        <v>281</v>
      </c>
      <c r="O90" s="57">
        <v>72.716032773360581</v>
      </c>
      <c r="P90" s="57">
        <v>3.5429059686765441</v>
      </c>
      <c r="Q90" s="57" t="s">
        <v>281</v>
      </c>
      <c r="R90" s="57" t="s">
        <v>281</v>
      </c>
      <c r="S90" s="57" t="s">
        <v>281</v>
      </c>
      <c r="T90" s="57" t="s">
        <v>281</v>
      </c>
      <c r="U90" s="57" t="s">
        <v>281</v>
      </c>
      <c r="V90" s="57" t="s">
        <v>281</v>
      </c>
      <c r="W90" s="57" t="s">
        <v>281</v>
      </c>
      <c r="X90" s="57" t="s">
        <v>281</v>
      </c>
      <c r="Y90" s="57" t="s">
        <v>281</v>
      </c>
      <c r="Z90" s="57" t="s">
        <v>281</v>
      </c>
      <c r="AA90" s="57">
        <v>20.550774245797317</v>
      </c>
      <c r="AB90" s="57" t="s">
        <v>281</v>
      </c>
      <c r="AC90" s="57" t="s">
        <v>281</v>
      </c>
      <c r="AD90" s="57" t="s">
        <v>281</v>
      </c>
      <c r="AE90" s="57" t="s">
        <v>281</v>
      </c>
      <c r="AF90" s="57" t="s">
        <v>281</v>
      </c>
      <c r="AG90" s="57" t="s">
        <v>281</v>
      </c>
      <c r="AH90" s="57" t="s">
        <v>281</v>
      </c>
      <c r="AI90" s="57" t="s">
        <v>281</v>
      </c>
      <c r="AJ90" s="57" t="s">
        <v>281</v>
      </c>
      <c r="AK90" s="57" t="s">
        <v>281</v>
      </c>
      <c r="AL90" s="57" t="s">
        <v>281</v>
      </c>
      <c r="AM90" s="57" t="s">
        <v>281</v>
      </c>
      <c r="AN90" s="57" t="s">
        <v>281</v>
      </c>
      <c r="AO90" s="57" t="s">
        <v>281</v>
      </c>
      <c r="AP90" s="57" t="s">
        <v>281</v>
      </c>
      <c r="AQ90" s="57" t="s">
        <v>281</v>
      </c>
      <c r="AR90" s="57" t="s">
        <v>281</v>
      </c>
      <c r="AS90" s="57" t="s">
        <v>281</v>
      </c>
      <c r="AT90" s="57" t="s">
        <v>281</v>
      </c>
      <c r="AU90" s="57" t="s">
        <v>281</v>
      </c>
      <c r="AV90" s="57" t="s">
        <v>281</v>
      </c>
      <c r="AW90" s="57" t="s">
        <v>281</v>
      </c>
      <c r="AX90" s="57" t="s">
        <v>281</v>
      </c>
      <c r="AY90" s="57" t="s">
        <v>281</v>
      </c>
      <c r="AZ90" s="57" t="s">
        <v>281</v>
      </c>
      <c r="BA90" s="57" t="s">
        <v>281</v>
      </c>
      <c r="BB90" s="57" t="s">
        <v>281</v>
      </c>
      <c r="BC90" s="57" t="s">
        <v>281</v>
      </c>
      <c r="BD90" s="81"/>
      <c r="BE90" s="81">
        <f t="shared" si="1"/>
        <v>0.57142447924442641</v>
      </c>
      <c r="BF90" s="57" t="s">
        <v>281</v>
      </c>
      <c r="BG90" s="81"/>
    </row>
    <row r="91" spans="1:59" x14ac:dyDescent="0.25">
      <c r="A91" s="54">
        <v>1923</v>
      </c>
      <c r="B91" s="57">
        <v>81.780621367218814</v>
      </c>
      <c r="C91" s="57">
        <v>96.009597929846151</v>
      </c>
      <c r="D91" s="57" t="s">
        <v>281</v>
      </c>
      <c r="E91" s="57" t="s">
        <v>281</v>
      </c>
      <c r="F91" s="57" t="s">
        <v>281</v>
      </c>
      <c r="G91" s="57">
        <v>9.9377867323740432</v>
      </c>
      <c r="H91" s="57">
        <v>4.4394244008800232</v>
      </c>
      <c r="I91" s="57" t="s">
        <v>281</v>
      </c>
      <c r="J91" s="57">
        <v>9.9059619793209919</v>
      </c>
      <c r="K91" s="57" t="s">
        <v>281</v>
      </c>
      <c r="L91" s="57" t="s">
        <v>281</v>
      </c>
      <c r="M91" s="57">
        <v>6.7140232028743041</v>
      </c>
      <c r="N91" s="57" t="s">
        <v>281</v>
      </c>
      <c r="O91" s="57">
        <v>68.628069296715367</v>
      </c>
      <c r="P91" s="57">
        <v>3.8099787995441448</v>
      </c>
      <c r="Q91" s="57" t="s">
        <v>281</v>
      </c>
      <c r="R91" s="57" t="s">
        <v>281</v>
      </c>
      <c r="S91" s="57" t="s">
        <v>281</v>
      </c>
      <c r="T91" s="57" t="s">
        <v>281</v>
      </c>
      <c r="U91" s="57" t="s">
        <v>281</v>
      </c>
      <c r="V91" s="57" t="s">
        <v>281</v>
      </c>
      <c r="W91" s="57" t="s">
        <v>281</v>
      </c>
      <c r="X91" s="57" t="s">
        <v>281</v>
      </c>
      <c r="Y91" s="57" t="s">
        <v>281</v>
      </c>
      <c r="Z91" s="57" t="s">
        <v>281</v>
      </c>
      <c r="AA91" s="57">
        <v>17.985759126211448</v>
      </c>
      <c r="AB91" s="57" t="s">
        <v>281</v>
      </c>
      <c r="AC91" s="57" t="s">
        <v>281</v>
      </c>
      <c r="AD91" s="57" t="s">
        <v>281</v>
      </c>
      <c r="AE91" s="57" t="s">
        <v>281</v>
      </c>
      <c r="AF91" s="57" t="s">
        <v>281</v>
      </c>
      <c r="AG91" s="57" t="s">
        <v>281</v>
      </c>
      <c r="AH91" s="57" t="s">
        <v>281</v>
      </c>
      <c r="AI91" s="57" t="s">
        <v>281</v>
      </c>
      <c r="AJ91" s="57" t="s">
        <v>281</v>
      </c>
      <c r="AK91" s="57" t="s">
        <v>281</v>
      </c>
      <c r="AL91" s="57" t="s">
        <v>281</v>
      </c>
      <c r="AM91" s="57" t="s">
        <v>281</v>
      </c>
      <c r="AN91" s="57" t="s">
        <v>281</v>
      </c>
      <c r="AO91" s="57" t="s">
        <v>281</v>
      </c>
      <c r="AP91" s="57" t="s">
        <v>281</v>
      </c>
      <c r="AQ91" s="57" t="s">
        <v>281</v>
      </c>
      <c r="AR91" s="57" t="s">
        <v>281</v>
      </c>
      <c r="AS91" s="57" t="s">
        <v>281</v>
      </c>
      <c r="AT91" s="57" t="s">
        <v>281</v>
      </c>
      <c r="AU91" s="57" t="s">
        <v>281</v>
      </c>
      <c r="AV91" s="57" t="s">
        <v>281</v>
      </c>
      <c r="AW91" s="57" t="s">
        <v>281</v>
      </c>
      <c r="AX91" s="57" t="s">
        <v>281</v>
      </c>
      <c r="AY91" s="57" t="s">
        <v>281</v>
      </c>
      <c r="AZ91" s="57" t="s">
        <v>281</v>
      </c>
      <c r="BA91" s="57" t="s">
        <v>281</v>
      </c>
      <c r="BB91" s="57" t="s">
        <v>281</v>
      </c>
      <c r="BC91" s="57" t="s">
        <v>281</v>
      </c>
      <c r="BD91" s="81"/>
      <c r="BE91" s="81">
        <f t="shared" si="1"/>
        <v>0.58287027125338009</v>
      </c>
      <c r="BF91" s="57" t="s">
        <v>281</v>
      </c>
      <c r="BG91" s="81"/>
    </row>
    <row r="92" spans="1:59" x14ac:dyDescent="0.25">
      <c r="A92" s="54">
        <v>1924</v>
      </c>
      <c r="B92" s="57">
        <v>84.734584360199094</v>
      </c>
      <c r="C92" s="57">
        <v>93.516050288584594</v>
      </c>
      <c r="D92" s="57" t="s">
        <v>281</v>
      </c>
      <c r="E92" s="57" t="s">
        <v>281</v>
      </c>
      <c r="F92" s="57" t="s">
        <v>281</v>
      </c>
      <c r="G92" s="57">
        <v>6.7418543952075058</v>
      </c>
      <c r="H92" s="57">
        <v>4.5700953110576403</v>
      </c>
      <c r="I92" s="57" t="s">
        <v>281</v>
      </c>
      <c r="J92" s="57">
        <v>9.9746157627229124</v>
      </c>
      <c r="K92" s="57" t="s">
        <v>281</v>
      </c>
      <c r="L92" s="57" t="s">
        <v>281</v>
      </c>
      <c r="M92" s="57" t="s">
        <v>281</v>
      </c>
      <c r="N92" s="57" t="s">
        <v>281</v>
      </c>
      <c r="O92" s="57">
        <v>69.680120215643853</v>
      </c>
      <c r="P92" s="57">
        <v>3.9140689589776843</v>
      </c>
      <c r="Q92" s="57" t="s">
        <v>281</v>
      </c>
      <c r="R92" s="57" t="s">
        <v>281</v>
      </c>
      <c r="S92" s="57" t="s">
        <v>281</v>
      </c>
      <c r="T92" s="57" t="s">
        <v>281</v>
      </c>
      <c r="U92" s="57" t="s">
        <v>281</v>
      </c>
      <c r="V92" s="57" t="s">
        <v>281</v>
      </c>
      <c r="W92" s="57" t="s">
        <v>281</v>
      </c>
      <c r="X92" s="57" t="s">
        <v>281</v>
      </c>
      <c r="Y92" s="57" t="s">
        <v>281</v>
      </c>
      <c r="Z92" s="57" t="s">
        <v>281</v>
      </c>
      <c r="AA92" s="57">
        <v>22.560632913342356</v>
      </c>
      <c r="AB92" s="57" t="s">
        <v>281</v>
      </c>
      <c r="AC92" s="57" t="s">
        <v>281</v>
      </c>
      <c r="AD92" s="57" t="s">
        <v>281</v>
      </c>
      <c r="AE92" s="57" t="s">
        <v>281</v>
      </c>
      <c r="AF92" s="57" t="s">
        <v>281</v>
      </c>
      <c r="AG92" s="57" t="s">
        <v>281</v>
      </c>
      <c r="AH92" s="57" t="s">
        <v>281</v>
      </c>
      <c r="AI92" s="57" t="s">
        <v>281</v>
      </c>
      <c r="AJ92" s="57" t="s">
        <v>281</v>
      </c>
      <c r="AK92" s="57" t="s">
        <v>281</v>
      </c>
      <c r="AL92" s="57" t="s">
        <v>281</v>
      </c>
      <c r="AM92" s="57" t="s">
        <v>281</v>
      </c>
      <c r="AN92" s="57" t="s">
        <v>281</v>
      </c>
      <c r="AO92" s="57" t="s">
        <v>281</v>
      </c>
      <c r="AP92" s="57" t="s">
        <v>281</v>
      </c>
      <c r="AQ92" s="57" t="s">
        <v>281</v>
      </c>
      <c r="AR92" s="57" t="s">
        <v>281</v>
      </c>
      <c r="AS92" s="57" t="s">
        <v>281</v>
      </c>
      <c r="AT92" s="57" t="s">
        <v>281</v>
      </c>
      <c r="AU92" s="57" t="s">
        <v>281</v>
      </c>
      <c r="AV92" s="57" t="s">
        <v>281</v>
      </c>
      <c r="AW92" s="57" t="s">
        <v>281</v>
      </c>
      <c r="AX92" s="57" t="s">
        <v>281</v>
      </c>
      <c r="AY92" s="57" t="s">
        <v>281</v>
      </c>
      <c r="AZ92" s="57" t="s">
        <v>281</v>
      </c>
      <c r="BA92" s="57" t="s">
        <v>281</v>
      </c>
      <c r="BB92" s="57" t="s">
        <v>281</v>
      </c>
      <c r="BC92" s="57" t="s">
        <v>281</v>
      </c>
      <c r="BD92" s="81"/>
      <c r="BE92" s="81">
        <f t="shared" si="1"/>
        <v>0.52821539255662431</v>
      </c>
      <c r="BF92" s="57" t="s">
        <v>281</v>
      </c>
      <c r="BG92" s="81"/>
    </row>
    <row r="93" spans="1:59" x14ac:dyDescent="0.25">
      <c r="A93" s="54">
        <v>1925</v>
      </c>
      <c r="B93" s="57">
        <v>83.22366872482084</v>
      </c>
      <c r="C93" s="57">
        <v>95.056217537912602</v>
      </c>
      <c r="D93" s="57" t="s">
        <v>281</v>
      </c>
      <c r="E93" s="57" t="s">
        <v>281</v>
      </c>
      <c r="F93" s="57" t="s">
        <v>281</v>
      </c>
      <c r="G93" s="57">
        <v>8.0871258997114897</v>
      </c>
      <c r="H93" s="57">
        <v>3.1523236545199147</v>
      </c>
      <c r="I93" s="57" t="s">
        <v>281</v>
      </c>
      <c r="J93" s="57">
        <v>5.3657432254873063</v>
      </c>
      <c r="K93" s="57" t="s">
        <v>281</v>
      </c>
      <c r="L93" s="57" t="s">
        <v>281</v>
      </c>
      <c r="M93" s="57" t="s">
        <v>281</v>
      </c>
      <c r="N93" s="57" t="s">
        <v>281</v>
      </c>
      <c r="O93" s="57">
        <v>66.19966554680758</v>
      </c>
      <c r="P93" s="57">
        <v>4.2587784191976823</v>
      </c>
      <c r="Q93" s="57" t="s">
        <v>281</v>
      </c>
      <c r="R93" s="57" t="s">
        <v>281</v>
      </c>
      <c r="S93" s="57" t="s">
        <v>281</v>
      </c>
      <c r="T93" s="57" t="s">
        <v>281</v>
      </c>
      <c r="U93" s="57" t="s">
        <v>281</v>
      </c>
      <c r="V93" s="57" t="s">
        <v>281</v>
      </c>
      <c r="W93" s="57" t="s">
        <v>281</v>
      </c>
      <c r="X93" s="57" t="s">
        <v>281</v>
      </c>
      <c r="Y93" s="57" t="s">
        <v>281</v>
      </c>
      <c r="Z93" s="57" t="s">
        <v>281</v>
      </c>
      <c r="AA93" s="57">
        <v>17.88487710668495</v>
      </c>
      <c r="AB93" s="57" t="s">
        <v>281</v>
      </c>
      <c r="AC93" s="57" t="s">
        <v>281</v>
      </c>
      <c r="AD93" s="57" t="s">
        <v>281</v>
      </c>
      <c r="AE93" s="57" t="s">
        <v>281</v>
      </c>
      <c r="AF93" s="57" t="s">
        <v>281</v>
      </c>
      <c r="AG93" s="57" t="s">
        <v>281</v>
      </c>
      <c r="AH93" s="57" t="s">
        <v>281</v>
      </c>
      <c r="AI93" s="57" t="s">
        <v>281</v>
      </c>
      <c r="AJ93" s="57" t="s">
        <v>281</v>
      </c>
      <c r="AK93" s="57" t="s">
        <v>281</v>
      </c>
      <c r="AL93" s="57" t="s">
        <v>281</v>
      </c>
      <c r="AM93" s="57" t="s">
        <v>281</v>
      </c>
      <c r="AN93" s="57" t="s">
        <v>281</v>
      </c>
      <c r="AO93" s="57" t="s">
        <v>281</v>
      </c>
      <c r="AP93" s="57" t="s">
        <v>281</v>
      </c>
      <c r="AQ93" s="57" t="s">
        <v>281</v>
      </c>
      <c r="AR93" s="57" t="s">
        <v>281</v>
      </c>
      <c r="AS93" s="57" t="s">
        <v>281</v>
      </c>
      <c r="AT93" s="57" t="s">
        <v>281</v>
      </c>
      <c r="AU93" s="57" t="s">
        <v>281</v>
      </c>
      <c r="AV93" s="57" t="s">
        <v>281</v>
      </c>
      <c r="AW93" s="57" t="s">
        <v>281</v>
      </c>
      <c r="AX93" s="57" t="s">
        <v>281</v>
      </c>
      <c r="AY93" s="57" t="s">
        <v>281</v>
      </c>
      <c r="AZ93" s="57" t="s">
        <v>281</v>
      </c>
      <c r="BA93" s="57" t="s">
        <v>281</v>
      </c>
      <c r="BB93" s="57" t="s">
        <v>281</v>
      </c>
      <c r="BC93" s="57" t="s">
        <v>281</v>
      </c>
      <c r="BD93" s="81"/>
      <c r="BE93" s="81">
        <f t="shared" si="1"/>
        <v>0.54378145858479454</v>
      </c>
      <c r="BF93" s="57" t="s">
        <v>281</v>
      </c>
      <c r="BG93" s="81"/>
    </row>
    <row r="94" spans="1:59" x14ac:dyDescent="0.25">
      <c r="A94" s="54">
        <v>1926</v>
      </c>
      <c r="B94" s="57">
        <v>82.895351178708793</v>
      </c>
      <c r="C94" s="57">
        <v>94.074409643836006</v>
      </c>
      <c r="D94" s="57" t="s">
        <v>281</v>
      </c>
      <c r="E94" s="57" t="s">
        <v>281</v>
      </c>
      <c r="F94" s="57" t="s">
        <v>281</v>
      </c>
      <c r="G94" s="57">
        <v>10.46400381460426</v>
      </c>
      <c r="H94" s="57">
        <v>3.6276273050591912</v>
      </c>
      <c r="I94" s="57" t="s">
        <v>281</v>
      </c>
      <c r="J94" s="57" t="s">
        <v>281</v>
      </c>
      <c r="K94" s="57" t="s">
        <v>281</v>
      </c>
      <c r="L94" s="57" t="s">
        <v>281</v>
      </c>
      <c r="M94" s="57" t="s">
        <v>281</v>
      </c>
      <c r="N94" s="57" t="s">
        <v>281</v>
      </c>
      <c r="O94" s="57">
        <v>62.577381093832543</v>
      </c>
      <c r="P94" s="57">
        <v>4.5786826775210923</v>
      </c>
      <c r="Q94" s="57" t="s">
        <v>281</v>
      </c>
      <c r="R94" s="57" t="s">
        <v>281</v>
      </c>
      <c r="S94" s="57" t="s">
        <v>281</v>
      </c>
      <c r="T94" s="57" t="s">
        <v>281</v>
      </c>
      <c r="U94" s="57" t="s">
        <v>281</v>
      </c>
      <c r="V94" s="57" t="s">
        <v>281</v>
      </c>
      <c r="W94" s="57" t="s">
        <v>281</v>
      </c>
      <c r="X94" s="57" t="s">
        <v>281</v>
      </c>
      <c r="Y94" s="57" t="s">
        <v>281</v>
      </c>
      <c r="Z94" s="57" t="s">
        <v>281</v>
      </c>
      <c r="AA94" s="57">
        <v>18.931150386846188</v>
      </c>
      <c r="AB94" s="57" t="s">
        <v>281</v>
      </c>
      <c r="AC94" s="57" t="s">
        <v>281</v>
      </c>
      <c r="AD94" s="57" t="s">
        <v>281</v>
      </c>
      <c r="AE94" s="57" t="s">
        <v>281</v>
      </c>
      <c r="AF94" s="57" t="s">
        <v>281</v>
      </c>
      <c r="AG94" s="57" t="s">
        <v>281</v>
      </c>
      <c r="AH94" s="57" t="s">
        <v>281</v>
      </c>
      <c r="AI94" s="57" t="s">
        <v>281</v>
      </c>
      <c r="AJ94" s="57" t="s">
        <v>281</v>
      </c>
      <c r="AK94" s="57" t="s">
        <v>281</v>
      </c>
      <c r="AL94" s="57" t="s">
        <v>281</v>
      </c>
      <c r="AM94" s="57" t="s">
        <v>281</v>
      </c>
      <c r="AN94" s="57" t="s">
        <v>281</v>
      </c>
      <c r="AO94" s="57" t="s">
        <v>281</v>
      </c>
      <c r="AP94" s="57" t="s">
        <v>281</v>
      </c>
      <c r="AQ94" s="57" t="s">
        <v>281</v>
      </c>
      <c r="AR94" s="57" t="s">
        <v>281</v>
      </c>
      <c r="AS94" s="57" t="s">
        <v>281</v>
      </c>
      <c r="AT94" s="57" t="s">
        <v>281</v>
      </c>
      <c r="AU94" s="57" t="s">
        <v>281</v>
      </c>
      <c r="AV94" s="57" t="s">
        <v>281</v>
      </c>
      <c r="AW94" s="57" t="s">
        <v>281</v>
      </c>
      <c r="AX94" s="57" t="s">
        <v>281</v>
      </c>
      <c r="AY94" s="57" t="s">
        <v>281</v>
      </c>
      <c r="AZ94" s="57" t="s">
        <v>281</v>
      </c>
      <c r="BA94" s="57" t="s">
        <v>281</v>
      </c>
      <c r="BB94" s="57" t="s">
        <v>281</v>
      </c>
      <c r="BC94" s="57" t="s">
        <v>281</v>
      </c>
      <c r="BD94" s="81"/>
      <c r="BE94" s="81">
        <f t="shared" si="1"/>
        <v>0.47884151925833524</v>
      </c>
      <c r="BF94" s="57" t="s">
        <v>281</v>
      </c>
      <c r="BG94" s="81"/>
    </row>
    <row r="95" spans="1:59" x14ac:dyDescent="0.25">
      <c r="A95" s="54">
        <v>1927</v>
      </c>
      <c r="B95" s="57">
        <v>80.556315905118183</v>
      </c>
      <c r="C95" s="57">
        <v>94.047100100479256</v>
      </c>
      <c r="D95" s="57" t="s">
        <v>281</v>
      </c>
      <c r="E95" s="57" t="s">
        <v>281</v>
      </c>
      <c r="F95" s="57" t="s">
        <v>281</v>
      </c>
      <c r="G95" s="57">
        <v>6.3022640340114</v>
      </c>
      <c r="H95" s="57">
        <v>3.2367779535498644</v>
      </c>
      <c r="I95" s="57" t="s">
        <v>281</v>
      </c>
      <c r="J95" s="57" t="s">
        <v>281</v>
      </c>
      <c r="K95" s="57" t="s">
        <v>281</v>
      </c>
      <c r="L95" s="57" t="s">
        <v>281</v>
      </c>
      <c r="M95" s="57" t="s">
        <v>281</v>
      </c>
      <c r="N95" s="57" t="s">
        <v>281</v>
      </c>
      <c r="O95" s="57">
        <v>58.915415985253205</v>
      </c>
      <c r="P95" s="57">
        <v>4.6528152206942126</v>
      </c>
      <c r="Q95" s="57" t="s">
        <v>281</v>
      </c>
      <c r="R95" s="57" t="s">
        <v>281</v>
      </c>
      <c r="S95" s="57" t="s">
        <v>281</v>
      </c>
      <c r="T95" s="57" t="s">
        <v>281</v>
      </c>
      <c r="U95" s="57" t="s">
        <v>281</v>
      </c>
      <c r="V95" s="57" t="s">
        <v>281</v>
      </c>
      <c r="W95" s="57" t="s">
        <v>281</v>
      </c>
      <c r="X95" s="57" t="s">
        <v>281</v>
      </c>
      <c r="Y95" s="57" t="s">
        <v>281</v>
      </c>
      <c r="Z95" s="57" t="s">
        <v>281</v>
      </c>
      <c r="AA95" s="57">
        <v>20.873361902582534</v>
      </c>
      <c r="AB95" s="57" t="s">
        <v>281</v>
      </c>
      <c r="AC95" s="57" t="s">
        <v>281</v>
      </c>
      <c r="AD95" s="57" t="s">
        <v>281</v>
      </c>
      <c r="AE95" s="57" t="s">
        <v>281</v>
      </c>
      <c r="AF95" s="57" t="s">
        <v>281</v>
      </c>
      <c r="AG95" s="57" t="s">
        <v>281</v>
      </c>
      <c r="AH95" s="57" t="s">
        <v>281</v>
      </c>
      <c r="AI95" s="57" t="s">
        <v>281</v>
      </c>
      <c r="AJ95" s="57" t="s">
        <v>281</v>
      </c>
      <c r="AK95" s="57" t="s">
        <v>281</v>
      </c>
      <c r="AL95" s="57" t="s">
        <v>281</v>
      </c>
      <c r="AM95" s="57" t="s">
        <v>281</v>
      </c>
      <c r="AN95" s="57" t="s">
        <v>281</v>
      </c>
      <c r="AO95" s="57" t="s">
        <v>281</v>
      </c>
      <c r="AP95" s="57" t="s">
        <v>281</v>
      </c>
      <c r="AQ95" s="57" t="s">
        <v>281</v>
      </c>
      <c r="AR95" s="57" t="s">
        <v>281</v>
      </c>
      <c r="AS95" s="57" t="s">
        <v>281</v>
      </c>
      <c r="AT95" s="57" t="s">
        <v>281</v>
      </c>
      <c r="AU95" s="57" t="s">
        <v>281</v>
      </c>
      <c r="AV95" s="57" t="s">
        <v>281</v>
      </c>
      <c r="AW95" s="57" t="s">
        <v>281</v>
      </c>
      <c r="AX95" s="57" t="s">
        <v>281</v>
      </c>
      <c r="AY95" s="57" t="s">
        <v>281</v>
      </c>
      <c r="AZ95" s="57" t="s">
        <v>281</v>
      </c>
      <c r="BA95" s="57" t="s">
        <v>281</v>
      </c>
      <c r="BB95" s="57" t="s">
        <v>281</v>
      </c>
      <c r="BC95" s="57" t="s">
        <v>281</v>
      </c>
      <c r="BD95" s="81"/>
      <c r="BE95" s="81">
        <f t="shared" si="1"/>
        <v>0.48424871266515129</v>
      </c>
      <c r="BF95" s="57" t="s">
        <v>281</v>
      </c>
      <c r="BG95" s="81"/>
    </row>
    <row r="96" spans="1:59" x14ac:dyDescent="0.25">
      <c r="A96" s="54">
        <v>1928</v>
      </c>
      <c r="B96" s="57">
        <v>80.733855220018569</v>
      </c>
      <c r="C96" s="57">
        <v>95.400555004619676</v>
      </c>
      <c r="D96" s="57" t="s">
        <v>281</v>
      </c>
      <c r="E96" s="57" t="s">
        <v>281</v>
      </c>
      <c r="F96" s="57" t="s">
        <v>281</v>
      </c>
      <c r="G96" s="57">
        <v>6.0758390171318375</v>
      </c>
      <c r="H96" s="57">
        <v>3.40407734419095</v>
      </c>
      <c r="I96" s="57" t="s">
        <v>281</v>
      </c>
      <c r="J96" s="57" t="s">
        <v>281</v>
      </c>
      <c r="K96" s="57" t="s">
        <v>281</v>
      </c>
      <c r="L96" s="57" t="s">
        <v>281</v>
      </c>
      <c r="M96" s="57" t="s">
        <v>281</v>
      </c>
      <c r="N96" s="57" t="s">
        <v>281</v>
      </c>
      <c r="O96" s="57">
        <v>58.349954927313483</v>
      </c>
      <c r="P96" s="57">
        <v>3.8013263427838049</v>
      </c>
      <c r="Q96" s="57" t="s">
        <v>281</v>
      </c>
      <c r="R96" s="57" t="s">
        <v>281</v>
      </c>
      <c r="S96" s="57" t="s">
        <v>281</v>
      </c>
      <c r="T96" s="57" t="s">
        <v>281</v>
      </c>
      <c r="U96" s="57" t="s">
        <v>281</v>
      </c>
      <c r="V96" s="57" t="s">
        <v>281</v>
      </c>
      <c r="W96" s="57" t="s">
        <v>281</v>
      </c>
      <c r="X96" s="57" t="s">
        <v>281</v>
      </c>
      <c r="Y96" s="57" t="s">
        <v>281</v>
      </c>
      <c r="Z96" s="57" t="s">
        <v>281</v>
      </c>
      <c r="AA96" s="57">
        <v>13.506951397395506</v>
      </c>
      <c r="AB96" s="57" t="s">
        <v>281</v>
      </c>
      <c r="AC96" s="57" t="s">
        <v>281</v>
      </c>
      <c r="AD96" s="57" t="s">
        <v>281</v>
      </c>
      <c r="AE96" s="57" t="s">
        <v>281</v>
      </c>
      <c r="AF96" s="57" t="s">
        <v>281</v>
      </c>
      <c r="AG96" s="57" t="s">
        <v>281</v>
      </c>
      <c r="AH96" s="57" t="s">
        <v>281</v>
      </c>
      <c r="AI96" s="57" t="s">
        <v>281</v>
      </c>
      <c r="AJ96" s="57" t="s">
        <v>281</v>
      </c>
      <c r="AK96" s="57" t="s">
        <v>281</v>
      </c>
      <c r="AL96" s="57" t="s">
        <v>281</v>
      </c>
      <c r="AM96" s="57" t="s">
        <v>281</v>
      </c>
      <c r="AN96" s="57" t="s">
        <v>281</v>
      </c>
      <c r="AO96" s="57" t="s">
        <v>281</v>
      </c>
      <c r="AP96" s="57" t="s">
        <v>281</v>
      </c>
      <c r="AQ96" s="57" t="s">
        <v>281</v>
      </c>
      <c r="AR96" s="57" t="s">
        <v>281</v>
      </c>
      <c r="AS96" s="57" t="s">
        <v>281</v>
      </c>
      <c r="AT96" s="57" t="s">
        <v>281</v>
      </c>
      <c r="AU96" s="57" t="s">
        <v>281</v>
      </c>
      <c r="AV96" s="57" t="s">
        <v>281</v>
      </c>
      <c r="AW96" s="57" t="s">
        <v>281</v>
      </c>
      <c r="AX96" s="57" t="s">
        <v>281</v>
      </c>
      <c r="AY96" s="57" t="s">
        <v>281</v>
      </c>
      <c r="AZ96" s="57" t="s">
        <v>281</v>
      </c>
      <c r="BA96" s="57" t="s">
        <v>281</v>
      </c>
      <c r="BB96" s="57" t="s">
        <v>281</v>
      </c>
      <c r="BC96" s="57" t="s">
        <v>281</v>
      </c>
      <c r="BD96" s="81"/>
      <c r="BE96" s="81">
        <f t="shared" si="1"/>
        <v>0.49821135476079287</v>
      </c>
      <c r="BF96" s="57" t="s">
        <v>281</v>
      </c>
      <c r="BG96" s="81"/>
    </row>
    <row r="97" spans="1:59" x14ac:dyDescent="0.25">
      <c r="A97" s="54">
        <v>1929</v>
      </c>
      <c r="B97" s="57">
        <v>81.872911517987959</v>
      </c>
      <c r="C97" s="57">
        <v>95.00575025392024</v>
      </c>
      <c r="D97" s="57" t="s">
        <v>281</v>
      </c>
      <c r="E97" s="57" t="s">
        <v>281</v>
      </c>
      <c r="F97" s="57" t="s">
        <v>281</v>
      </c>
      <c r="G97" s="57">
        <v>6.4299231980200293</v>
      </c>
      <c r="H97" s="57">
        <v>3.8893831326042019</v>
      </c>
      <c r="I97" s="57" t="s">
        <v>281</v>
      </c>
      <c r="J97" s="57" t="s">
        <v>281</v>
      </c>
      <c r="K97" s="57" t="s">
        <v>281</v>
      </c>
      <c r="L97" s="57" t="s">
        <v>281</v>
      </c>
      <c r="M97" s="57" t="s">
        <v>281</v>
      </c>
      <c r="N97" s="57" t="s">
        <v>281</v>
      </c>
      <c r="O97" s="57">
        <v>57.203937954577867</v>
      </c>
      <c r="P97" s="57">
        <v>4.3145386662314369</v>
      </c>
      <c r="Q97" s="57" t="s">
        <v>281</v>
      </c>
      <c r="R97" s="57" t="s">
        <v>281</v>
      </c>
      <c r="S97" s="57" t="s">
        <v>281</v>
      </c>
      <c r="T97" s="57" t="s">
        <v>281</v>
      </c>
      <c r="U97" s="57" t="s">
        <v>281</v>
      </c>
      <c r="V97" s="57" t="s">
        <v>281</v>
      </c>
      <c r="W97" s="57" t="s">
        <v>281</v>
      </c>
      <c r="X97" s="57" t="s">
        <v>281</v>
      </c>
      <c r="Y97" s="57" t="s">
        <v>281</v>
      </c>
      <c r="Z97" s="57" t="s">
        <v>281</v>
      </c>
      <c r="AA97" s="57">
        <v>22.839214809369089</v>
      </c>
      <c r="AB97" s="57" t="s">
        <v>281</v>
      </c>
      <c r="AC97" s="57" t="s">
        <v>281</v>
      </c>
      <c r="AD97" s="57" t="s">
        <v>281</v>
      </c>
      <c r="AE97" s="57" t="s">
        <v>281</v>
      </c>
      <c r="AF97" s="57" t="s">
        <v>281</v>
      </c>
      <c r="AG97" s="57" t="s">
        <v>281</v>
      </c>
      <c r="AH97" s="57" t="s">
        <v>281</v>
      </c>
      <c r="AI97" s="57" t="s">
        <v>281</v>
      </c>
      <c r="AJ97" s="57" t="s">
        <v>281</v>
      </c>
      <c r="AK97" s="57" t="s">
        <v>281</v>
      </c>
      <c r="AL97" s="57" t="s">
        <v>281</v>
      </c>
      <c r="AM97" s="57" t="s">
        <v>281</v>
      </c>
      <c r="AN97" s="57" t="s">
        <v>281</v>
      </c>
      <c r="AO97" s="57" t="s">
        <v>281</v>
      </c>
      <c r="AP97" s="57" t="s">
        <v>281</v>
      </c>
      <c r="AQ97" s="57" t="s">
        <v>281</v>
      </c>
      <c r="AR97" s="57" t="s">
        <v>281</v>
      </c>
      <c r="AS97" s="57" t="s">
        <v>281</v>
      </c>
      <c r="AT97" s="57" t="s">
        <v>281</v>
      </c>
      <c r="AU97" s="57" t="s">
        <v>281</v>
      </c>
      <c r="AV97" s="57" t="s">
        <v>281</v>
      </c>
      <c r="AW97" s="57" t="s">
        <v>281</v>
      </c>
      <c r="AX97" s="57" t="s">
        <v>281</v>
      </c>
      <c r="AY97" s="57" t="s">
        <v>281</v>
      </c>
      <c r="AZ97" s="57" t="s">
        <v>281</v>
      </c>
      <c r="BA97" s="57" t="s">
        <v>281</v>
      </c>
      <c r="BB97" s="57" t="s">
        <v>281</v>
      </c>
      <c r="BC97" s="57" t="s">
        <v>281</v>
      </c>
      <c r="BD97" s="81"/>
      <c r="BE97" s="81">
        <f t="shared" si="1"/>
        <v>0.48234255358724526</v>
      </c>
      <c r="BF97" s="57" t="s">
        <v>281</v>
      </c>
      <c r="BG97" s="81"/>
    </row>
    <row r="98" spans="1:59" x14ac:dyDescent="0.25">
      <c r="A98" s="54">
        <v>1930</v>
      </c>
      <c r="B98" s="57" t="s">
        <v>281</v>
      </c>
      <c r="C98" s="57" t="s">
        <v>281</v>
      </c>
      <c r="D98" s="57" t="s">
        <v>281</v>
      </c>
      <c r="E98" s="57" t="s">
        <v>281</v>
      </c>
      <c r="F98" s="57" t="s">
        <v>281</v>
      </c>
      <c r="G98" s="57" t="s">
        <v>281</v>
      </c>
      <c r="H98" s="57" t="s">
        <v>281</v>
      </c>
      <c r="I98" s="57" t="s">
        <v>281</v>
      </c>
      <c r="J98" s="57" t="s">
        <v>281</v>
      </c>
      <c r="K98" s="57" t="s">
        <v>281</v>
      </c>
      <c r="L98" s="57" t="s">
        <v>281</v>
      </c>
      <c r="M98" s="57" t="s">
        <v>281</v>
      </c>
      <c r="N98" s="57" t="s">
        <v>281</v>
      </c>
      <c r="O98" s="57" t="s">
        <v>281</v>
      </c>
      <c r="P98" s="57" t="s">
        <v>281</v>
      </c>
      <c r="Q98" s="57" t="s">
        <v>281</v>
      </c>
      <c r="R98" s="57" t="s">
        <v>281</v>
      </c>
      <c r="S98" s="57" t="s">
        <v>281</v>
      </c>
      <c r="T98" s="57" t="s">
        <v>281</v>
      </c>
      <c r="U98" s="57" t="s">
        <v>281</v>
      </c>
      <c r="V98" s="57" t="s">
        <v>281</v>
      </c>
      <c r="W98" s="57" t="s">
        <v>281</v>
      </c>
      <c r="X98" s="57" t="s">
        <v>281</v>
      </c>
      <c r="Y98" s="57" t="s">
        <v>281</v>
      </c>
      <c r="Z98" s="57" t="s">
        <v>281</v>
      </c>
      <c r="AA98" s="57">
        <v>21.503326740872559</v>
      </c>
      <c r="AB98" s="57" t="s">
        <v>281</v>
      </c>
      <c r="AC98" s="57" t="s">
        <v>281</v>
      </c>
      <c r="AD98" s="57" t="s">
        <v>281</v>
      </c>
      <c r="AE98" s="57" t="s">
        <v>281</v>
      </c>
      <c r="AF98" s="57" t="s">
        <v>281</v>
      </c>
      <c r="AG98" s="57" t="s">
        <v>281</v>
      </c>
      <c r="AH98" s="57" t="s">
        <v>281</v>
      </c>
      <c r="AI98" s="57" t="s">
        <v>281</v>
      </c>
      <c r="AJ98" s="57" t="s">
        <v>281</v>
      </c>
      <c r="AK98" s="57" t="s">
        <v>281</v>
      </c>
      <c r="AL98" s="57" t="s">
        <v>281</v>
      </c>
      <c r="AM98" s="57" t="s">
        <v>281</v>
      </c>
      <c r="AN98" s="57" t="s">
        <v>281</v>
      </c>
      <c r="AO98" s="57" t="s">
        <v>281</v>
      </c>
      <c r="AP98" s="57" t="s">
        <v>281</v>
      </c>
      <c r="AQ98" s="57" t="s">
        <v>281</v>
      </c>
      <c r="AR98" s="57" t="s">
        <v>281</v>
      </c>
      <c r="AS98" s="57" t="s">
        <v>281</v>
      </c>
      <c r="AT98" s="57" t="s">
        <v>281</v>
      </c>
      <c r="AU98" s="57" t="s">
        <v>281</v>
      </c>
      <c r="AV98" s="57" t="s">
        <v>281</v>
      </c>
      <c r="AW98" s="57" t="s">
        <v>281</v>
      </c>
      <c r="AX98" s="57" t="s">
        <v>281</v>
      </c>
      <c r="AY98" s="57" t="s">
        <v>281</v>
      </c>
      <c r="AZ98" s="57" t="s">
        <v>281</v>
      </c>
      <c r="BA98" s="57" t="s">
        <v>281</v>
      </c>
      <c r="BB98" s="57" t="s">
        <v>281</v>
      </c>
      <c r="BC98" s="57" t="s">
        <v>281</v>
      </c>
      <c r="BD98" s="81"/>
      <c r="BE98" s="81">
        <f t="shared" si="1"/>
        <v>0.13736056394868904</v>
      </c>
      <c r="BF98" s="57" t="s">
        <v>281</v>
      </c>
      <c r="BG98" s="81"/>
    </row>
    <row r="99" spans="1:59" x14ac:dyDescent="0.25">
      <c r="A99" s="54">
        <v>1931</v>
      </c>
      <c r="B99" s="57" t="s">
        <v>281</v>
      </c>
      <c r="C99" s="57" t="s">
        <v>281</v>
      </c>
      <c r="D99" s="57" t="s">
        <v>281</v>
      </c>
      <c r="E99" s="57" t="s">
        <v>281</v>
      </c>
      <c r="F99" s="57" t="s">
        <v>281</v>
      </c>
      <c r="G99" s="57" t="s">
        <v>281</v>
      </c>
      <c r="H99" s="57" t="s">
        <v>281</v>
      </c>
      <c r="I99" s="57" t="s">
        <v>281</v>
      </c>
      <c r="J99" s="57" t="s">
        <v>281</v>
      </c>
      <c r="K99" s="57" t="s">
        <v>281</v>
      </c>
      <c r="L99" s="57" t="s">
        <v>281</v>
      </c>
      <c r="M99" s="57" t="s">
        <v>281</v>
      </c>
      <c r="N99" s="57" t="s">
        <v>281</v>
      </c>
      <c r="O99" s="57" t="s">
        <v>281</v>
      </c>
      <c r="P99" s="57" t="s">
        <v>281</v>
      </c>
      <c r="Q99" s="57" t="s">
        <v>281</v>
      </c>
      <c r="R99" s="57" t="s">
        <v>281</v>
      </c>
      <c r="S99" s="57" t="s">
        <v>281</v>
      </c>
      <c r="T99" s="57" t="s">
        <v>281</v>
      </c>
      <c r="U99" s="57" t="s">
        <v>281</v>
      </c>
      <c r="V99" s="57" t="s">
        <v>281</v>
      </c>
      <c r="W99" s="57" t="s">
        <v>281</v>
      </c>
      <c r="X99" s="57" t="s">
        <v>281</v>
      </c>
      <c r="Y99" s="57" t="s">
        <v>281</v>
      </c>
      <c r="Z99" s="57" t="s">
        <v>281</v>
      </c>
      <c r="AA99" s="57">
        <v>19.818055787073526</v>
      </c>
      <c r="AB99" s="57" t="s">
        <v>281</v>
      </c>
      <c r="AC99" s="57" t="s">
        <v>281</v>
      </c>
      <c r="AD99" s="57" t="s">
        <v>281</v>
      </c>
      <c r="AE99" s="57" t="s">
        <v>281</v>
      </c>
      <c r="AF99" s="57" t="s">
        <v>281</v>
      </c>
      <c r="AG99" s="57" t="s">
        <v>281</v>
      </c>
      <c r="AH99" s="57" t="s">
        <v>281</v>
      </c>
      <c r="AI99" s="57" t="s">
        <v>281</v>
      </c>
      <c r="AJ99" s="57" t="s">
        <v>281</v>
      </c>
      <c r="AK99" s="57" t="s">
        <v>281</v>
      </c>
      <c r="AL99" s="57" t="s">
        <v>281</v>
      </c>
      <c r="AM99" s="57" t="s">
        <v>281</v>
      </c>
      <c r="AN99" s="57" t="s">
        <v>281</v>
      </c>
      <c r="AO99" s="57" t="s">
        <v>281</v>
      </c>
      <c r="AP99" s="57" t="s">
        <v>281</v>
      </c>
      <c r="AQ99" s="57" t="s">
        <v>281</v>
      </c>
      <c r="AR99" s="57" t="s">
        <v>281</v>
      </c>
      <c r="AS99" s="57" t="s">
        <v>281</v>
      </c>
      <c r="AT99" s="57" t="s">
        <v>281</v>
      </c>
      <c r="AU99" s="57" t="s">
        <v>281</v>
      </c>
      <c r="AV99" s="57" t="s">
        <v>281</v>
      </c>
      <c r="AW99" s="57" t="s">
        <v>281</v>
      </c>
      <c r="AX99" s="57" t="s">
        <v>281</v>
      </c>
      <c r="AY99" s="57" t="s">
        <v>281</v>
      </c>
      <c r="AZ99" s="57" t="s">
        <v>281</v>
      </c>
      <c r="BA99" s="57" t="s">
        <v>281</v>
      </c>
      <c r="BB99" s="57" t="s">
        <v>281</v>
      </c>
      <c r="BC99" s="57" t="s">
        <v>281</v>
      </c>
      <c r="BD99" s="81"/>
      <c r="BE99" s="81">
        <f t="shared" si="1"/>
        <v>0.13736056394868904</v>
      </c>
      <c r="BF99" s="57" t="s">
        <v>281</v>
      </c>
      <c r="BG99" s="81"/>
    </row>
    <row r="100" spans="1:59" x14ac:dyDescent="0.25">
      <c r="A100" s="54">
        <v>1932</v>
      </c>
      <c r="B100" s="57" t="s">
        <v>281</v>
      </c>
      <c r="C100" s="57" t="s">
        <v>281</v>
      </c>
      <c r="D100" s="57" t="s">
        <v>281</v>
      </c>
      <c r="E100" s="57" t="s">
        <v>281</v>
      </c>
      <c r="F100" s="57" t="s">
        <v>281</v>
      </c>
      <c r="G100" s="57" t="s">
        <v>281</v>
      </c>
      <c r="H100" s="57" t="s">
        <v>281</v>
      </c>
      <c r="I100" s="57" t="s">
        <v>281</v>
      </c>
      <c r="J100" s="57" t="s">
        <v>281</v>
      </c>
      <c r="K100" s="57" t="s">
        <v>281</v>
      </c>
      <c r="L100" s="57" t="s">
        <v>281</v>
      </c>
      <c r="M100" s="57" t="s">
        <v>281</v>
      </c>
      <c r="N100" s="57" t="s">
        <v>281</v>
      </c>
      <c r="O100" s="57" t="s">
        <v>281</v>
      </c>
      <c r="P100" s="57" t="s">
        <v>281</v>
      </c>
      <c r="Q100" s="57" t="s">
        <v>281</v>
      </c>
      <c r="R100" s="57" t="s">
        <v>281</v>
      </c>
      <c r="S100" s="57" t="s">
        <v>281</v>
      </c>
      <c r="T100" s="57" t="s">
        <v>281</v>
      </c>
      <c r="U100" s="57" t="s">
        <v>281</v>
      </c>
      <c r="V100" s="57" t="s">
        <v>281</v>
      </c>
      <c r="W100" s="57" t="s">
        <v>281</v>
      </c>
      <c r="X100" s="57" t="s">
        <v>281</v>
      </c>
      <c r="Y100" s="57" t="s">
        <v>281</v>
      </c>
      <c r="Z100" s="57" t="s">
        <v>281</v>
      </c>
      <c r="AA100" s="57">
        <v>20.050162465553004</v>
      </c>
      <c r="AB100" s="57" t="s">
        <v>281</v>
      </c>
      <c r="AC100" s="57" t="s">
        <v>281</v>
      </c>
      <c r="AD100" s="57" t="s">
        <v>281</v>
      </c>
      <c r="AE100" s="57" t="s">
        <v>281</v>
      </c>
      <c r="AF100" s="57" t="s">
        <v>281</v>
      </c>
      <c r="AG100" s="57" t="s">
        <v>281</v>
      </c>
      <c r="AH100" s="57" t="s">
        <v>281</v>
      </c>
      <c r="AI100" s="57" t="s">
        <v>281</v>
      </c>
      <c r="AJ100" s="57" t="s">
        <v>281</v>
      </c>
      <c r="AK100" s="57" t="s">
        <v>281</v>
      </c>
      <c r="AL100" s="57" t="s">
        <v>281</v>
      </c>
      <c r="AM100" s="57" t="s">
        <v>281</v>
      </c>
      <c r="AN100" s="57" t="s">
        <v>281</v>
      </c>
      <c r="AO100" s="57" t="s">
        <v>281</v>
      </c>
      <c r="AP100" s="57" t="s">
        <v>281</v>
      </c>
      <c r="AQ100" s="57" t="s">
        <v>281</v>
      </c>
      <c r="AR100" s="57" t="s">
        <v>281</v>
      </c>
      <c r="AS100" s="57" t="s">
        <v>281</v>
      </c>
      <c r="AT100" s="57" t="s">
        <v>281</v>
      </c>
      <c r="AU100" s="57" t="s">
        <v>281</v>
      </c>
      <c r="AV100" s="57" t="s">
        <v>281</v>
      </c>
      <c r="AW100" s="57" t="s">
        <v>281</v>
      </c>
      <c r="AX100" s="57" t="s">
        <v>281</v>
      </c>
      <c r="AY100" s="57" t="s">
        <v>281</v>
      </c>
      <c r="AZ100" s="57" t="s">
        <v>281</v>
      </c>
      <c r="BA100" s="57" t="s">
        <v>281</v>
      </c>
      <c r="BB100" s="57" t="s">
        <v>281</v>
      </c>
      <c r="BC100" s="57" t="s">
        <v>281</v>
      </c>
      <c r="BD100" s="81"/>
      <c r="BE100" s="81">
        <f t="shared" si="1"/>
        <v>0.13736056394868904</v>
      </c>
      <c r="BF100" s="57" t="s">
        <v>281</v>
      </c>
      <c r="BG100" s="81"/>
    </row>
    <row r="101" spans="1:59" x14ac:dyDescent="0.25">
      <c r="A101" s="54">
        <v>1933</v>
      </c>
      <c r="B101" s="57" t="s">
        <v>281</v>
      </c>
      <c r="C101" s="57" t="s">
        <v>281</v>
      </c>
      <c r="D101" s="57" t="s">
        <v>281</v>
      </c>
      <c r="E101" s="57" t="s">
        <v>281</v>
      </c>
      <c r="F101" s="57" t="s">
        <v>281</v>
      </c>
      <c r="G101" s="57" t="s">
        <v>281</v>
      </c>
      <c r="H101" s="57" t="s">
        <v>281</v>
      </c>
      <c r="I101" s="57" t="s">
        <v>281</v>
      </c>
      <c r="J101" s="57" t="s">
        <v>281</v>
      </c>
      <c r="K101" s="57" t="s">
        <v>281</v>
      </c>
      <c r="L101" s="57" t="s">
        <v>281</v>
      </c>
      <c r="M101" s="57" t="s">
        <v>281</v>
      </c>
      <c r="N101" s="57" t="s">
        <v>281</v>
      </c>
      <c r="O101" s="57" t="s">
        <v>281</v>
      </c>
      <c r="P101" s="57" t="s">
        <v>281</v>
      </c>
      <c r="Q101" s="57" t="s">
        <v>281</v>
      </c>
      <c r="R101" s="57" t="s">
        <v>281</v>
      </c>
      <c r="S101" s="57" t="s">
        <v>281</v>
      </c>
      <c r="T101" s="57" t="s">
        <v>281</v>
      </c>
      <c r="U101" s="57" t="s">
        <v>281</v>
      </c>
      <c r="V101" s="57" t="s">
        <v>281</v>
      </c>
      <c r="W101" s="57" t="s">
        <v>281</v>
      </c>
      <c r="X101" s="57" t="s">
        <v>281</v>
      </c>
      <c r="Y101" s="57" t="s">
        <v>281</v>
      </c>
      <c r="Z101" s="57" t="s">
        <v>281</v>
      </c>
      <c r="AA101" s="57">
        <v>24.263406888001036</v>
      </c>
      <c r="AB101" s="57" t="s">
        <v>281</v>
      </c>
      <c r="AC101" s="57" t="s">
        <v>281</v>
      </c>
      <c r="AD101" s="57" t="s">
        <v>281</v>
      </c>
      <c r="AE101" s="57" t="s">
        <v>281</v>
      </c>
      <c r="AF101" s="57" t="s">
        <v>281</v>
      </c>
      <c r="AG101" s="57" t="s">
        <v>281</v>
      </c>
      <c r="AH101" s="57" t="s">
        <v>281</v>
      </c>
      <c r="AI101" s="57" t="s">
        <v>281</v>
      </c>
      <c r="AJ101" s="57" t="s">
        <v>281</v>
      </c>
      <c r="AK101" s="57" t="s">
        <v>281</v>
      </c>
      <c r="AL101" s="57" t="s">
        <v>281</v>
      </c>
      <c r="AM101" s="57" t="s">
        <v>281</v>
      </c>
      <c r="AN101" s="57" t="s">
        <v>281</v>
      </c>
      <c r="AO101" s="57" t="s">
        <v>281</v>
      </c>
      <c r="AP101" s="57" t="s">
        <v>281</v>
      </c>
      <c r="AQ101" s="57" t="s">
        <v>281</v>
      </c>
      <c r="AR101" s="57" t="s">
        <v>281</v>
      </c>
      <c r="AS101" s="57" t="s">
        <v>281</v>
      </c>
      <c r="AT101" s="57" t="s">
        <v>281</v>
      </c>
      <c r="AU101" s="57" t="s">
        <v>281</v>
      </c>
      <c r="AV101" s="57" t="s">
        <v>281</v>
      </c>
      <c r="AW101" s="57" t="s">
        <v>281</v>
      </c>
      <c r="AX101" s="57" t="s">
        <v>281</v>
      </c>
      <c r="AY101" s="57" t="s">
        <v>281</v>
      </c>
      <c r="AZ101" s="57" t="s">
        <v>281</v>
      </c>
      <c r="BA101" s="57" t="s">
        <v>281</v>
      </c>
      <c r="BB101" s="57" t="s">
        <v>281</v>
      </c>
      <c r="BC101" s="57" t="s">
        <v>281</v>
      </c>
      <c r="BD101" s="81"/>
      <c r="BE101" s="81">
        <f t="shared" si="1"/>
        <v>0.13736056394868901</v>
      </c>
      <c r="BF101" s="57" t="s">
        <v>281</v>
      </c>
      <c r="BG101" s="81"/>
    </row>
    <row r="102" spans="1:59" x14ac:dyDescent="0.25">
      <c r="A102" s="54">
        <v>1934</v>
      </c>
      <c r="B102" s="57" t="s">
        <v>281</v>
      </c>
      <c r="C102" s="57" t="s">
        <v>281</v>
      </c>
      <c r="D102" s="57" t="s">
        <v>281</v>
      </c>
      <c r="E102" s="57" t="s">
        <v>281</v>
      </c>
      <c r="F102" s="57" t="s">
        <v>281</v>
      </c>
      <c r="G102" s="57" t="s">
        <v>281</v>
      </c>
      <c r="H102" s="57" t="s">
        <v>281</v>
      </c>
      <c r="I102" s="57" t="s">
        <v>281</v>
      </c>
      <c r="J102" s="57" t="s">
        <v>281</v>
      </c>
      <c r="K102" s="57" t="s">
        <v>281</v>
      </c>
      <c r="L102" s="57" t="s">
        <v>281</v>
      </c>
      <c r="M102" s="57" t="s">
        <v>281</v>
      </c>
      <c r="N102" s="57" t="s">
        <v>281</v>
      </c>
      <c r="O102" s="57" t="s">
        <v>281</v>
      </c>
      <c r="P102" s="57" t="s">
        <v>281</v>
      </c>
      <c r="Q102" s="57" t="s">
        <v>281</v>
      </c>
      <c r="R102" s="57" t="s">
        <v>281</v>
      </c>
      <c r="S102" s="57" t="s">
        <v>281</v>
      </c>
      <c r="T102" s="57" t="s">
        <v>281</v>
      </c>
      <c r="U102" s="57" t="s">
        <v>281</v>
      </c>
      <c r="V102" s="57" t="s">
        <v>281</v>
      </c>
      <c r="W102" s="57" t="s">
        <v>281</v>
      </c>
      <c r="X102" s="57" t="s">
        <v>281</v>
      </c>
      <c r="Y102" s="57" t="s">
        <v>281</v>
      </c>
      <c r="Z102" s="57" t="s">
        <v>281</v>
      </c>
      <c r="AA102" s="57">
        <v>14.070690310524798</v>
      </c>
      <c r="AB102" s="57" t="s">
        <v>281</v>
      </c>
      <c r="AC102" s="57" t="s">
        <v>281</v>
      </c>
      <c r="AD102" s="57" t="s">
        <v>281</v>
      </c>
      <c r="AE102" s="57" t="s">
        <v>281</v>
      </c>
      <c r="AF102" s="57" t="s">
        <v>281</v>
      </c>
      <c r="AG102" s="57" t="s">
        <v>281</v>
      </c>
      <c r="AH102" s="57" t="s">
        <v>281</v>
      </c>
      <c r="AI102" s="57" t="s">
        <v>281</v>
      </c>
      <c r="AJ102" s="57" t="s">
        <v>281</v>
      </c>
      <c r="AK102" s="57" t="s">
        <v>281</v>
      </c>
      <c r="AL102" s="57" t="s">
        <v>281</v>
      </c>
      <c r="AM102" s="57" t="s">
        <v>281</v>
      </c>
      <c r="AN102" s="57" t="s">
        <v>281</v>
      </c>
      <c r="AO102" s="57" t="s">
        <v>281</v>
      </c>
      <c r="AP102" s="57" t="s">
        <v>281</v>
      </c>
      <c r="AQ102" s="57" t="s">
        <v>281</v>
      </c>
      <c r="AR102" s="57" t="s">
        <v>281</v>
      </c>
      <c r="AS102" s="57" t="s">
        <v>281</v>
      </c>
      <c r="AT102" s="57" t="s">
        <v>281</v>
      </c>
      <c r="AU102" s="57" t="s">
        <v>281</v>
      </c>
      <c r="AV102" s="57" t="s">
        <v>281</v>
      </c>
      <c r="AW102" s="57" t="s">
        <v>281</v>
      </c>
      <c r="AX102" s="57" t="s">
        <v>281</v>
      </c>
      <c r="AY102" s="57" t="s">
        <v>281</v>
      </c>
      <c r="AZ102" s="57" t="s">
        <v>281</v>
      </c>
      <c r="BA102" s="57" t="s">
        <v>281</v>
      </c>
      <c r="BB102" s="57" t="s">
        <v>281</v>
      </c>
      <c r="BC102" s="57" t="s">
        <v>281</v>
      </c>
      <c r="BD102" s="81"/>
      <c r="BE102" s="81">
        <f t="shared" si="1"/>
        <v>0.13736056394868904</v>
      </c>
      <c r="BF102" s="57" t="s">
        <v>281</v>
      </c>
      <c r="BG102" s="81"/>
    </row>
    <row r="103" spans="1:59" x14ac:dyDescent="0.25">
      <c r="A103" s="54">
        <v>1935</v>
      </c>
      <c r="B103" s="57" t="s">
        <v>281</v>
      </c>
      <c r="C103" s="57" t="s">
        <v>281</v>
      </c>
      <c r="D103" s="57" t="s">
        <v>281</v>
      </c>
      <c r="E103" s="57" t="s">
        <v>281</v>
      </c>
      <c r="F103" s="57" t="s">
        <v>281</v>
      </c>
      <c r="G103" s="57" t="s">
        <v>281</v>
      </c>
      <c r="H103" s="57" t="s">
        <v>281</v>
      </c>
      <c r="I103" s="57" t="s">
        <v>281</v>
      </c>
      <c r="J103" s="57" t="s">
        <v>281</v>
      </c>
      <c r="K103" s="57" t="s">
        <v>281</v>
      </c>
      <c r="L103" s="57" t="s">
        <v>281</v>
      </c>
      <c r="M103" s="57" t="s">
        <v>281</v>
      </c>
      <c r="N103" s="57" t="s">
        <v>281</v>
      </c>
      <c r="O103" s="57" t="s">
        <v>281</v>
      </c>
      <c r="P103" s="57" t="s">
        <v>281</v>
      </c>
      <c r="Q103" s="57" t="s">
        <v>281</v>
      </c>
      <c r="R103" s="57" t="s">
        <v>281</v>
      </c>
      <c r="S103" s="57" t="s">
        <v>281</v>
      </c>
      <c r="T103" s="57" t="s">
        <v>281</v>
      </c>
      <c r="U103" s="57" t="s">
        <v>281</v>
      </c>
      <c r="V103" s="57" t="s">
        <v>281</v>
      </c>
      <c r="W103" s="57" t="s">
        <v>281</v>
      </c>
      <c r="X103" s="57" t="s">
        <v>281</v>
      </c>
      <c r="Y103" s="57" t="s">
        <v>281</v>
      </c>
      <c r="Z103" s="57" t="s">
        <v>281</v>
      </c>
      <c r="AA103" s="57">
        <v>18.084020220634013</v>
      </c>
      <c r="AB103" s="57" t="s">
        <v>281</v>
      </c>
      <c r="AC103" s="57" t="s">
        <v>281</v>
      </c>
      <c r="AD103" s="57" t="s">
        <v>281</v>
      </c>
      <c r="AE103" s="57" t="s">
        <v>281</v>
      </c>
      <c r="AF103" s="57" t="s">
        <v>281</v>
      </c>
      <c r="AG103" s="57" t="s">
        <v>281</v>
      </c>
      <c r="AH103" s="57" t="s">
        <v>281</v>
      </c>
      <c r="AI103" s="57" t="s">
        <v>281</v>
      </c>
      <c r="AJ103" s="57" t="s">
        <v>281</v>
      </c>
      <c r="AK103" s="57" t="s">
        <v>281</v>
      </c>
      <c r="AL103" s="57" t="s">
        <v>281</v>
      </c>
      <c r="AM103" s="57" t="s">
        <v>281</v>
      </c>
      <c r="AN103" s="57" t="s">
        <v>281</v>
      </c>
      <c r="AO103" s="57" t="s">
        <v>281</v>
      </c>
      <c r="AP103" s="57" t="s">
        <v>281</v>
      </c>
      <c r="AQ103" s="57" t="s">
        <v>281</v>
      </c>
      <c r="AR103" s="57" t="s">
        <v>281</v>
      </c>
      <c r="AS103" s="57" t="s">
        <v>281</v>
      </c>
      <c r="AT103" s="57" t="s">
        <v>281</v>
      </c>
      <c r="AU103" s="57" t="s">
        <v>281</v>
      </c>
      <c r="AV103" s="57" t="s">
        <v>281</v>
      </c>
      <c r="AW103" s="57" t="s">
        <v>281</v>
      </c>
      <c r="AX103" s="57" t="s">
        <v>281</v>
      </c>
      <c r="AY103" s="57" t="s">
        <v>281</v>
      </c>
      <c r="AZ103" s="57" t="s">
        <v>281</v>
      </c>
      <c r="BA103" s="57" t="s">
        <v>281</v>
      </c>
      <c r="BB103" s="57" t="s">
        <v>281</v>
      </c>
      <c r="BC103" s="57" t="s">
        <v>281</v>
      </c>
      <c r="BD103" s="81"/>
      <c r="BE103" s="81">
        <f t="shared" si="1"/>
        <v>0.13736056394868904</v>
      </c>
      <c r="BF103" s="57" t="s">
        <v>281</v>
      </c>
      <c r="BG103" s="81"/>
    </row>
    <row r="104" spans="1:59" x14ac:dyDescent="0.25">
      <c r="A104" s="54">
        <v>1936</v>
      </c>
      <c r="B104" s="57" t="s">
        <v>281</v>
      </c>
      <c r="C104" s="57" t="s">
        <v>281</v>
      </c>
      <c r="D104" s="57" t="s">
        <v>281</v>
      </c>
      <c r="E104" s="57" t="s">
        <v>281</v>
      </c>
      <c r="F104" s="57" t="s">
        <v>281</v>
      </c>
      <c r="G104" s="57" t="s">
        <v>281</v>
      </c>
      <c r="H104" s="57" t="s">
        <v>281</v>
      </c>
      <c r="I104" s="57" t="s">
        <v>281</v>
      </c>
      <c r="J104" s="57" t="s">
        <v>281</v>
      </c>
      <c r="K104" s="57" t="s">
        <v>281</v>
      </c>
      <c r="L104" s="57" t="s">
        <v>281</v>
      </c>
      <c r="M104" s="57" t="s">
        <v>281</v>
      </c>
      <c r="N104" s="57" t="s">
        <v>281</v>
      </c>
      <c r="O104" s="57" t="s">
        <v>281</v>
      </c>
      <c r="P104" s="57" t="s">
        <v>281</v>
      </c>
      <c r="Q104" s="57" t="s">
        <v>281</v>
      </c>
      <c r="R104" s="57" t="s">
        <v>281</v>
      </c>
      <c r="S104" s="57" t="s">
        <v>281</v>
      </c>
      <c r="T104" s="57" t="s">
        <v>281</v>
      </c>
      <c r="U104" s="57" t="s">
        <v>281</v>
      </c>
      <c r="V104" s="57" t="s">
        <v>281</v>
      </c>
      <c r="W104" s="57" t="s">
        <v>281</v>
      </c>
      <c r="X104" s="57" t="s">
        <v>281</v>
      </c>
      <c r="Y104" s="57" t="s">
        <v>281</v>
      </c>
      <c r="Z104" s="57" t="s">
        <v>281</v>
      </c>
      <c r="AA104" s="57">
        <v>14.11326352258995</v>
      </c>
      <c r="AB104" s="57" t="s">
        <v>281</v>
      </c>
      <c r="AC104" s="57" t="s">
        <v>281</v>
      </c>
      <c r="AD104" s="57" t="s">
        <v>281</v>
      </c>
      <c r="AE104" s="57" t="s">
        <v>281</v>
      </c>
      <c r="AF104" s="57" t="s">
        <v>281</v>
      </c>
      <c r="AG104" s="57" t="s">
        <v>281</v>
      </c>
      <c r="AH104" s="57" t="s">
        <v>281</v>
      </c>
      <c r="AI104" s="57" t="s">
        <v>281</v>
      </c>
      <c r="AJ104" s="57" t="s">
        <v>281</v>
      </c>
      <c r="AK104" s="57" t="s">
        <v>281</v>
      </c>
      <c r="AL104" s="57" t="s">
        <v>281</v>
      </c>
      <c r="AM104" s="57" t="s">
        <v>281</v>
      </c>
      <c r="AN104" s="57" t="s">
        <v>281</v>
      </c>
      <c r="AO104" s="57" t="s">
        <v>281</v>
      </c>
      <c r="AP104" s="57" t="s">
        <v>281</v>
      </c>
      <c r="AQ104" s="57" t="s">
        <v>281</v>
      </c>
      <c r="AR104" s="57" t="s">
        <v>281</v>
      </c>
      <c r="AS104" s="57" t="s">
        <v>281</v>
      </c>
      <c r="AT104" s="57" t="s">
        <v>281</v>
      </c>
      <c r="AU104" s="57" t="s">
        <v>281</v>
      </c>
      <c r="AV104" s="57" t="s">
        <v>281</v>
      </c>
      <c r="AW104" s="57" t="s">
        <v>281</v>
      </c>
      <c r="AX104" s="57" t="s">
        <v>281</v>
      </c>
      <c r="AY104" s="57" t="s">
        <v>281</v>
      </c>
      <c r="AZ104" s="57" t="s">
        <v>281</v>
      </c>
      <c r="BA104" s="57" t="s">
        <v>281</v>
      </c>
      <c r="BB104" s="57" t="s">
        <v>281</v>
      </c>
      <c r="BC104" s="57" t="s">
        <v>281</v>
      </c>
      <c r="BD104" s="81"/>
      <c r="BE104" s="81">
        <f t="shared" si="1"/>
        <v>0.13736056394868904</v>
      </c>
      <c r="BF104" s="57" t="s">
        <v>281</v>
      </c>
      <c r="BG104" s="81"/>
    </row>
    <row r="105" spans="1:59" x14ac:dyDescent="0.25">
      <c r="A105" s="54">
        <v>1937</v>
      </c>
      <c r="B105" s="57" t="s">
        <v>281</v>
      </c>
      <c r="C105" s="57" t="s">
        <v>281</v>
      </c>
      <c r="D105" s="57" t="s">
        <v>281</v>
      </c>
      <c r="E105" s="57" t="s">
        <v>281</v>
      </c>
      <c r="F105" s="57" t="s">
        <v>281</v>
      </c>
      <c r="G105" s="57" t="s">
        <v>281</v>
      </c>
      <c r="H105" s="57" t="s">
        <v>281</v>
      </c>
      <c r="I105" s="57" t="s">
        <v>281</v>
      </c>
      <c r="J105" s="57" t="s">
        <v>281</v>
      </c>
      <c r="K105" s="57" t="s">
        <v>281</v>
      </c>
      <c r="L105" s="57" t="s">
        <v>281</v>
      </c>
      <c r="M105" s="57" t="s">
        <v>281</v>
      </c>
      <c r="N105" s="57" t="s">
        <v>281</v>
      </c>
      <c r="O105" s="57" t="s">
        <v>281</v>
      </c>
      <c r="P105" s="57" t="s">
        <v>281</v>
      </c>
      <c r="Q105" s="57" t="s">
        <v>281</v>
      </c>
      <c r="R105" s="57" t="s">
        <v>281</v>
      </c>
      <c r="S105" s="57" t="s">
        <v>281</v>
      </c>
      <c r="T105" s="57" t="s">
        <v>281</v>
      </c>
      <c r="U105" s="57" t="s">
        <v>281</v>
      </c>
      <c r="V105" s="57" t="s">
        <v>281</v>
      </c>
      <c r="W105" s="57" t="s">
        <v>281</v>
      </c>
      <c r="X105" s="57" t="s">
        <v>281</v>
      </c>
      <c r="Y105" s="57" t="s">
        <v>281</v>
      </c>
      <c r="Z105" s="57" t="s">
        <v>281</v>
      </c>
      <c r="AA105" s="57">
        <v>14.609857476732612</v>
      </c>
      <c r="AB105" s="57" t="s">
        <v>281</v>
      </c>
      <c r="AC105" s="57" t="s">
        <v>281</v>
      </c>
      <c r="AD105" s="57" t="s">
        <v>281</v>
      </c>
      <c r="AE105" s="57" t="s">
        <v>281</v>
      </c>
      <c r="AF105" s="57" t="s">
        <v>281</v>
      </c>
      <c r="AG105" s="57" t="s">
        <v>281</v>
      </c>
      <c r="AH105" s="57" t="s">
        <v>281</v>
      </c>
      <c r="AI105" s="57" t="s">
        <v>281</v>
      </c>
      <c r="AJ105" s="57" t="s">
        <v>281</v>
      </c>
      <c r="AK105" s="57" t="s">
        <v>281</v>
      </c>
      <c r="AL105" s="57" t="s">
        <v>281</v>
      </c>
      <c r="AM105" s="57" t="s">
        <v>281</v>
      </c>
      <c r="AN105" s="57" t="s">
        <v>281</v>
      </c>
      <c r="AO105" s="57" t="s">
        <v>281</v>
      </c>
      <c r="AP105" s="57" t="s">
        <v>281</v>
      </c>
      <c r="AQ105" s="57" t="s">
        <v>281</v>
      </c>
      <c r="AR105" s="57" t="s">
        <v>281</v>
      </c>
      <c r="AS105" s="57" t="s">
        <v>281</v>
      </c>
      <c r="AT105" s="57" t="s">
        <v>281</v>
      </c>
      <c r="AU105" s="57" t="s">
        <v>281</v>
      </c>
      <c r="AV105" s="57" t="s">
        <v>281</v>
      </c>
      <c r="AW105" s="57" t="s">
        <v>281</v>
      </c>
      <c r="AX105" s="57" t="s">
        <v>281</v>
      </c>
      <c r="AY105" s="57" t="s">
        <v>281</v>
      </c>
      <c r="AZ105" s="57" t="s">
        <v>281</v>
      </c>
      <c r="BA105" s="57" t="s">
        <v>281</v>
      </c>
      <c r="BB105" s="57" t="s">
        <v>281</v>
      </c>
      <c r="BC105" s="57" t="s">
        <v>281</v>
      </c>
      <c r="BD105" s="81"/>
      <c r="BE105" s="81">
        <f t="shared" si="1"/>
        <v>0.13736056394868904</v>
      </c>
      <c r="BF105" s="57" t="s">
        <v>281</v>
      </c>
      <c r="BG105" s="81"/>
    </row>
    <row r="106" spans="1:59" x14ac:dyDescent="0.25">
      <c r="A106" s="54">
        <v>1938</v>
      </c>
      <c r="B106" s="57" t="s">
        <v>281</v>
      </c>
      <c r="C106" s="57" t="s">
        <v>281</v>
      </c>
      <c r="D106" s="57" t="s">
        <v>281</v>
      </c>
      <c r="E106" s="57" t="s">
        <v>281</v>
      </c>
      <c r="F106" s="57" t="s">
        <v>281</v>
      </c>
      <c r="G106" s="57" t="s">
        <v>281</v>
      </c>
      <c r="H106" s="57" t="s">
        <v>281</v>
      </c>
      <c r="I106" s="57" t="s">
        <v>281</v>
      </c>
      <c r="J106" s="57" t="s">
        <v>281</v>
      </c>
      <c r="K106" s="57" t="s">
        <v>281</v>
      </c>
      <c r="L106" s="57" t="s">
        <v>281</v>
      </c>
      <c r="M106" s="57" t="s">
        <v>281</v>
      </c>
      <c r="N106" s="57" t="s">
        <v>281</v>
      </c>
      <c r="O106" s="57" t="s">
        <v>281</v>
      </c>
      <c r="P106" s="57" t="s">
        <v>281</v>
      </c>
      <c r="Q106" s="57" t="s">
        <v>281</v>
      </c>
      <c r="R106" s="57" t="s">
        <v>281</v>
      </c>
      <c r="S106" s="57" t="s">
        <v>281</v>
      </c>
      <c r="T106" s="57" t="s">
        <v>281</v>
      </c>
      <c r="U106" s="57" t="s">
        <v>281</v>
      </c>
      <c r="V106" s="57" t="s">
        <v>281</v>
      </c>
      <c r="W106" s="57" t="s">
        <v>281</v>
      </c>
      <c r="X106" s="57" t="s">
        <v>281</v>
      </c>
      <c r="Y106" s="57" t="s">
        <v>281</v>
      </c>
      <c r="Z106" s="57" t="s">
        <v>281</v>
      </c>
      <c r="AA106" s="57">
        <v>12.017831179923988</v>
      </c>
      <c r="AB106" s="57" t="s">
        <v>281</v>
      </c>
      <c r="AC106" s="57" t="s">
        <v>281</v>
      </c>
      <c r="AD106" s="57" t="s">
        <v>281</v>
      </c>
      <c r="AE106" s="57" t="s">
        <v>281</v>
      </c>
      <c r="AF106" s="57" t="s">
        <v>281</v>
      </c>
      <c r="AG106" s="57" t="s">
        <v>281</v>
      </c>
      <c r="AH106" s="57" t="s">
        <v>281</v>
      </c>
      <c r="AI106" s="57" t="s">
        <v>281</v>
      </c>
      <c r="AJ106" s="57" t="s">
        <v>281</v>
      </c>
      <c r="AK106" s="57" t="s">
        <v>281</v>
      </c>
      <c r="AL106" s="57" t="s">
        <v>281</v>
      </c>
      <c r="AM106" s="57" t="s">
        <v>281</v>
      </c>
      <c r="AN106" s="57" t="s">
        <v>281</v>
      </c>
      <c r="AO106" s="57" t="s">
        <v>281</v>
      </c>
      <c r="AP106" s="57" t="s">
        <v>281</v>
      </c>
      <c r="AQ106" s="57" t="s">
        <v>281</v>
      </c>
      <c r="AR106" s="57" t="s">
        <v>281</v>
      </c>
      <c r="AS106" s="57" t="s">
        <v>281</v>
      </c>
      <c r="AT106" s="57" t="s">
        <v>281</v>
      </c>
      <c r="AU106" s="57" t="s">
        <v>281</v>
      </c>
      <c r="AV106" s="57" t="s">
        <v>281</v>
      </c>
      <c r="AW106" s="57" t="s">
        <v>281</v>
      </c>
      <c r="AX106" s="57" t="s">
        <v>281</v>
      </c>
      <c r="AY106" s="57" t="s">
        <v>281</v>
      </c>
      <c r="AZ106" s="57" t="s">
        <v>281</v>
      </c>
      <c r="BA106" s="57" t="s">
        <v>281</v>
      </c>
      <c r="BB106" s="57" t="s">
        <v>281</v>
      </c>
      <c r="BC106" s="57" t="s">
        <v>281</v>
      </c>
      <c r="BD106" s="81"/>
      <c r="BE106" s="81">
        <f t="shared" si="1"/>
        <v>0.13736056394868904</v>
      </c>
      <c r="BF106" s="57" t="s">
        <v>281</v>
      </c>
      <c r="BG106" s="81"/>
    </row>
    <row r="107" spans="1:59" x14ac:dyDescent="0.25">
      <c r="A107" s="54">
        <v>1939</v>
      </c>
      <c r="B107" s="57" t="s">
        <v>281</v>
      </c>
      <c r="C107" s="57" t="s">
        <v>281</v>
      </c>
      <c r="D107" s="57" t="s">
        <v>281</v>
      </c>
      <c r="E107" s="57" t="s">
        <v>281</v>
      </c>
      <c r="F107" s="57" t="s">
        <v>281</v>
      </c>
      <c r="G107" s="57" t="s">
        <v>281</v>
      </c>
      <c r="H107" s="57" t="s">
        <v>281</v>
      </c>
      <c r="I107" s="57" t="s">
        <v>281</v>
      </c>
      <c r="J107" s="57" t="s">
        <v>281</v>
      </c>
      <c r="K107" s="57" t="s">
        <v>281</v>
      </c>
      <c r="L107" s="57" t="s">
        <v>281</v>
      </c>
      <c r="M107" s="57" t="s">
        <v>281</v>
      </c>
      <c r="N107" s="57" t="s">
        <v>281</v>
      </c>
      <c r="O107" s="57" t="s">
        <v>281</v>
      </c>
      <c r="P107" s="57" t="s">
        <v>281</v>
      </c>
      <c r="Q107" s="57" t="s">
        <v>281</v>
      </c>
      <c r="R107" s="57" t="s">
        <v>281</v>
      </c>
      <c r="S107" s="57" t="s">
        <v>281</v>
      </c>
      <c r="T107" s="57" t="s">
        <v>281</v>
      </c>
      <c r="U107" s="57" t="s">
        <v>281</v>
      </c>
      <c r="V107" s="57" t="s">
        <v>281</v>
      </c>
      <c r="W107" s="57" t="s">
        <v>281</v>
      </c>
      <c r="X107" s="57" t="s">
        <v>281</v>
      </c>
      <c r="Y107" s="57" t="s">
        <v>281</v>
      </c>
      <c r="Z107" s="57" t="s">
        <v>281</v>
      </c>
      <c r="AA107" s="57">
        <v>4.6443679719462212</v>
      </c>
      <c r="AB107" s="57" t="s">
        <v>281</v>
      </c>
      <c r="AC107" s="57" t="s">
        <v>281</v>
      </c>
      <c r="AD107" s="57" t="s">
        <v>281</v>
      </c>
      <c r="AE107" s="57" t="s">
        <v>281</v>
      </c>
      <c r="AF107" s="57" t="s">
        <v>281</v>
      </c>
      <c r="AG107" s="57" t="s">
        <v>281</v>
      </c>
      <c r="AH107" s="57" t="s">
        <v>281</v>
      </c>
      <c r="AI107" s="57" t="s">
        <v>281</v>
      </c>
      <c r="AJ107" s="57" t="s">
        <v>281</v>
      </c>
      <c r="AK107" s="57" t="s">
        <v>281</v>
      </c>
      <c r="AL107" s="57" t="s">
        <v>281</v>
      </c>
      <c r="AM107" s="57" t="s">
        <v>281</v>
      </c>
      <c r="AN107" s="57" t="s">
        <v>281</v>
      </c>
      <c r="AO107" s="57" t="s">
        <v>281</v>
      </c>
      <c r="AP107" s="57" t="s">
        <v>281</v>
      </c>
      <c r="AQ107" s="57" t="s">
        <v>281</v>
      </c>
      <c r="AR107" s="57" t="s">
        <v>281</v>
      </c>
      <c r="AS107" s="57" t="s">
        <v>281</v>
      </c>
      <c r="AT107" s="57" t="s">
        <v>281</v>
      </c>
      <c r="AU107" s="57" t="s">
        <v>281</v>
      </c>
      <c r="AV107" s="57" t="s">
        <v>281</v>
      </c>
      <c r="AW107" s="57" t="s">
        <v>281</v>
      </c>
      <c r="AX107" s="57" t="s">
        <v>281</v>
      </c>
      <c r="AY107" s="57" t="s">
        <v>281</v>
      </c>
      <c r="AZ107" s="57" t="s">
        <v>281</v>
      </c>
      <c r="BA107" s="57" t="s">
        <v>281</v>
      </c>
      <c r="BB107" s="57" t="s">
        <v>281</v>
      </c>
      <c r="BC107" s="57" t="s">
        <v>281</v>
      </c>
      <c r="BD107" s="81"/>
      <c r="BE107" s="81">
        <f t="shared" si="1"/>
        <v>0.13736056394868901</v>
      </c>
      <c r="BF107" s="57" t="s">
        <v>281</v>
      </c>
      <c r="BG107" s="81"/>
    </row>
    <row r="108" spans="1:59" x14ac:dyDescent="0.25">
      <c r="A108" s="54">
        <v>1940</v>
      </c>
      <c r="B108" s="57" t="s">
        <v>281</v>
      </c>
      <c r="C108" s="57" t="s">
        <v>281</v>
      </c>
      <c r="D108" s="57" t="s">
        <v>281</v>
      </c>
      <c r="E108" s="57" t="s">
        <v>281</v>
      </c>
      <c r="F108" s="57" t="s">
        <v>281</v>
      </c>
      <c r="G108" s="57" t="s">
        <v>281</v>
      </c>
      <c r="H108" s="57" t="s">
        <v>281</v>
      </c>
      <c r="I108" s="57" t="s">
        <v>281</v>
      </c>
      <c r="J108" s="57" t="s">
        <v>281</v>
      </c>
      <c r="K108" s="57" t="s">
        <v>281</v>
      </c>
      <c r="L108" s="57" t="s">
        <v>281</v>
      </c>
      <c r="M108" s="57" t="s">
        <v>281</v>
      </c>
      <c r="N108" s="57" t="s">
        <v>281</v>
      </c>
      <c r="O108" s="57" t="s">
        <v>281</v>
      </c>
      <c r="P108" s="57" t="s">
        <v>281</v>
      </c>
      <c r="Q108" s="57" t="s">
        <v>281</v>
      </c>
      <c r="R108" s="57" t="s">
        <v>281</v>
      </c>
      <c r="S108" s="57" t="s">
        <v>281</v>
      </c>
      <c r="T108" s="57" t="s">
        <v>281</v>
      </c>
      <c r="U108" s="57" t="s">
        <v>281</v>
      </c>
      <c r="V108" s="57" t="s">
        <v>281</v>
      </c>
      <c r="W108" s="57" t="s">
        <v>281</v>
      </c>
      <c r="X108" s="57" t="s">
        <v>281</v>
      </c>
      <c r="Y108" s="57" t="s">
        <v>281</v>
      </c>
      <c r="Z108" s="57" t="s">
        <v>281</v>
      </c>
      <c r="AA108" s="57">
        <v>7.3886164844884821</v>
      </c>
      <c r="AB108" s="57" t="s">
        <v>281</v>
      </c>
      <c r="AC108" s="57" t="s">
        <v>281</v>
      </c>
      <c r="AD108" s="57" t="s">
        <v>281</v>
      </c>
      <c r="AE108" s="57" t="s">
        <v>281</v>
      </c>
      <c r="AF108" s="57" t="s">
        <v>281</v>
      </c>
      <c r="AG108" s="57" t="s">
        <v>281</v>
      </c>
      <c r="AH108" s="57" t="s">
        <v>281</v>
      </c>
      <c r="AI108" s="57" t="s">
        <v>281</v>
      </c>
      <c r="AJ108" s="57" t="s">
        <v>281</v>
      </c>
      <c r="AK108" s="57" t="s">
        <v>281</v>
      </c>
      <c r="AL108" s="57" t="s">
        <v>281</v>
      </c>
      <c r="AM108" s="57" t="s">
        <v>281</v>
      </c>
      <c r="AN108" s="57" t="s">
        <v>281</v>
      </c>
      <c r="AO108" s="57" t="s">
        <v>281</v>
      </c>
      <c r="AP108" s="57" t="s">
        <v>281</v>
      </c>
      <c r="AQ108" s="57" t="s">
        <v>281</v>
      </c>
      <c r="AR108" s="57" t="s">
        <v>281</v>
      </c>
      <c r="AS108" s="57" t="s">
        <v>281</v>
      </c>
      <c r="AT108" s="57" t="s">
        <v>281</v>
      </c>
      <c r="AU108" s="57" t="s">
        <v>281</v>
      </c>
      <c r="AV108" s="57" t="s">
        <v>281</v>
      </c>
      <c r="AW108" s="57" t="s">
        <v>281</v>
      </c>
      <c r="AX108" s="57" t="s">
        <v>281</v>
      </c>
      <c r="AY108" s="57" t="s">
        <v>281</v>
      </c>
      <c r="AZ108" s="57" t="s">
        <v>281</v>
      </c>
      <c r="BA108" s="57" t="s">
        <v>281</v>
      </c>
      <c r="BB108" s="57" t="s">
        <v>281</v>
      </c>
      <c r="BC108" s="57" t="s">
        <v>281</v>
      </c>
      <c r="BD108" s="81"/>
      <c r="BE108" s="81">
        <f t="shared" si="1"/>
        <v>0.13736056394868901</v>
      </c>
      <c r="BF108" s="57" t="s">
        <v>281</v>
      </c>
      <c r="BG108" s="81"/>
    </row>
    <row r="109" spans="1:59" x14ac:dyDescent="0.25">
      <c r="A109" s="54">
        <v>1941</v>
      </c>
      <c r="B109" s="57" t="s">
        <v>281</v>
      </c>
      <c r="C109" s="57" t="s">
        <v>281</v>
      </c>
      <c r="D109" s="57" t="s">
        <v>281</v>
      </c>
      <c r="E109" s="57" t="s">
        <v>281</v>
      </c>
      <c r="F109" s="57" t="s">
        <v>281</v>
      </c>
      <c r="G109" s="57" t="s">
        <v>281</v>
      </c>
      <c r="H109" s="57" t="s">
        <v>281</v>
      </c>
      <c r="I109" s="57" t="s">
        <v>281</v>
      </c>
      <c r="J109" s="57" t="s">
        <v>281</v>
      </c>
      <c r="K109" s="57" t="s">
        <v>281</v>
      </c>
      <c r="L109" s="57" t="s">
        <v>281</v>
      </c>
      <c r="M109" s="57" t="s">
        <v>281</v>
      </c>
      <c r="N109" s="57" t="s">
        <v>281</v>
      </c>
      <c r="O109" s="57" t="s">
        <v>281</v>
      </c>
      <c r="P109" s="57" t="s">
        <v>281</v>
      </c>
      <c r="Q109" s="57" t="s">
        <v>281</v>
      </c>
      <c r="R109" s="57" t="s">
        <v>281</v>
      </c>
      <c r="S109" s="57" t="s">
        <v>281</v>
      </c>
      <c r="T109" s="57" t="s">
        <v>281</v>
      </c>
      <c r="U109" s="57" t="s">
        <v>281</v>
      </c>
      <c r="V109" s="57" t="s">
        <v>281</v>
      </c>
      <c r="W109" s="57" t="s">
        <v>281</v>
      </c>
      <c r="X109" s="57" t="s">
        <v>281</v>
      </c>
      <c r="Y109" s="57" t="s">
        <v>281</v>
      </c>
      <c r="Z109" s="57" t="s">
        <v>281</v>
      </c>
      <c r="AA109" s="57">
        <v>13.851306442341427</v>
      </c>
      <c r="AB109" s="57" t="s">
        <v>281</v>
      </c>
      <c r="AC109" s="57" t="s">
        <v>281</v>
      </c>
      <c r="AD109" s="57" t="s">
        <v>281</v>
      </c>
      <c r="AE109" s="57" t="s">
        <v>281</v>
      </c>
      <c r="AF109" s="57" t="s">
        <v>281</v>
      </c>
      <c r="AG109" s="57" t="s">
        <v>281</v>
      </c>
      <c r="AH109" s="57" t="s">
        <v>281</v>
      </c>
      <c r="AI109" s="57" t="s">
        <v>281</v>
      </c>
      <c r="AJ109" s="57" t="s">
        <v>281</v>
      </c>
      <c r="AK109" s="57" t="s">
        <v>281</v>
      </c>
      <c r="AL109" s="57" t="s">
        <v>281</v>
      </c>
      <c r="AM109" s="57" t="s">
        <v>281</v>
      </c>
      <c r="AN109" s="57" t="s">
        <v>281</v>
      </c>
      <c r="AO109" s="57" t="s">
        <v>281</v>
      </c>
      <c r="AP109" s="57" t="s">
        <v>281</v>
      </c>
      <c r="AQ109" s="57" t="s">
        <v>281</v>
      </c>
      <c r="AR109" s="57" t="s">
        <v>281</v>
      </c>
      <c r="AS109" s="57" t="s">
        <v>281</v>
      </c>
      <c r="AT109" s="57" t="s">
        <v>281</v>
      </c>
      <c r="AU109" s="57" t="s">
        <v>281</v>
      </c>
      <c r="AV109" s="57" t="s">
        <v>281</v>
      </c>
      <c r="AW109" s="57" t="s">
        <v>281</v>
      </c>
      <c r="AX109" s="57" t="s">
        <v>281</v>
      </c>
      <c r="AY109" s="57" t="s">
        <v>281</v>
      </c>
      <c r="AZ109" s="57" t="s">
        <v>281</v>
      </c>
      <c r="BA109" s="57" t="s">
        <v>281</v>
      </c>
      <c r="BB109" s="57" t="s">
        <v>281</v>
      </c>
      <c r="BC109" s="57" t="s">
        <v>281</v>
      </c>
      <c r="BD109" s="81"/>
      <c r="BE109" s="81">
        <f t="shared" si="1"/>
        <v>0.13736056394868904</v>
      </c>
      <c r="BF109" s="57" t="s">
        <v>281</v>
      </c>
      <c r="BG109" s="81"/>
    </row>
    <row r="110" spans="1:59" x14ac:dyDescent="0.25">
      <c r="A110" s="54">
        <v>1942</v>
      </c>
      <c r="B110" s="57" t="s">
        <v>281</v>
      </c>
      <c r="C110" s="57" t="s">
        <v>281</v>
      </c>
      <c r="D110" s="57" t="s">
        <v>281</v>
      </c>
      <c r="E110" s="57" t="s">
        <v>281</v>
      </c>
      <c r="F110" s="57" t="s">
        <v>281</v>
      </c>
      <c r="G110" s="57" t="s">
        <v>281</v>
      </c>
      <c r="H110" s="57" t="s">
        <v>281</v>
      </c>
      <c r="I110" s="57" t="s">
        <v>281</v>
      </c>
      <c r="J110" s="57" t="s">
        <v>281</v>
      </c>
      <c r="K110" s="57" t="s">
        <v>281</v>
      </c>
      <c r="L110" s="57" t="s">
        <v>281</v>
      </c>
      <c r="M110" s="57" t="s">
        <v>281</v>
      </c>
      <c r="N110" s="57" t="s">
        <v>281</v>
      </c>
      <c r="O110" s="57" t="s">
        <v>281</v>
      </c>
      <c r="P110" s="57" t="s">
        <v>281</v>
      </c>
      <c r="Q110" s="57" t="s">
        <v>281</v>
      </c>
      <c r="R110" s="57" t="s">
        <v>281</v>
      </c>
      <c r="S110" s="57" t="s">
        <v>281</v>
      </c>
      <c r="T110" s="57" t="s">
        <v>281</v>
      </c>
      <c r="U110" s="57" t="s">
        <v>281</v>
      </c>
      <c r="V110" s="57" t="s">
        <v>281</v>
      </c>
      <c r="W110" s="57" t="s">
        <v>281</v>
      </c>
      <c r="X110" s="57" t="s">
        <v>281</v>
      </c>
      <c r="Y110" s="57" t="s">
        <v>281</v>
      </c>
      <c r="Z110" s="57" t="s">
        <v>281</v>
      </c>
      <c r="AA110" s="57">
        <v>14.816585185342937</v>
      </c>
      <c r="AB110" s="57" t="s">
        <v>281</v>
      </c>
      <c r="AC110" s="57" t="s">
        <v>281</v>
      </c>
      <c r="AD110" s="57" t="s">
        <v>281</v>
      </c>
      <c r="AE110" s="57" t="s">
        <v>281</v>
      </c>
      <c r="AF110" s="57" t="s">
        <v>281</v>
      </c>
      <c r="AG110" s="57" t="s">
        <v>281</v>
      </c>
      <c r="AH110" s="57" t="s">
        <v>281</v>
      </c>
      <c r="AI110" s="57" t="s">
        <v>281</v>
      </c>
      <c r="AJ110" s="57" t="s">
        <v>281</v>
      </c>
      <c r="AK110" s="57" t="s">
        <v>281</v>
      </c>
      <c r="AL110" s="57" t="s">
        <v>281</v>
      </c>
      <c r="AM110" s="57" t="s">
        <v>281</v>
      </c>
      <c r="AN110" s="57" t="s">
        <v>281</v>
      </c>
      <c r="AO110" s="57" t="s">
        <v>281</v>
      </c>
      <c r="AP110" s="57" t="s">
        <v>281</v>
      </c>
      <c r="AQ110" s="57" t="s">
        <v>281</v>
      </c>
      <c r="AR110" s="57" t="s">
        <v>281</v>
      </c>
      <c r="AS110" s="57" t="s">
        <v>281</v>
      </c>
      <c r="AT110" s="57" t="s">
        <v>281</v>
      </c>
      <c r="AU110" s="57" t="s">
        <v>281</v>
      </c>
      <c r="AV110" s="57" t="s">
        <v>281</v>
      </c>
      <c r="AW110" s="57" t="s">
        <v>281</v>
      </c>
      <c r="AX110" s="57" t="s">
        <v>281</v>
      </c>
      <c r="AY110" s="57" t="s">
        <v>281</v>
      </c>
      <c r="AZ110" s="57" t="s">
        <v>281</v>
      </c>
      <c r="BA110" s="57" t="s">
        <v>281</v>
      </c>
      <c r="BB110" s="57" t="s">
        <v>281</v>
      </c>
      <c r="BC110" s="57" t="s">
        <v>281</v>
      </c>
      <c r="BD110" s="81"/>
      <c r="BE110" s="81">
        <f t="shared" si="1"/>
        <v>0.13736056394868901</v>
      </c>
      <c r="BF110" s="57" t="s">
        <v>281</v>
      </c>
      <c r="BG110" s="81"/>
    </row>
    <row r="111" spans="1:59" x14ac:dyDescent="0.25">
      <c r="A111" s="54">
        <v>1943</v>
      </c>
      <c r="B111" s="57" t="s">
        <v>281</v>
      </c>
      <c r="C111" s="57" t="s">
        <v>281</v>
      </c>
      <c r="D111" s="57" t="s">
        <v>281</v>
      </c>
      <c r="E111" s="57" t="s">
        <v>281</v>
      </c>
      <c r="F111" s="57" t="s">
        <v>281</v>
      </c>
      <c r="G111" s="57" t="s">
        <v>281</v>
      </c>
      <c r="H111" s="57" t="s">
        <v>281</v>
      </c>
      <c r="I111" s="57" t="s">
        <v>281</v>
      </c>
      <c r="J111" s="57" t="s">
        <v>281</v>
      </c>
      <c r="K111" s="57" t="s">
        <v>281</v>
      </c>
      <c r="L111" s="57" t="s">
        <v>281</v>
      </c>
      <c r="M111" s="57" t="s">
        <v>281</v>
      </c>
      <c r="N111" s="57" t="s">
        <v>281</v>
      </c>
      <c r="O111" s="57" t="s">
        <v>281</v>
      </c>
      <c r="P111" s="57" t="s">
        <v>281</v>
      </c>
      <c r="Q111" s="57" t="s">
        <v>281</v>
      </c>
      <c r="R111" s="57" t="s">
        <v>281</v>
      </c>
      <c r="S111" s="57" t="s">
        <v>281</v>
      </c>
      <c r="T111" s="57" t="s">
        <v>281</v>
      </c>
      <c r="U111" s="57" t="s">
        <v>281</v>
      </c>
      <c r="V111" s="57" t="s">
        <v>281</v>
      </c>
      <c r="W111" s="57" t="s">
        <v>281</v>
      </c>
      <c r="X111" s="57" t="s">
        <v>281</v>
      </c>
      <c r="Y111" s="57" t="s">
        <v>281</v>
      </c>
      <c r="Z111" s="57" t="s">
        <v>281</v>
      </c>
      <c r="AA111" s="57">
        <v>20.041957352733444</v>
      </c>
      <c r="AB111" s="57" t="s">
        <v>281</v>
      </c>
      <c r="AC111" s="57" t="s">
        <v>281</v>
      </c>
      <c r="AD111" s="57" t="s">
        <v>281</v>
      </c>
      <c r="AE111" s="57" t="s">
        <v>281</v>
      </c>
      <c r="AF111" s="57" t="s">
        <v>281</v>
      </c>
      <c r="AG111" s="57" t="s">
        <v>281</v>
      </c>
      <c r="AH111" s="57" t="s">
        <v>281</v>
      </c>
      <c r="AI111" s="57" t="s">
        <v>281</v>
      </c>
      <c r="AJ111" s="57" t="s">
        <v>281</v>
      </c>
      <c r="AK111" s="57" t="s">
        <v>281</v>
      </c>
      <c r="AL111" s="57" t="s">
        <v>281</v>
      </c>
      <c r="AM111" s="57" t="s">
        <v>281</v>
      </c>
      <c r="AN111" s="57" t="s">
        <v>281</v>
      </c>
      <c r="AO111" s="57" t="s">
        <v>281</v>
      </c>
      <c r="AP111" s="57" t="s">
        <v>281</v>
      </c>
      <c r="AQ111" s="57" t="s">
        <v>281</v>
      </c>
      <c r="AR111" s="57" t="s">
        <v>281</v>
      </c>
      <c r="AS111" s="57" t="s">
        <v>281</v>
      </c>
      <c r="AT111" s="57" t="s">
        <v>281</v>
      </c>
      <c r="AU111" s="57" t="s">
        <v>281</v>
      </c>
      <c r="AV111" s="57" t="s">
        <v>281</v>
      </c>
      <c r="AW111" s="57" t="s">
        <v>281</v>
      </c>
      <c r="AX111" s="57" t="s">
        <v>281</v>
      </c>
      <c r="AY111" s="57" t="s">
        <v>281</v>
      </c>
      <c r="AZ111" s="57" t="s">
        <v>281</v>
      </c>
      <c r="BA111" s="57" t="s">
        <v>281</v>
      </c>
      <c r="BB111" s="57" t="s">
        <v>281</v>
      </c>
      <c r="BC111" s="57" t="s">
        <v>281</v>
      </c>
      <c r="BD111" s="81"/>
      <c r="BE111" s="81">
        <f t="shared" si="1"/>
        <v>0.13736056394868904</v>
      </c>
      <c r="BF111" s="57" t="s">
        <v>281</v>
      </c>
      <c r="BG111" s="81"/>
    </row>
    <row r="112" spans="1:59" x14ac:dyDescent="0.25">
      <c r="A112" s="54">
        <v>1944</v>
      </c>
      <c r="B112" s="57" t="s">
        <v>281</v>
      </c>
      <c r="C112" s="57" t="s">
        <v>281</v>
      </c>
      <c r="D112" s="57" t="s">
        <v>281</v>
      </c>
      <c r="E112" s="57" t="s">
        <v>281</v>
      </c>
      <c r="F112" s="57" t="s">
        <v>281</v>
      </c>
      <c r="G112" s="57" t="s">
        <v>281</v>
      </c>
      <c r="H112" s="57" t="s">
        <v>281</v>
      </c>
      <c r="I112" s="57" t="s">
        <v>281</v>
      </c>
      <c r="J112" s="57" t="s">
        <v>281</v>
      </c>
      <c r="K112" s="57" t="s">
        <v>281</v>
      </c>
      <c r="L112" s="57" t="s">
        <v>281</v>
      </c>
      <c r="M112" s="57" t="s">
        <v>281</v>
      </c>
      <c r="N112" s="57" t="s">
        <v>281</v>
      </c>
      <c r="O112" s="57" t="s">
        <v>281</v>
      </c>
      <c r="P112" s="57" t="s">
        <v>281</v>
      </c>
      <c r="Q112" s="57" t="s">
        <v>281</v>
      </c>
      <c r="R112" s="57" t="s">
        <v>281</v>
      </c>
      <c r="S112" s="57" t="s">
        <v>281</v>
      </c>
      <c r="T112" s="57" t="s">
        <v>281</v>
      </c>
      <c r="U112" s="57" t="s">
        <v>281</v>
      </c>
      <c r="V112" s="57" t="s">
        <v>281</v>
      </c>
      <c r="W112" s="57" t="s">
        <v>281</v>
      </c>
      <c r="X112" s="57" t="s">
        <v>281</v>
      </c>
      <c r="Y112" s="57" t="s">
        <v>281</v>
      </c>
      <c r="Z112" s="57" t="s">
        <v>281</v>
      </c>
      <c r="AA112" s="57">
        <v>17.983553101913905</v>
      </c>
      <c r="AB112" s="57" t="s">
        <v>281</v>
      </c>
      <c r="AC112" s="57" t="s">
        <v>281</v>
      </c>
      <c r="AD112" s="57" t="s">
        <v>281</v>
      </c>
      <c r="AE112" s="57" t="s">
        <v>281</v>
      </c>
      <c r="AF112" s="57" t="s">
        <v>281</v>
      </c>
      <c r="AG112" s="57" t="s">
        <v>281</v>
      </c>
      <c r="AH112" s="57" t="s">
        <v>281</v>
      </c>
      <c r="AI112" s="57" t="s">
        <v>281</v>
      </c>
      <c r="AJ112" s="57" t="s">
        <v>281</v>
      </c>
      <c r="AK112" s="57" t="s">
        <v>281</v>
      </c>
      <c r="AL112" s="57" t="s">
        <v>281</v>
      </c>
      <c r="AM112" s="57" t="s">
        <v>281</v>
      </c>
      <c r="AN112" s="57" t="s">
        <v>281</v>
      </c>
      <c r="AO112" s="57" t="s">
        <v>281</v>
      </c>
      <c r="AP112" s="57" t="s">
        <v>281</v>
      </c>
      <c r="AQ112" s="57" t="s">
        <v>281</v>
      </c>
      <c r="AR112" s="57" t="s">
        <v>281</v>
      </c>
      <c r="AS112" s="57" t="s">
        <v>281</v>
      </c>
      <c r="AT112" s="57" t="s">
        <v>281</v>
      </c>
      <c r="AU112" s="57" t="s">
        <v>281</v>
      </c>
      <c r="AV112" s="57" t="s">
        <v>281</v>
      </c>
      <c r="AW112" s="57" t="s">
        <v>281</v>
      </c>
      <c r="AX112" s="57" t="s">
        <v>281</v>
      </c>
      <c r="AY112" s="57" t="s">
        <v>281</v>
      </c>
      <c r="AZ112" s="57" t="s">
        <v>281</v>
      </c>
      <c r="BA112" s="57" t="s">
        <v>281</v>
      </c>
      <c r="BB112" s="57" t="s">
        <v>281</v>
      </c>
      <c r="BC112" s="57" t="s">
        <v>281</v>
      </c>
      <c r="BD112" s="81"/>
      <c r="BE112" s="81">
        <f t="shared" si="1"/>
        <v>0.13736056394868904</v>
      </c>
      <c r="BF112" s="57" t="s">
        <v>281</v>
      </c>
      <c r="BG112" s="81"/>
    </row>
    <row r="113" spans="1:59" x14ac:dyDescent="0.25">
      <c r="A113" s="54">
        <v>1945</v>
      </c>
      <c r="B113" s="57" t="s">
        <v>281</v>
      </c>
      <c r="C113" s="57" t="s">
        <v>281</v>
      </c>
      <c r="D113" s="57" t="s">
        <v>281</v>
      </c>
      <c r="E113" s="57" t="s">
        <v>281</v>
      </c>
      <c r="F113" s="57" t="s">
        <v>281</v>
      </c>
      <c r="G113" s="57" t="s">
        <v>281</v>
      </c>
      <c r="H113" s="57" t="s">
        <v>281</v>
      </c>
      <c r="I113" s="57" t="s">
        <v>281</v>
      </c>
      <c r="J113" s="57" t="s">
        <v>281</v>
      </c>
      <c r="K113" s="57" t="s">
        <v>281</v>
      </c>
      <c r="L113" s="57" t="s">
        <v>281</v>
      </c>
      <c r="M113" s="57" t="s">
        <v>281</v>
      </c>
      <c r="N113" s="57" t="s">
        <v>281</v>
      </c>
      <c r="O113" s="57" t="s">
        <v>281</v>
      </c>
      <c r="P113" s="57" t="s">
        <v>281</v>
      </c>
      <c r="Q113" s="57" t="s">
        <v>281</v>
      </c>
      <c r="R113" s="57" t="s">
        <v>281</v>
      </c>
      <c r="S113" s="57" t="s">
        <v>281</v>
      </c>
      <c r="T113" s="57" t="s">
        <v>281</v>
      </c>
      <c r="U113" s="57" t="s">
        <v>281</v>
      </c>
      <c r="V113" s="57" t="s">
        <v>281</v>
      </c>
      <c r="W113" s="57" t="s">
        <v>281</v>
      </c>
      <c r="X113" s="57" t="s">
        <v>281</v>
      </c>
      <c r="Y113" s="57" t="s">
        <v>281</v>
      </c>
      <c r="Z113" s="57" t="s">
        <v>281</v>
      </c>
      <c r="AA113" s="57">
        <v>9.3629504309924361</v>
      </c>
      <c r="AB113" s="57" t="s">
        <v>281</v>
      </c>
      <c r="AC113" s="57" t="s">
        <v>281</v>
      </c>
      <c r="AD113" s="57" t="s">
        <v>281</v>
      </c>
      <c r="AE113" s="57" t="s">
        <v>281</v>
      </c>
      <c r="AF113" s="57" t="s">
        <v>281</v>
      </c>
      <c r="AG113" s="57" t="s">
        <v>281</v>
      </c>
      <c r="AH113" s="57" t="s">
        <v>281</v>
      </c>
      <c r="AI113" s="57" t="s">
        <v>281</v>
      </c>
      <c r="AJ113" s="57" t="s">
        <v>281</v>
      </c>
      <c r="AK113" s="57" t="s">
        <v>281</v>
      </c>
      <c r="AL113" s="57" t="s">
        <v>281</v>
      </c>
      <c r="AM113" s="57" t="s">
        <v>281</v>
      </c>
      <c r="AN113" s="57" t="s">
        <v>281</v>
      </c>
      <c r="AO113" s="57" t="s">
        <v>281</v>
      </c>
      <c r="AP113" s="57" t="s">
        <v>281</v>
      </c>
      <c r="AQ113" s="57" t="s">
        <v>281</v>
      </c>
      <c r="AR113" s="57" t="s">
        <v>281</v>
      </c>
      <c r="AS113" s="57" t="s">
        <v>281</v>
      </c>
      <c r="AT113" s="57" t="s">
        <v>281</v>
      </c>
      <c r="AU113" s="57" t="s">
        <v>281</v>
      </c>
      <c r="AV113" s="57" t="s">
        <v>281</v>
      </c>
      <c r="AW113" s="57" t="s">
        <v>281</v>
      </c>
      <c r="AX113" s="57" t="s">
        <v>281</v>
      </c>
      <c r="AY113" s="57" t="s">
        <v>281</v>
      </c>
      <c r="AZ113" s="57" t="s">
        <v>281</v>
      </c>
      <c r="BA113" s="57" t="s">
        <v>281</v>
      </c>
      <c r="BB113" s="57" t="s">
        <v>281</v>
      </c>
      <c r="BC113" s="57" t="s">
        <v>281</v>
      </c>
      <c r="BD113" s="81"/>
      <c r="BE113" s="81">
        <f t="shared" si="1"/>
        <v>0.13736056394868904</v>
      </c>
      <c r="BF113" s="57" t="s">
        <v>281</v>
      </c>
      <c r="BG113" s="81"/>
    </row>
    <row r="114" spans="1:59" x14ac:dyDescent="0.25">
      <c r="A114" s="54">
        <v>1946</v>
      </c>
      <c r="B114" s="57" t="s">
        <v>281</v>
      </c>
      <c r="C114" s="57" t="s">
        <v>281</v>
      </c>
      <c r="D114" s="57" t="s">
        <v>281</v>
      </c>
      <c r="E114" s="57" t="s">
        <v>281</v>
      </c>
      <c r="F114" s="57" t="s">
        <v>281</v>
      </c>
      <c r="G114" s="57" t="s">
        <v>281</v>
      </c>
      <c r="H114" s="57" t="s">
        <v>281</v>
      </c>
      <c r="I114" s="57" t="s">
        <v>281</v>
      </c>
      <c r="J114" s="57" t="s">
        <v>281</v>
      </c>
      <c r="K114" s="57" t="s">
        <v>281</v>
      </c>
      <c r="L114" s="57" t="s">
        <v>281</v>
      </c>
      <c r="M114" s="57" t="s">
        <v>281</v>
      </c>
      <c r="N114" s="57" t="s">
        <v>281</v>
      </c>
      <c r="O114" s="57" t="s">
        <v>281</v>
      </c>
      <c r="P114" s="57" t="s">
        <v>281</v>
      </c>
      <c r="Q114" s="57" t="s">
        <v>281</v>
      </c>
      <c r="R114" s="57" t="s">
        <v>281</v>
      </c>
      <c r="S114" s="57" t="s">
        <v>281</v>
      </c>
      <c r="T114" s="57" t="s">
        <v>281</v>
      </c>
      <c r="U114" s="57" t="s">
        <v>281</v>
      </c>
      <c r="V114" s="57" t="s">
        <v>281</v>
      </c>
      <c r="W114" s="57" t="s">
        <v>281</v>
      </c>
      <c r="X114" s="57" t="s">
        <v>281</v>
      </c>
      <c r="Y114" s="57" t="s">
        <v>281</v>
      </c>
      <c r="Z114" s="57" t="s">
        <v>281</v>
      </c>
      <c r="AA114" s="57">
        <v>22.37003190089311</v>
      </c>
      <c r="AB114" s="57" t="s">
        <v>281</v>
      </c>
      <c r="AC114" s="57" t="s">
        <v>281</v>
      </c>
      <c r="AD114" s="57" t="s">
        <v>281</v>
      </c>
      <c r="AE114" s="57" t="s">
        <v>281</v>
      </c>
      <c r="AF114" s="57" t="s">
        <v>281</v>
      </c>
      <c r="AG114" s="57" t="s">
        <v>281</v>
      </c>
      <c r="AH114" s="57" t="s">
        <v>281</v>
      </c>
      <c r="AI114" s="57" t="s">
        <v>281</v>
      </c>
      <c r="AJ114" s="57" t="s">
        <v>281</v>
      </c>
      <c r="AK114" s="57" t="s">
        <v>281</v>
      </c>
      <c r="AL114" s="57" t="s">
        <v>281</v>
      </c>
      <c r="AM114" s="57" t="s">
        <v>281</v>
      </c>
      <c r="AN114" s="57" t="s">
        <v>281</v>
      </c>
      <c r="AO114" s="57" t="s">
        <v>281</v>
      </c>
      <c r="AP114" s="57" t="s">
        <v>281</v>
      </c>
      <c r="AQ114" s="57" t="s">
        <v>281</v>
      </c>
      <c r="AR114" s="57" t="s">
        <v>281</v>
      </c>
      <c r="AS114" s="57" t="s">
        <v>281</v>
      </c>
      <c r="AT114" s="57" t="s">
        <v>281</v>
      </c>
      <c r="AU114" s="57" t="s">
        <v>281</v>
      </c>
      <c r="AV114" s="57" t="s">
        <v>281</v>
      </c>
      <c r="AW114" s="57" t="s">
        <v>281</v>
      </c>
      <c r="AX114" s="57" t="s">
        <v>281</v>
      </c>
      <c r="AY114" s="57" t="s">
        <v>281</v>
      </c>
      <c r="AZ114" s="57" t="s">
        <v>281</v>
      </c>
      <c r="BA114" s="57" t="s">
        <v>281</v>
      </c>
      <c r="BB114" s="57" t="s">
        <v>281</v>
      </c>
      <c r="BC114" s="57" t="s">
        <v>281</v>
      </c>
      <c r="BD114" s="81"/>
      <c r="BE114" s="81">
        <f t="shared" si="1"/>
        <v>0.13736056394868904</v>
      </c>
      <c r="BF114" s="57" t="s">
        <v>281</v>
      </c>
      <c r="BG114" s="81"/>
    </row>
    <row r="115" spans="1:59" x14ac:dyDescent="0.25">
      <c r="A115" s="54">
        <v>1947</v>
      </c>
      <c r="B115" s="57" t="s">
        <v>281</v>
      </c>
      <c r="C115" s="57" t="s">
        <v>281</v>
      </c>
      <c r="D115" s="57" t="s">
        <v>281</v>
      </c>
      <c r="E115" s="57" t="s">
        <v>281</v>
      </c>
      <c r="F115" s="57" t="s">
        <v>281</v>
      </c>
      <c r="G115" s="57" t="s">
        <v>281</v>
      </c>
      <c r="H115" s="57" t="s">
        <v>281</v>
      </c>
      <c r="I115" s="57" t="s">
        <v>281</v>
      </c>
      <c r="J115" s="57" t="s">
        <v>281</v>
      </c>
      <c r="K115" s="57" t="s">
        <v>281</v>
      </c>
      <c r="L115" s="57" t="s">
        <v>281</v>
      </c>
      <c r="M115" s="57" t="s">
        <v>281</v>
      </c>
      <c r="N115" s="57" t="s">
        <v>281</v>
      </c>
      <c r="O115" s="57" t="s">
        <v>281</v>
      </c>
      <c r="P115" s="57" t="s">
        <v>281</v>
      </c>
      <c r="Q115" s="57" t="s">
        <v>281</v>
      </c>
      <c r="R115" s="57" t="s">
        <v>281</v>
      </c>
      <c r="S115" s="57" t="s">
        <v>281</v>
      </c>
      <c r="T115" s="57" t="s">
        <v>281</v>
      </c>
      <c r="U115" s="57" t="s">
        <v>281</v>
      </c>
      <c r="V115" s="57" t="s">
        <v>281</v>
      </c>
      <c r="W115" s="57" t="s">
        <v>281</v>
      </c>
      <c r="X115" s="57" t="s">
        <v>281</v>
      </c>
      <c r="Y115" s="57" t="s">
        <v>281</v>
      </c>
      <c r="Z115" s="57" t="s">
        <v>281</v>
      </c>
      <c r="AA115" s="57">
        <v>23.439802276839742</v>
      </c>
      <c r="AB115" s="57" t="s">
        <v>281</v>
      </c>
      <c r="AC115" s="57" t="s">
        <v>281</v>
      </c>
      <c r="AD115" s="57" t="s">
        <v>281</v>
      </c>
      <c r="AE115" s="57" t="s">
        <v>281</v>
      </c>
      <c r="AF115" s="57" t="s">
        <v>281</v>
      </c>
      <c r="AG115" s="57" t="s">
        <v>281</v>
      </c>
      <c r="AH115" s="57" t="s">
        <v>281</v>
      </c>
      <c r="AI115" s="57" t="s">
        <v>281</v>
      </c>
      <c r="AJ115" s="57" t="s">
        <v>281</v>
      </c>
      <c r="AK115" s="57" t="s">
        <v>281</v>
      </c>
      <c r="AL115" s="57" t="s">
        <v>281</v>
      </c>
      <c r="AM115" s="57" t="s">
        <v>281</v>
      </c>
      <c r="AN115" s="57" t="s">
        <v>281</v>
      </c>
      <c r="AO115" s="57" t="s">
        <v>281</v>
      </c>
      <c r="AP115" s="57" t="s">
        <v>281</v>
      </c>
      <c r="AQ115" s="57" t="s">
        <v>281</v>
      </c>
      <c r="AR115" s="57" t="s">
        <v>281</v>
      </c>
      <c r="AS115" s="57" t="s">
        <v>281</v>
      </c>
      <c r="AT115" s="57" t="s">
        <v>281</v>
      </c>
      <c r="AU115" s="57" t="s">
        <v>281</v>
      </c>
      <c r="AV115" s="57" t="s">
        <v>281</v>
      </c>
      <c r="AW115" s="57" t="s">
        <v>281</v>
      </c>
      <c r="AX115" s="57" t="s">
        <v>281</v>
      </c>
      <c r="AY115" s="57" t="s">
        <v>281</v>
      </c>
      <c r="AZ115" s="57" t="s">
        <v>281</v>
      </c>
      <c r="BA115" s="57" t="s">
        <v>281</v>
      </c>
      <c r="BB115" s="57" t="s">
        <v>281</v>
      </c>
      <c r="BC115" s="57" t="s">
        <v>281</v>
      </c>
      <c r="BD115" s="81"/>
      <c r="BE115" s="81">
        <f t="shared" si="1"/>
        <v>0.13736056394868901</v>
      </c>
      <c r="BF115" s="57" t="s">
        <v>281</v>
      </c>
      <c r="BG115" s="81"/>
    </row>
    <row r="116" spans="1:59" x14ac:dyDescent="0.25">
      <c r="A116" s="54">
        <v>1948</v>
      </c>
      <c r="B116" s="57" t="s">
        <v>281</v>
      </c>
      <c r="C116" s="57" t="s">
        <v>281</v>
      </c>
      <c r="D116" s="57" t="s">
        <v>281</v>
      </c>
      <c r="E116" s="57" t="s">
        <v>281</v>
      </c>
      <c r="F116" s="57" t="s">
        <v>281</v>
      </c>
      <c r="G116" s="57" t="s">
        <v>281</v>
      </c>
      <c r="H116" s="57" t="s">
        <v>281</v>
      </c>
      <c r="I116" s="57" t="s">
        <v>281</v>
      </c>
      <c r="J116" s="57" t="s">
        <v>281</v>
      </c>
      <c r="K116" s="57" t="s">
        <v>281</v>
      </c>
      <c r="L116" s="57" t="s">
        <v>281</v>
      </c>
      <c r="M116" s="57" t="s">
        <v>281</v>
      </c>
      <c r="N116" s="57" t="s">
        <v>281</v>
      </c>
      <c r="O116" s="57" t="s">
        <v>281</v>
      </c>
      <c r="P116" s="57" t="s">
        <v>281</v>
      </c>
      <c r="Q116" s="57" t="s">
        <v>281</v>
      </c>
      <c r="R116" s="57" t="s">
        <v>281</v>
      </c>
      <c r="S116" s="57" t="s">
        <v>281</v>
      </c>
      <c r="T116" s="57" t="s">
        <v>281</v>
      </c>
      <c r="U116" s="57" t="s">
        <v>281</v>
      </c>
      <c r="V116" s="57" t="s">
        <v>281</v>
      </c>
      <c r="W116" s="57" t="s">
        <v>281</v>
      </c>
      <c r="X116" s="57" t="s">
        <v>281</v>
      </c>
      <c r="Y116" s="57" t="s">
        <v>281</v>
      </c>
      <c r="Z116" s="57" t="s">
        <v>281</v>
      </c>
      <c r="AA116" s="57">
        <v>22.305583001323232</v>
      </c>
      <c r="AB116" s="57" t="s">
        <v>281</v>
      </c>
      <c r="AC116" s="57" t="s">
        <v>281</v>
      </c>
      <c r="AD116" s="57" t="s">
        <v>281</v>
      </c>
      <c r="AE116" s="57" t="s">
        <v>281</v>
      </c>
      <c r="AF116" s="57" t="s">
        <v>281</v>
      </c>
      <c r="AG116" s="57" t="s">
        <v>281</v>
      </c>
      <c r="AH116" s="57" t="s">
        <v>281</v>
      </c>
      <c r="AI116" s="57" t="s">
        <v>281</v>
      </c>
      <c r="AJ116" s="57" t="s">
        <v>281</v>
      </c>
      <c r="AK116" s="57" t="s">
        <v>281</v>
      </c>
      <c r="AL116" s="57" t="s">
        <v>281</v>
      </c>
      <c r="AM116" s="57" t="s">
        <v>281</v>
      </c>
      <c r="AN116" s="57" t="s">
        <v>281</v>
      </c>
      <c r="AO116" s="57" t="s">
        <v>281</v>
      </c>
      <c r="AP116" s="57" t="s">
        <v>281</v>
      </c>
      <c r="AQ116" s="57" t="s">
        <v>281</v>
      </c>
      <c r="AR116" s="57" t="s">
        <v>281</v>
      </c>
      <c r="AS116" s="57" t="s">
        <v>281</v>
      </c>
      <c r="AT116" s="57" t="s">
        <v>281</v>
      </c>
      <c r="AU116" s="57" t="s">
        <v>281</v>
      </c>
      <c r="AV116" s="57" t="s">
        <v>281</v>
      </c>
      <c r="AW116" s="57" t="s">
        <v>281</v>
      </c>
      <c r="AX116" s="57" t="s">
        <v>281</v>
      </c>
      <c r="AY116" s="57" t="s">
        <v>281</v>
      </c>
      <c r="AZ116" s="57" t="s">
        <v>281</v>
      </c>
      <c r="BA116" s="57" t="s">
        <v>281</v>
      </c>
      <c r="BB116" s="57" t="s">
        <v>281</v>
      </c>
      <c r="BC116" s="57" t="s">
        <v>281</v>
      </c>
      <c r="BD116" s="81"/>
      <c r="BE116" s="81">
        <f t="shared" si="1"/>
        <v>0.13736056394868901</v>
      </c>
      <c r="BF116" s="57" t="s">
        <v>281</v>
      </c>
      <c r="BG116" s="81"/>
    </row>
    <row r="117" spans="1:59" x14ac:dyDescent="0.25">
      <c r="A117" s="54">
        <v>1949</v>
      </c>
      <c r="B117" s="57" t="s">
        <v>281</v>
      </c>
      <c r="C117" s="57" t="s">
        <v>281</v>
      </c>
      <c r="D117" s="57" t="s">
        <v>281</v>
      </c>
      <c r="E117" s="57" t="s">
        <v>281</v>
      </c>
      <c r="F117" s="57" t="s">
        <v>281</v>
      </c>
      <c r="G117" s="57" t="s">
        <v>281</v>
      </c>
      <c r="H117" s="57" t="s">
        <v>281</v>
      </c>
      <c r="I117" s="57" t="s">
        <v>281</v>
      </c>
      <c r="J117" s="57" t="s">
        <v>281</v>
      </c>
      <c r="K117" s="57" t="s">
        <v>281</v>
      </c>
      <c r="L117" s="57" t="s">
        <v>281</v>
      </c>
      <c r="M117" s="57" t="s">
        <v>281</v>
      </c>
      <c r="N117" s="57" t="s">
        <v>281</v>
      </c>
      <c r="O117" s="57" t="s">
        <v>281</v>
      </c>
      <c r="P117" s="57" t="s">
        <v>281</v>
      </c>
      <c r="Q117" s="57" t="s">
        <v>281</v>
      </c>
      <c r="R117" s="57" t="s">
        <v>281</v>
      </c>
      <c r="S117" s="57" t="s">
        <v>281</v>
      </c>
      <c r="T117" s="57" t="s">
        <v>281</v>
      </c>
      <c r="U117" s="57" t="s">
        <v>281</v>
      </c>
      <c r="V117" s="57" t="s">
        <v>281</v>
      </c>
      <c r="W117" s="57" t="s">
        <v>281</v>
      </c>
      <c r="X117" s="57" t="s">
        <v>281</v>
      </c>
      <c r="Y117" s="57" t="s">
        <v>281</v>
      </c>
      <c r="Z117" s="57" t="s">
        <v>281</v>
      </c>
      <c r="AA117" s="57">
        <v>20.419306344084969</v>
      </c>
      <c r="AB117" s="57" t="s">
        <v>281</v>
      </c>
      <c r="AC117" s="57" t="s">
        <v>281</v>
      </c>
      <c r="AD117" s="57" t="s">
        <v>281</v>
      </c>
      <c r="AE117" s="57" t="s">
        <v>281</v>
      </c>
      <c r="AF117" s="57" t="s">
        <v>281</v>
      </c>
      <c r="AG117" s="57" t="s">
        <v>281</v>
      </c>
      <c r="AH117" s="57" t="s">
        <v>281</v>
      </c>
      <c r="AI117" s="57" t="s">
        <v>281</v>
      </c>
      <c r="AJ117" s="57" t="s">
        <v>281</v>
      </c>
      <c r="AK117" s="57" t="s">
        <v>281</v>
      </c>
      <c r="AL117" s="57" t="s">
        <v>281</v>
      </c>
      <c r="AM117" s="57" t="s">
        <v>281</v>
      </c>
      <c r="AN117" s="57" t="s">
        <v>281</v>
      </c>
      <c r="AO117" s="57" t="s">
        <v>281</v>
      </c>
      <c r="AP117" s="57" t="s">
        <v>281</v>
      </c>
      <c r="AQ117" s="57" t="s">
        <v>281</v>
      </c>
      <c r="AR117" s="57" t="s">
        <v>281</v>
      </c>
      <c r="AS117" s="57" t="s">
        <v>281</v>
      </c>
      <c r="AT117" s="57" t="s">
        <v>281</v>
      </c>
      <c r="AU117" s="57" t="s">
        <v>281</v>
      </c>
      <c r="AV117" s="57" t="s">
        <v>281</v>
      </c>
      <c r="AW117" s="57" t="s">
        <v>281</v>
      </c>
      <c r="AX117" s="57" t="s">
        <v>281</v>
      </c>
      <c r="AY117" s="57" t="s">
        <v>281</v>
      </c>
      <c r="AZ117" s="57" t="s">
        <v>281</v>
      </c>
      <c r="BA117" s="57" t="s">
        <v>281</v>
      </c>
      <c r="BB117" s="57" t="s">
        <v>281</v>
      </c>
      <c r="BC117" s="57" t="s">
        <v>281</v>
      </c>
      <c r="BD117" s="81"/>
      <c r="BE117" s="81">
        <f t="shared" si="1"/>
        <v>0.13736056394868904</v>
      </c>
      <c r="BF117" s="57" t="s">
        <v>281</v>
      </c>
      <c r="BG117" s="81"/>
    </row>
    <row r="118" spans="1:59" x14ac:dyDescent="0.25">
      <c r="A118" s="54">
        <v>1950</v>
      </c>
      <c r="B118" s="57">
        <v>80.372653375978715</v>
      </c>
      <c r="C118" s="57" t="s">
        <v>281</v>
      </c>
      <c r="D118" s="57" t="s">
        <v>281</v>
      </c>
      <c r="E118" s="57" t="s">
        <v>281</v>
      </c>
      <c r="F118" s="57" t="s">
        <v>281</v>
      </c>
      <c r="G118" s="57" t="s">
        <v>281</v>
      </c>
      <c r="H118" s="57" t="s">
        <v>281</v>
      </c>
      <c r="I118" s="57">
        <v>2.4539877300613493</v>
      </c>
      <c r="J118" s="57" t="s">
        <v>281</v>
      </c>
      <c r="K118" s="57" t="s">
        <v>281</v>
      </c>
      <c r="L118" s="57" t="s">
        <v>281</v>
      </c>
      <c r="M118" s="57" t="s">
        <v>281</v>
      </c>
      <c r="N118" s="57">
        <v>2.9502698491138126</v>
      </c>
      <c r="O118" s="57" t="s">
        <v>281</v>
      </c>
      <c r="P118" s="57">
        <v>2.1630747483267667</v>
      </c>
      <c r="Q118" s="57" t="s">
        <v>281</v>
      </c>
      <c r="R118" s="57" t="s">
        <v>281</v>
      </c>
      <c r="S118" s="57" t="s">
        <v>281</v>
      </c>
      <c r="T118" s="57" t="s">
        <v>281</v>
      </c>
      <c r="U118" s="57" t="s">
        <v>281</v>
      </c>
      <c r="V118" s="57" t="s">
        <v>281</v>
      </c>
      <c r="W118" s="57" t="s">
        <v>281</v>
      </c>
      <c r="X118" s="57" t="s">
        <v>281</v>
      </c>
      <c r="Y118" s="57" t="s">
        <v>281</v>
      </c>
      <c r="Z118" s="57" t="s">
        <v>281</v>
      </c>
      <c r="AA118" s="57">
        <v>18.229050333527617</v>
      </c>
      <c r="AB118" s="57" t="s">
        <v>281</v>
      </c>
      <c r="AC118" s="57">
        <v>4.6722312703583064</v>
      </c>
      <c r="AD118" s="57">
        <v>8.012919840758288</v>
      </c>
      <c r="AE118" s="57" t="s">
        <v>281</v>
      </c>
      <c r="AF118" s="57" t="s">
        <v>281</v>
      </c>
      <c r="AG118" s="57" t="s">
        <v>281</v>
      </c>
      <c r="AH118" s="57" t="s">
        <v>281</v>
      </c>
      <c r="AI118" s="57" t="s">
        <v>281</v>
      </c>
      <c r="AJ118" s="57" t="s">
        <v>281</v>
      </c>
      <c r="AK118" s="57" t="s">
        <v>281</v>
      </c>
      <c r="AL118" s="57" t="s">
        <v>281</v>
      </c>
      <c r="AM118" s="57" t="s">
        <v>281</v>
      </c>
      <c r="AN118" s="57" t="s">
        <v>281</v>
      </c>
      <c r="AO118" s="57" t="s">
        <v>281</v>
      </c>
      <c r="AP118" s="57" t="s">
        <v>281</v>
      </c>
      <c r="AQ118" s="57" t="s">
        <v>281</v>
      </c>
      <c r="AR118" s="57" t="s">
        <v>281</v>
      </c>
      <c r="AS118" s="57" t="s">
        <v>281</v>
      </c>
      <c r="AT118" s="57" t="s">
        <v>281</v>
      </c>
      <c r="AU118" s="57" t="s">
        <v>281</v>
      </c>
      <c r="AV118" s="57" t="s">
        <v>281</v>
      </c>
      <c r="AW118" s="57" t="s">
        <v>281</v>
      </c>
      <c r="AX118" s="57" t="s">
        <v>281</v>
      </c>
      <c r="AY118" s="57" t="s">
        <v>281</v>
      </c>
      <c r="AZ118" s="57" t="s">
        <v>281</v>
      </c>
      <c r="BA118" s="57" t="s">
        <v>281</v>
      </c>
      <c r="BB118" s="57" t="s">
        <v>281</v>
      </c>
      <c r="BC118" s="57" t="s">
        <v>281</v>
      </c>
      <c r="BD118" s="81"/>
      <c r="BE118" s="81">
        <f>IFERROR((STDEVA(B118:BB118))/(AVERAGE(B118:BB118)),"")</f>
        <v>0.66507463178487014</v>
      </c>
      <c r="BF118" s="57" t="s">
        <v>281</v>
      </c>
      <c r="BG118" s="81"/>
    </row>
    <row r="119" spans="1:59" x14ac:dyDescent="0.25">
      <c r="A119" s="54">
        <v>1951</v>
      </c>
      <c r="B119" s="57">
        <v>80.613222373502182</v>
      </c>
      <c r="C119" s="57" t="s">
        <v>281</v>
      </c>
      <c r="D119" s="57" t="s">
        <v>281</v>
      </c>
      <c r="E119" s="57" t="s">
        <v>281</v>
      </c>
      <c r="F119" s="57" t="s">
        <v>281</v>
      </c>
      <c r="G119" s="57" t="s">
        <v>281</v>
      </c>
      <c r="H119" s="57" t="s">
        <v>281</v>
      </c>
      <c r="I119" s="57">
        <v>2.2857142857142856</v>
      </c>
      <c r="J119" s="57" t="s">
        <v>281</v>
      </c>
      <c r="K119" s="57" t="s">
        <v>281</v>
      </c>
      <c r="L119" s="57" t="s">
        <v>281</v>
      </c>
      <c r="M119" s="57" t="s">
        <v>281</v>
      </c>
      <c r="N119" s="57">
        <v>3.4313850529062058</v>
      </c>
      <c r="O119" s="57" t="s">
        <v>281</v>
      </c>
      <c r="P119" s="57">
        <v>2.6886277806143775</v>
      </c>
      <c r="Q119" s="57" t="s">
        <v>281</v>
      </c>
      <c r="R119" s="57" t="s">
        <v>281</v>
      </c>
      <c r="S119" s="57" t="s">
        <v>281</v>
      </c>
      <c r="T119" s="57" t="s">
        <v>281</v>
      </c>
      <c r="U119" s="57" t="s">
        <v>281</v>
      </c>
      <c r="V119" s="57" t="s">
        <v>281</v>
      </c>
      <c r="W119" s="57" t="s">
        <v>281</v>
      </c>
      <c r="X119" s="57" t="s">
        <v>281</v>
      </c>
      <c r="Y119" s="57" t="s">
        <v>281</v>
      </c>
      <c r="Z119" s="57" t="s">
        <v>281</v>
      </c>
      <c r="AA119" s="57">
        <v>14.019942752623956</v>
      </c>
      <c r="AB119" s="57" t="s">
        <v>281</v>
      </c>
      <c r="AC119" s="57">
        <v>4.8659673659673652</v>
      </c>
      <c r="AD119" s="57">
        <v>7.2528661227140105</v>
      </c>
      <c r="AE119" s="57" t="s">
        <v>281</v>
      </c>
      <c r="AF119" s="57" t="s">
        <v>281</v>
      </c>
      <c r="AG119" s="57" t="s">
        <v>281</v>
      </c>
      <c r="AH119" s="57" t="s">
        <v>281</v>
      </c>
      <c r="AI119" s="57" t="s">
        <v>281</v>
      </c>
      <c r="AJ119" s="57" t="s">
        <v>281</v>
      </c>
      <c r="AK119" s="57" t="s">
        <v>281</v>
      </c>
      <c r="AL119" s="57" t="s">
        <v>281</v>
      </c>
      <c r="AM119" s="57" t="s">
        <v>281</v>
      </c>
      <c r="AN119" s="57" t="s">
        <v>281</v>
      </c>
      <c r="AO119" s="57" t="s">
        <v>281</v>
      </c>
      <c r="AP119" s="57" t="s">
        <v>281</v>
      </c>
      <c r="AQ119" s="57" t="s">
        <v>281</v>
      </c>
      <c r="AR119" s="57" t="s">
        <v>281</v>
      </c>
      <c r="AS119" s="57" t="s">
        <v>281</v>
      </c>
      <c r="AT119" s="57" t="s">
        <v>281</v>
      </c>
      <c r="AU119" s="57" t="s">
        <v>281</v>
      </c>
      <c r="AV119" s="57" t="s">
        <v>281</v>
      </c>
      <c r="AW119" s="57" t="s">
        <v>281</v>
      </c>
      <c r="AX119" s="57" t="s">
        <v>281</v>
      </c>
      <c r="AY119" s="57" t="s">
        <v>281</v>
      </c>
      <c r="AZ119" s="57" t="s">
        <v>281</v>
      </c>
      <c r="BA119" s="57" t="s">
        <v>281</v>
      </c>
      <c r="BB119" s="57" t="s">
        <v>281</v>
      </c>
      <c r="BC119" s="57" t="s">
        <v>281</v>
      </c>
      <c r="BD119" s="81"/>
      <c r="BE119" s="81">
        <f t="shared" si="1"/>
        <v>0.68197681417148615</v>
      </c>
      <c r="BF119" s="57" t="s">
        <v>281</v>
      </c>
      <c r="BG119" s="81"/>
    </row>
    <row r="120" spans="1:59" x14ac:dyDescent="0.25">
      <c r="A120" s="54">
        <v>1952</v>
      </c>
      <c r="B120" s="57">
        <v>80.6964899185012</v>
      </c>
      <c r="C120" s="57" t="s">
        <v>281</v>
      </c>
      <c r="D120" s="57" t="s">
        <v>281</v>
      </c>
      <c r="E120" s="57" t="s">
        <v>281</v>
      </c>
      <c r="F120" s="57" t="s">
        <v>281</v>
      </c>
      <c r="G120" s="57" t="s">
        <v>281</v>
      </c>
      <c r="H120" s="57" t="s">
        <v>281</v>
      </c>
      <c r="I120" s="57">
        <v>2.3255813953488365</v>
      </c>
      <c r="J120" s="57" t="s">
        <v>281</v>
      </c>
      <c r="K120" s="57" t="s">
        <v>281</v>
      </c>
      <c r="L120" s="57" t="s">
        <v>281</v>
      </c>
      <c r="M120" s="57" t="s">
        <v>281</v>
      </c>
      <c r="N120" s="57">
        <v>4.2239577604223957</v>
      </c>
      <c r="O120" s="57" t="s">
        <v>281</v>
      </c>
      <c r="P120" s="57">
        <v>2.1537193038855231</v>
      </c>
      <c r="Q120" s="57" t="s">
        <v>281</v>
      </c>
      <c r="R120" s="57" t="s">
        <v>281</v>
      </c>
      <c r="S120" s="57" t="s">
        <v>281</v>
      </c>
      <c r="T120" s="57" t="s">
        <v>281</v>
      </c>
      <c r="U120" s="57" t="s">
        <v>281</v>
      </c>
      <c r="V120" s="57" t="s">
        <v>281</v>
      </c>
      <c r="W120" s="57" t="s">
        <v>281</v>
      </c>
      <c r="X120" s="57" t="s">
        <v>281</v>
      </c>
      <c r="Y120" s="57" t="s">
        <v>281</v>
      </c>
      <c r="Z120" s="57" t="s">
        <v>281</v>
      </c>
      <c r="AA120" s="57">
        <v>18.938493714610814</v>
      </c>
      <c r="AB120" s="57" t="s">
        <v>281</v>
      </c>
      <c r="AC120" s="57">
        <v>4.5717433213990626</v>
      </c>
      <c r="AD120" s="57">
        <v>7.7079788940766241</v>
      </c>
      <c r="AE120" s="57" t="s">
        <v>281</v>
      </c>
      <c r="AF120" s="57" t="s">
        <v>281</v>
      </c>
      <c r="AG120" s="57" t="s">
        <v>281</v>
      </c>
      <c r="AH120" s="57" t="s">
        <v>281</v>
      </c>
      <c r="AI120" s="57" t="s">
        <v>281</v>
      </c>
      <c r="AJ120" s="57" t="s">
        <v>281</v>
      </c>
      <c r="AK120" s="57" t="s">
        <v>281</v>
      </c>
      <c r="AL120" s="57" t="s">
        <v>281</v>
      </c>
      <c r="AM120" s="57" t="s">
        <v>281</v>
      </c>
      <c r="AN120" s="57" t="s">
        <v>281</v>
      </c>
      <c r="AO120" s="57" t="s">
        <v>281</v>
      </c>
      <c r="AP120" s="57" t="s">
        <v>281</v>
      </c>
      <c r="AQ120" s="57" t="s">
        <v>281</v>
      </c>
      <c r="AR120" s="57" t="s">
        <v>281</v>
      </c>
      <c r="AS120" s="57" t="s">
        <v>281</v>
      </c>
      <c r="AT120" s="57" t="s">
        <v>281</v>
      </c>
      <c r="AU120" s="57" t="s">
        <v>281</v>
      </c>
      <c r="AV120" s="57" t="s">
        <v>281</v>
      </c>
      <c r="AW120" s="57" t="s">
        <v>281</v>
      </c>
      <c r="AX120" s="57" t="s">
        <v>281</v>
      </c>
      <c r="AY120" s="57" t="s">
        <v>281</v>
      </c>
      <c r="AZ120" s="57" t="s">
        <v>281</v>
      </c>
      <c r="BA120" s="57" t="s">
        <v>281</v>
      </c>
      <c r="BB120" s="57" t="s">
        <v>281</v>
      </c>
      <c r="BC120" s="57" t="s">
        <v>281</v>
      </c>
      <c r="BD120" s="81"/>
      <c r="BE120" s="81">
        <f t="shared" si="1"/>
        <v>0.65896254626129747</v>
      </c>
      <c r="BF120" s="57" t="s">
        <v>281</v>
      </c>
      <c r="BG120" s="81"/>
    </row>
    <row r="121" spans="1:59" x14ac:dyDescent="0.25">
      <c r="A121" s="54">
        <v>1953</v>
      </c>
      <c r="B121" s="57">
        <v>80.690800146758676</v>
      </c>
      <c r="C121" s="57" t="s">
        <v>281</v>
      </c>
      <c r="D121" s="57" t="s">
        <v>281</v>
      </c>
      <c r="E121" s="57" t="s">
        <v>281</v>
      </c>
      <c r="F121" s="57" t="s">
        <v>281</v>
      </c>
      <c r="G121" s="57" t="s">
        <v>281</v>
      </c>
      <c r="H121" s="57" t="s">
        <v>281</v>
      </c>
      <c r="I121" s="57">
        <v>2.3255813953488373</v>
      </c>
      <c r="J121" s="57" t="s">
        <v>281</v>
      </c>
      <c r="K121" s="57" t="s">
        <v>281</v>
      </c>
      <c r="L121" s="57" t="s">
        <v>281</v>
      </c>
      <c r="M121" s="57" t="s">
        <v>281</v>
      </c>
      <c r="N121" s="57">
        <v>4.5893170563531553</v>
      </c>
      <c r="O121" s="57" t="s">
        <v>281</v>
      </c>
      <c r="P121" s="57">
        <v>2.4286881534663594</v>
      </c>
      <c r="Q121" s="57" t="s">
        <v>281</v>
      </c>
      <c r="R121" s="57" t="s">
        <v>281</v>
      </c>
      <c r="S121" s="57" t="s">
        <v>281</v>
      </c>
      <c r="T121" s="57" t="s">
        <v>281</v>
      </c>
      <c r="U121" s="57" t="s">
        <v>281</v>
      </c>
      <c r="V121" s="57" t="s">
        <v>281</v>
      </c>
      <c r="W121" s="57" t="s">
        <v>281</v>
      </c>
      <c r="X121" s="57" t="s">
        <v>281</v>
      </c>
      <c r="Y121" s="57" t="s">
        <v>281</v>
      </c>
      <c r="Z121" s="57" t="s">
        <v>281</v>
      </c>
      <c r="AA121" s="57">
        <v>15.025543686082063</v>
      </c>
      <c r="AB121" s="57" t="s">
        <v>281</v>
      </c>
      <c r="AC121" s="57">
        <v>4.5565798202072427</v>
      </c>
      <c r="AD121" s="57">
        <v>7.7670381985031982</v>
      </c>
      <c r="AE121" s="57" t="s">
        <v>281</v>
      </c>
      <c r="AF121" s="57" t="s">
        <v>281</v>
      </c>
      <c r="AG121" s="57" t="s">
        <v>281</v>
      </c>
      <c r="AH121" s="57" t="s">
        <v>281</v>
      </c>
      <c r="AI121" s="57" t="s">
        <v>281</v>
      </c>
      <c r="AJ121" s="57" t="s">
        <v>281</v>
      </c>
      <c r="AK121" s="57" t="s">
        <v>281</v>
      </c>
      <c r="AL121" s="57" t="s">
        <v>281</v>
      </c>
      <c r="AM121" s="57" t="s">
        <v>281</v>
      </c>
      <c r="AN121" s="57" t="s">
        <v>281</v>
      </c>
      <c r="AO121" s="57" t="s">
        <v>281</v>
      </c>
      <c r="AP121" s="57" t="s">
        <v>281</v>
      </c>
      <c r="AQ121" s="57" t="s">
        <v>281</v>
      </c>
      <c r="AR121" s="57" t="s">
        <v>281</v>
      </c>
      <c r="AS121" s="57" t="s">
        <v>281</v>
      </c>
      <c r="AT121" s="57" t="s">
        <v>281</v>
      </c>
      <c r="AU121" s="57" t="s">
        <v>281</v>
      </c>
      <c r="AV121" s="57" t="s">
        <v>281</v>
      </c>
      <c r="AW121" s="57" t="s">
        <v>281</v>
      </c>
      <c r="AX121" s="57" t="s">
        <v>281</v>
      </c>
      <c r="AY121" s="57" t="s">
        <v>281</v>
      </c>
      <c r="AZ121" s="57" t="s">
        <v>281</v>
      </c>
      <c r="BA121" s="57" t="s">
        <v>281</v>
      </c>
      <c r="BB121" s="57" t="s">
        <v>281</v>
      </c>
      <c r="BC121" s="57" t="s">
        <v>281</v>
      </c>
      <c r="BD121" s="81"/>
      <c r="BE121" s="81">
        <f t="shared" si="1"/>
        <v>0.67133627042750088</v>
      </c>
      <c r="BF121" s="57" t="s">
        <v>281</v>
      </c>
      <c r="BG121" s="81"/>
    </row>
    <row r="122" spans="1:59" x14ac:dyDescent="0.25">
      <c r="A122" s="54">
        <v>1954</v>
      </c>
      <c r="B122" s="57">
        <v>82.766361674453222</v>
      </c>
      <c r="C122" s="57" t="s">
        <v>281</v>
      </c>
      <c r="D122" s="57" t="s">
        <v>281</v>
      </c>
      <c r="E122" s="57" t="s">
        <v>281</v>
      </c>
      <c r="F122" s="57" t="s">
        <v>281</v>
      </c>
      <c r="G122" s="57" t="s">
        <v>281</v>
      </c>
      <c r="H122" s="57">
        <v>11</v>
      </c>
      <c r="I122" s="57">
        <v>2.3255813953488373</v>
      </c>
      <c r="J122" s="57" t="s">
        <v>281</v>
      </c>
      <c r="K122" s="57" t="s">
        <v>281</v>
      </c>
      <c r="L122" s="57" t="s">
        <v>281</v>
      </c>
      <c r="M122" s="57" t="s">
        <v>281</v>
      </c>
      <c r="N122" s="57">
        <v>7</v>
      </c>
      <c r="O122" s="57" t="s">
        <v>281</v>
      </c>
      <c r="P122" s="57">
        <v>2.9506377369713666</v>
      </c>
      <c r="Q122" s="57" t="s">
        <v>281</v>
      </c>
      <c r="R122" s="57" t="s">
        <v>281</v>
      </c>
      <c r="S122" s="57" t="s">
        <v>281</v>
      </c>
      <c r="T122" s="57" t="s">
        <v>281</v>
      </c>
      <c r="U122" s="57" t="s">
        <v>281</v>
      </c>
      <c r="V122" s="57" t="s">
        <v>281</v>
      </c>
      <c r="W122" s="57" t="s">
        <v>281</v>
      </c>
      <c r="X122" s="57" t="s">
        <v>281</v>
      </c>
      <c r="Y122" s="57" t="s">
        <v>281</v>
      </c>
      <c r="Z122" s="57" t="s">
        <v>281</v>
      </c>
      <c r="AA122" s="57">
        <v>15.045829423498972</v>
      </c>
      <c r="AB122" s="57">
        <v>0.54307802911193481</v>
      </c>
      <c r="AC122" s="57">
        <v>4.9065085361771308</v>
      </c>
      <c r="AD122" s="57">
        <v>7.8952876578389244</v>
      </c>
      <c r="AE122" s="57" t="s">
        <v>281</v>
      </c>
      <c r="AF122" s="57" t="s">
        <v>281</v>
      </c>
      <c r="AG122" s="57" t="s">
        <v>281</v>
      </c>
      <c r="AH122" s="57" t="s">
        <v>281</v>
      </c>
      <c r="AI122" s="57" t="s">
        <v>281</v>
      </c>
      <c r="AJ122" s="57" t="s">
        <v>281</v>
      </c>
      <c r="AK122" s="57" t="s">
        <v>281</v>
      </c>
      <c r="AL122" s="57" t="s">
        <v>281</v>
      </c>
      <c r="AM122" s="57" t="s">
        <v>281</v>
      </c>
      <c r="AN122" s="57" t="s">
        <v>281</v>
      </c>
      <c r="AO122" s="57" t="s">
        <v>281</v>
      </c>
      <c r="AP122" s="57" t="s">
        <v>281</v>
      </c>
      <c r="AQ122" s="57" t="s">
        <v>281</v>
      </c>
      <c r="AR122" s="57" t="s">
        <v>281</v>
      </c>
      <c r="AS122" s="57" t="s">
        <v>281</v>
      </c>
      <c r="AT122" s="57" t="s">
        <v>281</v>
      </c>
      <c r="AU122" s="57" t="s">
        <v>281</v>
      </c>
      <c r="AV122" s="57" t="s">
        <v>281</v>
      </c>
      <c r="AW122" s="57" t="s">
        <v>281</v>
      </c>
      <c r="AX122" s="57" t="s">
        <v>281</v>
      </c>
      <c r="AY122" s="57" t="s">
        <v>281</v>
      </c>
      <c r="AZ122" s="57" t="s">
        <v>281</v>
      </c>
      <c r="BA122" s="57" t="s">
        <v>281</v>
      </c>
      <c r="BB122" s="57" t="s">
        <v>281</v>
      </c>
      <c r="BC122" s="57" t="s">
        <v>281</v>
      </c>
      <c r="BD122" s="81"/>
      <c r="BE122" s="81">
        <f t="shared" si="1"/>
        <v>0.77711261442796487</v>
      </c>
      <c r="BF122" s="57" t="s">
        <v>281</v>
      </c>
      <c r="BG122" s="81"/>
    </row>
    <row r="123" spans="1:59" x14ac:dyDescent="0.25">
      <c r="A123" s="54">
        <v>1955</v>
      </c>
      <c r="B123" s="57">
        <v>82.642234120272533</v>
      </c>
      <c r="C123" s="57" t="s">
        <v>281</v>
      </c>
      <c r="D123" s="57" t="s">
        <v>281</v>
      </c>
      <c r="E123" s="57" t="s">
        <v>281</v>
      </c>
      <c r="F123" s="57" t="s">
        <v>281</v>
      </c>
      <c r="G123" s="57" t="s">
        <v>281</v>
      </c>
      <c r="H123" s="57" t="s">
        <v>281</v>
      </c>
      <c r="I123" s="57">
        <v>2.2857142857142856</v>
      </c>
      <c r="J123" s="57" t="s">
        <v>281</v>
      </c>
      <c r="K123" s="57" t="s">
        <v>281</v>
      </c>
      <c r="L123" s="57" t="s">
        <v>281</v>
      </c>
      <c r="M123" s="57" t="s">
        <v>281</v>
      </c>
      <c r="N123" s="57">
        <v>6.2149294468073366</v>
      </c>
      <c r="O123" s="57" t="s">
        <v>281</v>
      </c>
      <c r="P123" s="57">
        <v>3.2073212015590693</v>
      </c>
      <c r="Q123" s="57" t="s">
        <v>281</v>
      </c>
      <c r="R123" s="57" t="s">
        <v>281</v>
      </c>
      <c r="S123" s="57" t="s">
        <v>281</v>
      </c>
      <c r="T123" s="57" t="s">
        <v>281</v>
      </c>
      <c r="U123" s="57" t="s">
        <v>281</v>
      </c>
      <c r="V123" s="57" t="s">
        <v>281</v>
      </c>
      <c r="W123" s="57" t="s">
        <v>281</v>
      </c>
      <c r="X123" s="57" t="s">
        <v>281</v>
      </c>
      <c r="Y123" s="57" t="s">
        <v>281</v>
      </c>
      <c r="Z123" s="57" t="s">
        <v>281</v>
      </c>
      <c r="AA123" s="57">
        <v>9.6183223249063037</v>
      </c>
      <c r="AB123" s="57">
        <v>1.0676417390787558</v>
      </c>
      <c r="AC123" s="57">
        <v>4.7794456211437515</v>
      </c>
      <c r="AD123" s="57">
        <v>7.9228374778559498</v>
      </c>
      <c r="AE123" s="57" t="s">
        <v>281</v>
      </c>
      <c r="AF123" s="57" t="s">
        <v>281</v>
      </c>
      <c r="AG123" s="57" t="s">
        <v>281</v>
      </c>
      <c r="AH123" s="57" t="s">
        <v>281</v>
      </c>
      <c r="AI123" s="57" t="s">
        <v>281</v>
      </c>
      <c r="AJ123" s="57" t="s">
        <v>281</v>
      </c>
      <c r="AK123" s="57" t="s">
        <v>281</v>
      </c>
      <c r="AL123" s="57" t="s">
        <v>281</v>
      </c>
      <c r="AM123" s="57" t="s">
        <v>281</v>
      </c>
      <c r="AN123" s="57" t="s">
        <v>281</v>
      </c>
      <c r="AO123" s="57" t="s">
        <v>281</v>
      </c>
      <c r="AP123" s="57" t="s">
        <v>281</v>
      </c>
      <c r="AQ123" s="57" t="s">
        <v>281</v>
      </c>
      <c r="AR123" s="57" t="s">
        <v>281</v>
      </c>
      <c r="AS123" s="57" t="s">
        <v>281</v>
      </c>
      <c r="AT123" s="57" t="s">
        <v>281</v>
      </c>
      <c r="AU123" s="57" t="s">
        <v>281</v>
      </c>
      <c r="AV123" s="57" t="s">
        <v>281</v>
      </c>
      <c r="AW123" s="57" t="s">
        <v>281</v>
      </c>
      <c r="AX123" s="57" t="s">
        <v>281</v>
      </c>
      <c r="AY123" s="57" t="s">
        <v>281</v>
      </c>
      <c r="AZ123" s="57" t="s">
        <v>281</v>
      </c>
      <c r="BA123" s="57" t="s">
        <v>281</v>
      </c>
      <c r="BB123" s="57" t="s">
        <v>281</v>
      </c>
      <c r="BC123" s="57" t="s">
        <v>281</v>
      </c>
      <c r="BD123" s="81"/>
      <c r="BE123" s="81">
        <f t="shared" si="1"/>
        <v>0.77709692304568856</v>
      </c>
      <c r="BF123" s="57" t="s">
        <v>281</v>
      </c>
      <c r="BG123" s="81"/>
    </row>
    <row r="124" spans="1:59" x14ac:dyDescent="0.25">
      <c r="A124" s="54">
        <v>1956</v>
      </c>
      <c r="B124" s="57">
        <v>82.141296620912087</v>
      </c>
      <c r="C124" s="57" t="s">
        <v>281</v>
      </c>
      <c r="D124" s="57" t="s">
        <v>281</v>
      </c>
      <c r="E124" s="57" t="s">
        <v>281</v>
      </c>
      <c r="F124" s="57" t="s">
        <v>281</v>
      </c>
      <c r="G124" s="57" t="s">
        <v>281</v>
      </c>
      <c r="H124" s="57" t="s">
        <v>281</v>
      </c>
      <c r="I124" s="57">
        <v>2.3668639053254439</v>
      </c>
      <c r="J124" s="57" t="s">
        <v>281</v>
      </c>
      <c r="K124" s="57" t="s">
        <v>281</v>
      </c>
      <c r="L124" s="57" t="s">
        <v>281</v>
      </c>
      <c r="M124" s="57" t="s">
        <v>281</v>
      </c>
      <c r="N124" s="57">
        <v>4.6140533303658842</v>
      </c>
      <c r="O124" s="57" t="s">
        <v>281</v>
      </c>
      <c r="P124" s="57">
        <v>3.2956097399956112</v>
      </c>
      <c r="Q124" s="57" t="s">
        <v>281</v>
      </c>
      <c r="R124" s="57" t="s">
        <v>281</v>
      </c>
      <c r="S124" s="57" t="s">
        <v>281</v>
      </c>
      <c r="T124" s="57" t="s">
        <v>281</v>
      </c>
      <c r="U124" s="57" t="s">
        <v>281</v>
      </c>
      <c r="V124" s="57" t="s">
        <v>281</v>
      </c>
      <c r="W124" s="57" t="s">
        <v>281</v>
      </c>
      <c r="X124" s="57" t="s">
        <v>281</v>
      </c>
      <c r="Y124" s="57" t="s">
        <v>281</v>
      </c>
      <c r="Z124" s="57" t="s">
        <v>281</v>
      </c>
      <c r="AA124" s="57">
        <v>10.0136301576311</v>
      </c>
      <c r="AB124" s="57">
        <v>1.0248966633419814</v>
      </c>
      <c r="AC124" s="57">
        <v>4.839145715058125</v>
      </c>
      <c r="AD124" s="57">
        <v>8.1027082337061671</v>
      </c>
      <c r="AE124" s="57" t="s">
        <v>281</v>
      </c>
      <c r="AF124" s="57" t="s">
        <v>281</v>
      </c>
      <c r="AG124" s="57" t="s">
        <v>281</v>
      </c>
      <c r="AH124" s="57" t="s">
        <v>281</v>
      </c>
      <c r="AI124" s="57" t="s">
        <v>281</v>
      </c>
      <c r="AJ124" s="57" t="s">
        <v>281</v>
      </c>
      <c r="AK124" s="57" t="s">
        <v>281</v>
      </c>
      <c r="AL124" s="57" t="s">
        <v>281</v>
      </c>
      <c r="AM124" s="57" t="s">
        <v>281</v>
      </c>
      <c r="AN124" s="57" t="s">
        <v>281</v>
      </c>
      <c r="AO124" s="57" t="s">
        <v>281</v>
      </c>
      <c r="AP124" s="57" t="s">
        <v>281</v>
      </c>
      <c r="AQ124" s="57" t="s">
        <v>281</v>
      </c>
      <c r="AR124" s="57" t="s">
        <v>281</v>
      </c>
      <c r="AS124" s="57" t="s">
        <v>281</v>
      </c>
      <c r="AT124" s="57" t="s">
        <v>281</v>
      </c>
      <c r="AU124" s="57" t="s">
        <v>281</v>
      </c>
      <c r="AV124" s="57" t="s">
        <v>281</v>
      </c>
      <c r="AW124" s="57" t="s">
        <v>281</v>
      </c>
      <c r="AX124" s="57" t="s">
        <v>281</v>
      </c>
      <c r="AY124" s="57" t="s">
        <v>281</v>
      </c>
      <c r="AZ124" s="57" t="s">
        <v>281</v>
      </c>
      <c r="BA124" s="57" t="s">
        <v>281</v>
      </c>
      <c r="BB124" s="57" t="s">
        <v>281</v>
      </c>
      <c r="BC124" s="57" t="s">
        <v>281</v>
      </c>
      <c r="BD124" s="81"/>
      <c r="BE124" s="81">
        <f t="shared" si="1"/>
        <v>0.78129886669200721</v>
      </c>
      <c r="BF124" s="57" t="s">
        <v>281</v>
      </c>
      <c r="BG124" s="81"/>
    </row>
    <row r="125" spans="1:59" x14ac:dyDescent="0.25">
      <c r="A125" s="54">
        <v>1957</v>
      </c>
      <c r="B125" s="57">
        <v>79.75328940453312</v>
      </c>
      <c r="C125" s="57" t="s">
        <v>281</v>
      </c>
      <c r="D125" s="57" t="s">
        <v>281</v>
      </c>
      <c r="E125" s="57" t="s">
        <v>281</v>
      </c>
      <c r="F125" s="57" t="s">
        <v>281</v>
      </c>
      <c r="G125" s="57" t="s">
        <v>281</v>
      </c>
      <c r="H125" s="57" t="s">
        <v>281</v>
      </c>
      <c r="I125" s="57">
        <v>2.3668639053254439</v>
      </c>
      <c r="J125" s="57" t="s">
        <v>281</v>
      </c>
      <c r="K125" s="57" t="s">
        <v>281</v>
      </c>
      <c r="L125" s="57" t="s">
        <v>281</v>
      </c>
      <c r="M125" s="57" t="s">
        <v>281</v>
      </c>
      <c r="N125" s="57">
        <v>7.0893089546282528</v>
      </c>
      <c r="O125" s="57" t="s">
        <v>281</v>
      </c>
      <c r="P125" s="57">
        <v>3.6786359527056853</v>
      </c>
      <c r="Q125" s="57" t="s">
        <v>281</v>
      </c>
      <c r="R125" s="57" t="s">
        <v>281</v>
      </c>
      <c r="S125" s="57" t="s">
        <v>281</v>
      </c>
      <c r="T125" s="57" t="s">
        <v>281</v>
      </c>
      <c r="U125" s="57" t="s">
        <v>281</v>
      </c>
      <c r="V125" s="57" t="s">
        <v>281</v>
      </c>
      <c r="W125" s="57" t="s">
        <v>281</v>
      </c>
      <c r="X125" s="57" t="s">
        <v>281</v>
      </c>
      <c r="Y125" s="57" t="s">
        <v>281</v>
      </c>
      <c r="Z125" s="57" t="s">
        <v>281</v>
      </c>
      <c r="AA125" s="57">
        <v>12.308909167445323</v>
      </c>
      <c r="AB125" s="57">
        <v>1.2079074957116296</v>
      </c>
      <c r="AC125" s="57">
        <v>5.0331957652969681</v>
      </c>
      <c r="AD125" s="57">
        <v>8.2306505360623348</v>
      </c>
      <c r="AE125" s="57" t="s">
        <v>281</v>
      </c>
      <c r="AF125" s="57" t="s">
        <v>281</v>
      </c>
      <c r="AG125" s="57" t="s">
        <v>281</v>
      </c>
      <c r="AH125" s="57" t="s">
        <v>281</v>
      </c>
      <c r="AI125" s="57" t="s">
        <v>281</v>
      </c>
      <c r="AJ125" s="57" t="s">
        <v>281</v>
      </c>
      <c r="AK125" s="57" t="s">
        <v>281</v>
      </c>
      <c r="AL125" s="57" t="s">
        <v>281</v>
      </c>
      <c r="AM125" s="57" t="s">
        <v>281</v>
      </c>
      <c r="AN125" s="57" t="s">
        <v>281</v>
      </c>
      <c r="AO125" s="57" t="s">
        <v>281</v>
      </c>
      <c r="AP125" s="57" t="s">
        <v>281</v>
      </c>
      <c r="AQ125" s="57" t="s">
        <v>281</v>
      </c>
      <c r="AR125" s="57" t="s">
        <v>281</v>
      </c>
      <c r="AS125" s="57" t="s">
        <v>281</v>
      </c>
      <c r="AT125" s="57" t="s">
        <v>281</v>
      </c>
      <c r="AU125" s="57" t="s">
        <v>281</v>
      </c>
      <c r="AV125" s="57" t="s">
        <v>281</v>
      </c>
      <c r="AW125" s="57" t="s">
        <v>281</v>
      </c>
      <c r="AX125" s="57" t="s">
        <v>281</v>
      </c>
      <c r="AY125" s="57" t="s">
        <v>281</v>
      </c>
      <c r="AZ125" s="57" t="s">
        <v>281</v>
      </c>
      <c r="BA125" s="57" t="s">
        <v>281</v>
      </c>
      <c r="BB125" s="57" t="s">
        <v>281</v>
      </c>
      <c r="BC125" s="57" t="s">
        <v>281</v>
      </c>
      <c r="BD125" s="81"/>
      <c r="BE125" s="81">
        <f t="shared" si="1"/>
        <v>0.74198485603583697</v>
      </c>
      <c r="BF125" s="57" t="s">
        <v>281</v>
      </c>
      <c r="BG125" s="81"/>
    </row>
    <row r="126" spans="1:59" x14ac:dyDescent="0.25">
      <c r="A126" s="54">
        <v>1958</v>
      </c>
      <c r="B126" s="57">
        <v>80.238508466599299</v>
      </c>
      <c r="C126" s="57" t="s">
        <v>281</v>
      </c>
      <c r="D126" s="57" t="s">
        <v>281</v>
      </c>
      <c r="E126" s="57" t="s">
        <v>281</v>
      </c>
      <c r="F126" s="57" t="s">
        <v>281</v>
      </c>
      <c r="G126" s="57" t="s">
        <v>281</v>
      </c>
      <c r="H126" s="57" t="s">
        <v>281</v>
      </c>
      <c r="I126" s="57">
        <v>2.4539877300613502</v>
      </c>
      <c r="J126" s="57" t="s">
        <v>281</v>
      </c>
      <c r="K126" s="57" t="s">
        <v>281</v>
      </c>
      <c r="L126" s="57" t="s">
        <v>281</v>
      </c>
      <c r="M126" s="57" t="s">
        <v>281</v>
      </c>
      <c r="N126" s="57">
        <v>7.7021634576343452</v>
      </c>
      <c r="O126" s="57" t="s">
        <v>281</v>
      </c>
      <c r="P126" s="57">
        <v>3.6086399862871676</v>
      </c>
      <c r="Q126" s="57" t="s">
        <v>281</v>
      </c>
      <c r="R126" s="57" t="s">
        <v>281</v>
      </c>
      <c r="S126" s="57" t="s">
        <v>281</v>
      </c>
      <c r="T126" s="57" t="s">
        <v>281</v>
      </c>
      <c r="U126" s="57" t="s">
        <v>281</v>
      </c>
      <c r="V126" s="57" t="s">
        <v>281</v>
      </c>
      <c r="W126" s="57" t="s">
        <v>281</v>
      </c>
      <c r="X126" s="57" t="s">
        <v>281</v>
      </c>
      <c r="Y126" s="57" t="s">
        <v>281</v>
      </c>
      <c r="Z126" s="57" t="s">
        <v>281</v>
      </c>
      <c r="AA126" s="57">
        <v>12.110601688755587</v>
      </c>
      <c r="AB126" s="57">
        <v>0.64576918238972059</v>
      </c>
      <c r="AC126" s="57">
        <v>5.6307229738964066</v>
      </c>
      <c r="AD126" s="57">
        <v>8.2723647983684874</v>
      </c>
      <c r="AE126" s="57" t="s">
        <v>281</v>
      </c>
      <c r="AF126" s="57" t="s">
        <v>281</v>
      </c>
      <c r="AG126" s="57" t="s">
        <v>281</v>
      </c>
      <c r="AH126" s="57" t="s">
        <v>281</v>
      </c>
      <c r="AI126" s="57" t="s">
        <v>281</v>
      </c>
      <c r="AJ126" s="57" t="s">
        <v>281</v>
      </c>
      <c r="AK126" s="57" t="s">
        <v>281</v>
      </c>
      <c r="AL126" s="57" t="s">
        <v>281</v>
      </c>
      <c r="AM126" s="57" t="s">
        <v>281</v>
      </c>
      <c r="AN126" s="57" t="s">
        <v>281</v>
      </c>
      <c r="AO126" s="57" t="s">
        <v>281</v>
      </c>
      <c r="AP126" s="57" t="s">
        <v>281</v>
      </c>
      <c r="AQ126" s="57" t="s">
        <v>281</v>
      </c>
      <c r="AR126" s="57" t="s">
        <v>281</v>
      </c>
      <c r="AS126" s="57" t="s">
        <v>281</v>
      </c>
      <c r="AT126" s="57" t="s">
        <v>281</v>
      </c>
      <c r="AU126" s="57" t="s">
        <v>281</v>
      </c>
      <c r="AV126" s="57" t="s">
        <v>281</v>
      </c>
      <c r="AW126" s="57" t="s">
        <v>281</v>
      </c>
      <c r="AX126" s="57" t="s">
        <v>281</v>
      </c>
      <c r="AY126" s="57" t="s">
        <v>281</v>
      </c>
      <c r="AZ126" s="57" t="s">
        <v>281</v>
      </c>
      <c r="BA126" s="57" t="s">
        <v>281</v>
      </c>
      <c r="BB126" s="57" t="s">
        <v>281</v>
      </c>
      <c r="BC126" s="57" t="s">
        <v>281</v>
      </c>
      <c r="BD126" s="81"/>
      <c r="BE126" s="81">
        <f t="shared" si="1"/>
        <v>0.74064018016791855</v>
      </c>
      <c r="BF126" s="57" t="s">
        <v>281</v>
      </c>
      <c r="BG126" s="81"/>
    </row>
    <row r="127" spans="1:59" x14ac:dyDescent="0.25">
      <c r="A127" s="54">
        <v>1959</v>
      </c>
      <c r="B127" s="57">
        <v>79.752393453630248</v>
      </c>
      <c r="C127" s="57" t="s">
        <v>281</v>
      </c>
      <c r="D127" s="57" t="s">
        <v>281</v>
      </c>
      <c r="E127" s="57" t="s">
        <v>281</v>
      </c>
      <c r="F127" s="57" t="s">
        <v>281</v>
      </c>
      <c r="G127" s="57" t="s">
        <v>281</v>
      </c>
      <c r="H127" s="57" t="s">
        <v>281</v>
      </c>
      <c r="I127" s="57">
        <v>2.3668639053254434</v>
      </c>
      <c r="J127" s="57" t="s">
        <v>281</v>
      </c>
      <c r="K127" s="57" t="s">
        <v>281</v>
      </c>
      <c r="L127" s="57" t="s">
        <v>281</v>
      </c>
      <c r="M127" s="57" t="s">
        <v>281</v>
      </c>
      <c r="N127" s="57">
        <v>8.7315320685727098</v>
      </c>
      <c r="O127" s="57" t="s">
        <v>281</v>
      </c>
      <c r="P127" s="57">
        <v>3.9852459161388833</v>
      </c>
      <c r="Q127" s="57" t="s">
        <v>281</v>
      </c>
      <c r="R127" s="57" t="s">
        <v>281</v>
      </c>
      <c r="S127" s="57" t="s">
        <v>281</v>
      </c>
      <c r="T127" s="57" t="s">
        <v>281</v>
      </c>
      <c r="U127" s="57" t="s">
        <v>281</v>
      </c>
      <c r="V127" s="57" t="s">
        <v>281</v>
      </c>
      <c r="W127" s="57" t="s">
        <v>281</v>
      </c>
      <c r="X127" s="57" t="s">
        <v>281</v>
      </c>
      <c r="Y127" s="57" t="s">
        <v>281</v>
      </c>
      <c r="Z127" s="57" t="s">
        <v>281</v>
      </c>
      <c r="AA127" s="57">
        <v>11.898099651926298</v>
      </c>
      <c r="AB127" s="57">
        <v>0.60849301643002396</v>
      </c>
      <c r="AC127" s="57">
        <v>5.4017916833801305</v>
      </c>
      <c r="AD127" s="57">
        <v>8.1057185827610958</v>
      </c>
      <c r="AE127" s="57" t="s">
        <v>281</v>
      </c>
      <c r="AF127" s="57" t="s">
        <v>281</v>
      </c>
      <c r="AG127" s="57" t="s">
        <v>281</v>
      </c>
      <c r="AH127" s="57" t="s">
        <v>281</v>
      </c>
      <c r="AI127" s="57" t="s">
        <v>281</v>
      </c>
      <c r="AJ127" s="57" t="s">
        <v>281</v>
      </c>
      <c r="AK127" s="57" t="s">
        <v>281</v>
      </c>
      <c r="AL127" s="57" t="s">
        <v>281</v>
      </c>
      <c r="AM127" s="57" t="s">
        <v>281</v>
      </c>
      <c r="AN127" s="57" t="s">
        <v>281</v>
      </c>
      <c r="AO127" s="57" t="s">
        <v>281</v>
      </c>
      <c r="AP127" s="57" t="s">
        <v>281</v>
      </c>
      <c r="AQ127" s="57" t="s">
        <v>281</v>
      </c>
      <c r="AR127" s="57" t="s">
        <v>281</v>
      </c>
      <c r="AS127" s="57" t="s">
        <v>281</v>
      </c>
      <c r="AT127" s="57" t="s">
        <v>281</v>
      </c>
      <c r="AU127" s="57" t="s">
        <v>281</v>
      </c>
      <c r="AV127" s="57" t="s">
        <v>281</v>
      </c>
      <c r="AW127" s="57" t="s">
        <v>281</v>
      </c>
      <c r="AX127" s="57" t="s">
        <v>281</v>
      </c>
      <c r="AY127" s="57" t="s">
        <v>281</v>
      </c>
      <c r="AZ127" s="57" t="s">
        <v>281</v>
      </c>
      <c r="BA127" s="57" t="s">
        <v>281</v>
      </c>
      <c r="BB127" s="57" t="s">
        <v>281</v>
      </c>
      <c r="BC127" s="57" t="s">
        <v>281</v>
      </c>
      <c r="BD127" s="81"/>
      <c r="BE127" s="81">
        <f t="shared" si="1"/>
        <v>0.73551102459556572</v>
      </c>
      <c r="BF127" s="57" t="s">
        <v>281</v>
      </c>
      <c r="BG127" s="81"/>
    </row>
    <row r="128" spans="1:59" x14ac:dyDescent="0.25">
      <c r="A128" s="54">
        <v>1960</v>
      </c>
      <c r="B128" s="57">
        <v>80.838422192701216</v>
      </c>
      <c r="C128" s="57" t="s">
        <v>281</v>
      </c>
      <c r="D128" s="57" t="s">
        <v>281</v>
      </c>
      <c r="E128" s="57" t="s">
        <v>281</v>
      </c>
      <c r="F128" s="57" t="s">
        <v>281</v>
      </c>
      <c r="G128" s="57" t="s">
        <v>281</v>
      </c>
      <c r="H128" s="57" t="s">
        <v>281</v>
      </c>
      <c r="I128" s="57">
        <v>2.3668639053254439</v>
      </c>
      <c r="J128" s="57" t="s">
        <v>281</v>
      </c>
      <c r="K128" s="57" t="s">
        <v>281</v>
      </c>
      <c r="L128" s="57" t="s">
        <v>281</v>
      </c>
      <c r="M128" s="57" t="s">
        <v>281</v>
      </c>
      <c r="N128" s="57">
        <v>9.5462024835677912</v>
      </c>
      <c r="O128" s="57" t="s">
        <v>281</v>
      </c>
      <c r="P128" s="57">
        <v>4.5380303191470048</v>
      </c>
      <c r="Q128" s="57" t="s">
        <v>281</v>
      </c>
      <c r="R128" s="57" t="s">
        <v>281</v>
      </c>
      <c r="S128" s="57" t="s">
        <v>281</v>
      </c>
      <c r="T128" s="57" t="s">
        <v>281</v>
      </c>
      <c r="U128" s="57" t="s">
        <v>281</v>
      </c>
      <c r="V128" s="57" t="s">
        <v>281</v>
      </c>
      <c r="W128" s="57" t="s">
        <v>281</v>
      </c>
      <c r="X128" s="57" t="s">
        <v>281</v>
      </c>
      <c r="Y128" s="57" t="s">
        <v>281</v>
      </c>
      <c r="Z128" s="57" t="s">
        <v>281</v>
      </c>
      <c r="AA128" s="57">
        <v>10.792498063667336</v>
      </c>
      <c r="AB128" s="57">
        <v>0.91815187449473534</v>
      </c>
      <c r="AC128" s="57">
        <v>5.698414120598513</v>
      </c>
      <c r="AD128" s="57">
        <v>8.3552058315615945</v>
      </c>
      <c r="AE128" s="57" t="s">
        <v>281</v>
      </c>
      <c r="AF128" s="57" t="s">
        <v>281</v>
      </c>
      <c r="AG128" s="57" t="s">
        <v>281</v>
      </c>
      <c r="AH128" s="57" t="s">
        <v>281</v>
      </c>
      <c r="AI128" s="57" t="s">
        <v>281</v>
      </c>
      <c r="AJ128" s="57" t="s">
        <v>281</v>
      </c>
      <c r="AK128" s="57" t="s">
        <v>281</v>
      </c>
      <c r="AL128" s="57" t="s">
        <v>281</v>
      </c>
      <c r="AM128" s="57" t="s">
        <v>281</v>
      </c>
      <c r="AN128" s="57" t="s">
        <v>281</v>
      </c>
      <c r="AO128" s="57" t="s">
        <v>281</v>
      </c>
      <c r="AP128" s="57" t="s">
        <v>281</v>
      </c>
      <c r="AQ128" s="57" t="s">
        <v>281</v>
      </c>
      <c r="AR128" s="57" t="s">
        <v>281</v>
      </c>
      <c r="AS128" s="57" t="s">
        <v>281</v>
      </c>
      <c r="AT128" s="57" t="s">
        <v>281</v>
      </c>
      <c r="AU128" s="57" t="s">
        <v>281</v>
      </c>
      <c r="AV128" s="57" t="s">
        <v>281</v>
      </c>
      <c r="AW128" s="57" t="s">
        <v>281</v>
      </c>
      <c r="AX128" s="57" t="s">
        <v>281</v>
      </c>
      <c r="AY128" s="57" t="s">
        <v>281</v>
      </c>
      <c r="AZ128" s="57" t="s">
        <v>281</v>
      </c>
      <c r="BA128" s="57" t="s">
        <v>281</v>
      </c>
      <c r="BB128" s="57" t="s">
        <v>281</v>
      </c>
      <c r="BC128" s="57" t="s">
        <v>281</v>
      </c>
      <c r="BD128" s="81"/>
      <c r="BE128" s="81">
        <f t="shared" si="1"/>
        <v>0.73165559438901051</v>
      </c>
      <c r="BF128" s="57" t="s">
        <v>281</v>
      </c>
      <c r="BG128" s="81"/>
    </row>
    <row r="129" spans="1:61" x14ac:dyDescent="0.25">
      <c r="A129" s="54">
        <v>1961</v>
      </c>
      <c r="B129" s="57">
        <v>78.955453148942752</v>
      </c>
      <c r="C129" s="57">
        <v>89.651586063407279</v>
      </c>
      <c r="D129" s="57">
        <v>94.007989347515959</v>
      </c>
      <c r="E129" s="57">
        <v>70.313623633958883</v>
      </c>
      <c r="F129" s="57">
        <v>32.330827067598676</v>
      </c>
      <c r="G129" s="57">
        <v>12.615089091118151</v>
      </c>
      <c r="H129" s="57">
        <v>8.0916030534115819</v>
      </c>
      <c r="I129" s="57">
        <v>17.486338797761945</v>
      </c>
      <c r="J129" s="57">
        <v>16.863100634586637</v>
      </c>
      <c r="K129" s="57">
        <v>46.700507614213201</v>
      </c>
      <c r="L129" s="57">
        <v>5.082243997658078</v>
      </c>
      <c r="M129" s="57">
        <v>10.075566750598254</v>
      </c>
      <c r="N129" s="57">
        <v>9.1059602648710971</v>
      </c>
      <c r="O129" s="57">
        <v>43.04948475179912</v>
      </c>
      <c r="P129" s="57">
        <v>3.9270687236907742</v>
      </c>
      <c r="Q129" s="57">
        <v>5.3266727538692882</v>
      </c>
      <c r="R129" s="57">
        <v>47.524752475247524</v>
      </c>
      <c r="S129" s="57" t="s">
        <v>281</v>
      </c>
      <c r="T129" s="57" t="s">
        <v>281</v>
      </c>
      <c r="U129" s="57">
        <v>47.671840354681088</v>
      </c>
      <c r="V129" s="57" t="s">
        <v>281</v>
      </c>
      <c r="W129" s="57">
        <v>65.08771929816352</v>
      </c>
      <c r="X129" s="57">
        <v>15.645586400729714</v>
      </c>
      <c r="Y129" s="57" t="s">
        <v>281</v>
      </c>
      <c r="Z129" s="57">
        <v>18.251507734808463</v>
      </c>
      <c r="AA129" s="57">
        <v>11.902493574484946</v>
      </c>
      <c r="AB129" s="57">
        <v>4.3829296424318427</v>
      </c>
      <c r="AC129" s="57">
        <v>5.8318354303974429</v>
      </c>
      <c r="AD129" s="57">
        <v>8.1588840503994682</v>
      </c>
      <c r="AE129" s="57">
        <v>83.038438071942579</v>
      </c>
      <c r="AF129" s="57">
        <v>18.927948975859056</v>
      </c>
      <c r="AG129" s="57">
        <v>84.446803181647624</v>
      </c>
      <c r="AH129" s="57">
        <v>7.1174377223981473</v>
      </c>
      <c r="AI129" s="57">
        <v>65.236067259289683</v>
      </c>
      <c r="AJ129" s="57">
        <v>1.390382010914629</v>
      </c>
      <c r="AK129" s="57">
        <v>62.499999999922615</v>
      </c>
      <c r="AL129" s="57">
        <v>68.062827225055699</v>
      </c>
      <c r="AM129" s="57">
        <v>43.458408251435735</v>
      </c>
      <c r="AN129" s="57">
        <v>69.999999999933706</v>
      </c>
      <c r="AO129" s="57">
        <v>26.666666666595905</v>
      </c>
      <c r="AP129" s="57">
        <v>12.153827786750369</v>
      </c>
      <c r="AQ129" s="57">
        <v>0.64507028527731713</v>
      </c>
      <c r="AR129" s="57">
        <v>1.8645954119299146</v>
      </c>
      <c r="AS129" s="57">
        <v>6.3494932818694033E-2</v>
      </c>
      <c r="AT129" s="57">
        <v>0.35851743513889955</v>
      </c>
      <c r="AU129" s="57">
        <v>0</v>
      </c>
      <c r="AV129" s="57">
        <v>3.0356495617321939</v>
      </c>
      <c r="AW129" s="57">
        <v>0</v>
      </c>
      <c r="AX129" s="57">
        <v>1.8793941884651246</v>
      </c>
      <c r="AY129" s="57">
        <v>0</v>
      </c>
      <c r="AZ129" s="57">
        <v>0</v>
      </c>
      <c r="BA129" s="57">
        <v>2.2263450834879404</v>
      </c>
      <c r="BB129" s="57" t="s">
        <v>281</v>
      </c>
      <c r="BC129" s="57">
        <v>34.836031866300146</v>
      </c>
      <c r="BD129" s="81"/>
      <c r="BE129" s="81">
        <f t="shared" si="1"/>
        <v>1.0780288225939116</v>
      </c>
      <c r="BF129" s="57">
        <v>3.2761310452418098</v>
      </c>
      <c r="BG129" s="81"/>
      <c r="BH129" s="10"/>
      <c r="BI129" s="81"/>
    </row>
    <row r="130" spans="1:61" x14ac:dyDescent="0.25">
      <c r="A130" s="54">
        <v>1962</v>
      </c>
      <c r="B130" s="57">
        <v>80.121951219454417</v>
      </c>
      <c r="C130" s="57">
        <v>88.631687242760265</v>
      </c>
      <c r="D130" s="57">
        <v>95.583388266299906</v>
      </c>
      <c r="E130" s="57">
        <v>71.653005464404757</v>
      </c>
      <c r="F130" s="57">
        <v>29.896907216427039</v>
      </c>
      <c r="G130" s="57">
        <v>11.648417990626719</v>
      </c>
      <c r="H130" s="57">
        <v>8.5365853658289996</v>
      </c>
      <c r="I130" s="57">
        <v>19.170984455902627</v>
      </c>
      <c r="J130" s="57">
        <v>17.842323651403806</v>
      </c>
      <c r="K130" s="57">
        <v>46.347607052896727</v>
      </c>
      <c r="L130" s="57">
        <v>5.097850406411963</v>
      </c>
      <c r="M130" s="57">
        <v>9.7902097901789364</v>
      </c>
      <c r="N130" s="57">
        <v>9.508196721280644</v>
      </c>
      <c r="O130" s="57">
        <v>42.454689419015367</v>
      </c>
      <c r="P130" s="57">
        <v>4.0902679830623905</v>
      </c>
      <c r="Q130" s="57">
        <v>5.468823408348503</v>
      </c>
      <c r="R130" s="57">
        <v>47.887323943661968</v>
      </c>
      <c r="S130" s="57" t="s">
        <v>281</v>
      </c>
      <c r="T130" s="57" t="s">
        <v>281</v>
      </c>
      <c r="U130" s="57">
        <v>49.568034557149403</v>
      </c>
      <c r="V130" s="57" t="s">
        <v>281</v>
      </c>
      <c r="W130" s="57">
        <v>64.884393063500539</v>
      </c>
      <c r="X130" s="57">
        <v>15.680355086937418</v>
      </c>
      <c r="Y130" s="57" t="s">
        <v>281</v>
      </c>
      <c r="Z130" s="57">
        <v>17.175951243708333</v>
      </c>
      <c r="AA130" s="57">
        <v>13.500039078132428</v>
      </c>
      <c r="AB130" s="57">
        <v>4.2889390519056718</v>
      </c>
      <c r="AC130" s="57">
        <v>5.866066793562899</v>
      </c>
      <c r="AD130" s="57">
        <v>7.6328075005134206</v>
      </c>
      <c r="AE130" s="57">
        <v>83.811230585372869</v>
      </c>
      <c r="AF130" s="57">
        <v>23.74578522302259</v>
      </c>
      <c r="AG130" s="57">
        <v>86.031518580399506</v>
      </c>
      <c r="AH130" s="57">
        <v>6.8592057761521383</v>
      </c>
      <c r="AI130" s="57">
        <v>72.790269353549363</v>
      </c>
      <c r="AJ130" s="57">
        <v>1.834609235004073</v>
      </c>
      <c r="AK130" s="57">
        <v>64.772727272654777</v>
      </c>
      <c r="AL130" s="57">
        <v>67.295597484199277</v>
      </c>
      <c r="AM130" s="57">
        <v>43.509817349431913</v>
      </c>
      <c r="AN130" s="57">
        <v>74.736842105202967</v>
      </c>
      <c r="AO130" s="57">
        <v>28.395061728321448</v>
      </c>
      <c r="AP130" s="57">
        <v>12.579841429261618</v>
      </c>
      <c r="AQ130" s="57">
        <v>0.53063081909692056</v>
      </c>
      <c r="AR130" s="57">
        <v>1.9462610710415191</v>
      </c>
      <c r="AS130" s="57">
        <v>6.2080117676367154E-2</v>
      </c>
      <c r="AT130" s="57">
        <v>0.37901479765122109</v>
      </c>
      <c r="AU130" s="57">
        <v>0</v>
      </c>
      <c r="AV130" s="57">
        <v>2.0287820233481635</v>
      </c>
      <c r="AW130" s="57">
        <v>0.11800040405228768</v>
      </c>
      <c r="AX130" s="57">
        <v>1.9322881193936807</v>
      </c>
      <c r="AY130" s="57">
        <v>0</v>
      </c>
      <c r="AZ130" s="57">
        <v>0</v>
      </c>
      <c r="BA130" s="57">
        <v>2.2263450834879404</v>
      </c>
      <c r="BB130" s="57" t="s">
        <v>281</v>
      </c>
      <c r="BC130" s="57">
        <v>34.497868343548724</v>
      </c>
      <c r="BD130" s="81"/>
      <c r="BE130" s="81">
        <f t="shared" si="1"/>
        <v>1.0771823855338123</v>
      </c>
      <c r="BF130" s="57">
        <v>3.3439490445859872</v>
      </c>
      <c r="BG130" s="81"/>
    </row>
    <row r="131" spans="1:61" x14ac:dyDescent="0.25">
      <c r="A131" s="54">
        <v>1963</v>
      </c>
      <c r="B131" s="57">
        <v>76.898091757955328</v>
      </c>
      <c r="C131" s="57">
        <v>86.138613861340943</v>
      </c>
      <c r="D131" s="57">
        <v>96.322336398040861</v>
      </c>
      <c r="E131" s="57">
        <v>72.345132743289582</v>
      </c>
      <c r="F131" s="57">
        <v>30.612244897891401</v>
      </c>
      <c r="G131" s="57">
        <v>12.064080080022451</v>
      </c>
      <c r="H131" s="57">
        <v>7.2180451127607901</v>
      </c>
      <c r="I131" s="57">
        <v>21.105527638131136</v>
      </c>
      <c r="J131" s="57">
        <v>18.380062305246341</v>
      </c>
      <c r="K131" s="57">
        <v>46.225439503531149</v>
      </c>
      <c r="L131" s="57">
        <v>5.142083897142709</v>
      </c>
      <c r="M131" s="57">
        <v>8.6393088552641117</v>
      </c>
      <c r="N131" s="57">
        <v>8.9552238805680879</v>
      </c>
      <c r="O131" s="57">
        <v>42.594148142762208</v>
      </c>
      <c r="P131" s="57">
        <v>4.1782729804887477</v>
      </c>
      <c r="Q131" s="57">
        <v>5.4308593331238058</v>
      </c>
      <c r="R131" s="57" t="s">
        <v>281</v>
      </c>
      <c r="S131" s="57" t="s">
        <v>281</v>
      </c>
      <c r="T131" s="57" t="s">
        <v>281</v>
      </c>
      <c r="U131" s="57">
        <v>46.498905908010556</v>
      </c>
      <c r="V131" s="57" t="s">
        <v>281</v>
      </c>
      <c r="W131" s="57">
        <v>64.051355206763205</v>
      </c>
      <c r="X131" s="57">
        <v>16.316639741466361</v>
      </c>
      <c r="Y131" s="57" t="s">
        <v>281</v>
      </c>
      <c r="Z131" s="57">
        <v>15.981789411202232</v>
      </c>
      <c r="AA131" s="57">
        <v>9.7056124339215497</v>
      </c>
      <c r="AB131" s="57">
        <v>4.2797494780663143</v>
      </c>
      <c r="AC131" s="57">
        <v>6.0457176166881776</v>
      </c>
      <c r="AD131" s="57">
        <v>7.7440880525229394</v>
      </c>
      <c r="AE131" s="57">
        <v>84.374999999949026</v>
      </c>
      <c r="AF131" s="57">
        <v>23.936170212701658</v>
      </c>
      <c r="AG131" s="57">
        <v>84.367926940900304</v>
      </c>
      <c r="AH131" s="57">
        <v>1.5444015443965</v>
      </c>
      <c r="AI131" s="57">
        <v>68.652612834735621</v>
      </c>
      <c r="AJ131" s="57">
        <v>1.5874876102288757</v>
      </c>
      <c r="AK131" s="57">
        <v>64.60176991143183</v>
      </c>
      <c r="AL131" s="57">
        <v>54.205607476547371</v>
      </c>
      <c r="AM131" s="57">
        <v>40.656565656477461</v>
      </c>
      <c r="AN131" s="57">
        <v>58.490566037656386</v>
      </c>
      <c r="AO131" s="57">
        <v>48.387096774106134</v>
      </c>
      <c r="AP131" s="57">
        <v>12.780273492986415</v>
      </c>
      <c r="AQ131" s="57">
        <v>0.51794191912392151</v>
      </c>
      <c r="AR131" s="57">
        <v>2.0101857931254767</v>
      </c>
      <c r="AS131" s="57">
        <v>6.0726978998664971E-2</v>
      </c>
      <c r="AT131" s="57">
        <v>0.42352386441073642</v>
      </c>
      <c r="AU131" s="57">
        <v>0</v>
      </c>
      <c r="AV131" s="57">
        <v>1.953202322172011</v>
      </c>
      <c r="AW131" s="57">
        <v>5.9240225116828603E-2</v>
      </c>
      <c r="AX131" s="57">
        <v>1.9242163037530537</v>
      </c>
      <c r="AY131" s="57">
        <v>0</v>
      </c>
      <c r="AZ131" s="57">
        <v>0</v>
      </c>
      <c r="BA131" s="57">
        <v>2.2263450834879408</v>
      </c>
      <c r="BB131" s="57" t="s">
        <v>281</v>
      </c>
      <c r="BC131" s="57">
        <v>33.12550195375097</v>
      </c>
      <c r="BD131" s="81"/>
      <c r="BE131" s="81">
        <f t="shared" si="1"/>
        <v>1.0918240786461424</v>
      </c>
      <c r="BF131" s="57">
        <v>3.2482598607888629</v>
      </c>
      <c r="BG131" s="81"/>
    </row>
    <row r="132" spans="1:61" x14ac:dyDescent="0.25">
      <c r="A132" s="54">
        <v>1964</v>
      </c>
      <c r="B132" s="57">
        <v>74.749582637662655</v>
      </c>
      <c r="C132" s="57">
        <v>85.014084506993925</v>
      </c>
      <c r="D132" s="57">
        <v>96.229338842962633</v>
      </c>
      <c r="E132" s="57">
        <v>68.443804034503088</v>
      </c>
      <c r="F132" s="57">
        <v>28.971962616756358</v>
      </c>
      <c r="G132" s="57">
        <v>13.966397175605408</v>
      </c>
      <c r="H132" s="57">
        <v>7.6071922544728432</v>
      </c>
      <c r="I132" s="57">
        <v>23.671497584476679</v>
      </c>
      <c r="J132" s="57">
        <v>20.218978102136841</v>
      </c>
      <c r="K132" s="57">
        <v>44.908350305410352</v>
      </c>
      <c r="L132" s="57">
        <v>5.2151238591758409</v>
      </c>
      <c r="M132" s="57">
        <v>9.0543259557059326</v>
      </c>
      <c r="N132" s="57">
        <v>9.2767295597183956</v>
      </c>
      <c r="O132" s="57">
        <v>43.544116870705437</v>
      </c>
      <c r="P132" s="57">
        <v>4.5152722443422748</v>
      </c>
      <c r="Q132" s="57">
        <v>5.829050746089794</v>
      </c>
      <c r="R132" s="57" t="s">
        <v>281</v>
      </c>
      <c r="S132" s="57" t="s">
        <v>281</v>
      </c>
      <c r="T132" s="57" t="s">
        <v>281</v>
      </c>
      <c r="U132" s="57">
        <v>48.383937316269801</v>
      </c>
      <c r="V132" s="57" t="s">
        <v>281</v>
      </c>
      <c r="W132" s="57">
        <v>62.873399715419744</v>
      </c>
      <c r="X132" s="57">
        <v>17.057902973341744</v>
      </c>
      <c r="Y132" s="57" t="s">
        <v>281</v>
      </c>
      <c r="Z132" s="57">
        <v>17.9207893432357</v>
      </c>
      <c r="AA132" s="57">
        <v>11.641224978262446</v>
      </c>
      <c r="AB132" s="57">
        <v>4.7861507128164327</v>
      </c>
      <c r="AC132" s="57">
        <v>5.8640049906425453</v>
      </c>
      <c r="AD132" s="57">
        <v>7.7442863260386421</v>
      </c>
      <c r="AE132" s="57">
        <v>84.234234234183489</v>
      </c>
      <c r="AF132" s="57">
        <v>21.890547263621478</v>
      </c>
      <c r="AG132" s="57">
        <v>83.726039371161292</v>
      </c>
      <c r="AH132" s="57">
        <v>1.3651877133061447</v>
      </c>
      <c r="AI132" s="57">
        <v>68.616504472994649</v>
      </c>
      <c r="AJ132" s="57">
        <v>1.7885759377882664</v>
      </c>
      <c r="AK132" s="57">
        <v>63.333333333258736</v>
      </c>
      <c r="AL132" s="57">
        <v>41.489361702043361</v>
      </c>
      <c r="AM132" s="57">
        <v>44.028103044404823</v>
      </c>
      <c r="AN132" s="57">
        <v>70.212765957383567</v>
      </c>
      <c r="AO132" s="57">
        <v>51.515151515064098</v>
      </c>
      <c r="AP132" s="57">
        <v>11.250614063177203</v>
      </c>
      <c r="AQ132" s="57">
        <v>0.50457260861324627</v>
      </c>
      <c r="AR132" s="57">
        <v>1.6553598869378376</v>
      </c>
      <c r="AS132" s="57">
        <v>5.9431569795573812E-2</v>
      </c>
      <c r="AT132" s="57">
        <v>0.32079805378825971</v>
      </c>
      <c r="AU132" s="57">
        <v>0</v>
      </c>
      <c r="AV132" s="57">
        <v>2.2508340590990095</v>
      </c>
      <c r="AW132" s="57">
        <v>4.6509363897866439E-2</v>
      </c>
      <c r="AX132" s="57">
        <v>1.8268498790117838</v>
      </c>
      <c r="AY132" s="57">
        <v>0</v>
      </c>
      <c r="AZ132" s="57">
        <v>0</v>
      </c>
      <c r="BA132" s="57">
        <v>2.2263450834879404</v>
      </c>
      <c r="BB132" s="57" t="s">
        <v>281</v>
      </c>
      <c r="BC132" s="57">
        <v>32.224782348380614</v>
      </c>
      <c r="BD132" s="81"/>
      <c r="BE132" s="81">
        <f t="shared" ref="BE132:BE183" si="2">IFERROR((STDEVA(B132:BB132))/(AVERAGE(B132:BB132)),"")</f>
        <v>1.0817120359639047</v>
      </c>
      <c r="BF132" s="57">
        <v>3.3439490445859872</v>
      </c>
      <c r="BG132" s="81"/>
    </row>
    <row r="133" spans="1:61" x14ac:dyDescent="0.25">
      <c r="A133" s="54">
        <v>1965</v>
      </c>
      <c r="B133" s="57">
        <v>74.411638853162856</v>
      </c>
      <c r="C133" s="57">
        <v>86.862106406037384</v>
      </c>
      <c r="D133" s="57">
        <v>95.954941116218379</v>
      </c>
      <c r="E133" s="57">
        <v>65.387251542068839</v>
      </c>
      <c r="F133" s="57">
        <v>34.482758620617126</v>
      </c>
      <c r="G133" s="57">
        <v>15.934105720671202</v>
      </c>
      <c r="H133" s="57">
        <v>8.428571428546757</v>
      </c>
      <c r="I133" s="57">
        <v>23.873873873809572</v>
      </c>
      <c r="J133" s="57">
        <v>18.571428571378533</v>
      </c>
      <c r="K133" s="57">
        <v>42.442442442355137</v>
      </c>
      <c r="L133" s="57">
        <v>5.4545454545288932</v>
      </c>
      <c r="M133" s="57">
        <v>9.0592334494484845</v>
      </c>
      <c r="N133" s="57">
        <v>9.1463414633849638</v>
      </c>
      <c r="O133" s="57">
        <v>43.837472506237518</v>
      </c>
      <c r="P133" s="57">
        <v>4.3243243243112763</v>
      </c>
      <c r="Q133" s="57">
        <v>5.9092913965254583</v>
      </c>
      <c r="R133" s="57" t="s">
        <v>281</v>
      </c>
      <c r="S133" s="57" t="s">
        <v>281</v>
      </c>
      <c r="T133" s="57" t="s">
        <v>281</v>
      </c>
      <c r="U133" s="57">
        <v>49.317943336745984</v>
      </c>
      <c r="V133" s="57" t="s">
        <v>281</v>
      </c>
      <c r="W133" s="57">
        <v>61.83844011133467</v>
      </c>
      <c r="X133" s="57">
        <v>17.138599105757919</v>
      </c>
      <c r="Y133" s="57" t="s">
        <v>281</v>
      </c>
      <c r="Z133" s="57">
        <v>18.058068408542468</v>
      </c>
      <c r="AA133" s="57">
        <v>12.06821757876738</v>
      </c>
      <c r="AB133" s="57">
        <v>4.9800796812597818</v>
      </c>
      <c r="AC133" s="57">
        <v>6.5034310667498429</v>
      </c>
      <c r="AD133" s="57">
        <v>7.6383600073751738</v>
      </c>
      <c r="AE133" s="57">
        <v>83.005064715760099</v>
      </c>
      <c r="AF133" s="57">
        <v>19.354838709622477</v>
      </c>
      <c r="AG133" s="57">
        <v>75.050471735437412</v>
      </c>
      <c r="AH133" s="57">
        <v>1.9169329073420331</v>
      </c>
      <c r="AI133" s="57">
        <v>69.657512409358532</v>
      </c>
      <c r="AJ133" s="57">
        <v>2.3384371118400513</v>
      </c>
      <c r="AK133" s="57">
        <v>63.04347826079487</v>
      </c>
      <c r="AL133" s="57">
        <v>44.565217391217651</v>
      </c>
      <c r="AM133" s="57">
        <v>39.823008849468714</v>
      </c>
      <c r="AN133" s="57">
        <v>74.999999999942048</v>
      </c>
      <c r="AO133" s="57">
        <v>48.571428571341144</v>
      </c>
      <c r="AP133" s="57">
        <v>12.529889878423969</v>
      </c>
      <c r="AQ133" s="57">
        <v>0.48977253463479747</v>
      </c>
      <c r="AR133" s="57">
        <v>2.0394236580943281</v>
      </c>
      <c r="AS133" s="57">
        <v>5.4167686389722809E-2</v>
      </c>
      <c r="AT133" s="57">
        <v>0.30149034925545354</v>
      </c>
      <c r="AU133" s="57">
        <v>0</v>
      </c>
      <c r="AV133" s="57">
        <v>1.8457447593009948</v>
      </c>
      <c r="AW133" s="57">
        <v>6.8618119504057565E-2</v>
      </c>
      <c r="AX133" s="57">
        <v>2.257793778035404</v>
      </c>
      <c r="AY133" s="57">
        <v>0</v>
      </c>
      <c r="AZ133" s="57">
        <v>0</v>
      </c>
      <c r="BA133" s="57">
        <v>2.2263450834879404</v>
      </c>
      <c r="BB133" s="57" t="s">
        <v>281</v>
      </c>
      <c r="BC133" s="57">
        <v>31.805537583634496</v>
      </c>
      <c r="BD133" s="81"/>
      <c r="BE133" s="81">
        <f t="shared" si="2"/>
        <v>1.0720787858778238</v>
      </c>
      <c r="BF133" s="57">
        <v>3.3872209391839871</v>
      </c>
      <c r="BG133" s="81"/>
    </row>
    <row r="134" spans="1:61" x14ac:dyDescent="0.25">
      <c r="A134" s="54">
        <v>1966</v>
      </c>
      <c r="B134" s="57">
        <v>73.885077186895387</v>
      </c>
      <c r="C134" s="57">
        <v>85.958355579239281</v>
      </c>
      <c r="D134" s="57">
        <v>94.677705499687576</v>
      </c>
      <c r="E134" s="57">
        <v>62.882096069782776</v>
      </c>
      <c r="F134" s="57">
        <v>37.903225806377336</v>
      </c>
      <c r="G134" s="57">
        <v>14.662597437004345</v>
      </c>
      <c r="H134" s="57">
        <v>7.8226857887645664</v>
      </c>
      <c r="I134" s="57">
        <v>24.267782426713662</v>
      </c>
      <c r="J134" s="57">
        <v>17.733627667354767</v>
      </c>
      <c r="K134" s="57">
        <v>40.891089108824126</v>
      </c>
      <c r="L134" s="57">
        <v>5.7179161372127476</v>
      </c>
      <c r="M134" s="57">
        <v>10.114503816762758</v>
      </c>
      <c r="N134" s="57">
        <v>9.4814814814510004</v>
      </c>
      <c r="O134" s="57">
        <v>44.989027066486891</v>
      </c>
      <c r="P134" s="57">
        <v>4.4973544973409583</v>
      </c>
      <c r="Q134" s="57">
        <v>6.2483266491234879</v>
      </c>
      <c r="R134" s="57" t="s">
        <v>281</v>
      </c>
      <c r="S134" s="57" t="s">
        <v>281</v>
      </c>
      <c r="T134" s="57" t="s">
        <v>281</v>
      </c>
      <c r="U134" s="57">
        <v>45.093945720165614</v>
      </c>
      <c r="V134" s="57" t="s">
        <v>281</v>
      </c>
      <c r="W134" s="57">
        <v>60.110041265387572</v>
      </c>
      <c r="X134" s="57">
        <v>18.417266186993068</v>
      </c>
      <c r="Y134" s="57" t="s">
        <v>281</v>
      </c>
      <c r="Z134" s="57">
        <v>16.233248414127381</v>
      </c>
      <c r="AA134" s="57">
        <v>10.830683184878406</v>
      </c>
      <c r="AB134" s="57">
        <v>5.4860442733232331</v>
      </c>
      <c r="AC134" s="57">
        <v>6.5379012882843677</v>
      </c>
      <c r="AD134" s="57">
        <v>7.4020309920201113</v>
      </c>
      <c r="AE134" s="57">
        <v>82.881253767276519</v>
      </c>
      <c r="AF134" s="57">
        <v>20.571428571370735</v>
      </c>
      <c r="AG134" s="57">
        <v>80.576825771622069</v>
      </c>
      <c r="AH134" s="57">
        <v>1.2779552715613387</v>
      </c>
      <c r="AI134" s="57">
        <v>73.138432293444637</v>
      </c>
      <c r="AJ134" s="57">
        <v>2.2980827446927607</v>
      </c>
      <c r="AK134" s="57">
        <v>59.523809523733718</v>
      </c>
      <c r="AL134" s="57">
        <v>26.923076923008583</v>
      </c>
      <c r="AM134" s="57">
        <v>38.716814159203985</v>
      </c>
      <c r="AN134" s="57">
        <v>68.303571428497648</v>
      </c>
      <c r="AO134" s="57">
        <v>42.857142857057141</v>
      </c>
      <c r="AP134" s="57">
        <v>12.20801761050582</v>
      </c>
      <c r="AQ134" s="57">
        <v>0.40566043672756813</v>
      </c>
      <c r="AR134" s="57">
        <v>1.9807910329632719</v>
      </c>
      <c r="AS134" s="57">
        <v>5.3062460830056245E-2</v>
      </c>
      <c r="AT134" s="57">
        <v>0.25086828907663405</v>
      </c>
      <c r="AU134" s="57">
        <v>0</v>
      </c>
      <c r="AV134" s="57">
        <v>1.7693824033037213</v>
      </c>
      <c r="AW134" s="57">
        <v>5.1720463210997152E-2</v>
      </c>
      <c r="AX134" s="57">
        <v>1.9319500787288735</v>
      </c>
      <c r="AY134" s="57">
        <v>3.7601082284485082E-3</v>
      </c>
      <c r="AZ134" s="57">
        <v>0</v>
      </c>
      <c r="BA134" s="57">
        <v>2.2263450834879404</v>
      </c>
      <c r="BB134" s="57" t="s">
        <v>281</v>
      </c>
      <c r="BC134" s="57">
        <v>30.826482723137516</v>
      </c>
      <c r="BD134" s="81"/>
      <c r="BE134" s="81">
        <f t="shared" si="2"/>
        <v>1.0848048517200453</v>
      </c>
      <c r="BF134" s="57">
        <v>3.7537537537537538</v>
      </c>
      <c r="BG134" s="81"/>
    </row>
    <row r="135" spans="1:61" x14ac:dyDescent="0.25">
      <c r="A135" s="54">
        <v>1967</v>
      </c>
      <c r="B135" s="57">
        <v>73.622559652859451</v>
      </c>
      <c r="C135" s="57">
        <v>85.218306154608143</v>
      </c>
      <c r="D135" s="57">
        <v>94.480328831456617</v>
      </c>
      <c r="E135" s="57">
        <v>63.686382393314211</v>
      </c>
      <c r="F135" s="57">
        <v>36.641221373971113</v>
      </c>
      <c r="G135" s="57">
        <v>15.127622790825718</v>
      </c>
      <c r="H135" s="57">
        <v>7.9847908745013765</v>
      </c>
      <c r="I135" s="57">
        <v>24.218749999936144</v>
      </c>
      <c r="J135" s="57">
        <v>17.912657290847701</v>
      </c>
      <c r="K135" s="57">
        <v>45.193260654024655</v>
      </c>
      <c r="L135" s="57">
        <v>5.8676654182095174</v>
      </c>
      <c r="M135" s="57">
        <v>10.702341137091029</v>
      </c>
      <c r="N135" s="57">
        <v>9.9137931034166407</v>
      </c>
      <c r="O135" s="57">
        <v>45.997088791766508</v>
      </c>
      <c r="P135" s="57">
        <v>4.8177083333188868</v>
      </c>
      <c r="Q135" s="57">
        <v>6.770825992505233</v>
      </c>
      <c r="R135" s="57" t="s">
        <v>281</v>
      </c>
      <c r="S135" s="57" t="s">
        <v>281</v>
      </c>
      <c r="T135" s="57" t="s">
        <v>281</v>
      </c>
      <c r="U135" s="57">
        <v>46.353166986479074</v>
      </c>
      <c r="V135" s="57" t="s">
        <v>281</v>
      </c>
      <c r="W135" s="57">
        <v>55.617977528000218</v>
      </c>
      <c r="X135" s="57">
        <v>19.328859060343142</v>
      </c>
      <c r="Y135" s="57" t="s">
        <v>281</v>
      </c>
      <c r="Z135" s="57">
        <v>15.542241364959409</v>
      </c>
      <c r="AA135" s="57">
        <v>13.617610145694254</v>
      </c>
      <c r="AB135" s="57">
        <v>6.0952380952199556</v>
      </c>
      <c r="AC135" s="57">
        <v>6.6986518780670234</v>
      </c>
      <c r="AD135" s="57">
        <v>7.5835164243163851</v>
      </c>
      <c r="AE135" s="57">
        <v>83.490566037683962</v>
      </c>
      <c r="AF135" s="57">
        <v>16.793893129719716</v>
      </c>
      <c r="AG135" s="57">
        <v>80.830711841397445</v>
      </c>
      <c r="AH135" s="57">
        <v>1.1527377521575666</v>
      </c>
      <c r="AI135" s="57">
        <v>71.200174579138988</v>
      </c>
      <c r="AJ135" s="57">
        <v>2.753595702976074</v>
      </c>
      <c r="AK135" s="57">
        <v>56.818181818104982</v>
      </c>
      <c r="AL135" s="57">
        <v>49.99999999991406</v>
      </c>
      <c r="AM135" s="57">
        <v>42.10526315780379</v>
      </c>
      <c r="AN135" s="57">
        <v>72.51184834116728</v>
      </c>
      <c r="AO135" s="57">
        <v>45.454545454458675</v>
      </c>
      <c r="AP135" s="57">
        <v>12.274794253925176</v>
      </c>
      <c r="AQ135" s="57">
        <v>0.46248991624342761</v>
      </c>
      <c r="AR135" s="57">
        <v>2.4793862753725771</v>
      </c>
      <c r="AS135" s="57">
        <v>5.1900547422727733E-2</v>
      </c>
      <c r="AT135" s="57">
        <v>0.34488899971223419</v>
      </c>
      <c r="AU135" s="57">
        <v>0</v>
      </c>
      <c r="AV135" s="57">
        <v>1.4328207013197714</v>
      </c>
      <c r="AW135" s="57">
        <v>5.7185950496157309E-2</v>
      </c>
      <c r="AX135" s="57">
        <v>1.8319252397353842</v>
      </c>
      <c r="AY135" s="57">
        <v>5.4323878966397654E-3</v>
      </c>
      <c r="AZ135" s="57">
        <v>0</v>
      </c>
      <c r="BA135" s="57">
        <v>2.2263450834879404</v>
      </c>
      <c r="BB135" s="57" t="s">
        <v>281</v>
      </c>
      <c r="BC135" s="57">
        <v>30.665407471069923</v>
      </c>
      <c r="BD135" s="81"/>
      <c r="BE135" s="81">
        <f t="shared" si="2"/>
        <v>1.0650278366797443</v>
      </c>
      <c r="BF135" s="57">
        <v>4.0172166427546632</v>
      </c>
      <c r="BG135" s="81"/>
    </row>
    <row r="136" spans="1:61" x14ac:dyDescent="0.25">
      <c r="A136" s="54">
        <v>1968</v>
      </c>
      <c r="B136" s="57">
        <v>75.355871886055667</v>
      </c>
      <c r="C136" s="57">
        <v>85.649087221049257</v>
      </c>
      <c r="D136" s="57">
        <v>94.756963407957684</v>
      </c>
      <c r="E136" s="57">
        <v>63.380281690057707</v>
      </c>
      <c r="F136" s="57">
        <v>37.878787878713268</v>
      </c>
      <c r="G136" s="57">
        <v>16.095043297046821</v>
      </c>
      <c r="H136" s="57">
        <v>7.8163771711930323</v>
      </c>
      <c r="I136" s="57">
        <v>22.727272727212654</v>
      </c>
      <c r="J136" s="57">
        <v>16.868327402089154</v>
      </c>
      <c r="K136" s="57">
        <v>40.59113300483925</v>
      </c>
      <c r="L136" s="57">
        <v>5.5872291904049725</v>
      </c>
      <c r="M136" s="57">
        <v>10.450160771672023</v>
      </c>
      <c r="N136" s="57">
        <v>10.249307479192209</v>
      </c>
      <c r="O136" s="57">
        <v>45.434623812919419</v>
      </c>
      <c r="P136" s="57">
        <v>5.3097345132584888</v>
      </c>
      <c r="Q136" s="57">
        <v>6.8620043624856768</v>
      </c>
      <c r="R136" s="57" t="s">
        <v>281</v>
      </c>
      <c r="S136" s="57" t="s">
        <v>281</v>
      </c>
      <c r="T136" s="57" t="s">
        <v>281</v>
      </c>
      <c r="U136" s="57">
        <v>45.864661654050124</v>
      </c>
      <c r="V136" s="57" t="s">
        <v>281</v>
      </c>
      <c r="W136" s="57">
        <v>56.527415143513771</v>
      </c>
      <c r="X136" s="57">
        <v>20.178799489082781</v>
      </c>
      <c r="Y136" s="57" t="s">
        <v>281</v>
      </c>
      <c r="Z136" s="57">
        <v>13.883087571899688</v>
      </c>
      <c r="AA136" s="57">
        <v>13.980022483447341</v>
      </c>
      <c r="AB136" s="57">
        <v>7.0463320463114254</v>
      </c>
      <c r="AC136" s="57">
        <v>7.0260448213204114</v>
      </c>
      <c r="AD136" s="57">
        <v>7.6130512270385893</v>
      </c>
      <c r="AE136" s="57">
        <v>84.589235127430157</v>
      </c>
      <c r="AF136" s="57">
        <v>17.669172932277817</v>
      </c>
      <c r="AG136" s="57">
        <v>82.4218646489565</v>
      </c>
      <c r="AH136" s="57">
        <v>1.1730205278553609</v>
      </c>
      <c r="AI136" s="57">
        <v>65.129943895690246</v>
      </c>
      <c r="AJ136" s="57">
        <v>2.255577405365373</v>
      </c>
      <c r="AK136" s="57">
        <v>62.595419847250845</v>
      </c>
      <c r="AL136" s="57">
        <v>49.999999999913022</v>
      </c>
      <c r="AM136" s="57">
        <v>40.685224839310607</v>
      </c>
      <c r="AN136" s="57">
        <v>51.994126936574872</v>
      </c>
      <c r="AO136" s="57">
        <v>48.571428571341144</v>
      </c>
      <c r="AP136" s="57">
        <v>12.180421795678116</v>
      </c>
      <c r="AQ136" s="57">
        <v>0.42957059413505932</v>
      </c>
      <c r="AR136" s="57">
        <v>2.5388490550950236</v>
      </c>
      <c r="AS136" s="57">
        <v>5.069218857070662E-2</v>
      </c>
      <c r="AT136" s="57">
        <v>0.44031324953784878</v>
      </c>
      <c r="AU136" s="57">
        <v>0</v>
      </c>
      <c r="AV136" s="57">
        <v>1.6334331082318798</v>
      </c>
      <c r="AW136" s="57">
        <v>4.6503847963781653E-2</v>
      </c>
      <c r="AX136" s="57">
        <v>2.3136545401863287</v>
      </c>
      <c r="AY136" s="57">
        <v>5.1276773864798097E-3</v>
      </c>
      <c r="AZ136" s="57">
        <v>0</v>
      </c>
      <c r="BA136" s="57">
        <v>2.2263450834879404</v>
      </c>
      <c r="BB136" s="57" t="s">
        <v>281</v>
      </c>
      <c r="BC136" s="57">
        <v>30.558070104334949</v>
      </c>
      <c r="BD136" s="81"/>
      <c r="BE136" s="81">
        <f t="shared" si="2"/>
        <v>1.0638421707780741</v>
      </c>
      <c r="BF136" s="57">
        <v>3.9644565960355433</v>
      </c>
      <c r="BG136" s="81"/>
    </row>
    <row r="137" spans="1:61" x14ac:dyDescent="0.25">
      <c r="A137" s="54">
        <v>1969</v>
      </c>
      <c r="B137" s="57">
        <v>74.401805869007418</v>
      </c>
      <c r="C137" s="57">
        <v>84.896097313687278</v>
      </c>
      <c r="D137" s="57">
        <v>90.987124463492819</v>
      </c>
      <c r="E137" s="57">
        <v>62.614980289008791</v>
      </c>
      <c r="F137" s="57">
        <v>38.461538461462716</v>
      </c>
      <c r="G137" s="57">
        <v>15.832906326938231</v>
      </c>
      <c r="H137" s="57">
        <v>8.2392776523461659</v>
      </c>
      <c r="I137" s="57">
        <v>14.317180616700037</v>
      </c>
      <c r="J137" s="57">
        <v>16.23246492981508</v>
      </c>
      <c r="K137" s="57">
        <v>43.12377210207341</v>
      </c>
      <c r="L137" s="57">
        <v>5.5616139585436333</v>
      </c>
      <c r="M137" s="57">
        <v>10.724637681126673</v>
      </c>
      <c r="N137" s="57">
        <v>10.451612903193334</v>
      </c>
      <c r="O137" s="57">
        <v>45.550847457544094</v>
      </c>
      <c r="P137" s="57">
        <v>5.0554870530058871</v>
      </c>
      <c r="Q137" s="57">
        <v>7.2298210341877809</v>
      </c>
      <c r="R137" s="57" t="s">
        <v>281</v>
      </c>
      <c r="S137" s="57" t="s">
        <v>281</v>
      </c>
      <c r="T137" s="57" t="s">
        <v>281</v>
      </c>
      <c r="U137" s="57">
        <v>45.624468988869069</v>
      </c>
      <c r="V137" s="57" t="s">
        <v>281</v>
      </c>
      <c r="W137" s="57">
        <v>54.556803994915661</v>
      </c>
      <c r="X137" s="57">
        <v>24.852071005845815</v>
      </c>
      <c r="Y137" s="57" t="s">
        <v>281</v>
      </c>
      <c r="Z137" s="57">
        <v>14.533333924644404</v>
      </c>
      <c r="AA137" s="57">
        <v>14.283627210599844</v>
      </c>
      <c r="AB137" s="57">
        <v>8.2152974504011365</v>
      </c>
      <c r="AC137" s="57">
        <v>7.7894736842105257</v>
      </c>
      <c r="AD137" s="57">
        <v>8.0066064538349462</v>
      </c>
      <c r="AE137" s="57">
        <v>84.473094170354912</v>
      </c>
      <c r="AF137" s="57">
        <v>19.776119402926778</v>
      </c>
      <c r="AG137" s="57">
        <v>79.177052371102477</v>
      </c>
      <c r="AH137" s="57">
        <v>1.1560693641580573</v>
      </c>
      <c r="AI137" s="57">
        <v>67.197098714868247</v>
      </c>
      <c r="AJ137" s="57">
        <v>2.0537887412691953</v>
      </c>
      <c r="AK137" s="57">
        <v>68.279569892399692</v>
      </c>
      <c r="AL137" s="57">
        <v>38.157894736762785</v>
      </c>
      <c r="AM137" s="57">
        <v>40.534979423779824</v>
      </c>
      <c r="AN137" s="57">
        <v>57.894736842020812</v>
      </c>
      <c r="AO137" s="57">
        <v>48.571428571341144</v>
      </c>
      <c r="AP137" s="57">
        <v>11.683349340312366</v>
      </c>
      <c r="AQ137" s="57">
        <v>0.39607953973960652</v>
      </c>
      <c r="AR137" s="57">
        <v>2.4311867643548357</v>
      </c>
      <c r="AS137" s="57">
        <v>4.9630722595730169E-2</v>
      </c>
      <c r="AT137" s="57">
        <v>0.48155998454155019</v>
      </c>
      <c r="AU137" s="57">
        <v>0</v>
      </c>
      <c r="AV137" s="57">
        <v>1.6548785231777232</v>
      </c>
      <c r="AW137" s="57">
        <v>5.8517882789824865E-2</v>
      </c>
      <c r="AX137" s="57">
        <v>2.4729469487035813</v>
      </c>
      <c r="AY137" s="57">
        <v>7.9859447372624178E-3</v>
      </c>
      <c r="AZ137" s="57">
        <v>0</v>
      </c>
      <c r="BA137" s="57">
        <v>2.2263450834879404</v>
      </c>
      <c r="BB137" s="57" t="s">
        <v>281</v>
      </c>
      <c r="BC137" s="57">
        <v>30.055710162741029</v>
      </c>
      <c r="BD137" s="81"/>
      <c r="BE137" s="81">
        <f t="shared" si="2"/>
        <v>1.0599159081373211</v>
      </c>
      <c r="BF137" s="57">
        <v>4.2553191489361692</v>
      </c>
      <c r="BG137" s="81"/>
    </row>
    <row r="138" spans="1:61" x14ac:dyDescent="0.25">
      <c r="A138" s="54">
        <v>1970</v>
      </c>
      <c r="B138" s="57">
        <v>73.31189710604032</v>
      </c>
      <c r="C138" s="57">
        <v>84.077079107454708</v>
      </c>
      <c r="D138" s="57">
        <v>92.404426559332663</v>
      </c>
      <c r="E138" s="57">
        <v>61.573770491719429</v>
      </c>
      <c r="F138" s="57">
        <v>38.805970149177568</v>
      </c>
      <c r="G138" s="57">
        <v>16.682075283525446</v>
      </c>
      <c r="H138" s="57">
        <v>8.8726513569679426</v>
      </c>
      <c r="I138" s="57">
        <v>15.452538631303495</v>
      </c>
      <c r="J138" s="57">
        <v>16.033483580123008</v>
      </c>
      <c r="K138" s="57">
        <v>43.465634075420375</v>
      </c>
      <c r="L138" s="57">
        <v>5.705705705688354</v>
      </c>
      <c r="M138" s="57">
        <v>10.477453580869827</v>
      </c>
      <c r="N138" s="57">
        <v>11.323155216250052</v>
      </c>
      <c r="O138" s="57">
        <v>46.089385474777529</v>
      </c>
      <c r="P138" s="57">
        <v>4.9645390070773159</v>
      </c>
      <c r="Q138" s="57">
        <v>7.3002570469126962</v>
      </c>
      <c r="R138" s="57" t="s">
        <v>281</v>
      </c>
      <c r="S138" s="57" t="s">
        <v>281</v>
      </c>
      <c r="T138" s="57" t="s">
        <v>281</v>
      </c>
      <c r="U138" s="57">
        <v>42.258064516044215</v>
      </c>
      <c r="V138" s="57" t="s">
        <v>281</v>
      </c>
      <c r="W138" s="57">
        <v>52.576112412087184</v>
      </c>
      <c r="X138" s="57">
        <v>26.419466975592165</v>
      </c>
      <c r="Y138" s="57" t="s">
        <v>281</v>
      </c>
      <c r="Z138" s="57">
        <v>15.206082094006716</v>
      </c>
      <c r="AA138" s="57">
        <v>16.302458606076563</v>
      </c>
      <c r="AB138" s="57">
        <v>8.8789237667905976</v>
      </c>
      <c r="AC138" s="57">
        <v>8.3211094812641697</v>
      </c>
      <c r="AD138" s="57">
        <v>8.8255687515172614</v>
      </c>
      <c r="AE138" s="57">
        <v>84.690553745880749</v>
      </c>
      <c r="AF138" s="57">
        <v>16.339869280994705</v>
      </c>
      <c r="AG138" s="57">
        <v>76.577936448140832</v>
      </c>
      <c r="AH138" s="57">
        <v>1.7751479289883478</v>
      </c>
      <c r="AI138" s="57">
        <v>66.313782020716104</v>
      </c>
      <c r="AJ138" s="57">
        <v>1.9437372992624102</v>
      </c>
      <c r="AK138" s="57">
        <v>70.481927710776276</v>
      </c>
      <c r="AL138" s="57">
        <v>36.708860759417</v>
      </c>
      <c r="AM138" s="57">
        <v>36.346516007447669</v>
      </c>
      <c r="AN138" s="57">
        <v>57.142857142777693</v>
      </c>
      <c r="AO138" s="57">
        <v>43.58974358965753</v>
      </c>
      <c r="AP138" s="57">
        <v>11.19628304406187</v>
      </c>
      <c r="AQ138" s="106">
        <v>0.42663802714390858</v>
      </c>
      <c r="AR138" s="106">
        <v>2.8818946193445485</v>
      </c>
      <c r="AS138" s="106">
        <v>4.0576365002440828E-2</v>
      </c>
      <c r="AT138" s="106">
        <v>0.43444750381468639</v>
      </c>
      <c r="AU138" s="106">
        <v>0</v>
      </c>
      <c r="AV138" s="106">
        <v>1.5975572083862941</v>
      </c>
      <c r="AW138" s="106">
        <v>3.1268218538332962E-2</v>
      </c>
      <c r="AX138" s="106">
        <v>2.8693218372568507</v>
      </c>
      <c r="AY138" s="106">
        <v>9.786835200987715E-3</v>
      </c>
      <c r="AZ138" s="106">
        <v>0</v>
      </c>
      <c r="BA138" s="106">
        <v>2.2263450834879404</v>
      </c>
      <c r="BB138" s="106" t="s">
        <v>281</v>
      </c>
      <c r="BC138" s="106">
        <v>29.906809730513118</v>
      </c>
      <c r="BD138" s="81"/>
      <c r="BE138" s="81">
        <f t="shared" si="2"/>
        <v>1.0557530932908252</v>
      </c>
      <c r="BF138" s="57">
        <v>4.1535556954059158</v>
      </c>
      <c r="BG138" s="81"/>
    </row>
    <row r="139" spans="1:61" x14ac:dyDescent="0.25">
      <c r="A139" s="54">
        <v>1971</v>
      </c>
      <c r="B139" s="57">
        <v>73.554104477543675</v>
      </c>
      <c r="C139" s="57">
        <v>84.049079754550746</v>
      </c>
      <c r="D139" s="57">
        <v>88.8401253918165</v>
      </c>
      <c r="E139" s="57">
        <v>60.622104566426707</v>
      </c>
      <c r="F139" s="57">
        <v>39.705882352864691</v>
      </c>
      <c r="G139" s="57">
        <v>16.778676689921323</v>
      </c>
      <c r="H139" s="57">
        <v>10.2127659574173</v>
      </c>
      <c r="I139" s="57">
        <v>15.637860082260701</v>
      </c>
      <c r="J139" s="57">
        <v>17.230955259928542</v>
      </c>
      <c r="K139" s="57">
        <v>55.245428296345189</v>
      </c>
      <c r="L139" s="57">
        <v>5.313092979110964</v>
      </c>
      <c r="M139" s="57">
        <v>11.495673671164381</v>
      </c>
      <c r="N139" s="57">
        <v>12.483912483874613</v>
      </c>
      <c r="O139" s="57">
        <v>45.842068483494884</v>
      </c>
      <c r="P139" s="57">
        <v>5.7757644393939156</v>
      </c>
      <c r="Q139" s="57">
        <v>7.7366438048406039</v>
      </c>
      <c r="R139" s="57" t="s">
        <v>281</v>
      </c>
      <c r="S139" s="57" t="s">
        <v>281</v>
      </c>
      <c r="T139" s="57" t="s">
        <v>281</v>
      </c>
      <c r="U139" s="57">
        <v>41.673182173488229</v>
      </c>
      <c r="V139" s="57" t="s">
        <v>281</v>
      </c>
      <c r="W139" s="57">
        <v>49.773242630294689</v>
      </c>
      <c r="X139" s="57">
        <v>27.764705882276701</v>
      </c>
      <c r="Y139" s="57" t="s">
        <v>281</v>
      </c>
      <c r="Z139" s="57">
        <v>14.953664912910245</v>
      </c>
      <c r="AA139" s="57">
        <v>13.472022270563363</v>
      </c>
      <c r="AB139" s="57">
        <v>10.144927536203094</v>
      </c>
      <c r="AC139" s="57">
        <v>8.9460765630478853</v>
      </c>
      <c r="AD139" s="57">
        <v>9.6843957069814639</v>
      </c>
      <c r="AE139" s="57">
        <v>84.674104521384791</v>
      </c>
      <c r="AF139" s="57">
        <v>15.862068965468396</v>
      </c>
      <c r="AG139" s="57">
        <v>77.601350354924506</v>
      </c>
      <c r="AH139" s="57">
        <v>1.2861736334362794</v>
      </c>
      <c r="AI139" s="57">
        <v>61.778223583083069</v>
      </c>
      <c r="AJ139" s="57">
        <v>2.0115151711077974</v>
      </c>
      <c r="AK139" s="57">
        <v>76.303317535486443</v>
      </c>
      <c r="AL139" s="57">
        <v>36.2318840578954</v>
      </c>
      <c r="AM139" s="57">
        <v>44.029850746178703</v>
      </c>
      <c r="AN139" s="57">
        <v>53.658536585286463</v>
      </c>
      <c r="AO139" s="57">
        <v>30.909090909016168</v>
      </c>
      <c r="AP139" s="57">
        <v>10.629424664299703</v>
      </c>
      <c r="AQ139" s="106">
        <v>0.38126883052009908</v>
      </c>
      <c r="AR139" s="106">
        <v>3.3179162674509528</v>
      </c>
      <c r="AS139" s="106">
        <v>3.9614629407882865E-2</v>
      </c>
      <c r="AT139" s="106">
        <v>0.35550498576756873</v>
      </c>
      <c r="AU139" s="106">
        <v>0</v>
      </c>
      <c r="AV139" s="106">
        <v>1.4450732872301004</v>
      </c>
      <c r="AW139" s="106">
        <v>5.0056881816812296E-2</v>
      </c>
      <c r="AX139" s="106">
        <v>3.5200077552231543</v>
      </c>
      <c r="AY139" s="106">
        <v>4.537921355902088E-2</v>
      </c>
      <c r="AZ139" s="106">
        <v>0</v>
      </c>
      <c r="BA139" s="106">
        <v>2.2263450834879404</v>
      </c>
      <c r="BB139" s="106" t="s">
        <v>281</v>
      </c>
      <c r="BC139" s="106">
        <v>29.649283100839568</v>
      </c>
      <c r="BD139" s="81"/>
      <c r="BE139" s="81">
        <f t="shared" si="2"/>
        <v>1.0489358672639526</v>
      </c>
      <c r="BF139" s="57">
        <v>4.6228710462287106</v>
      </c>
      <c r="BG139" s="81"/>
    </row>
    <row r="140" spans="1:61" x14ac:dyDescent="0.25">
      <c r="A140" s="54">
        <v>1972</v>
      </c>
      <c r="B140" s="57">
        <v>73.490566037667179</v>
      </c>
      <c r="C140" s="57">
        <v>82.974358974305872</v>
      </c>
      <c r="D140" s="57">
        <v>84.42521631639768</v>
      </c>
      <c r="E140" s="57">
        <v>62.584200857233739</v>
      </c>
      <c r="F140" s="57">
        <v>38.028169014008988</v>
      </c>
      <c r="G140" s="57">
        <v>17.350195351168679</v>
      </c>
      <c r="H140" s="57">
        <v>10.594059405910082</v>
      </c>
      <c r="I140" s="57">
        <v>14.643545279342012</v>
      </c>
      <c r="J140" s="57">
        <v>18.584615384565648</v>
      </c>
      <c r="K140" s="57">
        <v>43.14477468831123</v>
      </c>
      <c r="L140" s="57">
        <v>4.938271604923127</v>
      </c>
      <c r="M140" s="57">
        <v>13.356164383522184</v>
      </c>
      <c r="N140" s="57">
        <v>13.664596273250904</v>
      </c>
      <c r="O140" s="57">
        <v>47.700754975893972</v>
      </c>
      <c r="P140" s="57">
        <v>6.4551422319283374</v>
      </c>
      <c r="Q140" s="57">
        <v>7.7314645720691964</v>
      </c>
      <c r="R140" s="57" t="s">
        <v>281</v>
      </c>
      <c r="S140" s="57" t="s">
        <v>281</v>
      </c>
      <c r="T140" s="57" t="s">
        <v>281</v>
      </c>
      <c r="U140" s="57">
        <v>41.633935585146311</v>
      </c>
      <c r="V140" s="57" t="s">
        <v>281</v>
      </c>
      <c r="W140" s="57">
        <v>48.494983277500879</v>
      </c>
      <c r="X140" s="57">
        <v>29.656862745019207</v>
      </c>
      <c r="Y140" s="57" t="s">
        <v>281</v>
      </c>
      <c r="Z140" s="57">
        <v>14.412192849824882</v>
      </c>
      <c r="AA140" s="57">
        <v>15.162395008315633</v>
      </c>
      <c r="AB140" s="57">
        <v>10.972568578522642</v>
      </c>
      <c r="AC140" s="57">
        <v>9.1657281469288758</v>
      </c>
      <c r="AD140" s="57">
        <v>10.445547394506773</v>
      </c>
      <c r="AE140" s="57">
        <v>82.765034097900951</v>
      </c>
      <c r="AF140" s="57">
        <v>18.556701030872105</v>
      </c>
      <c r="AG140" s="57">
        <v>80.399510324919021</v>
      </c>
      <c r="AH140" s="57">
        <v>1.8237082066810653</v>
      </c>
      <c r="AI140" s="57">
        <v>60.229494835543228</v>
      </c>
      <c r="AJ140" s="57">
        <v>1.9936074401235224</v>
      </c>
      <c r="AK140" s="57">
        <v>82.258064516083252</v>
      </c>
      <c r="AL140" s="57">
        <v>46.987951807147397</v>
      </c>
      <c r="AM140" s="57">
        <v>41.967871485855873</v>
      </c>
      <c r="AN140" s="57">
        <v>50.406504064961553</v>
      </c>
      <c r="AO140" s="57">
        <v>36.585365853577336</v>
      </c>
      <c r="AP140" s="57">
        <v>10.284586566840428</v>
      </c>
      <c r="AQ140" s="106">
        <v>0.36042033955259389</v>
      </c>
      <c r="AR140" s="106">
        <v>3.8807475280563759</v>
      </c>
      <c r="AS140" s="106">
        <v>4.1284809965982022E-2</v>
      </c>
      <c r="AT140" s="106">
        <v>0.40019350208414084</v>
      </c>
      <c r="AU140" s="106">
        <v>2.4969451771776844E-3</v>
      </c>
      <c r="AV140" s="106">
        <v>1.7118823392516629</v>
      </c>
      <c r="AW140" s="106">
        <v>3.4811482231712786E-2</v>
      </c>
      <c r="AX140" s="106">
        <v>3.2809058579246702</v>
      </c>
      <c r="AY140" s="106">
        <v>-2.0636315042010661E-3</v>
      </c>
      <c r="AZ140" s="106">
        <v>0</v>
      </c>
      <c r="BA140" s="106">
        <v>2.2263450834879404</v>
      </c>
      <c r="BB140" s="106" t="s">
        <v>281</v>
      </c>
      <c r="BC140" s="106">
        <v>29.718845991286624</v>
      </c>
      <c r="BD140" s="81"/>
      <c r="BE140" s="81">
        <f t="shared" si="2"/>
        <v>1.0312919925548703</v>
      </c>
      <c r="BF140" s="57">
        <v>4.5428072218986602</v>
      </c>
      <c r="BG140" s="81"/>
    </row>
    <row r="141" spans="1:61" x14ac:dyDescent="0.25">
      <c r="A141" s="54">
        <v>1973</v>
      </c>
      <c r="B141" s="57">
        <v>71.68224299058285</v>
      </c>
      <c r="C141" s="57">
        <v>80.090497737496975</v>
      </c>
      <c r="D141" s="57">
        <v>85.406824146942213</v>
      </c>
      <c r="E141" s="57">
        <v>63.570634037737605</v>
      </c>
      <c r="F141" s="57">
        <v>37.671232876636473</v>
      </c>
      <c r="G141" s="57">
        <v>16.51147657546726</v>
      </c>
      <c r="H141" s="57">
        <v>14.049586776820711</v>
      </c>
      <c r="I141" s="57">
        <v>16.517055655250239</v>
      </c>
      <c r="J141" s="57">
        <v>19.952210274738349</v>
      </c>
      <c r="K141" s="57">
        <v>44.142455482573595</v>
      </c>
      <c r="L141" s="57">
        <v>4.9233252622932255</v>
      </c>
      <c r="M141" s="57">
        <v>13.61310133056379</v>
      </c>
      <c r="N141" s="57">
        <v>12.720403022631338</v>
      </c>
      <c r="O141" s="57">
        <v>47.763157894652501</v>
      </c>
      <c r="P141" s="57">
        <v>7.4701195218902452</v>
      </c>
      <c r="Q141" s="57">
        <v>8.2014685628123569</v>
      </c>
      <c r="R141" s="57" t="s">
        <v>281</v>
      </c>
      <c r="S141" s="57" t="s">
        <v>281</v>
      </c>
      <c r="T141" s="57" t="s">
        <v>281</v>
      </c>
      <c r="U141" s="57">
        <v>41.419656786186863</v>
      </c>
      <c r="V141" s="57" t="s">
        <v>281</v>
      </c>
      <c r="W141" s="57">
        <v>52.105778648293345</v>
      </c>
      <c r="X141" s="57">
        <v>28.944099378804577</v>
      </c>
      <c r="Y141" s="57" t="s">
        <v>281</v>
      </c>
      <c r="Z141" s="57">
        <v>13.876518450307273</v>
      </c>
      <c r="AA141" s="57">
        <v>14.915998532040426</v>
      </c>
      <c r="AB141" s="57">
        <v>11.806098514431213</v>
      </c>
      <c r="AC141" s="57">
        <v>9.169397272566588</v>
      </c>
      <c r="AD141" s="57">
        <v>10.399454358445768</v>
      </c>
      <c r="AE141" s="57">
        <v>81.158455392752685</v>
      </c>
      <c r="AF141" s="57">
        <v>17.940199335494295</v>
      </c>
      <c r="AG141" s="57">
        <v>82.038350092211033</v>
      </c>
      <c r="AH141" s="57">
        <v>1.1627906976707041</v>
      </c>
      <c r="AI141" s="57">
        <v>60.661545474314529</v>
      </c>
      <c r="AJ141" s="57">
        <v>1.8222160933853468</v>
      </c>
      <c r="AK141" s="57">
        <v>69.394582721459869</v>
      </c>
      <c r="AL141" s="57">
        <v>42.682926829188126</v>
      </c>
      <c r="AM141" s="57">
        <v>40.107913668978249</v>
      </c>
      <c r="AN141" s="57">
        <v>52.032520325127109</v>
      </c>
      <c r="AO141" s="57">
        <v>18.840579710091411</v>
      </c>
      <c r="AP141" s="57">
        <v>9.4841632206397417</v>
      </c>
      <c r="AQ141" s="106">
        <v>0.31730718409324354</v>
      </c>
      <c r="AR141" s="106">
        <v>4.7346118929294976</v>
      </c>
      <c r="AS141" s="106">
        <v>4.0358384729331329E-2</v>
      </c>
      <c r="AT141" s="106">
        <v>0.64870546010866537</v>
      </c>
      <c r="AU141" s="106">
        <v>3.1607083463894973E-3</v>
      </c>
      <c r="AV141" s="106">
        <v>1.7314468449313769</v>
      </c>
      <c r="AW141" s="106">
        <v>3.193462671403656E-2</v>
      </c>
      <c r="AX141" s="106">
        <v>3.5663212922869505</v>
      </c>
      <c r="AY141" s="106">
        <v>4.4704473163734007E-2</v>
      </c>
      <c r="AZ141" s="106">
        <v>0</v>
      </c>
      <c r="BA141" s="106">
        <v>2.2263450834879404</v>
      </c>
      <c r="BB141" s="106" t="s">
        <v>281</v>
      </c>
      <c r="BC141" s="106">
        <v>28.980904011227942</v>
      </c>
      <c r="BD141" s="81"/>
      <c r="BE141" s="81">
        <f t="shared" si="2"/>
        <v>1.0293935140183756</v>
      </c>
      <c r="BF141" s="57">
        <v>5.0662061024755332</v>
      </c>
      <c r="BG141" s="81"/>
    </row>
    <row r="142" spans="1:61" x14ac:dyDescent="0.25">
      <c r="A142" s="54">
        <v>1974</v>
      </c>
      <c r="B142" s="57">
        <v>71.347517730424499</v>
      </c>
      <c r="C142" s="57">
        <v>80.865139949051567</v>
      </c>
      <c r="D142" s="57">
        <v>84.351145038125949</v>
      </c>
      <c r="E142" s="57">
        <v>63.764961915043337</v>
      </c>
      <c r="F142" s="57">
        <v>36.551724137856176</v>
      </c>
      <c r="G142" s="57">
        <v>17.536999227359225</v>
      </c>
      <c r="H142" s="57">
        <v>17</v>
      </c>
      <c r="I142" s="57">
        <v>18.500797448115115</v>
      </c>
      <c r="J142" s="57">
        <v>19.283919597939136</v>
      </c>
      <c r="K142" s="57">
        <v>47.886029411674173</v>
      </c>
      <c r="L142" s="57">
        <v>5.2754072924586639</v>
      </c>
      <c r="M142" s="57">
        <v>14.89361702123324</v>
      </c>
      <c r="N142" s="57">
        <v>17</v>
      </c>
      <c r="O142" s="57">
        <v>48.213081591284848</v>
      </c>
      <c r="P142" s="57">
        <v>7.3147256977645725</v>
      </c>
      <c r="Q142" s="57">
        <v>8.5597293524826572</v>
      </c>
      <c r="R142" s="57" t="s">
        <v>281</v>
      </c>
      <c r="S142" s="57" t="s">
        <v>281</v>
      </c>
      <c r="T142" s="57" t="s">
        <v>281</v>
      </c>
      <c r="U142" s="57">
        <v>37.091757387166027</v>
      </c>
      <c r="V142" s="57" t="s">
        <v>281</v>
      </c>
      <c r="W142" s="57">
        <v>50.967117988304778</v>
      </c>
      <c r="X142" s="57">
        <v>24.933687002582055</v>
      </c>
      <c r="Y142" s="57" t="s">
        <v>281</v>
      </c>
      <c r="Z142" s="57">
        <v>14.798260342492975</v>
      </c>
      <c r="AA142" s="57">
        <v>16.198305279511267</v>
      </c>
      <c r="AB142" s="57">
        <v>12.191358024656985</v>
      </c>
      <c r="AC142" s="57">
        <v>9.1906276367884736</v>
      </c>
      <c r="AD142" s="57">
        <v>10.05025998479187</v>
      </c>
      <c r="AE142" s="57">
        <v>80.434782608638486</v>
      </c>
      <c r="AF142" s="57">
        <v>15.333333333285854</v>
      </c>
      <c r="AG142" s="57">
        <v>77.982407668244292</v>
      </c>
      <c r="AH142" s="57">
        <v>1.0666666666632678</v>
      </c>
      <c r="AI142" s="57">
        <v>58.340505116436169</v>
      </c>
      <c r="AJ142" s="57">
        <v>1.7305666428986894</v>
      </c>
      <c r="AK142" s="57">
        <v>72.258064516065176</v>
      </c>
      <c r="AL142" s="57">
        <v>47.560975609674315</v>
      </c>
      <c r="AM142" s="57">
        <v>38.087520259234523</v>
      </c>
      <c r="AN142" s="57">
        <v>50.40650406496443</v>
      </c>
      <c r="AO142" s="57">
        <v>18.644067796557085</v>
      </c>
      <c r="AP142" s="57">
        <v>9.3339206752928092</v>
      </c>
      <c r="AQ142" s="106">
        <v>0.30436209603515818</v>
      </c>
      <c r="AR142" s="106">
        <v>3.5690074886233361</v>
      </c>
      <c r="AS142" s="106">
        <v>4.1938216878278714E-2</v>
      </c>
      <c r="AT142" s="106">
        <v>1.1091523864210906</v>
      </c>
      <c r="AU142" s="106">
        <v>2.4244763761458155E-3</v>
      </c>
      <c r="AV142" s="106">
        <v>1.6959594843000179</v>
      </c>
      <c r="AW142" s="106">
        <v>3.3488995195843779E-2</v>
      </c>
      <c r="AX142" s="106">
        <v>4.7490753304133522</v>
      </c>
      <c r="AY142" s="106">
        <v>7.0744721676249442E-2</v>
      </c>
      <c r="AZ142" s="106">
        <v>0</v>
      </c>
      <c r="BA142" s="106">
        <v>2.2263450834879404</v>
      </c>
      <c r="BB142" s="106" t="s">
        <v>281</v>
      </c>
      <c r="BC142" s="106">
        <v>28.112680310527271</v>
      </c>
      <c r="BD142" s="81"/>
      <c r="BE142" s="81">
        <f t="shared" si="2"/>
        <v>1.0185367094828774</v>
      </c>
      <c r="BF142" s="57">
        <v>4.9329758713136727</v>
      </c>
      <c r="BG142" s="81"/>
    </row>
    <row r="143" spans="1:61" x14ac:dyDescent="0.25">
      <c r="A143" s="54">
        <v>1975</v>
      </c>
      <c r="B143" s="57">
        <v>70.975378787806292</v>
      </c>
      <c r="C143" s="57">
        <v>82.423580785972035</v>
      </c>
      <c r="D143" s="57">
        <v>86.445012787686267</v>
      </c>
      <c r="E143" s="57">
        <v>62.3313545600897</v>
      </c>
      <c r="F143" s="57">
        <v>36.879432624037882</v>
      </c>
      <c r="G143" s="57">
        <v>18.787035317617921</v>
      </c>
      <c r="H143" s="57">
        <v>14.210985178687752</v>
      </c>
      <c r="I143" s="57">
        <v>16.751269035486029</v>
      </c>
      <c r="J143" s="57">
        <v>21.080760094957121</v>
      </c>
      <c r="K143" s="57">
        <v>52.297794117553366</v>
      </c>
      <c r="L143" s="57">
        <v>5.6024558710496359</v>
      </c>
      <c r="M143" s="57">
        <v>13.321647677435887</v>
      </c>
      <c r="N143" s="57">
        <v>13.233601841156636</v>
      </c>
      <c r="O143" s="57">
        <v>48.848920863225672</v>
      </c>
      <c r="P143" s="57">
        <v>7.2115384615170557</v>
      </c>
      <c r="Q143" s="57">
        <v>8.6032200293920535</v>
      </c>
      <c r="R143" s="57" t="s">
        <v>281</v>
      </c>
      <c r="S143" s="57" t="s">
        <v>281</v>
      </c>
      <c r="T143" s="57" t="s">
        <v>281</v>
      </c>
      <c r="U143" s="57">
        <v>34.227701232698593</v>
      </c>
      <c r="V143" s="57" t="s">
        <v>281</v>
      </c>
      <c r="W143" s="57">
        <v>50.206611570159765</v>
      </c>
      <c r="X143" s="57">
        <v>24.999999999929756</v>
      </c>
      <c r="Y143" s="57" t="s">
        <v>281</v>
      </c>
      <c r="Z143" s="57">
        <v>15.176657889763009</v>
      </c>
      <c r="AA143" s="57">
        <v>20.312300125485169</v>
      </c>
      <c r="AB143" s="57">
        <v>11.270801815398979</v>
      </c>
      <c r="AC143" s="57">
        <v>9.5463933297636334</v>
      </c>
      <c r="AD143" s="57">
        <v>10.325288034834431</v>
      </c>
      <c r="AE143" s="57">
        <v>79.977181973699871</v>
      </c>
      <c r="AF143" s="57">
        <v>14.814814814768674</v>
      </c>
      <c r="AG143" s="57">
        <v>82.867948615639435</v>
      </c>
      <c r="AH143" s="57">
        <v>1.0335917312628011</v>
      </c>
      <c r="AI143" s="57">
        <v>42.375914809294443</v>
      </c>
      <c r="AJ143" s="57">
        <v>2.8106570905097885</v>
      </c>
      <c r="AK143" s="57">
        <v>77.03703703697883</v>
      </c>
      <c r="AL143" s="57">
        <v>43.181818181736723</v>
      </c>
      <c r="AM143" s="57">
        <v>34.615384615303455</v>
      </c>
      <c r="AN143" s="57">
        <v>54.918032786807835</v>
      </c>
      <c r="AO143" s="57">
        <v>14.285714285671428</v>
      </c>
      <c r="AP143" s="57">
        <v>9.4019995197003734</v>
      </c>
      <c r="AQ143" s="106">
        <v>0.26934874679109155</v>
      </c>
      <c r="AR143" s="106">
        <v>3.1937783538561249</v>
      </c>
      <c r="AS143" s="106">
        <v>3.6676949454581206E-2</v>
      </c>
      <c r="AT143" s="106">
        <v>0.70841550482335813</v>
      </c>
      <c r="AU143" s="106">
        <v>3.3288174847477558E-3</v>
      </c>
      <c r="AV143" s="106">
        <v>1.3602794563596203</v>
      </c>
      <c r="AW143" s="106">
        <v>4.7071259615897039E-2</v>
      </c>
      <c r="AX143" s="106">
        <v>4.4427519587826909</v>
      </c>
      <c r="AY143" s="106">
        <v>5.0756966129242038E-3</v>
      </c>
      <c r="AZ143" s="106">
        <v>0</v>
      </c>
      <c r="BA143" s="106">
        <v>2.2263450834879408</v>
      </c>
      <c r="BB143" s="106" t="s">
        <v>281</v>
      </c>
      <c r="BC143" s="106">
        <v>27.727531060693401</v>
      </c>
      <c r="BD143" s="81"/>
      <c r="BE143" s="81">
        <f t="shared" si="2"/>
        <v>1.040613004737408</v>
      </c>
      <c r="BF143" s="57">
        <v>5.0606220347917761</v>
      </c>
      <c r="BG143" s="81"/>
    </row>
    <row r="144" spans="1:61" x14ac:dyDescent="0.25">
      <c r="A144" s="54">
        <v>1976</v>
      </c>
      <c r="B144" s="57">
        <v>70.00959692890946</v>
      </c>
      <c r="C144" s="57">
        <v>80.52243043719308</v>
      </c>
      <c r="D144" s="57">
        <v>84.528749258998431</v>
      </c>
      <c r="E144" s="57">
        <v>60.06692693800769</v>
      </c>
      <c r="F144" s="57">
        <v>37.762237762161718</v>
      </c>
      <c r="G144" s="57">
        <v>17.150476565861112</v>
      </c>
      <c r="H144" s="57">
        <v>14.949324324283126</v>
      </c>
      <c r="I144" s="57">
        <v>15.566835871360043</v>
      </c>
      <c r="J144" s="57">
        <v>20.707656612474747</v>
      </c>
      <c r="K144" s="57">
        <v>45.322434150680721</v>
      </c>
      <c r="L144" s="57">
        <v>6.671899529022161</v>
      </c>
      <c r="M144" s="57">
        <v>15.859449192737538</v>
      </c>
      <c r="N144" s="57">
        <v>13.439635535266678</v>
      </c>
      <c r="O144" s="57">
        <v>48.967551622335385</v>
      </c>
      <c r="P144" s="57">
        <v>7.6780758556663846</v>
      </c>
      <c r="Q144" s="57">
        <v>8.4779322362552918</v>
      </c>
      <c r="R144" s="57" t="s">
        <v>281</v>
      </c>
      <c r="S144" s="57" t="s">
        <v>281</v>
      </c>
      <c r="T144" s="57" t="s">
        <v>281</v>
      </c>
      <c r="U144" s="57">
        <v>33.220108695574289</v>
      </c>
      <c r="V144" s="57" t="s">
        <v>281</v>
      </c>
      <c r="W144" s="57">
        <v>46.92796610160687</v>
      </c>
      <c r="X144" s="57">
        <v>24.86979166659679</v>
      </c>
      <c r="Y144" s="57" t="s">
        <v>281</v>
      </c>
      <c r="Z144" s="57">
        <v>15.061450301723964</v>
      </c>
      <c r="AA144" s="57">
        <v>19.132804681086803</v>
      </c>
      <c r="AB144" s="57">
        <v>12.736921910502163</v>
      </c>
      <c r="AC144" s="57">
        <v>10.003298906285686</v>
      </c>
      <c r="AD144" s="57">
        <v>10.37881883039398</v>
      </c>
      <c r="AE144" s="57">
        <v>82.233796296240996</v>
      </c>
      <c r="AF144" s="57">
        <v>14.983713355002495</v>
      </c>
      <c r="AG144" s="57">
        <v>79.492563913003195</v>
      </c>
      <c r="AH144" s="57">
        <v>0.9900990098977257</v>
      </c>
      <c r="AI144" s="57">
        <v>48.595896774855646</v>
      </c>
      <c r="AJ144" s="57">
        <v>2.3583070008637543</v>
      </c>
      <c r="AK144" s="57">
        <v>71.014492753556809</v>
      </c>
      <c r="AL144" s="57">
        <v>43.67816091945739</v>
      </c>
      <c r="AM144" s="57">
        <v>35.964912280620105</v>
      </c>
      <c r="AN144" s="57">
        <v>59.984357940716393</v>
      </c>
      <c r="AO144" s="57">
        <v>9.0909090908801655</v>
      </c>
      <c r="AP144" s="57">
        <v>9.1175983582372702</v>
      </c>
      <c r="AQ144" s="106">
        <v>0.23499030301732249</v>
      </c>
      <c r="AR144" s="106">
        <v>4.1706618375347695</v>
      </c>
      <c r="AS144" s="106">
        <v>3.801887050766619E-2</v>
      </c>
      <c r="AT144" s="106">
        <v>0.91255358487842808</v>
      </c>
      <c r="AU144" s="106">
        <v>2.4738020423558174E-3</v>
      </c>
      <c r="AV144" s="106">
        <v>1.1769224516848502</v>
      </c>
      <c r="AW144" s="106">
        <v>5.2735130488068833E-2</v>
      </c>
      <c r="AX144" s="106">
        <v>4.7426379455440824</v>
      </c>
      <c r="AY144" s="106">
        <v>1.2811072019830725E-2</v>
      </c>
      <c r="AZ144" s="106">
        <v>0</v>
      </c>
      <c r="BA144" s="106">
        <v>2.2263450834879404</v>
      </c>
      <c r="BB144" s="106" t="s">
        <v>281</v>
      </c>
      <c r="BC144" s="106">
        <v>26.614168857886146</v>
      </c>
      <c r="BD144" s="81"/>
      <c r="BE144" s="81">
        <f t="shared" si="2"/>
        <v>1.0333612268167867</v>
      </c>
      <c r="BF144" s="57">
        <v>4.9395691014188126</v>
      </c>
      <c r="BG144" s="81"/>
    </row>
    <row r="145" spans="1:59" x14ac:dyDescent="0.25">
      <c r="A145" s="54">
        <v>1977</v>
      </c>
      <c r="B145" s="57">
        <v>70.58823529404485</v>
      </c>
      <c r="C145" s="57">
        <v>79.223072395465181</v>
      </c>
      <c r="D145" s="57">
        <v>76.620538965711859</v>
      </c>
      <c r="E145" s="57">
        <v>57.703573520710016</v>
      </c>
      <c r="F145" s="57">
        <v>37.323943661896131</v>
      </c>
      <c r="G145" s="57">
        <v>18.77166297453963</v>
      </c>
      <c r="H145" s="57">
        <v>14.435695538017757</v>
      </c>
      <c r="I145" s="57">
        <v>14.765100671098477</v>
      </c>
      <c r="J145" s="57">
        <v>21.337386018181995</v>
      </c>
      <c r="K145" s="57">
        <v>55.128205128113152</v>
      </c>
      <c r="L145" s="57">
        <v>6.8503937007665705</v>
      </c>
      <c r="M145" s="57">
        <v>15.356820234824694</v>
      </c>
      <c r="N145" s="57">
        <v>15.576694411368619</v>
      </c>
      <c r="O145" s="57">
        <v>49.635036496266132</v>
      </c>
      <c r="P145" s="57">
        <v>7.490272373518736</v>
      </c>
      <c r="Q145" s="57">
        <v>8.400778008784938</v>
      </c>
      <c r="R145" s="57" t="s">
        <v>281</v>
      </c>
      <c r="S145" s="57" t="s">
        <v>281</v>
      </c>
      <c r="T145" s="57" t="s">
        <v>281</v>
      </c>
      <c r="U145" s="57">
        <v>30.185067006945321</v>
      </c>
      <c r="V145" s="57" t="s">
        <v>281</v>
      </c>
      <c r="W145" s="57">
        <v>46.305931321451837</v>
      </c>
      <c r="X145" s="57">
        <v>24.511082138131695</v>
      </c>
      <c r="Y145" s="57" t="s">
        <v>281</v>
      </c>
      <c r="Z145" s="57">
        <v>15.015765636733732</v>
      </c>
      <c r="AA145" s="57">
        <v>20.310192989898386</v>
      </c>
      <c r="AB145" s="57">
        <v>12.17851739784728</v>
      </c>
      <c r="AC145" s="57">
        <v>10.80153668270486</v>
      </c>
      <c r="AD145" s="57">
        <v>10.917645075038076</v>
      </c>
      <c r="AE145" s="57">
        <v>88.016528925580801</v>
      </c>
      <c r="AF145" s="57">
        <v>15.723270440203759</v>
      </c>
      <c r="AG145" s="57">
        <v>81.466320177720689</v>
      </c>
      <c r="AH145" s="57">
        <v>0.93240093239785915</v>
      </c>
      <c r="AI145" s="57">
        <v>48.992715245916969</v>
      </c>
      <c r="AJ145" s="57">
        <v>2.3192839149522548</v>
      </c>
      <c r="AK145" s="57">
        <v>63.809523809450283</v>
      </c>
      <c r="AL145" s="57">
        <v>42.696629213402076</v>
      </c>
      <c r="AM145" s="57">
        <v>35.496183206026124</v>
      </c>
      <c r="AN145" s="57">
        <v>57.857142857063927</v>
      </c>
      <c r="AO145" s="57">
        <v>8.2352941176206098</v>
      </c>
      <c r="AP145" s="57">
        <v>8.7667048643035379</v>
      </c>
      <c r="AQ145" s="106">
        <v>0.25734851531732827</v>
      </c>
      <c r="AR145" s="106">
        <v>4.0396197566974674</v>
      </c>
      <c r="AS145" s="106">
        <v>3.7178403388291967E-2</v>
      </c>
      <c r="AT145" s="106">
        <v>1.0281186033410266</v>
      </c>
      <c r="AU145" s="106">
        <v>1.7940316642006619E-2</v>
      </c>
      <c r="AV145" s="106">
        <v>1.3651478885495414</v>
      </c>
      <c r="AW145" s="106">
        <v>5.9420706165397838E-2</v>
      </c>
      <c r="AX145" s="106">
        <v>5.71969906451762</v>
      </c>
      <c r="AY145" s="106">
        <v>0</v>
      </c>
      <c r="AZ145" s="106">
        <v>0</v>
      </c>
      <c r="BA145" s="106">
        <v>2.2263450834879404</v>
      </c>
      <c r="BB145" s="106" t="s">
        <v>281</v>
      </c>
      <c r="BC145" s="106">
        <v>26.330240343816552</v>
      </c>
      <c r="BD145" s="81"/>
      <c r="BE145" s="81">
        <f t="shared" si="2"/>
        <v>1.0261040320784329</v>
      </c>
      <c r="BF145" s="57">
        <v>5.0777202072538854</v>
      </c>
      <c r="BG145" s="81"/>
    </row>
    <row r="146" spans="1:59" x14ac:dyDescent="0.25">
      <c r="A146" s="54">
        <v>1978</v>
      </c>
      <c r="B146" s="57">
        <v>69.164989939562744</v>
      </c>
      <c r="C146" s="57">
        <v>79.113539769216032</v>
      </c>
      <c r="D146" s="57">
        <v>77.175463623339283</v>
      </c>
      <c r="E146" s="57">
        <v>57.87746170669719</v>
      </c>
      <c r="F146" s="57">
        <v>36.428571428496234</v>
      </c>
      <c r="G146" s="57">
        <v>18.504916504805536</v>
      </c>
      <c r="H146" s="57">
        <v>15.673693858802974</v>
      </c>
      <c r="I146" s="57">
        <v>15.753424657489656</v>
      </c>
      <c r="J146" s="57">
        <v>21.74447174441573</v>
      </c>
      <c r="K146" s="57">
        <v>50.834064969178904</v>
      </c>
      <c r="L146" s="57">
        <v>6.4142194744780303</v>
      </c>
      <c r="M146" s="57">
        <v>15.644444444399374</v>
      </c>
      <c r="N146" s="57">
        <v>15.508684863477045</v>
      </c>
      <c r="O146" s="57">
        <v>49.891540130067355</v>
      </c>
      <c r="P146" s="57">
        <v>8.4481175390017214</v>
      </c>
      <c r="Q146" s="57">
        <v>7.871485206557459</v>
      </c>
      <c r="R146" s="57" t="s">
        <v>281</v>
      </c>
      <c r="S146" s="57" t="s">
        <v>281</v>
      </c>
      <c r="T146" s="57" t="s">
        <v>281</v>
      </c>
      <c r="U146" s="57">
        <v>29.45205479444747</v>
      </c>
      <c r="V146" s="57" t="s">
        <v>281</v>
      </c>
      <c r="W146" s="57">
        <v>47.182425978899396</v>
      </c>
      <c r="X146" s="57">
        <v>25.353925353854766</v>
      </c>
      <c r="Y146" s="57" t="s">
        <v>281</v>
      </c>
      <c r="Z146" s="57">
        <v>15.961525950496144</v>
      </c>
      <c r="AA146" s="57">
        <v>19.496792772973979</v>
      </c>
      <c r="AB146" s="57">
        <v>14.233841684782526</v>
      </c>
      <c r="AC146" s="57">
        <v>12.183192530013338</v>
      </c>
      <c r="AD146" s="57">
        <v>11.34278535999232</v>
      </c>
      <c r="AE146" s="57">
        <v>88.669637173737243</v>
      </c>
      <c r="AF146" s="57">
        <v>15.273775216092289</v>
      </c>
      <c r="AG146" s="57">
        <v>79.50511567846192</v>
      </c>
      <c r="AH146" s="57">
        <v>0.99255583126228974</v>
      </c>
      <c r="AI146" s="57">
        <v>53.909483449866869</v>
      </c>
      <c r="AJ146" s="57">
        <v>2.2841677402570837</v>
      </c>
      <c r="AK146" s="57">
        <v>61.702127659498984</v>
      </c>
      <c r="AL146" s="57">
        <v>45.569620253082654</v>
      </c>
      <c r="AM146" s="57">
        <v>34.799235181564583</v>
      </c>
      <c r="AN146" s="57">
        <v>54.918032786809178</v>
      </c>
      <c r="AO146" s="57">
        <v>9.8901098900786977</v>
      </c>
      <c r="AP146" s="57">
        <v>9.5331482483957828</v>
      </c>
      <c r="AQ146" s="106">
        <v>0.25193611682585448</v>
      </c>
      <c r="AR146" s="106">
        <v>4.4975427922329665</v>
      </c>
      <c r="AS146" s="106">
        <v>3.8393938062269983E-2</v>
      </c>
      <c r="AT146" s="106">
        <v>1.1221921054372497</v>
      </c>
      <c r="AU146" s="106">
        <v>2.9829291379086346E-2</v>
      </c>
      <c r="AV146" s="106">
        <v>1.3906521648340409</v>
      </c>
      <c r="AW146" s="106">
        <v>3.8705226913604389E-2</v>
      </c>
      <c r="AX146" s="106">
        <v>5.668855436445611</v>
      </c>
      <c r="AY146" s="106">
        <v>7.6092957806777994E-2</v>
      </c>
      <c r="AZ146" s="106">
        <v>0</v>
      </c>
      <c r="BA146" s="106">
        <v>2.2263450834879408</v>
      </c>
      <c r="BB146" s="106" t="s">
        <v>281</v>
      </c>
      <c r="BC146" s="106">
        <v>26.013396519857345</v>
      </c>
      <c r="BD146" s="81"/>
      <c r="BE146" s="81">
        <f t="shared" si="2"/>
        <v>1.0123806150908796</v>
      </c>
      <c r="BF146" s="57">
        <v>4.8578199052132698</v>
      </c>
      <c r="BG146" s="81"/>
    </row>
    <row r="147" spans="1:59" x14ac:dyDescent="0.25">
      <c r="A147" s="54">
        <v>1979</v>
      </c>
      <c r="B147" s="57">
        <v>67.989690721572742</v>
      </c>
      <c r="C147" s="57">
        <v>77.683444511761138</v>
      </c>
      <c r="D147" s="57">
        <v>78.521126760510072</v>
      </c>
      <c r="E147" s="57">
        <v>55.279503105502656</v>
      </c>
      <c r="F147" s="57">
        <v>38.805970149177568</v>
      </c>
      <c r="G147" s="57">
        <v>20.551592777037257</v>
      </c>
      <c r="H147" s="57">
        <v>17.002629272522878</v>
      </c>
      <c r="I147" s="57">
        <v>15.55555555551155</v>
      </c>
      <c r="J147" s="57">
        <v>21.535692861371661</v>
      </c>
      <c r="K147" s="57">
        <v>53.149266609055346</v>
      </c>
      <c r="L147" s="57">
        <v>6.336939721773498</v>
      </c>
      <c r="M147" s="57">
        <v>14.678111587939693</v>
      </c>
      <c r="N147" s="57">
        <v>15.96534653460575</v>
      </c>
      <c r="O147" s="57">
        <v>50.218340611269355</v>
      </c>
      <c r="P147" s="57">
        <v>8.8078291814686871</v>
      </c>
      <c r="Q147" s="57">
        <v>9.3149294735366439</v>
      </c>
      <c r="R147" s="57" t="s">
        <v>281</v>
      </c>
      <c r="S147" s="57" t="s">
        <v>281</v>
      </c>
      <c r="T147" s="57" t="s">
        <v>281</v>
      </c>
      <c r="U147" s="57">
        <v>30.66067992295336</v>
      </c>
      <c r="V147" s="57" t="s">
        <v>281</v>
      </c>
      <c r="W147" s="57">
        <v>46.625766871078199</v>
      </c>
      <c r="X147" s="57">
        <v>25.518134714954936</v>
      </c>
      <c r="Y147" s="57" t="s">
        <v>281</v>
      </c>
      <c r="Z147" s="57">
        <v>15.662622576944049</v>
      </c>
      <c r="AA147" s="57">
        <v>22.388362931866972</v>
      </c>
      <c r="AB147" s="57">
        <v>14.416475972499779</v>
      </c>
      <c r="AC147" s="57">
        <v>12.420617338650125</v>
      </c>
      <c r="AD147" s="57">
        <v>11.244455291610917</v>
      </c>
      <c r="AE147" s="57">
        <v>81.705040447982583</v>
      </c>
      <c r="AF147" s="57">
        <v>14.971751412384299</v>
      </c>
      <c r="AG147" s="57">
        <v>77.051045587958683</v>
      </c>
      <c r="AH147" s="57">
        <v>0.9237875288653713</v>
      </c>
      <c r="AI147" s="57">
        <v>53.963728522319975</v>
      </c>
      <c r="AJ147" s="57">
        <v>2.2658063548996856</v>
      </c>
      <c r="AK147" s="57">
        <v>47.272727272650783</v>
      </c>
      <c r="AL147" s="57">
        <v>40.983606557299787</v>
      </c>
      <c r="AM147" s="57">
        <v>30.633802816826606</v>
      </c>
      <c r="AN147" s="57">
        <v>45.714285714207783</v>
      </c>
      <c r="AO147" s="57">
        <v>13.580246913539174</v>
      </c>
      <c r="AP147" s="57">
        <v>9.3185517629570587</v>
      </c>
      <c r="AQ147" s="106">
        <v>0.32963125524300985</v>
      </c>
      <c r="AR147" s="106">
        <v>5.0243690185397938</v>
      </c>
      <c r="AS147" s="106">
        <v>3.6978739605397506E-2</v>
      </c>
      <c r="AT147" s="106">
        <v>1.2619284042770569</v>
      </c>
      <c r="AU147" s="106">
        <v>5.7105798933153797E-2</v>
      </c>
      <c r="AV147" s="106">
        <v>1.3058890602263447</v>
      </c>
      <c r="AW147" s="106">
        <v>7.9567202070673859E-2</v>
      </c>
      <c r="AX147" s="106">
        <v>5.9456176103350629</v>
      </c>
      <c r="AY147" s="106">
        <v>6.4741433280918248E-2</v>
      </c>
      <c r="AZ147" s="106">
        <v>0</v>
      </c>
      <c r="BA147" s="106">
        <v>2.2263450834879404</v>
      </c>
      <c r="BB147" s="106" t="s">
        <v>281</v>
      </c>
      <c r="BC147" s="106">
        <v>25.265556457074041</v>
      </c>
      <c r="BD147" s="81"/>
      <c r="BE147" s="81">
        <f t="shared" si="2"/>
        <v>0.98897352397109484</v>
      </c>
      <c r="BF147" s="57">
        <v>5.6745182012847968</v>
      </c>
      <c r="BG147" s="81"/>
    </row>
    <row r="148" spans="1:59" x14ac:dyDescent="0.25">
      <c r="A148" s="54">
        <v>1980</v>
      </c>
      <c r="B148" s="57">
        <v>68.87700534751832</v>
      </c>
      <c r="C148" s="57">
        <v>78.931572628990168</v>
      </c>
      <c r="D148" s="57">
        <v>77.397719651186065</v>
      </c>
      <c r="E148" s="57">
        <v>54.776710005565086</v>
      </c>
      <c r="F148" s="57">
        <v>37.499999999924171</v>
      </c>
      <c r="G148" s="57">
        <v>20.01075543058607</v>
      </c>
      <c r="H148" s="57">
        <v>16.956521739085435</v>
      </c>
      <c r="I148" s="57">
        <v>15.682967959483557</v>
      </c>
      <c r="J148" s="57">
        <v>22.810218978044176</v>
      </c>
      <c r="K148" s="57">
        <v>48.817696414856812</v>
      </c>
      <c r="L148" s="57">
        <v>5.0243111831287344</v>
      </c>
      <c r="M148" s="57">
        <v>20.123565754579296</v>
      </c>
      <c r="N148" s="57">
        <v>16.993464052237691</v>
      </c>
      <c r="O148" s="57">
        <v>50.967741935399623</v>
      </c>
      <c r="P148" s="57">
        <v>9.2436974789644939</v>
      </c>
      <c r="Q148" s="57">
        <v>10.333439236638299</v>
      </c>
      <c r="R148" s="57" t="s">
        <v>281</v>
      </c>
      <c r="S148" s="57" t="s">
        <v>281</v>
      </c>
      <c r="T148" s="57" t="s">
        <v>281</v>
      </c>
      <c r="U148" s="57">
        <v>31.69431279613228</v>
      </c>
      <c r="V148" s="57" t="s">
        <v>281</v>
      </c>
      <c r="W148" s="57">
        <v>41.45176695311438</v>
      </c>
      <c r="X148" s="57">
        <v>26.233766233693835</v>
      </c>
      <c r="Y148" s="57" t="s">
        <v>281</v>
      </c>
      <c r="Z148" s="57">
        <v>15.32003888997912</v>
      </c>
      <c r="AA148" s="57">
        <v>24.986799784323356</v>
      </c>
      <c r="AB148" s="57">
        <v>16.679188579969949</v>
      </c>
      <c r="AC148" s="57">
        <v>12.995501742622494</v>
      </c>
      <c r="AD148" s="57">
        <v>11.912061464289451</v>
      </c>
      <c r="AE148" s="57">
        <v>79.397590361382925</v>
      </c>
      <c r="AF148" s="57">
        <v>13.294797687820429</v>
      </c>
      <c r="AG148" s="57">
        <v>77.987807364178806</v>
      </c>
      <c r="AH148" s="57">
        <v>1.3392857142813888</v>
      </c>
      <c r="AI148" s="57">
        <v>48.826592869223596</v>
      </c>
      <c r="AJ148" s="57">
        <v>3.6389011286191764</v>
      </c>
      <c r="AK148" s="57">
        <v>39.583333333259944</v>
      </c>
      <c r="AL148" s="57">
        <v>39.682539682464089</v>
      </c>
      <c r="AM148" s="57">
        <v>26.557377049112631</v>
      </c>
      <c r="AN148" s="57">
        <v>54.128440366895006</v>
      </c>
      <c r="AO148" s="57">
        <v>9.5652173912728227</v>
      </c>
      <c r="AP148" s="57">
        <v>10.98679830676317</v>
      </c>
      <c r="AQ148" s="106">
        <v>0.54610643722124597</v>
      </c>
      <c r="AR148" s="106">
        <v>4.1645862833850353</v>
      </c>
      <c r="AS148" s="106">
        <v>3.6048895665306245E-2</v>
      </c>
      <c r="AT148" s="106">
        <v>1.3672059089932338</v>
      </c>
      <c r="AU148" s="106">
        <v>1.8799282742142289E-2</v>
      </c>
      <c r="AV148" s="106">
        <v>1.0613107633950394</v>
      </c>
      <c r="AW148" s="106">
        <v>7.583656121480277E-2</v>
      </c>
      <c r="AX148" s="106">
        <v>5.3896616901895147</v>
      </c>
      <c r="AY148" s="106">
        <v>5.8052626881366379E-2</v>
      </c>
      <c r="AZ148" s="106">
        <v>0</v>
      </c>
      <c r="BA148" s="106">
        <v>2.2263450834879404</v>
      </c>
      <c r="BB148" s="106" t="s">
        <v>281</v>
      </c>
      <c r="BC148" s="106">
        <v>25.350075140808816</v>
      </c>
      <c r="BD148" s="81"/>
      <c r="BE148" s="81">
        <f t="shared" si="2"/>
        <v>0.98307517022461188</v>
      </c>
      <c r="BF148" s="57">
        <v>7.7559462254395033</v>
      </c>
      <c r="BG148" s="81"/>
    </row>
    <row r="149" spans="1:59" x14ac:dyDescent="0.25">
      <c r="A149" s="54">
        <v>1981</v>
      </c>
      <c r="B149" s="57">
        <v>69.413716814085205</v>
      </c>
      <c r="C149" s="57">
        <v>80.491041804853751</v>
      </c>
      <c r="D149" s="57">
        <v>81.144343302942772</v>
      </c>
      <c r="E149" s="57">
        <v>52.137767220814347</v>
      </c>
      <c r="F149" s="57">
        <v>37.037037036961593</v>
      </c>
      <c r="G149" s="57">
        <v>21.323196154800414</v>
      </c>
      <c r="H149" s="57">
        <v>18.362282878363889</v>
      </c>
      <c r="I149" s="57">
        <v>17.744610281874895</v>
      </c>
      <c r="J149" s="57">
        <v>22.610868207313082</v>
      </c>
      <c r="K149" s="57">
        <v>53.344481605260185</v>
      </c>
      <c r="L149" s="57">
        <v>5.2901023890622403</v>
      </c>
      <c r="M149" s="57">
        <v>20.53333333327851</v>
      </c>
      <c r="N149" s="57">
        <v>18.487394957930121</v>
      </c>
      <c r="O149" s="57">
        <v>51.332398316886241</v>
      </c>
      <c r="P149" s="57">
        <v>10.321324245344991</v>
      </c>
      <c r="Q149" s="57">
        <v>10.720288583222944</v>
      </c>
      <c r="R149" s="57" t="s">
        <v>281</v>
      </c>
      <c r="S149" s="57" t="s">
        <v>281</v>
      </c>
      <c r="T149" s="57" t="s">
        <v>281</v>
      </c>
      <c r="U149" s="57">
        <v>27.435744172075616</v>
      </c>
      <c r="V149" s="57" t="s">
        <v>281</v>
      </c>
      <c r="W149" s="57">
        <v>42.772277227637822</v>
      </c>
      <c r="X149" s="57">
        <v>23.968042609785421</v>
      </c>
      <c r="Y149" s="57" t="s">
        <v>281</v>
      </c>
      <c r="Z149" s="57">
        <v>15.488932629602528</v>
      </c>
      <c r="AA149" s="57">
        <v>22.164744264076088</v>
      </c>
      <c r="AB149" s="57">
        <v>18.209876543161666</v>
      </c>
      <c r="AC149" s="57">
        <v>13.463064470841013</v>
      </c>
      <c r="AD149" s="57">
        <v>12.373228823657453</v>
      </c>
      <c r="AE149" s="57">
        <v>84.630477436183398</v>
      </c>
      <c r="AF149" s="57">
        <v>12.130177514755253</v>
      </c>
      <c r="AG149" s="57">
        <v>77.550543142302246</v>
      </c>
      <c r="AH149" s="57">
        <v>1.2578616352160332</v>
      </c>
      <c r="AI149" s="57">
        <v>52.898543223873062</v>
      </c>
      <c r="AJ149" s="57">
        <v>3.4868983220754388</v>
      </c>
      <c r="AK149" s="57">
        <v>36.956521739058928</v>
      </c>
      <c r="AL149" s="57">
        <v>34.246575342395857</v>
      </c>
      <c r="AM149" s="57">
        <v>25.147928994017775</v>
      </c>
      <c r="AN149" s="57">
        <v>54.807692307616421</v>
      </c>
      <c r="AO149" s="57">
        <v>9.7402597402281152</v>
      </c>
      <c r="AP149" s="57">
        <v>11.293194485665083</v>
      </c>
      <c r="AQ149" s="106">
        <v>0.90371397634612849</v>
      </c>
      <c r="AR149" s="106">
        <v>4.3048792134847345</v>
      </c>
      <c r="AS149" s="106">
        <v>3.8430277868770304E-2</v>
      </c>
      <c r="AT149" s="106">
        <v>1.2482072655061558</v>
      </c>
      <c r="AU149" s="106">
        <v>8.3688460542888365E-3</v>
      </c>
      <c r="AV149" s="106">
        <v>1.4366987312222934</v>
      </c>
      <c r="AW149" s="106">
        <v>7.719619977049802E-2</v>
      </c>
      <c r="AX149" s="106">
        <v>5.1385676555336586</v>
      </c>
      <c r="AY149" s="106">
        <v>7.8449883488626415E-2</v>
      </c>
      <c r="AZ149" s="106">
        <v>0</v>
      </c>
      <c r="BA149" s="106">
        <v>2.2263450834879404</v>
      </c>
      <c r="BB149" s="106" t="s">
        <v>281</v>
      </c>
      <c r="BC149" s="106">
        <v>24.762970880885288</v>
      </c>
      <c r="BD149" s="81"/>
      <c r="BE149" s="81">
        <f t="shared" si="2"/>
        <v>0.99357119870342614</v>
      </c>
      <c r="BF149" s="57">
        <v>8.2045184304399523</v>
      </c>
      <c r="BG149" s="81"/>
    </row>
    <row r="150" spans="1:59" x14ac:dyDescent="0.25">
      <c r="A150" s="54">
        <v>1982</v>
      </c>
      <c r="B150" s="57">
        <v>68.760422456845248</v>
      </c>
      <c r="C150" s="57">
        <v>78.79203843508094</v>
      </c>
      <c r="D150" s="57">
        <v>82.63684520301554</v>
      </c>
      <c r="E150" s="57">
        <v>51.756007393627627</v>
      </c>
      <c r="F150" s="57">
        <v>37.03703703696187</v>
      </c>
      <c r="G150" s="57">
        <v>21.15806863897112</v>
      </c>
      <c r="H150" s="57">
        <v>19.165998396101138</v>
      </c>
      <c r="I150" s="57">
        <v>16.468590831872344</v>
      </c>
      <c r="J150" s="57">
        <v>23.057324840706585</v>
      </c>
      <c r="K150" s="57">
        <v>45.654162854437516</v>
      </c>
      <c r="L150" s="57">
        <v>5.2537845057720256</v>
      </c>
      <c r="M150" s="57">
        <v>23.369565217330678</v>
      </c>
      <c r="N150" s="57">
        <v>19.341563785953443</v>
      </c>
      <c r="O150" s="57">
        <v>50.520471894433207</v>
      </c>
      <c r="P150" s="57">
        <v>10.797174571109212</v>
      </c>
      <c r="Q150" s="57">
        <v>9.5615329065408101</v>
      </c>
      <c r="R150" s="57" t="s">
        <v>281</v>
      </c>
      <c r="S150" s="57" t="s">
        <v>281</v>
      </c>
      <c r="T150" s="57" t="s">
        <v>281</v>
      </c>
      <c r="U150" s="57">
        <v>29.191438763304244</v>
      </c>
      <c r="V150" s="57" t="s">
        <v>281</v>
      </c>
      <c r="W150" s="57">
        <v>42.036290322496072</v>
      </c>
      <c r="X150" s="57">
        <v>24.010554089641658</v>
      </c>
      <c r="Y150" s="57" t="s">
        <v>281</v>
      </c>
      <c r="Z150" s="57">
        <v>13.699770206636245</v>
      </c>
      <c r="AA150" s="57">
        <v>23.914382451242783</v>
      </c>
      <c r="AB150" s="57">
        <v>15.098814229207258</v>
      </c>
      <c r="AC150" s="57">
        <v>14.245336348219331</v>
      </c>
      <c r="AD150" s="57">
        <v>12.633325329952353</v>
      </c>
      <c r="AE150" s="57">
        <v>87.645847632080503</v>
      </c>
      <c r="AF150" s="57">
        <v>13.48314606737441</v>
      </c>
      <c r="AG150" s="57">
        <v>70.851312951381431</v>
      </c>
      <c r="AH150" s="57">
        <v>0.89086859687905717</v>
      </c>
      <c r="AI150" s="57">
        <v>55.541255211606689</v>
      </c>
      <c r="AJ150" s="57">
        <v>3.0008151130084015</v>
      </c>
      <c r="AK150" s="57">
        <v>30.952380952315362</v>
      </c>
      <c r="AL150" s="57">
        <v>43.103448275785524</v>
      </c>
      <c r="AM150" s="57">
        <v>24.700598802331903</v>
      </c>
      <c r="AN150" s="57">
        <v>55.33980582516643</v>
      </c>
      <c r="AO150" s="57">
        <v>5.5555555555369054</v>
      </c>
      <c r="AP150" s="57">
        <v>11.282561363443367</v>
      </c>
      <c r="AQ150" s="106">
        <v>1.1874175072888222</v>
      </c>
      <c r="AR150" s="106">
        <v>5.2160425861920396</v>
      </c>
      <c r="AS150" s="106">
        <v>4.0974217414676974E-2</v>
      </c>
      <c r="AT150" s="106">
        <v>1.3479026612552358</v>
      </c>
      <c r="AU150" s="106">
        <v>1.317613547511196E-2</v>
      </c>
      <c r="AV150" s="106">
        <v>0.98703972000506335</v>
      </c>
      <c r="AW150" s="106">
        <v>8.6189082177184045E-2</v>
      </c>
      <c r="AX150" s="106">
        <v>5.1961669991060297</v>
      </c>
      <c r="AY150" s="106">
        <v>2.9005219385638374E-2</v>
      </c>
      <c r="AZ150" s="106">
        <v>0</v>
      </c>
      <c r="BA150" s="106">
        <v>2.2263450834879404</v>
      </c>
      <c r="BB150" s="106" t="s">
        <v>281</v>
      </c>
      <c r="BC150" s="106">
        <v>24.514514658061241</v>
      </c>
      <c r="BD150" s="81"/>
      <c r="BE150" s="81">
        <f t="shared" si="2"/>
        <v>0.99532659407374446</v>
      </c>
      <c r="BF150" s="57">
        <v>7.9331941544885165</v>
      </c>
      <c r="BG150" s="81"/>
    </row>
    <row r="151" spans="1:59" x14ac:dyDescent="0.25">
      <c r="A151" s="54">
        <v>1983</v>
      </c>
      <c r="B151" s="57">
        <v>68.213058419168121</v>
      </c>
      <c r="C151" s="57">
        <v>79.515570934198152</v>
      </c>
      <c r="D151" s="57">
        <v>82.819383259867024</v>
      </c>
      <c r="E151" s="57">
        <v>51.421508034523043</v>
      </c>
      <c r="F151" s="57">
        <v>37.857142857067146</v>
      </c>
      <c r="G151" s="57">
        <v>21.367348103250588</v>
      </c>
      <c r="H151" s="57">
        <v>20.140515222431162</v>
      </c>
      <c r="I151" s="57">
        <v>16.006884681538597</v>
      </c>
      <c r="J151" s="57">
        <v>24.365482233442695</v>
      </c>
      <c r="K151" s="57">
        <v>53.031596925613314</v>
      </c>
      <c r="L151" s="57">
        <v>5.3501945525129502</v>
      </c>
      <c r="M151" s="57">
        <v>21.301247771779437</v>
      </c>
      <c r="N151" s="57">
        <v>20.833333333275593</v>
      </c>
      <c r="O151" s="57">
        <v>50.355113636279029</v>
      </c>
      <c r="P151" s="57">
        <v>11.485148514818679</v>
      </c>
      <c r="Q151" s="57">
        <v>10.880980494775578</v>
      </c>
      <c r="R151" s="57" t="s">
        <v>281</v>
      </c>
      <c r="S151" s="57" t="s">
        <v>281</v>
      </c>
      <c r="T151" s="57" t="s">
        <v>281</v>
      </c>
      <c r="U151" s="57">
        <v>27.821842586872592</v>
      </c>
      <c r="V151" s="57" t="s">
        <v>281</v>
      </c>
      <c r="W151" s="57">
        <v>42.030456852707303</v>
      </c>
      <c r="X151" s="57">
        <v>23.884514435627715</v>
      </c>
      <c r="Y151" s="57" t="s">
        <v>281</v>
      </c>
      <c r="Z151" s="57">
        <v>15.443309926765334</v>
      </c>
      <c r="AA151" s="57">
        <v>22.44769904520863</v>
      </c>
      <c r="AB151" s="57">
        <v>15.538847117752223</v>
      </c>
      <c r="AC151" s="57">
        <v>14.713558489883457</v>
      </c>
      <c r="AD151" s="57">
        <v>12.940552664317959</v>
      </c>
      <c r="AE151" s="57">
        <v>85.231193926799818</v>
      </c>
      <c r="AF151" s="57">
        <v>12.983425414324582</v>
      </c>
      <c r="AG151" s="57">
        <v>67.481530874338375</v>
      </c>
      <c r="AH151" s="57">
        <v>0.9259259259228374</v>
      </c>
      <c r="AI151" s="57" t="s">
        <v>281</v>
      </c>
      <c r="AJ151" s="57">
        <v>2.7524056009588072</v>
      </c>
      <c r="AK151" s="57">
        <v>39.393939393866575</v>
      </c>
      <c r="AL151" s="57">
        <v>45.45454545446777</v>
      </c>
      <c r="AM151" s="57">
        <v>25.263157894672904</v>
      </c>
      <c r="AN151" s="57">
        <v>48.739495798239467</v>
      </c>
      <c r="AO151" s="57">
        <v>3.9682539682404894</v>
      </c>
      <c r="AP151" s="57">
        <v>11.6578010204812</v>
      </c>
      <c r="AQ151" s="106">
        <v>1.3040250602962271</v>
      </c>
      <c r="AR151" s="106">
        <v>4.1100718972868311</v>
      </c>
      <c r="AS151" s="106">
        <v>4.3465242401571007E-2</v>
      </c>
      <c r="AT151" s="106">
        <v>1.560506789703348</v>
      </c>
      <c r="AU151" s="106">
        <v>1.6790294899822374E-2</v>
      </c>
      <c r="AV151" s="106">
        <v>1.5311740665391305</v>
      </c>
      <c r="AW151" s="106">
        <v>8.1525451370266455E-2</v>
      </c>
      <c r="AX151" s="106">
        <v>5.4507420514252232</v>
      </c>
      <c r="AY151" s="106">
        <v>6.3641345660897686E-2</v>
      </c>
      <c r="AZ151" s="106">
        <v>4.0869322800962934E-2</v>
      </c>
      <c r="BA151" s="106">
        <v>2.2263450834879404</v>
      </c>
      <c r="BB151" s="106" t="s">
        <v>281</v>
      </c>
      <c r="BC151" s="106">
        <v>24.238041030561646</v>
      </c>
      <c r="BD151" s="81"/>
      <c r="BE151" s="81">
        <f t="shared" si="2"/>
        <v>0.99874959426198562</v>
      </c>
      <c r="BF151" s="57">
        <v>8.9102124742974649</v>
      </c>
      <c r="BG151" s="81"/>
    </row>
    <row r="152" spans="1:59" x14ac:dyDescent="0.25">
      <c r="A152" s="54">
        <v>1984</v>
      </c>
      <c r="B152" s="57">
        <v>68.768768768693675</v>
      </c>
      <c r="C152" s="57">
        <v>79.885877318059485</v>
      </c>
      <c r="D152" s="57">
        <v>82.46792913862285</v>
      </c>
      <c r="E152" s="57">
        <v>47.895100068926091</v>
      </c>
      <c r="F152" s="57">
        <v>36.690647481939685</v>
      </c>
      <c r="G152" s="57">
        <v>22.849900011010778</v>
      </c>
      <c r="H152" s="57">
        <v>20.645161290270369</v>
      </c>
      <c r="I152" s="57">
        <v>14.190317195284777</v>
      </c>
      <c r="J152" s="57">
        <v>24.422442244164568</v>
      </c>
      <c r="K152" s="57">
        <v>53.472222222131897</v>
      </c>
      <c r="L152" s="57">
        <v>5.4545454545288665</v>
      </c>
      <c r="M152" s="57">
        <v>24.163568773172607</v>
      </c>
      <c r="N152" s="57">
        <v>22.727272727211542</v>
      </c>
      <c r="O152" s="57">
        <v>51.997146932868553</v>
      </c>
      <c r="P152" s="57">
        <v>12.893700787365333</v>
      </c>
      <c r="Q152" s="57">
        <v>11.563447461144291</v>
      </c>
      <c r="R152" s="57" t="s">
        <v>281</v>
      </c>
      <c r="S152" s="57" t="s">
        <v>281</v>
      </c>
      <c r="T152" s="57" t="s">
        <v>281</v>
      </c>
      <c r="U152" s="57">
        <v>28.061831153317403</v>
      </c>
      <c r="V152" s="57" t="s">
        <v>281</v>
      </c>
      <c r="W152" s="57">
        <v>42.283950617199132</v>
      </c>
      <c r="X152" s="57">
        <v>24.582338902078362</v>
      </c>
      <c r="Y152" s="57" t="s">
        <v>281</v>
      </c>
      <c r="Z152" s="57">
        <v>16.363494532858969</v>
      </c>
      <c r="AA152" s="57">
        <v>27.108204558925671</v>
      </c>
      <c r="AB152" s="57">
        <v>16.915422885526755</v>
      </c>
      <c r="AC152" s="57">
        <v>15.517920441118548</v>
      </c>
      <c r="AD152" s="57">
        <v>13.44016825852904</v>
      </c>
      <c r="AE152" s="57">
        <v>83.309248554862847</v>
      </c>
      <c r="AF152" s="57">
        <v>11.827956989210049</v>
      </c>
      <c r="AG152" s="57">
        <v>63.599655774518297</v>
      </c>
      <c r="AH152" s="57">
        <v>2.3041474654302072</v>
      </c>
      <c r="AI152" s="57" t="s">
        <v>281</v>
      </c>
      <c r="AJ152" s="57">
        <v>2.8047790455814896</v>
      </c>
      <c r="AK152" s="57">
        <v>36.363636363565845</v>
      </c>
      <c r="AL152" s="57">
        <v>46.29629629622</v>
      </c>
      <c r="AM152" s="57">
        <v>25.108225108161598</v>
      </c>
      <c r="AN152" s="57">
        <v>50.862068965437878</v>
      </c>
      <c r="AO152" s="57">
        <v>6.9999999999770415</v>
      </c>
      <c r="AP152" s="57">
        <v>11.958970653513056</v>
      </c>
      <c r="AQ152" s="106">
        <v>1.3861346263516616</v>
      </c>
      <c r="AR152" s="106">
        <v>4.6339387574018076</v>
      </c>
      <c r="AS152" s="106">
        <v>4.5792033964797876E-2</v>
      </c>
      <c r="AT152" s="106">
        <v>1.6039375122027484</v>
      </c>
      <c r="AU152" s="106">
        <v>1.8631872101819245E-2</v>
      </c>
      <c r="AV152" s="106">
        <v>1.6521559452155208</v>
      </c>
      <c r="AW152" s="106">
        <v>2.2986410202683813E-2</v>
      </c>
      <c r="AX152" s="106">
        <v>6.0172264037821419</v>
      </c>
      <c r="AY152" s="106">
        <v>0.10488138730185591</v>
      </c>
      <c r="AZ152" s="106">
        <v>4.0451517933804582E-2</v>
      </c>
      <c r="BA152" s="106">
        <v>2.2263450834879404</v>
      </c>
      <c r="BB152" s="106" t="s">
        <v>281</v>
      </c>
      <c r="BC152" s="106">
        <v>23.937380959611392</v>
      </c>
      <c r="BD152" s="81"/>
      <c r="BE152" s="81">
        <f t="shared" si="2"/>
        <v>0.97427132615719525</v>
      </c>
      <c r="BF152" s="57">
        <v>9.5816464237516854</v>
      </c>
      <c r="BG152" s="81"/>
    </row>
    <row r="153" spans="1:59" x14ac:dyDescent="0.25">
      <c r="A153" s="54">
        <v>1985</v>
      </c>
      <c r="B153" s="57">
        <v>67.931456548271029</v>
      </c>
      <c r="C153" s="57">
        <v>77.484939758974363</v>
      </c>
      <c r="D153" s="57">
        <v>78.248384780994002</v>
      </c>
      <c r="E153" s="57">
        <v>47.408431236955437</v>
      </c>
      <c r="F153" s="57">
        <v>36.090225563835695</v>
      </c>
      <c r="G153" s="57">
        <v>22.860398719185426</v>
      </c>
      <c r="H153" s="57">
        <v>22.868852458959786</v>
      </c>
      <c r="I153" s="57">
        <v>13.719008264423355</v>
      </c>
      <c r="J153" s="57">
        <v>24.174372523058079</v>
      </c>
      <c r="K153" s="57">
        <v>48.196114708512674</v>
      </c>
      <c r="L153" s="57">
        <v>5.5147058823360133</v>
      </c>
      <c r="M153" s="57">
        <v>24.075829383825095</v>
      </c>
      <c r="N153" s="57">
        <v>22.463768115881638</v>
      </c>
      <c r="O153" s="57">
        <v>51.243781094442674</v>
      </c>
      <c r="P153" s="57">
        <v>13.281249999962688</v>
      </c>
      <c r="Q153" s="57">
        <v>12.717486388279461</v>
      </c>
      <c r="R153" s="57" t="s">
        <v>281</v>
      </c>
      <c r="S153" s="57" t="s">
        <v>281</v>
      </c>
      <c r="T153" s="57" t="s">
        <v>281</v>
      </c>
      <c r="U153" s="57">
        <v>22.759856630762108</v>
      </c>
      <c r="V153" s="57" t="s">
        <v>281</v>
      </c>
      <c r="W153" s="57">
        <v>42.208462332216619</v>
      </c>
      <c r="X153" s="57">
        <v>22.884882108117409</v>
      </c>
      <c r="Y153" s="57" t="s">
        <v>281</v>
      </c>
      <c r="Z153" s="57">
        <v>15.548718883055477</v>
      </c>
      <c r="AA153" s="57">
        <v>24.563326949861775</v>
      </c>
      <c r="AB153" s="57">
        <v>17.587939698445652</v>
      </c>
      <c r="AC153" s="57">
        <v>15.519128636873472</v>
      </c>
      <c r="AD153" s="57">
        <v>14.311375885065281</v>
      </c>
      <c r="AE153" s="57">
        <v>81.960784313671823</v>
      </c>
      <c r="AF153" s="57">
        <v>11.609498680702092</v>
      </c>
      <c r="AG153" s="57">
        <v>53.989188024609312</v>
      </c>
      <c r="AH153" s="57">
        <v>1.3636363636318516</v>
      </c>
      <c r="AI153" s="57" t="s">
        <v>281</v>
      </c>
      <c r="AJ153" s="57">
        <v>3.2257780120062565</v>
      </c>
      <c r="AK153" s="57">
        <v>35.483870967672118</v>
      </c>
      <c r="AL153" s="57">
        <v>44.642857142779818</v>
      </c>
      <c r="AM153" s="57">
        <v>26.132930513530383</v>
      </c>
      <c r="AN153" s="57">
        <v>49.999999999920689</v>
      </c>
      <c r="AO153" s="57">
        <v>18.367346938721536</v>
      </c>
      <c r="AP153" s="57">
        <v>12.156736013488732</v>
      </c>
      <c r="AQ153" s="106">
        <v>1.8935003721045416</v>
      </c>
      <c r="AR153" s="106">
        <v>4.4377602229011988</v>
      </c>
      <c r="AS153" s="106">
        <v>4.6519786264773738E-2</v>
      </c>
      <c r="AT153" s="106">
        <v>1.5187905200235206</v>
      </c>
      <c r="AU153" s="106">
        <v>1.3383935109810832E-2</v>
      </c>
      <c r="AV153" s="106">
        <v>2.7580412336814666</v>
      </c>
      <c r="AW153" s="106">
        <v>3.5755718975642961E-2</v>
      </c>
      <c r="AX153" s="106">
        <v>5.7862816649151734</v>
      </c>
      <c r="AY153" s="106">
        <v>4.4618913701302929E-2</v>
      </c>
      <c r="AZ153" s="106">
        <v>0.10193423038191629</v>
      </c>
      <c r="BA153" s="106">
        <v>2.2263450834879404</v>
      </c>
      <c r="BB153" s="106" t="s">
        <v>281</v>
      </c>
      <c r="BC153" s="106">
        <v>23.003734272224314</v>
      </c>
      <c r="BD153" s="81"/>
      <c r="BE153" s="81">
        <f t="shared" si="2"/>
        <v>0.94837107177209057</v>
      </c>
      <c r="BF153" s="57">
        <v>10.412698412698413</v>
      </c>
      <c r="BG153" s="81"/>
    </row>
    <row r="154" spans="1:59" x14ac:dyDescent="0.25">
      <c r="A154" s="54">
        <v>1986</v>
      </c>
      <c r="B154" s="57">
        <v>66.876574307226917</v>
      </c>
      <c r="C154" s="57">
        <v>76.341463414570782</v>
      </c>
      <c r="D154" s="57">
        <v>72.888888888826031</v>
      </c>
      <c r="E154" s="57">
        <v>46.276965901096432</v>
      </c>
      <c r="F154" s="57">
        <v>33.82352941169308</v>
      </c>
      <c r="G154" s="57">
        <v>22.419845149460553</v>
      </c>
      <c r="H154" s="57">
        <v>21.69657422506797</v>
      </c>
      <c r="I154" s="57">
        <v>13.749999999960513</v>
      </c>
      <c r="J154" s="57">
        <v>22.554347826030387</v>
      </c>
      <c r="K154" s="57">
        <v>37.288135593136076</v>
      </c>
      <c r="L154" s="57">
        <v>5.4976303317367137</v>
      </c>
      <c r="M154" s="57">
        <v>24.387947269241632</v>
      </c>
      <c r="N154" s="57">
        <v>22.191400832117825</v>
      </c>
      <c r="O154" s="57">
        <v>51.125635439276529</v>
      </c>
      <c r="P154" s="57">
        <v>13.742690058441131</v>
      </c>
      <c r="Q154" s="57">
        <v>12.626633742651419</v>
      </c>
      <c r="R154" s="57" t="s">
        <v>281</v>
      </c>
      <c r="S154" s="57" t="s">
        <v>281</v>
      </c>
      <c r="T154" s="57" t="s">
        <v>281</v>
      </c>
      <c r="U154" s="57">
        <v>21.415716856569539</v>
      </c>
      <c r="V154" s="57" t="s">
        <v>281</v>
      </c>
      <c r="W154" s="57">
        <v>41.111111111027519</v>
      </c>
      <c r="X154" s="57">
        <v>18.140589569106329</v>
      </c>
      <c r="Y154" s="57" t="s">
        <v>281</v>
      </c>
      <c r="Z154" s="57">
        <v>14.373730507760552</v>
      </c>
      <c r="AA154" s="57">
        <v>28.110039921818959</v>
      </c>
      <c r="AB154" s="57">
        <v>19.918032786834377</v>
      </c>
      <c r="AC154" s="57">
        <v>16.227968222279955</v>
      </c>
      <c r="AD154" s="57">
        <v>14.627364007287355</v>
      </c>
      <c r="AE154" s="57">
        <v>79.906904577134469</v>
      </c>
      <c r="AF154" s="57">
        <v>11.86440677962419</v>
      </c>
      <c r="AG154" s="57">
        <v>51.577461472203993</v>
      </c>
      <c r="AH154" s="57">
        <v>1.3667425968064664</v>
      </c>
      <c r="AI154" s="57" t="s">
        <v>281</v>
      </c>
      <c r="AJ154" s="57">
        <v>3.0178715961019007</v>
      </c>
      <c r="AK154" s="57">
        <v>34.482758620620693</v>
      </c>
      <c r="AL154" s="57">
        <v>42.253521126683793</v>
      </c>
      <c r="AM154" s="57">
        <v>23.347398030881884</v>
      </c>
      <c r="AN154" s="57">
        <v>50.434782608612331</v>
      </c>
      <c r="AO154" s="57">
        <v>8.2352941176197376</v>
      </c>
      <c r="AP154" s="57">
        <v>11.935136927998029</v>
      </c>
      <c r="AQ154" s="106">
        <v>2.1757957214029182</v>
      </c>
      <c r="AR154" s="106">
        <v>4.767377925760341</v>
      </c>
      <c r="AS154" s="106">
        <v>4.8589472875135813E-2</v>
      </c>
      <c r="AT154" s="106">
        <v>1.1900764365895407</v>
      </c>
      <c r="AU154" s="106">
        <v>1.5331720437006764E-2</v>
      </c>
      <c r="AV154" s="106">
        <v>2.0142307885023198</v>
      </c>
      <c r="AW154" s="106">
        <v>4.6670564337788878E-2</v>
      </c>
      <c r="AX154" s="106">
        <v>6.4960429871277787</v>
      </c>
      <c r="AY154" s="106">
        <v>5.2361502235742208E-2</v>
      </c>
      <c r="AZ154" s="106">
        <v>0.11395765304853919</v>
      </c>
      <c r="BA154" s="106">
        <v>2.2263450834879404</v>
      </c>
      <c r="BB154" s="106" t="s">
        <v>281</v>
      </c>
      <c r="BC154" s="106">
        <v>21.63857631334729</v>
      </c>
      <c r="BD154" s="81"/>
      <c r="BE154" s="81">
        <f t="shared" si="2"/>
        <v>0.95489495526712065</v>
      </c>
      <c r="BF154" s="57">
        <v>10.800260247234872</v>
      </c>
      <c r="BG154" s="81"/>
    </row>
    <row r="155" spans="1:59" x14ac:dyDescent="0.25">
      <c r="A155" s="54">
        <v>1987</v>
      </c>
      <c r="B155" s="57">
        <v>66.624040920637611</v>
      </c>
      <c r="C155" s="57">
        <v>75.402883799765334</v>
      </c>
      <c r="D155" s="57">
        <v>66.423948219993576</v>
      </c>
      <c r="E155" s="57">
        <v>44.760582928436193</v>
      </c>
      <c r="F155" s="57">
        <v>34.814814814741837</v>
      </c>
      <c r="G155" s="57">
        <v>22.920426929228601</v>
      </c>
      <c r="H155" s="57">
        <v>23.424190800623986</v>
      </c>
      <c r="I155" s="57">
        <v>13.444108761290641</v>
      </c>
      <c r="J155" s="57">
        <v>24.679703304053113</v>
      </c>
      <c r="K155" s="57">
        <v>45.184426229419593</v>
      </c>
      <c r="L155" s="57">
        <v>5.7115198450939255</v>
      </c>
      <c r="M155" s="57">
        <v>24.313725490134818</v>
      </c>
      <c r="N155" s="57">
        <v>22.206506364862939</v>
      </c>
      <c r="O155" s="57">
        <v>52.110625909668542</v>
      </c>
      <c r="P155" s="57">
        <v>18.032786885197599</v>
      </c>
      <c r="Q155" s="57">
        <v>13.945669735498251</v>
      </c>
      <c r="R155" s="57" t="s">
        <v>281</v>
      </c>
      <c r="S155" s="57" t="s">
        <v>281</v>
      </c>
      <c r="T155" s="57" t="s">
        <v>281</v>
      </c>
      <c r="U155" s="57">
        <v>21.14649681522857</v>
      </c>
      <c r="V155" s="57" t="s">
        <v>281</v>
      </c>
      <c r="W155" s="57">
        <v>57.344632768266813</v>
      </c>
      <c r="X155" s="57">
        <v>19.901719901661906</v>
      </c>
      <c r="Y155" s="57" t="s">
        <v>281</v>
      </c>
      <c r="Z155" s="57">
        <v>15.233172965464206</v>
      </c>
      <c r="AA155" s="57">
        <v>23.724462038420103</v>
      </c>
      <c r="AB155" s="57">
        <v>17.959183673422153</v>
      </c>
      <c r="AC155" s="57">
        <v>16.156260899895361</v>
      </c>
      <c r="AD155" s="57">
        <v>14.508874047652512</v>
      </c>
      <c r="AE155" s="57">
        <v>79.153605015615497</v>
      </c>
      <c r="AF155" s="57">
        <v>8.8832487309359021</v>
      </c>
      <c r="AG155" s="57">
        <v>47.748548078905642</v>
      </c>
      <c r="AH155" s="57">
        <v>1.2987012986970285</v>
      </c>
      <c r="AI155" s="57" t="s">
        <v>281</v>
      </c>
      <c r="AJ155" s="57">
        <v>2.5870323367209553</v>
      </c>
      <c r="AK155" s="57">
        <v>35.714285714215563</v>
      </c>
      <c r="AL155" s="57">
        <v>39.473684210451523</v>
      </c>
      <c r="AM155" s="57">
        <v>23.214285714226374</v>
      </c>
      <c r="AN155" s="57">
        <v>58.163265306042334</v>
      </c>
      <c r="AO155" s="57">
        <v>10.112359550529074</v>
      </c>
      <c r="AP155" s="57">
        <v>12.704113408943524</v>
      </c>
      <c r="AQ155" s="106">
        <v>2.3934569656566063</v>
      </c>
      <c r="AR155" s="106">
        <v>4.6432188842641837</v>
      </c>
      <c r="AS155" s="106">
        <v>5.1121920727854472E-2</v>
      </c>
      <c r="AT155" s="106">
        <v>1.5666490044585524</v>
      </c>
      <c r="AU155" s="106">
        <v>1.0368916690771937E-2</v>
      </c>
      <c r="AV155" s="106">
        <v>1.9599592708889053</v>
      </c>
      <c r="AW155" s="106">
        <v>9.6437992882206058E-2</v>
      </c>
      <c r="AX155" s="106">
        <v>6.8075624321776109</v>
      </c>
      <c r="AY155" s="106">
        <v>7.3046387773904126E-2</v>
      </c>
      <c r="AZ155" s="106">
        <v>0.11775332574429317</v>
      </c>
      <c r="BA155" s="106">
        <v>2.2263450834879404</v>
      </c>
      <c r="BB155" s="106" t="s">
        <v>281</v>
      </c>
      <c r="BC155" s="106">
        <v>21.684879844894663</v>
      </c>
      <c r="BD155" s="81"/>
      <c r="BE155" s="81">
        <f t="shared" si="2"/>
        <v>0.94411602865936872</v>
      </c>
      <c r="BF155" s="57">
        <v>11.884984025559106</v>
      </c>
      <c r="BG155" s="81"/>
    </row>
    <row r="156" spans="1:59" x14ac:dyDescent="0.25">
      <c r="A156" s="54">
        <v>1988</v>
      </c>
      <c r="B156" s="57">
        <v>65.897435897356445</v>
      </c>
      <c r="C156" s="57">
        <v>74.692442882183272</v>
      </c>
      <c r="D156" s="57">
        <v>61.919504643887755</v>
      </c>
      <c r="E156" s="57">
        <v>41.715976331277091</v>
      </c>
      <c r="F156" s="57">
        <v>35.036496350291827</v>
      </c>
      <c r="G156" s="57">
        <v>26.205811918833451</v>
      </c>
      <c r="H156" s="57">
        <v>24.201680672210319</v>
      </c>
      <c r="I156" s="57">
        <v>13.362068965479054</v>
      </c>
      <c r="J156" s="57">
        <v>25.11978097187632</v>
      </c>
      <c r="K156" s="57">
        <v>41.176470588148469</v>
      </c>
      <c r="L156" s="57">
        <v>6.0747663551217199</v>
      </c>
      <c r="M156" s="57">
        <v>24.483775811147787</v>
      </c>
      <c r="N156" s="57">
        <v>22.298221614168124</v>
      </c>
      <c r="O156" s="57">
        <v>52.40174672480682</v>
      </c>
      <c r="P156" s="57">
        <v>17.972831765886855</v>
      </c>
      <c r="Q156" s="57">
        <v>15.770746267159403</v>
      </c>
      <c r="R156" s="57">
        <v>28.827215756419523</v>
      </c>
      <c r="S156" s="57" t="s">
        <v>281</v>
      </c>
      <c r="T156" s="57" t="s">
        <v>281</v>
      </c>
      <c r="U156" s="57">
        <v>20.534550195510576</v>
      </c>
      <c r="V156" s="57" t="s">
        <v>281</v>
      </c>
      <c r="W156" s="57">
        <v>40.39800995016595</v>
      </c>
      <c r="X156" s="57">
        <v>20.219780219721429</v>
      </c>
      <c r="Y156" s="57" t="s">
        <v>281</v>
      </c>
      <c r="Z156" s="57">
        <v>14.229056985013633</v>
      </c>
      <c r="AA156" s="57">
        <v>26.127621108514116</v>
      </c>
      <c r="AB156" s="57">
        <v>18.827708703326255</v>
      </c>
      <c r="AC156" s="57">
        <v>16.430868611022923</v>
      </c>
      <c r="AD156" s="57">
        <v>13.97596089898723</v>
      </c>
      <c r="AE156" s="57">
        <v>84.508268059137336</v>
      </c>
      <c r="AF156" s="57">
        <v>11.678832116752123</v>
      </c>
      <c r="AG156" s="57">
        <v>50.506061426062878</v>
      </c>
      <c r="AH156" s="57">
        <v>0.88300220750263392</v>
      </c>
      <c r="AI156" s="57">
        <v>52.907801418350722</v>
      </c>
      <c r="AJ156" s="57">
        <v>2.1931319791188444</v>
      </c>
      <c r="AK156" s="57">
        <v>58.139534883646569</v>
      </c>
      <c r="AL156" s="57">
        <v>39.999999999924796</v>
      </c>
      <c r="AM156" s="57">
        <v>21.825396825340416</v>
      </c>
      <c r="AN156" s="57">
        <v>56.701030927760229</v>
      </c>
      <c r="AO156" s="57">
        <v>9.8591549295463619</v>
      </c>
      <c r="AP156" s="57">
        <v>11.925962374003324</v>
      </c>
      <c r="AQ156" s="106">
        <v>2.1945521144903952</v>
      </c>
      <c r="AR156" s="106">
        <v>4.2319637408526063</v>
      </c>
      <c r="AS156" s="106">
        <v>5.298306318505646E-2</v>
      </c>
      <c r="AT156" s="106">
        <v>1.8739547681359505</v>
      </c>
      <c r="AU156" s="106">
        <v>0.1018790150667048</v>
      </c>
      <c r="AV156" s="106">
        <v>1.9396323938821964</v>
      </c>
      <c r="AW156" s="106">
        <v>0.10478690331118259</v>
      </c>
      <c r="AX156" s="106">
        <v>7.1923854466555346</v>
      </c>
      <c r="AY156" s="106">
        <v>0.61476575326710148</v>
      </c>
      <c r="AZ156" s="106">
        <v>0.10744294742452826</v>
      </c>
      <c r="BA156" s="106">
        <v>2.2263450834879404</v>
      </c>
      <c r="BB156" s="106" t="s">
        <v>281</v>
      </c>
      <c r="BC156" s="106">
        <v>20.91587140005792</v>
      </c>
      <c r="BD156" s="81"/>
      <c r="BE156" s="81">
        <f t="shared" si="2"/>
        <v>0.91352681822956172</v>
      </c>
      <c r="BF156" s="57">
        <v>13.046402151983862</v>
      </c>
      <c r="BG156" s="81"/>
    </row>
    <row r="157" spans="1:59" x14ac:dyDescent="0.25">
      <c r="A157" s="54">
        <v>1989</v>
      </c>
      <c r="B157" s="57">
        <v>64.89226869446945</v>
      </c>
      <c r="C157" s="57">
        <v>75.871559632963411</v>
      </c>
      <c r="D157" s="57">
        <v>64.798359535129137</v>
      </c>
      <c r="E157" s="57">
        <v>40.135542168592039</v>
      </c>
      <c r="F157" s="57">
        <v>35.251798561077798</v>
      </c>
      <c r="G157" s="57">
        <v>25.642329087916586</v>
      </c>
      <c r="H157" s="57">
        <v>21.888412017112987</v>
      </c>
      <c r="I157" s="57">
        <v>13.369713506101125</v>
      </c>
      <c r="J157" s="57">
        <v>25.546448087370393</v>
      </c>
      <c r="K157" s="57">
        <v>40.873015872928939</v>
      </c>
      <c r="L157" s="57">
        <v>6.1206120611875834</v>
      </c>
      <c r="M157" s="57">
        <v>24.426719840417459</v>
      </c>
      <c r="N157" s="57">
        <v>22.356091030731022</v>
      </c>
      <c r="O157" s="57">
        <v>52.538631346494746</v>
      </c>
      <c r="P157" s="57">
        <v>18.46473029040709</v>
      </c>
      <c r="Q157" s="57">
        <v>15.785341501340366</v>
      </c>
      <c r="R157" s="57">
        <v>26.421697287771501</v>
      </c>
      <c r="S157" s="57" t="s">
        <v>281</v>
      </c>
      <c r="T157" s="57" t="s">
        <v>281</v>
      </c>
      <c r="U157" s="57">
        <v>21.117249846473481</v>
      </c>
      <c r="V157" s="57" t="s">
        <v>281</v>
      </c>
      <c r="W157" s="57">
        <v>29.013079666992159</v>
      </c>
      <c r="X157" s="57">
        <v>19.254658385036162</v>
      </c>
      <c r="Y157" s="57" t="s">
        <v>281</v>
      </c>
      <c r="Z157" s="57">
        <v>14.681050190253695</v>
      </c>
      <c r="AA157" s="57">
        <v>25.961198740165827</v>
      </c>
      <c r="AB157" s="57">
        <v>17.928633594383019</v>
      </c>
      <c r="AC157" s="57">
        <v>16.090847304032625</v>
      </c>
      <c r="AD157" s="57">
        <v>13.492532139874521</v>
      </c>
      <c r="AE157" s="57">
        <v>86.136783733788107</v>
      </c>
      <c r="AF157" s="57">
        <v>5.615942028967245</v>
      </c>
      <c r="AG157" s="57">
        <v>48.4015678375711</v>
      </c>
      <c r="AH157" s="57">
        <v>0.78585461689330682</v>
      </c>
      <c r="AI157" s="57">
        <v>51.666666666577186</v>
      </c>
      <c r="AJ157" s="57">
        <v>2.2334474099400943</v>
      </c>
      <c r="AK157" s="57">
        <v>57.499999999925258</v>
      </c>
      <c r="AL157" s="57">
        <v>42.857142857065107</v>
      </c>
      <c r="AM157" s="57">
        <v>21.212121212066048</v>
      </c>
      <c r="AN157" s="57">
        <v>46.315789473604745</v>
      </c>
      <c r="AO157" s="57">
        <v>9.7222222221917072</v>
      </c>
      <c r="AP157" s="57">
        <v>11.888365636456539</v>
      </c>
      <c r="AQ157" s="106">
        <v>2.2152982578442368</v>
      </c>
      <c r="AR157" s="106">
        <v>4.9328291318318049</v>
      </c>
      <c r="AS157" s="106">
        <v>5.4105970663162584E-2</v>
      </c>
      <c r="AT157" s="106">
        <v>1.8898658193145796</v>
      </c>
      <c r="AU157" s="106">
        <v>9.5816453252281567E-2</v>
      </c>
      <c r="AV157" s="106">
        <v>1.1053676042040461</v>
      </c>
      <c r="AW157" s="106">
        <v>0.10221973204635215</v>
      </c>
      <c r="AX157" s="106">
        <v>8.7225174662555975</v>
      </c>
      <c r="AY157" s="106">
        <v>0.61316947850048398</v>
      </c>
      <c r="AZ157" s="106">
        <v>0.10926043201356078</v>
      </c>
      <c r="BA157" s="106">
        <v>2.2170900692840649</v>
      </c>
      <c r="BB157" s="106" t="s">
        <v>281</v>
      </c>
      <c r="BC157" s="106">
        <v>20.255295728448424</v>
      </c>
      <c r="BD157" s="81"/>
      <c r="BE157" s="81">
        <f t="shared" si="2"/>
        <v>0.92940170558981328</v>
      </c>
      <c r="BF157" s="57">
        <v>13.710247349823321</v>
      </c>
      <c r="BG157" s="81"/>
    </row>
    <row r="158" spans="1:59" x14ac:dyDescent="0.25">
      <c r="A158" s="54">
        <v>1990</v>
      </c>
      <c r="B158" s="57">
        <v>64.705882352860698</v>
      </c>
      <c r="C158" s="57">
        <v>75.343721356489681</v>
      </c>
      <c r="D158" s="57">
        <v>65.017421602715046</v>
      </c>
      <c r="E158" s="57">
        <v>39.504260263279782</v>
      </c>
      <c r="F158" s="57">
        <v>34.532374100647125</v>
      </c>
      <c r="G158" s="57">
        <v>26.256149222150128</v>
      </c>
      <c r="H158" s="57">
        <v>23.797468354372807</v>
      </c>
      <c r="I158" s="57">
        <v>13.545816733029486</v>
      </c>
      <c r="J158" s="57">
        <v>25.033557046919096</v>
      </c>
      <c r="K158" s="57">
        <v>43.762183235779581</v>
      </c>
      <c r="L158" s="57">
        <v>6.2008733624267034</v>
      </c>
      <c r="M158" s="57">
        <v>23.107971745652456</v>
      </c>
      <c r="N158" s="57">
        <v>22.267206477674556</v>
      </c>
      <c r="O158" s="57">
        <v>50.940438871389723</v>
      </c>
      <c r="P158" s="57">
        <v>18.789144050054375</v>
      </c>
      <c r="Q158" s="57">
        <v>16.5371288214305</v>
      </c>
      <c r="R158" s="57">
        <v>28.27225130882977</v>
      </c>
      <c r="S158" s="57" t="s">
        <v>281</v>
      </c>
      <c r="T158" s="57" t="s">
        <v>281</v>
      </c>
      <c r="U158" s="57">
        <v>25.820433436466427</v>
      </c>
      <c r="V158" s="57" t="s">
        <v>281</v>
      </c>
      <c r="W158" s="57">
        <v>35.53811659184813</v>
      </c>
      <c r="X158" s="57">
        <v>12.268188302384628</v>
      </c>
      <c r="Y158" s="57" t="s">
        <v>281</v>
      </c>
      <c r="Z158" s="57">
        <v>15.300954261823538</v>
      </c>
      <c r="AA158" s="57">
        <v>26.650402788123646</v>
      </c>
      <c r="AB158" s="57">
        <v>18.705673758816445</v>
      </c>
      <c r="AC158" s="57">
        <v>15.802745867189691</v>
      </c>
      <c r="AD158" s="57">
        <v>12.872809201529526</v>
      </c>
      <c r="AE158" s="57">
        <v>80.789022298403751</v>
      </c>
      <c r="AF158" s="57">
        <v>5.7142857142673851</v>
      </c>
      <c r="AG158" s="57">
        <v>46.359388702619739</v>
      </c>
      <c r="AH158" s="57">
        <v>0.82474226803856221</v>
      </c>
      <c r="AI158" s="57">
        <v>53.535353535263994</v>
      </c>
      <c r="AJ158" s="57">
        <v>2.0996104214582716</v>
      </c>
      <c r="AK158" s="57">
        <v>53.59864612021417</v>
      </c>
      <c r="AL158" s="57">
        <v>49.295774647807477</v>
      </c>
      <c r="AM158" s="57">
        <v>20.730117340232457</v>
      </c>
      <c r="AN158" s="57">
        <v>40.425531914814918</v>
      </c>
      <c r="AO158" s="57">
        <v>6.8627450980168785</v>
      </c>
      <c r="AP158" s="57">
        <v>11.435314453730038</v>
      </c>
      <c r="AQ158" s="106">
        <v>2.0797712205794734</v>
      </c>
      <c r="AR158" s="106">
        <v>4.8333122523393603</v>
      </c>
      <c r="AS158" s="106">
        <v>4.7620236409154852E-2</v>
      </c>
      <c r="AT158" s="106">
        <v>1.9347046251384332</v>
      </c>
      <c r="AU158" s="106">
        <v>0.13700308266976763</v>
      </c>
      <c r="AV158" s="106">
        <v>1.225003988739894</v>
      </c>
      <c r="AW158" s="106">
        <v>5.9374123924102726E-2</v>
      </c>
      <c r="AX158" s="106">
        <v>7.2555422813394888</v>
      </c>
      <c r="AY158" s="106">
        <v>0.61393353746787682</v>
      </c>
      <c r="AZ158" s="106">
        <v>8.1101506324184433E-2</v>
      </c>
      <c r="BA158" s="106">
        <v>2.2033509295386731</v>
      </c>
      <c r="BB158" s="106" t="s">
        <v>281</v>
      </c>
      <c r="BC158" s="106">
        <v>19.155419325488481</v>
      </c>
      <c r="BD158" s="81"/>
      <c r="BE158" s="81">
        <f t="shared" si="2"/>
        <v>0.92376697190040002</v>
      </c>
      <c r="BF158" s="57">
        <v>13.848396501457728</v>
      </c>
      <c r="BG158" s="81"/>
    </row>
    <row r="159" spans="1:59" x14ac:dyDescent="0.25">
      <c r="A159" s="54">
        <v>1991</v>
      </c>
      <c r="B159" s="57">
        <v>63.125428375517565</v>
      </c>
      <c r="C159" s="57">
        <v>75.25486561624723</v>
      </c>
      <c r="D159" s="57">
        <v>64.832022873408718</v>
      </c>
      <c r="E159" s="57">
        <v>39.609374999917904</v>
      </c>
      <c r="F159" s="57">
        <v>33.333333333261706</v>
      </c>
      <c r="G159" s="57">
        <v>26.785928370961638</v>
      </c>
      <c r="H159" s="57">
        <v>24.829931972729764</v>
      </c>
      <c r="I159" s="57">
        <v>15.353805073389138</v>
      </c>
      <c r="J159" s="57">
        <v>21.551724137875933</v>
      </c>
      <c r="K159" s="57">
        <v>43.42235410475898</v>
      </c>
      <c r="L159" s="57">
        <v>6.4124783362025388</v>
      </c>
      <c r="M159" s="57">
        <v>24.426719840417171</v>
      </c>
      <c r="N159" s="57">
        <v>22.222222222164216</v>
      </c>
      <c r="O159" s="57">
        <v>50.473933649205449</v>
      </c>
      <c r="P159" s="57">
        <v>18.893528183665865</v>
      </c>
      <c r="Q159" s="57">
        <v>16.753364344524975</v>
      </c>
      <c r="R159" s="57">
        <v>29.67265047511119</v>
      </c>
      <c r="S159" s="57" t="s">
        <v>281</v>
      </c>
      <c r="T159" s="57" t="s">
        <v>281</v>
      </c>
      <c r="U159" s="57">
        <v>27.932598833372158</v>
      </c>
      <c r="V159" s="57" t="s">
        <v>281</v>
      </c>
      <c r="W159" s="57">
        <v>37.149270482521722</v>
      </c>
      <c r="X159" s="57">
        <v>10.358565737016633</v>
      </c>
      <c r="Y159" s="57" t="s">
        <v>281</v>
      </c>
      <c r="Z159" s="57">
        <v>16.364242124835243</v>
      </c>
      <c r="AA159" s="57">
        <v>24.131278116373451</v>
      </c>
      <c r="AB159" s="57">
        <v>21.594982078798946</v>
      </c>
      <c r="AC159" s="57">
        <v>15.723920793912924</v>
      </c>
      <c r="AD159" s="57">
        <v>12.346823253826257</v>
      </c>
      <c r="AE159" s="57">
        <v>75.568181818118944</v>
      </c>
      <c r="AF159" s="57">
        <v>5.4545454545280201</v>
      </c>
      <c r="AG159" s="57">
        <v>34.229046537239178</v>
      </c>
      <c r="AH159" s="57">
        <v>0.41067761806847958</v>
      </c>
      <c r="AI159" s="57">
        <v>53.945480631189369</v>
      </c>
      <c r="AJ159" s="57">
        <v>1.8691047706003481</v>
      </c>
      <c r="AK159" s="57">
        <v>53.62519414266054</v>
      </c>
      <c r="AL159" s="57">
        <v>44.303797468277047</v>
      </c>
      <c r="AM159" s="57">
        <v>21.390374331495526</v>
      </c>
      <c r="AN159" s="57">
        <v>48.101265822708086</v>
      </c>
      <c r="AO159" s="57">
        <v>6.61157024791203</v>
      </c>
      <c r="AP159" s="57">
        <v>12.086591357775978</v>
      </c>
      <c r="AQ159" s="106">
        <v>1.8069926265719807</v>
      </c>
      <c r="AR159" s="106">
        <v>4.8682408814370151</v>
      </c>
      <c r="AS159" s="106">
        <v>4.9134885762376193E-2</v>
      </c>
      <c r="AT159" s="106">
        <v>1.7198630356889473</v>
      </c>
      <c r="AU159" s="106">
        <v>8.7502203033474876E-2</v>
      </c>
      <c r="AV159" s="106">
        <v>1.4988356593209879</v>
      </c>
      <c r="AW159" s="106">
        <v>6.4701993365801944E-2</v>
      </c>
      <c r="AX159" s="106">
        <v>7.6341646371636065</v>
      </c>
      <c r="AY159" s="106">
        <v>0.62947182405950886</v>
      </c>
      <c r="AZ159" s="106">
        <v>5.6788563705232338E-2</v>
      </c>
      <c r="BA159" s="106">
        <v>2.1852947871613928</v>
      </c>
      <c r="BB159" s="106" t="s">
        <v>281</v>
      </c>
      <c r="BC159" s="106">
        <v>17.942337794128559</v>
      </c>
      <c r="BD159" s="81"/>
      <c r="BE159" s="81">
        <f t="shared" si="2"/>
        <v>0.9134313278927424</v>
      </c>
      <c r="BF159" s="57">
        <v>14.133738601823707</v>
      </c>
      <c r="BG159" s="81"/>
    </row>
    <row r="160" spans="1:59" x14ac:dyDescent="0.25">
      <c r="A160" s="54">
        <v>1992</v>
      </c>
      <c r="B160" s="57">
        <v>61.088154269888136</v>
      </c>
      <c r="C160" s="57">
        <v>74.385633270255909</v>
      </c>
      <c r="D160" s="57">
        <v>64.805290227701221</v>
      </c>
      <c r="E160" s="57">
        <v>37.046204620381964</v>
      </c>
      <c r="F160" s="57">
        <v>33.823529411693826</v>
      </c>
      <c r="G160" s="57">
        <v>27.222157474704524</v>
      </c>
      <c r="H160" s="57">
        <v>26.968174204292801</v>
      </c>
      <c r="I160" s="57">
        <v>16.238159675193149</v>
      </c>
      <c r="J160" s="57">
        <v>21.893063583759627</v>
      </c>
      <c r="K160" s="57">
        <v>42.741935483783635</v>
      </c>
      <c r="L160" s="57">
        <v>6.7340067339866581</v>
      </c>
      <c r="M160" s="57">
        <v>26.221335991959798</v>
      </c>
      <c r="N160" s="57">
        <v>22.666666666608123</v>
      </c>
      <c r="O160" s="57">
        <v>50.99337748336059</v>
      </c>
      <c r="P160" s="57">
        <v>19.652551574324196</v>
      </c>
      <c r="Q160" s="57">
        <v>16.766602029241064</v>
      </c>
      <c r="R160" s="57">
        <v>30.837438423570678</v>
      </c>
      <c r="S160" s="57">
        <v>54.925893635488741</v>
      </c>
      <c r="T160" s="57">
        <v>77.810650887505361</v>
      </c>
      <c r="U160" s="57">
        <v>29.824561403436746</v>
      </c>
      <c r="V160" s="57" t="s">
        <v>281</v>
      </c>
      <c r="W160" s="57">
        <v>35.414301929545111</v>
      </c>
      <c r="X160" s="57">
        <v>7.5414781296868751</v>
      </c>
      <c r="Y160" s="57">
        <v>10.288808664225533</v>
      </c>
      <c r="Z160" s="57">
        <v>15.317864439409901</v>
      </c>
      <c r="AA160" s="57">
        <v>27.719490403305198</v>
      </c>
      <c r="AB160" s="57">
        <v>21.428571428517635</v>
      </c>
      <c r="AC160" s="57">
        <v>15.873169317028371</v>
      </c>
      <c r="AD160" s="57">
        <v>12.443375391734522</v>
      </c>
      <c r="AE160" s="57">
        <v>71.215880893231102</v>
      </c>
      <c r="AF160" s="57">
        <v>5.6925996204749749</v>
      </c>
      <c r="AG160" s="57">
        <v>28.505868364925895</v>
      </c>
      <c r="AH160" s="57">
        <v>0.95419847327934559</v>
      </c>
      <c r="AI160" s="57">
        <v>52.083333333246159</v>
      </c>
      <c r="AJ160" s="57">
        <v>2.0170120626285346</v>
      </c>
      <c r="AK160" s="57">
        <v>49.636325952709072</v>
      </c>
      <c r="AL160" s="57">
        <v>35.5263157894017</v>
      </c>
      <c r="AM160" s="57">
        <v>20.314547837430794</v>
      </c>
      <c r="AN160" s="57">
        <v>56.962025316381435</v>
      </c>
      <c r="AO160" s="57">
        <v>7.633587786234834</v>
      </c>
      <c r="AP160" s="57">
        <v>12.532000544194297</v>
      </c>
      <c r="AQ160" s="106">
        <v>1.6461981860584192</v>
      </c>
      <c r="AR160" s="106">
        <v>5.0527500383711716</v>
      </c>
      <c r="AS160" s="106">
        <v>5.0560102906463747E-2</v>
      </c>
      <c r="AT160" s="106">
        <v>1.6410158101280907</v>
      </c>
      <c r="AU160" s="106">
        <v>0.14678223930779058</v>
      </c>
      <c r="AV160" s="106">
        <v>0.81268429417739352</v>
      </c>
      <c r="AW160" s="106">
        <v>9.096848782739661E-2</v>
      </c>
      <c r="AX160" s="106">
        <v>7.5485720082281773</v>
      </c>
      <c r="AY160" s="106">
        <v>0.78719071509020666</v>
      </c>
      <c r="AZ160" s="106">
        <v>7.8830734689445028E-2</v>
      </c>
      <c r="BA160" s="106">
        <v>2.1675321743057121</v>
      </c>
      <c r="BB160" s="106" t="s">
        <v>281</v>
      </c>
      <c r="BC160" s="106">
        <v>17.723317797537355</v>
      </c>
      <c r="BD160" s="81"/>
      <c r="BE160" s="81">
        <f t="shared" si="2"/>
        <v>0.90211036753333929</v>
      </c>
      <c r="BF160" s="57">
        <v>14.748784440842789</v>
      </c>
      <c r="BG160" s="81"/>
    </row>
    <row r="161" spans="1:59" x14ac:dyDescent="0.25">
      <c r="A161" s="54">
        <v>1993</v>
      </c>
      <c r="B161" s="57">
        <v>62.303290414795335</v>
      </c>
      <c r="C161" s="57">
        <v>75.049115913492003</v>
      </c>
      <c r="D161" s="57">
        <v>64.371257484956999</v>
      </c>
      <c r="E161" s="57">
        <v>39.310344827504338</v>
      </c>
      <c r="F161" s="57">
        <v>33.333333333262225</v>
      </c>
      <c r="G161" s="57">
        <v>28.114253164715091</v>
      </c>
      <c r="H161" s="57">
        <v>28.090832632400591</v>
      </c>
      <c r="I161" s="57">
        <v>17.138810198254912</v>
      </c>
      <c r="J161" s="57">
        <v>22.740740740683066</v>
      </c>
      <c r="K161" s="57">
        <v>44.43396226406287</v>
      </c>
      <c r="L161" s="57">
        <v>7.363013698608226</v>
      </c>
      <c r="M161" s="57">
        <v>25.336091003039606</v>
      </c>
      <c r="N161" s="57">
        <v>22.902796271579174</v>
      </c>
      <c r="O161" s="57">
        <v>50.99337748336059</v>
      </c>
      <c r="P161" s="57">
        <v>20.824053452062014</v>
      </c>
      <c r="Q161" s="57">
        <v>17.403870156435495</v>
      </c>
      <c r="R161" s="57">
        <v>30.324543610473892</v>
      </c>
      <c r="S161" s="57">
        <v>53.285968028335184</v>
      </c>
      <c r="T161" s="57">
        <v>74.807987711138807</v>
      </c>
      <c r="U161" s="57">
        <v>32.720848056460802</v>
      </c>
      <c r="V161" s="57" t="s">
        <v>281</v>
      </c>
      <c r="W161" s="57">
        <v>42.952275249637687</v>
      </c>
      <c r="X161" s="57">
        <v>6.2499999999774483</v>
      </c>
      <c r="Y161" s="57">
        <v>8.2116788320883352</v>
      </c>
      <c r="Z161" s="57">
        <v>15.391690257068394</v>
      </c>
      <c r="AA161" s="57">
        <v>29.358652107543428</v>
      </c>
      <c r="AB161" s="57">
        <v>22.596153846098009</v>
      </c>
      <c r="AC161" s="57">
        <v>16.358642205568174</v>
      </c>
      <c r="AD161" s="57">
        <v>12.014508855331703</v>
      </c>
      <c r="AE161" s="57">
        <v>68.512110726570697</v>
      </c>
      <c r="AF161" s="57">
        <v>6.0975609755903593</v>
      </c>
      <c r="AG161" s="57">
        <v>27.050398369565425</v>
      </c>
      <c r="AH161" s="57">
        <v>0.56710775047076201</v>
      </c>
      <c r="AI161" s="57">
        <v>54.458161865483071</v>
      </c>
      <c r="AJ161" s="57">
        <v>1.865851065467464</v>
      </c>
      <c r="AK161" s="57">
        <v>43.718222848459121</v>
      </c>
      <c r="AL161" s="57">
        <v>43.548387096695535</v>
      </c>
      <c r="AM161" s="57">
        <v>19.918144611134839</v>
      </c>
      <c r="AN161" s="57">
        <v>43.617021276521967</v>
      </c>
      <c r="AO161" s="57">
        <v>8.5714285714013876</v>
      </c>
      <c r="AP161" s="57">
        <v>12.173649013541057</v>
      </c>
      <c r="AQ161" s="106">
        <v>1.5789360806040049</v>
      </c>
      <c r="AR161" s="106">
        <v>5.8557816208024045</v>
      </c>
      <c r="AS161" s="106">
        <v>5.2454067979321284E-2</v>
      </c>
      <c r="AT161" s="106">
        <v>1.5869937559353504</v>
      </c>
      <c r="AU161" s="106">
        <v>0.2180048128406035</v>
      </c>
      <c r="AV161" s="106">
        <v>0.88648250884148916</v>
      </c>
      <c r="AW161" s="106">
        <v>9.9734944922731425E-2</v>
      </c>
      <c r="AX161" s="106">
        <v>8.1380370874737089</v>
      </c>
      <c r="AY161" s="106">
        <v>0.65886701768590439</v>
      </c>
      <c r="AZ161" s="106">
        <v>0.10217600760640606</v>
      </c>
      <c r="BA161" s="106">
        <v>2.1457308895842648</v>
      </c>
      <c r="BB161" s="106" t="s">
        <v>281</v>
      </c>
      <c r="BC161" s="106">
        <v>17.404842715038729</v>
      </c>
      <c r="BD161" s="81"/>
      <c r="BE161" s="81">
        <f t="shared" si="2"/>
        <v>0.88665667594668396</v>
      </c>
      <c r="BF161" s="57">
        <v>15.358931552587649</v>
      </c>
      <c r="BG161" s="81"/>
    </row>
    <row r="162" spans="1:59" x14ac:dyDescent="0.25">
      <c r="A162" s="54">
        <v>1994</v>
      </c>
      <c r="B162" s="57">
        <v>61.805054151541064</v>
      </c>
      <c r="C162" s="57">
        <v>74.434611602688349</v>
      </c>
      <c r="D162" s="57">
        <v>63.57466063341095</v>
      </c>
      <c r="E162" s="57">
        <v>37.854609928997299</v>
      </c>
      <c r="F162" s="57">
        <v>34.399999999928724</v>
      </c>
      <c r="G162" s="57">
        <v>27.597431843611385</v>
      </c>
      <c r="H162" s="57">
        <v>28.665568368963545</v>
      </c>
      <c r="I162" s="57">
        <v>18.759018758970143</v>
      </c>
      <c r="J162" s="57">
        <v>21.914734480123535</v>
      </c>
      <c r="K162" s="57">
        <v>43.436293436205816</v>
      </c>
      <c r="L162" s="57">
        <v>7.4626865671421392</v>
      </c>
      <c r="M162" s="57">
        <v>26.136363636299858</v>
      </c>
      <c r="N162" s="57">
        <v>23.086900129643087</v>
      </c>
      <c r="O162" s="57">
        <v>51.027397260190476</v>
      </c>
      <c r="P162" s="57">
        <v>22.047244094432067</v>
      </c>
      <c r="Q162" s="57">
        <v>17.980608505167101</v>
      </c>
      <c r="R162" s="57">
        <v>30.515463917451214</v>
      </c>
      <c r="S162" s="57">
        <v>45.65030146417179</v>
      </c>
      <c r="T162" s="57">
        <v>90.166975881227984</v>
      </c>
      <c r="U162" s="57">
        <v>31.145149525819427</v>
      </c>
      <c r="V162" s="57" t="s">
        <v>281</v>
      </c>
      <c r="W162" s="57">
        <v>41.709183673386185</v>
      </c>
      <c r="X162" s="57">
        <v>7.6212471131366657</v>
      </c>
      <c r="Y162" s="57">
        <v>3.0878859857370702</v>
      </c>
      <c r="Z162" s="57">
        <v>14.3284704523097</v>
      </c>
      <c r="AA162" s="57">
        <v>29.188768518574925</v>
      </c>
      <c r="AB162" s="57">
        <v>22.621359223245211</v>
      </c>
      <c r="AC162" s="57">
        <v>16.300397992732304</v>
      </c>
      <c r="AD162" s="57">
        <v>12.340232976576351</v>
      </c>
      <c r="AE162" s="57">
        <v>65.173674588589151</v>
      </c>
      <c r="AF162" s="57">
        <v>5.5769230769050591</v>
      </c>
      <c r="AG162" s="57">
        <v>31.285753732901039</v>
      </c>
      <c r="AH162" s="57">
        <v>0.57692307692121625</v>
      </c>
      <c r="AI162" s="57">
        <v>57.721518987257014</v>
      </c>
      <c r="AJ162" s="57">
        <v>1.7395064765399464</v>
      </c>
      <c r="AK162" s="57">
        <v>41.339158050122727</v>
      </c>
      <c r="AL162" s="57">
        <v>33.333333333262786</v>
      </c>
      <c r="AM162" s="57">
        <v>19.255455712400725</v>
      </c>
      <c r="AN162" s="57">
        <v>42.857142857069391</v>
      </c>
      <c r="AO162" s="57">
        <v>6.8965517241158167</v>
      </c>
      <c r="AP162" s="57">
        <v>12.190201458409813</v>
      </c>
      <c r="AQ162" s="106">
        <v>1.3817761146549474</v>
      </c>
      <c r="AR162" s="106">
        <v>6.3638374314054751</v>
      </c>
      <c r="AS162" s="106">
        <v>5.3181641759305176E-2</v>
      </c>
      <c r="AT162" s="106">
        <v>1.7723005072946996</v>
      </c>
      <c r="AU162" s="106">
        <v>0.2690051705958097</v>
      </c>
      <c r="AV162" s="106">
        <v>0.83045485463814006</v>
      </c>
      <c r="AW162" s="106">
        <v>0.10881419158907464</v>
      </c>
      <c r="AX162" s="106">
        <v>9.2555160702890635</v>
      </c>
      <c r="AY162" s="106">
        <v>1.033643477920307</v>
      </c>
      <c r="AZ162" s="106">
        <v>0.10842895608587759</v>
      </c>
      <c r="BA162" s="106">
        <v>2.2699303221150253</v>
      </c>
      <c r="BB162" s="106" t="s">
        <v>281</v>
      </c>
      <c r="BC162" s="106">
        <v>16.870393306972922</v>
      </c>
      <c r="BD162" s="81"/>
      <c r="BE162" s="81">
        <f t="shared" si="2"/>
        <v>0.90737499033125013</v>
      </c>
      <c r="BF162" s="57">
        <v>15.865384615384617</v>
      </c>
      <c r="BG162" s="81"/>
    </row>
    <row r="163" spans="1:59" x14ac:dyDescent="0.25">
      <c r="A163" s="54">
        <v>1995</v>
      </c>
      <c r="B163" s="57">
        <v>62.121212121128892</v>
      </c>
      <c r="C163" s="57">
        <v>74.740124740060793</v>
      </c>
      <c r="D163" s="57">
        <v>63.749999999927098</v>
      </c>
      <c r="E163" s="57">
        <v>36.603088101646151</v>
      </c>
      <c r="F163" s="57">
        <v>33.582089552166885</v>
      </c>
      <c r="G163" s="57">
        <v>28.885384186865696</v>
      </c>
      <c r="H163" s="57">
        <v>30.263157894670517</v>
      </c>
      <c r="I163" s="57">
        <v>19.999999999948621</v>
      </c>
      <c r="J163" s="57">
        <v>22.546816479343597</v>
      </c>
      <c r="K163" s="57">
        <v>45.46360917239425</v>
      </c>
      <c r="L163" s="57">
        <v>7.9183673469155318</v>
      </c>
      <c r="M163" s="57">
        <v>26.836734693812815</v>
      </c>
      <c r="N163" s="57">
        <v>23.328785811673729</v>
      </c>
      <c r="O163" s="57">
        <v>51.632833186147977</v>
      </c>
      <c r="P163" s="57">
        <v>22.185792349670351</v>
      </c>
      <c r="Q163" s="57">
        <v>18.986657795749508</v>
      </c>
      <c r="R163" s="57">
        <v>30.704521556181923</v>
      </c>
      <c r="S163" s="57">
        <v>45.371219064996033</v>
      </c>
      <c r="T163" s="57">
        <v>71.641791044701051</v>
      </c>
      <c r="U163" s="57">
        <v>30.652866241964322</v>
      </c>
      <c r="V163" s="57" t="s">
        <v>281</v>
      </c>
      <c r="W163" s="57">
        <v>45.487804877963242</v>
      </c>
      <c r="X163" s="57">
        <v>7.2192513368725955</v>
      </c>
      <c r="Y163" s="57">
        <v>8.1300813007850046</v>
      </c>
      <c r="Z163" s="57">
        <v>14.397264827739518</v>
      </c>
      <c r="AA163" s="57">
        <v>31.13105842102452</v>
      </c>
      <c r="AB163" s="57">
        <v>23.395853899251755</v>
      </c>
      <c r="AC163" s="57">
        <v>16.699154194281064</v>
      </c>
      <c r="AD163" s="57">
        <v>12.551711927034651</v>
      </c>
      <c r="AE163" s="57">
        <v>66.732477788672583</v>
      </c>
      <c r="AF163" s="57">
        <v>5.2631578947199191</v>
      </c>
      <c r="AG163" s="57">
        <v>27.495440534578012</v>
      </c>
      <c r="AH163" s="57">
        <v>0.59055118110047433</v>
      </c>
      <c r="AI163" s="57">
        <v>57.845744680767218</v>
      </c>
      <c r="AJ163" s="57">
        <v>1.795127115738554</v>
      </c>
      <c r="AK163" s="57">
        <v>36.470633223498808</v>
      </c>
      <c r="AL163" s="57">
        <v>24.999999999941526</v>
      </c>
      <c r="AM163" s="57">
        <v>20.680628272197417</v>
      </c>
      <c r="AN163" s="57">
        <v>41.666666666593756</v>
      </c>
      <c r="AO163" s="57">
        <v>5.3691275167611554</v>
      </c>
      <c r="AP163" s="57">
        <v>11.52014251670518</v>
      </c>
      <c r="AQ163" s="106">
        <v>1.3030663733332486</v>
      </c>
      <c r="AR163" s="106">
        <v>7.2569630596464529</v>
      </c>
      <c r="AS163" s="106">
        <v>6.3718874353029614E-2</v>
      </c>
      <c r="AT163" s="106">
        <v>2.147966480742491</v>
      </c>
      <c r="AU163" s="106">
        <v>0.37073147953990299</v>
      </c>
      <c r="AV163" s="106">
        <v>1.2677194668500276</v>
      </c>
      <c r="AW163" s="106">
        <v>0.11941115086300104</v>
      </c>
      <c r="AX163" s="106">
        <v>8.8475672379778718</v>
      </c>
      <c r="AY163" s="106">
        <v>1.1477708779686471</v>
      </c>
      <c r="AZ163" s="106">
        <v>0.19327940127624024</v>
      </c>
      <c r="BA163" s="106">
        <v>2.3455585988131475</v>
      </c>
      <c r="BB163" s="106" t="s">
        <v>281</v>
      </c>
      <c r="BC163" s="106">
        <v>16.535016443882299</v>
      </c>
      <c r="BD163" s="81"/>
      <c r="BE163" s="81">
        <f t="shared" si="2"/>
        <v>0.87753214269309476</v>
      </c>
      <c r="BF163" s="57">
        <v>16.534181240063589</v>
      </c>
      <c r="BG163" s="81"/>
    </row>
    <row r="164" spans="1:59" x14ac:dyDescent="0.25">
      <c r="A164" s="54">
        <v>1996</v>
      </c>
      <c r="B164" s="57">
        <v>60.592592592508076</v>
      </c>
      <c r="C164" s="57">
        <v>76.787678767817411</v>
      </c>
      <c r="D164" s="57">
        <v>62.231404958603576</v>
      </c>
      <c r="E164" s="57">
        <v>36.895910780589496</v>
      </c>
      <c r="F164" s="57">
        <v>32.592592592521129</v>
      </c>
      <c r="G164" s="57">
        <v>29.134275467292873</v>
      </c>
      <c r="H164" s="57">
        <v>30.806845965702838</v>
      </c>
      <c r="I164" s="57">
        <v>21.17310443485367</v>
      </c>
      <c r="J164" s="57">
        <v>23.323170731648744</v>
      </c>
      <c r="K164" s="57">
        <v>46.514047866717171</v>
      </c>
      <c r="L164" s="57">
        <v>8.3269082497828339</v>
      </c>
      <c r="M164" s="57">
        <v>26.530612244833669</v>
      </c>
      <c r="N164" s="57">
        <v>26.231884057907489</v>
      </c>
      <c r="O164" s="57">
        <v>52.185548617222601</v>
      </c>
      <c r="P164" s="57">
        <v>22.891566265002901</v>
      </c>
      <c r="Q164" s="57">
        <v>21.127203929990337</v>
      </c>
      <c r="R164" s="57">
        <v>31.481481481406281</v>
      </c>
      <c r="S164" s="57">
        <v>48.648648648566699</v>
      </c>
      <c r="T164" s="57">
        <v>67.999999999916454</v>
      </c>
      <c r="U164" s="57">
        <v>34.82071713139522</v>
      </c>
      <c r="V164" s="57" t="s">
        <v>281</v>
      </c>
      <c r="W164" s="57">
        <v>47.204968944012826</v>
      </c>
      <c r="X164" s="57">
        <v>8.5776330075704728</v>
      </c>
      <c r="Y164" s="57">
        <v>10.903426791240982</v>
      </c>
      <c r="Z164" s="57">
        <v>14.699177162581497</v>
      </c>
      <c r="AA164" s="57">
        <v>29.912569056900317</v>
      </c>
      <c r="AB164" s="57">
        <v>23.23943661966122</v>
      </c>
      <c r="AC164" s="57">
        <v>15.468113975533452</v>
      </c>
      <c r="AD164" s="57">
        <v>13.259925890839721</v>
      </c>
      <c r="AE164" s="57">
        <v>64.451158106671031</v>
      </c>
      <c r="AF164" s="57">
        <v>5.1020408163101143</v>
      </c>
      <c r="AG164" s="57">
        <v>25.952469592675286</v>
      </c>
      <c r="AH164" s="57">
        <v>0.57251908396764006</v>
      </c>
      <c r="AI164" s="57">
        <v>59.244264507338862</v>
      </c>
      <c r="AJ164" s="57">
        <v>1.6757464810183031</v>
      </c>
      <c r="AK164" s="57">
        <v>35.200962145230605</v>
      </c>
      <c r="AL164" s="57">
        <v>35.999999999928725</v>
      </c>
      <c r="AM164" s="57">
        <v>21.345407503178905</v>
      </c>
      <c r="AN164" s="57">
        <v>39.047619047543925</v>
      </c>
      <c r="AO164" s="57">
        <v>7.2463768115717304</v>
      </c>
      <c r="AP164" s="57">
        <v>13.191012850255856</v>
      </c>
      <c r="AQ164" s="106">
        <v>1.0657497915027818</v>
      </c>
      <c r="AR164" s="106">
        <v>10.125072689595713</v>
      </c>
      <c r="AS164" s="106">
        <v>6.4261365435340168E-2</v>
      </c>
      <c r="AT164" s="106">
        <v>2.2644779691220784</v>
      </c>
      <c r="AU164" s="106">
        <v>0.37689507540210426</v>
      </c>
      <c r="AV164" s="106">
        <v>0.84897034558794082</v>
      </c>
      <c r="AW164" s="106">
        <v>0.15838881433635996</v>
      </c>
      <c r="AX164" s="106">
        <v>9.2250322934496722</v>
      </c>
      <c r="AY164" s="106">
        <v>1.7266665540140929</v>
      </c>
      <c r="AZ164" s="106">
        <v>0.3586495811960107</v>
      </c>
      <c r="BA164" s="106">
        <v>1.9011453463103598</v>
      </c>
      <c r="BB164" s="106" t="s">
        <v>281</v>
      </c>
      <c r="BC164" s="106">
        <v>16.507923046734149</v>
      </c>
      <c r="BD164" s="81"/>
      <c r="BE164" s="81">
        <f t="shared" si="2"/>
        <v>0.85033045635402704</v>
      </c>
      <c r="BF164" s="57">
        <v>17.099236641221378</v>
      </c>
      <c r="BG164" s="81"/>
    </row>
    <row r="165" spans="1:59" x14ac:dyDescent="0.25">
      <c r="A165" s="54">
        <v>1997</v>
      </c>
      <c r="B165" s="57">
        <v>61.408882082611228</v>
      </c>
      <c r="C165" s="57">
        <v>75.854465270060473</v>
      </c>
      <c r="D165" s="57">
        <v>61.134631668002946</v>
      </c>
      <c r="E165" s="57">
        <v>39.396551724055847</v>
      </c>
      <c r="F165" s="57">
        <v>32.55813953481281</v>
      </c>
      <c r="G165" s="57">
        <v>29.139567519906251</v>
      </c>
      <c r="H165" s="57">
        <v>32.213114754029291</v>
      </c>
      <c r="I165" s="57">
        <v>22.696011004070446</v>
      </c>
      <c r="J165" s="57">
        <v>23.769230769171529</v>
      </c>
      <c r="K165" s="57">
        <v>48.253968253880231</v>
      </c>
      <c r="L165" s="57">
        <v>8.8888888888630504</v>
      </c>
      <c r="M165" s="57">
        <v>27.661691542222723</v>
      </c>
      <c r="N165" s="57">
        <v>27.707454289667453</v>
      </c>
      <c r="O165" s="57">
        <v>52.750225428230323</v>
      </c>
      <c r="P165" s="57">
        <v>24.518201284736381</v>
      </c>
      <c r="Q165" s="57">
        <v>22.624822973086754</v>
      </c>
      <c r="R165" s="57">
        <v>35.178351783436618</v>
      </c>
      <c r="S165" s="57">
        <v>51.551854655481307</v>
      </c>
      <c r="T165" s="57">
        <v>81.679389312921927</v>
      </c>
      <c r="U165" s="57">
        <v>36.690647481933674</v>
      </c>
      <c r="V165" s="57" t="s">
        <v>281</v>
      </c>
      <c r="W165" s="57">
        <v>54.004576658952651</v>
      </c>
      <c r="X165" s="57">
        <v>8.7567567567262756</v>
      </c>
      <c r="Y165" s="57">
        <v>9.5717884130654944</v>
      </c>
      <c r="Z165" s="57">
        <v>13.549623664712627</v>
      </c>
      <c r="AA165" s="57">
        <v>31.600686198779293</v>
      </c>
      <c r="AB165" s="57">
        <v>29.504232164382433</v>
      </c>
      <c r="AC165" s="57">
        <v>16.120218579190226</v>
      </c>
      <c r="AD165" s="57">
        <v>13.659257029748265</v>
      </c>
      <c r="AE165" s="57">
        <v>62.146341463336185</v>
      </c>
      <c r="AF165" s="57">
        <v>5.1546391752411527</v>
      </c>
      <c r="AG165" s="57">
        <v>28.913975354323746</v>
      </c>
      <c r="AH165" s="57">
        <v>0.62499999999799627</v>
      </c>
      <c r="AI165" s="57">
        <v>60.053619302866544</v>
      </c>
      <c r="AJ165" s="57">
        <v>1.7474373784100363</v>
      </c>
      <c r="AK165" s="57">
        <v>34.733402812976678</v>
      </c>
      <c r="AL165" s="57">
        <v>51.063829787155825</v>
      </c>
      <c r="AM165" s="57">
        <v>21.482412060246048</v>
      </c>
      <c r="AN165" s="57">
        <v>41.509433962191316</v>
      </c>
      <c r="AO165" s="57">
        <v>6.7073170731495866</v>
      </c>
      <c r="AP165" s="57">
        <v>13.666366526939866</v>
      </c>
      <c r="AQ165" s="106">
        <v>1.3134595927488935</v>
      </c>
      <c r="AR165" s="106">
        <v>12.287442814350587</v>
      </c>
      <c r="AS165" s="106">
        <v>6.5514977831735738E-2</v>
      </c>
      <c r="AT165" s="106">
        <v>2.9215022389646172</v>
      </c>
      <c r="AU165" s="106">
        <v>0.61551539865937932</v>
      </c>
      <c r="AV165" s="106">
        <v>0.76662985924902027</v>
      </c>
      <c r="AW165" s="106">
        <v>0.16096097446616026</v>
      </c>
      <c r="AX165" s="106">
        <v>11.389257102981581</v>
      </c>
      <c r="AY165" s="106">
        <v>7.6352819770711386</v>
      </c>
      <c r="AZ165" s="106">
        <v>0.23125764805891755</v>
      </c>
      <c r="BA165" s="106">
        <v>2.8933160716346484</v>
      </c>
      <c r="BB165" s="106" t="s">
        <v>281</v>
      </c>
      <c r="BC165" s="106">
        <v>16.910725073466356</v>
      </c>
      <c r="BD165" s="81"/>
      <c r="BE165" s="81">
        <f t="shared" si="2"/>
        <v>0.83737847397847187</v>
      </c>
      <c r="BF165" s="57">
        <v>18.948926720947444</v>
      </c>
      <c r="BG165" s="81"/>
    </row>
    <row r="166" spans="1:59" x14ac:dyDescent="0.25">
      <c r="A166" s="54">
        <v>1998</v>
      </c>
      <c r="B166" s="57">
        <v>60.599078340929388</v>
      </c>
      <c r="C166" s="57">
        <v>74.608501118505558</v>
      </c>
      <c r="D166" s="57">
        <v>61.353898885957705</v>
      </c>
      <c r="E166" s="57">
        <v>40.139009556824661</v>
      </c>
      <c r="F166" s="57">
        <v>33.333333333262019</v>
      </c>
      <c r="G166" s="57">
        <v>25.091242696689729</v>
      </c>
      <c r="H166" s="57">
        <v>33.447390932350174</v>
      </c>
      <c r="I166" s="57">
        <v>23.796423658813879</v>
      </c>
      <c r="J166" s="57">
        <v>23.940345368857155</v>
      </c>
      <c r="K166" s="57">
        <v>46.436525612385545</v>
      </c>
      <c r="L166" s="57">
        <v>9.8324836124989634</v>
      </c>
      <c r="M166" s="57">
        <v>28.700906344343625</v>
      </c>
      <c r="N166" s="57">
        <v>29.117647058756091</v>
      </c>
      <c r="O166" s="57">
        <v>52.237442922291478</v>
      </c>
      <c r="P166" s="57">
        <v>25.210084033552249</v>
      </c>
      <c r="Q166" s="57">
        <v>23.559473291388386</v>
      </c>
      <c r="R166" s="57">
        <v>37.02290076327489</v>
      </c>
      <c r="S166" s="57">
        <v>48.988439306273932</v>
      </c>
      <c r="T166" s="57">
        <v>90.430622009540812</v>
      </c>
      <c r="U166" s="57">
        <v>37.90386130803482</v>
      </c>
      <c r="V166" s="57" t="s">
        <v>281</v>
      </c>
      <c r="W166" s="57">
        <v>46.291208791126898</v>
      </c>
      <c r="X166" s="57">
        <v>8.3080040526557877</v>
      </c>
      <c r="Y166" s="57">
        <v>11.260053619265545</v>
      </c>
      <c r="Z166" s="57">
        <v>12.915817578683958</v>
      </c>
      <c r="AA166" s="57">
        <v>33.621964296997362</v>
      </c>
      <c r="AB166" s="57">
        <v>29.839704068982996</v>
      </c>
      <c r="AC166" s="57">
        <v>16.438356164338074</v>
      </c>
      <c r="AD166" s="57">
        <v>13.660355939886671</v>
      </c>
      <c r="AE166" s="57">
        <v>63.735070575385897</v>
      </c>
      <c r="AF166" s="57">
        <v>5.2264808362201256</v>
      </c>
      <c r="AG166" s="57">
        <v>34.50936826042453</v>
      </c>
      <c r="AH166" s="57">
        <v>0.6211180124203709</v>
      </c>
      <c r="AI166" s="57">
        <v>59.358288769970159</v>
      </c>
      <c r="AJ166" s="57">
        <v>1.6718254543135493</v>
      </c>
      <c r="AK166" s="57">
        <v>34.292531837290227</v>
      </c>
      <c r="AL166" s="57">
        <v>37.49999999992793</v>
      </c>
      <c r="AM166" s="57">
        <v>20.982735723717553</v>
      </c>
      <c r="AN166" s="57">
        <v>40.566037735776725</v>
      </c>
      <c r="AO166" s="57">
        <v>7.1428571428346004</v>
      </c>
      <c r="AP166" s="57">
        <v>12.914146752355002</v>
      </c>
      <c r="AQ166" s="106">
        <v>1.3062363651414821</v>
      </c>
      <c r="AR166" s="106">
        <v>7.0758644922530571</v>
      </c>
      <c r="AS166" s="106">
        <v>6.671347785986656E-2</v>
      </c>
      <c r="AT166" s="106">
        <v>3.5075958670372853</v>
      </c>
      <c r="AU166" s="106">
        <v>0.14853307016191736</v>
      </c>
      <c r="AV166" s="106">
        <v>1.2481814930623341</v>
      </c>
      <c r="AW166" s="106">
        <v>0.19632708801042728</v>
      </c>
      <c r="AX166" s="106">
        <v>8.7419642139024578</v>
      </c>
      <c r="AY166" s="106">
        <v>4.659220004205701</v>
      </c>
      <c r="AZ166" s="106">
        <v>9.1428330842270755E-2</v>
      </c>
      <c r="BA166" s="106">
        <v>2.6527512037348382</v>
      </c>
      <c r="BB166" s="106" t="s">
        <v>281</v>
      </c>
      <c r="BC166" s="106">
        <v>16.704554634767909</v>
      </c>
      <c r="BD166" s="81"/>
      <c r="BE166" s="81">
        <f t="shared" si="2"/>
        <v>0.85150223975265349</v>
      </c>
      <c r="BF166" s="57">
        <v>17.634408602150536</v>
      </c>
      <c r="BG166" s="81"/>
    </row>
    <row r="167" spans="1:59" x14ac:dyDescent="0.25">
      <c r="A167" s="54">
        <v>1999</v>
      </c>
      <c r="B167" s="57">
        <v>60.465116278985342</v>
      </c>
      <c r="C167" s="57">
        <v>75.342465753363939</v>
      </c>
      <c r="D167" s="57">
        <v>54.10628019315434</v>
      </c>
      <c r="E167" s="57">
        <v>38.952972493264085</v>
      </c>
      <c r="F167" s="57">
        <v>32.812499999929251</v>
      </c>
      <c r="G167" s="57">
        <v>25.343114660703247</v>
      </c>
      <c r="H167" s="57">
        <v>34.509466437105409</v>
      </c>
      <c r="I167" s="57">
        <v>25.986394557761539</v>
      </c>
      <c r="J167" s="57">
        <v>23.183925811379726</v>
      </c>
      <c r="K167" s="57">
        <v>48.513800424541614</v>
      </c>
      <c r="L167" s="57">
        <v>10.868031051486167</v>
      </c>
      <c r="M167" s="57">
        <v>29.025844930349752</v>
      </c>
      <c r="N167" s="57">
        <v>29.069767441793417</v>
      </c>
      <c r="O167" s="57">
        <v>53.339432753805426</v>
      </c>
      <c r="P167" s="57">
        <v>25.995807127819958</v>
      </c>
      <c r="Q167" s="57">
        <v>25.157824629221508</v>
      </c>
      <c r="R167" s="57">
        <v>36.732026143707444</v>
      </c>
      <c r="S167" s="57">
        <v>54.074074073995035</v>
      </c>
      <c r="T167" s="57">
        <v>90.776699029100214</v>
      </c>
      <c r="U167" s="57">
        <v>36.145574855172214</v>
      </c>
      <c r="V167" s="57" t="s">
        <v>281</v>
      </c>
      <c r="W167" s="57">
        <v>45.95300261088525</v>
      </c>
      <c r="X167" s="57">
        <v>9.0654205607161629</v>
      </c>
      <c r="Y167" s="57">
        <v>9.4387755101723947</v>
      </c>
      <c r="Z167" s="57">
        <v>12.748354486936433</v>
      </c>
      <c r="AA167" s="57">
        <v>32.409327715105661</v>
      </c>
      <c r="AB167" s="57">
        <v>31.642512077225021</v>
      </c>
      <c r="AC167" s="57">
        <v>15.999999999955412</v>
      </c>
      <c r="AD167" s="57">
        <v>13.762268203152079</v>
      </c>
      <c r="AE167" s="57">
        <v>62.540716612299896</v>
      </c>
      <c r="AF167" s="57">
        <v>5.0335570469637343</v>
      </c>
      <c r="AG167" s="57">
        <v>24.167328902182234</v>
      </c>
      <c r="AH167" s="57">
        <v>0.61475409835868933</v>
      </c>
      <c r="AI167" s="57">
        <v>62.133333333251315</v>
      </c>
      <c r="AJ167" s="57">
        <v>1.6858985593319715</v>
      </c>
      <c r="AK167" s="57">
        <v>36.681764098082645</v>
      </c>
      <c r="AL167" s="57">
        <v>37.254901960711997</v>
      </c>
      <c r="AM167" s="57">
        <v>21.673525377174201</v>
      </c>
      <c r="AN167" s="57">
        <v>36.842105263087767</v>
      </c>
      <c r="AO167" s="57">
        <v>7.5342465753186243</v>
      </c>
      <c r="AP167" s="57">
        <v>12.60077658483986</v>
      </c>
      <c r="AQ167" s="106">
        <v>1.2417639541041667</v>
      </c>
      <c r="AR167" s="106">
        <v>10.15938774580599</v>
      </c>
      <c r="AS167" s="106">
        <v>6.7865823418534865E-2</v>
      </c>
      <c r="AT167" s="106">
        <v>4.0214691703791683</v>
      </c>
      <c r="AU167" s="106">
        <v>0.38915612405052552</v>
      </c>
      <c r="AV167" s="106">
        <v>1.9098157186709925</v>
      </c>
      <c r="AW167" s="106">
        <v>0.2265656567507692</v>
      </c>
      <c r="AX167" s="106">
        <v>11.863163598633667</v>
      </c>
      <c r="AY167" s="106">
        <v>2.7513277678813886</v>
      </c>
      <c r="AZ167" s="106">
        <v>0.22681865321499206</v>
      </c>
      <c r="BA167" s="106">
        <v>2.5809983416910915</v>
      </c>
      <c r="BB167" s="106" t="s">
        <v>281</v>
      </c>
      <c r="BC167" s="106">
        <v>16.247254238934591</v>
      </c>
      <c r="BD167" s="81"/>
      <c r="BE167" s="81">
        <f t="shared" si="2"/>
        <v>0.84794003965470699</v>
      </c>
      <c r="BF167" s="57">
        <v>21.423436376707404</v>
      </c>
      <c r="BG167" s="81"/>
    </row>
    <row r="168" spans="1:59" x14ac:dyDescent="0.25">
      <c r="A168" s="54">
        <v>2000</v>
      </c>
      <c r="B168" s="57">
        <v>64.20029895358023</v>
      </c>
      <c r="C168" s="57">
        <v>72.262026612009734</v>
      </c>
      <c r="D168" s="57">
        <v>55.181128896295931</v>
      </c>
      <c r="E168" s="57">
        <v>37.050359712150893</v>
      </c>
      <c r="F168" s="57">
        <v>32.575757575686502</v>
      </c>
      <c r="G168" s="57">
        <v>34.250398072178179</v>
      </c>
      <c r="H168" s="57">
        <v>38.717948717872872</v>
      </c>
      <c r="I168" s="57">
        <v>14.153439153398548</v>
      </c>
      <c r="J168" s="57">
        <v>24.632068164153196</v>
      </c>
      <c r="K168" s="57">
        <v>43.565525383621214</v>
      </c>
      <c r="L168" s="57">
        <v>13.962558502300769</v>
      </c>
      <c r="M168" s="57">
        <v>29.920477137107902</v>
      </c>
      <c r="N168" s="57">
        <v>35.483870967665823</v>
      </c>
      <c r="O168" s="57">
        <v>52.154398563650354</v>
      </c>
      <c r="P168" s="57">
        <v>30.321285140492897</v>
      </c>
      <c r="Q168" s="57">
        <v>24.096452556382665</v>
      </c>
      <c r="R168" s="57">
        <v>21.155830753293774</v>
      </c>
      <c r="S168" s="57">
        <v>45.862884160675542</v>
      </c>
      <c r="T168" s="57">
        <v>47.865853658442752</v>
      </c>
      <c r="U168" s="57">
        <v>33.387888706960439</v>
      </c>
      <c r="V168" s="57">
        <v>58.847320525689604</v>
      </c>
      <c r="W168" s="57">
        <v>34.119960668553993</v>
      </c>
      <c r="X168" s="57">
        <v>6.9744597249264242</v>
      </c>
      <c r="Y168" s="57">
        <v>8.0178173719104233</v>
      </c>
      <c r="Z168" s="57">
        <v>12.277844277163723</v>
      </c>
      <c r="AA168" s="57">
        <v>32.861599338642016</v>
      </c>
      <c r="AB168" s="57">
        <v>31.495098039145674</v>
      </c>
      <c r="AC168" s="57">
        <v>16.88311688307018</v>
      </c>
      <c r="AD168" s="57">
        <v>14.160009428845802</v>
      </c>
      <c r="AE168" s="57">
        <v>69.645203679301076</v>
      </c>
      <c r="AF168" s="57">
        <v>4.2758620689511089</v>
      </c>
      <c r="AG168" s="57">
        <v>46.314297331102132</v>
      </c>
      <c r="AH168" s="57">
        <v>1.2096774193509536</v>
      </c>
      <c r="AI168" s="57">
        <v>66.666666666591496</v>
      </c>
      <c r="AJ168" s="57">
        <v>1.7046853075423425</v>
      </c>
      <c r="AK168" s="57">
        <v>50.000039176135068</v>
      </c>
      <c r="AL168" s="57">
        <v>42.222222222144339</v>
      </c>
      <c r="AM168" s="57">
        <v>23.041474654320652</v>
      </c>
      <c r="AN168" s="57">
        <v>30.57851239662952</v>
      </c>
      <c r="AO168" s="57">
        <v>3.2467532467422835</v>
      </c>
      <c r="AP168" s="57">
        <v>5.8534549097113082</v>
      </c>
      <c r="AQ168" s="106">
        <v>1.4293962799737314</v>
      </c>
      <c r="AR168" s="106">
        <v>10.929261600858881</v>
      </c>
      <c r="AS168" s="106">
        <v>8.2221083791101074E-2</v>
      </c>
      <c r="AT168" s="106">
        <v>3.7683169178241562</v>
      </c>
      <c r="AU168" s="106">
        <v>0.53608590045637816</v>
      </c>
      <c r="AV168" s="106">
        <v>3.2395671506894361</v>
      </c>
      <c r="AW168" s="106">
        <v>0.27716285895824855</v>
      </c>
      <c r="AX168" s="106">
        <v>12.02145656016479</v>
      </c>
      <c r="AY168" s="106">
        <v>1.9841939280391061</v>
      </c>
      <c r="AZ168" s="106">
        <v>0.2434745339356586</v>
      </c>
      <c r="BA168" s="106">
        <v>2.5561203045255634</v>
      </c>
      <c r="BB168" s="106" t="s">
        <v>281</v>
      </c>
      <c r="BC168" s="106">
        <v>16.488241028405042</v>
      </c>
      <c r="BD168" s="81"/>
      <c r="BE168" s="81">
        <f t="shared" si="2"/>
        <v>0.81873458486965811</v>
      </c>
      <c r="BF168" s="57">
        <v>22.578397212543557</v>
      </c>
      <c r="BG168" s="81"/>
    </row>
    <row r="169" spans="1:59" x14ac:dyDescent="0.25">
      <c r="A169" s="54">
        <v>2001</v>
      </c>
      <c r="B169" s="57">
        <v>63.063063062980063</v>
      </c>
      <c r="C169" s="57">
        <v>71.51702786370808</v>
      </c>
      <c r="D169" s="57">
        <v>55.882352941095007</v>
      </c>
      <c r="E169" s="57">
        <v>39.108409321097575</v>
      </c>
      <c r="F169" s="57">
        <v>34.677419354766556</v>
      </c>
      <c r="G169" s="57">
        <v>34.352047687607033</v>
      </c>
      <c r="H169" s="57">
        <v>39.792387543175941</v>
      </c>
      <c r="I169" s="57">
        <v>15.101522842596681</v>
      </c>
      <c r="J169" s="57">
        <v>25.762439807320998</v>
      </c>
      <c r="K169" s="57">
        <v>43.851508120563118</v>
      </c>
      <c r="L169" s="57">
        <v>15.259488768354185</v>
      </c>
      <c r="M169" s="57">
        <v>29.949748743649334</v>
      </c>
      <c r="N169" s="57">
        <v>37.878787878709254</v>
      </c>
      <c r="O169" s="57">
        <v>51.683348498551126</v>
      </c>
      <c r="P169" s="57">
        <v>31.231813772965307</v>
      </c>
      <c r="Q169" s="57">
        <v>25.867675768116744</v>
      </c>
      <c r="R169" s="57">
        <v>25.466417910379491</v>
      </c>
      <c r="S169" s="57">
        <v>46.453089244770183</v>
      </c>
      <c r="T169" s="57">
        <v>44.927536231792409</v>
      </c>
      <c r="U169" s="57">
        <v>36.874051593241994</v>
      </c>
      <c r="V169" s="57">
        <v>60.928961748542207</v>
      </c>
      <c r="W169" s="57">
        <v>32.310838445730603</v>
      </c>
      <c r="X169" s="57">
        <v>7.1633237822101554</v>
      </c>
      <c r="Y169" s="57">
        <v>10.904872389756141</v>
      </c>
      <c r="Z169" s="57">
        <v>12.443100778947437</v>
      </c>
      <c r="AA169" s="57">
        <v>41.081315611701477</v>
      </c>
      <c r="AB169" s="57">
        <v>31.453634085143268</v>
      </c>
      <c r="AC169" s="57">
        <v>18.181818181768595</v>
      </c>
      <c r="AD169" s="57">
        <v>14.074001309229123</v>
      </c>
      <c r="AE169" s="57">
        <v>69.001297016792662</v>
      </c>
      <c r="AF169" s="57">
        <v>4.0730337078514509</v>
      </c>
      <c r="AG169" s="57">
        <v>35.572958467098296</v>
      </c>
      <c r="AH169" s="57">
        <v>1.2422360248407518</v>
      </c>
      <c r="AI169" s="57">
        <v>67.283950617208262</v>
      </c>
      <c r="AJ169" s="57">
        <v>1.8149774205045395</v>
      </c>
      <c r="AK169" s="57">
        <v>52.173913043401143</v>
      </c>
      <c r="AL169" s="57">
        <v>39.130434782532994</v>
      </c>
      <c r="AM169" s="57">
        <v>24.769230769170449</v>
      </c>
      <c r="AN169" s="57">
        <v>33.050847457559627</v>
      </c>
      <c r="AO169" s="57">
        <v>3.3783783783670112</v>
      </c>
      <c r="AP169" s="57">
        <v>6.1133795177385473</v>
      </c>
      <c r="AQ169" s="106">
        <v>1.613035566773573</v>
      </c>
      <c r="AR169" s="106">
        <v>11.356703250306795</v>
      </c>
      <c r="AS169" s="106">
        <v>7.977267396611458E-2</v>
      </c>
      <c r="AT169" s="106">
        <v>3.9837765981669366</v>
      </c>
      <c r="AU169" s="106">
        <v>0.73418991245855991</v>
      </c>
      <c r="AV169" s="106">
        <v>3.5791525777775011</v>
      </c>
      <c r="AW169" s="106">
        <v>0.32234424095819297</v>
      </c>
      <c r="AX169" s="106">
        <v>12.208652386977633</v>
      </c>
      <c r="AY169" s="106">
        <v>2.0169859012931237</v>
      </c>
      <c r="AZ169" s="106">
        <v>0.20642426283647347</v>
      </c>
      <c r="BA169" s="106">
        <v>2.5263157894736841</v>
      </c>
      <c r="BB169" s="106" t="s">
        <v>281</v>
      </c>
      <c r="BC169" s="106">
        <v>16.659995750831499</v>
      </c>
      <c r="BD169" s="81"/>
      <c r="BE169" s="81">
        <f t="shared" si="2"/>
        <v>0.79947699161818175</v>
      </c>
      <c r="BF169" s="57">
        <v>23.121387283236995</v>
      </c>
      <c r="BG169" s="81"/>
    </row>
    <row r="170" spans="1:59" x14ac:dyDescent="0.25">
      <c r="A170" s="54">
        <v>2002</v>
      </c>
      <c r="B170" s="57">
        <v>63.254786450580248</v>
      </c>
      <c r="C170" s="57">
        <v>70.702702702632379</v>
      </c>
      <c r="D170" s="57">
        <v>55.622317596484869</v>
      </c>
      <c r="E170" s="57">
        <v>33.846153846076348</v>
      </c>
      <c r="F170" s="57">
        <v>35.199999999926789</v>
      </c>
      <c r="G170" s="57">
        <v>35.686624119451118</v>
      </c>
      <c r="H170" s="57">
        <v>39.099735216163744</v>
      </c>
      <c r="I170" s="57">
        <v>16.152897657167969</v>
      </c>
      <c r="J170" s="57">
        <v>25.632653061162198</v>
      </c>
      <c r="K170" s="57">
        <v>38.861386138530271</v>
      </c>
      <c r="L170" s="57">
        <v>16.705157813657056</v>
      </c>
      <c r="M170" s="57">
        <v>29.338842975138324</v>
      </c>
      <c r="N170" s="57">
        <v>40.579710144846963</v>
      </c>
      <c r="O170" s="57">
        <v>51.675977653547086</v>
      </c>
      <c r="P170" s="57">
        <v>31.394275161516845</v>
      </c>
      <c r="Q170" s="57">
        <v>32.05442872211141</v>
      </c>
      <c r="R170" s="57">
        <v>22.941176470524219</v>
      </c>
      <c r="S170" s="57">
        <v>49.176646706505231</v>
      </c>
      <c r="T170" s="57">
        <v>41.176470588145982</v>
      </c>
      <c r="U170" s="57">
        <v>36.794582392695517</v>
      </c>
      <c r="V170" s="57">
        <v>29.806259314376167</v>
      </c>
      <c r="W170" s="57">
        <v>40.748440748358497</v>
      </c>
      <c r="X170" s="57">
        <v>7.3597056117502353</v>
      </c>
      <c r="Y170" s="57">
        <v>14.314928425313905</v>
      </c>
      <c r="Z170" s="57">
        <v>16.469247994774811</v>
      </c>
      <c r="AA170" s="57">
        <v>39.808896740965849</v>
      </c>
      <c r="AB170" s="57">
        <v>32.932692307620741</v>
      </c>
      <c r="AC170" s="57">
        <v>18.181818181768591</v>
      </c>
      <c r="AD170" s="57">
        <v>14.834031943819861</v>
      </c>
      <c r="AE170" s="57">
        <v>67.953667953599037</v>
      </c>
      <c r="AF170" s="57">
        <v>4.2918454935478394</v>
      </c>
      <c r="AG170" s="57">
        <v>32.389275442732938</v>
      </c>
      <c r="AH170" s="57">
        <v>1.4767932489404496</v>
      </c>
      <c r="AI170" s="57">
        <v>70.427350427279166</v>
      </c>
      <c r="AJ170" s="57">
        <v>3.2551078759182897</v>
      </c>
      <c r="AK170" s="57">
        <v>49.999999999923602</v>
      </c>
      <c r="AL170" s="57">
        <v>38.297872340350573</v>
      </c>
      <c r="AM170" s="57">
        <v>23.248407643254502</v>
      </c>
      <c r="AN170" s="57">
        <v>29.661016949088946</v>
      </c>
      <c r="AO170" s="57">
        <v>2.7210884353649867</v>
      </c>
      <c r="AP170" s="57">
        <v>5.3515287000482328</v>
      </c>
      <c r="AQ170" s="106">
        <v>1.7794605240402772</v>
      </c>
      <c r="AR170" s="106">
        <v>11.233064508343293</v>
      </c>
      <c r="AS170" s="106">
        <v>7.4377564647152589E-2</v>
      </c>
      <c r="AT170" s="106">
        <v>4.2675626972981284</v>
      </c>
      <c r="AU170" s="106">
        <v>0.83034298296062359</v>
      </c>
      <c r="AV170" s="106">
        <v>4.1319108674013396</v>
      </c>
      <c r="AW170" s="106">
        <v>0.28055041726636121</v>
      </c>
      <c r="AX170" s="106">
        <v>12.090881624145251</v>
      </c>
      <c r="AY170" s="106">
        <v>2.0535797085323786</v>
      </c>
      <c r="AZ170" s="106">
        <v>0.19139515815798136</v>
      </c>
      <c r="BA170" s="106">
        <v>2.5413697069577603</v>
      </c>
      <c r="BB170" s="106" t="s">
        <v>281</v>
      </c>
      <c r="BC170" s="106">
        <v>17.126025817511028</v>
      </c>
      <c r="BD170" s="81"/>
      <c r="BE170" s="81">
        <f t="shared" si="2"/>
        <v>0.78467641588051762</v>
      </c>
      <c r="BF170" s="57">
        <v>24.133333333333333</v>
      </c>
      <c r="BG170" s="81"/>
    </row>
    <row r="171" spans="1:59" x14ac:dyDescent="0.25">
      <c r="A171" s="54">
        <v>2003</v>
      </c>
      <c r="B171" s="57">
        <v>62.857142857060289</v>
      </c>
      <c r="C171" s="57">
        <v>69.644779332544275</v>
      </c>
      <c r="D171" s="57">
        <v>63.013698630059992</v>
      </c>
      <c r="E171" s="57">
        <v>32.692307692232447</v>
      </c>
      <c r="F171" s="57">
        <v>33.606557376977563</v>
      </c>
      <c r="G171" s="57">
        <v>34.166659788208634</v>
      </c>
      <c r="H171" s="57">
        <v>38.734835355209398</v>
      </c>
      <c r="I171" s="57">
        <v>17.481662591638685</v>
      </c>
      <c r="J171" s="57">
        <v>26.342281879131228</v>
      </c>
      <c r="K171" s="57">
        <v>48.465608465520098</v>
      </c>
      <c r="L171" s="57">
        <v>18.988391376401058</v>
      </c>
      <c r="M171" s="57">
        <v>30.753138075244102</v>
      </c>
      <c r="N171" s="57">
        <v>42.028985507165977</v>
      </c>
      <c r="O171" s="57">
        <v>50.560747663467353</v>
      </c>
      <c r="P171" s="57">
        <v>32.415630550548897</v>
      </c>
      <c r="Q171" s="57">
        <v>38.515627178494896</v>
      </c>
      <c r="R171" s="57">
        <v>26.184092940055525</v>
      </c>
      <c r="S171" s="57">
        <v>49.527272727191182</v>
      </c>
      <c r="T171" s="57">
        <v>37.797619047531299</v>
      </c>
      <c r="U171" s="57">
        <v>34.743202416839466</v>
      </c>
      <c r="V171" s="57">
        <v>35.337423312796716</v>
      </c>
      <c r="W171" s="57">
        <v>37.883959044290158</v>
      </c>
      <c r="X171" s="57">
        <v>7.9505300353085939</v>
      </c>
      <c r="Y171" s="57">
        <v>11.486486486449602</v>
      </c>
      <c r="Z171" s="57">
        <v>11.347930996930195</v>
      </c>
      <c r="AA171" s="57">
        <v>36.864072395215949</v>
      </c>
      <c r="AB171" s="57">
        <v>33.455882352869217</v>
      </c>
      <c r="AC171" s="57">
        <v>19.230769230717453</v>
      </c>
      <c r="AD171" s="57">
        <v>15.077371477648857</v>
      </c>
      <c r="AE171" s="57">
        <v>67.107001320933662</v>
      </c>
      <c r="AF171" s="57">
        <v>5.763688760787832</v>
      </c>
      <c r="AG171" s="57">
        <v>38.896391504346035</v>
      </c>
      <c r="AH171" s="57">
        <v>2.268041237106257</v>
      </c>
      <c r="AI171" s="57">
        <v>70.645792563529724</v>
      </c>
      <c r="AJ171" s="57">
        <v>3.5441665321184241</v>
      </c>
      <c r="AK171" s="57">
        <v>35.294117646988241</v>
      </c>
      <c r="AL171" s="57">
        <v>51.724137930954228</v>
      </c>
      <c r="AM171" s="57">
        <v>20.616883116830305</v>
      </c>
      <c r="AN171" s="57">
        <v>36.842105263086985</v>
      </c>
      <c r="AO171" s="57">
        <v>2.8169014084413213</v>
      </c>
      <c r="AP171" s="57">
        <v>8.2796380643094611</v>
      </c>
      <c r="AQ171" s="106">
        <v>1.8822516852039763</v>
      </c>
      <c r="AR171" s="106">
        <v>11.30096685247751</v>
      </c>
      <c r="AS171" s="106">
        <v>6.8899099182921836E-2</v>
      </c>
      <c r="AT171" s="106">
        <v>4.4709259340304026</v>
      </c>
      <c r="AU171" s="106">
        <v>0.98902192095902208</v>
      </c>
      <c r="AV171" s="106">
        <v>6.8284033664007175</v>
      </c>
      <c r="AW171" s="106">
        <v>0.26744161941321976</v>
      </c>
      <c r="AX171" s="106">
        <v>17.289896275317489</v>
      </c>
      <c r="AY171" s="106">
        <v>2.6043915151807879</v>
      </c>
      <c r="AZ171" s="106">
        <v>0.18047602576647503</v>
      </c>
      <c r="BA171" s="106">
        <v>2.5656395930316696</v>
      </c>
      <c r="BB171" s="106" t="s">
        <v>281</v>
      </c>
      <c r="BC171" s="106">
        <v>16.985863770610511</v>
      </c>
      <c r="BD171" s="81"/>
      <c r="BE171" s="81">
        <f t="shared" si="2"/>
        <v>0.768645711040713</v>
      </c>
      <c r="BF171" s="57">
        <v>24.05228758169935</v>
      </c>
      <c r="BG171" s="81"/>
    </row>
    <row r="172" spans="1:59" x14ac:dyDescent="0.25">
      <c r="A172" s="54">
        <v>2004</v>
      </c>
      <c r="B172" s="57">
        <v>62.25980015364464</v>
      </c>
      <c r="C172" s="57">
        <v>68.930957683669178</v>
      </c>
      <c r="D172" s="57">
        <v>62.018489984515149</v>
      </c>
      <c r="E172" s="57">
        <v>33.568904593563722</v>
      </c>
      <c r="F172" s="57">
        <v>31.404958677617174</v>
      </c>
      <c r="G172" s="57">
        <v>33.697382101912751</v>
      </c>
      <c r="H172" s="57">
        <v>38.331854480845607</v>
      </c>
      <c r="I172" s="57">
        <v>16.173120728883571</v>
      </c>
      <c r="J172" s="57">
        <v>25.866441250993688</v>
      </c>
      <c r="K172" s="57">
        <v>52.34541577816421</v>
      </c>
      <c r="L172" s="57">
        <v>21.152263374431243</v>
      </c>
      <c r="M172" s="57">
        <v>32.42677824260646</v>
      </c>
      <c r="N172" s="57">
        <v>42.424242424161427</v>
      </c>
      <c r="O172" s="57">
        <v>50.527325023885027</v>
      </c>
      <c r="P172" s="57">
        <v>34.369602763310034</v>
      </c>
      <c r="Q172" s="57">
        <v>40.166711225804782</v>
      </c>
      <c r="R172" s="57">
        <v>19.174311926549699</v>
      </c>
      <c r="S172" s="57">
        <v>50.980392156782543</v>
      </c>
      <c r="T172" s="57">
        <v>34.048257372569722</v>
      </c>
      <c r="U172" s="57">
        <v>35.116804822829167</v>
      </c>
      <c r="V172" s="57">
        <v>52.976704055126724</v>
      </c>
      <c r="W172" s="57">
        <v>43.686354378739196</v>
      </c>
      <c r="X172" s="57">
        <v>8.2536924413275425</v>
      </c>
      <c r="Y172" s="57">
        <v>8.1001472753778323</v>
      </c>
      <c r="Z172" s="57">
        <v>17.180548610616114</v>
      </c>
      <c r="AA172" s="57">
        <v>42.405914492346568</v>
      </c>
      <c r="AB172" s="57">
        <v>33.88822829957023</v>
      </c>
      <c r="AC172" s="57">
        <v>19.230769230717456</v>
      </c>
      <c r="AD172" s="57">
        <v>15.385487190291061</v>
      </c>
      <c r="AE172" s="57">
        <v>66.271409749599016</v>
      </c>
      <c r="AF172" s="57">
        <v>5.8737151247971093</v>
      </c>
      <c r="AG172" s="57">
        <v>26.721131511173201</v>
      </c>
      <c r="AH172" s="57">
        <v>2.2680412371062708</v>
      </c>
      <c r="AI172" s="57">
        <v>68.551236749043696</v>
      </c>
      <c r="AJ172" s="57">
        <v>4.1337945757446253</v>
      </c>
      <c r="AK172" s="57">
        <v>41.304347826011536</v>
      </c>
      <c r="AL172" s="57">
        <v>49.122807017463714</v>
      </c>
      <c r="AM172" s="57">
        <v>19.677419354787769</v>
      </c>
      <c r="AN172" s="57">
        <v>34.814814814745191</v>
      </c>
      <c r="AO172" s="57">
        <v>5.1851851851686321</v>
      </c>
      <c r="AP172" s="57">
        <v>6.3658280194517882</v>
      </c>
      <c r="AQ172" s="106">
        <v>1.9829404248105358</v>
      </c>
      <c r="AR172" s="106">
        <v>12.548978288813528</v>
      </c>
      <c r="AS172" s="106">
        <v>6.3844668322003528E-2</v>
      </c>
      <c r="AT172" s="106">
        <v>4.5457461682741815</v>
      </c>
      <c r="AU172" s="106">
        <v>1.1183138463404017</v>
      </c>
      <c r="AV172" s="106">
        <v>12.674265577049077</v>
      </c>
      <c r="AW172" s="106">
        <v>0.44943820224553882</v>
      </c>
      <c r="AX172" s="106">
        <v>20.572597528802003</v>
      </c>
      <c r="AY172" s="106">
        <v>3.4673926765590992</v>
      </c>
      <c r="AZ172" s="106">
        <v>0.19845838676504154</v>
      </c>
      <c r="BA172" s="106">
        <v>2.5893252664340909</v>
      </c>
      <c r="BB172" s="106" t="s">
        <v>281</v>
      </c>
      <c r="BC172" s="106">
        <v>17.166396025970659</v>
      </c>
      <c r="BD172" s="81"/>
      <c r="BE172" s="81">
        <f t="shared" si="2"/>
        <v>0.75737199594231641</v>
      </c>
      <c r="BF172" s="57">
        <v>23.794614902943021</v>
      </c>
      <c r="BG172" s="81"/>
    </row>
    <row r="173" spans="1:59" x14ac:dyDescent="0.25">
      <c r="A173" s="54">
        <v>2005</v>
      </c>
      <c r="B173" s="57">
        <v>59.166666666581371</v>
      </c>
      <c r="C173" s="57">
        <v>67.630057803394166</v>
      </c>
      <c r="D173" s="57">
        <v>62.13063763600487</v>
      </c>
      <c r="E173" s="57">
        <v>29.426860564514584</v>
      </c>
      <c r="F173" s="57">
        <v>34.834324553877885</v>
      </c>
      <c r="G173" s="57">
        <v>32.721902906456847</v>
      </c>
      <c r="H173" s="57">
        <v>39.361702127581765</v>
      </c>
      <c r="I173" s="57">
        <v>16.554054054007352</v>
      </c>
      <c r="J173" s="57">
        <v>25.96401028271374</v>
      </c>
      <c r="K173" s="57">
        <v>54.294478527520361</v>
      </c>
      <c r="L173" s="57">
        <v>21.635012386402146</v>
      </c>
      <c r="M173" s="57">
        <v>34.194214875959936</v>
      </c>
      <c r="N173" s="57">
        <v>44.615384615303626</v>
      </c>
      <c r="O173" s="57">
        <v>51.1952191234219</v>
      </c>
      <c r="P173" s="57">
        <v>35.964912280624937</v>
      </c>
      <c r="Q173" s="57">
        <v>34.59770760382203</v>
      </c>
      <c r="R173" s="57">
        <v>18.678160919485844</v>
      </c>
      <c r="S173" s="57">
        <v>45.454545454465929</v>
      </c>
      <c r="T173" s="57">
        <v>42.765957446717699</v>
      </c>
      <c r="U173" s="57">
        <v>34.775888717076938</v>
      </c>
      <c r="V173" s="57">
        <v>41.129831516262541</v>
      </c>
      <c r="W173" s="57">
        <v>30.338541666598207</v>
      </c>
      <c r="X173" s="57">
        <v>8.9023336214051163</v>
      </c>
      <c r="Y173" s="57">
        <v>8.8359046283020852</v>
      </c>
      <c r="Z173" s="57">
        <v>10.263719119226968</v>
      </c>
      <c r="AA173" s="57">
        <v>42.085800070435496</v>
      </c>
      <c r="AB173" s="57">
        <v>35.722679200865436</v>
      </c>
      <c r="AC173" s="57">
        <v>20.512820512766336</v>
      </c>
      <c r="AD173" s="57">
        <v>15.729138508615478</v>
      </c>
      <c r="AE173" s="57">
        <v>62.517099863128053</v>
      </c>
      <c r="AF173" s="57">
        <v>7.2046109509853906</v>
      </c>
      <c r="AG173" s="57">
        <v>38.439357802860393</v>
      </c>
      <c r="AH173" s="57">
        <v>1.8442622950761667</v>
      </c>
      <c r="AI173" s="57">
        <v>66.614173228271667</v>
      </c>
      <c r="AJ173" s="57">
        <v>4.9551219909501576</v>
      </c>
      <c r="AK173" s="57">
        <v>37.999999999927802</v>
      </c>
      <c r="AL173" s="57">
        <v>36.956521739055717</v>
      </c>
      <c r="AM173" s="57">
        <v>21.139430284803375</v>
      </c>
      <c r="AN173" s="57">
        <v>32.846715328399547</v>
      </c>
      <c r="AO173" s="57">
        <v>4.6511627906827124</v>
      </c>
      <c r="AP173" s="57">
        <v>6.9449542736180518</v>
      </c>
      <c r="AQ173" s="106">
        <v>2.1353659440655282</v>
      </c>
      <c r="AR173" s="106">
        <v>13.303612822693131</v>
      </c>
      <c r="AS173" s="106">
        <v>7.8567572579820777E-2</v>
      </c>
      <c r="AT173" s="106">
        <v>4.3251239352977997</v>
      </c>
      <c r="AU173" s="106">
        <v>1.29381080561914</v>
      </c>
      <c r="AV173" s="106">
        <v>6.2864346984465387</v>
      </c>
      <c r="AW173" s="106">
        <v>0.47393364928735782</v>
      </c>
      <c r="AX173" s="106">
        <v>18.555962747367769</v>
      </c>
      <c r="AY173" s="106">
        <v>4.5883758981307459</v>
      </c>
      <c r="AZ173" s="106">
        <v>0.18575485375185427</v>
      </c>
      <c r="BA173" s="106">
        <v>2.61223729744174</v>
      </c>
      <c r="BB173" s="106" t="s">
        <v>281</v>
      </c>
      <c r="BC173" s="106">
        <v>16.360087004418816</v>
      </c>
      <c r="BD173" s="81"/>
      <c r="BE173" s="81">
        <f t="shared" si="2"/>
        <v>0.75140073517216699</v>
      </c>
      <c r="BF173" s="57">
        <v>24.449877750611247</v>
      </c>
      <c r="BG173" s="81"/>
    </row>
    <row r="174" spans="1:59" x14ac:dyDescent="0.25">
      <c r="A174" s="54">
        <v>2006</v>
      </c>
      <c r="B174" s="57">
        <v>58.196721311389553</v>
      </c>
      <c r="C174" s="57">
        <v>67.535545023623072</v>
      </c>
      <c r="D174" s="57">
        <v>61.678543151151111</v>
      </c>
      <c r="E174" s="57">
        <v>27.515047291419936</v>
      </c>
      <c r="F174" s="57">
        <v>33.870967741864199</v>
      </c>
      <c r="G174" s="57">
        <v>37.571298541166115</v>
      </c>
      <c r="H174" s="57">
        <v>39.634703196269136</v>
      </c>
      <c r="I174" s="57">
        <v>17.260579064539634</v>
      </c>
      <c r="J174" s="57">
        <v>25.765306122386754</v>
      </c>
      <c r="K174" s="57">
        <v>51.077586206809102</v>
      </c>
      <c r="L174" s="57">
        <v>22.667757774083373</v>
      </c>
      <c r="M174" s="57">
        <v>35.035750766013877</v>
      </c>
      <c r="N174" s="57">
        <v>45.312499999918579</v>
      </c>
      <c r="O174" s="57">
        <v>49.455984174000776</v>
      </c>
      <c r="P174" s="57">
        <v>35.944700460752962</v>
      </c>
      <c r="Q174" s="57">
        <v>33.690099700349208</v>
      </c>
      <c r="R174" s="57">
        <v>15.280464216588499</v>
      </c>
      <c r="S174" s="57">
        <v>45.327510916951198</v>
      </c>
      <c r="T174" s="57">
        <v>54.85436893194742</v>
      </c>
      <c r="U174" s="57">
        <v>34.422492401136964</v>
      </c>
      <c r="V174" s="57">
        <v>24.837451235302012</v>
      </c>
      <c r="W174" s="57">
        <v>35.135135135063052</v>
      </c>
      <c r="X174" s="57">
        <v>8.4745762711583588</v>
      </c>
      <c r="Y174" s="57">
        <v>8.8575096276989864</v>
      </c>
      <c r="Z174" s="57">
        <v>9.6774914848323714</v>
      </c>
      <c r="AA174" s="57">
        <v>45.28445343441949</v>
      </c>
      <c r="AB174" s="57">
        <v>37.247924080588206</v>
      </c>
      <c r="AC174" s="57">
        <v>21.249999999944219</v>
      </c>
      <c r="AD174" s="57">
        <v>15.934680796200059</v>
      </c>
      <c r="AE174" s="57">
        <v>61.682242990580839</v>
      </c>
      <c r="AF174" s="57">
        <v>5.8073654390745331</v>
      </c>
      <c r="AG174" s="57">
        <v>38.217486536646909</v>
      </c>
      <c r="AH174" s="57">
        <v>1.7786561264766103</v>
      </c>
      <c r="AI174" s="57">
        <v>63.677811550073883</v>
      </c>
      <c r="AJ174" s="57">
        <v>5.1941650917902971</v>
      </c>
      <c r="AK174" s="57">
        <v>47.222222222144829</v>
      </c>
      <c r="AL174" s="57">
        <v>49.99999999991897</v>
      </c>
      <c r="AM174" s="57">
        <v>21.004566209991598</v>
      </c>
      <c r="AN174" s="57">
        <v>35.172413793033584</v>
      </c>
      <c r="AO174" s="57">
        <v>3.9062499999873053</v>
      </c>
      <c r="AP174" s="57">
        <v>5.9205484182918067</v>
      </c>
      <c r="AQ174" s="106">
        <v>2.3816042823008212</v>
      </c>
      <c r="AR174" s="106">
        <v>14.404119276946989</v>
      </c>
      <c r="AS174" s="106">
        <v>0.1235109134566454</v>
      </c>
      <c r="AT174" s="106">
        <v>4.388488113543203</v>
      </c>
      <c r="AU174" s="106">
        <v>1.4724769778241797</v>
      </c>
      <c r="AV174" s="106">
        <v>6.0861046179574485</v>
      </c>
      <c r="AW174" s="106">
        <v>0.24509803921477741</v>
      </c>
      <c r="AX174" s="106">
        <v>21.020361942774429</v>
      </c>
      <c r="AY174" s="106">
        <v>4.5257682893995064</v>
      </c>
      <c r="AZ174" s="106">
        <v>0.20072489614821362</v>
      </c>
      <c r="BA174" s="106">
        <v>2.6353059983907445</v>
      </c>
      <c r="BB174" s="106" t="s">
        <v>281</v>
      </c>
      <c r="BC174" s="106">
        <v>15.971067664518223</v>
      </c>
      <c r="BD174" s="81"/>
      <c r="BE174" s="81">
        <f t="shared" si="2"/>
        <v>0.75605641194459283</v>
      </c>
      <c r="BF174" s="57">
        <v>24.669073405535499</v>
      </c>
      <c r="BG174" s="81"/>
    </row>
    <row r="175" spans="1:59" x14ac:dyDescent="0.25">
      <c r="A175" s="54">
        <v>2007</v>
      </c>
      <c r="B175" s="57">
        <v>58.333333333247296</v>
      </c>
      <c r="C175" s="57">
        <v>68.339307048912701</v>
      </c>
      <c r="D175" s="57">
        <v>60.563380281613163</v>
      </c>
      <c r="E175" s="57">
        <v>23.638042474546481</v>
      </c>
      <c r="F175" s="57">
        <v>35.199999999926781</v>
      </c>
      <c r="G175" s="57">
        <v>39.266623315021995</v>
      </c>
      <c r="H175" s="57">
        <v>40.38461538453673</v>
      </c>
      <c r="I175" s="57">
        <v>17.826086956472253</v>
      </c>
      <c r="J175" s="57">
        <v>27.30434782602245</v>
      </c>
      <c r="K175" s="57">
        <v>51.15303983219799</v>
      </c>
      <c r="L175" s="57">
        <v>23.629032258005179</v>
      </c>
      <c r="M175" s="57">
        <v>33.36831059803896</v>
      </c>
      <c r="N175" s="57">
        <v>45.588235294035854</v>
      </c>
      <c r="O175" s="57">
        <v>49.418604651078709</v>
      </c>
      <c r="P175" s="57">
        <v>38.405797101370133</v>
      </c>
      <c r="Q175" s="57">
        <v>33.46671275766402</v>
      </c>
      <c r="R175" s="57">
        <v>15.682656826521752</v>
      </c>
      <c r="S175" s="57">
        <v>47.615131578867683</v>
      </c>
      <c r="T175" s="57">
        <v>64.004629629545406</v>
      </c>
      <c r="U175" s="57">
        <v>30.67729083657952</v>
      </c>
      <c r="V175" s="57">
        <v>33.081081081000249</v>
      </c>
      <c r="W175" s="57">
        <v>31.015037593915235</v>
      </c>
      <c r="X175" s="57">
        <v>9.5901639343952496</v>
      </c>
      <c r="Y175" s="57">
        <v>8.9120370370082291</v>
      </c>
      <c r="Z175" s="57">
        <v>13.28736257553444</v>
      </c>
      <c r="AA175" s="57">
        <v>38.957061783856531</v>
      </c>
      <c r="AB175" s="57">
        <v>37.700865265684605</v>
      </c>
      <c r="AC175" s="57">
        <v>22.222222222164607</v>
      </c>
      <c r="AD175" s="57">
        <v>16.117716015698942</v>
      </c>
      <c r="AE175" s="57">
        <v>59.311224489720196</v>
      </c>
      <c r="AF175" s="57">
        <v>5.3072625698150713</v>
      </c>
      <c r="AG175" s="57">
        <v>27.633054579428585</v>
      </c>
      <c r="AH175" s="57">
        <v>2.2684310018832452</v>
      </c>
      <c r="AI175" s="57">
        <v>62.218890554643622</v>
      </c>
      <c r="AJ175" s="57">
        <v>4.7920776320925267</v>
      </c>
      <c r="AK175" s="57">
        <v>56.818181818104328</v>
      </c>
      <c r="AL175" s="57">
        <v>46.428571428490187</v>
      </c>
      <c r="AM175" s="57">
        <v>20.833333333279672</v>
      </c>
      <c r="AN175" s="57">
        <v>20.325203251982945</v>
      </c>
      <c r="AO175" s="57">
        <v>3.9682539682412128</v>
      </c>
      <c r="AP175" s="57">
        <v>4.9489636525568637</v>
      </c>
      <c r="AQ175" s="106">
        <v>2.5710624620643601</v>
      </c>
      <c r="AR175" s="106">
        <v>16.435087917173309</v>
      </c>
      <c r="AS175" s="106">
        <v>0.12028265292440118</v>
      </c>
      <c r="AT175" s="106">
        <v>4.1473836507813493</v>
      </c>
      <c r="AU175" s="106">
        <v>2.1685430207910734</v>
      </c>
      <c r="AV175" s="106">
        <v>5.5999210519786908</v>
      </c>
      <c r="AW175" s="106">
        <v>0.23923444975987962</v>
      </c>
      <c r="AX175" s="106">
        <v>22.179230524667553</v>
      </c>
      <c r="AY175" s="106">
        <v>5.6972056632033681</v>
      </c>
      <c r="AZ175" s="106">
        <v>0.2968274545979771</v>
      </c>
      <c r="BA175" s="106">
        <v>2.6583592320616303</v>
      </c>
      <c r="BB175" s="106" t="s">
        <v>281</v>
      </c>
      <c r="BC175" s="106">
        <v>15.813792423634892</v>
      </c>
      <c r="BD175" s="81"/>
      <c r="BE175" s="81">
        <f t="shared" si="2"/>
        <v>0.76192801234665442</v>
      </c>
      <c r="BF175" s="57">
        <v>24.808935920047031</v>
      </c>
      <c r="BG175" s="81"/>
    </row>
    <row r="176" spans="1:59" x14ac:dyDescent="0.25">
      <c r="A176" s="54">
        <v>2008</v>
      </c>
      <c r="B176" s="57">
        <v>57.264957264870141</v>
      </c>
      <c r="C176" s="57">
        <v>67.964824120530537</v>
      </c>
      <c r="D176" s="57">
        <v>61.467116357427919</v>
      </c>
      <c r="E176" s="57">
        <v>22.233300099642641</v>
      </c>
      <c r="F176" s="57">
        <v>32.499999999929585</v>
      </c>
      <c r="G176" s="57">
        <v>34.825056753099126</v>
      </c>
      <c r="H176" s="57">
        <v>42.011278195409076</v>
      </c>
      <c r="I176" s="57">
        <v>18.596881959859928</v>
      </c>
      <c r="J176" s="57">
        <v>27.552816901343501</v>
      </c>
      <c r="K176" s="57">
        <v>50.373532550606711</v>
      </c>
      <c r="L176" s="57">
        <v>24.11714039615007</v>
      </c>
      <c r="M176" s="57">
        <v>34.199584199511072</v>
      </c>
      <c r="N176" s="57">
        <v>45.588235294035854</v>
      </c>
      <c r="O176" s="57">
        <v>48.869223205422351</v>
      </c>
      <c r="P176" s="57">
        <v>38.852304797662633</v>
      </c>
      <c r="Q176" s="57">
        <v>33.332003051440047</v>
      </c>
      <c r="R176" s="57">
        <v>15.813528336333379</v>
      </c>
      <c r="S176" s="57">
        <v>46.351931330392574</v>
      </c>
      <c r="T176" s="57">
        <v>55.509065550816672</v>
      </c>
      <c r="U176" s="57">
        <v>27.920962199242481</v>
      </c>
      <c r="V176" s="57">
        <v>31.356898517595727</v>
      </c>
      <c r="W176" s="57">
        <v>29.411764705812903</v>
      </c>
      <c r="X176" s="57">
        <v>10.465116279036323</v>
      </c>
      <c r="Y176" s="57">
        <v>9.0315560391436573</v>
      </c>
      <c r="Z176" s="57">
        <v>11.383609787391762</v>
      </c>
      <c r="AA176" s="57">
        <v>36.91580674112133</v>
      </c>
      <c r="AB176" s="57">
        <v>36.84210526308258</v>
      </c>
      <c r="AC176" s="57">
        <v>22.222222222164607</v>
      </c>
      <c r="AD176" s="57">
        <v>16.030977041959623</v>
      </c>
      <c r="AE176" s="57">
        <v>55.279503105512873</v>
      </c>
      <c r="AF176" s="57">
        <v>5.1603905160222387</v>
      </c>
      <c r="AG176" s="57">
        <v>30.197869380700304</v>
      </c>
      <c r="AH176" s="57">
        <v>2.2598870056426232</v>
      </c>
      <c r="AI176" s="57">
        <v>58.727810650806788</v>
      </c>
      <c r="AJ176" s="57">
        <v>5.4895900972180875</v>
      </c>
      <c r="AK176" s="57">
        <v>51.111111111033878</v>
      </c>
      <c r="AL176" s="57">
        <v>33.333333333260143</v>
      </c>
      <c r="AM176" s="57">
        <v>20.694864048285105</v>
      </c>
      <c r="AN176" s="57">
        <v>27.737226277311123</v>
      </c>
      <c r="AO176" s="57">
        <v>5.7553956834350615</v>
      </c>
      <c r="AP176" s="57">
        <v>4.7938034227246256</v>
      </c>
      <c r="AQ176" s="106">
        <v>2.8033465774151183</v>
      </c>
      <c r="AR176" s="106">
        <v>20.320263735977743</v>
      </c>
      <c r="AS176" s="106">
        <v>0.12261725228011683</v>
      </c>
      <c r="AT176" s="106">
        <v>4.1731289939862135</v>
      </c>
      <c r="AU176" s="106">
        <v>1.9475223177968533</v>
      </c>
      <c r="AV176" s="106">
        <v>5.7263125805527215</v>
      </c>
      <c r="AW176" s="106">
        <v>0.4750593824210515</v>
      </c>
      <c r="AX176" s="106">
        <v>19.696481833049308</v>
      </c>
      <c r="AY176" s="106">
        <v>4.2909038131027142</v>
      </c>
      <c r="AZ176" s="106">
        <v>0.2393260941507345</v>
      </c>
      <c r="BA176" s="106">
        <v>2.6805889102168714</v>
      </c>
      <c r="BB176" s="106" t="s">
        <v>281</v>
      </c>
      <c r="BC176" s="106">
        <v>15.239191007118839</v>
      </c>
      <c r="BD176" s="81"/>
      <c r="BE176" s="81">
        <f t="shared" si="2"/>
        <v>0.74364037362702085</v>
      </c>
      <c r="BF176" s="57">
        <v>25.885084155542653</v>
      </c>
      <c r="BG176" s="81"/>
    </row>
    <row r="177" spans="1:71" x14ac:dyDescent="0.25">
      <c r="A177" s="54">
        <v>2009</v>
      </c>
      <c r="B177" s="57">
        <v>57.758620689568538</v>
      </c>
      <c r="C177" s="57">
        <v>65.977961432431911</v>
      </c>
      <c r="D177" s="57">
        <v>62.316335349967702</v>
      </c>
      <c r="E177" s="57">
        <v>21.326530612188623</v>
      </c>
      <c r="F177" s="57">
        <v>30.088495575153608</v>
      </c>
      <c r="G177" s="57">
        <v>34.617343176148282</v>
      </c>
      <c r="H177" s="57">
        <v>43.668993020856774</v>
      </c>
      <c r="I177" s="57">
        <v>19.288174512002893</v>
      </c>
      <c r="J177" s="57">
        <v>26.827094474089431</v>
      </c>
      <c r="K177" s="57">
        <v>50.055865921700473</v>
      </c>
      <c r="L177" s="57">
        <v>24.736337487954724</v>
      </c>
      <c r="M177" s="57">
        <v>35.536294691149465</v>
      </c>
      <c r="N177" s="57">
        <v>45.833333333251211</v>
      </c>
      <c r="O177" s="57">
        <v>48.255234297024671</v>
      </c>
      <c r="P177" s="57">
        <v>39.209726443688915</v>
      </c>
      <c r="Q177" s="57">
        <v>33.687315851995727</v>
      </c>
      <c r="R177" s="57">
        <v>18.549127639983162</v>
      </c>
      <c r="S177" s="57">
        <v>49.491525423648667</v>
      </c>
      <c r="T177" s="57">
        <v>56.906906906816246</v>
      </c>
      <c r="U177" s="57">
        <v>28.010471204118232</v>
      </c>
      <c r="V177" s="57">
        <v>33.414634146259928</v>
      </c>
      <c r="W177" s="57">
        <v>29.807692307622663</v>
      </c>
      <c r="X177" s="57">
        <v>11.160714285678791</v>
      </c>
      <c r="Y177" s="57">
        <v>10.129564193135982</v>
      </c>
      <c r="Z177" s="57">
        <v>11.305092608676699</v>
      </c>
      <c r="AA177" s="57">
        <v>35.93464696242178</v>
      </c>
      <c r="AB177" s="57">
        <v>37.995049504874032</v>
      </c>
      <c r="AC177" s="57">
        <v>23.170731707257733</v>
      </c>
      <c r="AD177" s="57">
        <v>16.306227680899401</v>
      </c>
      <c r="AE177" s="57">
        <v>54.282115868940451</v>
      </c>
      <c r="AF177" s="57">
        <v>5.342465753407466</v>
      </c>
      <c r="AG177" s="57">
        <v>35.607833428244618</v>
      </c>
      <c r="AH177" s="57">
        <v>2.2988505747054386</v>
      </c>
      <c r="AI177" s="57">
        <v>57.721139430203515</v>
      </c>
      <c r="AJ177" s="57">
        <v>5.0284049972641949</v>
      </c>
      <c r="AK177" s="57">
        <v>53.846153846075154</v>
      </c>
      <c r="AL177" s="57">
        <v>46.774193548304865</v>
      </c>
      <c r="AM177" s="57">
        <v>20.512820512767586</v>
      </c>
      <c r="AN177" s="57">
        <v>27.338129496342304</v>
      </c>
      <c r="AO177" s="57">
        <v>7.0921985815381534</v>
      </c>
      <c r="AP177" s="57">
        <v>6.9941516560010504</v>
      </c>
      <c r="AQ177" s="106">
        <v>3.3093112412137691</v>
      </c>
      <c r="AR177" s="106">
        <v>26.27555437049439</v>
      </c>
      <c r="AS177" s="106">
        <v>0.16840987041730063</v>
      </c>
      <c r="AT177" s="106">
        <v>4.0445760724254622</v>
      </c>
      <c r="AU177" s="106">
        <v>1.4812686852333141</v>
      </c>
      <c r="AV177" s="106">
        <v>5.2378935882502189</v>
      </c>
      <c r="AW177" s="106">
        <v>0.22831050228225799</v>
      </c>
      <c r="AX177" s="106">
        <v>17.45685467967823</v>
      </c>
      <c r="AY177" s="106">
        <v>2.7804030197014376</v>
      </c>
      <c r="AZ177" s="106">
        <v>0.16076081722347346</v>
      </c>
      <c r="BA177" s="106">
        <v>2.6700973131799661</v>
      </c>
      <c r="BB177" s="106" t="s">
        <v>281</v>
      </c>
      <c r="BC177" s="106">
        <v>15.142482053669712</v>
      </c>
      <c r="BD177" s="81"/>
      <c r="BE177" s="81">
        <f t="shared" si="2"/>
        <v>0.73475247768937446</v>
      </c>
      <c r="BF177" s="57">
        <v>26.776277157956542</v>
      </c>
      <c r="BG177" s="81"/>
    </row>
    <row r="178" spans="1:71" x14ac:dyDescent="0.25">
      <c r="A178" s="54">
        <v>2010</v>
      </c>
      <c r="B178" s="57">
        <v>57.391304347739251</v>
      </c>
      <c r="C178" s="57">
        <v>64.028776978340446</v>
      </c>
      <c r="D178" s="57">
        <v>63.528413910018791</v>
      </c>
      <c r="E178" s="57">
        <v>20.520833333278503</v>
      </c>
      <c r="F178" s="57">
        <v>35.537190082570909</v>
      </c>
      <c r="G178" s="57">
        <v>34.584629159950026</v>
      </c>
      <c r="H178" s="57">
        <v>48.140900195613035</v>
      </c>
      <c r="I178" s="57">
        <v>19.999999999946517</v>
      </c>
      <c r="J178" s="57">
        <v>27.832292595831102</v>
      </c>
      <c r="K178" s="57">
        <v>53.932584269577163</v>
      </c>
      <c r="L178" s="57">
        <v>27.264409880996272</v>
      </c>
      <c r="M178" s="57">
        <v>36.334405144618984</v>
      </c>
      <c r="N178" s="57">
        <v>47.222222222140239</v>
      </c>
      <c r="O178" s="57">
        <v>49.949443882625872</v>
      </c>
      <c r="P178" s="57">
        <v>39.71915747233647</v>
      </c>
      <c r="Q178" s="57">
        <v>33.497275023261999</v>
      </c>
      <c r="R178" s="57">
        <v>16.078066914450162</v>
      </c>
      <c r="S178" s="57">
        <v>51.709401709321547</v>
      </c>
      <c r="T178" s="57">
        <v>52.00553250336776</v>
      </c>
      <c r="U178" s="57">
        <v>29.406307977664181</v>
      </c>
      <c r="V178" s="57">
        <v>32.294264339072264</v>
      </c>
      <c r="W178" s="57">
        <v>28.888888888821157</v>
      </c>
      <c r="X178" s="57">
        <v>11.721611721574744</v>
      </c>
      <c r="Y178" s="57">
        <v>9.1799265605579432</v>
      </c>
      <c r="Z178" s="57">
        <v>9.4498126203275046</v>
      </c>
      <c r="AA178" s="57">
        <v>40.433422300249397</v>
      </c>
      <c r="AB178" s="57">
        <v>38.855780691221128</v>
      </c>
      <c r="AC178" s="57">
        <v>23.170731707257733</v>
      </c>
      <c r="AD178" s="57">
        <v>16.790716239159568</v>
      </c>
      <c r="AE178" s="57">
        <v>50.911458333255389</v>
      </c>
      <c r="AF178" s="57">
        <v>5.3475935828706147</v>
      </c>
      <c r="AG178" s="57">
        <v>17.795624264608378</v>
      </c>
      <c r="AH178" s="57">
        <v>2.3255813953415179</v>
      </c>
      <c r="AI178" s="57">
        <v>59.90338164243434</v>
      </c>
      <c r="AJ178" s="57" t="s">
        <v>281</v>
      </c>
      <c r="AK178" s="57">
        <v>52.272727272647693</v>
      </c>
      <c r="AL178" s="57">
        <v>48.214285714203065</v>
      </c>
      <c r="AM178" s="57">
        <v>21.499999999945032</v>
      </c>
      <c r="AN178" s="57">
        <v>27.343749999939121</v>
      </c>
      <c r="AO178" s="57">
        <v>8.7248322147382833</v>
      </c>
      <c r="AP178" s="57">
        <v>6.3820181127651452</v>
      </c>
      <c r="AQ178" s="106">
        <v>3.9349403963052745</v>
      </c>
      <c r="AR178" s="106">
        <v>26.830423339984005</v>
      </c>
      <c r="AS178" s="106">
        <v>0.20302731016286676</v>
      </c>
      <c r="AT178" s="106">
        <v>4.3642385758437801</v>
      </c>
      <c r="AU178" s="106">
        <v>1.6199389139664868</v>
      </c>
      <c r="AV178" s="106">
        <v>5.6451325301899713</v>
      </c>
      <c r="AW178" s="106">
        <v>0.42462845010458478</v>
      </c>
      <c r="AX178" s="106">
        <v>17.697190725563118</v>
      </c>
      <c r="AY178" s="106">
        <v>3.8314203735419619</v>
      </c>
      <c r="AZ178" s="106">
        <v>0.21997724146485398</v>
      </c>
      <c r="BA178" s="106">
        <v>2.8272814850099652</v>
      </c>
      <c r="BB178" s="106" t="s">
        <v>281</v>
      </c>
      <c r="BC178" s="106">
        <v>15.198739490091121</v>
      </c>
      <c r="BD178" s="81"/>
      <c r="BE178" s="81">
        <f t="shared" si="2"/>
        <v>0.73060844078398823</v>
      </c>
      <c r="BF178" s="57">
        <v>27.507507507507501</v>
      </c>
      <c r="BG178" s="81"/>
    </row>
    <row r="179" spans="1:71" x14ac:dyDescent="0.25">
      <c r="A179" s="54">
        <v>2011</v>
      </c>
      <c r="B179" s="57">
        <v>59.482758620604017</v>
      </c>
      <c r="C179" s="57">
        <v>63.753581661814131</v>
      </c>
      <c r="D179" s="57">
        <v>64.895470383201726</v>
      </c>
      <c r="E179" s="57">
        <v>22.455403987348976</v>
      </c>
      <c r="F179" s="57">
        <v>35.299003322185641</v>
      </c>
      <c r="G179" s="57">
        <v>35.053648503234491</v>
      </c>
      <c r="H179" s="57">
        <v>48.698167791624805</v>
      </c>
      <c r="I179" s="57">
        <v>20.232558139481178</v>
      </c>
      <c r="J179" s="57">
        <v>28.571428571362095</v>
      </c>
      <c r="K179" s="57">
        <v>52.955974842681698</v>
      </c>
      <c r="L179" s="57">
        <v>27.988878591221876</v>
      </c>
      <c r="M179" s="57">
        <v>35.00557413593485</v>
      </c>
      <c r="N179" s="57">
        <v>48.648648648566471</v>
      </c>
      <c r="O179" s="57">
        <v>48.834853090087982</v>
      </c>
      <c r="P179" s="57">
        <v>40.429887410358887</v>
      </c>
      <c r="Q179" s="57">
        <v>33.38144600446136</v>
      </c>
      <c r="R179" s="57">
        <v>12.900188323877163</v>
      </c>
      <c r="S179" s="57">
        <v>49.957591178885139</v>
      </c>
      <c r="T179" s="57">
        <v>51.414514145053168</v>
      </c>
      <c r="U179" s="57">
        <v>31.711555169342436</v>
      </c>
      <c r="V179" s="57">
        <v>38.937093275401871</v>
      </c>
      <c r="W179" s="57">
        <v>32.967032966961604</v>
      </c>
      <c r="X179" s="57">
        <v>11.355311355275418</v>
      </c>
      <c r="Y179" s="57">
        <v>8.869987849302948</v>
      </c>
      <c r="Z179" s="57">
        <v>9.6072521397805524</v>
      </c>
      <c r="AA179" s="57">
        <v>37.799121788591819</v>
      </c>
      <c r="AB179" s="57">
        <v>36.752136752060153</v>
      </c>
      <c r="AC179" s="57">
        <v>23.749999999939437</v>
      </c>
      <c r="AD179" s="57">
        <v>17.5455121393375</v>
      </c>
      <c r="AE179" s="57">
        <v>54.435483870891588</v>
      </c>
      <c r="AF179" s="57">
        <v>5.5702917771706062</v>
      </c>
      <c r="AG179" s="57">
        <v>36.87901554777531</v>
      </c>
      <c r="AH179" s="57">
        <v>2.2857142857070936</v>
      </c>
      <c r="AI179" s="57">
        <v>57.453936348329705</v>
      </c>
      <c r="AJ179" s="57" t="s">
        <v>281</v>
      </c>
      <c r="AK179" s="57">
        <v>53.5714285713482</v>
      </c>
      <c r="AL179" s="57">
        <v>49.090909090826088</v>
      </c>
      <c r="AM179" s="57">
        <v>19.969040247628254</v>
      </c>
      <c r="AN179" s="57">
        <v>29.45736434102157</v>
      </c>
      <c r="AO179" s="57">
        <v>8.7248322147382851</v>
      </c>
      <c r="AP179" s="57">
        <v>6.0426211308386506</v>
      </c>
      <c r="AQ179" s="106">
        <v>4.1062182576454545</v>
      </c>
      <c r="AR179" s="106">
        <v>27.747884943017404</v>
      </c>
      <c r="AS179" s="106">
        <v>0.1994456420655327</v>
      </c>
      <c r="AT179" s="106">
        <v>4.5170831271268472</v>
      </c>
      <c r="AU179" s="106">
        <v>1.5020987466200859</v>
      </c>
      <c r="AV179" s="106">
        <v>3.6825209618274477</v>
      </c>
      <c r="AW179" s="106">
        <v>0.20661157024716512</v>
      </c>
      <c r="AX179" s="106">
        <v>19.428309094595747</v>
      </c>
      <c r="AY179" s="106">
        <v>4.1722456819633909</v>
      </c>
      <c r="AZ179" s="106">
        <v>0.23850964468681543</v>
      </c>
      <c r="BA179" s="106">
        <v>2.8494798934480237</v>
      </c>
      <c r="BB179" s="106" t="s">
        <v>281</v>
      </c>
      <c r="BC179" s="106">
        <v>15.148456382520143</v>
      </c>
      <c r="BD179" s="81"/>
      <c r="BE179" s="81">
        <f t="shared" si="2"/>
        <v>0.72097261570158067</v>
      </c>
      <c r="BF179" s="57">
        <v>29.253365973072214</v>
      </c>
      <c r="BG179" s="81"/>
    </row>
    <row r="180" spans="1:71" x14ac:dyDescent="0.25">
      <c r="A180" s="54">
        <v>2012</v>
      </c>
      <c r="B180" s="57">
        <v>59.292035398144563</v>
      </c>
      <c r="C180" s="57">
        <v>66.711229946450402</v>
      </c>
      <c r="D180" s="57">
        <v>68.284228769427401</v>
      </c>
      <c r="E180" s="57">
        <v>23.218142548535887</v>
      </c>
      <c r="F180" s="57">
        <v>35.044824775802965</v>
      </c>
      <c r="G180" s="57">
        <v>35.320429183099158</v>
      </c>
      <c r="H180" s="57">
        <v>44.722524483052283</v>
      </c>
      <c r="I180" s="57">
        <v>20.91020910203585</v>
      </c>
      <c r="J180" s="57">
        <v>28.558639212109021</v>
      </c>
      <c r="K180" s="57">
        <v>55.773955773871577</v>
      </c>
      <c r="L180" s="57">
        <v>27.641509433896267</v>
      </c>
      <c r="M180" s="57">
        <v>34.917127071749171</v>
      </c>
      <c r="N180" s="57">
        <v>48.648648648566464</v>
      </c>
      <c r="O180" s="57">
        <v>48.151950718601647</v>
      </c>
      <c r="P180" s="57">
        <v>41.336116910147581</v>
      </c>
      <c r="Q180" s="57">
        <v>33.268558103381267</v>
      </c>
      <c r="R180" s="57">
        <v>15.082266910375175</v>
      </c>
      <c r="S180" s="57">
        <v>48.158131176918836</v>
      </c>
      <c r="T180" s="57">
        <v>56.160830090701438</v>
      </c>
      <c r="U180" s="57">
        <v>29.521276595672134</v>
      </c>
      <c r="V180" s="57">
        <v>46.749521988438339</v>
      </c>
      <c r="W180" s="57">
        <v>31.106471816215453</v>
      </c>
      <c r="X180" s="57">
        <v>11.121323529376522</v>
      </c>
      <c r="Y180" s="57">
        <v>8.9133089132799963</v>
      </c>
      <c r="Z180" s="57">
        <v>8.6790766434509159</v>
      </c>
      <c r="AA180" s="57">
        <v>40.473919879191719</v>
      </c>
      <c r="AB180" s="57">
        <v>37.974683544225833</v>
      </c>
      <c r="AC180" s="57">
        <v>24.691358024629174</v>
      </c>
      <c r="AD180" s="57">
        <v>17.524271042724731</v>
      </c>
      <c r="AE180" s="57">
        <v>53.866666666590326</v>
      </c>
      <c r="AF180" s="57">
        <v>4.3941411451257082</v>
      </c>
      <c r="AG180" s="57">
        <v>47.406298155208653</v>
      </c>
      <c r="AH180" s="57">
        <v>2.2857142857070936</v>
      </c>
      <c r="AI180" s="57">
        <v>55.208333333253691</v>
      </c>
      <c r="AJ180" s="57" t="s">
        <v>281</v>
      </c>
      <c r="AK180" s="57">
        <v>55.384615384535287</v>
      </c>
      <c r="AL180" s="57">
        <v>51.851851851769283</v>
      </c>
      <c r="AM180" s="57">
        <v>20.062208398083794</v>
      </c>
      <c r="AN180" s="57">
        <v>29.999999999935618</v>
      </c>
      <c r="AO180" s="57">
        <v>7.8431372548776634</v>
      </c>
      <c r="AP180" s="57">
        <v>7.5005553306159003</v>
      </c>
      <c r="AQ180" s="106">
        <v>4.2960504742427581</v>
      </c>
      <c r="AR180" s="106">
        <v>28.659069363833524</v>
      </c>
      <c r="AS180" s="106">
        <v>0.21485707617251076</v>
      </c>
      <c r="AT180" s="106">
        <v>5.2961928553232163</v>
      </c>
      <c r="AU180" s="106">
        <v>1.4686096485101399</v>
      </c>
      <c r="AV180" s="106">
        <v>3.429530412092646</v>
      </c>
      <c r="AW180" s="106">
        <v>0.39999999999850883</v>
      </c>
      <c r="AX180" s="106">
        <v>17.712141283730077</v>
      </c>
      <c r="AY180" s="106">
        <v>3.8278562767563287</v>
      </c>
      <c r="AZ180" s="106">
        <v>0.2720012980555489</v>
      </c>
      <c r="BA180" s="106">
        <v>2.8753694585467935</v>
      </c>
      <c r="BB180" s="106" t="s">
        <v>281</v>
      </c>
      <c r="BC180" s="106">
        <v>15.152384785690398</v>
      </c>
      <c r="BD180" s="81"/>
      <c r="BE180" s="81">
        <f t="shared" si="2"/>
        <v>0.72754717083873011</v>
      </c>
      <c r="BF180" s="57">
        <v>29.605688429217842</v>
      </c>
      <c r="BG180" s="81"/>
    </row>
    <row r="181" spans="1:71" x14ac:dyDescent="0.25">
      <c r="A181" s="54">
        <v>2013</v>
      </c>
      <c r="B181" s="57">
        <v>60.185185185099364</v>
      </c>
      <c r="C181" s="57">
        <v>66.122448979517543</v>
      </c>
      <c r="D181" s="57">
        <v>62.539021852161703</v>
      </c>
      <c r="E181" s="57">
        <v>22.598253275050062</v>
      </c>
      <c r="F181" s="57">
        <v>34.602368866255397</v>
      </c>
      <c r="G181" s="57">
        <v>34.488189090692231</v>
      </c>
      <c r="H181" s="57">
        <v>45.966029723909294</v>
      </c>
      <c r="I181" s="57">
        <v>21.321695760542784</v>
      </c>
      <c r="J181" s="57">
        <v>28.153564899385604</v>
      </c>
      <c r="K181" s="57">
        <v>51.285520974204289</v>
      </c>
      <c r="L181" s="57">
        <v>27.385892116117212</v>
      </c>
      <c r="M181" s="57">
        <v>34.177215189799952</v>
      </c>
      <c r="N181" s="57">
        <v>49.315068493068267</v>
      </c>
      <c r="O181" s="57">
        <v>48.752598752514892</v>
      </c>
      <c r="P181" s="57">
        <v>42.421052631496337</v>
      </c>
      <c r="Q181" s="57" t="s">
        <v>281</v>
      </c>
      <c r="R181" s="57">
        <v>23.813488759303088</v>
      </c>
      <c r="S181" s="57">
        <v>51.369294605728776</v>
      </c>
      <c r="T181" s="57">
        <v>42.54237288126739</v>
      </c>
      <c r="U181" s="57">
        <v>30.762167125729007</v>
      </c>
      <c r="V181" s="57">
        <v>47.660818713360264</v>
      </c>
      <c r="W181" s="57">
        <v>32.012513034340842</v>
      </c>
      <c r="X181" s="57">
        <v>11.044776119368182</v>
      </c>
      <c r="Y181" s="57">
        <v>8.7272727272442605</v>
      </c>
      <c r="Z181" s="57">
        <v>9.2947859512269755</v>
      </c>
      <c r="AA181" s="57">
        <v>39.975683319368208</v>
      </c>
      <c r="AB181" s="57">
        <v>37.719298245536379</v>
      </c>
      <c r="AC181" s="57">
        <v>24.999999999937188</v>
      </c>
      <c r="AD181" s="57">
        <v>17.891540859389316</v>
      </c>
      <c r="AE181" s="57">
        <v>47.49661704998951</v>
      </c>
      <c r="AF181" s="57">
        <v>3.7447988904178517</v>
      </c>
      <c r="AG181" s="57">
        <v>40.259519348337868</v>
      </c>
      <c r="AH181" s="57">
        <v>4.2471042470911362</v>
      </c>
      <c r="AI181" s="57">
        <v>55.841924398545707</v>
      </c>
      <c r="AJ181" s="57" t="s">
        <v>281</v>
      </c>
      <c r="AK181" s="57">
        <v>38.596491227992317</v>
      </c>
      <c r="AL181" s="57">
        <v>44.444444444363455</v>
      </c>
      <c r="AM181" s="57">
        <v>20.157480314910536</v>
      </c>
      <c r="AN181" s="57">
        <v>29.457364341021563</v>
      </c>
      <c r="AO181" s="57">
        <v>9.2857142856857653</v>
      </c>
      <c r="AP181" s="57">
        <v>7.2147204791462025</v>
      </c>
      <c r="AQ181" s="106">
        <v>4.1260983786630661</v>
      </c>
      <c r="AR181" s="106">
        <v>27.666989023930334</v>
      </c>
      <c r="AS181" s="106">
        <v>0.24008926603724307</v>
      </c>
      <c r="AT181" s="106">
        <v>6.1173039764461228</v>
      </c>
      <c r="AU181" s="106">
        <v>1.779272233811545</v>
      </c>
      <c r="AV181" s="106">
        <v>3.8520524112585544</v>
      </c>
      <c r="AW181" s="106">
        <v>0.43478260869402746</v>
      </c>
      <c r="AX181" s="106">
        <v>18.708419095259561</v>
      </c>
      <c r="AY181" s="106">
        <v>4.057263725922386</v>
      </c>
      <c r="AZ181" s="106">
        <v>0.24422891228197963</v>
      </c>
      <c r="BA181" s="106">
        <v>2.8982427691786214</v>
      </c>
      <c r="BB181" s="106" t="s">
        <v>281</v>
      </c>
      <c r="BC181" s="106">
        <v>14.795067320957134</v>
      </c>
      <c r="BD181" s="81"/>
      <c r="BE181" s="81">
        <f t="shared" si="2"/>
        <v>0.71369713368412757</v>
      </c>
      <c r="BF181" s="57">
        <v>29.850746268656714</v>
      </c>
      <c r="BG181" s="81"/>
    </row>
    <row r="182" spans="1:71" s="59" customFormat="1" x14ac:dyDescent="0.25">
      <c r="A182" s="54">
        <v>2014</v>
      </c>
      <c r="B182" s="57">
        <v>57.142857142770922</v>
      </c>
      <c r="C182" s="57">
        <v>65.7407407406657</v>
      </c>
      <c r="D182" s="57">
        <v>63.319238900559228</v>
      </c>
      <c r="E182" s="57">
        <v>22.641509433962266</v>
      </c>
      <c r="F182" s="57">
        <v>35.470779220705658</v>
      </c>
      <c r="G182" s="57">
        <v>34.303765951502406</v>
      </c>
      <c r="H182" s="57">
        <v>45.502092050127196</v>
      </c>
      <c r="I182" s="57">
        <v>21.328224776445019</v>
      </c>
      <c r="J182" s="57">
        <v>28.105167724322143</v>
      </c>
      <c r="K182" s="57">
        <v>52.47657295841546</v>
      </c>
      <c r="L182" s="57">
        <v>28.282828282761805</v>
      </c>
      <c r="M182" s="57">
        <v>34.567901234567898</v>
      </c>
      <c r="N182" s="57">
        <v>49.315068493068949</v>
      </c>
      <c r="O182" s="57">
        <v>48.155953635321865</v>
      </c>
      <c r="P182" s="57">
        <v>42.247658688783467</v>
      </c>
      <c r="Q182" s="57" t="s">
        <v>281</v>
      </c>
      <c r="R182" s="57">
        <v>23.996655518330346</v>
      </c>
      <c r="S182" s="57">
        <v>53.011026293388419</v>
      </c>
      <c r="T182" s="57">
        <v>40.849673202527811</v>
      </c>
      <c r="U182" s="57">
        <v>30.194288140991617</v>
      </c>
      <c r="V182" s="57">
        <v>50.204918032696774</v>
      </c>
      <c r="W182" s="57">
        <v>30.844553243574051</v>
      </c>
      <c r="X182" s="57">
        <v>11.336032388628574</v>
      </c>
      <c r="Y182" s="57">
        <v>9.1370558375336532</v>
      </c>
      <c r="Z182" s="57">
        <v>9.2664092664092657</v>
      </c>
      <c r="AA182" s="57">
        <v>39.745685246046655</v>
      </c>
      <c r="AB182" s="57">
        <v>39.523212045090332</v>
      </c>
      <c r="AC182" s="57">
        <v>25.641025640961875</v>
      </c>
      <c r="AD182" s="57">
        <v>17.91111622895647</v>
      </c>
      <c r="AE182" s="57">
        <v>45.098039215608466</v>
      </c>
      <c r="AF182" s="57">
        <v>3.6986301369744061</v>
      </c>
      <c r="AG182" s="57">
        <v>30.944857987111725</v>
      </c>
      <c r="AH182" s="57">
        <v>4.4061302681856525</v>
      </c>
      <c r="AI182" s="57">
        <v>51.907131011525465</v>
      </c>
      <c r="AJ182" s="57" t="s">
        <v>281</v>
      </c>
      <c r="AK182" s="57">
        <v>38.585209003215432</v>
      </c>
      <c r="AL182" s="57">
        <v>48.837209302243814</v>
      </c>
      <c r="AM182" s="57">
        <v>21.159874608098537</v>
      </c>
      <c r="AN182" s="57">
        <v>27.536231883997115</v>
      </c>
      <c r="AO182" s="57">
        <v>9.0277777777501296</v>
      </c>
      <c r="AP182" s="57">
        <v>15.25549831771068</v>
      </c>
      <c r="AQ182" s="106">
        <v>4.1195784214240572</v>
      </c>
      <c r="AR182" s="106">
        <v>36.115944309350517</v>
      </c>
      <c r="AS182" s="106">
        <v>0.251436709927229</v>
      </c>
      <c r="AT182" s="106">
        <v>5.8029850746268661</v>
      </c>
      <c r="AU182" s="106">
        <v>1.975463016839486</v>
      </c>
      <c r="AV182" s="106">
        <v>10.360867803177518</v>
      </c>
      <c r="AW182" s="106">
        <v>0.44345898004268913</v>
      </c>
      <c r="AX182" s="106">
        <v>0</v>
      </c>
      <c r="AY182" s="106">
        <v>4.1713952703738917</v>
      </c>
      <c r="AZ182" s="106">
        <v>0.32358501430940145</v>
      </c>
      <c r="BA182" s="106">
        <v>2.912621359223301</v>
      </c>
      <c r="BB182" s="106" t="s">
        <v>281</v>
      </c>
      <c r="BC182" s="106">
        <v>14.941596957565235</v>
      </c>
      <c r="BD182" s="81"/>
      <c r="BE182" s="81">
        <f t="shared" si="2"/>
        <v>0.71456584412870194</v>
      </c>
      <c r="BF182" s="57">
        <v>30.120481927710845</v>
      </c>
      <c r="BG182" s="81"/>
      <c r="BH182" s="10"/>
      <c r="BI182" s="81"/>
      <c r="BJ182" s="58"/>
      <c r="BK182" s="58"/>
      <c r="BL182" s="58"/>
      <c r="BM182" s="58"/>
      <c r="BN182" s="58"/>
      <c r="BO182" s="58"/>
      <c r="BP182" s="58"/>
      <c r="BQ182" s="58"/>
      <c r="BR182" s="58"/>
      <c r="BS182" s="58"/>
    </row>
    <row r="183" spans="1:71" x14ac:dyDescent="0.25">
      <c r="A183" s="22">
        <v>2015</v>
      </c>
      <c r="B183" s="57" t="s">
        <v>281</v>
      </c>
      <c r="C183" s="57" t="s">
        <v>281</v>
      </c>
      <c r="D183" s="57" t="s">
        <v>281</v>
      </c>
      <c r="E183" s="57" t="s">
        <v>281</v>
      </c>
      <c r="F183" s="57" t="s">
        <v>281</v>
      </c>
      <c r="G183" s="57" t="s">
        <v>281</v>
      </c>
      <c r="H183" s="57" t="s">
        <v>281</v>
      </c>
      <c r="I183" s="57" t="s">
        <v>281</v>
      </c>
      <c r="J183" s="57" t="s">
        <v>281</v>
      </c>
      <c r="K183" s="57" t="s">
        <v>281</v>
      </c>
      <c r="L183" s="57" t="s">
        <v>281</v>
      </c>
      <c r="M183" s="57" t="s">
        <v>281</v>
      </c>
      <c r="N183" s="57" t="s">
        <v>281</v>
      </c>
      <c r="O183" s="57" t="s">
        <v>281</v>
      </c>
      <c r="P183" s="57" t="s">
        <v>281</v>
      </c>
      <c r="Q183" s="57" t="s">
        <v>281</v>
      </c>
      <c r="R183" s="57" t="s">
        <v>281</v>
      </c>
      <c r="S183" s="57" t="s">
        <v>281</v>
      </c>
      <c r="T183" s="57" t="s">
        <v>281</v>
      </c>
      <c r="U183" s="57" t="s">
        <v>281</v>
      </c>
      <c r="V183" s="57" t="s">
        <v>281</v>
      </c>
      <c r="W183" s="57" t="s">
        <v>281</v>
      </c>
      <c r="X183" s="57" t="s">
        <v>281</v>
      </c>
      <c r="Y183" s="57" t="s">
        <v>281</v>
      </c>
      <c r="Z183" s="57" t="s">
        <v>281</v>
      </c>
      <c r="AA183" s="57" t="s">
        <v>281</v>
      </c>
      <c r="AB183" s="57" t="s">
        <v>281</v>
      </c>
      <c r="AC183" s="57" t="s">
        <v>281</v>
      </c>
      <c r="AD183" s="57" t="s">
        <v>281</v>
      </c>
      <c r="AE183" s="57" t="s">
        <v>281</v>
      </c>
      <c r="AF183" s="57" t="s">
        <v>281</v>
      </c>
      <c r="AG183" s="57" t="s">
        <v>281</v>
      </c>
      <c r="AH183" s="57" t="s">
        <v>281</v>
      </c>
      <c r="AI183" s="57" t="s">
        <v>281</v>
      </c>
      <c r="AJ183" s="57" t="s">
        <v>281</v>
      </c>
      <c r="AK183" s="57" t="s">
        <v>281</v>
      </c>
      <c r="AL183" s="57" t="s">
        <v>281</v>
      </c>
      <c r="AM183" s="57" t="s">
        <v>281</v>
      </c>
      <c r="AN183" s="57" t="s">
        <v>281</v>
      </c>
      <c r="AO183" s="57" t="s">
        <v>281</v>
      </c>
      <c r="AP183" s="57" t="s">
        <v>281</v>
      </c>
      <c r="AQ183" s="57" t="s">
        <v>281</v>
      </c>
      <c r="AR183" s="57" t="s">
        <v>281</v>
      </c>
      <c r="AS183" s="57" t="s">
        <v>281</v>
      </c>
      <c r="AT183" s="57" t="s">
        <v>281</v>
      </c>
      <c r="AU183" s="57" t="s">
        <v>281</v>
      </c>
      <c r="AV183" s="57" t="s">
        <v>281</v>
      </c>
      <c r="AW183" s="57" t="s">
        <v>281</v>
      </c>
      <c r="AX183" s="57" t="s">
        <v>281</v>
      </c>
      <c r="AY183" s="57" t="s">
        <v>281</v>
      </c>
      <c r="AZ183" s="57" t="s">
        <v>281</v>
      </c>
      <c r="BA183" s="57" t="s">
        <v>281</v>
      </c>
      <c r="BB183" s="57" t="s">
        <v>281</v>
      </c>
      <c r="BC183" s="57" t="s">
        <v>281</v>
      </c>
      <c r="BD183" s="81"/>
      <c r="BE183" s="81" t="str">
        <f t="shared" si="2"/>
        <v/>
      </c>
      <c r="BF183" s="57" t="s">
        <v>281</v>
      </c>
      <c r="BG183" s="81"/>
      <c r="BH183" s="58"/>
      <c r="BI183" s="58"/>
      <c r="BJ183" s="58"/>
      <c r="BK183" s="58"/>
      <c r="BL183" s="58"/>
      <c r="BM183" s="58"/>
      <c r="BN183" s="58"/>
      <c r="BO183" s="58"/>
      <c r="BP183" s="58"/>
      <c r="BQ183" s="58"/>
      <c r="BR183" s="58"/>
      <c r="BS183" s="58"/>
    </row>
    <row r="184" spans="1:71" x14ac:dyDescent="0.25">
      <c r="C184" s="83"/>
      <c r="D184" s="83"/>
      <c r="BC184" s="10"/>
    </row>
    <row r="185" spans="1:71" x14ac:dyDescent="0.25">
      <c r="C185" s="83"/>
      <c r="D185" s="83"/>
    </row>
    <row r="186" spans="1:71" x14ac:dyDescent="0.25">
      <c r="C186" s="83"/>
      <c r="D186" s="60"/>
      <c r="BF186" s="10"/>
    </row>
    <row r="187" spans="1:71" x14ac:dyDescent="0.25">
      <c r="C187" s="83"/>
      <c r="D187" s="83"/>
    </row>
    <row r="188" spans="1:71" x14ac:dyDescent="0.25">
      <c r="C188" s="83"/>
      <c r="D188" s="83"/>
      <c r="BF188" s="10"/>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0070C0"/>
  </sheetPr>
  <dimension ref="A1:BS187"/>
  <sheetViews>
    <sheetView workbookViewId="0">
      <pane xSplit="1" ySplit="2" topLeftCell="B83" activePane="bottomRight" state="frozen"/>
      <selection activeCell="AJ129" sqref="AJ129:AJ132"/>
      <selection pane="topRight" activeCell="AJ129" sqref="AJ129:AJ132"/>
      <selection pane="bottomLeft" activeCell="AJ129" sqref="AJ129:AJ132"/>
      <selection pane="bottomRight"/>
    </sheetView>
  </sheetViews>
  <sheetFormatPr defaultColWidth="11.42578125" defaultRowHeight="15" x14ac:dyDescent="0.25"/>
  <cols>
    <col min="1" max="56" width="11.42578125" style="77"/>
    <col min="57" max="57" width="16" style="77" customWidth="1"/>
    <col min="58" max="16384" width="11.42578125" style="77"/>
  </cols>
  <sheetData>
    <row r="1" spans="1:59" ht="15.75" x14ac:dyDescent="0.25">
      <c r="A1" s="52" t="s">
        <v>596</v>
      </c>
    </row>
    <row r="2" spans="1:59" x14ac:dyDescent="0.25">
      <c r="A2" s="53" t="s">
        <v>39</v>
      </c>
      <c r="B2" s="21" t="s">
        <v>228</v>
      </c>
      <c r="C2" s="21" t="s">
        <v>233</v>
      </c>
      <c r="D2" s="21" t="s">
        <v>240</v>
      </c>
      <c r="E2" s="21" t="s">
        <v>241</v>
      </c>
      <c r="F2" s="21" t="s">
        <v>223</v>
      </c>
      <c r="G2" s="21" t="s">
        <v>268</v>
      </c>
      <c r="H2" s="21" t="s">
        <v>226</v>
      </c>
      <c r="I2" s="21" t="s">
        <v>227</v>
      </c>
      <c r="J2" s="21" t="s">
        <v>229</v>
      </c>
      <c r="K2" s="21" t="s">
        <v>230</v>
      </c>
      <c r="L2" s="21" t="s">
        <v>232</v>
      </c>
      <c r="M2" s="21" t="s">
        <v>238</v>
      </c>
      <c r="N2" s="21" t="s">
        <v>242</v>
      </c>
      <c r="O2" s="21" t="s">
        <v>243</v>
      </c>
      <c r="P2" s="21" t="s">
        <v>245</v>
      </c>
      <c r="Q2" s="21" t="s">
        <v>269</v>
      </c>
      <c r="R2" s="21" t="s">
        <v>89</v>
      </c>
      <c r="S2" s="21" t="s">
        <v>90</v>
      </c>
      <c r="T2" s="21" t="s">
        <v>93</v>
      </c>
      <c r="U2" s="21" t="s">
        <v>94</v>
      </c>
      <c r="V2" s="21" t="s">
        <v>99</v>
      </c>
      <c r="W2" s="21" t="s">
        <v>102</v>
      </c>
      <c r="X2" s="21" t="s">
        <v>103</v>
      </c>
      <c r="Y2" s="21" t="s">
        <v>107</v>
      </c>
      <c r="Z2" s="21" t="s">
        <v>270</v>
      </c>
      <c r="AA2" s="21" t="s">
        <v>84</v>
      </c>
      <c r="AB2" s="21" t="s">
        <v>85</v>
      </c>
      <c r="AC2" s="21" t="s">
        <v>221</v>
      </c>
      <c r="AD2" s="21" t="s">
        <v>271</v>
      </c>
      <c r="AE2" s="21" t="s">
        <v>110</v>
      </c>
      <c r="AF2" s="21" t="s">
        <v>117</v>
      </c>
      <c r="AG2" s="21" t="s">
        <v>120</v>
      </c>
      <c r="AH2" s="21" t="s">
        <v>138</v>
      </c>
      <c r="AI2" s="21" t="s">
        <v>150</v>
      </c>
      <c r="AJ2" s="21" t="s">
        <v>272</v>
      </c>
      <c r="AK2" s="21" t="s">
        <v>153</v>
      </c>
      <c r="AL2" s="21" t="s">
        <v>193</v>
      </c>
      <c r="AM2" s="21" t="s">
        <v>208</v>
      </c>
      <c r="AN2" s="21" t="s">
        <v>215</v>
      </c>
      <c r="AO2" s="21" t="s">
        <v>244</v>
      </c>
      <c r="AP2" s="21" t="s">
        <v>273</v>
      </c>
      <c r="AQ2" s="21" t="s">
        <v>47</v>
      </c>
      <c r="AR2" s="21" t="s">
        <v>274</v>
      </c>
      <c r="AS2" s="21" t="s">
        <v>52</v>
      </c>
      <c r="AT2" s="21" t="s">
        <v>54</v>
      </c>
      <c r="AU2" s="21" t="s">
        <v>275</v>
      </c>
      <c r="AV2" s="21" t="s">
        <v>60</v>
      </c>
      <c r="AW2" s="21" t="s">
        <v>69</v>
      </c>
      <c r="AX2" s="21" t="s">
        <v>71</v>
      </c>
      <c r="AY2" s="21" t="s">
        <v>75</v>
      </c>
      <c r="AZ2" s="21" t="s">
        <v>77</v>
      </c>
      <c r="BA2" s="21" t="s">
        <v>276</v>
      </c>
      <c r="BB2" s="21" t="s">
        <v>277</v>
      </c>
      <c r="BC2" s="21" t="s">
        <v>254</v>
      </c>
      <c r="BD2" s="22"/>
      <c r="BE2" s="22" t="s">
        <v>278</v>
      </c>
      <c r="BF2" s="22" t="s">
        <v>239</v>
      </c>
    </row>
    <row r="3" spans="1:59" x14ac:dyDescent="0.25">
      <c r="A3" s="54">
        <v>1835</v>
      </c>
      <c r="B3" s="57" t="s">
        <v>281</v>
      </c>
      <c r="C3" s="57" t="s">
        <v>281</v>
      </c>
      <c r="D3" s="57" t="s">
        <v>281</v>
      </c>
      <c r="E3" s="57" t="s">
        <v>281</v>
      </c>
      <c r="F3" s="57" t="s">
        <v>281</v>
      </c>
      <c r="G3" s="57" t="s">
        <v>281</v>
      </c>
      <c r="H3" s="57" t="s">
        <v>281</v>
      </c>
      <c r="I3" s="57" t="s">
        <v>281</v>
      </c>
      <c r="J3" s="57" t="s">
        <v>281</v>
      </c>
      <c r="K3" s="57" t="s">
        <v>281</v>
      </c>
      <c r="L3" s="57" t="s">
        <v>281</v>
      </c>
      <c r="M3" s="57" t="s">
        <v>281</v>
      </c>
      <c r="N3" s="57" t="s">
        <v>281</v>
      </c>
      <c r="O3" s="57" t="s">
        <v>281</v>
      </c>
      <c r="P3" s="57">
        <v>46.661399771454363</v>
      </c>
      <c r="Q3" s="57" t="s">
        <v>281</v>
      </c>
      <c r="R3" s="57" t="s">
        <v>281</v>
      </c>
      <c r="S3" s="57" t="s">
        <v>281</v>
      </c>
      <c r="T3" s="57" t="s">
        <v>281</v>
      </c>
      <c r="U3" s="57" t="s">
        <v>281</v>
      </c>
      <c r="V3" s="57" t="s">
        <v>281</v>
      </c>
      <c r="W3" s="57" t="s">
        <v>281</v>
      </c>
      <c r="X3" s="57" t="s">
        <v>281</v>
      </c>
      <c r="Y3" s="57" t="s">
        <v>281</v>
      </c>
      <c r="Z3" s="57" t="s">
        <v>281</v>
      </c>
      <c r="AA3" s="57" t="s">
        <v>281</v>
      </c>
      <c r="AB3" s="57" t="s">
        <v>281</v>
      </c>
      <c r="AC3" s="57" t="s">
        <v>281</v>
      </c>
      <c r="AD3" s="57" t="s">
        <v>281</v>
      </c>
      <c r="AE3" s="57" t="s">
        <v>281</v>
      </c>
      <c r="AF3" s="57" t="s">
        <v>281</v>
      </c>
      <c r="AG3" s="57" t="s">
        <v>281</v>
      </c>
      <c r="AH3" s="57" t="s">
        <v>281</v>
      </c>
      <c r="AI3" s="57" t="s">
        <v>281</v>
      </c>
      <c r="AJ3" s="57" t="s">
        <v>281</v>
      </c>
      <c r="AK3" s="57" t="s">
        <v>281</v>
      </c>
      <c r="AL3" s="57" t="s">
        <v>281</v>
      </c>
      <c r="AM3" s="57" t="s">
        <v>281</v>
      </c>
      <c r="AN3" s="57" t="s">
        <v>281</v>
      </c>
      <c r="AO3" s="57" t="s">
        <v>281</v>
      </c>
      <c r="AP3" s="57" t="s">
        <v>281</v>
      </c>
      <c r="AQ3" s="57" t="s">
        <v>281</v>
      </c>
      <c r="AR3" s="57" t="s">
        <v>281</v>
      </c>
      <c r="AS3" s="57" t="s">
        <v>281</v>
      </c>
      <c r="AT3" s="57" t="s">
        <v>281</v>
      </c>
      <c r="AU3" s="57" t="s">
        <v>281</v>
      </c>
      <c r="AV3" s="57" t="s">
        <v>281</v>
      </c>
      <c r="AW3" s="57" t="s">
        <v>281</v>
      </c>
      <c r="AX3" s="57" t="s">
        <v>281</v>
      </c>
      <c r="AY3" s="57" t="s">
        <v>281</v>
      </c>
      <c r="AZ3" s="57" t="s">
        <v>281</v>
      </c>
      <c r="BA3" s="57" t="s">
        <v>281</v>
      </c>
      <c r="BB3" s="57" t="s">
        <v>281</v>
      </c>
      <c r="BC3" s="57" t="s">
        <v>281</v>
      </c>
      <c r="BD3" s="81"/>
      <c r="BE3" s="81">
        <f>IFERROR((STDEVA(B3:BB3))/(AVERAGE(B3:BB3)),"")</f>
        <v>0.13736056394868901</v>
      </c>
      <c r="BF3" s="57" t="s">
        <v>281</v>
      </c>
      <c r="BG3" s="81"/>
    </row>
    <row r="4" spans="1:59" x14ac:dyDescent="0.25">
      <c r="A4" s="54">
        <v>1836</v>
      </c>
      <c r="B4" s="57" t="s">
        <v>281</v>
      </c>
      <c r="C4" s="57" t="s">
        <v>281</v>
      </c>
      <c r="D4" s="57" t="s">
        <v>281</v>
      </c>
      <c r="E4" s="57" t="s">
        <v>281</v>
      </c>
      <c r="F4" s="57" t="s">
        <v>281</v>
      </c>
      <c r="G4" s="57" t="s">
        <v>281</v>
      </c>
      <c r="H4" s="57" t="s">
        <v>281</v>
      </c>
      <c r="I4" s="57" t="s">
        <v>281</v>
      </c>
      <c r="J4" s="57" t="s">
        <v>281</v>
      </c>
      <c r="K4" s="57" t="s">
        <v>281</v>
      </c>
      <c r="L4" s="57" t="s">
        <v>281</v>
      </c>
      <c r="M4" s="57" t="s">
        <v>281</v>
      </c>
      <c r="N4" s="57" t="s">
        <v>281</v>
      </c>
      <c r="O4" s="57" t="s">
        <v>281</v>
      </c>
      <c r="P4" s="57">
        <v>46.156487308095436</v>
      </c>
      <c r="Q4" s="57" t="s">
        <v>281</v>
      </c>
      <c r="R4" s="57" t="s">
        <v>281</v>
      </c>
      <c r="S4" s="57" t="s">
        <v>281</v>
      </c>
      <c r="T4" s="57" t="s">
        <v>281</v>
      </c>
      <c r="U4" s="57" t="s">
        <v>281</v>
      </c>
      <c r="V4" s="57" t="s">
        <v>281</v>
      </c>
      <c r="W4" s="57" t="s">
        <v>281</v>
      </c>
      <c r="X4" s="57" t="s">
        <v>281</v>
      </c>
      <c r="Y4" s="57" t="s">
        <v>281</v>
      </c>
      <c r="Z4" s="57" t="s">
        <v>281</v>
      </c>
      <c r="AA4" s="57" t="s">
        <v>281</v>
      </c>
      <c r="AB4" s="57" t="s">
        <v>281</v>
      </c>
      <c r="AC4" s="57" t="s">
        <v>281</v>
      </c>
      <c r="AD4" s="57" t="s">
        <v>281</v>
      </c>
      <c r="AE4" s="57" t="s">
        <v>281</v>
      </c>
      <c r="AF4" s="57" t="s">
        <v>281</v>
      </c>
      <c r="AG4" s="57" t="s">
        <v>281</v>
      </c>
      <c r="AH4" s="57" t="s">
        <v>281</v>
      </c>
      <c r="AI4" s="57" t="s">
        <v>281</v>
      </c>
      <c r="AJ4" s="57" t="s">
        <v>281</v>
      </c>
      <c r="AK4" s="57" t="s">
        <v>281</v>
      </c>
      <c r="AL4" s="57" t="s">
        <v>281</v>
      </c>
      <c r="AM4" s="57" t="s">
        <v>281</v>
      </c>
      <c r="AN4" s="57" t="s">
        <v>281</v>
      </c>
      <c r="AO4" s="57" t="s">
        <v>281</v>
      </c>
      <c r="AP4" s="57" t="s">
        <v>281</v>
      </c>
      <c r="AQ4" s="57" t="s">
        <v>281</v>
      </c>
      <c r="AR4" s="57" t="s">
        <v>281</v>
      </c>
      <c r="AS4" s="57" t="s">
        <v>281</v>
      </c>
      <c r="AT4" s="57" t="s">
        <v>281</v>
      </c>
      <c r="AU4" s="57" t="s">
        <v>281</v>
      </c>
      <c r="AV4" s="57" t="s">
        <v>281</v>
      </c>
      <c r="AW4" s="57" t="s">
        <v>281</v>
      </c>
      <c r="AX4" s="57" t="s">
        <v>281</v>
      </c>
      <c r="AY4" s="57" t="s">
        <v>281</v>
      </c>
      <c r="AZ4" s="57" t="s">
        <v>281</v>
      </c>
      <c r="BA4" s="57" t="s">
        <v>281</v>
      </c>
      <c r="BB4" s="57" t="s">
        <v>281</v>
      </c>
      <c r="BC4" s="57" t="s">
        <v>281</v>
      </c>
      <c r="BD4" s="81"/>
      <c r="BE4" s="81">
        <f t="shared" ref="BE4:BE67" si="0">IFERROR((STDEVA(B4:BB4))/(AVERAGE(B4:BB4)),"")</f>
        <v>0.13736056394868901</v>
      </c>
      <c r="BF4" s="57" t="s">
        <v>281</v>
      </c>
      <c r="BG4" s="81"/>
    </row>
    <row r="5" spans="1:59" x14ac:dyDescent="0.25">
      <c r="A5" s="54">
        <v>1837</v>
      </c>
      <c r="B5" s="57" t="s">
        <v>281</v>
      </c>
      <c r="C5" s="57" t="s">
        <v>281</v>
      </c>
      <c r="D5" s="57" t="s">
        <v>281</v>
      </c>
      <c r="E5" s="57" t="s">
        <v>281</v>
      </c>
      <c r="F5" s="57" t="s">
        <v>281</v>
      </c>
      <c r="G5" s="57" t="s">
        <v>281</v>
      </c>
      <c r="H5" s="57" t="s">
        <v>281</v>
      </c>
      <c r="I5" s="57" t="s">
        <v>281</v>
      </c>
      <c r="J5" s="57" t="s">
        <v>281</v>
      </c>
      <c r="K5" s="57" t="s">
        <v>281</v>
      </c>
      <c r="L5" s="57" t="s">
        <v>281</v>
      </c>
      <c r="M5" s="57" t="s">
        <v>281</v>
      </c>
      <c r="N5" s="57" t="s">
        <v>281</v>
      </c>
      <c r="O5" s="57" t="s">
        <v>281</v>
      </c>
      <c r="P5" s="57">
        <v>46.657648404206</v>
      </c>
      <c r="Q5" s="57" t="s">
        <v>281</v>
      </c>
      <c r="R5" s="57" t="s">
        <v>281</v>
      </c>
      <c r="S5" s="57" t="s">
        <v>281</v>
      </c>
      <c r="T5" s="57" t="s">
        <v>281</v>
      </c>
      <c r="U5" s="57" t="s">
        <v>281</v>
      </c>
      <c r="V5" s="57" t="s">
        <v>281</v>
      </c>
      <c r="W5" s="57" t="s">
        <v>281</v>
      </c>
      <c r="X5" s="57" t="s">
        <v>281</v>
      </c>
      <c r="Y5" s="57" t="s">
        <v>281</v>
      </c>
      <c r="Z5" s="57" t="s">
        <v>281</v>
      </c>
      <c r="AA5" s="57" t="s">
        <v>281</v>
      </c>
      <c r="AB5" s="57" t="s">
        <v>281</v>
      </c>
      <c r="AC5" s="57" t="s">
        <v>281</v>
      </c>
      <c r="AD5" s="57" t="s">
        <v>281</v>
      </c>
      <c r="AE5" s="57" t="s">
        <v>281</v>
      </c>
      <c r="AF5" s="57" t="s">
        <v>281</v>
      </c>
      <c r="AG5" s="57" t="s">
        <v>281</v>
      </c>
      <c r="AH5" s="57" t="s">
        <v>281</v>
      </c>
      <c r="AI5" s="57" t="s">
        <v>281</v>
      </c>
      <c r="AJ5" s="57" t="s">
        <v>281</v>
      </c>
      <c r="AK5" s="57" t="s">
        <v>281</v>
      </c>
      <c r="AL5" s="57" t="s">
        <v>281</v>
      </c>
      <c r="AM5" s="57" t="s">
        <v>281</v>
      </c>
      <c r="AN5" s="57" t="s">
        <v>281</v>
      </c>
      <c r="AO5" s="57" t="s">
        <v>281</v>
      </c>
      <c r="AP5" s="57" t="s">
        <v>281</v>
      </c>
      <c r="AQ5" s="57" t="s">
        <v>281</v>
      </c>
      <c r="AR5" s="57" t="s">
        <v>281</v>
      </c>
      <c r="AS5" s="57" t="s">
        <v>281</v>
      </c>
      <c r="AT5" s="57" t="s">
        <v>281</v>
      </c>
      <c r="AU5" s="57" t="s">
        <v>281</v>
      </c>
      <c r="AV5" s="57" t="s">
        <v>281</v>
      </c>
      <c r="AW5" s="57" t="s">
        <v>281</v>
      </c>
      <c r="AX5" s="57" t="s">
        <v>281</v>
      </c>
      <c r="AY5" s="57" t="s">
        <v>281</v>
      </c>
      <c r="AZ5" s="57" t="s">
        <v>281</v>
      </c>
      <c r="BA5" s="57" t="s">
        <v>281</v>
      </c>
      <c r="BB5" s="57" t="s">
        <v>281</v>
      </c>
      <c r="BC5" s="57" t="s">
        <v>281</v>
      </c>
      <c r="BD5" s="81"/>
      <c r="BE5" s="81">
        <f t="shared" si="0"/>
        <v>0.13736056394868904</v>
      </c>
      <c r="BF5" s="57" t="s">
        <v>281</v>
      </c>
      <c r="BG5" s="81"/>
    </row>
    <row r="6" spans="1:59" x14ac:dyDescent="0.25">
      <c r="A6" s="54">
        <v>1838</v>
      </c>
      <c r="B6" s="57" t="s">
        <v>281</v>
      </c>
      <c r="C6" s="57" t="s">
        <v>281</v>
      </c>
      <c r="D6" s="57" t="s">
        <v>281</v>
      </c>
      <c r="E6" s="57" t="s">
        <v>281</v>
      </c>
      <c r="F6" s="57" t="s">
        <v>281</v>
      </c>
      <c r="G6" s="57" t="s">
        <v>281</v>
      </c>
      <c r="H6" s="57" t="s">
        <v>281</v>
      </c>
      <c r="I6" s="57" t="s">
        <v>281</v>
      </c>
      <c r="J6" s="57" t="s">
        <v>281</v>
      </c>
      <c r="K6" s="57" t="s">
        <v>281</v>
      </c>
      <c r="L6" s="57" t="s">
        <v>281</v>
      </c>
      <c r="M6" s="57" t="s">
        <v>281</v>
      </c>
      <c r="N6" s="57" t="s">
        <v>281</v>
      </c>
      <c r="O6" s="57" t="s">
        <v>281</v>
      </c>
      <c r="P6" s="57">
        <v>45.075021055805685</v>
      </c>
      <c r="Q6" s="57" t="s">
        <v>281</v>
      </c>
      <c r="R6" s="57" t="s">
        <v>281</v>
      </c>
      <c r="S6" s="57" t="s">
        <v>281</v>
      </c>
      <c r="T6" s="57" t="s">
        <v>281</v>
      </c>
      <c r="U6" s="57" t="s">
        <v>281</v>
      </c>
      <c r="V6" s="57" t="s">
        <v>281</v>
      </c>
      <c r="W6" s="57" t="s">
        <v>281</v>
      </c>
      <c r="X6" s="57" t="s">
        <v>281</v>
      </c>
      <c r="Y6" s="57" t="s">
        <v>281</v>
      </c>
      <c r="Z6" s="57" t="s">
        <v>281</v>
      </c>
      <c r="AA6" s="57" t="s">
        <v>281</v>
      </c>
      <c r="AB6" s="57" t="s">
        <v>281</v>
      </c>
      <c r="AC6" s="57" t="s">
        <v>281</v>
      </c>
      <c r="AD6" s="57" t="s">
        <v>281</v>
      </c>
      <c r="AE6" s="57" t="s">
        <v>281</v>
      </c>
      <c r="AF6" s="57" t="s">
        <v>281</v>
      </c>
      <c r="AG6" s="57" t="s">
        <v>281</v>
      </c>
      <c r="AH6" s="57" t="s">
        <v>281</v>
      </c>
      <c r="AI6" s="57" t="s">
        <v>281</v>
      </c>
      <c r="AJ6" s="57" t="s">
        <v>281</v>
      </c>
      <c r="AK6" s="57" t="s">
        <v>281</v>
      </c>
      <c r="AL6" s="57" t="s">
        <v>281</v>
      </c>
      <c r="AM6" s="57" t="s">
        <v>281</v>
      </c>
      <c r="AN6" s="57" t="s">
        <v>281</v>
      </c>
      <c r="AO6" s="57" t="s">
        <v>281</v>
      </c>
      <c r="AP6" s="57" t="s">
        <v>281</v>
      </c>
      <c r="AQ6" s="57" t="s">
        <v>281</v>
      </c>
      <c r="AR6" s="57" t="s">
        <v>281</v>
      </c>
      <c r="AS6" s="57" t="s">
        <v>281</v>
      </c>
      <c r="AT6" s="57" t="s">
        <v>281</v>
      </c>
      <c r="AU6" s="57" t="s">
        <v>281</v>
      </c>
      <c r="AV6" s="57" t="s">
        <v>281</v>
      </c>
      <c r="AW6" s="57" t="s">
        <v>281</v>
      </c>
      <c r="AX6" s="57" t="s">
        <v>281</v>
      </c>
      <c r="AY6" s="57" t="s">
        <v>281</v>
      </c>
      <c r="AZ6" s="57" t="s">
        <v>281</v>
      </c>
      <c r="BA6" s="57" t="s">
        <v>281</v>
      </c>
      <c r="BB6" s="57" t="s">
        <v>281</v>
      </c>
      <c r="BC6" s="57" t="s">
        <v>281</v>
      </c>
      <c r="BD6" s="81"/>
      <c r="BE6" s="81">
        <f t="shared" si="0"/>
        <v>0.13736056394868904</v>
      </c>
      <c r="BF6" s="57" t="s">
        <v>281</v>
      </c>
      <c r="BG6" s="81"/>
    </row>
    <row r="7" spans="1:59" x14ac:dyDescent="0.25">
      <c r="A7" s="54">
        <v>1839</v>
      </c>
      <c r="B7" s="57" t="s">
        <v>281</v>
      </c>
      <c r="C7" s="57" t="s">
        <v>281</v>
      </c>
      <c r="D7" s="57" t="s">
        <v>281</v>
      </c>
      <c r="E7" s="57" t="s">
        <v>281</v>
      </c>
      <c r="F7" s="57" t="s">
        <v>281</v>
      </c>
      <c r="G7" s="57" t="s">
        <v>281</v>
      </c>
      <c r="H7" s="57" t="s">
        <v>281</v>
      </c>
      <c r="I7" s="57" t="s">
        <v>281</v>
      </c>
      <c r="J7" s="57" t="s">
        <v>281</v>
      </c>
      <c r="K7" s="57" t="s">
        <v>281</v>
      </c>
      <c r="L7" s="57" t="s">
        <v>281</v>
      </c>
      <c r="M7" s="57" t="s">
        <v>281</v>
      </c>
      <c r="N7" s="57" t="s">
        <v>281</v>
      </c>
      <c r="O7" s="57" t="s">
        <v>281</v>
      </c>
      <c r="P7" s="57">
        <v>46.606029383027476</v>
      </c>
      <c r="Q7" s="57" t="s">
        <v>281</v>
      </c>
      <c r="R7" s="57" t="s">
        <v>281</v>
      </c>
      <c r="S7" s="57" t="s">
        <v>281</v>
      </c>
      <c r="T7" s="57" t="s">
        <v>281</v>
      </c>
      <c r="U7" s="57" t="s">
        <v>281</v>
      </c>
      <c r="V7" s="57" t="s">
        <v>281</v>
      </c>
      <c r="W7" s="57" t="s">
        <v>281</v>
      </c>
      <c r="X7" s="57" t="s">
        <v>281</v>
      </c>
      <c r="Y7" s="57" t="s">
        <v>281</v>
      </c>
      <c r="Z7" s="57" t="s">
        <v>281</v>
      </c>
      <c r="AA7" s="57" t="s">
        <v>281</v>
      </c>
      <c r="AB7" s="57" t="s">
        <v>281</v>
      </c>
      <c r="AC7" s="57" t="s">
        <v>281</v>
      </c>
      <c r="AD7" s="57" t="s">
        <v>281</v>
      </c>
      <c r="AE7" s="57" t="s">
        <v>281</v>
      </c>
      <c r="AF7" s="57" t="s">
        <v>281</v>
      </c>
      <c r="AG7" s="57" t="s">
        <v>281</v>
      </c>
      <c r="AH7" s="57" t="s">
        <v>281</v>
      </c>
      <c r="AI7" s="57" t="s">
        <v>281</v>
      </c>
      <c r="AJ7" s="57" t="s">
        <v>281</v>
      </c>
      <c r="AK7" s="57" t="s">
        <v>281</v>
      </c>
      <c r="AL7" s="57" t="s">
        <v>281</v>
      </c>
      <c r="AM7" s="57" t="s">
        <v>281</v>
      </c>
      <c r="AN7" s="57" t="s">
        <v>281</v>
      </c>
      <c r="AO7" s="57" t="s">
        <v>281</v>
      </c>
      <c r="AP7" s="57" t="s">
        <v>281</v>
      </c>
      <c r="AQ7" s="57" t="s">
        <v>281</v>
      </c>
      <c r="AR7" s="57" t="s">
        <v>281</v>
      </c>
      <c r="AS7" s="57" t="s">
        <v>281</v>
      </c>
      <c r="AT7" s="57" t="s">
        <v>281</v>
      </c>
      <c r="AU7" s="57" t="s">
        <v>281</v>
      </c>
      <c r="AV7" s="57" t="s">
        <v>281</v>
      </c>
      <c r="AW7" s="57" t="s">
        <v>281</v>
      </c>
      <c r="AX7" s="57" t="s">
        <v>281</v>
      </c>
      <c r="AY7" s="57" t="s">
        <v>281</v>
      </c>
      <c r="AZ7" s="57" t="s">
        <v>281</v>
      </c>
      <c r="BA7" s="57" t="s">
        <v>281</v>
      </c>
      <c r="BB7" s="57" t="s">
        <v>281</v>
      </c>
      <c r="BC7" s="57" t="s">
        <v>281</v>
      </c>
      <c r="BD7" s="81"/>
      <c r="BE7" s="81">
        <f t="shared" si="0"/>
        <v>0.13736056394868904</v>
      </c>
      <c r="BF7" s="57" t="s">
        <v>281</v>
      </c>
      <c r="BG7" s="81"/>
    </row>
    <row r="8" spans="1:59" x14ac:dyDescent="0.25">
      <c r="A8" s="54">
        <v>1840</v>
      </c>
      <c r="B8" s="57" t="s">
        <v>281</v>
      </c>
      <c r="C8" s="57" t="s">
        <v>281</v>
      </c>
      <c r="D8" s="57" t="s">
        <v>281</v>
      </c>
      <c r="E8" s="57" t="s">
        <v>281</v>
      </c>
      <c r="F8" s="57" t="s">
        <v>281</v>
      </c>
      <c r="G8" s="57" t="s">
        <v>281</v>
      </c>
      <c r="H8" s="57" t="s">
        <v>281</v>
      </c>
      <c r="I8" s="57" t="s">
        <v>281</v>
      </c>
      <c r="J8" s="57" t="s">
        <v>281</v>
      </c>
      <c r="K8" s="57" t="s">
        <v>281</v>
      </c>
      <c r="L8" s="57" t="s">
        <v>281</v>
      </c>
      <c r="M8" s="57" t="s">
        <v>281</v>
      </c>
      <c r="N8" s="57" t="s">
        <v>281</v>
      </c>
      <c r="O8" s="57" t="s">
        <v>281</v>
      </c>
      <c r="P8" s="57">
        <v>49.296540678903625</v>
      </c>
      <c r="Q8" s="57" t="s">
        <v>281</v>
      </c>
      <c r="R8" s="57" t="s">
        <v>281</v>
      </c>
      <c r="S8" s="57" t="s">
        <v>281</v>
      </c>
      <c r="T8" s="57" t="s">
        <v>281</v>
      </c>
      <c r="U8" s="57" t="s">
        <v>281</v>
      </c>
      <c r="V8" s="57" t="s">
        <v>281</v>
      </c>
      <c r="W8" s="57" t="s">
        <v>281</v>
      </c>
      <c r="X8" s="57" t="s">
        <v>281</v>
      </c>
      <c r="Y8" s="57" t="s">
        <v>281</v>
      </c>
      <c r="Z8" s="57" t="s">
        <v>281</v>
      </c>
      <c r="AA8" s="57" t="s">
        <v>281</v>
      </c>
      <c r="AB8" s="57" t="s">
        <v>281</v>
      </c>
      <c r="AC8" s="57" t="s">
        <v>281</v>
      </c>
      <c r="AD8" s="57" t="s">
        <v>281</v>
      </c>
      <c r="AE8" s="57" t="s">
        <v>281</v>
      </c>
      <c r="AF8" s="57" t="s">
        <v>281</v>
      </c>
      <c r="AG8" s="57" t="s">
        <v>281</v>
      </c>
      <c r="AH8" s="57" t="s">
        <v>281</v>
      </c>
      <c r="AI8" s="57" t="s">
        <v>281</v>
      </c>
      <c r="AJ8" s="57" t="s">
        <v>281</v>
      </c>
      <c r="AK8" s="57" t="s">
        <v>281</v>
      </c>
      <c r="AL8" s="57" t="s">
        <v>281</v>
      </c>
      <c r="AM8" s="57" t="s">
        <v>281</v>
      </c>
      <c r="AN8" s="57" t="s">
        <v>281</v>
      </c>
      <c r="AO8" s="57" t="s">
        <v>281</v>
      </c>
      <c r="AP8" s="57" t="s">
        <v>281</v>
      </c>
      <c r="AQ8" s="57" t="s">
        <v>281</v>
      </c>
      <c r="AR8" s="57" t="s">
        <v>281</v>
      </c>
      <c r="AS8" s="57" t="s">
        <v>281</v>
      </c>
      <c r="AT8" s="57" t="s">
        <v>281</v>
      </c>
      <c r="AU8" s="57" t="s">
        <v>281</v>
      </c>
      <c r="AV8" s="57" t="s">
        <v>281</v>
      </c>
      <c r="AW8" s="57" t="s">
        <v>281</v>
      </c>
      <c r="AX8" s="57" t="s">
        <v>281</v>
      </c>
      <c r="AY8" s="57" t="s">
        <v>281</v>
      </c>
      <c r="AZ8" s="57" t="s">
        <v>281</v>
      </c>
      <c r="BA8" s="57" t="s">
        <v>281</v>
      </c>
      <c r="BB8" s="57" t="s">
        <v>281</v>
      </c>
      <c r="BC8" s="57" t="s">
        <v>281</v>
      </c>
      <c r="BD8" s="81"/>
      <c r="BE8" s="81">
        <f t="shared" si="0"/>
        <v>0.13736056394868904</v>
      </c>
      <c r="BF8" s="57" t="s">
        <v>281</v>
      </c>
      <c r="BG8" s="81"/>
    </row>
    <row r="9" spans="1:59" x14ac:dyDescent="0.25">
      <c r="A9" s="54">
        <v>1841</v>
      </c>
      <c r="B9" s="57" t="s">
        <v>281</v>
      </c>
      <c r="C9" s="57" t="s">
        <v>281</v>
      </c>
      <c r="D9" s="57" t="s">
        <v>281</v>
      </c>
      <c r="E9" s="57" t="s">
        <v>281</v>
      </c>
      <c r="F9" s="57" t="s">
        <v>281</v>
      </c>
      <c r="G9" s="57" t="s">
        <v>281</v>
      </c>
      <c r="H9" s="57" t="s">
        <v>281</v>
      </c>
      <c r="I9" s="57" t="s">
        <v>281</v>
      </c>
      <c r="J9" s="57" t="s">
        <v>281</v>
      </c>
      <c r="K9" s="57" t="s">
        <v>281</v>
      </c>
      <c r="L9" s="57" t="s">
        <v>281</v>
      </c>
      <c r="M9" s="57" t="s">
        <v>281</v>
      </c>
      <c r="N9" s="57" t="s">
        <v>281</v>
      </c>
      <c r="O9" s="57" t="s">
        <v>281</v>
      </c>
      <c r="P9" s="57">
        <v>48.690638925254284</v>
      </c>
      <c r="Q9" s="57" t="s">
        <v>281</v>
      </c>
      <c r="R9" s="57" t="s">
        <v>281</v>
      </c>
      <c r="S9" s="57" t="s">
        <v>281</v>
      </c>
      <c r="T9" s="57" t="s">
        <v>281</v>
      </c>
      <c r="U9" s="57" t="s">
        <v>281</v>
      </c>
      <c r="V9" s="57" t="s">
        <v>281</v>
      </c>
      <c r="W9" s="57" t="s">
        <v>281</v>
      </c>
      <c r="X9" s="57" t="s">
        <v>281</v>
      </c>
      <c r="Y9" s="57" t="s">
        <v>281</v>
      </c>
      <c r="Z9" s="57" t="s">
        <v>281</v>
      </c>
      <c r="AA9" s="57" t="s">
        <v>281</v>
      </c>
      <c r="AB9" s="57" t="s">
        <v>281</v>
      </c>
      <c r="AC9" s="57" t="s">
        <v>281</v>
      </c>
      <c r="AD9" s="57" t="s">
        <v>281</v>
      </c>
      <c r="AE9" s="57" t="s">
        <v>281</v>
      </c>
      <c r="AF9" s="57" t="s">
        <v>281</v>
      </c>
      <c r="AG9" s="57" t="s">
        <v>281</v>
      </c>
      <c r="AH9" s="57" t="s">
        <v>281</v>
      </c>
      <c r="AI9" s="57" t="s">
        <v>281</v>
      </c>
      <c r="AJ9" s="57" t="s">
        <v>281</v>
      </c>
      <c r="AK9" s="57" t="s">
        <v>281</v>
      </c>
      <c r="AL9" s="57" t="s">
        <v>281</v>
      </c>
      <c r="AM9" s="57" t="s">
        <v>281</v>
      </c>
      <c r="AN9" s="57" t="s">
        <v>281</v>
      </c>
      <c r="AO9" s="57" t="s">
        <v>281</v>
      </c>
      <c r="AP9" s="57" t="s">
        <v>281</v>
      </c>
      <c r="AQ9" s="57" t="s">
        <v>281</v>
      </c>
      <c r="AR9" s="57" t="s">
        <v>281</v>
      </c>
      <c r="AS9" s="57" t="s">
        <v>281</v>
      </c>
      <c r="AT9" s="57" t="s">
        <v>281</v>
      </c>
      <c r="AU9" s="57" t="s">
        <v>281</v>
      </c>
      <c r="AV9" s="57" t="s">
        <v>281</v>
      </c>
      <c r="AW9" s="57" t="s">
        <v>281</v>
      </c>
      <c r="AX9" s="57" t="s">
        <v>281</v>
      </c>
      <c r="AY9" s="57" t="s">
        <v>281</v>
      </c>
      <c r="AZ9" s="57" t="s">
        <v>281</v>
      </c>
      <c r="BA9" s="57" t="s">
        <v>281</v>
      </c>
      <c r="BB9" s="57" t="s">
        <v>281</v>
      </c>
      <c r="BC9" s="57" t="s">
        <v>281</v>
      </c>
      <c r="BD9" s="81"/>
      <c r="BE9" s="81">
        <f t="shared" si="0"/>
        <v>0.13736056394868901</v>
      </c>
      <c r="BF9" s="57" t="s">
        <v>281</v>
      </c>
      <c r="BG9" s="81"/>
    </row>
    <row r="10" spans="1:59" x14ac:dyDescent="0.25">
      <c r="A10" s="54">
        <v>1842</v>
      </c>
      <c r="B10" s="57" t="s">
        <v>281</v>
      </c>
      <c r="C10" s="57" t="s">
        <v>281</v>
      </c>
      <c r="D10" s="57" t="s">
        <v>281</v>
      </c>
      <c r="E10" s="57" t="s">
        <v>281</v>
      </c>
      <c r="F10" s="57" t="s">
        <v>281</v>
      </c>
      <c r="G10" s="57" t="s">
        <v>281</v>
      </c>
      <c r="H10" s="57" t="s">
        <v>281</v>
      </c>
      <c r="I10" s="57" t="s">
        <v>281</v>
      </c>
      <c r="J10" s="57" t="s">
        <v>281</v>
      </c>
      <c r="K10" s="57" t="s">
        <v>281</v>
      </c>
      <c r="L10" s="57" t="s">
        <v>281</v>
      </c>
      <c r="M10" s="57" t="s">
        <v>281</v>
      </c>
      <c r="N10" s="57" t="s">
        <v>281</v>
      </c>
      <c r="O10" s="57" t="s">
        <v>281</v>
      </c>
      <c r="P10" s="57">
        <v>50.459037073375846</v>
      </c>
      <c r="Q10" s="57" t="s">
        <v>281</v>
      </c>
      <c r="R10" s="57" t="s">
        <v>281</v>
      </c>
      <c r="S10" s="57" t="s">
        <v>281</v>
      </c>
      <c r="T10" s="57" t="s">
        <v>281</v>
      </c>
      <c r="U10" s="57" t="s">
        <v>281</v>
      </c>
      <c r="V10" s="57" t="s">
        <v>281</v>
      </c>
      <c r="W10" s="57" t="s">
        <v>281</v>
      </c>
      <c r="X10" s="57" t="s">
        <v>281</v>
      </c>
      <c r="Y10" s="57" t="s">
        <v>281</v>
      </c>
      <c r="Z10" s="57" t="s">
        <v>281</v>
      </c>
      <c r="AA10" s="57" t="s">
        <v>281</v>
      </c>
      <c r="AB10" s="57" t="s">
        <v>281</v>
      </c>
      <c r="AC10" s="57" t="s">
        <v>281</v>
      </c>
      <c r="AD10" s="57" t="s">
        <v>281</v>
      </c>
      <c r="AE10" s="57" t="s">
        <v>281</v>
      </c>
      <c r="AF10" s="57" t="s">
        <v>281</v>
      </c>
      <c r="AG10" s="57" t="s">
        <v>281</v>
      </c>
      <c r="AH10" s="57" t="s">
        <v>281</v>
      </c>
      <c r="AI10" s="57" t="s">
        <v>281</v>
      </c>
      <c r="AJ10" s="57" t="s">
        <v>281</v>
      </c>
      <c r="AK10" s="57" t="s">
        <v>281</v>
      </c>
      <c r="AL10" s="57" t="s">
        <v>281</v>
      </c>
      <c r="AM10" s="57" t="s">
        <v>281</v>
      </c>
      <c r="AN10" s="57" t="s">
        <v>281</v>
      </c>
      <c r="AO10" s="57" t="s">
        <v>281</v>
      </c>
      <c r="AP10" s="57" t="s">
        <v>281</v>
      </c>
      <c r="AQ10" s="57" t="s">
        <v>281</v>
      </c>
      <c r="AR10" s="57" t="s">
        <v>281</v>
      </c>
      <c r="AS10" s="57" t="s">
        <v>281</v>
      </c>
      <c r="AT10" s="57" t="s">
        <v>281</v>
      </c>
      <c r="AU10" s="57" t="s">
        <v>281</v>
      </c>
      <c r="AV10" s="57" t="s">
        <v>281</v>
      </c>
      <c r="AW10" s="57" t="s">
        <v>281</v>
      </c>
      <c r="AX10" s="57" t="s">
        <v>281</v>
      </c>
      <c r="AY10" s="57" t="s">
        <v>281</v>
      </c>
      <c r="AZ10" s="57" t="s">
        <v>281</v>
      </c>
      <c r="BA10" s="57" t="s">
        <v>281</v>
      </c>
      <c r="BB10" s="57" t="s">
        <v>281</v>
      </c>
      <c r="BC10" s="57" t="s">
        <v>281</v>
      </c>
      <c r="BD10" s="81"/>
      <c r="BE10" s="81">
        <f t="shared" si="0"/>
        <v>0.13736056394868904</v>
      </c>
      <c r="BF10" s="57" t="s">
        <v>281</v>
      </c>
      <c r="BG10" s="81"/>
    </row>
    <row r="11" spans="1:59" x14ac:dyDescent="0.25">
      <c r="A11" s="54">
        <v>1843</v>
      </c>
      <c r="B11" s="57" t="s">
        <v>281</v>
      </c>
      <c r="C11" s="57" t="s">
        <v>281</v>
      </c>
      <c r="D11" s="57" t="s">
        <v>281</v>
      </c>
      <c r="E11" s="57" t="s">
        <v>281</v>
      </c>
      <c r="F11" s="57" t="s">
        <v>281</v>
      </c>
      <c r="G11" s="57" t="s">
        <v>281</v>
      </c>
      <c r="H11" s="57" t="s">
        <v>281</v>
      </c>
      <c r="I11" s="57" t="s">
        <v>281</v>
      </c>
      <c r="J11" s="57" t="s">
        <v>281</v>
      </c>
      <c r="K11" s="57" t="s">
        <v>281</v>
      </c>
      <c r="L11" s="57" t="s">
        <v>281</v>
      </c>
      <c r="M11" s="57" t="s">
        <v>281</v>
      </c>
      <c r="N11" s="57" t="s">
        <v>281</v>
      </c>
      <c r="O11" s="57" t="s">
        <v>281</v>
      </c>
      <c r="P11" s="57">
        <v>50.115884762403354</v>
      </c>
      <c r="Q11" s="57" t="s">
        <v>281</v>
      </c>
      <c r="R11" s="57" t="s">
        <v>281</v>
      </c>
      <c r="S11" s="57" t="s">
        <v>281</v>
      </c>
      <c r="T11" s="57" t="s">
        <v>281</v>
      </c>
      <c r="U11" s="57" t="s">
        <v>281</v>
      </c>
      <c r="V11" s="57" t="s">
        <v>281</v>
      </c>
      <c r="W11" s="57" t="s">
        <v>281</v>
      </c>
      <c r="X11" s="57" t="s">
        <v>281</v>
      </c>
      <c r="Y11" s="57" t="s">
        <v>281</v>
      </c>
      <c r="Z11" s="57" t="s">
        <v>281</v>
      </c>
      <c r="AA11" s="57">
        <v>37.678833564902902</v>
      </c>
      <c r="AB11" s="57" t="s">
        <v>281</v>
      </c>
      <c r="AC11" s="57" t="s">
        <v>281</v>
      </c>
      <c r="AD11" s="57" t="s">
        <v>281</v>
      </c>
      <c r="AE11" s="57" t="s">
        <v>281</v>
      </c>
      <c r="AF11" s="57" t="s">
        <v>281</v>
      </c>
      <c r="AG11" s="57" t="s">
        <v>281</v>
      </c>
      <c r="AH11" s="57" t="s">
        <v>281</v>
      </c>
      <c r="AI11" s="57" t="s">
        <v>281</v>
      </c>
      <c r="AJ11" s="57" t="s">
        <v>281</v>
      </c>
      <c r="AK11" s="57" t="s">
        <v>281</v>
      </c>
      <c r="AL11" s="57" t="s">
        <v>281</v>
      </c>
      <c r="AM11" s="57" t="s">
        <v>281</v>
      </c>
      <c r="AN11" s="57" t="s">
        <v>281</v>
      </c>
      <c r="AO11" s="57" t="s">
        <v>281</v>
      </c>
      <c r="AP11" s="57" t="s">
        <v>281</v>
      </c>
      <c r="AQ11" s="57" t="s">
        <v>281</v>
      </c>
      <c r="AR11" s="57" t="s">
        <v>281</v>
      </c>
      <c r="AS11" s="57" t="s">
        <v>281</v>
      </c>
      <c r="AT11" s="57" t="s">
        <v>281</v>
      </c>
      <c r="AU11" s="57" t="s">
        <v>281</v>
      </c>
      <c r="AV11" s="57" t="s">
        <v>281</v>
      </c>
      <c r="AW11" s="57" t="s">
        <v>281</v>
      </c>
      <c r="AX11" s="57" t="s">
        <v>281</v>
      </c>
      <c r="AY11" s="57" t="s">
        <v>281</v>
      </c>
      <c r="AZ11" s="57" t="s">
        <v>281</v>
      </c>
      <c r="BA11" s="57" t="s">
        <v>281</v>
      </c>
      <c r="BB11" s="57" t="s">
        <v>281</v>
      </c>
      <c r="BC11" s="57" t="s">
        <v>281</v>
      </c>
      <c r="BD11" s="81"/>
      <c r="BE11" s="81">
        <f t="shared" si="0"/>
        <v>0.19437591181214825</v>
      </c>
      <c r="BF11" s="57" t="s">
        <v>281</v>
      </c>
      <c r="BG11" s="81"/>
    </row>
    <row r="12" spans="1:59" x14ac:dyDescent="0.25">
      <c r="A12" s="54">
        <v>1844</v>
      </c>
      <c r="B12" s="57" t="s">
        <v>281</v>
      </c>
      <c r="C12" s="57" t="s">
        <v>281</v>
      </c>
      <c r="D12" s="57" t="s">
        <v>281</v>
      </c>
      <c r="E12" s="57" t="s">
        <v>281</v>
      </c>
      <c r="F12" s="57" t="s">
        <v>281</v>
      </c>
      <c r="G12" s="57" t="s">
        <v>281</v>
      </c>
      <c r="H12" s="57" t="s">
        <v>281</v>
      </c>
      <c r="I12" s="57" t="s">
        <v>281</v>
      </c>
      <c r="J12" s="57" t="s">
        <v>281</v>
      </c>
      <c r="K12" s="57" t="s">
        <v>281</v>
      </c>
      <c r="L12" s="57" t="s">
        <v>281</v>
      </c>
      <c r="M12" s="57" t="s">
        <v>281</v>
      </c>
      <c r="N12" s="57" t="s">
        <v>281</v>
      </c>
      <c r="O12" s="57" t="s">
        <v>281</v>
      </c>
      <c r="P12" s="57">
        <v>49.01040926120038</v>
      </c>
      <c r="Q12" s="57" t="s">
        <v>281</v>
      </c>
      <c r="R12" s="57" t="s">
        <v>281</v>
      </c>
      <c r="S12" s="57" t="s">
        <v>281</v>
      </c>
      <c r="T12" s="57" t="s">
        <v>281</v>
      </c>
      <c r="U12" s="57" t="s">
        <v>281</v>
      </c>
      <c r="V12" s="57" t="s">
        <v>281</v>
      </c>
      <c r="W12" s="57" t="s">
        <v>281</v>
      </c>
      <c r="X12" s="57" t="s">
        <v>281</v>
      </c>
      <c r="Y12" s="57" t="s">
        <v>281</v>
      </c>
      <c r="Z12" s="57" t="s">
        <v>281</v>
      </c>
      <c r="AA12" s="57">
        <v>48.673974398845274</v>
      </c>
      <c r="AB12" s="57" t="s">
        <v>281</v>
      </c>
      <c r="AC12" s="57" t="s">
        <v>281</v>
      </c>
      <c r="AD12" s="57" t="s">
        <v>281</v>
      </c>
      <c r="AE12" s="57" t="s">
        <v>281</v>
      </c>
      <c r="AF12" s="57" t="s">
        <v>281</v>
      </c>
      <c r="AG12" s="57" t="s">
        <v>281</v>
      </c>
      <c r="AH12" s="57" t="s">
        <v>281</v>
      </c>
      <c r="AI12" s="57" t="s">
        <v>281</v>
      </c>
      <c r="AJ12" s="57" t="s">
        <v>281</v>
      </c>
      <c r="AK12" s="57" t="s">
        <v>281</v>
      </c>
      <c r="AL12" s="57" t="s">
        <v>281</v>
      </c>
      <c r="AM12" s="57" t="s">
        <v>281</v>
      </c>
      <c r="AN12" s="57" t="s">
        <v>281</v>
      </c>
      <c r="AO12" s="57" t="s">
        <v>281</v>
      </c>
      <c r="AP12" s="57" t="s">
        <v>281</v>
      </c>
      <c r="AQ12" s="57" t="s">
        <v>281</v>
      </c>
      <c r="AR12" s="57" t="s">
        <v>281</v>
      </c>
      <c r="AS12" s="57" t="s">
        <v>281</v>
      </c>
      <c r="AT12" s="57" t="s">
        <v>281</v>
      </c>
      <c r="AU12" s="57" t="s">
        <v>281</v>
      </c>
      <c r="AV12" s="57" t="s">
        <v>281</v>
      </c>
      <c r="AW12" s="57" t="s">
        <v>281</v>
      </c>
      <c r="AX12" s="57" t="s">
        <v>281</v>
      </c>
      <c r="AY12" s="57" t="s">
        <v>281</v>
      </c>
      <c r="AZ12" s="57" t="s">
        <v>281</v>
      </c>
      <c r="BA12" s="57" t="s">
        <v>281</v>
      </c>
      <c r="BB12" s="57" t="s">
        <v>281</v>
      </c>
      <c r="BC12" s="57" t="s">
        <v>281</v>
      </c>
      <c r="BD12" s="81"/>
      <c r="BE12" s="81">
        <f t="shared" si="0"/>
        <v>0.19238143329310123</v>
      </c>
      <c r="BF12" s="57" t="s">
        <v>281</v>
      </c>
      <c r="BG12" s="81"/>
    </row>
    <row r="13" spans="1:59" x14ac:dyDescent="0.25">
      <c r="A13" s="54">
        <v>1845</v>
      </c>
      <c r="B13" s="57" t="s">
        <v>281</v>
      </c>
      <c r="C13" s="57" t="s">
        <v>281</v>
      </c>
      <c r="D13" s="57" t="s">
        <v>281</v>
      </c>
      <c r="E13" s="57" t="s">
        <v>281</v>
      </c>
      <c r="F13" s="57" t="s">
        <v>281</v>
      </c>
      <c r="G13" s="57" t="s">
        <v>281</v>
      </c>
      <c r="H13" s="57" t="s">
        <v>281</v>
      </c>
      <c r="I13" s="57" t="s">
        <v>281</v>
      </c>
      <c r="J13" s="57" t="s">
        <v>281</v>
      </c>
      <c r="K13" s="57" t="s">
        <v>281</v>
      </c>
      <c r="L13" s="57" t="s">
        <v>281</v>
      </c>
      <c r="M13" s="57" t="s">
        <v>281</v>
      </c>
      <c r="N13" s="57" t="s">
        <v>281</v>
      </c>
      <c r="O13" s="57" t="s">
        <v>281</v>
      </c>
      <c r="P13" s="57">
        <v>46.649940246143956</v>
      </c>
      <c r="Q13" s="57" t="s">
        <v>281</v>
      </c>
      <c r="R13" s="57" t="s">
        <v>281</v>
      </c>
      <c r="S13" s="57" t="s">
        <v>281</v>
      </c>
      <c r="T13" s="57" t="s">
        <v>281</v>
      </c>
      <c r="U13" s="57" t="s">
        <v>281</v>
      </c>
      <c r="V13" s="57" t="s">
        <v>281</v>
      </c>
      <c r="W13" s="57" t="s">
        <v>281</v>
      </c>
      <c r="X13" s="57" t="s">
        <v>281</v>
      </c>
      <c r="Y13" s="57" t="s">
        <v>281</v>
      </c>
      <c r="Z13" s="57" t="s">
        <v>281</v>
      </c>
      <c r="AA13" s="57">
        <v>40.131190145528215</v>
      </c>
      <c r="AB13" s="57" t="s">
        <v>281</v>
      </c>
      <c r="AC13" s="57" t="s">
        <v>281</v>
      </c>
      <c r="AD13" s="57" t="s">
        <v>281</v>
      </c>
      <c r="AE13" s="57" t="s">
        <v>281</v>
      </c>
      <c r="AF13" s="57" t="s">
        <v>281</v>
      </c>
      <c r="AG13" s="57" t="s">
        <v>281</v>
      </c>
      <c r="AH13" s="57" t="s">
        <v>281</v>
      </c>
      <c r="AI13" s="57" t="s">
        <v>281</v>
      </c>
      <c r="AJ13" s="57" t="s">
        <v>281</v>
      </c>
      <c r="AK13" s="57" t="s">
        <v>281</v>
      </c>
      <c r="AL13" s="57" t="s">
        <v>281</v>
      </c>
      <c r="AM13" s="57" t="s">
        <v>281</v>
      </c>
      <c r="AN13" s="57" t="s">
        <v>281</v>
      </c>
      <c r="AO13" s="57" t="s">
        <v>281</v>
      </c>
      <c r="AP13" s="57" t="s">
        <v>281</v>
      </c>
      <c r="AQ13" s="57" t="s">
        <v>281</v>
      </c>
      <c r="AR13" s="57" t="s">
        <v>281</v>
      </c>
      <c r="AS13" s="57" t="s">
        <v>281</v>
      </c>
      <c r="AT13" s="57" t="s">
        <v>281</v>
      </c>
      <c r="AU13" s="57" t="s">
        <v>281</v>
      </c>
      <c r="AV13" s="57" t="s">
        <v>281</v>
      </c>
      <c r="AW13" s="57" t="s">
        <v>281</v>
      </c>
      <c r="AX13" s="57" t="s">
        <v>281</v>
      </c>
      <c r="AY13" s="57" t="s">
        <v>281</v>
      </c>
      <c r="AZ13" s="57" t="s">
        <v>281</v>
      </c>
      <c r="BA13" s="57" t="s">
        <v>281</v>
      </c>
      <c r="BB13" s="57" t="s">
        <v>281</v>
      </c>
      <c r="BC13" s="57" t="s">
        <v>281</v>
      </c>
      <c r="BD13" s="81"/>
      <c r="BE13" s="81">
        <f t="shared" si="0"/>
        <v>0.19294346873189286</v>
      </c>
      <c r="BF13" s="57" t="s">
        <v>281</v>
      </c>
      <c r="BG13" s="81"/>
    </row>
    <row r="14" spans="1:59" x14ac:dyDescent="0.25">
      <c r="A14" s="54">
        <v>1846</v>
      </c>
      <c r="B14" s="57" t="s">
        <v>281</v>
      </c>
      <c r="C14" s="57" t="s">
        <v>281</v>
      </c>
      <c r="D14" s="57" t="s">
        <v>281</v>
      </c>
      <c r="E14" s="57" t="s">
        <v>281</v>
      </c>
      <c r="F14" s="57" t="s">
        <v>281</v>
      </c>
      <c r="G14" s="57" t="s">
        <v>281</v>
      </c>
      <c r="H14" s="57" t="s">
        <v>281</v>
      </c>
      <c r="I14" s="57" t="s">
        <v>281</v>
      </c>
      <c r="J14" s="57" t="s">
        <v>281</v>
      </c>
      <c r="K14" s="57" t="s">
        <v>281</v>
      </c>
      <c r="L14" s="57" t="s">
        <v>281</v>
      </c>
      <c r="M14" s="57" t="s">
        <v>281</v>
      </c>
      <c r="N14" s="57" t="s">
        <v>281</v>
      </c>
      <c r="O14" s="57" t="s">
        <v>281</v>
      </c>
      <c r="P14" s="57">
        <v>47.316389284346386</v>
      </c>
      <c r="Q14" s="57" t="s">
        <v>281</v>
      </c>
      <c r="R14" s="57" t="s">
        <v>281</v>
      </c>
      <c r="S14" s="57" t="s">
        <v>281</v>
      </c>
      <c r="T14" s="57" t="s">
        <v>281</v>
      </c>
      <c r="U14" s="57" t="s">
        <v>281</v>
      </c>
      <c r="V14" s="57" t="s">
        <v>281</v>
      </c>
      <c r="W14" s="57" t="s">
        <v>281</v>
      </c>
      <c r="X14" s="57" t="s">
        <v>281</v>
      </c>
      <c r="Y14" s="57" t="s">
        <v>281</v>
      </c>
      <c r="Z14" s="57" t="s">
        <v>281</v>
      </c>
      <c r="AA14" s="57">
        <v>35.147575810064986</v>
      </c>
      <c r="AB14" s="57" t="s">
        <v>281</v>
      </c>
      <c r="AC14" s="57" t="s">
        <v>281</v>
      </c>
      <c r="AD14" s="57" t="s">
        <v>281</v>
      </c>
      <c r="AE14" s="57" t="s">
        <v>281</v>
      </c>
      <c r="AF14" s="57" t="s">
        <v>281</v>
      </c>
      <c r="AG14" s="57" t="s">
        <v>281</v>
      </c>
      <c r="AH14" s="57" t="s">
        <v>281</v>
      </c>
      <c r="AI14" s="57" t="s">
        <v>281</v>
      </c>
      <c r="AJ14" s="57" t="s">
        <v>281</v>
      </c>
      <c r="AK14" s="57" t="s">
        <v>281</v>
      </c>
      <c r="AL14" s="57" t="s">
        <v>281</v>
      </c>
      <c r="AM14" s="57" t="s">
        <v>281</v>
      </c>
      <c r="AN14" s="57" t="s">
        <v>281</v>
      </c>
      <c r="AO14" s="57" t="s">
        <v>281</v>
      </c>
      <c r="AP14" s="57" t="s">
        <v>281</v>
      </c>
      <c r="AQ14" s="57" t="s">
        <v>281</v>
      </c>
      <c r="AR14" s="57" t="s">
        <v>281</v>
      </c>
      <c r="AS14" s="57" t="s">
        <v>281</v>
      </c>
      <c r="AT14" s="57" t="s">
        <v>281</v>
      </c>
      <c r="AU14" s="57" t="s">
        <v>281</v>
      </c>
      <c r="AV14" s="57" t="s">
        <v>281</v>
      </c>
      <c r="AW14" s="57" t="s">
        <v>281</v>
      </c>
      <c r="AX14" s="57" t="s">
        <v>281</v>
      </c>
      <c r="AY14" s="57" t="s">
        <v>281</v>
      </c>
      <c r="AZ14" s="57" t="s">
        <v>281</v>
      </c>
      <c r="BA14" s="57" t="s">
        <v>281</v>
      </c>
      <c r="BB14" s="57" t="s">
        <v>281</v>
      </c>
      <c r="BC14" s="57" t="s">
        <v>281</v>
      </c>
      <c r="BD14" s="81"/>
      <c r="BE14" s="81">
        <f t="shared" si="0"/>
        <v>0.19454479870211588</v>
      </c>
      <c r="BF14" s="57" t="s">
        <v>281</v>
      </c>
      <c r="BG14" s="81"/>
    </row>
    <row r="15" spans="1:59" x14ac:dyDescent="0.25">
      <c r="A15" s="54">
        <v>1847</v>
      </c>
      <c r="B15" s="57" t="s">
        <v>281</v>
      </c>
      <c r="C15" s="57" t="s">
        <v>281</v>
      </c>
      <c r="D15" s="57" t="s">
        <v>281</v>
      </c>
      <c r="E15" s="57" t="s">
        <v>281</v>
      </c>
      <c r="F15" s="57" t="s">
        <v>281</v>
      </c>
      <c r="G15" s="57" t="s">
        <v>281</v>
      </c>
      <c r="H15" s="57" t="s">
        <v>281</v>
      </c>
      <c r="I15" s="57" t="s">
        <v>281</v>
      </c>
      <c r="J15" s="57" t="s">
        <v>281</v>
      </c>
      <c r="K15" s="57" t="s">
        <v>281</v>
      </c>
      <c r="L15" s="57" t="s">
        <v>281</v>
      </c>
      <c r="M15" s="57" t="s">
        <v>281</v>
      </c>
      <c r="N15" s="57" t="s">
        <v>281</v>
      </c>
      <c r="O15" s="57" t="s">
        <v>281</v>
      </c>
      <c r="P15" s="57">
        <v>48.460640414705601</v>
      </c>
      <c r="Q15" s="57" t="s">
        <v>281</v>
      </c>
      <c r="R15" s="57" t="s">
        <v>281</v>
      </c>
      <c r="S15" s="57" t="s">
        <v>281</v>
      </c>
      <c r="T15" s="57" t="s">
        <v>281</v>
      </c>
      <c r="U15" s="57" t="s">
        <v>281</v>
      </c>
      <c r="V15" s="57" t="s">
        <v>281</v>
      </c>
      <c r="W15" s="57" t="s">
        <v>281</v>
      </c>
      <c r="X15" s="57" t="s">
        <v>281</v>
      </c>
      <c r="Y15" s="57" t="s">
        <v>281</v>
      </c>
      <c r="Z15" s="57" t="s">
        <v>281</v>
      </c>
      <c r="AA15" s="57">
        <v>22.527100780899755</v>
      </c>
      <c r="AB15" s="57" t="s">
        <v>281</v>
      </c>
      <c r="AC15" s="57" t="s">
        <v>281</v>
      </c>
      <c r="AD15" s="57" t="s">
        <v>281</v>
      </c>
      <c r="AE15" s="57" t="s">
        <v>281</v>
      </c>
      <c r="AF15" s="57" t="s">
        <v>281</v>
      </c>
      <c r="AG15" s="57" t="s">
        <v>281</v>
      </c>
      <c r="AH15" s="57" t="s">
        <v>281</v>
      </c>
      <c r="AI15" s="57" t="s">
        <v>281</v>
      </c>
      <c r="AJ15" s="57" t="s">
        <v>281</v>
      </c>
      <c r="AK15" s="57" t="s">
        <v>281</v>
      </c>
      <c r="AL15" s="57" t="s">
        <v>281</v>
      </c>
      <c r="AM15" s="57" t="s">
        <v>281</v>
      </c>
      <c r="AN15" s="57" t="s">
        <v>281</v>
      </c>
      <c r="AO15" s="57" t="s">
        <v>281</v>
      </c>
      <c r="AP15" s="57" t="s">
        <v>281</v>
      </c>
      <c r="AQ15" s="57" t="s">
        <v>281</v>
      </c>
      <c r="AR15" s="57" t="s">
        <v>281</v>
      </c>
      <c r="AS15" s="57" t="s">
        <v>281</v>
      </c>
      <c r="AT15" s="57" t="s">
        <v>281</v>
      </c>
      <c r="AU15" s="57" t="s">
        <v>281</v>
      </c>
      <c r="AV15" s="57" t="s">
        <v>281</v>
      </c>
      <c r="AW15" s="57" t="s">
        <v>281</v>
      </c>
      <c r="AX15" s="57" t="s">
        <v>281</v>
      </c>
      <c r="AY15" s="57" t="s">
        <v>281</v>
      </c>
      <c r="AZ15" s="57" t="s">
        <v>281</v>
      </c>
      <c r="BA15" s="57" t="s">
        <v>281</v>
      </c>
      <c r="BB15" s="57" t="s">
        <v>281</v>
      </c>
      <c r="BC15" s="57" t="s">
        <v>281</v>
      </c>
      <c r="BD15" s="81"/>
      <c r="BE15" s="81">
        <f t="shared" si="0"/>
        <v>0.20528834512316899</v>
      </c>
      <c r="BF15" s="57" t="s">
        <v>281</v>
      </c>
      <c r="BG15" s="81"/>
    </row>
    <row r="16" spans="1:59" x14ac:dyDescent="0.25">
      <c r="A16" s="54">
        <v>1848</v>
      </c>
      <c r="B16" s="57" t="s">
        <v>281</v>
      </c>
      <c r="C16" s="57" t="s">
        <v>281</v>
      </c>
      <c r="D16" s="57" t="s">
        <v>281</v>
      </c>
      <c r="E16" s="57" t="s">
        <v>281</v>
      </c>
      <c r="F16" s="57" t="s">
        <v>281</v>
      </c>
      <c r="G16" s="57" t="s">
        <v>281</v>
      </c>
      <c r="H16" s="57" t="s">
        <v>281</v>
      </c>
      <c r="I16" s="57" t="s">
        <v>281</v>
      </c>
      <c r="J16" s="57" t="s">
        <v>281</v>
      </c>
      <c r="K16" s="57" t="s">
        <v>281</v>
      </c>
      <c r="L16" s="57" t="s">
        <v>281</v>
      </c>
      <c r="M16" s="57" t="s">
        <v>281</v>
      </c>
      <c r="N16" s="57" t="s">
        <v>281</v>
      </c>
      <c r="O16" s="57" t="s">
        <v>281</v>
      </c>
      <c r="P16" s="57">
        <v>46.338977455177428</v>
      </c>
      <c r="Q16" s="57" t="s">
        <v>281</v>
      </c>
      <c r="R16" s="57" t="s">
        <v>281</v>
      </c>
      <c r="S16" s="57" t="s">
        <v>281</v>
      </c>
      <c r="T16" s="57" t="s">
        <v>281</v>
      </c>
      <c r="U16" s="57" t="s">
        <v>281</v>
      </c>
      <c r="V16" s="57" t="s">
        <v>281</v>
      </c>
      <c r="W16" s="57" t="s">
        <v>281</v>
      </c>
      <c r="X16" s="57" t="s">
        <v>281</v>
      </c>
      <c r="Y16" s="57" t="s">
        <v>281</v>
      </c>
      <c r="Z16" s="57" t="s">
        <v>281</v>
      </c>
      <c r="AA16" s="57">
        <v>26.292689152917287</v>
      </c>
      <c r="AB16" s="57" t="s">
        <v>281</v>
      </c>
      <c r="AC16" s="57" t="s">
        <v>281</v>
      </c>
      <c r="AD16" s="57" t="s">
        <v>281</v>
      </c>
      <c r="AE16" s="57" t="s">
        <v>281</v>
      </c>
      <c r="AF16" s="57" t="s">
        <v>281</v>
      </c>
      <c r="AG16" s="57" t="s">
        <v>281</v>
      </c>
      <c r="AH16" s="57" t="s">
        <v>281</v>
      </c>
      <c r="AI16" s="57" t="s">
        <v>281</v>
      </c>
      <c r="AJ16" s="57" t="s">
        <v>281</v>
      </c>
      <c r="AK16" s="57" t="s">
        <v>281</v>
      </c>
      <c r="AL16" s="57" t="s">
        <v>281</v>
      </c>
      <c r="AM16" s="57" t="s">
        <v>281</v>
      </c>
      <c r="AN16" s="57" t="s">
        <v>281</v>
      </c>
      <c r="AO16" s="57" t="s">
        <v>281</v>
      </c>
      <c r="AP16" s="57" t="s">
        <v>281</v>
      </c>
      <c r="AQ16" s="57" t="s">
        <v>281</v>
      </c>
      <c r="AR16" s="57" t="s">
        <v>281</v>
      </c>
      <c r="AS16" s="57" t="s">
        <v>281</v>
      </c>
      <c r="AT16" s="57" t="s">
        <v>281</v>
      </c>
      <c r="AU16" s="57" t="s">
        <v>281</v>
      </c>
      <c r="AV16" s="57" t="s">
        <v>281</v>
      </c>
      <c r="AW16" s="57" t="s">
        <v>281</v>
      </c>
      <c r="AX16" s="57" t="s">
        <v>281</v>
      </c>
      <c r="AY16" s="57" t="s">
        <v>281</v>
      </c>
      <c r="AZ16" s="57" t="s">
        <v>281</v>
      </c>
      <c r="BA16" s="57" t="s">
        <v>281</v>
      </c>
      <c r="BB16" s="57" t="s">
        <v>281</v>
      </c>
      <c r="BC16" s="57" t="s">
        <v>281</v>
      </c>
      <c r="BD16" s="81"/>
      <c r="BE16" s="81">
        <f t="shared" si="0"/>
        <v>0.19984992043689012</v>
      </c>
      <c r="BF16" s="57" t="s">
        <v>281</v>
      </c>
      <c r="BG16" s="81"/>
    </row>
    <row r="17" spans="1:59" x14ac:dyDescent="0.25">
      <c r="A17" s="54">
        <v>1849</v>
      </c>
      <c r="B17" s="57" t="s">
        <v>281</v>
      </c>
      <c r="C17" s="57" t="s">
        <v>281</v>
      </c>
      <c r="D17" s="57" t="s">
        <v>281</v>
      </c>
      <c r="E17" s="57" t="s">
        <v>281</v>
      </c>
      <c r="F17" s="57" t="s">
        <v>281</v>
      </c>
      <c r="G17" s="57" t="s">
        <v>281</v>
      </c>
      <c r="H17" s="57" t="s">
        <v>281</v>
      </c>
      <c r="I17" s="57" t="s">
        <v>281</v>
      </c>
      <c r="J17" s="57" t="s">
        <v>281</v>
      </c>
      <c r="K17" s="57" t="s">
        <v>281</v>
      </c>
      <c r="L17" s="57" t="s">
        <v>281</v>
      </c>
      <c r="M17" s="57" t="s">
        <v>281</v>
      </c>
      <c r="N17" s="57" t="s">
        <v>281</v>
      </c>
      <c r="O17" s="57" t="s">
        <v>281</v>
      </c>
      <c r="P17" s="57">
        <v>45.192993658039491</v>
      </c>
      <c r="Q17" s="57" t="s">
        <v>281</v>
      </c>
      <c r="R17" s="57" t="s">
        <v>281</v>
      </c>
      <c r="S17" s="57" t="s">
        <v>281</v>
      </c>
      <c r="T17" s="57" t="s">
        <v>281</v>
      </c>
      <c r="U17" s="57" t="s">
        <v>281</v>
      </c>
      <c r="V17" s="57" t="s">
        <v>281</v>
      </c>
      <c r="W17" s="57" t="s">
        <v>281</v>
      </c>
      <c r="X17" s="57" t="s">
        <v>281</v>
      </c>
      <c r="Y17" s="57" t="s">
        <v>281</v>
      </c>
      <c r="Z17" s="57" t="s">
        <v>281</v>
      </c>
      <c r="AA17" s="57">
        <v>21.982197741382951</v>
      </c>
      <c r="AB17" s="57" t="s">
        <v>281</v>
      </c>
      <c r="AC17" s="57" t="s">
        <v>281</v>
      </c>
      <c r="AD17" s="57" t="s">
        <v>281</v>
      </c>
      <c r="AE17" s="57" t="s">
        <v>281</v>
      </c>
      <c r="AF17" s="57" t="s">
        <v>281</v>
      </c>
      <c r="AG17" s="57" t="s">
        <v>281</v>
      </c>
      <c r="AH17" s="57" t="s">
        <v>281</v>
      </c>
      <c r="AI17" s="57" t="s">
        <v>281</v>
      </c>
      <c r="AJ17" s="57" t="s">
        <v>281</v>
      </c>
      <c r="AK17" s="57" t="s">
        <v>281</v>
      </c>
      <c r="AL17" s="57" t="s">
        <v>281</v>
      </c>
      <c r="AM17" s="57" t="s">
        <v>281</v>
      </c>
      <c r="AN17" s="57" t="s">
        <v>281</v>
      </c>
      <c r="AO17" s="57" t="s">
        <v>281</v>
      </c>
      <c r="AP17" s="57" t="s">
        <v>281</v>
      </c>
      <c r="AQ17" s="57" t="s">
        <v>281</v>
      </c>
      <c r="AR17" s="57" t="s">
        <v>281</v>
      </c>
      <c r="AS17" s="57" t="s">
        <v>281</v>
      </c>
      <c r="AT17" s="57" t="s">
        <v>281</v>
      </c>
      <c r="AU17" s="57" t="s">
        <v>281</v>
      </c>
      <c r="AV17" s="57" t="s">
        <v>281</v>
      </c>
      <c r="AW17" s="57" t="s">
        <v>281</v>
      </c>
      <c r="AX17" s="57" t="s">
        <v>281</v>
      </c>
      <c r="AY17" s="57" t="s">
        <v>281</v>
      </c>
      <c r="AZ17" s="57" t="s">
        <v>281</v>
      </c>
      <c r="BA17" s="57" t="s">
        <v>281</v>
      </c>
      <c r="BB17" s="57" t="s">
        <v>281</v>
      </c>
      <c r="BC17" s="57" t="s">
        <v>281</v>
      </c>
      <c r="BD17" s="81"/>
      <c r="BE17" s="81">
        <f t="shared" si="0"/>
        <v>0.20396573815869293</v>
      </c>
      <c r="BF17" s="57" t="s">
        <v>281</v>
      </c>
      <c r="BG17" s="81"/>
    </row>
    <row r="18" spans="1:59" x14ac:dyDescent="0.25">
      <c r="A18" s="54">
        <v>1850</v>
      </c>
      <c r="B18" s="57" t="s">
        <v>281</v>
      </c>
      <c r="C18" s="57" t="s">
        <v>281</v>
      </c>
      <c r="D18" s="57" t="s">
        <v>281</v>
      </c>
      <c r="E18" s="57" t="s">
        <v>281</v>
      </c>
      <c r="F18" s="57" t="s">
        <v>281</v>
      </c>
      <c r="G18" s="57" t="s">
        <v>281</v>
      </c>
      <c r="H18" s="57" t="s">
        <v>281</v>
      </c>
      <c r="I18" s="57" t="s">
        <v>281</v>
      </c>
      <c r="J18" s="57" t="s">
        <v>281</v>
      </c>
      <c r="K18" s="57" t="s">
        <v>281</v>
      </c>
      <c r="L18" s="57" t="s">
        <v>281</v>
      </c>
      <c r="M18" s="57" t="s">
        <v>281</v>
      </c>
      <c r="N18" s="57" t="s">
        <v>281</v>
      </c>
      <c r="O18" s="57" t="s">
        <v>281</v>
      </c>
      <c r="P18" s="57">
        <v>45.219027571325107</v>
      </c>
      <c r="Q18" s="57" t="s">
        <v>281</v>
      </c>
      <c r="R18" s="57" t="s">
        <v>281</v>
      </c>
      <c r="S18" s="57" t="s">
        <v>281</v>
      </c>
      <c r="T18" s="57" t="s">
        <v>281</v>
      </c>
      <c r="U18" s="57" t="s">
        <v>281</v>
      </c>
      <c r="V18" s="57" t="s">
        <v>281</v>
      </c>
      <c r="W18" s="57" t="s">
        <v>281</v>
      </c>
      <c r="X18" s="57" t="s">
        <v>281</v>
      </c>
      <c r="Y18" s="57" t="s">
        <v>281</v>
      </c>
      <c r="Z18" s="57" t="s">
        <v>281</v>
      </c>
      <c r="AA18" s="57">
        <v>22.677458892992412</v>
      </c>
      <c r="AB18" s="57" t="s">
        <v>281</v>
      </c>
      <c r="AC18" s="57" t="s">
        <v>281</v>
      </c>
      <c r="AD18" s="57" t="s">
        <v>281</v>
      </c>
      <c r="AE18" s="57" t="s">
        <v>281</v>
      </c>
      <c r="AF18" s="57" t="s">
        <v>281</v>
      </c>
      <c r="AG18" s="57" t="s">
        <v>281</v>
      </c>
      <c r="AH18" s="57" t="s">
        <v>281</v>
      </c>
      <c r="AI18" s="57" t="s">
        <v>281</v>
      </c>
      <c r="AJ18" s="57" t="s">
        <v>281</v>
      </c>
      <c r="AK18" s="57" t="s">
        <v>281</v>
      </c>
      <c r="AL18" s="57" t="s">
        <v>281</v>
      </c>
      <c r="AM18" s="57" t="s">
        <v>281</v>
      </c>
      <c r="AN18" s="57" t="s">
        <v>281</v>
      </c>
      <c r="AO18" s="57" t="s">
        <v>281</v>
      </c>
      <c r="AP18" s="57" t="s">
        <v>281</v>
      </c>
      <c r="AQ18" s="57" t="s">
        <v>281</v>
      </c>
      <c r="AR18" s="57" t="s">
        <v>281</v>
      </c>
      <c r="AS18" s="57" t="s">
        <v>281</v>
      </c>
      <c r="AT18" s="57" t="s">
        <v>281</v>
      </c>
      <c r="AU18" s="57" t="s">
        <v>281</v>
      </c>
      <c r="AV18" s="57" t="s">
        <v>281</v>
      </c>
      <c r="AW18" s="57" t="s">
        <v>281</v>
      </c>
      <c r="AX18" s="57" t="s">
        <v>281</v>
      </c>
      <c r="AY18" s="57" t="s">
        <v>281</v>
      </c>
      <c r="AZ18" s="57" t="s">
        <v>281</v>
      </c>
      <c r="BA18" s="57" t="s">
        <v>281</v>
      </c>
      <c r="BB18" s="57" t="s">
        <v>281</v>
      </c>
      <c r="BC18" s="57" t="s">
        <v>281</v>
      </c>
      <c r="BD18" s="81"/>
      <c r="BE18" s="81">
        <f t="shared" si="0"/>
        <v>0.20309977814579119</v>
      </c>
      <c r="BF18" s="57" t="s">
        <v>281</v>
      </c>
      <c r="BG18" s="81"/>
    </row>
    <row r="19" spans="1:59" x14ac:dyDescent="0.25">
      <c r="A19" s="54">
        <v>1851</v>
      </c>
      <c r="B19" s="57" t="s">
        <v>281</v>
      </c>
      <c r="C19" s="57" t="s">
        <v>281</v>
      </c>
      <c r="D19" s="57" t="s">
        <v>281</v>
      </c>
      <c r="E19" s="57" t="s">
        <v>281</v>
      </c>
      <c r="F19" s="57" t="s">
        <v>281</v>
      </c>
      <c r="G19" s="57" t="s">
        <v>281</v>
      </c>
      <c r="H19" s="57" t="s">
        <v>281</v>
      </c>
      <c r="I19" s="57" t="s">
        <v>281</v>
      </c>
      <c r="J19" s="57" t="s">
        <v>281</v>
      </c>
      <c r="K19" s="57" t="s">
        <v>281</v>
      </c>
      <c r="L19" s="57" t="s">
        <v>281</v>
      </c>
      <c r="M19" s="57" t="s">
        <v>281</v>
      </c>
      <c r="N19" s="57" t="s">
        <v>281</v>
      </c>
      <c r="O19" s="57" t="s">
        <v>281</v>
      </c>
      <c r="P19" s="57">
        <v>46.762761254454368</v>
      </c>
      <c r="Q19" s="57" t="s">
        <v>281</v>
      </c>
      <c r="R19" s="57" t="s">
        <v>281</v>
      </c>
      <c r="S19" s="57" t="s">
        <v>281</v>
      </c>
      <c r="T19" s="57" t="s">
        <v>281</v>
      </c>
      <c r="U19" s="57" t="s">
        <v>281</v>
      </c>
      <c r="V19" s="57" t="s">
        <v>281</v>
      </c>
      <c r="W19" s="57" t="s">
        <v>281</v>
      </c>
      <c r="X19" s="57" t="s">
        <v>281</v>
      </c>
      <c r="Y19" s="57" t="s">
        <v>281</v>
      </c>
      <c r="Z19" s="57" t="s">
        <v>281</v>
      </c>
      <c r="AA19" s="57">
        <v>21.254554947572323</v>
      </c>
      <c r="AB19" s="57" t="s">
        <v>281</v>
      </c>
      <c r="AC19" s="57" t="s">
        <v>281</v>
      </c>
      <c r="AD19" s="57" t="s">
        <v>281</v>
      </c>
      <c r="AE19" s="57" t="s">
        <v>281</v>
      </c>
      <c r="AF19" s="57" t="s">
        <v>281</v>
      </c>
      <c r="AG19" s="57" t="s">
        <v>281</v>
      </c>
      <c r="AH19" s="57" t="s">
        <v>281</v>
      </c>
      <c r="AI19" s="57" t="s">
        <v>281</v>
      </c>
      <c r="AJ19" s="57" t="s">
        <v>281</v>
      </c>
      <c r="AK19" s="57" t="s">
        <v>281</v>
      </c>
      <c r="AL19" s="57" t="s">
        <v>281</v>
      </c>
      <c r="AM19" s="57" t="s">
        <v>281</v>
      </c>
      <c r="AN19" s="57" t="s">
        <v>281</v>
      </c>
      <c r="AO19" s="57" t="s">
        <v>281</v>
      </c>
      <c r="AP19" s="57" t="s">
        <v>281</v>
      </c>
      <c r="AQ19" s="57" t="s">
        <v>281</v>
      </c>
      <c r="AR19" s="57" t="s">
        <v>281</v>
      </c>
      <c r="AS19" s="57" t="s">
        <v>281</v>
      </c>
      <c r="AT19" s="57" t="s">
        <v>281</v>
      </c>
      <c r="AU19" s="57" t="s">
        <v>281</v>
      </c>
      <c r="AV19" s="57" t="s">
        <v>281</v>
      </c>
      <c r="AW19" s="57" t="s">
        <v>281</v>
      </c>
      <c r="AX19" s="57" t="s">
        <v>281</v>
      </c>
      <c r="AY19" s="57" t="s">
        <v>281</v>
      </c>
      <c r="AZ19" s="57" t="s">
        <v>281</v>
      </c>
      <c r="BA19" s="57" t="s">
        <v>281</v>
      </c>
      <c r="BB19" s="57" t="s">
        <v>281</v>
      </c>
      <c r="BC19" s="57" t="s">
        <v>281</v>
      </c>
      <c r="BD19" s="81"/>
      <c r="BE19" s="81">
        <f t="shared" si="0"/>
        <v>0.20596004440602589</v>
      </c>
      <c r="BF19" s="57" t="s">
        <v>281</v>
      </c>
      <c r="BG19" s="81"/>
    </row>
    <row r="20" spans="1:59" x14ac:dyDescent="0.25">
      <c r="A20" s="54">
        <v>1852</v>
      </c>
      <c r="B20" s="57" t="s">
        <v>281</v>
      </c>
      <c r="C20" s="57" t="s">
        <v>281</v>
      </c>
      <c r="D20" s="57" t="s">
        <v>281</v>
      </c>
      <c r="E20" s="57" t="s">
        <v>281</v>
      </c>
      <c r="F20" s="57" t="s">
        <v>281</v>
      </c>
      <c r="G20" s="57" t="s">
        <v>281</v>
      </c>
      <c r="H20" s="57" t="s">
        <v>281</v>
      </c>
      <c r="I20" s="57" t="s">
        <v>281</v>
      </c>
      <c r="J20" s="57" t="s">
        <v>281</v>
      </c>
      <c r="K20" s="57" t="s">
        <v>281</v>
      </c>
      <c r="L20" s="57" t="s">
        <v>281</v>
      </c>
      <c r="M20" s="57" t="s">
        <v>281</v>
      </c>
      <c r="N20" s="57" t="s">
        <v>281</v>
      </c>
      <c r="O20" s="57" t="s">
        <v>281</v>
      </c>
      <c r="P20" s="57">
        <v>46.105815731996699</v>
      </c>
      <c r="Q20" s="57" t="s">
        <v>281</v>
      </c>
      <c r="R20" s="57" t="s">
        <v>281</v>
      </c>
      <c r="S20" s="57" t="s">
        <v>281</v>
      </c>
      <c r="T20" s="57" t="s">
        <v>281</v>
      </c>
      <c r="U20" s="57" t="s">
        <v>281</v>
      </c>
      <c r="V20" s="57" t="s">
        <v>281</v>
      </c>
      <c r="W20" s="57" t="s">
        <v>281</v>
      </c>
      <c r="X20" s="57" t="s">
        <v>281</v>
      </c>
      <c r="Y20" s="57" t="s">
        <v>281</v>
      </c>
      <c r="Z20" s="57" t="s">
        <v>281</v>
      </c>
      <c r="AA20" s="57">
        <v>20.074409990095813</v>
      </c>
      <c r="AB20" s="57" t="s">
        <v>281</v>
      </c>
      <c r="AC20" s="57" t="s">
        <v>281</v>
      </c>
      <c r="AD20" s="57" t="s">
        <v>281</v>
      </c>
      <c r="AE20" s="57" t="s">
        <v>281</v>
      </c>
      <c r="AF20" s="57" t="s">
        <v>281</v>
      </c>
      <c r="AG20" s="57" t="s">
        <v>281</v>
      </c>
      <c r="AH20" s="57" t="s">
        <v>281</v>
      </c>
      <c r="AI20" s="57" t="s">
        <v>281</v>
      </c>
      <c r="AJ20" s="57" t="s">
        <v>281</v>
      </c>
      <c r="AK20" s="57" t="s">
        <v>281</v>
      </c>
      <c r="AL20" s="57" t="s">
        <v>281</v>
      </c>
      <c r="AM20" s="57" t="s">
        <v>281</v>
      </c>
      <c r="AN20" s="57" t="s">
        <v>281</v>
      </c>
      <c r="AO20" s="57" t="s">
        <v>281</v>
      </c>
      <c r="AP20" s="57" t="s">
        <v>281</v>
      </c>
      <c r="AQ20" s="57" t="s">
        <v>281</v>
      </c>
      <c r="AR20" s="57" t="s">
        <v>281</v>
      </c>
      <c r="AS20" s="57" t="s">
        <v>281</v>
      </c>
      <c r="AT20" s="57" t="s">
        <v>281</v>
      </c>
      <c r="AU20" s="57" t="s">
        <v>281</v>
      </c>
      <c r="AV20" s="57" t="s">
        <v>281</v>
      </c>
      <c r="AW20" s="57" t="s">
        <v>281</v>
      </c>
      <c r="AX20" s="57" t="s">
        <v>281</v>
      </c>
      <c r="AY20" s="57" t="s">
        <v>281</v>
      </c>
      <c r="AZ20" s="57" t="s">
        <v>281</v>
      </c>
      <c r="BA20" s="57" t="s">
        <v>281</v>
      </c>
      <c r="BB20" s="57" t="s">
        <v>281</v>
      </c>
      <c r="BC20" s="57" t="s">
        <v>281</v>
      </c>
      <c r="BD20" s="81"/>
      <c r="BE20" s="81">
        <f t="shared" si="0"/>
        <v>0.20726992871204866</v>
      </c>
      <c r="BF20" s="57" t="s">
        <v>281</v>
      </c>
      <c r="BG20" s="81"/>
    </row>
    <row r="21" spans="1:59" x14ac:dyDescent="0.25">
      <c r="A21" s="54">
        <v>1853</v>
      </c>
      <c r="B21" s="57" t="s">
        <v>281</v>
      </c>
      <c r="C21" s="57" t="s">
        <v>281</v>
      </c>
      <c r="D21" s="57" t="s">
        <v>281</v>
      </c>
      <c r="E21" s="57" t="s">
        <v>281</v>
      </c>
      <c r="F21" s="57" t="s">
        <v>281</v>
      </c>
      <c r="G21" s="57" t="s">
        <v>281</v>
      </c>
      <c r="H21" s="57" t="s">
        <v>281</v>
      </c>
      <c r="I21" s="57" t="s">
        <v>281</v>
      </c>
      <c r="J21" s="57" t="s">
        <v>281</v>
      </c>
      <c r="K21" s="57" t="s">
        <v>281</v>
      </c>
      <c r="L21" s="57" t="s">
        <v>281</v>
      </c>
      <c r="M21" s="57" t="s">
        <v>281</v>
      </c>
      <c r="N21" s="57" t="s">
        <v>281</v>
      </c>
      <c r="O21" s="57" t="s">
        <v>281</v>
      </c>
      <c r="P21" s="57">
        <v>47.821804789355014</v>
      </c>
      <c r="Q21" s="57" t="s">
        <v>281</v>
      </c>
      <c r="R21" s="57" t="s">
        <v>281</v>
      </c>
      <c r="S21" s="57" t="s">
        <v>281</v>
      </c>
      <c r="T21" s="57" t="s">
        <v>281</v>
      </c>
      <c r="U21" s="57" t="s">
        <v>281</v>
      </c>
      <c r="V21" s="57" t="s">
        <v>281</v>
      </c>
      <c r="W21" s="57" t="s">
        <v>281</v>
      </c>
      <c r="X21" s="57" t="s">
        <v>281</v>
      </c>
      <c r="Y21" s="57" t="s">
        <v>281</v>
      </c>
      <c r="Z21" s="57" t="s">
        <v>281</v>
      </c>
      <c r="AA21" s="57">
        <v>16.31896553021069</v>
      </c>
      <c r="AB21" s="57" t="s">
        <v>281</v>
      </c>
      <c r="AC21" s="57" t="s">
        <v>281</v>
      </c>
      <c r="AD21" s="57" t="s">
        <v>281</v>
      </c>
      <c r="AE21" s="57" t="s">
        <v>281</v>
      </c>
      <c r="AF21" s="57" t="s">
        <v>281</v>
      </c>
      <c r="AG21" s="57" t="s">
        <v>281</v>
      </c>
      <c r="AH21" s="57" t="s">
        <v>281</v>
      </c>
      <c r="AI21" s="57" t="s">
        <v>281</v>
      </c>
      <c r="AJ21" s="57" t="s">
        <v>281</v>
      </c>
      <c r="AK21" s="57" t="s">
        <v>281</v>
      </c>
      <c r="AL21" s="57" t="s">
        <v>281</v>
      </c>
      <c r="AM21" s="57" t="s">
        <v>281</v>
      </c>
      <c r="AN21" s="57" t="s">
        <v>281</v>
      </c>
      <c r="AO21" s="57" t="s">
        <v>281</v>
      </c>
      <c r="AP21" s="57" t="s">
        <v>281</v>
      </c>
      <c r="AQ21" s="57" t="s">
        <v>281</v>
      </c>
      <c r="AR21" s="57" t="s">
        <v>281</v>
      </c>
      <c r="AS21" s="57" t="s">
        <v>281</v>
      </c>
      <c r="AT21" s="57" t="s">
        <v>281</v>
      </c>
      <c r="AU21" s="57" t="s">
        <v>281</v>
      </c>
      <c r="AV21" s="57" t="s">
        <v>281</v>
      </c>
      <c r="AW21" s="57" t="s">
        <v>281</v>
      </c>
      <c r="AX21" s="57" t="s">
        <v>281</v>
      </c>
      <c r="AY21" s="57" t="s">
        <v>281</v>
      </c>
      <c r="AZ21" s="57" t="s">
        <v>281</v>
      </c>
      <c r="BA21" s="57" t="s">
        <v>281</v>
      </c>
      <c r="BB21" s="57" t="s">
        <v>281</v>
      </c>
      <c r="BC21" s="57" t="s">
        <v>281</v>
      </c>
      <c r="BD21" s="81"/>
      <c r="BE21" s="81">
        <f t="shared" si="0"/>
        <v>0.21514699837420284</v>
      </c>
      <c r="BF21" s="57" t="s">
        <v>281</v>
      </c>
      <c r="BG21" s="81"/>
    </row>
    <row r="22" spans="1:59" x14ac:dyDescent="0.25">
      <c r="A22" s="54">
        <v>1854</v>
      </c>
      <c r="B22" s="57" t="s">
        <v>281</v>
      </c>
      <c r="C22" s="57" t="s">
        <v>281</v>
      </c>
      <c r="D22" s="57" t="s">
        <v>281</v>
      </c>
      <c r="E22" s="57" t="s">
        <v>281</v>
      </c>
      <c r="F22" s="57" t="s">
        <v>281</v>
      </c>
      <c r="G22" s="57" t="s">
        <v>281</v>
      </c>
      <c r="H22" s="57" t="s">
        <v>281</v>
      </c>
      <c r="I22" s="57" t="s">
        <v>281</v>
      </c>
      <c r="J22" s="57" t="s">
        <v>281</v>
      </c>
      <c r="K22" s="57" t="s">
        <v>281</v>
      </c>
      <c r="L22" s="57" t="s">
        <v>281</v>
      </c>
      <c r="M22" s="57" t="s">
        <v>281</v>
      </c>
      <c r="N22" s="57" t="s">
        <v>281</v>
      </c>
      <c r="O22" s="57" t="s">
        <v>281</v>
      </c>
      <c r="P22" s="57">
        <v>44.671325442297409</v>
      </c>
      <c r="Q22" s="57" t="s">
        <v>281</v>
      </c>
      <c r="R22" s="57" t="s">
        <v>281</v>
      </c>
      <c r="S22" s="57" t="s">
        <v>281</v>
      </c>
      <c r="T22" s="57" t="s">
        <v>281</v>
      </c>
      <c r="U22" s="57" t="s">
        <v>281</v>
      </c>
      <c r="V22" s="57" t="s">
        <v>281</v>
      </c>
      <c r="W22" s="57" t="s">
        <v>281</v>
      </c>
      <c r="X22" s="57" t="s">
        <v>281</v>
      </c>
      <c r="Y22" s="57" t="s">
        <v>281</v>
      </c>
      <c r="Z22" s="57" t="s">
        <v>281</v>
      </c>
      <c r="AA22" s="57">
        <v>18.852954166856271</v>
      </c>
      <c r="AB22" s="57" t="s">
        <v>281</v>
      </c>
      <c r="AC22" s="57" t="s">
        <v>281</v>
      </c>
      <c r="AD22" s="57" t="s">
        <v>281</v>
      </c>
      <c r="AE22" s="57" t="s">
        <v>281</v>
      </c>
      <c r="AF22" s="57" t="s">
        <v>281</v>
      </c>
      <c r="AG22" s="57" t="s">
        <v>281</v>
      </c>
      <c r="AH22" s="57" t="s">
        <v>281</v>
      </c>
      <c r="AI22" s="57" t="s">
        <v>281</v>
      </c>
      <c r="AJ22" s="57" t="s">
        <v>281</v>
      </c>
      <c r="AK22" s="57" t="s">
        <v>281</v>
      </c>
      <c r="AL22" s="57" t="s">
        <v>281</v>
      </c>
      <c r="AM22" s="57" t="s">
        <v>281</v>
      </c>
      <c r="AN22" s="57" t="s">
        <v>281</v>
      </c>
      <c r="AO22" s="57" t="s">
        <v>281</v>
      </c>
      <c r="AP22" s="57" t="s">
        <v>281</v>
      </c>
      <c r="AQ22" s="57" t="s">
        <v>281</v>
      </c>
      <c r="AR22" s="57" t="s">
        <v>281</v>
      </c>
      <c r="AS22" s="57" t="s">
        <v>281</v>
      </c>
      <c r="AT22" s="57" t="s">
        <v>281</v>
      </c>
      <c r="AU22" s="57" t="s">
        <v>281</v>
      </c>
      <c r="AV22" s="57" t="s">
        <v>281</v>
      </c>
      <c r="AW22" s="57" t="s">
        <v>281</v>
      </c>
      <c r="AX22" s="57" t="s">
        <v>281</v>
      </c>
      <c r="AY22" s="57" t="s">
        <v>281</v>
      </c>
      <c r="AZ22" s="57" t="s">
        <v>281</v>
      </c>
      <c r="BA22" s="57" t="s">
        <v>281</v>
      </c>
      <c r="BB22" s="57" t="s">
        <v>281</v>
      </c>
      <c r="BC22" s="57" t="s">
        <v>281</v>
      </c>
      <c r="BD22" s="81"/>
      <c r="BE22" s="81">
        <f t="shared" si="0"/>
        <v>0.20823914077219316</v>
      </c>
      <c r="BF22" s="57" t="s">
        <v>281</v>
      </c>
      <c r="BG22" s="81"/>
    </row>
    <row r="23" spans="1:59" x14ac:dyDescent="0.25">
      <c r="A23" s="54">
        <v>1855</v>
      </c>
      <c r="B23" s="57" t="s">
        <v>281</v>
      </c>
      <c r="C23" s="57" t="s">
        <v>281</v>
      </c>
      <c r="D23" s="57" t="s">
        <v>281</v>
      </c>
      <c r="E23" s="57" t="s">
        <v>281</v>
      </c>
      <c r="F23" s="57" t="s">
        <v>281</v>
      </c>
      <c r="G23" s="57" t="s">
        <v>281</v>
      </c>
      <c r="H23" s="57" t="s">
        <v>281</v>
      </c>
      <c r="I23" s="57" t="s">
        <v>281</v>
      </c>
      <c r="J23" s="57" t="s">
        <v>281</v>
      </c>
      <c r="K23" s="57" t="s">
        <v>281</v>
      </c>
      <c r="L23" s="57" t="s">
        <v>281</v>
      </c>
      <c r="M23" s="57" t="s">
        <v>281</v>
      </c>
      <c r="N23" s="57" t="s">
        <v>281</v>
      </c>
      <c r="O23" s="57" t="s">
        <v>281</v>
      </c>
      <c r="P23" s="57">
        <v>46.955899836671769</v>
      </c>
      <c r="Q23" s="57" t="s">
        <v>281</v>
      </c>
      <c r="R23" s="57" t="s">
        <v>281</v>
      </c>
      <c r="S23" s="57" t="s">
        <v>281</v>
      </c>
      <c r="T23" s="57" t="s">
        <v>281</v>
      </c>
      <c r="U23" s="57" t="s">
        <v>281</v>
      </c>
      <c r="V23" s="57" t="s">
        <v>281</v>
      </c>
      <c r="W23" s="57" t="s">
        <v>281</v>
      </c>
      <c r="X23" s="57" t="s">
        <v>281</v>
      </c>
      <c r="Y23" s="57" t="s">
        <v>281</v>
      </c>
      <c r="Z23" s="57" t="s">
        <v>281</v>
      </c>
      <c r="AA23" s="57">
        <v>18.758581521649884</v>
      </c>
      <c r="AB23" s="57" t="s">
        <v>281</v>
      </c>
      <c r="AC23" s="57" t="s">
        <v>281</v>
      </c>
      <c r="AD23" s="57" t="s">
        <v>281</v>
      </c>
      <c r="AE23" s="57" t="s">
        <v>281</v>
      </c>
      <c r="AF23" s="57" t="s">
        <v>281</v>
      </c>
      <c r="AG23" s="57" t="s">
        <v>281</v>
      </c>
      <c r="AH23" s="57" t="s">
        <v>281</v>
      </c>
      <c r="AI23" s="57" t="s">
        <v>281</v>
      </c>
      <c r="AJ23" s="57" t="s">
        <v>281</v>
      </c>
      <c r="AK23" s="57" t="s">
        <v>281</v>
      </c>
      <c r="AL23" s="57" t="s">
        <v>281</v>
      </c>
      <c r="AM23" s="57" t="s">
        <v>281</v>
      </c>
      <c r="AN23" s="57" t="s">
        <v>281</v>
      </c>
      <c r="AO23" s="57" t="s">
        <v>281</v>
      </c>
      <c r="AP23" s="57" t="s">
        <v>281</v>
      </c>
      <c r="AQ23" s="57" t="s">
        <v>281</v>
      </c>
      <c r="AR23" s="57" t="s">
        <v>281</v>
      </c>
      <c r="AS23" s="57" t="s">
        <v>281</v>
      </c>
      <c r="AT23" s="57" t="s">
        <v>281</v>
      </c>
      <c r="AU23" s="57" t="s">
        <v>281</v>
      </c>
      <c r="AV23" s="57" t="s">
        <v>281</v>
      </c>
      <c r="AW23" s="57" t="s">
        <v>281</v>
      </c>
      <c r="AX23" s="57" t="s">
        <v>281</v>
      </c>
      <c r="AY23" s="57" t="s">
        <v>281</v>
      </c>
      <c r="AZ23" s="57" t="s">
        <v>281</v>
      </c>
      <c r="BA23" s="57" t="s">
        <v>281</v>
      </c>
      <c r="BB23" s="57" t="s">
        <v>281</v>
      </c>
      <c r="BC23" s="57" t="s">
        <v>281</v>
      </c>
      <c r="BD23" s="81"/>
      <c r="BE23" s="81">
        <f t="shared" si="0"/>
        <v>0.20997994063882564</v>
      </c>
      <c r="BF23" s="57" t="s">
        <v>281</v>
      </c>
      <c r="BG23" s="81"/>
    </row>
    <row r="24" spans="1:59" x14ac:dyDescent="0.25">
      <c r="A24" s="54">
        <v>1856</v>
      </c>
      <c r="B24" s="57" t="s">
        <v>281</v>
      </c>
      <c r="C24" s="57" t="s">
        <v>281</v>
      </c>
      <c r="D24" s="57" t="s">
        <v>281</v>
      </c>
      <c r="E24" s="57" t="s">
        <v>281</v>
      </c>
      <c r="F24" s="57" t="s">
        <v>281</v>
      </c>
      <c r="G24" s="57" t="s">
        <v>281</v>
      </c>
      <c r="H24" s="57" t="s">
        <v>281</v>
      </c>
      <c r="I24" s="57" t="s">
        <v>281</v>
      </c>
      <c r="J24" s="57" t="s">
        <v>281</v>
      </c>
      <c r="K24" s="57" t="s">
        <v>281</v>
      </c>
      <c r="L24" s="57" t="s">
        <v>281</v>
      </c>
      <c r="M24" s="57" t="s">
        <v>281</v>
      </c>
      <c r="N24" s="57" t="s">
        <v>281</v>
      </c>
      <c r="O24" s="57" t="s">
        <v>281</v>
      </c>
      <c r="P24" s="57">
        <v>48.006764832859389</v>
      </c>
      <c r="Q24" s="57" t="s">
        <v>281</v>
      </c>
      <c r="R24" s="57" t="s">
        <v>281</v>
      </c>
      <c r="S24" s="57" t="s">
        <v>281</v>
      </c>
      <c r="T24" s="57" t="s">
        <v>281</v>
      </c>
      <c r="U24" s="57" t="s">
        <v>281</v>
      </c>
      <c r="V24" s="57" t="s">
        <v>281</v>
      </c>
      <c r="W24" s="57" t="s">
        <v>281</v>
      </c>
      <c r="X24" s="57" t="s">
        <v>281</v>
      </c>
      <c r="Y24" s="57" t="s">
        <v>281</v>
      </c>
      <c r="Z24" s="57" t="s">
        <v>281</v>
      </c>
      <c r="AA24" s="57">
        <v>20.207392939697097</v>
      </c>
      <c r="AB24" s="57" t="s">
        <v>281</v>
      </c>
      <c r="AC24" s="57" t="s">
        <v>281</v>
      </c>
      <c r="AD24" s="57" t="s">
        <v>281</v>
      </c>
      <c r="AE24" s="57" t="s">
        <v>281</v>
      </c>
      <c r="AF24" s="57" t="s">
        <v>281</v>
      </c>
      <c r="AG24" s="57" t="s">
        <v>281</v>
      </c>
      <c r="AH24" s="57" t="s">
        <v>281</v>
      </c>
      <c r="AI24" s="57" t="s">
        <v>281</v>
      </c>
      <c r="AJ24" s="57" t="s">
        <v>281</v>
      </c>
      <c r="AK24" s="57" t="s">
        <v>281</v>
      </c>
      <c r="AL24" s="57" t="s">
        <v>281</v>
      </c>
      <c r="AM24" s="57" t="s">
        <v>281</v>
      </c>
      <c r="AN24" s="57" t="s">
        <v>281</v>
      </c>
      <c r="AO24" s="57" t="s">
        <v>281</v>
      </c>
      <c r="AP24" s="57" t="s">
        <v>281</v>
      </c>
      <c r="AQ24" s="57" t="s">
        <v>281</v>
      </c>
      <c r="AR24" s="57" t="s">
        <v>281</v>
      </c>
      <c r="AS24" s="57" t="s">
        <v>281</v>
      </c>
      <c r="AT24" s="57" t="s">
        <v>281</v>
      </c>
      <c r="AU24" s="57" t="s">
        <v>281</v>
      </c>
      <c r="AV24" s="57" t="s">
        <v>281</v>
      </c>
      <c r="AW24" s="57" t="s">
        <v>281</v>
      </c>
      <c r="AX24" s="57" t="s">
        <v>281</v>
      </c>
      <c r="AY24" s="57" t="s">
        <v>281</v>
      </c>
      <c r="AZ24" s="57" t="s">
        <v>281</v>
      </c>
      <c r="BA24" s="57" t="s">
        <v>281</v>
      </c>
      <c r="BB24" s="57" t="s">
        <v>281</v>
      </c>
      <c r="BC24" s="57" t="s">
        <v>281</v>
      </c>
      <c r="BD24" s="81"/>
      <c r="BE24" s="81">
        <f t="shared" si="0"/>
        <v>0.20832163769840054</v>
      </c>
      <c r="BF24" s="57" t="s">
        <v>281</v>
      </c>
      <c r="BG24" s="81"/>
    </row>
    <row r="25" spans="1:59" x14ac:dyDescent="0.25">
      <c r="A25" s="54">
        <v>1857</v>
      </c>
      <c r="B25" s="57" t="s">
        <v>281</v>
      </c>
      <c r="C25" s="57" t="s">
        <v>281</v>
      </c>
      <c r="D25" s="57" t="s">
        <v>281</v>
      </c>
      <c r="E25" s="57" t="s">
        <v>281</v>
      </c>
      <c r="F25" s="57" t="s">
        <v>281</v>
      </c>
      <c r="G25" s="57" t="s">
        <v>281</v>
      </c>
      <c r="H25" s="57" t="s">
        <v>281</v>
      </c>
      <c r="I25" s="57" t="s">
        <v>281</v>
      </c>
      <c r="J25" s="57" t="s">
        <v>281</v>
      </c>
      <c r="K25" s="57" t="s">
        <v>281</v>
      </c>
      <c r="L25" s="57" t="s">
        <v>281</v>
      </c>
      <c r="M25" s="57" t="s">
        <v>281</v>
      </c>
      <c r="N25" s="57" t="s">
        <v>281</v>
      </c>
      <c r="O25" s="57" t="s">
        <v>281</v>
      </c>
      <c r="P25" s="57">
        <v>49.330444653597489</v>
      </c>
      <c r="Q25" s="57" t="s">
        <v>281</v>
      </c>
      <c r="R25" s="57" t="s">
        <v>281</v>
      </c>
      <c r="S25" s="57" t="s">
        <v>281</v>
      </c>
      <c r="T25" s="57" t="s">
        <v>281</v>
      </c>
      <c r="U25" s="57" t="s">
        <v>281</v>
      </c>
      <c r="V25" s="57" t="s">
        <v>281</v>
      </c>
      <c r="W25" s="57" t="s">
        <v>281</v>
      </c>
      <c r="X25" s="57" t="s">
        <v>281</v>
      </c>
      <c r="Y25" s="57" t="s">
        <v>281</v>
      </c>
      <c r="Z25" s="57" t="s">
        <v>281</v>
      </c>
      <c r="AA25" s="57">
        <v>24.744349559635364</v>
      </c>
      <c r="AB25" s="57" t="s">
        <v>281</v>
      </c>
      <c r="AC25" s="57" t="s">
        <v>281</v>
      </c>
      <c r="AD25" s="57" t="s">
        <v>281</v>
      </c>
      <c r="AE25" s="57" t="s">
        <v>281</v>
      </c>
      <c r="AF25" s="57" t="s">
        <v>281</v>
      </c>
      <c r="AG25" s="57" t="s">
        <v>281</v>
      </c>
      <c r="AH25" s="57" t="s">
        <v>281</v>
      </c>
      <c r="AI25" s="57" t="s">
        <v>281</v>
      </c>
      <c r="AJ25" s="57" t="s">
        <v>281</v>
      </c>
      <c r="AK25" s="57" t="s">
        <v>281</v>
      </c>
      <c r="AL25" s="57" t="s">
        <v>281</v>
      </c>
      <c r="AM25" s="57" t="s">
        <v>281</v>
      </c>
      <c r="AN25" s="57" t="s">
        <v>281</v>
      </c>
      <c r="AO25" s="57" t="s">
        <v>281</v>
      </c>
      <c r="AP25" s="57" t="s">
        <v>281</v>
      </c>
      <c r="AQ25" s="57" t="s">
        <v>281</v>
      </c>
      <c r="AR25" s="57" t="s">
        <v>281</v>
      </c>
      <c r="AS25" s="57" t="s">
        <v>281</v>
      </c>
      <c r="AT25" s="57" t="s">
        <v>281</v>
      </c>
      <c r="AU25" s="57" t="s">
        <v>281</v>
      </c>
      <c r="AV25" s="57" t="s">
        <v>281</v>
      </c>
      <c r="AW25" s="57" t="s">
        <v>281</v>
      </c>
      <c r="AX25" s="57" t="s">
        <v>281</v>
      </c>
      <c r="AY25" s="57" t="s">
        <v>281</v>
      </c>
      <c r="AZ25" s="57" t="s">
        <v>281</v>
      </c>
      <c r="BA25" s="57" t="s">
        <v>281</v>
      </c>
      <c r="BB25" s="57" t="s">
        <v>281</v>
      </c>
      <c r="BC25" s="57" t="s">
        <v>281</v>
      </c>
      <c r="BD25" s="81"/>
      <c r="BE25" s="81">
        <f t="shared" si="0"/>
        <v>0.20309412113737843</v>
      </c>
      <c r="BF25" s="57" t="s">
        <v>281</v>
      </c>
      <c r="BG25" s="81"/>
    </row>
    <row r="26" spans="1:59" x14ac:dyDescent="0.25">
      <c r="A26" s="54">
        <v>1858</v>
      </c>
      <c r="B26" s="57" t="s">
        <v>281</v>
      </c>
      <c r="C26" s="57" t="s">
        <v>281</v>
      </c>
      <c r="D26" s="57" t="s">
        <v>281</v>
      </c>
      <c r="E26" s="57" t="s">
        <v>281</v>
      </c>
      <c r="F26" s="57" t="s">
        <v>281</v>
      </c>
      <c r="G26" s="57" t="s">
        <v>281</v>
      </c>
      <c r="H26" s="57" t="s">
        <v>281</v>
      </c>
      <c r="I26" s="57" t="s">
        <v>281</v>
      </c>
      <c r="J26" s="57" t="s">
        <v>281</v>
      </c>
      <c r="K26" s="57" t="s">
        <v>281</v>
      </c>
      <c r="L26" s="57" t="s">
        <v>281</v>
      </c>
      <c r="M26" s="57" t="s">
        <v>281</v>
      </c>
      <c r="N26" s="57" t="s">
        <v>281</v>
      </c>
      <c r="O26" s="57" t="s">
        <v>281</v>
      </c>
      <c r="P26" s="57">
        <v>50.14209546803481</v>
      </c>
      <c r="Q26" s="57" t="s">
        <v>281</v>
      </c>
      <c r="R26" s="57" t="s">
        <v>281</v>
      </c>
      <c r="S26" s="57" t="s">
        <v>281</v>
      </c>
      <c r="T26" s="57" t="s">
        <v>281</v>
      </c>
      <c r="U26" s="57" t="s">
        <v>281</v>
      </c>
      <c r="V26" s="57" t="s">
        <v>281</v>
      </c>
      <c r="W26" s="57" t="s">
        <v>281</v>
      </c>
      <c r="X26" s="57" t="s">
        <v>281</v>
      </c>
      <c r="Y26" s="57" t="s">
        <v>281</v>
      </c>
      <c r="Z26" s="57" t="s">
        <v>281</v>
      </c>
      <c r="AA26" s="57">
        <v>27.288224926813786</v>
      </c>
      <c r="AB26" s="57" t="s">
        <v>281</v>
      </c>
      <c r="AC26" s="57" t="s">
        <v>281</v>
      </c>
      <c r="AD26" s="57" t="s">
        <v>281</v>
      </c>
      <c r="AE26" s="57" t="s">
        <v>281</v>
      </c>
      <c r="AF26" s="57" t="s">
        <v>281</v>
      </c>
      <c r="AG26" s="57" t="s">
        <v>281</v>
      </c>
      <c r="AH26" s="57" t="s">
        <v>281</v>
      </c>
      <c r="AI26" s="57" t="s">
        <v>281</v>
      </c>
      <c r="AJ26" s="57" t="s">
        <v>281</v>
      </c>
      <c r="AK26" s="57" t="s">
        <v>281</v>
      </c>
      <c r="AL26" s="57" t="s">
        <v>281</v>
      </c>
      <c r="AM26" s="57" t="s">
        <v>281</v>
      </c>
      <c r="AN26" s="57" t="s">
        <v>281</v>
      </c>
      <c r="AO26" s="57" t="s">
        <v>281</v>
      </c>
      <c r="AP26" s="57" t="s">
        <v>281</v>
      </c>
      <c r="AQ26" s="57" t="s">
        <v>281</v>
      </c>
      <c r="AR26" s="57" t="s">
        <v>281</v>
      </c>
      <c r="AS26" s="57" t="s">
        <v>281</v>
      </c>
      <c r="AT26" s="57" t="s">
        <v>281</v>
      </c>
      <c r="AU26" s="57" t="s">
        <v>281</v>
      </c>
      <c r="AV26" s="57" t="s">
        <v>281</v>
      </c>
      <c r="AW26" s="57" t="s">
        <v>281</v>
      </c>
      <c r="AX26" s="57" t="s">
        <v>281</v>
      </c>
      <c r="AY26" s="57" t="s">
        <v>281</v>
      </c>
      <c r="AZ26" s="57" t="s">
        <v>281</v>
      </c>
      <c r="BA26" s="57" t="s">
        <v>281</v>
      </c>
      <c r="BB26" s="57" t="s">
        <v>281</v>
      </c>
      <c r="BC26" s="57" t="s">
        <v>281</v>
      </c>
      <c r="BD26" s="81"/>
      <c r="BE26" s="81">
        <f t="shared" si="0"/>
        <v>0.20089990313223674</v>
      </c>
      <c r="BF26" s="57" t="s">
        <v>281</v>
      </c>
      <c r="BG26" s="81"/>
    </row>
    <row r="27" spans="1:59" x14ac:dyDescent="0.25">
      <c r="A27" s="54">
        <v>1859</v>
      </c>
      <c r="B27" s="57" t="s">
        <v>281</v>
      </c>
      <c r="C27" s="57" t="s">
        <v>281</v>
      </c>
      <c r="D27" s="57" t="s">
        <v>281</v>
      </c>
      <c r="E27" s="57" t="s">
        <v>281</v>
      </c>
      <c r="F27" s="57" t="s">
        <v>281</v>
      </c>
      <c r="G27" s="57" t="s">
        <v>281</v>
      </c>
      <c r="H27" s="57" t="s">
        <v>281</v>
      </c>
      <c r="I27" s="57" t="s">
        <v>281</v>
      </c>
      <c r="J27" s="57" t="s">
        <v>281</v>
      </c>
      <c r="K27" s="57" t="s">
        <v>281</v>
      </c>
      <c r="L27" s="57" t="s">
        <v>281</v>
      </c>
      <c r="M27" s="57" t="s">
        <v>281</v>
      </c>
      <c r="N27" s="57" t="s">
        <v>281</v>
      </c>
      <c r="O27" s="57" t="s">
        <v>281</v>
      </c>
      <c r="P27" s="57">
        <v>50.84609089877371</v>
      </c>
      <c r="Q27" s="57" t="s">
        <v>281</v>
      </c>
      <c r="R27" s="57" t="s">
        <v>281</v>
      </c>
      <c r="S27" s="57" t="s">
        <v>281</v>
      </c>
      <c r="T27" s="57" t="s">
        <v>281</v>
      </c>
      <c r="U27" s="57" t="s">
        <v>281</v>
      </c>
      <c r="V27" s="57" t="s">
        <v>281</v>
      </c>
      <c r="W27" s="57" t="s">
        <v>281</v>
      </c>
      <c r="X27" s="57" t="s">
        <v>281</v>
      </c>
      <c r="Y27" s="57" t="s">
        <v>281</v>
      </c>
      <c r="Z27" s="57" t="s">
        <v>281</v>
      </c>
      <c r="AA27" s="57">
        <v>29.346090206750663</v>
      </c>
      <c r="AB27" s="57" t="s">
        <v>281</v>
      </c>
      <c r="AC27" s="57" t="s">
        <v>281</v>
      </c>
      <c r="AD27" s="57" t="s">
        <v>281</v>
      </c>
      <c r="AE27" s="57" t="s">
        <v>281</v>
      </c>
      <c r="AF27" s="57" t="s">
        <v>281</v>
      </c>
      <c r="AG27" s="57" t="s">
        <v>281</v>
      </c>
      <c r="AH27" s="57" t="s">
        <v>281</v>
      </c>
      <c r="AI27" s="57" t="s">
        <v>281</v>
      </c>
      <c r="AJ27" s="57" t="s">
        <v>281</v>
      </c>
      <c r="AK27" s="57" t="s">
        <v>281</v>
      </c>
      <c r="AL27" s="57" t="s">
        <v>281</v>
      </c>
      <c r="AM27" s="57" t="s">
        <v>281</v>
      </c>
      <c r="AN27" s="57" t="s">
        <v>281</v>
      </c>
      <c r="AO27" s="57" t="s">
        <v>281</v>
      </c>
      <c r="AP27" s="57" t="s">
        <v>281</v>
      </c>
      <c r="AQ27" s="57" t="s">
        <v>281</v>
      </c>
      <c r="AR27" s="57" t="s">
        <v>281</v>
      </c>
      <c r="AS27" s="57" t="s">
        <v>281</v>
      </c>
      <c r="AT27" s="57" t="s">
        <v>281</v>
      </c>
      <c r="AU27" s="57" t="s">
        <v>281</v>
      </c>
      <c r="AV27" s="57" t="s">
        <v>281</v>
      </c>
      <c r="AW27" s="57" t="s">
        <v>281</v>
      </c>
      <c r="AX27" s="57" t="s">
        <v>281</v>
      </c>
      <c r="AY27" s="57" t="s">
        <v>281</v>
      </c>
      <c r="AZ27" s="57" t="s">
        <v>281</v>
      </c>
      <c r="BA27" s="57" t="s">
        <v>281</v>
      </c>
      <c r="BB27" s="57" t="s">
        <v>281</v>
      </c>
      <c r="BC27" s="57" t="s">
        <v>281</v>
      </c>
      <c r="BD27" s="81"/>
      <c r="BE27" s="81">
        <f t="shared" si="0"/>
        <v>0.19943621980206669</v>
      </c>
      <c r="BF27" s="57" t="s">
        <v>281</v>
      </c>
      <c r="BG27" s="81"/>
    </row>
    <row r="28" spans="1:59" x14ac:dyDescent="0.25">
      <c r="A28" s="54">
        <v>1860</v>
      </c>
      <c r="B28" s="57" t="s">
        <v>281</v>
      </c>
      <c r="C28" s="57" t="s">
        <v>281</v>
      </c>
      <c r="D28" s="57" t="s">
        <v>281</v>
      </c>
      <c r="E28" s="57" t="s">
        <v>281</v>
      </c>
      <c r="F28" s="57" t="s">
        <v>281</v>
      </c>
      <c r="G28" s="57" t="s">
        <v>281</v>
      </c>
      <c r="H28" s="57" t="s">
        <v>281</v>
      </c>
      <c r="I28" s="57" t="s">
        <v>281</v>
      </c>
      <c r="J28" s="57" t="s">
        <v>281</v>
      </c>
      <c r="K28" s="57" t="s">
        <v>281</v>
      </c>
      <c r="L28" s="57" t="s">
        <v>281</v>
      </c>
      <c r="M28" s="57" t="s">
        <v>281</v>
      </c>
      <c r="N28" s="57" t="s">
        <v>281</v>
      </c>
      <c r="O28" s="57" t="s">
        <v>281</v>
      </c>
      <c r="P28" s="57">
        <v>53.812080420663577</v>
      </c>
      <c r="Q28" s="57" t="s">
        <v>281</v>
      </c>
      <c r="R28" s="57" t="s">
        <v>281</v>
      </c>
      <c r="S28" s="57" t="s">
        <v>281</v>
      </c>
      <c r="T28" s="57" t="s">
        <v>281</v>
      </c>
      <c r="U28" s="57" t="s">
        <v>281</v>
      </c>
      <c r="V28" s="57" t="s">
        <v>281</v>
      </c>
      <c r="W28" s="57" t="s">
        <v>281</v>
      </c>
      <c r="X28" s="57" t="s">
        <v>281</v>
      </c>
      <c r="Y28" s="57" t="s">
        <v>281</v>
      </c>
      <c r="Z28" s="57" t="s">
        <v>281</v>
      </c>
      <c r="AA28" s="57">
        <v>33.895082461404925</v>
      </c>
      <c r="AB28" s="57" t="s">
        <v>281</v>
      </c>
      <c r="AC28" s="57" t="s">
        <v>281</v>
      </c>
      <c r="AD28" s="57" t="s">
        <v>281</v>
      </c>
      <c r="AE28" s="57" t="s">
        <v>281</v>
      </c>
      <c r="AF28" s="57" t="s">
        <v>281</v>
      </c>
      <c r="AG28" s="57" t="s">
        <v>281</v>
      </c>
      <c r="AH28" s="57" t="s">
        <v>281</v>
      </c>
      <c r="AI28" s="57" t="s">
        <v>281</v>
      </c>
      <c r="AJ28" s="57" t="s">
        <v>281</v>
      </c>
      <c r="AK28" s="57" t="s">
        <v>281</v>
      </c>
      <c r="AL28" s="57" t="s">
        <v>281</v>
      </c>
      <c r="AM28" s="57" t="s">
        <v>281</v>
      </c>
      <c r="AN28" s="57" t="s">
        <v>281</v>
      </c>
      <c r="AO28" s="57" t="s">
        <v>281</v>
      </c>
      <c r="AP28" s="57" t="s">
        <v>281</v>
      </c>
      <c r="AQ28" s="57" t="s">
        <v>281</v>
      </c>
      <c r="AR28" s="57" t="s">
        <v>281</v>
      </c>
      <c r="AS28" s="57" t="s">
        <v>281</v>
      </c>
      <c r="AT28" s="57" t="s">
        <v>281</v>
      </c>
      <c r="AU28" s="57" t="s">
        <v>281</v>
      </c>
      <c r="AV28" s="57" t="s">
        <v>281</v>
      </c>
      <c r="AW28" s="57" t="s">
        <v>281</v>
      </c>
      <c r="AX28" s="57" t="s">
        <v>281</v>
      </c>
      <c r="AY28" s="57" t="s">
        <v>281</v>
      </c>
      <c r="AZ28" s="57" t="s">
        <v>281</v>
      </c>
      <c r="BA28" s="57" t="s">
        <v>281</v>
      </c>
      <c r="BB28" s="57" t="s">
        <v>281</v>
      </c>
      <c r="BC28" s="57" t="s">
        <v>281</v>
      </c>
      <c r="BD28" s="81"/>
      <c r="BE28" s="81">
        <f t="shared" si="0"/>
        <v>0.1974678002531832</v>
      </c>
      <c r="BF28" s="57" t="s">
        <v>281</v>
      </c>
      <c r="BG28" s="81"/>
    </row>
    <row r="29" spans="1:59" x14ac:dyDescent="0.25">
      <c r="A29" s="54">
        <v>1861</v>
      </c>
      <c r="B29" s="57" t="s">
        <v>281</v>
      </c>
      <c r="C29" s="57" t="s">
        <v>281</v>
      </c>
      <c r="D29" s="57" t="s">
        <v>281</v>
      </c>
      <c r="E29" s="57" t="s">
        <v>281</v>
      </c>
      <c r="F29" s="57" t="s">
        <v>281</v>
      </c>
      <c r="G29" s="57" t="s">
        <v>281</v>
      </c>
      <c r="H29" s="57" t="s">
        <v>281</v>
      </c>
      <c r="I29" s="57" t="s">
        <v>281</v>
      </c>
      <c r="J29" s="57" t="s">
        <v>281</v>
      </c>
      <c r="K29" s="57" t="s">
        <v>281</v>
      </c>
      <c r="L29" s="57" t="s">
        <v>281</v>
      </c>
      <c r="M29" s="57" t="s">
        <v>281</v>
      </c>
      <c r="N29" s="57" t="s">
        <v>281</v>
      </c>
      <c r="O29" s="57" t="s">
        <v>281</v>
      </c>
      <c r="P29" s="57">
        <v>53.750179343958038</v>
      </c>
      <c r="Q29" s="57" t="s">
        <v>281</v>
      </c>
      <c r="R29" s="57" t="s">
        <v>281</v>
      </c>
      <c r="S29" s="57" t="s">
        <v>281</v>
      </c>
      <c r="T29" s="57" t="s">
        <v>281</v>
      </c>
      <c r="U29" s="57" t="s">
        <v>281</v>
      </c>
      <c r="V29" s="57" t="s">
        <v>281</v>
      </c>
      <c r="W29" s="57" t="s">
        <v>281</v>
      </c>
      <c r="X29" s="57" t="s">
        <v>281</v>
      </c>
      <c r="Y29" s="57" t="s">
        <v>281</v>
      </c>
      <c r="Z29" s="57" t="s">
        <v>281</v>
      </c>
      <c r="AA29" s="57">
        <v>30.110305613379456</v>
      </c>
      <c r="AB29" s="57" t="s">
        <v>281</v>
      </c>
      <c r="AC29" s="57" t="s">
        <v>281</v>
      </c>
      <c r="AD29" s="57" t="s">
        <v>281</v>
      </c>
      <c r="AE29" s="57" t="s">
        <v>281</v>
      </c>
      <c r="AF29" s="57" t="s">
        <v>281</v>
      </c>
      <c r="AG29" s="57" t="s">
        <v>281</v>
      </c>
      <c r="AH29" s="57" t="s">
        <v>281</v>
      </c>
      <c r="AI29" s="57" t="s">
        <v>281</v>
      </c>
      <c r="AJ29" s="57" t="s">
        <v>281</v>
      </c>
      <c r="AK29" s="57" t="s">
        <v>281</v>
      </c>
      <c r="AL29" s="57" t="s">
        <v>281</v>
      </c>
      <c r="AM29" s="57" t="s">
        <v>281</v>
      </c>
      <c r="AN29" s="57" t="s">
        <v>281</v>
      </c>
      <c r="AO29" s="57" t="s">
        <v>281</v>
      </c>
      <c r="AP29" s="57" t="s">
        <v>281</v>
      </c>
      <c r="AQ29" s="57" t="s">
        <v>281</v>
      </c>
      <c r="AR29" s="57" t="s">
        <v>281</v>
      </c>
      <c r="AS29" s="57" t="s">
        <v>281</v>
      </c>
      <c r="AT29" s="57" t="s">
        <v>281</v>
      </c>
      <c r="AU29" s="57" t="s">
        <v>281</v>
      </c>
      <c r="AV29" s="57" t="s">
        <v>281</v>
      </c>
      <c r="AW29" s="57" t="s">
        <v>281</v>
      </c>
      <c r="AX29" s="57" t="s">
        <v>281</v>
      </c>
      <c r="AY29" s="57" t="s">
        <v>281</v>
      </c>
      <c r="AZ29" s="57" t="s">
        <v>281</v>
      </c>
      <c r="BA29" s="57" t="s">
        <v>281</v>
      </c>
      <c r="BB29" s="57" t="s">
        <v>281</v>
      </c>
      <c r="BC29" s="57" t="s">
        <v>281</v>
      </c>
      <c r="BD29" s="81"/>
      <c r="BE29" s="81">
        <f t="shared" si="0"/>
        <v>0.20016618980318898</v>
      </c>
      <c r="BF29" s="57" t="s">
        <v>281</v>
      </c>
      <c r="BG29" s="81"/>
    </row>
    <row r="30" spans="1:59" x14ac:dyDescent="0.25">
      <c r="A30" s="54">
        <v>1862</v>
      </c>
      <c r="B30" s="57" t="s">
        <v>281</v>
      </c>
      <c r="C30" s="57" t="s">
        <v>281</v>
      </c>
      <c r="D30" s="57" t="s">
        <v>281</v>
      </c>
      <c r="E30" s="57" t="s">
        <v>281</v>
      </c>
      <c r="F30" s="57" t="s">
        <v>281</v>
      </c>
      <c r="G30" s="57" t="s">
        <v>281</v>
      </c>
      <c r="H30" s="57" t="s">
        <v>281</v>
      </c>
      <c r="I30" s="57" t="s">
        <v>281</v>
      </c>
      <c r="J30" s="57" t="s">
        <v>281</v>
      </c>
      <c r="K30" s="57" t="s">
        <v>281</v>
      </c>
      <c r="L30" s="57" t="s">
        <v>281</v>
      </c>
      <c r="M30" s="57" t="s">
        <v>281</v>
      </c>
      <c r="N30" s="57" t="s">
        <v>281</v>
      </c>
      <c r="O30" s="57" t="s">
        <v>281</v>
      </c>
      <c r="P30" s="57">
        <v>55.304575772090104</v>
      </c>
      <c r="Q30" s="57" t="s">
        <v>281</v>
      </c>
      <c r="R30" s="57" t="s">
        <v>281</v>
      </c>
      <c r="S30" s="57" t="s">
        <v>281</v>
      </c>
      <c r="T30" s="57" t="s">
        <v>281</v>
      </c>
      <c r="U30" s="57" t="s">
        <v>281</v>
      </c>
      <c r="V30" s="57" t="s">
        <v>281</v>
      </c>
      <c r="W30" s="57" t="s">
        <v>281</v>
      </c>
      <c r="X30" s="57" t="s">
        <v>281</v>
      </c>
      <c r="Y30" s="57" t="s">
        <v>281</v>
      </c>
      <c r="Z30" s="57" t="s">
        <v>281</v>
      </c>
      <c r="AA30" s="57">
        <v>25.38817618536347</v>
      </c>
      <c r="AB30" s="57" t="s">
        <v>281</v>
      </c>
      <c r="AC30" s="57" t="s">
        <v>281</v>
      </c>
      <c r="AD30" s="57" t="s">
        <v>281</v>
      </c>
      <c r="AE30" s="57" t="s">
        <v>281</v>
      </c>
      <c r="AF30" s="57" t="s">
        <v>281</v>
      </c>
      <c r="AG30" s="57" t="s">
        <v>281</v>
      </c>
      <c r="AH30" s="57" t="s">
        <v>281</v>
      </c>
      <c r="AI30" s="57" t="s">
        <v>281</v>
      </c>
      <c r="AJ30" s="57" t="s">
        <v>281</v>
      </c>
      <c r="AK30" s="57" t="s">
        <v>281</v>
      </c>
      <c r="AL30" s="57" t="s">
        <v>281</v>
      </c>
      <c r="AM30" s="57" t="s">
        <v>281</v>
      </c>
      <c r="AN30" s="57" t="s">
        <v>281</v>
      </c>
      <c r="AO30" s="57" t="s">
        <v>281</v>
      </c>
      <c r="AP30" s="57" t="s">
        <v>281</v>
      </c>
      <c r="AQ30" s="57" t="s">
        <v>281</v>
      </c>
      <c r="AR30" s="57" t="s">
        <v>281</v>
      </c>
      <c r="AS30" s="57" t="s">
        <v>281</v>
      </c>
      <c r="AT30" s="57" t="s">
        <v>281</v>
      </c>
      <c r="AU30" s="57" t="s">
        <v>281</v>
      </c>
      <c r="AV30" s="57" t="s">
        <v>281</v>
      </c>
      <c r="AW30" s="57" t="s">
        <v>281</v>
      </c>
      <c r="AX30" s="57" t="s">
        <v>281</v>
      </c>
      <c r="AY30" s="57" t="s">
        <v>281</v>
      </c>
      <c r="AZ30" s="57" t="s">
        <v>281</v>
      </c>
      <c r="BA30" s="57" t="s">
        <v>281</v>
      </c>
      <c r="BB30" s="57" t="s">
        <v>281</v>
      </c>
      <c r="BC30" s="57" t="s">
        <v>281</v>
      </c>
      <c r="BD30" s="81"/>
      <c r="BE30" s="81">
        <f t="shared" si="0"/>
        <v>0.20566175430337078</v>
      </c>
      <c r="BF30" s="57" t="s">
        <v>281</v>
      </c>
      <c r="BG30" s="81"/>
    </row>
    <row r="31" spans="1:59" x14ac:dyDescent="0.25">
      <c r="A31" s="54">
        <v>1863</v>
      </c>
      <c r="B31" s="57" t="s">
        <v>281</v>
      </c>
      <c r="C31" s="57" t="s">
        <v>281</v>
      </c>
      <c r="D31" s="57" t="s">
        <v>281</v>
      </c>
      <c r="E31" s="57" t="s">
        <v>281</v>
      </c>
      <c r="F31" s="57" t="s">
        <v>281</v>
      </c>
      <c r="G31" s="57" t="s">
        <v>281</v>
      </c>
      <c r="H31" s="57" t="s">
        <v>281</v>
      </c>
      <c r="I31" s="57" t="s">
        <v>281</v>
      </c>
      <c r="J31" s="57" t="s">
        <v>281</v>
      </c>
      <c r="K31" s="57" t="s">
        <v>281</v>
      </c>
      <c r="L31" s="57" t="s">
        <v>281</v>
      </c>
      <c r="M31" s="57" t="s">
        <v>281</v>
      </c>
      <c r="N31" s="57" t="s">
        <v>281</v>
      </c>
      <c r="O31" s="57" t="s">
        <v>281</v>
      </c>
      <c r="P31" s="57">
        <v>55.214233275777922</v>
      </c>
      <c r="Q31" s="57" t="s">
        <v>281</v>
      </c>
      <c r="R31" s="57" t="s">
        <v>281</v>
      </c>
      <c r="S31" s="57" t="s">
        <v>281</v>
      </c>
      <c r="T31" s="57" t="s">
        <v>281</v>
      </c>
      <c r="U31" s="57" t="s">
        <v>281</v>
      </c>
      <c r="V31" s="57" t="s">
        <v>281</v>
      </c>
      <c r="W31" s="57" t="s">
        <v>281</v>
      </c>
      <c r="X31" s="57" t="s">
        <v>281</v>
      </c>
      <c r="Y31" s="57" t="s">
        <v>281</v>
      </c>
      <c r="Z31" s="57" t="s">
        <v>281</v>
      </c>
      <c r="AA31" s="57">
        <v>21.193623707009166</v>
      </c>
      <c r="AB31" s="57" t="s">
        <v>281</v>
      </c>
      <c r="AC31" s="57" t="s">
        <v>281</v>
      </c>
      <c r="AD31" s="57" t="s">
        <v>281</v>
      </c>
      <c r="AE31" s="57" t="s">
        <v>281</v>
      </c>
      <c r="AF31" s="57" t="s">
        <v>281</v>
      </c>
      <c r="AG31" s="57" t="s">
        <v>281</v>
      </c>
      <c r="AH31" s="57" t="s">
        <v>281</v>
      </c>
      <c r="AI31" s="57" t="s">
        <v>281</v>
      </c>
      <c r="AJ31" s="57" t="s">
        <v>281</v>
      </c>
      <c r="AK31" s="57" t="s">
        <v>281</v>
      </c>
      <c r="AL31" s="57" t="s">
        <v>281</v>
      </c>
      <c r="AM31" s="57" t="s">
        <v>281</v>
      </c>
      <c r="AN31" s="57" t="s">
        <v>281</v>
      </c>
      <c r="AO31" s="57" t="s">
        <v>281</v>
      </c>
      <c r="AP31" s="57" t="s">
        <v>281</v>
      </c>
      <c r="AQ31" s="57" t="s">
        <v>281</v>
      </c>
      <c r="AR31" s="57" t="s">
        <v>281</v>
      </c>
      <c r="AS31" s="57" t="s">
        <v>281</v>
      </c>
      <c r="AT31" s="57" t="s">
        <v>281</v>
      </c>
      <c r="AU31" s="57" t="s">
        <v>281</v>
      </c>
      <c r="AV31" s="57" t="s">
        <v>281</v>
      </c>
      <c r="AW31" s="57" t="s">
        <v>281</v>
      </c>
      <c r="AX31" s="57" t="s">
        <v>281</v>
      </c>
      <c r="AY31" s="57" t="s">
        <v>281</v>
      </c>
      <c r="AZ31" s="57" t="s">
        <v>281</v>
      </c>
      <c r="BA31" s="57" t="s">
        <v>281</v>
      </c>
      <c r="BB31" s="57" t="s">
        <v>281</v>
      </c>
      <c r="BC31" s="57" t="s">
        <v>281</v>
      </c>
      <c r="BD31" s="81"/>
      <c r="BE31" s="81">
        <f t="shared" si="0"/>
        <v>0.21127013736741368</v>
      </c>
      <c r="BF31" s="57" t="s">
        <v>281</v>
      </c>
      <c r="BG31" s="81"/>
    </row>
    <row r="32" spans="1:59" x14ac:dyDescent="0.25">
      <c r="A32" s="54">
        <v>1864</v>
      </c>
      <c r="B32" s="57" t="s">
        <v>281</v>
      </c>
      <c r="C32" s="57" t="s">
        <v>281</v>
      </c>
      <c r="D32" s="57" t="s">
        <v>281</v>
      </c>
      <c r="E32" s="57" t="s">
        <v>281</v>
      </c>
      <c r="F32" s="57" t="s">
        <v>281</v>
      </c>
      <c r="G32" s="57" t="s">
        <v>281</v>
      </c>
      <c r="H32" s="57" t="s">
        <v>281</v>
      </c>
      <c r="I32" s="57" t="s">
        <v>281</v>
      </c>
      <c r="J32" s="57" t="s">
        <v>281</v>
      </c>
      <c r="K32" s="57" t="s">
        <v>281</v>
      </c>
      <c r="L32" s="57" t="s">
        <v>281</v>
      </c>
      <c r="M32" s="57" t="s">
        <v>281</v>
      </c>
      <c r="N32" s="57" t="s">
        <v>281</v>
      </c>
      <c r="O32" s="57" t="s">
        <v>281</v>
      </c>
      <c r="P32" s="57">
        <v>55.324861239695686</v>
      </c>
      <c r="Q32" s="57" t="s">
        <v>281</v>
      </c>
      <c r="R32" s="57" t="s">
        <v>281</v>
      </c>
      <c r="S32" s="57" t="s">
        <v>281</v>
      </c>
      <c r="T32" s="57" t="s">
        <v>281</v>
      </c>
      <c r="U32" s="57" t="s">
        <v>281</v>
      </c>
      <c r="V32" s="57" t="s">
        <v>281</v>
      </c>
      <c r="W32" s="57" t="s">
        <v>281</v>
      </c>
      <c r="X32" s="57" t="s">
        <v>281</v>
      </c>
      <c r="Y32" s="57" t="s">
        <v>281</v>
      </c>
      <c r="Z32" s="57" t="s">
        <v>281</v>
      </c>
      <c r="AA32" s="57">
        <v>32.484269577740612</v>
      </c>
      <c r="AB32" s="57" t="s">
        <v>281</v>
      </c>
      <c r="AC32" s="57" t="s">
        <v>281</v>
      </c>
      <c r="AD32" s="57" t="s">
        <v>281</v>
      </c>
      <c r="AE32" s="57" t="s">
        <v>281</v>
      </c>
      <c r="AF32" s="57" t="s">
        <v>281</v>
      </c>
      <c r="AG32" s="57" t="s">
        <v>281</v>
      </c>
      <c r="AH32" s="57" t="s">
        <v>281</v>
      </c>
      <c r="AI32" s="57" t="s">
        <v>281</v>
      </c>
      <c r="AJ32" s="57" t="s">
        <v>281</v>
      </c>
      <c r="AK32" s="57" t="s">
        <v>281</v>
      </c>
      <c r="AL32" s="57" t="s">
        <v>281</v>
      </c>
      <c r="AM32" s="57" t="s">
        <v>281</v>
      </c>
      <c r="AN32" s="57" t="s">
        <v>281</v>
      </c>
      <c r="AO32" s="57" t="s">
        <v>281</v>
      </c>
      <c r="AP32" s="57" t="s">
        <v>281</v>
      </c>
      <c r="AQ32" s="57" t="s">
        <v>281</v>
      </c>
      <c r="AR32" s="57" t="s">
        <v>281</v>
      </c>
      <c r="AS32" s="57" t="s">
        <v>281</v>
      </c>
      <c r="AT32" s="57" t="s">
        <v>281</v>
      </c>
      <c r="AU32" s="57" t="s">
        <v>281</v>
      </c>
      <c r="AV32" s="57" t="s">
        <v>281</v>
      </c>
      <c r="AW32" s="57" t="s">
        <v>281</v>
      </c>
      <c r="AX32" s="57" t="s">
        <v>281</v>
      </c>
      <c r="AY32" s="57" t="s">
        <v>281</v>
      </c>
      <c r="AZ32" s="57" t="s">
        <v>281</v>
      </c>
      <c r="BA32" s="57" t="s">
        <v>281</v>
      </c>
      <c r="BB32" s="57" t="s">
        <v>281</v>
      </c>
      <c r="BC32" s="57" t="s">
        <v>281</v>
      </c>
      <c r="BD32" s="81"/>
      <c r="BE32" s="81">
        <f t="shared" si="0"/>
        <v>0.19902886075442461</v>
      </c>
      <c r="BF32" s="57" t="s">
        <v>281</v>
      </c>
      <c r="BG32" s="81"/>
    </row>
    <row r="33" spans="1:59" x14ac:dyDescent="0.25">
      <c r="A33" s="54">
        <v>1865</v>
      </c>
      <c r="B33" s="57" t="s">
        <v>281</v>
      </c>
      <c r="C33" s="57" t="s">
        <v>281</v>
      </c>
      <c r="D33" s="57" t="s">
        <v>281</v>
      </c>
      <c r="E33" s="57" t="s">
        <v>281</v>
      </c>
      <c r="F33" s="57" t="s">
        <v>281</v>
      </c>
      <c r="G33" s="57" t="s">
        <v>281</v>
      </c>
      <c r="H33" s="57" t="s">
        <v>281</v>
      </c>
      <c r="I33" s="57" t="s">
        <v>281</v>
      </c>
      <c r="J33" s="57" t="s">
        <v>281</v>
      </c>
      <c r="K33" s="57" t="s">
        <v>281</v>
      </c>
      <c r="L33" s="57" t="s">
        <v>281</v>
      </c>
      <c r="M33" s="57" t="s">
        <v>281</v>
      </c>
      <c r="N33" s="57" t="s">
        <v>281</v>
      </c>
      <c r="O33" s="57" t="s">
        <v>281</v>
      </c>
      <c r="P33" s="57">
        <v>56.290212109608831</v>
      </c>
      <c r="Q33" s="57" t="s">
        <v>281</v>
      </c>
      <c r="R33" s="57" t="s">
        <v>281</v>
      </c>
      <c r="S33" s="57" t="s">
        <v>281</v>
      </c>
      <c r="T33" s="57" t="s">
        <v>281</v>
      </c>
      <c r="U33" s="57" t="s">
        <v>281</v>
      </c>
      <c r="V33" s="57" t="s">
        <v>281</v>
      </c>
      <c r="W33" s="57" t="s">
        <v>281</v>
      </c>
      <c r="X33" s="57" t="s">
        <v>281</v>
      </c>
      <c r="Y33" s="57" t="s">
        <v>281</v>
      </c>
      <c r="Z33" s="57" t="s">
        <v>281</v>
      </c>
      <c r="AA33" s="57">
        <v>38.169559709650898</v>
      </c>
      <c r="AB33" s="57" t="s">
        <v>281</v>
      </c>
      <c r="AC33" s="57" t="s">
        <v>281</v>
      </c>
      <c r="AD33" s="57" t="s">
        <v>281</v>
      </c>
      <c r="AE33" s="57" t="s">
        <v>281</v>
      </c>
      <c r="AF33" s="57" t="s">
        <v>281</v>
      </c>
      <c r="AG33" s="57" t="s">
        <v>281</v>
      </c>
      <c r="AH33" s="57" t="s">
        <v>281</v>
      </c>
      <c r="AI33" s="57" t="s">
        <v>281</v>
      </c>
      <c r="AJ33" s="57" t="s">
        <v>281</v>
      </c>
      <c r="AK33" s="57" t="s">
        <v>281</v>
      </c>
      <c r="AL33" s="57" t="s">
        <v>281</v>
      </c>
      <c r="AM33" s="57" t="s">
        <v>281</v>
      </c>
      <c r="AN33" s="57" t="s">
        <v>281</v>
      </c>
      <c r="AO33" s="57" t="s">
        <v>281</v>
      </c>
      <c r="AP33" s="57" t="s">
        <v>281</v>
      </c>
      <c r="AQ33" s="57" t="s">
        <v>281</v>
      </c>
      <c r="AR33" s="57" t="s">
        <v>281</v>
      </c>
      <c r="AS33" s="57" t="s">
        <v>281</v>
      </c>
      <c r="AT33" s="57" t="s">
        <v>281</v>
      </c>
      <c r="AU33" s="57" t="s">
        <v>281</v>
      </c>
      <c r="AV33" s="57" t="s">
        <v>281</v>
      </c>
      <c r="AW33" s="57" t="s">
        <v>281</v>
      </c>
      <c r="AX33" s="57" t="s">
        <v>281</v>
      </c>
      <c r="AY33" s="57" t="s">
        <v>281</v>
      </c>
      <c r="AZ33" s="57" t="s">
        <v>281</v>
      </c>
      <c r="BA33" s="57" t="s">
        <v>281</v>
      </c>
      <c r="BB33" s="57" t="s">
        <v>281</v>
      </c>
      <c r="BC33" s="57" t="s">
        <v>281</v>
      </c>
      <c r="BD33" s="81"/>
      <c r="BE33" s="81">
        <f t="shared" si="0"/>
        <v>0.19602439645256495</v>
      </c>
      <c r="BF33" s="57" t="s">
        <v>281</v>
      </c>
      <c r="BG33" s="81"/>
    </row>
    <row r="34" spans="1:59" x14ac:dyDescent="0.25">
      <c r="A34" s="54">
        <v>1866</v>
      </c>
      <c r="B34" s="57" t="s">
        <v>281</v>
      </c>
      <c r="C34" s="57" t="s">
        <v>281</v>
      </c>
      <c r="D34" s="57" t="s">
        <v>281</v>
      </c>
      <c r="E34" s="57" t="s">
        <v>281</v>
      </c>
      <c r="F34" s="57" t="s">
        <v>281</v>
      </c>
      <c r="G34" s="57" t="s">
        <v>281</v>
      </c>
      <c r="H34" s="57" t="s">
        <v>281</v>
      </c>
      <c r="I34" s="57" t="s">
        <v>281</v>
      </c>
      <c r="J34" s="57" t="s">
        <v>281</v>
      </c>
      <c r="K34" s="57" t="s">
        <v>281</v>
      </c>
      <c r="L34" s="57" t="s">
        <v>281</v>
      </c>
      <c r="M34" s="57" t="s">
        <v>281</v>
      </c>
      <c r="N34" s="57" t="s">
        <v>281</v>
      </c>
      <c r="O34" s="57" t="s">
        <v>281</v>
      </c>
      <c r="P34" s="57">
        <v>56.101078263549844</v>
      </c>
      <c r="Q34" s="57" t="s">
        <v>281</v>
      </c>
      <c r="R34" s="57" t="s">
        <v>281</v>
      </c>
      <c r="S34" s="57" t="s">
        <v>281</v>
      </c>
      <c r="T34" s="57" t="s">
        <v>281</v>
      </c>
      <c r="U34" s="57" t="s">
        <v>281</v>
      </c>
      <c r="V34" s="57" t="s">
        <v>281</v>
      </c>
      <c r="W34" s="57" t="s">
        <v>281</v>
      </c>
      <c r="X34" s="57" t="s">
        <v>281</v>
      </c>
      <c r="Y34" s="57" t="s">
        <v>281</v>
      </c>
      <c r="Z34" s="57" t="s">
        <v>281</v>
      </c>
      <c r="AA34" s="57">
        <v>41.081152220705015</v>
      </c>
      <c r="AB34" s="57" t="s">
        <v>281</v>
      </c>
      <c r="AC34" s="57" t="s">
        <v>281</v>
      </c>
      <c r="AD34" s="57" t="s">
        <v>281</v>
      </c>
      <c r="AE34" s="57" t="s">
        <v>281</v>
      </c>
      <c r="AF34" s="57" t="s">
        <v>281</v>
      </c>
      <c r="AG34" s="57" t="s">
        <v>281</v>
      </c>
      <c r="AH34" s="57" t="s">
        <v>281</v>
      </c>
      <c r="AI34" s="57" t="s">
        <v>281</v>
      </c>
      <c r="AJ34" s="57" t="s">
        <v>281</v>
      </c>
      <c r="AK34" s="57" t="s">
        <v>281</v>
      </c>
      <c r="AL34" s="57" t="s">
        <v>281</v>
      </c>
      <c r="AM34" s="57" t="s">
        <v>281</v>
      </c>
      <c r="AN34" s="57" t="s">
        <v>281</v>
      </c>
      <c r="AO34" s="57" t="s">
        <v>281</v>
      </c>
      <c r="AP34" s="57" t="s">
        <v>281</v>
      </c>
      <c r="AQ34" s="57" t="s">
        <v>281</v>
      </c>
      <c r="AR34" s="57" t="s">
        <v>281</v>
      </c>
      <c r="AS34" s="57" t="s">
        <v>281</v>
      </c>
      <c r="AT34" s="57" t="s">
        <v>281</v>
      </c>
      <c r="AU34" s="57" t="s">
        <v>281</v>
      </c>
      <c r="AV34" s="57" t="s">
        <v>281</v>
      </c>
      <c r="AW34" s="57" t="s">
        <v>281</v>
      </c>
      <c r="AX34" s="57" t="s">
        <v>281</v>
      </c>
      <c r="AY34" s="57" t="s">
        <v>281</v>
      </c>
      <c r="AZ34" s="57" t="s">
        <v>281</v>
      </c>
      <c r="BA34" s="57" t="s">
        <v>281</v>
      </c>
      <c r="BB34" s="57" t="s">
        <v>281</v>
      </c>
      <c r="BC34" s="57" t="s">
        <v>281</v>
      </c>
      <c r="BD34" s="81"/>
      <c r="BE34" s="81">
        <f t="shared" si="0"/>
        <v>0.19475341064461837</v>
      </c>
      <c r="BF34" s="57" t="s">
        <v>281</v>
      </c>
      <c r="BG34" s="81"/>
    </row>
    <row r="35" spans="1:59" x14ac:dyDescent="0.25">
      <c r="A35" s="54">
        <v>1867</v>
      </c>
      <c r="B35" s="57" t="s">
        <v>281</v>
      </c>
      <c r="C35" s="57" t="s">
        <v>281</v>
      </c>
      <c r="D35" s="57" t="s">
        <v>281</v>
      </c>
      <c r="E35" s="57" t="s">
        <v>281</v>
      </c>
      <c r="F35" s="57" t="s">
        <v>281</v>
      </c>
      <c r="G35" s="57" t="s">
        <v>281</v>
      </c>
      <c r="H35" s="57" t="s">
        <v>281</v>
      </c>
      <c r="I35" s="57" t="s">
        <v>281</v>
      </c>
      <c r="J35" s="57" t="s">
        <v>281</v>
      </c>
      <c r="K35" s="57" t="s">
        <v>281</v>
      </c>
      <c r="L35" s="57" t="s">
        <v>281</v>
      </c>
      <c r="M35" s="57" t="s">
        <v>281</v>
      </c>
      <c r="N35" s="57" t="s">
        <v>281</v>
      </c>
      <c r="O35" s="57" t="s">
        <v>281</v>
      </c>
      <c r="P35" s="57">
        <v>55.302373443081031</v>
      </c>
      <c r="Q35" s="57" t="s">
        <v>281</v>
      </c>
      <c r="R35" s="57" t="s">
        <v>281</v>
      </c>
      <c r="S35" s="57" t="s">
        <v>281</v>
      </c>
      <c r="T35" s="57" t="s">
        <v>281</v>
      </c>
      <c r="U35" s="57" t="s">
        <v>281</v>
      </c>
      <c r="V35" s="57" t="s">
        <v>281</v>
      </c>
      <c r="W35" s="57" t="s">
        <v>281</v>
      </c>
      <c r="X35" s="57" t="s">
        <v>281</v>
      </c>
      <c r="Y35" s="57" t="s">
        <v>281</v>
      </c>
      <c r="Z35" s="57" t="s">
        <v>281</v>
      </c>
      <c r="AA35" s="57">
        <v>36.762364870568774</v>
      </c>
      <c r="AB35" s="57">
        <v>21.787437654596328</v>
      </c>
      <c r="AC35" s="57" t="s">
        <v>281</v>
      </c>
      <c r="AD35" s="57" t="s">
        <v>281</v>
      </c>
      <c r="AE35" s="57" t="s">
        <v>281</v>
      </c>
      <c r="AF35" s="57" t="s">
        <v>281</v>
      </c>
      <c r="AG35" s="57" t="s">
        <v>281</v>
      </c>
      <c r="AH35" s="57" t="s">
        <v>281</v>
      </c>
      <c r="AI35" s="57" t="s">
        <v>281</v>
      </c>
      <c r="AJ35" s="57" t="s">
        <v>281</v>
      </c>
      <c r="AK35" s="57" t="s">
        <v>281</v>
      </c>
      <c r="AL35" s="57" t="s">
        <v>281</v>
      </c>
      <c r="AM35" s="57" t="s">
        <v>281</v>
      </c>
      <c r="AN35" s="57" t="s">
        <v>281</v>
      </c>
      <c r="AO35" s="57" t="s">
        <v>281</v>
      </c>
      <c r="AP35" s="57" t="s">
        <v>281</v>
      </c>
      <c r="AQ35" s="57" t="s">
        <v>281</v>
      </c>
      <c r="AR35" s="57" t="s">
        <v>281</v>
      </c>
      <c r="AS35" s="57" t="s">
        <v>281</v>
      </c>
      <c r="AT35" s="57" t="s">
        <v>281</v>
      </c>
      <c r="AU35" s="57" t="s">
        <v>281</v>
      </c>
      <c r="AV35" s="57" t="s">
        <v>281</v>
      </c>
      <c r="AW35" s="57" t="s">
        <v>281</v>
      </c>
      <c r="AX35" s="57" t="s">
        <v>281</v>
      </c>
      <c r="AY35" s="57" t="s">
        <v>281</v>
      </c>
      <c r="AZ35" s="57" t="s">
        <v>281</v>
      </c>
      <c r="BA35" s="57" t="s">
        <v>281</v>
      </c>
      <c r="BB35" s="57" t="s">
        <v>281</v>
      </c>
      <c r="BC35" s="57" t="s">
        <v>281</v>
      </c>
      <c r="BD35" s="81"/>
      <c r="BE35" s="81">
        <f t="shared" si="0"/>
        <v>0.24890558121875797</v>
      </c>
      <c r="BF35" s="57" t="s">
        <v>281</v>
      </c>
      <c r="BG35" s="81"/>
    </row>
    <row r="36" spans="1:59" x14ac:dyDescent="0.25">
      <c r="A36" s="54">
        <v>1868</v>
      </c>
      <c r="B36" s="57" t="s">
        <v>281</v>
      </c>
      <c r="C36" s="57" t="s">
        <v>281</v>
      </c>
      <c r="D36" s="57" t="s">
        <v>281</v>
      </c>
      <c r="E36" s="57" t="s">
        <v>281</v>
      </c>
      <c r="F36" s="57" t="s">
        <v>281</v>
      </c>
      <c r="G36" s="57" t="s">
        <v>281</v>
      </c>
      <c r="H36" s="57" t="s">
        <v>281</v>
      </c>
      <c r="I36" s="57" t="s">
        <v>281</v>
      </c>
      <c r="J36" s="57" t="s">
        <v>281</v>
      </c>
      <c r="K36" s="57" t="s">
        <v>281</v>
      </c>
      <c r="L36" s="57" t="s">
        <v>281</v>
      </c>
      <c r="M36" s="57" t="s">
        <v>281</v>
      </c>
      <c r="N36" s="57" t="s">
        <v>281</v>
      </c>
      <c r="O36" s="57" t="s">
        <v>281</v>
      </c>
      <c r="P36" s="57">
        <v>55.54710089788464</v>
      </c>
      <c r="Q36" s="57" t="s">
        <v>281</v>
      </c>
      <c r="R36" s="57" t="s">
        <v>281</v>
      </c>
      <c r="S36" s="57" t="s">
        <v>281</v>
      </c>
      <c r="T36" s="57" t="s">
        <v>281</v>
      </c>
      <c r="U36" s="57" t="s">
        <v>281</v>
      </c>
      <c r="V36" s="57" t="s">
        <v>281</v>
      </c>
      <c r="W36" s="57" t="s">
        <v>281</v>
      </c>
      <c r="X36" s="57" t="s">
        <v>281</v>
      </c>
      <c r="Y36" s="57" t="s">
        <v>281</v>
      </c>
      <c r="Z36" s="57" t="s">
        <v>281</v>
      </c>
      <c r="AA36" s="57">
        <v>46.014067173014396</v>
      </c>
      <c r="AB36" s="57" t="s">
        <v>281</v>
      </c>
      <c r="AC36" s="57" t="s">
        <v>281</v>
      </c>
      <c r="AD36" s="57" t="s">
        <v>281</v>
      </c>
      <c r="AE36" s="57" t="s">
        <v>281</v>
      </c>
      <c r="AF36" s="57" t="s">
        <v>281</v>
      </c>
      <c r="AG36" s="57" t="s">
        <v>281</v>
      </c>
      <c r="AH36" s="57" t="s">
        <v>281</v>
      </c>
      <c r="AI36" s="57" t="s">
        <v>281</v>
      </c>
      <c r="AJ36" s="57" t="s">
        <v>281</v>
      </c>
      <c r="AK36" s="57" t="s">
        <v>281</v>
      </c>
      <c r="AL36" s="57" t="s">
        <v>281</v>
      </c>
      <c r="AM36" s="57" t="s">
        <v>281</v>
      </c>
      <c r="AN36" s="57" t="s">
        <v>281</v>
      </c>
      <c r="AO36" s="57" t="s">
        <v>281</v>
      </c>
      <c r="AP36" s="57" t="s">
        <v>281</v>
      </c>
      <c r="AQ36" s="57" t="s">
        <v>281</v>
      </c>
      <c r="AR36" s="57" t="s">
        <v>281</v>
      </c>
      <c r="AS36" s="57" t="s">
        <v>281</v>
      </c>
      <c r="AT36" s="57" t="s">
        <v>281</v>
      </c>
      <c r="AU36" s="57" t="s">
        <v>281</v>
      </c>
      <c r="AV36" s="57" t="s">
        <v>281</v>
      </c>
      <c r="AW36" s="57" t="s">
        <v>281</v>
      </c>
      <c r="AX36" s="57" t="s">
        <v>281</v>
      </c>
      <c r="AY36" s="57" t="s">
        <v>281</v>
      </c>
      <c r="AZ36" s="57" t="s">
        <v>281</v>
      </c>
      <c r="BA36" s="57" t="s">
        <v>281</v>
      </c>
      <c r="BB36" s="57" t="s">
        <v>281</v>
      </c>
      <c r="BC36" s="57" t="s">
        <v>281</v>
      </c>
      <c r="BD36" s="81"/>
      <c r="BE36" s="81">
        <f t="shared" si="0"/>
        <v>0.19325897126572894</v>
      </c>
      <c r="BF36" s="57" t="s">
        <v>281</v>
      </c>
      <c r="BG36" s="81"/>
    </row>
    <row r="37" spans="1:59" x14ac:dyDescent="0.25">
      <c r="A37" s="54">
        <v>1869</v>
      </c>
      <c r="B37" s="57" t="s">
        <v>281</v>
      </c>
      <c r="C37" s="57" t="s">
        <v>281</v>
      </c>
      <c r="D37" s="57" t="s">
        <v>281</v>
      </c>
      <c r="E37" s="57" t="s">
        <v>281</v>
      </c>
      <c r="F37" s="57" t="s">
        <v>281</v>
      </c>
      <c r="G37" s="57" t="s">
        <v>281</v>
      </c>
      <c r="H37" s="57" t="s">
        <v>281</v>
      </c>
      <c r="I37" s="57" t="s">
        <v>281</v>
      </c>
      <c r="J37" s="57" t="s">
        <v>281</v>
      </c>
      <c r="K37" s="57" t="s">
        <v>281</v>
      </c>
      <c r="L37" s="57" t="s">
        <v>281</v>
      </c>
      <c r="M37" s="57" t="s">
        <v>281</v>
      </c>
      <c r="N37" s="57" t="s">
        <v>281</v>
      </c>
      <c r="O37" s="57" t="s">
        <v>281</v>
      </c>
      <c r="P37" s="57">
        <v>55.599312336772009</v>
      </c>
      <c r="Q37" s="57" t="s">
        <v>281</v>
      </c>
      <c r="R37" s="57" t="s">
        <v>281</v>
      </c>
      <c r="S37" s="57" t="s">
        <v>281</v>
      </c>
      <c r="T37" s="57" t="s">
        <v>281</v>
      </c>
      <c r="U37" s="57" t="s">
        <v>281</v>
      </c>
      <c r="V37" s="57" t="s">
        <v>281</v>
      </c>
      <c r="W37" s="57" t="s">
        <v>281</v>
      </c>
      <c r="X37" s="57" t="s">
        <v>281</v>
      </c>
      <c r="Y37" s="57" t="s">
        <v>281</v>
      </c>
      <c r="Z37" s="57" t="s">
        <v>281</v>
      </c>
      <c r="AA37" s="57">
        <v>48.311799947947868</v>
      </c>
      <c r="AB37" s="57" t="s">
        <v>281</v>
      </c>
      <c r="AC37" s="57" t="s">
        <v>281</v>
      </c>
      <c r="AD37" s="57" t="s">
        <v>281</v>
      </c>
      <c r="AE37" s="57" t="s">
        <v>281</v>
      </c>
      <c r="AF37" s="57" t="s">
        <v>281</v>
      </c>
      <c r="AG37" s="57" t="s">
        <v>281</v>
      </c>
      <c r="AH37" s="57" t="s">
        <v>281</v>
      </c>
      <c r="AI37" s="57" t="s">
        <v>281</v>
      </c>
      <c r="AJ37" s="57" t="s">
        <v>281</v>
      </c>
      <c r="AK37" s="57" t="s">
        <v>281</v>
      </c>
      <c r="AL37" s="57" t="s">
        <v>281</v>
      </c>
      <c r="AM37" s="57" t="s">
        <v>281</v>
      </c>
      <c r="AN37" s="57" t="s">
        <v>281</v>
      </c>
      <c r="AO37" s="57" t="s">
        <v>281</v>
      </c>
      <c r="AP37" s="57" t="s">
        <v>281</v>
      </c>
      <c r="AQ37" s="57" t="s">
        <v>281</v>
      </c>
      <c r="AR37" s="57" t="s">
        <v>281</v>
      </c>
      <c r="AS37" s="57" t="s">
        <v>281</v>
      </c>
      <c r="AT37" s="57" t="s">
        <v>281</v>
      </c>
      <c r="AU37" s="57" t="s">
        <v>281</v>
      </c>
      <c r="AV37" s="57" t="s">
        <v>281</v>
      </c>
      <c r="AW37" s="57" t="s">
        <v>281</v>
      </c>
      <c r="AX37" s="57" t="s">
        <v>281</v>
      </c>
      <c r="AY37" s="57" t="s">
        <v>281</v>
      </c>
      <c r="AZ37" s="57" t="s">
        <v>281</v>
      </c>
      <c r="BA37" s="57" t="s">
        <v>281</v>
      </c>
      <c r="BB37" s="57" t="s">
        <v>281</v>
      </c>
      <c r="BC37" s="57" t="s">
        <v>281</v>
      </c>
      <c r="BD37" s="81"/>
      <c r="BE37" s="81">
        <f t="shared" si="0"/>
        <v>0.19287128759260991</v>
      </c>
      <c r="BF37" s="57" t="s">
        <v>281</v>
      </c>
      <c r="BG37" s="81"/>
    </row>
    <row r="38" spans="1:59" x14ac:dyDescent="0.25">
      <c r="A38" s="54">
        <v>1870</v>
      </c>
      <c r="B38" s="57" t="s">
        <v>281</v>
      </c>
      <c r="C38" s="57" t="s">
        <v>281</v>
      </c>
      <c r="D38" s="57" t="s">
        <v>281</v>
      </c>
      <c r="E38" s="57" t="s">
        <v>281</v>
      </c>
      <c r="F38" s="57" t="s">
        <v>281</v>
      </c>
      <c r="G38" s="57" t="s">
        <v>281</v>
      </c>
      <c r="H38" s="57" t="s">
        <v>281</v>
      </c>
      <c r="I38" s="57" t="s">
        <v>281</v>
      </c>
      <c r="J38" s="57" t="s">
        <v>281</v>
      </c>
      <c r="K38" s="57" t="s">
        <v>281</v>
      </c>
      <c r="L38" s="57" t="s">
        <v>281</v>
      </c>
      <c r="M38" s="57" t="s">
        <v>281</v>
      </c>
      <c r="N38" s="57" t="s">
        <v>281</v>
      </c>
      <c r="O38" s="57" t="s">
        <v>281</v>
      </c>
      <c r="P38" s="57">
        <v>54.808893533979472</v>
      </c>
      <c r="Q38" s="57" t="s">
        <v>281</v>
      </c>
      <c r="R38" s="57" t="s">
        <v>281</v>
      </c>
      <c r="S38" s="57" t="s">
        <v>281</v>
      </c>
      <c r="T38" s="57" t="s">
        <v>281</v>
      </c>
      <c r="U38" s="57" t="s">
        <v>281</v>
      </c>
      <c r="V38" s="57" t="s">
        <v>281</v>
      </c>
      <c r="W38" s="57" t="s">
        <v>281</v>
      </c>
      <c r="X38" s="57" t="s">
        <v>281</v>
      </c>
      <c r="Y38" s="57" t="s">
        <v>281</v>
      </c>
      <c r="Z38" s="57" t="s">
        <v>281</v>
      </c>
      <c r="AA38" s="57">
        <v>44.326028807502318</v>
      </c>
      <c r="AB38" s="57" t="s">
        <v>281</v>
      </c>
      <c r="AC38" s="57" t="s">
        <v>281</v>
      </c>
      <c r="AD38" s="57" t="s">
        <v>281</v>
      </c>
      <c r="AE38" s="57" t="s">
        <v>281</v>
      </c>
      <c r="AF38" s="57" t="s">
        <v>281</v>
      </c>
      <c r="AG38" s="57" t="s">
        <v>281</v>
      </c>
      <c r="AH38" s="57" t="s">
        <v>281</v>
      </c>
      <c r="AI38" s="57" t="s">
        <v>281</v>
      </c>
      <c r="AJ38" s="57" t="s">
        <v>281</v>
      </c>
      <c r="AK38" s="57" t="s">
        <v>281</v>
      </c>
      <c r="AL38" s="57" t="s">
        <v>281</v>
      </c>
      <c r="AM38" s="57" t="s">
        <v>281</v>
      </c>
      <c r="AN38" s="57" t="s">
        <v>281</v>
      </c>
      <c r="AO38" s="57" t="s">
        <v>281</v>
      </c>
      <c r="AP38" s="57" t="s">
        <v>281</v>
      </c>
      <c r="AQ38" s="57" t="s">
        <v>281</v>
      </c>
      <c r="AR38" s="57" t="s">
        <v>281</v>
      </c>
      <c r="AS38" s="57" t="s">
        <v>281</v>
      </c>
      <c r="AT38" s="57" t="s">
        <v>281</v>
      </c>
      <c r="AU38" s="57" t="s">
        <v>281</v>
      </c>
      <c r="AV38" s="57" t="s">
        <v>281</v>
      </c>
      <c r="AW38" s="57" t="s">
        <v>281</v>
      </c>
      <c r="AX38" s="57" t="s">
        <v>281</v>
      </c>
      <c r="AY38" s="57" t="s">
        <v>281</v>
      </c>
      <c r="AZ38" s="57" t="s">
        <v>281</v>
      </c>
      <c r="BA38" s="57" t="s">
        <v>281</v>
      </c>
      <c r="BB38" s="57" t="s">
        <v>281</v>
      </c>
      <c r="BC38" s="57" t="s">
        <v>281</v>
      </c>
      <c r="BD38" s="81"/>
      <c r="BE38" s="81">
        <f t="shared" si="0"/>
        <v>0.19349476435733665</v>
      </c>
      <c r="BF38" s="57" t="s">
        <v>281</v>
      </c>
      <c r="BG38" s="81"/>
    </row>
    <row r="39" spans="1:59" x14ac:dyDescent="0.25">
      <c r="A39" s="54">
        <v>1871</v>
      </c>
      <c r="B39" s="57" t="s">
        <v>281</v>
      </c>
      <c r="C39" s="57" t="s">
        <v>281</v>
      </c>
      <c r="D39" s="57" t="s">
        <v>281</v>
      </c>
      <c r="E39" s="57" t="s">
        <v>281</v>
      </c>
      <c r="F39" s="57" t="s">
        <v>281</v>
      </c>
      <c r="G39" s="57" t="s">
        <v>281</v>
      </c>
      <c r="H39" s="57" t="s">
        <v>281</v>
      </c>
      <c r="I39" s="57" t="s">
        <v>281</v>
      </c>
      <c r="J39" s="57" t="s">
        <v>281</v>
      </c>
      <c r="K39" s="57" t="s">
        <v>281</v>
      </c>
      <c r="L39" s="57" t="s">
        <v>281</v>
      </c>
      <c r="M39" s="57" t="s">
        <v>281</v>
      </c>
      <c r="N39" s="57" t="s">
        <v>281</v>
      </c>
      <c r="O39" s="57" t="s">
        <v>281</v>
      </c>
      <c r="P39" s="57">
        <v>54.26138417524762</v>
      </c>
      <c r="Q39" s="57" t="s">
        <v>281</v>
      </c>
      <c r="R39" s="57" t="s">
        <v>281</v>
      </c>
      <c r="S39" s="57" t="s">
        <v>281</v>
      </c>
      <c r="T39" s="57" t="s">
        <v>281</v>
      </c>
      <c r="U39" s="57" t="s">
        <v>281</v>
      </c>
      <c r="V39" s="57" t="s">
        <v>281</v>
      </c>
      <c r="W39" s="57" t="s">
        <v>281</v>
      </c>
      <c r="X39" s="57" t="s">
        <v>281</v>
      </c>
      <c r="Y39" s="57" t="s">
        <v>281</v>
      </c>
      <c r="Z39" s="57" t="s">
        <v>281</v>
      </c>
      <c r="AA39" s="57">
        <v>44.529030784214989</v>
      </c>
      <c r="AB39" s="57">
        <v>27.393639696478811</v>
      </c>
      <c r="AC39" s="57" t="s">
        <v>281</v>
      </c>
      <c r="AD39" s="57" t="s">
        <v>281</v>
      </c>
      <c r="AE39" s="57" t="s">
        <v>281</v>
      </c>
      <c r="AF39" s="57" t="s">
        <v>281</v>
      </c>
      <c r="AG39" s="57" t="s">
        <v>281</v>
      </c>
      <c r="AH39" s="57" t="s">
        <v>281</v>
      </c>
      <c r="AI39" s="57" t="s">
        <v>281</v>
      </c>
      <c r="AJ39" s="57" t="s">
        <v>281</v>
      </c>
      <c r="AK39" s="57" t="s">
        <v>281</v>
      </c>
      <c r="AL39" s="57" t="s">
        <v>281</v>
      </c>
      <c r="AM39" s="57" t="s">
        <v>281</v>
      </c>
      <c r="AN39" s="57" t="s">
        <v>281</v>
      </c>
      <c r="AO39" s="57" t="s">
        <v>281</v>
      </c>
      <c r="AP39" s="57" t="s">
        <v>281</v>
      </c>
      <c r="AQ39" s="57" t="s">
        <v>281</v>
      </c>
      <c r="AR39" s="57" t="s">
        <v>281</v>
      </c>
      <c r="AS39" s="57" t="s">
        <v>281</v>
      </c>
      <c r="AT39" s="57" t="s">
        <v>281</v>
      </c>
      <c r="AU39" s="57" t="s">
        <v>281</v>
      </c>
      <c r="AV39" s="57" t="s">
        <v>281</v>
      </c>
      <c r="AW39" s="57" t="s">
        <v>281</v>
      </c>
      <c r="AX39" s="57" t="s">
        <v>281</v>
      </c>
      <c r="AY39" s="57" t="s">
        <v>281</v>
      </c>
      <c r="AZ39" s="57" t="s">
        <v>281</v>
      </c>
      <c r="BA39" s="57" t="s">
        <v>281</v>
      </c>
      <c r="BB39" s="57" t="s">
        <v>281</v>
      </c>
      <c r="BC39" s="57" t="s">
        <v>281</v>
      </c>
      <c r="BD39" s="81"/>
      <c r="BE39" s="81">
        <f t="shared" si="0"/>
        <v>0.24176309531061754</v>
      </c>
      <c r="BF39" s="57" t="s">
        <v>281</v>
      </c>
      <c r="BG39" s="81"/>
    </row>
    <row r="40" spans="1:59" x14ac:dyDescent="0.25">
      <c r="A40" s="54">
        <v>1872</v>
      </c>
      <c r="B40" s="57" t="s">
        <v>281</v>
      </c>
      <c r="C40" s="57" t="s">
        <v>281</v>
      </c>
      <c r="D40" s="57" t="s">
        <v>281</v>
      </c>
      <c r="E40" s="57" t="s">
        <v>281</v>
      </c>
      <c r="F40" s="57" t="s">
        <v>281</v>
      </c>
      <c r="G40" s="57" t="s">
        <v>281</v>
      </c>
      <c r="H40" s="57" t="s">
        <v>281</v>
      </c>
      <c r="I40" s="57" t="s">
        <v>281</v>
      </c>
      <c r="J40" s="57" t="s">
        <v>281</v>
      </c>
      <c r="K40" s="57" t="s">
        <v>281</v>
      </c>
      <c r="L40" s="57" t="s">
        <v>281</v>
      </c>
      <c r="M40" s="57" t="s">
        <v>281</v>
      </c>
      <c r="N40" s="57" t="s">
        <v>281</v>
      </c>
      <c r="O40" s="57" t="s">
        <v>281</v>
      </c>
      <c r="P40" s="57">
        <v>53.958000259257652</v>
      </c>
      <c r="Q40" s="57" t="s">
        <v>281</v>
      </c>
      <c r="R40" s="57" t="s">
        <v>281</v>
      </c>
      <c r="S40" s="57" t="s">
        <v>281</v>
      </c>
      <c r="T40" s="57" t="s">
        <v>281</v>
      </c>
      <c r="U40" s="57" t="s">
        <v>281</v>
      </c>
      <c r="V40" s="57" t="s">
        <v>281</v>
      </c>
      <c r="W40" s="57" t="s">
        <v>281</v>
      </c>
      <c r="X40" s="57" t="s">
        <v>281</v>
      </c>
      <c r="Y40" s="57" t="s">
        <v>281</v>
      </c>
      <c r="Z40" s="57" t="s">
        <v>281</v>
      </c>
      <c r="AA40" s="57">
        <v>43.602864467982457</v>
      </c>
      <c r="AB40" s="57" t="s">
        <v>281</v>
      </c>
      <c r="AC40" s="57" t="s">
        <v>281</v>
      </c>
      <c r="AD40" s="57" t="s">
        <v>281</v>
      </c>
      <c r="AE40" s="57" t="s">
        <v>281</v>
      </c>
      <c r="AF40" s="57" t="s">
        <v>281</v>
      </c>
      <c r="AG40" s="57" t="s">
        <v>281</v>
      </c>
      <c r="AH40" s="57" t="s">
        <v>281</v>
      </c>
      <c r="AI40" s="57" t="s">
        <v>281</v>
      </c>
      <c r="AJ40" s="57" t="s">
        <v>281</v>
      </c>
      <c r="AK40" s="57" t="s">
        <v>281</v>
      </c>
      <c r="AL40" s="57" t="s">
        <v>281</v>
      </c>
      <c r="AM40" s="57" t="s">
        <v>281</v>
      </c>
      <c r="AN40" s="57" t="s">
        <v>281</v>
      </c>
      <c r="AO40" s="57" t="s">
        <v>281</v>
      </c>
      <c r="AP40" s="57" t="s">
        <v>281</v>
      </c>
      <c r="AQ40" s="57" t="s">
        <v>281</v>
      </c>
      <c r="AR40" s="57" t="s">
        <v>281</v>
      </c>
      <c r="AS40" s="57" t="s">
        <v>281</v>
      </c>
      <c r="AT40" s="57" t="s">
        <v>281</v>
      </c>
      <c r="AU40" s="57" t="s">
        <v>281</v>
      </c>
      <c r="AV40" s="57" t="s">
        <v>281</v>
      </c>
      <c r="AW40" s="57" t="s">
        <v>281</v>
      </c>
      <c r="AX40" s="57" t="s">
        <v>281</v>
      </c>
      <c r="AY40" s="57" t="s">
        <v>281</v>
      </c>
      <c r="AZ40" s="57" t="s">
        <v>281</v>
      </c>
      <c r="BA40" s="57" t="s">
        <v>281</v>
      </c>
      <c r="BB40" s="57" t="s">
        <v>281</v>
      </c>
      <c r="BC40" s="57" t="s">
        <v>281</v>
      </c>
      <c r="BD40" s="81"/>
      <c r="BE40" s="81">
        <f t="shared" si="0"/>
        <v>0.19350312124948921</v>
      </c>
      <c r="BF40" s="57" t="s">
        <v>281</v>
      </c>
      <c r="BG40" s="81"/>
    </row>
    <row r="41" spans="1:59" x14ac:dyDescent="0.25">
      <c r="A41" s="54">
        <v>1873</v>
      </c>
      <c r="B41" s="57" t="s">
        <v>281</v>
      </c>
      <c r="C41" s="57" t="s">
        <v>281</v>
      </c>
      <c r="D41" s="57" t="s">
        <v>281</v>
      </c>
      <c r="E41" s="57" t="s">
        <v>281</v>
      </c>
      <c r="F41" s="57" t="s">
        <v>281</v>
      </c>
      <c r="G41" s="57" t="s">
        <v>281</v>
      </c>
      <c r="H41" s="57" t="s">
        <v>281</v>
      </c>
      <c r="I41" s="57" t="s">
        <v>281</v>
      </c>
      <c r="J41" s="57" t="s">
        <v>281</v>
      </c>
      <c r="K41" s="57" t="s">
        <v>281</v>
      </c>
      <c r="L41" s="57" t="s">
        <v>281</v>
      </c>
      <c r="M41" s="57" t="s">
        <v>281</v>
      </c>
      <c r="N41" s="57" t="s">
        <v>281</v>
      </c>
      <c r="O41" s="57" t="s">
        <v>281</v>
      </c>
      <c r="P41" s="57">
        <v>53.172508517027318</v>
      </c>
      <c r="Q41" s="57" t="s">
        <v>281</v>
      </c>
      <c r="R41" s="57" t="s">
        <v>281</v>
      </c>
      <c r="S41" s="57" t="s">
        <v>281</v>
      </c>
      <c r="T41" s="57" t="s">
        <v>281</v>
      </c>
      <c r="U41" s="57" t="s">
        <v>281</v>
      </c>
      <c r="V41" s="57" t="s">
        <v>281</v>
      </c>
      <c r="W41" s="57" t="s">
        <v>281</v>
      </c>
      <c r="X41" s="57" t="s">
        <v>281</v>
      </c>
      <c r="Y41" s="57" t="s">
        <v>281</v>
      </c>
      <c r="Z41" s="57" t="s">
        <v>281</v>
      </c>
      <c r="AA41" s="57">
        <v>44.104638163975814</v>
      </c>
      <c r="AB41" s="57" t="s">
        <v>281</v>
      </c>
      <c r="AC41" s="57" t="s">
        <v>281</v>
      </c>
      <c r="AD41" s="57" t="s">
        <v>281</v>
      </c>
      <c r="AE41" s="57" t="s">
        <v>281</v>
      </c>
      <c r="AF41" s="57" t="s">
        <v>281</v>
      </c>
      <c r="AG41" s="57" t="s">
        <v>281</v>
      </c>
      <c r="AH41" s="57" t="s">
        <v>281</v>
      </c>
      <c r="AI41" s="57" t="s">
        <v>281</v>
      </c>
      <c r="AJ41" s="57" t="s">
        <v>281</v>
      </c>
      <c r="AK41" s="57" t="s">
        <v>281</v>
      </c>
      <c r="AL41" s="57" t="s">
        <v>281</v>
      </c>
      <c r="AM41" s="57" t="s">
        <v>281</v>
      </c>
      <c r="AN41" s="57" t="s">
        <v>281</v>
      </c>
      <c r="AO41" s="57" t="s">
        <v>281</v>
      </c>
      <c r="AP41" s="57" t="s">
        <v>281</v>
      </c>
      <c r="AQ41" s="57" t="s">
        <v>281</v>
      </c>
      <c r="AR41" s="57" t="s">
        <v>281</v>
      </c>
      <c r="AS41" s="57" t="s">
        <v>281</v>
      </c>
      <c r="AT41" s="57" t="s">
        <v>281</v>
      </c>
      <c r="AU41" s="57" t="s">
        <v>281</v>
      </c>
      <c r="AV41" s="57" t="s">
        <v>281</v>
      </c>
      <c r="AW41" s="57" t="s">
        <v>281</v>
      </c>
      <c r="AX41" s="57" t="s">
        <v>281</v>
      </c>
      <c r="AY41" s="57" t="s">
        <v>281</v>
      </c>
      <c r="AZ41" s="57" t="s">
        <v>281</v>
      </c>
      <c r="BA41" s="57" t="s">
        <v>281</v>
      </c>
      <c r="BB41" s="57" t="s">
        <v>281</v>
      </c>
      <c r="BC41" s="57" t="s">
        <v>281</v>
      </c>
      <c r="BD41" s="81"/>
      <c r="BE41" s="81">
        <f t="shared" si="0"/>
        <v>0.19324690606491346</v>
      </c>
      <c r="BF41" s="57" t="s">
        <v>281</v>
      </c>
      <c r="BG41" s="81"/>
    </row>
    <row r="42" spans="1:59" x14ac:dyDescent="0.25">
      <c r="A42" s="54">
        <v>1874</v>
      </c>
      <c r="B42" s="57" t="s">
        <v>281</v>
      </c>
      <c r="C42" s="57" t="s">
        <v>281</v>
      </c>
      <c r="D42" s="57" t="s">
        <v>281</v>
      </c>
      <c r="E42" s="57" t="s">
        <v>281</v>
      </c>
      <c r="F42" s="57" t="s">
        <v>281</v>
      </c>
      <c r="G42" s="57" t="s">
        <v>281</v>
      </c>
      <c r="H42" s="57" t="s">
        <v>281</v>
      </c>
      <c r="I42" s="57" t="s">
        <v>281</v>
      </c>
      <c r="J42" s="57" t="s">
        <v>281</v>
      </c>
      <c r="K42" s="57" t="s">
        <v>281</v>
      </c>
      <c r="L42" s="57" t="s">
        <v>281</v>
      </c>
      <c r="M42" s="57" t="s">
        <v>281</v>
      </c>
      <c r="N42" s="57" t="s">
        <v>281</v>
      </c>
      <c r="O42" s="57" t="s">
        <v>281</v>
      </c>
      <c r="P42" s="57">
        <v>53.115545803066112</v>
      </c>
      <c r="Q42" s="57" t="s">
        <v>281</v>
      </c>
      <c r="R42" s="57" t="s">
        <v>281</v>
      </c>
      <c r="S42" s="57" t="s">
        <v>281</v>
      </c>
      <c r="T42" s="57" t="s">
        <v>281</v>
      </c>
      <c r="U42" s="57" t="s">
        <v>281</v>
      </c>
      <c r="V42" s="57" t="s">
        <v>281</v>
      </c>
      <c r="W42" s="57" t="s">
        <v>281</v>
      </c>
      <c r="X42" s="57" t="s">
        <v>281</v>
      </c>
      <c r="Y42" s="57" t="s">
        <v>281</v>
      </c>
      <c r="Z42" s="57" t="s">
        <v>281</v>
      </c>
      <c r="AA42" s="57">
        <v>41.28919905388917</v>
      </c>
      <c r="AB42" s="57">
        <v>26.500921727866078</v>
      </c>
      <c r="AC42" s="57" t="s">
        <v>281</v>
      </c>
      <c r="AD42" s="57" t="s">
        <v>281</v>
      </c>
      <c r="AE42" s="57" t="s">
        <v>281</v>
      </c>
      <c r="AF42" s="57" t="s">
        <v>281</v>
      </c>
      <c r="AG42" s="57" t="s">
        <v>281</v>
      </c>
      <c r="AH42" s="57" t="s">
        <v>281</v>
      </c>
      <c r="AI42" s="57" t="s">
        <v>281</v>
      </c>
      <c r="AJ42" s="57" t="s">
        <v>281</v>
      </c>
      <c r="AK42" s="57" t="s">
        <v>281</v>
      </c>
      <c r="AL42" s="57" t="s">
        <v>281</v>
      </c>
      <c r="AM42" s="57" t="s">
        <v>281</v>
      </c>
      <c r="AN42" s="57" t="s">
        <v>281</v>
      </c>
      <c r="AO42" s="57" t="s">
        <v>281</v>
      </c>
      <c r="AP42" s="57" t="s">
        <v>281</v>
      </c>
      <c r="AQ42" s="57" t="s">
        <v>281</v>
      </c>
      <c r="AR42" s="57" t="s">
        <v>281</v>
      </c>
      <c r="AS42" s="57" t="s">
        <v>281</v>
      </c>
      <c r="AT42" s="57" t="s">
        <v>281</v>
      </c>
      <c r="AU42" s="57" t="s">
        <v>281</v>
      </c>
      <c r="AV42" s="57" t="s">
        <v>281</v>
      </c>
      <c r="AW42" s="57" t="s">
        <v>281</v>
      </c>
      <c r="AX42" s="57" t="s">
        <v>281</v>
      </c>
      <c r="AY42" s="57" t="s">
        <v>281</v>
      </c>
      <c r="AZ42" s="57" t="s">
        <v>281</v>
      </c>
      <c r="BA42" s="57" t="s">
        <v>281</v>
      </c>
      <c r="BB42" s="57" t="s">
        <v>281</v>
      </c>
      <c r="BC42" s="57" t="s">
        <v>281</v>
      </c>
      <c r="BD42" s="81"/>
      <c r="BE42" s="81">
        <f t="shared" si="0"/>
        <v>0.24215144645261147</v>
      </c>
      <c r="BF42" s="57" t="s">
        <v>281</v>
      </c>
      <c r="BG42" s="81"/>
    </row>
    <row r="43" spans="1:59" x14ac:dyDescent="0.25">
      <c r="A43" s="54">
        <v>1875</v>
      </c>
      <c r="B43" s="57" t="s">
        <v>281</v>
      </c>
      <c r="C43" s="57" t="s">
        <v>281</v>
      </c>
      <c r="D43" s="57" t="s">
        <v>281</v>
      </c>
      <c r="E43" s="57" t="s">
        <v>281</v>
      </c>
      <c r="F43" s="57" t="s">
        <v>281</v>
      </c>
      <c r="G43" s="57" t="s">
        <v>281</v>
      </c>
      <c r="H43" s="57" t="s">
        <v>281</v>
      </c>
      <c r="I43" s="57" t="s">
        <v>281</v>
      </c>
      <c r="J43" s="57" t="s">
        <v>281</v>
      </c>
      <c r="K43" s="57" t="s">
        <v>281</v>
      </c>
      <c r="L43" s="57" t="s">
        <v>281</v>
      </c>
      <c r="M43" s="57" t="s">
        <v>281</v>
      </c>
      <c r="N43" s="57" t="s">
        <v>281</v>
      </c>
      <c r="O43" s="57" t="s">
        <v>281</v>
      </c>
      <c r="P43" s="57">
        <v>52.568706373612528</v>
      </c>
      <c r="Q43" s="57" t="s">
        <v>281</v>
      </c>
      <c r="R43" s="57" t="s">
        <v>281</v>
      </c>
      <c r="S43" s="57" t="s">
        <v>281</v>
      </c>
      <c r="T43" s="57" t="s">
        <v>281</v>
      </c>
      <c r="U43" s="57" t="s">
        <v>281</v>
      </c>
      <c r="V43" s="57" t="s">
        <v>281</v>
      </c>
      <c r="W43" s="57" t="s">
        <v>281</v>
      </c>
      <c r="X43" s="57" t="s">
        <v>281</v>
      </c>
      <c r="Y43" s="57" t="s">
        <v>281</v>
      </c>
      <c r="Z43" s="57" t="s">
        <v>281</v>
      </c>
      <c r="AA43" s="57">
        <v>40.851153472000057</v>
      </c>
      <c r="AB43" s="57" t="s">
        <v>281</v>
      </c>
      <c r="AC43" s="57" t="s">
        <v>281</v>
      </c>
      <c r="AD43" s="57" t="s">
        <v>281</v>
      </c>
      <c r="AE43" s="57" t="s">
        <v>281</v>
      </c>
      <c r="AF43" s="57" t="s">
        <v>281</v>
      </c>
      <c r="AG43" s="57" t="s">
        <v>281</v>
      </c>
      <c r="AH43" s="57" t="s">
        <v>281</v>
      </c>
      <c r="AI43" s="57" t="s">
        <v>281</v>
      </c>
      <c r="AJ43" s="57" t="s">
        <v>281</v>
      </c>
      <c r="AK43" s="57" t="s">
        <v>281</v>
      </c>
      <c r="AL43" s="57" t="s">
        <v>281</v>
      </c>
      <c r="AM43" s="57" t="s">
        <v>281</v>
      </c>
      <c r="AN43" s="57" t="s">
        <v>281</v>
      </c>
      <c r="AO43" s="57" t="s">
        <v>281</v>
      </c>
      <c r="AP43" s="57" t="s">
        <v>281</v>
      </c>
      <c r="AQ43" s="57" t="s">
        <v>281</v>
      </c>
      <c r="AR43" s="57" t="s">
        <v>281</v>
      </c>
      <c r="AS43" s="57" t="s">
        <v>281</v>
      </c>
      <c r="AT43" s="57" t="s">
        <v>281</v>
      </c>
      <c r="AU43" s="57" t="s">
        <v>281</v>
      </c>
      <c r="AV43" s="57" t="s">
        <v>281</v>
      </c>
      <c r="AW43" s="57" t="s">
        <v>281</v>
      </c>
      <c r="AX43" s="57" t="s">
        <v>281</v>
      </c>
      <c r="AY43" s="57" t="s">
        <v>281</v>
      </c>
      <c r="AZ43" s="57" t="s">
        <v>281</v>
      </c>
      <c r="BA43" s="57" t="s">
        <v>281</v>
      </c>
      <c r="BB43" s="57" t="s">
        <v>281</v>
      </c>
      <c r="BC43" s="57" t="s">
        <v>281</v>
      </c>
      <c r="BD43" s="81"/>
      <c r="BE43" s="81">
        <f t="shared" si="0"/>
        <v>0.19394651988824974</v>
      </c>
      <c r="BF43" s="57" t="s">
        <v>281</v>
      </c>
      <c r="BG43" s="81"/>
    </row>
    <row r="44" spans="1:59" x14ac:dyDescent="0.25">
      <c r="A44" s="54">
        <v>1876</v>
      </c>
      <c r="B44" s="57" t="s">
        <v>281</v>
      </c>
      <c r="C44" s="57" t="s">
        <v>281</v>
      </c>
      <c r="D44" s="57" t="s">
        <v>281</v>
      </c>
      <c r="E44" s="57" t="s">
        <v>281</v>
      </c>
      <c r="F44" s="57" t="s">
        <v>281</v>
      </c>
      <c r="G44" s="57" t="s">
        <v>281</v>
      </c>
      <c r="H44" s="57" t="s">
        <v>281</v>
      </c>
      <c r="I44" s="57" t="s">
        <v>281</v>
      </c>
      <c r="J44" s="57" t="s">
        <v>281</v>
      </c>
      <c r="K44" s="57" t="s">
        <v>281</v>
      </c>
      <c r="L44" s="57" t="s">
        <v>281</v>
      </c>
      <c r="M44" s="57" t="s">
        <v>281</v>
      </c>
      <c r="N44" s="57" t="s">
        <v>281</v>
      </c>
      <c r="O44" s="57" t="s">
        <v>281</v>
      </c>
      <c r="P44" s="57">
        <v>53.76690800990751</v>
      </c>
      <c r="Q44" s="57" t="s">
        <v>281</v>
      </c>
      <c r="R44" s="57" t="s">
        <v>281</v>
      </c>
      <c r="S44" s="57" t="s">
        <v>281</v>
      </c>
      <c r="T44" s="57" t="s">
        <v>281</v>
      </c>
      <c r="U44" s="57" t="s">
        <v>281</v>
      </c>
      <c r="V44" s="57" t="s">
        <v>281</v>
      </c>
      <c r="W44" s="57" t="s">
        <v>281</v>
      </c>
      <c r="X44" s="57" t="s">
        <v>281</v>
      </c>
      <c r="Y44" s="57" t="s">
        <v>281</v>
      </c>
      <c r="Z44" s="57" t="s">
        <v>281</v>
      </c>
      <c r="AA44" s="57">
        <v>40.304420585195437</v>
      </c>
      <c r="AB44" s="57" t="s">
        <v>281</v>
      </c>
      <c r="AC44" s="57" t="s">
        <v>281</v>
      </c>
      <c r="AD44" s="57" t="s">
        <v>281</v>
      </c>
      <c r="AE44" s="57" t="s">
        <v>281</v>
      </c>
      <c r="AF44" s="57" t="s">
        <v>281</v>
      </c>
      <c r="AG44" s="57" t="s">
        <v>281</v>
      </c>
      <c r="AH44" s="57" t="s">
        <v>281</v>
      </c>
      <c r="AI44" s="57" t="s">
        <v>281</v>
      </c>
      <c r="AJ44" s="57" t="s">
        <v>281</v>
      </c>
      <c r="AK44" s="57" t="s">
        <v>281</v>
      </c>
      <c r="AL44" s="57" t="s">
        <v>281</v>
      </c>
      <c r="AM44" s="57" t="s">
        <v>281</v>
      </c>
      <c r="AN44" s="57" t="s">
        <v>281</v>
      </c>
      <c r="AO44" s="57" t="s">
        <v>281</v>
      </c>
      <c r="AP44" s="57" t="s">
        <v>281</v>
      </c>
      <c r="AQ44" s="57" t="s">
        <v>281</v>
      </c>
      <c r="AR44" s="57" t="s">
        <v>281</v>
      </c>
      <c r="AS44" s="57" t="s">
        <v>281</v>
      </c>
      <c r="AT44" s="57" t="s">
        <v>281</v>
      </c>
      <c r="AU44" s="57" t="s">
        <v>281</v>
      </c>
      <c r="AV44" s="57" t="s">
        <v>281</v>
      </c>
      <c r="AW44" s="57" t="s">
        <v>281</v>
      </c>
      <c r="AX44" s="57" t="s">
        <v>281</v>
      </c>
      <c r="AY44" s="57" t="s">
        <v>281</v>
      </c>
      <c r="AZ44" s="57" t="s">
        <v>281</v>
      </c>
      <c r="BA44" s="57" t="s">
        <v>281</v>
      </c>
      <c r="BB44" s="57" t="s">
        <v>281</v>
      </c>
      <c r="BC44" s="57" t="s">
        <v>281</v>
      </c>
      <c r="BD44" s="81"/>
      <c r="BE44" s="81">
        <f t="shared" si="0"/>
        <v>0.19441672522619621</v>
      </c>
      <c r="BF44" s="57" t="s">
        <v>281</v>
      </c>
      <c r="BG44" s="81"/>
    </row>
    <row r="45" spans="1:59" x14ac:dyDescent="0.25">
      <c r="A45" s="54">
        <v>1877</v>
      </c>
      <c r="B45" s="57" t="s">
        <v>281</v>
      </c>
      <c r="C45" s="57" t="s">
        <v>281</v>
      </c>
      <c r="D45" s="57" t="s">
        <v>281</v>
      </c>
      <c r="E45" s="57" t="s">
        <v>281</v>
      </c>
      <c r="F45" s="57" t="s">
        <v>281</v>
      </c>
      <c r="G45" s="57" t="s">
        <v>281</v>
      </c>
      <c r="H45" s="57" t="s">
        <v>281</v>
      </c>
      <c r="I45" s="57" t="s">
        <v>281</v>
      </c>
      <c r="J45" s="57" t="s">
        <v>281</v>
      </c>
      <c r="K45" s="57" t="s">
        <v>281</v>
      </c>
      <c r="L45" s="57" t="s">
        <v>281</v>
      </c>
      <c r="M45" s="57" t="s">
        <v>281</v>
      </c>
      <c r="N45" s="57" t="s">
        <v>281</v>
      </c>
      <c r="O45" s="57" t="s">
        <v>281</v>
      </c>
      <c r="P45" s="57">
        <v>54.176151249843542</v>
      </c>
      <c r="Q45" s="57" t="s">
        <v>281</v>
      </c>
      <c r="R45" s="57" t="s">
        <v>281</v>
      </c>
      <c r="S45" s="57" t="s">
        <v>281</v>
      </c>
      <c r="T45" s="57" t="s">
        <v>281</v>
      </c>
      <c r="U45" s="57" t="s">
        <v>281</v>
      </c>
      <c r="V45" s="57" t="s">
        <v>281</v>
      </c>
      <c r="W45" s="57" t="s">
        <v>281</v>
      </c>
      <c r="X45" s="57" t="s">
        <v>281</v>
      </c>
      <c r="Y45" s="57" t="s">
        <v>281</v>
      </c>
      <c r="Z45" s="57" t="s">
        <v>281</v>
      </c>
      <c r="AA45" s="57">
        <v>39.818932258221487</v>
      </c>
      <c r="AB45" s="57" t="s">
        <v>281</v>
      </c>
      <c r="AC45" s="57" t="s">
        <v>281</v>
      </c>
      <c r="AD45" s="57" t="s">
        <v>281</v>
      </c>
      <c r="AE45" s="57" t="s">
        <v>281</v>
      </c>
      <c r="AF45" s="57" t="s">
        <v>281</v>
      </c>
      <c r="AG45" s="57" t="s">
        <v>281</v>
      </c>
      <c r="AH45" s="57" t="s">
        <v>281</v>
      </c>
      <c r="AI45" s="57" t="s">
        <v>281</v>
      </c>
      <c r="AJ45" s="57" t="s">
        <v>281</v>
      </c>
      <c r="AK45" s="57" t="s">
        <v>281</v>
      </c>
      <c r="AL45" s="57" t="s">
        <v>281</v>
      </c>
      <c r="AM45" s="57" t="s">
        <v>281</v>
      </c>
      <c r="AN45" s="57" t="s">
        <v>281</v>
      </c>
      <c r="AO45" s="57" t="s">
        <v>281</v>
      </c>
      <c r="AP45" s="57" t="s">
        <v>281</v>
      </c>
      <c r="AQ45" s="57" t="s">
        <v>281</v>
      </c>
      <c r="AR45" s="57" t="s">
        <v>281</v>
      </c>
      <c r="AS45" s="57" t="s">
        <v>281</v>
      </c>
      <c r="AT45" s="57" t="s">
        <v>281</v>
      </c>
      <c r="AU45" s="57" t="s">
        <v>281</v>
      </c>
      <c r="AV45" s="57" t="s">
        <v>281</v>
      </c>
      <c r="AW45" s="57" t="s">
        <v>281</v>
      </c>
      <c r="AX45" s="57" t="s">
        <v>281</v>
      </c>
      <c r="AY45" s="57" t="s">
        <v>281</v>
      </c>
      <c r="AZ45" s="57" t="s">
        <v>281</v>
      </c>
      <c r="BA45" s="57" t="s">
        <v>281</v>
      </c>
      <c r="BB45" s="57" t="s">
        <v>281</v>
      </c>
      <c r="BC45" s="57" t="s">
        <v>281</v>
      </c>
      <c r="BD45" s="81"/>
      <c r="BE45" s="81">
        <f t="shared" si="0"/>
        <v>0.19469848393772171</v>
      </c>
      <c r="BF45" s="57" t="s">
        <v>281</v>
      </c>
      <c r="BG45" s="81"/>
    </row>
    <row r="46" spans="1:59" x14ac:dyDescent="0.25">
      <c r="A46" s="54">
        <v>1878</v>
      </c>
      <c r="B46" s="57" t="s">
        <v>281</v>
      </c>
      <c r="C46" s="57" t="s">
        <v>281</v>
      </c>
      <c r="D46" s="57" t="s">
        <v>281</v>
      </c>
      <c r="E46" s="57" t="s">
        <v>281</v>
      </c>
      <c r="F46" s="57" t="s">
        <v>281</v>
      </c>
      <c r="G46" s="57" t="s">
        <v>281</v>
      </c>
      <c r="H46" s="57" t="s">
        <v>281</v>
      </c>
      <c r="I46" s="57" t="s">
        <v>281</v>
      </c>
      <c r="J46" s="57" t="s">
        <v>281</v>
      </c>
      <c r="K46" s="57" t="s">
        <v>281</v>
      </c>
      <c r="L46" s="57" t="s">
        <v>281</v>
      </c>
      <c r="M46" s="57" t="s">
        <v>281</v>
      </c>
      <c r="N46" s="57" t="s">
        <v>281</v>
      </c>
      <c r="O46" s="57" t="s">
        <v>281</v>
      </c>
      <c r="P46" s="57">
        <v>55.128308182072573</v>
      </c>
      <c r="Q46" s="57" t="s">
        <v>281</v>
      </c>
      <c r="R46" s="57" t="s">
        <v>281</v>
      </c>
      <c r="S46" s="57" t="s">
        <v>281</v>
      </c>
      <c r="T46" s="57" t="s">
        <v>281</v>
      </c>
      <c r="U46" s="57" t="s">
        <v>281</v>
      </c>
      <c r="V46" s="57" t="s">
        <v>281</v>
      </c>
      <c r="W46" s="57" t="s">
        <v>281</v>
      </c>
      <c r="X46" s="57" t="s">
        <v>281</v>
      </c>
      <c r="Y46" s="57" t="s">
        <v>281</v>
      </c>
      <c r="Z46" s="57" t="s">
        <v>281</v>
      </c>
      <c r="AA46" s="57">
        <v>47.62915400628124</v>
      </c>
      <c r="AB46" s="57">
        <v>30.597889800703403</v>
      </c>
      <c r="AC46" s="57" t="s">
        <v>281</v>
      </c>
      <c r="AD46" s="57" t="s">
        <v>281</v>
      </c>
      <c r="AE46" s="57" t="s">
        <v>281</v>
      </c>
      <c r="AF46" s="57" t="s">
        <v>281</v>
      </c>
      <c r="AG46" s="57" t="s">
        <v>281</v>
      </c>
      <c r="AH46" s="57" t="s">
        <v>281</v>
      </c>
      <c r="AI46" s="57" t="s">
        <v>281</v>
      </c>
      <c r="AJ46" s="57" t="s">
        <v>281</v>
      </c>
      <c r="AK46" s="57" t="s">
        <v>281</v>
      </c>
      <c r="AL46" s="57" t="s">
        <v>281</v>
      </c>
      <c r="AM46" s="57" t="s">
        <v>281</v>
      </c>
      <c r="AN46" s="57" t="s">
        <v>281</v>
      </c>
      <c r="AO46" s="57" t="s">
        <v>281</v>
      </c>
      <c r="AP46" s="57" t="s">
        <v>281</v>
      </c>
      <c r="AQ46" s="57" t="s">
        <v>281</v>
      </c>
      <c r="AR46" s="57" t="s">
        <v>281</v>
      </c>
      <c r="AS46" s="57" t="s">
        <v>281</v>
      </c>
      <c r="AT46" s="57" t="s">
        <v>281</v>
      </c>
      <c r="AU46" s="57" t="s">
        <v>281</v>
      </c>
      <c r="AV46" s="57" t="s">
        <v>281</v>
      </c>
      <c r="AW46" s="57" t="s">
        <v>281</v>
      </c>
      <c r="AX46" s="57" t="s">
        <v>281</v>
      </c>
      <c r="AY46" s="57" t="s">
        <v>281</v>
      </c>
      <c r="AZ46" s="57" t="s">
        <v>281</v>
      </c>
      <c r="BA46" s="57" t="s">
        <v>281</v>
      </c>
      <c r="BB46" s="57" t="s">
        <v>281</v>
      </c>
      <c r="BC46" s="57" t="s">
        <v>281</v>
      </c>
      <c r="BD46" s="81"/>
      <c r="BE46" s="81">
        <f t="shared" si="0"/>
        <v>0.23979631015873079</v>
      </c>
      <c r="BF46" s="57" t="s">
        <v>281</v>
      </c>
      <c r="BG46" s="81"/>
    </row>
    <row r="47" spans="1:59" x14ac:dyDescent="0.25">
      <c r="A47" s="54">
        <v>1879</v>
      </c>
      <c r="B47" s="57" t="s">
        <v>281</v>
      </c>
      <c r="C47" s="57" t="s">
        <v>281</v>
      </c>
      <c r="D47" s="57" t="s">
        <v>281</v>
      </c>
      <c r="E47" s="57" t="s">
        <v>281</v>
      </c>
      <c r="F47" s="57" t="s">
        <v>281</v>
      </c>
      <c r="G47" s="57" t="s">
        <v>281</v>
      </c>
      <c r="H47" s="57" t="s">
        <v>281</v>
      </c>
      <c r="I47" s="57" t="s">
        <v>281</v>
      </c>
      <c r="J47" s="57" t="s">
        <v>281</v>
      </c>
      <c r="K47" s="57" t="s">
        <v>281</v>
      </c>
      <c r="L47" s="57" t="s">
        <v>281</v>
      </c>
      <c r="M47" s="57" t="s">
        <v>281</v>
      </c>
      <c r="N47" s="57" t="s">
        <v>281</v>
      </c>
      <c r="O47" s="57" t="s">
        <v>281</v>
      </c>
      <c r="P47" s="57">
        <v>54.830628517045042</v>
      </c>
      <c r="Q47" s="57" t="s">
        <v>281</v>
      </c>
      <c r="R47" s="57" t="s">
        <v>281</v>
      </c>
      <c r="S47" s="57" t="s">
        <v>281</v>
      </c>
      <c r="T47" s="57" t="s">
        <v>281</v>
      </c>
      <c r="U47" s="57" t="s">
        <v>281</v>
      </c>
      <c r="V47" s="57" t="s">
        <v>281</v>
      </c>
      <c r="W47" s="57" t="s">
        <v>281</v>
      </c>
      <c r="X47" s="57" t="s">
        <v>281</v>
      </c>
      <c r="Y47" s="57" t="s">
        <v>281</v>
      </c>
      <c r="Z47" s="57" t="s">
        <v>281</v>
      </c>
      <c r="AA47" s="57">
        <v>43.021018361448398</v>
      </c>
      <c r="AB47" s="57" t="s">
        <v>281</v>
      </c>
      <c r="AC47" s="57" t="s">
        <v>281</v>
      </c>
      <c r="AD47" s="57" t="s">
        <v>281</v>
      </c>
      <c r="AE47" s="57" t="s">
        <v>281</v>
      </c>
      <c r="AF47" s="57" t="s">
        <v>281</v>
      </c>
      <c r="AG47" s="57" t="s">
        <v>281</v>
      </c>
      <c r="AH47" s="57" t="s">
        <v>281</v>
      </c>
      <c r="AI47" s="57" t="s">
        <v>281</v>
      </c>
      <c r="AJ47" s="57" t="s">
        <v>281</v>
      </c>
      <c r="AK47" s="57" t="s">
        <v>281</v>
      </c>
      <c r="AL47" s="57" t="s">
        <v>281</v>
      </c>
      <c r="AM47" s="57" t="s">
        <v>281</v>
      </c>
      <c r="AN47" s="57" t="s">
        <v>281</v>
      </c>
      <c r="AO47" s="57" t="s">
        <v>281</v>
      </c>
      <c r="AP47" s="57" t="s">
        <v>281</v>
      </c>
      <c r="AQ47" s="57" t="s">
        <v>281</v>
      </c>
      <c r="AR47" s="57" t="s">
        <v>281</v>
      </c>
      <c r="AS47" s="57" t="s">
        <v>281</v>
      </c>
      <c r="AT47" s="57" t="s">
        <v>281</v>
      </c>
      <c r="AU47" s="57" t="s">
        <v>281</v>
      </c>
      <c r="AV47" s="57" t="s">
        <v>281</v>
      </c>
      <c r="AW47" s="57" t="s">
        <v>281</v>
      </c>
      <c r="AX47" s="57" t="s">
        <v>281</v>
      </c>
      <c r="AY47" s="57" t="s">
        <v>281</v>
      </c>
      <c r="AZ47" s="57" t="s">
        <v>281</v>
      </c>
      <c r="BA47" s="57" t="s">
        <v>281</v>
      </c>
      <c r="BB47" s="57" t="s">
        <v>281</v>
      </c>
      <c r="BC47" s="57" t="s">
        <v>281</v>
      </c>
      <c r="BD47" s="81"/>
      <c r="BE47" s="81">
        <f t="shared" si="0"/>
        <v>0.19383081121363471</v>
      </c>
      <c r="BF47" s="57" t="s">
        <v>281</v>
      </c>
      <c r="BG47" s="81"/>
    </row>
    <row r="48" spans="1:59" x14ac:dyDescent="0.25">
      <c r="A48" s="54">
        <v>1880</v>
      </c>
      <c r="B48" s="57" t="s">
        <v>281</v>
      </c>
      <c r="C48" s="57" t="s">
        <v>281</v>
      </c>
      <c r="D48" s="57" t="s">
        <v>281</v>
      </c>
      <c r="E48" s="57" t="s">
        <v>281</v>
      </c>
      <c r="F48" s="57" t="s">
        <v>281</v>
      </c>
      <c r="G48" s="57" t="s">
        <v>281</v>
      </c>
      <c r="H48" s="57" t="s">
        <v>281</v>
      </c>
      <c r="I48" s="57" t="s">
        <v>281</v>
      </c>
      <c r="J48" s="57" t="s">
        <v>281</v>
      </c>
      <c r="K48" s="57" t="s">
        <v>281</v>
      </c>
      <c r="L48" s="57" t="s">
        <v>281</v>
      </c>
      <c r="M48" s="57" t="s">
        <v>281</v>
      </c>
      <c r="N48" s="57" t="s">
        <v>281</v>
      </c>
      <c r="O48" s="57" t="s">
        <v>281</v>
      </c>
      <c r="P48" s="57">
        <v>55.84717920602904</v>
      </c>
      <c r="Q48" s="57" t="s">
        <v>281</v>
      </c>
      <c r="R48" s="57" t="s">
        <v>281</v>
      </c>
      <c r="S48" s="57" t="s">
        <v>281</v>
      </c>
      <c r="T48" s="57" t="s">
        <v>281</v>
      </c>
      <c r="U48" s="57" t="s">
        <v>281</v>
      </c>
      <c r="V48" s="57" t="s">
        <v>281</v>
      </c>
      <c r="W48" s="57" t="s">
        <v>281</v>
      </c>
      <c r="X48" s="57" t="s">
        <v>281</v>
      </c>
      <c r="Y48" s="57" t="s">
        <v>281</v>
      </c>
      <c r="Z48" s="57" t="s">
        <v>281</v>
      </c>
      <c r="AA48" s="57">
        <v>44.419223085498281</v>
      </c>
      <c r="AB48" s="57" t="s">
        <v>281</v>
      </c>
      <c r="AC48" s="57" t="s">
        <v>281</v>
      </c>
      <c r="AD48" s="57" t="s">
        <v>281</v>
      </c>
      <c r="AE48" s="57" t="s">
        <v>281</v>
      </c>
      <c r="AF48" s="57" t="s">
        <v>281</v>
      </c>
      <c r="AG48" s="57" t="s">
        <v>281</v>
      </c>
      <c r="AH48" s="57" t="s">
        <v>281</v>
      </c>
      <c r="AI48" s="57" t="s">
        <v>281</v>
      </c>
      <c r="AJ48" s="57" t="s">
        <v>281</v>
      </c>
      <c r="AK48" s="57" t="s">
        <v>281</v>
      </c>
      <c r="AL48" s="57" t="s">
        <v>281</v>
      </c>
      <c r="AM48" s="57" t="s">
        <v>281</v>
      </c>
      <c r="AN48" s="57" t="s">
        <v>281</v>
      </c>
      <c r="AO48" s="57" t="s">
        <v>281</v>
      </c>
      <c r="AP48" s="57" t="s">
        <v>281</v>
      </c>
      <c r="AQ48" s="57" t="s">
        <v>281</v>
      </c>
      <c r="AR48" s="57" t="s">
        <v>281</v>
      </c>
      <c r="AS48" s="57" t="s">
        <v>281</v>
      </c>
      <c r="AT48" s="57" t="s">
        <v>281</v>
      </c>
      <c r="AU48" s="57" t="s">
        <v>281</v>
      </c>
      <c r="AV48" s="57" t="s">
        <v>281</v>
      </c>
      <c r="AW48" s="57" t="s">
        <v>281</v>
      </c>
      <c r="AX48" s="57" t="s">
        <v>281</v>
      </c>
      <c r="AY48" s="57" t="s">
        <v>281</v>
      </c>
      <c r="AZ48" s="57" t="s">
        <v>281</v>
      </c>
      <c r="BA48" s="57" t="s">
        <v>281</v>
      </c>
      <c r="BB48" s="57" t="s">
        <v>281</v>
      </c>
      <c r="BC48" s="57" t="s">
        <v>281</v>
      </c>
      <c r="BD48" s="81"/>
      <c r="BE48" s="81">
        <f t="shared" si="0"/>
        <v>0.19367445552704748</v>
      </c>
      <c r="BF48" s="57" t="s">
        <v>281</v>
      </c>
      <c r="BG48" s="81"/>
    </row>
    <row r="49" spans="1:59" x14ac:dyDescent="0.25">
      <c r="A49" s="54">
        <v>1881</v>
      </c>
      <c r="B49" s="57" t="s">
        <v>281</v>
      </c>
      <c r="C49" s="57" t="s">
        <v>281</v>
      </c>
      <c r="D49" s="57" t="s">
        <v>281</v>
      </c>
      <c r="E49" s="57" t="s">
        <v>281</v>
      </c>
      <c r="F49" s="57" t="s">
        <v>281</v>
      </c>
      <c r="G49" s="57" t="s">
        <v>281</v>
      </c>
      <c r="H49" s="57" t="s">
        <v>281</v>
      </c>
      <c r="I49" s="57" t="s">
        <v>281</v>
      </c>
      <c r="J49" s="57" t="s">
        <v>281</v>
      </c>
      <c r="K49" s="57" t="s">
        <v>281</v>
      </c>
      <c r="L49" s="57" t="s">
        <v>281</v>
      </c>
      <c r="M49" s="57" t="s">
        <v>281</v>
      </c>
      <c r="N49" s="57" t="s">
        <v>281</v>
      </c>
      <c r="O49" s="57" t="s">
        <v>281</v>
      </c>
      <c r="P49" s="57">
        <v>52.9971609729145</v>
      </c>
      <c r="Q49" s="57" t="s">
        <v>281</v>
      </c>
      <c r="R49" s="57" t="s">
        <v>281</v>
      </c>
      <c r="S49" s="57" t="s">
        <v>281</v>
      </c>
      <c r="T49" s="57" t="s">
        <v>281</v>
      </c>
      <c r="U49" s="57" t="s">
        <v>281</v>
      </c>
      <c r="V49" s="57" t="s">
        <v>281</v>
      </c>
      <c r="W49" s="57" t="s">
        <v>281</v>
      </c>
      <c r="X49" s="57" t="s">
        <v>281</v>
      </c>
      <c r="Y49" s="57" t="s">
        <v>281</v>
      </c>
      <c r="Z49" s="57" t="s">
        <v>281</v>
      </c>
      <c r="AA49" s="57">
        <v>36.100213213398732</v>
      </c>
      <c r="AB49" s="57" t="s">
        <v>281</v>
      </c>
      <c r="AC49" s="57" t="s">
        <v>281</v>
      </c>
      <c r="AD49" s="57" t="s">
        <v>281</v>
      </c>
      <c r="AE49" s="57" t="s">
        <v>281</v>
      </c>
      <c r="AF49" s="57" t="s">
        <v>281</v>
      </c>
      <c r="AG49" s="57" t="s">
        <v>281</v>
      </c>
      <c r="AH49" s="57" t="s">
        <v>281</v>
      </c>
      <c r="AI49" s="57" t="s">
        <v>281</v>
      </c>
      <c r="AJ49" s="57" t="s">
        <v>281</v>
      </c>
      <c r="AK49" s="57" t="s">
        <v>281</v>
      </c>
      <c r="AL49" s="57" t="s">
        <v>281</v>
      </c>
      <c r="AM49" s="57" t="s">
        <v>281</v>
      </c>
      <c r="AN49" s="57" t="s">
        <v>281</v>
      </c>
      <c r="AO49" s="57" t="s">
        <v>281</v>
      </c>
      <c r="AP49" s="57" t="s">
        <v>281</v>
      </c>
      <c r="AQ49" s="57" t="s">
        <v>281</v>
      </c>
      <c r="AR49" s="57" t="s">
        <v>281</v>
      </c>
      <c r="AS49" s="57" t="s">
        <v>281</v>
      </c>
      <c r="AT49" s="57" t="s">
        <v>281</v>
      </c>
      <c r="AU49" s="57" t="s">
        <v>281</v>
      </c>
      <c r="AV49" s="57" t="s">
        <v>281</v>
      </c>
      <c r="AW49" s="57" t="s">
        <v>281</v>
      </c>
      <c r="AX49" s="57" t="s">
        <v>281</v>
      </c>
      <c r="AY49" s="57" t="s">
        <v>281</v>
      </c>
      <c r="AZ49" s="57" t="s">
        <v>281</v>
      </c>
      <c r="BA49" s="57" t="s">
        <v>281</v>
      </c>
      <c r="BB49" s="57" t="s">
        <v>281</v>
      </c>
      <c r="BC49" s="57" t="s">
        <v>281</v>
      </c>
      <c r="BD49" s="81"/>
      <c r="BE49" s="81">
        <f t="shared" si="0"/>
        <v>0.1959424661918224</v>
      </c>
      <c r="BF49" s="57" t="s">
        <v>281</v>
      </c>
      <c r="BG49" s="81"/>
    </row>
    <row r="50" spans="1:59" x14ac:dyDescent="0.25">
      <c r="A50" s="54">
        <v>1882</v>
      </c>
      <c r="B50" s="57" t="s">
        <v>281</v>
      </c>
      <c r="C50" s="57" t="s">
        <v>281</v>
      </c>
      <c r="D50" s="57" t="s">
        <v>281</v>
      </c>
      <c r="E50" s="57" t="s">
        <v>281</v>
      </c>
      <c r="F50" s="57" t="s">
        <v>281</v>
      </c>
      <c r="G50" s="57" t="s">
        <v>281</v>
      </c>
      <c r="H50" s="57" t="s">
        <v>281</v>
      </c>
      <c r="I50" s="57" t="s">
        <v>281</v>
      </c>
      <c r="J50" s="57" t="s">
        <v>281</v>
      </c>
      <c r="K50" s="57" t="s">
        <v>281</v>
      </c>
      <c r="L50" s="57" t="s">
        <v>281</v>
      </c>
      <c r="M50" s="57" t="s">
        <v>281</v>
      </c>
      <c r="N50" s="57" t="s">
        <v>281</v>
      </c>
      <c r="O50" s="57" t="s">
        <v>281</v>
      </c>
      <c r="P50" s="57">
        <v>53.204945857922638</v>
      </c>
      <c r="Q50" s="57" t="s">
        <v>281</v>
      </c>
      <c r="R50" s="57" t="s">
        <v>281</v>
      </c>
      <c r="S50" s="57" t="s">
        <v>281</v>
      </c>
      <c r="T50" s="57" t="s">
        <v>281</v>
      </c>
      <c r="U50" s="57" t="s">
        <v>281</v>
      </c>
      <c r="V50" s="57" t="s">
        <v>281</v>
      </c>
      <c r="W50" s="57" t="s">
        <v>281</v>
      </c>
      <c r="X50" s="57" t="s">
        <v>281</v>
      </c>
      <c r="Y50" s="57" t="s">
        <v>281</v>
      </c>
      <c r="Z50" s="57" t="s">
        <v>281</v>
      </c>
      <c r="AA50" s="57">
        <v>39.209291026274059</v>
      </c>
      <c r="AB50" s="57" t="s">
        <v>281</v>
      </c>
      <c r="AC50" s="57" t="s">
        <v>281</v>
      </c>
      <c r="AD50" s="57" t="s">
        <v>281</v>
      </c>
      <c r="AE50" s="57" t="s">
        <v>281</v>
      </c>
      <c r="AF50" s="57" t="s">
        <v>281</v>
      </c>
      <c r="AG50" s="57" t="s">
        <v>281</v>
      </c>
      <c r="AH50" s="57" t="s">
        <v>281</v>
      </c>
      <c r="AI50" s="57" t="s">
        <v>281</v>
      </c>
      <c r="AJ50" s="57" t="s">
        <v>281</v>
      </c>
      <c r="AK50" s="57" t="s">
        <v>281</v>
      </c>
      <c r="AL50" s="57" t="s">
        <v>281</v>
      </c>
      <c r="AM50" s="57" t="s">
        <v>281</v>
      </c>
      <c r="AN50" s="57" t="s">
        <v>281</v>
      </c>
      <c r="AO50" s="57" t="s">
        <v>281</v>
      </c>
      <c r="AP50" s="57" t="s">
        <v>281</v>
      </c>
      <c r="AQ50" s="57" t="s">
        <v>281</v>
      </c>
      <c r="AR50" s="57" t="s">
        <v>281</v>
      </c>
      <c r="AS50" s="57" t="s">
        <v>281</v>
      </c>
      <c r="AT50" s="57" t="s">
        <v>281</v>
      </c>
      <c r="AU50" s="57" t="s">
        <v>281</v>
      </c>
      <c r="AV50" s="57" t="s">
        <v>281</v>
      </c>
      <c r="AW50" s="57" t="s">
        <v>281</v>
      </c>
      <c r="AX50" s="57" t="s">
        <v>281</v>
      </c>
      <c r="AY50" s="57" t="s">
        <v>281</v>
      </c>
      <c r="AZ50" s="57" t="s">
        <v>281</v>
      </c>
      <c r="BA50" s="57" t="s">
        <v>281</v>
      </c>
      <c r="BB50" s="57" t="s">
        <v>281</v>
      </c>
      <c r="BC50" s="57" t="s">
        <v>281</v>
      </c>
      <c r="BD50" s="81"/>
      <c r="BE50" s="81">
        <f t="shared" si="0"/>
        <v>0.19465943394315238</v>
      </c>
      <c r="BF50" s="57" t="s">
        <v>281</v>
      </c>
      <c r="BG50" s="81"/>
    </row>
    <row r="51" spans="1:59" x14ac:dyDescent="0.25">
      <c r="A51" s="54">
        <v>1883</v>
      </c>
      <c r="B51" s="57" t="s">
        <v>281</v>
      </c>
      <c r="C51" s="57" t="s">
        <v>281</v>
      </c>
      <c r="D51" s="57" t="s">
        <v>281</v>
      </c>
      <c r="E51" s="57" t="s">
        <v>281</v>
      </c>
      <c r="F51" s="57" t="s">
        <v>281</v>
      </c>
      <c r="G51" s="57" t="s">
        <v>281</v>
      </c>
      <c r="H51" s="57" t="s">
        <v>281</v>
      </c>
      <c r="I51" s="57" t="s">
        <v>281</v>
      </c>
      <c r="J51" s="57" t="s">
        <v>281</v>
      </c>
      <c r="K51" s="57" t="s">
        <v>281</v>
      </c>
      <c r="L51" s="57" t="s">
        <v>281</v>
      </c>
      <c r="M51" s="57" t="s">
        <v>281</v>
      </c>
      <c r="N51" s="57" t="s">
        <v>281</v>
      </c>
      <c r="O51" s="57" t="s">
        <v>281</v>
      </c>
      <c r="P51" s="57">
        <v>53.138086123331618</v>
      </c>
      <c r="Q51" s="57" t="s">
        <v>281</v>
      </c>
      <c r="R51" s="57" t="s">
        <v>281</v>
      </c>
      <c r="S51" s="57" t="s">
        <v>281</v>
      </c>
      <c r="T51" s="57" t="s">
        <v>281</v>
      </c>
      <c r="U51" s="57" t="s">
        <v>281</v>
      </c>
      <c r="V51" s="57" t="s">
        <v>281</v>
      </c>
      <c r="W51" s="57" t="s">
        <v>281</v>
      </c>
      <c r="X51" s="57" t="s">
        <v>281</v>
      </c>
      <c r="Y51" s="57" t="s">
        <v>281</v>
      </c>
      <c r="Z51" s="57" t="s">
        <v>281</v>
      </c>
      <c r="AA51" s="57">
        <v>40.944196366651887</v>
      </c>
      <c r="AB51" s="57">
        <v>27.371012518988007</v>
      </c>
      <c r="AC51" s="57" t="s">
        <v>281</v>
      </c>
      <c r="AD51" s="57" t="s">
        <v>281</v>
      </c>
      <c r="AE51" s="57" t="s">
        <v>281</v>
      </c>
      <c r="AF51" s="57" t="s">
        <v>281</v>
      </c>
      <c r="AG51" s="57" t="s">
        <v>281</v>
      </c>
      <c r="AH51" s="57" t="s">
        <v>281</v>
      </c>
      <c r="AI51" s="57" t="s">
        <v>281</v>
      </c>
      <c r="AJ51" s="57" t="s">
        <v>281</v>
      </c>
      <c r="AK51" s="57" t="s">
        <v>281</v>
      </c>
      <c r="AL51" s="57" t="s">
        <v>281</v>
      </c>
      <c r="AM51" s="57" t="s">
        <v>281</v>
      </c>
      <c r="AN51" s="57" t="s">
        <v>281</v>
      </c>
      <c r="AO51" s="57" t="s">
        <v>281</v>
      </c>
      <c r="AP51" s="57" t="s">
        <v>281</v>
      </c>
      <c r="AQ51" s="57" t="s">
        <v>281</v>
      </c>
      <c r="AR51" s="57" t="s">
        <v>281</v>
      </c>
      <c r="AS51" s="57" t="s">
        <v>281</v>
      </c>
      <c r="AT51" s="57" t="s">
        <v>281</v>
      </c>
      <c r="AU51" s="57" t="s">
        <v>281</v>
      </c>
      <c r="AV51" s="57" t="s">
        <v>281</v>
      </c>
      <c r="AW51" s="57" t="s">
        <v>281</v>
      </c>
      <c r="AX51" s="57" t="s">
        <v>281</v>
      </c>
      <c r="AY51" s="57" t="s">
        <v>281</v>
      </c>
      <c r="AZ51" s="57" t="s">
        <v>281</v>
      </c>
      <c r="BA51" s="57" t="s">
        <v>281</v>
      </c>
      <c r="BB51" s="57" t="s">
        <v>281</v>
      </c>
      <c r="BC51" s="57" t="s">
        <v>281</v>
      </c>
      <c r="BD51" s="81"/>
      <c r="BE51" s="81">
        <f t="shared" si="0"/>
        <v>0.24150682186192071</v>
      </c>
      <c r="BF51" s="57" t="s">
        <v>281</v>
      </c>
      <c r="BG51" s="81"/>
    </row>
    <row r="52" spans="1:59" x14ac:dyDescent="0.25">
      <c r="A52" s="54">
        <v>1884</v>
      </c>
      <c r="B52" s="57" t="s">
        <v>281</v>
      </c>
      <c r="C52" s="57" t="s">
        <v>281</v>
      </c>
      <c r="D52" s="57" t="s">
        <v>281</v>
      </c>
      <c r="E52" s="57" t="s">
        <v>281</v>
      </c>
      <c r="F52" s="57" t="s">
        <v>281</v>
      </c>
      <c r="G52" s="57" t="s">
        <v>281</v>
      </c>
      <c r="H52" s="57" t="s">
        <v>281</v>
      </c>
      <c r="I52" s="57" t="s">
        <v>281</v>
      </c>
      <c r="J52" s="57" t="s">
        <v>281</v>
      </c>
      <c r="K52" s="57" t="s">
        <v>281</v>
      </c>
      <c r="L52" s="57" t="s">
        <v>281</v>
      </c>
      <c r="M52" s="57" t="s">
        <v>281</v>
      </c>
      <c r="N52" s="57" t="s">
        <v>281</v>
      </c>
      <c r="O52" s="57" t="s">
        <v>281</v>
      </c>
      <c r="P52" s="57">
        <v>53.719173264293907</v>
      </c>
      <c r="Q52" s="57" t="s">
        <v>281</v>
      </c>
      <c r="R52" s="57" t="s">
        <v>281</v>
      </c>
      <c r="S52" s="57" t="s">
        <v>281</v>
      </c>
      <c r="T52" s="57" t="s">
        <v>281</v>
      </c>
      <c r="U52" s="57" t="s">
        <v>281</v>
      </c>
      <c r="V52" s="57" t="s">
        <v>281</v>
      </c>
      <c r="W52" s="57" t="s">
        <v>281</v>
      </c>
      <c r="X52" s="57" t="s">
        <v>281</v>
      </c>
      <c r="Y52" s="57" t="s">
        <v>281</v>
      </c>
      <c r="Z52" s="57" t="s">
        <v>281</v>
      </c>
      <c r="AA52" s="57">
        <v>39.489908770913488</v>
      </c>
      <c r="AB52" s="57">
        <v>27.710313503512651</v>
      </c>
      <c r="AC52" s="57" t="s">
        <v>281</v>
      </c>
      <c r="AD52" s="57" t="s">
        <v>281</v>
      </c>
      <c r="AE52" s="57" t="s">
        <v>281</v>
      </c>
      <c r="AF52" s="57" t="s">
        <v>281</v>
      </c>
      <c r="AG52" s="57" t="s">
        <v>281</v>
      </c>
      <c r="AH52" s="57" t="s">
        <v>281</v>
      </c>
      <c r="AI52" s="57" t="s">
        <v>281</v>
      </c>
      <c r="AJ52" s="57" t="s">
        <v>281</v>
      </c>
      <c r="AK52" s="57" t="s">
        <v>281</v>
      </c>
      <c r="AL52" s="57" t="s">
        <v>281</v>
      </c>
      <c r="AM52" s="57" t="s">
        <v>281</v>
      </c>
      <c r="AN52" s="57" t="s">
        <v>281</v>
      </c>
      <c r="AO52" s="57" t="s">
        <v>281</v>
      </c>
      <c r="AP52" s="57" t="s">
        <v>281</v>
      </c>
      <c r="AQ52" s="57" t="s">
        <v>281</v>
      </c>
      <c r="AR52" s="57" t="s">
        <v>281</v>
      </c>
      <c r="AS52" s="57" t="s">
        <v>281</v>
      </c>
      <c r="AT52" s="57" t="s">
        <v>281</v>
      </c>
      <c r="AU52" s="57" t="s">
        <v>281</v>
      </c>
      <c r="AV52" s="57" t="s">
        <v>281</v>
      </c>
      <c r="AW52" s="57" t="s">
        <v>281</v>
      </c>
      <c r="AX52" s="57" t="s">
        <v>281</v>
      </c>
      <c r="AY52" s="57" t="s">
        <v>281</v>
      </c>
      <c r="AZ52" s="57" t="s">
        <v>281</v>
      </c>
      <c r="BA52" s="57" t="s">
        <v>281</v>
      </c>
      <c r="BB52" s="57" t="s">
        <v>281</v>
      </c>
      <c r="BC52" s="57" t="s">
        <v>281</v>
      </c>
      <c r="BD52" s="81"/>
      <c r="BE52" s="81">
        <f t="shared" si="0"/>
        <v>0.24174827587590769</v>
      </c>
      <c r="BF52" s="57" t="s">
        <v>281</v>
      </c>
      <c r="BG52" s="81"/>
    </row>
    <row r="53" spans="1:59" x14ac:dyDescent="0.25">
      <c r="A53" s="54">
        <v>1885</v>
      </c>
      <c r="B53" s="57" t="s">
        <v>281</v>
      </c>
      <c r="C53" s="57" t="s">
        <v>281</v>
      </c>
      <c r="D53" s="57" t="s">
        <v>281</v>
      </c>
      <c r="E53" s="57" t="s">
        <v>281</v>
      </c>
      <c r="F53" s="57" t="s">
        <v>281</v>
      </c>
      <c r="G53" s="57" t="s">
        <v>281</v>
      </c>
      <c r="H53" s="57" t="s">
        <v>281</v>
      </c>
      <c r="I53" s="57" t="s">
        <v>281</v>
      </c>
      <c r="J53" s="57" t="s">
        <v>281</v>
      </c>
      <c r="K53" s="57" t="s">
        <v>281</v>
      </c>
      <c r="L53" s="57" t="s">
        <v>281</v>
      </c>
      <c r="M53" s="57" t="s">
        <v>281</v>
      </c>
      <c r="N53" s="57" t="s">
        <v>281</v>
      </c>
      <c r="O53" s="57" t="s">
        <v>281</v>
      </c>
      <c r="P53" s="57">
        <v>54.814525598262435</v>
      </c>
      <c r="Q53" s="57" t="s">
        <v>281</v>
      </c>
      <c r="R53" s="57" t="s">
        <v>281</v>
      </c>
      <c r="S53" s="57" t="s">
        <v>281</v>
      </c>
      <c r="T53" s="57" t="s">
        <v>281</v>
      </c>
      <c r="U53" s="57" t="s">
        <v>281</v>
      </c>
      <c r="V53" s="57" t="s">
        <v>281</v>
      </c>
      <c r="W53" s="57" t="s">
        <v>281</v>
      </c>
      <c r="X53" s="57" t="s">
        <v>281</v>
      </c>
      <c r="Y53" s="57" t="s">
        <v>281</v>
      </c>
      <c r="Z53" s="57" t="s">
        <v>281</v>
      </c>
      <c r="AA53" s="57">
        <v>41.420253470808056</v>
      </c>
      <c r="AB53" s="57">
        <v>29.230463312785844</v>
      </c>
      <c r="AC53" s="57" t="s">
        <v>281</v>
      </c>
      <c r="AD53" s="57" t="s">
        <v>281</v>
      </c>
      <c r="AE53" s="57" t="s">
        <v>281</v>
      </c>
      <c r="AF53" s="57" t="s">
        <v>281</v>
      </c>
      <c r="AG53" s="57" t="s">
        <v>281</v>
      </c>
      <c r="AH53" s="57" t="s">
        <v>281</v>
      </c>
      <c r="AI53" s="57" t="s">
        <v>281</v>
      </c>
      <c r="AJ53" s="57" t="s">
        <v>281</v>
      </c>
      <c r="AK53" s="57" t="s">
        <v>281</v>
      </c>
      <c r="AL53" s="57" t="s">
        <v>281</v>
      </c>
      <c r="AM53" s="57" t="s">
        <v>281</v>
      </c>
      <c r="AN53" s="57" t="s">
        <v>281</v>
      </c>
      <c r="AO53" s="57" t="s">
        <v>281</v>
      </c>
      <c r="AP53" s="57" t="s">
        <v>281</v>
      </c>
      <c r="AQ53" s="57" t="s">
        <v>281</v>
      </c>
      <c r="AR53" s="57" t="s">
        <v>281</v>
      </c>
      <c r="AS53" s="57" t="s">
        <v>281</v>
      </c>
      <c r="AT53" s="57" t="s">
        <v>281</v>
      </c>
      <c r="AU53" s="57" t="s">
        <v>281</v>
      </c>
      <c r="AV53" s="57" t="s">
        <v>281</v>
      </c>
      <c r="AW53" s="57" t="s">
        <v>281</v>
      </c>
      <c r="AX53" s="57" t="s">
        <v>281</v>
      </c>
      <c r="AY53" s="57" t="s">
        <v>281</v>
      </c>
      <c r="AZ53" s="57" t="s">
        <v>281</v>
      </c>
      <c r="BA53" s="57" t="s">
        <v>281</v>
      </c>
      <c r="BB53" s="57" t="s">
        <v>281</v>
      </c>
      <c r="BC53" s="57" t="s">
        <v>281</v>
      </c>
      <c r="BD53" s="81"/>
      <c r="BE53" s="81">
        <f t="shared" si="0"/>
        <v>0.24088938668749174</v>
      </c>
      <c r="BF53" s="57" t="s">
        <v>281</v>
      </c>
      <c r="BG53" s="81"/>
    </row>
    <row r="54" spans="1:59" x14ac:dyDescent="0.25">
      <c r="A54" s="54">
        <v>1886</v>
      </c>
      <c r="B54" s="57">
        <v>5.7456333166729401</v>
      </c>
      <c r="C54" s="57">
        <v>0.14323968475880236</v>
      </c>
      <c r="D54" s="57" t="s">
        <v>281</v>
      </c>
      <c r="E54" s="57" t="s">
        <v>281</v>
      </c>
      <c r="F54" s="57" t="s">
        <v>281</v>
      </c>
      <c r="G54" s="57">
        <v>62.035832998281869</v>
      </c>
      <c r="H54" s="57" t="s">
        <v>281</v>
      </c>
      <c r="I54" s="57" t="s">
        <v>281</v>
      </c>
      <c r="J54" s="57" t="s">
        <v>281</v>
      </c>
      <c r="K54" s="57" t="s">
        <v>281</v>
      </c>
      <c r="L54" s="57" t="s">
        <v>281</v>
      </c>
      <c r="M54" s="57" t="s">
        <v>281</v>
      </c>
      <c r="N54" s="57" t="s">
        <v>281</v>
      </c>
      <c r="O54" s="57" t="s">
        <v>281</v>
      </c>
      <c r="P54" s="57">
        <v>67.584256055802442</v>
      </c>
      <c r="Q54" s="57" t="s">
        <v>281</v>
      </c>
      <c r="R54" s="57" t="s">
        <v>281</v>
      </c>
      <c r="S54" s="57" t="s">
        <v>281</v>
      </c>
      <c r="T54" s="57" t="s">
        <v>281</v>
      </c>
      <c r="U54" s="57" t="s">
        <v>281</v>
      </c>
      <c r="V54" s="57" t="s">
        <v>281</v>
      </c>
      <c r="W54" s="57" t="s">
        <v>281</v>
      </c>
      <c r="X54" s="57" t="s">
        <v>281</v>
      </c>
      <c r="Y54" s="57" t="s">
        <v>281</v>
      </c>
      <c r="Z54" s="57" t="s">
        <v>281</v>
      </c>
      <c r="AA54" s="57">
        <v>45.677992089901785</v>
      </c>
      <c r="AB54" s="57">
        <v>29.495997747475972</v>
      </c>
      <c r="AC54" s="57" t="s">
        <v>281</v>
      </c>
      <c r="AD54" s="57" t="s">
        <v>281</v>
      </c>
      <c r="AE54" s="57" t="s">
        <v>281</v>
      </c>
      <c r="AF54" s="57" t="s">
        <v>281</v>
      </c>
      <c r="AG54" s="57" t="s">
        <v>281</v>
      </c>
      <c r="AH54" s="57" t="s">
        <v>281</v>
      </c>
      <c r="AI54" s="57" t="s">
        <v>281</v>
      </c>
      <c r="AJ54" s="57" t="s">
        <v>281</v>
      </c>
      <c r="AK54" s="57" t="s">
        <v>281</v>
      </c>
      <c r="AL54" s="57" t="s">
        <v>281</v>
      </c>
      <c r="AM54" s="57" t="s">
        <v>281</v>
      </c>
      <c r="AN54" s="57" t="s">
        <v>281</v>
      </c>
      <c r="AO54" s="57" t="s">
        <v>281</v>
      </c>
      <c r="AP54" s="57" t="s">
        <v>281</v>
      </c>
      <c r="AQ54" s="57" t="s">
        <v>281</v>
      </c>
      <c r="AR54" s="57" t="s">
        <v>281</v>
      </c>
      <c r="AS54" s="57" t="s">
        <v>281</v>
      </c>
      <c r="AT54" s="57" t="s">
        <v>281</v>
      </c>
      <c r="AU54" s="57" t="s">
        <v>281</v>
      </c>
      <c r="AV54" s="57" t="s">
        <v>281</v>
      </c>
      <c r="AW54" s="57" t="s">
        <v>281</v>
      </c>
      <c r="AX54" s="57" t="s">
        <v>281</v>
      </c>
      <c r="AY54" s="57" t="s">
        <v>281</v>
      </c>
      <c r="AZ54" s="57" t="s">
        <v>281</v>
      </c>
      <c r="BA54" s="57" t="s">
        <v>281</v>
      </c>
      <c r="BB54" s="57" t="s">
        <v>281</v>
      </c>
      <c r="BC54" s="57" t="s">
        <v>281</v>
      </c>
      <c r="BD54" s="81"/>
      <c r="BE54" s="81">
        <f t="shared" si="0"/>
        <v>0.40599319593414152</v>
      </c>
      <c r="BF54" s="57" t="s">
        <v>281</v>
      </c>
      <c r="BG54" s="81"/>
    </row>
    <row r="55" spans="1:59" x14ac:dyDescent="0.25">
      <c r="A55" s="54">
        <v>1887</v>
      </c>
      <c r="B55" s="57">
        <v>5.9739224264091613</v>
      </c>
      <c r="C55" s="57">
        <v>0.19739453774979165</v>
      </c>
      <c r="D55" s="57" t="s">
        <v>281</v>
      </c>
      <c r="E55" s="57" t="s">
        <v>281</v>
      </c>
      <c r="F55" s="57" t="s">
        <v>281</v>
      </c>
      <c r="G55" s="57">
        <v>61.180899830827798</v>
      </c>
      <c r="H55" s="57" t="s">
        <v>281</v>
      </c>
      <c r="I55" s="57" t="s">
        <v>281</v>
      </c>
      <c r="J55" s="57" t="s">
        <v>281</v>
      </c>
      <c r="K55" s="57" t="s">
        <v>281</v>
      </c>
      <c r="L55" s="57" t="s">
        <v>281</v>
      </c>
      <c r="M55" s="57" t="s">
        <v>281</v>
      </c>
      <c r="N55" s="57" t="s">
        <v>281</v>
      </c>
      <c r="O55" s="57" t="s">
        <v>281</v>
      </c>
      <c r="P55" s="57">
        <v>68.016623662440409</v>
      </c>
      <c r="Q55" s="57" t="s">
        <v>281</v>
      </c>
      <c r="R55" s="57" t="s">
        <v>281</v>
      </c>
      <c r="S55" s="57" t="s">
        <v>281</v>
      </c>
      <c r="T55" s="57" t="s">
        <v>281</v>
      </c>
      <c r="U55" s="57" t="s">
        <v>281</v>
      </c>
      <c r="V55" s="57" t="s">
        <v>281</v>
      </c>
      <c r="W55" s="57" t="s">
        <v>281</v>
      </c>
      <c r="X55" s="57" t="s">
        <v>281</v>
      </c>
      <c r="Y55" s="57" t="s">
        <v>281</v>
      </c>
      <c r="Z55" s="57" t="s">
        <v>281</v>
      </c>
      <c r="AA55" s="57">
        <v>47.771487063103905</v>
      </c>
      <c r="AB55" s="57">
        <v>30.263628323579773</v>
      </c>
      <c r="AC55" s="57" t="s">
        <v>281</v>
      </c>
      <c r="AD55" s="57">
        <v>46.951581026117154</v>
      </c>
      <c r="AE55" s="57" t="s">
        <v>281</v>
      </c>
      <c r="AF55" s="57" t="s">
        <v>281</v>
      </c>
      <c r="AG55" s="57" t="s">
        <v>281</v>
      </c>
      <c r="AH55" s="57" t="s">
        <v>281</v>
      </c>
      <c r="AI55" s="57" t="s">
        <v>281</v>
      </c>
      <c r="AJ55" s="57" t="s">
        <v>281</v>
      </c>
      <c r="AK55" s="57" t="s">
        <v>281</v>
      </c>
      <c r="AL55" s="57" t="s">
        <v>281</v>
      </c>
      <c r="AM55" s="57" t="s">
        <v>281</v>
      </c>
      <c r="AN55" s="57" t="s">
        <v>281</v>
      </c>
      <c r="AO55" s="57" t="s">
        <v>281</v>
      </c>
      <c r="AP55" s="57" t="s">
        <v>281</v>
      </c>
      <c r="AQ55" s="57" t="s">
        <v>281</v>
      </c>
      <c r="AR55" s="57" t="s">
        <v>281</v>
      </c>
      <c r="AS55" s="57" t="s">
        <v>281</v>
      </c>
      <c r="AT55" s="57" t="s">
        <v>281</v>
      </c>
      <c r="AU55" s="57" t="s">
        <v>281</v>
      </c>
      <c r="AV55" s="57" t="s">
        <v>281</v>
      </c>
      <c r="AW55" s="57" t="s">
        <v>281</v>
      </c>
      <c r="AX55" s="57" t="s">
        <v>281</v>
      </c>
      <c r="AY55" s="57" t="s">
        <v>281</v>
      </c>
      <c r="AZ55" s="57" t="s">
        <v>281</v>
      </c>
      <c r="BA55" s="57" t="s">
        <v>281</v>
      </c>
      <c r="BB55" s="57" t="s">
        <v>281</v>
      </c>
      <c r="BC55" s="57" t="s">
        <v>281</v>
      </c>
      <c r="BD55" s="81"/>
      <c r="BE55" s="81">
        <f t="shared" si="0"/>
        <v>0.41733085402432679</v>
      </c>
      <c r="BF55" s="57" t="s">
        <v>281</v>
      </c>
      <c r="BG55" s="81"/>
    </row>
    <row r="56" spans="1:59" x14ac:dyDescent="0.25">
      <c r="A56" s="54">
        <v>1888</v>
      </c>
      <c r="B56" s="57">
        <v>5.6857463791910581</v>
      </c>
      <c r="C56" s="57">
        <v>0.16129271967373199</v>
      </c>
      <c r="D56" s="57" t="s">
        <v>281</v>
      </c>
      <c r="E56" s="57" t="s">
        <v>281</v>
      </c>
      <c r="F56" s="57" t="s">
        <v>281</v>
      </c>
      <c r="G56" s="57">
        <v>62.316340768132626</v>
      </c>
      <c r="H56" s="57" t="s">
        <v>281</v>
      </c>
      <c r="I56" s="57" t="s">
        <v>281</v>
      </c>
      <c r="J56" s="57">
        <v>51.487241114159779</v>
      </c>
      <c r="K56" s="57" t="s">
        <v>281</v>
      </c>
      <c r="L56" s="57" t="s">
        <v>281</v>
      </c>
      <c r="M56" s="57" t="s">
        <v>281</v>
      </c>
      <c r="N56" s="57" t="s">
        <v>281</v>
      </c>
      <c r="O56" s="57" t="s">
        <v>281</v>
      </c>
      <c r="P56" s="57">
        <v>67.499301818328902</v>
      </c>
      <c r="Q56" s="57" t="s">
        <v>281</v>
      </c>
      <c r="R56" s="57" t="s">
        <v>281</v>
      </c>
      <c r="S56" s="57" t="s">
        <v>281</v>
      </c>
      <c r="T56" s="57" t="s">
        <v>281</v>
      </c>
      <c r="U56" s="57" t="s">
        <v>281</v>
      </c>
      <c r="V56" s="57" t="s">
        <v>281</v>
      </c>
      <c r="W56" s="57" t="s">
        <v>281</v>
      </c>
      <c r="X56" s="57" t="s">
        <v>281</v>
      </c>
      <c r="Y56" s="57" t="s">
        <v>281</v>
      </c>
      <c r="Z56" s="57" t="s">
        <v>281</v>
      </c>
      <c r="AA56" s="57">
        <v>49.962048602750805</v>
      </c>
      <c r="AB56" s="57">
        <v>27.641430373801651</v>
      </c>
      <c r="AC56" s="57" t="s">
        <v>281</v>
      </c>
      <c r="AD56" s="57">
        <v>45.660520608597253</v>
      </c>
      <c r="AE56" s="57" t="s">
        <v>281</v>
      </c>
      <c r="AF56" s="57" t="s">
        <v>281</v>
      </c>
      <c r="AG56" s="57" t="s">
        <v>281</v>
      </c>
      <c r="AH56" s="57" t="s">
        <v>281</v>
      </c>
      <c r="AI56" s="57" t="s">
        <v>281</v>
      </c>
      <c r="AJ56" s="57" t="s">
        <v>281</v>
      </c>
      <c r="AK56" s="57" t="s">
        <v>281</v>
      </c>
      <c r="AL56" s="57" t="s">
        <v>281</v>
      </c>
      <c r="AM56" s="57" t="s">
        <v>281</v>
      </c>
      <c r="AN56" s="57" t="s">
        <v>281</v>
      </c>
      <c r="AO56" s="57" t="s">
        <v>281</v>
      </c>
      <c r="AP56" s="57" t="s">
        <v>281</v>
      </c>
      <c r="AQ56" s="57" t="s">
        <v>281</v>
      </c>
      <c r="AR56" s="57" t="s">
        <v>281</v>
      </c>
      <c r="AS56" s="57" t="s">
        <v>281</v>
      </c>
      <c r="AT56" s="57" t="s">
        <v>281</v>
      </c>
      <c r="AU56" s="57" t="s">
        <v>281</v>
      </c>
      <c r="AV56" s="57" t="s">
        <v>281</v>
      </c>
      <c r="AW56" s="57" t="s">
        <v>281</v>
      </c>
      <c r="AX56" s="57" t="s">
        <v>281</v>
      </c>
      <c r="AY56" s="57" t="s">
        <v>281</v>
      </c>
      <c r="AZ56" s="57" t="s">
        <v>281</v>
      </c>
      <c r="BA56" s="57" t="s">
        <v>281</v>
      </c>
      <c r="BB56" s="57" t="s">
        <v>281</v>
      </c>
      <c r="BC56" s="57" t="s">
        <v>281</v>
      </c>
      <c r="BD56" s="81"/>
      <c r="BE56" s="81">
        <f t="shared" si="0"/>
        <v>0.43257739072227441</v>
      </c>
      <c r="BF56" s="57" t="s">
        <v>281</v>
      </c>
      <c r="BG56" s="81"/>
    </row>
    <row r="57" spans="1:59" x14ac:dyDescent="0.25">
      <c r="A57" s="54">
        <v>1889</v>
      </c>
      <c r="B57" s="57">
        <v>6.223089412875777</v>
      </c>
      <c r="C57" s="57">
        <v>0.27357943818388253</v>
      </c>
      <c r="D57" s="57" t="s">
        <v>281</v>
      </c>
      <c r="E57" s="57" t="s">
        <v>281</v>
      </c>
      <c r="F57" s="57" t="s">
        <v>281</v>
      </c>
      <c r="G57" s="57">
        <v>63.253356439440203</v>
      </c>
      <c r="H57" s="57" t="s">
        <v>281</v>
      </c>
      <c r="I57" s="57" t="s">
        <v>281</v>
      </c>
      <c r="J57" s="57">
        <v>47.820335808286103</v>
      </c>
      <c r="K57" s="57" t="s">
        <v>281</v>
      </c>
      <c r="L57" s="57" t="s">
        <v>281</v>
      </c>
      <c r="M57" s="57" t="s">
        <v>281</v>
      </c>
      <c r="N57" s="57" t="s">
        <v>281</v>
      </c>
      <c r="O57" s="57" t="s">
        <v>281</v>
      </c>
      <c r="P57" s="57">
        <v>68.643729416830368</v>
      </c>
      <c r="Q57" s="57" t="s">
        <v>281</v>
      </c>
      <c r="R57" s="57" t="s">
        <v>281</v>
      </c>
      <c r="S57" s="57" t="s">
        <v>281</v>
      </c>
      <c r="T57" s="57" t="s">
        <v>281</v>
      </c>
      <c r="U57" s="57" t="s">
        <v>281</v>
      </c>
      <c r="V57" s="57" t="s">
        <v>281</v>
      </c>
      <c r="W57" s="57" t="s">
        <v>281</v>
      </c>
      <c r="X57" s="57" t="s">
        <v>281</v>
      </c>
      <c r="Y57" s="57" t="s">
        <v>281</v>
      </c>
      <c r="Z57" s="57" t="s">
        <v>281</v>
      </c>
      <c r="AA57" s="57">
        <v>47.755689484722176</v>
      </c>
      <c r="AB57" s="57">
        <v>35.643564356435647</v>
      </c>
      <c r="AC57" s="57" t="s">
        <v>281</v>
      </c>
      <c r="AD57" s="57">
        <v>46.639552208508995</v>
      </c>
      <c r="AE57" s="57" t="s">
        <v>281</v>
      </c>
      <c r="AF57" s="57" t="s">
        <v>281</v>
      </c>
      <c r="AG57" s="57" t="s">
        <v>281</v>
      </c>
      <c r="AH57" s="57" t="s">
        <v>281</v>
      </c>
      <c r="AI57" s="57" t="s">
        <v>281</v>
      </c>
      <c r="AJ57" s="57" t="s">
        <v>281</v>
      </c>
      <c r="AK57" s="57" t="s">
        <v>281</v>
      </c>
      <c r="AL57" s="57" t="s">
        <v>281</v>
      </c>
      <c r="AM57" s="57" t="s">
        <v>281</v>
      </c>
      <c r="AN57" s="57" t="s">
        <v>281</v>
      </c>
      <c r="AO57" s="57" t="s">
        <v>281</v>
      </c>
      <c r="AP57" s="57" t="s">
        <v>281</v>
      </c>
      <c r="AQ57" s="57" t="s">
        <v>281</v>
      </c>
      <c r="AR57" s="57" t="s">
        <v>281</v>
      </c>
      <c r="AS57" s="57" t="s">
        <v>281</v>
      </c>
      <c r="AT57" s="57" t="s">
        <v>281</v>
      </c>
      <c r="AU57" s="57" t="s">
        <v>281</v>
      </c>
      <c r="AV57" s="57" t="s">
        <v>281</v>
      </c>
      <c r="AW57" s="57" t="s">
        <v>281</v>
      </c>
      <c r="AX57" s="57" t="s">
        <v>281</v>
      </c>
      <c r="AY57" s="57" t="s">
        <v>281</v>
      </c>
      <c r="AZ57" s="57" t="s">
        <v>281</v>
      </c>
      <c r="BA57" s="57" t="s">
        <v>281</v>
      </c>
      <c r="BB57" s="57" t="s">
        <v>281</v>
      </c>
      <c r="BC57" s="57" t="s">
        <v>281</v>
      </c>
      <c r="BD57" s="81"/>
      <c r="BE57" s="81">
        <f t="shared" si="0"/>
        <v>0.42788058073280189</v>
      </c>
      <c r="BF57" s="57" t="s">
        <v>281</v>
      </c>
      <c r="BG57" s="81"/>
    </row>
    <row r="58" spans="1:59" x14ac:dyDescent="0.25">
      <c r="A58" s="54">
        <v>1890</v>
      </c>
      <c r="B58" s="57">
        <v>5.820208819689956</v>
      </c>
      <c r="C58" s="57">
        <v>0.19220747278292502</v>
      </c>
      <c r="D58" s="57" t="s">
        <v>281</v>
      </c>
      <c r="E58" s="57" t="s">
        <v>281</v>
      </c>
      <c r="F58" s="57" t="s">
        <v>281</v>
      </c>
      <c r="G58" s="57">
        <v>61.226727888997843</v>
      </c>
      <c r="H58" s="57" t="s">
        <v>281</v>
      </c>
      <c r="I58" s="57" t="s">
        <v>281</v>
      </c>
      <c r="J58" s="57">
        <v>45.795205559848576</v>
      </c>
      <c r="K58" s="57" t="s">
        <v>281</v>
      </c>
      <c r="L58" s="57" t="s">
        <v>281</v>
      </c>
      <c r="M58" s="57" t="s">
        <v>281</v>
      </c>
      <c r="N58" s="57" t="s">
        <v>281</v>
      </c>
      <c r="O58" s="57" t="s">
        <v>281</v>
      </c>
      <c r="P58" s="57">
        <v>68.223914141421176</v>
      </c>
      <c r="Q58" s="57" t="s">
        <v>281</v>
      </c>
      <c r="R58" s="57" t="s">
        <v>281</v>
      </c>
      <c r="S58" s="57" t="s">
        <v>281</v>
      </c>
      <c r="T58" s="57" t="s">
        <v>281</v>
      </c>
      <c r="U58" s="57" t="s">
        <v>281</v>
      </c>
      <c r="V58" s="57" t="s">
        <v>281</v>
      </c>
      <c r="W58" s="57" t="s">
        <v>281</v>
      </c>
      <c r="X58" s="57" t="s">
        <v>281</v>
      </c>
      <c r="Y58" s="57" t="s">
        <v>281</v>
      </c>
      <c r="Z58" s="57" t="s">
        <v>281</v>
      </c>
      <c r="AA58" s="57">
        <v>46.265328195709536</v>
      </c>
      <c r="AB58" s="57">
        <v>33.218314002772431</v>
      </c>
      <c r="AC58" s="57" t="s">
        <v>281</v>
      </c>
      <c r="AD58" s="57">
        <v>48.132584689318932</v>
      </c>
      <c r="AE58" s="57" t="s">
        <v>281</v>
      </c>
      <c r="AF58" s="57" t="s">
        <v>281</v>
      </c>
      <c r="AG58" s="57" t="s">
        <v>281</v>
      </c>
      <c r="AH58" s="57" t="s">
        <v>281</v>
      </c>
      <c r="AI58" s="57" t="s">
        <v>281</v>
      </c>
      <c r="AJ58" s="57" t="s">
        <v>281</v>
      </c>
      <c r="AK58" s="57" t="s">
        <v>281</v>
      </c>
      <c r="AL58" s="57" t="s">
        <v>281</v>
      </c>
      <c r="AM58" s="57" t="s">
        <v>281</v>
      </c>
      <c r="AN58" s="57" t="s">
        <v>281</v>
      </c>
      <c r="AO58" s="57" t="s">
        <v>281</v>
      </c>
      <c r="AP58" s="57" t="s">
        <v>281</v>
      </c>
      <c r="AQ58" s="57" t="s">
        <v>281</v>
      </c>
      <c r="AR58" s="57" t="s">
        <v>281</v>
      </c>
      <c r="AS58" s="57" t="s">
        <v>281</v>
      </c>
      <c r="AT58" s="57" t="s">
        <v>281</v>
      </c>
      <c r="AU58" s="57" t="s">
        <v>281</v>
      </c>
      <c r="AV58" s="57" t="s">
        <v>281</v>
      </c>
      <c r="AW58" s="57" t="s">
        <v>281</v>
      </c>
      <c r="AX58" s="57" t="s">
        <v>281</v>
      </c>
      <c r="AY58" s="57" t="s">
        <v>281</v>
      </c>
      <c r="AZ58" s="57" t="s">
        <v>281</v>
      </c>
      <c r="BA58" s="57" t="s">
        <v>281</v>
      </c>
      <c r="BB58" s="57" t="s">
        <v>281</v>
      </c>
      <c r="BC58" s="57" t="s">
        <v>281</v>
      </c>
      <c r="BD58" s="81"/>
      <c r="BE58" s="81">
        <f t="shared" si="0"/>
        <v>0.42943507667160685</v>
      </c>
      <c r="BF58" s="57" t="s">
        <v>281</v>
      </c>
      <c r="BG58" s="81"/>
    </row>
    <row r="59" spans="1:59" x14ac:dyDescent="0.25">
      <c r="A59" s="54">
        <v>1891</v>
      </c>
      <c r="B59" s="57">
        <v>6.102975112327198</v>
      </c>
      <c r="C59" s="57">
        <v>0.13083490110150875</v>
      </c>
      <c r="D59" s="57" t="s">
        <v>281</v>
      </c>
      <c r="E59" s="57" t="s">
        <v>281</v>
      </c>
      <c r="F59" s="57" t="s">
        <v>281</v>
      </c>
      <c r="G59" s="57">
        <v>60.099337989781354</v>
      </c>
      <c r="H59" s="57" t="s">
        <v>281</v>
      </c>
      <c r="I59" s="57" t="s">
        <v>281</v>
      </c>
      <c r="J59" s="57">
        <v>50.530179365430861</v>
      </c>
      <c r="K59" s="57" t="s">
        <v>281</v>
      </c>
      <c r="L59" s="57" t="s">
        <v>281</v>
      </c>
      <c r="M59" s="57" t="s">
        <v>281</v>
      </c>
      <c r="N59" s="57" t="s">
        <v>281</v>
      </c>
      <c r="O59" s="57">
        <v>16.165528072642257</v>
      </c>
      <c r="P59" s="57">
        <v>68.139652920929578</v>
      </c>
      <c r="Q59" s="57" t="s">
        <v>281</v>
      </c>
      <c r="R59" s="57" t="s">
        <v>281</v>
      </c>
      <c r="S59" s="57" t="s">
        <v>281</v>
      </c>
      <c r="T59" s="57" t="s">
        <v>281</v>
      </c>
      <c r="U59" s="57" t="s">
        <v>281</v>
      </c>
      <c r="V59" s="57" t="s">
        <v>281</v>
      </c>
      <c r="W59" s="57" t="s">
        <v>281</v>
      </c>
      <c r="X59" s="57" t="s">
        <v>281</v>
      </c>
      <c r="Y59" s="57" t="s">
        <v>281</v>
      </c>
      <c r="Z59" s="57" t="s">
        <v>281</v>
      </c>
      <c r="AA59" s="57">
        <v>45.163755060871786</v>
      </c>
      <c r="AB59" s="57">
        <v>32.356953695530052</v>
      </c>
      <c r="AC59" s="57" t="s">
        <v>281</v>
      </c>
      <c r="AD59" s="57">
        <v>47.439378399852195</v>
      </c>
      <c r="AE59" s="57" t="s">
        <v>281</v>
      </c>
      <c r="AF59" s="57" t="s">
        <v>281</v>
      </c>
      <c r="AG59" s="57" t="s">
        <v>281</v>
      </c>
      <c r="AH59" s="57" t="s">
        <v>281</v>
      </c>
      <c r="AI59" s="57" t="s">
        <v>281</v>
      </c>
      <c r="AJ59" s="57" t="s">
        <v>281</v>
      </c>
      <c r="AK59" s="57" t="s">
        <v>281</v>
      </c>
      <c r="AL59" s="57" t="s">
        <v>281</v>
      </c>
      <c r="AM59" s="57" t="s">
        <v>281</v>
      </c>
      <c r="AN59" s="57" t="s">
        <v>281</v>
      </c>
      <c r="AO59" s="57" t="s">
        <v>281</v>
      </c>
      <c r="AP59" s="57" t="s">
        <v>281</v>
      </c>
      <c r="AQ59" s="57" t="s">
        <v>281</v>
      </c>
      <c r="AR59" s="57" t="s">
        <v>281</v>
      </c>
      <c r="AS59" s="57" t="s">
        <v>281</v>
      </c>
      <c r="AT59" s="57" t="s">
        <v>281</v>
      </c>
      <c r="AU59" s="57" t="s">
        <v>281</v>
      </c>
      <c r="AV59" s="57" t="s">
        <v>281</v>
      </c>
      <c r="AW59" s="57" t="s">
        <v>281</v>
      </c>
      <c r="AX59" s="57" t="s">
        <v>281</v>
      </c>
      <c r="AY59" s="57" t="s">
        <v>281</v>
      </c>
      <c r="AZ59" s="57" t="s">
        <v>281</v>
      </c>
      <c r="BA59" s="57" t="s">
        <v>281</v>
      </c>
      <c r="BB59" s="57" t="s">
        <v>281</v>
      </c>
      <c r="BC59" s="57" t="s">
        <v>281</v>
      </c>
      <c r="BD59" s="81"/>
      <c r="BE59" s="81">
        <f t="shared" si="0"/>
        <v>0.45982705372219956</v>
      </c>
      <c r="BF59" s="57" t="s">
        <v>281</v>
      </c>
      <c r="BG59" s="81"/>
    </row>
    <row r="60" spans="1:59" x14ac:dyDescent="0.25">
      <c r="A60" s="54">
        <v>1892</v>
      </c>
      <c r="B60" s="57">
        <v>6.0989948212598595</v>
      </c>
      <c r="C60" s="57">
        <v>0.10963538407170799</v>
      </c>
      <c r="D60" s="57" t="s">
        <v>281</v>
      </c>
      <c r="E60" s="57" t="s">
        <v>281</v>
      </c>
      <c r="F60" s="57" t="s">
        <v>281</v>
      </c>
      <c r="G60" s="57">
        <v>61.149134165255624</v>
      </c>
      <c r="H60" s="57" t="s">
        <v>281</v>
      </c>
      <c r="I60" s="57" t="s">
        <v>281</v>
      </c>
      <c r="J60" s="57">
        <v>49.348069463867702</v>
      </c>
      <c r="K60" s="57" t="s">
        <v>281</v>
      </c>
      <c r="L60" s="57" t="s">
        <v>281</v>
      </c>
      <c r="M60" s="57" t="s">
        <v>281</v>
      </c>
      <c r="N60" s="57" t="s">
        <v>281</v>
      </c>
      <c r="O60" s="57">
        <v>16.754316039835292</v>
      </c>
      <c r="P60" s="57">
        <v>67.879559189461418</v>
      </c>
      <c r="Q60" s="57" t="s">
        <v>281</v>
      </c>
      <c r="R60" s="57" t="s">
        <v>281</v>
      </c>
      <c r="S60" s="57" t="s">
        <v>281</v>
      </c>
      <c r="T60" s="57" t="s">
        <v>281</v>
      </c>
      <c r="U60" s="57" t="s">
        <v>281</v>
      </c>
      <c r="V60" s="57" t="s">
        <v>281</v>
      </c>
      <c r="W60" s="57" t="s">
        <v>281</v>
      </c>
      <c r="X60" s="57" t="s">
        <v>281</v>
      </c>
      <c r="Y60" s="57" t="s">
        <v>281</v>
      </c>
      <c r="Z60" s="57" t="s">
        <v>281</v>
      </c>
      <c r="AA60" s="57">
        <v>44.905082923111081</v>
      </c>
      <c r="AB60" s="57">
        <v>32.542533454387552</v>
      </c>
      <c r="AC60" s="57" t="s">
        <v>281</v>
      </c>
      <c r="AD60" s="57">
        <v>48.095266508368049</v>
      </c>
      <c r="AE60" s="57" t="s">
        <v>281</v>
      </c>
      <c r="AF60" s="57" t="s">
        <v>281</v>
      </c>
      <c r="AG60" s="57" t="s">
        <v>281</v>
      </c>
      <c r="AH60" s="57" t="s">
        <v>281</v>
      </c>
      <c r="AI60" s="57" t="s">
        <v>281</v>
      </c>
      <c r="AJ60" s="57" t="s">
        <v>281</v>
      </c>
      <c r="AK60" s="57" t="s">
        <v>281</v>
      </c>
      <c r="AL60" s="57" t="s">
        <v>281</v>
      </c>
      <c r="AM60" s="57" t="s">
        <v>281</v>
      </c>
      <c r="AN60" s="57" t="s">
        <v>281</v>
      </c>
      <c r="AO60" s="57" t="s">
        <v>281</v>
      </c>
      <c r="AP60" s="57" t="s">
        <v>281</v>
      </c>
      <c r="AQ60" s="57" t="s">
        <v>281</v>
      </c>
      <c r="AR60" s="57" t="s">
        <v>281</v>
      </c>
      <c r="AS60" s="57" t="s">
        <v>281</v>
      </c>
      <c r="AT60" s="57" t="s">
        <v>281</v>
      </c>
      <c r="AU60" s="57" t="s">
        <v>281</v>
      </c>
      <c r="AV60" s="57" t="s">
        <v>281</v>
      </c>
      <c r="AW60" s="57" t="s">
        <v>281</v>
      </c>
      <c r="AX60" s="57" t="s">
        <v>281</v>
      </c>
      <c r="AY60" s="57" t="s">
        <v>281</v>
      </c>
      <c r="AZ60" s="57" t="s">
        <v>281</v>
      </c>
      <c r="BA60" s="57" t="s">
        <v>281</v>
      </c>
      <c r="BB60" s="57" t="s">
        <v>281</v>
      </c>
      <c r="BC60" s="57" t="s">
        <v>281</v>
      </c>
      <c r="BD60" s="81"/>
      <c r="BE60" s="81">
        <f t="shared" si="0"/>
        <v>0.4593267001802146</v>
      </c>
      <c r="BF60" s="57" t="s">
        <v>281</v>
      </c>
      <c r="BG60" s="81"/>
    </row>
    <row r="61" spans="1:59" x14ac:dyDescent="0.25">
      <c r="A61" s="54">
        <v>1893</v>
      </c>
      <c r="B61" s="57">
        <v>5.4164090375848328</v>
      </c>
      <c r="C61" s="57">
        <v>0.11045567183030736</v>
      </c>
      <c r="D61" s="57" t="s">
        <v>281</v>
      </c>
      <c r="E61" s="57" t="s">
        <v>281</v>
      </c>
      <c r="F61" s="57" t="s">
        <v>281</v>
      </c>
      <c r="G61" s="57">
        <v>61.696113074204952</v>
      </c>
      <c r="H61" s="57" t="s">
        <v>281</v>
      </c>
      <c r="I61" s="57" t="s">
        <v>281</v>
      </c>
      <c r="J61" s="57">
        <v>46.168405597992887</v>
      </c>
      <c r="K61" s="57" t="s">
        <v>281</v>
      </c>
      <c r="L61" s="57" t="s">
        <v>281</v>
      </c>
      <c r="M61" s="57" t="s">
        <v>281</v>
      </c>
      <c r="N61" s="57" t="s">
        <v>281</v>
      </c>
      <c r="O61" s="57">
        <v>17.352815805386758</v>
      </c>
      <c r="P61" s="57">
        <v>68.807176349393742</v>
      </c>
      <c r="Q61" s="57" t="s">
        <v>281</v>
      </c>
      <c r="R61" s="57" t="s">
        <v>281</v>
      </c>
      <c r="S61" s="57" t="s">
        <v>281</v>
      </c>
      <c r="T61" s="57" t="s">
        <v>281</v>
      </c>
      <c r="U61" s="57" t="s">
        <v>281</v>
      </c>
      <c r="V61" s="57" t="s">
        <v>281</v>
      </c>
      <c r="W61" s="57" t="s">
        <v>281</v>
      </c>
      <c r="X61" s="57" t="s">
        <v>281</v>
      </c>
      <c r="Y61" s="57" t="s">
        <v>281</v>
      </c>
      <c r="Z61" s="57" t="s">
        <v>281</v>
      </c>
      <c r="AA61" s="57">
        <v>43.405373123384287</v>
      </c>
      <c r="AB61" s="57">
        <v>34.106125278963447</v>
      </c>
      <c r="AC61" s="57" t="s">
        <v>281</v>
      </c>
      <c r="AD61" s="57">
        <v>46.185832273099464</v>
      </c>
      <c r="AE61" s="57" t="s">
        <v>281</v>
      </c>
      <c r="AF61" s="57" t="s">
        <v>281</v>
      </c>
      <c r="AG61" s="57" t="s">
        <v>281</v>
      </c>
      <c r="AH61" s="57" t="s">
        <v>281</v>
      </c>
      <c r="AI61" s="57" t="s">
        <v>281</v>
      </c>
      <c r="AJ61" s="57" t="s">
        <v>281</v>
      </c>
      <c r="AK61" s="57" t="s">
        <v>281</v>
      </c>
      <c r="AL61" s="57" t="s">
        <v>281</v>
      </c>
      <c r="AM61" s="57" t="s">
        <v>281</v>
      </c>
      <c r="AN61" s="57" t="s">
        <v>281</v>
      </c>
      <c r="AO61" s="57" t="s">
        <v>281</v>
      </c>
      <c r="AP61" s="57" t="s">
        <v>281</v>
      </c>
      <c r="AQ61" s="57" t="s">
        <v>281</v>
      </c>
      <c r="AR61" s="57" t="s">
        <v>281</v>
      </c>
      <c r="AS61" s="57" t="s">
        <v>281</v>
      </c>
      <c r="AT61" s="57" t="s">
        <v>281</v>
      </c>
      <c r="AU61" s="57" t="s">
        <v>281</v>
      </c>
      <c r="AV61" s="57" t="s">
        <v>281</v>
      </c>
      <c r="AW61" s="57" t="s">
        <v>281</v>
      </c>
      <c r="AX61" s="57" t="s">
        <v>281</v>
      </c>
      <c r="AY61" s="57" t="s">
        <v>281</v>
      </c>
      <c r="AZ61" s="57" t="s">
        <v>281</v>
      </c>
      <c r="BA61" s="57" t="s">
        <v>281</v>
      </c>
      <c r="BB61" s="57" t="s">
        <v>281</v>
      </c>
      <c r="BC61" s="57" t="s">
        <v>281</v>
      </c>
      <c r="BD61" s="81"/>
      <c r="BE61" s="81">
        <f t="shared" si="0"/>
        <v>0.4602854199514711</v>
      </c>
      <c r="BF61" s="57" t="s">
        <v>281</v>
      </c>
      <c r="BG61" s="81"/>
    </row>
    <row r="62" spans="1:59" x14ac:dyDescent="0.25">
      <c r="A62" s="54">
        <v>1894</v>
      </c>
      <c r="B62" s="57">
        <v>5.5718508374589346</v>
      </c>
      <c r="C62" s="57">
        <v>0.1367105339192202</v>
      </c>
      <c r="D62" s="57" t="s">
        <v>281</v>
      </c>
      <c r="E62" s="57" t="s">
        <v>281</v>
      </c>
      <c r="F62" s="57" t="s">
        <v>281</v>
      </c>
      <c r="G62" s="57">
        <v>62.702585285223108</v>
      </c>
      <c r="H62" s="57" t="s">
        <v>281</v>
      </c>
      <c r="I62" s="57" t="s">
        <v>281</v>
      </c>
      <c r="J62" s="57">
        <v>49.831790566526116</v>
      </c>
      <c r="K62" s="57" t="s">
        <v>281</v>
      </c>
      <c r="L62" s="57" t="s">
        <v>281</v>
      </c>
      <c r="M62" s="57" t="s">
        <v>281</v>
      </c>
      <c r="N62" s="57" t="s">
        <v>281</v>
      </c>
      <c r="O62" s="57">
        <v>17.405939973028634</v>
      </c>
      <c r="P62" s="57">
        <v>68.904111250546876</v>
      </c>
      <c r="Q62" s="57" t="s">
        <v>281</v>
      </c>
      <c r="R62" s="57" t="s">
        <v>281</v>
      </c>
      <c r="S62" s="57" t="s">
        <v>281</v>
      </c>
      <c r="T62" s="57" t="s">
        <v>281</v>
      </c>
      <c r="U62" s="57" t="s">
        <v>281</v>
      </c>
      <c r="V62" s="57" t="s">
        <v>281</v>
      </c>
      <c r="W62" s="57" t="s">
        <v>281</v>
      </c>
      <c r="X62" s="57" t="s">
        <v>281</v>
      </c>
      <c r="Y62" s="57" t="s">
        <v>281</v>
      </c>
      <c r="Z62" s="57" t="s">
        <v>281</v>
      </c>
      <c r="AA62" s="57">
        <v>45.962060447731204</v>
      </c>
      <c r="AB62" s="57" t="s">
        <v>281</v>
      </c>
      <c r="AC62" s="57" t="s">
        <v>281</v>
      </c>
      <c r="AD62" s="57">
        <v>48.975170876221242</v>
      </c>
      <c r="AE62" s="57" t="s">
        <v>281</v>
      </c>
      <c r="AF62" s="57" t="s">
        <v>281</v>
      </c>
      <c r="AG62" s="57" t="s">
        <v>281</v>
      </c>
      <c r="AH62" s="57" t="s">
        <v>281</v>
      </c>
      <c r="AI62" s="57" t="s">
        <v>281</v>
      </c>
      <c r="AJ62" s="57" t="s">
        <v>281</v>
      </c>
      <c r="AK62" s="57" t="s">
        <v>281</v>
      </c>
      <c r="AL62" s="57" t="s">
        <v>281</v>
      </c>
      <c r="AM62" s="57" t="s">
        <v>281</v>
      </c>
      <c r="AN62" s="57" t="s">
        <v>281</v>
      </c>
      <c r="AO62" s="57" t="s">
        <v>281</v>
      </c>
      <c r="AP62" s="57" t="s">
        <v>281</v>
      </c>
      <c r="AQ62" s="57" t="s">
        <v>281</v>
      </c>
      <c r="AR62" s="57" t="s">
        <v>281</v>
      </c>
      <c r="AS62" s="57" t="s">
        <v>281</v>
      </c>
      <c r="AT62" s="57" t="s">
        <v>281</v>
      </c>
      <c r="AU62" s="57" t="s">
        <v>281</v>
      </c>
      <c r="AV62" s="57" t="s">
        <v>281</v>
      </c>
      <c r="AW62" s="57" t="s">
        <v>281</v>
      </c>
      <c r="AX62" s="57" t="s">
        <v>281</v>
      </c>
      <c r="AY62" s="57" t="s">
        <v>281</v>
      </c>
      <c r="AZ62" s="57" t="s">
        <v>281</v>
      </c>
      <c r="BA62" s="57" t="s">
        <v>281</v>
      </c>
      <c r="BB62" s="57" t="s">
        <v>281</v>
      </c>
      <c r="BC62" s="57" t="s">
        <v>281</v>
      </c>
      <c r="BD62" s="81"/>
      <c r="BE62" s="81">
        <f t="shared" si="0"/>
        <v>0.44320720699560345</v>
      </c>
      <c r="BF62" s="57" t="s">
        <v>281</v>
      </c>
      <c r="BG62" s="81"/>
    </row>
    <row r="63" spans="1:59" x14ac:dyDescent="0.25">
      <c r="A63" s="54">
        <v>1895</v>
      </c>
      <c r="B63" s="57">
        <v>5.5436719210744947</v>
      </c>
      <c r="C63" s="57">
        <v>0.17452508224800703</v>
      </c>
      <c r="D63" s="57" t="s">
        <v>281</v>
      </c>
      <c r="E63" s="57" t="s">
        <v>281</v>
      </c>
      <c r="F63" s="57" t="s">
        <v>281</v>
      </c>
      <c r="G63" s="57">
        <v>62.092252939852287</v>
      </c>
      <c r="H63" s="57">
        <v>33.612287158305648</v>
      </c>
      <c r="I63" s="57" t="s">
        <v>281</v>
      </c>
      <c r="J63" s="57">
        <v>51.438655106846177</v>
      </c>
      <c r="K63" s="57" t="s">
        <v>281</v>
      </c>
      <c r="L63" s="57" t="s">
        <v>281</v>
      </c>
      <c r="M63" s="57" t="s">
        <v>281</v>
      </c>
      <c r="N63" s="57" t="s">
        <v>281</v>
      </c>
      <c r="O63" s="57">
        <v>20.556744170669386</v>
      </c>
      <c r="P63" s="57">
        <v>68.407700137755484</v>
      </c>
      <c r="Q63" s="57" t="s">
        <v>281</v>
      </c>
      <c r="R63" s="57" t="s">
        <v>281</v>
      </c>
      <c r="S63" s="57" t="s">
        <v>281</v>
      </c>
      <c r="T63" s="57" t="s">
        <v>281</v>
      </c>
      <c r="U63" s="57" t="s">
        <v>281</v>
      </c>
      <c r="V63" s="57" t="s">
        <v>281</v>
      </c>
      <c r="W63" s="57" t="s">
        <v>281</v>
      </c>
      <c r="X63" s="57" t="s">
        <v>281</v>
      </c>
      <c r="Y63" s="57" t="s">
        <v>281</v>
      </c>
      <c r="Z63" s="57" t="s">
        <v>281</v>
      </c>
      <c r="AA63" s="57">
        <v>46.583412458540458</v>
      </c>
      <c r="AB63" s="57" t="s">
        <v>281</v>
      </c>
      <c r="AC63" s="57" t="s">
        <v>281</v>
      </c>
      <c r="AD63" s="57">
        <v>54.06923126714117</v>
      </c>
      <c r="AE63" s="57" t="s">
        <v>281</v>
      </c>
      <c r="AF63" s="57" t="s">
        <v>281</v>
      </c>
      <c r="AG63" s="57" t="s">
        <v>281</v>
      </c>
      <c r="AH63" s="57" t="s">
        <v>281</v>
      </c>
      <c r="AI63" s="57" t="s">
        <v>281</v>
      </c>
      <c r="AJ63" s="57" t="s">
        <v>281</v>
      </c>
      <c r="AK63" s="57" t="s">
        <v>281</v>
      </c>
      <c r="AL63" s="57" t="s">
        <v>281</v>
      </c>
      <c r="AM63" s="57" t="s">
        <v>281</v>
      </c>
      <c r="AN63" s="57" t="s">
        <v>281</v>
      </c>
      <c r="AO63" s="57" t="s">
        <v>281</v>
      </c>
      <c r="AP63" s="57" t="s">
        <v>281</v>
      </c>
      <c r="AQ63" s="57" t="s">
        <v>281</v>
      </c>
      <c r="AR63" s="57" t="s">
        <v>281</v>
      </c>
      <c r="AS63" s="57" t="s">
        <v>281</v>
      </c>
      <c r="AT63" s="57" t="s">
        <v>281</v>
      </c>
      <c r="AU63" s="57" t="s">
        <v>281</v>
      </c>
      <c r="AV63" s="57" t="s">
        <v>281</v>
      </c>
      <c r="AW63" s="57" t="s">
        <v>281</v>
      </c>
      <c r="AX63" s="57" t="s">
        <v>281</v>
      </c>
      <c r="AY63" s="57" t="s">
        <v>281</v>
      </c>
      <c r="AZ63" s="57" t="s">
        <v>281</v>
      </c>
      <c r="BA63" s="57" t="s">
        <v>281</v>
      </c>
      <c r="BB63" s="57" t="s">
        <v>281</v>
      </c>
      <c r="BC63" s="57" t="s">
        <v>281</v>
      </c>
      <c r="BD63" s="81"/>
      <c r="BE63" s="81">
        <f t="shared" si="0"/>
        <v>0.45581584264046093</v>
      </c>
      <c r="BF63" s="57" t="s">
        <v>281</v>
      </c>
      <c r="BG63" s="81"/>
    </row>
    <row r="64" spans="1:59" x14ac:dyDescent="0.25">
      <c r="A64" s="54">
        <v>1896</v>
      </c>
      <c r="B64" s="57">
        <v>5.5882807441699356</v>
      </c>
      <c r="C64" s="57">
        <v>0.1355907855609369</v>
      </c>
      <c r="D64" s="57" t="s">
        <v>281</v>
      </c>
      <c r="E64" s="57" t="s">
        <v>281</v>
      </c>
      <c r="F64" s="57" t="s">
        <v>281</v>
      </c>
      <c r="G64" s="57">
        <v>69.406461481412805</v>
      </c>
      <c r="H64" s="57">
        <v>35.127225821170875</v>
      </c>
      <c r="I64" s="57" t="s">
        <v>281</v>
      </c>
      <c r="J64" s="57">
        <v>49.191552294012617</v>
      </c>
      <c r="K64" s="57" t="s">
        <v>281</v>
      </c>
      <c r="L64" s="57" t="s">
        <v>281</v>
      </c>
      <c r="M64" s="57" t="s">
        <v>281</v>
      </c>
      <c r="N64" s="57" t="s">
        <v>281</v>
      </c>
      <c r="O64" s="57">
        <v>19.359933343692568</v>
      </c>
      <c r="P64" s="57">
        <v>68.626538207864655</v>
      </c>
      <c r="Q64" s="57" t="s">
        <v>281</v>
      </c>
      <c r="R64" s="57" t="s">
        <v>281</v>
      </c>
      <c r="S64" s="57" t="s">
        <v>281</v>
      </c>
      <c r="T64" s="57" t="s">
        <v>281</v>
      </c>
      <c r="U64" s="57" t="s">
        <v>281</v>
      </c>
      <c r="V64" s="57" t="s">
        <v>281</v>
      </c>
      <c r="W64" s="57" t="s">
        <v>281</v>
      </c>
      <c r="X64" s="57" t="s">
        <v>281</v>
      </c>
      <c r="Y64" s="57" t="s">
        <v>281</v>
      </c>
      <c r="Z64" s="57" t="s">
        <v>281</v>
      </c>
      <c r="AA64" s="57">
        <v>46.001485263502467</v>
      </c>
      <c r="AB64" s="57">
        <v>33.115244393917806</v>
      </c>
      <c r="AC64" s="57" t="s">
        <v>281</v>
      </c>
      <c r="AD64" s="57">
        <v>55.54000153176235</v>
      </c>
      <c r="AE64" s="57" t="s">
        <v>281</v>
      </c>
      <c r="AF64" s="57" t="s">
        <v>281</v>
      </c>
      <c r="AG64" s="57" t="s">
        <v>281</v>
      </c>
      <c r="AH64" s="57" t="s">
        <v>281</v>
      </c>
      <c r="AI64" s="57" t="s">
        <v>281</v>
      </c>
      <c r="AJ64" s="57" t="s">
        <v>281</v>
      </c>
      <c r="AK64" s="57" t="s">
        <v>281</v>
      </c>
      <c r="AL64" s="57" t="s">
        <v>281</v>
      </c>
      <c r="AM64" s="57" t="s">
        <v>281</v>
      </c>
      <c r="AN64" s="57" t="s">
        <v>281</v>
      </c>
      <c r="AO64" s="57" t="s">
        <v>281</v>
      </c>
      <c r="AP64" s="57" t="s">
        <v>281</v>
      </c>
      <c r="AQ64" s="57" t="s">
        <v>281</v>
      </c>
      <c r="AR64" s="57" t="s">
        <v>281</v>
      </c>
      <c r="AS64" s="57" t="s">
        <v>281</v>
      </c>
      <c r="AT64" s="57" t="s">
        <v>281</v>
      </c>
      <c r="AU64" s="57" t="s">
        <v>281</v>
      </c>
      <c r="AV64" s="57" t="s">
        <v>281</v>
      </c>
      <c r="AW64" s="57" t="s">
        <v>281</v>
      </c>
      <c r="AX64" s="57" t="s">
        <v>281</v>
      </c>
      <c r="AY64" s="57" t="s">
        <v>281</v>
      </c>
      <c r="AZ64" s="57" t="s">
        <v>281</v>
      </c>
      <c r="BA64" s="57" t="s">
        <v>281</v>
      </c>
      <c r="BB64" s="57" t="s">
        <v>281</v>
      </c>
      <c r="BC64" s="57" t="s">
        <v>281</v>
      </c>
      <c r="BD64" s="81"/>
      <c r="BE64" s="81">
        <f t="shared" si="0"/>
        <v>0.47500927179103736</v>
      </c>
      <c r="BF64" s="57" t="s">
        <v>281</v>
      </c>
      <c r="BG64" s="81"/>
    </row>
    <row r="65" spans="1:59" x14ac:dyDescent="0.25">
      <c r="A65" s="54">
        <v>1897</v>
      </c>
      <c r="B65" s="57">
        <v>6.0682955522247246</v>
      </c>
      <c r="C65" s="57">
        <v>0.14180162228301732</v>
      </c>
      <c r="D65" s="57" t="s">
        <v>281</v>
      </c>
      <c r="E65" s="57" t="s">
        <v>281</v>
      </c>
      <c r="F65" s="57" t="s">
        <v>281</v>
      </c>
      <c r="G65" s="57">
        <v>65.757909531982747</v>
      </c>
      <c r="H65" s="57">
        <v>36.509379910237598</v>
      </c>
      <c r="I65" s="57" t="s">
        <v>281</v>
      </c>
      <c r="J65" s="57">
        <v>52.381676095973006</v>
      </c>
      <c r="K65" s="57" t="s">
        <v>281</v>
      </c>
      <c r="L65" s="57" t="s">
        <v>281</v>
      </c>
      <c r="M65" s="57" t="s">
        <v>281</v>
      </c>
      <c r="N65" s="57" t="s">
        <v>281</v>
      </c>
      <c r="O65" s="57">
        <v>21.197699763738257</v>
      </c>
      <c r="P65" s="57">
        <v>68.926136047826915</v>
      </c>
      <c r="Q65" s="57" t="s">
        <v>281</v>
      </c>
      <c r="R65" s="57" t="s">
        <v>281</v>
      </c>
      <c r="S65" s="57" t="s">
        <v>281</v>
      </c>
      <c r="T65" s="57" t="s">
        <v>281</v>
      </c>
      <c r="U65" s="57" t="s">
        <v>281</v>
      </c>
      <c r="V65" s="57" t="s">
        <v>281</v>
      </c>
      <c r="W65" s="57" t="s">
        <v>281</v>
      </c>
      <c r="X65" s="57" t="s">
        <v>281</v>
      </c>
      <c r="Y65" s="57" t="s">
        <v>281</v>
      </c>
      <c r="Z65" s="57" t="s">
        <v>281</v>
      </c>
      <c r="AA65" s="57">
        <v>46.359178476815885</v>
      </c>
      <c r="AB65" s="57">
        <v>32.16456789538779</v>
      </c>
      <c r="AC65" s="57" t="s">
        <v>281</v>
      </c>
      <c r="AD65" s="57">
        <v>57.025301287733178</v>
      </c>
      <c r="AE65" s="57" t="s">
        <v>281</v>
      </c>
      <c r="AF65" s="57" t="s">
        <v>281</v>
      </c>
      <c r="AG65" s="57" t="s">
        <v>281</v>
      </c>
      <c r="AH65" s="57" t="s">
        <v>281</v>
      </c>
      <c r="AI65" s="57" t="s">
        <v>281</v>
      </c>
      <c r="AJ65" s="57" t="s">
        <v>281</v>
      </c>
      <c r="AK65" s="57" t="s">
        <v>281</v>
      </c>
      <c r="AL65" s="57" t="s">
        <v>281</v>
      </c>
      <c r="AM65" s="57" t="s">
        <v>281</v>
      </c>
      <c r="AN65" s="57" t="s">
        <v>281</v>
      </c>
      <c r="AO65" s="57" t="s">
        <v>281</v>
      </c>
      <c r="AP65" s="57" t="s">
        <v>281</v>
      </c>
      <c r="AQ65" s="57" t="s">
        <v>281</v>
      </c>
      <c r="AR65" s="57" t="s">
        <v>281</v>
      </c>
      <c r="AS65" s="57" t="s">
        <v>281</v>
      </c>
      <c r="AT65" s="57" t="s">
        <v>281</v>
      </c>
      <c r="AU65" s="57" t="s">
        <v>281</v>
      </c>
      <c r="AV65" s="57" t="s">
        <v>281</v>
      </c>
      <c r="AW65" s="57" t="s">
        <v>281</v>
      </c>
      <c r="AX65" s="57" t="s">
        <v>281</v>
      </c>
      <c r="AY65" s="57" t="s">
        <v>281</v>
      </c>
      <c r="AZ65" s="57" t="s">
        <v>281</v>
      </c>
      <c r="BA65" s="57" t="s">
        <v>281</v>
      </c>
      <c r="BB65" s="57" t="s">
        <v>281</v>
      </c>
      <c r="BC65" s="57" t="s">
        <v>281</v>
      </c>
      <c r="BD65" s="81"/>
      <c r="BE65" s="81">
        <f t="shared" si="0"/>
        <v>0.47126378391262258</v>
      </c>
      <c r="BF65" s="57" t="s">
        <v>281</v>
      </c>
      <c r="BG65" s="81"/>
    </row>
    <row r="66" spans="1:59" x14ac:dyDescent="0.25">
      <c r="A66" s="54">
        <v>1898</v>
      </c>
      <c r="B66" s="57">
        <v>6.0987868207500604</v>
      </c>
      <c r="C66" s="57">
        <v>0.14821505053380846</v>
      </c>
      <c r="D66" s="57" t="s">
        <v>281</v>
      </c>
      <c r="E66" s="57" t="s">
        <v>281</v>
      </c>
      <c r="F66" s="57" t="s">
        <v>281</v>
      </c>
      <c r="G66" s="57">
        <v>67.49388971163431</v>
      </c>
      <c r="H66" s="57">
        <v>36.068487581662268</v>
      </c>
      <c r="I66" s="57" t="s">
        <v>281</v>
      </c>
      <c r="J66" s="57">
        <v>54.705605516621404</v>
      </c>
      <c r="K66" s="57" t="s">
        <v>281</v>
      </c>
      <c r="L66" s="57" t="s">
        <v>281</v>
      </c>
      <c r="M66" s="57">
        <v>24.762887745377785</v>
      </c>
      <c r="N66" s="57" t="s">
        <v>281</v>
      </c>
      <c r="O66" s="57">
        <v>22.737884522193998</v>
      </c>
      <c r="P66" s="57">
        <v>68.967817229153013</v>
      </c>
      <c r="Q66" s="57" t="s">
        <v>281</v>
      </c>
      <c r="R66" s="57" t="s">
        <v>281</v>
      </c>
      <c r="S66" s="57" t="s">
        <v>281</v>
      </c>
      <c r="T66" s="57" t="s">
        <v>281</v>
      </c>
      <c r="U66" s="57" t="s">
        <v>281</v>
      </c>
      <c r="V66" s="57" t="s">
        <v>281</v>
      </c>
      <c r="W66" s="57" t="s">
        <v>281</v>
      </c>
      <c r="X66" s="57" t="s">
        <v>281</v>
      </c>
      <c r="Y66" s="57" t="s">
        <v>281</v>
      </c>
      <c r="Z66" s="57" t="s">
        <v>281</v>
      </c>
      <c r="AA66" s="57">
        <v>47.473292842236617</v>
      </c>
      <c r="AB66" s="57">
        <v>33.85883264621026</v>
      </c>
      <c r="AC66" s="57" t="s">
        <v>281</v>
      </c>
      <c r="AD66" s="57">
        <v>53.595127513598669</v>
      </c>
      <c r="AE66" s="57" t="s">
        <v>281</v>
      </c>
      <c r="AF66" s="57" t="s">
        <v>281</v>
      </c>
      <c r="AG66" s="57" t="s">
        <v>281</v>
      </c>
      <c r="AH66" s="57" t="s">
        <v>281</v>
      </c>
      <c r="AI66" s="57" t="s">
        <v>281</v>
      </c>
      <c r="AJ66" s="57" t="s">
        <v>281</v>
      </c>
      <c r="AK66" s="57" t="s">
        <v>281</v>
      </c>
      <c r="AL66" s="57" t="s">
        <v>281</v>
      </c>
      <c r="AM66" s="57" t="s">
        <v>281</v>
      </c>
      <c r="AN66" s="57" t="s">
        <v>281</v>
      </c>
      <c r="AO66" s="57" t="s">
        <v>281</v>
      </c>
      <c r="AP66" s="57" t="s">
        <v>281</v>
      </c>
      <c r="AQ66" s="57" t="s">
        <v>281</v>
      </c>
      <c r="AR66" s="57" t="s">
        <v>281</v>
      </c>
      <c r="AS66" s="57" t="s">
        <v>281</v>
      </c>
      <c r="AT66" s="57" t="s">
        <v>281</v>
      </c>
      <c r="AU66" s="57" t="s">
        <v>281</v>
      </c>
      <c r="AV66" s="57" t="s">
        <v>281</v>
      </c>
      <c r="AW66" s="57" t="s">
        <v>281</v>
      </c>
      <c r="AX66" s="57" t="s">
        <v>281</v>
      </c>
      <c r="AY66" s="57" t="s">
        <v>281</v>
      </c>
      <c r="AZ66" s="57" t="s">
        <v>281</v>
      </c>
      <c r="BA66" s="57" t="s">
        <v>281</v>
      </c>
      <c r="BB66" s="57" t="s">
        <v>281</v>
      </c>
      <c r="BC66" s="57" t="s">
        <v>281</v>
      </c>
      <c r="BD66" s="81"/>
      <c r="BE66" s="81">
        <f t="shared" si="0"/>
        <v>0.48907882125772889</v>
      </c>
      <c r="BF66" s="57" t="s">
        <v>281</v>
      </c>
      <c r="BG66" s="81"/>
    </row>
    <row r="67" spans="1:59" x14ac:dyDescent="0.25">
      <c r="A67" s="54">
        <v>1899</v>
      </c>
      <c r="B67" s="57">
        <v>6.271133390981773</v>
      </c>
      <c r="C67" s="57">
        <v>0.1624112698083201</v>
      </c>
      <c r="D67" s="57" t="s">
        <v>281</v>
      </c>
      <c r="E67" s="57" t="s">
        <v>281</v>
      </c>
      <c r="F67" s="57" t="s">
        <v>281</v>
      </c>
      <c r="G67" s="57">
        <v>67.790835219090724</v>
      </c>
      <c r="H67" s="57">
        <v>37.119483271526953</v>
      </c>
      <c r="I67" s="57" t="s">
        <v>281</v>
      </c>
      <c r="J67" s="57">
        <v>52.871980779888105</v>
      </c>
      <c r="K67" s="57" t="s">
        <v>281</v>
      </c>
      <c r="L67" s="57" t="s">
        <v>281</v>
      </c>
      <c r="M67" s="57">
        <v>25.404132988917596</v>
      </c>
      <c r="N67" s="57" t="s">
        <v>281</v>
      </c>
      <c r="O67" s="57">
        <v>22.907509800134239</v>
      </c>
      <c r="P67" s="57">
        <v>68.541840056408347</v>
      </c>
      <c r="Q67" s="57" t="s">
        <v>281</v>
      </c>
      <c r="R67" s="57" t="s">
        <v>281</v>
      </c>
      <c r="S67" s="57" t="s">
        <v>281</v>
      </c>
      <c r="T67" s="57" t="s">
        <v>281</v>
      </c>
      <c r="U67" s="57" t="s">
        <v>281</v>
      </c>
      <c r="V67" s="57" t="s">
        <v>281</v>
      </c>
      <c r="W67" s="57" t="s">
        <v>281</v>
      </c>
      <c r="X67" s="57" t="s">
        <v>281</v>
      </c>
      <c r="Y67" s="57" t="s">
        <v>281</v>
      </c>
      <c r="Z67" s="57" t="s">
        <v>281</v>
      </c>
      <c r="AA67" s="57">
        <v>48.765470735319873</v>
      </c>
      <c r="AB67" s="57">
        <v>34.443450249612191</v>
      </c>
      <c r="AC67" s="57" t="s">
        <v>281</v>
      </c>
      <c r="AD67" s="57">
        <v>53.662974124540582</v>
      </c>
      <c r="AE67" s="57" t="s">
        <v>281</v>
      </c>
      <c r="AF67" s="57" t="s">
        <v>281</v>
      </c>
      <c r="AG67" s="57" t="s">
        <v>281</v>
      </c>
      <c r="AH67" s="57" t="s">
        <v>281</v>
      </c>
      <c r="AI67" s="57" t="s">
        <v>281</v>
      </c>
      <c r="AJ67" s="57" t="s">
        <v>281</v>
      </c>
      <c r="AK67" s="57" t="s">
        <v>281</v>
      </c>
      <c r="AL67" s="57" t="s">
        <v>281</v>
      </c>
      <c r="AM67" s="57" t="s">
        <v>281</v>
      </c>
      <c r="AN67" s="57" t="s">
        <v>281</v>
      </c>
      <c r="AO67" s="57" t="s">
        <v>281</v>
      </c>
      <c r="AP67" s="57" t="s">
        <v>281</v>
      </c>
      <c r="AQ67" s="57" t="s">
        <v>281</v>
      </c>
      <c r="AR67" s="57" t="s">
        <v>281</v>
      </c>
      <c r="AS67" s="57" t="s">
        <v>281</v>
      </c>
      <c r="AT67" s="57" t="s">
        <v>281</v>
      </c>
      <c r="AU67" s="57" t="s">
        <v>281</v>
      </c>
      <c r="AV67" s="57" t="s">
        <v>281</v>
      </c>
      <c r="AW67" s="57" t="s">
        <v>281</v>
      </c>
      <c r="AX67" s="57" t="s">
        <v>281</v>
      </c>
      <c r="AY67" s="57" t="s">
        <v>281</v>
      </c>
      <c r="AZ67" s="57" t="s">
        <v>281</v>
      </c>
      <c r="BA67" s="57" t="s">
        <v>281</v>
      </c>
      <c r="BB67" s="57" t="s">
        <v>281</v>
      </c>
      <c r="BC67" s="57" t="s">
        <v>281</v>
      </c>
      <c r="BD67" s="81"/>
      <c r="BE67" s="81">
        <f t="shared" si="0"/>
        <v>0.48728997975111443</v>
      </c>
      <c r="BF67" s="57" t="s">
        <v>281</v>
      </c>
      <c r="BG67" s="81"/>
    </row>
    <row r="68" spans="1:59" x14ac:dyDescent="0.25">
      <c r="A68" s="54">
        <v>1900</v>
      </c>
      <c r="B68" s="57">
        <v>5.3776001752362488</v>
      </c>
      <c r="C68" s="57">
        <v>0.16686327663257128</v>
      </c>
      <c r="D68" s="57" t="s">
        <v>281</v>
      </c>
      <c r="E68" s="57" t="s">
        <v>281</v>
      </c>
      <c r="F68" s="57" t="s">
        <v>281</v>
      </c>
      <c r="G68" s="57">
        <v>65.680138155911891</v>
      </c>
      <c r="H68" s="57">
        <v>37.03472200518798</v>
      </c>
      <c r="I68" s="57" t="s">
        <v>281</v>
      </c>
      <c r="J68" s="57">
        <v>51.501378769261443</v>
      </c>
      <c r="K68" s="57" t="s">
        <v>281</v>
      </c>
      <c r="L68" s="57" t="s">
        <v>281</v>
      </c>
      <c r="M68" s="57">
        <v>24.324639555393674</v>
      </c>
      <c r="N68" s="57" t="s">
        <v>281</v>
      </c>
      <c r="O68" s="57">
        <v>18.229409346306703</v>
      </c>
      <c r="P68" s="57">
        <v>67.616693497133241</v>
      </c>
      <c r="Q68" s="57" t="s">
        <v>281</v>
      </c>
      <c r="R68" s="57" t="s">
        <v>281</v>
      </c>
      <c r="S68" s="57" t="s">
        <v>281</v>
      </c>
      <c r="T68" s="57" t="s">
        <v>281</v>
      </c>
      <c r="U68" s="57" t="s">
        <v>281</v>
      </c>
      <c r="V68" s="57" t="s">
        <v>281</v>
      </c>
      <c r="W68" s="57" t="s">
        <v>281</v>
      </c>
      <c r="X68" s="57" t="s">
        <v>281</v>
      </c>
      <c r="Y68" s="57" t="s">
        <v>281</v>
      </c>
      <c r="Z68" s="57" t="s">
        <v>281</v>
      </c>
      <c r="AA68" s="57">
        <v>48.464026493227138</v>
      </c>
      <c r="AB68" s="57">
        <v>33.845919968231591</v>
      </c>
      <c r="AC68" s="57" t="s">
        <v>281</v>
      </c>
      <c r="AD68" s="57">
        <v>51.222394098942857</v>
      </c>
      <c r="AE68" s="57" t="s">
        <v>281</v>
      </c>
      <c r="AF68" s="57" t="s">
        <v>281</v>
      </c>
      <c r="AG68" s="57" t="s">
        <v>281</v>
      </c>
      <c r="AH68" s="57" t="s">
        <v>281</v>
      </c>
      <c r="AI68" s="57" t="s">
        <v>281</v>
      </c>
      <c r="AJ68" s="57" t="s">
        <v>281</v>
      </c>
      <c r="AK68" s="57" t="s">
        <v>281</v>
      </c>
      <c r="AL68" s="57" t="s">
        <v>281</v>
      </c>
      <c r="AM68" s="57" t="s">
        <v>281</v>
      </c>
      <c r="AN68" s="57" t="s">
        <v>281</v>
      </c>
      <c r="AO68" s="57" t="s">
        <v>281</v>
      </c>
      <c r="AP68" s="57" t="s">
        <v>281</v>
      </c>
      <c r="AQ68" s="57" t="s">
        <v>281</v>
      </c>
      <c r="AR68" s="57" t="s">
        <v>281</v>
      </c>
      <c r="AS68" s="57" t="s">
        <v>281</v>
      </c>
      <c r="AT68" s="57" t="s">
        <v>281</v>
      </c>
      <c r="AU68" s="57" t="s">
        <v>281</v>
      </c>
      <c r="AV68" s="57" t="s">
        <v>281</v>
      </c>
      <c r="AW68" s="57" t="s">
        <v>281</v>
      </c>
      <c r="AX68" s="57" t="s">
        <v>281</v>
      </c>
      <c r="AY68" s="57" t="s">
        <v>281</v>
      </c>
      <c r="AZ68" s="57" t="s">
        <v>281</v>
      </c>
      <c r="BA68" s="57" t="s">
        <v>281</v>
      </c>
      <c r="BB68" s="57" t="s">
        <v>281</v>
      </c>
      <c r="BC68" s="57" t="s">
        <v>281</v>
      </c>
      <c r="BD68" s="81"/>
      <c r="BE68" s="81">
        <f t="shared" ref="BE68:BE131" si="1">IFERROR((STDEVA(B68:BB68))/(AVERAGE(B68:BB68)),"")</f>
        <v>0.49164480668140981</v>
      </c>
      <c r="BF68" s="57" t="s">
        <v>281</v>
      </c>
      <c r="BG68" s="81"/>
    </row>
    <row r="69" spans="1:59" x14ac:dyDescent="0.25">
      <c r="A69" s="54">
        <v>1901</v>
      </c>
      <c r="B69" s="57">
        <v>5.133275573894271</v>
      </c>
      <c r="C69" s="57">
        <v>0.12891366483116221</v>
      </c>
      <c r="D69" s="57" t="s">
        <v>281</v>
      </c>
      <c r="E69" s="57" t="s">
        <v>281</v>
      </c>
      <c r="F69" s="57" t="s">
        <v>281</v>
      </c>
      <c r="G69" s="57">
        <v>63.782333036031467</v>
      </c>
      <c r="H69" s="57">
        <v>36.867838848909209</v>
      </c>
      <c r="I69" s="57" t="s">
        <v>281</v>
      </c>
      <c r="J69" s="57">
        <v>51.209609402696621</v>
      </c>
      <c r="K69" s="57" t="s">
        <v>281</v>
      </c>
      <c r="L69" s="57" t="s">
        <v>281</v>
      </c>
      <c r="M69" s="57">
        <v>25.090184098680673</v>
      </c>
      <c r="N69" s="57" t="s">
        <v>281</v>
      </c>
      <c r="O69" s="57">
        <v>21.284334996111085</v>
      </c>
      <c r="P69" s="57">
        <v>67.331669803844221</v>
      </c>
      <c r="Q69" s="57" t="s">
        <v>281</v>
      </c>
      <c r="R69" s="57" t="s">
        <v>281</v>
      </c>
      <c r="S69" s="57" t="s">
        <v>281</v>
      </c>
      <c r="T69" s="57" t="s">
        <v>281</v>
      </c>
      <c r="U69" s="57" t="s">
        <v>281</v>
      </c>
      <c r="V69" s="57" t="s">
        <v>281</v>
      </c>
      <c r="W69" s="57" t="s">
        <v>281</v>
      </c>
      <c r="X69" s="57" t="s">
        <v>281</v>
      </c>
      <c r="Y69" s="57" t="s">
        <v>281</v>
      </c>
      <c r="Z69" s="57" t="s">
        <v>281</v>
      </c>
      <c r="AA69" s="57">
        <v>45.552177005932563</v>
      </c>
      <c r="AB69" s="57">
        <v>35.440285231235833</v>
      </c>
      <c r="AC69" s="57" t="s">
        <v>281</v>
      </c>
      <c r="AD69" s="57">
        <v>53.40662432250447</v>
      </c>
      <c r="AE69" s="57" t="s">
        <v>281</v>
      </c>
      <c r="AF69" s="57" t="s">
        <v>281</v>
      </c>
      <c r="AG69" s="57" t="s">
        <v>281</v>
      </c>
      <c r="AH69" s="57" t="s">
        <v>281</v>
      </c>
      <c r="AI69" s="57" t="s">
        <v>281</v>
      </c>
      <c r="AJ69" s="57" t="s">
        <v>281</v>
      </c>
      <c r="AK69" s="57" t="s">
        <v>281</v>
      </c>
      <c r="AL69" s="57" t="s">
        <v>281</v>
      </c>
      <c r="AM69" s="57" t="s">
        <v>281</v>
      </c>
      <c r="AN69" s="57" t="s">
        <v>281</v>
      </c>
      <c r="AO69" s="57" t="s">
        <v>281</v>
      </c>
      <c r="AP69" s="57" t="s">
        <v>281</v>
      </c>
      <c r="AQ69" s="57" t="s">
        <v>281</v>
      </c>
      <c r="AR69" s="57" t="s">
        <v>281</v>
      </c>
      <c r="AS69" s="57" t="s">
        <v>281</v>
      </c>
      <c r="AT69" s="57" t="s">
        <v>281</v>
      </c>
      <c r="AU69" s="57" t="s">
        <v>281</v>
      </c>
      <c r="AV69" s="57" t="s">
        <v>281</v>
      </c>
      <c r="AW69" s="57" t="s">
        <v>281</v>
      </c>
      <c r="AX69" s="57" t="s">
        <v>281</v>
      </c>
      <c r="AY69" s="57" t="s">
        <v>281</v>
      </c>
      <c r="AZ69" s="57" t="s">
        <v>281</v>
      </c>
      <c r="BA69" s="57" t="s">
        <v>281</v>
      </c>
      <c r="BB69" s="57" t="s">
        <v>281</v>
      </c>
      <c r="BC69" s="57" t="s">
        <v>281</v>
      </c>
      <c r="BD69" s="81"/>
      <c r="BE69" s="81">
        <f t="shared" si="1"/>
        <v>0.48758853340155867</v>
      </c>
      <c r="BF69" s="57" t="s">
        <v>281</v>
      </c>
      <c r="BG69" s="81"/>
    </row>
    <row r="70" spans="1:59" x14ac:dyDescent="0.25">
      <c r="A70" s="54">
        <v>1902</v>
      </c>
      <c r="B70" s="57">
        <v>5.5828972356294511</v>
      </c>
      <c r="C70" s="57">
        <v>0.14954527039805016</v>
      </c>
      <c r="D70" s="57" t="s">
        <v>281</v>
      </c>
      <c r="E70" s="57" t="s">
        <v>281</v>
      </c>
      <c r="F70" s="57" t="s">
        <v>281</v>
      </c>
      <c r="G70" s="57">
        <v>67.389067054824494</v>
      </c>
      <c r="H70" s="57">
        <v>36.010477965160433</v>
      </c>
      <c r="I70" s="57" t="s">
        <v>281</v>
      </c>
      <c r="J70" s="57">
        <v>51.816631127795787</v>
      </c>
      <c r="K70" s="57" t="s">
        <v>281</v>
      </c>
      <c r="L70" s="57" t="s">
        <v>281</v>
      </c>
      <c r="M70" s="57">
        <v>24.519957453955101</v>
      </c>
      <c r="N70" s="57" t="s">
        <v>281</v>
      </c>
      <c r="O70" s="57">
        <v>21.370939935176882</v>
      </c>
      <c r="P70" s="57">
        <v>68.729229146673063</v>
      </c>
      <c r="Q70" s="57" t="s">
        <v>281</v>
      </c>
      <c r="R70" s="57" t="s">
        <v>281</v>
      </c>
      <c r="S70" s="57" t="s">
        <v>281</v>
      </c>
      <c r="T70" s="57" t="s">
        <v>281</v>
      </c>
      <c r="U70" s="57" t="s">
        <v>281</v>
      </c>
      <c r="V70" s="57" t="s">
        <v>281</v>
      </c>
      <c r="W70" s="57" t="s">
        <v>281</v>
      </c>
      <c r="X70" s="57" t="s">
        <v>281</v>
      </c>
      <c r="Y70" s="57" t="s">
        <v>281</v>
      </c>
      <c r="Z70" s="57" t="s">
        <v>281</v>
      </c>
      <c r="AA70" s="57">
        <v>44.524165730186482</v>
      </c>
      <c r="AB70" s="57">
        <v>34.031605614493323</v>
      </c>
      <c r="AC70" s="57" t="s">
        <v>281</v>
      </c>
      <c r="AD70" s="57">
        <v>53.43342259456201</v>
      </c>
      <c r="AE70" s="57" t="s">
        <v>281</v>
      </c>
      <c r="AF70" s="57" t="s">
        <v>281</v>
      </c>
      <c r="AG70" s="57" t="s">
        <v>281</v>
      </c>
      <c r="AH70" s="57" t="s">
        <v>281</v>
      </c>
      <c r="AI70" s="57" t="s">
        <v>281</v>
      </c>
      <c r="AJ70" s="57" t="s">
        <v>281</v>
      </c>
      <c r="AK70" s="57" t="s">
        <v>281</v>
      </c>
      <c r="AL70" s="57" t="s">
        <v>281</v>
      </c>
      <c r="AM70" s="57" t="s">
        <v>281</v>
      </c>
      <c r="AN70" s="57" t="s">
        <v>281</v>
      </c>
      <c r="AO70" s="57" t="s">
        <v>281</v>
      </c>
      <c r="AP70" s="57" t="s">
        <v>281</v>
      </c>
      <c r="AQ70" s="57" t="s">
        <v>281</v>
      </c>
      <c r="AR70" s="57" t="s">
        <v>281</v>
      </c>
      <c r="AS70" s="57" t="s">
        <v>281</v>
      </c>
      <c r="AT70" s="57" t="s">
        <v>281</v>
      </c>
      <c r="AU70" s="57" t="s">
        <v>281</v>
      </c>
      <c r="AV70" s="57" t="s">
        <v>281</v>
      </c>
      <c r="AW70" s="57" t="s">
        <v>281</v>
      </c>
      <c r="AX70" s="57" t="s">
        <v>281</v>
      </c>
      <c r="AY70" s="57" t="s">
        <v>281</v>
      </c>
      <c r="AZ70" s="57" t="s">
        <v>281</v>
      </c>
      <c r="BA70" s="57" t="s">
        <v>281</v>
      </c>
      <c r="BB70" s="57" t="s">
        <v>281</v>
      </c>
      <c r="BC70" s="57" t="s">
        <v>281</v>
      </c>
      <c r="BD70" s="81"/>
      <c r="BE70" s="81">
        <f t="shared" si="1"/>
        <v>0.49083366172697113</v>
      </c>
      <c r="BF70" s="57" t="s">
        <v>281</v>
      </c>
      <c r="BG70" s="81"/>
    </row>
    <row r="71" spans="1:59" x14ac:dyDescent="0.25">
      <c r="A71" s="54">
        <v>1903</v>
      </c>
      <c r="B71" s="57">
        <v>6.4814497357267298</v>
      </c>
      <c r="C71" s="57">
        <v>0.22088834711575883</v>
      </c>
      <c r="D71" s="57" t="s">
        <v>281</v>
      </c>
      <c r="E71" s="57" t="s">
        <v>281</v>
      </c>
      <c r="F71" s="57" t="s">
        <v>281</v>
      </c>
      <c r="G71" s="57">
        <v>75.501760434617964</v>
      </c>
      <c r="H71" s="57">
        <v>37.159683943579317</v>
      </c>
      <c r="I71" s="57" t="s">
        <v>281</v>
      </c>
      <c r="J71" s="57">
        <v>51.523583187329791</v>
      </c>
      <c r="K71" s="57" t="s">
        <v>281</v>
      </c>
      <c r="L71" s="57" t="s">
        <v>281</v>
      </c>
      <c r="M71" s="57">
        <v>25.000855381569625</v>
      </c>
      <c r="N71" s="57" t="s">
        <v>281</v>
      </c>
      <c r="O71" s="57">
        <v>19.284863651950975</v>
      </c>
      <c r="P71" s="57">
        <v>67.925100903313634</v>
      </c>
      <c r="Q71" s="57" t="s">
        <v>281</v>
      </c>
      <c r="R71" s="57" t="s">
        <v>281</v>
      </c>
      <c r="S71" s="57" t="s">
        <v>281</v>
      </c>
      <c r="T71" s="57" t="s">
        <v>281</v>
      </c>
      <c r="U71" s="57" t="s">
        <v>281</v>
      </c>
      <c r="V71" s="57" t="s">
        <v>281</v>
      </c>
      <c r="W71" s="57" t="s">
        <v>281</v>
      </c>
      <c r="X71" s="57" t="s">
        <v>281</v>
      </c>
      <c r="Y71" s="57" t="s">
        <v>281</v>
      </c>
      <c r="Z71" s="57" t="s">
        <v>281</v>
      </c>
      <c r="AA71" s="57">
        <v>46.068243796007508</v>
      </c>
      <c r="AB71" s="57">
        <v>32.37407727494103</v>
      </c>
      <c r="AC71" s="57" t="s">
        <v>281</v>
      </c>
      <c r="AD71" s="57">
        <v>52.083388264984087</v>
      </c>
      <c r="AE71" s="57" t="s">
        <v>281</v>
      </c>
      <c r="AF71" s="57" t="s">
        <v>281</v>
      </c>
      <c r="AG71" s="57" t="s">
        <v>281</v>
      </c>
      <c r="AH71" s="57" t="s">
        <v>281</v>
      </c>
      <c r="AI71" s="57" t="s">
        <v>281</v>
      </c>
      <c r="AJ71" s="57" t="s">
        <v>281</v>
      </c>
      <c r="AK71" s="57" t="s">
        <v>281</v>
      </c>
      <c r="AL71" s="57" t="s">
        <v>281</v>
      </c>
      <c r="AM71" s="57" t="s">
        <v>281</v>
      </c>
      <c r="AN71" s="57" t="s">
        <v>281</v>
      </c>
      <c r="AO71" s="57" t="s">
        <v>281</v>
      </c>
      <c r="AP71" s="57" t="s">
        <v>281</v>
      </c>
      <c r="AQ71" s="57" t="s">
        <v>281</v>
      </c>
      <c r="AR71" s="57" t="s">
        <v>281</v>
      </c>
      <c r="AS71" s="57" t="s">
        <v>281</v>
      </c>
      <c r="AT71" s="57" t="s">
        <v>281</v>
      </c>
      <c r="AU71" s="57" t="s">
        <v>281</v>
      </c>
      <c r="AV71" s="57" t="s">
        <v>281</v>
      </c>
      <c r="AW71" s="57" t="s">
        <v>281</v>
      </c>
      <c r="AX71" s="57" t="s">
        <v>281</v>
      </c>
      <c r="AY71" s="57" t="s">
        <v>281</v>
      </c>
      <c r="AZ71" s="57" t="s">
        <v>281</v>
      </c>
      <c r="BA71" s="57" t="s">
        <v>281</v>
      </c>
      <c r="BB71" s="57" t="s">
        <v>281</v>
      </c>
      <c r="BC71" s="57" t="s">
        <v>281</v>
      </c>
      <c r="BD71" s="81"/>
      <c r="BE71" s="81">
        <f t="shared" si="1"/>
        <v>0.49539374359088606</v>
      </c>
      <c r="BF71" s="57" t="s">
        <v>281</v>
      </c>
      <c r="BG71" s="81"/>
    </row>
    <row r="72" spans="1:59" x14ac:dyDescent="0.25">
      <c r="A72" s="54">
        <v>1904</v>
      </c>
      <c r="B72" s="57">
        <v>5.7168132553069269</v>
      </c>
      <c r="C72" s="57">
        <v>0.18676574943954624</v>
      </c>
      <c r="D72" s="57" t="s">
        <v>281</v>
      </c>
      <c r="E72" s="57" t="s">
        <v>281</v>
      </c>
      <c r="F72" s="57" t="s">
        <v>281</v>
      </c>
      <c r="G72" s="57">
        <v>74.63885634403708</v>
      </c>
      <c r="H72" s="57">
        <v>37.912355862257016</v>
      </c>
      <c r="I72" s="57" t="s">
        <v>281</v>
      </c>
      <c r="J72" s="57">
        <v>51.641340502310207</v>
      </c>
      <c r="K72" s="57" t="s">
        <v>281</v>
      </c>
      <c r="L72" s="57" t="s">
        <v>281</v>
      </c>
      <c r="M72" s="57">
        <v>25.711660512837963</v>
      </c>
      <c r="N72" s="57" t="s">
        <v>281</v>
      </c>
      <c r="O72" s="57">
        <v>20.961402458927218</v>
      </c>
      <c r="P72" s="57">
        <v>68.318826866503429</v>
      </c>
      <c r="Q72" s="57" t="s">
        <v>281</v>
      </c>
      <c r="R72" s="57" t="s">
        <v>281</v>
      </c>
      <c r="S72" s="57" t="s">
        <v>281</v>
      </c>
      <c r="T72" s="57" t="s">
        <v>281</v>
      </c>
      <c r="U72" s="57" t="s">
        <v>281</v>
      </c>
      <c r="V72" s="57" t="s">
        <v>281</v>
      </c>
      <c r="W72" s="57" t="s">
        <v>281</v>
      </c>
      <c r="X72" s="57" t="s">
        <v>281</v>
      </c>
      <c r="Y72" s="57" t="s">
        <v>281</v>
      </c>
      <c r="Z72" s="57" t="s">
        <v>281</v>
      </c>
      <c r="AA72" s="57">
        <v>46.028760280562906</v>
      </c>
      <c r="AB72" s="57">
        <v>33.269747193993233</v>
      </c>
      <c r="AC72" s="57" t="s">
        <v>281</v>
      </c>
      <c r="AD72" s="57">
        <v>51.839191080984001</v>
      </c>
      <c r="AE72" s="57" t="s">
        <v>281</v>
      </c>
      <c r="AF72" s="57" t="s">
        <v>281</v>
      </c>
      <c r="AG72" s="57" t="s">
        <v>281</v>
      </c>
      <c r="AH72" s="57" t="s">
        <v>281</v>
      </c>
      <c r="AI72" s="57" t="s">
        <v>281</v>
      </c>
      <c r="AJ72" s="57" t="s">
        <v>281</v>
      </c>
      <c r="AK72" s="57" t="s">
        <v>281</v>
      </c>
      <c r="AL72" s="57" t="s">
        <v>281</v>
      </c>
      <c r="AM72" s="57" t="s">
        <v>281</v>
      </c>
      <c r="AN72" s="57" t="s">
        <v>281</v>
      </c>
      <c r="AO72" s="57" t="s">
        <v>281</v>
      </c>
      <c r="AP72" s="57" t="s">
        <v>281</v>
      </c>
      <c r="AQ72" s="57" t="s">
        <v>281</v>
      </c>
      <c r="AR72" s="57" t="s">
        <v>281</v>
      </c>
      <c r="AS72" s="57" t="s">
        <v>281</v>
      </c>
      <c r="AT72" s="57" t="s">
        <v>281</v>
      </c>
      <c r="AU72" s="57" t="s">
        <v>281</v>
      </c>
      <c r="AV72" s="57" t="s">
        <v>281</v>
      </c>
      <c r="AW72" s="57" t="s">
        <v>281</v>
      </c>
      <c r="AX72" s="57" t="s">
        <v>281</v>
      </c>
      <c r="AY72" s="57" t="s">
        <v>281</v>
      </c>
      <c r="AZ72" s="57" t="s">
        <v>281</v>
      </c>
      <c r="BA72" s="57" t="s">
        <v>281</v>
      </c>
      <c r="BB72" s="57" t="s">
        <v>281</v>
      </c>
      <c r="BC72" s="57" t="s">
        <v>281</v>
      </c>
      <c r="BD72" s="81"/>
      <c r="BE72" s="81">
        <f t="shared" si="1"/>
        <v>0.49333219775304182</v>
      </c>
      <c r="BF72" s="57" t="s">
        <v>281</v>
      </c>
      <c r="BG72" s="81"/>
    </row>
    <row r="73" spans="1:59" x14ac:dyDescent="0.25">
      <c r="A73" s="54">
        <v>1905</v>
      </c>
      <c r="B73" s="57">
        <v>5.9782787854971371</v>
      </c>
      <c r="C73" s="57">
        <v>0.35409352157535695</v>
      </c>
      <c r="D73" s="57" t="s">
        <v>281</v>
      </c>
      <c r="E73" s="57" t="s">
        <v>281</v>
      </c>
      <c r="F73" s="57" t="s">
        <v>281</v>
      </c>
      <c r="G73" s="57">
        <v>75.403422242303236</v>
      </c>
      <c r="H73" s="57">
        <v>38.348876553739466</v>
      </c>
      <c r="I73" s="57" t="s">
        <v>281</v>
      </c>
      <c r="J73" s="57">
        <v>53.392878048679407</v>
      </c>
      <c r="K73" s="57" t="s">
        <v>281</v>
      </c>
      <c r="L73" s="57" t="s">
        <v>281</v>
      </c>
      <c r="M73" s="57">
        <v>25.462191893555868</v>
      </c>
      <c r="N73" s="57" t="s">
        <v>281</v>
      </c>
      <c r="O73" s="57">
        <v>18.434005770630108</v>
      </c>
      <c r="P73" s="57">
        <v>68.756733181132859</v>
      </c>
      <c r="Q73" s="57" t="s">
        <v>281</v>
      </c>
      <c r="R73" s="57" t="s">
        <v>281</v>
      </c>
      <c r="S73" s="57" t="s">
        <v>281</v>
      </c>
      <c r="T73" s="57" t="s">
        <v>281</v>
      </c>
      <c r="U73" s="57" t="s">
        <v>281</v>
      </c>
      <c r="V73" s="57" t="s">
        <v>281</v>
      </c>
      <c r="W73" s="57" t="s">
        <v>281</v>
      </c>
      <c r="X73" s="57" t="s">
        <v>281</v>
      </c>
      <c r="Y73" s="57" t="s">
        <v>281</v>
      </c>
      <c r="Z73" s="57" t="s">
        <v>281</v>
      </c>
      <c r="AA73" s="57">
        <v>46.01393467391533</v>
      </c>
      <c r="AB73" s="57">
        <v>36.001846228520847</v>
      </c>
      <c r="AC73" s="57" t="s">
        <v>281</v>
      </c>
      <c r="AD73" s="57">
        <v>54.30893270833019</v>
      </c>
      <c r="AE73" s="57" t="s">
        <v>281</v>
      </c>
      <c r="AF73" s="57" t="s">
        <v>281</v>
      </c>
      <c r="AG73" s="57" t="s">
        <v>281</v>
      </c>
      <c r="AH73" s="57" t="s">
        <v>281</v>
      </c>
      <c r="AI73" s="57" t="s">
        <v>281</v>
      </c>
      <c r="AJ73" s="57" t="s">
        <v>281</v>
      </c>
      <c r="AK73" s="57" t="s">
        <v>281</v>
      </c>
      <c r="AL73" s="57" t="s">
        <v>281</v>
      </c>
      <c r="AM73" s="57" t="s">
        <v>281</v>
      </c>
      <c r="AN73" s="57" t="s">
        <v>281</v>
      </c>
      <c r="AO73" s="57" t="s">
        <v>281</v>
      </c>
      <c r="AP73" s="57" t="s">
        <v>281</v>
      </c>
      <c r="AQ73" s="57" t="s">
        <v>281</v>
      </c>
      <c r="AR73" s="57" t="s">
        <v>281</v>
      </c>
      <c r="AS73" s="57" t="s">
        <v>281</v>
      </c>
      <c r="AT73" s="57" t="s">
        <v>281</v>
      </c>
      <c r="AU73" s="57" t="s">
        <v>281</v>
      </c>
      <c r="AV73" s="57" t="s">
        <v>281</v>
      </c>
      <c r="AW73" s="57" t="s">
        <v>281</v>
      </c>
      <c r="AX73" s="57" t="s">
        <v>281</v>
      </c>
      <c r="AY73" s="57" t="s">
        <v>281</v>
      </c>
      <c r="AZ73" s="57" t="s">
        <v>281</v>
      </c>
      <c r="BA73" s="57" t="s">
        <v>281</v>
      </c>
      <c r="BB73" s="57" t="s">
        <v>281</v>
      </c>
      <c r="BC73" s="57" t="s">
        <v>281</v>
      </c>
      <c r="BD73" s="81"/>
      <c r="BE73" s="81">
        <f t="shared" si="1"/>
        <v>0.49449173055880485</v>
      </c>
      <c r="BF73" s="57" t="s">
        <v>281</v>
      </c>
      <c r="BG73" s="81"/>
    </row>
    <row r="74" spans="1:59" x14ac:dyDescent="0.25">
      <c r="A74" s="54">
        <v>1906</v>
      </c>
      <c r="B74" s="57">
        <v>5.3696868749645859</v>
      </c>
      <c r="C74" s="57">
        <v>0.41604959273528319</v>
      </c>
      <c r="D74" s="57" t="s">
        <v>281</v>
      </c>
      <c r="E74" s="57" t="s">
        <v>281</v>
      </c>
      <c r="F74" s="57" t="s">
        <v>281</v>
      </c>
      <c r="G74" s="57">
        <v>74.97923558666794</v>
      </c>
      <c r="H74" s="57">
        <v>39.471437875297447</v>
      </c>
      <c r="I74" s="57" t="s">
        <v>281</v>
      </c>
      <c r="J74" s="57">
        <v>55.544926385276305</v>
      </c>
      <c r="K74" s="57" t="s">
        <v>281</v>
      </c>
      <c r="L74" s="57" t="s">
        <v>281</v>
      </c>
      <c r="M74" s="57">
        <v>25.605831317634681</v>
      </c>
      <c r="N74" s="57" t="s">
        <v>281</v>
      </c>
      <c r="O74" s="57">
        <v>26.976758819813689</v>
      </c>
      <c r="P74" s="57">
        <v>69.629951933486922</v>
      </c>
      <c r="Q74" s="57" t="s">
        <v>281</v>
      </c>
      <c r="R74" s="57" t="s">
        <v>281</v>
      </c>
      <c r="S74" s="57" t="s">
        <v>281</v>
      </c>
      <c r="T74" s="57" t="s">
        <v>281</v>
      </c>
      <c r="U74" s="57" t="s">
        <v>281</v>
      </c>
      <c r="V74" s="57" t="s">
        <v>281</v>
      </c>
      <c r="W74" s="57" t="s">
        <v>281</v>
      </c>
      <c r="X74" s="57" t="s">
        <v>281</v>
      </c>
      <c r="Y74" s="57" t="s">
        <v>281</v>
      </c>
      <c r="Z74" s="57" t="s">
        <v>281</v>
      </c>
      <c r="AA74" s="57">
        <v>47.716570196748684</v>
      </c>
      <c r="AB74" s="57">
        <v>35.144539609181933</v>
      </c>
      <c r="AC74" s="57" t="s">
        <v>281</v>
      </c>
      <c r="AD74" s="57">
        <v>54.713451628116971</v>
      </c>
      <c r="AE74" s="57" t="s">
        <v>281</v>
      </c>
      <c r="AF74" s="57" t="s">
        <v>281</v>
      </c>
      <c r="AG74" s="57" t="s">
        <v>281</v>
      </c>
      <c r="AH74" s="57" t="s">
        <v>281</v>
      </c>
      <c r="AI74" s="57" t="s">
        <v>281</v>
      </c>
      <c r="AJ74" s="57" t="s">
        <v>281</v>
      </c>
      <c r="AK74" s="57" t="s">
        <v>281</v>
      </c>
      <c r="AL74" s="57" t="s">
        <v>281</v>
      </c>
      <c r="AM74" s="57" t="s">
        <v>281</v>
      </c>
      <c r="AN74" s="57" t="s">
        <v>281</v>
      </c>
      <c r="AO74" s="57" t="s">
        <v>281</v>
      </c>
      <c r="AP74" s="57" t="s">
        <v>281</v>
      </c>
      <c r="AQ74" s="57" t="s">
        <v>281</v>
      </c>
      <c r="AR74" s="57" t="s">
        <v>281</v>
      </c>
      <c r="AS74" s="57" t="s">
        <v>281</v>
      </c>
      <c r="AT74" s="57" t="s">
        <v>281</v>
      </c>
      <c r="AU74" s="57" t="s">
        <v>281</v>
      </c>
      <c r="AV74" s="57" t="s">
        <v>281</v>
      </c>
      <c r="AW74" s="57" t="s">
        <v>281</v>
      </c>
      <c r="AX74" s="57" t="s">
        <v>281</v>
      </c>
      <c r="AY74" s="57" t="s">
        <v>281</v>
      </c>
      <c r="AZ74" s="57" t="s">
        <v>281</v>
      </c>
      <c r="BA74" s="57" t="s">
        <v>281</v>
      </c>
      <c r="BB74" s="57" t="s">
        <v>281</v>
      </c>
      <c r="BC74" s="57" t="s">
        <v>281</v>
      </c>
      <c r="BD74" s="81"/>
      <c r="BE74" s="81">
        <f t="shared" si="1"/>
        <v>0.48844383674412678</v>
      </c>
      <c r="BF74" s="57" t="s">
        <v>281</v>
      </c>
      <c r="BG74" s="81"/>
    </row>
    <row r="75" spans="1:59" x14ac:dyDescent="0.25">
      <c r="A75" s="54">
        <v>1907</v>
      </c>
      <c r="B75" s="57">
        <v>5.2282405636585416</v>
      </c>
      <c r="C75" s="57">
        <v>0.29028664354864803</v>
      </c>
      <c r="D75" s="57" t="s">
        <v>281</v>
      </c>
      <c r="E75" s="57" t="s">
        <v>281</v>
      </c>
      <c r="F75" s="57" t="s">
        <v>281</v>
      </c>
      <c r="G75" s="57">
        <v>75.10315933801985</v>
      </c>
      <c r="H75" s="57">
        <v>40.423721836493861</v>
      </c>
      <c r="I75" s="57" t="s">
        <v>281</v>
      </c>
      <c r="J75" s="57">
        <v>51.819337181983762</v>
      </c>
      <c r="K75" s="57" t="s">
        <v>281</v>
      </c>
      <c r="L75" s="57" t="s">
        <v>281</v>
      </c>
      <c r="M75" s="57">
        <v>25.169598830565882</v>
      </c>
      <c r="N75" s="57" t="s">
        <v>281</v>
      </c>
      <c r="O75" s="57">
        <v>27.064710725716136</v>
      </c>
      <c r="P75" s="57">
        <v>69.208783636086451</v>
      </c>
      <c r="Q75" s="57" t="s">
        <v>281</v>
      </c>
      <c r="R75" s="57" t="s">
        <v>281</v>
      </c>
      <c r="S75" s="57" t="s">
        <v>281</v>
      </c>
      <c r="T75" s="57" t="s">
        <v>281</v>
      </c>
      <c r="U75" s="57" t="s">
        <v>281</v>
      </c>
      <c r="V75" s="57" t="s">
        <v>281</v>
      </c>
      <c r="W75" s="57" t="s">
        <v>281</v>
      </c>
      <c r="X75" s="57" t="s">
        <v>281</v>
      </c>
      <c r="Y75" s="57" t="s">
        <v>281</v>
      </c>
      <c r="Z75" s="57" t="s">
        <v>281</v>
      </c>
      <c r="AA75" s="57">
        <v>49.543589842740396</v>
      </c>
      <c r="AB75" s="57">
        <v>33.995052890743821</v>
      </c>
      <c r="AC75" s="57" t="s">
        <v>281</v>
      </c>
      <c r="AD75" s="57">
        <v>52.743747993878245</v>
      </c>
      <c r="AE75" s="57" t="s">
        <v>281</v>
      </c>
      <c r="AF75" s="57" t="s">
        <v>281</v>
      </c>
      <c r="AG75" s="57" t="s">
        <v>281</v>
      </c>
      <c r="AH75" s="57" t="s">
        <v>281</v>
      </c>
      <c r="AI75" s="57" t="s">
        <v>281</v>
      </c>
      <c r="AJ75" s="57" t="s">
        <v>281</v>
      </c>
      <c r="AK75" s="57" t="s">
        <v>281</v>
      </c>
      <c r="AL75" s="57" t="s">
        <v>281</v>
      </c>
      <c r="AM75" s="57" t="s">
        <v>281</v>
      </c>
      <c r="AN75" s="57" t="s">
        <v>281</v>
      </c>
      <c r="AO75" s="57" t="s">
        <v>281</v>
      </c>
      <c r="AP75" s="57" t="s">
        <v>281</v>
      </c>
      <c r="AQ75" s="57" t="s">
        <v>281</v>
      </c>
      <c r="AR75" s="57" t="s">
        <v>281</v>
      </c>
      <c r="AS75" s="57" t="s">
        <v>281</v>
      </c>
      <c r="AT75" s="57" t="s">
        <v>281</v>
      </c>
      <c r="AU75" s="57" t="s">
        <v>281</v>
      </c>
      <c r="AV75" s="57" t="s">
        <v>281</v>
      </c>
      <c r="AW75" s="57" t="s">
        <v>281</v>
      </c>
      <c r="AX75" s="57" t="s">
        <v>281</v>
      </c>
      <c r="AY75" s="57" t="s">
        <v>281</v>
      </c>
      <c r="AZ75" s="57" t="s">
        <v>281</v>
      </c>
      <c r="BA75" s="57" t="s">
        <v>281</v>
      </c>
      <c r="BB75" s="57" t="s">
        <v>281</v>
      </c>
      <c r="BC75" s="57" t="s">
        <v>281</v>
      </c>
      <c r="BD75" s="81"/>
      <c r="BE75" s="81">
        <f t="shared" si="1"/>
        <v>0.48879372140222321</v>
      </c>
      <c r="BF75" s="57" t="s">
        <v>281</v>
      </c>
      <c r="BG75" s="81"/>
    </row>
    <row r="76" spans="1:59" x14ac:dyDescent="0.25">
      <c r="A76" s="54">
        <v>1908</v>
      </c>
      <c r="B76" s="57">
        <v>5.1005924339232029</v>
      </c>
      <c r="C76" s="57">
        <v>0.37714205070870932</v>
      </c>
      <c r="D76" s="57" t="s">
        <v>281</v>
      </c>
      <c r="E76" s="57" t="s">
        <v>281</v>
      </c>
      <c r="F76" s="57" t="s">
        <v>281</v>
      </c>
      <c r="G76" s="57">
        <v>73.690247959273833</v>
      </c>
      <c r="H76" s="57">
        <v>39.336087489871446</v>
      </c>
      <c r="I76" s="57" t="s">
        <v>281</v>
      </c>
      <c r="J76" s="57">
        <v>50.524890619407905</v>
      </c>
      <c r="K76" s="57" t="s">
        <v>281</v>
      </c>
      <c r="L76" s="57" t="s">
        <v>281</v>
      </c>
      <c r="M76" s="57">
        <v>24.616214219446277</v>
      </c>
      <c r="N76" s="57" t="s">
        <v>281</v>
      </c>
      <c r="O76" s="57">
        <v>24.197289588763066</v>
      </c>
      <c r="P76" s="57">
        <v>68.892317935546771</v>
      </c>
      <c r="Q76" s="57" t="s">
        <v>281</v>
      </c>
      <c r="R76" s="57" t="s">
        <v>281</v>
      </c>
      <c r="S76" s="57" t="s">
        <v>281</v>
      </c>
      <c r="T76" s="57" t="s">
        <v>281</v>
      </c>
      <c r="U76" s="57" t="s">
        <v>281</v>
      </c>
      <c r="V76" s="57" t="s">
        <v>281</v>
      </c>
      <c r="W76" s="57" t="s">
        <v>281</v>
      </c>
      <c r="X76" s="57" t="s">
        <v>281</v>
      </c>
      <c r="Y76" s="57" t="s">
        <v>281</v>
      </c>
      <c r="Z76" s="57" t="s">
        <v>281</v>
      </c>
      <c r="AA76" s="57">
        <v>56.309743276490288</v>
      </c>
      <c r="AB76" s="57">
        <v>32.785239478142223</v>
      </c>
      <c r="AC76" s="57" t="s">
        <v>281</v>
      </c>
      <c r="AD76" s="57">
        <v>54.19334296799736</v>
      </c>
      <c r="AE76" s="57" t="s">
        <v>281</v>
      </c>
      <c r="AF76" s="57" t="s">
        <v>281</v>
      </c>
      <c r="AG76" s="57" t="s">
        <v>281</v>
      </c>
      <c r="AH76" s="57" t="s">
        <v>281</v>
      </c>
      <c r="AI76" s="57" t="s">
        <v>281</v>
      </c>
      <c r="AJ76" s="57" t="s">
        <v>281</v>
      </c>
      <c r="AK76" s="57" t="s">
        <v>281</v>
      </c>
      <c r="AL76" s="57" t="s">
        <v>281</v>
      </c>
      <c r="AM76" s="57" t="s">
        <v>281</v>
      </c>
      <c r="AN76" s="57" t="s">
        <v>281</v>
      </c>
      <c r="AO76" s="57" t="s">
        <v>281</v>
      </c>
      <c r="AP76" s="57" t="s">
        <v>281</v>
      </c>
      <c r="AQ76" s="57" t="s">
        <v>281</v>
      </c>
      <c r="AR76" s="57" t="s">
        <v>281</v>
      </c>
      <c r="AS76" s="57" t="s">
        <v>281</v>
      </c>
      <c r="AT76" s="57" t="s">
        <v>281</v>
      </c>
      <c r="AU76" s="57" t="s">
        <v>281</v>
      </c>
      <c r="AV76" s="57" t="s">
        <v>281</v>
      </c>
      <c r="AW76" s="57" t="s">
        <v>281</v>
      </c>
      <c r="AX76" s="57" t="s">
        <v>281</v>
      </c>
      <c r="AY76" s="57" t="s">
        <v>281</v>
      </c>
      <c r="AZ76" s="57" t="s">
        <v>281</v>
      </c>
      <c r="BA76" s="57" t="s">
        <v>281</v>
      </c>
      <c r="BB76" s="57" t="s">
        <v>281</v>
      </c>
      <c r="BC76" s="57" t="s">
        <v>281</v>
      </c>
      <c r="BD76" s="81"/>
      <c r="BE76" s="81">
        <f t="shared" si="1"/>
        <v>0.49137160450691153</v>
      </c>
      <c r="BF76" s="57" t="s">
        <v>281</v>
      </c>
      <c r="BG76" s="81"/>
    </row>
    <row r="77" spans="1:59" x14ac:dyDescent="0.25">
      <c r="A77" s="54">
        <v>1909</v>
      </c>
      <c r="B77" s="57">
        <v>5.6403346137701824</v>
      </c>
      <c r="C77" s="57">
        <v>0.32970914436353821</v>
      </c>
      <c r="D77" s="57" t="s">
        <v>281</v>
      </c>
      <c r="E77" s="57" t="s">
        <v>281</v>
      </c>
      <c r="F77" s="57" t="s">
        <v>281</v>
      </c>
      <c r="G77" s="57">
        <v>75.09374803986961</v>
      </c>
      <c r="H77" s="57">
        <v>39.414112516942772</v>
      </c>
      <c r="I77" s="57" t="s">
        <v>281</v>
      </c>
      <c r="J77" s="57">
        <v>49.651543665176355</v>
      </c>
      <c r="K77" s="57" t="s">
        <v>281</v>
      </c>
      <c r="L77" s="57" t="s">
        <v>281</v>
      </c>
      <c r="M77" s="57">
        <v>23.649423009774669</v>
      </c>
      <c r="N77" s="57" t="s">
        <v>281</v>
      </c>
      <c r="O77" s="57">
        <v>26.47621049826126</v>
      </c>
      <c r="P77" s="57">
        <v>68.760147028443328</v>
      </c>
      <c r="Q77" s="57" t="s">
        <v>281</v>
      </c>
      <c r="R77" s="57" t="s">
        <v>281</v>
      </c>
      <c r="S77" s="57" t="s">
        <v>281</v>
      </c>
      <c r="T77" s="57" t="s">
        <v>281</v>
      </c>
      <c r="U77" s="57" t="s">
        <v>281</v>
      </c>
      <c r="V77" s="57" t="s">
        <v>281</v>
      </c>
      <c r="W77" s="57" t="s">
        <v>281</v>
      </c>
      <c r="X77" s="57" t="s">
        <v>281</v>
      </c>
      <c r="Y77" s="57" t="s">
        <v>281</v>
      </c>
      <c r="Z77" s="57" t="s">
        <v>281</v>
      </c>
      <c r="AA77" s="57">
        <v>51.843966391189944</v>
      </c>
      <c r="AB77" s="57" t="s">
        <v>281</v>
      </c>
      <c r="AC77" s="57" t="s">
        <v>281</v>
      </c>
      <c r="AD77" s="57">
        <v>56.094269231367136</v>
      </c>
      <c r="AE77" s="57" t="s">
        <v>281</v>
      </c>
      <c r="AF77" s="57" t="s">
        <v>281</v>
      </c>
      <c r="AG77" s="57" t="s">
        <v>281</v>
      </c>
      <c r="AH77" s="57" t="s">
        <v>281</v>
      </c>
      <c r="AI77" s="57" t="s">
        <v>281</v>
      </c>
      <c r="AJ77" s="57" t="s">
        <v>281</v>
      </c>
      <c r="AK77" s="57" t="s">
        <v>281</v>
      </c>
      <c r="AL77" s="57" t="s">
        <v>281</v>
      </c>
      <c r="AM77" s="57" t="s">
        <v>281</v>
      </c>
      <c r="AN77" s="57" t="s">
        <v>281</v>
      </c>
      <c r="AO77" s="57" t="s">
        <v>281</v>
      </c>
      <c r="AP77" s="57" t="s">
        <v>281</v>
      </c>
      <c r="AQ77" s="57" t="s">
        <v>281</v>
      </c>
      <c r="AR77" s="57" t="s">
        <v>281</v>
      </c>
      <c r="AS77" s="57" t="s">
        <v>281</v>
      </c>
      <c r="AT77" s="57" t="s">
        <v>281</v>
      </c>
      <c r="AU77" s="57" t="s">
        <v>281</v>
      </c>
      <c r="AV77" s="57" t="s">
        <v>281</v>
      </c>
      <c r="AW77" s="57" t="s">
        <v>281</v>
      </c>
      <c r="AX77" s="57" t="s">
        <v>281</v>
      </c>
      <c r="AY77" s="57" t="s">
        <v>281</v>
      </c>
      <c r="AZ77" s="57" t="s">
        <v>281</v>
      </c>
      <c r="BA77" s="57" t="s">
        <v>281</v>
      </c>
      <c r="BB77" s="57" t="s">
        <v>281</v>
      </c>
      <c r="BC77" s="57" t="s">
        <v>281</v>
      </c>
      <c r="BD77" s="81"/>
      <c r="BE77" s="81">
        <f t="shared" si="1"/>
        <v>0.47566947548125033</v>
      </c>
      <c r="BF77" s="57" t="s">
        <v>281</v>
      </c>
      <c r="BG77" s="81"/>
    </row>
    <row r="78" spans="1:59" x14ac:dyDescent="0.25">
      <c r="A78" s="54">
        <v>1910</v>
      </c>
      <c r="B78" s="57">
        <v>7.6464615276311791</v>
      </c>
      <c r="C78" s="57">
        <v>0.67976845874427172</v>
      </c>
      <c r="D78" s="57" t="s">
        <v>281</v>
      </c>
      <c r="E78" s="57" t="s">
        <v>281</v>
      </c>
      <c r="F78" s="57" t="s">
        <v>281</v>
      </c>
      <c r="G78" s="57">
        <v>75.517785102666465</v>
      </c>
      <c r="H78" s="57">
        <v>39.967604996444443</v>
      </c>
      <c r="I78" s="57" t="s">
        <v>281</v>
      </c>
      <c r="J78" s="57">
        <v>61.158831412427482</v>
      </c>
      <c r="K78" s="57" t="s">
        <v>281</v>
      </c>
      <c r="L78" s="57" t="s">
        <v>281</v>
      </c>
      <c r="M78" s="57">
        <v>29.556387907620756</v>
      </c>
      <c r="N78" s="57" t="s">
        <v>281</v>
      </c>
      <c r="O78" s="57">
        <v>26.372253729689437</v>
      </c>
      <c r="P78" s="57">
        <v>76.486776090764693</v>
      </c>
      <c r="Q78" s="57" t="s">
        <v>281</v>
      </c>
      <c r="R78" s="57" t="s">
        <v>281</v>
      </c>
      <c r="S78" s="57" t="s">
        <v>281</v>
      </c>
      <c r="T78" s="57" t="s">
        <v>281</v>
      </c>
      <c r="U78" s="57" t="s">
        <v>281</v>
      </c>
      <c r="V78" s="57" t="s">
        <v>281</v>
      </c>
      <c r="W78" s="57" t="s">
        <v>281</v>
      </c>
      <c r="X78" s="57" t="s">
        <v>281</v>
      </c>
      <c r="Y78" s="57" t="s">
        <v>281</v>
      </c>
      <c r="Z78" s="57" t="s">
        <v>281</v>
      </c>
      <c r="AA78" s="57">
        <v>55.689013661826905</v>
      </c>
      <c r="AB78" s="57" t="s">
        <v>281</v>
      </c>
      <c r="AC78" s="57" t="s">
        <v>281</v>
      </c>
      <c r="AD78" s="57">
        <v>55.162155179633373</v>
      </c>
      <c r="AE78" s="57" t="s">
        <v>281</v>
      </c>
      <c r="AF78" s="57" t="s">
        <v>281</v>
      </c>
      <c r="AG78" s="57" t="s">
        <v>281</v>
      </c>
      <c r="AH78" s="57" t="s">
        <v>281</v>
      </c>
      <c r="AI78" s="57" t="s">
        <v>281</v>
      </c>
      <c r="AJ78" s="57" t="s">
        <v>281</v>
      </c>
      <c r="AK78" s="57" t="s">
        <v>281</v>
      </c>
      <c r="AL78" s="57" t="s">
        <v>281</v>
      </c>
      <c r="AM78" s="57" t="s">
        <v>281</v>
      </c>
      <c r="AN78" s="57" t="s">
        <v>281</v>
      </c>
      <c r="AO78" s="57" t="s">
        <v>281</v>
      </c>
      <c r="AP78" s="57" t="s">
        <v>281</v>
      </c>
      <c r="AQ78" s="57" t="s">
        <v>281</v>
      </c>
      <c r="AR78" s="57" t="s">
        <v>281</v>
      </c>
      <c r="AS78" s="57" t="s">
        <v>281</v>
      </c>
      <c r="AT78" s="57" t="s">
        <v>281</v>
      </c>
      <c r="AU78" s="57" t="s">
        <v>281</v>
      </c>
      <c r="AV78" s="57" t="s">
        <v>281</v>
      </c>
      <c r="AW78" s="57" t="s">
        <v>281</v>
      </c>
      <c r="AX78" s="57" t="s">
        <v>281</v>
      </c>
      <c r="AY78" s="57" t="s">
        <v>281</v>
      </c>
      <c r="AZ78" s="57" t="s">
        <v>281</v>
      </c>
      <c r="BA78" s="57" t="s">
        <v>281</v>
      </c>
      <c r="BB78" s="57" t="s">
        <v>281</v>
      </c>
      <c r="BC78" s="57" t="s">
        <v>281</v>
      </c>
      <c r="BD78" s="81"/>
      <c r="BE78" s="81">
        <f t="shared" si="1"/>
        <v>0.47153349497100999</v>
      </c>
      <c r="BF78" s="57" t="s">
        <v>281</v>
      </c>
      <c r="BG78" s="81"/>
    </row>
    <row r="79" spans="1:59" x14ac:dyDescent="0.25">
      <c r="A79" s="54">
        <v>1911</v>
      </c>
      <c r="B79" s="57">
        <v>6.1479930554181657</v>
      </c>
      <c r="C79" s="57">
        <v>0.55653150286925501</v>
      </c>
      <c r="D79" s="57" t="s">
        <v>281</v>
      </c>
      <c r="E79" s="57" t="s">
        <v>281</v>
      </c>
      <c r="F79" s="57" t="s">
        <v>281</v>
      </c>
      <c r="G79" s="57">
        <v>76.176722021353982</v>
      </c>
      <c r="H79" s="57">
        <v>40.027434631794321</v>
      </c>
      <c r="I79" s="57" t="s">
        <v>281</v>
      </c>
      <c r="J79" s="57">
        <v>55.768330239040978</v>
      </c>
      <c r="K79" s="57" t="s">
        <v>281</v>
      </c>
      <c r="L79" s="57" t="s">
        <v>281</v>
      </c>
      <c r="M79" s="57">
        <v>32.174972013810589</v>
      </c>
      <c r="N79" s="57" t="s">
        <v>281</v>
      </c>
      <c r="O79" s="57">
        <v>30.428293442726083</v>
      </c>
      <c r="P79" s="57">
        <v>74.636034138995768</v>
      </c>
      <c r="Q79" s="57" t="s">
        <v>281</v>
      </c>
      <c r="R79" s="57" t="s">
        <v>281</v>
      </c>
      <c r="S79" s="57" t="s">
        <v>281</v>
      </c>
      <c r="T79" s="57" t="s">
        <v>281</v>
      </c>
      <c r="U79" s="57" t="s">
        <v>281</v>
      </c>
      <c r="V79" s="57" t="s">
        <v>281</v>
      </c>
      <c r="W79" s="57" t="s">
        <v>281</v>
      </c>
      <c r="X79" s="57" t="s">
        <v>281</v>
      </c>
      <c r="Y79" s="57" t="s">
        <v>281</v>
      </c>
      <c r="Z79" s="57" t="s">
        <v>281</v>
      </c>
      <c r="AA79" s="57">
        <v>53.985977087898085</v>
      </c>
      <c r="AB79" s="57" t="s">
        <v>281</v>
      </c>
      <c r="AC79" s="57" t="s">
        <v>281</v>
      </c>
      <c r="AD79" s="57">
        <v>53.837625297771638</v>
      </c>
      <c r="AE79" s="57" t="s">
        <v>281</v>
      </c>
      <c r="AF79" s="57" t="s">
        <v>281</v>
      </c>
      <c r="AG79" s="57" t="s">
        <v>281</v>
      </c>
      <c r="AH79" s="57" t="s">
        <v>281</v>
      </c>
      <c r="AI79" s="57" t="s">
        <v>281</v>
      </c>
      <c r="AJ79" s="57" t="s">
        <v>281</v>
      </c>
      <c r="AK79" s="57" t="s">
        <v>281</v>
      </c>
      <c r="AL79" s="57" t="s">
        <v>281</v>
      </c>
      <c r="AM79" s="57" t="s">
        <v>281</v>
      </c>
      <c r="AN79" s="57" t="s">
        <v>281</v>
      </c>
      <c r="AO79" s="57" t="s">
        <v>281</v>
      </c>
      <c r="AP79" s="57" t="s">
        <v>281</v>
      </c>
      <c r="AQ79" s="57" t="s">
        <v>281</v>
      </c>
      <c r="AR79" s="57" t="s">
        <v>281</v>
      </c>
      <c r="AS79" s="57" t="s">
        <v>281</v>
      </c>
      <c r="AT79" s="57" t="s">
        <v>281</v>
      </c>
      <c r="AU79" s="57" t="s">
        <v>281</v>
      </c>
      <c r="AV79" s="57" t="s">
        <v>281</v>
      </c>
      <c r="AW79" s="57" t="s">
        <v>281</v>
      </c>
      <c r="AX79" s="57" t="s">
        <v>281</v>
      </c>
      <c r="AY79" s="57" t="s">
        <v>281</v>
      </c>
      <c r="AZ79" s="57" t="s">
        <v>281</v>
      </c>
      <c r="BA79" s="57" t="s">
        <v>281</v>
      </c>
      <c r="BB79" s="57" t="s">
        <v>281</v>
      </c>
      <c r="BC79" s="57" t="s">
        <v>281</v>
      </c>
      <c r="BD79" s="81"/>
      <c r="BE79" s="81">
        <f t="shared" si="1"/>
        <v>0.46868676966312733</v>
      </c>
      <c r="BF79" s="57" t="s">
        <v>281</v>
      </c>
      <c r="BG79" s="81"/>
    </row>
    <row r="80" spans="1:59" x14ac:dyDescent="0.25">
      <c r="A80" s="54">
        <v>1912</v>
      </c>
      <c r="B80" s="57">
        <v>6.3952756115064053</v>
      </c>
      <c r="C80" s="57">
        <v>0.50144450092709969</v>
      </c>
      <c r="D80" s="57" t="s">
        <v>281</v>
      </c>
      <c r="E80" s="57" t="s">
        <v>281</v>
      </c>
      <c r="F80" s="57" t="s">
        <v>281</v>
      </c>
      <c r="G80" s="57">
        <v>73.055961944850836</v>
      </c>
      <c r="H80" s="57">
        <v>39.458081134843276</v>
      </c>
      <c r="I80" s="57" t="s">
        <v>281</v>
      </c>
      <c r="J80" s="57">
        <v>57.957715783151855</v>
      </c>
      <c r="K80" s="57" t="s">
        <v>281</v>
      </c>
      <c r="L80" s="57" t="s">
        <v>281</v>
      </c>
      <c r="M80" s="57">
        <v>30.429008744220564</v>
      </c>
      <c r="N80" s="57" t="s">
        <v>281</v>
      </c>
      <c r="O80" s="57">
        <v>28.546546271256361</v>
      </c>
      <c r="P80" s="57">
        <v>74.61833631041975</v>
      </c>
      <c r="Q80" s="57" t="s">
        <v>281</v>
      </c>
      <c r="R80" s="57" t="s">
        <v>281</v>
      </c>
      <c r="S80" s="57" t="s">
        <v>281</v>
      </c>
      <c r="T80" s="57" t="s">
        <v>281</v>
      </c>
      <c r="U80" s="57" t="s">
        <v>281</v>
      </c>
      <c r="V80" s="57" t="s">
        <v>281</v>
      </c>
      <c r="W80" s="57" t="s">
        <v>281</v>
      </c>
      <c r="X80" s="57" t="s">
        <v>281</v>
      </c>
      <c r="Y80" s="57" t="s">
        <v>281</v>
      </c>
      <c r="Z80" s="57" t="s">
        <v>281</v>
      </c>
      <c r="AA80" s="57">
        <v>56.939518179332339</v>
      </c>
      <c r="AB80" s="57" t="s">
        <v>281</v>
      </c>
      <c r="AC80" s="57" t="s">
        <v>281</v>
      </c>
      <c r="AD80" s="57">
        <v>54.953541529346595</v>
      </c>
      <c r="AE80" s="57" t="s">
        <v>281</v>
      </c>
      <c r="AF80" s="57" t="s">
        <v>281</v>
      </c>
      <c r="AG80" s="57" t="s">
        <v>281</v>
      </c>
      <c r="AH80" s="57" t="s">
        <v>281</v>
      </c>
      <c r="AI80" s="57" t="s">
        <v>281</v>
      </c>
      <c r="AJ80" s="57" t="s">
        <v>281</v>
      </c>
      <c r="AK80" s="57" t="s">
        <v>281</v>
      </c>
      <c r="AL80" s="57" t="s">
        <v>281</v>
      </c>
      <c r="AM80" s="57" t="s">
        <v>281</v>
      </c>
      <c r="AN80" s="57" t="s">
        <v>281</v>
      </c>
      <c r="AO80" s="57" t="s">
        <v>281</v>
      </c>
      <c r="AP80" s="57" t="s">
        <v>281</v>
      </c>
      <c r="AQ80" s="57" t="s">
        <v>281</v>
      </c>
      <c r="AR80" s="57" t="s">
        <v>281</v>
      </c>
      <c r="AS80" s="57" t="s">
        <v>281</v>
      </c>
      <c r="AT80" s="57" t="s">
        <v>281</v>
      </c>
      <c r="AU80" s="57" t="s">
        <v>281</v>
      </c>
      <c r="AV80" s="57" t="s">
        <v>281</v>
      </c>
      <c r="AW80" s="57" t="s">
        <v>281</v>
      </c>
      <c r="AX80" s="57" t="s">
        <v>281</v>
      </c>
      <c r="AY80" s="57" t="s">
        <v>281</v>
      </c>
      <c r="AZ80" s="57" t="s">
        <v>281</v>
      </c>
      <c r="BA80" s="57" t="s">
        <v>281</v>
      </c>
      <c r="BB80" s="57" t="s">
        <v>281</v>
      </c>
      <c r="BC80" s="57" t="s">
        <v>281</v>
      </c>
      <c r="BD80" s="81"/>
      <c r="BE80" s="81">
        <f t="shared" si="1"/>
        <v>0.4694528520030824</v>
      </c>
      <c r="BF80" s="57" t="s">
        <v>281</v>
      </c>
      <c r="BG80" s="81"/>
    </row>
    <row r="81" spans="1:59" x14ac:dyDescent="0.25">
      <c r="A81" s="54">
        <v>1913</v>
      </c>
      <c r="B81" s="57">
        <v>5.3251629502217481</v>
      </c>
      <c r="C81" s="57">
        <v>0.41581781088680547</v>
      </c>
      <c r="D81" s="57" t="s">
        <v>281</v>
      </c>
      <c r="E81" s="57" t="s">
        <v>281</v>
      </c>
      <c r="F81" s="57" t="s">
        <v>281</v>
      </c>
      <c r="G81" s="57" t="s">
        <v>281</v>
      </c>
      <c r="H81" s="57">
        <v>41.682160129701387</v>
      </c>
      <c r="I81" s="57" t="s">
        <v>281</v>
      </c>
      <c r="J81" s="57">
        <v>78.970587055737823</v>
      </c>
      <c r="K81" s="57" t="s">
        <v>281</v>
      </c>
      <c r="L81" s="57" t="s">
        <v>281</v>
      </c>
      <c r="M81" s="57">
        <v>31.983390659848883</v>
      </c>
      <c r="N81" s="57" t="s">
        <v>281</v>
      </c>
      <c r="O81" s="57">
        <v>31.884204141803369</v>
      </c>
      <c r="P81" s="57">
        <v>75.219029815769346</v>
      </c>
      <c r="Q81" s="57" t="s">
        <v>281</v>
      </c>
      <c r="R81" s="57" t="s">
        <v>281</v>
      </c>
      <c r="S81" s="57" t="s">
        <v>281</v>
      </c>
      <c r="T81" s="57" t="s">
        <v>281</v>
      </c>
      <c r="U81" s="57" t="s">
        <v>281</v>
      </c>
      <c r="V81" s="57" t="s">
        <v>281</v>
      </c>
      <c r="W81" s="57" t="s">
        <v>281</v>
      </c>
      <c r="X81" s="57" t="s">
        <v>281</v>
      </c>
      <c r="Y81" s="57" t="s">
        <v>281</v>
      </c>
      <c r="Z81" s="57" t="s">
        <v>281</v>
      </c>
      <c r="AA81" s="57">
        <v>56.032041092220311</v>
      </c>
      <c r="AB81" s="57" t="s">
        <v>281</v>
      </c>
      <c r="AC81" s="57" t="s">
        <v>281</v>
      </c>
      <c r="AD81" s="57">
        <v>53.749687293828771</v>
      </c>
      <c r="AE81" s="57" t="s">
        <v>281</v>
      </c>
      <c r="AF81" s="57" t="s">
        <v>281</v>
      </c>
      <c r="AG81" s="57" t="s">
        <v>281</v>
      </c>
      <c r="AH81" s="57" t="s">
        <v>281</v>
      </c>
      <c r="AI81" s="57" t="s">
        <v>281</v>
      </c>
      <c r="AJ81" s="57" t="s">
        <v>281</v>
      </c>
      <c r="AK81" s="57" t="s">
        <v>281</v>
      </c>
      <c r="AL81" s="57" t="s">
        <v>281</v>
      </c>
      <c r="AM81" s="57" t="s">
        <v>281</v>
      </c>
      <c r="AN81" s="57" t="s">
        <v>281</v>
      </c>
      <c r="AO81" s="57" t="s">
        <v>281</v>
      </c>
      <c r="AP81" s="57" t="s">
        <v>281</v>
      </c>
      <c r="AQ81" s="57" t="s">
        <v>281</v>
      </c>
      <c r="AR81" s="57" t="s">
        <v>281</v>
      </c>
      <c r="AS81" s="57" t="s">
        <v>281</v>
      </c>
      <c r="AT81" s="57" t="s">
        <v>281</v>
      </c>
      <c r="AU81" s="57" t="s">
        <v>281</v>
      </c>
      <c r="AV81" s="57" t="s">
        <v>281</v>
      </c>
      <c r="AW81" s="57" t="s">
        <v>281</v>
      </c>
      <c r="AX81" s="57" t="s">
        <v>281</v>
      </c>
      <c r="AY81" s="57" t="s">
        <v>281</v>
      </c>
      <c r="AZ81" s="57" t="s">
        <v>281</v>
      </c>
      <c r="BA81" s="57" t="s">
        <v>281</v>
      </c>
      <c r="BB81" s="57" t="s">
        <v>281</v>
      </c>
      <c r="BC81" s="57" t="s">
        <v>281</v>
      </c>
      <c r="BD81" s="81"/>
      <c r="BE81" s="81">
        <f t="shared" si="1"/>
        <v>0.45930027423608055</v>
      </c>
      <c r="BF81" s="57" t="s">
        <v>281</v>
      </c>
      <c r="BG81" s="81"/>
    </row>
    <row r="82" spans="1:59" x14ac:dyDescent="0.25">
      <c r="A82" s="54">
        <v>1914</v>
      </c>
      <c r="B82" s="57">
        <v>3.2066040323878608</v>
      </c>
      <c r="C82" s="57">
        <v>0.39960159972015502</v>
      </c>
      <c r="D82" s="57" t="s">
        <v>281</v>
      </c>
      <c r="E82" s="57" t="s">
        <v>281</v>
      </c>
      <c r="F82" s="57" t="s">
        <v>281</v>
      </c>
      <c r="G82" s="57" t="s">
        <v>281</v>
      </c>
      <c r="H82" s="57">
        <v>68.102391694524869</v>
      </c>
      <c r="I82" s="57" t="s">
        <v>281</v>
      </c>
      <c r="J82" s="57" t="s">
        <v>281</v>
      </c>
      <c r="K82" s="57" t="s">
        <v>281</v>
      </c>
      <c r="L82" s="57" t="s">
        <v>281</v>
      </c>
      <c r="M82" s="57">
        <v>31.501702108097778</v>
      </c>
      <c r="N82" s="57" t="s">
        <v>281</v>
      </c>
      <c r="O82" s="57">
        <v>36.540911441581216</v>
      </c>
      <c r="P82" s="57">
        <v>80.237543840596487</v>
      </c>
      <c r="Q82" s="57" t="s">
        <v>281</v>
      </c>
      <c r="R82" s="57" t="s">
        <v>281</v>
      </c>
      <c r="S82" s="57" t="s">
        <v>281</v>
      </c>
      <c r="T82" s="57" t="s">
        <v>281</v>
      </c>
      <c r="U82" s="57" t="s">
        <v>281</v>
      </c>
      <c r="V82" s="57" t="s">
        <v>281</v>
      </c>
      <c r="W82" s="57" t="s">
        <v>281</v>
      </c>
      <c r="X82" s="57" t="s">
        <v>281</v>
      </c>
      <c r="Y82" s="57" t="s">
        <v>281</v>
      </c>
      <c r="Z82" s="57" t="s">
        <v>281</v>
      </c>
      <c r="AA82" s="57">
        <v>57.955811450432293</v>
      </c>
      <c r="AB82" s="57">
        <v>34.583590243080707</v>
      </c>
      <c r="AC82" s="57" t="s">
        <v>281</v>
      </c>
      <c r="AD82" s="57" t="s">
        <v>281</v>
      </c>
      <c r="AE82" s="57" t="s">
        <v>281</v>
      </c>
      <c r="AF82" s="57" t="s">
        <v>281</v>
      </c>
      <c r="AG82" s="57" t="s">
        <v>281</v>
      </c>
      <c r="AH82" s="57" t="s">
        <v>281</v>
      </c>
      <c r="AI82" s="57" t="s">
        <v>281</v>
      </c>
      <c r="AJ82" s="57" t="s">
        <v>281</v>
      </c>
      <c r="AK82" s="57" t="s">
        <v>281</v>
      </c>
      <c r="AL82" s="57" t="s">
        <v>281</v>
      </c>
      <c r="AM82" s="57" t="s">
        <v>281</v>
      </c>
      <c r="AN82" s="57" t="s">
        <v>281</v>
      </c>
      <c r="AO82" s="57" t="s">
        <v>281</v>
      </c>
      <c r="AP82" s="57" t="s">
        <v>281</v>
      </c>
      <c r="AQ82" s="57" t="s">
        <v>281</v>
      </c>
      <c r="AR82" s="57" t="s">
        <v>281</v>
      </c>
      <c r="AS82" s="57" t="s">
        <v>281</v>
      </c>
      <c r="AT82" s="57" t="s">
        <v>281</v>
      </c>
      <c r="AU82" s="57" t="s">
        <v>281</v>
      </c>
      <c r="AV82" s="57" t="s">
        <v>281</v>
      </c>
      <c r="AW82" s="57" t="s">
        <v>281</v>
      </c>
      <c r="AX82" s="57" t="s">
        <v>281</v>
      </c>
      <c r="AY82" s="57" t="s">
        <v>281</v>
      </c>
      <c r="AZ82" s="57" t="s">
        <v>281</v>
      </c>
      <c r="BA82" s="57" t="s">
        <v>281</v>
      </c>
      <c r="BB82" s="57" t="s">
        <v>281</v>
      </c>
      <c r="BC82" s="57" t="s">
        <v>281</v>
      </c>
      <c r="BD82" s="81"/>
      <c r="BE82" s="81">
        <f t="shared" si="1"/>
        <v>0.45077825606717364</v>
      </c>
      <c r="BF82" s="57" t="s">
        <v>281</v>
      </c>
      <c r="BG82" s="81"/>
    </row>
    <row r="83" spans="1:59" x14ac:dyDescent="0.25">
      <c r="A83" s="54">
        <v>1915</v>
      </c>
      <c r="B83" s="57">
        <v>6.3711408698120628</v>
      </c>
      <c r="C83" s="57">
        <v>0.97025403973904878</v>
      </c>
      <c r="D83" s="57" t="s">
        <v>281</v>
      </c>
      <c r="E83" s="57" t="s">
        <v>281</v>
      </c>
      <c r="F83" s="57" t="s">
        <v>281</v>
      </c>
      <c r="G83" s="57" t="s">
        <v>281</v>
      </c>
      <c r="H83" s="57" t="s">
        <v>281</v>
      </c>
      <c r="I83" s="57" t="s">
        <v>281</v>
      </c>
      <c r="J83" s="57" t="s">
        <v>281</v>
      </c>
      <c r="K83" s="57" t="s">
        <v>281</v>
      </c>
      <c r="L83" s="57" t="s">
        <v>281</v>
      </c>
      <c r="M83" s="57">
        <v>43.731440173478262</v>
      </c>
      <c r="N83" s="57" t="s">
        <v>281</v>
      </c>
      <c r="O83" s="57">
        <v>29.03560715736641</v>
      </c>
      <c r="P83" s="57">
        <v>80.378773506796719</v>
      </c>
      <c r="Q83" s="57" t="s">
        <v>281</v>
      </c>
      <c r="R83" s="57" t="s">
        <v>281</v>
      </c>
      <c r="S83" s="57" t="s">
        <v>281</v>
      </c>
      <c r="T83" s="57" t="s">
        <v>281</v>
      </c>
      <c r="U83" s="57" t="s">
        <v>281</v>
      </c>
      <c r="V83" s="57" t="s">
        <v>281</v>
      </c>
      <c r="W83" s="57" t="s">
        <v>281</v>
      </c>
      <c r="X83" s="57" t="s">
        <v>281</v>
      </c>
      <c r="Y83" s="57" t="s">
        <v>281</v>
      </c>
      <c r="Z83" s="57" t="s">
        <v>281</v>
      </c>
      <c r="AA83" s="57">
        <v>60.236543965454416</v>
      </c>
      <c r="AB83" s="57">
        <v>33.988023952095816</v>
      </c>
      <c r="AC83" s="57" t="s">
        <v>281</v>
      </c>
      <c r="AD83" s="57" t="s">
        <v>281</v>
      </c>
      <c r="AE83" s="57" t="s">
        <v>281</v>
      </c>
      <c r="AF83" s="57" t="s">
        <v>281</v>
      </c>
      <c r="AG83" s="57" t="s">
        <v>281</v>
      </c>
      <c r="AH83" s="57" t="s">
        <v>281</v>
      </c>
      <c r="AI83" s="57" t="s">
        <v>281</v>
      </c>
      <c r="AJ83" s="57" t="s">
        <v>281</v>
      </c>
      <c r="AK83" s="57" t="s">
        <v>281</v>
      </c>
      <c r="AL83" s="57" t="s">
        <v>281</v>
      </c>
      <c r="AM83" s="57" t="s">
        <v>281</v>
      </c>
      <c r="AN83" s="57" t="s">
        <v>281</v>
      </c>
      <c r="AO83" s="57" t="s">
        <v>281</v>
      </c>
      <c r="AP83" s="57" t="s">
        <v>281</v>
      </c>
      <c r="AQ83" s="57" t="s">
        <v>281</v>
      </c>
      <c r="AR83" s="57" t="s">
        <v>281</v>
      </c>
      <c r="AS83" s="57" t="s">
        <v>281</v>
      </c>
      <c r="AT83" s="57" t="s">
        <v>281</v>
      </c>
      <c r="AU83" s="57" t="s">
        <v>281</v>
      </c>
      <c r="AV83" s="57" t="s">
        <v>281</v>
      </c>
      <c r="AW83" s="57" t="s">
        <v>281</v>
      </c>
      <c r="AX83" s="57" t="s">
        <v>281</v>
      </c>
      <c r="AY83" s="57" t="s">
        <v>281</v>
      </c>
      <c r="AZ83" s="57" t="s">
        <v>281</v>
      </c>
      <c r="BA83" s="57" t="s">
        <v>281</v>
      </c>
      <c r="BB83" s="57" t="s">
        <v>281</v>
      </c>
      <c r="BC83" s="57" t="s">
        <v>281</v>
      </c>
      <c r="BD83" s="81"/>
      <c r="BE83" s="81">
        <f t="shared" si="1"/>
        <v>0.4314649906849819</v>
      </c>
      <c r="BF83" s="57" t="s">
        <v>281</v>
      </c>
      <c r="BG83" s="81"/>
    </row>
    <row r="84" spans="1:59" x14ac:dyDescent="0.25">
      <c r="A84" s="54">
        <v>1916</v>
      </c>
      <c r="B84" s="57">
        <v>5.0581619189808285</v>
      </c>
      <c r="C84" s="57">
        <v>0.50590835491680675</v>
      </c>
      <c r="D84" s="57" t="s">
        <v>281</v>
      </c>
      <c r="E84" s="57" t="s">
        <v>281</v>
      </c>
      <c r="F84" s="57" t="s">
        <v>281</v>
      </c>
      <c r="G84" s="57" t="s">
        <v>281</v>
      </c>
      <c r="H84" s="57" t="s">
        <v>281</v>
      </c>
      <c r="I84" s="57" t="s">
        <v>281</v>
      </c>
      <c r="J84" s="57" t="s">
        <v>281</v>
      </c>
      <c r="K84" s="57" t="s">
        <v>281</v>
      </c>
      <c r="L84" s="57" t="s">
        <v>281</v>
      </c>
      <c r="M84" s="57">
        <v>43.228524863854986</v>
      </c>
      <c r="N84" s="57" t="s">
        <v>281</v>
      </c>
      <c r="O84" s="57">
        <v>33.138883796338227</v>
      </c>
      <c r="P84" s="57">
        <v>79.966768719751556</v>
      </c>
      <c r="Q84" s="57" t="s">
        <v>281</v>
      </c>
      <c r="R84" s="57" t="s">
        <v>281</v>
      </c>
      <c r="S84" s="57" t="s">
        <v>281</v>
      </c>
      <c r="T84" s="57" t="s">
        <v>281</v>
      </c>
      <c r="U84" s="57" t="s">
        <v>281</v>
      </c>
      <c r="V84" s="57" t="s">
        <v>281</v>
      </c>
      <c r="W84" s="57" t="s">
        <v>281</v>
      </c>
      <c r="X84" s="57" t="s">
        <v>281</v>
      </c>
      <c r="Y84" s="57" t="s">
        <v>281</v>
      </c>
      <c r="Z84" s="57" t="s">
        <v>281</v>
      </c>
      <c r="AA84" s="57">
        <v>58.476523245711732</v>
      </c>
      <c r="AB84" s="57">
        <v>39.582391316909153</v>
      </c>
      <c r="AC84" s="57" t="s">
        <v>281</v>
      </c>
      <c r="AD84" s="57" t="s">
        <v>281</v>
      </c>
      <c r="AE84" s="57" t="s">
        <v>281</v>
      </c>
      <c r="AF84" s="57" t="s">
        <v>281</v>
      </c>
      <c r="AG84" s="57" t="s">
        <v>281</v>
      </c>
      <c r="AH84" s="57" t="s">
        <v>281</v>
      </c>
      <c r="AI84" s="57" t="s">
        <v>281</v>
      </c>
      <c r="AJ84" s="57" t="s">
        <v>281</v>
      </c>
      <c r="AK84" s="57" t="s">
        <v>281</v>
      </c>
      <c r="AL84" s="57" t="s">
        <v>281</v>
      </c>
      <c r="AM84" s="57" t="s">
        <v>281</v>
      </c>
      <c r="AN84" s="57" t="s">
        <v>281</v>
      </c>
      <c r="AO84" s="57" t="s">
        <v>281</v>
      </c>
      <c r="AP84" s="57" t="s">
        <v>281</v>
      </c>
      <c r="AQ84" s="57" t="s">
        <v>281</v>
      </c>
      <c r="AR84" s="57" t="s">
        <v>281</v>
      </c>
      <c r="AS84" s="57" t="s">
        <v>281</v>
      </c>
      <c r="AT84" s="57" t="s">
        <v>281</v>
      </c>
      <c r="AU84" s="57" t="s">
        <v>281</v>
      </c>
      <c r="AV84" s="57" t="s">
        <v>281</v>
      </c>
      <c r="AW84" s="57" t="s">
        <v>281</v>
      </c>
      <c r="AX84" s="57" t="s">
        <v>281</v>
      </c>
      <c r="AY84" s="57" t="s">
        <v>281</v>
      </c>
      <c r="AZ84" s="57" t="s">
        <v>281</v>
      </c>
      <c r="BA84" s="57" t="s">
        <v>281</v>
      </c>
      <c r="BB84" s="57" t="s">
        <v>281</v>
      </c>
      <c r="BC84" s="57" t="s">
        <v>281</v>
      </c>
      <c r="BD84" s="81"/>
      <c r="BE84" s="81">
        <f t="shared" si="1"/>
        <v>0.42737349601797675</v>
      </c>
      <c r="BF84" s="57" t="s">
        <v>281</v>
      </c>
      <c r="BG84" s="81"/>
    </row>
    <row r="85" spans="1:59" x14ac:dyDescent="0.25">
      <c r="A85" s="54">
        <v>1917</v>
      </c>
      <c r="B85" s="57">
        <v>3.2294548537198002</v>
      </c>
      <c r="C85" s="57">
        <v>0.27789426214663243</v>
      </c>
      <c r="D85" s="57" t="s">
        <v>281</v>
      </c>
      <c r="E85" s="57" t="s">
        <v>281</v>
      </c>
      <c r="F85" s="57" t="s">
        <v>281</v>
      </c>
      <c r="G85" s="57" t="s">
        <v>281</v>
      </c>
      <c r="H85" s="57" t="s">
        <v>281</v>
      </c>
      <c r="I85" s="57" t="s">
        <v>281</v>
      </c>
      <c r="J85" s="57" t="s">
        <v>281</v>
      </c>
      <c r="K85" s="57" t="s">
        <v>281</v>
      </c>
      <c r="L85" s="57" t="s">
        <v>281</v>
      </c>
      <c r="M85" s="57" t="s">
        <v>281</v>
      </c>
      <c r="N85" s="57" t="s">
        <v>281</v>
      </c>
      <c r="O85" s="57">
        <v>18.555155315826475</v>
      </c>
      <c r="P85" s="57">
        <v>73.005515490458649</v>
      </c>
      <c r="Q85" s="57" t="s">
        <v>281</v>
      </c>
      <c r="R85" s="57" t="s">
        <v>281</v>
      </c>
      <c r="S85" s="57" t="s">
        <v>281</v>
      </c>
      <c r="T85" s="57" t="s">
        <v>281</v>
      </c>
      <c r="U85" s="57" t="s">
        <v>281</v>
      </c>
      <c r="V85" s="57" t="s">
        <v>281</v>
      </c>
      <c r="W85" s="57" t="s">
        <v>281</v>
      </c>
      <c r="X85" s="57" t="s">
        <v>281</v>
      </c>
      <c r="Y85" s="57" t="s">
        <v>281</v>
      </c>
      <c r="Z85" s="57" t="s">
        <v>281</v>
      </c>
      <c r="AA85" s="57">
        <v>63.269917678335297</v>
      </c>
      <c r="AB85" s="57">
        <v>40.235675092201134</v>
      </c>
      <c r="AC85" s="57" t="s">
        <v>281</v>
      </c>
      <c r="AD85" s="57" t="s">
        <v>281</v>
      </c>
      <c r="AE85" s="57" t="s">
        <v>281</v>
      </c>
      <c r="AF85" s="57" t="s">
        <v>281</v>
      </c>
      <c r="AG85" s="57" t="s">
        <v>281</v>
      </c>
      <c r="AH85" s="57" t="s">
        <v>281</v>
      </c>
      <c r="AI85" s="57" t="s">
        <v>281</v>
      </c>
      <c r="AJ85" s="57" t="s">
        <v>281</v>
      </c>
      <c r="AK85" s="57" t="s">
        <v>281</v>
      </c>
      <c r="AL85" s="57" t="s">
        <v>281</v>
      </c>
      <c r="AM85" s="57" t="s">
        <v>281</v>
      </c>
      <c r="AN85" s="57" t="s">
        <v>281</v>
      </c>
      <c r="AO85" s="57" t="s">
        <v>281</v>
      </c>
      <c r="AP85" s="57" t="s">
        <v>281</v>
      </c>
      <c r="AQ85" s="57" t="s">
        <v>281</v>
      </c>
      <c r="AR85" s="57" t="s">
        <v>281</v>
      </c>
      <c r="AS85" s="57" t="s">
        <v>281</v>
      </c>
      <c r="AT85" s="57" t="s">
        <v>281</v>
      </c>
      <c r="AU85" s="57" t="s">
        <v>281</v>
      </c>
      <c r="AV85" s="57" t="s">
        <v>281</v>
      </c>
      <c r="AW85" s="57" t="s">
        <v>281</v>
      </c>
      <c r="AX85" s="57" t="s">
        <v>281</v>
      </c>
      <c r="AY85" s="57" t="s">
        <v>281</v>
      </c>
      <c r="AZ85" s="57" t="s">
        <v>281</v>
      </c>
      <c r="BA85" s="57" t="s">
        <v>281</v>
      </c>
      <c r="BB85" s="57" t="s">
        <v>281</v>
      </c>
      <c r="BC85" s="57" t="s">
        <v>281</v>
      </c>
      <c r="BD85" s="81"/>
      <c r="BE85" s="81">
        <f t="shared" si="1"/>
        <v>0.43063925272673681</v>
      </c>
      <c r="BF85" s="57" t="s">
        <v>281</v>
      </c>
      <c r="BG85" s="81"/>
    </row>
    <row r="86" spans="1:59" x14ac:dyDescent="0.25">
      <c r="A86" s="54">
        <v>1918</v>
      </c>
      <c r="B86" s="57">
        <v>4.2968429317811676</v>
      </c>
      <c r="C86" s="57">
        <v>0.47074361154801175</v>
      </c>
      <c r="D86" s="57" t="s">
        <v>281</v>
      </c>
      <c r="E86" s="57" t="s">
        <v>281</v>
      </c>
      <c r="F86" s="57" t="s">
        <v>281</v>
      </c>
      <c r="G86" s="57" t="s">
        <v>281</v>
      </c>
      <c r="H86" s="57" t="s">
        <v>281</v>
      </c>
      <c r="I86" s="57" t="s">
        <v>281</v>
      </c>
      <c r="J86" s="57" t="s">
        <v>281</v>
      </c>
      <c r="K86" s="57" t="s">
        <v>281</v>
      </c>
      <c r="L86" s="57" t="s">
        <v>281</v>
      </c>
      <c r="M86" s="57">
        <v>25.107727171281912</v>
      </c>
      <c r="N86" s="57" t="s">
        <v>281</v>
      </c>
      <c r="O86" s="57">
        <v>14.529406706120568</v>
      </c>
      <c r="P86" s="57">
        <v>67.050593247880215</v>
      </c>
      <c r="Q86" s="57" t="s">
        <v>281</v>
      </c>
      <c r="R86" s="57" t="s">
        <v>281</v>
      </c>
      <c r="S86" s="57" t="s">
        <v>281</v>
      </c>
      <c r="T86" s="57" t="s">
        <v>281</v>
      </c>
      <c r="U86" s="57" t="s">
        <v>281</v>
      </c>
      <c r="V86" s="57" t="s">
        <v>281</v>
      </c>
      <c r="W86" s="57" t="s">
        <v>281</v>
      </c>
      <c r="X86" s="57" t="s">
        <v>281</v>
      </c>
      <c r="Y86" s="57" t="s">
        <v>281</v>
      </c>
      <c r="Z86" s="57" t="s">
        <v>281</v>
      </c>
      <c r="AA86" s="57">
        <v>64.319207603723328</v>
      </c>
      <c r="AB86" s="57">
        <v>45.16427831962077</v>
      </c>
      <c r="AC86" s="57" t="s">
        <v>281</v>
      </c>
      <c r="AD86" s="57" t="s">
        <v>281</v>
      </c>
      <c r="AE86" s="57" t="s">
        <v>281</v>
      </c>
      <c r="AF86" s="57" t="s">
        <v>281</v>
      </c>
      <c r="AG86" s="57" t="s">
        <v>281</v>
      </c>
      <c r="AH86" s="57" t="s">
        <v>281</v>
      </c>
      <c r="AI86" s="57" t="s">
        <v>281</v>
      </c>
      <c r="AJ86" s="57" t="s">
        <v>281</v>
      </c>
      <c r="AK86" s="57" t="s">
        <v>281</v>
      </c>
      <c r="AL86" s="57" t="s">
        <v>281</v>
      </c>
      <c r="AM86" s="57" t="s">
        <v>281</v>
      </c>
      <c r="AN86" s="57" t="s">
        <v>281</v>
      </c>
      <c r="AO86" s="57" t="s">
        <v>281</v>
      </c>
      <c r="AP86" s="57" t="s">
        <v>281</v>
      </c>
      <c r="AQ86" s="57" t="s">
        <v>281</v>
      </c>
      <c r="AR86" s="57" t="s">
        <v>281</v>
      </c>
      <c r="AS86" s="57" t="s">
        <v>281</v>
      </c>
      <c r="AT86" s="57" t="s">
        <v>281</v>
      </c>
      <c r="AU86" s="57" t="s">
        <v>281</v>
      </c>
      <c r="AV86" s="57" t="s">
        <v>281</v>
      </c>
      <c r="AW86" s="57" t="s">
        <v>281</v>
      </c>
      <c r="AX86" s="57" t="s">
        <v>281</v>
      </c>
      <c r="AY86" s="57" t="s">
        <v>281</v>
      </c>
      <c r="AZ86" s="57" t="s">
        <v>281</v>
      </c>
      <c r="BA86" s="57" t="s">
        <v>281</v>
      </c>
      <c r="BB86" s="57" t="s">
        <v>281</v>
      </c>
      <c r="BC86" s="57" t="s">
        <v>281</v>
      </c>
      <c r="BD86" s="81"/>
      <c r="BE86" s="81">
        <f t="shared" si="1"/>
        <v>0.45260289088035255</v>
      </c>
      <c r="BF86" s="57" t="s">
        <v>281</v>
      </c>
      <c r="BG86" s="81"/>
    </row>
    <row r="87" spans="1:59" x14ac:dyDescent="0.25">
      <c r="A87" s="54">
        <v>1919</v>
      </c>
      <c r="B87" s="57">
        <v>4.6212417990146273</v>
      </c>
      <c r="C87" s="57">
        <v>0.87625007782923392</v>
      </c>
      <c r="D87" s="57" t="s">
        <v>281</v>
      </c>
      <c r="E87" s="57" t="s">
        <v>281</v>
      </c>
      <c r="F87" s="57" t="s">
        <v>281</v>
      </c>
      <c r="G87" s="57">
        <v>72.940511334024535</v>
      </c>
      <c r="H87" s="57">
        <v>57.489990782879197</v>
      </c>
      <c r="I87" s="57" t="s">
        <v>281</v>
      </c>
      <c r="J87" s="57">
        <v>52.108845530409063</v>
      </c>
      <c r="K87" s="57" t="s">
        <v>281</v>
      </c>
      <c r="L87" s="57" t="s">
        <v>281</v>
      </c>
      <c r="M87" s="57">
        <v>32.179363143061458</v>
      </c>
      <c r="N87" s="57" t="s">
        <v>281</v>
      </c>
      <c r="O87" s="57">
        <v>12.983673994086642</v>
      </c>
      <c r="P87" s="57">
        <v>76.4761714288489</v>
      </c>
      <c r="Q87" s="57" t="s">
        <v>281</v>
      </c>
      <c r="R87" s="57" t="s">
        <v>281</v>
      </c>
      <c r="S87" s="57" t="s">
        <v>281</v>
      </c>
      <c r="T87" s="57" t="s">
        <v>281</v>
      </c>
      <c r="U87" s="57" t="s">
        <v>281</v>
      </c>
      <c r="V87" s="57" t="s">
        <v>281</v>
      </c>
      <c r="W87" s="57" t="s">
        <v>281</v>
      </c>
      <c r="X87" s="57" t="s">
        <v>281</v>
      </c>
      <c r="Y87" s="57" t="s">
        <v>281</v>
      </c>
      <c r="Z87" s="57" t="s">
        <v>281</v>
      </c>
      <c r="AA87" s="57">
        <v>62.231166696643236</v>
      </c>
      <c r="AB87" s="57" t="s">
        <v>281</v>
      </c>
      <c r="AC87" s="57" t="s">
        <v>281</v>
      </c>
      <c r="AD87" s="57" t="s">
        <v>281</v>
      </c>
      <c r="AE87" s="57" t="s">
        <v>281</v>
      </c>
      <c r="AF87" s="57" t="s">
        <v>281</v>
      </c>
      <c r="AG87" s="57" t="s">
        <v>281</v>
      </c>
      <c r="AH87" s="57" t="s">
        <v>281</v>
      </c>
      <c r="AI87" s="57" t="s">
        <v>281</v>
      </c>
      <c r="AJ87" s="57" t="s">
        <v>281</v>
      </c>
      <c r="AK87" s="57" t="s">
        <v>281</v>
      </c>
      <c r="AL87" s="57" t="s">
        <v>281</v>
      </c>
      <c r="AM87" s="57" t="s">
        <v>281</v>
      </c>
      <c r="AN87" s="57" t="s">
        <v>281</v>
      </c>
      <c r="AO87" s="57" t="s">
        <v>281</v>
      </c>
      <c r="AP87" s="57" t="s">
        <v>281</v>
      </c>
      <c r="AQ87" s="57" t="s">
        <v>281</v>
      </c>
      <c r="AR87" s="57" t="s">
        <v>281</v>
      </c>
      <c r="AS87" s="57" t="s">
        <v>281</v>
      </c>
      <c r="AT87" s="57" t="s">
        <v>281</v>
      </c>
      <c r="AU87" s="57" t="s">
        <v>281</v>
      </c>
      <c r="AV87" s="57" t="s">
        <v>281</v>
      </c>
      <c r="AW87" s="57" t="s">
        <v>281</v>
      </c>
      <c r="AX87" s="57" t="s">
        <v>281</v>
      </c>
      <c r="AY87" s="57" t="s">
        <v>281</v>
      </c>
      <c r="AZ87" s="57" t="s">
        <v>281</v>
      </c>
      <c r="BA87" s="57" t="s">
        <v>281</v>
      </c>
      <c r="BB87" s="57" t="s">
        <v>281</v>
      </c>
      <c r="BC87" s="57" t="s">
        <v>281</v>
      </c>
      <c r="BD87" s="81"/>
      <c r="BE87" s="81">
        <f t="shared" si="1"/>
        <v>0.47076369292909698</v>
      </c>
      <c r="BF87" s="57" t="s">
        <v>281</v>
      </c>
      <c r="BG87" s="81"/>
    </row>
    <row r="88" spans="1:59" x14ac:dyDescent="0.25">
      <c r="A88" s="54">
        <v>1920</v>
      </c>
      <c r="B88" s="57">
        <v>5.5124960366858389</v>
      </c>
      <c r="C88" s="57">
        <v>0.89000843411010366</v>
      </c>
      <c r="D88" s="57" t="s">
        <v>281</v>
      </c>
      <c r="E88" s="57" t="s">
        <v>281</v>
      </c>
      <c r="F88" s="57" t="s">
        <v>281</v>
      </c>
      <c r="G88" s="57">
        <v>80.599778570563757</v>
      </c>
      <c r="H88" s="57">
        <v>62.805653118364155</v>
      </c>
      <c r="I88" s="57" t="s">
        <v>281</v>
      </c>
      <c r="J88" s="57">
        <v>57.331533572436619</v>
      </c>
      <c r="K88" s="57" t="s">
        <v>281</v>
      </c>
      <c r="L88" s="57" t="s">
        <v>281</v>
      </c>
      <c r="M88" s="57">
        <v>39.729868890705404</v>
      </c>
      <c r="N88" s="57" t="s">
        <v>281</v>
      </c>
      <c r="O88" s="57">
        <v>14.472413911037854</v>
      </c>
      <c r="P88" s="57">
        <v>82.049286796102109</v>
      </c>
      <c r="Q88" s="57" t="s">
        <v>281</v>
      </c>
      <c r="R88" s="57" t="s">
        <v>281</v>
      </c>
      <c r="S88" s="57" t="s">
        <v>281</v>
      </c>
      <c r="T88" s="57" t="s">
        <v>281</v>
      </c>
      <c r="U88" s="57" t="s">
        <v>281</v>
      </c>
      <c r="V88" s="57" t="s">
        <v>281</v>
      </c>
      <c r="W88" s="57" t="s">
        <v>281</v>
      </c>
      <c r="X88" s="57" t="s">
        <v>281</v>
      </c>
      <c r="Y88" s="57" t="s">
        <v>281</v>
      </c>
      <c r="Z88" s="57" t="s">
        <v>281</v>
      </c>
      <c r="AA88" s="57">
        <v>64.706711531105896</v>
      </c>
      <c r="AB88" s="57" t="s">
        <v>281</v>
      </c>
      <c r="AC88" s="57" t="s">
        <v>281</v>
      </c>
      <c r="AD88" s="57" t="s">
        <v>281</v>
      </c>
      <c r="AE88" s="57" t="s">
        <v>281</v>
      </c>
      <c r="AF88" s="57" t="s">
        <v>281</v>
      </c>
      <c r="AG88" s="57" t="s">
        <v>281</v>
      </c>
      <c r="AH88" s="57" t="s">
        <v>281</v>
      </c>
      <c r="AI88" s="57" t="s">
        <v>281</v>
      </c>
      <c r="AJ88" s="57" t="s">
        <v>281</v>
      </c>
      <c r="AK88" s="57" t="s">
        <v>281</v>
      </c>
      <c r="AL88" s="57" t="s">
        <v>281</v>
      </c>
      <c r="AM88" s="57" t="s">
        <v>281</v>
      </c>
      <c r="AN88" s="57" t="s">
        <v>281</v>
      </c>
      <c r="AO88" s="57" t="s">
        <v>281</v>
      </c>
      <c r="AP88" s="57" t="s">
        <v>281</v>
      </c>
      <c r="AQ88" s="57" t="s">
        <v>281</v>
      </c>
      <c r="AR88" s="57" t="s">
        <v>281</v>
      </c>
      <c r="AS88" s="57" t="s">
        <v>281</v>
      </c>
      <c r="AT88" s="57" t="s">
        <v>281</v>
      </c>
      <c r="AU88" s="57" t="s">
        <v>281</v>
      </c>
      <c r="AV88" s="57" t="s">
        <v>281</v>
      </c>
      <c r="AW88" s="57" t="s">
        <v>281</v>
      </c>
      <c r="AX88" s="57" t="s">
        <v>281</v>
      </c>
      <c r="AY88" s="57" t="s">
        <v>281</v>
      </c>
      <c r="AZ88" s="57" t="s">
        <v>281</v>
      </c>
      <c r="BA88" s="57" t="s">
        <v>281</v>
      </c>
      <c r="BB88" s="57" t="s">
        <v>281</v>
      </c>
      <c r="BC88" s="57" t="s">
        <v>281</v>
      </c>
      <c r="BD88" s="81"/>
      <c r="BE88" s="81">
        <f t="shared" si="1"/>
        <v>0.46706169279351112</v>
      </c>
      <c r="BF88" s="57" t="s">
        <v>281</v>
      </c>
      <c r="BG88" s="81"/>
    </row>
    <row r="89" spans="1:59" x14ac:dyDescent="0.25">
      <c r="A89" s="54">
        <v>1921</v>
      </c>
      <c r="B89" s="57">
        <v>6.2426774450212861</v>
      </c>
      <c r="C89" s="57">
        <v>1.3834627211379873</v>
      </c>
      <c r="D89" s="57" t="s">
        <v>281</v>
      </c>
      <c r="E89" s="57" t="s">
        <v>281</v>
      </c>
      <c r="F89" s="57" t="s">
        <v>281</v>
      </c>
      <c r="G89" s="57">
        <v>83.047140899080603</v>
      </c>
      <c r="H89" s="57">
        <v>60.635738106294056</v>
      </c>
      <c r="I89" s="57" t="s">
        <v>281</v>
      </c>
      <c r="J89" s="57">
        <v>53.839187661955158</v>
      </c>
      <c r="K89" s="57" t="s">
        <v>281</v>
      </c>
      <c r="L89" s="57" t="s">
        <v>281</v>
      </c>
      <c r="M89" s="57">
        <v>48.472345203428667</v>
      </c>
      <c r="N89" s="57" t="s">
        <v>281</v>
      </c>
      <c r="O89" s="57">
        <v>19.398216744981099</v>
      </c>
      <c r="P89" s="57">
        <v>82.076525489502387</v>
      </c>
      <c r="Q89" s="57" t="s">
        <v>281</v>
      </c>
      <c r="R89" s="57" t="s">
        <v>281</v>
      </c>
      <c r="S89" s="57" t="s">
        <v>281</v>
      </c>
      <c r="T89" s="57" t="s">
        <v>281</v>
      </c>
      <c r="U89" s="57" t="s">
        <v>281</v>
      </c>
      <c r="V89" s="57" t="s">
        <v>281</v>
      </c>
      <c r="W89" s="57" t="s">
        <v>281</v>
      </c>
      <c r="X89" s="57" t="s">
        <v>281</v>
      </c>
      <c r="Y89" s="57" t="s">
        <v>281</v>
      </c>
      <c r="Z89" s="57" t="s">
        <v>281</v>
      </c>
      <c r="AA89" s="57">
        <v>58.687698595219651</v>
      </c>
      <c r="AB89" s="57" t="s">
        <v>281</v>
      </c>
      <c r="AC89" s="57" t="s">
        <v>281</v>
      </c>
      <c r="AD89" s="57" t="s">
        <v>281</v>
      </c>
      <c r="AE89" s="57" t="s">
        <v>281</v>
      </c>
      <c r="AF89" s="57" t="s">
        <v>281</v>
      </c>
      <c r="AG89" s="57" t="s">
        <v>281</v>
      </c>
      <c r="AH89" s="57" t="s">
        <v>281</v>
      </c>
      <c r="AI89" s="57" t="s">
        <v>281</v>
      </c>
      <c r="AJ89" s="57" t="s">
        <v>281</v>
      </c>
      <c r="AK89" s="57" t="s">
        <v>281</v>
      </c>
      <c r="AL89" s="57" t="s">
        <v>281</v>
      </c>
      <c r="AM89" s="57" t="s">
        <v>281</v>
      </c>
      <c r="AN89" s="57" t="s">
        <v>281</v>
      </c>
      <c r="AO89" s="57" t="s">
        <v>281</v>
      </c>
      <c r="AP89" s="57" t="s">
        <v>281</v>
      </c>
      <c r="AQ89" s="57" t="s">
        <v>281</v>
      </c>
      <c r="AR89" s="57" t="s">
        <v>281</v>
      </c>
      <c r="AS89" s="57" t="s">
        <v>281</v>
      </c>
      <c r="AT89" s="57" t="s">
        <v>281</v>
      </c>
      <c r="AU89" s="57" t="s">
        <v>281</v>
      </c>
      <c r="AV89" s="57" t="s">
        <v>281</v>
      </c>
      <c r="AW89" s="57" t="s">
        <v>281</v>
      </c>
      <c r="AX89" s="57" t="s">
        <v>281</v>
      </c>
      <c r="AY89" s="57" t="s">
        <v>281</v>
      </c>
      <c r="AZ89" s="57" t="s">
        <v>281</v>
      </c>
      <c r="BA89" s="57" t="s">
        <v>281</v>
      </c>
      <c r="BB89" s="57" t="s">
        <v>281</v>
      </c>
      <c r="BC89" s="57" t="s">
        <v>281</v>
      </c>
      <c r="BD89" s="81"/>
      <c r="BE89" s="81">
        <f t="shared" si="1"/>
        <v>0.45931575008672743</v>
      </c>
      <c r="BF89" s="57" t="s">
        <v>281</v>
      </c>
      <c r="BG89" s="81"/>
    </row>
    <row r="90" spans="1:59" x14ac:dyDescent="0.25">
      <c r="A90" s="54">
        <v>1922</v>
      </c>
      <c r="B90" s="57">
        <v>5.8224655146892053</v>
      </c>
      <c r="C90" s="57">
        <v>1.1202274364072995</v>
      </c>
      <c r="D90" s="57" t="s">
        <v>281</v>
      </c>
      <c r="E90" s="57" t="s">
        <v>281</v>
      </c>
      <c r="F90" s="57" t="s">
        <v>281</v>
      </c>
      <c r="G90" s="57">
        <v>80.529359803851293</v>
      </c>
      <c r="H90" s="57">
        <v>56.453132187001501</v>
      </c>
      <c r="I90" s="57" t="s">
        <v>281</v>
      </c>
      <c r="J90" s="57">
        <v>50.701936944337959</v>
      </c>
      <c r="K90" s="57" t="s">
        <v>281</v>
      </c>
      <c r="L90" s="57" t="s">
        <v>281</v>
      </c>
      <c r="M90" s="57">
        <v>49.193139724932379</v>
      </c>
      <c r="N90" s="57" t="s">
        <v>281</v>
      </c>
      <c r="O90" s="57">
        <v>17.161650854079827</v>
      </c>
      <c r="P90" s="57">
        <v>79.693655906107338</v>
      </c>
      <c r="Q90" s="57" t="s">
        <v>281</v>
      </c>
      <c r="R90" s="57" t="s">
        <v>281</v>
      </c>
      <c r="S90" s="57" t="s">
        <v>281</v>
      </c>
      <c r="T90" s="57" t="s">
        <v>281</v>
      </c>
      <c r="U90" s="57" t="s">
        <v>281</v>
      </c>
      <c r="V90" s="57" t="s">
        <v>281</v>
      </c>
      <c r="W90" s="57" t="s">
        <v>281</v>
      </c>
      <c r="X90" s="57" t="s">
        <v>281</v>
      </c>
      <c r="Y90" s="57" t="s">
        <v>281</v>
      </c>
      <c r="Z90" s="57" t="s">
        <v>281</v>
      </c>
      <c r="AA90" s="57">
        <v>60.797488782561423</v>
      </c>
      <c r="AB90" s="57" t="s">
        <v>281</v>
      </c>
      <c r="AC90" s="57" t="s">
        <v>281</v>
      </c>
      <c r="AD90" s="57" t="s">
        <v>281</v>
      </c>
      <c r="AE90" s="57" t="s">
        <v>281</v>
      </c>
      <c r="AF90" s="57" t="s">
        <v>281</v>
      </c>
      <c r="AG90" s="57" t="s">
        <v>281</v>
      </c>
      <c r="AH90" s="57" t="s">
        <v>281</v>
      </c>
      <c r="AI90" s="57" t="s">
        <v>281</v>
      </c>
      <c r="AJ90" s="57" t="s">
        <v>281</v>
      </c>
      <c r="AK90" s="57" t="s">
        <v>281</v>
      </c>
      <c r="AL90" s="57" t="s">
        <v>281</v>
      </c>
      <c r="AM90" s="57" t="s">
        <v>281</v>
      </c>
      <c r="AN90" s="57" t="s">
        <v>281</v>
      </c>
      <c r="AO90" s="57" t="s">
        <v>281</v>
      </c>
      <c r="AP90" s="57" t="s">
        <v>281</v>
      </c>
      <c r="AQ90" s="57" t="s">
        <v>281</v>
      </c>
      <c r="AR90" s="57" t="s">
        <v>281</v>
      </c>
      <c r="AS90" s="57" t="s">
        <v>281</v>
      </c>
      <c r="AT90" s="57" t="s">
        <v>281</v>
      </c>
      <c r="AU90" s="57" t="s">
        <v>281</v>
      </c>
      <c r="AV90" s="57" t="s">
        <v>281</v>
      </c>
      <c r="AW90" s="57" t="s">
        <v>281</v>
      </c>
      <c r="AX90" s="57" t="s">
        <v>281</v>
      </c>
      <c r="AY90" s="57" t="s">
        <v>281</v>
      </c>
      <c r="AZ90" s="57" t="s">
        <v>281</v>
      </c>
      <c r="BA90" s="57" t="s">
        <v>281</v>
      </c>
      <c r="BB90" s="57" t="s">
        <v>281</v>
      </c>
      <c r="BC90" s="57" t="s">
        <v>281</v>
      </c>
      <c r="BD90" s="81"/>
      <c r="BE90" s="81">
        <f t="shared" si="1"/>
        <v>0.46108532074239189</v>
      </c>
      <c r="BF90" s="57" t="s">
        <v>281</v>
      </c>
      <c r="BG90" s="81"/>
    </row>
    <row r="91" spans="1:59" x14ac:dyDescent="0.25">
      <c r="A91" s="54">
        <v>1923</v>
      </c>
      <c r="B91" s="57">
        <v>6.0303139662211001</v>
      </c>
      <c r="C91" s="57">
        <v>0.92267221067368876</v>
      </c>
      <c r="D91" s="57" t="s">
        <v>281</v>
      </c>
      <c r="E91" s="57" t="s">
        <v>281</v>
      </c>
      <c r="F91" s="57" t="s">
        <v>281</v>
      </c>
      <c r="G91" s="57">
        <v>76.723457260710347</v>
      </c>
      <c r="H91" s="57">
        <v>55.015913717937018</v>
      </c>
      <c r="I91" s="57" t="s">
        <v>281</v>
      </c>
      <c r="J91" s="57">
        <v>70.660449448715752</v>
      </c>
      <c r="K91" s="57" t="s">
        <v>281</v>
      </c>
      <c r="L91" s="57" t="s">
        <v>281</v>
      </c>
      <c r="M91" s="57">
        <v>44.653191080880944</v>
      </c>
      <c r="N91" s="57" t="s">
        <v>281</v>
      </c>
      <c r="O91" s="57">
        <v>20.19715262091503</v>
      </c>
      <c r="P91" s="57">
        <v>79.29943484338186</v>
      </c>
      <c r="Q91" s="57" t="s">
        <v>281</v>
      </c>
      <c r="R91" s="57" t="s">
        <v>281</v>
      </c>
      <c r="S91" s="57" t="s">
        <v>281</v>
      </c>
      <c r="T91" s="57" t="s">
        <v>281</v>
      </c>
      <c r="U91" s="57" t="s">
        <v>281</v>
      </c>
      <c r="V91" s="57" t="s">
        <v>281</v>
      </c>
      <c r="W91" s="57" t="s">
        <v>281</v>
      </c>
      <c r="X91" s="57" t="s">
        <v>281</v>
      </c>
      <c r="Y91" s="57" t="s">
        <v>281</v>
      </c>
      <c r="Z91" s="57" t="s">
        <v>281</v>
      </c>
      <c r="AA91" s="57">
        <v>60.978676557815348</v>
      </c>
      <c r="AB91" s="57" t="s">
        <v>281</v>
      </c>
      <c r="AC91" s="57" t="s">
        <v>281</v>
      </c>
      <c r="AD91" s="57" t="s">
        <v>281</v>
      </c>
      <c r="AE91" s="57" t="s">
        <v>281</v>
      </c>
      <c r="AF91" s="57" t="s">
        <v>281</v>
      </c>
      <c r="AG91" s="57" t="s">
        <v>281</v>
      </c>
      <c r="AH91" s="57" t="s">
        <v>281</v>
      </c>
      <c r="AI91" s="57" t="s">
        <v>281</v>
      </c>
      <c r="AJ91" s="57" t="s">
        <v>281</v>
      </c>
      <c r="AK91" s="57" t="s">
        <v>281</v>
      </c>
      <c r="AL91" s="57" t="s">
        <v>281</v>
      </c>
      <c r="AM91" s="57" t="s">
        <v>281</v>
      </c>
      <c r="AN91" s="57" t="s">
        <v>281</v>
      </c>
      <c r="AO91" s="57" t="s">
        <v>281</v>
      </c>
      <c r="AP91" s="57" t="s">
        <v>281</v>
      </c>
      <c r="AQ91" s="57" t="s">
        <v>281</v>
      </c>
      <c r="AR91" s="57" t="s">
        <v>281</v>
      </c>
      <c r="AS91" s="57" t="s">
        <v>281</v>
      </c>
      <c r="AT91" s="57" t="s">
        <v>281</v>
      </c>
      <c r="AU91" s="57" t="s">
        <v>281</v>
      </c>
      <c r="AV91" s="57" t="s">
        <v>281</v>
      </c>
      <c r="AW91" s="57" t="s">
        <v>281</v>
      </c>
      <c r="AX91" s="57" t="s">
        <v>281</v>
      </c>
      <c r="AY91" s="57" t="s">
        <v>281</v>
      </c>
      <c r="AZ91" s="57" t="s">
        <v>281</v>
      </c>
      <c r="BA91" s="57" t="s">
        <v>281</v>
      </c>
      <c r="BB91" s="57" t="s">
        <v>281</v>
      </c>
      <c r="BC91" s="57" t="s">
        <v>281</v>
      </c>
      <c r="BD91" s="81"/>
      <c r="BE91" s="81">
        <f t="shared" si="1"/>
        <v>0.45776367727675454</v>
      </c>
      <c r="BF91" s="57" t="s">
        <v>281</v>
      </c>
      <c r="BG91" s="81"/>
    </row>
    <row r="92" spans="1:59" x14ac:dyDescent="0.25">
      <c r="A92" s="54">
        <v>1924</v>
      </c>
      <c r="B92" s="57">
        <v>5.4633416861784951</v>
      </c>
      <c r="C92" s="57">
        <v>0.98623362203097176</v>
      </c>
      <c r="D92" s="57" t="s">
        <v>281</v>
      </c>
      <c r="E92" s="57" t="s">
        <v>281</v>
      </c>
      <c r="F92" s="57" t="s">
        <v>281</v>
      </c>
      <c r="G92" s="57">
        <v>82.219136938916577</v>
      </c>
      <c r="H92" s="57">
        <v>59.374383436402091</v>
      </c>
      <c r="I92" s="57" t="s">
        <v>281</v>
      </c>
      <c r="J92" s="57">
        <v>68.452250470488707</v>
      </c>
      <c r="K92" s="57" t="s">
        <v>281</v>
      </c>
      <c r="L92" s="57" t="s">
        <v>281</v>
      </c>
      <c r="M92" s="57" t="s">
        <v>281</v>
      </c>
      <c r="N92" s="57" t="s">
        <v>281</v>
      </c>
      <c r="O92" s="57">
        <v>23.731706665512128</v>
      </c>
      <c r="P92" s="57">
        <v>75.532515750894021</v>
      </c>
      <c r="Q92" s="57" t="s">
        <v>281</v>
      </c>
      <c r="R92" s="57" t="s">
        <v>281</v>
      </c>
      <c r="S92" s="57" t="s">
        <v>281</v>
      </c>
      <c r="T92" s="57" t="s">
        <v>281</v>
      </c>
      <c r="U92" s="57" t="s">
        <v>281</v>
      </c>
      <c r="V92" s="57" t="s">
        <v>281</v>
      </c>
      <c r="W92" s="57" t="s">
        <v>281</v>
      </c>
      <c r="X92" s="57" t="s">
        <v>281</v>
      </c>
      <c r="Y92" s="57" t="s">
        <v>281</v>
      </c>
      <c r="Z92" s="57" t="s">
        <v>281</v>
      </c>
      <c r="AA92" s="57">
        <v>57.670059273811461</v>
      </c>
      <c r="AB92" s="57" t="s">
        <v>281</v>
      </c>
      <c r="AC92" s="57" t="s">
        <v>281</v>
      </c>
      <c r="AD92" s="57" t="s">
        <v>281</v>
      </c>
      <c r="AE92" s="57" t="s">
        <v>281</v>
      </c>
      <c r="AF92" s="57" t="s">
        <v>281</v>
      </c>
      <c r="AG92" s="57" t="s">
        <v>281</v>
      </c>
      <c r="AH92" s="57" t="s">
        <v>281</v>
      </c>
      <c r="AI92" s="57" t="s">
        <v>281</v>
      </c>
      <c r="AJ92" s="57" t="s">
        <v>281</v>
      </c>
      <c r="AK92" s="57" t="s">
        <v>281</v>
      </c>
      <c r="AL92" s="57" t="s">
        <v>281</v>
      </c>
      <c r="AM92" s="57" t="s">
        <v>281</v>
      </c>
      <c r="AN92" s="57" t="s">
        <v>281</v>
      </c>
      <c r="AO92" s="57" t="s">
        <v>281</v>
      </c>
      <c r="AP92" s="57" t="s">
        <v>281</v>
      </c>
      <c r="AQ92" s="57" t="s">
        <v>281</v>
      </c>
      <c r="AR92" s="57" t="s">
        <v>281</v>
      </c>
      <c r="AS92" s="57" t="s">
        <v>281</v>
      </c>
      <c r="AT92" s="57" t="s">
        <v>281</v>
      </c>
      <c r="AU92" s="57" t="s">
        <v>281</v>
      </c>
      <c r="AV92" s="57" t="s">
        <v>281</v>
      </c>
      <c r="AW92" s="57" t="s">
        <v>281</v>
      </c>
      <c r="AX92" s="57" t="s">
        <v>281</v>
      </c>
      <c r="AY92" s="57" t="s">
        <v>281</v>
      </c>
      <c r="AZ92" s="57" t="s">
        <v>281</v>
      </c>
      <c r="BA92" s="57" t="s">
        <v>281</v>
      </c>
      <c r="BB92" s="57" t="s">
        <v>281</v>
      </c>
      <c r="BC92" s="57" t="s">
        <v>281</v>
      </c>
      <c r="BD92" s="81"/>
      <c r="BE92" s="81">
        <f t="shared" si="1"/>
        <v>0.440295406949757</v>
      </c>
      <c r="BF92" s="57" t="s">
        <v>281</v>
      </c>
      <c r="BG92" s="81"/>
    </row>
    <row r="93" spans="1:59" x14ac:dyDescent="0.25">
      <c r="A93" s="54">
        <v>1925</v>
      </c>
      <c r="B93" s="57">
        <v>5.3342655767500888</v>
      </c>
      <c r="C93" s="57">
        <v>0.91538200543569648</v>
      </c>
      <c r="D93" s="57" t="s">
        <v>281</v>
      </c>
      <c r="E93" s="57" t="s">
        <v>281</v>
      </c>
      <c r="F93" s="57" t="s">
        <v>281</v>
      </c>
      <c r="G93" s="57">
        <v>79.577720530101985</v>
      </c>
      <c r="H93" s="57">
        <v>58.016982251401508</v>
      </c>
      <c r="I93" s="57" t="s">
        <v>281</v>
      </c>
      <c r="J93" s="57">
        <v>70.649279808058807</v>
      </c>
      <c r="K93" s="57" t="s">
        <v>281</v>
      </c>
      <c r="L93" s="57" t="s">
        <v>281</v>
      </c>
      <c r="M93" s="57" t="s">
        <v>281</v>
      </c>
      <c r="N93" s="57" t="s">
        <v>281</v>
      </c>
      <c r="O93" s="57">
        <v>23.320336726716302</v>
      </c>
      <c r="P93" s="57">
        <v>79.150181098691078</v>
      </c>
      <c r="Q93" s="57" t="s">
        <v>281</v>
      </c>
      <c r="R93" s="57" t="s">
        <v>281</v>
      </c>
      <c r="S93" s="57" t="s">
        <v>281</v>
      </c>
      <c r="T93" s="57" t="s">
        <v>281</v>
      </c>
      <c r="U93" s="57" t="s">
        <v>281</v>
      </c>
      <c r="V93" s="57" t="s">
        <v>281</v>
      </c>
      <c r="W93" s="57" t="s">
        <v>281</v>
      </c>
      <c r="X93" s="57" t="s">
        <v>281</v>
      </c>
      <c r="Y93" s="57" t="s">
        <v>281</v>
      </c>
      <c r="Z93" s="57" t="s">
        <v>281</v>
      </c>
      <c r="AA93" s="57">
        <v>61.056895253473222</v>
      </c>
      <c r="AB93" s="57" t="s">
        <v>281</v>
      </c>
      <c r="AC93" s="57" t="s">
        <v>281</v>
      </c>
      <c r="AD93" s="57" t="s">
        <v>281</v>
      </c>
      <c r="AE93" s="57" t="s">
        <v>281</v>
      </c>
      <c r="AF93" s="57" t="s">
        <v>281</v>
      </c>
      <c r="AG93" s="57" t="s">
        <v>281</v>
      </c>
      <c r="AH93" s="57" t="s">
        <v>281</v>
      </c>
      <c r="AI93" s="57" t="s">
        <v>281</v>
      </c>
      <c r="AJ93" s="57" t="s">
        <v>281</v>
      </c>
      <c r="AK93" s="57" t="s">
        <v>281</v>
      </c>
      <c r="AL93" s="57" t="s">
        <v>281</v>
      </c>
      <c r="AM93" s="57" t="s">
        <v>281</v>
      </c>
      <c r="AN93" s="57" t="s">
        <v>281</v>
      </c>
      <c r="AO93" s="57" t="s">
        <v>281</v>
      </c>
      <c r="AP93" s="57" t="s">
        <v>281</v>
      </c>
      <c r="AQ93" s="57" t="s">
        <v>281</v>
      </c>
      <c r="AR93" s="57" t="s">
        <v>281</v>
      </c>
      <c r="AS93" s="57" t="s">
        <v>281</v>
      </c>
      <c r="AT93" s="57" t="s">
        <v>281</v>
      </c>
      <c r="AU93" s="57" t="s">
        <v>281</v>
      </c>
      <c r="AV93" s="57" t="s">
        <v>281</v>
      </c>
      <c r="AW93" s="57" t="s">
        <v>281</v>
      </c>
      <c r="AX93" s="57" t="s">
        <v>281</v>
      </c>
      <c r="AY93" s="57" t="s">
        <v>281</v>
      </c>
      <c r="AZ93" s="57" t="s">
        <v>281</v>
      </c>
      <c r="BA93" s="57" t="s">
        <v>281</v>
      </c>
      <c r="BB93" s="57" t="s">
        <v>281</v>
      </c>
      <c r="BC93" s="57" t="s">
        <v>281</v>
      </c>
      <c r="BD93" s="81"/>
      <c r="BE93" s="81">
        <f t="shared" si="1"/>
        <v>0.44079547817214687</v>
      </c>
      <c r="BF93" s="57" t="s">
        <v>281</v>
      </c>
      <c r="BG93" s="81"/>
    </row>
    <row r="94" spans="1:59" x14ac:dyDescent="0.25">
      <c r="A94" s="54">
        <v>1926</v>
      </c>
      <c r="B94" s="57">
        <v>5.5905025640402259</v>
      </c>
      <c r="C94" s="57">
        <v>1.1454245880666398</v>
      </c>
      <c r="D94" s="57" t="s">
        <v>281</v>
      </c>
      <c r="E94" s="57" t="s">
        <v>281</v>
      </c>
      <c r="F94" s="57" t="s">
        <v>281</v>
      </c>
      <c r="G94" s="57">
        <v>76.880062627586881</v>
      </c>
      <c r="H94" s="57">
        <v>56.175997173866712</v>
      </c>
      <c r="I94" s="57" t="s">
        <v>281</v>
      </c>
      <c r="J94" s="57" t="s">
        <v>281</v>
      </c>
      <c r="K94" s="57" t="s">
        <v>281</v>
      </c>
      <c r="L94" s="57" t="s">
        <v>281</v>
      </c>
      <c r="M94" s="57" t="s">
        <v>281</v>
      </c>
      <c r="N94" s="57" t="s">
        <v>281</v>
      </c>
      <c r="O94" s="57">
        <v>26.618673555750956</v>
      </c>
      <c r="P94" s="57">
        <v>78.278229549655151</v>
      </c>
      <c r="Q94" s="57" t="s">
        <v>281</v>
      </c>
      <c r="R94" s="57" t="s">
        <v>281</v>
      </c>
      <c r="S94" s="57" t="s">
        <v>281</v>
      </c>
      <c r="T94" s="57" t="s">
        <v>281</v>
      </c>
      <c r="U94" s="57" t="s">
        <v>281</v>
      </c>
      <c r="V94" s="57" t="s">
        <v>281</v>
      </c>
      <c r="W94" s="57" t="s">
        <v>281</v>
      </c>
      <c r="X94" s="57" t="s">
        <v>281</v>
      </c>
      <c r="Y94" s="57" t="s">
        <v>281</v>
      </c>
      <c r="Z94" s="57" t="s">
        <v>281</v>
      </c>
      <c r="AA94" s="57">
        <v>61.636971015437901</v>
      </c>
      <c r="AB94" s="57" t="s">
        <v>281</v>
      </c>
      <c r="AC94" s="57" t="s">
        <v>281</v>
      </c>
      <c r="AD94" s="57" t="s">
        <v>281</v>
      </c>
      <c r="AE94" s="57" t="s">
        <v>281</v>
      </c>
      <c r="AF94" s="57" t="s">
        <v>281</v>
      </c>
      <c r="AG94" s="57" t="s">
        <v>281</v>
      </c>
      <c r="AH94" s="57" t="s">
        <v>281</v>
      </c>
      <c r="AI94" s="57" t="s">
        <v>281</v>
      </c>
      <c r="AJ94" s="57" t="s">
        <v>281</v>
      </c>
      <c r="AK94" s="57" t="s">
        <v>281</v>
      </c>
      <c r="AL94" s="57" t="s">
        <v>281</v>
      </c>
      <c r="AM94" s="57" t="s">
        <v>281</v>
      </c>
      <c r="AN94" s="57" t="s">
        <v>281</v>
      </c>
      <c r="AO94" s="57" t="s">
        <v>281</v>
      </c>
      <c r="AP94" s="57" t="s">
        <v>281</v>
      </c>
      <c r="AQ94" s="57" t="s">
        <v>281</v>
      </c>
      <c r="AR94" s="57" t="s">
        <v>281</v>
      </c>
      <c r="AS94" s="57" t="s">
        <v>281</v>
      </c>
      <c r="AT94" s="57" t="s">
        <v>281</v>
      </c>
      <c r="AU94" s="57" t="s">
        <v>281</v>
      </c>
      <c r="AV94" s="57" t="s">
        <v>281</v>
      </c>
      <c r="AW94" s="57" t="s">
        <v>281</v>
      </c>
      <c r="AX94" s="57" t="s">
        <v>281</v>
      </c>
      <c r="AY94" s="57" t="s">
        <v>281</v>
      </c>
      <c r="AZ94" s="57" t="s">
        <v>281</v>
      </c>
      <c r="BA94" s="57" t="s">
        <v>281</v>
      </c>
      <c r="BB94" s="57" t="s">
        <v>281</v>
      </c>
      <c r="BC94" s="57" t="s">
        <v>281</v>
      </c>
      <c r="BD94" s="81"/>
      <c r="BE94" s="81">
        <f t="shared" si="1"/>
        <v>0.42472560970037992</v>
      </c>
      <c r="BF94" s="57" t="s">
        <v>281</v>
      </c>
      <c r="BG94" s="81"/>
    </row>
    <row r="95" spans="1:59" x14ac:dyDescent="0.25">
      <c r="A95" s="54">
        <v>1927</v>
      </c>
      <c r="B95" s="57">
        <v>6.8901700680436289</v>
      </c>
      <c r="C95" s="57">
        <v>0.90858849942643438</v>
      </c>
      <c r="D95" s="57" t="s">
        <v>281</v>
      </c>
      <c r="E95" s="57" t="s">
        <v>281</v>
      </c>
      <c r="F95" s="57" t="s">
        <v>281</v>
      </c>
      <c r="G95" s="57">
        <v>81.685828449861575</v>
      </c>
      <c r="H95" s="57">
        <v>54.314222530700341</v>
      </c>
      <c r="I95" s="57" t="s">
        <v>281</v>
      </c>
      <c r="J95" s="57" t="s">
        <v>281</v>
      </c>
      <c r="K95" s="57" t="s">
        <v>281</v>
      </c>
      <c r="L95" s="57" t="s">
        <v>281</v>
      </c>
      <c r="M95" s="57" t="s">
        <v>281</v>
      </c>
      <c r="N95" s="57" t="s">
        <v>281</v>
      </c>
      <c r="O95" s="57">
        <v>29.237011594188107</v>
      </c>
      <c r="P95" s="57">
        <v>77.993231405540939</v>
      </c>
      <c r="Q95" s="57" t="s">
        <v>281</v>
      </c>
      <c r="R95" s="57" t="s">
        <v>281</v>
      </c>
      <c r="S95" s="57" t="s">
        <v>281</v>
      </c>
      <c r="T95" s="57" t="s">
        <v>281</v>
      </c>
      <c r="U95" s="57" t="s">
        <v>281</v>
      </c>
      <c r="V95" s="57" t="s">
        <v>281</v>
      </c>
      <c r="W95" s="57" t="s">
        <v>281</v>
      </c>
      <c r="X95" s="57" t="s">
        <v>281</v>
      </c>
      <c r="Y95" s="57" t="s">
        <v>281</v>
      </c>
      <c r="Z95" s="57" t="s">
        <v>281</v>
      </c>
      <c r="AA95" s="57">
        <v>60.365135288308402</v>
      </c>
      <c r="AB95" s="57" t="s">
        <v>281</v>
      </c>
      <c r="AC95" s="57" t="s">
        <v>281</v>
      </c>
      <c r="AD95" s="57" t="s">
        <v>281</v>
      </c>
      <c r="AE95" s="57" t="s">
        <v>281</v>
      </c>
      <c r="AF95" s="57" t="s">
        <v>281</v>
      </c>
      <c r="AG95" s="57" t="s">
        <v>281</v>
      </c>
      <c r="AH95" s="57" t="s">
        <v>281</v>
      </c>
      <c r="AI95" s="57" t="s">
        <v>281</v>
      </c>
      <c r="AJ95" s="57" t="s">
        <v>281</v>
      </c>
      <c r="AK95" s="57" t="s">
        <v>281</v>
      </c>
      <c r="AL95" s="57" t="s">
        <v>281</v>
      </c>
      <c r="AM95" s="57" t="s">
        <v>281</v>
      </c>
      <c r="AN95" s="57" t="s">
        <v>281</v>
      </c>
      <c r="AO95" s="57" t="s">
        <v>281</v>
      </c>
      <c r="AP95" s="57" t="s">
        <v>281</v>
      </c>
      <c r="AQ95" s="57" t="s">
        <v>281</v>
      </c>
      <c r="AR95" s="57" t="s">
        <v>281</v>
      </c>
      <c r="AS95" s="57" t="s">
        <v>281</v>
      </c>
      <c r="AT95" s="57" t="s">
        <v>281</v>
      </c>
      <c r="AU95" s="57" t="s">
        <v>281</v>
      </c>
      <c r="AV95" s="57" t="s">
        <v>281</v>
      </c>
      <c r="AW95" s="57" t="s">
        <v>281</v>
      </c>
      <c r="AX95" s="57" t="s">
        <v>281</v>
      </c>
      <c r="AY95" s="57" t="s">
        <v>281</v>
      </c>
      <c r="AZ95" s="57" t="s">
        <v>281</v>
      </c>
      <c r="BA95" s="57" t="s">
        <v>281</v>
      </c>
      <c r="BB95" s="57" t="s">
        <v>281</v>
      </c>
      <c r="BC95" s="57" t="s">
        <v>281</v>
      </c>
      <c r="BD95" s="81"/>
      <c r="BE95" s="81">
        <f t="shared" si="1"/>
        <v>0.42312302433396498</v>
      </c>
      <c r="BF95" s="57" t="s">
        <v>281</v>
      </c>
      <c r="BG95" s="81"/>
    </row>
    <row r="96" spans="1:59" x14ac:dyDescent="0.25">
      <c r="A96" s="54">
        <v>1928</v>
      </c>
      <c r="B96" s="57">
        <v>7.1450643896511501</v>
      </c>
      <c r="C96" s="57">
        <v>0.78224297815088339</v>
      </c>
      <c r="D96" s="57" t="s">
        <v>281</v>
      </c>
      <c r="E96" s="57" t="s">
        <v>281</v>
      </c>
      <c r="F96" s="57" t="s">
        <v>281</v>
      </c>
      <c r="G96" s="57">
        <v>82.118878382067905</v>
      </c>
      <c r="H96" s="57">
        <v>53.090161513800481</v>
      </c>
      <c r="I96" s="57" t="s">
        <v>281</v>
      </c>
      <c r="J96" s="57" t="s">
        <v>281</v>
      </c>
      <c r="K96" s="57" t="s">
        <v>281</v>
      </c>
      <c r="L96" s="57" t="s">
        <v>281</v>
      </c>
      <c r="M96" s="57" t="s">
        <v>281</v>
      </c>
      <c r="N96" s="57" t="s">
        <v>281</v>
      </c>
      <c r="O96" s="57">
        <v>30.634668676992334</v>
      </c>
      <c r="P96" s="57">
        <v>78.322708911679641</v>
      </c>
      <c r="Q96" s="57" t="s">
        <v>281</v>
      </c>
      <c r="R96" s="57" t="s">
        <v>281</v>
      </c>
      <c r="S96" s="57" t="s">
        <v>281</v>
      </c>
      <c r="T96" s="57" t="s">
        <v>281</v>
      </c>
      <c r="U96" s="57" t="s">
        <v>281</v>
      </c>
      <c r="V96" s="57" t="s">
        <v>281</v>
      </c>
      <c r="W96" s="57" t="s">
        <v>281</v>
      </c>
      <c r="X96" s="57" t="s">
        <v>281</v>
      </c>
      <c r="Y96" s="57" t="s">
        <v>281</v>
      </c>
      <c r="Z96" s="57" t="s">
        <v>281</v>
      </c>
      <c r="AA96" s="57">
        <v>66.602068365679031</v>
      </c>
      <c r="AB96" s="57" t="s">
        <v>281</v>
      </c>
      <c r="AC96" s="57" t="s">
        <v>281</v>
      </c>
      <c r="AD96" s="57" t="s">
        <v>281</v>
      </c>
      <c r="AE96" s="57" t="s">
        <v>281</v>
      </c>
      <c r="AF96" s="57" t="s">
        <v>281</v>
      </c>
      <c r="AG96" s="57" t="s">
        <v>281</v>
      </c>
      <c r="AH96" s="57" t="s">
        <v>281</v>
      </c>
      <c r="AI96" s="57" t="s">
        <v>281</v>
      </c>
      <c r="AJ96" s="57" t="s">
        <v>281</v>
      </c>
      <c r="AK96" s="57" t="s">
        <v>281</v>
      </c>
      <c r="AL96" s="57" t="s">
        <v>281</v>
      </c>
      <c r="AM96" s="57" t="s">
        <v>281</v>
      </c>
      <c r="AN96" s="57" t="s">
        <v>281</v>
      </c>
      <c r="AO96" s="57" t="s">
        <v>281</v>
      </c>
      <c r="AP96" s="57" t="s">
        <v>281</v>
      </c>
      <c r="AQ96" s="57" t="s">
        <v>281</v>
      </c>
      <c r="AR96" s="57" t="s">
        <v>281</v>
      </c>
      <c r="AS96" s="57" t="s">
        <v>281</v>
      </c>
      <c r="AT96" s="57" t="s">
        <v>281</v>
      </c>
      <c r="AU96" s="57" t="s">
        <v>281</v>
      </c>
      <c r="AV96" s="57" t="s">
        <v>281</v>
      </c>
      <c r="AW96" s="57" t="s">
        <v>281</v>
      </c>
      <c r="AX96" s="57" t="s">
        <v>281</v>
      </c>
      <c r="AY96" s="57" t="s">
        <v>281</v>
      </c>
      <c r="AZ96" s="57" t="s">
        <v>281</v>
      </c>
      <c r="BA96" s="57" t="s">
        <v>281</v>
      </c>
      <c r="BB96" s="57" t="s">
        <v>281</v>
      </c>
      <c r="BC96" s="57" t="s">
        <v>281</v>
      </c>
      <c r="BD96" s="81"/>
      <c r="BE96" s="81">
        <f t="shared" si="1"/>
        <v>0.42212410035762249</v>
      </c>
      <c r="BF96" s="57" t="s">
        <v>281</v>
      </c>
      <c r="BG96" s="81"/>
    </row>
    <row r="97" spans="1:59" x14ac:dyDescent="0.25">
      <c r="A97" s="54">
        <v>1929</v>
      </c>
      <c r="B97" s="57">
        <v>6.8890212340348507</v>
      </c>
      <c r="C97" s="57">
        <v>0.69944044435392483</v>
      </c>
      <c r="D97" s="57" t="s">
        <v>281</v>
      </c>
      <c r="E97" s="57" t="s">
        <v>281</v>
      </c>
      <c r="F97" s="57" t="s">
        <v>281</v>
      </c>
      <c r="G97" s="57">
        <v>82.55379266425868</v>
      </c>
      <c r="H97" s="57">
        <v>53.608897155461968</v>
      </c>
      <c r="I97" s="57" t="s">
        <v>281</v>
      </c>
      <c r="J97" s="57" t="s">
        <v>281</v>
      </c>
      <c r="K97" s="57" t="s">
        <v>281</v>
      </c>
      <c r="L97" s="57" t="s">
        <v>281</v>
      </c>
      <c r="M97" s="57" t="s">
        <v>281</v>
      </c>
      <c r="N97" s="57" t="s">
        <v>281</v>
      </c>
      <c r="O97" s="57">
        <v>32.083208184594611</v>
      </c>
      <c r="P97" s="57">
        <v>77.741298603589314</v>
      </c>
      <c r="Q97" s="57" t="s">
        <v>281</v>
      </c>
      <c r="R97" s="57" t="s">
        <v>281</v>
      </c>
      <c r="S97" s="57" t="s">
        <v>281</v>
      </c>
      <c r="T97" s="57" t="s">
        <v>281</v>
      </c>
      <c r="U97" s="57" t="s">
        <v>281</v>
      </c>
      <c r="V97" s="57" t="s">
        <v>281</v>
      </c>
      <c r="W97" s="57" t="s">
        <v>281</v>
      </c>
      <c r="X97" s="57" t="s">
        <v>281</v>
      </c>
      <c r="Y97" s="57" t="s">
        <v>281</v>
      </c>
      <c r="Z97" s="57" t="s">
        <v>281</v>
      </c>
      <c r="AA97" s="57">
        <v>58.761790212239028</v>
      </c>
      <c r="AB97" s="57" t="s">
        <v>281</v>
      </c>
      <c r="AC97" s="57" t="s">
        <v>281</v>
      </c>
      <c r="AD97" s="57" t="s">
        <v>281</v>
      </c>
      <c r="AE97" s="57" t="s">
        <v>281</v>
      </c>
      <c r="AF97" s="57" t="s">
        <v>281</v>
      </c>
      <c r="AG97" s="57" t="s">
        <v>281</v>
      </c>
      <c r="AH97" s="57" t="s">
        <v>281</v>
      </c>
      <c r="AI97" s="57" t="s">
        <v>281</v>
      </c>
      <c r="AJ97" s="57" t="s">
        <v>281</v>
      </c>
      <c r="AK97" s="57" t="s">
        <v>281</v>
      </c>
      <c r="AL97" s="57" t="s">
        <v>281</v>
      </c>
      <c r="AM97" s="57" t="s">
        <v>281</v>
      </c>
      <c r="AN97" s="57" t="s">
        <v>281</v>
      </c>
      <c r="AO97" s="57" t="s">
        <v>281</v>
      </c>
      <c r="AP97" s="57" t="s">
        <v>281</v>
      </c>
      <c r="AQ97" s="57" t="s">
        <v>281</v>
      </c>
      <c r="AR97" s="57" t="s">
        <v>281</v>
      </c>
      <c r="AS97" s="57" t="s">
        <v>281</v>
      </c>
      <c r="AT97" s="57" t="s">
        <v>281</v>
      </c>
      <c r="AU97" s="57" t="s">
        <v>281</v>
      </c>
      <c r="AV97" s="57" t="s">
        <v>281</v>
      </c>
      <c r="AW97" s="57" t="s">
        <v>281</v>
      </c>
      <c r="AX97" s="57" t="s">
        <v>281</v>
      </c>
      <c r="AY97" s="57" t="s">
        <v>281</v>
      </c>
      <c r="AZ97" s="57" t="s">
        <v>281</v>
      </c>
      <c r="BA97" s="57" t="s">
        <v>281</v>
      </c>
      <c r="BB97" s="57" t="s">
        <v>281</v>
      </c>
      <c r="BC97" s="57" t="s">
        <v>281</v>
      </c>
      <c r="BD97" s="81"/>
      <c r="BE97" s="81">
        <f t="shared" si="1"/>
        <v>0.42183687259790076</v>
      </c>
      <c r="BF97" s="57" t="s">
        <v>281</v>
      </c>
      <c r="BG97" s="81"/>
    </row>
    <row r="98" spans="1:59" x14ac:dyDescent="0.25">
      <c r="A98" s="54">
        <v>1930</v>
      </c>
      <c r="B98" s="57" t="s">
        <v>281</v>
      </c>
      <c r="C98" s="57" t="s">
        <v>281</v>
      </c>
      <c r="D98" s="57" t="s">
        <v>281</v>
      </c>
      <c r="E98" s="57" t="s">
        <v>281</v>
      </c>
      <c r="F98" s="57" t="s">
        <v>281</v>
      </c>
      <c r="G98" s="57" t="s">
        <v>281</v>
      </c>
      <c r="H98" s="57" t="s">
        <v>281</v>
      </c>
      <c r="I98" s="57" t="s">
        <v>281</v>
      </c>
      <c r="J98" s="57" t="s">
        <v>281</v>
      </c>
      <c r="K98" s="57" t="s">
        <v>281</v>
      </c>
      <c r="L98" s="57" t="s">
        <v>281</v>
      </c>
      <c r="M98" s="57" t="s">
        <v>281</v>
      </c>
      <c r="N98" s="57" t="s">
        <v>281</v>
      </c>
      <c r="O98" s="57" t="s">
        <v>281</v>
      </c>
      <c r="P98" s="57" t="s">
        <v>281</v>
      </c>
      <c r="Q98" s="57" t="s">
        <v>281</v>
      </c>
      <c r="R98" s="57" t="s">
        <v>281</v>
      </c>
      <c r="S98" s="57" t="s">
        <v>281</v>
      </c>
      <c r="T98" s="57" t="s">
        <v>281</v>
      </c>
      <c r="U98" s="57" t="s">
        <v>281</v>
      </c>
      <c r="V98" s="57" t="s">
        <v>281</v>
      </c>
      <c r="W98" s="57" t="s">
        <v>281</v>
      </c>
      <c r="X98" s="57" t="s">
        <v>281</v>
      </c>
      <c r="Y98" s="57" t="s">
        <v>281</v>
      </c>
      <c r="Z98" s="57" t="s">
        <v>281</v>
      </c>
      <c r="AA98" s="57">
        <v>65.575410171205235</v>
      </c>
      <c r="AB98" s="57" t="s">
        <v>281</v>
      </c>
      <c r="AC98" s="57" t="s">
        <v>281</v>
      </c>
      <c r="AD98" s="57" t="s">
        <v>281</v>
      </c>
      <c r="AE98" s="57" t="s">
        <v>281</v>
      </c>
      <c r="AF98" s="57" t="s">
        <v>281</v>
      </c>
      <c r="AG98" s="57" t="s">
        <v>281</v>
      </c>
      <c r="AH98" s="57" t="s">
        <v>281</v>
      </c>
      <c r="AI98" s="57" t="s">
        <v>281</v>
      </c>
      <c r="AJ98" s="57" t="s">
        <v>281</v>
      </c>
      <c r="AK98" s="57" t="s">
        <v>281</v>
      </c>
      <c r="AL98" s="57" t="s">
        <v>281</v>
      </c>
      <c r="AM98" s="57" t="s">
        <v>281</v>
      </c>
      <c r="AN98" s="57" t="s">
        <v>281</v>
      </c>
      <c r="AO98" s="57" t="s">
        <v>281</v>
      </c>
      <c r="AP98" s="57" t="s">
        <v>281</v>
      </c>
      <c r="AQ98" s="57" t="s">
        <v>281</v>
      </c>
      <c r="AR98" s="57" t="s">
        <v>281</v>
      </c>
      <c r="AS98" s="57" t="s">
        <v>281</v>
      </c>
      <c r="AT98" s="57" t="s">
        <v>281</v>
      </c>
      <c r="AU98" s="57" t="s">
        <v>281</v>
      </c>
      <c r="AV98" s="57" t="s">
        <v>281</v>
      </c>
      <c r="AW98" s="57" t="s">
        <v>281</v>
      </c>
      <c r="AX98" s="57" t="s">
        <v>281</v>
      </c>
      <c r="AY98" s="57" t="s">
        <v>281</v>
      </c>
      <c r="AZ98" s="57" t="s">
        <v>281</v>
      </c>
      <c r="BA98" s="57" t="s">
        <v>281</v>
      </c>
      <c r="BB98" s="57" t="s">
        <v>281</v>
      </c>
      <c r="BC98" s="57" t="s">
        <v>281</v>
      </c>
      <c r="BD98" s="81"/>
      <c r="BE98" s="81">
        <f t="shared" si="1"/>
        <v>0.13736056394868901</v>
      </c>
      <c r="BF98" s="57" t="s">
        <v>281</v>
      </c>
      <c r="BG98" s="81"/>
    </row>
    <row r="99" spans="1:59" x14ac:dyDescent="0.25">
      <c r="A99" s="54">
        <v>1931</v>
      </c>
      <c r="B99" s="57" t="s">
        <v>281</v>
      </c>
      <c r="C99" s="57" t="s">
        <v>281</v>
      </c>
      <c r="D99" s="57" t="s">
        <v>281</v>
      </c>
      <c r="E99" s="57" t="s">
        <v>281</v>
      </c>
      <c r="F99" s="57" t="s">
        <v>281</v>
      </c>
      <c r="G99" s="57" t="s">
        <v>281</v>
      </c>
      <c r="H99" s="57" t="s">
        <v>281</v>
      </c>
      <c r="I99" s="57" t="s">
        <v>281</v>
      </c>
      <c r="J99" s="57" t="s">
        <v>281</v>
      </c>
      <c r="K99" s="57" t="s">
        <v>281</v>
      </c>
      <c r="L99" s="57" t="s">
        <v>281</v>
      </c>
      <c r="M99" s="57" t="s">
        <v>281</v>
      </c>
      <c r="N99" s="57" t="s">
        <v>281</v>
      </c>
      <c r="O99" s="57" t="s">
        <v>281</v>
      </c>
      <c r="P99" s="57" t="s">
        <v>281</v>
      </c>
      <c r="Q99" s="57" t="s">
        <v>281</v>
      </c>
      <c r="R99" s="57" t="s">
        <v>281</v>
      </c>
      <c r="S99" s="57" t="s">
        <v>281</v>
      </c>
      <c r="T99" s="57" t="s">
        <v>281</v>
      </c>
      <c r="U99" s="57" t="s">
        <v>281</v>
      </c>
      <c r="V99" s="57" t="s">
        <v>281</v>
      </c>
      <c r="W99" s="57" t="s">
        <v>281</v>
      </c>
      <c r="X99" s="57" t="s">
        <v>281</v>
      </c>
      <c r="Y99" s="57" t="s">
        <v>281</v>
      </c>
      <c r="Z99" s="57" t="s">
        <v>281</v>
      </c>
      <c r="AA99" s="57">
        <v>66.461832973673836</v>
      </c>
      <c r="AB99" s="57" t="s">
        <v>281</v>
      </c>
      <c r="AC99" s="57" t="s">
        <v>281</v>
      </c>
      <c r="AD99" s="57" t="s">
        <v>281</v>
      </c>
      <c r="AE99" s="57" t="s">
        <v>281</v>
      </c>
      <c r="AF99" s="57" t="s">
        <v>281</v>
      </c>
      <c r="AG99" s="57" t="s">
        <v>281</v>
      </c>
      <c r="AH99" s="57" t="s">
        <v>281</v>
      </c>
      <c r="AI99" s="57" t="s">
        <v>281</v>
      </c>
      <c r="AJ99" s="57" t="s">
        <v>281</v>
      </c>
      <c r="AK99" s="57" t="s">
        <v>281</v>
      </c>
      <c r="AL99" s="57" t="s">
        <v>281</v>
      </c>
      <c r="AM99" s="57" t="s">
        <v>281</v>
      </c>
      <c r="AN99" s="57" t="s">
        <v>281</v>
      </c>
      <c r="AO99" s="57" t="s">
        <v>281</v>
      </c>
      <c r="AP99" s="57" t="s">
        <v>281</v>
      </c>
      <c r="AQ99" s="57" t="s">
        <v>281</v>
      </c>
      <c r="AR99" s="57" t="s">
        <v>281</v>
      </c>
      <c r="AS99" s="57" t="s">
        <v>281</v>
      </c>
      <c r="AT99" s="57" t="s">
        <v>281</v>
      </c>
      <c r="AU99" s="57" t="s">
        <v>281</v>
      </c>
      <c r="AV99" s="57" t="s">
        <v>281</v>
      </c>
      <c r="AW99" s="57" t="s">
        <v>281</v>
      </c>
      <c r="AX99" s="57" t="s">
        <v>281</v>
      </c>
      <c r="AY99" s="57" t="s">
        <v>281</v>
      </c>
      <c r="AZ99" s="57" t="s">
        <v>281</v>
      </c>
      <c r="BA99" s="57" t="s">
        <v>281</v>
      </c>
      <c r="BB99" s="57" t="s">
        <v>281</v>
      </c>
      <c r="BC99" s="57" t="s">
        <v>281</v>
      </c>
      <c r="BD99" s="81"/>
      <c r="BE99" s="81">
        <f t="shared" si="1"/>
        <v>0.13736056394868904</v>
      </c>
      <c r="BF99" s="57" t="s">
        <v>281</v>
      </c>
      <c r="BG99" s="81"/>
    </row>
    <row r="100" spans="1:59" x14ac:dyDescent="0.25">
      <c r="A100" s="54">
        <v>1932</v>
      </c>
      <c r="B100" s="57" t="s">
        <v>281</v>
      </c>
      <c r="C100" s="57" t="s">
        <v>281</v>
      </c>
      <c r="D100" s="57" t="s">
        <v>281</v>
      </c>
      <c r="E100" s="57" t="s">
        <v>281</v>
      </c>
      <c r="F100" s="57" t="s">
        <v>281</v>
      </c>
      <c r="G100" s="57" t="s">
        <v>281</v>
      </c>
      <c r="H100" s="57" t="s">
        <v>281</v>
      </c>
      <c r="I100" s="57" t="s">
        <v>281</v>
      </c>
      <c r="J100" s="57" t="s">
        <v>281</v>
      </c>
      <c r="K100" s="57" t="s">
        <v>281</v>
      </c>
      <c r="L100" s="57" t="s">
        <v>281</v>
      </c>
      <c r="M100" s="57" t="s">
        <v>281</v>
      </c>
      <c r="N100" s="57" t="s">
        <v>281</v>
      </c>
      <c r="O100" s="57" t="s">
        <v>281</v>
      </c>
      <c r="P100" s="57" t="s">
        <v>281</v>
      </c>
      <c r="Q100" s="57" t="s">
        <v>281</v>
      </c>
      <c r="R100" s="57" t="s">
        <v>281</v>
      </c>
      <c r="S100" s="57" t="s">
        <v>281</v>
      </c>
      <c r="T100" s="57" t="s">
        <v>281</v>
      </c>
      <c r="U100" s="57" t="s">
        <v>281</v>
      </c>
      <c r="V100" s="57" t="s">
        <v>281</v>
      </c>
      <c r="W100" s="57" t="s">
        <v>281</v>
      </c>
      <c r="X100" s="57" t="s">
        <v>281</v>
      </c>
      <c r="Y100" s="57" t="s">
        <v>281</v>
      </c>
      <c r="Z100" s="57" t="s">
        <v>281</v>
      </c>
      <c r="AA100" s="57">
        <v>66.437748675636513</v>
      </c>
      <c r="AB100" s="57" t="s">
        <v>281</v>
      </c>
      <c r="AC100" s="57" t="s">
        <v>281</v>
      </c>
      <c r="AD100" s="57" t="s">
        <v>281</v>
      </c>
      <c r="AE100" s="57" t="s">
        <v>281</v>
      </c>
      <c r="AF100" s="57" t="s">
        <v>281</v>
      </c>
      <c r="AG100" s="57" t="s">
        <v>281</v>
      </c>
      <c r="AH100" s="57" t="s">
        <v>281</v>
      </c>
      <c r="AI100" s="57" t="s">
        <v>281</v>
      </c>
      <c r="AJ100" s="57" t="s">
        <v>281</v>
      </c>
      <c r="AK100" s="57" t="s">
        <v>281</v>
      </c>
      <c r="AL100" s="57" t="s">
        <v>281</v>
      </c>
      <c r="AM100" s="57" t="s">
        <v>281</v>
      </c>
      <c r="AN100" s="57" t="s">
        <v>281</v>
      </c>
      <c r="AO100" s="57" t="s">
        <v>281</v>
      </c>
      <c r="AP100" s="57" t="s">
        <v>281</v>
      </c>
      <c r="AQ100" s="57" t="s">
        <v>281</v>
      </c>
      <c r="AR100" s="57" t="s">
        <v>281</v>
      </c>
      <c r="AS100" s="57" t="s">
        <v>281</v>
      </c>
      <c r="AT100" s="57" t="s">
        <v>281</v>
      </c>
      <c r="AU100" s="57" t="s">
        <v>281</v>
      </c>
      <c r="AV100" s="57" t="s">
        <v>281</v>
      </c>
      <c r="AW100" s="57" t="s">
        <v>281</v>
      </c>
      <c r="AX100" s="57" t="s">
        <v>281</v>
      </c>
      <c r="AY100" s="57" t="s">
        <v>281</v>
      </c>
      <c r="AZ100" s="57" t="s">
        <v>281</v>
      </c>
      <c r="BA100" s="57" t="s">
        <v>281</v>
      </c>
      <c r="BB100" s="57" t="s">
        <v>281</v>
      </c>
      <c r="BC100" s="57" t="s">
        <v>281</v>
      </c>
      <c r="BD100" s="81"/>
      <c r="BE100" s="81">
        <f t="shared" si="1"/>
        <v>0.13736056394868904</v>
      </c>
      <c r="BF100" s="57" t="s">
        <v>281</v>
      </c>
      <c r="BG100" s="81"/>
    </row>
    <row r="101" spans="1:59" x14ac:dyDescent="0.25">
      <c r="A101" s="54">
        <v>1933</v>
      </c>
      <c r="B101" s="57" t="s">
        <v>281</v>
      </c>
      <c r="C101" s="57" t="s">
        <v>281</v>
      </c>
      <c r="D101" s="57" t="s">
        <v>281</v>
      </c>
      <c r="E101" s="57" t="s">
        <v>281</v>
      </c>
      <c r="F101" s="57" t="s">
        <v>281</v>
      </c>
      <c r="G101" s="57" t="s">
        <v>281</v>
      </c>
      <c r="H101" s="57" t="s">
        <v>281</v>
      </c>
      <c r="I101" s="57" t="s">
        <v>281</v>
      </c>
      <c r="J101" s="57" t="s">
        <v>281</v>
      </c>
      <c r="K101" s="57" t="s">
        <v>281</v>
      </c>
      <c r="L101" s="57" t="s">
        <v>281</v>
      </c>
      <c r="M101" s="57" t="s">
        <v>281</v>
      </c>
      <c r="N101" s="57" t="s">
        <v>281</v>
      </c>
      <c r="O101" s="57" t="s">
        <v>281</v>
      </c>
      <c r="P101" s="57" t="s">
        <v>281</v>
      </c>
      <c r="Q101" s="57" t="s">
        <v>281</v>
      </c>
      <c r="R101" s="57" t="s">
        <v>281</v>
      </c>
      <c r="S101" s="57" t="s">
        <v>281</v>
      </c>
      <c r="T101" s="57" t="s">
        <v>281</v>
      </c>
      <c r="U101" s="57" t="s">
        <v>281</v>
      </c>
      <c r="V101" s="57" t="s">
        <v>281</v>
      </c>
      <c r="W101" s="57" t="s">
        <v>281</v>
      </c>
      <c r="X101" s="57" t="s">
        <v>281</v>
      </c>
      <c r="Y101" s="57" t="s">
        <v>281</v>
      </c>
      <c r="Z101" s="57" t="s">
        <v>281</v>
      </c>
      <c r="AA101" s="57">
        <v>62.5619969194791</v>
      </c>
      <c r="AB101" s="57" t="s">
        <v>281</v>
      </c>
      <c r="AC101" s="57" t="s">
        <v>281</v>
      </c>
      <c r="AD101" s="57" t="s">
        <v>281</v>
      </c>
      <c r="AE101" s="57" t="s">
        <v>281</v>
      </c>
      <c r="AF101" s="57" t="s">
        <v>281</v>
      </c>
      <c r="AG101" s="57" t="s">
        <v>281</v>
      </c>
      <c r="AH101" s="57" t="s">
        <v>281</v>
      </c>
      <c r="AI101" s="57" t="s">
        <v>281</v>
      </c>
      <c r="AJ101" s="57" t="s">
        <v>281</v>
      </c>
      <c r="AK101" s="57" t="s">
        <v>281</v>
      </c>
      <c r="AL101" s="57" t="s">
        <v>281</v>
      </c>
      <c r="AM101" s="57" t="s">
        <v>281</v>
      </c>
      <c r="AN101" s="57" t="s">
        <v>281</v>
      </c>
      <c r="AO101" s="57" t="s">
        <v>281</v>
      </c>
      <c r="AP101" s="57" t="s">
        <v>281</v>
      </c>
      <c r="AQ101" s="57" t="s">
        <v>281</v>
      </c>
      <c r="AR101" s="57" t="s">
        <v>281</v>
      </c>
      <c r="AS101" s="57" t="s">
        <v>281</v>
      </c>
      <c r="AT101" s="57" t="s">
        <v>281</v>
      </c>
      <c r="AU101" s="57" t="s">
        <v>281</v>
      </c>
      <c r="AV101" s="57" t="s">
        <v>281</v>
      </c>
      <c r="AW101" s="57" t="s">
        <v>281</v>
      </c>
      <c r="AX101" s="57" t="s">
        <v>281</v>
      </c>
      <c r="AY101" s="57" t="s">
        <v>281</v>
      </c>
      <c r="AZ101" s="57" t="s">
        <v>281</v>
      </c>
      <c r="BA101" s="57" t="s">
        <v>281</v>
      </c>
      <c r="BB101" s="57" t="s">
        <v>281</v>
      </c>
      <c r="BC101" s="57" t="s">
        <v>281</v>
      </c>
      <c r="BD101" s="81"/>
      <c r="BE101" s="81">
        <f t="shared" si="1"/>
        <v>0.13736056394868904</v>
      </c>
      <c r="BF101" s="57" t="s">
        <v>281</v>
      </c>
      <c r="BG101" s="81"/>
    </row>
    <row r="102" spans="1:59" x14ac:dyDescent="0.25">
      <c r="A102" s="54">
        <v>1934</v>
      </c>
      <c r="B102" s="57" t="s">
        <v>281</v>
      </c>
      <c r="C102" s="57" t="s">
        <v>281</v>
      </c>
      <c r="D102" s="57" t="s">
        <v>281</v>
      </c>
      <c r="E102" s="57" t="s">
        <v>281</v>
      </c>
      <c r="F102" s="57" t="s">
        <v>281</v>
      </c>
      <c r="G102" s="57" t="s">
        <v>281</v>
      </c>
      <c r="H102" s="57" t="s">
        <v>281</v>
      </c>
      <c r="I102" s="57" t="s">
        <v>281</v>
      </c>
      <c r="J102" s="57" t="s">
        <v>281</v>
      </c>
      <c r="K102" s="57" t="s">
        <v>281</v>
      </c>
      <c r="L102" s="57" t="s">
        <v>281</v>
      </c>
      <c r="M102" s="57" t="s">
        <v>281</v>
      </c>
      <c r="N102" s="57" t="s">
        <v>281</v>
      </c>
      <c r="O102" s="57" t="s">
        <v>281</v>
      </c>
      <c r="P102" s="57" t="s">
        <v>281</v>
      </c>
      <c r="Q102" s="57" t="s">
        <v>281</v>
      </c>
      <c r="R102" s="57" t="s">
        <v>281</v>
      </c>
      <c r="S102" s="57" t="s">
        <v>281</v>
      </c>
      <c r="T102" s="57" t="s">
        <v>281</v>
      </c>
      <c r="U102" s="57" t="s">
        <v>281</v>
      </c>
      <c r="V102" s="57" t="s">
        <v>281</v>
      </c>
      <c r="W102" s="57" t="s">
        <v>281</v>
      </c>
      <c r="X102" s="57" t="s">
        <v>281</v>
      </c>
      <c r="Y102" s="57" t="s">
        <v>281</v>
      </c>
      <c r="Z102" s="57" t="s">
        <v>281</v>
      </c>
      <c r="AA102" s="57">
        <v>70.720582310807018</v>
      </c>
      <c r="AB102" s="57" t="s">
        <v>281</v>
      </c>
      <c r="AC102" s="57" t="s">
        <v>281</v>
      </c>
      <c r="AD102" s="57" t="s">
        <v>281</v>
      </c>
      <c r="AE102" s="57" t="s">
        <v>281</v>
      </c>
      <c r="AF102" s="57" t="s">
        <v>281</v>
      </c>
      <c r="AG102" s="57" t="s">
        <v>281</v>
      </c>
      <c r="AH102" s="57" t="s">
        <v>281</v>
      </c>
      <c r="AI102" s="57" t="s">
        <v>281</v>
      </c>
      <c r="AJ102" s="57" t="s">
        <v>281</v>
      </c>
      <c r="AK102" s="57" t="s">
        <v>281</v>
      </c>
      <c r="AL102" s="57" t="s">
        <v>281</v>
      </c>
      <c r="AM102" s="57" t="s">
        <v>281</v>
      </c>
      <c r="AN102" s="57" t="s">
        <v>281</v>
      </c>
      <c r="AO102" s="57" t="s">
        <v>281</v>
      </c>
      <c r="AP102" s="57" t="s">
        <v>281</v>
      </c>
      <c r="AQ102" s="57" t="s">
        <v>281</v>
      </c>
      <c r="AR102" s="57" t="s">
        <v>281</v>
      </c>
      <c r="AS102" s="57" t="s">
        <v>281</v>
      </c>
      <c r="AT102" s="57" t="s">
        <v>281</v>
      </c>
      <c r="AU102" s="57" t="s">
        <v>281</v>
      </c>
      <c r="AV102" s="57" t="s">
        <v>281</v>
      </c>
      <c r="AW102" s="57" t="s">
        <v>281</v>
      </c>
      <c r="AX102" s="57" t="s">
        <v>281</v>
      </c>
      <c r="AY102" s="57" t="s">
        <v>281</v>
      </c>
      <c r="AZ102" s="57" t="s">
        <v>281</v>
      </c>
      <c r="BA102" s="57" t="s">
        <v>281</v>
      </c>
      <c r="BB102" s="57" t="s">
        <v>281</v>
      </c>
      <c r="BC102" s="57" t="s">
        <v>281</v>
      </c>
      <c r="BD102" s="81"/>
      <c r="BE102" s="81">
        <f t="shared" si="1"/>
        <v>0.13736056394868904</v>
      </c>
      <c r="BF102" s="57" t="s">
        <v>281</v>
      </c>
      <c r="BG102" s="81"/>
    </row>
    <row r="103" spans="1:59" x14ac:dyDescent="0.25">
      <c r="A103" s="54">
        <v>1935</v>
      </c>
      <c r="B103" s="57" t="s">
        <v>281</v>
      </c>
      <c r="C103" s="57" t="s">
        <v>281</v>
      </c>
      <c r="D103" s="57" t="s">
        <v>281</v>
      </c>
      <c r="E103" s="57" t="s">
        <v>281</v>
      </c>
      <c r="F103" s="57" t="s">
        <v>281</v>
      </c>
      <c r="G103" s="57" t="s">
        <v>281</v>
      </c>
      <c r="H103" s="57" t="s">
        <v>281</v>
      </c>
      <c r="I103" s="57" t="s">
        <v>281</v>
      </c>
      <c r="J103" s="57" t="s">
        <v>281</v>
      </c>
      <c r="K103" s="57" t="s">
        <v>281</v>
      </c>
      <c r="L103" s="57" t="s">
        <v>281</v>
      </c>
      <c r="M103" s="57" t="s">
        <v>281</v>
      </c>
      <c r="N103" s="57" t="s">
        <v>281</v>
      </c>
      <c r="O103" s="57" t="s">
        <v>281</v>
      </c>
      <c r="P103" s="57" t="s">
        <v>281</v>
      </c>
      <c r="Q103" s="57" t="s">
        <v>281</v>
      </c>
      <c r="R103" s="57" t="s">
        <v>281</v>
      </c>
      <c r="S103" s="57" t="s">
        <v>281</v>
      </c>
      <c r="T103" s="57" t="s">
        <v>281</v>
      </c>
      <c r="U103" s="57" t="s">
        <v>281</v>
      </c>
      <c r="V103" s="57" t="s">
        <v>281</v>
      </c>
      <c r="W103" s="57" t="s">
        <v>281</v>
      </c>
      <c r="X103" s="57" t="s">
        <v>281</v>
      </c>
      <c r="Y103" s="57" t="s">
        <v>281</v>
      </c>
      <c r="Z103" s="57" t="s">
        <v>281</v>
      </c>
      <c r="AA103" s="57">
        <v>68.580820280399422</v>
      </c>
      <c r="AB103" s="57" t="s">
        <v>281</v>
      </c>
      <c r="AC103" s="57" t="s">
        <v>281</v>
      </c>
      <c r="AD103" s="57" t="s">
        <v>281</v>
      </c>
      <c r="AE103" s="57" t="s">
        <v>281</v>
      </c>
      <c r="AF103" s="57" t="s">
        <v>281</v>
      </c>
      <c r="AG103" s="57" t="s">
        <v>281</v>
      </c>
      <c r="AH103" s="57" t="s">
        <v>281</v>
      </c>
      <c r="AI103" s="57" t="s">
        <v>281</v>
      </c>
      <c r="AJ103" s="57" t="s">
        <v>281</v>
      </c>
      <c r="AK103" s="57" t="s">
        <v>281</v>
      </c>
      <c r="AL103" s="57" t="s">
        <v>281</v>
      </c>
      <c r="AM103" s="57" t="s">
        <v>281</v>
      </c>
      <c r="AN103" s="57" t="s">
        <v>281</v>
      </c>
      <c r="AO103" s="57" t="s">
        <v>281</v>
      </c>
      <c r="AP103" s="57" t="s">
        <v>281</v>
      </c>
      <c r="AQ103" s="57" t="s">
        <v>281</v>
      </c>
      <c r="AR103" s="57" t="s">
        <v>281</v>
      </c>
      <c r="AS103" s="57" t="s">
        <v>281</v>
      </c>
      <c r="AT103" s="57" t="s">
        <v>281</v>
      </c>
      <c r="AU103" s="57" t="s">
        <v>281</v>
      </c>
      <c r="AV103" s="57" t="s">
        <v>281</v>
      </c>
      <c r="AW103" s="57" t="s">
        <v>281</v>
      </c>
      <c r="AX103" s="57" t="s">
        <v>281</v>
      </c>
      <c r="AY103" s="57" t="s">
        <v>281</v>
      </c>
      <c r="AZ103" s="57" t="s">
        <v>281</v>
      </c>
      <c r="BA103" s="57" t="s">
        <v>281</v>
      </c>
      <c r="BB103" s="57" t="s">
        <v>281</v>
      </c>
      <c r="BC103" s="57" t="s">
        <v>281</v>
      </c>
      <c r="BD103" s="81"/>
      <c r="BE103" s="81">
        <f t="shared" si="1"/>
        <v>0.13736056394868904</v>
      </c>
      <c r="BF103" s="57" t="s">
        <v>281</v>
      </c>
      <c r="BG103" s="81"/>
    </row>
    <row r="104" spans="1:59" x14ac:dyDescent="0.25">
      <c r="A104" s="54">
        <v>1936</v>
      </c>
      <c r="B104" s="57" t="s">
        <v>281</v>
      </c>
      <c r="C104" s="57" t="s">
        <v>281</v>
      </c>
      <c r="D104" s="57" t="s">
        <v>281</v>
      </c>
      <c r="E104" s="57" t="s">
        <v>281</v>
      </c>
      <c r="F104" s="57" t="s">
        <v>281</v>
      </c>
      <c r="G104" s="57" t="s">
        <v>281</v>
      </c>
      <c r="H104" s="57" t="s">
        <v>281</v>
      </c>
      <c r="I104" s="57" t="s">
        <v>281</v>
      </c>
      <c r="J104" s="57" t="s">
        <v>281</v>
      </c>
      <c r="K104" s="57" t="s">
        <v>281</v>
      </c>
      <c r="L104" s="57" t="s">
        <v>281</v>
      </c>
      <c r="M104" s="57" t="s">
        <v>281</v>
      </c>
      <c r="N104" s="57" t="s">
        <v>281</v>
      </c>
      <c r="O104" s="57" t="s">
        <v>281</v>
      </c>
      <c r="P104" s="57" t="s">
        <v>281</v>
      </c>
      <c r="Q104" s="57" t="s">
        <v>281</v>
      </c>
      <c r="R104" s="57" t="s">
        <v>281</v>
      </c>
      <c r="S104" s="57" t="s">
        <v>281</v>
      </c>
      <c r="T104" s="57" t="s">
        <v>281</v>
      </c>
      <c r="U104" s="57" t="s">
        <v>281</v>
      </c>
      <c r="V104" s="57" t="s">
        <v>281</v>
      </c>
      <c r="W104" s="57" t="s">
        <v>281</v>
      </c>
      <c r="X104" s="57" t="s">
        <v>281</v>
      </c>
      <c r="Y104" s="57" t="s">
        <v>281</v>
      </c>
      <c r="Z104" s="57" t="s">
        <v>281</v>
      </c>
      <c r="AA104" s="57">
        <v>72.752773498887478</v>
      </c>
      <c r="AB104" s="57" t="s">
        <v>281</v>
      </c>
      <c r="AC104" s="57" t="s">
        <v>281</v>
      </c>
      <c r="AD104" s="57" t="s">
        <v>281</v>
      </c>
      <c r="AE104" s="57" t="s">
        <v>281</v>
      </c>
      <c r="AF104" s="57" t="s">
        <v>281</v>
      </c>
      <c r="AG104" s="57" t="s">
        <v>281</v>
      </c>
      <c r="AH104" s="57" t="s">
        <v>281</v>
      </c>
      <c r="AI104" s="57" t="s">
        <v>281</v>
      </c>
      <c r="AJ104" s="57" t="s">
        <v>281</v>
      </c>
      <c r="AK104" s="57" t="s">
        <v>281</v>
      </c>
      <c r="AL104" s="57" t="s">
        <v>281</v>
      </c>
      <c r="AM104" s="57" t="s">
        <v>281</v>
      </c>
      <c r="AN104" s="57" t="s">
        <v>281</v>
      </c>
      <c r="AO104" s="57" t="s">
        <v>281</v>
      </c>
      <c r="AP104" s="57" t="s">
        <v>281</v>
      </c>
      <c r="AQ104" s="57" t="s">
        <v>281</v>
      </c>
      <c r="AR104" s="57" t="s">
        <v>281</v>
      </c>
      <c r="AS104" s="57" t="s">
        <v>281</v>
      </c>
      <c r="AT104" s="57" t="s">
        <v>281</v>
      </c>
      <c r="AU104" s="57" t="s">
        <v>281</v>
      </c>
      <c r="AV104" s="57" t="s">
        <v>281</v>
      </c>
      <c r="AW104" s="57" t="s">
        <v>281</v>
      </c>
      <c r="AX104" s="57" t="s">
        <v>281</v>
      </c>
      <c r="AY104" s="57" t="s">
        <v>281</v>
      </c>
      <c r="AZ104" s="57" t="s">
        <v>281</v>
      </c>
      <c r="BA104" s="57" t="s">
        <v>281</v>
      </c>
      <c r="BB104" s="57" t="s">
        <v>281</v>
      </c>
      <c r="BC104" s="57" t="s">
        <v>281</v>
      </c>
      <c r="BD104" s="81"/>
      <c r="BE104" s="81">
        <f t="shared" si="1"/>
        <v>0.13736056394868904</v>
      </c>
      <c r="BF104" s="57" t="s">
        <v>281</v>
      </c>
      <c r="BG104" s="81"/>
    </row>
    <row r="105" spans="1:59" x14ac:dyDescent="0.25">
      <c r="A105" s="54">
        <v>1937</v>
      </c>
      <c r="B105" s="57" t="s">
        <v>281</v>
      </c>
      <c r="C105" s="57" t="s">
        <v>281</v>
      </c>
      <c r="D105" s="57" t="s">
        <v>281</v>
      </c>
      <c r="E105" s="57" t="s">
        <v>281</v>
      </c>
      <c r="F105" s="57" t="s">
        <v>281</v>
      </c>
      <c r="G105" s="57" t="s">
        <v>281</v>
      </c>
      <c r="H105" s="57" t="s">
        <v>281</v>
      </c>
      <c r="I105" s="57" t="s">
        <v>281</v>
      </c>
      <c r="J105" s="57" t="s">
        <v>281</v>
      </c>
      <c r="K105" s="57" t="s">
        <v>281</v>
      </c>
      <c r="L105" s="57" t="s">
        <v>281</v>
      </c>
      <c r="M105" s="57" t="s">
        <v>281</v>
      </c>
      <c r="N105" s="57" t="s">
        <v>281</v>
      </c>
      <c r="O105" s="57" t="s">
        <v>281</v>
      </c>
      <c r="P105" s="57" t="s">
        <v>281</v>
      </c>
      <c r="Q105" s="57" t="s">
        <v>281</v>
      </c>
      <c r="R105" s="57" t="s">
        <v>281</v>
      </c>
      <c r="S105" s="57" t="s">
        <v>281</v>
      </c>
      <c r="T105" s="57" t="s">
        <v>281</v>
      </c>
      <c r="U105" s="57" t="s">
        <v>281</v>
      </c>
      <c r="V105" s="57" t="s">
        <v>281</v>
      </c>
      <c r="W105" s="57" t="s">
        <v>281</v>
      </c>
      <c r="X105" s="57" t="s">
        <v>281</v>
      </c>
      <c r="Y105" s="57" t="s">
        <v>281</v>
      </c>
      <c r="Z105" s="57" t="s">
        <v>281</v>
      </c>
      <c r="AA105" s="57">
        <v>73.089712760544302</v>
      </c>
      <c r="AB105" s="57" t="s">
        <v>281</v>
      </c>
      <c r="AC105" s="57" t="s">
        <v>281</v>
      </c>
      <c r="AD105" s="57" t="s">
        <v>281</v>
      </c>
      <c r="AE105" s="57" t="s">
        <v>281</v>
      </c>
      <c r="AF105" s="57" t="s">
        <v>281</v>
      </c>
      <c r="AG105" s="57" t="s">
        <v>281</v>
      </c>
      <c r="AH105" s="57" t="s">
        <v>281</v>
      </c>
      <c r="AI105" s="57" t="s">
        <v>281</v>
      </c>
      <c r="AJ105" s="57" t="s">
        <v>281</v>
      </c>
      <c r="AK105" s="57" t="s">
        <v>281</v>
      </c>
      <c r="AL105" s="57" t="s">
        <v>281</v>
      </c>
      <c r="AM105" s="57" t="s">
        <v>281</v>
      </c>
      <c r="AN105" s="57" t="s">
        <v>281</v>
      </c>
      <c r="AO105" s="57" t="s">
        <v>281</v>
      </c>
      <c r="AP105" s="57" t="s">
        <v>281</v>
      </c>
      <c r="AQ105" s="57" t="s">
        <v>281</v>
      </c>
      <c r="AR105" s="57" t="s">
        <v>281</v>
      </c>
      <c r="AS105" s="57" t="s">
        <v>281</v>
      </c>
      <c r="AT105" s="57" t="s">
        <v>281</v>
      </c>
      <c r="AU105" s="57" t="s">
        <v>281</v>
      </c>
      <c r="AV105" s="57" t="s">
        <v>281</v>
      </c>
      <c r="AW105" s="57" t="s">
        <v>281</v>
      </c>
      <c r="AX105" s="57" t="s">
        <v>281</v>
      </c>
      <c r="AY105" s="57" t="s">
        <v>281</v>
      </c>
      <c r="AZ105" s="57" t="s">
        <v>281</v>
      </c>
      <c r="BA105" s="57" t="s">
        <v>281</v>
      </c>
      <c r="BB105" s="57" t="s">
        <v>281</v>
      </c>
      <c r="BC105" s="57" t="s">
        <v>281</v>
      </c>
      <c r="BD105" s="81"/>
      <c r="BE105" s="81">
        <f t="shared" si="1"/>
        <v>0.13736056394868904</v>
      </c>
      <c r="BF105" s="57" t="s">
        <v>281</v>
      </c>
      <c r="BG105" s="81"/>
    </row>
    <row r="106" spans="1:59" x14ac:dyDescent="0.25">
      <c r="A106" s="54">
        <v>1938</v>
      </c>
      <c r="B106" s="57" t="s">
        <v>281</v>
      </c>
      <c r="C106" s="57" t="s">
        <v>281</v>
      </c>
      <c r="D106" s="57" t="s">
        <v>281</v>
      </c>
      <c r="E106" s="57" t="s">
        <v>281</v>
      </c>
      <c r="F106" s="57" t="s">
        <v>281</v>
      </c>
      <c r="G106" s="57" t="s">
        <v>281</v>
      </c>
      <c r="H106" s="57" t="s">
        <v>281</v>
      </c>
      <c r="I106" s="57" t="s">
        <v>281</v>
      </c>
      <c r="J106" s="57" t="s">
        <v>281</v>
      </c>
      <c r="K106" s="57" t="s">
        <v>281</v>
      </c>
      <c r="L106" s="57" t="s">
        <v>281</v>
      </c>
      <c r="M106" s="57" t="s">
        <v>281</v>
      </c>
      <c r="N106" s="57" t="s">
        <v>281</v>
      </c>
      <c r="O106" s="57" t="s">
        <v>281</v>
      </c>
      <c r="P106" s="57" t="s">
        <v>281</v>
      </c>
      <c r="Q106" s="57" t="s">
        <v>281</v>
      </c>
      <c r="R106" s="57" t="s">
        <v>281</v>
      </c>
      <c r="S106" s="57" t="s">
        <v>281</v>
      </c>
      <c r="T106" s="57" t="s">
        <v>281</v>
      </c>
      <c r="U106" s="57" t="s">
        <v>281</v>
      </c>
      <c r="V106" s="57" t="s">
        <v>281</v>
      </c>
      <c r="W106" s="57" t="s">
        <v>281</v>
      </c>
      <c r="X106" s="57" t="s">
        <v>281</v>
      </c>
      <c r="Y106" s="57" t="s">
        <v>281</v>
      </c>
      <c r="Z106" s="57" t="s">
        <v>281</v>
      </c>
      <c r="AA106" s="57">
        <v>75.767242802616536</v>
      </c>
      <c r="AB106" s="57" t="s">
        <v>281</v>
      </c>
      <c r="AC106" s="57" t="s">
        <v>281</v>
      </c>
      <c r="AD106" s="57" t="s">
        <v>281</v>
      </c>
      <c r="AE106" s="57" t="s">
        <v>281</v>
      </c>
      <c r="AF106" s="57" t="s">
        <v>281</v>
      </c>
      <c r="AG106" s="57" t="s">
        <v>281</v>
      </c>
      <c r="AH106" s="57" t="s">
        <v>281</v>
      </c>
      <c r="AI106" s="57" t="s">
        <v>281</v>
      </c>
      <c r="AJ106" s="57" t="s">
        <v>281</v>
      </c>
      <c r="AK106" s="57" t="s">
        <v>281</v>
      </c>
      <c r="AL106" s="57" t="s">
        <v>281</v>
      </c>
      <c r="AM106" s="57" t="s">
        <v>281</v>
      </c>
      <c r="AN106" s="57" t="s">
        <v>281</v>
      </c>
      <c r="AO106" s="57" t="s">
        <v>281</v>
      </c>
      <c r="AP106" s="57" t="s">
        <v>281</v>
      </c>
      <c r="AQ106" s="57" t="s">
        <v>281</v>
      </c>
      <c r="AR106" s="57" t="s">
        <v>281</v>
      </c>
      <c r="AS106" s="57" t="s">
        <v>281</v>
      </c>
      <c r="AT106" s="57" t="s">
        <v>281</v>
      </c>
      <c r="AU106" s="57" t="s">
        <v>281</v>
      </c>
      <c r="AV106" s="57" t="s">
        <v>281</v>
      </c>
      <c r="AW106" s="57" t="s">
        <v>281</v>
      </c>
      <c r="AX106" s="57" t="s">
        <v>281</v>
      </c>
      <c r="AY106" s="57" t="s">
        <v>281</v>
      </c>
      <c r="AZ106" s="57" t="s">
        <v>281</v>
      </c>
      <c r="BA106" s="57" t="s">
        <v>281</v>
      </c>
      <c r="BB106" s="57" t="s">
        <v>281</v>
      </c>
      <c r="BC106" s="57" t="s">
        <v>281</v>
      </c>
      <c r="BD106" s="81"/>
      <c r="BE106" s="81">
        <f t="shared" si="1"/>
        <v>0.13736056394868904</v>
      </c>
      <c r="BF106" s="57" t="s">
        <v>281</v>
      </c>
      <c r="BG106" s="81"/>
    </row>
    <row r="107" spans="1:59" x14ac:dyDescent="0.25">
      <c r="A107" s="54">
        <v>1939</v>
      </c>
      <c r="B107" s="57" t="s">
        <v>281</v>
      </c>
      <c r="C107" s="57" t="s">
        <v>281</v>
      </c>
      <c r="D107" s="57" t="s">
        <v>281</v>
      </c>
      <c r="E107" s="57" t="s">
        <v>281</v>
      </c>
      <c r="F107" s="57" t="s">
        <v>281</v>
      </c>
      <c r="G107" s="57" t="s">
        <v>281</v>
      </c>
      <c r="H107" s="57" t="s">
        <v>281</v>
      </c>
      <c r="I107" s="57" t="s">
        <v>281</v>
      </c>
      <c r="J107" s="57" t="s">
        <v>281</v>
      </c>
      <c r="K107" s="57" t="s">
        <v>281</v>
      </c>
      <c r="L107" s="57" t="s">
        <v>281</v>
      </c>
      <c r="M107" s="57" t="s">
        <v>281</v>
      </c>
      <c r="N107" s="57" t="s">
        <v>281</v>
      </c>
      <c r="O107" s="57" t="s">
        <v>281</v>
      </c>
      <c r="P107" s="57" t="s">
        <v>281</v>
      </c>
      <c r="Q107" s="57" t="s">
        <v>281</v>
      </c>
      <c r="R107" s="57" t="s">
        <v>281</v>
      </c>
      <c r="S107" s="57" t="s">
        <v>281</v>
      </c>
      <c r="T107" s="57" t="s">
        <v>281</v>
      </c>
      <c r="U107" s="57" t="s">
        <v>281</v>
      </c>
      <c r="V107" s="57" t="s">
        <v>281</v>
      </c>
      <c r="W107" s="57" t="s">
        <v>281</v>
      </c>
      <c r="X107" s="57" t="s">
        <v>281</v>
      </c>
      <c r="Y107" s="57" t="s">
        <v>281</v>
      </c>
      <c r="Z107" s="57" t="s">
        <v>281</v>
      </c>
      <c r="AA107" s="57">
        <v>80.858174633246989</v>
      </c>
      <c r="AB107" s="57" t="s">
        <v>281</v>
      </c>
      <c r="AC107" s="57" t="s">
        <v>281</v>
      </c>
      <c r="AD107" s="57" t="s">
        <v>281</v>
      </c>
      <c r="AE107" s="57" t="s">
        <v>281</v>
      </c>
      <c r="AF107" s="57" t="s">
        <v>281</v>
      </c>
      <c r="AG107" s="57" t="s">
        <v>281</v>
      </c>
      <c r="AH107" s="57" t="s">
        <v>281</v>
      </c>
      <c r="AI107" s="57" t="s">
        <v>281</v>
      </c>
      <c r="AJ107" s="57" t="s">
        <v>281</v>
      </c>
      <c r="AK107" s="57" t="s">
        <v>281</v>
      </c>
      <c r="AL107" s="57" t="s">
        <v>281</v>
      </c>
      <c r="AM107" s="57" t="s">
        <v>281</v>
      </c>
      <c r="AN107" s="57" t="s">
        <v>281</v>
      </c>
      <c r="AO107" s="57" t="s">
        <v>281</v>
      </c>
      <c r="AP107" s="57" t="s">
        <v>281</v>
      </c>
      <c r="AQ107" s="57" t="s">
        <v>281</v>
      </c>
      <c r="AR107" s="57" t="s">
        <v>281</v>
      </c>
      <c r="AS107" s="57" t="s">
        <v>281</v>
      </c>
      <c r="AT107" s="57" t="s">
        <v>281</v>
      </c>
      <c r="AU107" s="57" t="s">
        <v>281</v>
      </c>
      <c r="AV107" s="57" t="s">
        <v>281</v>
      </c>
      <c r="AW107" s="57" t="s">
        <v>281</v>
      </c>
      <c r="AX107" s="57" t="s">
        <v>281</v>
      </c>
      <c r="AY107" s="57" t="s">
        <v>281</v>
      </c>
      <c r="AZ107" s="57" t="s">
        <v>281</v>
      </c>
      <c r="BA107" s="57" t="s">
        <v>281</v>
      </c>
      <c r="BB107" s="57" t="s">
        <v>281</v>
      </c>
      <c r="BC107" s="57" t="s">
        <v>281</v>
      </c>
      <c r="BD107" s="81"/>
      <c r="BE107" s="81">
        <f t="shared" si="1"/>
        <v>0.13736056394868901</v>
      </c>
      <c r="BF107" s="57" t="s">
        <v>281</v>
      </c>
      <c r="BG107" s="81"/>
    </row>
    <row r="108" spans="1:59" x14ac:dyDescent="0.25">
      <c r="A108" s="54">
        <v>1940</v>
      </c>
      <c r="B108" s="57" t="s">
        <v>281</v>
      </c>
      <c r="C108" s="57" t="s">
        <v>281</v>
      </c>
      <c r="D108" s="57" t="s">
        <v>281</v>
      </c>
      <c r="E108" s="57" t="s">
        <v>281</v>
      </c>
      <c r="F108" s="57" t="s">
        <v>281</v>
      </c>
      <c r="G108" s="57" t="s">
        <v>281</v>
      </c>
      <c r="H108" s="57" t="s">
        <v>281</v>
      </c>
      <c r="I108" s="57" t="s">
        <v>281</v>
      </c>
      <c r="J108" s="57" t="s">
        <v>281</v>
      </c>
      <c r="K108" s="57" t="s">
        <v>281</v>
      </c>
      <c r="L108" s="57" t="s">
        <v>281</v>
      </c>
      <c r="M108" s="57" t="s">
        <v>281</v>
      </c>
      <c r="N108" s="57" t="s">
        <v>281</v>
      </c>
      <c r="O108" s="57" t="s">
        <v>281</v>
      </c>
      <c r="P108" s="57" t="s">
        <v>281</v>
      </c>
      <c r="Q108" s="57" t="s">
        <v>281</v>
      </c>
      <c r="R108" s="57" t="s">
        <v>281</v>
      </c>
      <c r="S108" s="57" t="s">
        <v>281</v>
      </c>
      <c r="T108" s="57" t="s">
        <v>281</v>
      </c>
      <c r="U108" s="57" t="s">
        <v>281</v>
      </c>
      <c r="V108" s="57" t="s">
        <v>281</v>
      </c>
      <c r="W108" s="57" t="s">
        <v>281</v>
      </c>
      <c r="X108" s="57" t="s">
        <v>281</v>
      </c>
      <c r="Y108" s="57" t="s">
        <v>281</v>
      </c>
      <c r="Z108" s="57" t="s">
        <v>281</v>
      </c>
      <c r="AA108" s="57">
        <v>81.050561117660578</v>
      </c>
      <c r="AB108" s="57" t="s">
        <v>281</v>
      </c>
      <c r="AC108" s="57" t="s">
        <v>281</v>
      </c>
      <c r="AD108" s="57" t="s">
        <v>281</v>
      </c>
      <c r="AE108" s="57" t="s">
        <v>281</v>
      </c>
      <c r="AF108" s="57" t="s">
        <v>281</v>
      </c>
      <c r="AG108" s="57" t="s">
        <v>281</v>
      </c>
      <c r="AH108" s="57" t="s">
        <v>281</v>
      </c>
      <c r="AI108" s="57" t="s">
        <v>281</v>
      </c>
      <c r="AJ108" s="57" t="s">
        <v>281</v>
      </c>
      <c r="AK108" s="57" t="s">
        <v>281</v>
      </c>
      <c r="AL108" s="57" t="s">
        <v>281</v>
      </c>
      <c r="AM108" s="57" t="s">
        <v>281</v>
      </c>
      <c r="AN108" s="57" t="s">
        <v>281</v>
      </c>
      <c r="AO108" s="57" t="s">
        <v>281</v>
      </c>
      <c r="AP108" s="57" t="s">
        <v>281</v>
      </c>
      <c r="AQ108" s="57" t="s">
        <v>281</v>
      </c>
      <c r="AR108" s="57" t="s">
        <v>281</v>
      </c>
      <c r="AS108" s="57" t="s">
        <v>281</v>
      </c>
      <c r="AT108" s="57" t="s">
        <v>281</v>
      </c>
      <c r="AU108" s="57" t="s">
        <v>281</v>
      </c>
      <c r="AV108" s="57" t="s">
        <v>281</v>
      </c>
      <c r="AW108" s="57" t="s">
        <v>281</v>
      </c>
      <c r="AX108" s="57" t="s">
        <v>281</v>
      </c>
      <c r="AY108" s="57" t="s">
        <v>281</v>
      </c>
      <c r="AZ108" s="57" t="s">
        <v>281</v>
      </c>
      <c r="BA108" s="57" t="s">
        <v>281</v>
      </c>
      <c r="BB108" s="57" t="s">
        <v>281</v>
      </c>
      <c r="BC108" s="57" t="s">
        <v>281</v>
      </c>
      <c r="BD108" s="81"/>
      <c r="BE108" s="81">
        <f t="shared" si="1"/>
        <v>0.13736056394868904</v>
      </c>
      <c r="BF108" s="57" t="s">
        <v>281</v>
      </c>
      <c r="BG108" s="81"/>
    </row>
    <row r="109" spans="1:59" x14ac:dyDescent="0.25">
      <c r="A109" s="54">
        <v>1941</v>
      </c>
      <c r="B109" s="57" t="s">
        <v>281</v>
      </c>
      <c r="C109" s="57" t="s">
        <v>281</v>
      </c>
      <c r="D109" s="57" t="s">
        <v>281</v>
      </c>
      <c r="E109" s="57" t="s">
        <v>281</v>
      </c>
      <c r="F109" s="57" t="s">
        <v>281</v>
      </c>
      <c r="G109" s="57" t="s">
        <v>281</v>
      </c>
      <c r="H109" s="57" t="s">
        <v>281</v>
      </c>
      <c r="I109" s="57" t="s">
        <v>281</v>
      </c>
      <c r="J109" s="57" t="s">
        <v>281</v>
      </c>
      <c r="K109" s="57" t="s">
        <v>281</v>
      </c>
      <c r="L109" s="57" t="s">
        <v>281</v>
      </c>
      <c r="M109" s="57" t="s">
        <v>281</v>
      </c>
      <c r="N109" s="57" t="s">
        <v>281</v>
      </c>
      <c r="O109" s="57" t="s">
        <v>281</v>
      </c>
      <c r="P109" s="57" t="s">
        <v>281</v>
      </c>
      <c r="Q109" s="57" t="s">
        <v>281</v>
      </c>
      <c r="R109" s="57" t="s">
        <v>281</v>
      </c>
      <c r="S109" s="57" t="s">
        <v>281</v>
      </c>
      <c r="T109" s="57" t="s">
        <v>281</v>
      </c>
      <c r="U109" s="57" t="s">
        <v>281</v>
      </c>
      <c r="V109" s="57" t="s">
        <v>281</v>
      </c>
      <c r="W109" s="57" t="s">
        <v>281</v>
      </c>
      <c r="X109" s="57" t="s">
        <v>281</v>
      </c>
      <c r="Y109" s="57" t="s">
        <v>281</v>
      </c>
      <c r="Z109" s="57" t="s">
        <v>281</v>
      </c>
      <c r="AA109" s="57">
        <v>76.291863631153007</v>
      </c>
      <c r="AB109" s="57" t="s">
        <v>281</v>
      </c>
      <c r="AC109" s="57" t="s">
        <v>281</v>
      </c>
      <c r="AD109" s="57" t="s">
        <v>281</v>
      </c>
      <c r="AE109" s="57" t="s">
        <v>281</v>
      </c>
      <c r="AF109" s="57" t="s">
        <v>281</v>
      </c>
      <c r="AG109" s="57" t="s">
        <v>281</v>
      </c>
      <c r="AH109" s="57" t="s">
        <v>281</v>
      </c>
      <c r="AI109" s="57" t="s">
        <v>281</v>
      </c>
      <c r="AJ109" s="57" t="s">
        <v>281</v>
      </c>
      <c r="AK109" s="57" t="s">
        <v>281</v>
      </c>
      <c r="AL109" s="57" t="s">
        <v>281</v>
      </c>
      <c r="AM109" s="57" t="s">
        <v>281</v>
      </c>
      <c r="AN109" s="57" t="s">
        <v>281</v>
      </c>
      <c r="AO109" s="57" t="s">
        <v>281</v>
      </c>
      <c r="AP109" s="57" t="s">
        <v>281</v>
      </c>
      <c r="AQ109" s="57" t="s">
        <v>281</v>
      </c>
      <c r="AR109" s="57" t="s">
        <v>281</v>
      </c>
      <c r="AS109" s="57" t="s">
        <v>281</v>
      </c>
      <c r="AT109" s="57" t="s">
        <v>281</v>
      </c>
      <c r="AU109" s="57" t="s">
        <v>281</v>
      </c>
      <c r="AV109" s="57" t="s">
        <v>281</v>
      </c>
      <c r="AW109" s="57" t="s">
        <v>281</v>
      </c>
      <c r="AX109" s="57" t="s">
        <v>281</v>
      </c>
      <c r="AY109" s="57" t="s">
        <v>281</v>
      </c>
      <c r="AZ109" s="57" t="s">
        <v>281</v>
      </c>
      <c r="BA109" s="57" t="s">
        <v>281</v>
      </c>
      <c r="BB109" s="57" t="s">
        <v>281</v>
      </c>
      <c r="BC109" s="57" t="s">
        <v>281</v>
      </c>
      <c r="BD109" s="81"/>
      <c r="BE109" s="81">
        <f t="shared" si="1"/>
        <v>0.13736056394868904</v>
      </c>
      <c r="BF109" s="57" t="s">
        <v>281</v>
      </c>
      <c r="BG109" s="81"/>
    </row>
    <row r="110" spans="1:59" x14ac:dyDescent="0.25">
      <c r="A110" s="54">
        <v>1942</v>
      </c>
      <c r="B110" s="57" t="s">
        <v>281</v>
      </c>
      <c r="C110" s="57" t="s">
        <v>281</v>
      </c>
      <c r="D110" s="57" t="s">
        <v>281</v>
      </c>
      <c r="E110" s="57" t="s">
        <v>281</v>
      </c>
      <c r="F110" s="57" t="s">
        <v>281</v>
      </c>
      <c r="G110" s="57" t="s">
        <v>281</v>
      </c>
      <c r="H110" s="57" t="s">
        <v>281</v>
      </c>
      <c r="I110" s="57" t="s">
        <v>281</v>
      </c>
      <c r="J110" s="57" t="s">
        <v>281</v>
      </c>
      <c r="K110" s="57" t="s">
        <v>281</v>
      </c>
      <c r="L110" s="57" t="s">
        <v>281</v>
      </c>
      <c r="M110" s="57" t="s">
        <v>281</v>
      </c>
      <c r="N110" s="57" t="s">
        <v>281</v>
      </c>
      <c r="O110" s="57" t="s">
        <v>281</v>
      </c>
      <c r="P110" s="57" t="s">
        <v>281</v>
      </c>
      <c r="Q110" s="57" t="s">
        <v>281</v>
      </c>
      <c r="R110" s="57" t="s">
        <v>281</v>
      </c>
      <c r="S110" s="57" t="s">
        <v>281</v>
      </c>
      <c r="T110" s="57" t="s">
        <v>281</v>
      </c>
      <c r="U110" s="57" t="s">
        <v>281</v>
      </c>
      <c r="V110" s="57" t="s">
        <v>281</v>
      </c>
      <c r="W110" s="57" t="s">
        <v>281</v>
      </c>
      <c r="X110" s="57" t="s">
        <v>281</v>
      </c>
      <c r="Y110" s="57" t="s">
        <v>281</v>
      </c>
      <c r="Z110" s="57" t="s">
        <v>281</v>
      </c>
      <c r="AA110" s="57">
        <v>73.723178606600456</v>
      </c>
      <c r="AB110" s="57" t="s">
        <v>281</v>
      </c>
      <c r="AC110" s="57" t="s">
        <v>281</v>
      </c>
      <c r="AD110" s="57" t="s">
        <v>281</v>
      </c>
      <c r="AE110" s="57" t="s">
        <v>281</v>
      </c>
      <c r="AF110" s="57" t="s">
        <v>281</v>
      </c>
      <c r="AG110" s="57" t="s">
        <v>281</v>
      </c>
      <c r="AH110" s="57" t="s">
        <v>281</v>
      </c>
      <c r="AI110" s="57" t="s">
        <v>281</v>
      </c>
      <c r="AJ110" s="57" t="s">
        <v>281</v>
      </c>
      <c r="AK110" s="57" t="s">
        <v>281</v>
      </c>
      <c r="AL110" s="57" t="s">
        <v>281</v>
      </c>
      <c r="AM110" s="57" t="s">
        <v>281</v>
      </c>
      <c r="AN110" s="57" t="s">
        <v>281</v>
      </c>
      <c r="AO110" s="57" t="s">
        <v>281</v>
      </c>
      <c r="AP110" s="57" t="s">
        <v>281</v>
      </c>
      <c r="AQ110" s="57" t="s">
        <v>281</v>
      </c>
      <c r="AR110" s="57" t="s">
        <v>281</v>
      </c>
      <c r="AS110" s="57" t="s">
        <v>281</v>
      </c>
      <c r="AT110" s="57" t="s">
        <v>281</v>
      </c>
      <c r="AU110" s="57" t="s">
        <v>281</v>
      </c>
      <c r="AV110" s="57" t="s">
        <v>281</v>
      </c>
      <c r="AW110" s="57" t="s">
        <v>281</v>
      </c>
      <c r="AX110" s="57" t="s">
        <v>281</v>
      </c>
      <c r="AY110" s="57" t="s">
        <v>281</v>
      </c>
      <c r="AZ110" s="57" t="s">
        <v>281</v>
      </c>
      <c r="BA110" s="57" t="s">
        <v>281</v>
      </c>
      <c r="BB110" s="57" t="s">
        <v>281</v>
      </c>
      <c r="BC110" s="57" t="s">
        <v>281</v>
      </c>
      <c r="BD110" s="81"/>
      <c r="BE110" s="81">
        <f t="shared" si="1"/>
        <v>0.13736056394868901</v>
      </c>
      <c r="BF110" s="57" t="s">
        <v>281</v>
      </c>
      <c r="BG110" s="81"/>
    </row>
    <row r="111" spans="1:59" x14ac:dyDescent="0.25">
      <c r="A111" s="54">
        <v>1943</v>
      </c>
      <c r="B111" s="57" t="s">
        <v>281</v>
      </c>
      <c r="C111" s="57" t="s">
        <v>281</v>
      </c>
      <c r="D111" s="57" t="s">
        <v>281</v>
      </c>
      <c r="E111" s="57" t="s">
        <v>281</v>
      </c>
      <c r="F111" s="57" t="s">
        <v>281</v>
      </c>
      <c r="G111" s="57" t="s">
        <v>281</v>
      </c>
      <c r="H111" s="57" t="s">
        <v>281</v>
      </c>
      <c r="I111" s="57" t="s">
        <v>281</v>
      </c>
      <c r="J111" s="57" t="s">
        <v>281</v>
      </c>
      <c r="K111" s="57" t="s">
        <v>281</v>
      </c>
      <c r="L111" s="57" t="s">
        <v>281</v>
      </c>
      <c r="M111" s="57" t="s">
        <v>281</v>
      </c>
      <c r="N111" s="57" t="s">
        <v>281</v>
      </c>
      <c r="O111" s="57" t="s">
        <v>281</v>
      </c>
      <c r="P111" s="57" t="s">
        <v>281</v>
      </c>
      <c r="Q111" s="57" t="s">
        <v>281</v>
      </c>
      <c r="R111" s="57" t="s">
        <v>281</v>
      </c>
      <c r="S111" s="57" t="s">
        <v>281</v>
      </c>
      <c r="T111" s="57" t="s">
        <v>281</v>
      </c>
      <c r="U111" s="57" t="s">
        <v>281</v>
      </c>
      <c r="V111" s="57" t="s">
        <v>281</v>
      </c>
      <c r="W111" s="57" t="s">
        <v>281</v>
      </c>
      <c r="X111" s="57" t="s">
        <v>281</v>
      </c>
      <c r="Y111" s="57" t="s">
        <v>281</v>
      </c>
      <c r="Z111" s="57" t="s">
        <v>281</v>
      </c>
      <c r="AA111" s="57">
        <v>69.092252509085583</v>
      </c>
      <c r="AB111" s="57" t="s">
        <v>281</v>
      </c>
      <c r="AC111" s="57" t="s">
        <v>281</v>
      </c>
      <c r="AD111" s="57" t="s">
        <v>281</v>
      </c>
      <c r="AE111" s="57" t="s">
        <v>281</v>
      </c>
      <c r="AF111" s="57" t="s">
        <v>281</v>
      </c>
      <c r="AG111" s="57" t="s">
        <v>281</v>
      </c>
      <c r="AH111" s="57" t="s">
        <v>281</v>
      </c>
      <c r="AI111" s="57" t="s">
        <v>281</v>
      </c>
      <c r="AJ111" s="57" t="s">
        <v>281</v>
      </c>
      <c r="AK111" s="57" t="s">
        <v>281</v>
      </c>
      <c r="AL111" s="57" t="s">
        <v>281</v>
      </c>
      <c r="AM111" s="57" t="s">
        <v>281</v>
      </c>
      <c r="AN111" s="57" t="s">
        <v>281</v>
      </c>
      <c r="AO111" s="57" t="s">
        <v>281</v>
      </c>
      <c r="AP111" s="57" t="s">
        <v>281</v>
      </c>
      <c r="AQ111" s="57" t="s">
        <v>281</v>
      </c>
      <c r="AR111" s="57" t="s">
        <v>281</v>
      </c>
      <c r="AS111" s="57" t="s">
        <v>281</v>
      </c>
      <c r="AT111" s="57" t="s">
        <v>281</v>
      </c>
      <c r="AU111" s="57" t="s">
        <v>281</v>
      </c>
      <c r="AV111" s="57" t="s">
        <v>281</v>
      </c>
      <c r="AW111" s="57" t="s">
        <v>281</v>
      </c>
      <c r="AX111" s="57" t="s">
        <v>281</v>
      </c>
      <c r="AY111" s="57" t="s">
        <v>281</v>
      </c>
      <c r="AZ111" s="57" t="s">
        <v>281</v>
      </c>
      <c r="BA111" s="57" t="s">
        <v>281</v>
      </c>
      <c r="BB111" s="57" t="s">
        <v>281</v>
      </c>
      <c r="BC111" s="57" t="s">
        <v>281</v>
      </c>
      <c r="BD111" s="81"/>
      <c r="BE111" s="81">
        <f t="shared" si="1"/>
        <v>0.13736056394868904</v>
      </c>
      <c r="BF111" s="57" t="s">
        <v>281</v>
      </c>
      <c r="BG111" s="81"/>
    </row>
    <row r="112" spans="1:59" x14ac:dyDescent="0.25">
      <c r="A112" s="54">
        <v>1944</v>
      </c>
      <c r="B112" s="57" t="s">
        <v>281</v>
      </c>
      <c r="C112" s="57" t="s">
        <v>281</v>
      </c>
      <c r="D112" s="57" t="s">
        <v>281</v>
      </c>
      <c r="E112" s="57" t="s">
        <v>281</v>
      </c>
      <c r="F112" s="57" t="s">
        <v>281</v>
      </c>
      <c r="G112" s="57" t="s">
        <v>281</v>
      </c>
      <c r="H112" s="57" t="s">
        <v>281</v>
      </c>
      <c r="I112" s="57" t="s">
        <v>281</v>
      </c>
      <c r="J112" s="57" t="s">
        <v>281</v>
      </c>
      <c r="K112" s="57" t="s">
        <v>281</v>
      </c>
      <c r="L112" s="57" t="s">
        <v>281</v>
      </c>
      <c r="M112" s="57" t="s">
        <v>281</v>
      </c>
      <c r="N112" s="57" t="s">
        <v>281</v>
      </c>
      <c r="O112" s="57" t="s">
        <v>281</v>
      </c>
      <c r="P112" s="57" t="s">
        <v>281</v>
      </c>
      <c r="Q112" s="57" t="s">
        <v>281</v>
      </c>
      <c r="R112" s="57" t="s">
        <v>281</v>
      </c>
      <c r="S112" s="57" t="s">
        <v>281</v>
      </c>
      <c r="T112" s="57" t="s">
        <v>281</v>
      </c>
      <c r="U112" s="57" t="s">
        <v>281</v>
      </c>
      <c r="V112" s="57" t="s">
        <v>281</v>
      </c>
      <c r="W112" s="57" t="s">
        <v>281</v>
      </c>
      <c r="X112" s="57" t="s">
        <v>281</v>
      </c>
      <c r="Y112" s="57" t="s">
        <v>281</v>
      </c>
      <c r="Z112" s="57" t="s">
        <v>281</v>
      </c>
      <c r="AA112" s="57">
        <v>70.796353047344212</v>
      </c>
      <c r="AB112" s="57" t="s">
        <v>281</v>
      </c>
      <c r="AC112" s="57" t="s">
        <v>281</v>
      </c>
      <c r="AD112" s="57" t="s">
        <v>281</v>
      </c>
      <c r="AE112" s="57" t="s">
        <v>281</v>
      </c>
      <c r="AF112" s="57" t="s">
        <v>281</v>
      </c>
      <c r="AG112" s="57" t="s">
        <v>281</v>
      </c>
      <c r="AH112" s="57" t="s">
        <v>281</v>
      </c>
      <c r="AI112" s="57" t="s">
        <v>281</v>
      </c>
      <c r="AJ112" s="57" t="s">
        <v>281</v>
      </c>
      <c r="AK112" s="57" t="s">
        <v>281</v>
      </c>
      <c r="AL112" s="57" t="s">
        <v>281</v>
      </c>
      <c r="AM112" s="57" t="s">
        <v>281</v>
      </c>
      <c r="AN112" s="57" t="s">
        <v>281</v>
      </c>
      <c r="AO112" s="57" t="s">
        <v>281</v>
      </c>
      <c r="AP112" s="57" t="s">
        <v>281</v>
      </c>
      <c r="AQ112" s="57" t="s">
        <v>281</v>
      </c>
      <c r="AR112" s="57" t="s">
        <v>281</v>
      </c>
      <c r="AS112" s="57" t="s">
        <v>281</v>
      </c>
      <c r="AT112" s="57" t="s">
        <v>281</v>
      </c>
      <c r="AU112" s="57" t="s">
        <v>281</v>
      </c>
      <c r="AV112" s="57" t="s">
        <v>281</v>
      </c>
      <c r="AW112" s="57" t="s">
        <v>281</v>
      </c>
      <c r="AX112" s="57" t="s">
        <v>281</v>
      </c>
      <c r="AY112" s="57" t="s">
        <v>281</v>
      </c>
      <c r="AZ112" s="57" t="s">
        <v>281</v>
      </c>
      <c r="BA112" s="57" t="s">
        <v>281</v>
      </c>
      <c r="BB112" s="57" t="s">
        <v>281</v>
      </c>
      <c r="BC112" s="57" t="s">
        <v>281</v>
      </c>
      <c r="BD112" s="81"/>
      <c r="BE112" s="81">
        <f t="shared" si="1"/>
        <v>0.13736056394868901</v>
      </c>
      <c r="BF112" s="57" t="s">
        <v>281</v>
      </c>
      <c r="BG112" s="81"/>
    </row>
    <row r="113" spans="1:59" x14ac:dyDescent="0.25">
      <c r="A113" s="54">
        <v>1945</v>
      </c>
      <c r="B113" s="57" t="s">
        <v>281</v>
      </c>
      <c r="C113" s="57" t="s">
        <v>281</v>
      </c>
      <c r="D113" s="57" t="s">
        <v>281</v>
      </c>
      <c r="E113" s="57" t="s">
        <v>281</v>
      </c>
      <c r="F113" s="57" t="s">
        <v>281</v>
      </c>
      <c r="G113" s="57" t="s">
        <v>281</v>
      </c>
      <c r="H113" s="57" t="s">
        <v>281</v>
      </c>
      <c r="I113" s="57" t="s">
        <v>281</v>
      </c>
      <c r="J113" s="57" t="s">
        <v>281</v>
      </c>
      <c r="K113" s="57" t="s">
        <v>281</v>
      </c>
      <c r="L113" s="57" t="s">
        <v>281</v>
      </c>
      <c r="M113" s="57" t="s">
        <v>281</v>
      </c>
      <c r="N113" s="57" t="s">
        <v>281</v>
      </c>
      <c r="O113" s="57" t="s">
        <v>281</v>
      </c>
      <c r="P113" s="57" t="s">
        <v>281</v>
      </c>
      <c r="Q113" s="57" t="s">
        <v>281</v>
      </c>
      <c r="R113" s="57" t="s">
        <v>281</v>
      </c>
      <c r="S113" s="57" t="s">
        <v>281</v>
      </c>
      <c r="T113" s="57" t="s">
        <v>281</v>
      </c>
      <c r="U113" s="57" t="s">
        <v>281</v>
      </c>
      <c r="V113" s="57" t="s">
        <v>281</v>
      </c>
      <c r="W113" s="57" t="s">
        <v>281</v>
      </c>
      <c r="X113" s="57" t="s">
        <v>281</v>
      </c>
      <c r="Y113" s="57" t="s">
        <v>281</v>
      </c>
      <c r="Z113" s="57" t="s">
        <v>281</v>
      </c>
      <c r="AA113" s="57">
        <v>75.010852090349985</v>
      </c>
      <c r="AB113" s="57" t="s">
        <v>281</v>
      </c>
      <c r="AC113" s="57" t="s">
        <v>281</v>
      </c>
      <c r="AD113" s="57" t="s">
        <v>281</v>
      </c>
      <c r="AE113" s="57" t="s">
        <v>281</v>
      </c>
      <c r="AF113" s="57" t="s">
        <v>281</v>
      </c>
      <c r="AG113" s="57" t="s">
        <v>281</v>
      </c>
      <c r="AH113" s="57" t="s">
        <v>281</v>
      </c>
      <c r="AI113" s="57" t="s">
        <v>281</v>
      </c>
      <c r="AJ113" s="57" t="s">
        <v>281</v>
      </c>
      <c r="AK113" s="57" t="s">
        <v>281</v>
      </c>
      <c r="AL113" s="57" t="s">
        <v>281</v>
      </c>
      <c r="AM113" s="57" t="s">
        <v>281</v>
      </c>
      <c r="AN113" s="57" t="s">
        <v>281</v>
      </c>
      <c r="AO113" s="57" t="s">
        <v>281</v>
      </c>
      <c r="AP113" s="57" t="s">
        <v>281</v>
      </c>
      <c r="AQ113" s="57" t="s">
        <v>281</v>
      </c>
      <c r="AR113" s="57" t="s">
        <v>281</v>
      </c>
      <c r="AS113" s="57" t="s">
        <v>281</v>
      </c>
      <c r="AT113" s="57" t="s">
        <v>281</v>
      </c>
      <c r="AU113" s="57" t="s">
        <v>281</v>
      </c>
      <c r="AV113" s="57" t="s">
        <v>281</v>
      </c>
      <c r="AW113" s="57" t="s">
        <v>281</v>
      </c>
      <c r="AX113" s="57" t="s">
        <v>281</v>
      </c>
      <c r="AY113" s="57" t="s">
        <v>281</v>
      </c>
      <c r="AZ113" s="57" t="s">
        <v>281</v>
      </c>
      <c r="BA113" s="57" t="s">
        <v>281</v>
      </c>
      <c r="BB113" s="57" t="s">
        <v>281</v>
      </c>
      <c r="BC113" s="57" t="s">
        <v>281</v>
      </c>
      <c r="BD113" s="81"/>
      <c r="BE113" s="81">
        <f t="shared" si="1"/>
        <v>0.13736056394868904</v>
      </c>
      <c r="BF113" s="57" t="s">
        <v>281</v>
      </c>
      <c r="BG113" s="81"/>
    </row>
    <row r="114" spans="1:59" x14ac:dyDescent="0.25">
      <c r="A114" s="54">
        <v>1946</v>
      </c>
      <c r="B114" s="57" t="s">
        <v>281</v>
      </c>
      <c r="C114" s="57" t="s">
        <v>281</v>
      </c>
      <c r="D114" s="57" t="s">
        <v>281</v>
      </c>
      <c r="E114" s="57" t="s">
        <v>281</v>
      </c>
      <c r="F114" s="57" t="s">
        <v>281</v>
      </c>
      <c r="G114" s="57" t="s">
        <v>281</v>
      </c>
      <c r="H114" s="57" t="s">
        <v>281</v>
      </c>
      <c r="I114" s="57" t="s">
        <v>281</v>
      </c>
      <c r="J114" s="57" t="s">
        <v>281</v>
      </c>
      <c r="K114" s="57" t="s">
        <v>281</v>
      </c>
      <c r="L114" s="57" t="s">
        <v>281</v>
      </c>
      <c r="M114" s="57" t="s">
        <v>281</v>
      </c>
      <c r="N114" s="57" t="s">
        <v>281</v>
      </c>
      <c r="O114" s="57" t="s">
        <v>281</v>
      </c>
      <c r="P114" s="57" t="s">
        <v>281</v>
      </c>
      <c r="Q114" s="57" t="s">
        <v>281</v>
      </c>
      <c r="R114" s="57" t="s">
        <v>281</v>
      </c>
      <c r="S114" s="57" t="s">
        <v>281</v>
      </c>
      <c r="T114" s="57" t="s">
        <v>281</v>
      </c>
      <c r="U114" s="57" t="s">
        <v>281</v>
      </c>
      <c r="V114" s="57" t="s">
        <v>281</v>
      </c>
      <c r="W114" s="57" t="s">
        <v>281</v>
      </c>
      <c r="X114" s="57" t="s">
        <v>281</v>
      </c>
      <c r="Y114" s="57" t="s">
        <v>281</v>
      </c>
      <c r="Z114" s="57" t="s">
        <v>281</v>
      </c>
      <c r="AA114" s="57">
        <v>65.730288391596275</v>
      </c>
      <c r="AB114" s="57" t="s">
        <v>281</v>
      </c>
      <c r="AC114" s="57" t="s">
        <v>281</v>
      </c>
      <c r="AD114" s="57" t="s">
        <v>281</v>
      </c>
      <c r="AE114" s="57" t="s">
        <v>281</v>
      </c>
      <c r="AF114" s="57" t="s">
        <v>281</v>
      </c>
      <c r="AG114" s="57" t="s">
        <v>281</v>
      </c>
      <c r="AH114" s="57" t="s">
        <v>281</v>
      </c>
      <c r="AI114" s="57" t="s">
        <v>281</v>
      </c>
      <c r="AJ114" s="57" t="s">
        <v>281</v>
      </c>
      <c r="AK114" s="57" t="s">
        <v>281</v>
      </c>
      <c r="AL114" s="57" t="s">
        <v>281</v>
      </c>
      <c r="AM114" s="57" t="s">
        <v>281</v>
      </c>
      <c r="AN114" s="57" t="s">
        <v>281</v>
      </c>
      <c r="AO114" s="57" t="s">
        <v>281</v>
      </c>
      <c r="AP114" s="57" t="s">
        <v>281</v>
      </c>
      <c r="AQ114" s="57" t="s">
        <v>281</v>
      </c>
      <c r="AR114" s="57" t="s">
        <v>281</v>
      </c>
      <c r="AS114" s="57" t="s">
        <v>281</v>
      </c>
      <c r="AT114" s="57" t="s">
        <v>281</v>
      </c>
      <c r="AU114" s="57" t="s">
        <v>281</v>
      </c>
      <c r="AV114" s="57" t="s">
        <v>281</v>
      </c>
      <c r="AW114" s="57" t="s">
        <v>281</v>
      </c>
      <c r="AX114" s="57" t="s">
        <v>281</v>
      </c>
      <c r="AY114" s="57" t="s">
        <v>281</v>
      </c>
      <c r="AZ114" s="57" t="s">
        <v>281</v>
      </c>
      <c r="BA114" s="57" t="s">
        <v>281</v>
      </c>
      <c r="BB114" s="57" t="s">
        <v>281</v>
      </c>
      <c r="BC114" s="57" t="s">
        <v>281</v>
      </c>
      <c r="BD114" s="81"/>
      <c r="BE114" s="81">
        <f t="shared" si="1"/>
        <v>0.13736056394868904</v>
      </c>
      <c r="BF114" s="57" t="s">
        <v>281</v>
      </c>
      <c r="BG114" s="81"/>
    </row>
    <row r="115" spans="1:59" x14ac:dyDescent="0.25">
      <c r="A115" s="54">
        <v>1947</v>
      </c>
      <c r="B115" s="57" t="s">
        <v>281</v>
      </c>
      <c r="C115" s="57" t="s">
        <v>281</v>
      </c>
      <c r="D115" s="57" t="s">
        <v>281</v>
      </c>
      <c r="E115" s="57" t="s">
        <v>281</v>
      </c>
      <c r="F115" s="57" t="s">
        <v>281</v>
      </c>
      <c r="G115" s="57" t="s">
        <v>281</v>
      </c>
      <c r="H115" s="57" t="s">
        <v>281</v>
      </c>
      <c r="I115" s="57" t="s">
        <v>281</v>
      </c>
      <c r="J115" s="57" t="s">
        <v>281</v>
      </c>
      <c r="K115" s="57" t="s">
        <v>281</v>
      </c>
      <c r="L115" s="57" t="s">
        <v>281</v>
      </c>
      <c r="M115" s="57" t="s">
        <v>281</v>
      </c>
      <c r="N115" s="57" t="s">
        <v>281</v>
      </c>
      <c r="O115" s="57" t="s">
        <v>281</v>
      </c>
      <c r="P115" s="57" t="s">
        <v>281</v>
      </c>
      <c r="Q115" s="57" t="s">
        <v>281</v>
      </c>
      <c r="R115" s="57" t="s">
        <v>281</v>
      </c>
      <c r="S115" s="57" t="s">
        <v>281</v>
      </c>
      <c r="T115" s="57" t="s">
        <v>281</v>
      </c>
      <c r="U115" s="57" t="s">
        <v>281</v>
      </c>
      <c r="V115" s="57" t="s">
        <v>281</v>
      </c>
      <c r="W115" s="57" t="s">
        <v>281</v>
      </c>
      <c r="X115" s="57" t="s">
        <v>281</v>
      </c>
      <c r="Y115" s="57" t="s">
        <v>281</v>
      </c>
      <c r="Z115" s="57" t="s">
        <v>281</v>
      </c>
      <c r="AA115" s="57">
        <v>65.786942744597212</v>
      </c>
      <c r="AB115" s="57" t="s">
        <v>281</v>
      </c>
      <c r="AC115" s="57" t="s">
        <v>281</v>
      </c>
      <c r="AD115" s="57" t="s">
        <v>281</v>
      </c>
      <c r="AE115" s="57" t="s">
        <v>281</v>
      </c>
      <c r="AF115" s="57" t="s">
        <v>281</v>
      </c>
      <c r="AG115" s="57" t="s">
        <v>281</v>
      </c>
      <c r="AH115" s="57" t="s">
        <v>281</v>
      </c>
      <c r="AI115" s="57" t="s">
        <v>281</v>
      </c>
      <c r="AJ115" s="57" t="s">
        <v>281</v>
      </c>
      <c r="AK115" s="57" t="s">
        <v>281</v>
      </c>
      <c r="AL115" s="57" t="s">
        <v>281</v>
      </c>
      <c r="AM115" s="57" t="s">
        <v>281</v>
      </c>
      <c r="AN115" s="57" t="s">
        <v>281</v>
      </c>
      <c r="AO115" s="57" t="s">
        <v>281</v>
      </c>
      <c r="AP115" s="57" t="s">
        <v>281</v>
      </c>
      <c r="AQ115" s="57" t="s">
        <v>281</v>
      </c>
      <c r="AR115" s="57" t="s">
        <v>281</v>
      </c>
      <c r="AS115" s="57" t="s">
        <v>281</v>
      </c>
      <c r="AT115" s="57" t="s">
        <v>281</v>
      </c>
      <c r="AU115" s="57" t="s">
        <v>281</v>
      </c>
      <c r="AV115" s="57" t="s">
        <v>281</v>
      </c>
      <c r="AW115" s="57" t="s">
        <v>281</v>
      </c>
      <c r="AX115" s="57" t="s">
        <v>281</v>
      </c>
      <c r="AY115" s="57" t="s">
        <v>281</v>
      </c>
      <c r="AZ115" s="57" t="s">
        <v>281</v>
      </c>
      <c r="BA115" s="57" t="s">
        <v>281</v>
      </c>
      <c r="BB115" s="57" t="s">
        <v>281</v>
      </c>
      <c r="BC115" s="57" t="s">
        <v>281</v>
      </c>
      <c r="BD115" s="81"/>
      <c r="BE115" s="81">
        <f t="shared" si="1"/>
        <v>0.13736056394868904</v>
      </c>
      <c r="BF115" s="57" t="s">
        <v>281</v>
      </c>
      <c r="BG115" s="81"/>
    </row>
    <row r="116" spans="1:59" x14ac:dyDescent="0.25">
      <c r="A116" s="54">
        <v>1948</v>
      </c>
      <c r="B116" s="57" t="s">
        <v>281</v>
      </c>
      <c r="C116" s="57" t="s">
        <v>281</v>
      </c>
      <c r="D116" s="57" t="s">
        <v>281</v>
      </c>
      <c r="E116" s="57" t="s">
        <v>281</v>
      </c>
      <c r="F116" s="57" t="s">
        <v>281</v>
      </c>
      <c r="G116" s="57" t="s">
        <v>281</v>
      </c>
      <c r="H116" s="57" t="s">
        <v>281</v>
      </c>
      <c r="I116" s="57" t="s">
        <v>281</v>
      </c>
      <c r="J116" s="57" t="s">
        <v>281</v>
      </c>
      <c r="K116" s="57" t="s">
        <v>281</v>
      </c>
      <c r="L116" s="57" t="s">
        <v>281</v>
      </c>
      <c r="M116" s="57" t="s">
        <v>281</v>
      </c>
      <c r="N116" s="57" t="s">
        <v>281</v>
      </c>
      <c r="O116" s="57" t="s">
        <v>281</v>
      </c>
      <c r="P116" s="57" t="s">
        <v>281</v>
      </c>
      <c r="Q116" s="57" t="s">
        <v>281</v>
      </c>
      <c r="R116" s="57" t="s">
        <v>281</v>
      </c>
      <c r="S116" s="57" t="s">
        <v>281</v>
      </c>
      <c r="T116" s="57" t="s">
        <v>281</v>
      </c>
      <c r="U116" s="57" t="s">
        <v>281</v>
      </c>
      <c r="V116" s="57" t="s">
        <v>281</v>
      </c>
      <c r="W116" s="57" t="s">
        <v>281</v>
      </c>
      <c r="X116" s="57" t="s">
        <v>281</v>
      </c>
      <c r="Y116" s="57" t="s">
        <v>281</v>
      </c>
      <c r="Z116" s="57" t="s">
        <v>281</v>
      </c>
      <c r="AA116" s="57">
        <v>65.879921889914556</v>
      </c>
      <c r="AB116" s="57" t="s">
        <v>281</v>
      </c>
      <c r="AC116" s="57" t="s">
        <v>281</v>
      </c>
      <c r="AD116" s="57" t="s">
        <v>281</v>
      </c>
      <c r="AE116" s="57" t="s">
        <v>281</v>
      </c>
      <c r="AF116" s="57" t="s">
        <v>281</v>
      </c>
      <c r="AG116" s="57" t="s">
        <v>281</v>
      </c>
      <c r="AH116" s="57" t="s">
        <v>281</v>
      </c>
      <c r="AI116" s="57" t="s">
        <v>281</v>
      </c>
      <c r="AJ116" s="57" t="s">
        <v>281</v>
      </c>
      <c r="AK116" s="57" t="s">
        <v>281</v>
      </c>
      <c r="AL116" s="57" t="s">
        <v>281</v>
      </c>
      <c r="AM116" s="57" t="s">
        <v>281</v>
      </c>
      <c r="AN116" s="57" t="s">
        <v>281</v>
      </c>
      <c r="AO116" s="57" t="s">
        <v>281</v>
      </c>
      <c r="AP116" s="57" t="s">
        <v>281</v>
      </c>
      <c r="AQ116" s="57" t="s">
        <v>281</v>
      </c>
      <c r="AR116" s="57" t="s">
        <v>281</v>
      </c>
      <c r="AS116" s="57" t="s">
        <v>281</v>
      </c>
      <c r="AT116" s="57" t="s">
        <v>281</v>
      </c>
      <c r="AU116" s="57" t="s">
        <v>281</v>
      </c>
      <c r="AV116" s="57" t="s">
        <v>281</v>
      </c>
      <c r="AW116" s="57" t="s">
        <v>281</v>
      </c>
      <c r="AX116" s="57" t="s">
        <v>281</v>
      </c>
      <c r="AY116" s="57" t="s">
        <v>281</v>
      </c>
      <c r="AZ116" s="57" t="s">
        <v>281</v>
      </c>
      <c r="BA116" s="57" t="s">
        <v>281</v>
      </c>
      <c r="BB116" s="57" t="s">
        <v>281</v>
      </c>
      <c r="BC116" s="57" t="s">
        <v>281</v>
      </c>
      <c r="BD116" s="81"/>
      <c r="BE116" s="81">
        <f t="shared" si="1"/>
        <v>0.13736056394868901</v>
      </c>
      <c r="BF116" s="57" t="s">
        <v>281</v>
      </c>
      <c r="BG116" s="81"/>
    </row>
    <row r="117" spans="1:59" x14ac:dyDescent="0.25">
      <c r="A117" s="54">
        <v>1949</v>
      </c>
      <c r="B117" s="57" t="s">
        <v>281</v>
      </c>
      <c r="C117" s="57" t="s">
        <v>281</v>
      </c>
      <c r="D117" s="57" t="s">
        <v>281</v>
      </c>
      <c r="E117" s="57" t="s">
        <v>281</v>
      </c>
      <c r="F117" s="57" t="s">
        <v>281</v>
      </c>
      <c r="G117" s="57" t="s">
        <v>281</v>
      </c>
      <c r="H117" s="57" t="s">
        <v>281</v>
      </c>
      <c r="I117" s="57" t="s">
        <v>281</v>
      </c>
      <c r="J117" s="57" t="s">
        <v>281</v>
      </c>
      <c r="K117" s="57" t="s">
        <v>281</v>
      </c>
      <c r="L117" s="57" t="s">
        <v>281</v>
      </c>
      <c r="M117" s="57" t="s">
        <v>281</v>
      </c>
      <c r="N117" s="57" t="s">
        <v>281</v>
      </c>
      <c r="O117" s="57" t="s">
        <v>281</v>
      </c>
      <c r="P117" s="57" t="s">
        <v>281</v>
      </c>
      <c r="Q117" s="57" t="s">
        <v>281</v>
      </c>
      <c r="R117" s="57" t="s">
        <v>281</v>
      </c>
      <c r="S117" s="57" t="s">
        <v>281</v>
      </c>
      <c r="T117" s="57" t="s">
        <v>281</v>
      </c>
      <c r="U117" s="57" t="s">
        <v>281</v>
      </c>
      <c r="V117" s="57" t="s">
        <v>281</v>
      </c>
      <c r="W117" s="57" t="s">
        <v>281</v>
      </c>
      <c r="X117" s="57" t="s">
        <v>281</v>
      </c>
      <c r="Y117" s="57" t="s">
        <v>281</v>
      </c>
      <c r="Z117" s="57" t="s">
        <v>281</v>
      </c>
      <c r="AA117" s="57">
        <v>69.121471679402362</v>
      </c>
      <c r="AB117" s="57" t="s">
        <v>281</v>
      </c>
      <c r="AC117" s="57" t="s">
        <v>281</v>
      </c>
      <c r="AD117" s="57" t="s">
        <v>281</v>
      </c>
      <c r="AE117" s="57" t="s">
        <v>281</v>
      </c>
      <c r="AF117" s="57" t="s">
        <v>281</v>
      </c>
      <c r="AG117" s="57" t="s">
        <v>281</v>
      </c>
      <c r="AH117" s="57" t="s">
        <v>281</v>
      </c>
      <c r="AI117" s="57" t="s">
        <v>281</v>
      </c>
      <c r="AJ117" s="57" t="s">
        <v>281</v>
      </c>
      <c r="AK117" s="57" t="s">
        <v>281</v>
      </c>
      <c r="AL117" s="57" t="s">
        <v>281</v>
      </c>
      <c r="AM117" s="57" t="s">
        <v>281</v>
      </c>
      <c r="AN117" s="57" t="s">
        <v>281</v>
      </c>
      <c r="AO117" s="57" t="s">
        <v>281</v>
      </c>
      <c r="AP117" s="57" t="s">
        <v>281</v>
      </c>
      <c r="AQ117" s="57" t="s">
        <v>281</v>
      </c>
      <c r="AR117" s="57" t="s">
        <v>281</v>
      </c>
      <c r="AS117" s="57" t="s">
        <v>281</v>
      </c>
      <c r="AT117" s="57" t="s">
        <v>281</v>
      </c>
      <c r="AU117" s="57" t="s">
        <v>281</v>
      </c>
      <c r="AV117" s="57" t="s">
        <v>281</v>
      </c>
      <c r="AW117" s="57" t="s">
        <v>281</v>
      </c>
      <c r="AX117" s="57" t="s">
        <v>281</v>
      </c>
      <c r="AY117" s="57" t="s">
        <v>281</v>
      </c>
      <c r="AZ117" s="57" t="s">
        <v>281</v>
      </c>
      <c r="BA117" s="57" t="s">
        <v>281</v>
      </c>
      <c r="BB117" s="57" t="s">
        <v>281</v>
      </c>
      <c r="BC117" s="57" t="s">
        <v>281</v>
      </c>
      <c r="BD117" s="81"/>
      <c r="BE117" s="81">
        <f t="shared" si="1"/>
        <v>0.13736056394868904</v>
      </c>
      <c r="BF117" s="57" t="s">
        <v>281</v>
      </c>
      <c r="BG117" s="81"/>
    </row>
    <row r="118" spans="1:59" x14ac:dyDescent="0.25">
      <c r="A118" s="54">
        <v>1950</v>
      </c>
      <c r="B118" s="57">
        <v>5.1884740065116883</v>
      </c>
      <c r="C118" s="57" t="s">
        <v>281</v>
      </c>
      <c r="D118" s="57" t="s">
        <v>281</v>
      </c>
      <c r="E118" s="57" t="s">
        <v>281</v>
      </c>
      <c r="F118" s="57" t="s">
        <v>281</v>
      </c>
      <c r="G118" s="57" t="s">
        <v>281</v>
      </c>
      <c r="H118" s="57" t="s">
        <v>281</v>
      </c>
      <c r="I118" s="57">
        <v>42.331288343558278</v>
      </c>
      <c r="J118" s="57" t="s">
        <v>281</v>
      </c>
      <c r="K118" s="57" t="s">
        <v>281</v>
      </c>
      <c r="L118" s="57" t="s">
        <v>281</v>
      </c>
      <c r="M118" s="57" t="s">
        <v>281</v>
      </c>
      <c r="N118" s="57">
        <v>38.598179281193559</v>
      </c>
      <c r="O118" s="57" t="s">
        <v>281</v>
      </c>
      <c r="P118" s="57">
        <v>86.538054105851174</v>
      </c>
      <c r="Q118" s="57" t="s">
        <v>281</v>
      </c>
      <c r="R118" s="57" t="s">
        <v>281</v>
      </c>
      <c r="S118" s="57" t="s">
        <v>281</v>
      </c>
      <c r="T118" s="57" t="s">
        <v>281</v>
      </c>
      <c r="U118" s="57" t="s">
        <v>281</v>
      </c>
      <c r="V118" s="57" t="s">
        <v>281</v>
      </c>
      <c r="W118" s="57" t="s">
        <v>281</v>
      </c>
      <c r="X118" s="57" t="s">
        <v>281</v>
      </c>
      <c r="Y118" s="57" t="s">
        <v>281</v>
      </c>
      <c r="Z118" s="57" t="s">
        <v>281</v>
      </c>
      <c r="AA118" s="57">
        <v>69.507148492598375</v>
      </c>
      <c r="AB118" s="57" t="s">
        <v>281</v>
      </c>
      <c r="AC118" s="57">
        <v>62.754478827361559</v>
      </c>
      <c r="AD118" s="57">
        <v>52.791277287048345</v>
      </c>
      <c r="AE118" s="57" t="s">
        <v>281</v>
      </c>
      <c r="AF118" s="57" t="s">
        <v>281</v>
      </c>
      <c r="AG118" s="57" t="s">
        <v>281</v>
      </c>
      <c r="AH118" s="57" t="s">
        <v>281</v>
      </c>
      <c r="AI118" s="57" t="s">
        <v>281</v>
      </c>
      <c r="AJ118" s="57" t="s">
        <v>281</v>
      </c>
      <c r="AK118" s="57" t="s">
        <v>281</v>
      </c>
      <c r="AL118" s="57" t="s">
        <v>281</v>
      </c>
      <c r="AM118" s="57" t="s">
        <v>281</v>
      </c>
      <c r="AN118" s="57" t="s">
        <v>281</v>
      </c>
      <c r="AO118" s="57" t="s">
        <v>281</v>
      </c>
      <c r="AP118" s="57" t="s">
        <v>281</v>
      </c>
      <c r="AQ118" s="57" t="s">
        <v>281</v>
      </c>
      <c r="AR118" s="57" t="s">
        <v>281</v>
      </c>
      <c r="AS118" s="57" t="s">
        <v>281</v>
      </c>
      <c r="AT118" s="57" t="s">
        <v>281</v>
      </c>
      <c r="AU118" s="57" t="s">
        <v>281</v>
      </c>
      <c r="AV118" s="57" t="s">
        <v>281</v>
      </c>
      <c r="AW118" s="57" t="s">
        <v>281</v>
      </c>
      <c r="AX118" s="57" t="s">
        <v>281</v>
      </c>
      <c r="AY118" s="57" t="s">
        <v>281</v>
      </c>
      <c r="AZ118" s="57" t="s">
        <v>281</v>
      </c>
      <c r="BA118" s="57" t="s">
        <v>281</v>
      </c>
      <c r="BB118" s="57" t="s">
        <v>281</v>
      </c>
      <c r="BC118" s="57" t="s">
        <v>281</v>
      </c>
      <c r="BD118" s="81"/>
      <c r="BE118" s="81">
        <f>IFERROR((STDEVA(B118:BB118))/(AVERAGE(B118:BB118)),"")</f>
        <v>0.38319886316345009</v>
      </c>
      <c r="BF118" s="57" t="s">
        <v>281</v>
      </c>
      <c r="BG118" s="81"/>
    </row>
    <row r="119" spans="1:59" x14ac:dyDescent="0.25">
      <c r="A119" s="54">
        <v>1951</v>
      </c>
      <c r="B119" s="57">
        <v>4.7476277457938272</v>
      </c>
      <c r="C119" s="57" t="s">
        <v>281</v>
      </c>
      <c r="D119" s="57" t="s">
        <v>281</v>
      </c>
      <c r="E119" s="57" t="s">
        <v>281</v>
      </c>
      <c r="F119" s="57" t="s">
        <v>281</v>
      </c>
      <c r="G119" s="57" t="s">
        <v>281</v>
      </c>
      <c r="H119" s="57" t="s">
        <v>281</v>
      </c>
      <c r="I119" s="57">
        <v>46.285714285714285</v>
      </c>
      <c r="J119" s="57" t="s">
        <v>281</v>
      </c>
      <c r="K119" s="57" t="s">
        <v>281</v>
      </c>
      <c r="L119" s="57" t="s">
        <v>281</v>
      </c>
      <c r="M119" s="57" t="s">
        <v>281</v>
      </c>
      <c r="N119" s="57">
        <v>39.594625398195824</v>
      </c>
      <c r="O119" s="57" t="s">
        <v>281</v>
      </c>
      <c r="P119" s="57">
        <v>84.076231489105353</v>
      </c>
      <c r="Q119" s="57" t="s">
        <v>281</v>
      </c>
      <c r="R119" s="57" t="s">
        <v>281</v>
      </c>
      <c r="S119" s="57" t="s">
        <v>281</v>
      </c>
      <c r="T119" s="57" t="s">
        <v>281</v>
      </c>
      <c r="U119" s="57" t="s">
        <v>281</v>
      </c>
      <c r="V119" s="57" t="s">
        <v>281</v>
      </c>
      <c r="W119" s="57" t="s">
        <v>281</v>
      </c>
      <c r="X119" s="57" t="s">
        <v>281</v>
      </c>
      <c r="Y119" s="57" t="s">
        <v>281</v>
      </c>
      <c r="Z119" s="57" t="s">
        <v>281</v>
      </c>
      <c r="AA119" s="57">
        <v>75.623128988927775</v>
      </c>
      <c r="AB119" s="57" t="s">
        <v>281</v>
      </c>
      <c r="AC119" s="57">
        <v>63.811188811188813</v>
      </c>
      <c r="AD119" s="57">
        <v>52.957779718160602</v>
      </c>
      <c r="AE119" s="57" t="s">
        <v>281</v>
      </c>
      <c r="AF119" s="57" t="s">
        <v>281</v>
      </c>
      <c r="AG119" s="57" t="s">
        <v>281</v>
      </c>
      <c r="AH119" s="57" t="s">
        <v>281</v>
      </c>
      <c r="AI119" s="57" t="s">
        <v>281</v>
      </c>
      <c r="AJ119" s="57" t="s">
        <v>281</v>
      </c>
      <c r="AK119" s="57" t="s">
        <v>281</v>
      </c>
      <c r="AL119" s="57" t="s">
        <v>281</v>
      </c>
      <c r="AM119" s="57" t="s">
        <v>281</v>
      </c>
      <c r="AN119" s="57" t="s">
        <v>281</v>
      </c>
      <c r="AO119" s="57" t="s">
        <v>281</v>
      </c>
      <c r="AP119" s="57" t="s">
        <v>281</v>
      </c>
      <c r="AQ119" s="57" t="s">
        <v>281</v>
      </c>
      <c r="AR119" s="57" t="s">
        <v>281</v>
      </c>
      <c r="AS119" s="57" t="s">
        <v>281</v>
      </c>
      <c r="AT119" s="57" t="s">
        <v>281</v>
      </c>
      <c r="AU119" s="57" t="s">
        <v>281</v>
      </c>
      <c r="AV119" s="57" t="s">
        <v>281</v>
      </c>
      <c r="AW119" s="57" t="s">
        <v>281</v>
      </c>
      <c r="AX119" s="57" t="s">
        <v>281</v>
      </c>
      <c r="AY119" s="57" t="s">
        <v>281</v>
      </c>
      <c r="AZ119" s="57" t="s">
        <v>281</v>
      </c>
      <c r="BA119" s="57" t="s">
        <v>281</v>
      </c>
      <c r="BB119" s="57" t="s">
        <v>281</v>
      </c>
      <c r="BC119" s="57" t="s">
        <v>281</v>
      </c>
      <c r="BD119" s="81"/>
      <c r="BE119" s="81">
        <f t="shared" si="1"/>
        <v>0.38186669706508225</v>
      </c>
      <c r="BF119" s="57" t="s">
        <v>281</v>
      </c>
      <c r="BG119" s="81"/>
    </row>
    <row r="120" spans="1:59" x14ac:dyDescent="0.25">
      <c r="A120" s="54">
        <v>1952</v>
      </c>
      <c r="B120" s="57">
        <v>5.2507576700003309</v>
      </c>
      <c r="C120" s="57" t="s">
        <v>281</v>
      </c>
      <c r="D120" s="57" t="s">
        <v>281</v>
      </c>
      <c r="E120" s="57" t="s">
        <v>281</v>
      </c>
      <c r="F120" s="57" t="s">
        <v>281</v>
      </c>
      <c r="G120" s="57" t="s">
        <v>281</v>
      </c>
      <c r="H120" s="57" t="s">
        <v>281</v>
      </c>
      <c r="I120" s="57">
        <v>45.348837209302324</v>
      </c>
      <c r="J120" s="57" t="s">
        <v>281</v>
      </c>
      <c r="K120" s="57" t="s">
        <v>281</v>
      </c>
      <c r="L120" s="57" t="s">
        <v>281</v>
      </c>
      <c r="M120" s="57" t="s">
        <v>281</v>
      </c>
      <c r="N120" s="57">
        <v>37.916620833791661</v>
      </c>
      <c r="O120" s="57" t="s">
        <v>281</v>
      </c>
      <c r="P120" s="57">
        <v>86.269579241297336</v>
      </c>
      <c r="Q120" s="57" t="s">
        <v>281</v>
      </c>
      <c r="R120" s="57" t="s">
        <v>281</v>
      </c>
      <c r="S120" s="57" t="s">
        <v>281</v>
      </c>
      <c r="T120" s="57" t="s">
        <v>281</v>
      </c>
      <c r="U120" s="57" t="s">
        <v>281</v>
      </c>
      <c r="V120" s="57" t="s">
        <v>281</v>
      </c>
      <c r="W120" s="57" t="s">
        <v>281</v>
      </c>
      <c r="X120" s="57" t="s">
        <v>281</v>
      </c>
      <c r="Y120" s="57" t="s">
        <v>281</v>
      </c>
      <c r="Z120" s="57" t="s">
        <v>281</v>
      </c>
      <c r="AA120" s="57">
        <v>75.089413423400245</v>
      </c>
      <c r="AB120" s="57" t="s">
        <v>281</v>
      </c>
      <c r="AC120" s="57">
        <v>64.445056458275957</v>
      </c>
      <c r="AD120" s="57">
        <v>52.697914416828127</v>
      </c>
      <c r="AE120" s="57" t="s">
        <v>281</v>
      </c>
      <c r="AF120" s="57" t="s">
        <v>281</v>
      </c>
      <c r="AG120" s="57" t="s">
        <v>281</v>
      </c>
      <c r="AH120" s="57" t="s">
        <v>281</v>
      </c>
      <c r="AI120" s="57" t="s">
        <v>281</v>
      </c>
      <c r="AJ120" s="57" t="s">
        <v>281</v>
      </c>
      <c r="AK120" s="57" t="s">
        <v>281</v>
      </c>
      <c r="AL120" s="57" t="s">
        <v>281</v>
      </c>
      <c r="AM120" s="57" t="s">
        <v>281</v>
      </c>
      <c r="AN120" s="57" t="s">
        <v>281</v>
      </c>
      <c r="AO120" s="57" t="s">
        <v>281</v>
      </c>
      <c r="AP120" s="57" t="s">
        <v>281</v>
      </c>
      <c r="AQ120" s="57" t="s">
        <v>281</v>
      </c>
      <c r="AR120" s="57" t="s">
        <v>281</v>
      </c>
      <c r="AS120" s="57" t="s">
        <v>281</v>
      </c>
      <c r="AT120" s="57" t="s">
        <v>281</v>
      </c>
      <c r="AU120" s="57" t="s">
        <v>281</v>
      </c>
      <c r="AV120" s="57" t="s">
        <v>281</v>
      </c>
      <c r="AW120" s="57" t="s">
        <v>281</v>
      </c>
      <c r="AX120" s="57" t="s">
        <v>281</v>
      </c>
      <c r="AY120" s="57" t="s">
        <v>281</v>
      </c>
      <c r="AZ120" s="57" t="s">
        <v>281</v>
      </c>
      <c r="BA120" s="57" t="s">
        <v>281</v>
      </c>
      <c r="BB120" s="57" t="s">
        <v>281</v>
      </c>
      <c r="BC120" s="57" t="s">
        <v>281</v>
      </c>
      <c r="BD120" s="81"/>
      <c r="BE120" s="81">
        <f t="shared" si="1"/>
        <v>0.38320260886146129</v>
      </c>
      <c r="BF120" s="57" t="s">
        <v>281</v>
      </c>
      <c r="BG120" s="81"/>
    </row>
    <row r="121" spans="1:59" x14ac:dyDescent="0.25">
      <c r="A121" s="54">
        <v>1953</v>
      </c>
      <c r="B121" s="57">
        <v>5.362962270466892</v>
      </c>
      <c r="C121" s="57" t="s">
        <v>281</v>
      </c>
      <c r="D121" s="57" t="s">
        <v>281</v>
      </c>
      <c r="E121" s="57" t="s">
        <v>281</v>
      </c>
      <c r="F121" s="57" t="s">
        <v>281</v>
      </c>
      <c r="G121" s="57" t="s">
        <v>281</v>
      </c>
      <c r="H121" s="57" t="s">
        <v>281</v>
      </c>
      <c r="I121" s="57">
        <v>45.348837209302332</v>
      </c>
      <c r="J121" s="57" t="s">
        <v>281</v>
      </c>
      <c r="K121" s="57" t="s">
        <v>281</v>
      </c>
      <c r="L121" s="57" t="s">
        <v>281</v>
      </c>
      <c r="M121" s="57" t="s">
        <v>281</v>
      </c>
      <c r="N121" s="57">
        <v>37.513473720400434</v>
      </c>
      <c r="O121" s="57" t="s">
        <v>281</v>
      </c>
      <c r="P121" s="57">
        <v>83.953543270604328</v>
      </c>
      <c r="Q121" s="57" t="s">
        <v>281</v>
      </c>
      <c r="R121" s="57" t="s">
        <v>281</v>
      </c>
      <c r="S121" s="57" t="s">
        <v>281</v>
      </c>
      <c r="T121" s="57" t="s">
        <v>281</v>
      </c>
      <c r="U121" s="57" t="s">
        <v>281</v>
      </c>
      <c r="V121" s="57" t="s">
        <v>281</v>
      </c>
      <c r="W121" s="57" t="s">
        <v>281</v>
      </c>
      <c r="X121" s="57" t="s">
        <v>281</v>
      </c>
      <c r="Y121" s="57" t="s">
        <v>281</v>
      </c>
      <c r="Z121" s="57" t="s">
        <v>281</v>
      </c>
      <c r="AA121" s="57">
        <v>77.509575404724117</v>
      </c>
      <c r="AB121" s="57" t="s">
        <v>281</v>
      </c>
      <c r="AC121" s="57">
        <v>64.334240684401962</v>
      </c>
      <c r="AD121" s="57">
        <v>52.532293545231781</v>
      </c>
      <c r="AE121" s="57" t="s">
        <v>281</v>
      </c>
      <c r="AF121" s="57" t="s">
        <v>281</v>
      </c>
      <c r="AG121" s="57" t="s">
        <v>281</v>
      </c>
      <c r="AH121" s="57" t="s">
        <v>281</v>
      </c>
      <c r="AI121" s="57" t="s">
        <v>281</v>
      </c>
      <c r="AJ121" s="57" t="s">
        <v>281</v>
      </c>
      <c r="AK121" s="57" t="s">
        <v>281</v>
      </c>
      <c r="AL121" s="57" t="s">
        <v>281</v>
      </c>
      <c r="AM121" s="57" t="s">
        <v>281</v>
      </c>
      <c r="AN121" s="57" t="s">
        <v>281</v>
      </c>
      <c r="AO121" s="57" t="s">
        <v>281</v>
      </c>
      <c r="AP121" s="57" t="s">
        <v>281</v>
      </c>
      <c r="AQ121" s="57" t="s">
        <v>281</v>
      </c>
      <c r="AR121" s="57" t="s">
        <v>281</v>
      </c>
      <c r="AS121" s="57" t="s">
        <v>281</v>
      </c>
      <c r="AT121" s="57" t="s">
        <v>281</v>
      </c>
      <c r="AU121" s="57" t="s">
        <v>281</v>
      </c>
      <c r="AV121" s="57" t="s">
        <v>281</v>
      </c>
      <c r="AW121" s="57" t="s">
        <v>281</v>
      </c>
      <c r="AX121" s="57" t="s">
        <v>281</v>
      </c>
      <c r="AY121" s="57" t="s">
        <v>281</v>
      </c>
      <c r="AZ121" s="57" t="s">
        <v>281</v>
      </c>
      <c r="BA121" s="57" t="s">
        <v>281</v>
      </c>
      <c r="BB121" s="57" t="s">
        <v>281</v>
      </c>
      <c r="BC121" s="57" t="s">
        <v>281</v>
      </c>
      <c r="BD121" s="81"/>
      <c r="BE121" s="81">
        <f t="shared" si="1"/>
        <v>0.38296024797945971</v>
      </c>
      <c r="BF121" s="57" t="s">
        <v>281</v>
      </c>
      <c r="BG121" s="81"/>
    </row>
    <row r="122" spans="1:59" x14ac:dyDescent="0.25">
      <c r="A122" s="54">
        <v>1954</v>
      </c>
      <c r="B122" s="57">
        <v>5.2880902047113088</v>
      </c>
      <c r="C122" s="57" t="s">
        <v>281</v>
      </c>
      <c r="D122" s="57" t="s">
        <v>281</v>
      </c>
      <c r="E122" s="57" t="s">
        <v>281</v>
      </c>
      <c r="F122" s="57" t="s">
        <v>281</v>
      </c>
      <c r="G122" s="57" t="s">
        <v>281</v>
      </c>
      <c r="H122" s="57" t="s">
        <v>281</v>
      </c>
      <c r="I122" s="57">
        <v>45.348837209302332</v>
      </c>
      <c r="J122" s="57" t="s">
        <v>281</v>
      </c>
      <c r="K122" s="57" t="s">
        <v>281</v>
      </c>
      <c r="L122" s="57" t="s">
        <v>281</v>
      </c>
      <c r="M122" s="57" t="s">
        <v>281</v>
      </c>
      <c r="N122" s="57">
        <v>38.245803568924792</v>
      </c>
      <c r="O122" s="57" t="s">
        <v>281</v>
      </c>
      <c r="P122" s="57">
        <v>83.155394866746789</v>
      </c>
      <c r="Q122" s="57" t="s">
        <v>281</v>
      </c>
      <c r="R122" s="57" t="s">
        <v>281</v>
      </c>
      <c r="S122" s="57" t="s">
        <v>281</v>
      </c>
      <c r="T122" s="57" t="s">
        <v>281</v>
      </c>
      <c r="U122" s="57" t="s">
        <v>281</v>
      </c>
      <c r="V122" s="57" t="s">
        <v>281</v>
      </c>
      <c r="W122" s="57" t="s">
        <v>281</v>
      </c>
      <c r="X122" s="57" t="s">
        <v>281</v>
      </c>
      <c r="Y122" s="57" t="s">
        <v>281</v>
      </c>
      <c r="Z122" s="57" t="s">
        <v>281</v>
      </c>
      <c r="AA122" s="57">
        <v>76.821568895614462</v>
      </c>
      <c r="AB122" s="57">
        <v>77.483770940275718</v>
      </c>
      <c r="AC122" s="57">
        <v>63.052938644732428</v>
      </c>
      <c r="AD122" s="57">
        <v>51.346640173376898</v>
      </c>
      <c r="AE122" s="57" t="s">
        <v>281</v>
      </c>
      <c r="AF122" s="57" t="s">
        <v>281</v>
      </c>
      <c r="AG122" s="57" t="s">
        <v>281</v>
      </c>
      <c r="AH122" s="57" t="s">
        <v>281</v>
      </c>
      <c r="AI122" s="57" t="s">
        <v>281</v>
      </c>
      <c r="AJ122" s="57" t="s">
        <v>281</v>
      </c>
      <c r="AK122" s="57" t="s">
        <v>281</v>
      </c>
      <c r="AL122" s="57" t="s">
        <v>281</v>
      </c>
      <c r="AM122" s="57" t="s">
        <v>281</v>
      </c>
      <c r="AN122" s="57" t="s">
        <v>281</v>
      </c>
      <c r="AO122" s="57" t="s">
        <v>281</v>
      </c>
      <c r="AP122" s="57" t="s">
        <v>281</v>
      </c>
      <c r="AQ122" s="57" t="s">
        <v>281</v>
      </c>
      <c r="AR122" s="57" t="s">
        <v>281</v>
      </c>
      <c r="AS122" s="57" t="s">
        <v>281</v>
      </c>
      <c r="AT122" s="57" t="s">
        <v>281</v>
      </c>
      <c r="AU122" s="57" t="s">
        <v>281</v>
      </c>
      <c r="AV122" s="57" t="s">
        <v>281</v>
      </c>
      <c r="AW122" s="57" t="s">
        <v>281</v>
      </c>
      <c r="AX122" s="57" t="s">
        <v>281</v>
      </c>
      <c r="AY122" s="57" t="s">
        <v>281</v>
      </c>
      <c r="AZ122" s="57" t="s">
        <v>281</v>
      </c>
      <c r="BA122" s="57" t="s">
        <v>281</v>
      </c>
      <c r="BB122" s="57" t="s">
        <v>281</v>
      </c>
      <c r="BC122" s="57" t="s">
        <v>281</v>
      </c>
      <c r="BD122" s="81"/>
      <c r="BE122" s="81">
        <f t="shared" si="1"/>
        <v>0.40048461244254113</v>
      </c>
      <c r="BF122" s="57" t="s">
        <v>281</v>
      </c>
      <c r="BG122" s="81"/>
    </row>
    <row r="123" spans="1:59" x14ac:dyDescent="0.25">
      <c r="A123" s="54">
        <v>1955</v>
      </c>
      <c r="B123" s="57">
        <v>6.0262866704098288</v>
      </c>
      <c r="C123" s="57" t="s">
        <v>281</v>
      </c>
      <c r="D123" s="57" t="s">
        <v>281</v>
      </c>
      <c r="E123" s="57" t="s">
        <v>281</v>
      </c>
      <c r="F123" s="57" t="s">
        <v>281</v>
      </c>
      <c r="G123" s="57" t="s">
        <v>281</v>
      </c>
      <c r="H123" s="57" t="s">
        <v>281</v>
      </c>
      <c r="I123" s="57">
        <v>46.285714285714285</v>
      </c>
      <c r="J123" s="57" t="s">
        <v>281</v>
      </c>
      <c r="K123" s="57" t="s">
        <v>281</v>
      </c>
      <c r="L123" s="57" t="s">
        <v>281</v>
      </c>
      <c r="M123" s="57" t="s">
        <v>281</v>
      </c>
      <c r="N123" s="57">
        <v>36.213413038742594</v>
      </c>
      <c r="O123" s="57" t="s">
        <v>281</v>
      </c>
      <c r="P123" s="57">
        <v>83.038834564204208</v>
      </c>
      <c r="Q123" s="57" t="s">
        <v>281</v>
      </c>
      <c r="R123" s="57" t="s">
        <v>281</v>
      </c>
      <c r="S123" s="57" t="s">
        <v>281</v>
      </c>
      <c r="T123" s="57" t="s">
        <v>281</v>
      </c>
      <c r="U123" s="57" t="s">
        <v>281</v>
      </c>
      <c r="V123" s="57" t="s">
        <v>281</v>
      </c>
      <c r="W123" s="57" t="s">
        <v>281</v>
      </c>
      <c r="X123" s="57" t="s">
        <v>281</v>
      </c>
      <c r="Y123" s="57" t="s">
        <v>281</v>
      </c>
      <c r="Z123" s="57" t="s">
        <v>281</v>
      </c>
      <c r="AA123" s="57">
        <v>81.587178196926487</v>
      </c>
      <c r="AB123" s="57">
        <v>75.26184990998479</v>
      </c>
      <c r="AC123" s="57">
        <v>62.989225527212447</v>
      </c>
      <c r="AD123" s="57">
        <v>51.331281668265895</v>
      </c>
      <c r="AE123" s="57" t="s">
        <v>281</v>
      </c>
      <c r="AF123" s="57" t="s">
        <v>281</v>
      </c>
      <c r="AG123" s="57" t="s">
        <v>281</v>
      </c>
      <c r="AH123" s="57" t="s">
        <v>281</v>
      </c>
      <c r="AI123" s="57" t="s">
        <v>281</v>
      </c>
      <c r="AJ123" s="57" t="s">
        <v>281</v>
      </c>
      <c r="AK123" s="57" t="s">
        <v>281</v>
      </c>
      <c r="AL123" s="57" t="s">
        <v>281</v>
      </c>
      <c r="AM123" s="57" t="s">
        <v>281</v>
      </c>
      <c r="AN123" s="57" t="s">
        <v>281</v>
      </c>
      <c r="AO123" s="57" t="s">
        <v>281</v>
      </c>
      <c r="AP123" s="57" t="s">
        <v>281</v>
      </c>
      <c r="AQ123" s="57" t="s">
        <v>281</v>
      </c>
      <c r="AR123" s="57" t="s">
        <v>281</v>
      </c>
      <c r="AS123" s="57" t="s">
        <v>281</v>
      </c>
      <c r="AT123" s="57" t="s">
        <v>281</v>
      </c>
      <c r="AU123" s="57" t="s">
        <v>281</v>
      </c>
      <c r="AV123" s="57" t="s">
        <v>281</v>
      </c>
      <c r="AW123" s="57" t="s">
        <v>281</v>
      </c>
      <c r="AX123" s="57" t="s">
        <v>281</v>
      </c>
      <c r="AY123" s="57" t="s">
        <v>281</v>
      </c>
      <c r="AZ123" s="57" t="s">
        <v>281</v>
      </c>
      <c r="BA123" s="57" t="s">
        <v>281</v>
      </c>
      <c r="BB123" s="57" t="s">
        <v>281</v>
      </c>
      <c r="BC123" s="57" t="s">
        <v>281</v>
      </c>
      <c r="BD123" s="81"/>
      <c r="BE123" s="81">
        <f t="shared" si="1"/>
        <v>0.4010098091278041</v>
      </c>
      <c r="BF123" s="57" t="s">
        <v>281</v>
      </c>
      <c r="BG123" s="81"/>
    </row>
    <row r="124" spans="1:59" x14ac:dyDescent="0.25">
      <c r="A124" s="54">
        <v>1956</v>
      </c>
      <c r="B124" s="57">
        <v>6.2041760419991592</v>
      </c>
      <c r="C124" s="57" t="s">
        <v>281</v>
      </c>
      <c r="D124" s="57" t="s">
        <v>281</v>
      </c>
      <c r="E124" s="57" t="s">
        <v>281</v>
      </c>
      <c r="F124" s="57" t="s">
        <v>281</v>
      </c>
      <c r="G124" s="57" t="s">
        <v>281</v>
      </c>
      <c r="H124" s="57" t="s">
        <v>281</v>
      </c>
      <c r="I124" s="57">
        <v>44.378698224852073</v>
      </c>
      <c r="J124" s="57" t="s">
        <v>281</v>
      </c>
      <c r="K124" s="57" t="s">
        <v>281</v>
      </c>
      <c r="L124" s="57" t="s">
        <v>281</v>
      </c>
      <c r="M124" s="57" t="s">
        <v>281</v>
      </c>
      <c r="N124" s="57">
        <v>33.663904798835745</v>
      </c>
      <c r="O124" s="57" t="s">
        <v>281</v>
      </c>
      <c r="P124" s="57">
        <v>81.092519138693703</v>
      </c>
      <c r="Q124" s="57" t="s">
        <v>281</v>
      </c>
      <c r="R124" s="57" t="s">
        <v>281</v>
      </c>
      <c r="S124" s="57" t="s">
        <v>281</v>
      </c>
      <c r="T124" s="57" t="s">
        <v>281</v>
      </c>
      <c r="U124" s="57" t="s">
        <v>281</v>
      </c>
      <c r="V124" s="57" t="s">
        <v>281</v>
      </c>
      <c r="W124" s="57" t="s">
        <v>281</v>
      </c>
      <c r="X124" s="57" t="s">
        <v>281</v>
      </c>
      <c r="Y124" s="57" t="s">
        <v>281</v>
      </c>
      <c r="Z124" s="57" t="s">
        <v>281</v>
      </c>
      <c r="AA124" s="57">
        <v>81.977055192838236</v>
      </c>
      <c r="AB124" s="57">
        <v>75.804240115328298</v>
      </c>
      <c r="AC124" s="57">
        <v>62.043795620437969</v>
      </c>
      <c r="AD124" s="57">
        <v>50.942722280760698</v>
      </c>
      <c r="AE124" s="57" t="s">
        <v>281</v>
      </c>
      <c r="AF124" s="57" t="s">
        <v>281</v>
      </c>
      <c r="AG124" s="57" t="s">
        <v>281</v>
      </c>
      <c r="AH124" s="57" t="s">
        <v>281</v>
      </c>
      <c r="AI124" s="57" t="s">
        <v>281</v>
      </c>
      <c r="AJ124" s="57" t="s">
        <v>281</v>
      </c>
      <c r="AK124" s="57" t="s">
        <v>281</v>
      </c>
      <c r="AL124" s="57" t="s">
        <v>281</v>
      </c>
      <c r="AM124" s="57" t="s">
        <v>281</v>
      </c>
      <c r="AN124" s="57" t="s">
        <v>281</v>
      </c>
      <c r="AO124" s="57" t="s">
        <v>281</v>
      </c>
      <c r="AP124" s="57" t="s">
        <v>281</v>
      </c>
      <c r="AQ124" s="57" t="s">
        <v>281</v>
      </c>
      <c r="AR124" s="57" t="s">
        <v>281</v>
      </c>
      <c r="AS124" s="57" t="s">
        <v>281</v>
      </c>
      <c r="AT124" s="57" t="s">
        <v>281</v>
      </c>
      <c r="AU124" s="57" t="s">
        <v>281</v>
      </c>
      <c r="AV124" s="57" t="s">
        <v>281</v>
      </c>
      <c r="AW124" s="57" t="s">
        <v>281</v>
      </c>
      <c r="AX124" s="57" t="s">
        <v>281</v>
      </c>
      <c r="AY124" s="57" t="s">
        <v>281</v>
      </c>
      <c r="AZ124" s="57" t="s">
        <v>281</v>
      </c>
      <c r="BA124" s="57" t="s">
        <v>281</v>
      </c>
      <c r="BB124" s="57" t="s">
        <v>281</v>
      </c>
      <c r="BC124" s="57" t="s">
        <v>281</v>
      </c>
      <c r="BD124" s="81"/>
      <c r="BE124" s="81">
        <f t="shared" si="1"/>
        <v>0.40254182403474514</v>
      </c>
      <c r="BF124" s="57" t="s">
        <v>281</v>
      </c>
      <c r="BG124" s="81"/>
    </row>
    <row r="125" spans="1:59" x14ac:dyDescent="0.25">
      <c r="A125" s="54">
        <v>1957</v>
      </c>
      <c r="B125" s="57">
        <v>7.8847688992699494</v>
      </c>
      <c r="C125" s="57" t="s">
        <v>281</v>
      </c>
      <c r="D125" s="57" t="s">
        <v>281</v>
      </c>
      <c r="E125" s="57" t="s">
        <v>281</v>
      </c>
      <c r="F125" s="57" t="s">
        <v>281</v>
      </c>
      <c r="G125" s="57" t="s">
        <v>281</v>
      </c>
      <c r="H125" s="57" t="s">
        <v>281</v>
      </c>
      <c r="I125" s="57">
        <v>44.378698224852073</v>
      </c>
      <c r="J125" s="57" t="s">
        <v>281</v>
      </c>
      <c r="K125" s="57" t="s">
        <v>281</v>
      </c>
      <c r="L125" s="57" t="s">
        <v>281</v>
      </c>
      <c r="M125" s="57" t="s">
        <v>281</v>
      </c>
      <c r="N125" s="57">
        <v>35.875787166281661</v>
      </c>
      <c r="O125" s="57" t="s">
        <v>281</v>
      </c>
      <c r="P125" s="57">
        <v>80.803537848650805</v>
      </c>
      <c r="Q125" s="57" t="s">
        <v>281</v>
      </c>
      <c r="R125" s="57" t="s">
        <v>281</v>
      </c>
      <c r="S125" s="57" t="s">
        <v>281</v>
      </c>
      <c r="T125" s="57" t="s">
        <v>281</v>
      </c>
      <c r="U125" s="57" t="s">
        <v>281</v>
      </c>
      <c r="V125" s="57" t="s">
        <v>281</v>
      </c>
      <c r="W125" s="57" t="s">
        <v>281</v>
      </c>
      <c r="X125" s="57" t="s">
        <v>281</v>
      </c>
      <c r="Y125" s="57" t="s">
        <v>281</v>
      </c>
      <c r="Z125" s="57" t="s">
        <v>281</v>
      </c>
      <c r="AA125" s="57">
        <v>78.96904110066707</v>
      </c>
      <c r="AB125" s="57">
        <v>78.767834719040337</v>
      </c>
      <c r="AC125" s="57">
        <v>61.771038937735511</v>
      </c>
      <c r="AD125" s="57">
        <v>49.987107850396093</v>
      </c>
      <c r="AE125" s="57" t="s">
        <v>281</v>
      </c>
      <c r="AF125" s="57" t="s">
        <v>281</v>
      </c>
      <c r="AG125" s="57" t="s">
        <v>281</v>
      </c>
      <c r="AH125" s="57" t="s">
        <v>281</v>
      </c>
      <c r="AI125" s="57" t="s">
        <v>281</v>
      </c>
      <c r="AJ125" s="57" t="s">
        <v>281</v>
      </c>
      <c r="AK125" s="57" t="s">
        <v>281</v>
      </c>
      <c r="AL125" s="57" t="s">
        <v>281</v>
      </c>
      <c r="AM125" s="57" t="s">
        <v>281</v>
      </c>
      <c r="AN125" s="57" t="s">
        <v>281</v>
      </c>
      <c r="AO125" s="57" t="s">
        <v>281</v>
      </c>
      <c r="AP125" s="57" t="s">
        <v>281</v>
      </c>
      <c r="AQ125" s="57" t="s">
        <v>281</v>
      </c>
      <c r="AR125" s="57" t="s">
        <v>281</v>
      </c>
      <c r="AS125" s="57" t="s">
        <v>281</v>
      </c>
      <c r="AT125" s="57" t="s">
        <v>281</v>
      </c>
      <c r="AU125" s="57" t="s">
        <v>281</v>
      </c>
      <c r="AV125" s="57" t="s">
        <v>281</v>
      </c>
      <c r="AW125" s="57" t="s">
        <v>281</v>
      </c>
      <c r="AX125" s="57" t="s">
        <v>281</v>
      </c>
      <c r="AY125" s="57" t="s">
        <v>281</v>
      </c>
      <c r="AZ125" s="57" t="s">
        <v>281</v>
      </c>
      <c r="BA125" s="57" t="s">
        <v>281</v>
      </c>
      <c r="BB125" s="57" t="s">
        <v>281</v>
      </c>
      <c r="BC125" s="57" t="s">
        <v>281</v>
      </c>
      <c r="BD125" s="81"/>
      <c r="BE125" s="81">
        <f t="shared" si="1"/>
        <v>0.39988981409206059</v>
      </c>
      <c r="BF125" s="57" t="s">
        <v>281</v>
      </c>
      <c r="BG125" s="81"/>
    </row>
    <row r="126" spans="1:59" x14ac:dyDescent="0.25">
      <c r="A126" s="54">
        <v>1958</v>
      </c>
      <c r="B126" s="57">
        <v>9.2581234307164895</v>
      </c>
      <c r="C126" s="57" t="s">
        <v>281</v>
      </c>
      <c r="D126" s="57" t="s">
        <v>281</v>
      </c>
      <c r="E126" s="57" t="s">
        <v>281</v>
      </c>
      <c r="F126" s="57" t="s">
        <v>281</v>
      </c>
      <c r="G126" s="57" t="s">
        <v>281</v>
      </c>
      <c r="H126" s="57" t="s">
        <v>281</v>
      </c>
      <c r="I126" s="57">
        <v>42.331288343558285</v>
      </c>
      <c r="J126" s="57" t="s">
        <v>281</v>
      </c>
      <c r="K126" s="57" t="s">
        <v>281</v>
      </c>
      <c r="L126" s="57" t="s">
        <v>281</v>
      </c>
      <c r="M126" s="57" t="s">
        <v>281</v>
      </c>
      <c r="N126" s="57">
        <v>38.299102270559096</v>
      </c>
      <c r="O126" s="57" t="s">
        <v>281</v>
      </c>
      <c r="P126" s="57">
        <v>80.43252557435639</v>
      </c>
      <c r="Q126" s="57" t="s">
        <v>281</v>
      </c>
      <c r="R126" s="57" t="s">
        <v>281</v>
      </c>
      <c r="S126" s="57" t="s">
        <v>281</v>
      </c>
      <c r="T126" s="57" t="s">
        <v>281</v>
      </c>
      <c r="U126" s="57" t="s">
        <v>281</v>
      </c>
      <c r="V126" s="57" t="s">
        <v>281</v>
      </c>
      <c r="W126" s="57" t="s">
        <v>281</v>
      </c>
      <c r="X126" s="57" t="s">
        <v>281</v>
      </c>
      <c r="Y126" s="57" t="s">
        <v>281</v>
      </c>
      <c r="Z126" s="57" t="s">
        <v>281</v>
      </c>
      <c r="AA126" s="57">
        <v>79.194437074060048</v>
      </c>
      <c r="AB126" s="57">
        <v>82.165220984216674</v>
      </c>
      <c r="AC126" s="57">
        <v>58.835588355883559</v>
      </c>
      <c r="AD126" s="57">
        <v>49.812603494864867</v>
      </c>
      <c r="AE126" s="57" t="s">
        <v>281</v>
      </c>
      <c r="AF126" s="57" t="s">
        <v>281</v>
      </c>
      <c r="AG126" s="57" t="s">
        <v>281</v>
      </c>
      <c r="AH126" s="57" t="s">
        <v>281</v>
      </c>
      <c r="AI126" s="57" t="s">
        <v>281</v>
      </c>
      <c r="AJ126" s="57" t="s">
        <v>281</v>
      </c>
      <c r="AK126" s="57" t="s">
        <v>281</v>
      </c>
      <c r="AL126" s="57" t="s">
        <v>281</v>
      </c>
      <c r="AM126" s="57" t="s">
        <v>281</v>
      </c>
      <c r="AN126" s="57" t="s">
        <v>281</v>
      </c>
      <c r="AO126" s="57" t="s">
        <v>281</v>
      </c>
      <c r="AP126" s="57" t="s">
        <v>281</v>
      </c>
      <c r="AQ126" s="57" t="s">
        <v>281</v>
      </c>
      <c r="AR126" s="57" t="s">
        <v>281</v>
      </c>
      <c r="AS126" s="57" t="s">
        <v>281</v>
      </c>
      <c r="AT126" s="57" t="s">
        <v>281</v>
      </c>
      <c r="AU126" s="57" t="s">
        <v>281</v>
      </c>
      <c r="AV126" s="57" t="s">
        <v>281</v>
      </c>
      <c r="AW126" s="57" t="s">
        <v>281</v>
      </c>
      <c r="AX126" s="57" t="s">
        <v>281</v>
      </c>
      <c r="AY126" s="57" t="s">
        <v>281</v>
      </c>
      <c r="AZ126" s="57" t="s">
        <v>281</v>
      </c>
      <c r="BA126" s="57" t="s">
        <v>281</v>
      </c>
      <c r="BB126" s="57" t="s">
        <v>281</v>
      </c>
      <c r="BC126" s="57" t="s">
        <v>281</v>
      </c>
      <c r="BD126" s="81"/>
      <c r="BE126" s="81">
        <f t="shared" si="1"/>
        <v>0.39933082394649411</v>
      </c>
      <c r="BF126" s="57" t="s">
        <v>281</v>
      </c>
      <c r="BG126" s="81"/>
    </row>
    <row r="127" spans="1:59" x14ac:dyDescent="0.25">
      <c r="A127" s="54">
        <v>1959</v>
      </c>
      <c r="B127" s="57">
        <v>9.2546210464573537</v>
      </c>
      <c r="C127" s="57" t="s">
        <v>281</v>
      </c>
      <c r="D127" s="57" t="s">
        <v>281</v>
      </c>
      <c r="E127" s="57" t="s">
        <v>281</v>
      </c>
      <c r="F127" s="57" t="s">
        <v>281</v>
      </c>
      <c r="G127" s="57" t="s">
        <v>281</v>
      </c>
      <c r="H127" s="57" t="s">
        <v>281</v>
      </c>
      <c r="I127" s="57">
        <v>44.378698224852066</v>
      </c>
      <c r="J127" s="57" t="s">
        <v>281</v>
      </c>
      <c r="K127" s="57" t="s">
        <v>281</v>
      </c>
      <c r="L127" s="57" t="s">
        <v>281</v>
      </c>
      <c r="M127" s="57" t="s">
        <v>281</v>
      </c>
      <c r="N127" s="57">
        <v>38.427068396192723</v>
      </c>
      <c r="O127" s="57" t="s">
        <v>281</v>
      </c>
      <c r="P127" s="57">
        <v>80.720561830202499</v>
      </c>
      <c r="Q127" s="57" t="s">
        <v>281</v>
      </c>
      <c r="R127" s="57" t="s">
        <v>281</v>
      </c>
      <c r="S127" s="57" t="s">
        <v>281</v>
      </c>
      <c r="T127" s="57" t="s">
        <v>281</v>
      </c>
      <c r="U127" s="57" t="s">
        <v>281</v>
      </c>
      <c r="V127" s="57" t="s">
        <v>281</v>
      </c>
      <c r="W127" s="57" t="s">
        <v>281</v>
      </c>
      <c r="X127" s="57" t="s">
        <v>281</v>
      </c>
      <c r="Y127" s="57" t="s">
        <v>281</v>
      </c>
      <c r="Z127" s="57" t="s">
        <v>281</v>
      </c>
      <c r="AA127" s="57">
        <v>79.093764046586372</v>
      </c>
      <c r="AB127" s="57">
        <v>84.221742785879414</v>
      </c>
      <c r="AC127" s="57">
        <v>61.171279582831929</v>
      </c>
      <c r="AD127" s="57">
        <v>50.355995098370919</v>
      </c>
      <c r="AE127" s="57" t="s">
        <v>281</v>
      </c>
      <c r="AF127" s="57" t="s">
        <v>281</v>
      </c>
      <c r="AG127" s="57" t="s">
        <v>281</v>
      </c>
      <c r="AH127" s="57" t="s">
        <v>281</v>
      </c>
      <c r="AI127" s="57" t="s">
        <v>281</v>
      </c>
      <c r="AJ127" s="57" t="s">
        <v>281</v>
      </c>
      <c r="AK127" s="57" t="s">
        <v>281</v>
      </c>
      <c r="AL127" s="57" t="s">
        <v>281</v>
      </c>
      <c r="AM127" s="57" t="s">
        <v>281</v>
      </c>
      <c r="AN127" s="57" t="s">
        <v>281</v>
      </c>
      <c r="AO127" s="57" t="s">
        <v>281</v>
      </c>
      <c r="AP127" s="57" t="s">
        <v>281</v>
      </c>
      <c r="AQ127" s="57" t="s">
        <v>281</v>
      </c>
      <c r="AR127" s="57" t="s">
        <v>281</v>
      </c>
      <c r="AS127" s="57" t="s">
        <v>281</v>
      </c>
      <c r="AT127" s="57" t="s">
        <v>281</v>
      </c>
      <c r="AU127" s="57" t="s">
        <v>281</v>
      </c>
      <c r="AV127" s="57" t="s">
        <v>281</v>
      </c>
      <c r="AW127" s="57" t="s">
        <v>281</v>
      </c>
      <c r="AX127" s="57" t="s">
        <v>281</v>
      </c>
      <c r="AY127" s="57" t="s">
        <v>281</v>
      </c>
      <c r="AZ127" s="57" t="s">
        <v>281</v>
      </c>
      <c r="BA127" s="57" t="s">
        <v>281</v>
      </c>
      <c r="BB127" s="57" t="s">
        <v>281</v>
      </c>
      <c r="BC127" s="57" t="s">
        <v>281</v>
      </c>
      <c r="BD127" s="81"/>
      <c r="BE127" s="81">
        <f t="shared" si="1"/>
        <v>0.39881674565194014</v>
      </c>
      <c r="BF127" s="57" t="s">
        <v>281</v>
      </c>
      <c r="BG127" s="81"/>
    </row>
    <row r="128" spans="1:59" x14ac:dyDescent="0.25">
      <c r="A128" s="54">
        <v>1960</v>
      </c>
      <c r="B128" s="57">
        <v>8.448489744541094</v>
      </c>
      <c r="C128" s="57" t="s">
        <v>281</v>
      </c>
      <c r="D128" s="57" t="s">
        <v>281</v>
      </c>
      <c r="E128" s="57" t="s">
        <v>281</v>
      </c>
      <c r="F128" s="57" t="s">
        <v>281</v>
      </c>
      <c r="G128" s="57" t="s">
        <v>281</v>
      </c>
      <c r="H128" s="57" t="s">
        <v>281</v>
      </c>
      <c r="I128" s="57">
        <v>44.378698224852073</v>
      </c>
      <c r="J128" s="57" t="s">
        <v>281</v>
      </c>
      <c r="K128" s="57" t="s">
        <v>281</v>
      </c>
      <c r="L128" s="57" t="s">
        <v>281</v>
      </c>
      <c r="M128" s="57" t="s">
        <v>281</v>
      </c>
      <c r="N128" s="57">
        <v>38.554994440353866</v>
      </c>
      <c r="O128" s="57" t="s">
        <v>281</v>
      </c>
      <c r="P128" s="57">
        <v>80.854170188756143</v>
      </c>
      <c r="Q128" s="57" t="s">
        <v>281</v>
      </c>
      <c r="R128" s="57" t="s">
        <v>281</v>
      </c>
      <c r="S128" s="57" t="s">
        <v>281</v>
      </c>
      <c r="T128" s="57" t="s">
        <v>281</v>
      </c>
      <c r="U128" s="57" t="s">
        <v>281</v>
      </c>
      <c r="V128" s="57" t="s">
        <v>281</v>
      </c>
      <c r="W128" s="57" t="s">
        <v>281</v>
      </c>
      <c r="X128" s="57" t="s">
        <v>281</v>
      </c>
      <c r="Y128" s="57" t="s">
        <v>281</v>
      </c>
      <c r="Z128" s="57" t="s">
        <v>281</v>
      </c>
      <c r="AA128" s="57">
        <v>80.25146369236198</v>
      </c>
      <c r="AB128" s="57">
        <v>81.660863839702145</v>
      </c>
      <c r="AC128" s="57">
        <v>60.478451751635156</v>
      </c>
      <c r="AD128" s="57">
        <v>49.919262115127964</v>
      </c>
      <c r="AE128" s="57" t="s">
        <v>281</v>
      </c>
      <c r="AF128" s="57" t="s">
        <v>281</v>
      </c>
      <c r="AG128" s="57" t="s">
        <v>281</v>
      </c>
      <c r="AH128" s="57" t="s">
        <v>281</v>
      </c>
      <c r="AI128" s="57" t="s">
        <v>281</v>
      </c>
      <c r="AJ128" s="57" t="s">
        <v>281</v>
      </c>
      <c r="AK128" s="57" t="s">
        <v>281</v>
      </c>
      <c r="AL128" s="57" t="s">
        <v>281</v>
      </c>
      <c r="AM128" s="57" t="s">
        <v>281</v>
      </c>
      <c r="AN128" s="57" t="s">
        <v>281</v>
      </c>
      <c r="AO128" s="57" t="s">
        <v>281</v>
      </c>
      <c r="AP128" s="57" t="s">
        <v>281</v>
      </c>
      <c r="AQ128" s="57" t="s">
        <v>281</v>
      </c>
      <c r="AR128" s="57" t="s">
        <v>281</v>
      </c>
      <c r="AS128" s="57" t="s">
        <v>281</v>
      </c>
      <c r="AT128" s="57" t="s">
        <v>281</v>
      </c>
      <c r="AU128" s="57" t="s">
        <v>281</v>
      </c>
      <c r="AV128" s="57" t="s">
        <v>281</v>
      </c>
      <c r="AW128" s="57" t="s">
        <v>281</v>
      </c>
      <c r="AX128" s="57" t="s">
        <v>281</v>
      </c>
      <c r="AY128" s="57" t="s">
        <v>281</v>
      </c>
      <c r="AZ128" s="57" t="s">
        <v>281</v>
      </c>
      <c r="BA128" s="57" t="s">
        <v>281</v>
      </c>
      <c r="BB128" s="57" t="s">
        <v>281</v>
      </c>
      <c r="BC128" s="57" t="s">
        <v>281</v>
      </c>
      <c r="BD128" s="81"/>
      <c r="BE128" s="81">
        <f t="shared" si="1"/>
        <v>0.39924881742960178</v>
      </c>
      <c r="BF128" s="57" t="s">
        <v>281</v>
      </c>
      <c r="BG128" s="81"/>
    </row>
    <row r="129" spans="1:61" x14ac:dyDescent="0.25">
      <c r="A129" s="54">
        <v>1961</v>
      </c>
      <c r="B129" s="57">
        <v>9.7158218126179001</v>
      </c>
      <c r="C129" s="57">
        <v>2.0800832033335559</v>
      </c>
      <c r="D129" s="57">
        <v>1.9973368841600134</v>
      </c>
      <c r="E129" s="57">
        <v>7.2210104674154065</v>
      </c>
      <c r="F129" s="57">
        <v>52.631578947411562</v>
      </c>
      <c r="G129" s="57">
        <v>78.126086130296216</v>
      </c>
      <c r="H129" s="57">
        <v>76.793893129778027</v>
      </c>
      <c r="I129" s="57">
        <v>31.147540983606898</v>
      </c>
      <c r="J129" s="57">
        <v>58.65820489575421</v>
      </c>
      <c r="K129" s="57">
        <v>22.842639593908629</v>
      </c>
      <c r="L129" s="57">
        <v>77.219440050623817</v>
      </c>
      <c r="M129" s="57">
        <v>47.355163727953844</v>
      </c>
      <c r="N129" s="57">
        <v>38.907284768202324</v>
      </c>
      <c r="O129" s="57">
        <v>41.284183843885266</v>
      </c>
      <c r="P129" s="57">
        <v>81.486676016828</v>
      </c>
      <c r="Q129" s="57">
        <v>41.960870293730778</v>
      </c>
      <c r="R129" s="57">
        <v>17.82178217821782</v>
      </c>
      <c r="S129" s="57" t="s">
        <v>281</v>
      </c>
      <c r="T129" s="57" t="s">
        <v>281</v>
      </c>
      <c r="U129" s="57">
        <v>28.713968957905678</v>
      </c>
      <c r="V129" s="57" t="s">
        <v>281</v>
      </c>
      <c r="W129" s="57">
        <v>13.508771929848049</v>
      </c>
      <c r="X129" s="57">
        <v>16.001167909837207</v>
      </c>
      <c r="Y129" s="57" t="s">
        <v>281</v>
      </c>
      <c r="Z129" s="57">
        <v>42.089956208500148</v>
      </c>
      <c r="AA129" s="57">
        <v>74.211939187574501</v>
      </c>
      <c r="AB129" s="57">
        <v>77.393310265278643</v>
      </c>
      <c r="AC129" s="57">
        <v>60.21569802276813</v>
      </c>
      <c r="AD129" s="57">
        <v>48.637358663041184</v>
      </c>
      <c r="AE129" s="57">
        <v>4.5759609518107096</v>
      </c>
      <c r="AF129" s="57">
        <v>38.988848965808245</v>
      </c>
      <c r="AG129" s="57">
        <v>7.5398401437914391</v>
      </c>
      <c r="AH129" s="57">
        <v>65.480427046259379</v>
      </c>
      <c r="AI129" s="57">
        <v>29.057614465932751</v>
      </c>
      <c r="AJ129" s="57">
        <v>83.712667872142916</v>
      </c>
      <c r="AK129" s="57">
        <v>26.171875000046104</v>
      </c>
      <c r="AL129" s="57">
        <v>17.277486911027506</v>
      </c>
      <c r="AM129" s="57">
        <v>8.0463034411349366</v>
      </c>
      <c r="AN129" s="57">
        <v>25.294117647110753</v>
      </c>
      <c r="AO129" s="57">
        <v>28.000000000009706</v>
      </c>
      <c r="AP129" s="57">
        <v>53.345538793147732</v>
      </c>
      <c r="AQ129" s="57">
        <v>1.7430200154842157</v>
      </c>
      <c r="AR129" s="57">
        <v>35.980281903518843</v>
      </c>
      <c r="AS129" s="57">
        <v>1.7687874142350481</v>
      </c>
      <c r="AT129" s="57">
        <v>18.419739799215197</v>
      </c>
      <c r="AU129" s="57">
        <v>28.202988983190576</v>
      </c>
      <c r="AV129" s="57">
        <v>68.045158202272901</v>
      </c>
      <c r="AW129" s="57">
        <v>49.999999999974996</v>
      </c>
      <c r="AX129" s="57">
        <v>75.209195317453336</v>
      </c>
      <c r="AY129" s="57">
        <v>4.294425835265824</v>
      </c>
      <c r="AZ129" s="57">
        <v>7.6923076923005915</v>
      </c>
      <c r="BA129" s="57">
        <v>5.0092764378478671</v>
      </c>
      <c r="BB129" s="57" t="s">
        <v>281</v>
      </c>
      <c r="BC129" s="57">
        <v>29.003986721916785</v>
      </c>
      <c r="BD129" s="81"/>
      <c r="BE129" s="81">
        <f t="shared" si="1"/>
        <v>0.75229396618201738</v>
      </c>
      <c r="BF129" s="57">
        <v>27.301092043681741</v>
      </c>
      <c r="BG129" s="81"/>
      <c r="BH129" s="10"/>
      <c r="BI129" s="81"/>
    </row>
    <row r="130" spans="1:61" x14ac:dyDescent="0.25">
      <c r="A130" s="54">
        <v>1962</v>
      </c>
      <c r="B130" s="57">
        <v>7.3983739837566951</v>
      </c>
      <c r="C130" s="57">
        <v>2.520576131693721</v>
      </c>
      <c r="D130" s="57">
        <v>1.7798286091019584</v>
      </c>
      <c r="E130" s="57">
        <v>7.1721311475548806</v>
      </c>
      <c r="F130" s="57">
        <v>53.608247422719643</v>
      </c>
      <c r="G130" s="57">
        <v>77.661153530795858</v>
      </c>
      <c r="H130" s="57">
        <v>76.981707317081728</v>
      </c>
      <c r="I130" s="57">
        <v>31.606217616582928</v>
      </c>
      <c r="J130" s="57">
        <v>56.929460580928982</v>
      </c>
      <c r="K130" s="57">
        <v>23.425692695214106</v>
      </c>
      <c r="L130" s="57">
        <v>76.467756096179443</v>
      </c>
      <c r="M130" s="57">
        <v>45.687645687638756</v>
      </c>
      <c r="N130" s="57">
        <v>37.704918032777734</v>
      </c>
      <c r="O130" s="57">
        <v>40.462959730627759</v>
      </c>
      <c r="P130" s="57">
        <v>81.382228490830329</v>
      </c>
      <c r="Q130" s="57">
        <v>41.219544628862018</v>
      </c>
      <c r="R130" s="57">
        <v>16.901408450704224</v>
      </c>
      <c r="S130" s="57" t="s">
        <v>281</v>
      </c>
      <c r="T130" s="57" t="s">
        <v>281</v>
      </c>
      <c r="U130" s="57">
        <v>28.185745140424405</v>
      </c>
      <c r="V130" s="57" t="s">
        <v>281</v>
      </c>
      <c r="W130" s="57">
        <v>12.138728323720258</v>
      </c>
      <c r="X130" s="57">
        <v>14.700332894003829</v>
      </c>
      <c r="Y130" s="57" t="s">
        <v>281</v>
      </c>
      <c r="Z130" s="57">
        <v>42.344003744022082</v>
      </c>
      <c r="AA130" s="57">
        <v>73.297335307466085</v>
      </c>
      <c r="AB130" s="57">
        <v>78.216704288935432</v>
      </c>
      <c r="AC130" s="57">
        <v>59.958470323585402</v>
      </c>
      <c r="AD130" s="57">
        <v>48.376672049289063</v>
      </c>
      <c r="AE130" s="57">
        <v>3.584229390689563</v>
      </c>
      <c r="AF130" s="57">
        <v>36.671874282057836</v>
      </c>
      <c r="AG130" s="57">
        <v>6.7716057467384099</v>
      </c>
      <c r="AH130" s="57">
        <v>64.259927797828595</v>
      </c>
      <c r="AI130" s="57">
        <v>21.213164211669451</v>
      </c>
      <c r="AJ130" s="57">
        <v>84.575692727928725</v>
      </c>
      <c r="AK130" s="57">
        <v>28.977272727327218</v>
      </c>
      <c r="AL130" s="57">
        <v>15.723270440280643</v>
      </c>
      <c r="AM130" s="57">
        <v>8.6421548084751105</v>
      </c>
      <c r="AN130" s="57">
        <v>20.52631578951873</v>
      </c>
      <c r="AO130" s="57">
        <v>27.160493827171557</v>
      </c>
      <c r="AP130" s="57">
        <v>52.306147550695314</v>
      </c>
      <c r="AQ130" s="57">
        <v>1.4243422621626176</v>
      </c>
      <c r="AR130" s="57">
        <v>35.577562689188689</v>
      </c>
      <c r="AS130" s="57">
        <v>1.7958891184949071</v>
      </c>
      <c r="AT130" s="57">
        <v>18.214194074920911</v>
      </c>
      <c r="AU130" s="57">
        <v>25.573328099753091</v>
      </c>
      <c r="AV130" s="57">
        <v>66.620428224101929</v>
      </c>
      <c r="AW130" s="57">
        <v>48.257595310376757</v>
      </c>
      <c r="AX130" s="57">
        <v>67.632904745224749</v>
      </c>
      <c r="AY130" s="57">
        <v>4.9558106880317156</v>
      </c>
      <c r="AZ130" s="57">
        <v>6.3829787233982787</v>
      </c>
      <c r="BA130" s="57">
        <v>5.0092764378478654</v>
      </c>
      <c r="BB130" s="57" t="s">
        <v>281</v>
      </c>
      <c r="BC130" s="57">
        <v>28.374399421170342</v>
      </c>
      <c r="BD130" s="81"/>
      <c r="BE130" s="81">
        <f t="shared" si="1"/>
        <v>0.76703291494688275</v>
      </c>
      <c r="BF130" s="57">
        <v>26.592356687898089</v>
      </c>
      <c r="BG130" s="81"/>
    </row>
    <row r="131" spans="1:61" x14ac:dyDescent="0.25">
      <c r="A131" s="54">
        <v>1963</v>
      </c>
      <c r="B131" s="57">
        <v>10.028420625275579</v>
      </c>
      <c r="C131" s="57">
        <v>2.9702970297103222</v>
      </c>
      <c r="D131" s="57">
        <v>2.1092482422991936</v>
      </c>
      <c r="E131" s="57">
        <v>9.3657817109330654</v>
      </c>
      <c r="F131" s="57">
        <v>56.122448979635934</v>
      </c>
      <c r="G131" s="57">
        <v>76.266166767595166</v>
      </c>
      <c r="H131" s="57">
        <v>77.894736842110532</v>
      </c>
      <c r="I131" s="57">
        <v>32.160804020105829</v>
      </c>
      <c r="J131" s="57">
        <v>56.542056074783339</v>
      </c>
      <c r="K131" s="57">
        <v>24.095139607058321</v>
      </c>
      <c r="L131" s="57">
        <v>75.778078484435667</v>
      </c>
      <c r="M131" s="57">
        <v>47.51619870409516</v>
      </c>
      <c r="N131" s="57">
        <v>41.127694859028665</v>
      </c>
      <c r="O131" s="57">
        <v>39.411892816000176</v>
      </c>
      <c r="P131" s="57">
        <v>80.640668523674748</v>
      </c>
      <c r="Q131" s="57">
        <v>42.245450364435513</v>
      </c>
      <c r="R131" s="57" t="s">
        <v>281</v>
      </c>
      <c r="S131" s="57" t="s">
        <v>281</v>
      </c>
      <c r="T131" s="57" t="s">
        <v>281</v>
      </c>
      <c r="U131" s="57">
        <v>29.649890590843913</v>
      </c>
      <c r="V131" s="57" t="s">
        <v>281</v>
      </c>
      <c r="W131" s="57">
        <v>12.41084165479981</v>
      </c>
      <c r="X131" s="57">
        <v>14.701130856216762</v>
      </c>
      <c r="Y131" s="57" t="s">
        <v>281</v>
      </c>
      <c r="Z131" s="57">
        <v>43.789619076498177</v>
      </c>
      <c r="AA131" s="57">
        <v>77.33642306341828</v>
      </c>
      <c r="AB131" s="57">
        <v>78.705636743211755</v>
      </c>
      <c r="AC131" s="57">
        <v>59.395428238331171</v>
      </c>
      <c r="AD131" s="57">
        <v>48.542366892451156</v>
      </c>
      <c r="AE131" s="57">
        <v>2.1022727272777635</v>
      </c>
      <c r="AF131" s="57">
        <v>35.638297872351608</v>
      </c>
      <c r="AG131" s="57">
        <v>8.0909724878718148</v>
      </c>
      <c r="AH131" s="57">
        <v>67.181467181449278</v>
      </c>
      <c r="AI131" s="57">
        <v>25.167963972076336</v>
      </c>
      <c r="AJ131" s="57">
        <v>83.529816043875414</v>
      </c>
      <c r="AK131" s="57">
        <v>29.20353982306364</v>
      </c>
      <c r="AL131" s="57">
        <v>20.560747663579647</v>
      </c>
      <c r="AM131" s="57">
        <v>20.454545454562442</v>
      </c>
      <c r="AN131" s="57">
        <v>30.188679245332573</v>
      </c>
      <c r="AO131" s="57">
        <v>25.80645161293403</v>
      </c>
      <c r="AP131" s="57">
        <v>53.783126416255023</v>
      </c>
      <c r="AQ131" s="57">
        <v>1.3784654300379249</v>
      </c>
      <c r="AR131" s="57">
        <v>36.489982787074325</v>
      </c>
      <c r="AS131" s="57">
        <v>1.8218093699599491</v>
      </c>
      <c r="AT131" s="57">
        <v>21.399467948057136</v>
      </c>
      <c r="AU131" s="57">
        <v>25.844078894057361</v>
      </c>
      <c r="AV131" s="57">
        <v>63.321890166908148</v>
      </c>
      <c r="AW131" s="57">
        <v>48.456125951433542</v>
      </c>
      <c r="AX131" s="57">
        <v>67.31828940095312</v>
      </c>
      <c r="AY131" s="57">
        <v>5.9407613679769193</v>
      </c>
      <c r="AZ131" s="57">
        <v>3.6585365853623286</v>
      </c>
      <c r="BA131" s="57">
        <v>5.009276437847868</v>
      </c>
      <c r="BB131" s="57" t="s">
        <v>281</v>
      </c>
      <c r="BC131" s="57">
        <v>29.400399181520381</v>
      </c>
      <c r="BD131" s="81"/>
      <c r="BE131" s="81">
        <f t="shared" si="1"/>
        <v>0.73786243508454485</v>
      </c>
      <c r="BF131" s="57">
        <v>27.532869296210364</v>
      </c>
      <c r="BG131" s="81"/>
    </row>
    <row r="132" spans="1:61" x14ac:dyDescent="0.25">
      <c r="A132" s="54">
        <v>1964</v>
      </c>
      <c r="B132" s="57">
        <v>11.519198664464984</v>
      </c>
      <c r="C132" s="57">
        <v>3.0985915493033085</v>
      </c>
      <c r="D132" s="57">
        <v>2.0144628099231356</v>
      </c>
      <c r="E132" s="57">
        <v>10.734870317022688</v>
      </c>
      <c r="F132" s="57">
        <v>56.074766355180536</v>
      </c>
      <c r="G132" s="57">
        <v>75.070703383646048</v>
      </c>
      <c r="H132" s="57">
        <v>76.210235131402001</v>
      </c>
      <c r="I132" s="57">
        <v>33.333333333342665</v>
      </c>
      <c r="J132" s="57">
        <v>57.299270073014576</v>
      </c>
      <c r="K132" s="57">
        <v>23.014256619168229</v>
      </c>
      <c r="L132" s="57">
        <v>75.880052151236114</v>
      </c>
      <c r="M132" s="57">
        <v>49.295774647880187</v>
      </c>
      <c r="N132" s="57">
        <v>39.150943396217116</v>
      </c>
      <c r="O132" s="57">
        <v>37.956675869768546</v>
      </c>
      <c r="P132" s="57">
        <v>79.946879150064802</v>
      </c>
      <c r="Q132" s="57">
        <v>42.897147200602184</v>
      </c>
      <c r="R132" s="57" t="s">
        <v>281</v>
      </c>
      <c r="S132" s="57" t="s">
        <v>281</v>
      </c>
      <c r="T132" s="57" t="s">
        <v>281</v>
      </c>
      <c r="U132" s="57">
        <v>27.22820763960193</v>
      </c>
      <c r="V132" s="57" t="s">
        <v>281</v>
      </c>
      <c r="W132" s="57">
        <v>12.944523470860547</v>
      </c>
      <c r="X132" s="57">
        <v>14.084507042251026</v>
      </c>
      <c r="Y132" s="57" t="s">
        <v>281</v>
      </c>
      <c r="Z132" s="57">
        <v>44.631375556302508</v>
      </c>
      <c r="AA132" s="57">
        <v>75.124421053712737</v>
      </c>
      <c r="AB132" s="57">
        <v>77.393075356412794</v>
      </c>
      <c r="AC132" s="57">
        <v>60.449157829070487</v>
      </c>
      <c r="AD132" s="57">
        <v>48.207892821649082</v>
      </c>
      <c r="AE132" s="57">
        <v>2.8153153153220654</v>
      </c>
      <c r="AF132" s="57">
        <v>37.81094527364143</v>
      </c>
      <c r="AG132" s="57">
        <v>7.3835562112283428</v>
      </c>
      <c r="AH132" s="57">
        <v>69.624573378822248</v>
      </c>
      <c r="AI132" s="57">
        <v>24.742219642328063</v>
      </c>
      <c r="AJ132" s="57">
        <v>83.306624580642847</v>
      </c>
      <c r="AK132" s="57">
        <v>28.888888888941533</v>
      </c>
      <c r="AL132" s="57">
        <v>30.8510638298171</v>
      </c>
      <c r="AM132" s="57">
        <v>15.690866510553045</v>
      </c>
      <c r="AN132" s="57">
        <v>29.078014184458201</v>
      </c>
      <c r="AO132" s="57">
        <v>24.242424242455829</v>
      </c>
      <c r="AP132" s="57">
        <v>49.525697318957548</v>
      </c>
      <c r="AQ132" s="57">
        <v>1.3354714483388868</v>
      </c>
      <c r="AR132" s="57">
        <v>38.233031800423653</v>
      </c>
      <c r="AS132" s="57">
        <v>1.8466237757910435</v>
      </c>
      <c r="AT132" s="57">
        <v>20.987489097303751</v>
      </c>
      <c r="AU132" s="57">
        <v>22.457311854511651</v>
      </c>
      <c r="AV132" s="57">
        <v>61.624474180110454</v>
      </c>
      <c r="AW132" s="57">
        <v>41.872408239423855</v>
      </c>
      <c r="AX132" s="57">
        <v>70.866711014468478</v>
      </c>
      <c r="AY132" s="57">
        <v>9.2633000403468149</v>
      </c>
      <c r="AZ132" s="57">
        <v>4.2553191489320952</v>
      </c>
      <c r="BA132" s="57">
        <v>5.0092764378478671</v>
      </c>
      <c r="BB132" s="57" t="s">
        <v>281</v>
      </c>
      <c r="BC132" s="57">
        <v>30.014620609421698</v>
      </c>
      <c r="BD132" s="81"/>
      <c r="BE132" s="81">
        <f t="shared" ref="BE132:BE183" si="2">IFERROR((STDEVA(B132:BB132))/(AVERAGE(B132:BB132)),"")</f>
        <v>0.73376010602554775</v>
      </c>
      <c r="BF132" s="57">
        <v>28.184713375796179</v>
      </c>
      <c r="BG132" s="81"/>
    </row>
    <row r="133" spans="1:61" x14ac:dyDescent="0.25">
      <c r="A133" s="54">
        <v>1965</v>
      </c>
      <c r="B133" s="57">
        <v>11.25374411641204</v>
      </c>
      <c r="C133" s="57">
        <v>3.0944625407243653</v>
      </c>
      <c r="D133" s="57">
        <v>2.5601638504937627</v>
      </c>
      <c r="E133" s="57">
        <v>11.034955448956673</v>
      </c>
      <c r="F133" s="57">
        <v>51.724137931080861</v>
      </c>
      <c r="G133" s="57">
        <v>71.230043769850553</v>
      </c>
      <c r="H133" s="57">
        <v>73.571428571433927</v>
      </c>
      <c r="I133" s="57">
        <v>35.135135135145894</v>
      </c>
      <c r="J133" s="57">
        <v>56.285714285731494</v>
      </c>
      <c r="K133" s="57">
        <v>24.524524524547651</v>
      </c>
      <c r="L133" s="57">
        <v>74.545454545451832</v>
      </c>
      <c r="M133" s="57">
        <v>45.121951219503778</v>
      </c>
      <c r="N133" s="57">
        <v>39.024390243892917</v>
      </c>
      <c r="O133" s="57">
        <v>37.576896329125276</v>
      </c>
      <c r="P133" s="57">
        <v>80.94594594594453</v>
      </c>
      <c r="Q133" s="57">
        <v>43.40530649294508</v>
      </c>
      <c r="R133" s="57" t="s">
        <v>281</v>
      </c>
      <c r="S133" s="57" t="s">
        <v>281</v>
      </c>
      <c r="T133" s="57" t="s">
        <v>281</v>
      </c>
      <c r="U133" s="57">
        <v>30.220356768139261</v>
      </c>
      <c r="V133" s="57" t="s">
        <v>281</v>
      </c>
      <c r="W133" s="57">
        <v>13.649025069659857</v>
      </c>
      <c r="X133" s="57">
        <v>14.605067064080998</v>
      </c>
      <c r="Y133" s="57" t="s">
        <v>281</v>
      </c>
      <c r="Z133" s="57">
        <v>43.43529281251741</v>
      </c>
      <c r="AA133" s="57">
        <v>76.14813139855724</v>
      </c>
      <c r="AB133" s="57">
        <v>76.494023904379731</v>
      </c>
      <c r="AC133" s="57">
        <v>56.846537741734238</v>
      </c>
      <c r="AD133" s="57">
        <v>47.321828552765197</v>
      </c>
      <c r="AE133" s="57">
        <v>4.0517726505441738</v>
      </c>
      <c r="AF133" s="57">
        <v>38.709677419361086</v>
      </c>
      <c r="AG133" s="57">
        <v>15.353555855109532</v>
      </c>
      <c r="AH133" s="57">
        <v>68.370607028737624</v>
      </c>
      <c r="AI133" s="57">
        <v>25.508384826038803</v>
      </c>
      <c r="AJ133" s="57">
        <v>83.489216755796008</v>
      </c>
      <c r="AK133" s="57">
        <v>29.347826087009793</v>
      </c>
      <c r="AL133" s="57">
        <v>27.173913043506914</v>
      </c>
      <c r="AM133" s="57">
        <v>17.699115044261411</v>
      </c>
      <c r="AN133" s="57">
        <v>22.727272727323342</v>
      </c>
      <c r="AO133" s="57">
        <v>25.714285714316571</v>
      </c>
      <c r="AP133" s="57">
        <v>56.8142985440088</v>
      </c>
      <c r="AQ133" s="57">
        <v>1.2951074368653415</v>
      </c>
      <c r="AR133" s="57">
        <v>38.566749205482651</v>
      </c>
      <c r="AS133" s="57">
        <v>1.7411042053839472</v>
      </c>
      <c r="AT133" s="57">
        <v>22.285288751367514</v>
      </c>
      <c r="AU133" s="57">
        <v>20.225588857290987</v>
      </c>
      <c r="AV133" s="57">
        <v>65.436170160444192</v>
      </c>
      <c r="AW133" s="57">
        <v>38.761263274835315</v>
      </c>
      <c r="AX133" s="57">
        <v>65.906173338217513</v>
      </c>
      <c r="AY133" s="57">
        <v>9.0193953076696118</v>
      </c>
      <c r="AZ133" s="57">
        <v>3.3057851239637457</v>
      </c>
      <c r="BA133" s="57">
        <v>5.0092764378478671</v>
      </c>
      <c r="BB133" s="57" t="s">
        <v>281</v>
      </c>
      <c r="BC133" s="57">
        <v>29.808200726699219</v>
      </c>
      <c r="BD133" s="81"/>
      <c r="BE133" s="81">
        <f t="shared" si="2"/>
        <v>0.72267214682032688</v>
      </c>
      <c r="BF133" s="57">
        <v>28.483448806774447</v>
      </c>
      <c r="BG133" s="81"/>
    </row>
    <row r="134" spans="1:61" x14ac:dyDescent="0.25">
      <c r="A134" s="54">
        <v>1966</v>
      </c>
      <c r="B134" s="57">
        <v>11.620926243591825</v>
      </c>
      <c r="C134" s="57">
        <v>3.4703683929610643</v>
      </c>
      <c r="D134" s="57">
        <v>3.6073329390994795</v>
      </c>
      <c r="E134" s="57">
        <v>11.353711790411507</v>
      </c>
      <c r="F134" s="57">
        <v>52.4193548387642</v>
      </c>
      <c r="G134" s="57">
        <v>73.90805938674994</v>
      </c>
      <c r="H134" s="57">
        <v>75.749674054764128</v>
      </c>
      <c r="I134" s="57">
        <v>36.820083682020844</v>
      </c>
      <c r="J134" s="57">
        <v>59.896983075809473</v>
      </c>
      <c r="K134" s="57">
        <v>24.257425742595562</v>
      </c>
      <c r="L134" s="57">
        <v>75.603557814484233</v>
      </c>
      <c r="M134" s="57">
        <v>51.717557251904346</v>
      </c>
      <c r="N134" s="57">
        <v>40.592592592583877</v>
      </c>
      <c r="O134" s="57">
        <v>37.234820775464264</v>
      </c>
      <c r="P134" s="57">
        <v>80.952380952380096</v>
      </c>
      <c r="Q134" s="57">
        <v>43.229327111731813</v>
      </c>
      <c r="R134" s="57" t="s">
        <v>281</v>
      </c>
      <c r="S134" s="57" t="s">
        <v>281</v>
      </c>
      <c r="T134" s="57" t="s">
        <v>281</v>
      </c>
      <c r="U134" s="57">
        <v>31.315240083542285</v>
      </c>
      <c r="V134" s="57" t="s">
        <v>281</v>
      </c>
      <c r="W134" s="57">
        <v>14.85557083908772</v>
      </c>
      <c r="X134" s="57">
        <v>15.251798561149387</v>
      </c>
      <c r="Y134" s="57" t="s">
        <v>281</v>
      </c>
      <c r="Z134" s="57">
        <v>43.241087626466836</v>
      </c>
      <c r="AA134" s="57">
        <v>77.418321575909317</v>
      </c>
      <c r="AB134" s="57">
        <v>76.997112608276382</v>
      </c>
      <c r="AC134" s="57">
        <v>56.951249503414616</v>
      </c>
      <c r="AD134" s="57">
        <v>47.181430206075888</v>
      </c>
      <c r="AE134" s="57">
        <v>4.2796865581776613</v>
      </c>
      <c r="AF134" s="57">
        <v>36.571428571435469</v>
      </c>
      <c r="AG134" s="57">
        <v>11.253108878341216</v>
      </c>
      <c r="AH134" s="57">
        <v>69.648562300301904</v>
      </c>
      <c r="AI134" s="57">
        <v>20.896694941046867</v>
      </c>
      <c r="AJ134" s="57">
        <v>80.292199492483292</v>
      </c>
      <c r="AK134" s="57">
        <v>34.523809523869112</v>
      </c>
      <c r="AL134" s="57">
        <v>38.461538461556202</v>
      </c>
      <c r="AM134" s="57">
        <v>17.699115044260633</v>
      </c>
      <c r="AN134" s="57">
        <v>18.750000000035993</v>
      </c>
      <c r="AO134" s="57">
        <v>28.57142857145714</v>
      </c>
      <c r="AP134" s="57">
        <v>58.269794119263437</v>
      </c>
      <c r="AQ134" s="57">
        <v>1.0689609084019507</v>
      </c>
      <c r="AR134" s="57">
        <v>32.172880703330549</v>
      </c>
      <c r="AS134" s="57">
        <v>1.7624317347125824</v>
      </c>
      <c r="AT134" s="57">
        <v>22.232929310980566</v>
      </c>
      <c r="AU134" s="57">
        <v>17.686582054521704</v>
      </c>
      <c r="AV134" s="57">
        <v>68.160020373196957</v>
      </c>
      <c r="AW134" s="57">
        <v>31.233837355225099</v>
      </c>
      <c r="AX134" s="57">
        <v>68.594045846551538</v>
      </c>
      <c r="AY134" s="57">
        <v>8.5723417405697635</v>
      </c>
      <c r="AZ134" s="57">
        <v>5.555555555550308</v>
      </c>
      <c r="BA134" s="57">
        <v>5.0092764378478662</v>
      </c>
      <c r="BB134" s="57" t="s">
        <v>281</v>
      </c>
      <c r="BC134" s="57">
        <v>29.898852908165154</v>
      </c>
      <c r="BD134" s="81"/>
      <c r="BE134" s="81">
        <f t="shared" si="2"/>
        <v>0.72706007748055701</v>
      </c>
      <c r="BF134" s="57">
        <v>28.678678678678676</v>
      </c>
      <c r="BG134" s="81"/>
    </row>
    <row r="135" spans="1:61" x14ac:dyDescent="0.25">
      <c r="A135" s="54">
        <v>1967</v>
      </c>
      <c r="B135" s="57">
        <v>11.843817787443093</v>
      </c>
      <c r="C135" s="57">
        <v>3.6296685954849388</v>
      </c>
      <c r="D135" s="57">
        <v>3.8167938931405234</v>
      </c>
      <c r="E135" s="57">
        <v>14.442916093559511</v>
      </c>
      <c r="F135" s="57">
        <v>49.618320610734749</v>
      </c>
      <c r="G135" s="57">
        <v>73.815232465657303</v>
      </c>
      <c r="H135" s="57">
        <v>75.792141951843632</v>
      </c>
      <c r="I135" s="57">
        <v>39.453125000014332</v>
      </c>
      <c r="J135" s="57">
        <v>60.769800148058181</v>
      </c>
      <c r="K135" s="57">
        <v>23.785926660084336</v>
      </c>
      <c r="L135" s="57">
        <v>74.906367041197285</v>
      </c>
      <c r="M135" s="57">
        <v>51.505016722405095</v>
      </c>
      <c r="N135" s="57">
        <v>41.235632183900172</v>
      </c>
      <c r="O135" s="57">
        <v>37.481804949099391</v>
      </c>
      <c r="P135" s="57">
        <v>80.859375000000114</v>
      </c>
      <c r="Q135" s="57">
        <v>43.06266098157257</v>
      </c>
      <c r="R135" s="57" t="s">
        <v>281</v>
      </c>
      <c r="S135" s="57" t="s">
        <v>281</v>
      </c>
      <c r="T135" s="57" t="s">
        <v>281</v>
      </c>
      <c r="U135" s="57">
        <v>30.710172744757347</v>
      </c>
      <c r="V135" s="57" t="s">
        <v>281</v>
      </c>
      <c r="W135" s="57">
        <v>16.292134831483281</v>
      </c>
      <c r="X135" s="57">
        <v>14.630872483220298</v>
      </c>
      <c r="Y135" s="57" t="s">
        <v>281</v>
      </c>
      <c r="Z135" s="57">
        <v>42.039230211977952</v>
      </c>
      <c r="AA135" s="57">
        <v>74.27785114859644</v>
      </c>
      <c r="AB135" s="57">
        <v>78.000000000001862</v>
      </c>
      <c r="AC135" s="57">
        <v>55.904190305926996</v>
      </c>
      <c r="AD135" s="57">
        <v>46.669171880465498</v>
      </c>
      <c r="AE135" s="57">
        <v>3.8915094339715197</v>
      </c>
      <c r="AF135" s="57">
        <v>27.480916030532882</v>
      </c>
      <c r="AG135" s="57">
        <v>11.455749895574604</v>
      </c>
      <c r="AH135" s="57">
        <v>64.265129682977118</v>
      </c>
      <c r="AI135" s="57">
        <v>22.686330135578032</v>
      </c>
      <c r="AJ135" s="57">
        <v>72.66072837759468</v>
      </c>
      <c r="AK135" s="57">
        <v>37.500000000061789</v>
      </c>
      <c r="AL135" s="57">
        <v>28.125000000036039</v>
      </c>
      <c r="AM135" s="57">
        <v>15.570175438609574</v>
      </c>
      <c r="AN135" s="57">
        <v>20.379146919474159</v>
      </c>
      <c r="AO135" s="57">
        <v>27.272727272757024</v>
      </c>
      <c r="AP135" s="57">
        <v>58.19035671089717</v>
      </c>
      <c r="AQ135" s="57">
        <v>1.2212846764282512</v>
      </c>
      <c r="AR135" s="57">
        <v>37.047311128541629</v>
      </c>
      <c r="AS135" s="57">
        <v>1.7794473402078081</v>
      </c>
      <c r="AT135" s="57">
        <v>23.97076788889736</v>
      </c>
      <c r="AU135" s="57">
        <v>14.23715554853891</v>
      </c>
      <c r="AV135" s="57">
        <v>65.711452865764912</v>
      </c>
      <c r="AW135" s="57">
        <v>32.999985771040478</v>
      </c>
      <c r="AX135" s="57">
        <v>66.596432626288745</v>
      </c>
      <c r="AY135" s="57">
        <v>9.8380544808146144</v>
      </c>
      <c r="AZ135" s="57">
        <v>4.8484848484802345</v>
      </c>
      <c r="BA135" s="57">
        <v>5.0092764378478662</v>
      </c>
      <c r="BB135" s="57" t="s">
        <v>281</v>
      </c>
      <c r="BC135" s="57">
        <v>30.050236158242715</v>
      </c>
      <c r="BD135" s="81"/>
      <c r="BE135" s="81">
        <f t="shared" si="2"/>
        <v>0.7215080629899665</v>
      </c>
      <c r="BF135" s="57">
        <v>28.550932568149211</v>
      </c>
      <c r="BG135" s="81"/>
    </row>
    <row r="136" spans="1:61" x14ac:dyDescent="0.25">
      <c r="A136" s="54">
        <v>1968</v>
      </c>
      <c r="B136" s="57">
        <v>11.877224199313588</v>
      </c>
      <c r="C136" s="57">
        <v>3.6004056795220478</v>
      </c>
      <c r="D136" s="57">
        <v>3.9868924085312174</v>
      </c>
      <c r="E136" s="57">
        <v>15.291750503043922</v>
      </c>
      <c r="F136" s="57">
        <v>51.515151515204593</v>
      </c>
      <c r="G136" s="57">
        <v>71.814121716510314</v>
      </c>
      <c r="H136" s="57">
        <v>76.426799007450043</v>
      </c>
      <c r="I136" s="57">
        <v>44.755244755260719</v>
      </c>
      <c r="J136" s="57">
        <v>59.359430604998131</v>
      </c>
      <c r="K136" s="57">
        <v>23.64532019706467</v>
      </c>
      <c r="L136" s="57">
        <v>74.800456100339929</v>
      </c>
      <c r="M136" s="57">
        <v>50.482315112536291</v>
      </c>
      <c r="N136" s="57">
        <v>45.152354570630862</v>
      </c>
      <c r="O136" s="57">
        <v>36.084733382073189</v>
      </c>
      <c r="P136" s="57">
        <v>80.278128950696555</v>
      </c>
      <c r="Q136" s="57">
        <v>44.112517108430168</v>
      </c>
      <c r="R136" s="57" t="s">
        <v>281</v>
      </c>
      <c r="S136" s="57" t="s">
        <v>281</v>
      </c>
      <c r="T136" s="57" t="s">
        <v>281</v>
      </c>
      <c r="U136" s="57">
        <v>30.733082706802016</v>
      </c>
      <c r="V136" s="57" t="s">
        <v>281</v>
      </c>
      <c r="W136" s="57">
        <v>15.796344647541996</v>
      </c>
      <c r="X136" s="57">
        <v>14.303959131544627</v>
      </c>
      <c r="Y136" s="57" t="s">
        <v>281</v>
      </c>
      <c r="Z136" s="57">
        <v>41.004967779683845</v>
      </c>
      <c r="AA136" s="57">
        <v>74.407727176821069</v>
      </c>
      <c r="AB136" s="57">
        <v>79.15057915058496</v>
      </c>
      <c r="AC136" s="57">
        <v>56.081713562028526</v>
      </c>
      <c r="AD136" s="57">
        <v>46.026308616663336</v>
      </c>
      <c r="AE136" s="57">
        <v>4.1926345609166846</v>
      </c>
      <c r="AF136" s="57">
        <v>29.323308270676691</v>
      </c>
      <c r="AG136" s="57">
        <v>10.09653228840499</v>
      </c>
      <c r="AH136" s="57">
        <v>64.809384164203109</v>
      </c>
      <c r="AI136" s="57">
        <v>27.684226766555803</v>
      </c>
      <c r="AJ136" s="57">
        <v>71.116078225737851</v>
      </c>
      <c r="AK136" s="57">
        <v>25.954198473328212</v>
      </c>
      <c r="AL136" s="57">
        <v>26.041666666699488</v>
      </c>
      <c r="AM136" s="57">
        <v>16.488222698085867</v>
      </c>
      <c r="AN136" s="57">
        <v>33.087171687010525</v>
      </c>
      <c r="AO136" s="57">
        <v>25.714285714316564</v>
      </c>
      <c r="AP136" s="57">
        <v>57.45615318601773</v>
      </c>
      <c r="AQ136" s="57">
        <v>1.140087219739975</v>
      </c>
      <c r="AR136" s="57">
        <v>32.832116107364655</v>
      </c>
      <c r="AS136" s="57">
        <v>1.7923309530356986</v>
      </c>
      <c r="AT136" s="57">
        <v>22.898568211433883</v>
      </c>
      <c r="AU136" s="57">
        <v>12.588330797052205</v>
      </c>
      <c r="AV136" s="57">
        <v>67.763634969863617</v>
      </c>
      <c r="AW136" s="57">
        <v>33.455509042601442</v>
      </c>
      <c r="AX136" s="57">
        <v>63.81520055161495</v>
      </c>
      <c r="AY136" s="57">
        <v>12.106766789315484</v>
      </c>
      <c r="AZ136" s="57">
        <v>5.2631578947318554</v>
      </c>
      <c r="BA136" s="57">
        <v>5.0092764378478671</v>
      </c>
      <c r="BB136" s="57" t="s">
        <v>281</v>
      </c>
      <c r="BC136" s="57">
        <v>29.631850453662974</v>
      </c>
      <c r="BD136" s="81"/>
      <c r="BE136" s="81">
        <f t="shared" si="2"/>
        <v>0.71652074406275201</v>
      </c>
      <c r="BF136" s="57">
        <v>29.391660970608335</v>
      </c>
      <c r="BG136" s="81"/>
    </row>
    <row r="137" spans="1:61" x14ac:dyDescent="0.25">
      <c r="A137" s="54">
        <v>1969</v>
      </c>
      <c r="B137" s="57">
        <v>12.234762979709647</v>
      </c>
      <c r="C137" s="57">
        <v>3.6999493157717986</v>
      </c>
      <c r="D137" s="57">
        <v>6.9384835479444007</v>
      </c>
      <c r="E137" s="57">
        <v>14.586070959288202</v>
      </c>
      <c r="F137" s="57">
        <v>49.230769230819973</v>
      </c>
      <c r="G137" s="57">
        <v>72.514989633920464</v>
      </c>
      <c r="H137" s="57">
        <v>75.282167042895594</v>
      </c>
      <c r="I137" s="57">
        <v>62.995594713669156</v>
      </c>
      <c r="J137" s="57">
        <v>60.053440213775858</v>
      </c>
      <c r="K137" s="57">
        <v>24.165029469571486</v>
      </c>
      <c r="L137" s="57">
        <v>74.045801526714811</v>
      </c>
      <c r="M137" s="57">
        <v>51.739130434779831</v>
      </c>
      <c r="N137" s="57">
        <v>47.483870967736848</v>
      </c>
      <c r="O137" s="57">
        <v>35.522598870098307</v>
      </c>
      <c r="P137" s="57">
        <v>81.627620221949712</v>
      </c>
      <c r="Q137" s="57">
        <v>45.725742437454812</v>
      </c>
      <c r="R137" s="57" t="s">
        <v>281</v>
      </c>
      <c r="S137" s="57" t="s">
        <v>281</v>
      </c>
      <c r="T137" s="57" t="s">
        <v>281</v>
      </c>
      <c r="U137" s="57">
        <v>29.226847918469357</v>
      </c>
      <c r="V137" s="57" t="s">
        <v>281</v>
      </c>
      <c r="W137" s="57">
        <v>15.730337078672758</v>
      </c>
      <c r="X137" s="57">
        <v>13.491124260356765</v>
      </c>
      <c r="Y137" s="57" t="s">
        <v>281</v>
      </c>
      <c r="Z137" s="57">
        <v>39.982535623323159</v>
      </c>
      <c r="AA137" s="57">
        <v>73.237583578081242</v>
      </c>
      <c r="AB137" s="57">
        <v>77.525967894247898</v>
      </c>
      <c r="AC137" s="57">
        <v>55.89473684210526</v>
      </c>
      <c r="AD137" s="57">
        <v>45.780749839852561</v>
      </c>
      <c r="AE137" s="57">
        <v>4.4843049327462943</v>
      </c>
      <c r="AF137" s="57">
        <v>26.11940298507599</v>
      </c>
      <c r="AG137" s="57">
        <v>11.131160944474601</v>
      </c>
      <c r="AH137" s="57">
        <v>67.34104046240887</v>
      </c>
      <c r="AI137" s="57">
        <v>26.847067808148463</v>
      </c>
      <c r="AJ137" s="57">
        <v>76.163603396784794</v>
      </c>
      <c r="AK137" s="57">
        <v>19.354838709714674</v>
      </c>
      <c r="AL137" s="57">
        <v>39.473684210562674</v>
      </c>
      <c r="AM137" s="57">
        <v>19.547325102896625</v>
      </c>
      <c r="AN137" s="57">
        <v>22.556390977478376</v>
      </c>
      <c r="AO137" s="57">
        <v>25.714285714316564</v>
      </c>
      <c r="AP137" s="57">
        <v>57.867131764837254</v>
      </c>
      <c r="AQ137" s="57">
        <v>1.0558421012144019</v>
      </c>
      <c r="AR137" s="57">
        <v>37.170164711067038</v>
      </c>
      <c r="AS137" s="57">
        <v>1.8079763231301706</v>
      </c>
      <c r="AT137" s="57">
        <v>25.253001472852183</v>
      </c>
      <c r="AU137" s="57">
        <v>10.549782450215291</v>
      </c>
      <c r="AV137" s="57">
        <v>67.053491915993845</v>
      </c>
      <c r="AW137" s="57">
        <v>31.488412173893966</v>
      </c>
      <c r="AX137" s="57">
        <v>61.014461761133042</v>
      </c>
      <c r="AY137" s="57">
        <v>16.219453761379967</v>
      </c>
      <c r="AZ137" s="57">
        <v>4.8913043478214355</v>
      </c>
      <c r="BA137" s="57">
        <v>5.0092764378478671</v>
      </c>
      <c r="BB137" s="57" t="s">
        <v>281</v>
      </c>
      <c r="BC137" s="57">
        <v>29.95591170304272</v>
      </c>
      <c r="BD137" s="81"/>
      <c r="BE137" s="81">
        <f t="shared" si="2"/>
        <v>0.71564196554501325</v>
      </c>
      <c r="BF137" s="57">
        <v>30.585106382978722</v>
      </c>
      <c r="BG137" s="81"/>
    </row>
    <row r="138" spans="1:61" x14ac:dyDescent="0.25">
      <c r="A138" s="54">
        <v>1970</v>
      </c>
      <c r="B138" s="57">
        <v>12.632062471316772</v>
      </c>
      <c r="C138" s="57">
        <v>3.8032454361146084</v>
      </c>
      <c r="D138" s="57">
        <v>4.9798792756675967</v>
      </c>
      <c r="E138" s="57">
        <v>17.508196721340152</v>
      </c>
      <c r="F138" s="57">
        <v>48.507462686617473</v>
      </c>
      <c r="G138" s="57">
        <v>70.263819527603673</v>
      </c>
      <c r="H138" s="57">
        <v>73.799582463472419</v>
      </c>
      <c r="I138" s="57">
        <v>59.381898454758733</v>
      </c>
      <c r="J138" s="57">
        <v>58.853831294282685</v>
      </c>
      <c r="K138" s="57">
        <v>24.007744433711778</v>
      </c>
      <c r="L138" s="57">
        <v>73.073073073070077</v>
      </c>
      <c r="M138" s="57">
        <v>52.387267904506295</v>
      </c>
      <c r="N138" s="57">
        <v>46.183206106866294</v>
      </c>
      <c r="O138" s="57">
        <v>35.963687150881263</v>
      </c>
      <c r="P138" s="57">
        <v>80.378250591016737</v>
      </c>
      <c r="Q138" s="57">
        <v>45.95673504654355</v>
      </c>
      <c r="R138" s="57" t="s">
        <v>281</v>
      </c>
      <c r="S138" s="57" t="s">
        <v>281</v>
      </c>
      <c r="T138" s="57" t="s">
        <v>281</v>
      </c>
      <c r="U138" s="57">
        <v>30.241935483900985</v>
      </c>
      <c r="V138" s="57" t="s">
        <v>281</v>
      </c>
      <c r="W138" s="57">
        <v>16.978922716649244</v>
      </c>
      <c r="X138" s="57">
        <v>13.789107763617977</v>
      </c>
      <c r="Y138" s="57" t="s">
        <v>281</v>
      </c>
      <c r="Z138" s="57">
        <v>41.055540155137216</v>
      </c>
      <c r="AA138" s="57">
        <v>71.386649323138414</v>
      </c>
      <c r="AB138" s="57">
        <v>76.771300448439931</v>
      </c>
      <c r="AC138" s="57">
        <v>55.507400986798238</v>
      </c>
      <c r="AD138" s="57">
        <v>46.17647458058363</v>
      </c>
      <c r="AE138" s="57">
        <v>5.048859934865729</v>
      </c>
      <c r="AF138" s="57">
        <v>22.222222222219461</v>
      </c>
      <c r="AG138" s="57">
        <v>12.853571461380334</v>
      </c>
      <c r="AH138" s="57">
        <v>69.822485207084483</v>
      </c>
      <c r="AI138" s="57">
        <v>28.128357776644059</v>
      </c>
      <c r="AJ138" s="57">
        <v>77.440867102499894</v>
      </c>
      <c r="AK138" s="57">
        <v>22.891566265107127</v>
      </c>
      <c r="AL138" s="57">
        <v>44.303797468394798</v>
      </c>
      <c r="AM138" s="57">
        <v>19.962335216585551</v>
      </c>
      <c r="AN138" s="57">
        <v>32.380952381004498</v>
      </c>
      <c r="AO138" s="57">
        <v>28.205128205157127</v>
      </c>
      <c r="AP138" s="57">
        <v>60.337278968151779</v>
      </c>
      <c r="AQ138" s="57">
        <v>1.140120797802936</v>
      </c>
      <c r="AR138" s="57">
        <v>44.447292109265327</v>
      </c>
      <c r="AS138" s="57">
        <v>1.4201727750854292</v>
      </c>
      <c r="AT138" s="57">
        <v>25.311359991855603</v>
      </c>
      <c r="AU138" s="57">
        <v>10.744392745441154</v>
      </c>
      <c r="AV138" s="57">
        <v>66.421648884317662</v>
      </c>
      <c r="AW138" s="57">
        <v>35.605301730360686</v>
      </c>
      <c r="AX138" s="57">
        <v>59.287556800612329</v>
      </c>
      <c r="AY138" s="57">
        <v>19.209675415846387</v>
      </c>
      <c r="AZ138" s="57">
        <v>4.1884816753886573</v>
      </c>
      <c r="BA138" s="57">
        <v>5.0092764378478671</v>
      </c>
      <c r="BB138" s="57" t="s">
        <v>281</v>
      </c>
      <c r="BC138" s="57">
        <v>30.273938182731975</v>
      </c>
      <c r="BD138" s="81"/>
      <c r="BE138" s="81">
        <f t="shared" si="2"/>
        <v>0.69494290333534714</v>
      </c>
      <c r="BF138" s="57">
        <v>30.711139081183138</v>
      </c>
      <c r="BG138" s="81"/>
    </row>
    <row r="139" spans="1:61" x14ac:dyDescent="0.25">
      <c r="A139" s="54">
        <v>1971</v>
      </c>
      <c r="B139" s="57">
        <v>12.966417910474624</v>
      </c>
      <c r="C139" s="57">
        <v>3.7321063394772556</v>
      </c>
      <c r="D139" s="57">
        <v>7.4608150470415522</v>
      </c>
      <c r="E139" s="57">
        <v>16.412971542051228</v>
      </c>
      <c r="F139" s="57">
        <v>48.529411764757974</v>
      </c>
      <c r="G139" s="57">
        <v>68.07729517682354</v>
      </c>
      <c r="H139" s="57">
        <v>70.212765957454579</v>
      </c>
      <c r="I139" s="57">
        <v>57.201646090546262</v>
      </c>
      <c r="J139" s="57">
        <v>56.71100362758407</v>
      </c>
      <c r="K139" s="57">
        <v>9.4321462945262535</v>
      </c>
      <c r="L139" s="57">
        <v>74.383301707776624</v>
      </c>
      <c r="M139" s="57">
        <v>52.781211372063609</v>
      </c>
      <c r="N139" s="57">
        <v>46.71814671814515</v>
      </c>
      <c r="O139" s="57">
        <v>35.499650594032403</v>
      </c>
      <c r="P139" s="57">
        <v>79.388448471123155</v>
      </c>
      <c r="Q139" s="57">
        <v>46.744141086585067</v>
      </c>
      <c r="R139" s="57" t="s">
        <v>281</v>
      </c>
      <c r="S139" s="57" t="s">
        <v>281</v>
      </c>
      <c r="T139" s="57" t="s">
        <v>281</v>
      </c>
      <c r="U139" s="57">
        <v>29.632525410505473</v>
      </c>
      <c r="V139" s="57" t="s">
        <v>281</v>
      </c>
      <c r="W139" s="57">
        <v>18.480725623604492</v>
      </c>
      <c r="X139" s="57">
        <v>14.352941176474236</v>
      </c>
      <c r="Y139" s="57" t="s">
        <v>281</v>
      </c>
      <c r="Z139" s="57">
        <v>40.832819108062786</v>
      </c>
      <c r="AA139" s="57">
        <v>73.438283652477338</v>
      </c>
      <c r="AB139" s="57">
        <v>75.618073316295281</v>
      </c>
      <c r="AC139" s="57">
        <v>53.85483207049532</v>
      </c>
      <c r="AD139" s="57">
        <v>45.736074350923936</v>
      </c>
      <c r="AE139" s="57">
        <v>4.6388725778151638</v>
      </c>
      <c r="AF139" s="57">
        <v>28.620689655170139</v>
      </c>
      <c r="AG139" s="57">
        <v>12.585194449401452</v>
      </c>
      <c r="AH139" s="57">
        <v>65.594855305447041</v>
      </c>
      <c r="AI139" s="57">
        <v>31.842932345770166</v>
      </c>
      <c r="AJ139" s="57">
        <v>76.654233014112549</v>
      </c>
      <c r="AK139" s="57">
        <v>18.009478673025981</v>
      </c>
      <c r="AL139" s="57">
        <v>46.37681159424524</v>
      </c>
      <c r="AM139" s="57">
        <v>19.589552238824716</v>
      </c>
      <c r="AN139" s="57">
        <v>37.398373983796695</v>
      </c>
      <c r="AO139" s="57">
        <v>34.545454545474641</v>
      </c>
      <c r="AP139" s="57">
        <v>61.079609388335712</v>
      </c>
      <c r="AQ139" s="57">
        <v>1.0182205869753731</v>
      </c>
      <c r="AR139" s="57">
        <v>41.419508771180666</v>
      </c>
      <c r="AS139" s="57">
        <v>1.4449650087192167</v>
      </c>
      <c r="AT139" s="57">
        <v>24.984130046352305</v>
      </c>
      <c r="AU139" s="57">
        <v>11.077257212225373</v>
      </c>
      <c r="AV139" s="57">
        <v>66.524575531098066</v>
      </c>
      <c r="AW139" s="57">
        <v>36.633237070442135</v>
      </c>
      <c r="AX139" s="57">
        <v>57.965801792201653</v>
      </c>
      <c r="AY139" s="57">
        <v>20.944127743686678</v>
      </c>
      <c r="AZ139" s="57">
        <v>3.4482758620656364</v>
      </c>
      <c r="BA139" s="57">
        <v>5.0092764378478654</v>
      </c>
      <c r="BB139" s="57" t="s">
        <v>281</v>
      </c>
      <c r="BC139" s="57">
        <v>30.346443975003417</v>
      </c>
      <c r="BD139" s="81"/>
      <c r="BE139" s="81">
        <f t="shared" si="2"/>
        <v>0.69249726250123489</v>
      </c>
      <c r="BF139" s="57">
        <v>31.508515815085154</v>
      </c>
      <c r="BG139" s="81"/>
    </row>
    <row r="140" spans="1:61" x14ac:dyDescent="0.25">
      <c r="A140" s="54">
        <v>1972</v>
      </c>
      <c r="B140" s="57">
        <v>12.594339622667524</v>
      </c>
      <c r="C140" s="57">
        <v>4.1025641025737842</v>
      </c>
      <c r="D140" s="57">
        <v>12.113720642799111</v>
      </c>
      <c r="E140" s="57">
        <v>15.309246785083532</v>
      </c>
      <c r="F140" s="57">
        <v>49.295774647937314</v>
      </c>
      <c r="G140" s="57">
        <v>67.829516094729058</v>
      </c>
      <c r="H140" s="57">
        <v>69.603960396047938</v>
      </c>
      <c r="I140" s="57">
        <v>58.574181117543766</v>
      </c>
      <c r="J140" s="57">
        <v>58.030769230788017</v>
      </c>
      <c r="K140" s="57">
        <v>24.35282837969762</v>
      </c>
      <c r="L140" s="57">
        <v>73.544973544968599</v>
      </c>
      <c r="M140" s="57">
        <v>51.141552511417856</v>
      </c>
      <c r="N140" s="57">
        <v>45.093167701863237</v>
      </c>
      <c r="O140" s="57">
        <v>32.944406314385311</v>
      </c>
      <c r="P140" s="57">
        <v>77.571115973744426</v>
      </c>
      <c r="Q140" s="57">
        <v>46.775217766906188</v>
      </c>
      <c r="R140" s="57" t="s">
        <v>281</v>
      </c>
      <c r="S140" s="57" t="s">
        <v>281</v>
      </c>
      <c r="T140" s="57" t="s">
        <v>281</v>
      </c>
      <c r="U140" s="57">
        <v>28.279654359806862</v>
      </c>
      <c r="V140" s="57" t="s">
        <v>281</v>
      </c>
      <c r="W140" s="57">
        <v>18.171683389095072</v>
      </c>
      <c r="X140" s="57">
        <v>15.563725490201403</v>
      </c>
      <c r="Y140" s="57" t="s">
        <v>281</v>
      </c>
      <c r="Z140" s="57">
        <v>39.99925063775229</v>
      </c>
      <c r="AA140" s="57">
        <v>70.845431277404359</v>
      </c>
      <c r="AB140" s="57">
        <v>73.815461346646487</v>
      </c>
      <c r="AC140" s="57">
        <v>53.149094689422149</v>
      </c>
      <c r="AD140" s="57">
        <v>46.346521617072845</v>
      </c>
      <c r="AE140" s="57">
        <v>4.7117172969732914</v>
      </c>
      <c r="AF140" s="57">
        <v>25.429553264604728</v>
      </c>
      <c r="AG140" s="57">
        <v>11.200279814327194</v>
      </c>
      <c r="AH140" s="57">
        <v>71.12462006077493</v>
      </c>
      <c r="AI140" s="57">
        <v>33.245488486055528</v>
      </c>
      <c r="AJ140" s="57">
        <v>76.862071225233066</v>
      </c>
      <c r="AK140" s="57">
        <v>15.32258064519873</v>
      </c>
      <c r="AL140" s="57">
        <v>38.554216867518655</v>
      </c>
      <c r="AM140" s="57">
        <v>22.690763052229375</v>
      </c>
      <c r="AN140" s="57">
        <v>41.46341463420567</v>
      </c>
      <c r="AO140" s="57">
        <v>31.707317073195473</v>
      </c>
      <c r="AP140" s="57">
        <v>61.728240814464463</v>
      </c>
      <c r="AQ140" s="57">
        <v>1.9253485585495616</v>
      </c>
      <c r="AR140" s="57">
        <v>39.704236108231875</v>
      </c>
      <c r="AS140" s="57">
        <v>1.4479987097678622</v>
      </c>
      <c r="AT140" s="57">
        <v>27.220593508508255</v>
      </c>
      <c r="AU140" s="57">
        <v>10.466541464962873</v>
      </c>
      <c r="AV140" s="57">
        <v>66.410890311294906</v>
      </c>
      <c r="AW140" s="57">
        <v>35.230022385093761</v>
      </c>
      <c r="AX140" s="57">
        <v>61.844420773516262</v>
      </c>
      <c r="AY140" s="57">
        <v>23.018519659672769</v>
      </c>
      <c r="AZ140" s="57">
        <v>3.7433155080177873</v>
      </c>
      <c r="BA140" s="57">
        <v>5.0092764378478662</v>
      </c>
      <c r="BB140" s="57" t="s">
        <v>281</v>
      </c>
      <c r="BC140" s="57">
        <v>30.867189991588361</v>
      </c>
      <c r="BD140" s="81"/>
      <c r="BE140" s="81">
        <f t="shared" si="2"/>
        <v>0.68049523284641222</v>
      </c>
      <c r="BF140" s="57">
        <v>31.683168316831683</v>
      </c>
      <c r="BG140" s="81"/>
    </row>
    <row r="141" spans="1:61" x14ac:dyDescent="0.25">
      <c r="A141" s="54">
        <v>1973</v>
      </c>
      <c r="B141" s="57">
        <v>13.738317757036885</v>
      </c>
      <c r="C141" s="57">
        <v>5.2287581699464365</v>
      </c>
      <c r="D141" s="57">
        <v>12.230971128639972</v>
      </c>
      <c r="E141" s="57">
        <v>16.407119021162597</v>
      </c>
      <c r="F141" s="57">
        <v>47.945205479499343</v>
      </c>
      <c r="G141" s="57">
        <v>67.949973603412275</v>
      </c>
      <c r="H141" s="57">
        <v>67.67676767678384</v>
      </c>
      <c r="I141" s="57">
        <v>55.475763016169935</v>
      </c>
      <c r="J141" s="57">
        <v>56.690561529291905</v>
      </c>
      <c r="K141" s="57">
        <v>23.8987816307644</v>
      </c>
      <c r="L141" s="57">
        <v>73.849878934619923</v>
      </c>
      <c r="M141" s="57">
        <v>50.972364380760183</v>
      </c>
      <c r="N141" s="57">
        <v>44.962216624683272</v>
      </c>
      <c r="O141" s="57">
        <v>32.368421052671522</v>
      </c>
      <c r="P141" s="57">
        <v>74.203187250999051</v>
      </c>
      <c r="Q141" s="57">
        <v>47.234454663088556</v>
      </c>
      <c r="R141" s="57" t="s">
        <v>281</v>
      </c>
      <c r="S141" s="57" t="s">
        <v>281</v>
      </c>
      <c r="T141" s="57" t="s">
        <v>281</v>
      </c>
      <c r="U141" s="57">
        <v>30.109204368203567</v>
      </c>
      <c r="V141" s="57" t="s">
        <v>281</v>
      </c>
      <c r="W141" s="57">
        <v>17.727717923626674</v>
      </c>
      <c r="X141" s="57">
        <v>16.770186335409186</v>
      </c>
      <c r="Y141" s="57" t="s">
        <v>281</v>
      </c>
      <c r="Z141" s="57">
        <v>38.811959529313597</v>
      </c>
      <c r="AA141" s="57">
        <v>71.867069201080909</v>
      </c>
      <c r="AB141" s="57">
        <v>71.462079749817903</v>
      </c>
      <c r="AC141" s="57">
        <v>51.944961862159914</v>
      </c>
      <c r="AD141" s="57">
        <v>46.757066346259968</v>
      </c>
      <c r="AE141" s="57">
        <v>5.2596537949521709</v>
      </c>
      <c r="AF141" s="57">
        <v>27.90697674418595</v>
      </c>
      <c r="AG141" s="57">
        <v>11.466589003628986</v>
      </c>
      <c r="AH141" s="57">
        <v>75.872093023241035</v>
      </c>
      <c r="AI141" s="57">
        <v>32.629682162320861</v>
      </c>
      <c r="AJ141" s="57">
        <v>76.918596150452274</v>
      </c>
      <c r="AK141" s="57">
        <v>26.590447584938222</v>
      </c>
      <c r="AL141" s="57">
        <v>41.463414634192866</v>
      </c>
      <c r="AM141" s="57">
        <v>23.920863309372695</v>
      </c>
      <c r="AN141" s="57">
        <v>45.528455284622801</v>
      </c>
      <c r="AO141" s="57">
        <v>40.579710144934005</v>
      </c>
      <c r="AP141" s="57">
        <v>60.355473537477955</v>
      </c>
      <c r="AQ141" s="57">
        <v>1.6966790348153415</v>
      </c>
      <c r="AR141" s="57">
        <v>41.816715604182484</v>
      </c>
      <c r="AS141" s="57">
        <v>1.4515515882218377</v>
      </c>
      <c r="AT141" s="57">
        <v>28.142005131940657</v>
      </c>
      <c r="AU141" s="57">
        <v>11.255710599049957</v>
      </c>
      <c r="AV141" s="57">
        <v>63.585534394433729</v>
      </c>
      <c r="AW141" s="57">
        <v>32.00731917651278</v>
      </c>
      <c r="AX141" s="57">
        <v>54.556105085614767</v>
      </c>
      <c r="AY141" s="57">
        <v>29.171764261515992</v>
      </c>
      <c r="AZ141" s="57">
        <v>5.0279329608890793</v>
      </c>
      <c r="BA141" s="57">
        <v>5.0092764378478662</v>
      </c>
      <c r="BB141" s="57" t="s">
        <v>281</v>
      </c>
      <c r="BC141" s="57">
        <v>31.268925080387383</v>
      </c>
      <c r="BD141" s="81"/>
      <c r="BE141" s="81">
        <f t="shared" si="2"/>
        <v>0.65547304907153159</v>
      </c>
      <c r="BF141" s="57">
        <v>31.894070236039152</v>
      </c>
      <c r="BG141" s="81"/>
    </row>
    <row r="142" spans="1:61" x14ac:dyDescent="0.25">
      <c r="A142" s="54">
        <v>1974</v>
      </c>
      <c r="B142" s="57">
        <v>13.758865248254351</v>
      </c>
      <c r="C142" s="57">
        <v>4.9872773537009607</v>
      </c>
      <c r="D142" s="57">
        <v>12.813522355539151</v>
      </c>
      <c r="E142" s="57">
        <v>16.648531011998116</v>
      </c>
      <c r="F142" s="57">
        <v>48.965517241425907</v>
      </c>
      <c r="G142" s="57">
        <v>65.477835999417891</v>
      </c>
      <c r="H142" s="57">
        <v>67.883895131099422</v>
      </c>
      <c r="I142" s="57">
        <v>51.67464114833863</v>
      </c>
      <c r="J142" s="57">
        <v>59.35929648243372</v>
      </c>
      <c r="K142" s="57">
        <v>19.393382352962686</v>
      </c>
      <c r="L142" s="57">
        <v>73.235065942587013</v>
      </c>
      <c r="M142" s="57">
        <v>49.32301740812818</v>
      </c>
      <c r="N142" s="57">
        <v>43.498817966900496</v>
      </c>
      <c r="O142" s="57">
        <v>32.906271072192425</v>
      </c>
      <c r="P142" s="57">
        <v>73.243503368625511</v>
      </c>
      <c r="Q142" s="57">
        <v>46.769406837924556</v>
      </c>
      <c r="R142" s="57" t="s">
        <v>281</v>
      </c>
      <c r="S142" s="57" t="s">
        <v>281</v>
      </c>
      <c r="T142" s="57" t="s">
        <v>281</v>
      </c>
      <c r="U142" s="57">
        <v>32.58164852257692</v>
      </c>
      <c r="V142" s="57" t="s">
        <v>281</v>
      </c>
      <c r="W142" s="57">
        <v>19.922630560953095</v>
      </c>
      <c r="X142" s="57">
        <v>17.639257294432774</v>
      </c>
      <c r="Y142" s="57" t="s">
        <v>281</v>
      </c>
      <c r="Z142" s="57">
        <v>38.283641943881577</v>
      </c>
      <c r="AA142" s="57">
        <v>71.43026702887704</v>
      </c>
      <c r="AB142" s="57">
        <v>69.290123456802633</v>
      </c>
      <c r="AC142" s="57">
        <v>50.178490296618428</v>
      </c>
      <c r="AD142" s="57">
        <v>47.644151206241247</v>
      </c>
      <c r="AE142" s="57">
        <v>7.2049689441158735</v>
      </c>
      <c r="AF142" s="57">
        <v>28.999999999997193</v>
      </c>
      <c r="AG142" s="57">
        <v>13.064380512198278</v>
      </c>
      <c r="AH142" s="57">
        <v>77.066666666652281</v>
      </c>
      <c r="AI142" s="57">
        <v>35.52416895714444</v>
      </c>
      <c r="AJ142" s="57">
        <v>78.079489189949939</v>
      </c>
      <c r="AK142" s="57">
        <v>22.580645161338101</v>
      </c>
      <c r="AL142" s="57">
        <v>37.804878048828897</v>
      </c>
      <c r="AM142" s="57">
        <v>25.121555915740689</v>
      </c>
      <c r="AN142" s="57">
        <v>47.154471544785594</v>
      </c>
      <c r="AO142" s="57">
        <v>40.677966101701116</v>
      </c>
      <c r="AP142" s="57">
        <v>62.043548999483953</v>
      </c>
      <c r="AQ142" s="57">
        <v>1.6320791732816253</v>
      </c>
      <c r="AR142" s="57">
        <v>46.241258840185736</v>
      </c>
      <c r="AS142" s="57">
        <v>1.4558811695111566</v>
      </c>
      <c r="AT142" s="57">
        <v>26.624346711067666</v>
      </c>
      <c r="AU142" s="57">
        <v>11.482804376999395</v>
      </c>
      <c r="AV142" s="57">
        <v>71.493847647762294</v>
      </c>
      <c r="AW142" s="57">
        <v>35.729475416142783</v>
      </c>
      <c r="AX142" s="57">
        <v>61.423493478496674</v>
      </c>
      <c r="AY142" s="57">
        <v>22.395709933293062</v>
      </c>
      <c r="AZ142" s="57">
        <v>3.964757709247293</v>
      </c>
      <c r="BA142" s="57">
        <v>5.0092764378478671</v>
      </c>
      <c r="BB142" s="57" t="s">
        <v>281</v>
      </c>
      <c r="BC142" s="57">
        <v>31.803371480193054</v>
      </c>
      <c r="BD142" s="81"/>
      <c r="BE142" s="81">
        <f t="shared" si="2"/>
        <v>0.65836395775206269</v>
      </c>
      <c r="BF142" s="57">
        <v>30.991957104557642</v>
      </c>
      <c r="BG142" s="81"/>
    </row>
    <row r="143" spans="1:61" x14ac:dyDescent="0.25">
      <c r="A143" s="54">
        <v>1975</v>
      </c>
      <c r="B143" s="57">
        <v>13.96780303033067</v>
      </c>
      <c r="C143" s="57">
        <v>4.585152838438689</v>
      </c>
      <c r="D143" s="57">
        <v>10.792838874707998</v>
      </c>
      <c r="E143" s="57">
        <v>17.539125742069196</v>
      </c>
      <c r="F143" s="57">
        <v>47.517730496499055</v>
      </c>
      <c r="G143" s="57">
        <v>63.556130923824249</v>
      </c>
      <c r="H143" s="57">
        <v>66.172624237155603</v>
      </c>
      <c r="I143" s="57">
        <v>52.622673434866499</v>
      </c>
      <c r="J143" s="57">
        <v>55.938242280307563</v>
      </c>
      <c r="K143" s="57">
        <v>11.672794117661162</v>
      </c>
      <c r="L143" s="57">
        <v>71.757482732152383</v>
      </c>
      <c r="M143" s="57">
        <v>46.3628396143732</v>
      </c>
      <c r="N143" s="57">
        <v>43.728423475257458</v>
      </c>
      <c r="O143" s="57">
        <v>33.309352518028476</v>
      </c>
      <c r="P143" s="57">
        <v>74.326923076925439</v>
      </c>
      <c r="Q143" s="57">
        <v>46.681190879920024</v>
      </c>
      <c r="R143" s="57" t="s">
        <v>281</v>
      </c>
      <c r="S143" s="57" t="s">
        <v>281</v>
      </c>
      <c r="T143" s="57" t="s">
        <v>281</v>
      </c>
      <c r="U143" s="57">
        <v>32.922407541719878</v>
      </c>
      <c r="V143" s="57" t="s">
        <v>281</v>
      </c>
      <c r="W143" s="57">
        <v>23.553719008293751</v>
      </c>
      <c r="X143" s="57">
        <v>19.010416666670281</v>
      </c>
      <c r="Y143" s="57" t="s">
        <v>281</v>
      </c>
      <c r="Z143" s="57">
        <v>35.784946713980901</v>
      </c>
      <c r="AA143" s="57">
        <v>68.056041053292844</v>
      </c>
      <c r="AB143" s="57">
        <v>69.364599092294441</v>
      </c>
      <c r="AC143" s="57">
        <v>49.912032433259384</v>
      </c>
      <c r="AD143" s="57">
        <v>47.686552516570721</v>
      </c>
      <c r="AE143" s="57">
        <v>5.8185966913993292</v>
      </c>
      <c r="AF143" s="57">
        <v>29.292929292925933</v>
      </c>
      <c r="AG143" s="57">
        <v>6.0466063709468738</v>
      </c>
      <c r="AH143" s="57">
        <v>71.834625322980145</v>
      </c>
      <c r="AI143" s="57">
        <v>26.142355404817291</v>
      </c>
      <c r="AJ143" s="57">
        <v>77.576733661461276</v>
      </c>
      <c r="AK143" s="57">
        <v>16.296296296332873</v>
      </c>
      <c r="AL143" s="57">
        <v>38.636363636406664</v>
      </c>
      <c r="AM143" s="57">
        <v>27.083333333351078</v>
      </c>
      <c r="AN143" s="57">
        <v>39.344262295144524</v>
      </c>
      <c r="AO143" s="57">
        <v>42.857142857142854</v>
      </c>
      <c r="AP143" s="57">
        <v>60.721759899407893</v>
      </c>
      <c r="AQ143" s="57">
        <v>1.4523472337154193</v>
      </c>
      <c r="AR143" s="57">
        <v>48.011665586519769</v>
      </c>
      <c r="AS143" s="57">
        <v>1.3080837519073178</v>
      </c>
      <c r="AT143" s="57">
        <v>27.763485832896929</v>
      </c>
      <c r="AU143" s="57">
        <v>12.368057608497038</v>
      </c>
      <c r="AV143" s="57">
        <v>72.469998766736964</v>
      </c>
      <c r="AW143" s="57">
        <v>35.563776143559444</v>
      </c>
      <c r="AX143" s="57">
        <v>59.83491232485202</v>
      </c>
      <c r="AY143" s="57">
        <v>24.863934320485825</v>
      </c>
      <c r="AZ143" s="57">
        <v>5.2173913043428799</v>
      </c>
      <c r="BA143" s="57">
        <v>5.0092764378478662</v>
      </c>
      <c r="BB143" s="57" t="s">
        <v>281</v>
      </c>
      <c r="BC143" s="57">
        <v>31.400854074560336</v>
      </c>
      <c r="BD143" s="81"/>
      <c r="BE143" s="81">
        <f t="shared" si="2"/>
        <v>0.66854481095191864</v>
      </c>
      <c r="BF143" s="57">
        <v>31.418028465998937</v>
      </c>
      <c r="BG143" s="81"/>
    </row>
    <row r="144" spans="1:61" x14ac:dyDescent="0.25">
      <c r="A144" s="54">
        <v>1976</v>
      </c>
      <c r="B144" s="57">
        <v>15.307101727477121</v>
      </c>
      <c r="C144" s="57">
        <v>5.2810902896201846</v>
      </c>
      <c r="D144" s="57">
        <v>13.040901007738743</v>
      </c>
      <c r="E144" s="57">
        <v>18.404907975489323</v>
      </c>
      <c r="F144" s="57">
        <v>47.552447552494435</v>
      </c>
      <c r="G144" s="57">
        <v>65.850440344583234</v>
      </c>
      <c r="H144" s="57">
        <v>64.611486486502258</v>
      </c>
      <c r="I144" s="57">
        <v>52.791878172596782</v>
      </c>
      <c r="J144" s="57">
        <v>55.162412993060393</v>
      </c>
      <c r="K144" s="57">
        <v>17.257039055421181</v>
      </c>
      <c r="L144" s="57">
        <v>70.172684458396546</v>
      </c>
      <c r="M144" s="57">
        <v>52.896486229828199</v>
      </c>
      <c r="N144" s="57">
        <v>42.369020501137314</v>
      </c>
      <c r="O144" s="57">
        <v>33.628318584114339</v>
      </c>
      <c r="P144" s="57">
        <v>72.432932469937526</v>
      </c>
      <c r="Q144" s="57">
        <v>45.992413959002732</v>
      </c>
      <c r="R144" s="57" t="s">
        <v>281</v>
      </c>
      <c r="S144" s="57" t="s">
        <v>281</v>
      </c>
      <c r="T144" s="57" t="s">
        <v>281</v>
      </c>
      <c r="U144" s="57">
        <v>32.676630434804025</v>
      </c>
      <c r="V144" s="57" t="s">
        <v>281</v>
      </c>
      <c r="W144" s="57">
        <v>24.682203389858252</v>
      </c>
      <c r="X144" s="57">
        <v>19.531250000003713</v>
      </c>
      <c r="Y144" s="57" t="s">
        <v>281</v>
      </c>
      <c r="Z144" s="57">
        <v>32.201554362759069</v>
      </c>
      <c r="AA144" s="57">
        <v>68.09104955936138</v>
      </c>
      <c r="AB144" s="57">
        <v>65.42835481426394</v>
      </c>
      <c r="AC144" s="57">
        <v>48.760372522648268</v>
      </c>
      <c r="AD144" s="57">
        <v>48.057734830056297</v>
      </c>
      <c r="AE144" s="57">
        <v>3.8194444444533326</v>
      </c>
      <c r="AF144" s="57">
        <v>30.618892508140426</v>
      </c>
      <c r="AG144" s="57">
        <v>6.716409198793559</v>
      </c>
      <c r="AH144" s="57">
        <v>66.336633663346632</v>
      </c>
      <c r="AI144" s="57">
        <v>18.587930516438046</v>
      </c>
      <c r="AJ144" s="57">
        <v>80.366488273969466</v>
      </c>
      <c r="AK144" s="57">
        <v>22.463768115988415</v>
      </c>
      <c r="AL144" s="57">
        <v>35.632183908085288</v>
      </c>
      <c r="AM144" s="57">
        <v>29.122807017565115</v>
      </c>
      <c r="AN144" s="57">
        <v>31.103000413798089</v>
      </c>
      <c r="AO144" s="57">
        <v>45.454545454537183</v>
      </c>
      <c r="AP144" s="57">
        <v>60.24273425164175</v>
      </c>
      <c r="AQ144" s="57">
        <v>1.2790025114276797</v>
      </c>
      <c r="AR144" s="57">
        <v>49.903819350400042</v>
      </c>
      <c r="AS144" s="57">
        <v>1.3100541808362156</v>
      </c>
      <c r="AT144" s="57">
        <v>26.582659377999729</v>
      </c>
      <c r="AU144" s="57">
        <v>11.735378680604768</v>
      </c>
      <c r="AV144" s="57">
        <v>70.587912534490656</v>
      </c>
      <c r="AW144" s="57">
        <v>37.480224326043547</v>
      </c>
      <c r="AX144" s="57">
        <v>55.083605014075189</v>
      </c>
      <c r="AY144" s="57">
        <v>26.106448315839692</v>
      </c>
      <c r="AZ144" s="57">
        <v>4.8109965635693035</v>
      </c>
      <c r="BA144" s="57">
        <v>5.0092764378478662</v>
      </c>
      <c r="BB144" s="57" t="s">
        <v>281</v>
      </c>
      <c r="BC144" s="57">
        <v>31.468452946381355</v>
      </c>
      <c r="BD144" s="81"/>
      <c r="BE144" s="81">
        <f t="shared" si="2"/>
        <v>0.65938401444978623</v>
      </c>
      <c r="BF144" s="57">
        <v>30.688386757750912</v>
      </c>
      <c r="BG144" s="81"/>
    </row>
    <row r="145" spans="1:59" x14ac:dyDescent="0.25">
      <c r="A145" s="54">
        <v>1977</v>
      </c>
      <c r="B145" s="57">
        <v>14.513018322111501</v>
      </c>
      <c r="C145" s="57">
        <v>5.3560918187287951</v>
      </c>
      <c r="D145" s="57">
        <v>19.737800437043916</v>
      </c>
      <c r="E145" s="57">
        <v>18.922085530198217</v>
      </c>
      <c r="F145" s="57">
        <v>47.887323943708502</v>
      </c>
      <c r="G145" s="57">
        <v>62.86829340128709</v>
      </c>
      <c r="H145" s="57">
        <v>65.266841644809418</v>
      </c>
      <c r="I145" s="57">
        <v>53.35570469799319</v>
      </c>
      <c r="J145" s="57">
        <v>56.47416413376223</v>
      </c>
      <c r="K145" s="57">
        <v>12.637362637379464</v>
      </c>
      <c r="L145" s="57">
        <v>68.503937007871201</v>
      </c>
      <c r="M145" s="57">
        <v>49.954832881667834</v>
      </c>
      <c r="N145" s="57">
        <v>40.071343638526514</v>
      </c>
      <c r="O145" s="57">
        <v>31.751824817559609</v>
      </c>
      <c r="P145" s="57">
        <v>74.708171206229153</v>
      </c>
      <c r="Q145" s="57">
        <v>46.246621598126289</v>
      </c>
      <c r="R145" s="57" t="s">
        <v>281</v>
      </c>
      <c r="S145" s="57" t="s">
        <v>281</v>
      </c>
      <c r="T145" s="57" t="s">
        <v>281</v>
      </c>
      <c r="U145" s="57">
        <v>32.546266751772293</v>
      </c>
      <c r="V145" s="57" t="s">
        <v>281</v>
      </c>
      <c r="W145" s="57">
        <v>24.245577523439653</v>
      </c>
      <c r="X145" s="57">
        <v>20.078226857891512</v>
      </c>
      <c r="Y145" s="57" t="s">
        <v>281</v>
      </c>
      <c r="Z145" s="57">
        <v>30.70178307137753</v>
      </c>
      <c r="AA145" s="57">
        <v>66.645768832229706</v>
      </c>
      <c r="AB145" s="57">
        <v>66.18759455371638</v>
      </c>
      <c r="AC145" s="57">
        <v>48.170527022490759</v>
      </c>
      <c r="AD145" s="57">
        <v>48.90010034123938</v>
      </c>
      <c r="AE145" s="57">
        <v>3.6009445100446245</v>
      </c>
      <c r="AF145" s="57">
        <v>33.018867924526958</v>
      </c>
      <c r="AG145" s="57">
        <v>8.935881342880041</v>
      </c>
      <c r="AH145" s="57">
        <v>66.666666666646933</v>
      </c>
      <c r="AI145" s="57">
        <v>22.224765562750804</v>
      </c>
      <c r="AJ145" s="57">
        <v>80.745624654476586</v>
      </c>
      <c r="AK145" s="57">
        <v>29.52380952386407</v>
      </c>
      <c r="AL145" s="57">
        <v>39.325842696672517</v>
      </c>
      <c r="AM145" s="57">
        <v>30.534351145060306</v>
      </c>
      <c r="AN145" s="57">
        <v>32.142857142909712</v>
      </c>
      <c r="AO145" s="57">
        <v>45.882352941166751</v>
      </c>
      <c r="AP145" s="57">
        <v>60.371274235698337</v>
      </c>
      <c r="AQ145" s="57">
        <v>1.4164237951818777</v>
      </c>
      <c r="AR145" s="57">
        <v>54.141594096922155</v>
      </c>
      <c r="AS145" s="57">
        <v>1.3133721376619447</v>
      </c>
      <c r="AT145" s="57">
        <v>28.641001651833804</v>
      </c>
      <c r="AU145" s="57">
        <v>11.478872442205093</v>
      </c>
      <c r="AV145" s="57">
        <v>73.527798846698914</v>
      </c>
      <c r="AW145" s="57">
        <v>36.803514914531711</v>
      </c>
      <c r="AX145" s="57">
        <v>52.090942525973801</v>
      </c>
      <c r="AY145" s="57">
        <v>33.008920633032233</v>
      </c>
      <c r="AZ145" s="57">
        <v>4.2959427207596113</v>
      </c>
      <c r="BA145" s="57">
        <v>5.0092764378478671</v>
      </c>
      <c r="BB145" s="57" t="s">
        <v>281</v>
      </c>
      <c r="BC145" s="57">
        <v>32.012530894595301</v>
      </c>
      <c r="BD145" s="81"/>
      <c r="BE145" s="81">
        <f t="shared" si="2"/>
        <v>0.64693399061987023</v>
      </c>
      <c r="BF145" s="57">
        <v>30.673575129533674</v>
      </c>
      <c r="BG145" s="81"/>
    </row>
    <row r="146" spans="1:59" x14ac:dyDescent="0.25">
      <c r="A146" s="54">
        <v>1978</v>
      </c>
      <c r="B146" s="57">
        <v>14.788732394394508</v>
      </c>
      <c r="C146" s="57">
        <v>5.8894960534435752</v>
      </c>
      <c r="D146" s="57">
        <v>18.901569186918909</v>
      </c>
      <c r="E146" s="57">
        <v>19.584245076616021</v>
      </c>
      <c r="F146" s="57">
        <v>47.857142857187633</v>
      </c>
      <c r="G146" s="57">
        <v>60.698203959437613</v>
      </c>
      <c r="H146" s="57">
        <v>68.560953253916935</v>
      </c>
      <c r="I146" s="57">
        <v>53.938356164392708</v>
      </c>
      <c r="J146" s="57">
        <v>55.405405405428887</v>
      </c>
      <c r="K146" s="57">
        <v>14.925373134346007</v>
      </c>
      <c r="L146" s="57">
        <v>68.006182380212081</v>
      </c>
      <c r="M146" s="57">
        <v>49.333333333339205</v>
      </c>
      <c r="N146" s="57">
        <v>37.965260545905707</v>
      </c>
      <c r="O146" s="57">
        <v>31.091829356512061</v>
      </c>
      <c r="P146" s="57">
        <v>71.349862258956833</v>
      </c>
      <c r="Q146" s="57">
        <v>50.699790964243753</v>
      </c>
      <c r="R146" s="57" t="s">
        <v>281</v>
      </c>
      <c r="S146" s="57" t="s">
        <v>281</v>
      </c>
      <c r="T146" s="57" t="s">
        <v>281</v>
      </c>
      <c r="U146" s="57">
        <v>34.059775840615423</v>
      </c>
      <c r="V146" s="57" t="s">
        <v>281</v>
      </c>
      <c r="W146" s="57">
        <v>24.355300859626393</v>
      </c>
      <c r="X146" s="57">
        <v>20.205920205924571</v>
      </c>
      <c r="Y146" s="57" t="s">
        <v>281</v>
      </c>
      <c r="Z146" s="57">
        <v>28.636713524818507</v>
      </c>
      <c r="AA146" s="57">
        <v>69.189658983830043</v>
      </c>
      <c r="AB146" s="57">
        <v>65.214233841699269</v>
      </c>
      <c r="AC146" s="57">
        <v>46.687416629613153</v>
      </c>
      <c r="AD146" s="57">
        <v>49.112972427207019</v>
      </c>
      <c r="AE146" s="57">
        <v>3.1190324634071485</v>
      </c>
      <c r="AF146" s="57">
        <v>37.463976945244418</v>
      </c>
      <c r="AG146" s="57">
        <v>8.7467707146263027</v>
      </c>
      <c r="AH146" s="57">
        <v>71.712158808915561</v>
      </c>
      <c r="AI146" s="57">
        <v>22.541496858198357</v>
      </c>
      <c r="AJ146" s="57">
        <v>81.088854338995731</v>
      </c>
      <c r="AK146" s="57">
        <v>30.851063829842033</v>
      </c>
      <c r="AL146" s="57">
        <v>37.97468354434946</v>
      </c>
      <c r="AM146" s="57">
        <v>31.548757170194403</v>
      </c>
      <c r="AN146" s="57">
        <v>41.803278688592094</v>
      </c>
      <c r="AO146" s="57">
        <v>45.054945054938123</v>
      </c>
      <c r="AP146" s="57">
        <v>58.933501928272193</v>
      </c>
      <c r="AQ146" s="57">
        <v>1.4048627346141771</v>
      </c>
      <c r="AR146" s="57">
        <v>54.711875104451465</v>
      </c>
      <c r="AS146" s="57">
        <v>1.3174769990996269</v>
      </c>
      <c r="AT146" s="57">
        <v>29.073413575650964</v>
      </c>
      <c r="AU146" s="57">
        <v>11.395464943801183</v>
      </c>
      <c r="AV146" s="57">
        <v>72.416239816430775</v>
      </c>
      <c r="AW146" s="57">
        <v>61.369834455769464</v>
      </c>
      <c r="AX146" s="57">
        <v>51.039073387020508</v>
      </c>
      <c r="AY146" s="57">
        <v>38.929181447373672</v>
      </c>
      <c r="AZ146" s="57">
        <v>4.3181818181776865</v>
      </c>
      <c r="BA146" s="57">
        <v>5.0092764378478662</v>
      </c>
      <c r="BB146" s="57" t="s">
        <v>281</v>
      </c>
      <c r="BC146" s="57">
        <v>32.33947654793802</v>
      </c>
      <c r="BD146" s="81"/>
      <c r="BE146" s="81">
        <f t="shared" si="2"/>
        <v>0.63889441390815482</v>
      </c>
      <c r="BF146" s="57">
        <v>35.308056872037916</v>
      </c>
      <c r="BG146" s="81"/>
    </row>
    <row r="147" spans="1:59" x14ac:dyDescent="0.25">
      <c r="A147" s="54">
        <v>1979</v>
      </c>
      <c r="B147" s="57">
        <v>15.154639175286086</v>
      </c>
      <c r="C147" s="57">
        <v>6.610066707109576</v>
      </c>
      <c r="D147" s="57">
        <v>18.028169014126352</v>
      </c>
      <c r="E147" s="57">
        <v>20.779220779250263</v>
      </c>
      <c r="F147" s="57">
        <v>48.50746268661748</v>
      </c>
      <c r="G147" s="57">
        <v>59.914996044545873</v>
      </c>
      <c r="H147" s="57">
        <v>67.046450482056812</v>
      </c>
      <c r="I147" s="57">
        <v>54.871794871804248</v>
      </c>
      <c r="J147" s="57">
        <v>53.569286142792713</v>
      </c>
      <c r="K147" s="57">
        <v>17.169974115639185</v>
      </c>
      <c r="L147" s="57">
        <v>68.624420401850571</v>
      </c>
      <c r="M147" s="57">
        <v>47.381974248929914</v>
      </c>
      <c r="N147" s="57">
        <v>37.252475247525162</v>
      </c>
      <c r="O147" s="57">
        <v>31.149927219837338</v>
      </c>
      <c r="P147" s="57">
        <v>69.839857651249091</v>
      </c>
      <c r="Q147" s="57">
        <v>47.23006284541183</v>
      </c>
      <c r="R147" s="57" t="s">
        <v>281</v>
      </c>
      <c r="S147" s="57" t="s">
        <v>281</v>
      </c>
      <c r="T147" s="57" t="s">
        <v>281</v>
      </c>
      <c r="U147" s="57">
        <v>35.279025016056345</v>
      </c>
      <c r="V147" s="57" t="s">
        <v>281</v>
      </c>
      <c r="W147" s="57">
        <v>25.942156003534866</v>
      </c>
      <c r="X147" s="57">
        <v>19.818652849745266</v>
      </c>
      <c r="Y147" s="57" t="s">
        <v>281</v>
      </c>
      <c r="Z147" s="57">
        <v>29.863988935633294</v>
      </c>
      <c r="AA147" s="57">
        <v>67.313169841775661</v>
      </c>
      <c r="AB147" s="57">
        <v>63.005339435558405</v>
      </c>
      <c r="AC147" s="57">
        <v>48.072662826761174</v>
      </c>
      <c r="AD147" s="57">
        <v>50.069704025688964</v>
      </c>
      <c r="AE147" s="57">
        <v>3.111387678911945</v>
      </c>
      <c r="AF147" s="57">
        <v>38.983050847457186</v>
      </c>
      <c r="AG147" s="57">
        <v>9.9658806012393875</v>
      </c>
      <c r="AH147" s="57">
        <v>72.748267898366223</v>
      </c>
      <c r="AI147" s="57">
        <v>18.941813799558027</v>
      </c>
      <c r="AJ147" s="57">
        <v>75.984624547116553</v>
      </c>
      <c r="AK147" s="57">
        <v>49.090909090976929</v>
      </c>
      <c r="AL147" s="57">
        <v>47.540983606610368</v>
      </c>
      <c r="AM147" s="57">
        <v>33.27464788734251</v>
      </c>
      <c r="AN147" s="57">
        <v>46.666666666727103</v>
      </c>
      <c r="AO147" s="57">
        <v>43.209876543208814</v>
      </c>
      <c r="AP147" s="57">
        <v>59.913245633394951</v>
      </c>
      <c r="AQ147" s="57">
        <v>1.9479005228777162</v>
      </c>
      <c r="AR147" s="57">
        <v>56.015130202158105</v>
      </c>
      <c r="AS147" s="57">
        <v>2.6090300938787867</v>
      </c>
      <c r="AT147" s="57">
        <v>29.935177341543977</v>
      </c>
      <c r="AU147" s="57">
        <v>11.486372287143803</v>
      </c>
      <c r="AV147" s="57">
        <v>73.353731103866991</v>
      </c>
      <c r="AW147" s="57">
        <v>37.248445362518332</v>
      </c>
      <c r="AX147" s="57">
        <v>50.759507956303743</v>
      </c>
      <c r="AY147" s="57">
        <v>42.194891945873465</v>
      </c>
      <c r="AZ147" s="57">
        <v>5.4507337526153901</v>
      </c>
      <c r="BA147" s="57">
        <v>5.0092764378478671</v>
      </c>
      <c r="BB147" s="57" t="s">
        <v>281</v>
      </c>
      <c r="BC147" s="57">
        <v>32.189979265115362</v>
      </c>
      <c r="BD147" s="81"/>
      <c r="BE147" s="81">
        <f t="shared" si="2"/>
        <v>0.62149945298314058</v>
      </c>
      <c r="BF147" s="57">
        <v>31.691648822269801</v>
      </c>
      <c r="BG147" s="81"/>
    </row>
    <row r="148" spans="1:59" x14ac:dyDescent="0.25">
      <c r="A148" s="54">
        <v>1980</v>
      </c>
      <c r="B148" s="57">
        <v>15.240641711259014</v>
      </c>
      <c r="C148" s="57">
        <v>6.4225690276253129</v>
      </c>
      <c r="D148" s="57">
        <v>19.718309859200144</v>
      </c>
      <c r="E148" s="57">
        <v>20.576596947456665</v>
      </c>
      <c r="F148" s="57">
        <v>47.794117647105558</v>
      </c>
      <c r="G148" s="57">
        <v>60.33560291809227</v>
      </c>
      <c r="H148" s="57">
        <v>66.782608695675279</v>
      </c>
      <c r="I148" s="57">
        <v>54.974704890397582</v>
      </c>
      <c r="J148" s="57">
        <v>54.440389294428762</v>
      </c>
      <c r="K148" s="57">
        <v>12.967200610235242</v>
      </c>
      <c r="L148" s="57">
        <v>71.150729335488094</v>
      </c>
      <c r="M148" s="57">
        <v>49.073256840261635</v>
      </c>
      <c r="N148" s="57">
        <v>38.431372549022072</v>
      </c>
      <c r="O148" s="57">
        <v>30.824372759898143</v>
      </c>
      <c r="P148" s="57">
        <v>69.841269841274595</v>
      </c>
      <c r="Q148" s="57">
        <v>46.531091065892255</v>
      </c>
      <c r="R148" s="57" t="s">
        <v>281</v>
      </c>
      <c r="S148" s="57" t="s">
        <v>281</v>
      </c>
      <c r="T148" s="57" t="s">
        <v>281</v>
      </c>
      <c r="U148" s="57">
        <v>32.642180094806129</v>
      </c>
      <c r="V148" s="57" t="s">
        <v>281</v>
      </c>
      <c r="W148" s="57">
        <v>28.557784145203641</v>
      </c>
      <c r="X148" s="57">
        <v>19.090909090913676</v>
      </c>
      <c r="Y148" s="57" t="s">
        <v>281</v>
      </c>
      <c r="Z148" s="57">
        <v>28.951487057897324</v>
      </c>
      <c r="AA148" s="57">
        <v>64.110118788970155</v>
      </c>
      <c r="AB148" s="57">
        <v>63.03531179566113</v>
      </c>
      <c r="AC148" s="57">
        <v>46.725196271149642</v>
      </c>
      <c r="AD148" s="57">
        <v>50.198585060721754</v>
      </c>
      <c r="AE148" s="57">
        <v>3.2530120481999547</v>
      </c>
      <c r="AF148" s="57">
        <v>39.595375722540496</v>
      </c>
      <c r="AG148" s="57">
        <v>10.752109479799469</v>
      </c>
      <c r="AH148" s="57">
        <v>71.651785714269238</v>
      </c>
      <c r="AI148" s="57">
        <v>23.566968824949289</v>
      </c>
      <c r="AJ148" s="57">
        <v>73.783335337984937</v>
      </c>
      <c r="AK148" s="57">
        <v>56.25000000006446</v>
      </c>
      <c r="AL148" s="57">
        <v>50.793650793706426</v>
      </c>
      <c r="AM148" s="57">
        <v>38.852459016410954</v>
      </c>
      <c r="AN148" s="57">
        <v>40.366972477127554</v>
      </c>
      <c r="AO148" s="57">
        <v>32.173913043468744</v>
      </c>
      <c r="AP148" s="57">
        <v>50.348632780172807</v>
      </c>
      <c r="AQ148" s="57">
        <v>3.1887141496973728</v>
      </c>
      <c r="AR148" s="57">
        <v>60.252674486179437</v>
      </c>
      <c r="AS148" s="57">
        <v>1.2392501515071983</v>
      </c>
      <c r="AT148" s="57">
        <v>28.73108566969243</v>
      </c>
      <c r="AU148" s="57">
        <v>11.20947275156345</v>
      </c>
      <c r="AV148" s="57">
        <v>74.509383252239658</v>
      </c>
      <c r="AW148" s="57">
        <v>28.17533788763723</v>
      </c>
      <c r="AX148" s="57">
        <v>46.015028177929644</v>
      </c>
      <c r="AY148" s="57">
        <v>41.041182113490635</v>
      </c>
      <c r="AZ148" s="57">
        <v>3.6297640653322554</v>
      </c>
      <c r="BA148" s="57">
        <v>5.0092764378478662</v>
      </c>
      <c r="BB148" s="57" t="s">
        <v>281</v>
      </c>
      <c r="BC148" s="57">
        <v>31.77980289448471</v>
      </c>
      <c r="BD148" s="81"/>
      <c r="BE148" s="81">
        <f t="shared" si="2"/>
        <v>0.62811358878764567</v>
      </c>
      <c r="BF148" s="57">
        <v>28.645294725956568</v>
      </c>
      <c r="BG148" s="81"/>
    </row>
    <row r="149" spans="1:59" x14ac:dyDescent="0.25">
      <c r="A149" s="54">
        <v>1981</v>
      </c>
      <c r="B149" s="57">
        <v>15.597345132773501</v>
      </c>
      <c r="C149" s="57">
        <v>7.6310550763280691</v>
      </c>
      <c r="D149" s="57">
        <v>16.124837451274178</v>
      </c>
      <c r="E149" s="57">
        <v>22.149643705492135</v>
      </c>
      <c r="F149" s="57">
        <v>48.148148148194515</v>
      </c>
      <c r="G149" s="57">
        <v>60.100673604671726</v>
      </c>
      <c r="H149" s="57">
        <v>65.012406947915821</v>
      </c>
      <c r="I149" s="57">
        <v>53.897180762865815</v>
      </c>
      <c r="J149" s="57">
        <v>56.089943785160386</v>
      </c>
      <c r="K149" s="57">
        <v>16.053511705706399</v>
      </c>
      <c r="L149" s="57">
        <v>71.501706484636401</v>
      </c>
      <c r="M149" s="57">
        <v>50.844444444461203</v>
      </c>
      <c r="N149" s="57">
        <v>38.93557422969689</v>
      </c>
      <c r="O149" s="57">
        <v>30.434782608736967</v>
      </c>
      <c r="P149" s="57">
        <v>69.133398247329495</v>
      </c>
      <c r="Q149" s="57">
        <v>48.125661228079657</v>
      </c>
      <c r="R149" s="57" t="s">
        <v>281</v>
      </c>
      <c r="S149" s="57" t="s">
        <v>281</v>
      </c>
      <c r="T149" s="57" t="s">
        <v>281</v>
      </c>
      <c r="U149" s="57">
        <v>34.249850567857273</v>
      </c>
      <c r="V149" s="57" t="s">
        <v>281</v>
      </c>
      <c r="W149" s="57">
        <v>30.297029703001009</v>
      </c>
      <c r="X149" s="57">
        <v>19.973368841547774</v>
      </c>
      <c r="Y149" s="57" t="s">
        <v>281</v>
      </c>
      <c r="Z149" s="57">
        <v>33.527796159534759</v>
      </c>
      <c r="AA149" s="57">
        <v>65.941667335260078</v>
      </c>
      <c r="AB149" s="57">
        <v>62.422839506194848</v>
      </c>
      <c r="AC149" s="57">
        <v>46.860693662788563</v>
      </c>
      <c r="AD149" s="57">
        <v>50.53912460387793</v>
      </c>
      <c r="AE149" s="57">
        <v>3.0739045127608593</v>
      </c>
      <c r="AF149" s="57">
        <v>41.124260355025321</v>
      </c>
      <c r="AG149" s="57">
        <v>11.224728428843266</v>
      </c>
      <c r="AH149" s="57">
        <v>69.601677148829296</v>
      </c>
      <c r="AI149" s="57">
        <v>20.661548647504162</v>
      </c>
      <c r="AJ149" s="57">
        <v>74.465404724445548</v>
      </c>
      <c r="AK149" s="57">
        <v>58.695652173975567</v>
      </c>
      <c r="AL149" s="57">
        <v>58.904109589097587</v>
      </c>
      <c r="AM149" s="57">
        <v>40.680473372797856</v>
      </c>
      <c r="AN149" s="57">
        <v>42.307692307760654</v>
      </c>
      <c r="AO149" s="57">
        <v>36.363636363627386</v>
      </c>
      <c r="AP149" s="57">
        <v>50.258454176115599</v>
      </c>
      <c r="AQ149" s="57">
        <v>3.7683673251521737</v>
      </c>
      <c r="AR149" s="57">
        <v>65.49835068919549</v>
      </c>
      <c r="AS149" s="57">
        <v>2.4511509444195325</v>
      </c>
      <c r="AT149" s="57">
        <v>28.864822727843226</v>
      </c>
      <c r="AU149" s="57">
        <v>9.1625165546668565</v>
      </c>
      <c r="AV149" s="57">
        <v>70.576191031944234</v>
      </c>
      <c r="AW149" s="57">
        <v>26.011650513056374</v>
      </c>
      <c r="AX149" s="57">
        <v>47.657657397913908</v>
      </c>
      <c r="AY149" s="57">
        <v>40.91593563120577</v>
      </c>
      <c r="AZ149" s="57">
        <v>2.9304029304000858</v>
      </c>
      <c r="BA149" s="57">
        <v>5.0092764378478662</v>
      </c>
      <c r="BB149" s="57" t="s">
        <v>281</v>
      </c>
      <c r="BC149" s="57">
        <v>32.751731129907476</v>
      </c>
      <c r="BD149" s="81"/>
      <c r="BE149" s="81">
        <f t="shared" si="2"/>
        <v>0.62225441884985599</v>
      </c>
      <c r="BF149" s="57">
        <v>30.558858501783586</v>
      </c>
      <c r="BG149" s="81"/>
    </row>
    <row r="150" spans="1:59" x14ac:dyDescent="0.25">
      <c r="A150" s="54">
        <v>1982</v>
      </c>
      <c r="B150" s="57">
        <v>15.508615897750506</v>
      </c>
      <c r="C150" s="57">
        <v>8.9910775566433507</v>
      </c>
      <c r="D150" s="57">
        <v>14.891112419106589</v>
      </c>
      <c r="E150" s="57">
        <v>23.475046210751525</v>
      </c>
      <c r="F150" s="57">
        <v>48.888888888936336</v>
      </c>
      <c r="G150" s="57">
        <v>61.70385140809713</v>
      </c>
      <c r="H150" s="57">
        <v>64.394546912616647</v>
      </c>
      <c r="I150" s="57">
        <v>53.820033955867984</v>
      </c>
      <c r="J150" s="57">
        <v>57.324840764359607</v>
      </c>
      <c r="K150" s="57">
        <v>17.383348581902101</v>
      </c>
      <c r="L150" s="57">
        <v>73.642030276042362</v>
      </c>
      <c r="M150" s="57">
        <v>47.101449275381427</v>
      </c>
      <c r="N150" s="57">
        <v>39.368998628264471</v>
      </c>
      <c r="O150" s="57">
        <v>30.673143650283603</v>
      </c>
      <c r="P150" s="57">
        <v>69.223007063580738</v>
      </c>
      <c r="Q150" s="57">
        <v>54.682806639894984</v>
      </c>
      <c r="R150" s="57" t="s">
        <v>281</v>
      </c>
      <c r="S150" s="57" t="s">
        <v>281</v>
      </c>
      <c r="T150" s="57" t="s">
        <v>281</v>
      </c>
      <c r="U150" s="57">
        <v>34.24494649228857</v>
      </c>
      <c r="V150" s="57" t="s">
        <v>281</v>
      </c>
      <c r="W150" s="57">
        <v>30.645161290352856</v>
      </c>
      <c r="X150" s="57">
        <v>20.316622691296196</v>
      </c>
      <c r="Y150" s="57" t="s">
        <v>281</v>
      </c>
      <c r="Z150" s="57">
        <v>35.071816126072378</v>
      </c>
      <c r="AA150" s="57">
        <v>63.803776746460215</v>
      </c>
      <c r="AB150" s="57">
        <v>63.083003952583979</v>
      </c>
      <c r="AC150" s="57">
        <v>47.314867156585642</v>
      </c>
      <c r="AD150" s="57">
        <v>51.069881498035755</v>
      </c>
      <c r="AE150" s="57">
        <v>3.4317089910862735</v>
      </c>
      <c r="AF150" s="57">
        <v>39.606741573031144</v>
      </c>
      <c r="AG150" s="57">
        <v>9.2815556128432739</v>
      </c>
      <c r="AH150" s="57">
        <v>70.601336302877087</v>
      </c>
      <c r="AI150" s="57">
        <v>17.928667032242853</v>
      </c>
      <c r="AJ150" s="57">
        <v>74.303301683363301</v>
      </c>
      <c r="AK150" s="57">
        <v>64.285714285770908</v>
      </c>
      <c r="AL150" s="57">
        <v>50.000000000061206</v>
      </c>
      <c r="AM150" s="57">
        <v>44.910179640738193</v>
      </c>
      <c r="AN150" s="57">
        <v>40.776699029192329</v>
      </c>
      <c r="AO150" s="57">
        <v>42.063492063477035</v>
      </c>
      <c r="AP150" s="57">
        <v>44.933114571829407</v>
      </c>
      <c r="AQ150" s="57">
        <v>4.8929441714354232</v>
      </c>
      <c r="AR150" s="57">
        <v>60.119486438097795</v>
      </c>
      <c r="AS150" s="57">
        <v>2.4540526757571324</v>
      </c>
      <c r="AT150" s="57">
        <v>28.887628154027041</v>
      </c>
      <c r="AU150" s="57">
        <v>8.7817353532675675</v>
      </c>
      <c r="AV150" s="57">
        <v>78.702609453313173</v>
      </c>
      <c r="AW150" s="57">
        <v>30.482179602026456</v>
      </c>
      <c r="AX150" s="57">
        <v>49.725539858288386</v>
      </c>
      <c r="AY150" s="57">
        <v>43.897068763605901</v>
      </c>
      <c r="AZ150" s="57">
        <v>3.4285714285681177</v>
      </c>
      <c r="BA150" s="57">
        <v>5.0092764378478662</v>
      </c>
      <c r="BB150" s="57" t="s">
        <v>281</v>
      </c>
      <c r="BC150" s="57">
        <v>33.064232439994505</v>
      </c>
      <c r="BD150" s="81"/>
      <c r="BE150" s="81">
        <f t="shared" si="2"/>
        <v>0.62157959520307116</v>
      </c>
      <c r="BF150" s="57">
        <v>37.439109255393184</v>
      </c>
      <c r="BG150" s="81"/>
    </row>
    <row r="151" spans="1:59" x14ac:dyDescent="0.25">
      <c r="A151" s="54">
        <v>1983</v>
      </c>
      <c r="B151" s="57">
        <v>15.922107674715047</v>
      </c>
      <c r="C151" s="57">
        <v>9.1349480969065642</v>
      </c>
      <c r="D151" s="57">
        <v>14.53744493395644</v>
      </c>
      <c r="E151" s="57">
        <v>23.980222496940854</v>
      </c>
      <c r="F151" s="57">
        <v>48.571428571477135</v>
      </c>
      <c r="G151" s="57">
        <v>60.283720883262582</v>
      </c>
      <c r="H151" s="57">
        <v>64.871194379420572</v>
      </c>
      <c r="I151" s="57">
        <v>55.593803786585781</v>
      </c>
      <c r="J151" s="57">
        <v>56.916243654853282</v>
      </c>
      <c r="K151" s="57">
        <v>15.883859948782073</v>
      </c>
      <c r="L151" s="57">
        <v>75.194552529180314</v>
      </c>
      <c r="M151" s="57">
        <v>49.197860962583768</v>
      </c>
      <c r="N151" s="57">
        <v>39.511494252882592</v>
      </c>
      <c r="O151" s="57">
        <v>30.539772727313025</v>
      </c>
      <c r="P151" s="57">
        <v>68.415841584168234</v>
      </c>
      <c r="Q151" s="57">
        <v>51.993658942040291</v>
      </c>
      <c r="R151" s="57" t="s">
        <v>281</v>
      </c>
      <c r="S151" s="57" t="s">
        <v>281</v>
      </c>
      <c r="T151" s="57" t="s">
        <v>281</v>
      </c>
      <c r="U151" s="57">
        <v>34.716290421004373</v>
      </c>
      <c r="V151" s="57" t="s">
        <v>281</v>
      </c>
      <c r="W151" s="57">
        <v>30.659898477187646</v>
      </c>
      <c r="X151" s="57">
        <v>20.472440944885165</v>
      </c>
      <c r="Y151" s="57" t="s">
        <v>281</v>
      </c>
      <c r="Z151" s="57">
        <v>34.9913116247901</v>
      </c>
      <c r="AA151" s="57">
        <v>65.173445305548938</v>
      </c>
      <c r="AB151" s="57">
        <v>65.831244778631628</v>
      </c>
      <c r="AC151" s="57">
        <v>48.722189203855386</v>
      </c>
      <c r="AD151" s="57">
        <v>51.22885846621358</v>
      </c>
      <c r="AE151" s="57">
        <v>4.7619047619164609</v>
      </c>
      <c r="AF151" s="57">
        <v>39.502762430935846</v>
      </c>
      <c r="AG151" s="57">
        <v>9.6938525848787727</v>
      </c>
      <c r="AH151" s="57">
        <v>62.731481481460413</v>
      </c>
      <c r="AI151" s="57" t="s">
        <v>281</v>
      </c>
      <c r="AJ151" s="57">
        <v>76.610158577968036</v>
      </c>
      <c r="AK151" s="57">
        <v>57.575757575823872</v>
      </c>
      <c r="AL151" s="57">
        <v>47.272727272788295</v>
      </c>
      <c r="AM151" s="57">
        <v>45.864661654156855</v>
      </c>
      <c r="AN151" s="57">
        <v>41.176470588291352</v>
      </c>
      <c r="AO151" s="57">
        <v>44.444444444426807</v>
      </c>
      <c r="AP151" s="57">
        <v>45.846578060867849</v>
      </c>
      <c r="AQ151" s="57">
        <v>6.0623733843260021</v>
      </c>
      <c r="AR151" s="57">
        <v>66.286015036141777</v>
      </c>
      <c r="AS151" s="57">
        <v>2.4573153577667917</v>
      </c>
      <c r="AT151" s="57">
        <v>29.435880135636257</v>
      </c>
      <c r="AU151" s="57">
        <v>7.6443391266732554</v>
      </c>
      <c r="AV151" s="57">
        <v>74.230345703667609</v>
      </c>
      <c r="AW151" s="57">
        <v>32.299227819186349</v>
      </c>
      <c r="AX151" s="57">
        <v>47.50082337126991</v>
      </c>
      <c r="AY151" s="57">
        <v>45.011542498776691</v>
      </c>
      <c r="AZ151" s="57">
        <v>3.4754002387734322</v>
      </c>
      <c r="BA151" s="57">
        <v>5.0092764378478662</v>
      </c>
      <c r="BB151" s="57" t="s">
        <v>281</v>
      </c>
      <c r="BC151" s="57">
        <v>33.129711453346424</v>
      </c>
      <c r="BD151" s="81"/>
      <c r="BE151" s="81">
        <f t="shared" si="2"/>
        <v>0.61836682835011791</v>
      </c>
      <c r="BF151" s="57">
        <v>35.229609321453054</v>
      </c>
      <c r="BG151" s="81"/>
    </row>
    <row r="152" spans="1:59" x14ac:dyDescent="0.25">
      <c r="A152" s="54">
        <v>1984</v>
      </c>
      <c r="B152" s="57">
        <v>15.735735735765765</v>
      </c>
      <c r="C152" s="57">
        <v>8.4878744650692841</v>
      </c>
      <c r="D152" s="57">
        <v>15.02748930974969</v>
      </c>
      <c r="E152" s="57">
        <v>26.708074534193081</v>
      </c>
      <c r="F152" s="57">
        <v>49.640287769832028</v>
      </c>
      <c r="G152" s="57">
        <v>60.587925864365268</v>
      </c>
      <c r="H152" s="57">
        <v>64.516129032288447</v>
      </c>
      <c r="I152" s="57">
        <v>55.926544240407758</v>
      </c>
      <c r="J152" s="57">
        <v>57.227722772308653</v>
      </c>
      <c r="K152" s="57">
        <v>17.274305555578213</v>
      </c>
      <c r="L152" s="57">
        <v>74.066985645929975</v>
      </c>
      <c r="M152" s="57">
        <v>48.420074349464201</v>
      </c>
      <c r="N152" s="57">
        <v>39.882697947226362</v>
      </c>
      <c r="O152" s="57">
        <v>29.743223965804162</v>
      </c>
      <c r="P152" s="57">
        <v>67.322834645682022</v>
      </c>
      <c r="Q152" s="57">
        <v>52.312250379020263</v>
      </c>
      <c r="R152" s="57" t="s">
        <v>281</v>
      </c>
      <c r="S152" s="57" t="s">
        <v>281</v>
      </c>
      <c r="T152" s="57" t="s">
        <v>281</v>
      </c>
      <c r="U152" s="57">
        <v>33.234244946507388</v>
      </c>
      <c r="V152" s="57" t="s">
        <v>281</v>
      </c>
      <c r="W152" s="57">
        <v>30.246913580276964</v>
      </c>
      <c r="X152" s="57">
        <v>18.49642004773581</v>
      </c>
      <c r="Y152" s="57" t="s">
        <v>281</v>
      </c>
      <c r="Z152" s="57">
        <v>33.278083971417885</v>
      </c>
      <c r="AA152" s="57">
        <v>60.272893219544578</v>
      </c>
      <c r="AB152" s="57">
        <v>64.0132669983619</v>
      </c>
      <c r="AC152" s="57">
        <v>49.035053170539577</v>
      </c>
      <c r="AD152" s="57">
        <v>51.462679008006283</v>
      </c>
      <c r="AE152" s="57">
        <v>6.2138728323848209</v>
      </c>
      <c r="AF152" s="57">
        <v>37.634408602144873</v>
      </c>
      <c r="AG152" s="57">
        <v>10.781623697213897</v>
      </c>
      <c r="AH152" s="57">
        <v>61.751152073714799</v>
      </c>
      <c r="AI152" s="57" t="s">
        <v>281</v>
      </c>
      <c r="AJ152" s="57">
        <v>76.192794842891502</v>
      </c>
      <c r="AK152" s="57">
        <v>60.606060606124878</v>
      </c>
      <c r="AL152" s="57">
        <v>50.000000000067587</v>
      </c>
      <c r="AM152" s="57">
        <v>46.608946608968537</v>
      </c>
      <c r="AN152" s="57">
        <v>40.51724137936867</v>
      </c>
      <c r="AO152" s="57">
        <v>43.999999999987679</v>
      </c>
      <c r="AP152" s="57">
        <v>45.540771118242034</v>
      </c>
      <c r="AQ152" s="57">
        <v>8.1608734747886942</v>
      </c>
      <c r="AR152" s="57">
        <v>63.805954946308596</v>
      </c>
      <c r="AS152" s="57">
        <v>2.4618836352759259</v>
      </c>
      <c r="AT152" s="57">
        <v>28.19294385351801</v>
      </c>
      <c r="AU152" s="57">
        <v>7.3278390559457947</v>
      </c>
      <c r="AV152" s="57">
        <v>74.505942465727742</v>
      </c>
      <c r="AW152" s="57">
        <v>31.799917575528301</v>
      </c>
      <c r="AX152" s="57">
        <v>47.222871462115528</v>
      </c>
      <c r="AY152" s="57">
        <v>45.239083898399258</v>
      </c>
      <c r="AZ152" s="57">
        <v>3.8127190963272155</v>
      </c>
      <c r="BA152" s="57">
        <v>5.0092764378478671</v>
      </c>
      <c r="BB152" s="57" t="s">
        <v>281</v>
      </c>
      <c r="BC152" s="57">
        <v>32.639703999258742</v>
      </c>
      <c r="BD152" s="81"/>
      <c r="BE152" s="81">
        <f t="shared" si="2"/>
        <v>0.61324762110679443</v>
      </c>
      <c r="BF152" s="57">
        <v>35.76248313090418</v>
      </c>
      <c r="BG152" s="81"/>
    </row>
    <row r="153" spans="1:59" x14ac:dyDescent="0.25">
      <c r="A153" s="54">
        <v>1985</v>
      </c>
      <c r="B153" s="57">
        <v>15.544675642623968</v>
      </c>
      <c r="C153" s="57">
        <v>10.316265060263687</v>
      </c>
      <c r="D153" s="57">
        <v>17.875089734427483</v>
      </c>
      <c r="E153" s="57">
        <v>27.436074637212489</v>
      </c>
      <c r="F153" s="57">
        <v>50.375939849671781</v>
      </c>
      <c r="G153" s="57">
        <v>58.665505712210432</v>
      </c>
      <c r="H153" s="57">
        <v>60.983606557409054</v>
      </c>
      <c r="I153" s="57">
        <v>57.520661157031924</v>
      </c>
      <c r="J153" s="57">
        <v>57.199471598445619</v>
      </c>
      <c r="K153" s="57">
        <v>19.518963922316086</v>
      </c>
      <c r="L153" s="57">
        <v>70.955882352936214</v>
      </c>
      <c r="M153" s="57">
        <v>49.668246445520467</v>
      </c>
      <c r="N153" s="57">
        <v>41.304347826099821</v>
      </c>
      <c r="O153" s="57">
        <v>29.779673063295281</v>
      </c>
      <c r="P153" s="57">
        <v>65.917968750012548</v>
      </c>
      <c r="Q153" s="57">
        <v>50.35754054688033</v>
      </c>
      <c r="R153" s="57" t="s">
        <v>281</v>
      </c>
      <c r="S153" s="57" t="s">
        <v>281</v>
      </c>
      <c r="T153" s="57" t="s">
        <v>281</v>
      </c>
      <c r="U153" s="57">
        <v>35.364396654728573</v>
      </c>
      <c r="V153" s="57" t="s">
        <v>281</v>
      </c>
      <c r="W153" s="57">
        <v>30.443756449978622</v>
      </c>
      <c r="X153" s="57">
        <v>21.497919556174782</v>
      </c>
      <c r="Y153" s="57" t="s">
        <v>281</v>
      </c>
      <c r="Z153" s="57">
        <v>31.440090823632737</v>
      </c>
      <c r="AA153" s="57">
        <v>61.837272818394837</v>
      </c>
      <c r="AB153" s="57">
        <v>63.484087102199041</v>
      </c>
      <c r="AC153" s="57">
        <v>49.074987499831074</v>
      </c>
      <c r="AD153" s="57">
        <v>51.067983329140709</v>
      </c>
      <c r="AE153" s="57">
        <v>6.6666666666822998</v>
      </c>
      <c r="AF153" s="57">
        <v>37.467018469650959</v>
      </c>
      <c r="AG153" s="57">
        <v>14.317194151906918</v>
      </c>
      <c r="AH153" s="57">
        <v>63.636363636343972</v>
      </c>
      <c r="AI153" s="57" t="s">
        <v>281</v>
      </c>
      <c r="AJ153" s="57">
        <v>75.573584462142094</v>
      </c>
      <c r="AK153" s="57">
        <v>61.29032258070842</v>
      </c>
      <c r="AL153" s="57">
        <v>48.214285714346836</v>
      </c>
      <c r="AM153" s="57">
        <v>47.583081571021772</v>
      </c>
      <c r="AN153" s="57">
        <v>41.379310344886086</v>
      </c>
      <c r="AO153" s="57">
        <v>32.653061224491793</v>
      </c>
      <c r="AP153" s="57">
        <v>48.991436956883099</v>
      </c>
      <c r="AQ153" s="57">
        <v>12.213467940810952</v>
      </c>
      <c r="AR153" s="57">
        <v>65.79036522234712</v>
      </c>
      <c r="AS153" s="57">
        <v>2.3911506862236336</v>
      </c>
      <c r="AT153" s="57">
        <v>28.764965299288182</v>
      </c>
      <c r="AU153" s="57">
        <v>7.1806520463939734</v>
      </c>
      <c r="AV153" s="57">
        <v>74.019998463896428</v>
      </c>
      <c r="AW153" s="57">
        <v>36.391477693293588</v>
      </c>
      <c r="AX153" s="57">
        <v>57.670215465696231</v>
      </c>
      <c r="AY153" s="57">
        <v>47.145834638493838</v>
      </c>
      <c r="AZ153" s="57">
        <v>5.6852557755013589</v>
      </c>
      <c r="BA153" s="57">
        <v>5.0092764378478662</v>
      </c>
      <c r="BB153" s="57" t="s">
        <v>281</v>
      </c>
      <c r="BC153" s="57">
        <v>33.806334705762168</v>
      </c>
      <c r="BD153" s="81"/>
      <c r="BE153" s="81">
        <f t="shared" si="2"/>
        <v>0.5965043572416977</v>
      </c>
      <c r="BF153" s="57">
        <v>33.396825396825399</v>
      </c>
      <c r="BG153" s="81"/>
    </row>
    <row r="154" spans="1:59" x14ac:dyDescent="0.25">
      <c r="A154" s="54">
        <v>1986</v>
      </c>
      <c r="B154" s="57">
        <v>16.057934508845594</v>
      </c>
      <c r="C154" s="57">
        <v>11.626016260187825</v>
      </c>
      <c r="D154" s="57">
        <v>22.222222222269732</v>
      </c>
      <c r="E154" s="57">
        <v>27.766179540741149</v>
      </c>
      <c r="F154" s="57">
        <v>52.941176470634957</v>
      </c>
      <c r="G154" s="57">
        <v>59.802351483878766</v>
      </c>
      <c r="H154" s="57">
        <v>62.561174551417494</v>
      </c>
      <c r="I154" s="57">
        <v>57.812500000007404</v>
      </c>
      <c r="J154" s="57">
        <v>58.967391304376825</v>
      </c>
      <c r="K154" s="57">
        <v>24.858757062165292</v>
      </c>
      <c r="L154" s="57">
        <v>71.658767772507289</v>
      </c>
      <c r="M154" s="57">
        <v>50.000000000023768</v>
      </c>
      <c r="N154" s="57">
        <v>42.16366158115035</v>
      </c>
      <c r="O154" s="57">
        <v>30.428467683410705</v>
      </c>
      <c r="P154" s="57">
        <v>65.594541910344873</v>
      </c>
      <c r="Q154" s="57">
        <v>52.882394799569042</v>
      </c>
      <c r="R154" s="57" t="s">
        <v>281</v>
      </c>
      <c r="S154" s="57" t="s">
        <v>281</v>
      </c>
      <c r="T154" s="57" t="s">
        <v>281</v>
      </c>
      <c r="U154" s="57">
        <v>38.212357528503418</v>
      </c>
      <c r="V154" s="57" t="s">
        <v>281</v>
      </c>
      <c r="W154" s="57">
        <v>32.222222222253372</v>
      </c>
      <c r="X154" s="57">
        <v>26.077097505668572</v>
      </c>
      <c r="Y154" s="57" t="s">
        <v>281</v>
      </c>
      <c r="Z154" s="57">
        <v>32.008387400395328</v>
      </c>
      <c r="AA154" s="57">
        <v>59.293170198400105</v>
      </c>
      <c r="AB154" s="57">
        <v>64.918032786914196</v>
      </c>
      <c r="AC154" s="57">
        <v>49.040788700039663</v>
      </c>
      <c r="AD154" s="57">
        <v>52.465365391864992</v>
      </c>
      <c r="AE154" s="57">
        <v>8.8440651668161703</v>
      </c>
      <c r="AF154" s="57">
        <v>42.13075060532249</v>
      </c>
      <c r="AG154" s="57">
        <v>15.331674467893276</v>
      </c>
      <c r="AH154" s="57">
        <v>67.653758542123043</v>
      </c>
      <c r="AI154" s="57" t="s">
        <v>281</v>
      </c>
      <c r="AJ154" s="57">
        <v>75.642379701454075</v>
      </c>
      <c r="AK154" s="57">
        <v>62.068965517303454</v>
      </c>
      <c r="AL154" s="57">
        <v>49.295774647945642</v>
      </c>
      <c r="AM154" s="57">
        <v>47.679324894534354</v>
      </c>
      <c r="AN154" s="57">
        <v>33.0434782609141</v>
      </c>
      <c r="AO154" s="57">
        <v>35.294117647047607</v>
      </c>
      <c r="AP154" s="57">
        <v>47.848877358908602</v>
      </c>
      <c r="AQ154" s="57">
        <v>14.808603762947078</v>
      </c>
      <c r="AR154" s="57">
        <v>64.019051602366872</v>
      </c>
      <c r="AS154" s="57">
        <v>2.392859520016243</v>
      </c>
      <c r="AT154" s="57">
        <v>29.135325956071291</v>
      </c>
      <c r="AU154" s="57">
        <v>7.172685496644748</v>
      </c>
      <c r="AV154" s="57">
        <v>73.100494491098743</v>
      </c>
      <c r="AW154" s="57">
        <v>30.085454879867342</v>
      </c>
      <c r="AX154" s="57">
        <v>61.49924689435128</v>
      </c>
      <c r="AY154" s="57">
        <v>48.227807078772088</v>
      </c>
      <c r="AZ154" s="57">
        <v>4.9124283121404826</v>
      </c>
      <c r="BA154" s="57">
        <v>5.0092764378478662</v>
      </c>
      <c r="BB154" s="57" t="s">
        <v>281</v>
      </c>
      <c r="BC154" s="57">
        <v>35.876513445886211</v>
      </c>
      <c r="BD154" s="81"/>
      <c r="BE154" s="81">
        <f t="shared" si="2"/>
        <v>0.58508754900762405</v>
      </c>
      <c r="BF154" s="57">
        <v>36.824983734547814</v>
      </c>
      <c r="BG154" s="81"/>
    </row>
    <row r="155" spans="1:59" x14ac:dyDescent="0.25">
      <c r="A155" s="54">
        <v>1987</v>
      </c>
      <c r="B155" s="57">
        <v>15.66496163685718</v>
      </c>
      <c r="C155" s="57">
        <v>12.12892281597164</v>
      </c>
      <c r="D155" s="57">
        <v>27.184466019469898</v>
      </c>
      <c r="E155" s="57">
        <v>29.562803608637239</v>
      </c>
      <c r="F155" s="57">
        <v>51.111111111157292</v>
      </c>
      <c r="G155" s="57">
        <v>58.410033564098384</v>
      </c>
      <c r="H155" s="57">
        <v>61.073253833082852</v>
      </c>
      <c r="I155" s="57">
        <v>58.610271903330514</v>
      </c>
      <c r="J155" s="57">
        <v>57.451112609607449</v>
      </c>
      <c r="K155" s="57">
        <v>23.155737704942091</v>
      </c>
      <c r="L155" s="57">
        <v>72.507260406579405</v>
      </c>
      <c r="M155" s="57">
        <v>50.784313725514586</v>
      </c>
      <c r="N155" s="57">
        <v>44.271570014158918</v>
      </c>
      <c r="O155" s="57">
        <v>30.349344978208059</v>
      </c>
      <c r="P155" s="57">
        <v>60.00000000001927</v>
      </c>
      <c r="Q155" s="57">
        <v>51.851322826317904</v>
      </c>
      <c r="R155" s="57" t="s">
        <v>281</v>
      </c>
      <c r="S155" s="57" t="s">
        <v>281</v>
      </c>
      <c r="T155" s="57" t="s">
        <v>281</v>
      </c>
      <c r="U155" s="57">
        <v>40.891719745233338</v>
      </c>
      <c r="V155" s="57" t="s">
        <v>281</v>
      </c>
      <c r="W155" s="57">
        <v>5.3672316384253103</v>
      </c>
      <c r="X155" s="57">
        <v>28.992628992631488</v>
      </c>
      <c r="Y155" s="57" t="s">
        <v>281</v>
      </c>
      <c r="Z155" s="57">
        <v>31.505017838020756</v>
      </c>
      <c r="AA155" s="57">
        <v>62.520932755382084</v>
      </c>
      <c r="AB155" s="57">
        <v>65.142857142881226</v>
      </c>
      <c r="AC155" s="57">
        <v>49.661667247994416</v>
      </c>
      <c r="AD155" s="57">
        <v>53.052632628915205</v>
      </c>
      <c r="AE155" s="57">
        <v>9.4827586207110954</v>
      </c>
      <c r="AF155" s="57">
        <v>42.893401015219176</v>
      </c>
      <c r="AG155" s="57">
        <v>19.082025333916953</v>
      </c>
      <c r="AH155" s="57">
        <v>66.017316017297006</v>
      </c>
      <c r="AI155" s="57" t="s">
        <v>281</v>
      </c>
      <c r="AJ155" s="57">
        <v>76.572794260688426</v>
      </c>
      <c r="AK155" s="57">
        <v>60.714285714348591</v>
      </c>
      <c r="AL155" s="57">
        <v>52.631578947426597</v>
      </c>
      <c r="AM155" s="57">
        <v>51.510989011011866</v>
      </c>
      <c r="AN155" s="57">
        <v>29.591836734741882</v>
      </c>
      <c r="AO155" s="57">
        <v>35.955056179766792</v>
      </c>
      <c r="AP155" s="57">
        <v>50.464527870286368</v>
      </c>
      <c r="AQ155" s="57">
        <v>18.18090287575685</v>
      </c>
      <c r="AR155" s="57">
        <v>67.636145050737269</v>
      </c>
      <c r="AS155" s="57">
        <v>1.2134037323375317</v>
      </c>
      <c r="AT155" s="57">
        <v>32.890138391011568</v>
      </c>
      <c r="AU155" s="57">
        <v>7.1153000433899187</v>
      </c>
      <c r="AV155" s="57">
        <v>72.32462020998102</v>
      </c>
      <c r="AW155" s="57">
        <v>36.038271226288863</v>
      </c>
      <c r="AX155" s="57">
        <v>56.14699654705079</v>
      </c>
      <c r="AY155" s="57">
        <v>50.157553153724422</v>
      </c>
      <c r="AZ155" s="57">
        <v>5.0328263828065536</v>
      </c>
      <c r="BA155" s="57">
        <v>5.0092764378478662</v>
      </c>
      <c r="BB155" s="57" t="s">
        <v>281</v>
      </c>
      <c r="BC155" s="57">
        <v>36.355163904316292</v>
      </c>
      <c r="BD155" s="81"/>
      <c r="BE155" s="81">
        <f t="shared" si="2"/>
        <v>0.58896673011225187</v>
      </c>
      <c r="BF155" s="57">
        <v>36.038338658146962</v>
      </c>
      <c r="BG155" s="81"/>
    </row>
    <row r="156" spans="1:59" x14ac:dyDescent="0.25">
      <c r="A156" s="54">
        <v>1988</v>
      </c>
      <c r="B156" s="57">
        <v>15.833333333361743</v>
      </c>
      <c r="C156" s="57">
        <v>12.478031634472755</v>
      </c>
      <c r="D156" s="57">
        <v>31.037151702841847</v>
      </c>
      <c r="E156" s="57">
        <v>32.10059171600809</v>
      </c>
      <c r="F156" s="57">
        <v>51.094890510995526</v>
      </c>
      <c r="G156" s="57">
        <v>59.809535495786839</v>
      </c>
      <c r="H156" s="57">
        <v>61.092436974825283</v>
      </c>
      <c r="I156" s="57">
        <v>60.775862068974163</v>
      </c>
      <c r="J156" s="57">
        <v>57.837097878199373</v>
      </c>
      <c r="K156" s="57">
        <v>24.426719840500336</v>
      </c>
      <c r="L156" s="57">
        <v>71.682242990651318</v>
      </c>
      <c r="M156" s="57">
        <v>50.24582104230543</v>
      </c>
      <c r="N156" s="57">
        <v>46.374829001384491</v>
      </c>
      <c r="O156" s="57">
        <v>30.058224163069635</v>
      </c>
      <c r="P156" s="57">
        <v>59.038662486956618</v>
      </c>
      <c r="Q156" s="57">
        <v>52.150342582953627</v>
      </c>
      <c r="R156" s="57">
        <v>38.137869292768812</v>
      </c>
      <c r="S156" s="57" t="s">
        <v>281</v>
      </c>
      <c r="T156" s="57" t="s">
        <v>281</v>
      </c>
      <c r="U156" s="57">
        <v>42.372881355942589</v>
      </c>
      <c r="V156" s="57" t="s">
        <v>281</v>
      </c>
      <c r="W156" s="57">
        <v>33.432835820927295</v>
      </c>
      <c r="X156" s="57">
        <v>28.351648351650972</v>
      </c>
      <c r="Y156" s="57" t="s">
        <v>281</v>
      </c>
      <c r="Z156" s="57">
        <v>32.427079561100307</v>
      </c>
      <c r="AA156" s="57">
        <v>60.397803342598685</v>
      </c>
      <c r="AB156" s="57">
        <v>66.96269982240841</v>
      </c>
      <c r="AC156" s="57">
        <v>49.752239506411406</v>
      </c>
      <c r="AD156" s="57">
        <v>53.952732752859454</v>
      </c>
      <c r="AE156" s="57">
        <v>9.2254134029819053</v>
      </c>
      <c r="AF156" s="57">
        <v>43.309002433085695</v>
      </c>
      <c r="AG156" s="57">
        <v>18.679202779094449</v>
      </c>
      <c r="AH156" s="57">
        <v>69.757174392917349</v>
      </c>
      <c r="AI156" s="57">
        <v>20.141843971657746</v>
      </c>
      <c r="AJ156" s="57">
        <v>65.454161115254152</v>
      </c>
      <c r="AK156" s="57">
        <v>39.534883720998273</v>
      </c>
      <c r="AL156" s="57">
        <v>52.000000000058236</v>
      </c>
      <c r="AM156" s="57">
        <v>54.232804232826751</v>
      </c>
      <c r="AN156" s="57">
        <v>41.237113402131151</v>
      </c>
      <c r="AO156" s="57">
        <v>45.070422535204287</v>
      </c>
      <c r="AP156" s="57">
        <v>53.386051362389168</v>
      </c>
      <c r="AQ156" s="57">
        <v>18.448611194836104</v>
      </c>
      <c r="AR156" s="57">
        <v>67.634009411855729</v>
      </c>
      <c r="AS156" s="57">
        <v>1.2170033628092787</v>
      </c>
      <c r="AT156" s="57">
        <v>33.902624621870849</v>
      </c>
      <c r="AU156" s="57">
        <v>7.0527566392076011</v>
      </c>
      <c r="AV156" s="57">
        <v>73.545275704569974</v>
      </c>
      <c r="AW156" s="57">
        <v>27.196602518450462</v>
      </c>
      <c r="AX156" s="57">
        <v>56.142877939655335</v>
      </c>
      <c r="AY156" s="57">
        <v>50.388673345447202</v>
      </c>
      <c r="AZ156" s="57">
        <v>4.893871671158986</v>
      </c>
      <c r="BA156" s="57">
        <v>5.0092764378478662</v>
      </c>
      <c r="BB156" s="57" t="s">
        <v>281</v>
      </c>
      <c r="BC156" s="57">
        <v>36.836744737736545</v>
      </c>
      <c r="BD156" s="81"/>
      <c r="BE156" s="81">
        <f t="shared" si="2"/>
        <v>0.54604339397911539</v>
      </c>
      <c r="BF156" s="57">
        <v>38.197713517148621</v>
      </c>
      <c r="BG156" s="81"/>
    </row>
    <row r="157" spans="1:59" x14ac:dyDescent="0.25">
      <c r="A157" s="54">
        <v>1989</v>
      </c>
      <c r="B157" s="57">
        <v>16.223067173666031</v>
      </c>
      <c r="C157" s="57">
        <v>12.01834862387911</v>
      </c>
      <c r="D157" s="57">
        <v>28.913192071141186</v>
      </c>
      <c r="E157" s="57">
        <v>33.50903614460983</v>
      </c>
      <c r="F157" s="57">
        <v>51.079136690694519</v>
      </c>
      <c r="G157" s="57">
        <v>62.033724529809987</v>
      </c>
      <c r="H157" s="57">
        <v>63.948497854110187</v>
      </c>
      <c r="I157" s="57">
        <v>62.073669849941439</v>
      </c>
      <c r="J157" s="57">
        <v>57.855191256865346</v>
      </c>
      <c r="K157" s="57">
        <v>23.809523809544594</v>
      </c>
      <c r="L157" s="57">
        <v>72.637263726370549</v>
      </c>
      <c r="M157" s="57">
        <v>52.143569292149628</v>
      </c>
      <c r="N157" s="57">
        <v>47.523427041516882</v>
      </c>
      <c r="O157" s="57">
        <v>30.684326710859995</v>
      </c>
      <c r="P157" s="57">
        <v>58.92116182574545</v>
      </c>
      <c r="Q157" s="57">
        <v>53.841224676085112</v>
      </c>
      <c r="R157" s="57">
        <v>38.757655293105586</v>
      </c>
      <c r="S157" s="57" t="s">
        <v>281</v>
      </c>
      <c r="T157" s="57" t="s">
        <v>281</v>
      </c>
      <c r="U157" s="57">
        <v>40.20871700430704</v>
      </c>
      <c r="V157" s="57" t="s">
        <v>281</v>
      </c>
      <c r="W157" s="57">
        <v>39.714625445919879</v>
      </c>
      <c r="X157" s="57">
        <v>26.91511387163666</v>
      </c>
      <c r="Y157" s="57" t="s">
        <v>281</v>
      </c>
      <c r="Z157" s="57">
        <v>32.910538126381908</v>
      </c>
      <c r="AA157" s="57">
        <v>60.474440723670263</v>
      </c>
      <c r="AB157" s="57">
        <v>66.579634464777456</v>
      </c>
      <c r="AC157" s="57">
        <v>50.209560489352064</v>
      </c>
      <c r="AD157" s="57">
        <v>54.520589655154218</v>
      </c>
      <c r="AE157" s="57">
        <v>11.182994454742092</v>
      </c>
      <c r="AF157" s="57">
        <v>52.355072463754922</v>
      </c>
      <c r="AG157" s="57">
        <v>19.930200100641578</v>
      </c>
      <c r="AH157" s="57">
        <v>70.137524557938036</v>
      </c>
      <c r="AI157" s="57">
        <v>20.138888888914426</v>
      </c>
      <c r="AJ157" s="57">
        <v>62.512083359422</v>
      </c>
      <c r="AK157" s="57">
        <v>40.000000000068006</v>
      </c>
      <c r="AL157" s="57">
        <v>47.142857142913044</v>
      </c>
      <c r="AM157" s="57">
        <v>55.072463768137922</v>
      </c>
      <c r="AN157" s="57">
        <v>43.157894736897518</v>
      </c>
      <c r="AO157" s="57">
        <v>47.222222222215656</v>
      </c>
      <c r="AP157" s="57">
        <v>50.8550708503302</v>
      </c>
      <c r="AQ157" s="57">
        <v>17.510385509744189</v>
      </c>
      <c r="AR157" s="57">
        <v>67.854484877361216</v>
      </c>
      <c r="AS157" s="57">
        <v>2.4127627023200775</v>
      </c>
      <c r="AT157" s="57">
        <v>32.889940006272759</v>
      </c>
      <c r="AU157" s="57">
        <v>6.5126701242412057</v>
      </c>
      <c r="AV157" s="57">
        <v>75.625307126179109</v>
      </c>
      <c r="AW157" s="57">
        <v>26.037187410245267</v>
      </c>
      <c r="AX157" s="57">
        <v>59.823755444392944</v>
      </c>
      <c r="AY157" s="57">
        <v>52.181944457841787</v>
      </c>
      <c r="AZ157" s="57">
        <v>5.3512896197084947</v>
      </c>
      <c r="BA157" s="57">
        <v>5.4041570438799074</v>
      </c>
      <c r="BB157" s="57" t="s">
        <v>281</v>
      </c>
      <c r="BC157" s="57">
        <v>37.135290910744047</v>
      </c>
      <c r="BD157" s="81"/>
      <c r="BE157" s="81">
        <f t="shared" si="2"/>
        <v>0.54470576152239691</v>
      </c>
      <c r="BF157" s="57">
        <v>39.293286219081267</v>
      </c>
      <c r="BG157" s="81"/>
    </row>
    <row r="158" spans="1:59" x14ac:dyDescent="0.25">
      <c r="A158" s="54">
        <v>1990</v>
      </c>
      <c r="B158" s="57">
        <v>16.806722689105147</v>
      </c>
      <c r="C158" s="57">
        <v>13.748854262174397</v>
      </c>
      <c r="D158" s="57">
        <v>28.571428571482464</v>
      </c>
      <c r="E158" s="57">
        <v>34.54686289701106</v>
      </c>
      <c r="F158" s="57">
        <v>52.517985611558395</v>
      </c>
      <c r="G158" s="57">
        <v>62.243622002282564</v>
      </c>
      <c r="H158" s="57">
        <v>62.869198312272786</v>
      </c>
      <c r="I158" s="57">
        <v>63.479415670661943</v>
      </c>
      <c r="J158" s="57">
        <v>57.114093959764233</v>
      </c>
      <c r="K158" s="57">
        <v>24.171539961037624</v>
      </c>
      <c r="L158" s="57">
        <v>73.449781659387355</v>
      </c>
      <c r="M158" s="57">
        <v>52.472250252293996</v>
      </c>
      <c r="N158" s="57">
        <v>49.392712550626285</v>
      </c>
      <c r="O158" s="57">
        <v>32.053291536093681</v>
      </c>
      <c r="P158" s="57">
        <v>58.66388308979019</v>
      </c>
      <c r="Q158" s="57">
        <v>54.583739907404279</v>
      </c>
      <c r="R158" s="57">
        <v>36.649214659704093</v>
      </c>
      <c r="S158" s="57" t="s">
        <v>281</v>
      </c>
      <c r="T158" s="57" t="s">
        <v>281</v>
      </c>
      <c r="U158" s="57">
        <v>40.8049535603895</v>
      </c>
      <c r="V158" s="57" t="s">
        <v>281</v>
      </c>
      <c r="W158" s="57">
        <v>32.399103139037607</v>
      </c>
      <c r="X158" s="57">
        <v>20.970042795999426</v>
      </c>
      <c r="Y158" s="57" t="s">
        <v>281</v>
      </c>
      <c r="Z158" s="57">
        <v>36.144762434535977</v>
      </c>
      <c r="AA158" s="57">
        <v>62.871083324456464</v>
      </c>
      <c r="AB158" s="57">
        <v>64.273049645415199</v>
      </c>
      <c r="AC158" s="57">
        <v>51.164265384672106</v>
      </c>
      <c r="AD158" s="57">
        <v>55.355245281714801</v>
      </c>
      <c r="AE158" s="57">
        <v>11.835334476871722</v>
      </c>
      <c r="AF158" s="57">
        <v>56.380952380940684</v>
      </c>
      <c r="AG158" s="57">
        <v>20.874294490713059</v>
      </c>
      <c r="AH158" s="57">
        <v>72.371134020600948</v>
      </c>
      <c r="AI158" s="57">
        <v>18.614718614743325</v>
      </c>
      <c r="AJ158" s="57">
        <v>63.09295696463203</v>
      </c>
      <c r="AK158" s="57">
        <v>43.959177359794779</v>
      </c>
      <c r="AL158" s="57">
        <v>40.845070422591576</v>
      </c>
      <c r="AM158" s="57">
        <v>54.758800521533026</v>
      </c>
      <c r="AN158" s="57">
        <v>43.61702127664168</v>
      </c>
      <c r="AO158" s="57">
        <v>47.058823529399774</v>
      </c>
      <c r="AP158" s="57">
        <v>61.23361749082936</v>
      </c>
      <c r="AQ158" s="57">
        <v>18.227716248759819</v>
      </c>
      <c r="AR158" s="57">
        <v>68.112347939110279</v>
      </c>
      <c r="AS158" s="57">
        <v>2.0666028844881219</v>
      </c>
      <c r="AT158" s="57">
        <v>33.898994209173722</v>
      </c>
      <c r="AU158" s="57">
        <v>6.8929243745813551</v>
      </c>
      <c r="AV158" s="57">
        <v>77.980260008873131</v>
      </c>
      <c r="AW158" s="57">
        <v>24.198698759322067</v>
      </c>
      <c r="AX158" s="57">
        <v>60.785218910182223</v>
      </c>
      <c r="AY158" s="57">
        <v>53.17499141372096</v>
      </c>
      <c r="AZ158" s="57">
        <v>6.5683738053550229</v>
      </c>
      <c r="BA158" s="57">
        <v>5.9903603396832672</v>
      </c>
      <c r="BB158" s="57" t="s">
        <v>281</v>
      </c>
      <c r="BC158" s="57">
        <v>36.502613449129882</v>
      </c>
      <c r="BD158" s="81"/>
      <c r="BE158" s="81">
        <f t="shared" si="2"/>
        <v>0.54903709074293205</v>
      </c>
      <c r="BF158" s="57">
        <v>40.962099125364425</v>
      </c>
      <c r="BG158" s="81"/>
    </row>
    <row r="159" spans="1:59" x14ac:dyDescent="0.25">
      <c r="A159" s="54">
        <v>1991</v>
      </c>
      <c r="B159" s="57">
        <v>17.340644276931435</v>
      </c>
      <c r="C159" s="57">
        <v>13.716404077879318</v>
      </c>
      <c r="D159" s="57">
        <v>29.092208720569467</v>
      </c>
      <c r="E159" s="57">
        <v>34.296875000031797</v>
      </c>
      <c r="F159" s="57">
        <v>51.773049645434135</v>
      </c>
      <c r="G159" s="57">
        <v>61.245782524176072</v>
      </c>
      <c r="H159" s="57">
        <v>61.64965986398316</v>
      </c>
      <c r="I159" s="57">
        <v>64.352469959963173</v>
      </c>
      <c r="J159" s="57">
        <v>58.11781609197979</v>
      </c>
      <c r="K159" s="57">
        <v>24.332344213673704</v>
      </c>
      <c r="L159" s="57">
        <v>73.396880415943841</v>
      </c>
      <c r="M159" s="57">
        <v>50.94715852445151</v>
      </c>
      <c r="N159" s="57">
        <v>50.066934404303311</v>
      </c>
      <c r="O159" s="57">
        <v>32.385466034798618</v>
      </c>
      <c r="P159" s="57">
        <v>58.663883089790446</v>
      </c>
      <c r="Q159" s="57">
        <v>55.340606588515065</v>
      </c>
      <c r="R159" s="57">
        <v>33.262935586078527</v>
      </c>
      <c r="S159" s="57" t="s">
        <v>281</v>
      </c>
      <c r="T159" s="57" t="s">
        <v>281</v>
      </c>
      <c r="U159" s="57">
        <v>40.570317563209805</v>
      </c>
      <c r="V159" s="57" t="s">
        <v>281</v>
      </c>
      <c r="W159" s="57">
        <v>30.415263748621115</v>
      </c>
      <c r="X159" s="57">
        <v>19.123505976088072</v>
      </c>
      <c r="Y159" s="57" t="s">
        <v>281</v>
      </c>
      <c r="Z159" s="57">
        <v>37.055880253095012</v>
      </c>
      <c r="AA159" s="57">
        <v>64.932689900391722</v>
      </c>
      <c r="AB159" s="57">
        <v>63.082437276016869</v>
      </c>
      <c r="AC159" s="57">
        <v>52.019508280215462</v>
      </c>
      <c r="AD159" s="57">
        <v>56.505614599891139</v>
      </c>
      <c r="AE159" s="57">
        <v>14.529220779252277</v>
      </c>
      <c r="AF159" s="57">
        <v>58.545454545443057</v>
      </c>
      <c r="AG159" s="57">
        <v>25.115399890298875</v>
      </c>
      <c r="AH159" s="57">
        <v>73.100616016408651</v>
      </c>
      <c r="AI159" s="57">
        <v>21.951219512225354</v>
      </c>
      <c r="AJ159" s="57">
        <v>64.727592006483917</v>
      </c>
      <c r="AK159" s="57">
        <v>43.79842775415149</v>
      </c>
      <c r="AL159" s="57">
        <v>48.101265822845086</v>
      </c>
      <c r="AM159" s="57">
        <v>56.016042780771954</v>
      </c>
      <c r="AN159" s="57">
        <v>48.101265822852397</v>
      </c>
      <c r="AO159" s="57">
        <v>42.975206611557113</v>
      </c>
      <c r="AP159" s="57">
        <v>63.403873881765193</v>
      </c>
      <c r="AQ159" s="57">
        <v>20.780806554404805</v>
      </c>
      <c r="AR159" s="57">
        <v>66.359103541116582</v>
      </c>
      <c r="AS159" s="57">
        <v>2.073059023236671</v>
      </c>
      <c r="AT159" s="57">
        <v>36.35581661746766</v>
      </c>
      <c r="AU159" s="57">
        <v>6.3252335902348786</v>
      </c>
      <c r="AV159" s="57">
        <v>76.911868046814689</v>
      </c>
      <c r="AW159" s="57">
        <v>22.485442051475264</v>
      </c>
      <c r="AX159" s="57">
        <v>63.46609546401497</v>
      </c>
      <c r="AY159" s="57">
        <v>52.595058620212818</v>
      </c>
      <c r="AZ159" s="57">
        <v>6.805471595850304</v>
      </c>
      <c r="BA159" s="57">
        <v>6.7607557477805615</v>
      </c>
      <c r="BB159" s="57" t="s">
        <v>281</v>
      </c>
      <c r="BC159" s="57">
        <v>36.731075335837801</v>
      </c>
      <c r="BD159" s="81"/>
      <c r="BE159" s="81">
        <f t="shared" si="2"/>
        <v>0.54273417316647377</v>
      </c>
      <c r="BF159" s="57">
        <v>43.313069908814583</v>
      </c>
      <c r="BG159" s="81"/>
    </row>
    <row r="160" spans="1:59" x14ac:dyDescent="0.25">
      <c r="A160" s="54">
        <v>1992</v>
      </c>
      <c r="B160" s="57">
        <v>17.630853994518922</v>
      </c>
      <c r="C160" s="57">
        <v>14.461247637081698</v>
      </c>
      <c r="D160" s="57">
        <v>28.949301983889885</v>
      </c>
      <c r="E160" s="57">
        <v>35.643564356465525</v>
      </c>
      <c r="F160" s="57">
        <v>55.147058823579286</v>
      </c>
      <c r="G160" s="57">
        <v>60.697149159975353</v>
      </c>
      <c r="H160" s="57">
        <v>61.055276381951629</v>
      </c>
      <c r="I160" s="57">
        <v>66.170500676610573</v>
      </c>
      <c r="J160" s="57">
        <v>59.393063583842931</v>
      </c>
      <c r="K160" s="57">
        <v>24.697580645184914</v>
      </c>
      <c r="L160" s="57">
        <v>74.915824915826306</v>
      </c>
      <c r="M160" s="57">
        <v>50.548354935222441</v>
      </c>
      <c r="N160" s="57">
        <v>51.066666666687979</v>
      </c>
      <c r="O160" s="57">
        <v>33.029801324548565</v>
      </c>
      <c r="P160" s="57">
        <v>59.391965255180011</v>
      </c>
      <c r="Q160" s="57">
        <v>55.606021364902503</v>
      </c>
      <c r="R160" s="57">
        <v>34.581280788197368</v>
      </c>
      <c r="S160" s="57">
        <v>30.427201394989012</v>
      </c>
      <c r="T160" s="57">
        <v>0.5917159763326143</v>
      </c>
      <c r="U160" s="57">
        <v>39.203778677485815</v>
      </c>
      <c r="V160" s="57" t="s">
        <v>281</v>
      </c>
      <c r="W160" s="57">
        <v>31.555051078343187</v>
      </c>
      <c r="X160" s="57">
        <v>17.797888386114415</v>
      </c>
      <c r="Y160" s="57">
        <v>24.54873646208544</v>
      </c>
      <c r="Z160" s="57">
        <v>39.873848040778064</v>
      </c>
      <c r="AA160" s="57">
        <v>61.034738821667624</v>
      </c>
      <c r="AB160" s="57">
        <v>63.238095238126192</v>
      </c>
      <c r="AC160" s="57">
        <v>52.709169123688916</v>
      </c>
      <c r="AD160" s="57">
        <v>56.443372270565881</v>
      </c>
      <c r="AE160" s="57">
        <v>18.031430934693329</v>
      </c>
      <c r="AF160" s="57">
        <v>54.269449715357553</v>
      </c>
      <c r="AG160" s="57">
        <v>28.43138723160537</v>
      </c>
      <c r="AH160" s="57">
        <v>71.564885496165587</v>
      </c>
      <c r="AI160" s="57">
        <v>24.305555555587794</v>
      </c>
      <c r="AJ160" s="57">
        <v>64.092733594849065</v>
      </c>
      <c r="AK160" s="57">
        <v>47.845490344923995</v>
      </c>
      <c r="AL160" s="57">
        <v>55.263157894790652</v>
      </c>
      <c r="AM160" s="57">
        <v>58.715596330298702</v>
      </c>
      <c r="AN160" s="57">
        <v>41.772151898805028</v>
      </c>
      <c r="AO160" s="57">
        <v>45.801526717546409</v>
      </c>
      <c r="AP160" s="57">
        <v>62.363215156546183</v>
      </c>
      <c r="AQ160" s="57">
        <v>23.498110179123838</v>
      </c>
      <c r="AR160" s="57">
        <v>66.186213088570341</v>
      </c>
      <c r="AS160" s="57">
        <v>2.0802257909100983</v>
      </c>
      <c r="AT160" s="57">
        <v>37.648903465204206</v>
      </c>
      <c r="AU160" s="57">
        <v>6.5594573631556532</v>
      </c>
      <c r="AV160" s="57">
        <v>80.733861621003371</v>
      </c>
      <c r="AW160" s="57">
        <v>22.202007002687761</v>
      </c>
      <c r="AX160" s="57">
        <v>65.038504575587623</v>
      </c>
      <c r="AY160" s="57">
        <v>51.787930758804777</v>
      </c>
      <c r="AZ160" s="57">
        <v>7.7938512026870352</v>
      </c>
      <c r="BA160" s="57">
        <v>7.5186272296229388</v>
      </c>
      <c r="BB160" s="57" t="s">
        <v>281</v>
      </c>
      <c r="BC160" s="57">
        <v>38.337241919628049</v>
      </c>
      <c r="BD160" s="81"/>
      <c r="BE160" s="81">
        <f t="shared" si="2"/>
        <v>0.52233315258797064</v>
      </c>
      <c r="BF160" s="57">
        <v>44.732576985413289</v>
      </c>
      <c r="BG160" s="81"/>
    </row>
    <row r="161" spans="1:59" x14ac:dyDescent="0.25">
      <c r="A161" s="54">
        <v>1993</v>
      </c>
      <c r="B161" s="57">
        <v>17.453505007182159</v>
      </c>
      <c r="C161" s="57">
        <v>14.53831041260489</v>
      </c>
      <c r="D161" s="57">
        <v>29.191616766521562</v>
      </c>
      <c r="E161" s="57">
        <v>34.482758620721285</v>
      </c>
      <c r="F161" s="57">
        <v>53.333333333379549</v>
      </c>
      <c r="G161" s="57">
        <v>59.223457911534503</v>
      </c>
      <c r="H161" s="57">
        <v>60.975609756142276</v>
      </c>
      <c r="I161" s="57">
        <v>66.713881019853545</v>
      </c>
      <c r="J161" s="57">
        <v>55.407407407433105</v>
      </c>
      <c r="K161" s="57">
        <v>24.056603773609393</v>
      </c>
      <c r="L161" s="57">
        <v>72.945205479453804</v>
      </c>
      <c r="M161" s="57">
        <v>50.879007238909715</v>
      </c>
      <c r="N161" s="57">
        <v>52.330226364869873</v>
      </c>
      <c r="O161" s="57">
        <v>33.029801324548565</v>
      </c>
      <c r="P161" s="57">
        <v>58.351893095792676</v>
      </c>
      <c r="Q161" s="57">
        <v>55.721940688845869</v>
      </c>
      <c r="R161" s="57">
        <v>35.39553752537504</v>
      </c>
      <c r="S161" s="57">
        <v>29.218472468958112</v>
      </c>
      <c r="T161" s="57">
        <v>0.92165898617695974</v>
      </c>
      <c r="U161" s="57">
        <v>35.901060070695351</v>
      </c>
      <c r="V161" s="57" t="s">
        <v>281</v>
      </c>
      <c r="W161" s="57">
        <v>30.6326304106862</v>
      </c>
      <c r="X161" s="57">
        <v>14.158163265297507</v>
      </c>
      <c r="Y161" s="57">
        <v>20.620437956194781</v>
      </c>
      <c r="Z161" s="57">
        <v>36.832400867545537</v>
      </c>
      <c r="AA161" s="57">
        <v>55.619911846347648</v>
      </c>
      <c r="AB161" s="57">
        <v>62.50000000003304</v>
      </c>
      <c r="AC161" s="57">
        <v>52.951948184068641</v>
      </c>
      <c r="AD161" s="57">
        <v>57.178582119880218</v>
      </c>
      <c r="AE161" s="57">
        <v>19.550173010418472</v>
      </c>
      <c r="AF161" s="57">
        <v>57.520325203241626</v>
      </c>
      <c r="AG161" s="57">
        <v>30.775613187821794</v>
      </c>
      <c r="AH161" s="57">
        <v>75.425330812837615</v>
      </c>
      <c r="AI161" s="57">
        <v>23.868312757235461</v>
      </c>
      <c r="AJ161" s="57">
        <v>66.039913608704822</v>
      </c>
      <c r="AK161" s="57">
        <v>53.936703103557761</v>
      </c>
      <c r="AL161" s="57">
        <v>45.161290322634549</v>
      </c>
      <c r="AM161" s="57">
        <v>58.935879945452498</v>
      </c>
      <c r="AN161" s="57">
        <v>56.382978723478026</v>
      </c>
      <c r="AO161" s="57">
        <v>48.571428571420249</v>
      </c>
      <c r="AP161" s="57">
        <v>62.83292664407584</v>
      </c>
      <c r="AQ161" s="57">
        <v>26.939231134618076</v>
      </c>
      <c r="AR161" s="57">
        <v>60.831303989396964</v>
      </c>
      <c r="AS161" s="57">
        <v>1.0551914953025265</v>
      </c>
      <c r="AT161" s="57">
        <v>38.620475630717742</v>
      </c>
      <c r="AU161" s="57">
        <v>5.6978568059294785</v>
      </c>
      <c r="AV161" s="57">
        <v>80.673793306741914</v>
      </c>
      <c r="AW161" s="57">
        <v>22.141483547809919</v>
      </c>
      <c r="AX161" s="57">
        <v>64.522092998064721</v>
      </c>
      <c r="AY161" s="57">
        <v>52.799431392901255</v>
      </c>
      <c r="AZ161" s="57">
        <v>9.8518564094973922</v>
      </c>
      <c r="BA161" s="57">
        <v>8.4488153777380415</v>
      </c>
      <c r="BB161" s="57" t="s">
        <v>281</v>
      </c>
      <c r="BC161" s="57">
        <v>37.931882788892885</v>
      </c>
      <c r="BD161" s="81"/>
      <c r="BE161" s="81">
        <f t="shared" si="2"/>
        <v>0.5233164577079753</v>
      </c>
      <c r="BF161" s="57">
        <v>44.574290484140242</v>
      </c>
      <c r="BG161" s="81"/>
    </row>
    <row r="162" spans="1:59" x14ac:dyDescent="0.25">
      <c r="A162" s="54">
        <v>1994</v>
      </c>
      <c r="B162" s="57">
        <v>17.689530685949752</v>
      </c>
      <c r="C162" s="57">
        <v>15.142576204555338</v>
      </c>
      <c r="D162" s="57">
        <v>30.542986425395824</v>
      </c>
      <c r="E162" s="57">
        <v>35.372340425562612</v>
      </c>
      <c r="F162" s="57">
        <v>55.200000000051233</v>
      </c>
      <c r="G162" s="57">
        <v>60.055717442978306</v>
      </c>
      <c r="H162" s="57">
        <v>60.461285008282658</v>
      </c>
      <c r="I162" s="57">
        <v>65.800865800892666</v>
      </c>
      <c r="J162" s="57">
        <v>56.918474195986477</v>
      </c>
      <c r="K162" s="57">
        <v>24.517374517398604</v>
      </c>
      <c r="L162" s="57">
        <v>74.792703150915571</v>
      </c>
      <c r="M162" s="57">
        <v>51.44628099176434</v>
      </c>
      <c r="N162" s="57">
        <v>53.826199740621469</v>
      </c>
      <c r="O162" s="57">
        <v>32.27739726031799</v>
      </c>
      <c r="P162" s="57">
        <v>57.255343082140755</v>
      </c>
      <c r="Q162" s="57">
        <v>55.482705121275167</v>
      </c>
      <c r="R162" s="57">
        <v>33.608247422699115</v>
      </c>
      <c r="S162" s="57">
        <v>35.228251507362785</v>
      </c>
      <c r="T162" s="57">
        <v>2.0408163265359742</v>
      </c>
      <c r="U162" s="57">
        <v>37.563822027740329</v>
      </c>
      <c r="V162" s="57" t="s">
        <v>281</v>
      </c>
      <c r="W162" s="57">
        <v>33.673469387788941</v>
      </c>
      <c r="X162" s="57">
        <v>11.200923787522337</v>
      </c>
      <c r="Y162" s="57">
        <v>26.603325415660724</v>
      </c>
      <c r="Z162" s="57">
        <v>37.890946739855544</v>
      </c>
      <c r="AA162" s="57">
        <v>53.773202209803607</v>
      </c>
      <c r="AB162" s="57">
        <v>63.009708737897782</v>
      </c>
      <c r="AC162" s="57">
        <v>53.417546288285166</v>
      </c>
      <c r="AD162" s="57">
        <v>57.667690962538522</v>
      </c>
      <c r="AE162" s="57">
        <v>22.212065813568966</v>
      </c>
      <c r="AF162" s="57">
        <v>54.615384615372001</v>
      </c>
      <c r="AG162" s="57">
        <v>28.174406214283636</v>
      </c>
      <c r="AH162" s="57">
        <v>75.192307692290768</v>
      </c>
      <c r="AI162" s="57">
        <v>22.278481012692346</v>
      </c>
      <c r="AJ162" s="57">
        <v>66.241787113349972</v>
      </c>
      <c r="AK162" s="57">
        <v>56.314408271879934</v>
      </c>
      <c r="AL162" s="57">
        <v>55.00000000004858</v>
      </c>
      <c r="AM162" s="57">
        <v>57.381258023126279</v>
      </c>
      <c r="AN162" s="57">
        <v>57.142857142930616</v>
      </c>
      <c r="AO162" s="57">
        <v>51.724137931023783</v>
      </c>
      <c r="AP162" s="57">
        <v>61.035412804787335</v>
      </c>
      <c r="AQ162" s="57">
        <v>28.921824227294625</v>
      </c>
      <c r="AR162" s="57">
        <v>60.826587613663897</v>
      </c>
      <c r="AS162" s="57">
        <v>2.0978625753619005</v>
      </c>
      <c r="AT162" s="57">
        <v>38.97605383303604</v>
      </c>
      <c r="AU162" s="57">
        <v>5.0812059138991197</v>
      </c>
      <c r="AV162" s="57">
        <v>81.138718755281303</v>
      </c>
      <c r="AW162" s="57">
        <v>21.954106771062197</v>
      </c>
      <c r="AX162" s="57">
        <v>64.668482800465071</v>
      </c>
      <c r="AY162" s="57">
        <v>51.941155124977797</v>
      </c>
      <c r="AZ162" s="57">
        <v>11.670500379377678</v>
      </c>
      <c r="BA162" s="57">
        <v>9.1663454568745752</v>
      </c>
      <c r="BB162" s="57" t="s">
        <v>281</v>
      </c>
      <c r="BC162" s="57">
        <v>38.41279480741975</v>
      </c>
      <c r="BD162" s="81"/>
      <c r="BE162" s="81">
        <f t="shared" si="2"/>
        <v>0.51209381691825262</v>
      </c>
      <c r="BF162" s="57">
        <v>44.070512820512818</v>
      </c>
      <c r="BG162" s="81"/>
    </row>
    <row r="163" spans="1:59" x14ac:dyDescent="0.25">
      <c r="A163" s="54">
        <v>1995</v>
      </c>
      <c r="B163" s="57">
        <v>17.532467532496639</v>
      </c>
      <c r="C163" s="57">
        <v>15.488565488598702</v>
      </c>
      <c r="D163" s="57">
        <v>30.62500000005684</v>
      </c>
      <c r="E163" s="57">
        <v>36.239782016378726</v>
      </c>
      <c r="F163" s="57">
        <v>51.49253731347703</v>
      </c>
      <c r="G163" s="57">
        <v>59.320054473779734</v>
      </c>
      <c r="H163" s="57">
        <v>59.786184210574646</v>
      </c>
      <c r="I163" s="57">
        <v>63.098591549322968</v>
      </c>
      <c r="J163" s="57">
        <v>56.329588015007481</v>
      </c>
      <c r="K163" s="57">
        <v>23.928215353963502</v>
      </c>
      <c r="L163" s="57">
        <v>74.775510204086459</v>
      </c>
      <c r="M163" s="57">
        <v>51.428571428601657</v>
      </c>
      <c r="N163" s="57">
        <v>54.297407912713439</v>
      </c>
      <c r="O163" s="57">
        <v>32.2153574581206</v>
      </c>
      <c r="P163" s="57">
        <v>56.939890710408527</v>
      </c>
      <c r="Q163" s="57">
        <v>54.474260712474134</v>
      </c>
      <c r="R163" s="57">
        <v>34.069400630934204</v>
      </c>
      <c r="S163" s="57">
        <v>38.038496791979476</v>
      </c>
      <c r="T163" s="57">
        <v>8.6567164179273437</v>
      </c>
      <c r="U163" s="57">
        <v>36.305732484097817</v>
      </c>
      <c r="V163" s="57" t="s">
        <v>281</v>
      </c>
      <c r="W163" s="57">
        <v>30.000000000033584</v>
      </c>
      <c r="X163" s="57">
        <v>13.725490196070556</v>
      </c>
      <c r="Y163" s="57">
        <v>23.035230352293283</v>
      </c>
      <c r="Z163" s="57">
        <v>39.474064662991317</v>
      </c>
      <c r="AA163" s="57">
        <v>52.878005001508775</v>
      </c>
      <c r="AB163" s="57">
        <v>61.796643632808156</v>
      </c>
      <c r="AC163" s="57">
        <v>53.468820448497368</v>
      </c>
      <c r="AD163" s="57">
        <v>57.884804321005788</v>
      </c>
      <c r="AE163" s="57">
        <v>22.606120434396249</v>
      </c>
      <c r="AF163" s="57">
        <v>57.385398981311894</v>
      </c>
      <c r="AG163" s="57">
        <v>34.644315712290407</v>
      </c>
      <c r="AH163" s="57">
        <v>77.95275590549646</v>
      </c>
      <c r="AI163" s="57">
        <v>23.670212765994147</v>
      </c>
      <c r="AJ163" s="57">
        <v>65.533034877701539</v>
      </c>
      <c r="AK163" s="57">
        <v>61.338698956619723</v>
      </c>
      <c r="AL163" s="57">
        <v>66.071428571472225</v>
      </c>
      <c r="AM163" s="57">
        <v>56.675392670179392</v>
      </c>
      <c r="AN163" s="57">
        <v>58.333333333406259</v>
      </c>
      <c r="AO163" s="57">
        <v>55.033557046966934</v>
      </c>
      <c r="AP163" s="57">
        <v>60.671899373493446</v>
      </c>
      <c r="AQ163" s="57">
        <v>30.998674817275983</v>
      </c>
      <c r="AR163" s="57">
        <v>55.24347492144863</v>
      </c>
      <c r="AS163" s="57">
        <v>2.4706165377658205</v>
      </c>
      <c r="AT163" s="57">
        <v>37.220805064118935</v>
      </c>
      <c r="AU163" s="57">
        <v>7.968051455733999</v>
      </c>
      <c r="AV163" s="57">
        <v>81.179875105019988</v>
      </c>
      <c r="AW163" s="57">
        <v>22.629195911115101</v>
      </c>
      <c r="AX163" s="57">
        <v>60.768288507994498</v>
      </c>
      <c r="AY163" s="57">
        <v>49.403358310178653</v>
      </c>
      <c r="AZ163" s="57">
        <v>12.345430596695428</v>
      </c>
      <c r="BA163" s="57">
        <v>9.8751682315806928</v>
      </c>
      <c r="BB163" s="57" t="s">
        <v>281</v>
      </c>
      <c r="BC163" s="57">
        <v>38.834446974929918</v>
      </c>
      <c r="BD163" s="81"/>
      <c r="BE163" s="81">
        <f t="shared" si="2"/>
        <v>0.49808635200605594</v>
      </c>
      <c r="BF163" s="57">
        <v>43.72019077901431</v>
      </c>
      <c r="BG163" s="81"/>
    </row>
    <row r="164" spans="1:59" x14ac:dyDescent="0.25">
      <c r="A164" s="54">
        <v>1996</v>
      </c>
      <c r="B164" s="57">
        <v>18.148148148177281</v>
      </c>
      <c r="C164" s="57">
        <v>15.511551155150046</v>
      </c>
      <c r="D164" s="57">
        <v>31.983471074438018</v>
      </c>
      <c r="E164" s="57">
        <v>36.524163568803949</v>
      </c>
      <c r="F164" s="57">
        <v>50.370370370411031</v>
      </c>
      <c r="G164" s="57">
        <v>58.616893457379348</v>
      </c>
      <c r="H164" s="57">
        <v>58.190709046502143</v>
      </c>
      <c r="I164" s="57">
        <v>63.376251788299406</v>
      </c>
      <c r="J164" s="57">
        <v>55.564024390271051</v>
      </c>
      <c r="K164" s="57">
        <v>24.245577523439856</v>
      </c>
      <c r="L164" s="57">
        <v>73.477255204322645</v>
      </c>
      <c r="M164" s="57">
        <v>51.530612244927667</v>
      </c>
      <c r="N164" s="57">
        <v>52.898550724668269</v>
      </c>
      <c r="O164" s="57">
        <v>31.489741302452718</v>
      </c>
      <c r="P164" s="57">
        <v>57.940854326425182</v>
      </c>
      <c r="Q164" s="57">
        <v>55.213863405361394</v>
      </c>
      <c r="R164" s="57">
        <v>35.185185185206684</v>
      </c>
      <c r="S164" s="57">
        <v>36.936936936985518</v>
      </c>
      <c r="T164" s="57">
        <v>5.1428571428662524</v>
      </c>
      <c r="U164" s="57">
        <v>34.183266932296029</v>
      </c>
      <c r="V164" s="57" t="s">
        <v>281</v>
      </c>
      <c r="W164" s="57">
        <v>27.826086956554203</v>
      </c>
      <c r="X164" s="57">
        <v>16.395222584139578</v>
      </c>
      <c r="Y164" s="57">
        <v>23.67601246105145</v>
      </c>
      <c r="Z164" s="57">
        <v>41.102017847773126</v>
      </c>
      <c r="AA164" s="57">
        <v>53.114691256011405</v>
      </c>
      <c r="AB164" s="57">
        <v>61.368209255566541</v>
      </c>
      <c r="AC164" s="57">
        <v>58.751696065141012</v>
      </c>
      <c r="AD164" s="57">
        <v>57.416014964282702</v>
      </c>
      <c r="AE164" s="57">
        <v>23.967774420990189</v>
      </c>
      <c r="AF164" s="57">
        <v>57.823129251688087</v>
      </c>
      <c r="AG164" s="57">
        <v>35.53686700269359</v>
      </c>
      <c r="AH164" s="57">
        <v>78.816793893114877</v>
      </c>
      <c r="AI164" s="57">
        <v>21.997300944704335</v>
      </c>
      <c r="AJ164" s="57">
        <v>66.308189078471671</v>
      </c>
      <c r="AK164" s="57">
        <v>62.564588273568297</v>
      </c>
      <c r="AL164" s="57">
        <v>58.000000000059174</v>
      </c>
      <c r="AM164" s="57">
        <v>55.756791720592147</v>
      </c>
      <c r="AN164" s="57">
        <v>51.428571428626782</v>
      </c>
      <c r="AO164" s="57">
        <v>60.869565217385123</v>
      </c>
      <c r="AP164" s="57">
        <v>60.070838443067309</v>
      </c>
      <c r="AQ164" s="57">
        <v>35.560413203778992</v>
      </c>
      <c r="AR164" s="57">
        <v>52.109492403354942</v>
      </c>
      <c r="AS164" s="57">
        <v>3.6783921898707974</v>
      </c>
      <c r="AT164" s="57">
        <v>38.389434694105496</v>
      </c>
      <c r="AU164" s="57">
        <v>9.0855095980800673</v>
      </c>
      <c r="AV164" s="57">
        <v>81.524179938057642</v>
      </c>
      <c r="AW164" s="57">
        <v>22.536426671812141</v>
      </c>
      <c r="AX164" s="57">
        <v>60.678454349278219</v>
      </c>
      <c r="AY164" s="57">
        <v>47.226739214924216</v>
      </c>
      <c r="AZ164" s="57">
        <v>13.29645697515013</v>
      </c>
      <c r="BA164" s="57">
        <v>10.098087976237618</v>
      </c>
      <c r="BB164" s="57" t="s">
        <v>281</v>
      </c>
      <c r="BC164" s="57">
        <v>40.251155462631971</v>
      </c>
      <c r="BD164" s="81"/>
      <c r="BE164" s="81">
        <f t="shared" si="2"/>
        <v>0.49306451469750423</v>
      </c>
      <c r="BF164" s="57">
        <v>43.969465648854957</v>
      </c>
      <c r="BG164" s="81"/>
    </row>
    <row r="165" spans="1:59" x14ac:dyDescent="0.25">
      <c r="A165" s="54">
        <v>1997</v>
      </c>
      <c r="B165" s="57">
        <v>17.534456355311917</v>
      </c>
      <c r="C165" s="57">
        <v>16.427783903012958</v>
      </c>
      <c r="D165" s="57">
        <v>32.853513971269116</v>
      </c>
      <c r="E165" s="57">
        <v>34.051724137962239</v>
      </c>
      <c r="F165" s="57">
        <v>51.937984496166699</v>
      </c>
      <c r="G165" s="57">
        <v>57.948061215500125</v>
      </c>
      <c r="H165" s="57">
        <v>56.721311475458371</v>
      </c>
      <c r="I165" s="57">
        <v>62.035763411312004</v>
      </c>
      <c r="J165" s="57">
        <v>55.692307692335973</v>
      </c>
      <c r="K165" s="57">
        <v>24.550264550293409</v>
      </c>
      <c r="L165" s="57">
        <v>73.777777777784664</v>
      </c>
      <c r="M165" s="57">
        <v>51.34328358212138</v>
      </c>
      <c r="N165" s="57">
        <v>53.445850914239692</v>
      </c>
      <c r="O165" s="57">
        <v>30.748422001847008</v>
      </c>
      <c r="P165" s="57">
        <v>56.423982869409762</v>
      </c>
      <c r="Q165" s="57">
        <v>54.882342014289797</v>
      </c>
      <c r="R165" s="57">
        <v>28.413284132860966</v>
      </c>
      <c r="S165" s="57">
        <v>33.459500378547865</v>
      </c>
      <c r="T165" s="57">
        <v>5.7251908397079649</v>
      </c>
      <c r="U165" s="57">
        <v>33.253397282200865</v>
      </c>
      <c r="V165" s="57" t="s">
        <v>281</v>
      </c>
      <c r="W165" s="57">
        <v>24.256292906212508</v>
      </c>
      <c r="X165" s="57">
        <v>16.864864864856749</v>
      </c>
      <c r="Y165" s="57">
        <v>19.647355163719695</v>
      </c>
      <c r="Z165" s="57">
        <v>42.930912307726402</v>
      </c>
      <c r="AA165" s="57">
        <v>50.838638910397805</v>
      </c>
      <c r="AB165" s="57">
        <v>53.567110036314034</v>
      </c>
      <c r="AC165" s="57">
        <v>57.923497267772539</v>
      </c>
      <c r="AD165" s="57">
        <v>57.230162485283863</v>
      </c>
      <c r="AE165" s="57">
        <v>25.170731707360805</v>
      </c>
      <c r="AF165" s="57">
        <v>57.731958762874093</v>
      </c>
      <c r="AG165" s="57">
        <v>30.621672155043111</v>
      </c>
      <c r="AH165" s="57">
        <v>76.874999999984155</v>
      </c>
      <c r="AI165" s="57">
        <v>22.386058981269642</v>
      </c>
      <c r="AJ165" s="57">
        <v>67.051668242124038</v>
      </c>
      <c r="AK165" s="57">
        <v>62.935647287484521</v>
      </c>
      <c r="AL165" s="57">
        <v>42.553191489424179</v>
      </c>
      <c r="AM165" s="57">
        <v>55.904522613088716</v>
      </c>
      <c r="AN165" s="57">
        <v>58.490566037808691</v>
      </c>
      <c r="AO165" s="57">
        <v>57.926829268283853</v>
      </c>
      <c r="AP165" s="57">
        <v>57.138257923865233</v>
      </c>
      <c r="AQ165" s="57">
        <v>34.357549158932528</v>
      </c>
      <c r="AR165" s="57">
        <v>52.151386431026147</v>
      </c>
      <c r="AS165" s="57">
        <v>3.6981388587518671</v>
      </c>
      <c r="AT165" s="57">
        <v>36.913600485098783</v>
      </c>
      <c r="AU165" s="57">
        <v>7.0439833022481304</v>
      </c>
      <c r="AV165" s="57">
        <v>82.864979189685613</v>
      </c>
      <c r="AW165" s="57">
        <v>22.654768749839764</v>
      </c>
      <c r="AX165" s="57">
        <v>60.437070796408733</v>
      </c>
      <c r="AY165" s="57">
        <v>42.917673693698269</v>
      </c>
      <c r="AZ165" s="57">
        <v>16.261119296737398</v>
      </c>
      <c r="BA165" s="57">
        <v>11.209572978904625</v>
      </c>
      <c r="BB165" s="57" t="s">
        <v>281</v>
      </c>
      <c r="BC165" s="57">
        <v>39.835459781278182</v>
      </c>
      <c r="BD165" s="81"/>
      <c r="BE165" s="81">
        <f t="shared" si="2"/>
        <v>0.50039551733409826</v>
      </c>
      <c r="BF165" s="57">
        <v>43.671354552183558</v>
      </c>
      <c r="BG165" s="81"/>
    </row>
    <row r="166" spans="1:59" x14ac:dyDescent="0.25">
      <c r="A166" s="54">
        <v>1998</v>
      </c>
      <c r="B166" s="57">
        <v>18.279569892502487</v>
      </c>
      <c r="C166" s="57">
        <v>17.561521252834353</v>
      </c>
      <c r="D166" s="57">
        <v>32.562125107170203</v>
      </c>
      <c r="E166" s="57">
        <v>34.231103388390395</v>
      </c>
      <c r="F166" s="57">
        <v>52.713178294618999</v>
      </c>
      <c r="G166" s="57">
        <v>61.703780307931552</v>
      </c>
      <c r="H166" s="57">
        <v>54.833190761383065</v>
      </c>
      <c r="I166" s="57">
        <v>60.247592847351136</v>
      </c>
      <c r="J166" s="57">
        <v>55.102040816354545</v>
      </c>
      <c r="K166" s="57">
        <v>27.728285077982473</v>
      </c>
      <c r="L166" s="57">
        <v>72.323379461042663</v>
      </c>
      <c r="M166" s="57">
        <v>50.855991943638621</v>
      </c>
      <c r="N166" s="57">
        <v>51.911764705917854</v>
      </c>
      <c r="O166" s="57">
        <v>32.237442922419937</v>
      </c>
      <c r="P166" s="57">
        <v>56.407563025242382</v>
      </c>
      <c r="Q166" s="57">
        <v>53.550636277139141</v>
      </c>
      <c r="R166" s="57">
        <v>25.318066157779402</v>
      </c>
      <c r="S166" s="57">
        <v>31.647398843971018</v>
      </c>
      <c r="T166" s="57">
        <v>6.698564593319416</v>
      </c>
      <c r="U166" s="57">
        <v>32.545311268742914</v>
      </c>
      <c r="V166" s="57" t="s">
        <v>281</v>
      </c>
      <c r="W166" s="57">
        <v>37.912087912134574</v>
      </c>
      <c r="X166" s="57">
        <v>16.31205673758042</v>
      </c>
      <c r="Y166" s="57">
        <v>22.788203753343868</v>
      </c>
      <c r="Z166" s="57">
        <v>43.33683111610879</v>
      </c>
      <c r="AA166" s="57">
        <v>49.39983870959194</v>
      </c>
      <c r="AB166" s="57">
        <v>54.254007398313675</v>
      </c>
      <c r="AC166" s="57">
        <v>57.534246575355873</v>
      </c>
      <c r="AD166" s="57">
        <v>57.229434082867883</v>
      </c>
      <c r="AE166" s="57">
        <v>26.492942453902568</v>
      </c>
      <c r="AF166" s="57">
        <v>57.491289198593854</v>
      </c>
      <c r="AG166" s="57">
        <v>27.544158315510181</v>
      </c>
      <c r="AH166" s="57">
        <v>77.225672877831101</v>
      </c>
      <c r="AI166" s="57">
        <v>22.192513369019377</v>
      </c>
      <c r="AJ166" s="57">
        <v>67.141170636065226</v>
      </c>
      <c r="AK166" s="57">
        <v>63.273858230755209</v>
      </c>
      <c r="AL166" s="57">
        <v>57.812500000062329</v>
      </c>
      <c r="AM166" s="57">
        <v>58.56573705181772</v>
      </c>
      <c r="AN166" s="57">
        <v>59.433962264223275</v>
      </c>
      <c r="AO166" s="57">
        <v>55.844155844147139</v>
      </c>
      <c r="AP166" s="57">
        <v>58.988060198913942</v>
      </c>
      <c r="AQ166" s="57">
        <v>31.928581831347991</v>
      </c>
      <c r="AR166" s="57">
        <v>55.84146336419019</v>
      </c>
      <c r="AS166" s="57">
        <v>3.7196448430876812</v>
      </c>
      <c r="AT166" s="57">
        <v>35.25416242058202</v>
      </c>
      <c r="AU166" s="57">
        <v>5.2874386321189935</v>
      </c>
      <c r="AV166" s="57">
        <v>83.107966070181902</v>
      </c>
      <c r="AW166" s="57">
        <v>22.442624861144278</v>
      </c>
      <c r="AX166" s="57">
        <v>62.093096514232094</v>
      </c>
      <c r="AY166" s="57">
        <v>47.414252847247191</v>
      </c>
      <c r="AZ166" s="57">
        <v>18.260969162713376</v>
      </c>
      <c r="BA166" s="57">
        <v>11.578747654181319</v>
      </c>
      <c r="BB166" s="57" t="s">
        <v>281</v>
      </c>
      <c r="BC166" s="57">
        <v>39.662720015542149</v>
      </c>
      <c r="BD166" s="81"/>
      <c r="BE166" s="81">
        <f t="shared" si="2"/>
        <v>0.49296263715172395</v>
      </c>
      <c r="BF166" s="57">
        <v>45.448028673835125</v>
      </c>
      <c r="BG166" s="81"/>
    </row>
    <row r="167" spans="1:59" x14ac:dyDescent="0.25">
      <c r="A167" s="54">
        <v>1999</v>
      </c>
      <c r="B167" s="57">
        <v>18.527131782975452</v>
      </c>
      <c r="C167" s="57">
        <v>18.036529680404872</v>
      </c>
      <c r="D167" s="57">
        <v>31.32045088571455</v>
      </c>
      <c r="E167" s="57">
        <v>36.024844720529984</v>
      </c>
      <c r="F167" s="57">
        <v>53.125000000044828</v>
      </c>
      <c r="G167" s="57">
        <v>61.736947115314656</v>
      </c>
      <c r="H167" s="57">
        <v>53.700516351168027</v>
      </c>
      <c r="I167" s="57">
        <v>59.047619047656241</v>
      </c>
      <c r="J167" s="57">
        <v>58.500772797557033</v>
      </c>
      <c r="K167" s="57">
        <v>26.9639065817736</v>
      </c>
      <c r="L167" s="57">
        <v>70.148200423439334</v>
      </c>
      <c r="M167" s="57">
        <v>50.497017892677768</v>
      </c>
      <c r="N167" s="57">
        <v>53.052325581432136</v>
      </c>
      <c r="O167" s="57">
        <v>31.107044830786013</v>
      </c>
      <c r="P167" s="57">
        <v>55.031446540912974</v>
      </c>
      <c r="Q167" s="57">
        <v>52.774626104504371</v>
      </c>
      <c r="R167" s="57">
        <v>26.013071895443808</v>
      </c>
      <c r="S167" s="57">
        <v>37.530864197588592</v>
      </c>
      <c r="T167" s="57">
        <v>8.2524271844884129</v>
      </c>
      <c r="U167" s="57">
        <v>33.912324234931503</v>
      </c>
      <c r="V167" s="57" t="s">
        <v>281</v>
      </c>
      <c r="W167" s="57">
        <v>40.339425587517439</v>
      </c>
      <c r="X167" s="57">
        <v>16.261682242982932</v>
      </c>
      <c r="Y167" s="57">
        <v>26.530612244888484</v>
      </c>
      <c r="Z167" s="57">
        <v>43.055847809886174</v>
      </c>
      <c r="AA167" s="57">
        <v>49.280807170241012</v>
      </c>
      <c r="AB167" s="57">
        <v>53.260869565259902</v>
      </c>
      <c r="AC167" s="57">
        <v>57.33333333334555</v>
      </c>
      <c r="AD167" s="57">
        <v>57.083498604144246</v>
      </c>
      <c r="AE167" s="57">
        <v>25.190010857807476</v>
      </c>
      <c r="AF167" s="57">
        <v>59.395973154350258</v>
      </c>
      <c r="AG167" s="57">
        <v>34.914625651268089</v>
      </c>
      <c r="AH167" s="57">
        <v>77.66393442621407</v>
      </c>
      <c r="AI167" s="57">
        <v>19.466666666699368</v>
      </c>
      <c r="AJ167" s="57">
        <v>67.590839639016139</v>
      </c>
      <c r="AK167" s="57">
        <v>60.565269123570488</v>
      </c>
      <c r="AL167" s="57">
        <v>56.86274509809941</v>
      </c>
      <c r="AM167" s="57">
        <v>60.082304526777065</v>
      </c>
      <c r="AN167" s="57">
        <v>62.280701754454249</v>
      </c>
      <c r="AO167" s="57">
        <v>53.424657534237788</v>
      </c>
      <c r="AP167" s="57">
        <v>58.996512043292569</v>
      </c>
      <c r="AQ167" s="57">
        <v>35.968347505117627</v>
      </c>
      <c r="AR167" s="57">
        <v>54.53753581850237</v>
      </c>
      <c r="AS167" s="57">
        <v>3.7423728426072973</v>
      </c>
      <c r="AT167" s="57">
        <v>33.444656267087431</v>
      </c>
      <c r="AU167" s="57">
        <v>3.7595817945392627</v>
      </c>
      <c r="AV167" s="57">
        <v>83.376656639117144</v>
      </c>
      <c r="AW167" s="57">
        <v>22.555164678642605</v>
      </c>
      <c r="AX167" s="57">
        <v>59.988422681539078</v>
      </c>
      <c r="AY167" s="57">
        <v>47.225510044763048</v>
      </c>
      <c r="AZ167" s="57">
        <v>19.954636269341037</v>
      </c>
      <c r="BA167" s="57">
        <v>12.429687234484341</v>
      </c>
      <c r="BB167" s="57" t="s">
        <v>281</v>
      </c>
      <c r="BC167" s="57">
        <v>40.542216139151222</v>
      </c>
      <c r="BD167" s="81"/>
      <c r="BE167" s="81">
        <f t="shared" si="2"/>
        <v>0.48321186996957755</v>
      </c>
      <c r="BF167" s="57">
        <v>40.833932422717467</v>
      </c>
      <c r="BG167" s="81"/>
    </row>
    <row r="168" spans="1:59" x14ac:dyDescent="0.25">
      <c r="A168" s="54">
        <v>2000</v>
      </c>
      <c r="B168" s="57">
        <v>15.545590433509599</v>
      </c>
      <c r="C168" s="57">
        <v>16.786079836267916</v>
      </c>
      <c r="D168" s="57">
        <v>31.592249368203134</v>
      </c>
      <c r="E168" s="57">
        <v>37.679856115140275</v>
      </c>
      <c r="F168" s="57">
        <v>51.515151515193658</v>
      </c>
      <c r="G168" s="57">
        <v>56.897118942030602</v>
      </c>
      <c r="H168" s="57">
        <v>49.230769230820478</v>
      </c>
      <c r="I168" s="57">
        <v>56.481481481488871</v>
      </c>
      <c r="J168" s="57">
        <v>55.460883036435838</v>
      </c>
      <c r="K168" s="57">
        <v>28.335301062602863</v>
      </c>
      <c r="L168" s="57">
        <v>62.480499219980246</v>
      </c>
      <c r="M168" s="57">
        <v>49.60238568591906</v>
      </c>
      <c r="N168" s="57">
        <v>43.548387096811418</v>
      </c>
      <c r="O168" s="57">
        <v>30.430879712789167</v>
      </c>
      <c r="P168" s="57">
        <v>50.000000000035641</v>
      </c>
      <c r="Q168" s="57">
        <v>53.314074252274324</v>
      </c>
      <c r="R168" s="57">
        <v>30.856553147579589</v>
      </c>
      <c r="S168" s="57">
        <v>40.031520882634148</v>
      </c>
      <c r="T168" s="57">
        <v>12.500000000012992</v>
      </c>
      <c r="U168" s="57">
        <v>35.188216039304059</v>
      </c>
      <c r="V168" s="57">
        <v>4.853387259865249</v>
      </c>
      <c r="W168" s="57">
        <v>31.268436578192272</v>
      </c>
      <c r="X168" s="57">
        <v>21.414538310401717</v>
      </c>
      <c r="Y168" s="57">
        <v>28.507795100211474</v>
      </c>
      <c r="Z168" s="57">
        <v>45.632013130511886</v>
      </c>
      <c r="AA168" s="57">
        <v>47.67390635195887</v>
      </c>
      <c r="AB168" s="57">
        <v>51.715686274549974</v>
      </c>
      <c r="AC168" s="57">
        <v>55.844155844168895</v>
      </c>
      <c r="AD168" s="57">
        <v>56.332493812300577</v>
      </c>
      <c r="AE168" s="57">
        <v>23.52168199741941</v>
      </c>
      <c r="AF168" s="57">
        <v>45.931034482741644</v>
      </c>
      <c r="AG168" s="57">
        <v>25.557821217360853</v>
      </c>
      <c r="AH168" s="57">
        <v>73.991935483855301</v>
      </c>
      <c r="AI168" s="57">
        <v>20.570570570609085</v>
      </c>
      <c r="AJ168" s="57">
        <v>67.391131214211256</v>
      </c>
      <c r="AK168" s="57">
        <v>46.153882316570829</v>
      </c>
      <c r="AL168" s="57">
        <v>46.666666666720587</v>
      </c>
      <c r="AM168" s="57">
        <v>59.447004608325614</v>
      </c>
      <c r="AN168" s="57">
        <v>66.115702479397314</v>
      </c>
      <c r="AO168" s="57">
        <v>49.350649350630768</v>
      </c>
      <c r="AP168" s="57">
        <v>66.532533956903393</v>
      </c>
      <c r="AQ168" s="57">
        <v>34.510360934690162</v>
      </c>
      <c r="AR168" s="57">
        <v>54.574734581891924</v>
      </c>
      <c r="AS168" s="57">
        <v>10.477608180355642</v>
      </c>
      <c r="AT168" s="57">
        <v>31.489873865298399</v>
      </c>
      <c r="AU168" s="57">
        <v>4.749613694651555</v>
      </c>
      <c r="AV168" s="57">
        <v>82.155084494685255</v>
      </c>
      <c r="AW168" s="57">
        <v>24.930709285241733</v>
      </c>
      <c r="AX168" s="57">
        <v>59.732800545974193</v>
      </c>
      <c r="AY168" s="57">
        <v>49.418039245262044</v>
      </c>
      <c r="AZ168" s="57">
        <v>19.203556009635719</v>
      </c>
      <c r="BA168" s="57">
        <v>13.259102420766498</v>
      </c>
      <c r="BB168" s="57" t="s">
        <v>281</v>
      </c>
      <c r="BC168" s="57">
        <v>39.768057919114362</v>
      </c>
      <c r="BD168" s="81"/>
      <c r="BE168" s="81">
        <f t="shared" si="2"/>
        <v>0.46903718148977919</v>
      </c>
      <c r="BF168" s="57">
        <v>40.836236933797906</v>
      </c>
      <c r="BG168" s="81"/>
    </row>
    <row r="169" spans="1:59" x14ac:dyDescent="0.25">
      <c r="A169" s="54">
        <v>2001</v>
      </c>
      <c r="B169" s="57">
        <v>16.141141141168315</v>
      </c>
      <c r="C169" s="57">
        <v>17.440660474751695</v>
      </c>
      <c r="D169" s="57">
        <v>30.672268907610317</v>
      </c>
      <c r="E169" s="57">
        <v>44.883485309062685</v>
      </c>
      <c r="F169" s="57">
        <v>53.225806451661839</v>
      </c>
      <c r="G169" s="57">
        <v>57.197050183416373</v>
      </c>
      <c r="H169" s="57">
        <v>48.183391003511936</v>
      </c>
      <c r="I169" s="57">
        <v>55.456852791886966</v>
      </c>
      <c r="J169" s="57">
        <v>53.852327447863701</v>
      </c>
      <c r="K169" s="57">
        <v>27.262180974505945</v>
      </c>
      <c r="L169" s="57">
        <v>61.037955073599839</v>
      </c>
      <c r="M169" s="57">
        <v>48.944723618124101</v>
      </c>
      <c r="N169" s="57">
        <v>40.909090909128722</v>
      </c>
      <c r="O169" s="57">
        <v>30.755232029159657</v>
      </c>
      <c r="P169" s="57">
        <v>49.078564500521288</v>
      </c>
      <c r="Q169" s="57">
        <v>49.486614328565317</v>
      </c>
      <c r="R169" s="57">
        <v>30.037313432845401</v>
      </c>
      <c r="S169" s="57">
        <v>39.664378337196979</v>
      </c>
      <c r="T169" s="57">
        <v>16.304347826102607</v>
      </c>
      <c r="U169" s="57">
        <v>32.245827010647872</v>
      </c>
      <c r="V169" s="57">
        <v>5.828779599280117</v>
      </c>
      <c r="W169" s="57">
        <v>31.901840490817051</v>
      </c>
      <c r="X169" s="57">
        <v>25.1193887296923</v>
      </c>
      <c r="Y169" s="57">
        <v>35.034802784215259</v>
      </c>
      <c r="Z169" s="57">
        <v>44.900323131157691</v>
      </c>
      <c r="AA169" s="57">
        <v>40.812942666245164</v>
      </c>
      <c r="AB169" s="57">
        <v>52.380952380993342</v>
      </c>
      <c r="AC169" s="57">
        <v>54.545454545469418</v>
      </c>
      <c r="AD169" s="57">
        <v>56.555812697578453</v>
      </c>
      <c r="AE169" s="57">
        <v>24.643320363214162</v>
      </c>
      <c r="AF169" s="57">
        <v>46.910112359533294</v>
      </c>
      <c r="AG169" s="57">
        <v>31.078627080895849</v>
      </c>
      <c r="AH169" s="57">
        <v>75.56935817803911</v>
      </c>
      <c r="AI169" s="57">
        <v>18.364197530898625</v>
      </c>
      <c r="AJ169" s="57">
        <v>65.866185628917705</v>
      </c>
      <c r="AK169" s="57">
        <v>43.478260869631377</v>
      </c>
      <c r="AL169" s="57">
        <v>50.000000000053269</v>
      </c>
      <c r="AM169" s="57">
        <v>57.384615384647788</v>
      </c>
      <c r="AN169" s="57">
        <v>63.559322033959162</v>
      </c>
      <c r="AO169" s="57">
        <v>49.999999999981753</v>
      </c>
      <c r="AP169" s="57">
        <v>64.628633531811346</v>
      </c>
      <c r="AQ169" s="57">
        <v>34.54699406603752</v>
      </c>
      <c r="AR169" s="57">
        <v>54.80586544551079</v>
      </c>
      <c r="AS169" s="57">
        <v>10.067367926464264</v>
      </c>
      <c r="AT169" s="57">
        <v>29.409792627938554</v>
      </c>
      <c r="AU169" s="57">
        <v>5.2113717162183342</v>
      </c>
      <c r="AV169" s="57">
        <v>80.678668251234214</v>
      </c>
      <c r="AW169" s="57">
        <v>24.644365220759997</v>
      </c>
      <c r="AX169" s="57">
        <v>60.32841323149394</v>
      </c>
      <c r="AY169" s="57">
        <v>49.39803045946541</v>
      </c>
      <c r="AZ169" s="57">
        <v>20.635281762583542</v>
      </c>
      <c r="BA169" s="57">
        <v>13.263157894736841</v>
      </c>
      <c r="BB169" s="57" t="s">
        <v>281</v>
      </c>
      <c r="BC169" s="57">
        <v>39.910116688041569</v>
      </c>
      <c r="BD169" s="81"/>
      <c r="BE169" s="81">
        <f t="shared" si="2"/>
        <v>0.45485836218027315</v>
      </c>
      <c r="BF169" s="57">
        <v>40.751445086705196</v>
      </c>
      <c r="BG169" s="81"/>
    </row>
    <row r="170" spans="1:59" x14ac:dyDescent="0.25">
      <c r="A170" s="54">
        <v>2002</v>
      </c>
      <c r="B170" s="57">
        <v>16.568483063356521</v>
      </c>
      <c r="C170" s="57">
        <v>17.729729729765282</v>
      </c>
      <c r="D170" s="57">
        <v>30.729613733952664</v>
      </c>
      <c r="E170" s="57">
        <v>35.641025641050959</v>
      </c>
      <c r="F170" s="57">
        <v>51.200000000047105</v>
      </c>
      <c r="G170" s="57">
        <v>55.928372477998224</v>
      </c>
      <c r="H170" s="57">
        <v>48.367166813819431</v>
      </c>
      <c r="I170" s="57">
        <v>54.623921085090657</v>
      </c>
      <c r="J170" s="57">
        <v>54.448979591867761</v>
      </c>
      <c r="K170" s="57">
        <v>29.455445544579455</v>
      </c>
      <c r="L170" s="57">
        <v>59.045419553517974</v>
      </c>
      <c r="M170" s="57">
        <v>49.896694214909587</v>
      </c>
      <c r="N170" s="57">
        <v>39.130434782648393</v>
      </c>
      <c r="O170" s="57">
        <v>30.353817504697101</v>
      </c>
      <c r="P170" s="57">
        <v>47.183748845833037</v>
      </c>
      <c r="Q170" s="57">
        <v>44.891894011011829</v>
      </c>
      <c r="R170" s="57">
        <v>29.215686274515935</v>
      </c>
      <c r="S170" s="57">
        <v>37.350299401247675</v>
      </c>
      <c r="T170" s="57">
        <v>18.382352941191744</v>
      </c>
      <c r="U170" s="57">
        <v>32.656132430424876</v>
      </c>
      <c r="V170" s="57">
        <v>12.816691505220202</v>
      </c>
      <c r="W170" s="57">
        <v>35.135135135169612</v>
      </c>
      <c r="X170" s="57">
        <v>26.862925482968937</v>
      </c>
      <c r="Y170" s="57">
        <v>35.582822085887024</v>
      </c>
      <c r="Z170" s="57">
        <v>45.81203869743721</v>
      </c>
      <c r="AA170" s="57">
        <v>43.799382605756698</v>
      </c>
      <c r="AB170" s="57">
        <v>50.961538461580602</v>
      </c>
      <c r="AC170" s="57">
        <v>54.545454545469433</v>
      </c>
      <c r="AD170" s="57">
        <v>56.055566545432747</v>
      </c>
      <c r="AE170" s="57">
        <v>26.769626769679927</v>
      </c>
      <c r="AF170" s="57">
        <v>47.49642346207191</v>
      </c>
      <c r="AG170" s="57">
        <v>32.512260989270018</v>
      </c>
      <c r="AH170" s="57">
        <v>75.949367088593817</v>
      </c>
      <c r="AI170" s="57">
        <v>17.094017094051075</v>
      </c>
      <c r="AJ170" s="57">
        <v>48.091246867601534</v>
      </c>
      <c r="AK170" s="57">
        <v>47.222222222291741</v>
      </c>
      <c r="AL170" s="57">
        <v>51.063829787287276</v>
      </c>
      <c r="AM170" s="57">
        <v>59.235668789839856</v>
      </c>
      <c r="AN170" s="57">
        <v>66.949152542430184</v>
      </c>
      <c r="AO170" s="57">
        <v>52.380952380933145</v>
      </c>
      <c r="AP170" s="57">
        <v>65.439436391800385</v>
      </c>
      <c r="AQ170" s="57">
        <v>35.570775095441064</v>
      </c>
      <c r="AR170" s="57">
        <v>55.370262364179531</v>
      </c>
      <c r="AS170" s="57">
        <v>9.3048983350840206</v>
      </c>
      <c r="AT170" s="57">
        <v>27.919140811250088</v>
      </c>
      <c r="AU170" s="57">
        <v>4.5630241045188935</v>
      </c>
      <c r="AV170" s="57">
        <v>80.216156212977623</v>
      </c>
      <c r="AW170" s="57">
        <v>25.156497508352633</v>
      </c>
      <c r="AX170" s="57">
        <v>65.931838781874589</v>
      </c>
      <c r="AY170" s="57">
        <v>49.36909265860519</v>
      </c>
      <c r="AZ170" s="57">
        <v>21.954515447426974</v>
      </c>
      <c r="BA170" s="57">
        <v>13.261109521515465</v>
      </c>
      <c r="BB170" s="57" t="s">
        <v>281</v>
      </c>
      <c r="BC170" s="57">
        <v>38.929911609529341</v>
      </c>
      <c r="BD170" s="81"/>
      <c r="BE170" s="81">
        <f t="shared" si="2"/>
        <v>0.44385929713768485</v>
      </c>
      <c r="BF170" s="57">
        <v>38.533333333333331</v>
      </c>
      <c r="BG170" s="81"/>
    </row>
    <row r="171" spans="1:59" x14ac:dyDescent="0.25">
      <c r="A171" s="54">
        <v>2003</v>
      </c>
      <c r="B171" s="57">
        <v>17.218045112810991</v>
      </c>
      <c r="C171" s="57">
        <v>18.837459634052252</v>
      </c>
      <c r="D171" s="57">
        <v>25.739005046909497</v>
      </c>
      <c r="E171" s="57">
        <v>39.073426573453858</v>
      </c>
      <c r="F171" s="57">
        <v>52.459016393488199</v>
      </c>
      <c r="G171" s="57">
        <v>56.499852521164527</v>
      </c>
      <c r="H171" s="57">
        <v>47.400346620499114</v>
      </c>
      <c r="I171" s="57">
        <v>53.422982885098044</v>
      </c>
      <c r="J171" s="57">
        <v>53.942953020166215</v>
      </c>
      <c r="K171" s="57">
        <v>23.809523809551827</v>
      </c>
      <c r="L171" s="57">
        <v>60.613598673322336</v>
      </c>
      <c r="M171" s="57">
        <v>50.313807531417645</v>
      </c>
      <c r="N171" s="57">
        <v>40.579710144971642</v>
      </c>
      <c r="O171" s="57">
        <v>31.495327102845859</v>
      </c>
      <c r="P171" s="57">
        <v>45.825932504475084</v>
      </c>
      <c r="Q171" s="57">
        <v>39.76892092676777</v>
      </c>
      <c r="R171" s="57">
        <v>29.490616621994008</v>
      </c>
      <c r="S171" s="57">
        <v>37.236363636414033</v>
      </c>
      <c r="T171" s="57">
        <v>16.66666666667798</v>
      </c>
      <c r="U171" s="57">
        <v>33.761329305160501</v>
      </c>
      <c r="V171" s="57">
        <v>13.25153374233852</v>
      </c>
      <c r="W171" s="57">
        <v>41.41069397045942</v>
      </c>
      <c r="X171" s="57">
        <v>27.385159010589526</v>
      </c>
      <c r="Y171" s="57">
        <v>32.93918918918223</v>
      </c>
      <c r="Z171" s="57">
        <v>48.138406054991009</v>
      </c>
      <c r="AA171" s="57">
        <v>44.928866702961052</v>
      </c>
      <c r="AB171" s="57">
        <v>51.10294117651398</v>
      </c>
      <c r="AC171" s="57">
        <v>53.846153846170409</v>
      </c>
      <c r="AD171" s="57">
        <v>54.627196437110882</v>
      </c>
      <c r="AE171" s="57">
        <v>26.816380449193705</v>
      </c>
      <c r="AF171" s="57">
        <v>45.82132564840073</v>
      </c>
      <c r="AG171" s="57">
        <v>29.251727471308463</v>
      </c>
      <c r="AH171" s="57">
        <v>75.876288659782404</v>
      </c>
      <c r="AI171" s="57">
        <v>16.829745596902448</v>
      </c>
      <c r="AJ171" s="57">
        <v>48.173116959735026</v>
      </c>
      <c r="AK171" s="57">
        <v>58.823529411823529</v>
      </c>
      <c r="AL171" s="57">
        <v>37.931034482813551</v>
      </c>
      <c r="AM171" s="57">
        <v>61.363636363663254</v>
      </c>
      <c r="AN171" s="57">
        <v>60.150375939914305</v>
      </c>
      <c r="AO171" s="57">
        <v>55.633802816883005</v>
      </c>
      <c r="AP171" s="57">
        <v>65.011828973871502</v>
      </c>
      <c r="AQ171" s="57">
        <v>36.606291681665347</v>
      </c>
      <c r="AR171" s="57">
        <v>55.799703678588465</v>
      </c>
      <c r="AS171" s="57">
        <v>9.7747191585962518</v>
      </c>
      <c r="AT171" s="57">
        <v>27.776819699626977</v>
      </c>
      <c r="AU171" s="57">
        <v>4.7419965658202372</v>
      </c>
      <c r="AV171" s="57">
        <v>77.642997194653134</v>
      </c>
      <c r="AW171" s="57">
        <v>27.179368387482477</v>
      </c>
      <c r="AX171" s="57">
        <v>70.703798345282848</v>
      </c>
      <c r="AY171" s="57">
        <v>49.079374208377004</v>
      </c>
      <c r="AZ171" s="57">
        <v>25.933503777600297</v>
      </c>
      <c r="BA171" s="57">
        <v>13.25780713960908</v>
      </c>
      <c r="BB171" s="57" t="s">
        <v>281</v>
      </c>
      <c r="BC171" s="57">
        <v>39.010272542324991</v>
      </c>
      <c r="BD171" s="81"/>
      <c r="BE171" s="81">
        <f t="shared" si="2"/>
        <v>0.44525901306782967</v>
      </c>
      <c r="BF171" s="57">
        <v>36.078431372549019</v>
      </c>
      <c r="BG171" s="81"/>
    </row>
    <row r="172" spans="1:59" x14ac:dyDescent="0.25">
      <c r="A172" s="54">
        <v>2004</v>
      </c>
      <c r="B172" s="57">
        <v>17.217524980812641</v>
      </c>
      <c r="C172" s="57">
        <v>19.153674832999464</v>
      </c>
      <c r="D172" s="57">
        <v>28.505392912222909</v>
      </c>
      <c r="E172" s="57">
        <v>39.752650176707881</v>
      </c>
      <c r="F172" s="57">
        <v>55.371900826491128</v>
      </c>
      <c r="G172" s="57">
        <v>51.694118418974199</v>
      </c>
      <c r="H172" s="57">
        <v>45.252883762245141</v>
      </c>
      <c r="I172" s="57">
        <v>52.050113895225117</v>
      </c>
      <c r="J172" s="57">
        <v>53.169907016090981</v>
      </c>
      <c r="K172" s="57">
        <v>23.667377398752169</v>
      </c>
      <c r="L172" s="57">
        <v>58.436213991794702</v>
      </c>
      <c r="M172" s="57">
        <v>50.209205020960624</v>
      </c>
      <c r="N172" s="57">
        <v>39.393939393982372</v>
      </c>
      <c r="O172" s="57">
        <v>31.06423777568854</v>
      </c>
      <c r="P172" s="57">
        <v>43.955094991400209</v>
      </c>
      <c r="Q172" s="57">
        <v>39.621811161147392</v>
      </c>
      <c r="R172" s="57">
        <v>32.293577981654273</v>
      </c>
      <c r="S172" s="57">
        <v>38.745098039270964</v>
      </c>
      <c r="T172" s="57">
        <v>15.817694369981414</v>
      </c>
      <c r="U172" s="57">
        <v>32.705350414492656</v>
      </c>
      <c r="V172" s="57">
        <v>11.993097497857825</v>
      </c>
      <c r="W172" s="57">
        <v>43.177189409419555</v>
      </c>
      <c r="X172" s="57">
        <v>30.14769765420262</v>
      </c>
      <c r="Y172" s="57">
        <v>32.106038291593904</v>
      </c>
      <c r="Z172" s="57">
        <v>44.728169120741356</v>
      </c>
      <c r="AA172" s="57">
        <v>45.616112785081704</v>
      </c>
      <c r="AB172" s="57">
        <v>48.870392390053155</v>
      </c>
      <c r="AC172" s="57">
        <v>53.846153846170417</v>
      </c>
      <c r="AD172" s="57">
        <v>54.200624988577282</v>
      </c>
      <c r="AE172" s="57">
        <v>26.877470355782819</v>
      </c>
      <c r="AF172" s="57">
        <v>47.283406754758573</v>
      </c>
      <c r="AG172" s="57">
        <v>35.476277601715303</v>
      </c>
      <c r="AH172" s="57">
        <v>76.494845360813713</v>
      </c>
      <c r="AI172" s="57">
        <v>19.434628975302648</v>
      </c>
      <c r="AJ172" s="57">
        <v>48.937569033910336</v>
      </c>
      <c r="AK172" s="57">
        <v>52.173913043539514</v>
      </c>
      <c r="AL172" s="57">
        <v>40.350877193037668</v>
      </c>
      <c r="AM172" s="57">
        <v>62.419354838735352</v>
      </c>
      <c r="AN172" s="57">
        <v>60.740740740801478</v>
      </c>
      <c r="AO172" s="57">
        <v>59.999999999988439</v>
      </c>
      <c r="AP172" s="57">
        <v>68.921327861507336</v>
      </c>
      <c r="AQ172" s="57">
        <v>39.654063359959927</v>
      </c>
      <c r="AR172" s="57">
        <v>55.301850161466426</v>
      </c>
      <c r="AS172" s="57">
        <v>8.7535189727707117</v>
      </c>
      <c r="AT172" s="57">
        <v>27.375939902612402</v>
      </c>
      <c r="AU172" s="57">
        <v>4.3076174663565423</v>
      </c>
      <c r="AV172" s="57">
        <v>73.068471660008228</v>
      </c>
      <c r="AW172" s="57">
        <v>30.561797752788323</v>
      </c>
      <c r="AX172" s="57">
        <v>68.538161809814682</v>
      </c>
      <c r="AY172" s="57">
        <v>48.54496172858024</v>
      </c>
      <c r="AZ172" s="57">
        <v>26.126907641819457</v>
      </c>
      <c r="BA172" s="57">
        <v>13.254584251003568</v>
      </c>
      <c r="BB172" s="57" t="s">
        <v>281</v>
      </c>
      <c r="BC172" s="57">
        <v>39.665942444532313</v>
      </c>
      <c r="BD172" s="81"/>
      <c r="BE172" s="81">
        <f t="shared" si="2"/>
        <v>0.43421752964923072</v>
      </c>
      <c r="BF172" s="57">
        <v>37.069505322479642</v>
      </c>
      <c r="BG172" s="81"/>
    </row>
    <row r="173" spans="1:59" x14ac:dyDescent="0.25">
      <c r="A173" s="54">
        <v>2005</v>
      </c>
      <c r="B173" s="57">
        <v>19.166666666696536</v>
      </c>
      <c r="C173" s="57">
        <v>20.000000000038103</v>
      </c>
      <c r="D173" s="57">
        <v>29.160186625246215</v>
      </c>
      <c r="E173" s="57">
        <v>42.600513259221593</v>
      </c>
      <c r="F173" s="57">
        <v>51.571792693334906</v>
      </c>
      <c r="G173" s="57">
        <v>51.915385390661854</v>
      </c>
      <c r="H173" s="57">
        <v>44.858156028414676</v>
      </c>
      <c r="I173" s="57">
        <v>51.689189189198437</v>
      </c>
      <c r="J173" s="57">
        <v>55.012853470469395</v>
      </c>
      <c r="K173" s="57">
        <v>22.597137014346515</v>
      </c>
      <c r="L173" s="57">
        <v>57.720891824963601</v>
      </c>
      <c r="M173" s="57">
        <v>49.380165289298738</v>
      </c>
      <c r="N173" s="57">
        <v>40.000000000047386</v>
      </c>
      <c r="O173" s="57">
        <v>30.976095617571929</v>
      </c>
      <c r="P173" s="57">
        <v>42.543859649159565</v>
      </c>
      <c r="Q173" s="57">
        <v>42.995934134446991</v>
      </c>
      <c r="R173" s="57">
        <v>34.099616858240559</v>
      </c>
      <c r="S173" s="57">
        <v>43.22638146172963</v>
      </c>
      <c r="T173" s="57">
        <v>16.595744680865611</v>
      </c>
      <c r="U173" s="57">
        <v>33.230293663084318</v>
      </c>
      <c r="V173" s="57">
        <v>15.956392467802733</v>
      </c>
      <c r="W173" s="57">
        <v>52.994791666706057</v>
      </c>
      <c r="X173" s="57">
        <v>31.547104580802088</v>
      </c>
      <c r="Y173" s="57">
        <v>37.44740532958307</v>
      </c>
      <c r="Z173" s="57">
        <v>48.093431206218554</v>
      </c>
      <c r="AA173" s="57">
        <v>45.894271642286867</v>
      </c>
      <c r="AB173" s="57">
        <v>48.178613396048569</v>
      </c>
      <c r="AC173" s="57">
        <v>53.846153846173173</v>
      </c>
      <c r="AD173" s="57">
        <v>53.03760513441815</v>
      </c>
      <c r="AE173" s="57">
        <v>33.105335157379372</v>
      </c>
      <c r="AF173" s="57">
        <v>48.414985590767074</v>
      </c>
      <c r="AG173" s="57">
        <v>24.846765224131893</v>
      </c>
      <c r="AH173" s="57">
        <v>78.073770491791933</v>
      </c>
      <c r="AI173" s="57">
        <v>21.259842519724941</v>
      </c>
      <c r="AJ173" s="57">
        <v>50.887957318458632</v>
      </c>
      <c r="AK173" s="57">
        <v>58.0000000000638</v>
      </c>
      <c r="AL173" s="57">
        <v>50.000000000048914</v>
      </c>
      <c r="AM173" s="57">
        <v>59.070464767641958</v>
      </c>
      <c r="AN173" s="57">
        <v>62.773722627796339</v>
      </c>
      <c r="AO173" s="57">
        <v>59.689922480607208</v>
      </c>
      <c r="AP173" s="57">
        <v>71.144616991070791</v>
      </c>
      <c r="AQ173" s="57">
        <v>41.887477858425655</v>
      </c>
      <c r="AR173" s="57">
        <v>54.17277531608238</v>
      </c>
      <c r="AS173" s="57">
        <v>9.2154598394672096</v>
      </c>
      <c r="AT173" s="57">
        <v>27.038101317657027</v>
      </c>
      <c r="AU173" s="57">
        <v>4.4505891321817268</v>
      </c>
      <c r="AV173" s="57">
        <v>77.415553944748098</v>
      </c>
      <c r="AW173" s="57">
        <v>30.568720379126272</v>
      </c>
      <c r="AX173" s="57">
        <v>69.990969513970995</v>
      </c>
      <c r="AY173" s="57">
        <v>49.03524694842163</v>
      </c>
      <c r="AZ173" s="57">
        <v>27.192983453284995</v>
      </c>
      <c r="BA173" s="57">
        <v>13.251466631233628</v>
      </c>
      <c r="BB173" s="57" t="s">
        <v>281</v>
      </c>
      <c r="BC173" s="57">
        <v>40.918596532788158</v>
      </c>
      <c r="BD173" s="81"/>
      <c r="BE173" s="81">
        <f t="shared" si="2"/>
        <v>0.42711111257751488</v>
      </c>
      <c r="BF173" s="57">
        <v>36.430317848410752</v>
      </c>
      <c r="BG173" s="81"/>
    </row>
    <row r="174" spans="1:59" x14ac:dyDescent="0.25">
      <c r="A174" s="54">
        <v>2006</v>
      </c>
      <c r="B174" s="57">
        <v>19.67213114757098</v>
      </c>
      <c r="C174" s="57">
        <v>20.853080568760205</v>
      </c>
      <c r="D174" s="57">
        <v>29.849564528952143</v>
      </c>
      <c r="E174" s="57">
        <v>44.282029234761808</v>
      </c>
      <c r="F174" s="57">
        <v>54.032258064564495</v>
      </c>
      <c r="G174" s="57">
        <v>53.454153260821478</v>
      </c>
      <c r="H174" s="57">
        <v>44.931506849361554</v>
      </c>
      <c r="I174" s="57">
        <v>50.890868596892105</v>
      </c>
      <c r="J174" s="57">
        <v>55.442176870780735</v>
      </c>
      <c r="K174" s="57">
        <v>24.461206896583224</v>
      </c>
      <c r="L174" s="57">
        <v>56.219312602317686</v>
      </c>
      <c r="M174" s="57">
        <v>48.723186925477414</v>
      </c>
      <c r="N174" s="57">
        <v>39.062500000046995</v>
      </c>
      <c r="O174" s="57">
        <v>31.750741839803752</v>
      </c>
      <c r="P174" s="57">
        <v>43.317972350268128</v>
      </c>
      <c r="Q174" s="57">
        <v>43.698176176432071</v>
      </c>
      <c r="R174" s="57">
        <v>38.2978723404253</v>
      </c>
      <c r="S174" s="57">
        <v>43.580786026255296</v>
      </c>
      <c r="T174" s="57">
        <v>13.915857605196546</v>
      </c>
      <c r="U174" s="57">
        <v>33.282674772060091</v>
      </c>
      <c r="V174" s="57">
        <v>24.447334200265892</v>
      </c>
      <c r="W174" s="57">
        <v>54.289071680427504</v>
      </c>
      <c r="X174" s="57">
        <v>34.745762711853502</v>
      </c>
      <c r="Y174" s="57">
        <v>38.639281129643379</v>
      </c>
      <c r="Z174" s="57">
        <v>52.181382228136584</v>
      </c>
      <c r="AA174" s="57">
        <v>43.753537236370811</v>
      </c>
      <c r="AB174" s="57">
        <v>46.73784104393561</v>
      </c>
      <c r="AC174" s="57">
        <v>52.500000000019689</v>
      </c>
      <c r="AD174" s="57">
        <v>52.787904451605769</v>
      </c>
      <c r="AE174" s="57">
        <v>34.312416555469326</v>
      </c>
      <c r="AF174" s="57">
        <v>50.424929178456971</v>
      </c>
      <c r="AG174" s="57">
        <v>27.324555856575362</v>
      </c>
      <c r="AH174" s="57">
        <v>77.865612648209648</v>
      </c>
      <c r="AI174" s="57">
        <v>22.644376899736208</v>
      </c>
      <c r="AJ174" s="57">
        <v>56.797201597876622</v>
      </c>
      <c r="AK174" s="57">
        <v>47.222222222286497</v>
      </c>
      <c r="AL174" s="57">
        <v>37.931034482810936</v>
      </c>
      <c r="AM174" s="57">
        <v>58.59969558602193</v>
      </c>
      <c r="AN174" s="57">
        <v>60.689655172475312</v>
      </c>
      <c r="AO174" s="57">
        <v>59.374999999985157</v>
      </c>
      <c r="AP174" s="57">
        <v>71.587487462845473</v>
      </c>
      <c r="AQ174" s="57">
        <v>44.731495554874272</v>
      </c>
      <c r="AR174" s="57">
        <v>52.697997354684112</v>
      </c>
      <c r="AS174" s="57">
        <v>10.372186341585806</v>
      </c>
      <c r="AT174" s="57">
        <v>25.966975644970841</v>
      </c>
      <c r="AU174" s="57">
        <v>4.1539776226430423</v>
      </c>
      <c r="AV174" s="57">
        <v>76.025534356877117</v>
      </c>
      <c r="AW174" s="57">
        <v>28.186274509783953</v>
      </c>
      <c r="AX174" s="57">
        <v>67.69683262046938</v>
      </c>
      <c r="AY174" s="57">
        <v>49.012549966747585</v>
      </c>
      <c r="AZ174" s="57">
        <v>31.968223082025105</v>
      </c>
      <c r="BA174" s="57">
        <v>13.248327693523501</v>
      </c>
      <c r="BB174" s="57" t="s">
        <v>281</v>
      </c>
      <c r="BC174" s="57">
        <v>42.412744551398276</v>
      </c>
      <c r="BD174" s="81"/>
      <c r="BE174" s="81">
        <f t="shared" si="2"/>
        <v>0.4108822291852034</v>
      </c>
      <c r="BF174" s="57">
        <v>36.221419975932605</v>
      </c>
      <c r="BG174" s="81"/>
    </row>
    <row r="175" spans="1:59" x14ac:dyDescent="0.25">
      <c r="A175" s="54">
        <v>2007</v>
      </c>
      <c r="B175" s="57">
        <v>19.166666666695892</v>
      </c>
      <c r="C175" s="57">
        <v>21.624850657150883</v>
      </c>
      <c r="D175" s="57">
        <v>30.654515327310666</v>
      </c>
      <c r="E175" s="57">
        <v>46.999076638985365</v>
      </c>
      <c r="F175" s="57">
        <v>51.200000000047105</v>
      </c>
      <c r="G175" s="57">
        <v>53.085336911009726</v>
      </c>
      <c r="H175" s="57">
        <v>43.681318681364637</v>
      </c>
      <c r="I175" s="57">
        <v>51.086956521750579</v>
      </c>
      <c r="J175" s="57">
        <v>54.521739130469541</v>
      </c>
      <c r="K175" s="57">
        <v>25.052410901499989</v>
      </c>
      <c r="L175" s="57">
        <v>54.354838709703976</v>
      </c>
      <c r="M175" s="57">
        <v>49.947534102874819</v>
      </c>
      <c r="N175" s="57">
        <v>38.235294117693172</v>
      </c>
      <c r="O175" s="57">
        <v>32.170542635700684</v>
      </c>
      <c r="P175" s="57">
        <v>40.307971014530608</v>
      </c>
      <c r="Q175" s="57">
        <v>43.762928934750882</v>
      </c>
      <c r="R175" s="57">
        <v>40.682656826569655</v>
      </c>
      <c r="S175" s="57">
        <v>42.187500000055955</v>
      </c>
      <c r="T175" s="57">
        <v>12.384259259280116</v>
      </c>
      <c r="U175" s="57">
        <v>36.494023904404074</v>
      </c>
      <c r="V175" s="57">
        <v>23.351351351364354</v>
      </c>
      <c r="W175" s="57">
        <v>51.127819548910622</v>
      </c>
      <c r="X175" s="57">
        <v>38.606557377040282</v>
      </c>
      <c r="Y175" s="57">
        <v>41.087962962953398</v>
      </c>
      <c r="Z175" s="57">
        <v>49.924008633164497</v>
      </c>
      <c r="AA175" s="57">
        <v>48.897716944755715</v>
      </c>
      <c r="AB175" s="57">
        <v>48.702101359751808</v>
      </c>
      <c r="AC175" s="57">
        <v>51.851851851872979</v>
      </c>
      <c r="AD175" s="57">
        <v>52.167886203915458</v>
      </c>
      <c r="AE175" s="57">
        <v>35.076530612305341</v>
      </c>
      <c r="AF175" s="57">
        <v>52.234636871494509</v>
      </c>
      <c r="AG175" s="57">
        <v>37.135669360538301</v>
      </c>
      <c r="AH175" s="57">
        <v>77.315689981085882</v>
      </c>
      <c r="AI175" s="57">
        <v>24.137931034524517</v>
      </c>
      <c r="AJ175" s="57">
        <v>57.467129210725076</v>
      </c>
      <c r="AK175" s="57">
        <v>36.363636363695868</v>
      </c>
      <c r="AL175" s="57">
        <v>39.28571428576339</v>
      </c>
      <c r="AM175" s="57">
        <v>59.077380952406003</v>
      </c>
      <c r="AN175" s="57">
        <v>74.796747967521625</v>
      </c>
      <c r="AO175" s="57">
        <v>62.698412698399252</v>
      </c>
      <c r="AP175" s="57">
        <v>73.326279888436702</v>
      </c>
      <c r="AQ175" s="57">
        <v>46.402132708697863</v>
      </c>
      <c r="AR175" s="57">
        <v>51.14363211692843</v>
      </c>
      <c r="AS175" s="57">
        <v>11.113828528288018</v>
      </c>
      <c r="AT175" s="57">
        <v>24.901813600181281</v>
      </c>
      <c r="AU175" s="57">
        <v>4.0589241060798456</v>
      </c>
      <c r="AV175" s="57">
        <v>76.419111529336021</v>
      </c>
      <c r="AW175" s="57">
        <v>28.708133971271678</v>
      </c>
      <c r="AX175" s="57">
        <v>65.138866301563951</v>
      </c>
      <c r="AY175" s="57">
        <v>48.013682473454296</v>
      </c>
      <c r="AZ175" s="57">
        <v>32.318694504160334</v>
      </c>
      <c r="BA175" s="57">
        <v>13.245190860432219</v>
      </c>
      <c r="BB175" s="57" t="s">
        <v>281</v>
      </c>
      <c r="BC175" s="57">
        <v>43.052843883962034</v>
      </c>
      <c r="BD175" s="81"/>
      <c r="BE175" s="81">
        <f t="shared" si="2"/>
        <v>0.41111605743121749</v>
      </c>
      <c r="BF175" s="57">
        <v>35.508524397413289</v>
      </c>
      <c r="BG175" s="81"/>
    </row>
    <row r="176" spans="1:59" x14ac:dyDescent="0.25">
      <c r="A176" s="54">
        <v>2008</v>
      </c>
      <c r="B176" s="57">
        <v>18.803418803446608</v>
      </c>
      <c r="C176" s="57">
        <v>21.482412060343041</v>
      </c>
      <c r="D176" s="57">
        <v>30.016863406460892</v>
      </c>
      <c r="E176" s="57">
        <v>49.052841475591912</v>
      </c>
      <c r="F176" s="57">
        <v>53.333333333377773</v>
      </c>
      <c r="G176" s="57">
        <v>50.565767794552272</v>
      </c>
      <c r="H176" s="57">
        <v>42.387218045159592</v>
      </c>
      <c r="I176" s="57">
        <v>51.447661469946482</v>
      </c>
      <c r="J176" s="57">
        <v>54.049295774682612</v>
      </c>
      <c r="K176" s="57">
        <v>25.827107790854658</v>
      </c>
      <c r="L176" s="57">
        <v>54.34969853577266</v>
      </c>
      <c r="M176" s="57">
        <v>49.376299376341919</v>
      </c>
      <c r="N176" s="57">
        <v>38.235294117693158</v>
      </c>
      <c r="O176" s="57">
        <v>32.546705998075097</v>
      </c>
      <c r="P176" s="57">
        <v>39.698965192888181</v>
      </c>
      <c r="Q176" s="57">
        <v>44.159907166477687</v>
      </c>
      <c r="R176" s="57">
        <v>40.31078610603435</v>
      </c>
      <c r="S176" s="57">
        <v>43.004291845548778</v>
      </c>
      <c r="T176" s="57">
        <v>16.039051603927305</v>
      </c>
      <c r="U176" s="57">
        <v>36.769759450189639</v>
      </c>
      <c r="V176" s="57">
        <v>25.313568985189583</v>
      </c>
      <c r="W176" s="57">
        <v>46.218487394987498</v>
      </c>
      <c r="X176" s="57">
        <v>38.538205980058883</v>
      </c>
      <c r="Y176" s="57">
        <v>38.84657236125252</v>
      </c>
      <c r="Z176" s="57">
        <v>50.0518114042222</v>
      </c>
      <c r="AA176" s="57">
        <v>50.317154146952561</v>
      </c>
      <c r="AB176" s="57">
        <v>48.205741626840329</v>
      </c>
      <c r="AC176" s="57">
        <v>51.851851851872979</v>
      </c>
      <c r="AD176" s="57">
        <v>52.221830716350567</v>
      </c>
      <c r="AE176" s="57">
        <v>39.254658385156119</v>
      </c>
      <c r="AF176" s="57">
        <v>53.55648535563472</v>
      </c>
      <c r="AG176" s="57">
        <v>32.999839962025064</v>
      </c>
      <c r="AH176" s="57">
        <v>77.024482109217132</v>
      </c>
      <c r="AI176" s="57">
        <v>27.514792899452971</v>
      </c>
      <c r="AJ176" s="57">
        <v>57.046113417474523</v>
      </c>
      <c r="AK176" s="57">
        <v>44.444444444510616</v>
      </c>
      <c r="AL176" s="57">
        <v>47.05882352944959</v>
      </c>
      <c r="AM176" s="57">
        <v>59.818731117850255</v>
      </c>
      <c r="AN176" s="57">
        <v>68.613138686185977</v>
      </c>
      <c r="AO176" s="57">
        <v>61.151079136680963</v>
      </c>
      <c r="AP176" s="57">
        <v>73.547413420040783</v>
      </c>
      <c r="AQ176" s="57">
        <v>45.753436998337484</v>
      </c>
      <c r="AR176" s="57">
        <v>48.205797706636673</v>
      </c>
      <c r="AS176" s="57">
        <v>10.891653348647768</v>
      </c>
      <c r="AT176" s="57">
        <v>23.191445057446749</v>
      </c>
      <c r="AU176" s="57">
        <v>3.1612756881342867</v>
      </c>
      <c r="AV176" s="57">
        <v>74.215456053591637</v>
      </c>
      <c r="AW176" s="57">
        <v>29.453681710193553</v>
      </c>
      <c r="AX176" s="57">
        <v>68.034925113656158</v>
      </c>
      <c r="AY176" s="57">
        <v>47.722818386988941</v>
      </c>
      <c r="AZ176" s="57">
        <v>32.065930898286936</v>
      </c>
      <c r="BA176" s="57">
        <v>13.242166087810665</v>
      </c>
      <c r="BB176" s="57" t="s">
        <v>281</v>
      </c>
      <c r="BC176" s="57">
        <v>42.836910564735724</v>
      </c>
      <c r="BD176" s="81"/>
      <c r="BE176" s="81">
        <f t="shared" si="2"/>
        <v>0.40046075006484788</v>
      </c>
      <c r="BF176" s="57">
        <v>35.519442832269291</v>
      </c>
      <c r="BG176" s="81"/>
    </row>
    <row r="177" spans="1:71" x14ac:dyDescent="0.25">
      <c r="A177" s="54">
        <v>2009</v>
      </c>
      <c r="B177" s="57">
        <v>18.96551724140776</v>
      </c>
      <c r="C177" s="57">
        <v>22.451790633650649</v>
      </c>
      <c r="D177" s="57">
        <v>29.559204840156571</v>
      </c>
      <c r="E177" s="57">
        <v>50.816326530630604</v>
      </c>
      <c r="F177" s="57">
        <v>54.867256637209408</v>
      </c>
      <c r="G177" s="57">
        <v>51.480879463491888</v>
      </c>
      <c r="H177" s="57">
        <v>41.176470588282989</v>
      </c>
      <c r="I177" s="57">
        <v>52.123995407592759</v>
      </c>
      <c r="J177" s="57">
        <v>54.634581105203182</v>
      </c>
      <c r="K177" s="57">
        <v>25.47486033522755</v>
      </c>
      <c r="L177" s="57">
        <v>55.992329817863926</v>
      </c>
      <c r="M177" s="57">
        <v>47.345612134386897</v>
      </c>
      <c r="N177" s="57">
        <v>37.500000000045311</v>
      </c>
      <c r="O177" s="57">
        <v>32.901296111706436</v>
      </c>
      <c r="P177" s="57">
        <v>38.905775076025087</v>
      </c>
      <c r="Q177" s="57">
        <v>43.68118540527783</v>
      </c>
      <c r="R177" s="57">
        <v>37.006427915522963</v>
      </c>
      <c r="S177" s="57">
        <v>40.084745762767206</v>
      </c>
      <c r="T177" s="57">
        <v>13.06306306308144</v>
      </c>
      <c r="U177" s="57">
        <v>37.17277486912824</v>
      </c>
      <c r="V177" s="57">
        <v>22.317073170744198</v>
      </c>
      <c r="W177" s="57">
        <v>47.115384615415884</v>
      </c>
      <c r="X177" s="57">
        <v>37.321428571421841</v>
      </c>
      <c r="Y177" s="57">
        <v>39.104829210828306</v>
      </c>
      <c r="Z177" s="57">
        <v>50.096159035756394</v>
      </c>
      <c r="AA177" s="57">
        <v>49.970975369300014</v>
      </c>
      <c r="AB177" s="57">
        <v>46.78217821786798</v>
      </c>
      <c r="AC177" s="57">
        <v>51.219512195144446</v>
      </c>
      <c r="AD177" s="57">
        <v>51.281246386372338</v>
      </c>
      <c r="AE177" s="57">
        <v>40.680100755731708</v>
      </c>
      <c r="AF177" s="57">
        <v>56.849315068480763</v>
      </c>
      <c r="AG177" s="57">
        <v>30.993739926637957</v>
      </c>
      <c r="AH177" s="57">
        <v>77.394636015315285</v>
      </c>
      <c r="AI177" s="57">
        <v>28.185907046521592</v>
      </c>
      <c r="AJ177" s="57">
        <v>57.324482938308066</v>
      </c>
      <c r="AK177" s="57">
        <v>38.461538461597641</v>
      </c>
      <c r="AL177" s="57">
        <v>37.096774193594463</v>
      </c>
      <c r="AM177" s="57">
        <v>59.935897435922605</v>
      </c>
      <c r="AN177" s="57">
        <v>69.064748201493003</v>
      </c>
      <c r="AO177" s="57">
        <v>59.574468085099205</v>
      </c>
      <c r="AP177" s="57">
        <v>73.325013474633423</v>
      </c>
      <c r="AQ177" s="57">
        <v>45.106091457854056</v>
      </c>
      <c r="AR177" s="57">
        <v>56.141256704722252</v>
      </c>
      <c r="AS177" s="57">
        <v>10.794215891629467</v>
      </c>
      <c r="AT177" s="57">
        <v>20.814760243694185</v>
      </c>
      <c r="AU177" s="57">
        <v>3.2594789541884537</v>
      </c>
      <c r="AV177" s="57">
        <v>76.221694287696863</v>
      </c>
      <c r="AW177" s="57">
        <v>28.082191780801978</v>
      </c>
      <c r="AX177" s="57">
        <v>68.505195435901641</v>
      </c>
      <c r="AY177" s="57">
        <v>44.781612655239925</v>
      </c>
      <c r="AZ177" s="57">
        <v>28.330450776630816</v>
      </c>
      <c r="BA177" s="57">
        <v>13.243593670128858</v>
      </c>
      <c r="BB177" s="57" t="s">
        <v>281</v>
      </c>
      <c r="BC177" s="57">
        <v>42.529819875497765</v>
      </c>
      <c r="BD177" s="81"/>
      <c r="BE177" s="81">
        <f t="shared" si="2"/>
        <v>0.41776961901583781</v>
      </c>
      <c r="BF177" s="57">
        <v>34.762184380504991</v>
      </c>
      <c r="BG177" s="81"/>
    </row>
    <row r="178" spans="1:71" x14ac:dyDescent="0.25">
      <c r="A178" s="54">
        <v>2010</v>
      </c>
      <c r="B178" s="57">
        <v>19.130434782637138</v>
      </c>
      <c r="C178" s="57">
        <v>23.884892086373924</v>
      </c>
      <c r="D178" s="57">
        <v>28.583545377490726</v>
      </c>
      <c r="E178" s="57">
        <v>50.729166666683312</v>
      </c>
      <c r="F178" s="57">
        <v>50.413223140542527</v>
      </c>
      <c r="G178" s="57">
        <v>51.524283536071245</v>
      </c>
      <c r="H178" s="57">
        <v>37.769080234882871</v>
      </c>
      <c r="I178" s="57">
        <v>52.588235294134776</v>
      </c>
      <c r="J178" s="57">
        <v>53.612845673540612</v>
      </c>
      <c r="K178" s="57">
        <v>25.280898876440141</v>
      </c>
      <c r="L178" s="57">
        <v>52.424519670663514</v>
      </c>
      <c r="M178" s="57">
        <v>46.730975348381712</v>
      </c>
      <c r="N178" s="57">
        <v>37.500000000047393</v>
      </c>
      <c r="O178" s="57">
        <v>32.153690596604598</v>
      </c>
      <c r="P178" s="57">
        <v>37.713139418291185</v>
      </c>
      <c r="Q178" s="57">
        <v>43.905356905489832</v>
      </c>
      <c r="R178" s="57">
        <v>37.267657992565653</v>
      </c>
      <c r="S178" s="57">
        <v>38.119658119713371</v>
      </c>
      <c r="T178" s="57">
        <v>18.810511756593709</v>
      </c>
      <c r="U178" s="57">
        <v>36.270871985177244</v>
      </c>
      <c r="V178" s="57">
        <v>23.566084788042353</v>
      </c>
      <c r="W178" s="57">
        <v>50.00000000003277</v>
      </c>
      <c r="X178" s="57">
        <v>37.637362637356816</v>
      </c>
      <c r="Y178" s="57">
        <v>41.126070991422949</v>
      </c>
      <c r="Z178" s="57">
        <v>51.073266451204923</v>
      </c>
      <c r="AA178" s="57">
        <v>46.238427784133414</v>
      </c>
      <c r="AB178" s="57">
        <v>43.742550655585681</v>
      </c>
      <c r="AC178" s="57">
        <v>51.219512195144432</v>
      </c>
      <c r="AD178" s="57">
        <v>50.440508158801833</v>
      </c>
      <c r="AE178" s="57">
        <v>43.229166666730158</v>
      </c>
      <c r="AF178" s="57">
        <v>59.090909090897561</v>
      </c>
      <c r="AG178" s="57">
        <v>41.451993721868419</v>
      </c>
      <c r="AH178" s="57">
        <v>75.968992248050824</v>
      </c>
      <c r="AI178" s="57">
        <v>30.59581320456093</v>
      </c>
      <c r="AJ178" s="57" t="s">
        <v>281</v>
      </c>
      <c r="AK178" s="57">
        <v>38.636363636420711</v>
      </c>
      <c r="AL178" s="57">
        <v>35.714285714331631</v>
      </c>
      <c r="AM178" s="57">
        <v>58.333333333359185</v>
      </c>
      <c r="AN178" s="57">
        <v>67.968750000052566</v>
      </c>
      <c r="AO178" s="57">
        <v>57.718120805364862</v>
      </c>
      <c r="AP178" s="57">
        <v>73.920456529898345</v>
      </c>
      <c r="AQ178" s="57">
        <v>44.931706082289146</v>
      </c>
      <c r="AR178" s="57">
        <v>55.678368747525397</v>
      </c>
      <c r="AS178" s="57">
        <v>14.701463509031759</v>
      </c>
      <c r="AT178" s="57">
        <v>20.178070890956356</v>
      </c>
      <c r="AU178" s="57">
        <v>3.6603980766205066</v>
      </c>
      <c r="AV178" s="57">
        <v>74.697603413584034</v>
      </c>
      <c r="AW178" s="57">
        <v>28.025477706986674</v>
      </c>
      <c r="AX178" s="57">
        <v>68.058092284618724</v>
      </c>
      <c r="AY178" s="57">
        <v>42.812893949297539</v>
      </c>
      <c r="AZ178" s="57">
        <v>26.889870539992373</v>
      </c>
      <c r="BA178" s="57">
        <v>13.222205759059117</v>
      </c>
      <c r="BB178" s="57" t="s">
        <v>281</v>
      </c>
      <c r="BC178" s="57">
        <v>43.157122961237377</v>
      </c>
      <c r="BD178" s="81"/>
      <c r="BE178" s="81">
        <f t="shared" si="2"/>
        <v>0.42356852514914883</v>
      </c>
      <c r="BF178" s="57">
        <v>34.954954954954957</v>
      </c>
      <c r="BG178" s="81"/>
    </row>
    <row r="179" spans="1:71" x14ac:dyDescent="0.25">
      <c r="A179" s="54">
        <v>2011</v>
      </c>
      <c r="B179" s="57">
        <v>18.103448275890315</v>
      </c>
      <c r="C179" s="57">
        <v>24.212034383997548</v>
      </c>
      <c r="D179" s="57">
        <v>27.090592334545331</v>
      </c>
      <c r="E179" s="57">
        <v>46.484784889838494</v>
      </c>
      <c r="F179" s="57">
        <v>50.581395348883639</v>
      </c>
      <c r="G179" s="57">
        <v>50.742440185705583</v>
      </c>
      <c r="H179" s="57">
        <v>36.740597878543987</v>
      </c>
      <c r="I179" s="57">
        <v>53.604651162809212</v>
      </c>
      <c r="J179" s="57">
        <v>53.035714285749989</v>
      </c>
      <c r="K179" s="57">
        <v>26.54088050318137</v>
      </c>
      <c r="L179" s="57">
        <v>50.973123262311958</v>
      </c>
      <c r="M179" s="57">
        <v>48.383500557456372</v>
      </c>
      <c r="N179" s="57">
        <v>36.486486486534311</v>
      </c>
      <c r="O179" s="57">
        <v>32.117527862249638</v>
      </c>
      <c r="P179" s="57">
        <v>37.359263050190542</v>
      </c>
      <c r="Q179" s="57">
        <v>44.049337357302193</v>
      </c>
      <c r="R179" s="57">
        <v>38.512241054610129</v>
      </c>
      <c r="S179" s="57">
        <v>39.864291772744409</v>
      </c>
      <c r="T179" s="57">
        <v>22.632226322292254</v>
      </c>
      <c r="U179" s="57">
        <v>35.186794092115655</v>
      </c>
      <c r="V179" s="57">
        <v>22.885032537978947</v>
      </c>
      <c r="W179" s="57">
        <v>51.648351648394787</v>
      </c>
      <c r="X179" s="57">
        <v>38.095238095231821</v>
      </c>
      <c r="Y179" s="57">
        <v>40.218712029151824</v>
      </c>
      <c r="Z179" s="57">
        <v>51.224597128641612</v>
      </c>
      <c r="AA179" s="57">
        <v>47.448811520549683</v>
      </c>
      <c r="AB179" s="57">
        <v>44.566544566585378</v>
      </c>
      <c r="AC179" s="57">
        <v>50.000000000022496</v>
      </c>
      <c r="AD179" s="57">
        <v>49.102110748464547</v>
      </c>
      <c r="AE179" s="57">
        <v>42.338709677487131</v>
      </c>
      <c r="AF179" s="57">
        <v>59.549071618026318</v>
      </c>
      <c r="AG179" s="57">
        <v>35.532636556614392</v>
      </c>
      <c r="AH179" s="57">
        <v>76.19047619046502</v>
      </c>
      <c r="AI179" s="57">
        <v>32.663316582967646</v>
      </c>
      <c r="AJ179" s="57" t="s">
        <v>281</v>
      </c>
      <c r="AK179" s="57">
        <v>35.714285714339283</v>
      </c>
      <c r="AL179" s="57">
        <v>34.545454545499766</v>
      </c>
      <c r="AM179" s="57">
        <v>70.89783281737347</v>
      </c>
      <c r="AN179" s="57">
        <v>65.891472868272217</v>
      </c>
      <c r="AO179" s="57">
        <v>57.718120805364869</v>
      </c>
      <c r="AP179" s="57">
        <v>74.417839528526258</v>
      </c>
      <c r="AQ179" s="57">
        <v>45.008471882340309</v>
      </c>
      <c r="AR179" s="57">
        <v>54.78399824641388</v>
      </c>
      <c r="AS179" s="57">
        <v>14.105520728278705</v>
      </c>
      <c r="AT179" s="57">
        <v>20.452764085851317</v>
      </c>
      <c r="AU179" s="57">
        <v>3.0331548084576587</v>
      </c>
      <c r="AV179" s="57">
        <v>75.127633649758067</v>
      </c>
      <c r="AW179" s="57">
        <v>27.066115702459825</v>
      </c>
      <c r="AX179" s="57">
        <v>70.365943390710811</v>
      </c>
      <c r="AY179" s="57">
        <v>41.70329940388708</v>
      </c>
      <c r="AZ179" s="57">
        <v>25.47805889669451</v>
      </c>
      <c r="BA179" s="57">
        <v>13.219185241280289</v>
      </c>
      <c r="BB179" s="57" t="s">
        <v>281</v>
      </c>
      <c r="BC179" s="57">
        <v>42.816481433214385</v>
      </c>
      <c r="BD179" s="81"/>
      <c r="BE179" s="81">
        <f t="shared" si="2"/>
        <v>0.4326079027923036</v>
      </c>
      <c r="BF179" s="57">
        <v>34.638922888616882</v>
      </c>
      <c r="BG179" s="81"/>
    </row>
    <row r="180" spans="1:71" x14ac:dyDescent="0.25">
      <c r="A180" s="54">
        <v>2012</v>
      </c>
      <c r="B180" s="57">
        <v>18.584070796489122</v>
      </c>
      <c r="C180" s="57">
        <v>22.72727272731581</v>
      </c>
      <c r="D180" s="57">
        <v>24.350086655160737</v>
      </c>
      <c r="E180" s="57">
        <v>47.732181425505345</v>
      </c>
      <c r="F180" s="57">
        <v>51.100244498824146</v>
      </c>
      <c r="G180" s="57">
        <v>49.907117340890181</v>
      </c>
      <c r="H180" s="57">
        <v>38.737758433124995</v>
      </c>
      <c r="I180" s="57">
        <v>52.521525215271147</v>
      </c>
      <c r="J180" s="57">
        <v>53.08863025965973</v>
      </c>
      <c r="K180" s="57">
        <v>25.921375921414548</v>
      </c>
      <c r="L180" s="57">
        <v>50.660377358521579</v>
      </c>
      <c r="M180" s="57">
        <v>48.287292817722026</v>
      </c>
      <c r="N180" s="57">
        <v>36.486486486534311</v>
      </c>
      <c r="O180" s="57">
        <v>32.546201232073585</v>
      </c>
      <c r="P180" s="57">
        <v>36.116910229681736</v>
      </c>
      <c r="Q180" s="57">
        <v>44.189661873299649</v>
      </c>
      <c r="R180" s="57">
        <v>39.305301645338062</v>
      </c>
      <c r="S180" s="57">
        <v>40.700808625391197</v>
      </c>
      <c r="T180" s="57">
        <v>15.564202334652169</v>
      </c>
      <c r="U180" s="57">
        <v>36.17021276597707</v>
      </c>
      <c r="V180" s="57">
        <v>21.797323135778974</v>
      </c>
      <c r="W180" s="57">
        <v>55.427974947852185</v>
      </c>
      <c r="X180" s="57">
        <v>38.602941176464064</v>
      </c>
      <c r="Y180" s="57">
        <v>39.926739926730178</v>
      </c>
      <c r="Z180" s="57">
        <v>51.990243041480845</v>
      </c>
      <c r="AA180" s="57">
        <v>45.636661425942378</v>
      </c>
      <c r="AB180" s="57">
        <v>42.784810126622794</v>
      </c>
      <c r="AC180" s="57">
        <v>49.382716049406497</v>
      </c>
      <c r="AD180" s="57">
        <v>48.823806353664473</v>
      </c>
      <c r="AE180" s="57">
        <v>42.80000000006774</v>
      </c>
      <c r="AF180" s="57">
        <v>61.384820239667505</v>
      </c>
      <c r="AG180" s="57">
        <v>30.262733312071262</v>
      </c>
      <c r="AH180" s="57">
        <v>76.19047619046502</v>
      </c>
      <c r="AI180" s="57">
        <v>34.895833333387664</v>
      </c>
      <c r="AJ180" s="57" t="s">
        <v>281</v>
      </c>
      <c r="AK180" s="57">
        <v>33.846153846206427</v>
      </c>
      <c r="AL180" s="57">
        <v>33.333333333380239</v>
      </c>
      <c r="AM180" s="57">
        <v>70.762052877174511</v>
      </c>
      <c r="AN180" s="57">
        <v>65.384615384671207</v>
      </c>
      <c r="AO180" s="57">
        <v>58.823529411758933</v>
      </c>
      <c r="AP180" s="57">
        <v>72.290837182377814</v>
      </c>
      <c r="AQ180" s="57">
        <v>44.072355727814767</v>
      </c>
      <c r="AR180" s="57">
        <v>53.988827686970517</v>
      </c>
      <c r="AS180" s="57">
        <v>14.209975329992563</v>
      </c>
      <c r="AT180" s="57">
        <v>20.000773674278388</v>
      </c>
      <c r="AU180" s="57">
        <v>1.6625615761598058</v>
      </c>
      <c r="AV180" s="57">
        <v>74.705457605722728</v>
      </c>
      <c r="AW180" s="57">
        <v>25.599999999981364</v>
      </c>
      <c r="AX180" s="57">
        <v>69.349516150807773</v>
      </c>
      <c r="AY180" s="57">
        <v>41.384346155749668</v>
      </c>
      <c r="AZ180" s="57">
        <v>25.736257729514953</v>
      </c>
      <c r="BA180" s="57">
        <v>13.215662471083267</v>
      </c>
      <c r="BB180" s="57" t="s">
        <v>281</v>
      </c>
      <c r="BC180" s="57">
        <v>42.321878545675304</v>
      </c>
      <c r="BD180" s="81"/>
      <c r="BE180" s="81">
        <f t="shared" si="2"/>
        <v>0.44365975570475347</v>
      </c>
      <c r="BF180" s="57">
        <v>34.51842275371687</v>
      </c>
      <c r="BG180" s="81"/>
    </row>
    <row r="181" spans="1:71" x14ac:dyDescent="0.25">
      <c r="A181" s="54">
        <v>2013</v>
      </c>
      <c r="B181" s="57">
        <v>16.666666666692898</v>
      </c>
      <c r="C181" s="57">
        <v>23.129251700723668</v>
      </c>
      <c r="D181" s="57">
        <v>29.032258064568158</v>
      </c>
      <c r="E181" s="57">
        <v>48.03493449783506</v>
      </c>
      <c r="F181" s="57">
        <v>51.01522842644156</v>
      </c>
      <c r="G181" s="57">
        <v>51.764336883831334</v>
      </c>
      <c r="H181" s="57">
        <v>37.26114649686042</v>
      </c>
      <c r="I181" s="57">
        <v>53.366583541167756</v>
      </c>
      <c r="J181" s="57">
        <v>53.107861060363973</v>
      </c>
      <c r="K181" s="57">
        <v>28.55209742899622</v>
      </c>
      <c r="L181" s="57">
        <v>51.76348547721016</v>
      </c>
      <c r="M181" s="57">
        <v>48.331415420064111</v>
      </c>
      <c r="N181" s="57">
        <v>35.61643835621171</v>
      </c>
      <c r="O181" s="57">
        <v>32.952182952225115</v>
      </c>
      <c r="P181" s="57">
        <v>35.5789473684585</v>
      </c>
      <c r="Q181" s="57" t="s">
        <v>281</v>
      </c>
      <c r="R181" s="57">
        <v>35.553705245639591</v>
      </c>
      <c r="S181" s="57">
        <v>38.091286307108618</v>
      </c>
      <c r="T181" s="57">
        <v>21.694915254257225</v>
      </c>
      <c r="U181" s="57">
        <v>34.802571166227658</v>
      </c>
      <c r="V181" s="57">
        <v>20.467836257332685</v>
      </c>
      <c r="W181" s="57">
        <v>53.284671532890059</v>
      </c>
      <c r="X181" s="57">
        <v>40.696517412929168</v>
      </c>
      <c r="Y181" s="57">
        <v>38.909090909080717</v>
      </c>
      <c r="Z181" s="57">
        <v>51.874888302141095</v>
      </c>
      <c r="AA181" s="57">
        <v>45.4968554202052</v>
      </c>
      <c r="AB181" s="57">
        <v>43.2330827068076</v>
      </c>
      <c r="AC181" s="57">
        <v>48.750000000023761</v>
      </c>
      <c r="AD181" s="57">
        <v>48.152125415773902</v>
      </c>
      <c r="AE181" s="57">
        <v>45.466847090724642</v>
      </c>
      <c r="AF181" s="57">
        <v>61.719833564479373</v>
      </c>
      <c r="AG181" s="57">
        <v>36.038340996348005</v>
      </c>
      <c r="AH181" s="57">
        <v>74.324324324317871</v>
      </c>
      <c r="AI181" s="57">
        <v>33.84879725091232</v>
      </c>
      <c r="AJ181" s="57" t="s">
        <v>281</v>
      </c>
      <c r="AK181" s="57">
        <v>43.859649122850108</v>
      </c>
      <c r="AL181" s="57">
        <v>40.000000000047116</v>
      </c>
      <c r="AM181" s="57">
        <v>70.86614173231996</v>
      </c>
      <c r="AN181" s="57">
        <v>65.891472868272217</v>
      </c>
      <c r="AO181" s="57">
        <v>55.714285714281729</v>
      </c>
      <c r="AP181" s="57">
        <v>72.167060774809073</v>
      </c>
      <c r="AQ181" s="57">
        <v>43.856839337591644</v>
      </c>
      <c r="AR181" s="57">
        <v>54.634073082226756</v>
      </c>
      <c r="AS181" s="57">
        <v>15.55114978723724</v>
      </c>
      <c r="AT181" s="57">
        <v>22.899505766050829</v>
      </c>
      <c r="AU181" s="57">
        <v>1.7569035644264386</v>
      </c>
      <c r="AV181" s="57">
        <v>73.959959683630203</v>
      </c>
      <c r="AW181" s="57">
        <v>24.565217391286239</v>
      </c>
      <c r="AX181" s="57">
        <v>65.782002968955027</v>
      </c>
      <c r="AY181" s="57">
        <v>42.541241603358223</v>
      </c>
      <c r="AZ181" s="57">
        <v>25.98289851585152</v>
      </c>
      <c r="BA181" s="57">
        <v>13.212550119960573</v>
      </c>
      <c r="BB181" s="57" t="s">
        <v>281</v>
      </c>
      <c r="BC181" s="57">
        <v>42.429043847603729</v>
      </c>
      <c r="BD181" s="81"/>
      <c r="BE181" s="81">
        <f t="shared" si="2"/>
        <v>0.44668496357553156</v>
      </c>
      <c r="BF181" s="57">
        <v>34.782608695652179</v>
      </c>
      <c r="BG181" s="81"/>
    </row>
    <row r="182" spans="1:71" s="59" customFormat="1" x14ac:dyDescent="0.25">
      <c r="A182" s="54">
        <v>2014</v>
      </c>
      <c r="B182" s="57">
        <v>20.535714285744902</v>
      </c>
      <c r="C182" s="57">
        <v>22.883597883640412</v>
      </c>
      <c r="D182" s="57">
        <v>28.224101479966656</v>
      </c>
      <c r="E182" s="57">
        <v>48.517520215633425</v>
      </c>
      <c r="F182" s="57">
        <v>50.730519480566457</v>
      </c>
      <c r="G182" s="57">
        <v>51.925133127132618</v>
      </c>
      <c r="H182" s="57">
        <v>37.761506276195853</v>
      </c>
      <c r="I182" s="57">
        <v>53.89527458495089</v>
      </c>
      <c r="J182" s="57">
        <v>53.127833182265107</v>
      </c>
      <c r="K182" s="57">
        <v>27.710843373532107</v>
      </c>
      <c r="L182" s="57">
        <v>51.818181818215479</v>
      </c>
      <c r="M182" s="57">
        <v>48.148148148148145</v>
      </c>
      <c r="N182" s="57">
        <v>36.98630136991266</v>
      </c>
      <c r="O182" s="57">
        <v>33.298208640716325</v>
      </c>
      <c r="P182" s="57">
        <v>36.212278876208757</v>
      </c>
      <c r="Q182" s="57" t="s">
        <v>281</v>
      </c>
      <c r="R182" s="57">
        <v>36.036789297670396</v>
      </c>
      <c r="S182" s="57">
        <v>35.877862595472919</v>
      </c>
      <c r="T182" s="57">
        <v>24.673202614400815</v>
      </c>
      <c r="U182" s="57">
        <v>35.831829281240047</v>
      </c>
      <c r="V182" s="57">
        <v>19.672131147564688</v>
      </c>
      <c r="W182" s="57">
        <v>55.079559363525085</v>
      </c>
      <c r="X182" s="57">
        <v>42.408906882585903</v>
      </c>
      <c r="Y182" s="57">
        <v>37.309644670041017</v>
      </c>
      <c r="Z182" s="57">
        <v>52.123552123552116</v>
      </c>
      <c r="AA182" s="57">
        <v>46.110649267804618</v>
      </c>
      <c r="AB182" s="57">
        <v>41.907151819364366</v>
      </c>
      <c r="AC182" s="57">
        <v>48.717948717973705</v>
      </c>
      <c r="AD182" s="57">
        <v>47.495098259721438</v>
      </c>
      <c r="AE182" s="57">
        <v>47.058823529471738</v>
      </c>
      <c r="AF182" s="57">
        <v>63.56164383560268</v>
      </c>
      <c r="AG182" s="57">
        <v>42.756104283664541</v>
      </c>
      <c r="AH182" s="57">
        <v>74.137931034476651</v>
      </c>
      <c r="AI182" s="57">
        <v>32.172470978486103</v>
      </c>
      <c r="AJ182" s="57" t="s">
        <v>281</v>
      </c>
      <c r="AK182" s="57">
        <v>43.40836012861736</v>
      </c>
      <c r="AL182" s="57">
        <v>37.209302325630723</v>
      </c>
      <c r="AM182" s="57">
        <v>69.905956112890806</v>
      </c>
      <c r="AN182" s="57">
        <v>68.840579710199307</v>
      </c>
      <c r="AO182" s="57">
        <v>57.638888888885276</v>
      </c>
      <c r="AP182" s="57">
        <v>56.701725041055738</v>
      </c>
      <c r="AQ182" s="57">
        <v>43.763257156613086</v>
      </c>
      <c r="AR182" s="57">
        <v>48.057997013982515</v>
      </c>
      <c r="AS182" s="57">
        <v>14.998120621694069</v>
      </c>
      <c r="AT182" s="57">
        <v>22.835820895522389</v>
      </c>
      <c r="AU182" s="57">
        <v>1.7634043690092367</v>
      </c>
      <c r="AV182" s="57">
        <v>69.918523113506154</v>
      </c>
      <c r="AW182" s="57">
        <v>24.61197339244308</v>
      </c>
      <c r="AX182" s="57">
        <v>83.552631578933628</v>
      </c>
      <c r="AY182" s="57">
        <v>42.7322639020949</v>
      </c>
      <c r="AZ182" s="57">
        <v>26.016171206937749</v>
      </c>
      <c r="BA182" s="57" t="s">
        <v>281</v>
      </c>
      <c r="BB182" s="57" t="s">
        <v>281</v>
      </c>
      <c r="BC182" s="57">
        <v>42.481986915570751</v>
      </c>
      <c r="BD182" s="81"/>
      <c r="BE182" s="81">
        <f t="shared" si="2"/>
        <v>0.45201272934923553</v>
      </c>
      <c r="BF182" s="57">
        <v>35.073627844712178</v>
      </c>
      <c r="BG182" s="81"/>
      <c r="BH182" s="10"/>
      <c r="BI182" s="81"/>
      <c r="BJ182" s="58"/>
      <c r="BK182" s="58"/>
      <c r="BL182" s="58"/>
      <c r="BM182" s="58"/>
      <c r="BN182" s="58"/>
      <c r="BO182" s="58"/>
      <c r="BP182" s="58"/>
      <c r="BQ182" s="58"/>
      <c r="BR182" s="58"/>
      <c r="BS182" s="58"/>
    </row>
    <row r="183" spans="1:71" x14ac:dyDescent="0.25">
      <c r="A183" s="22">
        <v>2015</v>
      </c>
      <c r="B183" s="57" t="s">
        <v>281</v>
      </c>
      <c r="C183" s="57" t="s">
        <v>281</v>
      </c>
      <c r="D183" s="57" t="s">
        <v>281</v>
      </c>
      <c r="E183" s="57" t="s">
        <v>281</v>
      </c>
      <c r="F183" s="57" t="s">
        <v>281</v>
      </c>
      <c r="G183" s="57" t="s">
        <v>281</v>
      </c>
      <c r="H183" s="57" t="s">
        <v>281</v>
      </c>
      <c r="I183" s="57" t="s">
        <v>281</v>
      </c>
      <c r="J183" s="57" t="s">
        <v>281</v>
      </c>
      <c r="K183" s="57" t="s">
        <v>281</v>
      </c>
      <c r="L183" s="57" t="s">
        <v>281</v>
      </c>
      <c r="M183" s="57" t="s">
        <v>281</v>
      </c>
      <c r="N183" s="57" t="s">
        <v>281</v>
      </c>
      <c r="O183" s="57" t="s">
        <v>281</v>
      </c>
      <c r="P183" s="57" t="s">
        <v>281</v>
      </c>
      <c r="Q183" s="57" t="s">
        <v>281</v>
      </c>
      <c r="R183" s="57" t="s">
        <v>281</v>
      </c>
      <c r="S183" s="57" t="s">
        <v>281</v>
      </c>
      <c r="T183" s="57" t="s">
        <v>281</v>
      </c>
      <c r="U183" s="57" t="s">
        <v>281</v>
      </c>
      <c r="V183" s="57" t="s">
        <v>281</v>
      </c>
      <c r="W183" s="57" t="s">
        <v>281</v>
      </c>
      <c r="X183" s="57" t="s">
        <v>281</v>
      </c>
      <c r="Y183" s="57" t="s">
        <v>281</v>
      </c>
      <c r="Z183" s="57" t="s">
        <v>281</v>
      </c>
      <c r="AA183" s="57" t="s">
        <v>281</v>
      </c>
      <c r="AB183" s="57" t="s">
        <v>281</v>
      </c>
      <c r="AC183" s="57" t="s">
        <v>281</v>
      </c>
      <c r="AD183" s="57" t="s">
        <v>281</v>
      </c>
      <c r="AE183" s="57" t="s">
        <v>281</v>
      </c>
      <c r="AF183" s="57" t="s">
        <v>281</v>
      </c>
      <c r="AG183" s="57" t="s">
        <v>281</v>
      </c>
      <c r="AH183" s="57" t="s">
        <v>281</v>
      </c>
      <c r="AI183" s="57" t="s">
        <v>281</v>
      </c>
      <c r="AJ183" s="57" t="s">
        <v>281</v>
      </c>
      <c r="AK183" s="57" t="s">
        <v>281</v>
      </c>
      <c r="AL183" s="57" t="s">
        <v>281</v>
      </c>
      <c r="AM183" s="57" t="s">
        <v>281</v>
      </c>
      <c r="AN183" s="57" t="s">
        <v>281</v>
      </c>
      <c r="AO183" s="57" t="s">
        <v>281</v>
      </c>
      <c r="AP183" s="57" t="s">
        <v>281</v>
      </c>
      <c r="AQ183" s="57" t="s">
        <v>281</v>
      </c>
      <c r="AR183" s="57" t="s">
        <v>281</v>
      </c>
      <c r="AS183" s="57" t="s">
        <v>281</v>
      </c>
      <c r="AT183" s="57" t="s">
        <v>281</v>
      </c>
      <c r="AU183" s="57" t="s">
        <v>281</v>
      </c>
      <c r="AV183" s="57" t="s">
        <v>281</v>
      </c>
      <c r="AW183" s="57" t="s">
        <v>281</v>
      </c>
      <c r="AX183" s="57" t="s">
        <v>281</v>
      </c>
      <c r="AY183" s="57" t="s">
        <v>281</v>
      </c>
      <c r="AZ183" s="57" t="s">
        <v>281</v>
      </c>
      <c r="BA183" s="57" t="s">
        <v>281</v>
      </c>
      <c r="BB183" s="57" t="s">
        <v>281</v>
      </c>
      <c r="BC183" s="57" t="s">
        <v>281</v>
      </c>
      <c r="BD183" s="81"/>
      <c r="BE183" s="81" t="str">
        <f t="shared" si="2"/>
        <v/>
      </c>
      <c r="BF183" s="57" t="s">
        <v>281</v>
      </c>
      <c r="BG183" s="81"/>
      <c r="BH183" s="58"/>
      <c r="BI183" s="58"/>
      <c r="BJ183" s="58"/>
      <c r="BK183" s="58"/>
      <c r="BL183" s="58"/>
      <c r="BM183" s="58"/>
      <c r="BN183" s="58"/>
      <c r="BO183" s="58"/>
      <c r="BP183" s="58"/>
      <c r="BQ183" s="58"/>
      <c r="BR183" s="58"/>
      <c r="BS183" s="58"/>
    </row>
    <row r="184" spans="1:71" x14ac:dyDescent="0.25">
      <c r="BC184" s="10"/>
    </row>
    <row r="185" spans="1:71" x14ac:dyDescent="0.25">
      <c r="BF185" s="10"/>
    </row>
    <row r="186" spans="1:71" x14ac:dyDescent="0.25">
      <c r="C186" s="97"/>
      <c r="D186" s="20" t="s">
        <v>476</v>
      </c>
    </row>
    <row r="187" spans="1:71" x14ac:dyDescent="0.25">
      <c r="BF187" s="10"/>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0070C0"/>
  </sheetPr>
  <dimension ref="A1:BR187"/>
  <sheetViews>
    <sheetView zoomScale="75" zoomScaleNormal="75" zoomScalePageLayoutView="75" workbookViewId="0">
      <pane xSplit="1" ySplit="2" topLeftCell="B153" activePane="bottomRight" state="frozen"/>
      <selection activeCell="AJ129" sqref="AJ129:AJ132"/>
      <selection pane="topRight" activeCell="AJ129" sqref="AJ129:AJ132"/>
      <selection pane="bottomLeft" activeCell="AJ129" sqref="AJ129:AJ132"/>
      <selection pane="bottomRight"/>
    </sheetView>
  </sheetViews>
  <sheetFormatPr defaultColWidth="11.42578125" defaultRowHeight="15" x14ac:dyDescent="0.25"/>
  <cols>
    <col min="1" max="56" width="11.42578125" style="77"/>
    <col min="57" max="57" width="16" style="77" customWidth="1"/>
    <col min="58" max="16384" width="11.42578125" style="77"/>
  </cols>
  <sheetData>
    <row r="1" spans="1:58" ht="15.75" x14ac:dyDescent="0.25">
      <c r="A1" s="52" t="s">
        <v>598</v>
      </c>
    </row>
    <row r="2" spans="1:58" x14ac:dyDescent="0.25">
      <c r="A2" s="53" t="s">
        <v>39</v>
      </c>
      <c r="B2" s="21" t="s">
        <v>228</v>
      </c>
      <c r="C2" s="21" t="s">
        <v>233</v>
      </c>
      <c r="D2" s="21" t="s">
        <v>240</v>
      </c>
      <c r="E2" s="21" t="s">
        <v>241</v>
      </c>
      <c r="F2" s="21" t="s">
        <v>223</v>
      </c>
      <c r="G2" s="21" t="s">
        <v>268</v>
      </c>
      <c r="H2" s="21" t="s">
        <v>226</v>
      </c>
      <c r="I2" s="21" t="s">
        <v>227</v>
      </c>
      <c r="J2" s="21" t="s">
        <v>229</v>
      </c>
      <c r="K2" s="21" t="s">
        <v>230</v>
      </c>
      <c r="L2" s="21" t="s">
        <v>232</v>
      </c>
      <c r="M2" s="21" t="s">
        <v>238</v>
      </c>
      <c r="N2" s="21" t="s">
        <v>242</v>
      </c>
      <c r="O2" s="21" t="s">
        <v>243</v>
      </c>
      <c r="P2" s="21" t="s">
        <v>245</v>
      </c>
      <c r="Q2" s="21" t="s">
        <v>269</v>
      </c>
      <c r="R2" s="21" t="s">
        <v>89</v>
      </c>
      <c r="S2" s="21" t="s">
        <v>90</v>
      </c>
      <c r="T2" s="21" t="s">
        <v>93</v>
      </c>
      <c r="U2" s="21" t="s">
        <v>94</v>
      </c>
      <c r="V2" s="21" t="s">
        <v>99</v>
      </c>
      <c r="W2" s="21" t="s">
        <v>102</v>
      </c>
      <c r="X2" s="21" t="s">
        <v>103</v>
      </c>
      <c r="Y2" s="21" t="s">
        <v>107</v>
      </c>
      <c r="Z2" s="21" t="s">
        <v>270</v>
      </c>
      <c r="AA2" s="21" t="s">
        <v>84</v>
      </c>
      <c r="AB2" s="21" t="s">
        <v>85</v>
      </c>
      <c r="AC2" s="21" t="s">
        <v>221</v>
      </c>
      <c r="AD2" s="21" t="s">
        <v>271</v>
      </c>
      <c r="AE2" s="21" t="s">
        <v>110</v>
      </c>
      <c r="AF2" s="21" t="s">
        <v>117</v>
      </c>
      <c r="AG2" s="21" t="s">
        <v>120</v>
      </c>
      <c r="AH2" s="21" t="s">
        <v>138</v>
      </c>
      <c r="AI2" s="21" t="s">
        <v>150</v>
      </c>
      <c r="AJ2" s="21" t="s">
        <v>272</v>
      </c>
      <c r="AK2" s="21" t="s">
        <v>153</v>
      </c>
      <c r="AL2" s="21" t="s">
        <v>193</v>
      </c>
      <c r="AM2" s="21" t="s">
        <v>208</v>
      </c>
      <c r="AN2" s="21" t="s">
        <v>215</v>
      </c>
      <c r="AO2" s="21" t="s">
        <v>244</v>
      </c>
      <c r="AP2" s="21" t="s">
        <v>273</v>
      </c>
      <c r="AQ2" s="21" t="s">
        <v>47</v>
      </c>
      <c r="AR2" s="21" t="s">
        <v>274</v>
      </c>
      <c r="AS2" s="21" t="s">
        <v>52</v>
      </c>
      <c r="AT2" s="21" t="s">
        <v>54</v>
      </c>
      <c r="AU2" s="21" t="s">
        <v>275</v>
      </c>
      <c r="AV2" s="21" t="s">
        <v>60</v>
      </c>
      <c r="AW2" s="21" t="s">
        <v>69</v>
      </c>
      <c r="AX2" s="21" t="s">
        <v>71</v>
      </c>
      <c r="AY2" s="21" t="s">
        <v>75</v>
      </c>
      <c r="AZ2" s="21" t="s">
        <v>77</v>
      </c>
      <c r="BA2" s="21" t="s">
        <v>276</v>
      </c>
      <c r="BB2" s="21" t="s">
        <v>277</v>
      </c>
      <c r="BC2" s="21" t="s">
        <v>254</v>
      </c>
      <c r="BD2" s="22"/>
      <c r="BE2" s="22" t="s">
        <v>278</v>
      </c>
      <c r="BF2" s="22" t="s">
        <v>239</v>
      </c>
    </row>
    <row r="3" spans="1:58" x14ac:dyDescent="0.25">
      <c r="A3" s="54">
        <v>1835</v>
      </c>
      <c r="B3" s="57" t="s">
        <v>281</v>
      </c>
      <c r="C3" s="57" t="s">
        <v>281</v>
      </c>
      <c r="D3" s="57" t="s">
        <v>281</v>
      </c>
      <c r="E3" s="57" t="s">
        <v>281</v>
      </c>
      <c r="F3" s="57" t="s">
        <v>281</v>
      </c>
      <c r="G3" s="57" t="s">
        <v>281</v>
      </c>
      <c r="H3" s="57" t="s">
        <v>281</v>
      </c>
      <c r="I3" s="57" t="s">
        <v>281</v>
      </c>
      <c r="J3" s="57" t="s">
        <v>281</v>
      </c>
      <c r="K3" s="57" t="s">
        <v>281</v>
      </c>
      <c r="L3" s="57" t="s">
        <v>281</v>
      </c>
      <c r="M3" s="57" t="s">
        <v>281</v>
      </c>
      <c r="N3" s="57" t="s">
        <v>281</v>
      </c>
      <c r="O3" s="57" t="s">
        <v>281</v>
      </c>
      <c r="P3" s="57">
        <v>51.980023418873358</v>
      </c>
      <c r="Q3" s="57" t="s">
        <v>281</v>
      </c>
      <c r="R3" s="57" t="s">
        <v>281</v>
      </c>
      <c r="S3" s="57" t="s">
        <v>281</v>
      </c>
      <c r="T3" s="57" t="s">
        <v>281</v>
      </c>
      <c r="U3" s="57" t="s">
        <v>281</v>
      </c>
      <c r="V3" s="57" t="s">
        <v>281</v>
      </c>
      <c r="W3" s="57" t="s">
        <v>281</v>
      </c>
      <c r="X3" s="57" t="s">
        <v>281</v>
      </c>
      <c r="Y3" s="57" t="s">
        <v>281</v>
      </c>
      <c r="Z3" s="57" t="s">
        <v>281</v>
      </c>
      <c r="AA3" s="57" t="s">
        <v>281</v>
      </c>
      <c r="AB3" s="57" t="s">
        <v>281</v>
      </c>
      <c r="AC3" s="57" t="s">
        <v>281</v>
      </c>
      <c r="AD3" s="57" t="s">
        <v>281</v>
      </c>
      <c r="AE3" s="57" t="s">
        <v>281</v>
      </c>
      <c r="AF3" s="57" t="s">
        <v>281</v>
      </c>
      <c r="AG3" s="57" t="s">
        <v>281</v>
      </c>
      <c r="AH3" s="57" t="s">
        <v>281</v>
      </c>
      <c r="AI3" s="57" t="s">
        <v>281</v>
      </c>
      <c r="AJ3" s="57" t="s">
        <v>281</v>
      </c>
      <c r="AK3" s="57" t="s">
        <v>281</v>
      </c>
      <c r="AL3" s="57" t="s">
        <v>281</v>
      </c>
      <c r="AM3" s="57" t="s">
        <v>281</v>
      </c>
      <c r="AN3" s="57" t="s">
        <v>281</v>
      </c>
      <c r="AO3" s="57" t="s">
        <v>281</v>
      </c>
      <c r="AP3" s="57" t="s">
        <v>281</v>
      </c>
      <c r="AQ3" s="57" t="s">
        <v>281</v>
      </c>
      <c r="AR3" s="57" t="s">
        <v>281</v>
      </c>
      <c r="AS3" s="57" t="s">
        <v>281</v>
      </c>
      <c r="AT3" s="57" t="s">
        <v>281</v>
      </c>
      <c r="AU3" s="57" t="s">
        <v>281</v>
      </c>
      <c r="AV3" s="57" t="s">
        <v>281</v>
      </c>
      <c r="AW3" s="57" t="s">
        <v>281</v>
      </c>
      <c r="AX3" s="57" t="s">
        <v>281</v>
      </c>
      <c r="AY3" s="57" t="s">
        <v>281</v>
      </c>
      <c r="AZ3" s="57" t="s">
        <v>281</v>
      </c>
      <c r="BA3" s="57" t="s">
        <v>281</v>
      </c>
      <c r="BB3" s="57" t="s">
        <v>281</v>
      </c>
      <c r="BC3" s="57" t="s">
        <v>281</v>
      </c>
      <c r="BD3" s="81"/>
      <c r="BE3" s="81">
        <f>IFERROR((STDEVA(B3:BB3))/(AVERAGE(B3:BB3)),"")</f>
        <v>0.13736056394868904</v>
      </c>
      <c r="BF3" s="57" t="s">
        <v>281</v>
      </c>
    </row>
    <row r="4" spans="1:58" x14ac:dyDescent="0.25">
      <c r="A4" s="54">
        <v>1836</v>
      </c>
      <c r="B4" s="57" t="s">
        <v>281</v>
      </c>
      <c r="C4" s="57" t="s">
        <v>281</v>
      </c>
      <c r="D4" s="57" t="s">
        <v>281</v>
      </c>
      <c r="E4" s="57" t="s">
        <v>281</v>
      </c>
      <c r="F4" s="57" t="s">
        <v>281</v>
      </c>
      <c r="G4" s="57" t="s">
        <v>281</v>
      </c>
      <c r="H4" s="57" t="s">
        <v>281</v>
      </c>
      <c r="I4" s="57" t="s">
        <v>281</v>
      </c>
      <c r="J4" s="57" t="s">
        <v>281</v>
      </c>
      <c r="K4" s="57" t="s">
        <v>281</v>
      </c>
      <c r="L4" s="57" t="s">
        <v>281</v>
      </c>
      <c r="M4" s="57" t="s">
        <v>281</v>
      </c>
      <c r="N4" s="57" t="s">
        <v>281</v>
      </c>
      <c r="O4" s="57" t="s">
        <v>281</v>
      </c>
      <c r="P4" s="57">
        <v>52.476336956914594</v>
      </c>
      <c r="Q4" s="57" t="s">
        <v>281</v>
      </c>
      <c r="R4" s="57" t="s">
        <v>281</v>
      </c>
      <c r="S4" s="57" t="s">
        <v>281</v>
      </c>
      <c r="T4" s="57" t="s">
        <v>281</v>
      </c>
      <c r="U4" s="57" t="s">
        <v>281</v>
      </c>
      <c r="V4" s="57" t="s">
        <v>281</v>
      </c>
      <c r="W4" s="57" t="s">
        <v>281</v>
      </c>
      <c r="X4" s="57" t="s">
        <v>281</v>
      </c>
      <c r="Y4" s="57" t="s">
        <v>281</v>
      </c>
      <c r="Z4" s="57" t="s">
        <v>281</v>
      </c>
      <c r="AA4" s="57" t="s">
        <v>281</v>
      </c>
      <c r="AB4" s="57" t="s">
        <v>281</v>
      </c>
      <c r="AC4" s="57" t="s">
        <v>281</v>
      </c>
      <c r="AD4" s="57" t="s">
        <v>281</v>
      </c>
      <c r="AE4" s="57" t="s">
        <v>281</v>
      </c>
      <c r="AF4" s="57" t="s">
        <v>281</v>
      </c>
      <c r="AG4" s="57" t="s">
        <v>281</v>
      </c>
      <c r="AH4" s="57" t="s">
        <v>281</v>
      </c>
      <c r="AI4" s="57" t="s">
        <v>281</v>
      </c>
      <c r="AJ4" s="57" t="s">
        <v>281</v>
      </c>
      <c r="AK4" s="57" t="s">
        <v>281</v>
      </c>
      <c r="AL4" s="57" t="s">
        <v>281</v>
      </c>
      <c r="AM4" s="57" t="s">
        <v>281</v>
      </c>
      <c r="AN4" s="57" t="s">
        <v>281</v>
      </c>
      <c r="AO4" s="57" t="s">
        <v>281</v>
      </c>
      <c r="AP4" s="57" t="s">
        <v>281</v>
      </c>
      <c r="AQ4" s="57" t="s">
        <v>281</v>
      </c>
      <c r="AR4" s="57" t="s">
        <v>281</v>
      </c>
      <c r="AS4" s="57" t="s">
        <v>281</v>
      </c>
      <c r="AT4" s="57" t="s">
        <v>281</v>
      </c>
      <c r="AU4" s="57" t="s">
        <v>281</v>
      </c>
      <c r="AV4" s="57" t="s">
        <v>281</v>
      </c>
      <c r="AW4" s="57" t="s">
        <v>281</v>
      </c>
      <c r="AX4" s="57" t="s">
        <v>281</v>
      </c>
      <c r="AY4" s="57" t="s">
        <v>281</v>
      </c>
      <c r="AZ4" s="57" t="s">
        <v>281</v>
      </c>
      <c r="BA4" s="57" t="s">
        <v>281</v>
      </c>
      <c r="BB4" s="57" t="s">
        <v>281</v>
      </c>
      <c r="BC4" s="57" t="s">
        <v>281</v>
      </c>
      <c r="BD4" s="81"/>
      <c r="BE4" s="81">
        <f t="shared" ref="BE4:BE67" si="0">IFERROR((STDEVA(B4:BB4))/(AVERAGE(B4:BB4)),"")</f>
        <v>0.13736056394868904</v>
      </c>
      <c r="BF4" s="57" t="s">
        <v>281</v>
      </c>
    </row>
    <row r="5" spans="1:58" x14ac:dyDescent="0.25">
      <c r="A5" s="54">
        <v>1837</v>
      </c>
      <c r="B5" s="57" t="s">
        <v>281</v>
      </c>
      <c r="C5" s="57" t="s">
        <v>281</v>
      </c>
      <c r="D5" s="57" t="s">
        <v>281</v>
      </c>
      <c r="E5" s="57" t="s">
        <v>281</v>
      </c>
      <c r="F5" s="57" t="s">
        <v>281</v>
      </c>
      <c r="G5" s="57" t="s">
        <v>281</v>
      </c>
      <c r="H5" s="57" t="s">
        <v>281</v>
      </c>
      <c r="I5" s="57" t="s">
        <v>281</v>
      </c>
      <c r="J5" s="57" t="s">
        <v>281</v>
      </c>
      <c r="K5" s="57" t="s">
        <v>281</v>
      </c>
      <c r="L5" s="57" t="s">
        <v>281</v>
      </c>
      <c r="M5" s="57" t="s">
        <v>281</v>
      </c>
      <c r="N5" s="57" t="s">
        <v>281</v>
      </c>
      <c r="O5" s="57" t="s">
        <v>281</v>
      </c>
      <c r="P5" s="57">
        <v>51.964023745535492</v>
      </c>
      <c r="Q5" s="57" t="s">
        <v>281</v>
      </c>
      <c r="R5" s="57" t="s">
        <v>281</v>
      </c>
      <c r="S5" s="57" t="s">
        <v>281</v>
      </c>
      <c r="T5" s="57" t="s">
        <v>281</v>
      </c>
      <c r="U5" s="57" t="s">
        <v>281</v>
      </c>
      <c r="V5" s="57" t="s">
        <v>281</v>
      </c>
      <c r="W5" s="57" t="s">
        <v>281</v>
      </c>
      <c r="X5" s="57" t="s">
        <v>281</v>
      </c>
      <c r="Y5" s="57" t="s">
        <v>281</v>
      </c>
      <c r="Z5" s="57" t="s">
        <v>281</v>
      </c>
      <c r="AA5" s="57" t="s">
        <v>281</v>
      </c>
      <c r="AB5" s="57" t="s">
        <v>281</v>
      </c>
      <c r="AC5" s="57" t="s">
        <v>281</v>
      </c>
      <c r="AD5" s="57" t="s">
        <v>281</v>
      </c>
      <c r="AE5" s="57" t="s">
        <v>281</v>
      </c>
      <c r="AF5" s="57" t="s">
        <v>281</v>
      </c>
      <c r="AG5" s="57" t="s">
        <v>281</v>
      </c>
      <c r="AH5" s="57" t="s">
        <v>281</v>
      </c>
      <c r="AI5" s="57" t="s">
        <v>281</v>
      </c>
      <c r="AJ5" s="57" t="s">
        <v>281</v>
      </c>
      <c r="AK5" s="57" t="s">
        <v>281</v>
      </c>
      <c r="AL5" s="57" t="s">
        <v>281</v>
      </c>
      <c r="AM5" s="57" t="s">
        <v>281</v>
      </c>
      <c r="AN5" s="57" t="s">
        <v>281</v>
      </c>
      <c r="AO5" s="57" t="s">
        <v>281</v>
      </c>
      <c r="AP5" s="57" t="s">
        <v>281</v>
      </c>
      <c r="AQ5" s="57" t="s">
        <v>281</v>
      </c>
      <c r="AR5" s="57" t="s">
        <v>281</v>
      </c>
      <c r="AS5" s="57" t="s">
        <v>281</v>
      </c>
      <c r="AT5" s="57" t="s">
        <v>281</v>
      </c>
      <c r="AU5" s="57" t="s">
        <v>281</v>
      </c>
      <c r="AV5" s="57" t="s">
        <v>281</v>
      </c>
      <c r="AW5" s="57" t="s">
        <v>281</v>
      </c>
      <c r="AX5" s="57" t="s">
        <v>281</v>
      </c>
      <c r="AY5" s="57" t="s">
        <v>281</v>
      </c>
      <c r="AZ5" s="57" t="s">
        <v>281</v>
      </c>
      <c r="BA5" s="57" t="s">
        <v>281</v>
      </c>
      <c r="BB5" s="57" t="s">
        <v>281</v>
      </c>
      <c r="BC5" s="57" t="s">
        <v>281</v>
      </c>
      <c r="BD5" s="81"/>
      <c r="BE5" s="81">
        <f t="shared" si="0"/>
        <v>0.13736056394868901</v>
      </c>
      <c r="BF5" s="57" t="s">
        <v>281</v>
      </c>
    </row>
    <row r="6" spans="1:58" x14ac:dyDescent="0.25">
      <c r="A6" s="54">
        <v>1838</v>
      </c>
      <c r="B6" s="57" t="s">
        <v>281</v>
      </c>
      <c r="C6" s="57" t="s">
        <v>281</v>
      </c>
      <c r="D6" s="57" t="s">
        <v>281</v>
      </c>
      <c r="E6" s="57" t="s">
        <v>281</v>
      </c>
      <c r="F6" s="57" t="s">
        <v>281</v>
      </c>
      <c r="G6" s="57" t="s">
        <v>281</v>
      </c>
      <c r="H6" s="57" t="s">
        <v>281</v>
      </c>
      <c r="I6" s="57" t="s">
        <v>281</v>
      </c>
      <c r="J6" s="57" t="s">
        <v>281</v>
      </c>
      <c r="K6" s="57" t="s">
        <v>281</v>
      </c>
      <c r="L6" s="57" t="s">
        <v>281</v>
      </c>
      <c r="M6" s="57" t="s">
        <v>281</v>
      </c>
      <c r="N6" s="57" t="s">
        <v>281</v>
      </c>
      <c r="O6" s="57" t="s">
        <v>281</v>
      </c>
      <c r="P6" s="57">
        <v>53.471348507377328</v>
      </c>
      <c r="Q6" s="57" t="s">
        <v>281</v>
      </c>
      <c r="R6" s="57" t="s">
        <v>281</v>
      </c>
      <c r="S6" s="57" t="s">
        <v>281</v>
      </c>
      <c r="T6" s="57" t="s">
        <v>281</v>
      </c>
      <c r="U6" s="57" t="s">
        <v>281</v>
      </c>
      <c r="V6" s="57" t="s">
        <v>281</v>
      </c>
      <c r="W6" s="57" t="s">
        <v>281</v>
      </c>
      <c r="X6" s="57" t="s">
        <v>281</v>
      </c>
      <c r="Y6" s="57" t="s">
        <v>281</v>
      </c>
      <c r="Z6" s="57" t="s">
        <v>281</v>
      </c>
      <c r="AA6" s="57" t="s">
        <v>281</v>
      </c>
      <c r="AB6" s="57" t="s">
        <v>281</v>
      </c>
      <c r="AC6" s="57" t="s">
        <v>281</v>
      </c>
      <c r="AD6" s="57" t="s">
        <v>281</v>
      </c>
      <c r="AE6" s="57" t="s">
        <v>281</v>
      </c>
      <c r="AF6" s="57" t="s">
        <v>281</v>
      </c>
      <c r="AG6" s="57" t="s">
        <v>281</v>
      </c>
      <c r="AH6" s="57" t="s">
        <v>281</v>
      </c>
      <c r="AI6" s="57" t="s">
        <v>281</v>
      </c>
      <c r="AJ6" s="57" t="s">
        <v>281</v>
      </c>
      <c r="AK6" s="57" t="s">
        <v>281</v>
      </c>
      <c r="AL6" s="57" t="s">
        <v>281</v>
      </c>
      <c r="AM6" s="57" t="s">
        <v>281</v>
      </c>
      <c r="AN6" s="57" t="s">
        <v>281</v>
      </c>
      <c r="AO6" s="57" t="s">
        <v>281</v>
      </c>
      <c r="AP6" s="57" t="s">
        <v>281</v>
      </c>
      <c r="AQ6" s="57" t="s">
        <v>281</v>
      </c>
      <c r="AR6" s="57" t="s">
        <v>281</v>
      </c>
      <c r="AS6" s="57" t="s">
        <v>281</v>
      </c>
      <c r="AT6" s="57" t="s">
        <v>281</v>
      </c>
      <c r="AU6" s="57" t="s">
        <v>281</v>
      </c>
      <c r="AV6" s="57" t="s">
        <v>281</v>
      </c>
      <c r="AW6" s="57" t="s">
        <v>281</v>
      </c>
      <c r="AX6" s="57" t="s">
        <v>281</v>
      </c>
      <c r="AY6" s="57" t="s">
        <v>281</v>
      </c>
      <c r="AZ6" s="57" t="s">
        <v>281</v>
      </c>
      <c r="BA6" s="57" t="s">
        <v>281</v>
      </c>
      <c r="BB6" s="57" t="s">
        <v>281</v>
      </c>
      <c r="BC6" s="57" t="s">
        <v>281</v>
      </c>
      <c r="BD6" s="81"/>
      <c r="BE6" s="81">
        <f t="shared" si="0"/>
        <v>0.13736056394868904</v>
      </c>
      <c r="BF6" s="57" t="s">
        <v>281</v>
      </c>
    </row>
    <row r="7" spans="1:58" x14ac:dyDescent="0.25">
      <c r="A7" s="54">
        <v>1839</v>
      </c>
      <c r="B7" s="57" t="s">
        <v>281</v>
      </c>
      <c r="C7" s="57" t="s">
        <v>281</v>
      </c>
      <c r="D7" s="57" t="s">
        <v>281</v>
      </c>
      <c r="E7" s="57" t="s">
        <v>281</v>
      </c>
      <c r="F7" s="57" t="s">
        <v>281</v>
      </c>
      <c r="G7" s="57" t="s">
        <v>281</v>
      </c>
      <c r="H7" s="57" t="s">
        <v>281</v>
      </c>
      <c r="I7" s="57" t="s">
        <v>281</v>
      </c>
      <c r="J7" s="57" t="s">
        <v>281</v>
      </c>
      <c r="K7" s="57" t="s">
        <v>281</v>
      </c>
      <c r="L7" s="57" t="s">
        <v>281</v>
      </c>
      <c r="M7" s="57" t="s">
        <v>281</v>
      </c>
      <c r="N7" s="57" t="s">
        <v>281</v>
      </c>
      <c r="O7" s="57" t="s">
        <v>281</v>
      </c>
      <c r="P7" s="57">
        <v>51.901724964914465</v>
      </c>
      <c r="Q7" s="57" t="s">
        <v>281</v>
      </c>
      <c r="R7" s="57" t="s">
        <v>281</v>
      </c>
      <c r="S7" s="57" t="s">
        <v>281</v>
      </c>
      <c r="T7" s="57" t="s">
        <v>281</v>
      </c>
      <c r="U7" s="57" t="s">
        <v>281</v>
      </c>
      <c r="V7" s="57" t="s">
        <v>281</v>
      </c>
      <c r="W7" s="57" t="s">
        <v>281</v>
      </c>
      <c r="X7" s="57" t="s">
        <v>281</v>
      </c>
      <c r="Y7" s="57" t="s">
        <v>281</v>
      </c>
      <c r="Z7" s="57" t="s">
        <v>281</v>
      </c>
      <c r="AA7" s="57" t="s">
        <v>281</v>
      </c>
      <c r="AB7" s="57" t="s">
        <v>281</v>
      </c>
      <c r="AC7" s="57" t="s">
        <v>281</v>
      </c>
      <c r="AD7" s="57" t="s">
        <v>281</v>
      </c>
      <c r="AE7" s="57" t="s">
        <v>281</v>
      </c>
      <c r="AF7" s="57" t="s">
        <v>281</v>
      </c>
      <c r="AG7" s="57" t="s">
        <v>281</v>
      </c>
      <c r="AH7" s="57" t="s">
        <v>281</v>
      </c>
      <c r="AI7" s="57" t="s">
        <v>281</v>
      </c>
      <c r="AJ7" s="57" t="s">
        <v>281</v>
      </c>
      <c r="AK7" s="57" t="s">
        <v>281</v>
      </c>
      <c r="AL7" s="57" t="s">
        <v>281</v>
      </c>
      <c r="AM7" s="57" t="s">
        <v>281</v>
      </c>
      <c r="AN7" s="57" t="s">
        <v>281</v>
      </c>
      <c r="AO7" s="57" t="s">
        <v>281</v>
      </c>
      <c r="AP7" s="57" t="s">
        <v>281</v>
      </c>
      <c r="AQ7" s="57" t="s">
        <v>281</v>
      </c>
      <c r="AR7" s="57" t="s">
        <v>281</v>
      </c>
      <c r="AS7" s="57" t="s">
        <v>281</v>
      </c>
      <c r="AT7" s="57" t="s">
        <v>281</v>
      </c>
      <c r="AU7" s="57" t="s">
        <v>281</v>
      </c>
      <c r="AV7" s="57" t="s">
        <v>281</v>
      </c>
      <c r="AW7" s="57" t="s">
        <v>281</v>
      </c>
      <c r="AX7" s="57" t="s">
        <v>281</v>
      </c>
      <c r="AY7" s="57" t="s">
        <v>281</v>
      </c>
      <c r="AZ7" s="57" t="s">
        <v>281</v>
      </c>
      <c r="BA7" s="57" t="s">
        <v>281</v>
      </c>
      <c r="BB7" s="57" t="s">
        <v>281</v>
      </c>
      <c r="BC7" s="57" t="s">
        <v>281</v>
      </c>
      <c r="BD7" s="81"/>
      <c r="BE7" s="81">
        <f t="shared" si="0"/>
        <v>0.13736056394868904</v>
      </c>
      <c r="BF7" s="57" t="s">
        <v>281</v>
      </c>
    </row>
    <row r="8" spans="1:58" x14ac:dyDescent="0.25">
      <c r="A8" s="54">
        <v>1840</v>
      </c>
      <c r="B8" s="57" t="s">
        <v>281</v>
      </c>
      <c r="C8" s="57" t="s">
        <v>281</v>
      </c>
      <c r="D8" s="57" t="s">
        <v>281</v>
      </c>
      <c r="E8" s="57" t="s">
        <v>281</v>
      </c>
      <c r="F8" s="57" t="s">
        <v>281</v>
      </c>
      <c r="G8" s="57" t="s">
        <v>281</v>
      </c>
      <c r="H8" s="57" t="s">
        <v>281</v>
      </c>
      <c r="I8" s="57" t="s">
        <v>281</v>
      </c>
      <c r="J8" s="57" t="s">
        <v>281</v>
      </c>
      <c r="K8" s="57" t="s">
        <v>281</v>
      </c>
      <c r="L8" s="57" t="s">
        <v>281</v>
      </c>
      <c r="M8" s="57" t="s">
        <v>281</v>
      </c>
      <c r="N8" s="57" t="s">
        <v>281</v>
      </c>
      <c r="O8" s="57" t="s">
        <v>281</v>
      </c>
      <c r="P8" s="57">
        <v>49.18660707879809</v>
      </c>
      <c r="Q8" s="57" t="s">
        <v>281</v>
      </c>
      <c r="R8" s="57" t="s">
        <v>281</v>
      </c>
      <c r="S8" s="57" t="s">
        <v>281</v>
      </c>
      <c r="T8" s="57" t="s">
        <v>281</v>
      </c>
      <c r="U8" s="57" t="s">
        <v>281</v>
      </c>
      <c r="V8" s="57" t="s">
        <v>281</v>
      </c>
      <c r="W8" s="57" t="s">
        <v>281</v>
      </c>
      <c r="X8" s="57" t="s">
        <v>281</v>
      </c>
      <c r="Y8" s="57" t="s">
        <v>281</v>
      </c>
      <c r="Z8" s="57" t="s">
        <v>281</v>
      </c>
      <c r="AA8" s="57" t="s">
        <v>281</v>
      </c>
      <c r="AB8" s="57" t="s">
        <v>281</v>
      </c>
      <c r="AC8" s="57" t="s">
        <v>281</v>
      </c>
      <c r="AD8" s="57" t="s">
        <v>281</v>
      </c>
      <c r="AE8" s="57" t="s">
        <v>281</v>
      </c>
      <c r="AF8" s="57" t="s">
        <v>281</v>
      </c>
      <c r="AG8" s="57" t="s">
        <v>281</v>
      </c>
      <c r="AH8" s="57" t="s">
        <v>281</v>
      </c>
      <c r="AI8" s="57" t="s">
        <v>281</v>
      </c>
      <c r="AJ8" s="57" t="s">
        <v>281</v>
      </c>
      <c r="AK8" s="57" t="s">
        <v>281</v>
      </c>
      <c r="AL8" s="57" t="s">
        <v>281</v>
      </c>
      <c r="AM8" s="57" t="s">
        <v>281</v>
      </c>
      <c r="AN8" s="57" t="s">
        <v>281</v>
      </c>
      <c r="AO8" s="57" t="s">
        <v>281</v>
      </c>
      <c r="AP8" s="57" t="s">
        <v>281</v>
      </c>
      <c r="AQ8" s="57" t="s">
        <v>281</v>
      </c>
      <c r="AR8" s="57" t="s">
        <v>281</v>
      </c>
      <c r="AS8" s="57" t="s">
        <v>281</v>
      </c>
      <c r="AT8" s="57" t="s">
        <v>281</v>
      </c>
      <c r="AU8" s="57" t="s">
        <v>281</v>
      </c>
      <c r="AV8" s="57" t="s">
        <v>281</v>
      </c>
      <c r="AW8" s="57" t="s">
        <v>281</v>
      </c>
      <c r="AX8" s="57" t="s">
        <v>281</v>
      </c>
      <c r="AY8" s="57" t="s">
        <v>281</v>
      </c>
      <c r="AZ8" s="57" t="s">
        <v>281</v>
      </c>
      <c r="BA8" s="57" t="s">
        <v>281</v>
      </c>
      <c r="BB8" s="57" t="s">
        <v>281</v>
      </c>
      <c r="BC8" s="57" t="s">
        <v>281</v>
      </c>
      <c r="BD8" s="81"/>
      <c r="BE8" s="81">
        <f t="shared" si="0"/>
        <v>0.13736056394868904</v>
      </c>
      <c r="BF8" s="57" t="s">
        <v>281</v>
      </c>
    </row>
    <row r="9" spans="1:58" x14ac:dyDescent="0.25">
      <c r="A9" s="54">
        <v>1841</v>
      </c>
      <c r="B9" s="57" t="s">
        <v>281</v>
      </c>
      <c r="C9" s="57" t="s">
        <v>281</v>
      </c>
      <c r="D9" s="57" t="s">
        <v>281</v>
      </c>
      <c r="E9" s="57" t="s">
        <v>281</v>
      </c>
      <c r="F9" s="57" t="s">
        <v>281</v>
      </c>
      <c r="G9" s="57" t="s">
        <v>281</v>
      </c>
      <c r="H9" s="57" t="s">
        <v>281</v>
      </c>
      <c r="I9" s="57" t="s">
        <v>281</v>
      </c>
      <c r="J9" s="57" t="s">
        <v>281</v>
      </c>
      <c r="K9" s="57" t="s">
        <v>281</v>
      </c>
      <c r="L9" s="57" t="s">
        <v>281</v>
      </c>
      <c r="M9" s="57" t="s">
        <v>281</v>
      </c>
      <c r="N9" s="57" t="s">
        <v>281</v>
      </c>
      <c r="O9" s="57" t="s">
        <v>281</v>
      </c>
      <c r="P9" s="57">
        <v>49.776782948777779</v>
      </c>
      <c r="Q9" s="57" t="s">
        <v>281</v>
      </c>
      <c r="R9" s="57" t="s">
        <v>281</v>
      </c>
      <c r="S9" s="57" t="s">
        <v>281</v>
      </c>
      <c r="T9" s="57" t="s">
        <v>281</v>
      </c>
      <c r="U9" s="57" t="s">
        <v>281</v>
      </c>
      <c r="V9" s="57" t="s">
        <v>281</v>
      </c>
      <c r="W9" s="57" t="s">
        <v>281</v>
      </c>
      <c r="X9" s="57" t="s">
        <v>281</v>
      </c>
      <c r="Y9" s="57" t="s">
        <v>281</v>
      </c>
      <c r="Z9" s="57" t="s">
        <v>281</v>
      </c>
      <c r="AA9" s="57" t="s">
        <v>281</v>
      </c>
      <c r="AB9" s="57" t="s">
        <v>281</v>
      </c>
      <c r="AC9" s="57" t="s">
        <v>281</v>
      </c>
      <c r="AD9" s="57" t="s">
        <v>281</v>
      </c>
      <c r="AE9" s="57" t="s">
        <v>281</v>
      </c>
      <c r="AF9" s="57" t="s">
        <v>281</v>
      </c>
      <c r="AG9" s="57" t="s">
        <v>281</v>
      </c>
      <c r="AH9" s="57" t="s">
        <v>281</v>
      </c>
      <c r="AI9" s="57" t="s">
        <v>281</v>
      </c>
      <c r="AJ9" s="57" t="s">
        <v>281</v>
      </c>
      <c r="AK9" s="57" t="s">
        <v>281</v>
      </c>
      <c r="AL9" s="57" t="s">
        <v>281</v>
      </c>
      <c r="AM9" s="57" t="s">
        <v>281</v>
      </c>
      <c r="AN9" s="57" t="s">
        <v>281</v>
      </c>
      <c r="AO9" s="57" t="s">
        <v>281</v>
      </c>
      <c r="AP9" s="57" t="s">
        <v>281</v>
      </c>
      <c r="AQ9" s="57" t="s">
        <v>281</v>
      </c>
      <c r="AR9" s="57" t="s">
        <v>281</v>
      </c>
      <c r="AS9" s="57" t="s">
        <v>281</v>
      </c>
      <c r="AT9" s="57" t="s">
        <v>281</v>
      </c>
      <c r="AU9" s="57" t="s">
        <v>281</v>
      </c>
      <c r="AV9" s="57" t="s">
        <v>281</v>
      </c>
      <c r="AW9" s="57" t="s">
        <v>281</v>
      </c>
      <c r="AX9" s="57" t="s">
        <v>281</v>
      </c>
      <c r="AY9" s="57" t="s">
        <v>281</v>
      </c>
      <c r="AZ9" s="57" t="s">
        <v>281</v>
      </c>
      <c r="BA9" s="57" t="s">
        <v>281</v>
      </c>
      <c r="BB9" s="57" t="s">
        <v>281</v>
      </c>
      <c r="BC9" s="57" t="s">
        <v>281</v>
      </c>
      <c r="BD9" s="81"/>
      <c r="BE9" s="81">
        <f t="shared" si="0"/>
        <v>0.13736056394868904</v>
      </c>
      <c r="BF9" s="57" t="s">
        <v>281</v>
      </c>
    </row>
    <row r="10" spans="1:58" x14ac:dyDescent="0.25">
      <c r="A10" s="54">
        <v>1842</v>
      </c>
      <c r="B10" s="57" t="s">
        <v>281</v>
      </c>
      <c r="C10" s="57" t="s">
        <v>281</v>
      </c>
      <c r="D10" s="57" t="s">
        <v>281</v>
      </c>
      <c r="E10" s="57" t="s">
        <v>281</v>
      </c>
      <c r="F10" s="57" t="s">
        <v>281</v>
      </c>
      <c r="G10" s="57" t="s">
        <v>281</v>
      </c>
      <c r="H10" s="57" t="s">
        <v>281</v>
      </c>
      <c r="I10" s="57" t="s">
        <v>281</v>
      </c>
      <c r="J10" s="57" t="s">
        <v>281</v>
      </c>
      <c r="K10" s="57" t="s">
        <v>281</v>
      </c>
      <c r="L10" s="57" t="s">
        <v>281</v>
      </c>
      <c r="M10" s="57" t="s">
        <v>281</v>
      </c>
      <c r="N10" s="57" t="s">
        <v>281</v>
      </c>
      <c r="O10" s="57" t="s">
        <v>281</v>
      </c>
      <c r="P10" s="57">
        <v>48.275544887518393</v>
      </c>
      <c r="Q10" s="57" t="s">
        <v>281</v>
      </c>
      <c r="R10" s="57" t="s">
        <v>281</v>
      </c>
      <c r="S10" s="57" t="s">
        <v>281</v>
      </c>
      <c r="T10" s="57" t="s">
        <v>281</v>
      </c>
      <c r="U10" s="57" t="s">
        <v>281</v>
      </c>
      <c r="V10" s="57" t="s">
        <v>281</v>
      </c>
      <c r="W10" s="57" t="s">
        <v>281</v>
      </c>
      <c r="X10" s="57" t="s">
        <v>281</v>
      </c>
      <c r="Y10" s="57" t="s">
        <v>281</v>
      </c>
      <c r="Z10" s="57" t="s">
        <v>281</v>
      </c>
      <c r="AA10" s="57" t="s">
        <v>281</v>
      </c>
      <c r="AB10" s="57" t="s">
        <v>281</v>
      </c>
      <c r="AC10" s="57" t="s">
        <v>281</v>
      </c>
      <c r="AD10" s="57" t="s">
        <v>281</v>
      </c>
      <c r="AE10" s="57" t="s">
        <v>281</v>
      </c>
      <c r="AF10" s="57" t="s">
        <v>281</v>
      </c>
      <c r="AG10" s="57" t="s">
        <v>281</v>
      </c>
      <c r="AH10" s="57" t="s">
        <v>281</v>
      </c>
      <c r="AI10" s="57" t="s">
        <v>281</v>
      </c>
      <c r="AJ10" s="57" t="s">
        <v>281</v>
      </c>
      <c r="AK10" s="57" t="s">
        <v>281</v>
      </c>
      <c r="AL10" s="57" t="s">
        <v>281</v>
      </c>
      <c r="AM10" s="57" t="s">
        <v>281</v>
      </c>
      <c r="AN10" s="57" t="s">
        <v>281</v>
      </c>
      <c r="AO10" s="57" t="s">
        <v>281</v>
      </c>
      <c r="AP10" s="57" t="s">
        <v>281</v>
      </c>
      <c r="AQ10" s="57" t="s">
        <v>281</v>
      </c>
      <c r="AR10" s="57" t="s">
        <v>281</v>
      </c>
      <c r="AS10" s="57" t="s">
        <v>281</v>
      </c>
      <c r="AT10" s="57" t="s">
        <v>281</v>
      </c>
      <c r="AU10" s="57" t="s">
        <v>281</v>
      </c>
      <c r="AV10" s="57" t="s">
        <v>281</v>
      </c>
      <c r="AW10" s="57" t="s">
        <v>281</v>
      </c>
      <c r="AX10" s="57" t="s">
        <v>281</v>
      </c>
      <c r="AY10" s="57" t="s">
        <v>281</v>
      </c>
      <c r="AZ10" s="57" t="s">
        <v>281</v>
      </c>
      <c r="BA10" s="57" t="s">
        <v>281</v>
      </c>
      <c r="BB10" s="57" t="s">
        <v>281</v>
      </c>
      <c r="BC10" s="57" t="s">
        <v>281</v>
      </c>
      <c r="BD10" s="81"/>
      <c r="BE10" s="81">
        <f t="shared" si="0"/>
        <v>0.13736056394868901</v>
      </c>
      <c r="BF10" s="57" t="s">
        <v>281</v>
      </c>
    </row>
    <row r="11" spans="1:58" x14ac:dyDescent="0.25">
      <c r="A11" s="54">
        <v>1843</v>
      </c>
      <c r="B11" s="57" t="s">
        <v>281</v>
      </c>
      <c r="C11" s="57" t="s">
        <v>281</v>
      </c>
      <c r="D11" s="57" t="s">
        <v>281</v>
      </c>
      <c r="E11" s="57" t="s">
        <v>281</v>
      </c>
      <c r="F11" s="57" t="s">
        <v>281</v>
      </c>
      <c r="G11" s="57" t="s">
        <v>281</v>
      </c>
      <c r="H11" s="57" t="s">
        <v>281</v>
      </c>
      <c r="I11" s="57" t="s">
        <v>281</v>
      </c>
      <c r="J11" s="57" t="s">
        <v>281</v>
      </c>
      <c r="K11" s="57" t="s">
        <v>281</v>
      </c>
      <c r="L11" s="57" t="s">
        <v>281</v>
      </c>
      <c r="M11" s="57" t="s">
        <v>281</v>
      </c>
      <c r="N11" s="57" t="s">
        <v>281</v>
      </c>
      <c r="O11" s="57" t="s">
        <v>281</v>
      </c>
      <c r="P11" s="57">
        <v>48.287509963984959</v>
      </c>
      <c r="Q11" s="57" t="s">
        <v>281</v>
      </c>
      <c r="R11" s="57" t="s">
        <v>281</v>
      </c>
      <c r="S11" s="57" t="s">
        <v>281</v>
      </c>
      <c r="T11" s="57" t="s">
        <v>281</v>
      </c>
      <c r="U11" s="57" t="s">
        <v>281</v>
      </c>
      <c r="V11" s="57" t="s">
        <v>281</v>
      </c>
      <c r="W11" s="57" t="s">
        <v>281</v>
      </c>
      <c r="X11" s="57" t="s">
        <v>281</v>
      </c>
      <c r="Y11" s="57" t="s">
        <v>281</v>
      </c>
      <c r="Z11" s="57" t="s">
        <v>281</v>
      </c>
      <c r="AA11" s="57">
        <v>53.064266545967833</v>
      </c>
      <c r="AB11" s="57" t="s">
        <v>281</v>
      </c>
      <c r="AC11" s="57" t="s">
        <v>281</v>
      </c>
      <c r="AD11" s="57" t="s">
        <v>281</v>
      </c>
      <c r="AE11" s="57" t="s">
        <v>281</v>
      </c>
      <c r="AF11" s="57" t="s">
        <v>281</v>
      </c>
      <c r="AG11" s="57" t="s">
        <v>281</v>
      </c>
      <c r="AH11" s="57" t="s">
        <v>281</v>
      </c>
      <c r="AI11" s="57" t="s">
        <v>281</v>
      </c>
      <c r="AJ11" s="57" t="s">
        <v>281</v>
      </c>
      <c r="AK11" s="57" t="s">
        <v>281</v>
      </c>
      <c r="AL11" s="57" t="s">
        <v>281</v>
      </c>
      <c r="AM11" s="57" t="s">
        <v>281</v>
      </c>
      <c r="AN11" s="57" t="s">
        <v>281</v>
      </c>
      <c r="AO11" s="57" t="s">
        <v>281</v>
      </c>
      <c r="AP11" s="57" t="s">
        <v>281</v>
      </c>
      <c r="AQ11" s="57" t="s">
        <v>281</v>
      </c>
      <c r="AR11" s="57" t="s">
        <v>281</v>
      </c>
      <c r="AS11" s="57" t="s">
        <v>281</v>
      </c>
      <c r="AT11" s="57" t="s">
        <v>281</v>
      </c>
      <c r="AU11" s="57" t="s">
        <v>281</v>
      </c>
      <c r="AV11" s="57" t="s">
        <v>281</v>
      </c>
      <c r="AW11" s="57" t="s">
        <v>281</v>
      </c>
      <c r="AX11" s="57" t="s">
        <v>281</v>
      </c>
      <c r="AY11" s="57" t="s">
        <v>281</v>
      </c>
      <c r="AZ11" s="57" t="s">
        <v>281</v>
      </c>
      <c r="BA11" s="57" t="s">
        <v>281</v>
      </c>
      <c r="BB11" s="57" t="s">
        <v>281</v>
      </c>
      <c r="BC11" s="57" t="s">
        <v>281</v>
      </c>
      <c r="BD11" s="81"/>
      <c r="BE11" s="81">
        <f t="shared" si="0"/>
        <v>0.192602163887233</v>
      </c>
      <c r="BF11" s="57" t="s">
        <v>281</v>
      </c>
    </row>
    <row r="12" spans="1:58" x14ac:dyDescent="0.25">
      <c r="A12" s="54">
        <v>1844</v>
      </c>
      <c r="B12" s="57" t="s">
        <v>281</v>
      </c>
      <c r="C12" s="57" t="s">
        <v>281</v>
      </c>
      <c r="D12" s="57" t="s">
        <v>281</v>
      </c>
      <c r="E12" s="57" t="s">
        <v>281</v>
      </c>
      <c r="F12" s="57" t="s">
        <v>281</v>
      </c>
      <c r="G12" s="57" t="s">
        <v>281</v>
      </c>
      <c r="H12" s="57" t="s">
        <v>281</v>
      </c>
      <c r="I12" s="57" t="s">
        <v>281</v>
      </c>
      <c r="J12" s="57" t="s">
        <v>281</v>
      </c>
      <c r="K12" s="57" t="s">
        <v>281</v>
      </c>
      <c r="L12" s="57" t="s">
        <v>281</v>
      </c>
      <c r="M12" s="57" t="s">
        <v>281</v>
      </c>
      <c r="N12" s="57" t="s">
        <v>281</v>
      </c>
      <c r="O12" s="57" t="s">
        <v>281</v>
      </c>
      <c r="P12" s="57">
        <v>49.293539181874394</v>
      </c>
      <c r="Q12" s="57" t="s">
        <v>281</v>
      </c>
      <c r="R12" s="57" t="s">
        <v>281</v>
      </c>
      <c r="S12" s="57" t="s">
        <v>281</v>
      </c>
      <c r="T12" s="57" t="s">
        <v>281</v>
      </c>
      <c r="U12" s="57" t="s">
        <v>281</v>
      </c>
      <c r="V12" s="57" t="s">
        <v>281</v>
      </c>
      <c r="W12" s="57" t="s">
        <v>281</v>
      </c>
      <c r="X12" s="57" t="s">
        <v>281</v>
      </c>
      <c r="Y12" s="57" t="s">
        <v>281</v>
      </c>
      <c r="Z12" s="57" t="s">
        <v>281</v>
      </c>
      <c r="AA12" s="57">
        <v>46.911429879982578</v>
      </c>
      <c r="AB12" s="57" t="s">
        <v>281</v>
      </c>
      <c r="AC12" s="57" t="s">
        <v>281</v>
      </c>
      <c r="AD12" s="57" t="s">
        <v>281</v>
      </c>
      <c r="AE12" s="57" t="s">
        <v>281</v>
      </c>
      <c r="AF12" s="57" t="s">
        <v>281</v>
      </c>
      <c r="AG12" s="57" t="s">
        <v>281</v>
      </c>
      <c r="AH12" s="57" t="s">
        <v>281</v>
      </c>
      <c r="AI12" s="57" t="s">
        <v>281</v>
      </c>
      <c r="AJ12" s="57" t="s">
        <v>281</v>
      </c>
      <c r="AK12" s="57" t="s">
        <v>281</v>
      </c>
      <c r="AL12" s="57" t="s">
        <v>281</v>
      </c>
      <c r="AM12" s="57" t="s">
        <v>281</v>
      </c>
      <c r="AN12" s="57" t="s">
        <v>281</v>
      </c>
      <c r="AO12" s="57" t="s">
        <v>281</v>
      </c>
      <c r="AP12" s="57" t="s">
        <v>281</v>
      </c>
      <c r="AQ12" s="57" t="s">
        <v>281</v>
      </c>
      <c r="AR12" s="57" t="s">
        <v>281</v>
      </c>
      <c r="AS12" s="57" t="s">
        <v>281</v>
      </c>
      <c r="AT12" s="57" t="s">
        <v>281</v>
      </c>
      <c r="AU12" s="57" t="s">
        <v>281</v>
      </c>
      <c r="AV12" s="57" t="s">
        <v>281</v>
      </c>
      <c r="AW12" s="57" t="s">
        <v>281</v>
      </c>
      <c r="AX12" s="57" t="s">
        <v>281</v>
      </c>
      <c r="AY12" s="57" t="s">
        <v>281</v>
      </c>
      <c r="AZ12" s="57" t="s">
        <v>281</v>
      </c>
      <c r="BA12" s="57" t="s">
        <v>281</v>
      </c>
      <c r="BB12" s="57" t="s">
        <v>281</v>
      </c>
      <c r="BC12" s="57" t="s">
        <v>281</v>
      </c>
      <c r="BD12" s="81"/>
      <c r="BE12" s="81">
        <f t="shared" si="0"/>
        <v>0.19244152426249062</v>
      </c>
      <c r="BF12" s="57" t="s">
        <v>281</v>
      </c>
    </row>
    <row r="13" spans="1:58" x14ac:dyDescent="0.25">
      <c r="A13" s="54">
        <v>1845</v>
      </c>
      <c r="B13" s="57" t="s">
        <v>281</v>
      </c>
      <c r="C13" s="57" t="s">
        <v>281</v>
      </c>
      <c r="D13" s="57" t="s">
        <v>281</v>
      </c>
      <c r="E13" s="57" t="s">
        <v>281</v>
      </c>
      <c r="F13" s="57" t="s">
        <v>281</v>
      </c>
      <c r="G13" s="57" t="s">
        <v>281</v>
      </c>
      <c r="H13" s="57" t="s">
        <v>281</v>
      </c>
      <c r="I13" s="57" t="s">
        <v>281</v>
      </c>
      <c r="J13" s="57" t="s">
        <v>281</v>
      </c>
      <c r="K13" s="57" t="s">
        <v>281</v>
      </c>
      <c r="L13" s="57" t="s">
        <v>281</v>
      </c>
      <c r="M13" s="57" t="s">
        <v>281</v>
      </c>
      <c r="N13" s="57" t="s">
        <v>281</v>
      </c>
      <c r="O13" s="57" t="s">
        <v>281</v>
      </c>
      <c r="P13" s="57">
        <v>51.780851276962039</v>
      </c>
      <c r="Q13" s="57" t="s">
        <v>281</v>
      </c>
      <c r="R13" s="57" t="s">
        <v>281</v>
      </c>
      <c r="S13" s="57" t="s">
        <v>281</v>
      </c>
      <c r="T13" s="57" t="s">
        <v>281</v>
      </c>
      <c r="U13" s="57" t="s">
        <v>281</v>
      </c>
      <c r="V13" s="57" t="s">
        <v>281</v>
      </c>
      <c r="W13" s="57" t="s">
        <v>281</v>
      </c>
      <c r="X13" s="57" t="s">
        <v>281</v>
      </c>
      <c r="Y13" s="57" t="s">
        <v>281</v>
      </c>
      <c r="Z13" s="57" t="s">
        <v>281</v>
      </c>
      <c r="AA13" s="57">
        <v>51.989714986460442</v>
      </c>
      <c r="AB13" s="57" t="s">
        <v>281</v>
      </c>
      <c r="AC13" s="57" t="s">
        <v>281</v>
      </c>
      <c r="AD13" s="57" t="s">
        <v>281</v>
      </c>
      <c r="AE13" s="57" t="s">
        <v>281</v>
      </c>
      <c r="AF13" s="57" t="s">
        <v>281</v>
      </c>
      <c r="AG13" s="57" t="s">
        <v>281</v>
      </c>
      <c r="AH13" s="57" t="s">
        <v>281</v>
      </c>
      <c r="AI13" s="57" t="s">
        <v>281</v>
      </c>
      <c r="AJ13" s="57" t="s">
        <v>281</v>
      </c>
      <c r="AK13" s="57" t="s">
        <v>281</v>
      </c>
      <c r="AL13" s="57" t="s">
        <v>281</v>
      </c>
      <c r="AM13" s="57" t="s">
        <v>281</v>
      </c>
      <c r="AN13" s="57" t="s">
        <v>281</v>
      </c>
      <c r="AO13" s="57" t="s">
        <v>281</v>
      </c>
      <c r="AP13" s="57" t="s">
        <v>281</v>
      </c>
      <c r="AQ13" s="57" t="s">
        <v>281</v>
      </c>
      <c r="AR13" s="57" t="s">
        <v>281</v>
      </c>
      <c r="AS13" s="57" t="s">
        <v>281</v>
      </c>
      <c r="AT13" s="57" t="s">
        <v>281</v>
      </c>
      <c r="AU13" s="57" t="s">
        <v>281</v>
      </c>
      <c r="AV13" s="57" t="s">
        <v>281</v>
      </c>
      <c r="AW13" s="57" t="s">
        <v>281</v>
      </c>
      <c r="AX13" s="57" t="s">
        <v>281</v>
      </c>
      <c r="AY13" s="57" t="s">
        <v>281</v>
      </c>
      <c r="AZ13" s="57" t="s">
        <v>281</v>
      </c>
      <c r="BA13" s="57" t="s">
        <v>281</v>
      </c>
      <c r="BB13" s="57" t="s">
        <v>281</v>
      </c>
      <c r="BC13" s="57" t="s">
        <v>281</v>
      </c>
      <c r="BD13" s="81"/>
      <c r="BE13" s="81">
        <f t="shared" si="0"/>
        <v>0.19238065252220962</v>
      </c>
      <c r="BF13" s="57" t="s">
        <v>281</v>
      </c>
    </row>
    <row r="14" spans="1:58" x14ac:dyDescent="0.25">
      <c r="A14" s="54">
        <v>1846</v>
      </c>
      <c r="B14" s="57" t="s">
        <v>281</v>
      </c>
      <c r="C14" s="57" t="s">
        <v>281</v>
      </c>
      <c r="D14" s="57" t="s">
        <v>281</v>
      </c>
      <c r="E14" s="57" t="s">
        <v>281</v>
      </c>
      <c r="F14" s="57" t="s">
        <v>281</v>
      </c>
      <c r="G14" s="57" t="s">
        <v>281</v>
      </c>
      <c r="H14" s="57" t="s">
        <v>281</v>
      </c>
      <c r="I14" s="57" t="s">
        <v>281</v>
      </c>
      <c r="J14" s="57" t="s">
        <v>281</v>
      </c>
      <c r="K14" s="57" t="s">
        <v>281</v>
      </c>
      <c r="L14" s="57" t="s">
        <v>281</v>
      </c>
      <c r="M14" s="57" t="s">
        <v>281</v>
      </c>
      <c r="N14" s="57" t="s">
        <v>281</v>
      </c>
      <c r="O14" s="57" t="s">
        <v>281</v>
      </c>
      <c r="P14" s="57">
        <v>51.222385222977806</v>
      </c>
      <c r="Q14" s="57" t="s">
        <v>281</v>
      </c>
      <c r="R14" s="57" t="s">
        <v>281</v>
      </c>
      <c r="S14" s="57" t="s">
        <v>281</v>
      </c>
      <c r="T14" s="57" t="s">
        <v>281</v>
      </c>
      <c r="U14" s="57" t="s">
        <v>281</v>
      </c>
      <c r="V14" s="57" t="s">
        <v>281</v>
      </c>
      <c r="W14" s="57" t="s">
        <v>281</v>
      </c>
      <c r="X14" s="57" t="s">
        <v>281</v>
      </c>
      <c r="Y14" s="57" t="s">
        <v>281</v>
      </c>
      <c r="Z14" s="57" t="s">
        <v>281</v>
      </c>
      <c r="AA14" s="57">
        <v>57.973814296277112</v>
      </c>
      <c r="AB14" s="57" t="s">
        <v>281</v>
      </c>
      <c r="AC14" s="57" t="s">
        <v>281</v>
      </c>
      <c r="AD14" s="57" t="s">
        <v>281</v>
      </c>
      <c r="AE14" s="57" t="s">
        <v>281</v>
      </c>
      <c r="AF14" s="57" t="s">
        <v>281</v>
      </c>
      <c r="AG14" s="57" t="s">
        <v>281</v>
      </c>
      <c r="AH14" s="57" t="s">
        <v>281</v>
      </c>
      <c r="AI14" s="57" t="s">
        <v>281</v>
      </c>
      <c r="AJ14" s="57" t="s">
        <v>281</v>
      </c>
      <c r="AK14" s="57" t="s">
        <v>281</v>
      </c>
      <c r="AL14" s="57" t="s">
        <v>281</v>
      </c>
      <c r="AM14" s="57" t="s">
        <v>281</v>
      </c>
      <c r="AN14" s="57" t="s">
        <v>281</v>
      </c>
      <c r="AO14" s="57" t="s">
        <v>281</v>
      </c>
      <c r="AP14" s="57" t="s">
        <v>281</v>
      </c>
      <c r="AQ14" s="57" t="s">
        <v>281</v>
      </c>
      <c r="AR14" s="57" t="s">
        <v>281</v>
      </c>
      <c r="AS14" s="57" t="s">
        <v>281</v>
      </c>
      <c r="AT14" s="57" t="s">
        <v>281</v>
      </c>
      <c r="AU14" s="57" t="s">
        <v>281</v>
      </c>
      <c r="AV14" s="57" t="s">
        <v>281</v>
      </c>
      <c r="AW14" s="57" t="s">
        <v>281</v>
      </c>
      <c r="AX14" s="57" t="s">
        <v>281</v>
      </c>
      <c r="AY14" s="57" t="s">
        <v>281</v>
      </c>
      <c r="AZ14" s="57" t="s">
        <v>281</v>
      </c>
      <c r="BA14" s="57" t="s">
        <v>281</v>
      </c>
      <c r="BB14" s="57" t="s">
        <v>281</v>
      </c>
      <c r="BC14" s="57" t="s">
        <v>281</v>
      </c>
      <c r="BD14" s="81"/>
      <c r="BE14" s="81">
        <f t="shared" si="0"/>
        <v>0.19276200003829447</v>
      </c>
      <c r="BF14" s="57" t="s">
        <v>281</v>
      </c>
    </row>
    <row r="15" spans="1:58" x14ac:dyDescent="0.25">
      <c r="A15" s="54">
        <v>1847</v>
      </c>
      <c r="B15" s="57" t="s">
        <v>281</v>
      </c>
      <c r="C15" s="57" t="s">
        <v>281</v>
      </c>
      <c r="D15" s="57" t="s">
        <v>281</v>
      </c>
      <c r="E15" s="57" t="s">
        <v>281</v>
      </c>
      <c r="F15" s="57" t="s">
        <v>281</v>
      </c>
      <c r="G15" s="57" t="s">
        <v>281</v>
      </c>
      <c r="H15" s="57" t="s">
        <v>281</v>
      </c>
      <c r="I15" s="57" t="s">
        <v>281</v>
      </c>
      <c r="J15" s="57" t="s">
        <v>281</v>
      </c>
      <c r="K15" s="57" t="s">
        <v>281</v>
      </c>
      <c r="L15" s="57" t="s">
        <v>281</v>
      </c>
      <c r="M15" s="57" t="s">
        <v>281</v>
      </c>
      <c r="N15" s="57" t="s">
        <v>281</v>
      </c>
      <c r="O15" s="57" t="s">
        <v>281</v>
      </c>
      <c r="P15" s="57">
        <v>50.057638792008397</v>
      </c>
      <c r="Q15" s="57" t="s">
        <v>281</v>
      </c>
      <c r="R15" s="57" t="s">
        <v>281</v>
      </c>
      <c r="S15" s="57" t="s">
        <v>281</v>
      </c>
      <c r="T15" s="57" t="s">
        <v>281</v>
      </c>
      <c r="U15" s="57" t="s">
        <v>281</v>
      </c>
      <c r="V15" s="57" t="s">
        <v>281</v>
      </c>
      <c r="W15" s="57" t="s">
        <v>281</v>
      </c>
      <c r="X15" s="57" t="s">
        <v>281</v>
      </c>
      <c r="Y15" s="57" t="s">
        <v>281</v>
      </c>
      <c r="Z15" s="57" t="s">
        <v>281</v>
      </c>
      <c r="AA15" s="57">
        <v>72.438455624956219</v>
      </c>
      <c r="AB15" s="57" t="s">
        <v>281</v>
      </c>
      <c r="AC15" s="57" t="s">
        <v>281</v>
      </c>
      <c r="AD15" s="57" t="s">
        <v>281</v>
      </c>
      <c r="AE15" s="57" t="s">
        <v>281</v>
      </c>
      <c r="AF15" s="57" t="s">
        <v>281</v>
      </c>
      <c r="AG15" s="57" t="s">
        <v>281</v>
      </c>
      <c r="AH15" s="57" t="s">
        <v>281</v>
      </c>
      <c r="AI15" s="57" t="s">
        <v>281</v>
      </c>
      <c r="AJ15" s="57" t="s">
        <v>281</v>
      </c>
      <c r="AK15" s="57" t="s">
        <v>281</v>
      </c>
      <c r="AL15" s="57" t="s">
        <v>281</v>
      </c>
      <c r="AM15" s="57" t="s">
        <v>281</v>
      </c>
      <c r="AN15" s="57" t="s">
        <v>281</v>
      </c>
      <c r="AO15" s="57" t="s">
        <v>281</v>
      </c>
      <c r="AP15" s="57" t="s">
        <v>281</v>
      </c>
      <c r="AQ15" s="57" t="s">
        <v>281</v>
      </c>
      <c r="AR15" s="57" t="s">
        <v>281</v>
      </c>
      <c r="AS15" s="57" t="s">
        <v>281</v>
      </c>
      <c r="AT15" s="57" t="s">
        <v>281</v>
      </c>
      <c r="AU15" s="57" t="s">
        <v>281</v>
      </c>
      <c r="AV15" s="57" t="s">
        <v>281</v>
      </c>
      <c r="AW15" s="57" t="s">
        <v>281</v>
      </c>
      <c r="AX15" s="57" t="s">
        <v>281</v>
      </c>
      <c r="AY15" s="57" t="s">
        <v>281</v>
      </c>
      <c r="AZ15" s="57" t="s">
        <v>281</v>
      </c>
      <c r="BA15" s="57" t="s">
        <v>281</v>
      </c>
      <c r="BB15" s="57" t="s">
        <v>281</v>
      </c>
      <c r="BC15" s="57" t="s">
        <v>281</v>
      </c>
      <c r="BD15" s="81"/>
      <c r="BE15" s="81">
        <f t="shared" si="0"/>
        <v>0.19568870185038498</v>
      </c>
      <c r="BF15" s="57" t="s">
        <v>281</v>
      </c>
    </row>
    <row r="16" spans="1:58" x14ac:dyDescent="0.25">
      <c r="A16" s="54">
        <v>1848</v>
      </c>
      <c r="B16" s="57" t="s">
        <v>281</v>
      </c>
      <c r="C16" s="57" t="s">
        <v>281</v>
      </c>
      <c r="D16" s="57" t="s">
        <v>281</v>
      </c>
      <c r="E16" s="57" t="s">
        <v>281</v>
      </c>
      <c r="F16" s="57" t="s">
        <v>281</v>
      </c>
      <c r="G16" s="57" t="s">
        <v>281</v>
      </c>
      <c r="H16" s="57" t="s">
        <v>281</v>
      </c>
      <c r="I16" s="57" t="s">
        <v>281</v>
      </c>
      <c r="J16" s="57" t="s">
        <v>281</v>
      </c>
      <c r="K16" s="57" t="s">
        <v>281</v>
      </c>
      <c r="L16" s="57" t="s">
        <v>281</v>
      </c>
      <c r="M16" s="57" t="s">
        <v>281</v>
      </c>
      <c r="N16" s="57" t="s">
        <v>281</v>
      </c>
      <c r="O16" s="57" t="s">
        <v>281</v>
      </c>
      <c r="P16" s="57">
        <v>52.227463353178351</v>
      </c>
      <c r="Q16" s="57" t="s">
        <v>281</v>
      </c>
      <c r="R16" s="57" t="s">
        <v>281</v>
      </c>
      <c r="S16" s="57" t="s">
        <v>281</v>
      </c>
      <c r="T16" s="57" t="s">
        <v>281</v>
      </c>
      <c r="U16" s="57" t="s">
        <v>281</v>
      </c>
      <c r="V16" s="57" t="s">
        <v>281</v>
      </c>
      <c r="W16" s="57" t="s">
        <v>281</v>
      </c>
      <c r="X16" s="57" t="s">
        <v>281</v>
      </c>
      <c r="Y16" s="57" t="s">
        <v>281</v>
      </c>
      <c r="Z16" s="57" t="s">
        <v>281</v>
      </c>
      <c r="AA16" s="57">
        <v>65.00406806159927</v>
      </c>
      <c r="AB16" s="57" t="s">
        <v>281</v>
      </c>
      <c r="AC16" s="57" t="s">
        <v>281</v>
      </c>
      <c r="AD16" s="57" t="s">
        <v>281</v>
      </c>
      <c r="AE16" s="57" t="s">
        <v>281</v>
      </c>
      <c r="AF16" s="57" t="s">
        <v>281</v>
      </c>
      <c r="AG16" s="57" t="s">
        <v>281</v>
      </c>
      <c r="AH16" s="57" t="s">
        <v>281</v>
      </c>
      <c r="AI16" s="57" t="s">
        <v>281</v>
      </c>
      <c r="AJ16" s="57" t="s">
        <v>281</v>
      </c>
      <c r="AK16" s="57" t="s">
        <v>281</v>
      </c>
      <c r="AL16" s="57" t="s">
        <v>281</v>
      </c>
      <c r="AM16" s="57" t="s">
        <v>281</v>
      </c>
      <c r="AN16" s="57" t="s">
        <v>281</v>
      </c>
      <c r="AO16" s="57" t="s">
        <v>281</v>
      </c>
      <c r="AP16" s="57" t="s">
        <v>281</v>
      </c>
      <c r="AQ16" s="57" t="s">
        <v>281</v>
      </c>
      <c r="AR16" s="57" t="s">
        <v>281</v>
      </c>
      <c r="AS16" s="57" t="s">
        <v>281</v>
      </c>
      <c r="AT16" s="57" t="s">
        <v>281</v>
      </c>
      <c r="AU16" s="57" t="s">
        <v>281</v>
      </c>
      <c r="AV16" s="57" t="s">
        <v>281</v>
      </c>
      <c r="AW16" s="57" t="s">
        <v>281</v>
      </c>
      <c r="AX16" s="57" t="s">
        <v>281</v>
      </c>
      <c r="AY16" s="57" t="s">
        <v>281</v>
      </c>
      <c r="AZ16" s="57" t="s">
        <v>281</v>
      </c>
      <c r="BA16" s="57" t="s">
        <v>281</v>
      </c>
      <c r="BB16" s="57" t="s">
        <v>281</v>
      </c>
      <c r="BC16" s="57" t="s">
        <v>281</v>
      </c>
      <c r="BD16" s="81"/>
      <c r="BE16" s="81">
        <f t="shared" si="0"/>
        <v>0.19356395444013369</v>
      </c>
      <c r="BF16" s="57" t="s">
        <v>281</v>
      </c>
    </row>
    <row r="17" spans="1:58" x14ac:dyDescent="0.25">
      <c r="A17" s="54">
        <v>1849</v>
      </c>
      <c r="B17" s="57" t="s">
        <v>281</v>
      </c>
      <c r="C17" s="57" t="s">
        <v>281</v>
      </c>
      <c r="D17" s="57" t="s">
        <v>281</v>
      </c>
      <c r="E17" s="57" t="s">
        <v>281</v>
      </c>
      <c r="F17" s="57" t="s">
        <v>281</v>
      </c>
      <c r="G17" s="57" t="s">
        <v>281</v>
      </c>
      <c r="H17" s="57" t="s">
        <v>281</v>
      </c>
      <c r="I17" s="57" t="s">
        <v>281</v>
      </c>
      <c r="J17" s="57" t="s">
        <v>281</v>
      </c>
      <c r="K17" s="57" t="s">
        <v>281</v>
      </c>
      <c r="L17" s="57" t="s">
        <v>281</v>
      </c>
      <c r="M17" s="57" t="s">
        <v>281</v>
      </c>
      <c r="N17" s="57" t="s">
        <v>281</v>
      </c>
      <c r="O17" s="57" t="s">
        <v>281</v>
      </c>
      <c r="P17" s="57">
        <v>53.388065494000372</v>
      </c>
      <c r="Q17" s="57" t="s">
        <v>281</v>
      </c>
      <c r="R17" s="57" t="s">
        <v>281</v>
      </c>
      <c r="S17" s="57" t="s">
        <v>281</v>
      </c>
      <c r="T17" s="57" t="s">
        <v>281</v>
      </c>
      <c r="U17" s="57" t="s">
        <v>281</v>
      </c>
      <c r="V17" s="57" t="s">
        <v>281</v>
      </c>
      <c r="W17" s="57" t="s">
        <v>281</v>
      </c>
      <c r="X17" s="57" t="s">
        <v>281</v>
      </c>
      <c r="Y17" s="57" t="s">
        <v>281</v>
      </c>
      <c r="Z17" s="57" t="s">
        <v>281</v>
      </c>
      <c r="AA17" s="57">
        <v>70.807202248511004</v>
      </c>
      <c r="AB17" s="57" t="s">
        <v>281</v>
      </c>
      <c r="AC17" s="57" t="s">
        <v>281</v>
      </c>
      <c r="AD17" s="57" t="s">
        <v>281</v>
      </c>
      <c r="AE17" s="57" t="s">
        <v>281</v>
      </c>
      <c r="AF17" s="57" t="s">
        <v>281</v>
      </c>
      <c r="AG17" s="57" t="s">
        <v>281</v>
      </c>
      <c r="AH17" s="57" t="s">
        <v>281</v>
      </c>
      <c r="AI17" s="57" t="s">
        <v>281</v>
      </c>
      <c r="AJ17" s="57" t="s">
        <v>281</v>
      </c>
      <c r="AK17" s="57" t="s">
        <v>281</v>
      </c>
      <c r="AL17" s="57" t="s">
        <v>281</v>
      </c>
      <c r="AM17" s="57" t="s">
        <v>281</v>
      </c>
      <c r="AN17" s="57" t="s">
        <v>281</v>
      </c>
      <c r="AO17" s="57" t="s">
        <v>281</v>
      </c>
      <c r="AP17" s="57" t="s">
        <v>281</v>
      </c>
      <c r="AQ17" s="57" t="s">
        <v>281</v>
      </c>
      <c r="AR17" s="57" t="s">
        <v>281</v>
      </c>
      <c r="AS17" s="57" t="s">
        <v>281</v>
      </c>
      <c r="AT17" s="57" t="s">
        <v>281</v>
      </c>
      <c r="AU17" s="57" t="s">
        <v>281</v>
      </c>
      <c r="AV17" s="57" t="s">
        <v>281</v>
      </c>
      <c r="AW17" s="57" t="s">
        <v>281</v>
      </c>
      <c r="AX17" s="57" t="s">
        <v>281</v>
      </c>
      <c r="AY17" s="57" t="s">
        <v>281</v>
      </c>
      <c r="AZ17" s="57" t="s">
        <v>281</v>
      </c>
      <c r="BA17" s="57" t="s">
        <v>281</v>
      </c>
      <c r="BB17" s="57" t="s">
        <v>281</v>
      </c>
      <c r="BC17" s="57" t="s">
        <v>281</v>
      </c>
      <c r="BD17" s="81"/>
      <c r="BE17" s="81">
        <f t="shared" si="0"/>
        <v>0.19433673278116989</v>
      </c>
      <c r="BF17" s="57" t="s">
        <v>281</v>
      </c>
    </row>
    <row r="18" spans="1:58" x14ac:dyDescent="0.25">
      <c r="A18" s="54">
        <v>1850</v>
      </c>
      <c r="B18" s="57" t="s">
        <v>281</v>
      </c>
      <c r="C18" s="57" t="s">
        <v>281</v>
      </c>
      <c r="D18" s="57" t="s">
        <v>281</v>
      </c>
      <c r="E18" s="57" t="s">
        <v>281</v>
      </c>
      <c r="F18" s="57" t="s">
        <v>281</v>
      </c>
      <c r="G18" s="57" t="s">
        <v>281</v>
      </c>
      <c r="H18" s="57" t="s">
        <v>281</v>
      </c>
      <c r="I18" s="57" t="s">
        <v>281</v>
      </c>
      <c r="J18" s="57" t="s">
        <v>281</v>
      </c>
      <c r="K18" s="57" t="s">
        <v>281</v>
      </c>
      <c r="L18" s="57" t="s">
        <v>281</v>
      </c>
      <c r="M18" s="57" t="s">
        <v>281</v>
      </c>
      <c r="N18" s="57" t="s">
        <v>281</v>
      </c>
      <c r="O18" s="57" t="s">
        <v>281</v>
      </c>
      <c r="P18" s="57">
        <v>53.343565611506406</v>
      </c>
      <c r="Q18" s="57" t="s">
        <v>281</v>
      </c>
      <c r="R18" s="57" t="s">
        <v>281</v>
      </c>
      <c r="S18" s="57" t="s">
        <v>281</v>
      </c>
      <c r="T18" s="57" t="s">
        <v>281</v>
      </c>
      <c r="U18" s="57" t="s">
        <v>281</v>
      </c>
      <c r="V18" s="57" t="s">
        <v>281</v>
      </c>
      <c r="W18" s="57" t="s">
        <v>281</v>
      </c>
      <c r="X18" s="57" t="s">
        <v>281</v>
      </c>
      <c r="Y18" s="57" t="s">
        <v>281</v>
      </c>
      <c r="Z18" s="57" t="s">
        <v>281</v>
      </c>
      <c r="AA18" s="57">
        <v>71.38970402037954</v>
      </c>
      <c r="AB18" s="57" t="s">
        <v>281</v>
      </c>
      <c r="AC18" s="57" t="s">
        <v>281</v>
      </c>
      <c r="AD18" s="57" t="s">
        <v>281</v>
      </c>
      <c r="AE18" s="57" t="s">
        <v>281</v>
      </c>
      <c r="AF18" s="57" t="s">
        <v>281</v>
      </c>
      <c r="AG18" s="57" t="s">
        <v>281</v>
      </c>
      <c r="AH18" s="57" t="s">
        <v>281</v>
      </c>
      <c r="AI18" s="57" t="s">
        <v>281</v>
      </c>
      <c r="AJ18" s="57" t="s">
        <v>281</v>
      </c>
      <c r="AK18" s="57" t="s">
        <v>281</v>
      </c>
      <c r="AL18" s="57" t="s">
        <v>281</v>
      </c>
      <c r="AM18" s="57" t="s">
        <v>281</v>
      </c>
      <c r="AN18" s="57" t="s">
        <v>281</v>
      </c>
      <c r="AO18" s="57" t="s">
        <v>281</v>
      </c>
      <c r="AP18" s="57" t="s">
        <v>281</v>
      </c>
      <c r="AQ18" s="57" t="s">
        <v>281</v>
      </c>
      <c r="AR18" s="57" t="s">
        <v>281</v>
      </c>
      <c r="AS18" s="57" t="s">
        <v>281</v>
      </c>
      <c r="AT18" s="57" t="s">
        <v>281</v>
      </c>
      <c r="AU18" s="57" t="s">
        <v>281</v>
      </c>
      <c r="AV18" s="57" t="s">
        <v>281</v>
      </c>
      <c r="AW18" s="57" t="s">
        <v>281</v>
      </c>
      <c r="AX18" s="57" t="s">
        <v>281</v>
      </c>
      <c r="AY18" s="57" t="s">
        <v>281</v>
      </c>
      <c r="AZ18" s="57" t="s">
        <v>281</v>
      </c>
      <c r="BA18" s="57" t="s">
        <v>281</v>
      </c>
      <c r="BB18" s="57" t="s">
        <v>281</v>
      </c>
      <c r="BC18" s="57" t="s">
        <v>281</v>
      </c>
      <c r="BD18" s="81"/>
      <c r="BE18" s="81">
        <f t="shared" si="0"/>
        <v>0.19446136897139429</v>
      </c>
      <c r="BF18" s="57" t="s">
        <v>281</v>
      </c>
    </row>
    <row r="19" spans="1:58" x14ac:dyDescent="0.25">
      <c r="A19" s="54">
        <v>1851</v>
      </c>
      <c r="B19" s="57" t="s">
        <v>281</v>
      </c>
      <c r="C19" s="57" t="s">
        <v>281</v>
      </c>
      <c r="D19" s="57" t="s">
        <v>281</v>
      </c>
      <c r="E19" s="57" t="s">
        <v>281</v>
      </c>
      <c r="F19" s="57" t="s">
        <v>281</v>
      </c>
      <c r="G19" s="57" t="s">
        <v>281</v>
      </c>
      <c r="H19" s="57" t="s">
        <v>281</v>
      </c>
      <c r="I19" s="57" t="s">
        <v>281</v>
      </c>
      <c r="J19" s="57" t="s">
        <v>281</v>
      </c>
      <c r="K19" s="57" t="s">
        <v>281</v>
      </c>
      <c r="L19" s="57" t="s">
        <v>281</v>
      </c>
      <c r="M19" s="57" t="s">
        <v>281</v>
      </c>
      <c r="N19" s="57" t="s">
        <v>281</v>
      </c>
      <c r="O19" s="57" t="s">
        <v>281</v>
      </c>
      <c r="P19" s="57">
        <v>51.877438266660313</v>
      </c>
      <c r="Q19" s="57" t="s">
        <v>281</v>
      </c>
      <c r="R19" s="57" t="s">
        <v>281</v>
      </c>
      <c r="S19" s="57" t="s">
        <v>281</v>
      </c>
      <c r="T19" s="57" t="s">
        <v>281</v>
      </c>
      <c r="U19" s="57" t="s">
        <v>281</v>
      </c>
      <c r="V19" s="57" t="s">
        <v>281</v>
      </c>
      <c r="W19" s="57" t="s">
        <v>281</v>
      </c>
      <c r="X19" s="57" t="s">
        <v>281</v>
      </c>
      <c r="Y19" s="57" t="s">
        <v>281</v>
      </c>
      <c r="Z19" s="57" t="s">
        <v>281</v>
      </c>
      <c r="AA19" s="57">
        <v>73.244942742407886</v>
      </c>
      <c r="AB19" s="57" t="s">
        <v>281</v>
      </c>
      <c r="AC19" s="57" t="s">
        <v>281</v>
      </c>
      <c r="AD19" s="57" t="s">
        <v>281</v>
      </c>
      <c r="AE19" s="57" t="s">
        <v>281</v>
      </c>
      <c r="AF19" s="57" t="s">
        <v>281</v>
      </c>
      <c r="AG19" s="57" t="s">
        <v>281</v>
      </c>
      <c r="AH19" s="57" t="s">
        <v>281</v>
      </c>
      <c r="AI19" s="57" t="s">
        <v>281</v>
      </c>
      <c r="AJ19" s="57" t="s">
        <v>281</v>
      </c>
      <c r="AK19" s="57" t="s">
        <v>281</v>
      </c>
      <c r="AL19" s="57" t="s">
        <v>281</v>
      </c>
      <c r="AM19" s="57" t="s">
        <v>281</v>
      </c>
      <c r="AN19" s="57" t="s">
        <v>281</v>
      </c>
      <c r="AO19" s="57" t="s">
        <v>281</v>
      </c>
      <c r="AP19" s="57" t="s">
        <v>281</v>
      </c>
      <c r="AQ19" s="57" t="s">
        <v>281</v>
      </c>
      <c r="AR19" s="57" t="s">
        <v>281</v>
      </c>
      <c r="AS19" s="57" t="s">
        <v>281</v>
      </c>
      <c r="AT19" s="57" t="s">
        <v>281</v>
      </c>
      <c r="AU19" s="57" t="s">
        <v>281</v>
      </c>
      <c r="AV19" s="57" t="s">
        <v>281</v>
      </c>
      <c r="AW19" s="57" t="s">
        <v>281</v>
      </c>
      <c r="AX19" s="57" t="s">
        <v>281</v>
      </c>
      <c r="AY19" s="57" t="s">
        <v>281</v>
      </c>
      <c r="AZ19" s="57" t="s">
        <v>281</v>
      </c>
      <c r="BA19" s="57" t="s">
        <v>281</v>
      </c>
      <c r="BB19" s="57" t="s">
        <v>281</v>
      </c>
      <c r="BC19" s="57" t="s">
        <v>281</v>
      </c>
      <c r="BD19" s="81"/>
      <c r="BE19" s="81">
        <f t="shared" si="0"/>
        <v>0.19527372446837707</v>
      </c>
      <c r="BF19" s="57" t="s">
        <v>281</v>
      </c>
    </row>
    <row r="20" spans="1:58" x14ac:dyDescent="0.25">
      <c r="A20" s="54">
        <v>1852</v>
      </c>
      <c r="B20" s="57" t="s">
        <v>281</v>
      </c>
      <c r="C20" s="57" t="s">
        <v>281</v>
      </c>
      <c r="D20" s="57" t="s">
        <v>281</v>
      </c>
      <c r="E20" s="57" t="s">
        <v>281</v>
      </c>
      <c r="F20" s="57" t="s">
        <v>281</v>
      </c>
      <c r="G20" s="57" t="s">
        <v>281</v>
      </c>
      <c r="H20" s="57" t="s">
        <v>281</v>
      </c>
      <c r="I20" s="57" t="s">
        <v>281</v>
      </c>
      <c r="J20" s="57" t="s">
        <v>281</v>
      </c>
      <c r="K20" s="57" t="s">
        <v>281</v>
      </c>
      <c r="L20" s="57" t="s">
        <v>281</v>
      </c>
      <c r="M20" s="57" t="s">
        <v>281</v>
      </c>
      <c r="N20" s="57" t="s">
        <v>281</v>
      </c>
      <c r="O20" s="57" t="s">
        <v>281</v>
      </c>
      <c r="P20" s="57">
        <v>52.56272803758123</v>
      </c>
      <c r="Q20" s="57" t="s">
        <v>281</v>
      </c>
      <c r="R20" s="57" t="s">
        <v>281</v>
      </c>
      <c r="S20" s="57" t="s">
        <v>281</v>
      </c>
      <c r="T20" s="57" t="s">
        <v>281</v>
      </c>
      <c r="U20" s="57" t="s">
        <v>281</v>
      </c>
      <c r="V20" s="57" t="s">
        <v>281</v>
      </c>
      <c r="W20" s="57" t="s">
        <v>281</v>
      </c>
      <c r="X20" s="57" t="s">
        <v>281</v>
      </c>
      <c r="Y20" s="57" t="s">
        <v>281</v>
      </c>
      <c r="Z20" s="57" t="s">
        <v>281</v>
      </c>
      <c r="AA20" s="57">
        <v>74.26320801772124</v>
      </c>
      <c r="AB20" s="57" t="s">
        <v>281</v>
      </c>
      <c r="AC20" s="57" t="s">
        <v>281</v>
      </c>
      <c r="AD20" s="57" t="s">
        <v>281</v>
      </c>
      <c r="AE20" s="57" t="s">
        <v>281</v>
      </c>
      <c r="AF20" s="57" t="s">
        <v>281</v>
      </c>
      <c r="AG20" s="57" t="s">
        <v>281</v>
      </c>
      <c r="AH20" s="57" t="s">
        <v>281</v>
      </c>
      <c r="AI20" s="57" t="s">
        <v>281</v>
      </c>
      <c r="AJ20" s="57" t="s">
        <v>281</v>
      </c>
      <c r="AK20" s="57" t="s">
        <v>281</v>
      </c>
      <c r="AL20" s="57" t="s">
        <v>281</v>
      </c>
      <c r="AM20" s="57" t="s">
        <v>281</v>
      </c>
      <c r="AN20" s="57" t="s">
        <v>281</v>
      </c>
      <c r="AO20" s="57" t="s">
        <v>281</v>
      </c>
      <c r="AP20" s="57" t="s">
        <v>281</v>
      </c>
      <c r="AQ20" s="57" t="s">
        <v>281</v>
      </c>
      <c r="AR20" s="57" t="s">
        <v>281</v>
      </c>
      <c r="AS20" s="57" t="s">
        <v>281</v>
      </c>
      <c r="AT20" s="57" t="s">
        <v>281</v>
      </c>
      <c r="AU20" s="57" t="s">
        <v>281</v>
      </c>
      <c r="AV20" s="57" t="s">
        <v>281</v>
      </c>
      <c r="AW20" s="57" t="s">
        <v>281</v>
      </c>
      <c r="AX20" s="57" t="s">
        <v>281</v>
      </c>
      <c r="AY20" s="57" t="s">
        <v>281</v>
      </c>
      <c r="AZ20" s="57" t="s">
        <v>281</v>
      </c>
      <c r="BA20" s="57" t="s">
        <v>281</v>
      </c>
      <c r="BB20" s="57" t="s">
        <v>281</v>
      </c>
      <c r="BC20" s="57" t="s">
        <v>281</v>
      </c>
      <c r="BD20" s="81"/>
      <c r="BE20" s="81">
        <f t="shared" si="0"/>
        <v>0.19528488836431812</v>
      </c>
      <c r="BF20" s="57" t="s">
        <v>281</v>
      </c>
    </row>
    <row r="21" spans="1:58" x14ac:dyDescent="0.25">
      <c r="A21" s="54">
        <v>1853</v>
      </c>
      <c r="B21" s="57" t="s">
        <v>281</v>
      </c>
      <c r="C21" s="57" t="s">
        <v>281</v>
      </c>
      <c r="D21" s="57" t="s">
        <v>281</v>
      </c>
      <c r="E21" s="57" t="s">
        <v>281</v>
      </c>
      <c r="F21" s="57" t="s">
        <v>281</v>
      </c>
      <c r="G21" s="57" t="s">
        <v>281</v>
      </c>
      <c r="H21" s="57" t="s">
        <v>281</v>
      </c>
      <c r="I21" s="57" t="s">
        <v>281</v>
      </c>
      <c r="J21" s="57" t="s">
        <v>281</v>
      </c>
      <c r="K21" s="57" t="s">
        <v>281</v>
      </c>
      <c r="L21" s="57" t="s">
        <v>281</v>
      </c>
      <c r="M21" s="57" t="s">
        <v>281</v>
      </c>
      <c r="N21" s="57" t="s">
        <v>281</v>
      </c>
      <c r="O21" s="57" t="s">
        <v>281</v>
      </c>
      <c r="P21" s="57">
        <v>50.801088912347403</v>
      </c>
      <c r="Q21" s="57" t="s">
        <v>281</v>
      </c>
      <c r="R21" s="57" t="s">
        <v>281</v>
      </c>
      <c r="S21" s="57" t="s">
        <v>281</v>
      </c>
      <c r="T21" s="57" t="s">
        <v>281</v>
      </c>
      <c r="U21" s="57" t="s">
        <v>281</v>
      </c>
      <c r="V21" s="57" t="s">
        <v>281</v>
      </c>
      <c r="W21" s="57" t="s">
        <v>281</v>
      </c>
      <c r="X21" s="57" t="s">
        <v>281</v>
      </c>
      <c r="Y21" s="57" t="s">
        <v>281</v>
      </c>
      <c r="Z21" s="57" t="s">
        <v>281</v>
      </c>
      <c r="AA21" s="57">
        <v>77.769167112344377</v>
      </c>
      <c r="AB21" s="57" t="s">
        <v>281</v>
      </c>
      <c r="AC21" s="57" t="s">
        <v>281</v>
      </c>
      <c r="AD21" s="57" t="s">
        <v>281</v>
      </c>
      <c r="AE21" s="57" t="s">
        <v>281</v>
      </c>
      <c r="AF21" s="57" t="s">
        <v>281</v>
      </c>
      <c r="AG21" s="57" t="s">
        <v>281</v>
      </c>
      <c r="AH21" s="57" t="s">
        <v>281</v>
      </c>
      <c r="AI21" s="57" t="s">
        <v>281</v>
      </c>
      <c r="AJ21" s="57" t="s">
        <v>281</v>
      </c>
      <c r="AK21" s="57" t="s">
        <v>281</v>
      </c>
      <c r="AL21" s="57" t="s">
        <v>281</v>
      </c>
      <c r="AM21" s="57" t="s">
        <v>281</v>
      </c>
      <c r="AN21" s="57" t="s">
        <v>281</v>
      </c>
      <c r="AO21" s="57" t="s">
        <v>281</v>
      </c>
      <c r="AP21" s="57" t="s">
        <v>281</v>
      </c>
      <c r="AQ21" s="57" t="s">
        <v>281</v>
      </c>
      <c r="AR21" s="57" t="s">
        <v>281</v>
      </c>
      <c r="AS21" s="57" t="s">
        <v>281</v>
      </c>
      <c r="AT21" s="57" t="s">
        <v>281</v>
      </c>
      <c r="AU21" s="57" t="s">
        <v>281</v>
      </c>
      <c r="AV21" s="57" t="s">
        <v>281</v>
      </c>
      <c r="AW21" s="57" t="s">
        <v>281</v>
      </c>
      <c r="AX21" s="57" t="s">
        <v>281</v>
      </c>
      <c r="AY21" s="57" t="s">
        <v>281</v>
      </c>
      <c r="AZ21" s="57" t="s">
        <v>281</v>
      </c>
      <c r="BA21" s="57" t="s">
        <v>281</v>
      </c>
      <c r="BB21" s="57" t="s">
        <v>281</v>
      </c>
      <c r="BC21" s="57" t="s">
        <v>281</v>
      </c>
      <c r="BD21" s="81"/>
      <c r="BE21" s="81">
        <f t="shared" si="0"/>
        <v>0.19672909303286262</v>
      </c>
      <c r="BF21" s="57" t="s">
        <v>281</v>
      </c>
    </row>
    <row r="22" spans="1:58" x14ac:dyDescent="0.25">
      <c r="A22" s="54">
        <v>1854</v>
      </c>
      <c r="B22" s="57" t="s">
        <v>281</v>
      </c>
      <c r="C22" s="57" t="s">
        <v>281</v>
      </c>
      <c r="D22" s="57" t="s">
        <v>281</v>
      </c>
      <c r="E22" s="57" t="s">
        <v>281</v>
      </c>
      <c r="F22" s="57" t="s">
        <v>281</v>
      </c>
      <c r="G22" s="57" t="s">
        <v>281</v>
      </c>
      <c r="H22" s="57" t="s">
        <v>281</v>
      </c>
      <c r="I22" s="57" t="s">
        <v>281</v>
      </c>
      <c r="J22" s="57" t="s">
        <v>281</v>
      </c>
      <c r="K22" s="57" t="s">
        <v>281</v>
      </c>
      <c r="L22" s="57" t="s">
        <v>281</v>
      </c>
      <c r="M22" s="57" t="s">
        <v>281</v>
      </c>
      <c r="N22" s="57" t="s">
        <v>281</v>
      </c>
      <c r="O22" s="57" t="s">
        <v>281</v>
      </c>
      <c r="P22" s="57">
        <v>53.915047465130463</v>
      </c>
      <c r="Q22" s="57" t="s">
        <v>281</v>
      </c>
      <c r="R22" s="57" t="s">
        <v>281</v>
      </c>
      <c r="S22" s="57" t="s">
        <v>281</v>
      </c>
      <c r="T22" s="57" t="s">
        <v>281</v>
      </c>
      <c r="U22" s="57" t="s">
        <v>281</v>
      </c>
      <c r="V22" s="57" t="s">
        <v>281</v>
      </c>
      <c r="W22" s="57" t="s">
        <v>281</v>
      </c>
      <c r="X22" s="57" t="s">
        <v>281</v>
      </c>
      <c r="Y22" s="57" t="s">
        <v>281</v>
      </c>
      <c r="Z22" s="57" t="s">
        <v>281</v>
      </c>
      <c r="AA22" s="57">
        <v>77.030904203066214</v>
      </c>
      <c r="AB22" s="57" t="s">
        <v>281</v>
      </c>
      <c r="AC22" s="57" t="s">
        <v>281</v>
      </c>
      <c r="AD22" s="57" t="s">
        <v>281</v>
      </c>
      <c r="AE22" s="57" t="s">
        <v>281</v>
      </c>
      <c r="AF22" s="57" t="s">
        <v>281</v>
      </c>
      <c r="AG22" s="57" t="s">
        <v>281</v>
      </c>
      <c r="AH22" s="57" t="s">
        <v>281</v>
      </c>
      <c r="AI22" s="57" t="s">
        <v>281</v>
      </c>
      <c r="AJ22" s="57" t="s">
        <v>281</v>
      </c>
      <c r="AK22" s="57" t="s">
        <v>281</v>
      </c>
      <c r="AL22" s="57" t="s">
        <v>281</v>
      </c>
      <c r="AM22" s="57" t="s">
        <v>281</v>
      </c>
      <c r="AN22" s="57" t="s">
        <v>281</v>
      </c>
      <c r="AO22" s="57" t="s">
        <v>281</v>
      </c>
      <c r="AP22" s="57" t="s">
        <v>281</v>
      </c>
      <c r="AQ22" s="57" t="s">
        <v>281</v>
      </c>
      <c r="AR22" s="57" t="s">
        <v>281</v>
      </c>
      <c r="AS22" s="57" t="s">
        <v>281</v>
      </c>
      <c r="AT22" s="57" t="s">
        <v>281</v>
      </c>
      <c r="AU22" s="57" t="s">
        <v>281</v>
      </c>
      <c r="AV22" s="57" t="s">
        <v>281</v>
      </c>
      <c r="AW22" s="57" t="s">
        <v>281</v>
      </c>
      <c r="AX22" s="57" t="s">
        <v>281</v>
      </c>
      <c r="AY22" s="57" t="s">
        <v>281</v>
      </c>
      <c r="AZ22" s="57" t="s">
        <v>281</v>
      </c>
      <c r="BA22" s="57" t="s">
        <v>281</v>
      </c>
      <c r="BB22" s="57" t="s">
        <v>281</v>
      </c>
      <c r="BC22" s="57" t="s">
        <v>281</v>
      </c>
      <c r="BD22" s="81"/>
      <c r="BE22" s="81">
        <f t="shared" si="0"/>
        <v>0.19547052751162261</v>
      </c>
      <c r="BF22" s="57" t="s">
        <v>281</v>
      </c>
    </row>
    <row r="23" spans="1:58" x14ac:dyDescent="0.25">
      <c r="A23" s="54">
        <v>1855</v>
      </c>
      <c r="B23" s="57" t="s">
        <v>281</v>
      </c>
      <c r="C23" s="57" t="s">
        <v>281</v>
      </c>
      <c r="D23" s="57" t="s">
        <v>281</v>
      </c>
      <c r="E23" s="57" t="s">
        <v>281</v>
      </c>
      <c r="F23" s="57" t="s">
        <v>281</v>
      </c>
      <c r="G23" s="57" t="s">
        <v>281</v>
      </c>
      <c r="H23" s="57" t="s">
        <v>281</v>
      </c>
      <c r="I23" s="57" t="s">
        <v>281</v>
      </c>
      <c r="J23" s="57" t="s">
        <v>281</v>
      </c>
      <c r="K23" s="57" t="s">
        <v>281</v>
      </c>
      <c r="L23" s="57" t="s">
        <v>281</v>
      </c>
      <c r="M23" s="57" t="s">
        <v>281</v>
      </c>
      <c r="N23" s="57" t="s">
        <v>281</v>
      </c>
      <c r="O23" s="57" t="s">
        <v>281</v>
      </c>
      <c r="P23" s="57">
        <v>51.586876033338399</v>
      </c>
      <c r="Q23" s="57" t="s">
        <v>281</v>
      </c>
      <c r="R23" s="57" t="s">
        <v>281</v>
      </c>
      <c r="S23" s="57" t="s">
        <v>281</v>
      </c>
      <c r="T23" s="57" t="s">
        <v>281</v>
      </c>
      <c r="U23" s="57" t="s">
        <v>281</v>
      </c>
      <c r="V23" s="57" t="s">
        <v>281</v>
      </c>
      <c r="W23" s="57" t="s">
        <v>281</v>
      </c>
      <c r="X23" s="57" t="s">
        <v>281</v>
      </c>
      <c r="Y23" s="57" t="s">
        <v>281</v>
      </c>
      <c r="Z23" s="57" t="s">
        <v>281</v>
      </c>
      <c r="AA23" s="57">
        <v>76.466557997962539</v>
      </c>
      <c r="AB23" s="57" t="s">
        <v>281</v>
      </c>
      <c r="AC23" s="57" t="s">
        <v>281</v>
      </c>
      <c r="AD23" s="57" t="s">
        <v>281</v>
      </c>
      <c r="AE23" s="57" t="s">
        <v>281</v>
      </c>
      <c r="AF23" s="57" t="s">
        <v>281</v>
      </c>
      <c r="AG23" s="57" t="s">
        <v>281</v>
      </c>
      <c r="AH23" s="57" t="s">
        <v>281</v>
      </c>
      <c r="AI23" s="57" t="s">
        <v>281</v>
      </c>
      <c r="AJ23" s="57" t="s">
        <v>281</v>
      </c>
      <c r="AK23" s="57" t="s">
        <v>281</v>
      </c>
      <c r="AL23" s="57" t="s">
        <v>281</v>
      </c>
      <c r="AM23" s="57" t="s">
        <v>281</v>
      </c>
      <c r="AN23" s="57" t="s">
        <v>281</v>
      </c>
      <c r="AO23" s="57" t="s">
        <v>281</v>
      </c>
      <c r="AP23" s="57" t="s">
        <v>281</v>
      </c>
      <c r="AQ23" s="57" t="s">
        <v>281</v>
      </c>
      <c r="AR23" s="57" t="s">
        <v>281</v>
      </c>
      <c r="AS23" s="57" t="s">
        <v>281</v>
      </c>
      <c r="AT23" s="57" t="s">
        <v>281</v>
      </c>
      <c r="AU23" s="57" t="s">
        <v>281</v>
      </c>
      <c r="AV23" s="57" t="s">
        <v>281</v>
      </c>
      <c r="AW23" s="57" t="s">
        <v>281</v>
      </c>
      <c r="AX23" s="57" t="s">
        <v>281</v>
      </c>
      <c r="AY23" s="57" t="s">
        <v>281</v>
      </c>
      <c r="AZ23" s="57" t="s">
        <v>281</v>
      </c>
      <c r="BA23" s="57" t="s">
        <v>281</v>
      </c>
      <c r="BB23" s="57" t="s">
        <v>281</v>
      </c>
      <c r="BC23" s="57" t="s">
        <v>281</v>
      </c>
      <c r="BD23" s="81"/>
      <c r="BE23" s="81">
        <f t="shared" si="0"/>
        <v>0.19611743950885432</v>
      </c>
      <c r="BF23" s="57" t="s">
        <v>281</v>
      </c>
    </row>
    <row r="24" spans="1:58" x14ac:dyDescent="0.25">
      <c r="A24" s="54">
        <v>1856</v>
      </c>
      <c r="B24" s="57" t="s">
        <v>281</v>
      </c>
      <c r="C24" s="57" t="s">
        <v>281</v>
      </c>
      <c r="D24" s="57" t="s">
        <v>281</v>
      </c>
      <c r="E24" s="57" t="s">
        <v>281</v>
      </c>
      <c r="F24" s="57" t="s">
        <v>281</v>
      </c>
      <c r="G24" s="57" t="s">
        <v>281</v>
      </c>
      <c r="H24" s="57" t="s">
        <v>281</v>
      </c>
      <c r="I24" s="57" t="s">
        <v>281</v>
      </c>
      <c r="J24" s="57" t="s">
        <v>281</v>
      </c>
      <c r="K24" s="57" t="s">
        <v>281</v>
      </c>
      <c r="L24" s="57" t="s">
        <v>281</v>
      </c>
      <c r="M24" s="57" t="s">
        <v>281</v>
      </c>
      <c r="N24" s="57" t="s">
        <v>281</v>
      </c>
      <c r="O24" s="57" t="s">
        <v>281</v>
      </c>
      <c r="P24" s="57">
        <v>50.493625857645931</v>
      </c>
      <c r="Q24" s="57" t="s">
        <v>281</v>
      </c>
      <c r="R24" s="57" t="s">
        <v>281</v>
      </c>
      <c r="S24" s="57" t="s">
        <v>281</v>
      </c>
      <c r="T24" s="57" t="s">
        <v>281</v>
      </c>
      <c r="U24" s="57" t="s">
        <v>281</v>
      </c>
      <c r="V24" s="57" t="s">
        <v>281</v>
      </c>
      <c r="W24" s="57" t="s">
        <v>281</v>
      </c>
      <c r="X24" s="57" t="s">
        <v>281</v>
      </c>
      <c r="Y24" s="57" t="s">
        <v>281</v>
      </c>
      <c r="Z24" s="57" t="s">
        <v>281</v>
      </c>
      <c r="AA24" s="57">
        <v>74.474033807865965</v>
      </c>
      <c r="AB24" s="57" t="s">
        <v>281</v>
      </c>
      <c r="AC24" s="57" t="s">
        <v>281</v>
      </c>
      <c r="AD24" s="57" t="s">
        <v>281</v>
      </c>
      <c r="AE24" s="57" t="s">
        <v>281</v>
      </c>
      <c r="AF24" s="57" t="s">
        <v>281</v>
      </c>
      <c r="AG24" s="57" t="s">
        <v>281</v>
      </c>
      <c r="AH24" s="57" t="s">
        <v>281</v>
      </c>
      <c r="AI24" s="57" t="s">
        <v>281</v>
      </c>
      <c r="AJ24" s="57" t="s">
        <v>281</v>
      </c>
      <c r="AK24" s="57" t="s">
        <v>281</v>
      </c>
      <c r="AL24" s="57" t="s">
        <v>281</v>
      </c>
      <c r="AM24" s="57" t="s">
        <v>281</v>
      </c>
      <c r="AN24" s="57" t="s">
        <v>281</v>
      </c>
      <c r="AO24" s="57" t="s">
        <v>281</v>
      </c>
      <c r="AP24" s="57" t="s">
        <v>281</v>
      </c>
      <c r="AQ24" s="57" t="s">
        <v>281</v>
      </c>
      <c r="AR24" s="57" t="s">
        <v>281</v>
      </c>
      <c r="AS24" s="57" t="s">
        <v>281</v>
      </c>
      <c r="AT24" s="57" t="s">
        <v>281</v>
      </c>
      <c r="AU24" s="57" t="s">
        <v>281</v>
      </c>
      <c r="AV24" s="57" t="s">
        <v>281</v>
      </c>
      <c r="AW24" s="57" t="s">
        <v>281</v>
      </c>
      <c r="AX24" s="57" t="s">
        <v>281</v>
      </c>
      <c r="AY24" s="57" t="s">
        <v>281</v>
      </c>
      <c r="AZ24" s="57" t="s">
        <v>281</v>
      </c>
      <c r="BA24" s="57" t="s">
        <v>281</v>
      </c>
      <c r="BB24" s="57" t="s">
        <v>281</v>
      </c>
      <c r="BC24" s="57" t="s">
        <v>281</v>
      </c>
      <c r="BD24" s="81"/>
      <c r="BE24" s="81">
        <f t="shared" si="0"/>
        <v>0.19602659161261932</v>
      </c>
      <c r="BF24" s="57" t="s">
        <v>281</v>
      </c>
    </row>
    <row r="25" spans="1:58" x14ac:dyDescent="0.25">
      <c r="A25" s="54">
        <v>1857</v>
      </c>
      <c r="B25" s="57" t="s">
        <v>281</v>
      </c>
      <c r="C25" s="57" t="s">
        <v>281</v>
      </c>
      <c r="D25" s="57" t="s">
        <v>281</v>
      </c>
      <c r="E25" s="57" t="s">
        <v>281</v>
      </c>
      <c r="F25" s="57" t="s">
        <v>281</v>
      </c>
      <c r="G25" s="57" t="s">
        <v>281</v>
      </c>
      <c r="H25" s="57" t="s">
        <v>281</v>
      </c>
      <c r="I25" s="57" t="s">
        <v>281</v>
      </c>
      <c r="J25" s="57" t="s">
        <v>281</v>
      </c>
      <c r="K25" s="57" t="s">
        <v>281</v>
      </c>
      <c r="L25" s="57" t="s">
        <v>281</v>
      </c>
      <c r="M25" s="57" t="s">
        <v>281</v>
      </c>
      <c r="N25" s="57" t="s">
        <v>281</v>
      </c>
      <c r="O25" s="57" t="s">
        <v>281</v>
      </c>
      <c r="P25" s="57">
        <v>49.31678444047084</v>
      </c>
      <c r="Q25" s="57" t="s">
        <v>281</v>
      </c>
      <c r="R25" s="57" t="s">
        <v>281</v>
      </c>
      <c r="S25" s="57" t="s">
        <v>281</v>
      </c>
      <c r="T25" s="57" t="s">
        <v>281</v>
      </c>
      <c r="U25" s="57" t="s">
        <v>281</v>
      </c>
      <c r="V25" s="57" t="s">
        <v>281</v>
      </c>
      <c r="W25" s="57" t="s">
        <v>281</v>
      </c>
      <c r="X25" s="57" t="s">
        <v>281</v>
      </c>
      <c r="Y25" s="57" t="s">
        <v>281</v>
      </c>
      <c r="Z25" s="57" t="s">
        <v>281</v>
      </c>
      <c r="AA25" s="57">
        <v>69.221813824653523</v>
      </c>
      <c r="AB25" s="57" t="s">
        <v>281</v>
      </c>
      <c r="AC25" s="57" t="s">
        <v>281</v>
      </c>
      <c r="AD25" s="57" t="s">
        <v>281</v>
      </c>
      <c r="AE25" s="57" t="s">
        <v>281</v>
      </c>
      <c r="AF25" s="57" t="s">
        <v>281</v>
      </c>
      <c r="AG25" s="57" t="s">
        <v>281</v>
      </c>
      <c r="AH25" s="57" t="s">
        <v>281</v>
      </c>
      <c r="AI25" s="57" t="s">
        <v>281</v>
      </c>
      <c r="AJ25" s="57" t="s">
        <v>281</v>
      </c>
      <c r="AK25" s="57" t="s">
        <v>281</v>
      </c>
      <c r="AL25" s="57" t="s">
        <v>281</v>
      </c>
      <c r="AM25" s="57" t="s">
        <v>281</v>
      </c>
      <c r="AN25" s="57" t="s">
        <v>281</v>
      </c>
      <c r="AO25" s="57" t="s">
        <v>281</v>
      </c>
      <c r="AP25" s="57" t="s">
        <v>281</v>
      </c>
      <c r="AQ25" s="57" t="s">
        <v>281</v>
      </c>
      <c r="AR25" s="57" t="s">
        <v>281</v>
      </c>
      <c r="AS25" s="57" t="s">
        <v>281</v>
      </c>
      <c r="AT25" s="57" t="s">
        <v>281</v>
      </c>
      <c r="AU25" s="57" t="s">
        <v>281</v>
      </c>
      <c r="AV25" s="57" t="s">
        <v>281</v>
      </c>
      <c r="AW25" s="57" t="s">
        <v>281</v>
      </c>
      <c r="AX25" s="57" t="s">
        <v>281</v>
      </c>
      <c r="AY25" s="57" t="s">
        <v>281</v>
      </c>
      <c r="AZ25" s="57" t="s">
        <v>281</v>
      </c>
      <c r="BA25" s="57" t="s">
        <v>281</v>
      </c>
      <c r="BB25" s="57" t="s">
        <v>281</v>
      </c>
      <c r="BC25" s="57" t="s">
        <v>281</v>
      </c>
      <c r="BD25" s="81"/>
      <c r="BE25" s="81">
        <f t="shared" si="0"/>
        <v>0.19517855302347853</v>
      </c>
      <c r="BF25" s="57" t="s">
        <v>281</v>
      </c>
    </row>
    <row r="26" spans="1:58" x14ac:dyDescent="0.25">
      <c r="A26" s="54">
        <v>1858</v>
      </c>
      <c r="B26" s="57" t="s">
        <v>281</v>
      </c>
      <c r="C26" s="57" t="s">
        <v>281</v>
      </c>
      <c r="D26" s="57" t="s">
        <v>281</v>
      </c>
      <c r="E26" s="57" t="s">
        <v>281</v>
      </c>
      <c r="F26" s="57" t="s">
        <v>281</v>
      </c>
      <c r="G26" s="57" t="s">
        <v>281</v>
      </c>
      <c r="H26" s="57" t="s">
        <v>281</v>
      </c>
      <c r="I26" s="57" t="s">
        <v>281</v>
      </c>
      <c r="J26" s="57" t="s">
        <v>281</v>
      </c>
      <c r="K26" s="57" t="s">
        <v>281</v>
      </c>
      <c r="L26" s="57" t="s">
        <v>281</v>
      </c>
      <c r="M26" s="57" t="s">
        <v>281</v>
      </c>
      <c r="N26" s="57" t="s">
        <v>281</v>
      </c>
      <c r="O26" s="57" t="s">
        <v>281</v>
      </c>
      <c r="P26" s="57">
        <v>48.544045403484063</v>
      </c>
      <c r="Q26" s="57" t="s">
        <v>281</v>
      </c>
      <c r="R26" s="57" t="s">
        <v>281</v>
      </c>
      <c r="S26" s="57" t="s">
        <v>281</v>
      </c>
      <c r="T26" s="57" t="s">
        <v>281</v>
      </c>
      <c r="U26" s="57" t="s">
        <v>281</v>
      </c>
      <c r="V26" s="57" t="s">
        <v>281</v>
      </c>
      <c r="W26" s="57" t="s">
        <v>281</v>
      </c>
      <c r="X26" s="57" t="s">
        <v>281</v>
      </c>
      <c r="Y26" s="57" t="s">
        <v>281</v>
      </c>
      <c r="Z26" s="57" t="s">
        <v>281</v>
      </c>
      <c r="AA26" s="57">
        <v>67.940052695844244</v>
      </c>
      <c r="AB26" s="57" t="s">
        <v>281</v>
      </c>
      <c r="AC26" s="57" t="s">
        <v>281</v>
      </c>
      <c r="AD26" s="57" t="s">
        <v>281</v>
      </c>
      <c r="AE26" s="57" t="s">
        <v>281</v>
      </c>
      <c r="AF26" s="57" t="s">
        <v>281</v>
      </c>
      <c r="AG26" s="57" t="s">
        <v>281</v>
      </c>
      <c r="AH26" s="57" t="s">
        <v>281</v>
      </c>
      <c r="AI26" s="57" t="s">
        <v>281</v>
      </c>
      <c r="AJ26" s="57" t="s">
        <v>281</v>
      </c>
      <c r="AK26" s="57" t="s">
        <v>281</v>
      </c>
      <c r="AL26" s="57" t="s">
        <v>281</v>
      </c>
      <c r="AM26" s="57" t="s">
        <v>281</v>
      </c>
      <c r="AN26" s="57" t="s">
        <v>281</v>
      </c>
      <c r="AO26" s="57" t="s">
        <v>281</v>
      </c>
      <c r="AP26" s="57" t="s">
        <v>281</v>
      </c>
      <c r="AQ26" s="57" t="s">
        <v>281</v>
      </c>
      <c r="AR26" s="57" t="s">
        <v>281</v>
      </c>
      <c r="AS26" s="57" t="s">
        <v>281</v>
      </c>
      <c r="AT26" s="57" t="s">
        <v>281</v>
      </c>
      <c r="AU26" s="57" t="s">
        <v>281</v>
      </c>
      <c r="AV26" s="57" t="s">
        <v>281</v>
      </c>
      <c r="AW26" s="57" t="s">
        <v>281</v>
      </c>
      <c r="AX26" s="57" t="s">
        <v>281</v>
      </c>
      <c r="AY26" s="57" t="s">
        <v>281</v>
      </c>
      <c r="AZ26" s="57" t="s">
        <v>281</v>
      </c>
      <c r="BA26" s="57" t="s">
        <v>281</v>
      </c>
      <c r="BB26" s="57" t="s">
        <v>281</v>
      </c>
      <c r="BC26" s="57" t="s">
        <v>281</v>
      </c>
      <c r="BD26" s="81"/>
      <c r="BE26" s="81">
        <f t="shared" si="0"/>
        <v>0.19513214630169776</v>
      </c>
      <c r="BF26" s="57" t="s">
        <v>281</v>
      </c>
    </row>
    <row r="27" spans="1:58" x14ac:dyDescent="0.25">
      <c r="A27" s="54">
        <v>1859</v>
      </c>
      <c r="B27" s="57" t="s">
        <v>281</v>
      </c>
      <c r="C27" s="57" t="s">
        <v>281</v>
      </c>
      <c r="D27" s="57" t="s">
        <v>281</v>
      </c>
      <c r="E27" s="57" t="s">
        <v>281</v>
      </c>
      <c r="F27" s="57" t="s">
        <v>281</v>
      </c>
      <c r="G27" s="57" t="s">
        <v>281</v>
      </c>
      <c r="H27" s="57" t="s">
        <v>281</v>
      </c>
      <c r="I27" s="57" t="s">
        <v>281</v>
      </c>
      <c r="J27" s="57" t="s">
        <v>281</v>
      </c>
      <c r="K27" s="57" t="s">
        <v>281</v>
      </c>
      <c r="L27" s="57" t="s">
        <v>281</v>
      </c>
      <c r="M27" s="57" t="s">
        <v>281</v>
      </c>
      <c r="N27" s="57" t="s">
        <v>281</v>
      </c>
      <c r="O27" s="57" t="s">
        <v>281</v>
      </c>
      <c r="P27" s="57">
        <v>47.804782867530378</v>
      </c>
      <c r="Q27" s="57" t="s">
        <v>281</v>
      </c>
      <c r="R27" s="57" t="s">
        <v>281</v>
      </c>
      <c r="S27" s="57" t="s">
        <v>281</v>
      </c>
      <c r="T27" s="57" t="s">
        <v>281</v>
      </c>
      <c r="U27" s="57" t="s">
        <v>281</v>
      </c>
      <c r="V27" s="57" t="s">
        <v>281</v>
      </c>
      <c r="W27" s="57" t="s">
        <v>281</v>
      </c>
      <c r="X27" s="57" t="s">
        <v>281</v>
      </c>
      <c r="Y27" s="57" t="s">
        <v>281</v>
      </c>
      <c r="Z27" s="57" t="s">
        <v>281</v>
      </c>
      <c r="AA27" s="57">
        <v>65.856711690247124</v>
      </c>
      <c r="AB27" s="57" t="s">
        <v>281</v>
      </c>
      <c r="AC27" s="57" t="s">
        <v>281</v>
      </c>
      <c r="AD27" s="57" t="s">
        <v>281</v>
      </c>
      <c r="AE27" s="57" t="s">
        <v>281</v>
      </c>
      <c r="AF27" s="57" t="s">
        <v>281</v>
      </c>
      <c r="AG27" s="57" t="s">
        <v>281</v>
      </c>
      <c r="AH27" s="57" t="s">
        <v>281</v>
      </c>
      <c r="AI27" s="57" t="s">
        <v>281</v>
      </c>
      <c r="AJ27" s="57" t="s">
        <v>281</v>
      </c>
      <c r="AK27" s="57" t="s">
        <v>281</v>
      </c>
      <c r="AL27" s="57" t="s">
        <v>281</v>
      </c>
      <c r="AM27" s="57" t="s">
        <v>281</v>
      </c>
      <c r="AN27" s="57" t="s">
        <v>281</v>
      </c>
      <c r="AO27" s="57" t="s">
        <v>281</v>
      </c>
      <c r="AP27" s="57" t="s">
        <v>281</v>
      </c>
      <c r="AQ27" s="57" t="s">
        <v>281</v>
      </c>
      <c r="AR27" s="57" t="s">
        <v>281</v>
      </c>
      <c r="AS27" s="57" t="s">
        <v>281</v>
      </c>
      <c r="AT27" s="57" t="s">
        <v>281</v>
      </c>
      <c r="AU27" s="57" t="s">
        <v>281</v>
      </c>
      <c r="AV27" s="57" t="s">
        <v>281</v>
      </c>
      <c r="AW27" s="57" t="s">
        <v>281</v>
      </c>
      <c r="AX27" s="57" t="s">
        <v>281</v>
      </c>
      <c r="AY27" s="57" t="s">
        <v>281</v>
      </c>
      <c r="AZ27" s="57" t="s">
        <v>281</v>
      </c>
      <c r="BA27" s="57" t="s">
        <v>281</v>
      </c>
      <c r="BB27" s="57" t="s">
        <v>281</v>
      </c>
      <c r="BC27" s="57" t="s">
        <v>281</v>
      </c>
      <c r="BD27" s="81"/>
      <c r="BE27" s="81">
        <f t="shared" si="0"/>
        <v>0.19488542303838505</v>
      </c>
      <c r="BF27" s="57" t="s">
        <v>281</v>
      </c>
    </row>
    <row r="28" spans="1:58" x14ac:dyDescent="0.25">
      <c r="A28" s="54">
        <v>1860</v>
      </c>
      <c r="B28" s="57" t="s">
        <v>281</v>
      </c>
      <c r="C28" s="57" t="s">
        <v>281</v>
      </c>
      <c r="D28" s="57" t="s">
        <v>281</v>
      </c>
      <c r="E28" s="57" t="s">
        <v>281</v>
      </c>
      <c r="F28" s="57" t="s">
        <v>281</v>
      </c>
      <c r="G28" s="57" t="s">
        <v>281</v>
      </c>
      <c r="H28" s="57" t="s">
        <v>281</v>
      </c>
      <c r="I28" s="57" t="s">
        <v>281</v>
      </c>
      <c r="J28" s="57" t="s">
        <v>281</v>
      </c>
      <c r="K28" s="57" t="s">
        <v>281</v>
      </c>
      <c r="L28" s="57" t="s">
        <v>281</v>
      </c>
      <c r="M28" s="57" t="s">
        <v>281</v>
      </c>
      <c r="N28" s="57" t="s">
        <v>281</v>
      </c>
      <c r="O28" s="57" t="s">
        <v>281</v>
      </c>
      <c r="P28" s="57">
        <v>44.845065843602214</v>
      </c>
      <c r="Q28" s="57" t="s">
        <v>281</v>
      </c>
      <c r="R28" s="57" t="s">
        <v>281</v>
      </c>
      <c r="S28" s="57" t="s">
        <v>281</v>
      </c>
      <c r="T28" s="57" t="s">
        <v>281</v>
      </c>
      <c r="U28" s="57" t="s">
        <v>281</v>
      </c>
      <c r="V28" s="57" t="s">
        <v>281</v>
      </c>
      <c r="W28" s="57" t="s">
        <v>281</v>
      </c>
      <c r="X28" s="57" t="s">
        <v>281</v>
      </c>
      <c r="Y28" s="57" t="s">
        <v>281</v>
      </c>
      <c r="Z28" s="57" t="s">
        <v>281</v>
      </c>
      <c r="AA28" s="57">
        <v>61.508516601189896</v>
      </c>
      <c r="AB28" s="57" t="s">
        <v>281</v>
      </c>
      <c r="AC28" s="57" t="s">
        <v>281</v>
      </c>
      <c r="AD28" s="57" t="s">
        <v>281</v>
      </c>
      <c r="AE28" s="57" t="s">
        <v>281</v>
      </c>
      <c r="AF28" s="57" t="s">
        <v>281</v>
      </c>
      <c r="AG28" s="57" t="s">
        <v>281</v>
      </c>
      <c r="AH28" s="57" t="s">
        <v>281</v>
      </c>
      <c r="AI28" s="57" t="s">
        <v>281</v>
      </c>
      <c r="AJ28" s="57" t="s">
        <v>281</v>
      </c>
      <c r="AK28" s="57" t="s">
        <v>281</v>
      </c>
      <c r="AL28" s="57" t="s">
        <v>281</v>
      </c>
      <c r="AM28" s="57" t="s">
        <v>281</v>
      </c>
      <c r="AN28" s="57" t="s">
        <v>281</v>
      </c>
      <c r="AO28" s="57" t="s">
        <v>281</v>
      </c>
      <c r="AP28" s="57" t="s">
        <v>281</v>
      </c>
      <c r="AQ28" s="57" t="s">
        <v>281</v>
      </c>
      <c r="AR28" s="57" t="s">
        <v>281</v>
      </c>
      <c r="AS28" s="57" t="s">
        <v>281</v>
      </c>
      <c r="AT28" s="57" t="s">
        <v>281</v>
      </c>
      <c r="AU28" s="57" t="s">
        <v>281</v>
      </c>
      <c r="AV28" s="57" t="s">
        <v>281</v>
      </c>
      <c r="AW28" s="57" t="s">
        <v>281</v>
      </c>
      <c r="AX28" s="57" t="s">
        <v>281</v>
      </c>
      <c r="AY28" s="57" t="s">
        <v>281</v>
      </c>
      <c r="AZ28" s="57" t="s">
        <v>281</v>
      </c>
      <c r="BA28" s="57" t="s">
        <v>281</v>
      </c>
      <c r="BB28" s="57" t="s">
        <v>281</v>
      </c>
      <c r="BC28" s="57" t="s">
        <v>281</v>
      </c>
      <c r="BD28" s="81"/>
      <c r="BE28" s="81">
        <f t="shared" si="0"/>
        <v>0.19481872138494349</v>
      </c>
      <c r="BF28" s="57" t="s">
        <v>281</v>
      </c>
    </row>
    <row r="29" spans="1:58" x14ac:dyDescent="0.25">
      <c r="A29" s="54">
        <v>1861</v>
      </c>
      <c r="B29" s="57" t="s">
        <v>281</v>
      </c>
      <c r="C29" s="57" t="s">
        <v>281</v>
      </c>
      <c r="D29" s="57" t="s">
        <v>281</v>
      </c>
      <c r="E29" s="57" t="s">
        <v>281</v>
      </c>
      <c r="F29" s="57" t="s">
        <v>281</v>
      </c>
      <c r="G29" s="57" t="s">
        <v>281</v>
      </c>
      <c r="H29" s="57" t="s">
        <v>281</v>
      </c>
      <c r="I29" s="57" t="s">
        <v>281</v>
      </c>
      <c r="J29" s="57" t="s">
        <v>281</v>
      </c>
      <c r="K29" s="57" t="s">
        <v>281</v>
      </c>
      <c r="L29" s="57" t="s">
        <v>281</v>
      </c>
      <c r="M29" s="57" t="s">
        <v>281</v>
      </c>
      <c r="N29" s="57" t="s">
        <v>281</v>
      </c>
      <c r="O29" s="57" t="s">
        <v>281</v>
      </c>
      <c r="P29" s="57">
        <v>43.982559639375523</v>
      </c>
      <c r="Q29" s="57" t="s">
        <v>281</v>
      </c>
      <c r="R29" s="57" t="s">
        <v>281</v>
      </c>
      <c r="S29" s="57" t="s">
        <v>281</v>
      </c>
      <c r="T29" s="57" t="s">
        <v>281</v>
      </c>
      <c r="U29" s="57" t="s">
        <v>281</v>
      </c>
      <c r="V29" s="57" t="s">
        <v>281</v>
      </c>
      <c r="W29" s="57" t="s">
        <v>281</v>
      </c>
      <c r="X29" s="57" t="s">
        <v>281</v>
      </c>
      <c r="Y29" s="57" t="s">
        <v>281</v>
      </c>
      <c r="Z29" s="57" t="s">
        <v>281</v>
      </c>
      <c r="AA29" s="57">
        <v>65.184266197775656</v>
      </c>
      <c r="AB29" s="57" t="s">
        <v>281</v>
      </c>
      <c r="AC29" s="57" t="s">
        <v>281</v>
      </c>
      <c r="AD29" s="57" t="s">
        <v>281</v>
      </c>
      <c r="AE29" s="57" t="s">
        <v>281</v>
      </c>
      <c r="AF29" s="57" t="s">
        <v>281</v>
      </c>
      <c r="AG29" s="57" t="s">
        <v>281</v>
      </c>
      <c r="AH29" s="57" t="s">
        <v>281</v>
      </c>
      <c r="AI29" s="57" t="s">
        <v>281</v>
      </c>
      <c r="AJ29" s="57" t="s">
        <v>281</v>
      </c>
      <c r="AK29" s="57" t="s">
        <v>281</v>
      </c>
      <c r="AL29" s="57" t="s">
        <v>281</v>
      </c>
      <c r="AM29" s="57" t="s">
        <v>281</v>
      </c>
      <c r="AN29" s="57" t="s">
        <v>281</v>
      </c>
      <c r="AO29" s="57" t="s">
        <v>281</v>
      </c>
      <c r="AP29" s="57" t="s">
        <v>281</v>
      </c>
      <c r="AQ29" s="57" t="s">
        <v>281</v>
      </c>
      <c r="AR29" s="57" t="s">
        <v>281</v>
      </c>
      <c r="AS29" s="57" t="s">
        <v>281</v>
      </c>
      <c r="AT29" s="57" t="s">
        <v>281</v>
      </c>
      <c r="AU29" s="57" t="s">
        <v>281</v>
      </c>
      <c r="AV29" s="57" t="s">
        <v>281</v>
      </c>
      <c r="AW29" s="57" t="s">
        <v>281</v>
      </c>
      <c r="AX29" s="57" t="s">
        <v>281</v>
      </c>
      <c r="AY29" s="57" t="s">
        <v>281</v>
      </c>
      <c r="AZ29" s="57" t="s">
        <v>281</v>
      </c>
      <c r="BA29" s="57" t="s">
        <v>281</v>
      </c>
      <c r="BB29" s="57" t="s">
        <v>281</v>
      </c>
      <c r="BC29" s="57" t="s">
        <v>281</v>
      </c>
      <c r="BD29" s="81"/>
      <c r="BE29" s="81">
        <f t="shared" si="0"/>
        <v>0.19611448382092767</v>
      </c>
      <c r="BF29" s="57" t="s">
        <v>281</v>
      </c>
    </row>
    <row r="30" spans="1:58" x14ac:dyDescent="0.25">
      <c r="A30" s="54">
        <v>1862</v>
      </c>
      <c r="B30" s="57" t="s">
        <v>281</v>
      </c>
      <c r="C30" s="57" t="s">
        <v>281</v>
      </c>
      <c r="D30" s="57" t="s">
        <v>281</v>
      </c>
      <c r="E30" s="57" t="s">
        <v>281</v>
      </c>
      <c r="F30" s="57" t="s">
        <v>281</v>
      </c>
      <c r="G30" s="57" t="s">
        <v>281</v>
      </c>
      <c r="H30" s="57" t="s">
        <v>281</v>
      </c>
      <c r="I30" s="57" t="s">
        <v>281</v>
      </c>
      <c r="J30" s="57" t="s">
        <v>281</v>
      </c>
      <c r="K30" s="57" t="s">
        <v>281</v>
      </c>
      <c r="L30" s="57" t="s">
        <v>281</v>
      </c>
      <c r="M30" s="57" t="s">
        <v>281</v>
      </c>
      <c r="N30" s="57" t="s">
        <v>281</v>
      </c>
      <c r="O30" s="57" t="s">
        <v>281</v>
      </c>
      <c r="P30" s="57">
        <v>42.641239243264387</v>
      </c>
      <c r="Q30" s="57" t="s">
        <v>281</v>
      </c>
      <c r="R30" s="57" t="s">
        <v>281</v>
      </c>
      <c r="S30" s="57" t="s">
        <v>281</v>
      </c>
      <c r="T30" s="57" t="s">
        <v>281</v>
      </c>
      <c r="U30" s="57" t="s">
        <v>281</v>
      </c>
      <c r="V30" s="57" t="s">
        <v>281</v>
      </c>
      <c r="W30" s="57" t="s">
        <v>281</v>
      </c>
      <c r="X30" s="57" t="s">
        <v>281</v>
      </c>
      <c r="Y30" s="57" t="s">
        <v>281</v>
      </c>
      <c r="Z30" s="57" t="s">
        <v>281</v>
      </c>
      <c r="AA30" s="57">
        <v>69.346309841813252</v>
      </c>
      <c r="AB30" s="57" t="s">
        <v>281</v>
      </c>
      <c r="AC30" s="57" t="s">
        <v>281</v>
      </c>
      <c r="AD30" s="57" t="s">
        <v>281</v>
      </c>
      <c r="AE30" s="57" t="s">
        <v>281</v>
      </c>
      <c r="AF30" s="57" t="s">
        <v>281</v>
      </c>
      <c r="AG30" s="57" t="s">
        <v>281</v>
      </c>
      <c r="AH30" s="57" t="s">
        <v>281</v>
      </c>
      <c r="AI30" s="57" t="s">
        <v>281</v>
      </c>
      <c r="AJ30" s="57" t="s">
        <v>281</v>
      </c>
      <c r="AK30" s="57" t="s">
        <v>281</v>
      </c>
      <c r="AL30" s="57" t="s">
        <v>281</v>
      </c>
      <c r="AM30" s="57" t="s">
        <v>281</v>
      </c>
      <c r="AN30" s="57" t="s">
        <v>281</v>
      </c>
      <c r="AO30" s="57" t="s">
        <v>281</v>
      </c>
      <c r="AP30" s="57" t="s">
        <v>281</v>
      </c>
      <c r="AQ30" s="57" t="s">
        <v>281</v>
      </c>
      <c r="AR30" s="57" t="s">
        <v>281</v>
      </c>
      <c r="AS30" s="57" t="s">
        <v>281</v>
      </c>
      <c r="AT30" s="57" t="s">
        <v>281</v>
      </c>
      <c r="AU30" s="57" t="s">
        <v>281</v>
      </c>
      <c r="AV30" s="57" t="s">
        <v>281</v>
      </c>
      <c r="AW30" s="57" t="s">
        <v>281</v>
      </c>
      <c r="AX30" s="57" t="s">
        <v>281</v>
      </c>
      <c r="AY30" s="57" t="s">
        <v>281</v>
      </c>
      <c r="AZ30" s="57" t="s">
        <v>281</v>
      </c>
      <c r="BA30" s="57" t="s">
        <v>281</v>
      </c>
      <c r="BB30" s="57" t="s">
        <v>281</v>
      </c>
      <c r="BC30" s="57" t="s">
        <v>281</v>
      </c>
      <c r="BD30" s="81"/>
      <c r="BE30" s="81">
        <f t="shared" si="0"/>
        <v>0.19798305439969641</v>
      </c>
      <c r="BF30" s="57" t="s">
        <v>281</v>
      </c>
    </row>
    <row r="31" spans="1:58" x14ac:dyDescent="0.25">
      <c r="A31" s="54">
        <v>1863</v>
      </c>
      <c r="B31" s="57" t="s">
        <v>281</v>
      </c>
      <c r="C31" s="57" t="s">
        <v>281</v>
      </c>
      <c r="D31" s="57" t="s">
        <v>281</v>
      </c>
      <c r="E31" s="57" t="s">
        <v>281</v>
      </c>
      <c r="F31" s="57" t="s">
        <v>281</v>
      </c>
      <c r="G31" s="57" t="s">
        <v>281</v>
      </c>
      <c r="H31" s="57" t="s">
        <v>281</v>
      </c>
      <c r="I31" s="57" t="s">
        <v>281</v>
      </c>
      <c r="J31" s="57" t="s">
        <v>281</v>
      </c>
      <c r="K31" s="57" t="s">
        <v>281</v>
      </c>
      <c r="L31" s="57" t="s">
        <v>281</v>
      </c>
      <c r="M31" s="57" t="s">
        <v>281</v>
      </c>
      <c r="N31" s="57" t="s">
        <v>281</v>
      </c>
      <c r="O31" s="57" t="s">
        <v>281</v>
      </c>
      <c r="P31" s="57">
        <v>42.648765702989458</v>
      </c>
      <c r="Q31" s="57" t="s">
        <v>281</v>
      </c>
      <c r="R31" s="57" t="s">
        <v>281</v>
      </c>
      <c r="S31" s="57" t="s">
        <v>281</v>
      </c>
      <c r="T31" s="57" t="s">
        <v>281</v>
      </c>
      <c r="U31" s="57" t="s">
        <v>281</v>
      </c>
      <c r="V31" s="57" t="s">
        <v>281</v>
      </c>
      <c r="W31" s="57" t="s">
        <v>281</v>
      </c>
      <c r="X31" s="57" t="s">
        <v>281</v>
      </c>
      <c r="Y31" s="57" t="s">
        <v>281</v>
      </c>
      <c r="Z31" s="57" t="s">
        <v>281</v>
      </c>
      <c r="AA31" s="57">
        <v>74.855964158032378</v>
      </c>
      <c r="AB31" s="57" t="s">
        <v>281</v>
      </c>
      <c r="AC31" s="57" t="s">
        <v>281</v>
      </c>
      <c r="AD31" s="57" t="s">
        <v>281</v>
      </c>
      <c r="AE31" s="57" t="s">
        <v>281</v>
      </c>
      <c r="AF31" s="57" t="s">
        <v>281</v>
      </c>
      <c r="AG31" s="57" t="s">
        <v>281</v>
      </c>
      <c r="AH31" s="57" t="s">
        <v>281</v>
      </c>
      <c r="AI31" s="57" t="s">
        <v>281</v>
      </c>
      <c r="AJ31" s="57" t="s">
        <v>281</v>
      </c>
      <c r="AK31" s="57" t="s">
        <v>281</v>
      </c>
      <c r="AL31" s="57" t="s">
        <v>281</v>
      </c>
      <c r="AM31" s="57" t="s">
        <v>281</v>
      </c>
      <c r="AN31" s="57" t="s">
        <v>281</v>
      </c>
      <c r="AO31" s="57" t="s">
        <v>281</v>
      </c>
      <c r="AP31" s="57" t="s">
        <v>281</v>
      </c>
      <c r="AQ31" s="57" t="s">
        <v>281</v>
      </c>
      <c r="AR31" s="57" t="s">
        <v>281</v>
      </c>
      <c r="AS31" s="57" t="s">
        <v>281</v>
      </c>
      <c r="AT31" s="57" t="s">
        <v>281</v>
      </c>
      <c r="AU31" s="57" t="s">
        <v>281</v>
      </c>
      <c r="AV31" s="57" t="s">
        <v>281</v>
      </c>
      <c r="AW31" s="57" t="s">
        <v>281</v>
      </c>
      <c r="AX31" s="57" t="s">
        <v>281</v>
      </c>
      <c r="AY31" s="57" t="s">
        <v>281</v>
      </c>
      <c r="AZ31" s="57" t="s">
        <v>281</v>
      </c>
      <c r="BA31" s="57" t="s">
        <v>281</v>
      </c>
      <c r="BB31" s="57" t="s">
        <v>281</v>
      </c>
      <c r="BC31" s="57" t="s">
        <v>281</v>
      </c>
      <c r="BD31" s="81"/>
      <c r="BE31" s="81">
        <f t="shared" si="0"/>
        <v>0.19974897754473139</v>
      </c>
      <c r="BF31" s="57" t="s">
        <v>281</v>
      </c>
    </row>
    <row r="32" spans="1:58" x14ac:dyDescent="0.25">
      <c r="A32" s="54">
        <v>1864</v>
      </c>
      <c r="B32" s="57" t="s">
        <v>281</v>
      </c>
      <c r="C32" s="57" t="s">
        <v>281</v>
      </c>
      <c r="D32" s="57" t="s">
        <v>281</v>
      </c>
      <c r="E32" s="57" t="s">
        <v>281</v>
      </c>
      <c r="F32" s="57" t="s">
        <v>281</v>
      </c>
      <c r="G32" s="57" t="s">
        <v>281</v>
      </c>
      <c r="H32" s="57" t="s">
        <v>281</v>
      </c>
      <c r="I32" s="57" t="s">
        <v>281</v>
      </c>
      <c r="J32" s="57" t="s">
        <v>281</v>
      </c>
      <c r="K32" s="57" t="s">
        <v>281</v>
      </c>
      <c r="L32" s="57" t="s">
        <v>281</v>
      </c>
      <c r="M32" s="57" t="s">
        <v>281</v>
      </c>
      <c r="N32" s="57" t="s">
        <v>281</v>
      </c>
      <c r="O32" s="57" t="s">
        <v>281</v>
      </c>
      <c r="P32" s="57">
        <v>42.505357191581545</v>
      </c>
      <c r="Q32" s="57" t="s">
        <v>281</v>
      </c>
      <c r="R32" s="57" t="s">
        <v>281</v>
      </c>
      <c r="S32" s="57" t="s">
        <v>281</v>
      </c>
      <c r="T32" s="57" t="s">
        <v>281</v>
      </c>
      <c r="U32" s="57" t="s">
        <v>281</v>
      </c>
      <c r="V32" s="57" t="s">
        <v>281</v>
      </c>
      <c r="W32" s="57" t="s">
        <v>281</v>
      </c>
      <c r="X32" s="57" t="s">
        <v>281</v>
      </c>
      <c r="Y32" s="57" t="s">
        <v>281</v>
      </c>
      <c r="Z32" s="57" t="s">
        <v>281</v>
      </c>
      <c r="AA32" s="57">
        <v>62.584638723573249</v>
      </c>
      <c r="AB32" s="57" t="s">
        <v>281</v>
      </c>
      <c r="AC32" s="57" t="s">
        <v>281</v>
      </c>
      <c r="AD32" s="57" t="s">
        <v>281</v>
      </c>
      <c r="AE32" s="57" t="s">
        <v>281</v>
      </c>
      <c r="AF32" s="57" t="s">
        <v>281</v>
      </c>
      <c r="AG32" s="57" t="s">
        <v>281</v>
      </c>
      <c r="AH32" s="57" t="s">
        <v>281</v>
      </c>
      <c r="AI32" s="57" t="s">
        <v>281</v>
      </c>
      <c r="AJ32" s="57" t="s">
        <v>281</v>
      </c>
      <c r="AK32" s="57" t="s">
        <v>281</v>
      </c>
      <c r="AL32" s="57" t="s">
        <v>281</v>
      </c>
      <c r="AM32" s="57" t="s">
        <v>281</v>
      </c>
      <c r="AN32" s="57" t="s">
        <v>281</v>
      </c>
      <c r="AO32" s="57" t="s">
        <v>281</v>
      </c>
      <c r="AP32" s="57" t="s">
        <v>281</v>
      </c>
      <c r="AQ32" s="57" t="s">
        <v>281</v>
      </c>
      <c r="AR32" s="57" t="s">
        <v>281</v>
      </c>
      <c r="AS32" s="57" t="s">
        <v>281</v>
      </c>
      <c r="AT32" s="57" t="s">
        <v>281</v>
      </c>
      <c r="AU32" s="57" t="s">
        <v>281</v>
      </c>
      <c r="AV32" s="57" t="s">
        <v>281</v>
      </c>
      <c r="AW32" s="57" t="s">
        <v>281</v>
      </c>
      <c r="AX32" s="57" t="s">
        <v>281</v>
      </c>
      <c r="AY32" s="57" t="s">
        <v>281</v>
      </c>
      <c r="AZ32" s="57" t="s">
        <v>281</v>
      </c>
      <c r="BA32" s="57" t="s">
        <v>281</v>
      </c>
      <c r="BB32" s="57" t="s">
        <v>281</v>
      </c>
      <c r="BC32" s="57" t="s">
        <v>281</v>
      </c>
      <c r="BD32" s="81"/>
      <c r="BE32" s="81">
        <f t="shared" si="0"/>
        <v>0.19599557843411083</v>
      </c>
      <c r="BF32" s="57" t="s">
        <v>281</v>
      </c>
    </row>
    <row r="33" spans="1:58" x14ac:dyDescent="0.25">
      <c r="A33" s="54">
        <v>1865</v>
      </c>
      <c r="B33" s="57" t="s">
        <v>281</v>
      </c>
      <c r="C33" s="57" t="s">
        <v>281</v>
      </c>
      <c r="D33" s="57" t="s">
        <v>281</v>
      </c>
      <c r="E33" s="57" t="s">
        <v>281</v>
      </c>
      <c r="F33" s="57" t="s">
        <v>281</v>
      </c>
      <c r="G33" s="57" t="s">
        <v>281</v>
      </c>
      <c r="H33" s="57" t="s">
        <v>281</v>
      </c>
      <c r="I33" s="57" t="s">
        <v>281</v>
      </c>
      <c r="J33" s="57" t="s">
        <v>281</v>
      </c>
      <c r="K33" s="57" t="s">
        <v>281</v>
      </c>
      <c r="L33" s="57" t="s">
        <v>281</v>
      </c>
      <c r="M33" s="57" t="s">
        <v>281</v>
      </c>
      <c r="N33" s="57" t="s">
        <v>281</v>
      </c>
      <c r="O33" s="57" t="s">
        <v>281</v>
      </c>
      <c r="P33" s="57">
        <v>41.553636819596271</v>
      </c>
      <c r="Q33" s="57" t="s">
        <v>281</v>
      </c>
      <c r="R33" s="57" t="s">
        <v>281</v>
      </c>
      <c r="S33" s="57" t="s">
        <v>281</v>
      </c>
      <c r="T33" s="57" t="s">
        <v>281</v>
      </c>
      <c r="U33" s="57" t="s">
        <v>281</v>
      </c>
      <c r="V33" s="57" t="s">
        <v>281</v>
      </c>
      <c r="W33" s="57" t="s">
        <v>281</v>
      </c>
      <c r="X33" s="57" t="s">
        <v>281</v>
      </c>
      <c r="Y33" s="57" t="s">
        <v>281</v>
      </c>
      <c r="Z33" s="57" t="s">
        <v>281</v>
      </c>
      <c r="AA33" s="57">
        <v>57.28705998921513</v>
      </c>
      <c r="AB33" s="57" t="s">
        <v>281</v>
      </c>
      <c r="AC33" s="57" t="s">
        <v>281</v>
      </c>
      <c r="AD33" s="57" t="s">
        <v>281</v>
      </c>
      <c r="AE33" s="57" t="s">
        <v>281</v>
      </c>
      <c r="AF33" s="57" t="s">
        <v>281</v>
      </c>
      <c r="AG33" s="57" t="s">
        <v>281</v>
      </c>
      <c r="AH33" s="57" t="s">
        <v>281</v>
      </c>
      <c r="AI33" s="57" t="s">
        <v>281</v>
      </c>
      <c r="AJ33" s="57" t="s">
        <v>281</v>
      </c>
      <c r="AK33" s="57" t="s">
        <v>281</v>
      </c>
      <c r="AL33" s="57" t="s">
        <v>281</v>
      </c>
      <c r="AM33" s="57" t="s">
        <v>281</v>
      </c>
      <c r="AN33" s="57" t="s">
        <v>281</v>
      </c>
      <c r="AO33" s="57" t="s">
        <v>281</v>
      </c>
      <c r="AP33" s="57" t="s">
        <v>281</v>
      </c>
      <c r="AQ33" s="57" t="s">
        <v>281</v>
      </c>
      <c r="AR33" s="57" t="s">
        <v>281</v>
      </c>
      <c r="AS33" s="57" t="s">
        <v>281</v>
      </c>
      <c r="AT33" s="57" t="s">
        <v>281</v>
      </c>
      <c r="AU33" s="57" t="s">
        <v>281</v>
      </c>
      <c r="AV33" s="57" t="s">
        <v>281</v>
      </c>
      <c r="AW33" s="57" t="s">
        <v>281</v>
      </c>
      <c r="AX33" s="57" t="s">
        <v>281</v>
      </c>
      <c r="AY33" s="57" t="s">
        <v>281</v>
      </c>
      <c r="AZ33" s="57" t="s">
        <v>281</v>
      </c>
      <c r="BA33" s="57" t="s">
        <v>281</v>
      </c>
      <c r="BB33" s="57" t="s">
        <v>281</v>
      </c>
      <c r="BC33" s="57" t="s">
        <v>281</v>
      </c>
      <c r="BD33" s="81"/>
      <c r="BE33" s="81">
        <f t="shared" si="0"/>
        <v>0.19489664893249772</v>
      </c>
      <c r="BF33" s="57" t="s">
        <v>281</v>
      </c>
    </row>
    <row r="34" spans="1:58" x14ac:dyDescent="0.25">
      <c r="A34" s="54">
        <v>1866</v>
      </c>
      <c r="B34" s="57" t="s">
        <v>281</v>
      </c>
      <c r="C34" s="57" t="s">
        <v>281</v>
      </c>
      <c r="D34" s="57" t="s">
        <v>281</v>
      </c>
      <c r="E34" s="57" t="s">
        <v>281</v>
      </c>
      <c r="F34" s="57" t="s">
        <v>281</v>
      </c>
      <c r="G34" s="57" t="s">
        <v>281</v>
      </c>
      <c r="H34" s="57" t="s">
        <v>281</v>
      </c>
      <c r="I34" s="57" t="s">
        <v>281</v>
      </c>
      <c r="J34" s="57" t="s">
        <v>281</v>
      </c>
      <c r="K34" s="57" t="s">
        <v>281</v>
      </c>
      <c r="L34" s="57" t="s">
        <v>281</v>
      </c>
      <c r="M34" s="57" t="s">
        <v>281</v>
      </c>
      <c r="N34" s="57" t="s">
        <v>281</v>
      </c>
      <c r="O34" s="57" t="s">
        <v>281</v>
      </c>
      <c r="P34" s="57">
        <v>41.711846588250836</v>
      </c>
      <c r="Q34" s="57" t="s">
        <v>281</v>
      </c>
      <c r="R34" s="57" t="s">
        <v>281</v>
      </c>
      <c r="S34" s="57" t="s">
        <v>281</v>
      </c>
      <c r="T34" s="57" t="s">
        <v>281</v>
      </c>
      <c r="U34" s="57" t="s">
        <v>281</v>
      </c>
      <c r="V34" s="57" t="s">
        <v>281</v>
      </c>
      <c r="W34" s="57" t="s">
        <v>281</v>
      </c>
      <c r="X34" s="57" t="s">
        <v>281</v>
      </c>
      <c r="Y34" s="57" t="s">
        <v>281</v>
      </c>
      <c r="Z34" s="57" t="s">
        <v>281</v>
      </c>
      <c r="AA34" s="57">
        <v>50.856221555621794</v>
      </c>
      <c r="AB34" s="57" t="s">
        <v>281</v>
      </c>
      <c r="AC34" s="57" t="s">
        <v>281</v>
      </c>
      <c r="AD34" s="57" t="s">
        <v>281</v>
      </c>
      <c r="AE34" s="57" t="s">
        <v>281</v>
      </c>
      <c r="AF34" s="57" t="s">
        <v>281</v>
      </c>
      <c r="AG34" s="57" t="s">
        <v>281</v>
      </c>
      <c r="AH34" s="57" t="s">
        <v>281</v>
      </c>
      <c r="AI34" s="57" t="s">
        <v>281</v>
      </c>
      <c r="AJ34" s="57" t="s">
        <v>281</v>
      </c>
      <c r="AK34" s="57" t="s">
        <v>281</v>
      </c>
      <c r="AL34" s="57" t="s">
        <v>281</v>
      </c>
      <c r="AM34" s="57" t="s">
        <v>281</v>
      </c>
      <c r="AN34" s="57" t="s">
        <v>281</v>
      </c>
      <c r="AO34" s="57" t="s">
        <v>281</v>
      </c>
      <c r="AP34" s="57" t="s">
        <v>281</v>
      </c>
      <c r="AQ34" s="57" t="s">
        <v>281</v>
      </c>
      <c r="AR34" s="57" t="s">
        <v>281</v>
      </c>
      <c r="AS34" s="57" t="s">
        <v>281</v>
      </c>
      <c r="AT34" s="57" t="s">
        <v>281</v>
      </c>
      <c r="AU34" s="57" t="s">
        <v>281</v>
      </c>
      <c r="AV34" s="57" t="s">
        <v>281</v>
      </c>
      <c r="AW34" s="57" t="s">
        <v>281</v>
      </c>
      <c r="AX34" s="57" t="s">
        <v>281</v>
      </c>
      <c r="AY34" s="57" t="s">
        <v>281</v>
      </c>
      <c r="AZ34" s="57" t="s">
        <v>281</v>
      </c>
      <c r="BA34" s="57" t="s">
        <v>281</v>
      </c>
      <c r="BB34" s="57" t="s">
        <v>281</v>
      </c>
      <c r="BC34" s="57" t="s">
        <v>281</v>
      </c>
      <c r="BD34" s="81"/>
      <c r="BE34" s="81">
        <f t="shared" si="0"/>
        <v>0.19335327462685445</v>
      </c>
      <c r="BF34" s="57" t="s">
        <v>281</v>
      </c>
    </row>
    <row r="35" spans="1:58" x14ac:dyDescent="0.25">
      <c r="A35" s="54">
        <v>1867</v>
      </c>
      <c r="B35" s="57" t="s">
        <v>281</v>
      </c>
      <c r="C35" s="57" t="s">
        <v>281</v>
      </c>
      <c r="D35" s="57" t="s">
        <v>281</v>
      </c>
      <c r="E35" s="57" t="s">
        <v>281</v>
      </c>
      <c r="F35" s="57" t="s">
        <v>281</v>
      </c>
      <c r="G35" s="57" t="s">
        <v>281</v>
      </c>
      <c r="H35" s="57" t="s">
        <v>281</v>
      </c>
      <c r="I35" s="57" t="s">
        <v>281</v>
      </c>
      <c r="J35" s="57" t="s">
        <v>281</v>
      </c>
      <c r="K35" s="57" t="s">
        <v>281</v>
      </c>
      <c r="L35" s="57" t="s">
        <v>281</v>
      </c>
      <c r="M35" s="57" t="s">
        <v>281</v>
      </c>
      <c r="N35" s="57" t="s">
        <v>281</v>
      </c>
      <c r="O35" s="57" t="s">
        <v>281</v>
      </c>
      <c r="P35" s="57">
        <v>42.374417173015161</v>
      </c>
      <c r="Q35" s="57" t="s">
        <v>281</v>
      </c>
      <c r="R35" s="57" t="s">
        <v>281</v>
      </c>
      <c r="S35" s="57" t="s">
        <v>281</v>
      </c>
      <c r="T35" s="57" t="s">
        <v>281</v>
      </c>
      <c r="U35" s="57" t="s">
        <v>281</v>
      </c>
      <c r="V35" s="57" t="s">
        <v>281</v>
      </c>
      <c r="W35" s="57" t="s">
        <v>281</v>
      </c>
      <c r="X35" s="57" t="s">
        <v>281</v>
      </c>
      <c r="Y35" s="57" t="s">
        <v>281</v>
      </c>
      <c r="Z35" s="57" t="s">
        <v>281</v>
      </c>
      <c r="AA35" s="57">
        <v>56.992974566421786</v>
      </c>
      <c r="AB35" s="57">
        <v>74.611735128340285</v>
      </c>
      <c r="AC35" s="57" t="s">
        <v>281</v>
      </c>
      <c r="AD35" s="57" t="s">
        <v>281</v>
      </c>
      <c r="AE35" s="57" t="s">
        <v>281</v>
      </c>
      <c r="AF35" s="57" t="s">
        <v>281</v>
      </c>
      <c r="AG35" s="57" t="s">
        <v>281</v>
      </c>
      <c r="AH35" s="57" t="s">
        <v>281</v>
      </c>
      <c r="AI35" s="57" t="s">
        <v>281</v>
      </c>
      <c r="AJ35" s="57" t="s">
        <v>281</v>
      </c>
      <c r="AK35" s="57" t="s">
        <v>281</v>
      </c>
      <c r="AL35" s="57" t="s">
        <v>281</v>
      </c>
      <c r="AM35" s="57" t="s">
        <v>281</v>
      </c>
      <c r="AN35" s="57" t="s">
        <v>281</v>
      </c>
      <c r="AO35" s="57" t="s">
        <v>281</v>
      </c>
      <c r="AP35" s="57" t="s">
        <v>281</v>
      </c>
      <c r="AQ35" s="57" t="s">
        <v>281</v>
      </c>
      <c r="AR35" s="57" t="s">
        <v>281</v>
      </c>
      <c r="AS35" s="57" t="s">
        <v>281</v>
      </c>
      <c r="AT35" s="57" t="s">
        <v>281</v>
      </c>
      <c r="AU35" s="57" t="s">
        <v>281</v>
      </c>
      <c r="AV35" s="57" t="s">
        <v>281</v>
      </c>
      <c r="AW35" s="57" t="s">
        <v>281</v>
      </c>
      <c r="AX35" s="57" t="s">
        <v>281</v>
      </c>
      <c r="AY35" s="57" t="s">
        <v>281</v>
      </c>
      <c r="AZ35" s="57" t="s">
        <v>281</v>
      </c>
      <c r="BA35" s="57" t="s">
        <v>281</v>
      </c>
      <c r="BB35" s="57" t="s">
        <v>281</v>
      </c>
      <c r="BC35" s="57" t="s">
        <v>281</v>
      </c>
      <c r="BD35" s="81"/>
      <c r="BE35" s="81">
        <f t="shared" si="0"/>
        <v>0.23959651288438868</v>
      </c>
      <c r="BF35" s="57" t="s">
        <v>281</v>
      </c>
    </row>
    <row r="36" spans="1:58" x14ac:dyDescent="0.25">
      <c r="A36" s="54">
        <v>1868</v>
      </c>
      <c r="B36" s="57" t="s">
        <v>281</v>
      </c>
      <c r="C36" s="57" t="s">
        <v>281</v>
      </c>
      <c r="D36" s="57" t="s">
        <v>281</v>
      </c>
      <c r="E36" s="57" t="s">
        <v>281</v>
      </c>
      <c r="F36" s="57" t="s">
        <v>281</v>
      </c>
      <c r="G36" s="57" t="s">
        <v>281</v>
      </c>
      <c r="H36" s="57" t="s">
        <v>281</v>
      </c>
      <c r="I36" s="57" t="s">
        <v>281</v>
      </c>
      <c r="J36" s="57" t="s">
        <v>281</v>
      </c>
      <c r="K36" s="57" t="s">
        <v>281</v>
      </c>
      <c r="L36" s="57" t="s">
        <v>281</v>
      </c>
      <c r="M36" s="57" t="s">
        <v>281</v>
      </c>
      <c r="N36" s="57" t="s">
        <v>281</v>
      </c>
      <c r="O36" s="57" t="s">
        <v>281</v>
      </c>
      <c r="P36" s="57">
        <v>41.905510745869904</v>
      </c>
      <c r="Q36" s="57" t="s">
        <v>281</v>
      </c>
      <c r="R36" s="57" t="s">
        <v>281</v>
      </c>
      <c r="S36" s="57" t="s">
        <v>281</v>
      </c>
      <c r="T36" s="57" t="s">
        <v>281</v>
      </c>
      <c r="U36" s="57" t="s">
        <v>281</v>
      </c>
      <c r="V36" s="57" t="s">
        <v>281</v>
      </c>
      <c r="W36" s="57" t="s">
        <v>281</v>
      </c>
      <c r="X36" s="57" t="s">
        <v>281</v>
      </c>
      <c r="Y36" s="57" t="s">
        <v>281</v>
      </c>
      <c r="Z36" s="57" t="s">
        <v>281</v>
      </c>
      <c r="AA36" s="57">
        <v>48.320473074000418</v>
      </c>
      <c r="AB36" s="57" t="s">
        <v>281</v>
      </c>
      <c r="AC36" s="57" t="s">
        <v>281</v>
      </c>
      <c r="AD36" s="57" t="s">
        <v>281</v>
      </c>
      <c r="AE36" s="57" t="s">
        <v>281</v>
      </c>
      <c r="AF36" s="57" t="s">
        <v>281</v>
      </c>
      <c r="AG36" s="57" t="s">
        <v>281</v>
      </c>
      <c r="AH36" s="57" t="s">
        <v>281</v>
      </c>
      <c r="AI36" s="57" t="s">
        <v>281</v>
      </c>
      <c r="AJ36" s="57" t="s">
        <v>281</v>
      </c>
      <c r="AK36" s="57" t="s">
        <v>281</v>
      </c>
      <c r="AL36" s="57" t="s">
        <v>281</v>
      </c>
      <c r="AM36" s="57" t="s">
        <v>281</v>
      </c>
      <c r="AN36" s="57" t="s">
        <v>281</v>
      </c>
      <c r="AO36" s="57" t="s">
        <v>281</v>
      </c>
      <c r="AP36" s="57" t="s">
        <v>281</v>
      </c>
      <c r="AQ36" s="57" t="s">
        <v>281</v>
      </c>
      <c r="AR36" s="57" t="s">
        <v>281</v>
      </c>
      <c r="AS36" s="57" t="s">
        <v>281</v>
      </c>
      <c r="AT36" s="57" t="s">
        <v>281</v>
      </c>
      <c r="AU36" s="57" t="s">
        <v>281</v>
      </c>
      <c r="AV36" s="57" t="s">
        <v>281</v>
      </c>
      <c r="AW36" s="57" t="s">
        <v>281</v>
      </c>
      <c r="AX36" s="57" t="s">
        <v>281</v>
      </c>
      <c r="AY36" s="57" t="s">
        <v>281</v>
      </c>
      <c r="AZ36" s="57" t="s">
        <v>281</v>
      </c>
      <c r="BA36" s="57" t="s">
        <v>281</v>
      </c>
      <c r="BB36" s="57" t="s">
        <v>281</v>
      </c>
      <c r="BC36" s="57" t="s">
        <v>281</v>
      </c>
      <c r="BD36" s="81"/>
      <c r="BE36" s="81">
        <f t="shared" si="0"/>
        <v>0.19288489944372805</v>
      </c>
      <c r="BF36" s="57" t="s">
        <v>281</v>
      </c>
    </row>
    <row r="37" spans="1:58" x14ac:dyDescent="0.25">
      <c r="A37" s="54">
        <v>1869</v>
      </c>
      <c r="B37" s="57" t="s">
        <v>281</v>
      </c>
      <c r="C37" s="57" t="s">
        <v>281</v>
      </c>
      <c r="D37" s="57" t="s">
        <v>281</v>
      </c>
      <c r="E37" s="57" t="s">
        <v>281</v>
      </c>
      <c r="F37" s="57" t="s">
        <v>281</v>
      </c>
      <c r="G37" s="57" t="s">
        <v>281</v>
      </c>
      <c r="H37" s="57" t="s">
        <v>281</v>
      </c>
      <c r="I37" s="57" t="s">
        <v>281</v>
      </c>
      <c r="J37" s="57" t="s">
        <v>281</v>
      </c>
      <c r="K37" s="57" t="s">
        <v>281</v>
      </c>
      <c r="L37" s="57" t="s">
        <v>281</v>
      </c>
      <c r="M37" s="57" t="s">
        <v>281</v>
      </c>
      <c r="N37" s="57" t="s">
        <v>281</v>
      </c>
      <c r="O37" s="57" t="s">
        <v>281</v>
      </c>
      <c r="P37" s="57">
        <v>41.995818686277644</v>
      </c>
      <c r="Q37" s="57" t="s">
        <v>281</v>
      </c>
      <c r="R37" s="57" t="s">
        <v>281</v>
      </c>
      <c r="S37" s="57" t="s">
        <v>281</v>
      </c>
      <c r="T37" s="57" t="s">
        <v>281</v>
      </c>
      <c r="U37" s="57" t="s">
        <v>281</v>
      </c>
      <c r="V37" s="57" t="s">
        <v>281</v>
      </c>
      <c r="W37" s="57" t="s">
        <v>281</v>
      </c>
      <c r="X37" s="57" t="s">
        <v>281</v>
      </c>
      <c r="Y37" s="57" t="s">
        <v>281</v>
      </c>
      <c r="Z37" s="57" t="s">
        <v>281</v>
      </c>
      <c r="AA37" s="57">
        <v>44.190524460390129</v>
      </c>
      <c r="AB37" s="57" t="s">
        <v>281</v>
      </c>
      <c r="AC37" s="57" t="s">
        <v>281</v>
      </c>
      <c r="AD37" s="57" t="s">
        <v>281</v>
      </c>
      <c r="AE37" s="57" t="s">
        <v>281</v>
      </c>
      <c r="AF37" s="57" t="s">
        <v>281</v>
      </c>
      <c r="AG37" s="57" t="s">
        <v>281</v>
      </c>
      <c r="AH37" s="57" t="s">
        <v>281</v>
      </c>
      <c r="AI37" s="57" t="s">
        <v>281</v>
      </c>
      <c r="AJ37" s="57" t="s">
        <v>281</v>
      </c>
      <c r="AK37" s="57" t="s">
        <v>281</v>
      </c>
      <c r="AL37" s="57" t="s">
        <v>281</v>
      </c>
      <c r="AM37" s="57" t="s">
        <v>281</v>
      </c>
      <c r="AN37" s="57" t="s">
        <v>281</v>
      </c>
      <c r="AO37" s="57" t="s">
        <v>281</v>
      </c>
      <c r="AP37" s="57" t="s">
        <v>281</v>
      </c>
      <c r="AQ37" s="57" t="s">
        <v>281</v>
      </c>
      <c r="AR37" s="57" t="s">
        <v>281</v>
      </c>
      <c r="AS37" s="57" t="s">
        <v>281</v>
      </c>
      <c r="AT37" s="57" t="s">
        <v>281</v>
      </c>
      <c r="AU37" s="57" t="s">
        <v>281</v>
      </c>
      <c r="AV37" s="57" t="s">
        <v>281</v>
      </c>
      <c r="AW37" s="57" t="s">
        <v>281</v>
      </c>
      <c r="AX37" s="57" t="s">
        <v>281</v>
      </c>
      <c r="AY37" s="57" t="s">
        <v>281</v>
      </c>
      <c r="AZ37" s="57" t="s">
        <v>281</v>
      </c>
      <c r="BA37" s="57" t="s">
        <v>281</v>
      </c>
      <c r="BB37" s="57" t="s">
        <v>281</v>
      </c>
      <c r="BC37" s="57" t="s">
        <v>281</v>
      </c>
      <c r="BD37" s="81"/>
      <c r="BE37" s="81">
        <f t="shared" si="0"/>
        <v>0.19244505707056556</v>
      </c>
      <c r="BF37" s="57" t="s">
        <v>281</v>
      </c>
    </row>
    <row r="38" spans="1:58" x14ac:dyDescent="0.25">
      <c r="A38" s="54">
        <v>1870</v>
      </c>
      <c r="B38" s="57" t="s">
        <v>281</v>
      </c>
      <c r="C38" s="57" t="s">
        <v>281</v>
      </c>
      <c r="D38" s="57" t="s">
        <v>281</v>
      </c>
      <c r="E38" s="57" t="s">
        <v>281</v>
      </c>
      <c r="F38" s="57" t="s">
        <v>281</v>
      </c>
      <c r="G38" s="57" t="s">
        <v>281</v>
      </c>
      <c r="H38" s="57" t="s">
        <v>281</v>
      </c>
      <c r="I38" s="57" t="s">
        <v>281</v>
      </c>
      <c r="J38" s="57" t="s">
        <v>281</v>
      </c>
      <c r="K38" s="57" t="s">
        <v>281</v>
      </c>
      <c r="L38" s="57" t="s">
        <v>281</v>
      </c>
      <c r="M38" s="57" t="s">
        <v>281</v>
      </c>
      <c r="N38" s="57" t="s">
        <v>281</v>
      </c>
      <c r="O38" s="57" t="s">
        <v>281</v>
      </c>
      <c r="P38" s="57">
        <v>42.728482661201433</v>
      </c>
      <c r="Q38" s="57" t="s">
        <v>281</v>
      </c>
      <c r="R38" s="57" t="s">
        <v>281</v>
      </c>
      <c r="S38" s="57" t="s">
        <v>281</v>
      </c>
      <c r="T38" s="57" t="s">
        <v>281</v>
      </c>
      <c r="U38" s="57" t="s">
        <v>281</v>
      </c>
      <c r="V38" s="57" t="s">
        <v>281</v>
      </c>
      <c r="W38" s="57" t="s">
        <v>281</v>
      </c>
      <c r="X38" s="57" t="s">
        <v>281</v>
      </c>
      <c r="Y38" s="57" t="s">
        <v>281</v>
      </c>
      <c r="Z38" s="57" t="s">
        <v>281</v>
      </c>
      <c r="AA38" s="57">
        <v>48.383578664840535</v>
      </c>
      <c r="AB38" s="57" t="s">
        <v>281</v>
      </c>
      <c r="AC38" s="57" t="s">
        <v>281</v>
      </c>
      <c r="AD38" s="57" t="s">
        <v>281</v>
      </c>
      <c r="AE38" s="57" t="s">
        <v>281</v>
      </c>
      <c r="AF38" s="57" t="s">
        <v>281</v>
      </c>
      <c r="AG38" s="57" t="s">
        <v>281</v>
      </c>
      <c r="AH38" s="57" t="s">
        <v>281</v>
      </c>
      <c r="AI38" s="57" t="s">
        <v>281</v>
      </c>
      <c r="AJ38" s="57" t="s">
        <v>281</v>
      </c>
      <c r="AK38" s="57" t="s">
        <v>281</v>
      </c>
      <c r="AL38" s="57" t="s">
        <v>281</v>
      </c>
      <c r="AM38" s="57" t="s">
        <v>281</v>
      </c>
      <c r="AN38" s="57" t="s">
        <v>281</v>
      </c>
      <c r="AO38" s="57" t="s">
        <v>281</v>
      </c>
      <c r="AP38" s="57" t="s">
        <v>281</v>
      </c>
      <c r="AQ38" s="57" t="s">
        <v>281</v>
      </c>
      <c r="AR38" s="57" t="s">
        <v>281</v>
      </c>
      <c r="AS38" s="57" t="s">
        <v>281</v>
      </c>
      <c r="AT38" s="57" t="s">
        <v>281</v>
      </c>
      <c r="AU38" s="57" t="s">
        <v>281</v>
      </c>
      <c r="AV38" s="57" t="s">
        <v>281</v>
      </c>
      <c r="AW38" s="57" t="s">
        <v>281</v>
      </c>
      <c r="AX38" s="57" t="s">
        <v>281</v>
      </c>
      <c r="AY38" s="57" t="s">
        <v>281</v>
      </c>
      <c r="AZ38" s="57" t="s">
        <v>281</v>
      </c>
      <c r="BA38" s="57" t="s">
        <v>281</v>
      </c>
      <c r="BB38" s="57" t="s">
        <v>281</v>
      </c>
      <c r="BC38" s="57" t="s">
        <v>281</v>
      </c>
      <c r="BD38" s="81"/>
      <c r="BE38" s="81">
        <f t="shared" si="0"/>
        <v>0.19276495481861636</v>
      </c>
      <c r="BF38" s="57" t="s">
        <v>281</v>
      </c>
    </row>
    <row r="39" spans="1:58" x14ac:dyDescent="0.25">
      <c r="A39" s="54">
        <v>1871</v>
      </c>
      <c r="B39" s="57" t="s">
        <v>281</v>
      </c>
      <c r="C39" s="57" t="s">
        <v>281</v>
      </c>
      <c r="D39" s="57" t="s">
        <v>281</v>
      </c>
      <c r="E39" s="57" t="s">
        <v>281</v>
      </c>
      <c r="F39" s="57" t="s">
        <v>281</v>
      </c>
      <c r="G39" s="57" t="s">
        <v>281</v>
      </c>
      <c r="H39" s="57" t="s">
        <v>281</v>
      </c>
      <c r="I39" s="57" t="s">
        <v>281</v>
      </c>
      <c r="J39" s="57" t="s">
        <v>281</v>
      </c>
      <c r="K39" s="57" t="s">
        <v>281</v>
      </c>
      <c r="L39" s="57" t="s">
        <v>281</v>
      </c>
      <c r="M39" s="57" t="s">
        <v>281</v>
      </c>
      <c r="N39" s="57" t="s">
        <v>281</v>
      </c>
      <c r="O39" s="57" t="s">
        <v>281</v>
      </c>
      <c r="P39" s="57">
        <v>43.23740227012177</v>
      </c>
      <c r="Q39" s="57" t="s">
        <v>281</v>
      </c>
      <c r="R39" s="57" t="s">
        <v>281</v>
      </c>
      <c r="S39" s="57" t="s">
        <v>281</v>
      </c>
      <c r="T39" s="57" t="s">
        <v>281</v>
      </c>
      <c r="U39" s="57" t="s">
        <v>281</v>
      </c>
      <c r="V39" s="57" t="s">
        <v>281</v>
      </c>
      <c r="W39" s="57" t="s">
        <v>281</v>
      </c>
      <c r="X39" s="57" t="s">
        <v>281</v>
      </c>
      <c r="Y39" s="57" t="s">
        <v>281</v>
      </c>
      <c r="Z39" s="57" t="s">
        <v>281</v>
      </c>
      <c r="AA39" s="57">
        <v>47.392542926833201</v>
      </c>
      <c r="AB39" s="57">
        <v>70.764771080228499</v>
      </c>
      <c r="AC39" s="57" t="s">
        <v>281</v>
      </c>
      <c r="AD39" s="57" t="s">
        <v>281</v>
      </c>
      <c r="AE39" s="57" t="s">
        <v>281</v>
      </c>
      <c r="AF39" s="57" t="s">
        <v>281</v>
      </c>
      <c r="AG39" s="57" t="s">
        <v>281</v>
      </c>
      <c r="AH39" s="57" t="s">
        <v>281</v>
      </c>
      <c r="AI39" s="57" t="s">
        <v>281</v>
      </c>
      <c r="AJ39" s="57" t="s">
        <v>281</v>
      </c>
      <c r="AK39" s="57" t="s">
        <v>281</v>
      </c>
      <c r="AL39" s="57" t="s">
        <v>281</v>
      </c>
      <c r="AM39" s="57" t="s">
        <v>281</v>
      </c>
      <c r="AN39" s="57" t="s">
        <v>281</v>
      </c>
      <c r="AO39" s="57" t="s">
        <v>281</v>
      </c>
      <c r="AP39" s="57" t="s">
        <v>281</v>
      </c>
      <c r="AQ39" s="57" t="s">
        <v>281</v>
      </c>
      <c r="AR39" s="57" t="s">
        <v>281</v>
      </c>
      <c r="AS39" s="57" t="s">
        <v>281</v>
      </c>
      <c r="AT39" s="57" t="s">
        <v>281</v>
      </c>
      <c r="AU39" s="57" t="s">
        <v>281</v>
      </c>
      <c r="AV39" s="57" t="s">
        <v>281</v>
      </c>
      <c r="AW39" s="57" t="s">
        <v>281</v>
      </c>
      <c r="AX39" s="57" t="s">
        <v>281</v>
      </c>
      <c r="AY39" s="57" t="s">
        <v>281</v>
      </c>
      <c r="AZ39" s="57" t="s">
        <v>281</v>
      </c>
      <c r="BA39" s="57" t="s">
        <v>281</v>
      </c>
      <c r="BB39" s="57" t="s">
        <v>281</v>
      </c>
      <c r="BC39" s="57" t="s">
        <v>281</v>
      </c>
      <c r="BD39" s="81"/>
      <c r="BE39" s="81">
        <f t="shared" si="0"/>
        <v>0.23948510079443436</v>
      </c>
      <c r="BF39" s="57" t="s">
        <v>281</v>
      </c>
    </row>
    <row r="40" spans="1:58" x14ac:dyDescent="0.25">
      <c r="A40" s="54">
        <v>1872</v>
      </c>
      <c r="B40" s="57" t="s">
        <v>281</v>
      </c>
      <c r="C40" s="57" t="s">
        <v>281</v>
      </c>
      <c r="D40" s="57" t="s">
        <v>281</v>
      </c>
      <c r="E40" s="57" t="s">
        <v>281</v>
      </c>
      <c r="F40" s="57" t="s">
        <v>281</v>
      </c>
      <c r="G40" s="57" t="s">
        <v>281</v>
      </c>
      <c r="H40" s="57" t="s">
        <v>281</v>
      </c>
      <c r="I40" s="57" t="s">
        <v>281</v>
      </c>
      <c r="J40" s="57" t="s">
        <v>281</v>
      </c>
      <c r="K40" s="57" t="s">
        <v>281</v>
      </c>
      <c r="L40" s="57" t="s">
        <v>281</v>
      </c>
      <c r="M40" s="57" t="s">
        <v>281</v>
      </c>
      <c r="N40" s="57" t="s">
        <v>281</v>
      </c>
      <c r="O40" s="57" t="s">
        <v>281</v>
      </c>
      <c r="P40" s="57">
        <v>43.627302712123175</v>
      </c>
      <c r="Q40" s="57" t="s">
        <v>281</v>
      </c>
      <c r="R40" s="57" t="s">
        <v>281</v>
      </c>
      <c r="S40" s="57" t="s">
        <v>281</v>
      </c>
      <c r="T40" s="57" t="s">
        <v>281</v>
      </c>
      <c r="U40" s="57" t="s">
        <v>281</v>
      </c>
      <c r="V40" s="57" t="s">
        <v>281</v>
      </c>
      <c r="W40" s="57" t="s">
        <v>281</v>
      </c>
      <c r="X40" s="57" t="s">
        <v>281</v>
      </c>
      <c r="Y40" s="57" t="s">
        <v>281</v>
      </c>
      <c r="Z40" s="57" t="s">
        <v>281</v>
      </c>
      <c r="AA40" s="57">
        <v>48.206007089225764</v>
      </c>
      <c r="AB40" s="57" t="s">
        <v>281</v>
      </c>
      <c r="AC40" s="57" t="s">
        <v>281</v>
      </c>
      <c r="AD40" s="57" t="s">
        <v>281</v>
      </c>
      <c r="AE40" s="57" t="s">
        <v>281</v>
      </c>
      <c r="AF40" s="57" t="s">
        <v>281</v>
      </c>
      <c r="AG40" s="57" t="s">
        <v>281</v>
      </c>
      <c r="AH40" s="57" t="s">
        <v>281</v>
      </c>
      <c r="AI40" s="57" t="s">
        <v>281</v>
      </c>
      <c r="AJ40" s="57" t="s">
        <v>281</v>
      </c>
      <c r="AK40" s="57" t="s">
        <v>281</v>
      </c>
      <c r="AL40" s="57" t="s">
        <v>281</v>
      </c>
      <c r="AM40" s="57" t="s">
        <v>281</v>
      </c>
      <c r="AN40" s="57" t="s">
        <v>281</v>
      </c>
      <c r="AO40" s="57" t="s">
        <v>281</v>
      </c>
      <c r="AP40" s="57" t="s">
        <v>281</v>
      </c>
      <c r="AQ40" s="57" t="s">
        <v>281</v>
      </c>
      <c r="AR40" s="57" t="s">
        <v>281</v>
      </c>
      <c r="AS40" s="57" t="s">
        <v>281</v>
      </c>
      <c r="AT40" s="57" t="s">
        <v>281</v>
      </c>
      <c r="AU40" s="57" t="s">
        <v>281</v>
      </c>
      <c r="AV40" s="57" t="s">
        <v>281</v>
      </c>
      <c r="AW40" s="57" t="s">
        <v>281</v>
      </c>
      <c r="AX40" s="57" t="s">
        <v>281</v>
      </c>
      <c r="AY40" s="57" t="s">
        <v>281</v>
      </c>
      <c r="AZ40" s="57" t="s">
        <v>281</v>
      </c>
      <c r="BA40" s="57" t="s">
        <v>281</v>
      </c>
      <c r="BB40" s="57" t="s">
        <v>281</v>
      </c>
      <c r="BC40" s="57" t="s">
        <v>281</v>
      </c>
      <c r="BD40" s="81"/>
      <c r="BE40" s="81">
        <f t="shared" si="0"/>
        <v>0.19262858414026024</v>
      </c>
      <c r="BF40" s="57" t="s">
        <v>281</v>
      </c>
    </row>
    <row r="41" spans="1:58" x14ac:dyDescent="0.25">
      <c r="A41" s="54">
        <v>1873</v>
      </c>
      <c r="B41" s="57" t="s">
        <v>281</v>
      </c>
      <c r="C41" s="57" t="s">
        <v>281</v>
      </c>
      <c r="D41" s="57" t="s">
        <v>281</v>
      </c>
      <c r="E41" s="57" t="s">
        <v>281</v>
      </c>
      <c r="F41" s="57" t="s">
        <v>281</v>
      </c>
      <c r="G41" s="57" t="s">
        <v>281</v>
      </c>
      <c r="H41" s="57" t="s">
        <v>281</v>
      </c>
      <c r="I41" s="57" t="s">
        <v>281</v>
      </c>
      <c r="J41" s="57" t="s">
        <v>281</v>
      </c>
      <c r="K41" s="57" t="s">
        <v>281</v>
      </c>
      <c r="L41" s="57" t="s">
        <v>281</v>
      </c>
      <c r="M41" s="57" t="s">
        <v>281</v>
      </c>
      <c r="N41" s="57" t="s">
        <v>281</v>
      </c>
      <c r="O41" s="57" t="s">
        <v>281</v>
      </c>
      <c r="P41" s="57">
        <v>44.416465803966986</v>
      </c>
      <c r="Q41" s="57" t="s">
        <v>281</v>
      </c>
      <c r="R41" s="57" t="s">
        <v>281</v>
      </c>
      <c r="S41" s="57" t="s">
        <v>281</v>
      </c>
      <c r="T41" s="57" t="s">
        <v>281</v>
      </c>
      <c r="U41" s="57" t="s">
        <v>281</v>
      </c>
      <c r="V41" s="57" t="s">
        <v>281</v>
      </c>
      <c r="W41" s="57" t="s">
        <v>281</v>
      </c>
      <c r="X41" s="57" t="s">
        <v>281</v>
      </c>
      <c r="Y41" s="57" t="s">
        <v>281</v>
      </c>
      <c r="Z41" s="57" t="s">
        <v>281</v>
      </c>
      <c r="AA41" s="57">
        <v>46.408034282958923</v>
      </c>
      <c r="AB41" s="57" t="s">
        <v>281</v>
      </c>
      <c r="AC41" s="57" t="s">
        <v>281</v>
      </c>
      <c r="AD41" s="57" t="s">
        <v>281</v>
      </c>
      <c r="AE41" s="57" t="s">
        <v>281</v>
      </c>
      <c r="AF41" s="57" t="s">
        <v>281</v>
      </c>
      <c r="AG41" s="57" t="s">
        <v>281</v>
      </c>
      <c r="AH41" s="57" t="s">
        <v>281</v>
      </c>
      <c r="AI41" s="57" t="s">
        <v>281</v>
      </c>
      <c r="AJ41" s="57" t="s">
        <v>281</v>
      </c>
      <c r="AK41" s="57" t="s">
        <v>281</v>
      </c>
      <c r="AL41" s="57" t="s">
        <v>281</v>
      </c>
      <c r="AM41" s="57" t="s">
        <v>281</v>
      </c>
      <c r="AN41" s="57" t="s">
        <v>281</v>
      </c>
      <c r="AO41" s="57" t="s">
        <v>281</v>
      </c>
      <c r="AP41" s="57" t="s">
        <v>281</v>
      </c>
      <c r="AQ41" s="57" t="s">
        <v>281</v>
      </c>
      <c r="AR41" s="57" t="s">
        <v>281</v>
      </c>
      <c r="AS41" s="57" t="s">
        <v>281</v>
      </c>
      <c r="AT41" s="57" t="s">
        <v>281</v>
      </c>
      <c r="AU41" s="57" t="s">
        <v>281</v>
      </c>
      <c r="AV41" s="57" t="s">
        <v>281</v>
      </c>
      <c r="AW41" s="57" t="s">
        <v>281</v>
      </c>
      <c r="AX41" s="57" t="s">
        <v>281</v>
      </c>
      <c r="AY41" s="57" t="s">
        <v>281</v>
      </c>
      <c r="AZ41" s="57" t="s">
        <v>281</v>
      </c>
      <c r="BA41" s="57" t="s">
        <v>281</v>
      </c>
      <c r="BB41" s="57" t="s">
        <v>281</v>
      </c>
      <c r="BC41" s="57" t="s">
        <v>281</v>
      </c>
      <c r="BD41" s="81"/>
      <c r="BE41" s="81">
        <f t="shared" si="0"/>
        <v>0.19242830563834531</v>
      </c>
      <c r="BF41" s="57" t="s">
        <v>281</v>
      </c>
    </row>
    <row r="42" spans="1:58" x14ac:dyDescent="0.25">
      <c r="A42" s="54">
        <v>1874</v>
      </c>
      <c r="B42" s="57" t="s">
        <v>281</v>
      </c>
      <c r="C42" s="57" t="s">
        <v>281</v>
      </c>
      <c r="D42" s="57" t="s">
        <v>281</v>
      </c>
      <c r="E42" s="57" t="s">
        <v>281</v>
      </c>
      <c r="F42" s="57" t="s">
        <v>281</v>
      </c>
      <c r="G42" s="57" t="s">
        <v>281</v>
      </c>
      <c r="H42" s="57" t="s">
        <v>281</v>
      </c>
      <c r="I42" s="57" t="s">
        <v>281</v>
      </c>
      <c r="J42" s="57" t="s">
        <v>281</v>
      </c>
      <c r="K42" s="57" t="s">
        <v>281</v>
      </c>
      <c r="L42" s="57" t="s">
        <v>281</v>
      </c>
      <c r="M42" s="57" t="s">
        <v>281</v>
      </c>
      <c r="N42" s="57" t="s">
        <v>281</v>
      </c>
      <c r="O42" s="57" t="s">
        <v>281</v>
      </c>
      <c r="P42" s="57">
        <v>44.640796049370671</v>
      </c>
      <c r="Q42" s="57" t="s">
        <v>281</v>
      </c>
      <c r="R42" s="57" t="s">
        <v>281</v>
      </c>
      <c r="S42" s="57" t="s">
        <v>281</v>
      </c>
      <c r="T42" s="57" t="s">
        <v>281</v>
      </c>
      <c r="U42" s="57" t="s">
        <v>281</v>
      </c>
      <c r="V42" s="57" t="s">
        <v>281</v>
      </c>
      <c r="W42" s="57" t="s">
        <v>281</v>
      </c>
      <c r="X42" s="57" t="s">
        <v>281</v>
      </c>
      <c r="Y42" s="57" t="s">
        <v>281</v>
      </c>
      <c r="Z42" s="57" t="s">
        <v>281</v>
      </c>
      <c r="AA42" s="57">
        <v>49.780865104129205</v>
      </c>
      <c r="AB42" s="57">
        <v>70.748841612276408</v>
      </c>
      <c r="AC42" s="57" t="s">
        <v>281</v>
      </c>
      <c r="AD42" s="57" t="s">
        <v>281</v>
      </c>
      <c r="AE42" s="57" t="s">
        <v>281</v>
      </c>
      <c r="AF42" s="57" t="s">
        <v>281</v>
      </c>
      <c r="AG42" s="57" t="s">
        <v>281</v>
      </c>
      <c r="AH42" s="57" t="s">
        <v>281</v>
      </c>
      <c r="AI42" s="57" t="s">
        <v>281</v>
      </c>
      <c r="AJ42" s="57" t="s">
        <v>281</v>
      </c>
      <c r="AK42" s="57" t="s">
        <v>281</v>
      </c>
      <c r="AL42" s="57" t="s">
        <v>281</v>
      </c>
      <c r="AM42" s="57" t="s">
        <v>281</v>
      </c>
      <c r="AN42" s="57" t="s">
        <v>281</v>
      </c>
      <c r="AO42" s="57" t="s">
        <v>281</v>
      </c>
      <c r="AP42" s="57" t="s">
        <v>281</v>
      </c>
      <c r="AQ42" s="57" t="s">
        <v>281</v>
      </c>
      <c r="AR42" s="57" t="s">
        <v>281</v>
      </c>
      <c r="AS42" s="57" t="s">
        <v>281</v>
      </c>
      <c r="AT42" s="57" t="s">
        <v>281</v>
      </c>
      <c r="AU42" s="57" t="s">
        <v>281</v>
      </c>
      <c r="AV42" s="57" t="s">
        <v>281</v>
      </c>
      <c r="AW42" s="57" t="s">
        <v>281</v>
      </c>
      <c r="AX42" s="57" t="s">
        <v>281</v>
      </c>
      <c r="AY42" s="57" t="s">
        <v>281</v>
      </c>
      <c r="AZ42" s="57" t="s">
        <v>281</v>
      </c>
      <c r="BA42" s="57" t="s">
        <v>281</v>
      </c>
      <c r="BB42" s="57" t="s">
        <v>281</v>
      </c>
      <c r="BC42" s="57" t="s">
        <v>281</v>
      </c>
      <c r="BD42" s="81"/>
      <c r="BE42" s="81">
        <f t="shared" si="0"/>
        <v>0.23844031401858728</v>
      </c>
      <c r="BF42" s="57" t="s">
        <v>281</v>
      </c>
    </row>
    <row r="43" spans="1:58" x14ac:dyDescent="0.25">
      <c r="A43" s="54">
        <v>1875</v>
      </c>
      <c r="B43" s="57" t="s">
        <v>281</v>
      </c>
      <c r="C43" s="57" t="s">
        <v>281</v>
      </c>
      <c r="D43" s="57" t="s">
        <v>281</v>
      </c>
      <c r="E43" s="57" t="s">
        <v>281</v>
      </c>
      <c r="F43" s="57" t="s">
        <v>281</v>
      </c>
      <c r="G43" s="57" t="s">
        <v>281</v>
      </c>
      <c r="H43" s="57" t="s">
        <v>281</v>
      </c>
      <c r="I43" s="57" t="s">
        <v>281</v>
      </c>
      <c r="J43" s="57" t="s">
        <v>281</v>
      </c>
      <c r="K43" s="57" t="s">
        <v>281</v>
      </c>
      <c r="L43" s="57" t="s">
        <v>281</v>
      </c>
      <c r="M43" s="57" t="s">
        <v>281</v>
      </c>
      <c r="N43" s="57" t="s">
        <v>281</v>
      </c>
      <c r="O43" s="57" t="s">
        <v>281</v>
      </c>
      <c r="P43" s="57">
        <v>45.229727693888201</v>
      </c>
      <c r="Q43" s="57" t="s">
        <v>281</v>
      </c>
      <c r="R43" s="57" t="s">
        <v>281</v>
      </c>
      <c r="S43" s="57" t="s">
        <v>281</v>
      </c>
      <c r="T43" s="57" t="s">
        <v>281</v>
      </c>
      <c r="U43" s="57" t="s">
        <v>281</v>
      </c>
      <c r="V43" s="57" t="s">
        <v>281</v>
      </c>
      <c r="W43" s="57" t="s">
        <v>281</v>
      </c>
      <c r="X43" s="57" t="s">
        <v>281</v>
      </c>
      <c r="Y43" s="57" t="s">
        <v>281</v>
      </c>
      <c r="Z43" s="57" t="s">
        <v>281</v>
      </c>
      <c r="AA43" s="57">
        <v>49.059648907982023</v>
      </c>
      <c r="AB43" s="57" t="s">
        <v>281</v>
      </c>
      <c r="AC43" s="57" t="s">
        <v>281</v>
      </c>
      <c r="AD43" s="57" t="s">
        <v>281</v>
      </c>
      <c r="AE43" s="57" t="s">
        <v>281</v>
      </c>
      <c r="AF43" s="57" t="s">
        <v>281</v>
      </c>
      <c r="AG43" s="57" t="s">
        <v>281</v>
      </c>
      <c r="AH43" s="57" t="s">
        <v>281</v>
      </c>
      <c r="AI43" s="57" t="s">
        <v>281</v>
      </c>
      <c r="AJ43" s="57" t="s">
        <v>281</v>
      </c>
      <c r="AK43" s="57" t="s">
        <v>281</v>
      </c>
      <c r="AL43" s="57" t="s">
        <v>281</v>
      </c>
      <c r="AM43" s="57" t="s">
        <v>281</v>
      </c>
      <c r="AN43" s="57" t="s">
        <v>281</v>
      </c>
      <c r="AO43" s="57" t="s">
        <v>281</v>
      </c>
      <c r="AP43" s="57" t="s">
        <v>281</v>
      </c>
      <c r="AQ43" s="57" t="s">
        <v>281</v>
      </c>
      <c r="AR43" s="57" t="s">
        <v>281</v>
      </c>
      <c r="AS43" s="57" t="s">
        <v>281</v>
      </c>
      <c r="AT43" s="57" t="s">
        <v>281</v>
      </c>
      <c r="AU43" s="57" t="s">
        <v>281</v>
      </c>
      <c r="AV43" s="57" t="s">
        <v>281</v>
      </c>
      <c r="AW43" s="57" t="s">
        <v>281</v>
      </c>
      <c r="AX43" s="57" t="s">
        <v>281</v>
      </c>
      <c r="AY43" s="57" t="s">
        <v>281</v>
      </c>
      <c r="AZ43" s="57" t="s">
        <v>281</v>
      </c>
      <c r="BA43" s="57" t="s">
        <v>281</v>
      </c>
      <c r="BB43" s="57" t="s">
        <v>281</v>
      </c>
      <c r="BC43" s="57" t="s">
        <v>281</v>
      </c>
      <c r="BD43" s="81"/>
      <c r="BE43" s="81">
        <f t="shared" si="0"/>
        <v>0.19254510338306768</v>
      </c>
      <c r="BF43" s="57" t="s">
        <v>281</v>
      </c>
    </row>
    <row r="44" spans="1:58" x14ac:dyDescent="0.25">
      <c r="A44" s="54">
        <v>1876</v>
      </c>
      <c r="B44" s="57" t="s">
        <v>281</v>
      </c>
      <c r="C44" s="57" t="s">
        <v>281</v>
      </c>
      <c r="D44" s="57" t="s">
        <v>281</v>
      </c>
      <c r="E44" s="57" t="s">
        <v>281</v>
      </c>
      <c r="F44" s="57" t="s">
        <v>281</v>
      </c>
      <c r="G44" s="57" t="s">
        <v>281</v>
      </c>
      <c r="H44" s="57" t="s">
        <v>281</v>
      </c>
      <c r="I44" s="57" t="s">
        <v>281</v>
      </c>
      <c r="J44" s="57" t="s">
        <v>281</v>
      </c>
      <c r="K44" s="57" t="s">
        <v>281</v>
      </c>
      <c r="L44" s="57" t="s">
        <v>281</v>
      </c>
      <c r="M44" s="57" t="s">
        <v>281</v>
      </c>
      <c r="N44" s="57" t="s">
        <v>281</v>
      </c>
      <c r="O44" s="57" t="s">
        <v>281</v>
      </c>
      <c r="P44" s="57">
        <v>43.91198944133756</v>
      </c>
      <c r="Q44" s="57" t="s">
        <v>281</v>
      </c>
      <c r="R44" s="57" t="s">
        <v>281</v>
      </c>
      <c r="S44" s="57" t="s">
        <v>281</v>
      </c>
      <c r="T44" s="57" t="s">
        <v>281</v>
      </c>
      <c r="U44" s="57" t="s">
        <v>281</v>
      </c>
      <c r="V44" s="57" t="s">
        <v>281</v>
      </c>
      <c r="W44" s="57" t="s">
        <v>281</v>
      </c>
      <c r="X44" s="57" t="s">
        <v>281</v>
      </c>
      <c r="Y44" s="57" t="s">
        <v>281</v>
      </c>
      <c r="Z44" s="57" t="s">
        <v>281</v>
      </c>
      <c r="AA44" s="57">
        <v>51.528373735089929</v>
      </c>
      <c r="AB44" s="57" t="s">
        <v>281</v>
      </c>
      <c r="AC44" s="57" t="s">
        <v>281</v>
      </c>
      <c r="AD44" s="57" t="s">
        <v>281</v>
      </c>
      <c r="AE44" s="57" t="s">
        <v>281</v>
      </c>
      <c r="AF44" s="57" t="s">
        <v>281</v>
      </c>
      <c r="AG44" s="57" t="s">
        <v>281</v>
      </c>
      <c r="AH44" s="57" t="s">
        <v>281</v>
      </c>
      <c r="AI44" s="57" t="s">
        <v>281</v>
      </c>
      <c r="AJ44" s="57" t="s">
        <v>281</v>
      </c>
      <c r="AK44" s="57" t="s">
        <v>281</v>
      </c>
      <c r="AL44" s="57" t="s">
        <v>281</v>
      </c>
      <c r="AM44" s="57" t="s">
        <v>281</v>
      </c>
      <c r="AN44" s="57" t="s">
        <v>281</v>
      </c>
      <c r="AO44" s="57" t="s">
        <v>281</v>
      </c>
      <c r="AP44" s="57" t="s">
        <v>281</v>
      </c>
      <c r="AQ44" s="57" t="s">
        <v>281</v>
      </c>
      <c r="AR44" s="57" t="s">
        <v>281</v>
      </c>
      <c r="AS44" s="57" t="s">
        <v>281</v>
      </c>
      <c r="AT44" s="57" t="s">
        <v>281</v>
      </c>
      <c r="AU44" s="57" t="s">
        <v>281</v>
      </c>
      <c r="AV44" s="57" t="s">
        <v>281</v>
      </c>
      <c r="AW44" s="57" t="s">
        <v>281</v>
      </c>
      <c r="AX44" s="57" t="s">
        <v>281</v>
      </c>
      <c r="AY44" s="57" t="s">
        <v>281</v>
      </c>
      <c r="AZ44" s="57" t="s">
        <v>281</v>
      </c>
      <c r="BA44" s="57" t="s">
        <v>281</v>
      </c>
      <c r="BB44" s="57" t="s">
        <v>281</v>
      </c>
      <c r="BC44" s="57" t="s">
        <v>281</v>
      </c>
      <c r="BD44" s="81"/>
      <c r="BE44" s="81">
        <f t="shared" si="0"/>
        <v>0.19301580224551451</v>
      </c>
      <c r="BF44" s="57" t="s">
        <v>281</v>
      </c>
    </row>
    <row r="45" spans="1:58" x14ac:dyDescent="0.25">
      <c r="A45" s="54">
        <v>1877</v>
      </c>
      <c r="B45" s="57" t="s">
        <v>281</v>
      </c>
      <c r="C45" s="57" t="s">
        <v>281</v>
      </c>
      <c r="D45" s="57" t="s">
        <v>281</v>
      </c>
      <c r="E45" s="57" t="s">
        <v>281</v>
      </c>
      <c r="F45" s="57" t="s">
        <v>281</v>
      </c>
      <c r="G45" s="57" t="s">
        <v>281</v>
      </c>
      <c r="H45" s="57" t="s">
        <v>281</v>
      </c>
      <c r="I45" s="57" t="s">
        <v>281</v>
      </c>
      <c r="J45" s="57" t="s">
        <v>281</v>
      </c>
      <c r="K45" s="57" t="s">
        <v>281</v>
      </c>
      <c r="L45" s="57" t="s">
        <v>281</v>
      </c>
      <c r="M45" s="57" t="s">
        <v>281</v>
      </c>
      <c r="N45" s="57" t="s">
        <v>281</v>
      </c>
      <c r="O45" s="57" t="s">
        <v>281</v>
      </c>
      <c r="P45" s="57">
        <v>43.588068199898593</v>
      </c>
      <c r="Q45" s="57" t="s">
        <v>281</v>
      </c>
      <c r="R45" s="57" t="s">
        <v>281</v>
      </c>
      <c r="S45" s="57" t="s">
        <v>281</v>
      </c>
      <c r="T45" s="57" t="s">
        <v>281</v>
      </c>
      <c r="U45" s="57" t="s">
        <v>281</v>
      </c>
      <c r="V45" s="57" t="s">
        <v>281</v>
      </c>
      <c r="W45" s="57" t="s">
        <v>281</v>
      </c>
      <c r="X45" s="57" t="s">
        <v>281</v>
      </c>
      <c r="Y45" s="57" t="s">
        <v>281</v>
      </c>
      <c r="Z45" s="57" t="s">
        <v>281</v>
      </c>
      <c r="AA45" s="57">
        <v>52.632487031488616</v>
      </c>
      <c r="AB45" s="57" t="s">
        <v>281</v>
      </c>
      <c r="AC45" s="57" t="s">
        <v>281</v>
      </c>
      <c r="AD45" s="57" t="s">
        <v>281</v>
      </c>
      <c r="AE45" s="57" t="s">
        <v>281</v>
      </c>
      <c r="AF45" s="57" t="s">
        <v>281</v>
      </c>
      <c r="AG45" s="57" t="s">
        <v>281</v>
      </c>
      <c r="AH45" s="57" t="s">
        <v>281</v>
      </c>
      <c r="AI45" s="57" t="s">
        <v>281</v>
      </c>
      <c r="AJ45" s="57" t="s">
        <v>281</v>
      </c>
      <c r="AK45" s="57" t="s">
        <v>281</v>
      </c>
      <c r="AL45" s="57" t="s">
        <v>281</v>
      </c>
      <c r="AM45" s="57" t="s">
        <v>281</v>
      </c>
      <c r="AN45" s="57" t="s">
        <v>281</v>
      </c>
      <c r="AO45" s="57" t="s">
        <v>281</v>
      </c>
      <c r="AP45" s="57" t="s">
        <v>281</v>
      </c>
      <c r="AQ45" s="57" t="s">
        <v>281</v>
      </c>
      <c r="AR45" s="57" t="s">
        <v>281</v>
      </c>
      <c r="AS45" s="57" t="s">
        <v>281</v>
      </c>
      <c r="AT45" s="57" t="s">
        <v>281</v>
      </c>
      <c r="AU45" s="57" t="s">
        <v>281</v>
      </c>
      <c r="AV45" s="57" t="s">
        <v>281</v>
      </c>
      <c r="AW45" s="57" t="s">
        <v>281</v>
      </c>
      <c r="AX45" s="57" t="s">
        <v>281</v>
      </c>
      <c r="AY45" s="57" t="s">
        <v>281</v>
      </c>
      <c r="AZ45" s="57" t="s">
        <v>281</v>
      </c>
      <c r="BA45" s="57" t="s">
        <v>281</v>
      </c>
      <c r="BB45" s="57" t="s">
        <v>281</v>
      </c>
      <c r="BC45" s="57" t="s">
        <v>281</v>
      </c>
      <c r="BD45" s="81"/>
      <c r="BE45" s="81">
        <f t="shared" si="0"/>
        <v>0.19326143499823326</v>
      </c>
      <c r="BF45" s="57" t="s">
        <v>281</v>
      </c>
    </row>
    <row r="46" spans="1:58" x14ac:dyDescent="0.25">
      <c r="A46" s="54">
        <v>1878</v>
      </c>
      <c r="B46" s="57" t="s">
        <v>281</v>
      </c>
      <c r="C46" s="57" t="s">
        <v>281</v>
      </c>
      <c r="D46" s="57" t="s">
        <v>281</v>
      </c>
      <c r="E46" s="57" t="s">
        <v>281</v>
      </c>
      <c r="F46" s="57" t="s">
        <v>281</v>
      </c>
      <c r="G46" s="57" t="s">
        <v>281</v>
      </c>
      <c r="H46" s="57" t="s">
        <v>281</v>
      </c>
      <c r="I46" s="57" t="s">
        <v>281</v>
      </c>
      <c r="J46" s="57" t="s">
        <v>281</v>
      </c>
      <c r="K46" s="57" t="s">
        <v>281</v>
      </c>
      <c r="L46" s="57" t="s">
        <v>281</v>
      </c>
      <c r="M46" s="57" t="s">
        <v>281</v>
      </c>
      <c r="N46" s="57" t="s">
        <v>281</v>
      </c>
      <c r="O46" s="57" t="s">
        <v>281</v>
      </c>
      <c r="P46" s="57">
        <v>42.786229829809344</v>
      </c>
      <c r="Q46" s="57" t="s">
        <v>281</v>
      </c>
      <c r="R46" s="57" t="s">
        <v>281</v>
      </c>
      <c r="S46" s="57" t="s">
        <v>281</v>
      </c>
      <c r="T46" s="57" t="s">
        <v>281</v>
      </c>
      <c r="U46" s="57" t="s">
        <v>281</v>
      </c>
      <c r="V46" s="57" t="s">
        <v>281</v>
      </c>
      <c r="W46" s="57" t="s">
        <v>281</v>
      </c>
      <c r="X46" s="57" t="s">
        <v>281</v>
      </c>
      <c r="Y46" s="57" t="s">
        <v>281</v>
      </c>
      <c r="Z46" s="57" t="s">
        <v>281</v>
      </c>
      <c r="AA46" s="57">
        <v>44.680331394914049</v>
      </c>
      <c r="AB46" s="57">
        <v>66.990453860324905</v>
      </c>
      <c r="AC46" s="57" t="s">
        <v>281</v>
      </c>
      <c r="AD46" s="57" t="s">
        <v>281</v>
      </c>
      <c r="AE46" s="57" t="s">
        <v>281</v>
      </c>
      <c r="AF46" s="57" t="s">
        <v>281</v>
      </c>
      <c r="AG46" s="57" t="s">
        <v>281</v>
      </c>
      <c r="AH46" s="57" t="s">
        <v>281</v>
      </c>
      <c r="AI46" s="57" t="s">
        <v>281</v>
      </c>
      <c r="AJ46" s="57" t="s">
        <v>281</v>
      </c>
      <c r="AK46" s="57" t="s">
        <v>281</v>
      </c>
      <c r="AL46" s="57" t="s">
        <v>281</v>
      </c>
      <c r="AM46" s="57" t="s">
        <v>281</v>
      </c>
      <c r="AN46" s="57" t="s">
        <v>281</v>
      </c>
      <c r="AO46" s="57" t="s">
        <v>281</v>
      </c>
      <c r="AP46" s="57" t="s">
        <v>281</v>
      </c>
      <c r="AQ46" s="57" t="s">
        <v>281</v>
      </c>
      <c r="AR46" s="57" t="s">
        <v>281</v>
      </c>
      <c r="AS46" s="57" t="s">
        <v>281</v>
      </c>
      <c r="AT46" s="57" t="s">
        <v>281</v>
      </c>
      <c r="AU46" s="57" t="s">
        <v>281</v>
      </c>
      <c r="AV46" s="57" t="s">
        <v>281</v>
      </c>
      <c r="AW46" s="57" t="s">
        <v>281</v>
      </c>
      <c r="AX46" s="57" t="s">
        <v>281</v>
      </c>
      <c r="AY46" s="57" t="s">
        <v>281</v>
      </c>
      <c r="AZ46" s="57" t="s">
        <v>281</v>
      </c>
      <c r="BA46" s="57" t="s">
        <v>281</v>
      </c>
      <c r="BB46" s="57" t="s">
        <v>281</v>
      </c>
      <c r="BC46" s="57" t="s">
        <v>281</v>
      </c>
      <c r="BD46" s="81"/>
      <c r="BE46" s="81">
        <f t="shared" si="0"/>
        <v>0.23886350025018979</v>
      </c>
      <c r="BF46" s="57" t="s">
        <v>281</v>
      </c>
    </row>
    <row r="47" spans="1:58" x14ac:dyDescent="0.25">
      <c r="A47" s="54">
        <v>1879</v>
      </c>
      <c r="B47" s="57" t="s">
        <v>281</v>
      </c>
      <c r="C47" s="57" t="s">
        <v>281</v>
      </c>
      <c r="D47" s="57" t="s">
        <v>281</v>
      </c>
      <c r="E47" s="57" t="s">
        <v>281</v>
      </c>
      <c r="F47" s="57" t="s">
        <v>281</v>
      </c>
      <c r="G47" s="57" t="s">
        <v>281</v>
      </c>
      <c r="H47" s="57" t="s">
        <v>281</v>
      </c>
      <c r="I47" s="57" t="s">
        <v>281</v>
      </c>
      <c r="J47" s="57" t="s">
        <v>281</v>
      </c>
      <c r="K47" s="57" t="s">
        <v>281</v>
      </c>
      <c r="L47" s="57" t="s">
        <v>281</v>
      </c>
      <c r="M47" s="57" t="s">
        <v>281</v>
      </c>
      <c r="N47" s="57" t="s">
        <v>281</v>
      </c>
      <c r="O47" s="57" t="s">
        <v>281</v>
      </c>
      <c r="P47" s="57">
        <v>43.221267436520279</v>
      </c>
      <c r="Q47" s="57" t="s">
        <v>281</v>
      </c>
      <c r="R47" s="57" t="s">
        <v>281</v>
      </c>
      <c r="S47" s="57" t="s">
        <v>281</v>
      </c>
      <c r="T47" s="57" t="s">
        <v>281</v>
      </c>
      <c r="U47" s="57" t="s">
        <v>281</v>
      </c>
      <c r="V47" s="57" t="s">
        <v>281</v>
      </c>
      <c r="W47" s="57" t="s">
        <v>281</v>
      </c>
      <c r="X47" s="57" t="s">
        <v>281</v>
      </c>
      <c r="Y47" s="57" t="s">
        <v>281</v>
      </c>
      <c r="Z47" s="57" t="s">
        <v>281</v>
      </c>
      <c r="AA47" s="57">
        <v>49.101151326436927</v>
      </c>
      <c r="AB47" s="57" t="s">
        <v>281</v>
      </c>
      <c r="AC47" s="57" t="s">
        <v>281</v>
      </c>
      <c r="AD47" s="57" t="s">
        <v>281</v>
      </c>
      <c r="AE47" s="57" t="s">
        <v>281</v>
      </c>
      <c r="AF47" s="57" t="s">
        <v>281</v>
      </c>
      <c r="AG47" s="57" t="s">
        <v>281</v>
      </c>
      <c r="AH47" s="57" t="s">
        <v>281</v>
      </c>
      <c r="AI47" s="57" t="s">
        <v>281</v>
      </c>
      <c r="AJ47" s="57" t="s">
        <v>281</v>
      </c>
      <c r="AK47" s="57" t="s">
        <v>281</v>
      </c>
      <c r="AL47" s="57" t="s">
        <v>281</v>
      </c>
      <c r="AM47" s="57" t="s">
        <v>281</v>
      </c>
      <c r="AN47" s="57" t="s">
        <v>281</v>
      </c>
      <c r="AO47" s="57" t="s">
        <v>281</v>
      </c>
      <c r="AP47" s="57" t="s">
        <v>281</v>
      </c>
      <c r="AQ47" s="57" t="s">
        <v>281</v>
      </c>
      <c r="AR47" s="57" t="s">
        <v>281</v>
      </c>
      <c r="AS47" s="57" t="s">
        <v>281</v>
      </c>
      <c r="AT47" s="57" t="s">
        <v>281</v>
      </c>
      <c r="AU47" s="57" t="s">
        <v>281</v>
      </c>
      <c r="AV47" s="57" t="s">
        <v>281</v>
      </c>
      <c r="AW47" s="57" t="s">
        <v>281</v>
      </c>
      <c r="AX47" s="57" t="s">
        <v>281</v>
      </c>
      <c r="AY47" s="57" t="s">
        <v>281</v>
      </c>
      <c r="AZ47" s="57" t="s">
        <v>281</v>
      </c>
      <c r="BA47" s="57" t="s">
        <v>281</v>
      </c>
      <c r="BB47" s="57" t="s">
        <v>281</v>
      </c>
      <c r="BC47" s="57" t="s">
        <v>281</v>
      </c>
      <c r="BD47" s="81"/>
      <c r="BE47" s="81">
        <f t="shared" si="0"/>
        <v>0.19278529172616146</v>
      </c>
      <c r="BF47" s="57" t="s">
        <v>281</v>
      </c>
    </row>
    <row r="48" spans="1:58" x14ac:dyDescent="0.25">
      <c r="A48" s="54">
        <v>1880</v>
      </c>
      <c r="B48" s="57" t="s">
        <v>281</v>
      </c>
      <c r="C48" s="57" t="s">
        <v>281</v>
      </c>
      <c r="D48" s="57" t="s">
        <v>281</v>
      </c>
      <c r="E48" s="57" t="s">
        <v>281</v>
      </c>
      <c r="F48" s="57" t="s">
        <v>281</v>
      </c>
      <c r="G48" s="57" t="s">
        <v>281</v>
      </c>
      <c r="H48" s="57" t="s">
        <v>281</v>
      </c>
      <c r="I48" s="57" t="s">
        <v>281</v>
      </c>
      <c r="J48" s="57" t="s">
        <v>281</v>
      </c>
      <c r="K48" s="57" t="s">
        <v>281</v>
      </c>
      <c r="L48" s="57" t="s">
        <v>281</v>
      </c>
      <c r="M48" s="57" t="s">
        <v>281</v>
      </c>
      <c r="N48" s="57" t="s">
        <v>281</v>
      </c>
      <c r="O48" s="57" t="s">
        <v>281</v>
      </c>
      <c r="P48" s="57">
        <v>42.004715984021843</v>
      </c>
      <c r="Q48" s="57" t="s">
        <v>281</v>
      </c>
      <c r="R48" s="57" t="s">
        <v>281</v>
      </c>
      <c r="S48" s="57" t="s">
        <v>281</v>
      </c>
      <c r="T48" s="57" t="s">
        <v>281</v>
      </c>
      <c r="U48" s="57" t="s">
        <v>281</v>
      </c>
      <c r="V48" s="57" t="s">
        <v>281</v>
      </c>
      <c r="W48" s="57" t="s">
        <v>281</v>
      </c>
      <c r="X48" s="57" t="s">
        <v>281</v>
      </c>
      <c r="Y48" s="57" t="s">
        <v>281</v>
      </c>
      <c r="Z48" s="57" t="s">
        <v>281</v>
      </c>
      <c r="AA48" s="57">
        <v>47.769724120344478</v>
      </c>
      <c r="AB48" s="57" t="s">
        <v>281</v>
      </c>
      <c r="AC48" s="57" t="s">
        <v>281</v>
      </c>
      <c r="AD48" s="57" t="s">
        <v>281</v>
      </c>
      <c r="AE48" s="57" t="s">
        <v>281</v>
      </c>
      <c r="AF48" s="57" t="s">
        <v>281</v>
      </c>
      <c r="AG48" s="57" t="s">
        <v>281</v>
      </c>
      <c r="AH48" s="57" t="s">
        <v>281</v>
      </c>
      <c r="AI48" s="57" t="s">
        <v>281</v>
      </c>
      <c r="AJ48" s="57" t="s">
        <v>281</v>
      </c>
      <c r="AK48" s="57" t="s">
        <v>281</v>
      </c>
      <c r="AL48" s="57" t="s">
        <v>281</v>
      </c>
      <c r="AM48" s="57" t="s">
        <v>281</v>
      </c>
      <c r="AN48" s="57" t="s">
        <v>281</v>
      </c>
      <c r="AO48" s="57" t="s">
        <v>281</v>
      </c>
      <c r="AP48" s="57" t="s">
        <v>281</v>
      </c>
      <c r="AQ48" s="57" t="s">
        <v>281</v>
      </c>
      <c r="AR48" s="57" t="s">
        <v>281</v>
      </c>
      <c r="AS48" s="57" t="s">
        <v>281</v>
      </c>
      <c r="AT48" s="57" t="s">
        <v>281</v>
      </c>
      <c r="AU48" s="57" t="s">
        <v>281</v>
      </c>
      <c r="AV48" s="57" t="s">
        <v>281</v>
      </c>
      <c r="AW48" s="57" t="s">
        <v>281</v>
      </c>
      <c r="AX48" s="57" t="s">
        <v>281</v>
      </c>
      <c r="AY48" s="57" t="s">
        <v>281</v>
      </c>
      <c r="AZ48" s="57" t="s">
        <v>281</v>
      </c>
      <c r="BA48" s="57" t="s">
        <v>281</v>
      </c>
      <c r="BB48" s="57" t="s">
        <v>281</v>
      </c>
      <c r="BC48" s="57" t="s">
        <v>281</v>
      </c>
      <c r="BD48" s="81"/>
      <c r="BE48" s="81">
        <f t="shared" si="0"/>
        <v>0.19279202834015488</v>
      </c>
      <c r="BF48" s="57" t="s">
        <v>281</v>
      </c>
    </row>
    <row r="49" spans="1:58" x14ac:dyDescent="0.25">
      <c r="A49" s="54">
        <v>1881</v>
      </c>
      <c r="B49" s="57" t="s">
        <v>281</v>
      </c>
      <c r="C49" s="57" t="s">
        <v>281</v>
      </c>
      <c r="D49" s="57" t="s">
        <v>281</v>
      </c>
      <c r="E49" s="57" t="s">
        <v>281</v>
      </c>
      <c r="F49" s="57" t="s">
        <v>281</v>
      </c>
      <c r="G49" s="57" t="s">
        <v>281</v>
      </c>
      <c r="H49" s="57" t="s">
        <v>281</v>
      </c>
      <c r="I49" s="57" t="s">
        <v>281</v>
      </c>
      <c r="J49" s="57" t="s">
        <v>281</v>
      </c>
      <c r="K49" s="57" t="s">
        <v>281</v>
      </c>
      <c r="L49" s="57" t="s">
        <v>281</v>
      </c>
      <c r="M49" s="57" t="s">
        <v>281</v>
      </c>
      <c r="N49" s="57" t="s">
        <v>281</v>
      </c>
      <c r="O49" s="57" t="s">
        <v>281</v>
      </c>
      <c r="P49" s="57">
        <v>44.74890595524468</v>
      </c>
      <c r="Q49" s="57" t="s">
        <v>281</v>
      </c>
      <c r="R49" s="57" t="s">
        <v>281</v>
      </c>
      <c r="S49" s="57" t="s">
        <v>281</v>
      </c>
      <c r="T49" s="57" t="s">
        <v>281</v>
      </c>
      <c r="U49" s="57" t="s">
        <v>281</v>
      </c>
      <c r="V49" s="57" t="s">
        <v>281</v>
      </c>
      <c r="W49" s="57" t="s">
        <v>281</v>
      </c>
      <c r="X49" s="57" t="s">
        <v>281</v>
      </c>
      <c r="Y49" s="57" t="s">
        <v>281</v>
      </c>
      <c r="Z49" s="57" t="s">
        <v>281</v>
      </c>
      <c r="AA49" s="57">
        <v>57.311816391231872</v>
      </c>
      <c r="AB49" s="57" t="s">
        <v>281</v>
      </c>
      <c r="AC49" s="57" t="s">
        <v>281</v>
      </c>
      <c r="AD49" s="57" t="s">
        <v>281</v>
      </c>
      <c r="AE49" s="57" t="s">
        <v>281</v>
      </c>
      <c r="AF49" s="57" t="s">
        <v>281</v>
      </c>
      <c r="AG49" s="57" t="s">
        <v>281</v>
      </c>
      <c r="AH49" s="57" t="s">
        <v>281</v>
      </c>
      <c r="AI49" s="57" t="s">
        <v>281</v>
      </c>
      <c r="AJ49" s="57" t="s">
        <v>281</v>
      </c>
      <c r="AK49" s="57" t="s">
        <v>281</v>
      </c>
      <c r="AL49" s="57" t="s">
        <v>281</v>
      </c>
      <c r="AM49" s="57" t="s">
        <v>281</v>
      </c>
      <c r="AN49" s="57" t="s">
        <v>281</v>
      </c>
      <c r="AO49" s="57" t="s">
        <v>281</v>
      </c>
      <c r="AP49" s="57" t="s">
        <v>281</v>
      </c>
      <c r="AQ49" s="57" t="s">
        <v>281</v>
      </c>
      <c r="AR49" s="57" t="s">
        <v>281</v>
      </c>
      <c r="AS49" s="57" t="s">
        <v>281</v>
      </c>
      <c r="AT49" s="57" t="s">
        <v>281</v>
      </c>
      <c r="AU49" s="57" t="s">
        <v>281</v>
      </c>
      <c r="AV49" s="57" t="s">
        <v>281</v>
      </c>
      <c r="AW49" s="57" t="s">
        <v>281</v>
      </c>
      <c r="AX49" s="57" t="s">
        <v>281</v>
      </c>
      <c r="AY49" s="57" t="s">
        <v>281</v>
      </c>
      <c r="AZ49" s="57" t="s">
        <v>281</v>
      </c>
      <c r="BA49" s="57" t="s">
        <v>281</v>
      </c>
      <c r="BB49" s="57" t="s">
        <v>281</v>
      </c>
      <c r="BC49" s="57" t="s">
        <v>281</v>
      </c>
      <c r="BD49" s="81"/>
      <c r="BE49" s="81">
        <f t="shared" si="0"/>
        <v>0.19388893696776704</v>
      </c>
      <c r="BF49" s="57" t="s">
        <v>281</v>
      </c>
    </row>
    <row r="50" spans="1:58" x14ac:dyDescent="0.25">
      <c r="A50" s="54">
        <v>1882</v>
      </c>
      <c r="B50" s="57" t="s">
        <v>281</v>
      </c>
      <c r="C50" s="57" t="s">
        <v>281</v>
      </c>
      <c r="D50" s="57" t="s">
        <v>281</v>
      </c>
      <c r="E50" s="57" t="s">
        <v>281</v>
      </c>
      <c r="F50" s="57" t="s">
        <v>281</v>
      </c>
      <c r="G50" s="57" t="s">
        <v>281</v>
      </c>
      <c r="H50" s="57" t="s">
        <v>281</v>
      </c>
      <c r="I50" s="57" t="s">
        <v>281</v>
      </c>
      <c r="J50" s="57" t="s">
        <v>281</v>
      </c>
      <c r="K50" s="57" t="s">
        <v>281</v>
      </c>
      <c r="L50" s="57" t="s">
        <v>281</v>
      </c>
      <c r="M50" s="57" t="s">
        <v>281</v>
      </c>
      <c r="N50" s="57" t="s">
        <v>281</v>
      </c>
      <c r="O50" s="57" t="s">
        <v>281</v>
      </c>
      <c r="P50" s="57">
        <v>44.708503702654447</v>
      </c>
      <c r="Q50" s="57" t="s">
        <v>281</v>
      </c>
      <c r="R50" s="57" t="s">
        <v>281</v>
      </c>
      <c r="S50" s="57" t="s">
        <v>281</v>
      </c>
      <c r="T50" s="57" t="s">
        <v>281</v>
      </c>
      <c r="U50" s="57" t="s">
        <v>281</v>
      </c>
      <c r="V50" s="57" t="s">
        <v>281</v>
      </c>
      <c r="W50" s="57" t="s">
        <v>281</v>
      </c>
      <c r="X50" s="57" t="s">
        <v>281</v>
      </c>
      <c r="Y50" s="57" t="s">
        <v>281</v>
      </c>
      <c r="Z50" s="57" t="s">
        <v>281</v>
      </c>
      <c r="AA50" s="57">
        <v>54.115460596137488</v>
      </c>
      <c r="AB50" s="57" t="s">
        <v>281</v>
      </c>
      <c r="AC50" s="57" t="s">
        <v>281</v>
      </c>
      <c r="AD50" s="57" t="s">
        <v>281</v>
      </c>
      <c r="AE50" s="57" t="s">
        <v>281</v>
      </c>
      <c r="AF50" s="57" t="s">
        <v>281</v>
      </c>
      <c r="AG50" s="57" t="s">
        <v>281</v>
      </c>
      <c r="AH50" s="57" t="s">
        <v>281</v>
      </c>
      <c r="AI50" s="57" t="s">
        <v>281</v>
      </c>
      <c r="AJ50" s="57" t="s">
        <v>281</v>
      </c>
      <c r="AK50" s="57" t="s">
        <v>281</v>
      </c>
      <c r="AL50" s="57" t="s">
        <v>281</v>
      </c>
      <c r="AM50" s="57" t="s">
        <v>281</v>
      </c>
      <c r="AN50" s="57" t="s">
        <v>281</v>
      </c>
      <c r="AO50" s="57" t="s">
        <v>281</v>
      </c>
      <c r="AP50" s="57" t="s">
        <v>281</v>
      </c>
      <c r="AQ50" s="57" t="s">
        <v>281</v>
      </c>
      <c r="AR50" s="57" t="s">
        <v>281</v>
      </c>
      <c r="AS50" s="57" t="s">
        <v>281</v>
      </c>
      <c r="AT50" s="57" t="s">
        <v>281</v>
      </c>
      <c r="AU50" s="57" t="s">
        <v>281</v>
      </c>
      <c r="AV50" s="57" t="s">
        <v>281</v>
      </c>
      <c r="AW50" s="57" t="s">
        <v>281</v>
      </c>
      <c r="AX50" s="57" t="s">
        <v>281</v>
      </c>
      <c r="AY50" s="57" t="s">
        <v>281</v>
      </c>
      <c r="AZ50" s="57" t="s">
        <v>281</v>
      </c>
      <c r="BA50" s="57" t="s">
        <v>281</v>
      </c>
      <c r="BB50" s="57" t="s">
        <v>281</v>
      </c>
      <c r="BC50" s="57" t="s">
        <v>281</v>
      </c>
      <c r="BD50" s="81"/>
      <c r="BE50" s="81">
        <f t="shared" si="0"/>
        <v>0.19328387866914107</v>
      </c>
      <c r="BF50" s="57" t="s">
        <v>281</v>
      </c>
    </row>
    <row r="51" spans="1:58" x14ac:dyDescent="0.25">
      <c r="A51" s="54">
        <v>1883</v>
      </c>
      <c r="B51" s="57" t="s">
        <v>281</v>
      </c>
      <c r="C51" s="57" t="s">
        <v>281</v>
      </c>
      <c r="D51" s="57" t="s">
        <v>281</v>
      </c>
      <c r="E51" s="57" t="s">
        <v>281</v>
      </c>
      <c r="F51" s="57" t="s">
        <v>281</v>
      </c>
      <c r="G51" s="57" t="s">
        <v>281</v>
      </c>
      <c r="H51" s="57" t="s">
        <v>281</v>
      </c>
      <c r="I51" s="57" t="s">
        <v>281</v>
      </c>
      <c r="J51" s="57" t="s">
        <v>281</v>
      </c>
      <c r="K51" s="57" t="s">
        <v>281</v>
      </c>
      <c r="L51" s="57" t="s">
        <v>281</v>
      </c>
      <c r="M51" s="57" t="s">
        <v>281</v>
      </c>
      <c r="N51" s="57" t="s">
        <v>281</v>
      </c>
      <c r="O51" s="57" t="s">
        <v>281</v>
      </c>
      <c r="P51" s="57">
        <v>44.785542801191106</v>
      </c>
      <c r="Q51" s="57" t="s">
        <v>281</v>
      </c>
      <c r="R51" s="57" t="s">
        <v>281</v>
      </c>
      <c r="S51" s="57" t="s">
        <v>281</v>
      </c>
      <c r="T51" s="57" t="s">
        <v>281</v>
      </c>
      <c r="U51" s="57" t="s">
        <v>281</v>
      </c>
      <c r="V51" s="57" t="s">
        <v>281</v>
      </c>
      <c r="W51" s="57" t="s">
        <v>281</v>
      </c>
      <c r="X51" s="57" t="s">
        <v>281</v>
      </c>
      <c r="Y51" s="57" t="s">
        <v>281</v>
      </c>
      <c r="Z51" s="57" t="s">
        <v>281</v>
      </c>
      <c r="AA51" s="57">
        <v>51.164188318669716</v>
      </c>
      <c r="AB51" s="57">
        <v>70.190141951704973</v>
      </c>
      <c r="AC51" s="57" t="s">
        <v>281</v>
      </c>
      <c r="AD51" s="57" t="s">
        <v>281</v>
      </c>
      <c r="AE51" s="57" t="s">
        <v>281</v>
      </c>
      <c r="AF51" s="57" t="s">
        <v>281</v>
      </c>
      <c r="AG51" s="57" t="s">
        <v>281</v>
      </c>
      <c r="AH51" s="57" t="s">
        <v>281</v>
      </c>
      <c r="AI51" s="57" t="s">
        <v>281</v>
      </c>
      <c r="AJ51" s="57" t="s">
        <v>281</v>
      </c>
      <c r="AK51" s="57" t="s">
        <v>281</v>
      </c>
      <c r="AL51" s="57" t="s">
        <v>281</v>
      </c>
      <c r="AM51" s="57" t="s">
        <v>281</v>
      </c>
      <c r="AN51" s="57" t="s">
        <v>281</v>
      </c>
      <c r="AO51" s="57" t="s">
        <v>281</v>
      </c>
      <c r="AP51" s="57" t="s">
        <v>281</v>
      </c>
      <c r="AQ51" s="57" t="s">
        <v>281</v>
      </c>
      <c r="AR51" s="57" t="s">
        <v>281</v>
      </c>
      <c r="AS51" s="57" t="s">
        <v>281</v>
      </c>
      <c r="AT51" s="57" t="s">
        <v>281</v>
      </c>
      <c r="AU51" s="57" t="s">
        <v>281</v>
      </c>
      <c r="AV51" s="57" t="s">
        <v>281</v>
      </c>
      <c r="AW51" s="57" t="s">
        <v>281</v>
      </c>
      <c r="AX51" s="57" t="s">
        <v>281</v>
      </c>
      <c r="AY51" s="57" t="s">
        <v>281</v>
      </c>
      <c r="AZ51" s="57" t="s">
        <v>281</v>
      </c>
      <c r="BA51" s="57" t="s">
        <v>281</v>
      </c>
      <c r="BB51" s="57" t="s">
        <v>281</v>
      </c>
      <c r="BC51" s="57" t="s">
        <v>281</v>
      </c>
      <c r="BD51" s="81"/>
      <c r="BE51" s="81">
        <f t="shared" si="0"/>
        <v>0.23794387419601662</v>
      </c>
      <c r="BF51" s="57" t="s">
        <v>281</v>
      </c>
    </row>
    <row r="52" spans="1:58" x14ac:dyDescent="0.25">
      <c r="A52" s="54">
        <v>1884</v>
      </c>
      <c r="B52" s="57" t="s">
        <v>281</v>
      </c>
      <c r="C52" s="57" t="s">
        <v>281</v>
      </c>
      <c r="D52" s="57" t="s">
        <v>281</v>
      </c>
      <c r="E52" s="57" t="s">
        <v>281</v>
      </c>
      <c r="F52" s="57" t="s">
        <v>281</v>
      </c>
      <c r="G52" s="57" t="s">
        <v>281</v>
      </c>
      <c r="H52" s="57" t="s">
        <v>281</v>
      </c>
      <c r="I52" s="57" t="s">
        <v>281</v>
      </c>
      <c r="J52" s="57" t="s">
        <v>281</v>
      </c>
      <c r="K52" s="57" t="s">
        <v>281</v>
      </c>
      <c r="L52" s="57" t="s">
        <v>281</v>
      </c>
      <c r="M52" s="57" t="s">
        <v>281</v>
      </c>
      <c r="N52" s="57" t="s">
        <v>281</v>
      </c>
      <c r="O52" s="57" t="s">
        <v>281</v>
      </c>
      <c r="P52" s="57">
        <v>44.224797872408359</v>
      </c>
      <c r="Q52" s="57" t="s">
        <v>281</v>
      </c>
      <c r="R52" s="57" t="s">
        <v>281</v>
      </c>
      <c r="S52" s="57" t="s">
        <v>281</v>
      </c>
      <c r="T52" s="57" t="s">
        <v>281</v>
      </c>
      <c r="U52" s="57" t="s">
        <v>281</v>
      </c>
      <c r="V52" s="57" t="s">
        <v>281</v>
      </c>
      <c r="W52" s="57" t="s">
        <v>281</v>
      </c>
      <c r="X52" s="57" t="s">
        <v>281</v>
      </c>
      <c r="Y52" s="57" t="s">
        <v>281</v>
      </c>
      <c r="Z52" s="57" t="s">
        <v>281</v>
      </c>
      <c r="AA52" s="57">
        <v>54.195116093171201</v>
      </c>
      <c r="AB52" s="57">
        <v>69.987602412790366</v>
      </c>
      <c r="AC52" s="57" t="s">
        <v>281</v>
      </c>
      <c r="AD52" s="57" t="s">
        <v>281</v>
      </c>
      <c r="AE52" s="57" t="s">
        <v>281</v>
      </c>
      <c r="AF52" s="57" t="s">
        <v>281</v>
      </c>
      <c r="AG52" s="57" t="s">
        <v>281</v>
      </c>
      <c r="AH52" s="57" t="s">
        <v>281</v>
      </c>
      <c r="AI52" s="57" t="s">
        <v>281</v>
      </c>
      <c r="AJ52" s="57" t="s">
        <v>281</v>
      </c>
      <c r="AK52" s="57" t="s">
        <v>281</v>
      </c>
      <c r="AL52" s="57" t="s">
        <v>281</v>
      </c>
      <c r="AM52" s="57" t="s">
        <v>281</v>
      </c>
      <c r="AN52" s="57" t="s">
        <v>281</v>
      </c>
      <c r="AO52" s="57" t="s">
        <v>281</v>
      </c>
      <c r="AP52" s="57" t="s">
        <v>281</v>
      </c>
      <c r="AQ52" s="57" t="s">
        <v>281</v>
      </c>
      <c r="AR52" s="57" t="s">
        <v>281</v>
      </c>
      <c r="AS52" s="57" t="s">
        <v>281</v>
      </c>
      <c r="AT52" s="57" t="s">
        <v>281</v>
      </c>
      <c r="AU52" s="57" t="s">
        <v>281</v>
      </c>
      <c r="AV52" s="57" t="s">
        <v>281</v>
      </c>
      <c r="AW52" s="57" t="s">
        <v>281</v>
      </c>
      <c r="AX52" s="57" t="s">
        <v>281</v>
      </c>
      <c r="AY52" s="57" t="s">
        <v>281</v>
      </c>
      <c r="AZ52" s="57" t="s">
        <v>281</v>
      </c>
      <c r="BA52" s="57" t="s">
        <v>281</v>
      </c>
      <c r="BB52" s="57" t="s">
        <v>281</v>
      </c>
      <c r="BC52" s="57" t="s">
        <v>281</v>
      </c>
      <c r="BD52" s="81"/>
      <c r="BE52" s="81">
        <f t="shared" si="0"/>
        <v>0.23766868568144492</v>
      </c>
      <c r="BF52" s="57" t="s">
        <v>281</v>
      </c>
    </row>
    <row r="53" spans="1:58" x14ac:dyDescent="0.25">
      <c r="A53" s="54">
        <v>1885</v>
      </c>
      <c r="B53" s="57" t="s">
        <v>281</v>
      </c>
      <c r="C53" s="57" t="s">
        <v>281</v>
      </c>
      <c r="D53" s="57" t="s">
        <v>281</v>
      </c>
      <c r="E53" s="57" t="s">
        <v>281</v>
      </c>
      <c r="F53" s="57" t="s">
        <v>281</v>
      </c>
      <c r="G53" s="57" t="s">
        <v>281</v>
      </c>
      <c r="H53" s="57" t="s">
        <v>281</v>
      </c>
      <c r="I53" s="57" t="s">
        <v>281</v>
      </c>
      <c r="J53" s="57" t="s">
        <v>281</v>
      </c>
      <c r="K53" s="57" t="s">
        <v>281</v>
      </c>
      <c r="L53" s="57" t="s">
        <v>281</v>
      </c>
      <c r="M53" s="57" t="s">
        <v>281</v>
      </c>
      <c r="N53" s="57" t="s">
        <v>281</v>
      </c>
      <c r="O53" s="57" t="s">
        <v>281</v>
      </c>
      <c r="P53" s="57">
        <v>43.121403866007384</v>
      </c>
      <c r="Q53" s="57" t="s">
        <v>281</v>
      </c>
      <c r="R53" s="57" t="s">
        <v>281</v>
      </c>
      <c r="S53" s="57" t="s">
        <v>281</v>
      </c>
      <c r="T53" s="57" t="s">
        <v>281</v>
      </c>
      <c r="U53" s="57" t="s">
        <v>281</v>
      </c>
      <c r="V53" s="57" t="s">
        <v>281</v>
      </c>
      <c r="W53" s="57" t="s">
        <v>281</v>
      </c>
      <c r="X53" s="57" t="s">
        <v>281</v>
      </c>
      <c r="Y53" s="57" t="s">
        <v>281</v>
      </c>
      <c r="Z53" s="57" t="s">
        <v>281</v>
      </c>
      <c r="AA53" s="57">
        <v>50.757039022544411</v>
      </c>
      <c r="AB53" s="57">
        <v>68.353549413402277</v>
      </c>
      <c r="AC53" s="57" t="s">
        <v>281</v>
      </c>
      <c r="AD53" s="57" t="s">
        <v>281</v>
      </c>
      <c r="AE53" s="57" t="s">
        <v>281</v>
      </c>
      <c r="AF53" s="57" t="s">
        <v>281</v>
      </c>
      <c r="AG53" s="57" t="s">
        <v>281</v>
      </c>
      <c r="AH53" s="57" t="s">
        <v>281</v>
      </c>
      <c r="AI53" s="57" t="s">
        <v>281</v>
      </c>
      <c r="AJ53" s="57" t="s">
        <v>281</v>
      </c>
      <c r="AK53" s="57" t="s">
        <v>281</v>
      </c>
      <c r="AL53" s="57" t="s">
        <v>281</v>
      </c>
      <c r="AM53" s="57" t="s">
        <v>281</v>
      </c>
      <c r="AN53" s="57" t="s">
        <v>281</v>
      </c>
      <c r="AO53" s="57" t="s">
        <v>281</v>
      </c>
      <c r="AP53" s="57" t="s">
        <v>281</v>
      </c>
      <c r="AQ53" s="57" t="s">
        <v>281</v>
      </c>
      <c r="AR53" s="57" t="s">
        <v>281</v>
      </c>
      <c r="AS53" s="57" t="s">
        <v>281</v>
      </c>
      <c r="AT53" s="57" t="s">
        <v>281</v>
      </c>
      <c r="AU53" s="57" t="s">
        <v>281</v>
      </c>
      <c r="AV53" s="57" t="s">
        <v>281</v>
      </c>
      <c r="AW53" s="57" t="s">
        <v>281</v>
      </c>
      <c r="AX53" s="57" t="s">
        <v>281</v>
      </c>
      <c r="AY53" s="57" t="s">
        <v>281</v>
      </c>
      <c r="AZ53" s="57" t="s">
        <v>281</v>
      </c>
      <c r="BA53" s="57" t="s">
        <v>281</v>
      </c>
      <c r="BB53" s="57" t="s">
        <v>281</v>
      </c>
      <c r="BC53" s="57" t="s">
        <v>281</v>
      </c>
      <c r="BD53" s="81"/>
      <c r="BE53" s="81">
        <f t="shared" si="0"/>
        <v>0.23796809335289934</v>
      </c>
      <c r="BF53" s="57" t="s">
        <v>281</v>
      </c>
    </row>
    <row r="54" spans="1:58" x14ac:dyDescent="0.25">
      <c r="A54" s="54">
        <v>1886</v>
      </c>
      <c r="B54" s="57">
        <v>21.798955578689306</v>
      </c>
      <c r="C54" s="57">
        <v>4.866945476180299</v>
      </c>
      <c r="D54" s="57" t="s">
        <v>281</v>
      </c>
      <c r="E54" s="57" t="s">
        <v>281</v>
      </c>
      <c r="F54" s="57" t="s">
        <v>281</v>
      </c>
      <c r="G54" s="57">
        <v>35.018129000242681</v>
      </c>
      <c r="H54" s="57" t="s">
        <v>281</v>
      </c>
      <c r="I54" s="57" t="s">
        <v>281</v>
      </c>
      <c r="J54" s="57" t="s">
        <v>281</v>
      </c>
      <c r="K54" s="57" t="s">
        <v>281</v>
      </c>
      <c r="L54" s="57" t="s">
        <v>281</v>
      </c>
      <c r="M54" s="57" t="s">
        <v>281</v>
      </c>
      <c r="N54" s="57" t="s">
        <v>281</v>
      </c>
      <c r="O54" s="57" t="s">
        <v>281</v>
      </c>
      <c r="P54" s="57">
        <v>29.984560112045582</v>
      </c>
      <c r="Q54" s="57" t="s">
        <v>281</v>
      </c>
      <c r="R54" s="57" t="s">
        <v>281</v>
      </c>
      <c r="S54" s="57" t="s">
        <v>281</v>
      </c>
      <c r="T54" s="57" t="s">
        <v>281</v>
      </c>
      <c r="U54" s="57" t="s">
        <v>281</v>
      </c>
      <c r="V54" s="57" t="s">
        <v>281</v>
      </c>
      <c r="W54" s="57" t="s">
        <v>281</v>
      </c>
      <c r="X54" s="57" t="s">
        <v>281</v>
      </c>
      <c r="Y54" s="57" t="s">
        <v>281</v>
      </c>
      <c r="Z54" s="57" t="s">
        <v>281</v>
      </c>
      <c r="AA54" s="57">
        <v>47.181207157588254</v>
      </c>
      <c r="AB54" s="57">
        <v>68.380193877961474</v>
      </c>
      <c r="AC54" s="57" t="s">
        <v>281</v>
      </c>
      <c r="AD54" s="57" t="s">
        <v>281</v>
      </c>
      <c r="AE54" s="57" t="s">
        <v>281</v>
      </c>
      <c r="AF54" s="57" t="s">
        <v>281</v>
      </c>
      <c r="AG54" s="57" t="s">
        <v>281</v>
      </c>
      <c r="AH54" s="57" t="s">
        <v>281</v>
      </c>
      <c r="AI54" s="57" t="s">
        <v>281</v>
      </c>
      <c r="AJ54" s="57" t="s">
        <v>281</v>
      </c>
      <c r="AK54" s="57" t="s">
        <v>281</v>
      </c>
      <c r="AL54" s="57" t="s">
        <v>281</v>
      </c>
      <c r="AM54" s="57" t="s">
        <v>281</v>
      </c>
      <c r="AN54" s="57" t="s">
        <v>281</v>
      </c>
      <c r="AO54" s="57" t="s">
        <v>281</v>
      </c>
      <c r="AP54" s="57" t="s">
        <v>281</v>
      </c>
      <c r="AQ54" s="57" t="s">
        <v>281</v>
      </c>
      <c r="AR54" s="57" t="s">
        <v>281</v>
      </c>
      <c r="AS54" s="57" t="s">
        <v>281</v>
      </c>
      <c r="AT54" s="57" t="s">
        <v>281</v>
      </c>
      <c r="AU54" s="57" t="s">
        <v>281</v>
      </c>
      <c r="AV54" s="57" t="s">
        <v>281</v>
      </c>
      <c r="AW54" s="57" t="s">
        <v>281</v>
      </c>
      <c r="AX54" s="57" t="s">
        <v>281</v>
      </c>
      <c r="AY54" s="57" t="s">
        <v>281</v>
      </c>
      <c r="AZ54" s="57" t="s">
        <v>281</v>
      </c>
      <c r="BA54" s="57" t="s">
        <v>281</v>
      </c>
      <c r="BB54" s="57" t="s">
        <v>281</v>
      </c>
      <c r="BC54" s="57" t="s">
        <v>281</v>
      </c>
      <c r="BD54" s="81"/>
      <c r="BE54" s="81">
        <f t="shared" si="0"/>
        <v>0.3748455955405201</v>
      </c>
      <c r="BF54" s="57" t="s">
        <v>281</v>
      </c>
    </row>
    <row r="55" spans="1:58" x14ac:dyDescent="0.25">
      <c r="A55" s="54">
        <v>1887</v>
      </c>
      <c r="B55" s="57">
        <v>24.101462078448481</v>
      </c>
      <c r="C55" s="57">
        <v>6.3068255592023341</v>
      </c>
      <c r="D55" s="57" t="s">
        <v>281</v>
      </c>
      <c r="E55" s="57" t="s">
        <v>281</v>
      </c>
      <c r="F55" s="57" t="s">
        <v>281</v>
      </c>
      <c r="G55" s="57">
        <v>35.767802612832455</v>
      </c>
      <c r="H55" s="57" t="s">
        <v>281</v>
      </c>
      <c r="I55" s="57" t="s">
        <v>281</v>
      </c>
      <c r="J55" s="57" t="s">
        <v>281</v>
      </c>
      <c r="K55" s="57" t="s">
        <v>281</v>
      </c>
      <c r="L55" s="57" t="s">
        <v>281</v>
      </c>
      <c r="M55" s="57" t="s">
        <v>281</v>
      </c>
      <c r="N55" s="57" t="s">
        <v>281</v>
      </c>
      <c r="O55" s="57" t="s">
        <v>281</v>
      </c>
      <c r="P55" s="57">
        <v>29.512243731977005</v>
      </c>
      <c r="Q55" s="57" t="s">
        <v>281</v>
      </c>
      <c r="R55" s="57" t="s">
        <v>281</v>
      </c>
      <c r="S55" s="57" t="s">
        <v>281</v>
      </c>
      <c r="T55" s="57" t="s">
        <v>281</v>
      </c>
      <c r="U55" s="57" t="s">
        <v>281</v>
      </c>
      <c r="V55" s="57" t="s">
        <v>281</v>
      </c>
      <c r="W55" s="57" t="s">
        <v>281</v>
      </c>
      <c r="X55" s="57" t="s">
        <v>281</v>
      </c>
      <c r="Y55" s="57" t="s">
        <v>281</v>
      </c>
      <c r="Z55" s="57" t="s">
        <v>281</v>
      </c>
      <c r="AA55" s="57">
        <v>43.850354099050563</v>
      </c>
      <c r="AB55" s="57">
        <v>67.647667613796742</v>
      </c>
      <c r="AC55" s="57" t="s">
        <v>281</v>
      </c>
      <c r="AD55" s="57">
        <v>49.074712030985815</v>
      </c>
      <c r="AE55" s="57" t="s">
        <v>281</v>
      </c>
      <c r="AF55" s="57" t="s">
        <v>281</v>
      </c>
      <c r="AG55" s="57" t="s">
        <v>281</v>
      </c>
      <c r="AH55" s="57" t="s">
        <v>281</v>
      </c>
      <c r="AI55" s="57" t="s">
        <v>281</v>
      </c>
      <c r="AJ55" s="57" t="s">
        <v>281</v>
      </c>
      <c r="AK55" s="57" t="s">
        <v>281</v>
      </c>
      <c r="AL55" s="57" t="s">
        <v>281</v>
      </c>
      <c r="AM55" s="57" t="s">
        <v>281</v>
      </c>
      <c r="AN55" s="57" t="s">
        <v>281</v>
      </c>
      <c r="AO55" s="57" t="s">
        <v>281</v>
      </c>
      <c r="AP55" s="57" t="s">
        <v>281</v>
      </c>
      <c r="AQ55" s="57" t="s">
        <v>281</v>
      </c>
      <c r="AR55" s="57" t="s">
        <v>281</v>
      </c>
      <c r="AS55" s="57" t="s">
        <v>281</v>
      </c>
      <c r="AT55" s="57" t="s">
        <v>281</v>
      </c>
      <c r="AU55" s="57" t="s">
        <v>281</v>
      </c>
      <c r="AV55" s="57" t="s">
        <v>281</v>
      </c>
      <c r="AW55" s="57" t="s">
        <v>281</v>
      </c>
      <c r="AX55" s="57" t="s">
        <v>281</v>
      </c>
      <c r="AY55" s="57" t="s">
        <v>281</v>
      </c>
      <c r="AZ55" s="57" t="s">
        <v>281</v>
      </c>
      <c r="BA55" s="57" t="s">
        <v>281</v>
      </c>
      <c r="BB55" s="57" t="s">
        <v>281</v>
      </c>
      <c r="BC55" s="57" t="s">
        <v>281</v>
      </c>
      <c r="BD55" s="81"/>
      <c r="BE55" s="81">
        <f t="shared" si="0"/>
        <v>0.38703429278070295</v>
      </c>
      <c r="BF55" s="57" t="s">
        <v>281</v>
      </c>
    </row>
    <row r="56" spans="1:58" x14ac:dyDescent="0.25">
      <c r="A56" s="54">
        <v>1888</v>
      </c>
      <c r="B56" s="57">
        <v>24.098579764602967</v>
      </c>
      <c r="C56" s="57">
        <v>2.8454252491814471</v>
      </c>
      <c r="D56" s="57" t="s">
        <v>281</v>
      </c>
      <c r="E56" s="57" t="s">
        <v>281</v>
      </c>
      <c r="F56" s="57" t="s">
        <v>281</v>
      </c>
      <c r="G56" s="57">
        <v>34.550587030968174</v>
      </c>
      <c r="H56" s="57" t="s">
        <v>281</v>
      </c>
      <c r="I56" s="57" t="s">
        <v>281</v>
      </c>
      <c r="J56" s="57">
        <v>39.109041938560701</v>
      </c>
      <c r="K56" s="57" t="s">
        <v>281</v>
      </c>
      <c r="L56" s="57" t="s">
        <v>281</v>
      </c>
      <c r="M56" s="57" t="s">
        <v>281</v>
      </c>
      <c r="N56" s="57" t="s">
        <v>281</v>
      </c>
      <c r="O56" s="57" t="s">
        <v>281</v>
      </c>
      <c r="P56" s="57">
        <v>30.037389553887913</v>
      </c>
      <c r="Q56" s="57" t="s">
        <v>281</v>
      </c>
      <c r="R56" s="57" t="s">
        <v>281</v>
      </c>
      <c r="S56" s="57" t="s">
        <v>281</v>
      </c>
      <c r="T56" s="57" t="s">
        <v>281</v>
      </c>
      <c r="U56" s="57" t="s">
        <v>281</v>
      </c>
      <c r="V56" s="57" t="s">
        <v>281</v>
      </c>
      <c r="W56" s="57" t="s">
        <v>281</v>
      </c>
      <c r="X56" s="57" t="s">
        <v>281</v>
      </c>
      <c r="Y56" s="57" t="s">
        <v>281</v>
      </c>
      <c r="Z56" s="57" t="s">
        <v>281</v>
      </c>
      <c r="AA56" s="57">
        <v>41.348003056299596</v>
      </c>
      <c r="AB56" s="57">
        <v>70.634606352509962</v>
      </c>
      <c r="AC56" s="57" t="s">
        <v>281</v>
      </c>
      <c r="AD56" s="57">
        <v>50.100356596229958</v>
      </c>
      <c r="AE56" s="57" t="s">
        <v>281</v>
      </c>
      <c r="AF56" s="57" t="s">
        <v>281</v>
      </c>
      <c r="AG56" s="57" t="s">
        <v>281</v>
      </c>
      <c r="AH56" s="57" t="s">
        <v>281</v>
      </c>
      <c r="AI56" s="57" t="s">
        <v>281</v>
      </c>
      <c r="AJ56" s="57" t="s">
        <v>281</v>
      </c>
      <c r="AK56" s="57" t="s">
        <v>281</v>
      </c>
      <c r="AL56" s="57" t="s">
        <v>281</v>
      </c>
      <c r="AM56" s="57" t="s">
        <v>281</v>
      </c>
      <c r="AN56" s="57" t="s">
        <v>281</v>
      </c>
      <c r="AO56" s="57" t="s">
        <v>281</v>
      </c>
      <c r="AP56" s="57" t="s">
        <v>281</v>
      </c>
      <c r="AQ56" s="57" t="s">
        <v>281</v>
      </c>
      <c r="AR56" s="57" t="s">
        <v>281</v>
      </c>
      <c r="AS56" s="57" t="s">
        <v>281</v>
      </c>
      <c r="AT56" s="57" t="s">
        <v>281</v>
      </c>
      <c r="AU56" s="57" t="s">
        <v>281</v>
      </c>
      <c r="AV56" s="57" t="s">
        <v>281</v>
      </c>
      <c r="AW56" s="57" t="s">
        <v>281</v>
      </c>
      <c r="AX56" s="57" t="s">
        <v>281</v>
      </c>
      <c r="AY56" s="57" t="s">
        <v>281</v>
      </c>
      <c r="AZ56" s="57" t="s">
        <v>281</v>
      </c>
      <c r="BA56" s="57" t="s">
        <v>281</v>
      </c>
      <c r="BB56" s="57" t="s">
        <v>281</v>
      </c>
      <c r="BC56" s="57" t="s">
        <v>281</v>
      </c>
      <c r="BD56" s="81"/>
      <c r="BE56" s="81">
        <f t="shared" si="0"/>
        <v>0.41180492215598108</v>
      </c>
      <c r="BF56" s="57" t="s">
        <v>281</v>
      </c>
    </row>
    <row r="57" spans="1:58" x14ac:dyDescent="0.25">
      <c r="A57" s="54">
        <v>1889</v>
      </c>
      <c r="B57" s="57">
        <v>25.501392669884893</v>
      </c>
      <c r="C57" s="57">
        <v>5.5828895655147308</v>
      </c>
      <c r="D57" s="57" t="s">
        <v>281</v>
      </c>
      <c r="E57" s="57" t="s">
        <v>281</v>
      </c>
      <c r="F57" s="57" t="s">
        <v>281</v>
      </c>
      <c r="G57" s="57">
        <v>33.573183641436366</v>
      </c>
      <c r="H57" s="57" t="s">
        <v>281</v>
      </c>
      <c r="I57" s="57" t="s">
        <v>281</v>
      </c>
      <c r="J57" s="57">
        <v>45.459636384702279</v>
      </c>
      <c r="K57" s="57" t="s">
        <v>281</v>
      </c>
      <c r="L57" s="57" t="s">
        <v>281</v>
      </c>
      <c r="M57" s="57" t="s">
        <v>281</v>
      </c>
      <c r="N57" s="57" t="s">
        <v>281</v>
      </c>
      <c r="O57" s="57" t="s">
        <v>281</v>
      </c>
      <c r="P57" s="57">
        <v>28.95482680575358</v>
      </c>
      <c r="Q57" s="57" t="s">
        <v>281</v>
      </c>
      <c r="R57" s="57" t="s">
        <v>281</v>
      </c>
      <c r="S57" s="57" t="s">
        <v>281</v>
      </c>
      <c r="T57" s="57" t="s">
        <v>281</v>
      </c>
      <c r="U57" s="57" t="s">
        <v>281</v>
      </c>
      <c r="V57" s="57" t="s">
        <v>281</v>
      </c>
      <c r="W57" s="57" t="s">
        <v>281</v>
      </c>
      <c r="X57" s="57" t="s">
        <v>281</v>
      </c>
      <c r="Y57" s="57" t="s">
        <v>281</v>
      </c>
      <c r="Z57" s="57" t="s">
        <v>281</v>
      </c>
      <c r="AA57" s="57">
        <v>43.146860141670359</v>
      </c>
      <c r="AB57" s="57">
        <v>62.158682235936602</v>
      </c>
      <c r="AC57" s="57" t="s">
        <v>281</v>
      </c>
      <c r="AD57" s="57">
        <v>49.61062175847988</v>
      </c>
      <c r="AE57" s="57" t="s">
        <v>281</v>
      </c>
      <c r="AF57" s="57" t="s">
        <v>281</v>
      </c>
      <c r="AG57" s="57" t="s">
        <v>281</v>
      </c>
      <c r="AH57" s="57" t="s">
        <v>281</v>
      </c>
      <c r="AI57" s="57" t="s">
        <v>281</v>
      </c>
      <c r="AJ57" s="57" t="s">
        <v>281</v>
      </c>
      <c r="AK57" s="57" t="s">
        <v>281</v>
      </c>
      <c r="AL57" s="57" t="s">
        <v>281</v>
      </c>
      <c r="AM57" s="57" t="s">
        <v>281</v>
      </c>
      <c r="AN57" s="57" t="s">
        <v>281</v>
      </c>
      <c r="AO57" s="57" t="s">
        <v>281</v>
      </c>
      <c r="AP57" s="57" t="s">
        <v>281</v>
      </c>
      <c r="AQ57" s="57" t="s">
        <v>281</v>
      </c>
      <c r="AR57" s="57" t="s">
        <v>281</v>
      </c>
      <c r="AS57" s="57" t="s">
        <v>281</v>
      </c>
      <c r="AT57" s="57" t="s">
        <v>281</v>
      </c>
      <c r="AU57" s="57" t="s">
        <v>281</v>
      </c>
      <c r="AV57" s="57" t="s">
        <v>281</v>
      </c>
      <c r="AW57" s="57" t="s">
        <v>281</v>
      </c>
      <c r="AX57" s="57" t="s">
        <v>281</v>
      </c>
      <c r="AY57" s="57" t="s">
        <v>281</v>
      </c>
      <c r="AZ57" s="57" t="s">
        <v>281</v>
      </c>
      <c r="BA57" s="57" t="s">
        <v>281</v>
      </c>
      <c r="BB57" s="57" t="s">
        <v>281</v>
      </c>
      <c r="BC57" s="57" t="s">
        <v>281</v>
      </c>
      <c r="BD57" s="81"/>
      <c r="BE57" s="81">
        <f t="shared" si="0"/>
        <v>0.40059889280666533</v>
      </c>
      <c r="BF57" s="57" t="s">
        <v>281</v>
      </c>
    </row>
    <row r="58" spans="1:58" x14ac:dyDescent="0.25">
      <c r="A58" s="54">
        <v>1890</v>
      </c>
      <c r="B58" s="57">
        <v>26.628252308135693</v>
      </c>
      <c r="C58" s="57">
        <v>6.1539648546483754</v>
      </c>
      <c r="D58" s="57" t="s">
        <v>281</v>
      </c>
      <c r="E58" s="57" t="s">
        <v>281</v>
      </c>
      <c r="F58" s="57" t="s">
        <v>281</v>
      </c>
      <c r="G58" s="57">
        <v>35.53226721859221</v>
      </c>
      <c r="H58" s="57" t="s">
        <v>281</v>
      </c>
      <c r="I58" s="57" t="s">
        <v>281</v>
      </c>
      <c r="J58" s="57">
        <v>45.59700634824371</v>
      </c>
      <c r="K58" s="57" t="s">
        <v>281</v>
      </c>
      <c r="L58" s="57" t="s">
        <v>281</v>
      </c>
      <c r="M58" s="57" t="s">
        <v>281</v>
      </c>
      <c r="N58" s="57" t="s">
        <v>281</v>
      </c>
      <c r="O58" s="57" t="s">
        <v>281</v>
      </c>
      <c r="P58" s="57">
        <v>29.360582009135456</v>
      </c>
      <c r="Q58" s="57" t="s">
        <v>281</v>
      </c>
      <c r="R58" s="57" t="s">
        <v>281</v>
      </c>
      <c r="S58" s="57" t="s">
        <v>281</v>
      </c>
      <c r="T58" s="57" t="s">
        <v>281</v>
      </c>
      <c r="U58" s="57" t="s">
        <v>281</v>
      </c>
      <c r="V58" s="57" t="s">
        <v>281</v>
      </c>
      <c r="W58" s="57" t="s">
        <v>281</v>
      </c>
      <c r="X58" s="57" t="s">
        <v>281</v>
      </c>
      <c r="Y58" s="57" t="s">
        <v>281</v>
      </c>
      <c r="Z58" s="57" t="s">
        <v>281</v>
      </c>
      <c r="AA58" s="57">
        <v>43.748799545938823</v>
      </c>
      <c r="AB58" s="57">
        <v>64.723305376322642</v>
      </c>
      <c r="AC58" s="57" t="s">
        <v>281</v>
      </c>
      <c r="AD58" s="57">
        <v>48.494027155607547</v>
      </c>
      <c r="AE58" s="57" t="s">
        <v>281</v>
      </c>
      <c r="AF58" s="57" t="s">
        <v>281</v>
      </c>
      <c r="AG58" s="57" t="s">
        <v>281</v>
      </c>
      <c r="AH58" s="57" t="s">
        <v>281</v>
      </c>
      <c r="AI58" s="57" t="s">
        <v>281</v>
      </c>
      <c r="AJ58" s="57" t="s">
        <v>281</v>
      </c>
      <c r="AK58" s="57" t="s">
        <v>281</v>
      </c>
      <c r="AL58" s="57" t="s">
        <v>281</v>
      </c>
      <c r="AM58" s="57" t="s">
        <v>281</v>
      </c>
      <c r="AN58" s="57" t="s">
        <v>281</v>
      </c>
      <c r="AO58" s="57" t="s">
        <v>281</v>
      </c>
      <c r="AP58" s="57" t="s">
        <v>281</v>
      </c>
      <c r="AQ58" s="57" t="s">
        <v>281</v>
      </c>
      <c r="AR58" s="57" t="s">
        <v>281</v>
      </c>
      <c r="AS58" s="57" t="s">
        <v>281</v>
      </c>
      <c r="AT58" s="57" t="s">
        <v>281</v>
      </c>
      <c r="AU58" s="57" t="s">
        <v>281</v>
      </c>
      <c r="AV58" s="57" t="s">
        <v>281</v>
      </c>
      <c r="AW58" s="57" t="s">
        <v>281</v>
      </c>
      <c r="AX58" s="57" t="s">
        <v>281</v>
      </c>
      <c r="AY58" s="57" t="s">
        <v>281</v>
      </c>
      <c r="AZ58" s="57" t="s">
        <v>281</v>
      </c>
      <c r="BA58" s="57" t="s">
        <v>281</v>
      </c>
      <c r="BB58" s="57" t="s">
        <v>281</v>
      </c>
      <c r="BC58" s="57" t="s">
        <v>281</v>
      </c>
      <c r="BD58" s="81"/>
      <c r="BE58" s="81">
        <f t="shared" si="0"/>
        <v>0.39976003534723781</v>
      </c>
      <c r="BF58" s="57" t="s">
        <v>281</v>
      </c>
    </row>
    <row r="59" spans="1:58" x14ac:dyDescent="0.25">
      <c r="A59" s="54">
        <v>1891</v>
      </c>
      <c r="B59" s="57">
        <v>25.923883077148304</v>
      </c>
      <c r="C59" s="57">
        <v>4.9722172421944535</v>
      </c>
      <c r="D59" s="57" t="s">
        <v>281</v>
      </c>
      <c r="E59" s="57" t="s">
        <v>281</v>
      </c>
      <c r="F59" s="57" t="s">
        <v>281</v>
      </c>
      <c r="G59" s="57">
        <v>36.254963618360513</v>
      </c>
      <c r="H59" s="57" t="s">
        <v>281</v>
      </c>
      <c r="I59" s="57" t="s">
        <v>281</v>
      </c>
      <c r="J59" s="57">
        <v>46.109699084915576</v>
      </c>
      <c r="K59" s="57" t="s">
        <v>281</v>
      </c>
      <c r="L59" s="57" t="s">
        <v>281</v>
      </c>
      <c r="M59" s="57" t="s">
        <v>281</v>
      </c>
      <c r="N59" s="57" t="s">
        <v>281</v>
      </c>
      <c r="O59" s="57">
        <v>20.334962081568289</v>
      </c>
      <c r="P59" s="57">
        <v>29.504189088135291</v>
      </c>
      <c r="Q59" s="57" t="s">
        <v>281</v>
      </c>
      <c r="R59" s="57" t="s">
        <v>281</v>
      </c>
      <c r="S59" s="57" t="s">
        <v>281</v>
      </c>
      <c r="T59" s="57" t="s">
        <v>281</v>
      </c>
      <c r="U59" s="57" t="s">
        <v>281</v>
      </c>
      <c r="V59" s="57" t="s">
        <v>281</v>
      </c>
      <c r="W59" s="57" t="s">
        <v>281</v>
      </c>
      <c r="X59" s="57" t="s">
        <v>281</v>
      </c>
      <c r="Y59" s="57" t="s">
        <v>281</v>
      </c>
      <c r="Z59" s="57" t="s">
        <v>281</v>
      </c>
      <c r="AA59" s="57">
        <v>42.931789849924428</v>
      </c>
      <c r="AB59" s="57">
        <v>65.704999598748088</v>
      </c>
      <c r="AC59" s="57" t="s">
        <v>281</v>
      </c>
      <c r="AD59" s="57">
        <v>49.239407504759043</v>
      </c>
      <c r="AE59" s="57" t="s">
        <v>281</v>
      </c>
      <c r="AF59" s="57" t="s">
        <v>281</v>
      </c>
      <c r="AG59" s="57" t="s">
        <v>281</v>
      </c>
      <c r="AH59" s="57" t="s">
        <v>281</v>
      </c>
      <c r="AI59" s="57" t="s">
        <v>281</v>
      </c>
      <c r="AJ59" s="57" t="s">
        <v>281</v>
      </c>
      <c r="AK59" s="57" t="s">
        <v>281</v>
      </c>
      <c r="AL59" s="57" t="s">
        <v>281</v>
      </c>
      <c r="AM59" s="57" t="s">
        <v>281</v>
      </c>
      <c r="AN59" s="57" t="s">
        <v>281</v>
      </c>
      <c r="AO59" s="57" t="s">
        <v>281</v>
      </c>
      <c r="AP59" s="57" t="s">
        <v>281</v>
      </c>
      <c r="AQ59" s="57" t="s">
        <v>281</v>
      </c>
      <c r="AR59" s="57" t="s">
        <v>281</v>
      </c>
      <c r="AS59" s="57" t="s">
        <v>281</v>
      </c>
      <c r="AT59" s="57" t="s">
        <v>281</v>
      </c>
      <c r="AU59" s="57" t="s">
        <v>281</v>
      </c>
      <c r="AV59" s="57" t="s">
        <v>281</v>
      </c>
      <c r="AW59" s="57" t="s">
        <v>281</v>
      </c>
      <c r="AX59" s="57" t="s">
        <v>281</v>
      </c>
      <c r="AY59" s="57" t="s">
        <v>281</v>
      </c>
      <c r="AZ59" s="57" t="s">
        <v>281</v>
      </c>
      <c r="BA59" s="57" t="s">
        <v>281</v>
      </c>
      <c r="BB59" s="57" t="s">
        <v>281</v>
      </c>
      <c r="BC59" s="57" t="s">
        <v>281</v>
      </c>
      <c r="BD59" s="81"/>
      <c r="BE59" s="81">
        <f t="shared" si="0"/>
        <v>0.42705314264182381</v>
      </c>
      <c r="BF59" s="57" t="s">
        <v>281</v>
      </c>
    </row>
    <row r="60" spans="1:58" x14ac:dyDescent="0.25">
      <c r="A60" s="54">
        <v>1892</v>
      </c>
      <c r="B60" s="57">
        <v>27.015236066395598</v>
      </c>
      <c r="C60" s="57">
        <v>5.8323812439449645</v>
      </c>
      <c r="D60" s="57" t="s">
        <v>281</v>
      </c>
      <c r="E60" s="57" t="s">
        <v>281</v>
      </c>
      <c r="F60" s="57" t="s">
        <v>281</v>
      </c>
      <c r="G60" s="57">
        <v>35.464363465615619</v>
      </c>
      <c r="H60" s="57" t="s">
        <v>281</v>
      </c>
      <c r="I60" s="57" t="s">
        <v>281</v>
      </c>
      <c r="J60" s="57">
        <v>44.811758748635135</v>
      </c>
      <c r="K60" s="57" t="s">
        <v>281</v>
      </c>
      <c r="L60" s="57" t="s">
        <v>281</v>
      </c>
      <c r="M60" s="57" t="s">
        <v>281</v>
      </c>
      <c r="N60" s="57" t="s">
        <v>281</v>
      </c>
      <c r="O60" s="57">
        <v>20.192145162564749</v>
      </c>
      <c r="P60" s="57">
        <v>29.799275747206316</v>
      </c>
      <c r="Q60" s="57" t="s">
        <v>281</v>
      </c>
      <c r="R60" s="57" t="s">
        <v>281</v>
      </c>
      <c r="S60" s="57" t="s">
        <v>281</v>
      </c>
      <c r="T60" s="57" t="s">
        <v>281</v>
      </c>
      <c r="U60" s="57" t="s">
        <v>281</v>
      </c>
      <c r="V60" s="57" t="s">
        <v>281</v>
      </c>
      <c r="W60" s="57" t="s">
        <v>281</v>
      </c>
      <c r="X60" s="57" t="s">
        <v>281</v>
      </c>
      <c r="Y60" s="57" t="s">
        <v>281</v>
      </c>
      <c r="Z60" s="57" t="s">
        <v>281</v>
      </c>
      <c r="AA60" s="57">
        <v>44.089958257768949</v>
      </c>
      <c r="AB60" s="57">
        <v>65.527177989184068</v>
      </c>
      <c r="AC60" s="57" t="s">
        <v>281</v>
      </c>
      <c r="AD60" s="57">
        <v>48.745567373875687</v>
      </c>
      <c r="AE60" s="57" t="s">
        <v>281</v>
      </c>
      <c r="AF60" s="57" t="s">
        <v>281</v>
      </c>
      <c r="AG60" s="57" t="s">
        <v>281</v>
      </c>
      <c r="AH60" s="57" t="s">
        <v>281</v>
      </c>
      <c r="AI60" s="57" t="s">
        <v>281</v>
      </c>
      <c r="AJ60" s="57" t="s">
        <v>281</v>
      </c>
      <c r="AK60" s="57" t="s">
        <v>281</v>
      </c>
      <c r="AL60" s="57" t="s">
        <v>281</v>
      </c>
      <c r="AM60" s="57" t="s">
        <v>281</v>
      </c>
      <c r="AN60" s="57" t="s">
        <v>281</v>
      </c>
      <c r="AO60" s="57" t="s">
        <v>281</v>
      </c>
      <c r="AP60" s="57" t="s">
        <v>281</v>
      </c>
      <c r="AQ60" s="57" t="s">
        <v>281</v>
      </c>
      <c r="AR60" s="57" t="s">
        <v>281</v>
      </c>
      <c r="AS60" s="57" t="s">
        <v>281</v>
      </c>
      <c r="AT60" s="57" t="s">
        <v>281</v>
      </c>
      <c r="AU60" s="57" t="s">
        <v>281</v>
      </c>
      <c r="AV60" s="57" t="s">
        <v>281</v>
      </c>
      <c r="AW60" s="57" t="s">
        <v>281</v>
      </c>
      <c r="AX60" s="57" t="s">
        <v>281</v>
      </c>
      <c r="AY60" s="57" t="s">
        <v>281</v>
      </c>
      <c r="AZ60" s="57" t="s">
        <v>281</v>
      </c>
      <c r="BA60" s="57" t="s">
        <v>281</v>
      </c>
      <c r="BB60" s="57" t="s">
        <v>281</v>
      </c>
      <c r="BC60" s="57" t="s">
        <v>281</v>
      </c>
      <c r="BD60" s="81"/>
      <c r="BE60" s="81">
        <f t="shared" si="0"/>
        <v>0.42509526241101964</v>
      </c>
      <c r="BF60" s="57" t="s">
        <v>281</v>
      </c>
    </row>
    <row r="61" spans="1:58" x14ac:dyDescent="0.25">
      <c r="A61" s="54">
        <v>1893</v>
      </c>
      <c r="B61" s="57">
        <v>24.064486950062399</v>
      </c>
      <c r="C61" s="57">
        <v>4.6464258768134883</v>
      </c>
      <c r="D61" s="57" t="s">
        <v>281</v>
      </c>
      <c r="E61" s="57" t="s">
        <v>281</v>
      </c>
      <c r="F61" s="57" t="s">
        <v>281</v>
      </c>
      <c r="G61" s="57">
        <v>35.321554770318016</v>
      </c>
      <c r="H61" s="57" t="s">
        <v>281</v>
      </c>
      <c r="I61" s="57" t="s">
        <v>281</v>
      </c>
      <c r="J61" s="57">
        <v>43.446946133911965</v>
      </c>
      <c r="K61" s="57" t="s">
        <v>281</v>
      </c>
      <c r="L61" s="57" t="s">
        <v>281</v>
      </c>
      <c r="M61" s="57" t="s">
        <v>281</v>
      </c>
      <c r="N61" s="57" t="s">
        <v>281</v>
      </c>
      <c r="O61" s="57">
        <v>19.362193562457247</v>
      </c>
      <c r="P61" s="57">
        <v>28.919868760034994</v>
      </c>
      <c r="Q61" s="57" t="s">
        <v>281</v>
      </c>
      <c r="R61" s="57" t="s">
        <v>281</v>
      </c>
      <c r="S61" s="57" t="s">
        <v>281</v>
      </c>
      <c r="T61" s="57" t="s">
        <v>281</v>
      </c>
      <c r="U61" s="57" t="s">
        <v>281</v>
      </c>
      <c r="V61" s="57" t="s">
        <v>281</v>
      </c>
      <c r="W61" s="57" t="s">
        <v>281</v>
      </c>
      <c r="X61" s="57" t="s">
        <v>281</v>
      </c>
      <c r="Y61" s="57" t="s">
        <v>281</v>
      </c>
      <c r="Z61" s="57" t="s">
        <v>281</v>
      </c>
      <c r="AA61" s="57">
        <v>45.549236931670059</v>
      </c>
      <c r="AB61" s="57" t="s">
        <v>281</v>
      </c>
      <c r="AC61" s="57" t="s">
        <v>281</v>
      </c>
      <c r="AD61" s="57">
        <v>50.669979635740944</v>
      </c>
      <c r="AE61" s="57" t="s">
        <v>281</v>
      </c>
      <c r="AF61" s="57" t="s">
        <v>281</v>
      </c>
      <c r="AG61" s="57" t="s">
        <v>281</v>
      </c>
      <c r="AH61" s="57" t="s">
        <v>281</v>
      </c>
      <c r="AI61" s="57" t="s">
        <v>281</v>
      </c>
      <c r="AJ61" s="57" t="s">
        <v>281</v>
      </c>
      <c r="AK61" s="57" t="s">
        <v>281</v>
      </c>
      <c r="AL61" s="57" t="s">
        <v>281</v>
      </c>
      <c r="AM61" s="57" t="s">
        <v>281</v>
      </c>
      <c r="AN61" s="57" t="s">
        <v>281</v>
      </c>
      <c r="AO61" s="57" t="s">
        <v>281</v>
      </c>
      <c r="AP61" s="57" t="s">
        <v>281</v>
      </c>
      <c r="AQ61" s="57" t="s">
        <v>281</v>
      </c>
      <c r="AR61" s="57" t="s">
        <v>281</v>
      </c>
      <c r="AS61" s="57" t="s">
        <v>281</v>
      </c>
      <c r="AT61" s="57" t="s">
        <v>281</v>
      </c>
      <c r="AU61" s="57" t="s">
        <v>281</v>
      </c>
      <c r="AV61" s="57" t="s">
        <v>281</v>
      </c>
      <c r="AW61" s="57" t="s">
        <v>281</v>
      </c>
      <c r="AX61" s="57" t="s">
        <v>281</v>
      </c>
      <c r="AY61" s="57" t="s">
        <v>281</v>
      </c>
      <c r="AZ61" s="57" t="s">
        <v>281</v>
      </c>
      <c r="BA61" s="57" t="s">
        <v>281</v>
      </c>
      <c r="BB61" s="57" t="s">
        <v>281</v>
      </c>
      <c r="BC61" s="57" t="s">
        <v>281</v>
      </c>
      <c r="BD61" s="81"/>
      <c r="BE61" s="81">
        <f t="shared" si="0"/>
        <v>0.40330851214529079</v>
      </c>
      <c r="BF61" s="57" t="s">
        <v>281</v>
      </c>
    </row>
    <row r="62" spans="1:58" x14ac:dyDescent="0.25">
      <c r="A62" s="54">
        <v>1894</v>
      </c>
      <c r="B62" s="57">
        <v>22.261425494427606</v>
      </c>
      <c r="C62" s="57">
        <v>6.3093790019756746</v>
      </c>
      <c r="D62" s="57" t="s">
        <v>281</v>
      </c>
      <c r="E62" s="57" t="s">
        <v>281</v>
      </c>
      <c r="F62" s="57" t="s">
        <v>281</v>
      </c>
      <c r="G62" s="57">
        <v>33.944044883565432</v>
      </c>
      <c r="H62" s="57" t="s">
        <v>281</v>
      </c>
      <c r="I62" s="57" t="s">
        <v>281</v>
      </c>
      <c r="J62" s="57">
        <v>42.339022013684819</v>
      </c>
      <c r="K62" s="57" t="s">
        <v>281</v>
      </c>
      <c r="L62" s="57" t="s">
        <v>281</v>
      </c>
      <c r="M62" s="57" t="s">
        <v>281</v>
      </c>
      <c r="N62" s="57" t="s">
        <v>281</v>
      </c>
      <c r="O62" s="57">
        <v>17.002564221272731</v>
      </c>
      <c r="P62" s="57">
        <v>28.879528526340536</v>
      </c>
      <c r="Q62" s="57" t="s">
        <v>281</v>
      </c>
      <c r="R62" s="57" t="s">
        <v>281</v>
      </c>
      <c r="S62" s="57" t="s">
        <v>281</v>
      </c>
      <c r="T62" s="57" t="s">
        <v>281</v>
      </c>
      <c r="U62" s="57" t="s">
        <v>281</v>
      </c>
      <c r="V62" s="57" t="s">
        <v>281</v>
      </c>
      <c r="W62" s="57" t="s">
        <v>281</v>
      </c>
      <c r="X62" s="57" t="s">
        <v>281</v>
      </c>
      <c r="Y62" s="57" t="s">
        <v>281</v>
      </c>
      <c r="Z62" s="57" t="s">
        <v>281</v>
      </c>
      <c r="AA62" s="57">
        <v>44.261997367042518</v>
      </c>
      <c r="AB62" s="57" t="s">
        <v>281</v>
      </c>
      <c r="AC62" s="57" t="s">
        <v>281</v>
      </c>
      <c r="AD62" s="57">
        <v>48.004336655399513</v>
      </c>
      <c r="AE62" s="57" t="s">
        <v>281</v>
      </c>
      <c r="AF62" s="57" t="s">
        <v>281</v>
      </c>
      <c r="AG62" s="57" t="s">
        <v>281</v>
      </c>
      <c r="AH62" s="57" t="s">
        <v>281</v>
      </c>
      <c r="AI62" s="57" t="s">
        <v>281</v>
      </c>
      <c r="AJ62" s="57" t="s">
        <v>281</v>
      </c>
      <c r="AK62" s="57" t="s">
        <v>281</v>
      </c>
      <c r="AL62" s="57" t="s">
        <v>281</v>
      </c>
      <c r="AM62" s="57" t="s">
        <v>281</v>
      </c>
      <c r="AN62" s="57" t="s">
        <v>281</v>
      </c>
      <c r="AO62" s="57" t="s">
        <v>281</v>
      </c>
      <c r="AP62" s="57" t="s">
        <v>281</v>
      </c>
      <c r="AQ62" s="57" t="s">
        <v>281</v>
      </c>
      <c r="AR62" s="57" t="s">
        <v>281</v>
      </c>
      <c r="AS62" s="57" t="s">
        <v>281</v>
      </c>
      <c r="AT62" s="57" t="s">
        <v>281</v>
      </c>
      <c r="AU62" s="57" t="s">
        <v>281</v>
      </c>
      <c r="AV62" s="57" t="s">
        <v>281</v>
      </c>
      <c r="AW62" s="57" t="s">
        <v>281</v>
      </c>
      <c r="AX62" s="57" t="s">
        <v>281</v>
      </c>
      <c r="AY62" s="57" t="s">
        <v>281</v>
      </c>
      <c r="AZ62" s="57" t="s">
        <v>281</v>
      </c>
      <c r="BA62" s="57" t="s">
        <v>281</v>
      </c>
      <c r="BB62" s="57" t="s">
        <v>281</v>
      </c>
      <c r="BC62" s="57" t="s">
        <v>281</v>
      </c>
      <c r="BD62" s="81"/>
      <c r="BE62" s="81">
        <f t="shared" si="0"/>
        <v>0.40197926012031188</v>
      </c>
      <c r="BF62" s="57" t="s">
        <v>281</v>
      </c>
    </row>
    <row r="63" spans="1:58" x14ac:dyDescent="0.25">
      <c r="A63" s="54">
        <v>1895</v>
      </c>
      <c r="B63" s="57">
        <v>21.994606647901833</v>
      </c>
      <c r="C63" s="57">
        <v>5.4078556370300728</v>
      </c>
      <c r="D63" s="57" t="s">
        <v>281</v>
      </c>
      <c r="E63" s="57" t="s">
        <v>281</v>
      </c>
      <c r="F63" s="57" t="s">
        <v>281</v>
      </c>
      <c r="G63" s="57">
        <v>34.5117754885461</v>
      </c>
      <c r="H63" s="57">
        <v>64.742667041618546</v>
      </c>
      <c r="I63" s="57" t="s">
        <v>281</v>
      </c>
      <c r="J63" s="57">
        <v>42.631953082998294</v>
      </c>
      <c r="K63" s="57" t="s">
        <v>281</v>
      </c>
      <c r="L63" s="57" t="s">
        <v>281</v>
      </c>
      <c r="M63" s="57" t="s">
        <v>281</v>
      </c>
      <c r="N63" s="57" t="s">
        <v>281</v>
      </c>
      <c r="O63" s="57">
        <v>18.139053799396404</v>
      </c>
      <c r="P63" s="57">
        <v>29.302203982275067</v>
      </c>
      <c r="Q63" s="57" t="s">
        <v>281</v>
      </c>
      <c r="R63" s="57" t="s">
        <v>281</v>
      </c>
      <c r="S63" s="57" t="s">
        <v>281</v>
      </c>
      <c r="T63" s="57" t="s">
        <v>281</v>
      </c>
      <c r="U63" s="57" t="s">
        <v>281</v>
      </c>
      <c r="V63" s="57" t="s">
        <v>281</v>
      </c>
      <c r="W63" s="57" t="s">
        <v>281</v>
      </c>
      <c r="X63" s="57" t="s">
        <v>281</v>
      </c>
      <c r="Y63" s="57" t="s">
        <v>281</v>
      </c>
      <c r="Z63" s="57" t="s">
        <v>281</v>
      </c>
      <c r="AA63" s="57">
        <v>41.302087139693633</v>
      </c>
      <c r="AB63" s="57" t="s">
        <v>281</v>
      </c>
      <c r="AC63" s="57" t="s">
        <v>281</v>
      </c>
      <c r="AD63" s="57">
        <v>43.030124356888614</v>
      </c>
      <c r="AE63" s="57" t="s">
        <v>281</v>
      </c>
      <c r="AF63" s="57" t="s">
        <v>281</v>
      </c>
      <c r="AG63" s="57" t="s">
        <v>281</v>
      </c>
      <c r="AH63" s="57" t="s">
        <v>281</v>
      </c>
      <c r="AI63" s="57" t="s">
        <v>281</v>
      </c>
      <c r="AJ63" s="57" t="s">
        <v>281</v>
      </c>
      <c r="AK63" s="57" t="s">
        <v>281</v>
      </c>
      <c r="AL63" s="57" t="s">
        <v>281</v>
      </c>
      <c r="AM63" s="57" t="s">
        <v>281</v>
      </c>
      <c r="AN63" s="57" t="s">
        <v>281</v>
      </c>
      <c r="AO63" s="57" t="s">
        <v>281</v>
      </c>
      <c r="AP63" s="57" t="s">
        <v>281</v>
      </c>
      <c r="AQ63" s="57" t="s">
        <v>281</v>
      </c>
      <c r="AR63" s="57" t="s">
        <v>281</v>
      </c>
      <c r="AS63" s="57" t="s">
        <v>281</v>
      </c>
      <c r="AT63" s="57" t="s">
        <v>281</v>
      </c>
      <c r="AU63" s="57" t="s">
        <v>281</v>
      </c>
      <c r="AV63" s="57" t="s">
        <v>281</v>
      </c>
      <c r="AW63" s="57" t="s">
        <v>281</v>
      </c>
      <c r="AX63" s="57" t="s">
        <v>281</v>
      </c>
      <c r="AY63" s="57" t="s">
        <v>281</v>
      </c>
      <c r="AZ63" s="57" t="s">
        <v>281</v>
      </c>
      <c r="BA63" s="57" t="s">
        <v>281</v>
      </c>
      <c r="BB63" s="57" t="s">
        <v>281</v>
      </c>
      <c r="BC63" s="57" t="s">
        <v>281</v>
      </c>
      <c r="BD63" s="81"/>
      <c r="BE63" s="81">
        <f t="shared" si="0"/>
        <v>0.42978411302114872</v>
      </c>
      <c r="BF63" s="57" t="s">
        <v>281</v>
      </c>
    </row>
    <row r="64" spans="1:58" x14ac:dyDescent="0.25">
      <c r="A64" s="54">
        <v>1896</v>
      </c>
      <c r="B64" s="57">
        <v>22.208222893432218</v>
      </c>
      <c r="C64" s="57">
        <v>5.0926916282006278</v>
      </c>
      <c r="D64" s="57" t="s">
        <v>281</v>
      </c>
      <c r="E64" s="57" t="s">
        <v>281</v>
      </c>
      <c r="F64" s="57" t="s">
        <v>281</v>
      </c>
      <c r="G64" s="57">
        <v>26.338416612589228</v>
      </c>
      <c r="H64" s="57">
        <v>63.1177839738682</v>
      </c>
      <c r="I64" s="57" t="s">
        <v>281</v>
      </c>
      <c r="J64" s="57">
        <v>39.285323109189314</v>
      </c>
      <c r="K64" s="57" t="s">
        <v>281</v>
      </c>
      <c r="L64" s="57" t="s">
        <v>281</v>
      </c>
      <c r="M64" s="57" t="s">
        <v>281</v>
      </c>
      <c r="N64" s="57" t="s">
        <v>281</v>
      </c>
      <c r="O64" s="57">
        <v>17.305858146375964</v>
      </c>
      <c r="P64" s="57">
        <v>28.98711772259448</v>
      </c>
      <c r="Q64" s="57" t="s">
        <v>281</v>
      </c>
      <c r="R64" s="57" t="s">
        <v>281</v>
      </c>
      <c r="S64" s="57" t="s">
        <v>281</v>
      </c>
      <c r="T64" s="57" t="s">
        <v>281</v>
      </c>
      <c r="U64" s="57" t="s">
        <v>281</v>
      </c>
      <c r="V64" s="57" t="s">
        <v>281</v>
      </c>
      <c r="W64" s="57" t="s">
        <v>281</v>
      </c>
      <c r="X64" s="57" t="s">
        <v>281</v>
      </c>
      <c r="Y64" s="57" t="s">
        <v>281</v>
      </c>
      <c r="Z64" s="57" t="s">
        <v>281</v>
      </c>
      <c r="AA64" s="57">
        <v>39.636340067645278</v>
      </c>
      <c r="AB64" s="57" t="s">
        <v>281</v>
      </c>
      <c r="AC64" s="57" t="s">
        <v>281</v>
      </c>
      <c r="AD64" s="57">
        <v>41.451054078979347</v>
      </c>
      <c r="AE64" s="57" t="s">
        <v>281</v>
      </c>
      <c r="AF64" s="57" t="s">
        <v>281</v>
      </c>
      <c r="AG64" s="57" t="s">
        <v>281</v>
      </c>
      <c r="AH64" s="57" t="s">
        <v>281</v>
      </c>
      <c r="AI64" s="57" t="s">
        <v>281</v>
      </c>
      <c r="AJ64" s="57" t="s">
        <v>281</v>
      </c>
      <c r="AK64" s="57" t="s">
        <v>281</v>
      </c>
      <c r="AL64" s="57" t="s">
        <v>281</v>
      </c>
      <c r="AM64" s="57" t="s">
        <v>281</v>
      </c>
      <c r="AN64" s="57" t="s">
        <v>281</v>
      </c>
      <c r="AO64" s="57" t="s">
        <v>281</v>
      </c>
      <c r="AP64" s="57" t="s">
        <v>281</v>
      </c>
      <c r="AQ64" s="57" t="s">
        <v>281</v>
      </c>
      <c r="AR64" s="57" t="s">
        <v>281</v>
      </c>
      <c r="AS64" s="57" t="s">
        <v>281</v>
      </c>
      <c r="AT64" s="57" t="s">
        <v>281</v>
      </c>
      <c r="AU64" s="57" t="s">
        <v>281</v>
      </c>
      <c r="AV64" s="57" t="s">
        <v>281</v>
      </c>
      <c r="AW64" s="57" t="s">
        <v>281</v>
      </c>
      <c r="AX64" s="57" t="s">
        <v>281</v>
      </c>
      <c r="AY64" s="57" t="s">
        <v>281</v>
      </c>
      <c r="AZ64" s="57" t="s">
        <v>281</v>
      </c>
      <c r="BA64" s="57" t="s">
        <v>281</v>
      </c>
      <c r="BB64" s="57" t="s">
        <v>281</v>
      </c>
      <c r="BC64" s="57" t="s">
        <v>281</v>
      </c>
      <c r="BD64" s="81"/>
      <c r="BE64" s="81">
        <f t="shared" si="0"/>
        <v>0.43265916408330973</v>
      </c>
      <c r="BF64" s="57" t="s">
        <v>281</v>
      </c>
    </row>
    <row r="65" spans="1:58" x14ac:dyDescent="0.25">
      <c r="A65" s="54">
        <v>1897</v>
      </c>
      <c r="B65" s="57">
        <v>23.974268083822231</v>
      </c>
      <c r="C65" s="57">
        <v>5.7120586266715954</v>
      </c>
      <c r="D65" s="57" t="s">
        <v>281</v>
      </c>
      <c r="E65" s="57" t="s">
        <v>281</v>
      </c>
      <c r="F65" s="57" t="s">
        <v>281</v>
      </c>
      <c r="G65" s="57">
        <v>30.973200167583421</v>
      </c>
      <c r="H65" s="57">
        <v>63.31699842872397</v>
      </c>
      <c r="I65" s="57" t="s">
        <v>281</v>
      </c>
      <c r="J65" s="57">
        <v>40.538990263464946</v>
      </c>
      <c r="K65" s="57" t="s">
        <v>281</v>
      </c>
      <c r="L65" s="57" t="s">
        <v>281</v>
      </c>
      <c r="M65" s="57" t="s">
        <v>281</v>
      </c>
      <c r="N65" s="57" t="s">
        <v>281</v>
      </c>
      <c r="O65" s="57">
        <v>18.735290808659087</v>
      </c>
      <c r="P65" s="57">
        <v>28.755324634060898</v>
      </c>
      <c r="Q65" s="57" t="s">
        <v>281</v>
      </c>
      <c r="R65" s="57" t="s">
        <v>281</v>
      </c>
      <c r="S65" s="57" t="s">
        <v>281</v>
      </c>
      <c r="T65" s="57" t="s">
        <v>281</v>
      </c>
      <c r="U65" s="57" t="s">
        <v>281</v>
      </c>
      <c r="V65" s="57" t="s">
        <v>281</v>
      </c>
      <c r="W65" s="57" t="s">
        <v>281</v>
      </c>
      <c r="X65" s="57" t="s">
        <v>281</v>
      </c>
      <c r="Y65" s="57" t="s">
        <v>281</v>
      </c>
      <c r="Z65" s="57" t="s">
        <v>281</v>
      </c>
      <c r="AA65" s="57">
        <v>38.176056419121061</v>
      </c>
      <c r="AB65" s="57" t="s">
        <v>281</v>
      </c>
      <c r="AC65" s="57" t="s">
        <v>281</v>
      </c>
      <c r="AD65" s="57">
        <v>40.283199881681767</v>
      </c>
      <c r="AE65" s="57" t="s">
        <v>281</v>
      </c>
      <c r="AF65" s="57" t="s">
        <v>281</v>
      </c>
      <c r="AG65" s="57" t="s">
        <v>281</v>
      </c>
      <c r="AH65" s="57" t="s">
        <v>281</v>
      </c>
      <c r="AI65" s="57" t="s">
        <v>281</v>
      </c>
      <c r="AJ65" s="57" t="s">
        <v>281</v>
      </c>
      <c r="AK65" s="57" t="s">
        <v>281</v>
      </c>
      <c r="AL65" s="57" t="s">
        <v>281</v>
      </c>
      <c r="AM65" s="57" t="s">
        <v>281</v>
      </c>
      <c r="AN65" s="57" t="s">
        <v>281</v>
      </c>
      <c r="AO65" s="57" t="s">
        <v>281</v>
      </c>
      <c r="AP65" s="57" t="s">
        <v>281</v>
      </c>
      <c r="AQ65" s="57" t="s">
        <v>281</v>
      </c>
      <c r="AR65" s="57" t="s">
        <v>281</v>
      </c>
      <c r="AS65" s="57" t="s">
        <v>281</v>
      </c>
      <c r="AT65" s="57" t="s">
        <v>281</v>
      </c>
      <c r="AU65" s="57" t="s">
        <v>281</v>
      </c>
      <c r="AV65" s="57" t="s">
        <v>281</v>
      </c>
      <c r="AW65" s="57" t="s">
        <v>281</v>
      </c>
      <c r="AX65" s="57" t="s">
        <v>281</v>
      </c>
      <c r="AY65" s="57" t="s">
        <v>281</v>
      </c>
      <c r="AZ65" s="57" t="s">
        <v>281</v>
      </c>
      <c r="BA65" s="57" t="s">
        <v>281</v>
      </c>
      <c r="BB65" s="57" t="s">
        <v>281</v>
      </c>
      <c r="BC65" s="57" t="s">
        <v>281</v>
      </c>
      <c r="BD65" s="81"/>
      <c r="BE65" s="81">
        <f t="shared" si="0"/>
        <v>0.42721044528015945</v>
      </c>
      <c r="BF65" s="57" t="s">
        <v>281</v>
      </c>
    </row>
    <row r="66" spans="1:58" x14ac:dyDescent="0.25">
      <c r="A66" s="54">
        <v>1898</v>
      </c>
      <c r="B66" s="57">
        <v>24.385891291504539</v>
      </c>
      <c r="C66" s="57">
        <v>4.5439465249891109</v>
      </c>
      <c r="D66" s="57" t="s">
        <v>281</v>
      </c>
      <c r="E66" s="57" t="s">
        <v>281</v>
      </c>
      <c r="F66" s="57" t="s">
        <v>281</v>
      </c>
      <c r="G66" s="57">
        <v>29.249785095013582</v>
      </c>
      <c r="H66" s="57">
        <v>62.166693454097363</v>
      </c>
      <c r="I66" s="57" t="s">
        <v>281</v>
      </c>
      <c r="J66" s="57">
        <v>41.084388152792975</v>
      </c>
      <c r="K66" s="57" t="s">
        <v>281</v>
      </c>
      <c r="L66" s="57" t="s">
        <v>281</v>
      </c>
      <c r="M66" s="57">
        <v>71.421055851649427</v>
      </c>
      <c r="N66" s="57" t="s">
        <v>281</v>
      </c>
      <c r="O66" s="57">
        <v>19.278591578902329</v>
      </c>
      <c r="P66" s="57">
        <v>28.671819775536321</v>
      </c>
      <c r="Q66" s="57" t="s">
        <v>281</v>
      </c>
      <c r="R66" s="57" t="s">
        <v>281</v>
      </c>
      <c r="S66" s="57" t="s">
        <v>281</v>
      </c>
      <c r="T66" s="57" t="s">
        <v>281</v>
      </c>
      <c r="U66" s="57" t="s">
        <v>281</v>
      </c>
      <c r="V66" s="57" t="s">
        <v>281</v>
      </c>
      <c r="W66" s="57" t="s">
        <v>281</v>
      </c>
      <c r="X66" s="57" t="s">
        <v>281</v>
      </c>
      <c r="Y66" s="57" t="s">
        <v>281</v>
      </c>
      <c r="Z66" s="57" t="s">
        <v>281</v>
      </c>
      <c r="AA66" s="57">
        <v>40.560144527407751</v>
      </c>
      <c r="AB66" s="57">
        <v>52.949857243553609</v>
      </c>
      <c r="AC66" s="57" t="s">
        <v>281</v>
      </c>
      <c r="AD66" s="57">
        <v>43.323619940730474</v>
      </c>
      <c r="AE66" s="57" t="s">
        <v>281</v>
      </c>
      <c r="AF66" s="57" t="s">
        <v>281</v>
      </c>
      <c r="AG66" s="57" t="s">
        <v>281</v>
      </c>
      <c r="AH66" s="57" t="s">
        <v>281</v>
      </c>
      <c r="AI66" s="57" t="s">
        <v>281</v>
      </c>
      <c r="AJ66" s="57" t="s">
        <v>281</v>
      </c>
      <c r="AK66" s="57" t="s">
        <v>281</v>
      </c>
      <c r="AL66" s="57" t="s">
        <v>281</v>
      </c>
      <c r="AM66" s="57" t="s">
        <v>281</v>
      </c>
      <c r="AN66" s="57" t="s">
        <v>281</v>
      </c>
      <c r="AO66" s="57" t="s">
        <v>281</v>
      </c>
      <c r="AP66" s="57" t="s">
        <v>281</v>
      </c>
      <c r="AQ66" s="57" t="s">
        <v>281</v>
      </c>
      <c r="AR66" s="57" t="s">
        <v>281</v>
      </c>
      <c r="AS66" s="57" t="s">
        <v>281</v>
      </c>
      <c r="AT66" s="57" t="s">
        <v>281</v>
      </c>
      <c r="AU66" s="57" t="s">
        <v>281</v>
      </c>
      <c r="AV66" s="57" t="s">
        <v>281</v>
      </c>
      <c r="AW66" s="57" t="s">
        <v>281</v>
      </c>
      <c r="AX66" s="57" t="s">
        <v>281</v>
      </c>
      <c r="AY66" s="57" t="s">
        <v>281</v>
      </c>
      <c r="AZ66" s="57" t="s">
        <v>281</v>
      </c>
      <c r="BA66" s="57" t="s">
        <v>281</v>
      </c>
      <c r="BB66" s="57" t="s">
        <v>281</v>
      </c>
      <c r="BC66" s="57" t="s">
        <v>281</v>
      </c>
      <c r="BD66" s="81"/>
      <c r="BE66" s="81">
        <f t="shared" si="0"/>
        <v>0.46708094958094193</v>
      </c>
      <c r="BF66" s="57" t="s">
        <v>281</v>
      </c>
    </row>
    <row r="67" spans="1:58" x14ac:dyDescent="0.25">
      <c r="A67" s="54">
        <v>1899</v>
      </c>
      <c r="B67" s="57">
        <v>23.617647592690123</v>
      </c>
      <c r="C67" s="57">
        <v>4.7502324971201597</v>
      </c>
      <c r="D67" s="57" t="s">
        <v>281</v>
      </c>
      <c r="E67" s="57" t="s">
        <v>281</v>
      </c>
      <c r="F67" s="57" t="s">
        <v>281</v>
      </c>
      <c r="G67" s="57">
        <v>28.756024627501692</v>
      </c>
      <c r="H67" s="57">
        <v>61.087452626431407</v>
      </c>
      <c r="I67" s="57" t="s">
        <v>281</v>
      </c>
      <c r="J67" s="57">
        <v>41.604195480690699</v>
      </c>
      <c r="K67" s="57" t="s">
        <v>281</v>
      </c>
      <c r="L67" s="57" t="s">
        <v>281</v>
      </c>
      <c r="M67" s="57">
        <v>70.762853095575366</v>
      </c>
      <c r="N67" s="57" t="s">
        <v>281</v>
      </c>
      <c r="O67" s="57">
        <v>18.590448186784098</v>
      </c>
      <c r="P67" s="57">
        <v>29.170595622957762</v>
      </c>
      <c r="Q67" s="57" t="s">
        <v>281</v>
      </c>
      <c r="R67" s="57" t="s">
        <v>281</v>
      </c>
      <c r="S67" s="57" t="s">
        <v>281</v>
      </c>
      <c r="T67" s="57" t="s">
        <v>281</v>
      </c>
      <c r="U67" s="57" t="s">
        <v>281</v>
      </c>
      <c r="V67" s="57" t="s">
        <v>281</v>
      </c>
      <c r="W67" s="57" t="s">
        <v>281</v>
      </c>
      <c r="X67" s="57" t="s">
        <v>281</v>
      </c>
      <c r="Y67" s="57" t="s">
        <v>281</v>
      </c>
      <c r="Z67" s="57" t="s">
        <v>281</v>
      </c>
      <c r="AA67" s="57">
        <v>40.39121774920438</v>
      </c>
      <c r="AB67" s="57">
        <v>53.911961465328815</v>
      </c>
      <c r="AC67" s="57" t="s">
        <v>281</v>
      </c>
      <c r="AD67" s="57">
        <v>43.194761697159159</v>
      </c>
      <c r="AE67" s="57" t="s">
        <v>281</v>
      </c>
      <c r="AF67" s="57" t="s">
        <v>281</v>
      </c>
      <c r="AG67" s="57" t="s">
        <v>281</v>
      </c>
      <c r="AH67" s="57" t="s">
        <v>281</v>
      </c>
      <c r="AI67" s="57" t="s">
        <v>281</v>
      </c>
      <c r="AJ67" s="57" t="s">
        <v>281</v>
      </c>
      <c r="AK67" s="57" t="s">
        <v>281</v>
      </c>
      <c r="AL67" s="57" t="s">
        <v>281</v>
      </c>
      <c r="AM67" s="57" t="s">
        <v>281</v>
      </c>
      <c r="AN67" s="57" t="s">
        <v>281</v>
      </c>
      <c r="AO67" s="57" t="s">
        <v>281</v>
      </c>
      <c r="AP67" s="57" t="s">
        <v>281</v>
      </c>
      <c r="AQ67" s="57" t="s">
        <v>281</v>
      </c>
      <c r="AR67" s="57" t="s">
        <v>281</v>
      </c>
      <c r="AS67" s="57" t="s">
        <v>281</v>
      </c>
      <c r="AT67" s="57" t="s">
        <v>281</v>
      </c>
      <c r="AU67" s="57" t="s">
        <v>281</v>
      </c>
      <c r="AV67" s="57" t="s">
        <v>281</v>
      </c>
      <c r="AW67" s="57" t="s">
        <v>281</v>
      </c>
      <c r="AX67" s="57" t="s">
        <v>281</v>
      </c>
      <c r="AY67" s="57" t="s">
        <v>281</v>
      </c>
      <c r="AZ67" s="57" t="s">
        <v>281</v>
      </c>
      <c r="BA67" s="57" t="s">
        <v>281</v>
      </c>
      <c r="BB67" s="57" t="s">
        <v>281</v>
      </c>
      <c r="BC67" s="57" t="s">
        <v>281</v>
      </c>
      <c r="BD67" s="81"/>
      <c r="BE67" s="81">
        <f t="shared" si="0"/>
        <v>0.46711506535713759</v>
      </c>
      <c r="BF67" s="57" t="s">
        <v>281</v>
      </c>
    </row>
    <row r="68" spans="1:58" x14ac:dyDescent="0.25">
      <c r="A68" s="54">
        <v>1900</v>
      </c>
      <c r="B68" s="57">
        <v>21.214536281739434</v>
      </c>
      <c r="C68" s="57">
        <v>4.7351195053281847</v>
      </c>
      <c r="D68" s="57" t="s">
        <v>281</v>
      </c>
      <c r="E68" s="57" t="s">
        <v>281</v>
      </c>
      <c r="F68" s="57" t="s">
        <v>281</v>
      </c>
      <c r="G68" s="57">
        <v>31.256651493196774</v>
      </c>
      <c r="H68" s="57">
        <v>61.190918100184803</v>
      </c>
      <c r="I68" s="57" t="s">
        <v>281</v>
      </c>
      <c r="J68" s="57">
        <v>40.913808841322627</v>
      </c>
      <c r="K68" s="57" t="s">
        <v>281</v>
      </c>
      <c r="L68" s="57" t="s">
        <v>281</v>
      </c>
      <c r="M68" s="57">
        <v>72.073983736510186</v>
      </c>
      <c r="N68" s="57" t="s">
        <v>281</v>
      </c>
      <c r="O68" s="57">
        <v>11.99945182951898</v>
      </c>
      <c r="P68" s="57">
        <v>30.185925650164265</v>
      </c>
      <c r="Q68" s="57" t="s">
        <v>281</v>
      </c>
      <c r="R68" s="57" t="s">
        <v>281</v>
      </c>
      <c r="S68" s="57" t="s">
        <v>281</v>
      </c>
      <c r="T68" s="57" t="s">
        <v>281</v>
      </c>
      <c r="U68" s="57" t="s">
        <v>281</v>
      </c>
      <c r="V68" s="57" t="s">
        <v>281</v>
      </c>
      <c r="W68" s="57" t="s">
        <v>281</v>
      </c>
      <c r="X68" s="57" t="s">
        <v>281</v>
      </c>
      <c r="Y68" s="57" t="s">
        <v>281</v>
      </c>
      <c r="Z68" s="57" t="s">
        <v>281</v>
      </c>
      <c r="AA68" s="57">
        <v>42.059412566868914</v>
      </c>
      <c r="AB68" s="57">
        <v>56.281796683098527</v>
      </c>
      <c r="AC68" s="57" t="s">
        <v>281</v>
      </c>
      <c r="AD68" s="57">
        <v>45.512092542441444</v>
      </c>
      <c r="AE68" s="57" t="s">
        <v>281</v>
      </c>
      <c r="AF68" s="57" t="s">
        <v>281</v>
      </c>
      <c r="AG68" s="57" t="s">
        <v>281</v>
      </c>
      <c r="AH68" s="57" t="s">
        <v>281</v>
      </c>
      <c r="AI68" s="57" t="s">
        <v>281</v>
      </c>
      <c r="AJ68" s="57" t="s">
        <v>281</v>
      </c>
      <c r="AK68" s="57" t="s">
        <v>281</v>
      </c>
      <c r="AL68" s="57" t="s">
        <v>281</v>
      </c>
      <c r="AM68" s="57" t="s">
        <v>281</v>
      </c>
      <c r="AN68" s="57" t="s">
        <v>281</v>
      </c>
      <c r="AO68" s="57" t="s">
        <v>281</v>
      </c>
      <c r="AP68" s="57" t="s">
        <v>281</v>
      </c>
      <c r="AQ68" s="57" t="s">
        <v>281</v>
      </c>
      <c r="AR68" s="57" t="s">
        <v>281</v>
      </c>
      <c r="AS68" s="57" t="s">
        <v>281</v>
      </c>
      <c r="AT68" s="57" t="s">
        <v>281</v>
      </c>
      <c r="AU68" s="57" t="s">
        <v>281</v>
      </c>
      <c r="AV68" s="57" t="s">
        <v>281</v>
      </c>
      <c r="AW68" s="57" t="s">
        <v>281</v>
      </c>
      <c r="AX68" s="57" t="s">
        <v>281</v>
      </c>
      <c r="AY68" s="57" t="s">
        <v>281</v>
      </c>
      <c r="AZ68" s="57" t="s">
        <v>281</v>
      </c>
      <c r="BA68" s="57" t="s">
        <v>281</v>
      </c>
      <c r="BB68" s="57" t="s">
        <v>281</v>
      </c>
      <c r="BC68" s="57" t="s">
        <v>281</v>
      </c>
      <c r="BD68" s="81"/>
      <c r="BE68" s="81">
        <f t="shared" ref="BE68:BE131" si="1">IFERROR((STDEVA(B68:BB68))/(AVERAGE(B68:BB68)),"")</f>
        <v>0.47419670266414987</v>
      </c>
      <c r="BF68" s="57" t="s">
        <v>281</v>
      </c>
    </row>
    <row r="69" spans="1:58" x14ac:dyDescent="0.25">
      <c r="A69" s="54">
        <v>1901</v>
      </c>
      <c r="B69" s="57">
        <v>15.348078649736834</v>
      </c>
      <c r="C69" s="57">
        <v>3.6500809983558486</v>
      </c>
      <c r="D69" s="57" t="s">
        <v>281</v>
      </c>
      <c r="E69" s="57" t="s">
        <v>281</v>
      </c>
      <c r="F69" s="57" t="s">
        <v>281</v>
      </c>
      <c r="G69" s="57">
        <v>32.531046072844596</v>
      </c>
      <c r="H69" s="57">
        <v>61.471310836238132</v>
      </c>
      <c r="I69" s="57" t="s">
        <v>281</v>
      </c>
      <c r="J69" s="57">
        <v>42.424100556934228</v>
      </c>
      <c r="K69" s="57" t="s">
        <v>281</v>
      </c>
      <c r="L69" s="57" t="s">
        <v>281</v>
      </c>
      <c r="M69" s="57">
        <v>71.286684623531499</v>
      </c>
      <c r="N69" s="57" t="s">
        <v>281</v>
      </c>
      <c r="O69" s="57">
        <v>13.676688167767063</v>
      </c>
      <c r="P69" s="57">
        <v>30.536614536992694</v>
      </c>
      <c r="Q69" s="57" t="s">
        <v>281</v>
      </c>
      <c r="R69" s="57" t="s">
        <v>281</v>
      </c>
      <c r="S69" s="57" t="s">
        <v>281</v>
      </c>
      <c r="T69" s="57" t="s">
        <v>281</v>
      </c>
      <c r="U69" s="57" t="s">
        <v>281</v>
      </c>
      <c r="V69" s="57" t="s">
        <v>281</v>
      </c>
      <c r="W69" s="57" t="s">
        <v>281</v>
      </c>
      <c r="X69" s="57" t="s">
        <v>281</v>
      </c>
      <c r="Y69" s="57" t="s">
        <v>281</v>
      </c>
      <c r="Z69" s="57" t="s">
        <v>281</v>
      </c>
      <c r="AA69" s="57">
        <v>45.001748773989149</v>
      </c>
      <c r="AB69" s="57">
        <v>61.218041283371917</v>
      </c>
      <c r="AC69" s="57" t="s">
        <v>281</v>
      </c>
      <c r="AD69" s="57">
        <v>43.833198151576141</v>
      </c>
      <c r="AE69" s="57" t="s">
        <v>281</v>
      </c>
      <c r="AF69" s="57" t="s">
        <v>281</v>
      </c>
      <c r="AG69" s="57" t="s">
        <v>281</v>
      </c>
      <c r="AH69" s="57" t="s">
        <v>281</v>
      </c>
      <c r="AI69" s="57" t="s">
        <v>281</v>
      </c>
      <c r="AJ69" s="57" t="s">
        <v>281</v>
      </c>
      <c r="AK69" s="57" t="s">
        <v>281</v>
      </c>
      <c r="AL69" s="57" t="s">
        <v>281</v>
      </c>
      <c r="AM69" s="57" t="s">
        <v>281</v>
      </c>
      <c r="AN69" s="57" t="s">
        <v>281</v>
      </c>
      <c r="AO69" s="57" t="s">
        <v>281</v>
      </c>
      <c r="AP69" s="57" t="s">
        <v>281</v>
      </c>
      <c r="AQ69" s="57" t="s">
        <v>281</v>
      </c>
      <c r="AR69" s="57" t="s">
        <v>281</v>
      </c>
      <c r="AS69" s="57" t="s">
        <v>281</v>
      </c>
      <c r="AT69" s="57" t="s">
        <v>281</v>
      </c>
      <c r="AU69" s="57" t="s">
        <v>281</v>
      </c>
      <c r="AV69" s="57" t="s">
        <v>281</v>
      </c>
      <c r="AW69" s="57" t="s">
        <v>281</v>
      </c>
      <c r="AX69" s="57" t="s">
        <v>281</v>
      </c>
      <c r="AY69" s="57" t="s">
        <v>281</v>
      </c>
      <c r="AZ69" s="57" t="s">
        <v>281</v>
      </c>
      <c r="BA69" s="57" t="s">
        <v>281</v>
      </c>
      <c r="BB69" s="57" t="s">
        <v>281</v>
      </c>
      <c r="BC69" s="57" t="s">
        <v>281</v>
      </c>
      <c r="BD69" s="81"/>
      <c r="BE69" s="81">
        <f t="shared" si="1"/>
        <v>0.47848936807621084</v>
      </c>
      <c r="BF69" s="57" t="s">
        <v>281</v>
      </c>
    </row>
    <row r="70" spans="1:58" x14ac:dyDescent="0.25">
      <c r="A70" s="54">
        <v>1902</v>
      </c>
      <c r="B70" s="57">
        <v>14.846516806665399</v>
      </c>
      <c r="C70" s="57">
        <v>3.9905489473402453</v>
      </c>
      <c r="D70" s="57" t="s">
        <v>281</v>
      </c>
      <c r="E70" s="57" t="s">
        <v>281</v>
      </c>
      <c r="F70" s="57" t="s">
        <v>281</v>
      </c>
      <c r="G70" s="57">
        <v>28.815042537096268</v>
      </c>
      <c r="H70" s="57">
        <v>62.303412698678208</v>
      </c>
      <c r="I70" s="57" t="s">
        <v>281</v>
      </c>
      <c r="J70" s="57">
        <v>41.777330047694242</v>
      </c>
      <c r="K70" s="57" t="s">
        <v>281</v>
      </c>
      <c r="L70" s="57" t="s">
        <v>281</v>
      </c>
      <c r="M70" s="57">
        <v>71.815789875466308</v>
      </c>
      <c r="N70" s="57" t="s">
        <v>281</v>
      </c>
      <c r="O70" s="57">
        <v>13.612854285911316</v>
      </c>
      <c r="P70" s="57">
        <v>29.063402770846537</v>
      </c>
      <c r="Q70" s="57" t="s">
        <v>281</v>
      </c>
      <c r="R70" s="57" t="s">
        <v>281</v>
      </c>
      <c r="S70" s="57" t="s">
        <v>281</v>
      </c>
      <c r="T70" s="57" t="s">
        <v>281</v>
      </c>
      <c r="U70" s="57" t="s">
        <v>281</v>
      </c>
      <c r="V70" s="57" t="s">
        <v>281</v>
      </c>
      <c r="W70" s="57" t="s">
        <v>281</v>
      </c>
      <c r="X70" s="57" t="s">
        <v>281</v>
      </c>
      <c r="Y70" s="57" t="s">
        <v>281</v>
      </c>
      <c r="Z70" s="57" t="s">
        <v>281</v>
      </c>
      <c r="AA70" s="57">
        <v>45.684009399045479</v>
      </c>
      <c r="AB70" s="57">
        <v>58.10284851297213</v>
      </c>
      <c r="AC70" s="57" t="s">
        <v>281</v>
      </c>
      <c r="AD70" s="57">
        <v>43.493616203004535</v>
      </c>
      <c r="AE70" s="57" t="s">
        <v>281</v>
      </c>
      <c r="AF70" s="57" t="s">
        <v>281</v>
      </c>
      <c r="AG70" s="57" t="s">
        <v>281</v>
      </c>
      <c r="AH70" s="57" t="s">
        <v>281</v>
      </c>
      <c r="AI70" s="57" t="s">
        <v>281</v>
      </c>
      <c r="AJ70" s="57" t="s">
        <v>281</v>
      </c>
      <c r="AK70" s="57" t="s">
        <v>281</v>
      </c>
      <c r="AL70" s="57" t="s">
        <v>281</v>
      </c>
      <c r="AM70" s="57" t="s">
        <v>281</v>
      </c>
      <c r="AN70" s="57" t="s">
        <v>281</v>
      </c>
      <c r="AO70" s="57" t="s">
        <v>281</v>
      </c>
      <c r="AP70" s="57" t="s">
        <v>281</v>
      </c>
      <c r="AQ70" s="57" t="s">
        <v>281</v>
      </c>
      <c r="AR70" s="57" t="s">
        <v>281</v>
      </c>
      <c r="AS70" s="57" t="s">
        <v>281</v>
      </c>
      <c r="AT70" s="57" t="s">
        <v>281</v>
      </c>
      <c r="AU70" s="57" t="s">
        <v>281</v>
      </c>
      <c r="AV70" s="57" t="s">
        <v>281</v>
      </c>
      <c r="AW70" s="57" t="s">
        <v>281</v>
      </c>
      <c r="AX70" s="57" t="s">
        <v>281</v>
      </c>
      <c r="AY70" s="57" t="s">
        <v>281</v>
      </c>
      <c r="AZ70" s="57" t="s">
        <v>281</v>
      </c>
      <c r="BA70" s="57" t="s">
        <v>281</v>
      </c>
      <c r="BB70" s="57" t="s">
        <v>281</v>
      </c>
      <c r="BC70" s="57" t="s">
        <v>281</v>
      </c>
      <c r="BD70" s="81"/>
      <c r="BE70" s="81">
        <f t="shared" si="1"/>
        <v>0.48112542925544227</v>
      </c>
      <c r="BF70" s="57" t="s">
        <v>281</v>
      </c>
    </row>
    <row r="71" spans="1:58" x14ac:dyDescent="0.25">
      <c r="A71" s="54">
        <v>1903</v>
      </c>
      <c r="B71" s="57">
        <v>17.975820000091826</v>
      </c>
      <c r="C71" s="57">
        <v>4.9810068467237745</v>
      </c>
      <c r="D71" s="57" t="s">
        <v>281</v>
      </c>
      <c r="E71" s="57" t="s">
        <v>281</v>
      </c>
      <c r="F71" s="57" t="s">
        <v>281</v>
      </c>
      <c r="G71" s="57">
        <v>20.090516515146671</v>
      </c>
      <c r="H71" s="57">
        <v>61.163624169513554</v>
      </c>
      <c r="I71" s="57" t="s">
        <v>281</v>
      </c>
      <c r="J71" s="57">
        <v>39.525387270803336</v>
      </c>
      <c r="K71" s="57" t="s">
        <v>281</v>
      </c>
      <c r="L71" s="57" t="s">
        <v>281</v>
      </c>
      <c r="M71" s="57">
        <v>71.38113465264226</v>
      </c>
      <c r="N71" s="57" t="s">
        <v>281</v>
      </c>
      <c r="O71" s="57">
        <v>13.553385882840058</v>
      </c>
      <c r="P71" s="57">
        <v>30.079285249071159</v>
      </c>
      <c r="Q71" s="57" t="s">
        <v>281</v>
      </c>
      <c r="R71" s="57" t="s">
        <v>281</v>
      </c>
      <c r="S71" s="57" t="s">
        <v>281</v>
      </c>
      <c r="T71" s="57" t="s">
        <v>281</v>
      </c>
      <c r="U71" s="57" t="s">
        <v>281</v>
      </c>
      <c r="V71" s="57" t="s">
        <v>281</v>
      </c>
      <c r="W71" s="57" t="s">
        <v>281</v>
      </c>
      <c r="X71" s="57" t="s">
        <v>281</v>
      </c>
      <c r="Y71" s="57" t="s">
        <v>281</v>
      </c>
      <c r="Z71" s="57" t="s">
        <v>281</v>
      </c>
      <c r="AA71" s="57">
        <v>43.156913769282497</v>
      </c>
      <c r="AB71" s="57">
        <v>56.709591884157604</v>
      </c>
      <c r="AC71" s="57" t="s">
        <v>281</v>
      </c>
      <c r="AD71" s="57">
        <v>44.581691362327128</v>
      </c>
      <c r="AE71" s="57" t="s">
        <v>281</v>
      </c>
      <c r="AF71" s="57" t="s">
        <v>281</v>
      </c>
      <c r="AG71" s="57" t="s">
        <v>281</v>
      </c>
      <c r="AH71" s="57" t="s">
        <v>281</v>
      </c>
      <c r="AI71" s="57" t="s">
        <v>281</v>
      </c>
      <c r="AJ71" s="57" t="s">
        <v>281</v>
      </c>
      <c r="AK71" s="57" t="s">
        <v>281</v>
      </c>
      <c r="AL71" s="57" t="s">
        <v>281</v>
      </c>
      <c r="AM71" s="57" t="s">
        <v>281</v>
      </c>
      <c r="AN71" s="57" t="s">
        <v>281</v>
      </c>
      <c r="AO71" s="57" t="s">
        <v>281</v>
      </c>
      <c r="AP71" s="57" t="s">
        <v>281</v>
      </c>
      <c r="AQ71" s="57" t="s">
        <v>281</v>
      </c>
      <c r="AR71" s="57" t="s">
        <v>281</v>
      </c>
      <c r="AS71" s="57" t="s">
        <v>281</v>
      </c>
      <c r="AT71" s="57" t="s">
        <v>281</v>
      </c>
      <c r="AU71" s="57" t="s">
        <v>281</v>
      </c>
      <c r="AV71" s="57" t="s">
        <v>281</v>
      </c>
      <c r="AW71" s="57" t="s">
        <v>281</v>
      </c>
      <c r="AX71" s="57" t="s">
        <v>281</v>
      </c>
      <c r="AY71" s="57" t="s">
        <v>281</v>
      </c>
      <c r="AZ71" s="57" t="s">
        <v>281</v>
      </c>
      <c r="BA71" s="57" t="s">
        <v>281</v>
      </c>
      <c r="BB71" s="57" t="s">
        <v>281</v>
      </c>
      <c r="BC71" s="57" t="s">
        <v>281</v>
      </c>
      <c r="BD71" s="81"/>
      <c r="BE71" s="81">
        <f t="shared" si="1"/>
        <v>0.48209004174710174</v>
      </c>
      <c r="BF71" s="57" t="s">
        <v>281</v>
      </c>
    </row>
    <row r="72" spans="1:58" x14ac:dyDescent="0.25">
      <c r="A72" s="54">
        <v>1904</v>
      </c>
      <c r="B72" s="57">
        <v>18.626247156942576</v>
      </c>
      <c r="C72" s="57">
        <v>4.7245171455696333</v>
      </c>
      <c r="D72" s="57" t="s">
        <v>281</v>
      </c>
      <c r="E72" s="57" t="s">
        <v>281</v>
      </c>
      <c r="F72" s="57" t="s">
        <v>281</v>
      </c>
      <c r="G72" s="57">
        <v>21.559960537717366</v>
      </c>
      <c r="H72" s="57">
        <v>60.451592266508655</v>
      </c>
      <c r="I72" s="57" t="s">
        <v>281</v>
      </c>
      <c r="J72" s="57">
        <v>38.863070637056261</v>
      </c>
      <c r="K72" s="57" t="s">
        <v>281</v>
      </c>
      <c r="L72" s="57" t="s">
        <v>281</v>
      </c>
      <c r="M72" s="57">
        <v>70.735566861207062</v>
      </c>
      <c r="N72" s="57" t="s">
        <v>281</v>
      </c>
      <c r="O72" s="57">
        <v>15.567878903274943</v>
      </c>
      <c r="P72" s="57">
        <v>29.916243988811775</v>
      </c>
      <c r="Q72" s="57" t="s">
        <v>281</v>
      </c>
      <c r="R72" s="57" t="s">
        <v>281</v>
      </c>
      <c r="S72" s="57" t="s">
        <v>281</v>
      </c>
      <c r="T72" s="57" t="s">
        <v>281</v>
      </c>
      <c r="U72" s="57" t="s">
        <v>281</v>
      </c>
      <c r="V72" s="57" t="s">
        <v>281</v>
      </c>
      <c r="W72" s="57" t="s">
        <v>281</v>
      </c>
      <c r="X72" s="57" t="s">
        <v>281</v>
      </c>
      <c r="Y72" s="57" t="s">
        <v>281</v>
      </c>
      <c r="Z72" s="57" t="s">
        <v>281</v>
      </c>
      <c r="AA72" s="57">
        <v>42.219319417199102</v>
      </c>
      <c r="AB72" s="57">
        <v>56.724499391730951</v>
      </c>
      <c r="AC72" s="57" t="s">
        <v>281</v>
      </c>
      <c r="AD72" s="57">
        <v>44.719716604080332</v>
      </c>
      <c r="AE72" s="57" t="s">
        <v>281</v>
      </c>
      <c r="AF72" s="57" t="s">
        <v>281</v>
      </c>
      <c r="AG72" s="57" t="s">
        <v>281</v>
      </c>
      <c r="AH72" s="57" t="s">
        <v>281</v>
      </c>
      <c r="AI72" s="57" t="s">
        <v>281</v>
      </c>
      <c r="AJ72" s="57" t="s">
        <v>281</v>
      </c>
      <c r="AK72" s="57" t="s">
        <v>281</v>
      </c>
      <c r="AL72" s="57" t="s">
        <v>281</v>
      </c>
      <c r="AM72" s="57" t="s">
        <v>281</v>
      </c>
      <c r="AN72" s="57" t="s">
        <v>281</v>
      </c>
      <c r="AO72" s="57" t="s">
        <v>281</v>
      </c>
      <c r="AP72" s="57" t="s">
        <v>281</v>
      </c>
      <c r="AQ72" s="57" t="s">
        <v>281</v>
      </c>
      <c r="AR72" s="57" t="s">
        <v>281</v>
      </c>
      <c r="AS72" s="57" t="s">
        <v>281</v>
      </c>
      <c r="AT72" s="57" t="s">
        <v>281</v>
      </c>
      <c r="AU72" s="57" t="s">
        <v>281</v>
      </c>
      <c r="AV72" s="57" t="s">
        <v>281</v>
      </c>
      <c r="AW72" s="57" t="s">
        <v>281</v>
      </c>
      <c r="AX72" s="57" t="s">
        <v>281</v>
      </c>
      <c r="AY72" s="57" t="s">
        <v>281</v>
      </c>
      <c r="AZ72" s="57" t="s">
        <v>281</v>
      </c>
      <c r="BA72" s="57" t="s">
        <v>281</v>
      </c>
      <c r="BB72" s="57" t="s">
        <v>281</v>
      </c>
      <c r="BC72" s="57" t="s">
        <v>281</v>
      </c>
      <c r="BD72" s="81"/>
      <c r="BE72" s="81">
        <f t="shared" si="1"/>
        <v>0.47834918751171424</v>
      </c>
      <c r="BF72" s="57" t="s">
        <v>281</v>
      </c>
    </row>
    <row r="73" spans="1:58" x14ac:dyDescent="0.25">
      <c r="A73" s="54">
        <v>1905</v>
      </c>
      <c r="B73" s="57">
        <v>16.420407514473588</v>
      </c>
      <c r="C73" s="57">
        <v>6.9634387597051122</v>
      </c>
      <c r="D73" s="57" t="s">
        <v>281</v>
      </c>
      <c r="E73" s="57" t="s">
        <v>281</v>
      </c>
      <c r="F73" s="57" t="s">
        <v>281</v>
      </c>
      <c r="G73" s="57">
        <v>20.501397116916095</v>
      </c>
      <c r="H73" s="57">
        <v>60.0571860013143</v>
      </c>
      <c r="I73" s="57" t="s">
        <v>281</v>
      </c>
      <c r="J73" s="57">
        <v>37.467170458748484</v>
      </c>
      <c r="K73" s="57" t="s">
        <v>281</v>
      </c>
      <c r="L73" s="57" t="s">
        <v>281</v>
      </c>
      <c r="M73" s="57">
        <v>70.412706139079873</v>
      </c>
      <c r="N73" s="57" t="s">
        <v>281</v>
      </c>
      <c r="O73" s="57">
        <v>11.296328715421296</v>
      </c>
      <c r="P73" s="57">
        <v>29.423303069385</v>
      </c>
      <c r="Q73" s="57" t="s">
        <v>281</v>
      </c>
      <c r="R73" s="57" t="s">
        <v>281</v>
      </c>
      <c r="S73" s="57" t="s">
        <v>281</v>
      </c>
      <c r="T73" s="57" t="s">
        <v>281</v>
      </c>
      <c r="U73" s="57" t="s">
        <v>281</v>
      </c>
      <c r="V73" s="57" t="s">
        <v>281</v>
      </c>
      <c r="W73" s="57" t="s">
        <v>281</v>
      </c>
      <c r="X73" s="57" t="s">
        <v>281</v>
      </c>
      <c r="Y73" s="57" t="s">
        <v>281</v>
      </c>
      <c r="Z73" s="57" t="s">
        <v>281</v>
      </c>
      <c r="AA73" s="57">
        <v>41.320286107868952</v>
      </c>
      <c r="AB73" s="57">
        <v>54.767494239792427</v>
      </c>
      <c r="AC73" s="57" t="s">
        <v>281</v>
      </c>
      <c r="AD73" s="57">
        <v>42.301048176109795</v>
      </c>
      <c r="AE73" s="57" t="s">
        <v>281</v>
      </c>
      <c r="AF73" s="57" t="s">
        <v>281</v>
      </c>
      <c r="AG73" s="57" t="s">
        <v>281</v>
      </c>
      <c r="AH73" s="57" t="s">
        <v>281</v>
      </c>
      <c r="AI73" s="57" t="s">
        <v>281</v>
      </c>
      <c r="AJ73" s="57" t="s">
        <v>281</v>
      </c>
      <c r="AK73" s="57" t="s">
        <v>281</v>
      </c>
      <c r="AL73" s="57" t="s">
        <v>281</v>
      </c>
      <c r="AM73" s="57" t="s">
        <v>281</v>
      </c>
      <c r="AN73" s="57" t="s">
        <v>281</v>
      </c>
      <c r="AO73" s="57" t="s">
        <v>281</v>
      </c>
      <c r="AP73" s="57" t="s">
        <v>281</v>
      </c>
      <c r="AQ73" s="57" t="s">
        <v>281</v>
      </c>
      <c r="AR73" s="57" t="s">
        <v>281</v>
      </c>
      <c r="AS73" s="57" t="s">
        <v>281</v>
      </c>
      <c r="AT73" s="57" t="s">
        <v>281</v>
      </c>
      <c r="AU73" s="57" t="s">
        <v>281</v>
      </c>
      <c r="AV73" s="57" t="s">
        <v>281</v>
      </c>
      <c r="AW73" s="57" t="s">
        <v>281</v>
      </c>
      <c r="AX73" s="57" t="s">
        <v>281</v>
      </c>
      <c r="AY73" s="57" t="s">
        <v>281</v>
      </c>
      <c r="AZ73" s="57" t="s">
        <v>281</v>
      </c>
      <c r="BA73" s="57" t="s">
        <v>281</v>
      </c>
      <c r="BB73" s="57" t="s">
        <v>281</v>
      </c>
      <c r="BC73" s="57" t="s">
        <v>281</v>
      </c>
      <c r="BD73" s="81"/>
      <c r="BE73" s="81">
        <f t="shared" si="1"/>
        <v>0.48286111311474417</v>
      </c>
      <c r="BF73" s="57" t="s">
        <v>281</v>
      </c>
    </row>
    <row r="74" spans="1:58" x14ac:dyDescent="0.25">
      <c r="A74" s="54">
        <v>1906</v>
      </c>
      <c r="B74" s="57">
        <v>15.05263883665239</v>
      </c>
      <c r="C74" s="57">
        <v>5.2588549125260693</v>
      </c>
      <c r="D74" s="57" t="s">
        <v>281</v>
      </c>
      <c r="E74" s="57" t="s">
        <v>281</v>
      </c>
      <c r="F74" s="57" t="s">
        <v>281</v>
      </c>
      <c r="G74" s="57">
        <v>20.534438613119068</v>
      </c>
      <c r="H74" s="57">
        <v>58.926730978782061</v>
      </c>
      <c r="I74" s="57" t="s">
        <v>281</v>
      </c>
      <c r="J74" s="57">
        <v>40.265161576155116</v>
      </c>
      <c r="K74" s="57" t="s">
        <v>281</v>
      </c>
      <c r="L74" s="57" t="s">
        <v>281</v>
      </c>
      <c r="M74" s="57">
        <v>70.641502045611219</v>
      </c>
      <c r="N74" s="57" t="s">
        <v>281</v>
      </c>
      <c r="O74" s="57">
        <v>17.145664574807167</v>
      </c>
      <c r="P74" s="57">
        <v>28.504328257063726</v>
      </c>
      <c r="Q74" s="57" t="s">
        <v>281</v>
      </c>
      <c r="R74" s="57" t="s">
        <v>281</v>
      </c>
      <c r="S74" s="57" t="s">
        <v>281</v>
      </c>
      <c r="T74" s="57" t="s">
        <v>281</v>
      </c>
      <c r="U74" s="57" t="s">
        <v>281</v>
      </c>
      <c r="V74" s="57" t="s">
        <v>281</v>
      </c>
      <c r="W74" s="57" t="s">
        <v>281</v>
      </c>
      <c r="X74" s="57" t="s">
        <v>281</v>
      </c>
      <c r="Y74" s="57" t="s">
        <v>281</v>
      </c>
      <c r="Z74" s="57" t="s">
        <v>281</v>
      </c>
      <c r="AA74" s="57">
        <v>38.242788500126508</v>
      </c>
      <c r="AB74" s="57">
        <v>55.918232621770535</v>
      </c>
      <c r="AC74" s="57" t="s">
        <v>281</v>
      </c>
      <c r="AD74" s="57">
        <v>42.040178635857139</v>
      </c>
      <c r="AE74" s="57" t="s">
        <v>281</v>
      </c>
      <c r="AF74" s="57" t="s">
        <v>281</v>
      </c>
      <c r="AG74" s="57" t="s">
        <v>281</v>
      </c>
      <c r="AH74" s="57" t="s">
        <v>281</v>
      </c>
      <c r="AI74" s="57" t="s">
        <v>281</v>
      </c>
      <c r="AJ74" s="57" t="s">
        <v>281</v>
      </c>
      <c r="AK74" s="57" t="s">
        <v>281</v>
      </c>
      <c r="AL74" s="57" t="s">
        <v>281</v>
      </c>
      <c r="AM74" s="57" t="s">
        <v>281</v>
      </c>
      <c r="AN74" s="57" t="s">
        <v>281</v>
      </c>
      <c r="AO74" s="57" t="s">
        <v>281</v>
      </c>
      <c r="AP74" s="57" t="s">
        <v>281</v>
      </c>
      <c r="AQ74" s="57" t="s">
        <v>281</v>
      </c>
      <c r="AR74" s="57" t="s">
        <v>281</v>
      </c>
      <c r="AS74" s="57" t="s">
        <v>281</v>
      </c>
      <c r="AT74" s="57" t="s">
        <v>281</v>
      </c>
      <c r="AU74" s="57" t="s">
        <v>281</v>
      </c>
      <c r="AV74" s="57" t="s">
        <v>281</v>
      </c>
      <c r="AW74" s="57" t="s">
        <v>281</v>
      </c>
      <c r="AX74" s="57" t="s">
        <v>281</v>
      </c>
      <c r="AY74" s="57" t="s">
        <v>281</v>
      </c>
      <c r="AZ74" s="57" t="s">
        <v>281</v>
      </c>
      <c r="BA74" s="57" t="s">
        <v>281</v>
      </c>
      <c r="BB74" s="57" t="s">
        <v>281</v>
      </c>
      <c r="BC74" s="57" t="s">
        <v>281</v>
      </c>
      <c r="BD74" s="81"/>
      <c r="BE74" s="81">
        <f t="shared" si="1"/>
        <v>0.48093612976403333</v>
      </c>
      <c r="BF74" s="57" t="s">
        <v>281</v>
      </c>
    </row>
    <row r="75" spans="1:58" x14ac:dyDescent="0.25">
      <c r="A75" s="54">
        <v>1907</v>
      </c>
      <c r="B75" s="57">
        <v>13.235666600987258</v>
      </c>
      <c r="C75" s="57">
        <v>3.2325528905834968</v>
      </c>
      <c r="D75" s="57" t="s">
        <v>281</v>
      </c>
      <c r="E75" s="57" t="s">
        <v>281</v>
      </c>
      <c r="F75" s="57" t="s">
        <v>281</v>
      </c>
      <c r="G75" s="57">
        <v>20.61984242050827</v>
      </c>
      <c r="H75" s="57">
        <v>57.776009220889712</v>
      </c>
      <c r="I75" s="57" t="s">
        <v>281</v>
      </c>
      <c r="J75" s="57">
        <v>41.649633613195967</v>
      </c>
      <c r="K75" s="57" t="s">
        <v>281</v>
      </c>
      <c r="L75" s="57" t="s">
        <v>281</v>
      </c>
      <c r="M75" s="57">
        <v>71.12444796738761</v>
      </c>
      <c r="N75" s="57" t="s">
        <v>281</v>
      </c>
      <c r="O75" s="57">
        <v>17.096668228863969</v>
      </c>
      <c r="P75" s="57">
        <v>28.929138161433571</v>
      </c>
      <c r="Q75" s="57" t="s">
        <v>281</v>
      </c>
      <c r="R75" s="57" t="s">
        <v>281</v>
      </c>
      <c r="S75" s="57" t="s">
        <v>281</v>
      </c>
      <c r="T75" s="57" t="s">
        <v>281</v>
      </c>
      <c r="U75" s="57" t="s">
        <v>281</v>
      </c>
      <c r="V75" s="57" t="s">
        <v>281</v>
      </c>
      <c r="W75" s="57" t="s">
        <v>281</v>
      </c>
      <c r="X75" s="57" t="s">
        <v>281</v>
      </c>
      <c r="Y75" s="57" t="s">
        <v>281</v>
      </c>
      <c r="Z75" s="57" t="s">
        <v>281</v>
      </c>
      <c r="AA75" s="57">
        <v>35.00821765461118</v>
      </c>
      <c r="AB75" s="57">
        <v>58.981011629669013</v>
      </c>
      <c r="AC75" s="57" t="s">
        <v>281</v>
      </c>
      <c r="AD75" s="57">
        <v>44.218731760414862</v>
      </c>
      <c r="AE75" s="57" t="s">
        <v>281</v>
      </c>
      <c r="AF75" s="57" t="s">
        <v>281</v>
      </c>
      <c r="AG75" s="57" t="s">
        <v>281</v>
      </c>
      <c r="AH75" s="57" t="s">
        <v>281</v>
      </c>
      <c r="AI75" s="57" t="s">
        <v>281</v>
      </c>
      <c r="AJ75" s="57" t="s">
        <v>281</v>
      </c>
      <c r="AK75" s="57" t="s">
        <v>281</v>
      </c>
      <c r="AL75" s="57" t="s">
        <v>281</v>
      </c>
      <c r="AM75" s="57" t="s">
        <v>281</v>
      </c>
      <c r="AN75" s="57" t="s">
        <v>281</v>
      </c>
      <c r="AO75" s="57" t="s">
        <v>281</v>
      </c>
      <c r="AP75" s="57" t="s">
        <v>281</v>
      </c>
      <c r="AQ75" s="57" t="s">
        <v>281</v>
      </c>
      <c r="AR75" s="57" t="s">
        <v>281</v>
      </c>
      <c r="AS75" s="57" t="s">
        <v>281</v>
      </c>
      <c r="AT75" s="57" t="s">
        <v>281</v>
      </c>
      <c r="AU75" s="57" t="s">
        <v>281</v>
      </c>
      <c r="AV75" s="57" t="s">
        <v>281</v>
      </c>
      <c r="AW75" s="57" t="s">
        <v>281</v>
      </c>
      <c r="AX75" s="57" t="s">
        <v>281</v>
      </c>
      <c r="AY75" s="57" t="s">
        <v>281</v>
      </c>
      <c r="AZ75" s="57" t="s">
        <v>281</v>
      </c>
      <c r="BA75" s="57" t="s">
        <v>281</v>
      </c>
      <c r="BB75" s="57" t="s">
        <v>281</v>
      </c>
      <c r="BC75" s="57" t="s">
        <v>281</v>
      </c>
      <c r="BD75" s="81"/>
      <c r="BE75" s="81">
        <f t="shared" si="1"/>
        <v>0.48671764880196916</v>
      </c>
      <c r="BF75" s="57" t="s">
        <v>281</v>
      </c>
    </row>
    <row r="76" spans="1:58" x14ac:dyDescent="0.25">
      <c r="A76" s="54">
        <v>1908</v>
      </c>
      <c r="B76" s="57">
        <v>13.893921201299175</v>
      </c>
      <c r="C76" s="57">
        <v>2.0321366385847535</v>
      </c>
      <c r="D76" s="57" t="s">
        <v>281</v>
      </c>
      <c r="E76" s="57" t="s">
        <v>281</v>
      </c>
      <c r="F76" s="57" t="s">
        <v>281</v>
      </c>
      <c r="G76" s="57">
        <v>22.035660923365484</v>
      </c>
      <c r="H76" s="57">
        <v>57.998823613104044</v>
      </c>
      <c r="I76" s="57" t="s">
        <v>281</v>
      </c>
      <c r="J76" s="57">
        <v>41.134037598511526</v>
      </c>
      <c r="K76" s="57" t="s">
        <v>281</v>
      </c>
      <c r="L76" s="57" t="s">
        <v>281</v>
      </c>
      <c r="M76" s="57">
        <v>71.859601597347094</v>
      </c>
      <c r="N76" s="57" t="s">
        <v>281</v>
      </c>
      <c r="O76" s="57">
        <v>15.437109274713045</v>
      </c>
      <c r="P76" s="57">
        <v>29.370093107131069</v>
      </c>
      <c r="Q76" s="57" t="s">
        <v>281</v>
      </c>
      <c r="R76" s="57" t="s">
        <v>281</v>
      </c>
      <c r="S76" s="57" t="s">
        <v>281</v>
      </c>
      <c r="T76" s="57" t="s">
        <v>281</v>
      </c>
      <c r="U76" s="57" t="s">
        <v>281</v>
      </c>
      <c r="V76" s="57" t="s">
        <v>281</v>
      </c>
      <c r="W76" s="57" t="s">
        <v>281</v>
      </c>
      <c r="X76" s="57" t="s">
        <v>281</v>
      </c>
      <c r="Y76" s="57" t="s">
        <v>281</v>
      </c>
      <c r="Z76" s="57" t="s">
        <v>281</v>
      </c>
      <c r="AA76" s="57">
        <v>32.205751293077562</v>
      </c>
      <c r="AB76" s="57">
        <v>56.016939889644711</v>
      </c>
      <c r="AC76" s="57" t="s">
        <v>281</v>
      </c>
      <c r="AD76" s="57">
        <v>42.51792066318113</v>
      </c>
      <c r="AE76" s="57" t="s">
        <v>281</v>
      </c>
      <c r="AF76" s="57" t="s">
        <v>281</v>
      </c>
      <c r="AG76" s="57" t="s">
        <v>281</v>
      </c>
      <c r="AH76" s="57" t="s">
        <v>281</v>
      </c>
      <c r="AI76" s="57" t="s">
        <v>281</v>
      </c>
      <c r="AJ76" s="57" t="s">
        <v>281</v>
      </c>
      <c r="AK76" s="57" t="s">
        <v>281</v>
      </c>
      <c r="AL76" s="57" t="s">
        <v>281</v>
      </c>
      <c r="AM76" s="57" t="s">
        <v>281</v>
      </c>
      <c r="AN76" s="57" t="s">
        <v>281</v>
      </c>
      <c r="AO76" s="57" t="s">
        <v>281</v>
      </c>
      <c r="AP76" s="57" t="s">
        <v>281</v>
      </c>
      <c r="AQ76" s="57" t="s">
        <v>281</v>
      </c>
      <c r="AR76" s="57" t="s">
        <v>281</v>
      </c>
      <c r="AS76" s="57" t="s">
        <v>281</v>
      </c>
      <c r="AT76" s="57" t="s">
        <v>281</v>
      </c>
      <c r="AU76" s="57" t="s">
        <v>281</v>
      </c>
      <c r="AV76" s="57" t="s">
        <v>281</v>
      </c>
      <c r="AW76" s="57" t="s">
        <v>281</v>
      </c>
      <c r="AX76" s="57" t="s">
        <v>281</v>
      </c>
      <c r="AY76" s="57" t="s">
        <v>281</v>
      </c>
      <c r="AZ76" s="57" t="s">
        <v>281</v>
      </c>
      <c r="BA76" s="57" t="s">
        <v>281</v>
      </c>
      <c r="BB76" s="57" t="s">
        <v>281</v>
      </c>
      <c r="BC76" s="57" t="s">
        <v>281</v>
      </c>
      <c r="BD76" s="81"/>
      <c r="BE76" s="81">
        <f t="shared" si="1"/>
        <v>0.48906612432761704</v>
      </c>
      <c r="BF76" s="57" t="s">
        <v>281</v>
      </c>
    </row>
    <row r="77" spans="1:58" x14ac:dyDescent="0.25">
      <c r="A77" s="54">
        <v>1909</v>
      </c>
      <c r="B77" s="57">
        <v>14.27554963724878</v>
      </c>
      <c r="C77" s="57">
        <v>1.2630520405831749</v>
      </c>
      <c r="D77" s="57" t="s">
        <v>281</v>
      </c>
      <c r="E77" s="57" t="s">
        <v>281</v>
      </c>
      <c r="F77" s="57" t="s">
        <v>281</v>
      </c>
      <c r="G77" s="57">
        <v>20.540157613956087</v>
      </c>
      <c r="H77" s="57">
        <v>59.416062225705033</v>
      </c>
      <c r="I77" s="57" t="s">
        <v>281</v>
      </c>
      <c r="J77" s="57">
        <v>44.829725580958417</v>
      </c>
      <c r="K77" s="57" t="s">
        <v>281</v>
      </c>
      <c r="L77" s="57" t="s">
        <v>281</v>
      </c>
      <c r="M77" s="57">
        <v>72.623222276728242</v>
      </c>
      <c r="N77" s="57" t="s">
        <v>281</v>
      </c>
      <c r="O77" s="57">
        <v>16.60246259787262</v>
      </c>
      <c r="P77" s="57">
        <v>29.436494296663319</v>
      </c>
      <c r="Q77" s="57" t="s">
        <v>281</v>
      </c>
      <c r="R77" s="57" t="s">
        <v>281</v>
      </c>
      <c r="S77" s="57" t="s">
        <v>281</v>
      </c>
      <c r="T77" s="57" t="s">
        <v>281</v>
      </c>
      <c r="U77" s="57" t="s">
        <v>281</v>
      </c>
      <c r="V77" s="57" t="s">
        <v>281</v>
      </c>
      <c r="W77" s="57" t="s">
        <v>281</v>
      </c>
      <c r="X77" s="57" t="s">
        <v>281</v>
      </c>
      <c r="Y77" s="57" t="s">
        <v>281</v>
      </c>
      <c r="Z77" s="57" t="s">
        <v>281</v>
      </c>
      <c r="AA77" s="57">
        <v>32.979622386253141</v>
      </c>
      <c r="AB77" s="57" t="s">
        <v>281</v>
      </c>
      <c r="AC77" s="57" t="s">
        <v>281</v>
      </c>
      <c r="AD77" s="57">
        <v>40.224285566415077</v>
      </c>
      <c r="AE77" s="57" t="s">
        <v>281</v>
      </c>
      <c r="AF77" s="57" t="s">
        <v>281</v>
      </c>
      <c r="AG77" s="57" t="s">
        <v>281</v>
      </c>
      <c r="AH77" s="57" t="s">
        <v>281</v>
      </c>
      <c r="AI77" s="57" t="s">
        <v>281</v>
      </c>
      <c r="AJ77" s="57" t="s">
        <v>281</v>
      </c>
      <c r="AK77" s="57" t="s">
        <v>281</v>
      </c>
      <c r="AL77" s="57" t="s">
        <v>281</v>
      </c>
      <c r="AM77" s="57" t="s">
        <v>281</v>
      </c>
      <c r="AN77" s="57" t="s">
        <v>281</v>
      </c>
      <c r="AO77" s="57" t="s">
        <v>281</v>
      </c>
      <c r="AP77" s="57" t="s">
        <v>281</v>
      </c>
      <c r="AQ77" s="57" t="s">
        <v>281</v>
      </c>
      <c r="AR77" s="57" t="s">
        <v>281</v>
      </c>
      <c r="AS77" s="57" t="s">
        <v>281</v>
      </c>
      <c r="AT77" s="57" t="s">
        <v>281</v>
      </c>
      <c r="AU77" s="57" t="s">
        <v>281</v>
      </c>
      <c r="AV77" s="57" t="s">
        <v>281</v>
      </c>
      <c r="AW77" s="57" t="s">
        <v>281</v>
      </c>
      <c r="AX77" s="57" t="s">
        <v>281</v>
      </c>
      <c r="AY77" s="57" t="s">
        <v>281</v>
      </c>
      <c r="AZ77" s="57" t="s">
        <v>281</v>
      </c>
      <c r="BA77" s="57" t="s">
        <v>281</v>
      </c>
      <c r="BB77" s="57" t="s">
        <v>281</v>
      </c>
      <c r="BC77" s="57" t="s">
        <v>281</v>
      </c>
      <c r="BD77" s="81"/>
      <c r="BE77" s="81">
        <f t="shared" si="1"/>
        <v>0.47974966811415459</v>
      </c>
      <c r="BF77" s="57" t="s">
        <v>281</v>
      </c>
    </row>
    <row r="78" spans="1:58" x14ac:dyDescent="0.25">
      <c r="A78" s="54">
        <v>1910</v>
      </c>
      <c r="B78" s="57">
        <v>17.239382713096955</v>
      </c>
      <c r="C78" s="57">
        <v>6.4634643220216965</v>
      </c>
      <c r="D78" s="57" t="s">
        <v>281</v>
      </c>
      <c r="E78" s="57" t="s">
        <v>281</v>
      </c>
      <c r="F78" s="57" t="s">
        <v>281</v>
      </c>
      <c r="G78" s="57">
        <v>18.766395873434771</v>
      </c>
      <c r="H78" s="57">
        <v>58.480882638145651</v>
      </c>
      <c r="I78" s="57" t="s">
        <v>281</v>
      </c>
      <c r="J78" s="57">
        <v>34.192234026666704</v>
      </c>
      <c r="K78" s="57" t="s">
        <v>281</v>
      </c>
      <c r="L78" s="57" t="s">
        <v>281</v>
      </c>
      <c r="M78" s="57">
        <v>65.828200166864875</v>
      </c>
      <c r="N78" s="57" t="s">
        <v>281</v>
      </c>
      <c r="O78" s="57">
        <v>21.487644931551007</v>
      </c>
      <c r="P78" s="57">
        <v>21.325139881395323</v>
      </c>
      <c r="Q78" s="57" t="s">
        <v>281</v>
      </c>
      <c r="R78" s="57" t="s">
        <v>281</v>
      </c>
      <c r="S78" s="57" t="s">
        <v>281</v>
      </c>
      <c r="T78" s="57" t="s">
        <v>281</v>
      </c>
      <c r="U78" s="57" t="s">
        <v>281</v>
      </c>
      <c r="V78" s="57" t="s">
        <v>281</v>
      </c>
      <c r="W78" s="57" t="s">
        <v>281</v>
      </c>
      <c r="X78" s="57" t="s">
        <v>281</v>
      </c>
      <c r="Y78" s="57" t="s">
        <v>281</v>
      </c>
      <c r="Z78" s="57" t="s">
        <v>281</v>
      </c>
      <c r="AA78" s="57">
        <v>33.452577354124713</v>
      </c>
      <c r="AB78" s="57" t="s">
        <v>281</v>
      </c>
      <c r="AC78" s="57" t="s">
        <v>281</v>
      </c>
      <c r="AD78" s="57">
        <v>41.240249694149497</v>
      </c>
      <c r="AE78" s="57" t="s">
        <v>281</v>
      </c>
      <c r="AF78" s="57" t="s">
        <v>281</v>
      </c>
      <c r="AG78" s="57" t="s">
        <v>281</v>
      </c>
      <c r="AH78" s="57" t="s">
        <v>281</v>
      </c>
      <c r="AI78" s="57" t="s">
        <v>281</v>
      </c>
      <c r="AJ78" s="57" t="s">
        <v>281</v>
      </c>
      <c r="AK78" s="57" t="s">
        <v>281</v>
      </c>
      <c r="AL78" s="57" t="s">
        <v>281</v>
      </c>
      <c r="AM78" s="57" t="s">
        <v>281</v>
      </c>
      <c r="AN78" s="57" t="s">
        <v>281</v>
      </c>
      <c r="AO78" s="57" t="s">
        <v>281</v>
      </c>
      <c r="AP78" s="57" t="s">
        <v>281</v>
      </c>
      <c r="AQ78" s="57" t="s">
        <v>281</v>
      </c>
      <c r="AR78" s="57" t="s">
        <v>281</v>
      </c>
      <c r="AS78" s="57" t="s">
        <v>281</v>
      </c>
      <c r="AT78" s="57" t="s">
        <v>281</v>
      </c>
      <c r="AU78" s="57" t="s">
        <v>281</v>
      </c>
      <c r="AV78" s="57" t="s">
        <v>281</v>
      </c>
      <c r="AW78" s="57" t="s">
        <v>281</v>
      </c>
      <c r="AX78" s="57" t="s">
        <v>281</v>
      </c>
      <c r="AY78" s="57" t="s">
        <v>281</v>
      </c>
      <c r="AZ78" s="57" t="s">
        <v>281</v>
      </c>
      <c r="BA78" s="57" t="s">
        <v>281</v>
      </c>
      <c r="BB78" s="57" t="s">
        <v>281</v>
      </c>
      <c r="BC78" s="57" t="s">
        <v>281</v>
      </c>
      <c r="BD78" s="81"/>
      <c r="BE78" s="81">
        <f t="shared" si="1"/>
        <v>0.46565324631475452</v>
      </c>
      <c r="BF78" s="57" t="s">
        <v>281</v>
      </c>
    </row>
    <row r="79" spans="1:58" x14ac:dyDescent="0.25">
      <c r="A79" s="54">
        <v>1911</v>
      </c>
      <c r="B79" s="57">
        <v>18.549832424176703</v>
      </c>
      <c r="C79" s="57">
        <v>3.9868907997152974</v>
      </c>
      <c r="D79" s="57" t="s">
        <v>281</v>
      </c>
      <c r="E79" s="57" t="s">
        <v>281</v>
      </c>
      <c r="F79" s="57" t="s">
        <v>281</v>
      </c>
      <c r="G79" s="57">
        <v>20.481521468882296</v>
      </c>
      <c r="H79" s="57">
        <v>58.38255620473182</v>
      </c>
      <c r="I79" s="57" t="s">
        <v>281</v>
      </c>
      <c r="J79" s="57">
        <v>35.176870485959995</v>
      </c>
      <c r="K79" s="57" t="s">
        <v>281</v>
      </c>
      <c r="L79" s="57" t="s">
        <v>281</v>
      </c>
      <c r="M79" s="57">
        <v>63.971591883720535</v>
      </c>
      <c r="N79" s="57" t="s">
        <v>281</v>
      </c>
      <c r="O79" s="57">
        <v>11.468016287429306</v>
      </c>
      <c r="P79" s="57">
        <v>23.554677078198242</v>
      </c>
      <c r="Q79" s="57" t="s">
        <v>281</v>
      </c>
      <c r="R79" s="57" t="s">
        <v>281</v>
      </c>
      <c r="S79" s="57" t="s">
        <v>281</v>
      </c>
      <c r="T79" s="57" t="s">
        <v>281</v>
      </c>
      <c r="U79" s="57" t="s">
        <v>281</v>
      </c>
      <c r="V79" s="57" t="s">
        <v>281</v>
      </c>
      <c r="W79" s="57" t="s">
        <v>281</v>
      </c>
      <c r="X79" s="57" t="s">
        <v>281</v>
      </c>
      <c r="Y79" s="57" t="s">
        <v>281</v>
      </c>
      <c r="Z79" s="57" t="s">
        <v>281</v>
      </c>
      <c r="AA79" s="57">
        <v>32.974458294952569</v>
      </c>
      <c r="AB79" s="57" t="s">
        <v>281</v>
      </c>
      <c r="AC79" s="57" t="s">
        <v>281</v>
      </c>
      <c r="AD79" s="57">
        <v>42.53787195010613</v>
      </c>
      <c r="AE79" s="57" t="s">
        <v>281</v>
      </c>
      <c r="AF79" s="57" t="s">
        <v>281</v>
      </c>
      <c r="AG79" s="57" t="s">
        <v>281</v>
      </c>
      <c r="AH79" s="57" t="s">
        <v>281</v>
      </c>
      <c r="AI79" s="57" t="s">
        <v>281</v>
      </c>
      <c r="AJ79" s="57" t="s">
        <v>281</v>
      </c>
      <c r="AK79" s="57" t="s">
        <v>281</v>
      </c>
      <c r="AL79" s="57" t="s">
        <v>281</v>
      </c>
      <c r="AM79" s="57" t="s">
        <v>281</v>
      </c>
      <c r="AN79" s="57" t="s">
        <v>281</v>
      </c>
      <c r="AO79" s="57" t="s">
        <v>281</v>
      </c>
      <c r="AP79" s="57" t="s">
        <v>281</v>
      </c>
      <c r="AQ79" s="57" t="s">
        <v>281</v>
      </c>
      <c r="AR79" s="57" t="s">
        <v>281</v>
      </c>
      <c r="AS79" s="57" t="s">
        <v>281</v>
      </c>
      <c r="AT79" s="57" t="s">
        <v>281</v>
      </c>
      <c r="AU79" s="57" t="s">
        <v>281</v>
      </c>
      <c r="AV79" s="57" t="s">
        <v>281</v>
      </c>
      <c r="AW79" s="57" t="s">
        <v>281</v>
      </c>
      <c r="AX79" s="57" t="s">
        <v>281</v>
      </c>
      <c r="AY79" s="57" t="s">
        <v>281</v>
      </c>
      <c r="AZ79" s="57" t="s">
        <v>281</v>
      </c>
      <c r="BA79" s="57" t="s">
        <v>281</v>
      </c>
      <c r="BB79" s="57" t="s">
        <v>281</v>
      </c>
      <c r="BC79" s="57" t="s">
        <v>281</v>
      </c>
      <c r="BD79" s="81"/>
      <c r="BE79" s="81">
        <f t="shared" si="1"/>
        <v>0.47334566979013837</v>
      </c>
      <c r="BF79" s="57" t="s">
        <v>281</v>
      </c>
    </row>
    <row r="80" spans="1:58" x14ac:dyDescent="0.25">
      <c r="A80" s="54">
        <v>1912</v>
      </c>
      <c r="B80" s="57">
        <v>17.461154216972822</v>
      </c>
      <c r="C80" s="57">
        <v>3.9987797838787165</v>
      </c>
      <c r="D80" s="57" t="s">
        <v>281</v>
      </c>
      <c r="E80" s="57" t="s">
        <v>281</v>
      </c>
      <c r="F80" s="57" t="s">
        <v>281</v>
      </c>
      <c r="G80" s="57">
        <v>23.305071453219604</v>
      </c>
      <c r="H80" s="57">
        <v>58.823646889079896</v>
      </c>
      <c r="I80" s="57" t="s">
        <v>281</v>
      </c>
      <c r="J80" s="57">
        <v>34.983623180241587</v>
      </c>
      <c r="K80" s="57" t="s">
        <v>281</v>
      </c>
      <c r="L80" s="57" t="s">
        <v>281</v>
      </c>
      <c r="M80" s="57">
        <v>65.176910570693437</v>
      </c>
      <c r="N80" s="57" t="s">
        <v>281</v>
      </c>
      <c r="O80" s="57">
        <v>13.614765244228508</v>
      </c>
      <c r="P80" s="57">
        <v>23.555898349359385</v>
      </c>
      <c r="Q80" s="57" t="s">
        <v>281</v>
      </c>
      <c r="R80" s="57" t="s">
        <v>281</v>
      </c>
      <c r="S80" s="57" t="s">
        <v>281</v>
      </c>
      <c r="T80" s="57" t="s">
        <v>281</v>
      </c>
      <c r="U80" s="57" t="s">
        <v>281</v>
      </c>
      <c r="V80" s="57" t="s">
        <v>281</v>
      </c>
      <c r="W80" s="57" t="s">
        <v>281</v>
      </c>
      <c r="X80" s="57" t="s">
        <v>281</v>
      </c>
      <c r="Y80" s="57" t="s">
        <v>281</v>
      </c>
      <c r="Z80" s="57" t="s">
        <v>281</v>
      </c>
      <c r="AA80" s="57">
        <v>33.075302691135299</v>
      </c>
      <c r="AB80" s="57" t="s">
        <v>281</v>
      </c>
      <c r="AC80" s="57" t="s">
        <v>281</v>
      </c>
      <c r="AD80" s="57">
        <v>41.311313537373238</v>
      </c>
      <c r="AE80" s="57" t="s">
        <v>281</v>
      </c>
      <c r="AF80" s="57" t="s">
        <v>281</v>
      </c>
      <c r="AG80" s="57" t="s">
        <v>281</v>
      </c>
      <c r="AH80" s="57" t="s">
        <v>281</v>
      </c>
      <c r="AI80" s="57" t="s">
        <v>281</v>
      </c>
      <c r="AJ80" s="57" t="s">
        <v>281</v>
      </c>
      <c r="AK80" s="57" t="s">
        <v>281</v>
      </c>
      <c r="AL80" s="57" t="s">
        <v>281</v>
      </c>
      <c r="AM80" s="57" t="s">
        <v>281</v>
      </c>
      <c r="AN80" s="57" t="s">
        <v>281</v>
      </c>
      <c r="AO80" s="57" t="s">
        <v>281</v>
      </c>
      <c r="AP80" s="57" t="s">
        <v>281</v>
      </c>
      <c r="AQ80" s="57" t="s">
        <v>281</v>
      </c>
      <c r="AR80" s="57" t="s">
        <v>281</v>
      </c>
      <c r="AS80" s="57" t="s">
        <v>281</v>
      </c>
      <c r="AT80" s="57" t="s">
        <v>281</v>
      </c>
      <c r="AU80" s="57" t="s">
        <v>281</v>
      </c>
      <c r="AV80" s="57" t="s">
        <v>281</v>
      </c>
      <c r="AW80" s="57" t="s">
        <v>281</v>
      </c>
      <c r="AX80" s="57" t="s">
        <v>281</v>
      </c>
      <c r="AY80" s="57" t="s">
        <v>281</v>
      </c>
      <c r="AZ80" s="57" t="s">
        <v>281</v>
      </c>
      <c r="BA80" s="57" t="s">
        <v>281</v>
      </c>
      <c r="BB80" s="57" t="s">
        <v>281</v>
      </c>
      <c r="BC80" s="57" t="s">
        <v>281</v>
      </c>
      <c r="BD80" s="81"/>
      <c r="BE80" s="81">
        <f t="shared" si="1"/>
        <v>0.47084654504188572</v>
      </c>
      <c r="BF80" s="57" t="s">
        <v>281</v>
      </c>
    </row>
    <row r="81" spans="1:58" x14ac:dyDescent="0.25">
      <c r="A81" s="54">
        <v>1913</v>
      </c>
      <c r="B81" s="57">
        <v>21.262317220816414</v>
      </c>
      <c r="C81" s="57">
        <v>3.5353922193147431</v>
      </c>
      <c r="D81" s="57" t="s">
        <v>281</v>
      </c>
      <c r="E81" s="57" t="s">
        <v>281</v>
      </c>
      <c r="F81" s="57" t="s">
        <v>281</v>
      </c>
      <c r="G81" s="57" t="s">
        <v>281</v>
      </c>
      <c r="H81" s="57">
        <v>56.338864908651068</v>
      </c>
      <c r="I81" s="57" t="s">
        <v>281</v>
      </c>
      <c r="J81" s="57">
        <v>13.528902720628274</v>
      </c>
      <c r="K81" s="57" t="s">
        <v>281</v>
      </c>
      <c r="L81" s="57" t="s">
        <v>281</v>
      </c>
      <c r="M81" s="57">
        <v>64.172596190422809</v>
      </c>
      <c r="N81" s="57" t="s">
        <v>281</v>
      </c>
      <c r="O81" s="57">
        <v>14.592057652001753</v>
      </c>
      <c r="P81" s="57">
        <v>22.986272222932037</v>
      </c>
      <c r="Q81" s="57" t="s">
        <v>281</v>
      </c>
      <c r="R81" s="57" t="s">
        <v>281</v>
      </c>
      <c r="S81" s="57" t="s">
        <v>281</v>
      </c>
      <c r="T81" s="57" t="s">
        <v>281</v>
      </c>
      <c r="U81" s="57" t="s">
        <v>281</v>
      </c>
      <c r="V81" s="57" t="s">
        <v>281</v>
      </c>
      <c r="W81" s="57" t="s">
        <v>281</v>
      </c>
      <c r="X81" s="57" t="s">
        <v>281</v>
      </c>
      <c r="Y81" s="57" t="s">
        <v>281</v>
      </c>
      <c r="Z81" s="57" t="s">
        <v>281</v>
      </c>
      <c r="AA81" s="57">
        <v>31.382742725236646</v>
      </c>
      <c r="AB81" s="57" t="s">
        <v>281</v>
      </c>
      <c r="AC81" s="57" t="s">
        <v>281</v>
      </c>
      <c r="AD81" s="57">
        <v>42.557752692156868</v>
      </c>
      <c r="AE81" s="57" t="s">
        <v>281</v>
      </c>
      <c r="AF81" s="57" t="s">
        <v>281</v>
      </c>
      <c r="AG81" s="57" t="s">
        <v>281</v>
      </c>
      <c r="AH81" s="57" t="s">
        <v>281</v>
      </c>
      <c r="AI81" s="57" t="s">
        <v>281</v>
      </c>
      <c r="AJ81" s="57" t="s">
        <v>281</v>
      </c>
      <c r="AK81" s="57" t="s">
        <v>281</v>
      </c>
      <c r="AL81" s="57" t="s">
        <v>281</v>
      </c>
      <c r="AM81" s="57" t="s">
        <v>281</v>
      </c>
      <c r="AN81" s="57" t="s">
        <v>281</v>
      </c>
      <c r="AO81" s="57" t="s">
        <v>281</v>
      </c>
      <c r="AP81" s="57" t="s">
        <v>281</v>
      </c>
      <c r="AQ81" s="57" t="s">
        <v>281</v>
      </c>
      <c r="AR81" s="57" t="s">
        <v>281</v>
      </c>
      <c r="AS81" s="57" t="s">
        <v>281</v>
      </c>
      <c r="AT81" s="57" t="s">
        <v>281</v>
      </c>
      <c r="AU81" s="57" t="s">
        <v>281</v>
      </c>
      <c r="AV81" s="57" t="s">
        <v>281</v>
      </c>
      <c r="AW81" s="57" t="s">
        <v>281</v>
      </c>
      <c r="AX81" s="57" t="s">
        <v>281</v>
      </c>
      <c r="AY81" s="57" t="s">
        <v>281</v>
      </c>
      <c r="AZ81" s="57" t="s">
        <v>281</v>
      </c>
      <c r="BA81" s="57" t="s">
        <v>281</v>
      </c>
      <c r="BB81" s="57" t="s">
        <v>281</v>
      </c>
      <c r="BC81" s="57" t="s">
        <v>281</v>
      </c>
      <c r="BD81" s="81"/>
      <c r="BE81" s="81">
        <f t="shared" si="1"/>
        <v>0.46389718900266008</v>
      </c>
      <c r="BF81" s="57" t="s">
        <v>281</v>
      </c>
    </row>
    <row r="82" spans="1:58" x14ac:dyDescent="0.25">
      <c r="A82" s="54">
        <v>1914</v>
      </c>
      <c r="B82" s="57">
        <v>10.229959580701872</v>
      </c>
      <c r="C82" s="57">
        <v>6.4034226754640144</v>
      </c>
      <c r="D82" s="57" t="s">
        <v>281</v>
      </c>
      <c r="E82" s="57" t="s">
        <v>281</v>
      </c>
      <c r="F82" s="57" t="s">
        <v>281</v>
      </c>
      <c r="G82" s="57" t="s">
        <v>281</v>
      </c>
      <c r="H82" s="57">
        <v>29.39321613283904</v>
      </c>
      <c r="I82" s="57" t="s">
        <v>281</v>
      </c>
      <c r="J82" s="57" t="s">
        <v>281</v>
      </c>
      <c r="K82" s="57" t="s">
        <v>281</v>
      </c>
      <c r="L82" s="57" t="s">
        <v>281</v>
      </c>
      <c r="M82" s="57">
        <v>65.304576940850836</v>
      </c>
      <c r="N82" s="57" t="s">
        <v>281</v>
      </c>
      <c r="O82" s="57">
        <v>3.8231102029490041</v>
      </c>
      <c r="P82" s="57">
        <v>17.913398349646581</v>
      </c>
      <c r="Q82" s="57" t="s">
        <v>281</v>
      </c>
      <c r="R82" s="57" t="s">
        <v>281</v>
      </c>
      <c r="S82" s="57" t="s">
        <v>281</v>
      </c>
      <c r="T82" s="57" t="s">
        <v>281</v>
      </c>
      <c r="U82" s="57" t="s">
        <v>281</v>
      </c>
      <c r="V82" s="57" t="s">
        <v>281</v>
      </c>
      <c r="W82" s="57" t="s">
        <v>281</v>
      </c>
      <c r="X82" s="57" t="s">
        <v>281</v>
      </c>
      <c r="Y82" s="57" t="s">
        <v>281</v>
      </c>
      <c r="Z82" s="57" t="s">
        <v>281</v>
      </c>
      <c r="AA82" s="57">
        <v>32.124218260653656</v>
      </c>
      <c r="AB82" s="57">
        <v>64.023168849904607</v>
      </c>
      <c r="AC82" s="57" t="s">
        <v>281</v>
      </c>
      <c r="AD82" s="57" t="s">
        <v>281</v>
      </c>
      <c r="AE82" s="57" t="s">
        <v>281</v>
      </c>
      <c r="AF82" s="57" t="s">
        <v>281</v>
      </c>
      <c r="AG82" s="57" t="s">
        <v>281</v>
      </c>
      <c r="AH82" s="57" t="s">
        <v>281</v>
      </c>
      <c r="AI82" s="57" t="s">
        <v>281</v>
      </c>
      <c r="AJ82" s="57" t="s">
        <v>281</v>
      </c>
      <c r="AK82" s="57" t="s">
        <v>281</v>
      </c>
      <c r="AL82" s="57" t="s">
        <v>281</v>
      </c>
      <c r="AM82" s="57" t="s">
        <v>281</v>
      </c>
      <c r="AN82" s="57" t="s">
        <v>281</v>
      </c>
      <c r="AO82" s="57" t="s">
        <v>281</v>
      </c>
      <c r="AP82" s="57" t="s">
        <v>281</v>
      </c>
      <c r="AQ82" s="57" t="s">
        <v>281</v>
      </c>
      <c r="AR82" s="57" t="s">
        <v>281</v>
      </c>
      <c r="AS82" s="57" t="s">
        <v>281</v>
      </c>
      <c r="AT82" s="57" t="s">
        <v>281</v>
      </c>
      <c r="AU82" s="57" t="s">
        <v>281</v>
      </c>
      <c r="AV82" s="57" t="s">
        <v>281</v>
      </c>
      <c r="AW82" s="57" t="s">
        <v>281</v>
      </c>
      <c r="AX82" s="57" t="s">
        <v>281</v>
      </c>
      <c r="AY82" s="57" t="s">
        <v>281</v>
      </c>
      <c r="AZ82" s="57" t="s">
        <v>281</v>
      </c>
      <c r="BA82" s="57" t="s">
        <v>281</v>
      </c>
      <c r="BB82" s="57" t="s">
        <v>281</v>
      </c>
      <c r="BC82" s="57" t="s">
        <v>281</v>
      </c>
      <c r="BD82" s="81"/>
      <c r="BE82" s="81">
        <f t="shared" si="1"/>
        <v>0.47789750337053011</v>
      </c>
      <c r="BF82" s="57" t="s">
        <v>281</v>
      </c>
    </row>
    <row r="83" spans="1:58" x14ac:dyDescent="0.25">
      <c r="A83" s="54">
        <v>1915</v>
      </c>
      <c r="B83" s="57">
        <v>14.790546440192809</v>
      </c>
      <c r="C83" s="57">
        <v>11.464705074661923</v>
      </c>
      <c r="D83" s="57" t="s">
        <v>281</v>
      </c>
      <c r="E83" s="57" t="s">
        <v>281</v>
      </c>
      <c r="F83" s="57" t="s">
        <v>281</v>
      </c>
      <c r="G83" s="57" t="s">
        <v>281</v>
      </c>
      <c r="H83" s="57" t="s">
        <v>281</v>
      </c>
      <c r="I83" s="57" t="s">
        <v>281</v>
      </c>
      <c r="J83" s="57" t="s">
        <v>281</v>
      </c>
      <c r="K83" s="57" t="s">
        <v>281</v>
      </c>
      <c r="L83" s="57" t="s">
        <v>281</v>
      </c>
      <c r="M83" s="57">
        <v>51.229955387356526</v>
      </c>
      <c r="N83" s="57" t="s">
        <v>281</v>
      </c>
      <c r="O83" s="57">
        <v>2.6349042723337268</v>
      </c>
      <c r="P83" s="57">
        <v>17.540914290800622</v>
      </c>
      <c r="Q83" s="57" t="s">
        <v>281</v>
      </c>
      <c r="R83" s="57" t="s">
        <v>281</v>
      </c>
      <c r="S83" s="57" t="s">
        <v>281</v>
      </c>
      <c r="T83" s="57" t="s">
        <v>281</v>
      </c>
      <c r="U83" s="57" t="s">
        <v>281</v>
      </c>
      <c r="V83" s="57" t="s">
        <v>281</v>
      </c>
      <c r="W83" s="57" t="s">
        <v>281</v>
      </c>
      <c r="X83" s="57" t="s">
        <v>281</v>
      </c>
      <c r="Y83" s="57" t="s">
        <v>281</v>
      </c>
      <c r="Z83" s="57" t="s">
        <v>281</v>
      </c>
      <c r="AA83" s="57">
        <v>33.653508312690086</v>
      </c>
      <c r="AB83" s="57">
        <v>64.670658682634723</v>
      </c>
      <c r="AC83" s="57" t="s">
        <v>281</v>
      </c>
      <c r="AD83" s="57" t="s">
        <v>281</v>
      </c>
      <c r="AE83" s="57" t="s">
        <v>281</v>
      </c>
      <c r="AF83" s="57" t="s">
        <v>281</v>
      </c>
      <c r="AG83" s="57" t="s">
        <v>281</v>
      </c>
      <c r="AH83" s="57" t="s">
        <v>281</v>
      </c>
      <c r="AI83" s="57" t="s">
        <v>281</v>
      </c>
      <c r="AJ83" s="57" t="s">
        <v>281</v>
      </c>
      <c r="AK83" s="57" t="s">
        <v>281</v>
      </c>
      <c r="AL83" s="57" t="s">
        <v>281</v>
      </c>
      <c r="AM83" s="57" t="s">
        <v>281</v>
      </c>
      <c r="AN83" s="57" t="s">
        <v>281</v>
      </c>
      <c r="AO83" s="57" t="s">
        <v>281</v>
      </c>
      <c r="AP83" s="57" t="s">
        <v>281</v>
      </c>
      <c r="AQ83" s="57" t="s">
        <v>281</v>
      </c>
      <c r="AR83" s="57" t="s">
        <v>281</v>
      </c>
      <c r="AS83" s="57" t="s">
        <v>281</v>
      </c>
      <c r="AT83" s="57" t="s">
        <v>281</v>
      </c>
      <c r="AU83" s="57" t="s">
        <v>281</v>
      </c>
      <c r="AV83" s="57" t="s">
        <v>281</v>
      </c>
      <c r="AW83" s="57" t="s">
        <v>281</v>
      </c>
      <c r="AX83" s="57" t="s">
        <v>281</v>
      </c>
      <c r="AY83" s="57" t="s">
        <v>281</v>
      </c>
      <c r="AZ83" s="57" t="s">
        <v>281</v>
      </c>
      <c r="BA83" s="57" t="s">
        <v>281</v>
      </c>
      <c r="BB83" s="57" t="s">
        <v>281</v>
      </c>
      <c r="BC83" s="57" t="s">
        <v>281</v>
      </c>
      <c r="BD83" s="81"/>
      <c r="BE83" s="81">
        <f t="shared" si="1"/>
        <v>0.4396646157716958</v>
      </c>
      <c r="BF83" s="57" t="s">
        <v>281</v>
      </c>
    </row>
    <row r="84" spans="1:58" x14ac:dyDescent="0.25">
      <c r="A84" s="54">
        <v>1916</v>
      </c>
      <c r="B84" s="57">
        <v>15.282595249517081</v>
      </c>
      <c r="C84" s="57">
        <v>6.2282676250445732</v>
      </c>
      <c r="D84" s="57" t="s">
        <v>281</v>
      </c>
      <c r="E84" s="57" t="s">
        <v>281</v>
      </c>
      <c r="F84" s="57" t="s">
        <v>281</v>
      </c>
      <c r="G84" s="57" t="s">
        <v>281</v>
      </c>
      <c r="H84" s="57" t="s">
        <v>281</v>
      </c>
      <c r="I84" s="57" t="s">
        <v>281</v>
      </c>
      <c r="J84" s="57" t="s">
        <v>281</v>
      </c>
      <c r="K84" s="57" t="s">
        <v>281</v>
      </c>
      <c r="L84" s="57" t="s">
        <v>281</v>
      </c>
      <c r="M84" s="57">
        <v>51.802679174782362</v>
      </c>
      <c r="N84" s="57" t="s">
        <v>281</v>
      </c>
      <c r="O84" s="57">
        <v>6.0037859126059407</v>
      </c>
      <c r="P84" s="57">
        <v>17.828768667669635</v>
      </c>
      <c r="Q84" s="57" t="s">
        <v>281</v>
      </c>
      <c r="R84" s="57" t="s">
        <v>281</v>
      </c>
      <c r="S84" s="57" t="s">
        <v>281</v>
      </c>
      <c r="T84" s="57" t="s">
        <v>281</v>
      </c>
      <c r="U84" s="57" t="s">
        <v>281</v>
      </c>
      <c r="V84" s="57" t="s">
        <v>281</v>
      </c>
      <c r="W84" s="57" t="s">
        <v>281</v>
      </c>
      <c r="X84" s="57" t="s">
        <v>281</v>
      </c>
      <c r="Y84" s="57" t="s">
        <v>281</v>
      </c>
      <c r="Z84" s="57" t="s">
        <v>281</v>
      </c>
      <c r="AA84" s="57">
        <v>27.286807557761843</v>
      </c>
      <c r="AB84" s="57">
        <v>59.146402422079007</v>
      </c>
      <c r="AC84" s="57" t="s">
        <v>281</v>
      </c>
      <c r="AD84" s="57" t="s">
        <v>281</v>
      </c>
      <c r="AE84" s="57" t="s">
        <v>281</v>
      </c>
      <c r="AF84" s="57" t="s">
        <v>281</v>
      </c>
      <c r="AG84" s="57" t="s">
        <v>281</v>
      </c>
      <c r="AH84" s="57" t="s">
        <v>281</v>
      </c>
      <c r="AI84" s="57" t="s">
        <v>281</v>
      </c>
      <c r="AJ84" s="57" t="s">
        <v>281</v>
      </c>
      <c r="AK84" s="57" t="s">
        <v>281</v>
      </c>
      <c r="AL84" s="57" t="s">
        <v>281</v>
      </c>
      <c r="AM84" s="57" t="s">
        <v>281</v>
      </c>
      <c r="AN84" s="57" t="s">
        <v>281</v>
      </c>
      <c r="AO84" s="57" t="s">
        <v>281</v>
      </c>
      <c r="AP84" s="57" t="s">
        <v>281</v>
      </c>
      <c r="AQ84" s="57" t="s">
        <v>281</v>
      </c>
      <c r="AR84" s="57" t="s">
        <v>281</v>
      </c>
      <c r="AS84" s="57" t="s">
        <v>281</v>
      </c>
      <c r="AT84" s="57" t="s">
        <v>281</v>
      </c>
      <c r="AU84" s="57" t="s">
        <v>281</v>
      </c>
      <c r="AV84" s="57" t="s">
        <v>281</v>
      </c>
      <c r="AW84" s="57" t="s">
        <v>281</v>
      </c>
      <c r="AX84" s="57" t="s">
        <v>281</v>
      </c>
      <c r="AY84" s="57" t="s">
        <v>281</v>
      </c>
      <c r="AZ84" s="57" t="s">
        <v>281</v>
      </c>
      <c r="BA84" s="57" t="s">
        <v>281</v>
      </c>
      <c r="BB84" s="57" t="s">
        <v>281</v>
      </c>
      <c r="BC84" s="57" t="s">
        <v>281</v>
      </c>
      <c r="BD84" s="81"/>
      <c r="BE84" s="81">
        <f t="shared" si="1"/>
        <v>0.43976866515007568</v>
      </c>
      <c r="BF84" s="57" t="s">
        <v>281</v>
      </c>
    </row>
    <row r="85" spans="1:58" x14ac:dyDescent="0.25">
      <c r="A85" s="54">
        <v>1917</v>
      </c>
      <c r="B85" s="57">
        <v>17.124985113848908</v>
      </c>
      <c r="C85" s="57">
        <v>4.1054502199973735</v>
      </c>
      <c r="D85" s="57" t="s">
        <v>281</v>
      </c>
      <c r="E85" s="57" t="s">
        <v>281</v>
      </c>
      <c r="F85" s="57" t="s">
        <v>281</v>
      </c>
      <c r="G85" s="57" t="s">
        <v>281</v>
      </c>
      <c r="H85" s="57" t="s">
        <v>281</v>
      </c>
      <c r="I85" s="57" t="s">
        <v>281</v>
      </c>
      <c r="J85" s="57" t="s">
        <v>281</v>
      </c>
      <c r="K85" s="57" t="s">
        <v>281</v>
      </c>
      <c r="L85" s="57" t="s">
        <v>281</v>
      </c>
      <c r="M85" s="57" t="s">
        <v>281</v>
      </c>
      <c r="N85" s="57" t="s">
        <v>281</v>
      </c>
      <c r="O85" s="57">
        <v>11.019242613710595</v>
      </c>
      <c r="P85" s="57">
        <v>24.616435572395709</v>
      </c>
      <c r="Q85" s="57" t="s">
        <v>281</v>
      </c>
      <c r="R85" s="57" t="s">
        <v>281</v>
      </c>
      <c r="S85" s="57" t="s">
        <v>281</v>
      </c>
      <c r="T85" s="57" t="s">
        <v>281</v>
      </c>
      <c r="U85" s="57" t="s">
        <v>281</v>
      </c>
      <c r="V85" s="57" t="s">
        <v>281</v>
      </c>
      <c r="W85" s="57" t="s">
        <v>281</v>
      </c>
      <c r="X85" s="57" t="s">
        <v>281</v>
      </c>
      <c r="Y85" s="57" t="s">
        <v>281</v>
      </c>
      <c r="Z85" s="57" t="s">
        <v>281</v>
      </c>
      <c r="AA85" s="57">
        <v>23.590573332712637</v>
      </c>
      <c r="AB85" s="57">
        <v>58.469011423945318</v>
      </c>
      <c r="AC85" s="57" t="s">
        <v>281</v>
      </c>
      <c r="AD85" s="57" t="s">
        <v>281</v>
      </c>
      <c r="AE85" s="57" t="s">
        <v>281</v>
      </c>
      <c r="AF85" s="57" t="s">
        <v>281</v>
      </c>
      <c r="AG85" s="57" t="s">
        <v>281</v>
      </c>
      <c r="AH85" s="57" t="s">
        <v>281</v>
      </c>
      <c r="AI85" s="57" t="s">
        <v>281</v>
      </c>
      <c r="AJ85" s="57" t="s">
        <v>281</v>
      </c>
      <c r="AK85" s="57" t="s">
        <v>281</v>
      </c>
      <c r="AL85" s="57" t="s">
        <v>281</v>
      </c>
      <c r="AM85" s="57" t="s">
        <v>281</v>
      </c>
      <c r="AN85" s="57" t="s">
        <v>281</v>
      </c>
      <c r="AO85" s="57" t="s">
        <v>281</v>
      </c>
      <c r="AP85" s="57" t="s">
        <v>281</v>
      </c>
      <c r="AQ85" s="57" t="s">
        <v>281</v>
      </c>
      <c r="AR85" s="57" t="s">
        <v>281</v>
      </c>
      <c r="AS85" s="57" t="s">
        <v>281</v>
      </c>
      <c r="AT85" s="57" t="s">
        <v>281</v>
      </c>
      <c r="AU85" s="57" t="s">
        <v>281</v>
      </c>
      <c r="AV85" s="57" t="s">
        <v>281</v>
      </c>
      <c r="AW85" s="57" t="s">
        <v>281</v>
      </c>
      <c r="AX85" s="57" t="s">
        <v>281</v>
      </c>
      <c r="AY85" s="57" t="s">
        <v>281</v>
      </c>
      <c r="AZ85" s="57" t="s">
        <v>281</v>
      </c>
      <c r="BA85" s="57" t="s">
        <v>281</v>
      </c>
      <c r="BB85" s="57" t="s">
        <v>281</v>
      </c>
      <c r="BC85" s="57" t="s">
        <v>281</v>
      </c>
      <c r="BD85" s="81"/>
      <c r="BE85" s="81">
        <f t="shared" si="1"/>
        <v>0.40834119060195467</v>
      </c>
      <c r="BF85" s="57" t="s">
        <v>281</v>
      </c>
    </row>
    <row r="86" spans="1:58" x14ac:dyDescent="0.25">
      <c r="A86" s="54">
        <v>1918</v>
      </c>
      <c r="B86" s="57">
        <v>14.281366259351422</v>
      </c>
      <c r="C86" s="57">
        <v>5.2124347983390402</v>
      </c>
      <c r="D86" s="57" t="s">
        <v>281</v>
      </c>
      <c r="E86" s="57" t="s">
        <v>281</v>
      </c>
      <c r="F86" s="57" t="s">
        <v>281</v>
      </c>
      <c r="G86" s="57" t="s">
        <v>281</v>
      </c>
      <c r="H86" s="57" t="s">
        <v>281</v>
      </c>
      <c r="I86" s="57" t="s">
        <v>281</v>
      </c>
      <c r="J86" s="57" t="s">
        <v>281</v>
      </c>
      <c r="K86" s="57" t="s">
        <v>281</v>
      </c>
      <c r="L86" s="57" t="s">
        <v>281</v>
      </c>
      <c r="M86" s="57">
        <v>66.651788013528119</v>
      </c>
      <c r="N86" s="57" t="s">
        <v>281</v>
      </c>
      <c r="O86" s="57">
        <v>12.436577986600268</v>
      </c>
      <c r="P86" s="57">
        <v>28.549023224079491</v>
      </c>
      <c r="Q86" s="57" t="s">
        <v>281</v>
      </c>
      <c r="R86" s="57" t="s">
        <v>281</v>
      </c>
      <c r="S86" s="57" t="s">
        <v>281</v>
      </c>
      <c r="T86" s="57" t="s">
        <v>281</v>
      </c>
      <c r="U86" s="57" t="s">
        <v>281</v>
      </c>
      <c r="V86" s="57" t="s">
        <v>281</v>
      </c>
      <c r="W86" s="57" t="s">
        <v>281</v>
      </c>
      <c r="X86" s="57" t="s">
        <v>281</v>
      </c>
      <c r="Y86" s="57" t="s">
        <v>281</v>
      </c>
      <c r="Z86" s="57" t="s">
        <v>281</v>
      </c>
      <c r="AA86" s="57">
        <v>17.837860242099268</v>
      </c>
      <c r="AB86" s="57">
        <v>53.397264752356556</v>
      </c>
      <c r="AC86" s="57" t="s">
        <v>281</v>
      </c>
      <c r="AD86" s="57" t="s">
        <v>281</v>
      </c>
      <c r="AE86" s="57" t="s">
        <v>281</v>
      </c>
      <c r="AF86" s="57" t="s">
        <v>281</v>
      </c>
      <c r="AG86" s="57" t="s">
        <v>281</v>
      </c>
      <c r="AH86" s="57" t="s">
        <v>281</v>
      </c>
      <c r="AI86" s="57" t="s">
        <v>281</v>
      </c>
      <c r="AJ86" s="57" t="s">
        <v>281</v>
      </c>
      <c r="AK86" s="57" t="s">
        <v>281</v>
      </c>
      <c r="AL86" s="57" t="s">
        <v>281</v>
      </c>
      <c r="AM86" s="57" t="s">
        <v>281</v>
      </c>
      <c r="AN86" s="57" t="s">
        <v>281</v>
      </c>
      <c r="AO86" s="57" t="s">
        <v>281</v>
      </c>
      <c r="AP86" s="57" t="s">
        <v>281</v>
      </c>
      <c r="AQ86" s="57" t="s">
        <v>281</v>
      </c>
      <c r="AR86" s="57" t="s">
        <v>281</v>
      </c>
      <c r="AS86" s="57" t="s">
        <v>281</v>
      </c>
      <c r="AT86" s="57" t="s">
        <v>281</v>
      </c>
      <c r="AU86" s="57" t="s">
        <v>281</v>
      </c>
      <c r="AV86" s="57" t="s">
        <v>281</v>
      </c>
      <c r="AW86" s="57" t="s">
        <v>281</v>
      </c>
      <c r="AX86" s="57" t="s">
        <v>281</v>
      </c>
      <c r="AY86" s="57" t="s">
        <v>281</v>
      </c>
      <c r="AZ86" s="57" t="s">
        <v>281</v>
      </c>
      <c r="BA86" s="57" t="s">
        <v>281</v>
      </c>
      <c r="BB86" s="57" t="s">
        <v>281</v>
      </c>
      <c r="BC86" s="57" t="s">
        <v>281</v>
      </c>
      <c r="BD86" s="81"/>
      <c r="BE86" s="81">
        <f t="shared" si="1"/>
        <v>0.43961639989661105</v>
      </c>
      <c r="BF86" s="57" t="s">
        <v>281</v>
      </c>
    </row>
    <row r="87" spans="1:58" x14ac:dyDescent="0.25">
      <c r="A87" s="54">
        <v>1919</v>
      </c>
      <c r="B87" s="57">
        <v>13.567484457342225</v>
      </c>
      <c r="C87" s="57">
        <v>4.8147029043026519</v>
      </c>
      <c r="D87" s="57" t="s">
        <v>281</v>
      </c>
      <c r="E87" s="57" t="s">
        <v>281</v>
      </c>
      <c r="F87" s="57" t="s">
        <v>281</v>
      </c>
      <c r="G87" s="57">
        <v>16.857117074976383</v>
      </c>
      <c r="H87" s="57">
        <v>39.773676479059851</v>
      </c>
      <c r="I87" s="57" t="s">
        <v>281</v>
      </c>
      <c r="J87" s="57">
        <v>31.162164015963313</v>
      </c>
      <c r="K87" s="57" t="s">
        <v>281</v>
      </c>
      <c r="L87" s="57" t="s">
        <v>281</v>
      </c>
      <c r="M87" s="57">
        <v>62.974803348336351</v>
      </c>
      <c r="N87" s="57" t="s">
        <v>281</v>
      </c>
      <c r="O87" s="57">
        <v>12.894640366037718</v>
      </c>
      <c r="P87" s="57">
        <v>18.510722528383443</v>
      </c>
      <c r="Q87" s="57" t="s">
        <v>281</v>
      </c>
      <c r="R87" s="57" t="s">
        <v>281</v>
      </c>
      <c r="S87" s="57" t="s">
        <v>281</v>
      </c>
      <c r="T87" s="57" t="s">
        <v>281</v>
      </c>
      <c r="U87" s="57" t="s">
        <v>281</v>
      </c>
      <c r="V87" s="57" t="s">
        <v>281</v>
      </c>
      <c r="W87" s="57" t="s">
        <v>281</v>
      </c>
      <c r="X87" s="57" t="s">
        <v>281</v>
      </c>
      <c r="Y87" s="57" t="s">
        <v>281</v>
      </c>
      <c r="Z87" s="57" t="s">
        <v>281</v>
      </c>
      <c r="AA87" s="57">
        <v>18.590341059490136</v>
      </c>
      <c r="AB87" s="57" t="s">
        <v>281</v>
      </c>
      <c r="AC87" s="57" t="s">
        <v>281</v>
      </c>
      <c r="AD87" s="57" t="s">
        <v>281</v>
      </c>
      <c r="AE87" s="57" t="s">
        <v>281</v>
      </c>
      <c r="AF87" s="57" t="s">
        <v>281</v>
      </c>
      <c r="AG87" s="57" t="s">
        <v>281</v>
      </c>
      <c r="AH87" s="57" t="s">
        <v>281</v>
      </c>
      <c r="AI87" s="57" t="s">
        <v>281</v>
      </c>
      <c r="AJ87" s="57" t="s">
        <v>281</v>
      </c>
      <c r="AK87" s="57" t="s">
        <v>281</v>
      </c>
      <c r="AL87" s="57" t="s">
        <v>281</v>
      </c>
      <c r="AM87" s="57" t="s">
        <v>281</v>
      </c>
      <c r="AN87" s="57" t="s">
        <v>281</v>
      </c>
      <c r="AO87" s="57" t="s">
        <v>281</v>
      </c>
      <c r="AP87" s="57" t="s">
        <v>281</v>
      </c>
      <c r="AQ87" s="57" t="s">
        <v>281</v>
      </c>
      <c r="AR87" s="57" t="s">
        <v>281</v>
      </c>
      <c r="AS87" s="57" t="s">
        <v>281</v>
      </c>
      <c r="AT87" s="57" t="s">
        <v>281</v>
      </c>
      <c r="AU87" s="57" t="s">
        <v>281</v>
      </c>
      <c r="AV87" s="57" t="s">
        <v>281</v>
      </c>
      <c r="AW87" s="57" t="s">
        <v>281</v>
      </c>
      <c r="AX87" s="57" t="s">
        <v>281</v>
      </c>
      <c r="AY87" s="57" t="s">
        <v>281</v>
      </c>
      <c r="AZ87" s="57" t="s">
        <v>281</v>
      </c>
      <c r="BA87" s="57" t="s">
        <v>281</v>
      </c>
      <c r="BB87" s="57" t="s">
        <v>281</v>
      </c>
      <c r="BC87" s="57" t="s">
        <v>281</v>
      </c>
      <c r="BD87" s="81"/>
      <c r="BE87" s="81">
        <f t="shared" si="1"/>
        <v>0.47508451523686279</v>
      </c>
      <c r="BF87" s="57" t="s">
        <v>281</v>
      </c>
    </row>
    <row r="88" spans="1:58" x14ac:dyDescent="0.25">
      <c r="A88" s="54">
        <v>1920</v>
      </c>
      <c r="B88" s="57">
        <v>12.460893102858915</v>
      </c>
      <c r="C88" s="57">
        <v>4.1552865171052407</v>
      </c>
      <c r="D88" s="57" t="s">
        <v>281</v>
      </c>
      <c r="E88" s="57" t="s">
        <v>281</v>
      </c>
      <c r="F88" s="57" t="s">
        <v>281</v>
      </c>
      <c r="G88" s="57">
        <v>9.6975142951242912</v>
      </c>
      <c r="H88" s="57">
        <v>34.713607069896433</v>
      </c>
      <c r="I88" s="57" t="s">
        <v>281</v>
      </c>
      <c r="J88" s="57">
        <v>30.72012967017811</v>
      </c>
      <c r="K88" s="57" t="s">
        <v>281</v>
      </c>
      <c r="L88" s="57" t="s">
        <v>281</v>
      </c>
      <c r="M88" s="57">
        <v>53.288495719384798</v>
      </c>
      <c r="N88" s="57" t="s">
        <v>281</v>
      </c>
      <c r="O88" s="57">
        <v>10.933452696747125</v>
      </c>
      <c r="P88" s="57">
        <v>14.548321052337714</v>
      </c>
      <c r="Q88" s="57" t="s">
        <v>281</v>
      </c>
      <c r="R88" s="57" t="s">
        <v>281</v>
      </c>
      <c r="S88" s="57" t="s">
        <v>281</v>
      </c>
      <c r="T88" s="57" t="s">
        <v>281</v>
      </c>
      <c r="U88" s="57" t="s">
        <v>281</v>
      </c>
      <c r="V88" s="57" t="s">
        <v>281</v>
      </c>
      <c r="W88" s="57" t="s">
        <v>281</v>
      </c>
      <c r="X88" s="57" t="s">
        <v>281</v>
      </c>
      <c r="Y88" s="57" t="s">
        <v>281</v>
      </c>
      <c r="Z88" s="57" t="s">
        <v>281</v>
      </c>
      <c r="AA88" s="57">
        <v>16.972252204880238</v>
      </c>
      <c r="AB88" s="57" t="s">
        <v>281</v>
      </c>
      <c r="AC88" s="57" t="s">
        <v>281</v>
      </c>
      <c r="AD88" s="57" t="s">
        <v>281</v>
      </c>
      <c r="AE88" s="57" t="s">
        <v>281</v>
      </c>
      <c r="AF88" s="57" t="s">
        <v>281</v>
      </c>
      <c r="AG88" s="57" t="s">
        <v>281</v>
      </c>
      <c r="AH88" s="57" t="s">
        <v>281</v>
      </c>
      <c r="AI88" s="57" t="s">
        <v>281</v>
      </c>
      <c r="AJ88" s="57" t="s">
        <v>281</v>
      </c>
      <c r="AK88" s="57" t="s">
        <v>281</v>
      </c>
      <c r="AL88" s="57" t="s">
        <v>281</v>
      </c>
      <c r="AM88" s="57" t="s">
        <v>281</v>
      </c>
      <c r="AN88" s="57" t="s">
        <v>281</v>
      </c>
      <c r="AO88" s="57" t="s">
        <v>281</v>
      </c>
      <c r="AP88" s="57" t="s">
        <v>281</v>
      </c>
      <c r="AQ88" s="57" t="s">
        <v>281</v>
      </c>
      <c r="AR88" s="57" t="s">
        <v>281</v>
      </c>
      <c r="AS88" s="57" t="s">
        <v>281</v>
      </c>
      <c r="AT88" s="57" t="s">
        <v>281</v>
      </c>
      <c r="AU88" s="57" t="s">
        <v>281</v>
      </c>
      <c r="AV88" s="57" t="s">
        <v>281</v>
      </c>
      <c r="AW88" s="57" t="s">
        <v>281</v>
      </c>
      <c r="AX88" s="57" t="s">
        <v>281</v>
      </c>
      <c r="AY88" s="57" t="s">
        <v>281</v>
      </c>
      <c r="AZ88" s="57" t="s">
        <v>281</v>
      </c>
      <c r="BA88" s="57" t="s">
        <v>281</v>
      </c>
      <c r="BB88" s="57" t="s">
        <v>281</v>
      </c>
      <c r="BC88" s="57" t="s">
        <v>281</v>
      </c>
      <c r="BD88" s="81"/>
      <c r="BE88" s="81">
        <f t="shared" si="1"/>
        <v>0.48053334539574249</v>
      </c>
      <c r="BF88" s="57" t="s">
        <v>281</v>
      </c>
    </row>
    <row r="89" spans="1:58" x14ac:dyDescent="0.25">
      <c r="A89" s="54">
        <v>1921</v>
      </c>
      <c r="B89" s="57">
        <v>11.702359320214844</v>
      </c>
      <c r="C89" s="57">
        <v>5.2461647157277271</v>
      </c>
      <c r="D89" s="57" t="s">
        <v>281</v>
      </c>
      <c r="E89" s="57" t="s">
        <v>281</v>
      </c>
      <c r="F89" s="57" t="s">
        <v>281</v>
      </c>
      <c r="G89" s="57">
        <v>9.980637384268821</v>
      </c>
      <c r="H89" s="57">
        <v>36.054708936637262</v>
      </c>
      <c r="I89" s="57" t="s">
        <v>281</v>
      </c>
      <c r="J89" s="57">
        <v>31.204897668313492</v>
      </c>
      <c r="K89" s="57" t="s">
        <v>281</v>
      </c>
      <c r="L89" s="57" t="s">
        <v>281</v>
      </c>
      <c r="M89" s="57">
        <v>44.224853259331617</v>
      </c>
      <c r="N89" s="57" t="s">
        <v>281</v>
      </c>
      <c r="O89" s="57">
        <v>11.33176828881416</v>
      </c>
      <c r="P89" s="57">
        <v>15.132516028168293</v>
      </c>
      <c r="Q89" s="57" t="s">
        <v>281</v>
      </c>
      <c r="R89" s="57" t="s">
        <v>281</v>
      </c>
      <c r="S89" s="57" t="s">
        <v>281</v>
      </c>
      <c r="T89" s="57" t="s">
        <v>281</v>
      </c>
      <c r="U89" s="57" t="s">
        <v>281</v>
      </c>
      <c r="V89" s="57" t="s">
        <v>281</v>
      </c>
      <c r="W89" s="57" t="s">
        <v>281</v>
      </c>
      <c r="X89" s="57" t="s">
        <v>281</v>
      </c>
      <c r="Y89" s="57" t="s">
        <v>281</v>
      </c>
      <c r="Z89" s="57" t="s">
        <v>281</v>
      </c>
      <c r="AA89" s="57">
        <v>16.344702828955867</v>
      </c>
      <c r="AB89" s="57" t="s">
        <v>281</v>
      </c>
      <c r="AC89" s="57" t="s">
        <v>281</v>
      </c>
      <c r="AD89" s="57" t="s">
        <v>281</v>
      </c>
      <c r="AE89" s="57" t="s">
        <v>281</v>
      </c>
      <c r="AF89" s="57" t="s">
        <v>281</v>
      </c>
      <c r="AG89" s="57" t="s">
        <v>281</v>
      </c>
      <c r="AH89" s="57" t="s">
        <v>281</v>
      </c>
      <c r="AI89" s="57" t="s">
        <v>281</v>
      </c>
      <c r="AJ89" s="57" t="s">
        <v>281</v>
      </c>
      <c r="AK89" s="57" t="s">
        <v>281</v>
      </c>
      <c r="AL89" s="57" t="s">
        <v>281</v>
      </c>
      <c r="AM89" s="57" t="s">
        <v>281</v>
      </c>
      <c r="AN89" s="57" t="s">
        <v>281</v>
      </c>
      <c r="AO89" s="57" t="s">
        <v>281</v>
      </c>
      <c r="AP89" s="57" t="s">
        <v>281</v>
      </c>
      <c r="AQ89" s="57" t="s">
        <v>281</v>
      </c>
      <c r="AR89" s="57" t="s">
        <v>281</v>
      </c>
      <c r="AS89" s="57" t="s">
        <v>281</v>
      </c>
      <c r="AT89" s="57" t="s">
        <v>281</v>
      </c>
      <c r="AU89" s="57" t="s">
        <v>281</v>
      </c>
      <c r="AV89" s="57" t="s">
        <v>281</v>
      </c>
      <c r="AW89" s="57" t="s">
        <v>281</v>
      </c>
      <c r="AX89" s="57" t="s">
        <v>281</v>
      </c>
      <c r="AY89" s="57" t="s">
        <v>281</v>
      </c>
      <c r="AZ89" s="57" t="s">
        <v>281</v>
      </c>
      <c r="BA89" s="57" t="s">
        <v>281</v>
      </c>
      <c r="BB89" s="57" t="s">
        <v>281</v>
      </c>
      <c r="BC89" s="57" t="s">
        <v>281</v>
      </c>
      <c r="BD89" s="81"/>
      <c r="BE89" s="81">
        <f t="shared" si="1"/>
        <v>0.46191546664239652</v>
      </c>
      <c r="BF89" s="57" t="s">
        <v>281</v>
      </c>
    </row>
    <row r="90" spans="1:58" x14ac:dyDescent="0.25">
      <c r="A90" s="54">
        <v>1922</v>
      </c>
      <c r="B90" s="57">
        <v>11.214030901683831</v>
      </c>
      <c r="C90" s="57">
        <v>4.8702622274236145</v>
      </c>
      <c r="D90" s="57" t="s">
        <v>281</v>
      </c>
      <c r="E90" s="57" t="s">
        <v>281</v>
      </c>
      <c r="F90" s="57" t="s">
        <v>281</v>
      </c>
      <c r="G90" s="57">
        <v>11.85307243122968</v>
      </c>
      <c r="H90" s="57">
        <v>39.216317123535681</v>
      </c>
      <c r="I90" s="57" t="s">
        <v>281</v>
      </c>
      <c r="J90" s="57">
        <v>34.654447426231208</v>
      </c>
      <c r="K90" s="57" t="s">
        <v>281</v>
      </c>
      <c r="L90" s="57" t="s">
        <v>281</v>
      </c>
      <c r="M90" s="57">
        <v>42.242222238082661</v>
      </c>
      <c r="N90" s="57" t="s">
        <v>281</v>
      </c>
      <c r="O90" s="57">
        <v>10.122316372559593</v>
      </c>
      <c r="P90" s="57">
        <v>16.763438125216119</v>
      </c>
      <c r="Q90" s="57" t="s">
        <v>281</v>
      </c>
      <c r="R90" s="57" t="s">
        <v>281</v>
      </c>
      <c r="S90" s="57" t="s">
        <v>281</v>
      </c>
      <c r="T90" s="57" t="s">
        <v>281</v>
      </c>
      <c r="U90" s="57" t="s">
        <v>281</v>
      </c>
      <c r="V90" s="57" t="s">
        <v>281</v>
      </c>
      <c r="W90" s="57" t="s">
        <v>281</v>
      </c>
      <c r="X90" s="57" t="s">
        <v>281</v>
      </c>
      <c r="Y90" s="57" t="s">
        <v>281</v>
      </c>
      <c r="Z90" s="57" t="s">
        <v>281</v>
      </c>
      <c r="AA90" s="57">
        <v>18.65173697164126</v>
      </c>
      <c r="AB90" s="57" t="s">
        <v>281</v>
      </c>
      <c r="AC90" s="57" t="s">
        <v>281</v>
      </c>
      <c r="AD90" s="57" t="s">
        <v>281</v>
      </c>
      <c r="AE90" s="57" t="s">
        <v>281</v>
      </c>
      <c r="AF90" s="57" t="s">
        <v>281</v>
      </c>
      <c r="AG90" s="57" t="s">
        <v>281</v>
      </c>
      <c r="AH90" s="57" t="s">
        <v>281</v>
      </c>
      <c r="AI90" s="57" t="s">
        <v>281</v>
      </c>
      <c r="AJ90" s="57" t="s">
        <v>281</v>
      </c>
      <c r="AK90" s="57" t="s">
        <v>281</v>
      </c>
      <c r="AL90" s="57" t="s">
        <v>281</v>
      </c>
      <c r="AM90" s="57" t="s">
        <v>281</v>
      </c>
      <c r="AN90" s="57" t="s">
        <v>281</v>
      </c>
      <c r="AO90" s="57" t="s">
        <v>281</v>
      </c>
      <c r="AP90" s="57" t="s">
        <v>281</v>
      </c>
      <c r="AQ90" s="57" t="s">
        <v>281</v>
      </c>
      <c r="AR90" s="57" t="s">
        <v>281</v>
      </c>
      <c r="AS90" s="57" t="s">
        <v>281</v>
      </c>
      <c r="AT90" s="57" t="s">
        <v>281</v>
      </c>
      <c r="AU90" s="57" t="s">
        <v>281</v>
      </c>
      <c r="AV90" s="57" t="s">
        <v>281</v>
      </c>
      <c r="AW90" s="57" t="s">
        <v>281</v>
      </c>
      <c r="AX90" s="57" t="s">
        <v>281</v>
      </c>
      <c r="AY90" s="57" t="s">
        <v>281</v>
      </c>
      <c r="AZ90" s="57" t="s">
        <v>281</v>
      </c>
      <c r="BA90" s="57" t="s">
        <v>281</v>
      </c>
      <c r="BB90" s="57" t="s">
        <v>281</v>
      </c>
      <c r="BC90" s="57" t="s">
        <v>281</v>
      </c>
      <c r="BD90" s="81"/>
      <c r="BE90" s="81">
        <f t="shared" si="1"/>
        <v>0.45923451835635709</v>
      </c>
      <c r="BF90" s="57" t="s">
        <v>281</v>
      </c>
    </row>
    <row r="91" spans="1:58" x14ac:dyDescent="0.25">
      <c r="A91" s="54">
        <v>1923</v>
      </c>
      <c r="B91" s="57">
        <v>12.1890646665601</v>
      </c>
      <c r="C91" s="57">
        <v>3.0677298594801603</v>
      </c>
      <c r="D91" s="57" t="s">
        <v>281</v>
      </c>
      <c r="E91" s="57" t="s">
        <v>281</v>
      </c>
      <c r="F91" s="57" t="s">
        <v>281</v>
      </c>
      <c r="G91" s="57">
        <v>13.338756006915611</v>
      </c>
      <c r="H91" s="57">
        <v>40.544661881182961</v>
      </c>
      <c r="I91" s="57" t="s">
        <v>281</v>
      </c>
      <c r="J91" s="57">
        <v>19.433588571963256</v>
      </c>
      <c r="K91" s="57" t="s">
        <v>281</v>
      </c>
      <c r="L91" s="57" t="s">
        <v>281</v>
      </c>
      <c r="M91" s="57">
        <v>48.632785716244754</v>
      </c>
      <c r="N91" s="57" t="s">
        <v>281</v>
      </c>
      <c r="O91" s="57">
        <v>11.174778082369603</v>
      </c>
      <c r="P91" s="57">
        <v>16.890586357074003</v>
      </c>
      <c r="Q91" s="57" t="s">
        <v>281</v>
      </c>
      <c r="R91" s="57" t="s">
        <v>281</v>
      </c>
      <c r="S91" s="57" t="s">
        <v>281</v>
      </c>
      <c r="T91" s="57" t="s">
        <v>281</v>
      </c>
      <c r="U91" s="57" t="s">
        <v>281</v>
      </c>
      <c r="V91" s="57" t="s">
        <v>281</v>
      </c>
      <c r="W91" s="57" t="s">
        <v>281</v>
      </c>
      <c r="X91" s="57" t="s">
        <v>281</v>
      </c>
      <c r="Y91" s="57" t="s">
        <v>281</v>
      </c>
      <c r="Z91" s="57" t="s">
        <v>281</v>
      </c>
      <c r="AA91" s="57">
        <v>21.0355643159732</v>
      </c>
      <c r="AB91" s="57" t="s">
        <v>281</v>
      </c>
      <c r="AC91" s="57" t="s">
        <v>281</v>
      </c>
      <c r="AD91" s="57" t="s">
        <v>281</v>
      </c>
      <c r="AE91" s="57" t="s">
        <v>281</v>
      </c>
      <c r="AF91" s="57" t="s">
        <v>281</v>
      </c>
      <c r="AG91" s="57" t="s">
        <v>281</v>
      </c>
      <c r="AH91" s="57" t="s">
        <v>281</v>
      </c>
      <c r="AI91" s="57" t="s">
        <v>281</v>
      </c>
      <c r="AJ91" s="57" t="s">
        <v>281</v>
      </c>
      <c r="AK91" s="57" t="s">
        <v>281</v>
      </c>
      <c r="AL91" s="57" t="s">
        <v>281</v>
      </c>
      <c r="AM91" s="57" t="s">
        <v>281</v>
      </c>
      <c r="AN91" s="57" t="s">
        <v>281</v>
      </c>
      <c r="AO91" s="57" t="s">
        <v>281</v>
      </c>
      <c r="AP91" s="57" t="s">
        <v>281</v>
      </c>
      <c r="AQ91" s="57" t="s">
        <v>281</v>
      </c>
      <c r="AR91" s="57" t="s">
        <v>281</v>
      </c>
      <c r="AS91" s="57" t="s">
        <v>281</v>
      </c>
      <c r="AT91" s="57" t="s">
        <v>281</v>
      </c>
      <c r="AU91" s="57" t="s">
        <v>281</v>
      </c>
      <c r="AV91" s="57" t="s">
        <v>281</v>
      </c>
      <c r="AW91" s="57" t="s">
        <v>281</v>
      </c>
      <c r="AX91" s="57" t="s">
        <v>281</v>
      </c>
      <c r="AY91" s="57" t="s">
        <v>281</v>
      </c>
      <c r="AZ91" s="57" t="s">
        <v>281</v>
      </c>
      <c r="BA91" s="57" t="s">
        <v>281</v>
      </c>
      <c r="BB91" s="57" t="s">
        <v>281</v>
      </c>
      <c r="BC91" s="57" t="s">
        <v>281</v>
      </c>
      <c r="BD91" s="81"/>
      <c r="BE91" s="81">
        <f t="shared" si="1"/>
        <v>0.46990260125353189</v>
      </c>
      <c r="BF91" s="57" t="s">
        <v>281</v>
      </c>
    </row>
    <row r="92" spans="1:58" x14ac:dyDescent="0.25">
      <c r="A92" s="54">
        <v>1924</v>
      </c>
      <c r="B92" s="57">
        <v>9.8020739536224095</v>
      </c>
      <c r="C92" s="57">
        <v>5.4977160893844328</v>
      </c>
      <c r="D92" s="57" t="s">
        <v>281</v>
      </c>
      <c r="E92" s="57" t="s">
        <v>281</v>
      </c>
      <c r="F92" s="57" t="s">
        <v>281</v>
      </c>
      <c r="G92" s="57">
        <v>11.039008665875919</v>
      </c>
      <c r="H92" s="57">
        <v>36.055521252540274</v>
      </c>
      <c r="I92" s="57" t="s">
        <v>281</v>
      </c>
      <c r="J92" s="57">
        <v>21.573133766788384</v>
      </c>
      <c r="K92" s="57" t="s">
        <v>281</v>
      </c>
      <c r="L92" s="57" t="s">
        <v>281</v>
      </c>
      <c r="M92" s="57" t="s">
        <v>281</v>
      </c>
      <c r="N92" s="57" t="s">
        <v>281</v>
      </c>
      <c r="O92" s="57">
        <v>6.5881731188440176</v>
      </c>
      <c r="P92" s="57">
        <v>20.553415290128292</v>
      </c>
      <c r="Q92" s="57" t="s">
        <v>281</v>
      </c>
      <c r="R92" s="57" t="s">
        <v>281</v>
      </c>
      <c r="S92" s="57" t="s">
        <v>281</v>
      </c>
      <c r="T92" s="57" t="s">
        <v>281</v>
      </c>
      <c r="U92" s="57" t="s">
        <v>281</v>
      </c>
      <c r="V92" s="57" t="s">
        <v>281</v>
      </c>
      <c r="W92" s="57" t="s">
        <v>281</v>
      </c>
      <c r="X92" s="57" t="s">
        <v>281</v>
      </c>
      <c r="Y92" s="57" t="s">
        <v>281</v>
      </c>
      <c r="Z92" s="57" t="s">
        <v>281</v>
      </c>
      <c r="AA92" s="57">
        <v>19.769307812846179</v>
      </c>
      <c r="AB92" s="57" t="s">
        <v>281</v>
      </c>
      <c r="AC92" s="57" t="s">
        <v>281</v>
      </c>
      <c r="AD92" s="57" t="s">
        <v>281</v>
      </c>
      <c r="AE92" s="57" t="s">
        <v>281</v>
      </c>
      <c r="AF92" s="57" t="s">
        <v>281</v>
      </c>
      <c r="AG92" s="57" t="s">
        <v>281</v>
      </c>
      <c r="AH92" s="57" t="s">
        <v>281</v>
      </c>
      <c r="AI92" s="57" t="s">
        <v>281</v>
      </c>
      <c r="AJ92" s="57" t="s">
        <v>281</v>
      </c>
      <c r="AK92" s="57" t="s">
        <v>281</v>
      </c>
      <c r="AL92" s="57" t="s">
        <v>281</v>
      </c>
      <c r="AM92" s="57" t="s">
        <v>281</v>
      </c>
      <c r="AN92" s="57" t="s">
        <v>281</v>
      </c>
      <c r="AO92" s="57" t="s">
        <v>281</v>
      </c>
      <c r="AP92" s="57" t="s">
        <v>281</v>
      </c>
      <c r="AQ92" s="57" t="s">
        <v>281</v>
      </c>
      <c r="AR92" s="57" t="s">
        <v>281</v>
      </c>
      <c r="AS92" s="57" t="s">
        <v>281</v>
      </c>
      <c r="AT92" s="57" t="s">
        <v>281</v>
      </c>
      <c r="AU92" s="57" t="s">
        <v>281</v>
      </c>
      <c r="AV92" s="57" t="s">
        <v>281</v>
      </c>
      <c r="AW92" s="57" t="s">
        <v>281</v>
      </c>
      <c r="AX92" s="57" t="s">
        <v>281</v>
      </c>
      <c r="AY92" s="57" t="s">
        <v>281</v>
      </c>
      <c r="AZ92" s="57" t="s">
        <v>281</v>
      </c>
      <c r="BA92" s="57" t="s">
        <v>281</v>
      </c>
      <c r="BB92" s="57" t="s">
        <v>281</v>
      </c>
      <c r="BC92" s="57" t="s">
        <v>281</v>
      </c>
      <c r="BD92" s="81"/>
      <c r="BE92" s="81">
        <f t="shared" si="1"/>
        <v>0.42779823286123769</v>
      </c>
      <c r="BF92" s="57" t="s">
        <v>281</v>
      </c>
    </row>
    <row r="93" spans="1:58" x14ac:dyDescent="0.25">
      <c r="A93" s="54">
        <v>1925</v>
      </c>
      <c r="B93" s="57">
        <v>11.442065698429065</v>
      </c>
      <c r="C93" s="57">
        <v>4.0284004566517027</v>
      </c>
      <c r="D93" s="57" t="s">
        <v>281</v>
      </c>
      <c r="E93" s="57" t="s">
        <v>281</v>
      </c>
      <c r="F93" s="57" t="s">
        <v>281</v>
      </c>
      <c r="G93" s="57">
        <v>12.335153570186524</v>
      </c>
      <c r="H93" s="57">
        <v>38.830694094078567</v>
      </c>
      <c r="I93" s="57" t="s">
        <v>281</v>
      </c>
      <c r="J93" s="57">
        <v>23.984976966453893</v>
      </c>
      <c r="K93" s="57" t="s">
        <v>281</v>
      </c>
      <c r="L93" s="57" t="s">
        <v>281</v>
      </c>
      <c r="M93" s="57" t="s">
        <v>281</v>
      </c>
      <c r="N93" s="57" t="s">
        <v>281</v>
      </c>
      <c r="O93" s="57">
        <v>10.479997726476133</v>
      </c>
      <c r="P93" s="57">
        <v>16.591040482111246</v>
      </c>
      <c r="Q93" s="57" t="s">
        <v>281</v>
      </c>
      <c r="R93" s="57" t="s">
        <v>281</v>
      </c>
      <c r="S93" s="57" t="s">
        <v>281</v>
      </c>
      <c r="T93" s="57" t="s">
        <v>281</v>
      </c>
      <c r="U93" s="57" t="s">
        <v>281</v>
      </c>
      <c r="V93" s="57" t="s">
        <v>281</v>
      </c>
      <c r="W93" s="57" t="s">
        <v>281</v>
      </c>
      <c r="X93" s="57" t="s">
        <v>281</v>
      </c>
      <c r="Y93" s="57" t="s">
        <v>281</v>
      </c>
      <c r="Z93" s="57" t="s">
        <v>281</v>
      </c>
      <c r="AA93" s="57">
        <v>21.058227639841835</v>
      </c>
      <c r="AB93" s="57" t="s">
        <v>281</v>
      </c>
      <c r="AC93" s="57" t="s">
        <v>281</v>
      </c>
      <c r="AD93" s="57" t="s">
        <v>281</v>
      </c>
      <c r="AE93" s="57" t="s">
        <v>281</v>
      </c>
      <c r="AF93" s="57" t="s">
        <v>281</v>
      </c>
      <c r="AG93" s="57" t="s">
        <v>281</v>
      </c>
      <c r="AH93" s="57" t="s">
        <v>281</v>
      </c>
      <c r="AI93" s="57" t="s">
        <v>281</v>
      </c>
      <c r="AJ93" s="57" t="s">
        <v>281</v>
      </c>
      <c r="AK93" s="57" t="s">
        <v>281</v>
      </c>
      <c r="AL93" s="57" t="s">
        <v>281</v>
      </c>
      <c r="AM93" s="57" t="s">
        <v>281</v>
      </c>
      <c r="AN93" s="57" t="s">
        <v>281</v>
      </c>
      <c r="AO93" s="57" t="s">
        <v>281</v>
      </c>
      <c r="AP93" s="57" t="s">
        <v>281</v>
      </c>
      <c r="AQ93" s="57" t="s">
        <v>281</v>
      </c>
      <c r="AR93" s="57" t="s">
        <v>281</v>
      </c>
      <c r="AS93" s="57" t="s">
        <v>281</v>
      </c>
      <c r="AT93" s="57" t="s">
        <v>281</v>
      </c>
      <c r="AU93" s="57" t="s">
        <v>281</v>
      </c>
      <c r="AV93" s="57" t="s">
        <v>281</v>
      </c>
      <c r="AW93" s="57" t="s">
        <v>281</v>
      </c>
      <c r="AX93" s="57" t="s">
        <v>281</v>
      </c>
      <c r="AY93" s="57" t="s">
        <v>281</v>
      </c>
      <c r="AZ93" s="57" t="s">
        <v>281</v>
      </c>
      <c r="BA93" s="57" t="s">
        <v>281</v>
      </c>
      <c r="BB93" s="57" t="s">
        <v>281</v>
      </c>
      <c r="BC93" s="57" t="s">
        <v>281</v>
      </c>
      <c r="BD93" s="81"/>
      <c r="BE93" s="81">
        <f t="shared" si="1"/>
        <v>0.42667909942573456</v>
      </c>
      <c r="BF93" s="57" t="s">
        <v>281</v>
      </c>
    </row>
    <row r="94" spans="1:58" x14ac:dyDescent="0.25">
      <c r="A94" s="54">
        <v>1926</v>
      </c>
      <c r="B94" s="57">
        <v>11.514146257250975</v>
      </c>
      <c r="C94" s="57">
        <v>4.7801657680973486</v>
      </c>
      <c r="D94" s="57" t="s">
        <v>281</v>
      </c>
      <c r="E94" s="57" t="s">
        <v>281</v>
      </c>
      <c r="F94" s="57" t="s">
        <v>281</v>
      </c>
      <c r="G94" s="57">
        <v>12.655933557808858</v>
      </c>
      <c r="H94" s="57">
        <v>40.19637552107411</v>
      </c>
      <c r="I94" s="57" t="s">
        <v>281</v>
      </c>
      <c r="J94" s="57" t="s">
        <v>281</v>
      </c>
      <c r="K94" s="57" t="s">
        <v>281</v>
      </c>
      <c r="L94" s="57" t="s">
        <v>281</v>
      </c>
      <c r="M94" s="57" t="s">
        <v>281</v>
      </c>
      <c r="N94" s="57" t="s">
        <v>281</v>
      </c>
      <c r="O94" s="57">
        <v>10.803945350416507</v>
      </c>
      <c r="P94" s="57">
        <v>17.143087772823744</v>
      </c>
      <c r="Q94" s="57" t="s">
        <v>281</v>
      </c>
      <c r="R94" s="57" t="s">
        <v>281</v>
      </c>
      <c r="S94" s="57" t="s">
        <v>281</v>
      </c>
      <c r="T94" s="57" t="s">
        <v>281</v>
      </c>
      <c r="U94" s="57" t="s">
        <v>281</v>
      </c>
      <c r="V94" s="57" t="s">
        <v>281</v>
      </c>
      <c r="W94" s="57" t="s">
        <v>281</v>
      </c>
      <c r="X94" s="57" t="s">
        <v>281</v>
      </c>
      <c r="Y94" s="57" t="s">
        <v>281</v>
      </c>
      <c r="Z94" s="57" t="s">
        <v>281</v>
      </c>
      <c r="AA94" s="57">
        <v>19.431878597715908</v>
      </c>
      <c r="AB94" s="57" t="s">
        <v>281</v>
      </c>
      <c r="AC94" s="57" t="s">
        <v>281</v>
      </c>
      <c r="AD94" s="57" t="s">
        <v>281</v>
      </c>
      <c r="AE94" s="57" t="s">
        <v>281</v>
      </c>
      <c r="AF94" s="57" t="s">
        <v>281</v>
      </c>
      <c r="AG94" s="57" t="s">
        <v>281</v>
      </c>
      <c r="AH94" s="57" t="s">
        <v>281</v>
      </c>
      <c r="AI94" s="57" t="s">
        <v>281</v>
      </c>
      <c r="AJ94" s="57" t="s">
        <v>281</v>
      </c>
      <c r="AK94" s="57" t="s">
        <v>281</v>
      </c>
      <c r="AL94" s="57" t="s">
        <v>281</v>
      </c>
      <c r="AM94" s="57" t="s">
        <v>281</v>
      </c>
      <c r="AN94" s="57" t="s">
        <v>281</v>
      </c>
      <c r="AO94" s="57" t="s">
        <v>281</v>
      </c>
      <c r="AP94" s="57" t="s">
        <v>281</v>
      </c>
      <c r="AQ94" s="57" t="s">
        <v>281</v>
      </c>
      <c r="AR94" s="57" t="s">
        <v>281</v>
      </c>
      <c r="AS94" s="57" t="s">
        <v>281</v>
      </c>
      <c r="AT94" s="57" t="s">
        <v>281</v>
      </c>
      <c r="AU94" s="57" t="s">
        <v>281</v>
      </c>
      <c r="AV94" s="57" t="s">
        <v>281</v>
      </c>
      <c r="AW94" s="57" t="s">
        <v>281</v>
      </c>
      <c r="AX94" s="57" t="s">
        <v>281</v>
      </c>
      <c r="AY94" s="57" t="s">
        <v>281</v>
      </c>
      <c r="AZ94" s="57" t="s">
        <v>281</v>
      </c>
      <c r="BA94" s="57" t="s">
        <v>281</v>
      </c>
      <c r="BB94" s="57" t="s">
        <v>281</v>
      </c>
      <c r="BC94" s="57" t="s">
        <v>281</v>
      </c>
      <c r="BD94" s="81"/>
      <c r="BE94" s="81">
        <f t="shared" si="1"/>
        <v>0.41346568721200372</v>
      </c>
      <c r="BF94" s="57" t="s">
        <v>281</v>
      </c>
    </row>
    <row r="95" spans="1:58" x14ac:dyDescent="0.25">
      <c r="A95" s="54">
        <v>1927</v>
      </c>
      <c r="B95" s="57">
        <v>12.553514026838194</v>
      </c>
      <c r="C95" s="57">
        <v>5.044311400094303</v>
      </c>
      <c r="D95" s="57" t="s">
        <v>281</v>
      </c>
      <c r="E95" s="57" t="s">
        <v>281</v>
      </c>
      <c r="F95" s="57" t="s">
        <v>281</v>
      </c>
      <c r="G95" s="57">
        <v>12.01190751612703</v>
      </c>
      <c r="H95" s="57">
        <v>42.448999515749783</v>
      </c>
      <c r="I95" s="57" t="s">
        <v>281</v>
      </c>
      <c r="J95" s="57" t="s">
        <v>281</v>
      </c>
      <c r="K95" s="57" t="s">
        <v>281</v>
      </c>
      <c r="L95" s="57" t="s">
        <v>281</v>
      </c>
      <c r="M95" s="57" t="s">
        <v>281</v>
      </c>
      <c r="N95" s="57" t="s">
        <v>281</v>
      </c>
      <c r="O95" s="57">
        <v>11.847572420558699</v>
      </c>
      <c r="P95" s="57">
        <v>17.353953373764849</v>
      </c>
      <c r="Q95" s="57" t="s">
        <v>281</v>
      </c>
      <c r="R95" s="57" t="s">
        <v>281</v>
      </c>
      <c r="S95" s="57" t="s">
        <v>281</v>
      </c>
      <c r="T95" s="57" t="s">
        <v>281</v>
      </c>
      <c r="U95" s="57" t="s">
        <v>281</v>
      </c>
      <c r="V95" s="57" t="s">
        <v>281</v>
      </c>
      <c r="W95" s="57" t="s">
        <v>281</v>
      </c>
      <c r="X95" s="57" t="s">
        <v>281</v>
      </c>
      <c r="Y95" s="57" t="s">
        <v>281</v>
      </c>
      <c r="Z95" s="57" t="s">
        <v>281</v>
      </c>
      <c r="AA95" s="57">
        <v>18.761502809109064</v>
      </c>
      <c r="AB95" s="57" t="s">
        <v>281</v>
      </c>
      <c r="AC95" s="57" t="s">
        <v>281</v>
      </c>
      <c r="AD95" s="57" t="s">
        <v>281</v>
      </c>
      <c r="AE95" s="57" t="s">
        <v>281</v>
      </c>
      <c r="AF95" s="57" t="s">
        <v>281</v>
      </c>
      <c r="AG95" s="57" t="s">
        <v>281</v>
      </c>
      <c r="AH95" s="57" t="s">
        <v>281</v>
      </c>
      <c r="AI95" s="57" t="s">
        <v>281</v>
      </c>
      <c r="AJ95" s="57" t="s">
        <v>281</v>
      </c>
      <c r="AK95" s="57" t="s">
        <v>281</v>
      </c>
      <c r="AL95" s="57" t="s">
        <v>281</v>
      </c>
      <c r="AM95" s="57" t="s">
        <v>281</v>
      </c>
      <c r="AN95" s="57" t="s">
        <v>281</v>
      </c>
      <c r="AO95" s="57" t="s">
        <v>281</v>
      </c>
      <c r="AP95" s="57" t="s">
        <v>281</v>
      </c>
      <c r="AQ95" s="57" t="s">
        <v>281</v>
      </c>
      <c r="AR95" s="57" t="s">
        <v>281</v>
      </c>
      <c r="AS95" s="57" t="s">
        <v>281</v>
      </c>
      <c r="AT95" s="57" t="s">
        <v>281</v>
      </c>
      <c r="AU95" s="57" t="s">
        <v>281</v>
      </c>
      <c r="AV95" s="57" t="s">
        <v>281</v>
      </c>
      <c r="AW95" s="57" t="s">
        <v>281</v>
      </c>
      <c r="AX95" s="57" t="s">
        <v>281</v>
      </c>
      <c r="AY95" s="57" t="s">
        <v>281</v>
      </c>
      <c r="AZ95" s="57" t="s">
        <v>281</v>
      </c>
      <c r="BA95" s="57" t="s">
        <v>281</v>
      </c>
      <c r="BB95" s="57" t="s">
        <v>281</v>
      </c>
      <c r="BC95" s="57" t="s">
        <v>281</v>
      </c>
      <c r="BD95" s="81"/>
      <c r="BE95" s="81">
        <f t="shared" si="1"/>
        <v>0.41642621801619784</v>
      </c>
      <c r="BF95" s="57" t="s">
        <v>281</v>
      </c>
    </row>
    <row r="96" spans="1:58" x14ac:dyDescent="0.25">
      <c r="A96" s="54">
        <v>1928</v>
      </c>
      <c r="B96" s="57">
        <v>12.121080390330285</v>
      </c>
      <c r="C96" s="57">
        <v>3.8172020172294427</v>
      </c>
      <c r="D96" s="57" t="s">
        <v>281</v>
      </c>
      <c r="E96" s="57" t="s">
        <v>281</v>
      </c>
      <c r="F96" s="57" t="s">
        <v>281</v>
      </c>
      <c r="G96" s="57">
        <v>11.805282600800252</v>
      </c>
      <c r="H96" s="57">
        <v>43.505761142008566</v>
      </c>
      <c r="I96" s="57" t="s">
        <v>281</v>
      </c>
      <c r="J96" s="57" t="s">
        <v>281</v>
      </c>
      <c r="K96" s="57" t="s">
        <v>281</v>
      </c>
      <c r="L96" s="57" t="s">
        <v>281</v>
      </c>
      <c r="M96" s="57" t="s">
        <v>281</v>
      </c>
      <c r="N96" s="57" t="s">
        <v>281</v>
      </c>
      <c r="O96" s="57">
        <v>11.015376395694201</v>
      </c>
      <c r="P96" s="57">
        <v>17.875964745536553</v>
      </c>
      <c r="Q96" s="57" t="s">
        <v>281</v>
      </c>
      <c r="R96" s="57" t="s">
        <v>281</v>
      </c>
      <c r="S96" s="57" t="s">
        <v>281</v>
      </c>
      <c r="T96" s="57" t="s">
        <v>281</v>
      </c>
      <c r="U96" s="57" t="s">
        <v>281</v>
      </c>
      <c r="V96" s="57" t="s">
        <v>281</v>
      </c>
      <c r="W96" s="57" t="s">
        <v>281</v>
      </c>
      <c r="X96" s="57" t="s">
        <v>281</v>
      </c>
      <c r="Y96" s="57" t="s">
        <v>281</v>
      </c>
      <c r="Z96" s="57" t="s">
        <v>281</v>
      </c>
      <c r="AA96" s="57">
        <v>19.890980236925465</v>
      </c>
      <c r="AB96" s="57" t="s">
        <v>281</v>
      </c>
      <c r="AC96" s="57" t="s">
        <v>281</v>
      </c>
      <c r="AD96" s="57" t="s">
        <v>281</v>
      </c>
      <c r="AE96" s="57" t="s">
        <v>281</v>
      </c>
      <c r="AF96" s="57" t="s">
        <v>281</v>
      </c>
      <c r="AG96" s="57" t="s">
        <v>281</v>
      </c>
      <c r="AH96" s="57" t="s">
        <v>281</v>
      </c>
      <c r="AI96" s="57" t="s">
        <v>281</v>
      </c>
      <c r="AJ96" s="57" t="s">
        <v>281</v>
      </c>
      <c r="AK96" s="57" t="s">
        <v>281</v>
      </c>
      <c r="AL96" s="57" t="s">
        <v>281</v>
      </c>
      <c r="AM96" s="57" t="s">
        <v>281</v>
      </c>
      <c r="AN96" s="57" t="s">
        <v>281</v>
      </c>
      <c r="AO96" s="57" t="s">
        <v>281</v>
      </c>
      <c r="AP96" s="57" t="s">
        <v>281</v>
      </c>
      <c r="AQ96" s="57" t="s">
        <v>281</v>
      </c>
      <c r="AR96" s="57" t="s">
        <v>281</v>
      </c>
      <c r="AS96" s="57" t="s">
        <v>281</v>
      </c>
      <c r="AT96" s="57" t="s">
        <v>281</v>
      </c>
      <c r="AU96" s="57" t="s">
        <v>281</v>
      </c>
      <c r="AV96" s="57" t="s">
        <v>281</v>
      </c>
      <c r="AW96" s="57" t="s">
        <v>281</v>
      </c>
      <c r="AX96" s="57" t="s">
        <v>281</v>
      </c>
      <c r="AY96" s="57" t="s">
        <v>281</v>
      </c>
      <c r="AZ96" s="57" t="s">
        <v>281</v>
      </c>
      <c r="BA96" s="57" t="s">
        <v>281</v>
      </c>
      <c r="BB96" s="57" t="s">
        <v>281</v>
      </c>
      <c r="BC96" s="57" t="s">
        <v>281</v>
      </c>
      <c r="BD96" s="81"/>
      <c r="BE96" s="81">
        <f t="shared" si="1"/>
        <v>0.424738678818119</v>
      </c>
      <c r="BF96" s="57" t="s">
        <v>281</v>
      </c>
    </row>
    <row r="97" spans="1:58" x14ac:dyDescent="0.25">
      <c r="A97" s="54">
        <v>1929</v>
      </c>
      <c r="B97" s="57">
        <v>11.238067247977193</v>
      </c>
      <c r="C97" s="57">
        <v>4.2948093017258469</v>
      </c>
      <c r="D97" s="57" t="s">
        <v>281</v>
      </c>
      <c r="E97" s="57" t="s">
        <v>281</v>
      </c>
      <c r="F97" s="57" t="s">
        <v>281</v>
      </c>
      <c r="G97" s="57">
        <v>11.016284137721289</v>
      </c>
      <c r="H97" s="57">
        <v>42.501719711933838</v>
      </c>
      <c r="I97" s="57" t="s">
        <v>281</v>
      </c>
      <c r="J97" s="57" t="s">
        <v>281</v>
      </c>
      <c r="K97" s="57" t="s">
        <v>281</v>
      </c>
      <c r="L97" s="57" t="s">
        <v>281</v>
      </c>
      <c r="M97" s="57" t="s">
        <v>281</v>
      </c>
      <c r="N97" s="57" t="s">
        <v>281</v>
      </c>
      <c r="O97" s="57">
        <v>10.712853860827511</v>
      </c>
      <c r="P97" s="57">
        <v>17.94416273017924</v>
      </c>
      <c r="Q97" s="57" t="s">
        <v>281</v>
      </c>
      <c r="R97" s="57" t="s">
        <v>281</v>
      </c>
      <c r="S97" s="57" t="s">
        <v>281</v>
      </c>
      <c r="T97" s="57" t="s">
        <v>281</v>
      </c>
      <c r="U97" s="57" t="s">
        <v>281</v>
      </c>
      <c r="V97" s="57" t="s">
        <v>281</v>
      </c>
      <c r="W97" s="57" t="s">
        <v>281</v>
      </c>
      <c r="X97" s="57" t="s">
        <v>281</v>
      </c>
      <c r="Y97" s="57" t="s">
        <v>281</v>
      </c>
      <c r="Z97" s="57" t="s">
        <v>281</v>
      </c>
      <c r="AA97" s="57">
        <v>18.398994978391865</v>
      </c>
      <c r="AB97" s="57" t="s">
        <v>281</v>
      </c>
      <c r="AC97" s="57" t="s">
        <v>281</v>
      </c>
      <c r="AD97" s="57" t="s">
        <v>281</v>
      </c>
      <c r="AE97" s="57" t="s">
        <v>281</v>
      </c>
      <c r="AF97" s="57" t="s">
        <v>281</v>
      </c>
      <c r="AG97" s="57" t="s">
        <v>281</v>
      </c>
      <c r="AH97" s="57" t="s">
        <v>281</v>
      </c>
      <c r="AI97" s="57" t="s">
        <v>281</v>
      </c>
      <c r="AJ97" s="57" t="s">
        <v>281</v>
      </c>
      <c r="AK97" s="57" t="s">
        <v>281</v>
      </c>
      <c r="AL97" s="57" t="s">
        <v>281</v>
      </c>
      <c r="AM97" s="57" t="s">
        <v>281</v>
      </c>
      <c r="AN97" s="57" t="s">
        <v>281</v>
      </c>
      <c r="AO97" s="57" t="s">
        <v>281</v>
      </c>
      <c r="AP97" s="57" t="s">
        <v>281</v>
      </c>
      <c r="AQ97" s="57" t="s">
        <v>281</v>
      </c>
      <c r="AR97" s="57" t="s">
        <v>281</v>
      </c>
      <c r="AS97" s="57" t="s">
        <v>281</v>
      </c>
      <c r="AT97" s="57" t="s">
        <v>281</v>
      </c>
      <c r="AU97" s="57" t="s">
        <v>281</v>
      </c>
      <c r="AV97" s="57" t="s">
        <v>281</v>
      </c>
      <c r="AW97" s="57" t="s">
        <v>281</v>
      </c>
      <c r="AX97" s="57" t="s">
        <v>281</v>
      </c>
      <c r="AY97" s="57" t="s">
        <v>281</v>
      </c>
      <c r="AZ97" s="57" t="s">
        <v>281</v>
      </c>
      <c r="BA97" s="57" t="s">
        <v>281</v>
      </c>
      <c r="BB97" s="57" t="s">
        <v>281</v>
      </c>
      <c r="BC97" s="57" t="s">
        <v>281</v>
      </c>
      <c r="BD97" s="81"/>
      <c r="BE97" s="81">
        <f t="shared" si="1"/>
        <v>0.42576978946715804</v>
      </c>
      <c r="BF97" s="57" t="s">
        <v>281</v>
      </c>
    </row>
    <row r="98" spans="1:58" x14ac:dyDescent="0.25">
      <c r="A98" s="54">
        <v>1930</v>
      </c>
      <c r="B98" s="57" t="s">
        <v>281</v>
      </c>
      <c r="C98" s="57" t="s">
        <v>281</v>
      </c>
      <c r="D98" s="57" t="s">
        <v>281</v>
      </c>
      <c r="E98" s="57" t="s">
        <v>281</v>
      </c>
      <c r="F98" s="57" t="s">
        <v>281</v>
      </c>
      <c r="G98" s="57" t="s">
        <v>281</v>
      </c>
      <c r="H98" s="57" t="s">
        <v>281</v>
      </c>
      <c r="I98" s="57" t="s">
        <v>281</v>
      </c>
      <c r="J98" s="57" t="s">
        <v>281</v>
      </c>
      <c r="K98" s="57" t="s">
        <v>281</v>
      </c>
      <c r="L98" s="57" t="s">
        <v>281</v>
      </c>
      <c r="M98" s="57" t="s">
        <v>281</v>
      </c>
      <c r="N98" s="57" t="s">
        <v>281</v>
      </c>
      <c r="O98" s="57" t="s">
        <v>281</v>
      </c>
      <c r="P98" s="57" t="s">
        <v>281</v>
      </c>
      <c r="Q98" s="57" t="s">
        <v>281</v>
      </c>
      <c r="R98" s="57" t="s">
        <v>281</v>
      </c>
      <c r="S98" s="57" t="s">
        <v>281</v>
      </c>
      <c r="T98" s="57" t="s">
        <v>281</v>
      </c>
      <c r="U98" s="57" t="s">
        <v>281</v>
      </c>
      <c r="V98" s="57" t="s">
        <v>281</v>
      </c>
      <c r="W98" s="57" t="s">
        <v>281</v>
      </c>
      <c r="X98" s="57" t="s">
        <v>281</v>
      </c>
      <c r="Y98" s="57" t="s">
        <v>281</v>
      </c>
      <c r="Z98" s="57" t="s">
        <v>281</v>
      </c>
      <c r="AA98" s="57">
        <v>12.921263087922217</v>
      </c>
      <c r="AB98" s="57" t="s">
        <v>281</v>
      </c>
      <c r="AC98" s="57" t="s">
        <v>281</v>
      </c>
      <c r="AD98" s="57" t="s">
        <v>281</v>
      </c>
      <c r="AE98" s="57" t="s">
        <v>281</v>
      </c>
      <c r="AF98" s="57" t="s">
        <v>281</v>
      </c>
      <c r="AG98" s="57" t="s">
        <v>281</v>
      </c>
      <c r="AH98" s="57" t="s">
        <v>281</v>
      </c>
      <c r="AI98" s="57" t="s">
        <v>281</v>
      </c>
      <c r="AJ98" s="57" t="s">
        <v>281</v>
      </c>
      <c r="AK98" s="57" t="s">
        <v>281</v>
      </c>
      <c r="AL98" s="57" t="s">
        <v>281</v>
      </c>
      <c r="AM98" s="57" t="s">
        <v>281</v>
      </c>
      <c r="AN98" s="57" t="s">
        <v>281</v>
      </c>
      <c r="AO98" s="57" t="s">
        <v>281</v>
      </c>
      <c r="AP98" s="57" t="s">
        <v>281</v>
      </c>
      <c r="AQ98" s="57" t="s">
        <v>281</v>
      </c>
      <c r="AR98" s="57" t="s">
        <v>281</v>
      </c>
      <c r="AS98" s="57" t="s">
        <v>281</v>
      </c>
      <c r="AT98" s="57" t="s">
        <v>281</v>
      </c>
      <c r="AU98" s="57" t="s">
        <v>281</v>
      </c>
      <c r="AV98" s="57" t="s">
        <v>281</v>
      </c>
      <c r="AW98" s="57" t="s">
        <v>281</v>
      </c>
      <c r="AX98" s="57" t="s">
        <v>281</v>
      </c>
      <c r="AY98" s="57" t="s">
        <v>281</v>
      </c>
      <c r="AZ98" s="57" t="s">
        <v>281</v>
      </c>
      <c r="BA98" s="57" t="s">
        <v>281</v>
      </c>
      <c r="BB98" s="57" t="s">
        <v>281</v>
      </c>
      <c r="BC98" s="57" t="s">
        <v>281</v>
      </c>
      <c r="BD98" s="81"/>
      <c r="BE98" s="81">
        <f t="shared" si="1"/>
        <v>0.13736056394868904</v>
      </c>
      <c r="BF98" s="57" t="s">
        <v>281</v>
      </c>
    </row>
    <row r="99" spans="1:58" x14ac:dyDescent="0.25">
      <c r="A99" s="54">
        <v>1931</v>
      </c>
      <c r="B99" s="57" t="s">
        <v>281</v>
      </c>
      <c r="C99" s="57" t="s">
        <v>281</v>
      </c>
      <c r="D99" s="57" t="s">
        <v>281</v>
      </c>
      <c r="E99" s="57" t="s">
        <v>281</v>
      </c>
      <c r="F99" s="57" t="s">
        <v>281</v>
      </c>
      <c r="G99" s="57" t="s">
        <v>281</v>
      </c>
      <c r="H99" s="57" t="s">
        <v>281</v>
      </c>
      <c r="I99" s="57" t="s">
        <v>281</v>
      </c>
      <c r="J99" s="57" t="s">
        <v>281</v>
      </c>
      <c r="K99" s="57" t="s">
        <v>281</v>
      </c>
      <c r="L99" s="57" t="s">
        <v>281</v>
      </c>
      <c r="M99" s="57" t="s">
        <v>281</v>
      </c>
      <c r="N99" s="57" t="s">
        <v>281</v>
      </c>
      <c r="O99" s="57" t="s">
        <v>281</v>
      </c>
      <c r="P99" s="57" t="s">
        <v>281</v>
      </c>
      <c r="Q99" s="57" t="s">
        <v>281</v>
      </c>
      <c r="R99" s="57" t="s">
        <v>281</v>
      </c>
      <c r="S99" s="57" t="s">
        <v>281</v>
      </c>
      <c r="T99" s="57" t="s">
        <v>281</v>
      </c>
      <c r="U99" s="57" t="s">
        <v>281</v>
      </c>
      <c r="V99" s="57" t="s">
        <v>281</v>
      </c>
      <c r="W99" s="57" t="s">
        <v>281</v>
      </c>
      <c r="X99" s="57" t="s">
        <v>281</v>
      </c>
      <c r="Y99" s="57" t="s">
        <v>281</v>
      </c>
      <c r="Z99" s="57" t="s">
        <v>281</v>
      </c>
      <c r="AA99" s="57">
        <v>13.720111239252647</v>
      </c>
      <c r="AB99" s="57" t="s">
        <v>281</v>
      </c>
      <c r="AC99" s="57" t="s">
        <v>281</v>
      </c>
      <c r="AD99" s="57" t="s">
        <v>281</v>
      </c>
      <c r="AE99" s="57" t="s">
        <v>281</v>
      </c>
      <c r="AF99" s="57" t="s">
        <v>281</v>
      </c>
      <c r="AG99" s="57" t="s">
        <v>281</v>
      </c>
      <c r="AH99" s="57" t="s">
        <v>281</v>
      </c>
      <c r="AI99" s="57" t="s">
        <v>281</v>
      </c>
      <c r="AJ99" s="57" t="s">
        <v>281</v>
      </c>
      <c r="AK99" s="57" t="s">
        <v>281</v>
      </c>
      <c r="AL99" s="57" t="s">
        <v>281</v>
      </c>
      <c r="AM99" s="57" t="s">
        <v>281</v>
      </c>
      <c r="AN99" s="57" t="s">
        <v>281</v>
      </c>
      <c r="AO99" s="57" t="s">
        <v>281</v>
      </c>
      <c r="AP99" s="57" t="s">
        <v>281</v>
      </c>
      <c r="AQ99" s="57" t="s">
        <v>281</v>
      </c>
      <c r="AR99" s="57" t="s">
        <v>281</v>
      </c>
      <c r="AS99" s="57" t="s">
        <v>281</v>
      </c>
      <c r="AT99" s="57" t="s">
        <v>281</v>
      </c>
      <c r="AU99" s="57" t="s">
        <v>281</v>
      </c>
      <c r="AV99" s="57" t="s">
        <v>281</v>
      </c>
      <c r="AW99" s="57" t="s">
        <v>281</v>
      </c>
      <c r="AX99" s="57" t="s">
        <v>281</v>
      </c>
      <c r="AY99" s="57" t="s">
        <v>281</v>
      </c>
      <c r="AZ99" s="57" t="s">
        <v>281</v>
      </c>
      <c r="BA99" s="57" t="s">
        <v>281</v>
      </c>
      <c r="BB99" s="57" t="s">
        <v>281</v>
      </c>
      <c r="BC99" s="57" t="s">
        <v>281</v>
      </c>
      <c r="BD99" s="81"/>
      <c r="BE99" s="81">
        <f t="shared" si="1"/>
        <v>0.13736056394868901</v>
      </c>
      <c r="BF99" s="57" t="s">
        <v>281</v>
      </c>
    </row>
    <row r="100" spans="1:58" x14ac:dyDescent="0.25">
      <c r="A100" s="54">
        <v>1932</v>
      </c>
      <c r="B100" s="57" t="s">
        <v>281</v>
      </c>
      <c r="C100" s="57" t="s">
        <v>281</v>
      </c>
      <c r="D100" s="57" t="s">
        <v>281</v>
      </c>
      <c r="E100" s="57" t="s">
        <v>281</v>
      </c>
      <c r="F100" s="57" t="s">
        <v>281</v>
      </c>
      <c r="G100" s="57" t="s">
        <v>281</v>
      </c>
      <c r="H100" s="57" t="s">
        <v>281</v>
      </c>
      <c r="I100" s="57" t="s">
        <v>281</v>
      </c>
      <c r="J100" s="57" t="s">
        <v>281</v>
      </c>
      <c r="K100" s="57" t="s">
        <v>281</v>
      </c>
      <c r="L100" s="57" t="s">
        <v>281</v>
      </c>
      <c r="M100" s="57" t="s">
        <v>281</v>
      </c>
      <c r="N100" s="57" t="s">
        <v>281</v>
      </c>
      <c r="O100" s="57" t="s">
        <v>281</v>
      </c>
      <c r="P100" s="57" t="s">
        <v>281</v>
      </c>
      <c r="Q100" s="57" t="s">
        <v>281</v>
      </c>
      <c r="R100" s="57" t="s">
        <v>281</v>
      </c>
      <c r="S100" s="57" t="s">
        <v>281</v>
      </c>
      <c r="T100" s="57" t="s">
        <v>281</v>
      </c>
      <c r="U100" s="57" t="s">
        <v>281</v>
      </c>
      <c r="V100" s="57" t="s">
        <v>281</v>
      </c>
      <c r="W100" s="57" t="s">
        <v>281</v>
      </c>
      <c r="X100" s="57" t="s">
        <v>281</v>
      </c>
      <c r="Y100" s="57" t="s">
        <v>281</v>
      </c>
      <c r="Z100" s="57" t="s">
        <v>281</v>
      </c>
      <c r="AA100" s="57">
        <v>13.512088858810479</v>
      </c>
      <c r="AB100" s="57" t="s">
        <v>281</v>
      </c>
      <c r="AC100" s="57" t="s">
        <v>281</v>
      </c>
      <c r="AD100" s="57" t="s">
        <v>281</v>
      </c>
      <c r="AE100" s="57" t="s">
        <v>281</v>
      </c>
      <c r="AF100" s="57" t="s">
        <v>281</v>
      </c>
      <c r="AG100" s="57" t="s">
        <v>281</v>
      </c>
      <c r="AH100" s="57" t="s">
        <v>281</v>
      </c>
      <c r="AI100" s="57" t="s">
        <v>281</v>
      </c>
      <c r="AJ100" s="57" t="s">
        <v>281</v>
      </c>
      <c r="AK100" s="57" t="s">
        <v>281</v>
      </c>
      <c r="AL100" s="57" t="s">
        <v>281</v>
      </c>
      <c r="AM100" s="57" t="s">
        <v>281</v>
      </c>
      <c r="AN100" s="57" t="s">
        <v>281</v>
      </c>
      <c r="AO100" s="57" t="s">
        <v>281</v>
      </c>
      <c r="AP100" s="57" t="s">
        <v>281</v>
      </c>
      <c r="AQ100" s="57" t="s">
        <v>281</v>
      </c>
      <c r="AR100" s="57" t="s">
        <v>281</v>
      </c>
      <c r="AS100" s="57" t="s">
        <v>281</v>
      </c>
      <c r="AT100" s="57" t="s">
        <v>281</v>
      </c>
      <c r="AU100" s="57" t="s">
        <v>281</v>
      </c>
      <c r="AV100" s="57" t="s">
        <v>281</v>
      </c>
      <c r="AW100" s="57" t="s">
        <v>281</v>
      </c>
      <c r="AX100" s="57" t="s">
        <v>281</v>
      </c>
      <c r="AY100" s="57" t="s">
        <v>281</v>
      </c>
      <c r="AZ100" s="57" t="s">
        <v>281</v>
      </c>
      <c r="BA100" s="57" t="s">
        <v>281</v>
      </c>
      <c r="BB100" s="57" t="s">
        <v>281</v>
      </c>
      <c r="BC100" s="57" t="s">
        <v>281</v>
      </c>
      <c r="BD100" s="81"/>
      <c r="BE100" s="81">
        <f t="shared" si="1"/>
        <v>0.13736056394868904</v>
      </c>
      <c r="BF100" s="57" t="s">
        <v>281</v>
      </c>
    </row>
    <row r="101" spans="1:58" x14ac:dyDescent="0.25">
      <c r="A101" s="54">
        <v>1933</v>
      </c>
      <c r="B101" s="57" t="s">
        <v>281</v>
      </c>
      <c r="C101" s="57" t="s">
        <v>281</v>
      </c>
      <c r="D101" s="57" t="s">
        <v>281</v>
      </c>
      <c r="E101" s="57" t="s">
        <v>281</v>
      </c>
      <c r="F101" s="57" t="s">
        <v>281</v>
      </c>
      <c r="G101" s="57" t="s">
        <v>281</v>
      </c>
      <c r="H101" s="57" t="s">
        <v>281</v>
      </c>
      <c r="I101" s="57" t="s">
        <v>281</v>
      </c>
      <c r="J101" s="57" t="s">
        <v>281</v>
      </c>
      <c r="K101" s="57" t="s">
        <v>281</v>
      </c>
      <c r="L101" s="57" t="s">
        <v>281</v>
      </c>
      <c r="M101" s="57" t="s">
        <v>281</v>
      </c>
      <c r="N101" s="57" t="s">
        <v>281</v>
      </c>
      <c r="O101" s="57" t="s">
        <v>281</v>
      </c>
      <c r="P101" s="57" t="s">
        <v>281</v>
      </c>
      <c r="Q101" s="57" t="s">
        <v>281</v>
      </c>
      <c r="R101" s="57" t="s">
        <v>281</v>
      </c>
      <c r="S101" s="57" t="s">
        <v>281</v>
      </c>
      <c r="T101" s="57" t="s">
        <v>281</v>
      </c>
      <c r="U101" s="57" t="s">
        <v>281</v>
      </c>
      <c r="V101" s="57" t="s">
        <v>281</v>
      </c>
      <c r="W101" s="57" t="s">
        <v>281</v>
      </c>
      <c r="X101" s="57" t="s">
        <v>281</v>
      </c>
      <c r="Y101" s="57" t="s">
        <v>281</v>
      </c>
      <c r="Z101" s="57" t="s">
        <v>281</v>
      </c>
      <c r="AA101" s="57">
        <v>13.174596192519845</v>
      </c>
      <c r="AB101" s="57" t="s">
        <v>281</v>
      </c>
      <c r="AC101" s="57" t="s">
        <v>281</v>
      </c>
      <c r="AD101" s="57" t="s">
        <v>281</v>
      </c>
      <c r="AE101" s="57" t="s">
        <v>281</v>
      </c>
      <c r="AF101" s="57" t="s">
        <v>281</v>
      </c>
      <c r="AG101" s="57" t="s">
        <v>281</v>
      </c>
      <c r="AH101" s="57" t="s">
        <v>281</v>
      </c>
      <c r="AI101" s="57" t="s">
        <v>281</v>
      </c>
      <c r="AJ101" s="57" t="s">
        <v>281</v>
      </c>
      <c r="AK101" s="57" t="s">
        <v>281</v>
      </c>
      <c r="AL101" s="57" t="s">
        <v>281</v>
      </c>
      <c r="AM101" s="57" t="s">
        <v>281</v>
      </c>
      <c r="AN101" s="57" t="s">
        <v>281</v>
      </c>
      <c r="AO101" s="57" t="s">
        <v>281</v>
      </c>
      <c r="AP101" s="57" t="s">
        <v>281</v>
      </c>
      <c r="AQ101" s="57" t="s">
        <v>281</v>
      </c>
      <c r="AR101" s="57" t="s">
        <v>281</v>
      </c>
      <c r="AS101" s="57" t="s">
        <v>281</v>
      </c>
      <c r="AT101" s="57" t="s">
        <v>281</v>
      </c>
      <c r="AU101" s="57" t="s">
        <v>281</v>
      </c>
      <c r="AV101" s="57" t="s">
        <v>281</v>
      </c>
      <c r="AW101" s="57" t="s">
        <v>281</v>
      </c>
      <c r="AX101" s="57" t="s">
        <v>281</v>
      </c>
      <c r="AY101" s="57" t="s">
        <v>281</v>
      </c>
      <c r="AZ101" s="57" t="s">
        <v>281</v>
      </c>
      <c r="BA101" s="57" t="s">
        <v>281</v>
      </c>
      <c r="BB101" s="57" t="s">
        <v>281</v>
      </c>
      <c r="BC101" s="57" t="s">
        <v>281</v>
      </c>
      <c r="BD101" s="81"/>
      <c r="BE101" s="81">
        <f t="shared" si="1"/>
        <v>0.13736056394868904</v>
      </c>
      <c r="BF101" s="57" t="s">
        <v>281</v>
      </c>
    </row>
    <row r="102" spans="1:58" x14ac:dyDescent="0.25">
      <c r="A102" s="54">
        <v>1934</v>
      </c>
      <c r="B102" s="57" t="s">
        <v>281</v>
      </c>
      <c r="C102" s="57" t="s">
        <v>281</v>
      </c>
      <c r="D102" s="57" t="s">
        <v>281</v>
      </c>
      <c r="E102" s="57" t="s">
        <v>281</v>
      </c>
      <c r="F102" s="57" t="s">
        <v>281</v>
      </c>
      <c r="G102" s="57" t="s">
        <v>281</v>
      </c>
      <c r="H102" s="57" t="s">
        <v>281</v>
      </c>
      <c r="I102" s="57" t="s">
        <v>281</v>
      </c>
      <c r="J102" s="57" t="s">
        <v>281</v>
      </c>
      <c r="K102" s="57" t="s">
        <v>281</v>
      </c>
      <c r="L102" s="57" t="s">
        <v>281</v>
      </c>
      <c r="M102" s="57" t="s">
        <v>281</v>
      </c>
      <c r="N102" s="57" t="s">
        <v>281</v>
      </c>
      <c r="O102" s="57" t="s">
        <v>281</v>
      </c>
      <c r="P102" s="57" t="s">
        <v>281</v>
      </c>
      <c r="Q102" s="57" t="s">
        <v>281</v>
      </c>
      <c r="R102" s="57" t="s">
        <v>281</v>
      </c>
      <c r="S102" s="57" t="s">
        <v>281</v>
      </c>
      <c r="T102" s="57" t="s">
        <v>281</v>
      </c>
      <c r="U102" s="57" t="s">
        <v>281</v>
      </c>
      <c r="V102" s="57" t="s">
        <v>281</v>
      </c>
      <c r="W102" s="57" t="s">
        <v>281</v>
      </c>
      <c r="X102" s="57" t="s">
        <v>281</v>
      </c>
      <c r="Y102" s="57" t="s">
        <v>281</v>
      </c>
      <c r="Z102" s="57" t="s">
        <v>281</v>
      </c>
      <c r="AA102" s="57">
        <v>15.208727378668179</v>
      </c>
      <c r="AB102" s="57" t="s">
        <v>281</v>
      </c>
      <c r="AC102" s="57" t="s">
        <v>281</v>
      </c>
      <c r="AD102" s="57" t="s">
        <v>281</v>
      </c>
      <c r="AE102" s="57" t="s">
        <v>281</v>
      </c>
      <c r="AF102" s="57" t="s">
        <v>281</v>
      </c>
      <c r="AG102" s="57" t="s">
        <v>281</v>
      </c>
      <c r="AH102" s="57" t="s">
        <v>281</v>
      </c>
      <c r="AI102" s="57" t="s">
        <v>281</v>
      </c>
      <c r="AJ102" s="57" t="s">
        <v>281</v>
      </c>
      <c r="AK102" s="57" t="s">
        <v>281</v>
      </c>
      <c r="AL102" s="57" t="s">
        <v>281</v>
      </c>
      <c r="AM102" s="57" t="s">
        <v>281</v>
      </c>
      <c r="AN102" s="57" t="s">
        <v>281</v>
      </c>
      <c r="AO102" s="57" t="s">
        <v>281</v>
      </c>
      <c r="AP102" s="57" t="s">
        <v>281</v>
      </c>
      <c r="AQ102" s="57" t="s">
        <v>281</v>
      </c>
      <c r="AR102" s="57" t="s">
        <v>281</v>
      </c>
      <c r="AS102" s="57" t="s">
        <v>281</v>
      </c>
      <c r="AT102" s="57" t="s">
        <v>281</v>
      </c>
      <c r="AU102" s="57" t="s">
        <v>281</v>
      </c>
      <c r="AV102" s="57" t="s">
        <v>281</v>
      </c>
      <c r="AW102" s="57" t="s">
        <v>281</v>
      </c>
      <c r="AX102" s="57" t="s">
        <v>281</v>
      </c>
      <c r="AY102" s="57" t="s">
        <v>281</v>
      </c>
      <c r="AZ102" s="57" t="s">
        <v>281</v>
      </c>
      <c r="BA102" s="57" t="s">
        <v>281</v>
      </c>
      <c r="BB102" s="57" t="s">
        <v>281</v>
      </c>
      <c r="BC102" s="57" t="s">
        <v>281</v>
      </c>
      <c r="BD102" s="81"/>
      <c r="BE102" s="81">
        <f t="shared" si="1"/>
        <v>0.13736056394868904</v>
      </c>
      <c r="BF102" s="57" t="s">
        <v>281</v>
      </c>
    </row>
    <row r="103" spans="1:58" x14ac:dyDescent="0.25">
      <c r="A103" s="54">
        <v>1935</v>
      </c>
      <c r="B103" s="57" t="s">
        <v>281</v>
      </c>
      <c r="C103" s="57" t="s">
        <v>281</v>
      </c>
      <c r="D103" s="57" t="s">
        <v>281</v>
      </c>
      <c r="E103" s="57" t="s">
        <v>281</v>
      </c>
      <c r="F103" s="57" t="s">
        <v>281</v>
      </c>
      <c r="G103" s="57" t="s">
        <v>281</v>
      </c>
      <c r="H103" s="57" t="s">
        <v>281</v>
      </c>
      <c r="I103" s="57" t="s">
        <v>281</v>
      </c>
      <c r="J103" s="57" t="s">
        <v>281</v>
      </c>
      <c r="K103" s="57" t="s">
        <v>281</v>
      </c>
      <c r="L103" s="57" t="s">
        <v>281</v>
      </c>
      <c r="M103" s="57" t="s">
        <v>281</v>
      </c>
      <c r="N103" s="57" t="s">
        <v>281</v>
      </c>
      <c r="O103" s="57" t="s">
        <v>281</v>
      </c>
      <c r="P103" s="57" t="s">
        <v>281</v>
      </c>
      <c r="Q103" s="57" t="s">
        <v>281</v>
      </c>
      <c r="R103" s="57" t="s">
        <v>281</v>
      </c>
      <c r="S103" s="57" t="s">
        <v>281</v>
      </c>
      <c r="T103" s="57" t="s">
        <v>281</v>
      </c>
      <c r="U103" s="57" t="s">
        <v>281</v>
      </c>
      <c r="V103" s="57" t="s">
        <v>281</v>
      </c>
      <c r="W103" s="57" t="s">
        <v>281</v>
      </c>
      <c r="X103" s="57" t="s">
        <v>281</v>
      </c>
      <c r="Y103" s="57" t="s">
        <v>281</v>
      </c>
      <c r="Z103" s="57" t="s">
        <v>281</v>
      </c>
      <c r="AA103" s="57">
        <v>13.335159498966556</v>
      </c>
      <c r="AB103" s="57" t="s">
        <v>281</v>
      </c>
      <c r="AC103" s="57" t="s">
        <v>281</v>
      </c>
      <c r="AD103" s="57" t="s">
        <v>281</v>
      </c>
      <c r="AE103" s="57" t="s">
        <v>281</v>
      </c>
      <c r="AF103" s="57" t="s">
        <v>281</v>
      </c>
      <c r="AG103" s="57" t="s">
        <v>281</v>
      </c>
      <c r="AH103" s="57" t="s">
        <v>281</v>
      </c>
      <c r="AI103" s="57" t="s">
        <v>281</v>
      </c>
      <c r="AJ103" s="57" t="s">
        <v>281</v>
      </c>
      <c r="AK103" s="57" t="s">
        <v>281</v>
      </c>
      <c r="AL103" s="57" t="s">
        <v>281</v>
      </c>
      <c r="AM103" s="57" t="s">
        <v>281</v>
      </c>
      <c r="AN103" s="57" t="s">
        <v>281</v>
      </c>
      <c r="AO103" s="57" t="s">
        <v>281</v>
      </c>
      <c r="AP103" s="57" t="s">
        <v>281</v>
      </c>
      <c r="AQ103" s="57" t="s">
        <v>281</v>
      </c>
      <c r="AR103" s="57" t="s">
        <v>281</v>
      </c>
      <c r="AS103" s="57" t="s">
        <v>281</v>
      </c>
      <c r="AT103" s="57" t="s">
        <v>281</v>
      </c>
      <c r="AU103" s="57" t="s">
        <v>281</v>
      </c>
      <c r="AV103" s="57" t="s">
        <v>281</v>
      </c>
      <c r="AW103" s="57" t="s">
        <v>281</v>
      </c>
      <c r="AX103" s="57" t="s">
        <v>281</v>
      </c>
      <c r="AY103" s="57" t="s">
        <v>281</v>
      </c>
      <c r="AZ103" s="57" t="s">
        <v>281</v>
      </c>
      <c r="BA103" s="57" t="s">
        <v>281</v>
      </c>
      <c r="BB103" s="57" t="s">
        <v>281</v>
      </c>
      <c r="BC103" s="57" t="s">
        <v>281</v>
      </c>
      <c r="BD103" s="81"/>
      <c r="BE103" s="81">
        <f t="shared" si="1"/>
        <v>0.13736056394868901</v>
      </c>
      <c r="BF103" s="57" t="s">
        <v>281</v>
      </c>
    </row>
    <row r="104" spans="1:58" x14ac:dyDescent="0.25">
      <c r="A104" s="54">
        <v>1936</v>
      </c>
      <c r="B104" s="57" t="s">
        <v>281</v>
      </c>
      <c r="C104" s="57" t="s">
        <v>281</v>
      </c>
      <c r="D104" s="57" t="s">
        <v>281</v>
      </c>
      <c r="E104" s="57" t="s">
        <v>281</v>
      </c>
      <c r="F104" s="57" t="s">
        <v>281</v>
      </c>
      <c r="G104" s="57" t="s">
        <v>281</v>
      </c>
      <c r="H104" s="57" t="s">
        <v>281</v>
      </c>
      <c r="I104" s="57" t="s">
        <v>281</v>
      </c>
      <c r="J104" s="57" t="s">
        <v>281</v>
      </c>
      <c r="K104" s="57" t="s">
        <v>281</v>
      </c>
      <c r="L104" s="57" t="s">
        <v>281</v>
      </c>
      <c r="M104" s="57" t="s">
        <v>281</v>
      </c>
      <c r="N104" s="57" t="s">
        <v>281</v>
      </c>
      <c r="O104" s="57" t="s">
        <v>281</v>
      </c>
      <c r="P104" s="57" t="s">
        <v>281</v>
      </c>
      <c r="Q104" s="57" t="s">
        <v>281</v>
      </c>
      <c r="R104" s="57" t="s">
        <v>281</v>
      </c>
      <c r="S104" s="57" t="s">
        <v>281</v>
      </c>
      <c r="T104" s="57" t="s">
        <v>281</v>
      </c>
      <c r="U104" s="57" t="s">
        <v>281</v>
      </c>
      <c r="V104" s="57" t="s">
        <v>281</v>
      </c>
      <c r="W104" s="57" t="s">
        <v>281</v>
      </c>
      <c r="X104" s="57" t="s">
        <v>281</v>
      </c>
      <c r="Y104" s="57" t="s">
        <v>281</v>
      </c>
      <c r="Z104" s="57" t="s">
        <v>281</v>
      </c>
      <c r="AA104" s="57">
        <v>13.133962978522568</v>
      </c>
      <c r="AB104" s="57" t="s">
        <v>281</v>
      </c>
      <c r="AC104" s="57" t="s">
        <v>281</v>
      </c>
      <c r="AD104" s="57" t="s">
        <v>281</v>
      </c>
      <c r="AE104" s="57" t="s">
        <v>281</v>
      </c>
      <c r="AF104" s="57" t="s">
        <v>281</v>
      </c>
      <c r="AG104" s="57" t="s">
        <v>281</v>
      </c>
      <c r="AH104" s="57" t="s">
        <v>281</v>
      </c>
      <c r="AI104" s="57" t="s">
        <v>281</v>
      </c>
      <c r="AJ104" s="57" t="s">
        <v>281</v>
      </c>
      <c r="AK104" s="57" t="s">
        <v>281</v>
      </c>
      <c r="AL104" s="57" t="s">
        <v>281</v>
      </c>
      <c r="AM104" s="57" t="s">
        <v>281</v>
      </c>
      <c r="AN104" s="57" t="s">
        <v>281</v>
      </c>
      <c r="AO104" s="57" t="s">
        <v>281</v>
      </c>
      <c r="AP104" s="57" t="s">
        <v>281</v>
      </c>
      <c r="AQ104" s="57" t="s">
        <v>281</v>
      </c>
      <c r="AR104" s="57" t="s">
        <v>281</v>
      </c>
      <c r="AS104" s="57" t="s">
        <v>281</v>
      </c>
      <c r="AT104" s="57" t="s">
        <v>281</v>
      </c>
      <c r="AU104" s="57" t="s">
        <v>281</v>
      </c>
      <c r="AV104" s="57" t="s">
        <v>281</v>
      </c>
      <c r="AW104" s="57" t="s">
        <v>281</v>
      </c>
      <c r="AX104" s="57" t="s">
        <v>281</v>
      </c>
      <c r="AY104" s="57" t="s">
        <v>281</v>
      </c>
      <c r="AZ104" s="57" t="s">
        <v>281</v>
      </c>
      <c r="BA104" s="57" t="s">
        <v>281</v>
      </c>
      <c r="BB104" s="57" t="s">
        <v>281</v>
      </c>
      <c r="BC104" s="57" t="s">
        <v>281</v>
      </c>
      <c r="BD104" s="81"/>
      <c r="BE104" s="81">
        <f t="shared" si="1"/>
        <v>0.13736056394868901</v>
      </c>
      <c r="BF104" s="57" t="s">
        <v>281</v>
      </c>
    </row>
    <row r="105" spans="1:58" x14ac:dyDescent="0.25">
      <c r="A105" s="54">
        <v>1937</v>
      </c>
      <c r="B105" s="57" t="s">
        <v>281</v>
      </c>
      <c r="C105" s="57" t="s">
        <v>281</v>
      </c>
      <c r="D105" s="57" t="s">
        <v>281</v>
      </c>
      <c r="E105" s="57" t="s">
        <v>281</v>
      </c>
      <c r="F105" s="57" t="s">
        <v>281</v>
      </c>
      <c r="G105" s="57" t="s">
        <v>281</v>
      </c>
      <c r="H105" s="57" t="s">
        <v>281</v>
      </c>
      <c r="I105" s="57" t="s">
        <v>281</v>
      </c>
      <c r="J105" s="57" t="s">
        <v>281</v>
      </c>
      <c r="K105" s="57" t="s">
        <v>281</v>
      </c>
      <c r="L105" s="57" t="s">
        <v>281</v>
      </c>
      <c r="M105" s="57" t="s">
        <v>281</v>
      </c>
      <c r="N105" s="57" t="s">
        <v>281</v>
      </c>
      <c r="O105" s="57" t="s">
        <v>281</v>
      </c>
      <c r="P105" s="57" t="s">
        <v>281</v>
      </c>
      <c r="Q105" s="57" t="s">
        <v>281</v>
      </c>
      <c r="R105" s="57" t="s">
        <v>281</v>
      </c>
      <c r="S105" s="57" t="s">
        <v>281</v>
      </c>
      <c r="T105" s="57" t="s">
        <v>281</v>
      </c>
      <c r="U105" s="57" t="s">
        <v>281</v>
      </c>
      <c r="V105" s="57" t="s">
        <v>281</v>
      </c>
      <c r="W105" s="57" t="s">
        <v>281</v>
      </c>
      <c r="X105" s="57" t="s">
        <v>281</v>
      </c>
      <c r="Y105" s="57" t="s">
        <v>281</v>
      </c>
      <c r="Z105" s="57" t="s">
        <v>281</v>
      </c>
      <c r="AA105" s="57">
        <v>12.300429762723084</v>
      </c>
      <c r="AB105" s="57" t="s">
        <v>281</v>
      </c>
      <c r="AC105" s="57" t="s">
        <v>281</v>
      </c>
      <c r="AD105" s="57" t="s">
        <v>281</v>
      </c>
      <c r="AE105" s="57" t="s">
        <v>281</v>
      </c>
      <c r="AF105" s="57" t="s">
        <v>281</v>
      </c>
      <c r="AG105" s="57" t="s">
        <v>281</v>
      </c>
      <c r="AH105" s="57" t="s">
        <v>281</v>
      </c>
      <c r="AI105" s="57" t="s">
        <v>281</v>
      </c>
      <c r="AJ105" s="57" t="s">
        <v>281</v>
      </c>
      <c r="AK105" s="57" t="s">
        <v>281</v>
      </c>
      <c r="AL105" s="57" t="s">
        <v>281</v>
      </c>
      <c r="AM105" s="57" t="s">
        <v>281</v>
      </c>
      <c r="AN105" s="57" t="s">
        <v>281</v>
      </c>
      <c r="AO105" s="57" t="s">
        <v>281</v>
      </c>
      <c r="AP105" s="57" t="s">
        <v>281</v>
      </c>
      <c r="AQ105" s="57" t="s">
        <v>281</v>
      </c>
      <c r="AR105" s="57" t="s">
        <v>281</v>
      </c>
      <c r="AS105" s="57" t="s">
        <v>281</v>
      </c>
      <c r="AT105" s="57" t="s">
        <v>281</v>
      </c>
      <c r="AU105" s="57" t="s">
        <v>281</v>
      </c>
      <c r="AV105" s="57" t="s">
        <v>281</v>
      </c>
      <c r="AW105" s="57" t="s">
        <v>281</v>
      </c>
      <c r="AX105" s="57" t="s">
        <v>281</v>
      </c>
      <c r="AY105" s="57" t="s">
        <v>281</v>
      </c>
      <c r="AZ105" s="57" t="s">
        <v>281</v>
      </c>
      <c r="BA105" s="57" t="s">
        <v>281</v>
      </c>
      <c r="BB105" s="57" t="s">
        <v>281</v>
      </c>
      <c r="BC105" s="57" t="s">
        <v>281</v>
      </c>
      <c r="BD105" s="81"/>
      <c r="BE105" s="81">
        <f t="shared" si="1"/>
        <v>0.13736056394868904</v>
      </c>
      <c r="BF105" s="57" t="s">
        <v>281</v>
      </c>
    </row>
    <row r="106" spans="1:58" x14ac:dyDescent="0.25">
      <c r="A106" s="54">
        <v>1938</v>
      </c>
      <c r="B106" s="57" t="s">
        <v>281</v>
      </c>
      <c r="C106" s="57" t="s">
        <v>281</v>
      </c>
      <c r="D106" s="57" t="s">
        <v>281</v>
      </c>
      <c r="E106" s="57" t="s">
        <v>281</v>
      </c>
      <c r="F106" s="57" t="s">
        <v>281</v>
      </c>
      <c r="G106" s="57" t="s">
        <v>281</v>
      </c>
      <c r="H106" s="57" t="s">
        <v>281</v>
      </c>
      <c r="I106" s="57" t="s">
        <v>281</v>
      </c>
      <c r="J106" s="57" t="s">
        <v>281</v>
      </c>
      <c r="K106" s="57" t="s">
        <v>281</v>
      </c>
      <c r="L106" s="57" t="s">
        <v>281</v>
      </c>
      <c r="M106" s="57" t="s">
        <v>281</v>
      </c>
      <c r="N106" s="57" t="s">
        <v>281</v>
      </c>
      <c r="O106" s="57" t="s">
        <v>281</v>
      </c>
      <c r="P106" s="57" t="s">
        <v>281</v>
      </c>
      <c r="Q106" s="57" t="s">
        <v>281</v>
      </c>
      <c r="R106" s="57" t="s">
        <v>281</v>
      </c>
      <c r="S106" s="57" t="s">
        <v>281</v>
      </c>
      <c r="T106" s="57" t="s">
        <v>281</v>
      </c>
      <c r="U106" s="57" t="s">
        <v>281</v>
      </c>
      <c r="V106" s="57" t="s">
        <v>281</v>
      </c>
      <c r="W106" s="57" t="s">
        <v>281</v>
      </c>
      <c r="X106" s="57" t="s">
        <v>281</v>
      </c>
      <c r="Y106" s="57" t="s">
        <v>281</v>
      </c>
      <c r="Z106" s="57" t="s">
        <v>281</v>
      </c>
      <c r="AA106" s="57">
        <v>12.214926017459476</v>
      </c>
      <c r="AB106" s="57" t="s">
        <v>281</v>
      </c>
      <c r="AC106" s="57" t="s">
        <v>281</v>
      </c>
      <c r="AD106" s="57" t="s">
        <v>281</v>
      </c>
      <c r="AE106" s="57" t="s">
        <v>281</v>
      </c>
      <c r="AF106" s="57" t="s">
        <v>281</v>
      </c>
      <c r="AG106" s="57" t="s">
        <v>281</v>
      </c>
      <c r="AH106" s="57" t="s">
        <v>281</v>
      </c>
      <c r="AI106" s="57" t="s">
        <v>281</v>
      </c>
      <c r="AJ106" s="57" t="s">
        <v>281</v>
      </c>
      <c r="AK106" s="57" t="s">
        <v>281</v>
      </c>
      <c r="AL106" s="57" t="s">
        <v>281</v>
      </c>
      <c r="AM106" s="57" t="s">
        <v>281</v>
      </c>
      <c r="AN106" s="57" t="s">
        <v>281</v>
      </c>
      <c r="AO106" s="57" t="s">
        <v>281</v>
      </c>
      <c r="AP106" s="57" t="s">
        <v>281</v>
      </c>
      <c r="AQ106" s="57" t="s">
        <v>281</v>
      </c>
      <c r="AR106" s="57" t="s">
        <v>281</v>
      </c>
      <c r="AS106" s="57" t="s">
        <v>281</v>
      </c>
      <c r="AT106" s="57" t="s">
        <v>281</v>
      </c>
      <c r="AU106" s="57" t="s">
        <v>281</v>
      </c>
      <c r="AV106" s="57" t="s">
        <v>281</v>
      </c>
      <c r="AW106" s="57" t="s">
        <v>281</v>
      </c>
      <c r="AX106" s="57" t="s">
        <v>281</v>
      </c>
      <c r="AY106" s="57" t="s">
        <v>281</v>
      </c>
      <c r="AZ106" s="57" t="s">
        <v>281</v>
      </c>
      <c r="BA106" s="57" t="s">
        <v>281</v>
      </c>
      <c r="BB106" s="57" t="s">
        <v>281</v>
      </c>
      <c r="BC106" s="57" t="s">
        <v>281</v>
      </c>
      <c r="BD106" s="81"/>
      <c r="BE106" s="81">
        <f t="shared" si="1"/>
        <v>0.13736056394868904</v>
      </c>
      <c r="BF106" s="57" t="s">
        <v>281</v>
      </c>
    </row>
    <row r="107" spans="1:58" x14ac:dyDescent="0.25">
      <c r="A107" s="54">
        <v>1939</v>
      </c>
      <c r="B107" s="57" t="s">
        <v>281</v>
      </c>
      <c r="C107" s="57" t="s">
        <v>281</v>
      </c>
      <c r="D107" s="57" t="s">
        <v>281</v>
      </c>
      <c r="E107" s="57" t="s">
        <v>281</v>
      </c>
      <c r="F107" s="57" t="s">
        <v>281</v>
      </c>
      <c r="G107" s="57" t="s">
        <v>281</v>
      </c>
      <c r="H107" s="57" t="s">
        <v>281</v>
      </c>
      <c r="I107" s="57" t="s">
        <v>281</v>
      </c>
      <c r="J107" s="57" t="s">
        <v>281</v>
      </c>
      <c r="K107" s="57" t="s">
        <v>281</v>
      </c>
      <c r="L107" s="57" t="s">
        <v>281</v>
      </c>
      <c r="M107" s="57" t="s">
        <v>281</v>
      </c>
      <c r="N107" s="57" t="s">
        <v>281</v>
      </c>
      <c r="O107" s="57" t="s">
        <v>281</v>
      </c>
      <c r="P107" s="57" t="s">
        <v>281</v>
      </c>
      <c r="Q107" s="57" t="s">
        <v>281</v>
      </c>
      <c r="R107" s="57" t="s">
        <v>281</v>
      </c>
      <c r="S107" s="57" t="s">
        <v>281</v>
      </c>
      <c r="T107" s="57" t="s">
        <v>281</v>
      </c>
      <c r="U107" s="57" t="s">
        <v>281</v>
      </c>
      <c r="V107" s="57" t="s">
        <v>281</v>
      </c>
      <c r="W107" s="57" t="s">
        <v>281</v>
      </c>
      <c r="X107" s="57" t="s">
        <v>281</v>
      </c>
      <c r="Y107" s="57" t="s">
        <v>281</v>
      </c>
      <c r="Z107" s="57" t="s">
        <v>281</v>
      </c>
      <c r="AA107" s="57">
        <v>14.497457394806803</v>
      </c>
      <c r="AB107" s="57" t="s">
        <v>281</v>
      </c>
      <c r="AC107" s="57" t="s">
        <v>281</v>
      </c>
      <c r="AD107" s="57" t="s">
        <v>281</v>
      </c>
      <c r="AE107" s="57" t="s">
        <v>281</v>
      </c>
      <c r="AF107" s="57" t="s">
        <v>281</v>
      </c>
      <c r="AG107" s="57" t="s">
        <v>281</v>
      </c>
      <c r="AH107" s="57" t="s">
        <v>281</v>
      </c>
      <c r="AI107" s="57" t="s">
        <v>281</v>
      </c>
      <c r="AJ107" s="57" t="s">
        <v>281</v>
      </c>
      <c r="AK107" s="57" t="s">
        <v>281</v>
      </c>
      <c r="AL107" s="57" t="s">
        <v>281</v>
      </c>
      <c r="AM107" s="57" t="s">
        <v>281</v>
      </c>
      <c r="AN107" s="57" t="s">
        <v>281</v>
      </c>
      <c r="AO107" s="57" t="s">
        <v>281</v>
      </c>
      <c r="AP107" s="57" t="s">
        <v>281</v>
      </c>
      <c r="AQ107" s="57" t="s">
        <v>281</v>
      </c>
      <c r="AR107" s="57" t="s">
        <v>281</v>
      </c>
      <c r="AS107" s="57" t="s">
        <v>281</v>
      </c>
      <c r="AT107" s="57" t="s">
        <v>281</v>
      </c>
      <c r="AU107" s="57" t="s">
        <v>281</v>
      </c>
      <c r="AV107" s="57" t="s">
        <v>281</v>
      </c>
      <c r="AW107" s="57" t="s">
        <v>281</v>
      </c>
      <c r="AX107" s="57" t="s">
        <v>281</v>
      </c>
      <c r="AY107" s="57" t="s">
        <v>281</v>
      </c>
      <c r="AZ107" s="57" t="s">
        <v>281</v>
      </c>
      <c r="BA107" s="57" t="s">
        <v>281</v>
      </c>
      <c r="BB107" s="57" t="s">
        <v>281</v>
      </c>
      <c r="BC107" s="57" t="s">
        <v>281</v>
      </c>
      <c r="BD107" s="81"/>
      <c r="BE107" s="81">
        <f t="shared" si="1"/>
        <v>0.13736056394868901</v>
      </c>
      <c r="BF107" s="57" t="s">
        <v>281</v>
      </c>
    </row>
    <row r="108" spans="1:58" x14ac:dyDescent="0.25">
      <c r="A108" s="54">
        <v>1940</v>
      </c>
      <c r="B108" s="57" t="s">
        <v>281</v>
      </c>
      <c r="C108" s="57" t="s">
        <v>281</v>
      </c>
      <c r="D108" s="57" t="s">
        <v>281</v>
      </c>
      <c r="E108" s="57" t="s">
        <v>281</v>
      </c>
      <c r="F108" s="57" t="s">
        <v>281</v>
      </c>
      <c r="G108" s="57" t="s">
        <v>281</v>
      </c>
      <c r="H108" s="57" t="s">
        <v>281</v>
      </c>
      <c r="I108" s="57" t="s">
        <v>281</v>
      </c>
      <c r="J108" s="57" t="s">
        <v>281</v>
      </c>
      <c r="K108" s="57" t="s">
        <v>281</v>
      </c>
      <c r="L108" s="57" t="s">
        <v>281</v>
      </c>
      <c r="M108" s="57" t="s">
        <v>281</v>
      </c>
      <c r="N108" s="57" t="s">
        <v>281</v>
      </c>
      <c r="O108" s="57" t="s">
        <v>281</v>
      </c>
      <c r="P108" s="57" t="s">
        <v>281</v>
      </c>
      <c r="Q108" s="57" t="s">
        <v>281</v>
      </c>
      <c r="R108" s="57" t="s">
        <v>281</v>
      </c>
      <c r="S108" s="57" t="s">
        <v>281</v>
      </c>
      <c r="T108" s="57" t="s">
        <v>281</v>
      </c>
      <c r="U108" s="57" t="s">
        <v>281</v>
      </c>
      <c r="V108" s="57" t="s">
        <v>281</v>
      </c>
      <c r="W108" s="57" t="s">
        <v>281</v>
      </c>
      <c r="X108" s="57" t="s">
        <v>281</v>
      </c>
      <c r="Y108" s="57" t="s">
        <v>281</v>
      </c>
      <c r="Z108" s="57" t="s">
        <v>281</v>
      </c>
      <c r="AA108" s="57">
        <v>11.560822397850931</v>
      </c>
      <c r="AB108" s="57" t="s">
        <v>281</v>
      </c>
      <c r="AC108" s="57" t="s">
        <v>281</v>
      </c>
      <c r="AD108" s="57" t="s">
        <v>281</v>
      </c>
      <c r="AE108" s="57" t="s">
        <v>281</v>
      </c>
      <c r="AF108" s="57" t="s">
        <v>281</v>
      </c>
      <c r="AG108" s="57" t="s">
        <v>281</v>
      </c>
      <c r="AH108" s="57" t="s">
        <v>281</v>
      </c>
      <c r="AI108" s="57" t="s">
        <v>281</v>
      </c>
      <c r="AJ108" s="57" t="s">
        <v>281</v>
      </c>
      <c r="AK108" s="57" t="s">
        <v>281</v>
      </c>
      <c r="AL108" s="57" t="s">
        <v>281</v>
      </c>
      <c r="AM108" s="57" t="s">
        <v>281</v>
      </c>
      <c r="AN108" s="57" t="s">
        <v>281</v>
      </c>
      <c r="AO108" s="57" t="s">
        <v>281</v>
      </c>
      <c r="AP108" s="57" t="s">
        <v>281</v>
      </c>
      <c r="AQ108" s="57" t="s">
        <v>281</v>
      </c>
      <c r="AR108" s="57" t="s">
        <v>281</v>
      </c>
      <c r="AS108" s="57" t="s">
        <v>281</v>
      </c>
      <c r="AT108" s="57" t="s">
        <v>281</v>
      </c>
      <c r="AU108" s="57" t="s">
        <v>281</v>
      </c>
      <c r="AV108" s="57" t="s">
        <v>281</v>
      </c>
      <c r="AW108" s="57" t="s">
        <v>281</v>
      </c>
      <c r="AX108" s="57" t="s">
        <v>281</v>
      </c>
      <c r="AY108" s="57" t="s">
        <v>281</v>
      </c>
      <c r="AZ108" s="57" t="s">
        <v>281</v>
      </c>
      <c r="BA108" s="57" t="s">
        <v>281</v>
      </c>
      <c r="BB108" s="57" t="s">
        <v>281</v>
      </c>
      <c r="BC108" s="57" t="s">
        <v>281</v>
      </c>
      <c r="BD108" s="81"/>
      <c r="BE108" s="81">
        <f t="shared" si="1"/>
        <v>0.13736056394868904</v>
      </c>
      <c r="BF108" s="57" t="s">
        <v>281</v>
      </c>
    </row>
    <row r="109" spans="1:58" x14ac:dyDescent="0.25">
      <c r="A109" s="54">
        <v>1941</v>
      </c>
      <c r="B109" s="57" t="s">
        <v>281</v>
      </c>
      <c r="C109" s="57" t="s">
        <v>281</v>
      </c>
      <c r="D109" s="57" t="s">
        <v>281</v>
      </c>
      <c r="E109" s="57" t="s">
        <v>281</v>
      </c>
      <c r="F109" s="57" t="s">
        <v>281</v>
      </c>
      <c r="G109" s="57" t="s">
        <v>281</v>
      </c>
      <c r="H109" s="57" t="s">
        <v>281</v>
      </c>
      <c r="I109" s="57" t="s">
        <v>281</v>
      </c>
      <c r="J109" s="57" t="s">
        <v>281</v>
      </c>
      <c r="K109" s="57" t="s">
        <v>281</v>
      </c>
      <c r="L109" s="57" t="s">
        <v>281</v>
      </c>
      <c r="M109" s="57" t="s">
        <v>281</v>
      </c>
      <c r="N109" s="57" t="s">
        <v>281</v>
      </c>
      <c r="O109" s="57" t="s">
        <v>281</v>
      </c>
      <c r="P109" s="57" t="s">
        <v>281</v>
      </c>
      <c r="Q109" s="57" t="s">
        <v>281</v>
      </c>
      <c r="R109" s="57" t="s">
        <v>281</v>
      </c>
      <c r="S109" s="57" t="s">
        <v>281</v>
      </c>
      <c r="T109" s="57" t="s">
        <v>281</v>
      </c>
      <c r="U109" s="57" t="s">
        <v>281</v>
      </c>
      <c r="V109" s="57" t="s">
        <v>281</v>
      </c>
      <c r="W109" s="57" t="s">
        <v>281</v>
      </c>
      <c r="X109" s="57" t="s">
        <v>281</v>
      </c>
      <c r="Y109" s="57" t="s">
        <v>281</v>
      </c>
      <c r="Z109" s="57" t="s">
        <v>281</v>
      </c>
      <c r="AA109" s="57">
        <v>9.8568299265055614</v>
      </c>
      <c r="AB109" s="57" t="s">
        <v>281</v>
      </c>
      <c r="AC109" s="57" t="s">
        <v>281</v>
      </c>
      <c r="AD109" s="57" t="s">
        <v>281</v>
      </c>
      <c r="AE109" s="57" t="s">
        <v>281</v>
      </c>
      <c r="AF109" s="57" t="s">
        <v>281</v>
      </c>
      <c r="AG109" s="57" t="s">
        <v>281</v>
      </c>
      <c r="AH109" s="57" t="s">
        <v>281</v>
      </c>
      <c r="AI109" s="57" t="s">
        <v>281</v>
      </c>
      <c r="AJ109" s="57" t="s">
        <v>281</v>
      </c>
      <c r="AK109" s="57" t="s">
        <v>281</v>
      </c>
      <c r="AL109" s="57" t="s">
        <v>281</v>
      </c>
      <c r="AM109" s="57" t="s">
        <v>281</v>
      </c>
      <c r="AN109" s="57" t="s">
        <v>281</v>
      </c>
      <c r="AO109" s="57" t="s">
        <v>281</v>
      </c>
      <c r="AP109" s="57" t="s">
        <v>281</v>
      </c>
      <c r="AQ109" s="57" t="s">
        <v>281</v>
      </c>
      <c r="AR109" s="57" t="s">
        <v>281</v>
      </c>
      <c r="AS109" s="57" t="s">
        <v>281</v>
      </c>
      <c r="AT109" s="57" t="s">
        <v>281</v>
      </c>
      <c r="AU109" s="57" t="s">
        <v>281</v>
      </c>
      <c r="AV109" s="57" t="s">
        <v>281</v>
      </c>
      <c r="AW109" s="57" t="s">
        <v>281</v>
      </c>
      <c r="AX109" s="57" t="s">
        <v>281</v>
      </c>
      <c r="AY109" s="57" t="s">
        <v>281</v>
      </c>
      <c r="AZ109" s="57" t="s">
        <v>281</v>
      </c>
      <c r="BA109" s="57" t="s">
        <v>281</v>
      </c>
      <c r="BB109" s="57" t="s">
        <v>281</v>
      </c>
      <c r="BC109" s="57" t="s">
        <v>281</v>
      </c>
      <c r="BD109" s="81"/>
      <c r="BE109" s="81">
        <f t="shared" si="1"/>
        <v>0.13736056394868904</v>
      </c>
      <c r="BF109" s="57" t="s">
        <v>281</v>
      </c>
    </row>
    <row r="110" spans="1:58" x14ac:dyDescent="0.25">
      <c r="A110" s="54">
        <v>1942</v>
      </c>
      <c r="B110" s="57" t="s">
        <v>281</v>
      </c>
      <c r="C110" s="57" t="s">
        <v>281</v>
      </c>
      <c r="D110" s="57" t="s">
        <v>281</v>
      </c>
      <c r="E110" s="57" t="s">
        <v>281</v>
      </c>
      <c r="F110" s="57" t="s">
        <v>281</v>
      </c>
      <c r="G110" s="57" t="s">
        <v>281</v>
      </c>
      <c r="H110" s="57" t="s">
        <v>281</v>
      </c>
      <c r="I110" s="57" t="s">
        <v>281</v>
      </c>
      <c r="J110" s="57" t="s">
        <v>281</v>
      </c>
      <c r="K110" s="57" t="s">
        <v>281</v>
      </c>
      <c r="L110" s="57" t="s">
        <v>281</v>
      </c>
      <c r="M110" s="57" t="s">
        <v>281</v>
      </c>
      <c r="N110" s="57" t="s">
        <v>281</v>
      </c>
      <c r="O110" s="57" t="s">
        <v>281</v>
      </c>
      <c r="P110" s="57" t="s">
        <v>281</v>
      </c>
      <c r="Q110" s="57" t="s">
        <v>281</v>
      </c>
      <c r="R110" s="57" t="s">
        <v>281</v>
      </c>
      <c r="S110" s="57" t="s">
        <v>281</v>
      </c>
      <c r="T110" s="57" t="s">
        <v>281</v>
      </c>
      <c r="U110" s="57" t="s">
        <v>281</v>
      </c>
      <c r="V110" s="57" t="s">
        <v>281</v>
      </c>
      <c r="W110" s="57" t="s">
        <v>281</v>
      </c>
      <c r="X110" s="57" t="s">
        <v>281</v>
      </c>
      <c r="Y110" s="57" t="s">
        <v>281</v>
      </c>
      <c r="Z110" s="57" t="s">
        <v>281</v>
      </c>
      <c r="AA110" s="57">
        <v>11.460236208056601</v>
      </c>
      <c r="AB110" s="57" t="s">
        <v>281</v>
      </c>
      <c r="AC110" s="57" t="s">
        <v>281</v>
      </c>
      <c r="AD110" s="57" t="s">
        <v>281</v>
      </c>
      <c r="AE110" s="57" t="s">
        <v>281</v>
      </c>
      <c r="AF110" s="57" t="s">
        <v>281</v>
      </c>
      <c r="AG110" s="57" t="s">
        <v>281</v>
      </c>
      <c r="AH110" s="57" t="s">
        <v>281</v>
      </c>
      <c r="AI110" s="57" t="s">
        <v>281</v>
      </c>
      <c r="AJ110" s="57" t="s">
        <v>281</v>
      </c>
      <c r="AK110" s="57" t="s">
        <v>281</v>
      </c>
      <c r="AL110" s="57" t="s">
        <v>281</v>
      </c>
      <c r="AM110" s="57" t="s">
        <v>281</v>
      </c>
      <c r="AN110" s="57" t="s">
        <v>281</v>
      </c>
      <c r="AO110" s="57" t="s">
        <v>281</v>
      </c>
      <c r="AP110" s="57" t="s">
        <v>281</v>
      </c>
      <c r="AQ110" s="57" t="s">
        <v>281</v>
      </c>
      <c r="AR110" s="57" t="s">
        <v>281</v>
      </c>
      <c r="AS110" s="57" t="s">
        <v>281</v>
      </c>
      <c r="AT110" s="57" t="s">
        <v>281</v>
      </c>
      <c r="AU110" s="57" t="s">
        <v>281</v>
      </c>
      <c r="AV110" s="57" t="s">
        <v>281</v>
      </c>
      <c r="AW110" s="57" t="s">
        <v>281</v>
      </c>
      <c r="AX110" s="57" t="s">
        <v>281</v>
      </c>
      <c r="AY110" s="57" t="s">
        <v>281</v>
      </c>
      <c r="AZ110" s="57" t="s">
        <v>281</v>
      </c>
      <c r="BA110" s="57" t="s">
        <v>281</v>
      </c>
      <c r="BB110" s="57" t="s">
        <v>281</v>
      </c>
      <c r="BC110" s="57" t="s">
        <v>281</v>
      </c>
      <c r="BD110" s="81"/>
      <c r="BE110" s="81">
        <f t="shared" si="1"/>
        <v>0.13736056394868904</v>
      </c>
      <c r="BF110" s="57" t="s">
        <v>281</v>
      </c>
    </row>
    <row r="111" spans="1:58" x14ac:dyDescent="0.25">
      <c r="A111" s="54">
        <v>1943</v>
      </c>
      <c r="B111" s="57" t="s">
        <v>281</v>
      </c>
      <c r="C111" s="57" t="s">
        <v>281</v>
      </c>
      <c r="D111" s="57" t="s">
        <v>281</v>
      </c>
      <c r="E111" s="57" t="s">
        <v>281</v>
      </c>
      <c r="F111" s="57" t="s">
        <v>281</v>
      </c>
      <c r="G111" s="57" t="s">
        <v>281</v>
      </c>
      <c r="H111" s="57" t="s">
        <v>281</v>
      </c>
      <c r="I111" s="57" t="s">
        <v>281</v>
      </c>
      <c r="J111" s="57" t="s">
        <v>281</v>
      </c>
      <c r="K111" s="57" t="s">
        <v>281</v>
      </c>
      <c r="L111" s="57" t="s">
        <v>281</v>
      </c>
      <c r="M111" s="57" t="s">
        <v>281</v>
      </c>
      <c r="N111" s="57" t="s">
        <v>281</v>
      </c>
      <c r="O111" s="57" t="s">
        <v>281</v>
      </c>
      <c r="P111" s="57" t="s">
        <v>281</v>
      </c>
      <c r="Q111" s="57" t="s">
        <v>281</v>
      </c>
      <c r="R111" s="57" t="s">
        <v>281</v>
      </c>
      <c r="S111" s="57" t="s">
        <v>281</v>
      </c>
      <c r="T111" s="57" t="s">
        <v>281</v>
      </c>
      <c r="U111" s="57" t="s">
        <v>281</v>
      </c>
      <c r="V111" s="57" t="s">
        <v>281</v>
      </c>
      <c r="W111" s="57" t="s">
        <v>281</v>
      </c>
      <c r="X111" s="57" t="s">
        <v>281</v>
      </c>
      <c r="Y111" s="57" t="s">
        <v>281</v>
      </c>
      <c r="Z111" s="57" t="s">
        <v>281</v>
      </c>
      <c r="AA111" s="57">
        <v>10.86579013818098</v>
      </c>
      <c r="AB111" s="57" t="s">
        <v>281</v>
      </c>
      <c r="AC111" s="57" t="s">
        <v>281</v>
      </c>
      <c r="AD111" s="57" t="s">
        <v>281</v>
      </c>
      <c r="AE111" s="57" t="s">
        <v>281</v>
      </c>
      <c r="AF111" s="57" t="s">
        <v>281</v>
      </c>
      <c r="AG111" s="57" t="s">
        <v>281</v>
      </c>
      <c r="AH111" s="57" t="s">
        <v>281</v>
      </c>
      <c r="AI111" s="57" t="s">
        <v>281</v>
      </c>
      <c r="AJ111" s="57" t="s">
        <v>281</v>
      </c>
      <c r="AK111" s="57" t="s">
        <v>281</v>
      </c>
      <c r="AL111" s="57" t="s">
        <v>281</v>
      </c>
      <c r="AM111" s="57" t="s">
        <v>281</v>
      </c>
      <c r="AN111" s="57" t="s">
        <v>281</v>
      </c>
      <c r="AO111" s="57" t="s">
        <v>281</v>
      </c>
      <c r="AP111" s="57" t="s">
        <v>281</v>
      </c>
      <c r="AQ111" s="57" t="s">
        <v>281</v>
      </c>
      <c r="AR111" s="57" t="s">
        <v>281</v>
      </c>
      <c r="AS111" s="57" t="s">
        <v>281</v>
      </c>
      <c r="AT111" s="57" t="s">
        <v>281</v>
      </c>
      <c r="AU111" s="57" t="s">
        <v>281</v>
      </c>
      <c r="AV111" s="57" t="s">
        <v>281</v>
      </c>
      <c r="AW111" s="57" t="s">
        <v>281</v>
      </c>
      <c r="AX111" s="57" t="s">
        <v>281</v>
      </c>
      <c r="AY111" s="57" t="s">
        <v>281</v>
      </c>
      <c r="AZ111" s="57" t="s">
        <v>281</v>
      </c>
      <c r="BA111" s="57" t="s">
        <v>281</v>
      </c>
      <c r="BB111" s="57" t="s">
        <v>281</v>
      </c>
      <c r="BC111" s="57" t="s">
        <v>281</v>
      </c>
      <c r="BD111" s="81"/>
      <c r="BE111" s="81">
        <f t="shared" si="1"/>
        <v>0.13736056394868904</v>
      </c>
      <c r="BF111" s="57" t="s">
        <v>281</v>
      </c>
    </row>
    <row r="112" spans="1:58" x14ac:dyDescent="0.25">
      <c r="A112" s="54">
        <v>1944</v>
      </c>
      <c r="B112" s="57" t="s">
        <v>281</v>
      </c>
      <c r="C112" s="57" t="s">
        <v>281</v>
      </c>
      <c r="D112" s="57" t="s">
        <v>281</v>
      </c>
      <c r="E112" s="57" t="s">
        <v>281</v>
      </c>
      <c r="F112" s="57" t="s">
        <v>281</v>
      </c>
      <c r="G112" s="57" t="s">
        <v>281</v>
      </c>
      <c r="H112" s="57" t="s">
        <v>281</v>
      </c>
      <c r="I112" s="57" t="s">
        <v>281</v>
      </c>
      <c r="J112" s="57" t="s">
        <v>281</v>
      </c>
      <c r="K112" s="57" t="s">
        <v>281</v>
      </c>
      <c r="L112" s="57" t="s">
        <v>281</v>
      </c>
      <c r="M112" s="57" t="s">
        <v>281</v>
      </c>
      <c r="N112" s="57" t="s">
        <v>281</v>
      </c>
      <c r="O112" s="57" t="s">
        <v>281</v>
      </c>
      <c r="P112" s="57" t="s">
        <v>281</v>
      </c>
      <c r="Q112" s="57" t="s">
        <v>281</v>
      </c>
      <c r="R112" s="57" t="s">
        <v>281</v>
      </c>
      <c r="S112" s="57" t="s">
        <v>281</v>
      </c>
      <c r="T112" s="57" t="s">
        <v>281</v>
      </c>
      <c r="U112" s="57" t="s">
        <v>281</v>
      </c>
      <c r="V112" s="57" t="s">
        <v>281</v>
      </c>
      <c r="W112" s="57" t="s">
        <v>281</v>
      </c>
      <c r="X112" s="57" t="s">
        <v>281</v>
      </c>
      <c r="Y112" s="57" t="s">
        <v>281</v>
      </c>
      <c r="Z112" s="57" t="s">
        <v>281</v>
      </c>
      <c r="AA112" s="57">
        <v>11.22009385074189</v>
      </c>
      <c r="AB112" s="57" t="s">
        <v>281</v>
      </c>
      <c r="AC112" s="57" t="s">
        <v>281</v>
      </c>
      <c r="AD112" s="57" t="s">
        <v>281</v>
      </c>
      <c r="AE112" s="57" t="s">
        <v>281</v>
      </c>
      <c r="AF112" s="57" t="s">
        <v>281</v>
      </c>
      <c r="AG112" s="57" t="s">
        <v>281</v>
      </c>
      <c r="AH112" s="57" t="s">
        <v>281</v>
      </c>
      <c r="AI112" s="57" t="s">
        <v>281</v>
      </c>
      <c r="AJ112" s="57" t="s">
        <v>281</v>
      </c>
      <c r="AK112" s="57" t="s">
        <v>281</v>
      </c>
      <c r="AL112" s="57" t="s">
        <v>281</v>
      </c>
      <c r="AM112" s="57" t="s">
        <v>281</v>
      </c>
      <c r="AN112" s="57" t="s">
        <v>281</v>
      </c>
      <c r="AO112" s="57" t="s">
        <v>281</v>
      </c>
      <c r="AP112" s="57" t="s">
        <v>281</v>
      </c>
      <c r="AQ112" s="57" t="s">
        <v>281</v>
      </c>
      <c r="AR112" s="57" t="s">
        <v>281</v>
      </c>
      <c r="AS112" s="57" t="s">
        <v>281</v>
      </c>
      <c r="AT112" s="57" t="s">
        <v>281</v>
      </c>
      <c r="AU112" s="57" t="s">
        <v>281</v>
      </c>
      <c r="AV112" s="57" t="s">
        <v>281</v>
      </c>
      <c r="AW112" s="57" t="s">
        <v>281</v>
      </c>
      <c r="AX112" s="57" t="s">
        <v>281</v>
      </c>
      <c r="AY112" s="57" t="s">
        <v>281</v>
      </c>
      <c r="AZ112" s="57" t="s">
        <v>281</v>
      </c>
      <c r="BA112" s="57" t="s">
        <v>281</v>
      </c>
      <c r="BB112" s="57" t="s">
        <v>281</v>
      </c>
      <c r="BC112" s="57" t="s">
        <v>281</v>
      </c>
      <c r="BD112" s="81"/>
      <c r="BE112" s="81">
        <f t="shared" si="1"/>
        <v>0.13736056394868901</v>
      </c>
      <c r="BF112" s="57" t="s">
        <v>281</v>
      </c>
    </row>
    <row r="113" spans="1:58" x14ac:dyDescent="0.25">
      <c r="A113" s="54">
        <v>1945</v>
      </c>
      <c r="B113" s="57" t="s">
        <v>281</v>
      </c>
      <c r="C113" s="57" t="s">
        <v>281</v>
      </c>
      <c r="D113" s="57" t="s">
        <v>281</v>
      </c>
      <c r="E113" s="57" t="s">
        <v>281</v>
      </c>
      <c r="F113" s="57" t="s">
        <v>281</v>
      </c>
      <c r="G113" s="57" t="s">
        <v>281</v>
      </c>
      <c r="H113" s="57" t="s">
        <v>281</v>
      </c>
      <c r="I113" s="57" t="s">
        <v>281</v>
      </c>
      <c r="J113" s="57" t="s">
        <v>281</v>
      </c>
      <c r="K113" s="57" t="s">
        <v>281</v>
      </c>
      <c r="L113" s="57" t="s">
        <v>281</v>
      </c>
      <c r="M113" s="57" t="s">
        <v>281</v>
      </c>
      <c r="N113" s="57" t="s">
        <v>281</v>
      </c>
      <c r="O113" s="57" t="s">
        <v>281</v>
      </c>
      <c r="P113" s="57" t="s">
        <v>281</v>
      </c>
      <c r="Q113" s="57" t="s">
        <v>281</v>
      </c>
      <c r="R113" s="57" t="s">
        <v>281</v>
      </c>
      <c r="S113" s="57" t="s">
        <v>281</v>
      </c>
      <c r="T113" s="57" t="s">
        <v>281</v>
      </c>
      <c r="U113" s="57" t="s">
        <v>281</v>
      </c>
      <c r="V113" s="57" t="s">
        <v>281</v>
      </c>
      <c r="W113" s="57" t="s">
        <v>281</v>
      </c>
      <c r="X113" s="57" t="s">
        <v>281</v>
      </c>
      <c r="Y113" s="57" t="s">
        <v>281</v>
      </c>
      <c r="Z113" s="57" t="s">
        <v>281</v>
      </c>
      <c r="AA113" s="57">
        <v>15.626197478657581</v>
      </c>
      <c r="AB113" s="57" t="s">
        <v>281</v>
      </c>
      <c r="AC113" s="57" t="s">
        <v>281</v>
      </c>
      <c r="AD113" s="57" t="s">
        <v>281</v>
      </c>
      <c r="AE113" s="57" t="s">
        <v>281</v>
      </c>
      <c r="AF113" s="57" t="s">
        <v>281</v>
      </c>
      <c r="AG113" s="57" t="s">
        <v>281</v>
      </c>
      <c r="AH113" s="57" t="s">
        <v>281</v>
      </c>
      <c r="AI113" s="57" t="s">
        <v>281</v>
      </c>
      <c r="AJ113" s="57" t="s">
        <v>281</v>
      </c>
      <c r="AK113" s="57" t="s">
        <v>281</v>
      </c>
      <c r="AL113" s="57" t="s">
        <v>281</v>
      </c>
      <c r="AM113" s="57" t="s">
        <v>281</v>
      </c>
      <c r="AN113" s="57" t="s">
        <v>281</v>
      </c>
      <c r="AO113" s="57" t="s">
        <v>281</v>
      </c>
      <c r="AP113" s="57" t="s">
        <v>281</v>
      </c>
      <c r="AQ113" s="57" t="s">
        <v>281</v>
      </c>
      <c r="AR113" s="57" t="s">
        <v>281</v>
      </c>
      <c r="AS113" s="57" t="s">
        <v>281</v>
      </c>
      <c r="AT113" s="57" t="s">
        <v>281</v>
      </c>
      <c r="AU113" s="57" t="s">
        <v>281</v>
      </c>
      <c r="AV113" s="57" t="s">
        <v>281</v>
      </c>
      <c r="AW113" s="57" t="s">
        <v>281</v>
      </c>
      <c r="AX113" s="57" t="s">
        <v>281</v>
      </c>
      <c r="AY113" s="57" t="s">
        <v>281</v>
      </c>
      <c r="AZ113" s="57" t="s">
        <v>281</v>
      </c>
      <c r="BA113" s="57" t="s">
        <v>281</v>
      </c>
      <c r="BB113" s="57" t="s">
        <v>281</v>
      </c>
      <c r="BC113" s="57" t="s">
        <v>281</v>
      </c>
      <c r="BD113" s="81"/>
      <c r="BE113" s="81">
        <f t="shared" si="1"/>
        <v>0.13736056394868901</v>
      </c>
      <c r="BF113" s="57" t="s">
        <v>281</v>
      </c>
    </row>
    <row r="114" spans="1:58" x14ac:dyDescent="0.25">
      <c r="A114" s="54">
        <v>1946</v>
      </c>
      <c r="B114" s="57" t="s">
        <v>281</v>
      </c>
      <c r="C114" s="57" t="s">
        <v>281</v>
      </c>
      <c r="D114" s="57" t="s">
        <v>281</v>
      </c>
      <c r="E114" s="57" t="s">
        <v>281</v>
      </c>
      <c r="F114" s="57" t="s">
        <v>281</v>
      </c>
      <c r="G114" s="57" t="s">
        <v>281</v>
      </c>
      <c r="H114" s="57" t="s">
        <v>281</v>
      </c>
      <c r="I114" s="57" t="s">
        <v>281</v>
      </c>
      <c r="J114" s="57" t="s">
        <v>281</v>
      </c>
      <c r="K114" s="57" t="s">
        <v>281</v>
      </c>
      <c r="L114" s="57" t="s">
        <v>281</v>
      </c>
      <c r="M114" s="57" t="s">
        <v>281</v>
      </c>
      <c r="N114" s="57" t="s">
        <v>281</v>
      </c>
      <c r="O114" s="57" t="s">
        <v>281</v>
      </c>
      <c r="P114" s="57" t="s">
        <v>281</v>
      </c>
      <c r="Q114" s="57" t="s">
        <v>281</v>
      </c>
      <c r="R114" s="57" t="s">
        <v>281</v>
      </c>
      <c r="S114" s="57" t="s">
        <v>281</v>
      </c>
      <c r="T114" s="57" t="s">
        <v>281</v>
      </c>
      <c r="U114" s="57" t="s">
        <v>281</v>
      </c>
      <c r="V114" s="57" t="s">
        <v>281</v>
      </c>
      <c r="W114" s="57" t="s">
        <v>281</v>
      </c>
      <c r="X114" s="57" t="s">
        <v>281</v>
      </c>
      <c r="Y114" s="57" t="s">
        <v>281</v>
      </c>
      <c r="Z114" s="57" t="s">
        <v>281</v>
      </c>
      <c r="AA114" s="57">
        <v>11.899679707510618</v>
      </c>
      <c r="AB114" s="57" t="s">
        <v>281</v>
      </c>
      <c r="AC114" s="57" t="s">
        <v>281</v>
      </c>
      <c r="AD114" s="57" t="s">
        <v>281</v>
      </c>
      <c r="AE114" s="57" t="s">
        <v>281</v>
      </c>
      <c r="AF114" s="57" t="s">
        <v>281</v>
      </c>
      <c r="AG114" s="57" t="s">
        <v>281</v>
      </c>
      <c r="AH114" s="57" t="s">
        <v>281</v>
      </c>
      <c r="AI114" s="57" t="s">
        <v>281</v>
      </c>
      <c r="AJ114" s="57" t="s">
        <v>281</v>
      </c>
      <c r="AK114" s="57" t="s">
        <v>281</v>
      </c>
      <c r="AL114" s="57" t="s">
        <v>281</v>
      </c>
      <c r="AM114" s="57" t="s">
        <v>281</v>
      </c>
      <c r="AN114" s="57" t="s">
        <v>281</v>
      </c>
      <c r="AO114" s="57" t="s">
        <v>281</v>
      </c>
      <c r="AP114" s="57" t="s">
        <v>281</v>
      </c>
      <c r="AQ114" s="57" t="s">
        <v>281</v>
      </c>
      <c r="AR114" s="57" t="s">
        <v>281</v>
      </c>
      <c r="AS114" s="57" t="s">
        <v>281</v>
      </c>
      <c r="AT114" s="57" t="s">
        <v>281</v>
      </c>
      <c r="AU114" s="57" t="s">
        <v>281</v>
      </c>
      <c r="AV114" s="57" t="s">
        <v>281</v>
      </c>
      <c r="AW114" s="57" t="s">
        <v>281</v>
      </c>
      <c r="AX114" s="57" t="s">
        <v>281</v>
      </c>
      <c r="AY114" s="57" t="s">
        <v>281</v>
      </c>
      <c r="AZ114" s="57" t="s">
        <v>281</v>
      </c>
      <c r="BA114" s="57" t="s">
        <v>281</v>
      </c>
      <c r="BB114" s="57" t="s">
        <v>281</v>
      </c>
      <c r="BC114" s="57" t="s">
        <v>281</v>
      </c>
      <c r="BD114" s="81"/>
      <c r="BE114" s="81">
        <f t="shared" si="1"/>
        <v>0.13736056394868901</v>
      </c>
      <c r="BF114" s="57" t="s">
        <v>281</v>
      </c>
    </row>
    <row r="115" spans="1:58" x14ac:dyDescent="0.25">
      <c r="A115" s="54">
        <v>1947</v>
      </c>
      <c r="B115" s="57" t="s">
        <v>281</v>
      </c>
      <c r="C115" s="57" t="s">
        <v>281</v>
      </c>
      <c r="D115" s="57" t="s">
        <v>281</v>
      </c>
      <c r="E115" s="57" t="s">
        <v>281</v>
      </c>
      <c r="F115" s="57" t="s">
        <v>281</v>
      </c>
      <c r="G115" s="57" t="s">
        <v>281</v>
      </c>
      <c r="H115" s="57" t="s">
        <v>281</v>
      </c>
      <c r="I115" s="57" t="s">
        <v>281</v>
      </c>
      <c r="J115" s="57" t="s">
        <v>281</v>
      </c>
      <c r="K115" s="57" t="s">
        <v>281</v>
      </c>
      <c r="L115" s="57" t="s">
        <v>281</v>
      </c>
      <c r="M115" s="57" t="s">
        <v>281</v>
      </c>
      <c r="N115" s="57" t="s">
        <v>281</v>
      </c>
      <c r="O115" s="57" t="s">
        <v>281</v>
      </c>
      <c r="P115" s="57" t="s">
        <v>281</v>
      </c>
      <c r="Q115" s="57" t="s">
        <v>281</v>
      </c>
      <c r="R115" s="57" t="s">
        <v>281</v>
      </c>
      <c r="S115" s="57" t="s">
        <v>281</v>
      </c>
      <c r="T115" s="57" t="s">
        <v>281</v>
      </c>
      <c r="U115" s="57" t="s">
        <v>281</v>
      </c>
      <c r="V115" s="57" t="s">
        <v>281</v>
      </c>
      <c r="W115" s="57" t="s">
        <v>281</v>
      </c>
      <c r="X115" s="57" t="s">
        <v>281</v>
      </c>
      <c r="Y115" s="57" t="s">
        <v>281</v>
      </c>
      <c r="Z115" s="57" t="s">
        <v>281</v>
      </c>
      <c r="AA115" s="57">
        <v>10.773254978563058</v>
      </c>
      <c r="AB115" s="57" t="s">
        <v>281</v>
      </c>
      <c r="AC115" s="57" t="s">
        <v>281</v>
      </c>
      <c r="AD115" s="57" t="s">
        <v>281</v>
      </c>
      <c r="AE115" s="57" t="s">
        <v>281</v>
      </c>
      <c r="AF115" s="57" t="s">
        <v>281</v>
      </c>
      <c r="AG115" s="57" t="s">
        <v>281</v>
      </c>
      <c r="AH115" s="57" t="s">
        <v>281</v>
      </c>
      <c r="AI115" s="57" t="s">
        <v>281</v>
      </c>
      <c r="AJ115" s="57" t="s">
        <v>281</v>
      </c>
      <c r="AK115" s="57" t="s">
        <v>281</v>
      </c>
      <c r="AL115" s="57" t="s">
        <v>281</v>
      </c>
      <c r="AM115" s="57" t="s">
        <v>281</v>
      </c>
      <c r="AN115" s="57" t="s">
        <v>281</v>
      </c>
      <c r="AO115" s="57" t="s">
        <v>281</v>
      </c>
      <c r="AP115" s="57" t="s">
        <v>281</v>
      </c>
      <c r="AQ115" s="57" t="s">
        <v>281</v>
      </c>
      <c r="AR115" s="57" t="s">
        <v>281</v>
      </c>
      <c r="AS115" s="57" t="s">
        <v>281</v>
      </c>
      <c r="AT115" s="57" t="s">
        <v>281</v>
      </c>
      <c r="AU115" s="57" t="s">
        <v>281</v>
      </c>
      <c r="AV115" s="57" t="s">
        <v>281</v>
      </c>
      <c r="AW115" s="57" t="s">
        <v>281</v>
      </c>
      <c r="AX115" s="57" t="s">
        <v>281</v>
      </c>
      <c r="AY115" s="57" t="s">
        <v>281</v>
      </c>
      <c r="AZ115" s="57" t="s">
        <v>281</v>
      </c>
      <c r="BA115" s="57" t="s">
        <v>281</v>
      </c>
      <c r="BB115" s="57" t="s">
        <v>281</v>
      </c>
      <c r="BC115" s="57" t="s">
        <v>281</v>
      </c>
      <c r="BD115" s="81"/>
      <c r="BE115" s="81">
        <f t="shared" si="1"/>
        <v>0.13736056394868901</v>
      </c>
      <c r="BF115" s="57" t="s">
        <v>281</v>
      </c>
    </row>
    <row r="116" spans="1:58" x14ac:dyDescent="0.25">
      <c r="A116" s="54">
        <v>1948</v>
      </c>
      <c r="B116" s="57" t="s">
        <v>281</v>
      </c>
      <c r="C116" s="57" t="s">
        <v>281</v>
      </c>
      <c r="D116" s="57" t="s">
        <v>281</v>
      </c>
      <c r="E116" s="57" t="s">
        <v>281</v>
      </c>
      <c r="F116" s="57" t="s">
        <v>281</v>
      </c>
      <c r="G116" s="57" t="s">
        <v>281</v>
      </c>
      <c r="H116" s="57" t="s">
        <v>281</v>
      </c>
      <c r="I116" s="57" t="s">
        <v>281</v>
      </c>
      <c r="J116" s="57" t="s">
        <v>281</v>
      </c>
      <c r="K116" s="57" t="s">
        <v>281</v>
      </c>
      <c r="L116" s="57" t="s">
        <v>281</v>
      </c>
      <c r="M116" s="57" t="s">
        <v>281</v>
      </c>
      <c r="N116" s="57" t="s">
        <v>281</v>
      </c>
      <c r="O116" s="57" t="s">
        <v>281</v>
      </c>
      <c r="P116" s="57" t="s">
        <v>281</v>
      </c>
      <c r="Q116" s="57" t="s">
        <v>281</v>
      </c>
      <c r="R116" s="57" t="s">
        <v>281</v>
      </c>
      <c r="S116" s="57" t="s">
        <v>281</v>
      </c>
      <c r="T116" s="57" t="s">
        <v>281</v>
      </c>
      <c r="U116" s="57" t="s">
        <v>281</v>
      </c>
      <c r="V116" s="57" t="s">
        <v>281</v>
      </c>
      <c r="W116" s="57" t="s">
        <v>281</v>
      </c>
      <c r="X116" s="57" t="s">
        <v>281</v>
      </c>
      <c r="Y116" s="57" t="s">
        <v>281</v>
      </c>
      <c r="Z116" s="57" t="s">
        <v>281</v>
      </c>
      <c r="AA116" s="57">
        <v>11.814495108762221</v>
      </c>
      <c r="AB116" s="57" t="s">
        <v>281</v>
      </c>
      <c r="AC116" s="57" t="s">
        <v>281</v>
      </c>
      <c r="AD116" s="57" t="s">
        <v>281</v>
      </c>
      <c r="AE116" s="57" t="s">
        <v>281</v>
      </c>
      <c r="AF116" s="57" t="s">
        <v>281</v>
      </c>
      <c r="AG116" s="57" t="s">
        <v>281</v>
      </c>
      <c r="AH116" s="57" t="s">
        <v>281</v>
      </c>
      <c r="AI116" s="57" t="s">
        <v>281</v>
      </c>
      <c r="AJ116" s="57" t="s">
        <v>281</v>
      </c>
      <c r="AK116" s="57" t="s">
        <v>281</v>
      </c>
      <c r="AL116" s="57" t="s">
        <v>281</v>
      </c>
      <c r="AM116" s="57" t="s">
        <v>281</v>
      </c>
      <c r="AN116" s="57" t="s">
        <v>281</v>
      </c>
      <c r="AO116" s="57" t="s">
        <v>281</v>
      </c>
      <c r="AP116" s="57" t="s">
        <v>281</v>
      </c>
      <c r="AQ116" s="57" t="s">
        <v>281</v>
      </c>
      <c r="AR116" s="57" t="s">
        <v>281</v>
      </c>
      <c r="AS116" s="57" t="s">
        <v>281</v>
      </c>
      <c r="AT116" s="57" t="s">
        <v>281</v>
      </c>
      <c r="AU116" s="57" t="s">
        <v>281</v>
      </c>
      <c r="AV116" s="57" t="s">
        <v>281</v>
      </c>
      <c r="AW116" s="57" t="s">
        <v>281</v>
      </c>
      <c r="AX116" s="57" t="s">
        <v>281</v>
      </c>
      <c r="AY116" s="57" t="s">
        <v>281</v>
      </c>
      <c r="AZ116" s="57" t="s">
        <v>281</v>
      </c>
      <c r="BA116" s="57" t="s">
        <v>281</v>
      </c>
      <c r="BB116" s="57" t="s">
        <v>281</v>
      </c>
      <c r="BC116" s="57" t="s">
        <v>281</v>
      </c>
      <c r="BD116" s="81"/>
      <c r="BE116" s="81">
        <f t="shared" si="1"/>
        <v>0.13736056394868901</v>
      </c>
      <c r="BF116" s="57" t="s">
        <v>281</v>
      </c>
    </row>
    <row r="117" spans="1:58" x14ac:dyDescent="0.25">
      <c r="A117" s="54">
        <v>1949</v>
      </c>
      <c r="B117" s="57" t="s">
        <v>281</v>
      </c>
      <c r="C117" s="57" t="s">
        <v>281</v>
      </c>
      <c r="D117" s="57" t="s">
        <v>281</v>
      </c>
      <c r="E117" s="57" t="s">
        <v>281</v>
      </c>
      <c r="F117" s="57" t="s">
        <v>281</v>
      </c>
      <c r="G117" s="57" t="s">
        <v>281</v>
      </c>
      <c r="H117" s="57" t="s">
        <v>281</v>
      </c>
      <c r="I117" s="57" t="s">
        <v>281</v>
      </c>
      <c r="J117" s="57" t="s">
        <v>281</v>
      </c>
      <c r="K117" s="57" t="s">
        <v>281</v>
      </c>
      <c r="L117" s="57" t="s">
        <v>281</v>
      </c>
      <c r="M117" s="57" t="s">
        <v>281</v>
      </c>
      <c r="N117" s="57" t="s">
        <v>281</v>
      </c>
      <c r="O117" s="57" t="s">
        <v>281</v>
      </c>
      <c r="P117" s="57" t="s">
        <v>281</v>
      </c>
      <c r="Q117" s="57" t="s">
        <v>281</v>
      </c>
      <c r="R117" s="57" t="s">
        <v>281</v>
      </c>
      <c r="S117" s="57" t="s">
        <v>281</v>
      </c>
      <c r="T117" s="57" t="s">
        <v>281</v>
      </c>
      <c r="U117" s="57" t="s">
        <v>281</v>
      </c>
      <c r="V117" s="57" t="s">
        <v>281</v>
      </c>
      <c r="W117" s="57" t="s">
        <v>281</v>
      </c>
      <c r="X117" s="57" t="s">
        <v>281</v>
      </c>
      <c r="Y117" s="57" t="s">
        <v>281</v>
      </c>
      <c r="Z117" s="57" t="s">
        <v>281</v>
      </c>
      <c r="AA117" s="57">
        <v>10.459221976512675</v>
      </c>
      <c r="AB117" s="57" t="s">
        <v>281</v>
      </c>
      <c r="AC117" s="57" t="s">
        <v>281</v>
      </c>
      <c r="AD117" s="57" t="s">
        <v>281</v>
      </c>
      <c r="AE117" s="57" t="s">
        <v>281</v>
      </c>
      <c r="AF117" s="57" t="s">
        <v>281</v>
      </c>
      <c r="AG117" s="57" t="s">
        <v>281</v>
      </c>
      <c r="AH117" s="57" t="s">
        <v>281</v>
      </c>
      <c r="AI117" s="57" t="s">
        <v>281</v>
      </c>
      <c r="AJ117" s="57" t="s">
        <v>281</v>
      </c>
      <c r="AK117" s="57" t="s">
        <v>281</v>
      </c>
      <c r="AL117" s="57" t="s">
        <v>281</v>
      </c>
      <c r="AM117" s="57" t="s">
        <v>281</v>
      </c>
      <c r="AN117" s="57" t="s">
        <v>281</v>
      </c>
      <c r="AO117" s="57" t="s">
        <v>281</v>
      </c>
      <c r="AP117" s="57" t="s">
        <v>281</v>
      </c>
      <c r="AQ117" s="57" t="s">
        <v>281</v>
      </c>
      <c r="AR117" s="57" t="s">
        <v>281</v>
      </c>
      <c r="AS117" s="57" t="s">
        <v>281</v>
      </c>
      <c r="AT117" s="57" t="s">
        <v>281</v>
      </c>
      <c r="AU117" s="57" t="s">
        <v>281</v>
      </c>
      <c r="AV117" s="57" t="s">
        <v>281</v>
      </c>
      <c r="AW117" s="57" t="s">
        <v>281</v>
      </c>
      <c r="AX117" s="57" t="s">
        <v>281</v>
      </c>
      <c r="AY117" s="57" t="s">
        <v>281</v>
      </c>
      <c r="AZ117" s="57" t="s">
        <v>281</v>
      </c>
      <c r="BA117" s="57" t="s">
        <v>281</v>
      </c>
      <c r="BB117" s="57" t="s">
        <v>281</v>
      </c>
      <c r="BC117" s="57" t="s">
        <v>281</v>
      </c>
      <c r="BD117" s="81"/>
      <c r="BE117" s="81">
        <f t="shared" si="1"/>
        <v>0.13736056394868904</v>
      </c>
      <c r="BF117" s="57" t="s">
        <v>281</v>
      </c>
    </row>
    <row r="118" spans="1:58" x14ac:dyDescent="0.25">
      <c r="A118" s="54">
        <v>1950</v>
      </c>
      <c r="B118" s="57">
        <v>14.43887261750959</v>
      </c>
      <c r="C118" s="57" t="s">
        <v>281</v>
      </c>
      <c r="D118" s="57" t="s">
        <v>281</v>
      </c>
      <c r="E118" s="57" t="s">
        <v>281</v>
      </c>
      <c r="F118" s="57" t="s">
        <v>281</v>
      </c>
      <c r="G118" s="57" t="s">
        <v>281</v>
      </c>
      <c r="H118" s="57" t="s">
        <v>281</v>
      </c>
      <c r="I118" s="57">
        <v>55.214723926380373</v>
      </c>
      <c r="J118" s="57" t="s">
        <v>281</v>
      </c>
      <c r="K118" s="57" t="s">
        <v>281</v>
      </c>
      <c r="L118" s="57" t="s">
        <v>281</v>
      </c>
      <c r="M118" s="57" t="s">
        <v>281</v>
      </c>
      <c r="N118" s="57">
        <v>58.451550869692625</v>
      </c>
      <c r="O118" s="57" t="s">
        <v>281</v>
      </c>
      <c r="P118" s="57">
        <v>11.298871145822064</v>
      </c>
      <c r="Q118" s="57" t="s">
        <v>281</v>
      </c>
      <c r="R118" s="57" t="s">
        <v>281</v>
      </c>
      <c r="S118" s="57" t="s">
        <v>281</v>
      </c>
      <c r="T118" s="57" t="s">
        <v>281</v>
      </c>
      <c r="U118" s="57" t="s">
        <v>281</v>
      </c>
      <c r="V118" s="57" t="s">
        <v>281</v>
      </c>
      <c r="W118" s="57" t="s">
        <v>281</v>
      </c>
      <c r="X118" s="57" t="s">
        <v>281</v>
      </c>
      <c r="Y118" s="57" t="s">
        <v>281</v>
      </c>
      <c r="Z118" s="57" t="s">
        <v>281</v>
      </c>
      <c r="AA118" s="57">
        <v>12.263801173874011</v>
      </c>
      <c r="AB118" s="57" t="s">
        <v>281</v>
      </c>
      <c r="AC118" s="57">
        <v>32.573289902280131</v>
      </c>
      <c r="AD118" s="57">
        <v>39.195802872193369</v>
      </c>
      <c r="AE118" s="57" t="s">
        <v>281</v>
      </c>
      <c r="AF118" s="57" t="s">
        <v>281</v>
      </c>
      <c r="AG118" s="57" t="s">
        <v>281</v>
      </c>
      <c r="AH118" s="57" t="s">
        <v>281</v>
      </c>
      <c r="AI118" s="57" t="s">
        <v>281</v>
      </c>
      <c r="AJ118" s="57" t="s">
        <v>281</v>
      </c>
      <c r="AK118" s="57" t="s">
        <v>281</v>
      </c>
      <c r="AL118" s="57" t="s">
        <v>281</v>
      </c>
      <c r="AM118" s="57" t="s">
        <v>281</v>
      </c>
      <c r="AN118" s="57" t="s">
        <v>281</v>
      </c>
      <c r="AO118" s="57" t="s">
        <v>281</v>
      </c>
      <c r="AP118" s="57" t="s">
        <v>281</v>
      </c>
      <c r="AQ118" s="57" t="s">
        <v>281</v>
      </c>
      <c r="AR118" s="57" t="s">
        <v>281</v>
      </c>
      <c r="AS118" s="57" t="s">
        <v>281</v>
      </c>
      <c r="AT118" s="57" t="s">
        <v>281</v>
      </c>
      <c r="AU118" s="57" t="s">
        <v>281</v>
      </c>
      <c r="AV118" s="57" t="s">
        <v>281</v>
      </c>
      <c r="AW118" s="57" t="s">
        <v>281</v>
      </c>
      <c r="AX118" s="57" t="s">
        <v>281</v>
      </c>
      <c r="AY118" s="57" t="s">
        <v>281</v>
      </c>
      <c r="AZ118" s="57" t="s">
        <v>281</v>
      </c>
      <c r="BA118" s="57" t="s">
        <v>281</v>
      </c>
      <c r="BB118" s="57" t="s">
        <v>281</v>
      </c>
      <c r="BC118" s="57" t="s">
        <v>281</v>
      </c>
      <c r="BD118" s="81"/>
      <c r="BE118" s="81">
        <f>IFERROR((STDEVA(B118:BB118))/(AVERAGE(B118:BB118)),"")</f>
        <v>0.40306162827231279</v>
      </c>
      <c r="BF118" s="57" t="s">
        <v>281</v>
      </c>
    </row>
    <row r="119" spans="1:58" x14ac:dyDescent="0.25">
      <c r="A119" s="54">
        <v>1951</v>
      </c>
      <c r="B119" s="57">
        <v>14.639149880703986</v>
      </c>
      <c r="C119" s="57" t="s">
        <v>281</v>
      </c>
      <c r="D119" s="57" t="s">
        <v>281</v>
      </c>
      <c r="E119" s="57" t="s">
        <v>281</v>
      </c>
      <c r="F119" s="57" t="s">
        <v>281</v>
      </c>
      <c r="G119" s="57" t="s">
        <v>281</v>
      </c>
      <c r="H119" s="57" t="s">
        <v>281</v>
      </c>
      <c r="I119" s="57">
        <v>51.428571428571438</v>
      </c>
      <c r="J119" s="57" t="s">
        <v>281</v>
      </c>
      <c r="K119" s="57" t="s">
        <v>281</v>
      </c>
      <c r="L119" s="57" t="s">
        <v>281</v>
      </c>
      <c r="M119" s="57" t="s">
        <v>281</v>
      </c>
      <c r="N119" s="57">
        <v>56.973989548897976</v>
      </c>
      <c r="O119" s="57" t="s">
        <v>281</v>
      </c>
      <c r="P119" s="57">
        <v>13.235140730280264</v>
      </c>
      <c r="Q119" s="57" t="s">
        <v>281</v>
      </c>
      <c r="R119" s="57" t="s">
        <v>281</v>
      </c>
      <c r="S119" s="57" t="s">
        <v>281</v>
      </c>
      <c r="T119" s="57" t="s">
        <v>281</v>
      </c>
      <c r="U119" s="57" t="s">
        <v>281</v>
      </c>
      <c r="V119" s="57" t="s">
        <v>281</v>
      </c>
      <c r="W119" s="57" t="s">
        <v>281</v>
      </c>
      <c r="X119" s="57" t="s">
        <v>281</v>
      </c>
      <c r="Y119" s="57" t="s">
        <v>281</v>
      </c>
      <c r="Z119" s="57" t="s">
        <v>281</v>
      </c>
      <c r="AA119" s="57">
        <v>10.356928258448264</v>
      </c>
      <c r="AB119" s="57" t="s">
        <v>281</v>
      </c>
      <c r="AC119" s="57">
        <v>31.322843822843826</v>
      </c>
      <c r="AD119" s="57">
        <v>39.789354159125395</v>
      </c>
      <c r="AE119" s="57" t="s">
        <v>281</v>
      </c>
      <c r="AF119" s="57" t="s">
        <v>281</v>
      </c>
      <c r="AG119" s="57" t="s">
        <v>281</v>
      </c>
      <c r="AH119" s="57" t="s">
        <v>281</v>
      </c>
      <c r="AI119" s="57" t="s">
        <v>281</v>
      </c>
      <c r="AJ119" s="57" t="s">
        <v>281</v>
      </c>
      <c r="AK119" s="57" t="s">
        <v>281</v>
      </c>
      <c r="AL119" s="57" t="s">
        <v>281</v>
      </c>
      <c r="AM119" s="57" t="s">
        <v>281</v>
      </c>
      <c r="AN119" s="57" t="s">
        <v>281</v>
      </c>
      <c r="AO119" s="57" t="s">
        <v>281</v>
      </c>
      <c r="AP119" s="57" t="s">
        <v>281</v>
      </c>
      <c r="AQ119" s="57" t="s">
        <v>281</v>
      </c>
      <c r="AR119" s="57" t="s">
        <v>281</v>
      </c>
      <c r="AS119" s="57" t="s">
        <v>281</v>
      </c>
      <c r="AT119" s="57" t="s">
        <v>281</v>
      </c>
      <c r="AU119" s="57" t="s">
        <v>281</v>
      </c>
      <c r="AV119" s="57" t="s">
        <v>281</v>
      </c>
      <c r="AW119" s="57" t="s">
        <v>281</v>
      </c>
      <c r="AX119" s="57" t="s">
        <v>281</v>
      </c>
      <c r="AY119" s="57" t="s">
        <v>281</v>
      </c>
      <c r="AZ119" s="57" t="s">
        <v>281</v>
      </c>
      <c r="BA119" s="57" t="s">
        <v>281</v>
      </c>
      <c r="BB119" s="57" t="s">
        <v>281</v>
      </c>
      <c r="BC119" s="57" t="s">
        <v>281</v>
      </c>
      <c r="BD119" s="81"/>
      <c r="BE119" s="81">
        <f t="shared" si="1"/>
        <v>0.40016911676197203</v>
      </c>
      <c r="BF119" s="57" t="s">
        <v>281</v>
      </c>
    </row>
    <row r="120" spans="1:58" x14ac:dyDescent="0.25">
      <c r="A120" s="54">
        <v>1952</v>
      </c>
      <c r="B120" s="57">
        <v>14.052752411498473</v>
      </c>
      <c r="C120" s="57" t="s">
        <v>281</v>
      </c>
      <c r="D120" s="57" t="s">
        <v>281</v>
      </c>
      <c r="E120" s="57" t="s">
        <v>281</v>
      </c>
      <c r="F120" s="57" t="s">
        <v>281</v>
      </c>
      <c r="G120" s="57" t="s">
        <v>281</v>
      </c>
      <c r="H120" s="57" t="s">
        <v>281</v>
      </c>
      <c r="I120" s="57">
        <v>52.325581395348827</v>
      </c>
      <c r="J120" s="57" t="s">
        <v>281</v>
      </c>
      <c r="K120" s="57" t="s">
        <v>281</v>
      </c>
      <c r="L120" s="57" t="s">
        <v>281</v>
      </c>
      <c r="M120" s="57" t="s">
        <v>281</v>
      </c>
      <c r="N120" s="57">
        <v>57.859421405785938</v>
      </c>
      <c r="O120" s="57" t="s">
        <v>281</v>
      </c>
      <c r="P120" s="57">
        <v>11.576701454817142</v>
      </c>
      <c r="Q120" s="57" t="s">
        <v>281</v>
      </c>
      <c r="R120" s="57" t="s">
        <v>281</v>
      </c>
      <c r="S120" s="57" t="s">
        <v>281</v>
      </c>
      <c r="T120" s="57" t="s">
        <v>281</v>
      </c>
      <c r="U120" s="57" t="s">
        <v>281</v>
      </c>
      <c r="V120" s="57" t="s">
        <v>281</v>
      </c>
      <c r="W120" s="57" t="s">
        <v>281</v>
      </c>
      <c r="X120" s="57" t="s">
        <v>281</v>
      </c>
      <c r="Y120" s="57" t="s">
        <v>281</v>
      </c>
      <c r="Z120" s="57" t="s">
        <v>281</v>
      </c>
      <c r="AA120" s="57">
        <v>5.9720928619889468</v>
      </c>
      <c r="AB120" s="57" t="s">
        <v>281</v>
      </c>
      <c r="AC120" s="57">
        <v>30.983200220324985</v>
      </c>
      <c r="AD120" s="57">
        <v>39.594106689095234</v>
      </c>
      <c r="AE120" s="57" t="s">
        <v>281</v>
      </c>
      <c r="AF120" s="57" t="s">
        <v>281</v>
      </c>
      <c r="AG120" s="57" t="s">
        <v>281</v>
      </c>
      <c r="AH120" s="57" t="s">
        <v>281</v>
      </c>
      <c r="AI120" s="57" t="s">
        <v>281</v>
      </c>
      <c r="AJ120" s="57" t="s">
        <v>281</v>
      </c>
      <c r="AK120" s="57" t="s">
        <v>281</v>
      </c>
      <c r="AL120" s="57" t="s">
        <v>281</v>
      </c>
      <c r="AM120" s="57" t="s">
        <v>281</v>
      </c>
      <c r="AN120" s="57" t="s">
        <v>281</v>
      </c>
      <c r="AO120" s="57" t="s">
        <v>281</v>
      </c>
      <c r="AP120" s="57" t="s">
        <v>281</v>
      </c>
      <c r="AQ120" s="57" t="s">
        <v>281</v>
      </c>
      <c r="AR120" s="57" t="s">
        <v>281</v>
      </c>
      <c r="AS120" s="57" t="s">
        <v>281</v>
      </c>
      <c r="AT120" s="57" t="s">
        <v>281</v>
      </c>
      <c r="AU120" s="57" t="s">
        <v>281</v>
      </c>
      <c r="AV120" s="57" t="s">
        <v>281</v>
      </c>
      <c r="AW120" s="57" t="s">
        <v>281</v>
      </c>
      <c r="AX120" s="57" t="s">
        <v>281</v>
      </c>
      <c r="AY120" s="57" t="s">
        <v>281</v>
      </c>
      <c r="AZ120" s="57" t="s">
        <v>281</v>
      </c>
      <c r="BA120" s="57" t="s">
        <v>281</v>
      </c>
      <c r="BB120" s="57" t="s">
        <v>281</v>
      </c>
      <c r="BC120" s="57" t="s">
        <v>281</v>
      </c>
      <c r="BD120" s="81"/>
      <c r="BE120" s="81">
        <f t="shared" si="1"/>
        <v>0.41214488377783898</v>
      </c>
      <c r="BF120" s="57" t="s">
        <v>281</v>
      </c>
    </row>
    <row r="121" spans="1:58" x14ac:dyDescent="0.25">
      <c r="A121" s="54">
        <v>1953</v>
      </c>
      <c r="B121" s="57">
        <v>13.946237582774422</v>
      </c>
      <c r="C121" s="57" t="s">
        <v>281</v>
      </c>
      <c r="D121" s="57" t="s">
        <v>281</v>
      </c>
      <c r="E121" s="57" t="s">
        <v>281</v>
      </c>
      <c r="F121" s="57" t="s">
        <v>281</v>
      </c>
      <c r="G121" s="57" t="s">
        <v>281</v>
      </c>
      <c r="H121" s="57" t="s">
        <v>281</v>
      </c>
      <c r="I121" s="57">
        <v>52.325581395348841</v>
      </c>
      <c r="J121" s="57" t="s">
        <v>281</v>
      </c>
      <c r="K121" s="57" t="s">
        <v>281</v>
      </c>
      <c r="L121" s="57" t="s">
        <v>281</v>
      </c>
      <c r="M121" s="57" t="s">
        <v>281</v>
      </c>
      <c r="N121" s="57">
        <v>57.897209223246392</v>
      </c>
      <c r="O121" s="57" t="s">
        <v>281</v>
      </c>
      <c r="P121" s="57">
        <v>13.617768575929329</v>
      </c>
      <c r="Q121" s="57" t="s">
        <v>281</v>
      </c>
      <c r="R121" s="57" t="s">
        <v>281</v>
      </c>
      <c r="S121" s="57" t="s">
        <v>281</v>
      </c>
      <c r="T121" s="57" t="s">
        <v>281</v>
      </c>
      <c r="U121" s="57" t="s">
        <v>281</v>
      </c>
      <c r="V121" s="57" t="s">
        <v>281</v>
      </c>
      <c r="W121" s="57" t="s">
        <v>281</v>
      </c>
      <c r="X121" s="57" t="s">
        <v>281</v>
      </c>
      <c r="Y121" s="57" t="s">
        <v>281</v>
      </c>
      <c r="Z121" s="57" t="s">
        <v>281</v>
      </c>
      <c r="AA121" s="57">
        <v>7.4648809091938162</v>
      </c>
      <c r="AB121" s="57" t="s">
        <v>281</v>
      </c>
      <c r="AC121" s="57">
        <v>31.109179495390816</v>
      </c>
      <c r="AD121" s="57">
        <v>39.700668256265018</v>
      </c>
      <c r="AE121" s="57" t="s">
        <v>281</v>
      </c>
      <c r="AF121" s="57" t="s">
        <v>281</v>
      </c>
      <c r="AG121" s="57" t="s">
        <v>281</v>
      </c>
      <c r="AH121" s="57" t="s">
        <v>281</v>
      </c>
      <c r="AI121" s="57" t="s">
        <v>281</v>
      </c>
      <c r="AJ121" s="57" t="s">
        <v>281</v>
      </c>
      <c r="AK121" s="57" t="s">
        <v>281</v>
      </c>
      <c r="AL121" s="57" t="s">
        <v>281</v>
      </c>
      <c r="AM121" s="57" t="s">
        <v>281</v>
      </c>
      <c r="AN121" s="57" t="s">
        <v>281</v>
      </c>
      <c r="AO121" s="57" t="s">
        <v>281</v>
      </c>
      <c r="AP121" s="57" t="s">
        <v>281</v>
      </c>
      <c r="AQ121" s="57" t="s">
        <v>281</v>
      </c>
      <c r="AR121" s="57" t="s">
        <v>281</v>
      </c>
      <c r="AS121" s="57" t="s">
        <v>281</v>
      </c>
      <c r="AT121" s="57" t="s">
        <v>281</v>
      </c>
      <c r="AU121" s="57" t="s">
        <v>281</v>
      </c>
      <c r="AV121" s="57" t="s">
        <v>281</v>
      </c>
      <c r="AW121" s="57" t="s">
        <v>281</v>
      </c>
      <c r="AX121" s="57" t="s">
        <v>281</v>
      </c>
      <c r="AY121" s="57" t="s">
        <v>281</v>
      </c>
      <c r="AZ121" s="57" t="s">
        <v>281</v>
      </c>
      <c r="BA121" s="57" t="s">
        <v>281</v>
      </c>
      <c r="BB121" s="57" t="s">
        <v>281</v>
      </c>
      <c r="BC121" s="57" t="s">
        <v>281</v>
      </c>
      <c r="BD121" s="81"/>
      <c r="BE121" s="81">
        <f t="shared" si="1"/>
        <v>0.40656511514929394</v>
      </c>
      <c r="BF121" s="57" t="s">
        <v>281</v>
      </c>
    </row>
    <row r="122" spans="1:58" x14ac:dyDescent="0.25">
      <c r="A122" s="54">
        <v>1954</v>
      </c>
      <c r="B122" s="57">
        <v>11.945548120835465</v>
      </c>
      <c r="C122" s="57" t="s">
        <v>281</v>
      </c>
      <c r="D122" s="57" t="s">
        <v>281</v>
      </c>
      <c r="E122" s="57" t="s">
        <v>281</v>
      </c>
      <c r="F122" s="57" t="s">
        <v>281</v>
      </c>
      <c r="G122" s="57" t="s">
        <v>281</v>
      </c>
      <c r="H122" s="57" t="s">
        <v>281</v>
      </c>
      <c r="I122" s="57">
        <v>52.325581395348841</v>
      </c>
      <c r="J122" s="57" t="s">
        <v>281</v>
      </c>
      <c r="K122" s="57" t="s">
        <v>281</v>
      </c>
      <c r="L122" s="57" t="s">
        <v>281</v>
      </c>
      <c r="M122" s="57" t="s">
        <v>281</v>
      </c>
      <c r="N122" s="57">
        <v>56.142664943069185</v>
      </c>
      <c r="O122" s="57" t="s">
        <v>281</v>
      </c>
      <c r="P122" s="57">
        <v>13.893967396281839</v>
      </c>
      <c r="Q122" s="57" t="s">
        <v>281</v>
      </c>
      <c r="R122" s="57" t="s">
        <v>281</v>
      </c>
      <c r="S122" s="57" t="s">
        <v>281</v>
      </c>
      <c r="T122" s="57" t="s">
        <v>281</v>
      </c>
      <c r="U122" s="57" t="s">
        <v>281</v>
      </c>
      <c r="V122" s="57" t="s">
        <v>281</v>
      </c>
      <c r="W122" s="57" t="s">
        <v>281</v>
      </c>
      <c r="X122" s="57" t="s">
        <v>281</v>
      </c>
      <c r="Y122" s="57" t="s">
        <v>281</v>
      </c>
      <c r="Z122" s="57" t="s">
        <v>281</v>
      </c>
      <c r="AA122" s="57">
        <v>8.1326016808865607</v>
      </c>
      <c r="AB122" s="57">
        <v>21.97315103061235</v>
      </c>
      <c r="AC122" s="57">
        <v>32.040552819090436</v>
      </c>
      <c r="AD122" s="57">
        <v>40.75807216878416</v>
      </c>
      <c r="AE122" s="57" t="s">
        <v>281</v>
      </c>
      <c r="AF122" s="57" t="s">
        <v>281</v>
      </c>
      <c r="AG122" s="57" t="s">
        <v>281</v>
      </c>
      <c r="AH122" s="57" t="s">
        <v>281</v>
      </c>
      <c r="AI122" s="57" t="s">
        <v>281</v>
      </c>
      <c r="AJ122" s="57" t="s">
        <v>281</v>
      </c>
      <c r="AK122" s="57" t="s">
        <v>281</v>
      </c>
      <c r="AL122" s="57" t="s">
        <v>281</v>
      </c>
      <c r="AM122" s="57" t="s">
        <v>281</v>
      </c>
      <c r="AN122" s="57" t="s">
        <v>281</v>
      </c>
      <c r="AO122" s="57" t="s">
        <v>281</v>
      </c>
      <c r="AP122" s="57" t="s">
        <v>281</v>
      </c>
      <c r="AQ122" s="57" t="s">
        <v>281</v>
      </c>
      <c r="AR122" s="57" t="s">
        <v>281</v>
      </c>
      <c r="AS122" s="57" t="s">
        <v>281</v>
      </c>
      <c r="AT122" s="57" t="s">
        <v>281</v>
      </c>
      <c r="AU122" s="57" t="s">
        <v>281</v>
      </c>
      <c r="AV122" s="57" t="s">
        <v>281</v>
      </c>
      <c r="AW122" s="57" t="s">
        <v>281</v>
      </c>
      <c r="AX122" s="57" t="s">
        <v>281</v>
      </c>
      <c r="AY122" s="57" t="s">
        <v>281</v>
      </c>
      <c r="AZ122" s="57" t="s">
        <v>281</v>
      </c>
      <c r="BA122" s="57" t="s">
        <v>281</v>
      </c>
      <c r="BB122" s="57" t="s">
        <v>281</v>
      </c>
      <c r="BC122" s="57" t="s">
        <v>281</v>
      </c>
      <c r="BD122" s="81"/>
      <c r="BE122" s="81">
        <f t="shared" si="1"/>
        <v>0.42865850915081949</v>
      </c>
      <c r="BF122" s="57" t="s">
        <v>281</v>
      </c>
    </row>
    <row r="123" spans="1:58" x14ac:dyDescent="0.25">
      <c r="A123" s="54">
        <v>1955</v>
      </c>
      <c r="B123" s="57">
        <v>11.331479209317628</v>
      </c>
      <c r="C123" s="57" t="s">
        <v>281</v>
      </c>
      <c r="D123" s="57" t="s">
        <v>281</v>
      </c>
      <c r="E123" s="57" t="s">
        <v>281</v>
      </c>
      <c r="F123" s="57" t="s">
        <v>281</v>
      </c>
      <c r="G123" s="57" t="s">
        <v>281</v>
      </c>
      <c r="H123" s="57" t="s">
        <v>281</v>
      </c>
      <c r="I123" s="57">
        <v>51.428571428571438</v>
      </c>
      <c r="J123" s="57" t="s">
        <v>281</v>
      </c>
      <c r="K123" s="57" t="s">
        <v>281</v>
      </c>
      <c r="L123" s="57" t="s">
        <v>281</v>
      </c>
      <c r="M123" s="57" t="s">
        <v>281</v>
      </c>
      <c r="N123" s="57">
        <v>57.571657514450081</v>
      </c>
      <c r="O123" s="57" t="s">
        <v>281</v>
      </c>
      <c r="P123" s="57">
        <v>13.753844234236723</v>
      </c>
      <c r="Q123" s="57" t="s">
        <v>281</v>
      </c>
      <c r="R123" s="57" t="s">
        <v>281</v>
      </c>
      <c r="S123" s="57" t="s">
        <v>281</v>
      </c>
      <c r="T123" s="57" t="s">
        <v>281</v>
      </c>
      <c r="U123" s="57" t="s">
        <v>281</v>
      </c>
      <c r="V123" s="57" t="s">
        <v>281</v>
      </c>
      <c r="W123" s="57" t="s">
        <v>281</v>
      </c>
      <c r="X123" s="57" t="s">
        <v>281</v>
      </c>
      <c r="Y123" s="57" t="s">
        <v>281</v>
      </c>
      <c r="Z123" s="57" t="s">
        <v>281</v>
      </c>
      <c r="AA123" s="57">
        <v>8.7944994781672037</v>
      </c>
      <c r="AB123" s="57">
        <v>23.670508350936451</v>
      </c>
      <c r="AC123" s="57">
        <v>32.231328851643795</v>
      </c>
      <c r="AD123" s="57">
        <v>40.745880853878155</v>
      </c>
      <c r="AE123" s="57" t="s">
        <v>281</v>
      </c>
      <c r="AF123" s="57" t="s">
        <v>281</v>
      </c>
      <c r="AG123" s="57" t="s">
        <v>281</v>
      </c>
      <c r="AH123" s="57" t="s">
        <v>281</v>
      </c>
      <c r="AI123" s="57" t="s">
        <v>281</v>
      </c>
      <c r="AJ123" s="57" t="s">
        <v>281</v>
      </c>
      <c r="AK123" s="57" t="s">
        <v>281</v>
      </c>
      <c r="AL123" s="57" t="s">
        <v>281</v>
      </c>
      <c r="AM123" s="57" t="s">
        <v>281</v>
      </c>
      <c r="AN123" s="57" t="s">
        <v>281</v>
      </c>
      <c r="AO123" s="57" t="s">
        <v>281</v>
      </c>
      <c r="AP123" s="57" t="s">
        <v>281</v>
      </c>
      <c r="AQ123" s="57" t="s">
        <v>281</v>
      </c>
      <c r="AR123" s="57" t="s">
        <v>281</v>
      </c>
      <c r="AS123" s="57" t="s">
        <v>281</v>
      </c>
      <c r="AT123" s="57" t="s">
        <v>281</v>
      </c>
      <c r="AU123" s="57" t="s">
        <v>281</v>
      </c>
      <c r="AV123" s="57" t="s">
        <v>281</v>
      </c>
      <c r="AW123" s="57" t="s">
        <v>281</v>
      </c>
      <c r="AX123" s="57" t="s">
        <v>281</v>
      </c>
      <c r="AY123" s="57" t="s">
        <v>281</v>
      </c>
      <c r="AZ123" s="57" t="s">
        <v>281</v>
      </c>
      <c r="BA123" s="57" t="s">
        <v>281</v>
      </c>
      <c r="BB123" s="57" t="s">
        <v>281</v>
      </c>
      <c r="BC123" s="57" t="s">
        <v>281</v>
      </c>
      <c r="BD123" s="81"/>
      <c r="BE123" s="81">
        <f t="shared" si="1"/>
        <v>0.42779592340450018</v>
      </c>
      <c r="BF123" s="57" t="s">
        <v>281</v>
      </c>
    </row>
    <row r="124" spans="1:58" x14ac:dyDescent="0.25">
      <c r="A124" s="54">
        <v>1956</v>
      </c>
      <c r="B124" s="57">
        <v>11.65452733708875</v>
      </c>
      <c r="C124" s="57" t="s">
        <v>281</v>
      </c>
      <c r="D124" s="57" t="s">
        <v>281</v>
      </c>
      <c r="E124" s="57" t="s">
        <v>281</v>
      </c>
      <c r="F124" s="57" t="s">
        <v>281</v>
      </c>
      <c r="G124" s="57" t="s">
        <v>281</v>
      </c>
      <c r="H124" s="57" t="s">
        <v>281</v>
      </c>
      <c r="I124" s="57">
        <v>53.254437869822489</v>
      </c>
      <c r="J124" s="57" t="s">
        <v>281</v>
      </c>
      <c r="K124" s="57" t="s">
        <v>281</v>
      </c>
      <c r="L124" s="57" t="s">
        <v>281</v>
      </c>
      <c r="M124" s="57" t="s">
        <v>281</v>
      </c>
      <c r="N124" s="57">
        <v>61.722041870798364</v>
      </c>
      <c r="O124" s="57" t="s">
        <v>281</v>
      </c>
      <c r="P124" s="57">
        <v>15.611871121310672</v>
      </c>
      <c r="Q124" s="57" t="s">
        <v>281</v>
      </c>
      <c r="R124" s="57" t="s">
        <v>281</v>
      </c>
      <c r="S124" s="57" t="s">
        <v>281</v>
      </c>
      <c r="T124" s="57" t="s">
        <v>281</v>
      </c>
      <c r="U124" s="57" t="s">
        <v>281</v>
      </c>
      <c r="V124" s="57" t="s">
        <v>281</v>
      </c>
      <c r="W124" s="57" t="s">
        <v>281</v>
      </c>
      <c r="X124" s="57" t="s">
        <v>281</v>
      </c>
      <c r="Y124" s="57" t="s">
        <v>281</v>
      </c>
      <c r="Z124" s="57" t="s">
        <v>281</v>
      </c>
      <c r="AA124" s="57">
        <v>8.0093146495306726</v>
      </c>
      <c r="AB124" s="57">
        <v>23.170863221329714</v>
      </c>
      <c r="AC124" s="57">
        <v>33.117058664503922</v>
      </c>
      <c r="AD124" s="57">
        <v>40.954569485533135</v>
      </c>
      <c r="AE124" s="57" t="s">
        <v>281</v>
      </c>
      <c r="AF124" s="57" t="s">
        <v>281</v>
      </c>
      <c r="AG124" s="57" t="s">
        <v>281</v>
      </c>
      <c r="AH124" s="57" t="s">
        <v>281</v>
      </c>
      <c r="AI124" s="57" t="s">
        <v>281</v>
      </c>
      <c r="AJ124" s="57" t="s">
        <v>281</v>
      </c>
      <c r="AK124" s="57" t="s">
        <v>281</v>
      </c>
      <c r="AL124" s="57" t="s">
        <v>281</v>
      </c>
      <c r="AM124" s="57" t="s">
        <v>281</v>
      </c>
      <c r="AN124" s="57" t="s">
        <v>281</v>
      </c>
      <c r="AO124" s="57" t="s">
        <v>281</v>
      </c>
      <c r="AP124" s="57" t="s">
        <v>281</v>
      </c>
      <c r="AQ124" s="57" t="s">
        <v>281</v>
      </c>
      <c r="AR124" s="57" t="s">
        <v>281</v>
      </c>
      <c r="AS124" s="57" t="s">
        <v>281</v>
      </c>
      <c r="AT124" s="57" t="s">
        <v>281</v>
      </c>
      <c r="AU124" s="57" t="s">
        <v>281</v>
      </c>
      <c r="AV124" s="57" t="s">
        <v>281</v>
      </c>
      <c r="AW124" s="57" t="s">
        <v>281</v>
      </c>
      <c r="AX124" s="57" t="s">
        <v>281</v>
      </c>
      <c r="AY124" s="57" t="s">
        <v>281</v>
      </c>
      <c r="AZ124" s="57" t="s">
        <v>281</v>
      </c>
      <c r="BA124" s="57" t="s">
        <v>281</v>
      </c>
      <c r="BB124" s="57" t="s">
        <v>281</v>
      </c>
      <c r="BC124" s="57" t="s">
        <v>281</v>
      </c>
      <c r="BD124" s="81"/>
      <c r="BE124" s="81">
        <f t="shared" si="1"/>
        <v>0.43098767820199774</v>
      </c>
      <c r="BF124" s="57" t="s">
        <v>281</v>
      </c>
    </row>
    <row r="125" spans="1:58" x14ac:dyDescent="0.25">
      <c r="A125" s="54">
        <v>1957</v>
      </c>
      <c r="B125" s="57">
        <v>12.361941696196922</v>
      </c>
      <c r="C125" s="57" t="s">
        <v>281</v>
      </c>
      <c r="D125" s="57" t="s">
        <v>281</v>
      </c>
      <c r="E125" s="57" t="s">
        <v>281</v>
      </c>
      <c r="F125" s="57" t="s">
        <v>281</v>
      </c>
      <c r="G125" s="57" t="s">
        <v>281</v>
      </c>
      <c r="H125" s="57" t="s">
        <v>281</v>
      </c>
      <c r="I125" s="57">
        <v>53.254437869822489</v>
      </c>
      <c r="J125" s="57" t="s">
        <v>281</v>
      </c>
      <c r="K125" s="57" t="s">
        <v>281</v>
      </c>
      <c r="L125" s="57" t="s">
        <v>281</v>
      </c>
      <c r="M125" s="57" t="s">
        <v>281</v>
      </c>
      <c r="N125" s="57">
        <v>57.034903879090081</v>
      </c>
      <c r="O125" s="57" t="s">
        <v>281</v>
      </c>
      <c r="P125" s="57">
        <v>15.517826198643503</v>
      </c>
      <c r="Q125" s="57" t="s">
        <v>281</v>
      </c>
      <c r="R125" s="57" t="s">
        <v>281</v>
      </c>
      <c r="S125" s="57" t="s">
        <v>281</v>
      </c>
      <c r="T125" s="57" t="s">
        <v>281</v>
      </c>
      <c r="U125" s="57" t="s">
        <v>281</v>
      </c>
      <c r="V125" s="57" t="s">
        <v>281</v>
      </c>
      <c r="W125" s="57" t="s">
        <v>281</v>
      </c>
      <c r="X125" s="57" t="s">
        <v>281</v>
      </c>
      <c r="Y125" s="57" t="s">
        <v>281</v>
      </c>
      <c r="Z125" s="57" t="s">
        <v>281</v>
      </c>
      <c r="AA125" s="57">
        <v>8.7220497318876191</v>
      </c>
      <c r="AB125" s="57">
        <v>20.024257785248036</v>
      </c>
      <c r="AC125" s="57">
        <v>33.195765296967529</v>
      </c>
      <c r="AD125" s="57">
        <v>41.782241613541565</v>
      </c>
      <c r="AE125" s="57" t="s">
        <v>281</v>
      </c>
      <c r="AF125" s="57" t="s">
        <v>281</v>
      </c>
      <c r="AG125" s="57" t="s">
        <v>281</v>
      </c>
      <c r="AH125" s="57" t="s">
        <v>281</v>
      </c>
      <c r="AI125" s="57" t="s">
        <v>281</v>
      </c>
      <c r="AJ125" s="57" t="s">
        <v>281</v>
      </c>
      <c r="AK125" s="57" t="s">
        <v>281</v>
      </c>
      <c r="AL125" s="57" t="s">
        <v>281</v>
      </c>
      <c r="AM125" s="57" t="s">
        <v>281</v>
      </c>
      <c r="AN125" s="57" t="s">
        <v>281</v>
      </c>
      <c r="AO125" s="57" t="s">
        <v>281</v>
      </c>
      <c r="AP125" s="57" t="s">
        <v>281</v>
      </c>
      <c r="AQ125" s="57" t="s">
        <v>281</v>
      </c>
      <c r="AR125" s="57" t="s">
        <v>281</v>
      </c>
      <c r="AS125" s="57" t="s">
        <v>281</v>
      </c>
      <c r="AT125" s="57" t="s">
        <v>281</v>
      </c>
      <c r="AU125" s="57" t="s">
        <v>281</v>
      </c>
      <c r="AV125" s="57" t="s">
        <v>281</v>
      </c>
      <c r="AW125" s="57" t="s">
        <v>281</v>
      </c>
      <c r="AX125" s="57" t="s">
        <v>281</v>
      </c>
      <c r="AY125" s="57" t="s">
        <v>281</v>
      </c>
      <c r="AZ125" s="57" t="s">
        <v>281</v>
      </c>
      <c r="BA125" s="57" t="s">
        <v>281</v>
      </c>
      <c r="BB125" s="57" t="s">
        <v>281</v>
      </c>
      <c r="BC125" s="57" t="s">
        <v>281</v>
      </c>
      <c r="BD125" s="81"/>
      <c r="BE125" s="81">
        <f t="shared" si="1"/>
        <v>0.42786662558209099</v>
      </c>
      <c r="BF125" s="57" t="s">
        <v>281</v>
      </c>
    </row>
    <row r="126" spans="1:58" x14ac:dyDescent="0.25">
      <c r="A126" s="54">
        <v>1958</v>
      </c>
      <c r="B126" s="57">
        <v>10.503368102684208</v>
      </c>
      <c r="C126" s="57" t="s">
        <v>281</v>
      </c>
      <c r="D126" s="57" t="s">
        <v>281</v>
      </c>
      <c r="E126" s="57" t="s">
        <v>281</v>
      </c>
      <c r="F126" s="57" t="s">
        <v>281</v>
      </c>
      <c r="G126" s="57" t="s">
        <v>281</v>
      </c>
      <c r="H126" s="57" t="s">
        <v>281</v>
      </c>
      <c r="I126" s="57">
        <v>55.214723926380373</v>
      </c>
      <c r="J126" s="57" t="s">
        <v>281</v>
      </c>
      <c r="K126" s="57" t="s">
        <v>281</v>
      </c>
      <c r="L126" s="57" t="s">
        <v>281</v>
      </c>
      <c r="M126" s="57" t="s">
        <v>281</v>
      </c>
      <c r="N126" s="57">
        <v>53.998734271806569</v>
      </c>
      <c r="O126" s="57" t="s">
        <v>281</v>
      </c>
      <c r="P126" s="57">
        <v>15.958834439356428</v>
      </c>
      <c r="Q126" s="57" t="s">
        <v>281</v>
      </c>
      <c r="R126" s="57" t="s">
        <v>281</v>
      </c>
      <c r="S126" s="57" t="s">
        <v>281</v>
      </c>
      <c r="T126" s="57" t="s">
        <v>281</v>
      </c>
      <c r="U126" s="57" t="s">
        <v>281</v>
      </c>
      <c r="V126" s="57" t="s">
        <v>281</v>
      </c>
      <c r="W126" s="57" t="s">
        <v>281</v>
      </c>
      <c r="X126" s="57" t="s">
        <v>281</v>
      </c>
      <c r="Y126" s="57" t="s">
        <v>281</v>
      </c>
      <c r="Z126" s="57" t="s">
        <v>281</v>
      </c>
      <c r="AA126" s="57">
        <v>8.6949612371843692</v>
      </c>
      <c r="AB126" s="57">
        <v>17.189009833393605</v>
      </c>
      <c r="AC126" s="57">
        <v>35.533688670220045</v>
      </c>
      <c r="AD126" s="57">
        <v>41.915031706766655</v>
      </c>
      <c r="AE126" s="57" t="s">
        <v>281</v>
      </c>
      <c r="AF126" s="57" t="s">
        <v>281</v>
      </c>
      <c r="AG126" s="57" t="s">
        <v>281</v>
      </c>
      <c r="AH126" s="57" t="s">
        <v>281</v>
      </c>
      <c r="AI126" s="57" t="s">
        <v>281</v>
      </c>
      <c r="AJ126" s="57" t="s">
        <v>281</v>
      </c>
      <c r="AK126" s="57" t="s">
        <v>281</v>
      </c>
      <c r="AL126" s="57" t="s">
        <v>281</v>
      </c>
      <c r="AM126" s="57" t="s">
        <v>281</v>
      </c>
      <c r="AN126" s="57" t="s">
        <v>281</v>
      </c>
      <c r="AO126" s="57" t="s">
        <v>281</v>
      </c>
      <c r="AP126" s="57" t="s">
        <v>281</v>
      </c>
      <c r="AQ126" s="57" t="s">
        <v>281</v>
      </c>
      <c r="AR126" s="57" t="s">
        <v>281</v>
      </c>
      <c r="AS126" s="57" t="s">
        <v>281</v>
      </c>
      <c r="AT126" s="57" t="s">
        <v>281</v>
      </c>
      <c r="AU126" s="57" t="s">
        <v>281</v>
      </c>
      <c r="AV126" s="57" t="s">
        <v>281</v>
      </c>
      <c r="AW126" s="57" t="s">
        <v>281</v>
      </c>
      <c r="AX126" s="57" t="s">
        <v>281</v>
      </c>
      <c r="AY126" s="57" t="s">
        <v>281</v>
      </c>
      <c r="AZ126" s="57" t="s">
        <v>281</v>
      </c>
      <c r="BA126" s="57" t="s">
        <v>281</v>
      </c>
      <c r="BB126" s="57" t="s">
        <v>281</v>
      </c>
      <c r="BC126" s="57" t="s">
        <v>281</v>
      </c>
      <c r="BD126" s="81"/>
      <c r="BE126" s="81">
        <f t="shared" si="1"/>
        <v>0.43150858494282601</v>
      </c>
      <c r="BF126" s="57" t="s">
        <v>281</v>
      </c>
    </row>
    <row r="127" spans="1:58" x14ac:dyDescent="0.25">
      <c r="A127" s="54">
        <v>1959</v>
      </c>
      <c r="B127" s="57">
        <v>10.992985499912402</v>
      </c>
      <c r="C127" s="57" t="s">
        <v>281</v>
      </c>
      <c r="D127" s="57" t="s">
        <v>281</v>
      </c>
      <c r="E127" s="57" t="s">
        <v>281</v>
      </c>
      <c r="F127" s="57" t="s">
        <v>281</v>
      </c>
      <c r="G127" s="57" t="s">
        <v>281</v>
      </c>
      <c r="H127" s="57" t="s">
        <v>281</v>
      </c>
      <c r="I127" s="57">
        <v>53.254437869822489</v>
      </c>
      <c r="J127" s="57" t="s">
        <v>281</v>
      </c>
      <c r="K127" s="57" t="s">
        <v>281</v>
      </c>
      <c r="L127" s="57" t="s">
        <v>281</v>
      </c>
      <c r="M127" s="57" t="s">
        <v>281</v>
      </c>
      <c r="N127" s="57">
        <v>52.841399535234558</v>
      </c>
      <c r="O127" s="57" t="s">
        <v>281</v>
      </c>
      <c r="P127" s="57">
        <v>15.294192253658617</v>
      </c>
      <c r="Q127" s="57" t="s">
        <v>281</v>
      </c>
      <c r="R127" s="57" t="s">
        <v>281</v>
      </c>
      <c r="S127" s="57" t="s">
        <v>281</v>
      </c>
      <c r="T127" s="57" t="s">
        <v>281</v>
      </c>
      <c r="U127" s="57" t="s">
        <v>281</v>
      </c>
      <c r="V127" s="57" t="s">
        <v>281</v>
      </c>
      <c r="W127" s="57" t="s">
        <v>281</v>
      </c>
      <c r="X127" s="57" t="s">
        <v>281</v>
      </c>
      <c r="Y127" s="57" t="s">
        <v>281</v>
      </c>
      <c r="Z127" s="57" t="s">
        <v>281</v>
      </c>
      <c r="AA127" s="57">
        <v>9.008136301487319</v>
      </c>
      <c r="AB127" s="57">
        <v>15.169764197690563</v>
      </c>
      <c r="AC127" s="57">
        <v>33.426928733787939</v>
      </c>
      <c r="AD127" s="57">
        <v>41.538286318867975</v>
      </c>
      <c r="AE127" s="57" t="s">
        <v>281</v>
      </c>
      <c r="AF127" s="57" t="s">
        <v>281</v>
      </c>
      <c r="AG127" s="57" t="s">
        <v>281</v>
      </c>
      <c r="AH127" s="57" t="s">
        <v>281</v>
      </c>
      <c r="AI127" s="57" t="s">
        <v>281</v>
      </c>
      <c r="AJ127" s="57" t="s">
        <v>281</v>
      </c>
      <c r="AK127" s="57" t="s">
        <v>281</v>
      </c>
      <c r="AL127" s="57" t="s">
        <v>281</v>
      </c>
      <c r="AM127" s="57" t="s">
        <v>281</v>
      </c>
      <c r="AN127" s="57" t="s">
        <v>281</v>
      </c>
      <c r="AO127" s="57" t="s">
        <v>281</v>
      </c>
      <c r="AP127" s="57" t="s">
        <v>281</v>
      </c>
      <c r="AQ127" s="57" t="s">
        <v>281</v>
      </c>
      <c r="AR127" s="57" t="s">
        <v>281</v>
      </c>
      <c r="AS127" s="57" t="s">
        <v>281</v>
      </c>
      <c r="AT127" s="57" t="s">
        <v>281</v>
      </c>
      <c r="AU127" s="57" t="s">
        <v>281</v>
      </c>
      <c r="AV127" s="57" t="s">
        <v>281</v>
      </c>
      <c r="AW127" s="57" t="s">
        <v>281</v>
      </c>
      <c r="AX127" s="57" t="s">
        <v>281</v>
      </c>
      <c r="AY127" s="57" t="s">
        <v>281</v>
      </c>
      <c r="AZ127" s="57" t="s">
        <v>281</v>
      </c>
      <c r="BA127" s="57" t="s">
        <v>281</v>
      </c>
      <c r="BB127" s="57" t="s">
        <v>281</v>
      </c>
      <c r="BC127" s="57" t="s">
        <v>281</v>
      </c>
      <c r="BD127" s="81"/>
      <c r="BE127" s="81">
        <f t="shared" si="1"/>
        <v>0.43193425724151979</v>
      </c>
      <c r="BF127" s="57" t="s">
        <v>281</v>
      </c>
    </row>
    <row r="128" spans="1:58" x14ac:dyDescent="0.25">
      <c r="A128" s="54">
        <v>1960</v>
      </c>
      <c r="B128" s="57">
        <v>10.713088062757697</v>
      </c>
      <c r="C128" s="57" t="s">
        <v>281</v>
      </c>
      <c r="D128" s="57" t="s">
        <v>281</v>
      </c>
      <c r="E128" s="57" t="s">
        <v>281</v>
      </c>
      <c r="F128" s="57" t="s">
        <v>281</v>
      </c>
      <c r="G128" s="57" t="s">
        <v>281</v>
      </c>
      <c r="H128" s="57" t="s">
        <v>281</v>
      </c>
      <c r="I128" s="57">
        <v>53.254437869822489</v>
      </c>
      <c r="J128" s="57" t="s">
        <v>281</v>
      </c>
      <c r="K128" s="57" t="s">
        <v>281</v>
      </c>
      <c r="L128" s="57" t="s">
        <v>281</v>
      </c>
      <c r="M128" s="57" t="s">
        <v>281</v>
      </c>
      <c r="N128" s="57">
        <v>51.898803076078323</v>
      </c>
      <c r="O128" s="57" t="s">
        <v>281</v>
      </c>
      <c r="P128" s="57">
        <v>14.607799492096863</v>
      </c>
      <c r="Q128" s="57" t="s">
        <v>281</v>
      </c>
      <c r="R128" s="57" t="s">
        <v>281</v>
      </c>
      <c r="S128" s="57" t="s">
        <v>281</v>
      </c>
      <c r="T128" s="57" t="s">
        <v>281</v>
      </c>
      <c r="U128" s="57" t="s">
        <v>281</v>
      </c>
      <c r="V128" s="57" t="s">
        <v>281</v>
      </c>
      <c r="W128" s="57" t="s">
        <v>281</v>
      </c>
      <c r="X128" s="57" t="s">
        <v>281</v>
      </c>
      <c r="Y128" s="57" t="s">
        <v>281</v>
      </c>
      <c r="Z128" s="57" t="s">
        <v>281</v>
      </c>
      <c r="AA128" s="57">
        <v>8.9560382439706814</v>
      </c>
      <c r="AB128" s="57">
        <v>17.420984285803126</v>
      </c>
      <c r="AC128" s="57">
        <v>33.82313412776633</v>
      </c>
      <c r="AD128" s="57">
        <v>41.725532053310445</v>
      </c>
      <c r="AE128" s="57" t="s">
        <v>281</v>
      </c>
      <c r="AF128" s="57" t="s">
        <v>281</v>
      </c>
      <c r="AG128" s="57" t="s">
        <v>281</v>
      </c>
      <c r="AH128" s="57" t="s">
        <v>281</v>
      </c>
      <c r="AI128" s="57" t="s">
        <v>281</v>
      </c>
      <c r="AJ128" s="57" t="s">
        <v>281</v>
      </c>
      <c r="AK128" s="57" t="s">
        <v>281</v>
      </c>
      <c r="AL128" s="57" t="s">
        <v>281</v>
      </c>
      <c r="AM128" s="57" t="s">
        <v>281</v>
      </c>
      <c r="AN128" s="57" t="s">
        <v>281</v>
      </c>
      <c r="AO128" s="57" t="s">
        <v>281</v>
      </c>
      <c r="AP128" s="57" t="s">
        <v>281</v>
      </c>
      <c r="AQ128" s="57" t="s">
        <v>281</v>
      </c>
      <c r="AR128" s="57" t="s">
        <v>281</v>
      </c>
      <c r="AS128" s="57" t="s">
        <v>281</v>
      </c>
      <c r="AT128" s="57" t="s">
        <v>281</v>
      </c>
      <c r="AU128" s="57" t="s">
        <v>281</v>
      </c>
      <c r="AV128" s="57" t="s">
        <v>281</v>
      </c>
      <c r="AW128" s="57" t="s">
        <v>281</v>
      </c>
      <c r="AX128" s="57" t="s">
        <v>281</v>
      </c>
      <c r="AY128" s="57" t="s">
        <v>281</v>
      </c>
      <c r="AZ128" s="57" t="s">
        <v>281</v>
      </c>
      <c r="BA128" s="57" t="s">
        <v>281</v>
      </c>
      <c r="BB128" s="57" t="s">
        <v>281</v>
      </c>
      <c r="BC128" s="57" t="s">
        <v>281</v>
      </c>
      <c r="BD128" s="81"/>
      <c r="BE128" s="81">
        <f t="shared" si="1"/>
        <v>0.429825431506902</v>
      </c>
      <c r="BF128" s="57" t="s">
        <v>281</v>
      </c>
    </row>
    <row r="129" spans="1:61" x14ac:dyDescent="0.25">
      <c r="A129" s="54">
        <v>1961</v>
      </c>
      <c r="B129" s="57">
        <v>11.328725038439339</v>
      </c>
      <c r="C129" s="57">
        <v>8.2683307332591536</v>
      </c>
      <c r="D129" s="57">
        <v>3.9946737683240219</v>
      </c>
      <c r="E129" s="57">
        <v>22.465365898625713</v>
      </c>
      <c r="F129" s="57">
        <v>15.037593984989769</v>
      </c>
      <c r="G129" s="57">
        <v>9.258824778585641</v>
      </c>
      <c r="H129" s="57">
        <v>15.114503816810393</v>
      </c>
      <c r="I129" s="57">
        <v>51.36612021863116</v>
      </c>
      <c r="J129" s="57">
        <v>24.47869446965916</v>
      </c>
      <c r="K129" s="57">
        <v>30.456852791878177</v>
      </c>
      <c r="L129" s="57">
        <v>17.698315951718101</v>
      </c>
      <c r="M129" s="57">
        <v>42.569269521447893</v>
      </c>
      <c r="N129" s="57">
        <v>51.986754966926576</v>
      </c>
      <c r="O129" s="57">
        <v>15.666331404315603</v>
      </c>
      <c r="P129" s="57">
        <v>14.58625525948122</v>
      </c>
      <c r="Q129" s="57">
        <v>52.712456952399933</v>
      </c>
      <c r="R129" s="57">
        <v>34.653465346534652</v>
      </c>
      <c r="S129" s="57" t="s">
        <v>281</v>
      </c>
      <c r="T129" s="57" t="s">
        <v>281</v>
      </c>
      <c r="U129" s="57">
        <v>23.614190687413231</v>
      </c>
      <c r="V129" s="57" t="s">
        <v>281</v>
      </c>
      <c r="W129" s="57">
        <v>21.403508771988438</v>
      </c>
      <c r="X129" s="57">
        <v>68.353245689433081</v>
      </c>
      <c r="Y129" s="57" t="s">
        <v>281</v>
      </c>
      <c r="Z129" s="57">
        <v>39.658536056691403</v>
      </c>
      <c r="AA129" s="57">
        <v>13.88556723794056</v>
      </c>
      <c r="AB129" s="57">
        <v>18.223760092289503</v>
      </c>
      <c r="AC129" s="57">
        <v>33.952466546834437</v>
      </c>
      <c r="AD129" s="57">
        <v>43.203757286559352</v>
      </c>
      <c r="AE129" s="57">
        <v>12.385600976246709</v>
      </c>
      <c r="AF129" s="57">
        <v>42.083202058332709</v>
      </c>
      <c r="AG129" s="57">
        <v>8.013356674560951</v>
      </c>
      <c r="AH129" s="57">
        <v>27.402135231342474</v>
      </c>
      <c r="AI129" s="57">
        <v>9.8772918738052002</v>
      </c>
      <c r="AJ129" s="57">
        <v>14.89695011694246</v>
      </c>
      <c r="AK129" s="57">
        <v>11.328125000031282</v>
      </c>
      <c r="AL129" s="57">
        <v>14.65968586391679</v>
      </c>
      <c r="AM129" s="57">
        <v>48.495288307429327</v>
      </c>
      <c r="AN129" s="57">
        <v>4.7058823529555438</v>
      </c>
      <c r="AO129" s="57">
        <v>45.333333333394386</v>
      </c>
      <c r="AP129" s="57">
        <v>34.500633420101892</v>
      </c>
      <c r="AQ129" s="57">
        <v>97.611909699238467</v>
      </c>
      <c r="AR129" s="57">
        <v>62.155122684551245</v>
      </c>
      <c r="AS129" s="57">
        <v>98.16771765294628</v>
      </c>
      <c r="AT129" s="57">
        <v>86.067738192117702</v>
      </c>
      <c r="AU129" s="57">
        <v>71.797011016809421</v>
      </c>
      <c r="AV129" s="57">
        <v>28.919192235994899</v>
      </c>
      <c r="AW129" s="57">
        <v>50.000000000025004</v>
      </c>
      <c r="AX129" s="57">
        <v>22.91141049408154</v>
      </c>
      <c r="AY129" s="57">
        <v>95.705574164734173</v>
      </c>
      <c r="AZ129" s="57">
        <v>92.307692307699398</v>
      </c>
      <c r="BA129" s="57">
        <v>92.764378478664185</v>
      </c>
      <c r="BB129" s="57" t="s">
        <v>281</v>
      </c>
      <c r="BC129" s="57">
        <v>36.159981411783079</v>
      </c>
      <c r="BD129" s="81"/>
      <c r="BE129" s="81">
        <f t="shared" si="1"/>
        <v>0.77749788729028291</v>
      </c>
      <c r="BF129" s="57">
        <v>69.42277691107644</v>
      </c>
      <c r="BG129" s="81"/>
      <c r="BH129" s="10"/>
      <c r="BI129" s="81"/>
    </row>
    <row r="130" spans="1:61" x14ac:dyDescent="0.25">
      <c r="A130" s="54">
        <v>1962</v>
      </c>
      <c r="B130" s="57">
        <v>12.479674796788883</v>
      </c>
      <c r="C130" s="57">
        <v>8.8477366255459913</v>
      </c>
      <c r="D130" s="57">
        <v>2.6367831245981308</v>
      </c>
      <c r="E130" s="57">
        <v>21.17486338804035</v>
      </c>
      <c r="F130" s="57">
        <v>16.494845360853315</v>
      </c>
      <c r="G130" s="57">
        <v>10.690428478577422</v>
      </c>
      <c r="H130" s="57">
        <v>14.481707317089262</v>
      </c>
      <c r="I130" s="57">
        <v>49.222797927514442</v>
      </c>
      <c r="J130" s="57">
        <v>25.228215767667223</v>
      </c>
      <c r="K130" s="57">
        <v>30.22670025188917</v>
      </c>
      <c r="L130" s="57">
        <v>18.434393497408593</v>
      </c>
      <c r="M130" s="57">
        <v>44.522144522182302</v>
      </c>
      <c r="N130" s="57">
        <v>52.786885245941626</v>
      </c>
      <c r="O130" s="57">
        <v>17.082350850356868</v>
      </c>
      <c r="P130" s="57">
        <v>14.52750352610729</v>
      </c>
      <c r="Q130" s="57">
        <v>53.311631962789477</v>
      </c>
      <c r="R130" s="57">
        <v>35.2112676056338</v>
      </c>
      <c r="S130" s="57" t="s">
        <v>281</v>
      </c>
      <c r="T130" s="57" t="s">
        <v>281</v>
      </c>
      <c r="U130" s="57">
        <v>22.246220302426192</v>
      </c>
      <c r="V130" s="57" t="s">
        <v>281</v>
      </c>
      <c r="W130" s="57">
        <v>22.976878612779185</v>
      </c>
      <c r="X130" s="57">
        <v>69.619312019058754</v>
      </c>
      <c r="Y130" s="57" t="s">
        <v>281</v>
      </c>
      <c r="Z130" s="57">
        <v>40.480045012269585</v>
      </c>
      <c r="AA130" s="57">
        <v>13.2026256144015</v>
      </c>
      <c r="AB130" s="57">
        <v>17.4943566591589</v>
      </c>
      <c r="AC130" s="57">
        <v>34.175462882851711</v>
      </c>
      <c r="AD130" s="57">
        <v>43.990520450197515</v>
      </c>
      <c r="AE130" s="57">
        <v>12.604540023937568</v>
      </c>
      <c r="AF130" s="57">
        <v>39.582340494919571</v>
      </c>
      <c r="AG130" s="57">
        <v>7.1968756728620784</v>
      </c>
      <c r="AH130" s="57">
        <v>28.880866426019264</v>
      </c>
      <c r="AI130" s="57">
        <v>12.478331889229805</v>
      </c>
      <c r="AJ130" s="57">
        <v>13.58969803706721</v>
      </c>
      <c r="AK130" s="57">
        <v>6.2500000000180052</v>
      </c>
      <c r="AL130" s="57">
        <v>16.98113207552008</v>
      </c>
      <c r="AM130" s="57">
        <v>47.848027842092982</v>
      </c>
      <c r="AN130" s="57">
        <v>4.7368421052782912</v>
      </c>
      <c r="AO130" s="57">
        <v>44.444444444506992</v>
      </c>
      <c r="AP130" s="57">
        <v>35.114011020043073</v>
      </c>
      <c r="AQ130" s="57">
        <v>98.045026918740476</v>
      </c>
      <c r="AR130" s="57">
        <v>62.476176239769799</v>
      </c>
      <c r="AS130" s="57">
        <v>98.142030763828728</v>
      </c>
      <c r="AT130" s="57">
        <v>76.768104173999205</v>
      </c>
      <c r="AU130" s="57">
        <v>74.426671900246916</v>
      </c>
      <c r="AV130" s="57">
        <v>31.350789752549908</v>
      </c>
      <c r="AW130" s="57">
        <v>51.624404285570961</v>
      </c>
      <c r="AX130" s="57">
        <v>30.434807135381575</v>
      </c>
      <c r="AY130" s="57">
        <v>95.044189311968282</v>
      </c>
      <c r="AZ130" s="57">
        <v>93.617021276601719</v>
      </c>
      <c r="BA130" s="57">
        <v>92.764378478664185</v>
      </c>
      <c r="BB130" s="57" t="s">
        <v>281</v>
      </c>
      <c r="BC130" s="57">
        <v>37.127732235280924</v>
      </c>
      <c r="BD130" s="81"/>
      <c r="BE130" s="81">
        <f t="shared" si="1"/>
        <v>0.76842087144047522</v>
      </c>
      <c r="BF130" s="57">
        <v>70.063694267515928</v>
      </c>
      <c r="BG130" s="81"/>
    </row>
    <row r="131" spans="1:61" x14ac:dyDescent="0.25">
      <c r="A131" s="54">
        <v>1963</v>
      </c>
      <c r="B131" s="57">
        <v>13.073487616769091</v>
      </c>
      <c r="C131" s="57">
        <v>10.891089108948741</v>
      </c>
      <c r="D131" s="57">
        <v>1.5684153596599433</v>
      </c>
      <c r="E131" s="57">
        <v>18.289085545777347</v>
      </c>
      <c r="F131" s="57">
        <v>13.265306122472669</v>
      </c>
      <c r="G131" s="57">
        <v>11.669753152382377</v>
      </c>
      <c r="H131" s="57">
        <v>14.88721804512868</v>
      </c>
      <c r="I131" s="57">
        <v>46.733668341763021</v>
      </c>
      <c r="J131" s="57">
        <v>25.077881619970317</v>
      </c>
      <c r="K131" s="57">
        <v>29.679420889410537</v>
      </c>
      <c r="L131" s="57">
        <v>19.079837618421632</v>
      </c>
      <c r="M131" s="57">
        <v>43.844492440640728</v>
      </c>
      <c r="N131" s="57">
        <v>49.917081260403258</v>
      </c>
      <c r="O131" s="57">
        <v>17.993959041237616</v>
      </c>
      <c r="P131" s="57">
        <v>15.181058495836508</v>
      </c>
      <c r="Q131" s="57">
        <v>52.323690302440674</v>
      </c>
      <c r="R131" s="57" t="s">
        <v>281</v>
      </c>
      <c r="S131" s="57" t="s">
        <v>281</v>
      </c>
      <c r="T131" s="57" t="s">
        <v>281</v>
      </c>
      <c r="U131" s="57">
        <v>23.851203501145527</v>
      </c>
      <c r="V131" s="57" t="s">
        <v>281</v>
      </c>
      <c r="W131" s="57">
        <v>23.537803138436974</v>
      </c>
      <c r="X131" s="57">
        <v>68.982229402316861</v>
      </c>
      <c r="Y131" s="57" t="s">
        <v>281</v>
      </c>
      <c r="Z131" s="57">
        <v>40.228591512299587</v>
      </c>
      <c r="AA131" s="57">
        <v>12.957964502660172</v>
      </c>
      <c r="AB131" s="57">
        <v>17.014613778721944</v>
      </c>
      <c r="AC131" s="57">
        <v>34.558854144980643</v>
      </c>
      <c r="AD131" s="57">
        <v>43.713545055025911</v>
      </c>
      <c r="AE131" s="57">
        <v>13.522727272773194</v>
      </c>
      <c r="AF131" s="57">
        <v>40.425531914946724</v>
      </c>
      <c r="AG131" s="57">
        <v>7.5411005712278723</v>
      </c>
      <c r="AH131" s="57">
        <v>31.274131274154222</v>
      </c>
      <c r="AI131" s="57">
        <v>6.7114570592270688</v>
      </c>
      <c r="AJ131" s="57">
        <v>14.882696345895704</v>
      </c>
      <c r="AK131" s="57">
        <v>6.1946902655045424</v>
      </c>
      <c r="AL131" s="57">
        <v>25.233644859872989</v>
      </c>
      <c r="AM131" s="57">
        <v>38.888888888960089</v>
      </c>
      <c r="AN131" s="57">
        <v>11.320754717011038</v>
      </c>
      <c r="AO131" s="57">
        <v>25.806451612959837</v>
      </c>
      <c r="AP131" s="57">
        <v>33.436600090758553</v>
      </c>
      <c r="AQ131" s="57">
        <v>98.103592650838166</v>
      </c>
      <c r="AR131" s="57">
        <v>61.499831419800188</v>
      </c>
      <c r="AS131" s="57">
        <v>98.117463651041376</v>
      </c>
      <c r="AT131" s="57">
        <v>78.950037621280785</v>
      </c>
      <c r="AU131" s="57">
        <v>74.155921105942639</v>
      </c>
      <c r="AV131" s="57">
        <v>34.724907510919842</v>
      </c>
      <c r="AW131" s="57">
        <v>51.484633823449634</v>
      </c>
      <c r="AX131" s="57">
        <v>30.757494295293824</v>
      </c>
      <c r="AY131" s="57">
        <v>94.059238632023082</v>
      </c>
      <c r="AZ131" s="57">
        <v>96.341463414637673</v>
      </c>
      <c r="BA131" s="57">
        <v>92.764378478664199</v>
      </c>
      <c r="BB131" s="57" t="s">
        <v>281</v>
      </c>
      <c r="BC131" s="57">
        <v>37.474098864728653</v>
      </c>
      <c r="BD131" s="81"/>
      <c r="BE131" s="81">
        <f t="shared" si="1"/>
        <v>0.77947716766031305</v>
      </c>
      <c r="BF131" s="57">
        <v>69.218870843000772</v>
      </c>
      <c r="BG131" s="81"/>
    </row>
    <row r="132" spans="1:61" x14ac:dyDescent="0.25">
      <c r="A132" s="54">
        <v>1964</v>
      </c>
      <c r="B132" s="57">
        <v>13.731218697872352</v>
      </c>
      <c r="C132" s="57">
        <v>11.887323943702761</v>
      </c>
      <c r="D132" s="57">
        <v>1.7561983471142333</v>
      </c>
      <c r="E132" s="57">
        <v>20.821325648474222</v>
      </c>
      <c r="F132" s="57">
        <v>14.953271028063101</v>
      </c>
      <c r="G132" s="57">
        <v>10.962899440748533</v>
      </c>
      <c r="H132" s="57">
        <v>16.182572614125139</v>
      </c>
      <c r="I132" s="57">
        <v>42.995169082180652</v>
      </c>
      <c r="J132" s="57">
        <v>22.481751824848583</v>
      </c>
      <c r="K132" s="57">
        <v>32.077393075421426</v>
      </c>
      <c r="L132" s="57">
        <v>18.904823989588042</v>
      </c>
      <c r="M132" s="57">
        <v>41.649899396413879</v>
      </c>
      <c r="N132" s="57">
        <v>51.57232704406448</v>
      </c>
      <c r="O132" s="57">
        <v>18.499207259526017</v>
      </c>
      <c r="P132" s="57">
        <v>15.537848605592918</v>
      </c>
      <c r="Q132" s="57">
        <v>51.273802053308017</v>
      </c>
      <c r="R132" s="57" t="s">
        <v>281</v>
      </c>
      <c r="S132" s="57" t="s">
        <v>281</v>
      </c>
      <c r="T132" s="57" t="s">
        <v>281</v>
      </c>
      <c r="U132" s="57">
        <v>24.38785504412828</v>
      </c>
      <c r="V132" s="57" t="s">
        <v>281</v>
      </c>
      <c r="W132" s="57">
        <v>24.182076813719704</v>
      </c>
      <c r="X132" s="57">
        <v>68.857589984407227</v>
      </c>
      <c r="Y132" s="57" t="s">
        <v>281</v>
      </c>
      <c r="Z132" s="57">
        <v>37.447835100461781</v>
      </c>
      <c r="AA132" s="57">
        <v>13.234353968024809</v>
      </c>
      <c r="AB132" s="57">
        <v>17.820773930770766</v>
      </c>
      <c r="AC132" s="57">
        <v>33.686837180286965</v>
      </c>
      <c r="AD132" s="57">
        <v>44.047820852312263</v>
      </c>
      <c r="AE132" s="57">
        <v>12.950450450494449</v>
      </c>
      <c r="AF132" s="57">
        <v>40.298507462737085</v>
      </c>
      <c r="AG132" s="57">
        <v>8.8904044176103643</v>
      </c>
      <c r="AH132" s="57">
        <v>29.010238907871617</v>
      </c>
      <c r="AI132" s="57">
        <v>5.6101544537892991</v>
      </c>
      <c r="AJ132" s="57">
        <v>14.904799481568887</v>
      </c>
      <c r="AK132" s="57">
        <v>7.7777777777997299</v>
      </c>
      <c r="AL132" s="57">
        <v>27.659574468139542</v>
      </c>
      <c r="AM132" s="57">
        <v>40.281030445042127</v>
      </c>
      <c r="AN132" s="57">
        <v>0.70921985815822652</v>
      </c>
      <c r="AO132" s="57">
        <v>24.242424242480073</v>
      </c>
      <c r="AP132" s="57">
        <v>39.223688617865257</v>
      </c>
      <c r="AQ132" s="57">
        <v>98.159955943047862</v>
      </c>
      <c r="AR132" s="57">
        <v>60.111608312638509</v>
      </c>
      <c r="AS132" s="57">
        <v>98.093944654413377</v>
      </c>
      <c r="AT132" s="57">
        <v>69.831158848165558</v>
      </c>
      <c r="AU132" s="57">
        <v>77.542688145488341</v>
      </c>
      <c r="AV132" s="57">
        <v>36.12469176079054</v>
      </c>
      <c r="AW132" s="57">
        <v>58.081082396678276</v>
      </c>
      <c r="AX132" s="57">
        <v>27.306439106519743</v>
      </c>
      <c r="AY132" s="57">
        <v>90.736699959653194</v>
      </c>
      <c r="AZ132" s="57">
        <v>95.744680851067912</v>
      </c>
      <c r="BA132" s="57">
        <v>92.764378478664199</v>
      </c>
      <c r="BB132" s="57" t="s">
        <v>281</v>
      </c>
      <c r="BC132" s="57">
        <v>37.760597042197688</v>
      </c>
      <c r="BD132" s="81"/>
      <c r="BE132" s="81">
        <f t="shared" ref="BE132:BE183" si="2">IFERROR((STDEVA(B132:BB132))/(AVERAGE(B132:BB132)),"")</f>
        <v>0.77865994025494878</v>
      </c>
      <c r="BF132" s="57">
        <v>68.471337579617824</v>
      </c>
      <c r="BG132" s="81"/>
    </row>
    <row r="133" spans="1:61" x14ac:dyDescent="0.25">
      <c r="A133" s="54">
        <v>1965</v>
      </c>
      <c r="B133" s="57">
        <v>14.334617030425106</v>
      </c>
      <c r="C133" s="57">
        <v>10.043431053238248</v>
      </c>
      <c r="D133" s="57">
        <v>1.4848950332878674</v>
      </c>
      <c r="E133" s="57">
        <v>23.577793008974481</v>
      </c>
      <c r="F133" s="57">
        <v>13.793103448302023</v>
      </c>
      <c r="G133" s="57">
        <v>12.835850509478227</v>
      </c>
      <c r="H133" s="57">
        <v>18.000000000019313</v>
      </c>
      <c r="I133" s="57">
        <v>40.990990991044548</v>
      </c>
      <c r="J133" s="57">
        <v>25.142857142889973</v>
      </c>
      <c r="K133" s="57">
        <v>33.033033033097212</v>
      </c>
      <c r="L133" s="57">
        <v>20.000000000019273</v>
      </c>
      <c r="M133" s="57">
        <v>45.81881533104773</v>
      </c>
      <c r="N133" s="57">
        <v>51.829268292722119</v>
      </c>
      <c r="O133" s="57">
        <v>18.585631164637199</v>
      </c>
      <c r="P133" s="57">
        <v>14.729729729744204</v>
      </c>
      <c r="Q133" s="57">
        <v>50.685402110529466</v>
      </c>
      <c r="R133" s="57" t="s">
        <v>281</v>
      </c>
      <c r="S133" s="57" t="s">
        <v>281</v>
      </c>
      <c r="T133" s="57" t="s">
        <v>281</v>
      </c>
      <c r="U133" s="57">
        <v>20.461699895114752</v>
      </c>
      <c r="V133" s="57" t="s">
        <v>281</v>
      </c>
      <c r="W133" s="57">
        <v>24.512534819005481</v>
      </c>
      <c r="X133" s="57">
        <v>68.256333830161083</v>
      </c>
      <c r="Y133" s="57" t="s">
        <v>281</v>
      </c>
      <c r="Z133" s="57">
        <v>38.506638778940129</v>
      </c>
      <c r="AA133" s="57">
        <v>11.783651022675386</v>
      </c>
      <c r="AB133" s="57">
        <v>18.525896414360492</v>
      </c>
      <c r="AC133" s="57">
        <v>36.650031191515914</v>
      </c>
      <c r="AD133" s="57">
        <v>45.039811439859626</v>
      </c>
      <c r="AE133" s="57">
        <v>12.943162633695721</v>
      </c>
      <c r="AF133" s="57">
        <v>41.935483871016444</v>
      </c>
      <c r="AG133" s="57">
        <v>9.5959724094530525</v>
      </c>
      <c r="AH133" s="57">
        <v>29.712460063920361</v>
      </c>
      <c r="AI133" s="57">
        <v>7.2881099503040909</v>
      </c>
      <c r="AJ133" s="57">
        <v>14.172346132363945</v>
      </c>
      <c r="AK133" s="57">
        <v>7.6086956521953342</v>
      </c>
      <c r="AL133" s="57">
        <v>28.260869565275449</v>
      </c>
      <c r="AM133" s="57">
        <v>42.477876106269868</v>
      </c>
      <c r="AN133" s="57">
        <v>2.2727272727346071</v>
      </c>
      <c r="AO133" s="57">
        <v>25.714285714342282</v>
      </c>
      <c r="AP133" s="57">
        <v>30.655811577567231</v>
      </c>
      <c r="AQ133" s="57">
        <v>98.215120028499854</v>
      </c>
      <c r="AR133" s="57">
        <v>59.393827136423013</v>
      </c>
      <c r="AS133" s="57">
        <v>98.20472810822632</v>
      </c>
      <c r="AT133" s="57">
        <v>71.625752936554136</v>
      </c>
      <c r="AU133" s="57">
        <v>79.774411142709027</v>
      </c>
      <c r="AV133" s="57">
        <v>32.718085080254816</v>
      </c>
      <c r="AW133" s="57">
        <v>61.17011860566064</v>
      </c>
      <c r="AX133" s="57">
        <v>31.83603288374708</v>
      </c>
      <c r="AY133" s="57">
        <v>90.980604692330388</v>
      </c>
      <c r="AZ133" s="57">
        <v>96.694214876036241</v>
      </c>
      <c r="BA133" s="57">
        <v>92.764378478664199</v>
      </c>
      <c r="BB133" s="57" t="s">
        <v>281</v>
      </c>
      <c r="BC133" s="57">
        <v>38.386261689666284</v>
      </c>
      <c r="BD133" s="81"/>
      <c r="BE133" s="81">
        <f t="shared" si="2"/>
        <v>0.77405620080050153</v>
      </c>
      <c r="BF133" s="57">
        <v>68.129330254041562</v>
      </c>
      <c r="BG133" s="81"/>
    </row>
    <row r="134" spans="1:61" x14ac:dyDescent="0.25">
      <c r="A134" s="54">
        <v>1966</v>
      </c>
      <c r="B134" s="57">
        <v>14.493996569512785</v>
      </c>
      <c r="C134" s="57">
        <v>10.57127602779966</v>
      </c>
      <c r="D134" s="57">
        <v>1.714961561212943</v>
      </c>
      <c r="E134" s="57">
        <v>25.764192139805719</v>
      </c>
      <c r="F134" s="57">
        <v>9.6774193548584542</v>
      </c>
      <c r="G134" s="57">
        <v>11.429343176245714</v>
      </c>
      <c r="H134" s="57">
        <v>16.427640156471298</v>
      </c>
      <c r="I134" s="57">
        <v>38.912133891265491</v>
      </c>
      <c r="J134" s="57">
        <v>22.369389256835742</v>
      </c>
      <c r="K134" s="57">
        <v>34.851485148580309</v>
      </c>
      <c r="L134" s="57">
        <v>18.67852604830302</v>
      </c>
      <c r="M134" s="57">
        <v>38.167938931332898</v>
      </c>
      <c r="N134" s="57">
        <v>49.925925925965124</v>
      </c>
      <c r="O134" s="57">
        <v>17.776152158048852</v>
      </c>
      <c r="P134" s="57">
        <v>14.55026455027895</v>
      </c>
      <c r="Q134" s="57">
        <v>50.522346239144689</v>
      </c>
      <c r="R134" s="57" t="s">
        <v>281</v>
      </c>
      <c r="S134" s="57" t="s">
        <v>281</v>
      </c>
      <c r="T134" s="57" t="s">
        <v>281</v>
      </c>
      <c r="U134" s="57">
        <v>23.590814196292108</v>
      </c>
      <c r="V134" s="57" t="s">
        <v>281</v>
      </c>
      <c r="W134" s="57">
        <v>25.034387895524713</v>
      </c>
      <c r="X134" s="57">
        <v>66.330935251857554</v>
      </c>
      <c r="Y134" s="57" t="s">
        <v>281</v>
      </c>
      <c r="Z134" s="57">
        <v>40.525663959405776</v>
      </c>
      <c r="AA134" s="57">
        <v>11.750995239212275</v>
      </c>
      <c r="AB134" s="57">
        <v>17.516843118400391</v>
      </c>
      <c r="AC134" s="57">
        <v>36.510849208301018</v>
      </c>
      <c r="AD134" s="57">
        <v>45.416538801904004</v>
      </c>
      <c r="AE134" s="57">
        <v>12.839059674545824</v>
      </c>
      <c r="AF134" s="57">
        <v>42.857142857193793</v>
      </c>
      <c r="AG134" s="57">
        <v>8.1700653500367242</v>
      </c>
      <c r="AH134" s="57">
        <v>29.073482428136753</v>
      </c>
      <c r="AI134" s="57">
        <v>6.9165117058463732</v>
      </c>
      <c r="AJ134" s="57">
        <v>17.409717762823945</v>
      </c>
      <c r="AK134" s="57">
        <v>5.9523809523971805</v>
      </c>
      <c r="AL134" s="57">
        <v>34.615384615435211</v>
      </c>
      <c r="AM134" s="57">
        <v>43.584070796535393</v>
      </c>
      <c r="AN134" s="57">
        <v>12.94642857146637</v>
      </c>
      <c r="AO134" s="57">
        <v>28.571428571485711</v>
      </c>
      <c r="AP134" s="57">
        <v>29.522188270230735</v>
      </c>
      <c r="AQ134" s="57">
        <v>98.52537865487048</v>
      </c>
      <c r="AR134" s="57">
        <v>65.846328263706184</v>
      </c>
      <c r="AS134" s="57">
        <v>98.184505804457359</v>
      </c>
      <c r="AT134" s="57">
        <v>77.905498080369469</v>
      </c>
      <c r="AU134" s="57">
        <v>82.313417945478292</v>
      </c>
      <c r="AV134" s="57">
        <v>30.070597223499313</v>
      </c>
      <c r="AW134" s="57">
        <v>68.714442181563911</v>
      </c>
      <c r="AX134" s="57">
        <v>29.474004074719591</v>
      </c>
      <c r="AY134" s="57">
        <v>91.423898151201797</v>
      </c>
      <c r="AZ134" s="57">
        <v>94.444444444449687</v>
      </c>
      <c r="BA134" s="57">
        <v>92.764378478664199</v>
      </c>
      <c r="BB134" s="57" t="s">
        <v>281</v>
      </c>
      <c r="BC134" s="57">
        <v>39.274664368697323</v>
      </c>
      <c r="BD134" s="81"/>
      <c r="BE134" s="81">
        <f t="shared" si="2"/>
        <v>0.7736610969490797</v>
      </c>
      <c r="BF134" s="57">
        <v>67.567567567567565</v>
      </c>
      <c r="BG134" s="81"/>
    </row>
    <row r="135" spans="1:61" x14ac:dyDescent="0.25">
      <c r="A135" s="54">
        <v>1967</v>
      </c>
      <c r="B135" s="57">
        <v>14.53362255969745</v>
      </c>
      <c r="C135" s="57">
        <v>11.152025249906909</v>
      </c>
      <c r="D135" s="57">
        <v>1.7028772754028598</v>
      </c>
      <c r="E135" s="57">
        <v>21.870701513126274</v>
      </c>
      <c r="F135" s="57">
        <v>13.740458015294132</v>
      </c>
      <c r="G135" s="57">
        <v>11.057144743516989</v>
      </c>
      <c r="H135" s="57">
        <v>16.223067173654993</v>
      </c>
      <c r="I135" s="57">
        <v>36.328125000049525</v>
      </c>
      <c r="J135" s="57">
        <v>21.317542561094101</v>
      </c>
      <c r="K135" s="57">
        <v>31.020812685891009</v>
      </c>
      <c r="L135" s="57">
        <v>19.225967540593196</v>
      </c>
      <c r="M135" s="57">
        <v>37.792642140503865</v>
      </c>
      <c r="N135" s="57">
        <v>48.850574712683198</v>
      </c>
      <c r="O135" s="57">
        <v>16.521106259134115</v>
      </c>
      <c r="P135" s="57">
        <v>14.32291666668101</v>
      </c>
      <c r="Q135" s="57">
        <v>50.1665130259222</v>
      </c>
      <c r="R135" s="57" t="s">
        <v>281</v>
      </c>
      <c r="S135" s="57" t="s">
        <v>281</v>
      </c>
      <c r="T135" s="57" t="s">
        <v>281</v>
      </c>
      <c r="U135" s="57">
        <v>22.936660268763585</v>
      </c>
      <c r="V135" s="57" t="s">
        <v>281</v>
      </c>
      <c r="W135" s="57">
        <v>28.089887640516508</v>
      </c>
      <c r="X135" s="57">
        <v>66.040268456436564</v>
      </c>
      <c r="Y135" s="57" t="s">
        <v>281</v>
      </c>
      <c r="Z135" s="57">
        <v>42.418528423062639</v>
      </c>
      <c r="AA135" s="57">
        <v>12.104538705709304</v>
      </c>
      <c r="AB135" s="57">
        <v>15.904761904778193</v>
      </c>
      <c r="AC135" s="57">
        <v>37.397157816005986</v>
      </c>
      <c r="AD135" s="57">
        <v>45.747311695218109</v>
      </c>
      <c r="AE135" s="57">
        <v>12.617924528344519</v>
      </c>
      <c r="AF135" s="57">
        <v>55.725190839747405</v>
      </c>
      <c r="AG135" s="57">
        <v>7.7135382630279485</v>
      </c>
      <c r="AH135" s="57">
        <v>34.582132564865319</v>
      </c>
      <c r="AI135" s="57">
        <v>7.154919504304841</v>
      </c>
      <c r="AJ135" s="57">
        <v>24.585675919429235</v>
      </c>
      <c r="AK135" s="57">
        <v>5.6818181818332265</v>
      </c>
      <c r="AL135" s="57">
        <v>21.875000000049901</v>
      </c>
      <c r="AM135" s="57">
        <v>42.32456140358665</v>
      </c>
      <c r="AN135" s="57">
        <v>7.1090047393585616</v>
      </c>
      <c r="AO135" s="57">
        <v>27.272727272784302</v>
      </c>
      <c r="AP135" s="57">
        <v>29.53484903517765</v>
      </c>
      <c r="AQ135" s="57">
        <v>98.316225407328318</v>
      </c>
      <c r="AR135" s="57">
        <v>60.473302596085787</v>
      </c>
      <c r="AS135" s="57">
        <v>98.168652112369458</v>
      </c>
      <c r="AT135" s="57">
        <v>66.555332326086457</v>
      </c>
      <c r="AU135" s="57">
        <v>85.762844451461092</v>
      </c>
      <c r="AV135" s="57">
        <v>32.855726432915311</v>
      </c>
      <c r="AW135" s="57">
        <v>66.942828278463352</v>
      </c>
      <c r="AX135" s="57">
        <v>31.571642133975867</v>
      </c>
      <c r="AY135" s="57">
        <v>90.156513131288747</v>
      </c>
      <c r="AZ135" s="57">
        <v>95.15151515151976</v>
      </c>
      <c r="BA135" s="57">
        <v>92.764378478664185</v>
      </c>
      <c r="BB135" s="57" t="s">
        <v>281</v>
      </c>
      <c r="BC135" s="57">
        <v>39.284356370687348</v>
      </c>
      <c r="BD135" s="81"/>
      <c r="BE135" s="81">
        <f t="shared" si="2"/>
        <v>0.77469186296920978</v>
      </c>
      <c r="BF135" s="57">
        <v>67.431850789096131</v>
      </c>
      <c r="BG135" s="81"/>
    </row>
    <row r="136" spans="1:61" x14ac:dyDescent="0.25">
      <c r="A136" s="54">
        <v>1968</v>
      </c>
      <c r="B136" s="57">
        <v>12.766903914630745</v>
      </c>
      <c r="C136" s="57">
        <v>10.750507099428699</v>
      </c>
      <c r="D136" s="57">
        <v>1.2561441835110918</v>
      </c>
      <c r="E136" s="57">
        <v>21.327967806898382</v>
      </c>
      <c r="F136" s="57">
        <v>10.606060606082139</v>
      </c>
      <c r="G136" s="57">
        <v>12.090834986442866</v>
      </c>
      <c r="H136" s="57">
        <v>15.756823821356919</v>
      </c>
      <c r="I136" s="57">
        <v>32.517482517526638</v>
      </c>
      <c r="J136" s="57">
        <v>23.772241992912711</v>
      </c>
      <c r="K136" s="57">
        <v>35.763546798096073</v>
      </c>
      <c r="L136" s="57">
        <v>19.612314709255088</v>
      </c>
      <c r="M136" s="57">
        <v>39.067524115791677</v>
      </c>
      <c r="N136" s="57">
        <v>44.598337950176933</v>
      </c>
      <c r="O136" s="57">
        <v>18.480642805007381</v>
      </c>
      <c r="P136" s="57">
        <v>14.412136536044976</v>
      </c>
      <c r="Q136" s="57">
        <v>49.025478529084154</v>
      </c>
      <c r="R136" s="57" t="s">
        <v>281</v>
      </c>
      <c r="S136" s="57" t="s">
        <v>281</v>
      </c>
      <c r="T136" s="57" t="s">
        <v>281</v>
      </c>
      <c r="U136" s="57">
        <v>23.402255639147874</v>
      </c>
      <c r="V136" s="57" t="s">
        <v>281</v>
      </c>
      <c r="W136" s="57">
        <v>27.676240208944236</v>
      </c>
      <c r="X136" s="57">
        <v>65.517241379372607</v>
      </c>
      <c r="Y136" s="57" t="s">
        <v>281</v>
      </c>
      <c r="Z136" s="57">
        <v>45.111944648416461</v>
      </c>
      <c r="AA136" s="57">
        <v>11.612250339731588</v>
      </c>
      <c r="AB136" s="57">
        <v>13.80308880310362</v>
      </c>
      <c r="AC136" s="57">
        <v>36.89224161665107</v>
      </c>
      <c r="AD136" s="57">
        <v>46.360640156298061</v>
      </c>
      <c r="AE136" s="57">
        <v>11.218130311653157</v>
      </c>
      <c r="AF136" s="57">
        <v>53.007518797045485</v>
      </c>
      <c r="AG136" s="57">
        <v>7.4816030626385182</v>
      </c>
      <c r="AH136" s="57">
        <v>34.017595307941527</v>
      </c>
      <c r="AI136" s="57">
        <v>6.7210261514248932</v>
      </c>
      <c r="AJ136" s="57">
        <v>26.628344368896773</v>
      </c>
      <c r="AK136" s="57">
        <v>11.450381679420953</v>
      </c>
      <c r="AL136" s="57">
        <v>23.958333333387493</v>
      </c>
      <c r="AM136" s="57">
        <v>42.826552462603523</v>
      </c>
      <c r="AN136" s="57">
        <v>14.918701376414614</v>
      </c>
      <c r="AO136" s="57">
        <v>25.714285714342282</v>
      </c>
      <c r="AP136" s="57">
        <v>30.363425018304163</v>
      </c>
      <c r="AQ136" s="57">
        <v>98.43034218612496</v>
      </c>
      <c r="AR136" s="57">
        <v>64.629034837540317</v>
      </c>
      <c r="AS136" s="57">
        <v>98.156976858393591</v>
      </c>
      <c r="AT136" s="57">
        <v>69.831964372016728</v>
      </c>
      <c r="AU136" s="57">
        <v>87.411669202947778</v>
      </c>
      <c r="AV136" s="57">
        <v>30.602931921904496</v>
      </c>
      <c r="AW136" s="57">
        <v>66.497987109434789</v>
      </c>
      <c r="AX136" s="57">
        <v>33.871144908198723</v>
      </c>
      <c r="AY136" s="57">
        <v>87.888105533298031</v>
      </c>
      <c r="AZ136" s="57">
        <v>94.736842105268153</v>
      </c>
      <c r="BA136" s="57">
        <v>92.764378478664199</v>
      </c>
      <c r="BB136" s="57" t="s">
        <v>281</v>
      </c>
      <c r="BC136" s="57">
        <v>39.810079442002078</v>
      </c>
      <c r="BD136" s="81"/>
      <c r="BE136" s="81">
        <f t="shared" si="2"/>
        <v>0.76601746913331703</v>
      </c>
      <c r="BF136" s="57">
        <v>66.643882433356112</v>
      </c>
      <c r="BG136" s="81"/>
    </row>
    <row r="137" spans="1:61" x14ac:dyDescent="0.25">
      <c r="A137" s="54">
        <v>1969</v>
      </c>
      <c r="B137" s="57">
        <v>13.36343115128294</v>
      </c>
      <c r="C137" s="57">
        <v>11.403953370540922</v>
      </c>
      <c r="D137" s="57">
        <v>2.0743919885627715</v>
      </c>
      <c r="E137" s="57">
        <v>22.798948751703001</v>
      </c>
      <c r="F137" s="57">
        <v>12.307692307717302</v>
      </c>
      <c r="G137" s="57">
        <v>11.652104039141294</v>
      </c>
      <c r="H137" s="57">
        <v>16.478555304758245</v>
      </c>
      <c r="I137" s="57">
        <v>22.687224669630808</v>
      </c>
      <c r="J137" s="57">
        <v>23.714094856409066</v>
      </c>
      <c r="K137" s="57">
        <v>32.71119842835509</v>
      </c>
      <c r="L137" s="57">
        <v>20.392584514741561</v>
      </c>
      <c r="M137" s="57">
        <v>37.536231884093496</v>
      </c>
      <c r="N137" s="57">
        <v>42.064516129069816</v>
      </c>
      <c r="O137" s="57">
        <v>18.926553672357592</v>
      </c>
      <c r="P137" s="57">
        <v>13.316892725044388</v>
      </c>
      <c r="Q137" s="57">
        <v>47.044436528357409</v>
      </c>
      <c r="R137" s="57" t="s">
        <v>281</v>
      </c>
      <c r="S137" s="57" t="s">
        <v>281</v>
      </c>
      <c r="T137" s="57" t="s">
        <v>281</v>
      </c>
      <c r="U137" s="57">
        <v>25.148683092661571</v>
      </c>
      <c r="V137" s="57" t="s">
        <v>281</v>
      </c>
      <c r="W137" s="57">
        <v>29.712858926411588</v>
      </c>
      <c r="X137" s="57">
        <v>61.656804733797422</v>
      </c>
      <c r="Y137" s="57" t="s">
        <v>281</v>
      </c>
      <c r="Z137" s="57">
        <v>45.484130452032439</v>
      </c>
      <c r="AA137" s="57">
        <v>12.478789211318917</v>
      </c>
      <c r="AB137" s="57">
        <v>14.25873465535096</v>
      </c>
      <c r="AC137" s="57">
        <v>36.315789473684205</v>
      </c>
      <c r="AD137" s="57">
        <v>46.212643706312477</v>
      </c>
      <c r="AE137" s="57">
        <v>11.04260089689879</v>
      </c>
      <c r="AF137" s="57">
        <v>54.104477611997225</v>
      </c>
      <c r="AG137" s="57">
        <v>9.6917866844229241</v>
      </c>
      <c r="AH137" s="57">
        <v>31.502890173433073</v>
      </c>
      <c r="AI137" s="57">
        <v>6.9897691334894301</v>
      </c>
      <c r="AJ137" s="57">
        <v>21.782607861946012</v>
      </c>
      <c r="AK137" s="57">
        <v>12.365591397885629</v>
      </c>
      <c r="AL137" s="57">
        <v>22.368421052674552</v>
      </c>
      <c r="AM137" s="57">
        <v>39.917695473323555</v>
      </c>
      <c r="AN137" s="57">
        <v>19.548872180500808</v>
      </c>
      <c r="AO137" s="57">
        <v>25.714285714342282</v>
      </c>
      <c r="AP137" s="57">
        <v>30.449518894850364</v>
      </c>
      <c r="AQ137" s="57">
        <v>98.548078359045988</v>
      </c>
      <c r="AR137" s="57">
        <v>60.398648524578121</v>
      </c>
      <c r="AS137" s="57">
        <v>98.142392954274101</v>
      </c>
      <c r="AT137" s="57">
        <v>71.105915826697441</v>
      </c>
      <c r="AU137" s="57">
        <v>89.450217549784711</v>
      </c>
      <c r="AV137" s="57">
        <v>31.291629560828426</v>
      </c>
      <c r="AW137" s="57">
        <v>68.453069943316208</v>
      </c>
      <c r="AX137" s="57">
        <v>36.512591290163378</v>
      </c>
      <c r="AY137" s="57">
        <v>83.772560293882776</v>
      </c>
      <c r="AZ137" s="57">
        <v>95.108695652178582</v>
      </c>
      <c r="BA137" s="57">
        <v>92.764378478664185</v>
      </c>
      <c r="BB137" s="57" t="s">
        <v>281</v>
      </c>
      <c r="BC137" s="57">
        <v>39.988378134216248</v>
      </c>
      <c r="BD137" s="81"/>
      <c r="BE137" s="81">
        <f t="shared" si="2"/>
        <v>0.76393701028376471</v>
      </c>
      <c r="BF137" s="57">
        <v>65.159574468085111</v>
      </c>
      <c r="BG137" s="81"/>
    </row>
    <row r="138" spans="1:61" x14ac:dyDescent="0.25">
      <c r="A138" s="54">
        <v>1970</v>
      </c>
      <c r="B138" s="57">
        <v>14.056040422642901</v>
      </c>
      <c r="C138" s="57">
        <v>12.119675456430674</v>
      </c>
      <c r="D138" s="57">
        <v>2.6156941649997378</v>
      </c>
      <c r="E138" s="57">
        <v>20.918032786940426</v>
      </c>
      <c r="F138" s="57">
        <v>12.686567164204954</v>
      </c>
      <c r="G138" s="57">
        <v>13.05410518887089</v>
      </c>
      <c r="H138" s="57">
        <v>17.327766179559646</v>
      </c>
      <c r="I138" s="57">
        <v>25.165562913937777</v>
      </c>
      <c r="J138" s="57">
        <v>25.112685125594314</v>
      </c>
      <c r="K138" s="57">
        <v>32.526621490867832</v>
      </c>
      <c r="L138" s="57">
        <v>21.221221221241574</v>
      </c>
      <c r="M138" s="57">
        <v>37.135278514623884</v>
      </c>
      <c r="N138" s="57">
        <v>42.493638676883663</v>
      </c>
      <c r="O138" s="57">
        <v>17.946927374341218</v>
      </c>
      <c r="P138" s="57">
        <v>14.657210401905946</v>
      </c>
      <c r="Q138" s="57">
        <v>46.74300790654376</v>
      </c>
      <c r="R138" s="57" t="s">
        <v>281</v>
      </c>
      <c r="S138" s="57" t="s">
        <v>281</v>
      </c>
      <c r="T138" s="57" t="s">
        <v>281</v>
      </c>
      <c r="U138" s="57">
        <v>27.500000000054804</v>
      </c>
      <c r="V138" s="57" t="s">
        <v>281</v>
      </c>
      <c r="W138" s="57">
        <v>30.444964871263579</v>
      </c>
      <c r="X138" s="57">
        <v>59.791425260789858</v>
      </c>
      <c r="Y138" s="57" t="s">
        <v>281</v>
      </c>
      <c r="Z138" s="57">
        <v>43.73837775085606</v>
      </c>
      <c r="AA138" s="57">
        <v>12.310892070785023</v>
      </c>
      <c r="AB138" s="57">
        <v>14.349775784769477</v>
      </c>
      <c r="AC138" s="57">
        <v>36.171489531937596</v>
      </c>
      <c r="AD138" s="57">
        <v>44.997956667899111</v>
      </c>
      <c r="AE138" s="57">
        <v>10.260586319253518</v>
      </c>
      <c r="AF138" s="57">
        <v>61.43790849678583</v>
      </c>
      <c r="AG138" s="57">
        <v>10.568492090478843</v>
      </c>
      <c r="AH138" s="57">
        <v>28.402366863927174</v>
      </c>
      <c r="AI138" s="57">
        <v>5.1856748973753195</v>
      </c>
      <c r="AJ138" s="57">
        <v>20.615395598237683</v>
      </c>
      <c r="AK138" s="57">
        <v>6.6265060241165852</v>
      </c>
      <c r="AL138" s="57">
        <v>18.987341772188191</v>
      </c>
      <c r="AM138" s="57">
        <v>43.691148775966774</v>
      </c>
      <c r="AN138" s="57">
        <v>10.476190476217814</v>
      </c>
      <c r="AO138" s="57">
        <v>28.205128205185336</v>
      </c>
      <c r="AP138" s="57">
        <v>28.466437987786364</v>
      </c>
      <c r="AQ138" s="57">
        <v>98.433241175053155</v>
      </c>
      <c r="AR138" s="57">
        <v>52.670813271390116</v>
      </c>
      <c r="AS138" s="57">
        <v>98.53925085991213</v>
      </c>
      <c r="AT138" s="57">
        <v>69.50049431238854</v>
      </c>
      <c r="AU138" s="57">
        <v>89.255607254558839</v>
      </c>
      <c r="AV138" s="57">
        <v>31.980793907296047</v>
      </c>
      <c r="AW138" s="57">
        <v>64.363430051100977</v>
      </c>
      <c r="AX138" s="57">
        <v>37.843121362130823</v>
      </c>
      <c r="AY138" s="57">
        <v>80.780537748952625</v>
      </c>
      <c r="AZ138" s="57">
        <v>95.811518324611342</v>
      </c>
      <c r="BA138" s="57">
        <v>92.764378478664185</v>
      </c>
      <c r="BB138" s="57" t="s">
        <v>281</v>
      </c>
      <c r="BC138" s="57">
        <v>39.819252086754901</v>
      </c>
      <c r="BD138" s="81"/>
      <c r="BE138" s="81">
        <f t="shared" si="2"/>
        <v>0.77132905033698385</v>
      </c>
      <c r="BF138" s="57">
        <v>65.135305223410953</v>
      </c>
      <c r="BG138" s="81"/>
    </row>
    <row r="139" spans="1:61" x14ac:dyDescent="0.25">
      <c r="A139" s="54">
        <v>1971</v>
      </c>
      <c r="B139" s="57">
        <v>13.479477611981705</v>
      </c>
      <c r="C139" s="57">
        <v>12.218813905972004</v>
      </c>
      <c r="D139" s="57">
        <v>3.6990595611419472</v>
      </c>
      <c r="E139" s="57">
        <v>22.964923891522066</v>
      </c>
      <c r="F139" s="57">
        <v>11.764705882377338</v>
      </c>
      <c r="G139" s="57">
        <v>15.14402813325513</v>
      </c>
      <c r="H139" s="57">
        <v>19.574468085128125</v>
      </c>
      <c r="I139" s="57">
        <v>27.160493827193022</v>
      </c>
      <c r="J139" s="57">
        <v>26.058041112487395</v>
      </c>
      <c r="K139" s="57">
        <v>35.322425409128542</v>
      </c>
      <c r="L139" s="57">
        <v>20.303605313112396</v>
      </c>
      <c r="M139" s="57">
        <v>35.723114956771994</v>
      </c>
      <c r="N139" s="57">
        <v>40.797940797980225</v>
      </c>
      <c r="O139" s="57">
        <v>18.658280922472699</v>
      </c>
      <c r="P139" s="57">
        <v>14.835787089482929</v>
      </c>
      <c r="Q139" s="57">
        <v>45.519215108574343</v>
      </c>
      <c r="R139" s="57" t="s">
        <v>281</v>
      </c>
      <c r="S139" s="57" t="s">
        <v>281</v>
      </c>
      <c r="T139" s="57" t="s">
        <v>281</v>
      </c>
      <c r="U139" s="57">
        <v>28.694292416006295</v>
      </c>
      <c r="V139" s="57" t="s">
        <v>281</v>
      </c>
      <c r="W139" s="57">
        <v>31.746031746100815</v>
      </c>
      <c r="X139" s="57">
        <v>57.88235294124906</v>
      </c>
      <c r="Y139" s="57" t="s">
        <v>281</v>
      </c>
      <c r="Z139" s="57">
        <v>44.213515979026973</v>
      </c>
      <c r="AA139" s="57">
        <v>13.089694076959285</v>
      </c>
      <c r="AB139" s="57">
        <v>14.236999147501628</v>
      </c>
      <c r="AC139" s="57">
        <v>37.199091366456791</v>
      </c>
      <c r="AD139" s="57">
        <v>44.579529942094595</v>
      </c>
      <c r="AE139" s="57">
        <v>10.687022900800052</v>
      </c>
      <c r="AF139" s="57">
        <v>55.517241379361458</v>
      </c>
      <c r="AG139" s="57">
        <v>9.8134551956740417</v>
      </c>
      <c r="AH139" s="57">
        <v>33.118971061116675</v>
      </c>
      <c r="AI139" s="57">
        <v>5.7229233248215587</v>
      </c>
      <c r="AJ139" s="57">
        <v>21.334251814779659</v>
      </c>
      <c r="AK139" s="57">
        <v>5.6872037914875762</v>
      </c>
      <c r="AL139" s="57">
        <v>17.391304347859357</v>
      </c>
      <c r="AM139" s="57">
        <v>36.38059701499656</v>
      </c>
      <c r="AN139" s="57">
        <v>8.9430894309168494</v>
      </c>
      <c r="AO139" s="57">
        <v>34.545454545509187</v>
      </c>
      <c r="AP139" s="57">
        <v>28.290965947364583</v>
      </c>
      <c r="AQ139" s="57">
        <v>98.60051058250454</v>
      </c>
      <c r="AR139" s="57">
        <v>55.262574961368372</v>
      </c>
      <c r="AS139" s="57">
        <v>98.515420361872913</v>
      </c>
      <c r="AT139" s="57">
        <v>66.225277477349508</v>
      </c>
      <c r="AU139" s="57">
        <v>88.922742787774638</v>
      </c>
      <c r="AV139" s="57">
        <v>32.03035118167184</v>
      </c>
      <c r="AW139" s="57">
        <v>63.316706047741064</v>
      </c>
      <c r="AX139" s="57">
        <v>38.514190452575193</v>
      </c>
      <c r="AY139" s="57">
        <v>79.01049304275432</v>
      </c>
      <c r="AZ139" s="57">
        <v>96.551724137934372</v>
      </c>
      <c r="BA139" s="57">
        <v>92.764378478664185</v>
      </c>
      <c r="BB139" s="57" t="s">
        <v>281</v>
      </c>
      <c r="BC139" s="57">
        <v>40.004272924157</v>
      </c>
      <c r="BD139" s="81"/>
      <c r="BE139" s="81">
        <f t="shared" si="2"/>
        <v>0.76076937926206301</v>
      </c>
      <c r="BF139" s="57">
        <v>63.868613138686136</v>
      </c>
      <c r="BG139" s="81"/>
    </row>
    <row r="140" spans="1:61" x14ac:dyDescent="0.25">
      <c r="A140" s="54">
        <v>1972</v>
      </c>
      <c r="B140" s="57">
        <v>13.915094339665302</v>
      </c>
      <c r="C140" s="57">
        <v>12.923076923120345</v>
      </c>
      <c r="D140" s="57">
        <v>3.4610630408032081</v>
      </c>
      <c r="E140" s="57">
        <v>22.106552357682727</v>
      </c>
      <c r="F140" s="57">
        <v>12.676056338053701</v>
      </c>
      <c r="G140" s="57">
        <v>14.820288554102264</v>
      </c>
      <c r="H140" s="57">
        <v>19.801980198041978</v>
      </c>
      <c r="I140" s="57">
        <v>26.78227360311422</v>
      </c>
      <c r="J140" s="57">
        <v>23.384615384646342</v>
      </c>
      <c r="K140" s="57">
        <v>32.502396931991143</v>
      </c>
      <c r="L140" s="57">
        <v>21.516754850108256</v>
      </c>
      <c r="M140" s="57">
        <v>35.502283105059952</v>
      </c>
      <c r="N140" s="57">
        <v>41.242236024885855</v>
      </c>
      <c r="O140" s="57">
        <v>19.354838709720728</v>
      </c>
      <c r="P140" s="57">
        <v>15.973741794327237</v>
      </c>
      <c r="Q140" s="57">
        <v>45.493317661024626</v>
      </c>
      <c r="R140" s="57" t="s">
        <v>281</v>
      </c>
      <c r="S140" s="57" t="s">
        <v>281</v>
      </c>
      <c r="T140" s="57" t="s">
        <v>281</v>
      </c>
      <c r="U140" s="57">
        <v>30.086410055046837</v>
      </c>
      <c r="V140" s="57" t="s">
        <v>281</v>
      </c>
      <c r="W140" s="57">
        <v>33.333333333404056</v>
      </c>
      <c r="X140" s="57">
        <v>54.779411764779397</v>
      </c>
      <c r="Y140" s="57" t="s">
        <v>281</v>
      </c>
      <c r="Z140" s="57">
        <v>45.588556512422826</v>
      </c>
      <c r="AA140" s="57">
        <v>13.992173714280007</v>
      </c>
      <c r="AB140" s="57">
        <v>15.211970074830871</v>
      </c>
      <c r="AC140" s="57">
        <v>37.685177163648973</v>
      </c>
      <c r="AD140" s="57">
        <v>43.207930988420379</v>
      </c>
      <c r="AE140" s="57">
        <v>12.523248605125742</v>
      </c>
      <c r="AF140" s="57">
        <v>56.013745704523174</v>
      </c>
      <c r="AG140" s="57">
        <v>8.4002098607537956</v>
      </c>
      <c r="AH140" s="57">
        <v>27.051671732544015</v>
      </c>
      <c r="AI140" s="57">
        <v>5.0688188723184684</v>
      </c>
      <c r="AJ140" s="57">
        <v>21.144321334643422</v>
      </c>
      <c r="AK140" s="57">
        <v>2.4193548387180086</v>
      </c>
      <c r="AL140" s="57">
        <v>14.457831325333952</v>
      </c>
      <c r="AM140" s="57">
        <v>35.341365461914734</v>
      </c>
      <c r="AN140" s="57">
        <v>8.1300813008327726</v>
      </c>
      <c r="AO140" s="57">
        <v>31.707317073227188</v>
      </c>
      <c r="AP140" s="57">
        <v>27.987172618695112</v>
      </c>
      <c r="AQ140" s="57">
        <v>97.714231101897838</v>
      </c>
      <c r="AR140" s="57">
        <v>56.415016363711743</v>
      </c>
      <c r="AS140" s="57">
        <v>98.510716480266154</v>
      </c>
      <c r="AT140" s="57">
        <v>68.901919530139054</v>
      </c>
      <c r="AU140" s="57">
        <v>89.530961589859956</v>
      </c>
      <c r="AV140" s="57">
        <v>31.877227349453435</v>
      </c>
      <c r="AW140" s="57">
        <v>64.735166132674522</v>
      </c>
      <c r="AX140" s="57">
        <v>34.87467336855908</v>
      </c>
      <c r="AY140" s="57">
        <v>76.983543971831438</v>
      </c>
      <c r="AZ140" s="57">
        <v>96.256684491982213</v>
      </c>
      <c r="BA140" s="57">
        <v>92.764378478664199</v>
      </c>
      <c r="BB140" s="57" t="s">
        <v>281</v>
      </c>
      <c r="BC140" s="57">
        <v>39.413964017125011</v>
      </c>
      <c r="BD140" s="81"/>
      <c r="BE140" s="81">
        <f t="shared" si="2"/>
        <v>0.76982838174693591</v>
      </c>
      <c r="BF140" s="57">
        <v>63.774024461269654</v>
      </c>
      <c r="BG140" s="81"/>
    </row>
    <row r="141" spans="1:61" x14ac:dyDescent="0.25">
      <c r="A141" s="54">
        <v>1973</v>
      </c>
      <c r="B141" s="57">
        <v>14.579439252380254</v>
      </c>
      <c r="C141" s="57">
        <v>14.680744092556598</v>
      </c>
      <c r="D141" s="57">
        <v>2.3622047244178077</v>
      </c>
      <c r="E141" s="57">
        <v>20.022246941099805</v>
      </c>
      <c r="F141" s="57">
        <v>14.383561643864187</v>
      </c>
      <c r="G141" s="57">
        <v>15.538549821120466</v>
      </c>
      <c r="H141" s="57">
        <v>18.273645546395461</v>
      </c>
      <c r="I141" s="57">
        <v>28.007181328579829</v>
      </c>
      <c r="J141" s="57">
        <v>23.357228195969761</v>
      </c>
      <c r="K141" s="57">
        <v>31.958762886662008</v>
      </c>
      <c r="L141" s="57">
        <v>21.226795803086844</v>
      </c>
      <c r="M141" s="57">
        <v>35.414534288676023</v>
      </c>
      <c r="N141" s="57">
        <v>42.317380352685404</v>
      </c>
      <c r="O141" s="57">
        <v>19.86842105267597</v>
      </c>
      <c r="P141" s="57">
        <v>18.326693227110709</v>
      </c>
      <c r="Q141" s="57">
        <v>44.564076774099092</v>
      </c>
      <c r="R141" s="57" t="s">
        <v>281</v>
      </c>
      <c r="S141" s="57" t="s">
        <v>281</v>
      </c>
      <c r="T141" s="57" t="s">
        <v>281</v>
      </c>
      <c r="U141" s="57">
        <v>28.471138845609566</v>
      </c>
      <c r="V141" s="57" t="s">
        <v>281</v>
      </c>
      <c r="W141" s="57">
        <v>30.166503428079977</v>
      </c>
      <c r="X141" s="57">
        <v>54.285714285786248</v>
      </c>
      <c r="Y141" s="57" t="s">
        <v>281</v>
      </c>
      <c r="Z141" s="57">
        <v>47.311522020379122</v>
      </c>
      <c r="AA141" s="57">
        <v>13.21693226687867</v>
      </c>
      <c r="AB141" s="57">
        <v>16.731821735750902</v>
      </c>
      <c r="AC141" s="57">
        <v>38.885640865273494</v>
      </c>
      <c r="AD141" s="57">
        <v>42.843479295294266</v>
      </c>
      <c r="AE141" s="57">
        <v>13.581890812295139</v>
      </c>
      <c r="AF141" s="57">
        <v>54.152823920319747</v>
      </c>
      <c r="AG141" s="57">
        <v>6.4950609041599776</v>
      </c>
      <c r="AH141" s="57">
        <v>22.965116279088264</v>
      </c>
      <c r="AI141" s="57">
        <v>6.5259364324706981</v>
      </c>
      <c r="AJ141" s="57">
        <v>21.25918775616238</v>
      </c>
      <c r="AK141" s="57">
        <v>4.0149696936019286</v>
      </c>
      <c r="AL141" s="57">
        <v>15.853658536619006</v>
      </c>
      <c r="AM141" s="57">
        <v>35.971223021649045</v>
      </c>
      <c r="AN141" s="57">
        <v>2.439024390250089</v>
      </c>
      <c r="AO141" s="57">
        <v>40.579710144974591</v>
      </c>
      <c r="AP141" s="57">
        <v>30.160363241882294</v>
      </c>
      <c r="AQ141" s="57">
        <v>97.986013781091401</v>
      </c>
      <c r="AR141" s="57">
        <v>53.448672502888016</v>
      </c>
      <c r="AS141" s="57">
        <v>98.508090027048837</v>
      </c>
      <c r="AT141" s="57">
        <v>68.338800207028314</v>
      </c>
      <c r="AU141" s="57">
        <v>88.741128692603652</v>
      </c>
      <c r="AV141" s="57">
        <v>34.683018760634901</v>
      </c>
      <c r="AW141" s="57">
        <v>67.960746196773187</v>
      </c>
      <c r="AX141" s="57">
        <v>41.877573622098289</v>
      </c>
      <c r="AY141" s="57">
        <v>70.783531265320278</v>
      </c>
      <c r="AZ141" s="57">
        <v>94.972067039110925</v>
      </c>
      <c r="BA141" s="57">
        <v>92.764378478664185</v>
      </c>
      <c r="BB141" s="57" t="s">
        <v>281</v>
      </c>
      <c r="BC141" s="57">
        <v>39.750170908384668</v>
      </c>
      <c r="BD141" s="81"/>
      <c r="BE141" s="81">
        <f t="shared" si="2"/>
        <v>0.76186569710190921</v>
      </c>
      <c r="BF141" s="57">
        <v>63.039723661485326</v>
      </c>
      <c r="BG141" s="81"/>
    </row>
    <row r="142" spans="1:61" x14ac:dyDescent="0.25">
      <c r="A142" s="54">
        <v>1974</v>
      </c>
      <c r="B142" s="57">
        <v>14.893617021321152</v>
      </c>
      <c r="C142" s="57">
        <v>14.147582697247483</v>
      </c>
      <c r="D142" s="57">
        <v>2.8353326063349025</v>
      </c>
      <c r="E142" s="57">
        <v>19.58650707295855</v>
      </c>
      <c r="F142" s="57">
        <v>14.482758620717922</v>
      </c>
      <c r="G142" s="57">
        <v>16.985164773222891</v>
      </c>
      <c r="H142" s="57">
        <v>19.194756554330066</v>
      </c>
      <c r="I142" s="57">
        <v>29.824561403546252</v>
      </c>
      <c r="J142" s="57">
        <v>21.356783919627141</v>
      </c>
      <c r="K142" s="57">
        <v>32.720588235363138</v>
      </c>
      <c r="L142" s="57">
        <v>21.489526764954334</v>
      </c>
      <c r="M142" s="57">
        <v>35.78336557063858</v>
      </c>
      <c r="N142" s="57">
        <v>43.853427896022346</v>
      </c>
      <c r="O142" s="57">
        <v>18.880647336522731</v>
      </c>
      <c r="P142" s="57">
        <v>19.441770933609916</v>
      </c>
      <c r="Q142" s="57">
        <v>44.670863809592788</v>
      </c>
      <c r="R142" s="57" t="s">
        <v>281</v>
      </c>
      <c r="S142" s="57" t="s">
        <v>281</v>
      </c>
      <c r="T142" s="57" t="s">
        <v>281</v>
      </c>
      <c r="U142" s="57">
        <v>30.326594090257053</v>
      </c>
      <c r="V142" s="57" t="s">
        <v>281</v>
      </c>
      <c r="W142" s="57">
        <v>29.11025145074213</v>
      </c>
      <c r="X142" s="57">
        <v>57.427055702985172</v>
      </c>
      <c r="Y142" s="57" t="s">
        <v>281</v>
      </c>
      <c r="Z142" s="57">
        <v>46.918097713625457</v>
      </c>
      <c r="AA142" s="57">
        <v>12.371427691611693</v>
      </c>
      <c r="AB142" s="57">
        <v>18.518518518540379</v>
      </c>
      <c r="AC142" s="57">
        <v>40.630882066593102</v>
      </c>
      <c r="AD142" s="57">
        <v>42.305588808966881</v>
      </c>
      <c r="AE142" s="57">
        <v>12.360248447245626</v>
      </c>
      <c r="AF142" s="57">
        <v>55.666666666716949</v>
      </c>
      <c r="AG142" s="57">
        <v>8.9532118195574242</v>
      </c>
      <c r="AH142" s="57">
        <v>21.866666666684452</v>
      </c>
      <c r="AI142" s="57">
        <v>5.3430660626652786</v>
      </c>
      <c r="AJ142" s="57">
        <v>20.189944167151378</v>
      </c>
      <c r="AK142" s="57">
        <v>5.1612903225967282</v>
      </c>
      <c r="AL142" s="57">
        <v>14.634146341496788</v>
      </c>
      <c r="AM142" s="57">
        <v>36.790923825024777</v>
      </c>
      <c r="AN142" s="57">
        <v>2.4390243902499704</v>
      </c>
      <c r="AO142" s="57">
        <v>40.677966101741795</v>
      </c>
      <c r="AP142" s="57">
        <v>28.622530325223224</v>
      </c>
      <c r="AQ142" s="57">
        <v>98.063558730683212</v>
      </c>
      <c r="AR142" s="57">
        <v>50.189733671190929</v>
      </c>
      <c r="AS142" s="57">
        <v>98.502180613610562</v>
      </c>
      <c r="AT142" s="57">
        <v>68.406173521863749</v>
      </c>
      <c r="AU142" s="57">
        <v>88.514771146624454</v>
      </c>
      <c r="AV142" s="57">
        <v>26.810192867937673</v>
      </c>
      <c r="AW142" s="57">
        <v>64.237035588661371</v>
      </c>
      <c r="AX142" s="57">
        <v>33.827431191089971</v>
      </c>
      <c r="AY142" s="57">
        <v>77.533545345030689</v>
      </c>
      <c r="AZ142" s="57">
        <v>96.035242290752706</v>
      </c>
      <c r="BA142" s="57">
        <v>92.764378478664199</v>
      </c>
      <c r="BB142" s="57" t="s">
        <v>281</v>
      </c>
      <c r="BC142" s="57">
        <v>40.083948209279662</v>
      </c>
      <c r="BD142" s="81"/>
      <c r="BE142" s="81">
        <f t="shared" si="2"/>
        <v>0.76857297685040793</v>
      </c>
      <c r="BF142" s="57">
        <v>64.075067024128685</v>
      </c>
      <c r="BG142" s="81"/>
    </row>
    <row r="143" spans="1:61" x14ac:dyDescent="0.25">
      <c r="A143" s="54">
        <v>1975</v>
      </c>
      <c r="B143" s="57">
        <v>15.056818181863033</v>
      </c>
      <c r="C143" s="57">
        <v>12.991266375589278</v>
      </c>
      <c r="D143" s="57">
        <v>2.7621483376057574</v>
      </c>
      <c r="E143" s="57">
        <v>20.12951969784109</v>
      </c>
      <c r="F143" s="57">
        <v>15.602836879463053</v>
      </c>
      <c r="G143" s="57">
        <v>17.656833758557827</v>
      </c>
      <c r="H143" s="57">
        <v>19.616390584156651</v>
      </c>
      <c r="I143" s="57">
        <v>30.626057529647472</v>
      </c>
      <c r="J143" s="57">
        <v>22.980997624735323</v>
      </c>
      <c r="K143" s="57">
        <v>36.029411764785451</v>
      </c>
      <c r="L143" s="57">
        <v>22.640061396797993</v>
      </c>
      <c r="M143" s="57">
        <v>40.315512708190923</v>
      </c>
      <c r="N143" s="57">
        <v>43.037974683585908</v>
      </c>
      <c r="O143" s="57">
        <v>17.841726618745842</v>
      </c>
      <c r="P143" s="57">
        <v>18.46153846155751</v>
      </c>
      <c r="Q143" s="57">
        <v>44.715589090687921</v>
      </c>
      <c r="R143" s="57" t="s">
        <v>281</v>
      </c>
      <c r="S143" s="57" t="s">
        <v>281</v>
      </c>
      <c r="T143" s="57" t="s">
        <v>281</v>
      </c>
      <c r="U143" s="57">
        <v>32.849891225581537</v>
      </c>
      <c r="V143" s="57" t="s">
        <v>281</v>
      </c>
      <c r="W143" s="57">
        <v>26.239669421546481</v>
      </c>
      <c r="X143" s="57">
        <v>55.98958333339997</v>
      </c>
      <c r="Y143" s="57" t="s">
        <v>281</v>
      </c>
      <c r="Z143" s="57">
        <v>49.038395396256078</v>
      </c>
      <c r="AA143" s="57">
        <v>11.631658821221983</v>
      </c>
      <c r="AB143" s="57">
        <v>19.364599092306577</v>
      </c>
      <c r="AC143" s="57">
        <v>40.54157423697697</v>
      </c>
      <c r="AD143" s="57">
        <v>41.988159448594843</v>
      </c>
      <c r="AE143" s="57">
        <v>14.204221334900808</v>
      </c>
      <c r="AF143" s="57">
        <v>55.892255892305378</v>
      </c>
      <c r="AG143" s="57">
        <v>11.08544501341369</v>
      </c>
      <c r="AH143" s="57">
        <v>27.131782945757056</v>
      </c>
      <c r="AI143" s="57">
        <v>3.6894453192319361</v>
      </c>
      <c r="AJ143" s="57">
        <v>19.612609248028946</v>
      </c>
      <c r="AK143" s="57">
        <v>6.666666666688295</v>
      </c>
      <c r="AL143" s="57">
        <v>18.181818181856613</v>
      </c>
      <c r="AM143" s="57">
        <v>38.30128205134546</v>
      </c>
      <c r="AN143" s="57">
        <v>5.7377049180476494</v>
      </c>
      <c r="AO143" s="57">
        <v>42.857142857185714</v>
      </c>
      <c r="AP143" s="57">
        <v>29.876240580891739</v>
      </c>
      <c r="AQ143" s="57">
        <v>98.27830401949349</v>
      </c>
      <c r="AR143" s="57">
        <v>48.794556059624114</v>
      </c>
      <c r="AS143" s="57">
        <v>98.655239298638094</v>
      </c>
      <c r="AT143" s="57">
        <v>69.182336890705571</v>
      </c>
      <c r="AU143" s="57">
        <v>87.628613574018232</v>
      </c>
      <c r="AV143" s="57">
        <v>26.169721776903408</v>
      </c>
      <c r="AW143" s="57">
        <v>64.389152596824644</v>
      </c>
      <c r="AX143" s="57">
        <v>35.722335716365286</v>
      </c>
      <c r="AY143" s="57">
        <v>75.130989982901269</v>
      </c>
      <c r="AZ143" s="57">
        <v>94.782608695657117</v>
      </c>
      <c r="BA143" s="57">
        <v>92.764378478664185</v>
      </c>
      <c r="BB143" s="57" t="s">
        <v>281</v>
      </c>
      <c r="BC143" s="57">
        <v>40.87161486474627</v>
      </c>
      <c r="BD143" s="81"/>
      <c r="BE143" s="81">
        <f t="shared" si="2"/>
        <v>0.74851440189090246</v>
      </c>
      <c r="BF143" s="57">
        <v>63.521349499209279</v>
      </c>
      <c r="BG143" s="81"/>
    </row>
    <row r="144" spans="1:61" x14ac:dyDescent="0.25">
      <c r="A144" s="54">
        <v>1976</v>
      </c>
      <c r="B144" s="57">
        <v>14.683301343613426</v>
      </c>
      <c r="C144" s="57">
        <v>14.196479273186736</v>
      </c>
      <c r="D144" s="57">
        <v>2.4303497332628319</v>
      </c>
      <c r="E144" s="57">
        <v>21.52816508650298</v>
      </c>
      <c r="F144" s="57">
        <v>14.685314685343853</v>
      </c>
      <c r="G144" s="57">
        <v>16.999083089555644</v>
      </c>
      <c r="H144" s="57">
        <v>20.439189189214616</v>
      </c>
      <c r="I144" s="57">
        <v>31.641285956043173</v>
      </c>
      <c r="J144" s="57">
        <v>24.129930394464854</v>
      </c>
      <c r="K144" s="57">
        <v>37.420526793898098</v>
      </c>
      <c r="L144" s="57">
        <v>23.155416012581302</v>
      </c>
      <c r="M144" s="57">
        <v>31.244064577434262</v>
      </c>
      <c r="N144" s="57">
        <v>44.191343963596012</v>
      </c>
      <c r="O144" s="57">
        <v>17.404129793550265</v>
      </c>
      <c r="P144" s="57">
        <v>19.888991674396095</v>
      </c>
      <c r="Q144" s="57">
        <v>45.529653804741976</v>
      </c>
      <c r="R144" s="57" t="s">
        <v>281</v>
      </c>
      <c r="S144" s="57" t="s">
        <v>281</v>
      </c>
      <c r="T144" s="57" t="s">
        <v>281</v>
      </c>
      <c r="U144" s="57">
        <v>34.103260869621678</v>
      </c>
      <c r="V144" s="57" t="s">
        <v>281</v>
      </c>
      <c r="W144" s="57">
        <v>28.389830508534875</v>
      </c>
      <c r="X144" s="57">
        <v>55.598958333399494</v>
      </c>
      <c r="Y144" s="57" t="s">
        <v>281</v>
      </c>
      <c r="Z144" s="57">
        <v>52.736995335516966</v>
      </c>
      <c r="AA144" s="57">
        <v>12.776145759551799</v>
      </c>
      <c r="AB144" s="57">
        <v>21.834723275233902</v>
      </c>
      <c r="AC144" s="57">
        <v>41.236328571066053</v>
      </c>
      <c r="AD144" s="57">
        <v>41.563446339549721</v>
      </c>
      <c r="AE144" s="57">
        <v>13.946759259305663</v>
      </c>
      <c r="AF144" s="57">
        <v>54.397394136857081</v>
      </c>
      <c r="AG144" s="57">
        <v>13.791026888203234</v>
      </c>
      <c r="AH144" s="57">
        <v>32.673267326755642</v>
      </c>
      <c r="AI144" s="57">
        <v>5.2240589033178777</v>
      </c>
      <c r="AJ144" s="57">
        <v>17.27520472516677</v>
      </c>
      <c r="AK144" s="57">
        <v>6.5217391304547716</v>
      </c>
      <c r="AL144" s="57">
        <v>20.689655172457311</v>
      </c>
      <c r="AM144" s="57">
        <v>34.912280701814787</v>
      </c>
      <c r="AN144" s="57">
        <v>8.9126416454855342</v>
      </c>
      <c r="AO144" s="57">
        <v>45.454545454582643</v>
      </c>
      <c r="AP144" s="57">
        <v>30.639667390120991</v>
      </c>
      <c r="AQ144" s="57">
        <v>98.486007185554996</v>
      </c>
      <c r="AR144" s="57">
        <v>45.925518812065178</v>
      </c>
      <c r="AS144" s="57">
        <v>98.651926948656126</v>
      </c>
      <c r="AT144" s="57">
        <v>70.550093952050361</v>
      </c>
      <c r="AU144" s="57">
        <v>88.262147517352886</v>
      </c>
      <c r="AV144" s="57">
        <v>28.235165013824499</v>
      </c>
      <c r="AW144" s="57">
        <v>62.467040543468386</v>
      </c>
      <c r="AX144" s="57">
        <v>40.173757040380728</v>
      </c>
      <c r="AY144" s="57">
        <v>73.880740612140485</v>
      </c>
      <c r="AZ144" s="57">
        <v>95.189003436430681</v>
      </c>
      <c r="BA144" s="57">
        <v>92.764378478664185</v>
      </c>
      <c r="BB144" s="57" t="s">
        <v>281</v>
      </c>
      <c r="BC144" s="57">
        <v>41.91737819573251</v>
      </c>
      <c r="BD144" s="81"/>
      <c r="BE144" s="81">
        <f t="shared" si="2"/>
        <v>0.7332659163655757</v>
      </c>
      <c r="BF144" s="57">
        <v>64.372044140830269</v>
      </c>
      <c r="BG144" s="81"/>
    </row>
    <row r="145" spans="1:59" x14ac:dyDescent="0.25">
      <c r="A145" s="54">
        <v>1977</v>
      </c>
      <c r="B145" s="57">
        <v>14.898746383843649</v>
      </c>
      <c r="C145" s="57">
        <v>15.42083578580602</v>
      </c>
      <c r="D145" s="57">
        <v>3.6416605972442175</v>
      </c>
      <c r="E145" s="57">
        <v>23.374340949091767</v>
      </c>
      <c r="F145" s="57">
        <v>14.78873239439536</v>
      </c>
      <c r="G145" s="57">
        <v>18.360043624173279</v>
      </c>
      <c r="H145" s="57">
        <v>20.297462817172825</v>
      </c>
      <c r="I145" s="57">
        <v>31.879194630908316</v>
      </c>
      <c r="J145" s="57">
        <v>22.188449848055786</v>
      </c>
      <c r="K145" s="57">
        <v>32.234432234507395</v>
      </c>
      <c r="L145" s="57">
        <v>24.645669291362221</v>
      </c>
      <c r="M145" s="57">
        <v>34.688346883507471</v>
      </c>
      <c r="N145" s="57">
        <v>44.351961950104865</v>
      </c>
      <c r="O145" s="57">
        <v>18.613138686174253</v>
      </c>
      <c r="P145" s="57">
        <v>17.801556420252098</v>
      </c>
      <c r="Q145" s="57">
        <v>45.352600393088778</v>
      </c>
      <c r="R145" s="57" t="s">
        <v>281</v>
      </c>
      <c r="S145" s="57" t="s">
        <v>281</v>
      </c>
      <c r="T145" s="57" t="s">
        <v>281</v>
      </c>
      <c r="U145" s="57">
        <v>37.268666241282403</v>
      </c>
      <c r="V145" s="57" t="s">
        <v>281</v>
      </c>
      <c r="W145" s="57">
        <v>29.44849115510851</v>
      </c>
      <c r="X145" s="57">
        <v>55.410691003976794</v>
      </c>
      <c r="Y145" s="57" t="s">
        <v>281</v>
      </c>
      <c r="Z145" s="57">
        <v>54.282451291888748</v>
      </c>
      <c r="AA145" s="57">
        <v>13.044038177871908</v>
      </c>
      <c r="AB145" s="57">
        <v>21.633888048436354</v>
      </c>
      <c r="AC145" s="57">
        <v>41.027936294804377</v>
      </c>
      <c r="AD145" s="57">
        <v>40.182254583722546</v>
      </c>
      <c r="AE145" s="57">
        <v>8.3825265643745581</v>
      </c>
      <c r="AF145" s="57">
        <v>51.257861635269286</v>
      </c>
      <c r="AG145" s="57">
        <v>9.5977984793992714</v>
      </c>
      <c r="AH145" s="57">
        <v>32.400932400955206</v>
      </c>
      <c r="AI145" s="57">
        <v>5.2799166806587863</v>
      </c>
      <c r="AJ145" s="57">
        <v>16.935091430571163</v>
      </c>
      <c r="AK145" s="57">
        <v>6.6666666666856527</v>
      </c>
      <c r="AL145" s="57">
        <v>17.977528089925418</v>
      </c>
      <c r="AM145" s="57">
        <v>33.96946564891357</v>
      </c>
      <c r="AN145" s="57">
        <v>10.000000000026358</v>
      </c>
      <c r="AO145" s="57">
        <v>45.882352941212638</v>
      </c>
      <c r="AP145" s="57">
        <v>30.862020899998129</v>
      </c>
      <c r="AQ145" s="57">
        <v>98.326227689500783</v>
      </c>
      <c r="AR145" s="57">
        <v>41.818786146380369</v>
      </c>
      <c r="AS145" s="57">
        <v>98.649449458949761</v>
      </c>
      <c r="AT145" s="57">
        <v>67.098932090832562</v>
      </c>
      <c r="AU145" s="57">
        <v>88.503187241152887</v>
      </c>
      <c r="AV145" s="57">
        <v>25.10705326475156</v>
      </c>
      <c r="AW145" s="57">
        <v>63.137064379302885</v>
      </c>
      <c r="AX145" s="57">
        <v>42.189358409508579</v>
      </c>
      <c r="AY145" s="57">
        <v>66.991079366967767</v>
      </c>
      <c r="AZ145" s="57">
        <v>95.704057279240388</v>
      </c>
      <c r="BA145" s="57">
        <v>92.764378478664199</v>
      </c>
      <c r="BB145" s="57" t="s">
        <v>281</v>
      </c>
      <c r="BC145" s="57">
        <v>41.657228761588144</v>
      </c>
      <c r="BD145" s="81"/>
      <c r="BE145" s="81">
        <f t="shared" si="2"/>
        <v>0.7378667910815131</v>
      </c>
      <c r="BF145" s="57">
        <v>64.248704663212436</v>
      </c>
      <c r="BG145" s="81"/>
    </row>
    <row r="146" spans="1:59" x14ac:dyDescent="0.25">
      <c r="A146" s="54">
        <v>1978</v>
      </c>
      <c r="B146" s="57">
        <v>16.046277666042741</v>
      </c>
      <c r="C146" s="57">
        <v>14.996964177340391</v>
      </c>
      <c r="D146" s="57">
        <v>3.9229671897418097</v>
      </c>
      <c r="E146" s="57">
        <v>22.538293216686785</v>
      </c>
      <c r="F146" s="57">
        <v>15.714285714316137</v>
      </c>
      <c r="G146" s="57">
        <v>20.796879535756851</v>
      </c>
      <c r="H146" s="57">
        <v>15.765352887280088</v>
      </c>
      <c r="I146" s="57">
        <v>30.308219178117636</v>
      </c>
      <c r="J146" s="57">
        <v>22.850122850155387</v>
      </c>
      <c r="K146" s="57">
        <v>34.240561896475086</v>
      </c>
      <c r="L146" s="57">
        <v>25.579598145309895</v>
      </c>
      <c r="M146" s="57">
        <v>35.022222222261419</v>
      </c>
      <c r="N146" s="57">
        <v>46.526054590617242</v>
      </c>
      <c r="O146" s="57">
        <v>19.016630513420584</v>
      </c>
      <c r="P146" s="57">
        <v>20.202020202041449</v>
      </c>
      <c r="Q146" s="57">
        <v>41.428723829198788</v>
      </c>
      <c r="R146" s="57" t="s">
        <v>281</v>
      </c>
      <c r="S146" s="57" t="s">
        <v>281</v>
      </c>
      <c r="T146" s="57" t="s">
        <v>281</v>
      </c>
      <c r="U146" s="57">
        <v>36.488169364937107</v>
      </c>
      <c r="V146" s="57" t="s">
        <v>281</v>
      </c>
      <c r="W146" s="57">
        <v>28.462273161474211</v>
      </c>
      <c r="X146" s="57">
        <v>54.440154440220653</v>
      </c>
      <c r="Y146" s="57" t="s">
        <v>281</v>
      </c>
      <c r="Z146" s="57">
        <v>55.401760524685336</v>
      </c>
      <c r="AA146" s="57">
        <v>11.313548243195982</v>
      </c>
      <c r="AB146" s="57">
        <v>20.551924473518206</v>
      </c>
      <c r="AC146" s="57">
        <v>41.129390840373496</v>
      </c>
      <c r="AD146" s="57">
        <v>39.544242212800661</v>
      </c>
      <c r="AE146" s="57">
        <v>8.2113303628556036</v>
      </c>
      <c r="AF146" s="57">
        <v>47.262247838663299</v>
      </c>
      <c r="AG146" s="57">
        <v>11.748113606911783</v>
      </c>
      <c r="AH146" s="57">
        <v>27.295285359822152</v>
      </c>
      <c r="AI146" s="57">
        <v>5.9748545889260214</v>
      </c>
      <c r="AJ146" s="57">
        <v>16.626977920747191</v>
      </c>
      <c r="AK146" s="57">
        <v>7.4468085106589754</v>
      </c>
      <c r="AL146" s="57">
        <v>16.455696202567889</v>
      </c>
      <c r="AM146" s="57">
        <v>33.652007648241018</v>
      </c>
      <c r="AN146" s="57">
        <v>3.2786885245987372</v>
      </c>
      <c r="AO146" s="57">
        <v>45.054945054983179</v>
      </c>
      <c r="AP146" s="57">
        <v>31.533349823332017</v>
      </c>
      <c r="AQ146" s="57">
        <v>98.343201148559984</v>
      </c>
      <c r="AR146" s="57">
        <v>40.79058210331555</v>
      </c>
      <c r="AS146" s="57">
        <v>98.644129062838118</v>
      </c>
      <c r="AT146" s="57">
        <v>66.554008936034307</v>
      </c>
      <c r="AU146" s="57">
        <v>88.574705764819726</v>
      </c>
      <c r="AV146" s="57">
        <v>26.193108018735202</v>
      </c>
      <c r="AW146" s="57">
        <v>38.591460317316937</v>
      </c>
      <c r="AX146" s="57">
        <v>43.292071176533895</v>
      </c>
      <c r="AY146" s="57">
        <v>60.994725594819542</v>
      </c>
      <c r="AZ146" s="57">
        <v>95.681818181822308</v>
      </c>
      <c r="BA146" s="57">
        <v>92.764378478664199</v>
      </c>
      <c r="BB146" s="57" t="s">
        <v>281</v>
      </c>
      <c r="BC146" s="57">
        <v>41.647126932204642</v>
      </c>
      <c r="BD146" s="81"/>
      <c r="BE146" s="81">
        <f t="shared" si="2"/>
        <v>0.74587379016818356</v>
      </c>
      <c r="BF146" s="57">
        <v>59.834123222748815</v>
      </c>
      <c r="BG146" s="81"/>
    </row>
    <row r="147" spans="1:59" x14ac:dyDescent="0.25">
      <c r="A147" s="54">
        <v>1979</v>
      </c>
      <c r="B147" s="57">
        <v>16.855670103141176</v>
      </c>
      <c r="C147" s="57">
        <v>15.706488781129282</v>
      </c>
      <c r="D147" s="57">
        <v>3.4507042253635731</v>
      </c>
      <c r="E147" s="57">
        <v>23.941276115247074</v>
      </c>
      <c r="F147" s="57">
        <v>12.68656716420495</v>
      </c>
      <c r="G147" s="57">
        <v>19.533411178416873</v>
      </c>
      <c r="H147" s="57">
        <v>15.950920245420317</v>
      </c>
      <c r="I147" s="57">
        <v>29.572649572684202</v>
      </c>
      <c r="J147" s="57">
        <v>24.895020995835623</v>
      </c>
      <c r="K147" s="57">
        <v>29.680759275305469</v>
      </c>
      <c r="L147" s="57">
        <v>25.038639876375928</v>
      </c>
      <c r="M147" s="57">
        <v>37.939914163130382</v>
      </c>
      <c r="N147" s="57">
        <v>46.782178217869088</v>
      </c>
      <c r="O147" s="57">
        <v>18.631732168893304</v>
      </c>
      <c r="P147" s="57">
        <v>21.352313167282222</v>
      </c>
      <c r="Q147" s="57">
        <v>43.455007681051526</v>
      </c>
      <c r="R147" s="57" t="s">
        <v>281</v>
      </c>
      <c r="S147" s="57" t="s">
        <v>281</v>
      </c>
      <c r="T147" s="57" t="s">
        <v>281</v>
      </c>
      <c r="U147" s="57">
        <v>34.060295060990278</v>
      </c>
      <c r="V147" s="57" t="s">
        <v>281</v>
      </c>
      <c r="W147" s="57">
        <v>27.432077125386932</v>
      </c>
      <c r="X147" s="57">
        <v>54.663212435299791</v>
      </c>
      <c r="Y147" s="57" t="s">
        <v>281</v>
      </c>
      <c r="Z147" s="57">
        <v>54.47338848742266</v>
      </c>
      <c r="AA147" s="57">
        <v>10.298467226357353</v>
      </c>
      <c r="AB147" s="57">
        <v>22.578184591941817</v>
      </c>
      <c r="AC147" s="57">
        <v>39.506719834588687</v>
      </c>
      <c r="AD147" s="57">
        <v>38.685840682700103</v>
      </c>
      <c r="AE147" s="57">
        <v>15.183571873105475</v>
      </c>
      <c r="AF147" s="57">
        <v>46.045197740158521</v>
      </c>
      <c r="AG147" s="57">
        <v>12.983073810801907</v>
      </c>
      <c r="AH147" s="57">
        <v>26.327944572768391</v>
      </c>
      <c r="AI147" s="57">
        <v>5.5871537106665894</v>
      </c>
      <c r="AJ147" s="57">
        <v>21.749569097983763</v>
      </c>
      <c r="AK147" s="57">
        <v>3.6363636363722982</v>
      </c>
      <c r="AL147" s="57">
        <v>11.475409836089844</v>
      </c>
      <c r="AM147" s="57">
        <v>36.09154929583088</v>
      </c>
      <c r="AN147" s="57">
        <v>7.6190476190651086</v>
      </c>
      <c r="AO147" s="57">
        <v>43.209876543252022</v>
      </c>
      <c r="AP147" s="57">
        <v>30.768202603647985</v>
      </c>
      <c r="AQ147" s="57">
        <v>97.722468221879282</v>
      </c>
      <c r="AR147" s="57">
        <v>38.960500779302102</v>
      </c>
      <c r="AS147" s="57">
        <v>97.353991166515812</v>
      </c>
      <c r="AT147" s="57">
        <v>67.227850959471937</v>
      </c>
      <c r="AU147" s="57">
        <v>88.456521913923041</v>
      </c>
      <c r="AV147" s="57">
        <v>25.340379835906663</v>
      </c>
      <c r="AW147" s="57">
        <v>62.67198743541099</v>
      </c>
      <c r="AX147" s="57">
        <v>43.294874433361194</v>
      </c>
      <c r="AY147" s="57">
        <v>57.740366620845627</v>
      </c>
      <c r="AZ147" s="57">
        <v>94.549266247384594</v>
      </c>
      <c r="BA147" s="57">
        <v>92.764378478664199</v>
      </c>
      <c r="BB147" s="57" t="s">
        <v>281</v>
      </c>
      <c r="BC147" s="57">
        <v>42.544464277810604</v>
      </c>
      <c r="BD147" s="81"/>
      <c r="BE147" s="81">
        <f t="shared" si="2"/>
        <v>0.73896426437324247</v>
      </c>
      <c r="BF147" s="57">
        <v>62.63383297644539</v>
      </c>
      <c r="BG147" s="81"/>
    </row>
    <row r="148" spans="1:59" x14ac:dyDescent="0.25">
      <c r="A148" s="54">
        <v>1980</v>
      </c>
      <c r="B148" s="57">
        <v>15.882352941222647</v>
      </c>
      <c r="C148" s="57">
        <v>14.645858343384516</v>
      </c>
      <c r="D148" s="57">
        <v>2.8839704896137897</v>
      </c>
      <c r="E148" s="57">
        <v>24.646693046978235</v>
      </c>
      <c r="F148" s="57">
        <v>14.705882352970262</v>
      </c>
      <c r="G148" s="57">
        <v>19.653641651321664</v>
      </c>
      <c r="H148" s="57">
        <v>16.260869565239283</v>
      </c>
      <c r="I148" s="57">
        <v>29.342327150118859</v>
      </c>
      <c r="J148" s="57">
        <v>22.749391727527062</v>
      </c>
      <c r="K148" s="57">
        <v>38.21510297490795</v>
      </c>
      <c r="L148" s="57">
        <v>23.824959481383168</v>
      </c>
      <c r="M148" s="57">
        <v>30.803177405159065</v>
      </c>
      <c r="N148" s="57">
        <v>44.575163398740237</v>
      </c>
      <c r="O148" s="57">
        <v>18.207885304702231</v>
      </c>
      <c r="P148" s="57">
        <v>20.915032679760902</v>
      </c>
      <c r="Q148" s="57">
        <v>43.135469697469446</v>
      </c>
      <c r="R148" s="57" t="s">
        <v>281</v>
      </c>
      <c r="S148" s="57" t="s">
        <v>281</v>
      </c>
      <c r="T148" s="57" t="s">
        <v>281</v>
      </c>
      <c r="U148" s="57">
        <v>35.663507109061591</v>
      </c>
      <c r="V148" s="57" t="s">
        <v>281</v>
      </c>
      <c r="W148" s="57">
        <v>29.990448901681976</v>
      </c>
      <c r="X148" s="57">
        <v>54.675324675392488</v>
      </c>
      <c r="Y148" s="57" t="s">
        <v>281</v>
      </c>
      <c r="Z148" s="57">
        <v>55.728474052123566</v>
      </c>
      <c r="AA148" s="57">
        <v>10.903081426706505</v>
      </c>
      <c r="AB148" s="57">
        <v>20.285499624368917</v>
      </c>
      <c r="AC148" s="57">
        <v>40.279301986227857</v>
      </c>
      <c r="AD148" s="57">
        <v>37.889353474988795</v>
      </c>
      <c r="AE148" s="57">
        <v>17.349397590417105</v>
      </c>
      <c r="AF148" s="57">
        <v>47.109826589639084</v>
      </c>
      <c r="AG148" s="57">
        <v>11.260083156021725</v>
      </c>
      <c r="AH148" s="57">
        <v>27.008928571449371</v>
      </c>
      <c r="AI148" s="57">
        <v>37.368619076061933</v>
      </c>
      <c r="AJ148" s="57">
        <v>22.577763533395899</v>
      </c>
      <c r="AK148" s="57">
        <v>4.1666666666756083</v>
      </c>
      <c r="AL148" s="57">
        <v>9.5238095238294775</v>
      </c>
      <c r="AM148" s="57">
        <v>34.590163934476415</v>
      </c>
      <c r="AN148" s="57">
        <v>5.5045871559774433</v>
      </c>
      <c r="AO148" s="57">
        <v>58.260869565258432</v>
      </c>
      <c r="AP148" s="57">
        <v>38.664568913064038</v>
      </c>
      <c r="AQ148" s="57">
        <v>96.265179413081398</v>
      </c>
      <c r="AR148" s="57">
        <v>35.582739230435536</v>
      </c>
      <c r="AS148" s="57">
        <v>98.72470095282749</v>
      </c>
      <c r="AT148" s="57">
        <v>66.860465316214444</v>
      </c>
      <c r="AU148" s="57">
        <v>88.77172796569441</v>
      </c>
      <c r="AV148" s="57">
        <v>24.4293059843653</v>
      </c>
      <c r="AW148" s="57">
        <v>71.748825551147959</v>
      </c>
      <c r="AX148" s="57">
        <v>48.595310131880836</v>
      </c>
      <c r="AY148" s="57">
        <v>58.90076525962801</v>
      </c>
      <c r="AZ148" s="57">
        <v>96.370235934667747</v>
      </c>
      <c r="BA148" s="57">
        <v>92.764378478664199</v>
      </c>
      <c r="BB148" s="57" t="s">
        <v>281</v>
      </c>
      <c r="BC148" s="57">
        <v>42.870121964706485</v>
      </c>
      <c r="BD148" s="81"/>
      <c r="BE148" s="81">
        <f t="shared" si="2"/>
        <v>0.72310093694526156</v>
      </c>
      <c r="BF148" s="57">
        <v>63.598759048603938</v>
      </c>
      <c r="BG148" s="81"/>
    </row>
    <row r="149" spans="1:59" x14ac:dyDescent="0.25">
      <c r="A149" s="54">
        <v>1981</v>
      </c>
      <c r="B149" s="57">
        <v>14.988938053141302</v>
      </c>
      <c r="C149" s="57">
        <v>11.87790311881818</v>
      </c>
      <c r="D149" s="57">
        <v>2.7308192457830356</v>
      </c>
      <c r="E149" s="57">
        <v>25.712589073693525</v>
      </c>
      <c r="F149" s="57">
        <v>14.814814814843896</v>
      </c>
      <c r="G149" s="57">
        <v>18.576130240527853</v>
      </c>
      <c r="H149" s="57">
        <v>16.62531017372029</v>
      </c>
      <c r="I149" s="57">
        <v>28.358208955259297</v>
      </c>
      <c r="J149" s="57">
        <v>21.299188007526524</v>
      </c>
      <c r="K149" s="57">
        <v>30.602006689033423</v>
      </c>
      <c r="L149" s="57">
        <v>23.208191126301369</v>
      </c>
      <c r="M149" s="57">
        <v>28.622222222260284</v>
      </c>
      <c r="N149" s="57">
        <v>42.577030812373003</v>
      </c>
      <c r="O149" s="57">
        <v>18.232819074376785</v>
      </c>
      <c r="P149" s="57">
        <v>20.545277507325508</v>
      </c>
      <c r="Q149" s="57">
        <v>41.154050188697397</v>
      </c>
      <c r="R149" s="57" t="s">
        <v>281</v>
      </c>
      <c r="S149" s="57" t="s">
        <v>281</v>
      </c>
      <c r="T149" s="57" t="s">
        <v>281</v>
      </c>
      <c r="U149" s="57">
        <v>38.314405260067133</v>
      </c>
      <c r="V149" s="57" t="s">
        <v>281</v>
      </c>
      <c r="W149" s="57">
        <v>26.930693069361165</v>
      </c>
      <c r="X149" s="57">
        <v>56.058588548666798</v>
      </c>
      <c r="Y149" s="57" t="s">
        <v>281</v>
      </c>
      <c r="Z149" s="57">
        <v>50.983271210862711</v>
      </c>
      <c r="AA149" s="57">
        <v>11.893588400663829</v>
      </c>
      <c r="AB149" s="57">
        <v>19.367283950643479</v>
      </c>
      <c r="AC149" s="57">
        <v>39.676241866370418</v>
      </c>
      <c r="AD149" s="57">
        <v>37.087646572464621</v>
      </c>
      <c r="AE149" s="57">
        <v>12.295618051055737</v>
      </c>
      <c r="AF149" s="57">
        <v>46.745562130219426</v>
      </c>
      <c r="AG149" s="57">
        <v>11.22472842885449</v>
      </c>
      <c r="AH149" s="57">
        <v>29.140461215954659</v>
      </c>
      <c r="AI149" s="57">
        <v>32.236994576559816</v>
      </c>
      <c r="AJ149" s="57">
        <v>22.047696953479015</v>
      </c>
      <c r="AK149" s="57">
        <v>4.347826086965501</v>
      </c>
      <c r="AL149" s="57">
        <v>6.8493150685065691</v>
      </c>
      <c r="AM149" s="57">
        <v>34.171597633184376</v>
      </c>
      <c r="AN149" s="57">
        <v>2.8846153846229292</v>
      </c>
      <c r="AO149" s="57">
        <v>53.896103896144488</v>
      </c>
      <c r="AP149" s="57">
        <v>38.448351338219325</v>
      </c>
      <c r="AQ149" s="57">
        <v>95.327918698501705</v>
      </c>
      <c r="AR149" s="57">
        <v>30.196770097319796</v>
      </c>
      <c r="AS149" s="57">
        <v>97.510418777711706</v>
      </c>
      <c r="AT149" s="57">
        <v>65.333396956580174</v>
      </c>
      <c r="AU149" s="57">
        <v>90.829114599278853</v>
      </c>
      <c r="AV149" s="57">
        <v>27.987110236833463</v>
      </c>
      <c r="AW149" s="57">
        <v>73.911153287173136</v>
      </c>
      <c r="AX149" s="57">
        <v>47.203774946552421</v>
      </c>
      <c r="AY149" s="57">
        <v>59.005614485305614</v>
      </c>
      <c r="AZ149" s="57">
        <v>97.069597069599908</v>
      </c>
      <c r="BA149" s="57">
        <v>92.764378478664185</v>
      </c>
      <c r="BB149" s="57" t="s">
        <v>281</v>
      </c>
      <c r="BC149" s="57">
        <v>42.485297989207233</v>
      </c>
      <c r="BD149" s="81"/>
      <c r="BE149" s="81">
        <f t="shared" si="2"/>
        <v>0.74503151376251753</v>
      </c>
      <c r="BF149" s="57">
        <v>61.236623067776463</v>
      </c>
      <c r="BG149" s="81"/>
    </row>
    <row r="150" spans="1:59" x14ac:dyDescent="0.25">
      <c r="A150" s="54">
        <v>1982</v>
      </c>
      <c r="B150" s="57">
        <v>15.730961645404243</v>
      </c>
      <c r="C150" s="57">
        <v>12.216884008275702</v>
      </c>
      <c r="D150" s="57">
        <v>2.4720423778778744</v>
      </c>
      <c r="E150" s="57">
        <v>24.768946395620862</v>
      </c>
      <c r="F150" s="57">
        <v>14.074074074101805</v>
      </c>
      <c r="G150" s="57">
        <v>17.138079952931751</v>
      </c>
      <c r="H150" s="57">
        <v>16.439454691282211</v>
      </c>
      <c r="I150" s="57">
        <v>29.711375212259671</v>
      </c>
      <c r="J150" s="57">
        <v>19.617834394933798</v>
      </c>
      <c r="K150" s="57">
        <v>36.962488563660386</v>
      </c>
      <c r="L150" s="57">
        <v>21.104185218185606</v>
      </c>
      <c r="M150" s="57">
        <v>29.528985507287885</v>
      </c>
      <c r="N150" s="57">
        <v>41.289437585782082</v>
      </c>
      <c r="O150" s="57">
        <v>18.80638445528319</v>
      </c>
      <c r="P150" s="57">
        <v>19.979818365310049</v>
      </c>
      <c r="Q150" s="57">
        <v>35.755660453564197</v>
      </c>
      <c r="R150" s="57" t="s">
        <v>281</v>
      </c>
      <c r="S150" s="57" t="s">
        <v>281</v>
      </c>
      <c r="T150" s="57" t="s">
        <v>281</v>
      </c>
      <c r="U150" s="57">
        <v>36.563614744407175</v>
      </c>
      <c r="V150" s="57" t="s">
        <v>281</v>
      </c>
      <c r="W150" s="57">
        <v>27.318548387151083</v>
      </c>
      <c r="X150" s="57">
        <v>55.672823219062138</v>
      </c>
      <c r="Y150" s="57" t="s">
        <v>281</v>
      </c>
      <c r="Z150" s="57">
        <v>51.228413667291385</v>
      </c>
      <c r="AA150" s="57">
        <v>12.281840802296998</v>
      </c>
      <c r="AB150" s="57">
        <v>21.818181818208757</v>
      </c>
      <c r="AC150" s="57">
        <v>38.439796495195033</v>
      </c>
      <c r="AD150" s="57">
        <v>36.296793172011895</v>
      </c>
      <c r="AE150" s="57">
        <v>8.9224433768332343</v>
      </c>
      <c r="AF150" s="57">
        <v>46.910112359594443</v>
      </c>
      <c r="AG150" s="57">
        <v>19.867131435775306</v>
      </c>
      <c r="AH150" s="57">
        <v>28.507795100243861</v>
      </c>
      <c r="AI150" s="57">
        <v>28.209441134676055</v>
      </c>
      <c r="AJ150" s="57">
        <v>22.695883203628291</v>
      </c>
      <c r="AK150" s="57">
        <v>4.7619047619137183</v>
      </c>
      <c r="AL150" s="57">
        <v>6.8965517241532703</v>
      </c>
      <c r="AM150" s="57">
        <v>30.389221556929897</v>
      </c>
      <c r="AN150" s="57">
        <v>3.8834951456412492</v>
      </c>
      <c r="AO150" s="57">
        <v>52.380952380986059</v>
      </c>
      <c r="AP150" s="57">
        <v>43.784324064727222</v>
      </c>
      <c r="AQ150" s="57">
        <v>93.919638321275755</v>
      </c>
      <c r="AR150" s="57">
        <v>34.664470975710167</v>
      </c>
      <c r="AS150" s="57">
        <v>97.504973106828189</v>
      </c>
      <c r="AT150" s="57">
        <v>64.946041571777371</v>
      </c>
      <c r="AU150" s="57">
        <v>91.205088511257316</v>
      </c>
      <c r="AV150" s="57">
        <v>20.310350826681773</v>
      </c>
      <c r="AW150" s="57">
        <v>69.431631315796366</v>
      </c>
      <c r="AX150" s="57">
        <v>45.078293142605581</v>
      </c>
      <c r="AY150" s="57">
        <v>56.073926017008461</v>
      </c>
      <c r="AZ150" s="57">
        <v>96.571428571431895</v>
      </c>
      <c r="BA150" s="57">
        <v>92.764378478664199</v>
      </c>
      <c r="BB150" s="57" t="s">
        <v>281</v>
      </c>
      <c r="BC150" s="57">
        <v>42.42125290194425</v>
      </c>
      <c r="BD150" s="81"/>
      <c r="BE150" s="81">
        <f t="shared" si="2"/>
        <v>0.74337049269765054</v>
      </c>
      <c r="BF150" s="57">
        <v>54.627696590118312</v>
      </c>
      <c r="BG150" s="81"/>
    </row>
    <row r="151" spans="1:59" x14ac:dyDescent="0.25">
      <c r="A151" s="54">
        <v>1983</v>
      </c>
      <c r="B151" s="57">
        <v>15.864833906116834</v>
      </c>
      <c r="C151" s="57">
        <v>11.349480968895262</v>
      </c>
      <c r="D151" s="57">
        <v>2.6431718061765412</v>
      </c>
      <c r="E151" s="57">
        <v>24.598269468536095</v>
      </c>
      <c r="F151" s="57">
        <v>13.571428571455716</v>
      </c>
      <c r="G151" s="57">
        <v>18.348931013486833</v>
      </c>
      <c r="H151" s="57">
        <v>14.98829039814826</v>
      </c>
      <c r="I151" s="57">
        <v>28.399311531875622</v>
      </c>
      <c r="J151" s="57">
        <v>18.718274111704027</v>
      </c>
      <c r="K151" s="57">
        <v>31.084543125604608</v>
      </c>
      <c r="L151" s="57">
        <v>19.45525291830673</v>
      </c>
      <c r="M151" s="57">
        <v>29.500891265636803</v>
      </c>
      <c r="N151" s="57">
        <v>39.655172413841818</v>
      </c>
      <c r="O151" s="57">
        <v>19.105113636407957</v>
      </c>
      <c r="P151" s="57">
        <v>20.099009901013083</v>
      </c>
      <c r="Q151" s="57">
        <v>37.125360563184138</v>
      </c>
      <c r="R151" s="57" t="s">
        <v>281</v>
      </c>
      <c r="S151" s="57" t="s">
        <v>281</v>
      </c>
      <c r="T151" s="57" t="s">
        <v>281</v>
      </c>
      <c r="U151" s="57">
        <v>37.461866992123028</v>
      </c>
      <c r="V151" s="57" t="s">
        <v>281</v>
      </c>
      <c r="W151" s="57">
        <v>27.309644670105047</v>
      </c>
      <c r="X151" s="57">
        <v>55.643044619487128</v>
      </c>
      <c r="Y151" s="57" t="s">
        <v>281</v>
      </c>
      <c r="Z151" s="57">
        <v>49.565378448444569</v>
      </c>
      <c r="AA151" s="57">
        <v>12.37885564924243</v>
      </c>
      <c r="AB151" s="57">
        <v>18.62990810361616</v>
      </c>
      <c r="AC151" s="57">
        <v>36.564252306261146</v>
      </c>
      <c r="AD151" s="57">
        <v>35.830588869468457</v>
      </c>
      <c r="AE151" s="57">
        <v>10.00690131128373</v>
      </c>
      <c r="AF151" s="57">
        <v>47.513812154739583</v>
      </c>
      <c r="AG151" s="57">
        <v>22.824616540782841</v>
      </c>
      <c r="AH151" s="57">
        <v>36.342592592616739</v>
      </c>
      <c r="AI151" s="57" t="s">
        <v>281</v>
      </c>
      <c r="AJ151" s="57">
        <v>20.637435821073165</v>
      </c>
      <c r="AK151" s="57">
        <v>3.0303030303095499</v>
      </c>
      <c r="AL151" s="57">
        <v>7.2727272727439338</v>
      </c>
      <c r="AM151" s="57">
        <v>28.872180451170237</v>
      </c>
      <c r="AN151" s="57">
        <v>10.084033613469192</v>
      </c>
      <c r="AO151" s="57">
        <v>51.587301587332703</v>
      </c>
      <c r="AP151" s="57">
        <v>42.495620918650957</v>
      </c>
      <c r="AQ151" s="57">
        <v>92.633601555377766</v>
      </c>
      <c r="AR151" s="57">
        <v>29.603913066571387</v>
      </c>
      <c r="AS151" s="57">
        <v>97.499219399831645</v>
      </c>
      <c r="AT151" s="57">
        <v>67.228619851306632</v>
      </c>
      <c r="AU151" s="57">
        <v>92.338870578426906</v>
      </c>
      <c r="AV151" s="57">
        <v>24.238480229793254</v>
      </c>
      <c r="AW151" s="57">
        <v>67.61924672944339</v>
      </c>
      <c r="AX151" s="57">
        <v>47.048434577304867</v>
      </c>
      <c r="AY151" s="57">
        <v>54.924816155562404</v>
      </c>
      <c r="AZ151" s="57">
        <v>96.483730438425596</v>
      </c>
      <c r="BA151" s="57">
        <v>92.764378478664185</v>
      </c>
      <c r="BB151" s="57" t="s">
        <v>281</v>
      </c>
      <c r="BC151" s="57">
        <v>42.632247516091937</v>
      </c>
      <c r="BD151" s="81"/>
      <c r="BE151" s="81">
        <f t="shared" si="2"/>
        <v>0.74872971026114143</v>
      </c>
      <c r="BF151" s="57">
        <v>55.860178204249486</v>
      </c>
      <c r="BG151" s="81"/>
    </row>
    <row r="152" spans="1:59" x14ac:dyDescent="0.25">
      <c r="A152" s="54">
        <v>1984</v>
      </c>
      <c r="B152" s="57">
        <v>15.495495495540561</v>
      </c>
      <c r="C152" s="57">
        <v>11.626248216871234</v>
      </c>
      <c r="D152" s="57">
        <v>2.5045815516274526</v>
      </c>
      <c r="E152" s="57">
        <v>25.396825396880839</v>
      </c>
      <c r="F152" s="57">
        <v>13.669064748228285</v>
      </c>
      <c r="G152" s="57">
        <v>16.562174124623951</v>
      </c>
      <c r="H152" s="57">
        <v>14.838709677441184</v>
      </c>
      <c r="I152" s="57">
        <v>29.883138564307473</v>
      </c>
      <c r="J152" s="57">
        <v>18.349834983526776</v>
      </c>
      <c r="K152" s="57">
        <v>29.253472222289851</v>
      </c>
      <c r="L152" s="57">
        <v>20.478468899541166</v>
      </c>
      <c r="M152" s="57">
        <v>27.416356877363196</v>
      </c>
      <c r="N152" s="57">
        <v>37.390029325562104</v>
      </c>
      <c r="O152" s="57">
        <v>18.259629101327292</v>
      </c>
      <c r="P152" s="57">
        <v>19.783464566952659</v>
      </c>
      <c r="Q152" s="57">
        <v>36.124302159835445</v>
      </c>
      <c r="R152" s="57" t="s">
        <v>281</v>
      </c>
      <c r="S152" s="57" t="s">
        <v>281</v>
      </c>
      <c r="T152" s="57" t="s">
        <v>281</v>
      </c>
      <c r="U152" s="57">
        <v>38.703923900175212</v>
      </c>
      <c r="V152" s="57" t="s">
        <v>281</v>
      </c>
      <c r="W152" s="57">
        <v>27.469135802523901</v>
      </c>
      <c r="X152" s="57">
        <v>56.921241050185834</v>
      </c>
      <c r="Y152" s="57" t="s">
        <v>281</v>
      </c>
      <c r="Z152" s="57">
        <v>50.35842149572315</v>
      </c>
      <c r="AA152" s="57">
        <v>12.618902221529755</v>
      </c>
      <c r="AB152" s="57">
        <v>19.071310116111349</v>
      </c>
      <c r="AC152" s="57">
        <v>35.447026388341861</v>
      </c>
      <c r="AD152" s="57">
        <v>35.097152733464668</v>
      </c>
      <c r="AE152" s="57">
        <v>10.476878612752326</v>
      </c>
      <c r="AF152" s="57">
        <v>50.537634408645083</v>
      </c>
      <c r="AG152" s="57">
        <v>25.618720528267815</v>
      </c>
      <c r="AH152" s="57">
        <v>35.944700460855003</v>
      </c>
      <c r="AI152" s="57" t="s">
        <v>281</v>
      </c>
      <c r="AJ152" s="57">
        <v>21.002426111527004</v>
      </c>
      <c r="AK152" s="57">
        <v>3.0303030303092746</v>
      </c>
      <c r="AL152" s="57">
        <v>3.7037037037124145</v>
      </c>
      <c r="AM152" s="57">
        <v>28.282828282869872</v>
      </c>
      <c r="AN152" s="57">
        <v>8.6206896551934484</v>
      </c>
      <c r="AO152" s="57">
        <v>49.000000000035286</v>
      </c>
      <c r="AP152" s="57">
        <v>42.50025822824491</v>
      </c>
      <c r="AQ152" s="57">
        <v>90.452991898859636</v>
      </c>
      <c r="AR152" s="57">
        <v>31.560106296289586</v>
      </c>
      <c r="AS152" s="57">
        <v>97.492324330759274</v>
      </c>
      <c r="AT152" s="57">
        <v>69.50253462575607</v>
      </c>
      <c r="AU152" s="57">
        <v>92.653529071952377</v>
      </c>
      <c r="AV152" s="57">
        <v>23.841901589056722</v>
      </c>
      <c r="AW152" s="57">
        <v>68.177096014269011</v>
      </c>
      <c r="AX152" s="57">
        <v>46.759902134102333</v>
      </c>
      <c r="AY152" s="57">
        <v>54.656034714298883</v>
      </c>
      <c r="AZ152" s="57">
        <v>96.146829385738968</v>
      </c>
      <c r="BA152" s="57">
        <v>92.764378478664199</v>
      </c>
      <c r="BB152" s="57" t="s">
        <v>281</v>
      </c>
      <c r="BC152" s="57">
        <v>43.422915041129855</v>
      </c>
      <c r="BD152" s="81"/>
      <c r="BE152" s="81">
        <f t="shared" si="2"/>
        <v>0.75333005917033991</v>
      </c>
      <c r="BF152" s="57">
        <v>54.655870445344135</v>
      </c>
      <c r="BG152" s="81"/>
    </row>
    <row r="153" spans="1:59" x14ac:dyDescent="0.25">
      <c r="A153" s="54">
        <v>1985</v>
      </c>
      <c r="B153" s="57">
        <v>16.523867809104996</v>
      </c>
      <c r="C153" s="57">
        <v>12.198795180761961</v>
      </c>
      <c r="D153" s="57">
        <v>3.8765254845785115</v>
      </c>
      <c r="E153" s="57">
        <v>25.155494125832075</v>
      </c>
      <c r="F153" s="57">
        <v>13.533834586492521</v>
      </c>
      <c r="G153" s="57">
        <v>18.474095568604142</v>
      </c>
      <c r="H153" s="57">
        <v>16.147540983631178</v>
      </c>
      <c r="I153" s="57">
        <v>28.760330578544725</v>
      </c>
      <c r="J153" s="57">
        <v>18.626155878496299</v>
      </c>
      <c r="K153" s="57">
        <v>32.284921369171222</v>
      </c>
      <c r="L153" s="57">
        <v>23.529411764727769</v>
      </c>
      <c r="M153" s="57">
        <v>26.255924170654438</v>
      </c>
      <c r="N153" s="57">
        <v>36.231884058018537</v>
      </c>
      <c r="O153" s="57">
        <v>18.976545842262031</v>
      </c>
      <c r="P153" s="57">
        <v>20.800781250024762</v>
      </c>
      <c r="Q153" s="57">
        <v>36.924973064840195</v>
      </c>
      <c r="R153" s="57" t="s">
        <v>281</v>
      </c>
      <c r="S153" s="57" t="s">
        <v>281</v>
      </c>
      <c r="T153" s="57" t="s">
        <v>281</v>
      </c>
      <c r="U153" s="57">
        <v>41.875746714509319</v>
      </c>
      <c r="V153" s="57" t="s">
        <v>281</v>
      </c>
      <c r="W153" s="57">
        <v>27.347781217804755</v>
      </c>
      <c r="X153" s="57">
        <v>55.617198335707798</v>
      </c>
      <c r="Y153" s="57" t="s">
        <v>281</v>
      </c>
      <c r="Z153" s="57">
        <v>53.011190293311785</v>
      </c>
      <c r="AA153" s="57">
        <v>13.599400231743383</v>
      </c>
      <c r="AB153" s="57">
        <v>18.927973199355314</v>
      </c>
      <c r="AC153" s="57">
        <v>35.40588386329545</v>
      </c>
      <c r="AD153" s="57">
        <v>34.620640785794023</v>
      </c>
      <c r="AE153" s="57">
        <v>11.372549019645888</v>
      </c>
      <c r="AF153" s="57">
        <v>50.923482849646952</v>
      </c>
      <c r="AG153" s="57">
        <v>31.693617823483766</v>
      </c>
      <c r="AH153" s="57">
        <v>35.000000000024187</v>
      </c>
      <c r="AI153" s="57" t="s">
        <v>281</v>
      </c>
      <c r="AJ153" s="57">
        <v>21.200637525851647</v>
      </c>
      <c r="AK153" s="57">
        <v>3.2258064516194596</v>
      </c>
      <c r="AL153" s="57">
        <v>7.1428571428733418</v>
      </c>
      <c r="AM153" s="57">
        <v>26.283987915447838</v>
      </c>
      <c r="AN153" s="57">
        <v>8.6206896551932228</v>
      </c>
      <c r="AO153" s="57">
        <v>48.979591836786675</v>
      </c>
      <c r="AP153" s="57">
        <v>38.851827029628161</v>
      </c>
      <c r="AQ153" s="57">
        <v>100.2114000693215</v>
      </c>
      <c r="AR153" s="57">
        <v>29.771874554751694</v>
      </c>
      <c r="AS153" s="57">
        <v>97.562329527511608</v>
      </c>
      <c r="AT153" s="57">
        <v>69.503313416999944</v>
      </c>
      <c r="AU153" s="57">
        <v>92.805964018496226</v>
      </c>
      <c r="AV153" s="57">
        <v>23.221960302422108</v>
      </c>
      <c r="AW153" s="57">
        <v>63.572766587730769</v>
      </c>
      <c r="AX153" s="57">
        <v>36.543502869388604</v>
      </c>
      <c r="AY153" s="57">
        <v>52.80954644780487</v>
      </c>
      <c r="AZ153" s="57">
        <v>94.212809994116725</v>
      </c>
      <c r="BA153" s="57">
        <v>92.764378478664185</v>
      </c>
      <c r="BB153" s="57" t="s">
        <v>281</v>
      </c>
      <c r="BC153" s="57">
        <v>43.189931022013518</v>
      </c>
      <c r="BD153" s="81"/>
      <c r="BE153" s="81">
        <f t="shared" si="2"/>
        <v>0.74776439977982112</v>
      </c>
      <c r="BF153" s="57">
        <v>56.19047619047619</v>
      </c>
      <c r="BG153" s="81"/>
    </row>
    <row r="154" spans="1:59" x14ac:dyDescent="0.25">
      <c r="A154" s="54">
        <v>1986</v>
      </c>
      <c r="B154" s="57">
        <v>17.065491183927488</v>
      </c>
      <c r="C154" s="57">
        <v>12.032520325241393</v>
      </c>
      <c r="D154" s="57">
        <v>4.8888888889042299</v>
      </c>
      <c r="E154" s="57">
        <v>25.956854558162423</v>
      </c>
      <c r="F154" s="57">
        <v>13.235294117671975</v>
      </c>
      <c r="G154" s="57">
        <v>17.777803366660674</v>
      </c>
      <c r="H154" s="57">
        <v>15.742251223514536</v>
      </c>
      <c r="I154" s="57">
        <v>28.437500000032085</v>
      </c>
      <c r="J154" s="57">
        <v>18.478260869592784</v>
      </c>
      <c r="K154" s="57">
        <v>37.853107344698635</v>
      </c>
      <c r="L154" s="57">
        <v>22.843601895755995</v>
      </c>
      <c r="M154" s="57">
        <v>25.612052730734597</v>
      </c>
      <c r="N154" s="57">
        <v>35.644937586731828</v>
      </c>
      <c r="O154" s="57">
        <v>18.445896877312759</v>
      </c>
      <c r="P154" s="57">
        <v>20.662768031213997</v>
      </c>
      <c r="Q154" s="57">
        <v>34.490971457779551</v>
      </c>
      <c r="R154" s="57" t="s">
        <v>281</v>
      </c>
      <c r="S154" s="57" t="s">
        <v>281</v>
      </c>
      <c r="T154" s="57" t="s">
        <v>281</v>
      </c>
      <c r="U154" s="57">
        <v>40.371925614927036</v>
      </c>
      <c r="V154" s="57" t="s">
        <v>281</v>
      </c>
      <c r="W154" s="57">
        <v>26.666666666719113</v>
      </c>
      <c r="X154" s="57">
        <v>55.782312925225099</v>
      </c>
      <c r="Y154" s="57" t="s">
        <v>281</v>
      </c>
      <c r="Z154" s="57">
        <v>53.617882091844102</v>
      </c>
      <c r="AA154" s="57">
        <v>12.596789879780957</v>
      </c>
      <c r="AB154" s="57">
        <v>15.163934426251435</v>
      </c>
      <c r="AC154" s="57">
        <v>34.731243077680389</v>
      </c>
      <c r="AD154" s="57">
        <v>32.907270600847646</v>
      </c>
      <c r="AE154" s="57">
        <v>11.249030256049361</v>
      </c>
      <c r="AF154" s="57">
        <v>46.00484261505332</v>
      </c>
      <c r="AG154" s="57">
        <v>33.090864059902742</v>
      </c>
      <c r="AH154" s="57">
        <v>30.979498861070486</v>
      </c>
      <c r="AI154" s="57" t="s">
        <v>281</v>
      </c>
      <c r="AJ154" s="57">
        <v>21.33974870244402</v>
      </c>
      <c r="AK154" s="57">
        <v>3.448275862075862</v>
      </c>
      <c r="AL154" s="57">
        <v>8.4507042253705613</v>
      </c>
      <c r="AM154" s="57">
        <v>28.973277074583777</v>
      </c>
      <c r="AN154" s="57">
        <v>16.521739130473573</v>
      </c>
      <c r="AO154" s="57">
        <v>56.470588235332656</v>
      </c>
      <c r="AP154" s="57">
        <v>40.215985713093367</v>
      </c>
      <c r="AQ154" s="57">
        <v>96.854301121608856</v>
      </c>
      <c r="AR154" s="57">
        <v>31.213570471872785</v>
      </c>
      <c r="AS154" s="57">
        <v>97.558551007108619</v>
      </c>
      <c r="AT154" s="57">
        <v>66.72348050058639</v>
      </c>
      <c r="AU154" s="57">
        <v>92.811982782918236</v>
      </c>
      <c r="AV154" s="57">
        <v>24.885274720398929</v>
      </c>
      <c r="AW154" s="57">
        <v>69.867874555794856</v>
      </c>
      <c r="AX154" s="57">
        <v>32.00471011852094</v>
      </c>
      <c r="AY154" s="57">
        <v>51.719831418992179</v>
      </c>
      <c r="AZ154" s="57">
        <v>94.973614034810964</v>
      </c>
      <c r="BA154" s="57">
        <v>92.764378478664185</v>
      </c>
      <c r="BB154" s="57" t="s">
        <v>281</v>
      </c>
      <c r="BC154" s="57">
        <v>42.484910240766496</v>
      </c>
      <c r="BD154" s="81"/>
      <c r="BE154" s="81">
        <f t="shared" si="2"/>
        <v>0.74323211282942903</v>
      </c>
      <c r="BF154" s="57">
        <v>52.374756018217305</v>
      </c>
      <c r="BG154" s="81"/>
    </row>
    <row r="155" spans="1:59" x14ac:dyDescent="0.25">
      <c r="A155" s="54">
        <v>1987</v>
      </c>
      <c r="B155" s="57">
        <v>17.710997442505217</v>
      </c>
      <c r="C155" s="57">
        <v>12.468193384263037</v>
      </c>
      <c r="D155" s="57">
        <v>6.3915857605365183</v>
      </c>
      <c r="E155" s="57">
        <v>25.676613462926568</v>
      </c>
      <c r="F155" s="57">
        <v>14.074074074100865</v>
      </c>
      <c r="G155" s="57">
        <v>18.669539506673008</v>
      </c>
      <c r="H155" s="57">
        <v>15.502555366293159</v>
      </c>
      <c r="I155" s="57">
        <v>27.94561933537884</v>
      </c>
      <c r="J155" s="57">
        <v>17.869184086339438</v>
      </c>
      <c r="K155" s="57">
        <v>31.659836065638331</v>
      </c>
      <c r="L155" s="57">
        <v>21.781219748326674</v>
      </c>
      <c r="M155" s="57">
        <v>24.901960784350592</v>
      </c>
      <c r="N155" s="57">
        <v>33.521923620978136</v>
      </c>
      <c r="O155" s="57">
        <v>17.540029112123399</v>
      </c>
      <c r="P155" s="57">
        <v>21.967213114783124</v>
      </c>
      <c r="Q155" s="57">
        <v>34.203007438183839</v>
      </c>
      <c r="R155" s="57" t="s">
        <v>281</v>
      </c>
      <c r="S155" s="57" t="s">
        <v>281</v>
      </c>
      <c r="T155" s="57" t="s">
        <v>281</v>
      </c>
      <c r="U155" s="57">
        <v>37.961783439538074</v>
      </c>
      <c r="V155" s="57" t="s">
        <v>281</v>
      </c>
      <c r="W155" s="57">
        <v>37.288135593307871</v>
      </c>
      <c r="X155" s="57">
        <v>51.105651105706606</v>
      </c>
      <c r="Y155" s="57" t="s">
        <v>281</v>
      </c>
      <c r="Z155" s="57">
        <v>53.261809196515046</v>
      </c>
      <c r="AA155" s="57">
        <v>13.754605206197814</v>
      </c>
      <c r="AB155" s="57">
        <v>16.897959183696617</v>
      </c>
      <c r="AC155" s="57">
        <v>34.182071852110226</v>
      </c>
      <c r="AD155" s="57">
        <v>32.438493323432276</v>
      </c>
      <c r="AE155" s="57">
        <v>11.363636363673422</v>
      </c>
      <c r="AF155" s="57">
        <v>48.223350253844927</v>
      </c>
      <c r="AG155" s="57">
        <v>33.169426587177405</v>
      </c>
      <c r="AH155" s="57">
        <v>32.683982684005954</v>
      </c>
      <c r="AI155" s="57" t="s">
        <v>281</v>
      </c>
      <c r="AJ155" s="57">
        <v>20.840173402590626</v>
      </c>
      <c r="AK155" s="57">
        <v>3.5714285714358418</v>
      </c>
      <c r="AL155" s="57">
        <v>7.8947368421218824</v>
      </c>
      <c r="AM155" s="57">
        <v>25.27472527476176</v>
      </c>
      <c r="AN155" s="57">
        <v>12.244897959215784</v>
      </c>
      <c r="AO155" s="57">
        <v>53.932584269704122</v>
      </c>
      <c r="AP155" s="57">
        <v>36.831358720770119</v>
      </c>
      <c r="AQ155" s="57">
        <v>92.665894373022923</v>
      </c>
      <c r="AR155" s="57">
        <v>27.720636064998544</v>
      </c>
      <c r="AS155" s="57">
        <v>98.735474346934609</v>
      </c>
      <c r="AT155" s="57">
        <v>68.553961806549808</v>
      </c>
      <c r="AU155" s="57">
        <v>92.874331039919326</v>
      </c>
      <c r="AV155" s="57">
        <v>25.715420519130078</v>
      </c>
      <c r="AW155" s="57">
        <v>63.865290780828929</v>
      </c>
      <c r="AX155" s="57">
        <v>37.045441020771591</v>
      </c>
      <c r="AY155" s="57">
        <v>49.769400458501693</v>
      </c>
      <c r="AZ155" s="57">
        <v>94.84942029144915</v>
      </c>
      <c r="BA155" s="57">
        <v>92.764378478664185</v>
      </c>
      <c r="BB155" s="57" t="s">
        <v>281</v>
      </c>
      <c r="BC155" s="57">
        <v>41.959956250789048</v>
      </c>
      <c r="BD155" s="81"/>
      <c r="BE155" s="81">
        <f t="shared" si="2"/>
        <v>0.74083413983216362</v>
      </c>
      <c r="BF155" s="57">
        <v>52.076677316293932</v>
      </c>
      <c r="BG155" s="81"/>
    </row>
    <row r="156" spans="1:59" x14ac:dyDescent="0.25">
      <c r="A156" s="54">
        <v>1988</v>
      </c>
      <c r="B156" s="57">
        <v>18.269230769281819</v>
      </c>
      <c r="C156" s="57">
        <v>12.829525483343973</v>
      </c>
      <c r="D156" s="57">
        <v>7.043343653270405</v>
      </c>
      <c r="E156" s="57">
        <v>26.18343195271482</v>
      </c>
      <c r="F156" s="57">
        <v>13.868613138712654</v>
      </c>
      <c r="G156" s="57">
        <v>13.98465258537972</v>
      </c>
      <c r="H156" s="57">
        <v>14.705882352964398</v>
      </c>
      <c r="I156" s="57">
        <v>25.862068965546779</v>
      </c>
      <c r="J156" s="57">
        <v>17.04312114992431</v>
      </c>
      <c r="K156" s="57">
        <v>34.396809571351199</v>
      </c>
      <c r="L156" s="57">
        <v>22.242990654226961</v>
      </c>
      <c r="M156" s="57">
        <v>25.270403146546784</v>
      </c>
      <c r="N156" s="57">
        <v>31.326949384447399</v>
      </c>
      <c r="O156" s="57">
        <v>17.540029112123555</v>
      </c>
      <c r="P156" s="57">
        <v>22.988505747156537</v>
      </c>
      <c r="Q156" s="57">
        <v>32.078911149886977</v>
      </c>
      <c r="R156" s="57">
        <v>33.034914950811654</v>
      </c>
      <c r="S156" s="57" t="s">
        <v>281</v>
      </c>
      <c r="T156" s="57" t="s">
        <v>281</v>
      </c>
      <c r="U156" s="57">
        <v>37.092568448546835</v>
      </c>
      <c r="V156" s="57" t="s">
        <v>281</v>
      </c>
      <c r="W156" s="57">
        <v>26.169154228906759</v>
      </c>
      <c r="X156" s="57">
        <v>51.428571428627599</v>
      </c>
      <c r="Y156" s="57" t="s">
        <v>281</v>
      </c>
      <c r="Z156" s="57">
        <v>53.343863453886051</v>
      </c>
      <c r="AA156" s="57">
        <v>13.474575548887197</v>
      </c>
      <c r="AB156" s="57">
        <v>14.209591474265334</v>
      </c>
      <c r="AC156" s="57">
        <v>33.816891882565663</v>
      </c>
      <c r="AD156" s="57">
        <v>32.071306348153307</v>
      </c>
      <c r="AE156" s="57">
        <v>6.2663185378807675</v>
      </c>
      <c r="AF156" s="57">
        <v>45.012165450162186</v>
      </c>
      <c r="AG156" s="57">
        <v>30.814735794842679</v>
      </c>
      <c r="AH156" s="57">
        <v>29.359823399580016</v>
      </c>
      <c r="AI156" s="57">
        <v>26.950354609991546</v>
      </c>
      <c r="AJ156" s="57">
        <v>32.352706905627009</v>
      </c>
      <c r="AK156" s="57">
        <v>2.3255813953551652</v>
      </c>
      <c r="AL156" s="57">
        <v>8.0000000000169589</v>
      </c>
      <c r="AM156" s="57">
        <v>23.941798941832833</v>
      </c>
      <c r="AN156" s="57">
        <v>2.0618556701086197</v>
      </c>
      <c r="AO156" s="57">
        <v>45.070422535249357</v>
      </c>
      <c r="AP156" s="57">
        <v>34.687986263607506</v>
      </c>
      <c r="AQ156" s="57">
        <v>79.356836690673489</v>
      </c>
      <c r="AR156" s="57">
        <v>28.134026847291675</v>
      </c>
      <c r="AS156" s="57">
        <v>98.730013574005667</v>
      </c>
      <c r="AT156" s="57">
        <v>68.615396305457949</v>
      </c>
      <c r="AU156" s="57">
        <v>92.845364345725699</v>
      </c>
      <c r="AV156" s="57">
        <v>24.515091901547837</v>
      </c>
      <c r="AW156" s="57">
        <v>72.698610578238345</v>
      </c>
      <c r="AX156" s="57">
        <v>36.664736613689129</v>
      </c>
      <c r="AY156" s="57">
        <v>48.99656090128569</v>
      </c>
      <c r="AZ156" s="57">
        <v>94.998685381416479</v>
      </c>
      <c r="BA156" s="57">
        <v>92.764378478664199</v>
      </c>
      <c r="BB156" s="57" t="s">
        <v>281</v>
      </c>
      <c r="BC156" s="57">
        <v>42.247383862205545</v>
      </c>
      <c r="BD156" s="81"/>
      <c r="BE156" s="81">
        <f t="shared" si="2"/>
        <v>0.74586203161937059</v>
      </c>
      <c r="BF156" s="57">
        <v>48.755884330867524</v>
      </c>
      <c r="BG156" s="81"/>
    </row>
    <row r="157" spans="1:59" x14ac:dyDescent="0.25">
      <c r="A157" s="54">
        <v>1989</v>
      </c>
      <c r="B157" s="57">
        <v>18.884664131864501</v>
      </c>
      <c r="C157" s="57">
        <v>12.110091743157472</v>
      </c>
      <c r="D157" s="57">
        <v>6.2884483937296691</v>
      </c>
      <c r="E157" s="57">
        <v>26.355421686798131</v>
      </c>
      <c r="F157" s="57">
        <v>13.669064748227697</v>
      </c>
      <c r="G157" s="57">
        <v>12.323946382273419</v>
      </c>
      <c r="H157" s="57">
        <v>14.163090128776821</v>
      </c>
      <c r="I157" s="57">
        <v>24.556616643957437</v>
      </c>
      <c r="J157" s="57">
        <v>16.598360655764267</v>
      </c>
      <c r="K157" s="57">
        <v>35.317460317526475</v>
      </c>
      <c r="L157" s="57">
        <v>21.242124212441873</v>
      </c>
      <c r="M157" s="57">
        <v>23.429710867432917</v>
      </c>
      <c r="N157" s="57">
        <v>30.120481927752095</v>
      </c>
      <c r="O157" s="57">
        <v>16.777041942645262</v>
      </c>
      <c r="P157" s="57">
        <v>22.614107883847453</v>
      </c>
      <c r="Q157" s="57">
        <v>30.373433822574519</v>
      </c>
      <c r="R157" s="57">
        <v>34.82064741912292</v>
      </c>
      <c r="S157" s="57" t="s">
        <v>281</v>
      </c>
      <c r="T157" s="57" t="s">
        <v>281</v>
      </c>
      <c r="U157" s="57">
        <v>38.674033149219497</v>
      </c>
      <c r="V157" s="57" t="s">
        <v>281</v>
      </c>
      <c r="W157" s="57">
        <v>31.272294887087952</v>
      </c>
      <c r="X157" s="57">
        <v>53.830227743327164</v>
      </c>
      <c r="Y157" s="57" t="s">
        <v>281</v>
      </c>
      <c r="Z157" s="57">
        <v>52.408411683364399</v>
      </c>
      <c r="AA157" s="57">
        <v>13.564360536163905</v>
      </c>
      <c r="AB157" s="57">
        <v>15.491731940839525</v>
      </c>
      <c r="AC157" s="57">
        <v>33.699592206615321</v>
      </c>
      <c r="AD157" s="57">
        <v>31.986878204971251</v>
      </c>
      <c r="AE157" s="57">
        <v>2.6802218114697927</v>
      </c>
      <c r="AF157" s="57">
        <v>42.028985507277817</v>
      </c>
      <c r="AG157" s="57">
        <v>31.668232061787311</v>
      </c>
      <c r="AH157" s="57">
        <v>29.076620825168654</v>
      </c>
      <c r="AI157" s="57">
        <v>28.194444444508388</v>
      </c>
      <c r="AJ157" s="57">
        <v>35.254469230637902</v>
      </c>
      <c r="AK157" s="57">
        <v>2.5000000000067502</v>
      </c>
      <c r="AL157" s="57">
        <v>10.00000000002186</v>
      </c>
      <c r="AM157" s="57">
        <v>23.715415019796026</v>
      </c>
      <c r="AN157" s="57">
        <v>10.526315789497728</v>
      </c>
      <c r="AO157" s="57">
        <v>43.055555555592633</v>
      </c>
      <c r="AP157" s="57">
        <v>37.256563513213266</v>
      </c>
      <c r="AQ157" s="57">
        <v>80.274316232411564</v>
      </c>
      <c r="AR157" s="57">
        <v>27.212685990806975</v>
      </c>
      <c r="AS157" s="57">
        <v>97.533131327016761</v>
      </c>
      <c r="AT157" s="57">
        <v>57.877339568172225</v>
      </c>
      <c r="AU157" s="57">
        <v>93.39151342250652</v>
      </c>
      <c r="AV157" s="57">
        <v>23.269325269616846</v>
      </c>
      <c r="AW157" s="57">
        <v>73.860592857708369</v>
      </c>
      <c r="AX157" s="57">
        <v>31.453727089351457</v>
      </c>
      <c r="AY157" s="57">
        <v>47.204886063657739</v>
      </c>
      <c r="AZ157" s="57">
        <v>94.539449948277948</v>
      </c>
      <c r="BA157" s="57">
        <v>92.37875288683604</v>
      </c>
      <c r="BB157" s="57" t="s">
        <v>281</v>
      </c>
      <c r="BC157" s="57">
        <v>42.609413360807537</v>
      </c>
      <c r="BD157" s="81"/>
      <c r="BE157" s="81">
        <f t="shared" si="2"/>
        <v>0.74022021404307947</v>
      </c>
      <c r="BF157" s="57">
        <v>46.996466431095413</v>
      </c>
      <c r="BG157" s="81"/>
    </row>
    <row r="158" spans="1:59" x14ac:dyDescent="0.25">
      <c r="A158" s="54">
        <v>1990</v>
      </c>
      <c r="B158" s="57">
        <v>18.487394958034152</v>
      </c>
      <c r="C158" s="57">
        <v>10.907424381335931</v>
      </c>
      <c r="D158" s="57">
        <v>6.4111498258024771</v>
      </c>
      <c r="E158" s="57">
        <v>25.948876839709143</v>
      </c>
      <c r="F158" s="57">
        <v>12.949640287794473</v>
      </c>
      <c r="G158" s="57">
        <v>11.500228775567315</v>
      </c>
      <c r="H158" s="57">
        <v>13.333333333354409</v>
      </c>
      <c r="I158" s="57">
        <v>22.974767596308574</v>
      </c>
      <c r="J158" s="57">
        <v>17.852348993316664</v>
      </c>
      <c r="K158" s="57">
        <v>32.066276803182788</v>
      </c>
      <c r="L158" s="57">
        <v>20.349344978185933</v>
      </c>
      <c r="M158" s="57">
        <v>24.419778002053551</v>
      </c>
      <c r="N158" s="57">
        <v>28.340080971699166</v>
      </c>
      <c r="O158" s="57">
        <v>17.006269592516592</v>
      </c>
      <c r="P158" s="57">
        <v>22.546972860155439</v>
      </c>
      <c r="Q158" s="57">
        <v>28.879131271165221</v>
      </c>
      <c r="R158" s="57">
        <v>35.078534031466134</v>
      </c>
      <c r="S158" s="57" t="s">
        <v>281</v>
      </c>
      <c r="T158" s="57" t="s">
        <v>281</v>
      </c>
      <c r="U158" s="57">
        <v>33.374613003144063</v>
      </c>
      <c r="V158" s="57" t="s">
        <v>281</v>
      </c>
      <c r="W158" s="57">
        <v>32.062780269114263</v>
      </c>
      <c r="X158" s="57">
        <v>66.761768901615952</v>
      </c>
      <c r="Y158" s="57" t="s">
        <v>281</v>
      </c>
      <c r="Z158" s="57">
        <v>48.554283303640474</v>
      </c>
      <c r="AA158" s="57">
        <v>10.47851388741989</v>
      </c>
      <c r="AB158" s="57">
        <v>17.021276595768356</v>
      </c>
      <c r="AC158" s="57">
        <v>33.032988748138216</v>
      </c>
      <c r="AD158" s="57">
        <v>31.771945516755661</v>
      </c>
      <c r="AE158" s="57">
        <v>7.375643224724536</v>
      </c>
      <c r="AF158" s="57">
        <v>37.90476190479194</v>
      </c>
      <c r="AG158" s="57">
        <v>32.766316806667213</v>
      </c>
      <c r="AH158" s="57">
        <v>26.804123711360489</v>
      </c>
      <c r="AI158" s="57">
        <v>27.849927849992675</v>
      </c>
      <c r="AJ158" s="57">
        <v>34.807432613909697</v>
      </c>
      <c r="AK158" s="57">
        <v>2.4421765199910412</v>
      </c>
      <c r="AL158" s="57">
        <v>9.8591549296009351</v>
      </c>
      <c r="AM158" s="57">
        <v>24.511082138234528</v>
      </c>
      <c r="AN158" s="57">
        <v>15.957446808543402</v>
      </c>
      <c r="AO158" s="57">
        <v>46.078431372583353</v>
      </c>
      <c r="AP158" s="57">
        <v>27.331068055440593</v>
      </c>
      <c r="AQ158" s="57">
        <v>79.692512530660707</v>
      </c>
      <c r="AR158" s="57">
        <v>27.05433980855037</v>
      </c>
      <c r="AS158" s="57">
        <v>97.885776879102721</v>
      </c>
      <c r="AT158" s="57">
        <v>59.329630320364046</v>
      </c>
      <c r="AU158" s="57">
        <v>92.970072542748866</v>
      </c>
      <c r="AV158" s="57">
        <v>20.794736002386969</v>
      </c>
      <c r="AW158" s="57">
        <v>75.741927116753814</v>
      </c>
      <c r="AX158" s="57">
        <v>31.95923880847829</v>
      </c>
      <c r="AY158" s="57">
        <v>46.211075048811182</v>
      </c>
      <c r="AZ158" s="57">
        <v>93.350524688320789</v>
      </c>
      <c r="BA158" s="57">
        <v>91.80628873077805</v>
      </c>
      <c r="BB158" s="57" t="s">
        <v>281</v>
      </c>
      <c r="BC158" s="57">
        <v>44.341967225381637</v>
      </c>
      <c r="BD158" s="81"/>
      <c r="BE158" s="81">
        <f t="shared" si="2"/>
        <v>0.74920871982864712</v>
      </c>
      <c r="BF158" s="57">
        <v>45.189504373177847</v>
      </c>
      <c r="BG158" s="81"/>
    </row>
    <row r="159" spans="1:59" x14ac:dyDescent="0.25">
      <c r="A159" s="54">
        <v>1991</v>
      </c>
      <c r="B159" s="57">
        <v>19.533927347550993</v>
      </c>
      <c r="C159" s="57">
        <v>11.028730305873454</v>
      </c>
      <c r="D159" s="57">
        <v>6.0757684060218127</v>
      </c>
      <c r="E159" s="57">
        <v>26.093750000050292</v>
      </c>
      <c r="F159" s="57">
        <v>14.893617021304165</v>
      </c>
      <c r="G159" s="57">
        <v>11.968289104862288</v>
      </c>
      <c r="H159" s="57">
        <v>13.520408163287071</v>
      </c>
      <c r="I159" s="57">
        <v>20.293724966647687</v>
      </c>
      <c r="J159" s="57">
        <v>20.330459770144284</v>
      </c>
      <c r="K159" s="57">
        <v>32.245301681567312</v>
      </c>
      <c r="L159" s="57">
        <v>20.19064124785362</v>
      </c>
      <c r="M159" s="57">
        <v>24.626121635131327</v>
      </c>
      <c r="N159" s="57">
        <v>27.71084337353248</v>
      </c>
      <c r="O159" s="57">
        <v>17.140600315995925</v>
      </c>
      <c r="P159" s="57">
        <v>22.442588726543701</v>
      </c>
      <c r="Q159" s="57">
        <v>27.90602906695997</v>
      </c>
      <c r="R159" s="57">
        <v>37.06441393881029</v>
      </c>
      <c r="S159" s="57" t="s">
        <v>281</v>
      </c>
      <c r="T159" s="57" t="s">
        <v>281</v>
      </c>
      <c r="U159" s="57">
        <v>31.497083603418037</v>
      </c>
      <c r="V159" s="57" t="s">
        <v>281</v>
      </c>
      <c r="W159" s="57">
        <v>32.435465768857163</v>
      </c>
      <c r="X159" s="57">
        <v>70.517928286895298</v>
      </c>
      <c r="Y159" s="57" t="s">
        <v>281</v>
      </c>
      <c r="Z159" s="57">
        <v>46.579877622069752</v>
      </c>
      <c r="AA159" s="57">
        <v>10.936031983234807</v>
      </c>
      <c r="AB159" s="57">
        <v>15.322580645184193</v>
      </c>
      <c r="AC159" s="57">
        <v>32.256570925871628</v>
      </c>
      <c r="AD159" s="57">
        <v>31.147562146282613</v>
      </c>
      <c r="AE159" s="57">
        <v>9.9025974026287731</v>
      </c>
      <c r="AF159" s="57">
        <v>36.000000000028933</v>
      </c>
      <c r="AG159" s="57">
        <v>40.655553572461955</v>
      </c>
      <c r="AH159" s="57">
        <v>26.488706365522884</v>
      </c>
      <c r="AI159" s="57">
        <v>24.103299856585281</v>
      </c>
      <c r="AJ159" s="57">
        <v>33.403303222915739</v>
      </c>
      <c r="AK159" s="57">
        <v>2.5763781031879587</v>
      </c>
      <c r="AL159" s="57">
        <v>7.5949367088778725</v>
      </c>
      <c r="AM159" s="57">
        <v>22.593582887732524</v>
      </c>
      <c r="AN159" s="57">
        <v>3.7974683544395136</v>
      </c>
      <c r="AO159" s="57">
        <v>50.413223140530874</v>
      </c>
      <c r="AP159" s="57">
        <v>24.509534760458834</v>
      </c>
      <c r="AQ159" s="57">
        <v>77.412200819023212</v>
      </c>
      <c r="AR159" s="57">
        <v>28.7726555774464</v>
      </c>
      <c r="AS159" s="57">
        <v>97.877806091000949</v>
      </c>
      <c r="AT159" s="57">
        <v>62.580833988186733</v>
      </c>
      <c r="AU159" s="57">
        <v>93.58726420673166</v>
      </c>
      <c r="AV159" s="57">
        <v>21.589296293864315</v>
      </c>
      <c r="AW159" s="57">
        <v>77.449855955158924</v>
      </c>
      <c r="AX159" s="57">
        <v>28.89973989882143</v>
      </c>
      <c r="AY159" s="57">
        <v>46.775469555727675</v>
      </c>
      <c r="AZ159" s="57">
        <v>93.137739840444482</v>
      </c>
      <c r="BA159" s="57">
        <v>91.053949465058054</v>
      </c>
      <c r="BB159" s="57" t="s">
        <v>281</v>
      </c>
      <c r="BC159" s="57">
        <v>45.32658687003363</v>
      </c>
      <c r="BD159" s="81"/>
      <c r="BE159" s="81">
        <f t="shared" si="2"/>
        <v>0.76421801740933137</v>
      </c>
      <c r="BF159" s="57">
        <v>42.553191489361701</v>
      </c>
      <c r="BG159" s="81"/>
    </row>
    <row r="160" spans="1:59" x14ac:dyDescent="0.25">
      <c r="A160" s="54">
        <v>1992</v>
      </c>
      <c r="B160" s="57">
        <v>21.280991735592949</v>
      </c>
      <c r="C160" s="57">
        <v>11.153119092662399</v>
      </c>
      <c r="D160" s="57">
        <v>6.2454077884088868</v>
      </c>
      <c r="E160" s="57">
        <v>27.310231023152514</v>
      </c>
      <c r="F160" s="57">
        <v>11.029411764726888</v>
      </c>
      <c r="G160" s="57">
        <v>12.080693365320123</v>
      </c>
      <c r="H160" s="57">
        <v>11.976549413755574</v>
      </c>
      <c r="I160" s="57">
        <v>17.591339648196275</v>
      </c>
      <c r="J160" s="57">
        <v>18.713872832397442</v>
      </c>
      <c r="K160" s="57">
        <v>32.560483871031451</v>
      </c>
      <c r="L160" s="57">
        <v>18.350168350187044</v>
      </c>
      <c r="M160" s="57">
        <v>23.230309072817764</v>
      </c>
      <c r="N160" s="57">
        <v>26.266666666703898</v>
      </c>
      <c r="O160" s="57">
        <v>15.976821192090846</v>
      </c>
      <c r="P160" s="57">
        <v>20.955483170495803</v>
      </c>
      <c r="Q160" s="57">
        <v>27.62737660585643</v>
      </c>
      <c r="R160" s="57">
        <v>34.581280788231958</v>
      </c>
      <c r="S160" s="57">
        <v>14.64690496952225</v>
      </c>
      <c r="T160" s="57">
        <v>21.597633136162024</v>
      </c>
      <c r="U160" s="57">
        <v>30.971659919077432</v>
      </c>
      <c r="V160" s="57" t="s">
        <v>281</v>
      </c>
      <c r="W160" s="57">
        <v>33.030646992111699</v>
      </c>
      <c r="X160" s="57">
        <v>74.660633484198712</v>
      </c>
      <c r="Y160" s="57">
        <v>65.162454873689029</v>
      </c>
      <c r="Z160" s="57">
        <v>44.808287519812026</v>
      </c>
      <c r="AA160" s="57">
        <v>11.245770775027172</v>
      </c>
      <c r="AB160" s="57">
        <v>15.333333333356174</v>
      </c>
      <c r="AC160" s="57">
        <v>31.417661559282706</v>
      </c>
      <c r="AD160" s="57">
        <v>31.113252337699603</v>
      </c>
      <c r="AE160" s="57">
        <v>10.752688172075581</v>
      </c>
      <c r="AF160" s="57">
        <v>40.037950664167468</v>
      </c>
      <c r="AG160" s="57">
        <v>43.062744403468741</v>
      </c>
      <c r="AH160" s="57">
        <v>27.480916030555068</v>
      </c>
      <c r="AI160" s="57">
        <v>23.611111111166039</v>
      </c>
      <c r="AJ160" s="57">
        <v>33.890254342522411</v>
      </c>
      <c r="AK160" s="57">
        <v>2.5181837023669393</v>
      </c>
      <c r="AL160" s="57">
        <v>9.2105263158076554</v>
      </c>
      <c r="AM160" s="57">
        <v>20.969855832270508</v>
      </c>
      <c r="AN160" s="57">
        <v>1.2658227848135395</v>
      </c>
      <c r="AO160" s="57">
        <v>46.564885496218743</v>
      </c>
      <c r="AP160" s="57">
        <v>25.104784299259524</v>
      </c>
      <c r="AQ160" s="57">
        <v>74.855691634817745</v>
      </c>
      <c r="AR160" s="57">
        <v>28.761036873058483</v>
      </c>
      <c r="AS160" s="57">
        <v>97.869214106183435</v>
      </c>
      <c r="AT160" s="57">
        <v>63.521169953843213</v>
      </c>
      <c r="AU160" s="57">
        <v>93.293760397536559</v>
      </c>
      <c r="AV160" s="57">
        <v>18.453454084819231</v>
      </c>
      <c r="AW160" s="57">
        <v>77.707024509484839</v>
      </c>
      <c r="AX160" s="57">
        <v>27.412923416184189</v>
      </c>
      <c r="AY160" s="57">
        <v>47.424878526105012</v>
      </c>
      <c r="AZ160" s="57">
        <v>92.127318062623516</v>
      </c>
      <c r="BA160" s="57">
        <v>90.313840596071344</v>
      </c>
      <c r="BB160" s="57" t="s">
        <v>281</v>
      </c>
      <c r="BC160" s="57">
        <v>43.939440282834603</v>
      </c>
      <c r="BD160" s="81"/>
      <c r="BE160" s="81">
        <f t="shared" si="2"/>
        <v>0.76096992723470647</v>
      </c>
      <c r="BF160" s="57">
        <v>40.518638573743921</v>
      </c>
      <c r="BG160" s="81"/>
    </row>
    <row r="161" spans="1:59" x14ac:dyDescent="0.25">
      <c r="A161" s="54">
        <v>1993</v>
      </c>
      <c r="B161" s="57">
        <v>20.243204578022503</v>
      </c>
      <c r="C161" s="57">
        <v>10.412573673903108</v>
      </c>
      <c r="D161" s="57">
        <v>6.4371257485214484</v>
      </c>
      <c r="E161" s="57">
        <v>26.206896551774388</v>
      </c>
      <c r="F161" s="57">
        <v>13.333333333358222</v>
      </c>
      <c r="G161" s="57">
        <v>12.662288923750403</v>
      </c>
      <c r="H161" s="57">
        <v>10.933557611457138</v>
      </c>
      <c r="I161" s="57">
        <v>16.147308781891528</v>
      </c>
      <c r="J161" s="57">
        <v>21.85185185188384</v>
      </c>
      <c r="K161" s="57">
        <v>31.509433962327734</v>
      </c>
      <c r="L161" s="57">
        <v>19.691780821937972</v>
      </c>
      <c r="M161" s="57">
        <v>23.784901758050683</v>
      </c>
      <c r="N161" s="57">
        <v>24.766977363550964</v>
      </c>
      <c r="O161" s="57">
        <v>15.976821192090846</v>
      </c>
      <c r="P161" s="57">
        <v>20.824053452145311</v>
      </c>
      <c r="Q161" s="57">
        <v>26.874189154718643</v>
      </c>
      <c r="R161" s="57">
        <v>34.279918864151085</v>
      </c>
      <c r="S161" s="57">
        <v>17.495559502706698</v>
      </c>
      <c r="T161" s="57">
        <v>24.27035330268421</v>
      </c>
      <c r="U161" s="57">
        <v>31.378091872843854</v>
      </c>
      <c r="V161" s="57" t="s">
        <v>281</v>
      </c>
      <c r="W161" s="57">
        <v>26.41509433967612</v>
      </c>
      <c r="X161" s="57">
        <v>79.591836734725049</v>
      </c>
      <c r="Y161" s="57">
        <v>71.167883211716884</v>
      </c>
      <c r="Z161" s="57">
        <v>47.775908875386065</v>
      </c>
      <c r="AA161" s="57">
        <v>15.021436046108914</v>
      </c>
      <c r="AB161" s="57">
        <v>14.90384615386894</v>
      </c>
      <c r="AC161" s="57">
        <v>30.689409610363189</v>
      </c>
      <c r="AD161" s="57">
        <v>30.806909024788077</v>
      </c>
      <c r="AE161" s="57">
        <v>11.937716263010827</v>
      </c>
      <c r="AF161" s="57">
        <v>36.382113821168019</v>
      </c>
      <c r="AG161" s="57">
        <v>42.173988442612789</v>
      </c>
      <c r="AH161" s="57">
        <v>24.007561436691617</v>
      </c>
      <c r="AI161" s="57">
        <v>21.673525377281464</v>
      </c>
      <c r="AJ161" s="57">
        <v>32.094235325827704</v>
      </c>
      <c r="AK161" s="57">
        <v>2.3450740479831174</v>
      </c>
      <c r="AL161" s="57">
        <v>11.290322580669928</v>
      </c>
      <c r="AM161" s="57">
        <v>21.145975443412667</v>
      </c>
      <c r="AN161" s="57">
        <v>0</v>
      </c>
      <c r="AO161" s="57">
        <v>42.857142857178367</v>
      </c>
      <c r="AP161" s="57">
        <v>24.993424342383101</v>
      </c>
      <c r="AQ161" s="57">
        <v>71.481832784777922</v>
      </c>
      <c r="AR161" s="57">
        <v>33.312914389800618</v>
      </c>
      <c r="AS161" s="57">
        <v>98.892354436718151</v>
      </c>
      <c r="AT161" s="57">
        <v>64.095179423998815</v>
      </c>
      <c r="AU161" s="57">
        <v>94.08413838122992</v>
      </c>
      <c r="AV161" s="57">
        <v>18.439724184416594</v>
      </c>
      <c r="AW161" s="57">
        <v>77.758781507267358</v>
      </c>
      <c r="AX161" s="57">
        <v>27.339869914461552</v>
      </c>
      <c r="AY161" s="57">
        <v>46.541701589412853</v>
      </c>
      <c r="AZ161" s="57">
        <v>90.045967582896211</v>
      </c>
      <c r="BA161" s="57">
        <v>89.405453732677699</v>
      </c>
      <c r="BB161" s="57" t="s">
        <v>281</v>
      </c>
      <c r="BC161" s="57">
        <v>44.663274496068382</v>
      </c>
      <c r="BD161" s="81"/>
      <c r="BE161" s="81">
        <f t="shared" si="2"/>
        <v>0.76231883072989992</v>
      </c>
      <c r="BF161" s="57">
        <v>40.066777963272123</v>
      </c>
      <c r="BG161" s="81"/>
    </row>
    <row r="162" spans="1:59" x14ac:dyDescent="0.25">
      <c r="A162" s="54">
        <v>1994</v>
      </c>
      <c r="B162" s="57">
        <v>20.505415162509195</v>
      </c>
      <c r="C162" s="57">
        <v>10.422812192756307</v>
      </c>
      <c r="D162" s="57">
        <v>5.8823529411932265</v>
      </c>
      <c r="E162" s="57">
        <v>26.773049645440079</v>
      </c>
      <c r="F162" s="57">
        <v>10.400000000020052</v>
      </c>
      <c r="G162" s="57">
        <v>12.346850713410316</v>
      </c>
      <c r="H162" s="57">
        <v>10.873146622753803</v>
      </c>
      <c r="I162" s="57">
        <v>15.440115440137186</v>
      </c>
      <c r="J162" s="57">
        <v>21.166791323889989</v>
      </c>
      <c r="K162" s="57">
        <v>32.046332046395584</v>
      </c>
      <c r="L162" s="57">
        <v>17.744610281942286</v>
      </c>
      <c r="M162" s="57">
        <v>22.417355371935795</v>
      </c>
      <c r="N162" s="57">
        <v>23.086900129735433</v>
      </c>
      <c r="O162" s="57">
        <v>16.695205479491516</v>
      </c>
      <c r="P162" s="57">
        <v>20.697412823427179</v>
      </c>
      <c r="Q162" s="57">
        <v>26.536686373557739</v>
      </c>
      <c r="R162" s="57">
        <v>35.876288659849664</v>
      </c>
      <c r="S162" s="57">
        <v>19.121447028465425</v>
      </c>
      <c r="T162" s="57">
        <v>7.7922077922360566</v>
      </c>
      <c r="U162" s="57">
        <v>31.29102844644023</v>
      </c>
      <c r="V162" s="57" t="s">
        <v>281</v>
      </c>
      <c r="W162" s="57">
        <v>24.61734693882487</v>
      </c>
      <c r="X162" s="57">
        <v>81.177829099340997</v>
      </c>
      <c r="Y162" s="57">
        <v>70.308788598602206</v>
      </c>
      <c r="Z162" s="57">
        <v>47.780582807834755</v>
      </c>
      <c r="AA162" s="57">
        <v>17.038029271621479</v>
      </c>
      <c r="AB162" s="57">
        <v>14.368932038857007</v>
      </c>
      <c r="AC162" s="57">
        <v>30.282055718982527</v>
      </c>
      <c r="AD162" s="57">
        <v>29.992076060885118</v>
      </c>
      <c r="AE162" s="57">
        <v>12.614259597841905</v>
      </c>
      <c r="AF162" s="57">
        <v>39.807692307722931</v>
      </c>
      <c r="AG162" s="57">
        <v>40.539840052815329</v>
      </c>
      <c r="AH162" s="57">
        <v>24.23076923078801</v>
      </c>
      <c r="AI162" s="57">
        <v>20.000000000050637</v>
      </c>
      <c r="AJ162" s="57">
        <v>32.018706410110084</v>
      </c>
      <c r="AK162" s="57">
        <v>2.3464336779973434</v>
      </c>
      <c r="AL162" s="57">
        <v>11.66666666668864</v>
      </c>
      <c r="AM162" s="57">
        <v>23.363286264473</v>
      </c>
      <c r="AN162" s="57">
        <v>0</v>
      </c>
      <c r="AO162" s="57">
        <v>41.379310344860407</v>
      </c>
      <c r="AP162" s="57">
        <v>26.774385736802852</v>
      </c>
      <c r="AQ162" s="57">
        <v>69.696399658050424</v>
      </c>
      <c r="AR162" s="57">
        <v>32.809574954930618</v>
      </c>
      <c r="AS162" s="57">
        <v>97.848955782878804</v>
      </c>
      <c r="AT162" s="57">
        <v>57.547114011508128</v>
      </c>
      <c r="AU162" s="57">
        <v>94.649788915505056</v>
      </c>
      <c r="AV162" s="57">
        <v>18.030826390080545</v>
      </c>
      <c r="AW162" s="57">
        <v>77.937079037348738</v>
      </c>
      <c r="AX162" s="57">
        <v>26.076001129245867</v>
      </c>
      <c r="AY162" s="57">
        <v>47.025201397101888</v>
      </c>
      <c r="AZ162" s="57">
        <v>88.221070664536455</v>
      </c>
      <c r="BA162" s="57">
        <v>88.563724221010403</v>
      </c>
      <c r="BB162" s="57" t="s">
        <v>281</v>
      </c>
      <c r="BC162" s="57">
        <v>44.716811885607321</v>
      </c>
      <c r="BD162" s="81"/>
      <c r="BE162" s="81">
        <f t="shared" si="2"/>
        <v>0.7757214577416186</v>
      </c>
      <c r="BF162" s="57">
        <v>40.064102564102569</v>
      </c>
      <c r="BG162" s="81"/>
    </row>
    <row r="163" spans="1:59" x14ac:dyDescent="0.25">
      <c r="A163" s="54">
        <v>1995</v>
      </c>
      <c r="B163" s="57">
        <v>20.346320346374476</v>
      </c>
      <c r="C163" s="57">
        <v>9.7713097713404977</v>
      </c>
      <c r="D163" s="57">
        <v>5.6250000000160654</v>
      </c>
      <c r="E163" s="57">
        <v>27.157129881975127</v>
      </c>
      <c r="F163" s="57">
        <v>14.925373134356093</v>
      </c>
      <c r="G163" s="57">
        <v>11.794561339354566</v>
      </c>
      <c r="H163" s="57">
        <v>9.950657894754837</v>
      </c>
      <c r="I163" s="57">
        <v>16.901408450728411</v>
      </c>
      <c r="J163" s="57">
        <v>21.123595505648925</v>
      </c>
      <c r="K163" s="57">
        <v>30.608175473642252</v>
      </c>
      <c r="L163" s="57">
        <v>17.306122448998014</v>
      </c>
      <c r="M163" s="57">
        <v>21.734693877585528</v>
      </c>
      <c r="N163" s="57">
        <v>22.373806275612836</v>
      </c>
      <c r="O163" s="57">
        <v>16.151809355731412</v>
      </c>
      <c r="P163" s="57">
        <v>20.874316939921123</v>
      </c>
      <c r="Q163" s="57">
        <v>26.539081491776351</v>
      </c>
      <c r="R163" s="57">
        <v>35.226077812883865</v>
      </c>
      <c r="S163" s="57">
        <v>16.590284143024505</v>
      </c>
      <c r="T163" s="57">
        <v>19.7014925373716</v>
      </c>
      <c r="U163" s="57">
        <v>33.041401273937865</v>
      </c>
      <c r="V163" s="57" t="s">
        <v>281</v>
      </c>
      <c r="W163" s="57">
        <v>24.512195122003174</v>
      </c>
      <c r="X163" s="57">
        <v>79.055258467056859</v>
      </c>
      <c r="Y163" s="57">
        <v>68.834688346921709</v>
      </c>
      <c r="Z163" s="57">
        <v>46.12867050926917</v>
      </c>
      <c r="AA163" s="57">
        <v>15.990936577466696</v>
      </c>
      <c r="AB163" s="57">
        <v>14.80750246794009</v>
      </c>
      <c r="AC163" s="57">
        <v>29.832025357221553</v>
      </c>
      <c r="AD163" s="57">
        <v>29.563483751959563</v>
      </c>
      <c r="AE163" s="57">
        <v>10.661401776931164</v>
      </c>
      <c r="AF163" s="57">
        <v>37.351443123968181</v>
      </c>
      <c r="AG163" s="57">
        <v>37.860243753131591</v>
      </c>
      <c r="AH163" s="57">
        <v>21.456692913403064</v>
      </c>
      <c r="AI163" s="57">
        <v>18.484042553238634</v>
      </c>
      <c r="AJ163" s="57">
        <v>32.671838006559895</v>
      </c>
      <c r="AK163" s="57">
        <v>2.1906678198814666</v>
      </c>
      <c r="AL163" s="57">
        <v>8.9285714285862579</v>
      </c>
      <c r="AM163" s="57">
        <v>22.643979057623191</v>
      </c>
      <c r="AN163" s="57">
        <v>0</v>
      </c>
      <c r="AO163" s="57">
        <v>39.597315436271913</v>
      </c>
      <c r="AP163" s="57">
        <v>27.807958109801373</v>
      </c>
      <c r="AQ163" s="57">
        <v>67.698258809390779</v>
      </c>
      <c r="AR163" s="57">
        <v>37.499562018904918</v>
      </c>
      <c r="AS163" s="57">
        <v>97.46566458788115</v>
      </c>
      <c r="AT163" s="57">
        <v>58.204599071892041</v>
      </c>
      <c r="AU163" s="57">
        <v>91.661217064726102</v>
      </c>
      <c r="AV163" s="57">
        <v>17.552405428129983</v>
      </c>
      <c r="AW163" s="57">
        <v>77.251392938021908</v>
      </c>
      <c r="AX163" s="57">
        <v>30.384144254027628</v>
      </c>
      <c r="AY163" s="57">
        <v>49.4488708118527</v>
      </c>
      <c r="AZ163" s="57">
        <v>87.461290002028321</v>
      </c>
      <c r="BA163" s="57">
        <v>87.779273169606171</v>
      </c>
      <c r="BB163" s="57" t="s">
        <v>281</v>
      </c>
      <c r="BC163" s="57">
        <v>44.630536581187776</v>
      </c>
      <c r="BD163" s="81"/>
      <c r="BE163" s="81">
        <f t="shared" si="2"/>
        <v>0.76453050237224629</v>
      </c>
      <c r="BF163" s="57">
        <v>39.745627980922102</v>
      </c>
      <c r="BG163" s="81"/>
    </row>
    <row r="164" spans="1:59" x14ac:dyDescent="0.25">
      <c r="A164" s="54">
        <v>1996</v>
      </c>
      <c r="B164" s="57">
        <v>21.259259259314646</v>
      </c>
      <c r="C164" s="57">
        <v>7.7007700770325478</v>
      </c>
      <c r="D164" s="57">
        <v>5.7851239669583983</v>
      </c>
      <c r="E164" s="57">
        <v>26.579925650606555</v>
      </c>
      <c r="F164" s="57">
        <v>17.037037037067829</v>
      </c>
      <c r="G164" s="57">
        <v>12.248831075327766</v>
      </c>
      <c r="H164" s="57">
        <v>11.002444987795023</v>
      </c>
      <c r="I164" s="57">
        <v>15.450643776846915</v>
      </c>
      <c r="J164" s="57">
        <v>21.112804878080212</v>
      </c>
      <c r="K164" s="57">
        <v>29.240374609842974</v>
      </c>
      <c r="L164" s="57">
        <v>18.195836545894529</v>
      </c>
      <c r="M164" s="57">
        <v>21.938775510238671</v>
      </c>
      <c r="N164" s="57">
        <v>20.869565217424242</v>
      </c>
      <c r="O164" s="57">
        <v>16.324710080324675</v>
      </c>
      <c r="P164" s="57">
        <v>19.167579408571925</v>
      </c>
      <c r="Q164" s="57">
        <v>23.658932664648276</v>
      </c>
      <c r="R164" s="57">
        <v>33.333333333387031</v>
      </c>
      <c r="S164" s="57">
        <v>14.414414414447791</v>
      </c>
      <c r="T164" s="57">
        <v>26.857142857217291</v>
      </c>
      <c r="U164" s="57">
        <v>30.996015936308751</v>
      </c>
      <c r="V164" s="57" t="s">
        <v>281</v>
      </c>
      <c r="W164" s="57">
        <v>24.968944099432974</v>
      </c>
      <c r="X164" s="57">
        <v>75.027144408289942</v>
      </c>
      <c r="Y164" s="57">
        <v>65.420560747707583</v>
      </c>
      <c r="Z164" s="57">
        <v>44.198804989645382</v>
      </c>
      <c r="AA164" s="57">
        <v>16.972739687088286</v>
      </c>
      <c r="AB164" s="57">
        <v>15.392354124772249</v>
      </c>
      <c r="AC164" s="57">
        <v>25.78018995932554</v>
      </c>
      <c r="AD164" s="57">
        <v>29.324059144877566</v>
      </c>
      <c r="AE164" s="57">
        <v>11.581067472338775</v>
      </c>
      <c r="AF164" s="57">
        <v>37.074829932001798</v>
      </c>
      <c r="AG164" s="57">
        <v>38.510663404631138</v>
      </c>
      <c r="AH164" s="57">
        <v>20.610687022917485</v>
      </c>
      <c r="AI164" s="57">
        <v>18.758434547956814</v>
      </c>
      <c r="AJ164" s="57">
        <v>32.016064440510029</v>
      </c>
      <c r="AK164" s="57">
        <v>2.2344495812011025</v>
      </c>
      <c r="AL164" s="57">
        <v>6.000000000012121</v>
      </c>
      <c r="AM164" s="57">
        <v>22.897800776228959</v>
      </c>
      <c r="AN164" s="57">
        <v>9.5238095238292964</v>
      </c>
      <c r="AO164" s="57">
        <v>31.884057971043138</v>
      </c>
      <c r="AP164" s="57">
        <v>26.738148706676835</v>
      </c>
      <c r="AQ164" s="57">
        <v>63.373837004718212</v>
      </c>
      <c r="AR164" s="57">
        <v>37.765434907049354</v>
      </c>
      <c r="AS164" s="57">
        <v>96.257346444693866</v>
      </c>
      <c r="AT164" s="57">
        <v>63.084792175221082</v>
      </c>
      <c r="AU164" s="57">
        <v>90.537595326517845</v>
      </c>
      <c r="AV164" s="57">
        <v>17.626849716354414</v>
      </c>
      <c r="AW164" s="57">
        <v>77.305184513851501</v>
      </c>
      <c r="AX164" s="57">
        <v>30.096513357272098</v>
      </c>
      <c r="AY164" s="57">
        <v>51.046594231061704</v>
      </c>
      <c r="AZ164" s="57">
        <v>86.344893443653859</v>
      </c>
      <c r="BA164" s="57">
        <v>88.00076667745202</v>
      </c>
      <c r="BB164" s="57" t="s">
        <v>281</v>
      </c>
      <c r="BC164" s="57">
        <v>43.240921490633873</v>
      </c>
      <c r="BD164" s="81"/>
      <c r="BE164" s="81">
        <f t="shared" si="2"/>
        <v>0.75557001561672099</v>
      </c>
      <c r="BF164" s="57">
        <v>38.931297709923669</v>
      </c>
      <c r="BG164" s="81"/>
    </row>
    <row r="165" spans="1:59" x14ac:dyDescent="0.25">
      <c r="A165" s="54">
        <v>1997</v>
      </c>
      <c r="B165" s="57">
        <v>21.056661562076854</v>
      </c>
      <c r="C165" s="57">
        <v>7.7177508269265589</v>
      </c>
      <c r="D165" s="57">
        <v>6.0118543607279387</v>
      </c>
      <c r="E165" s="57">
        <v>26.551724137981914</v>
      </c>
      <c r="F165" s="57">
        <v>15.503875969020491</v>
      </c>
      <c r="G165" s="57">
        <v>12.912371264593622</v>
      </c>
      <c r="H165" s="57">
        <v>11.065573770512339</v>
      </c>
      <c r="I165" s="57">
        <v>15.268225584617559</v>
      </c>
      <c r="J165" s="57">
        <v>20.538461538492506</v>
      </c>
      <c r="K165" s="57">
        <v>27.195767195826363</v>
      </c>
      <c r="L165" s="57">
        <v>17.333333333352282</v>
      </c>
      <c r="M165" s="57">
        <v>20.995024875655901</v>
      </c>
      <c r="N165" s="57">
        <v>18.846694796092844</v>
      </c>
      <c r="O165" s="57">
        <v>16.50135256992267</v>
      </c>
      <c r="P165" s="57">
        <v>19.057815845853856</v>
      </c>
      <c r="Q165" s="57">
        <v>22.492835012623452</v>
      </c>
      <c r="R165" s="57">
        <v>36.408364083702409</v>
      </c>
      <c r="S165" s="57">
        <v>14.988644965970821</v>
      </c>
      <c r="T165" s="57">
        <v>12.595419847370119</v>
      </c>
      <c r="U165" s="57">
        <v>30.055955235865454</v>
      </c>
      <c r="V165" s="57" t="s">
        <v>281</v>
      </c>
      <c r="W165" s="57">
        <v>21.739130434834841</v>
      </c>
      <c r="X165" s="57">
        <v>74.378378378416969</v>
      </c>
      <c r="Y165" s="57">
        <v>70.780856423214814</v>
      </c>
      <c r="Z165" s="57">
        <v>43.519464027560971</v>
      </c>
      <c r="AA165" s="57">
        <v>17.560674890822909</v>
      </c>
      <c r="AB165" s="57">
        <v>16.928657799303533</v>
      </c>
      <c r="AC165" s="57">
        <v>25.956284153037242</v>
      </c>
      <c r="AD165" s="57">
        <v>29.110580484967873</v>
      </c>
      <c r="AE165" s="57">
        <v>12.682926829303012</v>
      </c>
      <c r="AF165" s="57">
        <v>37.113402061884756</v>
      </c>
      <c r="AG165" s="57">
        <v>40.464352490633146</v>
      </c>
      <c r="AH165" s="57">
        <v>22.500000000017867</v>
      </c>
      <c r="AI165" s="57">
        <v>17.560321715863804</v>
      </c>
      <c r="AJ165" s="57">
        <v>31.200894379465911</v>
      </c>
      <c r="AK165" s="57">
        <v>2.3309498995387945</v>
      </c>
      <c r="AL165" s="57">
        <v>6.3829787234200088</v>
      </c>
      <c r="AM165" s="57">
        <v>22.613065326665243</v>
      </c>
      <c r="AN165" s="57">
        <v>0</v>
      </c>
      <c r="AO165" s="57">
        <v>35.365853658566557</v>
      </c>
      <c r="AP165" s="57">
        <v>29.195375549194903</v>
      </c>
      <c r="AQ165" s="57">
        <v>64.328991248318573</v>
      </c>
      <c r="AR165" s="57">
        <v>35.561170754623255</v>
      </c>
      <c r="AS165" s="57">
        <v>96.2363461634164</v>
      </c>
      <c r="AT165" s="57">
        <v>61.279074184839466</v>
      </c>
      <c r="AU165" s="57">
        <v>92.340501299092494</v>
      </c>
      <c r="AV165" s="57">
        <v>16.368390951065376</v>
      </c>
      <c r="AW165" s="57">
        <v>77.184270275694061</v>
      </c>
      <c r="AX165" s="57">
        <v>28.173672100609686</v>
      </c>
      <c r="AY165" s="57">
        <v>49.447044329230593</v>
      </c>
      <c r="AZ165" s="57">
        <v>83.507623055203695</v>
      </c>
      <c r="BA165" s="57">
        <v>85.897110949460725</v>
      </c>
      <c r="BB165" s="57" t="s">
        <v>281</v>
      </c>
      <c r="BC165" s="57">
        <v>43.253815145255459</v>
      </c>
      <c r="BD165" s="81"/>
      <c r="BE165" s="81">
        <f t="shared" si="2"/>
        <v>0.77890058727030909</v>
      </c>
      <c r="BF165" s="57">
        <v>37.379718726868987</v>
      </c>
      <c r="BG165" s="81"/>
    </row>
    <row r="166" spans="1:59" x14ac:dyDescent="0.25">
      <c r="A166" s="54">
        <v>1998</v>
      </c>
      <c r="B166" s="57">
        <v>21.121351766568115</v>
      </c>
      <c r="C166" s="57">
        <v>7.829977628660088</v>
      </c>
      <c r="D166" s="57">
        <v>6.0839760068720956</v>
      </c>
      <c r="E166" s="57">
        <v>25.629887054784938</v>
      </c>
      <c r="F166" s="57">
        <v>13.953488372118983</v>
      </c>
      <c r="G166" s="57">
        <v>13.204976995378711</v>
      </c>
      <c r="H166" s="57">
        <v>11.719418306266762</v>
      </c>
      <c r="I166" s="57">
        <v>15.955983493834983</v>
      </c>
      <c r="J166" s="57">
        <v>20.957613814788289</v>
      </c>
      <c r="K166" s="57">
        <v>25.835189309631989</v>
      </c>
      <c r="L166" s="57">
        <v>17.844136926458383</v>
      </c>
      <c r="M166" s="57">
        <v>20.443101712017754</v>
      </c>
      <c r="N166" s="57">
        <v>18.970588235326066</v>
      </c>
      <c r="O166" s="57">
        <v>15.525114155288586</v>
      </c>
      <c r="P166" s="57">
        <v>18.382352941205379</v>
      </c>
      <c r="Q166" s="57">
        <v>22.889890431472473</v>
      </c>
      <c r="R166" s="57">
        <v>37.659033078945711</v>
      </c>
      <c r="S166" s="57">
        <v>19.364161849755057</v>
      </c>
      <c r="T166" s="57">
        <v>2.8708133971397629</v>
      </c>
      <c r="U166" s="57">
        <v>29.55082742322227</v>
      </c>
      <c r="V166" s="57" t="s">
        <v>281</v>
      </c>
      <c r="W166" s="57">
        <v>15.796703296738535</v>
      </c>
      <c r="X166" s="57">
        <v>75.379939209763791</v>
      </c>
      <c r="Y166" s="57">
        <v>65.951742627390573</v>
      </c>
      <c r="Z166" s="57">
        <v>43.747351305207246</v>
      </c>
      <c r="AA166" s="57">
        <v>16.978196993410712</v>
      </c>
      <c r="AB166" s="57">
        <v>15.906288532703325</v>
      </c>
      <c r="AC166" s="57">
        <v>26.027397260306056</v>
      </c>
      <c r="AD166" s="57">
        <v>29.110209977245454</v>
      </c>
      <c r="AE166" s="57">
        <v>9.7719869707115414</v>
      </c>
      <c r="AF166" s="57">
        <v>37.282229965186033</v>
      </c>
      <c r="AG166" s="57">
        <v>37.946473424065282</v>
      </c>
      <c r="AH166" s="57">
        <v>22.153209109748509</v>
      </c>
      <c r="AI166" s="57">
        <v>18.449197861010465</v>
      </c>
      <c r="AJ166" s="57">
        <v>31.187003909621218</v>
      </c>
      <c r="AK166" s="57">
        <v>2.4336099319545572</v>
      </c>
      <c r="AL166" s="57">
        <v>4.6875000000097415</v>
      </c>
      <c r="AM166" s="57">
        <v>20.451527224464737</v>
      </c>
      <c r="AN166" s="57">
        <v>0</v>
      </c>
      <c r="AO166" s="57">
        <v>37.012987013018254</v>
      </c>
      <c r="AP166" s="57">
        <v>28.097793048731056</v>
      </c>
      <c r="AQ166" s="57">
        <v>66.765181803510544</v>
      </c>
      <c r="AR166" s="57">
        <v>37.082672143556763</v>
      </c>
      <c r="AS166" s="57">
        <v>96.213641679052458</v>
      </c>
      <c r="AT166" s="57">
        <v>60.807833139094313</v>
      </c>
      <c r="AU166" s="57">
        <v>94.564028297719091</v>
      </c>
      <c r="AV166" s="57">
        <v>15.643852436755768</v>
      </c>
      <c r="AW166" s="57">
        <v>77.361048050845298</v>
      </c>
      <c r="AX166" s="57">
        <v>29.164939271865453</v>
      </c>
      <c r="AY166" s="57">
        <v>47.926527148547116</v>
      </c>
      <c r="AZ166" s="57">
        <v>81.647602506444358</v>
      </c>
      <c r="BA166" s="57">
        <v>85.768501142083835</v>
      </c>
      <c r="BB166" s="57" t="s">
        <v>281</v>
      </c>
      <c r="BC166" s="57">
        <v>43.632725349689956</v>
      </c>
      <c r="BD166" s="81"/>
      <c r="BE166" s="81">
        <f t="shared" si="2"/>
        <v>0.79881575776607883</v>
      </c>
      <c r="BF166" s="57">
        <v>36.917562724014338</v>
      </c>
      <c r="BG166" s="81"/>
    </row>
    <row r="167" spans="1:59" x14ac:dyDescent="0.25">
      <c r="A167" s="54">
        <v>1999</v>
      </c>
      <c r="B167" s="57">
        <v>21.007751938039195</v>
      </c>
      <c r="C167" s="57">
        <v>6.6210045662311954</v>
      </c>
      <c r="D167" s="57">
        <v>14.573268921131113</v>
      </c>
      <c r="E167" s="57">
        <v>25.022182786205949</v>
      </c>
      <c r="F167" s="57">
        <v>14.062500000025929</v>
      </c>
      <c r="G167" s="57">
        <v>12.919938223982093</v>
      </c>
      <c r="H167" s="57">
        <v>11.790017211726566</v>
      </c>
      <c r="I167" s="57">
        <v>14.965986394582217</v>
      </c>
      <c r="J167" s="57">
        <v>18.315301391063247</v>
      </c>
      <c r="K167" s="57">
        <v>24.522292993684772</v>
      </c>
      <c r="L167" s="57">
        <v>18.983768525074499</v>
      </c>
      <c r="M167" s="57">
        <v>20.477137176972484</v>
      </c>
      <c r="N167" s="57">
        <v>17.877906976774462</v>
      </c>
      <c r="O167" s="57">
        <v>15.553522415408564</v>
      </c>
      <c r="P167" s="57">
        <v>18.972746331267068</v>
      </c>
      <c r="Q167" s="57">
        <v>22.067549266274121</v>
      </c>
      <c r="R167" s="57">
        <v>37.254901960848741</v>
      </c>
      <c r="S167" s="57">
        <v>8.3950617284163709</v>
      </c>
      <c r="T167" s="57">
        <v>0.97087378641137234</v>
      </c>
      <c r="U167" s="57">
        <v>29.942100909896297</v>
      </c>
      <c r="V167" s="57" t="s">
        <v>281</v>
      </c>
      <c r="W167" s="57">
        <v>13.707571801597307</v>
      </c>
      <c r="X167" s="57">
        <v>74.672897196300909</v>
      </c>
      <c r="Y167" s="57">
        <v>64.030612244939107</v>
      </c>
      <c r="Z167" s="57">
        <v>44.195797703177405</v>
      </c>
      <c r="AA167" s="57">
        <v>18.309865114653313</v>
      </c>
      <c r="AB167" s="57">
        <v>15.096618357515073</v>
      </c>
      <c r="AC167" s="57">
        <v>26.666666666699022</v>
      </c>
      <c r="AD167" s="57">
        <v>29.154233192703682</v>
      </c>
      <c r="AE167" s="57">
        <v>12.269272529892634</v>
      </c>
      <c r="AF167" s="57">
        <v>35.570469798686013</v>
      </c>
      <c r="AG167" s="57">
        <v>40.918045446549684</v>
      </c>
      <c r="AH167" s="57">
        <v>21.721311475427242</v>
      </c>
      <c r="AI167" s="57">
        <v>18.40000000004931</v>
      </c>
      <c r="AJ167" s="57">
        <v>30.723261801651891</v>
      </c>
      <c r="AK167" s="57">
        <v>2.7529667783468659</v>
      </c>
      <c r="AL167" s="57">
        <v>5.8823529411885813</v>
      </c>
      <c r="AM167" s="57">
        <v>18.244170096048727</v>
      </c>
      <c r="AN167" s="57">
        <v>0.87719298245797928</v>
      </c>
      <c r="AO167" s="57">
        <v>39.041095890443579</v>
      </c>
      <c r="AP167" s="57">
        <v>28.402711371867579</v>
      </c>
      <c r="AQ167" s="57">
        <v>62.789888540778215</v>
      </c>
      <c r="AR167" s="57">
        <v>35.303076435691644</v>
      </c>
      <c r="AS167" s="57">
        <v>96.189761333974161</v>
      </c>
      <c r="AT167" s="57">
        <v>62.52351298040734</v>
      </c>
      <c r="AU167" s="57">
        <v>95.851262081410226</v>
      </c>
      <c r="AV167" s="57">
        <v>14.713527642211858</v>
      </c>
      <c r="AW167" s="57">
        <v>77.218269664606623</v>
      </c>
      <c r="AX167" s="57">
        <v>28.148413719827253</v>
      </c>
      <c r="AY167" s="57">
        <v>50.023162187355567</v>
      </c>
      <c r="AZ167" s="57">
        <v>79.818545077443972</v>
      </c>
      <c r="BA167" s="57">
        <v>84.989314423824567</v>
      </c>
      <c r="BB167" s="57" t="s">
        <v>281</v>
      </c>
      <c r="BC167" s="57">
        <v>43.210529621914183</v>
      </c>
      <c r="BD167" s="81"/>
      <c r="BE167" s="81">
        <f t="shared" si="2"/>
        <v>0.8041906397790145</v>
      </c>
      <c r="BF167" s="57">
        <v>37.742631200575126</v>
      </c>
      <c r="BG167" s="81"/>
    </row>
    <row r="168" spans="1:59" x14ac:dyDescent="0.25">
      <c r="A168" s="54">
        <v>2000</v>
      </c>
      <c r="B168" s="57">
        <v>20.254110612910168</v>
      </c>
      <c r="C168" s="57">
        <v>10.951893551722341</v>
      </c>
      <c r="D168" s="57">
        <v>13.22662173550094</v>
      </c>
      <c r="E168" s="57">
        <v>25.269784172708842</v>
      </c>
      <c r="F168" s="57">
        <v>15.909090909119836</v>
      </c>
      <c r="G168" s="57">
        <v>8.8524829857912302</v>
      </c>
      <c r="H168" s="57">
        <v>12.051282051306647</v>
      </c>
      <c r="I168" s="57">
        <v>29.365079365112578</v>
      </c>
      <c r="J168" s="57">
        <v>19.90704879941098</v>
      </c>
      <c r="K168" s="57">
        <v>28.099173553775941</v>
      </c>
      <c r="L168" s="57">
        <v>23.556942277718985</v>
      </c>
      <c r="M168" s="57">
        <v>20.477137176973034</v>
      </c>
      <c r="N168" s="57">
        <v>20.967741935522763</v>
      </c>
      <c r="O168" s="57">
        <v>17.414721723560479</v>
      </c>
      <c r="P168" s="57">
        <v>19.678714859471462</v>
      </c>
      <c r="Q168" s="57">
        <v>22.589473191343021</v>
      </c>
      <c r="R168" s="57">
        <v>47.987616099126619</v>
      </c>
      <c r="S168" s="57">
        <v>14.105594956690307</v>
      </c>
      <c r="T168" s="57">
        <v>39.634146341544252</v>
      </c>
      <c r="U168" s="57">
        <v>31.423895253735516</v>
      </c>
      <c r="V168" s="57">
        <v>36.299292214445146</v>
      </c>
      <c r="W168" s="57">
        <v>34.611602753253734</v>
      </c>
      <c r="X168" s="57">
        <v>71.611001964671857</v>
      </c>
      <c r="Y168" s="57">
        <v>63.474387527878093</v>
      </c>
      <c r="Z168" s="57">
        <v>42.090142592324398</v>
      </c>
      <c r="AA168" s="57">
        <v>19.464494309399118</v>
      </c>
      <c r="AB168" s="57">
        <v>16.789215686304345</v>
      </c>
      <c r="AC168" s="57">
        <v>27.272727272760921</v>
      </c>
      <c r="AD168" s="57">
        <v>29.507496758853623</v>
      </c>
      <c r="AE168" s="57">
        <v>6.8331143232795126</v>
      </c>
      <c r="AF168" s="57">
        <v>49.793103448307249</v>
      </c>
      <c r="AG168" s="57">
        <v>28.127881451537</v>
      </c>
      <c r="AH168" s="57">
        <v>24.798387096793746</v>
      </c>
      <c r="AI168" s="57">
        <v>12.76276276279942</v>
      </c>
      <c r="AJ168" s="57">
        <v>30.904183478246416</v>
      </c>
      <c r="AK168" s="57">
        <v>3.8460785072941026</v>
      </c>
      <c r="AL168" s="57">
        <v>11.111111111135061</v>
      </c>
      <c r="AM168" s="57">
        <v>17.511520737353734</v>
      </c>
      <c r="AN168" s="57">
        <v>3.3057851239731719</v>
      </c>
      <c r="AO168" s="57">
        <v>47.402597402626952</v>
      </c>
      <c r="AP168" s="57">
        <v>27.614011133385297</v>
      </c>
      <c r="AQ168" s="57">
        <v>64.060242785336101</v>
      </c>
      <c r="AR168" s="57">
        <v>34.496003817249196</v>
      </c>
      <c r="AS168" s="57">
        <v>89.440170735853258</v>
      </c>
      <c r="AT168" s="57">
        <v>62.1949911438359</v>
      </c>
      <c r="AU168" s="57">
        <v>94.714300404892072</v>
      </c>
      <c r="AV168" s="57">
        <v>14.605348354625319</v>
      </c>
      <c r="AW168" s="57">
        <v>74.792127855800018</v>
      </c>
      <c r="AX168" s="57">
        <v>28.24574289386101</v>
      </c>
      <c r="AY168" s="57">
        <v>48.597766826698852</v>
      </c>
      <c r="AZ168" s="57">
        <v>80.552969456428642</v>
      </c>
      <c r="BA168" s="57">
        <v>84.18477727470794</v>
      </c>
      <c r="BB168" s="57" t="s">
        <v>281</v>
      </c>
      <c r="BC168" s="57">
        <v>43.743701052480603</v>
      </c>
      <c r="BD168" s="81"/>
      <c r="BE168" s="81">
        <f t="shared" si="2"/>
        <v>0.70611189474333691</v>
      </c>
      <c r="BF168" s="57">
        <v>36.585365853658537</v>
      </c>
      <c r="BG168" s="81"/>
    </row>
    <row r="169" spans="1:59" x14ac:dyDescent="0.25">
      <c r="A169" s="54">
        <v>2001</v>
      </c>
      <c r="B169" s="57">
        <v>20.795795795851614</v>
      </c>
      <c r="C169" s="57">
        <v>11.042311661540225</v>
      </c>
      <c r="D169" s="57">
        <v>13.445378151294682</v>
      </c>
      <c r="E169" s="57">
        <v>16.008105369839722</v>
      </c>
      <c r="F169" s="57">
        <v>12.096774193571605</v>
      </c>
      <c r="G169" s="57">
        <v>8.4509021289765975</v>
      </c>
      <c r="H169" s="57">
        <v>12.024221453312128</v>
      </c>
      <c r="I169" s="57">
        <v>29.441624365516343</v>
      </c>
      <c r="J169" s="57">
        <v>20.385232744815291</v>
      </c>
      <c r="K169" s="57">
        <v>28.886310904930934</v>
      </c>
      <c r="L169" s="57">
        <v>23.702556158045979</v>
      </c>
      <c r="M169" s="57">
        <v>21.105527638226572</v>
      </c>
      <c r="N169" s="57">
        <v>21.212121212162028</v>
      </c>
      <c r="O169" s="57">
        <v>17.561419472289202</v>
      </c>
      <c r="P169" s="57">
        <v>19.689621726513408</v>
      </c>
      <c r="Q169" s="57">
        <v>24.64570990331794</v>
      </c>
      <c r="R169" s="57">
        <v>44.496268656775108</v>
      </c>
      <c r="S169" s="57">
        <v>13.882532418032827</v>
      </c>
      <c r="T169" s="57">
        <v>38.768115942104977</v>
      </c>
      <c r="U169" s="57">
        <v>30.880121396110134</v>
      </c>
      <c r="V169" s="57">
        <v>33.242258652177668</v>
      </c>
      <c r="W169" s="57">
        <v>35.787321063452353</v>
      </c>
      <c r="X169" s="57">
        <v>67.71728748809754</v>
      </c>
      <c r="Y169" s="57">
        <v>54.060324826028605</v>
      </c>
      <c r="Z169" s="57">
        <v>42.656576089894877</v>
      </c>
      <c r="AA169" s="57">
        <v>18.105741722053342</v>
      </c>
      <c r="AB169" s="57">
        <v>16.165413533863397</v>
      </c>
      <c r="AC169" s="57">
        <v>27.272727272761987</v>
      </c>
      <c r="AD169" s="57">
        <v>29.370185993192425</v>
      </c>
      <c r="AE169" s="57">
        <v>6.3553826199931667</v>
      </c>
      <c r="AF169" s="57">
        <v>49.016853932615248</v>
      </c>
      <c r="AG169" s="57">
        <v>33.348414452005862</v>
      </c>
      <c r="AH169" s="57">
        <v>23.188405797120126</v>
      </c>
      <c r="AI169" s="57">
        <v>14.351851851893112</v>
      </c>
      <c r="AJ169" s="57">
        <v>32.318836950577747</v>
      </c>
      <c r="AK169" s="57">
        <v>4.3478260869674861</v>
      </c>
      <c r="AL169" s="57">
        <v>10.869565217413754</v>
      </c>
      <c r="AM169" s="57">
        <v>17.846153846181771</v>
      </c>
      <c r="AN169" s="57">
        <v>3.3898305084812126</v>
      </c>
      <c r="AO169" s="57">
        <v>46.621621621651229</v>
      </c>
      <c r="AP169" s="57">
        <v>29.2579869504501</v>
      </c>
      <c r="AQ169" s="57">
        <v>63.839970367188911</v>
      </c>
      <c r="AR169" s="57">
        <v>33.837431304182417</v>
      </c>
      <c r="AS169" s="57">
        <v>89.852859399569624</v>
      </c>
      <c r="AT169" s="57">
        <v>66.600468769589398</v>
      </c>
      <c r="AU169" s="57">
        <v>94.054438371323116</v>
      </c>
      <c r="AV169" s="57">
        <v>15.742179170988276</v>
      </c>
      <c r="AW169" s="57">
        <v>75.033290538281818</v>
      </c>
      <c r="AX169" s="57">
        <v>27.462934381528431</v>
      </c>
      <c r="AY169" s="57">
        <v>48.584983639241472</v>
      </c>
      <c r="AZ169" s="57">
        <v>79.158293974579991</v>
      </c>
      <c r="BA169" s="57">
        <v>84.21052631578948</v>
      </c>
      <c r="BB169" s="57" t="s">
        <v>281</v>
      </c>
      <c r="BC169" s="57">
        <v>43.429887561126925</v>
      </c>
      <c r="BD169" s="81"/>
      <c r="BE169" s="81">
        <f t="shared" si="2"/>
        <v>0.70718950301997374</v>
      </c>
      <c r="BF169" s="57">
        <v>36.127167630057805</v>
      </c>
      <c r="BG169" s="81"/>
    </row>
    <row r="170" spans="1:59" x14ac:dyDescent="0.25">
      <c r="A170" s="54">
        <v>2002</v>
      </c>
      <c r="B170" s="57">
        <v>20.176730486063228</v>
      </c>
      <c r="C170" s="57">
        <v>11.567567567602334</v>
      </c>
      <c r="D170" s="57">
        <v>13.648068669562457</v>
      </c>
      <c r="E170" s="57">
        <v>30.512820512872697</v>
      </c>
      <c r="F170" s="57">
        <v>13.60000000002611</v>
      </c>
      <c r="G170" s="57">
        <v>8.3850034025506623</v>
      </c>
      <c r="H170" s="57">
        <v>12.53309797001684</v>
      </c>
      <c r="I170" s="57">
        <v>29.223181257741388</v>
      </c>
      <c r="J170" s="57">
        <v>19.918367346970044</v>
      </c>
      <c r="K170" s="57">
        <v>31.683168316890264</v>
      </c>
      <c r="L170" s="57">
        <v>24.249422632824981</v>
      </c>
      <c r="M170" s="57">
        <v>20.764462809952082</v>
      </c>
      <c r="N170" s="57">
        <v>20.289855072504643</v>
      </c>
      <c r="O170" s="57">
        <v>17.970204841755823</v>
      </c>
      <c r="P170" s="57">
        <v>21.421975992650115</v>
      </c>
      <c r="Q170" s="57">
        <v>23.053677266876754</v>
      </c>
      <c r="R170" s="57">
        <v>47.843137254959835</v>
      </c>
      <c r="S170" s="57">
        <v>13.473053892247105</v>
      </c>
      <c r="T170" s="57">
        <v>40.441176470662278</v>
      </c>
      <c r="U170" s="57">
        <v>30.549285176879621</v>
      </c>
      <c r="V170" s="57">
        <v>57.377049180403617</v>
      </c>
      <c r="W170" s="57">
        <v>24.116424116471897</v>
      </c>
      <c r="X170" s="57">
        <v>65.777368905280824</v>
      </c>
      <c r="Y170" s="57">
        <v>50.102249488799075</v>
      </c>
      <c r="Z170" s="57">
        <v>37.718713307787986</v>
      </c>
      <c r="AA170" s="57">
        <v>16.391720653277456</v>
      </c>
      <c r="AB170" s="57">
        <v>16.105769230798657</v>
      </c>
      <c r="AC170" s="57">
        <v>27.272727272761983</v>
      </c>
      <c r="AD170" s="57">
        <v>29.110401510747401</v>
      </c>
      <c r="AE170" s="57">
        <v>5.2767052767210307</v>
      </c>
      <c r="AF170" s="57">
        <v>48.211731044380251</v>
      </c>
      <c r="AG170" s="57">
        <v>35.098463567997051</v>
      </c>
      <c r="AH170" s="57">
        <v>22.573839662465737</v>
      </c>
      <c r="AI170" s="57">
        <v>12.478632478669766</v>
      </c>
      <c r="AJ170" s="57">
        <v>48.653645256480182</v>
      </c>
      <c r="AK170" s="57">
        <v>2.7777777777846451</v>
      </c>
      <c r="AL170" s="57">
        <v>10.638297872362156</v>
      </c>
      <c r="AM170" s="57">
        <v>17.515923566905649</v>
      </c>
      <c r="AN170" s="57">
        <v>3.389830508480868</v>
      </c>
      <c r="AO170" s="57">
        <v>44.897959183701872</v>
      </c>
      <c r="AP170" s="57">
        <v>29.209034908151388</v>
      </c>
      <c r="AQ170" s="57">
        <v>62.649764380518661</v>
      </c>
      <c r="AR170" s="57">
        <v>33.396673127477172</v>
      </c>
      <c r="AS170" s="57">
        <v>90.620724100268831</v>
      </c>
      <c r="AT170" s="57">
        <v>72.268884690800348</v>
      </c>
      <c r="AU170" s="57">
        <v>94.606632912520482</v>
      </c>
      <c r="AV170" s="57">
        <v>15.651932919621045</v>
      </c>
      <c r="AW170" s="57">
        <v>74.562952074381002</v>
      </c>
      <c r="AX170" s="57">
        <v>21.977279593980175</v>
      </c>
      <c r="AY170" s="57">
        <v>48.577327632862421</v>
      </c>
      <c r="AZ170" s="57">
        <v>77.854089394415055</v>
      </c>
      <c r="BA170" s="57">
        <v>84.197520771526783</v>
      </c>
      <c r="BB170" s="57" t="s">
        <v>281</v>
      </c>
      <c r="BC170" s="57">
        <v>43.944062572959616</v>
      </c>
      <c r="BD170" s="81"/>
      <c r="BE170" s="81">
        <f t="shared" si="2"/>
        <v>0.70745922698323527</v>
      </c>
      <c r="BF170" s="57">
        <v>37.333333333333329</v>
      </c>
      <c r="BG170" s="81"/>
    </row>
    <row r="171" spans="1:59" x14ac:dyDescent="0.25">
      <c r="A171" s="54">
        <v>2003</v>
      </c>
      <c r="B171" s="57">
        <v>19.924812030128717</v>
      </c>
      <c r="C171" s="57">
        <v>11.51776103340347</v>
      </c>
      <c r="D171" s="57">
        <v>11.247296323030524</v>
      </c>
      <c r="E171" s="57">
        <v>28.234265734313684</v>
      </c>
      <c r="F171" s="57">
        <v>13.934426229534239</v>
      </c>
      <c r="G171" s="57">
        <v>9.333487690626832</v>
      </c>
      <c r="H171" s="57">
        <v>13.864818024291484</v>
      </c>
      <c r="I171" s="57">
        <v>29.095354523263271</v>
      </c>
      <c r="J171" s="57">
        <v>19.71476510070255</v>
      </c>
      <c r="K171" s="57">
        <v>27.724867724928075</v>
      </c>
      <c r="L171" s="57">
        <v>20.398009950276613</v>
      </c>
      <c r="M171" s="57">
        <v>18.933054393338256</v>
      </c>
      <c r="N171" s="57">
        <v>17.391304347862381</v>
      </c>
      <c r="O171" s="57">
        <v>17.943925233686802</v>
      </c>
      <c r="P171" s="57">
        <v>21.758436944976019</v>
      </c>
      <c r="Q171" s="57">
        <v>21.715451894737342</v>
      </c>
      <c r="R171" s="57">
        <v>44.325290437950478</v>
      </c>
      <c r="S171" s="57">
        <v>13.236363636394788</v>
      </c>
      <c r="T171" s="57">
        <v>45.535714285790732</v>
      </c>
      <c r="U171" s="57">
        <v>31.495468278000022</v>
      </c>
      <c r="V171" s="57">
        <v>51.411042944864761</v>
      </c>
      <c r="W171" s="57">
        <v>20.705346985250415</v>
      </c>
      <c r="X171" s="57">
        <v>64.664310954101879</v>
      </c>
      <c r="Y171" s="57">
        <v>55.574324324368163</v>
      </c>
      <c r="Z171" s="57">
        <v>40.513662948078782</v>
      </c>
      <c r="AA171" s="57">
        <v>18.207060901822992</v>
      </c>
      <c r="AB171" s="57">
        <v>15.44117647061679</v>
      </c>
      <c r="AC171" s="57">
        <v>26.923076923112127</v>
      </c>
      <c r="AD171" s="57">
        <v>30.295432085240257</v>
      </c>
      <c r="AE171" s="57">
        <v>6.0766182298726319</v>
      </c>
      <c r="AF171" s="57">
        <v>48.41498559081144</v>
      </c>
      <c r="AG171" s="57">
        <v>31.851881024345513</v>
      </c>
      <c r="AH171" s="57">
        <v>21.855670103111354</v>
      </c>
      <c r="AI171" s="57">
        <v>12.524461839567833</v>
      </c>
      <c r="AJ171" s="57">
        <v>48.282716508146542</v>
      </c>
      <c r="AK171" s="57">
        <v>5.8823529411882358</v>
      </c>
      <c r="AL171" s="57">
        <v>10.344827586232224</v>
      </c>
      <c r="AM171" s="57">
        <v>18.019480519506441</v>
      </c>
      <c r="AN171" s="57">
        <v>3.0075187969987223</v>
      </c>
      <c r="AO171" s="57">
        <v>41.549295774675684</v>
      </c>
      <c r="AP171" s="57">
        <v>26.708532961819039</v>
      </c>
      <c r="AQ171" s="57">
        <v>61.511456633130678</v>
      </c>
      <c r="AR171" s="57">
        <v>32.89932946893402</v>
      </c>
      <c r="AS171" s="57">
        <v>90.15638174222083</v>
      </c>
      <c r="AT171" s="57">
        <v>76.263965066308586</v>
      </c>
      <c r="AU171" s="57">
        <v>94.268981513220737</v>
      </c>
      <c r="AV171" s="57">
        <v>15.528599438946156</v>
      </c>
      <c r="AW171" s="57">
        <v>72.553189993104297</v>
      </c>
      <c r="AX171" s="57">
        <v>12.006305379399659</v>
      </c>
      <c r="AY171" s="57">
        <v>48.316234276442216</v>
      </c>
      <c r="AZ171" s="57">
        <v>73.886020196633226</v>
      </c>
      <c r="BA171" s="57">
        <v>84.176553267359239</v>
      </c>
      <c r="BB171" s="57" t="s">
        <v>281</v>
      </c>
      <c r="BC171" s="57">
        <v>44.003863687064495</v>
      </c>
      <c r="BD171" s="81"/>
      <c r="BE171" s="81">
        <f t="shared" si="2"/>
        <v>0.7214771487722661</v>
      </c>
      <c r="BF171" s="57">
        <v>39.869281045751634</v>
      </c>
      <c r="BG171" s="81"/>
    </row>
    <row r="172" spans="1:59" x14ac:dyDescent="0.25">
      <c r="A172" s="54">
        <v>2004</v>
      </c>
      <c r="B172" s="57">
        <v>20.522674865542729</v>
      </c>
      <c r="C172" s="57">
        <v>11.91536748333135</v>
      </c>
      <c r="D172" s="57">
        <v>9.4761171032619558</v>
      </c>
      <c r="E172" s="57">
        <v>26.67844522972841</v>
      </c>
      <c r="F172" s="57">
        <v>13.223140495891705</v>
      </c>
      <c r="G172" s="57">
        <v>14.608499479113057</v>
      </c>
      <c r="H172" s="57">
        <v>16.415261756909263</v>
      </c>
      <c r="I172" s="57">
        <v>31.776765375891308</v>
      </c>
      <c r="J172" s="57">
        <v>20.963651732915338</v>
      </c>
      <c r="K172" s="57">
        <v>23.987206823083621</v>
      </c>
      <c r="L172" s="57">
        <v>20.411522633774055</v>
      </c>
      <c r="M172" s="57">
        <v>17.364016736432912</v>
      </c>
      <c r="N172" s="57">
        <v>18.181818181856197</v>
      </c>
      <c r="O172" s="57">
        <v>18.40843720042643</v>
      </c>
      <c r="P172" s="57">
        <v>21.675302245289753</v>
      </c>
      <c r="Q172" s="57">
        <v>20.211477613047844</v>
      </c>
      <c r="R172" s="57">
        <v>48.532110091796014</v>
      </c>
      <c r="S172" s="57">
        <v>10.274509803946501</v>
      </c>
      <c r="T172" s="57">
        <v>50.134048257448868</v>
      </c>
      <c r="U172" s="57">
        <v>32.177844762678177</v>
      </c>
      <c r="V172" s="57">
        <v>35.030198447015444</v>
      </c>
      <c r="W172" s="57">
        <v>13.136456211841255</v>
      </c>
      <c r="X172" s="57">
        <v>61.598609904469839</v>
      </c>
      <c r="Y172" s="57">
        <v>59.793814433028246</v>
      </c>
      <c r="Z172" s="57">
        <v>38.091282268642537</v>
      </c>
      <c r="AA172" s="57">
        <v>11.977972722571725</v>
      </c>
      <c r="AB172" s="57">
        <v>17.241379310376622</v>
      </c>
      <c r="AC172" s="57">
        <v>26.923076923112134</v>
      </c>
      <c r="AD172" s="57">
        <v>30.413887821131642</v>
      </c>
      <c r="AE172" s="57">
        <v>6.8511198946181588</v>
      </c>
      <c r="AF172" s="57">
        <v>46.842878120444311</v>
      </c>
      <c r="AG172" s="57">
        <v>37.802590887111492</v>
      </c>
      <c r="AH172" s="57">
        <v>21.237113402080031</v>
      </c>
      <c r="AI172" s="57">
        <v>12.014134275653653</v>
      </c>
      <c r="AJ172" s="57">
        <v>46.928636390345041</v>
      </c>
      <c r="AK172" s="57">
        <v>6.5217391304489603</v>
      </c>
      <c r="AL172" s="57">
        <v>10.526315789498614</v>
      </c>
      <c r="AM172" s="57">
        <v>17.903225806476879</v>
      </c>
      <c r="AN172" s="57">
        <v>4.4444444444533344</v>
      </c>
      <c r="AO172" s="57">
        <v>34.814814814842919</v>
      </c>
      <c r="AP172" s="57">
        <v>24.712844119040874</v>
      </c>
      <c r="AQ172" s="57">
        <v>58.362996215229543</v>
      </c>
      <c r="AR172" s="57">
        <v>32.149171549720045</v>
      </c>
      <c r="AS172" s="57">
        <v>91.182636358907288</v>
      </c>
      <c r="AT172" s="57">
        <v>74.403180007927318</v>
      </c>
      <c r="AU172" s="57">
        <v>94.574068687303054</v>
      </c>
      <c r="AV172" s="57">
        <v>14.257262762942693</v>
      </c>
      <c r="AW172" s="57">
        <v>68.988764044966146</v>
      </c>
      <c r="AX172" s="57">
        <v>10.889240661383317</v>
      </c>
      <c r="AY172" s="57">
        <v>47.987645594860645</v>
      </c>
      <c r="AZ172" s="57">
        <v>73.674633971415503</v>
      </c>
      <c r="BA172" s="57">
        <v>84.156090482562334</v>
      </c>
      <c r="BB172" s="57" t="s">
        <v>281</v>
      </c>
      <c r="BC172" s="57">
        <v>43.167661529497046</v>
      </c>
      <c r="BD172" s="81"/>
      <c r="BE172" s="81">
        <f t="shared" si="2"/>
        <v>0.73109516187494838</v>
      </c>
      <c r="BF172" s="57">
        <v>39.135879774577333</v>
      </c>
      <c r="BG172" s="81"/>
    </row>
    <row r="173" spans="1:59" x14ac:dyDescent="0.25">
      <c r="A173" s="54">
        <v>2005</v>
      </c>
      <c r="B173" s="57">
        <v>21.666666666722101</v>
      </c>
      <c r="C173" s="57">
        <v>12.369942196567731</v>
      </c>
      <c r="D173" s="57">
        <v>8.709175738748911</v>
      </c>
      <c r="E173" s="57">
        <v>27.972626176263837</v>
      </c>
      <c r="F173" s="57">
        <v>13.593882752787213</v>
      </c>
      <c r="G173" s="57">
        <v>15.362711702881295</v>
      </c>
      <c r="H173" s="57">
        <v>15.780141844003555</v>
      </c>
      <c r="I173" s="57">
        <v>31.756756756794196</v>
      </c>
      <c r="J173" s="57">
        <v>19.023136246816851</v>
      </c>
      <c r="K173" s="57">
        <v>23.108384458133113</v>
      </c>
      <c r="L173" s="57">
        <v>20.644095788634235</v>
      </c>
      <c r="M173" s="57">
        <v>16.425619834741319</v>
      </c>
      <c r="N173" s="57">
        <v>15.384615384648995</v>
      </c>
      <c r="O173" s="57">
        <v>17.828685259006178</v>
      </c>
      <c r="P173" s="57">
        <v>21.491228070215502</v>
      </c>
      <c r="Q173" s="57">
        <v>22.406358261730986</v>
      </c>
      <c r="R173" s="57">
        <v>47.222222222273608</v>
      </c>
      <c r="S173" s="57">
        <v>11.319073083804437</v>
      </c>
      <c r="T173" s="57">
        <v>40.638297872416693</v>
      </c>
      <c r="U173" s="57">
        <v>31.993817619838754</v>
      </c>
      <c r="V173" s="57">
        <v>42.913776015934737</v>
      </c>
      <c r="W173" s="57">
        <v>16.666666666695722</v>
      </c>
      <c r="X173" s="57">
        <v>59.55056179779281</v>
      </c>
      <c r="Y173" s="57">
        <v>53.716690042114834</v>
      </c>
      <c r="Z173" s="57">
        <v>41.64284967455449</v>
      </c>
      <c r="AA173" s="57">
        <v>12.019928287277629</v>
      </c>
      <c r="AB173" s="57">
        <v>16.098707403085992</v>
      </c>
      <c r="AC173" s="57">
        <v>25.641025641060487</v>
      </c>
      <c r="AD173" s="57">
        <v>31.233256356966372</v>
      </c>
      <c r="AE173" s="57">
        <v>4.3775649794925595</v>
      </c>
      <c r="AF173" s="57">
        <v>44.380403458247535</v>
      </c>
      <c r="AG173" s="57">
        <v>36.713876973007721</v>
      </c>
      <c r="AH173" s="57">
        <v>20.081967213131914</v>
      </c>
      <c r="AI173" s="57">
        <v>12.12598425200339</v>
      </c>
      <c r="AJ173" s="57">
        <v>44.156920690591214</v>
      </c>
      <c r="AK173" s="57">
        <v>4.0000000000084004</v>
      </c>
      <c r="AL173" s="57">
        <v>13.043478260895366</v>
      </c>
      <c r="AM173" s="57">
        <v>19.79010494755466</v>
      </c>
      <c r="AN173" s="57">
        <v>4.3795620438041238</v>
      </c>
      <c r="AO173" s="57">
        <v>35.658914728710087</v>
      </c>
      <c r="AP173" s="57">
        <v>21.910428735311154</v>
      </c>
      <c r="AQ173" s="57">
        <v>55.977156197508812</v>
      </c>
      <c r="AR173" s="57">
        <v>32.523611861224488</v>
      </c>
      <c r="AS173" s="57">
        <v>90.705972587952971</v>
      </c>
      <c r="AT173" s="57">
        <v>69.076979715874515</v>
      </c>
      <c r="AU173" s="57">
        <v>94.255600062199136</v>
      </c>
      <c r="AV173" s="57">
        <v>16.298011356805368</v>
      </c>
      <c r="AW173" s="57">
        <v>68.957345971586363</v>
      </c>
      <c r="AX173" s="57">
        <v>11.453067738661252</v>
      </c>
      <c r="AY173" s="57">
        <v>46.376377153447613</v>
      </c>
      <c r="AZ173" s="57">
        <v>72.621261692963159</v>
      </c>
      <c r="BA173" s="57">
        <v>84.136296071324637</v>
      </c>
      <c r="BB173" s="57" t="s">
        <v>281</v>
      </c>
      <c r="BC173" s="57">
        <v>42.721316462793013</v>
      </c>
      <c r="BD173" s="81"/>
      <c r="BE173" s="81">
        <f t="shared" si="2"/>
        <v>0.72330359475132944</v>
      </c>
      <c r="BF173" s="57">
        <v>39.119804400977998</v>
      </c>
      <c r="BG173" s="81"/>
    </row>
    <row r="174" spans="1:59" x14ac:dyDescent="0.25">
      <c r="A174" s="54">
        <v>2006</v>
      </c>
      <c r="B174" s="57">
        <v>22.131147541039482</v>
      </c>
      <c r="C174" s="57">
        <v>11.611374407616728</v>
      </c>
      <c r="D174" s="57">
        <v>8.4718923198967477</v>
      </c>
      <c r="E174" s="57">
        <v>28.202923473818249</v>
      </c>
      <c r="F174" s="57">
        <v>12.096774193571315</v>
      </c>
      <c r="G174" s="57">
        <v>8.9745481980124051</v>
      </c>
      <c r="H174" s="57">
        <v>15.433789954369301</v>
      </c>
      <c r="I174" s="57">
        <v>31.848552338568265</v>
      </c>
      <c r="J174" s="57">
        <v>18.792517006832512</v>
      </c>
      <c r="K174" s="57">
        <v>24.461206896607685</v>
      </c>
      <c r="L174" s="57">
        <v>21.112929623598937</v>
      </c>
      <c r="M174" s="57">
        <v>16.241062308508717</v>
      </c>
      <c r="N174" s="57">
        <v>15.625000000034422</v>
      </c>
      <c r="O174" s="57">
        <v>18.793273986195466</v>
      </c>
      <c r="P174" s="57">
        <v>20.737327188978892</v>
      </c>
      <c r="Q174" s="57">
        <v>22.611724123218711</v>
      </c>
      <c r="R174" s="57">
        <v>46.421663442986187</v>
      </c>
      <c r="S174" s="57">
        <v>11.091703056793504</v>
      </c>
      <c r="T174" s="57">
        <v>31.229773462856038</v>
      </c>
      <c r="U174" s="57">
        <v>32.294832826802939</v>
      </c>
      <c r="V174" s="57">
        <v>50.715214564432095</v>
      </c>
      <c r="W174" s="57">
        <v>10.575793184509443</v>
      </c>
      <c r="X174" s="57">
        <v>56.779661016988129</v>
      </c>
      <c r="Y174" s="57">
        <v>52.503209242657633</v>
      </c>
      <c r="Z174" s="57">
        <v>38.141126287031049</v>
      </c>
      <c r="AA174" s="57">
        <v>10.9620093292097</v>
      </c>
      <c r="AB174" s="57">
        <v>16.014234875476184</v>
      </c>
      <c r="AC174" s="57">
        <v>26.250000000036096</v>
      </c>
      <c r="AD174" s="57">
        <v>31.277414752194165</v>
      </c>
      <c r="AE174" s="57">
        <v>4.0053404539498416</v>
      </c>
      <c r="AF174" s="57">
        <v>43.767705382468506</v>
      </c>
      <c r="AG174" s="57">
        <v>34.457957606777725</v>
      </c>
      <c r="AH174" s="57">
        <v>20.355731225313743</v>
      </c>
      <c r="AI174" s="57">
        <v>13.677811550189912</v>
      </c>
      <c r="AJ174" s="57">
        <v>38.008633310333082</v>
      </c>
      <c r="AK174" s="57">
        <v>5.5555555555686729</v>
      </c>
      <c r="AL174" s="57">
        <v>12.068965517270097</v>
      </c>
      <c r="AM174" s="57">
        <v>20.395738203986472</v>
      </c>
      <c r="AN174" s="57">
        <v>4.1379310344910909</v>
      </c>
      <c r="AO174" s="57">
        <v>36.718750000027534</v>
      </c>
      <c r="AP174" s="57">
        <v>22.491964118862722</v>
      </c>
      <c r="AQ174" s="57">
        <v>52.886900162824901</v>
      </c>
      <c r="AR174" s="57">
        <v>32.897883368368888</v>
      </c>
      <c r="AS174" s="57">
        <v>89.504302744957556</v>
      </c>
      <c r="AT174" s="57">
        <v>67.449521071348215</v>
      </c>
      <c r="AU174" s="57">
        <v>94.373545399532787</v>
      </c>
      <c r="AV174" s="57">
        <v>17.888361025165445</v>
      </c>
      <c r="AW174" s="57">
        <v>71.568627451001262</v>
      </c>
      <c r="AX174" s="57">
        <v>11.282805436756179</v>
      </c>
      <c r="AY174" s="57">
        <v>46.461681743852914</v>
      </c>
      <c r="AZ174" s="57">
        <v>67.831052021826693</v>
      </c>
      <c r="BA174" s="57">
        <v>84.116366308085745</v>
      </c>
      <c r="BB174" s="57" t="s">
        <v>281</v>
      </c>
      <c r="BC174" s="57">
        <v>41.616187784083479</v>
      </c>
      <c r="BD174" s="81"/>
      <c r="BE174" s="81">
        <f t="shared" si="2"/>
        <v>0.73227742749439262</v>
      </c>
      <c r="BF174" s="57">
        <v>39.109506618531888</v>
      </c>
      <c r="BG174" s="81"/>
    </row>
    <row r="175" spans="1:59" x14ac:dyDescent="0.25">
      <c r="A175" s="54">
        <v>2007</v>
      </c>
      <c r="B175" s="57">
        <v>22.500000000056811</v>
      </c>
      <c r="C175" s="57">
        <v>10.035842293936415</v>
      </c>
      <c r="D175" s="57">
        <v>8.782104391076162</v>
      </c>
      <c r="E175" s="57">
        <v>29.362880886468162</v>
      </c>
      <c r="F175" s="57">
        <v>13.60000000002611</v>
      </c>
      <c r="G175" s="57">
        <v>7.6480397739682768</v>
      </c>
      <c r="H175" s="57">
        <v>15.934065934098635</v>
      </c>
      <c r="I175" s="57">
        <v>31.086956521777175</v>
      </c>
      <c r="J175" s="57">
        <v>18.173913043508023</v>
      </c>
      <c r="K175" s="57">
        <v>23.794549266302027</v>
      </c>
      <c r="L175" s="57">
        <v>22.016129032290838</v>
      </c>
      <c r="M175" s="57">
        <v>16.684155299086218</v>
      </c>
      <c r="N175" s="57">
        <v>16.17647058827098</v>
      </c>
      <c r="O175" s="57">
        <v>18.41085271322061</v>
      </c>
      <c r="P175" s="57">
        <v>21.286231884099251</v>
      </c>
      <c r="Q175" s="57">
        <v>22.770358307585088</v>
      </c>
      <c r="R175" s="57">
        <v>43.634686346908595</v>
      </c>
      <c r="S175" s="57">
        <v>10.197368421076357</v>
      </c>
      <c r="T175" s="57">
        <v>23.611111111174484</v>
      </c>
      <c r="U175" s="57">
        <v>32.82868525901641</v>
      </c>
      <c r="V175" s="57">
        <v>43.567567567635393</v>
      </c>
      <c r="W175" s="57">
        <v>17.857142857174139</v>
      </c>
      <c r="X175" s="57">
        <v>51.803278688564461</v>
      </c>
      <c r="Y175" s="57">
        <v>50.000000000038384</v>
      </c>
      <c r="Z175" s="57">
        <v>36.788628791301065</v>
      </c>
      <c r="AA175" s="57">
        <v>12.145221271387754</v>
      </c>
      <c r="AB175" s="57">
        <v>13.597033374563594</v>
      </c>
      <c r="AC175" s="57">
        <v>25.925925925962417</v>
      </c>
      <c r="AD175" s="57">
        <v>31.7143977803856</v>
      </c>
      <c r="AE175" s="57">
        <v>5.6122448979744677</v>
      </c>
      <c r="AF175" s="57">
        <v>42.458100558690411</v>
      </c>
      <c r="AG175" s="57">
        <v>35.23127606003311</v>
      </c>
      <c r="AH175" s="57">
        <v>20.415879017030871</v>
      </c>
      <c r="AI175" s="57">
        <v>13.643178410831849</v>
      </c>
      <c r="AJ175" s="57">
        <v>37.740793157182388</v>
      </c>
      <c r="AK175" s="57">
        <v>6.8181818181997933</v>
      </c>
      <c r="AL175" s="57">
        <v>14.285714285746428</v>
      </c>
      <c r="AM175" s="57">
        <v>20.089285714314325</v>
      </c>
      <c r="AN175" s="57">
        <v>4.8780487804954182</v>
      </c>
      <c r="AO175" s="57">
        <v>33.333333333359519</v>
      </c>
      <c r="AP175" s="57">
        <v>21.724756459006425</v>
      </c>
      <c r="AQ175" s="57">
        <v>51.026804829237783</v>
      </c>
      <c r="AR175" s="57">
        <v>32.421279965898258</v>
      </c>
      <c r="AS175" s="57">
        <v>88.765888818787587</v>
      </c>
      <c r="AT175" s="57">
        <v>66.585777319263087</v>
      </c>
      <c r="AU175" s="57">
        <v>93.77253287312908</v>
      </c>
      <c r="AV175" s="57">
        <v>17.980967418685282</v>
      </c>
      <c r="AW175" s="57">
        <v>71.052631578968459</v>
      </c>
      <c r="AX175" s="57">
        <v>12.6819031737685</v>
      </c>
      <c r="AY175" s="57">
        <v>46.289111863342342</v>
      </c>
      <c r="AZ175" s="57">
        <v>67.384478041241692</v>
      </c>
      <c r="BA175" s="57">
        <v>84.096449907506155</v>
      </c>
      <c r="BB175" s="57" t="s">
        <v>281</v>
      </c>
      <c r="BC175" s="57">
        <v>41.133363692403066</v>
      </c>
      <c r="BD175" s="81"/>
      <c r="BE175" s="81">
        <f t="shared" si="2"/>
        <v>0.72076804924838145</v>
      </c>
      <c r="BF175" s="57">
        <v>39.682539682539684</v>
      </c>
      <c r="BG175" s="81"/>
    </row>
    <row r="176" spans="1:59" x14ac:dyDescent="0.25">
      <c r="A176" s="54">
        <v>2008</v>
      </c>
      <c r="B176" s="57">
        <v>23.931623931683248</v>
      </c>
      <c r="C176" s="57">
        <v>10.552763819126431</v>
      </c>
      <c r="D176" s="57">
        <v>8.516020236111185</v>
      </c>
      <c r="E176" s="57">
        <v>28.713858424765437</v>
      </c>
      <c r="F176" s="57">
        <v>14.166666666692636</v>
      </c>
      <c r="G176" s="57">
        <v>14.6091754523486</v>
      </c>
      <c r="H176" s="57">
        <v>15.601503759431324</v>
      </c>
      <c r="I176" s="57">
        <v>29.955456570193601</v>
      </c>
      <c r="J176" s="57">
        <v>18.397887323973887</v>
      </c>
      <c r="K176" s="57">
        <v>23.799359658538634</v>
      </c>
      <c r="L176" s="57">
        <v>21.533161068077266</v>
      </c>
      <c r="M176" s="57">
        <v>16.424116424147002</v>
      </c>
      <c r="N176" s="57">
        <v>16.176470588270973</v>
      </c>
      <c r="O176" s="57">
        <v>18.584070796502552</v>
      </c>
      <c r="P176" s="57">
        <v>21.448730009449189</v>
      </c>
      <c r="Q176" s="57">
        <v>22.508089782082276</v>
      </c>
      <c r="R176" s="57">
        <v>43.875685557632274</v>
      </c>
      <c r="S176" s="57">
        <v>10.643776824058646</v>
      </c>
      <c r="T176" s="57">
        <v>28.451882845256023</v>
      </c>
      <c r="U176" s="57">
        <v>35.30927835056788</v>
      </c>
      <c r="V176" s="57">
        <v>43.329532497214686</v>
      </c>
      <c r="W176" s="57">
        <v>24.369747899199599</v>
      </c>
      <c r="X176" s="57">
        <v>50.996677740904786</v>
      </c>
      <c r="Y176" s="57">
        <v>52.121871599603821</v>
      </c>
      <c r="Z176" s="57">
        <v>38.564578808386031</v>
      </c>
      <c r="AA176" s="57">
        <v>12.767039111926104</v>
      </c>
      <c r="AB176" s="57">
        <v>14.95215311007709</v>
      </c>
      <c r="AC176" s="57">
        <v>25.92592592596241</v>
      </c>
      <c r="AD176" s="57">
        <v>31.747192241689799</v>
      </c>
      <c r="AE176" s="57">
        <v>5.465838509331002</v>
      </c>
      <c r="AF176" s="57">
        <v>41.28312412834304</v>
      </c>
      <c r="AG176" s="57">
        <v>36.802290657274625</v>
      </c>
      <c r="AH176" s="57">
        <v>20.715630885140239</v>
      </c>
      <c r="AI176" s="57">
        <v>13.757396449740245</v>
      </c>
      <c r="AJ176" s="57">
        <v>37.464296485307393</v>
      </c>
      <c r="AK176" s="57">
        <v>4.444444444455506</v>
      </c>
      <c r="AL176" s="57">
        <v>19.607843137290274</v>
      </c>
      <c r="AM176" s="57">
        <v>19.486404833864647</v>
      </c>
      <c r="AN176" s="57">
        <v>3.6496350365029038</v>
      </c>
      <c r="AO176" s="57">
        <v>33.093525179883976</v>
      </c>
      <c r="AP176" s="57">
        <v>21.658783157234591</v>
      </c>
      <c r="AQ176" s="57">
        <v>51.443216424247396</v>
      </c>
      <c r="AR176" s="57">
        <v>31.473938557385583</v>
      </c>
      <c r="AS176" s="57">
        <v>88.985729399072113</v>
      </c>
      <c r="AT176" s="57">
        <v>70.157453209598557</v>
      </c>
      <c r="AU176" s="57">
        <v>94.891201994068879</v>
      </c>
      <c r="AV176" s="57">
        <v>20.05823136585564</v>
      </c>
      <c r="AW176" s="57">
        <v>70.071258907385385</v>
      </c>
      <c r="AX176" s="57">
        <v>12.268593053294531</v>
      </c>
      <c r="AY176" s="57">
        <v>47.986277799908343</v>
      </c>
      <c r="AZ176" s="57">
        <v>67.694743007562337</v>
      </c>
      <c r="BA176" s="57">
        <v>84.077245001972472</v>
      </c>
      <c r="BB176" s="57" t="s">
        <v>281</v>
      </c>
      <c r="BC176" s="57">
        <v>41.923898428145435</v>
      </c>
      <c r="BD176" s="81"/>
      <c r="BE176" s="81">
        <f t="shared" si="2"/>
        <v>0.70583945801753722</v>
      </c>
      <c r="BF176" s="57">
        <v>38.595473012188044</v>
      </c>
      <c r="BG176" s="81"/>
    </row>
    <row r="177" spans="1:70" x14ac:dyDescent="0.25">
      <c r="A177" s="54">
        <v>2009</v>
      </c>
      <c r="B177" s="57">
        <v>23.275862069023706</v>
      </c>
      <c r="C177" s="57">
        <v>11.570247933917429</v>
      </c>
      <c r="D177" s="57">
        <v>8.1244598098757219</v>
      </c>
      <c r="E177" s="57">
        <v>27.857142857180779</v>
      </c>
      <c r="F177" s="57">
        <v>15.04424778763698</v>
      </c>
      <c r="G177" s="57">
        <v>13.901777360359826</v>
      </c>
      <c r="H177" s="57">
        <v>15.154536390860226</v>
      </c>
      <c r="I177" s="57">
        <v>28.587830080404359</v>
      </c>
      <c r="J177" s="57">
        <v>18.538324420707383</v>
      </c>
      <c r="K177" s="57">
        <v>24.469273743071987</v>
      </c>
      <c r="L177" s="57">
        <v>19.271332694181343</v>
      </c>
      <c r="M177" s="57">
        <v>17.118093174463638</v>
      </c>
      <c r="N177" s="57">
        <v>16.666666666703474</v>
      </c>
      <c r="O177" s="57">
        <v>18.843469591268892</v>
      </c>
      <c r="P177" s="57">
        <v>21.884498480286002</v>
      </c>
      <c r="Q177" s="57">
        <v>22.631498742726446</v>
      </c>
      <c r="R177" s="57">
        <v>44.444444444493868</v>
      </c>
      <c r="S177" s="57">
        <v>10.423728813584137</v>
      </c>
      <c r="T177" s="57">
        <v>30.03003003010231</v>
      </c>
      <c r="U177" s="57">
        <v>34.816753926753528</v>
      </c>
      <c r="V177" s="57">
        <v>44.268292682995877</v>
      </c>
      <c r="W177" s="57">
        <v>23.07692307696146</v>
      </c>
      <c r="X177" s="57">
        <v>51.517857142899373</v>
      </c>
      <c r="Y177" s="57">
        <v>50.76560659603571</v>
      </c>
      <c r="Z177" s="57">
        <v>38.598748355566912</v>
      </c>
      <c r="AA177" s="57">
        <v>14.094377668278202</v>
      </c>
      <c r="AB177" s="57">
        <v>15.222772277257981</v>
      </c>
      <c r="AC177" s="57">
        <v>25.609756097597831</v>
      </c>
      <c r="AD177" s="57">
        <v>32.412525932728251</v>
      </c>
      <c r="AE177" s="57">
        <v>5.0377833753278507</v>
      </c>
      <c r="AF177" s="57">
        <v>37.808219178111756</v>
      </c>
      <c r="AG177" s="57">
        <v>33.398426645117411</v>
      </c>
      <c r="AH177" s="57">
        <v>20.306513409979271</v>
      </c>
      <c r="AI177" s="57">
        <v>14.09295352327489</v>
      </c>
      <c r="AJ177" s="57">
        <v>37.647112064427738</v>
      </c>
      <c r="AK177" s="57">
        <v>7.6923076923272191</v>
      </c>
      <c r="AL177" s="57">
        <v>16.129032258100679</v>
      </c>
      <c r="AM177" s="57">
        <v>19.551282051309812</v>
      </c>
      <c r="AN177" s="57">
        <v>3.5971223021646916</v>
      </c>
      <c r="AO177" s="57">
        <v>33.333333333362653</v>
      </c>
      <c r="AP177" s="57">
        <v>19.680834869365519</v>
      </c>
      <c r="AQ177" s="57">
        <v>51.584597300932181</v>
      </c>
      <c r="AR177" s="57">
        <v>17.583188924783354</v>
      </c>
      <c r="AS177" s="57">
        <v>89.03737423795323</v>
      </c>
      <c r="AT177" s="57">
        <v>69.592969029047012</v>
      </c>
      <c r="AU177" s="57">
        <v>95.259252360578245</v>
      </c>
      <c r="AV177" s="57">
        <v>18.54041212405291</v>
      </c>
      <c r="AW177" s="57">
        <v>71.689497716915767</v>
      </c>
      <c r="AX177" s="57">
        <v>14.037949884420117</v>
      </c>
      <c r="AY177" s="57">
        <v>52.437984325058636</v>
      </c>
      <c r="AZ177" s="57">
        <v>71.508788406145712</v>
      </c>
      <c r="BA177" s="57">
        <v>84.086309016691175</v>
      </c>
      <c r="BB177" s="57" t="s">
        <v>281</v>
      </c>
      <c r="BC177" s="57">
        <v>42.327698070832533</v>
      </c>
      <c r="BD177" s="81"/>
      <c r="BE177" s="81">
        <f t="shared" si="2"/>
        <v>0.72013410303545577</v>
      </c>
      <c r="BF177" s="57">
        <v>38.461538461538467</v>
      </c>
      <c r="BG177" s="81"/>
    </row>
    <row r="178" spans="1:70" x14ac:dyDescent="0.25">
      <c r="A178" s="54">
        <v>2010</v>
      </c>
      <c r="B178" s="57">
        <v>23.478260869623611</v>
      </c>
      <c r="C178" s="57">
        <v>12.086330935285639</v>
      </c>
      <c r="D178" s="57">
        <v>7.8880407124904934</v>
      </c>
      <c r="E178" s="57">
        <v>28.750000000038177</v>
      </c>
      <c r="F178" s="57">
        <v>14.049586776886558</v>
      </c>
      <c r="G178" s="57">
        <v>13.891087303978722</v>
      </c>
      <c r="H178" s="57">
        <v>14.090019569504076</v>
      </c>
      <c r="I178" s="57">
        <v>27.411764705918699</v>
      </c>
      <c r="J178" s="57">
        <v>18.554861730628286</v>
      </c>
      <c r="K178" s="57">
        <v>20.786516853982683</v>
      </c>
      <c r="L178" s="57">
        <v>20.31107044834021</v>
      </c>
      <c r="M178" s="57">
        <v>16.934619506999301</v>
      </c>
      <c r="N178" s="57">
        <v>15.277777777812366</v>
      </c>
      <c r="O178" s="57">
        <v>17.89686552076952</v>
      </c>
      <c r="P178" s="57">
        <v>22.567703109372353</v>
      </c>
      <c r="Q178" s="57">
        <v>22.597368071248173</v>
      </c>
      <c r="R178" s="57">
        <v>46.6542750929842</v>
      </c>
      <c r="S178" s="57">
        <v>10.170940170965086</v>
      </c>
      <c r="T178" s="57">
        <v>29.183955740038535</v>
      </c>
      <c r="U178" s="57">
        <v>34.322820037158571</v>
      </c>
      <c r="V178" s="57">
        <v>44.139650872885369</v>
      </c>
      <c r="W178" s="57">
        <v>21.111111111146062</v>
      </c>
      <c r="X178" s="57">
        <v>50.641025641068453</v>
      </c>
      <c r="Y178" s="57">
        <v>49.694002448019098</v>
      </c>
      <c r="Z178" s="57">
        <v>39.476920928467571</v>
      </c>
      <c r="AA178" s="57">
        <v>13.328149915617196</v>
      </c>
      <c r="AB178" s="57">
        <v>17.40166865319318</v>
      </c>
      <c r="AC178" s="57">
        <v>25.609756097597831</v>
      </c>
      <c r="AD178" s="57">
        <v>32.768775602038609</v>
      </c>
      <c r="AE178" s="57">
        <v>5.8593750000144667</v>
      </c>
      <c r="AF178" s="57">
        <v>35.56149732623183</v>
      </c>
      <c r="AG178" s="57">
        <v>40.75238201352321</v>
      </c>
      <c r="AH178" s="57">
        <v>21.70542635660766</v>
      </c>
      <c r="AI178" s="57">
        <v>9.5008051530047393</v>
      </c>
      <c r="AJ178" s="57" t="s">
        <v>281</v>
      </c>
      <c r="AK178" s="57">
        <v>9.0909090909316141</v>
      </c>
      <c r="AL178" s="57">
        <v>16.071428571465308</v>
      </c>
      <c r="AM178" s="57">
        <v>20.166666666695772</v>
      </c>
      <c r="AN178" s="57">
        <v>4.6875000000083134</v>
      </c>
      <c r="AO178" s="57">
        <v>33.557046979896853</v>
      </c>
      <c r="AP178" s="57">
        <v>19.697525357336502</v>
      </c>
      <c r="AQ178" s="57">
        <v>51.133353521405589</v>
      </c>
      <c r="AR178" s="57">
        <v>17.491207912490587</v>
      </c>
      <c r="AS178" s="57">
        <v>85.095509180805379</v>
      </c>
      <c r="AT178" s="57">
        <v>70.072001732897292</v>
      </c>
      <c r="AU178" s="57">
        <v>94.719663009413011</v>
      </c>
      <c r="AV178" s="57">
        <v>19.657264056225991</v>
      </c>
      <c r="AW178" s="57">
        <v>71.549893842908745</v>
      </c>
      <c r="AX178" s="57">
        <v>14.244716989818166</v>
      </c>
      <c r="AY178" s="57">
        <v>53.355685677160501</v>
      </c>
      <c r="AZ178" s="57">
        <v>72.890152218542767</v>
      </c>
      <c r="BA178" s="57">
        <v>83.950512755930916</v>
      </c>
      <c r="BB178" s="57" t="s">
        <v>281</v>
      </c>
      <c r="BC178" s="57">
        <v>41.644137548671509</v>
      </c>
      <c r="BD178" s="81"/>
      <c r="BE178" s="81">
        <f t="shared" si="2"/>
        <v>0.73320426926060422</v>
      </c>
      <c r="BF178" s="57">
        <v>37.537537537537538</v>
      </c>
      <c r="BG178" s="81"/>
    </row>
    <row r="179" spans="1:70" x14ac:dyDescent="0.25">
      <c r="A179" s="54">
        <v>2011</v>
      </c>
      <c r="B179" s="57">
        <v>22.413793103505665</v>
      </c>
      <c r="C179" s="57">
        <v>12.034383954188332</v>
      </c>
      <c r="D179" s="57">
        <v>8.0139372822529378</v>
      </c>
      <c r="E179" s="57">
        <v>31.05981112281254</v>
      </c>
      <c r="F179" s="57">
        <v>14.119601328930734</v>
      </c>
      <c r="G179" s="57">
        <v>14.20391131105993</v>
      </c>
      <c r="H179" s="57">
        <v>14.561234329831208</v>
      </c>
      <c r="I179" s="57">
        <v>26.162790697709621</v>
      </c>
      <c r="J179" s="57">
        <v>18.39285714288792</v>
      </c>
      <c r="K179" s="57">
        <v>20.503144654136918</v>
      </c>
      <c r="L179" s="57">
        <v>21.037998146466155</v>
      </c>
      <c r="M179" s="57">
        <v>16.610925306608777</v>
      </c>
      <c r="N179" s="57">
        <v>14.864864864899216</v>
      </c>
      <c r="O179" s="57">
        <v>19.047619047662369</v>
      </c>
      <c r="P179" s="57">
        <v>22.21084953945056</v>
      </c>
      <c r="Q179" s="57">
        <v>22.569216638236451</v>
      </c>
      <c r="R179" s="57">
        <v>48.587570621512718</v>
      </c>
      <c r="S179" s="57">
        <v>10.178117048370449</v>
      </c>
      <c r="T179" s="57">
        <v>25.95325953265457</v>
      </c>
      <c r="U179" s="57">
        <v>33.101650738541913</v>
      </c>
      <c r="V179" s="57">
        <v>38.177874186619171</v>
      </c>
      <c r="W179" s="57">
        <v>15.384615384643618</v>
      </c>
      <c r="X179" s="57">
        <v>50.549450549492768</v>
      </c>
      <c r="Y179" s="57">
        <v>50.911300121545231</v>
      </c>
      <c r="Z179" s="57">
        <v>39.168150731577825</v>
      </c>
      <c r="AA179" s="57">
        <v>14.752066690858509</v>
      </c>
      <c r="AB179" s="57">
        <v>18.681318681354472</v>
      </c>
      <c r="AC179" s="57">
        <v>26.25000000003806</v>
      </c>
      <c r="AD179" s="57">
        <v>33.352377112197942</v>
      </c>
      <c r="AE179" s="57">
        <v>3.2258064516212928</v>
      </c>
      <c r="AF179" s="57">
        <v>34.88063660480308</v>
      </c>
      <c r="AG179" s="57">
        <v>27.588347895610305</v>
      </c>
      <c r="AH179" s="57">
        <v>21.523809523827889</v>
      </c>
      <c r="AI179" s="57">
        <v>9.8827470687026562</v>
      </c>
      <c r="AJ179" s="57" t="s">
        <v>281</v>
      </c>
      <c r="AK179" s="57">
        <v>10.714285714312499</v>
      </c>
      <c r="AL179" s="57">
        <v>16.363636363674146</v>
      </c>
      <c r="AM179" s="57">
        <v>9.1331269349982911</v>
      </c>
      <c r="AN179" s="57">
        <v>4.6511627907062199</v>
      </c>
      <c r="AO179" s="57">
        <v>33.557046979896853</v>
      </c>
      <c r="AP179" s="57">
        <v>19.539539340635084</v>
      </c>
      <c r="AQ179" s="57">
        <v>50.885309860014225</v>
      </c>
      <c r="AR179" s="57">
        <v>17.46811681056872</v>
      </c>
      <c r="AS179" s="57">
        <v>85.695033629655754</v>
      </c>
      <c r="AT179" s="57">
        <v>73.256564323895347</v>
      </c>
      <c r="AU179" s="57">
        <v>95.464746444922241</v>
      </c>
      <c r="AV179" s="57">
        <v>21.18984538841449</v>
      </c>
      <c r="AW179" s="57">
        <v>72.727272727293013</v>
      </c>
      <c r="AX179" s="57">
        <v>10.205747514693453</v>
      </c>
      <c r="AY179" s="57">
        <v>54.124454914149545</v>
      </c>
      <c r="AZ179" s="57">
        <v>74.283431458618679</v>
      </c>
      <c r="BA179" s="57">
        <v>83.931334865271694</v>
      </c>
      <c r="BB179" s="57" t="s">
        <v>281</v>
      </c>
      <c r="BC179" s="57">
        <v>42.035062184265485</v>
      </c>
      <c r="BD179" s="81"/>
      <c r="BE179" s="81">
        <f t="shared" si="2"/>
        <v>0.76166504394075807</v>
      </c>
      <c r="BF179" s="57">
        <v>36.10771113831089</v>
      </c>
      <c r="BG179" s="81"/>
    </row>
    <row r="180" spans="1:70" x14ac:dyDescent="0.25">
      <c r="A180" s="54">
        <v>2012</v>
      </c>
      <c r="B180" s="57">
        <v>22.123893805366318</v>
      </c>
      <c r="C180" s="57">
        <v>10.561497326233791</v>
      </c>
      <c r="D180" s="57">
        <v>7.3656845754118603</v>
      </c>
      <c r="E180" s="57">
        <v>29.049676025958771</v>
      </c>
      <c r="F180" s="57">
        <v>13.854930725372874</v>
      </c>
      <c r="G180" s="57">
        <v>14.772453476010664</v>
      </c>
      <c r="H180" s="57">
        <v>16.539717083822723</v>
      </c>
      <c r="I180" s="57">
        <v>26.568265682693003</v>
      </c>
      <c r="J180" s="57">
        <v>18.352730528231245</v>
      </c>
      <c r="K180" s="57">
        <v>18.304668304713886</v>
      </c>
      <c r="L180" s="57">
        <v>21.698113207582146</v>
      </c>
      <c r="M180" s="57">
        <v>16.795580110528807</v>
      </c>
      <c r="N180" s="57">
        <v>14.864864864899213</v>
      </c>
      <c r="O180" s="57">
        <v>19.301848049324771</v>
      </c>
      <c r="P180" s="57">
        <v>22.546972860170687</v>
      </c>
      <c r="Q180" s="57">
        <v>22.541780023319085</v>
      </c>
      <c r="R180" s="57">
        <v>45.612431444286763</v>
      </c>
      <c r="S180" s="57">
        <v>11.141060197689969</v>
      </c>
      <c r="T180" s="57">
        <v>28.274967574646386</v>
      </c>
      <c r="U180" s="57">
        <v>34.308510638350796</v>
      </c>
      <c r="V180" s="57">
        <v>31.45315487578269</v>
      </c>
      <c r="W180" s="57">
        <v>13.46555323593236</v>
      </c>
      <c r="X180" s="57">
        <v>50.275735294159432</v>
      </c>
      <c r="Y180" s="57">
        <v>51.159951159989838</v>
      </c>
      <c r="Z180" s="57">
        <v>39.33068031506825</v>
      </c>
      <c r="AA180" s="57">
        <v>13.889418694865919</v>
      </c>
      <c r="AB180" s="57">
        <v>19.240506329151387</v>
      </c>
      <c r="AC180" s="57">
        <v>25.925925925964339</v>
      </c>
      <c r="AD180" s="57">
        <v>33.651922603610792</v>
      </c>
      <c r="AE180" s="57">
        <v>3.3333333333419422</v>
      </c>
      <c r="AF180" s="57">
        <v>34.221038615206787</v>
      </c>
      <c r="AG180" s="57">
        <v>22.330968532720078</v>
      </c>
      <c r="AH180" s="57">
        <v>21.523809523827889</v>
      </c>
      <c r="AI180" s="57">
        <v>9.8958333333586381</v>
      </c>
      <c r="AJ180" s="57" t="s">
        <v>281</v>
      </c>
      <c r="AK180" s="57">
        <v>10.769230769258272</v>
      </c>
      <c r="AL180" s="57">
        <v>14.814814814850481</v>
      </c>
      <c r="AM180" s="57">
        <v>9.1757387247416951</v>
      </c>
      <c r="AN180" s="57">
        <v>4.6153846153931717</v>
      </c>
      <c r="AO180" s="57">
        <v>33.333333333363399</v>
      </c>
      <c r="AP180" s="57">
        <v>20.208607487006287</v>
      </c>
      <c r="AQ180" s="57">
        <v>51.631593797942479</v>
      </c>
      <c r="AR180" s="57">
        <v>17.352102949195952</v>
      </c>
      <c r="AS180" s="57">
        <v>85.575167593834919</v>
      </c>
      <c r="AT180" s="57">
        <v>72.415172530043577</v>
      </c>
      <c r="AU180" s="57">
        <v>96.868828775330059</v>
      </c>
      <c r="AV180" s="57">
        <v>21.865011982184615</v>
      </c>
      <c r="AW180" s="57">
        <v>74.000000000020123</v>
      </c>
      <c r="AX180" s="57">
        <v>12.938342565462149</v>
      </c>
      <c r="AY180" s="57">
        <v>54.787797567494003</v>
      </c>
      <c r="AZ180" s="57">
        <v>73.991740972429497</v>
      </c>
      <c r="BA180" s="57">
        <v>83.908968070369951</v>
      </c>
      <c r="BB180" s="57" t="s">
        <v>281</v>
      </c>
      <c r="BC180" s="57">
        <v>42.525736668634295</v>
      </c>
      <c r="BD180" s="81"/>
      <c r="BE180" s="81">
        <f t="shared" si="2"/>
        <v>0.76829791080321852</v>
      </c>
      <c r="BF180" s="57">
        <v>35.875888817065295</v>
      </c>
      <c r="BG180" s="81"/>
    </row>
    <row r="181" spans="1:70" x14ac:dyDescent="0.25">
      <c r="A181" s="54">
        <v>2013</v>
      </c>
      <c r="B181" s="57">
        <v>23.148148148207724</v>
      </c>
      <c r="C181" s="57">
        <v>10.748299319758807</v>
      </c>
      <c r="D181" s="57">
        <v>8.4287200832701519</v>
      </c>
      <c r="E181" s="57">
        <v>29.366812227114885</v>
      </c>
      <c r="F181" s="57">
        <v>14.382402707303047</v>
      </c>
      <c r="G181" s="57">
        <v>13.747474025476444</v>
      </c>
      <c r="H181" s="57">
        <v>16.772823779230297</v>
      </c>
      <c r="I181" s="57">
        <v>25.311720698289463</v>
      </c>
      <c r="J181" s="57">
        <v>18.738574040250434</v>
      </c>
      <c r="K181" s="57">
        <v>20.162381596799488</v>
      </c>
      <c r="L181" s="57">
        <v>20.850622406672638</v>
      </c>
      <c r="M181" s="57">
        <v>17.491369390135933</v>
      </c>
      <c r="N181" s="57">
        <v>15.068493150720021</v>
      </c>
      <c r="O181" s="57">
        <v>18.295218295260003</v>
      </c>
      <c r="P181" s="57">
        <v>22.000000000045159</v>
      </c>
      <c r="Q181" s="57" t="s">
        <v>281</v>
      </c>
      <c r="R181" s="57">
        <v>40.632805995057318</v>
      </c>
      <c r="S181" s="57">
        <v>10.539419087162599</v>
      </c>
      <c r="T181" s="57">
        <v>35.762711864475399</v>
      </c>
      <c r="U181" s="57">
        <v>34.435261708043342</v>
      </c>
      <c r="V181" s="57">
        <v>31.871345029307051</v>
      </c>
      <c r="W181" s="57">
        <v>14.702815432769103</v>
      </c>
      <c r="X181" s="57">
        <v>48.258706467702659</v>
      </c>
      <c r="Y181" s="57">
        <v>52.363636363675013</v>
      </c>
      <c r="Z181" s="57">
        <v>38.830325746631928</v>
      </c>
      <c r="AA181" s="57">
        <v>14.527461260426586</v>
      </c>
      <c r="AB181" s="57">
        <v>19.047619047656024</v>
      </c>
      <c r="AC181" s="57">
        <v>26.250000000039048</v>
      </c>
      <c r="AD181" s="57">
        <v>33.956333724836782</v>
      </c>
      <c r="AE181" s="57">
        <v>7.0365358592858511</v>
      </c>
      <c r="AF181" s="57">
        <v>34.535367545102766</v>
      </c>
      <c r="AG181" s="57">
        <v>23.702139655314124</v>
      </c>
      <c r="AH181" s="57">
        <v>21.428571428590999</v>
      </c>
      <c r="AI181" s="57">
        <v>10.309278350541982</v>
      </c>
      <c r="AJ181" s="57" t="s">
        <v>281</v>
      </c>
      <c r="AK181" s="57">
        <v>17.543859649157593</v>
      </c>
      <c r="AL181" s="57">
        <v>15.555555555589434</v>
      </c>
      <c r="AM181" s="57">
        <v>8.9763779527695036</v>
      </c>
      <c r="AN181" s="57">
        <v>4.6511627907062199</v>
      </c>
      <c r="AO181" s="57">
        <v>35.0000000000325</v>
      </c>
      <c r="AP181" s="57">
        <v>20.618218746044718</v>
      </c>
      <c r="AQ181" s="57">
        <v>52.017062283745283</v>
      </c>
      <c r="AR181" s="57">
        <v>17.698937893842917</v>
      </c>
      <c r="AS181" s="57">
        <v>84.208760946725519</v>
      </c>
      <c r="AT181" s="57">
        <v>84.141014348524095</v>
      </c>
      <c r="AU181" s="57">
        <v>96.463824201762023</v>
      </c>
      <c r="AV181" s="57">
        <v>22.187987905111246</v>
      </c>
      <c r="AW181" s="57">
        <v>75.000000000019739</v>
      </c>
      <c r="AX181" s="57">
        <v>15.509577935785396</v>
      </c>
      <c r="AY181" s="57">
        <v>53.401494670719394</v>
      </c>
      <c r="AZ181" s="57">
        <v>73.7728725718665</v>
      </c>
      <c r="BA181" s="57">
        <v>83.889207110860809</v>
      </c>
      <c r="BB181" s="57" t="s">
        <v>281</v>
      </c>
      <c r="BC181" s="57">
        <v>42.77588883143914</v>
      </c>
      <c r="BD181" s="81"/>
      <c r="BE181" s="81">
        <f t="shared" si="2"/>
        <v>0.76199787690941001</v>
      </c>
      <c r="BF181" s="57">
        <v>35.366645035691114</v>
      </c>
      <c r="BG181" s="81"/>
    </row>
    <row r="182" spans="1:70" s="58" customFormat="1" x14ac:dyDescent="0.25">
      <c r="A182" s="54">
        <v>2014</v>
      </c>
      <c r="B182" s="107">
        <v>22.321428571484176</v>
      </c>
      <c r="C182" s="107">
        <v>11.375661375693895</v>
      </c>
      <c r="D182" s="107">
        <v>8.4566596194741237</v>
      </c>
      <c r="E182" s="107">
        <v>28.840970350404309</v>
      </c>
      <c r="F182" s="107">
        <v>13.798701298727877</v>
      </c>
      <c r="G182" s="107">
        <v>13.771100921364976</v>
      </c>
      <c r="H182" s="107">
        <v>16.736401673676951</v>
      </c>
      <c r="I182" s="107">
        <v>24.776500638604102</v>
      </c>
      <c r="J182" s="107">
        <v>18.766999093412757</v>
      </c>
      <c r="K182" s="107">
        <v>19.812583668052429</v>
      </c>
      <c r="L182" s="107">
        <v>19.898989899022723</v>
      </c>
      <c r="M182" s="107">
        <v>17.283950617283949</v>
      </c>
      <c r="N182" s="107">
        <v>13.698630137018389</v>
      </c>
      <c r="O182" s="107">
        <v>18.545837723961817</v>
      </c>
      <c r="P182" s="107">
        <v>21.54006243500778</v>
      </c>
      <c r="Q182" s="107" t="s">
        <v>281</v>
      </c>
      <c r="R182" s="107">
        <v>39.966555183999262</v>
      </c>
      <c r="S182" s="107">
        <v>11.111111111138658</v>
      </c>
      <c r="T182" s="107">
        <v>34.477124183071375</v>
      </c>
      <c r="U182" s="107">
        <v>33.973882577768336</v>
      </c>
      <c r="V182" s="107">
        <v>30.122950819738548</v>
      </c>
      <c r="W182" s="107">
        <v>14.075887392900857</v>
      </c>
      <c r="X182" s="107">
        <v>46.255060728785537</v>
      </c>
      <c r="Y182" s="107">
        <v>53.553299492425346</v>
      </c>
      <c r="Z182" s="107">
        <v>38.610038610038607</v>
      </c>
      <c r="AA182" s="107">
        <v>14.143665486148729</v>
      </c>
      <c r="AB182" s="107">
        <v>18.569636135545295</v>
      </c>
      <c r="AC182" s="107">
        <v>25.641025641064434</v>
      </c>
      <c r="AD182" s="107">
        <v>34.593785511322082</v>
      </c>
      <c r="AE182" s="107">
        <v>7.8431372549198004</v>
      </c>
      <c r="AF182" s="107">
        <v>32.739726027422918</v>
      </c>
      <c r="AG182" s="107">
        <v>26.299037729223734</v>
      </c>
      <c r="AH182" s="107">
        <v>21.4559386973377</v>
      </c>
      <c r="AI182" s="107">
        <v>15.920398009988423</v>
      </c>
      <c r="AJ182" s="107" t="s">
        <v>281</v>
      </c>
      <c r="AK182" s="107">
        <v>18.006430868167204</v>
      </c>
      <c r="AL182" s="107">
        <v>13.953488372125472</v>
      </c>
      <c r="AM182" s="107">
        <v>8.9341692790106713</v>
      </c>
      <c r="AN182" s="107">
        <v>3.6231884058035875</v>
      </c>
      <c r="AO182" s="107">
        <v>33.333333333364585</v>
      </c>
      <c r="AP182" s="107">
        <v>28.042776641233573</v>
      </c>
      <c r="AQ182" s="107">
        <v>52.117164421962855</v>
      </c>
      <c r="AR182" s="107">
        <v>15.826058676666962</v>
      </c>
      <c r="AS182" s="107">
        <v>84.750442668378696</v>
      </c>
      <c r="AT182" s="107">
        <v>84.629253731343283</v>
      </c>
      <c r="AU182" s="107">
        <v>96.261132614151279</v>
      </c>
      <c r="AV182" s="107">
        <v>19.720609083316333</v>
      </c>
      <c r="AW182" s="107">
        <v>74.944567627514232</v>
      </c>
      <c r="AX182" s="107">
        <v>16.447368421066379</v>
      </c>
      <c r="AY182" s="107">
        <v>53.096340827531208</v>
      </c>
      <c r="AZ182" s="107">
        <v>73.660243778752829</v>
      </c>
      <c r="BA182" s="107" t="s">
        <v>281</v>
      </c>
      <c r="BB182" s="107" t="s">
        <v>281</v>
      </c>
      <c r="BC182" s="107">
        <v>42.576416126864004</v>
      </c>
      <c r="BD182" s="76"/>
      <c r="BE182" s="76">
        <f t="shared" si="2"/>
        <v>0.75733387626771331</v>
      </c>
      <c r="BF182" s="107">
        <v>34.805890227576974</v>
      </c>
      <c r="BG182" s="76"/>
      <c r="BH182" s="99"/>
      <c r="BI182" s="76"/>
    </row>
    <row r="183" spans="1:70" x14ac:dyDescent="0.25">
      <c r="A183" s="22">
        <v>2015</v>
      </c>
      <c r="B183" s="57" t="s">
        <v>281</v>
      </c>
      <c r="C183" s="57" t="s">
        <v>281</v>
      </c>
      <c r="D183" s="57" t="s">
        <v>281</v>
      </c>
      <c r="E183" s="57" t="s">
        <v>281</v>
      </c>
      <c r="F183" s="57" t="s">
        <v>281</v>
      </c>
      <c r="G183" s="57" t="s">
        <v>281</v>
      </c>
      <c r="H183" s="57" t="s">
        <v>281</v>
      </c>
      <c r="I183" s="57" t="s">
        <v>281</v>
      </c>
      <c r="J183" s="57" t="s">
        <v>281</v>
      </c>
      <c r="K183" s="57" t="s">
        <v>281</v>
      </c>
      <c r="L183" s="57" t="s">
        <v>281</v>
      </c>
      <c r="M183" s="57" t="s">
        <v>281</v>
      </c>
      <c r="N183" s="57" t="s">
        <v>281</v>
      </c>
      <c r="O183" s="57" t="s">
        <v>281</v>
      </c>
      <c r="P183" s="57" t="s">
        <v>281</v>
      </c>
      <c r="Q183" s="57" t="s">
        <v>281</v>
      </c>
      <c r="R183" s="57" t="s">
        <v>281</v>
      </c>
      <c r="S183" s="57" t="s">
        <v>281</v>
      </c>
      <c r="T183" s="57" t="s">
        <v>281</v>
      </c>
      <c r="U183" s="57" t="s">
        <v>281</v>
      </c>
      <c r="V183" s="57" t="s">
        <v>281</v>
      </c>
      <c r="W183" s="57" t="s">
        <v>281</v>
      </c>
      <c r="X183" s="57" t="s">
        <v>281</v>
      </c>
      <c r="Y183" s="57" t="s">
        <v>281</v>
      </c>
      <c r="Z183" s="57" t="s">
        <v>281</v>
      </c>
      <c r="AA183" s="57" t="s">
        <v>281</v>
      </c>
      <c r="AB183" s="57" t="s">
        <v>281</v>
      </c>
      <c r="AC183" s="57" t="s">
        <v>281</v>
      </c>
      <c r="AD183" s="57" t="s">
        <v>281</v>
      </c>
      <c r="AE183" s="57" t="s">
        <v>281</v>
      </c>
      <c r="AF183" s="57" t="s">
        <v>281</v>
      </c>
      <c r="AG183" s="57" t="s">
        <v>281</v>
      </c>
      <c r="AH183" s="57" t="s">
        <v>281</v>
      </c>
      <c r="AI183" s="57" t="s">
        <v>281</v>
      </c>
      <c r="AJ183" s="57" t="s">
        <v>281</v>
      </c>
      <c r="AK183" s="57" t="s">
        <v>281</v>
      </c>
      <c r="AL183" s="57" t="s">
        <v>281</v>
      </c>
      <c r="AM183" s="57" t="s">
        <v>281</v>
      </c>
      <c r="AN183" s="57" t="s">
        <v>281</v>
      </c>
      <c r="AO183" s="57" t="s">
        <v>281</v>
      </c>
      <c r="AP183" s="57" t="s">
        <v>281</v>
      </c>
      <c r="AQ183" s="57" t="s">
        <v>281</v>
      </c>
      <c r="AR183" s="57" t="s">
        <v>281</v>
      </c>
      <c r="AS183" s="57" t="s">
        <v>281</v>
      </c>
      <c r="AT183" s="57" t="s">
        <v>281</v>
      </c>
      <c r="AU183" s="57" t="s">
        <v>281</v>
      </c>
      <c r="AV183" s="57" t="s">
        <v>281</v>
      </c>
      <c r="AW183" s="57" t="s">
        <v>281</v>
      </c>
      <c r="AX183" s="57" t="s">
        <v>281</v>
      </c>
      <c r="AY183" s="57" t="s">
        <v>281</v>
      </c>
      <c r="AZ183" s="57" t="s">
        <v>281</v>
      </c>
      <c r="BA183" s="57" t="s">
        <v>281</v>
      </c>
      <c r="BB183" s="57" t="s">
        <v>281</v>
      </c>
      <c r="BC183" s="57" t="s">
        <v>281</v>
      </c>
      <c r="BD183" s="81"/>
      <c r="BE183" s="81" t="str">
        <f t="shared" si="2"/>
        <v/>
      </c>
      <c r="BF183" s="57" t="s">
        <v>281</v>
      </c>
      <c r="BG183" s="81"/>
      <c r="BH183" s="58"/>
      <c r="BI183" s="58"/>
      <c r="BJ183" s="58"/>
      <c r="BK183" s="58"/>
      <c r="BL183" s="58"/>
      <c r="BM183" s="58"/>
      <c r="BN183" s="58"/>
      <c r="BO183" s="58"/>
      <c r="BP183" s="58"/>
      <c r="BQ183" s="58"/>
      <c r="BR183" s="58"/>
    </row>
    <row r="184" spans="1:70" x14ac:dyDescent="0.25">
      <c r="BC184" s="10"/>
    </row>
    <row r="185" spans="1:70" x14ac:dyDescent="0.25">
      <c r="BF185" s="10"/>
    </row>
    <row r="186" spans="1:70" x14ac:dyDescent="0.25">
      <c r="C186" s="83"/>
      <c r="D186" s="20"/>
    </row>
    <row r="187" spans="1:70" x14ac:dyDescent="0.25">
      <c r="BF187" s="10"/>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0070C0"/>
  </sheetPr>
  <dimension ref="A1:BG183"/>
  <sheetViews>
    <sheetView workbookViewId="0">
      <pane xSplit="1" ySplit="2" topLeftCell="B78" activePane="bottomRight" state="frozen"/>
      <selection pane="topRight" activeCell="B1" sqref="B1"/>
      <selection pane="bottomLeft" activeCell="A3" sqref="A3"/>
      <selection pane="bottomRight"/>
    </sheetView>
  </sheetViews>
  <sheetFormatPr defaultColWidth="11.42578125" defaultRowHeight="15" x14ac:dyDescent="0.25"/>
  <cols>
    <col min="1" max="1" width="11.42578125" style="20"/>
    <col min="2" max="2" width="11.85546875" style="77" customWidth="1"/>
    <col min="3" max="16384" width="11.42578125" style="77"/>
  </cols>
  <sheetData>
    <row r="1" spans="1:59" s="20" customFormat="1" x14ac:dyDescent="0.25">
      <c r="A1" s="19" t="s">
        <v>594</v>
      </c>
    </row>
    <row r="2" spans="1:59" s="20" customFormat="1" x14ac:dyDescent="0.25">
      <c r="A2" s="21" t="s">
        <v>39</v>
      </c>
      <c r="B2" s="21" t="s">
        <v>228</v>
      </c>
      <c r="C2" s="21" t="s">
        <v>233</v>
      </c>
      <c r="D2" s="21" t="s">
        <v>240</v>
      </c>
      <c r="E2" s="21" t="s">
        <v>241</v>
      </c>
      <c r="F2" s="21" t="s">
        <v>223</v>
      </c>
      <c r="G2" s="21" t="s">
        <v>268</v>
      </c>
      <c r="H2" s="21" t="s">
        <v>226</v>
      </c>
      <c r="I2" s="21" t="s">
        <v>227</v>
      </c>
      <c r="J2" s="21" t="s">
        <v>229</v>
      </c>
      <c r="K2" s="21" t="s">
        <v>230</v>
      </c>
      <c r="L2" s="21" t="s">
        <v>232</v>
      </c>
      <c r="M2" s="21" t="s">
        <v>238</v>
      </c>
      <c r="N2" s="21" t="s">
        <v>242</v>
      </c>
      <c r="O2" s="21" t="s">
        <v>243</v>
      </c>
      <c r="P2" s="21" t="s">
        <v>245</v>
      </c>
      <c r="Q2" s="21" t="s">
        <v>269</v>
      </c>
      <c r="R2" s="21" t="s">
        <v>89</v>
      </c>
      <c r="S2" s="21" t="s">
        <v>90</v>
      </c>
      <c r="T2" s="21" t="s">
        <v>93</v>
      </c>
      <c r="U2" s="21" t="s">
        <v>94</v>
      </c>
      <c r="V2" s="21" t="s">
        <v>99</v>
      </c>
      <c r="W2" s="21" t="s">
        <v>102</v>
      </c>
      <c r="X2" s="21" t="s">
        <v>103</v>
      </c>
      <c r="Y2" s="21" t="s">
        <v>107</v>
      </c>
      <c r="Z2" s="21" t="s">
        <v>270</v>
      </c>
      <c r="AA2" s="21" t="s">
        <v>84</v>
      </c>
      <c r="AB2" s="21" t="s">
        <v>85</v>
      </c>
      <c r="AC2" s="21" t="s">
        <v>221</v>
      </c>
      <c r="AD2" s="21" t="s">
        <v>271</v>
      </c>
      <c r="AE2" s="21" t="s">
        <v>110</v>
      </c>
      <c r="AF2" s="21" t="s">
        <v>117</v>
      </c>
      <c r="AG2" s="21" t="s">
        <v>120</v>
      </c>
      <c r="AH2" s="21" t="s">
        <v>138</v>
      </c>
      <c r="AI2" s="21" t="s">
        <v>150</v>
      </c>
      <c r="AJ2" s="21" t="s">
        <v>272</v>
      </c>
      <c r="AK2" s="21" t="s">
        <v>153</v>
      </c>
      <c r="AL2" s="21" t="s">
        <v>193</v>
      </c>
      <c r="AM2" s="21" t="s">
        <v>208</v>
      </c>
      <c r="AN2" s="21" t="s">
        <v>215</v>
      </c>
      <c r="AO2" s="21" t="s">
        <v>244</v>
      </c>
      <c r="AP2" s="21" t="s">
        <v>273</v>
      </c>
      <c r="AQ2" s="21" t="s">
        <v>47</v>
      </c>
      <c r="AR2" s="21" t="s">
        <v>274</v>
      </c>
      <c r="AS2" s="21" t="s">
        <v>52</v>
      </c>
      <c r="AT2" s="21" t="s">
        <v>54</v>
      </c>
      <c r="AU2" s="21" t="s">
        <v>275</v>
      </c>
      <c r="AV2" s="21" t="s">
        <v>60</v>
      </c>
      <c r="AW2" s="21" t="s">
        <v>69</v>
      </c>
      <c r="AX2" s="21" t="s">
        <v>71</v>
      </c>
      <c r="AY2" s="21" t="s">
        <v>75</v>
      </c>
      <c r="AZ2" s="21" t="s">
        <v>77</v>
      </c>
      <c r="BA2" s="21" t="s">
        <v>276</v>
      </c>
      <c r="BB2" s="21" t="s">
        <v>277</v>
      </c>
      <c r="BC2" s="21" t="s">
        <v>552</v>
      </c>
      <c r="BE2" s="22" t="s">
        <v>278</v>
      </c>
      <c r="BF2" s="20" t="s">
        <v>279</v>
      </c>
      <c r="BG2" s="19" t="s">
        <v>280</v>
      </c>
    </row>
    <row r="3" spans="1:59" x14ac:dyDescent="0.25">
      <c r="A3" s="20">
        <v>1835</v>
      </c>
      <c r="B3" s="17">
        <v>1332.7058823529412</v>
      </c>
      <c r="C3" s="17">
        <v>1637.3662811680595</v>
      </c>
      <c r="D3" s="17"/>
      <c r="E3" s="17"/>
      <c r="F3" s="17" t="s">
        <v>281</v>
      </c>
      <c r="G3" s="17" t="s">
        <v>281</v>
      </c>
      <c r="H3" s="17">
        <v>1376.7228177641655</v>
      </c>
      <c r="I3" s="17" t="s">
        <v>281</v>
      </c>
      <c r="J3" s="17" t="s">
        <v>281</v>
      </c>
      <c r="K3" s="17">
        <v>1340.7494672780279</v>
      </c>
      <c r="L3" s="17" t="s">
        <v>281</v>
      </c>
      <c r="M3" s="17">
        <v>2093.7516054129655</v>
      </c>
      <c r="N3" s="17">
        <v>951.72863037682851</v>
      </c>
      <c r="O3" s="17" t="s">
        <v>281</v>
      </c>
      <c r="P3" s="17">
        <v>2422.1469938880055</v>
      </c>
      <c r="Q3" s="82" t="str">
        <f>IFERROR((IF('[2]T61 Real GDP'!Q3&lt;&gt;"",(IF('[2]T58 Total Population'!Q3&lt;&gt;"",('[2]T61 Real GDP'!Q3*1000000)/('[2]T58 Total Population'!Q3*1000),"")),"")),"")</f>
        <v/>
      </c>
      <c r="R3" s="17" t="s">
        <v>281</v>
      </c>
      <c r="S3" s="17" t="s">
        <v>281</v>
      </c>
      <c r="T3" s="17" t="s">
        <v>281</v>
      </c>
      <c r="U3" s="17" t="s">
        <v>281</v>
      </c>
      <c r="V3" s="17" t="s">
        <v>281</v>
      </c>
      <c r="W3" s="17" t="s">
        <v>281</v>
      </c>
      <c r="X3" s="17" t="s">
        <v>281</v>
      </c>
      <c r="Y3" s="17" t="s">
        <v>281</v>
      </c>
      <c r="Z3" s="82" t="str">
        <f>IFERROR((IF('[2]T61 Real GDP'!Z3&lt;&gt;"",(IF('[2]T58 Total Population'!Z3&lt;&gt;"",('[2]T61 Real GDP'!Z3*1000000)/('[2]T58 Total Population'!Z3*1000),"")),"")),"")</f>
        <v/>
      </c>
      <c r="AA3" s="17">
        <v>1145.2513966480446</v>
      </c>
      <c r="AB3" s="17"/>
      <c r="AC3" s="17" t="s">
        <v>281</v>
      </c>
      <c r="AD3" s="17">
        <v>1740.5862897845573</v>
      </c>
      <c r="AE3" s="82"/>
      <c r="AF3" s="82"/>
      <c r="AG3" s="82"/>
      <c r="AH3" s="82"/>
      <c r="AI3" s="82"/>
      <c r="AJ3" s="82" t="str">
        <f>IFERROR((IF('[2]T61 Real GDP'!AJ3&lt;&gt;"",(IF('[2]T58 Total Population'!AJ3&lt;&gt;"",('[2]T61 Real GDP'!AJ3*1000000)/('[2]T58 Total Population'!AJ3*1000),"")),"")),"")</f>
        <v/>
      </c>
      <c r="AK3" s="17" t="s">
        <v>281</v>
      </c>
      <c r="AL3" s="114" t="s">
        <v>281</v>
      </c>
      <c r="AM3" s="17"/>
      <c r="AN3" s="17" t="s">
        <v>281</v>
      </c>
      <c r="AO3" s="17" t="s">
        <v>281</v>
      </c>
      <c r="AP3" s="82" t="str">
        <f>IFERROR((IF('[2]T61 Real GDP'!AP3&lt;&gt;"",(IF('[2]T58 Total Population'!AP3&lt;&gt;"",('[2]T61 Real GDP'!AP3*1000000)/('[2]T58 Total Population'!AP3*1000),"")),"")),"")</f>
        <v/>
      </c>
      <c r="AQ3" s="17" t="s">
        <v>281</v>
      </c>
      <c r="AR3" s="17" t="s">
        <v>281</v>
      </c>
      <c r="AS3" s="17"/>
      <c r="AT3" s="17"/>
      <c r="AU3" s="82"/>
      <c r="AV3" s="17" t="s">
        <v>281</v>
      </c>
      <c r="AW3" s="17" t="s">
        <v>281</v>
      </c>
      <c r="AX3" s="17" t="s">
        <v>281</v>
      </c>
      <c r="AY3" s="82"/>
      <c r="AZ3" s="17" t="s">
        <v>281</v>
      </c>
      <c r="BA3" s="82" t="str">
        <f>IFERROR((IF('[2]T61 Real GDP'!BA3&lt;&gt;"",(IF('[2]T58 Total Population'!BA3&lt;&gt;"",('[2]T61 Real GDP'!BA3*1000000)/('[2]T58 Total Population'!BA3*1000),"")),"")),"")</f>
        <v/>
      </c>
      <c r="BB3" s="82"/>
      <c r="BC3" s="17"/>
      <c r="BE3" s="81">
        <f>IFERROR((STDEVA(B3:BB3))/(AVERAGE(B3:BB3)),"")</f>
        <v>0.44835474251415924</v>
      </c>
    </row>
    <row r="4" spans="1:59" x14ac:dyDescent="0.25">
      <c r="A4" s="20">
        <v>1836</v>
      </c>
      <c r="B4" s="17">
        <v>1310.8724910761309</v>
      </c>
      <c r="C4" s="17">
        <v>1519.7894471480126</v>
      </c>
      <c r="D4" s="17"/>
      <c r="E4" s="17"/>
      <c r="F4" s="17" t="s">
        <v>281</v>
      </c>
      <c r="G4" s="17" t="s">
        <v>281</v>
      </c>
      <c r="H4" s="17">
        <v>1367.3003802281369</v>
      </c>
      <c r="I4" s="17" t="s">
        <v>281</v>
      </c>
      <c r="J4" s="17" t="s">
        <v>281</v>
      </c>
      <c r="K4" s="17">
        <v>1296.9337808372759</v>
      </c>
      <c r="L4" s="17" t="s">
        <v>281</v>
      </c>
      <c r="M4" s="17">
        <v>2162.7197246992801</v>
      </c>
      <c r="N4" s="17">
        <v>982.45504732834524</v>
      </c>
      <c r="O4" s="17" t="s">
        <v>281</v>
      </c>
      <c r="P4" s="17">
        <v>2470.1717932137667</v>
      </c>
      <c r="Q4" s="82" t="str">
        <f>IFERROR((IF('[2]T61 Real GDP'!Q4&lt;&gt;"",(IF('[2]T58 Total Population'!Q4&lt;&gt;"",('[2]T61 Real GDP'!Q4*1000000)/('[2]T58 Total Population'!Q4*1000),"")),"")),"")</f>
        <v/>
      </c>
      <c r="R4" s="17" t="s">
        <v>281</v>
      </c>
      <c r="S4" s="17" t="s">
        <v>281</v>
      </c>
      <c r="T4" s="17" t="s">
        <v>281</v>
      </c>
      <c r="U4" s="17" t="s">
        <v>281</v>
      </c>
      <c r="V4" s="17" t="s">
        <v>281</v>
      </c>
      <c r="W4" s="17" t="s">
        <v>281</v>
      </c>
      <c r="X4" s="17" t="s">
        <v>281</v>
      </c>
      <c r="Y4" s="17" t="s">
        <v>281</v>
      </c>
      <c r="Z4" s="82" t="str">
        <f>IFERROR((IF('[2]T61 Real GDP'!Z4&lt;&gt;"",(IF('[2]T58 Total Population'!Z4&lt;&gt;"",('[2]T61 Real GDP'!Z4*1000000)/('[2]T58 Total Population'!Z4*1000),"")),"")),"")</f>
        <v/>
      </c>
      <c r="AA4" s="17">
        <v>1125.340599455041</v>
      </c>
      <c r="AB4" s="17"/>
      <c r="AC4" s="17" t="s">
        <v>281</v>
      </c>
      <c r="AD4" s="17">
        <v>1766.3193809995862</v>
      </c>
      <c r="AE4" s="82"/>
      <c r="AF4" s="82"/>
      <c r="AG4" s="82"/>
      <c r="AH4" s="82"/>
      <c r="AI4" s="82"/>
      <c r="AJ4" s="82" t="str">
        <f>IFERROR((IF('[2]T61 Real GDP'!AJ4&lt;&gt;"",(IF('[2]T58 Total Population'!AJ4&lt;&gt;"",('[2]T61 Real GDP'!AJ4*1000000)/('[2]T58 Total Population'!AJ4*1000),"")),"")),"")</f>
        <v/>
      </c>
      <c r="AK4" s="17" t="s">
        <v>281</v>
      </c>
      <c r="AL4" s="114" t="s">
        <v>281</v>
      </c>
      <c r="AM4" s="17"/>
      <c r="AN4" s="17" t="s">
        <v>281</v>
      </c>
      <c r="AO4" s="17" t="s">
        <v>281</v>
      </c>
      <c r="AP4" s="82" t="str">
        <f>IFERROR((IF('[2]T61 Real GDP'!AP4&lt;&gt;"",(IF('[2]T58 Total Population'!AP4&lt;&gt;"",('[2]T61 Real GDP'!AP4*1000000)/('[2]T58 Total Population'!AP4*1000),"")),"")),"")</f>
        <v/>
      </c>
      <c r="AQ4" s="17" t="s">
        <v>281</v>
      </c>
      <c r="AR4" s="17" t="s">
        <v>281</v>
      </c>
      <c r="AS4" s="17"/>
      <c r="AT4" s="17"/>
      <c r="AU4" s="82"/>
      <c r="AV4" s="17" t="s">
        <v>281</v>
      </c>
      <c r="AW4" s="17" t="s">
        <v>281</v>
      </c>
      <c r="AX4" s="17" t="s">
        <v>281</v>
      </c>
      <c r="AY4" s="82"/>
      <c r="AZ4" s="17" t="s">
        <v>281</v>
      </c>
      <c r="BA4" s="82" t="str">
        <f>IFERROR((IF('[2]T61 Real GDP'!BA4&lt;&gt;"",(IF('[2]T58 Total Population'!BA4&lt;&gt;"",('[2]T61 Real GDP'!BA4*1000000)/('[2]T58 Total Population'!BA4*1000),"")),"")),"")</f>
        <v/>
      </c>
      <c r="BB4" s="82"/>
      <c r="BC4" s="17"/>
      <c r="BE4" s="81">
        <f t="shared" ref="BE4:BE67" si="0">IFERROR((STDEVA(B4:BB4))/(AVERAGE(B4:BB4)),"")</f>
        <v>0.45070283264419314</v>
      </c>
    </row>
    <row r="5" spans="1:59" x14ac:dyDescent="0.25">
      <c r="A5" s="20">
        <v>1837</v>
      </c>
      <c r="B5" s="17">
        <v>1329.248770265157</v>
      </c>
      <c r="C5" s="17">
        <v>1480.5971691413304</v>
      </c>
      <c r="D5" s="17"/>
      <c r="E5" s="17"/>
      <c r="F5" s="17" t="s">
        <v>281</v>
      </c>
      <c r="G5" s="17" t="s">
        <v>281</v>
      </c>
      <c r="H5" s="17">
        <v>1391.6981132075473</v>
      </c>
      <c r="I5" s="17" t="s">
        <v>281</v>
      </c>
      <c r="J5" s="17" t="s">
        <v>281</v>
      </c>
      <c r="K5" s="17">
        <v>1329.5906552882943</v>
      </c>
      <c r="L5" s="17" t="s">
        <v>281</v>
      </c>
      <c r="M5" s="17">
        <v>2213.4407398643066</v>
      </c>
      <c r="N5" s="17">
        <v>974.72733777407029</v>
      </c>
      <c r="O5" s="17" t="s">
        <v>281</v>
      </c>
      <c r="P5" s="17">
        <v>2419.7137144793833</v>
      </c>
      <c r="Q5" s="82" t="str">
        <f>IFERROR((IF('[2]T61 Real GDP'!Q5&lt;&gt;"",(IF('[2]T58 Total Population'!Q5&lt;&gt;"",('[2]T61 Real GDP'!Q5*1000000)/('[2]T58 Total Population'!Q5*1000),"")),"")),"")</f>
        <v/>
      </c>
      <c r="R5" s="17" t="s">
        <v>281</v>
      </c>
      <c r="S5" s="17" t="s">
        <v>281</v>
      </c>
      <c r="T5" s="17" t="s">
        <v>281</v>
      </c>
      <c r="U5" s="17" t="s">
        <v>281</v>
      </c>
      <c r="V5" s="17" t="s">
        <v>281</v>
      </c>
      <c r="W5" s="17" t="s">
        <v>281</v>
      </c>
      <c r="X5" s="17" t="s">
        <v>281</v>
      </c>
      <c r="Y5" s="17" t="s">
        <v>281</v>
      </c>
      <c r="Z5" s="82" t="str">
        <f>IFERROR((IF('[2]T61 Real GDP'!Z5&lt;&gt;"",(IF('[2]T58 Total Population'!Z5&lt;&gt;"",('[2]T61 Real GDP'!Z5*1000000)/('[2]T58 Total Population'!Z5*1000),"")),"")),"")</f>
        <v/>
      </c>
      <c r="AA5" s="17">
        <v>1179.6246648793565</v>
      </c>
      <c r="AB5" s="17"/>
      <c r="AC5" s="17" t="s">
        <v>281</v>
      </c>
      <c r="AD5" s="17">
        <v>1710.7359039751236</v>
      </c>
      <c r="AE5" s="82"/>
      <c r="AF5" s="82"/>
      <c r="AG5" s="82"/>
      <c r="AH5" s="82"/>
      <c r="AI5" s="82"/>
      <c r="AJ5" s="82" t="str">
        <f>IFERROR((IF('[2]T61 Real GDP'!AJ5&lt;&gt;"",(IF('[2]T58 Total Population'!AJ5&lt;&gt;"",('[2]T61 Real GDP'!AJ5*1000000)/('[2]T58 Total Population'!AJ5*1000),"")),"")),"")</f>
        <v/>
      </c>
      <c r="AK5" s="17" t="s">
        <v>281</v>
      </c>
      <c r="AL5" s="114" t="s">
        <v>281</v>
      </c>
      <c r="AM5" s="17"/>
      <c r="AN5" s="17" t="s">
        <v>281</v>
      </c>
      <c r="AO5" s="17" t="s">
        <v>281</v>
      </c>
      <c r="AP5" s="82" t="str">
        <f>IFERROR((IF('[2]T61 Real GDP'!AP5&lt;&gt;"",(IF('[2]T58 Total Population'!AP5&lt;&gt;"",('[2]T61 Real GDP'!AP5*1000000)/('[2]T58 Total Population'!AP5*1000),"")),"")),"")</f>
        <v/>
      </c>
      <c r="AQ5" s="17" t="s">
        <v>281</v>
      </c>
      <c r="AR5" s="17" t="s">
        <v>281</v>
      </c>
      <c r="AS5" s="17"/>
      <c r="AT5" s="17"/>
      <c r="AU5" s="82"/>
      <c r="AV5" s="17" t="s">
        <v>281</v>
      </c>
      <c r="AW5" s="17" t="s">
        <v>281</v>
      </c>
      <c r="AX5" s="17" t="s">
        <v>281</v>
      </c>
      <c r="AY5" s="82"/>
      <c r="AZ5" s="17" t="s">
        <v>281</v>
      </c>
      <c r="BA5" s="82" t="str">
        <f>IFERROR((IF('[2]T61 Real GDP'!BA5&lt;&gt;"",(IF('[2]T58 Total Population'!BA5&lt;&gt;"",('[2]T61 Real GDP'!BA5*1000000)/('[2]T58 Total Population'!BA5*1000),"")),"")),"")</f>
        <v/>
      </c>
      <c r="BB5" s="82"/>
      <c r="BC5" s="17"/>
      <c r="BE5" s="81">
        <f t="shared" si="0"/>
        <v>0.44929291690803047</v>
      </c>
    </row>
    <row r="6" spans="1:59" x14ac:dyDescent="0.25">
      <c r="A6" s="20">
        <v>1838</v>
      </c>
      <c r="B6" s="17">
        <v>1386.8894229377188</v>
      </c>
      <c r="C6" s="17">
        <v>1502.3706569228204</v>
      </c>
      <c r="D6" s="17"/>
      <c r="E6" s="17"/>
      <c r="F6" s="17" t="s">
        <v>281</v>
      </c>
      <c r="G6" s="17" t="s">
        <v>281</v>
      </c>
      <c r="H6" s="17">
        <v>1390.2621722846443</v>
      </c>
      <c r="I6" s="17" t="s">
        <v>281</v>
      </c>
      <c r="J6" s="17" t="s">
        <v>281</v>
      </c>
      <c r="K6" s="17">
        <v>1399.1138440510051</v>
      </c>
      <c r="L6" s="17" t="s">
        <v>281</v>
      </c>
      <c r="M6" s="17">
        <v>2236.6076794412998</v>
      </c>
      <c r="N6" s="17">
        <v>959.41217105195574</v>
      </c>
      <c r="O6" s="17" t="s">
        <v>281</v>
      </c>
      <c r="P6" s="17">
        <v>2485.5803231093196</v>
      </c>
      <c r="Q6" s="82" t="str">
        <f>IFERROR((IF('[2]T61 Real GDP'!Q6&lt;&gt;"",(IF('[2]T58 Total Population'!Q6&lt;&gt;"",('[2]T61 Real GDP'!Q6*1000000)/('[2]T58 Total Population'!Q6*1000),"")),"")),"")</f>
        <v/>
      </c>
      <c r="R6" s="17" t="s">
        <v>281</v>
      </c>
      <c r="S6" s="17" t="s">
        <v>281</v>
      </c>
      <c r="T6" s="17" t="s">
        <v>281</v>
      </c>
      <c r="U6" s="17" t="s">
        <v>281</v>
      </c>
      <c r="V6" s="17" t="s">
        <v>281</v>
      </c>
      <c r="W6" s="17" t="s">
        <v>281</v>
      </c>
      <c r="X6" s="17" t="s">
        <v>281</v>
      </c>
      <c r="Y6" s="17" t="s">
        <v>281</v>
      </c>
      <c r="Z6" s="82" t="str">
        <f>IFERROR((IF('[2]T61 Real GDP'!Z6&lt;&gt;"",(IF('[2]T58 Total Population'!Z6&lt;&gt;"",('[2]T61 Real GDP'!Z6*1000000)/('[2]T58 Total Population'!Z6*1000),"")),"")),"")</f>
        <v/>
      </c>
      <c r="AA6" s="17">
        <v>1164.9484536082475</v>
      </c>
      <c r="AB6" s="17"/>
      <c r="AC6" s="17" t="s">
        <v>281</v>
      </c>
      <c r="AD6" s="17">
        <v>1695.2960492461061</v>
      </c>
      <c r="AE6" s="82"/>
      <c r="AF6" s="82"/>
      <c r="AG6" s="82"/>
      <c r="AH6" s="82"/>
      <c r="AI6" s="82"/>
      <c r="AJ6" s="82" t="str">
        <f>IFERROR((IF('[2]T61 Real GDP'!AJ6&lt;&gt;"",(IF('[2]T58 Total Population'!AJ6&lt;&gt;"",('[2]T61 Real GDP'!AJ6*1000000)/('[2]T58 Total Population'!AJ6*1000),"")),"")),"")</f>
        <v/>
      </c>
      <c r="AK6" s="17" t="s">
        <v>281</v>
      </c>
      <c r="AL6" s="114" t="s">
        <v>281</v>
      </c>
      <c r="AM6" s="17"/>
      <c r="AN6" s="17" t="s">
        <v>281</v>
      </c>
      <c r="AO6" s="17" t="s">
        <v>281</v>
      </c>
      <c r="AP6" s="82" t="str">
        <f>IFERROR((IF('[2]T61 Real GDP'!AP6&lt;&gt;"",(IF('[2]T58 Total Population'!AP6&lt;&gt;"",('[2]T61 Real GDP'!AP6*1000000)/('[2]T58 Total Population'!AP6*1000),"")),"")),"")</f>
        <v/>
      </c>
      <c r="AQ6" s="17" t="s">
        <v>281</v>
      </c>
      <c r="AR6" s="17" t="s">
        <v>281</v>
      </c>
      <c r="AS6" s="17"/>
      <c r="AT6" s="17"/>
      <c r="AU6" s="82"/>
      <c r="AV6" s="17" t="s">
        <v>281</v>
      </c>
      <c r="AW6" s="17" t="s">
        <v>281</v>
      </c>
      <c r="AX6" s="17" t="s">
        <v>281</v>
      </c>
      <c r="AY6" s="82"/>
      <c r="AZ6" s="17" t="s">
        <v>281</v>
      </c>
      <c r="BA6" s="82" t="str">
        <f>IFERROR((IF('[2]T61 Real GDP'!BA6&lt;&gt;"",(IF('[2]T58 Total Population'!BA6&lt;&gt;"",('[2]T61 Real GDP'!BA6*1000000)/('[2]T58 Total Population'!BA6*1000),"")),"")),"")</f>
        <v/>
      </c>
      <c r="BB6" s="82"/>
      <c r="BC6" s="17"/>
      <c r="BE6" s="81">
        <f t="shared" si="0"/>
        <v>0.45007938544903719</v>
      </c>
    </row>
    <row r="7" spans="1:59" x14ac:dyDescent="0.25">
      <c r="A7" s="20">
        <v>1839</v>
      </c>
      <c r="B7" s="17">
        <v>1335.5320006912841</v>
      </c>
      <c r="C7" s="17">
        <v>1489.3065642539264</v>
      </c>
      <c r="D7" s="17"/>
      <c r="E7" s="17"/>
      <c r="F7" s="17" t="s">
        <v>281</v>
      </c>
      <c r="G7" s="17" t="s">
        <v>281</v>
      </c>
      <c r="H7" s="17">
        <v>1394.951744617669</v>
      </c>
      <c r="I7" s="17" t="s">
        <v>281</v>
      </c>
      <c r="J7" s="17" t="s">
        <v>281</v>
      </c>
      <c r="K7" s="17">
        <v>1267.3532475411735</v>
      </c>
      <c r="L7" s="17" t="s">
        <v>281</v>
      </c>
      <c r="M7" s="17">
        <v>2235.8108943289503</v>
      </c>
      <c r="N7" s="17">
        <v>970.07222052780173</v>
      </c>
      <c r="O7" s="17" t="s">
        <v>281</v>
      </c>
      <c r="P7" s="17">
        <v>2435.1229909760987</v>
      </c>
      <c r="Q7" s="82" t="str">
        <f>IFERROR((IF('[2]T61 Real GDP'!Q7&lt;&gt;"",(IF('[2]T58 Total Population'!Q7&lt;&gt;"",('[2]T61 Real GDP'!Q7*1000000)/('[2]T58 Total Population'!Q7*1000),"")),"")),"")</f>
        <v/>
      </c>
      <c r="R7" s="17" t="s">
        <v>281</v>
      </c>
      <c r="S7" s="17" t="s">
        <v>281</v>
      </c>
      <c r="T7" s="17" t="s">
        <v>281</v>
      </c>
      <c r="U7" s="17" t="s">
        <v>281</v>
      </c>
      <c r="V7" s="17" t="s">
        <v>281</v>
      </c>
      <c r="W7" s="17" t="s">
        <v>281</v>
      </c>
      <c r="X7" s="17" t="s">
        <v>281</v>
      </c>
      <c r="Y7" s="17" t="s">
        <v>281</v>
      </c>
      <c r="Z7" s="82" t="str">
        <f>IFERROR((IF('[2]T61 Real GDP'!Z7&lt;&gt;"",(IF('[2]T58 Total Population'!Z7&lt;&gt;"",('[2]T61 Real GDP'!Z7*1000000)/('[2]T58 Total Population'!Z7*1000),"")),"")),"")</f>
        <v/>
      </c>
      <c r="AA7" s="17">
        <v>1086.848635235732</v>
      </c>
      <c r="AB7" s="17"/>
      <c r="AC7" s="17" t="s">
        <v>281</v>
      </c>
      <c r="AD7" s="17">
        <v>1777.6419411341988</v>
      </c>
      <c r="AE7" s="82"/>
      <c r="AF7" s="82"/>
      <c r="AG7" s="82"/>
      <c r="AH7" s="82"/>
      <c r="AI7" s="82"/>
      <c r="AJ7" s="82" t="str">
        <f>IFERROR((IF('[2]T61 Real GDP'!AJ7&lt;&gt;"",(IF('[2]T58 Total Population'!AJ7&lt;&gt;"",('[2]T61 Real GDP'!AJ7*1000000)/('[2]T58 Total Population'!AJ7*1000),"")),"")),"")</f>
        <v/>
      </c>
      <c r="AK7" s="17" t="s">
        <v>281</v>
      </c>
      <c r="AL7" s="114" t="s">
        <v>281</v>
      </c>
      <c r="AM7" s="17"/>
      <c r="AN7" s="17" t="s">
        <v>281</v>
      </c>
      <c r="AO7" s="17" t="s">
        <v>281</v>
      </c>
      <c r="AP7" s="82" t="str">
        <f>IFERROR((IF('[2]T61 Real GDP'!AP7&lt;&gt;"",(IF('[2]T58 Total Population'!AP7&lt;&gt;"",('[2]T61 Real GDP'!AP7*1000000)/('[2]T58 Total Population'!AP7*1000),"")),"")),"")</f>
        <v/>
      </c>
      <c r="AQ7" s="17" t="s">
        <v>281</v>
      </c>
      <c r="AR7" s="17" t="s">
        <v>281</v>
      </c>
      <c r="AS7" s="17"/>
      <c r="AT7" s="17"/>
      <c r="AU7" s="82"/>
      <c r="AV7" s="17" t="s">
        <v>281</v>
      </c>
      <c r="AW7" s="17" t="s">
        <v>281</v>
      </c>
      <c r="AX7" s="17" t="s">
        <v>281</v>
      </c>
      <c r="AY7" s="82"/>
      <c r="AZ7" s="17" t="s">
        <v>281</v>
      </c>
      <c r="BA7" s="82" t="str">
        <f>IFERROR((IF('[2]T61 Real GDP'!BA7&lt;&gt;"",(IF('[2]T58 Total Population'!BA7&lt;&gt;"",('[2]T61 Real GDP'!BA7*1000000)/('[2]T58 Total Population'!BA7*1000),"")),"")),"")</f>
        <v/>
      </c>
      <c r="BB7" s="82"/>
      <c r="BC7" s="17"/>
      <c r="BE7" s="81">
        <f t="shared" si="0"/>
        <v>0.45173772970632609</v>
      </c>
    </row>
    <row r="8" spans="1:59" x14ac:dyDescent="0.25">
      <c r="A8" s="20">
        <v>1840</v>
      </c>
      <c r="B8" s="17">
        <v>1427.7363896848137</v>
      </c>
      <c r="C8" s="17">
        <v>1537.2082373732046</v>
      </c>
      <c r="D8" s="17"/>
      <c r="E8" s="17"/>
      <c r="F8" s="17">
        <v>1514.5317545748117</v>
      </c>
      <c r="G8" s="17" t="s">
        <v>281</v>
      </c>
      <c r="H8" s="17">
        <v>1428.1503316138542</v>
      </c>
      <c r="I8" s="17" t="s">
        <v>281</v>
      </c>
      <c r="J8" s="17" t="s">
        <v>281</v>
      </c>
      <c r="K8" s="17">
        <v>1212.337516222522</v>
      </c>
      <c r="L8" s="17" t="s">
        <v>281</v>
      </c>
      <c r="M8" s="17">
        <v>2257.170517158755</v>
      </c>
      <c r="N8" s="17">
        <v>983.92088948391427</v>
      </c>
      <c r="O8" s="17" t="s">
        <v>281</v>
      </c>
      <c r="P8" s="17">
        <v>2521.0174609167161</v>
      </c>
      <c r="Q8" s="82" t="str">
        <f>IFERROR((IF('[2]T61 Real GDP'!Q8&lt;&gt;"",(IF('[2]T58 Total Population'!Q8&lt;&gt;"",('[2]T61 Real GDP'!Q8*1000000)/('[2]T58 Total Population'!Q8*1000),"")),"")),"")</f>
        <v/>
      </c>
      <c r="R8" s="17" t="s">
        <v>281</v>
      </c>
      <c r="S8" s="17" t="s">
        <v>281</v>
      </c>
      <c r="T8" s="17" t="s">
        <v>281</v>
      </c>
      <c r="U8" s="17" t="s">
        <v>281</v>
      </c>
      <c r="V8" s="17" t="s">
        <v>281</v>
      </c>
      <c r="W8" s="17" t="s">
        <v>281</v>
      </c>
      <c r="X8" s="17" t="s">
        <v>281</v>
      </c>
      <c r="Y8" s="17" t="s">
        <v>281</v>
      </c>
      <c r="Z8" s="82" t="str">
        <f>IFERROR((IF('[2]T61 Real GDP'!Z8&lt;&gt;"",(IF('[2]T58 Total Population'!Z8&lt;&gt;"",('[2]T61 Real GDP'!Z8*1000000)/('[2]T58 Total Population'!Z8*1000),"")),"")),"")</f>
        <v/>
      </c>
      <c r="AA8" s="17">
        <v>1373.8095238095239</v>
      </c>
      <c r="AB8" s="17"/>
      <c r="AC8" s="17">
        <v>1162.0506776664704</v>
      </c>
      <c r="AD8" s="17">
        <v>1690.1494310031003</v>
      </c>
      <c r="AE8" s="82"/>
      <c r="AF8" s="82"/>
      <c r="AG8" s="82"/>
      <c r="AH8" s="82"/>
      <c r="AI8" s="82"/>
      <c r="AJ8" s="82" t="str">
        <f>IFERROR((IF('[2]T61 Real GDP'!AJ8&lt;&gt;"",(IF('[2]T58 Total Population'!AJ8&lt;&gt;"",('[2]T61 Real GDP'!AJ8*1000000)/('[2]T58 Total Population'!AJ8*1000),"")),"")),"")</f>
        <v/>
      </c>
      <c r="AK8" s="17" t="s">
        <v>281</v>
      </c>
      <c r="AL8" s="114" t="s">
        <v>281</v>
      </c>
      <c r="AM8" s="17">
        <v>735.50823179612428</v>
      </c>
      <c r="AN8" s="17" t="s">
        <v>281</v>
      </c>
      <c r="AO8" s="17" t="s">
        <v>281</v>
      </c>
      <c r="AP8" s="82" t="str">
        <f>IFERROR((IF('[2]T61 Real GDP'!AP8&lt;&gt;"",(IF('[2]T58 Total Population'!AP8&lt;&gt;"",('[2]T61 Real GDP'!AP8*1000000)/('[2]T58 Total Population'!AP8*1000),"")),"")),"")</f>
        <v/>
      </c>
      <c r="AQ8" s="17" t="s">
        <v>281</v>
      </c>
      <c r="AR8" s="17" t="s">
        <v>281</v>
      </c>
      <c r="AS8" s="17"/>
      <c r="AT8" s="17"/>
      <c r="AU8" s="82"/>
      <c r="AV8" s="17" t="s">
        <v>281</v>
      </c>
      <c r="AW8" s="17" t="s">
        <v>281</v>
      </c>
      <c r="AX8" s="17" t="s">
        <v>281</v>
      </c>
      <c r="AY8" s="82"/>
      <c r="AZ8" s="17" t="s">
        <v>281</v>
      </c>
      <c r="BA8" s="82" t="str">
        <f>IFERROR((IF('[2]T61 Real GDP'!BA8&lt;&gt;"",(IF('[2]T58 Total Population'!BA8&lt;&gt;"",('[2]T61 Real GDP'!BA8*1000000)/('[2]T58 Total Population'!BA8*1000),"")),"")),"")</f>
        <v/>
      </c>
      <c r="BB8" s="82"/>
      <c r="BC8" s="17"/>
      <c r="BE8" s="81">
        <f t="shared" si="0"/>
        <v>0.49698283057763487</v>
      </c>
    </row>
    <row r="9" spans="1:59" x14ac:dyDescent="0.25">
      <c r="A9" s="20">
        <v>1841</v>
      </c>
      <c r="B9" s="17">
        <v>1455.9742148948915</v>
      </c>
      <c r="C9" s="17">
        <v>1567.6911202672909</v>
      </c>
      <c r="D9" s="17"/>
      <c r="E9" s="17"/>
      <c r="F9" s="17" t="s">
        <v>281</v>
      </c>
      <c r="G9" s="17" t="s">
        <v>281</v>
      </c>
      <c r="H9" s="17">
        <v>1413.5667396061269</v>
      </c>
      <c r="I9" s="17" t="s">
        <v>281</v>
      </c>
      <c r="J9" s="17" t="s">
        <v>281</v>
      </c>
      <c r="K9" s="17">
        <v>1202.8309596196382</v>
      </c>
      <c r="L9" s="17" t="s">
        <v>281</v>
      </c>
      <c r="M9" s="17">
        <v>2279.3762537120124</v>
      </c>
      <c r="N9" s="17">
        <v>971.50411561501528</v>
      </c>
      <c r="O9" s="17" t="s">
        <v>281</v>
      </c>
      <c r="P9" s="17">
        <v>2443.1102498818132</v>
      </c>
      <c r="Q9" s="82" t="str">
        <f>IFERROR((IF('[2]T61 Real GDP'!Q9&lt;&gt;"",(IF('[2]T58 Total Population'!Q9&lt;&gt;"",('[2]T61 Real GDP'!Q9*1000000)/('[2]T58 Total Population'!Q9*1000),"")),"")),"")</f>
        <v/>
      </c>
      <c r="R9" s="17" t="s">
        <v>281</v>
      </c>
      <c r="S9" s="17" t="s">
        <v>281</v>
      </c>
      <c r="T9" s="17" t="s">
        <v>281</v>
      </c>
      <c r="U9" s="17" t="s">
        <v>281</v>
      </c>
      <c r="V9" s="17" t="s">
        <v>281</v>
      </c>
      <c r="W9" s="17" t="s">
        <v>281</v>
      </c>
      <c r="X9" s="17" t="s">
        <v>281</v>
      </c>
      <c r="Y9" s="17" t="s">
        <v>281</v>
      </c>
      <c r="Z9" s="82" t="str">
        <f>IFERROR((IF('[2]T61 Real GDP'!Z9&lt;&gt;"",(IF('[2]T58 Total Population'!Z9&lt;&gt;"",('[2]T61 Real GDP'!Z9*1000000)/('[2]T58 Total Population'!Z9*1000),"")),"")),"")</f>
        <v/>
      </c>
      <c r="AA9" s="17">
        <v>1171.875</v>
      </c>
      <c r="AB9" s="17"/>
      <c r="AC9" s="17" t="s">
        <v>281</v>
      </c>
      <c r="AD9" s="17">
        <v>1655.152426950661</v>
      </c>
      <c r="AE9" s="82"/>
      <c r="AF9" s="82"/>
      <c r="AG9" s="82"/>
      <c r="AH9" s="82"/>
      <c r="AI9" s="82"/>
      <c r="AJ9" s="82" t="str">
        <f>IFERROR((IF('[2]T61 Real GDP'!AJ9&lt;&gt;"",(IF('[2]T58 Total Population'!AJ9&lt;&gt;"",('[2]T61 Real GDP'!AJ9*1000000)/('[2]T58 Total Population'!AJ9*1000),"")),"")),"")</f>
        <v/>
      </c>
      <c r="AK9" s="17" t="s">
        <v>281</v>
      </c>
      <c r="AL9" s="114" t="s">
        <v>281</v>
      </c>
      <c r="AM9" s="17"/>
      <c r="AN9" s="17" t="s">
        <v>281</v>
      </c>
      <c r="AO9" s="17" t="s">
        <v>281</v>
      </c>
      <c r="AP9" s="82" t="str">
        <f>IFERROR((IF('[2]T61 Real GDP'!AP9&lt;&gt;"",(IF('[2]T58 Total Population'!AP9&lt;&gt;"",('[2]T61 Real GDP'!AP9*1000000)/('[2]T58 Total Population'!AP9*1000),"")),"")),"")</f>
        <v/>
      </c>
      <c r="AQ9" s="17" t="s">
        <v>281</v>
      </c>
      <c r="AR9" s="17" t="s">
        <v>281</v>
      </c>
      <c r="AS9" s="17"/>
      <c r="AT9" s="17"/>
      <c r="AU9" s="82"/>
      <c r="AV9" s="17" t="s">
        <v>281</v>
      </c>
      <c r="AW9" s="17" t="s">
        <v>281</v>
      </c>
      <c r="AX9" s="17" t="s">
        <v>281</v>
      </c>
      <c r="AY9" s="82"/>
      <c r="AZ9" s="17" t="s">
        <v>281</v>
      </c>
      <c r="BA9" s="82" t="str">
        <f>IFERROR((IF('[2]T61 Real GDP'!BA9&lt;&gt;"",(IF('[2]T58 Total Population'!BA9&lt;&gt;"",('[2]T61 Real GDP'!BA9*1000000)/('[2]T58 Total Population'!BA9*1000),"")),"")),"")</f>
        <v/>
      </c>
      <c r="BB9" s="82"/>
      <c r="BC9" s="17"/>
      <c r="BE9" s="81">
        <f t="shared" si="0"/>
        <v>0.45059696765278728</v>
      </c>
    </row>
    <row r="10" spans="1:59" x14ac:dyDescent="0.25">
      <c r="A10" s="20">
        <v>1842</v>
      </c>
      <c r="B10" s="17">
        <v>1417.826111647453</v>
      </c>
      <c r="C10" s="17">
        <v>1580.755212936185</v>
      </c>
      <c r="D10" s="17"/>
      <c r="E10" s="17"/>
      <c r="F10" s="17" t="s">
        <v>281</v>
      </c>
      <c r="G10" s="17" t="s">
        <v>281</v>
      </c>
      <c r="H10" s="17">
        <v>1407.2202166064983</v>
      </c>
      <c r="I10" s="17" t="s">
        <v>281</v>
      </c>
      <c r="J10" s="17" t="s">
        <v>281</v>
      </c>
      <c r="K10" s="17">
        <v>1228.8832695869771</v>
      </c>
      <c r="L10" s="17" t="s">
        <v>281</v>
      </c>
      <c r="M10" s="17">
        <v>2223.8306478451805</v>
      </c>
      <c r="N10" s="17">
        <v>925.73449542461447</v>
      </c>
      <c r="O10" s="17" t="s">
        <v>281</v>
      </c>
      <c r="P10" s="17">
        <v>2389.3603995257581</v>
      </c>
      <c r="Q10" s="82" t="str">
        <f>IFERROR((IF('[2]T61 Real GDP'!Q10&lt;&gt;"",(IF('[2]T58 Total Population'!Q10&lt;&gt;"",('[2]T61 Real GDP'!Q10*1000000)/('[2]T58 Total Population'!Q10*1000),"")),"")),"")</f>
        <v/>
      </c>
      <c r="R10" s="17" t="s">
        <v>281</v>
      </c>
      <c r="S10" s="17" t="s">
        <v>281</v>
      </c>
      <c r="T10" s="17" t="s">
        <v>281</v>
      </c>
      <c r="U10" s="17" t="s">
        <v>281</v>
      </c>
      <c r="V10" s="17" t="s">
        <v>281</v>
      </c>
      <c r="W10" s="17" t="s">
        <v>281</v>
      </c>
      <c r="X10" s="17" t="s">
        <v>281</v>
      </c>
      <c r="Y10" s="17" t="s">
        <v>281</v>
      </c>
      <c r="Z10" s="82" t="str">
        <f>IFERROR((IF('[2]T61 Real GDP'!Z10&lt;&gt;"",(IF('[2]T58 Total Population'!Z10&lt;&gt;"",('[2]T61 Real GDP'!Z10*1000000)/('[2]T58 Total Population'!Z10*1000),"")),"")),"")</f>
        <v/>
      </c>
      <c r="AA10" s="17">
        <v>1068.8172043010752</v>
      </c>
      <c r="AB10" s="17"/>
      <c r="AC10" s="17" t="s">
        <v>281</v>
      </c>
      <c r="AD10" s="17">
        <v>1640.7418958702447</v>
      </c>
      <c r="AE10" s="82"/>
      <c r="AF10" s="82"/>
      <c r="AG10" s="82"/>
      <c r="AH10" s="82"/>
      <c r="AI10" s="82"/>
      <c r="AJ10" s="82" t="str">
        <f>IFERROR((IF('[2]T61 Real GDP'!AJ10&lt;&gt;"",(IF('[2]T58 Total Population'!AJ10&lt;&gt;"",('[2]T61 Real GDP'!AJ10*1000000)/('[2]T58 Total Population'!AJ10*1000),"")),"")),"")</f>
        <v/>
      </c>
      <c r="AK10" s="17" t="s">
        <v>281</v>
      </c>
      <c r="AL10" s="114" t="s">
        <v>281</v>
      </c>
      <c r="AM10" s="17"/>
      <c r="AN10" s="17" t="s">
        <v>281</v>
      </c>
      <c r="AO10" s="17" t="s">
        <v>281</v>
      </c>
      <c r="AP10" s="82" t="str">
        <f>IFERROR((IF('[2]T61 Real GDP'!AP10&lt;&gt;"",(IF('[2]T58 Total Population'!AP10&lt;&gt;"",('[2]T61 Real GDP'!AP10*1000000)/('[2]T58 Total Population'!AP10*1000),"")),"")),"")</f>
        <v/>
      </c>
      <c r="AQ10" s="17" t="s">
        <v>281</v>
      </c>
      <c r="AR10" s="17" t="s">
        <v>281</v>
      </c>
      <c r="AS10" s="17"/>
      <c r="AT10" s="17"/>
      <c r="AU10" s="82"/>
      <c r="AV10" s="17" t="s">
        <v>281</v>
      </c>
      <c r="AW10" s="17" t="s">
        <v>281</v>
      </c>
      <c r="AX10" s="17" t="s">
        <v>281</v>
      </c>
      <c r="AY10" s="82"/>
      <c r="AZ10" s="17" t="s">
        <v>281</v>
      </c>
      <c r="BA10" s="82" t="str">
        <f>IFERROR((IF('[2]T61 Real GDP'!BA10&lt;&gt;"",(IF('[2]T58 Total Population'!BA10&lt;&gt;"",('[2]T61 Real GDP'!BA10*1000000)/('[2]T58 Total Population'!BA10*1000),"")),"")),"")</f>
        <v/>
      </c>
      <c r="BB10" s="82"/>
      <c r="BC10" s="17"/>
      <c r="BE10" s="81">
        <f t="shared" si="0"/>
        <v>0.45113710987513089</v>
      </c>
    </row>
    <row r="11" spans="1:59" x14ac:dyDescent="0.25">
      <c r="A11" s="20">
        <v>1843</v>
      </c>
      <c r="B11" s="17">
        <v>1486.658375261462</v>
      </c>
      <c r="C11" s="17">
        <v>1502.3706569228204</v>
      </c>
      <c r="D11" s="17"/>
      <c r="E11" s="17"/>
      <c r="F11" s="17" t="s">
        <v>281</v>
      </c>
      <c r="G11" s="17" t="s">
        <v>281</v>
      </c>
      <c r="H11" s="17">
        <v>1475.5747126436781</v>
      </c>
      <c r="I11" s="17" t="s">
        <v>281</v>
      </c>
      <c r="J11" s="17" t="s">
        <v>281</v>
      </c>
      <c r="K11" s="17">
        <v>1036.6031452638886</v>
      </c>
      <c r="L11" s="17" t="s">
        <v>281</v>
      </c>
      <c r="M11" s="17">
        <v>2185.2306005993819</v>
      </c>
      <c r="N11" s="17">
        <v>945.83728608299646</v>
      </c>
      <c r="O11" s="17" t="s">
        <v>281</v>
      </c>
      <c r="P11" s="17">
        <v>2477.8004434129966</v>
      </c>
      <c r="Q11" s="82" t="str">
        <f>IFERROR((IF('[2]T61 Real GDP'!Q11&lt;&gt;"",(IF('[2]T58 Total Population'!Q11&lt;&gt;"",('[2]T61 Real GDP'!Q11*1000000)/('[2]T58 Total Population'!Q11*1000),"")),"")),"")</f>
        <v/>
      </c>
      <c r="R11" s="17" t="s">
        <v>281</v>
      </c>
      <c r="S11" s="17" t="s">
        <v>281</v>
      </c>
      <c r="T11" s="17" t="s">
        <v>281</v>
      </c>
      <c r="U11" s="17" t="s">
        <v>281</v>
      </c>
      <c r="V11" s="17" t="s">
        <v>281</v>
      </c>
      <c r="W11" s="17" t="s">
        <v>281</v>
      </c>
      <c r="X11" s="17" t="s">
        <v>281</v>
      </c>
      <c r="Y11" s="17" t="s">
        <v>281</v>
      </c>
      <c r="Z11" s="82" t="str">
        <f>IFERROR((IF('[2]T61 Real GDP'!Z11&lt;&gt;"",(IF('[2]T58 Total Population'!Z11&lt;&gt;"",('[2]T61 Real GDP'!Z11*1000000)/('[2]T58 Total Population'!Z11*1000),"")),"")),"")</f>
        <v/>
      </c>
      <c r="AA11" s="17">
        <v>1239.4067796610168</v>
      </c>
      <c r="AB11" s="17" t="s">
        <v>281</v>
      </c>
      <c r="AC11" s="17" t="s">
        <v>281</v>
      </c>
      <c r="AD11" s="17">
        <v>1666.4749870852736</v>
      </c>
      <c r="AE11" s="82"/>
      <c r="AF11" s="82"/>
      <c r="AG11" s="82"/>
      <c r="AH11" s="82"/>
      <c r="AI11" s="82"/>
      <c r="AJ11" s="82" t="str">
        <f>IFERROR((IF('[2]T61 Real GDP'!AJ11&lt;&gt;"",(IF('[2]T58 Total Population'!AJ11&lt;&gt;"",('[2]T61 Real GDP'!AJ11*1000000)/('[2]T58 Total Population'!AJ11*1000),"")),"")),"")</f>
        <v/>
      </c>
      <c r="AK11" s="17" t="s">
        <v>281</v>
      </c>
      <c r="AL11" s="114" t="s">
        <v>281</v>
      </c>
      <c r="AM11" s="17">
        <v>684.89859501431602</v>
      </c>
      <c r="AN11" s="17" t="s">
        <v>281</v>
      </c>
      <c r="AO11" s="17" t="s">
        <v>281</v>
      </c>
      <c r="AP11" s="82" t="str">
        <f>IFERROR((IF('[2]T61 Real GDP'!AP11&lt;&gt;"",(IF('[2]T58 Total Population'!AP11&lt;&gt;"",('[2]T61 Real GDP'!AP11*1000000)/('[2]T58 Total Population'!AP11*1000),"")),"")),"")</f>
        <v/>
      </c>
      <c r="AQ11" s="17" t="s">
        <v>281</v>
      </c>
      <c r="AR11" s="17" t="s">
        <v>281</v>
      </c>
      <c r="AS11" s="17"/>
      <c r="AT11" s="17"/>
      <c r="AU11" s="82"/>
      <c r="AV11" s="17" t="s">
        <v>281</v>
      </c>
      <c r="AW11" s="17" t="s">
        <v>281</v>
      </c>
      <c r="AX11" s="17" t="s">
        <v>281</v>
      </c>
      <c r="AY11" s="82"/>
      <c r="AZ11" s="17" t="s">
        <v>281</v>
      </c>
      <c r="BA11" s="82" t="str">
        <f>IFERROR((IF('[2]T61 Real GDP'!BA11&lt;&gt;"",(IF('[2]T58 Total Population'!BA11&lt;&gt;"",('[2]T61 Real GDP'!BA11*1000000)/('[2]T58 Total Population'!BA11*1000),"")),"")),"")</f>
        <v/>
      </c>
      <c r="BB11" s="82"/>
      <c r="BC11" s="17"/>
      <c r="BE11" s="81">
        <f t="shared" si="0"/>
        <v>0.46930776914361555</v>
      </c>
    </row>
    <row r="12" spans="1:59" x14ac:dyDescent="0.25">
      <c r="A12" s="20">
        <v>1844</v>
      </c>
      <c r="B12" s="17">
        <v>1533.4421339936407</v>
      </c>
      <c r="C12" s="17">
        <v>1502.3706569228204</v>
      </c>
      <c r="D12" s="17"/>
      <c r="E12" s="17"/>
      <c r="F12" s="17" t="s">
        <v>281</v>
      </c>
      <c r="G12" s="17" t="s">
        <v>281</v>
      </c>
      <c r="H12" s="17">
        <v>1526.8741159830267</v>
      </c>
      <c r="I12" s="17" t="s">
        <v>281</v>
      </c>
      <c r="J12" s="17" t="s">
        <v>281</v>
      </c>
      <c r="K12" s="17">
        <v>1004.8138340070415</v>
      </c>
      <c r="L12" s="17" t="s">
        <v>281</v>
      </c>
      <c r="M12" s="17">
        <v>2205.6988345085706</v>
      </c>
      <c r="N12" s="17">
        <v>986.73434244533246</v>
      </c>
      <c r="O12" s="17" t="s">
        <v>281</v>
      </c>
      <c r="P12" s="17">
        <v>2663.3571842556976</v>
      </c>
      <c r="Q12" s="82" t="str">
        <f>IFERROR((IF('[2]T61 Real GDP'!Q12&lt;&gt;"",(IF('[2]T58 Total Population'!Q12&lt;&gt;"",('[2]T61 Real GDP'!Q12*1000000)/('[2]T58 Total Population'!Q12*1000),"")),"")),"")</f>
        <v/>
      </c>
      <c r="R12" s="17" t="s">
        <v>281</v>
      </c>
      <c r="S12" s="17" t="s">
        <v>281</v>
      </c>
      <c r="T12" s="17" t="s">
        <v>281</v>
      </c>
      <c r="U12" s="17" t="s">
        <v>281</v>
      </c>
      <c r="V12" s="17" t="s">
        <v>281</v>
      </c>
      <c r="W12" s="17" t="s">
        <v>281</v>
      </c>
      <c r="X12" s="17" t="s">
        <v>281</v>
      </c>
      <c r="Y12" s="17" t="s">
        <v>281</v>
      </c>
      <c r="Z12" s="82" t="str">
        <f>IFERROR((IF('[2]T61 Real GDP'!Z12&lt;&gt;"",(IF('[2]T58 Total Population'!Z12&lt;&gt;"",('[2]T61 Real GDP'!Z12*1000000)/('[2]T58 Total Population'!Z12*1000),"")),"")),"")</f>
        <v/>
      </c>
      <c r="AA12" s="17">
        <v>1408.7136929460582</v>
      </c>
      <c r="AB12" s="17" t="s">
        <v>281</v>
      </c>
      <c r="AC12" s="17" t="s">
        <v>281</v>
      </c>
      <c r="AD12" s="17">
        <v>1757.0554681621752</v>
      </c>
      <c r="AE12" s="82"/>
      <c r="AF12" s="82"/>
      <c r="AG12" s="82"/>
      <c r="AH12" s="82"/>
      <c r="AI12" s="82"/>
      <c r="AJ12" s="82" t="str">
        <f>IFERROR((IF('[2]T61 Real GDP'!AJ12&lt;&gt;"",(IF('[2]T58 Total Population'!AJ12&lt;&gt;"",('[2]T61 Real GDP'!AJ12*1000000)/('[2]T58 Total Population'!AJ12*1000),"")),"")),"")</f>
        <v/>
      </c>
      <c r="AK12" s="17" t="s">
        <v>281</v>
      </c>
      <c r="AL12" s="114" t="s">
        <v>281</v>
      </c>
      <c r="AM12" s="17"/>
      <c r="AN12" s="17" t="s">
        <v>281</v>
      </c>
      <c r="AO12" s="17" t="s">
        <v>281</v>
      </c>
      <c r="AP12" s="82" t="str">
        <f>IFERROR((IF('[2]T61 Real GDP'!AP12&lt;&gt;"",(IF('[2]T58 Total Population'!AP12&lt;&gt;"",('[2]T61 Real GDP'!AP12*1000000)/('[2]T58 Total Population'!AP12*1000),"")),"")),"")</f>
        <v/>
      </c>
      <c r="AQ12" s="17" t="s">
        <v>281</v>
      </c>
      <c r="AR12" s="17" t="s">
        <v>281</v>
      </c>
      <c r="AS12" s="17"/>
      <c r="AT12" s="17"/>
      <c r="AU12" s="82"/>
      <c r="AV12" s="17" t="s">
        <v>281</v>
      </c>
      <c r="AW12" s="17" t="s">
        <v>281</v>
      </c>
      <c r="AX12" s="17" t="s">
        <v>281</v>
      </c>
      <c r="AY12" s="82"/>
      <c r="AZ12" s="17" t="s">
        <v>281</v>
      </c>
      <c r="BA12" s="82" t="str">
        <f>IFERROR((IF('[2]T61 Real GDP'!BA12&lt;&gt;"",(IF('[2]T58 Total Population'!BA12&lt;&gt;"",('[2]T61 Real GDP'!BA12*1000000)/('[2]T58 Total Population'!BA12*1000),"")),"")),"")</f>
        <v/>
      </c>
      <c r="BB12" s="82"/>
      <c r="BC12" s="17"/>
      <c r="BE12" s="81">
        <f t="shared" si="0"/>
        <v>0.44870264561183887</v>
      </c>
    </row>
    <row r="13" spans="1:59" x14ac:dyDescent="0.25">
      <c r="A13" s="20">
        <v>1845</v>
      </c>
      <c r="B13" s="17">
        <v>1479.9159663865546</v>
      </c>
      <c r="C13" s="17">
        <v>1515.4347495917145</v>
      </c>
      <c r="D13" s="17"/>
      <c r="E13" s="17"/>
      <c r="F13" s="17" t="s">
        <v>281</v>
      </c>
      <c r="G13" s="17" t="s">
        <v>281</v>
      </c>
      <c r="H13" s="17">
        <v>1551.048951048951</v>
      </c>
      <c r="I13" s="17" t="s">
        <v>281</v>
      </c>
      <c r="J13" s="17" t="s">
        <v>281</v>
      </c>
      <c r="K13" s="17">
        <v>967.83363869929974</v>
      </c>
      <c r="L13" s="17"/>
      <c r="M13" s="17">
        <v>2189.7336081512904</v>
      </c>
      <c r="N13" s="17">
        <v>1009.5999933794662</v>
      </c>
      <c r="O13" s="17" t="s">
        <v>281</v>
      </c>
      <c r="P13" s="17">
        <v>2752.1297224243635</v>
      </c>
      <c r="Q13" s="82" t="str">
        <f>IFERROR((IF('[2]T61 Real GDP'!Q13&lt;&gt;"",(IF('[2]T58 Total Population'!Q13&lt;&gt;"",('[2]T61 Real GDP'!Q13*1000000)/('[2]T58 Total Population'!Q13*1000),"")),"")),"")</f>
        <v/>
      </c>
      <c r="R13" s="17" t="s">
        <v>281</v>
      </c>
      <c r="S13" s="17" t="s">
        <v>281</v>
      </c>
      <c r="T13" s="17" t="s">
        <v>281</v>
      </c>
      <c r="U13" s="17" t="s">
        <v>281</v>
      </c>
      <c r="V13" s="17" t="s">
        <v>281</v>
      </c>
      <c r="W13" s="17" t="s">
        <v>281</v>
      </c>
      <c r="X13" s="17" t="s">
        <v>281</v>
      </c>
      <c r="Y13" s="17" t="s">
        <v>281</v>
      </c>
      <c r="Z13" s="82" t="str">
        <f>IFERROR((IF('[2]T61 Real GDP'!Z13&lt;&gt;"",(IF('[2]T58 Total Population'!Z13&lt;&gt;"",('[2]T61 Real GDP'!Z13*1000000)/('[2]T58 Total Population'!Z13*1000),"")),"")),"")</f>
        <v/>
      </c>
      <c r="AA13" s="17">
        <v>1449.3927125506073</v>
      </c>
      <c r="AB13" s="17" t="s">
        <v>281</v>
      </c>
      <c r="AC13" s="17" t="s">
        <v>281</v>
      </c>
      <c r="AD13" s="17">
        <v>1784.8472066744064</v>
      </c>
      <c r="AE13" s="82"/>
      <c r="AF13" s="82"/>
      <c r="AG13" s="82"/>
      <c r="AH13" s="82"/>
      <c r="AI13" s="82"/>
      <c r="AJ13" s="82" t="str">
        <f>IFERROR((IF('[2]T61 Real GDP'!AJ13&lt;&gt;"",(IF('[2]T58 Total Population'!AJ13&lt;&gt;"",('[2]T61 Real GDP'!AJ13*1000000)/('[2]T58 Total Population'!AJ13*1000),"")),"")),"")</f>
        <v/>
      </c>
      <c r="AK13" s="17" t="s">
        <v>281</v>
      </c>
      <c r="AL13" s="114" t="s">
        <v>281</v>
      </c>
      <c r="AM13" s="17"/>
      <c r="AN13" s="17" t="s">
        <v>281</v>
      </c>
      <c r="AO13" s="17" t="s">
        <v>281</v>
      </c>
      <c r="AP13" s="82" t="str">
        <f>IFERROR((IF('[2]T61 Real GDP'!AP13&lt;&gt;"",(IF('[2]T58 Total Population'!AP13&lt;&gt;"",('[2]T61 Real GDP'!AP13*1000000)/('[2]T58 Total Population'!AP13*1000),"")),"")),"")</f>
        <v/>
      </c>
      <c r="AQ13" s="17" t="s">
        <v>281</v>
      </c>
      <c r="AR13" s="17" t="s">
        <v>281</v>
      </c>
      <c r="AS13" s="17"/>
      <c r="AT13" s="17"/>
      <c r="AU13" s="82"/>
      <c r="AV13" s="17" t="s">
        <v>281</v>
      </c>
      <c r="AW13" s="17" t="s">
        <v>281</v>
      </c>
      <c r="AX13" s="17" t="s">
        <v>281</v>
      </c>
      <c r="AY13" s="82"/>
      <c r="AZ13" s="17" t="s">
        <v>281</v>
      </c>
      <c r="BA13" s="82" t="str">
        <f>IFERROR((IF('[2]T61 Real GDP'!BA13&lt;&gt;"",(IF('[2]T58 Total Population'!BA13&lt;&gt;"",('[2]T61 Real GDP'!BA13*1000000)/('[2]T58 Total Population'!BA13*1000),"")),"")),"")</f>
        <v/>
      </c>
      <c r="BB13" s="82"/>
      <c r="BC13" s="17"/>
      <c r="BE13" s="81">
        <f t="shared" si="0"/>
        <v>0.45474189323111658</v>
      </c>
    </row>
    <row r="14" spans="1:59" x14ac:dyDescent="0.25">
      <c r="A14" s="20">
        <v>1846</v>
      </c>
      <c r="B14" s="17">
        <v>1478.2717910072847</v>
      </c>
      <c r="C14" s="17">
        <v>1502.3706569228204</v>
      </c>
      <c r="D14" s="17"/>
      <c r="E14" s="17"/>
      <c r="F14" s="17" t="s">
        <v>281</v>
      </c>
      <c r="G14" s="17">
        <v>1693.9013035381752</v>
      </c>
      <c r="H14" s="17">
        <v>1568.5595567867038</v>
      </c>
      <c r="I14" s="17" t="s">
        <v>281</v>
      </c>
      <c r="J14" s="17" t="s">
        <v>281</v>
      </c>
      <c r="K14" s="17">
        <v>1060.9901839873828</v>
      </c>
      <c r="L14" s="17" t="s">
        <v>281</v>
      </c>
      <c r="M14" s="17">
        <v>2193.4419207542346</v>
      </c>
      <c r="N14" s="17">
        <v>974.88309862928747</v>
      </c>
      <c r="O14" s="17" t="s">
        <v>281</v>
      </c>
      <c r="P14" s="17">
        <v>2719.3478554677404</v>
      </c>
      <c r="Q14" s="82" t="str">
        <f>IFERROR((IF('[2]T61 Real GDP'!Q14&lt;&gt;"",(IF('[2]T58 Total Population'!Q14&lt;&gt;"",('[2]T61 Real GDP'!Q14*1000000)/('[2]T58 Total Population'!Q14*1000),"")),"")),"")</f>
        <v/>
      </c>
      <c r="R14" s="17" t="s">
        <v>281</v>
      </c>
      <c r="S14" s="17" t="s">
        <v>281</v>
      </c>
      <c r="T14" s="17" t="s">
        <v>281</v>
      </c>
      <c r="U14" s="17" t="s">
        <v>281</v>
      </c>
      <c r="V14" s="17" t="s">
        <v>281</v>
      </c>
      <c r="W14" s="17" t="s">
        <v>281</v>
      </c>
      <c r="X14" s="17" t="s">
        <v>281</v>
      </c>
      <c r="Y14" s="17" t="s">
        <v>281</v>
      </c>
      <c r="Z14" s="82" t="str">
        <f>IFERROR((IF('[2]T61 Real GDP'!Z14&lt;&gt;"",(IF('[2]T58 Total Population'!Z14&lt;&gt;"",('[2]T61 Real GDP'!Z14*1000000)/('[2]T58 Total Population'!Z14*1000),"")),"")),"")</f>
        <v/>
      </c>
      <c r="AA14" s="17">
        <v>1601.9801980198022</v>
      </c>
      <c r="AB14" s="17" t="s">
        <v>281</v>
      </c>
      <c r="AC14" s="17" t="s">
        <v>281</v>
      </c>
      <c r="AD14" s="17">
        <v>1795.1404431604178</v>
      </c>
      <c r="AE14" s="82"/>
      <c r="AF14" s="82"/>
      <c r="AG14" s="82"/>
      <c r="AH14" s="82"/>
      <c r="AI14" s="82"/>
      <c r="AJ14" s="82" t="str">
        <f>IFERROR((IF('[2]T61 Real GDP'!AJ14&lt;&gt;"",(IF('[2]T58 Total Population'!AJ14&lt;&gt;"",('[2]T61 Real GDP'!AJ14*1000000)/('[2]T58 Total Population'!AJ14*1000),"")),"")),"")</f>
        <v/>
      </c>
      <c r="AK14" s="17" t="s">
        <v>281</v>
      </c>
      <c r="AL14" s="114" t="s">
        <v>281</v>
      </c>
      <c r="AM14" s="17"/>
      <c r="AN14" s="17" t="s">
        <v>281</v>
      </c>
      <c r="AO14" s="17" t="s">
        <v>281</v>
      </c>
      <c r="AP14" s="82" t="str">
        <f>IFERROR((IF('[2]T61 Real GDP'!AP14&lt;&gt;"",(IF('[2]T58 Total Population'!AP14&lt;&gt;"",('[2]T61 Real GDP'!AP14*1000000)/('[2]T58 Total Population'!AP14*1000),"")),"")),"")</f>
        <v/>
      </c>
      <c r="AQ14" s="17" t="s">
        <v>281</v>
      </c>
      <c r="AR14" s="17" t="s">
        <v>281</v>
      </c>
      <c r="AS14" s="17"/>
      <c r="AT14" s="17"/>
      <c r="AU14" s="82"/>
      <c r="AV14" s="17" t="s">
        <v>281</v>
      </c>
      <c r="AW14" s="17" t="s">
        <v>281</v>
      </c>
      <c r="AX14" s="17" t="s">
        <v>281</v>
      </c>
      <c r="AY14" s="82"/>
      <c r="AZ14" s="17" t="s">
        <v>281</v>
      </c>
      <c r="BA14" s="82" t="str">
        <f>IFERROR((IF('[2]T61 Real GDP'!BA14&lt;&gt;"",(IF('[2]T58 Total Population'!BA14&lt;&gt;"",('[2]T61 Real GDP'!BA14*1000000)/('[2]T58 Total Population'!BA14*1000),"")),"")),"")</f>
        <v/>
      </c>
      <c r="BB14" s="82"/>
      <c r="BC14" s="17"/>
      <c r="BE14" s="81">
        <f t="shared" si="0"/>
        <v>0.46255962979435872</v>
      </c>
    </row>
    <row r="15" spans="1:59" x14ac:dyDescent="0.25">
      <c r="A15" s="20">
        <v>1847</v>
      </c>
      <c r="B15" s="17">
        <v>1635.3624961762007</v>
      </c>
      <c r="C15" s="17">
        <v>1467.5330764724363</v>
      </c>
      <c r="D15" s="17"/>
      <c r="E15" s="17"/>
      <c r="F15" s="17" t="s">
        <v>281</v>
      </c>
      <c r="G15" s="17">
        <v>1761.5970459266098</v>
      </c>
      <c r="H15" s="17">
        <v>1547.3901098901099</v>
      </c>
      <c r="I15" s="17" t="s">
        <v>281</v>
      </c>
      <c r="J15" s="17" t="s">
        <v>281</v>
      </c>
      <c r="K15" s="17">
        <v>904.06912439059488</v>
      </c>
      <c r="L15" s="17" t="s">
        <v>281</v>
      </c>
      <c r="M15" s="17">
        <v>2208.214426389954</v>
      </c>
      <c r="N15" s="17">
        <v>1000.4432331933609</v>
      </c>
      <c r="O15" s="17" t="s">
        <v>281</v>
      </c>
      <c r="P15" s="17">
        <v>2656.4379277729654</v>
      </c>
      <c r="Q15" s="82" t="str">
        <f>IFERROR((IF('[2]T61 Real GDP'!Q15&lt;&gt;"",(IF('[2]T58 Total Population'!Q15&lt;&gt;"",('[2]T61 Real GDP'!Q15*1000000)/('[2]T58 Total Population'!Q15*1000),"")),"")),"")</f>
        <v/>
      </c>
      <c r="R15" s="17" t="s">
        <v>281</v>
      </c>
      <c r="S15" s="17" t="s">
        <v>281</v>
      </c>
      <c r="T15" s="17" t="s">
        <v>281</v>
      </c>
      <c r="U15" s="17" t="s">
        <v>281</v>
      </c>
      <c r="V15" s="17" t="s">
        <v>281</v>
      </c>
      <c r="W15" s="17" t="s">
        <v>281</v>
      </c>
      <c r="X15" s="17" t="s">
        <v>281</v>
      </c>
      <c r="Y15" s="17" t="s">
        <v>281</v>
      </c>
      <c r="Z15" s="82" t="str">
        <f>IFERROR((IF('[2]T61 Real GDP'!Z15&lt;&gt;"",(IF('[2]T58 Total Population'!Z15&lt;&gt;"",('[2]T61 Real GDP'!Z15*1000000)/('[2]T58 Total Population'!Z15*1000),"")),"")),"")</f>
        <v/>
      </c>
      <c r="AA15" s="17">
        <v>1853.2818532818533</v>
      </c>
      <c r="AB15" s="17" t="s">
        <v>281</v>
      </c>
      <c r="AC15" s="17" t="s">
        <v>281</v>
      </c>
      <c r="AD15" s="17">
        <v>1842.4893309960712</v>
      </c>
      <c r="AE15" s="82"/>
      <c r="AF15" s="82"/>
      <c r="AG15" s="82"/>
      <c r="AH15" s="82"/>
      <c r="AI15" s="82"/>
      <c r="AJ15" s="82" t="str">
        <f>IFERROR((IF('[2]T61 Real GDP'!AJ15&lt;&gt;"",(IF('[2]T58 Total Population'!AJ15&lt;&gt;"",('[2]T61 Real GDP'!AJ15*1000000)/('[2]T58 Total Population'!AJ15*1000),"")),"")),"")</f>
        <v/>
      </c>
      <c r="AK15" s="17" t="s">
        <v>281</v>
      </c>
      <c r="AL15" s="114" t="s">
        <v>281</v>
      </c>
      <c r="AM15" s="17">
        <v>588.22074445288717</v>
      </c>
      <c r="AN15" s="17" t="s">
        <v>281</v>
      </c>
      <c r="AO15" s="17" t="s">
        <v>281</v>
      </c>
      <c r="AP15" s="82" t="str">
        <f>IFERROR((IF('[2]T61 Real GDP'!AP15&lt;&gt;"",(IF('[2]T58 Total Population'!AP15&lt;&gt;"",('[2]T61 Real GDP'!AP15*1000000)/('[2]T58 Total Population'!AP15*1000),"")),"")),"")</f>
        <v/>
      </c>
      <c r="AQ15" s="17" t="s">
        <v>281</v>
      </c>
      <c r="AR15" s="17" t="s">
        <v>281</v>
      </c>
      <c r="AS15" s="17"/>
      <c r="AT15" s="17"/>
      <c r="AU15" s="82"/>
      <c r="AV15" s="17" t="s">
        <v>281</v>
      </c>
      <c r="AW15" s="17" t="s">
        <v>281</v>
      </c>
      <c r="AX15" s="17" t="s">
        <v>281</v>
      </c>
      <c r="AY15" s="82"/>
      <c r="AZ15" s="17" t="s">
        <v>281</v>
      </c>
      <c r="BA15" s="82" t="str">
        <f>IFERROR((IF('[2]T61 Real GDP'!BA15&lt;&gt;"",(IF('[2]T58 Total Population'!BA15&lt;&gt;"",('[2]T61 Real GDP'!BA15*1000000)/('[2]T58 Total Population'!BA15*1000),"")),"")),"")</f>
        <v/>
      </c>
      <c r="BB15" s="82"/>
      <c r="BC15" s="17"/>
      <c r="BE15" s="81">
        <f t="shared" si="0"/>
        <v>0.48595483483441382</v>
      </c>
    </row>
    <row r="16" spans="1:59" x14ac:dyDescent="0.25">
      <c r="A16" s="20">
        <v>1848</v>
      </c>
      <c r="B16" s="17">
        <v>1529.4965224860762</v>
      </c>
      <c r="C16" s="17">
        <v>1506.7253544791186</v>
      </c>
      <c r="D16" s="17"/>
      <c r="E16" s="17"/>
      <c r="F16" s="17" t="s">
        <v>281</v>
      </c>
      <c r="G16" s="17">
        <v>1753.6032944406315</v>
      </c>
      <c r="H16" s="17">
        <v>1612.2448979591836</v>
      </c>
      <c r="I16" s="17" t="s">
        <v>281</v>
      </c>
      <c r="J16" s="17" t="s">
        <v>281</v>
      </c>
      <c r="K16" s="17">
        <v>974.53380978580844</v>
      </c>
      <c r="L16" s="17" t="s">
        <v>281</v>
      </c>
      <c r="M16" s="17">
        <v>2244.5768525436047</v>
      </c>
      <c r="N16" s="17">
        <v>1011.1291923567513</v>
      </c>
      <c r="O16" s="17" t="s">
        <v>281</v>
      </c>
      <c r="P16" s="17">
        <v>2735.7203552709402</v>
      </c>
      <c r="Q16" s="82" t="str">
        <f>IFERROR((IF('[2]T61 Real GDP'!Q16&lt;&gt;"",(IF('[2]T58 Total Population'!Q16&lt;&gt;"",('[2]T61 Real GDP'!Q16*1000000)/('[2]T58 Total Population'!Q16*1000),"")),"")),"")</f>
        <v/>
      </c>
      <c r="R16" s="17" t="s">
        <v>281</v>
      </c>
      <c r="S16" s="17" t="s">
        <v>281</v>
      </c>
      <c r="T16" s="17" t="s">
        <v>281</v>
      </c>
      <c r="U16" s="17" t="s">
        <v>281</v>
      </c>
      <c r="V16" s="17" t="s">
        <v>281</v>
      </c>
      <c r="W16" s="17" t="s">
        <v>281</v>
      </c>
      <c r="X16" s="17" t="s">
        <v>281</v>
      </c>
      <c r="Y16" s="17" t="s">
        <v>281</v>
      </c>
      <c r="Z16" s="82" t="str">
        <f>IFERROR((IF('[2]T61 Real GDP'!Z16&lt;&gt;"",(IF('[2]T58 Total Population'!Z16&lt;&gt;"",('[2]T61 Real GDP'!Z16*1000000)/('[2]T58 Total Population'!Z16*1000),"")),"")),"")</f>
        <v/>
      </c>
      <c r="AA16" s="17">
        <v>2120.8178438661707</v>
      </c>
      <c r="AB16" s="17" t="s">
        <v>281</v>
      </c>
      <c r="AC16" s="17" t="s">
        <v>281</v>
      </c>
      <c r="AD16" s="17">
        <v>1889.8382188317244</v>
      </c>
      <c r="AE16" s="82"/>
      <c r="AF16" s="82"/>
      <c r="AG16" s="82"/>
      <c r="AH16" s="82"/>
      <c r="AI16" s="82"/>
      <c r="AJ16" s="82" t="str">
        <f>IFERROR((IF('[2]T61 Real GDP'!AJ16&lt;&gt;"",(IF('[2]T58 Total Population'!AJ16&lt;&gt;"",('[2]T61 Real GDP'!AJ16*1000000)/('[2]T58 Total Population'!AJ16*1000),"")),"")),"")</f>
        <v/>
      </c>
      <c r="AK16" s="17" t="s">
        <v>281</v>
      </c>
      <c r="AL16" s="114" t="s">
        <v>281</v>
      </c>
      <c r="AM16" s="17"/>
      <c r="AN16" s="17" t="s">
        <v>281</v>
      </c>
      <c r="AO16" s="17" t="s">
        <v>281</v>
      </c>
      <c r="AP16" s="82" t="str">
        <f>IFERROR((IF('[2]T61 Real GDP'!AP16&lt;&gt;"",(IF('[2]T58 Total Population'!AP16&lt;&gt;"",('[2]T61 Real GDP'!AP16*1000000)/('[2]T58 Total Population'!AP16*1000),"")),"")),"")</f>
        <v/>
      </c>
      <c r="AQ16" s="17" t="s">
        <v>281</v>
      </c>
      <c r="AR16" s="17" t="s">
        <v>281</v>
      </c>
      <c r="AS16" s="17"/>
      <c r="AT16" s="17"/>
      <c r="AU16" s="82"/>
      <c r="AV16" s="17" t="s">
        <v>281</v>
      </c>
      <c r="AW16" s="17" t="s">
        <v>281</v>
      </c>
      <c r="AX16" s="17" t="s">
        <v>281</v>
      </c>
      <c r="AY16" s="82"/>
      <c r="AZ16" s="17" t="s">
        <v>281</v>
      </c>
      <c r="BA16" s="82" t="str">
        <f>IFERROR((IF('[2]T61 Real GDP'!BA16&lt;&gt;"",(IF('[2]T58 Total Population'!BA16&lt;&gt;"",('[2]T61 Real GDP'!BA16*1000000)/('[2]T58 Total Population'!BA16*1000),"")),"")),"")</f>
        <v/>
      </c>
      <c r="BB16" s="82"/>
      <c r="BC16" s="17"/>
      <c r="BE16" s="81">
        <f t="shared" si="0"/>
        <v>0.46343409511931438</v>
      </c>
    </row>
    <row r="17" spans="1:57" x14ac:dyDescent="0.25">
      <c r="A17" s="20">
        <v>1849</v>
      </c>
      <c r="B17" s="17">
        <v>1571.9097711146085</v>
      </c>
      <c r="C17" s="17">
        <v>1498.0159593665223</v>
      </c>
      <c r="D17" s="17"/>
      <c r="E17" s="17"/>
      <c r="F17" s="17" t="s">
        <v>281</v>
      </c>
      <c r="G17" s="17">
        <v>1790.3811252268601</v>
      </c>
      <c r="H17" s="17">
        <v>1691.3746630727762</v>
      </c>
      <c r="I17" s="17" t="s">
        <v>281</v>
      </c>
      <c r="J17" s="17" t="s">
        <v>281</v>
      </c>
      <c r="K17" s="17">
        <v>998.28379875856024</v>
      </c>
      <c r="L17" s="17" t="s">
        <v>281</v>
      </c>
      <c r="M17" s="17">
        <v>2311.1783105599911</v>
      </c>
      <c r="N17" s="17">
        <v>1048.5438240924066</v>
      </c>
      <c r="O17" s="17" t="s">
        <v>281</v>
      </c>
      <c r="P17" s="17">
        <v>2774.2018165891668</v>
      </c>
      <c r="Q17" s="82" t="str">
        <f>IFERROR((IF('[2]T61 Real GDP'!Q17&lt;&gt;"",(IF('[2]T58 Total Population'!Q17&lt;&gt;"",('[2]T61 Real GDP'!Q17*1000000)/('[2]T58 Total Population'!Q17*1000),"")),"")),"")</f>
        <v/>
      </c>
      <c r="R17" s="17" t="s">
        <v>281</v>
      </c>
      <c r="S17" s="17" t="s">
        <v>281</v>
      </c>
      <c r="T17" s="17" t="s">
        <v>281</v>
      </c>
      <c r="U17" s="17" t="s">
        <v>281</v>
      </c>
      <c r="V17" s="17" t="s">
        <v>281</v>
      </c>
      <c r="W17" s="17" t="s">
        <v>281</v>
      </c>
      <c r="X17" s="17" t="s">
        <v>281</v>
      </c>
      <c r="Y17" s="17" t="s">
        <v>281</v>
      </c>
      <c r="Z17" s="82" t="str">
        <f>IFERROR((IF('[2]T61 Real GDP'!Z17&lt;&gt;"",(IF('[2]T58 Total Population'!Z17&lt;&gt;"",('[2]T61 Real GDP'!Z17*1000000)/('[2]T58 Total Population'!Z17*1000),"")),"")),"")</f>
        <v/>
      </c>
      <c r="AA17" s="17">
        <v>2095.4861111111113</v>
      </c>
      <c r="AB17" s="17" t="s">
        <v>281</v>
      </c>
      <c r="AC17" s="17" t="s">
        <v>281</v>
      </c>
      <c r="AD17" s="17">
        <v>1841.4600073474701</v>
      </c>
      <c r="AE17" s="82"/>
      <c r="AF17" s="82"/>
      <c r="AG17" s="82"/>
      <c r="AH17" s="82"/>
      <c r="AI17" s="82"/>
      <c r="AJ17" s="82" t="str">
        <f>IFERROR((IF('[2]T61 Real GDP'!AJ17&lt;&gt;"",(IF('[2]T58 Total Population'!AJ17&lt;&gt;"",('[2]T61 Real GDP'!AJ17*1000000)/('[2]T58 Total Population'!AJ17*1000),"")),"")),"")</f>
        <v/>
      </c>
      <c r="AK17" s="17" t="s">
        <v>281</v>
      </c>
      <c r="AL17" s="114" t="s">
        <v>281</v>
      </c>
      <c r="AM17" s="17"/>
      <c r="AN17" s="17" t="s">
        <v>281</v>
      </c>
      <c r="AO17" s="17" t="s">
        <v>281</v>
      </c>
      <c r="AP17" s="82" t="str">
        <f>IFERROR((IF('[2]T61 Real GDP'!AP17&lt;&gt;"",(IF('[2]T58 Total Population'!AP17&lt;&gt;"",('[2]T61 Real GDP'!AP17*1000000)/('[2]T58 Total Population'!AP17*1000),"")),"")),"")</f>
        <v/>
      </c>
      <c r="AQ17" s="17" t="s">
        <v>281</v>
      </c>
      <c r="AR17" s="17" t="s">
        <v>281</v>
      </c>
      <c r="AS17" s="17"/>
      <c r="AT17" s="17"/>
      <c r="AU17" s="82"/>
      <c r="AV17" s="17" t="s">
        <v>281</v>
      </c>
      <c r="AW17" s="17" t="s">
        <v>281</v>
      </c>
      <c r="AX17" s="17" t="s">
        <v>281</v>
      </c>
      <c r="AY17" s="82"/>
      <c r="AZ17" s="17" t="s">
        <v>281</v>
      </c>
      <c r="BA17" s="82" t="str">
        <f>IFERROR((IF('[2]T61 Real GDP'!BA17&lt;&gt;"",(IF('[2]T58 Total Population'!BA17&lt;&gt;"",('[2]T61 Real GDP'!BA17*1000000)/('[2]T58 Total Population'!BA17*1000),"")),"")),"")</f>
        <v/>
      </c>
      <c r="BB17" s="82"/>
      <c r="BC17" s="17"/>
      <c r="BE17" s="81">
        <f t="shared" si="0"/>
        <v>0.46278692063763427</v>
      </c>
    </row>
    <row r="18" spans="1:57" x14ac:dyDescent="0.25">
      <c r="A18" s="20">
        <v>1850</v>
      </c>
      <c r="B18" s="17">
        <v>1596.6712517193948</v>
      </c>
      <c r="C18" s="17">
        <v>1480.5971691413301</v>
      </c>
      <c r="D18" s="17">
        <v>923.48008385744242</v>
      </c>
      <c r="E18" s="17">
        <v>1078.6894051295824</v>
      </c>
      <c r="F18" s="17">
        <v>1650.379746835443</v>
      </c>
      <c r="G18" s="17">
        <v>1846.7071251966734</v>
      </c>
      <c r="H18" s="17">
        <v>1767.1781187458307</v>
      </c>
      <c r="I18" s="17">
        <v>910.93366093366092</v>
      </c>
      <c r="J18" s="17">
        <v>1427.6655010964264</v>
      </c>
      <c r="K18" s="17">
        <v>1008.4122650707378</v>
      </c>
      <c r="L18" s="17" t="s">
        <v>281</v>
      </c>
      <c r="M18" s="17">
        <v>2354.6904529019221</v>
      </c>
      <c r="N18" s="17">
        <v>1076.1333591518646</v>
      </c>
      <c r="O18" s="17"/>
      <c r="P18" s="17">
        <v>2330</v>
      </c>
      <c r="Q18" s="82" t="str">
        <f>IFERROR((IF('[2]T61 Real GDP'!Q18&lt;&gt;"",(IF('[2]T58 Total Population'!Q18&lt;&gt;"",('[2]T61 Real GDP'!Q18*1000000)/('[2]T58 Total Population'!Q18*1000),"")),"")),"")</f>
        <v/>
      </c>
      <c r="R18" s="17" t="s">
        <v>281</v>
      </c>
      <c r="S18" s="17" t="s">
        <v>281</v>
      </c>
      <c r="T18" s="17" t="s">
        <v>281</v>
      </c>
      <c r="U18" s="17" t="s">
        <v>281</v>
      </c>
      <c r="V18" s="17" t="s">
        <v>281</v>
      </c>
      <c r="W18" s="17" t="s">
        <v>281</v>
      </c>
      <c r="X18" s="17" t="s">
        <v>281</v>
      </c>
      <c r="Y18" s="17" t="s">
        <v>281</v>
      </c>
      <c r="Z18" s="82" t="str">
        <f>IFERROR((IF('[2]T61 Real GDP'!Z18&lt;&gt;"",(IF('[2]T58 Total Population'!Z18&lt;&gt;"",('[2]T61 Real GDP'!Z18*1000000)/('[2]T58 Total Population'!Z18*1000),"")),"")),"")</f>
        <v/>
      </c>
      <c r="AA18" s="17">
        <v>1975.206611570248</v>
      </c>
      <c r="AB18" s="17">
        <v>1144.4444444444443</v>
      </c>
      <c r="AC18" s="17">
        <v>1329.5774647887324</v>
      </c>
      <c r="AD18" s="17">
        <v>1848.6652728876782</v>
      </c>
      <c r="AE18" s="82">
        <v>1251.4124398812976</v>
      </c>
      <c r="AF18" s="82">
        <v>683.49988972175731</v>
      </c>
      <c r="AG18" s="82">
        <v>909.50456049167326</v>
      </c>
      <c r="AH18" s="82">
        <v>655.62400716317813</v>
      </c>
      <c r="AI18" s="82">
        <v>1467.587630218155</v>
      </c>
      <c r="AJ18" s="82" t="str">
        <f>IFERROR((IF('[2]T61 Real GDP'!AJ18&lt;&gt;"",(IF('[2]T58 Total Population'!AJ18&lt;&gt;"",('[2]T61 Real GDP'!AJ18*1000000)/('[2]T58 Total Population'!AJ18*1000),"")),"")),"")</f>
        <v/>
      </c>
      <c r="AK18" s="17" t="s">
        <v>281</v>
      </c>
      <c r="AL18" s="114" t="s">
        <v>281</v>
      </c>
      <c r="AM18" s="17">
        <v>653.98148135412862</v>
      </c>
      <c r="AN18" s="17" t="s">
        <v>281</v>
      </c>
      <c r="AO18" s="17" t="s">
        <v>281</v>
      </c>
      <c r="AP18" s="82" t="str">
        <f>IFERROR((IF('[2]T61 Real GDP'!AP18&lt;&gt;"",(IF('[2]T58 Total Population'!AP18&lt;&gt;"",('[2]T61 Real GDP'!AP18*1000000)/('[2]T58 Total Population'!AP18*1000),"")),"")),"")</f>
        <v/>
      </c>
      <c r="AQ18" s="17">
        <v>600</v>
      </c>
      <c r="AR18" s="17" t="s">
        <v>281</v>
      </c>
      <c r="AS18" s="17"/>
      <c r="AT18" s="17">
        <v>681.19450701557162</v>
      </c>
      <c r="AU18" s="82"/>
      <c r="AV18" s="17" t="s">
        <v>281</v>
      </c>
      <c r="AW18" s="17" t="s">
        <v>281</v>
      </c>
      <c r="AX18" s="17" t="s">
        <v>281</v>
      </c>
      <c r="AY18" s="82"/>
      <c r="AZ18" s="17" t="s">
        <v>281</v>
      </c>
      <c r="BA18" s="82" t="str">
        <f>IFERROR((IF('[2]T61 Real GDP'!BA18&lt;&gt;"",(IF('[2]T58 Total Population'!BA18&lt;&gt;"",('[2]T61 Real GDP'!BA18*1000000)/('[2]T58 Total Population'!BA18*1000),"")),"")),"")</f>
        <v/>
      </c>
      <c r="BB18" s="82"/>
      <c r="BC18" s="17"/>
      <c r="BE18" s="81">
        <f t="shared" si="0"/>
        <v>0.57936171246260137</v>
      </c>
    </row>
    <row r="19" spans="1:57" x14ac:dyDescent="0.25">
      <c r="A19" s="20">
        <v>1851</v>
      </c>
      <c r="B19" s="17">
        <v>1567.6964829079745</v>
      </c>
      <c r="C19" s="17">
        <v>1480.5971691413301</v>
      </c>
      <c r="D19" s="17">
        <v>991.11575646720678</v>
      </c>
      <c r="E19" s="17">
        <v>1089.2880993722451</v>
      </c>
      <c r="F19" s="17" t="s">
        <v>281</v>
      </c>
      <c r="G19" s="17">
        <v>1885.6377038195219</v>
      </c>
      <c r="H19" s="17">
        <v>1661.8325642715888</v>
      </c>
      <c r="I19" s="17" t="s">
        <v>281</v>
      </c>
      <c r="J19" s="17">
        <v>1407.7521656144472</v>
      </c>
      <c r="K19" s="17">
        <v>1235.2233856998296</v>
      </c>
      <c r="L19" s="17" t="s">
        <v>281</v>
      </c>
      <c r="M19" s="17">
        <v>2388.4403767116983</v>
      </c>
      <c r="N19" s="17">
        <v>1054.6603724683434</v>
      </c>
      <c r="O19" s="17">
        <v>2292.613442781505</v>
      </c>
      <c r="P19" s="17">
        <v>2450.8071998515493</v>
      </c>
      <c r="Q19" s="82" t="str">
        <f>IFERROR((IF('[2]T61 Real GDP'!Q19&lt;&gt;"",(IF('[2]T58 Total Population'!Q19&lt;&gt;"",('[2]T61 Real GDP'!Q19*1000000)/('[2]T58 Total Population'!Q19*1000),"")),"")),"")</f>
        <v/>
      </c>
      <c r="R19" s="17" t="s">
        <v>281</v>
      </c>
      <c r="S19" s="17" t="s">
        <v>281</v>
      </c>
      <c r="T19" s="17" t="s">
        <v>281</v>
      </c>
      <c r="U19" s="17" t="s">
        <v>281</v>
      </c>
      <c r="V19" s="17" t="s">
        <v>281</v>
      </c>
      <c r="W19" s="17" t="s">
        <v>281</v>
      </c>
      <c r="X19" s="17" t="s">
        <v>281</v>
      </c>
      <c r="Y19" s="17" t="s">
        <v>281</v>
      </c>
      <c r="Z19" s="82" t="str">
        <f>IFERROR((IF('[2]T61 Real GDP'!Z19&lt;&gt;"",(IF('[2]T58 Total Population'!Z19&lt;&gt;"",('[2]T61 Real GDP'!Z19*1000000)/('[2]T58 Total Population'!Z19*1000),"")),"")),"")</f>
        <v/>
      </c>
      <c r="AA19" s="17">
        <v>2344.3396226415098</v>
      </c>
      <c r="AB19" s="17" t="s">
        <v>281</v>
      </c>
      <c r="AC19" s="17" t="s">
        <v>281</v>
      </c>
      <c r="AD19" s="17">
        <v>1923.8058992355625</v>
      </c>
      <c r="AE19" s="82"/>
      <c r="AF19" s="82"/>
      <c r="AG19" s="82"/>
      <c r="AH19" s="82"/>
      <c r="AI19" s="82"/>
      <c r="AJ19" s="82" t="str">
        <f>IFERROR((IF('[2]T61 Real GDP'!AJ19&lt;&gt;"",(IF('[2]T58 Total Population'!AJ19&lt;&gt;"",('[2]T61 Real GDP'!AJ19*1000000)/('[2]T58 Total Population'!AJ19*1000),"")),"")),"")</f>
        <v/>
      </c>
      <c r="AK19" s="17" t="s">
        <v>281</v>
      </c>
      <c r="AL19" s="114" t="s">
        <v>281</v>
      </c>
      <c r="AM19" s="17">
        <v>774.37251564707958</v>
      </c>
      <c r="AN19" s="17" t="s">
        <v>281</v>
      </c>
      <c r="AO19" s="17" t="s">
        <v>281</v>
      </c>
      <c r="AP19" s="82" t="str">
        <f>IFERROR((IF('[2]T61 Real GDP'!AP19&lt;&gt;"",(IF('[2]T58 Total Population'!AP19&lt;&gt;"",('[2]T61 Real GDP'!AP19*1000000)/('[2]T58 Total Population'!AP19*1000),"")),"")),"")</f>
        <v/>
      </c>
      <c r="AQ19" s="17" t="s">
        <v>281</v>
      </c>
      <c r="AR19" s="17" t="s">
        <v>281</v>
      </c>
      <c r="AS19" s="17"/>
      <c r="AT19" s="17"/>
      <c r="AU19" s="82"/>
      <c r="AV19" s="17" t="s">
        <v>281</v>
      </c>
      <c r="AW19" s="17" t="s">
        <v>281</v>
      </c>
      <c r="AX19" s="17" t="s">
        <v>281</v>
      </c>
      <c r="AY19" s="82"/>
      <c r="AZ19" s="17" t="s">
        <v>281</v>
      </c>
      <c r="BA19" s="82" t="str">
        <f>IFERROR((IF('[2]T61 Real GDP'!BA19&lt;&gt;"",(IF('[2]T58 Total Population'!BA19&lt;&gt;"",('[2]T61 Real GDP'!BA19*1000000)/('[2]T58 Total Population'!BA19*1000),"")),"")),"")</f>
        <v/>
      </c>
      <c r="BB19" s="82"/>
      <c r="BC19" s="17"/>
      <c r="BE19" s="81">
        <f t="shared" si="0"/>
        <v>0.52075757460506333</v>
      </c>
    </row>
    <row r="20" spans="1:57" x14ac:dyDescent="0.25">
      <c r="A20" s="20">
        <v>1852</v>
      </c>
      <c r="B20" s="17">
        <v>1664.3721489251277</v>
      </c>
      <c r="C20" s="17">
        <v>1458.8236813598401</v>
      </c>
      <c r="D20" s="17"/>
      <c r="E20" s="17">
        <v>1132.7133842577218</v>
      </c>
      <c r="F20" s="17" t="s">
        <v>281</v>
      </c>
      <c r="G20" s="17">
        <v>1923.6573457612071</v>
      </c>
      <c r="H20" s="17">
        <v>1702.4739583333333</v>
      </c>
      <c r="I20" s="17" t="s">
        <v>281</v>
      </c>
      <c r="J20" s="17">
        <v>1425.780110819481</v>
      </c>
      <c r="K20" s="17">
        <v>1042.94657155257</v>
      </c>
      <c r="L20" s="17" t="s">
        <v>281</v>
      </c>
      <c r="M20" s="17">
        <v>2361.3097734660378</v>
      </c>
      <c r="N20" s="17">
        <v>1032.3993029634505</v>
      </c>
      <c r="O20" s="17">
        <v>2373.6897908081355</v>
      </c>
      <c r="P20" s="17">
        <v>2480.4254690500811</v>
      </c>
      <c r="Q20" s="82" t="str">
        <f>IFERROR((IF('[2]T61 Real GDP'!Q20&lt;&gt;"",(IF('[2]T58 Total Population'!Q20&lt;&gt;"",('[2]T61 Real GDP'!Q20*1000000)/('[2]T58 Total Population'!Q20*1000),"")),"")),"")</f>
        <v/>
      </c>
      <c r="R20" s="17" t="s">
        <v>281</v>
      </c>
      <c r="S20" s="17" t="s">
        <v>281</v>
      </c>
      <c r="T20" s="17" t="s">
        <v>281</v>
      </c>
      <c r="U20" s="17" t="s">
        <v>281</v>
      </c>
      <c r="V20" s="17" t="s">
        <v>281</v>
      </c>
      <c r="W20" s="17" t="s">
        <v>281</v>
      </c>
      <c r="X20" s="17" t="s">
        <v>281</v>
      </c>
      <c r="Y20" s="17" t="s">
        <v>281</v>
      </c>
      <c r="Z20" s="82" t="str">
        <f>IFERROR((IF('[2]T61 Real GDP'!Z20&lt;&gt;"",(IF('[2]T58 Total Population'!Z20&lt;&gt;"",('[2]T61 Real GDP'!Z20*1000000)/('[2]T58 Total Population'!Z20*1000),"")),"")),"")</f>
        <v/>
      </c>
      <c r="AA20" s="17">
        <v>2749.2957746478874</v>
      </c>
      <c r="AB20" s="17" t="s">
        <v>281</v>
      </c>
      <c r="AC20" s="17" t="s">
        <v>281</v>
      </c>
      <c r="AD20" s="17">
        <v>2021.5916458526724</v>
      </c>
      <c r="AE20" s="82"/>
      <c r="AF20" s="82"/>
      <c r="AG20" s="82"/>
      <c r="AH20" s="82"/>
      <c r="AI20" s="82"/>
      <c r="AJ20" s="82" t="str">
        <f>IFERROR((IF('[2]T61 Real GDP'!AJ20&lt;&gt;"",(IF('[2]T58 Total Population'!AJ20&lt;&gt;"",('[2]T61 Real GDP'!AJ20*1000000)/('[2]T58 Total Population'!AJ20*1000),"")),"")),"")</f>
        <v/>
      </c>
      <c r="AK20" s="17" t="s">
        <v>281</v>
      </c>
      <c r="AL20" s="114" t="s">
        <v>281</v>
      </c>
      <c r="AM20" s="17">
        <v>811.99246306611894</v>
      </c>
      <c r="AN20" s="17" t="s">
        <v>281</v>
      </c>
      <c r="AO20" s="17" t="s">
        <v>281</v>
      </c>
      <c r="AP20" s="82" t="str">
        <f>IFERROR((IF('[2]T61 Real GDP'!AP20&lt;&gt;"",(IF('[2]T58 Total Population'!AP20&lt;&gt;"",('[2]T61 Real GDP'!AP20*1000000)/('[2]T58 Total Population'!AP20*1000),"")),"")),"")</f>
        <v/>
      </c>
      <c r="AQ20" s="17" t="s">
        <v>281</v>
      </c>
      <c r="AR20" s="17" t="s">
        <v>281</v>
      </c>
      <c r="AS20" s="17"/>
      <c r="AT20" s="17"/>
      <c r="AU20" s="82"/>
      <c r="AV20" s="17" t="s">
        <v>281</v>
      </c>
      <c r="AW20" s="17" t="s">
        <v>281</v>
      </c>
      <c r="AX20" s="17" t="s">
        <v>281</v>
      </c>
      <c r="AY20" s="82"/>
      <c r="AZ20" s="17" t="s">
        <v>281</v>
      </c>
      <c r="BA20" s="82" t="str">
        <f>IFERROR((IF('[2]T61 Real GDP'!BA20&lt;&gt;"",(IF('[2]T58 Total Population'!BA20&lt;&gt;"",('[2]T61 Real GDP'!BA20*1000000)/('[2]T58 Total Population'!BA20*1000),"")),"")),"")</f>
        <v/>
      </c>
      <c r="BB20" s="82"/>
      <c r="BC20" s="17"/>
      <c r="BE20" s="81">
        <f t="shared" si="0"/>
        <v>0.51713599898347717</v>
      </c>
    </row>
    <row r="21" spans="1:57" x14ac:dyDescent="0.25">
      <c r="A21" s="20">
        <v>1853</v>
      </c>
      <c r="B21" s="17">
        <v>1577.8600397397861</v>
      </c>
      <c r="C21" s="17">
        <v>1428.3407984657538</v>
      </c>
      <c r="D21" s="17"/>
      <c r="E21" s="17">
        <v>1135.8350951374207</v>
      </c>
      <c r="F21" s="17" t="s">
        <v>281</v>
      </c>
      <c r="G21" s="17">
        <v>1961.6232906925452</v>
      </c>
      <c r="H21" s="17">
        <v>1692.0103092783504</v>
      </c>
      <c r="I21" s="17" t="s">
        <v>281</v>
      </c>
      <c r="J21" s="17">
        <v>1413.4274591830806</v>
      </c>
      <c r="K21" s="17">
        <v>1142.8708485125371</v>
      </c>
      <c r="L21" s="17" t="s">
        <v>281</v>
      </c>
      <c r="M21" s="17">
        <v>2308.1812889832545</v>
      </c>
      <c r="N21" s="17">
        <v>1046.2038488633166</v>
      </c>
      <c r="O21" s="17">
        <v>2141.8565774595791</v>
      </c>
      <c r="P21" s="17">
        <v>2555.4536112742217</v>
      </c>
      <c r="Q21" s="82" t="str">
        <f>IFERROR((IF('[2]T61 Real GDP'!Q21&lt;&gt;"",(IF('[2]T58 Total Population'!Q21&lt;&gt;"",('[2]T61 Real GDP'!Q21*1000000)/('[2]T58 Total Population'!Q21*1000),"")),"")),"")</f>
        <v/>
      </c>
      <c r="R21" s="17" t="s">
        <v>281</v>
      </c>
      <c r="S21" s="17" t="s">
        <v>281</v>
      </c>
      <c r="T21" s="17" t="s">
        <v>281</v>
      </c>
      <c r="U21" s="17" t="s">
        <v>281</v>
      </c>
      <c r="V21" s="17" t="s">
        <v>281</v>
      </c>
      <c r="W21" s="17" t="s">
        <v>281</v>
      </c>
      <c r="X21" s="17" t="s">
        <v>281</v>
      </c>
      <c r="Y21" s="17" t="s">
        <v>281</v>
      </c>
      <c r="Z21" s="82" t="str">
        <f>IFERROR((IF('[2]T61 Real GDP'!Z21&lt;&gt;"",(IF('[2]T58 Total Population'!Z21&lt;&gt;"",('[2]T61 Real GDP'!Z21*1000000)/('[2]T58 Total Population'!Z21*1000),"")),"")),"")</f>
        <v/>
      </c>
      <c r="AA21" s="17">
        <v>3010.0628930817611</v>
      </c>
      <c r="AB21" s="17" t="s">
        <v>281</v>
      </c>
      <c r="AC21" s="17" t="s">
        <v>281</v>
      </c>
      <c r="AD21" s="17">
        <v>2159.5210147652274</v>
      </c>
      <c r="AE21" s="82"/>
      <c r="AF21" s="82"/>
      <c r="AG21" s="82"/>
      <c r="AH21" s="82"/>
      <c r="AI21" s="82"/>
      <c r="AJ21" s="82" t="str">
        <f>IFERROR((IF('[2]T61 Real GDP'!AJ21&lt;&gt;"",(IF('[2]T58 Total Population'!AJ21&lt;&gt;"",('[2]T61 Real GDP'!AJ21*1000000)/('[2]T58 Total Population'!AJ21*1000),"")),"")),"")</f>
        <v/>
      </c>
      <c r="AK21" s="17" t="s">
        <v>281</v>
      </c>
      <c r="AL21" s="114" t="s">
        <v>281</v>
      </c>
      <c r="AM21" s="17">
        <v>871.94708494019733</v>
      </c>
      <c r="AN21" s="17" t="s">
        <v>281</v>
      </c>
      <c r="AO21" s="17" t="s">
        <v>281</v>
      </c>
      <c r="AP21" s="82" t="str">
        <f>IFERROR((IF('[2]T61 Real GDP'!AP21&lt;&gt;"",(IF('[2]T58 Total Population'!AP21&lt;&gt;"",('[2]T61 Real GDP'!AP21*1000000)/('[2]T58 Total Population'!AP21*1000),"")),"")),"")</f>
        <v/>
      </c>
      <c r="AQ21" s="17" t="s">
        <v>281</v>
      </c>
      <c r="AR21" s="17" t="s">
        <v>281</v>
      </c>
      <c r="AS21" s="17"/>
      <c r="AT21" s="17"/>
      <c r="AU21" s="82"/>
      <c r="AV21" s="17" t="s">
        <v>281</v>
      </c>
      <c r="AW21" s="17" t="s">
        <v>281</v>
      </c>
      <c r="AX21" s="17" t="s">
        <v>281</v>
      </c>
      <c r="AY21" s="82"/>
      <c r="AZ21" s="17" t="s">
        <v>281</v>
      </c>
      <c r="BA21" s="82" t="str">
        <f>IFERROR((IF('[2]T61 Real GDP'!BA21&lt;&gt;"",(IF('[2]T58 Total Population'!BA21&lt;&gt;"",('[2]T61 Real GDP'!BA21*1000000)/('[2]T58 Total Population'!BA21*1000),"")),"")),"")</f>
        <v/>
      </c>
      <c r="BB21" s="82"/>
      <c r="BC21" s="17"/>
      <c r="BE21" s="81">
        <f t="shared" si="0"/>
        <v>0.51869827940485957</v>
      </c>
    </row>
    <row r="22" spans="1:57" x14ac:dyDescent="0.25">
      <c r="A22" s="20">
        <v>1854</v>
      </c>
      <c r="B22" s="17">
        <v>1648.0783313895142</v>
      </c>
      <c r="C22" s="17">
        <v>1332.5374522271973</v>
      </c>
      <c r="D22" s="17"/>
      <c r="E22" s="17">
        <v>1150.4238680423211</v>
      </c>
      <c r="F22" s="17" t="s">
        <v>281</v>
      </c>
      <c r="G22" s="17">
        <v>2069.6909927679158</v>
      </c>
      <c r="H22" s="17">
        <v>1681.325685149777</v>
      </c>
      <c r="I22" s="17" t="s">
        <v>281</v>
      </c>
      <c r="J22" s="17">
        <v>1443.3407662679911</v>
      </c>
      <c r="K22" s="17">
        <v>1197.4012266942905</v>
      </c>
      <c r="L22" s="17" t="s">
        <v>281</v>
      </c>
      <c r="M22" s="17">
        <v>2449.0151931854016</v>
      </c>
      <c r="N22" s="17">
        <v>1056.7050651223997</v>
      </c>
      <c r="O22" s="17">
        <v>1796.3912370741098</v>
      </c>
      <c r="P22" s="17">
        <v>2602.4921664359108</v>
      </c>
      <c r="Q22" s="82" t="str">
        <f>IFERROR((IF('[2]T61 Real GDP'!Q22&lt;&gt;"",(IF('[2]T58 Total Population'!Q22&lt;&gt;"",('[2]T61 Real GDP'!Q22*1000000)/('[2]T58 Total Population'!Q22*1000),"")),"")),"")</f>
        <v/>
      </c>
      <c r="R22" s="17" t="s">
        <v>281</v>
      </c>
      <c r="S22" s="17" t="s">
        <v>281</v>
      </c>
      <c r="T22" s="17" t="s">
        <v>281</v>
      </c>
      <c r="U22" s="17" t="s">
        <v>281</v>
      </c>
      <c r="V22" s="17" t="s">
        <v>281</v>
      </c>
      <c r="W22" s="17" t="s">
        <v>281</v>
      </c>
      <c r="X22" s="17" t="s">
        <v>281</v>
      </c>
      <c r="Y22" s="17" t="s">
        <v>281</v>
      </c>
      <c r="Z22" s="82" t="str">
        <f>IFERROR((IF('[2]T61 Real GDP'!Z22&lt;&gt;"",(IF('[2]T58 Total Population'!Z22&lt;&gt;"",('[2]T61 Real GDP'!Z22*1000000)/('[2]T58 Total Population'!Z22*1000),"")),"")),"")</f>
        <v/>
      </c>
      <c r="AA22" s="17">
        <v>2635.8511837655014</v>
      </c>
      <c r="AB22" s="17" t="s">
        <v>281</v>
      </c>
      <c r="AC22" s="17" t="s">
        <v>281</v>
      </c>
      <c r="AD22" s="17">
        <v>2165.6969566568341</v>
      </c>
      <c r="AE22" s="82"/>
      <c r="AF22" s="82"/>
      <c r="AG22" s="82"/>
      <c r="AH22" s="82"/>
      <c r="AI22" s="82"/>
      <c r="AJ22" s="82" t="str">
        <f>IFERROR((IF('[2]T61 Real GDP'!AJ22&lt;&gt;"",(IF('[2]T58 Total Population'!AJ22&lt;&gt;"",('[2]T61 Real GDP'!AJ22*1000000)/('[2]T58 Total Population'!AJ22*1000),"")),"")),"")</f>
        <v/>
      </c>
      <c r="AK22" s="17" t="s">
        <v>281</v>
      </c>
      <c r="AL22" s="114" t="s">
        <v>281</v>
      </c>
      <c r="AM22" s="17">
        <v>847.64747594309017</v>
      </c>
      <c r="AN22" s="17" t="s">
        <v>281</v>
      </c>
      <c r="AO22" s="17" t="s">
        <v>281</v>
      </c>
      <c r="AP22" s="82" t="str">
        <f>IFERROR((IF('[2]T61 Real GDP'!AP22&lt;&gt;"",(IF('[2]T58 Total Population'!AP22&lt;&gt;"",('[2]T61 Real GDP'!AP22*1000000)/('[2]T58 Total Population'!AP22*1000),"")),"")),"")</f>
        <v/>
      </c>
      <c r="AQ22" s="17" t="s">
        <v>281</v>
      </c>
      <c r="AR22" s="17" t="s">
        <v>281</v>
      </c>
      <c r="AS22" s="17"/>
      <c r="AT22" s="17"/>
      <c r="AU22" s="82"/>
      <c r="AV22" s="17" t="s">
        <v>281</v>
      </c>
      <c r="AW22" s="17" t="s">
        <v>281</v>
      </c>
      <c r="AX22" s="17" t="s">
        <v>281</v>
      </c>
      <c r="AY22" s="82"/>
      <c r="AZ22" s="17" t="s">
        <v>281</v>
      </c>
      <c r="BA22" s="82" t="str">
        <f>IFERROR((IF('[2]T61 Real GDP'!BA22&lt;&gt;"",(IF('[2]T58 Total Population'!BA22&lt;&gt;"",('[2]T61 Real GDP'!BA22*1000000)/('[2]T58 Total Population'!BA22*1000),"")),"")),"")</f>
        <v/>
      </c>
      <c r="BB22" s="82"/>
      <c r="BC22" s="17"/>
      <c r="BE22" s="81">
        <f t="shared" si="0"/>
        <v>0.51460223431806151</v>
      </c>
    </row>
    <row r="23" spans="1:57" x14ac:dyDescent="0.25">
      <c r="A23" s="20">
        <v>1855</v>
      </c>
      <c r="B23" s="17">
        <v>1617.3513513513512</v>
      </c>
      <c r="C23" s="17">
        <v>1345.6015448960914</v>
      </c>
      <c r="D23" s="17">
        <v>918.54150504266875</v>
      </c>
      <c r="E23" s="17">
        <v>1202.1047127263221</v>
      </c>
      <c r="F23" s="17" t="s">
        <v>281</v>
      </c>
      <c r="G23" s="17">
        <v>2070.7752613240418</v>
      </c>
      <c r="H23" s="17">
        <v>1842.7672955974842</v>
      </c>
      <c r="I23" s="17" t="s">
        <v>281</v>
      </c>
      <c r="J23" s="17">
        <v>1420.4591453189153</v>
      </c>
      <c r="K23" s="17">
        <v>1259.1257161258529</v>
      </c>
      <c r="L23" s="17" t="s">
        <v>281</v>
      </c>
      <c r="M23" s="17">
        <v>2382.056041850758</v>
      </c>
      <c r="N23" s="17">
        <v>1122.08711910641</v>
      </c>
      <c r="O23" s="17">
        <v>2155.7974454601986</v>
      </c>
      <c r="P23" s="17">
        <v>2570.7838394049895</v>
      </c>
      <c r="Q23" s="82" t="str">
        <f>IFERROR((IF('[2]T61 Real GDP'!Q23&lt;&gt;"",(IF('[2]T58 Total Population'!Q23&lt;&gt;"",('[2]T61 Real GDP'!Q23*1000000)/('[2]T58 Total Population'!Q23*1000),"")),"")),"")</f>
        <v/>
      </c>
      <c r="R23" s="17" t="s">
        <v>281</v>
      </c>
      <c r="S23" s="17" t="s">
        <v>281</v>
      </c>
      <c r="T23" s="17" t="s">
        <v>281</v>
      </c>
      <c r="U23" s="17" t="s">
        <v>281</v>
      </c>
      <c r="V23" s="17" t="s">
        <v>281</v>
      </c>
      <c r="W23" s="17" t="s">
        <v>281</v>
      </c>
      <c r="X23" s="17" t="s">
        <v>281</v>
      </c>
      <c r="Y23" s="17" t="s">
        <v>281</v>
      </c>
      <c r="Z23" s="82" t="str">
        <f>IFERROR((IF('[2]T61 Real GDP'!Z23&lt;&gt;"",(IF('[2]T58 Total Population'!Z23&lt;&gt;"",('[2]T61 Real GDP'!Z23*1000000)/('[2]T58 Total Population'!Z23*1000),"")),"")),"")</f>
        <v/>
      </c>
      <c r="AA23" s="17">
        <v>2501.5259409969481</v>
      </c>
      <c r="AB23" s="17" t="s">
        <v>281</v>
      </c>
      <c r="AC23" s="17" t="s">
        <v>281</v>
      </c>
      <c r="AD23" s="17">
        <v>2118.3480688211807</v>
      </c>
      <c r="AE23" s="82"/>
      <c r="AF23" s="82"/>
      <c r="AG23" s="82"/>
      <c r="AH23" s="82"/>
      <c r="AI23" s="82"/>
      <c r="AJ23" s="82" t="str">
        <f>IFERROR((IF('[2]T61 Real GDP'!AJ23&lt;&gt;"",(IF('[2]T58 Total Population'!AJ23&lt;&gt;"",('[2]T61 Real GDP'!AJ23*1000000)/('[2]T58 Total Population'!AJ23*1000),"")),"")),"")</f>
        <v/>
      </c>
      <c r="AK23" s="17" t="s">
        <v>281</v>
      </c>
      <c r="AL23" s="114" t="s">
        <v>281</v>
      </c>
      <c r="AM23" s="17">
        <v>910.23473655728969</v>
      </c>
      <c r="AN23" s="17" t="s">
        <v>281</v>
      </c>
      <c r="AO23" s="17" t="s">
        <v>281</v>
      </c>
      <c r="AP23" s="82" t="str">
        <f>IFERROR((IF('[2]T61 Real GDP'!AP23&lt;&gt;"",(IF('[2]T58 Total Population'!AP23&lt;&gt;"",('[2]T61 Real GDP'!AP23*1000000)/('[2]T58 Total Population'!AP23*1000),"")),"")),"")</f>
        <v/>
      </c>
      <c r="AQ23" s="17" t="s">
        <v>281</v>
      </c>
      <c r="AR23" s="17" t="s">
        <v>281</v>
      </c>
      <c r="AS23" s="17"/>
      <c r="AT23" s="17"/>
      <c r="AU23" s="82"/>
      <c r="AV23" s="17" t="s">
        <v>281</v>
      </c>
      <c r="AW23" s="17" t="s">
        <v>281</v>
      </c>
      <c r="AX23" s="17" t="s">
        <v>281</v>
      </c>
      <c r="AY23" s="82"/>
      <c r="AZ23" s="17" t="s">
        <v>281</v>
      </c>
      <c r="BA23" s="82" t="str">
        <f>IFERROR((IF('[2]T61 Real GDP'!BA23&lt;&gt;"",(IF('[2]T58 Total Population'!BA23&lt;&gt;"",('[2]T61 Real GDP'!BA23*1000000)/('[2]T58 Total Population'!BA23*1000),"")),"")),"")</f>
        <v/>
      </c>
      <c r="BB23" s="82"/>
      <c r="BC23" s="17"/>
      <c r="BE23" s="81">
        <f t="shared" si="0"/>
        <v>0.52045137840334899</v>
      </c>
    </row>
    <row r="24" spans="1:57" x14ac:dyDescent="0.25">
      <c r="A24" s="20">
        <v>1856</v>
      </c>
      <c r="B24" s="17">
        <v>1685.6179168915273</v>
      </c>
      <c r="C24" s="17">
        <v>1349.9562424523895</v>
      </c>
      <c r="D24" s="17"/>
      <c r="E24" s="17">
        <v>1163.253364540667</v>
      </c>
      <c r="F24" s="17" t="s">
        <v>281</v>
      </c>
      <c r="G24" s="17">
        <v>2169.6602466998484</v>
      </c>
      <c r="H24" s="17">
        <v>1715.8808933002481</v>
      </c>
      <c r="I24" s="17" t="s">
        <v>281</v>
      </c>
      <c r="J24" s="17">
        <v>1531.3841278986029</v>
      </c>
      <c r="K24" s="17">
        <v>1102.4919865018721</v>
      </c>
      <c r="L24" s="17" t="s">
        <v>281</v>
      </c>
      <c r="M24" s="17">
        <v>2477.3655580125978</v>
      </c>
      <c r="N24" s="17">
        <v>1110.5761498623108</v>
      </c>
      <c r="O24" s="17">
        <v>2141.2430101793034</v>
      </c>
      <c r="P24" s="17">
        <v>2729.6447208520981</v>
      </c>
      <c r="Q24" s="82" t="str">
        <f>IFERROR((IF('[2]T61 Real GDP'!Q24&lt;&gt;"",(IF('[2]T58 Total Population'!Q24&lt;&gt;"",('[2]T61 Real GDP'!Q24*1000000)/('[2]T58 Total Population'!Q24*1000),"")),"")),"")</f>
        <v/>
      </c>
      <c r="R24" s="17" t="s">
        <v>281</v>
      </c>
      <c r="S24" s="17" t="s">
        <v>281</v>
      </c>
      <c r="T24" s="17" t="s">
        <v>281</v>
      </c>
      <c r="U24" s="17" t="s">
        <v>281</v>
      </c>
      <c r="V24" s="17" t="s">
        <v>281</v>
      </c>
      <c r="W24" s="17" t="s">
        <v>281</v>
      </c>
      <c r="X24" s="17" t="s">
        <v>281</v>
      </c>
      <c r="Y24" s="17" t="s">
        <v>281</v>
      </c>
      <c r="Z24" s="82" t="str">
        <f>IFERROR((IF('[2]T61 Real GDP'!Z24&lt;&gt;"",(IF('[2]T58 Total Population'!Z24&lt;&gt;"",('[2]T61 Real GDP'!Z24*1000000)/('[2]T58 Total Population'!Z24*1000),"")),"")),"")</f>
        <v/>
      </c>
      <c r="AA24" s="17">
        <v>3052.5821596244127</v>
      </c>
      <c r="AB24" s="17" t="s">
        <v>281</v>
      </c>
      <c r="AC24" s="17" t="s">
        <v>281</v>
      </c>
      <c r="AD24" s="17">
        <v>2162.6089857110305</v>
      </c>
      <c r="AE24" s="82"/>
      <c r="AF24" s="82"/>
      <c r="AG24" s="82"/>
      <c r="AH24" s="82"/>
      <c r="AI24" s="82"/>
      <c r="AJ24" s="82" t="str">
        <f>IFERROR((IF('[2]T61 Real GDP'!AJ24&lt;&gt;"",(IF('[2]T58 Total Population'!AJ24&lt;&gt;"",('[2]T61 Real GDP'!AJ24*1000000)/('[2]T58 Total Population'!AJ24*1000),"")),"")),"")</f>
        <v/>
      </c>
      <c r="AK24" s="17" t="s">
        <v>281</v>
      </c>
      <c r="AL24" s="114" t="s">
        <v>281</v>
      </c>
      <c r="AM24" s="17">
        <v>733.0843278351731</v>
      </c>
      <c r="AN24" s="17" t="s">
        <v>281</v>
      </c>
      <c r="AO24" s="17" t="s">
        <v>281</v>
      </c>
      <c r="AP24" s="82" t="str">
        <f>IFERROR((IF('[2]T61 Real GDP'!AP24&lt;&gt;"",(IF('[2]T58 Total Population'!AP24&lt;&gt;"",('[2]T61 Real GDP'!AP24*1000000)/('[2]T58 Total Population'!AP24*1000),"")),"")),"")</f>
        <v/>
      </c>
      <c r="AQ24" s="17" t="s">
        <v>281</v>
      </c>
      <c r="AR24" s="17" t="s">
        <v>281</v>
      </c>
      <c r="AS24" s="17"/>
      <c r="AT24" s="17"/>
      <c r="AU24" s="82"/>
      <c r="AV24" s="17" t="s">
        <v>281</v>
      </c>
      <c r="AW24" s="17" t="s">
        <v>281</v>
      </c>
      <c r="AX24" s="17" t="s">
        <v>281</v>
      </c>
      <c r="AY24" s="82"/>
      <c r="AZ24" s="17" t="s">
        <v>281</v>
      </c>
      <c r="BA24" s="82" t="str">
        <f>IFERROR((IF('[2]T61 Real GDP'!BA24&lt;&gt;"",(IF('[2]T58 Total Population'!BA24&lt;&gt;"",('[2]T61 Real GDP'!BA24*1000000)/('[2]T58 Total Population'!BA24*1000),"")),"")),"")</f>
        <v/>
      </c>
      <c r="BB24" s="82"/>
      <c r="BC24" s="17"/>
      <c r="BE24" s="81">
        <f t="shared" si="0"/>
        <v>0.52312383812347885</v>
      </c>
    </row>
    <row r="25" spans="1:57" x14ac:dyDescent="0.25">
      <c r="A25" s="20">
        <v>1857</v>
      </c>
      <c r="B25" s="17">
        <v>1779.0409482758621</v>
      </c>
      <c r="C25" s="17">
        <v>1458.8236813598401</v>
      </c>
      <c r="D25" s="17"/>
      <c r="E25" s="17">
        <v>1131.6078938854739</v>
      </c>
      <c r="F25" s="17" t="s">
        <v>281</v>
      </c>
      <c r="G25" s="17">
        <v>2211.352397333907</v>
      </c>
      <c r="H25" s="17">
        <v>1721.5422276621789</v>
      </c>
      <c r="I25" s="17" t="s">
        <v>281</v>
      </c>
      <c r="J25" s="17">
        <v>1594.470968295263</v>
      </c>
      <c r="K25" s="17">
        <v>1429.129573800411</v>
      </c>
      <c r="L25" s="17" t="s">
        <v>281</v>
      </c>
      <c r="M25" s="17">
        <v>2434.1472194391831</v>
      </c>
      <c r="N25" s="17">
        <v>1141.1059639575485</v>
      </c>
      <c r="O25" s="17">
        <v>2282.9270256573009</v>
      </c>
      <c r="P25" s="17">
        <v>2757.29085361527</v>
      </c>
      <c r="Q25" s="82" t="str">
        <f>IFERROR((IF('[2]T61 Real GDP'!Q25&lt;&gt;"",(IF('[2]T58 Total Population'!Q25&lt;&gt;"",('[2]T61 Real GDP'!Q25*1000000)/('[2]T58 Total Population'!Q25*1000),"")),"")),"")</f>
        <v/>
      </c>
      <c r="R25" s="17" t="s">
        <v>281</v>
      </c>
      <c r="S25" s="17" t="s">
        <v>281</v>
      </c>
      <c r="T25" s="17" t="s">
        <v>281</v>
      </c>
      <c r="U25" s="17" t="s">
        <v>281</v>
      </c>
      <c r="V25" s="17" t="s">
        <v>281</v>
      </c>
      <c r="W25" s="17" t="s">
        <v>281</v>
      </c>
      <c r="X25" s="17" t="s">
        <v>281</v>
      </c>
      <c r="Y25" s="17" t="s">
        <v>281</v>
      </c>
      <c r="Z25" s="82" t="str">
        <f>IFERROR((IF('[2]T61 Real GDP'!Z25&lt;&gt;"",(IF('[2]T58 Total Population'!Z25&lt;&gt;"",('[2]T61 Real GDP'!Z25*1000000)/('[2]T58 Total Population'!Z25*1000),"")),"")),"")</f>
        <v/>
      </c>
      <c r="AA25" s="17">
        <v>2693.7716262975778</v>
      </c>
      <c r="AB25" s="17" t="s">
        <v>281</v>
      </c>
      <c r="AC25" s="17" t="s">
        <v>281</v>
      </c>
      <c r="AD25" s="17">
        <v>2115.2600978753776</v>
      </c>
      <c r="AE25" s="82"/>
      <c r="AF25" s="82"/>
      <c r="AG25" s="82"/>
      <c r="AH25" s="82"/>
      <c r="AI25" s="82"/>
      <c r="AJ25" s="82" t="str">
        <f>IFERROR((IF('[2]T61 Real GDP'!AJ25&lt;&gt;"",(IF('[2]T58 Total Population'!AJ25&lt;&gt;"",('[2]T61 Real GDP'!AJ25*1000000)/('[2]T58 Total Population'!AJ25*1000),"")),"")),"")</f>
        <v/>
      </c>
      <c r="AK25" s="17" t="s">
        <v>281</v>
      </c>
      <c r="AL25" s="114" t="s">
        <v>281</v>
      </c>
      <c r="AM25" s="17">
        <v>867.87009145663171</v>
      </c>
      <c r="AN25" s="17" t="s">
        <v>281</v>
      </c>
      <c r="AO25" s="17" t="s">
        <v>281</v>
      </c>
      <c r="AP25" s="82" t="str">
        <f>IFERROR((IF('[2]T61 Real GDP'!AP25&lt;&gt;"",(IF('[2]T58 Total Population'!AP25&lt;&gt;"",('[2]T61 Real GDP'!AP25*1000000)/('[2]T58 Total Population'!AP25*1000),"")),"")),"")</f>
        <v/>
      </c>
      <c r="AQ25" s="17" t="s">
        <v>281</v>
      </c>
      <c r="AR25" s="17" t="s">
        <v>281</v>
      </c>
      <c r="AS25" s="17"/>
      <c r="AT25" s="17"/>
      <c r="AU25" s="82"/>
      <c r="AV25" s="17" t="s">
        <v>281</v>
      </c>
      <c r="AW25" s="17" t="s">
        <v>281</v>
      </c>
      <c r="AX25" s="17" t="s">
        <v>281</v>
      </c>
      <c r="AY25" s="82"/>
      <c r="AZ25" s="17" t="s">
        <v>281</v>
      </c>
      <c r="BA25" s="82" t="str">
        <f>IFERROR((IF('[2]T61 Real GDP'!BA25&lt;&gt;"",(IF('[2]T58 Total Population'!BA25&lt;&gt;"",('[2]T61 Real GDP'!BA25*1000000)/('[2]T58 Total Population'!BA25*1000),"")),"")),"")</f>
        <v/>
      </c>
      <c r="BB25" s="82"/>
      <c r="BC25" s="17"/>
      <c r="BE25" s="81">
        <f t="shared" si="0"/>
        <v>0.51144906776258792</v>
      </c>
    </row>
    <row r="26" spans="1:57" x14ac:dyDescent="0.25">
      <c r="A26" s="20">
        <v>1858</v>
      </c>
      <c r="B26" s="17">
        <v>1900.0806885422271</v>
      </c>
      <c r="C26" s="17">
        <v>1515.4347495917145</v>
      </c>
      <c r="D26" s="17"/>
      <c r="E26" s="17">
        <v>1153.0336210228004</v>
      </c>
      <c r="F26" s="17" t="s">
        <v>281</v>
      </c>
      <c r="G26" s="17">
        <v>2211.5384615384619</v>
      </c>
      <c r="H26" s="17">
        <v>1687.8402903811252</v>
      </c>
      <c r="I26" s="17" t="s">
        <v>281</v>
      </c>
      <c r="J26" s="17">
        <v>1574.2389024321105</v>
      </c>
      <c r="K26" s="17">
        <v>1377.8671018303751</v>
      </c>
      <c r="L26" s="17" t="s">
        <v>281</v>
      </c>
      <c r="M26" s="17">
        <v>2367.3804239491174</v>
      </c>
      <c r="N26" s="17">
        <v>1154.7152653553321</v>
      </c>
      <c r="O26" s="17">
        <v>3119.089180897161</v>
      </c>
      <c r="P26" s="17">
        <v>2742.3122932939273</v>
      </c>
      <c r="Q26" s="82" t="str">
        <f>IFERROR((IF('[2]T61 Real GDP'!Q26&lt;&gt;"",(IF('[2]T58 Total Population'!Q26&lt;&gt;"",('[2]T61 Real GDP'!Q26*1000000)/('[2]T58 Total Population'!Q26*1000),"")),"")),"")</f>
        <v/>
      </c>
      <c r="R26" s="17" t="s">
        <v>281</v>
      </c>
      <c r="S26" s="17" t="s">
        <v>281</v>
      </c>
      <c r="T26" s="17" t="s">
        <v>281</v>
      </c>
      <c r="U26" s="17" t="s">
        <v>281</v>
      </c>
      <c r="V26" s="17" t="s">
        <v>281</v>
      </c>
      <c r="W26" s="17" t="s">
        <v>281</v>
      </c>
      <c r="X26" s="17" t="s">
        <v>281</v>
      </c>
      <c r="Y26" s="17" t="s">
        <v>281</v>
      </c>
      <c r="Z26" s="82" t="str">
        <f>IFERROR((IF('[2]T61 Real GDP'!Z26&lt;&gt;"",(IF('[2]T58 Total Population'!Z26&lt;&gt;"",('[2]T61 Real GDP'!Z26*1000000)/('[2]T58 Total Population'!Z26*1000),"")),"")),"")</f>
        <v/>
      </c>
      <c r="AA26" s="17">
        <v>2297.1659919028343</v>
      </c>
      <c r="AB26" s="17" t="s">
        <v>281</v>
      </c>
      <c r="AC26" s="17" t="s">
        <v>281</v>
      </c>
      <c r="AD26" s="17">
        <v>2125.5533343613893</v>
      </c>
      <c r="AE26" s="82"/>
      <c r="AF26" s="82"/>
      <c r="AG26" s="82"/>
      <c r="AH26" s="82"/>
      <c r="AI26" s="82"/>
      <c r="AJ26" s="82" t="str">
        <f>IFERROR((IF('[2]T61 Real GDP'!AJ26&lt;&gt;"",(IF('[2]T58 Total Population'!AJ26&lt;&gt;"",('[2]T61 Real GDP'!AJ26*1000000)/('[2]T58 Total Population'!AJ26*1000),"")),"")),"")</f>
        <v/>
      </c>
      <c r="AK26" s="17" t="s">
        <v>281</v>
      </c>
      <c r="AL26" s="114" t="s">
        <v>281</v>
      </c>
      <c r="AM26" s="17">
        <v>759.29640978087286</v>
      </c>
      <c r="AN26" s="17" t="s">
        <v>281</v>
      </c>
      <c r="AO26" s="17" t="s">
        <v>281</v>
      </c>
      <c r="AP26" s="82" t="str">
        <f>IFERROR((IF('[2]T61 Real GDP'!AP26&lt;&gt;"",(IF('[2]T58 Total Population'!AP26&lt;&gt;"",('[2]T61 Real GDP'!AP26*1000000)/('[2]T58 Total Population'!AP26*1000),"")),"")),"")</f>
        <v/>
      </c>
      <c r="AQ26" s="17" t="s">
        <v>281</v>
      </c>
      <c r="AR26" s="17" t="s">
        <v>281</v>
      </c>
      <c r="AS26" s="17"/>
      <c r="AT26" s="17"/>
      <c r="AU26" s="82"/>
      <c r="AV26" s="17" t="s">
        <v>281</v>
      </c>
      <c r="AW26" s="17" t="s">
        <v>281</v>
      </c>
      <c r="AX26" s="17" t="s">
        <v>281</v>
      </c>
      <c r="AY26" s="82"/>
      <c r="AZ26" s="17" t="s">
        <v>281</v>
      </c>
      <c r="BA26" s="82" t="str">
        <f>IFERROR((IF('[2]T61 Real GDP'!BA26&lt;&gt;"",(IF('[2]T58 Total Population'!BA26&lt;&gt;"",('[2]T61 Real GDP'!BA26*1000000)/('[2]T58 Total Population'!BA26*1000),"")),"")),"")</f>
        <v/>
      </c>
      <c r="BB26" s="82"/>
      <c r="BC26" s="17"/>
      <c r="BE26" s="81">
        <f t="shared" si="0"/>
        <v>0.51754017187053669</v>
      </c>
    </row>
    <row r="27" spans="1:57" x14ac:dyDescent="0.25">
      <c r="A27" s="20">
        <v>1859</v>
      </c>
      <c r="B27" s="17">
        <v>1773.5230934479055</v>
      </c>
      <c r="C27" s="17">
        <v>1467.5330764724361</v>
      </c>
      <c r="D27" s="17"/>
      <c r="E27" s="17">
        <v>1199.9486652977414</v>
      </c>
      <c r="F27" s="17" t="s">
        <v>281</v>
      </c>
      <c r="G27" s="17">
        <v>2197.4522292993634</v>
      </c>
      <c r="H27" s="17">
        <v>1778.3751493428913</v>
      </c>
      <c r="I27" s="17" t="s">
        <v>281</v>
      </c>
      <c r="J27" s="17">
        <v>1565.2064097886791</v>
      </c>
      <c r="K27" s="17">
        <v>1355.8491356613026</v>
      </c>
      <c r="L27" s="17" t="s">
        <v>281</v>
      </c>
      <c r="M27" s="17">
        <v>2282.8985414958361</v>
      </c>
      <c r="N27" s="17">
        <v>1196.356004215522</v>
      </c>
      <c r="O27" s="17">
        <v>2832.4353939950415</v>
      </c>
      <c r="P27" s="17">
        <v>2790.0907187718076</v>
      </c>
      <c r="Q27" s="82" t="str">
        <f>IFERROR((IF('[2]T61 Real GDP'!Q27&lt;&gt;"",(IF('[2]T58 Total Population'!Q27&lt;&gt;"",('[2]T61 Real GDP'!Q27*1000000)/('[2]T58 Total Population'!Q27*1000),"")),"")),"")</f>
        <v/>
      </c>
      <c r="R27" s="17" t="s">
        <v>281</v>
      </c>
      <c r="S27" s="17" t="s">
        <v>281</v>
      </c>
      <c r="T27" s="17" t="s">
        <v>281</v>
      </c>
      <c r="U27" s="17" t="s">
        <v>281</v>
      </c>
      <c r="V27" s="17" t="s">
        <v>281</v>
      </c>
      <c r="W27" s="17" t="s">
        <v>281</v>
      </c>
      <c r="X27" s="17" t="s">
        <v>281</v>
      </c>
      <c r="Y27" s="17" t="s">
        <v>281</v>
      </c>
      <c r="Z27" s="82" t="str">
        <f>IFERROR((IF('[2]T61 Real GDP'!Z27&lt;&gt;"",(IF('[2]T58 Total Population'!Z27&lt;&gt;"",('[2]T61 Real GDP'!Z27*1000000)/('[2]T58 Total Population'!Z27*1000),"")),"")),"")</f>
        <v/>
      </c>
      <c r="AA27" s="17">
        <v>2965.5981235340109</v>
      </c>
      <c r="AB27" s="17" t="s">
        <v>281</v>
      </c>
      <c r="AC27" s="17" t="s">
        <v>281</v>
      </c>
      <c r="AD27" s="17">
        <v>2183.1954586830539</v>
      </c>
      <c r="AE27" s="82"/>
      <c r="AF27" s="82"/>
      <c r="AG27" s="82"/>
      <c r="AH27" s="82"/>
      <c r="AI27" s="82"/>
      <c r="AJ27" s="82" t="str">
        <f>IFERROR((IF('[2]T61 Real GDP'!AJ27&lt;&gt;"",(IF('[2]T58 Total Population'!AJ27&lt;&gt;"",('[2]T61 Real GDP'!AJ27*1000000)/('[2]T58 Total Population'!AJ27*1000),"")),"")),"")</f>
        <v/>
      </c>
      <c r="AK27" s="17" t="s">
        <v>281</v>
      </c>
      <c r="AL27" s="114" t="s">
        <v>281</v>
      </c>
      <c r="AM27" s="17">
        <v>783.68735732729215</v>
      </c>
      <c r="AN27" s="17" t="s">
        <v>281</v>
      </c>
      <c r="AO27" s="17" t="s">
        <v>281</v>
      </c>
      <c r="AP27" s="82" t="str">
        <f>IFERROR((IF('[2]T61 Real GDP'!AP27&lt;&gt;"",(IF('[2]T58 Total Population'!AP27&lt;&gt;"",('[2]T61 Real GDP'!AP27*1000000)/('[2]T58 Total Population'!AP27*1000),"")),"")),"")</f>
        <v/>
      </c>
      <c r="AQ27" s="17" t="s">
        <v>281</v>
      </c>
      <c r="AR27" s="17" t="s">
        <v>281</v>
      </c>
      <c r="AS27" s="17"/>
      <c r="AT27" s="17"/>
      <c r="AU27" s="82"/>
      <c r="AV27" s="17" t="s">
        <v>281</v>
      </c>
      <c r="AW27" s="17" t="s">
        <v>281</v>
      </c>
      <c r="AX27" s="17" t="s">
        <v>281</v>
      </c>
      <c r="AY27" s="82"/>
      <c r="AZ27" s="17" t="s">
        <v>281</v>
      </c>
      <c r="BA27" s="82" t="str">
        <f>IFERROR((IF('[2]T61 Real GDP'!BA27&lt;&gt;"",(IF('[2]T58 Total Population'!BA27&lt;&gt;"",('[2]T61 Real GDP'!BA27*1000000)/('[2]T58 Total Population'!BA27*1000),"")),"")),"")</f>
        <v/>
      </c>
      <c r="BB27" s="82"/>
      <c r="BC27" s="17"/>
      <c r="BE27" s="81">
        <f t="shared" si="0"/>
        <v>0.51831526694279695</v>
      </c>
    </row>
    <row r="28" spans="1:57" x14ac:dyDescent="0.25">
      <c r="A28" s="20">
        <v>1860</v>
      </c>
      <c r="B28" s="17">
        <v>1892.1447721179625</v>
      </c>
      <c r="C28" s="17">
        <v>1458.8236813598401</v>
      </c>
      <c r="D28" s="17"/>
      <c r="E28" s="17">
        <v>1236.1590589438692</v>
      </c>
      <c r="F28" s="17">
        <v>1777.5678866587959</v>
      </c>
      <c r="G28" s="17">
        <v>2292.6160337552742</v>
      </c>
      <c r="H28" s="17">
        <v>1741.1556603773586</v>
      </c>
      <c r="I28" s="17">
        <v>959.1484464902187</v>
      </c>
      <c r="J28" s="17">
        <v>1639.3242530999473</v>
      </c>
      <c r="K28" s="17">
        <v>1332.6523840666143</v>
      </c>
      <c r="L28" s="17" t="s">
        <v>281</v>
      </c>
      <c r="M28" s="17">
        <v>2392.164272239756</v>
      </c>
      <c r="N28" s="17">
        <v>1218.2483820884759</v>
      </c>
      <c r="O28" s="17">
        <v>2338.5944475310835</v>
      </c>
      <c r="P28" s="17">
        <v>2830.2409304901689</v>
      </c>
      <c r="Q28" s="82" t="str">
        <f>IFERROR((IF('[2]T61 Real GDP'!Q28&lt;&gt;"",(IF('[2]T58 Total Population'!Q28&lt;&gt;"",('[2]T61 Real GDP'!Q28*1000000)/('[2]T58 Total Population'!Q28*1000),"")),"")),"")</f>
        <v/>
      </c>
      <c r="R28" s="17" t="s">
        <v>281</v>
      </c>
      <c r="S28" s="17" t="s">
        <v>281</v>
      </c>
      <c r="T28" s="17" t="s">
        <v>281</v>
      </c>
      <c r="U28" s="17" t="s">
        <v>281</v>
      </c>
      <c r="V28" s="17" t="s">
        <v>281</v>
      </c>
      <c r="W28" s="17" t="s">
        <v>281</v>
      </c>
      <c r="X28" s="17" t="s">
        <v>281</v>
      </c>
      <c r="Y28" s="17" t="s">
        <v>281</v>
      </c>
      <c r="Z28" s="82" t="str">
        <f>IFERROR((IF('[2]T61 Real GDP'!Z28&lt;&gt;"",(IF('[2]T58 Total Population'!Z28&lt;&gt;"",('[2]T61 Real GDP'!Z28*1000000)/('[2]T58 Total Population'!Z28*1000),"")),"")),"")</f>
        <v/>
      </c>
      <c r="AA28" s="17">
        <v>2894.4193061840119</v>
      </c>
      <c r="AB28" s="17">
        <v>2212.121212121212</v>
      </c>
      <c r="AC28" s="17">
        <v>1450.5788067675869</v>
      </c>
      <c r="AD28" s="17">
        <v>2240.8375830047189</v>
      </c>
      <c r="AE28" s="82">
        <v>1355.2074764966801</v>
      </c>
      <c r="AF28" s="82">
        <v>680.03200746840935</v>
      </c>
      <c r="AG28" s="82">
        <v>1081.606657175337</v>
      </c>
      <c r="AH28" s="82">
        <v>573.32810668244451</v>
      </c>
      <c r="AI28" s="82">
        <v>1788.9811320892597</v>
      </c>
      <c r="AJ28" s="82" t="str">
        <f>IFERROR((IF('[2]T61 Real GDP'!AJ28&lt;&gt;"",(IF('[2]T58 Total Population'!AJ28&lt;&gt;"",('[2]T61 Real GDP'!AJ28*1000000)/('[2]T58 Total Population'!AJ28*1000),"")),"")),"")</f>
        <v/>
      </c>
      <c r="AK28" s="17" t="s">
        <v>281</v>
      </c>
      <c r="AL28" s="114" t="s">
        <v>281</v>
      </c>
      <c r="AM28" s="17">
        <v>811.89072766857055</v>
      </c>
      <c r="AN28" s="17" t="s">
        <v>281</v>
      </c>
      <c r="AO28" s="17" t="s">
        <v>281</v>
      </c>
      <c r="AP28" s="82" t="str">
        <f>IFERROR((IF('[2]T61 Real GDP'!AP28&lt;&gt;"",(IF('[2]T58 Total Population'!AP28&lt;&gt;"",('[2]T61 Real GDP'!AP28*1000000)/('[2]T58 Total Population'!AP28*1000),"")),"")),"")</f>
        <v/>
      </c>
      <c r="AQ28" s="17" t="s">
        <v>281</v>
      </c>
      <c r="AR28" s="17" t="s">
        <v>281</v>
      </c>
      <c r="AS28" s="17"/>
      <c r="AT28" s="17"/>
      <c r="AU28" s="82"/>
      <c r="AV28" s="17" t="s">
        <v>281</v>
      </c>
      <c r="AW28" s="17" t="s">
        <v>281</v>
      </c>
      <c r="AX28" s="17" t="s">
        <v>281</v>
      </c>
      <c r="AY28" s="82"/>
      <c r="AZ28" s="17" t="s">
        <v>281</v>
      </c>
      <c r="BA28" s="82" t="str">
        <f>IFERROR((IF('[2]T61 Real GDP'!BA28&lt;&gt;"",(IF('[2]T58 Total Population'!BA28&lt;&gt;"",('[2]T61 Real GDP'!BA28*1000000)/('[2]T58 Total Population'!BA28*1000),"")),"")),"")</f>
        <v/>
      </c>
      <c r="BB28" s="82"/>
      <c r="BC28" s="17"/>
      <c r="BE28" s="81">
        <f t="shared" si="0"/>
        <v>0.57372684731385459</v>
      </c>
    </row>
    <row r="29" spans="1:57" x14ac:dyDescent="0.25">
      <c r="A29" s="20">
        <v>1861</v>
      </c>
      <c r="B29" s="17">
        <v>1769.2966033698849</v>
      </c>
      <c r="C29" s="17">
        <v>1450.1142862472441</v>
      </c>
      <c r="D29" s="17">
        <v>882.91605301914581</v>
      </c>
      <c r="E29" s="17">
        <v>1248.1686731638956</v>
      </c>
      <c r="F29" s="17" t="s">
        <v>281</v>
      </c>
      <c r="G29" s="17">
        <v>2310.2220360284878</v>
      </c>
      <c r="H29" s="17">
        <v>1747.2335468841002</v>
      </c>
      <c r="I29" s="17">
        <v>957.8107183580388</v>
      </c>
      <c r="J29" s="17">
        <v>1582.8736105393166</v>
      </c>
      <c r="K29" s="17">
        <v>1418.6398032616853</v>
      </c>
      <c r="L29" s="17" t="s">
        <v>281</v>
      </c>
      <c r="M29" s="17">
        <v>2326.6947913137656</v>
      </c>
      <c r="N29" s="17">
        <v>1170.4686256450143</v>
      </c>
      <c r="O29" s="17">
        <v>2510.2293644937536</v>
      </c>
      <c r="P29" s="17">
        <v>2884.0634441087614</v>
      </c>
      <c r="Q29" s="82" t="str">
        <f>IFERROR((IF('[2]T61 Real GDP'!Q29&lt;&gt;"",(IF('[2]T58 Total Population'!Q29&lt;&gt;"",('[2]T61 Real GDP'!Q29*1000000)/('[2]T58 Total Population'!Q29*1000),"")),"")),"")</f>
        <v/>
      </c>
      <c r="R29" s="17" t="s">
        <v>281</v>
      </c>
      <c r="S29" s="17" t="s">
        <v>281</v>
      </c>
      <c r="T29" s="17" t="s">
        <v>281</v>
      </c>
      <c r="U29" s="17" t="s">
        <v>281</v>
      </c>
      <c r="V29" s="17" t="s">
        <v>281</v>
      </c>
      <c r="W29" s="17" t="s">
        <v>281</v>
      </c>
      <c r="X29" s="17" t="s">
        <v>281</v>
      </c>
      <c r="Y29" s="17" t="s">
        <v>281</v>
      </c>
      <c r="Z29" s="82" t="str">
        <f>IFERROR((IF('[2]T61 Real GDP'!Z29&lt;&gt;"",(IF('[2]T58 Total Population'!Z29&lt;&gt;"",('[2]T61 Real GDP'!Z29*1000000)/('[2]T58 Total Population'!Z29*1000),"")),"")),"")</f>
        <v/>
      </c>
      <c r="AA29" s="17">
        <v>2850.6686478454681</v>
      </c>
      <c r="AB29" s="17" t="s">
        <v>281</v>
      </c>
      <c r="AC29" s="17" t="s">
        <v>281</v>
      </c>
      <c r="AD29" s="17">
        <v>2194.5180188176669</v>
      </c>
      <c r="AE29" s="82"/>
      <c r="AF29" s="82"/>
      <c r="AG29" s="82"/>
      <c r="AH29" s="82"/>
      <c r="AI29" s="82"/>
      <c r="AJ29" s="82" t="str">
        <f>IFERROR((IF('[2]T61 Real GDP'!AJ29&lt;&gt;"",(IF('[2]T58 Total Population'!AJ29&lt;&gt;"",('[2]T61 Real GDP'!AJ29*1000000)/('[2]T58 Total Population'!AJ29*1000),"")),"")),"")</f>
        <v/>
      </c>
      <c r="AK29" s="17" t="s">
        <v>281</v>
      </c>
      <c r="AL29" s="114" t="s">
        <v>281</v>
      </c>
      <c r="AM29" s="17">
        <v>764.3644309530024</v>
      </c>
      <c r="AN29" s="17" t="s">
        <v>281</v>
      </c>
      <c r="AO29" s="17" t="s">
        <v>281</v>
      </c>
      <c r="AP29" s="82" t="str">
        <f>IFERROR((IF('[2]T61 Real GDP'!AP29&lt;&gt;"",(IF('[2]T58 Total Population'!AP29&lt;&gt;"",('[2]T61 Real GDP'!AP29*1000000)/('[2]T58 Total Population'!AP29*1000),"")),"")),"")</f>
        <v/>
      </c>
      <c r="AQ29" s="17" t="s">
        <v>281</v>
      </c>
      <c r="AR29" s="17" t="s">
        <v>281</v>
      </c>
      <c r="AS29" s="17"/>
      <c r="AT29" s="17"/>
      <c r="AU29" s="82"/>
      <c r="AV29" s="17" t="s">
        <v>281</v>
      </c>
      <c r="AW29" s="17" t="s">
        <v>281</v>
      </c>
      <c r="AX29" s="17" t="s">
        <v>281</v>
      </c>
      <c r="AY29" s="82"/>
      <c r="AZ29" s="17" t="s">
        <v>281</v>
      </c>
      <c r="BA29" s="82" t="str">
        <f>IFERROR((IF('[2]T61 Real GDP'!BA29&lt;&gt;"",(IF('[2]T58 Total Population'!BA29&lt;&gt;"",('[2]T61 Real GDP'!BA29*1000000)/('[2]T58 Total Population'!BA29*1000),"")),"")),"")</f>
        <v/>
      </c>
      <c r="BB29" s="82"/>
      <c r="BC29" s="17"/>
      <c r="BE29" s="81">
        <f t="shared" si="0"/>
        <v>0.54224001991272486</v>
      </c>
    </row>
    <row r="30" spans="1:57" x14ac:dyDescent="0.25">
      <c r="A30" s="20">
        <v>1862</v>
      </c>
      <c r="B30" s="17">
        <v>1913.9658848614072</v>
      </c>
      <c r="C30" s="17">
        <v>1468.9500460184527</v>
      </c>
      <c r="D30" s="17"/>
      <c r="E30" s="17">
        <v>1252.3168719055477</v>
      </c>
      <c r="F30" s="17" t="s">
        <v>281</v>
      </c>
      <c r="G30" s="17">
        <v>2353.9197338323975</v>
      </c>
      <c r="H30" s="17">
        <v>1778.6083956296723</v>
      </c>
      <c r="I30" s="17">
        <v>896.27959413754229</v>
      </c>
      <c r="J30" s="17">
        <v>1645.1016635859519</v>
      </c>
      <c r="K30" s="17">
        <v>1431.7972742656666</v>
      </c>
      <c r="L30" s="17" t="s">
        <v>281</v>
      </c>
      <c r="M30" s="17">
        <v>2418.4021890916624</v>
      </c>
      <c r="N30" s="17">
        <v>1134.3932485628959</v>
      </c>
      <c r="O30" s="17">
        <v>2707.1923113054827</v>
      </c>
      <c r="P30" s="17">
        <v>2880.1741437366077</v>
      </c>
      <c r="Q30" s="82" t="str">
        <f>IFERROR((IF('[2]T61 Real GDP'!Q30&lt;&gt;"",(IF('[2]T58 Total Population'!Q30&lt;&gt;"",('[2]T61 Real GDP'!Q30*1000000)/('[2]T58 Total Population'!Q30*1000),"")),"")),"")</f>
        <v/>
      </c>
      <c r="R30" s="17" t="s">
        <v>281</v>
      </c>
      <c r="S30" s="17" t="s">
        <v>281</v>
      </c>
      <c r="T30" s="17" t="s">
        <v>281</v>
      </c>
      <c r="U30" s="17" t="s">
        <v>281</v>
      </c>
      <c r="V30" s="17" t="s">
        <v>281</v>
      </c>
      <c r="W30" s="17" t="s">
        <v>281</v>
      </c>
      <c r="X30" s="17" t="s">
        <v>281</v>
      </c>
      <c r="Y30" s="17" t="s">
        <v>281</v>
      </c>
      <c r="Z30" s="82" t="str">
        <f>IFERROR((IF('[2]T61 Real GDP'!Z30&lt;&gt;"",(IF('[2]T58 Total Population'!Z30&lt;&gt;"",('[2]T61 Real GDP'!Z30*1000000)/('[2]T58 Total Population'!Z30*1000),"")),"")),"")</f>
        <v/>
      </c>
      <c r="AA30" s="17">
        <v>2739.5079594790159</v>
      </c>
      <c r="AB30" s="17" t="s">
        <v>281</v>
      </c>
      <c r="AC30" s="17" t="s">
        <v>281</v>
      </c>
      <c r="AD30" s="17">
        <v>2263.4827032739445</v>
      </c>
      <c r="AE30" s="82"/>
      <c r="AF30" s="82"/>
      <c r="AG30" s="82"/>
      <c r="AH30" s="82"/>
      <c r="AI30" s="82"/>
      <c r="AJ30" s="82" t="str">
        <f>IFERROR((IF('[2]T61 Real GDP'!AJ30&lt;&gt;"",(IF('[2]T58 Total Population'!AJ30&lt;&gt;"",('[2]T61 Real GDP'!AJ30*1000000)/('[2]T58 Total Population'!AJ30*1000),"")),"")),"")</f>
        <v/>
      </c>
      <c r="AK30" s="17" t="s">
        <v>281</v>
      </c>
      <c r="AL30" s="114" t="s">
        <v>281</v>
      </c>
      <c r="AM30" s="17">
        <v>562.96607104563452</v>
      </c>
      <c r="AN30" s="17" t="s">
        <v>281</v>
      </c>
      <c r="AO30" s="17" t="s">
        <v>281</v>
      </c>
      <c r="AP30" s="82" t="str">
        <f>IFERROR((IF('[2]T61 Real GDP'!AP30&lt;&gt;"",(IF('[2]T58 Total Population'!AP30&lt;&gt;"",('[2]T61 Real GDP'!AP30*1000000)/('[2]T58 Total Population'!AP30*1000),"")),"")),"")</f>
        <v/>
      </c>
      <c r="AQ30" s="17" t="s">
        <v>281</v>
      </c>
      <c r="AR30" s="17" t="s">
        <v>281</v>
      </c>
      <c r="AS30" s="17"/>
      <c r="AT30" s="17"/>
      <c r="AU30" s="82"/>
      <c r="AV30" s="17" t="s">
        <v>281</v>
      </c>
      <c r="AW30" s="17" t="s">
        <v>281</v>
      </c>
      <c r="AX30" s="17" t="s">
        <v>281</v>
      </c>
      <c r="AY30" s="82"/>
      <c r="AZ30" s="17" t="s">
        <v>281</v>
      </c>
      <c r="BA30" s="82" t="str">
        <f>IFERROR((IF('[2]T61 Real GDP'!BA30&lt;&gt;"",(IF('[2]T58 Total Population'!BA30&lt;&gt;"",('[2]T61 Real GDP'!BA30*1000000)/('[2]T58 Total Population'!BA30*1000),"")),"")),"")</f>
        <v/>
      </c>
      <c r="BB30" s="82"/>
      <c r="BC30" s="17"/>
      <c r="BE30" s="81">
        <f t="shared" si="0"/>
        <v>0.53588513396784609</v>
      </c>
    </row>
    <row r="31" spans="1:57" x14ac:dyDescent="0.25">
      <c r="A31" s="20">
        <v>1863</v>
      </c>
      <c r="B31" s="17">
        <v>1973.3757623972422</v>
      </c>
      <c r="C31" s="17">
        <v>1504.2368911512422</v>
      </c>
      <c r="D31" s="17"/>
      <c r="E31" s="17">
        <v>1277.1206274906699</v>
      </c>
      <c r="F31" s="17" t="s">
        <v>281</v>
      </c>
      <c r="G31" s="17">
        <v>2403.7985136251036</v>
      </c>
      <c r="H31" s="17">
        <v>1869.3923906871096</v>
      </c>
      <c r="I31" s="17">
        <v>957.63656633221854</v>
      </c>
      <c r="J31" s="17">
        <v>1748.8435886402754</v>
      </c>
      <c r="K31" s="17">
        <v>1279.1912851169011</v>
      </c>
      <c r="L31" s="17" t="s">
        <v>281</v>
      </c>
      <c r="M31" s="17">
        <v>2463.4096594252228</v>
      </c>
      <c r="N31" s="17">
        <v>1183.367237557394</v>
      </c>
      <c r="O31" s="17">
        <v>2582.8233419923322</v>
      </c>
      <c r="P31" s="17">
        <v>2880.6614917313532</v>
      </c>
      <c r="Q31" s="82" t="str">
        <f>IFERROR((IF('[2]T61 Real GDP'!Q31&lt;&gt;"",(IF('[2]T58 Total Population'!Q31&lt;&gt;"",('[2]T61 Real GDP'!Q31*1000000)/('[2]T58 Total Population'!Q31*1000),"")),"")),"")</f>
        <v/>
      </c>
      <c r="R31" s="17" t="s">
        <v>281</v>
      </c>
      <c r="S31" s="17" t="s">
        <v>281</v>
      </c>
      <c r="T31" s="17" t="s">
        <v>281</v>
      </c>
      <c r="U31" s="17" t="s">
        <v>281</v>
      </c>
      <c r="V31" s="17" t="s">
        <v>281</v>
      </c>
      <c r="W31" s="17" t="s">
        <v>281</v>
      </c>
      <c r="X31" s="17" t="s">
        <v>281</v>
      </c>
      <c r="Y31" s="17" t="s">
        <v>281</v>
      </c>
      <c r="Z31" s="82" t="str">
        <f>IFERROR((IF('[2]T61 Real GDP'!Z31&lt;&gt;"",(IF('[2]T58 Total Population'!Z31&lt;&gt;"",('[2]T61 Real GDP'!Z31*1000000)/('[2]T58 Total Population'!Z31*1000),"")),"")),"")</f>
        <v/>
      </c>
      <c r="AA31" s="17">
        <v>2730.4469273743016</v>
      </c>
      <c r="AB31" s="17" t="s">
        <v>281</v>
      </c>
      <c r="AC31" s="17" t="s">
        <v>281</v>
      </c>
      <c r="AD31" s="17">
        <v>2409.6466613753087</v>
      </c>
      <c r="AE31" s="82"/>
      <c r="AF31" s="82"/>
      <c r="AG31" s="82"/>
      <c r="AH31" s="82"/>
      <c r="AI31" s="82"/>
      <c r="AJ31" s="82" t="str">
        <f>IFERROR((IF('[2]T61 Real GDP'!AJ31&lt;&gt;"",(IF('[2]T58 Total Population'!AJ31&lt;&gt;"",('[2]T61 Real GDP'!AJ31*1000000)/('[2]T58 Total Population'!AJ31*1000),"")),"")),"")</f>
        <v/>
      </c>
      <c r="AK31" s="17" t="s">
        <v>281</v>
      </c>
      <c r="AL31" s="114" t="s">
        <v>281</v>
      </c>
      <c r="AM31" s="17">
        <v>601.48632140339998</v>
      </c>
      <c r="AN31" s="17" t="s">
        <v>281</v>
      </c>
      <c r="AO31" s="17" t="s">
        <v>281</v>
      </c>
      <c r="AP31" s="82" t="str">
        <f>IFERROR((IF('[2]T61 Real GDP'!AP31&lt;&gt;"",(IF('[2]T58 Total Population'!AP31&lt;&gt;"",('[2]T61 Real GDP'!AP31*1000000)/('[2]T58 Total Population'!AP31*1000),"")),"")),"")</f>
        <v/>
      </c>
      <c r="AQ31" s="17" t="s">
        <v>281</v>
      </c>
      <c r="AR31" s="17" t="s">
        <v>281</v>
      </c>
      <c r="AS31" s="17"/>
      <c r="AT31" s="17"/>
      <c r="AU31" s="82"/>
      <c r="AV31" s="17" t="s">
        <v>281</v>
      </c>
      <c r="AW31" s="17" t="s">
        <v>281</v>
      </c>
      <c r="AX31" s="17" t="s">
        <v>281</v>
      </c>
      <c r="AY31" s="82"/>
      <c r="AZ31" s="17" t="s">
        <v>281</v>
      </c>
      <c r="BA31" s="82" t="str">
        <f>IFERROR((IF('[2]T61 Real GDP'!BA31&lt;&gt;"",(IF('[2]T58 Total Population'!BA31&lt;&gt;"",('[2]T61 Real GDP'!BA31*1000000)/('[2]T58 Total Population'!BA31*1000),"")),"")),"")</f>
        <v/>
      </c>
      <c r="BB31" s="82"/>
      <c r="BC31" s="17"/>
      <c r="BE31" s="81">
        <f t="shared" si="0"/>
        <v>0.53333172333937262</v>
      </c>
    </row>
    <row r="32" spans="1:57" x14ac:dyDescent="0.25">
      <c r="A32" s="20">
        <v>1864</v>
      </c>
      <c r="B32" s="17">
        <v>1987.744321183307</v>
      </c>
      <c r="C32" s="17">
        <v>1506.4012512776419</v>
      </c>
      <c r="D32" s="17"/>
      <c r="E32" s="17">
        <v>1273.7014624306605</v>
      </c>
      <c r="F32" s="17" t="s">
        <v>281</v>
      </c>
      <c r="G32" s="17">
        <v>2466.079114572658</v>
      </c>
      <c r="H32" s="17">
        <v>1832.8643781654475</v>
      </c>
      <c r="I32" s="17">
        <v>968.56039713182577</v>
      </c>
      <c r="J32" s="17">
        <v>1779.9053241848837</v>
      </c>
      <c r="K32" s="17">
        <v>1162.5732613288371</v>
      </c>
      <c r="L32" s="17" t="s">
        <v>281</v>
      </c>
      <c r="M32" s="17">
        <v>2560.9447162162619</v>
      </c>
      <c r="N32" s="17">
        <v>1204.4129324492367</v>
      </c>
      <c r="O32" s="17">
        <v>2362.2870064711869</v>
      </c>
      <c r="P32" s="17">
        <v>2935.4600898063136</v>
      </c>
      <c r="Q32" s="82" t="str">
        <f>IFERROR((IF('[2]T61 Real GDP'!Q32&lt;&gt;"",(IF('[2]T58 Total Population'!Q32&lt;&gt;"",('[2]T61 Real GDP'!Q32*1000000)/('[2]T58 Total Population'!Q32*1000),"")),"")),"")</f>
        <v/>
      </c>
      <c r="R32" s="17" t="s">
        <v>281</v>
      </c>
      <c r="S32" s="17" t="s">
        <v>281</v>
      </c>
      <c r="T32" s="17" t="s">
        <v>281</v>
      </c>
      <c r="U32" s="17" t="s">
        <v>281</v>
      </c>
      <c r="V32" s="17" t="s">
        <v>281</v>
      </c>
      <c r="W32" s="17" t="s">
        <v>281</v>
      </c>
      <c r="X32" s="17" t="s">
        <v>281</v>
      </c>
      <c r="Y32" s="17" t="s">
        <v>281</v>
      </c>
      <c r="Z32" s="82" t="str">
        <f>IFERROR((IF('[2]T61 Real GDP'!Z32&lt;&gt;"",(IF('[2]T58 Total Population'!Z32&lt;&gt;"",('[2]T61 Real GDP'!Z32*1000000)/('[2]T58 Total Population'!Z32*1000),"")),"")),"")</f>
        <v/>
      </c>
      <c r="AA32" s="17">
        <v>2895.6521739130435</v>
      </c>
      <c r="AB32" s="17" t="s">
        <v>281</v>
      </c>
      <c r="AC32" s="17" t="s">
        <v>281</v>
      </c>
      <c r="AD32" s="17">
        <v>2488.9045823175979</v>
      </c>
      <c r="AE32" s="82"/>
      <c r="AF32" s="82"/>
      <c r="AG32" s="82"/>
      <c r="AH32" s="82"/>
      <c r="AI32" s="82"/>
      <c r="AJ32" s="82" t="str">
        <f>IFERROR((IF('[2]T61 Real GDP'!AJ32&lt;&gt;"",(IF('[2]T58 Total Population'!AJ32&lt;&gt;"",('[2]T61 Real GDP'!AJ32*1000000)/('[2]T58 Total Population'!AJ32*1000),"")),"")),"")</f>
        <v/>
      </c>
      <c r="AK32" s="17" t="s">
        <v>281</v>
      </c>
      <c r="AL32" s="114" t="s">
        <v>281</v>
      </c>
      <c r="AM32" s="17">
        <v>839.47254477501485</v>
      </c>
      <c r="AN32" s="17" t="s">
        <v>281</v>
      </c>
      <c r="AO32" s="17" t="s">
        <v>281</v>
      </c>
      <c r="AP32" s="82" t="str">
        <f>IFERROR((IF('[2]T61 Real GDP'!AP32&lt;&gt;"",(IF('[2]T58 Total Population'!AP32&lt;&gt;"",('[2]T61 Real GDP'!AP32*1000000)/('[2]T58 Total Population'!AP32*1000),"")),"")),"")</f>
        <v/>
      </c>
      <c r="AQ32" s="17" t="s">
        <v>281</v>
      </c>
      <c r="AR32" s="17" t="s">
        <v>281</v>
      </c>
      <c r="AS32" s="17"/>
      <c r="AT32" s="17"/>
      <c r="AU32" s="82"/>
      <c r="AV32" s="17" t="s">
        <v>281</v>
      </c>
      <c r="AW32" s="17" t="s">
        <v>281</v>
      </c>
      <c r="AX32" s="17" t="s">
        <v>281</v>
      </c>
      <c r="AY32" s="82"/>
      <c r="AZ32" s="17" t="s">
        <v>281</v>
      </c>
      <c r="BA32" s="82" t="str">
        <f>IFERROR((IF('[2]T61 Real GDP'!BA32&lt;&gt;"",(IF('[2]T58 Total Population'!BA32&lt;&gt;"",('[2]T61 Real GDP'!BA32*1000000)/('[2]T58 Total Population'!BA32*1000),"")),"")),"")</f>
        <v/>
      </c>
      <c r="BB32" s="82"/>
      <c r="BC32" s="17"/>
      <c r="BE32" s="81">
        <f t="shared" si="0"/>
        <v>0.53205156170289336</v>
      </c>
    </row>
    <row r="33" spans="1:57" x14ac:dyDescent="0.25">
      <c r="A33" s="20">
        <v>1865</v>
      </c>
      <c r="B33" s="17">
        <v>1924.1714886901632</v>
      </c>
      <c r="C33" s="17">
        <v>1597.1425384108165</v>
      </c>
      <c r="D33" s="17">
        <v>891.45441561532971</v>
      </c>
      <c r="E33" s="17">
        <v>1230.2763819095476</v>
      </c>
      <c r="F33" s="17" t="s">
        <v>281</v>
      </c>
      <c r="G33" s="17">
        <v>2448.0162767039674</v>
      </c>
      <c r="H33" s="17">
        <v>1874.9305169538632</v>
      </c>
      <c r="I33" s="17">
        <v>951.44571740316417</v>
      </c>
      <c r="J33" s="17">
        <v>1769.5955737057041</v>
      </c>
      <c r="K33" s="17">
        <v>1242.9440499146826</v>
      </c>
      <c r="L33" s="17" t="s">
        <v>281</v>
      </c>
      <c r="M33" s="17">
        <v>2565.6705584523984</v>
      </c>
      <c r="N33" s="17">
        <v>1225.2874537824953</v>
      </c>
      <c r="O33" s="17">
        <v>2633.8837461427966</v>
      </c>
      <c r="P33" s="17">
        <v>3000.963807371465</v>
      </c>
      <c r="Q33" s="82" t="str">
        <f>IFERROR((IF('[2]T61 Real GDP'!Q33&lt;&gt;"",(IF('[2]T58 Total Population'!Q33&lt;&gt;"",('[2]T61 Real GDP'!Q33*1000000)/('[2]T58 Total Population'!Q33*1000),"")),"")),"")</f>
        <v/>
      </c>
      <c r="R33" s="17" t="s">
        <v>281</v>
      </c>
      <c r="S33" s="17" t="s">
        <v>281</v>
      </c>
      <c r="T33" s="17" t="s">
        <v>281</v>
      </c>
      <c r="U33" s="17" t="s">
        <v>281</v>
      </c>
      <c r="V33" s="17" t="s">
        <v>281</v>
      </c>
      <c r="W33" s="17" t="s">
        <v>281</v>
      </c>
      <c r="X33" s="17" t="s">
        <v>281</v>
      </c>
      <c r="Y33" s="17" t="s">
        <v>281</v>
      </c>
      <c r="Z33" s="82" t="str">
        <f>IFERROR((IF('[2]T61 Real GDP'!Z33&lt;&gt;"",(IF('[2]T58 Total Population'!Z33&lt;&gt;"",('[2]T61 Real GDP'!Z33*1000000)/('[2]T58 Total Population'!Z33*1000),"")),"")),"")</f>
        <v/>
      </c>
      <c r="AA33" s="17">
        <v>2761.8741976893457</v>
      </c>
      <c r="AB33" s="17" t="s">
        <v>281</v>
      </c>
      <c r="AC33" s="17" t="s">
        <v>281</v>
      </c>
      <c r="AD33" s="17">
        <v>2360.2391262424535</v>
      </c>
      <c r="AE33" s="82"/>
      <c r="AF33" s="82"/>
      <c r="AG33" s="82"/>
      <c r="AH33" s="82"/>
      <c r="AI33" s="82"/>
      <c r="AJ33" s="82" t="str">
        <f>IFERROR((IF('[2]T61 Real GDP'!AJ33&lt;&gt;"",(IF('[2]T58 Total Population'!AJ33&lt;&gt;"",('[2]T61 Real GDP'!AJ33*1000000)/('[2]T58 Total Population'!AJ33*1000),"")),"")),"")</f>
        <v/>
      </c>
      <c r="AK33" s="17" t="s">
        <v>281</v>
      </c>
      <c r="AL33" s="114" t="s">
        <v>281</v>
      </c>
      <c r="AM33" s="17">
        <v>618.27342031241437</v>
      </c>
      <c r="AN33" s="17" t="s">
        <v>281</v>
      </c>
      <c r="AO33" s="17" t="s">
        <v>281</v>
      </c>
      <c r="AP33" s="82" t="str">
        <f>IFERROR((IF('[2]T61 Real GDP'!AP33&lt;&gt;"",(IF('[2]T58 Total Population'!AP33&lt;&gt;"",('[2]T61 Real GDP'!AP33*1000000)/('[2]T58 Total Population'!AP33*1000),"")),"")),"")</f>
        <v/>
      </c>
      <c r="AQ33" s="17" t="s">
        <v>281</v>
      </c>
      <c r="AR33" s="17" t="s">
        <v>281</v>
      </c>
      <c r="AS33" s="17"/>
      <c r="AT33" s="17"/>
      <c r="AU33" s="82"/>
      <c r="AV33" s="17" t="s">
        <v>281</v>
      </c>
      <c r="AW33" s="17" t="s">
        <v>281</v>
      </c>
      <c r="AX33" s="17" t="s">
        <v>281</v>
      </c>
      <c r="AY33" s="82"/>
      <c r="AZ33" s="17" t="s">
        <v>281</v>
      </c>
      <c r="BA33" s="82" t="str">
        <f>IFERROR((IF('[2]T61 Real GDP'!BA33&lt;&gt;"",(IF('[2]T58 Total Population'!BA33&lt;&gt;"",('[2]T61 Real GDP'!BA33*1000000)/('[2]T58 Total Population'!BA33*1000),"")),"")),"")</f>
        <v/>
      </c>
      <c r="BB33" s="82"/>
      <c r="BC33" s="17"/>
      <c r="BE33" s="81">
        <f t="shared" si="0"/>
        <v>0.54708715810810615</v>
      </c>
    </row>
    <row r="34" spans="1:57" x14ac:dyDescent="0.25">
      <c r="A34" s="20">
        <v>1866</v>
      </c>
      <c r="B34" s="17">
        <v>1934.1123949579833</v>
      </c>
      <c r="C34" s="17">
        <v>1594.4751879707035</v>
      </c>
      <c r="D34" s="17">
        <v>919.78230004732609</v>
      </c>
      <c r="E34" s="17">
        <v>1290.1852779168753</v>
      </c>
      <c r="F34" s="17" t="s">
        <v>281</v>
      </c>
      <c r="G34" s="17">
        <v>2502.6262626262628</v>
      </c>
      <c r="H34" s="17">
        <v>1859.4266813671445</v>
      </c>
      <c r="I34" s="17">
        <v>958.1521739130435</v>
      </c>
      <c r="J34" s="17">
        <v>1771.0051580132483</v>
      </c>
      <c r="K34" s="17">
        <v>1186.2988890097358</v>
      </c>
      <c r="L34" s="17" t="s">
        <v>281</v>
      </c>
      <c r="M34" s="17">
        <v>2661.8012451636464</v>
      </c>
      <c r="N34" s="17">
        <v>1205.1196214767192</v>
      </c>
      <c r="O34" s="17">
        <v>2569.7206181752949</v>
      </c>
      <c r="P34" s="17">
        <v>3023.0578921326073</v>
      </c>
      <c r="Q34" s="82" t="str">
        <f>IFERROR((IF('[2]T61 Real GDP'!Q34&lt;&gt;"",(IF('[2]T58 Total Population'!Q34&lt;&gt;"",('[2]T61 Real GDP'!Q34*1000000)/('[2]T58 Total Population'!Q34*1000),"")),"")),"")</f>
        <v/>
      </c>
      <c r="R34" s="17" t="s">
        <v>281</v>
      </c>
      <c r="S34" s="17" t="s">
        <v>281</v>
      </c>
      <c r="T34" s="17" t="s">
        <v>281</v>
      </c>
      <c r="U34" s="17" t="s">
        <v>281</v>
      </c>
      <c r="V34" s="17" t="s">
        <v>281</v>
      </c>
      <c r="W34" s="17" t="s">
        <v>281</v>
      </c>
      <c r="X34" s="17" t="s">
        <v>281</v>
      </c>
      <c r="Y34" s="17" t="s">
        <v>281</v>
      </c>
      <c r="Z34" s="82" t="str">
        <f>IFERROR((IF('[2]T61 Real GDP'!Z34&lt;&gt;"",(IF('[2]T58 Total Population'!Z34&lt;&gt;"",('[2]T61 Real GDP'!Z34*1000000)/('[2]T58 Total Population'!Z34*1000),"")),"")),"")</f>
        <v/>
      </c>
      <c r="AA34" s="17">
        <v>2843.3809819763828</v>
      </c>
      <c r="AB34" s="17" t="s">
        <v>281</v>
      </c>
      <c r="AC34" s="17" t="s">
        <v>281</v>
      </c>
      <c r="AD34" s="17">
        <v>2341.7113005676324</v>
      </c>
      <c r="AE34" s="82"/>
      <c r="AF34" s="82"/>
      <c r="AG34" s="82"/>
      <c r="AH34" s="82"/>
      <c r="AI34" s="82"/>
      <c r="AJ34" s="82" t="str">
        <f>IFERROR((IF('[2]T61 Real GDP'!AJ34&lt;&gt;"",(IF('[2]T58 Total Population'!AJ34&lt;&gt;"",('[2]T61 Real GDP'!AJ34*1000000)/('[2]T58 Total Population'!AJ34*1000),"")),"")),"")</f>
        <v/>
      </c>
      <c r="AK34" s="17" t="s">
        <v>281</v>
      </c>
      <c r="AL34" s="114" t="s">
        <v>281</v>
      </c>
      <c r="AM34" s="17">
        <v>642.63869516838713</v>
      </c>
      <c r="AN34" s="17" t="s">
        <v>281</v>
      </c>
      <c r="AO34" s="17" t="s">
        <v>281</v>
      </c>
      <c r="AP34" s="82" t="str">
        <f>IFERROR((IF('[2]T61 Real GDP'!AP34&lt;&gt;"",(IF('[2]T58 Total Population'!AP34&lt;&gt;"",('[2]T61 Real GDP'!AP34*1000000)/('[2]T58 Total Population'!AP34*1000),"")),"")),"")</f>
        <v/>
      </c>
      <c r="AQ34" s="17" t="s">
        <v>281</v>
      </c>
      <c r="AR34" s="17" t="s">
        <v>281</v>
      </c>
      <c r="AS34" s="17"/>
      <c r="AT34" s="17"/>
      <c r="AU34" s="82"/>
      <c r="AV34" s="17" t="s">
        <v>281</v>
      </c>
      <c r="AW34" s="17" t="s">
        <v>281</v>
      </c>
      <c r="AX34" s="17" t="s">
        <v>281</v>
      </c>
      <c r="AY34" s="82"/>
      <c r="AZ34" s="17" t="s">
        <v>281</v>
      </c>
      <c r="BA34" s="82" t="str">
        <f>IFERROR((IF('[2]T61 Real GDP'!BA34&lt;&gt;"",(IF('[2]T58 Total Population'!BA34&lt;&gt;"",('[2]T61 Real GDP'!BA34*1000000)/('[2]T58 Total Population'!BA34*1000),"")),"")),"")</f>
        <v/>
      </c>
      <c r="BB34" s="82"/>
      <c r="BC34" s="17"/>
      <c r="BE34" s="81">
        <f t="shared" si="0"/>
        <v>0.54774761977457753</v>
      </c>
    </row>
    <row r="35" spans="1:57" x14ac:dyDescent="0.25">
      <c r="A35" s="20">
        <v>1867</v>
      </c>
      <c r="B35" s="17">
        <v>1812.9217891708083</v>
      </c>
      <c r="C35" s="17">
        <v>1456.0372867443152</v>
      </c>
      <c r="D35" s="17">
        <v>940.95506939543634</v>
      </c>
      <c r="E35" s="17">
        <v>1282.809381237525</v>
      </c>
      <c r="F35" s="17" t="s">
        <v>281</v>
      </c>
      <c r="G35" s="17">
        <v>2497.3926995587649</v>
      </c>
      <c r="H35" s="17">
        <v>1840.152755046372</v>
      </c>
      <c r="I35" s="17">
        <v>885.8547241944292</v>
      </c>
      <c r="J35" s="17">
        <v>1765.7908428720084</v>
      </c>
      <c r="K35" s="17">
        <v>1252.848983362521</v>
      </c>
      <c r="L35" s="17" t="s">
        <v>281</v>
      </c>
      <c r="M35" s="17">
        <v>2571.241623894291</v>
      </c>
      <c r="N35" s="17">
        <v>1223.1492751058613</v>
      </c>
      <c r="O35" s="17">
        <v>2249.3711776072905</v>
      </c>
      <c r="P35" s="17">
        <v>2968.2389114222165</v>
      </c>
      <c r="Q35" s="82" t="str">
        <f>IFERROR((IF('[2]T61 Real GDP'!Q35&lt;&gt;"",(IF('[2]T58 Total Population'!Q35&lt;&gt;"",('[2]T61 Real GDP'!Q35*1000000)/('[2]T58 Total Population'!Q35*1000),"")),"")),"")</f>
        <v/>
      </c>
      <c r="R35" s="17" t="s">
        <v>281</v>
      </c>
      <c r="S35" s="17" t="s">
        <v>281</v>
      </c>
      <c r="T35" s="17" t="s">
        <v>281</v>
      </c>
      <c r="U35" s="17" t="s">
        <v>281</v>
      </c>
      <c r="V35" s="17" t="s">
        <v>281</v>
      </c>
      <c r="W35" s="17" t="s">
        <v>281</v>
      </c>
      <c r="X35" s="17" t="s">
        <v>281</v>
      </c>
      <c r="Y35" s="17" t="s">
        <v>281</v>
      </c>
      <c r="Z35" s="82" t="str">
        <f>IFERROR((IF('[2]T61 Real GDP'!Z35&lt;&gt;"",(IF('[2]T58 Total Population'!Z35&lt;&gt;"",('[2]T61 Real GDP'!Z35*1000000)/('[2]T58 Total Population'!Z35*1000),"")),"")),"")</f>
        <v/>
      </c>
      <c r="AA35" s="17">
        <v>3108.6824529447481</v>
      </c>
      <c r="AB35" s="17" t="s">
        <v>281</v>
      </c>
      <c r="AC35" s="17" t="s">
        <v>281</v>
      </c>
      <c r="AD35" s="17">
        <v>2418.9105742127194</v>
      </c>
      <c r="AE35" s="82"/>
      <c r="AF35" s="82"/>
      <c r="AG35" s="82"/>
      <c r="AH35" s="82"/>
      <c r="AI35" s="82"/>
      <c r="AJ35" s="82" t="str">
        <f>IFERROR((IF('[2]T61 Real GDP'!AJ35&lt;&gt;"",(IF('[2]T58 Total Population'!AJ35&lt;&gt;"",('[2]T61 Real GDP'!AJ35*1000000)/('[2]T58 Total Population'!AJ35*1000),"")),"")),"")</f>
        <v/>
      </c>
      <c r="AK35" s="17" t="s">
        <v>281</v>
      </c>
      <c r="AL35" s="114" t="s">
        <v>281</v>
      </c>
      <c r="AM35" s="17">
        <v>761.28090343532983</v>
      </c>
      <c r="AN35" s="17" t="s">
        <v>281</v>
      </c>
      <c r="AO35" s="17" t="s">
        <v>281</v>
      </c>
      <c r="AP35" s="82" t="str">
        <f>IFERROR((IF('[2]T61 Real GDP'!AP35&lt;&gt;"",(IF('[2]T58 Total Population'!AP35&lt;&gt;"",('[2]T61 Real GDP'!AP35*1000000)/('[2]T58 Total Population'!AP35*1000),"")),"")),"")</f>
        <v/>
      </c>
      <c r="AQ35" s="17" t="s">
        <v>281</v>
      </c>
      <c r="AR35" s="17" t="s">
        <v>281</v>
      </c>
      <c r="AS35" s="17"/>
      <c r="AT35" s="17"/>
      <c r="AU35" s="82"/>
      <c r="AV35" s="17" t="s">
        <v>281</v>
      </c>
      <c r="AW35" s="17" t="s">
        <v>281</v>
      </c>
      <c r="AX35" s="17" t="s">
        <v>281</v>
      </c>
      <c r="AY35" s="82"/>
      <c r="AZ35" s="17" t="s">
        <v>281</v>
      </c>
      <c r="BA35" s="82" t="str">
        <f>IFERROR((IF('[2]T61 Real GDP'!BA35&lt;&gt;"",(IF('[2]T58 Total Population'!BA35&lt;&gt;"",('[2]T61 Real GDP'!BA35*1000000)/('[2]T58 Total Population'!BA35*1000),"")),"")),"")</f>
        <v/>
      </c>
      <c r="BB35" s="82"/>
      <c r="BC35" s="17"/>
      <c r="BE35" s="81">
        <f t="shared" si="0"/>
        <v>0.54775101534055815</v>
      </c>
    </row>
    <row r="36" spans="1:57" x14ac:dyDescent="0.25">
      <c r="A36" s="20">
        <v>1868</v>
      </c>
      <c r="B36" s="17">
        <v>1981.6853639446908</v>
      </c>
      <c r="C36" s="17">
        <v>1485.6339011250427</v>
      </c>
      <c r="D36" s="17">
        <v>945.27595884003745</v>
      </c>
      <c r="E36" s="17">
        <v>1149.3038289408255</v>
      </c>
      <c r="F36" s="17" t="s">
        <v>281</v>
      </c>
      <c r="G36" s="17">
        <v>2569.1817638861235</v>
      </c>
      <c r="H36" s="17">
        <v>1853.1317494600432</v>
      </c>
      <c r="I36" s="17">
        <v>1003.3783783783783</v>
      </c>
      <c r="J36" s="17">
        <v>1861.2211092993762</v>
      </c>
      <c r="K36" s="17">
        <v>1267.363340334301</v>
      </c>
      <c r="L36" s="17" t="s">
        <v>281</v>
      </c>
      <c r="M36" s="17">
        <v>2587.0428869314865</v>
      </c>
      <c r="N36" s="17">
        <v>1113.3742024044177</v>
      </c>
      <c r="O36" s="17">
        <v>2739.4244033213481</v>
      </c>
      <c r="P36" s="17">
        <v>3036.6347868374128</v>
      </c>
      <c r="Q36" s="82" t="str">
        <f>IFERROR((IF('[2]T61 Real GDP'!Q36&lt;&gt;"",(IF('[2]T58 Total Population'!Q36&lt;&gt;"",('[2]T61 Real GDP'!Q36*1000000)/('[2]T58 Total Population'!Q36*1000),"")),"")),"")</f>
        <v/>
      </c>
      <c r="R36" s="17" t="s">
        <v>281</v>
      </c>
      <c r="S36" s="17" t="s">
        <v>281</v>
      </c>
      <c r="T36" s="17" t="s">
        <v>281</v>
      </c>
      <c r="U36" s="17" t="s">
        <v>281</v>
      </c>
      <c r="V36" s="17" t="s">
        <v>281</v>
      </c>
      <c r="W36" s="17" t="s">
        <v>281</v>
      </c>
      <c r="X36" s="17" t="s">
        <v>281</v>
      </c>
      <c r="Y36" s="17" t="s">
        <v>281</v>
      </c>
      <c r="Z36" s="82" t="str">
        <f>IFERROR((IF('[2]T61 Real GDP'!Z36&lt;&gt;"",(IF('[2]T58 Total Population'!Z36&lt;&gt;"",('[2]T61 Real GDP'!Z36*1000000)/('[2]T58 Total Population'!Z36*1000),"")),"")),"")</f>
        <v/>
      </c>
      <c r="AA36" s="17">
        <v>3156.4705882352937</v>
      </c>
      <c r="AB36" s="17" t="s">
        <v>281</v>
      </c>
      <c r="AC36" s="17" t="s">
        <v>281</v>
      </c>
      <c r="AD36" s="17">
        <v>2450.8196073193553</v>
      </c>
      <c r="AE36" s="82"/>
      <c r="AF36" s="82"/>
      <c r="AG36" s="82"/>
      <c r="AH36" s="82"/>
      <c r="AI36" s="82"/>
      <c r="AJ36" s="82" t="str">
        <f>IFERROR((IF('[2]T61 Real GDP'!AJ36&lt;&gt;"",(IF('[2]T58 Total Population'!AJ36&lt;&gt;"",('[2]T61 Real GDP'!AJ36*1000000)/('[2]T58 Total Population'!AJ36*1000),"")),"")),"")</f>
        <v/>
      </c>
      <c r="AK36" s="17" t="s">
        <v>281</v>
      </c>
      <c r="AL36" s="114" t="s">
        <v>281</v>
      </c>
      <c r="AM36" s="17">
        <v>769.44195502583148</v>
      </c>
      <c r="AN36" s="17" t="s">
        <v>281</v>
      </c>
      <c r="AO36" s="17" t="s">
        <v>281</v>
      </c>
      <c r="AP36" s="82" t="str">
        <f>IFERROR((IF('[2]T61 Real GDP'!AP36&lt;&gt;"",(IF('[2]T58 Total Population'!AP36&lt;&gt;"",('[2]T61 Real GDP'!AP36*1000000)/('[2]T58 Total Population'!AP36*1000),"")),"")),"")</f>
        <v/>
      </c>
      <c r="AQ36" s="17" t="s">
        <v>281</v>
      </c>
      <c r="AR36" s="17" t="s">
        <v>281</v>
      </c>
      <c r="AS36" s="17"/>
      <c r="AT36" s="17"/>
      <c r="AU36" s="82"/>
      <c r="AV36" s="17" t="s">
        <v>281</v>
      </c>
      <c r="AW36" s="17" t="s">
        <v>281</v>
      </c>
      <c r="AX36" s="17" t="s">
        <v>281</v>
      </c>
      <c r="AY36" s="82"/>
      <c r="AZ36" s="17" t="s">
        <v>281</v>
      </c>
      <c r="BA36" s="82" t="str">
        <f>IFERROR((IF('[2]T61 Real GDP'!BA36&lt;&gt;"",(IF('[2]T58 Total Population'!BA36&lt;&gt;"",('[2]T61 Real GDP'!BA36*1000000)/('[2]T58 Total Population'!BA36*1000),"")),"")),"")</f>
        <v/>
      </c>
      <c r="BB36" s="82"/>
      <c r="BC36" s="17"/>
      <c r="BE36" s="81">
        <f t="shared" si="0"/>
        <v>0.55134310163460953</v>
      </c>
    </row>
    <row r="37" spans="1:57" x14ac:dyDescent="0.25">
      <c r="A37" s="20">
        <v>1869</v>
      </c>
      <c r="B37" s="17">
        <v>2006.4026742093083</v>
      </c>
      <c r="C37" s="17">
        <v>1504.6360177265371</v>
      </c>
      <c r="D37" s="17">
        <v>964.20269642026972</v>
      </c>
      <c r="E37" s="17">
        <v>1181.4296333002974</v>
      </c>
      <c r="F37" s="17" t="s">
        <v>281</v>
      </c>
      <c r="G37" s="17">
        <v>2662.5571684231459</v>
      </c>
      <c r="H37" s="17">
        <v>1940.1389631213256</v>
      </c>
      <c r="I37" s="17">
        <v>1101.4994232987312</v>
      </c>
      <c r="J37" s="17">
        <v>1860.1531582463895</v>
      </c>
      <c r="K37" s="17">
        <v>1249.952871401124</v>
      </c>
      <c r="L37" s="17"/>
      <c r="M37" s="17">
        <v>2670.7787358222449</v>
      </c>
      <c r="N37" s="17">
        <v>1192.9257296041101</v>
      </c>
      <c r="O37" s="17">
        <v>3013.9012189587206</v>
      </c>
      <c r="P37" s="17">
        <v>3030.7771388183892</v>
      </c>
      <c r="Q37" s="82" t="str">
        <f>IFERROR((IF('[2]T61 Real GDP'!Q37&lt;&gt;"",(IF('[2]T58 Total Population'!Q37&lt;&gt;"",('[2]T61 Real GDP'!Q37*1000000)/('[2]T58 Total Population'!Q37*1000),"")),"")),"")</f>
        <v/>
      </c>
      <c r="R37" s="17" t="s">
        <v>281</v>
      </c>
      <c r="S37" s="17" t="s">
        <v>281</v>
      </c>
      <c r="T37" s="17" t="s">
        <v>281</v>
      </c>
      <c r="U37" s="17" t="s">
        <v>281</v>
      </c>
      <c r="V37" s="17" t="s">
        <v>281</v>
      </c>
      <c r="W37" s="17" t="s">
        <v>281</v>
      </c>
      <c r="X37" s="17" t="s">
        <v>281</v>
      </c>
      <c r="Y37" s="17" t="s">
        <v>281</v>
      </c>
      <c r="Z37" s="82" t="str">
        <f>IFERROR((IF('[2]T61 Real GDP'!Z37&lt;&gt;"",(IF('[2]T58 Total Population'!Z37&lt;&gt;"",('[2]T61 Real GDP'!Z37*1000000)/('[2]T58 Total Population'!Z37*1000),"")),"")),"")</f>
        <v/>
      </c>
      <c r="AA37" s="17">
        <v>3093.7142857142858</v>
      </c>
      <c r="AB37" s="17" t="s">
        <v>281</v>
      </c>
      <c r="AC37" s="17" t="s">
        <v>281</v>
      </c>
      <c r="AD37" s="17">
        <v>2515.6669971812285</v>
      </c>
      <c r="AE37" s="82"/>
      <c r="AF37" s="82"/>
      <c r="AG37" s="82"/>
      <c r="AH37" s="82"/>
      <c r="AI37" s="82"/>
      <c r="AJ37" s="82" t="str">
        <f>IFERROR((IF('[2]T61 Real GDP'!AJ37&lt;&gt;"",(IF('[2]T58 Total Population'!AJ37&lt;&gt;"",('[2]T61 Real GDP'!AJ37*1000000)/('[2]T58 Total Population'!AJ37*1000),"")),"")),"")</f>
        <v/>
      </c>
      <c r="AK37" s="17" t="s">
        <v>281</v>
      </c>
      <c r="AL37" s="114" t="s">
        <v>281</v>
      </c>
      <c r="AM37" s="17">
        <v>760.3886341696267</v>
      </c>
      <c r="AN37" s="17" t="s">
        <v>281</v>
      </c>
      <c r="AO37" s="17" t="s">
        <v>281</v>
      </c>
      <c r="AP37" s="82" t="str">
        <f>IFERROR((IF('[2]T61 Real GDP'!AP37&lt;&gt;"",(IF('[2]T58 Total Population'!AP37&lt;&gt;"",('[2]T61 Real GDP'!AP37*1000000)/('[2]T58 Total Population'!AP37*1000),"")),"")),"")</f>
        <v/>
      </c>
      <c r="AQ37" s="17" t="s">
        <v>281</v>
      </c>
      <c r="AR37" s="17" t="s">
        <v>281</v>
      </c>
      <c r="AS37" s="17"/>
      <c r="AT37" s="17"/>
      <c r="AU37" s="82"/>
      <c r="AV37" s="17" t="s">
        <v>281</v>
      </c>
      <c r="AW37" s="17" t="s">
        <v>281</v>
      </c>
      <c r="AX37" s="17" t="s">
        <v>281</v>
      </c>
      <c r="AY37" s="82"/>
      <c r="AZ37" s="17" t="s">
        <v>281</v>
      </c>
      <c r="BA37" s="82" t="str">
        <f>IFERROR((IF('[2]T61 Real GDP'!BA37&lt;&gt;"",(IF('[2]T58 Total Population'!BA37&lt;&gt;"",('[2]T61 Real GDP'!BA37*1000000)/('[2]T58 Total Population'!BA37*1000),"")),"")),"")</f>
        <v/>
      </c>
      <c r="BB37" s="82"/>
      <c r="BC37" s="17"/>
      <c r="BE37" s="81">
        <f t="shared" si="0"/>
        <v>0.55411497531887111</v>
      </c>
    </row>
    <row r="38" spans="1:57" x14ac:dyDescent="0.25">
      <c r="A38" s="20">
        <v>1870</v>
      </c>
      <c r="B38" s="17">
        <v>1875.6506503642038</v>
      </c>
      <c r="C38" s="17">
        <v>1541.7482711411383</v>
      </c>
      <c r="D38" s="17">
        <v>975.0404437254449</v>
      </c>
      <c r="E38" s="17">
        <v>1207.0859823467688</v>
      </c>
      <c r="F38" s="17">
        <v>1862.5904867256638</v>
      </c>
      <c r="G38" s="17">
        <v>2691.5227629513347</v>
      </c>
      <c r="H38" s="17">
        <v>2003.1779661016951</v>
      </c>
      <c r="I38" s="17">
        <v>1139.6807297605474</v>
      </c>
      <c r="J38" s="17">
        <v>1839.0795034539012</v>
      </c>
      <c r="K38" s="17">
        <v>1215.7113640265729</v>
      </c>
      <c r="L38" s="17">
        <v>1775.0507473703635</v>
      </c>
      <c r="M38" s="17">
        <v>2755.2250480368416</v>
      </c>
      <c r="N38" s="17">
        <v>1345.0631555755072</v>
      </c>
      <c r="O38" s="17">
        <v>2875.6499241938427</v>
      </c>
      <c r="P38" s="17">
        <v>3190.4340127388537</v>
      </c>
      <c r="Q38" s="82" t="str">
        <f>IFERROR((IF('[2]T61 Real GDP'!Q38&lt;&gt;"",(IF('[2]T58 Total Population'!Q38&lt;&gt;"",('[2]T61 Real GDP'!Q38*1000000)/('[2]T58 Total Population'!Q38*1000),"")),"")),"")</f>
        <v/>
      </c>
      <c r="R38" s="17">
        <v>840.34622466177859</v>
      </c>
      <c r="S38" s="17" t="s">
        <v>281</v>
      </c>
      <c r="T38" s="17" t="s">
        <v>281</v>
      </c>
      <c r="U38" s="17">
        <v>1091.6004732127767</v>
      </c>
      <c r="V38" s="17" t="s">
        <v>281</v>
      </c>
      <c r="W38" s="17">
        <v>931.0382394596362</v>
      </c>
      <c r="X38" s="17" t="s">
        <v>281</v>
      </c>
      <c r="Y38" s="17" t="s">
        <v>281</v>
      </c>
      <c r="Z38" s="82" t="str">
        <f>IFERROR((IF('[2]T61 Real GDP'!Z38&lt;&gt;"",(IF('[2]T58 Total Population'!Z38&lt;&gt;"",('[2]T61 Real GDP'!Z38*1000000)/('[2]T58 Total Population'!Z38*1000),"")),"")),"")</f>
        <v/>
      </c>
      <c r="AA38" s="17">
        <v>3273.2394366197186</v>
      </c>
      <c r="AB38" s="17">
        <v>3099.6563573883163</v>
      </c>
      <c r="AC38" s="17">
        <v>1694.5252578682887</v>
      </c>
      <c r="AD38" s="17">
        <v>2444.6436654277486</v>
      </c>
      <c r="AE38" s="82">
        <v>1467.6115130569656</v>
      </c>
      <c r="AF38" s="82">
        <v>712.97335919158922</v>
      </c>
      <c r="AG38" s="82">
        <v>1290.2512159269777</v>
      </c>
      <c r="AH38" s="82">
        <v>650.75282739953423</v>
      </c>
      <c r="AI38" s="82">
        <v>2180.7580174927111</v>
      </c>
      <c r="AJ38" s="82" t="str">
        <f>IFERROR((IF('[2]T61 Real GDP'!AJ38&lt;&gt;"",(IF('[2]T58 Total Population'!AJ38&lt;&gt;"",('[2]T61 Real GDP'!AJ38*1000000)/('[2]T58 Total Population'!AJ38*1000),"")),"")),"")</f>
        <v/>
      </c>
      <c r="AK38" s="17">
        <v>715.04237288135596</v>
      </c>
      <c r="AL38" s="114">
        <v>563.02966101694915</v>
      </c>
      <c r="AM38" s="17">
        <v>807.30342660811459</v>
      </c>
      <c r="AN38" s="17">
        <v>632.65306122448987</v>
      </c>
      <c r="AO38" s="17">
        <v>824.98092088527096</v>
      </c>
      <c r="AP38" s="82" t="str">
        <f>IFERROR((IF('[2]T61 Real GDP'!AP38&lt;&gt;"",(IF('[2]T58 Total Population'!AP38&lt;&gt;"",('[2]T61 Real GDP'!AP38*1000000)/('[2]T58 Total Population'!AP38*1000),"")),"")),"")</f>
        <v/>
      </c>
      <c r="AQ38" s="17">
        <v>530</v>
      </c>
      <c r="AR38" s="17">
        <v>682.92682926829275</v>
      </c>
      <c r="AS38" s="17">
        <v>533.13039946041306</v>
      </c>
      <c r="AT38" s="17">
        <v>737.37549728489705</v>
      </c>
      <c r="AU38" s="82">
        <v>337.27279570087029</v>
      </c>
      <c r="AV38" s="17">
        <v>662.5</v>
      </c>
      <c r="AW38" s="17">
        <v>623.93837645664632</v>
      </c>
      <c r="AX38" s="17">
        <v>863.75616514220019</v>
      </c>
      <c r="AY38" s="82">
        <v>606.54175737852097</v>
      </c>
      <c r="AZ38" s="17">
        <v>607.96536796536793</v>
      </c>
      <c r="BA38" s="82" t="str">
        <f>IFERROR((IF('[2]T61 Real GDP'!BA38&lt;&gt;"",(IF('[2]T58 Total Population'!BA38&lt;&gt;"",('[2]T61 Real GDP'!BA38*1000000)/('[2]T58 Total Population'!BA38*1000),"")),"")),"")</f>
        <v/>
      </c>
      <c r="BB38" s="82"/>
      <c r="BC38" s="17">
        <v>884.25512768639203</v>
      </c>
      <c r="BE38" s="81">
        <f t="shared" si="0"/>
        <v>0.67741391639026094</v>
      </c>
    </row>
    <row r="39" spans="1:57" x14ac:dyDescent="0.25">
      <c r="A39" s="20">
        <v>1871</v>
      </c>
      <c r="B39" s="17">
        <v>1899.4074898624476</v>
      </c>
      <c r="C39" s="17">
        <v>1507.5455466433566</v>
      </c>
      <c r="D39" s="17">
        <v>932.91982540776473</v>
      </c>
      <c r="E39" s="17">
        <v>1298.0686431295362</v>
      </c>
      <c r="F39" s="17">
        <v>1979.0957913195969</v>
      </c>
      <c r="G39" s="17">
        <v>2682.4648627603656</v>
      </c>
      <c r="H39" s="17">
        <v>1993.037309511298</v>
      </c>
      <c r="I39" s="17">
        <v>1126.8393057110864</v>
      </c>
      <c r="J39" s="17">
        <v>1816.5618410381182</v>
      </c>
      <c r="K39" s="17">
        <v>1166.3440156668685</v>
      </c>
      <c r="L39" s="17"/>
      <c r="M39" s="17">
        <v>2738.3545435353763</v>
      </c>
      <c r="N39" s="17">
        <v>1391.7585230145173</v>
      </c>
      <c r="O39" s="17">
        <v>2930.0914038262554</v>
      </c>
      <c r="P39" s="17">
        <v>3331.8750197254221</v>
      </c>
      <c r="Q39" s="82" t="str">
        <f>IFERROR((IF('[2]T61 Real GDP'!Q39&lt;&gt;"",(IF('[2]T58 Total Population'!Q39&lt;&gt;"",('[2]T61 Real GDP'!Q39*1000000)/('[2]T58 Total Population'!Q39*1000),"")),"")),"")</f>
        <v/>
      </c>
      <c r="R39" s="17" t="s">
        <v>281</v>
      </c>
      <c r="S39" s="17" t="s">
        <v>281</v>
      </c>
      <c r="T39" s="17" t="s">
        <v>281</v>
      </c>
      <c r="U39" s="17" t="s">
        <v>281</v>
      </c>
      <c r="V39" s="17" t="s">
        <v>281</v>
      </c>
      <c r="W39" s="17" t="s">
        <v>281</v>
      </c>
      <c r="X39" s="17" t="s">
        <v>281</v>
      </c>
      <c r="Y39" s="17" t="s">
        <v>281</v>
      </c>
      <c r="Z39" s="82" t="str">
        <f>IFERROR((IF('[2]T61 Real GDP'!Z39&lt;&gt;"",(IF('[2]T58 Total Population'!Z39&lt;&gt;"",('[2]T61 Real GDP'!Z39*1000000)/('[2]T58 Total Population'!Z39*1000),"")),"")),"")</f>
        <v/>
      </c>
      <c r="AA39" s="17">
        <v>3298.5074626865671</v>
      </c>
      <c r="AB39" s="17">
        <v>3154.9901960784314</v>
      </c>
      <c r="AC39" s="17">
        <v>1754.5267034990795</v>
      </c>
      <c r="AD39" s="17">
        <v>2502.846853861502</v>
      </c>
      <c r="AE39" s="82"/>
      <c r="AF39" s="82">
        <v>716.83366733466937</v>
      </c>
      <c r="AG39" s="82">
        <v>1273.5894768056371</v>
      </c>
      <c r="AH39" s="82"/>
      <c r="AI39" s="82">
        <v>2177.9661016949153</v>
      </c>
      <c r="AJ39" s="82" t="str">
        <f>IFERROR((IF('[2]T61 Real GDP'!AJ39&lt;&gt;"",(IF('[2]T58 Total Population'!AJ39&lt;&gt;"",('[2]T61 Real GDP'!AJ39*1000000)/('[2]T58 Total Population'!AJ39*1000),"")),"")),"")</f>
        <v/>
      </c>
      <c r="AK39" s="17" t="s">
        <v>281</v>
      </c>
      <c r="AL39" s="114" t="s">
        <v>281</v>
      </c>
      <c r="AM39" s="17">
        <v>809.37098555227976</v>
      </c>
      <c r="AN39" s="17" t="s">
        <v>281</v>
      </c>
      <c r="AO39" s="17" t="s">
        <v>281</v>
      </c>
      <c r="AP39" s="82" t="str">
        <f>IFERROR((IF('[2]T61 Real GDP'!AP39&lt;&gt;"",(IF('[2]T58 Total Population'!AP39&lt;&gt;"",('[2]T61 Real GDP'!AP39*1000000)/('[2]T58 Total Population'!AP39*1000),"")),"")),"")</f>
        <v/>
      </c>
      <c r="AQ39" s="17" t="s">
        <v>281</v>
      </c>
      <c r="AR39" s="17" t="s">
        <v>281</v>
      </c>
      <c r="AS39" s="17"/>
      <c r="AT39" s="17">
        <v>742.00531055183558</v>
      </c>
      <c r="AU39" s="82"/>
      <c r="AV39" s="17" t="s">
        <v>281</v>
      </c>
      <c r="AW39" s="17" t="s">
        <v>281</v>
      </c>
      <c r="AX39" s="17"/>
      <c r="AY39" s="82"/>
      <c r="AZ39" s="17" t="s">
        <v>281</v>
      </c>
      <c r="BA39" s="82" t="str">
        <f>IFERROR((IF('[2]T61 Real GDP'!BA39&lt;&gt;"",(IF('[2]T58 Total Population'!BA39&lt;&gt;"",('[2]T61 Real GDP'!BA39*1000000)/('[2]T58 Total Population'!BA39*1000),"")),"")),"")</f>
        <v/>
      </c>
      <c r="BB39" s="82"/>
      <c r="BC39" s="17"/>
      <c r="BE39" s="81">
        <f t="shared" si="0"/>
        <v>0.59660430257526065</v>
      </c>
    </row>
    <row r="40" spans="1:57" x14ac:dyDescent="0.25">
      <c r="A40" s="20">
        <v>1872</v>
      </c>
      <c r="B40" s="17">
        <v>2078.4266567584068</v>
      </c>
      <c r="C40" s="17">
        <v>1473.9686579015847</v>
      </c>
      <c r="D40" s="17">
        <v>954.32747202557664</v>
      </c>
      <c r="E40" s="17">
        <v>1473.1228930432119</v>
      </c>
      <c r="F40" s="17">
        <v>1976.3223284100782</v>
      </c>
      <c r="G40" s="17">
        <v>2823.6469679412903</v>
      </c>
      <c r="H40" s="17">
        <v>2086.9708029197081</v>
      </c>
      <c r="I40" s="17">
        <v>1145.0324354040683</v>
      </c>
      <c r="J40" s="17">
        <v>1931.375777884155</v>
      </c>
      <c r="K40" s="17">
        <v>1132.9134818744942</v>
      </c>
      <c r="L40" s="17" t="s">
        <v>281</v>
      </c>
      <c r="M40" s="17">
        <v>2768.5136407288232</v>
      </c>
      <c r="N40" s="17">
        <v>1416.5171244694977</v>
      </c>
      <c r="O40" s="17">
        <v>2594.5943966692548</v>
      </c>
      <c r="P40" s="17">
        <v>3319.1654012674912</v>
      </c>
      <c r="Q40" s="82" t="str">
        <f>IFERROR((IF('[2]T61 Real GDP'!Q40&lt;&gt;"",(IF('[2]T58 Total Population'!Q40&lt;&gt;"",('[2]T61 Real GDP'!Q40*1000000)/('[2]T58 Total Population'!Q40*1000),"")),"")),"")</f>
        <v/>
      </c>
      <c r="R40" s="17" t="s">
        <v>281</v>
      </c>
      <c r="S40" s="17" t="s">
        <v>281</v>
      </c>
      <c r="T40" s="17" t="s">
        <v>281</v>
      </c>
      <c r="U40" s="17" t="s">
        <v>281</v>
      </c>
      <c r="V40" s="17" t="s">
        <v>281</v>
      </c>
      <c r="W40" s="17" t="s">
        <v>281</v>
      </c>
      <c r="X40" s="17" t="s">
        <v>281</v>
      </c>
      <c r="Y40" s="17" t="s">
        <v>281</v>
      </c>
      <c r="Z40" s="82" t="str">
        <f>IFERROR((IF('[2]T61 Real GDP'!Z40&lt;&gt;"",(IF('[2]T58 Total Population'!Z40&lt;&gt;"",('[2]T61 Real GDP'!Z40*1000000)/('[2]T58 Total Population'!Z40*1000),"")),"")),"")</f>
        <v/>
      </c>
      <c r="AA40" s="17">
        <v>3553.4262485482</v>
      </c>
      <c r="AB40" s="17">
        <v>3522.796875</v>
      </c>
      <c r="AC40" s="17">
        <v>1705.1999999999996</v>
      </c>
      <c r="AD40" s="17">
        <v>2540.9388646288212</v>
      </c>
      <c r="AE40" s="82"/>
      <c r="AF40" s="82">
        <v>720.66489623291045</v>
      </c>
      <c r="AG40" s="82">
        <v>1348.6289994028</v>
      </c>
      <c r="AH40" s="82"/>
      <c r="AI40" s="82">
        <v>2631.868131868132</v>
      </c>
      <c r="AJ40" s="82" t="str">
        <f>IFERROR((IF('[2]T61 Real GDP'!AJ40&lt;&gt;"",(IF('[2]T58 Total Population'!AJ40&lt;&gt;"",('[2]T61 Real GDP'!AJ40*1000000)/('[2]T58 Total Population'!AJ40*1000),"")),"")),"")</f>
        <v/>
      </c>
      <c r="AK40" s="17" t="s">
        <v>281</v>
      </c>
      <c r="AL40" s="114" t="s">
        <v>281</v>
      </c>
      <c r="AM40" s="17">
        <v>1192.8221510346243</v>
      </c>
      <c r="AN40" s="17" t="s">
        <v>281</v>
      </c>
      <c r="AO40" s="17" t="s">
        <v>281</v>
      </c>
      <c r="AP40" s="82" t="str">
        <f>IFERROR((IF('[2]T61 Real GDP'!AP40&lt;&gt;"",(IF('[2]T58 Total Population'!AP40&lt;&gt;"",('[2]T61 Real GDP'!AP40*1000000)/('[2]T58 Total Population'!AP40*1000),"")),"")),"")</f>
        <v/>
      </c>
      <c r="AQ40" s="17" t="s">
        <v>281</v>
      </c>
      <c r="AR40" s="17" t="s">
        <v>281</v>
      </c>
      <c r="AS40" s="17" t="s">
        <v>281</v>
      </c>
      <c r="AT40" s="17">
        <v>746.00533578129034</v>
      </c>
      <c r="AU40" s="82"/>
      <c r="AV40" s="17" t="s">
        <v>281</v>
      </c>
      <c r="AW40" s="17" t="s">
        <v>281</v>
      </c>
      <c r="AX40" s="17"/>
      <c r="AY40" s="82"/>
      <c r="AZ40" s="17" t="s">
        <v>281</v>
      </c>
      <c r="BA40" s="82" t="str">
        <f>IFERROR((IF('[2]T61 Real GDP'!BA40&lt;&gt;"",(IF('[2]T58 Total Population'!BA40&lt;&gt;"",('[2]T61 Real GDP'!BA40*1000000)/('[2]T58 Total Population'!BA40*1000),"")),"")),"")</f>
        <v/>
      </c>
      <c r="BB40" s="82"/>
      <c r="BC40" s="17"/>
      <c r="BE40" s="81">
        <f t="shared" si="0"/>
        <v>0.59085517465447968</v>
      </c>
    </row>
    <row r="41" spans="1:57" x14ac:dyDescent="0.25">
      <c r="A41" s="20">
        <v>1873</v>
      </c>
      <c r="B41" s="17">
        <v>1922.0961279594583</v>
      </c>
      <c r="C41" s="17">
        <v>1466.2123445514997</v>
      </c>
      <c r="D41" s="17">
        <v>988.19523269012484</v>
      </c>
      <c r="E41" s="17">
        <v>1597.6056682140238</v>
      </c>
      <c r="F41" s="17">
        <v>1913.0281962978909</v>
      </c>
      <c r="G41" s="17">
        <v>2820.0584403142366</v>
      </c>
      <c r="H41" s="17">
        <v>2056.5736434108526</v>
      </c>
      <c r="I41" s="17">
        <v>1193.3974011911205</v>
      </c>
      <c r="J41" s="17">
        <v>1998.6726641177502</v>
      </c>
      <c r="K41" s="17">
        <v>1335.1483300394634</v>
      </c>
      <c r="L41" s="17" t="s">
        <v>281</v>
      </c>
      <c r="M41" s="17">
        <v>2825.2656301492702</v>
      </c>
      <c r="N41" s="17">
        <v>1432.9356743476337</v>
      </c>
      <c r="O41" s="17">
        <v>2619.4136315070605</v>
      </c>
      <c r="P41" s="17">
        <v>3364.6976411722662</v>
      </c>
      <c r="Q41" s="82" t="str">
        <f>IFERROR((IF('[2]T61 Real GDP'!Q41&lt;&gt;"",(IF('[2]T58 Total Population'!Q41&lt;&gt;"",('[2]T61 Real GDP'!Q41*1000000)/('[2]T58 Total Population'!Q41*1000),"")),"")),"")</f>
        <v/>
      </c>
      <c r="R41" s="17" t="s">
        <v>281</v>
      </c>
      <c r="S41" s="17" t="s">
        <v>281</v>
      </c>
      <c r="T41" s="17" t="s">
        <v>281</v>
      </c>
      <c r="U41" s="17" t="s">
        <v>281</v>
      </c>
      <c r="V41" s="17" t="s">
        <v>281</v>
      </c>
      <c r="W41" s="17" t="s">
        <v>281</v>
      </c>
      <c r="X41" s="17" t="s">
        <v>281</v>
      </c>
      <c r="Y41" s="17" t="s">
        <v>281</v>
      </c>
      <c r="Z41" s="82" t="str">
        <f>IFERROR((IF('[2]T61 Real GDP'!Z41&lt;&gt;"",(IF('[2]T58 Total Population'!Z41&lt;&gt;"",('[2]T61 Real GDP'!Z41*1000000)/('[2]T58 Total Population'!Z41*1000),"")),"")),"")</f>
        <v/>
      </c>
      <c r="AA41" s="17">
        <v>3823.6291690220464</v>
      </c>
      <c r="AB41" s="17">
        <v>3830.9910447761199</v>
      </c>
      <c r="AC41" s="17">
        <v>1841.8787725082427</v>
      </c>
      <c r="AD41" s="17">
        <v>2604.2525594107565</v>
      </c>
      <c r="AE41" s="82"/>
      <c r="AF41" s="82">
        <v>724.46418227457048</v>
      </c>
      <c r="AG41" s="82">
        <v>1416.6453653624462</v>
      </c>
      <c r="AH41" s="82"/>
      <c r="AI41" s="82">
        <v>2601.0638297872338</v>
      </c>
      <c r="AJ41" s="82" t="str">
        <f>IFERROR((IF('[2]T61 Real GDP'!AJ41&lt;&gt;"",(IF('[2]T58 Total Population'!AJ41&lt;&gt;"",('[2]T61 Real GDP'!AJ41*1000000)/('[2]T58 Total Population'!AJ41*1000),"")),"")),"")</f>
        <v/>
      </c>
      <c r="AK41" s="17" t="s">
        <v>281</v>
      </c>
      <c r="AL41" s="114" t="s">
        <v>281</v>
      </c>
      <c r="AM41" s="17">
        <v>1027.7923769765082</v>
      </c>
      <c r="AN41" s="17" t="s">
        <v>281</v>
      </c>
      <c r="AO41" s="17" t="s">
        <v>281</v>
      </c>
      <c r="AP41" s="82" t="str">
        <f>IFERROR((IF('[2]T61 Real GDP'!AP41&lt;&gt;"",(IF('[2]T58 Total Population'!AP41&lt;&gt;"",('[2]T61 Real GDP'!AP41*1000000)/('[2]T58 Total Population'!AP41*1000),"")),"")),"")</f>
        <v/>
      </c>
      <c r="AQ41" s="17" t="s">
        <v>281</v>
      </c>
      <c r="AR41" s="17" t="s">
        <v>281</v>
      </c>
      <c r="AS41" s="17" t="s">
        <v>281</v>
      </c>
      <c r="AT41" s="17">
        <v>751.01226119190187</v>
      </c>
      <c r="AU41" s="82"/>
      <c r="AV41" s="17" t="s">
        <v>281</v>
      </c>
      <c r="AW41" s="17" t="s">
        <v>281</v>
      </c>
      <c r="AX41" s="17"/>
      <c r="AY41" s="82"/>
      <c r="AZ41" s="17" t="s">
        <v>281</v>
      </c>
      <c r="BA41" s="82" t="str">
        <f>IFERROR((IF('[2]T61 Real GDP'!BA41&lt;&gt;"",(IF('[2]T58 Total Population'!BA41&lt;&gt;"",('[2]T61 Real GDP'!BA41*1000000)/('[2]T58 Total Population'!BA41*1000),"")),"")),"")</f>
        <v/>
      </c>
      <c r="BB41" s="82"/>
      <c r="BC41" s="17"/>
      <c r="BE41" s="81">
        <f t="shared" si="0"/>
        <v>0.59553379840794696</v>
      </c>
    </row>
    <row r="42" spans="1:57" x14ac:dyDescent="0.25">
      <c r="A42" s="20">
        <v>1874</v>
      </c>
      <c r="B42" s="17">
        <v>2157.2324676690146</v>
      </c>
      <c r="C42" s="17">
        <v>1542.3323821293759</v>
      </c>
      <c r="D42" s="17">
        <v>966.37327916948766</v>
      </c>
      <c r="E42" s="17">
        <v>1458.8836812952707</v>
      </c>
      <c r="F42" s="17">
        <v>1980.929180887372</v>
      </c>
      <c r="G42" s="17">
        <v>2889.7719064816574</v>
      </c>
      <c r="H42" s="17">
        <v>2096.2998976458548</v>
      </c>
      <c r="I42" s="17">
        <v>1204.1201281366791</v>
      </c>
      <c r="J42" s="17">
        <v>2123.9600494437577</v>
      </c>
      <c r="K42" s="17">
        <v>1263.4289858217537</v>
      </c>
      <c r="L42" s="17" t="s">
        <v>281</v>
      </c>
      <c r="M42" s="17">
        <v>2720.9050166904772</v>
      </c>
      <c r="N42" s="17">
        <v>1487.1458306632364</v>
      </c>
      <c r="O42" s="17">
        <v>3174.4602778057269</v>
      </c>
      <c r="P42" s="17">
        <v>3386.444109412018</v>
      </c>
      <c r="Q42" s="82" t="str">
        <f>IFERROR((IF('[2]T61 Real GDP'!Q42&lt;&gt;"",(IF('[2]T58 Total Population'!Q42&lt;&gt;"",('[2]T61 Real GDP'!Q42*1000000)/('[2]T58 Total Population'!Q42*1000),"")),"")),"")</f>
        <v/>
      </c>
      <c r="R42" s="17" t="s">
        <v>281</v>
      </c>
      <c r="S42" s="17" t="s">
        <v>281</v>
      </c>
      <c r="T42" s="17" t="s">
        <v>281</v>
      </c>
      <c r="U42" s="17" t="s">
        <v>281</v>
      </c>
      <c r="V42" s="17" t="s">
        <v>281</v>
      </c>
      <c r="W42" s="17" t="s">
        <v>281</v>
      </c>
      <c r="X42" s="17" t="s">
        <v>281</v>
      </c>
      <c r="Y42" s="17" t="s">
        <v>281</v>
      </c>
      <c r="Z42" s="82" t="str">
        <f>IFERROR((IF('[2]T61 Real GDP'!Z42&lt;&gt;"",(IF('[2]T58 Total Population'!Z42&lt;&gt;"",('[2]T61 Real GDP'!Z42*1000000)/('[2]T58 Total Population'!Z42*1000),"")),"")),"")</f>
        <v/>
      </c>
      <c r="AA42" s="17">
        <v>3834.7969264544454</v>
      </c>
      <c r="AB42" s="17">
        <v>3843.4986376021793</v>
      </c>
      <c r="AC42" s="17">
        <v>1853.715852442672</v>
      </c>
      <c r="AD42" s="17">
        <v>2527.2550438794897</v>
      </c>
      <c r="AE42" s="82"/>
      <c r="AF42" s="82">
        <v>728.39272175890824</v>
      </c>
      <c r="AG42" s="82">
        <v>1337.1583045291177</v>
      </c>
      <c r="AH42" s="82"/>
      <c r="AI42" s="82">
        <v>2315.2454780361754</v>
      </c>
      <c r="AJ42" s="82" t="str">
        <f>IFERROR((IF('[2]T61 Real GDP'!AJ42&lt;&gt;"",(IF('[2]T58 Total Population'!AJ42&lt;&gt;"",('[2]T61 Real GDP'!AJ42*1000000)/('[2]T58 Total Population'!AJ42*1000),"")),"")),"")</f>
        <v/>
      </c>
      <c r="AK42" s="17" t="s">
        <v>281</v>
      </c>
      <c r="AL42" s="114" t="s">
        <v>281</v>
      </c>
      <c r="AM42" s="17">
        <v>979.45607818445922</v>
      </c>
      <c r="AN42" s="17" t="s">
        <v>281</v>
      </c>
      <c r="AO42" s="17" t="s">
        <v>281</v>
      </c>
      <c r="AP42" s="82" t="str">
        <f>IFERROR((IF('[2]T61 Real GDP'!AP42&lt;&gt;"",(IF('[2]T58 Total Population'!AP42&lt;&gt;"",('[2]T61 Real GDP'!AP42*1000000)/('[2]T58 Total Population'!AP42*1000),"")),"")),"")</f>
        <v/>
      </c>
      <c r="AQ42" s="17" t="s">
        <v>281</v>
      </c>
      <c r="AR42" s="17" t="s">
        <v>281</v>
      </c>
      <c r="AS42" s="17" t="s">
        <v>281</v>
      </c>
      <c r="AT42" s="17">
        <v>756.17993472399598</v>
      </c>
      <c r="AU42" s="82"/>
      <c r="AV42" s="17" t="s">
        <v>281</v>
      </c>
      <c r="AW42" s="17" t="s">
        <v>281</v>
      </c>
      <c r="AX42" s="17"/>
      <c r="AY42" s="82"/>
      <c r="AZ42" s="17" t="s">
        <v>281</v>
      </c>
      <c r="BA42" s="82" t="str">
        <f>IFERROR((IF('[2]T61 Real GDP'!BA42&lt;&gt;"",(IF('[2]T58 Total Population'!BA42&lt;&gt;"",('[2]T61 Real GDP'!BA42*1000000)/('[2]T58 Total Population'!BA42*1000),"")),"")),"")</f>
        <v/>
      </c>
      <c r="BB42" s="82"/>
      <c r="BC42" s="17"/>
      <c r="BE42" s="81">
        <f t="shared" si="0"/>
        <v>0.59855738583992768</v>
      </c>
    </row>
    <row r="43" spans="1:57" x14ac:dyDescent="0.25">
      <c r="A43" s="20">
        <v>1875</v>
      </c>
      <c r="B43" s="17">
        <v>2219.0691766306481</v>
      </c>
      <c r="C43" s="17">
        <v>1550.1200994500182</v>
      </c>
      <c r="D43" s="17">
        <v>959.39883355764925</v>
      </c>
      <c r="E43" s="17">
        <v>1496.3304421665555</v>
      </c>
      <c r="F43" s="17">
        <v>1973.2553911205073</v>
      </c>
      <c r="G43" s="17">
        <v>2860.7850273430136</v>
      </c>
      <c r="H43" s="17">
        <v>2111.6016218955906</v>
      </c>
      <c r="I43" s="17">
        <v>1211.1848341232228</v>
      </c>
      <c r="J43" s="17">
        <v>2112.351712839572</v>
      </c>
      <c r="K43" s="17">
        <v>1210.0605606824045</v>
      </c>
      <c r="L43" s="17" t="s">
        <v>281</v>
      </c>
      <c r="M43" s="17">
        <v>2876.3491209483614</v>
      </c>
      <c r="N43" s="17">
        <v>1434.1538140646846</v>
      </c>
      <c r="O43" s="17">
        <v>3590.1058867181887</v>
      </c>
      <c r="P43" s="17">
        <v>3433.6683821066422</v>
      </c>
      <c r="Q43" s="82" t="str">
        <f>IFERROR((IF('[2]T61 Real GDP'!Q43&lt;&gt;"",(IF('[2]T58 Total Population'!Q43&lt;&gt;"",('[2]T61 Real GDP'!Q43*1000000)/('[2]T58 Total Population'!Q43*1000),"")),"")),"")</f>
        <v/>
      </c>
      <c r="R43" s="17" t="s">
        <v>281</v>
      </c>
      <c r="S43" s="17" t="s">
        <v>281</v>
      </c>
      <c r="T43" s="17" t="s">
        <v>281</v>
      </c>
      <c r="U43" s="17" t="s">
        <v>281</v>
      </c>
      <c r="V43" s="17" t="s">
        <v>281</v>
      </c>
      <c r="W43" s="17" t="s">
        <v>281</v>
      </c>
      <c r="X43" s="17" t="s">
        <v>281</v>
      </c>
      <c r="Y43" s="17" t="s">
        <v>281</v>
      </c>
      <c r="Z43" s="82" t="str">
        <f>IFERROR((IF('[2]T61 Real GDP'!Z43&lt;&gt;"",(IF('[2]T58 Total Population'!Z43&lt;&gt;"",('[2]T61 Real GDP'!Z43*1000000)/('[2]T58 Total Population'!Z43*1000),"")),"")),"")</f>
        <v/>
      </c>
      <c r="AA43" s="17">
        <v>4138.2070437566699</v>
      </c>
      <c r="AB43" s="17">
        <v>3687.8793103448279</v>
      </c>
      <c r="AC43" s="17">
        <v>1783.9665929746991</v>
      </c>
      <c r="AD43" s="17">
        <v>2598.5854790584594</v>
      </c>
      <c r="AE43" s="82">
        <v>1635.3933690375268</v>
      </c>
      <c r="AF43" s="82">
        <v>732.34719508791511</v>
      </c>
      <c r="AG43" s="82">
        <v>1426.1302080534742</v>
      </c>
      <c r="AH43" s="82"/>
      <c r="AI43" s="82">
        <v>1942.3558897243108</v>
      </c>
      <c r="AJ43" s="82" t="str">
        <f>IFERROR((IF('[2]T61 Real GDP'!AJ43&lt;&gt;"",(IF('[2]T58 Total Population'!AJ43&lt;&gt;"",('[2]T61 Real GDP'!AJ43*1000000)/('[2]T58 Total Population'!AJ43*1000),"")),"")),"")</f>
        <v/>
      </c>
      <c r="AK43" s="17" t="s">
        <v>281</v>
      </c>
      <c r="AL43" s="114" t="s">
        <v>281</v>
      </c>
      <c r="AM43" s="17">
        <v>1091.8953092225315</v>
      </c>
      <c r="AN43" s="17" t="s">
        <v>281</v>
      </c>
      <c r="AO43" s="17" t="s">
        <v>281</v>
      </c>
      <c r="AP43" s="82" t="str">
        <f>IFERROR((IF('[2]T61 Real GDP'!AP43&lt;&gt;"",(IF('[2]T58 Total Population'!AP43&lt;&gt;"",('[2]T61 Real GDP'!AP43*1000000)/('[2]T58 Total Population'!AP43*1000),"")),"")),"")</f>
        <v/>
      </c>
      <c r="AQ43" s="17" t="s">
        <v>281</v>
      </c>
      <c r="AR43" s="17" t="s">
        <v>281</v>
      </c>
      <c r="AS43" s="17" t="s">
        <v>281</v>
      </c>
      <c r="AT43" s="17">
        <v>809.85438537080938</v>
      </c>
      <c r="AU43" s="82"/>
      <c r="AV43" s="17" t="s">
        <v>281</v>
      </c>
      <c r="AW43" s="17" t="s">
        <v>281</v>
      </c>
      <c r="AX43" s="17"/>
      <c r="AY43" s="82"/>
      <c r="AZ43" s="17" t="s">
        <v>281</v>
      </c>
      <c r="BA43" s="82" t="str">
        <f>IFERROR((IF('[2]T61 Real GDP'!BA43&lt;&gt;"",(IF('[2]T58 Total Population'!BA43&lt;&gt;"",('[2]T61 Real GDP'!BA43*1000000)/('[2]T58 Total Population'!BA43*1000),"")),"")),"")</f>
        <v/>
      </c>
      <c r="BB43" s="82"/>
      <c r="BC43" s="17"/>
      <c r="BE43" s="81">
        <f t="shared" si="0"/>
        <v>0.60411547992348225</v>
      </c>
    </row>
    <row r="44" spans="1:57" x14ac:dyDescent="0.25">
      <c r="A44" s="20">
        <v>1876</v>
      </c>
      <c r="B44" s="17">
        <v>2028.2194645554457</v>
      </c>
      <c r="C44" s="17">
        <v>1512.2265924891342</v>
      </c>
      <c r="D44" s="17">
        <v>931.53434433541486</v>
      </c>
      <c r="E44" s="17">
        <v>1519.2505288606831</v>
      </c>
      <c r="F44" s="17">
        <v>2000.1167225481979</v>
      </c>
      <c r="G44" s="17">
        <v>2874.6164639850326</v>
      </c>
      <c r="H44" s="17">
        <v>2130.3309929789366</v>
      </c>
      <c r="I44" s="17">
        <v>1259.2427385892117</v>
      </c>
      <c r="J44" s="17">
        <v>2070.6703622472346</v>
      </c>
      <c r="K44" s="17">
        <v>1204.6777615193316</v>
      </c>
      <c r="L44" s="17" t="s">
        <v>281</v>
      </c>
      <c r="M44" s="17">
        <v>2883.4445670499786</v>
      </c>
      <c r="N44" s="17">
        <v>1524.9753357239961</v>
      </c>
      <c r="O44" s="17">
        <v>3404.6001851403657</v>
      </c>
      <c r="P44" s="17">
        <v>3430.1604216867477</v>
      </c>
      <c r="Q44" s="82" t="str">
        <f>IFERROR((IF('[2]T61 Real GDP'!Q44&lt;&gt;"",(IF('[2]T58 Total Population'!Q44&lt;&gt;"",('[2]T61 Real GDP'!Q44*1000000)/('[2]T58 Total Population'!Q44*1000),"")),"")),"")</f>
        <v/>
      </c>
      <c r="R44" s="17" t="s">
        <v>281</v>
      </c>
      <c r="S44" s="17" t="s">
        <v>281</v>
      </c>
      <c r="T44" s="17" t="s">
        <v>281</v>
      </c>
      <c r="U44" s="17" t="s">
        <v>281</v>
      </c>
      <c r="V44" s="17" t="s">
        <v>281</v>
      </c>
      <c r="W44" s="17" t="s">
        <v>281</v>
      </c>
      <c r="X44" s="17" t="s">
        <v>281</v>
      </c>
      <c r="Y44" s="17" t="s">
        <v>281</v>
      </c>
      <c r="Z44" s="82" t="str">
        <f>IFERROR((IF('[2]T61 Real GDP'!Z44&lt;&gt;"",(IF('[2]T58 Total Population'!Z44&lt;&gt;"",('[2]T61 Real GDP'!Z44*1000000)/('[2]T58 Total Population'!Z44*1000),"")),"")),"")</f>
        <v/>
      </c>
      <c r="AA44" s="17">
        <v>4007.2576464489371</v>
      </c>
      <c r="AB44" s="17">
        <v>3623.1152073732715</v>
      </c>
      <c r="AC44" s="17">
        <v>1640.9166666666663</v>
      </c>
      <c r="AD44" s="17">
        <v>2570.3545271890594</v>
      </c>
      <c r="AE44" s="82">
        <v>1637.7729622701697</v>
      </c>
      <c r="AF44" s="82">
        <v>736.18847593827047</v>
      </c>
      <c r="AG44" s="82">
        <v>1389.891390865743</v>
      </c>
      <c r="AH44" s="82"/>
      <c r="AI44" s="82">
        <v>2104.6228710462287</v>
      </c>
      <c r="AJ44" s="82" t="str">
        <f>IFERROR((IF('[2]T61 Real GDP'!AJ44&lt;&gt;"",(IF('[2]T58 Total Population'!AJ44&lt;&gt;"",('[2]T61 Real GDP'!AJ44*1000000)/('[2]T58 Total Population'!AJ44*1000),"")),"")),"")</f>
        <v/>
      </c>
      <c r="AK44" s="17" t="s">
        <v>281</v>
      </c>
      <c r="AL44" s="114" t="s">
        <v>281</v>
      </c>
      <c r="AM44" s="17">
        <v>1220.8964849994691</v>
      </c>
      <c r="AN44" s="17" t="s">
        <v>281</v>
      </c>
      <c r="AO44" s="17" t="s">
        <v>281</v>
      </c>
      <c r="AP44" s="82" t="str">
        <f>IFERROR((IF('[2]T61 Real GDP'!AP44&lt;&gt;"",(IF('[2]T58 Total Population'!AP44&lt;&gt;"",('[2]T61 Real GDP'!AP44*1000000)/('[2]T58 Total Population'!AP44*1000),"")),"")),"")</f>
        <v/>
      </c>
      <c r="AQ44" s="17" t="s">
        <v>281</v>
      </c>
      <c r="AR44" s="17" t="s">
        <v>281</v>
      </c>
      <c r="AS44" s="17" t="s">
        <v>281</v>
      </c>
      <c r="AT44" s="17">
        <v>784.56024416879006</v>
      </c>
      <c r="AU44" s="82"/>
      <c r="AV44" s="17" t="s">
        <v>281</v>
      </c>
      <c r="AW44" s="17" t="s">
        <v>281</v>
      </c>
      <c r="AX44" s="17"/>
      <c r="AY44" s="82"/>
      <c r="AZ44" s="17" t="s">
        <v>281</v>
      </c>
      <c r="BA44" s="82" t="str">
        <f>IFERROR((IF('[2]T61 Real GDP'!BA44&lt;&gt;"",(IF('[2]T58 Total Population'!BA44&lt;&gt;"",('[2]T61 Real GDP'!BA44*1000000)/('[2]T58 Total Population'!BA44*1000),"")),"")),"")</f>
        <v/>
      </c>
      <c r="BB44" s="82"/>
      <c r="BC44" s="17"/>
      <c r="BE44" s="81">
        <f t="shared" si="0"/>
        <v>0.59923602003537224</v>
      </c>
    </row>
    <row r="45" spans="1:57" x14ac:dyDescent="0.25">
      <c r="A45" s="20">
        <v>1877</v>
      </c>
      <c r="B45" s="17">
        <v>2127.4821650767317</v>
      </c>
      <c r="C45" s="17">
        <v>1521.925410830097</v>
      </c>
      <c r="D45" s="17">
        <v>969.18643316337841</v>
      </c>
      <c r="E45" s="17">
        <v>1668.4334156477744</v>
      </c>
      <c r="F45" s="17">
        <v>2050.4404984423672</v>
      </c>
      <c r="G45" s="17">
        <v>2884.4840563589173</v>
      </c>
      <c r="H45" s="17">
        <v>2046.151560178306</v>
      </c>
      <c r="I45" s="17">
        <v>1211.2003065917222</v>
      </c>
      <c r="J45" s="17">
        <v>2032.6288242851026</v>
      </c>
      <c r="K45" s="17">
        <v>1131.8485055826814</v>
      </c>
      <c r="L45" s="17" t="s">
        <v>281</v>
      </c>
      <c r="M45" s="17">
        <v>2917.6738069865091</v>
      </c>
      <c r="N45" s="17">
        <v>1490.5579688280206</v>
      </c>
      <c r="O45" s="17">
        <v>3078.5807687527449</v>
      </c>
      <c r="P45" s="17">
        <v>3425.1970455086971</v>
      </c>
      <c r="Q45" s="82" t="str">
        <f>IFERROR((IF('[2]T61 Real GDP'!Q45&lt;&gt;"",(IF('[2]T58 Total Population'!Q45&lt;&gt;"",('[2]T61 Real GDP'!Q45*1000000)/('[2]T58 Total Population'!Q45*1000),"")),"")),"")</f>
        <v/>
      </c>
      <c r="R45" s="17" t="s">
        <v>281</v>
      </c>
      <c r="S45" s="17" t="s">
        <v>281</v>
      </c>
      <c r="T45" s="17" t="s">
        <v>281</v>
      </c>
      <c r="U45" s="17" t="s">
        <v>281</v>
      </c>
      <c r="V45" s="17" t="s">
        <v>281</v>
      </c>
      <c r="W45" s="17" t="s">
        <v>281</v>
      </c>
      <c r="X45" s="17" t="s">
        <v>281</v>
      </c>
      <c r="Y45" s="17" t="s">
        <v>281</v>
      </c>
      <c r="Z45" s="82" t="str">
        <f>IFERROR((IF('[2]T61 Real GDP'!Z45&lt;&gt;"",(IF('[2]T58 Total Population'!Z45&lt;&gt;"",('[2]T61 Real GDP'!Z45*1000000)/('[2]T58 Total Population'!Z45*1000),"")),"")),"")</f>
        <v/>
      </c>
      <c r="AA45" s="17">
        <v>4036.0902255639094</v>
      </c>
      <c r="AB45" s="17">
        <v>3982.4666666666662</v>
      </c>
      <c r="AC45" s="17">
        <v>1727.4407265774375</v>
      </c>
      <c r="AD45" s="17">
        <v>2595.3935552033809</v>
      </c>
      <c r="AE45" s="82">
        <v>1769.4032395672168</v>
      </c>
      <c r="AF45" s="82">
        <v>740.13983506633201</v>
      </c>
      <c r="AG45" s="82">
        <v>1325.25533903259</v>
      </c>
      <c r="AH45" s="82"/>
      <c r="AI45" s="82">
        <v>2122.6415094339623</v>
      </c>
      <c r="AJ45" s="82" t="str">
        <f>IFERROR((IF('[2]T61 Real GDP'!AJ45&lt;&gt;"",(IF('[2]T58 Total Population'!AJ45&lt;&gt;"",('[2]T61 Real GDP'!AJ45*1000000)/('[2]T58 Total Population'!AJ45*1000),"")),"")),"")</f>
        <v/>
      </c>
      <c r="AK45" s="17" t="s">
        <v>281</v>
      </c>
      <c r="AL45" s="114" t="s">
        <v>281</v>
      </c>
      <c r="AM45" s="17">
        <v>1150.9625913604625</v>
      </c>
      <c r="AN45" s="17" t="s">
        <v>281</v>
      </c>
      <c r="AO45" s="17" t="s">
        <v>281</v>
      </c>
      <c r="AP45" s="82" t="str">
        <f>IFERROR((IF('[2]T61 Real GDP'!AP45&lt;&gt;"",(IF('[2]T58 Total Population'!AP45&lt;&gt;"",('[2]T61 Real GDP'!AP45*1000000)/('[2]T58 Total Population'!AP45*1000),"")),"")),"")</f>
        <v/>
      </c>
      <c r="AQ45" s="17" t="s">
        <v>281</v>
      </c>
      <c r="AR45" s="17" t="s">
        <v>281</v>
      </c>
      <c r="AS45" s="17" t="s">
        <v>281</v>
      </c>
      <c r="AT45" s="17">
        <v>802.65422844133491</v>
      </c>
      <c r="AU45" s="82"/>
      <c r="AV45" s="17" t="s">
        <v>281</v>
      </c>
      <c r="AW45" s="17" t="s">
        <v>281</v>
      </c>
      <c r="AX45" s="17"/>
      <c r="AY45" s="82"/>
      <c r="AZ45" s="17" t="s">
        <v>281</v>
      </c>
      <c r="BA45" s="82" t="str">
        <f>IFERROR((IF('[2]T61 Real GDP'!BA45&lt;&gt;"",(IF('[2]T58 Total Population'!BA45&lt;&gt;"",('[2]T61 Real GDP'!BA45*1000000)/('[2]T58 Total Population'!BA45*1000),"")),"")),"")</f>
        <v/>
      </c>
      <c r="BB45" s="82"/>
      <c r="BC45" s="17"/>
      <c r="BE45" s="81">
        <f t="shared" si="0"/>
        <v>0.60116388527039888</v>
      </c>
    </row>
    <row r="46" spans="1:57" x14ac:dyDescent="0.25">
      <c r="A46" s="20">
        <v>1878</v>
      </c>
      <c r="B46" s="17">
        <v>2091.1263060134665</v>
      </c>
      <c r="C46" s="17">
        <v>1559.9755129423963</v>
      </c>
      <c r="D46" s="17">
        <v>964.08109299250771</v>
      </c>
      <c r="E46" s="17">
        <v>1617.916891527253</v>
      </c>
      <c r="F46" s="17">
        <v>2100.3057442865966</v>
      </c>
      <c r="G46" s="17">
        <v>2942.2574421168688</v>
      </c>
      <c r="H46" s="17">
        <v>2102.0851688693097</v>
      </c>
      <c r="I46" s="17">
        <v>1172.7665153807361</v>
      </c>
      <c r="J46" s="17">
        <v>2102.9982607060592</v>
      </c>
      <c r="K46" s="17">
        <v>1245.4568327361451</v>
      </c>
      <c r="L46" s="17" t="s">
        <v>281</v>
      </c>
      <c r="M46" s="17">
        <v>2909.4275265787787</v>
      </c>
      <c r="N46" s="17">
        <v>1437.1788808493814</v>
      </c>
      <c r="O46" s="17">
        <v>3243.5942971679615</v>
      </c>
      <c r="P46" s="17">
        <v>3402.5006483555339</v>
      </c>
      <c r="Q46" s="82" t="str">
        <f>IFERROR((IF('[2]T61 Real GDP'!Q46&lt;&gt;"",(IF('[2]T58 Total Population'!Q46&lt;&gt;"",('[2]T61 Real GDP'!Q46*1000000)/('[2]T58 Total Population'!Q46*1000),"")),"")),"")</f>
        <v/>
      </c>
      <c r="R46" s="17" t="s">
        <v>281</v>
      </c>
      <c r="S46" s="17" t="s">
        <v>281</v>
      </c>
      <c r="T46" s="17" t="s">
        <v>281</v>
      </c>
      <c r="U46" s="17" t="s">
        <v>281</v>
      </c>
      <c r="V46" s="17" t="s">
        <v>281</v>
      </c>
      <c r="W46" s="17" t="s">
        <v>281</v>
      </c>
      <c r="X46" s="17" t="s">
        <v>281</v>
      </c>
      <c r="Y46" s="17" t="s">
        <v>281</v>
      </c>
      <c r="Z46" s="82" t="str">
        <f>IFERROR((IF('[2]T61 Real GDP'!Z46&lt;&gt;"",(IF('[2]T58 Total Population'!Z46&lt;&gt;"",('[2]T61 Real GDP'!Z46*1000000)/('[2]T58 Total Population'!Z46*1000),"")),"")),"")</f>
        <v/>
      </c>
      <c r="AA46" s="17">
        <v>4277.400581959263</v>
      </c>
      <c r="AB46" s="17">
        <v>4270.7601713062095</v>
      </c>
      <c r="AC46" s="17">
        <v>1637.2016965127236</v>
      </c>
      <c r="AD46" s="17">
        <v>2645.9617054712376</v>
      </c>
      <c r="AE46" s="82">
        <v>1643.4129047272081</v>
      </c>
      <c r="AF46" s="82">
        <v>744.12670479542453</v>
      </c>
      <c r="AG46" s="82">
        <v>1384.7993858530779</v>
      </c>
      <c r="AH46" s="82"/>
      <c r="AI46" s="82">
        <v>2247.1395881006865</v>
      </c>
      <c r="AJ46" s="82" t="str">
        <f>IFERROR((IF('[2]T61 Real GDP'!AJ46&lt;&gt;"",(IF('[2]T58 Total Population'!AJ46&lt;&gt;"",('[2]T61 Real GDP'!AJ46*1000000)/('[2]T58 Total Population'!AJ46*1000),"")),"")),"")</f>
        <v/>
      </c>
      <c r="AK46" s="17" t="s">
        <v>281</v>
      </c>
      <c r="AL46" s="114" t="s">
        <v>281</v>
      </c>
      <c r="AM46" s="17">
        <v>1123.333344992292</v>
      </c>
      <c r="AN46" s="17" t="s">
        <v>281</v>
      </c>
      <c r="AO46" s="17" t="s">
        <v>281</v>
      </c>
      <c r="AP46" s="82" t="str">
        <f>IFERROR((IF('[2]T61 Real GDP'!AP46&lt;&gt;"",(IF('[2]T58 Total Population'!AP46&lt;&gt;"",('[2]T61 Real GDP'!AP46*1000000)/('[2]T58 Total Population'!AP46*1000),"")),"")),"")</f>
        <v/>
      </c>
      <c r="AQ46" s="17" t="s">
        <v>281</v>
      </c>
      <c r="AR46" s="17" t="s">
        <v>281</v>
      </c>
      <c r="AS46" s="17" t="s">
        <v>281</v>
      </c>
      <c r="AT46" s="17">
        <v>793.74913947404661</v>
      </c>
      <c r="AU46" s="82"/>
      <c r="AV46" s="17" t="s">
        <v>281</v>
      </c>
      <c r="AW46" s="17" t="s">
        <v>281</v>
      </c>
      <c r="AX46" s="17"/>
      <c r="AY46" s="82"/>
      <c r="AZ46" s="17" t="s">
        <v>281</v>
      </c>
      <c r="BA46" s="82" t="str">
        <f>IFERROR((IF('[2]T61 Real GDP'!BA46&lt;&gt;"",(IF('[2]T58 Total Population'!BA46&lt;&gt;"",('[2]T61 Real GDP'!BA46*1000000)/('[2]T58 Total Population'!BA46*1000),"")),"")),"")</f>
        <v/>
      </c>
      <c r="BB46" s="82"/>
      <c r="BC46" s="17"/>
      <c r="BE46" s="81">
        <f t="shared" si="0"/>
        <v>0.60957768780859867</v>
      </c>
    </row>
    <row r="47" spans="1:57" x14ac:dyDescent="0.25">
      <c r="A47" s="20">
        <v>1879</v>
      </c>
      <c r="B47" s="17">
        <v>1953.3067927728805</v>
      </c>
      <c r="C47" s="17">
        <v>1564.4819730996428</v>
      </c>
      <c r="D47" s="17">
        <v>959.08991467950125</v>
      </c>
      <c r="E47" s="17">
        <v>1520.2767175572517</v>
      </c>
      <c r="F47" s="17">
        <v>2067.9387630128599</v>
      </c>
      <c r="G47" s="17">
        <v>2944.9198834668609</v>
      </c>
      <c r="H47" s="17">
        <v>2148.5465116279074</v>
      </c>
      <c r="I47" s="17">
        <v>1167.4041708043694</v>
      </c>
      <c r="J47" s="17">
        <v>2028.6671002508592</v>
      </c>
      <c r="K47" s="17">
        <v>1293.7996724698878</v>
      </c>
      <c r="L47" s="17" t="s">
        <v>281</v>
      </c>
      <c r="M47" s="17">
        <v>2769.0115500869806</v>
      </c>
      <c r="N47" s="17">
        <v>1516.2235256774602</v>
      </c>
      <c r="O47" s="17">
        <v>3297.9168168220999</v>
      </c>
      <c r="P47" s="17">
        <v>3352.5074626865676</v>
      </c>
      <c r="Q47" s="82" t="str">
        <f>IFERROR((IF('[2]T61 Real GDP'!Q47&lt;&gt;"",(IF('[2]T58 Total Population'!Q47&lt;&gt;"",('[2]T61 Real GDP'!Q47*1000000)/('[2]T58 Total Population'!Q47*1000),"")),"")),"")</f>
        <v/>
      </c>
      <c r="R47" s="17" t="s">
        <v>281</v>
      </c>
      <c r="S47" s="17" t="s">
        <v>281</v>
      </c>
      <c r="T47" s="17" t="s">
        <v>281</v>
      </c>
      <c r="U47" s="17" t="s">
        <v>281</v>
      </c>
      <c r="V47" s="17" t="s">
        <v>281</v>
      </c>
      <c r="W47" s="17" t="s">
        <v>281</v>
      </c>
      <c r="X47" s="17" t="s">
        <v>281</v>
      </c>
      <c r="Y47" s="17" t="s">
        <v>281</v>
      </c>
      <c r="Z47" s="82" t="str">
        <f>IFERROR((IF('[2]T61 Real GDP'!Z47&lt;&gt;"",(IF('[2]T58 Total Population'!Z47&lt;&gt;"",('[2]T61 Real GDP'!Z47*1000000)/('[2]T58 Total Population'!Z47*1000),"")),"")),"")</f>
        <v/>
      </c>
      <c r="AA47" s="17">
        <v>4204.9835448989179</v>
      </c>
      <c r="AB47" s="17">
        <v>3569.2408906882588</v>
      </c>
      <c r="AC47" s="17">
        <v>1765.2337662337663</v>
      </c>
      <c r="AD47" s="17">
        <v>2909.4331983805669</v>
      </c>
      <c r="AE47" s="82">
        <v>1671.4773725914361</v>
      </c>
      <c r="AF47" s="82">
        <v>748.14302988426334</v>
      </c>
      <c r="AG47" s="82">
        <v>1571.7056301899397</v>
      </c>
      <c r="AH47" s="82"/>
      <c r="AI47" s="82">
        <v>1948.8888888888889</v>
      </c>
      <c r="AJ47" s="82" t="str">
        <f>IFERROR((IF('[2]T61 Real GDP'!AJ47&lt;&gt;"",(IF('[2]T58 Total Population'!AJ47&lt;&gt;"",('[2]T61 Real GDP'!AJ47*1000000)/('[2]T58 Total Population'!AJ47*1000),"")),"")),"")</f>
        <v/>
      </c>
      <c r="AK47" s="17" t="s">
        <v>281</v>
      </c>
      <c r="AL47" s="114" t="s">
        <v>281</v>
      </c>
      <c r="AM47" s="17">
        <v>1245.117586241231</v>
      </c>
      <c r="AN47" s="17" t="s">
        <v>281</v>
      </c>
      <c r="AO47" s="17" t="s">
        <v>281</v>
      </c>
      <c r="AP47" s="82" t="str">
        <f>IFERROR((IF('[2]T61 Real GDP'!AP47&lt;&gt;"",(IF('[2]T58 Total Population'!AP47&lt;&gt;"",('[2]T61 Real GDP'!AP47*1000000)/('[2]T58 Total Population'!AP47*1000),"")),"")),"")</f>
        <v/>
      </c>
      <c r="AQ47" s="17" t="s">
        <v>281</v>
      </c>
      <c r="AR47" s="17" t="s">
        <v>281</v>
      </c>
      <c r="AS47" s="17" t="s">
        <v>281</v>
      </c>
      <c r="AT47" s="17">
        <v>835.40771945181507</v>
      </c>
      <c r="AU47" s="82"/>
      <c r="AV47" s="17" t="s">
        <v>281</v>
      </c>
      <c r="AW47" s="17" t="s">
        <v>281</v>
      </c>
      <c r="AX47" s="17"/>
      <c r="AY47" s="82"/>
      <c r="AZ47" s="17" t="s">
        <v>281</v>
      </c>
      <c r="BA47" s="82" t="str">
        <f>IFERROR((IF('[2]T61 Real GDP'!BA47&lt;&gt;"",(IF('[2]T58 Total Population'!BA47&lt;&gt;"",('[2]T61 Real GDP'!BA47*1000000)/('[2]T58 Total Population'!BA47*1000),"")),"")),"")</f>
        <v/>
      </c>
      <c r="BB47" s="82"/>
      <c r="BC47" s="17"/>
      <c r="BE47" s="81">
        <f t="shared" si="0"/>
        <v>0.59723989111798303</v>
      </c>
    </row>
    <row r="48" spans="1:57" x14ac:dyDescent="0.25">
      <c r="A48" s="20">
        <v>1880</v>
      </c>
      <c r="B48" s="17">
        <v>2120.430195927775</v>
      </c>
      <c r="C48" s="17">
        <v>1588.9142841258233</v>
      </c>
      <c r="D48" s="17">
        <v>947.28850325379608</v>
      </c>
      <c r="E48" s="17">
        <v>1646.005101132926</v>
      </c>
      <c r="F48" s="17">
        <v>2078.8378870673951</v>
      </c>
      <c r="G48" s="17">
        <v>3064.8213318895505</v>
      </c>
      <c r="H48" s="17">
        <v>2181.4656415185009</v>
      </c>
      <c r="I48" s="17">
        <v>1154.8265754763067</v>
      </c>
      <c r="J48" s="17">
        <v>1991.406436781609</v>
      </c>
      <c r="K48" s="17">
        <v>1272.2504398895808</v>
      </c>
      <c r="L48" s="17" t="s">
        <v>281</v>
      </c>
      <c r="M48" s="17">
        <v>2927.3858316322512</v>
      </c>
      <c r="N48" s="17">
        <v>1480.2390217822233</v>
      </c>
      <c r="O48" s="17">
        <v>3427.3785361645278</v>
      </c>
      <c r="P48" s="17">
        <v>3477.3199318372181</v>
      </c>
      <c r="Q48" s="82" t="str">
        <f>IFERROR((IF('[2]T61 Real GDP'!Q48&lt;&gt;"",(IF('[2]T58 Total Population'!Q48&lt;&gt;"",('[2]T61 Real GDP'!Q48*1000000)/('[2]T58 Total Population'!Q48*1000),"")),"")),"")</f>
        <v/>
      </c>
      <c r="R48" s="17" t="s">
        <v>281</v>
      </c>
      <c r="S48" s="17" t="s">
        <v>281</v>
      </c>
      <c r="T48" s="17" t="s">
        <v>281</v>
      </c>
      <c r="U48" s="17" t="s">
        <v>281</v>
      </c>
      <c r="V48" s="17" t="s">
        <v>281</v>
      </c>
      <c r="W48" s="17" t="s">
        <v>281</v>
      </c>
      <c r="X48" s="17" t="s">
        <v>281</v>
      </c>
      <c r="Y48" s="17" t="s">
        <v>281</v>
      </c>
      <c r="Z48" s="82" t="str">
        <f>IFERROR((IF('[2]T61 Real GDP'!Z48&lt;&gt;"",(IF('[2]T58 Total Population'!Z48&lt;&gt;"",('[2]T61 Real GDP'!Z48*1000000)/('[2]T58 Total Population'!Z48*1000),"")),"")),"")</f>
        <v/>
      </c>
      <c r="AA48" s="17">
        <v>4285.3891670459725</v>
      </c>
      <c r="AB48" s="17">
        <v>3746.5326923076927</v>
      </c>
      <c r="AC48" s="17">
        <v>1815.8868613138688</v>
      </c>
      <c r="AD48" s="17">
        <v>3183.9549724523363</v>
      </c>
      <c r="AE48" s="82">
        <v>1604.4076618893557</v>
      </c>
      <c r="AF48" s="82">
        <v>752.16211633033743</v>
      </c>
      <c r="AG48" s="82">
        <v>1740.1648098565745</v>
      </c>
      <c r="AH48" s="82"/>
      <c r="AI48" s="82">
        <v>2081.8965517241377</v>
      </c>
      <c r="AJ48" s="82" t="str">
        <f>IFERROR((IF('[2]T61 Real GDP'!AJ48&lt;&gt;"",(IF('[2]T58 Total Population'!AJ48&lt;&gt;"",('[2]T61 Real GDP'!AJ48*1000000)/('[2]T58 Total Population'!AJ48*1000),"")),"")),"")</f>
        <v/>
      </c>
      <c r="AK48" s="17" t="s">
        <v>281</v>
      </c>
      <c r="AL48" s="114" t="s">
        <v>281</v>
      </c>
      <c r="AM48" s="17">
        <v>1438.8811257596012</v>
      </c>
      <c r="AN48" s="17" t="s">
        <v>281</v>
      </c>
      <c r="AO48" s="17" t="s">
        <v>281</v>
      </c>
      <c r="AP48" s="82" t="str">
        <f>IFERROR((IF('[2]T61 Real GDP'!AP48&lt;&gt;"",(IF('[2]T58 Total Population'!AP48&lt;&gt;"",('[2]T61 Real GDP'!AP48*1000000)/('[2]T58 Total Population'!AP48*1000),"")),"")),"")</f>
        <v/>
      </c>
      <c r="AQ48" s="17" t="s">
        <v>281</v>
      </c>
      <c r="AR48" s="17" t="s">
        <v>281</v>
      </c>
      <c r="AS48" s="17" t="s">
        <v>281</v>
      </c>
      <c r="AT48" s="17">
        <v>863.39554975955662</v>
      </c>
      <c r="AU48" s="82"/>
      <c r="AV48" s="17" t="s">
        <v>281</v>
      </c>
      <c r="AW48" s="17" t="s">
        <v>281</v>
      </c>
      <c r="AX48" s="17"/>
      <c r="AY48" s="82"/>
      <c r="AZ48" s="17" t="s">
        <v>281</v>
      </c>
      <c r="BA48" s="82" t="str">
        <f>IFERROR((IF('[2]T61 Real GDP'!BA48&lt;&gt;"",(IF('[2]T58 Total Population'!BA48&lt;&gt;"",('[2]T61 Real GDP'!BA48*1000000)/('[2]T58 Total Population'!BA48*1000),"")),"")),"")</f>
        <v/>
      </c>
      <c r="BB48" s="82"/>
      <c r="BC48" s="17"/>
      <c r="BE48" s="81">
        <f t="shared" si="0"/>
        <v>0.59936555287700799</v>
      </c>
    </row>
    <row r="49" spans="1:57" x14ac:dyDescent="0.25">
      <c r="A49" s="20">
        <v>1881</v>
      </c>
      <c r="B49" s="17">
        <v>2193.6402490367686</v>
      </c>
      <c r="C49" s="17">
        <v>1636.9054241977344</v>
      </c>
      <c r="D49" s="17">
        <v>970.32896151365298</v>
      </c>
      <c r="E49" s="17">
        <v>1679.07498082709</v>
      </c>
      <c r="F49" s="17">
        <v>2145.1667001003011</v>
      </c>
      <c r="G49" s="17">
        <v>3069.6760613628262</v>
      </c>
      <c r="H49" s="17">
        <v>2182.917658257973</v>
      </c>
      <c r="I49" s="17">
        <v>1110.0579150579151</v>
      </c>
      <c r="J49" s="17">
        <v>2025.2850525931501</v>
      </c>
      <c r="K49" s="17">
        <v>1236.2860445506381</v>
      </c>
      <c r="L49" s="17" t="s">
        <v>281</v>
      </c>
      <c r="M49" s="17">
        <v>2944.7369765394515</v>
      </c>
      <c r="N49" s="17">
        <v>1533.3630937233172</v>
      </c>
      <c r="O49" s="17">
        <v>3576.6859608289033</v>
      </c>
      <c r="P49" s="17">
        <v>3568.4267926148564</v>
      </c>
      <c r="Q49" s="82" t="str">
        <f>IFERROR((IF('[2]T61 Real GDP'!Q49&lt;&gt;"",(IF('[2]T58 Total Population'!Q49&lt;&gt;"",('[2]T61 Real GDP'!Q49*1000000)/('[2]T58 Total Population'!Q49*1000),"")),"")),"")</f>
        <v/>
      </c>
      <c r="R49" s="17" t="s">
        <v>281</v>
      </c>
      <c r="S49" s="17" t="s">
        <v>281</v>
      </c>
      <c r="T49" s="17" t="s">
        <v>281</v>
      </c>
      <c r="U49" s="17" t="s">
        <v>281</v>
      </c>
      <c r="V49" s="17" t="s">
        <v>281</v>
      </c>
      <c r="W49" s="17" t="s">
        <v>281</v>
      </c>
      <c r="X49" s="17" t="s">
        <v>281</v>
      </c>
      <c r="Y49" s="17" t="s">
        <v>281</v>
      </c>
      <c r="Z49" s="82" t="str">
        <f>IFERROR((IF('[2]T61 Real GDP'!Z49&lt;&gt;"",(IF('[2]T58 Total Population'!Z49&lt;&gt;"",('[2]T61 Real GDP'!Z49*1000000)/('[2]T58 Total Population'!Z49*1000),"")),"")),"")</f>
        <v/>
      </c>
      <c r="AA49" s="17">
        <v>4454.8259144997792</v>
      </c>
      <c r="AB49" s="17">
        <v>3764.6215213358073</v>
      </c>
      <c r="AC49" s="17">
        <v>2039.5776230060658</v>
      </c>
      <c r="AD49" s="17">
        <v>3215.4494327735151</v>
      </c>
      <c r="AE49" s="82">
        <v>1594.4500209916564</v>
      </c>
      <c r="AF49" s="82">
        <v>756.22138992925511</v>
      </c>
      <c r="AG49" s="82">
        <v>1775.0070023055534</v>
      </c>
      <c r="AH49" s="82"/>
      <c r="AI49" s="82">
        <v>1931.5352697095436</v>
      </c>
      <c r="AJ49" s="82" t="str">
        <f>IFERROR((IF('[2]T61 Real GDP'!AJ49&lt;&gt;"",(IF('[2]T58 Total Population'!AJ49&lt;&gt;"",('[2]T61 Real GDP'!AJ49*1000000)/('[2]T58 Total Population'!AJ49*1000),"")),"")),"")</f>
        <v/>
      </c>
      <c r="AK49" s="17" t="s">
        <v>281</v>
      </c>
      <c r="AL49" s="114" t="s">
        <v>281</v>
      </c>
      <c r="AM49" s="17">
        <v>1359.7103306305239</v>
      </c>
      <c r="AN49" s="17" t="s">
        <v>281</v>
      </c>
      <c r="AO49" s="17" t="s">
        <v>281</v>
      </c>
      <c r="AP49" s="82" t="str">
        <f>IFERROR((IF('[2]T61 Real GDP'!AP49&lt;&gt;"",(IF('[2]T58 Total Population'!AP49&lt;&gt;"",('[2]T61 Real GDP'!AP49*1000000)/('[2]T58 Total Population'!AP49*1000),"")),"")),"")</f>
        <v/>
      </c>
      <c r="AQ49" s="17" t="s">
        <v>281</v>
      </c>
      <c r="AR49" s="17" t="s">
        <v>281</v>
      </c>
      <c r="AS49" s="17" t="s">
        <v>281</v>
      </c>
      <c r="AT49" s="17">
        <v>829.3004957965079</v>
      </c>
      <c r="AU49" s="82"/>
      <c r="AV49" s="17" t="s">
        <v>281</v>
      </c>
      <c r="AW49" s="17" t="s">
        <v>281</v>
      </c>
      <c r="AX49" s="17"/>
      <c r="AY49" s="82"/>
      <c r="AZ49" s="17" t="s">
        <v>281</v>
      </c>
      <c r="BA49" s="82" t="str">
        <f>IFERROR((IF('[2]T61 Real GDP'!BA49&lt;&gt;"",(IF('[2]T58 Total Population'!BA49&lt;&gt;"",('[2]T61 Real GDP'!BA49*1000000)/('[2]T58 Total Population'!BA49*1000),"")),"")),"")</f>
        <v/>
      </c>
      <c r="BB49" s="82"/>
      <c r="BC49" s="17"/>
      <c r="BE49" s="81">
        <f t="shared" si="0"/>
        <v>0.60327089110953036</v>
      </c>
    </row>
    <row r="50" spans="1:57" x14ac:dyDescent="0.25">
      <c r="A50" s="20">
        <v>1882</v>
      </c>
      <c r="B50" s="17">
        <v>2288.3455016905205</v>
      </c>
      <c r="C50" s="17">
        <v>1656.9591010214226</v>
      </c>
      <c r="D50" s="17">
        <v>992.32573012150931</v>
      </c>
      <c r="E50" s="17">
        <v>1691.6622660329754</v>
      </c>
      <c r="F50" s="17">
        <v>2139.9620278330017</v>
      </c>
      <c r="G50" s="17">
        <v>3136.056760091662</v>
      </c>
      <c r="H50" s="17">
        <v>2240.4198113207549</v>
      </c>
      <c r="I50" s="17">
        <v>1202.8860819828408</v>
      </c>
      <c r="J50" s="17">
        <v>2044.4813202756623</v>
      </c>
      <c r="K50" s="17">
        <v>1316.3603440417235</v>
      </c>
      <c r="L50" s="17" t="s">
        <v>281</v>
      </c>
      <c r="M50" s="17">
        <v>2985.1723467959923</v>
      </c>
      <c r="N50" s="17">
        <v>1476.7266245184442</v>
      </c>
      <c r="O50" s="17">
        <v>3429.9840735599114</v>
      </c>
      <c r="P50" s="17">
        <v>3643.0403340339717</v>
      </c>
      <c r="Q50" s="82" t="str">
        <f>IFERROR((IF('[2]T61 Real GDP'!Q50&lt;&gt;"",(IF('[2]T58 Total Population'!Q50&lt;&gt;"",('[2]T61 Real GDP'!Q50*1000000)/('[2]T58 Total Population'!Q50*1000),"")),"")),"")</f>
        <v/>
      </c>
      <c r="R50" s="17" t="s">
        <v>281</v>
      </c>
      <c r="S50" s="17" t="s">
        <v>281</v>
      </c>
      <c r="T50" s="17" t="s">
        <v>281</v>
      </c>
      <c r="U50" s="17" t="s">
        <v>281</v>
      </c>
      <c r="V50" s="17" t="s">
        <v>281</v>
      </c>
      <c r="W50" s="17" t="s">
        <v>281</v>
      </c>
      <c r="X50" s="17" t="s">
        <v>281</v>
      </c>
      <c r="Y50" s="17" t="s">
        <v>281</v>
      </c>
      <c r="Z50" s="82" t="str">
        <f>IFERROR((IF('[2]T61 Real GDP'!Z50&lt;&gt;"",(IF('[2]T58 Total Population'!Z50&lt;&gt;"",('[2]T61 Real GDP'!Z50*1000000)/('[2]T58 Total Population'!Z50*1000),"")),"")),"")</f>
        <v/>
      </c>
      <c r="AA50" s="17">
        <v>4062.6064735945483</v>
      </c>
      <c r="AB50" s="17">
        <v>3645.6756756756758</v>
      </c>
      <c r="AC50" s="17">
        <v>2109.0721741061516</v>
      </c>
      <c r="AD50" s="17">
        <v>3337.9599072170781</v>
      </c>
      <c r="AE50" s="82">
        <v>1950.2584525813986</v>
      </c>
      <c r="AF50" s="82">
        <v>760.29411764705878</v>
      </c>
      <c r="AG50" s="82">
        <v>1895.0868542338198</v>
      </c>
      <c r="AH50" s="82"/>
      <c r="AI50" s="82">
        <v>2079.6812749003984</v>
      </c>
      <c r="AJ50" s="82" t="str">
        <f>IFERROR((IF('[2]T61 Real GDP'!AJ50&lt;&gt;"",(IF('[2]T58 Total Population'!AJ50&lt;&gt;"",('[2]T61 Real GDP'!AJ50*1000000)/('[2]T58 Total Population'!AJ50*1000),"")),"")),"")</f>
        <v/>
      </c>
      <c r="AK50" s="17" t="s">
        <v>281</v>
      </c>
      <c r="AL50" s="114" t="s">
        <v>281</v>
      </c>
      <c r="AM50" s="17">
        <v>1287.9625484799785</v>
      </c>
      <c r="AN50" s="17" t="s">
        <v>281</v>
      </c>
      <c r="AO50" s="17" t="s">
        <v>281</v>
      </c>
      <c r="AP50" s="82" t="str">
        <f>IFERROR((IF('[2]T61 Real GDP'!AP50&lt;&gt;"",(IF('[2]T58 Total Population'!AP50&lt;&gt;"",('[2]T61 Real GDP'!AP50*1000000)/('[2]T58 Total Population'!AP50*1000),"")),"")),"")</f>
        <v/>
      </c>
      <c r="AQ50" s="17" t="s">
        <v>281</v>
      </c>
      <c r="AR50" s="17" t="s">
        <v>281</v>
      </c>
      <c r="AS50" s="17" t="s">
        <v>281</v>
      </c>
      <c r="AT50" s="17">
        <v>844.17597690704019</v>
      </c>
      <c r="AU50" s="82"/>
      <c r="AV50" s="17" t="s">
        <v>281</v>
      </c>
      <c r="AW50" s="17" t="s">
        <v>281</v>
      </c>
      <c r="AX50" s="17"/>
      <c r="AY50" s="82"/>
      <c r="AZ50" s="17" t="s">
        <v>281</v>
      </c>
      <c r="BA50" s="82" t="str">
        <f>IFERROR((IF('[2]T61 Real GDP'!BA50&lt;&gt;"",(IF('[2]T58 Total Population'!BA50&lt;&gt;"",('[2]T61 Real GDP'!BA50*1000000)/('[2]T58 Total Population'!BA50*1000),"")),"")),"")</f>
        <v/>
      </c>
      <c r="BB50" s="82"/>
      <c r="BC50" s="17"/>
      <c r="BE50" s="81">
        <f t="shared" si="0"/>
        <v>0.59210532521892689</v>
      </c>
    </row>
    <row r="51" spans="1:57" x14ac:dyDescent="0.25">
      <c r="A51" s="20">
        <v>1883</v>
      </c>
      <c r="B51" s="17">
        <v>2287.8401145115522</v>
      </c>
      <c r="C51" s="17">
        <v>1672.1132848596781</v>
      </c>
      <c r="D51" s="17">
        <v>1008.0304311073543</v>
      </c>
      <c r="E51" s="17">
        <v>1720.3548085901027</v>
      </c>
      <c r="F51" s="17">
        <v>2208.7838423645321</v>
      </c>
      <c r="G51" s="17">
        <v>3144.5341463414634</v>
      </c>
      <c r="H51" s="17">
        <v>2299.0500701918577</v>
      </c>
      <c r="I51" s="17">
        <v>1229.807511737089</v>
      </c>
      <c r="J51" s="17">
        <v>2143.2783533015045</v>
      </c>
      <c r="K51" s="17">
        <v>1311.8887653367303</v>
      </c>
      <c r="L51" s="17" t="s">
        <v>281</v>
      </c>
      <c r="M51" s="17">
        <v>3170.0316922123347</v>
      </c>
      <c r="N51" s="17">
        <v>1588.4363840738044</v>
      </c>
      <c r="O51" s="17">
        <v>3539.1946382515835</v>
      </c>
      <c r="P51" s="17">
        <v>3643.3102961918194</v>
      </c>
      <c r="Q51" s="82" t="str">
        <f>IFERROR((IF('[2]T61 Real GDP'!Q51&lt;&gt;"",(IF('[2]T58 Total Population'!Q51&lt;&gt;"",('[2]T61 Real GDP'!Q51*1000000)/('[2]T58 Total Population'!Q51*1000),"")),"")),"")</f>
        <v/>
      </c>
      <c r="R51" s="17" t="s">
        <v>281</v>
      </c>
      <c r="S51" s="17" t="s">
        <v>281</v>
      </c>
      <c r="T51" s="17" t="s">
        <v>281</v>
      </c>
      <c r="U51" s="17" t="s">
        <v>281</v>
      </c>
      <c r="V51" s="17" t="s">
        <v>281</v>
      </c>
      <c r="W51" s="17" t="s">
        <v>281</v>
      </c>
      <c r="X51" s="17" t="s">
        <v>281</v>
      </c>
      <c r="Y51" s="17" t="s">
        <v>281</v>
      </c>
      <c r="Z51" s="82" t="str">
        <f>IFERROR((IF('[2]T61 Real GDP'!Z51&lt;&gt;"",(IF('[2]T58 Total Population'!Z51&lt;&gt;"",('[2]T61 Real GDP'!Z51*1000000)/('[2]T58 Total Population'!Z51*1000),"")),"")),"")</f>
        <v/>
      </c>
      <c r="AA51" s="17">
        <v>4475.2758479771155</v>
      </c>
      <c r="AB51" s="17">
        <v>3494.7857142857142</v>
      </c>
      <c r="AC51" s="17">
        <v>2090.3657894736843</v>
      </c>
      <c r="AD51" s="17">
        <v>3338.5870265692033</v>
      </c>
      <c r="AE51" s="82">
        <v>2115.6409161702145</v>
      </c>
      <c r="AF51" s="82">
        <v>764.31435445068166</v>
      </c>
      <c r="AG51" s="82">
        <v>1879.386801127024</v>
      </c>
      <c r="AH51" s="82"/>
      <c r="AI51" s="82">
        <v>2396.5517241379312</v>
      </c>
      <c r="AJ51" s="82" t="str">
        <f>IFERROR((IF('[2]T61 Real GDP'!AJ51&lt;&gt;"",(IF('[2]T58 Total Population'!AJ51&lt;&gt;"",('[2]T61 Real GDP'!AJ51*1000000)/('[2]T58 Total Population'!AJ51*1000),"")),"")),"")</f>
        <v/>
      </c>
      <c r="AK51" s="17" t="s">
        <v>281</v>
      </c>
      <c r="AL51" s="114" t="s">
        <v>281</v>
      </c>
      <c r="AM51" s="17">
        <v>990.29647823848882</v>
      </c>
      <c r="AN51" s="17" t="s">
        <v>281</v>
      </c>
      <c r="AO51" s="17" t="s">
        <v>281</v>
      </c>
      <c r="AP51" s="82" t="str">
        <f>IFERROR((IF('[2]T61 Real GDP'!AP51&lt;&gt;"",(IF('[2]T58 Total Population'!AP51&lt;&gt;"",('[2]T61 Real GDP'!AP51*1000000)/('[2]T58 Total Population'!AP51*1000),"")),"")),"")</f>
        <v/>
      </c>
      <c r="AQ51" s="17" t="s">
        <v>281</v>
      </c>
      <c r="AR51" s="17" t="s">
        <v>281</v>
      </c>
      <c r="AS51" s="17" t="s">
        <v>281</v>
      </c>
      <c r="AT51" s="17">
        <v>837.20807075146956</v>
      </c>
      <c r="AU51" s="82"/>
      <c r="AV51" s="17" t="s">
        <v>281</v>
      </c>
      <c r="AW51" s="17" t="s">
        <v>281</v>
      </c>
      <c r="AX51" s="17"/>
      <c r="AY51" s="82"/>
      <c r="AZ51" s="17" t="s">
        <v>281</v>
      </c>
      <c r="BA51" s="82" t="str">
        <f>IFERROR((IF('[2]T61 Real GDP'!BA51&lt;&gt;"",(IF('[2]T58 Total Population'!BA51&lt;&gt;"",('[2]T61 Real GDP'!BA51*1000000)/('[2]T58 Total Population'!BA51*1000),"")),"")),"")</f>
        <v/>
      </c>
      <c r="BB51" s="82"/>
      <c r="BC51" s="17"/>
      <c r="BE51" s="81">
        <f t="shared" si="0"/>
        <v>0.59688057573706899</v>
      </c>
    </row>
    <row r="52" spans="1:57" x14ac:dyDescent="0.25">
      <c r="A52" s="20">
        <v>1884</v>
      </c>
      <c r="B52" s="17">
        <v>2253.2539806707205</v>
      </c>
      <c r="C52" s="17">
        <v>1646.7810722526312</v>
      </c>
      <c r="D52" s="17">
        <v>1033.7314058244292</v>
      </c>
      <c r="E52" s="17">
        <v>1715.6703424260011</v>
      </c>
      <c r="F52" s="17">
        <v>2248.4751025190394</v>
      </c>
      <c r="G52" s="17">
        <v>3136.1048734286201</v>
      </c>
      <c r="H52" s="17">
        <v>2285.3749999999995</v>
      </c>
      <c r="I52" s="17">
        <v>1219.3424214417744</v>
      </c>
      <c r="J52" s="17">
        <v>2178.4275855908168</v>
      </c>
      <c r="K52" s="17">
        <v>1474.9493550229504</v>
      </c>
      <c r="L52" s="17" t="s">
        <v>281</v>
      </c>
      <c r="M52" s="17">
        <v>3190.4684845177571</v>
      </c>
      <c r="N52" s="17">
        <v>1554.1369104795549</v>
      </c>
      <c r="O52" s="17">
        <v>4017.9026063789706</v>
      </c>
      <c r="P52" s="17">
        <v>3621.6540141081632</v>
      </c>
      <c r="Q52" s="82" t="str">
        <f>IFERROR((IF('[2]T61 Real GDP'!Q52&lt;&gt;"",(IF('[2]T58 Total Population'!Q52&lt;&gt;"",('[2]T61 Real GDP'!Q52*1000000)/('[2]T58 Total Population'!Q52*1000),"")),"")),"")</f>
        <v/>
      </c>
      <c r="R52" s="17" t="s">
        <v>281</v>
      </c>
      <c r="S52" s="17" t="s">
        <v>281</v>
      </c>
      <c r="T52" s="17" t="s">
        <v>281</v>
      </c>
      <c r="U52" s="17" t="s">
        <v>281</v>
      </c>
      <c r="V52" s="17" t="s">
        <v>281</v>
      </c>
      <c r="W52" s="17" t="s">
        <v>281</v>
      </c>
      <c r="X52" s="17" t="s">
        <v>281</v>
      </c>
      <c r="Y52" s="17" t="s">
        <v>281</v>
      </c>
      <c r="Z52" s="82" t="str">
        <f>IFERROR((IF('[2]T61 Real GDP'!Z52&lt;&gt;"",(IF('[2]T58 Total Population'!Z52&lt;&gt;"",('[2]T61 Real GDP'!Z52*1000000)/('[2]T58 Total Population'!Z52*1000),"")),"")),"")</f>
        <v/>
      </c>
      <c r="AA52" s="17">
        <v>4303.5993740219092</v>
      </c>
      <c r="AB52" s="17">
        <v>3702.5468227424749</v>
      </c>
      <c r="AC52" s="17">
        <v>2230.9335066060212</v>
      </c>
      <c r="AD52" s="17">
        <v>3320.2806007734507</v>
      </c>
      <c r="AE52" s="82">
        <v>2187.1337579680689</v>
      </c>
      <c r="AF52" s="82">
        <v>768.40116507911512</v>
      </c>
      <c r="AG52" s="82">
        <v>1869.0005094932924</v>
      </c>
      <c r="AH52" s="82"/>
      <c r="AI52" s="82">
        <v>2324.1252302025782</v>
      </c>
      <c r="AJ52" s="82" t="str">
        <f>IFERROR((IF('[2]T61 Real GDP'!AJ52&lt;&gt;"",(IF('[2]T58 Total Population'!AJ52&lt;&gt;"",('[2]T61 Real GDP'!AJ52*1000000)/('[2]T58 Total Population'!AJ52*1000),"")),"")),"")</f>
        <v/>
      </c>
      <c r="AK52" s="17" t="s">
        <v>281</v>
      </c>
      <c r="AL52" s="114" t="s">
        <v>281</v>
      </c>
      <c r="AM52" s="17">
        <v>897.36037772561929</v>
      </c>
      <c r="AN52" s="17" t="s">
        <v>281</v>
      </c>
      <c r="AO52" s="17" t="s">
        <v>281</v>
      </c>
      <c r="AP52" s="82" t="str">
        <f>IFERROR((IF('[2]T61 Real GDP'!AP52&lt;&gt;"",(IF('[2]T58 Total Population'!AP52&lt;&gt;"",('[2]T61 Real GDP'!AP52*1000000)/('[2]T58 Total Population'!AP52*1000),"")),"")),"")</f>
        <v/>
      </c>
      <c r="AQ52" s="17" t="s">
        <v>281</v>
      </c>
      <c r="AR52" s="17" t="s">
        <v>281</v>
      </c>
      <c r="AS52" s="17">
        <v>550.52153444684257</v>
      </c>
      <c r="AT52" s="17">
        <v>835.70192458964812</v>
      </c>
      <c r="AU52" s="82"/>
      <c r="AV52" s="17" t="s">
        <v>281</v>
      </c>
      <c r="AW52" s="17" t="s">
        <v>281</v>
      </c>
      <c r="AX52" s="17"/>
      <c r="AY52" s="82"/>
      <c r="AZ52" s="17" t="s">
        <v>281</v>
      </c>
      <c r="BA52" s="82" t="str">
        <f>IFERROR((IF('[2]T61 Real GDP'!BA52&lt;&gt;"",(IF('[2]T58 Total Population'!BA52&lt;&gt;"",('[2]T61 Real GDP'!BA52*1000000)/('[2]T58 Total Population'!BA52*1000),"")),"")),"")</f>
        <v/>
      </c>
      <c r="BB52" s="82"/>
      <c r="BC52" s="17"/>
      <c r="BE52" s="81">
        <f t="shared" si="0"/>
        <v>0.61415703728381499</v>
      </c>
    </row>
    <row r="53" spans="1:57" x14ac:dyDescent="0.25">
      <c r="A53" s="20">
        <v>1885</v>
      </c>
      <c r="B53" s="17">
        <v>2207.354667404928</v>
      </c>
      <c r="C53" s="17">
        <v>1671.1024841203355</v>
      </c>
      <c r="D53" s="17">
        <v>1051.7133956386292</v>
      </c>
      <c r="E53" s="17">
        <v>1661.0286901806846</v>
      </c>
      <c r="F53" s="17">
        <v>2215.2706155632986</v>
      </c>
      <c r="G53" s="17">
        <v>3137.8131381892445</v>
      </c>
      <c r="H53" s="17">
        <v>2274.2086001829825</v>
      </c>
      <c r="I53" s="17">
        <v>1231.2287015945328</v>
      </c>
      <c r="J53" s="17">
        <v>2216.2357377340077</v>
      </c>
      <c r="K53" s="17">
        <v>1591.427482988066</v>
      </c>
      <c r="L53" s="17" t="s">
        <v>281</v>
      </c>
      <c r="M53" s="17">
        <v>3222.8695566063834</v>
      </c>
      <c r="N53" s="17">
        <v>1582.1005925097536</v>
      </c>
      <c r="O53" s="17">
        <v>4455.4219094225282</v>
      </c>
      <c r="P53" s="17">
        <v>3573.6807996668053</v>
      </c>
      <c r="Q53" s="82" t="str">
        <f>IFERROR((IF('[2]T61 Real GDP'!Q53&lt;&gt;"",(IF('[2]T58 Total Population'!Q53&lt;&gt;"",('[2]T61 Real GDP'!Q53*1000000)/('[2]T58 Total Population'!Q53*1000),"")),"")),"")</f>
        <v/>
      </c>
      <c r="R53" s="17" t="s">
        <v>281</v>
      </c>
      <c r="S53" s="17" t="s">
        <v>281</v>
      </c>
      <c r="T53" s="17" t="s">
        <v>281</v>
      </c>
      <c r="U53" s="17" t="s">
        <v>281</v>
      </c>
      <c r="V53" s="17" t="s">
        <v>281</v>
      </c>
      <c r="W53" s="17" t="s">
        <v>281</v>
      </c>
      <c r="X53" s="17" t="s">
        <v>281</v>
      </c>
      <c r="Y53" s="17" t="s">
        <v>281</v>
      </c>
      <c r="Z53" s="82" t="str">
        <f>IFERROR((IF('[2]T61 Real GDP'!Z53&lt;&gt;"",(IF('[2]T58 Total Population'!Z53&lt;&gt;"",('[2]T61 Real GDP'!Z53*1000000)/('[2]T58 Total Population'!Z53*1000),"")),"")),"")</f>
        <v/>
      </c>
      <c r="AA53" s="17">
        <v>4422.264150943397</v>
      </c>
      <c r="AB53" s="17">
        <v>3587.2328990228016</v>
      </c>
      <c r="AC53" s="17">
        <v>2072.8101157308188</v>
      </c>
      <c r="AD53" s="17">
        <v>3269.9590358480282</v>
      </c>
      <c r="AE53" s="82">
        <v>2449.4072955366491</v>
      </c>
      <c r="AF53" s="82">
        <v>772.58326249903405</v>
      </c>
      <c r="AG53" s="82">
        <v>1787.6506002880208</v>
      </c>
      <c r="AH53" s="82"/>
      <c r="AI53" s="82">
        <v>2569.1489361702129</v>
      </c>
      <c r="AJ53" s="82" t="str">
        <f>IFERROR((IF('[2]T61 Real GDP'!AJ53&lt;&gt;"",(IF('[2]T58 Total Population'!AJ53&lt;&gt;"",('[2]T61 Real GDP'!AJ53*1000000)/('[2]T58 Total Population'!AJ53*1000),"")),"")),"")</f>
        <v/>
      </c>
      <c r="AK53" s="17" t="s">
        <v>281</v>
      </c>
      <c r="AL53" s="114" t="s">
        <v>281</v>
      </c>
      <c r="AM53" s="17">
        <v>758.02188983386623</v>
      </c>
      <c r="AN53" s="17" t="s">
        <v>281</v>
      </c>
      <c r="AO53" s="17" t="s">
        <v>281</v>
      </c>
      <c r="AP53" s="82" t="str">
        <f>IFERROR((IF('[2]T61 Real GDP'!AP53&lt;&gt;"",(IF('[2]T58 Total Population'!AP53&lt;&gt;"",('[2]T61 Real GDP'!AP53*1000000)/('[2]T58 Total Population'!AP53*1000),"")),"")),"")</f>
        <v/>
      </c>
      <c r="AQ53" s="17" t="s">
        <v>281</v>
      </c>
      <c r="AR53" s="17" t="s">
        <v>281</v>
      </c>
      <c r="AS53" s="17">
        <v>566.72968427803812</v>
      </c>
      <c r="AT53" s="17">
        <v>860.12439170375001</v>
      </c>
      <c r="AU53" s="82"/>
      <c r="AV53" s="17" t="s">
        <v>281</v>
      </c>
      <c r="AW53" s="17" t="s">
        <v>281</v>
      </c>
      <c r="AX53" s="17"/>
      <c r="AY53" s="82"/>
      <c r="AZ53" s="17" t="s">
        <v>281</v>
      </c>
      <c r="BA53" s="82" t="str">
        <f>IFERROR((IF('[2]T61 Real GDP'!BA53&lt;&gt;"",(IF('[2]T58 Total Population'!BA53&lt;&gt;"",('[2]T61 Real GDP'!BA53*1000000)/('[2]T58 Total Population'!BA53*1000),"")),"")),"")</f>
        <v/>
      </c>
      <c r="BB53" s="82"/>
      <c r="BC53" s="17"/>
      <c r="BE53" s="81">
        <f t="shared" si="0"/>
        <v>0.61918577886737003</v>
      </c>
    </row>
    <row r="54" spans="1:57" x14ac:dyDescent="0.25">
      <c r="A54" s="20">
        <v>1886</v>
      </c>
      <c r="B54" s="17">
        <v>2236.6830498268855</v>
      </c>
      <c r="C54" s="17">
        <v>1707.5759735080821</v>
      </c>
      <c r="D54" s="17">
        <v>1100.0617665225448</v>
      </c>
      <c r="E54" s="17">
        <v>1616.5461017338384</v>
      </c>
      <c r="F54" s="17">
        <v>2267.7099002302375</v>
      </c>
      <c r="G54" s="17">
        <v>3153.2723433012334</v>
      </c>
      <c r="H54" s="17">
        <v>2336.1093538183463</v>
      </c>
      <c r="I54" s="17">
        <v>1275.501798561151</v>
      </c>
      <c r="J54" s="17">
        <v>2211.3782661246014</v>
      </c>
      <c r="K54" s="17">
        <v>1521.8037752480784</v>
      </c>
      <c r="L54" s="17" t="s">
        <v>281</v>
      </c>
      <c r="M54" s="17">
        <v>3234.5909985700309</v>
      </c>
      <c r="N54" s="17">
        <v>1597.665696568115</v>
      </c>
      <c r="O54" s="17">
        <v>4623.4965590564216</v>
      </c>
      <c r="P54" s="17">
        <v>3600.0241235921026</v>
      </c>
      <c r="Q54" s="82" t="str">
        <f>IFERROR((IF('[2]T61 Real GDP'!Q54&lt;&gt;"",(IF('[2]T58 Total Population'!Q54&lt;&gt;"",('[2]T61 Real GDP'!Q54*1000000)/('[2]T58 Total Population'!Q54*1000),"")),"")),"")</f>
        <v/>
      </c>
      <c r="R54" s="17" t="s">
        <v>281</v>
      </c>
      <c r="S54" s="17" t="s">
        <v>281</v>
      </c>
      <c r="T54" s="17" t="s">
        <v>281</v>
      </c>
      <c r="U54" s="17" t="s">
        <v>281</v>
      </c>
      <c r="V54" s="17" t="s">
        <v>281</v>
      </c>
      <c r="W54" s="17" t="s">
        <v>281</v>
      </c>
      <c r="X54" s="17" t="s">
        <v>281</v>
      </c>
      <c r="Y54" s="17" t="s">
        <v>281</v>
      </c>
      <c r="Z54" s="82" t="str">
        <f>IFERROR((IF('[2]T61 Real GDP'!Z54&lt;&gt;"",(IF('[2]T58 Total Population'!Z54&lt;&gt;"",('[2]T61 Real GDP'!Z54*1000000)/('[2]T58 Total Population'!Z54*1000),"")),"")),"")</f>
        <v/>
      </c>
      <c r="AA54" s="17">
        <v>4329.4418095585552</v>
      </c>
      <c r="AB54" s="17">
        <v>3601.5814696485627</v>
      </c>
      <c r="AC54" s="17">
        <v>2075.2451708766716</v>
      </c>
      <c r="AD54" s="17">
        <v>3294.0650574238362</v>
      </c>
      <c r="AE54" s="82">
        <v>2365.9006480062203</v>
      </c>
      <c r="AF54" s="82">
        <v>776.7579458393385</v>
      </c>
      <c r="AG54" s="82">
        <v>1837.154180755937</v>
      </c>
      <c r="AH54" s="82"/>
      <c r="AI54" s="82">
        <v>2608.1771720613287</v>
      </c>
      <c r="AJ54" s="82" t="str">
        <f>IFERROR((IF('[2]T61 Real GDP'!AJ54&lt;&gt;"",(IF('[2]T58 Total Population'!AJ54&lt;&gt;"",('[2]T61 Real GDP'!AJ54*1000000)/('[2]T58 Total Population'!AJ54*1000),"")),"")),"")</f>
        <v/>
      </c>
      <c r="AK54" s="17" t="s">
        <v>281</v>
      </c>
      <c r="AL54" s="114" t="s">
        <v>281</v>
      </c>
      <c r="AM54" s="17">
        <v>895.01096231709164</v>
      </c>
      <c r="AN54" s="17" t="s">
        <v>281</v>
      </c>
      <c r="AO54" s="17" t="s">
        <v>281</v>
      </c>
      <c r="AP54" s="82" t="str">
        <f>IFERROR((IF('[2]T61 Real GDP'!AP54&lt;&gt;"",(IF('[2]T58 Total Population'!AP54&lt;&gt;"",('[2]T61 Real GDP'!AP54*1000000)/('[2]T58 Total Population'!AP54*1000),"")),"")),"")</f>
        <v/>
      </c>
      <c r="AQ54" s="17" t="s">
        <v>281</v>
      </c>
      <c r="AR54" s="17" t="s">
        <v>281</v>
      </c>
      <c r="AS54" s="17">
        <v>547.77206670857527</v>
      </c>
      <c r="AT54" s="17">
        <v>916.44658484801414</v>
      </c>
      <c r="AU54" s="82"/>
      <c r="AV54" s="17" t="s">
        <v>281</v>
      </c>
      <c r="AW54" s="17" t="s">
        <v>281</v>
      </c>
      <c r="AX54" s="17"/>
      <c r="AY54" s="82"/>
      <c r="AZ54" s="17" t="s">
        <v>281</v>
      </c>
      <c r="BA54" s="82" t="str">
        <f>IFERROR((IF('[2]T61 Real GDP'!BA54&lt;&gt;"",(IF('[2]T58 Total Population'!BA54&lt;&gt;"",('[2]T61 Real GDP'!BA54*1000000)/('[2]T58 Total Population'!BA54*1000),"")),"")),"")</f>
        <v/>
      </c>
      <c r="BB54" s="82"/>
      <c r="BC54" s="17"/>
      <c r="BE54" s="81">
        <f t="shared" si="0"/>
        <v>0.61715456541314306</v>
      </c>
    </row>
    <row r="55" spans="1:57" x14ac:dyDescent="0.25">
      <c r="A55" s="20">
        <v>1887</v>
      </c>
      <c r="B55" s="17">
        <v>2249.4339040838331</v>
      </c>
      <c r="C55" s="17">
        <v>1750.8449070703759</v>
      </c>
      <c r="D55" s="17">
        <v>1113.9007960808328</v>
      </c>
      <c r="E55" s="17">
        <v>1585.393707531548</v>
      </c>
      <c r="F55" s="17">
        <v>2404.4300932090546</v>
      </c>
      <c r="G55" s="17">
        <v>3249.8914793693393</v>
      </c>
      <c r="H55" s="17">
        <v>2394.5149754135</v>
      </c>
      <c r="I55" s="17">
        <v>1275.5374059318283</v>
      </c>
      <c r="J55" s="17">
        <v>2275.2421034325343</v>
      </c>
      <c r="K55" s="17">
        <v>1574.5504635957966</v>
      </c>
      <c r="L55" s="17" t="s">
        <v>281</v>
      </c>
      <c r="M55" s="17">
        <v>3276.9477040872798</v>
      </c>
      <c r="N55" s="17">
        <v>1550.186744169237</v>
      </c>
      <c r="O55" s="17">
        <v>4560.8790957839165</v>
      </c>
      <c r="P55" s="17">
        <v>3713.150718618504</v>
      </c>
      <c r="Q55" s="82" t="str">
        <f>IFERROR((IF('[2]T61 Real GDP'!Q55&lt;&gt;"",(IF('[2]T58 Total Population'!Q55&lt;&gt;"",('[2]T61 Real GDP'!Q55*1000000)/('[2]T58 Total Population'!Q55*1000),"")),"")),"")</f>
        <v/>
      </c>
      <c r="R55" s="17" t="s">
        <v>281</v>
      </c>
      <c r="S55" s="17" t="s">
        <v>281</v>
      </c>
      <c r="T55" s="17" t="s">
        <v>281</v>
      </c>
      <c r="U55" s="17" t="s">
        <v>281</v>
      </c>
      <c r="V55" s="17" t="s">
        <v>281</v>
      </c>
      <c r="W55" s="17" t="s">
        <v>281</v>
      </c>
      <c r="X55" s="17" t="s">
        <v>281</v>
      </c>
      <c r="Y55" s="17" t="s">
        <v>281</v>
      </c>
      <c r="Z55" s="82" t="str">
        <f>IFERROR((IF('[2]T61 Real GDP'!Z55&lt;&gt;"",(IF('[2]T58 Total Population'!Z55&lt;&gt;"",('[2]T61 Real GDP'!Z55*1000000)/('[2]T58 Total Population'!Z55*1000),"")),"")),"")</f>
        <v/>
      </c>
      <c r="AA55" s="17">
        <v>4631.7460317460318</v>
      </c>
      <c r="AB55" s="17">
        <v>3604.0921874999999</v>
      </c>
      <c r="AC55" s="17">
        <v>2119.8999999999996</v>
      </c>
      <c r="AD55" s="17">
        <v>3368.2546090701117</v>
      </c>
      <c r="AE55" s="82">
        <v>2409.957990683457</v>
      </c>
      <c r="AF55" s="82">
        <v>780.86373790022333</v>
      </c>
      <c r="AG55" s="82">
        <v>1938.4930085299657</v>
      </c>
      <c r="AH55" s="82"/>
      <c r="AI55" s="82">
        <v>2267.2131147540981</v>
      </c>
      <c r="AJ55" s="82" t="str">
        <f>IFERROR((IF('[2]T61 Real GDP'!AJ55&lt;&gt;"",(IF('[2]T58 Total Population'!AJ55&lt;&gt;"",('[2]T61 Real GDP'!AJ55*1000000)/('[2]T58 Total Population'!AJ55*1000),"")),"")),"")</f>
        <v/>
      </c>
      <c r="AK55" s="17" t="s">
        <v>281</v>
      </c>
      <c r="AL55" s="114" t="s">
        <v>281</v>
      </c>
      <c r="AM55" s="17">
        <v>1021.3498583369492</v>
      </c>
      <c r="AN55" s="17" t="s">
        <v>281</v>
      </c>
      <c r="AO55" s="17" t="s">
        <v>281</v>
      </c>
      <c r="AP55" s="82" t="str">
        <f>IFERROR((IF('[2]T61 Real GDP'!AP55&lt;&gt;"",(IF('[2]T58 Total Population'!AP55&lt;&gt;"",('[2]T61 Real GDP'!AP55*1000000)/('[2]T58 Total Population'!AP55*1000),"")),"")),"")</f>
        <v/>
      </c>
      <c r="AQ55" s="17" t="s">
        <v>281</v>
      </c>
      <c r="AR55" s="17" t="s">
        <v>281</v>
      </c>
      <c r="AS55" s="17">
        <v>571.6868353502017</v>
      </c>
      <c r="AT55" s="17">
        <v>951.5257551587506</v>
      </c>
      <c r="AU55" s="82"/>
      <c r="AV55" s="17" t="s">
        <v>281</v>
      </c>
      <c r="AW55" s="17" t="s">
        <v>281</v>
      </c>
      <c r="AX55" s="17"/>
      <c r="AY55" s="82"/>
      <c r="AZ55" s="17" t="s">
        <v>281</v>
      </c>
      <c r="BA55" s="82" t="str">
        <f>IFERROR((IF('[2]T61 Real GDP'!BA55&lt;&gt;"",(IF('[2]T58 Total Population'!BA55&lt;&gt;"",('[2]T61 Real GDP'!BA55*1000000)/('[2]T58 Total Population'!BA55*1000),"")),"")),"")</f>
        <v/>
      </c>
      <c r="BB55" s="82"/>
      <c r="BC55" s="17"/>
      <c r="BE55" s="81">
        <f t="shared" si="0"/>
        <v>0.61756048193705149</v>
      </c>
    </row>
    <row r="56" spans="1:57" x14ac:dyDescent="0.25">
      <c r="A56" s="20">
        <v>1888</v>
      </c>
      <c r="B56" s="17">
        <v>2269.4038827655309</v>
      </c>
      <c r="C56" s="17">
        <v>1741.7468818977006</v>
      </c>
      <c r="D56" s="17">
        <v>1117.5637393767706</v>
      </c>
      <c r="E56" s="17">
        <v>1641.4772727272725</v>
      </c>
      <c r="F56" s="17">
        <v>2379.1510465774095</v>
      </c>
      <c r="G56" s="17">
        <v>3247.0852338937902</v>
      </c>
      <c r="H56" s="17">
        <v>2388.8081524147096</v>
      </c>
      <c r="I56" s="17">
        <v>1302.287456445993</v>
      </c>
      <c r="J56" s="17">
        <v>2340.7836176887704</v>
      </c>
      <c r="K56" s="17">
        <v>1610.4614997498672</v>
      </c>
      <c r="L56" s="17" t="s">
        <v>281</v>
      </c>
      <c r="M56" s="17">
        <v>3281.8598889065611</v>
      </c>
      <c r="N56" s="17">
        <v>1575.462129458442</v>
      </c>
      <c r="O56" s="17">
        <v>4708.0340483526488</v>
      </c>
      <c r="P56" s="17">
        <v>3849.0978010357635</v>
      </c>
      <c r="Q56" s="82" t="str">
        <f>IFERROR((IF('[2]T61 Real GDP'!Q56&lt;&gt;"",(IF('[2]T58 Total Population'!Q56&lt;&gt;"",('[2]T61 Real GDP'!Q56*1000000)/('[2]T58 Total Population'!Q56*1000),"")),"")),"")</f>
        <v/>
      </c>
      <c r="R56" s="17" t="s">
        <v>281</v>
      </c>
      <c r="S56" s="17" t="s">
        <v>281</v>
      </c>
      <c r="T56" s="17" t="s">
        <v>281</v>
      </c>
      <c r="U56" s="17" t="s">
        <v>281</v>
      </c>
      <c r="V56" s="17" t="s">
        <v>281</v>
      </c>
      <c r="W56" s="17" t="s">
        <v>281</v>
      </c>
      <c r="X56" s="17" t="s">
        <v>281</v>
      </c>
      <c r="Y56" s="17" t="s">
        <v>281</v>
      </c>
      <c r="Z56" s="82" t="str">
        <f>IFERROR((IF('[2]T61 Real GDP'!Z56&lt;&gt;"",(IF('[2]T58 Total Population'!Z56&lt;&gt;"",('[2]T61 Real GDP'!Z56*1000000)/('[2]T58 Total Population'!Z56*1000),"")),"")),"")</f>
        <v/>
      </c>
      <c r="AA56" s="17">
        <v>4503.7517053206002</v>
      </c>
      <c r="AB56" s="17">
        <v>3554.1124807395995</v>
      </c>
      <c r="AC56" s="17">
        <v>2248.9008934136709</v>
      </c>
      <c r="AD56" s="17">
        <v>3281.6637028255286</v>
      </c>
      <c r="AE56" s="82">
        <v>2646.5248576753047</v>
      </c>
      <c r="AF56" s="82">
        <v>785.04604589972223</v>
      </c>
      <c r="AG56" s="82">
        <v>1836.3258291454181</v>
      </c>
      <c r="AH56" s="82"/>
      <c r="AI56" s="82">
        <v>2718.1102362204724</v>
      </c>
      <c r="AJ56" s="82" t="str">
        <f>IFERROR((IF('[2]T61 Real GDP'!AJ56&lt;&gt;"",(IF('[2]T58 Total Population'!AJ56&lt;&gt;"",('[2]T61 Real GDP'!AJ56*1000000)/('[2]T58 Total Population'!AJ56*1000),"")),"")),"")</f>
        <v/>
      </c>
      <c r="AK56" s="17" t="s">
        <v>281</v>
      </c>
      <c r="AL56" s="114" t="s">
        <v>281</v>
      </c>
      <c r="AM56" s="17">
        <v>1151.7663624591589</v>
      </c>
      <c r="AN56" s="17" t="s">
        <v>281</v>
      </c>
      <c r="AO56" s="17" t="s">
        <v>281</v>
      </c>
      <c r="AP56" s="82" t="str">
        <f>IFERROR((IF('[2]T61 Real GDP'!AP56&lt;&gt;"",(IF('[2]T58 Total Population'!AP56&lt;&gt;"",('[2]T61 Real GDP'!AP56*1000000)/('[2]T58 Total Population'!AP56*1000),"")),"")),"")</f>
        <v/>
      </c>
      <c r="AQ56" s="17" t="s">
        <v>281</v>
      </c>
      <c r="AR56" s="17" t="s">
        <v>281</v>
      </c>
      <c r="AS56" s="17">
        <v>575.86821338957782</v>
      </c>
      <c r="AT56" s="17">
        <v>899.59491477924121</v>
      </c>
      <c r="AU56" s="82"/>
      <c r="AV56" s="17" t="s">
        <v>281</v>
      </c>
      <c r="AW56" s="17" t="s">
        <v>281</v>
      </c>
      <c r="AX56" s="17"/>
      <c r="AY56" s="82"/>
      <c r="AZ56" s="17" t="s">
        <v>281</v>
      </c>
      <c r="BA56" s="82" t="str">
        <f>IFERROR((IF('[2]T61 Real GDP'!BA56&lt;&gt;"",(IF('[2]T58 Total Population'!BA56&lt;&gt;"",('[2]T61 Real GDP'!BA56*1000000)/('[2]T58 Total Population'!BA56*1000),"")),"")),"")</f>
        <v/>
      </c>
      <c r="BB56" s="82"/>
      <c r="BC56" s="17"/>
      <c r="BE56" s="81">
        <f t="shared" si="0"/>
        <v>0.61445818812009412</v>
      </c>
    </row>
    <row r="57" spans="1:57" x14ac:dyDescent="0.25">
      <c r="A57" s="20">
        <v>1889</v>
      </c>
      <c r="B57" s="17">
        <v>2322.4284321567839</v>
      </c>
      <c r="C57" s="17">
        <v>1688.6782474613653</v>
      </c>
      <c r="D57" s="17">
        <v>1088.2647943831494</v>
      </c>
      <c r="E57" s="17">
        <v>1630.4446204321757</v>
      </c>
      <c r="F57" s="17">
        <v>2337.2069932685117</v>
      </c>
      <c r="G57" s="17">
        <v>3378.5000826309697</v>
      </c>
      <c r="H57" s="17">
        <v>2399.6309314586997</v>
      </c>
      <c r="I57" s="17">
        <v>1326.5877305877304</v>
      </c>
      <c r="J57" s="17">
        <v>2379.2176369390227</v>
      </c>
      <c r="K57" s="17">
        <v>1499.6745034668581</v>
      </c>
      <c r="L57" s="17" t="s">
        <v>281</v>
      </c>
      <c r="M57" s="17">
        <v>3356.4344148804803</v>
      </c>
      <c r="N57" s="17">
        <v>1598.8753502828704</v>
      </c>
      <c r="O57" s="17">
        <v>4557.5059422533741</v>
      </c>
      <c r="P57" s="17">
        <v>4023.7664210016674</v>
      </c>
      <c r="Q57" s="82" t="str">
        <f>IFERROR((IF('[2]T61 Real GDP'!Q57&lt;&gt;"",(IF('[2]T58 Total Population'!Q57&lt;&gt;"",('[2]T61 Real GDP'!Q57*1000000)/('[2]T58 Total Population'!Q57*1000),"")),"")),"")</f>
        <v/>
      </c>
      <c r="R57" s="17" t="s">
        <v>281</v>
      </c>
      <c r="S57" s="17" t="s">
        <v>281</v>
      </c>
      <c r="T57" s="17" t="s">
        <v>281</v>
      </c>
      <c r="U57" s="17" t="s">
        <v>281</v>
      </c>
      <c r="V57" s="17" t="s">
        <v>281</v>
      </c>
      <c r="W57" s="17" t="s">
        <v>281</v>
      </c>
      <c r="X57" s="17" t="s">
        <v>281</v>
      </c>
      <c r="Y57" s="17" t="s">
        <v>281</v>
      </c>
      <c r="Z57" s="82" t="str">
        <f>IFERROR((IF('[2]T61 Real GDP'!Z57&lt;&gt;"",(IF('[2]T58 Total Population'!Z57&lt;&gt;"",('[2]T61 Real GDP'!Z57*1000000)/('[2]T58 Total Population'!Z57*1000),"")),"")),"")</f>
        <v/>
      </c>
      <c r="AA57" s="17">
        <v>4746.8563864990074</v>
      </c>
      <c r="AB57" s="17">
        <v>3701.25</v>
      </c>
      <c r="AC57" s="17">
        <v>2239.21726618705</v>
      </c>
      <c r="AD57" s="17">
        <v>3413.28044375645</v>
      </c>
      <c r="AE57" s="82">
        <v>2690.0326809246335</v>
      </c>
      <c r="AF57" s="82">
        <v>789.28110202324569</v>
      </c>
      <c r="AG57" s="82">
        <v>1858.3605170223955</v>
      </c>
      <c r="AH57" s="82"/>
      <c r="AI57" s="82">
        <v>2415.151515151515</v>
      </c>
      <c r="AJ57" s="82" t="str">
        <f>IFERROR((IF('[2]T61 Real GDP'!AJ57&lt;&gt;"",(IF('[2]T58 Total Population'!AJ57&lt;&gt;"",('[2]T61 Real GDP'!AJ57*1000000)/('[2]T58 Total Population'!AJ57*1000),"")),"")),"")</f>
        <v/>
      </c>
      <c r="AK57" s="17" t="s">
        <v>281</v>
      </c>
      <c r="AL57" s="114" t="s">
        <v>281</v>
      </c>
      <c r="AM57" s="17">
        <v>1140.0091789882729</v>
      </c>
      <c r="AN57" s="17" t="s">
        <v>281</v>
      </c>
      <c r="AO57" s="17" t="s">
        <v>281</v>
      </c>
      <c r="AP57" s="82" t="str">
        <f>IFERROR((IF('[2]T61 Real GDP'!AP57&lt;&gt;"",(IF('[2]T58 Total Population'!AP57&lt;&gt;"",('[2]T61 Real GDP'!AP57*1000000)/('[2]T58 Total Population'!AP57*1000),"")),"")),"")</f>
        <v/>
      </c>
      <c r="AQ57" s="17" t="s">
        <v>281</v>
      </c>
      <c r="AR57" s="17" t="s">
        <v>281</v>
      </c>
      <c r="AS57" s="17">
        <v>559.19263752353061</v>
      </c>
      <c r="AT57" s="17">
        <v>932.67486393872196</v>
      </c>
      <c r="AU57" s="82"/>
      <c r="AV57" s="17" t="s">
        <v>281</v>
      </c>
      <c r="AW57" s="17" t="s">
        <v>281</v>
      </c>
      <c r="AX57" s="17"/>
      <c r="AY57" s="82"/>
      <c r="AZ57" s="17" t="s">
        <v>281</v>
      </c>
      <c r="BA57" s="82" t="str">
        <f>IFERROR((IF('[2]T61 Real GDP'!BA57&lt;&gt;"",(IF('[2]T58 Total Population'!BA57&lt;&gt;"",('[2]T61 Real GDP'!BA57*1000000)/('[2]T58 Total Population'!BA57*1000),"")),"")),"")</f>
        <v/>
      </c>
      <c r="BB57" s="82"/>
      <c r="BC57" s="17"/>
      <c r="BE57" s="81">
        <f t="shared" si="0"/>
        <v>0.61985924630567368</v>
      </c>
    </row>
    <row r="58" spans="1:57" x14ac:dyDescent="0.25">
      <c r="A58" s="20">
        <v>1890</v>
      </c>
      <c r="B58" s="17">
        <v>2376.012445644024</v>
      </c>
      <c r="C58" s="17">
        <v>1689.6597609403432</v>
      </c>
      <c r="D58" s="17">
        <v>1127.8838504375497</v>
      </c>
      <c r="E58" s="17">
        <v>1624.0919074167934</v>
      </c>
      <c r="F58" s="17">
        <v>2443.3559510567297</v>
      </c>
      <c r="G58" s="17">
        <v>3427.8480971128606</v>
      </c>
      <c r="H58" s="17">
        <v>2523.2432432432433</v>
      </c>
      <c r="I58" s="17">
        <v>1381.0401861252117</v>
      </c>
      <c r="J58" s="17">
        <v>2427.8085995756928</v>
      </c>
      <c r="K58" s="17">
        <v>1416.0262897407642</v>
      </c>
      <c r="L58" s="17" t="s">
        <v>281</v>
      </c>
      <c r="M58" s="17">
        <v>3186.2092809685505</v>
      </c>
      <c r="N58" s="17">
        <v>1635.4983864786632</v>
      </c>
      <c r="O58" s="17">
        <v>4830.0357673295257</v>
      </c>
      <c r="P58" s="17">
        <v>4008.7886354541815</v>
      </c>
      <c r="Q58" s="82" t="str">
        <f>IFERROR((IF('[2]T61 Real GDP'!Q58&lt;&gt;"",(IF('[2]T58 Total Population'!Q58&lt;&gt;"",('[2]T61 Real GDP'!Q58*1000000)/('[2]T58 Total Population'!Q58*1000),"")),"")),"")</f>
        <v/>
      </c>
      <c r="R58" s="17"/>
      <c r="S58" s="17" t="s">
        <v>281</v>
      </c>
      <c r="T58" s="17" t="s">
        <v>281</v>
      </c>
      <c r="U58" s="17">
        <v>1472.5158562367865</v>
      </c>
      <c r="V58" s="17" t="s">
        <v>281</v>
      </c>
      <c r="W58" s="17">
        <v>1246.0233297985153</v>
      </c>
      <c r="X58" s="17" t="s">
        <v>281</v>
      </c>
      <c r="Y58" s="17" t="s">
        <v>281</v>
      </c>
      <c r="Z58" s="82" t="str">
        <f>IFERROR((IF('[2]T61 Real GDP'!Z58&lt;&gt;"",(IF('[2]T58 Total Population'!Z58&lt;&gt;"",('[2]T61 Real GDP'!Z58*1000000)/('[2]T58 Total Population'!Z58*1000),"")),"")),"")</f>
        <v/>
      </c>
      <c r="AA58" s="17">
        <v>4457.6762149983906</v>
      </c>
      <c r="AB58" s="17">
        <v>3755.4766917293236</v>
      </c>
      <c r="AC58" s="17">
        <v>2378.3773891825945</v>
      </c>
      <c r="AD58" s="17">
        <v>3391.898281254937</v>
      </c>
      <c r="AE58" s="82">
        <v>2416.4500372970028</v>
      </c>
      <c r="AF58" s="82">
        <v>793.50658497077268</v>
      </c>
      <c r="AG58" s="82">
        <v>1966.4470729562138</v>
      </c>
      <c r="AH58" s="82">
        <v>976.23041117339494</v>
      </c>
      <c r="AI58" s="82">
        <v>2147.2303206997085</v>
      </c>
      <c r="AJ58" s="82" t="str">
        <f>IFERROR((IF('[2]T61 Real GDP'!AJ58&lt;&gt;"",(IF('[2]T58 Total Population'!AJ58&lt;&gt;"",('[2]T61 Real GDP'!AJ58*1000000)/('[2]T58 Total Population'!AJ58*1000),"")),"")),"")</f>
        <v/>
      </c>
      <c r="AK58" s="17" t="s">
        <v>281</v>
      </c>
      <c r="AL58" s="114" t="s">
        <v>281</v>
      </c>
      <c r="AM58" s="17">
        <v>1148.3918428837314</v>
      </c>
      <c r="AN58" s="17" t="s">
        <v>281</v>
      </c>
      <c r="AO58" s="17" t="s">
        <v>281</v>
      </c>
      <c r="AP58" s="82" t="str">
        <f>IFERROR((IF('[2]T61 Real GDP'!AP58&lt;&gt;"",(IF('[2]T58 Total Population'!AP58&lt;&gt;"",('[2]T61 Real GDP'!AP58*1000000)/('[2]T58 Total Population'!AP58*1000),"")),"")),"")</f>
        <v/>
      </c>
      <c r="AQ58" s="17">
        <v>540.47105263157891</v>
      </c>
      <c r="AR58" s="17" t="s">
        <v>281</v>
      </c>
      <c r="AS58" s="17">
        <v>584.14095971047038</v>
      </c>
      <c r="AT58" s="17">
        <v>1011.941961723682</v>
      </c>
      <c r="AU58" s="82"/>
      <c r="AV58" s="17" t="s">
        <v>281</v>
      </c>
      <c r="AW58" s="17" t="s">
        <v>281</v>
      </c>
      <c r="AX58" s="17"/>
      <c r="AY58" s="82"/>
      <c r="AZ58" s="17">
        <v>783.95802098950526</v>
      </c>
      <c r="BA58" s="82" t="str">
        <f>IFERROR((IF('[2]T61 Real GDP'!BA58&lt;&gt;"",(IF('[2]T58 Total Population'!BA58&lt;&gt;"",('[2]T61 Real GDP'!BA58*1000000)/('[2]T58 Total Population'!BA58*1000),"")),"")),"")</f>
        <v/>
      </c>
      <c r="BB58" s="82"/>
      <c r="BC58" s="17"/>
      <c r="BE58" s="81">
        <f t="shared" si="0"/>
        <v>0.6562737121244655</v>
      </c>
    </row>
    <row r="59" spans="1:57" x14ac:dyDescent="0.25">
      <c r="A59" s="20">
        <v>1891</v>
      </c>
      <c r="B59" s="17">
        <v>2432.0610509466524</v>
      </c>
      <c r="C59" s="17">
        <v>1712.2909479734342</v>
      </c>
      <c r="D59" s="17">
        <v>1099.4475138121547</v>
      </c>
      <c r="E59" s="17">
        <v>1653.6779546983628</v>
      </c>
      <c r="F59" s="17">
        <v>2506.147998531032</v>
      </c>
      <c r="G59" s="17">
        <v>3395.2804996755358</v>
      </c>
      <c r="H59" s="17">
        <v>2555.1795759411511</v>
      </c>
      <c r="I59" s="17">
        <v>1350.390142021721</v>
      </c>
      <c r="J59" s="17">
        <v>2396.5457832076295</v>
      </c>
      <c r="K59" s="17">
        <v>1234.4359515469175</v>
      </c>
      <c r="L59" s="17" t="s">
        <v>281</v>
      </c>
      <c r="M59" s="17">
        <v>3158.5028496107575</v>
      </c>
      <c r="N59" s="17">
        <v>1724.4525507088033</v>
      </c>
      <c r="O59" s="17">
        <v>4558.058145519467</v>
      </c>
      <c r="P59" s="17">
        <v>3975.1717369451358</v>
      </c>
      <c r="Q59" s="82" t="str">
        <f>IFERROR((IF('[2]T61 Real GDP'!Q59&lt;&gt;"",(IF('[2]T58 Total Population'!Q59&lt;&gt;"",('[2]T61 Real GDP'!Q59*1000000)/('[2]T58 Total Population'!Q59*1000),"")),"")),"")</f>
        <v/>
      </c>
      <c r="R59" s="17" t="s">
        <v>281</v>
      </c>
      <c r="S59" s="17" t="s">
        <v>281</v>
      </c>
      <c r="T59" s="17" t="s">
        <v>281</v>
      </c>
      <c r="U59" s="17" t="s">
        <v>281</v>
      </c>
      <c r="V59" s="17" t="s">
        <v>281</v>
      </c>
      <c r="W59" s="17" t="s">
        <v>281</v>
      </c>
      <c r="X59" s="17" t="s">
        <v>281</v>
      </c>
      <c r="Y59" s="17" t="s">
        <v>281</v>
      </c>
      <c r="Z59" s="82" t="str">
        <f>IFERROR((IF('[2]T61 Real GDP'!Z59&lt;&gt;"",(IF('[2]T58 Total Population'!Z59&lt;&gt;"",('[2]T61 Real GDP'!Z59*1000000)/('[2]T58 Total Population'!Z59*1000),"")),"")),"")</f>
        <v/>
      </c>
      <c r="AA59" s="17">
        <v>4666.4580725907381</v>
      </c>
      <c r="AB59" s="17">
        <v>3731.0608308605342</v>
      </c>
      <c r="AC59" s="17">
        <v>2408.726468222043</v>
      </c>
      <c r="AD59" s="17">
        <v>3467.2636507150369</v>
      </c>
      <c r="AE59" s="82">
        <v>2278.3955693211919</v>
      </c>
      <c r="AF59" s="82">
        <v>772.54281587454432</v>
      </c>
      <c r="AG59" s="82">
        <v>2098.750730787619</v>
      </c>
      <c r="AH59" s="82"/>
      <c r="AI59" s="82">
        <v>2290.3682719546741</v>
      </c>
      <c r="AJ59" s="82" t="str">
        <f>IFERROR((IF('[2]T61 Real GDP'!AJ59&lt;&gt;"",(IF('[2]T58 Total Population'!AJ59&lt;&gt;"",('[2]T61 Real GDP'!AJ59*1000000)/('[2]T58 Total Population'!AJ59*1000),"")),"")),"")</f>
        <v/>
      </c>
      <c r="AK59" s="17" t="s">
        <v>281</v>
      </c>
      <c r="AL59" s="114" t="s">
        <v>281</v>
      </c>
      <c r="AM59" s="17">
        <v>1195.9331711494276</v>
      </c>
      <c r="AN59" s="17" t="s">
        <v>281</v>
      </c>
      <c r="AO59" s="17" t="s">
        <v>281</v>
      </c>
      <c r="AP59" s="82" t="str">
        <f>IFERROR((IF('[2]T61 Real GDP'!AP59&lt;&gt;"",(IF('[2]T58 Total Population'!AP59&lt;&gt;"",('[2]T61 Real GDP'!AP59*1000000)/('[2]T58 Total Population'!AP59*1000),"")),"")),"")</f>
        <v/>
      </c>
      <c r="AQ59" s="17" t="s">
        <v>281</v>
      </c>
      <c r="AR59" s="17" t="s">
        <v>281</v>
      </c>
      <c r="AS59" s="17">
        <v>529.49555531755379</v>
      </c>
      <c r="AT59" s="17">
        <v>956.43801386825157</v>
      </c>
      <c r="AU59" s="82"/>
      <c r="AV59" s="17" t="s">
        <v>281</v>
      </c>
      <c r="AW59" s="17" t="s">
        <v>281</v>
      </c>
      <c r="AX59" s="17"/>
      <c r="AY59" s="82"/>
      <c r="AZ59" s="17" t="s">
        <v>281</v>
      </c>
      <c r="BA59" s="82" t="str">
        <f>IFERROR((IF('[2]T61 Real GDP'!BA59&lt;&gt;"",(IF('[2]T58 Total Population'!BA59&lt;&gt;"",('[2]T61 Real GDP'!BA59*1000000)/('[2]T58 Total Population'!BA59*1000),"")),"")),"")</f>
        <v/>
      </c>
      <c r="BB59" s="82"/>
      <c r="BC59" s="17"/>
      <c r="BE59" s="81">
        <f t="shared" si="0"/>
        <v>0.61731445103420557</v>
      </c>
    </row>
    <row r="60" spans="1:57" x14ac:dyDescent="0.25">
      <c r="A60" s="20">
        <v>1892</v>
      </c>
      <c r="B60" s="17">
        <v>2492.87150251294</v>
      </c>
      <c r="C60" s="17">
        <v>1714.2247474146011</v>
      </c>
      <c r="D60" s="17">
        <v>1086.9905956112852</v>
      </c>
      <c r="E60" s="17">
        <v>1769.7588747488278</v>
      </c>
      <c r="F60" s="17">
        <v>2535.1280886627906</v>
      </c>
      <c r="G60" s="17">
        <v>3441.8329321136257</v>
      </c>
      <c r="H60" s="17">
        <v>2597.7911474000862</v>
      </c>
      <c r="I60" s="17">
        <v>1279.8853529171768</v>
      </c>
      <c r="J60" s="17">
        <v>2469.31079719532</v>
      </c>
      <c r="K60" s="17">
        <v>1287.7191262149647</v>
      </c>
      <c r="L60" s="17" t="s">
        <v>281</v>
      </c>
      <c r="M60" s="17">
        <v>3218.7112856786862</v>
      </c>
      <c r="N60" s="17">
        <v>1701.8361248246074</v>
      </c>
      <c r="O60" s="17">
        <v>4816.4132083240238</v>
      </c>
      <c r="P60" s="17">
        <v>3846.3196622436662</v>
      </c>
      <c r="Q60" s="82" t="str">
        <f>IFERROR((IF('[2]T61 Real GDP'!Q60&lt;&gt;"",(IF('[2]T58 Total Population'!Q60&lt;&gt;"",('[2]T61 Real GDP'!Q60*1000000)/('[2]T58 Total Population'!Q60*1000),"")),"")),"")</f>
        <v/>
      </c>
      <c r="R60" s="17">
        <v>1131.5055145520105</v>
      </c>
      <c r="S60" s="17" t="s">
        <v>281</v>
      </c>
      <c r="T60" s="17" t="s">
        <v>281</v>
      </c>
      <c r="U60" s="17" t="s">
        <v>281</v>
      </c>
      <c r="V60" s="17" t="s">
        <v>281</v>
      </c>
      <c r="W60" s="17" t="s">
        <v>281</v>
      </c>
      <c r="X60" s="17" t="s">
        <v>281</v>
      </c>
      <c r="Y60" s="17" t="s">
        <v>281</v>
      </c>
      <c r="Z60" s="82" t="str">
        <f>IFERROR((IF('[2]T61 Real GDP'!Z60&lt;&gt;"",(IF('[2]T58 Total Population'!Z60&lt;&gt;"",('[2]T61 Real GDP'!Z60*1000000)/('[2]T58 Total Population'!Z60*1000),"")),"")),"")</f>
        <v/>
      </c>
      <c r="AA60" s="17">
        <v>3995.418448381185</v>
      </c>
      <c r="AB60" s="17">
        <v>3800.6282798833822</v>
      </c>
      <c r="AC60" s="17">
        <v>2370.8395061728397</v>
      </c>
      <c r="AD60" s="17">
        <v>3727.9955856921815</v>
      </c>
      <c r="AE60" s="82">
        <v>2666.7110445934154</v>
      </c>
      <c r="AF60" s="82">
        <v>729.88042455998925</v>
      </c>
      <c r="AG60" s="82">
        <v>2029.8540837558971</v>
      </c>
      <c r="AH60" s="82"/>
      <c r="AI60" s="82">
        <v>2294.3603851444291</v>
      </c>
      <c r="AJ60" s="82" t="str">
        <f>IFERROR((IF('[2]T61 Real GDP'!AJ60&lt;&gt;"",(IF('[2]T58 Total Population'!AJ60&lt;&gt;"",('[2]T61 Real GDP'!AJ60*1000000)/('[2]T58 Total Population'!AJ60*1000),"")),"")),"")</f>
        <v/>
      </c>
      <c r="AK60" s="17" t="s">
        <v>281</v>
      </c>
      <c r="AL60" s="114" t="s">
        <v>281</v>
      </c>
      <c r="AM60" s="17">
        <v>1166.7928561717665</v>
      </c>
      <c r="AN60" s="17" t="s">
        <v>281</v>
      </c>
      <c r="AO60" s="17" t="s">
        <v>281</v>
      </c>
      <c r="AP60" s="82" t="str">
        <f>IFERROR((IF('[2]T61 Real GDP'!AP60&lt;&gt;"",(IF('[2]T58 Total Population'!AP60&lt;&gt;"",('[2]T61 Real GDP'!AP60*1000000)/('[2]T58 Total Population'!AP60*1000),"")),"")),"")</f>
        <v/>
      </c>
      <c r="AQ60" s="17" t="s">
        <v>281</v>
      </c>
      <c r="AR60" s="17" t="s">
        <v>281</v>
      </c>
      <c r="AS60" s="17">
        <v>571.01719922735344</v>
      </c>
      <c r="AT60" s="17">
        <v>1012.69479402222</v>
      </c>
      <c r="AU60" s="82"/>
      <c r="AV60" s="17" t="s">
        <v>281</v>
      </c>
      <c r="AW60" s="17" t="s">
        <v>281</v>
      </c>
      <c r="AX60" s="17"/>
      <c r="AY60" s="82"/>
      <c r="AZ60" s="17" t="s">
        <v>281</v>
      </c>
      <c r="BA60" s="82" t="str">
        <f>IFERROR((IF('[2]T61 Real GDP'!BA60&lt;&gt;"",(IF('[2]T58 Total Population'!BA60&lt;&gt;"",('[2]T61 Real GDP'!BA60*1000000)/('[2]T58 Total Population'!BA60*1000),"")),"")),"")</f>
        <v/>
      </c>
      <c r="BB60" s="82"/>
      <c r="BC60" s="17"/>
      <c r="BE60" s="81">
        <f t="shared" si="0"/>
        <v>0.62081904440413038</v>
      </c>
    </row>
    <row r="61" spans="1:57" x14ac:dyDescent="0.25">
      <c r="A61" s="20">
        <v>1893</v>
      </c>
      <c r="B61" s="17">
        <v>2534.8947368421054</v>
      </c>
      <c r="C61" s="17">
        <v>1741.1047528572615</v>
      </c>
      <c r="D61" s="17">
        <v>1100.9531219607081</v>
      </c>
      <c r="E61" s="17">
        <v>1700.2111580351188</v>
      </c>
      <c r="F61" s="17">
        <v>2525.1031817364733</v>
      </c>
      <c r="G61" s="17">
        <v>3455.4811111111117</v>
      </c>
      <c r="H61" s="17">
        <v>2628.737201365188</v>
      </c>
      <c r="I61" s="17">
        <v>1340.9012345679012</v>
      </c>
      <c r="J61" s="17">
        <v>2565.4640799625431</v>
      </c>
      <c r="K61" s="17">
        <v>1370.5035308419854</v>
      </c>
      <c r="L61" s="17" t="s">
        <v>281</v>
      </c>
      <c r="M61" s="17">
        <v>3149.3105808130299</v>
      </c>
      <c r="N61" s="17">
        <v>1743.4943622331091</v>
      </c>
      <c r="O61" s="17">
        <v>4863.6184191783714</v>
      </c>
      <c r="P61" s="17">
        <v>3810.7444531047017</v>
      </c>
      <c r="Q61" s="82" t="str">
        <f>IFERROR((IF('[2]T61 Real GDP'!Q61&lt;&gt;"",(IF('[2]T58 Total Population'!Q61&lt;&gt;"",('[2]T61 Real GDP'!Q61*1000000)/('[2]T58 Total Population'!Q61*1000),"")),"")),"")</f>
        <v/>
      </c>
      <c r="R61" s="17" t="s">
        <v>281</v>
      </c>
      <c r="S61" s="17" t="s">
        <v>281</v>
      </c>
      <c r="T61" s="17" t="s">
        <v>281</v>
      </c>
      <c r="U61" s="17" t="s">
        <v>281</v>
      </c>
      <c r="V61" s="17" t="s">
        <v>281</v>
      </c>
      <c r="W61" s="17" t="s">
        <v>281</v>
      </c>
      <c r="X61" s="17" t="s">
        <v>281</v>
      </c>
      <c r="Y61" s="17" t="s">
        <v>281</v>
      </c>
      <c r="Z61" s="82" t="str">
        <f>IFERROR((IF('[2]T61 Real GDP'!Z61&lt;&gt;"",(IF('[2]T58 Total Population'!Z61&lt;&gt;"",('[2]T61 Real GDP'!Z61*1000000)/('[2]T58 Total Population'!Z61*1000),"")),"")),"")</f>
        <v/>
      </c>
      <c r="AA61" s="17">
        <v>3707.8584283143373</v>
      </c>
      <c r="AB61" s="17">
        <v>3788.4</v>
      </c>
      <c r="AC61" s="17">
        <v>2333.6995268138799</v>
      </c>
      <c r="AD61" s="17">
        <v>3478.4119825675657</v>
      </c>
      <c r="AE61" s="82">
        <v>2765.9180799405694</v>
      </c>
      <c r="AF61" s="82">
        <v>621.57197218212832</v>
      </c>
      <c r="AG61" s="82">
        <v>2103.130287921027</v>
      </c>
      <c r="AH61" s="82"/>
      <c r="AI61" s="82">
        <v>2437.1657754010694</v>
      </c>
      <c r="AJ61" s="82" t="str">
        <f>IFERROR((IF('[2]T61 Real GDP'!AJ61&lt;&gt;"",(IF('[2]T58 Total Population'!AJ61&lt;&gt;"",('[2]T61 Real GDP'!AJ61*1000000)/('[2]T58 Total Population'!AJ61*1000),"")),"")),"")</f>
        <v/>
      </c>
      <c r="AK61" s="17" t="s">
        <v>281</v>
      </c>
      <c r="AL61" s="114" t="s">
        <v>281</v>
      </c>
      <c r="AM61" s="17">
        <v>1155.9010739572991</v>
      </c>
      <c r="AN61" s="17" t="s">
        <v>281</v>
      </c>
      <c r="AO61" s="17" t="s">
        <v>281</v>
      </c>
      <c r="AP61" s="82" t="str">
        <f>IFERROR((IF('[2]T61 Real GDP'!AP61&lt;&gt;"",(IF('[2]T58 Total Population'!AP61&lt;&gt;"",('[2]T61 Real GDP'!AP61*1000000)/('[2]T58 Total Population'!AP61*1000),"")),"")),"")</f>
        <v/>
      </c>
      <c r="AQ61" s="17" t="s">
        <v>281</v>
      </c>
      <c r="AR61" s="17" t="s">
        <v>281</v>
      </c>
      <c r="AS61" s="17">
        <v>584.46201957456799</v>
      </c>
      <c r="AT61" s="17">
        <v>1008.3603082851638</v>
      </c>
      <c r="AU61" s="82"/>
      <c r="AV61" s="17" t="s">
        <v>281</v>
      </c>
      <c r="AW61" s="17" t="s">
        <v>281</v>
      </c>
      <c r="AX61" s="17"/>
      <c r="AY61" s="82"/>
      <c r="AZ61" s="17" t="s">
        <v>281</v>
      </c>
      <c r="BA61" s="82" t="str">
        <f>IFERROR((IF('[2]T61 Real GDP'!BA61&lt;&gt;"",(IF('[2]T58 Total Population'!BA61&lt;&gt;"",('[2]T61 Real GDP'!BA61*1000000)/('[2]T58 Total Population'!BA61*1000),"")),"")),"")</f>
        <v/>
      </c>
      <c r="BB61" s="82"/>
      <c r="BC61" s="17"/>
      <c r="BE61" s="81">
        <f t="shared" si="0"/>
        <v>0.60927662314734143</v>
      </c>
    </row>
    <row r="62" spans="1:57" x14ac:dyDescent="0.25">
      <c r="A62" s="20">
        <v>1894</v>
      </c>
      <c r="B62" s="17">
        <v>2626.0233672857998</v>
      </c>
      <c r="C62" s="17">
        <v>1750.8537734284312</v>
      </c>
      <c r="D62" s="17">
        <v>1078.9880262649672</v>
      </c>
      <c r="E62" s="17">
        <v>1711.6065501217083</v>
      </c>
      <c r="F62" s="17">
        <v>2644.598719316969</v>
      </c>
      <c r="G62" s="17">
        <v>3468.2890109890109</v>
      </c>
      <c r="H62" s="17">
        <v>2657.4271229404308</v>
      </c>
      <c r="I62" s="17">
        <v>1399.4225408203902</v>
      </c>
      <c r="J62" s="17">
        <v>2597.6019153773409</v>
      </c>
      <c r="K62" s="17">
        <v>1401.4727412069149</v>
      </c>
      <c r="L62" s="17" t="s">
        <v>281</v>
      </c>
      <c r="M62" s="17">
        <v>3292.2430205693813</v>
      </c>
      <c r="N62" s="17">
        <v>1751.1557233078095</v>
      </c>
      <c r="O62" s="17">
        <v>4750.6673577161446</v>
      </c>
      <c r="P62" s="17">
        <v>4028.8928176226877</v>
      </c>
      <c r="Q62" s="82" t="str">
        <f>IFERROR((IF('[2]T61 Real GDP'!Q62&lt;&gt;"",(IF('[2]T58 Total Population'!Q62&lt;&gt;"",('[2]T61 Real GDP'!Q62*1000000)/('[2]T58 Total Population'!Q62*1000),"")),"")),"")</f>
        <v/>
      </c>
      <c r="R62" s="17" t="s">
        <v>281</v>
      </c>
      <c r="S62" s="17" t="s">
        <v>281</v>
      </c>
      <c r="T62" s="17" t="s">
        <v>281</v>
      </c>
      <c r="U62" s="17" t="s">
        <v>281</v>
      </c>
      <c r="V62" s="17" t="s">
        <v>281</v>
      </c>
      <c r="W62" s="17" t="s">
        <v>281</v>
      </c>
      <c r="X62" s="17" t="s">
        <v>281</v>
      </c>
      <c r="Y62" s="17" t="s">
        <v>281</v>
      </c>
      <c r="Z62" s="82" t="str">
        <f>IFERROR((IF('[2]T61 Real GDP'!Z62&lt;&gt;"",(IF('[2]T58 Total Population'!Z62&lt;&gt;"",('[2]T61 Real GDP'!Z62*1000000)/('[2]T58 Total Population'!Z62*1000),"")),"")),"")</f>
        <v/>
      </c>
      <c r="AA62" s="17">
        <v>3765.5375552282767</v>
      </c>
      <c r="AB62" s="17">
        <v>3579.0955678670357</v>
      </c>
      <c r="AC62" s="17">
        <v>2420.4608474907245</v>
      </c>
      <c r="AD62" s="17">
        <v>3313.7995798135421</v>
      </c>
      <c r="AE62" s="82">
        <v>3117.4164708793942</v>
      </c>
      <c r="AF62" s="82">
        <v>621.1956173511885</v>
      </c>
      <c r="AG62" s="82">
        <v>2042.0856452653222</v>
      </c>
      <c r="AH62" s="82"/>
      <c r="AI62" s="82">
        <v>2657.1428571428569</v>
      </c>
      <c r="AJ62" s="82" t="str">
        <f>IFERROR((IF('[2]T61 Real GDP'!AJ62&lt;&gt;"",(IF('[2]T58 Total Population'!AJ62&lt;&gt;"",('[2]T61 Real GDP'!AJ62*1000000)/('[2]T58 Total Population'!AJ62*1000),"")),"")),"")</f>
        <v/>
      </c>
      <c r="AK62" s="17" t="s">
        <v>281</v>
      </c>
      <c r="AL62" s="114" t="s">
        <v>281</v>
      </c>
      <c r="AM62" s="17">
        <v>1123.2650757221718</v>
      </c>
      <c r="AN62" s="17" t="s">
        <v>281</v>
      </c>
      <c r="AO62" s="17" t="s">
        <v>281</v>
      </c>
      <c r="AP62" s="82" t="str">
        <f>IFERROR((IF('[2]T61 Real GDP'!AP62&lt;&gt;"",(IF('[2]T58 Total Population'!AP62&lt;&gt;"",('[2]T61 Real GDP'!AP62*1000000)/('[2]T58 Total Population'!AP62*1000),"")),"")),"")</f>
        <v/>
      </c>
      <c r="AQ62" s="17" t="s">
        <v>281</v>
      </c>
      <c r="AR62" s="17" t="s">
        <v>281</v>
      </c>
      <c r="AS62" s="17">
        <v>592.39962353275439</v>
      </c>
      <c r="AT62" s="17">
        <v>1119.4156711003627</v>
      </c>
      <c r="AU62" s="82"/>
      <c r="AV62" s="17" t="s">
        <v>281</v>
      </c>
      <c r="AW62" s="17" t="s">
        <v>281</v>
      </c>
      <c r="AX62" s="17"/>
      <c r="AY62" s="82"/>
      <c r="AZ62" s="17" t="s">
        <v>281</v>
      </c>
      <c r="BA62" s="82" t="str">
        <f>IFERROR((IF('[2]T61 Real GDP'!BA62&lt;&gt;"",(IF('[2]T58 Total Population'!BA62&lt;&gt;"",('[2]T61 Real GDP'!BA62*1000000)/('[2]T58 Total Population'!BA62*1000),"")),"")),"")</f>
        <v/>
      </c>
      <c r="BB62" s="82"/>
      <c r="BC62" s="17"/>
      <c r="BE62" s="81">
        <f t="shared" si="0"/>
        <v>0.60587276494358266</v>
      </c>
    </row>
    <row r="63" spans="1:57" x14ac:dyDescent="0.25">
      <c r="A63" s="20">
        <v>1895</v>
      </c>
      <c r="B63" s="17">
        <v>2569.2218315127934</v>
      </c>
      <c r="C63" s="17">
        <v>1765.0317754516464</v>
      </c>
      <c r="D63" s="17">
        <v>1117.3537871524447</v>
      </c>
      <c r="E63" s="17">
        <v>1689.0455471718897</v>
      </c>
      <c r="F63" s="17">
        <v>2687.7818661971833</v>
      </c>
      <c r="G63" s="17">
        <v>3511.5006988662844</v>
      </c>
      <c r="H63" s="17">
        <v>2770.2252816020027</v>
      </c>
      <c r="I63" s="17">
        <v>1492.3962948046717</v>
      </c>
      <c r="J63" s="17">
        <v>2686.0838313841509</v>
      </c>
      <c r="K63" s="17">
        <v>1348.1588661399173</v>
      </c>
      <c r="L63" s="17" t="s">
        <v>281</v>
      </c>
      <c r="M63" s="17">
        <v>3270.2606585034528</v>
      </c>
      <c r="N63" s="17">
        <v>1836.2647940132663</v>
      </c>
      <c r="O63" s="17">
        <v>4944.2434679266271</v>
      </c>
      <c r="P63" s="17">
        <v>4117.7007725453204</v>
      </c>
      <c r="Q63" s="82" t="str">
        <f>IFERROR((IF('[2]T61 Real GDP'!Q63&lt;&gt;"",(IF('[2]T58 Total Population'!Q63&lt;&gt;"",('[2]T61 Real GDP'!Q63*1000000)/('[2]T58 Total Population'!Q63*1000),"")),"")),"")</f>
        <v/>
      </c>
      <c r="R63" s="17" t="s">
        <v>281</v>
      </c>
      <c r="S63" s="17" t="s">
        <v>281</v>
      </c>
      <c r="T63" s="17" t="s">
        <v>281</v>
      </c>
      <c r="U63" s="17" t="s">
        <v>281</v>
      </c>
      <c r="V63" s="17" t="s">
        <v>281</v>
      </c>
      <c r="W63" s="17" t="s">
        <v>281</v>
      </c>
      <c r="X63" s="17" t="s">
        <v>281</v>
      </c>
      <c r="Y63" s="17" t="s">
        <v>281</v>
      </c>
      <c r="Z63" s="82" t="str">
        <f>IFERROR((IF('[2]T61 Real GDP'!Z63&lt;&gt;"",(IF('[2]T58 Total Population'!Z63&lt;&gt;"",('[2]T61 Real GDP'!Z63*1000000)/('[2]T58 Total Population'!Z63*1000),"")),"")),"")</f>
        <v/>
      </c>
      <c r="AA63" s="17">
        <v>3487.2832369942194</v>
      </c>
      <c r="AB63" s="17">
        <v>3641.6367346938778</v>
      </c>
      <c r="AC63" s="17">
        <v>2370.9645966337785</v>
      </c>
      <c r="AD63" s="17">
        <v>3644.2203547551221</v>
      </c>
      <c r="AE63" s="82">
        <v>3377.5994094637149</v>
      </c>
      <c r="AF63" s="82">
        <v>783.41677096370461</v>
      </c>
      <c r="AG63" s="82">
        <v>2157.8144807206127</v>
      </c>
      <c r="AH63" s="82">
        <v>1093.0758723124818</v>
      </c>
      <c r="AI63" s="82">
        <v>2568.1818181818185</v>
      </c>
      <c r="AJ63" s="82" t="str">
        <f>IFERROR((IF('[2]T61 Real GDP'!AJ63&lt;&gt;"",(IF('[2]T58 Total Population'!AJ63&lt;&gt;"",('[2]T61 Real GDP'!AJ63*1000000)/('[2]T58 Total Population'!AJ63*1000),"")),"")),"")</f>
        <v/>
      </c>
      <c r="AK63" s="17" t="s">
        <v>281</v>
      </c>
      <c r="AL63" s="114" t="s">
        <v>281</v>
      </c>
      <c r="AM63" s="17">
        <v>1293.3965696504442</v>
      </c>
      <c r="AN63" s="17" t="s">
        <v>281</v>
      </c>
      <c r="AO63" s="17" t="s">
        <v>281</v>
      </c>
      <c r="AP63" s="82" t="str">
        <f>IFERROR((IF('[2]T61 Real GDP'!AP63&lt;&gt;"",(IF('[2]T58 Total Population'!AP63&lt;&gt;"",('[2]T61 Real GDP'!AP63*1000000)/('[2]T58 Total Population'!AP63*1000),"")),"")),"")</f>
        <v/>
      </c>
      <c r="AQ63" s="17" t="s">
        <v>281</v>
      </c>
      <c r="AR63" s="17" t="s">
        <v>281</v>
      </c>
      <c r="AS63" s="17">
        <v>576.82980443322504</v>
      </c>
      <c r="AT63" s="17">
        <v>1123.4641532016756</v>
      </c>
      <c r="AU63" s="82"/>
      <c r="AV63" s="17" t="s">
        <v>281</v>
      </c>
      <c r="AW63" s="17" t="s">
        <v>281</v>
      </c>
      <c r="AX63" s="17"/>
      <c r="AY63" s="82"/>
      <c r="AZ63" s="17" t="s">
        <v>281</v>
      </c>
      <c r="BA63" s="82" t="str">
        <f>IFERROR((IF('[2]T61 Real GDP'!BA63&lt;&gt;"",(IF('[2]T58 Total Population'!BA63&lt;&gt;"",('[2]T61 Real GDP'!BA63*1000000)/('[2]T58 Total Population'!BA63*1000),"")),"")),"")</f>
        <v/>
      </c>
      <c r="BB63" s="82"/>
      <c r="BC63" s="17"/>
      <c r="BE63" s="81">
        <f t="shared" si="0"/>
        <v>0.61080646439898889</v>
      </c>
    </row>
    <row r="64" spans="1:57" x14ac:dyDescent="0.25">
      <c r="A64" s="20">
        <v>1896</v>
      </c>
      <c r="B64" s="17">
        <v>2685.4419536226114</v>
      </c>
      <c r="C64" s="17">
        <v>1791.422023336067</v>
      </c>
      <c r="D64" s="17">
        <v>1124.9047981721249</v>
      </c>
      <c r="E64" s="17">
        <v>1547.5381072486018</v>
      </c>
      <c r="F64" s="17">
        <v>2701.0125457396757</v>
      </c>
      <c r="G64" s="17">
        <v>3551.4953803510934</v>
      </c>
      <c r="H64" s="17">
        <v>2835.790774299835</v>
      </c>
      <c r="I64" s="17">
        <v>1569.9411530815107</v>
      </c>
      <c r="J64" s="17">
        <v>2739.6427383537789</v>
      </c>
      <c r="K64" s="17">
        <v>1480.413943930721</v>
      </c>
      <c r="L64" s="17" t="s">
        <v>281</v>
      </c>
      <c r="M64" s="17">
        <v>3362.2063377142995</v>
      </c>
      <c r="N64" s="17">
        <v>1884.2574037187997</v>
      </c>
      <c r="O64" s="17">
        <v>5203.8466632827131</v>
      </c>
      <c r="P64" s="17">
        <v>4248.5639031288674</v>
      </c>
      <c r="Q64" s="82" t="str">
        <f>IFERROR((IF('[2]T61 Real GDP'!Q64&lt;&gt;"",(IF('[2]T58 Total Population'!Q64&lt;&gt;"",('[2]T61 Real GDP'!Q64*1000000)/('[2]T58 Total Population'!Q64*1000),"")),"")),"")</f>
        <v/>
      </c>
      <c r="R64" s="17" t="s">
        <v>281</v>
      </c>
      <c r="S64" s="17" t="s">
        <v>281</v>
      </c>
      <c r="T64" s="17" t="s">
        <v>281</v>
      </c>
      <c r="U64" s="17" t="s">
        <v>281</v>
      </c>
      <c r="V64" s="17" t="s">
        <v>281</v>
      </c>
      <c r="W64" s="17" t="s">
        <v>281</v>
      </c>
      <c r="X64" s="17" t="s">
        <v>281</v>
      </c>
      <c r="Y64" s="17" t="s">
        <v>281</v>
      </c>
      <c r="Z64" s="82" t="str">
        <f>IFERROR((IF('[2]T61 Real GDP'!Z64&lt;&gt;"",(IF('[2]T58 Total Population'!Z64&lt;&gt;"",('[2]T61 Real GDP'!Z64*1000000)/('[2]T58 Total Population'!Z64*1000),"")),"")),"")</f>
        <v/>
      </c>
      <c r="AA64" s="17">
        <v>3684.9276185069543</v>
      </c>
      <c r="AB64" s="17">
        <v>3987.9625668449203</v>
      </c>
      <c r="AC64" s="17">
        <v>2288.4768110387126</v>
      </c>
      <c r="AD64" s="17">
        <v>3504.4280715560494</v>
      </c>
      <c r="AE64" s="82">
        <v>3585.8545148006133</v>
      </c>
      <c r="AF64" s="82">
        <v>709.93766043270989</v>
      </c>
      <c r="AG64" s="82">
        <v>2142.920724825789</v>
      </c>
      <c r="AH64" s="82"/>
      <c r="AI64" s="82">
        <v>2644.1717791411043</v>
      </c>
      <c r="AJ64" s="82" t="str">
        <f>IFERROR((IF('[2]T61 Real GDP'!AJ64&lt;&gt;"",(IF('[2]T58 Total Population'!AJ64&lt;&gt;"",('[2]T61 Real GDP'!AJ64*1000000)/('[2]T58 Total Population'!AJ64*1000),"")),"")),"")</f>
        <v/>
      </c>
      <c r="AK64" s="17" t="s">
        <v>281</v>
      </c>
      <c r="AL64" s="114" t="s">
        <v>281</v>
      </c>
      <c r="AM64" s="17">
        <v>1350.8185943767894</v>
      </c>
      <c r="AN64" s="17" t="s">
        <v>281</v>
      </c>
      <c r="AO64" s="17" t="s">
        <v>281</v>
      </c>
      <c r="AP64" s="82" t="str">
        <f>IFERROR((IF('[2]T61 Real GDP'!AP64&lt;&gt;"",(IF('[2]T58 Total Population'!AP64&lt;&gt;"",('[2]T61 Real GDP'!AP64*1000000)/('[2]T58 Total Population'!AP64*1000),"")),"")),"")</f>
        <v/>
      </c>
      <c r="AQ64" s="17" t="s">
        <v>281</v>
      </c>
      <c r="AR64" s="17" t="s">
        <v>281</v>
      </c>
      <c r="AS64" s="17">
        <v>533.37226587385851</v>
      </c>
      <c r="AT64" s="17">
        <v>1051.1234951180206</v>
      </c>
      <c r="AU64" s="82"/>
      <c r="AV64" s="17" t="s">
        <v>281</v>
      </c>
      <c r="AW64" s="17" t="s">
        <v>281</v>
      </c>
      <c r="AX64" s="17"/>
      <c r="AY64" s="82"/>
      <c r="AZ64" s="17" t="s">
        <v>281</v>
      </c>
      <c r="BA64" s="82" t="str">
        <f>IFERROR((IF('[2]T61 Real GDP'!BA64&lt;&gt;"",(IF('[2]T58 Total Population'!BA64&lt;&gt;"",('[2]T61 Real GDP'!BA64*1000000)/('[2]T58 Total Population'!BA64*1000),"")),"")),"")</f>
        <v/>
      </c>
      <c r="BB64" s="82"/>
      <c r="BC64" s="17"/>
      <c r="BE64" s="81">
        <f t="shared" si="0"/>
        <v>0.6111743884191212</v>
      </c>
    </row>
    <row r="65" spans="1:57" x14ac:dyDescent="0.25">
      <c r="A65" s="20">
        <v>1897</v>
      </c>
      <c r="B65" s="17">
        <v>2639.248364231189</v>
      </c>
      <c r="C65" s="17">
        <v>1794.398752443079</v>
      </c>
      <c r="D65" s="17">
        <v>1181.6635160680528</v>
      </c>
      <c r="E65" s="17">
        <v>1618.9410480349345</v>
      </c>
      <c r="F65" s="17">
        <v>2730.1526388409798</v>
      </c>
      <c r="G65" s="17">
        <v>3586.4266951740988</v>
      </c>
      <c r="H65" s="17">
        <v>2862.9894394800976</v>
      </c>
      <c r="I65" s="17">
        <v>1624.1945861122006</v>
      </c>
      <c r="J65" s="17">
        <v>2774.6099651393465</v>
      </c>
      <c r="K65" s="17">
        <v>1257.2833639888624</v>
      </c>
      <c r="L65" s="17" t="s">
        <v>281</v>
      </c>
      <c r="M65" s="17">
        <v>3400.5709752953267</v>
      </c>
      <c r="N65" s="17">
        <v>1958.1172013923544</v>
      </c>
      <c r="O65" s="17">
        <v>5335.5468374549946</v>
      </c>
      <c r="P65" s="17">
        <v>4263.5121914622259</v>
      </c>
      <c r="Q65" s="82" t="str">
        <f>IFERROR((IF('[2]T61 Real GDP'!Q65&lt;&gt;"",(IF('[2]T58 Total Population'!Q65&lt;&gt;"",('[2]T61 Real GDP'!Q65*1000000)/('[2]T58 Total Population'!Q65*1000),"")),"")),"")</f>
        <v/>
      </c>
      <c r="R65" s="17" t="s">
        <v>281</v>
      </c>
      <c r="S65" s="17" t="s">
        <v>281</v>
      </c>
      <c r="T65" s="17" t="s">
        <v>281</v>
      </c>
      <c r="U65" s="17" t="s">
        <v>281</v>
      </c>
      <c r="V65" s="17" t="s">
        <v>281</v>
      </c>
      <c r="W65" s="17" t="s">
        <v>281</v>
      </c>
      <c r="X65" s="17" t="s">
        <v>281</v>
      </c>
      <c r="Y65" s="17" t="s">
        <v>281</v>
      </c>
      <c r="Z65" s="82" t="str">
        <f>IFERROR((IF('[2]T61 Real GDP'!Z65&lt;&gt;"",(IF('[2]T58 Total Population'!Z65&lt;&gt;"",('[2]T61 Real GDP'!Z65*1000000)/('[2]T58 Total Population'!Z65*1000),"")),"")),"")</f>
        <v/>
      </c>
      <c r="AA65" s="17">
        <v>3419.9665365309534</v>
      </c>
      <c r="AB65" s="17">
        <v>3949.8455497382201</v>
      </c>
      <c r="AC65" s="17">
        <v>2511.5133801480356</v>
      </c>
      <c r="AD65" s="17">
        <v>3769.4832967669827</v>
      </c>
      <c r="AE65" s="82">
        <v>2822.6907612319296</v>
      </c>
      <c r="AF65" s="82">
        <v>699.0986688951233</v>
      </c>
      <c r="AG65" s="82">
        <v>2069.6328402945946</v>
      </c>
      <c r="AH65" s="82"/>
      <c r="AI65" s="82">
        <v>2493.4445768772348</v>
      </c>
      <c r="AJ65" s="82" t="str">
        <f>IFERROR((IF('[2]T61 Real GDP'!AJ65&lt;&gt;"",(IF('[2]T58 Total Population'!AJ65&lt;&gt;"",('[2]T61 Real GDP'!AJ65*1000000)/('[2]T58 Total Population'!AJ65*1000),"")),"")),"")</f>
        <v/>
      </c>
      <c r="AK65" s="17" t="s">
        <v>281</v>
      </c>
      <c r="AL65" s="114" t="s">
        <v>281</v>
      </c>
      <c r="AM65" s="17">
        <v>1263.5292097179815</v>
      </c>
      <c r="AN65" s="17" t="s">
        <v>281</v>
      </c>
      <c r="AO65" s="17" t="s">
        <v>281</v>
      </c>
      <c r="AP65" s="82" t="str">
        <f>IFERROR((IF('[2]T61 Real GDP'!AP65&lt;&gt;"",(IF('[2]T58 Total Population'!AP65&lt;&gt;"",('[2]T61 Real GDP'!AP65*1000000)/('[2]T58 Total Population'!AP65*1000),"")),"")),"")</f>
        <v/>
      </c>
      <c r="AQ65" s="17" t="s">
        <v>281</v>
      </c>
      <c r="AR65" s="17" t="s">
        <v>281</v>
      </c>
      <c r="AS65" s="17">
        <v>629.7446551413459</v>
      </c>
      <c r="AT65" s="17">
        <v>1061.9491123982837</v>
      </c>
      <c r="AU65" s="82"/>
      <c r="AV65" s="17" t="s">
        <v>281</v>
      </c>
      <c r="AW65" s="17" t="s">
        <v>281</v>
      </c>
      <c r="AX65" s="17"/>
      <c r="AY65" s="82"/>
      <c r="AZ65" s="17" t="s">
        <v>281</v>
      </c>
      <c r="BA65" s="82" t="str">
        <f>IFERROR((IF('[2]T61 Real GDP'!BA65&lt;&gt;"",(IF('[2]T58 Total Population'!BA65&lt;&gt;"",('[2]T61 Real GDP'!BA65*1000000)/('[2]T58 Total Population'!BA65*1000),"")),"")),"")</f>
        <v/>
      </c>
      <c r="BB65" s="82"/>
      <c r="BC65" s="17"/>
      <c r="BE65" s="81">
        <f t="shared" si="0"/>
        <v>0.61177864464334342</v>
      </c>
    </row>
    <row r="66" spans="1:57" x14ac:dyDescent="0.25">
      <c r="A66" s="20">
        <v>1898</v>
      </c>
      <c r="B66" s="17">
        <v>2759.6174486694831</v>
      </c>
      <c r="C66" s="17">
        <v>1787.2189671471176</v>
      </c>
      <c r="D66" s="17">
        <v>1214.3795757461985</v>
      </c>
      <c r="E66" s="17">
        <v>1735.9526138463211</v>
      </c>
      <c r="F66" s="17">
        <v>2855.2873975409839</v>
      </c>
      <c r="G66" s="17">
        <v>3614.7919442761963</v>
      </c>
      <c r="H66" s="17">
        <v>2869.5955146175411</v>
      </c>
      <c r="I66" s="17">
        <v>1668.1977597528003</v>
      </c>
      <c r="J66" s="17">
        <v>2847.8220385570485</v>
      </c>
      <c r="K66" s="17">
        <v>1357.6157642109174</v>
      </c>
      <c r="L66" s="17" t="s">
        <v>281</v>
      </c>
      <c r="M66" s="17">
        <v>3407.0386114757184</v>
      </c>
      <c r="N66" s="17">
        <v>2024.7585902147302</v>
      </c>
      <c r="O66" s="17">
        <v>5501.3525531415371</v>
      </c>
      <c r="P66" s="17">
        <v>4427.7241276838104</v>
      </c>
      <c r="Q66" s="82" t="str">
        <f>IFERROR((IF('[2]T61 Real GDP'!Q66&lt;&gt;"",(IF('[2]T58 Total Population'!Q66&lt;&gt;"",('[2]T61 Real GDP'!Q66*1000000)/('[2]T58 Total Population'!Q66*1000),"")),"")),"")</f>
        <v/>
      </c>
      <c r="R66" s="17" t="s">
        <v>281</v>
      </c>
      <c r="S66" s="17" t="s">
        <v>281</v>
      </c>
      <c r="T66" s="17" t="s">
        <v>281</v>
      </c>
      <c r="U66" s="17" t="s">
        <v>281</v>
      </c>
      <c r="V66" s="17" t="s">
        <v>281</v>
      </c>
      <c r="W66" s="17" t="s">
        <v>281</v>
      </c>
      <c r="X66" s="17" t="s">
        <v>281</v>
      </c>
      <c r="Y66" s="17" t="s">
        <v>281</v>
      </c>
      <c r="Z66" s="82" t="str">
        <f>IFERROR((IF('[2]T61 Real GDP'!Z66&lt;&gt;"",(IF('[2]T58 Total Population'!Z66&lt;&gt;"",('[2]T61 Real GDP'!Z66*1000000)/('[2]T58 Total Population'!Z66*1000),"")),"")),"")</f>
        <v/>
      </c>
      <c r="AA66" s="17">
        <v>3891.2685337726525</v>
      </c>
      <c r="AB66" s="17">
        <v>3985.1052631578946</v>
      </c>
      <c r="AC66" s="17">
        <v>2583.4561502347415</v>
      </c>
      <c r="AD66" s="17">
        <v>3779.691749908513</v>
      </c>
      <c r="AE66" s="82">
        <v>2973.8089671064513</v>
      </c>
      <c r="AF66" s="82">
        <v>717.03392794683452</v>
      </c>
      <c r="AG66" s="82">
        <v>2292.2556466225446</v>
      </c>
      <c r="AH66" s="82"/>
      <c r="AI66" s="82">
        <v>2250</v>
      </c>
      <c r="AJ66" s="82" t="str">
        <f>IFERROR((IF('[2]T61 Real GDP'!AJ66&lt;&gt;"",(IF('[2]T58 Total Population'!AJ66&lt;&gt;"",('[2]T61 Real GDP'!AJ66*1000000)/('[2]T58 Total Population'!AJ66*1000),"")),"")),"")</f>
        <v/>
      </c>
      <c r="AK66" s="17" t="s">
        <v>281</v>
      </c>
      <c r="AL66" s="114" t="s">
        <v>281</v>
      </c>
      <c r="AM66" s="17">
        <v>1516.8213386163588</v>
      </c>
      <c r="AN66" s="17" t="s">
        <v>281</v>
      </c>
      <c r="AO66" s="17" t="s">
        <v>281</v>
      </c>
      <c r="AP66" s="82" t="str">
        <f>IFERROR((IF('[2]T61 Real GDP'!AP66&lt;&gt;"",(IF('[2]T58 Total Population'!AP66&lt;&gt;"",('[2]T61 Real GDP'!AP66*1000000)/('[2]T58 Total Population'!AP66*1000),"")),"")),"")</f>
        <v/>
      </c>
      <c r="AQ66" s="17" t="s">
        <v>281</v>
      </c>
      <c r="AR66" s="17" t="s">
        <v>281</v>
      </c>
      <c r="AS66" s="17">
        <v>629.93883986201934</v>
      </c>
      <c r="AT66" s="17">
        <v>1248.8829760111253</v>
      </c>
      <c r="AU66" s="82"/>
      <c r="AV66" s="17" t="s">
        <v>281</v>
      </c>
      <c r="AW66" s="17" t="s">
        <v>281</v>
      </c>
      <c r="AX66" s="17"/>
      <c r="AY66" s="82"/>
      <c r="AZ66" s="17" t="s">
        <v>281</v>
      </c>
      <c r="BA66" s="82" t="str">
        <f>IFERROR((IF('[2]T61 Real GDP'!BA66&lt;&gt;"",(IF('[2]T58 Total Population'!BA66&lt;&gt;"",('[2]T61 Real GDP'!BA66*1000000)/('[2]T58 Total Population'!BA66*1000),"")),"")),"")</f>
        <v/>
      </c>
      <c r="BB66" s="82"/>
      <c r="BC66" s="17"/>
      <c r="BE66" s="81">
        <f t="shared" si="0"/>
        <v>0.60842552061229593</v>
      </c>
    </row>
    <row r="67" spans="1:57" x14ac:dyDescent="0.25">
      <c r="A67" s="20">
        <v>1899</v>
      </c>
      <c r="B67" s="17">
        <v>2911.446579194002</v>
      </c>
      <c r="C67" s="17">
        <v>1807.0695538363848</v>
      </c>
      <c r="D67" s="17">
        <v>1248.7886693999255</v>
      </c>
      <c r="E67" s="17">
        <v>1755.9510928370482</v>
      </c>
      <c r="F67" s="17">
        <v>2886.2769230769236</v>
      </c>
      <c r="G67" s="17">
        <v>3656.152957069949</v>
      </c>
      <c r="H67" s="17">
        <v>2952.094861660079</v>
      </c>
      <c r="I67" s="17">
        <v>1606.9893292682925</v>
      </c>
      <c r="J67" s="17">
        <v>2905.093894611136</v>
      </c>
      <c r="K67" s="17">
        <v>1385.9812365966886</v>
      </c>
      <c r="L67" s="17" t="s">
        <v>281</v>
      </c>
      <c r="M67" s="17">
        <v>3410.4529424421612</v>
      </c>
      <c r="N67" s="17">
        <v>2074.6729977865371</v>
      </c>
      <c r="O67" s="17">
        <v>5608.2567152640986</v>
      </c>
      <c r="P67" s="17">
        <v>4566.9517082382963</v>
      </c>
      <c r="Q67" s="82" t="str">
        <f>IFERROR((IF('[2]T61 Real GDP'!Q67&lt;&gt;"",(IF('[2]T58 Total Population'!Q67&lt;&gt;"",('[2]T61 Real GDP'!Q67*1000000)/('[2]T58 Total Population'!Q67*1000),"")),"")),"")</f>
        <v/>
      </c>
      <c r="R67" s="17">
        <v>986.39650786183211</v>
      </c>
      <c r="S67" s="17" t="s">
        <v>281</v>
      </c>
      <c r="T67" s="17" t="s">
        <v>281</v>
      </c>
      <c r="U67" s="17" t="s">
        <v>281</v>
      </c>
      <c r="V67" s="17" t="s">
        <v>281</v>
      </c>
      <c r="W67" s="17" t="s">
        <v>281</v>
      </c>
      <c r="X67" s="17" t="s">
        <v>281</v>
      </c>
      <c r="Y67" s="17" t="s">
        <v>281</v>
      </c>
      <c r="Z67" s="82" t="str">
        <f>IFERROR((IF('[2]T61 Real GDP'!Z67&lt;&gt;"",(IF('[2]T58 Total Population'!Z67&lt;&gt;"",('[2]T61 Real GDP'!Z67*1000000)/('[2]T58 Total Population'!Z67*1000),"")),"")),"")</f>
        <v/>
      </c>
      <c r="AA67" s="17">
        <v>3839.609861826063</v>
      </c>
      <c r="AB67" s="17">
        <v>4040.875314861461</v>
      </c>
      <c r="AC67" s="17">
        <v>2795.6150845253574</v>
      </c>
      <c r="AD67" s="17">
        <v>4051.3670612989567</v>
      </c>
      <c r="AE67" s="82">
        <v>3394.9228860669195</v>
      </c>
      <c r="AF67" s="82">
        <v>702.97198815759509</v>
      </c>
      <c r="AG67" s="82">
        <v>2278.8258511255617</v>
      </c>
      <c r="AH67" s="82"/>
      <c r="AI67" s="82">
        <v>2260.9673790776155</v>
      </c>
      <c r="AJ67" s="82" t="str">
        <f>IFERROR((IF('[2]T61 Real GDP'!AJ67&lt;&gt;"",(IF('[2]T58 Total Population'!AJ67&lt;&gt;"",('[2]T61 Real GDP'!AJ67*1000000)/('[2]T58 Total Population'!AJ67*1000),"")),"")),"")</f>
        <v/>
      </c>
      <c r="AK67" s="17" t="s">
        <v>281</v>
      </c>
      <c r="AL67" s="114" t="s">
        <v>281</v>
      </c>
      <c r="AM67" s="17">
        <v>1332.3119362089628</v>
      </c>
      <c r="AN67" s="17" t="s">
        <v>281</v>
      </c>
      <c r="AO67" s="17" t="s">
        <v>281</v>
      </c>
      <c r="AP67" s="82" t="str">
        <f>IFERROR((IF('[2]T61 Real GDP'!AP67&lt;&gt;"",(IF('[2]T58 Total Population'!AP67&lt;&gt;"",('[2]T61 Real GDP'!AP67*1000000)/('[2]T58 Total Population'!AP67*1000),"")),"")),"")</f>
        <v/>
      </c>
      <c r="AQ67" s="17" t="s">
        <v>281</v>
      </c>
      <c r="AR67" s="17" t="s">
        <v>281</v>
      </c>
      <c r="AS67" s="17">
        <v>579.87598984539227</v>
      </c>
      <c r="AT67" s="17">
        <v>1143.1368450006876</v>
      </c>
      <c r="AU67" s="82"/>
      <c r="AV67" s="17" t="s">
        <v>281</v>
      </c>
      <c r="AW67" s="17" t="s">
        <v>281</v>
      </c>
      <c r="AX67" s="17"/>
      <c r="AY67" s="82"/>
      <c r="AZ67" s="17" t="s">
        <v>281</v>
      </c>
      <c r="BA67" s="82" t="str">
        <f>IFERROR((IF('[2]T61 Real GDP'!BA67&lt;&gt;"",(IF('[2]T58 Total Population'!BA67&lt;&gt;"",('[2]T61 Real GDP'!BA67*1000000)/('[2]T58 Total Population'!BA67*1000),"")),"")),"")</f>
        <v/>
      </c>
      <c r="BB67" s="82"/>
      <c r="BC67" s="17"/>
      <c r="BE67" s="81">
        <f t="shared" si="0"/>
        <v>0.62443928181880792</v>
      </c>
    </row>
    <row r="68" spans="1:57" x14ac:dyDescent="0.25">
      <c r="A68" s="20">
        <v>1900</v>
      </c>
      <c r="B68" s="17">
        <v>2875.6862899650228</v>
      </c>
      <c r="C68" s="17">
        <v>1854.688438436837</v>
      </c>
      <c r="D68" s="17">
        <v>1302.1835677276092</v>
      </c>
      <c r="E68" s="17">
        <v>1786.27598836583</v>
      </c>
      <c r="F68" s="17">
        <v>2881.807132094425</v>
      </c>
      <c r="G68" s="17">
        <v>3731.0500074415836</v>
      </c>
      <c r="H68" s="17">
        <v>3016.6106989457244</v>
      </c>
      <c r="I68" s="17">
        <v>1668.4803476946336</v>
      </c>
      <c r="J68" s="17">
        <v>2984.7592851364275</v>
      </c>
      <c r="K68" s="17">
        <v>1237.4251997198485</v>
      </c>
      <c r="L68" s="17" t="s">
        <v>281</v>
      </c>
      <c r="M68" s="17">
        <v>3328.9614376745703</v>
      </c>
      <c r="N68" s="17">
        <v>2083.0276272045235</v>
      </c>
      <c r="O68" s="17">
        <v>5898.959360560717</v>
      </c>
      <c r="P68" s="17">
        <v>4491.8142145547308</v>
      </c>
      <c r="Q68" s="82" t="str">
        <f>IFERROR((IF('[2]T61 Real GDP'!Q68&lt;&gt;"",(IF('[2]T58 Total Population'!Q68&lt;&gt;"",('[2]T61 Real GDP'!Q68*1000000)/('[2]T58 Total Population'!Q68*1000),"")),"")),"")</f>
        <v/>
      </c>
      <c r="R68" s="17"/>
      <c r="S68" s="17" t="s">
        <v>281</v>
      </c>
      <c r="T68" s="17" t="s">
        <v>281</v>
      </c>
      <c r="U68" s="17">
        <v>1682.3347832187455</v>
      </c>
      <c r="V68" s="17" t="s">
        <v>281</v>
      </c>
      <c r="W68" s="17">
        <v>1415</v>
      </c>
      <c r="X68" s="17" t="s">
        <v>281</v>
      </c>
      <c r="Y68" s="17" t="s">
        <v>281</v>
      </c>
      <c r="Z68" s="82" t="str">
        <f>IFERROR((IF('[2]T61 Real GDP'!Z68&lt;&gt;"",(IF('[2]T58 Total Population'!Z68&lt;&gt;"",('[2]T61 Real GDP'!Z68*1000000)/('[2]T58 Total Population'!Z68*1000),"")),"")),"")</f>
        <v/>
      </c>
      <c r="AA68" s="17">
        <v>4013.365410318097</v>
      </c>
      <c r="AB68" s="17">
        <v>4298.1412639405207</v>
      </c>
      <c r="AC68" s="17">
        <v>2911.2662635147517</v>
      </c>
      <c r="AD68" s="17">
        <v>4090.7872916966658</v>
      </c>
      <c r="AE68" s="82">
        <v>2875.3515248150075</v>
      </c>
      <c r="AF68" s="82">
        <v>678.43638790035584</v>
      </c>
      <c r="AG68" s="82">
        <v>2194.0330276420177</v>
      </c>
      <c r="AH68" s="82">
        <v>1318.6477874630259</v>
      </c>
      <c r="AI68" s="82">
        <v>2218.5792349726776</v>
      </c>
      <c r="AJ68" s="82" t="str">
        <f>IFERROR((IF('[2]T61 Real GDP'!AJ68&lt;&gt;"",(IF('[2]T58 Total Population'!AJ68&lt;&gt;"",('[2]T61 Real GDP'!AJ68*1000000)/('[2]T58 Total Population'!AJ68*1000),"")),"")),"")</f>
        <v/>
      </c>
      <c r="AK68" s="17" t="s">
        <v>281</v>
      </c>
      <c r="AL68" s="114" t="s">
        <v>281</v>
      </c>
      <c r="AM68" s="17">
        <v>937.17363105624474</v>
      </c>
      <c r="AN68" s="17" t="s">
        <v>281</v>
      </c>
      <c r="AO68" s="17" t="s">
        <v>281</v>
      </c>
      <c r="AP68" s="82" t="str">
        <f>IFERROR((IF('[2]T61 Real GDP'!AP68&lt;&gt;"",(IF('[2]T58 Total Population'!AP68&lt;&gt;"",('[2]T61 Real GDP'!AP68*1000000)/('[2]T58 Total Population'!AP68*1000),"")),"")),"")</f>
        <v/>
      </c>
      <c r="AQ68" s="17">
        <v>545.38499999999999</v>
      </c>
      <c r="AR68" s="17" t="s">
        <v>281</v>
      </c>
      <c r="AS68" s="17">
        <v>599.17750439367308</v>
      </c>
      <c r="AT68" s="17">
        <v>1179.5133664376574</v>
      </c>
      <c r="AU68" s="82"/>
      <c r="AV68" s="17" t="s">
        <v>281</v>
      </c>
      <c r="AW68" s="17" t="s">
        <v>281</v>
      </c>
      <c r="AX68" s="17">
        <v>1338.9584769253095</v>
      </c>
      <c r="AY68" s="82"/>
      <c r="AZ68" s="17" t="s">
        <v>281</v>
      </c>
      <c r="BA68" s="82" t="str">
        <f>IFERROR((IF('[2]T61 Real GDP'!BA68&lt;&gt;"",(IF('[2]T58 Total Population'!BA68&lt;&gt;"",('[2]T61 Real GDP'!BA68*1000000)/('[2]T58 Total Population'!BA68*1000),"")),"")),"")</f>
        <v/>
      </c>
      <c r="BB68" s="82"/>
      <c r="BC68" s="17"/>
      <c r="BE68" s="81">
        <f t="shared" ref="BE68:BE131" si="1">IFERROR((STDEVA(B68:BB68))/(AVERAGE(B68:BB68)),"")</f>
        <v>0.65545707965290478</v>
      </c>
    </row>
    <row r="69" spans="1:57" x14ac:dyDescent="0.25">
      <c r="A69" s="20">
        <v>1901</v>
      </c>
      <c r="B69" s="17">
        <v>2826.4949557086616</v>
      </c>
      <c r="C69" s="17">
        <v>1885.2075584966317</v>
      </c>
      <c r="D69" s="17">
        <v>1269.3225628786488</v>
      </c>
      <c r="E69" s="17">
        <v>1901.0129160190793</v>
      </c>
      <c r="F69" s="17">
        <v>2863.8586578293289</v>
      </c>
      <c r="G69" s="17">
        <v>3719.3580355830027</v>
      </c>
      <c r="H69" s="17">
        <v>3104.2020046260604</v>
      </c>
      <c r="I69" s="17">
        <v>1636.1781027371578</v>
      </c>
      <c r="J69" s="17">
        <v>2871.3329228094321</v>
      </c>
      <c r="K69" s="17">
        <v>1186.1412515553648</v>
      </c>
      <c r="L69" s="17" t="s">
        <v>281</v>
      </c>
      <c r="M69" s="17">
        <v>3440.4398645979486</v>
      </c>
      <c r="N69" s="17">
        <v>2137.0844667930628</v>
      </c>
      <c r="O69" s="17">
        <v>5635.66760265835</v>
      </c>
      <c r="P69" s="17">
        <v>4450.3975636766327</v>
      </c>
      <c r="Q69" s="82" t="str">
        <f>IFERROR((IF('[2]T61 Real GDP'!Q69&lt;&gt;"",(IF('[2]T58 Total Population'!Q69&lt;&gt;"",('[2]T61 Real GDP'!Q69*1000000)/('[2]T58 Total Population'!Q69*1000),"")),"")),"")</f>
        <v/>
      </c>
      <c r="R69" s="17" t="s">
        <v>281</v>
      </c>
      <c r="S69" s="17" t="s">
        <v>281</v>
      </c>
      <c r="T69" s="17" t="s">
        <v>281</v>
      </c>
      <c r="U69" s="17" t="s">
        <v>281</v>
      </c>
      <c r="V69" s="17" t="s">
        <v>281</v>
      </c>
      <c r="W69" s="17" t="s">
        <v>281</v>
      </c>
      <c r="X69" s="17" t="s">
        <v>281</v>
      </c>
      <c r="Y69" s="17" t="s">
        <v>281</v>
      </c>
      <c r="Z69" s="82" t="str">
        <f>IFERROR((IF('[2]T61 Real GDP'!Z69&lt;&gt;"",(IF('[2]T58 Total Population'!Z69&lt;&gt;"",('[2]T61 Real GDP'!Z69*1000000)/('[2]T58 Total Population'!Z69*1000),"")),"")),"")</f>
        <v/>
      </c>
      <c r="AA69" s="17">
        <v>3838.7351778656125</v>
      </c>
      <c r="AB69" s="17">
        <v>4223.497572815535</v>
      </c>
      <c r="AC69" s="17">
        <v>3096.7767341040467</v>
      </c>
      <c r="AD69" s="17">
        <v>4463.8631881676256</v>
      </c>
      <c r="AE69" s="82">
        <v>2880.3871585923644</v>
      </c>
      <c r="AF69" s="82">
        <v>729.93692909960851</v>
      </c>
      <c r="AG69" s="82">
        <v>2222.5142199241673</v>
      </c>
      <c r="AH69" s="82">
        <v>1415.4982387966725</v>
      </c>
      <c r="AI69" s="82">
        <v>2233.3333333333335</v>
      </c>
      <c r="AJ69" s="82" t="str">
        <f>IFERROR((IF('[2]T61 Real GDP'!AJ69&lt;&gt;"",(IF('[2]T58 Total Population'!AJ69&lt;&gt;"",('[2]T61 Real GDP'!AJ69*1000000)/('[2]T58 Total Population'!AJ69*1000),"")),"")),"")</f>
        <v/>
      </c>
      <c r="AK69" s="17" t="s">
        <v>281</v>
      </c>
      <c r="AL69" s="114" t="s">
        <v>281</v>
      </c>
      <c r="AM69" s="17">
        <v>1008.5179304136939</v>
      </c>
      <c r="AN69" s="17" t="s">
        <v>281</v>
      </c>
      <c r="AO69" s="17" t="s">
        <v>281</v>
      </c>
      <c r="AP69" s="82" t="str">
        <f>IFERROR((IF('[2]T61 Real GDP'!AP69&lt;&gt;"",(IF('[2]T58 Total Population'!AP69&lt;&gt;"",('[2]T61 Real GDP'!AP69*1000000)/('[2]T58 Total Population'!AP69*1000),"")),"")),"")</f>
        <v/>
      </c>
      <c r="AQ69" s="17" t="s">
        <v>281</v>
      </c>
      <c r="AR69" s="17" t="s">
        <v>281</v>
      </c>
      <c r="AS69" s="17">
        <v>607.816212438854</v>
      </c>
      <c r="AT69" s="17">
        <v>1206.4631230128523</v>
      </c>
      <c r="AU69" s="82"/>
      <c r="AV69" s="17" t="s">
        <v>281</v>
      </c>
      <c r="AW69" s="17" t="s">
        <v>281</v>
      </c>
      <c r="AX69" s="17">
        <v>1438.6772210596921</v>
      </c>
      <c r="AY69" s="82">
        <v>676.80674679399226</v>
      </c>
      <c r="AZ69" s="17" t="s">
        <v>281</v>
      </c>
      <c r="BA69" s="82" t="str">
        <f>IFERROR((IF('[2]T61 Real GDP'!BA69&lt;&gt;"",(IF('[2]T58 Total Population'!BA69&lt;&gt;"",('[2]T61 Real GDP'!BA69*1000000)/('[2]T58 Total Population'!BA69*1000),"")),"")),"")</f>
        <v/>
      </c>
      <c r="BB69" s="82"/>
      <c r="BC69" s="17"/>
      <c r="BE69" s="81">
        <f t="shared" si="1"/>
        <v>0.63852854492682343</v>
      </c>
    </row>
    <row r="70" spans="1:57" x14ac:dyDescent="0.25">
      <c r="A70" s="20">
        <v>1902</v>
      </c>
      <c r="B70" s="17">
        <v>2775.2903986441679</v>
      </c>
      <c r="C70" s="17">
        <v>1915.1352387062493</v>
      </c>
      <c r="D70" s="17">
        <v>1265.744448489261</v>
      </c>
      <c r="E70" s="17">
        <v>1833.0849478390462</v>
      </c>
      <c r="F70" s="17">
        <v>2945.3133300541072</v>
      </c>
      <c r="G70" s="17">
        <v>3739.3750543242072</v>
      </c>
      <c r="H70" s="17">
        <v>3141.0674799847507</v>
      </c>
      <c r="I70" s="17">
        <v>1591.3034251675354</v>
      </c>
      <c r="J70" s="17">
        <v>2893.4672750606019</v>
      </c>
      <c r="K70" s="17">
        <v>1519.9555110292172</v>
      </c>
      <c r="L70" s="17" t="s">
        <v>281</v>
      </c>
      <c r="M70" s="17">
        <v>3532.2715297735067</v>
      </c>
      <c r="N70" s="17">
        <v>2108.9337391705776</v>
      </c>
      <c r="O70" s="17">
        <v>5791.7025194038315</v>
      </c>
      <c r="P70" s="17">
        <v>4525.2808822476318</v>
      </c>
      <c r="Q70" s="82" t="str">
        <f>IFERROR((IF('[2]T61 Real GDP'!Q70&lt;&gt;"",(IF('[2]T58 Total Population'!Q70&lt;&gt;"",('[2]T61 Real GDP'!Q70*1000000)/('[2]T58 Total Population'!Q70*1000),"")),"")),"")</f>
        <v/>
      </c>
      <c r="R70" s="17" t="s">
        <v>281</v>
      </c>
      <c r="S70" s="17" t="s">
        <v>281</v>
      </c>
      <c r="T70" s="17" t="s">
        <v>281</v>
      </c>
      <c r="U70" s="17" t="s">
        <v>281</v>
      </c>
      <c r="V70" s="17" t="s">
        <v>281</v>
      </c>
      <c r="W70" s="17" t="s">
        <v>281</v>
      </c>
      <c r="X70" s="17" t="s">
        <v>281</v>
      </c>
      <c r="Y70" s="17" t="s">
        <v>281</v>
      </c>
      <c r="Z70" s="82" t="str">
        <f>IFERROR((IF('[2]T61 Real GDP'!Z70&lt;&gt;"",(IF('[2]T58 Total Population'!Z70&lt;&gt;"",('[2]T61 Real GDP'!Z70*1000000)/('[2]T58 Total Population'!Z70*1000),"")),"")),"")</f>
        <v/>
      </c>
      <c r="AA70" s="17">
        <v>3822.5974025974024</v>
      </c>
      <c r="AB70" s="17">
        <v>4438.4928909952605</v>
      </c>
      <c r="AC70" s="17">
        <v>3330.9246017699111</v>
      </c>
      <c r="AD70" s="17">
        <v>4420.6301450880228</v>
      </c>
      <c r="AE70" s="82">
        <v>2716.506637970499</v>
      </c>
      <c r="AF70" s="82">
        <v>714.78010861463099</v>
      </c>
      <c r="AG70" s="82">
        <v>2292.5777148971097</v>
      </c>
      <c r="AH70" s="82">
        <v>1347.885500575374</v>
      </c>
      <c r="AI70" s="82">
        <v>2572.4867724867722</v>
      </c>
      <c r="AJ70" s="82" t="str">
        <f>IFERROR((IF('[2]T61 Real GDP'!AJ70&lt;&gt;"",(IF('[2]T58 Total Population'!AJ70&lt;&gt;"",('[2]T61 Real GDP'!AJ70*1000000)/('[2]T58 Total Population'!AJ70*1000),"")),"")),"")</f>
        <v/>
      </c>
      <c r="AK70" s="17" t="s">
        <v>281</v>
      </c>
      <c r="AL70" s="114" t="s">
        <v>281</v>
      </c>
      <c r="AM70" s="17">
        <v>1204.0080779659556</v>
      </c>
      <c r="AN70" s="17" t="s">
        <v>281</v>
      </c>
      <c r="AO70" s="17" t="s">
        <v>281</v>
      </c>
      <c r="AP70" s="82" t="str">
        <f>IFERROR((IF('[2]T61 Real GDP'!AP70&lt;&gt;"",(IF('[2]T58 Total Population'!AP70&lt;&gt;"",('[2]T61 Real GDP'!AP70*1000000)/('[2]T58 Total Population'!AP70*1000),"")),"")),"")</f>
        <v/>
      </c>
      <c r="AQ70" s="17" t="s">
        <v>281</v>
      </c>
      <c r="AR70" s="17" t="s">
        <v>281</v>
      </c>
      <c r="AS70" s="17">
        <v>654.52777777777783</v>
      </c>
      <c r="AT70" s="17">
        <v>1128.9048502927851</v>
      </c>
      <c r="AU70" s="82"/>
      <c r="AV70" s="17" t="s">
        <v>281</v>
      </c>
      <c r="AW70" s="17">
        <v>672.75594690498099</v>
      </c>
      <c r="AX70" s="17">
        <v>1355.7993476018682</v>
      </c>
      <c r="AY70" s="82">
        <v>676.73345112526988</v>
      </c>
      <c r="AZ70" s="17" t="s">
        <v>281</v>
      </c>
      <c r="BA70" s="82" t="str">
        <f>IFERROR((IF('[2]T61 Real GDP'!BA70&lt;&gt;"",(IF('[2]T58 Total Population'!BA70&lt;&gt;"",('[2]T61 Real GDP'!BA70*1000000)/('[2]T58 Total Population'!BA70*1000),"")),"")),"")</f>
        <v/>
      </c>
      <c r="BB70" s="82"/>
      <c r="BC70" s="17"/>
      <c r="BE70" s="81">
        <f t="shared" si="1"/>
        <v>0.65113443980455332</v>
      </c>
    </row>
    <row r="71" spans="1:57" x14ac:dyDescent="0.25">
      <c r="A71" s="20">
        <v>1903</v>
      </c>
      <c r="B71" s="17">
        <v>2830.5475163046149</v>
      </c>
      <c r="C71" s="17">
        <v>1932.4914981284207</v>
      </c>
      <c r="D71" s="17">
        <v>1273.0554051615234</v>
      </c>
      <c r="E71" s="17">
        <v>1828.8493049315505</v>
      </c>
      <c r="F71" s="17">
        <v>2940.8862751460088</v>
      </c>
      <c r="G71" s="17">
        <v>3772.3527225953981</v>
      </c>
      <c r="H71" s="17">
        <v>3290.2977761025254</v>
      </c>
      <c r="I71" s="17">
        <v>1685.7893569844791</v>
      </c>
      <c r="J71" s="17">
        <v>3008.1579972964914</v>
      </c>
      <c r="K71" s="17">
        <v>1485.4925069041742</v>
      </c>
      <c r="L71" s="17" t="s">
        <v>281</v>
      </c>
      <c r="M71" s="17">
        <v>3478.0004686502866</v>
      </c>
      <c r="N71" s="17">
        <v>2219.6553390185891</v>
      </c>
      <c r="O71" s="17">
        <v>5678.9970539993883</v>
      </c>
      <c r="P71" s="17">
        <v>4439.6162950338485</v>
      </c>
      <c r="Q71" s="82" t="str">
        <f>IFERROR((IF('[2]T61 Real GDP'!Q71&lt;&gt;"",(IF('[2]T58 Total Population'!Q71&lt;&gt;"",('[2]T61 Real GDP'!Q71*1000000)/('[2]T58 Total Population'!Q71*1000),"")),"")),"")</f>
        <v/>
      </c>
      <c r="R71" s="17" t="s">
        <v>281</v>
      </c>
      <c r="S71" s="17" t="s">
        <v>281</v>
      </c>
      <c r="T71" s="17" t="s">
        <v>281</v>
      </c>
      <c r="U71" s="17" t="s">
        <v>281</v>
      </c>
      <c r="V71" s="17" t="s">
        <v>281</v>
      </c>
      <c r="W71" s="17" t="s">
        <v>281</v>
      </c>
      <c r="X71" s="17" t="s">
        <v>281</v>
      </c>
      <c r="Y71" s="17" t="s">
        <v>281</v>
      </c>
      <c r="Z71" s="82" t="str">
        <f>IFERROR((IF('[2]T61 Real GDP'!Z71&lt;&gt;"",(IF('[2]T58 Total Population'!Z71&lt;&gt;"",('[2]T61 Real GDP'!Z71*1000000)/('[2]T58 Total Population'!Z71*1000),"")),"")),"")</f>
        <v/>
      </c>
      <c r="AA71" s="17">
        <v>4076.2320328542091</v>
      </c>
      <c r="AB71" s="17">
        <v>4727.4844290657447</v>
      </c>
      <c r="AC71" s="17">
        <v>3333.6280750043011</v>
      </c>
      <c r="AD71" s="17">
        <v>4550.8943740271288</v>
      </c>
      <c r="AE71" s="82">
        <v>2992.315232360454</v>
      </c>
      <c r="AF71" s="82">
        <v>713.9207507820646</v>
      </c>
      <c r="AG71" s="82">
        <v>2138.7845921277908</v>
      </c>
      <c r="AH71" s="82">
        <v>1482.7463536108148</v>
      </c>
      <c r="AI71" s="82">
        <v>2614.9843912591055</v>
      </c>
      <c r="AJ71" s="82" t="str">
        <f>IFERROR((IF('[2]T61 Real GDP'!AJ71&lt;&gt;"",(IF('[2]T58 Total Population'!AJ71&lt;&gt;"",('[2]T61 Real GDP'!AJ71*1000000)/('[2]T58 Total Population'!AJ71*1000),"")),"")),"")</f>
        <v/>
      </c>
      <c r="AK71" s="17" t="s">
        <v>281</v>
      </c>
      <c r="AL71" s="114" t="s">
        <v>281</v>
      </c>
      <c r="AM71" s="17">
        <v>1613.3719097693095</v>
      </c>
      <c r="AN71" s="17" t="s">
        <v>281</v>
      </c>
      <c r="AO71" s="17" t="s">
        <v>281</v>
      </c>
      <c r="AP71" s="82" t="str">
        <f>IFERROR((IF('[2]T61 Real GDP'!AP71&lt;&gt;"",(IF('[2]T58 Total Population'!AP71&lt;&gt;"",('[2]T61 Real GDP'!AP71*1000000)/('[2]T58 Total Population'!AP71*1000),"")),"")),"")</f>
        <v/>
      </c>
      <c r="AQ71" s="17" t="s">
        <v>281</v>
      </c>
      <c r="AR71" s="17" t="s">
        <v>281</v>
      </c>
      <c r="AS71" s="17">
        <v>659.78943734898166</v>
      </c>
      <c r="AT71" s="17">
        <v>1192.6275386662592</v>
      </c>
      <c r="AU71" s="82"/>
      <c r="AV71" s="17" t="s">
        <v>281</v>
      </c>
      <c r="AW71" s="17">
        <v>803.61057382333979</v>
      </c>
      <c r="AX71" s="17">
        <v>1301.2104372505373</v>
      </c>
      <c r="AY71" s="82">
        <v>802.28770042119413</v>
      </c>
      <c r="AZ71" s="17" t="s">
        <v>281</v>
      </c>
      <c r="BA71" s="82" t="str">
        <f>IFERROR((IF('[2]T61 Real GDP'!BA71&lt;&gt;"",(IF('[2]T58 Total Population'!BA71&lt;&gt;"",('[2]T61 Real GDP'!BA71*1000000)/('[2]T58 Total Population'!BA71*1000),"")),"")),"")</f>
        <v/>
      </c>
      <c r="BB71" s="82"/>
      <c r="BC71" s="17"/>
      <c r="BE71" s="81">
        <f t="shared" si="1"/>
        <v>0.64343112219039655</v>
      </c>
    </row>
    <row r="72" spans="1:57" x14ac:dyDescent="0.25">
      <c r="A72" s="20">
        <v>1904</v>
      </c>
      <c r="B72" s="17">
        <v>2846.7080692136369</v>
      </c>
      <c r="C72" s="17">
        <v>1966.4352270155937</v>
      </c>
      <c r="D72" s="17">
        <v>1278.9407765253175</v>
      </c>
      <c r="E72" s="17">
        <v>1810.2362204724409</v>
      </c>
      <c r="F72" s="17">
        <v>2955.8501926782274</v>
      </c>
      <c r="G72" s="17">
        <v>3820.8353090601181</v>
      </c>
      <c r="H72" s="17">
        <v>3325.5800074599028</v>
      </c>
      <c r="I72" s="17">
        <v>1730.9868372943326</v>
      </c>
      <c r="J72" s="17">
        <v>3083.353492717019</v>
      </c>
      <c r="K72" s="17">
        <v>1566.6671166262749</v>
      </c>
      <c r="L72" s="17" t="s">
        <v>281</v>
      </c>
      <c r="M72" s="17">
        <v>3475.9912730216511</v>
      </c>
      <c r="N72" s="17">
        <v>2257.8316883663251</v>
      </c>
      <c r="O72" s="17">
        <v>6067.4782566758522</v>
      </c>
      <c r="P72" s="17">
        <v>4427.9439581328761</v>
      </c>
      <c r="Q72" s="82" t="str">
        <f>IFERROR((IF('[2]T61 Real GDP'!Q72&lt;&gt;"",(IF('[2]T58 Total Population'!Q72&lt;&gt;"",('[2]T61 Real GDP'!Q72*1000000)/('[2]T58 Total Population'!Q72*1000),"")),"")),"")</f>
        <v/>
      </c>
      <c r="R72" s="17" t="s">
        <v>281</v>
      </c>
      <c r="S72" s="17" t="s">
        <v>281</v>
      </c>
      <c r="T72" s="17" t="s">
        <v>281</v>
      </c>
      <c r="U72" s="17" t="s">
        <v>281</v>
      </c>
      <c r="V72" s="17" t="s">
        <v>281</v>
      </c>
      <c r="W72" s="17" t="s">
        <v>281</v>
      </c>
      <c r="X72" s="17" t="s">
        <v>281</v>
      </c>
      <c r="Y72" s="17" t="s">
        <v>281</v>
      </c>
      <c r="Z72" s="82" t="str">
        <f>IFERROR((IF('[2]T61 Real GDP'!Z72&lt;&gt;"",(IF('[2]T58 Total Population'!Z72&lt;&gt;"",('[2]T61 Real GDP'!Z72*1000000)/('[2]T58 Total Population'!Z72*1000),"")),"")),"")</f>
        <v/>
      </c>
      <c r="AA72" s="17">
        <v>4294.7288393309682</v>
      </c>
      <c r="AB72" s="17">
        <v>4570.4210526315783</v>
      </c>
      <c r="AC72" s="17">
        <v>3279.5642308975639</v>
      </c>
      <c r="AD72" s="17">
        <v>4409.5320240043638</v>
      </c>
      <c r="AE72" s="82">
        <v>3191.0397502883698</v>
      </c>
      <c r="AF72" s="82">
        <v>712.76867309950478</v>
      </c>
      <c r="AG72" s="82">
        <v>2287.4817850202667</v>
      </c>
      <c r="AH72" s="82">
        <v>1492.3282657657658</v>
      </c>
      <c r="AI72" s="82">
        <v>2639.71340839304</v>
      </c>
      <c r="AJ72" s="82" t="str">
        <f>IFERROR((IF('[2]T61 Real GDP'!AJ72&lt;&gt;"",(IF('[2]T58 Total Population'!AJ72&lt;&gt;"",('[2]T61 Real GDP'!AJ72*1000000)/('[2]T58 Total Population'!AJ72*1000),"")),"")),"")</f>
        <v/>
      </c>
      <c r="AK72" s="17" t="s">
        <v>281</v>
      </c>
      <c r="AL72" s="114" t="s">
        <v>281</v>
      </c>
      <c r="AM72" s="17">
        <v>1612.7982572524179</v>
      </c>
      <c r="AN72" s="17" t="s">
        <v>281</v>
      </c>
      <c r="AO72" s="17" t="s">
        <v>281</v>
      </c>
      <c r="AP72" s="82" t="str">
        <f>IFERROR((IF('[2]T61 Real GDP'!AP72&lt;&gt;"",(IF('[2]T58 Total Population'!AP72&lt;&gt;"",('[2]T61 Real GDP'!AP72*1000000)/('[2]T58 Total Population'!AP72*1000),"")),"")),"")</f>
        <v/>
      </c>
      <c r="AQ72" s="17" t="s">
        <v>281</v>
      </c>
      <c r="AR72" s="17" t="s">
        <v>281</v>
      </c>
      <c r="AS72" s="17">
        <v>658.86792452830184</v>
      </c>
      <c r="AT72" s="17">
        <v>1188.0882530510155</v>
      </c>
      <c r="AU72" s="82"/>
      <c r="AV72" s="17" t="s">
        <v>281</v>
      </c>
      <c r="AW72" s="17">
        <v>679.02327935222672</v>
      </c>
      <c r="AX72" s="17">
        <v>1358.2056560774292</v>
      </c>
      <c r="AY72" s="82">
        <v>763.75202047460687</v>
      </c>
      <c r="AZ72" s="17" t="s">
        <v>281</v>
      </c>
      <c r="BA72" s="82" t="str">
        <f>IFERROR((IF('[2]T61 Real GDP'!BA72&lt;&gt;"",(IF('[2]T58 Total Population'!BA72&lt;&gt;"",('[2]T61 Real GDP'!BA72*1000000)/('[2]T58 Total Population'!BA72*1000),"")),"")),"")</f>
        <v/>
      </c>
      <c r="BB72" s="82"/>
      <c r="BC72" s="17"/>
      <c r="BE72" s="81">
        <f t="shared" si="1"/>
        <v>0.64650034598250161</v>
      </c>
    </row>
    <row r="73" spans="1:57" x14ac:dyDescent="0.25">
      <c r="A73" s="20">
        <v>1905</v>
      </c>
      <c r="B73" s="17">
        <v>2894.020322817315</v>
      </c>
      <c r="C73" s="17">
        <v>2006.746723405324</v>
      </c>
      <c r="D73" s="17">
        <v>1232.9253148838036</v>
      </c>
      <c r="E73" s="17">
        <v>1777.2957717033398</v>
      </c>
      <c r="F73" s="17">
        <v>3089.7773363000638</v>
      </c>
      <c r="G73" s="17">
        <v>3881.6399999999994</v>
      </c>
      <c r="H73" s="17">
        <v>3345.9741697416976</v>
      </c>
      <c r="I73" s="17">
        <v>1741.8236784938447</v>
      </c>
      <c r="J73" s="17">
        <v>3104.0454948502834</v>
      </c>
      <c r="K73" s="17">
        <v>1606.190023580775</v>
      </c>
      <c r="L73" s="17" t="s">
        <v>281</v>
      </c>
      <c r="M73" s="17">
        <v>3597.7291724203096</v>
      </c>
      <c r="N73" s="17">
        <v>2225.4131972669611</v>
      </c>
      <c r="O73" s="17">
        <v>6301.7922677152355</v>
      </c>
      <c r="P73" s="17">
        <v>4520.47579162886</v>
      </c>
      <c r="Q73" s="82" t="str">
        <f>IFERROR((IF('[2]T61 Real GDP'!Q73&lt;&gt;"",(IF('[2]T58 Total Population'!Q73&lt;&gt;"",('[2]T61 Real GDP'!Q73*1000000)/('[2]T58 Total Population'!Q73*1000),"")),"")),"")</f>
        <v/>
      </c>
      <c r="R73" s="17">
        <v>1079.6352690897272</v>
      </c>
      <c r="S73" s="17" t="s">
        <v>281</v>
      </c>
      <c r="T73" s="17" t="s">
        <v>281</v>
      </c>
      <c r="U73" s="17" t="s">
        <v>281</v>
      </c>
      <c r="V73" s="17" t="s">
        <v>281</v>
      </c>
      <c r="W73" s="17" t="s">
        <v>281</v>
      </c>
      <c r="X73" s="17" t="s">
        <v>281</v>
      </c>
      <c r="Y73" s="17" t="s">
        <v>281</v>
      </c>
      <c r="Z73" s="82" t="str">
        <f>IFERROR((IF('[2]T61 Real GDP'!Z73&lt;&gt;"",(IF('[2]T58 Total Population'!Z73&lt;&gt;"",('[2]T61 Real GDP'!Z73*1000000)/('[2]T58 Total Population'!Z73*1000),"")),"")),"")</f>
        <v/>
      </c>
      <c r="AA73" s="17">
        <v>4281.9680319680319</v>
      </c>
      <c r="AB73" s="17">
        <v>4850.0010881392818</v>
      </c>
      <c r="AC73" s="17">
        <v>3561.8170613039251</v>
      </c>
      <c r="AD73" s="17">
        <v>4642.1638917608461</v>
      </c>
      <c r="AE73" s="82">
        <v>3478.6168467113362</v>
      </c>
      <c r="AF73" s="82">
        <v>718.14227865820123</v>
      </c>
      <c r="AG73" s="82">
        <v>2259.2402848872475</v>
      </c>
      <c r="AH73" s="82">
        <v>1629.6734665459862</v>
      </c>
      <c r="AI73" s="82">
        <v>2334.3403826787512</v>
      </c>
      <c r="AJ73" s="82" t="str">
        <f>IFERROR((IF('[2]T61 Real GDP'!AJ73&lt;&gt;"",(IF('[2]T58 Total Population'!AJ73&lt;&gt;"",('[2]T61 Real GDP'!AJ73*1000000)/('[2]T58 Total Population'!AJ73*1000),"")),"")),"")</f>
        <v/>
      </c>
      <c r="AK73" s="17" t="s">
        <v>281</v>
      </c>
      <c r="AL73" s="114" t="s">
        <v>281</v>
      </c>
      <c r="AM73" s="17">
        <v>1721.4275565175142</v>
      </c>
      <c r="AN73" s="17" t="s">
        <v>281</v>
      </c>
      <c r="AO73" s="17" t="s">
        <v>281</v>
      </c>
      <c r="AP73" s="82" t="str">
        <f>IFERROR((IF('[2]T61 Real GDP'!AP73&lt;&gt;"",(IF('[2]T58 Total Population'!AP73&lt;&gt;"",('[2]T61 Real GDP'!AP73*1000000)/('[2]T58 Total Population'!AP73*1000),"")),"")),"")</f>
        <v/>
      </c>
      <c r="AQ73" s="17" t="s">
        <v>281</v>
      </c>
      <c r="AR73" s="17" t="s">
        <v>281</v>
      </c>
      <c r="AS73" s="17">
        <v>642.98329355608598</v>
      </c>
      <c r="AT73" s="17">
        <v>1156.7547459907321</v>
      </c>
      <c r="AU73" s="82"/>
      <c r="AV73" s="17" t="s">
        <v>281</v>
      </c>
      <c r="AW73" s="17">
        <v>708.91261171797419</v>
      </c>
      <c r="AX73" s="17">
        <v>1369.6361888117924</v>
      </c>
      <c r="AY73" s="82">
        <v>617.9621106943431</v>
      </c>
      <c r="AZ73" s="17" t="s">
        <v>281</v>
      </c>
      <c r="BA73" s="82" t="str">
        <f>IFERROR((IF('[2]T61 Real GDP'!BA73&lt;&gt;"",(IF('[2]T58 Total Population'!BA73&lt;&gt;"",('[2]T61 Real GDP'!BA73*1000000)/('[2]T58 Total Population'!BA73*1000),"")),"")),"")</f>
        <v/>
      </c>
      <c r="BB73" s="82"/>
      <c r="BC73" s="17"/>
      <c r="BE73" s="81">
        <f t="shared" si="1"/>
        <v>0.66274893085971354</v>
      </c>
    </row>
    <row r="74" spans="1:57" x14ac:dyDescent="0.25">
      <c r="A74" s="20">
        <v>1906</v>
      </c>
      <c r="B74" s="17">
        <v>2943.2813736505304</v>
      </c>
      <c r="C74" s="17">
        <v>2074.7065614609319</v>
      </c>
      <c r="D74" s="17">
        <v>1230.5663032008442</v>
      </c>
      <c r="E74" s="17">
        <v>1851.3149720439014</v>
      </c>
      <c r="F74" s="17">
        <v>3176.2326569136385</v>
      </c>
      <c r="G74" s="17">
        <v>3917.4721686414996</v>
      </c>
      <c r="H74" s="17">
        <v>3401.7986136446552</v>
      </c>
      <c r="I74" s="17">
        <v>1794.3281922525105</v>
      </c>
      <c r="J74" s="17">
        <v>3152.1373211613795</v>
      </c>
      <c r="K74" s="17">
        <v>1586.7454067417834</v>
      </c>
      <c r="L74" s="17" t="s">
        <v>281</v>
      </c>
      <c r="M74" s="17">
        <v>3620.0714332260895</v>
      </c>
      <c r="N74" s="17">
        <v>2403.4333877439522</v>
      </c>
      <c r="O74" s="17">
        <v>6591.6712648395469</v>
      </c>
      <c r="P74" s="17">
        <v>4631.0853531975745</v>
      </c>
      <c r="Q74" s="82" t="str">
        <f>IFERROR((IF('[2]T61 Real GDP'!Q74&lt;&gt;"",(IF('[2]T58 Total Population'!Q74&lt;&gt;"",('[2]T61 Real GDP'!Q74*1000000)/('[2]T58 Total Population'!Q74*1000),"")),"")),"")</f>
        <v/>
      </c>
      <c r="R74" s="17" t="s">
        <v>281</v>
      </c>
      <c r="S74" s="17" t="s">
        <v>281</v>
      </c>
      <c r="T74" s="17" t="s">
        <v>281</v>
      </c>
      <c r="U74" s="17" t="s">
        <v>281</v>
      </c>
      <c r="V74" s="17" t="s">
        <v>281</v>
      </c>
      <c r="W74" s="17" t="s">
        <v>281</v>
      </c>
      <c r="X74" s="17" t="s">
        <v>281</v>
      </c>
      <c r="Y74" s="17" t="s">
        <v>281</v>
      </c>
      <c r="Z74" s="82" t="str">
        <f>IFERROR((IF('[2]T61 Real GDP'!Z74&lt;&gt;"",(IF('[2]T58 Total Population'!Z74&lt;&gt;"",('[2]T61 Real GDP'!Z74*1000000)/('[2]T58 Total Population'!Z74*1000),"")),"")),"")</f>
        <v/>
      </c>
      <c r="AA74" s="17">
        <v>4507.3855243722301</v>
      </c>
      <c r="AB74" s="17">
        <v>5157.6786469344615</v>
      </c>
      <c r="AC74" s="17">
        <v>3846.2069404648205</v>
      </c>
      <c r="AD74" s="17">
        <v>5079.124239244491</v>
      </c>
      <c r="AE74" s="82">
        <v>3518.2683457096682</v>
      </c>
      <c r="AF74" s="82">
        <v>770.3040093993244</v>
      </c>
      <c r="AG74" s="82">
        <v>2408.4013946111882</v>
      </c>
      <c r="AH74" s="82">
        <v>1594.2558027412356</v>
      </c>
      <c r="AI74" s="82">
        <v>2533.2011892963328</v>
      </c>
      <c r="AJ74" s="82" t="str">
        <f>IFERROR((IF('[2]T61 Real GDP'!AJ74&lt;&gt;"",(IF('[2]T58 Total Population'!AJ74&lt;&gt;"",('[2]T61 Real GDP'!AJ74*1000000)/('[2]T58 Total Population'!AJ74*1000),"")),"")),"")</f>
        <v/>
      </c>
      <c r="AK74" s="17" t="s">
        <v>281</v>
      </c>
      <c r="AL74" s="114" t="s">
        <v>281</v>
      </c>
      <c r="AM74" s="17">
        <v>1858.8255800390914</v>
      </c>
      <c r="AN74" s="17" t="s">
        <v>281</v>
      </c>
      <c r="AO74" s="17" t="s">
        <v>281</v>
      </c>
      <c r="AP74" s="82" t="str">
        <f>IFERROR((IF('[2]T61 Real GDP'!AP74&lt;&gt;"",(IF('[2]T58 Total Population'!AP74&lt;&gt;"",('[2]T61 Real GDP'!AP74*1000000)/('[2]T58 Total Population'!AP74*1000),"")),"")),"")</f>
        <v/>
      </c>
      <c r="AQ74" s="17" t="s">
        <v>281</v>
      </c>
      <c r="AR74" s="17" t="s">
        <v>281</v>
      </c>
      <c r="AS74" s="17">
        <v>657.33310742121319</v>
      </c>
      <c r="AT74" s="17">
        <v>1297.2095411523071</v>
      </c>
      <c r="AU74" s="82"/>
      <c r="AV74" s="17" t="s">
        <v>281</v>
      </c>
      <c r="AW74" s="17">
        <v>722.44549993910607</v>
      </c>
      <c r="AX74" s="17">
        <v>1399.9075365551023</v>
      </c>
      <c r="AY74" s="82">
        <v>651.3542919499705</v>
      </c>
      <c r="AZ74" s="17" t="s">
        <v>281</v>
      </c>
      <c r="BA74" s="82" t="str">
        <f>IFERROR((IF('[2]T61 Real GDP'!BA74&lt;&gt;"",(IF('[2]T58 Total Population'!BA74&lt;&gt;"",('[2]T61 Real GDP'!BA74*1000000)/('[2]T58 Total Population'!BA74*1000),"")),"")),"")</f>
        <v/>
      </c>
      <c r="BB74" s="82"/>
      <c r="BC74" s="17"/>
      <c r="BE74" s="81">
        <f t="shared" si="1"/>
        <v>0.65697888105676649</v>
      </c>
    </row>
    <row r="75" spans="1:57" x14ac:dyDescent="0.25">
      <c r="A75" s="20">
        <v>1907</v>
      </c>
      <c r="B75" s="17">
        <v>3070.3294904987542</v>
      </c>
      <c r="C75" s="17">
        <v>2111.6408489369405</v>
      </c>
      <c r="D75" s="17">
        <v>1249.3461203138622</v>
      </c>
      <c r="E75" s="17">
        <v>1896.4010282776349</v>
      </c>
      <c r="F75" s="17">
        <v>3338.142656907024</v>
      </c>
      <c r="G75" s="17">
        <v>3932.0692286726626</v>
      </c>
      <c r="H75" s="17">
        <v>3486.2810810810815</v>
      </c>
      <c r="I75" s="17">
        <v>1834.4877702942219</v>
      </c>
      <c r="J75" s="17">
        <v>3244.8733033923863</v>
      </c>
      <c r="K75" s="17">
        <v>1608.8823204933635</v>
      </c>
      <c r="L75" s="17" t="s">
        <v>281</v>
      </c>
      <c r="M75" s="17">
        <v>3508.3359503972069</v>
      </c>
      <c r="N75" s="17">
        <v>2563.3770119683613</v>
      </c>
      <c r="O75" s="17">
        <v>6557.2877187027489</v>
      </c>
      <c r="P75" s="17">
        <v>4678.5787319660694</v>
      </c>
      <c r="Q75" s="82" t="str">
        <f>IFERROR((IF('[2]T61 Real GDP'!Q75&lt;&gt;"",(IF('[2]T58 Total Population'!Q75&lt;&gt;"",('[2]T61 Real GDP'!Q75*1000000)/('[2]T58 Total Population'!Q75*1000),"")),"")),"")</f>
        <v/>
      </c>
      <c r="R75" s="17" t="s">
        <v>281</v>
      </c>
      <c r="S75" s="17" t="s">
        <v>281</v>
      </c>
      <c r="T75" s="17" t="s">
        <v>281</v>
      </c>
      <c r="U75" s="17" t="s">
        <v>281</v>
      </c>
      <c r="V75" s="17" t="s">
        <v>281</v>
      </c>
      <c r="W75" s="17" t="s">
        <v>281</v>
      </c>
      <c r="X75" s="17" t="s">
        <v>281</v>
      </c>
      <c r="Y75" s="17" t="s">
        <v>281</v>
      </c>
      <c r="Z75" s="82" t="str">
        <f>IFERROR((IF('[2]T61 Real GDP'!Z75&lt;&gt;"",(IF('[2]T58 Total Population'!Z75&lt;&gt;"",('[2]T61 Real GDP'!Z75*1000000)/('[2]T58 Total Population'!Z75*1000),"")),"")),"")</f>
        <v/>
      </c>
      <c r="AA75" s="17">
        <v>4616.4283983523137</v>
      </c>
      <c r="AB75" s="17">
        <v>5339.5201238390091</v>
      </c>
      <c r="AC75" s="17">
        <v>3874.8502122498489</v>
      </c>
      <c r="AD75" s="17">
        <v>5064.8904269570303</v>
      </c>
      <c r="AE75" s="82">
        <v>3459.4466505081646</v>
      </c>
      <c r="AF75" s="82">
        <v>755.22531160115045</v>
      </c>
      <c r="AG75" s="82">
        <v>2507.3115898102378</v>
      </c>
      <c r="AH75" s="82">
        <v>1669.051512673753</v>
      </c>
      <c r="AI75" s="82">
        <v>2757.3099415204679</v>
      </c>
      <c r="AJ75" s="82" t="str">
        <f>IFERROR((IF('[2]T61 Real GDP'!AJ75&lt;&gt;"",(IF('[2]T58 Total Population'!AJ75&lt;&gt;"",('[2]T61 Real GDP'!AJ75*1000000)/('[2]T58 Total Population'!AJ75*1000),"")),"")),"")</f>
        <v/>
      </c>
      <c r="AK75" s="17" t="s">
        <v>281</v>
      </c>
      <c r="AL75" s="114" t="s">
        <v>281</v>
      </c>
      <c r="AM75" s="17">
        <v>1824.2702849223626</v>
      </c>
      <c r="AN75" s="17" t="s">
        <v>281</v>
      </c>
      <c r="AO75" s="17" t="s">
        <v>281</v>
      </c>
      <c r="AP75" s="82" t="str">
        <f>IFERROR((IF('[2]T61 Real GDP'!AP75&lt;&gt;"",(IF('[2]T58 Total Population'!AP75&lt;&gt;"",('[2]T61 Real GDP'!AP75*1000000)/('[2]T58 Total Population'!AP75*1000),"")),"")),"")</f>
        <v/>
      </c>
      <c r="AQ75" s="17" t="s">
        <v>281</v>
      </c>
      <c r="AR75" s="17" t="s">
        <v>281</v>
      </c>
      <c r="AS75" s="17">
        <v>613.7891545975076</v>
      </c>
      <c r="AT75" s="17">
        <v>1325.1545574636725</v>
      </c>
      <c r="AU75" s="82"/>
      <c r="AV75" s="17" t="s">
        <v>281</v>
      </c>
      <c r="AW75" s="17">
        <v>747.04265742621578</v>
      </c>
      <c r="AX75" s="17">
        <v>1381.266442688767</v>
      </c>
      <c r="AY75" s="82">
        <v>721.00430501031337</v>
      </c>
      <c r="AZ75" s="17" t="s">
        <v>281</v>
      </c>
      <c r="BA75" s="82" t="str">
        <f>IFERROR((IF('[2]T61 Real GDP'!BA75&lt;&gt;"",(IF('[2]T58 Total Population'!BA75&lt;&gt;"",('[2]T61 Real GDP'!BA75*1000000)/('[2]T58 Total Population'!BA75*1000),"")),"")),"")</f>
        <v/>
      </c>
      <c r="BB75" s="82"/>
      <c r="BC75" s="17"/>
      <c r="BE75" s="81">
        <f t="shared" si="1"/>
        <v>0.65371574532461907</v>
      </c>
    </row>
    <row r="76" spans="1:57" x14ac:dyDescent="0.25">
      <c r="A76" s="20">
        <v>1908</v>
      </c>
      <c r="B76" s="17">
        <v>3044.9492033328461</v>
      </c>
      <c r="C76" s="17">
        <v>2156.2113722694689</v>
      </c>
      <c r="D76" s="17">
        <v>1219.2254495159061</v>
      </c>
      <c r="E76" s="17">
        <v>1957.1610926729638</v>
      </c>
      <c r="F76" s="17">
        <v>3319.6635312259054</v>
      </c>
      <c r="G76" s="17">
        <v>3932.6200242882201</v>
      </c>
      <c r="H76" s="17">
        <v>3552.1003915984338</v>
      </c>
      <c r="I76" s="17">
        <v>1828.9377839916115</v>
      </c>
      <c r="J76" s="17">
        <v>3254.3113406442544</v>
      </c>
      <c r="K76" s="17">
        <v>1600.3103067520699</v>
      </c>
      <c r="L76" s="17" t="s">
        <v>281</v>
      </c>
      <c r="M76" s="17">
        <v>3530.8259209979055</v>
      </c>
      <c r="N76" s="17">
        <v>2484.4040856265187</v>
      </c>
      <c r="O76" s="17">
        <v>6572.7557662402669</v>
      </c>
      <c r="P76" s="17">
        <v>4449.1916417369239</v>
      </c>
      <c r="Q76" s="82" t="str">
        <f>IFERROR((IF('[2]T61 Real GDP'!Q76&lt;&gt;"",(IF('[2]T58 Total Population'!Q76&lt;&gt;"",('[2]T61 Real GDP'!Q76*1000000)/('[2]T58 Total Population'!Q76*1000),"")),"")),"")</f>
        <v/>
      </c>
      <c r="R76" s="17" t="s">
        <v>281</v>
      </c>
      <c r="S76" s="17" t="s">
        <v>281</v>
      </c>
      <c r="T76" s="17" t="s">
        <v>281</v>
      </c>
      <c r="U76" s="17" t="s">
        <v>281</v>
      </c>
      <c r="V76" s="17" t="s">
        <v>281</v>
      </c>
      <c r="W76" s="17" t="s">
        <v>281</v>
      </c>
      <c r="X76" s="17" t="s">
        <v>281</v>
      </c>
      <c r="Y76" s="17" t="s">
        <v>281</v>
      </c>
      <c r="Z76" s="82" t="str">
        <f>IFERROR((IF('[2]T61 Real GDP'!Z76&lt;&gt;"",(IF('[2]T58 Total Population'!Z76&lt;&gt;"",('[2]T61 Real GDP'!Z76*1000000)/('[2]T58 Total Population'!Z76*1000),"")),"")),"")</f>
        <v/>
      </c>
      <c r="AA76" s="17">
        <v>4693.1141291398617</v>
      </c>
      <c r="AB76" s="17">
        <v>4834.9126506024104</v>
      </c>
      <c r="AC76" s="17">
        <v>3572.0610597387349</v>
      </c>
      <c r="AD76" s="17">
        <v>4560.6159676604348</v>
      </c>
      <c r="AE76" s="82">
        <v>3657.1711477765994</v>
      </c>
      <c r="AF76" s="82">
        <v>734.12195465427408</v>
      </c>
      <c r="AG76" s="82">
        <v>2742.5247422335974</v>
      </c>
      <c r="AH76" s="82">
        <v>1649.2990024265303</v>
      </c>
      <c r="AI76" s="82">
        <v>2973.1543624161072</v>
      </c>
      <c r="AJ76" s="82" t="str">
        <f>IFERROR((IF('[2]T61 Real GDP'!AJ76&lt;&gt;"",(IF('[2]T58 Total Population'!AJ76&lt;&gt;"",('[2]T61 Real GDP'!AJ76*1000000)/('[2]T58 Total Population'!AJ76*1000),"")),"")),"")</f>
        <v/>
      </c>
      <c r="AK76" s="17" t="s">
        <v>281</v>
      </c>
      <c r="AL76" s="114" t="s">
        <v>281</v>
      </c>
      <c r="AM76" s="17">
        <v>1431.9172846512427</v>
      </c>
      <c r="AN76" s="17" t="s">
        <v>281</v>
      </c>
      <c r="AO76" s="17" t="s">
        <v>281</v>
      </c>
      <c r="AP76" s="82" t="str">
        <f>IFERROR((IF('[2]T61 Real GDP'!AP76&lt;&gt;"",(IF('[2]T58 Total Population'!AP76&lt;&gt;"",('[2]T61 Real GDP'!AP76*1000000)/('[2]T58 Total Population'!AP76*1000),"")),"")),"")</f>
        <v/>
      </c>
      <c r="AQ76" s="17" t="s">
        <v>281</v>
      </c>
      <c r="AR76" s="17" t="s">
        <v>281</v>
      </c>
      <c r="AS76" s="17">
        <v>618.82825577502513</v>
      </c>
      <c r="AT76" s="17">
        <v>1318.4389556568585</v>
      </c>
      <c r="AU76" s="82"/>
      <c r="AV76" s="17" t="s">
        <v>281</v>
      </c>
      <c r="AW76" s="17">
        <v>774.91207502930831</v>
      </c>
      <c r="AX76" s="17">
        <v>1523.1143392858767</v>
      </c>
      <c r="AY76" s="82">
        <v>743.92827854657003</v>
      </c>
      <c r="AZ76" s="17" t="s">
        <v>281</v>
      </c>
      <c r="BA76" s="82" t="str">
        <f>IFERROR((IF('[2]T61 Real GDP'!BA76&lt;&gt;"",(IF('[2]T58 Total Population'!BA76&lt;&gt;"",('[2]T61 Real GDP'!BA76*1000000)/('[2]T58 Total Population'!BA76*1000),"")),"")),"")</f>
        <v/>
      </c>
      <c r="BB76" s="82"/>
      <c r="BC76" s="17"/>
      <c r="BE76" s="81">
        <f t="shared" si="1"/>
        <v>0.64756095932020141</v>
      </c>
    </row>
    <row r="77" spans="1:57" x14ac:dyDescent="0.25">
      <c r="A77" s="20">
        <v>1909</v>
      </c>
      <c r="B77" s="17">
        <v>3166.8147850835576</v>
      </c>
      <c r="C77" s="17">
        <v>2173.4173402232445</v>
      </c>
      <c r="D77" s="17">
        <v>1208.0905039424065</v>
      </c>
      <c r="E77" s="17">
        <v>1977.485928705441</v>
      </c>
      <c r="F77" s="17">
        <v>3275.9793893129772</v>
      </c>
      <c r="G77" s="17">
        <v>3970.9208344477138</v>
      </c>
      <c r="H77" s="17">
        <v>3642.5166959578205</v>
      </c>
      <c r="I77" s="17">
        <v>1884.3032080027597</v>
      </c>
      <c r="J77" s="17">
        <v>3274.7056965085912</v>
      </c>
      <c r="K77" s="17">
        <v>1631.8182842277049</v>
      </c>
      <c r="L77" s="17" t="s">
        <v>281</v>
      </c>
      <c r="M77" s="17">
        <v>3671.2542662860624</v>
      </c>
      <c r="N77" s="17">
        <v>2497.3179955610044</v>
      </c>
      <c r="O77" s="17">
        <v>6664.7353435132563</v>
      </c>
      <c r="P77" s="17">
        <v>4510.5231805929925</v>
      </c>
      <c r="Q77" s="82" t="str">
        <f>IFERROR((IF('[2]T61 Real GDP'!Q77&lt;&gt;"",(IF('[2]T58 Total Population'!Q77&lt;&gt;"",('[2]T61 Real GDP'!Q77*1000000)/('[2]T58 Total Population'!Q77*1000),"")),"")),"")</f>
        <v/>
      </c>
      <c r="R77" s="17" t="s">
        <v>281</v>
      </c>
      <c r="S77" s="17" t="s">
        <v>281</v>
      </c>
      <c r="T77" s="17" t="s">
        <v>281</v>
      </c>
      <c r="U77" s="17" t="s">
        <v>281</v>
      </c>
      <c r="V77" s="17" t="s">
        <v>281</v>
      </c>
      <c r="W77" s="17" t="s">
        <v>281</v>
      </c>
      <c r="X77" s="17" t="s">
        <v>281</v>
      </c>
      <c r="Y77" s="17" t="s">
        <v>281</v>
      </c>
      <c r="Z77" s="82" t="str">
        <f>IFERROR((IF('[2]T61 Real GDP'!Z77&lt;&gt;"",(IF('[2]T58 Total Population'!Z77&lt;&gt;"",('[2]T61 Real GDP'!Z77*1000000)/('[2]T58 Total Population'!Z77*1000),"")),"")),"")</f>
        <v/>
      </c>
      <c r="AA77" s="17">
        <v>4980.5984104721829</v>
      </c>
      <c r="AB77" s="17">
        <v>4770.4541015625</v>
      </c>
      <c r="AC77" s="17">
        <v>3849.5975975975975</v>
      </c>
      <c r="AD77" s="17">
        <v>5017.4959876713074</v>
      </c>
      <c r="AE77" s="82">
        <v>3698.7445915569388</v>
      </c>
      <c r="AF77" s="82">
        <v>776.22506205755258</v>
      </c>
      <c r="AG77" s="82">
        <v>2725.6946946620947</v>
      </c>
      <c r="AH77" s="82">
        <v>1680.0026672001068</v>
      </c>
      <c r="AI77" s="82">
        <v>2956.6854990583806</v>
      </c>
      <c r="AJ77" s="82" t="str">
        <f>IFERROR((IF('[2]T61 Real GDP'!AJ77&lt;&gt;"",(IF('[2]T58 Total Population'!AJ77&lt;&gt;"",('[2]T61 Real GDP'!AJ77*1000000)/('[2]T58 Total Population'!AJ77*1000),"")),"")),"")</f>
        <v/>
      </c>
      <c r="AK77" s="17" t="s">
        <v>281</v>
      </c>
      <c r="AL77" s="114" t="s">
        <v>281</v>
      </c>
      <c r="AM77" s="17">
        <v>1500</v>
      </c>
      <c r="AN77" s="17" t="s">
        <v>281</v>
      </c>
      <c r="AO77" s="17" t="s">
        <v>281</v>
      </c>
      <c r="AP77" s="82" t="str">
        <f>IFERROR((IF('[2]T61 Real GDP'!AP77&lt;&gt;"",(IF('[2]T58 Total Population'!AP77&lt;&gt;"",('[2]T61 Real GDP'!AP77*1000000)/('[2]T58 Total Population'!AP77*1000),"")),"")),"")</f>
        <v/>
      </c>
      <c r="AQ77" s="17" t="s">
        <v>281</v>
      </c>
      <c r="AR77" s="17" t="s">
        <v>281</v>
      </c>
      <c r="AS77" s="17">
        <v>699.63727121464228</v>
      </c>
      <c r="AT77" s="17">
        <v>1300.5424911498087</v>
      </c>
      <c r="AU77" s="82"/>
      <c r="AV77" s="17" t="s">
        <v>281</v>
      </c>
      <c r="AW77" s="17">
        <v>774.55716586151368</v>
      </c>
      <c r="AX77" s="17">
        <v>1479.8353664239212</v>
      </c>
      <c r="AY77" s="82">
        <v>830.27344935005613</v>
      </c>
      <c r="AZ77" s="17" t="s">
        <v>281</v>
      </c>
      <c r="BA77" s="82" t="str">
        <f>IFERROR((IF('[2]T61 Real GDP'!BA77&lt;&gt;"",(IF('[2]T58 Total Population'!BA77&lt;&gt;"",('[2]T61 Real GDP'!BA77*1000000)/('[2]T58 Total Population'!BA77*1000),"")),"")),"")</f>
        <v/>
      </c>
      <c r="BB77" s="82"/>
      <c r="BC77" s="17"/>
      <c r="BE77" s="81">
        <f t="shared" si="1"/>
        <v>0.64912431824559524</v>
      </c>
    </row>
    <row r="78" spans="1:57" x14ac:dyDescent="0.25">
      <c r="A78" s="20">
        <v>1910</v>
      </c>
      <c r="B78" s="17">
        <v>2965.207015330875</v>
      </c>
      <c r="C78" s="17">
        <v>2175.5176083668352</v>
      </c>
      <c r="D78" s="17">
        <v>1227.906186267845</v>
      </c>
      <c r="E78" s="17">
        <v>1895.1052472555141</v>
      </c>
      <c r="F78" s="17">
        <v>3290.3731478681584</v>
      </c>
      <c r="G78" s="17">
        <v>4063.8668978394239</v>
      </c>
      <c r="H78" s="17">
        <v>3705.0832755031229</v>
      </c>
      <c r="I78" s="17">
        <v>1906.4479344486176</v>
      </c>
      <c r="J78" s="17">
        <v>3347.6477959417348</v>
      </c>
      <c r="K78" s="17">
        <v>1625.5158616323813</v>
      </c>
      <c r="L78" s="17" t="s">
        <v>281</v>
      </c>
      <c r="M78" s="17">
        <v>3782.9472092984952</v>
      </c>
      <c r="N78" s="17">
        <v>2543.1285149342775</v>
      </c>
      <c r="O78" s="17">
        <v>6884.9522583400376</v>
      </c>
      <c r="P78" s="17">
        <v>4610.7800338409479</v>
      </c>
      <c r="Q78" s="82" t="str">
        <f>IFERROR((IF('[2]T61 Real GDP'!Q78&lt;&gt;"",(IF('[2]T58 Total Population'!Q78&lt;&gt;"",('[2]T61 Real GDP'!Q78*1000000)/('[2]T58 Total Population'!Q78*1000),"")),"")),"")</f>
        <v/>
      </c>
      <c r="R78" s="17"/>
      <c r="S78" s="17" t="s">
        <v>281</v>
      </c>
      <c r="T78" s="17" t="s">
        <v>281</v>
      </c>
      <c r="U78" s="17">
        <v>2000.3924646781788</v>
      </c>
      <c r="V78" s="17" t="s">
        <v>281</v>
      </c>
      <c r="W78" s="17">
        <v>1660.0370807348727</v>
      </c>
      <c r="X78" s="17" t="s">
        <v>281</v>
      </c>
      <c r="Y78" s="17" t="s">
        <v>281</v>
      </c>
      <c r="Z78" s="82" t="str">
        <f>IFERROR((IF('[2]T61 Real GDP'!Z78&lt;&gt;"",(IF('[2]T58 Total Population'!Z78&lt;&gt;"",('[2]T61 Real GDP'!Z78*1000000)/('[2]T58 Total Population'!Z78*1000),"")),"")),"")</f>
        <v/>
      </c>
      <c r="AA78" s="17">
        <v>5209.8285714285712</v>
      </c>
      <c r="AB78" s="17">
        <v>5316.3071770334927</v>
      </c>
      <c r="AC78" s="17">
        <v>4065.7612687813021</v>
      </c>
      <c r="AD78" s="17">
        <v>4963.7357034290217</v>
      </c>
      <c r="AE78" s="82">
        <v>3821.7104898360271</v>
      </c>
      <c r="AF78" s="82">
        <v>768.72524306805906</v>
      </c>
      <c r="AG78" s="82">
        <v>3000.1076088212894</v>
      </c>
      <c r="AH78" s="82">
        <v>1693.5333333333333</v>
      </c>
      <c r="AI78" s="82">
        <v>3135.9851988899168</v>
      </c>
      <c r="AJ78" s="82" t="str">
        <f>IFERROR((IF('[2]T61 Real GDP'!AJ78&lt;&gt;"",(IF('[2]T58 Total Population'!AJ78&lt;&gt;"",('[2]T61 Real GDP'!AJ78*1000000)/('[2]T58 Total Population'!AJ78*1000),"")),"")),"")</f>
        <v/>
      </c>
      <c r="AK78" s="17" t="s">
        <v>281</v>
      </c>
      <c r="AL78" s="114" t="s">
        <v>281</v>
      </c>
      <c r="AM78" s="17">
        <v>1151.094890510949</v>
      </c>
      <c r="AN78" s="17" t="s">
        <v>281</v>
      </c>
      <c r="AO78" s="17" t="s">
        <v>281</v>
      </c>
      <c r="AP78" s="82" t="str">
        <f>IFERROR((IF('[2]T61 Real GDP'!AP78&lt;&gt;"",(IF('[2]T58 Total Population'!AP78&lt;&gt;"",('[2]T61 Real GDP'!AP78*1000000)/('[2]T58 Total Population'!AP78*1000),"")),"")),"")</f>
        <v/>
      </c>
      <c r="AQ78" s="17" t="s">
        <v>281</v>
      </c>
      <c r="AR78" s="17" t="s">
        <v>281</v>
      </c>
      <c r="AS78" s="17">
        <v>696.58722277391598</v>
      </c>
      <c r="AT78" s="17">
        <v>1303.7552607132759</v>
      </c>
      <c r="AU78" s="82"/>
      <c r="AV78" s="17" t="s">
        <v>281</v>
      </c>
      <c r="AW78" s="17">
        <v>874.28055524207207</v>
      </c>
      <c r="AX78" s="17">
        <v>1606.2339734628777</v>
      </c>
      <c r="AY78" s="82">
        <v>844.44352548036738</v>
      </c>
      <c r="AZ78" s="17" t="s">
        <v>281</v>
      </c>
      <c r="BA78" s="82" t="str">
        <f>IFERROR((IF('[2]T61 Real GDP'!BA78&lt;&gt;"",(IF('[2]T58 Total Population'!BA78&lt;&gt;"",('[2]T61 Real GDP'!BA78*1000000)/('[2]T58 Total Population'!BA78*1000),"")),"")),"")</f>
        <v/>
      </c>
      <c r="BB78" s="82"/>
      <c r="BC78" s="17"/>
      <c r="BE78" s="81">
        <f t="shared" si="1"/>
        <v>0.66246055510097879</v>
      </c>
    </row>
    <row r="79" spans="1:57" x14ac:dyDescent="0.25">
      <c r="A79" s="20">
        <v>1911</v>
      </c>
      <c r="B79" s="17">
        <v>3249.5770934708407</v>
      </c>
      <c r="C79" s="17">
        <v>2199.1612101575556</v>
      </c>
      <c r="D79" s="17">
        <v>1241.6175231676496</v>
      </c>
      <c r="E79" s="17">
        <v>2017.2051615484645</v>
      </c>
      <c r="F79" s="17">
        <v>3365.2132253711206</v>
      </c>
      <c r="G79" s="17">
        <v>4148.2649993348405</v>
      </c>
      <c r="H79" s="17">
        <v>3856.6609530339388</v>
      </c>
      <c r="I79" s="17">
        <v>1939.1326806212023</v>
      </c>
      <c r="J79" s="17">
        <v>3408.4044979013975</v>
      </c>
      <c r="K79" s="17">
        <v>2027.3274787344612</v>
      </c>
      <c r="L79" s="17" t="s">
        <v>281</v>
      </c>
      <c r="M79" s="17">
        <v>3862.7039086883997</v>
      </c>
      <c r="N79" s="17">
        <v>2606.4082786140671</v>
      </c>
      <c r="O79" s="17">
        <v>6926.6880708591543</v>
      </c>
      <c r="P79" s="17">
        <v>4708.8999293098886</v>
      </c>
      <c r="Q79" s="82" t="str">
        <f>IFERROR((IF('[2]T61 Real GDP'!Q79&lt;&gt;"",(IF('[2]T58 Total Population'!Q79&lt;&gt;"",('[2]T61 Real GDP'!Q79*1000000)/('[2]T58 Total Population'!Q79*1000),"")),"")),"")</f>
        <v/>
      </c>
      <c r="R79" s="17">
        <v>1136.6765790227121</v>
      </c>
      <c r="S79" s="17" t="s">
        <v>281</v>
      </c>
      <c r="T79" s="17" t="s">
        <v>281</v>
      </c>
      <c r="U79" s="17" t="s">
        <v>281</v>
      </c>
      <c r="V79" s="17" t="s">
        <v>281</v>
      </c>
      <c r="W79" s="17" t="s">
        <v>281</v>
      </c>
      <c r="X79" s="17" t="s">
        <v>281</v>
      </c>
      <c r="Y79" s="17" t="s">
        <v>281</v>
      </c>
      <c r="Z79" s="82" t="str">
        <f>IFERROR((IF('[2]T61 Real GDP'!Z79&lt;&gt;"",(IF('[2]T58 Total Population'!Z79&lt;&gt;"",('[2]T61 Real GDP'!Z79*1000000)/('[2]T58 Total Population'!Z79*1000),"")),"")),"")</f>
        <v/>
      </c>
      <c r="AA79" s="17">
        <v>5103.7777777777783</v>
      </c>
      <c r="AB79" s="17">
        <v>5493.8462980318654</v>
      </c>
      <c r="AC79" s="17">
        <v>4212.5376518218627</v>
      </c>
      <c r="AD79" s="17">
        <v>5045.6839038988055</v>
      </c>
      <c r="AE79" s="82">
        <v>3746.1507136690425</v>
      </c>
      <c r="AF79" s="82">
        <v>835.67681932384187</v>
      </c>
      <c r="AG79" s="82">
        <v>2886.5344444110547</v>
      </c>
      <c r="AH79" s="82">
        <v>1706.7378252168112</v>
      </c>
      <c r="AI79" s="82">
        <v>2956.8345323741005</v>
      </c>
      <c r="AJ79" s="82" t="str">
        <f>IFERROR((IF('[2]T61 Real GDP'!AJ79&lt;&gt;"",(IF('[2]T58 Total Population'!AJ79&lt;&gt;"",('[2]T61 Real GDP'!AJ79*1000000)/('[2]T58 Total Population'!AJ79*1000),"")),"")),"")</f>
        <v/>
      </c>
      <c r="AK79" s="17" t="s">
        <v>281</v>
      </c>
      <c r="AL79" s="114" t="s">
        <v>281</v>
      </c>
      <c r="AM79" s="17"/>
      <c r="AN79" s="17" t="s">
        <v>281</v>
      </c>
      <c r="AO79" s="17" t="s">
        <v>281</v>
      </c>
      <c r="AP79" s="82" t="str">
        <f>IFERROR((IF('[2]T61 Real GDP'!AP79&lt;&gt;"",(IF('[2]T58 Total Population'!AP79&lt;&gt;"",('[2]T61 Real GDP'!AP79*1000000)/('[2]T58 Total Population'!AP79*1000),"")),"")),"")</f>
        <v/>
      </c>
      <c r="AQ79" s="17" t="s">
        <v>281</v>
      </c>
      <c r="AR79" s="17" t="s">
        <v>281</v>
      </c>
      <c r="AS79" s="17">
        <v>690.70933685252385</v>
      </c>
      <c r="AT79" s="17">
        <v>1355.578014537489</v>
      </c>
      <c r="AU79" s="82">
        <v>455.12012784256467</v>
      </c>
      <c r="AV79" s="17">
        <v>800.80889787664307</v>
      </c>
      <c r="AW79" s="17">
        <v>912.64393268379092</v>
      </c>
      <c r="AX79" s="17">
        <v>1471.262636614111</v>
      </c>
      <c r="AY79" s="82">
        <v>789.44747069467371</v>
      </c>
      <c r="AZ79" s="17" t="s">
        <v>281</v>
      </c>
      <c r="BA79" s="82" t="str">
        <f>IFERROR((IF('[2]T61 Real GDP'!BA79&lt;&gt;"",(IF('[2]T58 Total Population'!BA79&lt;&gt;"",('[2]T61 Real GDP'!BA79*1000000)/('[2]T58 Total Population'!BA79*1000),"")),"")),"")</f>
        <v/>
      </c>
      <c r="BB79" s="82"/>
      <c r="BC79" s="17"/>
      <c r="BE79" s="81">
        <f t="shared" si="1"/>
        <v>0.68261069977387634</v>
      </c>
    </row>
    <row r="80" spans="1:57" x14ac:dyDescent="0.25">
      <c r="A80" s="20">
        <v>1912</v>
      </c>
      <c r="B80" s="17">
        <v>3514.4934355279374</v>
      </c>
      <c r="C80" s="17">
        <v>2201.376559414266</v>
      </c>
      <c r="D80" s="17">
        <v>1256.5392354124749</v>
      </c>
      <c r="E80" s="17">
        <v>1988.6724960254371</v>
      </c>
      <c r="F80" s="17">
        <v>3505.0944378346226</v>
      </c>
      <c r="G80" s="17">
        <v>4206.3885375494074</v>
      </c>
      <c r="H80" s="17">
        <v>3812.226363944425</v>
      </c>
      <c r="I80" s="17">
        <v>2022.4019346230823</v>
      </c>
      <c r="J80" s="17">
        <v>3523.6936872643782</v>
      </c>
      <c r="K80" s="17">
        <v>1966.970976509198</v>
      </c>
      <c r="L80" s="17" t="s">
        <v>281</v>
      </c>
      <c r="M80" s="17">
        <v>3918.0594325100587</v>
      </c>
      <c r="N80" s="17">
        <v>2705.3079713728443</v>
      </c>
      <c r="O80" s="17">
        <v>7211.9319692539721</v>
      </c>
      <c r="P80" s="17">
        <v>4761.7473253203007</v>
      </c>
      <c r="Q80" s="82" t="str">
        <f>IFERROR((IF('[2]T61 Real GDP'!Q80&lt;&gt;"",(IF('[2]T58 Total Population'!Q80&lt;&gt;"",('[2]T61 Real GDP'!Q80*1000000)/('[2]T58 Total Population'!Q80*1000),"")),"")),"")</f>
        <v/>
      </c>
      <c r="R80" s="17" t="s">
        <v>281</v>
      </c>
      <c r="S80" s="17" t="s">
        <v>281</v>
      </c>
      <c r="T80" s="17" t="s">
        <v>281</v>
      </c>
      <c r="U80" s="17" t="s">
        <v>281</v>
      </c>
      <c r="V80" s="17" t="s">
        <v>281</v>
      </c>
      <c r="W80" s="17" t="s">
        <v>281</v>
      </c>
      <c r="X80" s="17" t="s">
        <v>281</v>
      </c>
      <c r="Y80" s="17" t="s">
        <v>281</v>
      </c>
      <c r="Z80" s="82" t="str">
        <f>IFERROR((IF('[2]T61 Real GDP'!Z80&lt;&gt;"",(IF('[2]T58 Total Population'!Z80&lt;&gt;"",('[2]T61 Real GDP'!Z80*1000000)/('[2]T58 Total Population'!Z80*1000),"")),"")),"")</f>
        <v/>
      </c>
      <c r="AA80" s="17">
        <v>5098.4767217335329</v>
      </c>
      <c r="AB80" s="17">
        <v>5209.2527472527472</v>
      </c>
      <c r="AC80" s="17">
        <v>4377.130755064456</v>
      </c>
      <c r="AD80" s="17">
        <v>5200.6984734020871</v>
      </c>
      <c r="AE80" s="82">
        <v>3903.6228674758304</v>
      </c>
      <c r="AF80" s="82">
        <v>809.17645027624303</v>
      </c>
      <c r="AG80" s="82">
        <v>2967.7515119962941</v>
      </c>
      <c r="AH80" s="82">
        <v>1718.2910547396527</v>
      </c>
      <c r="AI80" s="82">
        <v>3507.867132867133</v>
      </c>
      <c r="AJ80" s="82" t="str">
        <f>IFERROR((IF('[2]T61 Real GDP'!AJ80&lt;&gt;"",(IF('[2]T58 Total Population'!AJ80&lt;&gt;"",('[2]T61 Real GDP'!AJ80*1000000)/('[2]T58 Total Population'!AJ80*1000),"")),"")),"")</f>
        <v/>
      </c>
      <c r="AK80" s="17" t="s">
        <v>281</v>
      </c>
      <c r="AL80" s="114" t="s">
        <v>281</v>
      </c>
      <c r="AM80" s="17"/>
      <c r="AN80" s="17" t="s">
        <v>281</v>
      </c>
      <c r="AO80" s="17" t="s">
        <v>281</v>
      </c>
      <c r="AP80" s="82" t="str">
        <f>IFERROR((IF('[2]T61 Real GDP'!AP80&lt;&gt;"",(IF('[2]T58 Total Population'!AP80&lt;&gt;"",('[2]T61 Real GDP'!AP80*1000000)/('[2]T58 Total Population'!AP80*1000),"")),"")),"")</f>
        <v/>
      </c>
      <c r="AQ80" s="17" t="s">
        <v>281</v>
      </c>
      <c r="AR80" s="17" t="s">
        <v>281</v>
      </c>
      <c r="AS80" s="17">
        <v>688.68160843770602</v>
      </c>
      <c r="AT80" s="17">
        <v>1384.082605366993</v>
      </c>
      <c r="AU80" s="82">
        <v>470.88939497395944</v>
      </c>
      <c r="AV80" s="17">
        <v>821.81818181818176</v>
      </c>
      <c r="AW80" s="17">
        <v>911.36215511622856</v>
      </c>
      <c r="AX80" s="17">
        <v>1413.9678440158577</v>
      </c>
      <c r="AY80" s="82">
        <v>742.49428937338928</v>
      </c>
      <c r="AZ80" s="17" t="s">
        <v>281</v>
      </c>
      <c r="BA80" s="82" t="str">
        <f>IFERROR((IF('[2]T61 Real GDP'!BA80&lt;&gt;"",(IF('[2]T58 Total Population'!BA80&lt;&gt;"",('[2]T61 Real GDP'!BA80*1000000)/('[2]T58 Total Population'!BA80*1000),"")),"")),"")</f>
        <v/>
      </c>
      <c r="BB80" s="82"/>
      <c r="BC80" s="17"/>
      <c r="BE80" s="81">
        <f t="shared" si="1"/>
        <v>0.67517036718955636</v>
      </c>
    </row>
    <row r="81" spans="1:57" x14ac:dyDescent="0.25">
      <c r="A81" s="20">
        <v>1913</v>
      </c>
      <c r="B81" s="17">
        <v>3484.7695535778889</v>
      </c>
      <c r="C81" s="17">
        <v>2304.7927574242003</v>
      </c>
      <c r="D81" s="17">
        <v>1250.3348961821837</v>
      </c>
      <c r="E81" s="17">
        <v>2055.6186152099885</v>
      </c>
      <c r="F81" s="17">
        <v>3465.4943106250926</v>
      </c>
      <c r="G81" s="17">
        <v>4219.5408296373598</v>
      </c>
      <c r="H81" s="17">
        <v>3912.168957425411</v>
      </c>
      <c r="I81" s="17">
        <v>2110.6706309877763</v>
      </c>
      <c r="J81" s="17">
        <v>3648.006394294322</v>
      </c>
      <c r="K81" s="17">
        <v>1177.0728154926344</v>
      </c>
      <c r="L81" s="17">
        <v>2736.0791532443627</v>
      </c>
      <c r="M81" s="17">
        <v>4048.5074626865671</v>
      </c>
      <c r="N81" s="17">
        <v>2874.078997790205</v>
      </c>
      <c r="O81" s="17">
        <v>7092.6120023353815</v>
      </c>
      <c r="P81" s="17">
        <v>4920.5459046200358</v>
      </c>
      <c r="Q81" s="82" t="str">
        <f>IFERROR((IF('[2]T61 Real GDP'!Q81&lt;&gt;"",(IF('[2]T58 Total Population'!Q81&lt;&gt;"",('[2]T61 Real GDP'!Q81*1000000)/('[2]T58 Total Population'!Q81*1000),"")),"")),"")</f>
        <v/>
      </c>
      <c r="R81" s="17"/>
      <c r="S81" s="17" t="s">
        <v>281</v>
      </c>
      <c r="T81" s="17" t="s">
        <v>281</v>
      </c>
      <c r="U81" s="17">
        <v>2097.8745045771807</v>
      </c>
      <c r="V81" s="17" t="s">
        <v>281</v>
      </c>
      <c r="W81" s="17">
        <v>1741.0393549932146</v>
      </c>
      <c r="X81" s="17" t="s">
        <v>281</v>
      </c>
      <c r="Y81" s="17" t="s">
        <v>281</v>
      </c>
      <c r="Z81" s="82" t="str">
        <f>IFERROR((IF('[2]T61 Real GDP'!Z81&lt;&gt;"",(IF('[2]T58 Total Population'!Z81&lt;&gt;"",('[2]T61 Real GDP'!Z81*1000000)/('[2]T58 Total Population'!Z81*1000),"")),"")),"")</f>
        <v/>
      </c>
      <c r="AA81" s="17">
        <v>5156.8139390168017</v>
      </c>
      <c r="AB81" s="17">
        <v>5152.4064171122991</v>
      </c>
      <c r="AC81" s="17">
        <v>4446.7651553744272</v>
      </c>
      <c r="AD81" s="17">
        <v>5300.7294633526626</v>
      </c>
      <c r="AE81" s="82">
        <v>3797.2433776279549</v>
      </c>
      <c r="AF81" s="82">
        <v>810.98901098901104</v>
      </c>
      <c r="AG81" s="82">
        <v>2988.345050902034</v>
      </c>
      <c r="AH81" s="82">
        <v>1731.5297261189044</v>
      </c>
      <c r="AI81" s="82">
        <v>3310.1104502973662</v>
      </c>
      <c r="AJ81" s="82" t="str">
        <f>IFERROR((IF('[2]T61 Real GDP'!AJ81&lt;&gt;"",(IF('[2]T58 Total Population'!AJ81&lt;&gt;"",('[2]T61 Real GDP'!AJ81*1000000)/('[2]T58 Total Population'!AJ81*1000),"")),"")),"")</f>
        <v/>
      </c>
      <c r="AK81" s="17">
        <v>1163.3618337274877</v>
      </c>
      <c r="AL81" s="23">
        <v>710.23283114850324</v>
      </c>
      <c r="AM81" s="17"/>
      <c r="AN81" s="17">
        <v>882.88770053475935</v>
      </c>
      <c r="AO81" s="17">
        <v>1213</v>
      </c>
      <c r="AP81" s="82" t="str">
        <f>IFERROR((IF('[2]T61 Real GDP'!AP81&lt;&gt;"",(IF('[2]T58 Total Population'!AP81&lt;&gt;"",('[2]T61 Real GDP'!AP81*1000000)/('[2]T58 Total Population'!AP81*1000),"")),"")),"")</f>
        <v/>
      </c>
      <c r="AQ81" s="17">
        <v>552.29674703756234</v>
      </c>
      <c r="AR81" s="17">
        <v>1279.2607802874743</v>
      </c>
      <c r="AS81" s="17">
        <v>672.51234771155748</v>
      </c>
      <c r="AT81" s="17">
        <v>1386.6891159622232</v>
      </c>
      <c r="AU81" s="82">
        <v>485.45227010090622</v>
      </c>
      <c r="AV81" s="17">
        <v>900.12970168612196</v>
      </c>
      <c r="AW81" s="17">
        <v>988.06479113384478</v>
      </c>
      <c r="AX81" s="17">
        <v>1366.8511263479982</v>
      </c>
      <c r="AY81" s="82">
        <v>807.04348879100235</v>
      </c>
      <c r="AZ81" s="17">
        <v>840.60306134192649</v>
      </c>
      <c r="BA81" s="82" t="str">
        <f>IFERROR((IF('[2]T61 Real GDP'!BA81&lt;&gt;"",(IF('[2]T58 Total Population'!BA81&lt;&gt;"",('[2]T61 Real GDP'!BA81*1000000)/('[2]T58 Total Population'!BA81*1000),"")),"")),"")</f>
        <v/>
      </c>
      <c r="BB81" s="82"/>
      <c r="BC81" s="17">
        <v>1543.1589762396532</v>
      </c>
      <c r="BE81" s="81">
        <f t="shared" si="1"/>
        <v>0.72469301205702352</v>
      </c>
    </row>
    <row r="82" spans="1:57" x14ac:dyDescent="0.25">
      <c r="A82" s="20">
        <v>1914</v>
      </c>
      <c r="B82" s="17">
        <v>3236.3362185360215</v>
      </c>
      <c r="C82" s="17">
        <v>2179.1564253251954</v>
      </c>
      <c r="D82" s="17">
        <v>1257.5250836120401</v>
      </c>
      <c r="E82" s="17">
        <v>2013.677811550152</v>
      </c>
      <c r="F82" s="17">
        <v>2875.6295285672309</v>
      </c>
      <c r="G82" s="17">
        <v>3923.3325132720447</v>
      </c>
      <c r="H82" s="17">
        <v>4110.4075546719687</v>
      </c>
      <c r="I82" s="17">
        <v>2000.6170979364556</v>
      </c>
      <c r="J82" s="17">
        <v>3059.2904865649971</v>
      </c>
      <c r="K82" s="17">
        <v>1502.4711696869851</v>
      </c>
      <c r="L82" s="17" t="s">
        <v>281</v>
      </c>
      <c r="M82" s="17">
        <v>3868.283415644416</v>
      </c>
      <c r="N82" s="17">
        <v>2935.0663896963429</v>
      </c>
      <c r="O82" s="17">
        <v>6638.7092492839183</v>
      </c>
      <c r="P82" s="17">
        <v>4926.5821190471015</v>
      </c>
      <c r="Q82" s="82" t="str">
        <f>IFERROR((IF('[2]T61 Real GDP'!Q82&lt;&gt;"",(IF('[2]T58 Total Population'!Q82&lt;&gt;"",('[2]T61 Real GDP'!Q82*1000000)/('[2]T58 Total Population'!Q82*1000),"")),"")),"")</f>
        <v/>
      </c>
      <c r="R82" s="17" t="s">
        <v>281</v>
      </c>
      <c r="S82" s="17" t="s">
        <v>281</v>
      </c>
      <c r="T82" s="17" t="s">
        <v>281</v>
      </c>
      <c r="U82" s="17" t="s">
        <v>281</v>
      </c>
      <c r="V82" s="17" t="s">
        <v>281</v>
      </c>
      <c r="W82" s="17" t="s">
        <v>281</v>
      </c>
      <c r="X82" s="17" t="s">
        <v>281</v>
      </c>
      <c r="Y82" s="17" t="s">
        <v>281</v>
      </c>
      <c r="Z82" s="82" t="str">
        <f>IFERROR((IF('[2]T61 Real GDP'!Z82&lt;&gt;"",(IF('[2]T58 Total Population'!Z82&lt;&gt;"",('[2]T61 Real GDP'!Z82*1000000)/('[2]T58 Total Population'!Z82*1000),"")),"")),"")</f>
        <v/>
      </c>
      <c r="AA82" s="17">
        <v>5026.7585647678898</v>
      </c>
      <c r="AB82" s="17">
        <v>5189.2440944881882</v>
      </c>
      <c r="AC82" s="17">
        <v>4025.284566909675</v>
      </c>
      <c r="AD82" s="17">
        <v>4799.2011356213252</v>
      </c>
      <c r="AE82" s="82">
        <v>3302.2234619926585</v>
      </c>
      <c r="AF82" s="82">
        <v>779.93460535573854</v>
      </c>
      <c r="AG82" s="82">
        <v>2496.8459563844649</v>
      </c>
      <c r="AH82" s="82">
        <v>1744.318181818182</v>
      </c>
      <c r="AI82" s="82">
        <v>2654.1291905151265</v>
      </c>
      <c r="AJ82" s="82" t="str">
        <f>IFERROR((IF('[2]T61 Real GDP'!AJ82&lt;&gt;"",(IF('[2]T58 Total Population'!AJ82&lt;&gt;"",('[2]T61 Real GDP'!AJ82*1000000)/('[2]T58 Total Population'!AJ82*1000),"")),"")),"")</f>
        <v/>
      </c>
      <c r="AK82" s="17" t="s">
        <v>281</v>
      </c>
      <c r="AL82" s="23" t="s">
        <v>281</v>
      </c>
      <c r="AM82" s="17"/>
      <c r="AN82" s="17" t="s">
        <v>281</v>
      </c>
      <c r="AO82" s="17" t="s">
        <v>281</v>
      </c>
      <c r="AP82" s="82" t="str">
        <f>IFERROR((IF('[2]T61 Real GDP'!AP82&lt;&gt;"",(IF('[2]T58 Total Population'!AP82&lt;&gt;"",('[2]T61 Real GDP'!AP82*1000000)/('[2]T58 Total Population'!AP82*1000),"")),"")),"")</f>
        <v/>
      </c>
      <c r="AQ82" s="17" t="s">
        <v>281</v>
      </c>
      <c r="AR82" s="17" t="s">
        <v>281</v>
      </c>
      <c r="AS82" s="17">
        <v>708.55263157894728</v>
      </c>
      <c r="AT82" s="17">
        <v>1326.502213909459</v>
      </c>
      <c r="AU82" s="82">
        <v>503.65288505384274</v>
      </c>
      <c r="AV82" s="17">
        <v>920.16539440203564</v>
      </c>
      <c r="AW82" s="17">
        <v>951.69890224777828</v>
      </c>
      <c r="AX82" s="17">
        <v>1366.8260105591557</v>
      </c>
      <c r="AY82" s="82">
        <v>778.28007337698148</v>
      </c>
      <c r="AZ82" s="17" t="s">
        <v>281</v>
      </c>
      <c r="BA82" s="82" t="str">
        <f>IFERROR((IF('[2]T61 Real GDP'!BA82&lt;&gt;"",(IF('[2]T58 Total Population'!BA82&lt;&gt;"",('[2]T61 Real GDP'!BA82*1000000)/('[2]T58 Total Population'!BA82*1000),"")),"")),"")</f>
        <v/>
      </c>
      <c r="BB82" s="82"/>
      <c r="BC82" s="17"/>
      <c r="BE82" s="81">
        <f t="shared" si="1"/>
        <v>0.67400443803371624</v>
      </c>
    </row>
    <row r="83" spans="1:57" x14ac:dyDescent="0.25">
      <c r="A83" s="20">
        <v>1915</v>
      </c>
      <c r="B83" s="17">
        <v>3248.0667473629601</v>
      </c>
      <c r="C83" s="17">
        <v>2069.6937185312536</v>
      </c>
      <c r="D83" s="17">
        <v>1227.7889111556447</v>
      </c>
      <c r="E83" s="17">
        <v>2032.919405892379</v>
      </c>
      <c r="F83" s="17">
        <v>2652.9919834658986</v>
      </c>
      <c r="G83" s="17">
        <v>3858.079391674185</v>
      </c>
      <c r="H83" s="17">
        <v>3777.9476268412436</v>
      </c>
      <c r="I83" s="17">
        <v>1881.6775867661368</v>
      </c>
      <c r="J83" s="17">
        <v>2899.0123508983843</v>
      </c>
      <c r="K83" s="17">
        <v>1143.0388949472917</v>
      </c>
      <c r="L83" s="17" t="s">
        <v>281</v>
      </c>
      <c r="M83" s="17">
        <v>3925.6810007818608</v>
      </c>
      <c r="N83" s="17">
        <v>3036.9983918912212</v>
      </c>
      <c r="O83" s="17">
        <v>6623.3334706748401</v>
      </c>
      <c r="P83" s="17">
        <v>5288.2658178679321</v>
      </c>
      <c r="Q83" s="82" t="str">
        <f>IFERROR((IF('[2]T61 Real GDP'!Q83&lt;&gt;"",(IF('[2]T58 Total Population'!Q83&lt;&gt;"",('[2]T61 Real GDP'!Q83*1000000)/('[2]T58 Total Population'!Q83*1000),"")),"")),"")</f>
        <v/>
      </c>
      <c r="R83" s="17" t="s">
        <v>281</v>
      </c>
      <c r="S83" s="17" t="s">
        <v>281</v>
      </c>
      <c r="T83" s="17" t="s">
        <v>281</v>
      </c>
      <c r="U83" s="17" t="s">
        <v>281</v>
      </c>
      <c r="V83" s="17" t="s">
        <v>281</v>
      </c>
      <c r="W83" s="17" t="s">
        <v>281</v>
      </c>
      <c r="X83" s="17" t="s">
        <v>281</v>
      </c>
      <c r="Y83" s="17" t="s">
        <v>281</v>
      </c>
      <c r="Z83" s="82" t="str">
        <f>IFERROR((IF('[2]T61 Real GDP'!Z83&lt;&gt;"",(IF('[2]T58 Total Population'!Z83&lt;&gt;"",('[2]T61 Real GDP'!Z83*1000000)/('[2]T58 Total Population'!Z83*1000),"")),"")),"")</f>
        <v/>
      </c>
      <c r="AA83" s="17">
        <v>4896.600281633474</v>
      </c>
      <c r="AB83" s="17">
        <v>5173.794270833333</v>
      </c>
      <c r="AC83" s="17">
        <v>4232.8882920278347</v>
      </c>
      <c r="AD83" s="17">
        <v>4864.1926174696109</v>
      </c>
      <c r="AE83" s="82">
        <v>3243.7231808296638</v>
      </c>
      <c r="AF83" s="82">
        <v>797.92494123368726</v>
      </c>
      <c r="AG83" s="82">
        <v>2389.0930431899756</v>
      </c>
      <c r="AH83" s="82">
        <v>1757.1906354515049</v>
      </c>
      <c r="AI83" s="82">
        <v>2470.3049759229534</v>
      </c>
      <c r="AJ83" s="82" t="str">
        <f>IFERROR((IF('[2]T61 Real GDP'!AJ83&lt;&gt;"",(IF('[2]T58 Total Population'!AJ83&lt;&gt;"",('[2]T61 Real GDP'!AJ83*1000000)/('[2]T58 Total Population'!AJ83*1000),"")),"")),"")</f>
        <v/>
      </c>
      <c r="AK83" s="17" t="s">
        <v>281</v>
      </c>
      <c r="AL83" s="23" t="s">
        <v>281</v>
      </c>
      <c r="AM83" s="17"/>
      <c r="AN83" s="17" t="s">
        <v>281</v>
      </c>
      <c r="AO83" s="17" t="s">
        <v>281</v>
      </c>
      <c r="AP83" s="82" t="str">
        <f>IFERROR((IF('[2]T61 Real GDP'!AP83&lt;&gt;"",(IF('[2]T58 Total Population'!AP83&lt;&gt;"",('[2]T61 Real GDP'!AP83*1000000)/('[2]T58 Total Population'!AP83*1000),"")),"")),"")</f>
        <v/>
      </c>
      <c r="AQ83" s="17" t="s">
        <v>281</v>
      </c>
      <c r="AR83" s="17" t="s">
        <v>281</v>
      </c>
      <c r="AS83" s="17">
        <v>690.69690992767914</v>
      </c>
      <c r="AT83" s="17">
        <v>1429.7150064001203</v>
      </c>
      <c r="AU83" s="82">
        <v>585.09469681383052</v>
      </c>
      <c r="AV83" s="17">
        <v>937.63642033052702</v>
      </c>
      <c r="AW83" s="17">
        <v>875.16668376243717</v>
      </c>
      <c r="AX83" s="17">
        <v>1376.5912431566624</v>
      </c>
      <c r="AY83" s="82">
        <v>810.22442283423629</v>
      </c>
      <c r="AZ83" s="17" t="s">
        <v>281</v>
      </c>
      <c r="BA83" s="82" t="str">
        <f>IFERROR((IF('[2]T61 Real GDP'!BA83&lt;&gt;"",(IF('[2]T58 Total Population'!BA83&lt;&gt;"",('[2]T61 Real GDP'!BA83*1000000)/('[2]T58 Total Population'!BA83*1000),"")),"")),"")</f>
        <v/>
      </c>
      <c r="BB83" s="82"/>
      <c r="BC83" s="17"/>
      <c r="BE83" s="81">
        <f t="shared" si="1"/>
        <v>0.68103871596000154</v>
      </c>
    </row>
    <row r="84" spans="1:57" x14ac:dyDescent="0.25">
      <c r="A84" s="20">
        <v>1916</v>
      </c>
      <c r="B84" s="17">
        <v>3463.3307592016845</v>
      </c>
      <c r="C84" s="17">
        <v>2240.2602967956477</v>
      </c>
      <c r="D84" s="17">
        <v>1233.6557705136756</v>
      </c>
      <c r="E84" s="17">
        <v>2113.2394911236879</v>
      </c>
      <c r="F84" s="17">
        <v>2627.5918995290426</v>
      </c>
      <c r="G84" s="17">
        <v>4080.4346817830456</v>
      </c>
      <c r="H84" s="17">
        <v>3891.2580853816303</v>
      </c>
      <c r="I84" s="17">
        <v>1893.0370370370372</v>
      </c>
      <c r="J84" s="17">
        <v>2934.503359767541</v>
      </c>
      <c r="K84" s="17">
        <v>971.84623714131021</v>
      </c>
      <c r="L84" s="17" t="s">
        <v>281</v>
      </c>
      <c r="M84" s="17">
        <v>3956.1870779619398</v>
      </c>
      <c r="N84" s="17">
        <v>3205.4944529874265</v>
      </c>
      <c r="O84" s="17">
        <v>7058.3695563554802</v>
      </c>
      <c r="P84" s="17">
        <v>5384.3804015995183</v>
      </c>
      <c r="Q84" s="82" t="str">
        <f>IFERROR((IF('[2]T61 Real GDP'!Q84&lt;&gt;"",(IF('[2]T58 Total Population'!Q84&lt;&gt;"",('[2]T61 Real GDP'!Q84*1000000)/('[2]T58 Total Population'!Q84*1000),"")),"")),"")</f>
        <v/>
      </c>
      <c r="R84" s="17" t="s">
        <v>281</v>
      </c>
      <c r="S84" s="17" t="s">
        <v>281</v>
      </c>
      <c r="T84" s="17" t="s">
        <v>281</v>
      </c>
      <c r="U84" s="17" t="s">
        <v>281</v>
      </c>
      <c r="V84" s="17" t="s">
        <v>281</v>
      </c>
      <c r="W84" s="17" t="s">
        <v>281</v>
      </c>
      <c r="X84" s="17" t="s">
        <v>281</v>
      </c>
      <c r="Y84" s="17" t="s">
        <v>281</v>
      </c>
      <c r="Z84" s="82" t="str">
        <f>IFERROR((IF('[2]T61 Real GDP'!Z84&lt;&gt;"",(IF('[2]T58 Total Population'!Z84&lt;&gt;"",('[2]T61 Real GDP'!Z84*1000000)/('[2]T58 Total Population'!Z84*1000),"")),"")),"")</f>
        <v/>
      </c>
      <c r="AA84" s="17">
        <v>4878.3047426841576</v>
      </c>
      <c r="AB84" s="17">
        <v>5120.3142857142857</v>
      </c>
      <c r="AC84" s="17">
        <v>4646.1149257365469</v>
      </c>
      <c r="AD84" s="17">
        <v>5458.6928998476023</v>
      </c>
      <c r="AE84" s="82">
        <v>3091.1458330735954</v>
      </c>
      <c r="AF84" s="82">
        <v>804.1830376632139</v>
      </c>
      <c r="AG84" s="82">
        <v>2895.1816270195413</v>
      </c>
      <c r="AH84" s="82">
        <v>1770.1472556894244</v>
      </c>
      <c r="AI84" s="82">
        <v>2508.274231678487</v>
      </c>
      <c r="AJ84" s="82" t="str">
        <f>IFERROR((IF('[2]T61 Real GDP'!AJ84&lt;&gt;"",(IF('[2]T58 Total Population'!AJ84&lt;&gt;"",('[2]T61 Real GDP'!AJ84*1000000)/('[2]T58 Total Population'!AJ84*1000),"")),"")),"")</f>
        <v/>
      </c>
      <c r="AK84" s="17" t="s">
        <v>281</v>
      </c>
      <c r="AL84" s="23" t="s">
        <v>281</v>
      </c>
      <c r="AM84" s="17"/>
      <c r="AN84" s="17" t="s">
        <v>281</v>
      </c>
      <c r="AO84" s="17" t="s">
        <v>281</v>
      </c>
      <c r="AP84" s="82" t="str">
        <f>IFERROR((IF('[2]T61 Real GDP'!AP84&lt;&gt;"",(IF('[2]T58 Total Population'!AP84&lt;&gt;"",('[2]T61 Real GDP'!AP84*1000000)/('[2]T58 Total Population'!AP84*1000),"")),"")),"")</f>
        <v/>
      </c>
      <c r="AQ84" s="17" t="s">
        <v>281</v>
      </c>
      <c r="AR84" s="17" t="s">
        <v>281</v>
      </c>
      <c r="AS84" s="17">
        <v>710.16420361247947</v>
      </c>
      <c r="AT84" s="17">
        <v>1629.7179596766703</v>
      </c>
      <c r="AU84" s="82">
        <v>568.45446980490544</v>
      </c>
      <c r="AV84" s="17">
        <v>996.02568022011621</v>
      </c>
      <c r="AW84" s="17">
        <v>1002.9183858307335</v>
      </c>
      <c r="AX84" s="17">
        <v>1228.2199056700144</v>
      </c>
      <c r="AY84" s="82">
        <v>873.35960832313322</v>
      </c>
      <c r="AZ84" s="17" t="s">
        <v>281</v>
      </c>
      <c r="BA84" s="82" t="str">
        <f>IFERROR((IF('[2]T61 Real GDP'!BA84&lt;&gt;"",(IF('[2]T58 Total Population'!BA84&lt;&gt;"",('[2]T61 Real GDP'!BA84*1000000)/('[2]T58 Total Population'!BA84*1000),"")),"")),"")</f>
        <v/>
      </c>
      <c r="BB84" s="82"/>
      <c r="BC84" s="17"/>
      <c r="BE84" s="81">
        <f t="shared" si="1"/>
        <v>0.68555323230060328</v>
      </c>
    </row>
    <row r="85" spans="1:57" x14ac:dyDescent="0.25">
      <c r="A85" s="20">
        <v>1917</v>
      </c>
      <c r="B85" s="17">
        <v>2978.9271533292608</v>
      </c>
      <c r="C85" s="17">
        <v>2247.153255007695</v>
      </c>
      <c r="D85" s="17">
        <v>1212.4895920066613</v>
      </c>
      <c r="E85" s="17">
        <v>2073.4227091442026</v>
      </c>
      <c r="F85" s="17">
        <v>2586.3004105695341</v>
      </c>
      <c r="G85" s="17">
        <v>3519.1106223314791</v>
      </c>
      <c r="H85" s="17">
        <v>3616.5814696485622</v>
      </c>
      <c r="I85" s="17">
        <v>1580.8889244558254</v>
      </c>
      <c r="J85" s="17">
        <v>2952.0790718184994</v>
      </c>
      <c r="K85" s="17">
        <v>848.2078853046595</v>
      </c>
      <c r="L85" s="17" t="s">
        <v>281</v>
      </c>
      <c r="M85" s="17">
        <v>3626.6133152990683</v>
      </c>
      <c r="N85" s="17">
        <v>3010.5253780626931</v>
      </c>
      <c r="O85" s="17">
        <v>6820.6613912534913</v>
      </c>
      <c r="P85" s="17">
        <v>5421.0162183035136</v>
      </c>
      <c r="Q85" s="82" t="str">
        <f>IFERROR((IF('[2]T61 Real GDP'!Q85&lt;&gt;"",(IF('[2]T58 Total Population'!Q85&lt;&gt;"",('[2]T61 Real GDP'!Q85*1000000)/('[2]T58 Total Population'!Q85*1000),"")),"")),"")</f>
        <v/>
      </c>
      <c r="R85" s="17" t="s">
        <v>281</v>
      </c>
      <c r="S85" s="17" t="s">
        <v>281</v>
      </c>
      <c r="T85" s="17" t="s">
        <v>281</v>
      </c>
      <c r="U85" s="17" t="s">
        <v>281</v>
      </c>
      <c r="V85" s="17" t="s">
        <v>281</v>
      </c>
      <c r="W85" s="17" t="s">
        <v>281</v>
      </c>
      <c r="X85" s="17" t="s">
        <v>281</v>
      </c>
      <c r="Y85" s="17" t="s">
        <v>281</v>
      </c>
      <c r="Z85" s="82" t="str">
        <f>IFERROR((IF('[2]T61 Real GDP'!Z85&lt;&gt;"",(IF('[2]T58 Total Population'!Z85&lt;&gt;"",('[2]T61 Real GDP'!Z85*1000000)/('[2]T58 Total Population'!Z85*1000),"")),"")),"")</f>
        <v/>
      </c>
      <c r="AA85" s="17">
        <v>4791.1111111111113</v>
      </c>
      <c r="AB85" s="17">
        <v>5008.192708333333</v>
      </c>
      <c r="AC85" s="17">
        <v>4800.5808867947317</v>
      </c>
      <c r="AD85" s="17">
        <v>5247.7368735370892</v>
      </c>
      <c r="AE85" s="82">
        <v>2790.122291553062</v>
      </c>
      <c r="AF85" s="82">
        <v>841.90890719726406</v>
      </c>
      <c r="AG85" s="82">
        <v>2923.3180816710769</v>
      </c>
      <c r="AH85" s="82">
        <v>1783.2551908908238</v>
      </c>
      <c r="AI85" s="82">
        <v>2717.4922600619198</v>
      </c>
      <c r="AJ85" s="82" t="str">
        <f>IFERROR((IF('[2]T61 Real GDP'!AJ85&lt;&gt;"",(IF('[2]T58 Total Population'!AJ85&lt;&gt;"",('[2]T61 Real GDP'!AJ85*1000000)/('[2]T58 Total Population'!AJ85*1000),"")),"")),"")</f>
        <v/>
      </c>
      <c r="AK85" s="17" t="s">
        <v>281</v>
      </c>
      <c r="AL85" s="23" t="s">
        <v>281</v>
      </c>
      <c r="AM85" s="17"/>
      <c r="AN85" s="17" t="s">
        <v>281</v>
      </c>
      <c r="AO85" s="17" t="s">
        <v>281</v>
      </c>
      <c r="AP85" s="82" t="str">
        <f>IFERROR((IF('[2]T61 Real GDP'!AP85&lt;&gt;"",(IF('[2]T58 Total Population'!AP85&lt;&gt;"",('[2]T61 Real GDP'!AP85*1000000)/('[2]T58 Total Population'!AP85*1000),"")),"")),"")</f>
        <v/>
      </c>
      <c r="AQ85" s="17" t="s">
        <v>281</v>
      </c>
      <c r="AR85" s="17" t="s">
        <v>281</v>
      </c>
      <c r="AS85" s="17">
        <v>696.65682414698165</v>
      </c>
      <c r="AT85" s="17">
        <v>1665.0631923140511</v>
      </c>
      <c r="AU85" s="82">
        <v>624.46640889087223</v>
      </c>
      <c r="AV85" s="17">
        <v>1033.5630806113277</v>
      </c>
      <c r="AW85" s="17">
        <v>1147.7093206951029</v>
      </c>
      <c r="AX85" s="17">
        <v>1434.9665599996656</v>
      </c>
      <c r="AY85" s="82">
        <v>979.40193292966921</v>
      </c>
      <c r="AZ85" s="17" t="s">
        <v>281</v>
      </c>
      <c r="BA85" s="82" t="str">
        <f>IFERROR((IF('[2]T61 Real GDP'!BA85&lt;&gt;"",(IF('[2]T58 Total Population'!BA85&lt;&gt;"",('[2]T61 Real GDP'!BA85*1000000)/('[2]T58 Total Population'!BA85*1000),"")),"")),"")</f>
        <v/>
      </c>
      <c r="BB85" s="82"/>
      <c r="BC85" s="17"/>
      <c r="BE85" s="81">
        <f t="shared" si="1"/>
        <v>0.68027985880966069</v>
      </c>
    </row>
    <row r="86" spans="1:57" x14ac:dyDescent="0.25">
      <c r="A86" s="20">
        <v>1918</v>
      </c>
      <c r="B86" s="17">
        <v>2395.5287997509208</v>
      </c>
      <c r="C86" s="17">
        <v>2190.6681369860826</v>
      </c>
      <c r="D86" s="17">
        <v>1149.6757026442708</v>
      </c>
      <c r="E86" s="17">
        <v>2045.0596658711215</v>
      </c>
      <c r="F86" s="17">
        <v>2554.8138631102806</v>
      </c>
      <c r="G86" s="17">
        <v>2861.2797650130551</v>
      </c>
      <c r="H86" s="17">
        <v>3458.5971563981038</v>
      </c>
      <c r="I86" s="17">
        <v>1369.8016</v>
      </c>
      <c r="J86" s="17">
        <v>2983.1574106718576</v>
      </c>
      <c r="K86" s="17">
        <v>1430.0711743772242</v>
      </c>
      <c r="L86" s="17" t="s">
        <v>281</v>
      </c>
      <c r="M86" s="17">
        <v>3352.2193424170619</v>
      </c>
      <c r="N86" s="17">
        <v>2782.2451365656302</v>
      </c>
      <c r="O86" s="17">
        <v>6217.180240983047</v>
      </c>
      <c r="P86" s="17">
        <v>5459.3145679012341</v>
      </c>
      <c r="Q86" s="82" t="str">
        <f>IFERROR((IF('[2]T61 Real GDP'!Q86&lt;&gt;"",(IF('[2]T58 Total Population'!Q86&lt;&gt;"",('[2]T61 Real GDP'!Q86*1000000)/('[2]T58 Total Population'!Q86*1000),"")),"")),"")</f>
        <v/>
      </c>
      <c r="R86" s="17" t="s">
        <v>281</v>
      </c>
      <c r="S86" s="17" t="s">
        <v>281</v>
      </c>
      <c r="T86" s="17" t="s">
        <v>281</v>
      </c>
      <c r="U86" s="17" t="s">
        <v>281</v>
      </c>
      <c r="V86" s="17" t="s">
        <v>281</v>
      </c>
      <c r="W86" s="17" t="s">
        <v>281</v>
      </c>
      <c r="X86" s="17" t="s">
        <v>281</v>
      </c>
      <c r="Y86" s="17" t="s">
        <v>281</v>
      </c>
      <c r="Z86" s="82" t="str">
        <f>IFERROR((IF('[2]T61 Real GDP'!Z86&lt;&gt;"",(IF('[2]T58 Total Population'!Z86&lt;&gt;"",('[2]T61 Real GDP'!Z86*1000000)/('[2]T58 Total Population'!Z86*1000),"")),"")),"")</f>
        <v/>
      </c>
      <c r="AA86" s="17">
        <v>4601.5500794912559</v>
      </c>
      <c r="AB86" s="17">
        <v>4910.8494809688591</v>
      </c>
      <c r="AC86" s="17">
        <v>4440.5946978743732</v>
      </c>
      <c r="AD86" s="17">
        <v>5658.9843937575033</v>
      </c>
      <c r="AE86" s="82">
        <v>3247.8761443619833</v>
      </c>
      <c r="AF86" s="82">
        <v>807.66449746926969</v>
      </c>
      <c r="AG86" s="82">
        <v>2925.87562415496</v>
      </c>
      <c r="AH86" s="82">
        <v>1796.4477211796245</v>
      </c>
      <c r="AI86" s="82">
        <v>2827.5075987841947</v>
      </c>
      <c r="AJ86" s="82" t="str">
        <f>IFERROR((IF('[2]T61 Real GDP'!AJ86&lt;&gt;"",(IF('[2]T58 Total Population'!AJ86&lt;&gt;"",('[2]T61 Real GDP'!AJ86*1000000)/('[2]T58 Total Population'!AJ86*1000),"")),"")),"")</f>
        <v/>
      </c>
      <c r="AK86" s="17" t="s">
        <v>281</v>
      </c>
      <c r="AL86" s="23" t="s">
        <v>281</v>
      </c>
      <c r="AM86" s="17">
        <v>1162.6058394160584</v>
      </c>
      <c r="AN86" s="17" t="s">
        <v>281</v>
      </c>
      <c r="AO86" s="17" t="s">
        <v>281</v>
      </c>
      <c r="AP86" s="82" t="str">
        <f>IFERROR((IF('[2]T61 Real GDP'!AP86&lt;&gt;"",(IF('[2]T58 Total Population'!AP86&lt;&gt;"",('[2]T61 Real GDP'!AP86*1000000)/('[2]T58 Total Population'!AP86*1000),"")),"")),"")</f>
        <v/>
      </c>
      <c r="AQ86" s="17" t="s">
        <v>281</v>
      </c>
      <c r="AR86" s="17" t="s">
        <v>281</v>
      </c>
      <c r="AS86" s="17">
        <v>607.02064896755155</v>
      </c>
      <c r="AT86" s="17">
        <v>1668.4133294464891</v>
      </c>
      <c r="AU86" s="82">
        <v>667.97827758187179</v>
      </c>
      <c r="AV86" s="17">
        <v>969.44770857814331</v>
      </c>
      <c r="AW86" s="17">
        <v>1285.6727695437373</v>
      </c>
      <c r="AX86" s="17">
        <v>1334.476135909071</v>
      </c>
      <c r="AY86" s="82">
        <v>935.5947513092791</v>
      </c>
      <c r="AZ86" s="17" t="s">
        <v>281</v>
      </c>
      <c r="BA86" s="82" t="str">
        <f>IFERROR((IF('[2]T61 Real GDP'!BA86&lt;&gt;"",(IF('[2]T58 Total Population'!BA86&lt;&gt;"",('[2]T61 Real GDP'!BA86*1000000)/('[2]T58 Total Population'!BA86*1000),"")),"")),"")</f>
        <v/>
      </c>
      <c r="BB86" s="82"/>
      <c r="BC86" s="17"/>
      <c r="BE86" s="81">
        <f t="shared" si="1"/>
        <v>0.68080500178546421</v>
      </c>
    </row>
    <row r="87" spans="1:57" x14ac:dyDescent="0.25">
      <c r="A87" s="20">
        <v>1919</v>
      </c>
      <c r="B87" s="17">
        <v>2811.3751162790695</v>
      </c>
      <c r="C87" s="17">
        <v>2102.7379989829501</v>
      </c>
      <c r="D87" s="17">
        <v>1173.2270386978907</v>
      </c>
      <c r="E87" s="17">
        <v>2044.0946375231142</v>
      </c>
      <c r="F87" s="17">
        <v>2258.9981975967958</v>
      </c>
      <c r="G87" s="17">
        <v>3389.4199003670687</v>
      </c>
      <c r="H87" s="17">
        <v>3859.6283572767024</v>
      </c>
      <c r="I87" s="17">
        <v>1658.2293872313121</v>
      </c>
      <c r="J87" s="17">
        <v>2586.271821890432</v>
      </c>
      <c r="K87" s="17">
        <v>1274.2049469964666</v>
      </c>
      <c r="L87" s="17" t="s">
        <v>281</v>
      </c>
      <c r="M87" s="17">
        <v>4121.8839088905215</v>
      </c>
      <c r="N87" s="17">
        <v>2824.6554766119634</v>
      </c>
      <c r="O87" s="17">
        <v>6175.7579360198342</v>
      </c>
      <c r="P87" s="17">
        <v>4870.4079167920236</v>
      </c>
      <c r="Q87" s="82" t="str">
        <f>IFERROR((IF('[2]T61 Real GDP'!Q87&lt;&gt;"",(IF('[2]T58 Total Population'!Q87&lt;&gt;"",('[2]T61 Real GDP'!Q87*1000000)/('[2]T58 Total Population'!Q87*1000),"")),"")),"")</f>
        <v/>
      </c>
      <c r="R87" s="17" t="s">
        <v>281</v>
      </c>
      <c r="S87" s="17" t="s">
        <v>281</v>
      </c>
      <c r="T87" s="17" t="s">
        <v>281</v>
      </c>
      <c r="U87" s="17" t="s">
        <v>281</v>
      </c>
      <c r="V87" s="17" t="s">
        <v>281</v>
      </c>
      <c r="W87" s="17" t="s">
        <v>281</v>
      </c>
      <c r="X87" s="17" t="s">
        <v>281</v>
      </c>
      <c r="Y87" s="17" t="s">
        <v>281</v>
      </c>
      <c r="Z87" s="82" t="str">
        <f>IFERROR((IF('[2]T61 Real GDP'!Z87&lt;&gt;"",(IF('[2]T58 Total Population'!Z87&lt;&gt;"",('[2]T61 Real GDP'!Z87*1000000)/('[2]T58 Total Population'!Z87*1000),"")),"")),"")</f>
        <v/>
      </c>
      <c r="AA87" s="17">
        <v>4715.5786635855957</v>
      </c>
      <c r="AB87" s="17">
        <v>5282.7213389121343</v>
      </c>
      <c r="AC87" s="17">
        <v>4019.3430042115119</v>
      </c>
      <c r="AD87" s="17">
        <v>5680.4064926568881</v>
      </c>
      <c r="AE87" s="82">
        <v>3307.4861188410878</v>
      </c>
      <c r="AF87" s="82">
        <v>895.24874231414196</v>
      </c>
      <c r="AG87" s="82">
        <v>2480.4902148232609</v>
      </c>
      <c r="AH87" s="82">
        <v>1809.7250167672703</v>
      </c>
      <c r="AI87" s="82">
        <v>3134.9739000745712</v>
      </c>
      <c r="AJ87" s="82" t="str">
        <f>IFERROR((IF('[2]T61 Real GDP'!AJ87&lt;&gt;"",(IF('[2]T58 Total Population'!AJ87&lt;&gt;"",('[2]T61 Real GDP'!AJ87*1000000)/('[2]T58 Total Population'!AJ87*1000),"")),"")),"")</f>
        <v/>
      </c>
      <c r="AK87" s="17" t="s">
        <v>281</v>
      </c>
      <c r="AL87" s="23" t="s">
        <v>281</v>
      </c>
      <c r="AM87" s="17"/>
      <c r="AN87" s="17" t="s">
        <v>281</v>
      </c>
      <c r="AO87" s="17" t="s">
        <v>281</v>
      </c>
      <c r="AP87" s="82" t="str">
        <f>IFERROR((IF('[2]T61 Real GDP'!AP87&lt;&gt;"",(IF('[2]T58 Total Population'!AP87&lt;&gt;"",('[2]T61 Real GDP'!AP87*1000000)/('[2]T58 Total Population'!AP87*1000),"")),"")),"")</f>
        <v/>
      </c>
      <c r="AQ87" s="17" t="s">
        <v>281</v>
      </c>
      <c r="AR87" s="17" t="s">
        <v>281</v>
      </c>
      <c r="AS87" s="17">
        <v>690.23910907304287</v>
      </c>
      <c r="AT87" s="17">
        <v>1827.2143955984293</v>
      </c>
      <c r="AU87" s="82">
        <v>706.20025561993839</v>
      </c>
      <c r="AV87" s="17">
        <v>1157.5007198387561</v>
      </c>
      <c r="AW87" s="17">
        <v>1212.4120889564722</v>
      </c>
      <c r="AX87" s="17">
        <v>1348.9316086260778</v>
      </c>
      <c r="AY87" s="82">
        <v>961.50834298460052</v>
      </c>
      <c r="AZ87" s="17" t="s">
        <v>281</v>
      </c>
      <c r="BA87" s="82" t="str">
        <f>IFERROR((IF('[2]T61 Real GDP'!BA87&lt;&gt;"",(IF('[2]T58 Total Population'!BA87&lt;&gt;"",('[2]T61 Real GDP'!BA87*1000000)/('[2]T58 Total Population'!BA87*1000),"")),"")),"")</f>
        <v/>
      </c>
      <c r="BB87" s="82"/>
      <c r="BC87" s="17"/>
      <c r="BE87" s="81">
        <f t="shared" si="1"/>
        <v>0.66764675667225071</v>
      </c>
    </row>
    <row r="88" spans="1:57" x14ac:dyDescent="0.25">
      <c r="A88" s="20">
        <v>1920</v>
      </c>
      <c r="B88" s="17">
        <v>3226.9209999999994</v>
      </c>
      <c r="C88" s="17">
        <v>2152.7842846250815</v>
      </c>
      <c r="D88" s="17">
        <v>1229.2254105158399</v>
      </c>
      <c r="E88" s="17">
        <v>2177.1853805576488</v>
      </c>
      <c r="F88" s="17">
        <v>2412.31045701007</v>
      </c>
      <c r="G88" s="17">
        <v>3961.9935116525421</v>
      </c>
      <c r="H88" s="17">
        <v>3991.9895126465149</v>
      </c>
      <c r="I88" s="17">
        <v>1845.5298436003832</v>
      </c>
      <c r="J88" s="17">
        <v>2795.595625184747</v>
      </c>
      <c r="K88" s="17">
        <v>1432.6315789473686</v>
      </c>
      <c r="L88" s="17" t="s">
        <v>281</v>
      </c>
      <c r="M88" s="17">
        <v>4219.9021612149527</v>
      </c>
      <c r="N88" s="17">
        <v>3004.1671707016167</v>
      </c>
      <c r="O88" s="17">
        <v>6567.9656154288477</v>
      </c>
      <c r="P88" s="17">
        <v>4547.9136285000313</v>
      </c>
      <c r="Q88" s="82" t="str">
        <f>IFERROR((IF('[2]T61 Real GDP'!Q88&lt;&gt;"",(IF('[2]T58 Total Population'!Q88&lt;&gt;"",('[2]T61 Real GDP'!Q88*1000000)/('[2]T58 Total Population'!Q88*1000),"")),"")),"")</f>
        <v/>
      </c>
      <c r="R88" s="17" t="s">
        <v>281</v>
      </c>
      <c r="S88" s="17" t="s">
        <v>281</v>
      </c>
      <c r="T88" s="17" t="s">
        <v>281</v>
      </c>
      <c r="U88" s="17">
        <v>1708.8678782039105</v>
      </c>
      <c r="V88" s="17" t="s">
        <v>281</v>
      </c>
      <c r="W88" s="17" t="s">
        <v>281</v>
      </c>
      <c r="X88" s="17" t="s">
        <v>281</v>
      </c>
      <c r="Y88" s="17" t="s">
        <v>281</v>
      </c>
      <c r="Z88" s="82" t="str">
        <f>IFERROR((IF('[2]T61 Real GDP'!Z88&lt;&gt;"",(IF('[2]T58 Total Population'!Z88&lt;&gt;"",('[2]T61 Real GDP'!Z88*1000000)/('[2]T58 Total Population'!Z88*1000),"")),"")),"")</f>
        <v/>
      </c>
      <c r="AA88" s="17">
        <v>4765.5841731989549</v>
      </c>
      <c r="AB88" s="17">
        <v>5641.2497985495575</v>
      </c>
      <c r="AC88" s="17">
        <v>3861.4762446010454</v>
      </c>
      <c r="AD88" s="17">
        <v>5552.3273640778061</v>
      </c>
      <c r="AE88" s="82">
        <v>3473.0686694004016</v>
      </c>
      <c r="AF88" s="82">
        <v>963.10757553641804</v>
      </c>
      <c r="AG88" s="82">
        <v>2768.1846225445261</v>
      </c>
      <c r="AH88" s="82">
        <v>1823.0872483221476</v>
      </c>
      <c r="AI88" s="82">
        <v>2673.9606126914659</v>
      </c>
      <c r="AJ88" s="82" t="str">
        <f>IFERROR((IF('[2]T61 Real GDP'!AJ88&lt;&gt;"",(IF('[2]T58 Total Population'!AJ88&lt;&gt;"",('[2]T61 Real GDP'!AJ88*1000000)/('[2]T58 Total Population'!AJ88*1000),"")),"")),"")</f>
        <v/>
      </c>
      <c r="AK88" s="17" t="s">
        <v>281</v>
      </c>
      <c r="AL88" s="23" t="s">
        <v>281</v>
      </c>
      <c r="AM88" s="17"/>
      <c r="AN88" s="17" t="s">
        <v>281</v>
      </c>
      <c r="AO88" s="17" t="s">
        <v>281</v>
      </c>
      <c r="AP88" s="82" t="str">
        <f>IFERROR((IF('[2]T61 Real GDP'!AP88&lt;&gt;"",(IF('[2]T58 Total Population'!AP88&lt;&gt;"",('[2]T61 Real GDP'!AP88*1000000)/('[2]T58 Total Population'!AP88*1000),"")),"")),"")</f>
        <v/>
      </c>
      <c r="AQ88" s="17" t="s">
        <v>281</v>
      </c>
      <c r="AR88" s="17" t="s">
        <v>281</v>
      </c>
      <c r="AS88" s="17">
        <v>634.98363874345557</v>
      </c>
      <c r="AT88" s="17">
        <v>1695.7542907305885</v>
      </c>
      <c r="AU88" s="82">
        <v>609.70609554784699</v>
      </c>
      <c r="AV88" s="17">
        <v>1110.296191819464</v>
      </c>
      <c r="AW88" s="17">
        <v>1289.1375291375291</v>
      </c>
      <c r="AX88" s="17">
        <v>1460.1738757605422</v>
      </c>
      <c r="AY88" s="82">
        <v>948.80179917679141</v>
      </c>
      <c r="AZ88" s="17" t="s">
        <v>281</v>
      </c>
      <c r="BA88" s="82" t="str">
        <f>IFERROR((IF('[2]T61 Real GDP'!BA88&lt;&gt;"",(IF('[2]T58 Total Population'!BA88&lt;&gt;"",('[2]T61 Real GDP'!BA88*1000000)/('[2]T58 Total Population'!BA88*1000),"")),"")),"")</f>
        <v/>
      </c>
      <c r="BB88" s="82"/>
      <c r="BC88" s="17"/>
      <c r="BE88" s="81">
        <f t="shared" si="1"/>
        <v>0.66894014098240229</v>
      </c>
    </row>
    <row r="89" spans="1:57" x14ac:dyDescent="0.25">
      <c r="A89" s="20">
        <v>1921</v>
      </c>
      <c r="B89" s="17">
        <v>3074.6257645259939</v>
      </c>
      <c r="C89" s="17">
        <v>2079.5000125615616</v>
      </c>
      <c r="D89" s="17">
        <v>1289.902816669412</v>
      </c>
      <c r="E89" s="17">
        <v>2212.4141796272943</v>
      </c>
      <c r="F89" s="17">
        <v>2650.136070110701</v>
      </c>
      <c r="G89" s="17">
        <v>4056.3069029850744</v>
      </c>
      <c r="H89" s="17">
        <v>3826.0547945205481</v>
      </c>
      <c r="I89" s="17">
        <v>1884.4526813880127</v>
      </c>
      <c r="J89" s="17">
        <v>3077.8263199779126</v>
      </c>
      <c r="K89" s="17">
        <v>1918.1086174404661</v>
      </c>
      <c r="L89" s="17">
        <v>2532.6227390180879</v>
      </c>
      <c r="M89" s="17">
        <v>4431.3964744979057</v>
      </c>
      <c r="N89" s="17">
        <v>2849.5334279119911</v>
      </c>
      <c r="O89" s="17">
        <v>5543.013925804823</v>
      </c>
      <c r="P89" s="17">
        <v>4439.1513432564889</v>
      </c>
      <c r="Q89" s="82" t="str">
        <f>IFERROR((IF('[2]T61 Real GDP'!Q89&lt;&gt;"",(IF('[2]T58 Total Population'!Q89&lt;&gt;"",('[2]T61 Real GDP'!Q89*1000000)/('[2]T58 Total Population'!Q89*1000),"")),"")),"")</f>
        <v/>
      </c>
      <c r="R89" s="17">
        <v>1000.1540929659824</v>
      </c>
      <c r="S89" s="17" t="s">
        <v>281</v>
      </c>
      <c r="T89" s="17" t="s">
        <v>281</v>
      </c>
      <c r="U89" s="17" t="s">
        <v>281</v>
      </c>
      <c r="V89" s="17" t="s">
        <v>281</v>
      </c>
      <c r="W89" s="17" t="s">
        <v>281</v>
      </c>
      <c r="X89" s="17" t="s">
        <v>281</v>
      </c>
      <c r="Y89" s="17" t="s">
        <v>281</v>
      </c>
      <c r="Z89" s="82" t="str">
        <f>IFERROR((IF('[2]T61 Real GDP'!Z89&lt;&gt;"",(IF('[2]T58 Total Population'!Z89&lt;&gt;"",('[2]T61 Real GDP'!Z89*1000000)/('[2]T58 Total Population'!Z89*1000),"")),"")),"")</f>
        <v/>
      </c>
      <c r="AA89" s="17">
        <v>4910.822193737411</v>
      </c>
      <c r="AB89" s="17">
        <v>5128.0870588235293</v>
      </c>
      <c r="AC89" s="17">
        <v>3357.0101905183869</v>
      </c>
      <c r="AD89" s="17">
        <v>5322.7335909107596</v>
      </c>
      <c r="AE89" s="82">
        <v>3471.1273290716667</v>
      </c>
      <c r="AF89" s="82">
        <v>963.35228288462224</v>
      </c>
      <c r="AG89" s="82">
        <v>2369.8028254886776</v>
      </c>
      <c r="AH89" s="82">
        <v>1835.9180933199059</v>
      </c>
      <c r="AI89" s="82">
        <v>2751.0699001426533</v>
      </c>
      <c r="AJ89" s="82" t="str">
        <f>IFERROR((IF('[2]T61 Real GDP'!AJ89&lt;&gt;"",(IF('[2]T58 Total Population'!AJ89&lt;&gt;"",('[2]T61 Real GDP'!AJ89*1000000)/('[2]T58 Total Population'!AJ89*1000),"")),"")),"")</f>
        <v/>
      </c>
      <c r="AK89" s="17" t="s">
        <v>281</v>
      </c>
      <c r="AL89" s="23" t="s">
        <v>281</v>
      </c>
      <c r="AM89" s="17"/>
      <c r="AN89" s="17" t="s">
        <v>281</v>
      </c>
      <c r="AO89" s="17" t="s">
        <v>281</v>
      </c>
      <c r="AP89" s="82" t="str">
        <f>IFERROR((IF('[2]T61 Real GDP'!AP89&lt;&gt;"",(IF('[2]T58 Total Population'!AP89&lt;&gt;"",('[2]T61 Real GDP'!AP89*1000000)/('[2]T58 Total Population'!AP89*1000),"")),"")),"")</f>
        <v/>
      </c>
      <c r="AQ89" s="17" t="s">
        <v>281</v>
      </c>
      <c r="AR89" s="17" t="s">
        <v>281</v>
      </c>
      <c r="AS89" s="17">
        <v>679.41750732183539</v>
      </c>
      <c r="AT89" s="17">
        <v>1859.5025314214904</v>
      </c>
      <c r="AU89" s="82">
        <v>652.48007912521427</v>
      </c>
      <c r="AV89" s="17">
        <v>1074.9032614704256</v>
      </c>
      <c r="AW89" s="17">
        <v>1235.3640687888767</v>
      </c>
      <c r="AX89" s="17">
        <v>1586.5137859254769</v>
      </c>
      <c r="AY89" s="82">
        <v>978.81754385964871</v>
      </c>
      <c r="AZ89" s="17" t="s">
        <v>281</v>
      </c>
      <c r="BA89" s="82" t="str">
        <f>IFERROR((IF('[2]T61 Real GDP'!BA89&lt;&gt;"",(IF('[2]T58 Total Population'!BA89&lt;&gt;"",('[2]T61 Real GDP'!BA89*1000000)/('[2]T58 Total Population'!BA89*1000),"")),"")),"")</f>
        <v/>
      </c>
      <c r="BB89" s="82"/>
      <c r="BC89" s="17"/>
      <c r="BE89" s="81">
        <f t="shared" si="1"/>
        <v>0.64956406838259628</v>
      </c>
    </row>
    <row r="90" spans="1:57" x14ac:dyDescent="0.25">
      <c r="A90" s="20">
        <v>1922</v>
      </c>
      <c r="B90" s="17">
        <v>3610.3923135464233</v>
      </c>
      <c r="C90" s="17">
        <v>2231.2317543495487</v>
      </c>
      <c r="D90" s="17">
        <v>1429.8730881874392</v>
      </c>
      <c r="E90" s="17">
        <v>2283.6138339189938</v>
      </c>
      <c r="F90" s="17">
        <v>2877.489430147059</v>
      </c>
      <c r="G90" s="17">
        <v>4413.4791969356756</v>
      </c>
      <c r="H90" s="17">
        <v>4166.351595424444</v>
      </c>
      <c r="I90" s="17">
        <v>2058.0143302180691</v>
      </c>
      <c r="J90" s="17">
        <v>3330.9854604200323</v>
      </c>
      <c r="K90" s="17">
        <v>1963.4974533106961</v>
      </c>
      <c r="L90" s="17">
        <v>2598.2678214523653</v>
      </c>
      <c r="M90" s="17">
        <v>4599.2150170648465</v>
      </c>
      <c r="N90" s="17">
        <v>3053.6398599968693</v>
      </c>
      <c r="O90" s="17">
        <v>6486.719299061594</v>
      </c>
      <c r="P90" s="17">
        <v>4636.935184350491</v>
      </c>
      <c r="Q90" s="82" t="str">
        <f>IFERROR((IF('[2]T61 Real GDP'!Q90&lt;&gt;"",(IF('[2]T58 Total Population'!Q90&lt;&gt;"",('[2]T61 Real GDP'!Q90*1000000)/('[2]T58 Total Population'!Q90*1000),"")),"")),"")</f>
        <v/>
      </c>
      <c r="R90" s="17" t="s">
        <v>281</v>
      </c>
      <c r="S90" s="17" t="s">
        <v>281</v>
      </c>
      <c r="T90" s="17" t="s">
        <v>281</v>
      </c>
      <c r="U90" s="17" t="s">
        <v>281</v>
      </c>
      <c r="V90" s="17" t="s">
        <v>281</v>
      </c>
      <c r="W90" s="17" t="s">
        <v>281</v>
      </c>
      <c r="X90" s="17" t="s">
        <v>281</v>
      </c>
      <c r="Y90" s="17" t="s">
        <v>281</v>
      </c>
      <c r="Z90" s="82" t="str">
        <f>IFERROR((IF('[2]T61 Real GDP'!Z90&lt;&gt;"",(IF('[2]T58 Total Population'!Z90&lt;&gt;"",('[2]T61 Real GDP'!Z90*1000000)/('[2]T58 Total Population'!Z90*1000),"")),"")),"")</f>
        <v/>
      </c>
      <c r="AA90" s="17">
        <v>5063.688554000717</v>
      </c>
      <c r="AB90" s="17">
        <v>4841.1441717791422</v>
      </c>
      <c r="AC90" s="17">
        <v>3793.1455399061028</v>
      </c>
      <c r="AD90" s="17">
        <v>5539.843678722711</v>
      </c>
      <c r="AE90" s="82">
        <v>3635.6400280585458</v>
      </c>
      <c r="AF90" s="82">
        <v>1009.0743465769742</v>
      </c>
      <c r="AG90" s="82">
        <v>2425.782724526799</v>
      </c>
      <c r="AH90" s="82">
        <v>1850.3536254874743</v>
      </c>
      <c r="AI90" s="82">
        <v>3078.1577110956036</v>
      </c>
      <c r="AJ90" s="82" t="str">
        <f>IFERROR((IF('[2]T61 Real GDP'!AJ90&lt;&gt;"",(IF('[2]T58 Total Population'!AJ90&lt;&gt;"",('[2]T61 Real GDP'!AJ90*1000000)/('[2]T58 Total Population'!AJ90*1000),"")),"")),"")</f>
        <v/>
      </c>
      <c r="AK90" s="17" t="s">
        <v>281</v>
      </c>
      <c r="AL90" s="23" t="s">
        <v>281</v>
      </c>
      <c r="AM90" s="17"/>
      <c r="AN90" s="17" t="s">
        <v>281</v>
      </c>
      <c r="AO90" s="17" t="s">
        <v>281</v>
      </c>
      <c r="AP90" s="82" t="str">
        <f>IFERROR((IF('[2]T61 Real GDP'!AP90&lt;&gt;"",(IF('[2]T58 Total Population'!AP90&lt;&gt;"",('[2]T61 Real GDP'!AP90*1000000)/('[2]T58 Total Population'!AP90*1000),"")),"")),"")</f>
        <v/>
      </c>
      <c r="AQ90" s="17" t="s">
        <v>281</v>
      </c>
      <c r="AR90" s="17" t="s">
        <v>281</v>
      </c>
      <c r="AS90" s="17">
        <v>701.0115979381444</v>
      </c>
      <c r="AT90" s="17">
        <v>1831.1224807285566</v>
      </c>
      <c r="AU90" s="82">
        <v>594.48168631245699</v>
      </c>
      <c r="AV90" s="17">
        <v>1151.7036235803137</v>
      </c>
      <c r="AW90" s="17">
        <v>1357.2646504531992</v>
      </c>
      <c r="AX90" s="17">
        <v>1622.8867432310303</v>
      </c>
      <c r="AY90" s="82">
        <v>1083.9452708253459</v>
      </c>
      <c r="AZ90" s="17" t="s">
        <v>281</v>
      </c>
      <c r="BA90" s="82" t="str">
        <f>IFERROR((IF('[2]T61 Real GDP'!BA90&lt;&gt;"",(IF('[2]T58 Total Population'!BA90&lt;&gt;"",('[2]T61 Real GDP'!BA90*1000000)/('[2]T58 Total Population'!BA90*1000),"")),"")),"")</f>
        <v/>
      </c>
      <c r="BB90" s="82"/>
      <c r="BC90" s="17"/>
      <c r="BE90" s="81">
        <f t="shared" si="1"/>
        <v>0.64428982621046593</v>
      </c>
    </row>
    <row r="91" spans="1:57" x14ac:dyDescent="0.25">
      <c r="A91" s="20">
        <v>1923</v>
      </c>
      <c r="B91" s="17">
        <v>3753.525677031093</v>
      </c>
      <c r="C91" s="17">
        <v>2413.7767603629327</v>
      </c>
      <c r="D91" s="17">
        <v>1473.4051100755264</v>
      </c>
      <c r="E91" s="17">
        <v>2289.9253902137593</v>
      </c>
      <c r="F91" s="17">
        <v>2842.2196240256767</v>
      </c>
      <c r="G91" s="17">
        <v>4533.2403405370005</v>
      </c>
      <c r="H91" s="17">
        <v>4558.8110846245527</v>
      </c>
      <c r="I91" s="17">
        <v>2186.799259944496</v>
      </c>
      <c r="J91" s="17">
        <v>2749.5786990225815</v>
      </c>
      <c r="K91" s="17">
        <v>1987.8535773710482</v>
      </c>
      <c r="L91" s="17">
        <v>2574.6516257465164</v>
      </c>
      <c r="M91" s="17">
        <v>4634.9986013986017</v>
      </c>
      <c r="N91" s="17">
        <v>3151.3392622988817</v>
      </c>
      <c r="O91" s="17">
        <v>6711.0948564028131</v>
      </c>
      <c r="P91" s="17">
        <v>4759.7096152121267</v>
      </c>
      <c r="Q91" s="82" t="str">
        <f>IFERROR((IF('[2]T61 Real GDP'!Q91&lt;&gt;"",(IF('[2]T58 Total Population'!Q91&lt;&gt;"",('[2]T61 Real GDP'!Q91*1000000)/('[2]T58 Total Population'!Q91*1000),"")),"")),"")</f>
        <v/>
      </c>
      <c r="R91" s="17" t="s">
        <v>281</v>
      </c>
      <c r="S91" s="17" t="s">
        <v>281</v>
      </c>
      <c r="T91" s="17" t="s">
        <v>281</v>
      </c>
      <c r="U91" s="17" t="s">
        <v>281</v>
      </c>
      <c r="V91" s="17" t="s">
        <v>281</v>
      </c>
      <c r="W91" s="17" t="s">
        <v>281</v>
      </c>
      <c r="X91" s="17" t="s">
        <v>281</v>
      </c>
      <c r="Y91" s="17" t="s">
        <v>281</v>
      </c>
      <c r="Z91" s="82" t="str">
        <f>IFERROR((IF('[2]T61 Real GDP'!Z91&lt;&gt;"",(IF('[2]T58 Total Population'!Z91&lt;&gt;"",('[2]T61 Real GDP'!Z91*1000000)/('[2]T58 Total Population'!Z91*1000),"")),"")),"")</f>
        <v/>
      </c>
      <c r="AA91" s="17">
        <v>5192.0308934526938</v>
      </c>
      <c r="AB91" s="17">
        <v>5144.4796380090493</v>
      </c>
      <c r="AC91" s="17">
        <v>3975.9576490924815</v>
      </c>
      <c r="AD91" s="17">
        <v>6164.1990354756335</v>
      </c>
      <c r="AE91" s="82">
        <v>3897.8587871454342</v>
      </c>
      <c r="AF91" s="82">
        <v>1045.5950010300076</v>
      </c>
      <c r="AG91" s="82">
        <v>2884.6009834756219</v>
      </c>
      <c r="AH91" s="82">
        <v>1884.1022971302141</v>
      </c>
      <c r="AI91" s="82">
        <v>3169.9658703071673</v>
      </c>
      <c r="AJ91" s="82" t="str">
        <f>IFERROR((IF('[2]T61 Real GDP'!AJ91&lt;&gt;"",(IF('[2]T58 Total Population'!AJ91&lt;&gt;"",('[2]T61 Real GDP'!AJ91*1000000)/('[2]T58 Total Population'!AJ91*1000),"")),"")),"")</f>
        <v/>
      </c>
      <c r="AK91" s="17" t="s">
        <v>281</v>
      </c>
      <c r="AL91" s="23" t="s">
        <v>281</v>
      </c>
      <c r="AM91" s="17"/>
      <c r="AN91" s="17" t="s">
        <v>281</v>
      </c>
      <c r="AO91" s="17">
        <v>712.11356921524828</v>
      </c>
      <c r="AP91" s="82" t="str">
        <f>IFERROR((IF('[2]T61 Real GDP'!AP91&lt;&gt;"",(IF('[2]T58 Total Population'!AP91&lt;&gt;"",('[2]T61 Real GDP'!AP91*1000000)/('[2]T58 Total Population'!AP91*1000),"")),"")),"")</f>
        <v/>
      </c>
      <c r="AQ91" s="17" t="s">
        <v>281</v>
      </c>
      <c r="AR91" s="17" t="s">
        <v>281</v>
      </c>
      <c r="AS91" s="17">
        <v>671.27232142857144</v>
      </c>
      <c r="AT91" s="17">
        <v>1809.3504841465731</v>
      </c>
      <c r="AU91" s="82">
        <v>631.44377407714262</v>
      </c>
      <c r="AV91" s="17">
        <v>1109.8174120137603</v>
      </c>
      <c r="AW91" s="17">
        <v>1249.8679344955096</v>
      </c>
      <c r="AX91" s="17">
        <v>1644.336672317065</v>
      </c>
      <c r="AY91" s="82">
        <v>1103.7191760138046</v>
      </c>
      <c r="AZ91" s="17" t="s">
        <v>281</v>
      </c>
      <c r="BA91" s="82" t="str">
        <f>IFERROR((IF('[2]T61 Real GDP'!BA91&lt;&gt;"",(IF('[2]T58 Total Population'!BA91&lt;&gt;"",('[2]T61 Real GDP'!BA91*1000000)/('[2]T58 Total Population'!BA91*1000),"")),"")),"")</f>
        <v/>
      </c>
      <c r="BB91" s="82"/>
      <c r="BC91" s="17"/>
      <c r="BE91" s="81">
        <f t="shared" si="1"/>
        <v>0.66479082520105948</v>
      </c>
    </row>
    <row r="92" spans="1:57" x14ac:dyDescent="0.25">
      <c r="A92" s="20">
        <v>1924</v>
      </c>
      <c r="B92" s="17">
        <v>4179.4635078144374</v>
      </c>
      <c r="C92" s="17">
        <v>2456.9802709350438</v>
      </c>
      <c r="D92" s="17">
        <v>1401.2698412698412</v>
      </c>
      <c r="E92" s="17">
        <v>2331.0072953011008</v>
      </c>
      <c r="F92" s="17">
        <v>3162.7758305394696</v>
      </c>
      <c r="G92" s="17">
        <v>4637.7883742052672</v>
      </c>
      <c r="H92" s="17">
        <v>4528.1941575686042</v>
      </c>
      <c r="I92" s="17">
        <v>2224.0437041564792</v>
      </c>
      <c r="J92" s="17">
        <v>3198.8292900776751</v>
      </c>
      <c r="K92" s="17">
        <v>2056.8333333333335</v>
      </c>
      <c r="L92" s="17">
        <v>2569.0515806988351</v>
      </c>
      <c r="M92" s="17">
        <v>4895.4949063876657</v>
      </c>
      <c r="N92" s="17">
        <v>3366.4987589377129</v>
      </c>
      <c r="O92" s="17">
        <v>7226.3940594934638</v>
      </c>
      <c r="P92" s="17">
        <v>4920.9420460870533</v>
      </c>
      <c r="Q92" s="82" t="str">
        <f>IFERROR((IF('[2]T61 Real GDP'!Q92&lt;&gt;"",(IF('[2]T58 Total Population'!Q92&lt;&gt;"",('[2]T61 Real GDP'!Q92*1000000)/('[2]T58 Total Population'!Q92*1000),"")),"")),"")</f>
        <v/>
      </c>
      <c r="R92" s="17">
        <v>1025.9455750173825</v>
      </c>
      <c r="S92" s="17" t="s">
        <v>281</v>
      </c>
      <c r="T92" s="17" t="s">
        <v>281</v>
      </c>
      <c r="U92" s="17">
        <v>1912.0627627432018</v>
      </c>
      <c r="V92" s="17" t="s">
        <v>281</v>
      </c>
      <c r="W92" s="17" t="s">
        <v>281</v>
      </c>
      <c r="X92" s="17" t="s">
        <v>281</v>
      </c>
      <c r="Y92" s="17" t="s">
        <v>281</v>
      </c>
      <c r="Z92" s="82" t="str">
        <f>IFERROR((IF('[2]T61 Real GDP'!Z92&lt;&gt;"",(IF('[2]T58 Total Population'!Z92&lt;&gt;"",('[2]T61 Real GDP'!Z92*1000000)/('[2]T58 Total Population'!Z92*1000),"")),"")),"")</f>
        <v/>
      </c>
      <c r="AA92" s="17">
        <v>5417.4256745145212</v>
      </c>
      <c r="AB92" s="17">
        <v>5142.9488888888882</v>
      </c>
      <c r="AC92" s="17">
        <v>3977.0193740685545</v>
      </c>
      <c r="AD92" s="17">
        <v>6232.5506730215266</v>
      </c>
      <c r="AE92" s="82">
        <v>4055.2621749839259</v>
      </c>
      <c r="AF92" s="82">
        <v>1023.920869360428</v>
      </c>
      <c r="AG92" s="82">
        <v>3061.6796835366131</v>
      </c>
      <c r="AH92" s="82">
        <v>1825.0368377218272</v>
      </c>
      <c r="AI92" s="82">
        <v>3397.1962616822429</v>
      </c>
      <c r="AJ92" s="82" t="str">
        <f>IFERROR((IF('[2]T61 Real GDP'!AJ92&lt;&gt;"",(IF('[2]T58 Total Population'!AJ92&lt;&gt;"",('[2]T61 Real GDP'!AJ92*1000000)/('[2]T58 Total Population'!AJ92*1000),"")),"")),"")</f>
        <v/>
      </c>
      <c r="AK92" s="17" t="s">
        <v>281</v>
      </c>
      <c r="AL92" s="23" t="s">
        <v>281</v>
      </c>
      <c r="AM92" s="17">
        <v>1277.7153284671533</v>
      </c>
      <c r="AN92" s="17" t="s">
        <v>281</v>
      </c>
      <c r="AO92" s="17">
        <v>846.14833906071021</v>
      </c>
      <c r="AP92" s="82" t="str">
        <f>IFERROR((IF('[2]T61 Real GDP'!AP92&lt;&gt;"",(IF('[2]T58 Total Population'!AP92&lt;&gt;"",('[2]T61 Real GDP'!AP92*1000000)/('[2]T58 Total Population'!AP92*1000),"")),"")),"")</f>
        <v/>
      </c>
      <c r="AQ92" s="17" t="s">
        <v>281</v>
      </c>
      <c r="AR92" s="17" t="s">
        <v>281</v>
      </c>
      <c r="AS92" s="17">
        <v>697.07293969055888</v>
      </c>
      <c r="AT92" s="17">
        <v>1836.3172136455032</v>
      </c>
      <c r="AU92" s="82">
        <v>630.18328483754851</v>
      </c>
      <c r="AV92" s="17">
        <v>1060.0569505565622</v>
      </c>
      <c r="AW92" s="17">
        <v>1338.4296449857475</v>
      </c>
      <c r="AX92" s="17">
        <v>1639.5492835362941</v>
      </c>
      <c r="AY92" s="82">
        <v>1184.7475678334504</v>
      </c>
      <c r="AZ92" s="17" t="s">
        <v>281</v>
      </c>
      <c r="BA92" s="82" t="str">
        <f>IFERROR((IF('[2]T61 Real GDP'!BA92&lt;&gt;"",(IF('[2]T58 Total Population'!BA92&lt;&gt;"",('[2]T61 Real GDP'!BA92*1000000)/('[2]T58 Total Population'!BA92*1000),"")),"")),"")</f>
        <v/>
      </c>
      <c r="BB92" s="82"/>
      <c r="BC92" s="17"/>
      <c r="BE92" s="81">
        <f t="shared" si="1"/>
        <v>0.68116985874868585</v>
      </c>
    </row>
    <row r="93" spans="1:57" x14ac:dyDescent="0.25">
      <c r="A93" s="20">
        <v>1925</v>
      </c>
      <c r="B93" s="17">
        <v>4166.3782073380935</v>
      </c>
      <c r="C93" s="17">
        <v>2602.3414303206473</v>
      </c>
      <c r="D93" s="17">
        <v>1446.0645970523676</v>
      </c>
      <c r="E93" s="17">
        <v>2450.5203660506008</v>
      </c>
      <c r="F93" s="17">
        <v>3366.939380127621</v>
      </c>
      <c r="G93" s="17">
        <v>4665.5526417277288</v>
      </c>
      <c r="H93" s="17">
        <v>4378.3795620437959</v>
      </c>
      <c r="I93" s="17">
        <v>2328.1949152542375</v>
      </c>
      <c r="J93" s="17">
        <v>3531.6784346008931</v>
      </c>
      <c r="K93" s="17">
        <v>2139.6441758979522</v>
      </c>
      <c r="L93" s="17">
        <v>2572.8643216080404</v>
      </c>
      <c r="M93" s="17">
        <v>5030.9767852294326</v>
      </c>
      <c r="N93" s="17">
        <v>3442.9600497439019</v>
      </c>
      <c r="O93" s="17">
        <v>7361.0676335884846</v>
      </c>
      <c r="P93" s="17">
        <v>5144.4944628154199</v>
      </c>
      <c r="Q93" s="82" t="str">
        <f>IFERROR((IF('[2]T61 Real GDP'!Q93&lt;&gt;"",(IF('[2]T58 Total Population'!Q93&lt;&gt;"",('[2]T61 Real GDP'!Q93*1000000)/('[2]T58 Total Population'!Q93*1000),"")),"")),"")</f>
        <v/>
      </c>
      <c r="R93" s="17">
        <v>1222.8290667166827</v>
      </c>
      <c r="S93" s="17" t="s">
        <v>281</v>
      </c>
      <c r="T93" s="17" t="s">
        <v>281</v>
      </c>
      <c r="U93" s="17">
        <v>2279.1223681489168</v>
      </c>
      <c r="V93" s="17" t="s">
        <v>281</v>
      </c>
      <c r="W93" s="17" t="s">
        <v>281</v>
      </c>
      <c r="X93" s="17" t="s">
        <v>281</v>
      </c>
      <c r="Y93" s="17" t="s">
        <v>281</v>
      </c>
      <c r="Z93" s="82" t="str">
        <f>IFERROR((IF('[2]T61 Real GDP'!Z93&lt;&gt;"",(IF('[2]T58 Total Population'!Z93&lt;&gt;"",('[2]T61 Real GDP'!Z93*1000000)/('[2]T58 Total Population'!Z93*1000),"")),"")),"")</f>
        <v/>
      </c>
      <c r="AA93" s="17">
        <v>5553.0876661618713</v>
      </c>
      <c r="AB93" s="17">
        <v>5291.581041968162</v>
      </c>
      <c r="AC93" s="17">
        <v>4340.2756309561209</v>
      </c>
      <c r="AD93" s="17">
        <v>6282.4188710398676</v>
      </c>
      <c r="AE93" s="82">
        <v>3919.4095468115916</v>
      </c>
      <c r="AF93" s="82">
        <v>1007.3849399973625</v>
      </c>
      <c r="AG93" s="82">
        <v>3152.4416541647411</v>
      </c>
      <c r="AH93" s="82">
        <v>1908.0358269206511</v>
      </c>
      <c r="AI93" s="82">
        <v>3187.7444589308993</v>
      </c>
      <c r="AJ93" s="82" t="str">
        <f>IFERROR((IF('[2]T61 Real GDP'!AJ93&lt;&gt;"",(IF('[2]T58 Total Population'!AJ93&lt;&gt;"",('[2]T61 Real GDP'!AJ93*1000000)/('[2]T58 Total Population'!AJ93*1000),"")),"")),"")</f>
        <v/>
      </c>
      <c r="AK93" s="17" t="s">
        <v>281</v>
      </c>
      <c r="AL93" s="23" t="s">
        <v>281</v>
      </c>
      <c r="AM93" s="17">
        <v>1362.0190633133852</v>
      </c>
      <c r="AN93" s="17" t="s">
        <v>281</v>
      </c>
      <c r="AO93" s="17">
        <v>935.98406714560065</v>
      </c>
      <c r="AP93" s="82" t="str">
        <f>IFERROR((IF('[2]T61 Real GDP'!AP93&lt;&gt;"",(IF('[2]T58 Total Population'!AP93&lt;&gt;"",('[2]T61 Real GDP'!AP93*1000000)/('[2]T58 Total Population'!AP93*1000),"")),"")),"")</f>
        <v/>
      </c>
      <c r="AQ93" s="17" t="s">
        <v>281</v>
      </c>
      <c r="AR93" s="17" t="s">
        <v>281</v>
      </c>
      <c r="AS93" s="17">
        <v>698.265082838387</v>
      </c>
      <c r="AT93" s="17">
        <v>1885.1617553173614</v>
      </c>
      <c r="AU93" s="82">
        <v>625.01730154297172</v>
      </c>
      <c r="AV93" s="17">
        <v>1201.0635603950368</v>
      </c>
      <c r="AW93" s="17">
        <v>1323.4745762711864</v>
      </c>
      <c r="AX93" s="17">
        <v>1907.331367243924</v>
      </c>
      <c r="AY93" s="82">
        <v>1229.2456261701682</v>
      </c>
      <c r="AZ93" s="17" t="s">
        <v>281</v>
      </c>
      <c r="BA93" s="82" t="str">
        <f>IFERROR((IF('[2]T61 Real GDP'!BA93&lt;&gt;"",(IF('[2]T58 Total Population'!BA93&lt;&gt;"",('[2]T61 Real GDP'!BA93*1000000)/('[2]T58 Total Population'!BA93*1000),"")),"")),"")</f>
        <v/>
      </c>
      <c r="BB93" s="82"/>
      <c r="BC93" s="17"/>
      <c r="BE93" s="81">
        <f t="shared" si="1"/>
        <v>0.67198690537976524</v>
      </c>
    </row>
    <row r="94" spans="1:57" x14ac:dyDescent="0.25">
      <c r="A94" s="20">
        <v>1926</v>
      </c>
      <c r="B94" s="17">
        <v>4249.4685099094695</v>
      </c>
      <c r="C94" s="17">
        <v>2600.2277396485993</v>
      </c>
      <c r="D94" s="17">
        <v>1419.0800681431006</v>
      </c>
      <c r="E94" s="17">
        <v>2416.9109157118751</v>
      </c>
      <c r="F94" s="17">
        <v>3413.0563380281692</v>
      </c>
      <c r="G94" s="17">
        <v>4783.5951045385009</v>
      </c>
      <c r="H94" s="17">
        <v>4597.6825028968715</v>
      </c>
      <c r="I94" s="17">
        <v>2391.8089248277929</v>
      </c>
      <c r="J94" s="17">
        <v>3604.6361779035046</v>
      </c>
      <c r="K94" s="17">
        <v>2179.5762992386626</v>
      </c>
      <c r="L94" s="17">
        <v>2571.5247391450689</v>
      </c>
      <c r="M94" s="17">
        <v>5357.7593360995852</v>
      </c>
      <c r="N94" s="17">
        <v>3610.6160753463641</v>
      </c>
      <c r="O94" s="17">
        <v>7497.2436100568129</v>
      </c>
      <c r="P94" s="17">
        <v>4936.1136363636369</v>
      </c>
      <c r="Q94" s="82" t="str">
        <f>IFERROR((IF('[2]T61 Real GDP'!Q94&lt;&gt;"",(IF('[2]T58 Total Population'!Q94&lt;&gt;"",('[2]T61 Real GDP'!Q94*1000000)/('[2]T58 Total Population'!Q94*1000),"")),"")),"")</f>
        <v/>
      </c>
      <c r="R94" s="17">
        <v>1240.704351306762</v>
      </c>
      <c r="S94" s="17" t="s">
        <v>281</v>
      </c>
      <c r="T94" s="17" t="s">
        <v>281</v>
      </c>
      <c r="U94" s="17">
        <v>2162.1095550167452</v>
      </c>
      <c r="V94" s="17" t="s">
        <v>281</v>
      </c>
      <c r="W94" s="17">
        <v>1257.5331979912476</v>
      </c>
      <c r="X94" s="17" t="s">
        <v>281</v>
      </c>
      <c r="Y94" s="17" t="s">
        <v>281</v>
      </c>
      <c r="Z94" s="82" t="str">
        <f>IFERROR((IF('[2]T61 Real GDP'!Z94&lt;&gt;"",(IF('[2]T58 Total Population'!Z94&lt;&gt;"",('[2]T61 Real GDP'!Z94*1000000)/('[2]T58 Total Population'!Z94*1000),"")),"")),"")</f>
        <v/>
      </c>
      <c r="AA94" s="17">
        <v>5572.5593667546182</v>
      </c>
      <c r="AB94" s="17">
        <v>4904.8427762039655</v>
      </c>
      <c r="AC94" s="17">
        <v>4497.057139915577</v>
      </c>
      <c r="AD94" s="17">
        <v>6602.4422138693508</v>
      </c>
      <c r="AE94" s="82">
        <v>3994.0184401987035</v>
      </c>
      <c r="AF94" s="82">
        <v>1008.3029108648595</v>
      </c>
      <c r="AG94" s="82">
        <v>2850.4902302765231</v>
      </c>
      <c r="AH94" s="82">
        <v>1991.1817673725393</v>
      </c>
      <c r="AI94" s="82">
        <v>3397.8357733927432</v>
      </c>
      <c r="AJ94" s="82" t="str">
        <f>IFERROR((IF('[2]T61 Real GDP'!AJ94&lt;&gt;"",(IF('[2]T58 Total Population'!AJ94&lt;&gt;"",('[2]T61 Real GDP'!AJ94*1000000)/('[2]T58 Total Population'!AJ94*1000),"")),"")),"")</f>
        <v/>
      </c>
      <c r="AK94" s="17" t="s">
        <v>281</v>
      </c>
      <c r="AL94" s="23" t="s">
        <v>281</v>
      </c>
      <c r="AM94" s="17">
        <v>1397.5318566166311</v>
      </c>
      <c r="AN94" s="17" t="s">
        <v>281</v>
      </c>
      <c r="AO94" s="17">
        <v>1079.4290156172708</v>
      </c>
      <c r="AP94" s="82" t="str">
        <f>IFERROR((IF('[2]T61 Real GDP'!AP94&lt;&gt;"",(IF('[2]T58 Total Population'!AP94&lt;&gt;"",('[2]T61 Real GDP'!AP94*1000000)/('[2]T58 Total Population'!AP94*1000),"")),"")),"")</f>
        <v/>
      </c>
      <c r="AQ94" s="17" t="s">
        <v>281</v>
      </c>
      <c r="AR94" s="17" t="s">
        <v>281</v>
      </c>
      <c r="AS94" s="17">
        <v>712.90222772277218</v>
      </c>
      <c r="AT94" s="17">
        <v>1871.5777814514795</v>
      </c>
      <c r="AU94" s="82">
        <v>643.03407940066324</v>
      </c>
      <c r="AV94" s="17">
        <v>1316.4933135215454</v>
      </c>
      <c r="AW94" s="17">
        <v>1363.6288042574422</v>
      </c>
      <c r="AX94" s="17">
        <v>1834.2696980036519</v>
      </c>
      <c r="AY94" s="82">
        <v>1226.1647190439865</v>
      </c>
      <c r="AZ94" s="17" t="s">
        <v>281</v>
      </c>
      <c r="BA94" s="82" t="str">
        <f>IFERROR((IF('[2]T61 Real GDP'!BA94&lt;&gt;"",(IF('[2]T58 Total Population'!BA94&lt;&gt;"",('[2]T61 Real GDP'!BA94*1000000)/('[2]T58 Total Population'!BA94*1000),"")),"")),"")</f>
        <v/>
      </c>
      <c r="BB94" s="82"/>
      <c r="BC94" s="17"/>
      <c r="BE94" s="81">
        <f t="shared" si="1"/>
        <v>0.67857509392739712</v>
      </c>
    </row>
    <row r="95" spans="1:57" x14ac:dyDescent="0.25">
      <c r="A95" s="20">
        <v>1927</v>
      </c>
      <c r="B95" s="17">
        <v>4153.9705178309732</v>
      </c>
      <c r="C95" s="17">
        <v>2530.7029046318808</v>
      </c>
      <c r="D95" s="17">
        <v>1647.5986540226368</v>
      </c>
      <c r="E95" s="17">
        <v>2599.9032839495317</v>
      </c>
      <c r="F95" s="17">
        <v>3505.4340933111889</v>
      </c>
      <c r="G95" s="17">
        <v>4923.2592358299589</v>
      </c>
      <c r="H95" s="17">
        <v>4657.9251798561154</v>
      </c>
      <c r="I95" s="17">
        <v>2557.1175771971498</v>
      </c>
      <c r="J95" s="17">
        <v>3941.0992924417787</v>
      </c>
      <c r="K95" s="17">
        <v>2220.1730047331484</v>
      </c>
      <c r="L95" s="17">
        <v>2653.0267162664863</v>
      </c>
      <c r="M95" s="17">
        <v>5504.1981256599793</v>
      </c>
      <c r="N95" s="17">
        <v>3728.0402402292457</v>
      </c>
      <c r="O95" s="17">
        <v>7962.0138537145785</v>
      </c>
      <c r="P95" s="17">
        <v>5314.9382449492168</v>
      </c>
      <c r="Q95" s="82" t="str">
        <f>IFERROR((IF('[2]T61 Real GDP'!Q95&lt;&gt;"",(IF('[2]T58 Total Population'!Q95&lt;&gt;"",('[2]T61 Real GDP'!Q95*1000000)/('[2]T58 Total Population'!Q95*1000),"")),"")),"")</f>
        <v/>
      </c>
      <c r="R95" s="17">
        <v>1181.8755129147694</v>
      </c>
      <c r="S95" s="17" t="s">
        <v>281</v>
      </c>
      <c r="T95" s="17" t="s">
        <v>281</v>
      </c>
      <c r="U95" s="17">
        <v>2237.3357621561227</v>
      </c>
      <c r="V95" s="17" t="s">
        <v>281</v>
      </c>
      <c r="W95" s="17">
        <v>1241.3207101727367</v>
      </c>
      <c r="X95" s="17" t="s">
        <v>281</v>
      </c>
      <c r="Y95" s="17" t="s">
        <v>281</v>
      </c>
      <c r="Z95" s="82" t="str">
        <f>IFERROR((IF('[2]T61 Real GDP'!Z95&lt;&gt;"",(IF('[2]T58 Total Population'!Z95&lt;&gt;"",('[2]T61 Real GDP'!Z95*1000000)/('[2]T58 Total Population'!Z95*1000),"")),"")),"")</f>
        <v/>
      </c>
      <c r="AA95" s="17">
        <v>5543.7944408532639</v>
      </c>
      <c r="AB95" s="17">
        <v>4682.7306889352813</v>
      </c>
      <c r="AC95" s="17">
        <v>4846.9964664310955</v>
      </c>
      <c r="AD95" s="17">
        <v>6576.4989456243411</v>
      </c>
      <c r="AE95" s="82">
        <v>4155.6366617575204</v>
      </c>
      <c r="AF95" s="82">
        <v>1059.8030835470288</v>
      </c>
      <c r="AG95" s="82">
        <v>2759.7790688633663</v>
      </c>
      <c r="AH95" s="82">
        <v>1874.7860112496944</v>
      </c>
      <c r="AI95" s="82">
        <v>3797.2636815920396</v>
      </c>
      <c r="AJ95" s="82" t="str">
        <f>IFERROR((IF('[2]T61 Real GDP'!AJ95&lt;&gt;"",(IF('[2]T58 Total Population'!AJ95&lt;&gt;"",('[2]T61 Real GDP'!AJ95*1000000)/('[2]T58 Total Population'!AJ95*1000),"")),"")),"")</f>
        <v/>
      </c>
      <c r="AK95" s="17" t="s">
        <v>281</v>
      </c>
      <c r="AL95" s="23" t="s">
        <v>281</v>
      </c>
      <c r="AM95" s="17">
        <v>1424.6522128720846</v>
      </c>
      <c r="AN95" s="17" t="s">
        <v>281</v>
      </c>
      <c r="AO95" s="17">
        <v>974.45614035087726</v>
      </c>
      <c r="AP95" s="82" t="str">
        <f>IFERROR((IF('[2]T61 Real GDP'!AP95&lt;&gt;"",(IF('[2]T58 Total Population'!AP95&lt;&gt;"",('[2]T61 Real GDP'!AP95*1000000)/('[2]T58 Total Population'!AP95*1000),"")),"")),"")</f>
        <v/>
      </c>
      <c r="AQ95" s="17" t="s">
        <v>281</v>
      </c>
      <c r="AR95" s="17" t="s">
        <v>281</v>
      </c>
      <c r="AS95" s="17">
        <v>705.96200980392155</v>
      </c>
      <c r="AT95" s="17">
        <v>1869.7665472895978</v>
      </c>
      <c r="AU95" s="82">
        <v>665.28260232570426</v>
      </c>
      <c r="AV95" s="17">
        <v>1251.2112403100775</v>
      </c>
      <c r="AW95" s="17">
        <v>1365.9488013002845</v>
      </c>
      <c r="AX95" s="17">
        <v>1754.1776570138056</v>
      </c>
      <c r="AY95" s="82">
        <v>1203.677544522933</v>
      </c>
      <c r="AZ95" s="17" t="s">
        <v>281</v>
      </c>
      <c r="BA95" s="82" t="str">
        <f>IFERROR((IF('[2]T61 Real GDP'!BA95&lt;&gt;"",(IF('[2]T58 Total Population'!BA95&lt;&gt;"",('[2]T61 Real GDP'!BA95*1000000)/('[2]T58 Total Population'!BA95*1000),"")),"")),"")</f>
        <v/>
      </c>
      <c r="BB95" s="82"/>
      <c r="BC95" s="17"/>
      <c r="BE95" s="81">
        <f t="shared" si="1"/>
        <v>0.68412759068173745</v>
      </c>
    </row>
    <row r="96" spans="1:57" x14ac:dyDescent="0.25">
      <c r="A96" s="20">
        <v>1928</v>
      </c>
      <c r="B96" s="17">
        <v>4431.4653105968337</v>
      </c>
      <c r="C96" s="17">
        <v>2666.1997376179233</v>
      </c>
      <c r="D96" s="17">
        <v>1470.3127360628494</v>
      </c>
      <c r="E96" s="17">
        <v>2583.9317578448013</v>
      </c>
      <c r="F96" s="17">
        <v>3657.2687038988411</v>
      </c>
      <c r="G96" s="17">
        <v>5139.4706325301204</v>
      </c>
      <c r="H96" s="17">
        <v>4785.4675436088073</v>
      </c>
      <c r="I96" s="17">
        <v>2707.2352767962311</v>
      </c>
      <c r="J96" s="17">
        <v>4089.9942540338234</v>
      </c>
      <c r="K96" s="17">
        <v>2234.3271555197421</v>
      </c>
      <c r="L96" s="17">
        <v>2737.0923913043475</v>
      </c>
      <c r="M96" s="17">
        <v>5719.5989061075661</v>
      </c>
      <c r="N96" s="17">
        <v>3834.6593461361126</v>
      </c>
      <c r="O96" s="17">
        <v>8353.4622308967864</v>
      </c>
      <c r="P96" s="17">
        <v>5356.9653341524427</v>
      </c>
      <c r="Q96" s="82" t="str">
        <f>IFERROR((IF('[2]T61 Real GDP'!Q96&lt;&gt;"",(IF('[2]T58 Total Population'!Q96&lt;&gt;"",('[2]T61 Real GDP'!Q96*1000000)/('[2]T58 Total Population'!Q96*1000),"")),"")),"")</f>
        <v/>
      </c>
      <c r="R96" s="17">
        <v>1212.6784586816023</v>
      </c>
      <c r="S96" s="17" t="s">
        <v>281</v>
      </c>
      <c r="T96" s="17" t="s">
        <v>281</v>
      </c>
      <c r="U96" s="17">
        <v>2414.9785775789028</v>
      </c>
      <c r="V96" s="17" t="s">
        <v>281</v>
      </c>
      <c r="W96" s="17">
        <v>1224.5412296427855</v>
      </c>
      <c r="X96" s="17" t="s">
        <v>281</v>
      </c>
      <c r="Y96" s="17" t="s">
        <v>281</v>
      </c>
      <c r="Z96" s="82" t="str">
        <f>IFERROR((IF('[2]T61 Real GDP'!Z96&lt;&gt;"",(IF('[2]T58 Total Population'!Z96&lt;&gt;"",('[2]T61 Real GDP'!Z96*1000000)/('[2]T58 Total Population'!Z96*1000),"")),"")),"")</f>
        <v/>
      </c>
      <c r="AA96" s="17">
        <v>5451.7766497461926</v>
      </c>
      <c r="AB96" s="17">
        <v>5140.8755158184331</v>
      </c>
      <c r="AC96" s="17">
        <v>5171.5891956070045</v>
      </c>
      <c r="AD96" s="17">
        <v>6569.345446429309</v>
      </c>
      <c r="AE96" s="82">
        <v>4291.3016970334957</v>
      </c>
      <c r="AF96" s="82">
        <v>1158.1870075076006</v>
      </c>
      <c r="AG96" s="82">
        <v>3332.3593638126908</v>
      </c>
      <c r="AH96" s="82">
        <v>1856.7386986095228</v>
      </c>
      <c r="AI96" s="82">
        <v>3905.832320777643</v>
      </c>
      <c r="AJ96" s="82" t="str">
        <f>IFERROR((IF('[2]T61 Real GDP'!AJ96&lt;&gt;"",(IF('[2]T58 Total Population'!AJ96&lt;&gt;"",('[2]T61 Real GDP'!AJ96*1000000)/('[2]T58 Total Population'!AJ96*1000),"")),"")),"")</f>
        <v/>
      </c>
      <c r="AK96" s="17" t="s">
        <v>281</v>
      </c>
      <c r="AL96" s="23" t="s">
        <v>281</v>
      </c>
      <c r="AM96" s="17">
        <v>1533.0883389587227</v>
      </c>
      <c r="AN96" s="17" t="s">
        <v>281</v>
      </c>
      <c r="AO96" s="17">
        <v>1063.0008289582756</v>
      </c>
      <c r="AP96" s="82" t="str">
        <f>IFERROR((IF('[2]T61 Real GDP'!AP96&lt;&gt;"",(IF('[2]T58 Total Population'!AP96&lt;&gt;"",('[2]T61 Real GDP'!AP96*1000000)/('[2]T58 Total Population'!AP96*1000),"")),"")),"")</f>
        <v/>
      </c>
      <c r="AQ96" s="17" t="s">
        <v>281</v>
      </c>
      <c r="AR96" s="17" t="s">
        <v>281</v>
      </c>
      <c r="AS96" s="17">
        <v>705.92963299969665</v>
      </c>
      <c r="AT96" s="17">
        <v>1992.3718670322799</v>
      </c>
      <c r="AU96" s="82">
        <v>664.4051392321777</v>
      </c>
      <c r="AV96" s="17">
        <v>1389.4811656005686</v>
      </c>
      <c r="AW96" s="17">
        <v>1391.8520290201707</v>
      </c>
      <c r="AX96" s="17">
        <v>2181.4323092653385</v>
      </c>
      <c r="AY96" s="82">
        <v>1212.5937814513186</v>
      </c>
      <c r="AZ96" s="17" t="s">
        <v>281</v>
      </c>
      <c r="BA96" s="82" t="str">
        <f>IFERROR((IF('[2]T61 Real GDP'!BA96&lt;&gt;"",(IF('[2]T58 Total Population'!BA96&lt;&gt;"",('[2]T61 Real GDP'!BA96*1000000)/('[2]T58 Total Population'!BA96*1000),"")),"")),"")</f>
        <v/>
      </c>
      <c r="BB96" s="82"/>
      <c r="BC96" s="17"/>
      <c r="BE96" s="81">
        <f t="shared" si="1"/>
        <v>0.68050958558713681</v>
      </c>
    </row>
    <row r="97" spans="1:57" x14ac:dyDescent="0.25">
      <c r="A97" s="20">
        <v>1929</v>
      </c>
      <c r="B97" s="17">
        <v>4709.9979626485565</v>
      </c>
      <c r="C97" s="17">
        <v>2777.9896372640164</v>
      </c>
      <c r="D97" s="17">
        <v>1610.0582002686165</v>
      </c>
      <c r="E97" s="17">
        <v>2738.9056441189141</v>
      </c>
      <c r="F97" s="17">
        <v>3698.5295618247301</v>
      </c>
      <c r="G97" s="17">
        <v>5054.21875</v>
      </c>
      <c r="H97" s="17">
        <v>5075.3553155201816</v>
      </c>
      <c r="I97" s="17">
        <v>2716.8177570093453</v>
      </c>
      <c r="J97" s="17">
        <v>4051.4064165340828</v>
      </c>
      <c r="K97" s="17">
        <v>2341.9920318725099</v>
      </c>
      <c r="L97" s="17">
        <v>2823.9700374531835</v>
      </c>
      <c r="M97" s="17">
        <v>5688.7907992803903</v>
      </c>
      <c r="N97" s="17">
        <v>4062.7275577546834</v>
      </c>
      <c r="O97" s="17">
        <v>8635.8022616777707</v>
      </c>
      <c r="P97" s="17">
        <v>5503.3180504466636</v>
      </c>
      <c r="Q97" s="82" t="str">
        <f>IFERROR((IF('[2]T61 Real GDP'!Q97&lt;&gt;"",(IF('[2]T58 Total Population'!Q97&lt;&gt;"",('[2]T61 Real GDP'!Q97*1000000)/('[2]T58 Total Population'!Q97*1000),"")),"")),"")</f>
        <v/>
      </c>
      <c r="R97" s="17">
        <v>1227.0106065047191</v>
      </c>
      <c r="S97" s="17" t="s">
        <v>281</v>
      </c>
      <c r="T97" s="17" t="s">
        <v>281</v>
      </c>
      <c r="U97" s="17">
        <v>2475.81944095579</v>
      </c>
      <c r="V97" s="17" t="s">
        <v>281</v>
      </c>
      <c r="W97" s="17">
        <v>1152.4179029624834</v>
      </c>
      <c r="X97" s="17" t="s">
        <v>281</v>
      </c>
      <c r="Y97" s="17" t="s">
        <v>281</v>
      </c>
      <c r="Z97" s="82" t="str">
        <f>IFERROR((IF('[2]T61 Real GDP'!Z97&lt;&gt;"",(IF('[2]T58 Total Population'!Z97&lt;&gt;"",('[2]T61 Real GDP'!Z97*1000000)/('[2]T58 Total Population'!Z97*1000),"")),"")),"")</f>
        <v/>
      </c>
      <c r="AA97" s="17">
        <v>5262.9768605378358</v>
      </c>
      <c r="AB97" s="17">
        <v>5262.2426920462267</v>
      </c>
      <c r="AC97" s="17">
        <v>5065.4459000485194</v>
      </c>
      <c r="AD97" s="17">
        <v>6898.7221563254125</v>
      </c>
      <c r="AE97" s="82">
        <v>4367.0677033449692</v>
      </c>
      <c r="AF97" s="82">
        <v>1137.4414786891227</v>
      </c>
      <c r="AG97" s="82">
        <v>3455.4292999267486</v>
      </c>
      <c r="AH97" s="82">
        <v>1757.2148148148149</v>
      </c>
      <c r="AI97" s="82">
        <v>3847.4777448071218</v>
      </c>
      <c r="AJ97" s="82" t="str">
        <f>IFERROR((IF('[2]T61 Real GDP'!AJ97&lt;&gt;"",(IF('[2]T58 Total Population'!AJ97&lt;&gt;"",('[2]T61 Real GDP'!AJ97*1000000)/('[2]T58 Total Population'!AJ97*1000),"")),"")),"")</f>
        <v/>
      </c>
      <c r="AK97" s="17" t="s">
        <v>281</v>
      </c>
      <c r="AL97" s="23" t="s">
        <v>281</v>
      </c>
      <c r="AM97" s="17">
        <v>1497.1354690485709</v>
      </c>
      <c r="AN97" s="17" t="s">
        <v>281</v>
      </c>
      <c r="AO97" s="17">
        <v>1213.3287997279836</v>
      </c>
      <c r="AP97" s="82" t="str">
        <f>IFERROR((IF('[2]T61 Real GDP'!AP97&lt;&gt;"",(IF('[2]T58 Total Population'!AP97&lt;&gt;"",('[2]T61 Real GDP'!AP97*1000000)/('[2]T58 Total Population'!AP97*1000),"")),"")),"")</f>
        <v/>
      </c>
      <c r="AQ97" s="17">
        <v>562.4978194974891</v>
      </c>
      <c r="AR97" s="17" t="s">
        <v>281</v>
      </c>
      <c r="AS97" s="17">
        <v>727.73641549084357</v>
      </c>
      <c r="AT97" s="17">
        <v>2025.7346783884636</v>
      </c>
      <c r="AU97" s="82">
        <v>624.00566057833748</v>
      </c>
      <c r="AV97" s="17">
        <v>1682.3447636700648</v>
      </c>
      <c r="AW97" s="17">
        <v>1412.5678820791311</v>
      </c>
      <c r="AX97" s="17">
        <v>2335.0426620304147</v>
      </c>
      <c r="AY97" s="82">
        <v>1249.4523041884629</v>
      </c>
      <c r="AZ97" s="17">
        <v>793.49809255266211</v>
      </c>
      <c r="BA97" s="82" t="str">
        <f>IFERROR((IF('[2]T61 Real GDP'!BA97&lt;&gt;"",(IF('[2]T58 Total Population'!BA97&lt;&gt;"",('[2]T61 Real GDP'!BA97*1000000)/('[2]T58 Total Population'!BA97*1000),"")),"")),"")</f>
        <v/>
      </c>
      <c r="BB97" s="82"/>
      <c r="BC97" s="17"/>
      <c r="BE97" s="81">
        <f t="shared" si="1"/>
        <v>0.70096102186432485</v>
      </c>
    </row>
    <row r="98" spans="1:57" x14ac:dyDescent="0.25">
      <c r="A98" s="20">
        <v>1930</v>
      </c>
      <c r="B98" s="17">
        <v>4531.5583994232147</v>
      </c>
      <c r="C98" s="17">
        <v>2630.9822559678087</v>
      </c>
      <c r="D98" s="17">
        <v>1570.7547169811321</v>
      </c>
      <c r="E98" s="17">
        <v>2620.388142461079</v>
      </c>
      <c r="F98" s="17">
        <v>3585.7154398563739</v>
      </c>
      <c r="G98" s="17">
        <v>4978.6182516097078</v>
      </c>
      <c r="H98" s="17">
        <v>5340.7876905702997</v>
      </c>
      <c r="I98" s="17">
        <v>2665.633806900551</v>
      </c>
      <c r="J98" s="17">
        <v>3973.3575072214367</v>
      </c>
      <c r="K98" s="17">
        <v>2258.2270508581328</v>
      </c>
      <c r="L98" s="17">
        <v>2897.1643320806288</v>
      </c>
      <c r="M98" s="17">
        <v>5602.5304414003049</v>
      </c>
      <c r="N98" s="17">
        <v>4237.6909805987007</v>
      </c>
      <c r="O98" s="17">
        <v>8491.6692543480603</v>
      </c>
      <c r="P98" s="17">
        <v>5440.8624689312337</v>
      </c>
      <c r="Q98" s="82" t="str">
        <f>IFERROR((IF('[2]T61 Real GDP'!Q98&lt;&gt;"",(IF('[2]T58 Total Population'!Q98&lt;&gt;"",('[2]T61 Real GDP'!Q98*1000000)/('[2]T58 Total Population'!Q98*1000),"")),"")),"")</f>
        <v/>
      </c>
      <c r="R98" s="17">
        <v>1274.0609091578917</v>
      </c>
      <c r="S98" s="17" t="s">
        <v>281</v>
      </c>
      <c r="T98" s="17" t="s">
        <v>281</v>
      </c>
      <c r="U98" s="17">
        <v>2403.680523815327</v>
      </c>
      <c r="V98" s="17" t="s">
        <v>281</v>
      </c>
      <c r="W98" s="17">
        <v>1218.8150547175453</v>
      </c>
      <c r="X98" s="17" t="s">
        <v>281</v>
      </c>
      <c r="Y98" s="17" t="s">
        <v>281</v>
      </c>
      <c r="Z98" s="82" t="str">
        <f>IFERROR((IF('[2]T61 Real GDP'!Z98&lt;&gt;"",(IF('[2]T58 Total Population'!Z98&lt;&gt;"",('[2]T61 Real GDP'!Z98*1000000)/('[2]T58 Total Population'!Z98*1000),"")),"")),"")</f>
        <v/>
      </c>
      <c r="AA98" s="17">
        <v>4708.3011284588029</v>
      </c>
      <c r="AB98" s="17">
        <v>4960.1212324179496</v>
      </c>
      <c r="AC98" s="17">
        <v>4810.6045003813888</v>
      </c>
      <c r="AD98" s="17">
        <v>6212.7127066015455</v>
      </c>
      <c r="AE98" s="82">
        <v>4079.5819569777959</v>
      </c>
      <c r="AF98" s="82">
        <v>1048.2304575786463</v>
      </c>
      <c r="AG98" s="82">
        <v>2858.7639158954689</v>
      </c>
      <c r="AH98" s="82">
        <v>1617.8748180494906</v>
      </c>
      <c r="AI98" s="82">
        <v>4301.2259194395801</v>
      </c>
      <c r="AJ98" s="82" t="str">
        <f>IFERROR((IF('[2]T61 Real GDP'!AJ98&lt;&gt;"",(IF('[2]T58 Total Population'!AJ98&lt;&gt;"",('[2]T61 Real GDP'!AJ98*1000000)/('[2]T58 Total Population'!AJ98*1000),"")),"")),"")</f>
        <v/>
      </c>
      <c r="AK98" s="17" t="s">
        <v>281</v>
      </c>
      <c r="AL98" s="23" t="s">
        <v>281</v>
      </c>
      <c r="AM98" s="17">
        <v>1413.1233806522393</v>
      </c>
      <c r="AN98" s="17" t="s">
        <v>281</v>
      </c>
      <c r="AO98" s="17">
        <v>1249.2631296891748</v>
      </c>
      <c r="AP98" s="82" t="str">
        <f>IFERROR((IF('[2]T61 Real GDP'!AP98&lt;&gt;"",(IF('[2]T58 Total Population'!AP98&lt;&gt;"",('[2]T61 Real GDP'!AP98*1000000)/('[2]T58 Total Population'!AP98*1000),"")),"")),"")</f>
        <v/>
      </c>
      <c r="AQ98" s="17">
        <v>567.62167689161561</v>
      </c>
      <c r="AR98" s="17" t="s">
        <v>281</v>
      </c>
      <c r="AS98" s="17">
        <v>725.61533888228303</v>
      </c>
      <c r="AT98" s="17">
        <v>1850.3913212778218</v>
      </c>
      <c r="AU98" s="82">
        <v>585.81783515239783</v>
      </c>
      <c r="AV98" s="17">
        <v>1635.8486290505325</v>
      </c>
      <c r="AW98" s="17">
        <v>1381.6886463544035</v>
      </c>
      <c r="AX98" s="17">
        <v>1925.3448767609964</v>
      </c>
      <c r="AY98" s="82">
        <v>1267.8691581023566</v>
      </c>
      <c r="AZ98" s="17" t="s">
        <v>281</v>
      </c>
      <c r="BA98" s="82" t="str">
        <f>IFERROR((IF('[2]T61 Real GDP'!BA98&lt;&gt;"",(IF('[2]T58 Total Population'!BA98&lt;&gt;"",('[2]T61 Real GDP'!BA98*1000000)/('[2]T58 Total Population'!BA98*1000),"")),"")),"")</f>
        <v/>
      </c>
      <c r="BB98" s="82"/>
      <c r="BC98" s="17"/>
      <c r="BE98" s="81">
        <f t="shared" si="1"/>
        <v>0.69231333484628643</v>
      </c>
    </row>
    <row r="99" spans="1:57" x14ac:dyDescent="0.25">
      <c r="A99" s="20">
        <v>1931</v>
      </c>
      <c r="B99" s="17">
        <v>4235.2604634495938</v>
      </c>
      <c r="C99" s="17">
        <v>2578.9047463431216</v>
      </c>
      <c r="D99" s="17">
        <v>1631.0962294365991</v>
      </c>
      <c r="E99" s="17">
        <v>2528.8701161562831</v>
      </c>
      <c r="F99" s="17">
        <v>3287.6868008948545</v>
      </c>
      <c r="G99" s="17">
        <v>4860.4094265321191</v>
      </c>
      <c r="H99" s="17">
        <v>5359.2406836648925</v>
      </c>
      <c r="I99" s="17">
        <v>2580.597238204833</v>
      </c>
      <c r="J99" s="17">
        <v>3651.5139935496691</v>
      </c>
      <c r="K99" s="17">
        <v>2134.4720496894411</v>
      </c>
      <c r="L99" s="17">
        <v>2971.7013296965565</v>
      </c>
      <c r="M99" s="17">
        <v>5185.0493811726465</v>
      </c>
      <c r="N99" s="17">
        <v>4129.2241545291618</v>
      </c>
      <c r="O99" s="17">
        <v>8437.1908611322087</v>
      </c>
      <c r="P99" s="17">
        <v>5138.415852758606</v>
      </c>
      <c r="Q99" s="82" t="str">
        <f>IFERROR((IF('[2]T61 Real GDP'!Q99&lt;&gt;"",(IF('[2]T58 Total Population'!Q99&lt;&gt;"",('[2]T61 Real GDP'!Q99*1000000)/('[2]T58 Total Population'!Q99*1000),"")),"")),"")</f>
        <v/>
      </c>
      <c r="R99" s="17">
        <v>1285.3606426309061</v>
      </c>
      <c r="S99" s="17" t="s">
        <v>281</v>
      </c>
      <c r="T99" s="17" t="s">
        <v>281</v>
      </c>
      <c r="U99" s="17">
        <v>2268.2729963785137</v>
      </c>
      <c r="V99" s="17" t="s">
        <v>281</v>
      </c>
      <c r="W99" s="17">
        <v>1228.8484065538621</v>
      </c>
      <c r="X99" s="17" t="s">
        <v>281</v>
      </c>
      <c r="Y99" s="17" t="s">
        <v>281</v>
      </c>
      <c r="Z99" s="82" t="str">
        <f>IFERROR((IF('[2]T61 Real GDP'!Z99&lt;&gt;"",(IF('[2]T58 Total Population'!Z99&lt;&gt;"",('[2]T61 Real GDP'!Z99*1000000)/('[2]T58 Total Population'!Z99*1000),"")),"")),"")</f>
        <v/>
      </c>
      <c r="AA99" s="17">
        <v>4353.60808947449</v>
      </c>
      <c r="AB99" s="17">
        <v>4475.1202113606341</v>
      </c>
      <c r="AC99" s="17">
        <v>4003.6925964155012</v>
      </c>
      <c r="AD99" s="17">
        <v>5691.3665963268159</v>
      </c>
      <c r="AE99" s="82">
        <v>3711.6554406349469</v>
      </c>
      <c r="AF99" s="82">
        <v>1004.232835123774</v>
      </c>
      <c r="AG99" s="82">
        <v>2217.6722696399506</v>
      </c>
      <c r="AH99" s="82">
        <v>1643.0205949656752</v>
      </c>
      <c r="AI99" s="82">
        <v>3500.2871912693854</v>
      </c>
      <c r="AJ99" s="82" t="str">
        <f>IFERROR((IF('[2]T61 Real GDP'!AJ99&lt;&gt;"",(IF('[2]T58 Total Population'!AJ99&lt;&gt;"",('[2]T61 Real GDP'!AJ99*1000000)/('[2]T58 Total Population'!AJ99*1000),"")),"")),"")</f>
        <v/>
      </c>
      <c r="AK99" s="17" t="s">
        <v>281</v>
      </c>
      <c r="AL99" s="23" t="s">
        <v>281</v>
      </c>
      <c r="AM99" s="17">
        <v>1334.5610494471168</v>
      </c>
      <c r="AN99" s="17" t="s">
        <v>281</v>
      </c>
      <c r="AO99" s="17">
        <v>1302.4252010017135</v>
      </c>
      <c r="AP99" s="82" t="str">
        <f>IFERROR((IF('[2]T61 Real GDP'!AP99&lt;&gt;"",(IF('[2]T58 Total Population'!AP99&lt;&gt;"",('[2]T61 Real GDP'!AP99*1000000)/('[2]T58 Total Population'!AP99*1000),"")),"")),"")</f>
        <v/>
      </c>
      <c r="AQ99" s="17">
        <v>569.16409548554725</v>
      </c>
      <c r="AR99" s="17" t="s">
        <v>281</v>
      </c>
      <c r="AS99" s="17">
        <v>711.11143695014664</v>
      </c>
      <c r="AT99" s="17">
        <v>1837.3409401119545</v>
      </c>
      <c r="AU99" s="82">
        <v>584.09081141025172</v>
      </c>
      <c r="AV99" s="17">
        <v>1548.4156880124087</v>
      </c>
      <c r="AW99" s="17">
        <v>1360.1836084992967</v>
      </c>
      <c r="AX99" s="17">
        <v>1570.5174452237882</v>
      </c>
      <c r="AY99" s="82">
        <v>1252.535992628882</v>
      </c>
      <c r="AZ99" s="17" t="s">
        <v>281</v>
      </c>
      <c r="BA99" s="82" t="str">
        <f>IFERROR((IF('[2]T61 Real GDP'!BA99&lt;&gt;"",(IF('[2]T58 Total Population'!BA99&lt;&gt;"",('[2]T61 Real GDP'!BA99*1000000)/('[2]T58 Total Population'!BA99*1000),"")),"")),"")</f>
        <v/>
      </c>
      <c r="BB99" s="82"/>
      <c r="BC99" s="17"/>
      <c r="BE99" s="81">
        <f t="shared" si="1"/>
        <v>0.69298089974865928</v>
      </c>
    </row>
    <row r="100" spans="1:57" x14ac:dyDescent="0.25">
      <c r="A100" s="20">
        <v>1932</v>
      </c>
      <c r="B100" s="17">
        <v>3959.1228619206881</v>
      </c>
      <c r="C100" s="17">
        <v>2615.1748999404454</v>
      </c>
      <c r="D100" s="17">
        <v>1642.5079091170549</v>
      </c>
      <c r="E100" s="17">
        <v>2559.4426078587271</v>
      </c>
      <c r="F100" s="17">
        <v>2939.6569516728628</v>
      </c>
      <c r="G100" s="17">
        <v>4607.4519912044952</v>
      </c>
      <c r="H100" s="17">
        <v>5169.3921731890096</v>
      </c>
      <c r="I100" s="17">
        <v>2549.7636311732799</v>
      </c>
      <c r="J100" s="17">
        <v>3361.6775214559621</v>
      </c>
      <c r="K100" s="17">
        <v>2288.5205647636585</v>
      </c>
      <c r="L100" s="17">
        <v>2885.0457782299086</v>
      </c>
      <c r="M100" s="17">
        <v>5035.2388280192044</v>
      </c>
      <c r="N100" s="17">
        <v>3967.8842645856289</v>
      </c>
      <c r="O100" s="17">
        <v>7862.1599219238033</v>
      </c>
      <c r="P100" s="17">
        <v>5148.2532858530267</v>
      </c>
      <c r="Q100" s="82" t="str">
        <f>IFERROR((IF('[2]T61 Real GDP'!Q100&lt;&gt;"",(IF('[2]T58 Total Population'!Q100&lt;&gt;"",('[2]T61 Real GDP'!Q100*1000000)/('[2]T58 Total Population'!Q100*1000),"")),"")),"")</f>
        <v/>
      </c>
      <c r="R100" s="17">
        <v>1218.9667284391835</v>
      </c>
      <c r="S100" s="17" t="s">
        <v>281</v>
      </c>
      <c r="T100" s="17" t="s">
        <v>281</v>
      </c>
      <c r="U100" s="17">
        <v>2192.3540798749514</v>
      </c>
      <c r="V100" s="17" t="s">
        <v>281</v>
      </c>
      <c r="W100" s="17">
        <v>1144.4894280229962</v>
      </c>
      <c r="X100" s="17" t="s">
        <v>281</v>
      </c>
      <c r="Y100" s="17" t="s">
        <v>281</v>
      </c>
      <c r="Z100" s="82" t="str">
        <f>IFERROR((IF('[2]T61 Real GDP'!Z100&lt;&gt;"",(IF('[2]T58 Total Population'!Z100&lt;&gt;"",('[2]T61 Real GDP'!Z100*1000000)/('[2]T58 Total Population'!Z100*1000),"")),"")),"")</f>
        <v/>
      </c>
      <c r="AA100" s="17">
        <v>4563.7634898920805</v>
      </c>
      <c r="AB100" s="17">
        <v>4327.2318271119839</v>
      </c>
      <c r="AC100" s="17">
        <v>3671.4526588845661</v>
      </c>
      <c r="AD100" s="17">
        <v>4908.365780158806</v>
      </c>
      <c r="AE100" s="82">
        <v>3521.8219855012958</v>
      </c>
      <c r="AF100" s="82">
        <v>1018.3654203736019</v>
      </c>
      <c r="AG100" s="82">
        <v>1844.4558295843692</v>
      </c>
      <c r="AH100" s="82">
        <v>1372.5126475548061</v>
      </c>
      <c r="AI100" s="82">
        <v>3196.0451977401131</v>
      </c>
      <c r="AJ100" s="82" t="str">
        <f>IFERROR((IF('[2]T61 Real GDP'!AJ100&lt;&gt;"",(IF('[2]T58 Total Population'!AJ100&lt;&gt;"",('[2]T61 Real GDP'!AJ100*1000000)/('[2]T58 Total Population'!AJ100*1000),"")),"")),"")</f>
        <v/>
      </c>
      <c r="AK100" s="17" t="s">
        <v>281</v>
      </c>
      <c r="AL100" s="23" t="s">
        <v>281</v>
      </c>
      <c r="AM100" s="17">
        <v>1283.9868314181399</v>
      </c>
      <c r="AN100" s="17" t="s">
        <v>281</v>
      </c>
      <c r="AO100" s="17">
        <v>1204.619177371221</v>
      </c>
      <c r="AP100" s="82" t="str">
        <f>IFERROR((IF('[2]T61 Real GDP'!AP100&lt;&gt;"",(IF('[2]T58 Total Population'!AP100&lt;&gt;"",('[2]T61 Real GDP'!AP100*1000000)/('[2]T58 Total Population'!AP100*1000),"")),"")),"")</f>
        <v/>
      </c>
      <c r="AQ100" s="17">
        <v>582.91339836028908</v>
      </c>
      <c r="AR100" s="17" t="s">
        <v>281</v>
      </c>
      <c r="AS100" s="17">
        <v>709.10641989589362</v>
      </c>
      <c r="AT100" s="17">
        <v>1961.5832842315185</v>
      </c>
      <c r="AU100" s="82">
        <v>580.22850164839917</v>
      </c>
      <c r="AV100" s="17">
        <v>1396.8288444830582</v>
      </c>
      <c r="AW100" s="17">
        <v>1387.5912936582545</v>
      </c>
      <c r="AX100" s="17">
        <v>1502.2941666695897</v>
      </c>
      <c r="AY100" s="82">
        <v>1295.9899993429267</v>
      </c>
      <c r="AZ100" s="17" t="s">
        <v>281</v>
      </c>
      <c r="BA100" s="82" t="str">
        <f>IFERROR((IF('[2]T61 Real GDP'!BA100&lt;&gt;"",(IF('[2]T58 Total Population'!BA100&lt;&gt;"",('[2]T61 Real GDP'!BA100*1000000)/('[2]T58 Total Population'!BA100*1000),"")),"")),"")</f>
        <v/>
      </c>
      <c r="BB100" s="82"/>
      <c r="BC100" s="17"/>
      <c r="BE100" s="81">
        <f t="shared" si="1"/>
        <v>0.68635338286462622</v>
      </c>
    </row>
    <row r="101" spans="1:57" x14ac:dyDescent="0.25">
      <c r="A101" s="20">
        <v>1933</v>
      </c>
      <c r="B101" s="17">
        <v>4239.1258295535936</v>
      </c>
      <c r="C101" s="17">
        <v>2565.0613929580454</v>
      </c>
      <c r="D101" s="17">
        <v>1732.1022727272727</v>
      </c>
      <c r="E101" s="17">
        <v>2485.9464389354116</v>
      </c>
      <c r="F101" s="17">
        <v>2833.1700266824782</v>
      </c>
      <c r="G101" s="17">
        <v>4680.5099015915439</v>
      </c>
      <c r="H101" s="17">
        <v>5290.5284888521892</v>
      </c>
      <c r="I101" s="17">
        <v>2701.6446398184912</v>
      </c>
      <c r="J101" s="17">
        <v>3555.7877837854212</v>
      </c>
      <c r="K101" s="17">
        <v>2394.7807616446667</v>
      </c>
      <c r="L101" s="17">
        <v>2800.1350438892637</v>
      </c>
      <c r="M101" s="17">
        <v>4956.4623042369785</v>
      </c>
      <c r="N101" s="17">
        <v>4033.4330682244999</v>
      </c>
      <c r="O101" s="17">
        <v>8057.2930311975442</v>
      </c>
      <c r="P101" s="17">
        <v>5277.4607480653476</v>
      </c>
      <c r="Q101" s="82" t="str">
        <f>IFERROR((IF('[2]T61 Real GDP'!Q101&lt;&gt;"",(IF('[2]T58 Total Population'!Q101&lt;&gt;"",('[2]T61 Real GDP'!Q101*1000000)/('[2]T58 Total Population'!Q101*1000),"")),"")),"")</f>
        <v/>
      </c>
      <c r="R101" s="17">
        <v>1303.1401667678242</v>
      </c>
      <c r="S101" s="17" t="s">
        <v>281</v>
      </c>
      <c r="T101" s="17" t="s">
        <v>281</v>
      </c>
      <c r="U101" s="17">
        <v>2373.7848349892934</v>
      </c>
      <c r="V101" s="17" t="s">
        <v>281</v>
      </c>
      <c r="W101" s="17">
        <v>1184.475946479474</v>
      </c>
      <c r="X101" s="17" t="s">
        <v>281</v>
      </c>
      <c r="Y101" s="17" t="s">
        <v>281</v>
      </c>
      <c r="Z101" s="82" t="str">
        <f>IFERROR((IF('[2]T61 Real GDP'!Z101&lt;&gt;"",(IF('[2]T58 Total Population'!Z101&lt;&gt;"",('[2]T61 Real GDP'!Z101*1000000)/('[2]T58 Total Population'!Z101*1000),"")),"")),"")</f>
        <v/>
      </c>
      <c r="AA101" s="17">
        <v>4842.4068767908302</v>
      </c>
      <c r="AB101" s="17">
        <v>4575.9993506493511</v>
      </c>
      <c r="AC101" s="17">
        <v>3370.4060811429626</v>
      </c>
      <c r="AD101" s="17">
        <v>4776.9154778887305</v>
      </c>
      <c r="AE101" s="82">
        <v>3621.314862870644</v>
      </c>
      <c r="AF101" s="82">
        <v>1075.7155271493848</v>
      </c>
      <c r="AG101" s="82">
        <v>2236.3471207365737</v>
      </c>
      <c r="AH101" s="82">
        <v>1501.0212531051613</v>
      </c>
      <c r="AI101" s="82">
        <v>2750.4168982768206</v>
      </c>
      <c r="AJ101" s="82" t="str">
        <f>IFERROR((IF('[2]T61 Real GDP'!AJ101&lt;&gt;"",(IF('[2]T58 Total Population'!AJ101&lt;&gt;"",('[2]T61 Real GDP'!AJ101*1000000)/('[2]T58 Total Population'!AJ101*1000),"")),"")),"")</f>
        <v/>
      </c>
      <c r="AK101" s="17" t="s">
        <v>281</v>
      </c>
      <c r="AL101" s="23" t="s">
        <v>281</v>
      </c>
      <c r="AM101" s="17">
        <v>1422.6897825840431</v>
      </c>
      <c r="AN101" s="17" t="s">
        <v>281</v>
      </c>
      <c r="AO101" s="17">
        <v>1341.6145101545535</v>
      </c>
      <c r="AP101" s="82" t="str">
        <f>IFERROR((IF('[2]T61 Real GDP'!AP101&lt;&gt;"",(IF('[2]T58 Total Population'!AP101&lt;&gt;"",('[2]T61 Real GDP'!AP101*1000000)/('[2]T58 Total Population'!AP101*1000),"")),"")),"")</f>
        <v/>
      </c>
      <c r="AQ101" s="17">
        <v>578.60800000000006</v>
      </c>
      <c r="AR101" s="17" t="s">
        <v>281</v>
      </c>
      <c r="AS101" s="17">
        <v>699.83746792130034</v>
      </c>
      <c r="AT101" s="17">
        <v>2122.435622637016</v>
      </c>
      <c r="AU101" s="82">
        <v>696.19301463190266</v>
      </c>
      <c r="AV101" s="17">
        <v>1439.6423248882265</v>
      </c>
      <c r="AW101" s="17">
        <v>1368.1310919621415</v>
      </c>
      <c r="AX101" s="17">
        <v>2010.6833845066351</v>
      </c>
      <c r="AY101" s="82">
        <v>1228.2292312289237</v>
      </c>
      <c r="AZ101" s="17" t="s">
        <v>281</v>
      </c>
      <c r="BA101" s="82" t="str">
        <f>IFERROR((IF('[2]T61 Real GDP'!BA101&lt;&gt;"",(IF('[2]T58 Total Population'!BA101&lt;&gt;"",('[2]T61 Real GDP'!BA101*1000000)/('[2]T58 Total Population'!BA101*1000),"")),"")),"")</f>
        <v/>
      </c>
      <c r="BB101" s="82"/>
      <c r="BC101" s="17"/>
      <c r="BE101" s="81">
        <f t="shared" si="1"/>
        <v>0.67827276499869305</v>
      </c>
    </row>
    <row r="102" spans="1:57" x14ac:dyDescent="0.25">
      <c r="A102" s="20">
        <v>1934</v>
      </c>
      <c r="B102" s="17">
        <v>4191.7309415971395</v>
      </c>
      <c r="C102" s="17">
        <v>2538.0526408295664</v>
      </c>
      <c r="D102" s="17">
        <v>1783.9203030728218</v>
      </c>
      <c r="E102" s="17">
        <v>2555.7928457020826</v>
      </c>
      <c r="F102" s="17">
        <v>2851.5860946745561</v>
      </c>
      <c r="G102" s="17">
        <v>4623.7965383684341</v>
      </c>
      <c r="H102" s="17">
        <v>5402.0703764320797</v>
      </c>
      <c r="I102" s="17">
        <v>2988.3741899126512</v>
      </c>
      <c r="J102" s="17">
        <v>3858.2119893387944</v>
      </c>
      <c r="K102" s="17">
        <v>2418.211722488038</v>
      </c>
      <c r="L102" s="17">
        <v>2881.8579602827331</v>
      </c>
      <c r="M102" s="17">
        <v>4804.9070854813572</v>
      </c>
      <c r="N102" s="17">
        <v>4294.0836982946585</v>
      </c>
      <c r="O102" s="17">
        <v>8086.2535716255625</v>
      </c>
      <c r="P102" s="17">
        <v>5607.5080358290834</v>
      </c>
      <c r="Q102" s="82" t="str">
        <f>IFERROR((IF('[2]T61 Real GDP'!Q102&lt;&gt;"",(IF('[2]T58 Total Population'!Q102&lt;&gt;"",('[2]T61 Real GDP'!Q102*1000000)/('[2]T58 Total Population'!Q102*1000),"")),"")),"")</f>
        <v/>
      </c>
      <c r="R102" s="17">
        <v>1176.5129275377456</v>
      </c>
      <c r="S102" s="17" t="s">
        <v>281</v>
      </c>
      <c r="T102" s="17" t="s">
        <v>281</v>
      </c>
      <c r="U102" s="17">
        <v>2369.6408688095471</v>
      </c>
      <c r="V102" s="17" t="s">
        <v>281</v>
      </c>
      <c r="W102" s="17">
        <v>1181.9967083945785</v>
      </c>
      <c r="X102" s="17" t="s">
        <v>281</v>
      </c>
      <c r="Y102" s="17" t="s">
        <v>281</v>
      </c>
      <c r="Z102" s="82" t="str">
        <f>IFERROR((IF('[2]T61 Real GDP'!Z102&lt;&gt;"",(IF('[2]T58 Total Population'!Z102&lt;&gt;"",('[2]T61 Real GDP'!Z102*1000000)/('[2]T58 Total Population'!Z102*1000),"")),"")),"")</f>
        <v/>
      </c>
      <c r="AA102" s="17">
        <v>5059.8623166716552</v>
      </c>
      <c r="AB102" s="17">
        <v>4767.8350515463917</v>
      </c>
      <c r="AC102" s="17">
        <v>3691.0295557570262</v>
      </c>
      <c r="AD102" s="17">
        <v>5113.6075934413839</v>
      </c>
      <c r="AE102" s="82">
        <v>3844.8180972525706</v>
      </c>
      <c r="AF102" s="82">
        <v>1142.3195253268873</v>
      </c>
      <c r="AG102" s="82">
        <v>2655.4902986706893</v>
      </c>
      <c r="AH102" s="82">
        <v>1573.9224722146923</v>
      </c>
      <c r="AI102" s="82">
        <v>3220.8857299070532</v>
      </c>
      <c r="AJ102" s="82" t="str">
        <f>IFERROR((IF('[2]T61 Real GDP'!AJ102&lt;&gt;"",(IF('[2]T58 Total Population'!AJ102&lt;&gt;"",('[2]T61 Real GDP'!AJ102*1000000)/('[2]T58 Total Population'!AJ102*1000),"")),"")),"")</f>
        <v/>
      </c>
      <c r="AK102" s="17" t="s">
        <v>281</v>
      </c>
      <c r="AL102" s="23" t="s">
        <v>281</v>
      </c>
      <c r="AM102" s="17">
        <v>1577</v>
      </c>
      <c r="AN102" s="17" t="s">
        <v>281</v>
      </c>
      <c r="AO102" s="17">
        <v>1351.1253614988054</v>
      </c>
      <c r="AP102" s="82" t="str">
        <f>IFERROR((IF('[2]T61 Real GDP'!AP102&lt;&gt;"",(IF('[2]T58 Total Population'!AP102&lt;&gt;"",('[2]T61 Real GDP'!AP102*1000000)/('[2]T58 Total Population'!AP102*1000),"")),"")),"")</f>
        <v/>
      </c>
      <c r="AQ102" s="17">
        <v>525.40889186871686</v>
      </c>
      <c r="AR102" s="17" t="s">
        <v>281</v>
      </c>
      <c r="AS102" s="17">
        <v>696.60292463442079</v>
      </c>
      <c r="AT102" s="17">
        <v>2098.341636069908</v>
      </c>
      <c r="AU102" s="82">
        <v>690</v>
      </c>
      <c r="AV102" s="17">
        <v>1539.7454621322761</v>
      </c>
      <c r="AW102" s="17">
        <v>1348.209974477478</v>
      </c>
      <c r="AX102" s="17">
        <v>1897.8373616169863</v>
      </c>
      <c r="AY102" s="82">
        <v>1262</v>
      </c>
      <c r="AZ102" s="17" t="s">
        <v>281</v>
      </c>
      <c r="BA102" s="82" t="str">
        <f>IFERROR((IF('[2]T61 Real GDP'!BA102&lt;&gt;"",(IF('[2]T58 Total Population'!BA102&lt;&gt;"",('[2]T61 Real GDP'!BA102*1000000)/('[2]T58 Total Population'!BA102*1000),"")),"")),"")</f>
        <v/>
      </c>
      <c r="BB102" s="82"/>
      <c r="BC102" s="17"/>
      <c r="BE102" s="81">
        <f t="shared" si="1"/>
        <v>0.67647616537752697</v>
      </c>
    </row>
    <row r="103" spans="1:57" x14ac:dyDescent="0.25">
      <c r="A103" s="20">
        <v>1935</v>
      </c>
      <c r="B103" s="17">
        <v>4085.9311874105861</v>
      </c>
      <c r="C103" s="17">
        <v>2654.1079246971908</v>
      </c>
      <c r="D103" s="17">
        <v>1668.6529933481154</v>
      </c>
      <c r="E103" s="17">
        <v>2582.7739126896945</v>
      </c>
      <c r="F103" s="17">
        <v>2906.6614406152939</v>
      </c>
      <c r="G103" s="17">
        <v>4894.2010135135142</v>
      </c>
      <c r="H103" s="17">
        <v>5479.6887686062255</v>
      </c>
      <c r="I103" s="17">
        <v>3092.6619127516774</v>
      </c>
      <c r="J103" s="17">
        <v>4119.8127738481562</v>
      </c>
      <c r="K103" s="17">
        <v>2479.9057853672898</v>
      </c>
      <c r="L103" s="17">
        <v>2966.0047122181086</v>
      </c>
      <c r="M103" s="17">
        <v>4929.4557742470952</v>
      </c>
      <c r="N103" s="17">
        <v>4491.7283879943034</v>
      </c>
      <c r="O103" s="17">
        <v>7697.7968484306675</v>
      </c>
      <c r="P103" s="17">
        <v>5799.0052914568578</v>
      </c>
      <c r="Q103" s="82" t="str">
        <f>IFERROR((IF('[2]T61 Real GDP'!Q103&lt;&gt;"",(IF('[2]T58 Total Population'!Q103&lt;&gt;"",('[2]T61 Real GDP'!Q103*1000000)/('[2]T58 Total Population'!Q103*1000),"")),"")),"")</f>
        <v/>
      </c>
      <c r="R103" s="17">
        <v>1249.5781532996943</v>
      </c>
      <c r="S103" s="17" t="s">
        <v>281</v>
      </c>
      <c r="T103" s="17" t="s">
        <v>281</v>
      </c>
      <c r="U103" s="17">
        <v>2471.2191159092799</v>
      </c>
      <c r="V103" s="17" t="s">
        <v>281</v>
      </c>
      <c r="W103" s="17">
        <v>1196.2104482684167</v>
      </c>
      <c r="X103" s="17" t="s">
        <v>281</v>
      </c>
      <c r="Y103" s="17" t="s">
        <v>281</v>
      </c>
      <c r="Z103" s="82" t="str">
        <f>IFERROR((IF('[2]T61 Real GDP'!Z103&lt;&gt;"",(IF('[2]T58 Total Population'!Z103&lt;&gt;"",('[2]T61 Real GDP'!Z103*1000000)/('[2]T58 Total Population'!Z103*1000),"")),"")),"")</f>
        <v/>
      </c>
      <c r="AA103" s="17">
        <v>5317.587641117053</v>
      </c>
      <c r="AB103" s="17">
        <v>4959.3725992317541</v>
      </c>
      <c r="AC103" s="17">
        <v>3950.6250000000005</v>
      </c>
      <c r="AD103" s="17">
        <v>5466.8379464879281</v>
      </c>
      <c r="AE103" s="82">
        <v>3950.0090637698177</v>
      </c>
      <c r="AF103" s="82">
        <v>1149.986541049798</v>
      </c>
      <c r="AG103" s="82">
        <v>2761.2433402254678</v>
      </c>
      <c r="AH103" s="82">
        <v>1660.3482242692082</v>
      </c>
      <c r="AI103" s="82">
        <v>3355.5675094136636</v>
      </c>
      <c r="AJ103" s="82" t="str">
        <f>IFERROR((IF('[2]T61 Real GDP'!AJ103&lt;&gt;"",(IF('[2]T58 Total Population'!AJ103&lt;&gt;"",('[2]T61 Real GDP'!AJ103*1000000)/('[2]T58 Total Population'!AJ103*1000),"")),"")),"")</f>
        <v/>
      </c>
      <c r="AK103" s="17" t="s">
        <v>281</v>
      </c>
      <c r="AL103" s="23" t="s">
        <v>281</v>
      </c>
      <c r="AM103" s="17">
        <v>1746.5182943212196</v>
      </c>
      <c r="AN103" s="17" t="s">
        <v>281</v>
      </c>
      <c r="AO103" s="17">
        <v>1357.036761975492</v>
      </c>
      <c r="AP103" s="82" t="str">
        <f>IFERROR((IF('[2]T61 Real GDP'!AP103&lt;&gt;"",(IF('[2]T58 Total Population'!AP103&lt;&gt;"",('[2]T61 Real GDP'!AP103*1000000)/('[2]T58 Total Population'!AP103*1000),"")),"")),"")</f>
        <v/>
      </c>
      <c r="AQ103" s="17">
        <v>564.82786190954937</v>
      </c>
      <c r="AR103" s="17" t="s">
        <v>281</v>
      </c>
      <c r="AS103" s="17">
        <v>680.42429284525781</v>
      </c>
      <c r="AT103" s="17">
        <v>2120.4684855137352</v>
      </c>
      <c r="AU103" s="82">
        <v>746.63921133882593</v>
      </c>
      <c r="AV103" s="17">
        <v>1364.4171779141104</v>
      </c>
      <c r="AW103" s="17">
        <v>1227.3799097217543</v>
      </c>
      <c r="AX103" s="17">
        <v>2338.3250259997121</v>
      </c>
      <c r="AY103" s="82">
        <v>1361.4712655359192</v>
      </c>
      <c r="AZ103" s="17"/>
      <c r="BA103" s="82" t="str">
        <f>IFERROR((IF('[2]T61 Real GDP'!BA103&lt;&gt;"",(IF('[2]T58 Total Population'!BA103&lt;&gt;"",('[2]T61 Real GDP'!BA103*1000000)/('[2]T58 Total Population'!BA103*1000),"")),"")),"")</f>
        <v/>
      </c>
      <c r="BB103" s="82"/>
      <c r="BC103" s="17"/>
      <c r="BE103" s="81">
        <f t="shared" si="1"/>
        <v>0.66927568815906036</v>
      </c>
    </row>
    <row r="104" spans="1:57" x14ac:dyDescent="0.25">
      <c r="A104" s="20">
        <v>1936</v>
      </c>
      <c r="B104" s="17">
        <v>4243.9980672870433</v>
      </c>
      <c r="C104" s="17">
        <v>2540.3044045713227</v>
      </c>
      <c r="D104" s="17">
        <v>1522.792607802875</v>
      </c>
      <c r="E104" s="17">
        <v>1988.8351471180977</v>
      </c>
      <c r="F104" s="17">
        <v>2994.7044983722994</v>
      </c>
      <c r="G104" s="17">
        <v>4913.3206253758262</v>
      </c>
      <c r="H104" s="17">
        <v>5574.7608812466415</v>
      </c>
      <c r="I104" s="17">
        <v>3278.7758955845602</v>
      </c>
      <c r="J104" s="17">
        <v>4450.7416591189176</v>
      </c>
      <c r="K104" s="17">
        <v>2455.2715654952076</v>
      </c>
      <c r="L104" s="17">
        <v>3052.2413211998655</v>
      </c>
      <c r="M104" s="17">
        <v>5189.6788398309072</v>
      </c>
      <c r="N104" s="17">
        <v>4640.3749723323299</v>
      </c>
      <c r="O104" s="17">
        <v>7574.2329399664286</v>
      </c>
      <c r="P104" s="17">
        <v>6035.1685393258431</v>
      </c>
      <c r="Q104" s="82" t="str">
        <f>IFERROR((IF('[2]T61 Real GDP'!Q104&lt;&gt;"",(IF('[2]T58 Total Population'!Q104&lt;&gt;"",('[2]T61 Real GDP'!Q104*1000000)/('[2]T58 Total Population'!Q104*1000),"")),"")),"")</f>
        <v/>
      </c>
      <c r="R104" s="17">
        <v>1385.526076637457</v>
      </c>
      <c r="S104" s="17" t="s">
        <v>281</v>
      </c>
      <c r="T104" s="17" t="s">
        <v>281</v>
      </c>
      <c r="U104" s="17">
        <v>2618.1919087856004</v>
      </c>
      <c r="V104" s="17" t="s">
        <v>281</v>
      </c>
      <c r="W104" s="17">
        <v>1194.1848079047465</v>
      </c>
      <c r="X104" s="17" t="s">
        <v>281</v>
      </c>
      <c r="Y104" s="17" t="s">
        <v>281</v>
      </c>
      <c r="Z104" s="82" t="str">
        <f>IFERROR((IF('[2]T61 Real GDP'!Z104&lt;&gt;"",(IF('[2]T58 Total Population'!Z104&lt;&gt;"",('[2]T61 Real GDP'!Z104*1000000)/('[2]T58 Total Population'!Z104*1000),"")),"")),"")</f>
        <v/>
      </c>
      <c r="AA104" s="17">
        <v>5515.8484446410139</v>
      </c>
      <c r="AB104" s="17">
        <v>5839.8022886204708</v>
      </c>
      <c r="AC104" s="17">
        <v>4124.2059948412352</v>
      </c>
      <c r="AD104" s="17">
        <v>6203.8837823765753</v>
      </c>
      <c r="AE104" s="82">
        <v>3911.9639419789837</v>
      </c>
      <c r="AF104" s="82">
        <v>1235.103268180739</v>
      </c>
      <c r="AG104" s="82">
        <v>2847.455403296437</v>
      </c>
      <c r="AH104" s="82">
        <v>1768.4348739495799</v>
      </c>
      <c r="AI104" s="82">
        <v>3458.9730015881419</v>
      </c>
      <c r="AJ104" s="82" t="str">
        <f>IFERROR((IF('[2]T61 Real GDP'!AJ104&lt;&gt;"",(IF('[2]T58 Total Population'!AJ104&lt;&gt;"",('[2]T61 Real GDP'!AJ104*1000000)/('[2]T58 Total Population'!AJ104*1000),"")),"")),"")</f>
        <v/>
      </c>
      <c r="AK104" s="17" t="s">
        <v>281</v>
      </c>
      <c r="AL104" s="23" t="s">
        <v>281</v>
      </c>
      <c r="AM104" s="17">
        <v>1912.2147444561617</v>
      </c>
      <c r="AN104" s="17" t="s">
        <v>281</v>
      </c>
      <c r="AO104" s="17">
        <v>1587.7449190702202</v>
      </c>
      <c r="AP104" s="82" t="str">
        <f>IFERROR((IF('[2]T61 Real GDP'!AP104&lt;&gt;"",(IF('[2]T58 Total Population'!AP104&lt;&gt;"",('[2]T61 Real GDP'!AP104*1000000)/('[2]T58 Total Population'!AP104*1000),"")),"")),"")</f>
        <v/>
      </c>
      <c r="AQ104" s="17">
        <v>597.35726702351963</v>
      </c>
      <c r="AR104" s="17" t="s">
        <v>281</v>
      </c>
      <c r="AS104" s="17">
        <v>697.00847689362865</v>
      </c>
      <c r="AT104" s="17">
        <v>2244.4213991534966</v>
      </c>
      <c r="AU104" s="82">
        <v>802.32899067817436</v>
      </c>
      <c r="AV104" s="17">
        <v>1478.0692970158223</v>
      </c>
      <c r="AW104" s="17">
        <v>1363.6423448911112</v>
      </c>
      <c r="AX104" s="17">
        <v>2258.5090666308242</v>
      </c>
      <c r="AY104" s="82">
        <v>1408.9915324463695</v>
      </c>
      <c r="AZ104" s="17" t="s">
        <v>281</v>
      </c>
      <c r="BA104" s="82" t="str">
        <f>IFERROR((IF('[2]T61 Real GDP'!BA104&lt;&gt;"",(IF('[2]T58 Total Population'!BA104&lt;&gt;"",('[2]T61 Real GDP'!BA104*1000000)/('[2]T58 Total Population'!BA104*1000),"")),"")),"")</f>
        <v/>
      </c>
      <c r="BB104" s="82"/>
      <c r="BC104" s="17"/>
      <c r="BE104" s="81">
        <f t="shared" si="1"/>
        <v>0.67368607673996828</v>
      </c>
    </row>
    <row r="105" spans="1:57" x14ac:dyDescent="0.25">
      <c r="A105" s="20">
        <v>1937</v>
      </c>
      <c r="B105" s="17">
        <v>4486.6367278797989</v>
      </c>
      <c r="C105" s="17">
        <v>2772.2738078992493</v>
      </c>
      <c r="D105" s="17">
        <v>1757.30124391563</v>
      </c>
      <c r="E105" s="17">
        <v>1807.7706345086451</v>
      </c>
      <c r="F105" s="17">
        <v>3155.7304219096964</v>
      </c>
      <c r="G105" s="17">
        <v>4960.958543014618</v>
      </c>
      <c r="H105" s="17">
        <v>5668.4635902907439</v>
      </c>
      <c r="I105" s="17">
        <v>3441.1795366795373</v>
      </c>
      <c r="J105" s="17">
        <v>4684.9228228980846</v>
      </c>
      <c r="K105" s="17">
        <v>2768.8226014627849</v>
      </c>
      <c r="L105" s="17">
        <v>2956.5807327001357</v>
      </c>
      <c r="M105" s="17">
        <v>5432.6968252122342</v>
      </c>
      <c r="N105" s="17">
        <v>4754.856293995751</v>
      </c>
      <c r="O105" s="17">
        <v>8360.3821787467041</v>
      </c>
      <c r="P105" s="17">
        <v>6217.6185159339393</v>
      </c>
      <c r="Q105" s="82" t="str">
        <f>IFERROR((IF('[2]T61 Real GDP'!Q105&lt;&gt;"",(IF('[2]T58 Total Population'!Q105&lt;&gt;"",('[2]T61 Real GDP'!Q105*1000000)/('[2]T58 Total Population'!Q105*1000),"")),"")),"")</f>
        <v/>
      </c>
      <c r="R105" s="17">
        <v>1511.9617949612134</v>
      </c>
      <c r="S105" s="17" t="s">
        <v>281</v>
      </c>
      <c r="T105" s="17" t="s">
        <v>281</v>
      </c>
      <c r="U105" s="17">
        <v>2542.8625509131675</v>
      </c>
      <c r="V105" s="17" t="s">
        <v>281</v>
      </c>
      <c r="W105" s="17">
        <v>1130.4477576547008</v>
      </c>
      <c r="X105" s="17" t="s">
        <v>281</v>
      </c>
      <c r="Y105" s="17" t="s">
        <v>281</v>
      </c>
      <c r="Z105" s="82" t="str">
        <f>IFERROR((IF('[2]T61 Real GDP'!Z105&lt;&gt;"",(IF('[2]T58 Total Population'!Z105&lt;&gt;"",('[2]T61 Real GDP'!Z105*1000000)/('[2]T58 Total Population'!Z105*1000),"")),"")),"")</f>
        <v/>
      </c>
      <c r="AA105" s="17">
        <v>5745.6512205817862</v>
      </c>
      <c r="AB105" s="17">
        <v>6101.5595463137997</v>
      </c>
      <c r="AC105" s="17">
        <v>4473.4104576316022</v>
      </c>
      <c r="AD105" s="17">
        <v>6430.1214777853302</v>
      </c>
      <c r="AE105" s="82">
        <v>4125.3136645374061</v>
      </c>
      <c r="AF105" s="82">
        <v>1249.9030682141288</v>
      </c>
      <c r="AG105" s="82">
        <v>3181.2443968059129</v>
      </c>
      <c r="AH105" s="82">
        <v>1795.8699019101703</v>
      </c>
      <c r="AI105" s="82">
        <v>3462.2592399791774</v>
      </c>
      <c r="AJ105" s="82" t="str">
        <f>IFERROR((IF('[2]T61 Real GDP'!AJ105&lt;&gt;"",(IF('[2]T58 Total Population'!AJ105&lt;&gt;"",('[2]T61 Real GDP'!AJ105*1000000)/('[2]T58 Total Population'!AJ105*1000),"")),"")),"")</f>
        <v/>
      </c>
      <c r="AK105" s="17" t="s">
        <v>281</v>
      </c>
      <c r="AL105" s="23" t="s">
        <v>281</v>
      </c>
      <c r="AM105" s="17">
        <v>2038.0900399959373</v>
      </c>
      <c r="AN105" s="17" t="s">
        <v>281</v>
      </c>
      <c r="AO105" s="17">
        <v>1612.2571001494769</v>
      </c>
      <c r="AP105" s="82" t="str">
        <f>IFERROR((IF('[2]T61 Real GDP'!AP105&lt;&gt;"",(IF('[2]T58 Total Population'!AP105&lt;&gt;"",('[2]T61 Real GDP'!AP105*1000000)/('[2]T58 Total Population'!AP105*1000),"")),"")),"")</f>
        <v/>
      </c>
      <c r="AQ105" s="17">
        <v>579.74894250352497</v>
      </c>
      <c r="AR105" s="17" t="s">
        <v>281</v>
      </c>
      <c r="AS105" s="17">
        <v>676.1067673227285</v>
      </c>
      <c r="AT105" s="17">
        <v>2315.1162911417268</v>
      </c>
      <c r="AU105" s="82">
        <v>871.85717358759177</v>
      </c>
      <c r="AV105" s="17">
        <v>1308.4918611492449</v>
      </c>
      <c r="AW105" s="17">
        <v>1427.6810383602135</v>
      </c>
      <c r="AX105" s="17">
        <v>2524.1104849684739</v>
      </c>
      <c r="AY105" s="82">
        <v>1387.5739400046507</v>
      </c>
      <c r="AZ105" s="17" t="s">
        <v>281</v>
      </c>
      <c r="BA105" s="82" t="str">
        <f>IFERROR((IF('[2]T61 Real GDP'!BA105&lt;&gt;"",(IF('[2]T58 Total Population'!BA105&lt;&gt;"",('[2]T61 Real GDP'!BA105*1000000)/('[2]T58 Total Population'!BA105*1000),"")),"")),"")</f>
        <v/>
      </c>
      <c r="BB105" s="82"/>
      <c r="BC105" s="17"/>
      <c r="BE105" s="81">
        <f t="shared" si="1"/>
        <v>0.68067814099187907</v>
      </c>
    </row>
    <row r="106" spans="1:57" x14ac:dyDescent="0.25">
      <c r="A106" s="20">
        <v>1938</v>
      </c>
      <c r="B106" s="17">
        <v>4466.2114632983785</v>
      </c>
      <c r="C106" s="17">
        <v>2830.1222032345058</v>
      </c>
      <c r="D106" s="17">
        <v>1747.3290598290598</v>
      </c>
      <c r="E106" s="17">
        <v>1790.2211321650382</v>
      </c>
      <c r="F106" s="17">
        <v>3559.4957796534877</v>
      </c>
      <c r="G106" s="17">
        <v>4832.3497731072357</v>
      </c>
      <c r="H106" s="17">
        <v>5762.3907863383629</v>
      </c>
      <c r="I106" s="17">
        <v>3589.4436542669587</v>
      </c>
      <c r="J106" s="17">
        <v>4993.5966626797754</v>
      </c>
      <c r="K106" s="17">
        <v>2676.8163149695511</v>
      </c>
      <c r="L106" s="17">
        <v>3052.4344569288392</v>
      </c>
      <c r="M106" s="17">
        <v>5249.6010362694306</v>
      </c>
      <c r="N106" s="17">
        <v>4900.8699561739977</v>
      </c>
      <c r="O106" s="17">
        <v>7966.6410424058831</v>
      </c>
      <c r="P106" s="17">
        <v>6266.4515517749605</v>
      </c>
      <c r="Q106" s="82" t="str">
        <f>IFERROR((IF('[2]T61 Real GDP'!Q106&lt;&gt;"",(IF('[2]T58 Total Population'!Q106&lt;&gt;"",('[2]T61 Real GDP'!Q106*1000000)/('[2]T58 Total Population'!Q106*1000),"")),"")),"")</f>
        <v/>
      </c>
      <c r="R106" s="17">
        <v>1498.8745330291911</v>
      </c>
      <c r="S106" s="17" t="s">
        <v>281</v>
      </c>
      <c r="T106" s="17" t="s">
        <v>281</v>
      </c>
      <c r="U106" s="17">
        <v>2655.4006165059391</v>
      </c>
      <c r="V106" s="17" t="s">
        <v>281</v>
      </c>
      <c r="W106" s="17">
        <v>1241.9211932583205</v>
      </c>
      <c r="X106" s="17" t="s">
        <v>281</v>
      </c>
      <c r="Y106" s="17" t="s">
        <v>281</v>
      </c>
      <c r="Z106" s="82" t="str">
        <f>IFERROR((IF('[2]T61 Real GDP'!Z106&lt;&gt;"",(IF('[2]T58 Total Population'!Z106&lt;&gt;"",('[2]T61 Real GDP'!Z106*1000000)/('[2]T58 Total Population'!Z106*1000),"")),"")),"")</f>
        <v/>
      </c>
      <c r="AA106" s="17">
        <v>5886.3267670915411</v>
      </c>
      <c r="AB106" s="17">
        <v>6462.177680798005</v>
      </c>
      <c r="AC106" s="17">
        <v>4545.9095354523224</v>
      </c>
      <c r="AD106" s="17">
        <v>6126.4656718476963</v>
      </c>
      <c r="AE106" s="82">
        <v>4071.9151678199869</v>
      </c>
      <c r="AF106" s="82">
        <v>1275.9878419452889</v>
      </c>
      <c r="AG106" s="82">
        <v>3160.8887103250195</v>
      </c>
      <c r="AH106" s="82">
        <v>1794.2654148693225</v>
      </c>
      <c r="AI106" s="82">
        <v>3676.2295081967213</v>
      </c>
      <c r="AJ106" s="82" t="str">
        <f>IFERROR((IF('[2]T61 Real GDP'!AJ106&lt;&gt;"",(IF('[2]T58 Total Population'!AJ106&lt;&gt;"",('[2]T61 Real GDP'!AJ106*1000000)/('[2]T58 Total Population'!AJ106*1000),"")),"")),"")</f>
        <v/>
      </c>
      <c r="AK106" s="17" t="s">
        <v>281</v>
      </c>
      <c r="AL106" s="23" t="s">
        <v>281</v>
      </c>
      <c r="AM106" s="17">
        <v>1956.1122957819532</v>
      </c>
      <c r="AN106" s="17" t="s">
        <v>281</v>
      </c>
      <c r="AO106" s="17">
        <v>1724.1419840150447</v>
      </c>
      <c r="AP106" s="82" t="str">
        <f>IFERROR((IF('[2]T61 Real GDP'!AP106&lt;&gt;"",(IF('[2]T58 Total Population'!AP106&lt;&gt;"",('[2]T61 Real GDP'!AP106*1000000)/('[2]T58 Total Population'!AP106*1000),"")),"")),"")</f>
        <v/>
      </c>
      <c r="AQ106" s="17">
        <v>562.30811787990706</v>
      </c>
      <c r="AR106" s="17" t="s">
        <v>281</v>
      </c>
      <c r="AS106" s="17">
        <v>668.37277319861744</v>
      </c>
      <c r="AT106" s="17">
        <v>2449.2747673172967</v>
      </c>
      <c r="AU106" s="82">
        <v>903.77031498434974</v>
      </c>
      <c r="AV106" s="17">
        <v>1361.4365277511042</v>
      </c>
      <c r="AW106" s="17">
        <v>1440.19078699636</v>
      </c>
      <c r="AX106" s="17">
        <v>2069.8947414816148</v>
      </c>
      <c r="AY106" s="82">
        <v>1440.1979220385256</v>
      </c>
      <c r="AZ106" s="17">
        <v>826.4352469959947</v>
      </c>
      <c r="BA106" s="82" t="str">
        <f>IFERROR((IF('[2]T61 Real GDP'!BA106&lt;&gt;"",(IF('[2]T58 Total Population'!BA106&lt;&gt;"",('[2]T61 Real GDP'!BA106*1000000)/('[2]T58 Total Population'!BA106*1000),"")),"")),"")</f>
        <v/>
      </c>
      <c r="BB106" s="82"/>
      <c r="BC106" s="17"/>
      <c r="BE106" s="81">
        <f t="shared" si="1"/>
        <v>0.68416380714200831</v>
      </c>
    </row>
    <row r="107" spans="1:57" x14ac:dyDescent="0.25">
      <c r="A107" s="20">
        <v>1939</v>
      </c>
      <c r="B107" s="17">
        <v>4793.3105011933167</v>
      </c>
      <c r="C107" s="17">
        <v>2980.8249609026107</v>
      </c>
      <c r="D107" s="17">
        <v>1748.9777074264609</v>
      </c>
      <c r="E107" s="17">
        <v>1914.6451385350942</v>
      </c>
      <c r="F107" s="17">
        <v>4095.9059071095753</v>
      </c>
      <c r="G107" s="17">
        <v>5149.617731172546</v>
      </c>
      <c r="H107" s="17">
        <v>5992.951379763469</v>
      </c>
      <c r="I107" s="17">
        <v>3407.6977753662504</v>
      </c>
      <c r="J107" s="17">
        <v>5406.2436855930491</v>
      </c>
      <c r="K107" s="17">
        <v>2637.6467300167687</v>
      </c>
      <c r="L107" s="17">
        <v>3052.1472392638034</v>
      </c>
      <c r="M107" s="17">
        <v>5543.9768845365525</v>
      </c>
      <c r="N107" s="17">
        <v>5251.155897057577</v>
      </c>
      <c r="O107" s="17">
        <v>8092.2063916421903</v>
      </c>
      <c r="P107" s="17">
        <v>6262.4009501781584</v>
      </c>
      <c r="Q107" s="82" t="str">
        <f>IFERROR((IF('[2]T61 Real GDP'!Q107&lt;&gt;"",(IF('[2]T58 Total Population'!Q107&lt;&gt;"",('[2]T61 Real GDP'!Q107*1000000)/('[2]T58 Total Population'!Q107*1000),"")),"")),"")</f>
        <v/>
      </c>
      <c r="R107" s="17">
        <v>1676.4463333409954</v>
      </c>
      <c r="S107" s="17" t="s">
        <v>281</v>
      </c>
      <c r="T107" s="17" t="s">
        <v>281</v>
      </c>
      <c r="U107" s="17">
        <v>2837.7759939838597</v>
      </c>
      <c r="V107" s="17" t="s">
        <v>281</v>
      </c>
      <c r="W107" s="17" t="s">
        <v>281</v>
      </c>
      <c r="X107" s="17" t="s">
        <v>281</v>
      </c>
      <c r="Y107" s="17" t="s">
        <v>281</v>
      </c>
      <c r="Z107" s="82" t="str">
        <f>IFERROR((IF('[2]T61 Real GDP'!Z107&lt;&gt;"",(IF('[2]T58 Total Population'!Z107&lt;&gt;"",('[2]T61 Real GDP'!Z107*1000000)/('[2]T58 Total Population'!Z107*1000),"")),"")),"")</f>
        <v/>
      </c>
      <c r="AA107" s="17">
        <v>5845.5613254913223</v>
      </c>
      <c r="AB107" s="17">
        <v>6459.6545789797174</v>
      </c>
      <c r="AC107" s="17">
        <v>4768.1313742437342</v>
      </c>
      <c r="AD107" s="17">
        <v>6560.752658907244</v>
      </c>
      <c r="AE107" s="82">
        <v>4147.9094625069738</v>
      </c>
      <c r="AF107" s="82">
        <v>1262.7764402194148</v>
      </c>
      <c r="AG107" s="82">
        <v>3169.2548050802397</v>
      </c>
      <c r="AH107" s="82">
        <v>1858.0336209906718</v>
      </c>
      <c r="AI107" s="82">
        <v>3691.8724279835387</v>
      </c>
      <c r="AJ107" s="82" t="str">
        <f>IFERROR((IF('[2]T61 Real GDP'!AJ107&lt;&gt;"",(IF('[2]T58 Total Population'!AJ107&lt;&gt;"",('[2]T61 Real GDP'!AJ107*1000000)/('[2]T58 Total Population'!AJ107*1000),"")),"")),"")</f>
        <v/>
      </c>
      <c r="AK107" s="17" t="s">
        <v>281</v>
      </c>
      <c r="AL107" s="23" t="s">
        <v>281</v>
      </c>
      <c r="AM107" s="17">
        <v>2053.2929673954209</v>
      </c>
      <c r="AN107" s="17" t="s">
        <v>281</v>
      </c>
      <c r="AO107" s="17">
        <v>1814.0092481589313</v>
      </c>
      <c r="AP107" s="82" t="str">
        <f>IFERROR((IF('[2]T61 Real GDP'!AP107&lt;&gt;"",(IF('[2]T58 Total Population'!AP107&lt;&gt;"",('[2]T61 Real GDP'!AP107*1000000)/('[2]T58 Total Population'!AP107*1000),"")),"")),"")</f>
        <v/>
      </c>
      <c r="AQ107" s="17" t="s">
        <v>281</v>
      </c>
      <c r="AR107" s="17" t="s">
        <v>281</v>
      </c>
      <c r="AS107" s="17">
        <v>673.63398007341368</v>
      </c>
      <c r="AT107" s="17">
        <v>2816.0567685589517</v>
      </c>
      <c r="AU107" s="82">
        <v>803.68089696458901</v>
      </c>
      <c r="AV107" s="17">
        <v>1609.366183938311</v>
      </c>
      <c r="AW107" s="17">
        <v>1508.3256528417819</v>
      </c>
      <c r="AX107" s="17">
        <v>2378.6930441719874</v>
      </c>
      <c r="AY107" s="82">
        <v>1379.5956671608599</v>
      </c>
      <c r="AZ107" s="17" t="s">
        <v>281</v>
      </c>
      <c r="BA107" s="82" t="str">
        <f>IFERROR((IF('[2]T61 Real GDP'!BA107&lt;&gt;"",(IF('[2]T58 Total Population'!BA107&lt;&gt;"",('[2]T61 Real GDP'!BA107*1000000)/('[2]T58 Total Population'!BA107*1000),"")),"")),"")</f>
        <v/>
      </c>
      <c r="BB107" s="82"/>
      <c r="BC107" s="17"/>
      <c r="BE107" s="81">
        <f t="shared" si="1"/>
        <v>0.65293995097252933</v>
      </c>
    </row>
    <row r="108" spans="1:57" x14ac:dyDescent="0.25">
      <c r="A108" s="20">
        <v>1940</v>
      </c>
      <c r="B108" s="17">
        <v>4042.1678780487805</v>
      </c>
      <c r="C108" s="17">
        <v>2897.0929201440881</v>
      </c>
      <c r="D108" s="17">
        <v>1615.1140065146581</v>
      </c>
      <c r="E108" s="17">
        <v>2080.4053267073027</v>
      </c>
      <c r="F108" s="17">
        <v>3959.2143176733784</v>
      </c>
      <c r="G108" s="17">
        <v>4561.7564102564102</v>
      </c>
      <c r="H108" s="17">
        <v>5116.2839248434229</v>
      </c>
      <c r="I108" s="17">
        <v>3220.4153596538672</v>
      </c>
      <c r="J108" s="17">
        <v>5402.5059067802677</v>
      </c>
      <c r="K108" s="17">
        <v>2222.9395604395604</v>
      </c>
      <c r="L108" s="17">
        <v>3052.0622041920219</v>
      </c>
      <c r="M108" s="17">
        <v>4831.3599504448694</v>
      </c>
      <c r="N108" s="17">
        <v>4854.6376797032663</v>
      </c>
      <c r="O108" s="17">
        <v>8138.7871874026669</v>
      </c>
      <c r="P108" s="17">
        <v>6856.0049765686554</v>
      </c>
      <c r="Q108" s="82" t="str">
        <f>IFERROR((IF('[2]T61 Real GDP'!Q108&lt;&gt;"",(IF('[2]T58 Total Population'!Q108&lt;&gt;"",('[2]T61 Real GDP'!Q108*1000000)/('[2]T58 Total Population'!Q108*1000),"")),"")),"")</f>
        <v/>
      </c>
      <c r="R108" s="17">
        <v>1682.9261240048988</v>
      </c>
      <c r="S108" s="17" t="s">
        <v>281</v>
      </c>
      <c r="T108" s="17" t="s">
        <v>281</v>
      </c>
      <c r="U108" s="17">
        <v>2626.4024399545169</v>
      </c>
      <c r="V108" s="17" t="s">
        <v>281</v>
      </c>
      <c r="W108" s="17" t="s">
        <v>281</v>
      </c>
      <c r="X108" s="17" t="s">
        <v>281</v>
      </c>
      <c r="Y108" s="17" t="s">
        <v>281</v>
      </c>
      <c r="Z108" s="82" t="str">
        <f>IFERROR((IF('[2]T61 Real GDP'!Z108&lt;&gt;"",(IF('[2]T58 Total Population'!Z108&lt;&gt;"",('[2]T61 Real GDP'!Z108*1000000)/('[2]T58 Total Population'!Z108*1000),"")),"")),"")</f>
        <v/>
      </c>
      <c r="AA108" s="17">
        <v>6166.1391650099413</v>
      </c>
      <c r="AB108" s="17">
        <v>6300.4419315403429</v>
      </c>
      <c r="AC108" s="17">
        <v>5368.2453798767965</v>
      </c>
      <c r="AD108" s="17">
        <v>7009.637212844078</v>
      </c>
      <c r="AE108" s="82">
        <v>4161.4338302967108</v>
      </c>
      <c r="AF108" s="82">
        <v>1249.7202899255728</v>
      </c>
      <c r="AG108" s="82">
        <v>3236.214804258213</v>
      </c>
      <c r="AH108" s="82">
        <v>1851.959005541117</v>
      </c>
      <c r="AI108" s="82">
        <v>3660.5597964376589</v>
      </c>
      <c r="AJ108" s="82" t="str">
        <f>IFERROR((IF('[2]T61 Real GDP'!AJ108&lt;&gt;"",(IF('[2]T58 Total Population'!AJ108&lt;&gt;"",('[2]T61 Real GDP'!AJ108*1000000)/('[2]T58 Total Population'!AJ108*1000),"")),"")),"")</f>
        <v/>
      </c>
      <c r="AK108" s="17" t="s">
        <v>281</v>
      </c>
      <c r="AL108" s="23" t="s">
        <v>281</v>
      </c>
      <c r="AM108" s="17">
        <v>2144.5776007614277</v>
      </c>
      <c r="AN108" s="17" t="s">
        <v>281</v>
      </c>
      <c r="AO108" s="17">
        <v>1675.2707479939397</v>
      </c>
      <c r="AP108" s="82" t="str">
        <f>IFERROR((IF('[2]T61 Real GDP'!AP108&lt;&gt;"",(IF('[2]T58 Total Population'!AP108&lt;&gt;"",('[2]T61 Real GDP'!AP108*1000000)/('[2]T58 Total Population'!AP108*1000),"")),"")),"")</f>
        <v/>
      </c>
      <c r="AQ108" s="17" t="s">
        <v>281</v>
      </c>
      <c r="AR108" s="17" t="s">
        <v>281</v>
      </c>
      <c r="AS108" s="17">
        <v>686.28490175801448</v>
      </c>
      <c r="AT108" s="17">
        <v>2874.2901722696556</v>
      </c>
      <c r="AU108" s="82">
        <v>893.33074708379877</v>
      </c>
      <c r="AV108" s="17">
        <v>1278.0640412219359</v>
      </c>
      <c r="AW108" s="17">
        <v>1506.9641242086223</v>
      </c>
      <c r="AX108" s="17" t="s">
        <v>281</v>
      </c>
      <c r="AY108" s="82">
        <v>1250.1177208912293</v>
      </c>
      <c r="AZ108" s="17" t="s">
        <v>281</v>
      </c>
      <c r="BA108" s="82" t="str">
        <f>IFERROR((IF('[2]T61 Real GDP'!BA108&lt;&gt;"",(IF('[2]T58 Total Population'!BA108&lt;&gt;"",('[2]T61 Real GDP'!BA108*1000000)/('[2]T58 Total Population'!BA108*1000),"")),"")),"")</f>
        <v/>
      </c>
      <c r="BB108" s="82"/>
      <c r="BC108" s="17">
        <v>2180.5164565995401</v>
      </c>
      <c r="BE108" s="81">
        <f t="shared" si="1"/>
        <v>0.66320424063421968</v>
      </c>
    </row>
    <row r="109" spans="1:57" x14ac:dyDescent="0.25">
      <c r="A109" s="20">
        <v>1941</v>
      </c>
      <c r="B109" s="17">
        <v>3309.3818939393936</v>
      </c>
      <c r="C109" s="17">
        <v>2822.2565675610986</v>
      </c>
      <c r="D109" s="17">
        <v>1746.9382493231919</v>
      </c>
      <c r="E109" s="17">
        <v>2029.5623388121173</v>
      </c>
      <c r="F109" s="17">
        <v>4217.3555226093404</v>
      </c>
      <c r="G109" s="17">
        <v>4358.0117206379891</v>
      </c>
      <c r="H109" s="17">
        <v>4573.7457934247996</v>
      </c>
      <c r="I109" s="17">
        <v>3322.2109670448408</v>
      </c>
      <c r="J109" s="17">
        <v>5711.1497067365181</v>
      </c>
      <c r="K109" s="17">
        <v>1873.9472969301821</v>
      </c>
      <c r="L109" s="17">
        <v>3052.1216171065821</v>
      </c>
      <c r="M109" s="17">
        <v>4531.2000892259648</v>
      </c>
      <c r="N109" s="17">
        <v>4711.6729608546084</v>
      </c>
      <c r="O109" s="17">
        <v>8046.6735150964241</v>
      </c>
      <c r="P109" s="17">
        <v>7481.6763729882196</v>
      </c>
      <c r="Q109" s="82" t="str">
        <f>IFERROR((IF('[2]T61 Real GDP'!Q109&lt;&gt;"",(IF('[2]T58 Total Population'!Q109&lt;&gt;"",('[2]T61 Real GDP'!Q109*1000000)/('[2]T58 Total Population'!Q109*1000),"")),"")),"")</f>
        <v/>
      </c>
      <c r="R109" s="17">
        <v>1496.8635635128071</v>
      </c>
      <c r="S109" s="17" t="s">
        <v>281</v>
      </c>
      <c r="T109" s="17" t="s">
        <v>281</v>
      </c>
      <c r="U109" s="17">
        <v>2626.2227616545979</v>
      </c>
      <c r="V109" s="17" t="s">
        <v>281</v>
      </c>
      <c r="W109" s="17" t="s">
        <v>281</v>
      </c>
      <c r="X109" s="17" t="s">
        <v>281</v>
      </c>
      <c r="Y109" s="17" t="s">
        <v>281</v>
      </c>
      <c r="Z109" s="82" t="str">
        <f>IFERROR((IF('[2]T61 Real GDP'!Z109&lt;&gt;"",(IF('[2]T58 Total Population'!Z109&lt;&gt;"",('[2]T61 Real GDP'!Z109*1000000)/('[2]T58 Total Population'!Z109*1000),"")),"")),"")</f>
        <v/>
      </c>
      <c r="AA109" s="17">
        <v>6788.2300660947813</v>
      </c>
      <c r="AB109" s="17">
        <v>6128.7826887661149</v>
      </c>
      <c r="AC109" s="17">
        <v>6050.7673041123717</v>
      </c>
      <c r="AD109" s="17">
        <v>8205.6830991173974</v>
      </c>
      <c r="AE109" s="82">
        <v>4303.9596939764415</v>
      </c>
      <c r="AF109" s="82">
        <v>1306.9243385866075</v>
      </c>
      <c r="AG109" s="82">
        <v>3140.7237103049988</v>
      </c>
      <c r="AH109" s="82">
        <v>1949.4631352899071</v>
      </c>
      <c r="AI109" s="82">
        <v>3682.4358329139409</v>
      </c>
      <c r="AJ109" s="82" t="str">
        <f>IFERROR((IF('[2]T61 Real GDP'!AJ109&lt;&gt;"",(IF('[2]T58 Total Population'!AJ109&lt;&gt;"",('[2]T61 Real GDP'!AJ109*1000000)/('[2]T58 Total Population'!AJ109*1000),"")),"")),"")</f>
        <v/>
      </c>
      <c r="AK109" s="17" t="s">
        <v>281</v>
      </c>
      <c r="AL109" s="23" t="s">
        <v>281</v>
      </c>
      <c r="AM109" s="17">
        <v>2202.0721111969406</v>
      </c>
      <c r="AN109" s="17" t="s">
        <v>281</v>
      </c>
      <c r="AO109" s="17">
        <v>1507.8563100327578</v>
      </c>
      <c r="AP109" s="82" t="str">
        <f>IFERROR((IF('[2]T61 Real GDP'!AP109&lt;&gt;"",(IF('[2]T58 Total Population'!AP109&lt;&gt;"",('[2]T61 Real GDP'!AP109*1000000)/('[2]T58 Total Population'!AP109*1000),"")),"")),"")</f>
        <v/>
      </c>
      <c r="AQ109" s="17" t="s">
        <v>281</v>
      </c>
      <c r="AR109" s="17" t="s">
        <v>281</v>
      </c>
      <c r="AS109" s="17">
        <v>690.65866734745987</v>
      </c>
      <c r="AT109" s="17">
        <v>2872.7038848726434</v>
      </c>
      <c r="AU109" s="82"/>
      <c r="AV109" s="17">
        <v>1238.3867482895209</v>
      </c>
      <c r="AW109" s="17" t="s">
        <v>281</v>
      </c>
      <c r="AX109" s="17" t="s">
        <v>281</v>
      </c>
      <c r="AY109" s="82"/>
      <c r="AZ109" s="17" t="s">
        <v>281</v>
      </c>
      <c r="BA109" s="82" t="str">
        <f>IFERROR((IF('[2]T61 Real GDP'!BA109&lt;&gt;"",(IF('[2]T58 Total Population'!BA109&lt;&gt;"",('[2]T61 Real GDP'!BA109*1000000)/('[2]T58 Total Population'!BA109*1000),"")),"")),"")</f>
        <v/>
      </c>
      <c r="BB109" s="82"/>
      <c r="BC109" s="17"/>
      <c r="BE109" s="81">
        <f t="shared" si="1"/>
        <v>0.65723716773979379</v>
      </c>
    </row>
    <row r="110" spans="1:57" x14ac:dyDescent="0.25">
      <c r="A110" s="20">
        <v>1942</v>
      </c>
      <c r="B110" s="17">
        <v>2981.4608375634512</v>
      </c>
      <c r="C110" s="17">
        <v>2648.2949673764751</v>
      </c>
      <c r="D110" s="17">
        <v>1708.2800920010222</v>
      </c>
      <c r="E110" s="17">
        <v>2126.2699564586355</v>
      </c>
      <c r="F110" s="17">
        <v>3982.8323750552859</v>
      </c>
      <c r="G110" s="17">
        <v>3996.7979871468415</v>
      </c>
      <c r="H110" s="17">
        <v>4628.5318985395843</v>
      </c>
      <c r="I110" s="17">
        <v>3327.1734088457388</v>
      </c>
      <c r="J110" s="17">
        <v>5739.9271536267897</v>
      </c>
      <c r="K110" s="17">
        <v>1578.9617114048235</v>
      </c>
      <c r="L110" s="17">
        <v>3051.9743503206209</v>
      </c>
      <c r="M110" s="17">
        <v>4106.728599867286</v>
      </c>
      <c r="N110" s="17">
        <v>4740.520133373182</v>
      </c>
      <c r="O110" s="17">
        <v>7668.7590383229226</v>
      </c>
      <c r="P110" s="17">
        <v>7638.8683471074364</v>
      </c>
      <c r="Q110" s="82" t="str">
        <f>IFERROR((IF('[2]T61 Real GDP'!Q110&lt;&gt;"",(IF('[2]T58 Total Population'!Q110&lt;&gt;"",('[2]T61 Real GDP'!Q110*1000000)/('[2]T58 Total Population'!Q110*1000),"")),"")),"")</f>
        <v/>
      </c>
      <c r="R110" s="17">
        <v>1442.2801052109583</v>
      </c>
      <c r="S110" s="17" t="s">
        <v>281</v>
      </c>
      <c r="T110" s="17" t="s">
        <v>281</v>
      </c>
      <c r="U110" s="17">
        <v>2742.9731474661498</v>
      </c>
      <c r="V110" s="17" t="s">
        <v>281</v>
      </c>
      <c r="W110" s="17" t="s">
        <v>281</v>
      </c>
      <c r="X110" s="17" t="s">
        <v>281</v>
      </c>
      <c r="Y110" s="17" t="s">
        <v>281</v>
      </c>
      <c r="Z110" s="82" t="str">
        <f>IFERROR((IF('[2]T61 Real GDP'!Z110&lt;&gt;"",(IF('[2]T58 Total Population'!Z110&lt;&gt;"",('[2]T61 Real GDP'!Z110*1000000)/('[2]T58 Total Population'!Z110*1000),"")),"")),"")</f>
        <v/>
      </c>
      <c r="AA110" s="17">
        <v>7505.4521120869931</v>
      </c>
      <c r="AB110" s="17">
        <v>6761.5478950579618</v>
      </c>
      <c r="AC110" s="17">
        <v>7033.3758877099162</v>
      </c>
      <c r="AD110" s="17">
        <v>9741.1051881287585</v>
      </c>
      <c r="AE110" s="82">
        <v>4284.2010590158079</v>
      </c>
      <c r="AF110" s="82">
        <v>1229.2832431679399</v>
      </c>
      <c r="AG110" s="82">
        <v>3225.6828774654814</v>
      </c>
      <c r="AH110" s="82">
        <v>2032.0453278840796</v>
      </c>
      <c r="AI110" s="82">
        <v>3337.8109452736321</v>
      </c>
      <c r="AJ110" s="82" t="str">
        <f>IFERROR((IF('[2]T61 Real GDP'!AJ110&lt;&gt;"",(IF('[2]T58 Total Population'!AJ110&lt;&gt;"",('[2]T61 Real GDP'!AJ110*1000000)/('[2]T58 Total Population'!AJ110*1000),"")),"")),"")</f>
        <v/>
      </c>
      <c r="AK110" s="17" t="s">
        <v>281</v>
      </c>
      <c r="AL110" s="23" t="s">
        <v>281</v>
      </c>
      <c r="AM110" s="17">
        <v>2226.0364515974952</v>
      </c>
      <c r="AN110" s="17" t="s">
        <v>281</v>
      </c>
      <c r="AO110" s="17">
        <v>1556.7214195462286</v>
      </c>
      <c r="AP110" s="82" t="str">
        <f>IFERROR((IF('[2]T61 Real GDP'!AP110&lt;&gt;"",(IF('[2]T58 Total Population'!AP110&lt;&gt;"",('[2]T61 Real GDP'!AP110*1000000)/('[2]T58 Total Population'!AP110*1000),"")),"")),"")</f>
        <v/>
      </c>
      <c r="AQ110" s="17" t="s">
        <v>281</v>
      </c>
      <c r="AR110" s="17" t="s">
        <v>281</v>
      </c>
      <c r="AS110" s="17">
        <v>679.48019177390859</v>
      </c>
      <c r="AT110" s="17">
        <v>2818.2169960948431</v>
      </c>
      <c r="AU110" s="82"/>
      <c r="AV110" s="17">
        <v>1672.7467811158799</v>
      </c>
      <c r="AW110" s="17" t="s">
        <v>281</v>
      </c>
      <c r="AX110" s="17" t="s">
        <v>281</v>
      </c>
      <c r="AY110" s="82"/>
      <c r="AZ110" s="17" t="s">
        <v>281</v>
      </c>
      <c r="BA110" s="82" t="str">
        <f>IFERROR((IF('[2]T61 Real GDP'!BA110&lt;&gt;"",(IF('[2]T58 Total Population'!BA110&lt;&gt;"",('[2]T61 Real GDP'!BA110*1000000)/('[2]T58 Total Population'!BA110*1000),"")),"")),"")</f>
        <v/>
      </c>
      <c r="BB110" s="82"/>
      <c r="BC110" s="17"/>
      <c r="BE110" s="81">
        <f t="shared" si="1"/>
        <v>0.68008910355813845</v>
      </c>
    </row>
    <row r="111" spans="1:57" x14ac:dyDescent="0.25">
      <c r="A111" s="20">
        <v>1943</v>
      </c>
      <c r="B111" s="17">
        <v>2860.1412307692308</v>
      </c>
      <c r="C111" s="17">
        <v>2233.8644616401498</v>
      </c>
      <c r="D111" s="17">
        <v>1806.3576494427557</v>
      </c>
      <c r="E111" s="17">
        <v>2187.5923750331599</v>
      </c>
      <c r="F111" s="17">
        <v>4064.6562867215048</v>
      </c>
      <c r="G111" s="17">
        <v>3906.6008007765108</v>
      </c>
      <c r="H111" s="17">
        <v>5079.9518865535583</v>
      </c>
      <c r="I111" s="17">
        <v>3696.7258801397479</v>
      </c>
      <c r="J111" s="17">
        <v>5889.6479243300055</v>
      </c>
      <c r="K111" s="17">
        <v>1326.9836919281897</v>
      </c>
      <c r="L111" s="17">
        <v>3051.9348268839103</v>
      </c>
      <c r="M111" s="17">
        <v>3980.5185103811932</v>
      </c>
      <c r="N111" s="17">
        <v>4880.2853614554197</v>
      </c>
      <c r="O111" s="17">
        <v>7642.7936316209052</v>
      </c>
      <c r="P111" s="17">
        <v>7743.7019820041396</v>
      </c>
      <c r="Q111" s="82" t="str">
        <f>IFERROR((IF('[2]T61 Real GDP'!Q111&lt;&gt;"",(IF('[2]T58 Total Population'!Q111&lt;&gt;"",('[2]T61 Real GDP'!Q111*1000000)/('[2]T58 Total Population'!Q111*1000),"")),"")),"")</f>
        <v/>
      </c>
      <c r="R111" s="17">
        <v>1472.2850472014484</v>
      </c>
      <c r="S111" s="17" t="s">
        <v>281</v>
      </c>
      <c r="T111" s="17" t="s">
        <v>281</v>
      </c>
      <c r="U111" s="17" t="s">
        <v>281</v>
      </c>
      <c r="V111" s="17" t="s">
        <v>281</v>
      </c>
      <c r="W111" s="17" t="s">
        <v>281</v>
      </c>
      <c r="X111" s="17" t="s">
        <v>281</v>
      </c>
      <c r="Y111" s="17" t="s">
        <v>281</v>
      </c>
      <c r="Z111" s="82" t="str">
        <f>IFERROR((IF('[2]T61 Real GDP'!Z111&lt;&gt;"",(IF('[2]T58 Total Population'!Z111&lt;&gt;"",('[2]T61 Real GDP'!Z111*1000000)/('[2]T58 Total Population'!Z111*1000),"")),"")),"")</f>
        <v/>
      </c>
      <c r="AA111" s="17">
        <v>7702.8325041459375</v>
      </c>
      <c r="AB111" s="17">
        <v>6927.9957134109</v>
      </c>
      <c r="AC111" s="17">
        <v>7262.7585637639295</v>
      </c>
      <c r="AD111" s="17">
        <v>11518.171571769917</v>
      </c>
      <c r="AE111" s="82">
        <v>4182.1677718088722</v>
      </c>
      <c r="AF111" s="82">
        <v>1367.9495611548318</v>
      </c>
      <c r="AG111" s="82">
        <v>3256.1102828231069</v>
      </c>
      <c r="AH111" s="82">
        <v>2051.3898305084749</v>
      </c>
      <c r="AI111" s="82">
        <v>3330.7086614173227</v>
      </c>
      <c r="AJ111" s="82" t="str">
        <f>IFERROR((IF('[2]T61 Real GDP'!AJ111&lt;&gt;"",(IF('[2]T58 Total Population'!AJ111&lt;&gt;"",('[2]T61 Real GDP'!AJ111*1000000)/('[2]T58 Total Population'!AJ111*1000),"")),"")),"")</f>
        <v/>
      </c>
      <c r="AK111" s="17" t="s">
        <v>281</v>
      </c>
      <c r="AL111" s="23" t="s">
        <v>281</v>
      </c>
      <c r="AM111" s="17">
        <v>2231.6103769496608</v>
      </c>
      <c r="AN111" s="17" t="s">
        <v>281</v>
      </c>
      <c r="AO111" s="17">
        <v>1398.1843879104151</v>
      </c>
      <c r="AP111" s="82" t="str">
        <f>IFERROR((IF('[2]T61 Real GDP'!AP111&lt;&gt;"",(IF('[2]T58 Total Population'!AP111&lt;&gt;"",('[2]T61 Real GDP'!AP111*1000000)/('[2]T58 Total Population'!AP111*1000),"")),"")),"")</f>
        <v/>
      </c>
      <c r="AQ111" s="17" t="s">
        <v>281</v>
      </c>
      <c r="AR111" s="17" t="s">
        <v>281</v>
      </c>
      <c r="AS111" s="17">
        <v>698.17410825642298</v>
      </c>
      <c r="AT111" s="17">
        <v>2821.6226432471553</v>
      </c>
      <c r="AU111" s="82"/>
      <c r="AV111" s="17" t="s">
        <v>281</v>
      </c>
      <c r="AW111" s="17" t="s">
        <v>281</v>
      </c>
      <c r="AX111" s="17" t="s">
        <v>281</v>
      </c>
      <c r="AY111" s="82"/>
      <c r="AZ111" s="17" t="s">
        <v>281</v>
      </c>
      <c r="BA111" s="82" t="str">
        <f>IFERROR((IF('[2]T61 Real GDP'!BA111&lt;&gt;"",(IF('[2]T58 Total Population'!BA111&lt;&gt;"",('[2]T61 Real GDP'!BA111*1000000)/('[2]T58 Total Population'!BA111*1000),"")),"")),"")</f>
        <v/>
      </c>
      <c r="BB111" s="82"/>
      <c r="BC111" s="17"/>
      <c r="BE111" s="81">
        <f t="shared" si="1"/>
        <v>0.6928200552309397</v>
      </c>
    </row>
    <row r="112" spans="1:57" x14ac:dyDescent="0.25">
      <c r="A112" s="20">
        <v>1944</v>
      </c>
      <c r="B112" s="17">
        <v>2421.7693573264783</v>
      </c>
      <c r="C112" s="17">
        <v>1797.1882761802203</v>
      </c>
      <c r="D112" s="17">
        <v>1892.6823145475084</v>
      </c>
      <c r="E112" s="17">
        <v>2271.4522072647965</v>
      </c>
      <c r="F112" s="17">
        <v>4152.1378402107111</v>
      </c>
      <c r="G112" s="17">
        <v>4112.1382221686172</v>
      </c>
      <c r="H112" s="17">
        <v>5543.1040520260131</v>
      </c>
      <c r="I112" s="17">
        <v>3684.5799196787152</v>
      </c>
      <c r="J112" s="17">
        <v>6083.7472267945323</v>
      </c>
      <c r="K112" s="17">
        <v>1116.0076880834706</v>
      </c>
      <c r="L112" s="17">
        <v>3051.9701086956525</v>
      </c>
      <c r="M112" s="17">
        <v>2649.1738419618523</v>
      </c>
      <c r="N112" s="17">
        <v>5011.0804642124767</v>
      </c>
      <c r="O112" s="17">
        <v>7724.1390129064675</v>
      </c>
      <c r="P112" s="17">
        <v>7405.3918720417814</v>
      </c>
      <c r="Q112" s="82" t="str">
        <f>IFERROR((IF('[2]T61 Real GDP'!Q112&lt;&gt;"",(IF('[2]T58 Total Population'!Q112&lt;&gt;"",('[2]T61 Real GDP'!Q112*1000000)/('[2]T58 Total Population'!Q112*1000),"")),"")),"")</f>
        <v/>
      </c>
      <c r="R112" s="17">
        <v>1308.5346722959018</v>
      </c>
      <c r="S112" s="17" t="s">
        <v>281</v>
      </c>
      <c r="T112" s="17" t="s">
        <v>281</v>
      </c>
      <c r="U112" s="17" t="s">
        <v>281</v>
      </c>
      <c r="V112" s="17" t="s">
        <v>281</v>
      </c>
      <c r="W112" s="17" t="s">
        <v>281</v>
      </c>
      <c r="X112" s="17" t="s">
        <v>281</v>
      </c>
      <c r="Y112" s="17" t="s">
        <v>281</v>
      </c>
      <c r="Z112" s="82" t="str">
        <f>IFERROR((IF('[2]T61 Real GDP'!Z112&lt;&gt;"",(IF('[2]T58 Total Population'!Z112&lt;&gt;"",('[2]T61 Real GDP'!Z112*1000000)/('[2]T58 Total Population'!Z112*1000),"")),"")),"")</f>
        <v/>
      </c>
      <c r="AA112" s="17">
        <v>7362.0270898891786</v>
      </c>
      <c r="AB112" s="17">
        <v>6867.9957678355504</v>
      </c>
      <c r="AC112" s="17">
        <v>7442.5611346592759</v>
      </c>
      <c r="AD112" s="17">
        <v>12333.449664236308</v>
      </c>
      <c r="AE112" s="82">
        <v>4578.9665372415329</v>
      </c>
      <c r="AF112" s="82">
        <v>1385.9241044726525</v>
      </c>
      <c r="AG112" s="82">
        <v>3255.8122945639516</v>
      </c>
      <c r="AH112" s="82">
        <v>2159.4967889504705</v>
      </c>
      <c r="AI112" s="82">
        <v>3704.6228710462287</v>
      </c>
      <c r="AJ112" s="82" t="str">
        <f>IFERROR((IF('[2]T61 Real GDP'!AJ112&lt;&gt;"",(IF('[2]T58 Total Population'!AJ112&lt;&gt;"",('[2]T61 Real GDP'!AJ112*1000000)/('[2]T58 Total Population'!AJ112*1000),"")),"")),"")</f>
        <v/>
      </c>
      <c r="AK112" s="17" t="s">
        <v>281</v>
      </c>
      <c r="AL112" s="23" t="s">
        <v>281</v>
      </c>
      <c r="AM112" s="17">
        <v>2265.05779817752</v>
      </c>
      <c r="AN112" s="17" t="s">
        <v>281</v>
      </c>
      <c r="AO112" s="17">
        <v>1324.3868330464716</v>
      </c>
      <c r="AP112" s="82" t="str">
        <f>IFERROR((IF('[2]T61 Real GDP'!AP112&lt;&gt;"",(IF('[2]T58 Total Population'!AP112&lt;&gt;"",('[2]T61 Real GDP'!AP112*1000000)/('[2]T58 Total Population'!AP112*1000),"")),"")),"")</f>
        <v/>
      </c>
      <c r="AQ112" s="17" t="s">
        <v>281</v>
      </c>
      <c r="AR112" s="17" t="s">
        <v>281</v>
      </c>
      <c r="AS112" s="17">
        <v>682.82544378698231</v>
      </c>
      <c r="AT112" s="17">
        <v>2658.9726606027621</v>
      </c>
      <c r="AU112" s="82"/>
      <c r="AV112" s="17" t="s">
        <v>281</v>
      </c>
      <c r="AW112" s="17" t="s">
        <v>281</v>
      </c>
      <c r="AX112" s="17" t="s">
        <v>281</v>
      </c>
      <c r="AY112" s="82"/>
      <c r="AZ112" s="17" t="s">
        <v>281</v>
      </c>
      <c r="BA112" s="82" t="str">
        <f>IFERROR((IF('[2]T61 Real GDP'!BA112&lt;&gt;"",(IF('[2]T58 Total Population'!BA112&lt;&gt;"",('[2]T61 Real GDP'!BA112*1000000)/('[2]T58 Total Population'!BA112*1000),"")),"")),"")</f>
        <v/>
      </c>
      <c r="BB112" s="82"/>
      <c r="BC112" s="17"/>
      <c r="BE112" s="81">
        <f t="shared" si="1"/>
        <v>0.71018454535403008</v>
      </c>
    </row>
    <row r="113" spans="1:57" x14ac:dyDescent="0.25">
      <c r="A113" s="20">
        <v>1945</v>
      </c>
      <c r="B113" s="17">
        <v>2573.141637279597</v>
      </c>
      <c r="C113" s="17">
        <v>1608.6346377973978</v>
      </c>
      <c r="D113" s="17">
        <v>1803.5580990296094</v>
      </c>
      <c r="E113" s="17">
        <v>2101.5595851055891</v>
      </c>
      <c r="F113" s="17">
        <v>1724.5918517429034</v>
      </c>
      <c r="G113" s="17">
        <v>4332.8455450293804</v>
      </c>
      <c r="H113" s="17">
        <v>5066.1359703337457</v>
      </c>
      <c r="I113" s="17">
        <v>3449.5159659393298</v>
      </c>
      <c r="J113" s="17">
        <v>4514.2835820895525</v>
      </c>
      <c r="K113" s="17">
        <v>937.58535919147778</v>
      </c>
      <c r="L113" s="17">
        <v>3018.9701897018972</v>
      </c>
      <c r="M113" s="17">
        <v>2686.2594472036276</v>
      </c>
      <c r="N113" s="17">
        <v>5145.1157240879484</v>
      </c>
      <c r="O113" s="17">
        <v>7475.0943742720501</v>
      </c>
      <c r="P113" s="17">
        <v>7056.1345614249112</v>
      </c>
      <c r="Q113" s="82" t="str">
        <f>IFERROR((IF('[2]T61 Real GDP'!Q113&lt;&gt;"",(IF('[2]T58 Total Population'!Q113&lt;&gt;"",('[2]T61 Real GDP'!Q113*1000000)/('[2]T58 Total Population'!Q113*1000),"")),"")),"")</f>
        <v/>
      </c>
      <c r="R113" s="17">
        <v>1072.7085963110717</v>
      </c>
      <c r="S113" s="17" t="s">
        <v>281</v>
      </c>
      <c r="T113" s="17" t="s">
        <v>281</v>
      </c>
      <c r="U113" s="17" t="s">
        <v>281</v>
      </c>
      <c r="V113" s="17" t="s">
        <v>281</v>
      </c>
      <c r="W113" s="17" t="s">
        <v>281</v>
      </c>
      <c r="X113" s="17" t="s">
        <v>281</v>
      </c>
      <c r="Y113" s="17" t="s">
        <v>281</v>
      </c>
      <c r="Z113" s="82" t="str">
        <f>IFERROR((IF('[2]T61 Real GDP'!Z113&lt;&gt;"",(IF('[2]T58 Total Population'!Z113&lt;&gt;"",('[2]T61 Real GDP'!Z113*1000000)/('[2]T58 Total Population'!Z113*1000),"")),"")),"")</f>
        <v/>
      </c>
      <c r="AA113" s="17">
        <v>6916.8980917580184</v>
      </c>
      <c r="AB113" s="17">
        <v>6928.2956161137445</v>
      </c>
      <c r="AC113" s="17">
        <v>7132.9525959367948</v>
      </c>
      <c r="AD113" s="17">
        <v>11708.647557555134</v>
      </c>
      <c r="AE113" s="82">
        <v>4356.2131470859249</v>
      </c>
      <c r="AF113" s="82">
        <v>1389.9383317104837</v>
      </c>
      <c r="AG113" s="82">
        <v>3471.4886995495212</v>
      </c>
      <c r="AH113" s="82">
        <v>2133.830719946046</v>
      </c>
      <c r="AI113" s="82">
        <v>3763.5752042287359</v>
      </c>
      <c r="AJ113" s="82" t="str">
        <f>IFERROR((IF('[2]T61 Real GDP'!AJ113&lt;&gt;"",(IF('[2]T58 Total Population'!AJ113&lt;&gt;"",('[2]T61 Real GDP'!AJ113*1000000)/('[2]T58 Total Population'!AJ113*1000),"")),"")),"")</f>
        <v/>
      </c>
      <c r="AK113" s="17" t="s">
        <v>281</v>
      </c>
      <c r="AL113" s="23" t="s">
        <v>281</v>
      </c>
      <c r="AM113" s="17">
        <v>2278.2873019643671</v>
      </c>
      <c r="AN113" s="17" t="s">
        <v>281</v>
      </c>
      <c r="AO113" s="17">
        <v>1133.4220329962745</v>
      </c>
      <c r="AP113" s="82" t="str">
        <f>IFERROR((IF('[2]T61 Real GDP'!AP113&lt;&gt;"",(IF('[2]T58 Total Population'!AP113&lt;&gt;"",('[2]T61 Real GDP'!AP113*1000000)/('[2]T58 Total Population'!AP113*1000),"")),"")),"")</f>
        <v/>
      </c>
      <c r="AQ113" s="17" t="s">
        <v>281</v>
      </c>
      <c r="AR113" s="17" t="s">
        <v>281</v>
      </c>
      <c r="AS113" s="17">
        <v>663.99366471734891</v>
      </c>
      <c r="AT113" s="17">
        <v>1346.1258396305625</v>
      </c>
      <c r="AU113" s="82"/>
      <c r="AV113" s="17" t="s">
        <v>281</v>
      </c>
      <c r="AW113" s="17" t="s">
        <v>281</v>
      </c>
      <c r="AX113" s="17" t="s">
        <v>281</v>
      </c>
      <c r="AY113" s="82"/>
      <c r="AZ113" s="17" t="s">
        <v>281</v>
      </c>
      <c r="BA113" s="82" t="str">
        <f>IFERROR((IF('[2]T61 Real GDP'!BA113&lt;&gt;"",(IF('[2]T58 Total Population'!BA113&lt;&gt;"",('[2]T61 Real GDP'!BA113*1000000)/('[2]T58 Total Population'!BA113*1000),"")),"")),"")</f>
        <v/>
      </c>
      <c r="BB113" s="82"/>
      <c r="BC113" s="17"/>
      <c r="BE113" s="81">
        <f t="shared" si="1"/>
        <v>0.72814719054793087</v>
      </c>
    </row>
    <row r="114" spans="1:57" x14ac:dyDescent="0.25">
      <c r="A114" s="20">
        <v>1946</v>
      </c>
      <c r="B114" s="17">
        <v>3855.1917349218165</v>
      </c>
      <c r="C114" s="17">
        <v>2161.6798950684206</v>
      </c>
      <c r="D114" s="17">
        <v>1927.8668310727496</v>
      </c>
      <c r="E114" s="17">
        <v>2178.8094180364283</v>
      </c>
      <c r="F114" s="17">
        <v>1956.4834285714282</v>
      </c>
      <c r="G114" s="17">
        <v>4573.5031672044943</v>
      </c>
      <c r="H114" s="17">
        <v>5776.6642282370149</v>
      </c>
      <c r="I114" s="17">
        <v>3682.991592222806</v>
      </c>
      <c r="J114" s="17">
        <v>2216.8434398095183</v>
      </c>
      <c r="K114" s="17">
        <v>1386.3575087624697</v>
      </c>
      <c r="L114" s="17">
        <v>3052.0798106188709</v>
      </c>
      <c r="M114" s="17">
        <v>4456.6282894736842</v>
      </c>
      <c r="N114" s="17">
        <v>5645.5180376192766</v>
      </c>
      <c r="O114" s="17">
        <v>8996.9310876948603</v>
      </c>
      <c r="P114" s="17">
        <v>6745.340106060914</v>
      </c>
      <c r="Q114" s="82" t="str">
        <f>IFERROR((IF('[2]T61 Real GDP'!Q114&lt;&gt;"",(IF('[2]T58 Total Population'!Q114&lt;&gt;"",('[2]T61 Real GDP'!Q114*1000000)/('[2]T58 Total Population'!Q114*1000),"")),"")),"")</f>
        <v/>
      </c>
      <c r="R114" s="17" t="s">
        <v>281</v>
      </c>
      <c r="S114" s="17" t="s">
        <v>281</v>
      </c>
      <c r="T114" s="17" t="s">
        <v>281</v>
      </c>
      <c r="U114" s="17">
        <v>1720.7675255062268</v>
      </c>
      <c r="V114" s="17" t="s">
        <v>281</v>
      </c>
      <c r="W114" s="17" t="s">
        <v>281</v>
      </c>
      <c r="X114" s="17" t="s">
        <v>281</v>
      </c>
      <c r="Y114" s="17" t="s">
        <v>281</v>
      </c>
      <c r="Z114" s="82" t="str">
        <f>IFERROR((IF('[2]T61 Real GDP'!Z114&lt;&gt;"",(IF('[2]T58 Total Population'!Z114&lt;&gt;"",('[2]T61 Real GDP'!Z114*1000000)/('[2]T58 Total Population'!Z114*1000),"")),"")),"")</f>
        <v/>
      </c>
      <c r="AA114" s="17">
        <v>6594.9328338239229</v>
      </c>
      <c r="AB114" s="17">
        <v>7161.3411028993751</v>
      </c>
      <c r="AC114" s="17">
        <v>6931.2433116985912</v>
      </c>
      <c r="AD114" s="17">
        <v>9196.5429688600834</v>
      </c>
      <c r="AE114" s="82">
        <v>4665.168191443955</v>
      </c>
      <c r="AF114" s="82">
        <v>1500.9194090419126</v>
      </c>
      <c r="AG114" s="82">
        <v>3699.3377775635568</v>
      </c>
      <c r="AH114" s="82">
        <v>2210.584524638512</v>
      </c>
      <c r="AI114" s="82">
        <v>4083.0564784053154</v>
      </c>
      <c r="AJ114" s="82" t="str">
        <f>IFERROR((IF('[2]T61 Real GDP'!AJ114&lt;&gt;"",(IF('[2]T58 Total Population'!AJ114&lt;&gt;"",('[2]T61 Real GDP'!AJ114*1000000)/('[2]T58 Total Population'!AJ114*1000),"")),"")),"")</f>
        <v/>
      </c>
      <c r="AK114" s="17" t="s">
        <v>281</v>
      </c>
      <c r="AL114" s="23" t="s">
        <v>281</v>
      </c>
      <c r="AM114" s="17">
        <v>2310.9802987059097</v>
      </c>
      <c r="AN114" s="17" t="s">
        <v>281</v>
      </c>
      <c r="AO114" s="17">
        <v>1430.413309072004</v>
      </c>
      <c r="AP114" s="82" t="str">
        <f>IFERROR((IF('[2]T61 Real GDP'!AP114&lt;&gt;"",(IF('[2]T58 Total Population'!AP114&lt;&gt;"",('[2]T61 Real GDP'!AP114*1000000)/('[2]T58 Total Population'!AP114*1000),"")),"")),"")</f>
        <v/>
      </c>
      <c r="AQ114" s="17" t="s">
        <v>281</v>
      </c>
      <c r="AR114" s="17" t="s">
        <v>281</v>
      </c>
      <c r="AS114" s="17">
        <v>621.78227360308279</v>
      </c>
      <c r="AT114" s="17">
        <v>1444.2164794880762</v>
      </c>
      <c r="AU114" s="82"/>
      <c r="AV114" s="17" t="s">
        <v>281</v>
      </c>
      <c r="AW114" s="17">
        <v>646.12516644474033</v>
      </c>
      <c r="AX114" s="17" t="s">
        <v>281</v>
      </c>
      <c r="AY114" s="82"/>
      <c r="AZ114" s="17" t="s">
        <v>281</v>
      </c>
      <c r="BA114" s="82" t="str">
        <f>IFERROR((IF('[2]T61 Real GDP'!BA114&lt;&gt;"",(IF('[2]T58 Total Population'!BA114&lt;&gt;"",('[2]T61 Real GDP'!BA114*1000000)/('[2]T58 Total Population'!BA114*1000),"")),"")),"")</f>
        <v/>
      </c>
      <c r="BB114" s="82"/>
      <c r="BC114" s="17"/>
      <c r="BE114" s="81">
        <f t="shared" si="1"/>
        <v>0.69965130402569087</v>
      </c>
    </row>
    <row r="115" spans="1:57" x14ac:dyDescent="0.25">
      <c r="A115" s="20">
        <v>1947</v>
      </c>
      <c r="B115" s="17">
        <v>4137.8978613569325</v>
      </c>
      <c r="C115" s="17">
        <v>2555.5513234371533</v>
      </c>
      <c r="D115" s="17">
        <v>2070.5120371501894</v>
      </c>
      <c r="E115" s="17">
        <v>2197.5168056422876</v>
      </c>
      <c r="F115" s="17">
        <v>2166.4673647970167</v>
      </c>
      <c r="G115" s="17">
        <v>4800.3713609467468</v>
      </c>
      <c r="H115" s="17">
        <v>6034.8480463096957</v>
      </c>
      <c r="I115" s="17">
        <v>3716.845037574501</v>
      </c>
      <c r="J115" s="17">
        <v>2436.0910218779313</v>
      </c>
      <c r="K115" s="17">
        <v>1762.7839022446542</v>
      </c>
      <c r="L115" s="17">
        <v>3092.1318090114323</v>
      </c>
      <c r="M115" s="17">
        <v>5048.0789200415365</v>
      </c>
      <c r="N115" s="17">
        <v>6091.2616597596088</v>
      </c>
      <c r="O115" s="17">
        <v>9182.1688893644423</v>
      </c>
      <c r="P115" s="17">
        <v>6604.410589874592</v>
      </c>
      <c r="Q115" s="82" t="str">
        <f>IFERROR((IF('[2]T61 Real GDP'!Q115&lt;&gt;"",(IF('[2]T58 Total Population'!Q115&lt;&gt;"",('[2]T61 Real GDP'!Q115*1000000)/('[2]T58 Total Population'!Q115*1000),"")),"")),"")</f>
        <v/>
      </c>
      <c r="R115" s="17" t="s">
        <v>281</v>
      </c>
      <c r="S115" s="17" t="s">
        <v>281</v>
      </c>
      <c r="T115" s="17" t="s">
        <v>281</v>
      </c>
      <c r="U115" s="17">
        <v>1773.5369597369215</v>
      </c>
      <c r="V115" s="17" t="s">
        <v>281</v>
      </c>
      <c r="W115" s="17" t="s">
        <v>281</v>
      </c>
      <c r="X115" s="17" t="s">
        <v>281</v>
      </c>
      <c r="Y115" s="17" t="s">
        <v>281</v>
      </c>
      <c r="Z115" s="82" t="str">
        <f>IFERROR((IF('[2]T61 Real GDP'!Z115&lt;&gt;"",(IF('[2]T58 Total Population'!Z115&lt;&gt;"",('[2]T61 Real GDP'!Z115*1000000)/('[2]T58 Total Population'!Z115*1000),"")),"")),"")</f>
        <v/>
      </c>
      <c r="AA115" s="17">
        <v>6664.3990498812354</v>
      </c>
      <c r="AB115" s="17">
        <v>7846.3322203672806</v>
      </c>
      <c r="AC115" s="17">
        <v>7088.2105263157882</v>
      </c>
      <c r="AD115" s="17">
        <v>8885.9943810129371</v>
      </c>
      <c r="AE115" s="82">
        <v>5089.4723099116145</v>
      </c>
      <c r="AF115" s="82">
        <v>1517.8785251249019</v>
      </c>
      <c r="AG115" s="82">
        <v>3240.1536892310355</v>
      </c>
      <c r="AH115" s="82">
        <v>2221.4393758458718</v>
      </c>
      <c r="AI115" s="82">
        <v>4312.5585754451731</v>
      </c>
      <c r="AJ115" s="82" t="str">
        <f>IFERROR((IF('[2]T61 Real GDP'!AJ115&lt;&gt;"",(IF('[2]T58 Total Population'!AJ115&lt;&gt;"",('[2]T61 Real GDP'!AJ115*1000000)/('[2]T58 Total Population'!AJ115*1000),"")),"")),"")</f>
        <v/>
      </c>
      <c r="AK115" s="17" t="s">
        <v>281</v>
      </c>
      <c r="AL115" s="23" t="s">
        <v>281</v>
      </c>
      <c r="AM115" s="17">
        <v>2287.6641012181485</v>
      </c>
      <c r="AN115" s="17" t="s">
        <v>281</v>
      </c>
      <c r="AO115" s="17">
        <v>1476.0792280345354</v>
      </c>
      <c r="AP115" s="82" t="str">
        <f>IFERROR((IF('[2]T61 Real GDP'!AP115&lt;&gt;"",(IF('[2]T58 Total Population'!AP115&lt;&gt;"",('[2]T61 Real GDP'!AP115*1000000)/('[2]T58 Total Population'!AP115*1000),"")),"")),"")</f>
        <v/>
      </c>
      <c r="AQ115" s="17" t="s">
        <v>281</v>
      </c>
      <c r="AR115" s="17" t="s">
        <v>281</v>
      </c>
      <c r="AS115" s="17">
        <v>617.57225433526014</v>
      </c>
      <c r="AT115" s="17">
        <v>1540.9444565342619</v>
      </c>
      <c r="AU115" s="82"/>
      <c r="AV115" s="17">
        <v>1069.1323885240236</v>
      </c>
      <c r="AW115" s="17">
        <v>875.06463956975904</v>
      </c>
      <c r="AX115" s="17" t="s">
        <v>281</v>
      </c>
      <c r="AY115" s="82"/>
      <c r="AZ115" s="17" t="s">
        <v>281</v>
      </c>
      <c r="BA115" s="82" t="str">
        <f>IFERROR((IF('[2]T61 Real GDP'!BA115&lt;&gt;"",(IF('[2]T58 Total Population'!BA115&lt;&gt;"",('[2]T61 Real GDP'!BA115*1000000)/('[2]T58 Total Population'!BA115*1000),"")),"")),"")</f>
        <v/>
      </c>
      <c r="BB115" s="82"/>
      <c r="BC115" s="17"/>
      <c r="BE115" s="81">
        <f t="shared" si="1"/>
        <v>0.70184809488307653</v>
      </c>
    </row>
    <row r="116" spans="1:57" x14ac:dyDescent="0.25">
      <c r="A116" s="20">
        <v>1948</v>
      </c>
      <c r="B116" s="17">
        <v>4393.3653612259795</v>
      </c>
      <c r="C116" s="17">
        <v>2735.2585615479629</v>
      </c>
      <c r="D116" s="17">
        <v>2046.2693798449613</v>
      </c>
      <c r="E116" s="17">
        <v>2185.7345919743411</v>
      </c>
      <c r="F116" s="17">
        <v>2764.4939620471532</v>
      </c>
      <c r="G116" s="17">
        <v>5023.8591796190249</v>
      </c>
      <c r="H116" s="17">
        <v>6133.0167064439147</v>
      </c>
      <c r="I116" s="17">
        <v>3957.1950408997959</v>
      </c>
      <c r="J116" s="17">
        <v>2833.7172152463036</v>
      </c>
      <c r="K116" s="17">
        <v>1798.425603303652</v>
      </c>
      <c r="L116" s="17">
        <v>3230.4857621440533</v>
      </c>
      <c r="M116" s="17">
        <v>5490.2040816326526</v>
      </c>
      <c r="N116" s="17">
        <v>6161.8995331163142</v>
      </c>
      <c r="O116" s="17">
        <v>9115.6529899607158</v>
      </c>
      <c r="P116" s="17">
        <v>6745.6359419362561</v>
      </c>
      <c r="Q116" s="82" t="str">
        <f>IFERROR((IF('[2]T61 Real GDP'!Q116&lt;&gt;"",(IF('[2]T58 Total Population'!Q116&lt;&gt;"",('[2]T61 Real GDP'!Q116*1000000)/('[2]T58 Total Population'!Q116*1000),"")),"")),"")</f>
        <v/>
      </c>
      <c r="R116" s="17" t="s">
        <v>281</v>
      </c>
      <c r="S116" s="17" t="s">
        <v>281</v>
      </c>
      <c r="T116" s="17" t="s">
        <v>281</v>
      </c>
      <c r="U116" s="17">
        <v>2200.0422299584238</v>
      </c>
      <c r="V116" s="17" t="s">
        <v>281</v>
      </c>
      <c r="W116" s="17">
        <v>816.37480731643586</v>
      </c>
      <c r="X116" s="17" t="s">
        <v>281</v>
      </c>
      <c r="Y116" s="17" t="s">
        <v>281</v>
      </c>
      <c r="Z116" s="82" t="str">
        <f>IFERROR((IF('[2]T61 Real GDP'!Z116&lt;&gt;"",(IF('[2]T58 Total Population'!Z116&lt;&gt;"",('[2]T61 Real GDP'!Z116*1000000)/('[2]T58 Total Population'!Z116*1000),"")),"")),"")</f>
        <v/>
      </c>
      <c r="AA116" s="17">
        <v>6967.4597537265081</v>
      </c>
      <c r="AB116" s="17">
        <v>6929</v>
      </c>
      <c r="AC116" s="17">
        <v>7065.3241274658567</v>
      </c>
      <c r="AD116" s="17">
        <v>9064.5622507693461</v>
      </c>
      <c r="AE116" s="82">
        <v>5251.7762076288654</v>
      </c>
      <c r="AF116" s="82">
        <v>1596.2290784432346</v>
      </c>
      <c r="AG116" s="82">
        <v>3711.8800970214243</v>
      </c>
      <c r="AH116" s="82">
        <v>2247.9498684821292</v>
      </c>
      <c r="AI116" s="82">
        <v>4405.0925925925922</v>
      </c>
      <c r="AJ116" s="82" t="str">
        <f>IFERROR((IF('[2]T61 Real GDP'!AJ116&lt;&gt;"",(IF('[2]T58 Total Population'!AJ116&lt;&gt;"",('[2]T61 Real GDP'!AJ116*1000000)/('[2]T58 Total Population'!AJ116*1000),"")),"")),"")</f>
        <v/>
      </c>
      <c r="AK116" s="17" t="s">
        <v>281</v>
      </c>
      <c r="AL116" s="23" t="s">
        <v>281</v>
      </c>
      <c r="AM116" s="17">
        <v>2414.1210141802735</v>
      </c>
      <c r="AN116" s="17" t="s">
        <v>281</v>
      </c>
      <c r="AO116" s="17">
        <v>1637.3784481047826</v>
      </c>
      <c r="AP116" s="82" t="str">
        <f>IFERROR((IF('[2]T61 Real GDP'!AP116&lt;&gt;"",(IF('[2]T58 Total Population'!AP116&lt;&gt;"",('[2]T61 Real GDP'!AP116*1000000)/('[2]T58 Total Population'!AP116*1000),"")),"")),"")</f>
        <v/>
      </c>
      <c r="AQ116" s="17" t="s">
        <v>281</v>
      </c>
      <c r="AR116" s="17" t="s">
        <v>281</v>
      </c>
      <c r="AS116" s="17">
        <v>616.93428571428581</v>
      </c>
      <c r="AT116" s="17">
        <v>1725.2858836005241</v>
      </c>
      <c r="AU116" s="82"/>
      <c r="AV116" s="17">
        <v>1184.9037487335358</v>
      </c>
      <c r="AW116" s="17">
        <v>992.66994678180538</v>
      </c>
      <c r="AX116" s="17" t="s">
        <v>281</v>
      </c>
      <c r="AY116" s="82"/>
      <c r="AZ116" s="17" t="s">
        <v>281</v>
      </c>
      <c r="BA116" s="82" t="str">
        <f>IFERROR((IF('[2]T61 Real GDP'!BA116&lt;&gt;"",(IF('[2]T58 Total Population'!BA116&lt;&gt;"",('[2]T61 Real GDP'!BA116*1000000)/('[2]T58 Total Population'!BA116*1000),"")),"")),"")</f>
        <v/>
      </c>
      <c r="BB116" s="82"/>
      <c r="BC116" s="17"/>
      <c r="BE116" s="81">
        <f t="shared" si="1"/>
        <v>0.69511827230239676</v>
      </c>
    </row>
    <row r="117" spans="1:57" x14ac:dyDescent="0.25">
      <c r="A117" s="20">
        <v>1949</v>
      </c>
      <c r="B117" s="17">
        <v>4946.3447444551593</v>
      </c>
      <c r="C117" s="17">
        <v>2948.3669822507031</v>
      </c>
      <c r="D117" s="17">
        <v>2056.5494056909592</v>
      </c>
      <c r="E117" s="17">
        <v>2154.8226103938373</v>
      </c>
      <c r="F117" s="17">
        <v>3293.2053867204377</v>
      </c>
      <c r="G117" s="17">
        <v>5193.3945902019968</v>
      </c>
      <c r="H117" s="17">
        <v>6494.3687943262412</v>
      </c>
      <c r="I117" s="17">
        <v>4143.2576331062328</v>
      </c>
      <c r="J117" s="17">
        <v>3282.4638555102883</v>
      </c>
      <c r="K117" s="17">
        <v>1868.5081466395113</v>
      </c>
      <c r="L117" s="17">
        <v>3404.2267695404225</v>
      </c>
      <c r="M117" s="17">
        <v>5880.4740859783051</v>
      </c>
      <c r="N117" s="17">
        <v>6353.2054016770389</v>
      </c>
      <c r="O117" s="17">
        <v>8756.59375</v>
      </c>
      <c r="P117" s="17">
        <v>6955.6933534743212</v>
      </c>
      <c r="Q117" s="82" t="str">
        <f>IFERROR((IF('[2]T61 Real GDP'!Q117&lt;&gt;"",(IF('[2]T58 Total Population'!Q117&lt;&gt;"",('[2]T61 Real GDP'!Q117*1000000)/('[2]T58 Total Population'!Q117*1000),"")),"")),"")</f>
        <v/>
      </c>
      <c r="R117" s="17" t="s">
        <v>281</v>
      </c>
      <c r="S117" s="17" t="s">
        <v>281</v>
      </c>
      <c r="T117" s="17" t="s">
        <v>281</v>
      </c>
      <c r="U117" s="17">
        <v>2354.1916775602017</v>
      </c>
      <c r="V117" s="17" t="s">
        <v>281</v>
      </c>
      <c r="W117" s="17" t="s">
        <v>281</v>
      </c>
      <c r="X117" s="17" t="s">
        <v>281</v>
      </c>
      <c r="Y117" s="17" t="s">
        <v>281</v>
      </c>
      <c r="Z117" s="82" t="str">
        <f>IFERROR((IF('[2]T61 Real GDP'!Z117&lt;&gt;"",(IF('[2]T58 Total Population'!Z117&lt;&gt;"",('[2]T61 Real GDP'!Z117*1000000)/('[2]T58 Total Population'!Z117*1000),"")),"")),"")</f>
        <v/>
      </c>
      <c r="AA117" s="17">
        <v>7236.7925243086256</v>
      </c>
      <c r="AB117" s="17">
        <v>7520.5526456440421</v>
      </c>
      <c r="AC117" s="17">
        <v>7064.0804811047592</v>
      </c>
      <c r="AD117" s="17">
        <v>8943.7443212926482</v>
      </c>
      <c r="AE117" s="82">
        <v>5047.3981284008159</v>
      </c>
      <c r="AF117" s="82">
        <v>1659.2605723965412</v>
      </c>
      <c r="AG117" s="82">
        <v>3568.7990385595431</v>
      </c>
      <c r="AH117" s="82">
        <v>2304.3641694545727</v>
      </c>
      <c r="AI117" s="82">
        <v>4503.6563071297996</v>
      </c>
      <c r="AJ117" s="82" t="str">
        <f>IFERROR((IF('[2]T61 Real GDP'!AJ117&lt;&gt;"",(IF('[2]T58 Total Population'!AJ117&lt;&gt;"",('[2]T61 Real GDP'!AJ117*1000000)/('[2]T58 Total Population'!AJ117*1000),"")),"")),"")</f>
        <v/>
      </c>
      <c r="AK117" s="17" t="s">
        <v>281</v>
      </c>
      <c r="AL117" s="23" t="s">
        <v>281</v>
      </c>
      <c r="AM117" s="17">
        <v>2395.9986984239076</v>
      </c>
      <c r="AN117" s="17" t="s">
        <v>281</v>
      </c>
      <c r="AO117" s="17">
        <v>1518.8523795677038</v>
      </c>
      <c r="AP117" s="82" t="str">
        <f>IFERROR((IF('[2]T61 Real GDP'!AP117&lt;&gt;"",(IF('[2]T58 Total Population'!AP117&lt;&gt;"",('[2]T61 Real GDP'!AP117*1000000)/('[2]T58 Total Population'!AP117*1000),"")),"")),"")</f>
        <v/>
      </c>
      <c r="AQ117" s="17" t="s">
        <v>281</v>
      </c>
      <c r="AR117" s="17" t="s">
        <v>281</v>
      </c>
      <c r="AS117" s="17">
        <v>624.31267605633798</v>
      </c>
      <c r="AT117" s="17">
        <v>1799.8258774444621</v>
      </c>
      <c r="AU117" s="82"/>
      <c r="AV117" s="17">
        <v>1530.6055106418085</v>
      </c>
      <c r="AW117" s="17">
        <v>1024.6636771300448</v>
      </c>
      <c r="AX117" s="17" t="s">
        <v>281</v>
      </c>
      <c r="AY117" s="82"/>
      <c r="AZ117" s="17" t="s">
        <v>281</v>
      </c>
      <c r="BA117" s="82" t="str">
        <f>IFERROR((IF('[2]T61 Real GDP'!BA117&lt;&gt;"",(IF('[2]T58 Total Population'!BA117&lt;&gt;"",('[2]T61 Real GDP'!BA117*1000000)/('[2]T58 Total Population'!BA117*1000),"")),"")),"")</f>
        <v/>
      </c>
      <c r="BB117" s="82"/>
      <c r="BC117" s="17"/>
      <c r="BE117" s="81">
        <f t="shared" si="1"/>
        <v>0.67104990555961197</v>
      </c>
    </row>
    <row r="118" spans="1:57" x14ac:dyDescent="0.25">
      <c r="A118" s="20">
        <v>1950</v>
      </c>
      <c r="B118" s="17">
        <v>5185.8506985276827</v>
      </c>
      <c r="C118" s="17">
        <v>3171.7020703267281</v>
      </c>
      <c r="D118" s="17">
        <v>2086.4054958396259</v>
      </c>
      <c r="E118" s="17">
        <v>2188.9705659377451</v>
      </c>
      <c r="F118" s="17">
        <v>3706.0748943778744</v>
      </c>
      <c r="G118" s="17">
        <v>5462.2044734980063</v>
      </c>
      <c r="H118" s="17">
        <v>6943.1046593303681</v>
      </c>
      <c r="I118" s="17">
        <v>4253.28643767617</v>
      </c>
      <c r="J118" s="17">
        <v>3880.8871812755187</v>
      </c>
      <c r="K118" s="17">
        <v>1915.0074517302869</v>
      </c>
      <c r="L118" s="17">
        <v>3452.8983624129182</v>
      </c>
      <c r="M118" s="17">
        <v>5996.1277603747931</v>
      </c>
      <c r="N118" s="17">
        <v>6739.2262058366041</v>
      </c>
      <c r="O118" s="17">
        <v>9063.6983383042189</v>
      </c>
      <c r="P118" s="17">
        <v>6939.3739900652345</v>
      </c>
      <c r="Q118" s="82" t="str">
        <f>IFERROR((IF('[2]T61 Real GDP'!Q118&lt;&gt;"",(IF('[2]T58 Total Population'!Q118&lt;&gt;"",('[2]T61 Real GDP'!Q118*1000000)/('[2]T58 Total Population'!Q118*1000),"")),"")),"")</f>
        <v/>
      </c>
      <c r="R118" s="17">
        <v>1651.031110614852</v>
      </c>
      <c r="S118" s="17" t="s">
        <v>281</v>
      </c>
      <c r="T118" s="17" t="s">
        <v>281</v>
      </c>
      <c r="U118" s="17">
        <v>2479.9581549760351</v>
      </c>
      <c r="V118" s="17" t="s">
        <v>281</v>
      </c>
      <c r="W118" s="17">
        <v>1181.9519614863611</v>
      </c>
      <c r="X118" s="17" t="s">
        <v>281</v>
      </c>
      <c r="Y118" s="17" t="s">
        <v>281</v>
      </c>
      <c r="Z118" s="82" t="str">
        <f>IFERROR((IF('[2]T61 Real GDP'!Z118&lt;&gt;"",(IF('[2]T58 Total Population'!Z118&lt;&gt;"",('[2]T61 Real GDP'!Z118*1000000)/('[2]T58 Total Population'!Z118*1000),"")),"")),"")</f>
        <v/>
      </c>
      <c r="AA118" s="17">
        <v>7411.576424185927</v>
      </c>
      <c r="AB118" s="17">
        <v>8455.6492393793451</v>
      </c>
      <c r="AC118" s="17">
        <v>7291.4797655798238</v>
      </c>
      <c r="AD118" s="17">
        <v>9561.3478600652797</v>
      </c>
      <c r="AE118" s="82">
        <v>4986.7244583429738</v>
      </c>
      <c r="AF118" s="82">
        <v>1671.7226694010403</v>
      </c>
      <c r="AG118" s="82">
        <v>3669.7417976228239</v>
      </c>
      <c r="AH118" s="82">
        <v>2365.0192837117406</v>
      </c>
      <c r="AI118" s="82">
        <v>4659.3977509655806</v>
      </c>
      <c r="AJ118" s="82" t="str">
        <f>IFERROR((IF('[2]T61 Real GDP'!AJ118&lt;&gt;"",(IF('[2]T58 Total Population'!AJ118&lt;&gt;"",('[2]T61 Real GDP'!AJ118*1000000)/('[2]T58 Total Population'!AJ118*1000),"")),"")),"")</f>
        <v/>
      </c>
      <c r="AK118" s="17">
        <v>1364.7395829666857</v>
      </c>
      <c r="AL118" s="23">
        <v>1455.3613551578314</v>
      </c>
      <c r="AM118" s="17">
        <v>2534.7565469026831</v>
      </c>
      <c r="AN118" s="17">
        <v>1114.5962594351395</v>
      </c>
      <c r="AO118" s="17">
        <v>1622.9327657763681</v>
      </c>
      <c r="AP118" s="82" t="str">
        <f>IFERROR((IF('[2]T61 Real GDP'!AP118&lt;&gt;"",(IF('[2]T58 Total Population'!AP118&lt;&gt;"",('[2]T61 Real GDP'!AP118*1000000)/('[2]T58 Total Population'!AP118*1000),"")),"")),"")</f>
        <v/>
      </c>
      <c r="AQ118" s="17">
        <v>448.02172581220339</v>
      </c>
      <c r="AR118" s="17">
        <v>2218.1493071077334</v>
      </c>
      <c r="AS118" s="17">
        <v>619.00278551532028</v>
      </c>
      <c r="AT118" s="17">
        <v>1920.7207207207207</v>
      </c>
      <c r="AU118" s="82">
        <v>853.8902207071161</v>
      </c>
      <c r="AV118" s="17">
        <v>1559.2653733820407</v>
      </c>
      <c r="AW118" s="17">
        <v>1070.2625266524522</v>
      </c>
      <c r="AX118" s="17">
        <v>2218.9609627238037</v>
      </c>
      <c r="AY118" s="82">
        <v>915.7725321888413</v>
      </c>
      <c r="AZ118" s="17">
        <v>817.04939339259261</v>
      </c>
      <c r="BA118" s="82" t="str">
        <f>IFERROR((IF('[2]T61 Real GDP'!BA118&lt;&gt;"",(IF('[2]T58 Total Population'!BA118&lt;&gt;"",('[2]T61 Real GDP'!BA118*1000000)/('[2]T58 Total Population'!BA118*1000),"")),"")),"")</f>
        <v/>
      </c>
      <c r="BB118" s="82"/>
      <c r="BC118" s="17">
        <v>2103.8256087479836</v>
      </c>
      <c r="BE118" s="81">
        <f>IFERROR((STDEVA(B118:BB118))/(AVERAGE(B118:BB118)),"")</f>
        <v>0.76493921605913795</v>
      </c>
    </row>
    <row r="119" spans="1:57" x14ac:dyDescent="0.25">
      <c r="A119" s="20">
        <v>1951</v>
      </c>
      <c r="B119" s="17">
        <v>5461.1077411226725</v>
      </c>
      <c r="C119" s="17">
        <v>3450.7099711975006</v>
      </c>
      <c r="D119" s="17">
        <v>2167.6629074526663</v>
      </c>
      <c r="E119" s="17">
        <v>2386.4929017976888</v>
      </c>
      <c r="F119" s="17">
        <v>3959.3676027701731</v>
      </c>
      <c r="G119" s="17">
        <v>5746.9211440929221</v>
      </c>
      <c r="H119" s="17">
        <v>6936.4860280415087</v>
      </c>
      <c r="I119" s="17">
        <v>4571.1956118894077</v>
      </c>
      <c r="J119" s="17">
        <v>4205.8117177849936</v>
      </c>
      <c r="K119" s="17">
        <v>2061.7540118868978</v>
      </c>
      <c r="L119" s="17">
        <v>3544.0681969553048</v>
      </c>
      <c r="M119" s="17">
        <v>6031.9684389921549</v>
      </c>
      <c r="N119" s="17">
        <v>6948.8450874685241</v>
      </c>
      <c r="O119" s="17">
        <v>9684.1440303221734</v>
      </c>
      <c r="P119" s="17">
        <v>7123.3644859813085</v>
      </c>
      <c r="Q119" s="82" t="str">
        <f>IFERROR((IF('[2]T61 Real GDP'!Q119&lt;&gt;"",(IF('[2]T58 Total Population'!Q119&lt;&gt;"",('[2]T61 Real GDP'!Q119*1000000)/('[2]T58 Total Population'!Q119*1000),"")),"")),"")</f>
        <v/>
      </c>
      <c r="R119" s="17">
        <v>1988.6334501059691</v>
      </c>
      <c r="S119" s="17" t="s">
        <v>281</v>
      </c>
      <c r="T119" s="17" t="s">
        <v>281</v>
      </c>
      <c r="U119" s="17">
        <v>2694.9683713176896</v>
      </c>
      <c r="V119" s="17" t="s">
        <v>281</v>
      </c>
      <c r="W119" s="17">
        <v>1255.7094266277938</v>
      </c>
      <c r="X119" s="17" t="s">
        <v>281</v>
      </c>
      <c r="Y119" s="17" t="s">
        <v>281</v>
      </c>
      <c r="Z119" s="82" t="str">
        <f>IFERROR((IF('[2]T61 Real GDP'!Z119&lt;&gt;"",(IF('[2]T58 Total Population'!Z119&lt;&gt;"",('[2]T61 Real GDP'!Z119*1000000)/('[2]T58 Total Population'!Z119*1000),"")),"")),"")</f>
        <v/>
      </c>
      <c r="AA119" s="17">
        <v>7507.343783047023</v>
      </c>
      <c r="AB119" s="17">
        <v>7653.3245283813358</v>
      </c>
      <c r="AC119" s="17">
        <v>7533.4902228959909</v>
      </c>
      <c r="AD119" s="17">
        <v>10116.246335825619</v>
      </c>
      <c r="AE119" s="82">
        <v>5073.0299151549361</v>
      </c>
      <c r="AF119" s="82">
        <v>1702.1019089332567</v>
      </c>
      <c r="AG119" s="82">
        <v>3730.9978397716359</v>
      </c>
      <c r="AH119" s="82">
        <v>2477.3831859281572</v>
      </c>
      <c r="AI119" s="82">
        <v>4954.882009482425</v>
      </c>
      <c r="AJ119" s="82" t="str">
        <f>IFERROR((IF('[2]T61 Real GDP'!AJ119&lt;&gt;"",(IF('[2]T58 Total Population'!AJ119&lt;&gt;"",('[2]T61 Real GDP'!AJ119*1000000)/('[2]T58 Total Population'!AJ119*1000),"")),"")),"")</f>
        <v/>
      </c>
      <c r="AK119" s="17">
        <v>1346.9402066263474</v>
      </c>
      <c r="AL119" s="23">
        <v>1458.0187449765776</v>
      </c>
      <c r="AM119" s="17">
        <v>2591.1064082425642</v>
      </c>
      <c r="AN119" s="17">
        <v>1106.1750642215798</v>
      </c>
      <c r="AO119" s="17">
        <v>1784.4110944987974</v>
      </c>
      <c r="AP119" s="82" t="str">
        <f>IFERROR((IF('[2]T61 Real GDP'!AP119&lt;&gt;"",(IF('[2]T58 Total Population'!AP119&lt;&gt;"",('[2]T61 Real GDP'!AP119*1000000)/('[2]T58 Total Population'!AP119*1000),"")),"")),"")</f>
        <v/>
      </c>
      <c r="AQ119" s="17">
        <v>491.01851187486545</v>
      </c>
      <c r="AR119" s="17">
        <v>2295.4398848806632</v>
      </c>
      <c r="AS119" s="17">
        <v>622.90958904109596</v>
      </c>
      <c r="AT119" s="17">
        <v>2125.6085093759507</v>
      </c>
      <c r="AU119" s="82">
        <v>787.02104105303908</v>
      </c>
      <c r="AV119" s="17">
        <v>1440.0230695402911</v>
      </c>
      <c r="AW119" s="17">
        <v>1150.5767096987131</v>
      </c>
      <c r="AX119" s="17">
        <v>2252.5980713416347</v>
      </c>
      <c r="AY119" s="82">
        <v>949.04130742504174</v>
      </c>
      <c r="AZ119" s="17">
        <v>848.87021146319535</v>
      </c>
      <c r="BA119" s="82" t="str">
        <f>IFERROR((IF('[2]T61 Real GDP'!BA119&lt;&gt;"",(IF('[2]T58 Total Population'!BA119&lt;&gt;"",('[2]T61 Real GDP'!BA119*1000000)/('[2]T58 Total Population'!BA119*1000),"")),"")),"")</f>
        <v/>
      </c>
      <c r="BB119" s="82"/>
      <c r="BC119" s="17">
        <v>2191.3436076125572</v>
      </c>
      <c r="BE119" s="81">
        <f t="shared" si="1"/>
        <v>0.75732223120007547</v>
      </c>
    </row>
    <row r="120" spans="1:57" x14ac:dyDescent="0.25">
      <c r="A120" s="20">
        <v>1952</v>
      </c>
      <c r="B120" s="17">
        <v>5564.2599110781775</v>
      </c>
      <c r="C120" s="17">
        <v>3590.6027168740502</v>
      </c>
      <c r="D120" s="17">
        <v>2161.3760182030364</v>
      </c>
      <c r="E120" s="17">
        <v>2558.4704939111807</v>
      </c>
      <c r="F120" s="17">
        <v>3967.2206302401405</v>
      </c>
      <c r="G120" s="17">
        <v>5668.2364678385475</v>
      </c>
      <c r="H120" s="17">
        <v>6955.2376557452699</v>
      </c>
      <c r="I120" s="17">
        <v>4674.4896711893407</v>
      </c>
      <c r="J120" s="17">
        <v>4552.6020091530445</v>
      </c>
      <c r="K120" s="17">
        <v>2053.2117802993566</v>
      </c>
      <c r="L120" s="17">
        <v>3642.4226903998301</v>
      </c>
      <c r="M120" s="17">
        <v>6083.8059146282967</v>
      </c>
      <c r="N120" s="17">
        <v>6996.1135042044052</v>
      </c>
      <c r="O120" s="17">
        <v>9630.1142263759084</v>
      </c>
      <c r="P120" s="17">
        <v>7090.7198096371212</v>
      </c>
      <c r="Q120" s="82" t="str">
        <f>IFERROR((IF('[2]T61 Real GDP'!Q120&lt;&gt;"",(IF('[2]T58 Total Population'!Q120&lt;&gt;"",('[2]T61 Real GDP'!Q120*1000000)/('[2]T58 Total Population'!Q120*1000),"")),"")),"")</f>
        <v/>
      </c>
      <c r="R120" s="17">
        <v>1893.2553326987277</v>
      </c>
      <c r="S120" s="17">
        <v>1709.4321241063265</v>
      </c>
      <c r="T120" s="17" t="s">
        <v>281</v>
      </c>
      <c r="U120" s="17">
        <v>2761.9895245110079</v>
      </c>
      <c r="V120" s="17" t="s">
        <v>281</v>
      </c>
      <c r="W120" s="17">
        <v>1333.0727600721589</v>
      </c>
      <c r="X120" s="17" t="s">
        <v>281</v>
      </c>
      <c r="Y120" s="17" t="s">
        <v>281</v>
      </c>
      <c r="Z120" s="82" t="str">
        <f>IFERROR((IF('[2]T61 Real GDP'!Z120&lt;&gt;"",(IF('[2]T58 Total Population'!Z120&lt;&gt;"",('[2]T61 Real GDP'!Z120*1000000)/('[2]T58 Total Population'!Z120*1000),"")),"")),"")</f>
        <v/>
      </c>
      <c r="AA120" s="17">
        <v>7417.8376962844768</v>
      </c>
      <c r="AB120" s="17">
        <v>7796.2937526381165</v>
      </c>
      <c r="AC120" s="17">
        <v>7833.0352051024829</v>
      </c>
      <c r="AD120" s="17">
        <v>10315.544610385077</v>
      </c>
      <c r="AE120" s="82">
        <v>4717.4138594959904</v>
      </c>
      <c r="AF120" s="82">
        <v>1752.2352345900965</v>
      </c>
      <c r="AG120" s="82">
        <v>3893.0318496927393</v>
      </c>
      <c r="AH120" s="82">
        <v>2503.987733409253</v>
      </c>
      <c r="AI120" s="82">
        <v>4956.5794408701422</v>
      </c>
      <c r="AJ120" s="82" t="str">
        <f>IFERROR((IF('[2]T61 Real GDP'!AJ120&lt;&gt;"",(IF('[2]T58 Total Population'!AJ120&lt;&gt;"",('[2]T61 Real GDP'!AJ120*1000000)/('[2]T58 Total Population'!AJ120*1000),"")),"")),"")</f>
        <v/>
      </c>
      <c r="AK120" s="17">
        <v>1375.860182068358</v>
      </c>
      <c r="AL120" s="23">
        <v>1459.7729378481222</v>
      </c>
      <c r="AM120" s="17">
        <v>2618.9923806008483</v>
      </c>
      <c r="AN120" s="17">
        <v>1219.7995302428299</v>
      </c>
      <c r="AO120" s="17">
        <v>1947.0961014589302</v>
      </c>
      <c r="AP120" s="82" t="str">
        <f>IFERROR((IF('[2]T61 Real GDP'!AP120&lt;&gt;"",(IF('[2]T58 Total Population'!AP120&lt;&gt;"",('[2]T61 Real GDP'!AP120*1000000)/('[2]T58 Total Population'!AP120*1000),"")),"")),"")</f>
        <v/>
      </c>
      <c r="AQ120" s="17">
        <v>537.61403385421249</v>
      </c>
      <c r="AR120" s="17">
        <v>2377.3460651959167</v>
      </c>
      <c r="AS120" s="17">
        <v>629.43010752688167</v>
      </c>
      <c r="AT120" s="17">
        <v>2336.4246820965195</v>
      </c>
      <c r="AU120" s="82">
        <v>835.27584176704784</v>
      </c>
      <c r="AV120" s="17">
        <v>1471.4646986283224</v>
      </c>
      <c r="AW120" s="17">
        <v>1185.8534885123202</v>
      </c>
      <c r="AX120" s="17">
        <v>2279.5031055900622</v>
      </c>
      <c r="AY120" s="82">
        <v>1028.2654712987173</v>
      </c>
      <c r="AZ120" s="17">
        <v>869.11788316083278</v>
      </c>
      <c r="BA120" s="82" t="str">
        <f>IFERROR((IF('[2]T61 Real GDP'!BA120&lt;&gt;"",(IF('[2]T58 Total Population'!BA120&lt;&gt;"",('[2]T61 Real GDP'!BA120*1000000)/('[2]T58 Total Population'!BA120*1000),"")),"")),"")</f>
        <v/>
      </c>
      <c r="BB120" s="82"/>
      <c r="BC120" s="17">
        <v>2250.2488787655466</v>
      </c>
      <c r="BE120" s="81">
        <f t="shared" si="1"/>
        <v>0.75213609769900813</v>
      </c>
    </row>
    <row r="121" spans="1:57" x14ac:dyDescent="0.25">
      <c r="A121" s="20">
        <v>1953</v>
      </c>
      <c r="B121" s="17">
        <v>5683.9406828371075</v>
      </c>
      <c r="C121" s="17">
        <v>3829.8209343635153</v>
      </c>
      <c r="D121" s="17">
        <v>2297.9502153526946</v>
      </c>
      <c r="E121" s="17">
        <v>2527.6238183638125</v>
      </c>
      <c r="F121" s="17">
        <v>4137.0458463439427</v>
      </c>
      <c r="G121" s="17">
        <v>5818.1520739705393</v>
      </c>
      <c r="H121" s="17">
        <v>7291.5903764464629</v>
      </c>
      <c r="I121" s="17">
        <v>4651.6403343479742</v>
      </c>
      <c r="J121" s="17">
        <v>4905.0875974022574</v>
      </c>
      <c r="K121" s="17">
        <v>2309.4256881872357</v>
      </c>
      <c r="L121" s="17">
        <v>3746.8051386501115</v>
      </c>
      <c r="M121" s="17">
        <v>6542.5327526897463</v>
      </c>
      <c r="N121" s="17">
        <v>7144.570282759717</v>
      </c>
      <c r="O121" s="17">
        <v>9840.3034030340295</v>
      </c>
      <c r="P121" s="17">
        <v>7345.7988259245349</v>
      </c>
      <c r="Q121" s="82" t="str">
        <f>IFERROR((IF('[2]T61 Real GDP'!Q121&lt;&gt;"",(IF('[2]T58 Total Population'!Q121&lt;&gt;"",('[2]T61 Real GDP'!Q121*1000000)/('[2]T58 Total Population'!Q121*1000),"")),"")),"")</f>
        <v/>
      </c>
      <c r="R121" s="17">
        <v>2085.0747706468173</v>
      </c>
      <c r="S121" s="17">
        <v>1843.3360942783677</v>
      </c>
      <c r="T121" s="17" t="s">
        <v>281</v>
      </c>
      <c r="U121" s="17">
        <v>2785.5050743421866</v>
      </c>
      <c r="V121" s="17" t="s">
        <v>281</v>
      </c>
      <c r="W121" s="17">
        <v>1411.1117706416571</v>
      </c>
      <c r="X121" s="17" t="s">
        <v>281</v>
      </c>
      <c r="Y121" s="17" t="s">
        <v>281</v>
      </c>
      <c r="Z121" s="82" t="str">
        <f>IFERROR((IF('[2]T61 Real GDP'!Z121&lt;&gt;"",(IF('[2]T58 Total Population'!Z121&lt;&gt;"",('[2]T61 Real GDP'!Z121*1000000)/('[2]T58 Total Population'!Z121*1000),"")),"")),"")</f>
        <v/>
      </c>
      <c r="AA121" s="17">
        <v>7505.2574395535557</v>
      </c>
      <c r="AB121" s="17">
        <v>7855.8516668286611</v>
      </c>
      <c r="AC121" s="17">
        <v>7984.2590991792003</v>
      </c>
      <c r="AD121" s="17">
        <v>10612.608000799082</v>
      </c>
      <c r="AE121" s="82">
        <v>4874.4938240833544</v>
      </c>
      <c r="AF121" s="82">
        <v>1784.1685211244628</v>
      </c>
      <c r="AG121" s="82">
        <v>4112.1311815961726</v>
      </c>
      <c r="AH121" s="82">
        <v>2439.0873479626798</v>
      </c>
      <c r="AI121" s="82">
        <v>5138.5337489929589</v>
      </c>
      <c r="AJ121" s="82" t="str">
        <f>IFERROR((IF('[2]T61 Real GDP'!AJ121&lt;&gt;"",(IF('[2]T58 Total Population'!AJ121&lt;&gt;"",('[2]T61 Real GDP'!AJ121*1000000)/('[2]T58 Total Population'!AJ121*1000),"")),"")),"")</f>
        <v/>
      </c>
      <c r="AK121" s="17">
        <v>1368.7431293930856</v>
      </c>
      <c r="AL121" s="23">
        <v>1468.4836003490575</v>
      </c>
      <c r="AM121" s="17">
        <v>2674.9482926436626</v>
      </c>
      <c r="AN121" s="17">
        <v>1243.5928330514391</v>
      </c>
      <c r="AO121" s="17">
        <v>2108.055726817563</v>
      </c>
      <c r="AP121" s="82" t="str">
        <f>IFERROR((IF('[2]T61 Real GDP'!AP121&lt;&gt;"",(IF('[2]T58 Total Population'!AP121&lt;&gt;"",('[2]T61 Real GDP'!AP121*1000000)/('[2]T58 Total Population'!AP121*1000),"")),"")),"")</f>
        <v/>
      </c>
      <c r="AQ121" s="17">
        <v>552.17668002545633</v>
      </c>
      <c r="AR121" s="17">
        <v>2459.6378556774598</v>
      </c>
      <c r="AS121" s="17">
        <v>656.89445910290237</v>
      </c>
      <c r="AT121" s="17">
        <v>2474.3436961037883</v>
      </c>
      <c r="AU121" s="82">
        <v>1071.676293551747</v>
      </c>
      <c r="AV121" s="17">
        <v>1439.9023689330925</v>
      </c>
      <c r="AW121" s="17">
        <v>1253.6743539779898</v>
      </c>
      <c r="AX121" s="17">
        <v>2314.1466689041786</v>
      </c>
      <c r="AY121" s="82">
        <v>1084.4343021859236</v>
      </c>
      <c r="AZ121" s="17">
        <v>935.25096659749045</v>
      </c>
      <c r="BA121" s="82" t="str">
        <f>IFERROR((IF('[2]T61 Real GDP'!BA121&lt;&gt;"",(IF('[2]T58 Total Population'!BA121&lt;&gt;"",('[2]T61 Real GDP'!BA121*1000000)/('[2]T58 Total Population'!BA121*1000),"")),"")),"")</f>
        <v/>
      </c>
      <c r="BB121" s="82"/>
      <c r="BC121" s="17">
        <v>2319.9978076117582</v>
      </c>
      <c r="BE121" s="81">
        <f t="shared" si="1"/>
        <v>0.74574219241865136</v>
      </c>
    </row>
    <row r="122" spans="1:57" x14ac:dyDescent="0.25">
      <c r="A122" s="20">
        <v>1954</v>
      </c>
      <c r="B122" s="17">
        <v>5915.1795901601936</v>
      </c>
      <c r="C122" s="17">
        <v>3947.2123425229397</v>
      </c>
      <c r="D122" s="17">
        <v>2393.3921062082227</v>
      </c>
      <c r="E122" s="17">
        <v>2695.5914219113129</v>
      </c>
      <c r="F122" s="17">
        <v>4554.7619675430533</v>
      </c>
      <c r="G122" s="17">
        <v>6029.1086221480427</v>
      </c>
      <c r="H122" s="17">
        <v>7371.3118474807079</v>
      </c>
      <c r="I122" s="17">
        <v>5001.5524612481795</v>
      </c>
      <c r="J122" s="17">
        <v>5246.7996309904738</v>
      </c>
      <c r="K122" s="17">
        <v>2358.295753471376</v>
      </c>
      <c r="L122" s="17">
        <v>3793.9654089238888</v>
      </c>
      <c r="M122" s="17">
        <v>6906.8653218255031</v>
      </c>
      <c r="N122" s="17">
        <v>7402.103558748955</v>
      </c>
      <c r="O122" s="17">
        <v>10287.076486102658</v>
      </c>
      <c r="P122" s="17">
        <v>7619.2061459667093</v>
      </c>
      <c r="Q122" s="82" t="str">
        <f>IFERROR((IF('[2]T61 Real GDP'!Q122&lt;&gt;"",(IF('[2]T58 Total Population'!Q122&lt;&gt;"",('[2]T61 Real GDP'!Q122*1000000)/('[2]T58 Total Population'!Q122*1000),"")),"")),"")</f>
        <v/>
      </c>
      <c r="R122" s="17">
        <v>2024.6960240571887</v>
      </c>
      <c r="S122" s="17">
        <v>1993.5113288410212</v>
      </c>
      <c r="T122" s="17" t="s">
        <v>281</v>
      </c>
      <c r="U122" s="17">
        <v>2850.2389601193831</v>
      </c>
      <c r="V122" s="17" t="s">
        <v>281</v>
      </c>
      <c r="W122" s="17">
        <v>1496.0680751173709</v>
      </c>
      <c r="X122" s="17" t="s">
        <v>281</v>
      </c>
      <c r="Y122" s="17" t="s">
        <v>281</v>
      </c>
      <c r="Z122" s="82" t="str">
        <f>IFERROR((IF('[2]T61 Real GDP'!Z122&lt;&gt;"",(IF('[2]T58 Total Population'!Z122&lt;&gt;"",('[2]T61 Real GDP'!Z122*1000000)/('[2]T58 Total Population'!Z122*1000),"")),"")),"")</f>
        <v/>
      </c>
      <c r="AA122" s="17">
        <v>7790.5855648770294</v>
      </c>
      <c r="AB122" s="17">
        <v>8743.398132339822</v>
      </c>
      <c r="AC122" s="17">
        <v>7699.4188822188444</v>
      </c>
      <c r="AD122" s="17">
        <v>10359.108363083189</v>
      </c>
      <c r="AE122" s="82">
        <v>4979.8286477818019</v>
      </c>
      <c r="AF122" s="82">
        <v>1847.5986493506441</v>
      </c>
      <c r="AG122" s="82">
        <v>3907.2538063020975</v>
      </c>
      <c r="AH122" s="82">
        <v>2605.1411376780075</v>
      </c>
      <c r="AI122" s="82">
        <v>5390.7913645462222</v>
      </c>
      <c r="AJ122" s="82" t="str">
        <f>IFERROR((IF('[2]T61 Real GDP'!AJ122&lt;&gt;"",(IF('[2]T58 Total Population'!AJ122&lt;&gt;"",('[2]T61 Real GDP'!AJ122*1000000)/('[2]T58 Total Population'!AJ122*1000),"")),"")),"")</f>
        <v/>
      </c>
      <c r="AK122" s="17">
        <v>1436.9901489786089</v>
      </c>
      <c r="AL122" s="23">
        <v>1476.2790254136271</v>
      </c>
      <c r="AM122" s="17">
        <v>2763.328988708121</v>
      </c>
      <c r="AN122" s="17">
        <v>1248.9237985180771</v>
      </c>
      <c r="AO122" s="17">
        <v>1992.727781673374</v>
      </c>
      <c r="AP122" s="82" t="str">
        <f>IFERROR((IF('[2]T61 Real GDP'!AP122&lt;&gt;"",(IF('[2]T58 Total Population'!AP122&lt;&gt;"",('[2]T61 Real GDP'!AP122*1000000)/('[2]T58 Total Population'!AP122*1000),"")),"")),"")</f>
        <v/>
      </c>
      <c r="AQ122" s="17">
        <v>556.93672204397706</v>
      </c>
      <c r="AR122" s="17">
        <v>2545.9850310795382</v>
      </c>
      <c r="AS122" s="17">
        <v>671.66321243523316</v>
      </c>
      <c r="AT122" s="17">
        <v>2581.8698745064607</v>
      </c>
      <c r="AU122" s="82">
        <v>1123.9561752110981</v>
      </c>
      <c r="AV122" s="17">
        <v>1490.257059859244</v>
      </c>
      <c r="AW122" s="17">
        <v>1308.0953635431122</v>
      </c>
      <c r="AX122" s="17">
        <v>2320.141003044384</v>
      </c>
      <c r="AY122" s="82">
        <v>1145.3387376954256</v>
      </c>
      <c r="AZ122" s="17">
        <v>898.43611899224572</v>
      </c>
      <c r="BA122" s="82" t="str">
        <f>IFERROR((IF('[2]T61 Real GDP'!BA122&lt;&gt;"",(IF('[2]T58 Total Population'!BA122&lt;&gt;"",('[2]T61 Real GDP'!BA122*1000000)/('[2]T58 Total Population'!BA122*1000),"")),"")),"")</f>
        <v/>
      </c>
      <c r="BB122" s="82"/>
      <c r="BC122" s="17">
        <v>2353.1005164507801</v>
      </c>
      <c r="BE122" s="81">
        <f t="shared" si="1"/>
        <v>0.74389908859259912</v>
      </c>
    </row>
    <row r="123" spans="1:57" x14ac:dyDescent="0.25">
      <c r="A123" s="20">
        <v>1955</v>
      </c>
      <c r="B123" s="17">
        <v>6198.7878239630918</v>
      </c>
      <c r="C123" s="17">
        <v>4189.7355158701175</v>
      </c>
      <c r="D123" s="17">
        <v>2474.7486367715064</v>
      </c>
      <c r="E123" s="17">
        <v>2778.3249248902025</v>
      </c>
      <c r="F123" s="17">
        <v>5053.344052766096</v>
      </c>
      <c r="G123" s="17">
        <v>6280.2229244599548</v>
      </c>
      <c r="H123" s="17">
        <v>7395.3593151610721</v>
      </c>
      <c r="I123" s="17">
        <v>5196.8169260195045</v>
      </c>
      <c r="J123" s="17">
        <v>5796.9720386510771</v>
      </c>
      <c r="K123" s="17">
        <v>2513.5778650481611</v>
      </c>
      <c r="L123" s="17">
        <v>3920.2601527433767</v>
      </c>
      <c r="M123" s="17">
        <v>7325.8448035977081</v>
      </c>
      <c r="N123" s="17">
        <v>7565.5534885898433</v>
      </c>
      <c r="O123" s="17">
        <v>10866.867469879518</v>
      </c>
      <c r="P123" s="17">
        <v>7868.1348879205434</v>
      </c>
      <c r="Q123" s="82" t="str">
        <f>IFERROR((IF('[2]T61 Real GDP'!Q123&lt;&gt;"",(IF('[2]T58 Total Population'!Q123&lt;&gt;"",('[2]T61 Real GDP'!Q123*1000000)/('[2]T58 Total Population'!Q123*1000),"")),"")),"")</f>
        <v/>
      </c>
      <c r="R123" s="17">
        <v>2147.7828439777777</v>
      </c>
      <c r="S123" s="17">
        <v>2340.381086741957</v>
      </c>
      <c r="T123" s="17" t="s">
        <v>281</v>
      </c>
      <c r="U123" s="17">
        <v>3070.1694082985514</v>
      </c>
      <c r="V123" s="17" t="s">
        <v>281</v>
      </c>
      <c r="W123" s="17">
        <v>1577.9142599315512</v>
      </c>
      <c r="X123" s="17" t="s">
        <v>281</v>
      </c>
      <c r="Y123" s="17" t="s">
        <v>281</v>
      </c>
      <c r="Z123" s="82" t="str">
        <f>IFERROR((IF('[2]T61 Real GDP'!Z123&lt;&gt;"",(IF('[2]T58 Total Population'!Z123&lt;&gt;"",('[2]T61 Real GDP'!Z123*1000000)/('[2]T58 Total Population'!Z123*1000),"")),"")),"")</f>
        <v/>
      </c>
      <c r="AA123" s="17">
        <v>8027.4120529429119</v>
      </c>
      <c r="AB123" s="17">
        <v>8725.437325154202</v>
      </c>
      <c r="AC123" s="17">
        <v>8201.2511124363846</v>
      </c>
      <c r="AD123" s="17">
        <v>10896.854716719601</v>
      </c>
      <c r="AE123" s="82">
        <v>5237.0000751803391</v>
      </c>
      <c r="AF123" s="82">
        <v>1925.7434242159256</v>
      </c>
      <c r="AG123" s="82">
        <v>3975.3890997633343</v>
      </c>
      <c r="AH123" s="82">
        <v>2742.4001168056502</v>
      </c>
      <c r="AI123" s="82">
        <v>5351.5818890195887</v>
      </c>
      <c r="AJ123" s="82" t="str">
        <f>IFERROR((IF('[2]T61 Real GDP'!AJ123&lt;&gt;"",(IF('[2]T58 Total Population'!AJ123&lt;&gt;"",('[2]T61 Real GDP'!AJ123*1000000)/('[2]T58 Total Population'!AJ123*1000),"")),"")),"")</f>
        <v/>
      </c>
      <c r="AK123" s="17">
        <v>1445.223898083716</v>
      </c>
      <c r="AL123" s="23">
        <v>1483.1644464956612</v>
      </c>
      <c r="AM123" s="17">
        <v>2830.0960948253546</v>
      </c>
      <c r="AN123" s="17">
        <v>1164.0486288447896</v>
      </c>
      <c r="AO123" s="17">
        <v>2092.7271807811371</v>
      </c>
      <c r="AP123" s="82" t="str">
        <f>IFERROR((IF('[2]T61 Real GDP'!AP123&lt;&gt;"",(IF('[2]T58 Total Population'!AP123&lt;&gt;"",('[2]T61 Real GDP'!AP123*1000000)/('[2]T58 Total Population'!AP123*1000),"")),"")),"")</f>
        <v/>
      </c>
      <c r="AQ123" s="17">
        <v>576.5302182681487</v>
      </c>
      <c r="AR123" s="17">
        <v>2635.7211692900737</v>
      </c>
      <c r="AS123" s="17">
        <v>675.64122137404581</v>
      </c>
      <c r="AT123" s="17">
        <v>2770.7491371714273</v>
      </c>
      <c r="AU123" s="82">
        <v>1168.8564416374031</v>
      </c>
      <c r="AV123" s="17">
        <v>1460.2583249905629</v>
      </c>
      <c r="AW123" s="17">
        <v>1357.509279395171</v>
      </c>
      <c r="AX123" s="17">
        <v>2357.7173496744545</v>
      </c>
      <c r="AY123" s="82">
        <v>1189.0569395017794</v>
      </c>
      <c r="AZ123" s="17">
        <v>945.02159281807474</v>
      </c>
      <c r="BA123" s="82" t="str">
        <f>IFERROR((IF('[2]T61 Real GDP'!BA123&lt;&gt;"",(IF('[2]T58 Total Population'!BA123&lt;&gt;"",('[2]T61 Real GDP'!BA123*1000000)/('[2]T58 Total Population'!BA123*1000),"")),"")),"")</f>
        <v/>
      </c>
      <c r="BB123" s="82"/>
      <c r="BC123" s="17">
        <v>2457.0747033057637</v>
      </c>
      <c r="BE123" s="81">
        <f t="shared" si="1"/>
        <v>0.74318246603594551</v>
      </c>
    </row>
    <row r="124" spans="1:57" x14ac:dyDescent="0.25">
      <c r="A124" s="20">
        <v>1956</v>
      </c>
      <c r="B124" s="17">
        <v>6448.4627270080837</v>
      </c>
      <c r="C124" s="17">
        <v>4368.0079081532494</v>
      </c>
      <c r="D124" s="17">
        <v>2564.070351758794</v>
      </c>
      <c r="E124" s="17">
        <v>2977.8754231613616</v>
      </c>
      <c r="F124" s="17">
        <v>5396.7293691249261</v>
      </c>
      <c r="G124" s="17">
        <v>6422.455791197629</v>
      </c>
      <c r="H124" s="17">
        <v>7438.7586978623622</v>
      </c>
      <c r="I124" s="17">
        <v>5295.3266226031719</v>
      </c>
      <c r="J124" s="17">
        <v>6176.6352299219698</v>
      </c>
      <c r="K124" s="17">
        <v>2705.8852974089318</v>
      </c>
      <c r="L124" s="17">
        <v>3897.0687535769753</v>
      </c>
      <c r="M124" s="17">
        <v>7498.5185067503098</v>
      </c>
      <c r="N124" s="17">
        <v>7797.0620202199725</v>
      </c>
      <c r="O124" s="17">
        <v>11439.048562933598</v>
      </c>
      <c r="P124" s="17">
        <v>7928.7472647702407</v>
      </c>
      <c r="Q124" s="82" t="str">
        <f>IFERROR((IF('[2]T61 Real GDP'!Q124&lt;&gt;"",(IF('[2]T58 Total Population'!Q124&lt;&gt;"",('[2]T61 Real GDP'!Q124*1000000)/('[2]T58 Total Population'!Q124*1000),"")),"")),"")</f>
        <v/>
      </c>
      <c r="R124" s="17">
        <v>2128.0187899614812</v>
      </c>
      <c r="S124" s="17">
        <v>2225.6647187169328</v>
      </c>
      <c r="T124" s="17" t="s">
        <v>281</v>
      </c>
      <c r="U124" s="17">
        <v>2905.7900856537995</v>
      </c>
      <c r="V124" s="17" t="s">
        <v>281</v>
      </c>
      <c r="W124" s="17">
        <v>1623.3862253312859</v>
      </c>
      <c r="X124" s="17" t="s">
        <v>281</v>
      </c>
      <c r="Y124" s="17" t="s">
        <v>281</v>
      </c>
      <c r="Z124" s="82" t="str">
        <f>IFERROR((IF('[2]T61 Real GDP'!Z124&lt;&gt;"",(IF('[2]T58 Total Population'!Z124&lt;&gt;"",('[2]T61 Real GDP'!Z124*1000000)/('[2]T58 Total Population'!Z124*1000),"")),"")),"")</f>
        <v/>
      </c>
      <c r="AA124" s="17">
        <v>8108.324879486634</v>
      </c>
      <c r="AB124" s="17">
        <v>9000.1831712871881</v>
      </c>
      <c r="AC124" s="17">
        <v>8651.9457148508864</v>
      </c>
      <c r="AD124" s="17">
        <v>10914.282161950941</v>
      </c>
      <c r="AE124" s="82">
        <v>5285.3146803071122</v>
      </c>
      <c r="AF124" s="82">
        <v>1896.435994020115</v>
      </c>
      <c r="AG124" s="82">
        <v>3956.8060514514132</v>
      </c>
      <c r="AH124" s="82">
        <v>2842.8187144680801</v>
      </c>
      <c r="AI124" s="82">
        <v>5360.1697575430362</v>
      </c>
      <c r="AJ124" s="82" t="str">
        <f>IFERROR((IF('[2]T61 Real GDP'!AJ124&lt;&gt;"",(IF('[2]T58 Total Population'!AJ124&lt;&gt;"",('[2]T61 Real GDP'!AJ124*1000000)/('[2]T58 Total Population'!AJ124*1000),"")),"")),"")</f>
        <v/>
      </c>
      <c r="AK124" s="17">
        <v>1553.0615291531449</v>
      </c>
      <c r="AL124" s="23">
        <v>1451.3221343534883</v>
      </c>
      <c r="AM124" s="17">
        <v>2913.7624649572667</v>
      </c>
      <c r="AN124" s="17">
        <v>1223.3681296147624</v>
      </c>
      <c r="AO124" s="17">
        <v>2097.2051133167279</v>
      </c>
      <c r="AP124" s="82" t="str">
        <f>IFERROR((IF('[2]T61 Real GDP'!AP124&lt;&gt;"",(IF('[2]T58 Total Population'!AP124&lt;&gt;"",('[2]T61 Real GDP'!AP124*1000000)/('[2]T58 Total Population'!AP124*1000),"")),"")),"")</f>
        <v/>
      </c>
      <c r="AQ124" s="17">
        <v>616.11192907082454</v>
      </c>
      <c r="AR124" s="17">
        <v>2729.2893750478083</v>
      </c>
      <c r="AS124" s="17">
        <v>700.69326683291763</v>
      </c>
      <c r="AT124" s="17">
        <v>2947.8701055396045</v>
      </c>
      <c r="AU124" s="82">
        <v>1148.8692323460136</v>
      </c>
      <c r="AV124" s="17">
        <v>1505.386611075523</v>
      </c>
      <c r="AW124" s="17">
        <v>1409.8131054993146</v>
      </c>
      <c r="AX124" s="17">
        <v>2333.0417031204433</v>
      </c>
      <c r="AY124" s="82">
        <v>1207.5794882774865</v>
      </c>
      <c r="AZ124" s="17">
        <v>929.69635349909629</v>
      </c>
      <c r="BA124" s="82" t="str">
        <f>IFERROR((IF('[2]T61 Real GDP'!BA124&lt;&gt;"",(IF('[2]T58 Total Population'!BA124&lt;&gt;"",('[2]T61 Real GDP'!BA124*1000000)/('[2]T58 Total Population'!BA124*1000),"")),"")),"")</f>
        <v/>
      </c>
      <c r="BB124" s="82"/>
      <c r="BC124" s="17">
        <v>2524.2683985229833</v>
      </c>
      <c r="BE124" s="81">
        <f t="shared" si="1"/>
        <v>0.74590328503969683</v>
      </c>
    </row>
    <row r="125" spans="1:57" x14ac:dyDescent="0.25">
      <c r="A125" s="20">
        <v>1957</v>
      </c>
      <c r="B125" s="17">
        <v>6761.7824238128987</v>
      </c>
      <c r="C125" s="17">
        <v>4590.9740407483787</v>
      </c>
      <c r="D125" s="17">
        <v>2658.871694839328</v>
      </c>
      <c r="E125" s="17">
        <v>3046.1154011307831</v>
      </c>
      <c r="F125" s="17">
        <v>5716.1642639961183</v>
      </c>
      <c r="G125" s="17">
        <v>6494.6355651854774</v>
      </c>
      <c r="H125" s="17">
        <v>7965.0949423006341</v>
      </c>
      <c r="I125" s="17">
        <v>5490.0555041628122</v>
      </c>
      <c r="J125" s="17">
        <v>6492.2140840793054</v>
      </c>
      <c r="K125" s="17">
        <v>2858.9892218811301</v>
      </c>
      <c r="L125" s="17">
        <v>3914.2247639165876</v>
      </c>
      <c r="M125" s="17">
        <v>7613.557410440033</v>
      </c>
      <c r="N125" s="17">
        <v>8092.425106602569</v>
      </c>
      <c r="O125" s="17">
        <v>11705.423332032775</v>
      </c>
      <c r="P125" s="17">
        <v>8017.0134162939921</v>
      </c>
      <c r="Q125" s="82" t="str">
        <f>IFERROR((IF('[2]T61 Real GDP'!Q125&lt;&gt;"",(IF('[2]T58 Total Population'!Q125&lt;&gt;"",('[2]T61 Real GDP'!Q125*1000000)/('[2]T58 Total Population'!Q125*1000),"")),"")),"")</f>
        <v/>
      </c>
      <c r="R125" s="17">
        <v>2330.4066658506044</v>
      </c>
      <c r="S125" s="17">
        <v>2624.6689133824771</v>
      </c>
      <c r="T125" s="17" t="s">
        <v>281</v>
      </c>
      <c r="U125" s="17">
        <v>3169.4429592151791</v>
      </c>
      <c r="V125" s="17" t="s">
        <v>281</v>
      </c>
      <c r="W125" s="17">
        <v>1671.6839620474736</v>
      </c>
      <c r="X125" s="17" t="s">
        <v>281</v>
      </c>
      <c r="Y125" s="17" t="s">
        <v>281</v>
      </c>
      <c r="Z125" s="82" t="str">
        <f>IFERROR((IF('[2]T61 Real GDP'!Z125&lt;&gt;"",(IF('[2]T58 Total Population'!Z125&lt;&gt;"",('[2]T61 Real GDP'!Z125*1000000)/('[2]T58 Total Population'!Z125*1000),"")),"")),"")</f>
        <v/>
      </c>
      <c r="AA125" s="17">
        <v>8090.2385352423244</v>
      </c>
      <c r="AB125" s="17">
        <v>9045.0061384036198</v>
      </c>
      <c r="AC125" s="17">
        <v>8606.7415968132918</v>
      </c>
      <c r="AD125" s="17">
        <v>10919.986742952833</v>
      </c>
      <c r="AE125" s="82">
        <v>5460.6864941696149</v>
      </c>
      <c r="AF125" s="82">
        <v>1994.121508523471</v>
      </c>
      <c r="AG125" s="82">
        <v>4264.199786571693</v>
      </c>
      <c r="AH125" s="82">
        <v>2964.7401205887168</v>
      </c>
      <c r="AI125" s="82">
        <v>5332.8736692043049</v>
      </c>
      <c r="AJ125" s="82" t="str">
        <f>IFERROR((IF('[2]T61 Real GDP'!AJ125&lt;&gt;"",(IF('[2]T58 Total Population'!AJ125&lt;&gt;"",('[2]T61 Real GDP'!AJ125*1000000)/('[2]T58 Total Population'!AJ125*1000),"")),"")),"")</f>
        <v/>
      </c>
      <c r="AK125" s="17">
        <v>1693.2608165348215</v>
      </c>
      <c r="AL125" s="23">
        <v>1419.8231686735896</v>
      </c>
      <c r="AM125" s="17">
        <v>2951.0920124745098</v>
      </c>
      <c r="AN125" s="17">
        <v>1158.9595856659439</v>
      </c>
      <c r="AO125" s="17">
        <v>2193.9594807965536</v>
      </c>
      <c r="AP125" s="82" t="str">
        <f>IFERROR((IF('[2]T61 Real GDP'!AP125&lt;&gt;"",(IF('[2]T58 Total Population'!AP125&lt;&gt;"",('[2]T61 Real GDP'!AP125*1000000)/('[2]T58 Total Population'!AP125*1000),"")),"")),"")</f>
        <v/>
      </c>
      <c r="AQ125" s="17">
        <v>635.99139013002662</v>
      </c>
      <c r="AR125" s="17">
        <v>2824.6171837883271</v>
      </c>
      <c r="AS125" s="17">
        <v>679.52078239608807</v>
      </c>
      <c r="AT125" s="17">
        <v>3135.873352523834</v>
      </c>
      <c r="AU125" s="82">
        <v>1205.6669086668619</v>
      </c>
      <c r="AV125" s="17">
        <v>1454.5365271890569</v>
      </c>
      <c r="AW125" s="17">
        <v>1442.1110858564491</v>
      </c>
      <c r="AX125" s="17">
        <v>2318.2327762981445</v>
      </c>
      <c r="AY125" s="82">
        <v>1253.363692817222</v>
      </c>
      <c r="AZ125" s="17">
        <v>910.15396305322781</v>
      </c>
      <c r="BA125" s="82" t="str">
        <f>IFERROR((IF('[2]T61 Real GDP'!BA125&lt;&gt;"",(IF('[2]T58 Total Population'!BA125&lt;&gt;"",('[2]T61 Real GDP'!BA125*1000000)/('[2]T58 Total Population'!BA125*1000),"")),"")),"")</f>
        <v/>
      </c>
      <c r="BB125" s="82"/>
      <c r="BC125" s="17">
        <v>2567.2972542298207</v>
      </c>
      <c r="BE125" s="81">
        <f t="shared" si="1"/>
        <v>0.73766150856580315</v>
      </c>
    </row>
    <row r="126" spans="1:57" x14ac:dyDescent="0.25">
      <c r="A126" s="20">
        <v>1958</v>
      </c>
      <c r="B126" s="17">
        <v>6855.171507425418</v>
      </c>
      <c r="C126" s="17">
        <v>4822.8831424414157</v>
      </c>
      <c r="D126" s="17">
        <v>2672.3143819858133</v>
      </c>
      <c r="E126" s="17">
        <v>3149.8175723874442</v>
      </c>
      <c r="F126" s="17">
        <v>5906.6674413991668</v>
      </c>
      <c r="G126" s="17">
        <v>6441.8300514973034</v>
      </c>
      <c r="H126" s="17">
        <v>8095.2229082117647</v>
      </c>
      <c r="I126" s="17">
        <v>5474.3336850314236</v>
      </c>
      <c r="J126" s="17">
        <v>6736.7652607458804</v>
      </c>
      <c r="K126" s="17">
        <v>2963.1246490787066</v>
      </c>
      <c r="L126" s="17">
        <v>3869.5124919253649</v>
      </c>
      <c r="M126" s="17">
        <v>7482.0716241130785</v>
      </c>
      <c r="N126" s="17">
        <v>8082.8544203510792</v>
      </c>
      <c r="O126" s="17">
        <v>11296.787843816119</v>
      </c>
      <c r="P126" s="17">
        <v>7965.8096491907381</v>
      </c>
      <c r="Q126" s="82" t="str">
        <f>IFERROR((IF('[2]T61 Real GDP'!Q126&lt;&gt;"",(IF('[2]T58 Total Population'!Q126&lt;&gt;"",('[2]T61 Real GDP'!Q126*1000000)/('[2]T58 Total Population'!Q126*1000),"")),"")),"")</f>
        <v/>
      </c>
      <c r="R126" s="17">
        <v>2508.1211246233233</v>
      </c>
      <c r="S126" s="17">
        <v>2675.09893524476</v>
      </c>
      <c r="T126" s="17" t="s">
        <v>281</v>
      </c>
      <c r="U126" s="17">
        <v>3367.0270150208003</v>
      </c>
      <c r="V126" s="17" t="s">
        <v>281</v>
      </c>
      <c r="W126" s="17">
        <v>1723.5871525549364</v>
      </c>
      <c r="X126" s="17" t="s">
        <v>281</v>
      </c>
      <c r="Y126" s="17" t="s">
        <v>281</v>
      </c>
      <c r="Z126" s="82" t="str">
        <f>IFERROR((IF('[2]T61 Real GDP'!Z126&lt;&gt;"",(IF('[2]T58 Total Population'!Z126&lt;&gt;"",('[2]T61 Real GDP'!Z126*1000000)/('[2]T58 Total Population'!Z126*1000),"")),"")),"")</f>
        <v/>
      </c>
      <c r="AA126" s="17">
        <v>8305.474779448703</v>
      </c>
      <c r="AB126" s="17">
        <v>9185.4906328332745</v>
      </c>
      <c r="AC126" s="17">
        <v>8534.0147671481463</v>
      </c>
      <c r="AD126" s="17">
        <v>10630.528013174597</v>
      </c>
      <c r="AE126" s="82">
        <v>5697.9809880801877</v>
      </c>
      <c r="AF126" s="82">
        <v>2111.2130412038887</v>
      </c>
      <c r="AG126" s="82">
        <v>4391.5595761480072</v>
      </c>
      <c r="AH126" s="82">
        <v>3025.0992233264637</v>
      </c>
      <c r="AI126" s="82">
        <v>5402.3494448691699</v>
      </c>
      <c r="AJ126" s="82" t="str">
        <f>IFERROR((IF('[2]T61 Real GDP'!AJ126&lt;&gt;"",(IF('[2]T58 Total Population'!AJ126&lt;&gt;"",('[2]T61 Real GDP'!AJ126*1000000)/('[2]T58 Total Population'!AJ126*1000),"")),"")),"")</f>
        <v/>
      </c>
      <c r="AK126" s="17">
        <v>1718.8795073230481</v>
      </c>
      <c r="AL126" s="23">
        <v>1388.9378881701759</v>
      </c>
      <c r="AM126" s="17">
        <v>2939.0056042941737</v>
      </c>
      <c r="AN126" s="17">
        <v>1291.3321250555696</v>
      </c>
      <c r="AO126" s="17">
        <v>2221.8622157186301</v>
      </c>
      <c r="AP126" s="82" t="str">
        <f>IFERROR((IF('[2]T61 Real GDP'!AP126&lt;&gt;"",(IF('[2]T58 Total Population'!AP126&lt;&gt;"",('[2]T61 Real GDP'!AP126*1000000)/('[2]T58 Total Population'!AP126*1000),"")),"")),"")</f>
        <v/>
      </c>
      <c r="AQ126" s="17">
        <v>690.374826823425</v>
      </c>
      <c r="AR126" s="17">
        <v>2923.8639150695494</v>
      </c>
      <c r="AS126" s="17">
        <v>715.63875598086122</v>
      </c>
      <c r="AT126" s="17">
        <v>3288.895321608994</v>
      </c>
      <c r="AU126" s="82">
        <v>1233.8292933462151</v>
      </c>
      <c r="AV126" s="17">
        <v>1413.0176890833839</v>
      </c>
      <c r="AW126" s="17">
        <v>1447.8915014873085</v>
      </c>
      <c r="AX126" s="17">
        <v>2294.574664208586</v>
      </c>
      <c r="AY126" s="82">
        <v>1289.7205588822355</v>
      </c>
      <c r="AZ126" s="17">
        <v>913.73941626769556</v>
      </c>
      <c r="BA126" s="82" t="str">
        <f>IFERROR((IF('[2]T61 Real GDP'!BA126&lt;&gt;"",(IF('[2]T58 Total Population'!BA126&lt;&gt;"",('[2]T61 Real GDP'!BA126*1000000)/('[2]T58 Total Population'!BA126*1000),"")),"")),"")</f>
        <v/>
      </c>
      <c r="BB126" s="82"/>
      <c r="BC126" s="17">
        <v>2596.3225946206317</v>
      </c>
      <c r="BE126" s="81">
        <f t="shared" si="1"/>
        <v>0.72493272139752407</v>
      </c>
    </row>
    <row r="127" spans="1:57" x14ac:dyDescent="0.25">
      <c r="A127" s="20">
        <v>1959</v>
      </c>
      <c r="B127" s="17">
        <v>6978.7769082356008</v>
      </c>
      <c r="C127" s="17">
        <v>5130.8140344975873</v>
      </c>
      <c r="D127" s="17">
        <v>2794.0479046593505</v>
      </c>
      <c r="E127" s="17">
        <v>3050.4518883739597</v>
      </c>
      <c r="F127" s="17">
        <v>6051.1829282079789</v>
      </c>
      <c r="G127" s="17">
        <v>6608.2810681205474</v>
      </c>
      <c r="H127" s="17">
        <v>8637.1550306644294</v>
      </c>
      <c r="I127" s="17">
        <v>5753.5212870048017</v>
      </c>
      <c r="J127" s="17">
        <v>7176.6886296168595</v>
      </c>
      <c r="K127" s="17">
        <v>3040.2648918730342</v>
      </c>
      <c r="L127" s="17">
        <v>4038.2815443041445</v>
      </c>
      <c r="M127" s="17">
        <v>7736.675444116614</v>
      </c>
      <c r="N127" s="17">
        <v>8287.9301661910358</v>
      </c>
      <c r="O127" s="17">
        <v>11870.127400646512</v>
      </c>
      <c r="P127" s="17">
        <v>8239.7990607437059</v>
      </c>
      <c r="Q127" s="82" t="str">
        <f>IFERROR((IF('[2]T61 Real GDP'!Q127&lt;&gt;"",(IF('[2]T58 Total Population'!Q127&lt;&gt;"",('[2]T61 Real GDP'!Q127*1000000)/('[2]T58 Total Population'!Q127*1000),"")),"")),"")</f>
        <v/>
      </c>
      <c r="R127" s="17">
        <v>2683.5293537818466</v>
      </c>
      <c r="S127" s="17">
        <v>2897.0038006000923</v>
      </c>
      <c r="T127" s="17" t="s">
        <v>281</v>
      </c>
      <c r="U127" s="17">
        <v>3484.1141716753677</v>
      </c>
      <c r="V127" s="17" t="s">
        <v>281</v>
      </c>
      <c r="W127" s="17">
        <v>1782.9640680287262</v>
      </c>
      <c r="X127" s="17" t="s">
        <v>281</v>
      </c>
      <c r="Y127" s="17" t="s">
        <v>281</v>
      </c>
      <c r="Z127" s="82" t="str">
        <f>IFERROR((IF('[2]T61 Real GDP'!Z127&lt;&gt;"",(IF('[2]T58 Total Population'!Z127&lt;&gt;"",('[2]T61 Real GDP'!Z127*1000000)/('[2]T58 Total Population'!Z127*1000),"")),"")),"")</f>
        <v/>
      </c>
      <c r="AA127" s="17">
        <v>8628.4384432311617</v>
      </c>
      <c r="AB127" s="17">
        <v>9630.1266085601692</v>
      </c>
      <c r="AC127" s="17">
        <v>8676.2368513846832</v>
      </c>
      <c r="AD127" s="17">
        <v>11230.16926277906</v>
      </c>
      <c r="AE127" s="82">
        <v>5241.4680627084754</v>
      </c>
      <c r="AF127" s="82">
        <v>2221.0013151993194</v>
      </c>
      <c r="AG127" s="82">
        <v>4042.0266947445293</v>
      </c>
      <c r="AH127" s="82">
        <v>3016.4379109497831</v>
      </c>
      <c r="AI127" s="82">
        <v>4859.6765880220692</v>
      </c>
      <c r="AJ127" s="82" t="str">
        <f>IFERROR((IF('[2]T61 Real GDP'!AJ127&lt;&gt;"",(IF('[2]T58 Total Population'!AJ127&lt;&gt;"",('[2]T61 Real GDP'!AJ127*1000000)/('[2]T58 Total Population'!AJ127*1000),"")),"")),"")</f>
        <v/>
      </c>
      <c r="AK127" s="17">
        <v>1993.5108194960167</v>
      </c>
      <c r="AL127" s="23">
        <v>1358.4139965836741</v>
      </c>
      <c r="AM127" s="17">
        <v>2994.7280921500801</v>
      </c>
      <c r="AN127" s="17">
        <v>1216.9759344742542</v>
      </c>
      <c r="AO127" s="17">
        <v>2251.8067550620231</v>
      </c>
      <c r="AP127" s="82" t="str">
        <f>IFERROR((IF('[2]T61 Real GDP'!AP127&lt;&gt;"",(IF('[2]T58 Total Population'!AP127&lt;&gt;"",('[2]T61 Real GDP'!AP127*1000000)/('[2]T58 Total Population'!AP127*1000),"")),"")),"")</f>
        <v/>
      </c>
      <c r="AQ127" s="17">
        <v>686.38974181875517</v>
      </c>
      <c r="AR127" s="17">
        <v>3026.5552335377774</v>
      </c>
      <c r="AS127" s="17">
        <v>717.13380281690138</v>
      </c>
      <c r="AT127" s="17">
        <v>3553.9357364985972</v>
      </c>
      <c r="AU127" s="82">
        <v>1242.7593101345203</v>
      </c>
      <c r="AV127" s="17">
        <v>1467.3528629791851</v>
      </c>
      <c r="AW127" s="17">
        <v>1500.7229100876696</v>
      </c>
      <c r="AX127" s="17">
        <v>2186.2399193548385</v>
      </c>
      <c r="AY127" s="82">
        <v>1329.0026748184944</v>
      </c>
      <c r="AZ127" s="17">
        <v>992.11605789169892</v>
      </c>
      <c r="BA127" s="82" t="str">
        <f>IFERROR((IF('[2]T61 Real GDP'!BA127&lt;&gt;"",(IF('[2]T58 Total Population'!BA127&lt;&gt;"",('[2]T61 Real GDP'!BA127*1000000)/('[2]T58 Total Population'!BA127*1000),"")),"")),"")</f>
        <v/>
      </c>
      <c r="BB127" s="82"/>
      <c r="BC127" s="17">
        <v>2665.112269172987</v>
      </c>
      <c r="BE127" s="81">
        <f t="shared" si="1"/>
        <v>0.73293441966548745</v>
      </c>
    </row>
    <row r="128" spans="1:57" x14ac:dyDescent="0.25">
      <c r="A128" s="20">
        <v>1960</v>
      </c>
      <c r="B128" s="17">
        <v>7397.5828610681774</v>
      </c>
      <c r="C128" s="17">
        <v>5456.1900480206577</v>
      </c>
      <c r="D128" s="17">
        <v>2955.8356479688382</v>
      </c>
      <c r="E128" s="17">
        <v>3071.6499331439081</v>
      </c>
      <c r="F128" s="17">
        <v>6518.5400025569579</v>
      </c>
      <c r="G128" s="17">
        <v>6952.0874686084635</v>
      </c>
      <c r="H128" s="17">
        <v>8811.831477843265</v>
      </c>
      <c r="I128" s="17">
        <v>6230.3594003973267</v>
      </c>
      <c r="J128" s="17">
        <v>7705.2332250597037</v>
      </c>
      <c r="K128" s="17">
        <v>3145.6378067357114</v>
      </c>
      <c r="L128" s="17">
        <v>4282.1327683615818</v>
      </c>
      <c r="M128" s="17">
        <v>8286.6097858262237</v>
      </c>
      <c r="N128" s="17">
        <v>8687.5033420672698</v>
      </c>
      <c r="O128" s="17">
        <v>12456.732562476687</v>
      </c>
      <c r="P128" s="17">
        <v>8645.2302757198504</v>
      </c>
      <c r="Q128" s="82" t="str">
        <f>IFERROR((IF('[2]T61 Real GDP'!Q128&lt;&gt;"",(IF('[2]T58 Total Population'!Q128&lt;&gt;"",('[2]T61 Real GDP'!Q128*1000000)/('[2]T58 Total Population'!Q128*1000),"")),"")),"")</f>
        <v/>
      </c>
      <c r="R128" s="17">
        <v>2911.7125659556132</v>
      </c>
      <c r="S128" s="17">
        <v>3163.669343560075</v>
      </c>
      <c r="T128" s="17" t="s">
        <v>281</v>
      </c>
      <c r="U128" s="17">
        <v>3649.1015883674495</v>
      </c>
      <c r="V128" s="17" t="s">
        <v>281</v>
      </c>
      <c r="W128" s="17">
        <v>1843.7188046247886</v>
      </c>
      <c r="X128" s="17" t="s">
        <v>281</v>
      </c>
      <c r="Y128" s="17" t="s">
        <v>281</v>
      </c>
      <c r="Z128" s="82" t="str">
        <f>IFERROR((IF('[2]T61 Real GDP'!Z128&lt;&gt;"",(IF('[2]T58 Total Population'!Z128&lt;&gt;"",('[2]T61 Real GDP'!Z128*1000000)/('[2]T58 Total Population'!Z128*1000),"")),"")),"")</f>
        <v/>
      </c>
      <c r="AA128" s="17">
        <v>8790.9082214125629</v>
      </c>
      <c r="AB128" s="17">
        <v>9465.1788176305545</v>
      </c>
      <c r="AC128" s="17">
        <v>8752.5076279242676</v>
      </c>
      <c r="AD128" s="17">
        <v>11328.475516269904</v>
      </c>
      <c r="AE128" s="82">
        <v>5559.465947070551</v>
      </c>
      <c r="AF128" s="82">
        <v>2334.8552008157912</v>
      </c>
      <c r="AG128" s="82">
        <v>4270.2772307836149</v>
      </c>
      <c r="AH128" s="82">
        <v>3155.2026186603139</v>
      </c>
      <c r="AI128" s="82">
        <v>4960.1555767771151</v>
      </c>
      <c r="AJ128" s="82" t="str">
        <f>IFERROR((IF('[2]T61 Real GDP'!AJ128&lt;&gt;"",(IF('[2]T58 Total Population'!AJ128&lt;&gt;"",('[2]T61 Real GDP'!AJ128*1000000)/('[2]T58 Total Population'!AJ128*1000),"")),"")),"")</f>
        <v/>
      </c>
      <c r="AK128" s="17">
        <v>2088.1030858811905</v>
      </c>
      <c r="AL128" s="23">
        <v>1328.6986512746798</v>
      </c>
      <c r="AM128" s="17">
        <v>3041.4726678782977</v>
      </c>
      <c r="AN128" s="17">
        <v>1342.610656769464</v>
      </c>
      <c r="AO128" s="17">
        <v>2247.4652092442311</v>
      </c>
      <c r="AP128" s="82" t="str">
        <f>IFERROR((IF('[2]T61 Real GDP'!AP128&lt;&gt;"",(IF('[2]T58 Total Population'!AP128&lt;&gt;"",('[2]T61 Real GDP'!AP128*1000000)/('[2]T58 Total Population'!AP128*1000),"")),"")),"")</f>
        <v/>
      </c>
      <c r="AQ128" s="17">
        <v>662.14040505494177</v>
      </c>
      <c r="AR128" s="17">
        <v>3133.6780151529929</v>
      </c>
      <c r="AS128" s="17">
        <v>753.24884792626722</v>
      </c>
      <c r="AT128" s="17">
        <v>3986.4328857788614</v>
      </c>
      <c r="AU128" s="82">
        <v>1226.3891343415587</v>
      </c>
      <c r="AV128" s="17">
        <v>1530.4040710480508</v>
      </c>
      <c r="AW128" s="17">
        <v>1476.185286806495</v>
      </c>
      <c r="AX128" s="17">
        <v>2309.8882410106899</v>
      </c>
      <c r="AY128" s="82">
        <v>1353.1903139674064</v>
      </c>
      <c r="AZ128" s="17">
        <v>1078.2273673115192</v>
      </c>
      <c r="BA128" s="82" t="str">
        <f>IFERROR((IF('[2]T61 Real GDP'!BA128&lt;&gt;"",(IF('[2]T58 Total Population'!BA128&lt;&gt;"",('[2]T61 Real GDP'!BA128*1000000)/('[2]T58 Total Population'!BA128*1000),"")),"")),"")</f>
        <v/>
      </c>
      <c r="BB128" s="82"/>
      <c r="BC128" s="17">
        <v>2764.0488425183912</v>
      </c>
      <c r="BE128" s="81">
        <f t="shared" si="1"/>
        <v>0.72762559925088099</v>
      </c>
    </row>
    <row r="129" spans="1:57" x14ac:dyDescent="0.25">
      <c r="A129" s="20">
        <v>1961</v>
      </c>
      <c r="B129" s="17">
        <v>7718.4264131726368</v>
      </c>
      <c r="C129" s="17">
        <v>5852.6749230675687</v>
      </c>
      <c r="D129" s="17">
        <v>3119.1868190273717</v>
      </c>
      <c r="E129" s="17">
        <v>3436.0394842151604</v>
      </c>
      <c r="F129" s="17">
        <v>6826.9769593408355</v>
      </c>
      <c r="G129" s="17">
        <v>7252.8311767658042</v>
      </c>
      <c r="H129" s="17">
        <v>9311.8663929609356</v>
      </c>
      <c r="I129" s="17">
        <v>6657.9182623463239</v>
      </c>
      <c r="J129" s="17">
        <v>7952.160374714721</v>
      </c>
      <c r="K129" s="17">
        <v>3392.6923512005765</v>
      </c>
      <c r="L129" s="17">
        <v>4508.3915835787529</v>
      </c>
      <c r="M129" s="17">
        <v>8201.5081908111333</v>
      </c>
      <c r="N129" s="17">
        <v>9136.968085106384</v>
      </c>
      <c r="O129" s="17">
        <v>13098.693759071119</v>
      </c>
      <c r="P129" s="17">
        <v>8856.6667297896111</v>
      </c>
      <c r="Q129" s="82" t="str">
        <f>IFERROR((IF('[2]T61 Real GDP'!Q129&lt;&gt;"",(IF('[2]T58 Total Population'!Q129&lt;&gt;"",('[2]T61 Real GDP'!Q129*1000000)/('[2]T58 Total Population'!Q129*1000),"")),"")),"")</f>
        <v/>
      </c>
      <c r="R129" s="17">
        <v>3071.9912481030419</v>
      </c>
      <c r="S129" s="17">
        <v>3374.0076350246009</v>
      </c>
      <c r="T129" s="17" t="s">
        <v>281</v>
      </c>
      <c r="U129" s="17">
        <v>3816.2280528133033</v>
      </c>
      <c r="V129" s="17" t="s">
        <v>281</v>
      </c>
      <c r="W129" s="17">
        <v>1951.0439234606874</v>
      </c>
      <c r="X129" s="17" t="s">
        <v>281</v>
      </c>
      <c r="Y129" s="17" t="s">
        <v>281</v>
      </c>
      <c r="Z129" s="82" t="str">
        <f>IFERROR((IF('[2]T61 Real GDP'!Z129&lt;&gt;"",(IF('[2]T58 Total Population'!Z129&lt;&gt;"",('[2]T61 Real GDP'!Z129*1000000)/('[2]T58 Total Population'!Z129*1000),"")),"")),"")</f>
        <v/>
      </c>
      <c r="AA129" s="17">
        <v>8653.1379831743434</v>
      </c>
      <c r="AB129" s="17">
        <v>9744.9073978910164</v>
      </c>
      <c r="AC129" s="17">
        <v>8832.7450041929224</v>
      </c>
      <c r="AD129" s="17">
        <v>11401.734434457867</v>
      </c>
      <c r="AE129" s="82">
        <v>5861.8416489889569</v>
      </c>
      <c r="AF129" s="82">
        <v>2437.2738322001751</v>
      </c>
      <c r="AG129" s="82">
        <v>4366.3048581031762</v>
      </c>
      <c r="AH129" s="82">
        <v>3172.1124212808286</v>
      </c>
      <c r="AI129" s="82">
        <v>5036.2860666652632</v>
      </c>
      <c r="AJ129" s="82" t="str">
        <f>IFERROR((IF('[2]T61 Real GDP'!AJ129&lt;&gt;"",(IF('[2]T58 Total Population'!AJ129&lt;&gt;"",('[2]T61 Real GDP'!AJ129*1000000)/('[2]T58 Total Population'!AJ129*1000),"")),"")),"")</f>
        <v/>
      </c>
      <c r="AK129" s="17">
        <v>1799.4340563918199</v>
      </c>
      <c r="AL129" s="23">
        <v>1341.4369683226157</v>
      </c>
      <c r="AM129" s="17">
        <v>3091.6045542914749</v>
      </c>
      <c r="AN129" s="17">
        <v>1435.6857208346682</v>
      </c>
      <c r="AO129" s="17">
        <v>2221.152370225866</v>
      </c>
      <c r="AP129" s="82" t="str">
        <f>IFERROR((IF('[2]T61 Real GDP'!AP129&lt;&gt;"",(IF('[2]T58 Total Population'!AP129&lt;&gt;"",('[2]T61 Real GDP'!AP129*1000000)/('[2]T58 Total Population'!AP129*1000),"")),"")),"")</f>
        <v/>
      </c>
      <c r="AQ129" s="17">
        <v>552.89325034452474</v>
      </c>
      <c r="AR129" s="17">
        <v>3243.5844828130425</v>
      </c>
      <c r="AS129" s="17">
        <v>758.43243243243239</v>
      </c>
      <c r="AT129" s="17">
        <v>4426.2842242052848</v>
      </c>
      <c r="AU129" s="82">
        <v>1246.5915890322115</v>
      </c>
      <c r="AV129" s="17">
        <v>1592.2153436046653</v>
      </c>
      <c r="AW129" s="17">
        <v>1512.3872437616321</v>
      </c>
      <c r="AX129" s="17">
        <v>2421.875</v>
      </c>
      <c r="AY129" s="82">
        <v>1398.1308411214955</v>
      </c>
      <c r="AZ129" s="17">
        <v>1099.8694112114647</v>
      </c>
      <c r="BA129" s="82" t="str">
        <f>IFERROR((IF('[2]T61 Real GDP'!BA129&lt;&gt;"",(IF('[2]T58 Total Population'!BA129&lt;&gt;"",('[2]T61 Real GDP'!BA129*1000000)/('[2]T58 Total Population'!BA129*1000),"")),"")),"")</f>
        <v/>
      </c>
      <c r="BB129" s="82"/>
      <c r="BC129" s="17">
        <v>2821.1852116152445</v>
      </c>
      <c r="BE129" s="81">
        <f t="shared" si="1"/>
        <v>0.72576045692929225</v>
      </c>
    </row>
    <row r="130" spans="1:57" x14ac:dyDescent="0.25">
      <c r="A130" s="20">
        <v>1962</v>
      </c>
      <c r="B130" s="17">
        <v>8067.0631537357822</v>
      </c>
      <c r="C130" s="17">
        <v>6203.0070713051336</v>
      </c>
      <c r="D130" s="17">
        <v>3330.4507860484714</v>
      </c>
      <c r="E130" s="17">
        <v>3799.5304008166613</v>
      </c>
      <c r="F130" s="17">
        <v>6949.6416761946657</v>
      </c>
      <c r="G130" s="17">
        <v>7583.0946802048084</v>
      </c>
      <c r="H130" s="17">
        <v>9747.3605516280859</v>
      </c>
      <c r="I130" s="17">
        <v>6818.9666439048651</v>
      </c>
      <c r="J130" s="17">
        <v>8222.1217810351591</v>
      </c>
      <c r="K130" s="17">
        <v>3499.1932632539842</v>
      </c>
      <c r="L130" s="17">
        <v>4636.0424028268553</v>
      </c>
      <c r="M130" s="17">
        <v>8639.3094041355835</v>
      </c>
      <c r="N130" s="17">
        <v>9468.7757468997934</v>
      </c>
      <c r="O130" s="17">
        <v>13353.512177903283</v>
      </c>
      <c r="P130" s="17">
        <v>8865.3831719582668</v>
      </c>
      <c r="Q130" s="82" t="str">
        <f>IFERROR((IF('[2]T61 Real GDP'!Q130&lt;&gt;"",(IF('[2]T58 Total Population'!Q130&lt;&gt;"",('[2]T61 Real GDP'!Q130*1000000)/('[2]T58 Total Population'!Q130*1000),"")),"")),"")</f>
        <v/>
      </c>
      <c r="R130" s="17">
        <v>3295.2550004794898</v>
      </c>
      <c r="S130" s="17">
        <v>3439.8810702412384</v>
      </c>
      <c r="T130" s="17" t="s">
        <v>281</v>
      </c>
      <c r="U130" s="17">
        <v>3961.8744653587869</v>
      </c>
      <c r="V130" s="17" t="s">
        <v>281</v>
      </c>
      <c r="W130" s="17">
        <v>2007.2727317751196</v>
      </c>
      <c r="X130" s="17" t="s">
        <v>281</v>
      </c>
      <c r="Y130" s="17" t="s">
        <v>281</v>
      </c>
      <c r="Z130" s="82" t="str">
        <f>IFERROR((IF('[2]T61 Real GDP'!Z130&lt;&gt;"",(IF('[2]T58 Total Population'!Z130&lt;&gt;"",('[2]T61 Real GDP'!Z130*1000000)/('[2]T58 Total Population'!Z130*1000),"")),"")),"")</f>
        <v/>
      </c>
      <c r="AA130" s="17">
        <v>9026.7984120008514</v>
      </c>
      <c r="AB130" s="17">
        <v>9730.5659922444793</v>
      </c>
      <c r="AC130" s="17">
        <v>9276.9093444280534</v>
      </c>
      <c r="AD130" s="17">
        <v>11904.984507178162</v>
      </c>
      <c r="AE130" s="82">
        <v>5677.2332249393821</v>
      </c>
      <c r="AF130" s="82">
        <v>2510.9617528494114</v>
      </c>
      <c r="AG130" s="82">
        <v>4465.2469226316498</v>
      </c>
      <c r="AH130" s="82">
        <v>3210.9492154770187</v>
      </c>
      <c r="AI130" s="82">
        <v>4858.2509834648599</v>
      </c>
      <c r="AJ130" s="82" t="str">
        <f>IFERROR((IF('[2]T61 Real GDP'!AJ130&lt;&gt;"",(IF('[2]T58 Total Population'!AJ130&lt;&gt;"",('[2]T61 Real GDP'!AJ130*1000000)/('[2]T58 Total Population'!AJ130*1000),"")),"")),"")</f>
        <v/>
      </c>
      <c r="AK130" s="17">
        <v>1433.0566135694562</v>
      </c>
      <c r="AL130" s="23">
        <v>1354.4103811373923</v>
      </c>
      <c r="AM130" s="17">
        <v>3178.6163639219717</v>
      </c>
      <c r="AN130" s="17">
        <v>1379.1424476709915</v>
      </c>
      <c r="AO130" s="17">
        <v>2296.9116304020704</v>
      </c>
      <c r="AP130" s="82" t="str">
        <f>IFERROR((IF('[2]T61 Real GDP'!AP130&lt;&gt;"",(IF('[2]T58 Total Population'!AP130&lt;&gt;"",('[2]T61 Real GDP'!AP130*1000000)/('[2]T58 Total Population'!AP130*1000),"")),"")),"")</f>
        <v/>
      </c>
      <c r="AQ130" s="17">
        <v>550.43783889331155</v>
      </c>
      <c r="AR130" s="17">
        <v>3652.4264794868695</v>
      </c>
      <c r="AS130" s="17">
        <v>758.15859030837009</v>
      </c>
      <c r="AT130" s="17">
        <v>4776.5168283411522</v>
      </c>
      <c r="AU130" s="82">
        <v>1245.1785666230146</v>
      </c>
      <c r="AV130" s="17">
        <v>1636.8032596839232</v>
      </c>
      <c r="AW130" s="17">
        <v>1536.7714523441578</v>
      </c>
      <c r="AX130" s="17">
        <v>2520.2833961832935</v>
      </c>
      <c r="AY130" s="82">
        <v>1459.2337494619028</v>
      </c>
      <c r="AZ130" s="17">
        <v>1149.4222629040639</v>
      </c>
      <c r="BA130" s="82" t="str">
        <f>IFERROR((IF('[2]T61 Real GDP'!BA130&lt;&gt;"",(IF('[2]T58 Total Population'!BA130&lt;&gt;"",('[2]T61 Real GDP'!BA130*1000000)/('[2]T58 Total Population'!BA130*1000),"")),"")),"")</f>
        <v/>
      </c>
      <c r="BB130" s="82"/>
      <c r="BC130" s="17">
        <v>2902.3977630713343</v>
      </c>
      <c r="BE130" s="81">
        <f t="shared" si="1"/>
        <v>0.72715498359949171</v>
      </c>
    </row>
    <row r="131" spans="1:57" x14ac:dyDescent="0.25">
      <c r="A131" s="20">
        <v>1963</v>
      </c>
      <c r="B131" s="17">
        <v>8362.6713662165203</v>
      </c>
      <c r="C131" s="17">
        <v>6531.85997605379</v>
      </c>
      <c r="D131" s="17">
        <v>3504.1182170542634</v>
      </c>
      <c r="E131" s="17">
        <v>4151.3741370698935</v>
      </c>
      <c r="F131" s="17">
        <v>7186.2260586294706</v>
      </c>
      <c r="G131" s="17">
        <v>7862.4597386648848</v>
      </c>
      <c r="H131" s="17">
        <v>9731.6603392405686</v>
      </c>
      <c r="I131" s="17">
        <v>6993.9948829496279</v>
      </c>
      <c r="J131" s="17">
        <v>8385.523537313431</v>
      </c>
      <c r="K131" s="17">
        <v>3840.6179518551821</v>
      </c>
      <c r="L131" s="17">
        <v>4821.4035087719294</v>
      </c>
      <c r="M131" s="17">
        <v>8832.2163041412623</v>
      </c>
      <c r="N131" s="17">
        <v>9916.8500051944084</v>
      </c>
      <c r="O131" s="17">
        <v>13710.485403351184</v>
      </c>
      <c r="P131" s="17">
        <v>9149.1841491841496</v>
      </c>
      <c r="Q131" s="82" t="str">
        <f>IFERROR((IF('[2]T61 Real GDP'!Q131&lt;&gt;"",(IF('[2]T58 Total Population'!Q131&lt;&gt;"",('[2]T61 Real GDP'!Q131*1000000)/('[2]T58 Total Population'!Q131*1000),"")),"")),"")</f>
        <v/>
      </c>
      <c r="R131" s="17">
        <v>3418.0020090731882</v>
      </c>
      <c r="S131" s="17">
        <v>3782.6264379272825</v>
      </c>
      <c r="T131" s="17" t="s">
        <v>281</v>
      </c>
      <c r="U131" s="17">
        <v>4167.6581556157162</v>
      </c>
      <c r="V131" s="17" t="s">
        <v>281</v>
      </c>
      <c r="W131" s="17">
        <v>2136.6106713088539</v>
      </c>
      <c r="X131" s="17" t="s">
        <v>281</v>
      </c>
      <c r="Y131" s="17" t="s">
        <v>281</v>
      </c>
      <c r="Z131" s="82" t="str">
        <f>IFERROR((IF('[2]T61 Real GDP'!Z131&lt;&gt;"",(IF('[2]T58 Total Population'!Z131&lt;&gt;"",('[2]T61 Real GDP'!Z131*1000000)/('[2]T58 Total Population'!Z131*1000),"")),"")),"")</f>
        <v/>
      </c>
      <c r="AA131" s="17">
        <v>9399.9145387944518</v>
      </c>
      <c r="AB131" s="17">
        <v>10132.016447950893</v>
      </c>
      <c r="AC131" s="17">
        <v>9566.3816912934344</v>
      </c>
      <c r="AD131" s="17">
        <v>12242.340495238901</v>
      </c>
      <c r="AE131" s="82">
        <v>5455.4404819340207</v>
      </c>
      <c r="AF131" s="82">
        <v>2463.2326342878173</v>
      </c>
      <c r="AG131" s="82">
        <v>4639.284081503225</v>
      </c>
      <c r="AH131" s="82">
        <v>3342.5582684785104</v>
      </c>
      <c r="AI131" s="82">
        <v>4819.7055519315109</v>
      </c>
      <c r="AJ131" s="82" t="str">
        <f>IFERROR((IF('[2]T61 Real GDP'!AJ131&lt;&gt;"",(IF('[2]T58 Total Population'!AJ131&lt;&gt;"",('[2]T61 Real GDP'!AJ131*1000000)/('[2]T58 Total Population'!AJ131*1000),"")),"")),"")</f>
        <v/>
      </c>
      <c r="AK131" s="17">
        <v>1767.7573611917453</v>
      </c>
      <c r="AL131" s="23">
        <v>1367.3894463802244</v>
      </c>
      <c r="AM131" s="17">
        <v>3320.9611964478454</v>
      </c>
      <c r="AN131" s="17">
        <v>1555.7487613602029</v>
      </c>
      <c r="AO131" s="17">
        <v>2453.8810741840966</v>
      </c>
      <c r="AP131" s="82" t="str">
        <f>IFERROR((IF('[2]T61 Real GDP'!AP131&lt;&gt;"",(IF('[2]T58 Total Population'!AP131&lt;&gt;"",('[2]T61 Real GDP'!AP131*1000000)/('[2]T58 Total Population'!AP131*1000),"")),"")),"")</f>
        <v/>
      </c>
      <c r="AQ131" s="17">
        <v>590.29069298804836</v>
      </c>
      <c r="AR131" s="17">
        <v>4083.1360168376741</v>
      </c>
      <c r="AS131" s="17">
        <v>778.96982758620697</v>
      </c>
      <c r="AT131" s="17">
        <v>5128.6442560700671</v>
      </c>
      <c r="AU131" s="82">
        <v>1315.5188819239761</v>
      </c>
      <c r="AV131" s="17">
        <v>1669.2443343687364</v>
      </c>
      <c r="AW131" s="17">
        <v>1595.3916833193714</v>
      </c>
      <c r="AX131" s="17">
        <v>2700.8356545961001</v>
      </c>
      <c r="AY131" s="82">
        <v>1544.6287190599217</v>
      </c>
      <c r="AZ131" s="17">
        <v>1205.0203613974047</v>
      </c>
      <c r="BA131" s="82" t="str">
        <f>IFERROR((IF('[2]T61 Real GDP'!BA131&lt;&gt;"",(IF('[2]T58 Total Population'!BA131&lt;&gt;"",('[2]T61 Real GDP'!BA131*1000000)/('[2]T58 Total Population'!BA131*1000),"")),"")),"")</f>
        <v/>
      </c>
      <c r="BB131" s="82"/>
      <c r="BC131" s="17">
        <v>2965.0438163683411</v>
      </c>
      <c r="BE131" s="81">
        <f t="shared" si="1"/>
        <v>0.7183992167606742</v>
      </c>
    </row>
    <row r="132" spans="1:57" x14ac:dyDescent="0.25">
      <c r="A132" s="20">
        <v>1964</v>
      </c>
      <c r="B132" s="17">
        <v>8819.3366695706791</v>
      </c>
      <c r="C132" s="17">
        <v>6727.9389542287427</v>
      </c>
      <c r="D132" s="17">
        <v>3718.3885996163331</v>
      </c>
      <c r="E132" s="17">
        <v>4514.9372439853714</v>
      </c>
      <c r="F132" s="17">
        <v>7566.9304843807295</v>
      </c>
      <c r="G132" s="17">
        <v>8340.7707910750505</v>
      </c>
      <c r="H132" s="17">
        <v>10559.575066242303</v>
      </c>
      <c r="I132" s="17">
        <v>7306.7337591985479</v>
      </c>
      <c r="J132" s="17">
        <v>8822.3535574267935</v>
      </c>
      <c r="K132" s="17">
        <v>4141.1543413381396</v>
      </c>
      <c r="L132" s="17">
        <v>4985.6843575418989</v>
      </c>
      <c r="M132" s="17">
        <v>9437.1953110054164</v>
      </c>
      <c r="N132" s="17">
        <v>10515.379143362463</v>
      </c>
      <c r="O132" s="17">
        <v>14190.759300152878</v>
      </c>
      <c r="P132" s="17">
        <v>9567.9650312089052</v>
      </c>
      <c r="Q132" s="82" t="str">
        <f>IFERROR((IF('[2]T61 Real GDP'!Q132&lt;&gt;"",(IF('[2]T58 Total Population'!Q132&lt;&gt;"",('[2]T61 Real GDP'!Q132*1000000)/('[2]T58 Total Population'!Q132*1000),"")),"")),"")</f>
        <v/>
      </c>
      <c r="R132" s="17">
        <v>3657.3836504553456</v>
      </c>
      <c r="S132" s="17">
        <v>4114.8733976127542</v>
      </c>
      <c r="T132" s="17" t="s">
        <v>281</v>
      </c>
      <c r="U132" s="17">
        <v>4388.0141099373413</v>
      </c>
      <c r="V132" s="17" t="s">
        <v>281</v>
      </c>
      <c r="W132" s="17">
        <v>2258.2003262898043</v>
      </c>
      <c r="X132" s="17" t="s">
        <v>281</v>
      </c>
      <c r="Y132" s="17" t="s">
        <v>281</v>
      </c>
      <c r="Z132" s="82" t="str">
        <f>IFERROR((IF('[2]T61 Real GDP'!Z132&lt;&gt;"",(IF('[2]T58 Total Population'!Z132&lt;&gt;"",('[2]T61 Real GDP'!Z132*1000000)/('[2]T58 Total Population'!Z132*1000),"")),"")),"")</f>
        <v/>
      </c>
      <c r="AA132" s="17">
        <v>9848.9040767659699</v>
      </c>
      <c r="AB132" s="17">
        <v>10418.41084897471</v>
      </c>
      <c r="AC132" s="17">
        <v>9999.3643160515076</v>
      </c>
      <c r="AD132" s="17">
        <v>12772.566431634954</v>
      </c>
      <c r="AE132" s="82">
        <v>5926.1266583942488</v>
      </c>
      <c r="AF132" s="82">
        <v>2472.1776042599063</v>
      </c>
      <c r="AG132" s="82">
        <v>4638.2883586495691</v>
      </c>
      <c r="AH132" s="82">
        <v>3593.6842333706268</v>
      </c>
      <c r="AI132" s="82">
        <v>4858.0685610881465</v>
      </c>
      <c r="AJ132" s="82" t="str">
        <f>IFERROR((IF('[2]T61 Real GDP'!AJ132&lt;&gt;"",(IF('[2]T58 Total Population'!AJ132&lt;&gt;"",('[2]T61 Real GDP'!AJ132*1000000)/('[2]T58 Total Population'!AJ132*1000),"")),"")),"")</f>
        <v/>
      </c>
      <c r="AK132" s="17">
        <v>1805.8801780083654</v>
      </c>
      <c r="AL132" s="23">
        <v>1380.5081777109872</v>
      </c>
      <c r="AM132" s="17">
        <v>3449.9389822665621</v>
      </c>
      <c r="AN132" s="17">
        <v>1588.8502550183671</v>
      </c>
      <c r="AO132" s="17">
        <v>2496.2403963626643</v>
      </c>
      <c r="AP132" s="82" t="str">
        <f>IFERROR((IF('[2]T61 Real GDP'!AP132&lt;&gt;"",(IF('[2]T58 Total Population'!AP132&lt;&gt;"",('[2]T61 Real GDP'!AP132*1000000)/('[2]T58 Total Population'!AP132*1000),"")),"")),"")</f>
        <v/>
      </c>
      <c r="AQ132" s="17">
        <v>644.81817986554108</v>
      </c>
      <c r="AR132" s="17">
        <v>4327.1700051361076</v>
      </c>
      <c r="AS132" s="17">
        <v>821.22784810126586</v>
      </c>
      <c r="AT132" s="17">
        <v>5667.6904578194726</v>
      </c>
      <c r="AU132" s="82">
        <v>1389.6512292738707</v>
      </c>
      <c r="AV132" s="17">
        <v>1727.5937423117555</v>
      </c>
      <c r="AW132" s="17">
        <v>1600.1872615631692</v>
      </c>
      <c r="AX132" s="17">
        <v>2541.2684622067768</v>
      </c>
      <c r="AY132" s="82">
        <v>1679.1279773920064</v>
      </c>
      <c r="AZ132" s="17">
        <v>1248.6411652312538</v>
      </c>
      <c r="BA132" s="82" t="str">
        <f>IFERROR((IF('[2]T61 Real GDP'!BA132&lt;&gt;"",(IF('[2]T58 Total Population'!BA132&lt;&gt;"",('[2]T61 Real GDP'!BA132*1000000)/('[2]T58 Total Population'!BA132*1000),"")),"")),"")</f>
        <v/>
      </c>
      <c r="BB132" s="82"/>
      <c r="BC132" s="17">
        <v>3117.6477359691762</v>
      </c>
      <c r="BE132" s="81">
        <f t="shared" ref="BE132:BE183" si="2">IFERROR((STDEVA(B132:BB132))/(AVERAGE(B132:BB132)),"")</f>
        <v>0.71912145516689074</v>
      </c>
    </row>
    <row r="133" spans="1:57" x14ac:dyDescent="0.25">
      <c r="A133" s="20">
        <v>1965</v>
      </c>
      <c r="B133" s="17">
        <v>9165.4150435725478</v>
      </c>
      <c r="C133" s="17">
        <v>6963.9393207073153</v>
      </c>
      <c r="D133" s="17">
        <v>3992.3977280818503</v>
      </c>
      <c r="E133" s="17">
        <v>4762.2355846408263</v>
      </c>
      <c r="F133" s="17">
        <v>7734.1298980083457</v>
      </c>
      <c r="G133" s="17">
        <v>8559.3928938093359</v>
      </c>
      <c r="H133" s="17">
        <v>10953.321704041527</v>
      </c>
      <c r="I133" s="17">
        <v>7669.6002306883929</v>
      </c>
      <c r="J133" s="17">
        <v>9185.7291697886849</v>
      </c>
      <c r="K133" s="17">
        <v>4508.9471953899338</v>
      </c>
      <c r="L133" s="17">
        <v>5051.4603616133518</v>
      </c>
      <c r="M133" s="17">
        <v>9797.8359908883813</v>
      </c>
      <c r="N133" s="17">
        <v>10815.182606334491</v>
      </c>
      <c r="O133" s="17">
        <v>14503.61770149756</v>
      </c>
      <c r="P133" s="17">
        <v>9751.5363385464589</v>
      </c>
      <c r="Q133" s="82" t="str">
        <f>IFERROR((IF('[2]T61 Real GDP'!Q133&lt;&gt;"",(IF('[2]T58 Total Population'!Q133&lt;&gt;"",('[2]T61 Real GDP'!Q133*1000000)/('[2]T58 Total Population'!Q133*1000),"")),"")),"")</f>
        <v/>
      </c>
      <c r="R133" s="17">
        <v>3849.9588321310489</v>
      </c>
      <c r="S133" s="17">
        <v>4209.3145028205736</v>
      </c>
      <c r="T133" s="17" t="s">
        <v>281</v>
      </c>
      <c r="U133" s="17">
        <v>4409.5282119867261</v>
      </c>
      <c r="V133" s="17" t="s">
        <v>281</v>
      </c>
      <c r="W133" s="17">
        <v>2386.1219177177018</v>
      </c>
      <c r="X133" s="17" t="s">
        <v>281</v>
      </c>
      <c r="Y133" s="17" t="s">
        <v>281</v>
      </c>
      <c r="Z133" s="82" t="str">
        <f>IFERROR((IF('[2]T61 Real GDP'!Z133&lt;&gt;"",(IF('[2]T58 Total Population'!Z133&lt;&gt;"",('[2]T61 Real GDP'!Z133*1000000)/('[2]T58 Total Population'!Z133*1000),"")),"")),"")</f>
        <v/>
      </c>
      <c r="AA133" s="17">
        <v>10151.857827309583</v>
      </c>
      <c r="AB133" s="17">
        <v>10878.654749280411</v>
      </c>
      <c r="AC133" s="17">
        <v>10472.916686595814</v>
      </c>
      <c r="AD133" s="17">
        <v>13418.701718450051</v>
      </c>
      <c r="AE133" s="82">
        <v>6370.7473376684575</v>
      </c>
      <c r="AF133" s="82">
        <v>2448.3918651637518</v>
      </c>
      <c r="AG133" s="82">
        <v>4577.1385377720153</v>
      </c>
      <c r="AH133" s="82">
        <v>3701.9742792136503</v>
      </c>
      <c r="AI133" s="82">
        <v>4859.7674158684331</v>
      </c>
      <c r="AJ133" s="82" t="str">
        <f>IFERROR((IF('[2]T61 Real GDP'!AJ133&lt;&gt;"",(IF('[2]T58 Total Population'!AJ133&lt;&gt;"",('[2]T61 Real GDP'!AJ133*1000000)/('[2]T58 Total Population'!AJ133*1000),"")),"")),"")</f>
        <v/>
      </c>
      <c r="AK133" s="17">
        <v>1869.6755012164756</v>
      </c>
      <c r="AL133" s="23">
        <v>1393.9844537462052</v>
      </c>
      <c r="AM133" s="17">
        <v>3559.3596073349445</v>
      </c>
      <c r="AN133" s="17">
        <v>1652.8550609729675</v>
      </c>
      <c r="AO133" s="17">
        <v>2504.1064804866046</v>
      </c>
      <c r="AP133" s="82" t="str">
        <f>IFERROR((IF('[2]T61 Real GDP'!AP133&lt;&gt;"",(IF('[2]T58 Total Population'!AP133&lt;&gt;"",('[2]T61 Real GDP'!AP133*1000000)/('[2]T58 Total Population'!AP133*1000),"")),"")),"")</f>
        <v/>
      </c>
      <c r="AQ133" s="17">
        <v>701.59329404280015</v>
      </c>
      <c r="AR133" s="17">
        <v>4825.036827037994</v>
      </c>
      <c r="AS133" s="17">
        <v>770.75051546391751</v>
      </c>
      <c r="AT133" s="17">
        <v>5933.7476120909278</v>
      </c>
      <c r="AU133" s="82">
        <v>1436.3351332520467</v>
      </c>
      <c r="AV133" s="17">
        <v>1804.0655272255824</v>
      </c>
      <c r="AW133" s="17">
        <v>1633.1520947623192</v>
      </c>
      <c r="AX133" s="17">
        <v>2667.3379617361807</v>
      </c>
      <c r="AY133" s="82">
        <v>1810.3556321478929</v>
      </c>
      <c r="AZ133" s="17">
        <v>1307.8731449444574</v>
      </c>
      <c r="BA133" s="82" t="str">
        <f>IFERROR((IF('[2]T61 Real GDP'!BA133&lt;&gt;"",(IF('[2]T58 Total Population'!BA133&lt;&gt;"",('[2]T61 Real GDP'!BA133*1000000)/('[2]T58 Total Population'!BA133*1000),"")),"")),"")</f>
        <v/>
      </c>
      <c r="BB133" s="82"/>
      <c r="BC133" s="17">
        <v>3217.8063189855466</v>
      </c>
      <c r="BE133" s="81">
        <f t="shared" si="2"/>
        <v>0.71846890452290091</v>
      </c>
    </row>
    <row r="134" spans="1:57" x14ac:dyDescent="0.25">
      <c r="A134" s="20">
        <v>1966</v>
      </c>
      <c r="B134" s="17">
        <v>9544.1357901858555</v>
      </c>
      <c r="C134" s="17">
        <v>7366.0233115000683</v>
      </c>
      <c r="D134" s="17">
        <v>4163.9952573335677</v>
      </c>
      <c r="E134" s="17">
        <v>5059.7536821718868</v>
      </c>
      <c r="F134" s="17">
        <v>8112.3278593773948</v>
      </c>
      <c r="G134" s="17">
        <v>8775.9523759439617</v>
      </c>
      <c r="H134" s="17">
        <v>11159.770713913496</v>
      </c>
      <c r="I134" s="17">
        <v>7824.4979282315217</v>
      </c>
      <c r="J134" s="17">
        <v>9387.5990859690592</v>
      </c>
      <c r="K134" s="17">
        <v>4749.0895556367441</v>
      </c>
      <c r="L134" s="17">
        <v>5080.4438280166432</v>
      </c>
      <c r="M134" s="17">
        <v>9936.2494781128553</v>
      </c>
      <c r="N134" s="17">
        <v>10935.60285867978</v>
      </c>
      <c r="O134" s="17">
        <v>14727.318212141428</v>
      </c>
      <c r="P134" s="17">
        <v>9885.3101037644337</v>
      </c>
      <c r="Q134" s="82" t="str">
        <f>IFERROR((IF('[2]T61 Real GDP'!Q134&lt;&gt;"",(IF('[2]T58 Total Population'!Q134&lt;&gt;"",('[2]T61 Real GDP'!Q134*1000000)/('[2]T58 Total Population'!Q134*1000),"")),"")),"")</f>
        <v/>
      </c>
      <c r="R134" s="17">
        <v>4125.2893729859479</v>
      </c>
      <c r="S134" s="17">
        <v>4485.4318637347978</v>
      </c>
      <c r="T134" s="17" t="s">
        <v>281</v>
      </c>
      <c r="U134" s="17">
        <v>4646.1488134246947</v>
      </c>
      <c r="V134" s="17" t="s">
        <v>281</v>
      </c>
      <c r="W134" s="17">
        <v>2642.9232072973073</v>
      </c>
      <c r="X134" s="17" t="s">
        <v>281</v>
      </c>
      <c r="Y134" s="17" t="s">
        <v>281</v>
      </c>
      <c r="Z134" s="82" t="str">
        <f>IFERROR((IF('[2]T61 Real GDP'!Z134&lt;&gt;"",(IF('[2]T58 Total Population'!Z134&lt;&gt;"",('[2]T61 Real GDP'!Z134*1000000)/('[2]T58 Total Population'!Z134*1000),"")),"")),"")</f>
        <v/>
      </c>
      <c r="AA134" s="17">
        <v>10241.282709012024</v>
      </c>
      <c r="AB134" s="17">
        <v>11362.021171699131</v>
      </c>
      <c r="AC134" s="17">
        <v>10946.135109398754</v>
      </c>
      <c r="AD134" s="17">
        <v>14133.526658526658</v>
      </c>
      <c r="AE134" s="82">
        <v>6320.604234887538</v>
      </c>
      <c r="AF134" s="82">
        <v>2526.735225753187</v>
      </c>
      <c r="AG134" s="82">
        <v>4984.4535088447892</v>
      </c>
      <c r="AH134" s="82">
        <v>3812.5325649033243</v>
      </c>
      <c r="AI134" s="82">
        <v>4974.2632589141513</v>
      </c>
      <c r="AJ134" s="82" t="str">
        <f>IFERROR((IF('[2]T61 Real GDP'!AJ134&lt;&gt;"",(IF('[2]T58 Total Population'!AJ134&lt;&gt;"",('[2]T61 Real GDP'!AJ134*1000000)/('[2]T58 Total Population'!AJ134*1000),"")),"")),"")</f>
        <v/>
      </c>
      <c r="AK134" s="17">
        <v>1725.158513709192</v>
      </c>
      <c r="AL134" s="23">
        <v>1436.0404244685747</v>
      </c>
      <c r="AM134" s="17">
        <v>3614.9999204277601</v>
      </c>
      <c r="AN134" s="17">
        <v>1654.1195109716759</v>
      </c>
      <c r="AO134" s="17">
        <v>2734.7653410004441</v>
      </c>
      <c r="AP134" s="82" t="str">
        <f>IFERROR((IF('[2]T61 Real GDP'!AP134&lt;&gt;"",(IF('[2]T58 Total Population'!AP134&lt;&gt;"",('[2]T61 Real GDP'!AP134*1000000)/('[2]T58 Total Population'!AP134*1000),"")),"")),"")</f>
        <v/>
      </c>
      <c r="AQ134" s="17">
        <v>746.31629045417458</v>
      </c>
      <c r="AR134" s="17">
        <v>4864.8723105319705</v>
      </c>
      <c r="AS134" s="17">
        <v>762.03434343434344</v>
      </c>
      <c r="AT134" s="17">
        <v>6505.5315792792226</v>
      </c>
      <c r="AU134" s="82">
        <v>1569.3368664220682</v>
      </c>
      <c r="AV134" s="17">
        <v>1846.299365755056</v>
      </c>
      <c r="AW134" s="17">
        <v>1653.9047000382518</v>
      </c>
      <c r="AX134" s="17">
        <v>2891.3358147229114</v>
      </c>
      <c r="AY134" s="82">
        <v>1915.6012176560123</v>
      </c>
      <c r="AZ134" s="17">
        <v>1412.2257815265466</v>
      </c>
      <c r="BA134" s="82" t="str">
        <f>IFERROR((IF('[2]T61 Real GDP'!BA134&lt;&gt;"",(IF('[2]T58 Total Population'!BA134&lt;&gt;"",('[2]T61 Real GDP'!BA134*1000000)/('[2]T58 Total Population'!BA134*1000),"")),"")),"")</f>
        <v/>
      </c>
      <c r="BB134" s="82"/>
      <c r="BC134" s="17">
        <v>3325.6883686189453</v>
      </c>
      <c r="BE134" s="81">
        <f t="shared" si="2"/>
        <v>0.71358243333096294</v>
      </c>
    </row>
    <row r="135" spans="1:57" x14ac:dyDescent="0.25">
      <c r="A135" s="20">
        <v>1967</v>
      </c>
      <c r="B135" s="17">
        <v>9907.1865745310952</v>
      </c>
      <c r="C135" s="17">
        <v>7872.3137602709467</v>
      </c>
      <c r="D135" s="17">
        <v>4481.1600571240242</v>
      </c>
      <c r="E135" s="17">
        <v>5334.1105972476635</v>
      </c>
      <c r="F135" s="17">
        <v>8296.7353386838386</v>
      </c>
      <c r="G135" s="17">
        <v>9071.8359231936374</v>
      </c>
      <c r="H135" s="17">
        <v>11436.513185087211</v>
      </c>
      <c r="I135" s="17">
        <v>7946.5988556897655</v>
      </c>
      <c r="J135" s="17">
        <v>9396.6811138625544</v>
      </c>
      <c r="K135" s="17">
        <v>4950.6444201251406</v>
      </c>
      <c r="L135" s="17">
        <v>5351.8844177786968</v>
      </c>
      <c r="M135" s="17">
        <v>10341.259088998797</v>
      </c>
      <c r="N135" s="17">
        <v>11219.215219250806</v>
      </c>
      <c r="O135" s="17">
        <v>15010.39089559624</v>
      </c>
      <c r="P135" s="17">
        <v>10048.890991466365</v>
      </c>
      <c r="Q135" s="82" t="str">
        <f>IFERROR((IF('[2]T61 Real GDP'!Q135&lt;&gt;"",(IF('[2]T58 Total Population'!Q135&lt;&gt;"",('[2]T61 Real GDP'!Q135*1000000)/('[2]T58 Total Population'!Q135*1000),"")),"")),"")</f>
        <v/>
      </c>
      <c r="R135" s="17">
        <v>4319.7430627850199</v>
      </c>
      <c r="S135" s="17">
        <v>4608.8201835265672</v>
      </c>
      <c r="T135" s="17" t="s">
        <v>281</v>
      </c>
      <c r="U135" s="17">
        <v>4893.9382982060661</v>
      </c>
      <c r="V135" s="17" t="s">
        <v>281</v>
      </c>
      <c r="W135" s="17">
        <v>2743.1469035583273</v>
      </c>
      <c r="X135" s="17" t="s">
        <v>281</v>
      </c>
      <c r="Y135" s="17" t="s">
        <v>281</v>
      </c>
      <c r="Z135" s="82" t="str">
        <f>IFERROR((IF('[2]T61 Real GDP'!Z135&lt;&gt;"",(IF('[2]T58 Total Population'!Z135&lt;&gt;"",('[2]T61 Real GDP'!Z135*1000000)/('[2]T58 Total Population'!Z135*1000),"")),"")),"")</f>
        <v/>
      </c>
      <c r="AA135" s="17">
        <v>10732.746509006201</v>
      </c>
      <c r="AB135" s="17">
        <v>10681.963968256878</v>
      </c>
      <c r="AC135" s="17">
        <v>11078.269992166579</v>
      </c>
      <c r="AD135" s="17">
        <v>14330.030395748621</v>
      </c>
      <c r="AE135" s="82">
        <v>6398.9517849415015</v>
      </c>
      <c r="AF135" s="82">
        <v>2553.9744696590701</v>
      </c>
      <c r="AG135" s="82">
        <v>5045.8058150833194</v>
      </c>
      <c r="AH135" s="82">
        <v>3922.4045708062276</v>
      </c>
      <c r="AI135" s="82">
        <v>4720.6210918441848</v>
      </c>
      <c r="AJ135" s="82" t="str">
        <f>IFERROR((IF('[2]T61 Real GDP'!AJ135&lt;&gt;"",(IF('[2]T58 Total Population'!AJ135&lt;&gt;"",('[2]T61 Real GDP'!AJ135*1000000)/('[2]T58 Total Population'!AJ135*1000),"")),"")),"")</f>
        <v/>
      </c>
      <c r="AK135" s="17">
        <v>1824.1697664511657</v>
      </c>
      <c r="AL135" s="23">
        <v>1479.5234977010616</v>
      </c>
      <c r="AM135" s="17">
        <v>3760.4165152093169</v>
      </c>
      <c r="AN135" s="17">
        <v>1605.1284576369808</v>
      </c>
      <c r="AO135" s="17">
        <v>2794.7716038849949</v>
      </c>
      <c r="AP135" s="82" t="str">
        <f>IFERROR((IF('[2]T61 Real GDP'!AP135&lt;&gt;"",(IF('[2]T58 Total Population'!AP135&lt;&gt;"",('[2]T61 Real GDP'!AP135*1000000)/('[2]T58 Total Population'!AP135*1000),"")),"")),"")</f>
        <v/>
      </c>
      <c r="AQ135" s="17">
        <v>706.92068120071565</v>
      </c>
      <c r="AR135" s="17">
        <v>4824.0571612764588</v>
      </c>
      <c r="AS135" s="17">
        <v>807.01383399209476</v>
      </c>
      <c r="AT135" s="17">
        <v>7152.2936227134069</v>
      </c>
      <c r="AU135" s="82">
        <v>1644.6516876306794</v>
      </c>
      <c r="AV135" s="17">
        <v>1830.3518762116098</v>
      </c>
      <c r="AW135" s="17">
        <v>1690.0946357964283</v>
      </c>
      <c r="AX135" s="17">
        <v>3162.9247572815539</v>
      </c>
      <c r="AY135" s="82">
        <v>2070.35661218425</v>
      </c>
      <c r="AZ135" s="17">
        <v>1485.7638738771279</v>
      </c>
      <c r="BA135" s="82" t="str">
        <f>IFERROR((IF('[2]T61 Real GDP'!BA135&lt;&gt;"",(IF('[2]T58 Total Population'!BA135&lt;&gt;"",('[2]T61 Real GDP'!BA135*1000000)/('[2]T58 Total Population'!BA135*1000),"")),"")),"")</f>
        <v/>
      </c>
      <c r="BB135" s="82"/>
      <c r="BC135" s="17">
        <v>3381.1483175407338</v>
      </c>
      <c r="BE135" s="81">
        <f t="shared" si="2"/>
        <v>0.7079153238658743</v>
      </c>
    </row>
    <row r="136" spans="1:57" x14ac:dyDescent="0.25">
      <c r="A136" s="20">
        <v>1968</v>
      </c>
      <c r="B136" s="17">
        <v>10267.018066387114</v>
      </c>
      <c r="C136" s="17">
        <v>8382.4052863768284</v>
      </c>
      <c r="D136" s="17">
        <v>4873.3687692333015</v>
      </c>
      <c r="E136" s="17">
        <v>5588.174071410227</v>
      </c>
      <c r="F136" s="17">
        <v>8620.5699137322681</v>
      </c>
      <c r="G136" s="17">
        <v>9415.5248284635763</v>
      </c>
      <c r="H136" s="17">
        <v>11836.747272615208</v>
      </c>
      <c r="I136" s="17">
        <v>8092.9970567186338</v>
      </c>
      <c r="J136" s="17">
        <v>9864.4500725415346</v>
      </c>
      <c r="K136" s="17">
        <v>5265.7862326695667</v>
      </c>
      <c r="L136" s="17">
        <v>5769.6137339055795</v>
      </c>
      <c r="M136" s="17">
        <v>10894.340761417969</v>
      </c>
      <c r="N136" s="17">
        <v>11561.230602789103</v>
      </c>
      <c r="O136" s="17">
        <v>15373.776908023483</v>
      </c>
      <c r="P136" s="17">
        <v>10409.950374904916</v>
      </c>
      <c r="Q136" s="82" t="str">
        <f>IFERROR((IF('[2]T61 Real GDP'!Q136&lt;&gt;"",(IF('[2]T58 Total Population'!Q136&lt;&gt;"",('[2]T61 Real GDP'!Q136*1000000)/('[2]T58 Total Population'!Q136*1000),"")),"")),"")</f>
        <v/>
      </c>
      <c r="R136" s="17">
        <v>4368.0324146061503</v>
      </c>
      <c r="S136" s="17">
        <v>4787.5402404955857</v>
      </c>
      <c r="T136" s="17" t="s">
        <v>281</v>
      </c>
      <c r="U136" s="17">
        <v>4934.1005182041654</v>
      </c>
      <c r="V136" s="17" t="s">
        <v>281</v>
      </c>
      <c r="W136" s="17">
        <v>2739.176162788779</v>
      </c>
      <c r="X136" s="17" t="s">
        <v>281</v>
      </c>
      <c r="Y136" s="17" t="s">
        <v>281</v>
      </c>
      <c r="Z136" s="82" t="str">
        <f>IFERROR((IF('[2]T61 Real GDP'!Z136&lt;&gt;"",(IF('[2]T58 Total Population'!Z136&lt;&gt;"",('[2]T61 Real GDP'!Z136*1000000)/('[2]T58 Total Population'!Z136*1000),"")),"")),"")</f>
        <v/>
      </c>
      <c r="AA136" s="17">
        <v>11148.305273821938</v>
      </c>
      <c r="AB136" s="17">
        <v>10545.487495469373</v>
      </c>
      <c r="AC136" s="17">
        <v>11479.064091831378</v>
      </c>
      <c r="AD136" s="17">
        <v>14862.938825944417</v>
      </c>
      <c r="AE136" s="82">
        <v>6577.7566222311343</v>
      </c>
      <c r="AF136" s="82">
        <v>2704.2450821297916</v>
      </c>
      <c r="AG136" s="82">
        <v>5127.6448771781143</v>
      </c>
      <c r="AH136" s="82">
        <v>4072.5742098410578</v>
      </c>
      <c r="AI136" s="82">
        <v>4747.1608333480399</v>
      </c>
      <c r="AJ136" s="82" t="str">
        <f>IFERROR((IF('[2]T61 Real GDP'!AJ136&lt;&gt;"",(IF('[2]T58 Total Population'!AJ136&lt;&gt;"",('[2]T61 Real GDP'!AJ136*1000000)/('[2]T58 Total Population'!AJ136*1000),"")),"")),"")</f>
        <v/>
      </c>
      <c r="AK136" s="17">
        <v>1977.4309462676094</v>
      </c>
      <c r="AL136" s="23">
        <v>1524.1193488969541</v>
      </c>
      <c r="AM136" s="17">
        <v>3818.8554259447687</v>
      </c>
      <c r="AN136" s="17">
        <v>1734.9803974226681</v>
      </c>
      <c r="AO136" s="17">
        <v>2916.7482200006157</v>
      </c>
      <c r="AP136" s="82" t="str">
        <f>IFERROR((IF('[2]T61 Real GDP'!AP136&lt;&gt;"",(IF('[2]T58 Total Population'!AP136&lt;&gt;"",('[2]T61 Real GDP'!AP136*1000000)/('[2]T58 Total Population'!AP136*1000),"")),"")),"")</f>
        <v/>
      </c>
      <c r="AQ136" s="17">
        <v>674.91446204697161</v>
      </c>
      <c r="AR136" s="17">
        <v>4879.9537170957474</v>
      </c>
      <c r="AS136" s="17">
        <v>808.70077220077224</v>
      </c>
      <c r="AT136" s="17">
        <v>7983.3134093113858</v>
      </c>
      <c r="AU136" s="82">
        <v>1812.0500680978014</v>
      </c>
      <c r="AV136" s="17">
        <v>1942.1982510128646</v>
      </c>
      <c r="AW136" s="17">
        <v>1721.7012380534188</v>
      </c>
      <c r="AX136" s="17">
        <v>3540.258449304175</v>
      </c>
      <c r="AY136" s="82">
        <v>2185.8744072424197</v>
      </c>
      <c r="AZ136" s="17">
        <v>1561.4455888669656</v>
      </c>
      <c r="BA136" s="82" t="str">
        <f>IFERROR((IF('[2]T61 Real GDP'!BA136&lt;&gt;"",(IF('[2]T58 Total Population'!BA136&lt;&gt;"",('[2]T61 Real GDP'!BA136*1000000)/('[2]T58 Total Population'!BA136*1000),"")),"")),"")</f>
        <v/>
      </c>
      <c r="BB136" s="82"/>
      <c r="BC136" s="17">
        <v>3493.8997186473421</v>
      </c>
      <c r="BE136" s="81">
        <f t="shared" si="2"/>
        <v>0.70431774418185045</v>
      </c>
    </row>
    <row r="137" spans="1:57" x14ac:dyDescent="0.25">
      <c r="A137" s="20">
        <v>1969</v>
      </c>
      <c r="B137" s="17">
        <v>10885.564406450359</v>
      </c>
      <c r="C137" s="17">
        <v>8879.3740468347569</v>
      </c>
      <c r="D137" s="17">
        <v>4986.5892802180888</v>
      </c>
      <c r="E137" s="17">
        <v>6032.0411520152302</v>
      </c>
      <c r="F137" s="17">
        <v>9131.0976736497705</v>
      </c>
      <c r="G137" s="17">
        <v>10018.205082859133</v>
      </c>
      <c r="H137" s="17">
        <v>12530.550411424816</v>
      </c>
      <c r="I137" s="17">
        <v>8877.5754062959259</v>
      </c>
      <c r="J137" s="17">
        <v>10440.360485849507</v>
      </c>
      <c r="K137" s="17">
        <v>5766.141662992417</v>
      </c>
      <c r="L137" s="17">
        <v>6089.3491933278647</v>
      </c>
      <c r="M137" s="17">
        <v>11462.130039617805</v>
      </c>
      <c r="N137" s="17">
        <v>12055.190624521523</v>
      </c>
      <c r="O137" s="17">
        <v>16030.907920154541</v>
      </c>
      <c r="P137" s="17">
        <v>10551.684967815221</v>
      </c>
      <c r="Q137" s="82" t="str">
        <f>IFERROR((IF('[2]T61 Real GDP'!Q137&lt;&gt;"",(IF('[2]T58 Total Population'!Q137&lt;&gt;"",('[2]T61 Real GDP'!Q137*1000000)/('[2]T58 Total Population'!Q137*1000),"")),"")),"")</f>
        <v/>
      </c>
      <c r="R137" s="17">
        <v>4545.7451212077476</v>
      </c>
      <c r="S137" s="17">
        <v>5125.4004435811112</v>
      </c>
      <c r="T137" s="17" t="s">
        <v>281</v>
      </c>
      <c r="U137" s="17">
        <v>5062.1609614103145</v>
      </c>
      <c r="V137" s="17" t="s">
        <v>281</v>
      </c>
      <c r="W137" s="17">
        <v>2823.8737735761088</v>
      </c>
      <c r="X137" s="17" t="s">
        <v>281</v>
      </c>
      <c r="Y137" s="17" t="s">
        <v>281</v>
      </c>
      <c r="Z137" s="82" t="str">
        <f>IFERROR((IF('[2]T61 Real GDP'!Z137&lt;&gt;"",(IF('[2]T58 Total Population'!Z137&lt;&gt;"",('[2]T61 Real GDP'!Z137*1000000)/('[2]T58 Total Population'!Z137*1000),"")),"")),"")</f>
        <v/>
      </c>
      <c r="AA137" s="17">
        <v>11560.995280540616</v>
      </c>
      <c r="AB137" s="17">
        <v>11511.206741975973</v>
      </c>
      <c r="AC137" s="17">
        <v>11912.352219241327</v>
      </c>
      <c r="AD137" s="17">
        <v>15179.408615679135</v>
      </c>
      <c r="AE137" s="82">
        <v>7037.2803826572053</v>
      </c>
      <c r="AF137" s="82">
        <v>2859.8418151741153</v>
      </c>
      <c r="AG137" s="82">
        <v>5220.438323300782</v>
      </c>
      <c r="AH137" s="82">
        <v>4185.4845601707721</v>
      </c>
      <c r="AI137" s="82">
        <v>4990.9720653323384</v>
      </c>
      <c r="AJ137" s="82" t="str">
        <f>IFERROR((IF('[2]T61 Real GDP'!AJ137&lt;&gt;"",(IF('[2]T58 Total Population'!AJ137&lt;&gt;"",('[2]T61 Real GDP'!AJ137*1000000)/('[2]T58 Total Population'!AJ137*1000),"")),"")),"")</f>
        <v/>
      </c>
      <c r="AK137" s="17">
        <v>2105.4941747260054</v>
      </c>
      <c r="AL137" s="23">
        <v>1569.6176264270091</v>
      </c>
      <c r="AM137" s="17">
        <v>3946.1837250695667</v>
      </c>
      <c r="AN137" s="17">
        <v>1759.9350745431952</v>
      </c>
      <c r="AO137" s="17">
        <v>3002.0615229635005</v>
      </c>
      <c r="AP137" s="82" t="str">
        <f>IFERROR((IF('[2]T61 Real GDP'!AP137&lt;&gt;"",(IF('[2]T58 Total Population'!AP137&lt;&gt;"",('[2]T61 Real GDP'!AP137*1000000)/('[2]T58 Total Population'!AP137*1000),"")),"")),"")</f>
        <v/>
      </c>
      <c r="AQ137" s="17">
        <v>712.97383876134541</v>
      </c>
      <c r="AR137" s="17">
        <v>5344.8588213980693</v>
      </c>
      <c r="AS137" s="17">
        <v>844.74858223062381</v>
      </c>
      <c r="AT137" s="17">
        <v>8874.0888973851779</v>
      </c>
      <c r="AU137" s="82">
        <v>2040.0076084199848</v>
      </c>
      <c r="AV137" s="17">
        <v>2005.3828896064952</v>
      </c>
      <c r="AW137" s="17">
        <v>1749.8731360639676</v>
      </c>
      <c r="AX137" s="17">
        <v>3964.749082007344</v>
      </c>
      <c r="AY137" s="82">
        <v>2334.1549295774648</v>
      </c>
      <c r="AZ137" s="17">
        <v>1636.0628870618132</v>
      </c>
      <c r="BA137" s="82" t="str">
        <f>IFERROR((IF('[2]T61 Real GDP'!BA137&lt;&gt;"",(IF('[2]T58 Total Population'!BA137&lt;&gt;"",('[2]T61 Real GDP'!BA137*1000000)/('[2]T58 Total Population'!BA137*1000),"")),"")),"")</f>
        <v/>
      </c>
      <c r="BB137" s="82"/>
      <c r="BC137" s="17">
        <v>3612.906250873662</v>
      </c>
      <c r="BE137" s="81">
        <f t="shared" si="2"/>
        <v>0.70096888583582206</v>
      </c>
    </row>
    <row r="138" spans="1:57" x14ac:dyDescent="0.25">
      <c r="A138" s="20">
        <v>1970</v>
      </c>
      <c r="B138" s="17">
        <v>11410.088986478679</v>
      </c>
      <c r="C138" s="17">
        <v>9366.5963497348221</v>
      </c>
      <c r="D138" s="17">
        <v>5472.8997589615446</v>
      </c>
      <c r="E138" s="17">
        <v>6319.1336974542137</v>
      </c>
      <c r="F138" s="17">
        <v>9747.4436480308377</v>
      </c>
      <c r="G138" s="17">
        <v>10610.824046981676</v>
      </c>
      <c r="H138" s="17">
        <v>12685.551346921749</v>
      </c>
      <c r="I138" s="17">
        <v>9576.8692794466369</v>
      </c>
      <c r="J138" s="17">
        <v>10839.145088003876</v>
      </c>
      <c r="K138" s="17">
        <v>6210.645384419945</v>
      </c>
      <c r="L138" s="17">
        <v>6199.4508660723368</v>
      </c>
      <c r="M138" s="17">
        <v>11966.773413973782</v>
      </c>
      <c r="N138" s="17">
        <v>12716.342567265132</v>
      </c>
      <c r="O138" s="17">
        <v>16903.622147758098</v>
      </c>
      <c r="P138" s="17">
        <v>10767.471958584987</v>
      </c>
      <c r="Q138" s="82" t="str">
        <f>IFERROR((IF('[2]T61 Real GDP'!Q138&lt;&gt;"",(IF('[2]T58 Total Population'!Q138&lt;&gt;"",('[2]T61 Real GDP'!Q138*1000000)/('[2]T58 Total Population'!Q138*1000),"")),"")),"")</f>
        <v/>
      </c>
      <c r="R138" s="17">
        <v>4773.2234535725729</v>
      </c>
      <c r="S138" s="17">
        <v>5463.635529311302</v>
      </c>
      <c r="T138" s="17" t="s">
        <v>281</v>
      </c>
      <c r="U138" s="17">
        <v>5027.9154507628036</v>
      </c>
      <c r="V138" s="17" t="s">
        <v>281</v>
      </c>
      <c r="W138" s="17">
        <v>2852.9071426682058</v>
      </c>
      <c r="X138" s="17" t="s">
        <v>281</v>
      </c>
      <c r="Y138" s="17" t="s">
        <v>281</v>
      </c>
      <c r="Z138" s="82" t="str">
        <f>IFERROR((IF('[2]T61 Real GDP'!Z138&lt;&gt;"",(IF('[2]T58 Total Population'!Z138&lt;&gt;"",('[2]T61 Real GDP'!Z138*1000000)/('[2]T58 Total Population'!Z138*1000),"")),"")),"")</f>
        <v/>
      </c>
      <c r="AA138" s="17">
        <v>12023.544726133005</v>
      </c>
      <c r="AB138" s="17">
        <v>11189.33540778982</v>
      </c>
      <c r="AC138" s="17">
        <v>12050.490515258263</v>
      </c>
      <c r="AD138" s="17">
        <v>15029.846087821626</v>
      </c>
      <c r="AE138" s="82">
        <v>7301.9662167003662</v>
      </c>
      <c r="AF138" s="82">
        <v>3056.7189096869261</v>
      </c>
      <c r="AG138" s="82">
        <v>5231.429388612516</v>
      </c>
      <c r="AH138" s="82">
        <v>4319.6459970806718</v>
      </c>
      <c r="AI138" s="82">
        <v>5184.0537402002155</v>
      </c>
      <c r="AJ138" s="82" t="str">
        <f>IFERROR((IF('[2]T61 Real GDP'!AJ138&lt;&gt;"",(IF('[2]T58 Total Population'!AJ138&lt;&gt;"",('[2]T61 Real GDP'!AJ138*1000000)/('[2]T58 Total Population'!AJ138*1000),"")),"")),"")</f>
        <v/>
      </c>
      <c r="AK138" s="17">
        <v>2249.2197132950796</v>
      </c>
      <c r="AL138" s="23">
        <v>1616.2270122302871</v>
      </c>
      <c r="AM138" s="17">
        <v>4045.1475923000339</v>
      </c>
      <c r="AN138" s="17">
        <v>1826.876020646996</v>
      </c>
      <c r="AO138" s="17">
        <v>3078.1873743616256</v>
      </c>
      <c r="AP138" s="82" t="str">
        <f>IFERROR((IF('[2]T61 Real GDP'!AP138&lt;&gt;"",(IF('[2]T58 Total Population'!AP138&lt;&gt;"",('[2]T61 Real GDP'!AP138*1000000)/('[2]T58 Total Population'!AP138*1000),"")),"")),"")</f>
        <v/>
      </c>
      <c r="AQ138" s="17">
        <v>778.35185716991623</v>
      </c>
      <c r="AR138" s="17">
        <v>5695.3776206112652</v>
      </c>
      <c r="AS138" s="17">
        <v>867.992606284658</v>
      </c>
      <c r="AT138" s="17">
        <v>9713.9514330029106</v>
      </c>
      <c r="AU138" s="82">
        <v>2167.3335194317797</v>
      </c>
      <c r="AV138" s="17">
        <v>2079.1522367659818</v>
      </c>
      <c r="AW138" s="17">
        <v>1764.1316002488466</v>
      </c>
      <c r="AX138" s="17">
        <v>4439.1269829410066</v>
      </c>
      <c r="AY138" s="82">
        <v>2537.0217451142307</v>
      </c>
      <c r="AZ138" s="17">
        <v>1694.2713477933696</v>
      </c>
      <c r="BA138" s="82" t="str">
        <f>IFERROR((IF('[2]T61 Real GDP'!BA138&lt;&gt;"",(IF('[2]T58 Total Population'!BA138&lt;&gt;"",('[2]T61 Real GDP'!BA138*1000000)/('[2]T58 Total Population'!BA138*1000),"")),"")),"")</f>
        <v/>
      </c>
      <c r="BB138" s="82"/>
      <c r="BC138" s="17">
        <v>3725.4561176368552</v>
      </c>
      <c r="BE138" s="81">
        <f t="shared" si="2"/>
        <v>0.69551995749016204</v>
      </c>
    </row>
    <row r="139" spans="1:57" x14ac:dyDescent="0.25">
      <c r="A139" s="20">
        <v>1971</v>
      </c>
      <c r="B139" s="17">
        <v>11844.961092462618</v>
      </c>
      <c r="C139" s="17">
        <v>9489.2475777009713</v>
      </c>
      <c r="D139" s="17">
        <v>5870.7851108676432</v>
      </c>
      <c r="E139" s="17">
        <v>6618.4713953970422</v>
      </c>
      <c r="F139" s="17">
        <v>10200.14447071535</v>
      </c>
      <c r="G139" s="17">
        <v>10969.55285603515</v>
      </c>
      <c r="H139" s="17">
        <v>12933.582584846727</v>
      </c>
      <c r="I139" s="17">
        <v>9764.6984339536393</v>
      </c>
      <c r="J139" s="17">
        <v>11076.768851250534</v>
      </c>
      <c r="K139" s="17">
        <v>6623.9113961261173</v>
      </c>
      <c r="L139" s="17">
        <v>6353.6245509183091</v>
      </c>
      <c r="M139" s="17">
        <v>12319.369375378208</v>
      </c>
      <c r="N139" s="17">
        <v>12748.430849323257</v>
      </c>
      <c r="O139" s="17">
        <v>17381.035370745132</v>
      </c>
      <c r="P139" s="17">
        <v>10941.474233995743</v>
      </c>
      <c r="Q139" s="82" t="str">
        <f>IFERROR((IF('[2]T61 Real GDP'!Q139&lt;&gt;"",(IF('[2]T58 Total Population'!Q139&lt;&gt;"",('[2]T61 Real GDP'!Q139*1000000)/('[2]T58 Total Population'!Q139*1000),"")),"")),"")</f>
        <v/>
      </c>
      <c r="R139" s="17">
        <v>4901.8286879951411</v>
      </c>
      <c r="S139" s="17">
        <v>5878.2175765063221</v>
      </c>
      <c r="T139" s="17" t="s">
        <v>281</v>
      </c>
      <c r="U139" s="17">
        <v>5238.1420853979635</v>
      </c>
      <c r="V139" s="17" t="s">
        <v>281</v>
      </c>
      <c r="W139" s="17">
        <v>3221.0386259413713</v>
      </c>
      <c r="X139" s="17" t="s">
        <v>281</v>
      </c>
      <c r="Y139" s="17" t="s">
        <v>281</v>
      </c>
      <c r="Z139" s="82" t="str">
        <f>IFERROR((IF('[2]T61 Real GDP'!Z139&lt;&gt;"",(IF('[2]T58 Total Population'!Z139&lt;&gt;"",('[2]T61 Real GDP'!Z139*1000000)/('[2]T58 Total Population'!Z139*1000),"")),"")),"")</f>
        <v/>
      </c>
      <c r="AA139" s="17">
        <v>12289.521689391831</v>
      </c>
      <c r="AB139" s="17">
        <v>11576.183354780371</v>
      </c>
      <c r="AC139" s="17">
        <v>12561.925689172991</v>
      </c>
      <c r="AD139" s="17">
        <v>15304.298833194485</v>
      </c>
      <c r="AE139" s="82">
        <v>7529.9370180763153</v>
      </c>
      <c r="AF139" s="82">
        <v>3278.4714801811429</v>
      </c>
      <c r="AG139" s="82">
        <v>5597.3089192947982</v>
      </c>
      <c r="AH139" s="82">
        <v>4364.8874616107978</v>
      </c>
      <c r="AI139" s="82">
        <v>5130.1431472002187</v>
      </c>
      <c r="AJ139" s="82" t="str">
        <f>IFERROR((IF('[2]T61 Real GDP'!AJ139&lt;&gt;"",(IF('[2]T58 Total Population'!AJ139&lt;&gt;"",('[2]T61 Real GDP'!AJ139*1000000)/('[2]T58 Total Population'!AJ139*1000),"")),"")),"")</f>
        <v/>
      </c>
      <c r="AK139" s="17">
        <v>1999.6535098836475</v>
      </c>
      <c r="AL139" s="23">
        <v>1664.5221094743576</v>
      </c>
      <c r="AM139" s="17">
        <v>4134.9251932151665</v>
      </c>
      <c r="AN139" s="17">
        <v>1982.1741744835597</v>
      </c>
      <c r="AO139" s="17">
        <v>3281.7418847104391</v>
      </c>
      <c r="AP139" s="82" t="str">
        <f>IFERROR((IF('[2]T61 Real GDP'!AP139&lt;&gt;"",(IF('[2]T58 Total Population'!AP139&lt;&gt;"",('[2]T61 Real GDP'!AP139*1000000)/('[2]T58 Total Population'!AP139*1000),"")),"")),"")</f>
        <v/>
      </c>
      <c r="AQ139" s="17">
        <v>794.96139007614988</v>
      </c>
      <c r="AR139" s="17">
        <v>5968.407781870319</v>
      </c>
      <c r="AS139" s="17">
        <v>856.20577617328524</v>
      </c>
      <c r="AT139" s="17">
        <v>10040.324215724026</v>
      </c>
      <c r="AU139" s="82">
        <v>2332.3601861144057</v>
      </c>
      <c r="AV139" s="17">
        <v>2180.4917998595156</v>
      </c>
      <c r="AW139" s="17">
        <v>1807.7151436320182</v>
      </c>
      <c r="AX139" s="17">
        <v>4904.160159023143</v>
      </c>
      <c r="AY139" s="82">
        <v>2804.0640559816984</v>
      </c>
      <c r="AZ139" s="17">
        <v>1724.6785703151265</v>
      </c>
      <c r="BA139" s="82" t="str">
        <f>IFERROR((IF('[2]T61 Real GDP'!BA139&lt;&gt;"",(IF('[2]T58 Total Population'!BA139&lt;&gt;"",('[2]T61 Real GDP'!BA139*1000000)/('[2]T58 Total Population'!BA139*1000),"")),"")),"")</f>
        <v/>
      </c>
      <c r="BB139" s="82"/>
      <c r="BC139" s="17">
        <v>3797.3094149527979</v>
      </c>
      <c r="BE139" s="81">
        <f t="shared" si="2"/>
        <v>0.689318193766431</v>
      </c>
    </row>
    <row r="140" spans="1:57" x14ac:dyDescent="0.25">
      <c r="A140" s="20">
        <v>1972</v>
      </c>
      <c r="B140" s="17">
        <v>12263.545959844218</v>
      </c>
      <c r="C140" s="17">
        <v>9795.126255935349</v>
      </c>
      <c r="D140" s="17">
        <v>6355.4225261831907</v>
      </c>
      <c r="E140" s="17">
        <v>7099.2917745204504</v>
      </c>
      <c r="F140" s="17">
        <v>10770.656826349139</v>
      </c>
      <c r="G140" s="17">
        <v>11502.507956453224</v>
      </c>
      <c r="H140" s="17">
        <v>13538.355267533672</v>
      </c>
      <c r="I140" s="17">
        <v>10447.53954872095</v>
      </c>
      <c r="J140" s="17">
        <v>11480.848986690156</v>
      </c>
      <c r="K140" s="17">
        <v>7399.9046872025692</v>
      </c>
      <c r="L140" s="17">
        <v>6662.8091522285413</v>
      </c>
      <c r="M140" s="17">
        <v>12597.193341812534</v>
      </c>
      <c r="N140" s="17">
        <v>13001.751968964418</v>
      </c>
      <c r="O140" s="17">
        <v>17774.393101509046</v>
      </c>
      <c r="P140" s="17">
        <v>11293.924642022861</v>
      </c>
      <c r="Q140" s="82" t="str">
        <f>IFERROR((IF('[2]T61 Real GDP'!Q140&lt;&gt;"",(IF('[2]T58 Total Population'!Q140&lt;&gt;"",('[2]T61 Real GDP'!Q140*1000000)/('[2]T58 Total Population'!Q140*1000),"")),"")),"")</f>
        <v/>
      </c>
      <c r="R140" s="17">
        <v>5110.1786532713559</v>
      </c>
      <c r="S140" s="17">
        <v>6013.530890334112</v>
      </c>
      <c r="T140" s="17" t="s">
        <v>281</v>
      </c>
      <c r="U140" s="17">
        <v>5335.7640781444516</v>
      </c>
      <c r="V140" s="17" t="s">
        <v>281</v>
      </c>
      <c r="W140" s="17">
        <v>3396.2200360499137</v>
      </c>
      <c r="X140" s="17" t="s">
        <v>281</v>
      </c>
      <c r="Y140" s="17" t="s">
        <v>281</v>
      </c>
      <c r="Z140" s="82" t="str">
        <f>IFERROR((IF('[2]T61 Real GDP'!Z140&lt;&gt;"",(IF('[2]T58 Total Population'!Z140&lt;&gt;"",('[2]T61 Real GDP'!Z140*1000000)/('[2]T58 Total Population'!Z140*1000),"")),"")),"")</f>
        <v/>
      </c>
      <c r="AA140" s="17">
        <v>12404.416786825528</v>
      </c>
      <c r="AB140" s="17">
        <v>11850.397733092077</v>
      </c>
      <c r="AC140" s="17">
        <v>13072.494334627207</v>
      </c>
      <c r="AD140" s="17">
        <v>15943.867439112702</v>
      </c>
      <c r="AE140" s="82">
        <v>7634.565558824751</v>
      </c>
      <c r="AF140" s="82">
        <v>3537.8789380811704</v>
      </c>
      <c r="AG140" s="82">
        <v>5428.5602186221477</v>
      </c>
      <c r="AH140" s="82">
        <v>4601.9335351446962</v>
      </c>
      <c r="AI140" s="82">
        <v>4944.9978547643677</v>
      </c>
      <c r="AJ140" s="82" t="str">
        <f>IFERROR((IF('[2]T61 Real GDP'!AJ140&lt;&gt;"",(IF('[2]T58 Total Population'!AJ140&lt;&gt;"",('[2]T61 Real GDP'!AJ140*1000000)/('[2]T58 Total Population'!AJ140*1000),"")),"")),"")</f>
        <v/>
      </c>
      <c r="AK140" s="17">
        <v>2349.8331139189972</v>
      </c>
      <c r="AL140" s="23">
        <v>1669.0205135807864</v>
      </c>
      <c r="AM140" s="17">
        <v>4109.4205632934127</v>
      </c>
      <c r="AN140" s="17">
        <v>2287.0362243795475</v>
      </c>
      <c r="AO140" s="17">
        <v>3412.1345416564009</v>
      </c>
      <c r="AP140" s="82" t="str">
        <f>IFERROR((IF('[2]T61 Real GDP'!AP140&lt;&gt;"",(IF('[2]T58 Total Population'!AP140&lt;&gt;"",('[2]T61 Real GDP'!AP140*1000000)/('[2]T58 Total Population'!AP140*1000),"")),"")),"")</f>
        <v/>
      </c>
      <c r="AQ140" s="17">
        <v>798.33184459937593</v>
      </c>
      <c r="AR140" s="17">
        <v>6472.5320115654686</v>
      </c>
      <c r="AS140" s="17">
        <v>833.80246913580243</v>
      </c>
      <c r="AT140" s="17">
        <v>10733.599560840017</v>
      </c>
      <c r="AU140" s="82">
        <v>2456.469183703925</v>
      </c>
      <c r="AV140" s="17">
        <v>2289.4801381152165</v>
      </c>
      <c r="AW140" s="17">
        <v>1853.3595759192115</v>
      </c>
      <c r="AX140" s="17">
        <v>5459.9516818435231</v>
      </c>
      <c r="AY140" s="82">
        <v>3113.3966244725739</v>
      </c>
      <c r="AZ140" s="17">
        <v>1748.2873131693932</v>
      </c>
      <c r="BA140" s="82" t="str">
        <f>IFERROR((IF('[2]T61 Real GDP'!BA140&lt;&gt;"",(IF('[2]T58 Total Population'!BA140&lt;&gt;"",('[2]T61 Real GDP'!BA140*1000000)/('[2]T58 Total Population'!BA140*1000),"")),"")),"")</f>
        <v/>
      </c>
      <c r="BB140" s="82"/>
      <c r="BC140" s="17">
        <v>3900.7166676302181</v>
      </c>
      <c r="BE140" s="81">
        <f t="shared" si="2"/>
        <v>0.68409745574859027</v>
      </c>
    </row>
    <row r="141" spans="1:57" x14ac:dyDescent="0.25">
      <c r="A141" s="20">
        <v>1973</v>
      </c>
      <c r="B141" s="17">
        <v>12824.423902649391</v>
      </c>
      <c r="C141" s="17">
        <v>10413.549673699683</v>
      </c>
      <c r="D141" s="17">
        <v>7062.9849765205909</v>
      </c>
      <c r="E141" s="17">
        <v>7661.3421311009906</v>
      </c>
      <c r="F141" s="17">
        <v>11234.604273729045</v>
      </c>
      <c r="G141" s="17">
        <v>12169.966318902489</v>
      </c>
      <c r="H141" s="17">
        <v>13945.427800570347</v>
      </c>
      <c r="I141" s="17">
        <v>11085.105466450324</v>
      </c>
      <c r="J141" s="17">
        <v>11966.464437971166</v>
      </c>
      <c r="K141" s="17">
        <v>7655.3188086664195</v>
      </c>
      <c r="L141" s="17">
        <v>6866.7838084081741</v>
      </c>
      <c r="M141" s="17">
        <v>13081.24089735656</v>
      </c>
      <c r="N141" s="17">
        <v>13493.560712666082</v>
      </c>
      <c r="O141" s="17">
        <v>18203.567713589295</v>
      </c>
      <c r="P141" s="17">
        <v>12025.280199252802</v>
      </c>
      <c r="Q141" s="82" t="str">
        <f>IFERROR((IF('[2]T61 Real GDP'!Q141&lt;&gt;"",(IF('[2]T58 Total Population'!Q141&lt;&gt;"",('[2]T61 Real GDP'!Q141*1000000)/('[2]T58 Total Population'!Q141*1000),"")),"")),"")</f>
        <v/>
      </c>
      <c r="R141" s="17">
        <v>5284.3709230158156</v>
      </c>
      <c r="S141" s="17">
        <v>6224.391562452528</v>
      </c>
      <c r="T141" s="17">
        <v>5932.0119771646441</v>
      </c>
      <c r="U141" s="17">
        <v>5595.5103329378253</v>
      </c>
      <c r="V141" s="17">
        <v>5365.0221552978592</v>
      </c>
      <c r="W141" s="17">
        <v>3476.7089260451235</v>
      </c>
      <c r="X141" s="17">
        <v>6581.8585472773439</v>
      </c>
      <c r="Y141" s="17">
        <v>4923.935537703991</v>
      </c>
      <c r="Z141" s="82" t="str">
        <f>IFERROR((IF('[2]T61 Real GDP'!Z141&lt;&gt;"",(IF('[2]T58 Total Population'!Z141&lt;&gt;"",('[2]T61 Real GDP'!Z141*1000000)/('[2]T58 Total Population'!Z141*1000),"")),"")),"")</f>
        <v/>
      </c>
      <c r="AA141" s="17">
        <v>12878.090341095933</v>
      </c>
      <c r="AB141" s="17">
        <v>12424.222170236941</v>
      </c>
      <c r="AC141" s="17">
        <v>13837.895343425165</v>
      </c>
      <c r="AD141" s="17">
        <v>16689.343067071241</v>
      </c>
      <c r="AE141" s="82">
        <v>7961.9738793150873</v>
      </c>
      <c r="AF141" s="82">
        <v>3880.1213374165563</v>
      </c>
      <c r="AG141" s="82">
        <v>5033.6803061126766</v>
      </c>
      <c r="AH141" s="82">
        <v>4852.5901222300145</v>
      </c>
      <c r="AI141" s="82">
        <v>4974.3923588139505</v>
      </c>
      <c r="AJ141" s="82" t="str">
        <f>IFERROR((IF('[2]T61 Real GDP'!AJ141&lt;&gt;"",(IF('[2]T58 Total Population'!AJ141&lt;&gt;"",('[2]T61 Real GDP'!AJ141*1000000)/('[2]T58 Total Population'!AJ141*1000),"")),"")),"")</f>
        <v/>
      </c>
      <c r="AK141" s="17">
        <v>2356.5408080708512</v>
      </c>
      <c r="AL141" s="23">
        <v>1694.2793012368591</v>
      </c>
      <c r="AM141" s="17">
        <v>4175.194454399556</v>
      </c>
      <c r="AN141" s="17">
        <v>2220.8688164393002</v>
      </c>
      <c r="AO141" s="17">
        <v>3476.5203588811614</v>
      </c>
      <c r="AP141" s="82" t="str">
        <f>IFERROR((IF('[2]T61 Real GDP'!AP141&lt;&gt;"",(IF('[2]T58 Total Population'!AP141&lt;&gt;"",('[2]T61 Real GDP'!AP141*1000000)/('[2]T58 Total Population'!AP141*1000),"")),"")),"")</f>
        <v/>
      </c>
      <c r="AQ141" s="17">
        <v>838.39490214753846</v>
      </c>
      <c r="AR141" s="17">
        <v>7105.1132317333704</v>
      </c>
      <c r="AS141" s="17">
        <v>853.15862068965521</v>
      </c>
      <c r="AT141" s="17">
        <v>11433.802064833166</v>
      </c>
      <c r="AU141" s="82">
        <v>2824.2596777507115</v>
      </c>
      <c r="AV141" s="17">
        <v>2559.9678138394002</v>
      </c>
      <c r="AW141" s="17">
        <v>1963.5166024229134</v>
      </c>
      <c r="AX141" s="17">
        <v>5977.2001823985402</v>
      </c>
      <c r="AY141" s="82">
        <v>3447.9099262326909</v>
      </c>
      <c r="AZ141" s="17">
        <v>1873.6186401619266</v>
      </c>
      <c r="BA141" s="82" t="str">
        <f>IFERROR((IF('[2]T61 Real GDP'!BA141&lt;&gt;"",(IF('[2]T58 Total Population'!BA141&lt;&gt;"",('[2]T61 Real GDP'!BA141*1000000)/('[2]T58 Total Population'!BA141*1000),"")),"")),"")</f>
        <v/>
      </c>
      <c r="BB141" s="82"/>
      <c r="BC141" s="17">
        <v>4080.9973637326198</v>
      </c>
      <c r="BE141" s="81">
        <f t="shared" si="2"/>
        <v>0.6532350591806233</v>
      </c>
    </row>
    <row r="142" spans="1:57" x14ac:dyDescent="0.25">
      <c r="A142" s="20">
        <v>1974</v>
      </c>
      <c r="B142" s="17">
        <v>13112.534922704413</v>
      </c>
      <c r="C142" s="17">
        <v>10913.877946399141</v>
      </c>
      <c r="D142" s="17">
        <v>7047.6902278447633</v>
      </c>
      <c r="E142" s="17">
        <v>8149.4332967440832</v>
      </c>
      <c r="F142" s="17">
        <v>11657.791420440326</v>
      </c>
      <c r="G142" s="17">
        <v>12642.969757775551</v>
      </c>
      <c r="H142" s="17">
        <v>13751.222177802418</v>
      </c>
      <c r="I142" s="17">
        <v>11361.296080181231</v>
      </c>
      <c r="J142" s="17">
        <v>12063.031524512842</v>
      </c>
      <c r="K142" s="17">
        <v>7349.6798658070848</v>
      </c>
      <c r="L142" s="17">
        <v>7042.4428653735358</v>
      </c>
      <c r="M142" s="17">
        <v>13497.423744795646</v>
      </c>
      <c r="N142" s="17">
        <v>13884.586351917023</v>
      </c>
      <c r="O142" s="17">
        <v>18414.39628482972</v>
      </c>
      <c r="P142" s="17">
        <v>11858.903671030164</v>
      </c>
      <c r="Q142" s="82" t="str">
        <f>IFERROR((IF('[2]T61 Real GDP'!Q142&lt;&gt;"",(IF('[2]T58 Total Population'!Q142&lt;&gt;"",('[2]T61 Real GDP'!Q142*1000000)/('[2]T58 Total Population'!Q142*1000),"")),"")),"")</f>
        <v/>
      </c>
      <c r="R142" s="17">
        <v>5413.8672948795293</v>
      </c>
      <c r="S142" s="17">
        <v>6735.1199813898229</v>
      </c>
      <c r="T142" s="17" t="s">
        <v>281</v>
      </c>
      <c r="U142" s="17">
        <v>5715.8152443853878</v>
      </c>
      <c r="V142" s="17" t="s">
        <v>281</v>
      </c>
      <c r="W142" s="17">
        <v>3636.8658057080083</v>
      </c>
      <c r="X142" s="17" t="s">
        <v>281</v>
      </c>
      <c r="Y142" s="17" t="s">
        <v>281</v>
      </c>
      <c r="Z142" s="82" t="str">
        <f>IFERROR((IF('[2]T61 Real GDP'!Z142&lt;&gt;"",(IF('[2]T58 Total Population'!Z142&lt;&gt;"",('[2]T61 Real GDP'!Z142*1000000)/('[2]T58 Total Population'!Z142*1000),"")),"")),"")</f>
        <v/>
      </c>
      <c r="AA142" s="17">
        <v>12985.124015559853</v>
      </c>
      <c r="AB142" s="17">
        <v>12879.283285377975</v>
      </c>
      <c r="AC142" s="17">
        <v>14204.68902324402</v>
      </c>
      <c r="AD142" s="17">
        <v>16491.269744779151</v>
      </c>
      <c r="AE142" s="82">
        <v>8334.0836019255894</v>
      </c>
      <c r="AF142" s="82">
        <v>4080.9365052457106</v>
      </c>
      <c r="AG142" s="82">
        <v>4991.9856938139565</v>
      </c>
      <c r="AH142" s="82">
        <v>5012.7836384852899</v>
      </c>
      <c r="AI142" s="82">
        <v>5123.2941290875624</v>
      </c>
      <c r="AJ142" s="82" t="str">
        <f>IFERROR((IF('[2]T61 Real GDP'!AJ142&lt;&gt;"",(IF('[2]T58 Total Population'!AJ142&lt;&gt;"",('[2]T61 Real GDP'!AJ142*1000000)/('[2]T58 Total Population'!AJ142*1000),"")),"")),"")</f>
        <v/>
      </c>
      <c r="AK142" s="17">
        <v>2427.5279662723678</v>
      </c>
      <c r="AL142" s="23">
        <v>1750.8270438314194</v>
      </c>
      <c r="AM142" s="17">
        <v>4299.3717827116407</v>
      </c>
      <c r="AN142" s="17">
        <v>2343.0867142272227</v>
      </c>
      <c r="AO142" s="17">
        <v>3665.3557460725847</v>
      </c>
      <c r="AP142" s="82" t="str">
        <f>IFERROR((IF('[2]T61 Real GDP'!AP142&lt;&gt;"",(IF('[2]T58 Total Population'!AP142&lt;&gt;"",('[2]T61 Real GDP'!AP142*1000000)/('[2]T58 Total Population'!AP142*1000),"")),"")),"")</f>
        <v/>
      </c>
      <c r="AQ142" s="17">
        <v>835.14633198200704</v>
      </c>
      <c r="AR142" s="17">
        <v>7090.7028428558187</v>
      </c>
      <c r="AS142" s="17">
        <v>843.41652613827989</v>
      </c>
      <c r="AT142" s="17">
        <v>11144.520200748892</v>
      </c>
      <c r="AU142" s="82">
        <v>3015.2484722702638</v>
      </c>
      <c r="AV142" s="17">
        <v>2688.2447068560168</v>
      </c>
      <c r="AW142" s="17">
        <v>1978.5414508812803</v>
      </c>
      <c r="AX142" s="17">
        <v>6275.8991837832991</v>
      </c>
      <c r="AY142" s="82">
        <v>3421.9781615033012</v>
      </c>
      <c r="AZ142" s="17">
        <v>1910.0050014948317</v>
      </c>
      <c r="BA142" s="82" t="str">
        <f>IFERROR((IF('[2]T61 Real GDP'!BA142&lt;&gt;"",(IF('[2]T58 Total Population'!BA142&lt;&gt;"",('[2]T61 Real GDP'!BA142*1000000)/('[2]T58 Total Population'!BA142*1000),"")),"")),"")</f>
        <v/>
      </c>
      <c r="BB142" s="82"/>
      <c r="BC142" s="17">
        <v>4096.8872177712756</v>
      </c>
      <c r="BE142" s="81">
        <f t="shared" si="2"/>
        <v>0.67682665467836811</v>
      </c>
    </row>
    <row r="143" spans="1:57" x14ac:dyDescent="0.25">
      <c r="A143" s="20">
        <v>1975</v>
      </c>
      <c r="B143" s="17">
        <v>12957.205078305997</v>
      </c>
      <c r="C143" s="17">
        <v>10618.982479498884</v>
      </c>
      <c r="D143" s="17">
        <v>6517.2047021120825</v>
      </c>
      <c r="E143" s="17">
        <v>8346.3019072766529</v>
      </c>
      <c r="F143" s="17">
        <v>11646.408457793957</v>
      </c>
      <c r="G143" s="17">
        <v>12440.7849062768</v>
      </c>
      <c r="H143" s="17">
        <v>13621.125165296044</v>
      </c>
      <c r="I143" s="17">
        <v>11441.302752725864</v>
      </c>
      <c r="J143" s="17">
        <v>12040.607595161939</v>
      </c>
      <c r="K143" s="17">
        <v>7721.5139221152131</v>
      </c>
      <c r="L143" s="17">
        <v>7316.2748245365556</v>
      </c>
      <c r="M143" s="17">
        <v>13373.627946309201</v>
      </c>
      <c r="N143" s="17">
        <v>14183.339294018848</v>
      </c>
      <c r="O143" s="17">
        <v>17224.018115093309</v>
      </c>
      <c r="P143" s="17">
        <v>11847.087076403095</v>
      </c>
      <c r="Q143" s="82" t="str">
        <f>IFERROR((IF('[2]T61 Real GDP'!Q143&lt;&gt;"",(IF('[2]T58 Total Population'!Q143&lt;&gt;"",('[2]T61 Real GDP'!Q143*1000000)/('[2]T58 Total Population'!Q143*1000),"")),"")),"")</f>
        <v/>
      </c>
      <c r="R143" s="17">
        <v>5830.8083899640178</v>
      </c>
      <c r="S143" s="17">
        <v>6900.6494150514272</v>
      </c>
      <c r="T143" s="17" t="s">
        <v>281</v>
      </c>
      <c r="U143" s="17">
        <v>5804.765780534125</v>
      </c>
      <c r="V143" s="17" t="s">
        <v>281</v>
      </c>
      <c r="W143" s="17">
        <v>3761.3704414409162</v>
      </c>
      <c r="X143" s="17" t="s">
        <v>281</v>
      </c>
      <c r="Y143" s="17" t="s">
        <v>281</v>
      </c>
      <c r="Z143" s="82" t="str">
        <f>IFERROR((IF('[2]T61 Real GDP'!Z143&lt;&gt;"",(IF('[2]T58 Total Population'!Z143&lt;&gt;"",('[2]T61 Real GDP'!Z143*1000000)/('[2]T58 Total Population'!Z143*1000),"")),"")),"")</f>
        <v/>
      </c>
      <c r="AA143" s="17">
        <v>13169.830227863544</v>
      </c>
      <c r="AB143" s="17">
        <v>12488.613766117132</v>
      </c>
      <c r="AC143" s="17">
        <v>14316.262516588249</v>
      </c>
      <c r="AD143" s="17">
        <v>16283.632676306759</v>
      </c>
      <c r="AE143" s="82">
        <v>8122.4973046421492</v>
      </c>
      <c r="AF143" s="82">
        <v>4187.3823234967258</v>
      </c>
      <c r="AG143" s="82">
        <v>4273.2926547864754</v>
      </c>
      <c r="AH143" s="82">
        <v>5158.3402200911378</v>
      </c>
      <c r="AI143" s="82">
        <v>5417.0182841068918</v>
      </c>
      <c r="AJ143" s="82" t="str">
        <f>IFERROR((IF('[2]T61 Real GDP'!AJ143&lt;&gt;"",(IF('[2]T58 Total Population'!AJ143&lt;&gt;"",('[2]T61 Real GDP'!AJ143*1000000)/('[2]T58 Total Population'!AJ143*1000),"")),"")),"")</f>
        <v/>
      </c>
      <c r="AK143" s="17">
        <v>2521.9533889846439</v>
      </c>
      <c r="AL143" s="23">
        <v>1830.9668997820818</v>
      </c>
      <c r="AM143" s="17">
        <v>4270.8511749580839</v>
      </c>
      <c r="AN143" s="17">
        <v>2446.0590685913553</v>
      </c>
      <c r="AO143" s="17">
        <v>3894.78871816731</v>
      </c>
      <c r="AP143" s="82" t="str">
        <f>IFERROR((IF('[2]T61 Real GDP'!AP143&lt;&gt;"",(IF('[2]T58 Total Population'!AP143&lt;&gt;"",('[2]T61 Real GDP'!AP143*1000000)/('[2]T58 Total Population'!AP143*1000),"")),"")),"")</f>
        <v/>
      </c>
      <c r="AQ143" s="17">
        <v>871.18109548829921</v>
      </c>
      <c r="AR143" s="17">
        <v>6990.536421129259</v>
      </c>
      <c r="AS143" s="17">
        <v>897.33607907742999</v>
      </c>
      <c r="AT143" s="17">
        <v>11343.781059229359</v>
      </c>
      <c r="AU143" s="82">
        <v>3161.7017658229638</v>
      </c>
      <c r="AV143" s="17">
        <v>2648.422395696919</v>
      </c>
      <c r="AW143" s="17">
        <v>2033.2977256251136</v>
      </c>
      <c r="AX143" s="17">
        <v>6430.2130292583752</v>
      </c>
      <c r="AY143" s="82">
        <v>3521.5739991283231</v>
      </c>
      <c r="AZ143" s="17">
        <v>1958.7197199091597</v>
      </c>
      <c r="BA143" s="82" t="str">
        <f>IFERROR((IF('[2]T61 Real GDP'!BA143&lt;&gt;"",(IF('[2]T58 Total Population'!BA143&lt;&gt;"",('[2]T61 Real GDP'!BA143*1000000)/('[2]T58 Total Population'!BA143*1000),"")),"")),"")</f>
        <v/>
      </c>
      <c r="BB143" s="82"/>
      <c r="BC143" s="17">
        <v>4086.2379942371008</v>
      </c>
      <c r="BE143" s="81">
        <f t="shared" si="2"/>
        <v>0.6669291543048852</v>
      </c>
    </row>
    <row r="144" spans="1:57" x14ac:dyDescent="0.25">
      <c r="A144" s="20">
        <v>1976</v>
      </c>
      <c r="B144" s="17">
        <v>13466.386011558559</v>
      </c>
      <c r="C144" s="17">
        <v>11307.663544811339</v>
      </c>
      <c r="D144" s="17">
        <v>6814.1970926951553</v>
      </c>
      <c r="E144" s="17">
        <v>8599.2691568523642</v>
      </c>
      <c r="F144" s="17">
        <v>12201.003895962276</v>
      </c>
      <c r="G144" s="17">
        <v>13122.311690959128</v>
      </c>
      <c r="H144" s="17">
        <v>14466.360025517508</v>
      </c>
      <c r="I144" s="17">
        <v>11358.403813728612</v>
      </c>
      <c r="J144" s="17">
        <v>12683.847116890714</v>
      </c>
      <c r="K144" s="17">
        <v>8104.555485377743</v>
      </c>
      <c r="L144" s="17">
        <v>7302.4970568188855</v>
      </c>
      <c r="M144" s="17">
        <v>13884.909802988588</v>
      </c>
      <c r="N144" s="17">
        <v>14281.631317719717</v>
      </c>
      <c r="O144" s="17">
        <v>17170.318283653436</v>
      </c>
      <c r="P144" s="17">
        <v>12114.952140340889</v>
      </c>
      <c r="Q144" s="82" t="str">
        <f>IFERROR((IF('[2]T61 Real GDP'!Q144&lt;&gt;"",(IF('[2]T58 Total Population'!Q144&lt;&gt;"",('[2]T61 Real GDP'!Q144*1000000)/('[2]T58 Total Population'!Q144*1000),"")),"")),"")</f>
        <v/>
      </c>
      <c r="R144" s="17">
        <v>5981.8544501656979</v>
      </c>
      <c r="S144" s="17">
        <v>7160.9550209956169</v>
      </c>
      <c r="T144" s="17" t="s">
        <v>281</v>
      </c>
      <c r="U144" s="17">
        <v>5790.6542928825211</v>
      </c>
      <c r="V144" s="17" t="s">
        <v>281</v>
      </c>
      <c r="W144" s="17">
        <v>3916.7674542304094</v>
      </c>
      <c r="X144" s="17" t="s">
        <v>281</v>
      </c>
      <c r="Y144" s="17" t="s">
        <v>281</v>
      </c>
      <c r="Z144" s="82" t="str">
        <f>IFERROR((IF('[2]T61 Real GDP'!Z144&lt;&gt;"",(IF('[2]T58 Total Population'!Z144&lt;&gt;"",('[2]T61 Real GDP'!Z144*1000000)/('[2]T58 Total Population'!Z144*1000),"")),"")),"")</f>
        <v/>
      </c>
      <c r="AA144" s="17">
        <v>13558.837267794905</v>
      </c>
      <c r="AB144" s="17">
        <v>12648.285265811544</v>
      </c>
      <c r="AC144" s="17">
        <v>14902.391835866907</v>
      </c>
      <c r="AD144" s="17">
        <v>16975.086568670169</v>
      </c>
      <c r="AE144" s="82">
        <v>7965.201829689333</v>
      </c>
      <c r="AF144" s="82">
        <v>4469.6199922941141</v>
      </c>
      <c r="AG144" s="82">
        <v>4347.0255614904754</v>
      </c>
      <c r="AH144" s="82">
        <v>5243.7670970044273</v>
      </c>
      <c r="AI144" s="82">
        <v>5601.5379238028654</v>
      </c>
      <c r="AJ144" s="82" t="str">
        <f>IFERROR((IF('[2]T61 Real GDP'!AJ144&lt;&gt;"",(IF('[2]T58 Total Population'!AJ144&lt;&gt;"",('[2]T61 Real GDP'!AJ144*1000000)/('[2]T58 Total Population'!AJ144*1000),"")),"")),"")</f>
        <v/>
      </c>
      <c r="AK144" s="17">
        <v>2608.2398291784166</v>
      </c>
      <c r="AL144" s="23">
        <v>1992.4665366769304</v>
      </c>
      <c r="AM144" s="17">
        <v>4267.0896929228256</v>
      </c>
      <c r="AN144" s="17">
        <v>2569.2230806386933</v>
      </c>
      <c r="AO144" s="17">
        <v>4137.7810362211667</v>
      </c>
      <c r="AP144" s="82" t="str">
        <f>IFERROR((IF('[2]T61 Real GDP'!AP144&lt;&gt;"",(IF('[2]T58 Total Population'!AP144&lt;&gt;"",('[2]T61 Real GDP'!AP144*1000000)/('[2]T58 Total Population'!AP144*1000),"")),"")),"")</f>
        <v/>
      </c>
      <c r="AQ144" s="17">
        <v>852.67088219967013</v>
      </c>
      <c r="AR144" s="17">
        <v>7905.7104913678622</v>
      </c>
      <c r="AS144" s="17">
        <v>889.35806451612905</v>
      </c>
      <c r="AT144" s="17">
        <v>11668.967903931694</v>
      </c>
      <c r="AU144" s="82">
        <v>3476.4082543223649</v>
      </c>
      <c r="AV144" s="17">
        <v>2910.3160492029492</v>
      </c>
      <c r="AW144" s="17">
        <v>2152.3071640078247</v>
      </c>
      <c r="AX144" s="17">
        <v>6797.1918196485412</v>
      </c>
      <c r="AY144" s="82">
        <v>3918.4058411925766</v>
      </c>
      <c r="AZ144" s="17">
        <v>2091.3665576903759</v>
      </c>
      <c r="BA144" s="82" t="str">
        <f>IFERROR((IF('[2]T61 Real GDP'!BA144&lt;&gt;"",(IF('[2]T58 Total Population'!BA144&lt;&gt;"",('[2]T61 Real GDP'!BA144*1000000)/('[2]T58 Total Population'!BA144*1000),"")),"")),"")</f>
        <v/>
      </c>
      <c r="BB144" s="82"/>
      <c r="BC144" s="17">
        <v>4213.1205262463445</v>
      </c>
      <c r="BE144" s="81">
        <f t="shared" si="2"/>
        <v>0.66273669842489547</v>
      </c>
    </row>
    <row r="145" spans="1:57" x14ac:dyDescent="0.25">
      <c r="A145" s="20">
        <v>1977</v>
      </c>
      <c r="B145" s="17">
        <v>13912.703666924124</v>
      </c>
      <c r="C145" s="17">
        <v>11541.917805039184</v>
      </c>
      <c r="D145" s="17">
        <v>7165.6696955270836</v>
      </c>
      <c r="E145" s="17">
        <v>8833.0634759461009</v>
      </c>
      <c r="F145" s="17">
        <v>12766.716478847</v>
      </c>
      <c r="G145" s="17">
        <v>13189.944816632391</v>
      </c>
      <c r="H145" s="17">
        <v>14655.436197372899</v>
      </c>
      <c r="I145" s="17">
        <v>11354.528960506041</v>
      </c>
      <c r="J145" s="17">
        <v>13071.902449071224</v>
      </c>
      <c r="K145" s="17">
        <v>8255.1617724012704</v>
      </c>
      <c r="L145" s="17">
        <v>7795.4705217152114</v>
      </c>
      <c r="M145" s="17">
        <v>14176.868255652265</v>
      </c>
      <c r="N145" s="17">
        <v>14003.6235177207</v>
      </c>
      <c r="O145" s="17">
        <v>17635.294907371641</v>
      </c>
      <c r="P145" s="17">
        <v>12383.613093860695</v>
      </c>
      <c r="Q145" s="82" t="str">
        <f>IFERROR((IF('[2]T61 Real GDP'!Q145&lt;&gt;"",(IF('[2]T58 Total Population'!Q145&lt;&gt;"",('[2]T61 Real GDP'!Q145*1000000)/('[2]T58 Total Population'!Q145*1000),"")),"")),"")</f>
        <v/>
      </c>
      <c r="R145" s="17">
        <v>5896.1639438439315</v>
      </c>
      <c r="S145" s="17">
        <v>7732.6983402908118</v>
      </c>
      <c r="T145" s="17" t="s">
        <v>281</v>
      </c>
      <c r="U145" s="17">
        <v>6126.0974079608905</v>
      </c>
      <c r="V145" s="17" t="s">
        <v>281</v>
      </c>
      <c r="W145" s="17">
        <v>3966.3887270994874</v>
      </c>
      <c r="X145" s="17" t="s">
        <v>281</v>
      </c>
      <c r="Y145" s="17" t="s">
        <v>281</v>
      </c>
      <c r="Z145" s="82" t="str">
        <f>IFERROR((IF('[2]T61 Real GDP'!Z145&lt;&gt;"",(IF('[2]T58 Total Population'!Z145&lt;&gt;"",('[2]T61 Real GDP'!Z145*1000000)/('[2]T58 Total Population'!Z145*1000),"")),"")),"")</f>
        <v/>
      </c>
      <c r="AA145" s="17">
        <v>13546.37241457713</v>
      </c>
      <c r="AB145" s="17">
        <v>11989.004391923914</v>
      </c>
      <c r="AC145" s="17">
        <v>15222.680741624783</v>
      </c>
      <c r="AD145" s="17">
        <v>17566.502753826528</v>
      </c>
      <c r="AE145" s="82">
        <v>8304.3814243108864</v>
      </c>
      <c r="AF145" s="82">
        <v>4565.3607057609752</v>
      </c>
      <c r="AG145" s="82">
        <v>4700.0844688143743</v>
      </c>
      <c r="AH145" s="82">
        <v>5293.2736361130374</v>
      </c>
      <c r="AI145" s="82">
        <v>5628.6905175408128</v>
      </c>
      <c r="AJ145" s="82" t="str">
        <f>IFERROR((IF('[2]T61 Real GDP'!AJ145&lt;&gt;"",(IF('[2]T58 Total Population'!AJ145&lt;&gt;"",('[2]T61 Real GDP'!AJ145*1000000)/('[2]T58 Total Population'!AJ145*1000),"")),"")),"")</f>
        <v/>
      </c>
      <c r="AK145" s="17">
        <v>2758.686938258641</v>
      </c>
      <c r="AL145" s="23">
        <v>2049.8516574032606</v>
      </c>
      <c r="AM145" s="17">
        <v>4155.3402307531123</v>
      </c>
      <c r="AN145" s="17">
        <v>2592.378101473354</v>
      </c>
      <c r="AO145" s="17">
        <v>4224.1431022307052</v>
      </c>
      <c r="AP145" s="82" t="str">
        <f>IFERROR((IF('[2]T61 Real GDP'!AP145&lt;&gt;"",(IF('[2]T58 Total Population'!AP145&lt;&gt;"",('[2]T61 Real GDP'!AP145*1000000)/('[2]T58 Total Population'!AP145*1000),"")),"")),"")</f>
        <v/>
      </c>
      <c r="AQ145" s="17">
        <v>893.62714702874018</v>
      </c>
      <c r="AR145" s="17">
        <v>8706.5034797216213</v>
      </c>
      <c r="AS145" s="17">
        <v>936.64668769716081</v>
      </c>
      <c r="AT145" s="17">
        <v>12063.854975732371</v>
      </c>
      <c r="AU145" s="82">
        <v>3774.5910637830716</v>
      </c>
      <c r="AV145" s="17">
        <v>3076.0473356142575</v>
      </c>
      <c r="AW145" s="17">
        <v>2210.9471306053438</v>
      </c>
      <c r="AX145" s="17">
        <v>7223.5840536704936</v>
      </c>
      <c r="AY145" s="82">
        <v>4235.7786665074909</v>
      </c>
      <c r="AZ145" s="17">
        <v>2249.3285979285492</v>
      </c>
      <c r="BA145" s="82" t="str">
        <f>IFERROR((IF('[2]T61 Real GDP'!BA145&lt;&gt;"",(IF('[2]T58 Total Population'!BA145&lt;&gt;"",('[2]T61 Real GDP'!BA145*1000000)/('[2]T58 Total Population'!BA145*1000),"")),"")),"")</f>
        <v/>
      </c>
      <c r="BB145" s="82"/>
      <c r="BC145" s="17">
        <v>4308.4777087492212</v>
      </c>
      <c r="BE145" s="81">
        <f t="shared" si="2"/>
        <v>0.65656591428008049</v>
      </c>
    </row>
    <row r="146" spans="1:57" x14ac:dyDescent="0.25">
      <c r="A146" s="20">
        <v>1978</v>
      </c>
      <c r="B146" s="17">
        <v>14240.210981282737</v>
      </c>
      <c r="C146" s="17">
        <v>11869.490233584993</v>
      </c>
      <c r="D146" s="17">
        <v>7339.9953396200344</v>
      </c>
      <c r="E146" s="17">
        <v>9022.9970217330319</v>
      </c>
      <c r="F146" s="17">
        <v>12730.642310776939</v>
      </c>
      <c r="G146" s="17">
        <v>13553.923314038067</v>
      </c>
      <c r="H146" s="17">
        <v>14825.693192355306</v>
      </c>
      <c r="I146" s="17">
        <v>11558.900862867087</v>
      </c>
      <c r="J146" s="17">
        <v>13455.319912719066</v>
      </c>
      <c r="K146" s="17">
        <v>8694.5234862633024</v>
      </c>
      <c r="L146" s="17">
        <v>8249.8491249245617</v>
      </c>
      <c r="M146" s="17">
        <v>14424.018677519885</v>
      </c>
      <c r="N146" s="17">
        <v>14207.361723003753</v>
      </c>
      <c r="O146" s="17">
        <v>17662.186967435646</v>
      </c>
      <c r="P146" s="17">
        <v>12827.834849644809</v>
      </c>
      <c r="Q146" s="82" t="str">
        <f>IFERROR((IF('[2]T61 Real GDP'!Q146&lt;&gt;"",(IF('[2]T58 Total Population'!Q146&lt;&gt;"",('[2]T61 Real GDP'!Q146*1000000)/('[2]T58 Total Population'!Q146*1000),"")),"")),"")</f>
        <v/>
      </c>
      <c r="R146" s="17">
        <v>6019.2247482427047</v>
      </c>
      <c r="S146" s="17">
        <v>8281.9427735854351</v>
      </c>
      <c r="T146" s="17" t="s">
        <v>281</v>
      </c>
      <c r="U146" s="17">
        <v>6253.2946659666395</v>
      </c>
      <c r="V146" s="17" t="s">
        <v>281</v>
      </c>
      <c r="W146" s="17">
        <v>4062.9512426185279</v>
      </c>
      <c r="X146" s="17" t="s">
        <v>281</v>
      </c>
      <c r="Y146" s="17" t="s">
        <v>281</v>
      </c>
      <c r="Z146" s="82" t="str">
        <f>IFERROR((IF('[2]T61 Real GDP'!Z146&lt;&gt;"",(IF('[2]T58 Total Population'!Z146&lt;&gt;"",('[2]T61 Real GDP'!Z146*1000000)/('[2]T58 Total Population'!Z146*1000),"")),"")),"")</f>
        <v/>
      </c>
      <c r="AA146" s="17">
        <v>13768.650955181562</v>
      </c>
      <c r="AB146" s="17">
        <v>12033.925074230841</v>
      </c>
      <c r="AC146" s="17">
        <v>15680.200363616697</v>
      </c>
      <c r="AD146" s="17">
        <v>18372.972123009189</v>
      </c>
      <c r="AE146" s="82">
        <v>7807.2476832591165</v>
      </c>
      <c r="AF146" s="82">
        <v>4678.4065798117863</v>
      </c>
      <c r="AG146" s="82">
        <v>5010.6606703094321</v>
      </c>
      <c r="AH146" s="82">
        <v>5595.136852967541</v>
      </c>
      <c r="AI146" s="82">
        <v>5888.1601656886432</v>
      </c>
      <c r="AJ146" s="82" t="str">
        <f>IFERROR((IF('[2]T61 Real GDP'!AJ146&lt;&gt;"",(IF('[2]T58 Total Population'!AJ146&lt;&gt;"",('[2]T61 Real GDP'!AJ146*1000000)/('[2]T58 Total Population'!AJ146*1000),"")),"")),"")</f>
        <v/>
      </c>
      <c r="AK146" s="17">
        <v>3018.6610203577666</v>
      </c>
      <c r="AL146" s="23">
        <v>2068.8460665616358</v>
      </c>
      <c r="AM146" s="17">
        <v>4174.0735933162623</v>
      </c>
      <c r="AN146" s="17">
        <v>2700.4915234471837</v>
      </c>
      <c r="AO146" s="17">
        <v>4254.5149845291935</v>
      </c>
      <c r="AP146" s="82" t="str">
        <f>IFERROR((IF('[2]T61 Real GDP'!AP146&lt;&gt;"",(IF('[2]T58 Total Population'!AP146&lt;&gt;"",('[2]T61 Real GDP'!AP146*1000000)/('[2]T58 Total Population'!AP146*1000),"")),"")),"")</f>
        <v/>
      </c>
      <c r="AQ146" s="17">
        <v>977.95150418599292</v>
      </c>
      <c r="AR146" s="17">
        <v>9276.9148366363152</v>
      </c>
      <c r="AS146" s="17">
        <v>965.5787037037037</v>
      </c>
      <c r="AT146" s="17">
        <v>12584.878299706463</v>
      </c>
      <c r="AU146" s="82">
        <v>4063.9131256922124</v>
      </c>
      <c r="AV146" s="17">
        <v>3270.5333092819365</v>
      </c>
      <c r="AW146" s="17">
        <v>2261.5315439869564</v>
      </c>
      <c r="AX146" s="17">
        <v>7751.9544527532289</v>
      </c>
      <c r="AY146" s="82">
        <v>4716.6764189584555</v>
      </c>
      <c r="AZ146" s="17">
        <v>2421.6460068530596</v>
      </c>
      <c r="BA146" s="82" t="str">
        <f>IFERROR((IF('[2]T61 Real GDP'!BA146&lt;&gt;"",(IF('[2]T58 Total Population'!BA146&lt;&gt;"",('[2]T61 Real GDP'!BA146*1000000)/('[2]T58 Total Population'!BA146*1000),"")),"")),"")</f>
        <v/>
      </c>
      <c r="BB146" s="82"/>
      <c r="BC146" s="17">
        <v>4421.7535807903314</v>
      </c>
      <c r="BE146" s="81">
        <f t="shared" si="2"/>
        <v>0.65070613402071376</v>
      </c>
    </row>
    <row r="147" spans="1:57" x14ac:dyDescent="0.25">
      <c r="A147" s="20">
        <v>1979</v>
      </c>
      <c r="B147" s="17">
        <v>14634.38252243052</v>
      </c>
      <c r="C147" s="17">
        <v>12532.28816899758</v>
      </c>
      <c r="D147" s="17">
        <v>7733.3061855754913</v>
      </c>
      <c r="E147" s="17">
        <v>9068.087985128177</v>
      </c>
      <c r="F147" s="17">
        <v>13448.044056335415</v>
      </c>
      <c r="G147" s="17">
        <v>13860.651404871303</v>
      </c>
      <c r="H147" s="17">
        <v>15313.47717323327</v>
      </c>
      <c r="I147" s="17">
        <v>12331.547277997101</v>
      </c>
      <c r="J147" s="17">
        <v>13993.300725607871</v>
      </c>
      <c r="K147" s="17">
        <v>8903.7183536515258</v>
      </c>
      <c r="L147" s="17">
        <v>8366.4865506798888</v>
      </c>
      <c r="M147" s="17">
        <v>14647.25379226603</v>
      </c>
      <c r="N147" s="17">
        <v>14721.017830358393</v>
      </c>
      <c r="O147" s="17">
        <v>18050.210680791832</v>
      </c>
      <c r="P147" s="17">
        <v>13167.283204097603</v>
      </c>
      <c r="Q147" s="82" t="str">
        <f>IFERROR((IF('[2]T61 Real GDP'!Q147&lt;&gt;"",(IF('[2]T58 Total Population'!Q147&lt;&gt;"",('[2]T61 Real GDP'!Q147*1000000)/('[2]T58 Total Population'!Q147*1000),"")),"")),"")</f>
        <v/>
      </c>
      <c r="R147" s="17">
        <v>6244.9966151979261</v>
      </c>
      <c r="S147" s="17">
        <v>8737.4727069417295</v>
      </c>
      <c r="T147" s="17" t="s">
        <v>281</v>
      </c>
      <c r="U147" s="17">
        <v>6251.0194343467165</v>
      </c>
      <c r="V147" s="17" t="s">
        <v>281</v>
      </c>
      <c r="W147" s="17">
        <v>4148.1894920887862</v>
      </c>
      <c r="X147" s="17" t="s">
        <v>281</v>
      </c>
      <c r="Y147" s="17" t="s">
        <v>281</v>
      </c>
      <c r="Z147" s="82" t="str">
        <f>IFERROR((IF('[2]T61 Real GDP'!Z147&lt;&gt;"",(IF('[2]T58 Total Population'!Z147&lt;&gt;"",('[2]T61 Real GDP'!Z147*1000000)/('[2]T58 Total Population'!Z147*1000),"")),"")),"")</f>
        <v/>
      </c>
      <c r="AA147" s="17">
        <v>14319.541807944863</v>
      </c>
      <c r="AB147" s="17">
        <v>12284.211025264256</v>
      </c>
      <c r="AC147" s="17">
        <v>16170.145282140635</v>
      </c>
      <c r="AD147" s="17">
        <v>18789.393703761303</v>
      </c>
      <c r="AE147" s="82">
        <v>8226.9098480533867</v>
      </c>
      <c r="AF147" s="82">
        <v>4889.9592842690736</v>
      </c>
      <c r="AG147" s="82">
        <v>5344.660999238522</v>
      </c>
      <c r="AH147" s="82">
        <v>5967.5684320975179</v>
      </c>
      <c r="AI147" s="82">
        <v>6214.8249828414555</v>
      </c>
      <c r="AJ147" s="82" t="str">
        <f>IFERROR((IF('[2]T61 Real GDP'!AJ147&lt;&gt;"",(IF('[2]T58 Total Population'!AJ147&lt;&gt;"",('[2]T61 Real GDP'!AJ147*1000000)/('[2]T58 Total Population'!AJ147*1000),"")),"")),"")</f>
        <v/>
      </c>
      <c r="AK147" s="17">
        <v>3192.1836681330369</v>
      </c>
      <c r="AL147" s="23">
        <v>2121.9328139310555</v>
      </c>
      <c r="AM147" s="17">
        <v>4231.6458750589281</v>
      </c>
      <c r="AN147" s="17">
        <v>2811.3934769371804</v>
      </c>
      <c r="AO147" s="17">
        <v>4133.003202072171</v>
      </c>
      <c r="AP147" s="82" t="str">
        <f>IFERROR((IF('[2]T61 Real GDP'!AP147&lt;&gt;"",(IF('[2]T58 Total Population'!AP147&lt;&gt;"",('[2]T61 Real GDP'!AP147*1000000)/('[2]T58 Total Population'!AP147*1000),"")),"")),"")</f>
        <v/>
      </c>
      <c r="AQ147" s="17">
        <v>1039.4094973710146</v>
      </c>
      <c r="AR147" s="17">
        <v>9795.5250826622323</v>
      </c>
      <c r="AS147" s="17">
        <v>895.34638554216872</v>
      </c>
      <c r="AT147" s="17">
        <v>13163.097132670082</v>
      </c>
      <c r="AU147" s="82">
        <v>4294.0267490808337</v>
      </c>
      <c r="AV147" s="17">
        <v>3456.5262732890983</v>
      </c>
      <c r="AW147" s="17">
        <v>2323.2157394868614</v>
      </c>
      <c r="AX147" s="17">
        <v>8362.4921334172432</v>
      </c>
      <c r="AY147" s="82">
        <v>4997.5355341586428</v>
      </c>
      <c r="AZ147" s="17">
        <v>2496.0559759268458</v>
      </c>
      <c r="BA147" s="82" t="str">
        <f>IFERROR((IF('[2]T61 Real GDP'!BA147&lt;&gt;"",(IF('[2]T58 Total Population'!BA147&lt;&gt;"",('[2]T61 Real GDP'!BA147*1000000)/('[2]T58 Total Population'!BA147*1000),"")),"")),"")</f>
        <v/>
      </c>
      <c r="BB147" s="82"/>
      <c r="BC147" s="17">
        <v>4499.5331247572067</v>
      </c>
      <c r="BE147" s="81">
        <f t="shared" si="2"/>
        <v>0.64835562356363263</v>
      </c>
    </row>
    <row r="148" spans="1:57" x14ac:dyDescent="0.25">
      <c r="A148" s="20">
        <v>1980</v>
      </c>
      <c r="B148" s="17">
        <v>14766.158591907095</v>
      </c>
      <c r="C148" s="17">
        <v>12927.017997410425</v>
      </c>
      <c r="D148" s="17">
        <v>8044.2430812657249</v>
      </c>
      <c r="E148" s="17">
        <v>9202.5097923728863</v>
      </c>
      <c r="F148" s="17">
        <v>13759.179000595144</v>
      </c>
      <c r="G148" s="17">
        <v>14467.441199171306</v>
      </c>
      <c r="H148" s="17">
        <v>15227.325563577939</v>
      </c>
      <c r="I148" s="17">
        <v>12948.958423779721</v>
      </c>
      <c r="J148" s="17">
        <v>14114.030434326825</v>
      </c>
      <c r="K148" s="17">
        <v>8971.2165044249396</v>
      </c>
      <c r="L148" s="17">
        <v>8540.7233166715669</v>
      </c>
      <c r="M148" s="17">
        <v>14704.500547621197</v>
      </c>
      <c r="N148" s="17">
        <v>14936.580000890444</v>
      </c>
      <c r="O148" s="17">
        <v>18779.122878756578</v>
      </c>
      <c r="P148" s="17">
        <v>12931.49128103136</v>
      </c>
      <c r="Q148" s="82" t="str">
        <f>IFERROR((IF('[2]T61 Real GDP'!Q148&lt;&gt;"",(IF('[2]T58 Total Population'!Q148&lt;&gt;"",('[2]T61 Real GDP'!Q148*1000000)/('[2]T58 Total Population'!Q148*1000),"")),"")),"")</f>
        <v/>
      </c>
      <c r="R148" s="17">
        <v>6043.7999070686001</v>
      </c>
      <c r="S148" s="17">
        <v>8861.4222330268567</v>
      </c>
      <c r="T148" s="17" t="s">
        <v>281</v>
      </c>
      <c r="U148" s="17">
        <v>6306.4550499882362</v>
      </c>
      <c r="V148" s="17" t="s">
        <v>281</v>
      </c>
      <c r="W148" s="17">
        <v>4135.4000125773746</v>
      </c>
      <c r="X148" s="17" t="s">
        <v>281</v>
      </c>
      <c r="Y148" s="17" t="s">
        <v>281</v>
      </c>
      <c r="Z148" s="82" t="str">
        <f>IFERROR((IF('[2]T61 Real GDP'!Z148&lt;&gt;"",(IF('[2]T58 Total Population'!Z148&lt;&gt;"",('[2]T61 Real GDP'!Z148*1000000)/('[2]T58 Total Population'!Z148*1000),"")),"")),"")</f>
        <v/>
      </c>
      <c r="AA148" s="17">
        <v>14411.839161461148</v>
      </c>
      <c r="AB148" s="17">
        <v>12346.734381653863</v>
      </c>
      <c r="AC148" s="17">
        <v>16175.706391578196</v>
      </c>
      <c r="AD148" s="17">
        <v>18577.36665413365</v>
      </c>
      <c r="AE148" s="82">
        <v>8205.9798872737883</v>
      </c>
      <c r="AF148" s="82">
        <v>5195.0333279141605</v>
      </c>
      <c r="AG148" s="82">
        <v>5680.4148631525359</v>
      </c>
      <c r="AH148" s="82">
        <v>6320.3940557924598</v>
      </c>
      <c r="AI148" s="82">
        <v>6554.6075085324228</v>
      </c>
      <c r="AJ148" s="82" t="str">
        <f>IFERROR((IF('[2]T61 Real GDP'!AJ148&lt;&gt;"",(IF('[2]T58 Total Population'!AJ148&lt;&gt;"",('[2]T61 Real GDP'!AJ148*1000000)/('[2]T58 Total Population'!AJ148*1000),"")),"")),"")</f>
        <v/>
      </c>
      <c r="AK148" s="17">
        <v>3151.8251982831225</v>
      </c>
      <c r="AL148" s="23">
        <v>2272.1497395838678</v>
      </c>
      <c r="AM148" s="17">
        <v>4390.0367161982049</v>
      </c>
      <c r="AN148" s="17">
        <v>2943.6168354175848</v>
      </c>
      <c r="AO148" s="17">
        <v>4021.6015934834627</v>
      </c>
      <c r="AP148" s="82" t="str">
        <f>IFERROR((IF('[2]T61 Real GDP'!AP148&lt;&gt;"",(IF('[2]T58 Total Population'!AP148&lt;&gt;"",('[2]T61 Real GDP'!AP148*1000000)/('[2]T58 Total Population'!AP148*1000),"")),"")),"")</f>
        <v/>
      </c>
      <c r="AQ148" s="17">
        <v>1061.0526530341865</v>
      </c>
      <c r="AR148" s="17">
        <v>10502.853982737848</v>
      </c>
      <c r="AS148" s="17">
        <v>938.44182621502216</v>
      </c>
      <c r="AT148" s="17">
        <v>13427.729937687376</v>
      </c>
      <c r="AU148" s="82">
        <v>4114.1013534781241</v>
      </c>
      <c r="AV148" s="17">
        <v>3656.7649534100842</v>
      </c>
      <c r="AW148" s="17">
        <v>2375.5706251697334</v>
      </c>
      <c r="AX148" s="17">
        <v>9057.9560048055009</v>
      </c>
      <c r="AY148" s="82">
        <v>5259.8943107713067</v>
      </c>
      <c r="AZ148" s="17">
        <v>2554.2594055462873</v>
      </c>
      <c r="BA148" s="82" t="str">
        <f>IFERROR((IF('[2]T61 Real GDP'!BA148&lt;&gt;"",(IF('[2]T58 Total Population'!BA148&lt;&gt;"",('[2]T61 Real GDP'!BA148*1000000)/('[2]T58 Total Population'!BA148*1000),"")),"")),"")</f>
        <v/>
      </c>
      <c r="BB148" s="82"/>
      <c r="BC148" s="17">
        <v>4510.7868586267696</v>
      </c>
      <c r="BE148" s="81">
        <f t="shared" si="2"/>
        <v>0.64421508797758631</v>
      </c>
    </row>
    <row r="149" spans="1:57" x14ac:dyDescent="0.25">
      <c r="A149" s="20">
        <v>1981</v>
      </c>
      <c r="B149" s="17">
        <v>14839.906857524504</v>
      </c>
      <c r="C149" s="17">
        <v>13018.322193490614</v>
      </c>
      <c r="D149" s="17">
        <v>8114.4526861155127</v>
      </c>
      <c r="E149" s="17">
        <v>9185.7126206596931</v>
      </c>
      <c r="F149" s="17">
        <v>13717.923245145268</v>
      </c>
      <c r="G149" s="17">
        <v>14278.754415167878</v>
      </c>
      <c r="H149" s="17">
        <v>15096.146261343198</v>
      </c>
      <c r="I149" s="17">
        <v>13134.056838759625</v>
      </c>
      <c r="J149" s="17">
        <v>14148.598317156628</v>
      </c>
      <c r="K149" s="17">
        <v>8896.0721939286796</v>
      </c>
      <c r="L149" s="17">
        <v>8716.0945577045932</v>
      </c>
      <c r="M149" s="17">
        <v>14525.079901101</v>
      </c>
      <c r="N149" s="17">
        <v>14916.549385913571</v>
      </c>
      <c r="O149" s="17">
        <v>18956.182057287817</v>
      </c>
      <c r="P149" s="17">
        <v>12747.426302481243</v>
      </c>
      <c r="Q149" s="82" t="str">
        <f>IFERROR((IF('[2]T61 Real GDP'!Q149&lt;&gt;"",(IF('[2]T58 Total Population'!Q149&lt;&gt;"",('[2]T61 Real GDP'!Q149*1000000)/('[2]T58 Total Population'!Q149*1000),"")),"")),"")</f>
        <v/>
      </c>
      <c r="R149" s="17">
        <v>6186.450814884457</v>
      </c>
      <c r="S149" s="17">
        <v>8921.5186222876437</v>
      </c>
      <c r="T149" s="17" t="s">
        <v>281</v>
      </c>
      <c r="U149" s="17">
        <v>6350.5552146838481</v>
      </c>
      <c r="V149" s="17" t="s">
        <v>281</v>
      </c>
      <c r="W149" s="17">
        <v>4086.7727177435286</v>
      </c>
      <c r="X149" s="17" t="s">
        <v>281</v>
      </c>
      <c r="Y149" s="17" t="s">
        <v>281</v>
      </c>
      <c r="Z149" s="82" t="str">
        <f>IFERROR((IF('[2]T61 Real GDP'!Z149&lt;&gt;"",(IF('[2]T58 Total Population'!Z149&lt;&gt;"",('[2]T61 Real GDP'!Z149*1000000)/('[2]T58 Total Population'!Z149*1000),"")),"")),"")</f>
        <v/>
      </c>
      <c r="AA149" s="17">
        <v>14660.335610315709</v>
      </c>
      <c r="AB149" s="17">
        <v>12883.893955328134</v>
      </c>
      <c r="AC149" s="17">
        <v>16472.449799196787</v>
      </c>
      <c r="AD149" s="17">
        <v>18855.55486999598</v>
      </c>
      <c r="AE149" s="82">
        <v>7606.5585135884639</v>
      </c>
      <c r="AF149" s="82">
        <v>4849.569813956442</v>
      </c>
      <c r="AG149" s="82">
        <v>5932.445915985566</v>
      </c>
      <c r="AH149" s="82">
        <v>6716.8350765678342</v>
      </c>
      <c r="AI149" s="82">
        <v>6873.2443820224717</v>
      </c>
      <c r="AJ149" s="82" t="str">
        <f>IFERROR((IF('[2]T61 Real GDP'!AJ149&lt;&gt;"",(IF('[2]T58 Total Population'!AJ149&lt;&gt;"",('[2]T61 Real GDP'!AJ149*1000000)/('[2]T58 Total Population'!AJ149*1000),"")),"")),"")</f>
        <v/>
      </c>
      <c r="AK149" s="17">
        <v>3131.1414573345987</v>
      </c>
      <c r="AL149" s="23">
        <v>2169.380256321846</v>
      </c>
      <c r="AM149" s="17">
        <v>4480.4954958031731</v>
      </c>
      <c r="AN149" s="17">
        <v>3029.6490299603602</v>
      </c>
      <c r="AO149" s="17">
        <v>4086.5034431970748</v>
      </c>
      <c r="AP149" s="82" t="str">
        <f>IFERROR((IF('[2]T61 Real GDP'!AP149&lt;&gt;"",(IF('[2]T58 Total Population'!AP149&lt;&gt;"",('[2]T61 Real GDP'!AP149*1000000)/('[2]T58 Total Population'!AP149*1000),"")),"")),"")</f>
        <v/>
      </c>
      <c r="AQ149" s="17">
        <v>1110.1934777599686</v>
      </c>
      <c r="AR149" s="17">
        <v>11202.299648879114</v>
      </c>
      <c r="AS149" s="17">
        <v>976.70809248554917</v>
      </c>
      <c r="AT149" s="17">
        <v>13754.451708405097</v>
      </c>
      <c r="AU149" s="82">
        <v>4301.8619425147845</v>
      </c>
      <c r="AV149" s="17">
        <v>3823.8263234698416</v>
      </c>
      <c r="AW149" s="17">
        <v>2396.3192793204848</v>
      </c>
      <c r="AX149" s="17">
        <v>9450.3046500547443</v>
      </c>
      <c r="AY149" s="82">
        <v>5488.6997844946682</v>
      </c>
      <c r="AZ149" s="17">
        <v>2653.7396218964986</v>
      </c>
      <c r="BA149" s="82" t="str">
        <f>IFERROR((IF('[2]T61 Real GDP'!BA149&lt;&gt;"",(IF('[2]T58 Total Population'!BA149&lt;&gt;"",('[2]T61 Real GDP'!BA149*1000000)/('[2]T58 Total Population'!BA149*1000),"")),"")),"")</f>
        <v/>
      </c>
      <c r="BB149" s="82"/>
      <c r="BC149" s="17">
        <v>4522.5590735996311</v>
      </c>
      <c r="BE149" s="81">
        <f t="shared" si="2"/>
        <v>0.64210285794047128</v>
      </c>
    </row>
    <row r="150" spans="1:57" x14ac:dyDescent="0.25">
      <c r="A150" s="20">
        <v>1982</v>
      </c>
      <c r="B150" s="17">
        <v>15131.64084241521</v>
      </c>
      <c r="C150" s="17">
        <v>13064.013264836063</v>
      </c>
      <c r="D150" s="17">
        <v>8279.6042455868101</v>
      </c>
      <c r="E150" s="17">
        <v>9293.0026372109241</v>
      </c>
      <c r="F150" s="17">
        <v>13961.109300237516</v>
      </c>
      <c r="G150" s="17">
        <v>14474.494138420865</v>
      </c>
      <c r="H150" s="17">
        <v>15563.29758236433</v>
      </c>
      <c r="I150" s="17">
        <v>13484.753154850088</v>
      </c>
      <c r="J150" s="17">
        <v>14039.640843244217</v>
      </c>
      <c r="K150" s="17">
        <v>8879.0862496014906</v>
      </c>
      <c r="L150" s="17">
        <v>8821.2643678160912</v>
      </c>
      <c r="M150" s="17">
        <v>14291.493299174495</v>
      </c>
      <c r="N150" s="17">
        <v>15057.547752262391</v>
      </c>
      <c r="O150" s="17">
        <v>18560.399101687257</v>
      </c>
      <c r="P150" s="17">
        <v>12954.64740105841</v>
      </c>
      <c r="Q150" s="82" t="str">
        <f>IFERROR((IF('[2]T61 Real GDP'!Q150&lt;&gt;"",(IF('[2]T58 Total Population'!Q150&lt;&gt;"",('[2]T61 Real GDP'!Q150*1000000)/('[2]T58 Total Population'!Q150*1000),"")),"")),"")</f>
        <v/>
      </c>
      <c r="R150" s="17">
        <v>6370.1590419527656</v>
      </c>
      <c r="S150" s="17">
        <v>8847.3652433006446</v>
      </c>
      <c r="T150" s="17" t="s">
        <v>281</v>
      </c>
      <c r="U150" s="17">
        <v>6583.2146881559529</v>
      </c>
      <c r="V150" s="17" t="s">
        <v>281</v>
      </c>
      <c r="W150" s="17">
        <v>4071.9102023991641</v>
      </c>
      <c r="X150" s="17" t="s">
        <v>281</v>
      </c>
      <c r="Y150" s="17" t="s">
        <v>281</v>
      </c>
      <c r="Z150" s="82" t="str">
        <f>IFERROR((IF('[2]T61 Real GDP'!Z150&lt;&gt;"",(IF('[2]T58 Total Population'!Z150&lt;&gt;"",('[2]T61 Real GDP'!Z150*1000000)/('[2]T58 Total Population'!Z150*1000),"")),"")),"")</f>
        <v/>
      </c>
      <c r="AA150" s="17">
        <v>14411.819021237303</v>
      </c>
      <c r="AB150" s="17">
        <v>12996.269816599315</v>
      </c>
      <c r="AC150" s="17">
        <v>15779.405521012304</v>
      </c>
      <c r="AD150" s="17">
        <v>18325.120263083551</v>
      </c>
      <c r="AE150" s="82">
        <v>7245.7551994544829</v>
      </c>
      <c r="AF150" s="82">
        <v>4762.8266732802176</v>
      </c>
      <c r="AG150" s="82">
        <v>5034.9481747410528</v>
      </c>
      <c r="AH150" s="82">
        <v>6513.7229424128991</v>
      </c>
      <c r="AI150" s="82">
        <v>5971.6981132075471</v>
      </c>
      <c r="AJ150" s="82" t="str">
        <f>IFERROR((IF('[2]T61 Real GDP'!AJ150&lt;&gt;"",(IF('[2]T58 Total Population'!AJ150&lt;&gt;"",('[2]T61 Real GDP'!AJ150*1000000)/('[2]T58 Total Population'!AJ150*1000),"")),"")),"")</f>
        <v/>
      </c>
      <c r="AK150" s="17">
        <v>3227.6483287661122</v>
      </c>
      <c r="AL150" s="23">
        <v>2336.929103958516</v>
      </c>
      <c r="AM150" s="17">
        <v>4323.0272797694915</v>
      </c>
      <c r="AN150" s="17">
        <v>2957.3325302083763</v>
      </c>
      <c r="AO150" s="17">
        <v>4181.9954178502257</v>
      </c>
      <c r="AP150" s="82" t="str">
        <f>IFERROR((IF('[2]T61 Real GDP'!AP150&lt;&gt;"",(IF('[2]T58 Total Population'!AP150&lt;&gt;"",('[2]T61 Real GDP'!AP150*1000000)/('[2]T58 Total Population'!AP150*1000),"")),"")),"")</f>
        <v/>
      </c>
      <c r="AQ150" s="17">
        <v>1186.0537189049878</v>
      </c>
      <c r="AR150" s="17">
        <v>11332.89011302118</v>
      </c>
      <c r="AS150" s="17">
        <v>985.45903954802259</v>
      </c>
      <c r="AT150" s="17">
        <v>14078.37040258014</v>
      </c>
      <c r="AU150" s="82">
        <v>4557.2903422672025</v>
      </c>
      <c r="AV150" s="17">
        <v>3954.1117513331674</v>
      </c>
      <c r="AW150" s="17">
        <v>2420.7399878451397</v>
      </c>
      <c r="AX150" s="17">
        <v>9653.9459528355274</v>
      </c>
      <c r="AY150" s="82">
        <v>5590.358171639763</v>
      </c>
      <c r="AZ150" s="17">
        <v>2744.7838457120993</v>
      </c>
      <c r="BA150" s="82" t="str">
        <f>IFERROR((IF('[2]T61 Real GDP'!BA150&lt;&gt;"",(IF('[2]T58 Total Population'!BA150&lt;&gt;"",('[2]T61 Real GDP'!BA150*1000000)/('[2]T58 Total Population'!BA150*1000),"")),"")),"")</f>
        <v/>
      </c>
      <c r="BB150" s="82"/>
      <c r="BC150" s="17">
        <v>4500.1837272134971</v>
      </c>
      <c r="BE150" s="81">
        <f t="shared" si="2"/>
        <v>0.64136737819208733</v>
      </c>
    </row>
    <row r="151" spans="1:57" x14ac:dyDescent="0.25">
      <c r="A151" s="20">
        <v>1983</v>
      </c>
      <c r="B151" s="17">
        <v>15245.114341397128</v>
      </c>
      <c r="C151" s="17">
        <v>13208.597189546079</v>
      </c>
      <c r="D151" s="17">
        <v>8254.6590475943503</v>
      </c>
      <c r="E151" s="17">
        <v>9477.8029196709449</v>
      </c>
      <c r="F151" s="17">
        <v>14393.949022997273</v>
      </c>
      <c r="G151" s="17">
        <v>14473.919184375862</v>
      </c>
      <c r="H151" s="17">
        <v>15966.221750516252</v>
      </c>
      <c r="I151" s="17">
        <v>13766.872393702606</v>
      </c>
      <c r="J151" s="17">
        <v>14328.856704328653</v>
      </c>
      <c r="K151" s="17">
        <v>8865.7862394754102</v>
      </c>
      <c r="L151" s="17">
        <v>8739.7260273972606</v>
      </c>
      <c r="M151" s="17">
        <v>14483.253159765085</v>
      </c>
      <c r="N151" s="17">
        <v>15314.508412144029</v>
      </c>
      <c r="O151" s="17">
        <v>18559.859272461636</v>
      </c>
      <c r="P151" s="17">
        <v>13404.466833690942</v>
      </c>
      <c r="Q151" s="82" t="str">
        <f>IFERROR((IF('[2]T61 Real GDP'!Q151&lt;&gt;"",(IF('[2]T58 Total Population'!Q151&lt;&gt;"",('[2]T61 Real GDP'!Q151*1000000)/('[2]T58 Total Population'!Q151*1000),"")),"")),"")</f>
        <v/>
      </c>
      <c r="R151" s="17">
        <v>6237.074245480675</v>
      </c>
      <c r="S151" s="17">
        <v>8662.3203856170203</v>
      </c>
      <c r="T151" s="17" t="s">
        <v>281</v>
      </c>
      <c r="U151" s="17">
        <v>6525.4122183189838</v>
      </c>
      <c r="V151" s="17" t="s">
        <v>281</v>
      </c>
      <c r="W151" s="17">
        <v>4026.5871757043119</v>
      </c>
      <c r="X151" s="17" t="s">
        <v>281</v>
      </c>
      <c r="Y151" s="17" t="s">
        <v>281</v>
      </c>
      <c r="Z151" s="82" t="str">
        <f>IFERROR((IF('[2]T61 Real GDP'!Z151&lt;&gt;"",(IF('[2]T58 Total Population'!Z151&lt;&gt;"",('[2]T61 Real GDP'!Z151*1000000)/('[2]T58 Total Population'!Z151*1000),"")),"")),"")</f>
        <v/>
      </c>
      <c r="AA151" s="17">
        <v>14238.923638259055</v>
      </c>
      <c r="AB151" s="17">
        <v>13184.468999386127</v>
      </c>
      <c r="AC151" s="17">
        <v>16076.413304368663</v>
      </c>
      <c r="AD151" s="17">
        <v>18920.156391092147</v>
      </c>
      <c r="AE151" s="82">
        <v>7387.0534515175932</v>
      </c>
      <c r="AF151" s="82">
        <v>4498.143376780843</v>
      </c>
      <c r="AG151" s="82">
        <v>4810.2289032158733</v>
      </c>
      <c r="AH151" s="82">
        <v>6087.5744506271503</v>
      </c>
      <c r="AI151" s="82">
        <v>5583.138173302108</v>
      </c>
      <c r="AJ151" s="82" t="str">
        <f>IFERROR((IF('[2]T61 Real GDP'!AJ151&lt;&gt;"",(IF('[2]T58 Total Population'!AJ151&lt;&gt;"",('[2]T61 Real GDP'!AJ151*1000000)/('[2]T58 Total Population'!AJ151*1000),"")),"")),"")</f>
        <v/>
      </c>
      <c r="AK151" s="17">
        <v>3288.6017116439125</v>
      </c>
      <c r="AL151" s="23">
        <v>2261.6598250613597</v>
      </c>
      <c r="AM151" s="17">
        <v>4111.8829094596658</v>
      </c>
      <c r="AN151" s="17">
        <v>3039.1144938340635</v>
      </c>
      <c r="AO151" s="17">
        <v>4229.5185669743096</v>
      </c>
      <c r="AP151" s="82" t="str">
        <f>IFERROR((IF('[2]T61 Real GDP'!AP151&lt;&gt;"",(IF('[2]T58 Total Population'!AP151&lt;&gt;"",('[2]T61 Real GDP'!AP151*1000000)/('[2]T58 Total Population'!AP151*1000),"")),"")),"")</f>
        <v/>
      </c>
      <c r="AQ151" s="17">
        <v>1257.7436655174301</v>
      </c>
      <c r="AR151" s="17">
        <v>11796.785841237768</v>
      </c>
      <c r="AS151" s="17">
        <v>1042.7966804979253</v>
      </c>
      <c r="AT151" s="17">
        <v>14306.872890504885</v>
      </c>
      <c r="AU151" s="82">
        <v>5006.9656727637184</v>
      </c>
      <c r="AV151" s="17">
        <v>4095.8485896166981</v>
      </c>
      <c r="AW151" s="17">
        <v>2407.1059173246258</v>
      </c>
      <c r="AX151" s="17">
        <v>10298.360554545985</v>
      </c>
      <c r="AY151" s="82">
        <v>5978.7211234389242</v>
      </c>
      <c r="AZ151" s="17">
        <v>2847.4927026258274</v>
      </c>
      <c r="BA151" s="82" t="str">
        <f>IFERROR((IF('[2]T61 Real GDP'!BA151&lt;&gt;"",(IF('[2]T58 Total Population'!BA151&lt;&gt;"",('[2]T61 Real GDP'!BA151*1000000)/('[2]T58 Total Population'!BA151*1000),"")),"")),"")</f>
        <v/>
      </c>
      <c r="BB151" s="82"/>
      <c r="BC151" s="17">
        <v>4539.0055682278489</v>
      </c>
      <c r="BE151" s="81">
        <f t="shared" si="2"/>
        <v>0.64569131002128666</v>
      </c>
    </row>
    <row r="152" spans="1:57" x14ac:dyDescent="0.25">
      <c r="A152" s="20">
        <v>1984</v>
      </c>
      <c r="B152" s="17">
        <v>15381.929381644917</v>
      </c>
      <c r="C152" s="17">
        <v>13634.094930693087</v>
      </c>
      <c r="D152" s="17">
        <v>8088.8082580884293</v>
      </c>
      <c r="E152" s="17">
        <v>9570.9754285531526</v>
      </c>
      <c r="F152" s="17">
        <v>14439.382314208966</v>
      </c>
      <c r="G152" s="17">
        <v>14832.628129027022</v>
      </c>
      <c r="H152" s="17">
        <v>16675.929876620306</v>
      </c>
      <c r="I152" s="17">
        <v>14106.716637428746</v>
      </c>
      <c r="J152" s="17">
        <v>14783.183629779824</v>
      </c>
      <c r="K152" s="17">
        <v>9066.8016294654226</v>
      </c>
      <c r="L152" s="17">
        <v>9055.5398129781806</v>
      </c>
      <c r="M152" s="17">
        <v>14899.699875631257</v>
      </c>
      <c r="N152" s="17">
        <v>15908.311777355313</v>
      </c>
      <c r="O152" s="17">
        <v>19037.827864258055</v>
      </c>
      <c r="P152" s="17">
        <v>13720.057238973992</v>
      </c>
      <c r="Q152" s="82" t="str">
        <f>IFERROR((IF('[2]T61 Real GDP'!Q152&lt;&gt;"",(IF('[2]T58 Total Population'!Q152&lt;&gt;"",('[2]T61 Real GDP'!Q152*1000000)/('[2]T58 Total Population'!Q152*1000),"")),"")),"")</f>
        <v/>
      </c>
      <c r="R152" s="17">
        <v>6430.4107963135984</v>
      </c>
      <c r="S152" s="17">
        <v>8821.0586368303102</v>
      </c>
      <c r="T152" s="17" t="s">
        <v>281</v>
      </c>
      <c r="U152" s="17">
        <v>6709.6146759409194</v>
      </c>
      <c r="V152" s="17" t="s">
        <v>281</v>
      </c>
      <c r="W152" s="17">
        <v>4177.9467476735072</v>
      </c>
      <c r="X152" s="17" t="s">
        <v>281</v>
      </c>
      <c r="Y152" s="17" t="s">
        <v>281</v>
      </c>
      <c r="Z152" s="82" t="str">
        <f>IFERROR((IF('[2]T61 Real GDP'!Z152&lt;&gt;"",(IF('[2]T58 Total Population'!Z152&lt;&gt;"",('[2]T61 Real GDP'!Z152*1000000)/('[2]T58 Total Population'!Z152*1000),"")),"")),"")</f>
        <v/>
      </c>
      <c r="AA152" s="17">
        <v>15062.411347517731</v>
      </c>
      <c r="AB152" s="17">
        <v>13666.464523953911</v>
      </c>
      <c r="AC152" s="17">
        <v>16835.824728229152</v>
      </c>
      <c r="AD152" s="17">
        <v>20122.667101821073</v>
      </c>
      <c r="AE152" s="82">
        <v>7425.8542555654794</v>
      </c>
      <c r="AF152" s="82">
        <v>4643.2267500129919</v>
      </c>
      <c r="AG152" s="82">
        <v>5010.8884213748725</v>
      </c>
      <c r="AH152" s="82">
        <v>6162.4553753484033</v>
      </c>
      <c r="AI152" s="82">
        <v>5487.0345744680853</v>
      </c>
      <c r="AJ152" s="82" t="str">
        <f>IFERROR((IF('[2]T61 Real GDP'!AJ152&lt;&gt;"",(IF('[2]T58 Total Population'!AJ152&lt;&gt;"",('[2]T61 Real GDP'!AJ152*1000000)/('[2]T58 Total Population'!AJ152*1000),"")),"")),"")</f>
        <v/>
      </c>
      <c r="AK152" s="17">
        <v>3363.2573657043567</v>
      </c>
      <c r="AL152" s="23">
        <v>2293.822236705153</v>
      </c>
      <c r="AM152" s="17">
        <v>4185.8392967335431</v>
      </c>
      <c r="AN152" s="17">
        <v>3067.668022047415</v>
      </c>
      <c r="AO152" s="17">
        <v>4366.7360878392992</v>
      </c>
      <c r="AP152" s="82" t="str">
        <f>IFERROR((IF('[2]T61 Real GDP'!AP152&lt;&gt;"",(IF('[2]T58 Total Population'!AP152&lt;&gt;"",('[2]T61 Real GDP'!AP152*1000000)/('[2]T58 Total Population'!AP152*1000),"")),"")),"")</f>
        <v/>
      </c>
      <c r="AQ152" s="17">
        <v>1395.8594748390519</v>
      </c>
      <c r="AR152" s="17">
        <v>12845.736304859298</v>
      </c>
      <c r="AS152" s="17">
        <v>1059.5967523680649</v>
      </c>
      <c r="AT152" s="17">
        <v>14772.586962917898</v>
      </c>
      <c r="AU152" s="82">
        <v>5374.6225808048312</v>
      </c>
      <c r="AV152" s="17">
        <v>4307.5343321174278</v>
      </c>
      <c r="AW152" s="17">
        <v>2176.4062594681182</v>
      </c>
      <c r="AX152" s="17">
        <v>10937.933442860907</v>
      </c>
      <c r="AY152" s="82">
        <v>6521.1967438418442</v>
      </c>
      <c r="AZ152" s="17">
        <v>2961.2668184041181</v>
      </c>
      <c r="BA152" s="82" t="str">
        <f>IFERROR((IF('[2]T61 Real GDP'!BA152&lt;&gt;"",(IF('[2]T58 Total Population'!BA152&lt;&gt;"",('[2]T61 Real GDP'!BA152*1000000)/('[2]T58 Total Population'!BA152*1000),"")),"")),"")</f>
        <v/>
      </c>
      <c r="BB152" s="82"/>
      <c r="BC152" s="17">
        <v>4667.5025630893988</v>
      </c>
      <c r="BE152" s="81">
        <f t="shared" si="2"/>
        <v>0.64890340540424396</v>
      </c>
    </row>
    <row r="153" spans="1:57" x14ac:dyDescent="0.25">
      <c r="A153" s="20">
        <v>1985</v>
      </c>
      <c r="B153" s="17">
        <v>15530.270844397239</v>
      </c>
      <c r="C153" s="17">
        <v>14009.772723763488</v>
      </c>
      <c r="D153" s="17">
        <v>8305.9922450731483</v>
      </c>
      <c r="E153" s="17">
        <v>9721.7705748092503</v>
      </c>
      <c r="F153" s="17">
        <v>14752.421235761483</v>
      </c>
      <c r="G153" s="17">
        <v>14977.37923758901</v>
      </c>
      <c r="H153" s="17">
        <v>17384.116482595447</v>
      </c>
      <c r="I153" s="17">
        <v>14522.062686169502</v>
      </c>
      <c r="J153" s="17">
        <v>15139.761961741166</v>
      </c>
      <c r="K153" s="17">
        <v>9315.6951656881065</v>
      </c>
      <c r="L153" s="17">
        <v>9305.9322033898297</v>
      </c>
      <c r="M153" s="17">
        <v>15282.878511225295</v>
      </c>
      <c r="N153" s="17">
        <v>16188.546660380023</v>
      </c>
      <c r="O153" s="17">
        <v>19586.457173240375</v>
      </c>
      <c r="P153" s="17">
        <v>14164.54610577419</v>
      </c>
      <c r="Q153" s="82" t="str">
        <f>IFERROR((IF('[2]T61 Real GDP'!Q153&lt;&gt;"",(IF('[2]T58 Total Population'!Q153&lt;&gt;"",('[2]T61 Real GDP'!Q153*1000000)/('[2]T58 Total Population'!Q153*1000),"")),"")),"")</f>
        <v/>
      </c>
      <c r="R153" s="17">
        <v>6225.903061650286</v>
      </c>
      <c r="S153" s="17">
        <v>8811.9311856365748</v>
      </c>
      <c r="T153" s="17" t="s">
        <v>281</v>
      </c>
      <c r="U153" s="17">
        <v>6556.5615123566804</v>
      </c>
      <c r="V153" s="17" t="s">
        <v>281</v>
      </c>
      <c r="W153" s="17">
        <v>4158.5937158307988</v>
      </c>
      <c r="X153" s="17" t="s">
        <v>281</v>
      </c>
      <c r="Y153" s="17" t="s">
        <v>281</v>
      </c>
      <c r="Z153" s="82" t="str">
        <f>IFERROR((IF('[2]T61 Real GDP'!Z153&lt;&gt;"",(IF('[2]T58 Total Population'!Z153&lt;&gt;"",('[2]T61 Real GDP'!Z153*1000000)/('[2]T58 Total Population'!Z153*1000),"")),"")),"")</f>
        <v/>
      </c>
      <c r="AA153" s="17">
        <v>15638.35616438356</v>
      </c>
      <c r="AB153" s="17">
        <v>13664.259927797835</v>
      </c>
      <c r="AC153" s="17">
        <v>17582.068954883274</v>
      </c>
      <c r="AD153" s="17">
        <v>20717.322960076497</v>
      </c>
      <c r="AE153" s="82">
        <v>6834.9308815858112</v>
      </c>
      <c r="AF153" s="82">
        <v>4913.9625278420754</v>
      </c>
      <c r="AG153" s="82">
        <v>5029.5541667596126</v>
      </c>
      <c r="AH153" s="82">
        <v>6194.1147410239191</v>
      </c>
      <c r="AI153" s="82">
        <v>5559.7609561752988</v>
      </c>
      <c r="AJ153" s="82" t="str">
        <f>IFERROR((IF('[2]T61 Real GDP'!AJ153&lt;&gt;"",(IF('[2]T58 Total Population'!AJ153&lt;&gt;"",('[2]T61 Real GDP'!AJ153*1000000)/('[2]T58 Total Population'!AJ153*1000),"")),"")),"")</f>
        <v/>
      </c>
      <c r="AK153" s="17">
        <v>3431.0327057615978</v>
      </c>
      <c r="AL153" s="23">
        <v>2373.9027239499983</v>
      </c>
      <c r="AM153" s="17">
        <v>4006.4852266818766</v>
      </c>
      <c r="AN153" s="17">
        <v>3161.2591897561565</v>
      </c>
      <c r="AO153" s="17">
        <v>4485.4391766043236</v>
      </c>
      <c r="AP153" s="82" t="str">
        <f>IFERROR((IF('[2]T61 Real GDP'!AP153&lt;&gt;"",(IF('[2]T58 Total Population'!AP153&lt;&gt;"",('[2]T61 Real GDP'!AP153*1000000)/('[2]T58 Total Population'!AP153*1000),"")),"")),"")</f>
        <v/>
      </c>
      <c r="AQ153" s="17">
        <v>1519.1534099558532</v>
      </c>
      <c r="AR153" s="17">
        <v>12763.278472196767</v>
      </c>
      <c r="AS153" s="17">
        <v>1078.6013245033112</v>
      </c>
      <c r="AT153" s="17">
        <v>15331.250840808323</v>
      </c>
      <c r="AU153" s="82">
        <v>5670.3916090770963</v>
      </c>
      <c r="AV153" s="17">
        <v>4156.6880401026447</v>
      </c>
      <c r="AW153" s="17">
        <v>1966.7559617392985</v>
      </c>
      <c r="AX153" s="17">
        <v>10709.855678230857</v>
      </c>
      <c r="AY153" s="82">
        <v>6761.959473574263</v>
      </c>
      <c r="AZ153" s="17">
        <v>3050.1067852907167</v>
      </c>
      <c r="BA153" s="82" t="str">
        <f>IFERROR((IF('[2]T61 Real GDP'!BA153&lt;&gt;"",(IF('[2]T58 Total Population'!BA153&lt;&gt;"",('[2]T61 Real GDP'!BA153*1000000)/('[2]T58 Total Population'!BA153*1000),"")),"")),"")</f>
        <v/>
      </c>
      <c r="BB153" s="82"/>
      <c r="BC153" s="17">
        <v>4747.5193396109025</v>
      </c>
      <c r="BE153" s="81">
        <f t="shared" si="2"/>
        <v>0.65542083443736798</v>
      </c>
    </row>
    <row r="154" spans="1:57" x14ac:dyDescent="0.25">
      <c r="A154" s="20">
        <v>1986</v>
      </c>
      <c r="B154" s="17">
        <v>15833.036579991185</v>
      </c>
      <c r="C154" s="17">
        <v>14408.105278189445</v>
      </c>
      <c r="D154" s="17">
        <v>8641.0062124201759</v>
      </c>
      <c r="E154" s="17">
        <v>9997.9962568548635</v>
      </c>
      <c r="F154" s="17">
        <v>15080.780979255156</v>
      </c>
      <c r="G154" s="17">
        <v>15195.400433997853</v>
      </c>
      <c r="H154" s="17">
        <v>17993.240548739646</v>
      </c>
      <c r="I154" s="17">
        <v>14819.458956445556</v>
      </c>
      <c r="J154" s="17">
        <v>15469.014161441866</v>
      </c>
      <c r="K154" s="17">
        <v>9440.0067528390555</v>
      </c>
      <c r="L154" s="17">
        <v>9264.7931083180338</v>
      </c>
      <c r="M154" s="17">
        <v>15617.070555436416</v>
      </c>
      <c r="N154" s="17">
        <v>16505.229560344796</v>
      </c>
      <c r="O154" s="17">
        <v>19786.339697528107</v>
      </c>
      <c r="P154" s="17">
        <v>14741.815746318507</v>
      </c>
      <c r="Q154" s="82" t="str">
        <f>IFERROR((IF('[2]T61 Real GDP'!Q154&lt;&gt;"",(IF('[2]T58 Total Population'!Q154&lt;&gt;"",('[2]T61 Real GDP'!Q154*1000000)/('[2]T58 Total Population'!Q154*1000),"")),"")),"")</f>
        <v/>
      </c>
      <c r="R154" s="17">
        <v>6379.6629036436079</v>
      </c>
      <c r="S154" s="17">
        <v>9036.536593900446</v>
      </c>
      <c r="T154" s="17" t="s">
        <v>281</v>
      </c>
      <c r="U154" s="17">
        <v>6699.2656345465875</v>
      </c>
      <c r="V154" s="17" t="s">
        <v>281</v>
      </c>
      <c r="W154" s="17">
        <v>4214.955714450256</v>
      </c>
      <c r="X154" s="17" t="s">
        <v>281</v>
      </c>
      <c r="Y154" s="17" t="s">
        <v>281</v>
      </c>
      <c r="Z154" s="82" t="str">
        <f>IFERROR((IF('[2]T61 Real GDP'!Z154&lt;&gt;"",(IF('[2]T58 Total Population'!Z154&lt;&gt;"",('[2]T61 Real GDP'!Z154*1000000)/('[2]T58 Total Population'!Z154*1000),"")),"")),"")</f>
        <v/>
      </c>
      <c r="AA154" s="17">
        <v>15757.169811320753</v>
      </c>
      <c r="AB154" s="17">
        <v>13879.676743489974</v>
      </c>
      <c r="AC154" s="17">
        <v>17862.103969653257</v>
      </c>
      <c r="AD154" s="17">
        <v>21236.085463351239</v>
      </c>
      <c r="AE154" s="82">
        <v>7223.7919409214965</v>
      </c>
      <c r="AF154" s="82">
        <v>5201.6605323975009</v>
      </c>
      <c r="AG154" s="82">
        <v>5227.4188544536082</v>
      </c>
      <c r="AH154" s="82">
        <v>5834.2787188005268</v>
      </c>
      <c r="AI154" s="82">
        <v>6014.8465852853842</v>
      </c>
      <c r="AJ154" s="82" t="str">
        <f>IFERROR((IF('[2]T61 Real GDP'!AJ154&lt;&gt;"",(IF('[2]T58 Total Population'!AJ154&lt;&gt;"",('[2]T61 Real GDP'!AJ154*1000000)/('[2]T58 Total Population'!AJ154*1000),"")),"")),"")</f>
        <v/>
      </c>
      <c r="AK154" s="17">
        <v>3301.1815356153506</v>
      </c>
      <c r="AL154" s="23">
        <v>2494.5886311003328</v>
      </c>
      <c r="AM154" s="17">
        <v>3911.7388334999278</v>
      </c>
      <c r="AN154" s="17">
        <v>3036.6569872058371</v>
      </c>
      <c r="AO154" s="17">
        <v>4695.2713239400155</v>
      </c>
      <c r="AP154" s="82" t="str">
        <f>IFERROR((IF('[2]T61 Real GDP'!AP154&lt;&gt;"",(IF('[2]T58 Total Population'!AP154&lt;&gt;"",('[2]T61 Real GDP'!AP154*1000000)/('[2]T58 Total Population'!AP154*1000),"")),"")),"")</f>
        <v/>
      </c>
      <c r="AQ154" s="17">
        <v>1597.0059711845818</v>
      </c>
      <c r="AR154" s="17">
        <v>13959.743691850992</v>
      </c>
      <c r="AS154" s="17">
        <v>1101.1543450064851</v>
      </c>
      <c r="AT154" s="17">
        <v>15679.381063001287</v>
      </c>
      <c r="AU154" s="82">
        <v>6262.9688940651231</v>
      </c>
      <c r="AV154" s="17">
        <v>4104.50717341571</v>
      </c>
      <c r="AW154" s="17">
        <v>1983.0889253799073</v>
      </c>
      <c r="AX154" s="17">
        <v>10899.726515952872</v>
      </c>
      <c r="AY154" s="82">
        <v>7477.343265052762</v>
      </c>
      <c r="AZ154" s="17">
        <v>3170.2601422657694</v>
      </c>
      <c r="BA154" s="82" t="str">
        <f>IFERROR((IF('[2]T61 Real GDP'!BA154&lt;&gt;"",(IF('[2]T58 Total Population'!BA154&lt;&gt;"",('[2]T61 Real GDP'!BA154*1000000)/('[2]T58 Total Population'!BA154*1000),"")),"")),"")</f>
        <v/>
      </c>
      <c r="BB154" s="82"/>
      <c r="BC154" s="17">
        <v>4832.2172614842038</v>
      </c>
      <c r="BE154" s="81">
        <f t="shared" si="2"/>
        <v>0.65388638595292625</v>
      </c>
    </row>
    <row r="155" spans="1:57" x14ac:dyDescent="0.25">
      <c r="A155" s="20">
        <v>1987</v>
      </c>
      <c r="B155" s="17">
        <v>16157.890119145801</v>
      </c>
      <c r="C155" s="17">
        <v>14867.919366683249</v>
      </c>
      <c r="D155" s="17">
        <v>9185.1079681086449</v>
      </c>
      <c r="E155" s="17">
        <v>10520.051824167167</v>
      </c>
      <c r="F155" s="17">
        <v>15312.638253847554</v>
      </c>
      <c r="G155" s="17">
        <v>15540.921156612834</v>
      </c>
      <c r="H155" s="17">
        <v>18023.321131322966</v>
      </c>
      <c r="I155" s="17">
        <v>15382.232073173524</v>
      </c>
      <c r="J155" s="17">
        <v>15701.373182413234</v>
      </c>
      <c r="K155" s="17">
        <v>9374.614641951619</v>
      </c>
      <c r="L155" s="17">
        <v>9698.2965620497744</v>
      </c>
      <c r="M155" s="17">
        <v>15737.035465676136</v>
      </c>
      <c r="N155" s="17">
        <v>16948.844610159831</v>
      </c>
      <c r="O155" s="17">
        <v>19791.751567156523</v>
      </c>
      <c r="P155" s="17">
        <v>15393.437392618882</v>
      </c>
      <c r="Q155" s="82" t="str">
        <f>IFERROR((IF('[2]T61 Real GDP'!Q155&lt;&gt;"",(IF('[2]T58 Total Population'!Q155&lt;&gt;"",('[2]T61 Real GDP'!Q155*1000000)/('[2]T58 Total Population'!Q155*1000),"")),"")),"")</f>
        <v/>
      </c>
      <c r="R155" s="17">
        <v>6382.2911674073339</v>
      </c>
      <c r="S155" s="17">
        <v>9016.359639008755</v>
      </c>
      <c r="T155" s="17" t="s">
        <v>281</v>
      </c>
      <c r="U155" s="17">
        <v>6814.3511384945614</v>
      </c>
      <c r="V155" s="17" t="s">
        <v>281</v>
      </c>
      <c r="W155" s="17">
        <v>4110.4698857600506</v>
      </c>
      <c r="X155" s="17" t="s">
        <v>281</v>
      </c>
      <c r="Y155" s="17" t="s">
        <v>281</v>
      </c>
      <c r="Z155" s="82" t="str">
        <f>IFERROR((IF('[2]T61 Real GDP'!Z155&lt;&gt;"",(IF('[2]T58 Total Population'!Z155&lt;&gt;"",('[2]T61 Real GDP'!Z155*1000000)/('[2]T58 Total Population'!Z155*1000),"")),"")),"")</f>
        <v/>
      </c>
      <c r="AA155" s="17">
        <v>16293.301109252032</v>
      </c>
      <c r="AB155" s="17">
        <v>13891.408114558473</v>
      </c>
      <c r="AC155" s="17">
        <v>18348.154593083917</v>
      </c>
      <c r="AD155" s="17">
        <v>21787.693674127881</v>
      </c>
      <c r="AE155" s="82">
        <v>7297.9288537549401</v>
      </c>
      <c r="AF155" s="82">
        <v>5269.529529389556</v>
      </c>
      <c r="AG155" s="82">
        <v>5480.2437836402169</v>
      </c>
      <c r="AH155" s="82">
        <v>5817.9418583236275</v>
      </c>
      <c r="AI155" s="82">
        <v>6453.2633650377174</v>
      </c>
      <c r="AJ155" s="82" t="str">
        <f>IFERROR((IF('[2]T61 Real GDP'!AJ155&lt;&gt;"",(IF('[2]T58 Total Population'!AJ155&lt;&gt;"",('[2]T61 Real GDP'!AJ155*1000000)/('[2]T58 Total Population'!AJ155*1000),"")),"")),"")</f>
        <v/>
      </c>
      <c r="AK155" s="17">
        <v>3191.8043561172185</v>
      </c>
      <c r="AL155" s="23">
        <v>2377.9107282585001</v>
      </c>
      <c r="AM155" s="17">
        <v>3897.3036068952465</v>
      </c>
      <c r="AN155" s="17">
        <v>3163.9050624582769</v>
      </c>
      <c r="AO155" s="17">
        <v>4998.0217932366832</v>
      </c>
      <c r="AP155" s="82" t="str">
        <f>IFERROR((IF('[2]T61 Real GDP'!AP155&lt;&gt;"",(IF('[2]T58 Total Population'!AP155&lt;&gt;"",('[2]T61 Real GDP'!AP155*1000000)/('[2]T58 Total Population'!AP155*1000),"")),"")),"")</f>
        <v/>
      </c>
      <c r="AQ155" s="17">
        <v>1737.0536929158191</v>
      </c>
      <c r="AR155" s="17">
        <v>15596.533984181244</v>
      </c>
      <c r="AS155" s="17">
        <v>1124.560913705584</v>
      </c>
      <c r="AT155" s="17">
        <v>16251.293857282653</v>
      </c>
      <c r="AU155" s="82">
        <v>6915.909855364951</v>
      </c>
      <c r="AV155" s="17">
        <v>4218.2628040543523</v>
      </c>
      <c r="AW155" s="17">
        <v>2018.7273100933462</v>
      </c>
      <c r="AX155" s="17">
        <v>11743.206066661131</v>
      </c>
      <c r="AY155" s="82">
        <v>8597.9729729729734</v>
      </c>
      <c r="AZ155" s="17">
        <v>3420.8057094017649</v>
      </c>
      <c r="BA155" s="82" t="str">
        <f>IFERROR((IF('[2]T61 Real GDP'!BA155&lt;&gt;"",(IF('[2]T58 Total Population'!BA155&lt;&gt;"",('[2]T61 Real GDP'!BA155*1000000)/('[2]T58 Total Population'!BA155*1000),"")),"")),"")</f>
        <v/>
      </c>
      <c r="BB155" s="82"/>
      <c r="BC155" s="17">
        <v>4931.8596480754404</v>
      </c>
      <c r="BE155" s="81">
        <f t="shared" si="2"/>
        <v>0.65088943675002309</v>
      </c>
    </row>
    <row r="156" spans="1:57" x14ac:dyDescent="0.25">
      <c r="A156" s="20">
        <v>1988</v>
      </c>
      <c r="B156" s="17">
        <v>16789.572963059996</v>
      </c>
      <c r="C156" s="17">
        <v>15484.703010161711</v>
      </c>
      <c r="D156" s="17">
        <v>9867.73899309226</v>
      </c>
      <c r="E156" s="17">
        <v>11045.995659176613</v>
      </c>
      <c r="F156" s="17">
        <v>15754.380613887934</v>
      </c>
      <c r="G156" s="17">
        <v>16251.719951436666</v>
      </c>
      <c r="H156" s="17">
        <v>18224.331496382896</v>
      </c>
      <c r="I156" s="17">
        <v>16087.912727707921</v>
      </c>
      <c r="J156" s="17">
        <v>16160.114781678136</v>
      </c>
      <c r="K156" s="17">
        <v>9783.903650336686</v>
      </c>
      <c r="L156" s="17">
        <v>10234.304170444244</v>
      </c>
      <c r="M156" s="17">
        <v>16043.531010296558</v>
      </c>
      <c r="N156" s="17">
        <v>17232.275478372576</v>
      </c>
      <c r="O156" s="17">
        <v>20242.651077428298</v>
      </c>
      <c r="P156" s="17">
        <v>16109.99642527258</v>
      </c>
      <c r="Q156" s="82" t="str">
        <f>IFERROR((IF('[2]T61 Real GDP'!Q156&lt;&gt;"",(IF('[2]T58 Total Population'!Q156&lt;&gt;"",('[2]T61 Real GDP'!Q156*1000000)/('[2]T58 Total Population'!Q156*1000),"")),"")),"")</f>
        <v/>
      </c>
      <c r="R156" s="17">
        <v>6335.1634042622336</v>
      </c>
      <c r="S156" s="17">
        <v>8917.0305484238233</v>
      </c>
      <c r="T156" s="17" t="s">
        <v>281</v>
      </c>
      <c r="U156" s="17">
        <v>7030.9704018492776</v>
      </c>
      <c r="V156" s="17" t="s">
        <v>281</v>
      </c>
      <c r="W156" s="17">
        <v>4085.4108563693039</v>
      </c>
      <c r="X156" s="17" t="s">
        <v>281</v>
      </c>
      <c r="Y156" s="17" t="s">
        <v>281</v>
      </c>
      <c r="Z156" s="82" t="str">
        <f>IFERROR((IF('[2]T61 Real GDP'!Z156&lt;&gt;"",(IF('[2]T58 Total Population'!Z156&lt;&gt;"",('[2]T61 Real GDP'!Z156*1000000)/('[2]T58 Total Population'!Z156*1000),"")),"")),"")</f>
        <v/>
      </c>
      <c r="AA156" s="17">
        <v>16752.256097560978</v>
      </c>
      <c r="AB156" s="17">
        <v>13815.828622433801</v>
      </c>
      <c r="AC156" s="17">
        <v>18993.076728586937</v>
      </c>
      <c r="AD156" s="17">
        <v>22499.441620233243</v>
      </c>
      <c r="AE156" s="82">
        <v>7054.3630642699154</v>
      </c>
      <c r="AF156" s="82">
        <v>5154.5522475029647</v>
      </c>
      <c r="AG156" s="82">
        <v>5780.3973938489626</v>
      </c>
      <c r="AH156" s="82">
        <v>5770.8794336384017</v>
      </c>
      <c r="AI156" s="82">
        <v>6413.2985658409389</v>
      </c>
      <c r="AJ156" s="82" t="str">
        <f>IFERROR((IF('[2]T61 Real GDP'!AJ156&lt;&gt;"",(IF('[2]T58 Total Population'!AJ156&lt;&gt;"",('[2]T61 Real GDP'!AJ156*1000000)/('[2]T58 Total Population'!AJ156*1000),"")),"")),"")</f>
        <v/>
      </c>
      <c r="AK156" s="17">
        <v>3043.111372453669</v>
      </c>
      <c r="AL156" s="23">
        <v>2557.8697534263893</v>
      </c>
      <c r="AM156" s="17">
        <v>3963.9938383266522</v>
      </c>
      <c r="AN156" s="17">
        <v>3099.0661994896891</v>
      </c>
      <c r="AO156" s="17">
        <v>5086.1429354815791</v>
      </c>
      <c r="AP156" s="82" t="str">
        <f>IFERROR((IF('[2]T61 Real GDP'!AP156&lt;&gt;"",(IF('[2]T58 Total Population'!AP156&lt;&gt;"",('[2]T61 Real GDP'!AP156*1000000)/('[2]T58 Total Population'!AP156*1000),"")),"")),"")</f>
        <v/>
      </c>
      <c r="AQ156" s="17">
        <v>1830.037308352169</v>
      </c>
      <c r="AR156" s="17">
        <v>16715.742127390575</v>
      </c>
      <c r="AS156" s="17">
        <v>1215.927950310559</v>
      </c>
      <c r="AT156" s="17">
        <v>17184.637844274261</v>
      </c>
      <c r="AU156" s="82">
        <v>7620.5895648449959</v>
      </c>
      <c r="AV156" s="17">
        <v>4481.5105861955944</v>
      </c>
      <c r="AW156" s="17">
        <v>2105.3077517960087</v>
      </c>
      <c r="AX156" s="17">
        <v>12717.886734795587</v>
      </c>
      <c r="AY156" s="82">
        <v>8897.6812474686121</v>
      </c>
      <c r="AZ156" s="17">
        <v>3819.5586880099881</v>
      </c>
      <c r="BA156" s="82" t="str">
        <f>IFERROR((IF('[2]T61 Real GDP'!BA156&lt;&gt;"",(IF('[2]T58 Total Population'!BA156&lt;&gt;"",('[2]T61 Real GDP'!BA156*1000000)/('[2]T58 Total Population'!BA156*1000),"")),"")),"")</f>
        <v/>
      </c>
      <c r="BB156" s="82"/>
      <c r="BC156" s="17">
        <v>5056.3391293075383</v>
      </c>
      <c r="BE156" s="81">
        <f t="shared" si="2"/>
        <v>0.65235145356437663</v>
      </c>
    </row>
    <row r="157" spans="1:57" x14ac:dyDescent="0.25">
      <c r="A157" s="20">
        <v>1989</v>
      </c>
      <c r="B157" s="17">
        <v>17299.70080074713</v>
      </c>
      <c r="C157" s="17">
        <v>15996.877351064415</v>
      </c>
      <c r="D157" s="17">
        <v>10371.911249525981</v>
      </c>
      <c r="E157" s="17">
        <v>11581.576550095993</v>
      </c>
      <c r="F157" s="17">
        <v>16359.894339972896</v>
      </c>
      <c r="G157" s="17">
        <v>16743.919642548975</v>
      </c>
      <c r="H157" s="17">
        <v>18261.334962659228</v>
      </c>
      <c r="I157" s="17">
        <v>16945.69265407891</v>
      </c>
      <c r="J157" s="17">
        <v>16558.120973976776</v>
      </c>
      <c r="K157" s="17">
        <v>10111.392301584177</v>
      </c>
      <c r="L157" s="17">
        <v>10879.824661277467</v>
      </c>
      <c r="M157" s="17">
        <v>16695.235548313423</v>
      </c>
      <c r="N157" s="17">
        <v>17524.055039243372</v>
      </c>
      <c r="O157" s="17">
        <v>20935.284527458756</v>
      </c>
      <c r="P157" s="17">
        <v>16413.722920989137</v>
      </c>
      <c r="Q157" s="82" t="str">
        <f>IFERROR((IF('[2]T61 Real GDP'!Q157&lt;&gt;"",(IF('[2]T58 Total Population'!Q157&lt;&gt;"",('[2]T61 Real GDP'!Q157*1000000)/('[2]T58 Total Population'!Q157*1000),"")),"")),"")</f>
        <v/>
      </c>
      <c r="R157" s="17">
        <v>6216.0785186384564</v>
      </c>
      <c r="S157" s="17">
        <v>8743.6606878988114</v>
      </c>
      <c r="T157" s="17" t="s">
        <v>281</v>
      </c>
      <c r="U157" s="17">
        <v>6902.9099662465069</v>
      </c>
      <c r="V157" s="17" t="s">
        <v>281</v>
      </c>
      <c r="W157" s="17">
        <v>3940.6124739924012</v>
      </c>
      <c r="X157" s="17" t="s">
        <v>281</v>
      </c>
      <c r="Y157" s="17" t="s">
        <v>281</v>
      </c>
      <c r="Z157" s="82" t="str">
        <f>IFERROR((IF('[2]T61 Real GDP'!Z157&lt;&gt;"",(IF('[2]T58 Total Population'!Z157&lt;&gt;"",('[2]T61 Real GDP'!Z157*1000000)/('[2]T58 Total Population'!Z157*1000),"")),"")),"")</f>
        <v/>
      </c>
      <c r="AA157" s="17">
        <v>17194.412804987711</v>
      </c>
      <c r="AB157" s="17">
        <v>13869.15334517466</v>
      </c>
      <c r="AC157" s="17">
        <v>19108.487068697887</v>
      </c>
      <c r="AD157" s="17">
        <v>23059.278193599523</v>
      </c>
      <c r="AE157" s="82">
        <v>6520.1092963281344</v>
      </c>
      <c r="AF157" s="82">
        <v>5223.6796964865898</v>
      </c>
      <c r="AG157" s="82">
        <v>6282.8974423662994</v>
      </c>
      <c r="AH157" s="82">
        <v>5898.8324805801676</v>
      </c>
      <c r="AI157" s="82">
        <v>6454.015544041451</v>
      </c>
      <c r="AJ157" s="82" t="str">
        <f>IFERROR((IF('[2]T61 Real GDP'!AJ157&lt;&gt;"",(IF('[2]T58 Total Population'!AJ157&lt;&gt;"",('[2]T61 Real GDP'!AJ157*1000000)/('[2]T58 Total Population'!AJ157*1000),"")),"")),"")</f>
        <v/>
      </c>
      <c r="AK157" s="17">
        <v>3066.7217744458399</v>
      </c>
      <c r="AL157" s="23">
        <v>2554.7570434243744</v>
      </c>
      <c r="AM157" s="17">
        <v>3955.6385522645637</v>
      </c>
      <c r="AN157" s="17">
        <v>3150.640403571284</v>
      </c>
      <c r="AO157" s="17">
        <v>5041.4981428346464</v>
      </c>
      <c r="AP157" s="82" t="str">
        <f>IFERROR((IF('[2]T61 Real GDP'!AP157&lt;&gt;"",(IF('[2]T58 Total Population'!AP157&lt;&gt;"",('[2]T61 Real GDP'!AP157*1000000)/('[2]T58 Total Population'!AP157*1000),"")),"")),"")</f>
        <v/>
      </c>
      <c r="AQ157" s="17">
        <v>1834.1867429490903</v>
      </c>
      <c r="AR157" s="17">
        <v>17043.411961126509</v>
      </c>
      <c r="AS157" s="17">
        <v>1269.9659367396594</v>
      </c>
      <c r="AT157" s="17">
        <v>17942.5136567634</v>
      </c>
      <c r="AU157" s="82">
        <v>8027.3033522580035</v>
      </c>
      <c r="AV157" s="17">
        <v>4789.2554704142749</v>
      </c>
      <c r="AW157" s="17">
        <v>2184.0880557136697</v>
      </c>
      <c r="AX157" s="17">
        <v>13475.436750613304</v>
      </c>
      <c r="AY157" s="82">
        <v>9538.0333951762532</v>
      </c>
      <c r="AZ157" s="17">
        <v>4225.1830076023107</v>
      </c>
      <c r="BA157" s="82" t="str">
        <f>IFERROR((IF('[2]T61 Real GDP'!BA157&lt;&gt;"",(IF('[2]T58 Total Population'!BA157&lt;&gt;"",('[2]T61 Real GDP'!BA157*1000000)/('[2]T58 Total Population'!BA157*1000),"")),"")),"")</f>
        <v/>
      </c>
      <c r="BB157" s="82"/>
      <c r="BC157" s="17">
        <v>5133.0231788379033</v>
      </c>
      <c r="BE157" s="81">
        <f t="shared" si="2"/>
        <v>0.65380638928267221</v>
      </c>
    </row>
    <row r="158" spans="1:57" x14ac:dyDescent="0.25">
      <c r="A158" s="20">
        <v>1990</v>
      </c>
      <c r="B158" s="17">
        <v>17647.005226241236</v>
      </c>
      <c r="C158" s="17">
        <v>16313.127512539457</v>
      </c>
      <c r="D158" s="17">
        <v>10826.398889817176</v>
      </c>
      <c r="E158" s="17">
        <v>12054.808584431767</v>
      </c>
      <c r="F158" s="17">
        <v>16894.580438821955</v>
      </c>
      <c r="G158" s="17">
        <v>17196.977524021222</v>
      </c>
      <c r="H158" s="17">
        <v>18452.426108015057</v>
      </c>
      <c r="I158" s="17">
        <v>16866.375342680032</v>
      </c>
      <c r="J158" s="17">
        <v>15928.845099962591</v>
      </c>
      <c r="K158" s="17">
        <v>10015.400410677617</v>
      </c>
      <c r="L158" s="17">
        <v>11817.741291830569</v>
      </c>
      <c r="M158" s="17">
        <v>17262.069182310013</v>
      </c>
      <c r="N158" s="17">
        <v>17608.9024069798</v>
      </c>
      <c r="O158" s="17">
        <v>21487.194714354879</v>
      </c>
      <c r="P158" s="17">
        <v>16429.911584495658</v>
      </c>
      <c r="Q158" s="82" t="str">
        <f>IFERROR((IF('[2]T61 Real GDP'!Q158&lt;&gt;"",(IF('[2]T58 Total Population'!Q158&lt;&gt;"",('[2]T61 Real GDP'!Q158*1000000)/('[2]T58 Total Population'!Q158*1000),"")),"")),"")</f>
        <v/>
      </c>
      <c r="R158" s="17">
        <v>5596.9003927353515</v>
      </c>
      <c r="S158" s="17">
        <v>8122.8607790579954</v>
      </c>
      <c r="T158" s="17">
        <v>7615.8128786021916</v>
      </c>
      <c r="U158" s="17">
        <v>6458.809781833188</v>
      </c>
      <c r="V158" s="17">
        <v>6170.2321347291754</v>
      </c>
      <c r="W158" s="17">
        <v>3510.7660079725533</v>
      </c>
      <c r="X158" s="17">
        <v>7778.7163874490616</v>
      </c>
      <c r="Y158" s="17">
        <v>6026.7000992594676</v>
      </c>
      <c r="Z158" s="82" t="str">
        <f>IFERROR((IF('[2]T61 Real GDP'!Z158&lt;&gt;"",(IF('[2]T58 Total Population'!Z158&lt;&gt;"",('[2]T61 Real GDP'!Z158*1000000)/('[2]T58 Total Population'!Z158*1000),"")),"")),"")</f>
        <v/>
      </c>
      <c r="AA158" s="17">
        <v>17172.682236376502</v>
      </c>
      <c r="AB158" s="17">
        <v>13687.46338605741</v>
      </c>
      <c r="AC158" s="17">
        <v>18872.388505465879</v>
      </c>
      <c r="AD158" s="17">
        <v>23200.560312401587</v>
      </c>
      <c r="AE158" s="82">
        <v>6432.9216612180653</v>
      </c>
      <c r="AF158" s="82">
        <v>4920.0568895944962</v>
      </c>
      <c r="AG158" s="82">
        <v>6400.944474065047</v>
      </c>
      <c r="AH158" s="82">
        <v>6084.910965433709</v>
      </c>
      <c r="AI158" s="82">
        <v>6464.6302250803856</v>
      </c>
      <c r="AJ158" s="82" t="str">
        <f>IFERROR((IF('[2]T61 Real GDP'!AJ158&lt;&gt;"",(IF('[2]T58 Total Population'!AJ158&lt;&gt;"",('[2]T61 Real GDP'!AJ158*1000000)/('[2]T58 Total Population'!AJ158*1000),"")),"")),"")</f>
        <v/>
      </c>
      <c r="AK158" s="17">
        <v>2946.8656221464125</v>
      </c>
      <c r="AL158" s="23">
        <v>2590.761764493036</v>
      </c>
      <c r="AM158" s="17">
        <v>3833.7655911032957</v>
      </c>
      <c r="AN158" s="17">
        <v>3335.3996645966813</v>
      </c>
      <c r="AO158" s="17">
        <v>5399.4223548938944</v>
      </c>
      <c r="AP158" s="82" t="str">
        <f>IFERROR((IF('[2]T61 Real GDP'!AP158&lt;&gt;"",(IF('[2]T58 Total Population'!AP158&lt;&gt;"",('[2]T61 Real GDP'!AP158*1000000)/('[2]T58 Total Population'!AP158*1000),"")),"")),"")</f>
        <v/>
      </c>
      <c r="AQ158" s="17">
        <v>1870.9302888956424</v>
      </c>
      <c r="AR158" s="17">
        <v>17540.559356957503</v>
      </c>
      <c r="AS158" s="17">
        <v>1308.8200238379022</v>
      </c>
      <c r="AT158" s="17">
        <v>18789.071163874261</v>
      </c>
      <c r="AU158" s="82">
        <v>8704.4251090531616</v>
      </c>
      <c r="AV158" s="17">
        <v>5130.6055934413598</v>
      </c>
      <c r="AW158" s="17">
        <v>2197.4191137744569</v>
      </c>
      <c r="AX158" s="17">
        <v>14220.078107052608</v>
      </c>
      <c r="AY158" s="82">
        <v>9938.3799325798136</v>
      </c>
      <c r="AZ158" s="17">
        <v>4633.1013871838759</v>
      </c>
      <c r="BA158" s="82" t="str">
        <f>IFERROR((IF('[2]T61 Real GDP'!BA158&lt;&gt;"",(IF('[2]T58 Total Population'!BA158&lt;&gt;"",('[2]T61 Real GDP'!BA158*1000000)/('[2]T58 Total Population'!BA158*1000),"")),"")),"")</f>
        <v/>
      </c>
      <c r="BB158" s="82"/>
      <c r="BC158" s="17">
        <v>5149.4519829218807</v>
      </c>
      <c r="BE158" s="81">
        <f t="shared" si="2"/>
        <v>0.63409247063313956</v>
      </c>
    </row>
    <row r="159" spans="1:57" x14ac:dyDescent="0.25">
      <c r="A159" s="20">
        <v>1991</v>
      </c>
      <c r="B159" s="17">
        <v>17724.135385347323</v>
      </c>
      <c r="C159" s="17">
        <v>16562.948030450341</v>
      </c>
      <c r="D159" s="17">
        <v>11303.510128530972</v>
      </c>
      <c r="E159" s="17">
        <v>12327.061722563456</v>
      </c>
      <c r="F159" s="17">
        <v>17262.631068681396</v>
      </c>
      <c r="G159" s="17">
        <v>17450.630666830595</v>
      </c>
      <c r="H159" s="17">
        <v>18643.790196630031</v>
      </c>
      <c r="I159" s="17">
        <v>15767.888164442469</v>
      </c>
      <c r="J159" s="17">
        <v>16649.523501724379</v>
      </c>
      <c r="K159" s="17">
        <v>10203.710315602173</v>
      </c>
      <c r="L159" s="17">
        <v>11968.780181093643</v>
      </c>
      <c r="M159" s="17">
        <v>17547.904318795754</v>
      </c>
      <c r="N159" s="17">
        <v>17276.292063667857</v>
      </c>
      <c r="O159" s="17">
        <v>21039.627817962108</v>
      </c>
      <c r="P159" s="17">
        <v>16155.292279578831</v>
      </c>
      <c r="Q159" s="82" t="str">
        <f>IFERROR((IF('[2]T61 Real GDP'!Q159&lt;&gt;"",(IF('[2]T58 Total Population'!Q159&lt;&gt;"",('[2]T61 Real GDP'!Q159*1000000)/('[2]T58 Total Population'!Q159*1000),"")),"")),"")</f>
        <v/>
      </c>
      <c r="R159" s="17">
        <v>5197.8610113344503</v>
      </c>
      <c r="S159" s="17">
        <v>6792.1702940380192</v>
      </c>
      <c r="T159" s="17">
        <v>6012.5512899988198</v>
      </c>
      <c r="U159" s="17">
        <v>5676.1318008311364</v>
      </c>
      <c r="V159" s="17">
        <v>5082.8710826097531</v>
      </c>
      <c r="W159" s="17">
        <v>3065.4139482229566</v>
      </c>
      <c r="X159" s="17">
        <v>7373.5299305889348</v>
      </c>
      <c r="Y159" s="17">
        <v>5491.0817346401636</v>
      </c>
      <c r="Z159" s="82" t="str">
        <f>IFERROR((IF('[2]T61 Real GDP'!Z159&lt;&gt;"",(IF('[2]T58 Total Population'!Z159&lt;&gt;"",('[2]T61 Real GDP'!Z159*1000000)/('[2]T58 Total Population'!Z159*1000),"")),"")),"")</f>
        <v/>
      </c>
      <c r="AA159" s="17">
        <v>16743.323985517862</v>
      </c>
      <c r="AB159" s="17">
        <v>13374.223346346291</v>
      </c>
      <c r="AC159" s="17">
        <v>18262.463768631369</v>
      </c>
      <c r="AD159" s="17">
        <v>22832.790045888927</v>
      </c>
      <c r="AE159" s="82">
        <v>6954.7107223911535</v>
      </c>
      <c r="AF159" s="82">
        <v>4887.8123581565069</v>
      </c>
      <c r="AG159" s="82">
        <v>6784.4878121728734</v>
      </c>
      <c r="AH159" s="82">
        <v>6226.3879753071033</v>
      </c>
      <c r="AI159" s="82">
        <v>6664.0458430707176</v>
      </c>
      <c r="AJ159" s="82" t="str">
        <f>IFERROR((IF('[2]T61 Real GDP'!AJ159&lt;&gt;"",(IF('[2]T58 Total Population'!AJ159&lt;&gt;"",('[2]T61 Real GDP'!AJ159*1000000)/('[2]T58 Total Population'!AJ159*1000),"")),"")),"")</f>
        <v/>
      </c>
      <c r="AK159" s="17">
        <v>2839.8565430370886</v>
      </c>
      <c r="AL159" s="23">
        <v>2720.3051881832303</v>
      </c>
      <c r="AM159" s="17">
        <v>3715.2336720652061</v>
      </c>
      <c r="AN159" s="17">
        <v>3401.7556254490373</v>
      </c>
      <c r="AO159" s="17">
        <v>5346.4579412779449</v>
      </c>
      <c r="AP159" s="82" t="str">
        <f>IFERROR((IF('[2]T61 Real GDP'!AP159&lt;&gt;"",(IF('[2]T58 Total Population'!AP159&lt;&gt;"",('[2]T61 Real GDP'!AP159*1000000)/('[2]T58 Total Population'!AP159*1000),"")),"")),"")</f>
        <v/>
      </c>
      <c r="AQ159" s="17">
        <v>1967.1822589895548</v>
      </c>
      <c r="AR159" s="17">
        <v>18333.951668984701</v>
      </c>
      <c r="AS159" s="17">
        <v>1304.6468413679363</v>
      </c>
      <c r="AT159" s="17">
        <v>19347.1030845286</v>
      </c>
      <c r="AU159" s="82">
        <v>9446.1098327153886</v>
      </c>
      <c r="AV159" s="17">
        <v>5469.2478762744713</v>
      </c>
      <c r="AW159" s="17">
        <v>2135.9575907251415</v>
      </c>
      <c r="AX159" s="17">
        <v>14638.26803678899</v>
      </c>
      <c r="AY159" s="82">
        <v>10610.092755750386</v>
      </c>
      <c r="AZ159" s="17">
        <v>4956.5846177443118</v>
      </c>
      <c r="BA159" s="82" t="str">
        <f>IFERROR((IF('[2]T61 Real GDP'!BA159&lt;&gt;"",(IF('[2]T58 Total Population'!BA159&lt;&gt;"",('[2]T61 Real GDP'!BA159*1000000)/('[2]T58 Total Population'!BA159*1000),"")),"")),"")</f>
        <v/>
      </c>
      <c r="BB159" s="82"/>
      <c r="BC159" s="17">
        <v>5141.4553843909825</v>
      </c>
      <c r="BE159" s="81">
        <f t="shared" si="2"/>
        <v>0.64109032790072229</v>
      </c>
    </row>
    <row r="160" spans="1:57" x14ac:dyDescent="0.25">
      <c r="A160" s="20">
        <v>1992</v>
      </c>
      <c r="B160" s="17">
        <v>17879.522485037523</v>
      </c>
      <c r="C160" s="17">
        <v>16634.007458221156</v>
      </c>
      <c r="D160" s="17">
        <v>11416.680432890666</v>
      </c>
      <c r="E160" s="17">
        <v>12412.978671601213</v>
      </c>
      <c r="F160" s="17">
        <v>17409.042611658668</v>
      </c>
      <c r="G160" s="17">
        <v>17645.197608509978</v>
      </c>
      <c r="H160" s="17">
        <v>18949.444926799177</v>
      </c>
      <c r="I160" s="17">
        <v>15136.114769968101</v>
      </c>
      <c r="J160" s="17">
        <v>16890.560511864001</v>
      </c>
      <c r="K160" s="17">
        <v>10200.949500408216</v>
      </c>
      <c r="L160" s="17">
        <v>12275.094441446301</v>
      </c>
      <c r="M160" s="17">
        <v>17719.668459283264</v>
      </c>
      <c r="N160" s="17">
        <v>16969.002863903235</v>
      </c>
      <c r="O160" s="17">
        <v>20803.539537031877</v>
      </c>
      <c r="P160" s="17">
        <v>16133.494698974384</v>
      </c>
      <c r="Q160" s="82" t="str">
        <f>IFERROR((IF('[2]T61 Real GDP'!Q160&lt;&gt;"",(IF('[2]T58 Total Population'!Q160&lt;&gt;"",('[2]T61 Real GDP'!Q160*1000000)/('[2]T58 Total Population'!Q160*1000),"")),"")),"")</f>
        <v/>
      </c>
      <c r="R160" s="17">
        <v>4884.3715604647905</v>
      </c>
      <c r="S160" s="17">
        <v>6051.3882722858998</v>
      </c>
      <c r="T160" s="17">
        <v>3353.4374422300198</v>
      </c>
      <c r="U160" s="17">
        <v>5510.0264373185146</v>
      </c>
      <c r="V160" s="17">
        <v>3607.3846922666298</v>
      </c>
      <c r="W160" s="17">
        <v>2802.6365715183074</v>
      </c>
      <c r="X160" s="17">
        <v>6298.1960591992492</v>
      </c>
      <c r="Y160" s="17">
        <v>4931.6862429515832</v>
      </c>
      <c r="Z160" s="82" t="str">
        <f>IFERROR((IF('[2]T61 Real GDP'!Z160&lt;&gt;"",(IF('[2]T58 Total Population'!Z160&lt;&gt;"",('[2]T61 Real GDP'!Z160*1000000)/('[2]T58 Total Population'!Z160*1000),"")),"")),"")</f>
        <v/>
      </c>
      <c r="AA160" s="17">
        <v>16988.874013415483</v>
      </c>
      <c r="AB160" s="17">
        <v>13373.421525639116</v>
      </c>
      <c r="AC160" s="17">
        <v>18146.724685223868</v>
      </c>
      <c r="AD160" s="17">
        <v>23284.981879676943</v>
      </c>
      <c r="AE160" s="82">
        <v>7383.7395870378787</v>
      </c>
      <c r="AF160" s="82">
        <v>4782.2112061579392</v>
      </c>
      <c r="AG160" s="82">
        <v>7482.810871476514</v>
      </c>
      <c r="AH160" s="82">
        <v>6333.4709627160191</v>
      </c>
      <c r="AI160" s="82">
        <v>7163.1867063283307</v>
      </c>
      <c r="AJ160" s="82" t="str">
        <f>IFERROR((IF('[2]T61 Real GDP'!AJ160&lt;&gt;"",(IF('[2]T58 Total Population'!AJ160&lt;&gt;"",('[2]T61 Real GDP'!AJ160*1000000)/('[2]T58 Total Population'!AJ160*1000),"")),"")),"")</f>
        <v/>
      </c>
      <c r="AK160" s="17">
        <v>2812.5824981041778</v>
      </c>
      <c r="AL160" s="23">
        <v>2565.8253028905692</v>
      </c>
      <c r="AM160" s="17">
        <v>3564.0525433718781</v>
      </c>
      <c r="AN160" s="17">
        <v>3601.2492619118334</v>
      </c>
      <c r="AO160" s="17">
        <v>5562.115653408574</v>
      </c>
      <c r="AP160" s="82" t="str">
        <f>IFERROR((IF('[2]T61 Real GDP'!AP160&lt;&gt;"",(IF('[2]T58 Total Population'!AP160&lt;&gt;"",('[2]T61 Real GDP'!AP160*1000000)/('[2]T58 Total Population'!AP160*1000),"")),"")),"")</f>
        <v/>
      </c>
      <c r="AQ160" s="17">
        <v>2132.1759358610093</v>
      </c>
      <c r="AR160" s="17">
        <v>19193.056246462082</v>
      </c>
      <c r="AS160" s="17">
        <v>1350.3218538931526</v>
      </c>
      <c r="AT160" s="17">
        <v>19440.299298858994</v>
      </c>
      <c r="AU160" s="82">
        <v>9877.3810870787129</v>
      </c>
      <c r="AV160" s="17">
        <v>5801.760382618415</v>
      </c>
      <c r="AW160" s="17">
        <v>2098.9058774516843</v>
      </c>
      <c r="AX160" s="17">
        <v>15167.152435035518</v>
      </c>
      <c r="AY160" s="82">
        <v>11304.273181976994</v>
      </c>
      <c r="AZ160" s="17">
        <v>5344.0111214217914</v>
      </c>
      <c r="BA160" s="82" t="str">
        <f>IFERROR((IF('[2]T61 Real GDP'!BA160&lt;&gt;"",(IF('[2]T58 Total Population'!BA160&lt;&gt;"",('[2]T61 Real GDP'!BA160*1000000)/('[2]T58 Total Population'!BA160*1000),"")),"")),"")</f>
        <v/>
      </c>
      <c r="BB160" s="82"/>
      <c r="BC160" s="17">
        <v>5163.0431717476977</v>
      </c>
      <c r="BE160" s="81">
        <f t="shared" si="2"/>
        <v>0.65504238182187147</v>
      </c>
    </row>
    <row r="161" spans="1:57" x14ac:dyDescent="0.25">
      <c r="A161" s="20">
        <v>1993</v>
      </c>
      <c r="B161" s="17">
        <v>17666.018468576247</v>
      </c>
      <c r="C161" s="17">
        <v>16440.838346795361</v>
      </c>
      <c r="D161" s="17">
        <v>11138.360104456035</v>
      </c>
      <c r="E161" s="17">
        <v>12258.511972188095</v>
      </c>
      <c r="F161" s="17">
        <v>17339.453721553211</v>
      </c>
      <c r="G161" s="17">
        <v>17406.492335973773</v>
      </c>
      <c r="H161" s="17">
        <v>18870.43379545485</v>
      </c>
      <c r="I161" s="17">
        <v>14942.82752697513</v>
      </c>
      <c r="J161" s="17">
        <v>16644.680242702154</v>
      </c>
      <c r="K161" s="17">
        <v>9982.0783973803318</v>
      </c>
      <c r="L161" s="17">
        <v>12533.083683820756</v>
      </c>
      <c r="M161" s="17">
        <v>17823.663952240058</v>
      </c>
      <c r="N161" s="17">
        <v>16524.277933878264</v>
      </c>
      <c r="O161" s="17">
        <v>20590.812989236099</v>
      </c>
      <c r="P161" s="17">
        <v>16458.296159635553</v>
      </c>
      <c r="Q161" s="82" t="str">
        <f>IFERROR((IF('[2]T61 Real GDP'!Q161&lt;&gt;"",(IF('[2]T58 Total Population'!Q161&lt;&gt;"",('[2]T61 Real GDP'!Q161*1000000)/('[2]T58 Total Population'!Q161*1000),"")),"")),"")</f>
        <v/>
      </c>
      <c r="R161" s="17">
        <v>4935.7334334691241</v>
      </c>
      <c r="S161" s="17">
        <v>5363.5192520875025</v>
      </c>
      <c r="T161" s="17">
        <v>2419.9827731428722</v>
      </c>
      <c r="U161" s="17">
        <v>5506.400271828833</v>
      </c>
      <c r="V161" s="17">
        <v>3565.2949463733867</v>
      </c>
      <c r="W161" s="17">
        <v>2851.9711180298841</v>
      </c>
      <c r="X161" s="17">
        <v>5748.5311866051143</v>
      </c>
      <c r="Y161" s="17">
        <v>4228.929836727315</v>
      </c>
      <c r="Z161" s="82" t="str">
        <f>IFERROR((IF('[2]T61 Real GDP'!Z161&lt;&gt;"",(IF('[2]T58 Total Population'!Z161&lt;&gt;"",('[2]T61 Real GDP'!Z161*1000000)/('[2]T58 Total Population'!Z161*1000),"")),"")),"")</f>
        <v/>
      </c>
      <c r="AA161" s="17">
        <v>17478.185210321713</v>
      </c>
      <c r="AB161" s="17">
        <v>14031.543948634</v>
      </c>
      <c r="AC161" s="17">
        <v>18309.107688439399</v>
      </c>
      <c r="AD161" s="17">
        <v>23640.112579572778</v>
      </c>
      <c r="AE161" s="82">
        <v>7748.3677293294886</v>
      </c>
      <c r="AF161" s="82">
        <v>4937.4847344401796</v>
      </c>
      <c r="AG161" s="82">
        <v>7869.4867062907579</v>
      </c>
      <c r="AH161" s="82">
        <v>6339.1529991262323</v>
      </c>
      <c r="AI161" s="82">
        <v>7324.3633753886106</v>
      </c>
      <c r="AJ161" s="82" t="str">
        <f>IFERROR((IF('[2]T61 Real GDP'!AJ161&lt;&gt;"",(IF('[2]T58 Total Population'!AJ161&lt;&gt;"",('[2]T61 Real GDP'!AJ161*1000000)/('[2]T58 Total Population'!AJ161*1000),"")),"")),"")</f>
        <v/>
      </c>
      <c r="AK161" s="17">
        <v>2686.4120851471025</v>
      </c>
      <c r="AL161" s="23">
        <v>2496.4637362249518</v>
      </c>
      <c r="AM161" s="17">
        <v>3533.1505808047314</v>
      </c>
      <c r="AN161" s="17">
        <v>3615.7136744398481</v>
      </c>
      <c r="AO161" s="17">
        <v>5901.9609023532075</v>
      </c>
      <c r="AP161" s="82" t="str">
        <f>IFERROR((IF('[2]T61 Real GDP'!AP161&lt;&gt;"",(IF('[2]T58 Total Population'!AP161&lt;&gt;"",('[2]T61 Real GDP'!AP161*1000000)/('[2]T58 Total Population'!AP161*1000),"")),"")),"")</f>
        <v/>
      </c>
      <c r="AQ161" s="17">
        <v>2311.8224092868541</v>
      </c>
      <c r="AR161" s="17">
        <v>19985.331560651171</v>
      </c>
      <c r="AS161" s="17">
        <v>1401.4739141391028</v>
      </c>
      <c r="AT161" s="17">
        <v>19417.435610722492</v>
      </c>
      <c r="AU161" s="82">
        <v>10391.169665136737</v>
      </c>
      <c r="AV161" s="17">
        <v>6218.8064497727755</v>
      </c>
      <c r="AW161" s="17">
        <v>2098.9638412624463</v>
      </c>
      <c r="AX161" s="17">
        <v>16383.757160925526</v>
      </c>
      <c r="AY161" s="82">
        <v>11950.439508235935</v>
      </c>
      <c r="AZ161" s="17">
        <v>5733.8157610828039</v>
      </c>
      <c r="BA161" s="82" t="str">
        <f>IFERROR((IF('[2]T61 Real GDP'!BA161&lt;&gt;"",(IF('[2]T58 Total Population'!BA161&lt;&gt;"",('[2]T61 Real GDP'!BA161*1000000)/('[2]T58 Total Population'!BA161*1000),"")),"")),"")</f>
        <v/>
      </c>
      <c r="BB161" s="82"/>
      <c r="BC161" s="17">
        <v>5201.3914610866123</v>
      </c>
      <c r="BE161" s="81">
        <f t="shared" si="2"/>
        <v>0.6586435181725786</v>
      </c>
    </row>
    <row r="162" spans="1:57" x14ac:dyDescent="0.25">
      <c r="A162" s="20">
        <v>1994</v>
      </c>
      <c r="B162" s="17">
        <v>17978.199665246746</v>
      </c>
      <c r="C162" s="17">
        <v>16761.739574123065</v>
      </c>
      <c r="D162" s="17">
        <v>11178.695193010555</v>
      </c>
      <c r="E162" s="17">
        <v>12528.474197061138</v>
      </c>
      <c r="F162" s="17">
        <v>17669.836587547368</v>
      </c>
      <c r="G162" s="17">
        <v>17901.667603485559</v>
      </c>
      <c r="H162" s="17">
        <v>19847.266405409555</v>
      </c>
      <c r="I162" s="17">
        <v>15424.269176019063</v>
      </c>
      <c r="J162" s="17">
        <v>17027.786172939646</v>
      </c>
      <c r="K162" s="17">
        <v>10136.004134295574</v>
      </c>
      <c r="L162" s="17">
        <v>13191.097860126714</v>
      </c>
      <c r="M162" s="17">
        <v>18222.904742868472</v>
      </c>
      <c r="N162" s="17">
        <v>17066.26514891598</v>
      </c>
      <c r="O162" s="17">
        <v>20685.449328983123</v>
      </c>
      <c r="P162" s="17">
        <v>17117.941687196901</v>
      </c>
      <c r="Q162" s="82" t="str">
        <f>IFERROR((IF('[2]T61 Real GDP'!Q162&lt;&gt;"",(IF('[2]T58 Total Population'!Q162&lt;&gt;"",('[2]T61 Real GDP'!Q162*1000000)/('[2]T58 Total Population'!Q162*1000),"")),"")),"")</f>
        <v/>
      </c>
      <c r="R162" s="17">
        <v>5078.2393629374592</v>
      </c>
      <c r="S162" s="17">
        <v>5667.4114907406401</v>
      </c>
      <c r="T162" s="17">
        <v>2222.3066272718575</v>
      </c>
      <c r="U162" s="17">
        <v>5687.1146160607204</v>
      </c>
      <c r="V162" s="17">
        <v>2467.8843517898699</v>
      </c>
      <c r="W162" s="17">
        <v>2971.0346447590332</v>
      </c>
      <c r="X162" s="17">
        <v>5013.9743116075897</v>
      </c>
      <c r="Y162" s="17">
        <v>3274.761553403323</v>
      </c>
      <c r="Z162" s="82" t="str">
        <f>IFERROR((IF('[2]T61 Real GDP'!Z162&lt;&gt;"",(IF('[2]T58 Total Population'!Z162&lt;&gt;"",('[2]T61 Real GDP'!Z162*1000000)/('[2]T58 Total Population'!Z162*1000),"")),"")),"")</f>
        <v/>
      </c>
      <c r="AA162" s="17">
        <v>18145.568488327885</v>
      </c>
      <c r="AB162" s="17">
        <v>14551.047777306894</v>
      </c>
      <c r="AC162" s="17">
        <v>18941.768399849854</v>
      </c>
      <c r="AD162" s="17">
        <v>24312.788958487981</v>
      </c>
      <c r="AE162" s="82">
        <v>8119.0489718870949</v>
      </c>
      <c r="AF162" s="82">
        <v>5144.8909690785495</v>
      </c>
      <c r="AG162" s="82">
        <v>8181.6782878109716</v>
      </c>
      <c r="AH162" s="82">
        <v>6503.9134904568655</v>
      </c>
      <c r="AI162" s="82">
        <v>7824.6293081367221</v>
      </c>
      <c r="AJ162" s="82" t="str">
        <f>IFERROR((IF('[2]T61 Real GDP'!AJ162&lt;&gt;"",(IF('[2]T58 Total Population'!AJ162&lt;&gt;"",('[2]T61 Real GDP'!AJ162*1000000)/('[2]T58 Total Population'!AJ162*1000),"")),"")),"")</f>
        <v/>
      </c>
      <c r="AK162" s="17">
        <v>2604.3299845370611</v>
      </c>
      <c r="AL162" s="23">
        <v>2708.9327435858168</v>
      </c>
      <c r="AM162" s="17">
        <v>3584.2980915741036</v>
      </c>
      <c r="AN162" s="17">
        <v>3669.1216838551904</v>
      </c>
      <c r="AO162" s="17">
        <v>5482.1934151936621</v>
      </c>
      <c r="AP162" s="82" t="str">
        <f>IFERROR((IF('[2]T61 Real GDP'!AP162&lt;&gt;"",(IF('[2]T58 Total Population'!AP162&lt;&gt;"",('[2]T61 Real GDP'!AP162*1000000)/('[2]T58 Total Population'!AP162*1000),"")),"")),"")</f>
        <v/>
      </c>
      <c r="AQ162" s="17">
        <v>2514.6601668855169</v>
      </c>
      <c r="AR162" s="17">
        <v>20720.837474391366</v>
      </c>
      <c r="AS162" s="17">
        <v>1464.236075971841</v>
      </c>
      <c r="AT162" s="17">
        <v>19536.819448437403</v>
      </c>
      <c r="AU162" s="82">
        <v>11198.570403118143</v>
      </c>
      <c r="AV162" s="17">
        <v>6621.6224706024723</v>
      </c>
      <c r="AW162" s="17">
        <v>2143.929449126113</v>
      </c>
      <c r="AX162" s="17">
        <v>17572.986158220629</v>
      </c>
      <c r="AY162" s="82">
        <v>12731.3252374691</v>
      </c>
      <c r="AZ162" s="17">
        <v>6115.4690138754931</v>
      </c>
      <c r="BA162" s="82" t="str">
        <f>IFERROR((IF('[2]T61 Real GDP'!BA162&lt;&gt;"",(IF('[2]T58 Total Population'!BA162&lt;&gt;"",('[2]T61 Real GDP'!BA162*1000000)/('[2]T58 Total Population'!BA162*1000),"")),"")),"")</f>
        <v/>
      </c>
      <c r="BB162" s="82"/>
      <c r="BC162" s="17">
        <v>5304.9848272693362</v>
      </c>
      <c r="BE162" s="81">
        <f t="shared" si="2"/>
        <v>0.66627331702731651</v>
      </c>
    </row>
    <row r="163" spans="1:57" x14ac:dyDescent="0.25">
      <c r="A163" s="20">
        <v>1995</v>
      </c>
      <c r="B163" s="17">
        <v>18261.961310969225</v>
      </c>
      <c r="C163" s="17">
        <v>17216.59526877699</v>
      </c>
      <c r="D163" s="17">
        <v>11613.618345364479</v>
      </c>
      <c r="E163" s="17">
        <v>13132.089986322044</v>
      </c>
      <c r="F163" s="17">
        <v>18096.427058079415</v>
      </c>
      <c r="G163" s="17">
        <v>18269.833173485003</v>
      </c>
      <c r="H163" s="17">
        <v>20350.029908592463</v>
      </c>
      <c r="I163" s="17">
        <v>15976.987648516548</v>
      </c>
      <c r="J163" s="17">
        <v>17298.819108314681</v>
      </c>
      <c r="K163" s="17">
        <v>10321.400327992695</v>
      </c>
      <c r="L163" s="17">
        <v>14388.550841337175</v>
      </c>
      <c r="M163" s="17">
        <v>18696.697349290367</v>
      </c>
      <c r="N163" s="17">
        <v>17645.717619839848</v>
      </c>
      <c r="O163" s="17">
        <v>20659.518430182437</v>
      </c>
      <c r="P163" s="17">
        <v>17585.527396276437</v>
      </c>
      <c r="Q163" s="82" t="str">
        <f>IFERROR((IF('[2]T61 Real GDP'!Q163&lt;&gt;"",(IF('[2]T58 Total Population'!Q163&lt;&gt;"",('[2]T61 Real GDP'!Q163*1000000)/('[2]T58 Total Population'!Q163*1000),"")),"")),"")</f>
        <v/>
      </c>
      <c r="R163" s="17">
        <v>5285.3287563546164</v>
      </c>
      <c r="S163" s="17">
        <v>6027.0768931936482</v>
      </c>
      <c r="T163" s="17">
        <v>2328.8941641149422</v>
      </c>
      <c r="U163" s="17">
        <v>5780.6622240854567</v>
      </c>
      <c r="V163" s="17">
        <v>2443.422727823378</v>
      </c>
      <c r="W163" s="17">
        <v>3192.3648402351791</v>
      </c>
      <c r="X163" s="17">
        <v>4803.9992694182783</v>
      </c>
      <c r="Y163" s="17">
        <v>2898.7881491437888</v>
      </c>
      <c r="Z163" s="82" t="str">
        <f>IFERROR((IF('[2]T61 Real GDP'!Z163&lt;&gt;"",(IF('[2]T58 Total Population'!Z163&lt;&gt;"",('[2]T61 Real GDP'!Z163*1000000)/('[2]T58 Total Population'!Z163*1000),"")),"")),"")</f>
        <v/>
      </c>
      <c r="AA163" s="17">
        <v>18529.558206836238</v>
      </c>
      <c r="AB163" s="17">
        <v>14909.247144155297</v>
      </c>
      <c r="AC163" s="17">
        <v>19237.797708562295</v>
      </c>
      <c r="AD163" s="17">
        <v>24637.329856251428</v>
      </c>
      <c r="AE163" s="82">
        <v>7785.950333798356</v>
      </c>
      <c r="AF163" s="82">
        <v>5280.4355506873189</v>
      </c>
      <c r="AG163" s="82">
        <v>8910.4437545309083</v>
      </c>
      <c r="AH163" s="82">
        <v>6001.4688790470755</v>
      </c>
      <c r="AI163" s="82">
        <v>7679.4973940701329</v>
      </c>
      <c r="AJ163" s="82" t="str">
        <f>IFERROR((IF('[2]T61 Real GDP'!AJ163&lt;&gt;"",(IF('[2]T58 Total Population'!AJ163&lt;&gt;"",('[2]T61 Real GDP'!AJ163*1000000)/('[2]T58 Total Population'!AJ163*1000),"")),"")),"")</f>
        <v/>
      </c>
      <c r="AK163" s="17">
        <v>2650.7559823267925</v>
      </c>
      <c r="AL163" s="23">
        <v>2489.6230546010493</v>
      </c>
      <c r="AM163" s="17">
        <v>3646.4036116389348</v>
      </c>
      <c r="AN163" s="17">
        <v>3698.6429312773789</v>
      </c>
      <c r="AO163" s="17">
        <v>5774.6256668735869</v>
      </c>
      <c r="AP163" s="82" t="str">
        <f>IFERROR((IF('[2]T61 Real GDP'!AP163&lt;&gt;"",(IF('[2]T58 Total Population'!AP163&lt;&gt;"",('[2]T61 Real GDP'!AP163*1000000)/('[2]T58 Total Population'!AP163*1000),"")),"")),"")</f>
        <v/>
      </c>
      <c r="AQ163" s="17">
        <v>2863.4848176751557</v>
      </c>
      <c r="AR163" s="17">
        <v>20659.220766703878</v>
      </c>
      <c r="AS163" s="17">
        <v>1542.5449784913901</v>
      </c>
      <c r="AT163" s="17">
        <v>19871.714456558704</v>
      </c>
      <c r="AU163" s="82">
        <v>12094.237278816488</v>
      </c>
      <c r="AV163" s="17">
        <v>7092.2536947730059</v>
      </c>
      <c r="AW163" s="17">
        <v>2193.1684083031591</v>
      </c>
      <c r="AX163" s="17">
        <v>18310.081083809033</v>
      </c>
      <c r="AY163" s="82">
        <v>13417.972449886347</v>
      </c>
      <c r="AZ163" s="17">
        <v>6531.2583853066672</v>
      </c>
      <c r="BA163" s="82" t="str">
        <f>IFERROR((IF('[2]T61 Real GDP'!BA163&lt;&gt;"",(IF('[2]T58 Total Population'!BA163&lt;&gt;"",('[2]T61 Real GDP'!BA163*1000000)/('[2]T58 Total Population'!BA163*1000),"")),"")),"")</f>
        <v/>
      </c>
      <c r="BB163" s="82"/>
      <c r="BC163" s="17">
        <v>5443.4614012032598</v>
      </c>
      <c r="BE163" s="81">
        <f t="shared" si="2"/>
        <v>0.66464832411465002</v>
      </c>
    </row>
    <row r="164" spans="1:57" x14ac:dyDescent="0.25">
      <c r="A164" s="20">
        <v>1996</v>
      </c>
      <c r="B164" s="17">
        <v>18373.417686711593</v>
      </c>
      <c r="C164" s="17">
        <v>17378.120436215133</v>
      </c>
      <c r="D164" s="17">
        <v>12000.976245356398</v>
      </c>
      <c r="E164" s="17">
        <v>13423.043523245278</v>
      </c>
      <c r="F164" s="17">
        <v>18511.931123888917</v>
      </c>
      <c r="G164" s="17">
        <v>18487.356726099893</v>
      </c>
      <c r="H164" s="17">
        <v>20809.660818535638</v>
      </c>
      <c r="I164" s="17">
        <v>16496.669146985241</v>
      </c>
      <c r="J164" s="17">
        <v>17420.220809056824</v>
      </c>
      <c r="K164" s="17">
        <v>10542.772405343043</v>
      </c>
      <c r="L164" s="17">
        <v>15386.936290282658</v>
      </c>
      <c r="M164" s="17">
        <v>19247.868211938017</v>
      </c>
      <c r="N164" s="17">
        <v>17901.289102958424</v>
      </c>
      <c r="O164" s="17">
        <v>20688.712046842254</v>
      </c>
      <c r="P164" s="17">
        <v>18044.003183377976</v>
      </c>
      <c r="Q164" s="82" t="str">
        <f>IFERROR((IF('[2]T61 Real GDP'!Q164&lt;&gt;"",(IF('[2]T58 Total Population'!Q164&lt;&gt;"",('[2]T61 Real GDP'!Q164*1000000)/('[2]T58 Total Population'!Q164*1000),"")),"")),"")</f>
        <v/>
      </c>
      <c r="R164" s="17">
        <v>4844.2819104941409</v>
      </c>
      <c r="S164" s="17">
        <v>6638.4365733076083</v>
      </c>
      <c r="T164" s="17">
        <v>2632.8292029498011</v>
      </c>
      <c r="U164" s="17">
        <v>5802.1024826255207</v>
      </c>
      <c r="V164" s="17">
        <v>2310.9520670496281</v>
      </c>
      <c r="W164" s="17">
        <v>3330.9041850867743</v>
      </c>
      <c r="X164" s="17">
        <v>4635.7054497339041</v>
      </c>
      <c r="Y164" s="17">
        <v>2629.9563537587192</v>
      </c>
      <c r="Z164" s="82" t="str">
        <f>IFERROR((IF('[2]T61 Real GDP'!Z164&lt;&gt;"",(IF('[2]T58 Total Population'!Z164&lt;&gt;"",('[2]T61 Real GDP'!Z164*1000000)/('[2]T58 Total Population'!Z164*1000),"")),"")),"")</f>
        <v/>
      </c>
      <c r="AA164" s="17">
        <v>19075.08247877645</v>
      </c>
      <c r="AB164" s="17">
        <v>15144.365168660881</v>
      </c>
      <c r="AC164" s="17">
        <v>19330.596623229223</v>
      </c>
      <c r="AD164" s="17">
        <v>25263.10164908837</v>
      </c>
      <c r="AE164" s="82">
        <v>8090.8012740931244</v>
      </c>
      <c r="AF164" s="82">
        <v>5313.3279941880728</v>
      </c>
      <c r="AG164" s="82">
        <v>9426.9998050600352</v>
      </c>
      <c r="AH164" s="82">
        <v>6209.2466857022637</v>
      </c>
      <c r="AI164" s="82">
        <v>8071.7349184552595</v>
      </c>
      <c r="AJ164" s="82" t="str">
        <f>IFERROR((IF('[2]T61 Real GDP'!AJ164&lt;&gt;"",(IF('[2]T58 Total Population'!AJ164&lt;&gt;"",('[2]T61 Real GDP'!AJ164*1000000)/('[2]T58 Total Population'!AJ164*1000),"")),"")),"")</f>
        <v/>
      </c>
      <c r="AK164" s="17">
        <v>2702.2606758003585</v>
      </c>
      <c r="AL164" s="23">
        <v>2750.0283998449786</v>
      </c>
      <c r="AM164" s="17">
        <v>3753.1345545025511</v>
      </c>
      <c r="AN164" s="17">
        <v>3907.8361472753272</v>
      </c>
      <c r="AO164" s="17">
        <v>6073.4886016331893</v>
      </c>
      <c r="AP164" s="82" t="str">
        <f>IFERROR((IF('[2]T61 Real GDP'!AP164&lt;&gt;"",(IF('[2]T58 Total Population'!AP164&lt;&gt;"",('[2]T61 Real GDP'!AP164*1000000)/('[2]T58 Total Population'!AP164*1000),"")),"")),"")</f>
        <v/>
      </c>
      <c r="AQ164" s="17">
        <v>2891.9888300275143</v>
      </c>
      <c r="AR164" s="17">
        <v>20967.109750984113</v>
      </c>
      <c r="AS164" s="17">
        <v>1635.406946887317</v>
      </c>
      <c r="AT164" s="17">
        <v>20343.360449417913</v>
      </c>
      <c r="AU164" s="82">
        <v>12859.8523312125</v>
      </c>
      <c r="AV164" s="17">
        <v>7607.9914199241894</v>
      </c>
      <c r="AW164" s="17">
        <v>2267.1798064513177</v>
      </c>
      <c r="AX164" s="17">
        <v>19159.709633716509</v>
      </c>
      <c r="AY164" s="82">
        <v>14050.418640561285</v>
      </c>
      <c r="AZ164" s="17">
        <v>6819.5108542061189</v>
      </c>
      <c r="BA164" s="82" t="str">
        <f>IFERROR((IF('[2]T61 Real GDP'!BA164&lt;&gt;"",(IF('[2]T58 Total Population'!BA164&lt;&gt;"",('[2]T61 Real GDP'!BA164*1000000)/('[2]T58 Total Population'!BA164*1000),"")),"")),"")</f>
        <v/>
      </c>
      <c r="BB164" s="82"/>
      <c r="BC164" s="17">
        <v>5546.8212316533354</v>
      </c>
      <c r="BE164" s="81">
        <f t="shared" si="2"/>
        <v>0.6614989718382116</v>
      </c>
    </row>
    <row r="165" spans="1:57" x14ac:dyDescent="0.25">
      <c r="A165" s="20">
        <v>1997</v>
      </c>
      <c r="B165" s="17">
        <v>18690.444261468547</v>
      </c>
      <c r="C165" s="17">
        <v>17675.654931837438</v>
      </c>
      <c r="D165" s="17">
        <v>12460.150328560654</v>
      </c>
      <c r="E165" s="17">
        <v>13912.05806264728</v>
      </c>
      <c r="F165" s="17">
        <v>18918.162351856532</v>
      </c>
      <c r="G165" s="17">
        <v>19138.659717503986</v>
      </c>
      <c r="H165" s="17">
        <v>21387.538183758985</v>
      </c>
      <c r="I165" s="17">
        <v>17472.303536336211</v>
      </c>
      <c r="J165" s="17">
        <v>17708.525215602687</v>
      </c>
      <c r="K165" s="17">
        <v>10902.400124924183</v>
      </c>
      <c r="L165" s="17">
        <v>16857.898039513966</v>
      </c>
      <c r="M165" s="17">
        <v>19972.661248209955</v>
      </c>
      <c r="N165" s="17">
        <v>18374.993537597693</v>
      </c>
      <c r="O165" s="17">
        <v>21071.989681608691</v>
      </c>
      <c r="P165" s="17">
        <v>19115.072462085736</v>
      </c>
      <c r="Q165" s="82" t="str">
        <f>IFERROR((IF('[2]T61 Real GDP'!Q165&lt;&gt;"",(IF('[2]T58 Total Population'!Q165&lt;&gt;"",('[2]T61 Real GDP'!Q165*1000000)/('[2]T58 Total Population'!Q165*1000),"")),"")),"")</f>
        <v/>
      </c>
      <c r="R165" s="17">
        <v>4628.0092139160879</v>
      </c>
      <c r="S165" s="17">
        <v>6965.925150491461</v>
      </c>
      <c r="T165" s="17">
        <v>2940.2270512011933</v>
      </c>
      <c r="U165" s="17">
        <v>6000.9462781842813</v>
      </c>
      <c r="V165" s="17">
        <v>2365.1908863007743</v>
      </c>
      <c r="W165" s="17">
        <v>3141.0899318814736</v>
      </c>
      <c r="X165" s="17">
        <v>4706.8040639013607</v>
      </c>
      <c r="Y165" s="17">
        <v>2573.7926206585189</v>
      </c>
      <c r="Z165" s="82" t="str">
        <f>IFERROR((IF('[2]T61 Real GDP'!Z165&lt;&gt;"",(IF('[2]T58 Total Population'!Z165&lt;&gt;"",('[2]T61 Real GDP'!Z165*1000000)/('[2]T58 Total Population'!Z165*1000),"")),"")),"")</f>
        <v/>
      </c>
      <c r="AA165" s="17">
        <v>19612.091773011129</v>
      </c>
      <c r="AB165" s="17">
        <v>15407.107150212501</v>
      </c>
      <c r="AC165" s="17">
        <v>19961.8228974183</v>
      </c>
      <c r="AD165" s="17">
        <v>26074.239422588977</v>
      </c>
      <c r="AE165" s="82">
        <v>8614.7296235010072</v>
      </c>
      <c r="AF165" s="82">
        <v>5411.3277409610509</v>
      </c>
      <c r="AG165" s="82">
        <v>9906.1581825379526</v>
      </c>
      <c r="AH165" s="82">
        <v>6526.2693681588698</v>
      </c>
      <c r="AI165" s="82">
        <v>8434.4316998172508</v>
      </c>
      <c r="AJ165" s="82" t="str">
        <f>IFERROR((IF('[2]T61 Real GDP'!AJ165&lt;&gt;"",(IF('[2]T58 Total Population'!AJ165&lt;&gt;"",('[2]T61 Real GDP'!AJ165*1000000)/('[2]T58 Total Population'!AJ165*1000),"")),"")),"")</f>
        <v/>
      </c>
      <c r="AK165" s="17">
        <v>2687.2029766970372</v>
      </c>
      <c r="AL165" s="23">
        <v>2648.3864050605771</v>
      </c>
      <c r="AM165" s="17">
        <v>3802.7380867530587</v>
      </c>
      <c r="AN165" s="17">
        <v>4066.4640053231215</v>
      </c>
      <c r="AO165" s="17">
        <v>6420.7223380436944</v>
      </c>
      <c r="AP165" s="82" t="str">
        <f>IFERROR((IF('[2]T61 Real GDP'!AP165&lt;&gt;"",(IF('[2]T58 Total Population'!AP165&lt;&gt;"",('[2]T61 Real GDP'!AP165*1000000)/('[2]T58 Total Population'!AP165*1000),"")),"")),"")</f>
        <v/>
      </c>
      <c r="AQ165" s="17">
        <v>3013.3504054630812</v>
      </c>
      <c r="AR165" s="17">
        <v>21682.406803039445</v>
      </c>
      <c r="AS165" s="17">
        <v>1674.9891948509287</v>
      </c>
      <c r="AT165" s="17">
        <v>20617.43761502919</v>
      </c>
      <c r="AU165" s="82">
        <v>13500.533860695867</v>
      </c>
      <c r="AV165" s="17">
        <v>7955.1514625218051</v>
      </c>
      <c r="AW165" s="17">
        <v>2330.87513506307</v>
      </c>
      <c r="AX165" s="17">
        <v>20231.115508679599</v>
      </c>
      <c r="AY165" s="82">
        <v>14695.926534343995</v>
      </c>
      <c r="AZ165" s="17">
        <v>6558.7453373653616</v>
      </c>
      <c r="BA165" s="82" t="str">
        <f>IFERROR((IF('[2]T61 Real GDP'!BA165&lt;&gt;"",(IF('[2]T58 Total Population'!BA165&lt;&gt;"",('[2]T61 Real GDP'!BA165*1000000)/('[2]T58 Total Population'!BA165*1000),"")),"")),"")</f>
        <v/>
      </c>
      <c r="BB165" s="82"/>
      <c r="BC165" s="17">
        <v>5687.8875653173909</v>
      </c>
      <c r="BE165" s="81">
        <f t="shared" si="2"/>
        <v>0.66283353498168496</v>
      </c>
    </row>
    <row r="166" spans="1:57" x14ac:dyDescent="0.25">
      <c r="A166" s="20">
        <v>1998</v>
      </c>
      <c r="B166" s="17">
        <v>19233.285870513369</v>
      </c>
      <c r="C166" s="17">
        <v>17908.539585609931</v>
      </c>
      <c r="D166" s="17">
        <v>13012.744466167165</v>
      </c>
      <c r="E166" s="17">
        <v>14483.274026684247</v>
      </c>
      <c r="F166" s="17">
        <v>19613.076243219759</v>
      </c>
      <c r="G166" s="17">
        <v>19474.911006427505</v>
      </c>
      <c r="H166" s="17">
        <v>21770.86503846103</v>
      </c>
      <c r="I166" s="17">
        <v>18306.525379931536</v>
      </c>
      <c r="J166" s="17">
        <v>18028.880735795392</v>
      </c>
      <c r="K166" s="17">
        <v>11250.162784087939</v>
      </c>
      <c r="L166" s="17">
        <v>17944.852615738688</v>
      </c>
      <c r="M166" s="17">
        <v>20630.887383207628</v>
      </c>
      <c r="N166" s="17">
        <v>19136.770051265463</v>
      </c>
      <c r="O166" s="17">
        <v>21603.490531624364</v>
      </c>
      <c r="P166" s="17">
        <v>19724.085413065444</v>
      </c>
      <c r="Q166" s="82" t="str">
        <f>IFERROR((IF('[2]T61 Real GDP'!Q166&lt;&gt;"",(IF('[2]T58 Total Population'!Q166&lt;&gt;"",('[2]T61 Real GDP'!Q166*1000000)/('[2]T58 Total Population'!Q166*1000),"")),"")),"")</f>
        <v/>
      </c>
      <c r="R166" s="17">
        <v>4870.3951569099454</v>
      </c>
      <c r="S166" s="17">
        <v>7252.6564156677159</v>
      </c>
      <c r="T166" s="17">
        <v>3053.1772713210271</v>
      </c>
      <c r="U166" s="17">
        <v>6263.2396768754179</v>
      </c>
      <c r="V166" s="17">
        <v>2230.2237674125581</v>
      </c>
      <c r="W166" s="17">
        <v>2998.6064825879175</v>
      </c>
      <c r="X166" s="17">
        <v>4461.8102144829072</v>
      </c>
      <c r="Y166" s="17">
        <v>2545.5036973906804</v>
      </c>
      <c r="Z166" s="82" t="str">
        <f>IFERROR((IF('[2]T61 Real GDP'!Z166&lt;&gt;"",(IF('[2]T58 Total Population'!Z166&lt;&gt;"",('[2]T61 Real GDP'!Z166*1000000)/('[2]T58 Total Population'!Z166*1000),"")),"")),"")</f>
        <v/>
      </c>
      <c r="AA166" s="17">
        <v>20377.949762010507</v>
      </c>
      <c r="AB166" s="17">
        <v>15477.080328421878</v>
      </c>
      <c r="AC166" s="17">
        <v>20612.387346546799</v>
      </c>
      <c r="AD166" s="17">
        <v>26893.450858320128</v>
      </c>
      <c r="AE166" s="82">
        <v>8899.8882480854172</v>
      </c>
      <c r="AF166" s="82">
        <v>5333.8949619953582</v>
      </c>
      <c r="AG166" s="82">
        <v>10088.428308041792</v>
      </c>
      <c r="AH166" s="82">
        <v>6753.8573312978178</v>
      </c>
      <c r="AI166" s="82">
        <v>8775.832634944285</v>
      </c>
      <c r="AJ166" s="82" t="str">
        <f>IFERROR((IF('[2]T61 Real GDP'!AJ166&lt;&gt;"",(IF('[2]T58 Total Population'!AJ166&lt;&gt;"",('[2]T61 Real GDP'!AJ166*1000000)/('[2]T58 Total Population'!AJ166*1000),"")),"")),"")</f>
        <v/>
      </c>
      <c r="AK166" s="17">
        <v>2781.5245770432134</v>
      </c>
      <c r="AL166" s="23">
        <v>2810.7550675915286</v>
      </c>
      <c r="AM166" s="17">
        <v>3769.523032660994</v>
      </c>
      <c r="AN166" s="17">
        <v>4217.4091465268402</v>
      </c>
      <c r="AO166" s="17">
        <v>6509.6117997127212</v>
      </c>
      <c r="AP166" s="82" t="str">
        <f>IFERROR((IF('[2]T61 Real GDP'!AP166&lt;&gt;"",(IF('[2]T58 Total Population'!AP166&lt;&gt;"",('[2]T61 Real GDP'!AP166*1000000)/('[2]T58 Total Population'!AP166*1000),"")),"")),"")</f>
        <v/>
      </c>
      <c r="AQ166" s="17">
        <v>2993.1936856598777</v>
      </c>
      <c r="AR166" s="17">
        <v>20229.984903492365</v>
      </c>
      <c r="AS166" s="17">
        <v>1755.0520712415894</v>
      </c>
      <c r="AT166" s="17">
        <v>20154.49399706678</v>
      </c>
      <c r="AU166" s="82">
        <v>12634.336991357377</v>
      </c>
      <c r="AV166" s="17">
        <v>7178.5280564405375</v>
      </c>
      <c r="AW166" s="17">
        <v>2267.2480449392237</v>
      </c>
      <c r="AX166" s="17">
        <v>19286.962838117299</v>
      </c>
      <c r="AY166" s="82">
        <v>15068.920222983013</v>
      </c>
      <c r="AZ166" s="17">
        <v>5994.0730800092315</v>
      </c>
      <c r="BA166" s="82" t="str">
        <f>IFERROR((IF('[2]T61 Real GDP'!BA166&lt;&gt;"",(IF('[2]T58 Total Population'!BA166&lt;&gt;"",('[2]T61 Real GDP'!BA166*1000000)/('[2]T58 Total Population'!BA166*1000),"")),"")),"")</f>
        <v/>
      </c>
      <c r="BB166" s="82"/>
      <c r="BC166" s="17">
        <v>5717.5064400904621</v>
      </c>
      <c r="BE166" s="81">
        <f t="shared" si="2"/>
        <v>0.66606779022749318</v>
      </c>
    </row>
    <row r="167" spans="1:57" x14ac:dyDescent="0.25">
      <c r="A167" s="20">
        <v>1999</v>
      </c>
      <c r="B167" s="17">
        <v>19771.392169057272</v>
      </c>
      <c r="C167" s="17">
        <v>18140.516420937671</v>
      </c>
      <c r="D167" s="17">
        <v>13465.664985637017</v>
      </c>
      <c r="E167" s="17">
        <v>15093.248589367236</v>
      </c>
      <c r="F167" s="17">
        <v>20268.219308736174</v>
      </c>
      <c r="G167" s="17">
        <v>20127.576531459625</v>
      </c>
      <c r="H167" s="17">
        <v>22255.437367132006</v>
      </c>
      <c r="I167" s="17">
        <v>18981.002694790717</v>
      </c>
      <c r="J167" s="17">
        <v>18380.04362314571</v>
      </c>
      <c r="K167" s="17">
        <v>11616.431062709087</v>
      </c>
      <c r="L167" s="17">
        <v>19479.448244438201</v>
      </c>
      <c r="M167" s="17">
        <v>21456.949280373661</v>
      </c>
      <c r="N167" s="17">
        <v>20012.530037183817</v>
      </c>
      <c r="O167" s="17">
        <v>21828.104743186803</v>
      </c>
      <c r="P167" s="17">
        <v>20269.481542579528</v>
      </c>
      <c r="Q167" s="82" t="str">
        <f>IFERROR((IF('[2]T61 Real GDP'!Q167&lt;&gt;"",(IF('[2]T58 Total Population'!Q167&lt;&gt;"",('[2]T61 Real GDP'!Q167*1000000)/('[2]T58 Total Population'!Q167*1000),"")),"")),"")</f>
        <v/>
      </c>
      <c r="R167" s="17">
        <v>5137.2327931657892</v>
      </c>
      <c r="S167" s="17">
        <v>7111.0783844834305</v>
      </c>
      <c r="T167" s="17">
        <v>3162.4052312554636</v>
      </c>
      <c r="U167" s="17">
        <v>6481.8135968642118</v>
      </c>
      <c r="V167" s="17">
        <v>2176.2484154771942</v>
      </c>
      <c r="W167" s="17">
        <v>2971.4290036300472</v>
      </c>
      <c r="X167" s="17">
        <v>4759.8305310582928</v>
      </c>
      <c r="Y167" s="17">
        <v>2564.6270504375198</v>
      </c>
      <c r="Z167" s="82" t="str">
        <f>IFERROR((IF('[2]T61 Real GDP'!Z167&lt;&gt;"",(IF('[2]T58 Total Population'!Z167&lt;&gt;"",('[2]T61 Real GDP'!Z167*1000000)/('[2]T58 Total Population'!Z167*1000),"")),"")),"")</f>
        <v/>
      </c>
      <c r="AA167" s="17">
        <v>20970.894286664141</v>
      </c>
      <c r="AB167" s="17">
        <v>16202.023725525947</v>
      </c>
      <c r="AC167" s="17">
        <v>21563.040675192231</v>
      </c>
      <c r="AD167" s="17">
        <v>27869.812027671189</v>
      </c>
      <c r="AE167" s="82">
        <v>8545.1578910022745</v>
      </c>
      <c r="AF167" s="82">
        <v>5269.8671019499798</v>
      </c>
      <c r="AG167" s="82">
        <v>9883.6080179351338</v>
      </c>
      <c r="AH167" s="82">
        <v>6915.7923321669678</v>
      </c>
      <c r="AI167" s="82">
        <v>8494.0720262723335</v>
      </c>
      <c r="AJ167" s="82" t="str">
        <f>IFERROR((IF('[2]T61 Real GDP'!AJ167&lt;&gt;"",(IF('[2]T58 Total Population'!AJ167&lt;&gt;"",('[2]T61 Real GDP'!AJ167*1000000)/('[2]T58 Total Population'!AJ167*1000),"")),"")),"")</f>
        <v/>
      </c>
      <c r="AK167" s="17">
        <v>2829.0991927731188</v>
      </c>
      <c r="AL167" s="23">
        <v>2786.8345772384087</v>
      </c>
      <c r="AM167" s="17">
        <v>3809.5095322379352</v>
      </c>
      <c r="AN167" s="17">
        <v>4422.1883645914349</v>
      </c>
      <c r="AO167" s="17">
        <v>6188.3013855767194</v>
      </c>
      <c r="AP167" s="82" t="str">
        <f>IFERROR((IF('[2]T61 Real GDP'!AP167&lt;&gt;"",(IF('[2]T58 Total Population'!AP167&lt;&gt;"",('[2]T61 Real GDP'!AP167*1000000)/('[2]T58 Total Population'!AP167*1000),"")),"")),"")</f>
        <v/>
      </c>
      <c r="AQ167" s="17">
        <v>3162.233832374764</v>
      </c>
      <c r="AR167" s="17">
        <v>20583.76557549198</v>
      </c>
      <c r="AS167" s="17">
        <v>1835.2974169696809</v>
      </c>
      <c r="AT167" s="17">
        <v>20070.399088282407</v>
      </c>
      <c r="AU167" s="82">
        <v>13889.584304067814</v>
      </c>
      <c r="AV167" s="17">
        <v>7424.5136214965751</v>
      </c>
      <c r="AW167" s="17">
        <v>2286.8909564013647</v>
      </c>
      <c r="AX167" s="17">
        <v>19983.132748897879</v>
      </c>
      <c r="AY167" s="82">
        <v>15842.910129039625</v>
      </c>
      <c r="AZ167" s="17">
        <v>6212.3976449403644</v>
      </c>
      <c r="BA167" s="82" t="str">
        <f>IFERROR((IF('[2]T61 Real GDP'!BA167&lt;&gt;"",(IF('[2]T58 Total Population'!BA167&lt;&gt;"",('[2]T61 Real GDP'!BA167*1000000)/('[2]T58 Total Population'!BA167*1000),"")),"")),"")</f>
        <v/>
      </c>
      <c r="BB167" s="82"/>
      <c r="BC167" s="17">
        <v>5850.2740747237103</v>
      </c>
      <c r="BE167" s="81">
        <f t="shared" si="2"/>
        <v>0.67037996599385941</v>
      </c>
    </row>
    <row r="168" spans="1:57" x14ac:dyDescent="0.25">
      <c r="A168" s="20">
        <v>2000</v>
      </c>
      <c r="B168" s="17">
        <v>20391.877068945985</v>
      </c>
      <c r="C168" s="17">
        <v>18761.371602685209</v>
      </c>
      <c r="D168" s="17">
        <v>13922.217384573705</v>
      </c>
      <c r="E168" s="17">
        <v>15723.56870087955</v>
      </c>
      <c r="F168" s="17">
        <v>20961.72262957252</v>
      </c>
      <c r="G168" s="17">
        <v>20809.358686311454</v>
      </c>
      <c r="H168" s="17">
        <v>22966.1184617287</v>
      </c>
      <c r="I168" s="17">
        <v>19950.891924312193</v>
      </c>
      <c r="J168" s="17">
        <v>18943.516375383148</v>
      </c>
      <c r="K168" s="17">
        <v>12110.84551633613</v>
      </c>
      <c r="L168" s="17">
        <v>21026.819632672286</v>
      </c>
      <c r="M168" s="17">
        <v>22148.200835821048</v>
      </c>
      <c r="N168" s="17">
        <v>20871.246597494053</v>
      </c>
      <c r="O168" s="17">
        <v>22521.381194342735</v>
      </c>
      <c r="P168" s="17">
        <v>21045.720019775421</v>
      </c>
      <c r="Q168" s="82" t="str">
        <f>IFERROR((IF('[2]T61 Real GDP'!Q168&lt;&gt;"",(IF('[2]T58 Total Population'!Q168&lt;&gt;"",('[2]T61 Real GDP'!Q168*1000000)/('[2]T58 Total Population'!Q168*1000),"")),"")),"")</f>
        <v/>
      </c>
      <c r="R168" s="17">
        <v>5483.3088188271404</v>
      </c>
      <c r="S168" s="17">
        <v>7391.374284605854</v>
      </c>
      <c r="T168" s="17">
        <v>3246.3550901048943</v>
      </c>
      <c r="U168" s="17">
        <v>6771.7835944667759</v>
      </c>
      <c r="V168" s="17">
        <v>2245.8558865342802</v>
      </c>
      <c r="W168" s="17">
        <v>3046.9560994950407</v>
      </c>
      <c r="X168" s="17">
        <v>5260.9594700181769</v>
      </c>
      <c r="Y168" s="17">
        <v>2742.2893515131741</v>
      </c>
      <c r="Z168" s="82" t="str">
        <f>IFERROR((IF('[2]T61 Real GDP'!Z168&lt;&gt;"",(IF('[2]T58 Total Population'!Z168&lt;&gt;"",('[2]T61 Real GDP'!Z168*1000000)/('[2]T58 Total Population'!Z168*1000),"")),"")),"")</f>
        <v/>
      </c>
      <c r="AA168" s="17">
        <v>21377.823125181403</v>
      </c>
      <c r="AB168" s="17">
        <v>16518.115789584408</v>
      </c>
      <c r="AC168" s="17">
        <v>22487.70818622514</v>
      </c>
      <c r="AD168" s="17">
        <v>28701.934318309348</v>
      </c>
      <c r="AE168" s="82">
        <v>8409.9699138609176</v>
      </c>
      <c r="AF168" s="82">
        <v>5417.9433197499093</v>
      </c>
      <c r="AG168" s="82">
        <v>10198.928564433039</v>
      </c>
      <c r="AH168" s="82">
        <v>7274.9927897090884</v>
      </c>
      <c r="AI168" s="82">
        <v>8340.8569949719003</v>
      </c>
      <c r="AJ168" s="82" t="str">
        <f>IFERROR((IF('[2]T61 Real GDP'!AJ168&lt;&gt;"",(IF('[2]T58 Total Population'!AJ168&lt;&gt;"",('[2]T61 Real GDP'!AJ168*1000000)/('[2]T58 Total Population'!AJ168*1000),"")),"")),"")</f>
        <v/>
      </c>
      <c r="AK168" s="17">
        <v>2849.0660393836802</v>
      </c>
      <c r="AL168" s="23">
        <v>2793.8500321497236</v>
      </c>
      <c r="AM168" s="17">
        <v>3920.4244620440663</v>
      </c>
      <c r="AN168" s="17">
        <v>4563.5545202057892</v>
      </c>
      <c r="AO168" s="17">
        <v>6501.9979414608488</v>
      </c>
      <c r="AP168" s="82" t="str">
        <f>IFERROR((IF('[2]T61 Real GDP'!AP168&lt;&gt;"",(IF('[2]T58 Total Population'!AP168&lt;&gt;"",('[2]T61 Real GDP'!AP168*1000000)/('[2]T58 Total Population'!AP168*1000),"")),"")),"")</f>
        <v/>
      </c>
      <c r="AQ168" s="17">
        <v>3420.8657223526802</v>
      </c>
      <c r="AR168" s="17">
        <v>22032.123290962827</v>
      </c>
      <c r="AS168" s="17">
        <v>1882.3768379204162</v>
      </c>
      <c r="AT168" s="17">
        <v>20480.951264994896</v>
      </c>
      <c r="AU168" s="82">
        <v>14997.535378758315</v>
      </c>
      <c r="AV168" s="17">
        <v>7873.520022165475</v>
      </c>
      <c r="AW168" s="17">
        <v>2335.6200678436207</v>
      </c>
      <c r="AX168" s="17">
        <v>21263.311126588291</v>
      </c>
      <c r="AY168" s="82">
        <v>16627.607357515208</v>
      </c>
      <c r="AZ168" s="17">
        <v>6440.1491205695511</v>
      </c>
      <c r="BA168" s="82" t="str">
        <f>IFERROR((IF('[2]T61 Real GDP'!BA168&lt;&gt;"",(IF('[2]T58 Total Population'!BA168&lt;&gt;"",('[2]T61 Real GDP'!BA168*1000000)/('[2]T58 Total Population'!BA168*1000),"")),"")),"")</f>
        <v/>
      </c>
      <c r="BB168" s="82"/>
      <c r="BC168" s="17">
        <v>6057.0748394752745</v>
      </c>
      <c r="BE168" s="81">
        <f t="shared" si="2"/>
        <v>0.67046356862907219</v>
      </c>
    </row>
    <row r="169" spans="1:57" x14ac:dyDescent="0.25">
      <c r="A169" s="20">
        <v>2001</v>
      </c>
      <c r="B169" s="17">
        <v>20648.034421101213</v>
      </c>
      <c r="C169" s="17">
        <v>19062.439916661428</v>
      </c>
      <c r="D169" s="17">
        <v>14127.25924856187</v>
      </c>
      <c r="E169" s="17">
        <v>16118.696934164805</v>
      </c>
      <c r="F169" s="17">
        <v>21093.922665522172</v>
      </c>
      <c r="G169" s="17">
        <v>20920.25111546414</v>
      </c>
      <c r="H169" s="17">
        <v>23048.491083548211</v>
      </c>
      <c r="I169" s="17">
        <v>20360.391559578478</v>
      </c>
      <c r="J169" s="17">
        <v>19156.689896255069</v>
      </c>
      <c r="K169" s="17">
        <v>12592.433790230514</v>
      </c>
      <c r="L169" s="17">
        <v>21747.228032122293</v>
      </c>
      <c r="M169" s="17">
        <v>22410.665063147906</v>
      </c>
      <c r="N169" s="17">
        <v>21096.053432245481</v>
      </c>
      <c r="O169" s="17">
        <v>22692.356869262381</v>
      </c>
      <c r="P169" s="17">
        <v>21567.35402910252</v>
      </c>
      <c r="Q169" s="82" t="str">
        <f>IFERROR((IF('[2]T61 Real GDP'!Q169&lt;&gt;"",(IF('[2]T58 Total Population'!Q169&lt;&gt;"",('[2]T61 Real GDP'!Q169*1000000)/('[2]T58 Total Population'!Q169*1000),"")),"")),"")</f>
        <v/>
      </c>
      <c r="R169" s="17">
        <v>5770.035743730632</v>
      </c>
      <c r="S169" s="17">
        <v>7827.5490271432991</v>
      </c>
      <c r="T169" s="17">
        <v>3424.5853489979268</v>
      </c>
      <c r="U169" s="17">
        <v>7035.2983683006687</v>
      </c>
      <c r="V169" s="17">
        <v>2409.7881559942225</v>
      </c>
      <c r="W169" s="17">
        <v>3224.5633601748787</v>
      </c>
      <c r="X169" s="17">
        <v>5555.9966460358246</v>
      </c>
      <c r="Y169" s="17">
        <v>3026.2060585920481</v>
      </c>
      <c r="Z169" s="82" t="str">
        <f>IFERROR((IF('[2]T61 Real GDP'!Z169&lt;&gt;"",(IF('[2]T58 Total Population'!Z169&lt;&gt;"",('[2]T61 Real GDP'!Z169*1000000)/('[2]T58 Total Population'!Z169*1000),"")),"")),"")</f>
        <v/>
      </c>
      <c r="AA169" s="17">
        <v>21662.025668109953</v>
      </c>
      <c r="AB169" s="17">
        <v>16933.891575305348</v>
      </c>
      <c r="AC169" s="17">
        <v>22686.64558523288</v>
      </c>
      <c r="AD169" s="17">
        <v>28726.094319273969</v>
      </c>
      <c r="AE169" s="82">
        <v>7967.8063067305302</v>
      </c>
      <c r="AF169" s="82">
        <v>5412.2552804194711</v>
      </c>
      <c r="AG169" s="82">
        <v>10421.487256522798</v>
      </c>
      <c r="AH169" s="82">
        <v>7177.7642508970148</v>
      </c>
      <c r="AI169" s="82">
        <v>8030.0744493053953</v>
      </c>
      <c r="AJ169" s="82" t="str">
        <f>IFERROR((IF('[2]T61 Real GDP'!AJ169&lt;&gt;"",(IF('[2]T58 Total Population'!AJ169&lt;&gt;"",('[2]T61 Real GDP'!AJ169*1000000)/('[2]T58 Total Population'!AJ169*1000),"")),"")),"")</f>
        <v/>
      </c>
      <c r="AK169" s="17">
        <v>2884.6338995404517</v>
      </c>
      <c r="AL169" s="23">
        <v>2966.3856956579366</v>
      </c>
      <c r="AM169" s="17">
        <v>3982.4074923282355</v>
      </c>
      <c r="AN169" s="17">
        <v>4734.2309592531919</v>
      </c>
      <c r="AO169" s="17">
        <v>6035.1354946794754</v>
      </c>
      <c r="AP169" s="82" t="str">
        <f>IFERROR((IF('[2]T61 Real GDP'!AP169&lt;&gt;"",(IF('[2]T58 Total Population'!AP169&lt;&gt;"",('[2]T61 Real GDP'!AP169*1000000)/('[2]T58 Total Population'!AP169*1000),"")),"")),"")</f>
        <v/>
      </c>
      <c r="AQ169" s="17">
        <v>3758.9314777686045</v>
      </c>
      <c r="AR169" s="17">
        <v>21962.002746753493</v>
      </c>
      <c r="AS169" s="17">
        <v>1956.7832033715376</v>
      </c>
      <c r="AT169" s="17">
        <v>20499.907952727041</v>
      </c>
      <c r="AU169" s="82">
        <v>15481.418912832114</v>
      </c>
      <c r="AV169" s="17">
        <v>7718.8755262015347</v>
      </c>
      <c r="AW169" s="17">
        <v>2349.0375145254943</v>
      </c>
      <c r="AX169" s="17">
        <v>20482.758041770197</v>
      </c>
      <c r="AY169" s="82">
        <v>16238.340828865639</v>
      </c>
      <c r="AZ169" s="17">
        <v>6611.3452581890333</v>
      </c>
      <c r="BA169" s="82" t="str">
        <f>IFERROR((IF('[2]T61 Real GDP'!BA169&lt;&gt;"",(IF('[2]T58 Total Population'!BA169&lt;&gt;"",('[2]T61 Real GDP'!BA169*1000000)/('[2]T58 Total Population'!BA169*1000),"")),"")),"")</f>
        <v/>
      </c>
      <c r="BB169" s="82"/>
      <c r="BC169" s="17">
        <v>6160.7820522985166</v>
      </c>
      <c r="BE169" s="81">
        <f t="shared" si="2"/>
        <v>0.66658331836553064</v>
      </c>
    </row>
    <row r="170" spans="1:57" x14ac:dyDescent="0.25">
      <c r="A170" s="20">
        <v>2002</v>
      </c>
      <c r="B170" s="17">
        <v>20719.525661469477</v>
      </c>
      <c r="C170" s="17">
        <v>19100.471045688388</v>
      </c>
      <c r="D170" s="17">
        <v>14170.938491662249</v>
      </c>
      <c r="E170" s="17">
        <v>16319.883879796183</v>
      </c>
      <c r="F170" s="17">
        <v>21407.442770341335</v>
      </c>
      <c r="G170" s="17">
        <v>21162.974678941075</v>
      </c>
      <c r="H170" s="17">
        <v>23074.607093618426</v>
      </c>
      <c r="I170" s="17">
        <v>20683.000708640793</v>
      </c>
      <c r="J170" s="17">
        <v>19140.378346158221</v>
      </c>
      <c r="K170" s="17">
        <v>12998.09691942368</v>
      </c>
      <c r="L170" s="17">
        <v>22670.70755352607</v>
      </c>
      <c r="M170" s="17">
        <v>22290.725277232385</v>
      </c>
      <c r="N170" s="17">
        <v>21585.525419413058</v>
      </c>
      <c r="O170" s="17">
        <v>22621.667640612588</v>
      </c>
      <c r="P170" s="17">
        <v>22008.006231145475</v>
      </c>
      <c r="Q170" s="82" t="str">
        <f>IFERROR((IF('[2]T61 Real GDP'!Q170&lt;&gt;"",(IF('[2]T58 Total Population'!Q170&lt;&gt;"",('[2]T61 Real GDP'!Q170*1000000)/('[2]T58 Total Population'!Q170*1000),"")),"")),"")</f>
        <v/>
      </c>
      <c r="R170" s="17">
        <v>6098.7418100185323</v>
      </c>
      <c r="S170" s="17">
        <v>8259.4335263115245</v>
      </c>
      <c r="T170" s="17">
        <v>3625.6101481274691</v>
      </c>
      <c r="U170" s="17">
        <v>7364.7859441221899</v>
      </c>
      <c r="V170" s="17">
        <v>2627.3045751888576</v>
      </c>
      <c r="W170" s="17">
        <v>3395.812347003789</v>
      </c>
      <c r="X170" s="17">
        <v>5851.7269850763323</v>
      </c>
      <c r="Y170" s="17">
        <v>3214.9640680584439</v>
      </c>
      <c r="Z170" s="82" t="str">
        <f>IFERROR((IF('[2]T61 Real GDP'!Z170&lt;&gt;"",(IF('[2]T58 Total Population'!Z170&lt;&gt;"",('[2]T61 Real GDP'!Z170*1000000)/('[2]T58 Total Population'!Z170*1000),"")),"")),"")</f>
        <v/>
      </c>
      <c r="AA170" s="17">
        <v>22236.935272996816</v>
      </c>
      <c r="AB170" s="17">
        <v>17485.54434418619</v>
      </c>
      <c r="AC170" s="17">
        <v>23155.136569813305</v>
      </c>
      <c r="AD170" s="17">
        <v>28976.930192684358</v>
      </c>
      <c r="AE170" s="82">
        <v>7038.0632179945542</v>
      </c>
      <c r="AF170" s="82">
        <v>5481.2466250300649</v>
      </c>
      <c r="AG170" s="82">
        <v>10532.654077768482</v>
      </c>
      <c r="AH170" s="82">
        <v>7146.1481287116421</v>
      </c>
      <c r="AI170" s="82">
        <v>7121.2734183258162</v>
      </c>
      <c r="AJ170" s="82" t="str">
        <f>IFERROR((IF('[2]T61 Real GDP'!AJ170&lt;&gt;"",(IF('[2]T58 Total Population'!AJ170&lt;&gt;"",('[2]T61 Real GDP'!AJ170*1000000)/('[2]T58 Total Population'!AJ170*1000),"")),"")),"")</f>
        <v/>
      </c>
      <c r="AK170" s="17">
        <v>2977.4397390816898</v>
      </c>
      <c r="AL170" s="23">
        <v>3026.3432014776977</v>
      </c>
      <c r="AM170" s="17">
        <v>4083.6105688419052</v>
      </c>
      <c r="AN170" s="17">
        <v>4764.7810848228764</v>
      </c>
      <c r="AO170" s="17">
        <v>6308.077946960696</v>
      </c>
      <c r="AP170" s="82" t="str">
        <f>IFERROR((IF('[2]T61 Real GDP'!AP170&lt;&gt;"",(IF('[2]T58 Total Population'!AP170&lt;&gt;"",('[2]T61 Real GDP'!AP170*1000000)/('[2]T58 Total Population'!AP170*1000),"")),"")),"")</f>
        <v/>
      </c>
      <c r="AQ170" s="17">
        <v>4197.1454233052173</v>
      </c>
      <c r="AR170" s="17">
        <v>22194.990595166269</v>
      </c>
      <c r="AS170" s="17">
        <v>1996.5153492720433</v>
      </c>
      <c r="AT170" s="17">
        <v>20516.849232535595</v>
      </c>
      <c r="AU170" s="82">
        <v>16497.609053470183</v>
      </c>
      <c r="AV170" s="17">
        <v>7952.3359642761607</v>
      </c>
      <c r="AW170" s="17">
        <v>2381.9055926663254</v>
      </c>
      <c r="AX170" s="17">
        <v>20786.41785850262</v>
      </c>
      <c r="AY170" s="82">
        <v>17001.340837728199</v>
      </c>
      <c r="AZ170" s="17">
        <v>6967.3444225340245</v>
      </c>
      <c r="BA170" s="82" t="str">
        <f>IFERROR((IF('[2]T61 Real GDP'!BA170&lt;&gt;"",(IF('[2]T58 Total Population'!BA170&lt;&gt;"",('[2]T61 Real GDP'!BA170*1000000)/('[2]T58 Total Population'!BA170*1000),"")),"")),"")</f>
        <v/>
      </c>
      <c r="BB170" s="82"/>
      <c r="BC170" s="17">
        <v>6303.4767193486896</v>
      </c>
      <c r="BE170" s="81">
        <f t="shared" si="2"/>
        <v>0.663640166051638</v>
      </c>
    </row>
    <row r="171" spans="1:57" x14ac:dyDescent="0.25">
      <c r="A171" s="20">
        <v>2003</v>
      </c>
      <c r="B171" s="17">
        <v>20789.046927320785</v>
      </c>
      <c r="C171" s="17">
        <v>19006.708489859055</v>
      </c>
      <c r="D171" s="17">
        <v>13980.069580418247</v>
      </c>
      <c r="E171" s="17">
        <v>16553.187150690803</v>
      </c>
      <c r="F171" s="17">
        <v>21554.853442382755</v>
      </c>
      <c r="G171" s="17">
        <v>21294.789764994453</v>
      </c>
      <c r="H171" s="17">
        <v>23079.654958899842</v>
      </c>
      <c r="I171" s="17">
        <v>21053.137627512053</v>
      </c>
      <c r="J171" s="17">
        <v>19087.572240241872</v>
      </c>
      <c r="K171" s="17">
        <v>13742.048475665704</v>
      </c>
      <c r="L171" s="17">
        <v>23206.340560246066</v>
      </c>
      <c r="M171" s="17">
        <v>22267.407976643492</v>
      </c>
      <c r="N171" s="17">
        <v>22049.978205881405</v>
      </c>
      <c r="O171" s="17">
        <v>22516.4820417724</v>
      </c>
      <c r="P171" s="17">
        <v>22762.765048987072</v>
      </c>
      <c r="Q171" s="82" t="str">
        <f>IFERROR((IF('[2]T61 Real GDP'!Q171&lt;&gt;"",(IF('[2]T58 Total Population'!Q171&lt;&gt;"",('[2]T61 Real GDP'!Q171*1000000)/('[2]T58 Total Population'!Q171*1000),"")),"")),"")</f>
        <v/>
      </c>
      <c r="R171" s="17">
        <v>6496.7437140899274</v>
      </c>
      <c r="S171" s="17">
        <v>8702.7586744643377</v>
      </c>
      <c r="T171" s="17">
        <v>4041.7115977346248</v>
      </c>
      <c r="U171" s="17">
        <v>7664.1167896519919</v>
      </c>
      <c r="V171" s="17">
        <v>2834.5137125162892</v>
      </c>
      <c r="W171" s="17">
        <v>3583.4255411868721</v>
      </c>
      <c r="X171" s="17">
        <v>6313.0390192114792</v>
      </c>
      <c r="Y171" s="17">
        <v>3552.2465179302499</v>
      </c>
      <c r="Z171" s="82" t="str">
        <f>IFERROR((IF('[2]T61 Real GDP'!Z171&lt;&gt;"",(IF('[2]T58 Total Population'!Z171&lt;&gt;"",('[2]T61 Real GDP'!Z171*1000000)/('[2]T58 Total Population'!Z171*1000),"")),"")),"")</f>
        <v/>
      </c>
      <c r="AA171" s="17">
        <v>22666.277788514366</v>
      </c>
      <c r="AB171" s="17">
        <v>17880.949134740171</v>
      </c>
      <c r="AC171" s="17">
        <v>23406.980270190852</v>
      </c>
      <c r="AD171" s="17">
        <v>29458.922506871182</v>
      </c>
      <c r="AE171" s="82">
        <v>7518.3433292372429</v>
      </c>
      <c r="AF171" s="82">
        <v>5472.38803077579</v>
      </c>
      <c r="AG171" s="82">
        <v>10837.392351377746</v>
      </c>
      <c r="AH171" s="82">
        <v>7159.0055772350552</v>
      </c>
      <c r="AI171" s="82">
        <v>7255.884426297046</v>
      </c>
      <c r="AJ171" s="82" t="str">
        <f>IFERROR((IF('[2]T61 Real GDP'!AJ171&lt;&gt;"",(IF('[2]T58 Total Population'!AJ171&lt;&gt;"",('[2]T61 Real GDP'!AJ171*1000000)/('[2]T58 Total Population'!AJ171*1000),"")),"")),"")</f>
        <v/>
      </c>
      <c r="AK171" s="17">
        <v>3137.9195570778493</v>
      </c>
      <c r="AL171" s="23">
        <v>3178.0467468212291</v>
      </c>
      <c r="AM171" s="17">
        <v>4159.8309776765036</v>
      </c>
      <c r="AN171" s="17">
        <v>4973.5188861938595</v>
      </c>
      <c r="AO171" s="17">
        <v>6539.5415134862988</v>
      </c>
      <c r="AP171" s="82" t="str">
        <f>IFERROR((IF('[2]T61 Real GDP'!AP171&lt;&gt;"",(IF('[2]T58 Total Population'!AP171&lt;&gt;"",('[2]T61 Real GDP'!AP171*1000000)/('[2]T58 Total Population'!AP171*1000),"")),"")),"")</f>
        <v/>
      </c>
      <c r="AQ171" s="17">
        <v>4802.8430611611293</v>
      </c>
      <c r="AR171" s="17">
        <v>22702.183930664021</v>
      </c>
      <c r="AS171" s="17">
        <v>2129.7305352982121</v>
      </c>
      <c r="AT171" s="17">
        <v>20832.997849900727</v>
      </c>
      <c r="AU171" s="82">
        <v>16881.93814795549</v>
      </c>
      <c r="AV171" s="17">
        <v>8210.5285412956509</v>
      </c>
      <c r="AW171" s="17">
        <v>2447.9764025346362</v>
      </c>
      <c r="AX171" s="17">
        <v>21196.787697409476</v>
      </c>
      <c r="AY171" s="82">
        <v>17547.42140617843</v>
      </c>
      <c r="AZ171" s="17">
        <v>7412.2522266439273</v>
      </c>
      <c r="BA171" s="82" t="str">
        <f>IFERROR((IF('[2]T61 Real GDP'!BA171&lt;&gt;"",(IF('[2]T58 Total Population'!BA171&lt;&gt;"",('[2]T61 Real GDP'!BA171*1000000)/('[2]T58 Total Population'!BA171*1000),"")),"")),"")</f>
        <v/>
      </c>
      <c r="BB171" s="82"/>
      <c r="BC171" s="17">
        <v>6525.7272028547422</v>
      </c>
      <c r="BE171" s="81">
        <f t="shared" si="2"/>
        <v>0.6540466258439589</v>
      </c>
    </row>
    <row r="172" spans="1:57" x14ac:dyDescent="0.25">
      <c r="A172" s="20">
        <v>2004</v>
      </c>
      <c r="B172" s="17">
        <v>21193.399751471257</v>
      </c>
      <c r="C172" s="17">
        <v>19210.519703975657</v>
      </c>
      <c r="D172" s="17">
        <v>14138.59741641843</v>
      </c>
      <c r="E172" s="17">
        <v>16822.750659532427</v>
      </c>
      <c r="F172" s="17">
        <v>22080.303274958529</v>
      </c>
      <c r="G172" s="17">
        <v>21954.948068664551</v>
      </c>
      <c r="H172" s="17">
        <v>23525.718634718723</v>
      </c>
      <c r="I172" s="17">
        <v>21879.093145856466</v>
      </c>
      <c r="J172" s="17">
        <v>19283.670487293424</v>
      </c>
      <c r="K172" s="17">
        <v>14313.178737228258</v>
      </c>
      <c r="L172" s="17">
        <v>23724.889762316801</v>
      </c>
      <c r="M172" s="17">
        <v>22695.82597212556</v>
      </c>
      <c r="N172" s="17">
        <v>22942.612169500579</v>
      </c>
      <c r="O172" s="17">
        <v>22959.647174249545</v>
      </c>
      <c r="P172" s="17">
        <v>23306.559580957412</v>
      </c>
      <c r="Q172" s="82" t="str">
        <f>IFERROR((IF('[2]T61 Real GDP'!Q172&lt;&gt;"",(IF('[2]T58 Total Population'!Q172&lt;&gt;"",('[2]T61 Real GDP'!Q172*1000000)/('[2]T58 Total Population'!Q172*1000),"")),"")),"")</f>
        <v/>
      </c>
      <c r="R172" s="17">
        <v>7000.1130624357374</v>
      </c>
      <c r="S172" s="17">
        <v>9071.7196042173236</v>
      </c>
      <c r="T172" s="17">
        <v>4294.0801765699662</v>
      </c>
      <c r="U172" s="17">
        <v>8047.2330408900971</v>
      </c>
      <c r="V172" s="17">
        <v>3078.6118697793108</v>
      </c>
      <c r="W172" s="17">
        <v>3897.6362875506284</v>
      </c>
      <c r="X172" s="17">
        <v>6800.6996241254701</v>
      </c>
      <c r="Y172" s="17">
        <v>4014.231997240101</v>
      </c>
      <c r="Z172" s="82" t="str">
        <f>IFERROR((IF('[2]T61 Real GDP'!Z172&lt;&gt;"",(IF('[2]T58 Total Population'!Z172&lt;&gt;"",('[2]T61 Real GDP'!Z172*1000000)/('[2]T58 Total Population'!Z172*1000),"")),"")),"")</f>
        <v/>
      </c>
      <c r="AA172" s="17">
        <v>23322.007883053539</v>
      </c>
      <c r="AB172" s="17">
        <v>18298.025470556684</v>
      </c>
      <c r="AC172" s="17">
        <v>23952.908626048553</v>
      </c>
      <c r="AD172" s="17">
        <v>30199.800860551808</v>
      </c>
      <c r="AE172" s="82">
        <v>7966.8855745124265</v>
      </c>
      <c r="AF172" s="82">
        <v>5713.4131651081998</v>
      </c>
      <c r="AG172" s="82">
        <v>11485.273001546058</v>
      </c>
      <c r="AH172" s="82">
        <v>7362.2191169001326</v>
      </c>
      <c r="AI172" s="82">
        <v>8094.0649973361742</v>
      </c>
      <c r="AJ172" s="82" t="str">
        <f>IFERROR((IF('[2]T61 Real GDP'!AJ172&lt;&gt;"",(IF('[2]T58 Total Population'!AJ172&lt;&gt;"",('[2]T61 Real GDP'!AJ172*1000000)/('[2]T58 Total Population'!AJ172*1000),"")),"")),"")</f>
        <v/>
      </c>
      <c r="AK172" s="17">
        <v>3252.7277058929085</v>
      </c>
      <c r="AL172" s="23">
        <v>3290.7037715969054</v>
      </c>
      <c r="AM172" s="17">
        <v>4306.1773606416109</v>
      </c>
      <c r="AN172" s="17">
        <v>5215.7602301152092</v>
      </c>
      <c r="AO172" s="17">
        <v>7045.4778523726109</v>
      </c>
      <c r="AP172" s="82" t="str">
        <f>IFERROR((IF('[2]T61 Real GDP'!AP172&lt;&gt;"",(IF('[2]T58 Total Population'!AP172&lt;&gt;"",('[2]T61 Real GDP'!AP172*1000000)/('[2]T58 Total Population'!AP172*1000),"")),"")),"")</f>
        <v/>
      </c>
      <c r="AQ172" s="17">
        <v>5168.7086009683089</v>
      </c>
      <c r="AR172" s="17">
        <v>24468.774479842104</v>
      </c>
      <c r="AS172" s="17">
        <v>2273.195248529109</v>
      </c>
      <c r="AT172" s="17">
        <v>21301.178248739659</v>
      </c>
      <c r="AU172" s="82">
        <v>17588.931298108721</v>
      </c>
      <c r="AV172" s="17">
        <v>8562.6901211763761</v>
      </c>
      <c r="AW172" s="17">
        <v>2556.8154288014271</v>
      </c>
      <c r="AX172" s="17">
        <v>22584.692201154678</v>
      </c>
      <c r="AY172" s="82">
        <v>18563.701212948472</v>
      </c>
      <c r="AZ172" s="17">
        <v>7823.9409757470339</v>
      </c>
      <c r="BA172" s="82" t="str">
        <f>IFERROR((IF('[2]T61 Real GDP'!BA172&lt;&gt;"",(IF('[2]T58 Total Population'!BA172&lt;&gt;"",('[2]T61 Real GDP'!BA172*1000000)/('[2]T58 Total Population'!BA172*1000),"")),"")),"")</f>
        <v/>
      </c>
      <c r="BB172" s="82"/>
      <c r="BC172" s="17">
        <v>6781.8290131161666</v>
      </c>
      <c r="BE172" s="81">
        <f t="shared" si="2"/>
        <v>0.64636582941925469</v>
      </c>
    </row>
    <row r="173" spans="1:57" x14ac:dyDescent="0.25">
      <c r="A173" s="20">
        <v>2005</v>
      </c>
      <c r="B173" s="17">
        <v>21450.000682918431</v>
      </c>
      <c r="C173" s="17">
        <v>19283.733171442167</v>
      </c>
      <c r="D173" s="17">
        <v>14191.465057007197</v>
      </c>
      <c r="E173" s="17">
        <v>17144.839063004456</v>
      </c>
      <c r="F173" s="17">
        <v>22582.946941179205</v>
      </c>
      <c r="G173" s="17">
        <v>22304.690386988525</v>
      </c>
      <c r="H173" s="17">
        <v>24016.885909203032</v>
      </c>
      <c r="I173" s="17">
        <v>22478.604138269035</v>
      </c>
      <c r="J173" s="17">
        <v>19417.057021603057</v>
      </c>
      <c r="K173" s="17">
        <v>14610.999826589867</v>
      </c>
      <c r="L173" s="17">
        <v>24348.760118022768</v>
      </c>
      <c r="M173" s="17">
        <v>23113.736269809979</v>
      </c>
      <c r="N173" s="17">
        <v>23627.367728791112</v>
      </c>
      <c r="O173" s="17">
        <v>23480.640366415169</v>
      </c>
      <c r="P173" s="17">
        <v>23810.431674391606</v>
      </c>
      <c r="Q173" s="82" t="str">
        <f>IFERROR((IF('[2]T61 Real GDP'!Q173&lt;&gt;"",(IF('[2]T58 Total Population'!Q173&lt;&gt;"",('[2]T61 Real GDP'!Q173*1000000)/('[2]T58 Total Population'!Q173*1000),"")),"")),"")</f>
        <v/>
      </c>
      <c r="R173" s="17">
        <v>7512.7947009200907</v>
      </c>
      <c r="S173" s="17">
        <v>9460.7016696933406</v>
      </c>
      <c r="T173" s="17">
        <v>4722.5039551887812</v>
      </c>
      <c r="U173" s="17">
        <v>8378.7287648568945</v>
      </c>
      <c r="V173" s="17">
        <v>3348.3767027791578</v>
      </c>
      <c r="W173" s="17">
        <v>4068.7614992188187</v>
      </c>
      <c r="X173" s="17">
        <v>7268.6759282484991</v>
      </c>
      <c r="Y173" s="17">
        <v>4154.0060604640967</v>
      </c>
      <c r="Z173" s="82" t="str">
        <f>IFERROR((IF('[2]T61 Real GDP'!Z173&lt;&gt;"",(IF('[2]T58 Total Population'!Z173&lt;&gt;"",('[2]T61 Real GDP'!Z173*1000000)/('[2]T58 Total Population'!Z173*1000),"")),"")),"")</f>
        <v/>
      </c>
      <c r="AA173" s="17">
        <v>23764.613687385267</v>
      </c>
      <c r="AB173" s="17">
        <v>18705.723692822969</v>
      </c>
      <c r="AC173" s="17">
        <v>24484.344653524106</v>
      </c>
      <c r="AD173" s="17">
        <v>30841.645496424466</v>
      </c>
      <c r="AE173" s="82">
        <v>8540.5982273384343</v>
      </c>
      <c r="AF173" s="82">
        <v>5824.471363156561</v>
      </c>
      <c r="AG173" s="82">
        <v>12079.853199131696</v>
      </c>
      <c r="AH173" s="82">
        <v>7514.3462184177642</v>
      </c>
      <c r="AI173" s="82">
        <v>8613.1439422711719</v>
      </c>
      <c r="AJ173" s="82" t="str">
        <f>IFERROR((IF('[2]T61 Real GDP'!AJ173&lt;&gt;"",(IF('[2]T58 Total Population'!AJ173&lt;&gt;"",('[2]T61 Real GDP'!AJ173*1000000)/('[2]T58 Total Population'!AJ173*1000),"")),"")),"")</f>
        <v/>
      </c>
      <c r="AK173" s="17">
        <v>3370.1465668487822</v>
      </c>
      <c r="AL173" s="23">
        <v>3349.113850770756</v>
      </c>
      <c r="AM173" s="17">
        <v>4490.4009712857851</v>
      </c>
      <c r="AN173" s="17">
        <v>5370.5767439724723</v>
      </c>
      <c r="AO173" s="17">
        <v>7525.9864592210042</v>
      </c>
      <c r="AP173" s="82" t="str">
        <f>IFERROR((IF('[2]T61 Real GDP'!AP173&lt;&gt;"",(IF('[2]T58 Total Population'!AP173&lt;&gt;"",('[2]T61 Real GDP'!AP173*1000000)/('[2]T58 Total Population'!AP173*1000),"")),"")),"")</f>
        <v/>
      </c>
      <c r="AQ173" s="17">
        <v>5575.3727794311662</v>
      </c>
      <c r="AR173" s="17">
        <v>26040.585966321141</v>
      </c>
      <c r="AS173" s="17">
        <v>2423.7881402351759</v>
      </c>
      <c r="AT173" s="17">
        <v>21575.023474075475</v>
      </c>
      <c r="AU173" s="82">
        <v>18227.318896551955</v>
      </c>
      <c r="AV173" s="17">
        <v>8848.1540423369406</v>
      </c>
      <c r="AW173" s="17">
        <v>2625.2356506201809</v>
      </c>
      <c r="AX173" s="17">
        <v>23683.232227611632</v>
      </c>
      <c r="AY173" s="82">
        <v>19367.413186296992</v>
      </c>
      <c r="AZ173" s="17">
        <v>8093.3359362643087</v>
      </c>
      <c r="BA173" s="82" t="str">
        <f>IFERROR((IF('[2]T61 Real GDP'!BA173&lt;&gt;"",(IF('[2]T58 Total Population'!BA173&lt;&gt;"",('[2]T61 Real GDP'!BA173*1000000)/('[2]T58 Total Population'!BA173*1000),"")),"")),"")</f>
        <v/>
      </c>
      <c r="BB173" s="82"/>
      <c r="BC173" s="17">
        <v>7001.2683839146584</v>
      </c>
      <c r="BE173" s="81">
        <f t="shared" si="2"/>
        <v>0.6407942293856651</v>
      </c>
    </row>
    <row r="174" spans="1:57" x14ac:dyDescent="0.25">
      <c r="A174" s="20">
        <v>2006</v>
      </c>
      <c r="B174" s="17">
        <v>21841.591885557165</v>
      </c>
      <c r="C174" s="17">
        <v>19629.60635333147</v>
      </c>
      <c r="D174" s="17">
        <v>14343.162795697099</v>
      </c>
      <c r="E174" s="17">
        <v>17551.585521614612</v>
      </c>
      <c r="F174" s="17">
        <v>23388.290808604546</v>
      </c>
      <c r="G174" s="17">
        <v>22867.021804458396</v>
      </c>
      <c r="H174" s="17">
        <v>24748.725842375054</v>
      </c>
      <c r="I174" s="17">
        <v>23434.467453076344</v>
      </c>
      <c r="J174" s="17">
        <v>20040.620318052523</v>
      </c>
      <c r="K174" s="17">
        <v>15392.443530444252</v>
      </c>
      <c r="L174" s="17">
        <v>24988.521752045704</v>
      </c>
      <c r="M174" s="17">
        <v>23867.010778434298</v>
      </c>
      <c r="N174" s="17">
        <v>24602.147150810728</v>
      </c>
      <c r="O174" s="17">
        <v>24262.435535186778</v>
      </c>
      <c r="P174" s="17">
        <v>24285.282650144403</v>
      </c>
      <c r="Q174" s="82" t="str">
        <f>IFERROR((IF('[2]T61 Real GDP'!Q174&lt;&gt;"",(IF('[2]T58 Total Population'!Q174&lt;&gt;"",('[2]T61 Real GDP'!Q174*1000000)/('[2]T58 Total Population'!Q174*1000),"")),"")),"")</f>
        <v/>
      </c>
      <c r="R174" s="17">
        <v>8072.3132354912468</v>
      </c>
      <c r="S174" s="17">
        <v>9915.4674668307416</v>
      </c>
      <c r="T174" s="17">
        <v>5183.1074746807335</v>
      </c>
      <c r="U174" s="17">
        <v>8715.0962496528555</v>
      </c>
      <c r="V174" s="17">
        <v>3550.9655721474287</v>
      </c>
      <c r="W174" s="17">
        <v>4398.4170997648807</v>
      </c>
      <c r="X174" s="17">
        <v>7893.4743667814992</v>
      </c>
      <c r="Y174" s="17">
        <v>4491.6864735448671</v>
      </c>
      <c r="Z174" s="82" t="str">
        <f>IFERROR((IF('[2]T61 Real GDP'!Z174&lt;&gt;"",(IF('[2]T58 Total Population'!Z174&lt;&gt;"",('[2]T61 Real GDP'!Z174*1000000)/('[2]T58 Total Population'!Z174*1000),"")),"")),"")</f>
        <v/>
      </c>
      <c r="AA174" s="17">
        <v>24097.573450962896</v>
      </c>
      <c r="AB174" s="17">
        <v>18926.940237388</v>
      </c>
      <c r="AC174" s="17">
        <v>24967.167207444239</v>
      </c>
      <c r="AD174" s="17">
        <v>31357.539587735886</v>
      </c>
      <c r="AE174" s="82">
        <v>9101.1527469182074</v>
      </c>
      <c r="AF174" s="82">
        <v>5987.8086349705882</v>
      </c>
      <c r="AG174" s="82">
        <v>12648.008491077122</v>
      </c>
      <c r="AH174" s="82">
        <v>7802.8881094221633</v>
      </c>
      <c r="AI174" s="82">
        <v>8968.1443677240732</v>
      </c>
      <c r="AJ174" s="82" t="str">
        <f>IFERROR((IF('[2]T61 Real GDP'!AJ174&lt;&gt;"",(IF('[2]T58 Total Population'!AJ174&lt;&gt;"",('[2]T61 Real GDP'!AJ174*1000000)/('[2]T58 Total Population'!AJ174*1000),"")),"")),"")</f>
        <v/>
      </c>
      <c r="AK174" s="17">
        <v>3385.7718510347013</v>
      </c>
      <c r="AL174" s="23">
        <v>3567.6208085543331</v>
      </c>
      <c r="AM174" s="17">
        <v>4698.2746407092482</v>
      </c>
      <c r="AN174" s="17">
        <v>5618.7191728691596</v>
      </c>
      <c r="AO174" s="17">
        <v>7929.9644413675924</v>
      </c>
      <c r="AP174" s="82" t="str">
        <f>IFERROR((IF('[2]T61 Real GDP'!AP174&lt;&gt;"",(IF('[2]T58 Total Population'!AP174&lt;&gt;"",('[2]T61 Real GDP'!AP174*1000000)/('[2]T58 Total Population'!AP174*1000),"")),"")),"")</f>
        <v/>
      </c>
      <c r="AQ174" s="17">
        <v>6047.5622034751568</v>
      </c>
      <c r="AR174" s="17">
        <v>27695.8560204483</v>
      </c>
      <c r="AS174" s="17">
        <v>2612.3634765776087</v>
      </c>
      <c r="AT174" s="17">
        <v>21938.170592300474</v>
      </c>
      <c r="AU174" s="82">
        <v>19124.084544036228</v>
      </c>
      <c r="AV174" s="17">
        <v>9179.6149388843078</v>
      </c>
      <c r="AW174" s="17">
        <v>2708.043097560188</v>
      </c>
      <c r="AX174" s="17">
        <v>25169.527915206338</v>
      </c>
      <c r="AY174" s="82">
        <v>20340.180132709425</v>
      </c>
      <c r="AZ174" s="17">
        <v>8434.9202481419725</v>
      </c>
      <c r="BA174" s="82" t="str">
        <f>IFERROR((IF('[2]T61 Real GDP'!BA174&lt;&gt;"",(IF('[2]T58 Total Population'!BA174&lt;&gt;"",('[2]T61 Real GDP'!BA174*1000000)/('[2]T58 Total Population'!BA174*1000),"")),"")),"")</f>
        <v/>
      </c>
      <c r="BB174" s="82"/>
      <c r="BC174" s="17">
        <v>7275.7606620893503</v>
      </c>
      <c r="BE174" s="81">
        <f t="shared" si="2"/>
        <v>0.63496718252962958</v>
      </c>
    </row>
    <row r="175" spans="1:57" x14ac:dyDescent="0.25">
      <c r="A175" s="20">
        <v>2007</v>
      </c>
      <c r="B175" s="17">
        <v>22202.17253075663</v>
      </c>
      <c r="C175" s="17">
        <v>19841.538671196064</v>
      </c>
      <c r="D175" s="17">
        <v>14631.417929800693</v>
      </c>
      <c r="E175" s="17">
        <v>17848.9431040325</v>
      </c>
      <c r="F175" s="17">
        <v>24234.638002482992</v>
      </c>
      <c r="G175" s="17">
        <v>23496.542128109177</v>
      </c>
      <c r="H175" s="17">
        <v>25060.287630849358</v>
      </c>
      <c r="I175" s="17">
        <v>24651.340279395088</v>
      </c>
      <c r="J175" s="17">
        <v>20546.936107422782</v>
      </c>
      <c r="K175" s="17">
        <v>15826.62341483371</v>
      </c>
      <c r="L175" s="17">
        <v>25623.679292666486</v>
      </c>
      <c r="M175" s="17">
        <v>24756.362436510313</v>
      </c>
      <c r="N175" s="17">
        <v>25376.74189937206</v>
      </c>
      <c r="O175" s="17">
        <v>25025.240761716359</v>
      </c>
      <c r="P175" s="17">
        <v>25002.119099661428</v>
      </c>
      <c r="Q175" s="82" t="str">
        <f>IFERROR((IF('[2]T61 Real GDP'!Q175&lt;&gt;"",(IF('[2]T58 Total Population'!Q175&lt;&gt;"",('[2]T61 Real GDP'!Q175*1000000)/('[2]T58 Total Population'!Q175*1000),"")),"")),"")</f>
        <v/>
      </c>
      <c r="R175" s="17">
        <v>8666.2000912211897</v>
      </c>
      <c r="S175" s="17">
        <v>10473.199104829442</v>
      </c>
      <c r="T175" s="17">
        <v>5842.2793801119233</v>
      </c>
      <c r="U175" s="17">
        <v>8735.5621706897291</v>
      </c>
      <c r="V175" s="17">
        <v>3700.7386904961695</v>
      </c>
      <c r="W175" s="17">
        <v>4685.6494685867956</v>
      </c>
      <c r="X175" s="17">
        <v>8584.8999248182117</v>
      </c>
      <c r="Y175" s="17">
        <v>4881.9609879280015</v>
      </c>
      <c r="Z175" s="82" t="str">
        <f>IFERROR((IF('[2]T61 Real GDP'!Z175&lt;&gt;"",(IF('[2]T58 Total Population'!Z175&lt;&gt;"",('[2]T61 Real GDP'!Z175*1000000)/('[2]T58 Total Population'!Z175*1000),"")),"")),"")</f>
        <v/>
      </c>
      <c r="AA175" s="17">
        <v>24911.577867815489</v>
      </c>
      <c r="AB175" s="17">
        <v>19268.635986381887</v>
      </c>
      <c r="AC175" s="17">
        <v>25300.08385970836</v>
      </c>
      <c r="AD175" s="17">
        <v>31654.926754922406</v>
      </c>
      <c r="AE175" s="82">
        <v>9715.2271960604594</v>
      </c>
      <c r="AF175" s="82">
        <v>6284.5260900796375</v>
      </c>
      <c r="AG175" s="82">
        <v>13176.051890207911</v>
      </c>
      <c r="AH175" s="82">
        <v>7972.4865178196796</v>
      </c>
      <c r="AI175" s="82">
        <v>9603.6462319949896</v>
      </c>
      <c r="AJ175" s="82" t="str">
        <f>IFERROR((IF('[2]T61 Real GDP'!AJ175&lt;&gt;"",(IF('[2]T58 Total Population'!AJ175&lt;&gt;"",('[2]T61 Real GDP'!AJ175*1000000)/('[2]T58 Total Population'!AJ175*1000),"")),"")),"")</f>
        <v/>
      </c>
      <c r="AK175" s="17">
        <v>3427.7115566840716</v>
      </c>
      <c r="AL175" s="23">
        <v>3622.6328208250879</v>
      </c>
      <c r="AM175" s="17">
        <v>4913.6620262562619</v>
      </c>
      <c r="AN175" s="17">
        <v>5911.4245280802988</v>
      </c>
      <c r="AO175" s="17">
        <v>8184.5369613459479</v>
      </c>
      <c r="AP175" s="82" t="str">
        <f>IFERROR((IF('[2]T61 Real GDP'!AP175&lt;&gt;"",(IF('[2]T58 Total Population'!AP175&lt;&gt;"",('[2]T61 Real GDP'!AP175*1000000)/('[2]T58 Total Population'!AP175*1000),"")),"")),"")</f>
        <v/>
      </c>
      <c r="AQ175" s="17">
        <v>6303.0241637168647</v>
      </c>
      <c r="AR175" s="17">
        <v>29299.611340881122</v>
      </c>
      <c r="AS175" s="17">
        <v>2810.0081779609268</v>
      </c>
      <c r="AT175" s="17">
        <v>22410.065610134494</v>
      </c>
      <c r="AU175" s="82">
        <v>20047.792804789206</v>
      </c>
      <c r="AV175" s="17">
        <v>9589.8069433552391</v>
      </c>
      <c r="AW175" s="17">
        <v>2829.254333193107</v>
      </c>
      <c r="AX175" s="17">
        <v>26783.06566678833</v>
      </c>
      <c r="AY175" s="82">
        <v>21470.445598883336</v>
      </c>
      <c r="AZ175" s="17">
        <v>8835.1714309454383</v>
      </c>
      <c r="BA175" s="82" t="str">
        <f>IFERROR((IF('[2]T61 Real GDP'!BA175&lt;&gt;"",(IF('[2]T58 Total Population'!BA175&lt;&gt;"",('[2]T61 Real GDP'!BA175*1000000)/('[2]T58 Total Population'!BA175*1000),"")),"")),"")</f>
        <v/>
      </c>
      <c r="BB175" s="82"/>
      <c r="BC175" s="17">
        <v>7503.5295370697522</v>
      </c>
      <c r="BE175" s="81">
        <f t="shared" si="2"/>
        <v>0.62993281727720318</v>
      </c>
    </row>
    <row r="176" spans="1:57" x14ac:dyDescent="0.25">
      <c r="A176" s="20">
        <v>2008</v>
      </c>
      <c r="B176" s="17">
        <v>22057.350451049238</v>
      </c>
      <c r="C176" s="17">
        <v>19460.495847314502</v>
      </c>
      <c r="D176" s="17">
        <v>14583.489043178224</v>
      </c>
      <c r="E176" s="17">
        <v>17734.029152890726</v>
      </c>
      <c r="F176" s="17">
        <v>24565.484496431065</v>
      </c>
      <c r="G176" s="17">
        <v>23701.296142330557</v>
      </c>
      <c r="H176" s="17">
        <v>24788.599964993653</v>
      </c>
      <c r="I176" s="17">
        <v>24694.057867391202</v>
      </c>
      <c r="J176" s="17">
        <v>20801.437443847575</v>
      </c>
      <c r="K176" s="17">
        <v>15777.510020684858</v>
      </c>
      <c r="L176" s="17">
        <v>24324.285976744857</v>
      </c>
      <c r="M176" s="17">
        <v>25112.311527597074</v>
      </c>
      <c r="N176" s="17">
        <v>25181.203906078124</v>
      </c>
      <c r="O176" s="17">
        <v>25293.204039277472</v>
      </c>
      <c r="P176" s="17">
        <v>24602.13363468245</v>
      </c>
      <c r="Q176" s="82" t="str">
        <f>IFERROR((IF('[2]T61 Real GDP'!Q176&lt;&gt;"",(IF('[2]T58 Total Population'!Q176&lt;&gt;"",('[2]T61 Real GDP'!Q176*1000000)/('[2]T58 Total Population'!Q176*1000),"")),"")),"")</f>
        <v/>
      </c>
      <c r="R176" s="17">
        <v>9278.9314688241811</v>
      </c>
      <c r="S176" s="17">
        <v>10724.555883345349</v>
      </c>
      <c r="T176" s="17">
        <v>5996.8580214388749</v>
      </c>
      <c r="U176" s="17">
        <v>8825.7648336207458</v>
      </c>
      <c r="V176" s="17">
        <v>4036.5299188601248</v>
      </c>
      <c r="W176" s="17">
        <v>5040.3253552340093</v>
      </c>
      <c r="X176" s="17">
        <v>9038.4855240359666</v>
      </c>
      <c r="Y176" s="17">
        <v>5027.617808559894</v>
      </c>
      <c r="Z176" s="82" t="str">
        <f>IFERROR((IF('[2]T61 Real GDP'!Z176&lt;&gt;"",(IF('[2]T58 Total Population'!Z176&lt;&gt;"",('[2]T61 Real GDP'!Z176*1000000)/('[2]T58 Total Population'!Z176*1000),"")),"")),"")</f>
        <v/>
      </c>
      <c r="AA176" s="17">
        <v>25218.301890654599</v>
      </c>
      <c r="AB176" s="17">
        <v>18875.362075781351</v>
      </c>
      <c r="AC176" s="17">
        <v>25262.071135439153</v>
      </c>
      <c r="AD176" s="17">
        <v>31251.266490333088</v>
      </c>
      <c r="AE176" s="82">
        <v>9971.9236845927571</v>
      </c>
      <c r="AF176" s="82">
        <v>6542.0117794684884</v>
      </c>
      <c r="AG176" s="82">
        <v>13479.08481055986</v>
      </c>
      <c r="AH176" s="82">
        <v>7977.5065162784194</v>
      </c>
      <c r="AI176" s="82">
        <v>10405.441790828525</v>
      </c>
      <c r="AJ176" s="82" t="str">
        <f>IFERROR((IF('[2]T61 Real GDP'!AJ176&lt;&gt;"",(IF('[2]T58 Total Population'!AJ176&lt;&gt;"",('[2]T61 Real GDP'!AJ176*1000000)/('[2]T58 Total Population'!AJ176*1000),"")),"")),"")</f>
        <v/>
      </c>
      <c r="AK176" s="17">
        <v>3447.4191445253541</v>
      </c>
      <c r="AL176" s="23">
        <v>3782.2562233832377</v>
      </c>
      <c r="AM176" s="17">
        <v>5048.086660123372</v>
      </c>
      <c r="AN176" s="17">
        <v>6116.9717281585754</v>
      </c>
      <c r="AO176" s="17">
        <v>8126.9380202929415</v>
      </c>
      <c r="AP176" s="82" t="str">
        <f>IFERROR((IF('[2]T61 Real GDP'!AP176&lt;&gt;"",(IF('[2]T58 Total Population'!AP176&lt;&gt;"",('[2]T61 Real GDP'!AP176*1000000)/('[2]T58 Total Population'!AP176*1000),"")),"")),"")</f>
        <v/>
      </c>
      <c r="AQ176" s="17">
        <v>6724.779700268572</v>
      </c>
      <c r="AR176" s="17">
        <v>29810.239590575951</v>
      </c>
      <c r="AS176" s="17">
        <v>2951.6124707751596</v>
      </c>
      <c r="AT176" s="17">
        <v>22175.1244681219</v>
      </c>
      <c r="AU176" s="82">
        <v>20453.78021508746</v>
      </c>
      <c r="AV176" s="17">
        <v>9880.32404226976</v>
      </c>
      <c r="AW176" s="17">
        <v>2888.333724748516</v>
      </c>
      <c r="AX176" s="17">
        <v>26638.215149849613</v>
      </c>
      <c r="AY176" s="82">
        <v>21554.069738456732</v>
      </c>
      <c r="AZ176" s="17">
        <v>8922.890434822948</v>
      </c>
      <c r="BA176" s="82" t="str">
        <f>IFERROR((IF('[2]T61 Real GDP'!BA176&lt;&gt;"",(IF('[2]T58 Total Population'!BA176&lt;&gt;"",('[2]T61 Real GDP'!BA176*1000000)/('[2]T58 Total Population'!BA176*1000),"")),"")),"")</f>
        <v/>
      </c>
      <c r="BB176" s="82"/>
      <c r="BC176" s="17">
        <v>7625.8604941139383</v>
      </c>
      <c r="BE176" s="81">
        <f t="shared" si="2"/>
        <v>0.62026355884062179</v>
      </c>
    </row>
    <row r="177" spans="1:57" x14ac:dyDescent="0.25">
      <c r="A177" s="20">
        <v>2009</v>
      </c>
      <c r="B177" s="17">
        <v>21244.207306860604</v>
      </c>
      <c r="C177" s="17">
        <v>18278.625580046355</v>
      </c>
      <c r="D177" s="17">
        <v>14118.34417888815</v>
      </c>
      <c r="E177" s="17">
        <v>16928.022621764139</v>
      </c>
      <c r="F177" s="17">
        <v>23622.581690271221</v>
      </c>
      <c r="G177" s="17">
        <v>23020.27204796463</v>
      </c>
      <c r="H177" s="17">
        <v>23275.489000110898</v>
      </c>
      <c r="I177" s="17">
        <v>22561.739564366093</v>
      </c>
      <c r="J177" s="17">
        <v>19789.8454371839</v>
      </c>
      <c r="K177" s="17">
        <v>15243.984826909233</v>
      </c>
      <c r="L177" s="17">
        <v>22315.237991266375</v>
      </c>
      <c r="M177" s="17">
        <v>24073.41548408792</v>
      </c>
      <c r="N177" s="17">
        <v>23877.515135794431</v>
      </c>
      <c r="O177" s="17">
        <v>24538.194701964352</v>
      </c>
      <c r="P177" s="17">
        <v>23489.355012713811</v>
      </c>
      <c r="Q177" s="82" t="str">
        <f>IFERROR((IF('[2]T61 Real GDP'!Q177&lt;&gt;"",(IF('[2]T58 Total Population'!Q177&lt;&gt;"",('[2]T61 Real GDP'!Q177*1000000)/('[2]T58 Total Population'!Q177*1000),"")),"")),"")</f>
        <v/>
      </c>
      <c r="R177" s="17">
        <v>8841.3755484274843</v>
      </c>
      <c r="S177" s="17">
        <v>9984.234094736843</v>
      </c>
      <c r="T177" s="17">
        <v>5789.4844025209004</v>
      </c>
      <c r="U177" s="17">
        <v>8236.6753038071693</v>
      </c>
      <c r="V177" s="17">
        <v>3836.1484078417293</v>
      </c>
      <c r="W177" s="17">
        <v>4719.3539652786549</v>
      </c>
      <c r="X177" s="17">
        <v>8328.2126793167172</v>
      </c>
      <c r="Y177" s="17">
        <v>4313.175886948793</v>
      </c>
      <c r="Z177" s="82" t="str">
        <f>IFERROR((IF('[2]T61 Real GDP'!Z177&lt;&gt;"",(IF('[2]T58 Total Population'!Z177&lt;&gt;"",('[2]T61 Real GDP'!Z177*1000000)/('[2]T58 Total Population'!Z177*1000),"")),"")),"")</f>
        <v/>
      </c>
      <c r="AA177" s="17">
        <v>25255.63884313768</v>
      </c>
      <c r="AB177" s="17">
        <v>18843.113849191472</v>
      </c>
      <c r="AC177" s="17">
        <v>24361.021416833475</v>
      </c>
      <c r="AD177" s="17">
        <v>29898.64421649179</v>
      </c>
      <c r="AE177" s="82">
        <v>9580.6947774251948</v>
      </c>
      <c r="AF177" s="82">
        <v>6456.9638545526195</v>
      </c>
      <c r="AG177" s="82">
        <v>13210.085828969872</v>
      </c>
      <c r="AH177" s="82">
        <v>7391.7590931680897</v>
      </c>
      <c r="AI177" s="82">
        <v>10650.095020675657</v>
      </c>
      <c r="AJ177" s="82" t="str">
        <f>IFERROR((IF('[2]T61 Real GDP'!AJ177&lt;&gt;"",(IF('[2]T58 Total Population'!AJ177&lt;&gt;"",('[2]T61 Real GDP'!AJ177*1000000)/('[2]T58 Total Population'!AJ177*1000),"")),"")),"")</f>
        <v/>
      </c>
      <c r="AK177" s="17">
        <v>3466.5425805397344</v>
      </c>
      <c r="AL177" s="23">
        <v>3925.6879305575026</v>
      </c>
      <c r="AM177" s="17">
        <v>4943.1500826971278</v>
      </c>
      <c r="AN177" s="17">
        <v>6243.8279509247886</v>
      </c>
      <c r="AO177" s="17">
        <v>7632.8603725357243</v>
      </c>
      <c r="AP177" s="82" t="str">
        <f>IFERROR((IF('[2]T61 Real GDP'!AP177&lt;&gt;"",(IF('[2]T58 Total Population'!AP177&lt;&gt;"",('[2]T61 Real GDP'!AP177*1000000)/('[2]T58 Total Population'!AP177*1000),"")),"")),"")</f>
        <v/>
      </c>
      <c r="AQ177" s="17">
        <v>7308.2031370235154</v>
      </c>
      <c r="AR177" s="17">
        <v>28855.58895942918</v>
      </c>
      <c r="AS177" s="17">
        <v>3154.1236851959156</v>
      </c>
      <c r="AT177" s="17">
        <v>20963.200296560124</v>
      </c>
      <c r="AU177" s="82">
        <v>20464.31804262181</v>
      </c>
      <c r="AV177" s="17">
        <v>9571.1498820251581</v>
      </c>
      <c r="AW177" s="17">
        <v>2864.4014999499882</v>
      </c>
      <c r="AX177" s="17">
        <v>25825.737206854785</v>
      </c>
      <c r="AY177" s="82">
        <v>21092.211338352743</v>
      </c>
      <c r="AZ177" s="17">
        <v>8768.2620434271139</v>
      </c>
      <c r="BA177" s="82" t="str">
        <f>IFERROR((IF('[2]T61 Real GDP'!BA177&lt;&gt;"",(IF('[2]T58 Total Population'!BA177&lt;&gt;"",('[2]T61 Real GDP'!BA177*1000000)/('[2]T58 Total Population'!BA177*1000),"")),"")),"")</f>
        <v/>
      </c>
      <c r="BB177" s="82"/>
      <c r="BC177" s="17">
        <v>7478.1070148627568</v>
      </c>
      <c r="BE177" s="81">
        <f t="shared" si="2"/>
        <v>0.61722890396815178</v>
      </c>
    </row>
    <row r="178" spans="1:57" x14ac:dyDescent="0.25">
      <c r="A178" s="20">
        <v>2010</v>
      </c>
      <c r="B178" s="17">
        <v>21477.477402452558</v>
      </c>
      <c r="C178" s="17">
        <v>18520.425122909404</v>
      </c>
      <c r="D178" s="17">
        <v>14279.047520578404</v>
      </c>
      <c r="E178" s="17">
        <v>16797.427469511433</v>
      </c>
      <c r="F178" s="17">
        <v>24095.676246871259</v>
      </c>
      <c r="G178" s="17">
        <v>23556.823098597495</v>
      </c>
      <c r="H178" s="17">
        <v>23512.631491157776</v>
      </c>
      <c r="I178" s="17">
        <v>23290.483285665083</v>
      </c>
      <c r="J178" s="17">
        <v>20661.445435680802</v>
      </c>
      <c r="K178" s="17">
        <v>14690.733157580415</v>
      </c>
      <c r="L178" s="17">
        <v>22013.138881918785</v>
      </c>
      <c r="M178" s="17">
        <v>24302.617958514162</v>
      </c>
      <c r="N178" s="17">
        <v>25306.371128249099</v>
      </c>
      <c r="O178" s="17">
        <v>25033.238641853633</v>
      </c>
      <c r="P178" s="17">
        <v>23777.155757682725</v>
      </c>
      <c r="Q178" s="82" t="str">
        <f>IFERROR((IF('[2]T61 Real GDP'!Q178&lt;&gt;"",(IF('[2]T58 Total Population'!Q178&lt;&gt;"",('[2]T61 Real GDP'!Q178*1000000)/('[2]T58 Total Population'!Q178*1000),"")),"")),"")</f>
        <v/>
      </c>
      <c r="R178" s="17">
        <v>8945.5096596766725</v>
      </c>
      <c r="S178" s="17">
        <v>9849.4934706966433</v>
      </c>
      <c r="T178" s="17">
        <v>6171.4842756633043</v>
      </c>
      <c r="U178" s="17">
        <v>8352.6831552969579</v>
      </c>
      <c r="V178" s="17">
        <v>4145.3241785502787</v>
      </c>
      <c r="W178" s="17">
        <v>4652.6370627816577</v>
      </c>
      <c r="X178" s="17">
        <v>8660.2197491942406</v>
      </c>
      <c r="Y178" s="17">
        <v>4524.2126938677911</v>
      </c>
      <c r="Z178" s="82" t="str">
        <f>IFERROR((IF('[2]T61 Real GDP'!Z178&lt;&gt;"",(IF('[2]T58 Total Population'!Z178&lt;&gt;"",('[2]T61 Real GDP'!Z178*1000000)/('[2]T58 Total Population'!Z178*1000),"")),"")),"")</f>
        <v/>
      </c>
      <c r="AA178" s="17">
        <v>25584.48835604182</v>
      </c>
      <c r="AB178" s="17">
        <v>18886.161197174486</v>
      </c>
      <c r="AC178" s="17">
        <v>24941.235625629819</v>
      </c>
      <c r="AD178" s="17">
        <v>30491.34438076369</v>
      </c>
      <c r="AE178" s="82">
        <v>10256.275135310721</v>
      </c>
      <c r="AF178" s="82">
        <v>6879.0548624434205</v>
      </c>
      <c r="AG178" s="82">
        <v>13883.1845589974</v>
      </c>
      <c r="AH178" s="82">
        <v>7715.6650294134761</v>
      </c>
      <c r="AI178" s="82">
        <v>11526.327493463956</v>
      </c>
      <c r="AJ178" s="82" t="str">
        <f>IFERROR((IF('[2]T61 Real GDP'!AJ178&lt;&gt;"",(IF('[2]T58 Total Population'!AJ178&lt;&gt;"",('[2]T61 Real GDP'!AJ178*1000000)/('[2]T58 Total Population'!AJ178*1000),"")),"")),"")</f>
        <v/>
      </c>
      <c r="AK178" s="17">
        <v>3512.5807391287231</v>
      </c>
      <c r="AL178" s="23">
        <v>4026.8878116543201</v>
      </c>
      <c r="AM178" s="17">
        <v>5080.1215904747605</v>
      </c>
      <c r="AN178" s="17">
        <v>6374.3947153749659</v>
      </c>
      <c r="AO178" s="17">
        <v>8224.8608428448279</v>
      </c>
      <c r="AP178" s="82" t="str">
        <f>IFERROR((IF('[2]T61 Real GDP'!AP178&lt;&gt;"",(IF('[2]T58 Total Population'!AP178&lt;&gt;"",('[2]T61 Real GDP'!AP178*1000000)/('[2]T58 Total Population'!AP178*1000),"")),"")),"")</f>
        <v/>
      </c>
      <c r="AQ178" s="17">
        <v>8031.944674384381</v>
      </c>
      <c r="AR178" s="17">
        <v>30724.623433116449</v>
      </c>
      <c r="AS178" s="17">
        <v>3371.6009977016383</v>
      </c>
      <c r="AT178" s="17">
        <v>21934.903391345688</v>
      </c>
      <c r="AU178" s="82">
        <v>21700.855764045082</v>
      </c>
      <c r="AV178" s="17">
        <v>10094.488817602836</v>
      </c>
      <c r="AW178" s="17">
        <v>3023.6565139322074</v>
      </c>
      <c r="AX178" s="17">
        <v>29037.561452965019</v>
      </c>
      <c r="AY178" s="24">
        <v>23291.909598655275</v>
      </c>
      <c r="AZ178" s="17">
        <v>9372.2094070422409</v>
      </c>
      <c r="BA178" s="82" t="str">
        <f>IFERROR((IF('[2]T61 Real GDP'!BA178&lt;&gt;"",(IF('[2]T58 Total Population'!BA178&lt;&gt;"",('[2]T61 Real GDP'!BA178*1000000)/('[2]T58 Total Population'!BA178*1000),"")),"")),"")</f>
        <v/>
      </c>
      <c r="BB178" s="82"/>
      <c r="BC178" s="17">
        <v>7813.8824409826502</v>
      </c>
      <c r="BE178" s="81">
        <f t="shared" si="2"/>
        <v>0.61719111150221262</v>
      </c>
    </row>
    <row r="179" spans="1:57" x14ac:dyDescent="0.25">
      <c r="A179" s="20">
        <v>2011</v>
      </c>
      <c r="B179" s="82">
        <v>21818.26486661749</v>
      </c>
      <c r="C179" s="82">
        <v>18595.211220054589</v>
      </c>
      <c r="D179" s="82">
        <v>14038.824214524444</v>
      </c>
      <c r="E179" s="82">
        <v>16570.453752582343</v>
      </c>
      <c r="F179" s="82">
        <v>24688.920777726227</v>
      </c>
      <c r="G179" s="82">
        <f>IFERROR((IF('[2]T61 Real GDP'!G179&lt;&gt;"",(IF('[2]T58 Total Population'!G179&lt;&gt;"",('[2]T61 Real GDP'!G179*1000000)/('[2]T58 Total Population'!G179*1000),"")),"")),"")</f>
        <v>23692.188648207255</v>
      </c>
      <c r="H179" s="82">
        <v>23685.806041203377</v>
      </c>
      <c r="I179" s="82">
        <v>23778.754792270211</v>
      </c>
      <c r="J179" s="82">
        <v>21412.223086512418</v>
      </c>
      <c r="K179" s="82">
        <v>13368.867596549358</v>
      </c>
      <c r="L179" s="82">
        <v>21924.212564573532</v>
      </c>
      <c r="M179" s="82">
        <v>24591.950853880015</v>
      </c>
      <c r="N179" s="82">
        <v>25785.182198428891</v>
      </c>
      <c r="O179" s="82">
        <v>25203.184337178674</v>
      </c>
      <c r="P179" s="82">
        <v>23948.037809524576</v>
      </c>
      <c r="Q179" s="82" t="str">
        <f>IFERROR((IF('[2]T61 Real GDP'!Q179&lt;&gt;"",(IF('[2]T58 Total Population'!Q179&lt;&gt;"",('[2]T61 Real GDP'!Q179*1000000)/('[2]T58 Total Population'!Q179*1000),"")),"")),"")</f>
        <v/>
      </c>
      <c r="R179" s="82">
        <v>9175.4652844648645</v>
      </c>
      <c r="S179" s="82">
        <v>10136.498751622994</v>
      </c>
      <c r="T179" s="82">
        <v>6704.2497942859227</v>
      </c>
      <c r="U179" s="82">
        <v>8522.0857142151835</v>
      </c>
      <c r="V179" s="82">
        <f>IFERROR((IF('[2]T61 Real GDP'!V179&lt;&gt;"",(IF('[2]T58 Total Population'!V179&lt;&gt;"",('[2]T61 Real GDP'!V179*1000000)/('[2]T58 Total Population'!V179*1000),"")),"")),"")</f>
        <v>4413.7711413120851</v>
      </c>
      <c r="W179" s="82">
        <v>4724.966059424205</v>
      </c>
      <c r="X179" s="82">
        <v>9022.4695094821909</v>
      </c>
      <c r="Y179" s="82">
        <v>4788.6683871379219</v>
      </c>
      <c r="Z179" s="82" t="str">
        <f>IFERROR((IF('[2]T61 Real GDP'!Z179&lt;&gt;"",(IF('[2]T58 Total Population'!Z179&lt;&gt;"",('[2]T61 Real GDP'!Z179*1000000)/('[2]T58 Total Population'!Z179*1000),"")),"")),"")</f>
        <v/>
      </c>
      <c r="AA179" s="82">
        <v>25831.841081991955</v>
      </c>
      <c r="AB179" s="82">
        <v>19206.625986162464</v>
      </c>
      <c r="AC179" s="82">
        <v>25471.883278529491</v>
      </c>
      <c r="AD179" s="82">
        <v>30743.912842971811</v>
      </c>
      <c r="AE179" s="82">
        <v>10773.680525565613</v>
      </c>
      <c r="AF179" s="82">
        <v>7080.1919953311972</v>
      </c>
      <c r="AG179" s="82">
        <v>14534.805868314643</v>
      </c>
      <c r="AH179" s="82">
        <v>7911.1695069384587</v>
      </c>
      <c r="AI179" s="82">
        <v>12081.247367211905</v>
      </c>
      <c r="AJ179" s="82" t="str">
        <f>IFERROR((IF('[2]T61 Real GDP'!AJ179&lt;&gt;"",(IF('[2]T58 Total Population'!AJ179&lt;&gt;"",('[2]T61 Real GDP'!AJ179*1000000)/('[2]T58 Total Population'!AJ179*1000),"")),"")),"")</f>
        <v/>
      </c>
      <c r="AK179" s="82">
        <v>3547.4103924574511</v>
      </c>
      <c r="AL179" s="82">
        <v>4182.0302049793245</v>
      </c>
      <c r="AM179" s="82">
        <v>5167.7613824311165</v>
      </c>
      <c r="AN179" s="82">
        <v>6177.9716216638481</v>
      </c>
      <c r="AO179" s="82">
        <v>8799.5755480204552</v>
      </c>
      <c r="AP179" s="82" t="str">
        <f>IFERROR((IF('[2]T61 Real GDP'!AP179&lt;&gt;"",(IF('[2]T58 Total Population'!AP179&lt;&gt;"",('[2]T61 Real GDP'!AP179*1000000)/('[2]T58 Total Population'!AP179*1000),"")),"")),"")</f>
        <v/>
      </c>
      <c r="AQ179" s="82">
        <v>8755.8521240601822</v>
      </c>
      <c r="AR179" s="82">
        <v>31988.046721372106</v>
      </c>
      <c r="AS179" s="82">
        <v>3547.9743700236468</v>
      </c>
      <c r="AT179" s="82">
        <v>21878.430136392461</v>
      </c>
      <c r="AU179" s="82">
        <v>22332.997601058985</v>
      </c>
      <c r="AV179" s="82">
        <v>10460.183490786938</v>
      </c>
      <c r="AW179" s="82">
        <v>3085.813921686598</v>
      </c>
      <c r="AX179" s="82">
        <v>30203.724630211735</v>
      </c>
      <c r="AY179" s="24">
        <v>24640.043057050592</v>
      </c>
      <c r="AZ179" s="82">
        <v>9420.5484951943527</v>
      </c>
      <c r="BA179" s="82" t="str">
        <f>IFERROR((IF('[2]T61 Real GDP'!BA179&lt;&gt;"",(IF('[2]T58 Total Population'!BA179&lt;&gt;"",('[2]T61 Real GDP'!BA179*1000000)/('[2]T58 Total Population'!BA179*1000),"")),"")),"")</f>
        <v/>
      </c>
      <c r="BB179" s="82"/>
      <c r="BC179" s="17">
        <v>7960.309151121055</v>
      </c>
      <c r="BE179" s="81">
        <f t="shared" si="2"/>
        <v>0.61542782275256103</v>
      </c>
    </row>
    <row r="180" spans="1:57" s="3" customFormat="1" x14ac:dyDescent="0.25">
      <c r="A180" s="25">
        <v>2012</v>
      </c>
      <c r="B180" s="17">
        <v>21752.591446615126</v>
      </c>
      <c r="C180" s="17">
        <v>18022.365424524662</v>
      </c>
      <c r="D180" s="17">
        <v>13528.038920017794</v>
      </c>
      <c r="E180" s="17">
        <v>16125.783522642907</v>
      </c>
      <c r="F180" s="17">
        <v>24759.892537658616</v>
      </c>
      <c r="G180" s="17">
        <f>IFERROR((IF('[2]T61 Real GDP'!G180&lt;&gt;"",(IF('[2]T58 Total Population'!G180&lt;&gt;"",('[2]T61 Real GDP'!G180*1000000)/('[2]T58 Total Population'!G180*1000),"")),"")),"")</f>
        <v>23538.552304602144</v>
      </c>
      <c r="H180" s="17">
        <v>23579.548706844875</v>
      </c>
      <c r="I180" s="17">
        <v>23328.361673490552</v>
      </c>
      <c r="J180" s="17">
        <v>21884.602028225258</v>
      </c>
      <c r="K180" s="17">
        <v>12460.070580876174</v>
      </c>
      <c r="L180" s="17">
        <v>21634.657508586843</v>
      </c>
      <c r="M180" s="17">
        <v>24242.129323221117</v>
      </c>
      <c r="N180" s="17">
        <v>25521.852547950104</v>
      </c>
      <c r="O180" s="17">
        <v>25198.35304517614</v>
      </c>
      <c r="P180" s="17">
        <v>24094.364277588506</v>
      </c>
      <c r="Q180" s="17" t="str">
        <f>IFERROR((IF('[2]T61 Real GDP'!Q180&lt;&gt;"",(IF('[2]T58 Total Population'!Q180&lt;&gt;"",('[2]T61 Real GDP'!Q180*1000000)/('[2]T58 Total Population'!Q180*1000),"")),"")),"")</f>
        <v/>
      </c>
      <c r="R180" s="17">
        <v>9231.6213966715841</v>
      </c>
      <c r="S180" s="17">
        <v>9945.1214667389686</v>
      </c>
      <c r="T180" s="17">
        <v>7223.2046070758197</v>
      </c>
      <c r="U180" s="17">
        <v>8428.9362201698023</v>
      </c>
      <c r="V180" s="17">
        <f>IFERROR((IF('[2]T61 Real GDP'!V180&lt;&gt;"",(IF('[2]T58 Total Population'!V180&lt;&gt;"",('[2]T61 Real GDP'!V180*1000000)/('[2]T58 Total Population'!V180*1000),"")),"")),"")</f>
        <v>4383.4497500505449</v>
      </c>
      <c r="W180" s="17">
        <v>4776.4679915976258</v>
      </c>
      <c r="X180" s="17">
        <v>9324.1688042720198</v>
      </c>
      <c r="Y180" s="17">
        <v>4811.9737149921284</v>
      </c>
      <c r="Z180" s="17" t="str">
        <f>IFERROR((IF('[2]T61 Real GDP'!Z180&lt;&gt;"",(IF('[2]T58 Total Population'!Z180&lt;&gt;"",('[2]T61 Real GDP'!Z180*1000000)/('[2]T58 Total Population'!Z180*1000),"")),"")),"")</f>
        <v/>
      </c>
      <c r="AA180" s="17">
        <v>26312.96691529583</v>
      </c>
      <c r="AB180" s="17">
        <v>19546.626785443539</v>
      </c>
      <c r="AC180" s="17">
        <v>25611.696140213371</v>
      </c>
      <c r="AD180" s="17">
        <v>31189.158264108864</v>
      </c>
      <c r="AE180" s="17">
        <v>10548.920315989619</v>
      </c>
      <c r="AF180" s="17">
        <v>7148.6437406369296</v>
      </c>
      <c r="AG180" s="17">
        <v>15163.031468004003</v>
      </c>
      <c r="AH180" s="17">
        <v>8114.0698557231981</v>
      </c>
      <c r="AI180" s="17">
        <v>12467.668864844914</v>
      </c>
      <c r="AJ180" s="17" t="str">
        <f>IFERROR((IF('[2]T61 Real GDP'!AJ180&lt;&gt;"",(IF('[2]T58 Total Population'!AJ180&lt;&gt;"",('[2]T61 Real GDP'!AJ180*1000000)/('[2]T58 Total Population'!AJ180*1000),"")),"")),"")</f>
        <v/>
      </c>
      <c r="AK180" s="17">
        <v>3597.257528800455</v>
      </c>
      <c r="AL180" s="17">
        <v>4248.199770966613</v>
      </c>
      <c r="AM180" s="17">
        <v>5200.778817454714</v>
      </c>
      <c r="AN180" s="17">
        <v>6363.1261303442179</v>
      </c>
      <c r="AO180" s="17">
        <v>8826.8339938472145</v>
      </c>
      <c r="AP180" s="17" t="str">
        <f>IFERROR((IF('[2]T61 Real GDP'!AP180&lt;&gt;"",(IF('[2]T58 Total Population'!AP180&lt;&gt;"",('[2]T61 Real GDP'!AP180*1000000)/('[2]T58 Total Population'!AP180*1000),"")),"")),"")</f>
        <v/>
      </c>
      <c r="AQ180" s="17">
        <v>9397.8339147317001</v>
      </c>
      <c r="AR180" s="17">
        <v>32154.523882298465</v>
      </c>
      <c r="AS180" s="17">
        <v>3699.4437626941367</v>
      </c>
      <c r="AT180" s="17">
        <v>22304.231478695481</v>
      </c>
      <c r="AU180" s="17">
        <v>22742.161687667733</v>
      </c>
      <c r="AV180" s="17">
        <v>10862.136395042427</v>
      </c>
      <c r="AW180" s="17">
        <v>3240.0830204960689</v>
      </c>
      <c r="AX180" s="17">
        <v>30553.377919914285</v>
      </c>
      <c r="AY180" s="24">
        <v>25553.60529089073</v>
      </c>
      <c r="AZ180" s="17">
        <v>10062.463234950281</v>
      </c>
      <c r="BA180" s="17" t="str">
        <f>IFERROR((IF('[2]T61 Real GDP'!BA180&lt;&gt;"",(IF('[2]T58 Total Population'!BA180&lt;&gt;"",('[2]T61 Real GDP'!BA180*1000000)/('[2]T58 Total Population'!BA180*1000),"")),"")),"")</f>
        <v/>
      </c>
      <c r="BB180" s="17"/>
      <c r="BC180" s="17">
        <v>8060.0078921546956</v>
      </c>
      <c r="BE180" s="81">
        <f t="shared" si="2"/>
        <v>0.6131950331432261</v>
      </c>
    </row>
    <row r="181" spans="1:57" s="3" customFormat="1" x14ac:dyDescent="0.25">
      <c r="A181" s="25">
        <v>2013</v>
      </c>
      <c r="B181" s="17">
        <v>21774.370380560376</v>
      </c>
      <c r="C181" s="17">
        <v>17506.782132390435</v>
      </c>
      <c r="D181" s="17">
        <v>13448.7577413811</v>
      </c>
      <c r="E181" s="17">
        <v>15908.205919786367</v>
      </c>
      <c r="F181" s="17">
        <v>24646.269056695292</v>
      </c>
      <c r="G181" s="17">
        <f>IFERROR((IF('[2]T61 Real GDP'!G181&lt;&gt;"",(IF('[2]T58 Total Population'!G181&lt;&gt;"",('[2]T61 Real GDP'!G181*1000000)/('[2]T58 Total Population'!G181*1000),"")),"")),"")</f>
        <v>23383.709620256006</v>
      </c>
      <c r="H181" s="17">
        <v>23424.206967055135</v>
      </c>
      <c r="I181" s="17">
        <v>23045.104986760027</v>
      </c>
      <c r="J181" s="17">
        <v>21534.700567143744</v>
      </c>
      <c r="K181" s="17">
        <v>12143.92637819011</v>
      </c>
      <c r="L181" s="17">
        <v>21818.176404711794</v>
      </c>
      <c r="M181" s="17">
        <v>24124.757298930916</v>
      </c>
      <c r="N181" s="17">
        <v>25620.612736951494</v>
      </c>
      <c r="O181" s="17">
        <v>25353.808829994199</v>
      </c>
      <c r="P181" s="17">
        <v>24390.972747029467</v>
      </c>
      <c r="Q181" s="17" t="str">
        <f>IFERROR((IF('[2]T61 Real GDP'!Q181&lt;&gt;"",(IF('[2]T58 Total Population'!Q181&lt;&gt;"",('[2]T61 Real GDP'!Q181*1000000)/('[2]T58 Total Population'!Q181*1000),"")),"")),"")</f>
        <v/>
      </c>
      <c r="R181" s="17">
        <v>9363.4625307978513</v>
      </c>
      <c r="S181" s="17">
        <v>9866.754796357025</v>
      </c>
      <c r="T181" s="17">
        <v>7564.7658166308811</v>
      </c>
      <c r="U181" s="17">
        <v>8631.1239010845165</v>
      </c>
      <c r="V181" s="17">
        <f>IFERROR((IF('[2]T61 Real GDP'!V181&lt;&gt;"",(IF('[2]T58 Total Population'!V181&lt;&gt;"",('[2]T61 Real GDP'!V181*1000000)/('[2]T58 Total Population'!V181*1000),"")),"")),"")</f>
        <v>4796.0533315121793</v>
      </c>
      <c r="W181" s="17">
        <v>4963.550519206221</v>
      </c>
      <c r="X181" s="17">
        <v>9423.3812682297103</v>
      </c>
      <c r="Y181" s="17">
        <v>4821.6541362589833</v>
      </c>
      <c r="Z181" s="17" t="str">
        <f>IFERROR((IF('[2]T61 Real GDP'!Z181&lt;&gt;"",(IF('[2]T58 Total Population'!Z181&lt;&gt;"",('[2]T61 Real GDP'!Z181*1000000)/('[2]T58 Total Population'!Z181*1000),"")),"")),"")</f>
        <v/>
      </c>
      <c r="AA181" s="17">
        <v>26501.323709955344</v>
      </c>
      <c r="AB181" s="17">
        <v>19929.267409240725</v>
      </c>
      <c r="AC181" s="17">
        <v>25878.911062001021</v>
      </c>
      <c r="AD181" s="17">
        <v>31479.315564726865</v>
      </c>
      <c r="AE181" s="17">
        <v>10679.399807682921</v>
      </c>
      <c r="AF181" s="17">
        <v>7297.2061822269789</v>
      </c>
      <c r="AG181" s="17">
        <v>15597.904652038947</v>
      </c>
      <c r="AH181" s="17">
        <v>8113.4871217062346</v>
      </c>
      <c r="AI181" s="17">
        <v>13002.926463307533</v>
      </c>
      <c r="AJ181" s="17" t="str">
        <f>IFERROR((IF('[2]T61 Real GDP'!AJ181&lt;&gt;"",(IF('[2]T58 Total Population'!AJ181&lt;&gt;"",('[2]T61 Real GDP'!AJ181*1000000)/('[2]T58 Total Population'!AJ181*1000),"")),"")),"")</f>
        <v/>
      </c>
      <c r="AK181" s="17">
        <v>3625.6688441476863</v>
      </c>
      <c r="AL181" s="17">
        <v>4378.1509876299069</v>
      </c>
      <c r="AM181" s="17">
        <v>5238.3480022488875</v>
      </c>
      <c r="AN181" s="17">
        <v>6488.124860203242</v>
      </c>
      <c r="AO181" s="17">
        <v>9031.0628636150886</v>
      </c>
      <c r="AP181" s="17" t="str">
        <f>IFERROR((IF('[2]T61 Real GDP'!AP181&lt;&gt;"",(IF('[2]T58 Total Population'!AP181&lt;&gt;"",('[2]T61 Real GDP'!AP181*1000000)/('[2]T58 Total Population'!AP181*1000),"")),"")),"")</f>
        <v/>
      </c>
      <c r="AQ181" s="17">
        <v>10077.009399789775</v>
      </c>
      <c r="AR181" s="17">
        <v>32995.742135440836</v>
      </c>
      <c r="AS181" s="17">
        <v>3895.9904093594687</v>
      </c>
      <c r="AT181" s="17">
        <v>22646.403143384148</v>
      </c>
      <c r="AU181" s="17">
        <v>23300.535091660167</v>
      </c>
      <c r="AV181" s="17">
        <v>11200.749200650012</v>
      </c>
      <c r="AW181" s="17">
        <v>3413.7016403092871</v>
      </c>
      <c r="AX181" s="17">
        <v>31468.179401272519</v>
      </c>
      <c r="AY181" s="24">
        <v>26455.292205014117</v>
      </c>
      <c r="AZ181" s="17">
        <v>10290.346230941328</v>
      </c>
      <c r="BA181" s="17" t="str">
        <f>IFERROR((IF('[2]T61 Real GDP'!BA181&lt;&gt;"",(IF('[2]T58 Total Population'!BA181&lt;&gt;"",('[2]T61 Real GDP'!BA181*1000000)/('[2]T58 Total Population'!BA181*1000),"")),"")),"")</f>
        <v/>
      </c>
      <c r="BB181" s="17"/>
      <c r="BC181" s="17">
        <v>8160.0073162027993</v>
      </c>
      <c r="BE181" s="81">
        <f t="shared" si="2"/>
        <v>0.61093615814634916</v>
      </c>
    </row>
    <row r="182" spans="1:57" s="3" customFormat="1" x14ac:dyDescent="0.25">
      <c r="A182" s="25">
        <v>2014</v>
      </c>
      <c r="B182" s="17">
        <v>21740.364155760384</v>
      </c>
      <c r="C182" s="17">
        <v>17362.832238748157</v>
      </c>
      <c r="D182" s="17">
        <v>13643.944602536756</v>
      </c>
      <c r="E182" s="17">
        <v>16172.941567075321</v>
      </c>
      <c r="F182" s="17">
        <v>24624.567059508208</v>
      </c>
      <c r="G182" s="17">
        <f>IFERROR((IF('[2]T61 Real GDP'!G182&lt;&gt;"",(IF('[2]T58 Total Population'!G182&lt;&gt;"",('[2]T61 Real GDP'!G182*1000000)/('[2]T58 Total Population'!G182*1000),"")),"")),"")</f>
        <v>23608.537146651091</v>
      </c>
      <c r="H182" s="17">
        <v>23599.830792739314</v>
      </c>
      <c r="I182" s="17">
        <v>22787.411670783</v>
      </c>
      <c r="J182" s="17">
        <v>22189.004479212934</v>
      </c>
      <c r="K182" s="17">
        <v>12268.224833805063</v>
      </c>
      <c r="L182" s="17">
        <v>23567.484081380677</v>
      </c>
      <c r="M182" s="17">
        <v>24379.372270400308</v>
      </c>
      <c r="N182" s="17">
        <v>26028.313606019994</v>
      </c>
      <c r="O182" s="17">
        <v>25546.492507955678</v>
      </c>
      <c r="P182" s="17">
        <v>24951.213950759698</v>
      </c>
      <c r="Q182" s="17" t="str">
        <f>IFERROR((IF('[2]T61 Real GDP'!Q182&lt;&gt;"",(IF('[2]T58 Total Population'!Q182&lt;&gt;"",('[2]T61 Real GDP'!Q182*1000000)/('[2]T58 Total Population'!Q182*1000),"")),"")),"")</f>
        <v/>
      </c>
      <c r="R182" s="17">
        <v>9541.9705700698087</v>
      </c>
      <c r="S182" s="17">
        <v>9871.3199944776643</v>
      </c>
      <c r="T182" s="17">
        <v>8018.5645136435278</v>
      </c>
      <c r="U182" s="17">
        <v>9004.6772535188793</v>
      </c>
      <c r="V182" s="17">
        <f>IFERROR((IF('[2]T61 Real GDP'!V182&lt;&gt;"",(IF('[2]T58 Total Population'!V182&lt;&gt;"",('[2]T61 Real GDP'!V182*1000000)/('[2]T58 Total Population'!V182*1000),"")),"")),"")</f>
        <v>4384.293767702854</v>
      </c>
      <c r="W182" s="17">
        <v>5135.4444732207339</v>
      </c>
      <c r="X182" s="17">
        <v>9322.1097629453652</v>
      </c>
      <c r="Y182" s="17">
        <v>4766.4687709620002</v>
      </c>
      <c r="Z182" s="17" t="str">
        <f>IFERROR((IF('[2]T61 Real GDP'!Z182&lt;&gt;"",(IF('[2]T58 Total Population'!Z182&lt;&gt;"",('[2]T61 Real GDP'!Z182*1000000)/('[2]T58 Total Population'!Z182*1000),"")),"")),"")</f>
        <v/>
      </c>
      <c r="AA182" s="17">
        <v>26762.412781729836</v>
      </c>
      <c r="AB182" s="17">
        <v>20332.551716029338</v>
      </c>
      <c r="AC182" s="17">
        <v>26229.266097785287</v>
      </c>
      <c r="AD182" s="17">
        <v>31974.915380387891</v>
      </c>
      <c r="AE182" s="17">
        <v>10299.22162554735</v>
      </c>
      <c r="AF182" s="17">
        <v>7240.2891176933754</v>
      </c>
      <c r="AG182" s="17">
        <v>15723.457960912974</v>
      </c>
      <c r="AH182" s="17">
        <v>8186.777094582023</v>
      </c>
      <c r="AI182" s="17">
        <v>13378.73380869625</v>
      </c>
      <c r="AJ182" s="17" t="str">
        <f>IFERROR((IF('[2]T61 Real GDP'!AJ182&lt;&gt;"",(IF('[2]T58 Total Population'!AJ182&lt;&gt;"",('[2]T61 Real GDP'!AJ182*1000000)/('[2]T58 Total Population'!AJ182*1000),"")),"")),"")</f>
        <v/>
      </c>
      <c r="AK182" s="17">
        <v>3691.1223545248836</v>
      </c>
      <c r="AL182" s="17">
        <v>4427.3383699587675</v>
      </c>
      <c r="AM182" s="17">
        <v>5238.3481833872738</v>
      </c>
      <c r="AN182" s="17">
        <v>6607.3888528424404</v>
      </c>
      <c r="AO182" s="17">
        <v>9147.7777068713949</v>
      </c>
      <c r="AP182" s="17" t="str">
        <f>IFERROR((IF('[2]T61 Real GDP'!AP182&lt;&gt;"",(IF('[2]T58 Total Population'!AP182&lt;&gt;"",('[2]T61 Real GDP'!AP182*1000000)/('[2]T58 Total Population'!AP182*1000),"")),"")),"")</f>
        <v/>
      </c>
      <c r="AQ182" s="17">
        <v>10757.78982582485</v>
      </c>
      <c r="AR182" s="17">
        <v>33627.089006845592</v>
      </c>
      <c r="AS182" s="17">
        <v>4127.2532852735194</v>
      </c>
      <c r="AT182" s="17">
        <v>22676.115666921349</v>
      </c>
      <c r="AU182" s="17">
        <v>23981.556905669466</v>
      </c>
      <c r="AV182" s="17">
        <v>11700.772027725179</v>
      </c>
      <c r="AW182" s="17">
        <v>3568.6668808748373</v>
      </c>
      <c r="AX182" s="17">
        <v>32074.858445527923</v>
      </c>
      <c r="AY182" s="24">
        <v>27843.619291506617</v>
      </c>
      <c r="AZ182" s="17">
        <v>10332.42598281336</v>
      </c>
      <c r="BA182" s="17" t="str">
        <f>IFERROR((IF('[2]T61 Real GDP'!BA182&lt;&gt;"",(IF('[2]T58 Total Population'!BA182&lt;&gt;"",('[2]T61 Real GDP'!BA182*1000000)/('[2]T58 Total Population'!BA182*1000),"")),"")),"")</f>
        <v/>
      </c>
      <c r="BB182" s="17"/>
      <c r="BC182" s="17">
        <v>8281.7424489268396</v>
      </c>
      <c r="BE182" s="81">
        <f t="shared" si="2"/>
        <v>0.61234146559623748</v>
      </c>
    </row>
    <row r="183" spans="1:57" x14ac:dyDescent="0.25">
      <c r="A183" s="25">
        <v>2015</v>
      </c>
      <c r="B183" s="17">
        <f>IFERROR((IF('[2]T61 Real GDP'!B183&lt;&gt;"",(IF('[2]T58 Total Population'!B183&lt;&gt;"",('[2]T61 Real GDP'!B183*1000000)/('[2]T58 Total Population'!B183*1000),"")),"")),"")</f>
        <v>21914.406204332154</v>
      </c>
      <c r="C183" s="17">
        <f>IFERROR((IF('[2]T61 Real GDP'!C183&lt;&gt;"",(IF('[2]T58 Total Population'!C183&lt;&gt;"",('[2]T61 Real GDP'!C183*1000000)/('[2]T58 Total Population'!C183*1000),"")),"")),"")</f>
        <v>17486.157724885521</v>
      </c>
      <c r="D183" s="17">
        <f>IFERROR((IF('[2]T61 Real GDP'!D183&lt;&gt;"",(IF('[2]T58 Total Population'!D183&lt;&gt;"",('[2]T61 Real GDP'!D183*1000000)/('[2]T58 Total Population'!D183*1000),"")),"")),"")</f>
        <v>13911.92188446732</v>
      </c>
      <c r="E183" s="17">
        <f>IFERROR((IF('[2]T61 Real GDP'!E183&lt;&gt;"",(IF('[2]T58 Total Population'!E183&lt;&gt;"",('[2]T61 Real GDP'!E183*1000000)/('[2]T58 Total Population'!E183*1000),"")),"")),"")</f>
        <v>16715.302911150666</v>
      </c>
      <c r="F183" s="17">
        <f>IFERROR((IF('[2]T61 Real GDP'!F183&lt;&gt;"",(IF('[2]T58 Total Population'!F183&lt;&gt;"",('[2]T61 Real GDP'!F183*1000000)/('[2]T58 Total Population'!F183*1000),"")),"")),"")</f>
        <v>24661.019840948997</v>
      </c>
      <c r="G183" s="17" t="str">
        <f>IFERROR((IF('[2]T61 Real GDP'!G183&lt;&gt;"",(IF('[2]T58 Total Population'!G183&lt;&gt;"",('[2]T61 Real GDP'!G183*1000000)/('[2]T58 Total Population'!G183*1000),"")),"")),"")</f>
        <v/>
      </c>
      <c r="H183" s="17">
        <f>IFERROR((IF('[2]T61 Real GDP'!H183&lt;&gt;"",(IF('[2]T58 Total Population'!H183&lt;&gt;"",('[2]T61 Real GDP'!H183*1000000)/('[2]T58 Total Population'!H183*1000),"")),"")),"")</f>
        <v>23696.425180526643</v>
      </c>
      <c r="I183" s="17">
        <f>IFERROR((IF('[2]T61 Real GDP'!I183&lt;&gt;"",(IF('[2]T58 Total Population'!I183&lt;&gt;"",('[2]T61 Real GDP'!I183*1000000)/('[2]T58 Total Population'!I183*1000),"")),"")),"")</f>
        <v>22749.934442808131</v>
      </c>
      <c r="J183" s="17">
        <f>IFERROR((IF('[2]T61 Real GDP'!J183&lt;&gt;"",(IF('[2]T58 Total Population'!J183&lt;&gt;"",('[2]T61 Real GDP'!J183*1000000)/('[2]T58 Total Population'!J183*1000),"")),"")),"")</f>
        <v>22451.426950874018</v>
      </c>
      <c r="K183" s="17">
        <f>IFERROR((IF('[2]T61 Real GDP'!K183&lt;&gt;"",(IF('[2]T58 Total Population'!K183&lt;&gt;"",('[2]T61 Real GDP'!K183*1000000)/('[2]T58 Total Population'!K183*1000),"")),"")),"")</f>
        <v>12319.01566294849</v>
      </c>
      <c r="L183" s="17">
        <f>IFERROR((IF('[2]T61 Real GDP'!L183&lt;&gt;"",(IF('[2]T58 Total Population'!L183&lt;&gt;"",('[2]T61 Real GDP'!L183*1000000)/('[2]T58 Total Population'!L183*1000),"")),"")),"")</f>
        <v>29609.529018474357</v>
      </c>
      <c r="M183" s="17">
        <f>IFERROR((IF('[2]T61 Real GDP'!M183&lt;&gt;"",(IF('[2]T58 Total Population'!M183&lt;&gt;"",('[2]T61 Real GDP'!M183*1000000)/('[2]T58 Total Population'!M183*1000),"")),"")),"")</f>
        <v>24750.239732513895</v>
      </c>
      <c r="N183" s="17">
        <f>IFERROR((IF('[2]T61 Real GDP'!N183&lt;&gt;"",(IF('[2]T58 Total Population'!N183&lt;&gt;"",('[2]T61 Real GDP'!N183*1000000)/('[2]T58 Total Population'!N183*1000),"")),"")),"")</f>
        <v>26817.475046368694</v>
      </c>
      <c r="O183" s="17">
        <f>IFERROR((IF('[2]T61 Real GDP'!O183&lt;&gt;"",(IF('[2]T58 Total Population'!O183&lt;&gt;"",('[2]T61 Real GDP'!O183*1000000)/('[2]T58 Total Population'!O183*1000),"")),"")),"")</f>
        <v>25455.986163523445</v>
      </c>
      <c r="P183" s="17">
        <f>IFERROR((IF('[2]T61 Real GDP'!P183&lt;&gt;"",(IF('[2]T58 Total Population'!P183&lt;&gt;"",('[2]T61 Real GDP'!P183*1000000)/('[2]T58 Total Population'!P183*1000),"")),"")),"")</f>
        <v>25299.908672021222</v>
      </c>
      <c r="Q183" s="17" t="str">
        <f>IFERROR((IF('[2]T61 Real GDP'!Q183&lt;&gt;"",(IF('[2]T58 Total Population'!Q183&lt;&gt;"",('[2]T61 Real GDP'!Q183*1000000)/('[2]T58 Total Population'!Q183*1000),"")),"")),"")</f>
        <v/>
      </c>
      <c r="R183" s="17">
        <f>IFERROR((IF('[2]T61 Real GDP'!R183&lt;&gt;"",(IF('[2]T58 Total Population'!R183&lt;&gt;"",('[2]T61 Real GDP'!R183*1000000)/('[2]T58 Total Population'!R183*1000),"")),"")),"")</f>
        <v>9950.434438350765</v>
      </c>
      <c r="S183" s="17">
        <f>IFERROR((IF('[2]T61 Real GDP'!S183&lt;&gt;"",(IF('[2]T58 Total Population'!S183&lt;&gt;"",('[2]T61 Real GDP'!S183*1000000)/('[2]T58 Total Population'!S183*1000),"")),"")),"")</f>
        <v>10066.881742610974</v>
      </c>
      <c r="T183" s="17">
        <f>IFERROR((IF('[2]T61 Real GDP'!T183&lt;&gt;"",(IF('[2]T58 Total Population'!T183&lt;&gt;"",('[2]T61 Real GDP'!T183*1000000)/('[2]T58 Total Population'!T183*1000),"")),"")),"")</f>
        <v>8348.5953993385356</v>
      </c>
      <c r="U183" s="17">
        <f>IFERROR((IF('[2]T61 Real GDP'!U183&lt;&gt;"",(IF('[2]T58 Total Population'!U183&lt;&gt;"",('[2]T61 Real GDP'!U183*1000000)/('[2]T58 Total Population'!U183*1000),"")),"")),"")</f>
        <v>9308.7026748700628</v>
      </c>
      <c r="V183" s="17" t="str">
        <f>IFERROR((IF('[2]T61 Real GDP'!V183&lt;&gt;"",(IF('[2]T58 Total Population'!V183&lt;&gt;"",('[2]T61 Real GDP'!V183*1000000)/('[2]T58 Total Population'!V183*1000),"")),"")),"")</f>
        <v/>
      </c>
      <c r="W183" s="17">
        <f>IFERROR((IF('[2]T61 Real GDP'!W183&lt;&gt;"",(IF('[2]T58 Total Population'!W183&lt;&gt;"",('[2]T61 Real GDP'!W183*1000000)/('[2]T58 Total Population'!W183*1000),"")),"")),"")</f>
        <v>5344.1125776118797</v>
      </c>
      <c r="X183" s="17">
        <f>IFERROR((IF('[2]T61 Real GDP'!X183&lt;&gt;"",(IF('[2]T58 Total Population'!X183&lt;&gt;"",('[2]T61 Real GDP'!X183*1000000)/('[2]T58 Total Population'!X183*1000),"")),"")),"")</f>
        <v>8955.3759509271549</v>
      </c>
      <c r="Y183" s="17">
        <f>IFERROR((IF('[2]T61 Real GDP'!Y183&lt;&gt;"",(IF('[2]T58 Total Population'!Y183&lt;&gt;"",('[2]T61 Real GDP'!Y183*1000000)/('[2]T58 Total Population'!Y183*1000),"")),"")),"")</f>
        <v>4311.6806209410161</v>
      </c>
      <c r="Z183" s="17" t="str">
        <f>IFERROR((IF('[2]T61 Real GDP'!Z183&lt;&gt;"",(IF('[2]T58 Total Population'!Z183&lt;&gt;"",('[2]T61 Real GDP'!Z183*1000000)/('[2]T58 Total Population'!Z183*1000),"")),"")),"")</f>
        <v/>
      </c>
      <c r="AA183" s="17">
        <f>IFERROR((IF('[2]T61 Real GDP'!AA183&lt;&gt;"",(IF('[2]T58 Total Population'!AA183&lt;&gt;"",('[2]T61 Real GDP'!AA183*1000000)/('[2]T58 Total Population'!AA183*1000),"")),"")),"")</f>
        <v>26420.634920634922</v>
      </c>
      <c r="AB183" s="17">
        <f>IFERROR((IF('[2]T61 Real GDP'!AB183&lt;&gt;"",(IF('[2]T58 Total Population'!AB183&lt;&gt;"",('[2]T61 Real GDP'!AB183*1000000)/('[2]T58 Total Population'!AB183*1000),"")),"")),"")</f>
        <v>20629.039306505143</v>
      </c>
      <c r="AC183" s="17">
        <f>IFERROR((IF('[2]T61 Real GDP'!AC183&lt;&gt;"",(IF('[2]T58 Total Population'!AC183&lt;&gt;"",('[2]T61 Real GDP'!AC183*1000000)/('[2]T58 Total Population'!AC183*1000),"")),"")),"")</f>
        <v>26284.238863565632</v>
      </c>
      <c r="AD183" s="17">
        <f>IFERROR((IF('[2]T61 Real GDP'!AD183&lt;&gt;"",(IF('[2]T58 Total Population'!AD183&lt;&gt;"",('[2]T61 Real GDP'!AD183*1000000)/('[2]T58 Total Population'!AD183*1000),"")),"")),"")</f>
        <v>32548.708073795395</v>
      </c>
      <c r="AE183" s="17">
        <f>IFERROR((IF('[2]T61 Real GDP'!AE183&lt;&gt;"",(IF('[2]T58 Total Population'!AE183&lt;&gt;"",('[2]T61 Real GDP'!AE183*1000000)/('[2]T58 Total Population'!AE183*1000),"")),"")),"")</f>
        <v>10437.492117669617</v>
      </c>
      <c r="AF183" s="17">
        <f>IFERROR((IF('[2]T61 Real GDP'!AF183&lt;&gt;"",(IF('[2]T58 Total Population'!AF183&lt;&gt;"",('[2]T61 Real GDP'!AF183*1000000)/('[2]T58 Total Population'!AF183*1000),"")),"")),"")</f>
        <v>6902.4562485720962</v>
      </c>
      <c r="AG183" s="17">
        <f>IFERROR((IF('[2]T61 Real GDP'!AG183&lt;&gt;"",(IF('[2]T58 Total Population'!AG183&lt;&gt;"",('[2]T61 Real GDP'!AG183*1000000)/('[2]T58 Total Population'!AG183*1000),"")),"")),"")</f>
        <v>15919.724322362057</v>
      </c>
      <c r="AH183" s="17">
        <f>IFERROR((IF('[2]T61 Real GDP'!AH183&lt;&gt;"",(IF('[2]T58 Total Population'!AH183&lt;&gt;"",('[2]T61 Real GDP'!AH183*1000000)/('[2]T58 Total Population'!AH183*1000),"")),"")),"")</f>
        <v>8280.8358553609287</v>
      </c>
      <c r="AI183" s="17">
        <f>IFERROR((IF('[2]T61 Real GDP'!AI183&lt;&gt;"",(IF('[2]T58 Total Population'!AI183&lt;&gt;"",('[2]T61 Real GDP'!AI183*1000000)/('[2]T58 Total Population'!AI183*1000),"")),"")),"")</f>
        <v>13462.74962949447</v>
      </c>
      <c r="AJ183" s="17" t="str">
        <f>IFERROR((IF('[2]T61 Real GDP'!AJ183&lt;&gt;"",(IF('[2]T58 Total Population'!AJ183&lt;&gt;"",('[2]T61 Real GDP'!AJ183*1000000)/('[2]T58 Total Population'!AJ183*1000),"")),"")),"")</f>
        <v/>
      </c>
      <c r="AK183" s="17">
        <f>IFERROR((IF('[2]T61 Real GDP'!AK183&lt;&gt;"",(IF('[2]T58 Total Population'!AK183&lt;&gt;"",('[2]T61 Real GDP'!AK183*1000000)/('[2]T58 Total Population'!AK183*1000),"")),"")),"")</f>
        <v>3764.286319623603</v>
      </c>
      <c r="AL183" s="17">
        <f>IFERROR((IF('[2]T61 Real GDP'!AL183&lt;&gt;"",(IF('[2]T58 Total Population'!AL183&lt;&gt;"",('[2]T61 Real GDP'!AL183*1000000)/('[2]T58 Total Population'!AL183*1000),"")),"")),"")</f>
        <v>4565.0117132342939</v>
      </c>
      <c r="AM183" s="17">
        <f>IFERROR((IF('[2]T61 Real GDP'!AM183&lt;&gt;"",(IF('[2]T58 Total Population'!AM183&lt;&gt;"",('[2]T61 Real GDP'!AM183*1000000)/('[2]T58 Total Population'!AM183*1000),"")),"")),"")</f>
        <v>5217.8912133733857</v>
      </c>
      <c r="AN183" s="17">
        <f>IFERROR((IF('[2]T61 Real GDP'!AN183&lt;&gt;"",(IF('[2]T58 Total Population'!AN183&lt;&gt;"",('[2]T61 Real GDP'!AN183*1000000)/('[2]T58 Total Population'!AN183*1000),"")),"")),"")</f>
        <v>6606.3043719601674</v>
      </c>
      <c r="AO183" s="17">
        <f>IFERROR((IF('[2]T61 Real GDP'!AO183&lt;&gt;"",(IF('[2]T58 Total Population'!AO183&lt;&gt;"",('[2]T61 Real GDP'!AO183*1000000)/('[2]T58 Total Population'!AO183*1000),"")),"")),"")</f>
        <v>9373.043392718977</v>
      </c>
      <c r="AP183" s="17" t="str">
        <f>IFERROR((IF('[2]T61 Real GDP'!AP183&lt;&gt;"",(IF('[2]T58 Total Population'!AP183&lt;&gt;"",('[2]T61 Real GDP'!AP183*1000000)/('[2]T58 Total Population'!AP183*1000),"")),"")),"")</f>
        <v/>
      </c>
      <c r="AQ183" s="17">
        <f>IFERROR((IF('[2]T61 Real GDP'!AQ183&lt;&gt;"",(IF('[2]T58 Total Population'!AQ183&lt;&gt;"",('[2]T61 Real GDP'!AQ183*1000000)/('[2]T58 Total Population'!AQ183*1000),"")),"")),"")</f>
        <v>11443.323210824985</v>
      </c>
      <c r="AR183" s="17">
        <f>IFERROR((IF('[2]T61 Real GDP'!AR183&lt;&gt;"",(IF('[2]T58 Total Population'!AR183&lt;&gt;"",('[2]T61 Real GDP'!AR183*1000000)/('[2]T58 Total Population'!AR183*1000),"")),"")),"")</f>
        <v>34144.749996285376</v>
      </c>
      <c r="AS183" s="17">
        <f>IFERROR((IF('[2]T61 Real GDP'!AS183&lt;&gt;"",(IF('[2]T58 Total Population'!AS183&lt;&gt;"",('[2]T61 Real GDP'!AS183*1000000)/('[2]T58 Total Population'!AS183*1000),"")),"")),"")</f>
        <v>4386.0503356543159</v>
      </c>
      <c r="AT183" s="17">
        <f>IFERROR((IF('[2]T61 Real GDP'!AT183&lt;&gt;"",(IF('[2]T58 Total Population'!AT183&lt;&gt;"",('[2]T61 Real GDP'!AT183*1000000)/('[2]T58 Total Population'!AT183*1000),"")),"")),"")</f>
        <v>22814.429439043437</v>
      </c>
      <c r="AU183" s="17">
        <f>IFERROR((IF('[2]T61 Real GDP'!AU183&lt;&gt;"",(IF('[2]T58 Total Population'!AU183&lt;&gt;"",('[2]T61 Real GDP'!AU183*1000000)/('[2]T58 Total Population'!AU183*1000),"")),"")),"")</f>
        <v>24514.067211357084</v>
      </c>
      <c r="AV183" s="17">
        <f>IFERROR((IF('[2]T61 Real GDP'!AV183&lt;&gt;"",(IF('[2]T58 Total Population'!AV183&lt;&gt;"",('[2]T61 Real GDP'!AV183*1000000)/('[2]T58 Total Population'!AV183*1000),"")),"")),"")</f>
        <v>12108.436076525682</v>
      </c>
      <c r="AW183" s="17">
        <f>IFERROR((IF('[2]T61 Real GDP'!AW183&lt;&gt;"",(IF('[2]T58 Total Population'!AW183&lt;&gt;"",('[2]T61 Real GDP'!AW183*1000000)/('[2]T58 Total Population'!AW183*1000),"")),"")),"")</f>
        <v>3720.821613695764</v>
      </c>
      <c r="AX183" s="17">
        <f>IFERROR((IF('[2]T61 Real GDP'!AX183&lt;&gt;"",(IF('[2]T58 Total Population'!AX183&lt;&gt;"",('[2]T61 Real GDP'!AX183*1000000)/('[2]T58 Total Population'!AX183*1000),"")),"")),"")</f>
        <v>32333.163383030704</v>
      </c>
      <c r="AY183" s="17">
        <f>IFERROR((IF('[2]T61 Real GDP'!AY183&lt;&gt;"",(IF('[2]T58 Total Population'!AY183&lt;&gt;"",('[2]T61 Real GDP'!AY183*1000000)/('[2]T58 Total Population'!AY183*1000),"")),"")),"")</f>
        <v>28661.21753937846</v>
      </c>
      <c r="AZ183" s="17">
        <f>IFERROR((IF('[2]T61 Real GDP'!AZ183&lt;&gt;"",(IF('[2]T58 Total Population'!AZ183&lt;&gt;"",('[2]T61 Real GDP'!AZ183*1000000)/('[2]T58 Total Population'!AZ183*1000),"")),"")),"")</f>
        <v>10588.175362795295</v>
      </c>
      <c r="BA183" s="17" t="str">
        <f>IFERROR((IF('[2]T61 Real GDP'!BA183&lt;&gt;"",(IF('[2]T58 Total Population'!BA183&lt;&gt;"",('[2]T61 Real GDP'!BA183*1000000)/('[2]T58 Total Population'!BA183*1000),"")),"")),"")</f>
        <v/>
      </c>
      <c r="BB183" s="17" t="str">
        <f>IFERROR((IF('[2]T61 Real GDP'!BB183&lt;&gt;"",(IF('[2]T58 Total Population'!BB183&lt;&gt;"",('[2]T61 Real GDP'!BB183*1000000)/('[2]T58 Total Population'!BB183*1000),"")),"")),"")</f>
        <v/>
      </c>
      <c r="BC183" s="17">
        <f>IFERROR((IF('[2]T61 Real GDP'!BC183&lt;&gt;"",(IF('[2]T58 Total Population'!BC183&lt;&gt;"",('[2]T61 Real GDP'!BC183*1000000)/('[2]T58 Total Population'!BC183*1000),"")),"")),"")</f>
        <v>8400.1839142068493</v>
      </c>
      <c r="BE183" s="81">
        <f t="shared" si="2"/>
        <v>0.63034058474822274</v>
      </c>
    </row>
  </sheetData>
  <pageMargins left="0.7" right="0.7" top="0.75" bottom="0.75" header="0.3" footer="0.3"/>
  <pageSetup paperSize="9" orientation="portrait" horizontalDpi="300" verticalDpi="30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rgb="FFFF0000"/>
  </sheetPr>
  <dimension ref="A1"/>
  <sheetViews>
    <sheetView workbookViewId="0">
      <selection activeCell="X35" sqref="X35"/>
    </sheetView>
  </sheetViews>
  <sheetFormatPr defaultRowHeight="15" x14ac:dyDescent="0.25"/>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E6262"/>
  </sheetPr>
  <dimension ref="A1:AR99"/>
  <sheetViews>
    <sheetView zoomScale="85" zoomScaleNormal="85" zoomScalePageLayoutView="85" workbookViewId="0">
      <selection activeCell="AA41" sqref="AA41"/>
    </sheetView>
  </sheetViews>
  <sheetFormatPr defaultColWidth="8.85546875" defaultRowHeight="12.75" x14ac:dyDescent="0.25"/>
  <cols>
    <col min="1" max="15" width="8.85546875" style="108"/>
    <col min="16" max="16" width="11.7109375" style="108" customWidth="1"/>
    <col min="17" max="16384" width="8.85546875" style="108"/>
  </cols>
  <sheetData>
    <row r="1" spans="1:44" ht="105" x14ac:dyDescent="0.25">
      <c r="A1" s="108" t="s">
        <v>486</v>
      </c>
      <c r="B1" s="108" t="s">
        <v>487</v>
      </c>
      <c r="C1" s="108" t="s">
        <v>488</v>
      </c>
      <c r="D1" s="108" t="s">
        <v>489</v>
      </c>
      <c r="E1" s="108" t="s">
        <v>490</v>
      </c>
      <c r="F1" s="108" t="s">
        <v>491</v>
      </c>
      <c r="G1" s="108" t="s">
        <v>492</v>
      </c>
      <c r="H1" s="108" t="s">
        <v>493</v>
      </c>
      <c r="I1" s="108" t="s">
        <v>494</v>
      </c>
      <c r="J1" s="108" t="s">
        <v>495</v>
      </c>
      <c r="K1" s="108" t="s">
        <v>496</v>
      </c>
      <c r="L1" s="108" t="s">
        <v>497</v>
      </c>
      <c r="M1" s="108" t="s">
        <v>498</v>
      </c>
      <c r="N1" s="108" t="s">
        <v>499</v>
      </c>
      <c r="O1" s="108" t="s">
        <v>500</v>
      </c>
      <c r="P1" s="108" t="s">
        <v>501</v>
      </c>
      <c r="Q1" s="108" t="s">
        <v>502</v>
      </c>
      <c r="R1" s="108" t="s">
        <v>503</v>
      </c>
      <c r="S1" s="108" t="s">
        <v>504</v>
      </c>
      <c r="T1" s="108" t="s">
        <v>505</v>
      </c>
      <c r="U1" s="108" t="s">
        <v>506</v>
      </c>
      <c r="W1" s="109" t="s">
        <v>507</v>
      </c>
      <c r="X1" s="109" t="s">
        <v>508</v>
      </c>
      <c r="Y1" s="109" t="s">
        <v>509</v>
      </c>
      <c r="Z1" s="109" t="s">
        <v>543</v>
      </c>
      <c r="AA1" s="109" t="s">
        <v>544</v>
      </c>
      <c r="AB1" s="109" t="s">
        <v>512</v>
      </c>
      <c r="AC1" s="109" t="s">
        <v>513</v>
      </c>
      <c r="AD1" s="110" t="s">
        <v>502</v>
      </c>
      <c r="AE1" s="110" t="s">
        <v>503</v>
      </c>
      <c r="AF1" s="109" t="s">
        <v>514</v>
      </c>
      <c r="AP1" s="108" t="s">
        <v>486</v>
      </c>
    </row>
    <row r="2" spans="1:44" x14ac:dyDescent="0.25">
      <c r="A2" s="108" t="s">
        <v>228</v>
      </c>
      <c r="B2" s="108">
        <v>2000</v>
      </c>
      <c r="C2" s="108">
        <v>1</v>
      </c>
      <c r="D2" s="108">
        <v>14.63</v>
      </c>
      <c r="E2" s="108">
        <v>1</v>
      </c>
      <c r="F2" s="111">
        <v>10.865801725571705</v>
      </c>
      <c r="G2" s="108">
        <v>2.08</v>
      </c>
      <c r="H2" s="108">
        <v>8.59</v>
      </c>
      <c r="I2" s="108">
        <v>2.71</v>
      </c>
      <c r="J2" s="108">
        <v>0.25</v>
      </c>
      <c r="K2" s="108">
        <v>22466.173321156966</v>
      </c>
      <c r="L2" s="108">
        <v>338939622173</v>
      </c>
      <c r="M2" s="108">
        <v>327610932147</v>
      </c>
      <c r="N2" s="108">
        <v>59387.182999999997</v>
      </c>
      <c r="O2" s="108">
        <v>11159.279</v>
      </c>
      <c r="P2" s="108">
        <v>48227.903999999995</v>
      </c>
      <c r="Q2" s="108">
        <v>13.8</v>
      </c>
      <c r="R2" s="108">
        <v>131.19999999999999</v>
      </c>
      <c r="S2" s="108" t="s">
        <v>515</v>
      </c>
      <c r="T2" s="108">
        <v>83.212869999999995</v>
      </c>
      <c r="U2" s="108">
        <v>1</v>
      </c>
      <c r="W2" s="108">
        <f>SUMPRODUCT(D2:D5,$P$2:$P$5)/SUM($P$2:$P$5)</f>
        <v>12.268143025754936</v>
      </c>
      <c r="X2" s="108">
        <f t="shared" ref="X2:AB2" si="0">SUMPRODUCT(E2:E5,$P$2:$P$5)/SUM($P$2:$P$5)</f>
        <v>1.1741576028526055</v>
      </c>
      <c r="Y2" s="108">
        <f>SUMPRODUCT(F2:F5,$P$2:$P$5)/SUM($P$2:$P$5)</f>
        <v>9.6386498717605456</v>
      </c>
      <c r="Z2" s="108">
        <f t="shared" si="0"/>
        <v>2.406758886251962</v>
      </c>
      <c r="AA2" s="108">
        <f t="shared" si="0"/>
        <v>6.5850350893445802</v>
      </c>
      <c r="AB2" s="108">
        <f t="shared" si="0"/>
        <v>1.9986095862329925</v>
      </c>
      <c r="AC2" s="108">
        <f>SUMPRODUCT(J2:J5,$P$2:$P$5)/SUM($P$2:$P$5)</f>
        <v>0.10605308676286825</v>
      </c>
      <c r="AD2" s="108">
        <f>SUMPRODUCT(Q2:Q5,$N$2:$N$5)/SUM($N$2:$N$5)</f>
        <v>13.73528690046752</v>
      </c>
      <c r="AE2" s="108">
        <f>SUMPRODUCT(R2:R5,$N$2:$N$5)/SUM($N$2:$N$5)</f>
        <v>153.59099208924931</v>
      </c>
      <c r="AF2" s="112" t="s">
        <v>516</v>
      </c>
      <c r="AI2" s="108">
        <f>SUMPRODUCT(F2:F19,$P$2:$P$19)/SUM($P$2:$P$19)</f>
        <v>9.4554695319307207</v>
      </c>
      <c r="AJ2" s="108">
        <f>SUMPRODUCT(E2:E19,$P$2:$P$19)/SUM($P$2:$P$19)</f>
        <v>1.2592924604104077</v>
      </c>
      <c r="AK2" s="108">
        <f>SUM(AI2:AJ2)</f>
        <v>10.714761992341128</v>
      </c>
      <c r="AM2" s="108">
        <f>AJ2/AK2</f>
        <v>0.11752873851146159</v>
      </c>
      <c r="AP2" s="108" t="s">
        <v>228</v>
      </c>
      <c r="AQ2" s="113">
        <f>HLOOKUP($AP2,'[3]Megafile LAL per cap'!$A$2:$BF$18,2,FALSE)</f>
        <v>10.865801725571705</v>
      </c>
      <c r="AR2" s="113">
        <f>IF(ISNA(AQ2),F2,AQ2)</f>
        <v>10.865801725571705</v>
      </c>
    </row>
    <row r="3" spans="1:44" x14ac:dyDescent="0.25">
      <c r="A3" s="108" t="s">
        <v>233</v>
      </c>
      <c r="B3" s="108">
        <v>2000</v>
      </c>
      <c r="C3" s="108">
        <v>1</v>
      </c>
      <c r="D3" s="108">
        <v>10.76</v>
      </c>
      <c r="E3" s="108">
        <v>1.5</v>
      </c>
      <c r="F3" s="111">
        <v>8.4861324310197492</v>
      </c>
      <c r="G3" s="108">
        <v>1.64</v>
      </c>
      <c r="H3" s="108">
        <v>7.06</v>
      </c>
      <c r="I3" s="108">
        <v>0.56000000000000005</v>
      </c>
      <c r="J3" s="108">
        <v>0</v>
      </c>
      <c r="K3" s="108">
        <v>20059.210770426569</v>
      </c>
      <c r="L3" s="108">
        <v>238756698891</v>
      </c>
      <c r="M3" s="108">
        <v>240517678467</v>
      </c>
      <c r="N3" s="108">
        <v>57147.080999999998</v>
      </c>
      <c r="O3" s="108">
        <v>8194.0329999999994</v>
      </c>
      <c r="P3" s="108">
        <v>48953.047999999995</v>
      </c>
      <c r="Q3" s="108">
        <v>13</v>
      </c>
      <c r="R3" s="108">
        <v>168.8</v>
      </c>
      <c r="S3" s="108" t="s">
        <v>515</v>
      </c>
      <c r="T3" s="108">
        <v>80.438370000000006</v>
      </c>
      <c r="U3" s="108">
        <v>1</v>
      </c>
      <c r="AP3" s="108" t="s">
        <v>233</v>
      </c>
      <c r="AQ3" s="113">
        <f>HLOOKUP($AP3,'[3]Megafile LAL per cap'!$A$2:$BF$18,2,FALSE)</f>
        <v>8.4861324310197492</v>
      </c>
      <c r="AR3" s="113">
        <f t="shared" ref="AR3:AR66" si="1">IF(ISNA(AQ3),F3,AQ3)</f>
        <v>8.4861324310197492</v>
      </c>
    </row>
    <row r="4" spans="1:44" x14ac:dyDescent="0.25">
      <c r="A4" s="108" t="s">
        <v>240</v>
      </c>
      <c r="B4" s="108">
        <v>2000</v>
      </c>
      <c r="C4" s="108">
        <v>1</v>
      </c>
      <c r="D4" s="108">
        <v>13.13</v>
      </c>
      <c r="E4" s="108">
        <v>1</v>
      </c>
      <c r="F4" s="111">
        <v>9.9664794461842465</v>
      </c>
      <c r="G4" s="108">
        <v>3.78</v>
      </c>
      <c r="H4" s="108">
        <v>6.43</v>
      </c>
      <c r="I4" s="108">
        <v>1.59</v>
      </c>
      <c r="J4" s="108">
        <v>0.33</v>
      </c>
      <c r="K4" s="108">
        <v>11502.396364961312</v>
      </c>
      <c r="L4" s="108">
        <v>39952331402</v>
      </c>
      <c r="M4" s="108">
        <v>24363424999</v>
      </c>
      <c r="N4" s="108">
        <v>10278.541999999999</v>
      </c>
      <c r="O4" s="108">
        <v>1648.308</v>
      </c>
      <c r="P4" s="108">
        <v>8630.2340000000004</v>
      </c>
      <c r="Q4" s="108">
        <v>16.399999999999999</v>
      </c>
      <c r="R4" s="108">
        <v>228.1</v>
      </c>
      <c r="S4" s="108" t="s">
        <v>515</v>
      </c>
      <c r="T4" s="108">
        <v>87.307450000000003</v>
      </c>
      <c r="U4" s="108">
        <v>1</v>
      </c>
      <c r="AP4" s="108" t="s">
        <v>240</v>
      </c>
      <c r="AQ4" s="113">
        <f>HLOOKUP($AP4,'[3]Megafile LAL per cap'!$A$2:$BF$18,2,FALSE)</f>
        <v>9.9664794461842465</v>
      </c>
      <c r="AR4" s="113">
        <f t="shared" si="1"/>
        <v>9.9664794461842465</v>
      </c>
    </row>
    <row r="5" spans="1:44" x14ac:dyDescent="0.25">
      <c r="A5" s="108" t="s">
        <v>241</v>
      </c>
      <c r="B5" s="108">
        <v>2000</v>
      </c>
      <c r="C5" s="108">
        <v>1</v>
      </c>
      <c r="D5" s="108">
        <v>10.9</v>
      </c>
      <c r="E5" s="108">
        <v>1</v>
      </c>
      <c r="F5" s="111">
        <v>9.4776140564930902</v>
      </c>
      <c r="G5" s="108">
        <v>3.6</v>
      </c>
      <c r="H5" s="108">
        <v>3.17</v>
      </c>
      <c r="I5" s="108">
        <v>3.14</v>
      </c>
      <c r="J5" s="108">
        <v>0</v>
      </c>
      <c r="K5" s="108">
        <v>14787.756063670999</v>
      </c>
      <c r="L5" s="108">
        <v>156142586993</v>
      </c>
      <c r="M5" s="108">
        <v>115250844197</v>
      </c>
      <c r="N5" s="108">
        <v>40749.800000000003</v>
      </c>
      <c r="O5" s="108">
        <v>6018.6059999999998</v>
      </c>
      <c r="P5" s="108">
        <v>34731.194000000003</v>
      </c>
      <c r="Q5" s="108">
        <v>14</v>
      </c>
      <c r="R5" s="108">
        <v>146.1</v>
      </c>
      <c r="S5" s="108" t="s">
        <v>515</v>
      </c>
      <c r="T5" s="108">
        <v>84.394289999999998</v>
      </c>
      <c r="U5" s="108">
        <v>1</v>
      </c>
      <c r="AP5" s="108" t="s">
        <v>241</v>
      </c>
      <c r="AQ5" s="113">
        <f>HLOOKUP($AP5,'[3]Megafile LAL per cap'!$A$2:$BF$18,2,FALSE)</f>
        <v>9.4776140564930902</v>
      </c>
      <c r="AR5" s="113">
        <f t="shared" si="1"/>
        <v>9.4776140564930902</v>
      </c>
    </row>
    <row r="6" spans="1:44" x14ac:dyDescent="0.25">
      <c r="A6" s="108" t="s">
        <v>223</v>
      </c>
      <c r="B6" s="108">
        <v>2000</v>
      </c>
      <c r="C6" s="108">
        <v>1</v>
      </c>
      <c r="D6" s="108">
        <v>14.2</v>
      </c>
      <c r="E6" s="108">
        <v>1</v>
      </c>
      <c r="F6" s="111">
        <v>10.976870564752804</v>
      </c>
      <c r="G6" s="108">
        <v>6.8</v>
      </c>
      <c r="H6" s="108">
        <v>4.3</v>
      </c>
      <c r="I6" s="108">
        <v>2.1</v>
      </c>
      <c r="J6" s="108">
        <v>0</v>
      </c>
      <c r="K6" s="108">
        <v>24517.265146041518</v>
      </c>
      <c r="L6" s="108">
        <v>72394154148</v>
      </c>
      <c r="M6" s="108">
        <v>67710474985</v>
      </c>
      <c r="N6" s="108">
        <v>8050.884</v>
      </c>
      <c r="O6" s="108">
        <v>1355.921</v>
      </c>
      <c r="P6" s="108">
        <v>6694.9629999999997</v>
      </c>
      <c r="Q6" s="108">
        <v>17.399999999999999</v>
      </c>
      <c r="R6" s="108">
        <v>215.7</v>
      </c>
      <c r="S6" s="108" t="s">
        <v>517</v>
      </c>
      <c r="T6" s="108">
        <v>90.40052</v>
      </c>
      <c r="U6" s="108">
        <v>0</v>
      </c>
      <c r="W6" s="108">
        <f>SUMPRODUCT(D6:D19,$P$6:$P$19)/SUM($P$6:$P$19)</f>
        <v>12.608314639853401</v>
      </c>
      <c r="X6" s="108">
        <f t="shared" ref="X6:AB6" si="2">SUMPRODUCT(E6:E19,$P$6:$P$19)/SUM($P$6:$P$19)</f>
        <v>1.3256076471447635</v>
      </c>
      <c r="Y6" s="108">
        <f>SUMPRODUCT(F6:F19,$P$6:$P$19)/SUM($P$6:$P$19)</f>
        <v>9.3127825199317993</v>
      </c>
      <c r="Z6" s="108">
        <f t="shared" si="2"/>
        <v>5.7289720066411318</v>
      </c>
      <c r="AA6" s="108">
        <f t="shared" si="2"/>
        <v>3.181092492989412</v>
      </c>
      <c r="AB6" s="108">
        <f t="shared" si="2"/>
        <v>2.1581008377456423</v>
      </c>
      <c r="AC6" s="108">
        <f>SUMPRODUCT(Q6:Q19,$P$6:$P$19)/SUM($P$6:$P$19)</f>
        <v>11.876317757844333</v>
      </c>
      <c r="AD6" s="108">
        <f>SUMPRODUCT(Q6:Q19,$N$6:$N$19)/SUM($N$6:$N$19)</f>
        <v>11.809905286946439</v>
      </c>
      <c r="AE6" s="108">
        <f>SUMPRODUCT(R6:R19,$N$6:$N$19)/SUM($N$6:$N$19)</f>
        <v>205.43323151931889</v>
      </c>
      <c r="AF6" s="112" t="s">
        <v>518</v>
      </c>
      <c r="AM6" s="108">
        <f>X6/W6</f>
        <v>0.10513757667140329</v>
      </c>
      <c r="AP6" s="108" t="s">
        <v>223</v>
      </c>
      <c r="AQ6" s="113">
        <f>HLOOKUP($AP6,'[3]Megafile LAL per cap'!$A$2:$BF$18,2,FALSE)</f>
        <v>10.976870564752804</v>
      </c>
      <c r="AR6" s="113">
        <f t="shared" si="1"/>
        <v>10.976870564752804</v>
      </c>
    </row>
    <row r="7" spans="1:44" x14ac:dyDescent="0.25">
      <c r="A7" s="108" t="s">
        <v>224</v>
      </c>
      <c r="B7" s="108">
        <v>2000</v>
      </c>
      <c r="C7" s="108">
        <v>1</v>
      </c>
      <c r="D7" s="108">
        <v>11.31</v>
      </c>
      <c r="E7" s="108">
        <v>0.5</v>
      </c>
      <c r="F7" s="111">
        <v>10.81</v>
      </c>
      <c r="G7" s="108">
        <v>6.19</v>
      </c>
      <c r="H7" s="108">
        <v>3.85</v>
      </c>
      <c r="I7" s="108">
        <v>0.76</v>
      </c>
      <c r="J7" s="108">
        <v>0</v>
      </c>
      <c r="K7" s="108">
        <v>23151.953744085149</v>
      </c>
      <c r="L7" s="108">
        <v>177511245106</v>
      </c>
      <c r="M7" s="108">
        <v>188371239359</v>
      </c>
      <c r="N7" s="108">
        <v>10268.379999999999</v>
      </c>
      <c r="O7" s="108">
        <v>1802.9839999999999</v>
      </c>
      <c r="P7" s="108">
        <v>8465.3959999999988</v>
      </c>
      <c r="Q7" s="108">
        <v>10.8</v>
      </c>
      <c r="R7" s="108">
        <v>172.2</v>
      </c>
      <c r="S7" s="108" t="s">
        <v>517</v>
      </c>
      <c r="T7" s="108">
        <v>91.822720000000004</v>
      </c>
      <c r="U7" s="108">
        <v>0</v>
      </c>
      <c r="AP7" s="108" t="s">
        <v>224</v>
      </c>
      <c r="AQ7" s="113" t="e">
        <f>HLOOKUP($AP7,'[3]Megafile LAL per cap'!$A$2:$BF$18,2,FALSE)</f>
        <v>#N/A</v>
      </c>
      <c r="AR7" s="113">
        <f t="shared" si="1"/>
        <v>10.81</v>
      </c>
    </row>
    <row r="8" spans="1:44" x14ac:dyDescent="0.25">
      <c r="A8" s="108" t="s">
        <v>225</v>
      </c>
      <c r="B8" s="108">
        <v>2000</v>
      </c>
      <c r="C8" s="108">
        <v>1</v>
      </c>
      <c r="D8" s="108">
        <v>8.9400000000000013</v>
      </c>
      <c r="E8" s="108">
        <v>1</v>
      </c>
      <c r="F8" s="111">
        <v>7.94</v>
      </c>
      <c r="G8" s="108">
        <v>3.29</v>
      </c>
      <c r="H8" s="108">
        <v>1.48</v>
      </c>
      <c r="I8" s="108">
        <v>3.05</v>
      </c>
      <c r="J8" s="108">
        <v>0.11</v>
      </c>
      <c r="K8" s="108">
        <v>14307.353534743301</v>
      </c>
      <c r="L8" s="108">
        <v>3846000000</v>
      </c>
      <c r="M8" s="108">
        <v>951000000</v>
      </c>
      <c r="N8" s="108">
        <v>943.28700000000003</v>
      </c>
      <c r="O8" s="108">
        <v>211.29599999999999</v>
      </c>
      <c r="P8" s="108">
        <v>731.99099999999999</v>
      </c>
      <c r="Q8" s="108">
        <v>6.4</v>
      </c>
      <c r="R8" s="108">
        <v>253.7</v>
      </c>
      <c r="S8" s="108" t="s">
        <v>517</v>
      </c>
      <c r="T8" s="108">
        <v>85.676500000000004</v>
      </c>
      <c r="U8" s="108">
        <v>0</v>
      </c>
      <c r="AP8" s="108" t="s">
        <v>225</v>
      </c>
      <c r="AQ8" s="113" t="e">
        <f>HLOOKUP($AP8,'[3]Megafile LAL per cap'!$A$2:$BF$18,2,FALSE)</f>
        <v>#N/A</v>
      </c>
      <c r="AR8" s="113">
        <f t="shared" si="1"/>
        <v>7.94</v>
      </c>
    </row>
    <row r="9" spans="1:44" x14ac:dyDescent="0.25">
      <c r="A9" s="108" t="s">
        <v>226</v>
      </c>
      <c r="B9" s="108">
        <v>2000</v>
      </c>
      <c r="C9" s="108">
        <v>1</v>
      </c>
      <c r="D9" s="108">
        <v>13.69</v>
      </c>
      <c r="E9" s="108">
        <v>2</v>
      </c>
      <c r="F9" s="111">
        <v>9.5392880632023562</v>
      </c>
      <c r="G9" s="108">
        <v>5.76</v>
      </c>
      <c r="H9" s="108">
        <v>4.53</v>
      </c>
      <c r="I9" s="108">
        <v>1.41</v>
      </c>
      <c r="J9" s="108">
        <v>0</v>
      </c>
      <c r="K9" s="108">
        <v>30743.559173584672</v>
      </c>
      <c r="L9" s="108">
        <v>45557145403</v>
      </c>
      <c r="M9" s="108">
        <v>51292453176</v>
      </c>
      <c r="N9" s="108">
        <v>5338.2830000000004</v>
      </c>
      <c r="O9" s="108">
        <v>985.85400000000004</v>
      </c>
      <c r="P9" s="108">
        <v>4352.4290000000001</v>
      </c>
      <c r="Q9" s="108">
        <v>12.8</v>
      </c>
      <c r="R9" s="108">
        <v>189.1</v>
      </c>
      <c r="S9" s="108" t="s">
        <v>517</v>
      </c>
      <c r="T9" s="108">
        <v>87.467609999999993</v>
      </c>
      <c r="U9" s="108">
        <v>0</v>
      </c>
      <c r="AP9" s="108" t="s">
        <v>226</v>
      </c>
      <c r="AQ9" s="113">
        <f>HLOOKUP($AP9,'[3]Megafile LAL per cap'!$A$2:$BF$18,2,FALSE)</f>
        <v>9.5392880632023562</v>
      </c>
      <c r="AR9" s="113">
        <f t="shared" si="1"/>
        <v>9.5392880632023562</v>
      </c>
    </row>
    <row r="10" spans="1:44" x14ac:dyDescent="0.25">
      <c r="A10" s="108" t="s">
        <v>227</v>
      </c>
      <c r="B10" s="108">
        <v>2000</v>
      </c>
      <c r="C10" s="108">
        <v>1</v>
      </c>
      <c r="D10" s="108">
        <v>10.59</v>
      </c>
      <c r="E10" s="108">
        <v>2</v>
      </c>
      <c r="F10" s="111">
        <v>6.1876839907805685</v>
      </c>
      <c r="G10" s="108">
        <v>4.2699999999999996</v>
      </c>
      <c r="H10" s="108">
        <v>1.07</v>
      </c>
      <c r="I10" s="108">
        <v>2.2200000000000002</v>
      </c>
      <c r="J10" s="108">
        <v>1.04</v>
      </c>
      <c r="K10" s="108">
        <v>24253.250424578648</v>
      </c>
      <c r="L10" s="108">
        <v>34442906098</v>
      </c>
      <c r="M10" s="108">
        <v>46102493492</v>
      </c>
      <c r="N10" s="108">
        <v>5176.482</v>
      </c>
      <c r="O10" s="108">
        <v>939.65200000000004</v>
      </c>
      <c r="P10" s="108">
        <v>4236.83</v>
      </c>
      <c r="Q10" s="108">
        <v>10.199999999999999</v>
      </c>
      <c r="R10" s="108">
        <v>212.2</v>
      </c>
      <c r="S10" s="108" t="s">
        <v>517</v>
      </c>
      <c r="T10" s="108">
        <v>85.457769999999996</v>
      </c>
      <c r="U10" s="108">
        <v>0</v>
      </c>
      <c r="AP10" s="108" t="s">
        <v>227</v>
      </c>
      <c r="AQ10" s="113">
        <f>HLOOKUP($AP10,'[3]Megafile LAL per cap'!$A$2:$BF$18,2,FALSE)</f>
        <v>6.1876839907805685</v>
      </c>
      <c r="AR10" s="113">
        <f t="shared" si="1"/>
        <v>6.1876839907805685</v>
      </c>
    </row>
    <row r="11" spans="1:44" x14ac:dyDescent="0.25">
      <c r="A11" s="108" t="s">
        <v>229</v>
      </c>
      <c r="B11" s="108">
        <v>2000</v>
      </c>
      <c r="C11" s="108">
        <v>1</v>
      </c>
      <c r="D11" s="108">
        <v>13.91</v>
      </c>
      <c r="E11" s="108">
        <v>1</v>
      </c>
      <c r="F11" s="111">
        <v>10.924218982429494</v>
      </c>
      <c r="G11" s="108">
        <v>7.16</v>
      </c>
      <c r="H11" s="108">
        <v>3.18</v>
      </c>
      <c r="I11" s="108">
        <v>2.57</v>
      </c>
      <c r="J11" s="108">
        <v>0</v>
      </c>
      <c r="K11" s="108">
        <v>23685.350747151886</v>
      </c>
      <c r="L11" s="108">
        <v>497197415120</v>
      </c>
      <c r="M11" s="108">
        <v>551809817166</v>
      </c>
      <c r="N11" s="108">
        <v>81895.925000000003</v>
      </c>
      <c r="O11" s="108">
        <v>12597.008</v>
      </c>
      <c r="P11" s="108">
        <v>69298.917000000001</v>
      </c>
      <c r="Q11" s="108">
        <v>16.399999999999999</v>
      </c>
      <c r="R11" s="108">
        <v>221.5</v>
      </c>
      <c r="S11" s="108" t="s">
        <v>517</v>
      </c>
      <c r="T11" s="108">
        <v>79.489859999999993</v>
      </c>
      <c r="U11" s="108">
        <v>0</v>
      </c>
      <c r="AP11" s="108" t="s">
        <v>229</v>
      </c>
      <c r="AQ11" s="113">
        <f>HLOOKUP($AP11,'[3]Megafile LAL per cap'!$A$2:$BF$18,2,FALSE)</f>
        <v>10.924218982429494</v>
      </c>
      <c r="AR11" s="113">
        <f t="shared" si="1"/>
        <v>10.924218982429494</v>
      </c>
    </row>
    <row r="12" spans="1:44" x14ac:dyDescent="0.25">
      <c r="A12" s="108" t="s">
        <v>230</v>
      </c>
      <c r="B12" s="108">
        <v>2000</v>
      </c>
      <c r="C12" s="108">
        <v>1</v>
      </c>
      <c r="D12" s="108">
        <v>10.52</v>
      </c>
      <c r="E12" s="108">
        <v>2</v>
      </c>
      <c r="F12" s="111">
        <v>7.1850466065682985</v>
      </c>
      <c r="G12" s="108">
        <v>2.4</v>
      </c>
      <c r="H12" s="108">
        <v>3.69</v>
      </c>
      <c r="I12" s="108">
        <v>2.38</v>
      </c>
      <c r="J12" s="108">
        <v>0.05</v>
      </c>
      <c r="K12" s="108">
        <v>11960.664468740428</v>
      </c>
      <c r="L12" s="108">
        <v>33479874575</v>
      </c>
      <c r="M12" s="108">
        <v>11750572283</v>
      </c>
      <c r="N12" s="108">
        <v>10954.031999999999</v>
      </c>
      <c r="O12" s="108">
        <v>1661.797</v>
      </c>
      <c r="P12" s="108">
        <v>9292.2349999999988</v>
      </c>
      <c r="Q12" s="108">
        <v>6.9</v>
      </c>
      <c r="R12" s="108">
        <v>235.7</v>
      </c>
      <c r="S12" s="108" t="s">
        <v>517</v>
      </c>
      <c r="T12" s="108">
        <v>80.749380000000002</v>
      </c>
      <c r="U12" s="108">
        <v>0</v>
      </c>
      <c r="AP12" s="108" t="s">
        <v>230</v>
      </c>
      <c r="AQ12" s="113">
        <f>HLOOKUP($AP12,'[3]Megafile LAL per cap'!$A$2:$BF$18,2,FALSE)</f>
        <v>7.1850466065682985</v>
      </c>
      <c r="AR12" s="113">
        <f t="shared" si="1"/>
        <v>7.1850466065682985</v>
      </c>
    </row>
    <row r="13" spans="1:44" x14ac:dyDescent="0.25">
      <c r="A13" s="108" t="s">
        <v>231</v>
      </c>
      <c r="B13" s="108">
        <v>2000</v>
      </c>
      <c r="C13" s="108">
        <v>1</v>
      </c>
      <c r="D13" s="108">
        <v>7.17</v>
      </c>
      <c r="E13" s="108">
        <v>1</v>
      </c>
      <c r="F13" s="111">
        <v>6.17</v>
      </c>
      <c r="G13" s="108">
        <v>3.03</v>
      </c>
      <c r="H13" s="108">
        <v>1.38</v>
      </c>
      <c r="I13" s="108">
        <v>1.73</v>
      </c>
      <c r="J13" s="108">
        <v>0.03</v>
      </c>
      <c r="K13" s="108">
        <v>31819.706215803348</v>
      </c>
      <c r="L13" s="108">
        <v>2589000000</v>
      </c>
      <c r="M13" s="108">
        <v>1901000000</v>
      </c>
      <c r="N13" s="108">
        <v>281.214</v>
      </c>
      <c r="O13" s="108">
        <v>65.454999999999998</v>
      </c>
      <c r="P13" s="108">
        <v>215.75900000000001</v>
      </c>
      <c r="Q13" s="108">
        <v>2</v>
      </c>
      <c r="R13" s="108">
        <v>167.6</v>
      </c>
      <c r="S13" s="108" t="s">
        <v>517</v>
      </c>
      <c r="T13" s="108">
        <v>73.050250000000005</v>
      </c>
      <c r="U13" s="108">
        <v>0</v>
      </c>
      <c r="AP13" s="108" t="s">
        <v>231</v>
      </c>
      <c r="AQ13" s="113" t="e">
        <f>HLOOKUP($AP13,'[3]Megafile LAL per cap'!$A$2:$BF$18,2,FALSE)</f>
        <v>#N/A</v>
      </c>
      <c r="AR13" s="113">
        <f t="shared" si="1"/>
        <v>6.17</v>
      </c>
    </row>
    <row r="14" spans="1:44" x14ac:dyDescent="0.25">
      <c r="A14" s="108" t="s">
        <v>232</v>
      </c>
      <c r="B14" s="108">
        <v>2000</v>
      </c>
      <c r="C14" s="108">
        <v>1</v>
      </c>
      <c r="D14" s="108">
        <v>14.29</v>
      </c>
      <c r="E14" s="108">
        <v>1</v>
      </c>
      <c r="F14" s="111">
        <v>10.079439479742986</v>
      </c>
      <c r="G14" s="108">
        <v>8.7200000000000006</v>
      </c>
      <c r="H14" s="108">
        <v>1.51</v>
      </c>
      <c r="I14" s="108">
        <v>2.2200000000000002</v>
      </c>
      <c r="J14" s="108">
        <v>0.85</v>
      </c>
      <c r="K14" s="108">
        <v>26100.666821754447</v>
      </c>
      <c r="L14" s="108">
        <v>51041252503</v>
      </c>
      <c r="M14" s="108">
        <v>77413186431</v>
      </c>
      <c r="N14" s="108">
        <v>3841.5740000000001</v>
      </c>
      <c r="O14" s="108">
        <v>821.22199999999998</v>
      </c>
      <c r="P14" s="108">
        <v>3020.3519999999999</v>
      </c>
      <c r="Q14" s="108">
        <v>5.9</v>
      </c>
      <c r="R14" s="108">
        <v>228</v>
      </c>
      <c r="S14" s="108" t="s">
        <v>517</v>
      </c>
      <c r="T14" s="108">
        <v>92.218289999999996</v>
      </c>
      <c r="U14" s="108">
        <v>0</v>
      </c>
      <c r="AP14" s="108" t="s">
        <v>232</v>
      </c>
      <c r="AQ14" s="113">
        <f>HLOOKUP($AP14,'[3]Megafile LAL per cap'!$A$2:$BF$18,2,FALSE)</f>
        <v>10.079439479742986</v>
      </c>
      <c r="AR14" s="113">
        <f t="shared" si="1"/>
        <v>10.079439479742986</v>
      </c>
    </row>
    <row r="15" spans="1:44" x14ac:dyDescent="0.25">
      <c r="A15" s="108" t="s">
        <v>235</v>
      </c>
      <c r="B15" s="108">
        <v>2000</v>
      </c>
      <c r="C15" s="108">
        <v>1</v>
      </c>
      <c r="D15" s="108">
        <v>13.14</v>
      </c>
      <c r="E15" s="108">
        <v>0</v>
      </c>
      <c r="F15" s="111">
        <v>13.14</v>
      </c>
      <c r="G15" s="108">
        <v>4.62</v>
      </c>
      <c r="H15" s="108">
        <v>5.88</v>
      </c>
      <c r="I15" s="108">
        <v>2.64</v>
      </c>
      <c r="J15" s="108">
        <v>0</v>
      </c>
      <c r="K15" s="108">
        <v>48826.545788219206</v>
      </c>
      <c r="L15" s="108">
        <v>11278050811</v>
      </c>
      <c r="M15" s="108">
        <v>8377882640</v>
      </c>
      <c r="N15" s="108">
        <v>436.10700000000003</v>
      </c>
      <c r="O15" s="108">
        <v>82.616</v>
      </c>
      <c r="P15" s="108">
        <v>353.49100000000004</v>
      </c>
      <c r="Q15" s="108">
        <v>15.4</v>
      </c>
      <c r="R15" s="108">
        <v>186.2</v>
      </c>
      <c r="S15" s="108" t="s">
        <v>517</v>
      </c>
      <c r="T15" s="108">
        <v>84.622630000000001</v>
      </c>
      <c r="U15" s="108">
        <v>0</v>
      </c>
      <c r="AP15" s="108" t="s">
        <v>235</v>
      </c>
      <c r="AQ15" s="113" t="e">
        <f>HLOOKUP($AP15,'[3]Megafile LAL per cap'!$A$2:$BF$18,2,FALSE)</f>
        <v>#N/A</v>
      </c>
      <c r="AR15" s="113">
        <f t="shared" si="1"/>
        <v>13.14</v>
      </c>
    </row>
    <row r="16" spans="1:44" x14ac:dyDescent="0.25">
      <c r="A16" s="108" t="s">
        <v>238</v>
      </c>
      <c r="B16" s="108">
        <v>2000</v>
      </c>
      <c r="C16" s="108">
        <v>1</v>
      </c>
      <c r="D16" s="108">
        <v>10.56</v>
      </c>
      <c r="E16" s="108">
        <v>0.5</v>
      </c>
      <c r="F16" s="111">
        <v>8.2018779696572164</v>
      </c>
      <c r="G16" s="108">
        <v>4.99</v>
      </c>
      <c r="H16" s="108">
        <v>3.01</v>
      </c>
      <c r="I16" s="108">
        <v>2.06</v>
      </c>
      <c r="J16" s="108">
        <v>0</v>
      </c>
      <c r="K16" s="108">
        <v>27833.601459195401</v>
      </c>
      <c r="L16" s="108">
        <v>218266960298</v>
      </c>
      <c r="M16" s="108">
        <v>233129751675</v>
      </c>
      <c r="N16" s="108">
        <v>15894.016</v>
      </c>
      <c r="O16" s="108">
        <v>2935.6880000000001</v>
      </c>
      <c r="P16" s="108">
        <v>12958.328</v>
      </c>
      <c r="Q16" s="108">
        <v>6.4</v>
      </c>
      <c r="R16" s="108">
        <v>182</v>
      </c>
      <c r="S16" s="108" t="s">
        <v>517</v>
      </c>
      <c r="T16" s="108">
        <v>91.265799999999999</v>
      </c>
      <c r="U16" s="108">
        <v>0</v>
      </c>
      <c r="AP16" s="108" t="s">
        <v>238</v>
      </c>
      <c r="AQ16" s="113">
        <f>HLOOKUP($AP16,'[3]Megafile LAL per cap'!$A$2:$BF$18,2,FALSE)</f>
        <v>8.2018779696572164</v>
      </c>
      <c r="AR16" s="113">
        <f t="shared" si="1"/>
        <v>8.2018779696572164</v>
      </c>
    </row>
    <row r="17" spans="1:44" x14ac:dyDescent="0.25">
      <c r="A17" s="108" t="s">
        <v>242</v>
      </c>
      <c r="B17" s="108">
        <v>2000</v>
      </c>
      <c r="C17" s="108">
        <v>1</v>
      </c>
      <c r="D17" s="108">
        <v>8.1999999999999993</v>
      </c>
      <c r="E17" s="108">
        <v>2</v>
      </c>
      <c r="F17" s="111">
        <v>5.0572721747767293</v>
      </c>
      <c r="G17" s="108">
        <v>2.7</v>
      </c>
      <c r="H17" s="108">
        <v>2.2000000000000002</v>
      </c>
      <c r="I17" s="108">
        <v>1.3</v>
      </c>
      <c r="J17" s="108">
        <v>0</v>
      </c>
      <c r="K17" s="108">
        <v>29283.005046157235</v>
      </c>
      <c r="L17" s="108">
        <v>72879776933</v>
      </c>
      <c r="M17" s="108">
        <v>87132464879</v>
      </c>
      <c r="N17" s="108">
        <v>8872.2839999999997</v>
      </c>
      <c r="O17" s="108">
        <v>1635.259</v>
      </c>
      <c r="P17" s="108">
        <v>7237.0249999999996</v>
      </c>
      <c r="Q17" s="108">
        <v>5.7</v>
      </c>
      <c r="R17" s="108">
        <v>189.3</v>
      </c>
      <c r="S17" s="108" t="s">
        <v>517</v>
      </c>
      <c r="T17" s="108">
        <v>88.223249999999993</v>
      </c>
      <c r="U17" s="108">
        <v>0</v>
      </c>
      <c r="AP17" s="108" t="s">
        <v>242</v>
      </c>
      <c r="AQ17" s="113">
        <f>HLOOKUP($AP17,'[3]Megafile LAL per cap'!$A$2:$BF$18,2,FALSE)</f>
        <v>5.0572721747767293</v>
      </c>
      <c r="AR17" s="113">
        <f t="shared" si="1"/>
        <v>5.0572721747767293</v>
      </c>
    </row>
    <row r="18" spans="1:44" x14ac:dyDescent="0.25">
      <c r="A18" s="108" t="s">
        <v>243</v>
      </c>
      <c r="B18" s="108">
        <v>2000</v>
      </c>
      <c r="C18" s="108">
        <v>1</v>
      </c>
      <c r="D18" s="108">
        <v>11.78</v>
      </c>
      <c r="E18" s="108">
        <v>0.5</v>
      </c>
      <c r="F18" s="111">
        <v>9.1974301427675531</v>
      </c>
      <c r="G18" s="108">
        <v>3.4</v>
      </c>
      <c r="H18" s="108">
        <v>5.82</v>
      </c>
      <c r="I18" s="108">
        <v>1.94</v>
      </c>
      <c r="J18" s="108">
        <v>0.12</v>
      </c>
      <c r="K18" s="108">
        <v>37813.230218143086</v>
      </c>
      <c r="L18" s="108">
        <v>82521000000</v>
      </c>
      <c r="M18" s="108">
        <v>80500000000</v>
      </c>
      <c r="N18" s="108">
        <v>7165.5810000000001</v>
      </c>
      <c r="O18" s="108">
        <v>1249.519</v>
      </c>
      <c r="P18" s="108">
        <v>5916.0619999999999</v>
      </c>
      <c r="Q18" s="108">
        <v>7.5</v>
      </c>
      <c r="R18" s="108">
        <v>154.19999999999999</v>
      </c>
      <c r="S18" s="108" t="s">
        <v>517</v>
      </c>
      <c r="T18" s="108">
        <v>87.216809999999995</v>
      </c>
      <c r="U18" s="108">
        <v>0</v>
      </c>
      <c r="AP18" s="108" t="s">
        <v>243</v>
      </c>
      <c r="AQ18" s="113">
        <f>HLOOKUP($AP18,'[3]Megafile LAL per cap'!$A$2:$BF$18,2,FALSE)</f>
        <v>9.1974301427675531</v>
      </c>
      <c r="AR18" s="113">
        <f t="shared" si="1"/>
        <v>9.1974301427675531</v>
      </c>
    </row>
    <row r="19" spans="1:44" x14ac:dyDescent="0.25">
      <c r="A19" s="108" t="s">
        <v>519</v>
      </c>
      <c r="B19" s="108">
        <v>2000</v>
      </c>
      <c r="C19" s="108">
        <v>1</v>
      </c>
      <c r="D19" s="108">
        <v>12.51</v>
      </c>
      <c r="E19" s="108">
        <v>2</v>
      </c>
      <c r="F19" s="111">
        <v>8.0626982123837472</v>
      </c>
      <c r="G19" s="108">
        <v>5.01</v>
      </c>
      <c r="H19" s="108">
        <v>2.86</v>
      </c>
      <c r="I19" s="108">
        <v>2</v>
      </c>
      <c r="J19" s="108">
        <v>0.64</v>
      </c>
      <c r="K19" s="108">
        <v>26296.448188778002</v>
      </c>
      <c r="L19" s="108">
        <v>348057557314</v>
      </c>
      <c r="M19" s="108">
        <v>285425264505</v>
      </c>
      <c r="N19" s="108">
        <v>58867.004000000001</v>
      </c>
      <c r="O19" s="108">
        <v>11213.701999999999</v>
      </c>
      <c r="P19" s="108">
        <v>47653.302000000003</v>
      </c>
      <c r="Q19" s="108">
        <v>9.1999999999999993</v>
      </c>
      <c r="R19" s="108">
        <v>195.8</v>
      </c>
      <c r="S19" s="108" t="s">
        <v>517</v>
      </c>
      <c r="T19" s="108">
        <v>83.842590000000001</v>
      </c>
      <c r="U19" s="108">
        <v>0</v>
      </c>
      <c r="AP19" s="108" t="s">
        <v>245</v>
      </c>
      <c r="AQ19" s="113">
        <f>HLOOKUP($AP19,'[3]Megafile LAL per cap'!$A$2:$BF$18,2,FALSE)</f>
        <v>8.0626982123837472</v>
      </c>
      <c r="AR19" s="113">
        <f t="shared" si="1"/>
        <v>8.0626982123837472</v>
      </c>
    </row>
    <row r="20" spans="1:44" x14ac:dyDescent="0.25">
      <c r="A20" s="108" t="s">
        <v>86</v>
      </c>
      <c r="B20" s="108">
        <v>2000</v>
      </c>
      <c r="C20" s="108">
        <v>1</v>
      </c>
      <c r="D20" s="108">
        <v>6.96</v>
      </c>
      <c r="E20" s="108">
        <v>3</v>
      </c>
      <c r="F20" s="111">
        <v>3.96</v>
      </c>
      <c r="G20" s="108">
        <v>1.38</v>
      </c>
      <c r="H20" s="108">
        <v>0.44</v>
      </c>
      <c r="I20" s="108">
        <v>2.14</v>
      </c>
      <c r="J20" s="108">
        <v>0</v>
      </c>
      <c r="K20" s="108">
        <v>1193.4662231309794</v>
      </c>
      <c r="L20" s="108">
        <v>1090840000</v>
      </c>
      <c r="M20" s="108">
        <v>261480000</v>
      </c>
      <c r="N20" s="108">
        <v>3121.9650000000001</v>
      </c>
      <c r="O20" s="108">
        <v>944.81</v>
      </c>
      <c r="P20" s="108">
        <v>2177.1550000000002</v>
      </c>
      <c r="Q20" s="108">
        <v>5.4</v>
      </c>
      <c r="R20" s="108">
        <v>560.5</v>
      </c>
      <c r="S20" s="108" t="s">
        <v>520</v>
      </c>
      <c r="T20" s="108">
        <v>60.171799999999998</v>
      </c>
      <c r="U20" s="108">
        <v>0</v>
      </c>
      <c r="W20" s="108">
        <f>SUMPRODUCT(D20:D40,$P$20:$P$40)/SUM($P$20:$P$40)</f>
        <v>12.475343019703825</v>
      </c>
      <c r="X20" s="108">
        <f t="shared" ref="X20:AC20" si="3">SUMPRODUCT(E20:E40,$P$20:$P$40)/SUM($P$20:$P$40)</f>
        <v>4.3057796187051744</v>
      </c>
      <c r="Y20" s="108">
        <f t="shared" si="3"/>
        <v>8.2874967012537724</v>
      </c>
      <c r="Z20" s="108">
        <f t="shared" si="3"/>
        <v>2.3481888241066615</v>
      </c>
      <c r="AA20" s="108">
        <f t="shared" si="3"/>
        <v>1.541717140500531</v>
      </c>
      <c r="AB20" s="108">
        <f t="shared" si="3"/>
        <v>4.4294270019610034</v>
      </c>
      <c r="AC20" s="108">
        <f t="shared" si="3"/>
        <v>0.12057517549819299</v>
      </c>
      <c r="AD20" s="108">
        <f>SUMPRODUCT(Q20:Q40,$N$20:$N$40)/SUM($N$20:$N$40)</f>
        <v>21.445634846828092</v>
      </c>
      <c r="AE20" s="108">
        <f>SUMPRODUCT(R20:R40,$N$20:$N$40)/SUM($N$20:$N$40)</f>
        <v>548.49192713000605</v>
      </c>
      <c r="AF20" s="112" t="s">
        <v>521</v>
      </c>
      <c r="AM20" s="108">
        <f>X20/W20</f>
        <v>0.3451431845925626</v>
      </c>
      <c r="AP20" s="108" t="s">
        <v>86</v>
      </c>
      <c r="AQ20" s="113" t="e">
        <f>HLOOKUP($AP20,'[3]Megafile LAL per cap'!$A$2:$BF$18,2,FALSE)</f>
        <v>#N/A</v>
      </c>
      <c r="AR20" s="113">
        <f t="shared" si="1"/>
        <v>3.96</v>
      </c>
    </row>
    <row r="21" spans="1:44" x14ac:dyDescent="0.25">
      <c r="A21" s="108" t="s">
        <v>41</v>
      </c>
      <c r="B21" s="108">
        <v>2000</v>
      </c>
      <c r="C21" s="108">
        <v>1</v>
      </c>
      <c r="D21" s="108">
        <v>4.8</v>
      </c>
      <c r="E21" s="108">
        <v>1.9</v>
      </c>
      <c r="F21" s="111">
        <v>2.9</v>
      </c>
      <c r="G21" s="108">
        <v>0.18</v>
      </c>
      <c r="H21" s="108">
        <v>0.2</v>
      </c>
      <c r="I21" s="108">
        <v>2.52</v>
      </c>
      <c r="J21" s="108">
        <v>0</v>
      </c>
      <c r="K21" s="108">
        <v>621.42482631894711</v>
      </c>
      <c r="L21" s="108">
        <v>882000000</v>
      </c>
      <c r="M21" s="108">
        <v>294000000</v>
      </c>
      <c r="N21" s="108">
        <v>3076.098</v>
      </c>
      <c r="O21" s="108">
        <v>795.49499999999989</v>
      </c>
      <c r="P21" s="108">
        <v>2280.6030000000001</v>
      </c>
      <c r="Q21" s="108">
        <v>15.5</v>
      </c>
      <c r="R21" s="108">
        <v>415.4</v>
      </c>
      <c r="S21" s="108" t="s">
        <v>520</v>
      </c>
      <c r="T21" s="108">
        <v>50.427959999999999</v>
      </c>
      <c r="U21" s="108">
        <v>0</v>
      </c>
      <c r="AP21" s="108" t="s">
        <v>41</v>
      </c>
      <c r="AQ21" s="113" t="e">
        <f>HLOOKUP($AP21,'[3]Megafile LAL per cap'!$A$2:$BF$18,2,FALSE)</f>
        <v>#N/A</v>
      </c>
      <c r="AR21" s="113">
        <f t="shared" si="1"/>
        <v>2.9</v>
      </c>
    </row>
    <row r="22" spans="1:44" x14ac:dyDescent="0.25">
      <c r="A22" s="108" t="s">
        <v>42</v>
      </c>
      <c r="B22" s="108">
        <v>2000</v>
      </c>
      <c r="C22" s="108">
        <v>1</v>
      </c>
      <c r="D22" s="108">
        <v>2.5</v>
      </c>
      <c r="E22" s="108">
        <v>1.9</v>
      </c>
      <c r="F22" s="111">
        <v>0.6</v>
      </c>
      <c r="G22" s="108">
        <v>0.13</v>
      </c>
      <c r="H22" s="108">
        <v>0.05</v>
      </c>
      <c r="I22" s="108">
        <v>0.42</v>
      </c>
      <c r="J22" s="108">
        <v>0</v>
      </c>
      <c r="K22" s="108">
        <v>655.09743260258597</v>
      </c>
      <c r="L22" s="108">
        <v>1172000000</v>
      </c>
      <c r="M22" s="108">
        <v>1745000000</v>
      </c>
      <c r="N22" s="108">
        <v>8117.7420000000002</v>
      </c>
      <c r="O22" s="108">
        <v>2522.4430000000002</v>
      </c>
      <c r="P22" s="108">
        <v>5595.299</v>
      </c>
      <c r="Q22" s="108">
        <v>32.299999999999997</v>
      </c>
      <c r="R22" s="108">
        <v>551.70000000000005</v>
      </c>
      <c r="S22" s="108" t="s">
        <v>520</v>
      </c>
      <c r="T22" s="108">
        <v>55.75526</v>
      </c>
      <c r="U22" s="108">
        <v>0</v>
      </c>
      <c r="AP22" s="108" t="s">
        <v>42</v>
      </c>
      <c r="AQ22" s="113" t="e">
        <f>HLOOKUP($AP22,'[3]Megafile LAL per cap'!$A$2:$BF$18,2,FALSE)</f>
        <v>#N/A</v>
      </c>
      <c r="AR22" s="113">
        <f t="shared" si="1"/>
        <v>0.6</v>
      </c>
    </row>
    <row r="23" spans="1:44" x14ac:dyDescent="0.25">
      <c r="A23" s="108" t="s">
        <v>87</v>
      </c>
      <c r="B23" s="108">
        <v>2000</v>
      </c>
      <c r="C23" s="108">
        <v>1</v>
      </c>
      <c r="D23" s="108">
        <v>15.73</v>
      </c>
      <c r="E23" s="108">
        <v>4.9000000000000004</v>
      </c>
      <c r="F23" s="111">
        <v>10.83</v>
      </c>
      <c r="G23" s="108">
        <v>1.18</v>
      </c>
      <c r="H23" s="108">
        <v>0.4</v>
      </c>
      <c r="I23" s="108">
        <v>5.21</v>
      </c>
      <c r="J23" s="108">
        <v>4.04</v>
      </c>
      <c r="K23" s="108">
        <v>1273.0491239487046</v>
      </c>
      <c r="L23" s="108">
        <v>8646000000</v>
      </c>
      <c r="M23" s="108">
        <v>7326000000</v>
      </c>
      <c r="N23" s="108">
        <v>9952.0550000000003</v>
      </c>
      <c r="O23" s="108">
        <v>1839.0160000000001</v>
      </c>
      <c r="P23" s="108">
        <v>8113.0390000000007</v>
      </c>
      <c r="Q23" s="108">
        <v>12.9</v>
      </c>
      <c r="R23" s="108">
        <v>555.5</v>
      </c>
      <c r="S23" s="108" t="s">
        <v>520</v>
      </c>
      <c r="T23" s="108">
        <v>54.654299999999999</v>
      </c>
      <c r="U23" s="108">
        <v>0</v>
      </c>
      <c r="AP23" s="108" t="s">
        <v>87</v>
      </c>
      <c r="AQ23" s="113" t="e">
        <f>HLOOKUP($AP23,'[3]Megafile LAL per cap'!$A$2:$BF$18,2,FALSE)</f>
        <v>#N/A</v>
      </c>
      <c r="AR23" s="113">
        <f t="shared" si="1"/>
        <v>10.83</v>
      </c>
    </row>
    <row r="24" spans="1:44" x14ac:dyDescent="0.25">
      <c r="A24" s="108" t="s">
        <v>522</v>
      </c>
      <c r="B24" s="108">
        <v>2000</v>
      </c>
      <c r="C24" s="108">
        <v>1</v>
      </c>
      <c r="D24" s="108">
        <v>6.96</v>
      </c>
      <c r="E24" s="108">
        <v>3</v>
      </c>
      <c r="F24" s="111">
        <v>3.96</v>
      </c>
      <c r="G24" s="108">
        <v>2.91</v>
      </c>
      <c r="H24" s="108">
        <v>0.21</v>
      </c>
      <c r="I24" s="108">
        <v>0.84</v>
      </c>
      <c r="J24" s="108">
        <v>0</v>
      </c>
      <c r="K24" s="108">
        <v>1435.9576858009696</v>
      </c>
      <c r="L24" s="108">
        <v>3107000000</v>
      </c>
      <c r="M24" s="108">
        <v>1069000000</v>
      </c>
      <c r="N24" s="108">
        <v>3792.8780000000002</v>
      </c>
      <c r="O24" s="108">
        <v>727.79700000000003</v>
      </c>
      <c r="P24" s="108">
        <v>3065.0810000000001</v>
      </c>
      <c r="Q24" s="108">
        <v>13</v>
      </c>
      <c r="R24" s="108">
        <v>353.7</v>
      </c>
      <c r="S24" s="108" t="s">
        <v>520</v>
      </c>
      <c r="T24" s="108">
        <v>62.37932</v>
      </c>
      <c r="U24" s="108">
        <v>0</v>
      </c>
      <c r="AP24" s="108" t="s">
        <v>522</v>
      </c>
      <c r="AQ24" s="113" t="e">
        <f>HLOOKUP($AP24,'[3]Megafile LAL per cap'!$A$2:$BF$18,2,FALSE)</f>
        <v>#N/A</v>
      </c>
      <c r="AR24" s="113">
        <f t="shared" si="1"/>
        <v>3.96</v>
      </c>
    </row>
    <row r="25" spans="1:44" x14ac:dyDescent="0.25">
      <c r="A25" s="108" t="s">
        <v>89</v>
      </c>
      <c r="B25" s="108">
        <v>2000</v>
      </c>
      <c r="C25" s="108">
        <v>1</v>
      </c>
      <c r="D25" s="108">
        <v>12.69</v>
      </c>
      <c r="E25" s="108">
        <v>3</v>
      </c>
      <c r="F25" s="111">
        <v>8.1712220258364177</v>
      </c>
      <c r="G25" s="108">
        <v>2.99</v>
      </c>
      <c r="H25" s="108">
        <v>2.0499999999999998</v>
      </c>
      <c r="I25" s="108">
        <v>4.6500000000000004</v>
      </c>
      <c r="J25" s="108">
        <v>0</v>
      </c>
      <c r="K25" s="108">
        <v>1634.4246532493785</v>
      </c>
      <c r="L25" s="108">
        <v>6543612763</v>
      </c>
      <c r="M25" s="108">
        <v>4851733817</v>
      </c>
      <c r="N25" s="108">
        <v>8000.51</v>
      </c>
      <c r="O25" s="108">
        <v>1253.973</v>
      </c>
      <c r="P25" s="108">
        <v>6746.5370000000003</v>
      </c>
      <c r="Q25" s="108">
        <v>14.1</v>
      </c>
      <c r="R25" s="108">
        <v>526.6</v>
      </c>
      <c r="S25" s="108" t="s">
        <v>520</v>
      </c>
      <c r="T25" s="108">
        <v>71.113169999999997</v>
      </c>
      <c r="U25" s="108">
        <v>0</v>
      </c>
      <c r="AP25" s="108" t="s">
        <v>89</v>
      </c>
      <c r="AQ25" s="113">
        <f>HLOOKUP($AP25,'[3]Megafile LAL per cap'!$A$2:$BF$18,2,FALSE)</f>
        <v>8.1712220258364177</v>
      </c>
      <c r="AR25" s="113">
        <f t="shared" si="1"/>
        <v>8.1712220258364177</v>
      </c>
    </row>
    <row r="26" spans="1:44" x14ac:dyDescent="0.25">
      <c r="A26" s="108" t="s">
        <v>90</v>
      </c>
      <c r="B26" s="108">
        <v>2000</v>
      </c>
      <c r="C26" s="108">
        <v>1</v>
      </c>
      <c r="D26" s="108">
        <v>17.189999999999998</v>
      </c>
      <c r="E26" s="108">
        <v>4.5</v>
      </c>
      <c r="F26" s="111">
        <v>10.491852850508016</v>
      </c>
      <c r="G26" s="108">
        <v>5.04</v>
      </c>
      <c r="H26" s="108">
        <v>5.81</v>
      </c>
      <c r="I26" s="108">
        <v>1.8</v>
      </c>
      <c r="J26" s="108">
        <v>0.04</v>
      </c>
      <c r="K26" s="108">
        <v>4919.6280687083427</v>
      </c>
      <c r="L26" s="108">
        <v>7887000000</v>
      </c>
      <c r="M26" s="108">
        <v>4432000000</v>
      </c>
      <c r="N26" s="108">
        <v>4428.0690000000004</v>
      </c>
      <c r="O26" s="108">
        <v>767.02499999999998</v>
      </c>
      <c r="P26" s="108">
        <v>3661.0440000000003</v>
      </c>
      <c r="Q26" s="108">
        <v>26.4</v>
      </c>
      <c r="R26" s="108">
        <v>367.4</v>
      </c>
      <c r="S26" s="108" t="s">
        <v>520</v>
      </c>
      <c r="T26" s="108">
        <v>75.34863</v>
      </c>
      <c r="U26" s="108">
        <v>0</v>
      </c>
      <c r="AP26" s="108" t="s">
        <v>90</v>
      </c>
      <c r="AQ26" s="113">
        <f>HLOOKUP($AP26,'[3]Megafile LAL per cap'!$A$2:$BF$18,2,FALSE)</f>
        <v>10.491852850508016</v>
      </c>
      <c r="AR26" s="113">
        <f t="shared" si="1"/>
        <v>10.491852850508016</v>
      </c>
    </row>
    <row r="27" spans="1:44" x14ac:dyDescent="0.25">
      <c r="A27" s="108" t="s">
        <v>91</v>
      </c>
      <c r="B27" s="108">
        <v>2000</v>
      </c>
      <c r="C27" s="108">
        <v>1</v>
      </c>
      <c r="D27" s="108">
        <v>14.22</v>
      </c>
      <c r="E27" s="108">
        <v>1</v>
      </c>
      <c r="F27" s="111">
        <v>13.22</v>
      </c>
      <c r="G27" s="108">
        <v>7.48</v>
      </c>
      <c r="H27" s="108">
        <v>1.83</v>
      </c>
      <c r="I27" s="108">
        <v>3.91</v>
      </c>
      <c r="J27" s="108">
        <v>0</v>
      </c>
      <c r="K27" s="108">
        <v>5994.5282768654279</v>
      </c>
      <c r="L27" s="108">
        <v>31974285316</v>
      </c>
      <c r="M27" s="108">
        <v>29093889517</v>
      </c>
      <c r="N27" s="108">
        <v>10263.01</v>
      </c>
      <c r="O27" s="108">
        <v>1687.0889999999999</v>
      </c>
      <c r="P27" s="108">
        <v>8575.9210000000003</v>
      </c>
      <c r="Q27" s="108">
        <v>14.8</v>
      </c>
      <c r="R27" s="108">
        <v>341.2</v>
      </c>
      <c r="S27" s="108" t="s">
        <v>520</v>
      </c>
      <c r="T27" s="108">
        <v>84.251260000000002</v>
      </c>
      <c r="U27" s="108">
        <v>0</v>
      </c>
      <c r="AP27" s="108" t="s">
        <v>91</v>
      </c>
      <c r="AQ27" s="113" t="e">
        <f>HLOOKUP($AP27,'[3]Megafile LAL per cap'!$A$2:$BF$18,2,FALSE)</f>
        <v>#N/A</v>
      </c>
      <c r="AR27" s="113">
        <f t="shared" si="1"/>
        <v>13.22</v>
      </c>
    </row>
    <row r="28" spans="1:44" x14ac:dyDescent="0.25">
      <c r="A28" s="108" t="s">
        <v>92</v>
      </c>
      <c r="B28" s="108">
        <v>2000</v>
      </c>
      <c r="C28" s="108">
        <v>1</v>
      </c>
      <c r="D28" s="108">
        <v>12.9</v>
      </c>
      <c r="E28" s="108">
        <v>5</v>
      </c>
      <c r="F28" s="111">
        <v>7.9</v>
      </c>
      <c r="G28" s="108">
        <v>4.24</v>
      </c>
      <c r="H28" s="108">
        <v>0.35</v>
      </c>
      <c r="I28" s="108">
        <v>3.08</v>
      </c>
      <c r="J28" s="108">
        <v>0.23</v>
      </c>
      <c r="K28" s="108">
        <v>4069.8538206947878</v>
      </c>
      <c r="L28" s="108">
        <v>5052000000</v>
      </c>
      <c r="M28" s="108">
        <v>3830000000</v>
      </c>
      <c r="N28" s="108">
        <v>1399.145</v>
      </c>
      <c r="O28" s="108">
        <v>246.005</v>
      </c>
      <c r="P28" s="108">
        <v>1153.1399999999999</v>
      </c>
      <c r="Q28" s="108">
        <v>14.8</v>
      </c>
      <c r="R28" s="108">
        <v>446.4</v>
      </c>
      <c r="S28" s="108" t="s">
        <v>520</v>
      </c>
      <c r="T28" s="108">
        <v>79.079250000000002</v>
      </c>
      <c r="U28" s="108">
        <v>0</v>
      </c>
      <c r="AP28" s="108" t="s">
        <v>92</v>
      </c>
      <c r="AQ28" s="113" t="e">
        <f>HLOOKUP($AP28,'[3]Megafile LAL per cap'!$A$2:$BF$18,2,FALSE)</f>
        <v>#N/A</v>
      </c>
      <c r="AR28" s="113">
        <f t="shared" si="1"/>
        <v>7.9</v>
      </c>
    </row>
    <row r="29" spans="1:44" x14ac:dyDescent="0.25">
      <c r="A29" s="108" t="s">
        <v>93</v>
      </c>
      <c r="B29" s="108">
        <v>2000</v>
      </c>
      <c r="C29" s="108">
        <v>1</v>
      </c>
      <c r="D29" s="108">
        <v>5.04</v>
      </c>
      <c r="E29" s="108">
        <v>2</v>
      </c>
      <c r="F29" s="111">
        <v>2.5612266993455424</v>
      </c>
      <c r="G29" s="108">
        <v>0.17</v>
      </c>
      <c r="H29" s="108">
        <v>1.56</v>
      </c>
      <c r="I29" s="108">
        <v>1.31</v>
      </c>
      <c r="J29" s="108">
        <v>0</v>
      </c>
      <c r="K29" s="108">
        <v>691.99771010530242</v>
      </c>
      <c r="L29" s="108">
        <v>709000000</v>
      </c>
      <c r="M29" s="108">
        <v>323000000</v>
      </c>
      <c r="N29" s="108">
        <v>4743.5910000000003</v>
      </c>
      <c r="O29" s="108">
        <v>1039.502</v>
      </c>
      <c r="P29" s="108">
        <v>3704.0890000000004</v>
      </c>
      <c r="Q29" s="108">
        <v>17.399999999999999</v>
      </c>
      <c r="R29" s="108">
        <v>506.2</v>
      </c>
      <c r="S29" s="108" t="s">
        <v>520</v>
      </c>
      <c r="T29" s="108">
        <v>62.186360000000001</v>
      </c>
      <c r="U29" s="108">
        <v>0</v>
      </c>
      <c r="AP29" s="108" t="s">
        <v>93</v>
      </c>
      <c r="AQ29" s="113">
        <f>HLOOKUP($AP29,'[3]Megafile LAL per cap'!$A$2:$BF$18,2,FALSE)</f>
        <v>2.5612266993455424</v>
      </c>
      <c r="AR29" s="113">
        <f t="shared" si="1"/>
        <v>2.5612266993455424</v>
      </c>
    </row>
    <row r="30" spans="1:44" x14ac:dyDescent="0.25">
      <c r="A30" s="108" t="s">
        <v>94</v>
      </c>
      <c r="B30" s="108">
        <v>2000</v>
      </c>
      <c r="C30" s="108">
        <v>1</v>
      </c>
      <c r="D30" s="108">
        <v>16.079999999999998</v>
      </c>
      <c r="E30" s="108">
        <v>4</v>
      </c>
      <c r="F30" s="111">
        <v>10.16484437327958</v>
      </c>
      <c r="G30" s="108">
        <v>4.3099999999999996</v>
      </c>
      <c r="H30" s="108">
        <v>3.92</v>
      </c>
      <c r="I30" s="108">
        <v>3.85</v>
      </c>
      <c r="J30" s="108">
        <v>0</v>
      </c>
      <c r="K30" s="108">
        <v>4613.7058124924415</v>
      </c>
      <c r="L30" s="108">
        <v>32171543223</v>
      </c>
      <c r="M30" s="108">
        <v>28192453553</v>
      </c>
      <c r="N30" s="108">
        <v>10224.112999999999</v>
      </c>
      <c r="O30" s="108">
        <v>1719.4880000000003</v>
      </c>
      <c r="P30" s="108">
        <v>8504.625</v>
      </c>
      <c r="Q30" s="108">
        <v>46</v>
      </c>
      <c r="R30" s="108">
        <v>387.3</v>
      </c>
      <c r="S30" s="108" t="s">
        <v>520</v>
      </c>
      <c r="T30" s="108">
        <v>86.543139999999994</v>
      </c>
      <c r="U30" s="108">
        <v>0</v>
      </c>
      <c r="AP30" s="108" t="s">
        <v>94</v>
      </c>
      <c r="AQ30" s="113">
        <f>HLOOKUP($AP30,'[3]Megafile LAL per cap'!$A$2:$BF$18,2,FALSE)</f>
        <v>10.16484437327958</v>
      </c>
      <c r="AR30" s="113">
        <f t="shared" si="1"/>
        <v>10.16484437327958</v>
      </c>
    </row>
    <row r="31" spans="1:44" x14ac:dyDescent="0.25">
      <c r="A31" s="108" t="s">
        <v>55</v>
      </c>
      <c r="B31" s="108">
        <v>2000</v>
      </c>
      <c r="C31" s="108">
        <v>1</v>
      </c>
      <c r="D31" s="108">
        <v>10.75</v>
      </c>
      <c r="E31" s="108">
        <v>4.9000000000000004</v>
      </c>
      <c r="F31" s="111">
        <v>5.85</v>
      </c>
      <c r="G31" s="108">
        <v>0.82</v>
      </c>
      <c r="H31" s="108">
        <v>0.35</v>
      </c>
      <c r="I31" s="108">
        <v>4.68</v>
      </c>
      <c r="J31" s="108">
        <v>0</v>
      </c>
      <c r="K31" s="108">
        <v>1229.0009584450054</v>
      </c>
      <c r="L31" s="108">
        <v>5040000000</v>
      </c>
      <c r="M31" s="108">
        <v>8812000000</v>
      </c>
      <c r="N31" s="108">
        <v>14956.769</v>
      </c>
      <c r="O31" s="108">
        <v>4134.6880000000001</v>
      </c>
      <c r="P31" s="108">
        <v>10822.081</v>
      </c>
      <c r="Q31" s="108">
        <v>31.9</v>
      </c>
      <c r="R31" s="108">
        <v>715.3</v>
      </c>
      <c r="S31" s="108" t="s">
        <v>520</v>
      </c>
      <c r="T31" s="108">
        <v>58.006680000000003</v>
      </c>
      <c r="U31" s="108">
        <v>0</v>
      </c>
      <c r="AP31" s="108" t="s">
        <v>55</v>
      </c>
      <c r="AQ31" s="113" t="e">
        <f>HLOOKUP($AP31,'[3]Megafile LAL per cap'!$A$2:$BF$18,2,FALSE)</f>
        <v>#N/A</v>
      </c>
      <c r="AR31" s="113">
        <f t="shared" si="1"/>
        <v>5.85</v>
      </c>
    </row>
    <row r="32" spans="1:44" x14ac:dyDescent="0.25">
      <c r="A32" s="108" t="s">
        <v>96</v>
      </c>
      <c r="B32" s="108">
        <v>2000</v>
      </c>
      <c r="C32" s="108">
        <v>1</v>
      </c>
      <c r="D32" s="108">
        <v>14.129999999999999</v>
      </c>
      <c r="E32" s="108">
        <v>7</v>
      </c>
      <c r="F32" s="111">
        <v>7.13</v>
      </c>
      <c r="G32" s="108">
        <v>1.97</v>
      </c>
      <c r="H32" s="108">
        <v>1.6</v>
      </c>
      <c r="I32" s="108">
        <v>3.45</v>
      </c>
      <c r="J32" s="108">
        <v>0.11</v>
      </c>
      <c r="K32" s="108">
        <v>4169.7322790979715</v>
      </c>
      <c r="L32" s="108">
        <v>3201587433</v>
      </c>
      <c r="M32" s="108">
        <v>1868467940</v>
      </c>
      <c r="N32" s="108">
        <v>2371.4810000000002</v>
      </c>
      <c r="O32" s="108">
        <v>423.34399999999999</v>
      </c>
      <c r="P32" s="108">
        <v>1948.1370000000002</v>
      </c>
      <c r="Q32" s="108">
        <v>11.6</v>
      </c>
      <c r="R32" s="108">
        <v>444.3</v>
      </c>
      <c r="S32" s="108" t="s">
        <v>520</v>
      </c>
      <c r="T32" s="108">
        <v>69.282219999999995</v>
      </c>
      <c r="U32" s="108">
        <v>0</v>
      </c>
      <c r="AP32" s="108" t="s">
        <v>96</v>
      </c>
      <c r="AQ32" s="113" t="e">
        <f>HLOOKUP($AP32,'[3]Megafile LAL per cap'!$A$2:$BF$18,2,FALSE)</f>
        <v>#N/A</v>
      </c>
      <c r="AR32" s="113">
        <f t="shared" si="1"/>
        <v>7.13</v>
      </c>
    </row>
    <row r="33" spans="1:44" x14ac:dyDescent="0.25">
      <c r="A33" s="108" t="s">
        <v>523</v>
      </c>
      <c r="B33" s="108">
        <v>2000</v>
      </c>
      <c r="C33" s="108">
        <v>1</v>
      </c>
      <c r="D33" s="108">
        <v>18.16</v>
      </c>
      <c r="E33" s="108">
        <v>12</v>
      </c>
      <c r="F33" s="111">
        <v>6.16</v>
      </c>
      <c r="G33" s="108">
        <v>0.3</v>
      </c>
      <c r="H33" s="108">
        <v>2.27</v>
      </c>
      <c r="I33" s="108">
        <v>3.58</v>
      </c>
      <c r="J33" s="108">
        <v>0.01</v>
      </c>
      <c r="K33" s="108">
        <v>354.00127897518905</v>
      </c>
      <c r="L33" s="108">
        <v>777000000</v>
      </c>
      <c r="M33" s="108">
        <v>472000000</v>
      </c>
      <c r="N33" s="108">
        <v>4201.0879999999997</v>
      </c>
      <c r="O33" s="108">
        <v>985.37100000000009</v>
      </c>
      <c r="P33" s="108">
        <v>3215.7169999999996</v>
      </c>
      <c r="Q33" s="108">
        <v>62</v>
      </c>
      <c r="R33" s="108">
        <v>631.6</v>
      </c>
      <c r="S33" s="108" t="s">
        <v>520</v>
      </c>
      <c r="T33" s="108">
        <v>62.914140000000003</v>
      </c>
      <c r="U33" s="108">
        <v>0</v>
      </c>
      <c r="AP33" s="108" t="s">
        <v>523</v>
      </c>
      <c r="AQ33" s="113" t="e">
        <f>HLOOKUP($AP33,'[3]Megafile LAL per cap'!$A$2:$BF$18,2,FALSE)</f>
        <v>#N/A</v>
      </c>
      <c r="AR33" s="113">
        <f t="shared" si="1"/>
        <v>6.16</v>
      </c>
    </row>
    <row r="34" spans="1:44" x14ac:dyDescent="0.25">
      <c r="A34" s="108" t="s">
        <v>239</v>
      </c>
      <c r="B34" s="108">
        <v>2000</v>
      </c>
      <c r="C34" s="108">
        <v>1</v>
      </c>
      <c r="D34" s="108">
        <v>7.66</v>
      </c>
      <c r="E34" s="108">
        <v>2</v>
      </c>
      <c r="F34" s="111">
        <v>7.1749999999999998</v>
      </c>
      <c r="G34" s="108">
        <v>2.93</v>
      </c>
      <c r="H34" s="108">
        <v>1.62</v>
      </c>
      <c r="I34" s="108">
        <v>1.05</v>
      </c>
      <c r="J34" s="108">
        <v>7.0000000000000007E-2</v>
      </c>
      <c r="K34" s="108">
        <v>38146.715391747661</v>
      </c>
      <c r="L34" s="108">
        <v>34391100000</v>
      </c>
      <c r="M34" s="108">
        <v>60057700000</v>
      </c>
      <c r="N34" s="108">
        <v>4491.5720000000001</v>
      </c>
      <c r="O34" s="108">
        <v>898.63700000000006</v>
      </c>
      <c r="P34" s="108">
        <v>3592.9349999999999</v>
      </c>
      <c r="Q34" s="108">
        <v>5.0999999999999996</v>
      </c>
      <c r="R34" s="108">
        <v>185.8</v>
      </c>
      <c r="S34" s="108" t="s">
        <v>520</v>
      </c>
      <c r="T34" s="108">
        <v>82.901870000000002</v>
      </c>
      <c r="U34" s="108">
        <v>0</v>
      </c>
      <c r="AP34" s="108" t="s">
        <v>239</v>
      </c>
      <c r="AQ34" s="113">
        <f>HLOOKUP($AP34,'[3]Megafile LAL per cap'!$A$2:$BF$18,2,FALSE)</f>
        <v>7.1749999999999998</v>
      </c>
      <c r="AR34" s="113">
        <f t="shared" si="1"/>
        <v>7.1749999999999998</v>
      </c>
    </row>
    <row r="35" spans="1:44" x14ac:dyDescent="0.25">
      <c r="A35" s="108" t="s">
        <v>101</v>
      </c>
      <c r="B35" s="108">
        <v>2000</v>
      </c>
      <c r="C35" s="108">
        <v>1</v>
      </c>
      <c r="D35" s="108">
        <v>11.4</v>
      </c>
      <c r="E35" s="108">
        <v>3</v>
      </c>
      <c r="F35" s="111">
        <v>8.4</v>
      </c>
      <c r="G35" s="108">
        <v>4.1399999999999997</v>
      </c>
      <c r="H35" s="108">
        <v>1.78</v>
      </c>
      <c r="I35" s="108">
        <v>2.48</v>
      </c>
      <c r="J35" s="108">
        <v>0</v>
      </c>
      <c r="K35" s="108">
        <v>4492.7586159057291</v>
      </c>
      <c r="L35" s="108">
        <v>49028963058</v>
      </c>
      <c r="M35" s="108">
        <v>31747232655</v>
      </c>
      <c r="N35" s="108">
        <v>38486.305</v>
      </c>
      <c r="O35" s="108">
        <v>7491.8549999999996</v>
      </c>
      <c r="P35" s="108">
        <v>30994.45</v>
      </c>
      <c r="Q35" s="108">
        <v>14.5</v>
      </c>
      <c r="R35" s="108">
        <v>349.7</v>
      </c>
      <c r="S35" s="108" t="s">
        <v>520</v>
      </c>
      <c r="T35" s="108">
        <v>79.589879999999994</v>
      </c>
      <c r="U35" s="108">
        <v>0</v>
      </c>
      <c r="AP35" s="108" t="s">
        <v>101</v>
      </c>
      <c r="AQ35" s="113" t="e">
        <f>HLOOKUP($AP35,'[3]Megafile LAL per cap'!$A$2:$BF$18,2,FALSE)</f>
        <v>#N/A</v>
      </c>
      <c r="AR35" s="113">
        <f t="shared" si="1"/>
        <v>8.4</v>
      </c>
    </row>
    <row r="36" spans="1:44" x14ac:dyDescent="0.25">
      <c r="A36" s="108" t="s">
        <v>102</v>
      </c>
      <c r="B36" s="108">
        <v>2000</v>
      </c>
      <c r="C36" s="108">
        <v>1</v>
      </c>
      <c r="D36" s="108">
        <v>14.16</v>
      </c>
      <c r="E36" s="108">
        <v>4</v>
      </c>
      <c r="F36" s="111">
        <v>8.2854108296089617</v>
      </c>
      <c r="G36" s="108">
        <v>3.18</v>
      </c>
      <c r="H36" s="108">
        <v>3.47</v>
      </c>
      <c r="I36" s="108">
        <v>3.52</v>
      </c>
      <c r="J36" s="108">
        <v>0</v>
      </c>
      <c r="K36" s="108">
        <v>1662.217534753252</v>
      </c>
      <c r="L36" s="108">
        <v>13147825249</v>
      </c>
      <c r="M36" s="108">
        <v>10411984164</v>
      </c>
      <c r="N36" s="108">
        <v>22128.138999999999</v>
      </c>
      <c r="O36" s="108">
        <v>4100.5360000000001</v>
      </c>
      <c r="P36" s="108">
        <v>18027.602999999999</v>
      </c>
      <c r="Q36" s="108">
        <v>37.1</v>
      </c>
      <c r="R36" s="108">
        <v>467.5</v>
      </c>
      <c r="S36" s="108" t="s">
        <v>520</v>
      </c>
      <c r="T36" s="108">
        <v>73.198650000000001</v>
      </c>
      <c r="U36" s="108">
        <v>0</v>
      </c>
      <c r="AP36" s="108" t="s">
        <v>102</v>
      </c>
      <c r="AQ36" s="113">
        <f>HLOOKUP($AP36,'[3]Megafile LAL per cap'!$A$2:$BF$18,2,FALSE)</f>
        <v>8.2854108296089617</v>
      </c>
      <c r="AR36" s="113">
        <f t="shared" si="1"/>
        <v>8.2854108296089617</v>
      </c>
    </row>
    <row r="37" spans="1:44" x14ac:dyDescent="0.25">
      <c r="A37" s="108" t="s">
        <v>524</v>
      </c>
      <c r="B37" s="108">
        <v>2000</v>
      </c>
      <c r="C37" s="108">
        <v>1</v>
      </c>
      <c r="D37" s="108">
        <v>15.02</v>
      </c>
      <c r="E37" s="108">
        <v>4.9000000000000004</v>
      </c>
      <c r="F37" s="111">
        <v>10.119999999999999</v>
      </c>
      <c r="G37" s="108">
        <v>2.17</v>
      </c>
      <c r="H37" s="108">
        <v>0.7</v>
      </c>
      <c r="I37" s="108">
        <v>7.25</v>
      </c>
      <c r="J37" s="108">
        <v>0</v>
      </c>
      <c r="K37" s="108">
        <v>1771.5866019099601</v>
      </c>
      <c r="L37" s="108">
        <v>44862000000</v>
      </c>
      <c r="M37" s="108">
        <v>105033000000</v>
      </c>
      <c r="N37" s="108">
        <v>146400.951</v>
      </c>
      <c r="O37" s="108">
        <v>26708.690999999999</v>
      </c>
      <c r="P37" s="108">
        <v>119692.26000000001</v>
      </c>
      <c r="Q37" s="108">
        <v>18.5</v>
      </c>
      <c r="R37" s="108">
        <v>635.9</v>
      </c>
      <c r="S37" s="108" t="s">
        <v>520</v>
      </c>
      <c r="T37" s="108">
        <v>65.913460000000001</v>
      </c>
      <c r="U37" s="108">
        <v>0</v>
      </c>
      <c r="AP37" s="108" t="s">
        <v>524</v>
      </c>
      <c r="AQ37" s="113" t="e">
        <f>HLOOKUP($AP37,'[3]Megafile LAL per cap'!$A$2:$BF$18,2,FALSE)</f>
        <v>#N/A</v>
      </c>
      <c r="AR37" s="113">
        <f t="shared" si="1"/>
        <v>10.119999999999999</v>
      </c>
    </row>
    <row r="38" spans="1:44" x14ac:dyDescent="0.25">
      <c r="A38" s="108" t="s">
        <v>105</v>
      </c>
      <c r="B38" s="108">
        <v>2000</v>
      </c>
      <c r="C38" s="108">
        <v>1</v>
      </c>
      <c r="D38" s="108">
        <v>18.060000000000002</v>
      </c>
      <c r="E38" s="108">
        <v>7</v>
      </c>
      <c r="F38" s="111">
        <v>11.06</v>
      </c>
      <c r="G38" s="108">
        <v>4.47</v>
      </c>
      <c r="H38" s="108">
        <v>1.49</v>
      </c>
      <c r="I38" s="108">
        <v>4.8499999999999996</v>
      </c>
      <c r="J38" s="108">
        <v>0.25</v>
      </c>
      <c r="K38" s="108">
        <v>5402.0430936936618</v>
      </c>
      <c r="L38" s="108">
        <v>12759818783</v>
      </c>
      <c r="M38" s="108">
        <v>11831880052</v>
      </c>
      <c r="N38" s="108">
        <v>5386.0649999999996</v>
      </c>
      <c r="O38" s="108">
        <v>1059.934</v>
      </c>
      <c r="P38" s="108">
        <v>4326.1309999999994</v>
      </c>
      <c r="Q38" s="108">
        <v>22.9</v>
      </c>
      <c r="R38" s="108">
        <v>401.7</v>
      </c>
      <c r="S38" s="108" t="s">
        <v>520</v>
      </c>
      <c r="T38" s="108">
        <v>84.592399999999998</v>
      </c>
      <c r="U38" s="108">
        <v>0</v>
      </c>
      <c r="AP38" s="108" t="s">
        <v>105</v>
      </c>
      <c r="AQ38" s="113" t="e">
        <f>HLOOKUP($AP38,'[3]Megafile LAL per cap'!$A$2:$BF$18,2,FALSE)</f>
        <v>#N/A</v>
      </c>
      <c r="AR38" s="113">
        <f t="shared" si="1"/>
        <v>11.06</v>
      </c>
    </row>
    <row r="39" spans="1:44" x14ac:dyDescent="0.25">
      <c r="A39" s="108" t="s">
        <v>106</v>
      </c>
      <c r="B39" s="108">
        <v>2000</v>
      </c>
      <c r="C39" s="108">
        <v>1</v>
      </c>
      <c r="D39" s="108">
        <v>11.200000000000001</v>
      </c>
      <c r="E39" s="108">
        <v>1.3</v>
      </c>
      <c r="F39" s="111">
        <v>9.9</v>
      </c>
      <c r="G39" s="108">
        <v>3.6</v>
      </c>
      <c r="H39" s="108">
        <v>3.17</v>
      </c>
      <c r="I39" s="108">
        <v>3.14</v>
      </c>
      <c r="J39" s="108">
        <v>0</v>
      </c>
      <c r="K39" s="108">
        <v>10227.751109348734</v>
      </c>
      <c r="L39" s="108">
        <v>10147188931</v>
      </c>
      <c r="M39" s="108">
        <v>8769773388</v>
      </c>
      <c r="N39" s="108">
        <v>1988.652</v>
      </c>
      <c r="O39" s="108">
        <v>314.30599999999998</v>
      </c>
      <c r="P39" s="108">
        <v>1674.346</v>
      </c>
      <c r="Q39" s="108">
        <v>25.8</v>
      </c>
      <c r="R39" s="108">
        <v>240.1</v>
      </c>
      <c r="S39" s="108" t="s">
        <v>520</v>
      </c>
      <c r="T39" s="108">
        <v>76.898700000000005</v>
      </c>
      <c r="U39" s="108">
        <v>0</v>
      </c>
      <c r="AP39" s="108" t="s">
        <v>106</v>
      </c>
      <c r="AQ39" s="113" t="e">
        <f>HLOOKUP($AP39,'[3]Megafile LAL per cap'!$A$2:$BF$18,2,FALSE)</f>
        <v>#N/A</v>
      </c>
      <c r="AR39" s="113">
        <f t="shared" si="1"/>
        <v>9.9</v>
      </c>
    </row>
    <row r="40" spans="1:44" x14ac:dyDescent="0.25">
      <c r="A40" s="108" t="s">
        <v>107</v>
      </c>
      <c r="B40" s="108">
        <v>2000</v>
      </c>
      <c r="C40" s="108">
        <v>1</v>
      </c>
      <c r="D40" s="108">
        <v>5.79</v>
      </c>
      <c r="E40" s="108">
        <v>4.5</v>
      </c>
      <c r="F40" s="111">
        <v>3.7285641815969521</v>
      </c>
      <c r="G40" s="108">
        <v>0.36</v>
      </c>
      <c r="H40" s="108">
        <v>2.85</v>
      </c>
      <c r="I40" s="108">
        <v>0</v>
      </c>
      <c r="J40" s="108">
        <v>0</v>
      </c>
      <c r="K40" s="108">
        <v>635.70896353722298</v>
      </c>
      <c r="L40" s="108">
        <v>13956000000</v>
      </c>
      <c r="M40" s="108">
        <v>14573000000</v>
      </c>
      <c r="N40" s="108">
        <v>48746.269</v>
      </c>
      <c r="O40" s="108">
        <v>8266.6270000000004</v>
      </c>
      <c r="P40" s="108">
        <v>40479.642</v>
      </c>
      <c r="Q40" s="108">
        <v>23.2</v>
      </c>
      <c r="R40" s="108">
        <v>614</v>
      </c>
      <c r="S40" s="108" t="s">
        <v>520</v>
      </c>
      <c r="T40" s="108">
        <v>67.916669999999996</v>
      </c>
      <c r="U40" s="108">
        <v>0</v>
      </c>
      <c r="AP40" s="108" t="s">
        <v>107</v>
      </c>
      <c r="AQ40" s="113">
        <f>HLOOKUP($AP40,'[3]Megafile LAL per cap'!$A$2:$BF$18,2,FALSE)</f>
        <v>3.7285641815969521</v>
      </c>
      <c r="AR40" s="113">
        <f t="shared" si="1"/>
        <v>3.7285641815969521</v>
      </c>
    </row>
    <row r="41" spans="1:44" x14ac:dyDescent="0.25">
      <c r="A41" s="108" t="s">
        <v>84</v>
      </c>
      <c r="B41" s="108">
        <v>2000</v>
      </c>
      <c r="C41" s="108">
        <v>1</v>
      </c>
      <c r="D41" s="108">
        <v>10.01</v>
      </c>
      <c r="E41" s="108">
        <v>0</v>
      </c>
      <c r="F41" s="111">
        <v>8.4183717299272036</v>
      </c>
      <c r="G41" s="108">
        <v>5.07</v>
      </c>
      <c r="H41" s="108">
        <v>2.95</v>
      </c>
      <c r="I41" s="108">
        <v>2.0699999999999998</v>
      </c>
      <c r="J41" s="108">
        <v>0.08</v>
      </c>
      <c r="K41" s="108">
        <v>21666.95168076381</v>
      </c>
      <c r="L41" s="108">
        <v>71529000000</v>
      </c>
      <c r="M41" s="108">
        <v>63870000000</v>
      </c>
      <c r="N41" s="108">
        <v>19107.251</v>
      </c>
      <c r="O41" s="108">
        <v>3982.1220000000003</v>
      </c>
      <c r="P41" s="108">
        <v>15125.129000000001</v>
      </c>
      <c r="Q41" s="108">
        <v>5.5</v>
      </c>
      <c r="R41" s="108">
        <v>154.69999999999999</v>
      </c>
      <c r="S41" s="108" t="s">
        <v>525</v>
      </c>
      <c r="T41" s="108">
        <v>82.613169999999997</v>
      </c>
      <c r="U41" s="108">
        <v>0</v>
      </c>
      <c r="W41" s="108">
        <f>SUMPRODUCT(D41:D42,$P$41:$P$42)/SUM($P$41:$P$42)</f>
        <v>9.9441502879191077</v>
      </c>
      <c r="X41" s="108">
        <f t="shared" ref="X41:AC41" si="4">SUMPRODUCT(E41:E42,$P$41:$P$42)/SUM($P$41:$P$42)</f>
        <v>8.2312140101116885E-2</v>
      </c>
      <c r="Y41" s="108">
        <f>SUMPRODUCT(F41:F42,$P$41:$P$42)/SUM($P$41:$P$42)</f>
        <v>8.0702864865119626</v>
      </c>
      <c r="Z41" s="108">
        <f t="shared" si="4"/>
        <v>5.0798774568121345</v>
      </c>
      <c r="AA41" s="108">
        <f t="shared" si="4"/>
        <v>2.9006127159393302</v>
      </c>
      <c r="AB41" s="108">
        <f t="shared" si="4"/>
        <v>1.9201919050159673</v>
      </c>
      <c r="AC41" s="108">
        <f t="shared" si="4"/>
        <v>9.3169942416178708E-2</v>
      </c>
      <c r="AD41" s="108">
        <f>SUMPRODUCT(Q41:Q42,$N$41:$N$42)/SUM($N$41:$N$42)</f>
        <v>5.197597451131557</v>
      </c>
      <c r="AE41" s="108">
        <f>SUMPRODUCT(R41:R42,$N$41:$N$42)/SUM($N$41:$N$42)</f>
        <v>159.23603823302665</v>
      </c>
      <c r="AF41" s="112" t="s">
        <v>526</v>
      </c>
      <c r="AM41" s="108">
        <f>X41/W41</f>
        <v>8.2774432925773241E-3</v>
      </c>
      <c r="AP41" s="108" t="s">
        <v>84</v>
      </c>
      <c r="AQ41" s="113">
        <f>HLOOKUP($AP41,'[3]Megafile LAL per cap'!$A$2:$BF$18,2,FALSE)</f>
        <v>8.4183717299272036</v>
      </c>
      <c r="AR41" s="113">
        <f t="shared" si="1"/>
        <v>8.4183717299272036</v>
      </c>
    </row>
    <row r="42" spans="1:44" x14ac:dyDescent="0.25">
      <c r="A42" s="108" t="s">
        <v>85</v>
      </c>
      <c r="B42" s="108">
        <v>2000</v>
      </c>
      <c r="C42" s="108">
        <v>1</v>
      </c>
      <c r="D42" s="108">
        <v>9.61</v>
      </c>
      <c r="E42" s="108">
        <v>0.5</v>
      </c>
      <c r="F42" s="111">
        <v>6.3039494649512644</v>
      </c>
      <c r="G42" s="108">
        <v>5.13</v>
      </c>
      <c r="H42" s="108">
        <v>2.65</v>
      </c>
      <c r="I42" s="108">
        <v>1.1599999999999999</v>
      </c>
      <c r="J42" s="108">
        <v>0.16</v>
      </c>
      <c r="K42" s="108">
        <v>13641.05718695183</v>
      </c>
      <c r="L42" s="108">
        <v>13904403112</v>
      </c>
      <c r="M42" s="108">
        <v>13297426423</v>
      </c>
      <c r="N42" s="108">
        <v>3858.2339999999999</v>
      </c>
      <c r="O42" s="108">
        <v>877.58300000000008</v>
      </c>
      <c r="P42" s="108">
        <v>2980.6509999999998</v>
      </c>
      <c r="Q42" s="108">
        <v>3.7</v>
      </c>
      <c r="R42" s="108">
        <v>181.7</v>
      </c>
      <c r="S42" s="108" t="s">
        <v>525</v>
      </c>
      <c r="T42" s="108">
        <v>79.192599999999999</v>
      </c>
      <c r="U42" s="108">
        <v>0</v>
      </c>
      <c r="AP42" s="108" t="s">
        <v>85</v>
      </c>
      <c r="AQ42" s="113">
        <f>HLOOKUP($AP42,'[3]Megafile LAL per cap'!$A$2:$BF$18,2,FALSE)</f>
        <v>6.3039494649512644</v>
      </c>
      <c r="AR42" s="113">
        <f t="shared" si="1"/>
        <v>6.3039494649512644</v>
      </c>
    </row>
    <row r="43" spans="1:44" x14ac:dyDescent="0.25">
      <c r="A43" s="108" t="s">
        <v>221</v>
      </c>
      <c r="B43" s="108">
        <v>2000</v>
      </c>
      <c r="C43" s="108">
        <v>1</v>
      </c>
      <c r="D43" s="108">
        <v>9.6999999999999993</v>
      </c>
      <c r="E43" s="108">
        <v>2</v>
      </c>
      <c r="F43" s="111">
        <v>6.2240554144075109</v>
      </c>
      <c r="G43" s="108">
        <v>4.3</v>
      </c>
      <c r="H43" s="108">
        <v>1.3</v>
      </c>
      <c r="I43" s="108">
        <v>2.1</v>
      </c>
      <c r="J43" s="108">
        <v>0</v>
      </c>
      <c r="K43" s="108">
        <v>24031.951201788681</v>
      </c>
      <c r="L43" s="108">
        <v>244786000000</v>
      </c>
      <c r="M43" s="108">
        <v>276635000000</v>
      </c>
      <c r="N43" s="108">
        <v>30701.902999999998</v>
      </c>
      <c r="O43" s="108">
        <v>5884.9750000000004</v>
      </c>
      <c r="P43" s="108">
        <v>24816.928</v>
      </c>
      <c r="Q43" s="108">
        <v>7.9</v>
      </c>
      <c r="R43" s="108">
        <v>150.80000000000001</v>
      </c>
      <c r="S43" s="108" t="s">
        <v>527</v>
      </c>
      <c r="T43" s="108">
        <v>86.100620000000006</v>
      </c>
      <c r="U43" s="108">
        <v>0</v>
      </c>
      <c r="W43" s="108">
        <f>SUMPRODUCT(D43:D44,$P$43:$P$44)/SUM($P$43:$P$44)</f>
        <v>9.2591179701598936</v>
      </c>
      <c r="X43" s="108">
        <f t="shared" ref="X43:AC43" si="5">SUMPRODUCT(E43:E44,$P$43:$P$44)/SUM($P$43:$P$44)</f>
        <v>1.1002407554283513</v>
      </c>
      <c r="Y43" s="108">
        <f>SUMPRODUCT(F43:F44,$P$43:$P$44)/SUM($P$43:$P$44)</f>
        <v>8.0109274145013654</v>
      </c>
      <c r="Z43" s="108">
        <f t="shared" si="5"/>
        <v>4.5879229582629275</v>
      </c>
      <c r="AA43" s="108">
        <f t="shared" si="5"/>
        <v>1.1830312982056854</v>
      </c>
      <c r="AB43" s="108">
        <f t="shared" si="5"/>
        <v>2.3879229582629273</v>
      </c>
      <c r="AC43" s="108">
        <f t="shared" si="5"/>
        <v>0</v>
      </c>
      <c r="AD43" s="108">
        <f>SUMPRODUCT(Q43:Q44,$N$43:$N$44)/SUM($P$43:$P$44)</f>
        <v>13.320579867288885</v>
      </c>
      <c r="AE43" s="108">
        <f>SUMPRODUCT(R43:R44,$N$43:$N$44)/SUM($P$43:$P$44)</f>
        <v>249.97833550455621</v>
      </c>
      <c r="AF43" s="112" t="s">
        <v>528</v>
      </c>
      <c r="AM43" s="108">
        <f>X43/W43</f>
        <v>0.11882781480635476</v>
      </c>
      <c r="AP43" s="108" t="s">
        <v>221</v>
      </c>
      <c r="AQ43" s="113">
        <f>HLOOKUP($AP43,'[3]Megafile LAL per cap'!$A$2:$BF$18,2,FALSE)</f>
        <v>6.2240554144075109</v>
      </c>
      <c r="AR43" s="113">
        <f t="shared" si="1"/>
        <v>6.2240554144075109</v>
      </c>
    </row>
    <row r="44" spans="1:44" x14ac:dyDescent="0.25">
      <c r="A44" s="108" t="s">
        <v>529</v>
      </c>
      <c r="B44" s="108">
        <v>2000</v>
      </c>
      <c r="C44" s="108">
        <v>1</v>
      </c>
      <c r="D44" s="108">
        <v>9.2100000000000009</v>
      </c>
      <c r="E44" s="108">
        <v>1</v>
      </c>
      <c r="F44" s="111">
        <v>8.2100000000000009</v>
      </c>
      <c r="G44" s="108">
        <v>4.62</v>
      </c>
      <c r="H44" s="108">
        <v>1.17</v>
      </c>
      <c r="I44" s="108">
        <v>2.42</v>
      </c>
      <c r="J44" s="108">
        <v>0</v>
      </c>
      <c r="K44" s="108">
        <v>36449.855115534861</v>
      </c>
      <c r="L44" s="108">
        <v>1259300000000</v>
      </c>
      <c r="M44" s="108">
        <v>781918000000</v>
      </c>
      <c r="N44" s="108">
        <v>282895.74099999998</v>
      </c>
      <c r="O44" s="108">
        <v>60139.434999999998</v>
      </c>
      <c r="P44" s="108">
        <v>222756.30599999998</v>
      </c>
      <c r="Q44" s="108">
        <v>10.8</v>
      </c>
      <c r="R44" s="108">
        <v>202.4</v>
      </c>
      <c r="S44" s="108" t="s">
        <v>527</v>
      </c>
      <c r="T44" s="108">
        <v>74.788359999999997</v>
      </c>
      <c r="U44" s="108">
        <v>0</v>
      </c>
      <c r="AP44" s="108" t="s">
        <v>529</v>
      </c>
      <c r="AQ44" s="113" t="e">
        <f>HLOOKUP($AP44,'[3]Megafile LAL per cap'!$A$2:$BF$18,2,FALSE)</f>
        <v>#N/A</v>
      </c>
      <c r="AR44" s="113">
        <f t="shared" si="1"/>
        <v>8.2100000000000009</v>
      </c>
    </row>
    <row r="45" spans="1:44" x14ac:dyDescent="0.25">
      <c r="A45" s="108" t="s">
        <v>530</v>
      </c>
      <c r="B45" s="108">
        <v>2000</v>
      </c>
      <c r="C45" s="108">
        <v>1</v>
      </c>
      <c r="D45" s="108">
        <v>8.68</v>
      </c>
      <c r="E45" s="108">
        <v>1</v>
      </c>
      <c r="F45" s="111">
        <v>7.68</v>
      </c>
      <c r="G45" s="108">
        <v>1.79</v>
      </c>
      <c r="H45" s="108">
        <v>5.3</v>
      </c>
      <c r="I45" s="108">
        <v>0.52</v>
      </c>
      <c r="J45" s="108">
        <v>0.06</v>
      </c>
      <c r="K45" s="108">
        <v>7701.3585347797789</v>
      </c>
      <c r="L45" s="108">
        <v>25154000000</v>
      </c>
      <c r="M45" s="108">
        <v>26341000000</v>
      </c>
      <c r="N45" s="108">
        <v>37057.453000000001</v>
      </c>
      <c r="O45" s="108">
        <v>10370.464</v>
      </c>
      <c r="P45" s="108">
        <v>26686.989000000001</v>
      </c>
      <c r="Q45" s="108">
        <v>14.7</v>
      </c>
      <c r="R45" s="108">
        <v>226.6</v>
      </c>
      <c r="S45" s="108" t="s">
        <v>531</v>
      </c>
      <c r="T45" s="108">
        <v>45.509689999999999</v>
      </c>
      <c r="U45" s="108">
        <v>1</v>
      </c>
      <c r="W45" s="108">
        <f>SUMPRODUCT(D45:D62,$P$45:$P$62)/SUM($P$45:$P$62)</f>
        <v>8.5353655551173304</v>
      </c>
      <c r="X45" s="108">
        <f t="shared" ref="X45:AC45" si="6">SUMPRODUCT(E45:E62,$P$45:$P$62)/SUM($P$45:$P$62)</f>
        <v>2.4583768814219673</v>
      </c>
      <c r="Y45" s="108">
        <f>SUMPRODUCT(F45:F62,$P$45:$P$62)/SUM($P$45:$P$62)</f>
        <v>5.1855760624405294</v>
      </c>
      <c r="Z45" s="108">
        <f t="shared" si="6"/>
        <v>3.0158978146032123</v>
      </c>
      <c r="AA45" s="108">
        <f t="shared" si="6"/>
        <v>0.70801479238091658</v>
      </c>
      <c r="AB45" s="108">
        <f t="shared" si="6"/>
        <v>2.3362270128110549</v>
      </c>
      <c r="AC45" s="108">
        <f t="shared" si="6"/>
        <v>1.8654783514302008E-2</v>
      </c>
      <c r="AD45" s="108">
        <f>SUMPRODUCT(Q45:Q62,$N$45:$N$62)/SUM($N$45:$N$62)</f>
        <v>22.342845116052171</v>
      </c>
      <c r="AE45" s="108">
        <f>SUMPRODUCT(R45:R62,$N$45:$N$62)/SUM($N$45:$N$62)</f>
        <v>229.17718124560307</v>
      </c>
      <c r="AF45" s="112" t="s">
        <v>532</v>
      </c>
      <c r="AM45" s="108">
        <f>X45/W45</f>
        <v>0.28802244796042287</v>
      </c>
      <c r="AP45" s="108" t="s">
        <v>533</v>
      </c>
      <c r="AQ45" s="113" t="e">
        <f>HLOOKUP($AP45,'[3]Megafile LAL per cap'!$A$2:$BF$18,2,FALSE)</f>
        <v>#N/A</v>
      </c>
      <c r="AR45" s="113">
        <f t="shared" si="1"/>
        <v>7.68</v>
      </c>
    </row>
    <row r="46" spans="1:44" x14ac:dyDescent="0.25">
      <c r="A46" s="108" t="s">
        <v>533</v>
      </c>
      <c r="B46" s="108">
        <v>2000</v>
      </c>
      <c r="C46" s="108">
        <v>1</v>
      </c>
      <c r="D46" s="108">
        <v>5.3599999999999994</v>
      </c>
      <c r="E46" s="108">
        <v>3</v>
      </c>
      <c r="F46" s="111">
        <v>5.0981560631256828</v>
      </c>
      <c r="G46" s="108">
        <v>1.71</v>
      </c>
      <c r="H46" s="108">
        <v>0.06</v>
      </c>
      <c r="I46" s="108">
        <v>0.57999999999999996</v>
      </c>
      <c r="J46" s="108">
        <v>0</v>
      </c>
      <c r="K46" s="108">
        <v>988.53328926102824</v>
      </c>
      <c r="L46" s="108">
        <v>1830000000</v>
      </c>
      <c r="M46" s="108">
        <v>1229500000</v>
      </c>
      <c r="N46" s="108">
        <v>8339.5120000000006</v>
      </c>
      <c r="O46" s="108">
        <v>3195.373</v>
      </c>
      <c r="P46" s="108">
        <v>5144.139000000001</v>
      </c>
      <c r="Q46" s="108">
        <v>27</v>
      </c>
      <c r="R46" s="108">
        <v>315.3</v>
      </c>
      <c r="S46" s="108" t="s">
        <v>531</v>
      </c>
      <c r="T46" s="108">
        <v>52.960709999999999</v>
      </c>
      <c r="U46" s="108">
        <v>0</v>
      </c>
      <c r="AP46" s="108" t="s">
        <v>117</v>
      </c>
      <c r="AQ46" s="113">
        <f>HLOOKUP($AP46,'[3]Megafile LAL per cap'!$A$2:$BF$18,2,FALSE)</f>
        <v>5.0981560631256828</v>
      </c>
      <c r="AR46" s="113">
        <f t="shared" si="1"/>
        <v>5.0981560631256828</v>
      </c>
    </row>
    <row r="47" spans="1:44" x14ac:dyDescent="0.25">
      <c r="A47" s="108" t="s">
        <v>117</v>
      </c>
      <c r="B47" s="108">
        <v>2000</v>
      </c>
      <c r="C47" s="108">
        <v>1</v>
      </c>
      <c r="D47" s="108">
        <v>10.27</v>
      </c>
      <c r="E47" s="108">
        <v>3</v>
      </c>
      <c r="F47" s="111">
        <v>5.1436385057127882</v>
      </c>
      <c r="G47" s="108">
        <v>3.34</v>
      </c>
      <c r="H47" s="108">
        <v>0.31</v>
      </c>
      <c r="I47" s="108">
        <v>3.62</v>
      </c>
      <c r="J47" s="108">
        <v>0.01</v>
      </c>
      <c r="K47" s="108">
        <v>3766.1761177841404</v>
      </c>
      <c r="L47" s="108">
        <v>58643200000</v>
      </c>
      <c r="M47" s="108">
        <v>55118900000</v>
      </c>
      <c r="N47" s="108">
        <v>175786.44099999999</v>
      </c>
      <c r="O47" s="108">
        <v>52174.481</v>
      </c>
      <c r="P47" s="108">
        <v>123611.95999999999</v>
      </c>
      <c r="Q47" s="108">
        <v>17.100000000000001</v>
      </c>
      <c r="R47" s="108">
        <v>288.8</v>
      </c>
      <c r="S47" s="108" t="s">
        <v>531</v>
      </c>
      <c r="T47" s="108">
        <v>59.627870000000001</v>
      </c>
      <c r="U47" s="108">
        <v>0</v>
      </c>
      <c r="AP47" s="108" t="s">
        <v>120</v>
      </c>
      <c r="AQ47" s="113">
        <f>HLOOKUP($AP47,'[3]Megafile LAL per cap'!$A$2:$BF$18,2,FALSE)</f>
        <v>5.1436385057127882</v>
      </c>
      <c r="AR47" s="113">
        <f t="shared" si="1"/>
        <v>5.1436385057127882</v>
      </c>
    </row>
    <row r="48" spans="1:44" x14ac:dyDescent="0.25">
      <c r="A48" s="108" t="s">
        <v>120</v>
      </c>
      <c r="B48" s="108">
        <v>2000</v>
      </c>
      <c r="C48" s="108">
        <v>1</v>
      </c>
      <c r="D48" s="108">
        <v>8.24</v>
      </c>
      <c r="E48" s="108">
        <v>2</v>
      </c>
      <c r="F48" s="111">
        <v>6.24</v>
      </c>
      <c r="G48" s="108">
        <v>1.8</v>
      </c>
      <c r="H48" s="108">
        <v>2.4500000000000002</v>
      </c>
      <c r="I48" s="108">
        <v>1.98</v>
      </c>
      <c r="J48" s="108">
        <v>0.01</v>
      </c>
      <c r="K48" s="108">
        <v>5133.077311162845</v>
      </c>
      <c r="L48" s="108">
        <v>18507000000</v>
      </c>
      <c r="M48" s="108">
        <v>19210000000</v>
      </c>
      <c r="N48" s="108">
        <v>15170.387000000001</v>
      </c>
      <c r="O48" s="108">
        <v>4029.0349999999999</v>
      </c>
      <c r="P48" s="108">
        <v>11141.352000000001</v>
      </c>
      <c r="Q48" s="108">
        <v>26.9</v>
      </c>
      <c r="R48" s="108">
        <v>157.19999999999999</v>
      </c>
      <c r="S48" s="108" t="s">
        <v>531</v>
      </c>
      <c r="T48" s="108">
        <v>72.567589999999996</v>
      </c>
      <c r="U48" s="108">
        <v>1</v>
      </c>
      <c r="AP48" s="108" t="s">
        <v>121</v>
      </c>
      <c r="AQ48" s="113" t="e">
        <f>HLOOKUP($AP48,'[3]Megafile LAL per cap'!$A$2:$BF$18,2,FALSE)</f>
        <v>#N/A</v>
      </c>
      <c r="AR48" s="113">
        <f t="shared" si="1"/>
        <v>6.24</v>
      </c>
    </row>
    <row r="49" spans="1:44" x14ac:dyDescent="0.25">
      <c r="A49" s="108" t="s">
        <v>121</v>
      </c>
      <c r="B49" s="108">
        <v>2000</v>
      </c>
      <c r="C49" s="108">
        <v>1</v>
      </c>
      <c r="D49" s="108">
        <v>6.44</v>
      </c>
      <c r="E49" s="108">
        <v>2</v>
      </c>
      <c r="F49" s="111">
        <v>4.4400000000000004</v>
      </c>
      <c r="G49" s="108">
        <v>2.75</v>
      </c>
      <c r="H49" s="108">
        <v>0.03</v>
      </c>
      <c r="I49" s="108">
        <v>1.62</v>
      </c>
      <c r="J49" s="108">
        <v>0.03</v>
      </c>
      <c r="K49" s="108">
        <v>2503.54949201304</v>
      </c>
      <c r="L49" s="108">
        <v>11538500000</v>
      </c>
      <c r="M49" s="108">
        <v>13043300000</v>
      </c>
      <c r="N49" s="108">
        <v>40403.959000000003</v>
      </c>
      <c r="O49" s="108">
        <v>12740.435000000001</v>
      </c>
      <c r="P49" s="108">
        <v>27663.524000000001</v>
      </c>
      <c r="Q49" s="108">
        <v>11.4</v>
      </c>
      <c r="R49" s="108">
        <v>201.1</v>
      </c>
      <c r="S49" s="108" t="s">
        <v>531</v>
      </c>
      <c r="T49" s="108">
        <v>52.674759999999999</v>
      </c>
      <c r="U49" s="108">
        <v>0</v>
      </c>
      <c r="AP49" s="108" t="s">
        <v>122</v>
      </c>
      <c r="AQ49" s="113" t="e">
        <f>HLOOKUP($AP49,'[3]Megafile LAL per cap'!$A$2:$BF$18,2,FALSE)</f>
        <v>#N/A</v>
      </c>
      <c r="AR49" s="113">
        <f t="shared" si="1"/>
        <v>4.4400000000000004</v>
      </c>
    </row>
    <row r="50" spans="1:44" x14ac:dyDescent="0.25">
      <c r="A50" s="108" t="s">
        <v>122</v>
      </c>
      <c r="B50" s="108">
        <v>2000</v>
      </c>
      <c r="C50" s="108">
        <v>1</v>
      </c>
      <c r="D50" s="108">
        <v>6.38</v>
      </c>
      <c r="E50" s="108">
        <v>2</v>
      </c>
      <c r="F50" s="111">
        <v>4.38</v>
      </c>
      <c r="G50" s="108">
        <v>2.2799999999999998</v>
      </c>
      <c r="H50" s="108">
        <v>0.18</v>
      </c>
      <c r="I50" s="108">
        <v>1.9</v>
      </c>
      <c r="J50" s="108">
        <v>0.02</v>
      </c>
      <c r="K50" s="108">
        <v>4058.0445337476704</v>
      </c>
      <c r="L50" s="108">
        <v>6388500000</v>
      </c>
      <c r="M50" s="108">
        <v>5849700000</v>
      </c>
      <c r="N50" s="108">
        <v>3925.45</v>
      </c>
      <c r="O50" s="108">
        <v>1206.8109999999999</v>
      </c>
      <c r="P50" s="108">
        <v>2718.6390000000001</v>
      </c>
      <c r="Q50" s="108">
        <v>17.8</v>
      </c>
      <c r="R50" s="108">
        <v>178.9</v>
      </c>
      <c r="S50" s="108" t="s">
        <v>531</v>
      </c>
      <c r="T50" s="108">
        <v>62.124189999999999</v>
      </c>
      <c r="U50" s="108">
        <v>0</v>
      </c>
      <c r="AP50" s="108" t="s">
        <v>123</v>
      </c>
      <c r="AQ50" s="113" t="e">
        <f>HLOOKUP($AP50,'[3]Megafile LAL per cap'!$A$2:$BF$18,2,FALSE)</f>
        <v>#N/A</v>
      </c>
      <c r="AR50" s="113">
        <f t="shared" si="1"/>
        <v>4.38</v>
      </c>
    </row>
    <row r="51" spans="1:44" x14ac:dyDescent="0.25">
      <c r="A51" s="108" t="s">
        <v>123</v>
      </c>
      <c r="B51" s="108">
        <v>2000</v>
      </c>
      <c r="C51" s="108">
        <v>1</v>
      </c>
      <c r="D51" s="108">
        <v>6.09</v>
      </c>
      <c r="E51" s="108">
        <v>2</v>
      </c>
      <c r="F51" s="111">
        <v>4.09</v>
      </c>
      <c r="G51" s="108">
        <v>1.31</v>
      </c>
      <c r="H51" s="108">
        <v>0.26</v>
      </c>
      <c r="I51" s="108">
        <v>2.52</v>
      </c>
      <c r="J51" s="108">
        <v>0</v>
      </c>
      <c r="K51" s="108">
        <v>2744.1244787409628</v>
      </c>
      <c r="L51" s="108">
        <v>4843000000</v>
      </c>
      <c r="M51" s="108">
        <v>1676000000</v>
      </c>
      <c r="N51" s="108">
        <v>11116.787</v>
      </c>
      <c r="O51" s="108">
        <v>2423.607</v>
      </c>
      <c r="P51" s="108">
        <v>8693.18</v>
      </c>
      <c r="Q51" s="108">
        <v>9.8000000000000007</v>
      </c>
      <c r="R51" s="108">
        <v>225.1</v>
      </c>
      <c r="S51" s="108" t="s">
        <v>531</v>
      </c>
      <c r="T51" s="108">
        <v>50.3489</v>
      </c>
      <c r="U51" s="108">
        <v>0</v>
      </c>
      <c r="AP51" s="108" t="s">
        <v>126</v>
      </c>
      <c r="AQ51" s="113" t="e">
        <f>HLOOKUP($AP51,'[3]Megafile LAL per cap'!$A$2:$BF$18,2,FALSE)</f>
        <v>#N/A</v>
      </c>
      <c r="AR51" s="113">
        <f t="shared" si="1"/>
        <v>4.09</v>
      </c>
    </row>
    <row r="52" spans="1:44" x14ac:dyDescent="0.25">
      <c r="A52" s="108" t="s">
        <v>126</v>
      </c>
      <c r="B52" s="108">
        <v>2000</v>
      </c>
      <c r="C52" s="108">
        <v>1</v>
      </c>
      <c r="D52" s="108">
        <v>7.52</v>
      </c>
      <c r="E52" s="108">
        <v>1</v>
      </c>
      <c r="F52" s="111">
        <v>6.52</v>
      </c>
      <c r="G52" s="108">
        <v>2.62</v>
      </c>
      <c r="H52" s="108">
        <v>0.21</v>
      </c>
      <c r="I52" s="108">
        <v>3.68</v>
      </c>
      <c r="J52" s="108">
        <v>0</v>
      </c>
      <c r="K52" s="108">
        <v>2769.8823219872979</v>
      </c>
      <c r="L52" s="108">
        <v>9479000000</v>
      </c>
      <c r="M52" s="108">
        <v>5737000000</v>
      </c>
      <c r="N52" s="108">
        <v>8562.6229999999996</v>
      </c>
      <c r="O52" s="108">
        <v>3001.0549999999998</v>
      </c>
      <c r="P52" s="108">
        <v>5561.5679999999993</v>
      </c>
      <c r="Q52" s="108">
        <v>21.6</v>
      </c>
      <c r="R52" s="108">
        <v>249.5</v>
      </c>
      <c r="S52" s="108" t="s">
        <v>531</v>
      </c>
      <c r="T52" s="108">
        <v>60.878070000000001</v>
      </c>
      <c r="U52" s="108">
        <v>0</v>
      </c>
      <c r="AP52" s="108" t="s">
        <v>127</v>
      </c>
      <c r="AQ52" s="113" t="e">
        <f>HLOOKUP($AP52,'[3]Megafile LAL per cap'!$A$2:$BF$18,2,FALSE)</f>
        <v>#N/A</v>
      </c>
      <c r="AR52" s="113">
        <f t="shared" si="1"/>
        <v>6.52</v>
      </c>
    </row>
    <row r="53" spans="1:44" x14ac:dyDescent="0.25">
      <c r="A53" s="108" t="s">
        <v>127</v>
      </c>
      <c r="B53" s="108">
        <v>2000</v>
      </c>
      <c r="C53" s="108">
        <v>1</v>
      </c>
      <c r="D53" s="108">
        <v>4.9700000000000006</v>
      </c>
      <c r="E53" s="108">
        <v>1</v>
      </c>
      <c r="F53" s="111">
        <v>3.97</v>
      </c>
      <c r="G53" s="108">
        <v>1.29</v>
      </c>
      <c r="H53" s="108">
        <v>0.03</v>
      </c>
      <c r="I53" s="108">
        <v>2.65</v>
      </c>
      <c r="J53" s="108">
        <v>0</v>
      </c>
      <c r="K53" s="108">
        <v>1462.3202101726695</v>
      </c>
      <c r="L53" s="108">
        <v>3721120000</v>
      </c>
      <c r="M53" s="108">
        <v>4926630000</v>
      </c>
      <c r="N53" s="108">
        <v>12628.596</v>
      </c>
      <c r="O53" s="108">
        <v>4387.0059999999994</v>
      </c>
      <c r="P53" s="108">
        <v>8241.59</v>
      </c>
      <c r="Q53" s="108">
        <v>19.899999999999999</v>
      </c>
      <c r="R53" s="108">
        <v>177.6</v>
      </c>
      <c r="S53" s="108" t="s">
        <v>531</v>
      </c>
      <c r="T53" s="108">
        <v>53.644309999999997</v>
      </c>
      <c r="U53" s="108">
        <v>0</v>
      </c>
      <c r="AP53" s="108" t="s">
        <v>128</v>
      </c>
      <c r="AQ53" s="113" t="e">
        <f>HLOOKUP($AP53,'[3]Megafile LAL per cap'!$A$2:$BF$18,2,FALSE)</f>
        <v>#N/A</v>
      </c>
      <c r="AR53" s="113">
        <f t="shared" si="1"/>
        <v>3.97</v>
      </c>
    </row>
    <row r="54" spans="1:44" x14ac:dyDescent="0.25">
      <c r="A54" s="108" t="s">
        <v>128</v>
      </c>
      <c r="B54" s="108">
        <v>2000</v>
      </c>
      <c r="C54" s="108">
        <v>1</v>
      </c>
      <c r="D54" s="108">
        <v>4.58</v>
      </c>
      <c r="E54" s="108">
        <v>2</v>
      </c>
      <c r="F54" s="111">
        <v>2.58</v>
      </c>
      <c r="G54" s="108">
        <v>1.01</v>
      </c>
      <c r="H54" s="108">
        <v>0.04</v>
      </c>
      <c r="I54" s="108">
        <v>1.53</v>
      </c>
      <c r="J54" s="108">
        <v>0</v>
      </c>
      <c r="K54" s="108">
        <v>2204.1540620467831</v>
      </c>
      <c r="L54" s="108">
        <v>4947000000</v>
      </c>
      <c r="M54" s="108">
        <v>2941000000</v>
      </c>
      <c r="N54" s="108">
        <v>5811.8360000000002</v>
      </c>
      <c r="O54" s="108">
        <v>2095.9879999999998</v>
      </c>
      <c r="P54" s="108">
        <v>3715.8480000000004</v>
      </c>
      <c r="Q54" s="108">
        <v>22.4</v>
      </c>
      <c r="R54" s="108">
        <v>205.3</v>
      </c>
      <c r="S54" s="108" t="s">
        <v>531</v>
      </c>
      <c r="T54" s="108">
        <v>21.46679</v>
      </c>
      <c r="U54" s="108">
        <v>0</v>
      </c>
      <c r="AP54" s="108" t="s">
        <v>132</v>
      </c>
      <c r="AQ54" s="113" t="e">
        <f>HLOOKUP($AP54,'[3]Megafile LAL per cap'!$A$2:$BF$18,2,FALSE)</f>
        <v>#N/A</v>
      </c>
      <c r="AR54" s="113">
        <f t="shared" si="1"/>
        <v>2.58</v>
      </c>
    </row>
    <row r="55" spans="1:44" x14ac:dyDescent="0.25">
      <c r="A55" s="108" t="s">
        <v>132</v>
      </c>
      <c r="B55" s="108">
        <v>2000</v>
      </c>
      <c r="C55" s="108">
        <v>1</v>
      </c>
      <c r="D55" s="108">
        <v>4.6500000000000004</v>
      </c>
      <c r="E55" s="108">
        <v>2</v>
      </c>
      <c r="F55" s="111">
        <v>2.65</v>
      </c>
      <c r="G55" s="108">
        <v>1.1299999999999999</v>
      </c>
      <c r="H55" s="108">
        <v>0.03</v>
      </c>
      <c r="I55" s="108">
        <v>1.49</v>
      </c>
      <c r="J55" s="108">
        <v>0</v>
      </c>
      <c r="K55" s="108">
        <v>1721.7289801539575</v>
      </c>
      <c r="L55" s="108">
        <v>5171400000</v>
      </c>
      <c r="M55" s="108">
        <v>2711200000</v>
      </c>
      <c r="N55" s="108">
        <v>11688.66</v>
      </c>
      <c r="O55" s="108">
        <v>5018.7529999999997</v>
      </c>
      <c r="P55" s="108">
        <v>6669.9070000000002</v>
      </c>
      <c r="Q55" s="108">
        <v>36</v>
      </c>
      <c r="R55" s="108">
        <v>157</v>
      </c>
      <c r="S55" s="108" t="s">
        <v>531</v>
      </c>
      <c r="T55" s="108">
        <v>59.923259999999999</v>
      </c>
      <c r="U55" s="108">
        <v>0</v>
      </c>
      <c r="AP55" s="108" t="s">
        <v>135</v>
      </c>
      <c r="AQ55" s="113" t="e">
        <f>HLOOKUP($AP55,'[3]Megafile LAL per cap'!$A$2:$BF$18,2,FALSE)</f>
        <v>#N/A</v>
      </c>
      <c r="AR55" s="113">
        <f t="shared" si="1"/>
        <v>2.65</v>
      </c>
    </row>
    <row r="56" spans="1:44" x14ac:dyDescent="0.25">
      <c r="A56" s="108" t="s">
        <v>135</v>
      </c>
      <c r="B56" s="108">
        <v>2000</v>
      </c>
      <c r="C56" s="108">
        <v>1</v>
      </c>
      <c r="D56" s="108">
        <v>4.63</v>
      </c>
      <c r="E56" s="108">
        <v>2</v>
      </c>
      <c r="F56" s="111">
        <v>2.63</v>
      </c>
      <c r="G56" s="108">
        <v>1.35</v>
      </c>
      <c r="H56" s="108">
        <v>0.04</v>
      </c>
      <c r="I56" s="108">
        <v>1.24</v>
      </c>
      <c r="J56" s="108">
        <v>0</v>
      </c>
      <c r="K56" s="108">
        <v>1139.5173019560013</v>
      </c>
      <c r="L56" s="108">
        <v>3987803700</v>
      </c>
      <c r="M56" s="108">
        <v>3343395270</v>
      </c>
      <c r="N56" s="108">
        <v>6243.08</v>
      </c>
      <c r="O56" s="108">
        <v>2650.7690000000002</v>
      </c>
      <c r="P56" s="108">
        <v>3592.3109999999997</v>
      </c>
      <c r="Q56" s="108">
        <v>21.2</v>
      </c>
      <c r="R56" s="108">
        <v>222.7</v>
      </c>
      <c r="S56" s="108" t="s">
        <v>531</v>
      </c>
      <c r="T56" s="108">
        <v>58.493229999999997</v>
      </c>
      <c r="U56" s="108">
        <v>0</v>
      </c>
      <c r="AP56" s="108" t="s">
        <v>136</v>
      </c>
      <c r="AQ56" s="113" t="e">
        <f>HLOOKUP($AP56,'[3]Megafile LAL per cap'!$A$2:$BF$18,2,FALSE)</f>
        <v>#N/A</v>
      </c>
      <c r="AR56" s="113">
        <f t="shared" si="1"/>
        <v>2.63</v>
      </c>
    </row>
    <row r="57" spans="1:44" x14ac:dyDescent="0.25">
      <c r="A57" s="108" t="s">
        <v>136</v>
      </c>
      <c r="B57" s="108">
        <v>2000</v>
      </c>
      <c r="C57" s="108">
        <v>1</v>
      </c>
      <c r="D57" s="108">
        <v>4.5600000000000005</v>
      </c>
      <c r="E57" s="108">
        <v>1</v>
      </c>
      <c r="F57" s="111">
        <v>3.2585668882311869</v>
      </c>
      <c r="G57" s="108">
        <v>1.65</v>
      </c>
      <c r="H57" s="108">
        <v>0.1</v>
      </c>
      <c r="I57" s="108">
        <v>1.72</v>
      </c>
      <c r="J57" s="108">
        <v>0.1</v>
      </c>
      <c r="K57" s="108">
        <v>3479.0561519241228</v>
      </c>
      <c r="L57" s="108">
        <v>3301460000</v>
      </c>
      <c r="M57" s="108">
        <v>1294870000</v>
      </c>
      <c r="N57" s="108">
        <v>2600.0949999999998</v>
      </c>
      <c r="O57" s="108">
        <v>845.30000000000007</v>
      </c>
      <c r="P57" s="108">
        <v>1754.7949999999996</v>
      </c>
      <c r="Q57" s="108">
        <v>5.0999999999999996</v>
      </c>
      <c r="R57" s="108">
        <v>259.39999999999998</v>
      </c>
      <c r="S57" s="108" t="s">
        <v>531</v>
      </c>
      <c r="T57" s="108">
        <v>60.791379999999997</v>
      </c>
      <c r="U57" s="108">
        <v>0</v>
      </c>
      <c r="AP57" s="108" t="s">
        <v>138</v>
      </c>
      <c r="AQ57" s="113">
        <f>HLOOKUP($AP57,'[3]Megafile LAL per cap'!$A$2:$BF$18,2,FALSE)</f>
        <v>3.2585668882311869</v>
      </c>
      <c r="AR57" s="113">
        <f t="shared" si="1"/>
        <v>3.2585668882311869</v>
      </c>
    </row>
    <row r="58" spans="1:44" x14ac:dyDescent="0.25">
      <c r="A58" s="108" t="s">
        <v>138</v>
      </c>
      <c r="B58" s="108">
        <v>2000</v>
      </c>
      <c r="C58" s="108">
        <v>1</v>
      </c>
      <c r="D58" s="108">
        <v>8.120000000000001</v>
      </c>
      <c r="E58" s="108">
        <v>3</v>
      </c>
      <c r="F58" s="111">
        <v>5.12</v>
      </c>
      <c r="G58" s="108">
        <v>3.77</v>
      </c>
      <c r="H58" s="108">
        <v>0.06</v>
      </c>
      <c r="I58" s="108">
        <v>1.26</v>
      </c>
      <c r="J58" s="108">
        <v>0.03</v>
      </c>
      <c r="K58" s="108">
        <v>6581.5369324991989</v>
      </c>
      <c r="L58" s="108">
        <v>179464223000</v>
      </c>
      <c r="M58" s="108">
        <v>166367000000</v>
      </c>
      <c r="N58" s="108">
        <v>102808.59</v>
      </c>
      <c r="O58" s="108">
        <v>35266.520000000004</v>
      </c>
      <c r="P58" s="108">
        <v>67542.069999999992</v>
      </c>
      <c r="Q58" s="108">
        <v>40.299999999999997</v>
      </c>
      <c r="R58" s="108">
        <v>156.1</v>
      </c>
      <c r="S58" s="108" t="s">
        <v>531</v>
      </c>
      <c r="T58" s="108">
        <v>60.31541</v>
      </c>
      <c r="U58" s="108">
        <v>0</v>
      </c>
      <c r="AP58" s="108" t="s">
        <v>139</v>
      </c>
      <c r="AQ58" s="113" t="e">
        <f>HLOOKUP($AP58,'[3]Megafile LAL per cap'!$A$2:$BF$18,2,FALSE)</f>
        <v>#N/A</v>
      </c>
      <c r="AR58" s="113">
        <f t="shared" si="1"/>
        <v>5.12</v>
      </c>
    </row>
    <row r="59" spans="1:44" x14ac:dyDescent="0.25">
      <c r="A59" s="108" t="s">
        <v>139</v>
      </c>
      <c r="B59" s="108">
        <v>2000</v>
      </c>
      <c r="C59" s="108">
        <v>1</v>
      </c>
      <c r="D59" s="108">
        <v>4.5999999999999996</v>
      </c>
      <c r="E59" s="108">
        <v>1</v>
      </c>
      <c r="F59" s="111">
        <v>3.6</v>
      </c>
      <c r="G59" s="108">
        <v>1.04</v>
      </c>
      <c r="H59" s="108">
        <v>0.02</v>
      </c>
      <c r="I59" s="108">
        <v>2.54</v>
      </c>
      <c r="J59" s="108">
        <v>0</v>
      </c>
      <c r="K59" s="108">
        <v>1001.2564414051187</v>
      </c>
      <c r="L59" s="108">
        <v>1801500000</v>
      </c>
      <c r="M59" s="108">
        <v>880600000</v>
      </c>
      <c r="N59" s="108">
        <v>5026.7920000000004</v>
      </c>
      <c r="O59" s="108">
        <v>1992.153</v>
      </c>
      <c r="P59" s="108">
        <v>3034.6390000000001</v>
      </c>
      <c r="Q59" s="108">
        <v>25.6</v>
      </c>
      <c r="R59" s="108">
        <v>209.8</v>
      </c>
      <c r="S59" s="108" t="s">
        <v>531</v>
      </c>
      <c r="T59" s="108">
        <v>53.929340000000003</v>
      </c>
      <c r="U59" s="108">
        <v>0</v>
      </c>
      <c r="AP59" s="108" t="s">
        <v>149</v>
      </c>
      <c r="AQ59" s="113" t="e">
        <f>HLOOKUP($AP59,'[3]Megafile LAL per cap'!$A$2:$BF$18,2,FALSE)</f>
        <v>#N/A</v>
      </c>
      <c r="AR59" s="113">
        <f t="shared" si="1"/>
        <v>3.6</v>
      </c>
    </row>
    <row r="60" spans="1:44" x14ac:dyDescent="0.25">
      <c r="A60" s="108" t="s">
        <v>149</v>
      </c>
      <c r="B60" s="108">
        <v>2000</v>
      </c>
      <c r="C60" s="108">
        <v>1</v>
      </c>
      <c r="D60" s="108">
        <v>4.62</v>
      </c>
      <c r="E60" s="108">
        <v>0</v>
      </c>
      <c r="F60" s="111">
        <v>5.0241817488614426</v>
      </c>
      <c r="G60" s="108">
        <v>2.1</v>
      </c>
      <c r="H60" s="108">
        <v>0.09</v>
      </c>
      <c r="I60" s="108">
        <v>2.4300000000000002</v>
      </c>
      <c r="J60" s="108">
        <v>0.01</v>
      </c>
      <c r="K60" s="108">
        <v>15494.702966544804</v>
      </c>
      <c r="L60" s="108">
        <v>3308000000</v>
      </c>
      <c r="M60" s="108">
        <v>4274000000</v>
      </c>
      <c r="N60" s="108">
        <v>1267.98</v>
      </c>
      <c r="O60" s="108">
        <v>324.291</v>
      </c>
      <c r="P60" s="108">
        <v>943.68900000000008</v>
      </c>
      <c r="Q60" s="108">
        <v>13.3</v>
      </c>
      <c r="R60" s="108">
        <v>373.4</v>
      </c>
      <c r="S60" s="108" t="s">
        <v>531</v>
      </c>
      <c r="T60" s="108">
        <v>56.944659999999999</v>
      </c>
      <c r="U60" s="108">
        <v>0</v>
      </c>
      <c r="AP60" s="108" t="s">
        <v>150</v>
      </c>
      <c r="AQ60" s="113">
        <f>HLOOKUP($AP60,'[3]Megafile LAL per cap'!$A$2:$BF$18,2,FALSE)</f>
        <v>5.0241817488614426</v>
      </c>
      <c r="AR60" s="113">
        <f t="shared" si="1"/>
        <v>5.0241817488614426</v>
      </c>
    </row>
    <row r="61" spans="1:44" x14ac:dyDescent="0.25">
      <c r="A61" s="108" t="s">
        <v>150</v>
      </c>
      <c r="B61" s="108">
        <v>2000</v>
      </c>
      <c r="C61" s="108">
        <v>1</v>
      </c>
      <c r="D61" s="108">
        <v>9.6</v>
      </c>
      <c r="E61" s="108">
        <v>2</v>
      </c>
      <c r="F61" s="111">
        <v>7.6</v>
      </c>
      <c r="G61" s="108">
        <v>1.5</v>
      </c>
      <c r="H61" s="108">
        <v>4.53</v>
      </c>
      <c r="I61" s="108">
        <v>1.55</v>
      </c>
      <c r="J61" s="108">
        <v>0.01</v>
      </c>
      <c r="K61" s="108">
        <v>6872.7336858242816</v>
      </c>
      <c r="L61" s="108">
        <v>3466000000</v>
      </c>
      <c r="M61" s="108">
        <v>2295000000</v>
      </c>
      <c r="N61" s="108">
        <v>3321.2420000000002</v>
      </c>
      <c r="O61" s="108">
        <v>815.75800000000004</v>
      </c>
      <c r="P61" s="108">
        <v>2505.4840000000004</v>
      </c>
      <c r="Q61" s="108">
        <v>11.5</v>
      </c>
      <c r="R61" s="108">
        <v>208.1</v>
      </c>
      <c r="S61" s="108" t="s">
        <v>531</v>
      </c>
      <c r="T61" s="108">
        <v>66.434439999999995</v>
      </c>
      <c r="U61" s="108">
        <v>0</v>
      </c>
      <c r="AP61" s="108" t="s">
        <v>534</v>
      </c>
      <c r="AQ61" s="113" t="e">
        <f>HLOOKUP($AP61,'[3]Megafile LAL per cap'!$A$2:$BF$18,2,FALSE)</f>
        <v>#N/A</v>
      </c>
      <c r="AR61" s="113">
        <f t="shared" si="1"/>
        <v>7.6</v>
      </c>
    </row>
    <row r="62" spans="1:44" x14ac:dyDescent="0.25">
      <c r="A62" s="108" t="s">
        <v>534</v>
      </c>
      <c r="B62" s="108">
        <v>2000</v>
      </c>
      <c r="C62" s="108">
        <v>1</v>
      </c>
      <c r="D62" s="108">
        <v>10.029999999999999</v>
      </c>
      <c r="E62" s="108">
        <v>2</v>
      </c>
      <c r="F62" s="111">
        <v>5.480354688418184</v>
      </c>
      <c r="G62" s="108">
        <v>5.6</v>
      </c>
      <c r="H62" s="108">
        <v>0.11</v>
      </c>
      <c r="I62" s="108">
        <v>2.3199999999999998</v>
      </c>
      <c r="J62" s="108">
        <v>0</v>
      </c>
      <c r="K62" s="108">
        <v>4799.6460179995383</v>
      </c>
      <c r="L62" s="108">
        <v>16213000000</v>
      </c>
      <c r="M62" s="108">
        <v>33529000000</v>
      </c>
      <c r="N62" s="108">
        <v>24481.476999999999</v>
      </c>
      <c r="O62" s="108">
        <v>8356.8880000000008</v>
      </c>
      <c r="P62" s="108">
        <v>16124.588999999998</v>
      </c>
      <c r="Q62" s="108">
        <v>14.6</v>
      </c>
      <c r="R62" s="108">
        <v>240.8</v>
      </c>
      <c r="S62" s="108" t="s">
        <v>531</v>
      </c>
      <c r="T62" s="108">
        <v>50.051160000000003</v>
      </c>
      <c r="U62" s="108">
        <v>0</v>
      </c>
      <c r="AP62" s="108" t="s">
        <v>530</v>
      </c>
      <c r="AQ62" s="113">
        <f>HLOOKUP($AP62,'[3]Megafile LAL per cap'!$A$2:$BF$18,2,FALSE)</f>
        <v>5.480354688418184</v>
      </c>
      <c r="AR62" s="113">
        <f t="shared" si="1"/>
        <v>5.480354688418184</v>
      </c>
    </row>
    <row r="63" spans="1:44" x14ac:dyDescent="0.25">
      <c r="A63" s="108" t="s">
        <v>47</v>
      </c>
      <c r="B63" s="108">
        <v>2000</v>
      </c>
      <c r="C63" s="108">
        <v>1</v>
      </c>
      <c r="D63" s="108">
        <v>4.3100000000000005</v>
      </c>
      <c r="E63" s="108">
        <v>1</v>
      </c>
      <c r="F63" s="111">
        <v>2.0193769278197626</v>
      </c>
      <c r="G63" s="108">
        <v>1.17</v>
      </c>
      <c r="H63" s="108">
        <v>0.14000000000000001</v>
      </c>
      <c r="I63" s="108">
        <v>2</v>
      </c>
      <c r="J63" s="108">
        <v>0</v>
      </c>
      <c r="K63" s="108">
        <v>954.55224330174804</v>
      </c>
      <c r="L63" s="108">
        <v>225094000000</v>
      </c>
      <c r="M63" s="108">
        <v>249203000000</v>
      </c>
      <c r="N63" s="108">
        <v>1269974.5719999999</v>
      </c>
      <c r="O63" s="108">
        <v>318320.81099999999</v>
      </c>
      <c r="P63" s="108">
        <v>951653.76099999994</v>
      </c>
      <c r="Q63" s="108">
        <v>13.6</v>
      </c>
      <c r="R63" s="108">
        <v>302.39999999999998</v>
      </c>
      <c r="S63" s="108" t="s">
        <v>535</v>
      </c>
      <c r="T63" s="108">
        <v>60.719569999999997</v>
      </c>
      <c r="U63" s="108">
        <v>0</v>
      </c>
      <c r="W63" s="108">
        <f>SUMPRODUCT(D63:D75,$P$63:$P$75)/SUM($P$63:$P$75)</f>
        <v>4.2461682484408634</v>
      </c>
      <c r="X63" s="108">
        <f t="shared" ref="X63:AC63" si="7">SUMPRODUCT(E63:E75,$P$63:$P$75)/SUM($P$63:$P$75)</f>
        <v>1.42019375065352</v>
      </c>
      <c r="Y63" s="108">
        <f>SUMPRODUCT(F63:F75,$P$63:$P$75)/SUM($P$63:$P$75)</f>
        <v>1.7132720387009943</v>
      </c>
      <c r="Z63" s="108">
        <f t="shared" si="7"/>
        <v>0.7523854061747226</v>
      </c>
      <c r="AA63" s="108">
        <f t="shared" si="7"/>
        <v>7.6382392785956293E-2</v>
      </c>
      <c r="AB63" s="108">
        <f t="shared" si="7"/>
        <v>1.7603282509009279</v>
      </c>
      <c r="AC63" s="108">
        <f t="shared" si="7"/>
        <v>0.23603694244077866</v>
      </c>
      <c r="AD63" s="108">
        <f>SUMPRODUCT(Q63:Q75,$N$63:$N$75)/SUM($N$63:$N$75)</f>
        <v>18.204235969222751</v>
      </c>
      <c r="AE63" s="108">
        <f>SUMPRODUCT(R63:R75,$N$63:$N$75)/SUM($N$63:$N$75)</f>
        <v>305.87561404650245</v>
      </c>
      <c r="AF63" s="112" t="s">
        <v>536</v>
      </c>
      <c r="AM63" s="108">
        <f>X63/W63</f>
        <v>0.33446478508594102</v>
      </c>
      <c r="AP63" s="108" t="s">
        <v>47</v>
      </c>
      <c r="AQ63" s="113">
        <f>HLOOKUP($AP63,'[3]Megafile LAL per cap'!$A$2:$BF$18,2,FALSE)</f>
        <v>2.0193769278197626</v>
      </c>
      <c r="AR63" s="113">
        <f t="shared" si="1"/>
        <v>2.0193769278197626</v>
      </c>
    </row>
    <row r="64" spans="1:44" x14ac:dyDescent="0.25">
      <c r="A64" s="108" t="s">
        <v>52</v>
      </c>
      <c r="B64" s="108">
        <v>2000</v>
      </c>
      <c r="C64" s="108">
        <v>1</v>
      </c>
      <c r="D64" s="108">
        <v>3.52</v>
      </c>
      <c r="E64" s="108">
        <v>1.7</v>
      </c>
      <c r="F64" s="111">
        <v>0.43604564787801459</v>
      </c>
      <c r="G64" s="108">
        <v>0.03</v>
      </c>
      <c r="H64" s="108">
        <v>0</v>
      </c>
      <c r="I64" s="108">
        <v>1.79</v>
      </c>
      <c r="J64" s="108">
        <v>0</v>
      </c>
      <c r="K64" s="108">
        <v>457.2835417848774</v>
      </c>
      <c r="L64" s="108">
        <v>51522900000</v>
      </c>
      <c r="M64" s="108">
        <v>42379300000</v>
      </c>
      <c r="N64" s="108">
        <v>1053481.0719999999</v>
      </c>
      <c r="O64" s="108">
        <v>365901.75099999999</v>
      </c>
      <c r="P64" s="108">
        <v>687579.321</v>
      </c>
      <c r="Q64" s="108">
        <v>21.9</v>
      </c>
      <c r="R64" s="108">
        <v>337.6</v>
      </c>
      <c r="S64" s="108" t="s">
        <v>535</v>
      </c>
      <c r="T64" s="108">
        <v>50.140230000000003</v>
      </c>
      <c r="U64" s="108">
        <v>0</v>
      </c>
      <c r="AP64" s="108" t="s">
        <v>52</v>
      </c>
      <c r="AQ64" s="113">
        <f>HLOOKUP($AP64,'[3]Megafile LAL per cap'!$A$2:$BF$18,2,FALSE)</f>
        <v>0.43604564787801459</v>
      </c>
      <c r="AR64" s="113">
        <f t="shared" si="1"/>
        <v>0.43604564787801459</v>
      </c>
    </row>
    <row r="65" spans="1:44" x14ac:dyDescent="0.25">
      <c r="A65" s="108" t="s">
        <v>53</v>
      </c>
      <c r="B65" s="108">
        <v>2000</v>
      </c>
      <c r="C65" s="108">
        <v>1</v>
      </c>
      <c r="D65" s="108">
        <v>1.06</v>
      </c>
      <c r="E65" s="108">
        <v>1</v>
      </c>
      <c r="F65" s="111">
        <v>0.06</v>
      </c>
      <c r="G65" s="108">
        <v>0.06</v>
      </c>
      <c r="H65" s="108">
        <v>0</v>
      </c>
      <c r="I65" s="108">
        <v>0</v>
      </c>
      <c r="J65" s="108">
        <v>0</v>
      </c>
      <c r="K65" s="108">
        <v>789.80588010274039</v>
      </c>
      <c r="L65" s="108">
        <v>43595000000</v>
      </c>
      <c r="M65" s="108">
        <v>65403000000</v>
      </c>
      <c r="N65" s="108">
        <v>211540.42800000001</v>
      </c>
      <c r="O65" s="108">
        <v>64913.766999999993</v>
      </c>
      <c r="P65" s="108">
        <v>146626.66100000002</v>
      </c>
      <c r="Q65" s="108">
        <v>24.3</v>
      </c>
      <c r="R65" s="108">
        <v>404.2</v>
      </c>
      <c r="S65" s="108" t="s">
        <v>535</v>
      </c>
      <c r="T65" s="108">
        <v>56.599670000000003</v>
      </c>
      <c r="U65" s="108">
        <v>0</v>
      </c>
      <c r="AP65" s="108" t="s">
        <v>53</v>
      </c>
      <c r="AQ65" s="113" t="e">
        <f>HLOOKUP($AP65,'[3]Megafile LAL per cap'!$A$2:$BF$18,2,FALSE)</f>
        <v>#N/A</v>
      </c>
      <c r="AR65" s="113">
        <f t="shared" si="1"/>
        <v>0.06</v>
      </c>
    </row>
    <row r="66" spans="1:44" x14ac:dyDescent="0.25">
      <c r="A66" s="108" t="s">
        <v>54</v>
      </c>
      <c r="B66" s="108">
        <v>2000</v>
      </c>
      <c r="C66" s="108">
        <v>1</v>
      </c>
      <c r="D66" s="108">
        <v>9.9699999999999989</v>
      </c>
      <c r="E66" s="108">
        <v>2</v>
      </c>
      <c r="F66" s="111">
        <v>6.7780250755311791</v>
      </c>
      <c r="G66" s="108">
        <v>2.5</v>
      </c>
      <c r="H66" s="108">
        <v>0.28999999999999998</v>
      </c>
      <c r="I66" s="108">
        <v>2.94</v>
      </c>
      <c r="J66" s="108">
        <v>2.23</v>
      </c>
      <c r="K66" s="108">
        <v>37299.644129129272</v>
      </c>
      <c r="L66" s="108">
        <v>379511000000</v>
      </c>
      <c r="M66" s="108">
        <v>479249000000</v>
      </c>
      <c r="N66" s="108">
        <v>125714.674</v>
      </c>
      <c r="O66" s="108">
        <v>18384.938999999998</v>
      </c>
      <c r="P66" s="108">
        <v>107329.735</v>
      </c>
      <c r="Q66" s="108">
        <v>9.4</v>
      </c>
      <c r="R66" s="108">
        <v>111.8</v>
      </c>
      <c r="S66" s="108" t="s">
        <v>535</v>
      </c>
      <c r="T66" s="108">
        <v>65.497240000000005</v>
      </c>
      <c r="U66" s="108">
        <v>0</v>
      </c>
      <c r="AP66" s="108" t="s">
        <v>54</v>
      </c>
      <c r="AQ66" s="113">
        <f>HLOOKUP($AP66,'[3]Megafile LAL per cap'!$A$2:$BF$18,2,FALSE)</f>
        <v>6.7780250755311791</v>
      </c>
      <c r="AR66" s="113">
        <f t="shared" si="1"/>
        <v>6.7780250755311791</v>
      </c>
    </row>
    <row r="67" spans="1:44" x14ac:dyDescent="0.25">
      <c r="A67" s="108" t="s">
        <v>60</v>
      </c>
      <c r="B67" s="108">
        <v>2000</v>
      </c>
      <c r="C67" s="108">
        <v>1</v>
      </c>
      <c r="D67" s="108">
        <v>3.95</v>
      </c>
      <c r="E67" s="108">
        <v>3.4</v>
      </c>
      <c r="F67" s="111">
        <v>0.36525684091107102</v>
      </c>
      <c r="G67" s="108">
        <v>0.45</v>
      </c>
      <c r="H67" s="108">
        <v>0.02</v>
      </c>
      <c r="I67" s="108">
        <v>0.08</v>
      </c>
      <c r="J67" s="108">
        <v>0</v>
      </c>
      <c r="K67" s="108">
        <v>4004.5459551749868</v>
      </c>
      <c r="L67" s="108">
        <v>81962860070</v>
      </c>
      <c r="M67" s="108">
        <v>98229030394</v>
      </c>
      <c r="N67" s="108">
        <v>23420.751</v>
      </c>
      <c r="O67" s="108">
        <v>7802.9060000000009</v>
      </c>
      <c r="P67" s="108">
        <v>15617.844999999999</v>
      </c>
      <c r="Q67" s="108">
        <v>8.1999999999999993</v>
      </c>
      <c r="R67" s="108">
        <v>377.4</v>
      </c>
      <c r="S67" s="108" t="s">
        <v>535</v>
      </c>
      <c r="T67" s="108">
        <v>78.638149999999996</v>
      </c>
      <c r="U67" s="108">
        <v>0</v>
      </c>
      <c r="AP67" s="108" t="s">
        <v>60</v>
      </c>
      <c r="AQ67" s="113">
        <f>HLOOKUP($AP67,'[3]Megafile LAL per cap'!$A$2:$BF$18,2,FALSE)</f>
        <v>0.36525684091107102</v>
      </c>
      <c r="AR67" s="113">
        <f t="shared" ref="AR67:AR99" si="8">IF(ISNA(AQ67),F67,AQ67)</f>
        <v>0.36525684091107102</v>
      </c>
    </row>
    <row r="68" spans="1:44" x14ac:dyDescent="0.25">
      <c r="A68" s="108" t="s">
        <v>67</v>
      </c>
      <c r="B68" s="108">
        <v>2000</v>
      </c>
      <c r="C68" s="108">
        <v>1</v>
      </c>
      <c r="D68" s="108">
        <v>0.32</v>
      </c>
      <c r="E68" s="108">
        <v>0.3</v>
      </c>
      <c r="F68" s="111">
        <v>0.02</v>
      </c>
      <c r="G68" s="108">
        <v>0</v>
      </c>
      <c r="H68" s="108">
        <v>0</v>
      </c>
      <c r="I68" s="108">
        <v>0</v>
      </c>
      <c r="J68" s="108">
        <v>0.01</v>
      </c>
      <c r="K68" s="108">
        <v>514.15796047880872</v>
      </c>
      <c r="L68" s="108">
        <v>10864000000</v>
      </c>
      <c r="M68" s="108">
        <v>9028000000</v>
      </c>
      <c r="N68" s="108">
        <v>138250.48699999999</v>
      </c>
      <c r="O68" s="108">
        <v>56816.872000000003</v>
      </c>
      <c r="P68" s="108">
        <v>81433.614999999991</v>
      </c>
      <c r="Q68" s="108">
        <v>29.3</v>
      </c>
      <c r="R68" s="108">
        <v>250.6</v>
      </c>
      <c r="S68" s="108" t="s">
        <v>535</v>
      </c>
      <c r="T68" s="108">
        <v>50.497929999999997</v>
      </c>
      <c r="U68" s="108">
        <v>0</v>
      </c>
      <c r="AP68" s="108" t="s">
        <v>67</v>
      </c>
      <c r="AQ68" s="113" t="e">
        <f>HLOOKUP($AP68,'[3]Megafile LAL per cap'!$A$2:$BF$18,2,FALSE)</f>
        <v>#N/A</v>
      </c>
      <c r="AR68" s="113">
        <f t="shared" si="8"/>
        <v>0.02</v>
      </c>
    </row>
    <row r="69" spans="1:44" x14ac:dyDescent="0.25">
      <c r="A69" s="108" t="s">
        <v>68</v>
      </c>
      <c r="B69" s="108">
        <v>2000</v>
      </c>
      <c r="C69" s="108">
        <v>1</v>
      </c>
      <c r="D69" s="108">
        <v>2.25</v>
      </c>
      <c r="E69" s="108">
        <v>0.5</v>
      </c>
      <c r="F69" s="111">
        <v>1.75</v>
      </c>
      <c r="G69" s="108">
        <v>0.59</v>
      </c>
      <c r="H69" s="108">
        <v>0.04</v>
      </c>
      <c r="I69" s="108">
        <v>1.1200000000000001</v>
      </c>
      <c r="J69" s="108">
        <v>0</v>
      </c>
      <c r="K69" s="108">
        <v>654.61985698252215</v>
      </c>
      <c r="L69" s="108">
        <v>1151000000</v>
      </c>
      <c r="M69" s="108">
        <v>2096000000</v>
      </c>
      <c r="N69" s="108">
        <v>5374.0510000000004</v>
      </c>
      <c r="O69" s="108">
        <v>2159.8679999999999</v>
      </c>
      <c r="P69" s="108">
        <v>3214.1830000000004</v>
      </c>
      <c r="Q69" s="108">
        <v>53.1</v>
      </c>
      <c r="R69" s="108">
        <v>162.5</v>
      </c>
      <c r="S69" s="108" t="s">
        <v>535</v>
      </c>
      <c r="T69" s="108">
        <v>50.497929999999997</v>
      </c>
      <c r="U69" s="108">
        <v>0</v>
      </c>
      <c r="AP69" s="108" t="s">
        <v>68</v>
      </c>
      <c r="AQ69" s="113" t="e">
        <f>HLOOKUP($AP69,'[3]Megafile LAL per cap'!$A$2:$BF$18,2,FALSE)</f>
        <v>#N/A</v>
      </c>
      <c r="AR69" s="113">
        <f t="shared" si="8"/>
        <v>1.75</v>
      </c>
    </row>
    <row r="70" spans="1:44" x14ac:dyDescent="0.25">
      <c r="A70" s="108" t="s">
        <v>69</v>
      </c>
      <c r="B70" s="108">
        <v>2000</v>
      </c>
      <c r="C70" s="108">
        <v>1</v>
      </c>
      <c r="D70" s="108">
        <v>7.77</v>
      </c>
      <c r="E70" s="108">
        <v>3</v>
      </c>
      <c r="F70" s="111">
        <v>2.9110138542683153</v>
      </c>
      <c r="G70" s="108">
        <v>1.19</v>
      </c>
      <c r="H70" s="108">
        <v>0.01</v>
      </c>
      <c r="I70" s="108">
        <v>3.56</v>
      </c>
      <c r="J70" s="108">
        <v>0</v>
      </c>
      <c r="K70" s="108">
        <v>1043.45610277532</v>
      </c>
      <c r="L70" s="108">
        <v>37027000000</v>
      </c>
      <c r="M70" s="108">
        <v>38078250000</v>
      </c>
      <c r="N70" s="108">
        <v>77932.247000000003</v>
      </c>
      <c r="O70" s="108">
        <v>30001.510999999999</v>
      </c>
      <c r="P70" s="108">
        <v>47930.736000000004</v>
      </c>
      <c r="Q70" s="108">
        <v>15.1</v>
      </c>
      <c r="R70" s="108">
        <v>303.39999999999998</v>
      </c>
      <c r="S70" s="108" t="s">
        <v>535</v>
      </c>
      <c r="T70" s="108">
        <v>56.665149999999997</v>
      </c>
      <c r="U70" s="108">
        <v>0</v>
      </c>
      <c r="AP70" s="108" t="s">
        <v>69</v>
      </c>
      <c r="AQ70" s="113">
        <f>HLOOKUP($AP70,'[3]Megafile LAL per cap'!$A$2:$BF$18,2,FALSE)</f>
        <v>2.9110138542683153</v>
      </c>
      <c r="AR70" s="113">
        <f t="shared" si="8"/>
        <v>2.9110138542683153</v>
      </c>
    </row>
    <row r="71" spans="1:44" x14ac:dyDescent="0.25">
      <c r="A71" s="108" t="s">
        <v>537</v>
      </c>
      <c r="B71" s="108">
        <v>2000</v>
      </c>
      <c r="C71" s="108">
        <v>1</v>
      </c>
      <c r="D71" s="108">
        <v>17.329999999999998</v>
      </c>
      <c r="E71" s="108">
        <v>7</v>
      </c>
      <c r="F71" s="111">
        <v>10.33</v>
      </c>
      <c r="G71" s="108">
        <v>2.23</v>
      </c>
      <c r="H71" s="108">
        <v>0.03</v>
      </c>
      <c r="I71" s="108">
        <v>0.46</v>
      </c>
      <c r="J71" s="108">
        <v>7.61</v>
      </c>
      <c r="K71" s="108">
        <v>11947.57724724436</v>
      </c>
      <c r="L71" s="108">
        <v>160481000000</v>
      </c>
      <c r="M71" s="108">
        <v>172268000000</v>
      </c>
      <c r="N71" s="108">
        <v>46206.271000000001</v>
      </c>
      <c r="O71" s="108">
        <v>9684.6219999999994</v>
      </c>
      <c r="P71" s="108">
        <v>36521.649000000005</v>
      </c>
      <c r="Q71" s="108">
        <v>25.1</v>
      </c>
      <c r="R71" s="108">
        <v>183.9</v>
      </c>
      <c r="S71" s="108" t="s">
        <v>535</v>
      </c>
      <c r="T71" s="108">
        <v>64.328569999999999</v>
      </c>
      <c r="U71" s="108">
        <v>0</v>
      </c>
      <c r="AP71" s="108" t="s">
        <v>537</v>
      </c>
      <c r="AQ71" s="113" t="e">
        <f>HLOOKUP($AP71,'[3]Megafile LAL per cap'!$A$2:$BF$18,2,FALSE)</f>
        <v>#N/A</v>
      </c>
      <c r="AR71" s="113">
        <f t="shared" si="8"/>
        <v>10.33</v>
      </c>
    </row>
    <row r="72" spans="1:44" x14ac:dyDescent="0.25">
      <c r="A72" s="108" t="s">
        <v>71</v>
      </c>
      <c r="B72" s="108">
        <v>2000</v>
      </c>
      <c r="C72" s="108">
        <v>1</v>
      </c>
      <c r="D72" s="108">
        <v>3.03</v>
      </c>
      <c r="E72" s="108">
        <v>1</v>
      </c>
      <c r="F72" s="111">
        <v>1.6961051809865395</v>
      </c>
      <c r="G72" s="108">
        <v>1.29</v>
      </c>
      <c r="H72" s="108">
        <v>0.12</v>
      </c>
      <c r="I72" s="108">
        <v>0.61</v>
      </c>
      <c r="J72" s="108">
        <v>0</v>
      </c>
      <c r="K72" s="108">
        <v>23793.036365011667</v>
      </c>
      <c r="L72" s="108">
        <v>134545000000</v>
      </c>
      <c r="M72" s="108">
        <v>137804000000</v>
      </c>
      <c r="N72" s="108">
        <v>3918.183</v>
      </c>
      <c r="O72" s="108">
        <v>840.94799999999998</v>
      </c>
      <c r="P72" s="108">
        <v>3077.2350000000001</v>
      </c>
      <c r="Q72" s="108">
        <v>5.0999999999999996</v>
      </c>
      <c r="R72" s="108">
        <v>188</v>
      </c>
      <c r="S72" s="108" t="s">
        <v>535</v>
      </c>
      <c r="T72" s="108">
        <v>88.594080000000005</v>
      </c>
      <c r="U72" s="108">
        <v>0</v>
      </c>
      <c r="AP72" s="108" t="s">
        <v>71</v>
      </c>
      <c r="AQ72" s="113">
        <f>HLOOKUP($AP72,'[3]Megafile LAL per cap'!$A$2:$BF$18,2,FALSE)</f>
        <v>1.6961051809865395</v>
      </c>
      <c r="AR72" s="113">
        <f t="shared" si="8"/>
        <v>1.6961051809865395</v>
      </c>
    </row>
    <row r="73" spans="1:44" x14ac:dyDescent="0.25">
      <c r="A73" s="108" t="s">
        <v>74</v>
      </c>
      <c r="B73" s="108">
        <v>2000</v>
      </c>
      <c r="C73" s="108">
        <v>1</v>
      </c>
      <c r="D73" s="108">
        <v>1.96</v>
      </c>
      <c r="E73" s="108">
        <v>0.5</v>
      </c>
      <c r="F73" s="111">
        <v>1.46</v>
      </c>
      <c r="G73" s="108">
        <v>0.1</v>
      </c>
      <c r="H73" s="108">
        <v>0.01</v>
      </c>
      <c r="I73" s="108">
        <v>1.35</v>
      </c>
      <c r="J73" s="108">
        <v>0</v>
      </c>
      <c r="K73" s="108">
        <v>854.92672515216429</v>
      </c>
      <c r="L73" s="108">
        <v>6281240000</v>
      </c>
      <c r="M73" s="108">
        <v>5430170000</v>
      </c>
      <c r="N73" s="108">
        <v>18783.744999999999</v>
      </c>
      <c r="O73" s="108">
        <v>5024.7539999999999</v>
      </c>
      <c r="P73" s="108">
        <v>13758.990999999998</v>
      </c>
      <c r="Q73" s="108">
        <v>17.600000000000001</v>
      </c>
      <c r="R73" s="108">
        <v>331.8</v>
      </c>
      <c r="S73" s="108" t="s">
        <v>535</v>
      </c>
      <c r="T73" s="108">
        <v>50.244799999999998</v>
      </c>
      <c r="U73" s="108">
        <v>0</v>
      </c>
      <c r="AP73" s="108" t="s">
        <v>74</v>
      </c>
      <c r="AQ73" s="113" t="e">
        <f>HLOOKUP($AP73,'[3]Megafile LAL per cap'!$A$2:$BF$18,2,FALSE)</f>
        <v>#N/A</v>
      </c>
      <c r="AR73" s="113">
        <f t="shared" si="8"/>
        <v>1.46</v>
      </c>
    </row>
    <row r="74" spans="1:44" x14ac:dyDescent="0.25">
      <c r="A74" s="108" t="s">
        <v>77</v>
      </c>
      <c r="B74" s="108">
        <v>2000</v>
      </c>
      <c r="C74" s="108">
        <v>1</v>
      </c>
      <c r="D74" s="108">
        <v>7.4</v>
      </c>
      <c r="E74" s="108">
        <v>2</v>
      </c>
      <c r="F74" s="111">
        <v>4.4734953677136717</v>
      </c>
      <c r="G74" s="108">
        <v>1.0900000000000001</v>
      </c>
      <c r="H74" s="108">
        <v>0.02</v>
      </c>
      <c r="I74" s="108">
        <v>4.29</v>
      </c>
      <c r="J74" s="108">
        <v>0</v>
      </c>
      <c r="K74" s="108">
        <v>1968.5369911656148</v>
      </c>
      <c r="L74" s="108">
        <v>61923400000</v>
      </c>
      <c r="M74" s="108">
        <v>68962500000</v>
      </c>
      <c r="N74" s="108">
        <v>62693.322</v>
      </c>
      <c r="O74" s="108">
        <v>15031.407000000001</v>
      </c>
      <c r="P74" s="108">
        <v>47661.915000000001</v>
      </c>
      <c r="Q74" s="108">
        <v>15.6</v>
      </c>
      <c r="R74" s="108">
        <v>226.1</v>
      </c>
      <c r="S74" s="108" t="s">
        <v>535</v>
      </c>
      <c r="T74" s="108">
        <v>64.014039999999994</v>
      </c>
      <c r="U74" s="108">
        <v>0</v>
      </c>
      <c r="AP74" s="108" t="s">
        <v>77</v>
      </c>
      <c r="AQ74" s="113">
        <f>HLOOKUP($AP74,'[3]Megafile LAL per cap'!$A$2:$BF$18,2,FALSE)</f>
        <v>4.4734953677136717</v>
      </c>
      <c r="AR74" s="113">
        <f t="shared" si="8"/>
        <v>4.4734953677136717</v>
      </c>
    </row>
    <row r="75" spans="1:44" x14ac:dyDescent="0.25">
      <c r="A75" s="108" t="s">
        <v>538</v>
      </c>
      <c r="B75" s="108">
        <v>2000</v>
      </c>
      <c r="C75" s="108">
        <v>1</v>
      </c>
      <c r="D75" s="108">
        <v>1.7</v>
      </c>
      <c r="E75" s="108">
        <v>1</v>
      </c>
      <c r="F75" s="111">
        <v>0.7</v>
      </c>
      <c r="G75" s="108">
        <v>0.68</v>
      </c>
      <c r="H75" s="108">
        <v>0</v>
      </c>
      <c r="I75" s="108">
        <v>0.02</v>
      </c>
      <c r="J75" s="108">
        <v>0.01</v>
      </c>
      <c r="K75" s="108">
        <v>433.3337076797003</v>
      </c>
      <c r="L75" s="108">
        <v>15638000000</v>
      </c>
      <c r="M75" s="108">
        <v>14483000000</v>
      </c>
      <c r="N75" s="108">
        <v>80285.562999999995</v>
      </c>
      <c r="O75" s="108">
        <v>25416.144</v>
      </c>
      <c r="P75" s="108">
        <v>54869.418999999994</v>
      </c>
      <c r="Q75" s="108">
        <v>23.6</v>
      </c>
      <c r="R75" s="108">
        <v>207.9</v>
      </c>
      <c r="S75" s="108" t="s">
        <v>535</v>
      </c>
      <c r="T75" s="108">
        <v>48.135480000000001</v>
      </c>
      <c r="U75" s="108">
        <v>0</v>
      </c>
      <c r="AP75" s="108" t="s">
        <v>538</v>
      </c>
      <c r="AQ75" s="113" t="e">
        <f>HLOOKUP($AP75,'[3]Megafile LAL per cap'!$A$2:$BF$18,2,FALSE)</f>
        <v>#N/A</v>
      </c>
      <c r="AR75" s="113">
        <f t="shared" si="8"/>
        <v>0.7</v>
      </c>
    </row>
    <row r="76" spans="1:44" x14ac:dyDescent="0.25">
      <c r="A76" s="108" t="s">
        <v>153</v>
      </c>
      <c r="B76" s="108">
        <v>2000</v>
      </c>
      <c r="C76" s="108">
        <v>1</v>
      </c>
      <c r="D76" s="108">
        <v>0.67999999999999994</v>
      </c>
      <c r="E76" s="108">
        <v>0.3</v>
      </c>
      <c r="F76" s="111">
        <v>0.1708916845023247</v>
      </c>
      <c r="G76" s="108">
        <v>0.25</v>
      </c>
      <c r="H76" s="108">
        <v>0.13</v>
      </c>
      <c r="I76" s="108">
        <v>0</v>
      </c>
      <c r="J76" s="108">
        <v>0</v>
      </c>
      <c r="K76" s="108">
        <v>1727.3332508825058</v>
      </c>
      <c r="L76" s="108">
        <v>9171000000</v>
      </c>
      <c r="M76" s="108">
        <v>22031000000</v>
      </c>
      <c r="N76" s="108">
        <v>31183.657999999999</v>
      </c>
      <c r="O76" s="108">
        <v>10687.380999999999</v>
      </c>
      <c r="P76" s="108">
        <v>20496.277000000002</v>
      </c>
      <c r="Q76" s="108">
        <v>5.7</v>
      </c>
      <c r="R76" s="108">
        <v>434.7</v>
      </c>
      <c r="S76" s="108" t="s">
        <v>539</v>
      </c>
      <c r="T76" s="108">
        <v>51.584290000000003</v>
      </c>
      <c r="U76" s="108">
        <v>0</v>
      </c>
      <c r="W76" s="108">
        <f>SUMPRODUCT(D76:D99,$P$76:$P$99)/SUM($P$76:$P$99)</f>
        <v>3.7515479314440974</v>
      </c>
      <c r="X76" s="108">
        <f t="shared" ref="X76:AC76" si="9">SUMPRODUCT(E76:E99,$P$76:$P$99)/SUM($P$76:$P$99)</f>
        <v>1.3699130439157321</v>
      </c>
      <c r="Y76" s="108">
        <f>SUMPRODUCT(F76:F99,$P$76:$P$99)/SUM($P$76:$P$99)</f>
        <v>2.2491206067267027</v>
      </c>
      <c r="Z76" s="108">
        <f t="shared" si="9"/>
        <v>0.28355021269386133</v>
      </c>
      <c r="AA76" s="108">
        <f t="shared" si="9"/>
        <v>6.2870503876158113E-2</v>
      </c>
      <c r="AB76" s="108">
        <f t="shared" si="9"/>
        <v>0.26477795794804448</v>
      </c>
      <c r="AC76" s="108">
        <f t="shared" si="9"/>
        <v>1.770436213010302</v>
      </c>
      <c r="AD76" s="108">
        <f>SUMPRODUCT(Q76:Q99,$N$76:$N$99)/SUM($N$76:$N$99)</f>
        <v>18.26263989493426</v>
      </c>
      <c r="AE76" s="108">
        <f>SUMPRODUCT(R76:R99,$N$76:$N$99)/SUM($N$76:$N$99)</f>
        <v>285.47349541105211</v>
      </c>
      <c r="AF76" s="112" t="s">
        <v>540</v>
      </c>
      <c r="AM76" s="108">
        <f>X76/W76</f>
        <v>0.36515941391382045</v>
      </c>
      <c r="AP76" s="108" t="s">
        <v>153</v>
      </c>
      <c r="AQ76" s="113">
        <f>HLOOKUP($AP76,'[3]Megafile LAL per cap'!$A$2:$BF$18,2,FALSE)</f>
        <v>0.1708916845023247</v>
      </c>
      <c r="AR76" s="113">
        <f t="shared" si="8"/>
        <v>0.1708916845023247</v>
      </c>
    </row>
    <row r="77" spans="1:44" x14ac:dyDescent="0.25">
      <c r="A77" s="108" t="s">
        <v>154</v>
      </c>
      <c r="B77" s="108">
        <v>2000</v>
      </c>
      <c r="C77" s="108">
        <v>1</v>
      </c>
      <c r="D77" s="108">
        <v>5.12</v>
      </c>
      <c r="E77" s="108">
        <v>2.56</v>
      </c>
      <c r="F77" s="111">
        <v>2.56</v>
      </c>
      <c r="G77" s="108">
        <v>1.41</v>
      </c>
      <c r="H77" s="108">
        <v>0.4</v>
      </c>
      <c r="I77" s="108">
        <v>0.38</v>
      </c>
      <c r="J77" s="108">
        <v>0.37</v>
      </c>
      <c r="K77" s="108">
        <v>655.62949440870545</v>
      </c>
      <c r="L77" s="108">
        <v>3040000000</v>
      </c>
      <c r="M77" s="108">
        <v>7921000000</v>
      </c>
      <c r="N77" s="108">
        <v>15058.638000000001</v>
      </c>
      <c r="O77" s="108">
        <v>7201.1690000000008</v>
      </c>
      <c r="P77" s="108">
        <v>7857.4690000000001</v>
      </c>
      <c r="Q77" s="108">
        <v>22.1</v>
      </c>
      <c r="R77" s="108">
        <v>383.4</v>
      </c>
      <c r="S77" s="108" t="s">
        <v>539</v>
      </c>
      <c r="T77" s="108">
        <v>43.216450000000002</v>
      </c>
      <c r="U77" s="108">
        <v>0</v>
      </c>
      <c r="AP77" s="108" t="s">
        <v>154</v>
      </c>
      <c r="AQ77" s="113" t="e">
        <f>HLOOKUP($AP77,'[3]Megafile LAL per cap'!$A$2:$BF$18,2,FALSE)</f>
        <v>#N/A</v>
      </c>
      <c r="AR77" s="113">
        <f t="shared" si="8"/>
        <v>2.56</v>
      </c>
    </row>
    <row r="78" spans="1:44" x14ac:dyDescent="0.25">
      <c r="A78" s="108" t="s">
        <v>157</v>
      </c>
      <c r="B78" s="108">
        <v>2000</v>
      </c>
      <c r="C78" s="108">
        <v>1</v>
      </c>
      <c r="D78" s="108">
        <v>8.41</v>
      </c>
      <c r="E78" s="108">
        <v>3</v>
      </c>
      <c r="F78" s="111">
        <v>5.41</v>
      </c>
      <c r="G78" s="108">
        <v>2.34</v>
      </c>
      <c r="H78" s="108">
        <v>0.34</v>
      </c>
      <c r="I78" s="108">
        <v>0.54</v>
      </c>
      <c r="J78" s="108">
        <v>2.19</v>
      </c>
      <c r="K78" s="108">
        <v>3297.4786863382742</v>
      </c>
      <c r="L78" s="108">
        <v>2081000000</v>
      </c>
      <c r="M78" s="108">
        <v>2675000000</v>
      </c>
      <c r="N78" s="108">
        <v>1736.579</v>
      </c>
      <c r="O78" s="108">
        <v>662.87099999999998</v>
      </c>
      <c r="P78" s="108">
        <v>1073.7080000000001</v>
      </c>
      <c r="Q78" s="108">
        <v>9.4</v>
      </c>
      <c r="R78" s="108">
        <v>286.5</v>
      </c>
      <c r="S78" s="108" t="s">
        <v>539</v>
      </c>
      <c r="T78" s="108">
        <v>46.354089999999999</v>
      </c>
      <c r="U78" s="108">
        <v>0</v>
      </c>
      <c r="AP78" s="108" t="s">
        <v>157</v>
      </c>
      <c r="AQ78" s="113" t="e">
        <f>HLOOKUP($AP78,'[3]Megafile LAL per cap'!$A$2:$BF$18,2,FALSE)</f>
        <v>#N/A</v>
      </c>
      <c r="AR78" s="113">
        <f t="shared" si="8"/>
        <v>5.41</v>
      </c>
    </row>
    <row r="79" spans="1:44" x14ac:dyDescent="0.25">
      <c r="A79" s="108" t="s">
        <v>158</v>
      </c>
      <c r="B79" s="108">
        <v>2000</v>
      </c>
      <c r="C79" s="108">
        <v>1</v>
      </c>
      <c r="D79" s="108">
        <v>6.6899999999999995</v>
      </c>
      <c r="E79" s="108">
        <v>3.3</v>
      </c>
      <c r="F79" s="111">
        <v>3.39</v>
      </c>
      <c r="G79" s="108">
        <v>0.4</v>
      </c>
      <c r="H79" s="108">
        <v>0.04</v>
      </c>
      <c r="I79" s="108">
        <v>0.03</v>
      </c>
      <c r="J79" s="108">
        <v>2.92</v>
      </c>
      <c r="K79" s="108">
        <v>226.80160782450747</v>
      </c>
      <c r="L79" s="108">
        <v>611000000</v>
      </c>
      <c r="M79" s="108">
        <v>209000000</v>
      </c>
      <c r="N79" s="108">
        <v>11607.944</v>
      </c>
      <c r="O79" s="108">
        <v>5429.0169999999998</v>
      </c>
      <c r="P79" s="108">
        <v>6178.9269999999997</v>
      </c>
      <c r="Q79" s="108">
        <v>26.8</v>
      </c>
      <c r="R79" s="108">
        <v>228.4</v>
      </c>
      <c r="S79" s="108" t="s">
        <v>539</v>
      </c>
      <c r="T79" s="108">
        <v>43.221899999999998</v>
      </c>
      <c r="U79" s="108">
        <v>0</v>
      </c>
      <c r="AP79" s="108" t="s">
        <v>158</v>
      </c>
      <c r="AQ79" s="113" t="e">
        <f>HLOOKUP($AP79,'[3]Megafile LAL per cap'!$A$2:$BF$18,2,FALSE)</f>
        <v>#N/A</v>
      </c>
      <c r="AR79" s="113">
        <f t="shared" si="8"/>
        <v>3.39</v>
      </c>
    </row>
    <row r="80" spans="1:44" x14ac:dyDescent="0.25">
      <c r="A80" s="108" t="s">
        <v>160</v>
      </c>
      <c r="B80" s="108">
        <v>2000</v>
      </c>
      <c r="C80" s="108">
        <v>1</v>
      </c>
      <c r="D80" s="108">
        <v>7.1300000000000008</v>
      </c>
      <c r="E80" s="108">
        <v>2.6</v>
      </c>
      <c r="F80" s="111">
        <v>4.53</v>
      </c>
      <c r="G80" s="108">
        <v>1.99</v>
      </c>
      <c r="H80" s="108">
        <v>7.0000000000000007E-2</v>
      </c>
      <c r="I80" s="108">
        <v>0</v>
      </c>
      <c r="J80" s="108">
        <v>2.4700000000000002</v>
      </c>
      <c r="K80" s="108">
        <v>583.09485918068049</v>
      </c>
      <c r="L80" s="108">
        <v>1489000000</v>
      </c>
      <c r="M80" s="108">
        <v>1833000000</v>
      </c>
      <c r="N80" s="108">
        <v>15927.713</v>
      </c>
      <c r="O80" s="108">
        <v>7211.6209999999992</v>
      </c>
      <c r="P80" s="108">
        <v>8716.0920000000006</v>
      </c>
      <c r="Q80" s="108">
        <v>30.9</v>
      </c>
      <c r="R80" s="108">
        <v>291.10000000000002</v>
      </c>
      <c r="S80" s="108" t="s">
        <v>539</v>
      </c>
      <c r="T80" s="108">
        <v>42.991680000000002</v>
      </c>
      <c r="U80" s="108">
        <v>0</v>
      </c>
      <c r="AP80" s="108" t="s">
        <v>160</v>
      </c>
      <c r="AQ80" s="113" t="e">
        <f>HLOOKUP($AP80,'[3]Megafile LAL per cap'!$A$2:$BF$18,2,FALSE)</f>
        <v>#N/A</v>
      </c>
      <c r="AR80" s="113">
        <f t="shared" si="8"/>
        <v>4.53</v>
      </c>
    </row>
    <row r="81" spans="1:44" x14ac:dyDescent="0.25">
      <c r="A81" s="108" t="s">
        <v>169</v>
      </c>
      <c r="B81" s="108">
        <v>2000</v>
      </c>
      <c r="C81" s="108">
        <v>1</v>
      </c>
      <c r="D81" s="108">
        <v>0.7</v>
      </c>
      <c r="E81" s="108">
        <v>0.5</v>
      </c>
      <c r="F81" s="111">
        <v>0.2</v>
      </c>
      <c r="G81" s="108">
        <v>0.12</v>
      </c>
      <c r="H81" s="108">
        <v>0.01</v>
      </c>
      <c r="I81" s="108">
        <v>7.0000000000000007E-2</v>
      </c>
      <c r="J81" s="108">
        <v>0</v>
      </c>
      <c r="K81" s="108">
        <v>1509.5810205704845</v>
      </c>
      <c r="L81" s="108">
        <v>14578358928</v>
      </c>
      <c r="M81" s="108">
        <v>5275989139</v>
      </c>
      <c r="N81" s="108">
        <v>68334.904999999999</v>
      </c>
      <c r="O81" s="108">
        <v>24831.064999999999</v>
      </c>
      <c r="P81" s="108">
        <v>43503.839999999997</v>
      </c>
      <c r="Q81" s="108">
        <v>72.900000000000006</v>
      </c>
      <c r="R81" s="108">
        <v>476.3</v>
      </c>
      <c r="S81" s="108" t="s">
        <v>539</v>
      </c>
      <c r="T81" s="108">
        <v>55.689059999999998</v>
      </c>
      <c r="U81" s="108">
        <v>0</v>
      </c>
      <c r="AP81" s="108" t="s">
        <v>169</v>
      </c>
      <c r="AQ81" s="113" t="e">
        <f>HLOOKUP($AP81,'[3]Megafile LAL per cap'!$A$2:$BF$18,2,FALSE)</f>
        <v>#N/A</v>
      </c>
      <c r="AR81" s="113">
        <f t="shared" si="8"/>
        <v>0.2</v>
      </c>
    </row>
    <row r="82" spans="1:44" x14ac:dyDescent="0.25">
      <c r="A82" s="108" t="s">
        <v>172</v>
      </c>
      <c r="B82" s="108">
        <v>2000</v>
      </c>
      <c r="C82" s="108">
        <v>1</v>
      </c>
      <c r="D82" s="108">
        <v>1.8199999999999998</v>
      </c>
      <c r="E82" s="108">
        <v>1</v>
      </c>
      <c r="F82" s="111">
        <v>0.82</v>
      </c>
      <c r="G82" s="108">
        <v>0.48</v>
      </c>
      <c r="H82" s="108">
        <v>0.01</v>
      </c>
      <c r="I82" s="108">
        <v>0.09</v>
      </c>
      <c r="J82" s="108">
        <v>0.24</v>
      </c>
      <c r="K82" s="108">
        <v>124.838956407469</v>
      </c>
      <c r="L82" s="108">
        <v>1260421000</v>
      </c>
      <c r="M82" s="108">
        <v>486000000</v>
      </c>
      <c r="N82" s="108">
        <v>66443.603000000003</v>
      </c>
      <c r="O82" s="108">
        <v>30893.059000000001</v>
      </c>
      <c r="P82" s="108">
        <v>35550.544000000002</v>
      </c>
      <c r="Q82" s="108">
        <v>33.299999999999997</v>
      </c>
      <c r="R82" s="108">
        <v>180.4</v>
      </c>
      <c r="S82" s="108" t="s">
        <v>539</v>
      </c>
      <c r="T82" s="108">
        <v>37.44847</v>
      </c>
      <c r="U82" s="108">
        <v>0</v>
      </c>
      <c r="AP82" s="108" t="s">
        <v>172</v>
      </c>
      <c r="AQ82" s="113" t="e">
        <f>HLOOKUP($AP82,'[3]Megafile LAL per cap'!$A$2:$BF$18,2,FALSE)</f>
        <v>#N/A</v>
      </c>
      <c r="AR82" s="113">
        <f t="shared" si="8"/>
        <v>0.82</v>
      </c>
    </row>
    <row r="83" spans="1:44" x14ac:dyDescent="0.25">
      <c r="A83" s="108" t="s">
        <v>180</v>
      </c>
      <c r="B83" s="108">
        <v>2000</v>
      </c>
      <c r="C83" s="108">
        <v>1</v>
      </c>
      <c r="D83" s="108">
        <v>3.67</v>
      </c>
      <c r="E83" s="108">
        <v>1</v>
      </c>
      <c r="F83" s="111">
        <v>2.67</v>
      </c>
      <c r="G83" s="108">
        <v>1.26</v>
      </c>
      <c r="H83" s="108">
        <v>0.25</v>
      </c>
      <c r="I83" s="108">
        <v>1.1599999999999999</v>
      </c>
      <c r="J83" s="108">
        <v>0</v>
      </c>
      <c r="K83" s="108">
        <v>20901.765853806653</v>
      </c>
      <c r="L83" s="108">
        <v>37686000000</v>
      </c>
      <c r="M83" s="108">
        <v>31404000000</v>
      </c>
      <c r="N83" s="108">
        <v>6013.7110000000002</v>
      </c>
      <c r="O83" s="108">
        <v>1689.0459999999998</v>
      </c>
      <c r="P83" s="108">
        <v>4324.6650000000009</v>
      </c>
      <c r="Q83" s="108">
        <v>8.8000000000000007</v>
      </c>
      <c r="R83" s="108">
        <v>146.6</v>
      </c>
      <c r="S83" s="108" t="s">
        <v>539</v>
      </c>
      <c r="T83" s="108">
        <v>77.846249999999998</v>
      </c>
      <c r="U83" s="108">
        <v>0</v>
      </c>
      <c r="AP83" s="108" t="s">
        <v>180</v>
      </c>
      <c r="AQ83" s="113" t="e">
        <f>HLOOKUP($AP83,'[3]Megafile LAL per cap'!$A$2:$BF$18,2,FALSE)</f>
        <v>#N/A</v>
      </c>
      <c r="AR83" s="113">
        <f t="shared" si="8"/>
        <v>2.67</v>
      </c>
    </row>
    <row r="84" spans="1:44" x14ac:dyDescent="0.25">
      <c r="A84" s="108" t="s">
        <v>181</v>
      </c>
      <c r="B84" s="108">
        <v>2000</v>
      </c>
      <c r="C84" s="108">
        <v>1</v>
      </c>
      <c r="D84" s="108">
        <v>0.79</v>
      </c>
      <c r="E84" s="108">
        <v>0.3</v>
      </c>
      <c r="F84" s="111">
        <v>0.49</v>
      </c>
      <c r="G84" s="108">
        <v>7.0000000000000007E-2</v>
      </c>
      <c r="H84" s="108">
        <v>0.01</v>
      </c>
      <c r="I84" s="108">
        <v>0.41</v>
      </c>
      <c r="J84" s="108">
        <v>0</v>
      </c>
      <c r="K84" s="108">
        <v>1763.1694716870938</v>
      </c>
      <c r="L84" s="108">
        <v>4597000000</v>
      </c>
      <c r="M84" s="108">
        <v>1899000000</v>
      </c>
      <c r="N84" s="108">
        <v>4767.4759999999997</v>
      </c>
      <c r="O84" s="108">
        <v>1876.5349999999999</v>
      </c>
      <c r="P84" s="108">
        <v>2890.9409999999998</v>
      </c>
      <c r="Q84" s="108">
        <v>10.5</v>
      </c>
      <c r="R84" s="108">
        <v>401.3</v>
      </c>
      <c r="S84" s="108" t="s">
        <v>539</v>
      </c>
      <c r="T84" s="108">
        <v>70.274460000000005</v>
      </c>
      <c r="U84" s="108">
        <v>0</v>
      </c>
      <c r="AP84" s="108" t="s">
        <v>181</v>
      </c>
      <c r="AQ84" s="113" t="e">
        <f>HLOOKUP($AP84,'[3]Megafile LAL per cap'!$A$2:$BF$18,2,FALSE)</f>
        <v>#N/A</v>
      </c>
      <c r="AR84" s="113">
        <f t="shared" si="8"/>
        <v>0.49</v>
      </c>
    </row>
    <row r="85" spans="1:44" x14ac:dyDescent="0.25">
      <c r="A85" s="108" t="s">
        <v>182</v>
      </c>
      <c r="B85" s="108">
        <v>2000</v>
      </c>
      <c r="C85" s="108">
        <v>1</v>
      </c>
      <c r="D85" s="108">
        <v>6.5600000000000005</v>
      </c>
      <c r="E85" s="108">
        <v>5</v>
      </c>
      <c r="F85" s="111">
        <v>1.56</v>
      </c>
      <c r="G85" s="108">
        <v>0.7</v>
      </c>
      <c r="H85" s="108">
        <v>0.01</v>
      </c>
      <c r="I85" s="108">
        <v>0.53</v>
      </c>
      <c r="J85" s="108">
        <v>0.32</v>
      </c>
      <c r="K85" s="108">
        <v>406.1159276717014</v>
      </c>
      <c r="L85" s="108">
        <v>3105000000</v>
      </c>
      <c r="M85" s="108">
        <v>1734000000</v>
      </c>
      <c r="N85" s="108">
        <v>31065.82</v>
      </c>
      <c r="O85" s="108">
        <v>13767.823</v>
      </c>
      <c r="P85" s="108">
        <v>17297.996999999999</v>
      </c>
      <c r="Q85" s="108">
        <v>12.9</v>
      </c>
      <c r="R85" s="108">
        <v>224.8</v>
      </c>
      <c r="S85" s="108" t="s">
        <v>539</v>
      </c>
      <c r="T85" s="108">
        <v>47.19791</v>
      </c>
      <c r="U85" s="108">
        <v>0</v>
      </c>
      <c r="AP85" s="108" t="s">
        <v>182</v>
      </c>
      <c r="AQ85" s="113" t="e">
        <f>HLOOKUP($AP85,'[3]Megafile LAL per cap'!$A$2:$BF$18,2,FALSE)</f>
        <v>#N/A</v>
      </c>
      <c r="AR85" s="113">
        <f t="shared" si="8"/>
        <v>1.56</v>
      </c>
    </row>
    <row r="86" spans="1:44" x14ac:dyDescent="0.25">
      <c r="A86" s="108" t="s">
        <v>192</v>
      </c>
      <c r="B86" s="108">
        <v>2000</v>
      </c>
      <c r="C86" s="108">
        <v>1</v>
      </c>
      <c r="D86" s="108">
        <v>14.24</v>
      </c>
      <c r="E86" s="108">
        <v>11</v>
      </c>
      <c r="F86" s="111">
        <v>3.24</v>
      </c>
      <c r="G86" s="108">
        <v>2.21</v>
      </c>
      <c r="H86" s="108">
        <v>0.28999999999999998</v>
      </c>
      <c r="I86" s="108">
        <v>0.74</v>
      </c>
      <c r="J86" s="108">
        <v>0</v>
      </c>
      <c r="K86" s="108">
        <v>3861.0385424077667</v>
      </c>
      <c r="L86" s="108">
        <v>2093000000</v>
      </c>
      <c r="M86" s="108">
        <v>1557000000</v>
      </c>
      <c r="N86" s="108">
        <v>1185.143</v>
      </c>
      <c r="O86" s="108">
        <v>305.24900000000002</v>
      </c>
      <c r="P86" s="108">
        <v>879.89400000000001</v>
      </c>
      <c r="Q86" s="108">
        <v>24.4</v>
      </c>
      <c r="R86" s="108">
        <v>327.10000000000002</v>
      </c>
      <c r="S86" s="108" t="s">
        <v>539</v>
      </c>
      <c r="T86" s="108">
        <v>65.836910000000003</v>
      </c>
      <c r="U86" s="108">
        <v>0</v>
      </c>
      <c r="AP86" s="108" t="s">
        <v>192</v>
      </c>
      <c r="AQ86" s="113" t="e">
        <f>HLOOKUP($AP86,'[3]Megafile LAL per cap'!$A$2:$BF$18,2,FALSE)</f>
        <v>#N/A</v>
      </c>
      <c r="AR86" s="113">
        <f t="shared" si="8"/>
        <v>3.24</v>
      </c>
    </row>
    <row r="87" spans="1:44" x14ac:dyDescent="0.25">
      <c r="A87" s="108" t="s">
        <v>193</v>
      </c>
      <c r="B87" s="108">
        <v>2000</v>
      </c>
      <c r="C87" s="108">
        <v>1</v>
      </c>
      <c r="D87" s="108">
        <v>1.44</v>
      </c>
      <c r="E87" s="108">
        <v>1</v>
      </c>
      <c r="F87" s="111">
        <v>0.29894152280895447</v>
      </c>
      <c r="G87" s="108">
        <v>0.21</v>
      </c>
      <c r="H87" s="108">
        <v>0.19</v>
      </c>
      <c r="I87" s="108">
        <v>0.04</v>
      </c>
      <c r="J87" s="108">
        <v>0</v>
      </c>
      <c r="K87" s="108">
        <v>1275.88034551999</v>
      </c>
      <c r="L87" s="108">
        <v>11534000000</v>
      </c>
      <c r="M87" s="108">
        <v>7432000000</v>
      </c>
      <c r="N87" s="108">
        <v>28950.553</v>
      </c>
      <c r="O87" s="108">
        <v>9718.280999999999</v>
      </c>
      <c r="P87" s="108">
        <v>19232.272000000001</v>
      </c>
      <c r="Q87" s="108">
        <v>15.8</v>
      </c>
      <c r="R87" s="108">
        <v>366.7</v>
      </c>
      <c r="S87" s="108" t="s">
        <v>539</v>
      </c>
      <c r="T87" s="108">
        <v>61.969760000000001</v>
      </c>
      <c r="U87" s="108">
        <v>0</v>
      </c>
      <c r="AP87" s="108" t="s">
        <v>193</v>
      </c>
      <c r="AQ87" s="113">
        <f>HLOOKUP($AP87,'[3]Megafile LAL per cap'!$A$2:$BF$18,2,FALSE)</f>
        <v>0.29894152280895447</v>
      </c>
      <c r="AR87" s="113">
        <f t="shared" si="8"/>
        <v>0.29894152280895447</v>
      </c>
    </row>
    <row r="88" spans="1:44" x14ac:dyDescent="0.25">
      <c r="A88" s="108" t="s">
        <v>197</v>
      </c>
      <c r="B88" s="108">
        <v>2000</v>
      </c>
      <c r="C88" s="108">
        <v>1</v>
      </c>
      <c r="D88" s="108">
        <v>13.48</v>
      </c>
      <c r="E88" s="108">
        <v>3.5</v>
      </c>
      <c r="F88" s="111">
        <v>9.98</v>
      </c>
      <c r="G88" s="108">
        <v>0.4</v>
      </c>
      <c r="H88" s="108">
        <v>0</v>
      </c>
      <c r="I88" s="108">
        <v>0</v>
      </c>
      <c r="J88" s="108">
        <v>9.58</v>
      </c>
      <c r="K88" s="108">
        <v>377.50025705802022</v>
      </c>
      <c r="L88" s="108">
        <v>8721000000</v>
      </c>
      <c r="M88" s="108">
        <v>20975000000</v>
      </c>
      <c r="N88" s="108">
        <v>122876.723</v>
      </c>
      <c r="O88" s="108">
        <v>53455.985000000001</v>
      </c>
      <c r="P88" s="108">
        <v>69420.737999999998</v>
      </c>
      <c r="Q88" s="108">
        <v>20.8</v>
      </c>
      <c r="R88" s="108">
        <v>277.60000000000002</v>
      </c>
      <c r="S88" s="108" t="s">
        <v>539</v>
      </c>
      <c r="T88" s="108">
        <v>55.643839999999997</v>
      </c>
      <c r="U88" s="108">
        <v>0</v>
      </c>
      <c r="AP88" s="108" t="s">
        <v>197</v>
      </c>
      <c r="AQ88" s="113" t="e">
        <f>HLOOKUP($AP88,'[3]Megafile LAL per cap'!$A$2:$BF$18,2,FALSE)</f>
        <v>#N/A</v>
      </c>
      <c r="AR88" s="113">
        <f t="shared" si="8"/>
        <v>9.98</v>
      </c>
    </row>
    <row r="89" spans="1:44" x14ac:dyDescent="0.25">
      <c r="A89" s="108" t="s">
        <v>203</v>
      </c>
      <c r="B89" s="108">
        <v>2000</v>
      </c>
      <c r="C89" s="108">
        <v>1</v>
      </c>
      <c r="D89" s="108">
        <v>0.65</v>
      </c>
      <c r="E89" s="108">
        <v>0.6</v>
      </c>
      <c r="F89" s="111">
        <v>0.05</v>
      </c>
      <c r="G89" s="108">
        <v>0</v>
      </c>
      <c r="H89" s="108">
        <v>0</v>
      </c>
      <c r="I89" s="108">
        <v>0.05</v>
      </c>
      <c r="J89" s="108">
        <v>0</v>
      </c>
      <c r="K89" s="108">
        <v>9354.4680131725054</v>
      </c>
      <c r="L89" s="108">
        <v>30238000000</v>
      </c>
      <c r="M89" s="108">
        <v>77583000000</v>
      </c>
      <c r="N89" s="108">
        <v>21392.273000000001</v>
      </c>
      <c r="O89" s="108">
        <v>7976.9380000000001</v>
      </c>
      <c r="P89" s="108">
        <v>13415.335000000001</v>
      </c>
      <c r="Q89" s="108">
        <v>11.4</v>
      </c>
      <c r="R89" s="108">
        <v>418.7</v>
      </c>
      <c r="S89" s="108" t="s">
        <v>539</v>
      </c>
      <c r="T89" s="108">
        <v>68.553920000000005</v>
      </c>
      <c r="U89" s="108">
        <v>0</v>
      </c>
      <c r="AP89" s="108" t="s">
        <v>203</v>
      </c>
      <c r="AQ89" s="113" t="e">
        <f>HLOOKUP($AP89,'[3]Megafile LAL per cap'!$A$2:$BF$18,2,FALSE)</f>
        <v>#N/A</v>
      </c>
      <c r="AR89" s="113">
        <f t="shared" si="8"/>
        <v>0.05</v>
      </c>
    </row>
    <row r="90" spans="1:44" x14ac:dyDescent="0.25">
      <c r="A90" s="108" t="s">
        <v>206</v>
      </c>
      <c r="B90" s="108">
        <v>2000</v>
      </c>
      <c r="C90" s="108">
        <v>1</v>
      </c>
      <c r="D90" s="108">
        <v>9.08</v>
      </c>
      <c r="E90" s="108">
        <v>2.4</v>
      </c>
      <c r="F90" s="111">
        <v>6.68</v>
      </c>
      <c r="G90" s="108">
        <v>0.42</v>
      </c>
      <c r="H90" s="108">
        <v>0</v>
      </c>
      <c r="I90" s="108">
        <v>0.02</v>
      </c>
      <c r="J90" s="108">
        <v>6.24</v>
      </c>
      <c r="K90" s="108">
        <v>153.60176991034686</v>
      </c>
      <c r="L90" s="108">
        <v>149000000</v>
      </c>
      <c r="M90" s="108">
        <v>13000000</v>
      </c>
      <c r="N90" s="108">
        <v>4060.7089999999998</v>
      </c>
      <c r="O90" s="108">
        <v>1795.2179999999998</v>
      </c>
      <c r="P90" s="108">
        <v>2265.491</v>
      </c>
      <c r="Q90" s="108">
        <v>32.1</v>
      </c>
      <c r="R90" s="108">
        <v>563.20000000000005</v>
      </c>
      <c r="S90" s="108" t="s">
        <v>539</v>
      </c>
      <c r="T90" s="108">
        <v>38.717370000000003</v>
      </c>
      <c r="U90" s="108">
        <v>0</v>
      </c>
      <c r="AP90" s="108" t="s">
        <v>206</v>
      </c>
      <c r="AQ90" s="113" t="e">
        <f>HLOOKUP($AP90,'[3]Megafile LAL per cap'!$A$2:$BF$18,2,FALSE)</f>
        <v>#N/A</v>
      </c>
      <c r="AR90" s="113">
        <f t="shared" si="8"/>
        <v>6.68</v>
      </c>
    </row>
    <row r="91" spans="1:44" x14ac:dyDescent="0.25">
      <c r="A91" s="108" t="s">
        <v>208</v>
      </c>
      <c r="B91" s="108">
        <v>2000</v>
      </c>
      <c r="C91" s="108">
        <v>1</v>
      </c>
      <c r="D91" s="108">
        <v>9.89</v>
      </c>
      <c r="E91" s="108">
        <v>2.2000000000000002</v>
      </c>
      <c r="F91" s="111">
        <v>4.2402168479171767</v>
      </c>
      <c r="G91" s="108">
        <v>3.87</v>
      </c>
      <c r="H91" s="108">
        <v>1.5</v>
      </c>
      <c r="I91" s="108">
        <v>1.1399999999999999</v>
      </c>
      <c r="J91" s="108">
        <v>1.18</v>
      </c>
      <c r="K91" s="108">
        <v>3099.1316136959676</v>
      </c>
      <c r="L91" s="108">
        <v>29695000000</v>
      </c>
      <c r="M91" s="108">
        <v>29983000000</v>
      </c>
      <c r="N91" s="108">
        <v>44896.856</v>
      </c>
      <c r="O91" s="108">
        <v>15653.782999999999</v>
      </c>
      <c r="P91" s="108">
        <v>29243.073</v>
      </c>
      <c r="Q91" s="108">
        <v>12.7</v>
      </c>
      <c r="R91" s="108">
        <v>360.1</v>
      </c>
      <c r="S91" s="108" t="s">
        <v>539</v>
      </c>
      <c r="T91" s="108">
        <v>64.648020000000002</v>
      </c>
      <c r="U91" s="108">
        <v>0</v>
      </c>
      <c r="AP91" s="108" t="s">
        <v>208</v>
      </c>
      <c r="AQ91" s="113">
        <f>HLOOKUP($AP91,'[3]Megafile LAL per cap'!$A$2:$BF$18,2,FALSE)</f>
        <v>4.2402168479171767</v>
      </c>
      <c r="AR91" s="113">
        <f t="shared" si="8"/>
        <v>4.2402168479171767</v>
      </c>
    </row>
    <row r="92" spans="1:44" x14ac:dyDescent="0.25">
      <c r="A92" s="108" t="s">
        <v>210</v>
      </c>
      <c r="B92" s="108">
        <v>2000</v>
      </c>
      <c r="C92" s="108">
        <v>1</v>
      </c>
      <c r="D92" s="108">
        <v>2.76</v>
      </c>
      <c r="E92" s="108">
        <v>1</v>
      </c>
      <c r="F92" s="111">
        <v>1.76</v>
      </c>
      <c r="G92" s="108">
        <v>0</v>
      </c>
      <c r="H92" s="108">
        <v>0</v>
      </c>
      <c r="I92" s="108">
        <v>0.26</v>
      </c>
      <c r="J92" s="108">
        <v>1.5</v>
      </c>
      <c r="K92" s="108">
        <v>356.495269850287</v>
      </c>
      <c r="L92" s="108">
        <v>1552700000</v>
      </c>
      <c r="M92" s="108">
        <v>1806700000</v>
      </c>
      <c r="N92" s="108">
        <v>642172.29799999995</v>
      </c>
      <c r="O92" s="108">
        <v>12278.852999999999</v>
      </c>
      <c r="P92" s="108">
        <v>629893.44499999995</v>
      </c>
      <c r="Q92" s="108">
        <v>12.5</v>
      </c>
      <c r="R92" s="108">
        <v>244.6</v>
      </c>
      <c r="S92" s="108" t="s">
        <v>539</v>
      </c>
      <c r="T92" s="108">
        <v>35.392600000000002</v>
      </c>
      <c r="U92" s="108">
        <v>0</v>
      </c>
      <c r="AP92" s="108" t="s">
        <v>210</v>
      </c>
      <c r="AQ92" s="113" t="e">
        <f>HLOOKUP($AP92,'[3]Megafile LAL per cap'!$A$2:$BF$18,2,FALSE)</f>
        <v>#N/A</v>
      </c>
      <c r="AR92" s="113">
        <f t="shared" si="8"/>
        <v>1.76</v>
      </c>
    </row>
    <row r="93" spans="1:44" x14ac:dyDescent="0.25">
      <c r="A93" s="108" t="s">
        <v>215</v>
      </c>
      <c r="B93" s="108">
        <v>2000</v>
      </c>
      <c r="C93" s="108">
        <v>1</v>
      </c>
      <c r="D93" s="108">
        <v>1.72</v>
      </c>
      <c r="E93" s="108">
        <v>0.5</v>
      </c>
      <c r="F93" s="111">
        <v>0.85264675449093241</v>
      </c>
      <c r="G93" s="108">
        <v>0.8</v>
      </c>
      <c r="H93" s="108">
        <v>0.38</v>
      </c>
      <c r="I93" s="108">
        <v>0.04</v>
      </c>
      <c r="J93" s="108">
        <v>0</v>
      </c>
      <c r="K93" s="108">
        <v>2247.9129946708554</v>
      </c>
      <c r="L93" s="108">
        <v>8567000000</v>
      </c>
      <c r="M93" s="108">
        <v>5850000000</v>
      </c>
      <c r="N93" s="108">
        <v>9699.1919999999991</v>
      </c>
      <c r="O93" s="108">
        <v>2864.4940000000001</v>
      </c>
      <c r="P93" s="108">
        <v>6834.6979999999985</v>
      </c>
      <c r="Q93" s="108">
        <v>7.6</v>
      </c>
      <c r="R93" s="108">
        <v>382.1</v>
      </c>
      <c r="S93" s="108" t="s">
        <v>539</v>
      </c>
      <c r="T93" s="108">
        <v>60.302050000000001</v>
      </c>
      <c r="U93" s="108">
        <v>0</v>
      </c>
      <c r="AP93" s="108" t="s">
        <v>215</v>
      </c>
      <c r="AQ93" s="113">
        <f>HLOOKUP($AP93,'[3]Megafile LAL per cap'!$A$2:$BF$18,2,FALSE)</f>
        <v>0.85264675449093241</v>
      </c>
      <c r="AR93" s="113">
        <f t="shared" si="8"/>
        <v>0.85264675449093241</v>
      </c>
    </row>
    <row r="94" spans="1:44" x14ac:dyDescent="0.25">
      <c r="A94" s="108" t="s">
        <v>244</v>
      </c>
      <c r="B94" s="108">
        <v>2000</v>
      </c>
      <c r="C94" s="108">
        <v>1</v>
      </c>
      <c r="D94" s="108">
        <v>4.24</v>
      </c>
      <c r="E94" s="108">
        <v>2.7</v>
      </c>
      <c r="F94" s="111">
        <v>1.066859625284579</v>
      </c>
      <c r="G94" s="108">
        <v>0.76</v>
      </c>
      <c r="H94" s="108">
        <v>0.05</v>
      </c>
      <c r="I94" s="108">
        <v>0.73</v>
      </c>
      <c r="J94" s="108">
        <v>0</v>
      </c>
      <c r="K94" s="108">
        <v>4219.5443497259384</v>
      </c>
      <c r="L94" s="108">
        <v>54502800000</v>
      </c>
      <c r="M94" s="108">
        <v>27774900000</v>
      </c>
      <c r="N94" s="108">
        <v>63240.156999999999</v>
      </c>
      <c r="O94" s="108">
        <v>19429.526999999998</v>
      </c>
      <c r="P94" s="108">
        <v>43810.630000000005</v>
      </c>
      <c r="Q94" s="108">
        <v>6.5</v>
      </c>
      <c r="R94" s="108">
        <v>425.4</v>
      </c>
      <c r="S94" s="108" t="s">
        <v>539</v>
      </c>
      <c r="T94" s="108">
        <v>69.257109999999997</v>
      </c>
      <c r="U94" s="108">
        <v>0</v>
      </c>
      <c r="AP94" s="108" t="s">
        <v>244</v>
      </c>
      <c r="AQ94" s="113">
        <f>HLOOKUP($AP94,'[3]Megafile LAL per cap'!$A$2:$BF$18,2,FALSE)</f>
        <v>1.066859625284579</v>
      </c>
      <c r="AR94" s="113">
        <f t="shared" si="8"/>
        <v>1.066859625284579</v>
      </c>
    </row>
    <row r="95" spans="1:44" x14ac:dyDescent="0.25">
      <c r="A95" s="108" t="s">
        <v>216</v>
      </c>
      <c r="B95" s="108">
        <v>2000</v>
      </c>
      <c r="C95" s="108">
        <v>1</v>
      </c>
      <c r="D95" s="108">
        <v>20.96</v>
      </c>
      <c r="E95" s="108">
        <v>10.7</v>
      </c>
      <c r="F95" s="111">
        <v>10.26</v>
      </c>
      <c r="G95" s="108">
        <v>0.55000000000000004</v>
      </c>
      <c r="H95" s="108">
        <v>0</v>
      </c>
      <c r="I95" s="108">
        <v>0.2</v>
      </c>
      <c r="J95" s="108">
        <v>9.51</v>
      </c>
      <c r="K95" s="108">
        <v>255.1218662813836</v>
      </c>
      <c r="L95" s="108">
        <v>1536000000</v>
      </c>
      <c r="M95" s="108">
        <v>402824000</v>
      </c>
      <c r="N95" s="108">
        <v>4501.4189999999999</v>
      </c>
      <c r="O95" s="108">
        <v>11709.523000000001</v>
      </c>
      <c r="P95" s="108">
        <v>-7208.1040000000012</v>
      </c>
      <c r="Q95" s="108">
        <v>34.299999999999997</v>
      </c>
      <c r="R95" s="108">
        <v>291.2</v>
      </c>
      <c r="S95" s="108" t="s">
        <v>539</v>
      </c>
      <c r="T95" s="108">
        <v>45.358719999999998</v>
      </c>
      <c r="U95" s="108">
        <v>0</v>
      </c>
      <c r="AP95" s="108" t="s">
        <v>216</v>
      </c>
      <c r="AQ95" s="113" t="e">
        <f>HLOOKUP($AP95,'[3]Megafile LAL per cap'!$A$2:$BF$18,2,FALSE)</f>
        <v>#N/A</v>
      </c>
      <c r="AR95" s="113">
        <f t="shared" si="8"/>
        <v>10.26</v>
      </c>
    </row>
    <row r="96" spans="1:44" x14ac:dyDescent="0.25">
      <c r="A96" s="108" t="s">
        <v>217</v>
      </c>
      <c r="B96" s="108">
        <v>2000</v>
      </c>
      <c r="C96" s="108">
        <v>1</v>
      </c>
      <c r="D96" s="108">
        <v>3.18</v>
      </c>
      <c r="E96" s="108">
        <v>1</v>
      </c>
      <c r="F96" s="111">
        <v>2.1800000000000002</v>
      </c>
      <c r="G96" s="108">
        <v>0.97</v>
      </c>
      <c r="H96" s="108">
        <v>0.12</v>
      </c>
      <c r="I96" s="108">
        <v>0.97</v>
      </c>
      <c r="J96" s="108">
        <v>0.12</v>
      </c>
      <c r="K96" s="108">
        <v>34476.285376980624</v>
      </c>
      <c r="L96" s="108">
        <v>35008850000</v>
      </c>
      <c r="M96" s="108">
        <v>49835262000</v>
      </c>
      <c r="N96" s="108">
        <v>3050.1280000000002</v>
      </c>
      <c r="O96" s="108">
        <v>778.072</v>
      </c>
      <c r="P96" s="108">
        <v>2272.056</v>
      </c>
      <c r="Q96" s="108">
        <v>13.8</v>
      </c>
      <c r="R96" s="108">
        <v>337.6</v>
      </c>
      <c r="S96" s="108" t="s">
        <v>539</v>
      </c>
      <c r="T96" s="108">
        <v>76.125680000000003</v>
      </c>
      <c r="U96" s="108">
        <v>0</v>
      </c>
      <c r="AP96" s="108" t="s">
        <v>217</v>
      </c>
      <c r="AQ96" s="113" t="e">
        <f>HLOOKUP($AP96,'[3]Megafile LAL per cap'!$A$2:$BF$18,2,FALSE)</f>
        <v>#N/A</v>
      </c>
      <c r="AR96" s="113">
        <f t="shared" si="8"/>
        <v>2.1800000000000002</v>
      </c>
    </row>
    <row r="97" spans="1:44" x14ac:dyDescent="0.25">
      <c r="A97" s="108" t="s">
        <v>541</v>
      </c>
      <c r="B97" s="108">
        <v>2000</v>
      </c>
      <c r="C97" s="108">
        <v>1</v>
      </c>
      <c r="D97" s="108">
        <v>7.22</v>
      </c>
      <c r="E97" s="108">
        <v>2</v>
      </c>
      <c r="F97" s="111">
        <v>5.22</v>
      </c>
      <c r="G97" s="108">
        <v>0.51</v>
      </c>
      <c r="H97" s="108">
        <v>0</v>
      </c>
      <c r="I97" s="108">
        <v>0.1</v>
      </c>
      <c r="J97" s="108">
        <v>4.6100000000000003</v>
      </c>
      <c r="K97" s="108">
        <v>308.14409232447099</v>
      </c>
      <c r="L97" s="108">
        <v>1524000000</v>
      </c>
      <c r="M97" s="108">
        <v>733700000</v>
      </c>
      <c r="N97" s="108">
        <v>33991.589999999997</v>
      </c>
      <c r="O97" s="108">
        <v>15283.801000000001</v>
      </c>
      <c r="P97" s="108">
        <v>18707.788999999997</v>
      </c>
      <c r="Q97" s="108">
        <v>17.7</v>
      </c>
      <c r="R97" s="108">
        <v>253.2</v>
      </c>
      <c r="S97" s="108" t="s">
        <v>539</v>
      </c>
      <c r="T97" s="108">
        <v>39.027230000000003</v>
      </c>
      <c r="U97" s="108">
        <v>0</v>
      </c>
      <c r="AP97" s="108" t="s">
        <v>541</v>
      </c>
      <c r="AQ97" s="113" t="e">
        <f>HLOOKUP($AP97,'[3]Megafile LAL per cap'!$A$2:$BF$18,2,FALSE)</f>
        <v>#N/A</v>
      </c>
      <c r="AR97" s="113">
        <f t="shared" si="8"/>
        <v>5.22</v>
      </c>
    </row>
    <row r="98" spans="1:44" x14ac:dyDescent="0.25">
      <c r="A98" s="108" t="s">
        <v>219</v>
      </c>
      <c r="B98" s="108">
        <v>2000</v>
      </c>
      <c r="C98" s="108">
        <v>1</v>
      </c>
      <c r="D98" s="108">
        <v>3.6</v>
      </c>
      <c r="E98" s="108">
        <v>1</v>
      </c>
      <c r="F98" s="111">
        <v>2.6</v>
      </c>
      <c r="G98" s="108">
        <v>0.49</v>
      </c>
      <c r="H98" s="108">
        <v>0.01</v>
      </c>
      <c r="I98" s="108">
        <v>0.2</v>
      </c>
      <c r="J98" s="108">
        <v>1.9</v>
      </c>
      <c r="K98" s="108">
        <v>356.46358652178719</v>
      </c>
      <c r="L98" s="108">
        <v>887957000</v>
      </c>
      <c r="M98" s="108">
        <v>892362000</v>
      </c>
      <c r="N98" s="108">
        <v>10585.22</v>
      </c>
      <c r="O98" s="108">
        <v>4923.2829999999994</v>
      </c>
      <c r="P98" s="108">
        <v>5661.9369999999999</v>
      </c>
      <c r="Q98" s="108">
        <v>36.9</v>
      </c>
      <c r="R98" s="108">
        <v>315.5</v>
      </c>
      <c r="S98" s="108" t="s">
        <v>539</v>
      </c>
      <c r="T98" s="108">
        <v>53.383130000000001</v>
      </c>
      <c r="U98" s="108">
        <v>0</v>
      </c>
      <c r="AP98" s="108" t="s">
        <v>219</v>
      </c>
      <c r="AQ98" s="113" t="e">
        <f>HLOOKUP($AP98,'[3]Megafile LAL per cap'!$A$2:$BF$18,2,FALSE)</f>
        <v>#N/A</v>
      </c>
      <c r="AR98" s="113">
        <f t="shared" si="8"/>
        <v>2.6</v>
      </c>
    </row>
    <row r="99" spans="1:44" x14ac:dyDescent="0.25">
      <c r="A99" s="108" t="s">
        <v>220</v>
      </c>
      <c r="B99" s="108">
        <v>2000</v>
      </c>
      <c r="C99" s="108">
        <v>1</v>
      </c>
      <c r="D99" s="108">
        <v>10.68</v>
      </c>
      <c r="E99" s="108">
        <v>9</v>
      </c>
      <c r="F99" s="111">
        <v>1.68</v>
      </c>
      <c r="G99" s="108">
        <v>0.67</v>
      </c>
      <c r="H99" s="108">
        <v>0.03</v>
      </c>
      <c r="I99" s="108">
        <v>0.19</v>
      </c>
      <c r="J99" s="108">
        <v>0.79</v>
      </c>
      <c r="K99" s="108">
        <v>535.04029062868995</v>
      </c>
      <c r="L99" s="108">
        <v>1863000000</v>
      </c>
      <c r="M99" s="108">
        <v>1925000000</v>
      </c>
      <c r="N99" s="108">
        <v>12499.981</v>
      </c>
      <c r="O99" s="108">
        <v>5338.3869999999997</v>
      </c>
      <c r="P99" s="108">
        <v>7161.5940000000001</v>
      </c>
      <c r="Q99" s="108">
        <v>16.7</v>
      </c>
      <c r="R99" s="108">
        <v>193.2</v>
      </c>
      <c r="S99" s="108" t="s">
        <v>539</v>
      </c>
      <c r="T99" s="108">
        <v>49.420189999999998</v>
      </c>
      <c r="U99" s="108">
        <v>0</v>
      </c>
      <c r="W99" s="108">
        <f>SUMPRODUCT(D2:D99,$P$2:$P$99)/SUM($P$2:$P$99)</f>
        <v>5.9008741070762847</v>
      </c>
      <c r="X99" s="108">
        <f t="shared" ref="X99:AC99" si="10">SUMPRODUCT(E2:E99,$P$2:$P$99)/SUM($P$2:$P$99)</f>
        <v>1.6401558220352934</v>
      </c>
      <c r="Y99" s="108">
        <f>SUMPRODUCT(F2:F99,$P$2:$P$99)/SUM($P$2:$P$99)</f>
        <v>3.4717974409131331</v>
      </c>
      <c r="Z99" s="108">
        <f t="shared" si="10"/>
        <v>1.4113674940376735</v>
      </c>
      <c r="AA99" s="108">
        <f t="shared" si="10"/>
        <v>0.62678809396653401</v>
      </c>
      <c r="AB99" s="108">
        <f t="shared" si="10"/>
        <v>1.7012252846022728</v>
      </c>
      <c r="AC99" s="108">
        <f t="shared" si="10"/>
        <v>0.53944822843051099</v>
      </c>
      <c r="AD99" s="108">
        <f>SUMPRODUCT(Q2:Q99,$N$2:$N$99)/SUM($N$2:$N$99)</f>
        <v>17.925318687439987</v>
      </c>
      <c r="AE99" s="108">
        <f>SUMPRODUCT(R2:R99,$N$2:$N$99)/SUM($N$2:$N$99)</f>
        <v>295.66687018503308</v>
      </c>
      <c r="AF99" s="108" t="s">
        <v>542</v>
      </c>
      <c r="AM99" s="108">
        <f>X99/W99</f>
        <v>0.2779513326794128</v>
      </c>
      <c r="AP99" s="108" t="s">
        <v>220</v>
      </c>
      <c r="AQ99" s="113" t="e">
        <f>HLOOKUP($AP99,'[3]Megafile LAL per cap'!$A$2:$BF$18,2,FALSE)</f>
        <v>#N/A</v>
      </c>
      <c r="AR99" s="113">
        <f t="shared" si="8"/>
        <v>1.68</v>
      </c>
    </row>
  </sheetData>
  <pageMargins left="0.7" right="0.7" top="0.75" bottom="0.75" header="0.3" footer="0.3"/>
  <pageSetup paperSize="9" orientation="portrait" horizontalDpi="4294967292" verticalDpi="429496729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E6262"/>
  </sheetPr>
  <dimension ref="A1:AR99"/>
  <sheetViews>
    <sheetView workbookViewId="0">
      <selection activeCell="O16" sqref="O16"/>
    </sheetView>
  </sheetViews>
  <sheetFormatPr defaultColWidth="8.85546875" defaultRowHeight="12.75" x14ac:dyDescent="0.25"/>
  <cols>
    <col min="1" max="16384" width="8.85546875" style="108"/>
  </cols>
  <sheetData>
    <row r="1" spans="1:44" ht="105" x14ac:dyDescent="0.25">
      <c r="A1" s="108" t="s">
        <v>486</v>
      </c>
      <c r="B1" s="108" t="s">
        <v>487</v>
      </c>
      <c r="C1" s="108" t="s">
        <v>488</v>
      </c>
      <c r="D1" s="108" t="s">
        <v>489</v>
      </c>
      <c r="E1" s="108" t="s">
        <v>490</v>
      </c>
      <c r="F1" s="108" t="s">
        <v>491</v>
      </c>
      <c r="G1" s="108" t="s">
        <v>492</v>
      </c>
      <c r="H1" s="108" t="s">
        <v>493</v>
      </c>
      <c r="I1" s="108" t="s">
        <v>494</v>
      </c>
      <c r="J1" s="108" t="s">
        <v>495</v>
      </c>
      <c r="K1" s="108" t="s">
        <v>496</v>
      </c>
      <c r="L1" s="108" t="s">
        <v>497</v>
      </c>
      <c r="M1" s="108" t="s">
        <v>498</v>
      </c>
      <c r="N1" s="108" t="s">
        <v>499</v>
      </c>
      <c r="O1" s="108" t="s">
        <v>500</v>
      </c>
      <c r="P1" s="108" t="s">
        <v>501</v>
      </c>
      <c r="Q1" s="108" t="s">
        <v>502</v>
      </c>
      <c r="R1" s="108" t="s">
        <v>503</v>
      </c>
      <c r="S1" s="108" t="s">
        <v>504</v>
      </c>
      <c r="T1" s="108" t="s">
        <v>505</v>
      </c>
      <c r="U1" s="108" t="s">
        <v>506</v>
      </c>
      <c r="W1" s="109" t="s">
        <v>507</v>
      </c>
      <c r="X1" s="109" t="s">
        <v>508</v>
      </c>
      <c r="Y1" s="109" t="s">
        <v>509</v>
      </c>
      <c r="Z1" s="109" t="s">
        <v>543</v>
      </c>
      <c r="AA1" s="109" t="s">
        <v>544</v>
      </c>
      <c r="AB1" s="109" t="s">
        <v>512</v>
      </c>
      <c r="AC1" s="109" t="s">
        <v>513</v>
      </c>
      <c r="AD1" s="110" t="s">
        <v>502</v>
      </c>
      <c r="AE1" s="110" t="s">
        <v>503</v>
      </c>
      <c r="AF1" s="109" t="s">
        <v>514</v>
      </c>
      <c r="AP1" s="108" t="s">
        <v>486</v>
      </c>
    </row>
    <row r="2" spans="1:44" x14ac:dyDescent="0.25">
      <c r="A2" s="108" t="s">
        <v>228</v>
      </c>
      <c r="B2" s="108">
        <v>2005</v>
      </c>
      <c r="C2" s="108">
        <v>2</v>
      </c>
      <c r="D2" s="108">
        <v>12.6</v>
      </c>
      <c r="E2" s="108">
        <v>0.4</v>
      </c>
      <c r="F2" s="111">
        <v>9.7860479378996121</v>
      </c>
      <c r="G2" s="108">
        <v>2.2999999999999998</v>
      </c>
      <c r="H2" s="108">
        <v>7.1</v>
      </c>
      <c r="I2" s="108">
        <v>2.6</v>
      </c>
      <c r="J2" s="108">
        <v>0.2</v>
      </c>
      <c r="K2" s="108">
        <v>34881.443366142092</v>
      </c>
      <c r="L2" s="108">
        <v>504124426049</v>
      </c>
      <c r="M2" s="108">
        <v>463427957659</v>
      </c>
      <c r="N2" s="108">
        <v>61241.7</v>
      </c>
      <c r="O2" s="108">
        <v>11298.849</v>
      </c>
      <c r="P2" s="108">
        <v>49942.850999999995</v>
      </c>
      <c r="S2" s="108" t="s">
        <v>515</v>
      </c>
      <c r="T2" s="108">
        <v>83.176159999999996</v>
      </c>
      <c r="U2" s="108">
        <v>1</v>
      </c>
      <c r="W2" s="108">
        <f>SUMPRODUCT(D2:D5,$P$2:$P$5)/SUM($P$2:$P$5)</f>
        <v>11.920747433887037</v>
      </c>
      <c r="X2" s="108">
        <f t="shared" ref="X2:AB2" si="0">SUMPRODUCT(E2:E5,$P$2:$P$5)/SUM($P$2:$P$5)</f>
        <v>1.4452715776539022</v>
      </c>
      <c r="Y2" s="108">
        <f>SUMPRODUCT(F2:F5,$P$2:$P$5)/SUM($P$2:$P$5)</f>
        <v>9.086242713708705</v>
      </c>
      <c r="Z2" s="108">
        <f t="shared" si="0"/>
        <v>2.7922183976922916</v>
      </c>
      <c r="AA2" s="108">
        <f t="shared" si="0"/>
        <v>5.4233197028057765</v>
      </c>
      <c r="AB2" s="108">
        <f t="shared" si="0"/>
        <v>2.1130660141376323</v>
      </c>
      <c r="AC2" s="108">
        <f>SUMPRODUCT(J2:J5,$P$2:$P$5)/SUM($P$2:$P$5)</f>
        <v>0.14687174159743407</v>
      </c>
      <c r="AD2" s="108">
        <f>SUMPRODUCT(Q2:Q5,$P$2:$P$5)/SUM($P$2:$P$5)</f>
        <v>0</v>
      </c>
      <c r="AE2" s="108">
        <f>SUMPRODUCT(R2:R5,$P$2:$P$5)/SUM($P$2:$P$5)</f>
        <v>0</v>
      </c>
      <c r="AF2" s="112" t="s">
        <v>516</v>
      </c>
      <c r="AI2" s="108">
        <f>SUMPRODUCT(F2:F19,$P$2:$P$19)/SUM($P$2:$P$19)</f>
        <v>9.2027319310992866</v>
      </c>
      <c r="AJ2" s="108">
        <f>SUMPRODUCT(E2:E19,$P$2:$P$19)/SUM($P$2:$P$19)</f>
        <v>1.3217433194369481</v>
      </c>
      <c r="AK2" s="108">
        <f>SUM(AI2:AJ2)</f>
        <v>10.524475250536234</v>
      </c>
      <c r="AM2" s="108">
        <f>AJ2/AK2</f>
        <v>0.12558757448449545</v>
      </c>
      <c r="AP2" s="108" t="s">
        <v>228</v>
      </c>
      <c r="AQ2" s="113">
        <f>HLOOKUP($AP2,'[3]Megafile LAL per cap'!$A$2:$BF$18,7,FALSE)</f>
        <v>9.7860479378996121</v>
      </c>
      <c r="AR2" s="113">
        <f>IF(ISNA(AQ2),F2,AQ2)</f>
        <v>9.7860479378996121</v>
      </c>
    </row>
    <row r="3" spans="1:44" x14ac:dyDescent="0.25">
      <c r="A3" s="108" t="s">
        <v>233</v>
      </c>
      <c r="B3" s="108">
        <v>2005</v>
      </c>
      <c r="C3" s="108">
        <v>2</v>
      </c>
      <c r="D3" s="108">
        <v>9.81</v>
      </c>
      <c r="E3" s="108">
        <v>2.4</v>
      </c>
      <c r="F3" s="111">
        <v>7.3842448676982544</v>
      </c>
      <c r="G3" s="108">
        <v>1.48</v>
      </c>
      <c r="H3" s="108">
        <v>5.03</v>
      </c>
      <c r="I3" s="108">
        <v>0.9</v>
      </c>
      <c r="J3" s="108">
        <v>0</v>
      </c>
      <c r="K3" s="108">
        <v>31973.934742035428</v>
      </c>
      <c r="L3" s="108">
        <v>384790238201</v>
      </c>
      <c r="M3" s="108">
        <v>373134722033</v>
      </c>
      <c r="N3" s="108">
        <v>58657.355000000003</v>
      </c>
      <c r="O3" s="108">
        <v>8273.6490000000013</v>
      </c>
      <c r="P3" s="108">
        <v>50383.706000000006</v>
      </c>
      <c r="S3" s="108" t="s">
        <v>515</v>
      </c>
      <c r="T3" s="108">
        <v>80.079610000000002</v>
      </c>
      <c r="U3" s="108">
        <v>1</v>
      </c>
      <c r="AP3" s="108" t="s">
        <v>233</v>
      </c>
      <c r="AQ3" s="113">
        <f>HLOOKUP($AP3,'[3]Megafile LAL per cap'!$A$2:$BF$18,7,FALSE)</f>
        <v>7.3842448676982544</v>
      </c>
      <c r="AR3" s="113">
        <f t="shared" ref="AR3:AR66" si="1">IF(ISNA(AQ3),F3,AQ3)</f>
        <v>7.3842448676982544</v>
      </c>
    </row>
    <row r="4" spans="1:44" x14ac:dyDescent="0.25">
      <c r="A4" s="108" t="s">
        <v>240</v>
      </c>
      <c r="B4" s="108">
        <v>2005</v>
      </c>
      <c r="C4" s="108">
        <v>2</v>
      </c>
      <c r="D4" s="108">
        <v>14.16</v>
      </c>
      <c r="E4" s="108">
        <v>2.1</v>
      </c>
      <c r="F4" s="111">
        <v>10.874527817253728</v>
      </c>
      <c r="G4" s="108">
        <v>3.75</v>
      </c>
      <c r="H4" s="108">
        <v>6.62</v>
      </c>
      <c r="I4" s="108">
        <v>1.36</v>
      </c>
      <c r="J4" s="108">
        <v>0.33</v>
      </c>
      <c r="K4" s="108">
        <v>18784.953353740351</v>
      </c>
      <c r="L4" s="108">
        <v>63920885519</v>
      </c>
      <c r="M4" s="108">
        <v>38737646658</v>
      </c>
      <c r="N4" s="108">
        <v>10480.084999999999</v>
      </c>
      <c r="O4" s="108">
        <v>1618.0339999999999</v>
      </c>
      <c r="P4" s="108">
        <v>8862.0509999999995</v>
      </c>
      <c r="S4" s="108" t="s">
        <v>515</v>
      </c>
      <c r="T4" s="108">
        <v>85.233379999999997</v>
      </c>
      <c r="U4" s="108">
        <v>1</v>
      </c>
      <c r="AP4" s="108" t="s">
        <v>240</v>
      </c>
      <c r="AQ4" s="113">
        <f>HLOOKUP($AP4,'[3]Megafile LAL per cap'!$A$2:$BF$18,7,FALSE)</f>
        <v>10.874527817253728</v>
      </c>
      <c r="AR4" s="113">
        <f t="shared" si="1"/>
        <v>10.874527817253728</v>
      </c>
    </row>
    <row r="5" spans="1:44" x14ac:dyDescent="0.25">
      <c r="A5" s="108" t="s">
        <v>241</v>
      </c>
      <c r="B5" s="108">
        <v>2005</v>
      </c>
      <c r="C5" s="108">
        <v>2</v>
      </c>
      <c r="D5" s="108">
        <v>13.32</v>
      </c>
      <c r="E5" s="108">
        <v>1.4</v>
      </c>
      <c r="F5" s="111">
        <v>10.016472017697138</v>
      </c>
      <c r="G5" s="108">
        <v>4.9800000000000004</v>
      </c>
      <c r="H5" s="108">
        <v>3.44</v>
      </c>
      <c r="I5" s="108">
        <v>3.27</v>
      </c>
      <c r="J5" s="108">
        <v>0.23</v>
      </c>
      <c r="K5" s="108">
        <v>26510.717453342633</v>
      </c>
      <c r="L5" s="108">
        <v>288785759751</v>
      </c>
      <c r="M5" s="108">
        <v>192644439623</v>
      </c>
      <c r="N5" s="108">
        <v>43854.760999999999</v>
      </c>
      <c r="O5" s="108">
        <v>6278.201</v>
      </c>
      <c r="P5" s="108">
        <v>37576.559999999998</v>
      </c>
      <c r="S5" s="108" t="s">
        <v>515</v>
      </c>
      <c r="T5" s="108">
        <v>84.231340000000003</v>
      </c>
      <c r="U5" s="108">
        <v>1</v>
      </c>
      <c r="AP5" s="108" t="s">
        <v>241</v>
      </c>
      <c r="AQ5" s="113">
        <f>HLOOKUP($AP5,'[3]Megafile LAL per cap'!$A$2:$BF$18,7,FALSE)</f>
        <v>10.016472017697138</v>
      </c>
      <c r="AR5" s="113">
        <f t="shared" si="1"/>
        <v>10.016472017697138</v>
      </c>
    </row>
    <row r="6" spans="1:44" x14ac:dyDescent="0.25">
      <c r="A6" s="108" t="s">
        <v>223</v>
      </c>
      <c r="B6" s="108">
        <v>2005</v>
      </c>
      <c r="C6" s="108">
        <v>2</v>
      </c>
      <c r="D6" s="108">
        <v>12.799999999999999</v>
      </c>
      <c r="E6" s="108">
        <v>0.6</v>
      </c>
      <c r="F6" s="111">
        <v>9.8883583262570571</v>
      </c>
      <c r="G6" s="108">
        <v>6.4</v>
      </c>
      <c r="H6" s="108">
        <v>4.0999999999999996</v>
      </c>
      <c r="I6" s="108">
        <v>1.7</v>
      </c>
      <c r="J6" s="108">
        <v>0</v>
      </c>
      <c r="K6" s="108">
        <v>38242.05007490953</v>
      </c>
      <c r="L6" s="108">
        <v>127327125120</v>
      </c>
      <c r="M6" s="108">
        <v>125182143933</v>
      </c>
      <c r="N6" s="108">
        <v>8234.8580000000002</v>
      </c>
      <c r="O6" s="108">
        <v>1316.4870000000001</v>
      </c>
      <c r="P6" s="108">
        <v>6918.3710000000001</v>
      </c>
      <c r="S6" s="108" t="s">
        <v>517</v>
      </c>
      <c r="T6" s="108">
        <v>90.992400000000004</v>
      </c>
      <c r="U6" s="108">
        <v>0</v>
      </c>
      <c r="W6" s="108">
        <f>SUMPRODUCT(D6:D19,$P$6:$P$19)/SUM($P$6:$P$19)</f>
        <v>12.272516789346966</v>
      </c>
      <c r="X6" s="108">
        <f t="shared" ref="X6:AB6" si="2">SUMPRODUCT(E6:E19,$P$6:$P$19)/SUM($P$6:$P$19)</f>
        <v>1.2235596272310956</v>
      </c>
      <c r="Y6" s="108">
        <f t="shared" si="2"/>
        <v>9.295320798057082</v>
      </c>
      <c r="Z6" s="108">
        <f t="shared" si="2"/>
        <v>5.3233645717924283</v>
      </c>
      <c r="AA6" s="108">
        <f t="shared" si="2"/>
        <v>3.3934866218692252</v>
      </c>
      <c r="AB6" s="108">
        <f t="shared" si="2"/>
        <v>2.100260301754334</v>
      </c>
      <c r="AC6" s="108">
        <f>SUMPRODUCT(Q6:Q19,$P$6:$P$19)/SUM($P$6:$P$19)</f>
        <v>0</v>
      </c>
      <c r="AD6" s="108">
        <f>SUMPRODUCT(Q6:Q19,$P$6:$P$19)/SUM($P$6:$P$19)</f>
        <v>0</v>
      </c>
      <c r="AE6" s="108">
        <f>SUMPRODUCT(R6:R19,$P$6:$P$19)/SUM($P$6:$P$19)</f>
        <v>0</v>
      </c>
      <c r="AF6" s="112" t="s">
        <v>518</v>
      </c>
      <c r="AM6" s="108">
        <f>X6/W6</f>
        <v>9.9699160997945763E-2</v>
      </c>
      <c r="AP6" s="108" t="s">
        <v>223</v>
      </c>
      <c r="AQ6" s="113">
        <f>HLOOKUP($AP6,'[3]Megafile LAL per cap'!$A$2:$BF$18,7,FALSE)</f>
        <v>9.8883583262570571</v>
      </c>
      <c r="AR6" s="113">
        <f t="shared" si="1"/>
        <v>9.8883583262570571</v>
      </c>
    </row>
    <row r="7" spans="1:44" x14ac:dyDescent="0.25">
      <c r="A7" s="108" t="s">
        <v>224</v>
      </c>
      <c r="B7" s="108">
        <v>2005</v>
      </c>
      <c r="C7" s="108">
        <v>2</v>
      </c>
      <c r="D7" s="108">
        <v>11.93</v>
      </c>
      <c r="E7" s="108">
        <v>1</v>
      </c>
      <c r="F7" s="111">
        <v>10.93</v>
      </c>
      <c r="G7" s="108">
        <v>6.13</v>
      </c>
      <c r="H7" s="108">
        <v>4</v>
      </c>
      <c r="I7" s="108">
        <v>0.79</v>
      </c>
      <c r="J7" s="108">
        <v>0.01</v>
      </c>
      <c r="K7" s="108">
        <v>36927.999077605687</v>
      </c>
      <c r="L7" s="108">
        <v>318699889316</v>
      </c>
      <c r="M7" s="108">
        <v>334400135139</v>
      </c>
      <c r="N7" s="108">
        <v>10561.436</v>
      </c>
      <c r="O7" s="108">
        <v>1797.9459999999999</v>
      </c>
      <c r="P7" s="108">
        <v>8763.49</v>
      </c>
      <c r="S7" s="108" t="s">
        <v>517</v>
      </c>
      <c r="T7" s="108">
        <v>91.404529999999994</v>
      </c>
      <c r="U7" s="108">
        <v>0</v>
      </c>
      <c r="AP7" s="108" t="s">
        <v>224</v>
      </c>
      <c r="AQ7" s="113" t="e">
        <f>HLOOKUP($AP7,'[3]Megafile LAL per cap'!$A$2:$BF$18,7,FALSE)</f>
        <v>#N/A</v>
      </c>
      <c r="AR7" s="113">
        <f t="shared" si="1"/>
        <v>10.93</v>
      </c>
    </row>
    <row r="8" spans="1:44" x14ac:dyDescent="0.25">
      <c r="A8" s="108" t="s">
        <v>225</v>
      </c>
      <c r="B8" s="108">
        <v>2005</v>
      </c>
      <c r="C8" s="108">
        <v>2</v>
      </c>
      <c r="D8" s="108">
        <v>9.73</v>
      </c>
      <c r="E8" s="108">
        <v>1</v>
      </c>
      <c r="F8" s="111">
        <v>8.73</v>
      </c>
      <c r="G8" s="108">
        <v>3.28</v>
      </c>
      <c r="H8" s="108">
        <v>2.39</v>
      </c>
      <c r="I8" s="108">
        <v>2.97</v>
      </c>
      <c r="J8" s="108">
        <v>0.09</v>
      </c>
      <c r="K8" s="108">
        <v>24738.009385173002</v>
      </c>
      <c r="L8" s="108">
        <v>6315831379</v>
      </c>
      <c r="M8" s="108">
        <v>1464838121</v>
      </c>
      <c r="N8" s="108">
        <v>1032.586</v>
      </c>
      <c r="O8" s="108">
        <v>206.131</v>
      </c>
      <c r="P8" s="108">
        <v>826.45500000000004</v>
      </c>
      <c r="S8" s="108" t="s">
        <v>517</v>
      </c>
      <c r="T8" s="108">
        <v>75.929919999999996</v>
      </c>
      <c r="U8" s="108">
        <v>0</v>
      </c>
      <c r="AP8" s="108" t="s">
        <v>225</v>
      </c>
      <c r="AQ8" s="113" t="e">
        <f>HLOOKUP($AP8,'[3]Megafile LAL per cap'!$A$2:$BF$18,7,FALSE)</f>
        <v>#N/A</v>
      </c>
      <c r="AR8" s="113">
        <f t="shared" si="1"/>
        <v>8.73</v>
      </c>
    </row>
    <row r="9" spans="1:44" x14ac:dyDescent="0.25">
      <c r="A9" s="108" t="s">
        <v>226</v>
      </c>
      <c r="B9" s="108">
        <v>2005</v>
      </c>
      <c r="C9" s="108">
        <v>2</v>
      </c>
      <c r="D9" s="108">
        <v>13.28</v>
      </c>
      <c r="E9" s="108">
        <v>2</v>
      </c>
      <c r="F9" s="111">
        <v>9.1668327398271288</v>
      </c>
      <c r="G9" s="108">
        <v>5.0599999999999996</v>
      </c>
      <c r="H9" s="108">
        <v>4.4400000000000004</v>
      </c>
      <c r="I9" s="108">
        <v>1.78</v>
      </c>
      <c r="J9" s="108">
        <v>0</v>
      </c>
      <c r="K9" s="108">
        <v>48816.835863964516</v>
      </c>
      <c r="L9" s="108">
        <v>75581155072</v>
      </c>
      <c r="M9" s="108">
        <v>85120849802</v>
      </c>
      <c r="N9" s="108">
        <v>5417.692</v>
      </c>
      <c r="O9" s="108">
        <v>1014.9369999999999</v>
      </c>
      <c r="P9" s="108">
        <v>4402.7550000000001</v>
      </c>
      <c r="S9" s="108" t="s">
        <v>517</v>
      </c>
      <c r="T9" s="108">
        <v>89.296459999999996</v>
      </c>
      <c r="U9" s="108">
        <v>0</v>
      </c>
      <c r="AP9" s="108" t="s">
        <v>226</v>
      </c>
      <c r="AQ9" s="113">
        <f>HLOOKUP($AP9,'[3]Megafile LAL per cap'!$A$2:$BF$18,7,FALSE)</f>
        <v>9.1668327398271288</v>
      </c>
      <c r="AR9" s="113">
        <f t="shared" si="1"/>
        <v>9.1668327398271288</v>
      </c>
    </row>
    <row r="10" spans="1:44" x14ac:dyDescent="0.25">
      <c r="A10" s="108" t="s">
        <v>227</v>
      </c>
      <c r="B10" s="108">
        <v>2005</v>
      </c>
      <c r="C10" s="108">
        <v>2</v>
      </c>
      <c r="D10" s="108">
        <v>12.75</v>
      </c>
      <c r="E10" s="108">
        <v>2.8</v>
      </c>
      <c r="F10" s="111">
        <v>7.3384920615470772</v>
      </c>
      <c r="G10" s="108">
        <v>4.59</v>
      </c>
      <c r="H10" s="108">
        <v>1.47</v>
      </c>
      <c r="I10" s="108">
        <v>2.82</v>
      </c>
      <c r="J10" s="108">
        <v>1.08</v>
      </c>
      <c r="K10" s="108">
        <v>38969.171631812977</v>
      </c>
      <c r="L10" s="108">
        <v>58765772903</v>
      </c>
      <c r="M10" s="108">
        <v>65497616477</v>
      </c>
      <c r="N10" s="108">
        <v>5246.3680000000004</v>
      </c>
      <c r="O10" s="108">
        <v>910.73399999999992</v>
      </c>
      <c r="P10" s="108">
        <v>4335.634</v>
      </c>
      <c r="S10" s="108" t="s">
        <v>517</v>
      </c>
      <c r="T10" s="108">
        <v>85.75694</v>
      </c>
      <c r="U10" s="108">
        <v>0</v>
      </c>
      <c r="AP10" s="108" t="s">
        <v>227</v>
      </c>
      <c r="AQ10" s="113">
        <f>HLOOKUP($AP10,'[3]Megafile LAL per cap'!$A$2:$BF$18,7,FALSE)</f>
        <v>7.3384920615470772</v>
      </c>
      <c r="AR10" s="113">
        <f t="shared" si="1"/>
        <v>7.3384920615470772</v>
      </c>
    </row>
    <row r="11" spans="1:44" x14ac:dyDescent="0.25">
      <c r="A11" s="108" t="s">
        <v>229</v>
      </c>
      <c r="B11" s="108">
        <v>2005</v>
      </c>
      <c r="C11" s="108">
        <v>2</v>
      </c>
      <c r="D11" s="108">
        <v>12.68</v>
      </c>
      <c r="E11" s="108">
        <v>1</v>
      </c>
      <c r="F11" s="111">
        <v>10.000320646701022</v>
      </c>
      <c r="G11" s="108">
        <v>6.42</v>
      </c>
      <c r="H11" s="108">
        <v>3.04</v>
      </c>
      <c r="I11" s="108">
        <v>2.2200000000000002</v>
      </c>
      <c r="J11" s="108">
        <v>0</v>
      </c>
      <c r="K11" s="108">
        <v>34650.7781763491</v>
      </c>
      <c r="L11" s="108">
        <v>777072766124</v>
      </c>
      <c r="M11" s="108">
        <v>970914495277</v>
      </c>
      <c r="N11" s="108">
        <v>81246.801000000007</v>
      </c>
      <c r="O11" s="108">
        <v>11624.345000000001</v>
      </c>
      <c r="P11" s="108">
        <v>69622.456000000006</v>
      </c>
      <c r="S11" s="108" t="s">
        <v>517</v>
      </c>
      <c r="T11" s="108">
        <v>80.572519999999997</v>
      </c>
      <c r="U11" s="108">
        <v>0</v>
      </c>
      <c r="AP11" s="108" t="s">
        <v>229</v>
      </c>
      <c r="AQ11" s="113">
        <f>HLOOKUP($AP11,'[3]Megafile LAL per cap'!$A$2:$BF$18,7,FALSE)</f>
        <v>10.000320646701022</v>
      </c>
      <c r="AR11" s="113">
        <f t="shared" si="1"/>
        <v>10.000320646701022</v>
      </c>
    </row>
    <row r="12" spans="1:44" x14ac:dyDescent="0.25">
      <c r="A12" s="108" t="s">
        <v>230</v>
      </c>
      <c r="B12" s="108">
        <v>2005</v>
      </c>
      <c r="C12" s="108">
        <v>2</v>
      </c>
      <c r="D12" s="108">
        <v>11.040000000000001</v>
      </c>
      <c r="E12" s="108">
        <v>1.8</v>
      </c>
      <c r="F12" s="111">
        <v>8.3373812154136875</v>
      </c>
      <c r="G12" s="108">
        <v>2.2000000000000002</v>
      </c>
      <c r="H12" s="108">
        <v>4.5199999999999996</v>
      </c>
      <c r="I12" s="108">
        <v>2.4700000000000002</v>
      </c>
      <c r="J12" s="108">
        <v>0.04</v>
      </c>
      <c r="K12" s="108">
        <v>22327.008087406575</v>
      </c>
      <c r="L12" s="108">
        <v>54435989983</v>
      </c>
      <c r="M12" s="108">
        <v>17278409306</v>
      </c>
      <c r="N12" s="108">
        <v>11069.662</v>
      </c>
      <c r="O12" s="108">
        <v>1632.8529999999998</v>
      </c>
      <c r="P12" s="108">
        <v>9436.8090000000011</v>
      </c>
      <c r="S12" s="108" t="s">
        <v>517</v>
      </c>
      <c r="T12" s="108">
        <v>80.220500000000001</v>
      </c>
      <c r="U12" s="108">
        <v>0</v>
      </c>
      <c r="AP12" s="108" t="s">
        <v>230</v>
      </c>
      <c r="AQ12" s="113">
        <f>HLOOKUP($AP12,'[3]Megafile LAL per cap'!$A$2:$BF$18,7,FALSE)</f>
        <v>8.3373812154136875</v>
      </c>
      <c r="AR12" s="113">
        <f t="shared" si="1"/>
        <v>8.3373812154136875</v>
      </c>
    </row>
    <row r="13" spans="1:44" x14ac:dyDescent="0.25">
      <c r="A13" s="108" t="s">
        <v>231</v>
      </c>
      <c r="B13" s="108">
        <v>2005</v>
      </c>
      <c r="C13" s="108">
        <v>2</v>
      </c>
      <c r="D13" s="108">
        <v>7.45</v>
      </c>
      <c r="E13" s="108">
        <v>0.4</v>
      </c>
      <c r="F13" s="111">
        <v>7.05</v>
      </c>
      <c r="G13" s="108">
        <v>3.67</v>
      </c>
      <c r="H13" s="108">
        <v>1.95</v>
      </c>
      <c r="I13" s="108">
        <v>1.33</v>
      </c>
      <c r="J13" s="108">
        <v>0.1</v>
      </c>
      <c r="K13" s="108">
        <v>56611.303765330013</v>
      </c>
      <c r="L13" s="108">
        <v>4979000000</v>
      </c>
      <c r="M13" s="108">
        <v>3091000000</v>
      </c>
      <c r="N13" s="108">
        <v>296.745</v>
      </c>
      <c r="O13" s="108">
        <v>65.44</v>
      </c>
      <c r="P13" s="108">
        <v>231.30500000000001</v>
      </c>
      <c r="S13" s="108" t="s">
        <v>517</v>
      </c>
      <c r="T13" s="108">
        <v>72.842470000000006</v>
      </c>
      <c r="U13" s="108">
        <v>0</v>
      </c>
      <c r="AP13" s="108" t="s">
        <v>231</v>
      </c>
      <c r="AQ13" s="113" t="e">
        <f>HLOOKUP($AP13,'[3]Megafile LAL per cap'!$A$2:$BF$18,7,FALSE)</f>
        <v>#N/A</v>
      </c>
      <c r="AR13" s="113">
        <f t="shared" si="1"/>
        <v>7.05</v>
      </c>
    </row>
    <row r="14" spans="1:44" x14ac:dyDescent="0.25">
      <c r="A14" s="108" t="s">
        <v>232</v>
      </c>
      <c r="B14" s="108">
        <v>2005</v>
      </c>
      <c r="C14" s="108">
        <v>2</v>
      </c>
      <c r="D14" s="108">
        <v>14.42</v>
      </c>
      <c r="E14" s="108">
        <v>1</v>
      </c>
      <c r="F14" s="111">
        <v>9.6681023455387827</v>
      </c>
      <c r="G14" s="108">
        <v>7.04</v>
      </c>
      <c r="H14" s="108">
        <v>2.75</v>
      </c>
      <c r="I14" s="108">
        <v>2.5499999999999998</v>
      </c>
      <c r="J14" s="108">
        <v>1.08</v>
      </c>
      <c r="K14" s="108">
        <v>50569.077762287649</v>
      </c>
      <c r="L14" s="108">
        <v>68565075708</v>
      </c>
      <c r="M14" s="108">
        <v>109657451386</v>
      </c>
      <c r="N14" s="108">
        <v>4203.7</v>
      </c>
      <c r="O14" s="108">
        <v>847.64700000000016</v>
      </c>
      <c r="P14" s="108">
        <v>3356.0529999999999</v>
      </c>
      <c r="S14" s="108" t="s">
        <v>517</v>
      </c>
      <c r="T14" s="108">
        <v>87.024330000000006</v>
      </c>
      <c r="U14" s="108">
        <v>0</v>
      </c>
      <c r="AP14" s="108" t="s">
        <v>232</v>
      </c>
      <c r="AQ14" s="113">
        <f>HLOOKUP($AP14,'[3]Megafile LAL per cap'!$A$2:$BF$18,7,FALSE)</f>
        <v>9.6681023455387827</v>
      </c>
      <c r="AR14" s="113">
        <f t="shared" si="1"/>
        <v>9.6681023455387827</v>
      </c>
    </row>
    <row r="15" spans="1:44" x14ac:dyDescent="0.25">
      <c r="A15" s="108" t="s">
        <v>235</v>
      </c>
      <c r="B15" s="108">
        <v>2005</v>
      </c>
      <c r="C15" s="108">
        <v>2</v>
      </c>
      <c r="D15" s="108">
        <v>12.84</v>
      </c>
      <c r="E15" s="108">
        <v>1</v>
      </c>
      <c r="F15" s="111">
        <v>11.84</v>
      </c>
      <c r="G15" s="108">
        <v>4.3600000000000003</v>
      </c>
      <c r="H15" s="108">
        <v>5.07</v>
      </c>
      <c r="I15" s="108">
        <v>2.41</v>
      </c>
      <c r="J15" s="108">
        <v>0</v>
      </c>
      <c r="K15" s="108">
        <v>79595.534077384698</v>
      </c>
      <c r="L15" s="108">
        <v>22607233156</v>
      </c>
      <c r="M15" s="108">
        <v>19119916263</v>
      </c>
      <c r="N15" s="108">
        <v>457.84699999999998</v>
      </c>
      <c r="O15" s="108">
        <v>85.263000000000005</v>
      </c>
      <c r="P15" s="108">
        <v>372.58399999999995</v>
      </c>
      <c r="S15" s="108" t="s">
        <v>517</v>
      </c>
      <c r="T15" s="108">
        <v>80.470020000000005</v>
      </c>
      <c r="U15" s="108">
        <v>0</v>
      </c>
      <c r="AP15" s="108" t="s">
        <v>235</v>
      </c>
      <c r="AQ15" s="113" t="e">
        <f>HLOOKUP($AP15,'[3]Megafile LAL per cap'!$A$2:$BF$18,7,FALSE)</f>
        <v>#N/A</v>
      </c>
      <c r="AR15" s="113">
        <f t="shared" si="1"/>
        <v>11.84</v>
      </c>
    </row>
    <row r="16" spans="1:44" x14ac:dyDescent="0.25">
      <c r="A16" s="108" t="s">
        <v>238</v>
      </c>
      <c r="B16" s="108">
        <v>2005</v>
      </c>
      <c r="C16" s="108">
        <v>2</v>
      </c>
      <c r="D16" s="108">
        <v>10.23</v>
      </c>
      <c r="E16" s="108">
        <v>0.5</v>
      </c>
      <c r="F16" s="111">
        <v>7.9102434377869519</v>
      </c>
      <c r="G16" s="108">
        <v>4.8</v>
      </c>
      <c r="H16" s="108">
        <v>3.33</v>
      </c>
      <c r="I16" s="108">
        <v>1.6</v>
      </c>
      <c r="J16" s="108">
        <v>0</v>
      </c>
      <c r="K16" s="108">
        <v>41199.725563069456</v>
      </c>
      <c r="L16" s="108">
        <v>363822407523</v>
      </c>
      <c r="M16" s="108">
        <v>406372448797</v>
      </c>
      <c r="N16" s="108">
        <v>16331.646000000001</v>
      </c>
      <c r="O16" s="108">
        <v>2985.8509999999997</v>
      </c>
      <c r="P16" s="108">
        <v>13345.795000000002</v>
      </c>
      <c r="S16" s="108" t="s">
        <v>517</v>
      </c>
      <c r="T16" s="108">
        <v>90.468980000000002</v>
      </c>
      <c r="U16" s="108">
        <v>0</v>
      </c>
      <c r="AP16" s="108" t="s">
        <v>238</v>
      </c>
      <c r="AQ16" s="113">
        <f>HLOOKUP($AP16,'[3]Megafile LAL per cap'!$A$2:$BF$18,7,FALSE)</f>
        <v>7.9102434377869519</v>
      </c>
      <c r="AR16" s="113">
        <f t="shared" si="1"/>
        <v>7.9102434377869519</v>
      </c>
    </row>
    <row r="17" spans="1:44" x14ac:dyDescent="0.25">
      <c r="A17" s="108" t="s">
        <v>242</v>
      </c>
      <c r="B17" s="108">
        <v>2005</v>
      </c>
      <c r="C17" s="108">
        <v>2</v>
      </c>
      <c r="D17" s="108">
        <v>10.1</v>
      </c>
      <c r="E17" s="108">
        <v>3.6</v>
      </c>
      <c r="F17" s="111">
        <v>5.3683279581879182</v>
      </c>
      <c r="G17" s="108">
        <v>2.6</v>
      </c>
      <c r="H17" s="108">
        <v>2.9</v>
      </c>
      <c r="I17" s="108">
        <v>1</v>
      </c>
      <c r="J17" s="108">
        <v>0</v>
      </c>
      <c r="K17" s="108">
        <v>43085.353145956971</v>
      </c>
      <c r="L17" s="108">
        <v>111696839819</v>
      </c>
      <c r="M17" s="108">
        <v>130961940354</v>
      </c>
      <c r="N17" s="108">
        <v>9030.1630000000005</v>
      </c>
      <c r="O17" s="108">
        <v>1572.1820000000002</v>
      </c>
      <c r="P17" s="108">
        <v>7457.9809999999998</v>
      </c>
      <c r="S17" s="108" t="s">
        <v>517</v>
      </c>
      <c r="T17" s="108">
        <v>89.353920000000002</v>
      </c>
      <c r="U17" s="108">
        <v>0</v>
      </c>
      <c r="AP17" s="108" t="s">
        <v>242</v>
      </c>
      <c r="AQ17" s="113">
        <f>HLOOKUP($AP17,'[3]Megafile LAL per cap'!$A$2:$BF$18,7,FALSE)</f>
        <v>5.3683279581879182</v>
      </c>
      <c r="AR17" s="113">
        <f t="shared" si="1"/>
        <v>5.3683279581879182</v>
      </c>
    </row>
    <row r="18" spans="1:44" x14ac:dyDescent="0.25">
      <c r="A18" s="108" t="s">
        <v>243</v>
      </c>
      <c r="B18" s="108">
        <v>2005</v>
      </c>
      <c r="C18" s="108">
        <v>2</v>
      </c>
      <c r="D18" s="108">
        <v>10.71</v>
      </c>
      <c r="E18" s="108">
        <v>0.5</v>
      </c>
      <c r="F18" s="111">
        <v>8.4053272517392159</v>
      </c>
      <c r="G18" s="108">
        <v>3.12</v>
      </c>
      <c r="H18" s="108">
        <v>5.16</v>
      </c>
      <c r="I18" s="108">
        <v>1.8</v>
      </c>
      <c r="J18" s="108">
        <v>0.12</v>
      </c>
      <c r="K18" s="108">
        <v>54797.546753355666</v>
      </c>
      <c r="L18" s="108">
        <v>126573682000</v>
      </c>
      <c r="M18" s="108">
        <v>130929632000</v>
      </c>
      <c r="N18" s="108">
        <v>7408.6080000000002</v>
      </c>
      <c r="O18" s="108">
        <v>1206.24</v>
      </c>
      <c r="P18" s="108">
        <v>6202.3680000000004</v>
      </c>
      <c r="S18" s="108" t="s">
        <v>517</v>
      </c>
      <c r="T18" s="108">
        <v>88.642979999999994</v>
      </c>
      <c r="U18" s="108">
        <v>0</v>
      </c>
      <c r="AP18" s="108" t="s">
        <v>243</v>
      </c>
      <c r="AQ18" s="113">
        <f>HLOOKUP($AP18,'[3]Megafile LAL per cap'!$A$2:$BF$18,7,FALSE)</f>
        <v>8.4053272517392159</v>
      </c>
      <c r="AR18" s="113">
        <f t="shared" si="1"/>
        <v>8.4053272517392159</v>
      </c>
    </row>
    <row r="19" spans="1:44" x14ac:dyDescent="0.25">
      <c r="A19" s="108" t="s">
        <v>519</v>
      </c>
      <c r="B19" s="108">
        <v>2005</v>
      </c>
      <c r="C19" s="108">
        <v>2</v>
      </c>
      <c r="D19" s="108">
        <v>12.780000000000001</v>
      </c>
      <c r="E19" s="108">
        <v>1.3</v>
      </c>
      <c r="F19" s="111">
        <v>9.3491373793273898</v>
      </c>
      <c r="G19" s="108">
        <v>4.93</v>
      </c>
      <c r="H19" s="108">
        <v>3.47</v>
      </c>
      <c r="I19" s="108">
        <v>2.41</v>
      </c>
      <c r="J19" s="108">
        <v>0.67</v>
      </c>
      <c r="K19" s="108">
        <v>39934.78360198786</v>
      </c>
      <c r="L19" s="108">
        <v>519273236616</v>
      </c>
      <c r="M19" s="108">
        <v>390859987628</v>
      </c>
      <c r="N19" s="108">
        <v>60210.012000000002</v>
      </c>
      <c r="O19" s="108">
        <v>10831.795</v>
      </c>
      <c r="P19" s="108">
        <v>49378.217000000004</v>
      </c>
      <c r="S19" s="108" t="s">
        <v>517</v>
      </c>
      <c r="T19" s="108">
        <v>84.730379999999997</v>
      </c>
      <c r="U19" s="108">
        <v>0</v>
      </c>
      <c r="AP19" s="108" t="s">
        <v>245</v>
      </c>
      <c r="AQ19" s="113">
        <f>HLOOKUP($AP19,'[3]Megafile LAL per cap'!$A$2:$BF$18,7,FALSE)</f>
        <v>9.3491373793273898</v>
      </c>
      <c r="AR19" s="113">
        <f t="shared" si="1"/>
        <v>9.3491373793273898</v>
      </c>
    </row>
    <row r="20" spans="1:44" x14ac:dyDescent="0.25">
      <c r="A20" s="108" t="s">
        <v>86</v>
      </c>
      <c r="B20" s="108">
        <v>2005</v>
      </c>
      <c r="C20" s="108">
        <v>2</v>
      </c>
      <c r="D20" s="108">
        <v>7.01</v>
      </c>
      <c r="E20" s="108">
        <v>2.1</v>
      </c>
      <c r="F20" s="111">
        <v>4.91</v>
      </c>
      <c r="G20" s="108">
        <v>1.61</v>
      </c>
      <c r="H20" s="108">
        <v>0.99</v>
      </c>
      <c r="I20" s="108">
        <v>2.31</v>
      </c>
      <c r="J20" s="108">
        <v>0</v>
      </c>
      <c r="K20" s="108">
        <v>2781.5721442053186</v>
      </c>
      <c r="L20" s="108">
        <v>2618000000</v>
      </c>
      <c r="M20" s="108">
        <v>658000000</v>
      </c>
      <c r="N20" s="108">
        <v>3082.172</v>
      </c>
      <c r="O20" s="108">
        <v>810.33699999999999</v>
      </c>
      <c r="P20" s="108">
        <v>2271.835</v>
      </c>
      <c r="S20" s="108" t="s">
        <v>520</v>
      </c>
      <c r="T20" s="108">
        <v>46.574330000000003</v>
      </c>
      <c r="U20" s="108">
        <v>0</v>
      </c>
      <c r="W20" s="108">
        <f>SUMPRODUCT(D20:D40,$P$20:$P$40)/SUM($P$20:$P$40)</f>
        <v>14.247133723099358</v>
      </c>
      <c r="X20" s="108">
        <f t="shared" ref="X20:AC20" si="3">SUMPRODUCT(E20:E40,$P$20:$P$40)/SUM($P$20:$P$40)</f>
        <v>4.5265169531042524</v>
      </c>
      <c r="Y20" s="108">
        <f t="shared" si="3"/>
        <v>9.406489972714482</v>
      </c>
      <c r="Z20" s="108">
        <f t="shared" si="3"/>
        <v>3.5655647978848708</v>
      </c>
      <c r="AA20" s="108">
        <f t="shared" si="3"/>
        <v>1.2216430784028778</v>
      </c>
      <c r="AB20" s="108">
        <f t="shared" si="3"/>
        <v>4.7593990269083735</v>
      </c>
      <c r="AC20" s="108">
        <f t="shared" si="3"/>
        <v>0.17121737504972301</v>
      </c>
      <c r="AD20" s="108">
        <f>SUMPRODUCT(Q20:Q40,$P$20:$P$40)/SUM($P$20:$P$40)</f>
        <v>0</v>
      </c>
      <c r="AE20" s="108">
        <f>SUMPRODUCT(R20:R40,$P$20:$P$40)/SUM($P$20:$P$40)</f>
        <v>0</v>
      </c>
      <c r="AF20" s="112" t="s">
        <v>521</v>
      </c>
      <c r="AM20" s="108">
        <f>X20/W20</f>
        <v>0.31771421824765061</v>
      </c>
      <c r="AP20" s="108" t="s">
        <v>86</v>
      </c>
      <c r="AQ20" s="113" t="e">
        <f>HLOOKUP($AP20,'[3]Megafile LAL per cap'!$A$2:$BF$18,7,FALSE)</f>
        <v>#N/A</v>
      </c>
      <c r="AR20" s="113">
        <f t="shared" si="1"/>
        <v>4.91</v>
      </c>
    </row>
    <row r="21" spans="1:44" x14ac:dyDescent="0.25">
      <c r="A21" s="108" t="s">
        <v>41</v>
      </c>
      <c r="B21" s="108">
        <v>2005</v>
      </c>
      <c r="C21" s="108">
        <v>2</v>
      </c>
      <c r="D21" s="108">
        <v>5.38</v>
      </c>
      <c r="E21" s="108">
        <v>1.3</v>
      </c>
      <c r="F21" s="111">
        <v>4.08</v>
      </c>
      <c r="G21" s="108">
        <v>0.27</v>
      </c>
      <c r="H21" s="108">
        <v>0.35</v>
      </c>
      <c r="I21" s="108">
        <v>3.46</v>
      </c>
      <c r="J21" s="108">
        <v>0</v>
      </c>
      <c r="K21" s="108">
        <v>1625.4077691268185</v>
      </c>
      <c r="L21" s="108">
        <v>1801700000</v>
      </c>
      <c r="M21" s="108">
        <v>973900000</v>
      </c>
      <c r="N21" s="108">
        <v>3014.9169999999999</v>
      </c>
      <c r="O21" s="108">
        <v>660.34799999999996</v>
      </c>
      <c r="P21" s="108">
        <v>2354.569</v>
      </c>
      <c r="S21" s="108" t="s">
        <v>520</v>
      </c>
      <c r="T21" s="108">
        <v>46.513159999999999</v>
      </c>
      <c r="U21" s="108">
        <v>0</v>
      </c>
      <c r="AP21" s="108" t="s">
        <v>41</v>
      </c>
      <c r="AQ21" s="113" t="e">
        <f>HLOOKUP($AP21,'[3]Megafile LAL per cap'!$A$2:$BF$18,7,FALSE)</f>
        <v>#N/A</v>
      </c>
      <c r="AR21" s="113">
        <f t="shared" si="1"/>
        <v>4.08</v>
      </c>
    </row>
    <row r="22" spans="1:44" x14ac:dyDescent="0.25">
      <c r="A22" s="108" t="s">
        <v>42</v>
      </c>
      <c r="B22" s="108">
        <v>2005</v>
      </c>
      <c r="C22" s="108">
        <v>2</v>
      </c>
      <c r="D22" s="108">
        <v>4.16</v>
      </c>
      <c r="E22" s="108">
        <v>3.3</v>
      </c>
      <c r="F22" s="111">
        <v>0.86</v>
      </c>
      <c r="G22" s="108">
        <v>0.3</v>
      </c>
      <c r="H22" s="108">
        <v>0.04</v>
      </c>
      <c r="I22" s="108">
        <v>0.52</v>
      </c>
      <c r="J22" s="108">
        <v>0</v>
      </c>
      <c r="K22" s="108">
        <v>1578.3673303066716</v>
      </c>
      <c r="L22" s="108">
        <v>4349857000</v>
      </c>
      <c r="M22" s="108">
        <v>7648962000</v>
      </c>
      <c r="N22" s="108">
        <v>8563.3979999999992</v>
      </c>
      <c r="O22" s="108">
        <v>2227.4499999999998</v>
      </c>
      <c r="P22" s="108">
        <v>6335.9479999999994</v>
      </c>
      <c r="S22" s="108" t="s">
        <v>520</v>
      </c>
      <c r="T22" s="108">
        <v>54.689529999999998</v>
      </c>
      <c r="U22" s="108">
        <v>0</v>
      </c>
      <c r="AP22" s="108" t="s">
        <v>42</v>
      </c>
      <c r="AQ22" s="113" t="e">
        <f>HLOOKUP($AP22,'[3]Megafile LAL per cap'!$A$2:$BF$18,7,FALSE)</f>
        <v>#N/A</v>
      </c>
      <c r="AR22" s="113">
        <f t="shared" si="1"/>
        <v>0.86</v>
      </c>
    </row>
    <row r="23" spans="1:44" x14ac:dyDescent="0.25">
      <c r="A23" s="108" t="s">
        <v>87</v>
      </c>
      <c r="B23" s="108">
        <v>2005</v>
      </c>
      <c r="C23" s="108">
        <v>2</v>
      </c>
      <c r="D23" s="108">
        <v>14.93</v>
      </c>
      <c r="E23" s="108">
        <v>3.9</v>
      </c>
      <c r="F23" s="111">
        <v>11.03</v>
      </c>
      <c r="G23" s="108">
        <v>1.47</v>
      </c>
      <c r="H23" s="108">
        <v>0.62</v>
      </c>
      <c r="I23" s="108">
        <v>4.22</v>
      </c>
      <c r="J23" s="108">
        <v>4.72</v>
      </c>
      <c r="K23" s="108">
        <v>3126.3677777946232</v>
      </c>
      <c r="L23" s="108">
        <v>16708000000</v>
      </c>
      <c r="M23" s="108">
        <v>15979000000</v>
      </c>
      <c r="N23" s="108">
        <v>9640.616</v>
      </c>
      <c r="O23" s="108">
        <v>1505.5909999999999</v>
      </c>
      <c r="P23" s="108">
        <v>8135.0249999999996</v>
      </c>
      <c r="S23" s="108" t="s">
        <v>520</v>
      </c>
      <c r="T23" s="108">
        <v>45.822620000000001</v>
      </c>
      <c r="U23" s="108">
        <v>0</v>
      </c>
      <c r="AP23" s="108" t="s">
        <v>87</v>
      </c>
      <c r="AQ23" s="113" t="e">
        <f>HLOOKUP($AP23,'[3]Megafile LAL per cap'!$A$2:$BF$18,7,FALSE)</f>
        <v>#N/A</v>
      </c>
      <c r="AR23" s="113">
        <f t="shared" si="1"/>
        <v>11.03</v>
      </c>
    </row>
    <row r="24" spans="1:44" x14ac:dyDescent="0.25">
      <c r="A24" s="108" t="s">
        <v>522</v>
      </c>
      <c r="B24" s="108">
        <v>2005</v>
      </c>
      <c r="C24" s="108">
        <v>2</v>
      </c>
      <c r="D24" s="108">
        <v>6.91</v>
      </c>
      <c r="E24" s="108">
        <v>2.5</v>
      </c>
      <c r="F24" s="111">
        <v>4.41</v>
      </c>
      <c r="G24" s="108">
        <v>3.28</v>
      </c>
      <c r="H24" s="108">
        <v>0.34</v>
      </c>
      <c r="I24" s="108">
        <v>0.78</v>
      </c>
      <c r="J24" s="108">
        <v>0</v>
      </c>
      <c r="K24" s="108">
        <v>2810.3376810133113</v>
      </c>
      <c r="L24" s="108">
        <v>7070000000</v>
      </c>
      <c r="M24" s="108">
        <v>2400000000</v>
      </c>
      <c r="N24" s="108">
        <v>3833.377</v>
      </c>
      <c r="O24" s="108">
        <v>614.601</v>
      </c>
      <c r="P24" s="108">
        <v>3218.7759999999998</v>
      </c>
      <c r="S24" s="108" t="s">
        <v>520</v>
      </c>
      <c r="T24" s="108">
        <v>54.752279999999999</v>
      </c>
      <c r="U24" s="108">
        <v>0</v>
      </c>
      <c r="AP24" s="108" t="s">
        <v>522</v>
      </c>
      <c r="AQ24" s="113" t="e">
        <f>HLOOKUP($AP24,'[3]Megafile LAL per cap'!$A$2:$BF$18,7,FALSE)</f>
        <v>#N/A</v>
      </c>
      <c r="AR24" s="113">
        <f t="shared" si="1"/>
        <v>4.41</v>
      </c>
    </row>
    <row r="25" spans="1:44" x14ac:dyDescent="0.25">
      <c r="A25" s="108" t="s">
        <v>89</v>
      </c>
      <c r="B25" s="108">
        <v>2005</v>
      </c>
      <c r="C25" s="108">
        <v>2</v>
      </c>
      <c r="D25" s="108">
        <v>11.29</v>
      </c>
      <c r="E25" s="108">
        <v>1.2</v>
      </c>
      <c r="F25" s="111">
        <v>9.014517121376219</v>
      </c>
      <c r="G25" s="108">
        <v>3.53</v>
      </c>
      <c r="H25" s="108">
        <v>1.67</v>
      </c>
      <c r="I25" s="108">
        <v>4.88</v>
      </c>
      <c r="J25" s="108">
        <v>0</v>
      </c>
      <c r="K25" s="108">
        <v>3785.5744744791409</v>
      </c>
      <c r="L25" s="108">
        <v>18163000000</v>
      </c>
      <c r="M25" s="108">
        <v>11739000000</v>
      </c>
      <c r="N25" s="108">
        <v>7682.6139999999996</v>
      </c>
      <c r="O25" s="108">
        <v>1048.9880000000001</v>
      </c>
      <c r="P25" s="108">
        <v>6633.6259999999993</v>
      </c>
      <c r="S25" s="108" t="s">
        <v>520</v>
      </c>
      <c r="T25" s="108">
        <v>66.928790000000006</v>
      </c>
      <c r="U25" s="108">
        <v>0</v>
      </c>
      <c r="AP25" s="108" t="s">
        <v>89</v>
      </c>
      <c r="AQ25" s="113">
        <f>HLOOKUP($AP25,'[3]Megafile LAL per cap'!$A$2:$BF$18,7,FALSE)</f>
        <v>9.014517121376219</v>
      </c>
      <c r="AR25" s="113">
        <f t="shared" si="1"/>
        <v>9.014517121376219</v>
      </c>
    </row>
    <row r="26" spans="1:44" x14ac:dyDescent="0.25">
      <c r="A26" s="108" t="s">
        <v>90</v>
      </c>
      <c r="B26" s="108">
        <v>2005</v>
      </c>
      <c r="C26" s="108">
        <v>2</v>
      </c>
      <c r="D26" s="108">
        <v>12.96</v>
      </c>
      <c r="E26" s="108">
        <v>2.5</v>
      </c>
      <c r="F26" s="111">
        <v>9.4549920238358887</v>
      </c>
      <c r="G26" s="108">
        <v>4.66</v>
      </c>
      <c r="H26" s="108">
        <v>4.08</v>
      </c>
      <c r="I26" s="108">
        <v>1.7</v>
      </c>
      <c r="J26" s="108">
        <v>0.03</v>
      </c>
      <c r="K26" s="108">
        <v>10224.240585517933</v>
      </c>
      <c r="L26" s="108">
        <v>18598921770</v>
      </c>
      <c r="M26" s="108">
        <v>8795164950</v>
      </c>
      <c r="N26" s="108">
        <v>4378.0559999999996</v>
      </c>
      <c r="O26" s="108">
        <v>688.70799999999997</v>
      </c>
      <c r="P26" s="108">
        <v>3689.3479999999995</v>
      </c>
      <c r="S26" s="108" t="s">
        <v>520</v>
      </c>
      <c r="T26" s="108">
        <v>73.928650000000005</v>
      </c>
      <c r="U26" s="108">
        <v>0</v>
      </c>
      <c r="AP26" s="108" t="s">
        <v>90</v>
      </c>
      <c r="AQ26" s="113">
        <f>HLOOKUP($AP26,'[3]Megafile LAL per cap'!$A$2:$BF$18,7,FALSE)</f>
        <v>9.4549920238358887</v>
      </c>
      <c r="AR26" s="113">
        <f t="shared" si="1"/>
        <v>9.4549920238358887</v>
      </c>
    </row>
    <row r="27" spans="1:44" x14ac:dyDescent="0.25">
      <c r="A27" s="108" t="s">
        <v>91</v>
      </c>
      <c r="B27" s="108">
        <v>2005</v>
      </c>
      <c r="C27" s="108">
        <v>2</v>
      </c>
      <c r="D27" s="108">
        <v>14.69</v>
      </c>
      <c r="E27" s="108">
        <v>1.5</v>
      </c>
      <c r="F27" s="111">
        <v>13.19</v>
      </c>
      <c r="G27" s="108">
        <v>7.39</v>
      </c>
      <c r="H27" s="108">
        <v>2.2000000000000002</v>
      </c>
      <c r="I27" s="108">
        <v>3.6</v>
      </c>
      <c r="J27" s="108">
        <v>0</v>
      </c>
      <c r="K27" s="108">
        <v>13317.729834201351</v>
      </c>
      <c r="L27" s="108">
        <v>76511923405</v>
      </c>
      <c r="M27" s="108">
        <v>78110304443</v>
      </c>
      <c r="N27" s="108">
        <v>10230.877</v>
      </c>
      <c r="O27" s="108">
        <v>1508.3519999999999</v>
      </c>
      <c r="P27" s="108">
        <v>8722.5250000000015</v>
      </c>
      <c r="S27" s="108" t="s">
        <v>520</v>
      </c>
      <c r="T27" s="108">
        <v>84.166169999999994</v>
      </c>
      <c r="U27" s="108">
        <v>0</v>
      </c>
      <c r="AP27" s="108" t="s">
        <v>91</v>
      </c>
      <c r="AQ27" s="113" t="e">
        <f>HLOOKUP($AP27,'[3]Megafile LAL per cap'!$A$2:$BF$18,7,FALSE)</f>
        <v>#N/A</v>
      </c>
      <c r="AR27" s="113">
        <f t="shared" si="1"/>
        <v>13.19</v>
      </c>
    </row>
    <row r="28" spans="1:44" x14ac:dyDescent="0.25">
      <c r="A28" s="108" t="s">
        <v>92</v>
      </c>
      <c r="B28" s="108">
        <v>2005</v>
      </c>
      <c r="C28" s="108">
        <v>2</v>
      </c>
      <c r="D28" s="108">
        <v>14.870000000000001</v>
      </c>
      <c r="E28" s="108">
        <v>1.8</v>
      </c>
      <c r="F28" s="111">
        <v>13.07</v>
      </c>
      <c r="G28" s="108">
        <v>5.04</v>
      </c>
      <c r="H28" s="108">
        <v>1.05</v>
      </c>
      <c r="I28" s="108">
        <v>5.3</v>
      </c>
      <c r="J28" s="108">
        <v>1.68</v>
      </c>
      <c r="K28" s="108">
        <v>10336.389551003635</v>
      </c>
      <c r="L28" s="108">
        <v>10238455773</v>
      </c>
      <c r="M28" s="108">
        <v>7715751697</v>
      </c>
      <c r="N28" s="108">
        <v>1355.662</v>
      </c>
      <c r="O28" s="108">
        <v>205.47300000000001</v>
      </c>
      <c r="P28" s="108">
        <v>1150.1890000000001</v>
      </c>
      <c r="S28" s="108" t="s">
        <v>520</v>
      </c>
      <c r="T28" s="108">
        <v>77.070269999999994</v>
      </c>
      <c r="U28" s="108">
        <v>0</v>
      </c>
      <c r="AP28" s="108" t="s">
        <v>92</v>
      </c>
      <c r="AQ28" s="113" t="e">
        <f>HLOOKUP($AP28,'[3]Megafile LAL per cap'!$A$2:$BF$18,7,FALSE)</f>
        <v>#N/A</v>
      </c>
      <c r="AR28" s="113">
        <f t="shared" si="1"/>
        <v>13.07</v>
      </c>
    </row>
    <row r="29" spans="1:44" x14ac:dyDescent="0.25">
      <c r="A29" s="108" t="s">
        <v>93</v>
      </c>
      <c r="B29" s="108">
        <v>2005</v>
      </c>
      <c r="C29" s="108">
        <v>2</v>
      </c>
      <c r="D29" s="108">
        <v>6.25</v>
      </c>
      <c r="E29" s="108">
        <v>2.5</v>
      </c>
      <c r="F29" s="111">
        <v>3.8375716297011979</v>
      </c>
      <c r="G29" s="108">
        <v>0.78</v>
      </c>
      <c r="H29" s="108">
        <v>1.65</v>
      </c>
      <c r="I29" s="108">
        <v>1.31</v>
      </c>
      <c r="J29" s="108">
        <v>0</v>
      </c>
      <c r="K29" s="108">
        <v>1469.9273198037067</v>
      </c>
      <c r="L29" s="108">
        <v>2490000000</v>
      </c>
      <c r="M29" s="108">
        <v>865000000</v>
      </c>
      <c r="N29" s="108">
        <v>4475.2730000000001</v>
      </c>
      <c r="O29" s="108">
        <v>821.19200000000001</v>
      </c>
      <c r="P29" s="108">
        <v>3654.0810000000001</v>
      </c>
      <c r="S29" s="108" t="s">
        <v>520</v>
      </c>
      <c r="T29" s="108">
        <v>50.088030000000003</v>
      </c>
      <c r="U29" s="108">
        <v>0</v>
      </c>
      <c r="AP29" s="108" t="s">
        <v>93</v>
      </c>
      <c r="AQ29" s="113">
        <f>HLOOKUP($AP29,'[3]Megafile LAL per cap'!$A$2:$BF$18,7,FALSE)</f>
        <v>3.8375716297011979</v>
      </c>
      <c r="AR29" s="113">
        <f t="shared" si="1"/>
        <v>3.8375716297011979</v>
      </c>
    </row>
    <row r="30" spans="1:44" x14ac:dyDescent="0.25">
      <c r="A30" s="108" t="s">
        <v>94</v>
      </c>
      <c r="B30" s="108">
        <v>2005</v>
      </c>
      <c r="C30" s="108">
        <v>2</v>
      </c>
      <c r="D30" s="108">
        <v>16.939999999999998</v>
      </c>
      <c r="E30" s="108">
        <v>4</v>
      </c>
      <c r="F30" s="111">
        <v>10.933568687428933</v>
      </c>
      <c r="G30" s="108">
        <v>4.3</v>
      </c>
      <c r="H30" s="108">
        <v>4.5</v>
      </c>
      <c r="I30" s="108">
        <v>4.1399999999999997</v>
      </c>
      <c r="J30" s="108">
        <v>0</v>
      </c>
      <c r="K30" s="108">
        <v>11092.430803431436</v>
      </c>
      <c r="L30" s="108">
        <v>66552197923</v>
      </c>
      <c r="M30" s="108">
        <v>62936382080</v>
      </c>
      <c r="N30" s="108">
        <v>10095.964</v>
      </c>
      <c r="O30" s="108">
        <v>1565.4450000000002</v>
      </c>
      <c r="P30" s="108">
        <v>8530.5190000000002</v>
      </c>
      <c r="S30" s="108" t="s">
        <v>520</v>
      </c>
      <c r="T30" s="108">
        <v>85.093329999999995</v>
      </c>
      <c r="U30" s="108">
        <v>0</v>
      </c>
      <c r="AP30" s="108" t="s">
        <v>94</v>
      </c>
      <c r="AQ30" s="113">
        <f>HLOOKUP($AP30,'[3]Megafile LAL per cap'!$A$2:$BF$18,7,FALSE)</f>
        <v>10.933568687428933</v>
      </c>
      <c r="AR30" s="113">
        <f t="shared" si="1"/>
        <v>10.933568687428933</v>
      </c>
    </row>
    <row r="31" spans="1:44" x14ac:dyDescent="0.25">
      <c r="A31" s="108" t="s">
        <v>55</v>
      </c>
      <c r="B31" s="108">
        <v>2005</v>
      </c>
      <c r="C31" s="108">
        <v>2</v>
      </c>
      <c r="D31" s="108">
        <v>11.58</v>
      </c>
      <c r="E31" s="108">
        <v>4.9000000000000004</v>
      </c>
      <c r="F31" s="111">
        <v>6.68</v>
      </c>
      <c r="G31" s="108">
        <v>1.9</v>
      </c>
      <c r="H31" s="108">
        <v>0.32</v>
      </c>
      <c r="I31" s="108">
        <v>4.47</v>
      </c>
      <c r="J31" s="108">
        <v>0</v>
      </c>
      <c r="K31" s="108">
        <v>3771.2789573384489</v>
      </c>
      <c r="L31" s="108">
        <v>17353000000</v>
      </c>
      <c r="M31" s="108">
        <v>27849000000</v>
      </c>
      <c r="N31" s="108">
        <v>15451.752</v>
      </c>
      <c r="O31" s="108">
        <v>3806.3609999999999</v>
      </c>
      <c r="P31" s="108">
        <v>11645.391</v>
      </c>
      <c r="S31" s="108" t="s">
        <v>520</v>
      </c>
      <c r="T31" s="108">
        <v>53.80959</v>
      </c>
      <c r="U31" s="108">
        <v>0</v>
      </c>
      <c r="AP31" s="108" t="s">
        <v>55</v>
      </c>
      <c r="AQ31" s="113" t="e">
        <f>HLOOKUP($AP31,'[3]Megafile LAL per cap'!$A$2:$BF$18,7,FALSE)</f>
        <v>#N/A</v>
      </c>
      <c r="AR31" s="113">
        <f t="shared" si="1"/>
        <v>6.68</v>
      </c>
    </row>
    <row r="32" spans="1:44" x14ac:dyDescent="0.25">
      <c r="A32" s="108" t="s">
        <v>96</v>
      </c>
      <c r="B32" s="108">
        <v>2005</v>
      </c>
      <c r="C32" s="108">
        <v>2</v>
      </c>
      <c r="D32" s="108">
        <v>12.92</v>
      </c>
      <c r="E32" s="108">
        <v>3</v>
      </c>
      <c r="F32" s="111">
        <v>9.92</v>
      </c>
      <c r="G32" s="108">
        <v>3.8</v>
      </c>
      <c r="H32" s="108">
        <v>0.94</v>
      </c>
      <c r="I32" s="108">
        <v>4.57</v>
      </c>
      <c r="J32" s="108">
        <v>0.6</v>
      </c>
      <c r="K32" s="108">
        <v>7634.1935390126755</v>
      </c>
      <c r="L32" s="108">
        <v>8697115781</v>
      </c>
      <c r="M32" s="108">
        <v>5161290827</v>
      </c>
      <c r="N32" s="108">
        <v>2227.5590000000002</v>
      </c>
      <c r="O32" s="108">
        <v>328.98500000000001</v>
      </c>
      <c r="P32" s="108">
        <v>1898.5740000000001</v>
      </c>
      <c r="S32" s="108" t="s">
        <v>520</v>
      </c>
      <c r="T32" s="108">
        <v>67.96651</v>
      </c>
      <c r="U32" s="108">
        <v>0</v>
      </c>
      <c r="AP32" s="108" t="s">
        <v>96</v>
      </c>
      <c r="AQ32" s="113" t="e">
        <f>HLOOKUP($AP32,'[3]Megafile LAL per cap'!$A$2:$BF$18,7,FALSE)</f>
        <v>#N/A</v>
      </c>
      <c r="AR32" s="113">
        <f t="shared" si="1"/>
        <v>9.92</v>
      </c>
    </row>
    <row r="33" spans="1:44" x14ac:dyDescent="0.25">
      <c r="A33" s="108" t="s">
        <v>523</v>
      </c>
      <c r="B33" s="108">
        <v>2005</v>
      </c>
      <c r="C33" s="108">
        <v>2</v>
      </c>
      <c r="D33" s="108">
        <v>17.490000000000002</v>
      </c>
      <c r="E33" s="108">
        <v>10</v>
      </c>
      <c r="F33" s="111">
        <v>7.49</v>
      </c>
      <c r="G33" s="108">
        <v>1.58</v>
      </c>
      <c r="H33" s="108">
        <v>0.27</v>
      </c>
      <c r="I33" s="108">
        <v>5.64</v>
      </c>
      <c r="J33" s="108">
        <v>0</v>
      </c>
      <c r="K33" s="108">
        <v>831.20363694465073</v>
      </c>
      <c r="L33" s="108">
        <v>2292000000</v>
      </c>
      <c r="M33" s="108">
        <v>1091000000</v>
      </c>
      <c r="N33" s="108">
        <v>4157.7070000000003</v>
      </c>
      <c r="O33" s="108">
        <v>769.827</v>
      </c>
      <c r="P33" s="108">
        <v>3387.88</v>
      </c>
      <c r="S33" s="108" t="s">
        <v>520</v>
      </c>
      <c r="T33" s="108">
        <v>59.058590000000002</v>
      </c>
      <c r="U33" s="108">
        <v>0</v>
      </c>
      <c r="AP33" s="108" t="s">
        <v>523</v>
      </c>
      <c r="AQ33" s="113" t="e">
        <f>HLOOKUP($AP33,'[3]Megafile LAL per cap'!$A$2:$BF$18,7,FALSE)</f>
        <v>#N/A</v>
      </c>
      <c r="AR33" s="113">
        <f t="shared" si="1"/>
        <v>7.49</v>
      </c>
    </row>
    <row r="34" spans="1:44" x14ac:dyDescent="0.25">
      <c r="A34" s="108" t="s">
        <v>239</v>
      </c>
      <c r="B34" s="108">
        <v>2005</v>
      </c>
      <c r="C34" s="108">
        <v>2</v>
      </c>
      <c r="D34" s="108">
        <v>7.9700000000000006</v>
      </c>
      <c r="E34" s="108">
        <v>1.6</v>
      </c>
      <c r="F34" s="111">
        <v>8.18</v>
      </c>
      <c r="G34" s="108">
        <v>2.98</v>
      </c>
      <c r="H34" s="108">
        <v>2</v>
      </c>
      <c r="I34" s="108">
        <v>1.28</v>
      </c>
      <c r="J34" s="108">
        <v>0.11</v>
      </c>
      <c r="K34" s="108">
        <v>66775.39439717558</v>
      </c>
      <c r="L34" s="108">
        <v>55488263000</v>
      </c>
      <c r="M34" s="108">
        <v>103759235000</v>
      </c>
      <c r="N34" s="108">
        <v>4624.3879999999999</v>
      </c>
      <c r="O34" s="108">
        <v>908.08899999999994</v>
      </c>
      <c r="P34" s="108">
        <v>3716.299</v>
      </c>
      <c r="S34" s="108" t="s">
        <v>520</v>
      </c>
      <c r="T34" s="108">
        <v>80.927599999999998</v>
      </c>
      <c r="U34" s="108">
        <v>0</v>
      </c>
      <c r="AP34" s="108" t="s">
        <v>239</v>
      </c>
      <c r="AQ34" s="113">
        <f>HLOOKUP($AP34,'[3]Megafile LAL per cap'!$A$2:$BF$18,7,FALSE)</f>
        <v>8.18</v>
      </c>
      <c r="AR34" s="113">
        <f t="shared" si="1"/>
        <v>8.18</v>
      </c>
    </row>
    <row r="35" spans="1:44" x14ac:dyDescent="0.25">
      <c r="A35" s="108" t="s">
        <v>101</v>
      </c>
      <c r="B35" s="108">
        <v>2005</v>
      </c>
      <c r="C35" s="108">
        <v>2</v>
      </c>
      <c r="D35" s="108">
        <v>13.2</v>
      </c>
      <c r="E35" s="108">
        <v>3.7</v>
      </c>
      <c r="F35" s="111">
        <v>9.5</v>
      </c>
      <c r="G35" s="108">
        <v>5.3</v>
      </c>
      <c r="H35" s="108">
        <v>1.2</v>
      </c>
      <c r="I35" s="108">
        <v>3</v>
      </c>
      <c r="J35" s="108">
        <v>0</v>
      </c>
      <c r="K35" s="108">
        <v>7976.1078622834593</v>
      </c>
      <c r="L35" s="108">
        <v>101638827089</v>
      </c>
      <c r="M35" s="108">
        <v>89437378127</v>
      </c>
      <c r="N35" s="108">
        <v>38463.514000000003</v>
      </c>
      <c r="O35" s="108">
        <v>6277.6260000000002</v>
      </c>
      <c r="P35" s="108">
        <v>32185.888000000003</v>
      </c>
      <c r="S35" s="108" t="s">
        <v>520</v>
      </c>
      <c r="T35" s="108">
        <v>78.230990000000006</v>
      </c>
      <c r="U35" s="108">
        <v>0</v>
      </c>
      <c r="AP35" s="108" t="s">
        <v>101</v>
      </c>
      <c r="AQ35" s="113" t="e">
        <f>HLOOKUP($AP35,'[3]Megafile LAL per cap'!$A$2:$BF$18,7,FALSE)</f>
        <v>#N/A</v>
      </c>
      <c r="AR35" s="113">
        <f t="shared" si="1"/>
        <v>9.5</v>
      </c>
    </row>
    <row r="36" spans="1:44" x14ac:dyDescent="0.25">
      <c r="A36" s="108" t="s">
        <v>102</v>
      </c>
      <c r="B36" s="108">
        <v>2005</v>
      </c>
      <c r="C36" s="108">
        <v>2</v>
      </c>
      <c r="D36" s="108">
        <v>11.68</v>
      </c>
      <c r="E36" s="108">
        <v>4</v>
      </c>
      <c r="F36" s="111">
        <v>6.4590964777427571</v>
      </c>
      <c r="G36" s="108">
        <v>4.07</v>
      </c>
      <c r="H36" s="108">
        <v>2.33</v>
      </c>
      <c r="I36" s="108">
        <v>1.28</v>
      </c>
      <c r="J36" s="108">
        <v>0</v>
      </c>
      <c r="K36" s="108">
        <v>4651.6922607402385</v>
      </c>
      <c r="L36" s="108">
        <v>40518481951</v>
      </c>
      <c r="M36" s="108">
        <v>27687537417</v>
      </c>
      <c r="N36" s="108">
        <v>21407.618999999999</v>
      </c>
      <c r="O36" s="108">
        <v>3403.2080000000005</v>
      </c>
      <c r="P36" s="108">
        <v>18004.411</v>
      </c>
      <c r="S36" s="108" t="s">
        <v>520</v>
      </c>
      <c r="T36" s="108">
        <v>66.769919999999999</v>
      </c>
      <c r="U36" s="108">
        <v>0</v>
      </c>
      <c r="AP36" s="108" t="s">
        <v>102</v>
      </c>
      <c r="AQ36" s="113">
        <f>HLOOKUP($AP36,'[3]Megafile LAL per cap'!$A$2:$BF$18,7,FALSE)</f>
        <v>6.4590964777427571</v>
      </c>
      <c r="AR36" s="113">
        <f t="shared" si="1"/>
        <v>6.4590964777427571</v>
      </c>
    </row>
    <row r="37" spans="1:44" x14ac:dyDescent="0.25">
      <c r="A37" s="108" t="s">
        <v>524</v>
      </c>
      <c r="B37" s="108">
        <v>2005</v>
      </c>
      <c r="C37" s="108">
        <v>2</v>
      </c>
      <c r="D37" s="108">
        <v>16.260000000000002</v>
      </c>
      <c r="E37" s="108">
        <v>4.7</v>
      </c>
      <c r="F37" s="111">
        <v>11.56</v>
      </c>
      <c r="G37" s="108">
        <v>3.65</v>
      </c>
      <c r="H37" s="108">
        <v>1.02</v>
      </c>
      <c r="I37" s="108">
        <v>6.88</v>
      </c>
      <c r="J37" s="108">
        <v>0</v>
      </c>
      <c r="K37" s="108">
        <v>5323.4660337581399</v>
      </c>
      <c r="L37" s="108">
        <v>125434000000</v>
      </c>
      <c r="M37" s="108">
        <v>243798000000</v>
      </c>
      <c r="N37" s="108">
        <v>143622.56599999999</v>
      </c>
      <c r="O37" s="108">
        <v>21791.862000000001</v>
      </c>
      <c r="P37" s="108">
        <v>121830.704</v>
      </c>
      <c r="S37" s="108" t="s">
        <v>520</v>
      </c>
      <c r="T37" s="108">
        <v>66.084729999999993</v>
      </c>
      <c r="U37" s="108">
        <v>0</v>
      </c>
      <c r="AP37" s="108" t="s">
        <v>524</v>
      </c>
      <c r="AQ37" s="113" t="e">
        <f>HLOOKUP($AP37,'[3]Megafile LAL per cap'!$A$2:$BF$18,7,FALSE)</f>
        <v>#N/A</v>
      </c>
      <c r="AR37" s="113">
        <f t="shared" si="1"/>
        <v>11.56</v>
      </c>
    </row>
    <row r="38" spans="1:44" x14ac:dyDescent="0.25">
      <c r="A38" s="108" t="s">
        <v>105</v>
      </c>
      <c r="B38" s="108">
        <v>2005</v>
      </c>
      <c r="C38" s="108">
        <v>2</v>
      </c>
      <c r="D38" s="108">
        <v>14.06</v>
      </c>
      <c r="E38" s="108">
        <v>3</v>
      </c>
      <c r="F38" s="111">
        <v>11.06</v>
      </c>
      <c r="G38" s="108">
        <v>3.85</v>
      </c>
      <c r="H38" s="108">
        <v>1.56</v>
      </c>
      <c r="I38" s="108">
        <v>5.41</v>
      </c>
      <c r="J38" s="108">
        <v>0.24</v>
      </c>
      <c r="K38" s="108">
        <v>11665.509810710868</v>
      </c>
      <c r="L38" s="108">
        <v>34649340897</v>
      </c>
      <c r="M38" s="108">
        <v>31889281356</v>
      </c>
      <c r="N38" s="108">
        <v>5385.192</v>
      </c>
      <c r="O38" s="108">
        <v>904.85500000000002</v>
      </c>
      <c r="P38" s="108">
        <v>4480.3369999999995</v>
      </c>
      <c r="S38" s="108" t="s">
        <v>520</v>
      </c>
      <c r="T38" s="108">
        <v>82.794169999999994</v>
      </c>
      <c r="U38" s="108">
        <v>0</v>
      </c>
      <c r="AP38" s="108" t="s">
        <v>105</v>
      </c>
      <c r="AQ38" s="113" t="e">
        <f>HLOOKUP($AP38,'[3]Megafile LAL per cap'!$A$2:$BF$18,7,FALSE)</f>
        <v>#N/A</v>
      </c>
      <c r="AR38" s="113">
        <f t="shared" si="1"/>
        <v>11.06</v>
      </c>
    </row>
    <row r="39" spans="1:44" x14ac:dyDescent="0.25">
      <c r="A39" s="108" t="s">
        <v>106</v>
      </c>
      <c r="B39" s="108">
        <v>2005</v>
      </c>
      <c r="C39" s="108">
        <v>2</v>
      </c>
      <c r="D39" s="108">
        <v>16.52</v>
      </c>
      <c r="E39" s="108">
        <v>3</v>
      </c>
      <c r="F39" s="111">
        <v>13.52</v>
      </c>
      <c r="G39" s="108">
        <v>4.8899999999999997</v>
      </c>
      <c r="H39" s="108">
        <v>4.25</v>
      </c>
      <c r="I39" s="108">
        <v>4.38</v>
      </c>
      <c r="J39" s="108">
        <v>0</v>
      </c>
      <c r="K39" s="108">
        <v>18169.179789230147</v>
      </c>
      <c r="L39" s="108">
        <v>20336661982</v>
      </c>
      <c r="M39" s="108">
        <v>19247716894</v>
      </c>
      <c r="N39" s="108">
        <v>1996.5219999999999</v>
      </c>
      <c r="O39" s="108">
        <v>279.88200000000001</v>
      </c>
      <c r="P39" s="108">
        <v>1716.6399999999999</v>
      </c>
      <c r="S39" s="108" t="s">
        <v>520</v>
      </c>
      <c r="T39" s="108">
        <v>75.56944</v>
      </c>
      <c r="U39" s="108">
        <v>0</v>
      </c>
      <c r="AP39" s="108" t="s">
        <v>106</v>
      </c>
      <c r="AQ39" s="113" t="e">
        <f>HLOOKUP($AP39,'[3]Megafile LAL per cap'!$A$2:$BF$18,7,FALSE)</f>
        <v>#N/A</v>
      </c>
      <c r="AR39" s="113">
        <f t="shared" si="1"/>
        <v>13.52</v>
      </c>
    </row>
    <row r="40" spans="1:44" x14ac:dyDescent="0.25">
      <c r="A40" s="108" t="s">
        <v>107</v>
      </c>
      <c r="B40" s="108">
        <v>2005</v>
      </c>
      <c r="C40" s="108">
        <v>2</v>
      </c>
      <c r="D40" s="108">
        <v>14.82</v>
      </c>
      <c r="E40" s="108">
        <v>7.5</v>
      </c>
      <c r="F40" s="111">
        <v>6.0855656714977577</v>
      </c>
      <c r="G40" s="108">
        <v>2.69</v>
      </c>
      <c r="H40" s="108">
        <v>0.63</v>
      </c>
      <c r="I40" s="108">
        <v>3.83</v>
      </c>
      <c r="J40" s="108">
        <v>0.18</v>
      </c>
      <c r="K40" s="108">
        <v>1828.70727735319</v>
      </c>
      <c r="L40" s="108">
        <v>36136300000</v>
      </c>
      <c r="M40" s="108">
        <v>34228400000</v>
      </c>
      <c r="N40" s="108">
        <v>46795.313000000002</v>
      </c>
      <c r="O40" s="108">
        <v>6854.7870000000003</v>
      </c>
      <c r="P40" s="108">
        <v>39940.525999999998</v>
      </c>
      <c r="S40" s="108" t="s">
        <v>520</v>
      </c>
      <c r="T40" s="108">
        <v>62.757429999999999</v>
      </c>
      <c r="U40" s="108">
        <v>0</v>
      </c>
      <c r="AP40" s="108" t="s">
        <v>107</v>
      </c>
      <c r="AQ40" s="113">
        <f>HLOOKUP($AP40,'[3]Megafile LAL per cap'!$A$2:$BF$18,7,FALSE)</f>
        <v>6.0855656714977577</v>
      </c>
      <c r="AR40" s="113">
        <f t="shared" si="1"/>
        <v>6.0855656714977577</v>
      </c>
    </row>
    <row r="41" spans="1:44" x14ac:dyDescent="0.25">
      <c r="A41" s="108" t="s">
        <v>84</v>
      </c>
      <c r="B41" s="108">
        <v>2005</v>
      </c>
      <c r="C41" s="108">
        <v>2</v>
      </c>
      <c r="D41" s="108">
        <v>10.41</v>
      </c>
      <c r="E41" s="108">
        <v>0.1</v>
      </c>
      <c r="F41" s="111">
        <v>8.0425890712098269</v>
      </c>
      <c r="G41" s="108">
        <v>4.62</v>
      </c>
      <c r="H41" s="108">
        <v>3.53</v>
      </c>
      <c r="I41" s="108">
        <v>1.21</v>
      </c>
      <c r="J41" s="108">
        <v>0.94</v>
      </c>
      <c r="K41" s="108">
        <v>33995.851672970304</v>
      </c>
      <c r="L41" s="108">
        <v>125281000000</v>
      </c>
      <c r="M41" s="108">
        <v>106097168000</v>
      </c>
      <c r="N41" s="108">
        <v>20274.281999999999</v>
      </c>
      <c r="O41" s="108">
        <v>4012.3649999999998</v>
      </c>
      <c r="P41" s="108">
        <v>16261.916999999999</v>
      </c>
      <c r="S41" s="108" t="s">
        <v>525</v>
      </c>
      <c r="T41" s="108">
        <v>81.712810000000005</v>
      </c>
      <c r="U41" s="108">
        <v>0</v>
      </c>
      <c r="W41" s="108">
        <f>SUMPRODUCT(D41:D42,$P$41:$P$42)/SUM($P$41:$P$42)</f>
        <v>10.310238769717651</v>
      </c>
      <c r="X41" s="108">
        <f t="shared" ref="X41:AC41" si="4">SUMPRODUCT(E41:E42,$P$41:$P$42)/SUM($P$41:$P$42)</f>
        <v>0.16650748685489958</v>
      </c>
      <c r="Y41" s="108">
        <f t="shared" si="4"/>
        <v>7.815177717847881</v>
      </c>
      <c r="Z41" s="108">
        <f t="shared" si="4"/>
        <v>4.5318775799172588</v>
      </c>
      <c r="AA41" s="108">
        <f t="shared" si="4"/>
        <v>3.4485283286027486</v>
      </c>
      <c r="AB41" s="108">
        <f t="shared" si="4"/>
        <v>1.2366029947419599</v>
      </c>
      <c r="AC41" s="108">
        <f t="shared" si="4"/>
        <v>0.91838506677215759</v>
      </c>
      <c r="AD41" s="108">
        <f>SUMPRODUCT(Q41:Q42,$P$41:$P$42)/SUM($P$41:$P$42)</f>
        <v>0</v>
      </c>
      <c r="AE41" s="108">
        <f>SUMPRODUCT(R41:R42,$P$41:$P$42)/SUM($P$41:$P$42)</f>
        <v>0</v>
      </c>
      <c r="AF41" s="112" t="s">
        <v>526</v>
      </c>
      <c r="AM41" s="108">
        <f>X41/W41</f>
        <v>1.6149721706150113E-2</v>
      </c>
      <c r="AP41" s="108" t="s">
        <v>84</v>
      </c>
      <c r="AQ41" s="113">
        <f>HLOOKUP($AP41,'[3]Megafile LAL per cap'!$A$2:$BF$18,7,FALSE)</f>
        <v>8.0425890712098269</v>
      </c>
      <c r="AR41" s="113">
        <f t="shared" si="1"/>
        <v>8.0425890712098269</v>
      </c>
    </row>
    <row r="42" spans="1:44" x14ac:dyDescent="0.25">
      <c r="A42" s="108" t="s">
        <v>85</v>
      </c>
      <c r="B42" s="108">
        <v>2005</v>
      </c>
      <c r="C42" s="108">
        <v>2</v>
      </c>
      <c r="D42" s="108">
        <v>9.81</v>
      </c>
      <c r="E42" s="108">
        <v>0.5</v>
      </c>
      <c r="F42" s="111">
        <v>6.6748552167757005</v>
      </c>
      <c r="G42" s="108">
        <v>4.09</v>
      </c>
      <c r="H42" s="108">
        <v>3.04</v>
      </c>
      <c r="I42" s="108">
        <v>1.37</v>
      </c>
      <c r="J42" s="108">
        <v>0.81</v>
      </c>
      <c r="K42" s="108">
        <v>27833.601459195401</v>
      </c>
      <c r="L42" s="108">
        <v>26219355000</v>
      </c>
      <c r="M42" s="108">
        <v>21730098000</v>
      </c>
      <c r="N42" s="108">
        <v>4134.6989999999996</v>
      </c>
      <c r="O42" s="108">
        <v>891.62999999999988</v>
      </c>
      <c r="P42" s="108">
        <v>3243.0689999999995</v>
      </c>
      <c r="S42" s="108" t="s">
        <v>525</v>
      </c>
      <c r="T42" s="108">
        <v>78.388949999999994</v>
      </c>
      <c r="U42" s="108">
        <v>0</v>
      </c>
      <c r="AP42" s="108" t="s">
        <v>85</v>
      </c>
      <c r="AQ42" s="113">
        <f>HLOOKUP($AP42,'[3]Megafile LAL per cap'!$A$2:$BF$18,7,FALSE)</f>
        <v>6.6748552167757005</v>
      </c>
      <c r="AR42" s="113">
        <f t="shared" si="1"/>
        <v>6.6748552167757005</v>
      </c>
    </row>
    <row r="43" spans="1:44" x14ac:dyDescent="0.25">
      <c r="A43" s="108" t="s">
        <v>221</v>
      </c>
      <c r="B43" s="108">
        <v>2005</v>
      </c>
      <c r="C43" s="108">
        <v>2</v>
      </c>
      <c r="D43" s="108">
        <v>9.6999999999999993</v>
      </c>
      <c r="E43" s="108">
        <v>2</v>
      </c>
      <c r="F43" s="111">
        <v>6.4214636176938802</v>
      </c>
      <c r="G43" s="108">
        <v>4.0999999999999996</v>
      </c>
      <c r="H43" s="108">
        <v>1.5</v>
      </c>
      <c r="I43" s="108">
        <v>2.1</v>
      </c>
      <c r="J43" s="108">
        <v>0</v>
      </c>
      <c r="K43" s="108">
        <v>36028.232490275434</v>
      </c>
      <c r="L43" s="108">
        <v>322411000000</v>
      </c>
      <c r="M43" s="108">
        <v>360475248000</v>
      </c>
      <c r="N43" s="108">
        <v>32256.332999999999</v>
      </c>
      <c r="O43" s="108">
        <v>5700.8369999999995</v>
      </c>
      <c r="P43" s="108">
        <v>26555.495999999999</v>
      </c>
      <c r="S43" s="108" t="s">
        <v>527</v>
      </c>
      <c r="T43" s="108">
        <v>86.889589999999998</v>
      </c>
      <c r="U43" s="108">
        <v>0</v>
      </c>
      <c r="W43" s="108">
        <f>SUMPRODUCT(D43:D44,$P$43:$P$44)/SUM($P$43:$P$44)</f>
        <v>9.5382303763717307</v>
      </c>
      <c r="X43" s="108">
        <f t="shared" ref="X43:AC43" si="5">SUMPRODUCT(E43:E44,$P$43:$P$44)/SUM($P$43:$P$44)</f>
        <v>1.1012798687318424</v>
      </c>
      <c r="Y43" s="108">
        <f t="shared" si="5"/>
        <v>8.3074605106710404</v>
      </c>
      <c r="Z43" s="108">
        <f t="shared" si="5"/>
        <v>4.4594880525072629</v>
      </c>
      <c r="AA43" s="108">
        <f t="shared" si="5"/>
        <v>1.374179181622458</v>
      </c>
      <c r="AB43" s="108">
        <f t="shared" si="5"/>
        <v>2.5942960721974861</v>
      </c>
      <c r="AC43" s="108">
        <f t="shared" si="5"/>
        <v>0</v>
      </c>
      <c r="AD43" s="108">
        <f>SUMPRODUCT(Q43:Q44,$P$43:$P$44)/SUM($P$43:$P$44)</f>
        <v>0</v>
      </c>
      <c r="AE43" s="108">
        <f>SUMPRODUCT(R43:R44,$P$43:$P$44)/SUM($P$43:$P$44)</f>
        <v>0</v>
      </c>
      <c r="AF43" s="112" t="s">
        <v>528</v>
      </c>
      <c r="AM43" s="108">
        <f>X43/W43</f>
        <v>0.11545955856339472</v>
      </c>
      <c r="AP43" s="108" t="s">
        <v>221</v>
      </c>
      <c r="AQ43" s="113">
        <f>HLOOKUP($AP43,'[3]Megafile LAL per cap'!$A$2:$BF$18,7,FALSE)</f>
        <v>6.4214636176938802</v>
      </c>
      <c r="AR43" s="113">
        <f t="shared" si="1"/>
        <v>6.4214636176938802</v>
      </c>
    </row>
    <row r="44" spans="1:44" x14ac:dyDescent="0.25">
      <c r="A44" s="108" t="s">
        <v>529</v>
      </c>
      <c r="B44" s="108">
        <v>2005</v>
      </c>
      <c r="C44" s="108">
        <v>2</v>
      </c>
      <c r="D44" s="108">
        <v>9.52</v>
      </c>
      <c r="E44" s="108">
        <v>1</v>
      </c>
      <c r="F44" s="111">
        <v>8.52</v>
      </c>
      <c r="G44" s="108">
        <v>4.5</v>
      </c>
      <c r="H44" s="108">
        <v>1.36</v>
      </c>
      <c r="I44" s="108">
        <v>2.65</v>
      </c>
      <c r="J44" s="108">
        <v>0</v>
      </c>
      <c r="K44" s="108">
        <v>44307.92058486028</v>
      </c>
      <c r="L44" s="108">
        <v>1732706000000</v>
      </c>
      <c r="M44" s="108">
        <v>901082000000</v>
      </c>
      <c r="N44" s="108">
        <v>296139.63500000001</v>
      </c>
      <c r="O44" s="108">
        <v>60495.975999999995</v>
      </c>
      <c r="P44" s="108">
        <v>235643.65900000001</v>
      </c>
      <c r="S44" s="108" t="s">
        <v>527</v>
      </c>
      <c r="T44" s="108">
        <v>75.993700000000004</v>
      </c>
      <c r="U44" s="108">
        <v>0</v>
      </c>
      <c r="AP44" s="108" t="s">
        <v>529</v>
      </c>
      <c r="AQ44" s="113" t="e">
        <f>HLOOKUP($AP44,'[3]Megafile LAL per cap'!$A$2:$BF$18,7,FALSE)</f>
        <v>#N/A</v>
      </c>
      <c r="AR44" s="113">
        <f t="shared" si="1"/>
        <v>8.52</v>
      </c>
    </row>
    <row r="45" spans="1:44" x14ac:dyDescent="0.25">
      <c r="A45" s="108" t="s">
        <v>533</v>
      </c>
      <c r="B45" s="108">
        <v>2005</v>
      </c>
      <c r="C45" s="108">
        <v>3</v>
      </c>
      <c r="D45" s="108">
        <v>5.98</v>
      </c>
      <c r="E45" s="108">
        <v>2.1</v>
      </c>
      <c r="F45" s="111">
        <v>3.88</v>
      </c>
      <c r="G45" s="108">
        <v>2.98</v>
      </c>
      <c r="H45" s="108">
        <v>0.15</v>
      </c>
      <c r="I45" s="108">
        <v>0.75</v>
      </c>
      <c r="J45" s="108">
        <v>0.01</v>
      </c>
      <c r="K45" s="108">
        <v>1934.6660667446527</v>
      </c>
      <c r="L45" s="108">
        <v>5590247000</v>
      </c>
      <c r="M45" s="108">
        <v>6401893000</v>
      </c>
      <c r="N45" s="108">
        <v>9125.4050000000007</v>
      </c>
      <c r="O45" s="108">
        <v>3342.4380000000001</v>
      </c>
      <c r="P45" s="108">
        <v>5782.9670000000006</v>
      </c>
      <c r="S45" s="108" t="s">
        <v>531</v>
      </c>
      <c r="T45" s="108">
        <v>54.82376</v>
      </c>
      <c r="U45" s="108">
        <v>0</v>
      </c>
      <c r="W45" s="108">
        <f>SUMPRODUCT(D45:D62,$P$45:$P$62)/SUM($P$45:$P$62)</f>
        <v>8.4817899077066325</v>
      </c>
      <c r="X45" s="108">
        <f t="shared" ref="X45:AC45" si="6">SUMPRODUCT(E45:E62,$P$45:$P$62)/SUM($P$45:$P$62)</f>
        <v>2.5600903674692175</v>
      </c>
      <c r="Y45" s="108">
        <f t="shared" si="6"/>
        <v>4.6252009975283901</v>
      </c>
      <c r="Z45" s="108">
        <f t="shared" si="6"/>
        <v>3.1954098821582453</v>
      </c>
      <c r="AA45" s="108">
        <f t="shared" si="6"/>
        <v>0.64421735607401209</v>
      </c>
      <c r="AB45" s="108">
        <f t="shared" si="6"/>
        <v>2.0505949945445527</v>
      </c>
      <c r="AC45" s="108">
        <f t="shared" si="6"/>
        <v>2.9423191310574918E-2</v>
      </c>
      <c r="AD45" s="108">
        <f>SUMPRODUCT(Q45:Q62,$P$45:$P$62)/SUM($P$45:$P$62)</f>
        <v>0</v>
      </c>
      <c r="AE45" s="108">
        <f>SUMPRODUCT(R45:R62,$P$45:$P$62)/SUM($P$45:$P$62)</f>
        <v>0</v>
      </c>
      <c r="AF45" s="112" t="s">
        <v>532</v>
      </c>
      <c r="AM45" s="108">
        <f>X45/W45</f>
        <v>0.30183373973258826</v>
      </c>
      <c r="AP45" s="108" t="s">
        <v>533</v>
      </c>
      <c r="AQ45" s="113" t="e">
        <f>HLOOKUP($AP45,'[3]Megafile LAL per cap'!$A$2:$BF$18,7,FALSE)</f>
        <v>#N/A</v>
      </c>
      <c r="AR45" s="113">
        <f t="shared" si="1"/>
        <v>3.88</v>
      </c>
    </row>
    <row r="46" spans="1:44" x14ac:dyDescent="0.25">
      <c r="A46" s="108" t="s">
        <v>117</v>
      </c>
      <c r="B46" s="108">
        <v>2005</v>
      </c>
      <c r="C46" s="108">
        <v>2</v>
      </c>
      <c r="D46" s="108">
        <v>9.82</v>
      </c>
      <c r="E46" s="108">
        <v>3</v>
      </c>
      <c r="F46" s="111">
        <v>5.0302442555438356</v>
      </c>
      <c r="G46" s="108">
        <v>3.36</v>
      </c>
      <c r="H46" s="108">
        <v>0.33</v>
      </c>
      <c r="I46" s="108">
        <v>3.12</v>
      </c>
      <c r="J46" s="108">
        <v>0.01</v>
      </c>
      <c r="K46" s="108">
        <v>4792.6040665302771</v>
      </c>
      <c r="L46" s="108">
        <v>77627800000</v>
      </c>
      <c r="M46" s="108">
        <v>118529000000</v>
      </c>
      <c r="N46" s="108">
        <v>188479.24</v>
      </c>
      <c r="O46" s="108">
        <v>51865.895000000004</v>
      </c>
      <c r="P46" s="108">
        <v>136613.34499999997</v>
      </c>
      <c r="S46" s="108" t="s">
        <v>531</v>
      </c>
      <c r="T46" s="108">
        <v>59.51343</v>
      </c>
      <c r="U46" s="108">
        <v>0</v>
      </c>
      <c r="AP46" s="108" t="s">
        <v>117</v>
      </c>
      <c r="AQ46" s="113">
        <f>HLOOKUP($AP46,'[3]Megafile LAL per cap'!$A$2:$BF$18,7,FALSE)</f>
        <v>5.0302442555438356</v>
      </c>
      <c r="AR46" s="113">
        <f t="shared" si="1"/>
        <v>5.0302442555438356</v>
      </c>
    </row>
    <row r="47" spans="1:44" x14ac:dyDescent="0.25">
      <c r="A47" s="108" t="s">
        <v>120</v>
      </c>
      <c r="B47" s="108">
        <v>2005</v>
      </c>
      <c r="C47" s="108">
        <v>2</v>
      </c>
      <c r="D47" s="108">
        <v>9.57</v>
      </c>
      <c r="E47" s="108">
        <v>2</v>
      </c>
      <c r="F47" s="111">
        <v>6.1414853436749848</v>
      </c>
      <c r="G47" s="108">
        <v>2.0099999999999998</v>
      </c>
      <c r="H47" s="108">
        <v>2.59</v>
      </c>
      <c r="I47" s="108">
        <v>2.97</v>
      </c>
      <c r="J47" s="108">
        <v>0</v>
      </c>
      <c r="K47" s="108">
        <v>7614.5220579751949</v>
      </c>
      <c r="L47" s="108">
        <v>32735100000</v>
      </c>
      <c r="M47" s="108">
        <v>41266900000</v>
      </c>
      <c r="N47" s="108">
        <v>16096.571</v>
      </c>
      <c r="O47" s="108">
        <v>3876.3069999999998</v>
      </c>
      <c r="P47" s="108">
        <v>12220.263999999999</v>
      </c>
      <c r="S47" s="108" t="s">
        <v>531</v>
      </c>
      <c r="T47" s="108">
        <v>71.755859999999998</v>
      </c>
      <c r="U47" s="108">
        <v>1</v>
      </c>
      <c r="AP47" s="108" t="s">
        <v>120</v>
      </c>
      <c r="AQ47" s="113">
        <f>HLOOKUP($AP47,'[3]Megafile LAL per cap'!$A$2:$BF$18,7,FALSE)</f>
        <v>6.1414853436749848</v>
      </c>
      <c r="AR47" s="113">
        <f t="shared" si="1"/>
        <v>6.1414853436749848</v>
      </c>
    </row>
    <row r="48" spans="1:44" x14ac:dyDescent="0.25">
      <c r="A48" s="108" t="s">
        <v>121</v>
      </c>
      <c r="B48" s="108">
        <v>2005</v>
      </c>
      <c r="C48" s="108">
        <v>2</v>
      </c>
      <c r="D48" s="108">
        <v>6.21</v>
      </c>
      <c r="E48" s="108">
        <v>2</v>
      </c>
      <c r="F48" s="111">
        <v>4.21</v>
      </c>
      <c r="G48" s="108">
        <v>2.71</v>
      </c>
      <c r="H48" s="108">
        <v>0.03</v>
      </c>
      <c r="I48" s="108">
        <v>1.44</v>
      </c>
      <c r="J48" s="108">
        <v>0.01</v>
      </c>
      <c r="K48" s="108">
        <v>3393.9926377075208</v>
      </c>
      <c r="L48" s="108">
        <v>21204400000</v>
      </c>
      <c r="M48" s="108">
        <v>21190000000</v>
      </c>
      <c r="N48" s="108">
        <v>43285.635999999999</v>
      </c>
      <c r="O48" s="108">
        <v>12526.485000000001</v>
      </c>
      <c r="P48" s="108">
        <v>30759.150999999998</v>
      </c>
      <c r="S48" s="108" t="s">
        <v>531</v>
      </c>
      <c r="T48" s="108">
        <v>52.694189999999999</v>
      </c>
      <c r="U48" s="108">
        <v>0</v>
      </c>
      <c r="AP48" s="108" t="s">
        <v>121</v>
      </c>
      <c r="AQ48" s="113" t="e">
        <f>HLOOKUP($AP48,'[3]Megafile LAL per cap'!$A$2:$BF$18,7,FALSE)</f>
        <v>#N/A</v>
      </c>
      <c r="AR48" s="113">
        <f t="shared" si="1"/>
        <v>4.21</v>
      </c>
    </row>
    <row r="49" spans="1:44" x14ac:dyDescent="0.25">
      <c r="A49" s="108" t="s">
        <v>122</v>
      </c>
      <c r="B49" s="108">
        <v>2005</v>
      </c>
      <c r="C49" s="108">
        <v>2</v>
      </c>
      <c r="D49" s="108">
        <v>5.5399999999999991</v>
      </c>
      <c r="E49" s="108">
        <v>1.4</v>
      </c>
      <c r="F49" s="111">
        <v>4.1399999999999997</v>
      </c>
      <c r="G49" s="108">
        <v>2.29</v>
      </c>
      <c r="H49" s="108">
        <v>0.18</v>
      </c>
      <c r="I49" s="108">
        <v>1.66</v>
      </c>
      <c r="J49" s="108">
        <v>0.02</v>
      </c>
      <c r="K49" s="108">
        <v>4621.3714639713035</v>
      </c>
      <c r="L49" s="108">
        <v>9824000000</v>
      </c>
      <c r="M49" s="108">
        <v>7026400000</v>
      </c>
      <c r="N49" s="108">
        <v>4247.8429999999998</v>
      </c>
      <c r="O49" s="108">
        <v>1163.8140000000001</v>
      </c>
      <c r="P49" s="108">
        <v>3084.0289999999995</v>
      </c>
      <c r="S49" s="108" t="s">
        <v>531</v>
      </c>
      <c r="T49" s="108">
        <v>61.869579999999999</v>
      </c>
      <c r="U49" s="108">
        <v>0</v>
      </c>
      <c r="AP49" s="108" t="s">
        <v>122</v>
      </c>
      <c r="AQ49" s="113" t="e">
        <f>HLOOKUP($AP49,'[3]Megafile LAL per cap'!$A$2:$BF$18,7,FALSE)</f>
        <v>#N/A</v>
      </c>
      <c r="AR49" s="113">
        <f t="shared" si="1"/>
        <v>4.1399999999999997</v>
      </c>
    </row>
    <row r="50" spans="1:44" x14ac:dyDescent="0.25">
      <c r="A50" s="108" t="s">
        <v>123</v>
      </c>
      <c r="B50" s="108">
        <v>2005</v>
      </c>
      <c r="C50" s="108">
        <v>2</v>
      </c>
      <c r="D50" s="108">
        <v>5.6</v>
      </c>
      <c r="E50" s="108">
        <v>1.1000000000000001</v>
      </c>
      <c r="F50" s="111">
        <v>4.5</v>
      </c>
      <c r="G50" s="108">
        <v>1.48</v>
      </c>
      <c r="H50" s="108">
        <v>0.05</v>
      </c>
      <c r="I50" s="108">
        <v>2.96</v>
      </c>
      <c r="J50" s="108">
        <v>0</v>
      </c>
      <c r="K50" s="108">
        <v>3776.4705486448111</v>
      </c>
      <c r="L50" s="108">
        <v>8084336000</v>
      </c>
      <c r="M50" s="108">
        <v>2318592231</v>
      </c>
      <c r="N50" s="108">
        <v>11261.052</v>
      </c>
      <c r="O50" s="108">
        <v>2195.54</v>
      </c>
      <c r="P50" s="108">
        <v>9065.5119999999988</v>
      </c>
      <c r="S50" s="108" t="s">
        <v>531</v>
      </c>
      <c r="T50" s="108">
        <v>45.79421</v>
      </c>
      <c r="U50" s="108">
        <v>0</v>
      </c>
      <c r="AP50" s="108" t="s">
        <v>123</v>
      </c>
      <c r="AQ50" s="113" t="e">
        <f>HLOOKUP($AP50,'[3]Megafile LAL per cap'!$A$2:$BF$18,7,FALSE)</f>
        <v>#N/A</v>
      </c>
      <c r="AR50" s="113">
        <f t="shared" si="1"/>
        <v>4.5</v>
      </c>
    </row>
    <row r="51" spans="1:44" x14ac:dyDescent="0.25">
      <c r="A51" s="108" t="s">
        <v>126</v>
      </c>
      <c r="B51" s="108">
        <v>2005</v>
      </c>
      <c r="C51" s="108">
        <v>2</v>
      </c>
      <c r="D51" s="108">
        <v>6.31</v>
      </c>
      <c r="E51" s="108">
        <v>0.6</v>
      </c>
      <c r="F51" s="111">
        <v>5.71</v>
      </c>
      <c r="G51" s="108">
        <v>2.69</v>
      </c>
      <c r="H51" s="108">
        <v>0.14000000000000001</v>
      </c>
      <c r="I51" s="108">
        <v>2.88</v>
      </c>
      <c r="J51" s="108">
        <v>0.01</v>
      </c>
      <c r="K51" s="108">
        <v>3578.0512775717661</v>
      </c>
      <c r="L51" s="108">
        <v>9869000000</v>
      </c>
      <c r="M51" s="108">
        <v>6145000000</v>
      </c>
      <c r="N51" s="108">
        <v>9237.5650000000005</v>
      </c>
      <c r="O51" s="108">
        <v>3070.0529999999999</v>
      </c>
      <c r="P51" s="108">
        <v>6167.5120000000006</v>
      </c>
      <c r="S51" s="108" t="s">
        <v>531</v>
      </c>
      <c r="T51" s="108">
        <v>56.100749999999998</v>
      </c>
      <c r="U51" s="108">
        <v>0</v>
      </c>
      <c r="AP51" s="108" t="s">
        <v>126</v>
      </c>
      <c r="AQ51" s="113" t="e">
        <f>HLOOKUP($AP51,'[3]Megafile LAL per cap'!$A$2:$BF$18,7,FALSE)</f>
        <v>#N/A</v>
      </c>
      <c r="AR51" s="113">
        <f t="shared" si="1"/>
        <v>5.71</v>
      </c>
    </row>
    <row r="52" spans="1:44" x14ac:dyDescent="0.25">
      <c r="A52" s="108" t="s">
        <v>127</v>
      </c>
      <c r="B52" s="108">
        <v>2005</v>
      </c>
      <c r="C52" s="108">
        <v>2</v>
      </c>
      <c r="D52" s="108">
        <v>9.15</v>
      </c>
      <c r="E52" s="108">
        <v>5.4</v>
      </c>
      <c r="F52" s="111">
        <v>3.75</v>
      </c>
      <c r="G52" s="108">
        <v>2.02</v>
      </c>
      <c r="H52" s="108">
        <v>0.04</v>
      </c>
      <c r="I52" s="108">
        <v>1.68</v>
      </c>
      <c r="J52" s="108">
        <v>0</v>
      </c>
      <c r="K52" s="108">
        <v>3012.7524373543374</v>
      </c>
      <c r="L52" s="108">
        <v>10286900000</v>
      </c>
      <c r="M52" s="108">
        <v>10100000000</v>
      </c>
      <c r="N52" s="108">
        <v>13735.232</v>
      </c>
      <c r="O52" s="108">
        <v>4489.7270000000008</v>
      </c>
      <c r="P52" s="108">
        <v>9245.5049999999992</v>
      </c>
      <c r="S52" s="108" t="s">
        <v>531</v>
      </c>
      <c r="T52" s="108">
        <v>53.730449999999998</v>
      </c>
      <c r="U52" s="108">
        <v>0</v>
      </c>
      <c r="AP52" s="108" t="s">
        <v>127</v>
      </c>
      <c r="AQ52" s="113" t="e">
        <f>HLOOKUP($AP52,'[3]Megafile LAL per cap'!$A$2:$BF$18,7,FALSE)</f>
        <v>#N/A</v>
      </c>
      <c r="AR52" s="113">
        <f t="shared" si="1"/>
        <v>3.75</v>
      </c>
    </row>
    <row r="53" spans="1:44" x14ac:dyDescent="0.25">
      <c r="A53" s="108" t="s">
        <v>128</v>
      </c>
      <c r="B53" s="108">
        <v>2005</v>
      </c>
      <c r="C53" s="108">
        <v>2</v>
      </c>
      <c r="D53" s="108">
        <v>3.47</v>
      </c>
      <c r="E53" s="108">
        <v>1</v>
      </c>
      <c r="F53" s="111">
        <v>2.4700000000000002</v>
      </c>
      <c r="G53" s="108">
        <v>0.88</v>
      </c>
      <c r="H53" s="108">
        <v>0.03</v>
      </c>
      <c r="I53" s="108">
        <v>1.56</v>
      </c>
      <c r="J53" s="108">
        <v>0</v>
      </c>
      <c r="K53" s="108">
        <v>2814.9350403406288</v>
      </c>
      <c r="L53" s="108">
        <v>6690000000</v>
      </c>
      <c r="M53" s="108">
        <v>3418000000</v>
      </c>
      <c r="N53" s="108">
        <v>5947.2060000000001</v>
      </c>
      <c r="O53" s="108">
        <v>2016.857</v>
      </c>
      <c r="P53" s="108">
        <v>3930.3490000000002</v>
      </c>
      <c r="S53" s="108" t="s">
        <v>531</v>
      </c>
      <c r="T53" s="108">
        <v>62.95205</v>
      </c>
      <c r="U53" s="108">
        <v>0</v>
      </c>
      <c r="AP53" s="108" t="s">
        <v>128</v>
      </c>
      <c r="AQ53" s="113" t="e">
        <f>HLOOKUP($AP53,'[3]Megafile LAL per cap'!$A$2:$BF$18,7,FALSE)</f>
        <v>#N/A</v>
      </c>
      <c r="AR53" s="113">
        <f t="shared" si="1"/>
        <v>2.4700000000000002</v>
      </c>
    </row>
    <row r="54" spans="1:44" x14ac:dyDescent="0.25">
      <c r="A54" s="108" t="s">
        <v>132</v>
      </c>
      <c r="B54" s="108">
        <v>2005</v>
      </c>
      <c r="C54" s="108">
        <v>2</v>
      </c>
      <c r="D54" s="108">
        <v>3.95</v>
      </c>
      <c r="E54" s="108">
        <v>1.6</v>
      </c>
      <c r="F54" s="111">
        <v>2.35</v>
      </c>
      <c r="G54" s="108">
        <v>1.1200000000000001</v>
      </c>
      <c r="H54" s="108">
        <v>0.03</v>
      </c>
      <c r="I54" s="108">
        <v>1.19</v>
      </c>
      <c r="J54" s="108">
        <v>0</v>
      </c>
      <c r="K54" s="108">
        <v>2146.1789139306052</v>
      </c>
      <c r="L54" s="108">
        <v>10498700000</v>
      </c>
      <c r="M54" s="108">
        <v>5380931000</v>
      </c>
      <c r="N54" s="108">
        <v>13183.504999999999</v>
      </c>
      <c r="O54" s="108">
        <v>5461.625</v>
      </c>
      <c r="P54" s="108">
        <v>7721.8799999999992</v>
      </c>
      <c r="S54" s="108" t="s">
        <v>531</v>
      </c>
      <c r="T54" s="108">
        <v>58.925559999999997</v>
      </c>
      <c r="U54" s="108">
        <v>0</v>
      </c>
      <c r="AP54" s="108" t="s">
        <v>132</v>
      </c>
      <c r="AQ54" s="113" t="e">
        <f>HLOOKUP($AP54,'[3]Megafile LAL per cap'!$A$2:$BF$18,7,FALSE)</f>
        <v>#N/A</v>
      </c>
      <c r="AR54" s="113">
        <f t="shared" si="1"/>
        <v>2.35</v>
      </c>
    </row>
    <row r="55" spans="1:44" x14ac:dyDescent="0.25">
      <c r="A55" s="108" t="s">
        <v>135</v>
      </c>
      <c r="B55" s="108">
        <v>2005</v>
      </c>
      <c r="C55" s="108">
        <v>2</v>
      </c>
      <c r="D55" s="108">
        <v>4.67</v>
      </c>
      <c r="E55" s="108">
        <v>1.4</v>
      </c>
      <c r="F55" s="111">
        <v>3.27</v>
      </c>
      <c r="G55" s="108">
        <v>1.29</v>
      </c>
      <c r="H55" s="108">
        <v>0.04</v>
      </c>
      <c r="I55" s="108">
        <v>1.95</v>
      </c>
      <c r="J55" s="108">
        <v>0</v>
      </c>
      <c r="K55" s="108">
        <v>1401.9787672726795</v>
      </c>
      <c r="L55" s="108">
        <v>6544594000</v>
      </c>
      <c r="M55" s="108">
        <v>5048006000</v>
      </c>
      <c r="N55" s="108">
        <v>6880.1809999999996</v>
      </c>
      <c r="O55" s="108">
        <v>2728.4250000000002</v>
      </c>
      <c r="P55" s="108">
        <v>4151.7559999999994</v>
      </c>
      <c r="S55" s="108" t="s">
        <v>531</v>
      </c>
      <c r="T55" s="108">
        <v>58.14434</v>
      </c>
      <c r="U55" s="108">
        <v>0</v>
      </c>
      <c r="AP55" s="108" t="s">
        <v>135</v>
      </c>
      <c r="AQ55" s="113" t="e">
        <f>HLOOKUP($AP55,'[3]Megafile LAL per cap'!$A$2:$BF$18,7,FALSE)</f>
        <v>#N/A</v>
      </c>
      <c r="AR55" s="113">
        <f t="shared" si="1"/>
        <v>3.27</v>
      </c>
    </row>
    <row r="56" spans="1:44" x14ac:dyDescent="0.25">
      <c r="A56" s="108" t="s">
        <v>136</v>
      </c>
      <c r="B56" s="108">
        <v>2005</v>
      </c>
      <c r="C56" s="108">
        <v>2</v>
      </c>
      <c r="D56" s="108">
        <v>5.0199999999999996</v>
      </c>
      <c r="E56" s="108">
        <v>1.5</v>
      </c>
      <c r="F56" s="111">
        <v>3.52</v>
      </c>
      <c r="G56" s="108">
        <v>1.51</v>
      </c>
      <c r="H56" s="108">
        <v>0.11</v>
      </c>
      <c r="I56" s="108">
        <v>1.81</v>
      </c>
      <c r="J56" s="108">
        <v>0.08</v>
      </c>
      <c r="K56" s="108">
        <v>4251.4966637452535</v>
      </c>
      <c r="L56" s="108">
        <v>4739442000</v>
      </c>
      <c r="M56" s="108">
        <v>1531500000</v>
      </c>
      <c r="N56" s="108">
        <v>2677.8879999999999</v>
      </c>
      <c r="O56" s="108">
        <v>813.97399999999993</v>
      </c>
      <c r="P56" s="108">
        <v>1863.914</v>
      </c>
      <c r="S56" s="108" t="s">
        <v>531</v>
      </c>
      <c r="T56" s="108">
        <v>60.404919999999997</v>
      </c>
      <c r="U56" s="108">
        <v>0</v>
      </c>
      <c r="AP56" s="108" t="s">
        <v>136</v>
      </c>
      <c r="AQ56" s="113" t="e">
        <f>HLOOKUP($AP56,'[3]Megafile LAL per cap'!$A$2:$BF$18,7,FALSE)</f>
        <v>#N/A</v>
      </c>
      <c r="AR56" s="113">
        <f t="shared" si="1"/>
        <v>3.52</v>
      </c>
    </row>
    <row r="57" spans="1:44" x14ac:dyDescent="0.25">
      <c r="A57" s="108" t="s">
        <v>138</v>
      </c>
      <c r="B57" s="108">
        <v>2005</v>
      </c>
      <c r="C57" s="108">
        <v>2</v>
      </c>
      <c r="D57" s="108">
        <v>8.5399999999999991</v>
      </c>
      <c r="E57" s="108">
        <v>3.4</v>
      </c>
      <c r="F57" s="111">
        <v>3.2976681603354754</v>
      </c>
      <c r="G57" s="108">
        <v>3.96</v>
      </c>
      <c r="H57" s="108">
        <v>0.08</v>
      </c>
      <c r="I57" s="108">
        <v>1.07</v>
      </c>
      <c r="J57" s="108">
        <v>0.03</v>
      </c>
      <c r="K57" s="108">
        <v>7823.8254978771629</v>
      </c>
      <c r="L57" s="108">
        <v>228240226000</v>
      </c>
      <c r="M57" s="108">
        <v>214207000000</v>
      </c>
      <c r="N57" s="108">
        <v>109747.906</v>
      </c>
      <c r="O57" s="108">
        <v>35585.574999999997</v>
      </c>
      <c r="P57" s="108">
        <v>74162.331000000006</v>
      </c>
      <c r="S57" s="108" t="s">
        <v>531</v>
      </c>
      <c r="T57" s="108">
        <v>59.660330000000002</v>
      </c>
      <c r="U57" s="108">
        <v>0</v>
      </c>
      <c r="AP57" s="108" t="s">
        <v>138</v>
      </c>
      <c r="AQ57" s="113">
        <f>HLOOKUP($AP57,'[3]Megafile LAL per cap'!$A$2:$BF$18,7,FALSE)</f>
        <v>3.2976681603354754</v>
      </c>
      <c r="AR57" s="113">
        <f t="shared" si="1"/>
        <v>3.2976681603354754</v>
      </c>
    </row>
    <row r="58" spans="1:44" x14ac:dyDescent="0.25">
      <c r="A58" s="108" t="s">
        <v>139</v>
      </c>
      <c r="B58" s="108">
        <v>2005</v>
      </c>
      <c r="C58" s="108">
        <v>2</v>
      </c>
      <c r="D58" s="108">
        <v>5.3000000000000007</v>
      </c>
      <c r="E58" s="108">
        <v>1.6</v>
      </c>
      <c r="F58" s="111">
        <v>3.7</v>
      </c>
      <c r="G58" s="108">
        <v>1.1299999999999999</v>
      </c>
      <c r="H58" s="108">
        <v>0.01</v>
      </c>
      <c r="I58" s="108">
        <v>2.5499999999999998</v>
      </c>
      <c r="J58" s="108">
        <v>0</v>
      </c>
      <c r="K58" s="108">
        <v>1158.7663951107015</v>
      </c>
      <c r="L58" s="108">
        <v>2956100000</v>
      </c>
      <c r="M58" s="108">
        <v>1654130000</v>
      </c>
      <c r="N58" s="108">
        <v>5379.3270000000002</v>
      </c>
      <c r="O58" s="108">
        <v>1934.329</v>
      </c>
      <c r="P58" s="108">
        <v>3444.9980000000005</v>
      </c>
      <c r="S58" s="108" t="s">
        <v>531</v>
      </c>
      <c r="T58" s="108">
        <v>51.480710000000002</v>
      </c>
      <c r="U58" s="108">
        <v>0</v>
      </c>
      <c r="AP58" s="108" t="s">
        <v>139</v>
      </c>
      <c r="AQ58" s="113" t="e">
        <f>HLOOKUP($AP58,'[3]Megafile LAL per cap'!$A$2:$BF$18,7,FALSE)</f>
        <v>#N/A</v>
      </c>
      <c r="AR58" s="113">
        <f t="shared" si="1"/>
        <v>3.7</v>
      </c>
    </row>
    <row r="59" spans="1:44" x14ac:dyDescent="0.25">
      <c r="A59" s="108" t="s">
        <v>149</v>
      </c>
      <c r="B59" s="108">
        <v>2005</v>
      </c>
      <c r="C59" s="108">
        <v>2</v>
      </c>
      <c r="D59" s="108">
        <v>6.57</v>
      </c>
      <c r="E59" s="108">
        <v>0.5</v>
      </c>
      <c r="F59" s="111">
        <v>6.07</v>
      </c>
      <c r="G59" s="108">
        <v>3.1</v>
      </c>
      <c r="H59" s="108">
        <v>0.13</v>
      </c>
      <c r="I59" s="108">
        <v>2.81</v>
      </c>
      <c r="J59" s="108">
        <v>0.03</v>
      </c>
      <c r="K59" s="108">
        <v>12323.219703600011</v>
      </c>
      <c r="L59" s="108">
        <v>5693909000</v>
      </c>
      <c r="M59" s="108">
        <v>9941665000</v>
      </c>
      <c r="N59" s="108">
        <v>1296.933</v>
      </c>
      <c r="O59" s="108">
        <v>283.30600000000004</v>
      </c>
      <c r="P59" s="108">
        <v>1013.627</v>
      </c>
      <c r="S59" s="108" t="s">
        <v>531</v>
      </c>
      <c r="T59" s="108">
        <v>56.05012</v>
      </c>
      <c r="U59" s="108">
        <v>0</v>
      </c>
      <c r="AP59" s="108" t="s">
        <v>149</v>
      </c>
      <c r="AQ59" s="113" t="e">
        <f>HLOOKUP($AP59,'[3]Megafile LAL per cap'!$A$2:$BF$18,7,FALSE)</f>
        <v>#N/A</v>
      </c>
      <c r="AR59" s="113">
        <f t="shared" si="1"/>
        <v>6.07</v>
      </c>
    </row>
    <row r="60" spans="1:44" x14ac:dyDescent="0.25">
      <c r="A60" s="108" t="s">
        <v>150</v>
      </c>
      <c r="B60" s="108">
        <v>2005</v>
      </c>
      <c r="C60" s="108">
        <v>2</v>
      </c>
      <c r="D60" s="108">
        <v>8.35</v>
      </c>
      <c r="E60" s="108">
        <v>2</v>
      </c>
      <c r="F60" s="111">
        <v>4.8401219566327995</v>
      </c>
      <c r="G60" s="108">
        <v>1.35</v>
      </c>
      <c r="H60" s="108">
        <v>4.2300000000000004</v>
      </c>
      <c r="I60" s="108">
        <v>0.77</v>
      </c>
      <c r="J60" s="108">
        <v>0</v>
      </c>
      <c r="K60" s="108">
        <v>5221.6686692363119</v>
      </c>
      <c r="L60" s="108">
        <v>3879000000</v>
      </c>
      <c r="M60" s="108">
        <v>3421893000</v>
      </c>
      <c r="N60" s="108">
        <v>3325.6080000000002</v>
      </c>
      <c r="O60" s="108">
        <v>790.75</v>
      </c>
      <c r="P60" s="108">
        <v>2534.8580000000002</v>
      </c>
      <c r="S60" s="108" t="s">
        <v>531</v>
      </c>
      <c r="T60" s="108">
        <v>65.162769999999995</v>
      </c>
      <c r="U60" s="108">
        <v>0</v>
      </c>
      <c r="AP60" s="108" t="s">
        <v>150</v>
      </c>
      <c r="AQ60" s="113">
        <f>HLOOKUP($AP60,'[3]Megafile LAL per cap'!$A$2:$BF$18,7,FALSE)</f>
        <v>4.8401219566327995</v>
      </c>
      <c r="AR60" s="113">
        <f t="shared" si="1"/>
        <v>4.8401219566327995</v>
      </c>
    </row>
    <row r="61" spans="1:44" x14ac:dyDescent="0.25">
      <c r="A61" s="108" t="s">
        <v>534</v>
      </c>
      <c r="B61" s="108">
        <v>2005</v>
      </c>
      <c r="C61" s="108">
        <v>2</v>
      </c>
      <c r="D61" s="108">
        <v>9.31</v>
      </c>
      <c r="E61" s="108">
        <v>1.4</v>
      </c>
      <c r="F61" s="111">
        <v>7.91</v>
      </c>
      <c r="G61" s="108">
        <v>6.15</v>
      </c>
      <c r="H61" s="108">
        <v>0.11</v>
      </c>
      <c r="I61" s="108">
        <v>1.65</v>
      </c>
      <c r="J61" s="108">
        <v>0</v>
      </c>
      <c r="K61" s="108">
        <v>5444.6625178519625</v>
      </c>
      <c r="L61" s="108">
        <v>24027300000</v>
      </c>
      <c r="M61" s="108">
        <v>55716000000</v>
      </c>
      <c r="N61" s="108">
        <v>26769.115000000002</v>
      </c>
      <c r="O61" s="108">
        <v>8474.607</v>
      </c>
      <c r="P61" s="108">
        <v>18294.508000000002</v>
      </c>
      <c r="S61" s="108" t="s">
        <v>531</v>
      </c>
      <c r="T61" s="108">
        <v>57.25506</v>
      </c>
      <c r="U61" s="108">
        <v>0</v>
      </c>
      <c r="AP61" s="108" t="s">
        <v>534</v>
      </c>
      <c r="AQ61" s="113" t="e">
        <f>HLOOKUP($AP61,'[3]Megafile LAL per cap'!$A$2:$BF$18,7,FALSE)</f>
        <v>#N/A</v>
      </c>
      <c r="AR61" s="113">
        <f t="shared" si="1"/>
        <v>7.91</v>
      </c>
    </row>
    <row r="62" spans="1:44" x14ac:dyDescent="0.25">
      <c r="A62" s="108" t="s">
        <v>530</v>
      </c>
      <c r="B62" s="108">
        <v>2005</v>
      </c>
      <c r="C62" s="108">
        <v>2</v>
      </c>
      <c r="D62" s="108">
        <v>8.5300000000000011</v>
      </c>
      <c r="E62" s="108">
        <v>1</v>
      </c>
      <c r="F62" s="111">
        <v>5.3422290779136699</v>
      </c>
      <c r="G62" s="108">
        <v>2.42</v>
      </c>
      <c r="H62" s="108">
        <v>4.57</v>
      </c>
      <c r="I62" s="108">
        <v>0.32</v>
      </c>
      <c r="J62" s="108">
        <v>0.22</v>
      </c>
      <c r="K62" s="108">
        <v>5767.7416565592466</v>
      </c>
      <c r="L62" s="108">
        <v>28688700000</v>
      </c>
      <c r="M62" s="108">
        <v>40351000000</v>
      </c>
      <c r="N62" s="108">
        <v>39145.491000000002</v>
      </c>
      <c r="O62" s="108">
        <v>10537.531999999999</v>
      </c>
      <c r="P62" s="108">
        <v>28607.959000000003</v>
      </c>
      <c r="S62" s="108" t="s">
        <v>535</v>
      </c>
      <c r="T62" s="108">
        <v>45.509689999999999</v>
      </c>
      <c r="U62" s="108">
        <v>1</v>
      </c>
      <c r="AP62" s="108" t="s">
        <v>530</v>
      </c>
      <c r="AQ62" s="113">
        <f>HLOOKUP($AP62,'[3]Megafile LAL per cap'!$A$2:$BF$18,7,FALSE)</f>
        <v>5.3422290779136699</v>
      </c>
      <c r="AR62" s="113">
        <f t="shared" si="1"/>
        <v>5.3422290779136699</v>
      </c>
    </row>
    <row r="63" spans="1:44" x14ac:dyDescent="0.25">
      <c r="A63" s="108" t="s">
        <v>47</v>
      </c>
      <c r="B63" s="108">
        <v>2005</v>
      </c>
      <c r="C63" s="108">
        <v>2</v>
      </c>
      <c r="D63" s="108">
        <v>4.62</v>
      </c>
      <c r="E63" s="108">
        <v>1.7</v>
      </c>
      <c r="F63" s="111">
        <v>2.2893020017155883</v>
      </c>
      <c r="G63" s="108">
        <v>1.2</v>
      </c>
      <c r="H63" s="108">
        <v>0.05</v>
      </c>
      <c r="I63" s="108">
        <v>1.67</v>
      </c>
      <c r="J63" s="108">
        <v>0</v>
      </c>
      <c r="K63" s="108">
        <v>1740.0931864372931</v>
      </c>
      <c r="L63" s="108">
        <v>659953000000</v>
      </c>
      <c r="M63" s="108">
        <v>761953000000</v>
      </c>
      <c r="N63" s="108">
        <v>1305600.6299999999</v>
      </c>
      <c r="O63" s="108">
        <v>262283.34100000001</v>
      </c>
      <c r="P63" s="108">
        <v>1043317.2889999999</v>
      </c>
      <c r="S63" s="108" t="s">
        <v>535</v>
      </c>
      <c r="T63" s="108">
        <v>60.829940000000001</v>
      </c>
      <c r="U63" s="108">
        <v>0</v>
      </c>
      <c r="W63" s="108">
        <f>SUMPRODUCT(D63:D75,$P$63:$P$75)/SUM($P$63:$P$75)</f>
        <v>4.0375470305269268</v>
      </c>
      <c r="X63" s="108">
        <f t="shared" ref="X63:AC63" si="7">SUMPRODUCT(E63:E75,$P$63:$P$75)/SUM($P$63:$P$75)</f>
        <v>1.5990930342633238</v>
      </c>
      <c r="Y63" s="108">
        <f t="shared" si="7"/>
        <v>1.8049885337227731</v>
      </c>
      <c r="Z63" s="108">
        <f t="shared" si="7"/>
        <v>0.74238135706301744</v>
      </c>
      <c r="AA63" s="108">
        <f t="shared" si="7"/>
        <v>3.8733780209046678E-2</v>
      </c>
      <c r="AB63" s="108">
        <f t="shared" si="7"/>
        <v>1.4320042479368569</v>
      </c>
      <c r="AC63" s="108">
        <f t="shared" si="7"/>
        <v>0.225692600982588</v>
      </c>
      <c r="AD63" s="108">
        <f>SUMPRODUCT(Q63:Q75,$P$63:$P$75)/SUM($P$63:$P$75)</f>
        <v>0</v>
      </c>
      <c r="AE63" s="108">
        <f>SUMPRODUCT(R63:R75,$P$63:$P$75)/SUM($P$63:$P$75)</f>
        <v>0</v>
      </c>
      <c r="AF63" s="112" t="s">
        <v>536</v>
      </c>
      <c r="AM63" s="108">
        <f>X63/W63</f>
        <v>0.3960555808199791</v>
      </c>
      <c r="AP63" s="108" t="s">
        <v>47</v>
      </c>
      <c r="AQ63" s="113">
        <f>HLOOKUP($AP63,'[3]Megafile LAL per cap'!$A$2:$BF$18,7,FALSE)</f>
        <v>2.2893020017155883</v>
      </c>
      <c r="AR63" s="113">
        <f t="shared" si="1"/>
        <v>2.2893020017155883</v>
      </c>
    </row>
    <row r="64" spans="1:44" x14ac:dyDescent="0.25">
      <c r="A64" s="108" t="s">
        <v>52</v>
      </c>
      <c r="B64" s="108">
        <v>2005</v>
      </c>
      <c r="C64" s="108">
        <v>2</v>
      </c>
      <c r="D64" s="108">
        <v>3.2199999999999998</v>
      </c>
      <c r="E64" s="108">
        <v>2</v>
      </c>
      <c r="F64" s="111">
        <v>0.65643535066252456</v>
      </c>
      <c r="G64" s="108">
        <v>0.02</v>
      </c>
      <c r="H64" s="108">
        <v>0</v>
      </c>
      <c r="I64" s="108">
        <v>1.2</v>
      </c>
      <c r="J64" s="108">
        <v>0</v>
      </c>
      <c r="K64" s="108">
        <v>740.11426058922177</v>
      </c>
      <c r="L64" s="108">
        <v>142870000000</v>
      </c>
      <c r="M64" s="108">
        <v>99616000000</v>
      </c>
      <c r="N64" s="108">
        <v>1144326.2930000001</v>
      </c>
      <c r="O64" s="108">
        <v>375166.91599999997</v>
      </c>
      <c r="P64" s="108">
        <v>769159.37700000009</v>
      </c>
      <c r="S64" s="108" t="s">
        <v>535</v>
      </c>
      <c r="T64" s="108">
        <v>48.222769999999997</v>
      </c>
      <c r="U64" s="108">
        <v>0</v>
      </c>
      <c r="AP64" s="108" t="s">
        <v>52</v>
      </c>
      <c r="AQ64" s="113">
        <f>HLOOKUP($AP64,'[3]Megafile LAL per cap'!$A$2:$BF$18,7,FALSE)</f>
        <v>0.65643535066252456</v>
      </c>
      <c r="AR64" s="113">
        <f t="shared" si="1"/>
        <v>0.65643535066252456</v>
      </c>
    </row>
    <row r="65" spans="1:44" x14ac:dyDescent="0.25">
      <c r="A65" s="108" t="s">
        <v>53</v>
      </c>
      <c r="B65" s="108">
        <v>2005</v>
      </c>
      <c r="C65" s="108">
        <v>2</v>
      </c>
      <c r="D65" s="108">
        <v>0.56000000000000005</v>
      </c>
      <c r="E65" s="108">
        <v>0.5</v>
      </c>
      <c r="F65" s="111">
        <v>0.06</v>
      </c>
      <c r="G65" s="108">
        <v>0.06</v>
      </c>
      <c r="H65" s="108">
        <v>0</v>
      </c>
      <c r="I65" s="108">
        <v>0</v>
      </c>
      <c r="J65" s="108">
        <v>0</v>
      </c>
      <c r="K65" s="108">
        <v>1273.4652165611428</v>
      </c>
      <c r="L65" s="108">
        <v>75724931000</v>
      </c>
      <c r="M65" s="108">
        <v>86996064000</v>
      </c>
      <c r="N65" s="108">
        <v>226254.70300000001</v>
      </c>
      <c r="O65" s="108">
        <v>67668.154999999999</v>
      </c>
      <c r="P65" s="108">
        <v>158586.54800000001</v>
      </c>
      <c r="S65" s="108" t="s">
        <v>535</v>
      </c>
      <c r="T65" s="108">
        <v>56.219909999999999</v>
      </c>
      <c r="U65" s="108">
        <v>0</v>
      </c>
      <c r="AP65" s="108" t="s">
        <v>53</v>
      </c>
      <c r="AQ65" s="113" t="e">
        <f>HLOOKUP($AP65,'[3]Megafile LAL per cap'!$A$2:$BF$18,7,FALSE)</f>
        <v>#N/A</v>
      </c>
      <c r="AR65" s="113">
        <f t="shared" si="1"/>
        <v>0.06</v>
      </c>
    </row>
    <row r="66" spans="1:44" x14ac:dyDescent="0.25">
      <c r="A66" s="108" t="s">
        <v>54</v>
      </c>
      <c r="B66" s="108">
        <v>2005</v>
      </c>
      <c r="C66" s="108">
        <v>2</v>
      </c>
      <c r="D66" s="108">
        <v>8.19</v>
      </c>
      <c r="E66" s="108">
        <v>0.2</v>
      </c>
      <c r="F66" s="111">
        <v>5.4832974987640357</v>
      </c>
      <c r="G66" s="108">
        <v>1.72</v>
      </c>
      <c r="H66" s="108">
        <v>0.28999999999999998</v>
      </c>
      <c r="I66" s="108">
        <v>3.37</v>
      </c>
      <c r="J66" s="108">
        <v>2.61</v>
      </c>
      <c r="K66" s="108">
        <v>35781.170052596499</v>
      </c>
      <c r="L66" s="108">
        <v>515866388000</v>
      </c>
      <c r="M66" s="108">
        <v>594940866000</v>
      </c>
      <c r="N66" s="108">
        <v>126978.754</v>
      </c>
      <c r="O66" s="108">
        <v>17527.531999999999</v>
      </c>
      <c r="P66" s="108">
        <v>109451.22200000001</v>
      </c>
      <c r="S66" s="108" t="s">
        <v>535</v>
      </c>
      <c r="T66" s="108">
        <v>61.467480000000002</v>
      </c>
      <c r="U66" s="108">
        <v>0</v>
      </c>
      <c r="AP66" s="108" t="s">
        <v>54</v>
      </c>
      <c r="AQ66" s="113">
        <f>HLOOKUP($AP66,'[3]Megafile LAL per cap'!$A$2:$BF$18,7,FALSE)</f>
        <v>5.4832974987640357</v>
      </c>
      <c r="AR66" s="113">
        <f t="shared" si="1"/>
        <v>5.4832974987640357</v>
      </c>
    </row>
    <row r="67" spans="1:44" x14ac:dyDescent="0.25">
      <c r="A67" s="108" t="s">
        <v>60</v>
      </c>
      <c r="B67" s="108">
        <v>2005</v>
      </c>
      <c r="C67" s="108">
        <v>2</v>
      </c>
      <c r="D67" s="108">
        <v>0.76</v>
      </c>
      <c r="E67" s="108">
        <v>0.3</v>
      </c>
      <c r="F67" s="111">
        <v>0.34304762314037912</v>
      </c>
      <c r="G67" s="108">
        <v>0.38</v>
      </c>
      <c r="H67" s="108">
        <v>0.01</v>
      </c>
      <c r="I67" s="108">
        <v>0.08</v>
      </c>
      <c r="J67" s="108">
        <v>0</v>
      </c>
      <c r="K67" s="108">
        <v>5553.9925769174233</v>
      </c>
      <c r="L67" s="108">
        <v>114324421896</v>
      </c>
      <c r="M67" s="108">
        <v>141625523587</v>
      </c>
      <c r="N67" s="108">
        <v>25796.124</v>
      </c>
      <c r="O67" s="108">
        <v>7767.8770000000004</v>
      </c>
      <c r="P67" s="108">
        <v>18028.246999999999</v>
      </c>
      <c r="S67" s="108" t="s">
        <v>535</v>
      </c>
      <c r="T67" s="108">
        <v>76.270539999999997</v>
      </c>
      <c r="U67" s="108">
        <v>0</v>
      </c>
      <c r="AP67" s="108" t="s">
        <v>60</v>
      </c>
      <c r="AQ67" s="113">
        <f>HLOOKUP($AP67,'[3]Megafile LAL per cap'!$A$2:$BF$18,7,FALSE)</f>
        <v>0.34304762314037912</v>
      </c>
      <c r="AR67" s="113">
        <f t="shared" ref="AR67:AR99" si="8">IF(ISNA(AQ67),F67,AQ67)</f>
        <v>0.34304762314037912</v>
      </c>
    </row>
    <row r="68" spans="1:44" x14ac:dyDescent="0.25">
      <c r="A68" s="108" t="s">
        <v>67</v>
      </c>
      <c r="B68" s="108">
        <v>2005</v>
      </c>
      <c r="C68" s="108">
        <v>2</v>
      </c>
      <c r="D68" s="108">
        <v>0.11</v>
      </c>
      <c r="E68" s="108">
        <v>0.1</v>
      </c>
      <c r="F68" s="111">
        <v>0.01</v>
      </c>
      <c r="G68" s="108">
        <v>0</v>
      </c>
      <c r="H68" s="108">
        <v>0</v>
      </c>
      <c r="I68" s="108">
        <v>0</v>
      </c>
      <c r="J68" s="108">
        <v>0.01</v>
      </c>
      <c r="K68" s="108">
        <v>693.17668966175427</v>
      </c>
      <c r="L68" s="108">
        <v>25357300000</v>
      </c>
      <c r="M68" s="108">
        <v>16051000000</v>
      </c>
      <c r="N68" s="108">
        <v>153356.383</v>
      </c>
      <c r="O68" s="108">
        <v>58545.351000000002</v>
      </c>
      <c r="P68" s="108">
        <v>94811.032000000007</v>
      </c>
      <c r="S68" s="108" t="s">
        <v>535</v>
      </c>
      <c r="T68" s="108">
        <v>49.808100000000003</v>
      </c>
      <c r="U68" s="108">
        <v>0</v>
      </c>
      <c r="AP68" s="108" t="s">
        <v>67</v>
      </c>
      <c r="AQ68" s="113" t="e">
        <f>HLOOKUP($AP68,'[3]Megafile LAL per cap'!$A$2:$BF$18,7,FALSE)</f>
        <v>#N/A</v>
      </c>
      <c r="AR68" s="113">
        <f t="shared" si="8"/>
        <v>0.01</v>
      </c>
    </row>
    <row r="69" spans="1:44" x14ac:dyDescent="0.25">
      <c r="A69" s="108" t="s">
        <v>68</v>
      </c>
      <c r="B69" s="108">
        <v>2005</v>
      </c>
      <c r="C69" s="108">
        <v>2</v>
      </c>
      <c r="D69" s="108">
        <v>3.4299999999999997</v>
      </c>
      <c r="E69" s="108">
        <v>2</v>
      </c>
      <c r="F69" s="111">
        <v>1.43</v>
      </c>
      <c r="G69" s="108">
        <v>0.56999999999999995</v>
      </c>
      <c r="H69" s="108">
        <v>0.02</v>
      </c>
      <c r="I69" s="108">
        <v>0.85</v>
      </c>
      <c r="J69" s="108">
        <v>0</v>
      </c>
      <c r="K69" s="108">
        <v>798.22907573645421</v>
      </c>
      <c r="L69" s="108">
        <v>1728790000</v>
      </c>
      <c r="M69" s="108">
        <v>3273480000</v>
      </c>
      <c r="N69" s="108">
        <v>6086.9049999999997</v>
      </c>
      <c r="O69" s="108">
        <v>2427.181</v>
      </c>
      <c r="P69" s="108">
        <v>3659.7239999999997</v>
      </c>
      <c r="S69" s="108" t="s">
        <v>535</v>
      </c>
      <c r="T69" s="108">
        <v>49.808100000000003</v>
      </c>
      <c r="U69" s="108">
        <v>0</v>
      </c>
      <c r="AP69" s="108" t="s">
        <v>68</v>
      </c>
      <c r="AQ69" s="113" t="e">
        <f>HLOOKUP($AP69,'[3]Megafile LAL per cap'!$A$2:$BF$18,7,FALSE)</f>
        <v>#N/A</v>
      </c>
      <c r="AR69" s="113">
        <f t="shared" si="8"/>
        <v>1.43</v>
      </c>
    </row>
    <row r="70" spans="1:44" x14ac:dyDescent="0.25">
      <c r="A70" s="108" t="s">
        <v>69</v>
      </c>
      <c r="B70" s="108">
        <v>2005</v>
      </c>
      <c r="C70" s="108">
        <v>2</v>
      </c>
      <c r="D70" s="108">
        <v>6.22</v>
      </c>
      <c r="E70" s="108">
        <v>2</v>
      </c>
      <c r="F70" s="111">
        <v>2.6544151440438002</v>
      </c>
      <c r="G70" s="108">
        <v>1.29</v>
      </c>
      <c r="H70" s="108">
        <v>0.02</v>
      </c>
      <c r="I70" s="108">
        <v>2.91</v>
      </c>
      <c r="J70" s="108">
        <v>0</v>
      </c>
      <c r="K70" s="108">
        <v>1201.0037640464013</v>
      </c>
      <c r="L70" s="108">
        <v>49487422000</v>
      </c>
      <c r="M70" s="108">
        <v>41254683000</v>
      </c>
      <c r="N70" s="108">
        <v>86141.373000000007</v>
      </c>
      <c r="O70" s="108">
        <v>31957.732000000004</v>
      </c>
      <c r="P70" s="108">
        <v>54183.641000000003</v>
      </c>
      <c r="S70" s="108" t="s">
        <v>535</v>
      </c>
      <c r="T70" s="108">
        <v>58.498690000000003</v>
      </c>
      <c r="U70" s="108">
        <v>0</v>
      </c>
      <c r="AP70" s="108" t="s">
        <v>69</v>
      </c>
      <c r="AQ70" s="113">
        <f>HLOOKUP($AP70,'[3]Megafile LAL per cap'!$A$2:$BF$18,7,FALSE)</f>
        <v>2.6544151440438002</v>
      </c>
      <c r="AR70" s="113">
        <f t="shared" si="8"/>
        <v>2.6544151440438002</v>
      </c>
    </row>
    <row r="71" spans="1:44" x14ac:dyDescent="0.25">
      <c r="A71" s="108" t="s">
        <v>537</v>
      </c>
      <c r="B71" s="108">
        <v>2005</v>
      </c>
      <c r="C71" s="108">
        <v>2</v>
      </c>
      <c r="D71" s="108">
        <v>12.03</v>
      </c>
      <c r="E71" s="108">
        <v>3</v>
      </c>
      <c r="F71" s="111">
        <v>9.0299999999999994</v>
      </c>
      <c r="G71" s="108">
        <v>1.89</v>
      </c>
      <c r="H71" s="108">
        <v>0.12</v>
      </c>
      <c r="I71" s="108">
        <v>0.34</v>
      </c>
      <c r="J71" s="108">
        <v>6.68</v>
      </c>
      <c r="K71" s="108">
        <v>18657.521860421864</v>
      </c>
      <c r="L71" s="108">
        <v>261238000000</v>
      </c>
      <c r="M71" s="108">
        <v>284419000000</v>
      </c>
      <c r="N71" s="108">
        <v>47605.862999999998</v>
      </c>
      <c r="O71" s="108">
        <v>8827.6260000000002</v>
      </c>
      <c r="P71" s="108">
        <v>38778.236999999994</v>
      </c>
      <c r="S71" s="108" t="s">
        <v>535</v>
      </c>
      <c r="T71" s="108">
        <v>62.081829999999997</v>
      </c>
      <c r="U71" s="108">
        <v>0</v>
      </c>
      <c r="AP71" s="108" t="s">
        <v>537</v>
      </c>
      <c r="AQ71" s="113" t="e">
        <f>HLOOKUP($AP71,'[3]Megafile LAL per cap'!$A$2:$BF$18,7,FALSE)</f>
        <v>#N/A</v>
      </c>
      <c r="AR71" s="113">
        <f t="shared" si="8"/>
        <v>9.0299999999999994</v>
      </c>
    </row>
    <row r="72" spans="1:44" x14ac:dyDescent="0.25">
      <c r="A72" s="108" t="s">
        <v>71</v>
      </c>
      <c r="B72" s="108">
        <v>2005</v>
      </c>
      <c r="C72" s="108">
        <v>2</v>
      </c>
      <c r="D72" s="108">
        <v>2.5499999999999998</v>
      </c>
      <c r="E72" s="108">
        <v>1</v>
      </c>
      <c r="F72" s="111">
        <v>1.2706716808367853</v>
      </c>
      <c r="G72" s="108">
        <v>1.1499999999999999</v>
      </c>
      <c r="H72" s="108">
        <v>0.19</v>
      </c>
      <c r="I72" s="108">
        <v>0.19</v>
      </c>
      <c r="J72" s="108">
        <v>0.03</v>
      </c>
      <c r="K72" s="108">
        <v>29869.632763575759</v>
      </c>
      <c r="L72" s="108">
        <v>200047000000</v>
      </c>
      <c r="M72" s="108">
        <v>229649000000</v>
      </c>
      <c r="N72" s="108">
        <v>4495.5309999999999</v>
      </c>
      <c r="O72" s="108">
        <v>860.87199999999996</v>
      </c>
      <c r="P72" s="108">
        <v>3634.6590000000001</v>
      </c>
      <c r="S72" s="108" t="s">
        <v>535</v>
      </c>
      <c r="T72" s="108">
        <v>82.489699999999999</v>
      </c>
      <c r="U72" s="108">
        <v>0</v>
      </c>
      <c r="AP72" s="108" t="s">
        <v>71</v>
      </c>
      <c r="AQ72" s="113">
        <f>HLOOKUP($AP72,'[3]Megafile LAL per cap'!$A$2:$BF$18,7,FALSE)</f>
        <v>1.2706716808367853</v>
      </c>
      <c r="AR72" s="113">
        <f t="shared" si="8"/>
        <v>1.2706716808367853</v>
      </c>
    </row>
    <row r="73" spans="1:44" x14ac:dyDescent="0.25">
      <c r="A73" s="108" t="s">
        <v>74</v>
      </c>
      <c r="B73" s="108">
        <v>2005</v>
      </c>
      <c r="C73" s="108">
        <v>2</v>
      </c>
      <c r="D73" s="108">
        <v>2.37</v>
      </c>
      <c r="E73" s="108">
        <v>0.4</v>
      </c>
      <c r="F73" s="111">
        <v>1.97</v>
      </c>
      <c r="G73" s="108">
        <v>0.3</v>
      </c>
      <c r="H73" s="108">
        <v>0</v>
      </c>
      <c r="I73" s="108">
        <v>1.63</v>
      </c>
      <c r="J73" s="108">
        <v>0.04</v>
      </c>
      <c r="K73" s="108">
        <v>1242.4284358378725</v>
      </c>
      <c r="L73" s="108">
        <v>8833670000</v>
      </c>
      <c r="M73" s="108">
        <v>6346790000</v>
      </c>
      <c r="N73" s="108">
        <v>19526.405999999999</v>
      </c>
      <c r="O73" s="108">
        <v>4996.34</v>
      </c>
      <c r="P73" s="108">
        <v>14530.065999999999</v>
      </c>
      <c r="S73" s="108" t="s">
        <v>535</v>
      </c>
      <c r="T73" s="108">
        <v>48.823459999999997</v>
      </c>
      <c r="U73" s="108">
        <v>0</v>
      </c>
      <c r="AP73" s="108" t="s">
        <v>74</v>
      </c>
      <c r="AQ73" s="113" t="e">
        <f>HLOOKUP($AP73,'[3]Megafile LAL per cap'!$A$2:$BF$18,7,FALSE)</f>
        <v>#N/A</v>
      </c>
      <c r="AR73" s="113">
        <f t="shared" si="8"/>
        <v>1.97</v>
      </c>
    </row>
    <row r="74" spans="1:44" x14ac:dyDescent="0.25">
      <c r="A74" s="108" t="s">
        <v>77</v>
      </c>
      <c r="B74" s="108">
        <v>2005</v>
      </c>
      <c r="C74" s="108">
        <v>2</v>
      </c>
      <c r="D74" s="108">
        <v>7.12</v>
      </c>
      <c r="E74" s="108">
        <v>0.7</v>
      </c>
      <c r="F74" s="111">
        <v>4.8663194139808494</v>
      </c>
      <c r="G74" s="108">
        <v>1.87</v>
      </c>
      <c r="H74" s="108">
        <v>0.05</v>
      </c>
      <c r="I74" s="108">
        <v>4.5</v>
      </c>
      <c r="J74" s="108">
        <v>0</v>
      </c>
      <c r="K74" s="108">
        <v>2689.9511270285611</v>
      </c>
      <c r="L74" s="108">
        <v>118177580000</v>
      </c>
      <c r="M74" s="108">
        <v>110936420000</v>
      </c>
      <c r="N74" s="108">
        <v>65863.972999999998</v>
      </c>
      <c r="O74" s="108">
        <v>14594.780999999999</v>
      </c>
      <c r="P74" s="108">
        <v>51269.191999999995</v>
      </c>
      <c r="S74" s="108" t="s">
        <v>535</v>
      </c>
      <c r="T74" s="108">
        <v>61.320880000000002</v>
      </c>
      <c r="U74" s="108">
        <v>0</v>
      </c>
      <c r="AP74" s="108" t="s">
        <v>77</v>
      </c>
      <c r="AQ74" s="113">
        <f>HLOOKUP($AP74,'[3]Megafile LAL per cap'!$A$2:$BF$18,7,FALSE)</f>
        <v>4.8663194139808494</v>
      </c>
      <c r="AR74" s="113">
        <f t="shared" si="8"/>
        <v>4.8663194139808494</v>
      </c>
    </row>
    <row r="75" spans="1:44" x14ac:dyDescent="0.25">
      <c r="A75" s="108" t="s">
        <v>538</v>
      </c>
      <c r="B75" s="108">
        <v>2005</v>
      </c>
      <c r="C75" s="108">
        <v>2</v>
      </c>
      <c r="D75" s="108">
        <v>3.96</v>
      </c>
      <c r="E75" s="108">
        <v>2.7</v>
      </c>
      <c r="F75" s="111">
        <v>1.26</v>
      </c>
      <c r="G75" s="108">
        <v>1.23</v>
      </c>
      <c r="H75" s="108">
        <v>0.01</v>
      </c>
      <c r="I75" s="108">
        <v>0.03</v>
      </c>
      <c r="J75" s="108">
        <v>0</v>
      </c>
      <c r="K75" s="108">
        <v>699.49977897636313</v>
      </c>
      <c r="L75" s="108">
        <v>36761000000</v>
      </c>
      <c r="M75" s="108">
        <v>32442000000</v>
      </c>
      <c r="N75" s="108">
        <v>84203.816999999995</v>
      </c>
      <c r="O75" s="108">
        <v>22866.146000000001</v>
      </c>
      <c r="P75" s="108">
        <v>61337.670999999995</v>
      </c>
      <c r="S75" s="108" t="s">
        <v>535</v>
      </c>
      <c r="T75" s="108">
        <v>42.137390000000003</v>
      </c>
      <c r="U75" s="108">
        <v>0</v>
      </c>
      <c r="AP75" s="108" t="s">
        <v>538</v>
      </c>
      <c r="AQ75" s="113" t="e">
        <f>HLOOKUP($AP75,'[3]Megafile LAL per cap'!$A$2:$BF$18,7,FALSE)</f>
        <v>#N/A</v>
      </c>
      <c r="AR75" s="113">
        <f t="shared" si="8"/>
        <v>1.26</v>
      </c>
    </row>
    <row r="76" spans="1:44" x14ac:dyDescent="0.25">
      <c r="A76" s="108" t="s">
        <v>153</v>
      </c>
      <c r="B76" s="108">
        <v>2005</v>
      </c>
      <c r="C76" s="108">
        <v>2</v>
      </c>
      <c r="D76" s="108">
        <v>1.1000000000000001</v>
      </c>
      <c r="E76" s="108">
        <v>0.3</v>
      </c>
      <c r="F76" s="111">
        <v>0.3546348014220207</v>
      </c>
      <c r="G76" s="108">
        <v>0.64</v>
      </c>
      <c r="H76" s="108">
        <v>0.09</v>
      </c>
      <c r="I76" s="108">
        <v>7.0000000000000007E-2</v>
      </c>
      <c r="J76" s="108">
        <v>0</v>
      </c>
      <c r="K76" s="108">
        <v>3038.7359674161989</v>
      </c>
      <c r="L76" s="108">
        <v>20357000000</v>
      </c>
      <c r="M76" s="108">
        <v>46002400000</v>
      </c>
      <c r="N76" s="108">
        <v>33267.887000000002</v>
      </c>
      <c r="O76" s="108">
        <v>9671.9860000000008</v>
      </c>
      <c r="P76" s="108">
        <v>23595.901000000002</v>
      </c>
      <c r="S76" s="108" t="s">
        <v>539</v>
      </c>
      <c r="T76" s="108">
        <v>52.614890000000003</v>
      </c>
      <c r="U76" s="108">
        <v>0</v>
      </c>
      <c r="W76" s="108">
        <f>SUMPRODUCT(D76:D99,$P$76:$P$99)/SUM($P$76:$P$99)</f>
        <v>3.6040548833020156</v>
      </c>
      <c r="X76" s="108">
        <f t="shared" ref="X76:AC76" si="9">SUMPRODUCT(E76:E99,$P$76:$P$99)/SUM($P$76:$P$99)</f>
        <v>1.2884160851368345</v>
      </c>
      <c r="Y76" s="108">
        <f t="shared" si="9"/>
        <v>2.1590862537636717</v>
      </c>
      <c r="Z76" s="108">
        <f t="shared" si="9"/>
        <v>0.31773593337721484</v>
      </c>
      <c r="AA76" s="108">
        <f t="shared" si="9"/>
        <v>6.6203512669082518E-2</v>
      </c>
      <c r="AB76" s="108">
        <f t="shared" si="9"/>
        <v>0.27821469236270058</v>
      </c>
      <c r="AC76" s="108">
        <f t="shared" si="9"/>
        <v>1.6539450089463401</v>
      </c>
      <c r="AD76" s="108">
        <f>SUMPRODUCT(Q76:Q99,$P$76:$P$99)/SUM($P$76:$P$99)</f>
        <v>0</v>
      </c>
      <c r="AE76" s="108">
        <f>SUMPRODUCT(R76:R99,$P$76:$P$99)/SUM($P$76:$P$99)</f>
        <v>0</v>
      </c>
      <c r="AF76" s="112" t="s">
        <v>540</v>
      </c>
      <c r="AM76" s="108">
        <f>X76/W76</f>
        <v>0.3574906950241542</v>
      </c>
      <c r="AP76" s="108" t="s">
        <v>153</v>
      </c>
      <c r="AQ76" s="113">
        <f>HLOOKUP($AP76,'[3]Megafile LAL per cap'!$A$2:$BF$18,7,FALSE)</f>
        <v>0.3546348014220207</v>
      </c>
      <c r="AR76" s="113">
        <f t="shared" si="8"/>
        <v>0.3546348014220207</v>
      </c>
    </row>
    <row r="77" spans="1:44" x14ac:dyDescent="0.25">
      <c r="A77" s="108" t="s">
        <v>154</v>
      </c>
      <c r="B77" s="108">
        <v>2005</v>
      </c>
      <c r="C77" s="108">
        <v>2</v>
      </c>
      <c r="D77" s="108">
        <v>5.9399999999999995</v>
      </c>
      <c r="E77" s="108">
        <v>1.6</v>
      </c>
      <c r="F77" s="111">
        <v>4.34</v>
      </c>
      <c r="G77" s="108">
        <v>2.04</v>
      </c>
      <c r="H77" s="108">
        <v>1.01</v>
      </c>
      <c r="I77" s="108">
        <v>0.88</v>
      </c>
      <c r="J77" s="108">
        <v>0.41</v>
      </c>
      <c r="K77" s="108">
        <v>1706.5436213864984</v>
      </c>
      <c r="L77" s="108">
        <v>8353000000</v>
      </c>
      <c r="M77" s="108">
        <v>24109000000</v>
      </c>
      <c r="N77" s="108">
        <v>17912.941999999999</v>
      </c>
      <c r="O77" s="108">
        <v>8607.2709999999988</v>
      </c>
      <c r="P77" s="108">
        <v>9305.6710000000003</v>
      </c>
      <c r="S77" s="108" t="s">
        <v>539</v>
      </c>
      <c r="T77" s="108">
        <v>44.62762</v>
      </c>
      <c r="U77" s="108">
        <v>0</v>
      </c>
      <c r="AP77" s="108" t="s">
        <v>154</v>
      </c>
      <c r="AQ77" s="113" t="e">
        <f>HLOOKUP($AP77,'[3]Megafile LAL per cap'!$A$2:$BF$18,7,FALSE)</f>
        <v>#N/A</v>
      </c>
      <c r="AR77" s="113">
        <f t="shared" si="8"/>
        <v>4.34</v>
      </c>
    </row>
    <row r="78" spans="1:44" x14ac:dyDescent="0.25">
      <c r="A78" s="108" t="s">
        <v>157</v>
      </c>
      <c r="B78" s="108">
        <v>2005</v>
      </c>
      <c r="C78" s="108">
        <v>2</v>
      </c>
      <c r="D78" s="108">
        <v>9.35</v>
      </c>
      <c r="E78" s="108">
        <v>3</v>
      </c>
      <c r="F78" s="111">
        <v>6.35</v>
      </c>
      <c r="G78" s="108">
        <v>2.56</v>
      </c>
      <c r="H78" s="108">
        <v>0.91</v>
      </c>
      <c r="I78" s="108">
        <v>1.01</v>
      </c>
      <c r="J78" s="108">
        <v>1.86</v>
      </c>
      <c r="K78" s="108">
        <v>5294.3794788519517</v>
      </c>
      <c r="L78" s="108">
        <v>3161000000</v>
      </c>
      <c r="M78" s="108">
        <v>4425345613</v>
      </c>
      <c r="N78" s="108">
        <v>1864.0029999999999</v>
      </c>
      <c r="O78" s="108">
        <v>661.64900000000011</v>
      </c>
      <c r="P78" s="108">
        <v>1202.3539999999998</v>
      </c>
      <c r="S78" s="108" t="s">
        <v>539</v>
      </c>
      <c r="T78" s="108">
        <v>47.80838</v>
      </c>
      <c r="U78" s="108">
        <v>0</v>
      </c>
      <c r="AP78" s="108" t="s">
        <v>157</v>
      </c>
      <c r="AQ78" s="113" t="e">
        <f>HLOOKUP($AP78,'[3]Megafile LAL per cap'!$A$2:$BF$18,7,FALSE)</f>
        <v>#N/A</v>
      </c>
      <c r="AR78" s="113">
        <f t="shared" si="8"/>
        <v>6.35</v>
      </c>
    </row>
    <row r="79" spans="1:44" x14ac:dyDescent="0.25">
      <c r="A79" s="108" t="s">
        <v>158</v>
      </c>
      <c r="B79" s="108">
        <v>2005</v>
      </c>
      <c r="C79" s="108">
        <v>2</v>
      </c>
      <c r="D79" s="108">
        <v>7.2</v>
      </c>
      <c r="E79" s="108">
        <v>2.5</v>
      </c>
      <c r="F79" s="111">
        <v>4.7</v>
      </c>
      <c r="G79" s="108">
        <v>0.41</v>
      </c>
      <c r="H79" s="108">
        <v>0.09</v>
      </c>
      <c r="I79" s="108">
        <v>0.42</v>
      </c>
      <c r="J79" s="108">
        <v>3.78</v>
      </c>
      <c r="K79" s="108">
        <v>406.99883738404407</v>
      </c>
      <c r="L79" s="108">
        <v>1260000000</v>
      </c>
      <c r="M79" s="108">
        <v>468000000</v>
      </c>
      <c r="N79" s="108">
        <v>13421.929</v>
      </c>
      <c r="O79" s="108">
        <v>6240.6509999999998</v>
      </c>
      <c r="P79" s="108">
        <v>7181.2780000000002</v>
      </c>
      <c r="S79" s="108" t="s">
        <v>539</v>
      </c>
      <c r="T79" s="108">
        <v>39.40802</v>
      </c>
      <c r="U79" s="108">
        <v>0</v>
      </c>
      <c r="AP79" s="108" t="s">
        <v>158</v>
      </c>
      <c r="AQ79" s="113" t="e">
        <f>HLOOKUP($AP79,'[3]Megafile LAL per cap'!$A$2:$BF$18,7,FALSE)</f>
        <v>#N/A</v>
      </c>
      <c r="AR79" s="113">
        <f t="shared" si="8"/>
        <v>4.7</v>
      </c>
    </row>
    <row r="80" spans="1:44" x14ac:dyDescent="0.25">
      <c r="A80" s="108" t="s">
        <v>160</v>
      </c>
      <c r="B80" s="108">
        <v>2005</v>
      </c>
      <c r="C80" s="108">
        <v>2</v>
      </c>
      <c r="D80" s="108">
        <v>7.33</v>
      </c>
      <c r="E80" s="108">
        <v>2.6</v>
      </c>
      <c r="F80" s="111">
        <v>4.7300000000000004</v>
      </c>
      <c r="G80" s="108">
        <v>2.0499999999999998</v>
      </c>
      <c r="H80" s="108">
        <v>0.08</v>
      </c>
      <c r="I80" s="108">
        <v>0</v>
      </c>
      <c r="J80" s="108">
        <v>2.61</v>
      </c>
      <c r="K80" s="108">
        <v>914.54960743399113</v>
      </c>
      <c r="L80" s="108">
        <v>2735000000</v>
      </c>
      <c r="M80" s="108">
        <v>2861244663</v>
      </c>
      <c r="N80" s="108">
        <v>18126.999</v>
      </c>
      <c r="O80" s="108">
        <v>8032.68</v>
      </c>
      <c r="P80" s="108">
        <v>10094.319</v>
      </c>
      <c r="S80" s="108" t="s">
        <v>539</v>
      </c>
      <c r="T80" s="108">
        <v>42.898800000000001</v>
      </c>
      <c r="U80" s="108">
        <v>0</v>
      </c>
      <c r="AP80" s="108" t="s">
        <v>160</v>
      </c>
      <c r="AQ80" s="113" t="e">
        <f>HLOOKUP($AP80,'[3]Megafile LAL per cap'!$A$2:$BF$18,7,FALSE)</f>
        <v>#N/A</v>
      </c>
      <c r="AR80" s="113">
        <f t="shared" si="8"/>
        <v>4.7300000000000004</v>
      </c>
    </row>
    <row r="81" spans="1:44" x14ac:dyDescent="0.25">
      <c r="A81" s="108" t="s">
        <v>169</v>
      </c>
      <c r="B81" s="108">
        <v>2005</v>
      </c>
      <c r="C81" s="108">
        <v>2</v>
      </c>
      <c r="D81" s="108">
        <v>0.25</v>
      </c>
      <c r="E81" s="108">
        <v>0.1</v>
      </c>
      <c r="F81" s="111">
        <v>0.15</v>
      </c>
      <c r="G81" s="108">
        <v>0.08</v>
      </c>
      <c r="H81" s="108">
        <v>0.01</v>
      </c>
      <c r="I81" s="108">
        <v>0.06</v>
      </c>
      <c r="J81" s="108">
        <v>0</v>
      </c>
      <c r="K81" s="108">
        <v>1249.4932602466893</v>
      </c>
      <c r="L81" s="108">
        <v>22449030000</v>
      </c>
      <c r="M81" s="108">
        <v>12912020000</v>
      </c>
      <c r="N81" s="108">
        <v>74942.115000000005</v>
      </c>
      <c r="O81" s="108">
        <v>24793.944000000003</v>
      </c>
      <c r="P81" s="108">
        <v>50148.171000000002</v>
      </c>
      <c r="S81" s="108" t="s">
        <v>539</v>
      </c>
      <c r="T81" s="108">
        <v>59.819650000000003</v>
      </c>
      <c r="U81" s="108">
        <v>0</v>
      </c>
      <c r="AP81" s="108" t="s">
        <v>169</v>
      </c>
      <c r="AQ81" s="113" t="e">
        <f>HLOOKUP($AP81,'[3]Megafile LAL per cap'!$A$2:$BF$18,7,FALSE)</f>
        <v>#N/A</v>
      </c>
      <c r="AR81" s="113">
        <f t="shared" si="8"/>
        <v>0.15</v>
      </c>
    </row>
    <row r="82" spans="1:44" x14ac:dyDescent="0.25">
      <c r="A82" s="108" t="s">
        <v>172</v>
      </c>
      <c r="B82" s="108">
        <v>2005</v>
      </c>
      <c r="C82" s="108">
        <v>2</v>
      </c>
      <c r="D82" s="108">
        <v>4.49</v>
      </c>
      <c r="E82" s="108">
        <v>3.5</v>
      </c>
      <c r="F82" s="111">
        <v>0.99</v>
      </c>
      <c r="G82" s="108">
        <v>0.62</v>
      </c>
      <c r="H82" s="108">
        <v>0.01</v>
      </c>
      <c r="I82" s="108">
        <v>0.11</v>
      </c>
      <c r="J82" s="108">
        <v>0.25</v>
      </c>
      <c r="K82" s="108">
        <v>162.81460972242914</v>
      </c>
      <c r="L82" s="108">
        <v>4094775000</v>
      </c>
      <c r="M82" s="108">
        <v>903000000</v>
      </c>
      <c r="N82" s="108">
        <v>76608.430999999997</v>
      </c>
      <c r="O82" s="108">
        <v>35372.656000000003</v>
      </c>
      <c r="P82" s="108">
        <v>41235.774999999994</v>
      </c>
      <c r="S82" s="108" t="s">
        <v>539</v>
      </c>
      <c r="T82" s="108">
        <v>38.538589999999999</v>
      </c>
      <c r="U82" s="108">
        <v>0</v>
      </c>
      <c r="AP82" s="108" t="s">
        <v>172</v>
      </c>
      <c r="AQ82" s="113" t="e">
        <f>HLOOKUP($AP82,'[3]Megafile LAL per cap'!$A$2:$BF$18,7,FALSE)</f>
        <v>#N/A</v>
      </c>
      <c r="AR82" s="113">
        <f t="shared" si="8"/>
        <v>0.99</v>
      </c>
    </row>
    <row r="83" spans="1:44" x14ac:dyDescent="0.25">
      <c r="A83" s="108" t="s">
        <v>180</v>
      </c>
      <c r="B83" s="108">
        <v>2005</v>
      </c>
      <c r="C83" s="108">
        <v>2</v>
      </c>
      <c r="D83" s="108">
        <v>2.85</v>
      </c>
      <c r="E83" s="108">
        <v>0.5</v>
      </c>
      <c r="F83" s="111">
        <v>2.35</v>
      </c>
      <c r="G83" s="108">
        <v>0.86</v>
      </c>
      <c r="H83" s="108">
        <v>0.15</v>
      </c>
      <c r="I83" s="108">
        <v>1.32</v>
      </c>
      <c r="J83" s="108">
        <v>0</v>
      </c>
      <c r="K83" s="108">
        <v>20378.061906557999</v>
      </c>
      <c r="L83" s="108">
        <v>47141500000</v>
      </c>
      <c r="M83" s="108">
        <v>42770400000</v>
      </c>
      <c r="N83" s="108">
        <v>6603.6769999999997</v>
      </c>
      <c r="O83" s="108">
        <v>1839.4070000000002</v>
      </c>
      <c r="P83" s="108">
        <v>4764.2699999999995</v>
      </c>
      <c r="S83" s="108" t="s">
        <v>539</v>
      </c>
      <c r="T83" s="108">
        <v>74.37133</v>
      </c>
      <c r="U83" s="108">
        <v>0</v>
      </c>
      <c r="AP83" s="108" t="s">
        <v>180</v>
      </c>
      <c r="AQ83" s="113" t="e">
        <f>HLOOKUP($AP83,'[3]Megafile LAL per cap'!$A$2:$BF$18,7,FALSE)</f>
        <v>#N/A</v>
      </c>
      <c r="AR83" s="113">
        <f t="shared" si="8"/>
        <v>2.35</v>
      </c>
    </row>
    <row r="84" spans="1:44" x14ac:dyDescent="0.25">
      <c r="A84" s="108" t="s">
        <v>181</v>
      </c>
      <c r="B84" s="108">
        <v>2005</v>
      </c>
      <c r="C84" s="108">
        <v>2</v>
      </c>
      <c r="D84" s="108">
        <v>0.82000000000000006</v>
      </c>
      <c r="E84" s="108">
        <v>0.3</v>
      </c>
      <c r="F84" s="111">
        <v>0.52</v>
      </c>
      <c r="G84" s="108">
        <v>0.15</v>
      </c>
      <c r="H84" s="108">
        <v>0.01</v>
      </c>
      <c r="I84" s="108">
        <v>0.35</v>
      </c>
      <c r="J84" s="108">
        <v>0</v>
      </c>
      <c r="K84" s="108">
        <v>2326.4951586109792</v>
      </c>
      <c r="L84" s="108">
        <v>10497692000</v>
      </c>
      <c r="M84" s="108">
        <v>4301760000</v>
      </c>
      <c r="N84" s="108">
        <v>5332.982</v>
      </c>
      <c r="O84" s="108">
        <v>2008.7450000000001</v>
      </c>
      <c r="P84" s="108">
        <v>3324.2370000000001</v>
      </c>
      <c r="S84" s="108" t="s">
        <v>539</v>
      </c>
      <c r="T84" s="108">
        <v>69.99494</v>
      </c>
      <c r="U84" s="108">
        <v>0</v>
      </c>
      <c r="AP84" s="108" t="s">
        <v>181</v>
      </c>
      <c r="AQ84" s="113" t="e">
        <f>HLOOKUP($AP84,'[3]Megafile LAL per cap'!$A$2:$BF$18,7,FALSE)</f>
        <v>#N/A</v>
      </c>
      <c r="AR84" s="113">
        <f t="shared" si="8"/>
        <v>0.52</v>
      </c>
    </row>
    <row r="85" spans="1:44" x14ac:dyDescent="0.25">
      <c r="A85" s="108" t="s">
        <v>182</v>
      </c>
      <c r="B85" s="108">
        <v>2005</v>
      </c>
      <c r="C85" s="108">
        <v>2</v>
      </c>
      <c r="D85" s="108">
        <v>4.32</v>
      </c>
      <c r="E85" s="108">
        <v>2.5</v>
      </c>
      <c r="F85" s="111">
        <v>1.82</v>
      </c>
      <c r="G85" s="108">
        <v>0.84</v>
      </c>
      <c r="H85" s="108">
        <v>0.02</v>
      </c>
      <c r="I85" s="108">
        <v>0.46</v>
      </c>
      <c r="J85" s="108">
        <v>0.5</v>
      </c>
      <c r="K85" s="108">
        <v>523.61378919754884</v>
      </c>
      <c r="L85" s="108">
        <v>5846168000</v>
      </c>
      <c r="M85" s="108">
        <v>3419901000</v>
      </c>
      <c r="N85" s="108">
        <v>35349.040000000001</v>
      </c>
      <c r="O85" s="108">
        <v>15166.094000000001</v>
      </c>
      <c r="P85" s="108">
        <v>20182.946</v>
      </c>
      <c r="S85" s="108" t="s">
        <v>539</v>
      </c>
      <c r="T85" s="108">
        <v>46.283920000000002</v>
      </c>
      <c r="U85" s="108">
        <v>0</v>
      </c>
      <c r="AP85" s="108" t="s">
        <v>182</v>
      </c>
      <c r="AQ85" s="113" t="e">
        <f>HLOOKUP($AP85,'[3]Megafile LAL per cap'!$A$2:$BF$18,7,FALSE)</f>
        <v>#N/A</v>
      </c>
      <c r="AR85" s="113">
        <f t="shared" si="8"/>
        <v>1.82</v>
      </c>
    </row>
    <row r="86" spans="1:44" x14ac:dyDescent="0.25">
      <c r="A86" s="108" t="s">
        <v>192</v>
      </c>
      <c r="B86" s="108">
        <v>2005</v>
      </c>
      <c r="C86" s="108">
        <v>2</v>
      </c>
      <c r="D86" s="108">
        <v>3.8</v>
      </c>
      <c r="E86" s="108">
        <v>1</v>
      </c>
      <c r="F86" s="111">
        <v>2.8</v>
      </c>
      <c r="G86" s="108">
        <v>1.92</v>
      </c>
      <c r="H86" s="108">
        <v>0.32</v>
      </c>
      <c r="I86" s="108">
        <v>0.56000000000000005</v>
      </c>
      <c r="J86" s="108">
        <v>0</v>
      </c>
      <c r="K86" s="108">
        <v>5116.0396422590693</v>
      </c>
      <c r="L86" s="108">
        <v>3157000000</v>
      </c>
      <c r="M86" s="108">
        <v>2143293034</v>
      </c>
      <c r="N86" s="108">
        <v>1222.0060000000001</v>
      </c>
      <c r="O86" s="108">
        <v>302.16300000000001</v>
      </c>
      <c r="P86" s="108">
        <v>919.84300000000007</v>
      </c>
      <c r="S86" s="108" t="s">
        <v>539</v>
      </c>
      <c r="T86" s="108">
        <v>60.912869999999998</v>
      </c>
      <c r="U86" s="108">
        <v>0</v>
      </c>
      <c r="AP86" s="108" t="s">
        <v>192</v>
      </c>
      <c r="AQ86" s="113" t="e">
        <f>HLOOKUP($AP86,'[3]Megafile LAL per cap'!$A$2:$BF$18,7,FALSE)</f>
        <v>#N/A</v>
      </c>
      <c r="AR86" s="113">
        <f t="shared" si="8"/>
        <v>2.8</v>
      </c>
    </row>
    <row r="87" spans="1:44" x14ac:dyDescent="0.25">
      <c r="A87" s="108" t="s">
        <v>193</v>
      </c>
      <c r="B87" s="108">
        <v>2005</v>
      </c>
      <c r="C87" s="108">
        <v>2</v>
      </c>
      <c r="D87" s="108">
        <v>1.46</v>
      </c>
      <c r="E87" s="108">
        <v>1</v>
      </c>
      <c r="F87" s="111">
        <v>0.32009335314347886</v>
      </c>
      <c r="G87" s="108">
        <v>0.23</v>
      </c>
      <c r="H87" s="108">
        <v>0.17</v>
      </c>
      <c r="I87" s="108">
        <v>0.06</v>
      </c>
      <c r="J87" s="108">
        <v>0</v>
      </c>
      <c r="K87" s="108">
        <v>1948.2001667601701</v>
      </c>
      <c r="L87" s="108">
        <v>20790088000</v>
      </c>
      <c r="M87" s="108">
        <v>11189787000</v>
      </c>
      <c r="N87" s="108">
        <v>30385.478999999999</v>
      </c>
      <c r="O87" s="108">
        <v>9241.5879999999997</v>
      </c>
      <c r="P87" s="108">
        <v>21143.891</v>
      </c>
      <c r="S87" s="108" t="s">
        <v>539</v>
      </c>
      <c r="T87" s="108">
        <v>57.458419999999997</v>
      </c>
      <c r="U87" s="108">
        <v>0</v>
      </c>
      <c r="AP87" s="108" t="s">
        <v>193</v>
      </c>
      <c r="AQ87" s="113">
        <f>HLOOKUP($AP87,'[3]Megafile LAL per cap'!$A$2:$BF$18,7,FALSE)</f>
        <v>0.32009335314347886</v>
      </c>
      <c r="AR87" s="113">
        <f t="shared" si="8"/>
        <v>0.32009335314347886</v>
      </c>
    </row>
    <row r="88" spans="1:44" x14ac:dyDescent="0.25">
      <c r="A88" s="108" t="s">
        <v>197</v>
      </c>
      <c r="B88" s="108">
        <v>2005</v>
      </c>
      <c r="C88" s="108">
        <v>2</v>
      </c>
      <c r="D88" s="108">
        <v>12.23</v>
      </c>
      <c r="E88" s="108">
        <v>2.5</v>
      </c>
      <c r="F88" s="111">
        <v>9.73</v>
      </c>
      <c r="G88" s="108">
        <v>0.54</v>
      </c>
      <c r="H88" s="108">
        <v>0</v>
      </c>
      <c r="I88" s="108">
        <v>0.02</v>
      </c>
      <c r="J88" s="108">
        <v>9.17</v>
      </c>
      <c r="K88" s="108">
        <v>804.15236669963349</v>
      </c>
      <c r="L88" s="108">
        <v>20754000000</v>
      </c>
      <c r="M88" s="108">
        <v>50467000000</v>
      </c>
      <c r="N88" s="108">
        <v>139611.30300000001</v>
      </c>
      <c r="O88" s="108">
        <v>60831.259999999995</v>
      </c>
      <c r="P88" s="108">
        <v>78780.04300000002</v>
      </c>
      <c r="S88" s="108" t="s">
        <v>539</v>
      </c>
      <c r="T88" s="108">
        <v>48.574260000000002</v>
      </c>
      <c r="U88" s="108">
        <v>0</v>
      </c>
      <c r="AP88" s="108" t="s">
        <v>197</v>
      </c>
      <c r="AQ88" s="113" t="e">
        <f>HLOOKUP($AP88,'[3]Megafile LAL per cap'!$A$2:$BF$18,7,FALSE)</f>
        <v>#N/A</v>
      </c>
      <c r="AR88" s="113">
        <f t="shared" si="8"/>
        <v>9.73</v>
      </c>
    </row>
    <row r="89" spans="1:44" x14ac:dyDescent="0.25">
      <c r="A89" s="108" t="s">
        <v>203</v>
      </c>
      <c r="B89" s="108">
        <v>2005</v>
      </c>
      <c r="C89" s="108">
        <v>2</v>
      </c>
      <c r="D89" s="108">
        <v>0.25</v>
      </c>
      <c r="E89" s="108">
        <v>0.2</v>
      </c>
      <c r="F89" s="111">
        <v>0.05</v>
      </c>
      <c r="G89" s="108">
        <v>0</v>
      </c>
      <c r="H89" s="108">
        <v>0</v>
      </c>
      <c r="I89" s="108">
        <v>0.05</v>
      </c>
      <c r="J89" s="108">
        <v>0</v>
      </c>
      <c r="K89" s="108">
        <v>13303.368922129157</v>
      </c>
      <c r="L89" s="108">
        <v>59458700000</v>
      </c>
      <c r="M89" s="108">
        <v>180711000000</v>
      </c>
      <c r="N89" s="108">
        <v>24745.23</v>
      </c>
      <c r="O89" s="108">
        <v>8282.3050000000003</v>
      </c>
      <c r="P89" s="108">
        <v>16462.924999999999</v>
      </c>
      <c r="S89" s="108" t="s">
        <v>539</v>
      </c>
      <c r="T89" s="108">
        <v>64.547039999999996</v>
      </c>
      <c r="U89" s="108">
        <v>0</v>
      </c>
      <c r="AP89" s="108" t="s">
        <v>203</v>
      </c>
      <c r="AQ89" s="113" t="e">
        <f>HLOOKUP($AP89,'[3]Megafile LAL per cap'!$A$2:$BF$18,7,FALSE)</f>
        <v>#N/A</v>
      </c>
      <c r="AR89" s="113">
        <f t="shared" si="8"/>
        <v>0.05</v>
      </c>
    </row>
    <row r="90" spans="1:44" x14ac:dyDescent="0.25">
      <c r="A90" s="108" t="s">
        <v>206</v>
      </c>
      <c r="B90" s="108">
        <v>2005</v>
      </c>
      <c r="C90" s="108">
        <v>2</v>
      </c>
      <c r="D90" s="108">
        <v>9.5399999999999991</v>
      </c>
      <c r="E90" s="108">
        <v>3</v>
      </c>
      <c r="F90" s="111">
        <v>6.54</v>
      </c>
      <c r="G90" s="108">
        <v>0.46</v>
      </c>
      <c r="H90" s="108">
        <v>0.01</v>
      </c>
      <c r="I90" s="108">
        <v>0.02</v>
      </c>
      <c r="J90" s="108">
        <v>6.06</v>
      </c>
      <c r="K90" s="108">
        <v>317.94685141051895</v>
      </c>
      <c r="L90" s="108">
        <v>344687000</v>
      </c>
      <c r="M90" s="108">
        <v>158498000</v>
      </c>
      <c r="N90" s="108">
        <v>5071.2709999999997</v>
      </c>
      <c r="O90" s="108">
        <v>2225.7179999999998</v>
      </c>
      <c r="P90" s="108">
        <v>2845.5529999999999</v>
      </c>
      <c r="S90" s="108" t="s">
        <v>539</v>
      </c>
      <c r="T90" s="108">
        <v>36.778640000000003</v>
      </c>
      <c r="U90" s="108">
        <v>0</v>
      </c>
      <c r="AP90" s="108" t="s">
        <v>206</v>
      </c>
      <c r="AQ90" s="113" t="e">
        <f>HLOOKUP($AP90,'[3]Megafile LAL per cap'!$A$2:$BF$18,7,FALSE)</f>
        <v>#N/A</v>
      </c>
      <c r="AR90" s="113">
        <f t="shared" si="8"/>
        <v>6.54</v>
      </c>
    </row>
    <row r="91" spans="1:44" x14ac:dyDescent="0.25">
      <c r="A91" s="108" t="s">
        <v>208</v>
      </c>
      <c r="B91" s="108">
        <v>2005</v>
      </c>
      <c r="C91" s="108">
        <v>2</v>
      </c>
      <c r="D91" s="108">
        <v>11.41</v>
      </c>
      <c r="E91" s="108">
        <v>2.5</v>
      </c>
      <c r="F91" s="111">
        <v>4.5004628077340598</v>
      </c>
      <c r="G91" s="108">
        <v>4.04</v>
      </c>
      <c r="H91" s="108">
        <v>1.44</v>
      </c>
      <c r="I91" s="108">
        <v>1.36</v>
      </c>
      <c r="J91" s="108">
        <v>2.08</v>
      </c>
      <c r="K91" s="108">
        <v>5444.0758461638579</v>
      </c>
      <c r="L91" s="108">
        <v>62304300000</v>
      </c>
      <c r="M91" s="108">
        <v>51625700000</v>
      </c>
      <c r="N91" s="108">
        <v>48352.951000000001</v>
      </c>
      <c r="O91" s="108">
        <v>15727.665000000001</v>
      </c>
      <c r="P91" s="108">
        <v>32625.286</v>
      </c>
      <c r="S91" s="108" t="s">
        <v>539</v>
      </c>
      <c r="T91" s="108">
        <v>62.639949999999999</v>
      </c>
      <c r="U91" s="108">
        <v>0</v>
      </c>
      <c r="AP91" s="108" t="s">
        <v>208</v>
      </c>
      <c r="AQ91" s="113">
        <f>HLOOKUP($AP91,'[3]Megafile LAL per cap'!$A$2:$BF$18,7,FALSE)</f>
        <v>4.5004628077340598</v>
      </c>
      <c r="AR91" s="113">
        <f t="shared" si="8"/>
        <v>4.5004628077340598</v>
      </c>
    </row>
    <row r="92" spans="1:44" x14ac:dyDescent="0.25">
      <c r="A92" s="108" t="s">
        <v>210</v>
      </c>
      <c r="B92" s="108">
        <v>2005</v>
      </c>
      <c r="C92" s="108">
        <v>2</v>
      </c>
      <c r="D92" s="108">
        <v>2.5499999999999998</v>
      </c>
      <c r="E92" s="108">
        <v>1</v>
      </c>
      <c r="F92" s="111">
        <v>1.55</v>
      </c>
      <c r="G92" s="108">
        <v>0</v>
      </c>
      <c r="H92" s="108">
        <v>0</v>
      </c>
      <c r="I92" s="108">
        <v>0.27</v>
      </c>
      <c r="J92" s="108">
        <v>1.28</v>
      </c>
      <c r="K92" s="108">
        <v>669.39668580988405</v>
      </c>
      <c r="L92" s="108">
        <v>6756800000</v>
      </c>
      <c r="M92" s="108">
        <v>4824000000</v>
      </c>
      <c r="N92" s="108">
        <v>733321.65899999999</v>
      </c>
      <c r="O92" s="108">
        <v>13821.331999999999</v>
      </c>
      <c r="P92" s="108">
        <v>719500.32699999993</v>
      </c>
      <c r="S92" s="108" t="s">
        <v>539</v>
      </c>
      <c r="T92" s="108">
        <v>35.98901</v>
      </c>
      <c r="U92" s="108">
        <v>0</v>
      </c>
      <c r="AP92" s="108" t="s">
        <v>210</v>
      </c>
      <c r="AQ92" s="113" t="e">
        <f>HLOOKUP($AP92,'[3]Megafile LAL per cap'!$A$2:$BF$18,7,FALSE)</f>
        <v>#N/A</v>
      </c>
      <c r="AR92" s="113">
        <f t="shared" si="8"/>
        <v>1.55</v>
      </c>
    </row>
    <row r="93" spans="1:44" x14ac:dyDescent="0.25">
      <c r="A93" s="108" t="s">
        <v>215</v>
      </c>
      <c r="B93" s="108">
        <v>2005</v>
      </c>
      <c r="C93" s="108">
        <v>2</v>
      </c>
      <c r="D93" s="108">
        <v>1.43</v>
      </c>
      <c r="E93" s="108">
        <v>0.2</v>
      </c>
      <c r="F93" s="111">
        <v>1.0208054955215418</v>
      </c>
      <c r="G93" s="108">
        <v>0.85</v>
      </c>
      <c r="H93" s="108">
        <v>0.34</v>
      </c>
      <c r="I93" s="108">
        <v>0.04</v>
      </c>
      <c r="J93" s="108">
        <v>0</v>
      </c>
      <c r="K93" s="108">
        <v>3217.8859710354686</v>
      </c>
      <c r="L93" s="108">
        <v>13177000000</v>
      </c>
      <c r="M93" s="108">
        <v>10493600000</v>
      </c>
      <c r="N93" s="108">
        <v>10102.477000000001</v>
      </c>
      <c r="O93" s="108">
        <v>2574.9850000000001</v>
      </c>
      <c r="P93" s="108">
        <v>7527.4920000000002</v>
      </c>
      <c r="S93" s="108" t="s">
        <v>539</v>
      </c>
      <c r="T93" s="108">
        <v>59.881749999999997</v>
      </c>
      <c r="U93" s="108">
        <v>0</v>
      </c>
      <c r="AP93" s="108" t="s">
        <v>215</v>
      </c>
      <c r="AQ93" s="113">
        <f>HLOOKUP($AP93,'[3]Megafile LAL per cap'!$A$2:$BF$18,7,FALSE)</f>
        <v>1.0208054955215418</v>
      </c>
      <c r="AR93" s="113">
        <f t="shared" si="8"/>
        <v>1.0208054955215418</v>
      </c>
    </row>
    <row r="94" spans="1:44" x14ac:dyDescent="0.25">
      <c r="A94" s="108" t="s">
        <v>244</v>
      </c>
      <c r="B94" s="108">
        <v>2005</v>
      </c>
      <c r="C94" s="108">
        <v>2</v>
      </c>
      <c r="D94" s="108">
        <v>3.29</v>
      </c>
      <c r="E94" s="108">
        <v>2</v>
      </c>
      <c r="F94" s="111">
        <v>0.92075233916530819</v>
      </c>
      <c r="G94" s="108">
        <v>0.77</v>
      </c>
      <c r="H94" s="108">
        <v>0.06</v>
      </c>
      <c r="I94" s="108">
        <v>0.46</v>
      </c>
      <c r="J94" s="108">
        <v>0</v>
      </c>
      <c r="K94" s="108">
        <v>7129.6745024521379</v>
      </c>
      <c r="L94" s="108">
        <v>116774000000</v>
      </c>
      <c r="M94" s="108">
        <v>73476000000</v>
      </c>
      <c r="N94" s="108">
        <v>67860.616999999998</v>
      </c>
      <c r="O94" s="108">
        <v>19424.321</v>
      </c>
      <c r="P94" s="108">
        <v>48436.296000000002</v>
      </c>
      <c r="S94" s="108" t="s">
        <v>539</v>
      </c>
      <c r="T94" s="108">
        <v>69.615290000000002</v>
      </c>
      <c r="U94" s="108">
        <v>0</v>
      </c>
      <c r="AP94" s="108" t="s">
        <v>244</v>
      </c>
      <c r="AQ94" s="113">
        <f>HLOOKUP($AP94,'[3]Megafile LAL per cap'!$A$2:$BF$18,7,FALSE)</f>
        <v>0.92075233916530819</v>
      </c>
      <c r="AR94" s="113">
        <f t="shared" si="8"/>
        <v>0.92075233916530819</v>
      </c>
    </row>
    <row r="95" spans="1:44" x14ac:dyDescent="0.25">
      <c r="A95" s="108" t="s">
        <v>216</v>
      </c>
      <c r="B95" s="108">
        <v>2005</v>
      </c>
      <c r="C95" s="108">
        <v>2</v>
      </c>
      <c r="D95" s="108">
        <v>9.25</v>
      </c>
      <c r="E95" s="108">
        <v>1</v>
      </c>
      <c r="F95" s="111">
        <v>8.25</v>
      </c>
      <c r="G95" s="108">
        <v>0.49</v>
      </c>
      <c r="H95" s="108">
        <v>0</v>
      </c>
      <c r="I95" s="108">
        <v>0.18</v>
      </c>
      <c r="J95" s="108">
        <v>7.57</v>
      </c>
      <c r="K95" s="108">
        <v>313.79897236128255</v>
      </c>
      <c r="L95" s="108">
        <v>2054137000</v>
      </c>
      <c r="M95" s="108">
        <v>812810000</v>
      </c>
      <c r="N95" s="108">
        <v>4747.8389999999999</v>
      </c>
      <c r="O95" s="108">
        <v>13859.398999999999</v>
      </c>
      <c r="P95" s="108">
        <v>-9111.56</v>
      </c>
      <c r="S95" s="108" t="s">
        <v>539</v>
      </c>
      <c r="T95" s="108">
        <v>41.709029999999998</v>
      </c>
      <c r="U95" s="108">
        <v>0</v>
      </c>
      <c r="AP95" s="108" t="s">
        <v>216</v>
      </c>
      <c r="AQ95" s="113" t="e">
        <f>HLOOKUP($AP95,'[3]Megafile LAL per cap'!$A$2:$BF$18,7,FALSE)</f>
        <v>#N/A</v>
      </c>
      <c r="AR95" s="113">
        <f t="shared" si="8"/>
        <v>8.25</v>
      </c>
    </row>
    <row r="96" spans="1:44" x14ac:dyDescent="0.25">
      <c r="A96" s="108" t="s">
        <v>217</v>
      </c>
      <c r="B96" s="108">
        <v>2005</v>
      </c>
      <c r="C96" s="108">
        <v>2</v>
      </c>
      <c r="D96" s="108">
        <v>3.18</v>
      </c>
      <c r="E96" s="108">
        <v>0.2</v>
      </c>
      <c r="F96" s="111">
        <v>2.98</v>
      </c>
      <c r="G96" s="108">
        <v>0.87</v>
      </c>
      <c r="H96" s="108">
        <v>0.15</v>
      </c>
      <c r="I96" s="108">
        <v>1.8</v>
      </c>
      <c r="J96" s="108">
        <v>0.15</v>
      </c>
      <c r="K96" s="108">
        <v>43533.890538694453</v>
      </c>
      <c r="L96" s="108">
        <v>84654000000</v>
      </c>
      <c r="M96" s="108">
        <v>117287134000</v>
      </c>
      <c r="N96" s="108">
        <v>4481.9759999999997</v>
      </c>
      <c r="O96" s="108">
        <v>814.48199999999997</v>
      </c>
      <c r="P96" s="108">
        <v>3667.4939999999997</v>
      </c>
      <c r="S96" s="108" t="s">
        <v>539</v>
      </c>
      <c r="T96" s="108">
        <v>72.787769999999995</v>
      </c>
      <c r="U96" s="108">
        <v>0</v>
      </c>
      <c r="AP96" s="108" t="s">
        <v>217</v>
      </c>
      <c r="AQ96" s="113" t="e">
        <f>HLOOKUP($AP96,'[3]Megafile LAL per cap'!$A$2:$BF$18,7,FALSE)</f>
        <v>#N/A</v>
      </c>
      <c r="AR96" s="113">
        <f t="shared" si="8"/>
        <v>2.98</v>
      </c>
    </row>
    <row r="97" spans="1:44" x14ac:dyDescent="0.25">
      <c r="A97" s="108" t="s">
        <v>541</v>
      </c>
      <c r="B97" s="108">
        <v>2005</v>
      </c>
      <c r="C97" s="108">
        <v>2</v>
      </c>
      <c r="D97" s="108">
        <v>7.27</v>
      </c>
      <c r="E97" s="108">
        <v>2</v>
      </c>
      <c r="F97" s="111">
        <v>5.27</v>
      </c>
      <c r="G97" s="108">
        <v>0.56999999999999995</v>
      </c>
      <c r="H97" s="108">
        <v>0.01</v>
      </c>
      <c r="I97" s="108">
        <v>0.15</v>
      </c>
      <c r="J97" s="108">
        <v>4.55</v>
      </c>
      <c r="K97" s="108">
        <v>448.92988447292601</v>
      </c>
      <c r="L97" s="108">
        <v>3287060000</v>
      </c>
      <c r="M97" s="108">
        <v>1679100000</v>
      </c>
      <c r="N97" s="108">
        <v>39065.599999999999</v>
      </c>
      <c r="O97" s="108">
        <v>17606.124</v>
      </c>
      <c r="P97" s="108">
        <v>21459.475999999999</v>
      </c>
      <c r="S97" s="108" t="s">
        <v>539</v>
      </c>
      <c r="T97" s="108">
        <v>37.545920000000002</v>
      </c>
      <c r="U97" s="108">
        <v>0</v>
      </c>
      <c r="AP97" s="108" t="s">
        <v>541</v>
      </c>
      <c r="AQ97" s="113" t="e">
        <f>HLOOKUP($AP97,'[3]Megafile LAL per cap'!$A$2:$BF$18,7,FALSE)</f>
        <v>#N/A</v>
      </c>
      <c r="AR97" s="113">
        <f t="shared" si="8"/>
        <v>5.27</v>
      </c>
    </row>
    <row r="98" spans="1:44" x14ac:dyDescent="0.25">
      <c r="A98" s="108" t="s">
        <v>219</v>
      </c>
      <c r="B98" s="108">
        <v>2005</v>
      </c>
      <c r="C98" s="108">
        <v>2</v>
      </c>
      <c r="D98" s="108">
        <v>3.83</v>
      </c>
      <c r="E98" s="108">
        <v>1.5</v>
      </c>
      <c r="F98" s="111">
        <v>2.33</v>
      </c>
      <c r="G98" s="108">
        <v>0.42</v>
      </c>
      <c r="H98" s="108">
        <v>0.01</v>
      </c>
      <c r="I98" s="108">
        <v>0.27</v>
      </c>
      <c r="J98" s="108">
        <v>1.62</v>
      </c>
      <c r="K98" s="108">
        <v>726.40348819601991</v>
      </c>
      <c r="L98" s="108">
        <v>2558010000</v>
      </c>
      <c r="M98" s="108">
        <v>1809763000</v>
      </c>
      <c r="N98" s="108">
        <v>12043.591</v>
      </c>
      <c r="O98" s="108">
        <v>5615.576</v>
      </c>
      <c r="P98" s="108">
        <v>6428.0150000000003</v>
      </c>
      <c r="S98" s="108" t="s">
        <v>539</v>
      </c>
      <c r="T98" s="108">
        <v>51.9452</v>
      </c>
      <c r="U98" s="108">
        <v>0</v>
      </c>
      <c r="AP98" s="108" t="s">
        <v>219</v>
      </c>
      <c r="AQ98" s="113" t="e">
        <f>HLOOKUP($AP98,'[3]Megafile LAL per cap'!$A$2:$BF$18,7,FALSE)</f>
        <v>#N/A</v>
      </c>
      <c r="AR98" s="113">
        <f t="shared" si="8"/>
        <v>2.33</v>
      </c>
    </row>
    <row r="99" spans="1:44" x14ac:dyDescent="0.25">
      <c r="A99" s="108" t="s">
        <v>220</v>
      </c>
      <c r="B99" s="108">
        <v>2005</v>
      </c>
      <c r="C99" s="108">
        <v>2</v>
      </c>
      <c r="D99" s="108">
        <v>4.82</v>
      </c>
      <c r="E99" s="108">
        <v>1</v>
      </c>
      <c r="F99" s="111">
        <v>3.82</v>
      </c>
      <c r="G99" s="108">
        <v>0.96</v>
      </c>
      <c r="H99" s="108">
        <v>0.19</v>
      </c>
      <c r="I99" s="108">
        <v>0.06</v>
      </c>
      <c r="J99" s="108">
        <v>2.61</v>
      </c>
      <c r="K99" s="108">
        <v>452.7890249617858</v>
      </c>
      <c r="L99" s="108">
        <v>2350000000</v>
      </c>
      <c r="M99" s="108">
        <v>1850000000</v>
      </c>
      <c r="N99" s="108">
        <v>12984.418</v>
      </c>
      <c r="O99" s="108">
        <v>5440.9160000000002</v>
      </c>
      <c r="P99" s="108">
        <v>7543.5019999999995</v>
      </c>
      <c r="S99" s="108" t="s">
        <v>539</v>
      </c>
      <c r="T99" s="108">
        <v>44.600749999999998</v>
      </c>
      <c r="U99" s="108">
        <v>0</v>
      </c>
      <c r="W99" s="108">
        <f>SUMPRODUCT(D2:D99,$P$2:$P$99)/SUM($P$2:$P$99)</f>
        <v>5.7701922589249719</v>
      </c>
      <c r="X99" s="108">
        <f t="shared" ref="X99:AC99" si="10">SUMPRODUCT(E2:E99,$P$2:$P$99)/SUM($P$2:$P$99)</f>
        <v>1.7242484761192995</v>
      </c>
      <c r="Y99" s="108">
        <f t="shared" si="10"/>
        <v>3.448986941036809</v>
      </c>
      <c r="Z99" s="108">
        <f t="shared" si="10"/>
        <v>1.45347997567813</v>
      </c>
      <c r="AA99" s="108">
        <f t="shared" si="10"/>
        <v>0.54166425475271596</v>
      </c>
      <c r="AB99" s="108">
        <f t="shared" si="10"/>
        <v>1.519189966540776</v>
      </c>
      <c r="AC99" s="108">
        <f t="shared" si="10"/>
        <v>0.53102769529830096</v>
      </c>
      <c r="AD99" s="108">
        <f>SUMPRODUCT(Q2:Q99,$P$2:$P$99)/SUM($P$2:$P$99)</f>
        <v>0</v>
      </c>
      <c r="AE99" s="108">
        <f>SUMPRODUCT(R2:R99,$P$2:$P$99)/SUM($P$2:$P$99)</f>
        <v>0</v>
      </c>
      <c r="AF99" s="108" t="s">
        <v>542</v>
      </c>
      <c r="AM99" s="108">
        <f>X99/W99</f>
        <v>0.29881993506409427</v>
      </c>
      <c r="AP99" s="108" t="s">
        <v>220</v>
      </c>
      <c r="AQ99" s="113" t="e">
        <f>HLOOKUP($AP99,'[3]Megafile LAL per cap'!$A$2:$BF$18,7,FALSE)</f>
        <v>#N/A</v>
      </c>
      <c r="AR99" s="113">
        <f t="shared" si="8"/>
        <v>3.82</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E6262"/>
  </sheetPr>
  <dimension ref="A1:AR99"/>
  <sheetViews>
    <sheetView workbookViewId="0">
      <pane xSplit="1" ySplit="1" topLeftCell="B74" activePane="bottomRight" state="frozen"/>
      <selection activeCell="AP1" sqref="AP1:AR1048576"/>
      <selection pane="topRight" activeCell="AP1" sqref="AP1:AR1048576"/>
      <selection pane="bottomLeft" activeCell="AP1" sqref="AP1:AR1048576"/>
      <selection pane="bottomRight" activeCell="Y34" sqref="Y34"/>
    </sheetView>
  </sheetViews>
  <sheetFormatPr defaultColWidth="8.85546875" defaultRowHeight="12.75" x14ac:dyDescent="0.25"/>
  <cols>
    <col min="1" max="28" width="8.85546875" style="108"/>
    <col min="29" max="30" width="9.28515625" style="108" customWidth="1"/>
    <col min="31" max="31" width="12.42578125" style="108" customWidth="1"/>
    <col min="32" max="16384" width="8.85546875" style="108"/>
  </cols>
  <sheetData>
    <row r="1" spans="1:44" ht="105" x14ac:dyDescent="0.25">
      <c r="A1" s="108" t="s">
        <v>486</v>
      </c>
      <c r="B1" s="108" t="s">
        <v>487</v>
      </c>
      <c r="C1" s="108" t="s">
        <v>488</v>
      </c>
      <c r="D1" s="108" t="s">
        <v>489</v>
      </c>
      <c r="E1" s="108" t="s">
        <v>490</v>
      </c>
      <c r="F1" s="108" t="s">
        <v>491</v>
      </c>
      <c r="G1" s="108" t="s">
        <v>492</v>
      </c>
      <c r="H1" s="108" t="s">
        <v>493</v>
      </c>
      <c r="I1" s="108" t="s">
        <v>494</v>
      </c>
      <c r="J1" s="108" t="s">
        <v>495</v>
      </c>
      <c r="K1" s="108" t="s">
        <v>496</v>
      </c>
      <c r="L1" s="108" t="s">
        <v>497</v>
      </c>
      <c r="M1" s="108" t="s">
        <v>498</v>
      </c>
      <c r="N1" s="108" t="s">
        <v>499</v>
      </c>
      <c r="O1" s="108" t="s">
        <v>500</v>
      </c>
      <c r="P1" s="108" t="s">
        <v>501</v>
      </c>
      <c r="Q1" s="108" t="s">
        <v>502</v>
      </c>
      <c r="R1" s="108" t="s">
        <v>503</v>
      </c>
      <c r="S1" s="108" t="s">
        <v>504</v>
      </c>
      <c r="T1" s="108" t="s">
        <v>505</v>
      </c>
      <c r="U1" s="108" t="s">
        <v>506</v>
      </c>
      <c r="W1" s="109" t="s">
        <v>507</v>
      </c>
      <c r="X1" s="109" t="s">
        <v>508</v>
      </c>
      <c r="Y1" s="109" t="s">
        <v>509</v>
      </c>
      <c r="Z1" s="109" t="s">
        <v>510</v>
      </c>
      <c r="AA1" s="109" t="s">
        <v>511</v>
      </c>
      <c r="AB1" s="109" t="s">
        <v>512</v>
      </c>
      <c r="AC1" s="109" t="s">
        <v>513</v>
      </c>
      <c r="AD1" s="110" t="s">
        <v>502</v>
      </c>
      <c r="AE1" s="110" t="s">
        <v>503</v>
      </c>
      <c r="AF1" s="109" t="s">
        <v>514</v>
      </c>
      <c r="AP1" s="108" t="s">
        <v>486</v>
      </c>
    </row>
    <row r="2" spans="1:44" x14ac:dyDescent="0.25">
      <c r="A2" s="108" t="s">
        <v>228</v>
      </c>
      <c r="B2" s="108">
        <v>2010</v>
      </c>
      <c r="C2" s="108">
        <v>3</v>
      </c>
      <c r="D2" s="108">
        <v>12.3</v>
      </c>
      <c r="E2" s="108">
        <v>0.4</v>
      </c>
      <c r="F2" s="111">
        <v>9.3776049799757697</v>
      </c>
      <c r="G2" s="108">
        <v>2.1</v>
      </c>
      <c r="H2" s="108">
        <v>7</v>
      </c>
      <c r="I2" s="108">
        <v>2.6</v>
      </c>
      <c r="J2" s="108">
        <v>0.2</v>
      </c>
      <c r="K2" s="108">
        <v>40708.501935922366</v>
      </c>
      <c r="L2" s="108">
        <v>611069803833</v>
      </c>
      <c r="M2" s="108">
        <v>523767039370</v>
      </c>
      <c r="N2" s="108">
        <v>62961.135999999999</v>
      </c>
      <c r="O2" s="108">
        <v>11619.861000000001</v>
      </c>
      <c r="P2" s="108">
        <v>51341.274999999994</v>
      </c>
      <c r="Q2" s="108">
        <v>11.2</v>
      </c>
      <c r="R2" s="108">
        <v>85.6</v>
      </c>
      <c r="S2" s="108" t="s">
        <v>515</v>
      </c>
      <c r="T2" s="108">
        <v>82.637519999999995</v>
      </c>
      <c r="U2" s="108">
        <v>1</v>
      </c>
      <c r="W2" s="108">
        <f>SUMPRODUCT(D2:D5,$P$2:$P$5)/SUM($P$2:$P$5)</f>
        <v>9.9510823433685207</v>
      </c>
      <c r="X2" s="108">
        <f t="shared" ref="X2:AB2" si="0">SUMPRODUCT(E2:E5,$P$2:$P$5)/SUM($P$2:$P$5)</f>
        <v>0.63186254797335295</v>
      </c>
      <c r="Y2" s="108">
        <f t="shared" si="0"/>
        <v>7.8915691215878967</v>
      </c>
      <c r="Z2" s="108">
        <f t="shared" si="0"/>
        <v>2.665107685456547</v>
      </c>
      <c r="AA2" s="108">
        <f t="shared" si="0"/>
        <v>4.6039291411168701</v>
      </c>
      <c r="AB2" s="108">
        <f t="shared" si="0"/>
        <v>1.9145530842127907</v>
      </c>
      <c r="AC2" s="108">
        <f>SUMPRODUCT(J2:J5,$P$2:$P$5)/SUM($P$2:$P$5)</f>
        <v>0.13300077991896089</v>
      </c>
      <c r="AD2" s="108">
        <f>SUMPRODUCT(Q2:Q5,$N$2:$N$5)/SUM($N$2:$N$5)</f>
        <v>10.906095884066779</v>
      </c>
      <c r="AE2" s="108">
        <f>SUMPRODUCT(R2:R5,$N$2:$N$5)/SUM($N$2:$N$5)</f>
        <v>96.720904766088694</v>
      </c>
      <c r="AF2" s="112" t="s">
        <v>516</v>
      </c>
      <c r="AI2" s="108">
        <f>SUMPRODUCT(F2:F19,$P$2:$P$19)/SUM($P$2:$P$19)</f>
        <v>8.3903282787463631</v>
      </c>
      <c r="AJ2" s="108">
        <f>SUMPRODUCT(E2:E19,$P$2:$P$19)/SUM($P$2:$P$19)</f>
        <v>0.77481941863205528</v>
      </c>
      <c r="AK2" s="108">
        <f>SUM(AI2:AJ2)</f>
        <v>9.1651476973784192</v>
      </c>
      <c r="AM2" s="108">
        <f>AJ2/AK2</f>
        <v>8.4539763483973435E-2</v>
      </c>
      <c r="AP2" s="108" t="s">
        <v>228</v>
      </c>
      <c r="AQ2" s="113">
        <f>HLOOKUP($AP2,'[3]Megafile LAL per cap'!$A$2:$BF$18,12,FALSE)</f>
        <v>9.3776049799757697</v>
      </c>
      <c r="AR2" s="113">
        <f>IF(ISNA(AQ2),F2,AQ2)</f>
        <v>9.3776049799757697</v>
      </c>
    </row>
    <row r="3" spans="1:44" x14ac:dyDescent="0.25">
      <c r="A3" s="108" t="s">
        <v>233</v>
      </c>
      <c r="B3" s="108">
        <v>2010</v>
      </c>
      <c r="C3" s="108">
        <v>3</v>
      </c>
      <c r="D3" s="108">
        <v>6.3</v>
      </c>
      <c r="E3" s="108">
        <v>0.2</v>
      </c>
      <c r="F3" s="111">
        <v>5.788146404684019</v>
      </c>
      <c r="G3" s="108">
        <v>1.4</v>
      </c>
      <c r="H3" s="108">
        <v>4</v>
      </c>
      <c r="I3" s="108">
        <v>0.7</v>
      </c>
      <c r="J3" s="108">
        <v>0</v>
      </c>
      <c r="K3" s="108">
        <v>35877.87149478653</v>
      </c>
      <c r="L3" s="108">
        <v>487048665141</v>
      </c>
      <c r="M3" s="108">
        <v>447300926692</v>
      </c>
      <c r="N3" s="108">
        <v>59588.006999999998</v>
      </c>
      <c r="O3" s="108">
        <v>8354.9480000000003</v>
      </c>
      <c r="P3" s="108">
        <v>51233.058999999994</v>
      </c>
      <c r="Q3" s="108">
        <v>10.199999999999999</v>
      </c>
      <c r="R3" s="108">
        <v>105.5</v>
      </c>
      <c r="S3" s="108" t="s">
        <v>515</v>
      </c>
      <c r="T3" s="108">
        <v>81.333010000000002</v>
      </c>
      <c r="U3" s="108">
        <v>1</v>
      </c>
      <c r="AP3" s="108" t="s">
        <v>233</v>
      </c>
      <c r="AQ3" s="113">
        <f>HLOOKUP($AP3,'[3]Megafile LAL per cap'!$A$2:$BF$18,12,FALSE)</f>
        <v>5.788146404684019</v>
      </c>
      <c r="AR3" s="113">
        <f t="shared" ref="AR3:AR66" si="1">IF(ISNA(AQ3),F3,AQ3)</f>
        <v>5.788146404684019</v>
      </c>
    </row>
    <row r="4" spans="1:44" x14ac:dyDescent="0.25">
      <c r="A4" s="108" t="s">
        <v>240</v>
      </c>
      <c r="B4" s="108">
        <v>2010</v>
      </c>
      <c r="C4" s="108">
        <v>3</v>
      </c>
      <c r="D4" s="108">
        <v>12.74</v>
      </c>
      <c r="E4" s="108">
        <v>1.9</v>
      </c>
      <c r="F4" s="111">
        <v>10.029466921380074</v>
      </c>
      <c r="G4" s="108">
        <v>3.34</v>
      </c>
      <c r="H4" s="108">
        <v>6.02</v>
      </c>
      <c r="I4" s="108">
        <v>1.18</v>
      </c>
      <c r="J4" s="108">
        <v>0.3</v>
      </c>
      <c r="K4" s="108">
        <v>22539.994504359151</v>
      </c>
      <c r="L4" s="108">
        <v>77748846595</v>
      </c>
      <c r="M4" s="108">
        <v>49406063658</v>
      </c>
      <c r="N4" s="108">
        <v>10584.837</v>
      </c>
      <c r="O4" s="108">
        <v>1580.5730000000001</v>
      </c>
      <c r="P4" s="108">
        <v>9004.2639999999992</v>
      </c>
      <c r="Q4" s="108">
        <v>13.6</v>
      </c>
      <c r="R4" s="108">
        <v>113.1</v>
      </c>
      <c r="S4" s="108" t="s">
        <v>515</v>
      </c>
      <c r="T4" s="108">
        <v>80.923739999999995</v>
      </c>
      <c r="U4" s="108">
        <v>1</v>
      </c>
      <c r="AP4" s="108" t="s">
        <v>240</v>
      </c>
      <c r="AQ4" s="113">
        <f>HLOOKUP($AP4,'[3]Megafile LAL per cap'!$A$2:$BF$18,12,FALSE)</f>
        <v>10.029466921380074</v>
      </c>
      <c r="AR4" s="113">
        <f t="shared" si="1"/>
        <v>10.029466921380074</v>
      </c>
    </row>
    <row r="5" spans="1:44" x14ac:dyDescent="0.25">
      <c r="A5" s="108" t="s">
        <v>241</v>
      </c>
      <c r="B5" s="108">
        <v>2010</v>
      </c>
      <c r="C5" s="108">
        <v>3</v>
      </c>
      <c r="D5" s="108">
        <v>10.989999999999998</v>
      </c>
      <c r="E5" s="108">
        <v>1.2</v>
      </c>
      <c r="F5" s="111">
        <v>8.198604731356939</v>
      </c>
      <c r="G5" s="108">
        <v>4.87</v>
      </c>
      <c r="H5" s="108">
        <v>1.97</v>
      </c>
      <c r="I5" s="108">
        <v>2.76</v>
      </c>
      <c r="J5" s="108">
        <v>0.18</v>
      </c>
      <c r="K5" s="108">
        <v>30737.832270838462</v>
      </c>
      <c r="L5" s="108">
        <v>327015566420</v>
      </c>
      <c r="M5" s="108">
        <v>254417586230</v>
      </c>
      <c r="N5" s="108">
        <v>46601.491999999998</v>
      </c>
      <c r="O5" s="108">
        <v>6802.8240000000005</v>
      </c>
      <c r="P5" s="108">
        <v>39798.667999999998</v>
      </c>
      <c r="Q5" s="108">
        <v>10.8</v>
      </c>
      <c r="R5" s="108">
        <v>96.8</v>
      </c>
      <c r="S5" s="108" t="s">
        <v>515</v>
      </c>
      <c r="T5" s="108">
        <v>83.848910000000004</v>
      </c>
      <c r="U5" s="108">
        <v>1</v>
      </c>
      <c r="AP5" s="108" t="s">
        <v>241</v>
      </c>
      <c r="AQ5" s="113">
        <f>HLOOKUP($AP5,'[3]Megafile LAL per cap'!$A$2:$BF$18,12,FALSE)</f>
        <v>8.198604731356939</v>
      </c>
      <c r="AR5" s="113">
        <f t="shared" si="1"/>
        <v>8.198604731356939</v>
      </c>
    </row>
    <row r="6" spans="1:44" x14ac:dyDescent="0.25">
      <c r="A6" s="108" t="s">
        <v>223</v>
      </c>
      <c r="B6" s="108">
        <v>2010</v>
      </c>
      <c r="C6" s="108">
        <v>3</v>
      </c>
      <c r="D6" s="108">
        <v>12.7</v>
      </c>
      <c r="E6" s="108">
        <v>0.6</v>
      </c>
      <c r="F6" s="111">
        <v>10.317830820956239</v>
      </c>
      <c r="G6" s="108">
        <v>6.1</v>
      </c>
      <c r="H6" s="108">
        <v>4.3</v>
      </c>
      <c r="I6" s="108">
        <v>1.7</v>
      </c>
      <c r="J6" s="108">
        <v>0</v>
      </c>
      <c r="K6" s="108">
        <v>46593.389216680713</v>
      </c>
      <c r="L6" s="108">
        <v>159009055433</v>
      </c>
      <c r="M6" s="108">
        <v>152559591131</v>
      </c>
      <c r="N6" s="108">
        <v>8391.9860000000008</v>
      </c>
      <c r="O6" s="108">
        <v>1236.028</v>
      </c>
      <c r="P6" s="108">
        <v>7155.9580000000005</v>
      </c>
      <c r="Q6" s="108">
        <v>14.4</v>
      </c>
      <c r="R6" s="108">
        <v>145.9</v>
      </c>
      <c r="S6" s="108" t="s">
        <v>517</v>
      </c>
      <c r="T6" s="108">
        <v>91.402529999999999</v>
      </c>
      <c r="U6" s="108">
        <v>0</v>
      </c>
      <c r="W6" s="108">
        <f>SUMPRODUCT(D6:D19,$P$6:$P$19)/SUM($P$6:$P$19)</f>
        <v>11.360335315371247</v>
      </c>
      <c r="X6" s="108">
        <f t="shared" ref="X6:AB6" si="2">SUMPRODUCT(E6:E19,$P$6:$P$19)/SUM($P$6:$P$19)</f>
        <v>0.88903234994179481</v>
      </c>
      <c r="Y6" s="108">
        <f t="shared" si="2"/>
        <v>8.7888033229619165</v>
      </c>
      <c r="Z6" s="108">
        <f t="shared" si="2"/>
        <v>4.7449358988148802</v>
      </c>
      <c r="AA6" s="108">
        <f t="shared" si="2"/>
        <v>3.4172553454519412</v>
      </c>
      <c r="AB6" s="108">
        <f t="shared" si="2"/>
        <v>1.9908130673353857</v>
      </c>
      <c r="AC6" s="108">
        <f>SUMPRODUCT(Q6:Q19,$P$6:$P$19)/SUM($P$6:$P$19)</f>
        <v>9.8066146480496599</v>
      </c>
      <c r="AD6" s="108">
        <f>SUMPRODUCT(Q6:Q19,$N$6:$N$19)/SUM($N$6:$N$19)</f>
        <v>9.7652623052762078</v>
      </c>
      <c r="AE6" s="108">
        <f>SUMPRODUCT(R6:R19,$N$6:$N$19)/SUM($N$6:$N$19)</f>
        <v>128.08853908794725</v>
      </c>
      <c r="AF6" s="112" t="s">
        <v>518</v>
      </c>
      <c r="AM6" s="108">
        <f>X6/W6</f>
        <v>7.825758001516718E-2</v>
      </c>
      <c r="AP6" s="108" t="s">
        <v>223</v>
      </c>
      <c r="AQ6" s="113">
        <f>HLOOKUP($AP6,'[3]Megafile LAL per cap'!$A$2:$BF$18,12,FALSE)</f>
        <v>10.317830820956239</v>
      </c>
      <c r="AR6" s="113">
        <f t="shared" si="1"/>
        <v>10.317830820956239</v>
      </c>
    </row>
    <row r="7" spans="1:44" x14ac:dyDescent="0.25">
      <c r="A7" s="108" t="s">
        <v>224</v>
      </c>
      <c r="B7" s="108">
        <v>2010</v>
      </c>
      <c r="C7" s="108">
        <v>3</v>
      </c>
      <c r="D7" s="108">
        <v>11.07</v>
      </c>
      <c r="E7" s="108">
        <v>0.5</v>
      </c>
      <c r="F7" s="111">
        <v>10.57</v>
      </c>
      <c r="G7" s="108">
        <v>5.19</v>
      </c>
      <c r="H7" s="108">
        <v>3.84</v>
      </c>
      <c r="I7" s="108">
        <v>1.52</v>
      </c>
      <c r="J7" s="108">
        <v>0.01</v>
      </c>
      <c r="K7" s="108">
        <v>44360.901686586323</v>
      </c>
      <c r="L7" s="108">
        <v>391177100760</v>
      </c>
      <c r="M7" s="108">
        <v>407692343025</v>
      </c>
      <c r="N7" s="108">
        <v>10929.977999999999</v>
      </c>
      <c r="O7" s="108">
        <v>1834.2109999999998</v>
      </c>
      <c r="P7" s="108">
        <v>9095.7669999999998</v>
      </c>
      <c r="Q7" s="108">
        <v>9.3000000000000007</v>
      </c>
      <c r="R7" s="108">
        <v>111.1</v>
      </c>
      <c r="S7" s="108" t="s">
        <v>517</v>
      </c>
      <c r="T7" s="108">
        <v>91.761499999999998</v>
      </c>
      <c r="U7" s="108">
        <v>0</v>
      </c>
      <c r="AP7" s="108" t="s">
        <v>224</v>
      </c>
      <c r="AQ7" s="113" t="e">
        <f>HLOOKUP($AP7,'[3]Megafile LAL per cap'!$A$2:$BF$18,12,FALSE)</f>
        <v>#N/A</v>
      </c>
      <c r="AR7" s="113">
        <f t="shared" si="1"/>
        <v>10.57</v>
      </c>
    </row>
    <row r="8" spans="1:44" x14ac:dyDescent="0.25">
      <c r="A8" s="108" t="s">
        <v>225</v>
      </c>
      <c r="B8" s="108">
        <v>2010</v>
      </c>
      <c r="C8" s="108">
        <v>3</v>
      </c>
      <c r="D8" s="108">
        <v>9.6999999999999993</v>
      </c>
      <c r="E8" s="108">
        <v>1</v>
      </c>
      <c r="F8" s="111">
        <v>8.6999999999999993</v>
      </c>
      <c r="G8" s="108">
        <v>3.55</v>
      </c>
      <c r="H8" s="108">
        <v>2.14</v>
      </c>
      <c r="I8" s="108">
        <v>2.93</v>
      </c>
      <c r="J8" s="108">
        <v>0.06</v>
      </c>
      <c r="K8" s="108">
        <v>30438.900194806101</v>
      </c>
      <c r="L8" s="108">
        <v>8568986809</v>
      </c>
      <c r="M8" s="108">
        <v>1402160491</v>
      </c>
      <c r="N8" s="108">
        <v>1103.6849999999999</v>
      </c>
      <c r="O8" s="108">
        <v>196.11099999999999</v>
      </c>
      <c r="P8" s="108">
        <v>907.57399999999996</v>
      </c>
      <c r="Q8" s="108">
        <v>6</v>
      </c>
      <c r="R8" s="108">
        <v>137.9</v>
      </c>
      <c r="S8" s="108" t="s">
        <v>517</v>
      </c>
      <c r="T8" s="108">
        <v>66.199939999999998</v>
      </c>
      <c r="U8" s="108">
        <v>0</v>
      </c>
      <c r="AP8" s="108" t="s">
        <v>225</v>
      </c>
      <c r="AQ8" s="113" t="e">
        <f>HLOOKUP($AP8,'[3]Megafile LAL per cap'!$A$2:$BF$18,12,FALSE)</f>
        <v>#N/A</v>
      </c>
      <c r="AR8" s="113">
        <f t="shared" si="1"/>
        <v>8.6999999999999993</v>
      </c>
    </row>
    <row r="9" spans="1:44" x14ac:dyDescent="0.25">
      <c r="A9" s="108" t="s">
        <v>226</v>
      </c>
      <c r="B9" s="108">
        <v>2010</v>
      </c>
      <c r="C9" s="108">
        <v>3</v>
      </c>
      <c r="D9" s="108">
        <v>11.42</v>
      </c>
      <c r="E9" s="108">
        <v>1</v>
      </c>
      <c r="F9" s="111">
        <v>8.3842454069455048</v>
      </c>
      <c r="G9" s="108">
        <v>3.92</v>
      </c>
      <c r="H9" s="108">
        <v>4.99</v>
      </c>
      <c r="I9" s="108">
        <v>1.46</v>
      </c>
      <c r="J9" s="108">
        <v>0.05</v>
      </c>
      <c r="K9" s="108">
        <v>57647.668762065019</v>
      </c>
      <c r="L9" s="108">
        <v>83052126753</v>
      </c>
      <c r="M9" s="108">
        <v>96440242629</v>
      </c>
      <c r="N9" s="108">
        <v>5550.9589999999998</v>
      </c>
      <c r="O9" s="108">
        <v>997.08400000000006</v>
      </c>
      <c r="P9" s="108">
        <v>4553.875</v>
      </c>
      <c r="Q9" s="108">
        <v>10.6</v>
      </c>
      <c r="R9" s="108">
        <v>108.3</v>
      </c>
      <c r="S9" s="108" t="s">
        <v>517</v>
      </c>
      <c r="T9" s="108">
        <v>89.376019999999997</v>
      </c>
      <c r="U9" s="108">
        <v>0</v>
      </c>
      <c r="AP9" s="108" t="s">
        <v>226</v>
      </c>
      <c r="AQ9" s="113">
        <f>HLOOKUP($AP9,'[3]Megafile LAL per cap'!$A$2:$BF$18,12,FALSE)</f>
        <v>8.3842454069455048</v>
      </c>
      <c r="AR9" s="113">
        <f t="shared" si="1"/>
        <v>8.3842454069455048</v>
      </c>
    </row>
    <row r="10" spans="1:44" x14ac:dyDescent="0.25">
      <c r="A10" s="108" t="s">
        <v>227</v>
      </c>
      <c r="B10" s="108">
        <v>2010</v>
      </c>
      <c r="C10" s="108">
        <v>3</v>
      </c>
      <c r="D10" s="108">
        <v>12.02</v>
      </c>
      <c r="E10" s="108">
        <v>2.2999999999999998</v>
      </c>
      <c r="F10" s="111">
        <v>7.0969431373868614</v>
      </c>
      <c r="G10" s="108">
        <v>4.47</v>
      </c>
      <c r="H10" s="108">
        <v>1.7</v>
      </c>
      <c r="I10" s="108">
        <v>2.33</v>
      </c>
      <c r="J10" s="108">
        <v>1.22</v>
      </c>
      <c r="K10" s="108">
        <v>46205.166011185509</v>
      </c>
      <c r="L10" s="108">
        <v>68803053470</v>
      </c>
      <c r="M10" s="108">
        <v>69517834333</v>
      </c>
      <c r="N10" s="108">
        <v>5367.6930000000002</v>
      </c>
      <c r="O10" s="108">
        <v>886.02099999999996</v>
      </c>
      <c r="P10" s="108">
        <v>4481.6720000000005</v>
      </c>
      <c r="Q10" s="108">
        <v>11.8</v>
      </c>
      <c r="R10" s="108">
        <v>145.9</v>
      </c>
      <c r="S10" s="108" t="s">
        <v>517</v>
      </c>
      <c r="T10" s="108">
        <v>87.046700000000001</v>
      </c>
      <c r="U10" s="108">
        <v>0</v>
      </c>
      <c r="AP10" s="108" t="s">
        <v>227</v>
      </c>
      <c r="AQ10" s="113">
        <f>HLOOKUP($AP10,'[3]Megafile LAL per cap'!$A$2:$BF$18,12,FALSE)</f>
        <v>7.0969431373868614</v>
      </c>
      <c r="AR10" s="113">
        <f t="shared" si="1"/>
        <v>7.0969431373868614</v>
      </c>
    </row>
    <row r="11" spans="1:44" x14ac:dyDescent="0.25">
      <c r="A11" s="108" t="s">
        <v>229</v>
      </c>
      <c r="B11" s="108">
        <v>2010</v>
      </c>
      <c r="C11" s="108">
        <v>3</v>
      </c>
      <c r="D11" s="108">
        <v>11.71</v>
      </c>
      <c r="E11" s="108">
        <v>0.5</v>
      </c>
      <c r="F11" s="111">
        <v>9.6942473808014906</v>
      </c>
      <c r="G11" s="108">
        <v>6.01</v>
      </c>
      <c r="H11" s="108">
        <v>3.12</v>
      </c>
      <c r="I11" s="108">
        <v>2.08</v>
      </c>
      <c r="J11" s="108">
        <v>0</v>
      </c>
      <c r="K11" s="108">
        <v>41725.850072016656</v>
      </c>
      <c r="L11" s="108">
        <v>1054813870146</v>
      </c>
      <c r="M11" s="108">
        <v>1258923741313</v>
      </c>
      <c r="N11" s="108">
        <v>80435.307000000001</v>
      </c>
      <c r="O11" s="108">
        <v>10876.005999999999</v>
      </c>
      <c r="P11" s="108">
        <v>69559.301000000007</v>
      </c>
      <c r="Q11" s="108">
        <v>12.4</v>
      </c>
      <c r="R11" s="108">
        <v>142.69999999999999</v>
      </c>
      <c r="S11" s="108" t="s">
        <v>517</v>
      </c>
      <c r="T11" s="108">
        <v>80.431460000000001</v>
      </c>
      <c r="U11" s="108">
        <v>0</v>
      </c>
      <c r="AP11" s="108" t="s">
        <v>229</v>
      </c>
      <c r="AQ11" s="113">
        <f>HLOOKUP($AP11,'[3]Megafile LAL per cap'!$A$2:$BF$18,12,FALSE)</f>
        <v>9.6942473808014906</v>
      </c>
      <c r="AR11" s="113">
        <f t="shared" si="1"/>
        <v>9.6942473808014906</v>
      </c>
    </row>
    <row r="12" spans="1:44" x14ac:dyDescent="0.25">
      <c r="A12" s="108" t="s">
        <v>230</v>
      </c>
      <c r="B12" s="108">
        <v>2010</v>
      </c>
      <c r="C12" s="108">
        <v>3</v>
      </c>
      <c r="D12" s="108">
        <v>9.879999999999999</v>
      </c>
      <c r="E12" s="108">
        <v>2</v>
      </c>
      <c r="F12" s="111">
        <v>7.5987752637725716</v>
      </c>
      <c r="G12" s="108">
        <v>2.2200000000000002</v>
      </c>
      <c r="H12" s="108">
        <v>3.73</v>
      </c>
      <c r="I12" s="108">
        <v>1.91</v>
      </c>
      <c r="J12" s="108">
        <v>0.03</v>
      </c>
      <c r="K12" s="108">
        <v>26863.011605051724</v>
      </c>
      <c r="L12" s="108">
        <v>66913277935</v>
      </c>
      <c r="M12" s="108">
        <v>27950209034</v>
      </c>
      <c r="N12" s="108">
        <v>11177.509</v>
      </c>
      <c r="O12" s="108">
        <v>1634.2080000000001</v>
      </c>
      <c r="P12" s="108">
        <v>9543.3009999999995</v>
      </c>
      <c r="Q12" s="108">
        <v>6</v>
      </c>
      <c r="R12" s="108">
        <v>175.9</v>
      </c>
      <c r="S12" s="108" t="s">
        <v>517</v>
      </c>
      <c r="T12" s="108">
        <v>75.234930000000006</v>
      </c>
      <c r="U12" s="108">
        <v>0</v>
      </c>
      <c r="AP12" s="108" t="s">
        <v>230</v>
      </c>
      <c r="AQ12" s="113">
        <f>HLOOKUP($AP12,'[3]Megafile LAL per cap'!$A$2:$BF$18,12,FALSE)</f>
        <v>7.5987752637725716</v>
      </c>
      <c r="AR12" s="113">
        <f t="shared" si="1"/>
        <v>7.5987752637725716</v>
      </c>
    </row>
    <row r="13" spans="1:44" x14ac:dyDescent="0.25">
      <c r="A13" s="108" t="s">
        <v>231</v>
      </c>
      <c r="B13" s="108">
        <v>2010</v>
      </c>
      <c r="C13" s="108">
        <v>3</v>
      </c>
      <c r="D13" s="108">
        <v>6.82</v>
      </c>
      <c r="E13" s="108">
        <v>0.5</v>
      </c>
      <c r="F13" s="111">
        <v>6.32</v>
      </c>
      <c r="G13" s="108">
        <v>3.91</v>
      </c>
      <c r="H13" s="108">
        <v>1.34</v>
      </c>
      <c r="I13" s="108">
        <v>1.04</v>
      </c>
      <c r="J13" s="108">
        <v>0.03</v>
      </c>
      <c r="K13" s="108">
        <v>41695.894586185212</v>
      </c>
      <c r="L13" s="108">
        <v>3919511000</v>
      </c>
      <c r="M13" s="108">
        <v>4604360000</v>
      </c>
      <c r="N13" s="108">
        <v>318.04199999999997</v>
      </c>
      <c r="O13" s="108">
        <v>66.533999999999992</v>
      </c>
      <c r="P13" s="108">
        <v>251.50799999999998</v>
      </c>
      <c r="Q13" s="108">
        <v>1.7</v>
      </c>
      <c r="R13" s="108">
        <v>103.3</v>
      </c>
      <c r="S13" s="108" t="s">
        <v>517</v>
      </c>
      <c r="T13" s="108">
        <v>77.886709999999994</v>
      </c>
      <c r="U13" s="108">
        <v>0</v>
      </c>
      <c r="AP13" s="108" t="s">
        <v>231</v>
      </c>
      <c r="AQ13" s="113" t="e">
        <f>HLOOKUP($AP13,'[3]Megafile LAL per cap'!$A$2:$BF$18,12,FALSE)</f>
        <v>#N/A</v>
      </c>
      <c r="AR13" s="113">
        <f t="shared" si="1"/>
        <v>6.32</v>
      </c>
    </row>
    <row r="14" spans="1:44" x14ac:dyDescent="0.25">
      <c r="A14" s="108" t="s">
        <v>232</v>
      </c>
      <c r="B14" s="108">
        <v>2010</v>
      </c>
      <c r="C14" s="108">
        <v>3</v>
      </c>
      <c r="D14" s="108">
        <v>13.28</v>
      </c>
      <c r="E14" s="108">
        <v>0.5</v>
      </c>
      <c r="F14" s="111">
        <v>8.6655161094985509</v>
      </c>
      <c r="G14" s="108">
        <v>6.73</v>
      </c>
      <c r="H14" s="108">
        <v>2.93</v>
      </c>
      <c r="I14" s="108">
        <v>2.19</v>
      </c>
      <c r="J14" s="108">
        <v>0.93</v>
      </c>
      <c r="K14" s="108">
        <v>47903.681326737751</v>
      </c>
      <c r="L14" s="108">
        <v>60276206317</v>
      </c>
      <c r="M14" s="108">
        <v>116496530677</v>
      </c>
      <c r="N14" s="108">
        <v>4617.3339999999998</v>
      </c>
      <c r="O14" s="108">
        <v>956.62199999999996</v>
      </c>
      <c r="P14" s="108">
        <v>3660.712</v>
      </c>
      <c r="Q14" s="108">
        <v>6</v>
      </c>
      <c r="R14" s="108">
        <v>118.7</v>
      </c>
      <c r="S14" s="108" t="s">
        <v>517</v>
      </c>
      <c r="T14" s="108">
        <v>86.575710000000001</v>
      </c>
      <c r="U14" s="108">
        <v>0</v>
      </c>
      <c r="AP14" s="108" t="s">
        <v>232</v>
      </c>
      <c r="AQ14" s="113">
        <f>HLOOKUP($AP14,'[3]Megafile LAL per cap'!$A$2:$BF$18,12,FALSE)</f>
        <v>8.6655161094985509</v>
      </c>
      <c r="AR14" s="113">
        <f t="shared" si="1"/>
        <v>8.6655161094985509</v>
      </c>
    </row>
    <row r="15" spans="1:44" x14ac:dyDescent="0.25">
      <c r="A15" s="108" t="s">
        <v>235</v>
      </c>
      <c r="B15" s="108">
        <v>2010</v>
      </c>
      <c r="C15" s="108">
        <v>3</v>
      </c>
      <c r="D15" s="108">
        <v>11.86</v>
      </c>
      <c r="E15" s="108">
        <v>0.5</v>
      </c>
      <c r="F15" s="111">
        <v>11.36</v>
      </c>
      <c r="G15" s="108">
        <v>4.1100000000000003</v>
      </c>
      <c r="H15" s="108">
        <v>4.8600000000000003</v>
      </c>
      <c r="I15" s="108">
        <v>2.39</v>
      </c>
      <c r="J15" s="108">
        <v>0</v>
      </c>
      <c r="K15" s="108">
        <v>102863.09572462816</v>
      </c>
      <c r="L15" s="108">
        <v>25092232251</v>
      </c>
      <c r="M15" s="108">
        <v>19748439482</v>
      </c>
      <c r="N15" s="108">
        <v>507.88900000000001</v>
      </c>
      <c r="O15" s="108">
        <v>89.611999999999995</v>
      </c>
      <c r="P15" s="108">
        <v>418.27700000000004</v>
      </c>
      <c r="Q15" s="108">
        <v>11.4</v>
      </c>
      <c r="R15" s="108">
        <v>107.9</v>
      </c>
      <c r="S15" s="108" t="s">
        <v>517</v>
      </c>
      <c r="T15" s="108">
        <v>80.572720000000004</v>
      </c>
      <c r="U15" s="108">
        <v>0</v>
      </c>
      <c r="AP15" s="108" t="s">
        <v>235</v>
      </c>
      <c r="AQ15" s="113" t="e">
        <f>HLOOKUP($AP15,'[3]Megafile LAL per cap'!$A$2:$BF$18,12,FALSE)</f>
        <v>#N/A</v>
      </c>
      <c r="AR15" s="113">
        <f t="shared" si="1"/>
        <v>11.36</v>
      </c>
    </row>
    <row r="16" spans="1:44" x14ac:dyDescent="0.25">
      <c r="A16" s="108" t="s">
        <v>238</v>
      </c>
      <c r="B16" s="108">
        <v>2010</v>
      </c>
      <c r="C16" s="108">
        <v>3</v>
      </c>
      <c r="D16" s="108">
        <v>9.84</v>
      </c>
      <c r="E16" s="108">
        <v>0.5</v>
      </c>
      <c r="F16" s="111">
        <v>7.7092998358215077</v>
      </c>
      <c r="G16" s="108">
        <v>4.3600000000000003</v>
      </c>
      <c r="H16" s="108">
        <v>3.39</v>
      </c>
      <c r="I16" s="108">
        <v>1.58</v>
      </c>
      <c r="J16" s="108">
        <v>0</v>
      </c>
      <c r="K16" s="108">
        <v>50341.251919716007</v>
      </c>
      <c r="L16" s="108">
        <v>516408787336</v>
      </c>
      <c r="M16" s="108">
        <v>574251148595</v>
      </c>
      <c r="N16" s="108">
        <v>16631.571</v>
      </c>
      <c r="O16" s="108">
        <v>2889.0450000000001</v>
      </c>
      <c r="P16" s="108">
        <v>13742.526</v>
      </c>
      <c r="Q16" s="108">
        <v>5.2</v>
      </c>
      <c r="R16" s="108">
        <v>104.8</v>
      </c>
      <c r="S16" s="108" t="s">
        <v>517</v>
      </c>
      <c r="T16" s="108">
        <v>91.980869999999996</v>
      </c>
      <c r="U16" s="108">
        <v>0</v>
      </c>
      <c r="AP16" s="108" t="s">
        <v>238</v>
      </c>
      <c r="AQ16" s="113">
        <f>HLOOKUP($AP16,'[3]Megafile LAL per cap'!$A$2:$BF$18,12,FALSE)</f>
        <v>7.7092998358215077</v>
      </c>
      <c r="AR16" s="113">
        <f t="shared" si="1"/>
        <v>7.7092998358215077</v>
      </c>
    </row>
    <row r="17" spans="1:44" x14ac:dyDescent="0.25">
      <c r="A17" s="108" t="s">
        <v>242</v>
      </c>
      <c r="B17" s="108">
        <v>2010</v>
      </c>
      <c r="C17" s="108">
        <v>3</v>
      </c>
      <c r="D17" s="108">
        <v>9.3000000000000007</v>
      </c>
      <c r="E17" s="108">
        <v>2</v>
      </c>
      <c r="F17" s="111">
        <v>6.0114804721991133</v>
      </c>
      <c r="G17" s="108">
        <v>2.7</v>
      </c>
      <c r="H17" s="108">
        <v>3.4</v>
      </c>
      <c r="I17" s="108">
        <v>1.1000000000000001</v>
      </c>
      <c r="J17" s="108">
        <v>0.1</v>
      </c>
      <c r="K17" s="108">
        <v>52076.43052458849</v>
      </c>
      <c r="L17" s="108">
        <v>148945624583</v>
      </c>
      <c r="M17" s="108">
        <v>158549372796</v>
      </c>
      <c r="N17" s="108">
        <v>9382.2970000000005</v>
      </c>
      <c r="O17" s="108">
        <v>1548.7560000000001</v>
      </c>
      <c r="P17" s="108">
        <v>7833.5410000000002</v>
      </c>
      <c r="Q17" s="108">
        <v>5.4</v>
      </c>
      <c r="R17" s="108">
        <v>132</v>
      </c>
      <c r="S17" s="108" t="s">
        <v>517</v>
      </c>
      <c r="T17" s="108">
        <v>89.050359999999998</v>
      </c>
      <c r="U17" s="108">
        <v>0</v>
      </c>
      <c r="AP17" s="108" t="s">
        <v>242</v>
      </c>
      <c r="AQ17" s="113">
        <f>HLOOKUP($AP17,'[3]Megafile LAL per cap'!$A$2:$BF$18,12,FALSE)</f>
        <v>6.0114804721991133</v>
      </c>
      <c r="AR17" s="113">
        <f t="shared" si="1"/>
        <v>6.0114804721991133</v>
      </c>
    </row>
    <row r="18" spans="1:44" x14ac:dyDescent="0.25">
      <c r="A18" s="108" t="s">
        <v>243</v>
      </c>
      <c r="B18" s="108">
        <v>2010</v>
      </c>
      <c r="C18" s="108">
        <v>3</v>
      </c>
      <c r="D18" s="108">
        <v>10.54</v>
      </c>
      <c r="E18" s="108">
        <v>0.5</v>
      </c>
      <c r="F18" s="111">
        <v>8.4011020448729834</v>
      </c>
      <c r="G18" s="108">
        <v>3.19</v>
      </c>
      <c r="H18" s="108">
        <v>4.96</v>
      </c>
      <c r="I18" s="108">
        <v>1.77</v>
      </c>
      <c r="J18" s="108">
        <v>0.12</v>
      </c>
      <c r="K18" s="108">
        <v>74277.121603163076</v>
      </c>
      <c r="L18" s="108">
        <v>176280626000</v>
      </c>
      <c r="M18" s="108">
        <v>195609280000</v>
      </c>
      <c r="N18" s="108">
        <v>7830.5339999999997</v>
      </c>
      <c r="O18" s="108">
        <v>1178.8539999999998</v>
      </c>
      <c r="P18" s="108">
        <v>6651.68</v>
      </c>
      <c r="Q18" s="108">
        <v>5.8</v>
      </c>
      <c r="R18" s="108">
        <v>97.9</v>
      </c>
      <c r="S18" s="108" t="s">
        <v>517</v>
      </c>
      <c r="T18" s="108">
        <v>91.376260000000002</v>
      </c>
      <c r="U18" s="108">
        <v>0</v>
      </c>
      <c r="AP18" s="108" t="s">
        <v>243</v>
      </c>
      <c r="AQ18" s="113">
        <f>HLOOKUP($AP18,'[3]Megafile LAL per cap'!$A$2:$BF$18,12,FALSE)</f>
        <v>8.4011020448729834</v>
      </c>
      <c r="AR18" s="113">
        <f t="shared" si="1"/>
        <v>8.4011020448729834</v>
      </c>
    </row>
    <row r="19" spans="1:44" x14ac:dyDescent="0.25">
      <c r="A19" s="108" t="s">
        <v>519</v>
      </c>
      <c r="B19" s="108">
        <v>2010</v>
      </c>
      <c r="C19" s="108">
        <v>3</v>
      </c>
      <c r="D19" s="108">
        <v>11.7</v>
      </c>
      <c r="E19" s="108">
        <v>1.2</v>
      </c>
      <c r="F19" s="111">
        <v>8.2057584619586752</v>
      </c>
      <c r="G19" s="108">
        <v>3.84</v>
      </c>
      <c r="H19" s="108">
        <v>3.44</v>
      </c>
      <c r="I19" s="108">
        <v>2.27</v>
      </c>
      <c r="J19" s="108">
        <v>0.95</v>
      </c>
      <c r="K19" s="108">
        <v>38362.217122595539</v>
      </c>
      <c r="L19" s="108">
        <v>591094912208</v>
      </c>
      <c r="M19" s="108">
        <v>415958982008</v>
      </c>
      <c r="N19" s="108">
        <v>62716.684000000001</v>
      </c>
      <c r="O19" s="108">
        <v>11098.031999999999</v>
      </c>
      <c r="P19" s="108">
        <v>51618.652000000002</v>
      </c>
      <c r="Q19" s="108">
        <v>9</v>
      </c>
      <c r="R19" s="108">
        <v>111.8</v>
      </c>
      <c r="S19" s="108" t="s">
        <v>517</v>
      </c>
      <c r="T19" s="108">
        <v>85.392070000000004</v>
      </c>
      <c r="U19" s="108">
        <v>0</v>
      </c>
      <c r="AP19" s="108" t="s">
        <v>245</v>
      </c>
      <c r="AQ19" s="113">
        <f>HLOOKUP($AP19,'[3]Megafile LAL per cap'!$A$2:$BF$18,12,FALSE)</f>
        <v>8.2057584619586752</v>
      </c>
      <c r="AR19" s="113">
        <f t="shared" si="1"/>
        <v>8.2057584619586752</v>
      </c>
    </row>
    <row r="20" spans="1:44" x14ac:dyDescent="0.25">
      <c r="A20" s="108" t="s">
        <v>86</v>
      </c>
      <c r="B20" s="108">
        <v>2010</v>
      </c>
      <c r="C20" s="108">
        <v>3</v>
      </c>
      <c r="D20" s="108">
        <v>7.08</v>
      </c>
      <c r="E20" s="108">
        <v>2.1</v>
      </c>
      <c r="F20" s="111">
        <v>4.9800000000000004</v>
      </c>
      <c r="G20" s="108">
        <v>1.58</v>
      </c>
      <c r="H20" s="108">
        <v>0.98</v>
      </c>
      <c r="I20" s="108">
        <v>2.41</v>
      </c>
      <c r="J20" s="108">
        <v>0</v>
      </c>
      <c r="K20" s="108">
        <v>4094.3602035923495</v>
      </c>
      <c r="L20" s="108">
        <v>4405940000</v>
      </c>
      <c r="M20" s="108">
        <v>1544613000</v>
      </c>
      <c r="N20" s="108">
        <v>2901.8829999999998</v>
      </c>
      <c r="O20" s="108">
        <v>621.73199999999997</v>
      </c>
      <c r="P20" s="108">
        <v>2280.1509999999998</v>
      </c>
      <c r="Q20" s="108">
        <v>5.4</v>
      </c>
      <c r="R20" s="108">
        <v>436.2</v>
      </c>
      <c r="S20" s="108" t="s">
        <v>520</v>
      </c>
      <c r="T20" s="108">
        <v>39.474350000000001</v>
      </c>
      <c r="U20" s="108">
        <v>0</v>
      </c>
      <c r="W20" s="108">
        <f>SUMPRODUCT(D20:D40,$P$20:$P$40)/SUM($P$20:$P$40)</f>
        <v>13.04512505244344</v>
      </c>
      <c r="X20" s="108">
        <f t="shared" ref="X20:AC20" si="3">SUMPRODUCT(E20:E40,$P$20:$P$40)/SUM($P$20:$P$40)</f>
        <v>3.2373806564104286</v>
      </c>
      <c r="Y20" s="108">
        <f t="shared" si="3"/>
        <v>9.4926319457742778</v>
      </c>
      <c r="Z20" s="108">
        <f t="shared" si="3"/>
        <v>3.9093292160388784</v>
      </c>
      <c r="AA20" s="108">
        <f t="shared" si="3"/>
        <v>1.337487624731404</v>
      </c>
      <c r="AB20" s="108">
        <f t="shared" si="3"/>
        <v>4.3891542334433842</v>
      </c>
      <c r="AC20" s="108">
        <f t="shared" si="3"/>
        <v>0.17113025767952084</v>
      </c>
      <c r="AD20" s="108">
        <f>SUMPRODUCT(Q20:Q40,$N$20:$N$40)/SUM($N$20:$N$40)</f>
        <v>20.40040725404176</v>
      </c>
      <c r="AE20" s="108">
        <f>SUMPRODUCT(R20:R40,$N$20:$N$40)/SUM($N$20:$N$40)</f>
        <v>451.16636524989707</v>
      </c>
      <c r="AF20" s="112" t="s">
        <v>521</v>
      </c>
      <c r="AM20" s="108">
        <f>X20/W20</f>
        <v>0.2481678514690854</v>
      </c>
      <c r="AP20" s="108" t="s">
        <v>86</v>
      </c>
      <c r="AQ20" s="113" t="e">
        <f>HLOOKUP($AP20,'[3]Megafile LAL per cap'!$A$2:$BF$18,12,FALSE)</f>
        <v>#N/A</v>
      </c>
      <c r="AR20" s="113">
        <f t="shared" si="1"/>
        <v>4.9800000000000004</v>
      </c>
    </row>
    <row r="21" spans="1:44" x14ac:dyDescent="0.25">
      <c r="A21" s="108" t="s">
        <v>41</v>
      </c>
      <c r="B21" s="108">
        <v>2010</v>
      </c>
      <c r="C21" s="108">
        <v>3</v>
      </c>
      <c r="D21" s="108">
        <v>5.4</v>
      </c>
      <c r="E21" s="108">
        <v>1.5</v>
      </c>
      <c r="F21" s="111">
        <v>3.9</v>
      </c>
      <c r="G21" s="108">
        <v>0.38</v>
      </c>
      <c r="H21" s="108">
        <v>0.21</v>
      </c>
      <c r="I21" s="108">
        <v>3.31</v>
      </c>
      <c r="J21" s="108">
        <v>0</v>
      </c>
      <c r="K21" s="108">
        <v>3124.7840178619495</v>
      </c>
      <c r="L21" s="108">
        <v>3782880000</v>
      </c>
      <c r="M21" s="108">
        <v>1011430000</v>
      </c>
      <c r="N21" s="108">
        <v>2963.4960000000001</v>
      </c>
      <c r="O21" s="108">
        <v>607.96</v>
      </c>
      <c r="P21" s="108">
        <v>2355.5360000000001</v>
      </c>
      <c r="Q21" s="108">
        <v>18.8</v>
      </c>
      <c r="R21" s="108">
        <v>473.9</v>
      </c>
      <c r="S21" s="108" t="s">
        <v>520</v>
      </c>
      <c r="T21" s="108">
        <v>58.779580000000003</v>
      </c>
      <c r="U21" s="108">
        <v>0</v>
      </c>
      <c r="AP21" s="108" t="s">
        <v>41</v>
      </c>
      <c r="AQ21" s="113" t="e">
        <f>HLOOKUP($AP21,'[3]Megafile LAL per cap'!$A$2:$BF$18,12,FALSE)</f>
        <v>#N/A</v>
      </c>
      <c r="AR21" s="113">
        <f t="shared" si="1"/>
        <v>3.9</v>
      </c>
    </row>
    <row r="22" spans="1:44" x14ac:dyDescent="0.25">
      <c r="A22" s="108" t="s">
        <v>42</v>
      </c>
      <c r="B22" s="108">
        <v>2010</v>
      </c>
      <c r="C22" s="108">
        <v>3</v>
      </c>
      <c r="D22" s="108">
        <v>2.3600000000000003</v>
      </c>
      <c r="E22" s="108">
        <v>1</v>
      </c>
      <c r="F22" s="111">
        <v>1.36</v>
      </c>
      <c r="G22" s="108">
        <v>0.39</v>
      </c>
      <c r="H22" s="108">
        <v>0.1</v>
      </c>
      <c r="I22" s="108">
        <v>0.86</v>
      </c>
      <c r="J22" s="108">
        <v>0</v>
      </c>
      <c r="K22" s="108">
        <v>5842.8057835857626</v>
      </c>
      <c r="L22" s="108">
        <v>6746000000</v>
      </c>
      <c r="M22" s="108">
        <v>26476026000</v>
      </c>
      <c r="N22" s="108">
        <v>9099.893</v>
      </c>
      <c r="O22" s="108">
        <v>2069.0810000000001</v>
      </c>
      <c r="P22" s="108">
        <v>7030.8119999999999</v>
      </c>
      <c r="Q22" s="108">
        <v>27.3</v>
      </c>
      <c r="R22" s="108">
        <v>442.2</v>
      </c>
      <c r="S22" s="108" t="s">
        <v>520</v>
      </c>
      <c r="T22" s="108">
        <v>47.184890000000003</v>
      </c>
      <c r="U22" s="108">
        <v>0</v>
      </c>
      <c r="AP22" s="108" t="s">
        <v>42</v>
      </c>
      <c r="AQ22" s="113" t="e">
        <f>HLOOKUP($AP22,'[3]Megafile LAL per cap'!$A$2:$BF$18,12,FALSE)</f>
        <v>#N/A</v>
      </c>
      <c r="AR22" s="113">
        <f t="shared" si="1"/>
        <v>1.36</v>
      </c>
    </row>
    <row r="23" spans="1:44" x14ac:dyDescent="0.25">
      <c r="A23" s="108" t="s">
        <v>87</v>
      </c>
      <c r="B23" s="108">
        <v>2010</v>
      </c>
      <c r="C23" s="108">
        <v>3</v>
      </c>
      <c r="D23" s="108">
        <v>17.57</v>
      </c>
      <c r="E23" s="108">
        <v>3.2</v>
      </c>
      <c r="F23" s="111">
        <v>14.37</v>
      </c>
      <c r="G23" s="108">
        <v>2.4900000000000002</v>
      </c>
      <c r="H23" s="108">
        <v>0.75</v>
      </c>
      <c r="I23" s="108">
        <v>6.7</v>
      </c>
      <c r="J23" s="108">
        <v>4.4400000000000004</v>
      </c>
      <c r="K23" s="108">
        <v>5818.8548592158049</v>
      </c>
      <c r="L23" s="108">
        <v>34884400000</v>
      </c>
      <c r="M23" s="108">
        <v>25283500000</v>
      </c>
      <c r="N23" s="108">
        <v>9492.1219999999994</v>
      </c>
      <c r="O23" s="108">
        <v>1409.2</v>
      </c>
      <c r="P23" s="108">
        <v>8082.9219999999996</v>
      </c>
      <c r="Q23" s="108">
        <v>16.2</v>
      </c>
      <c r="R23" s="108">
        <v>464.2</v>
      </c>
      <c r="S23" s="108" t="s">
        <v>520</v>
      </c>
      <c r="T23" s="108">
        <v>44.557989999999997</v>
      </c>
      <c r="U23" s="108">
        <v>0</v>
      </c>
      <c r="AP23" s="108" t="s">
        <v>87</v>
      </c>
      <c r="AQ23" s="113" t="e">
        <f>HLOOKUP($AP23,'[3]Megafile LAL per cap'!$A$2:$BF$18,12,FALSE)</f>
        <v>#N/A</v>
      </c>
      <c r="AR23" s="113">
        <f t="shared" si="1"/>
        <v>14.37</v>
      </c>
    </row>
    <row r="24" spans="1:44" x14ac:dyDescent="0.25">
      <c r="A24" s="108" t="s">
        <v>522</v>
      </c>
      <c r="B24" s="108">
        <v>2010</v>
      </c>
      <c r="C24" s="108">
        <v>3</v>
      </c>
      <c r="D24" s="108">
        <v>6.81</v>
      </c>
      <c r="E24" s="108">
        <v>2.5</v>
      </c>
      <c r="F24" s="111">
        <v>4.3099999999999996</v>
      </c>
      <c r="G24" s="108">
        <v>3.16</v>
      </c>
      <c r="H24" s="108">
        <v>0.42</v>
      </c>
      <c r="I24" s="108">
        <v>0.73</v>
      </c>
      <c r="J24" s="108">
        <v>0</v>
      </c>
      <c r="K24" s="108">
        <v>4380.604285426858</v>
      </c>
      <c r="L24" s="108">
        <v>9222974000</v>
      </c>
      <c r="M24" s="108">
        <v>4803109000</v>
      </c>
      <c r="N24" s="108">
        <v>3835.2579999999998</v>
      </c>
      <c r="O24" s="108">
        <v>562.88699999999994</v>
      </c>
      <c r="P24" s="108">
        <v>3272.3710000000001</v>
      </c>
      <c r="Q24" s="108">
        <v>11.4</v>
      </c>
      <c r="R24" s="108">
        <v>310.7</v>
      </c>
      <c r="S24" s="108" t="s">
        <v>520</v>
      </c>
      <c r="T24" s="108">
        <v>48.436999999999998</v>
      </c>
      <c r="U24" s="108">
        <v>0</v>
      </c>
      <c r="AP24" s="108" t="s">
        <v>522</v>
      </c>
      <c r="AQ24" s="113" t="e">
        <f>HLOOKUP($AP24,'[3]Megafile LAL per cap'!$A$2:$BF$18,12,FALSE)</f>
        <v>#N/A</v>
      </c>
      <c r="AR24" s="113">
        <f t="shared" si="1"/>
        <v>4.3099999999999996</v>
      </c>
    </row>
    <row r="25" spans="1:44" x14ac:dyDescent="0.25">
      <c r="A25" s="108" t="s">
        <v>89</v>
      </c>
      <c r="B25" s="108">
        <v>2010</v>
      </c>
      <c r="C25" s="108">
        <v>3</v>
      </c>
      <c r="D25" s="108">
        <v>11.299999999999999</v>
      </c>
      <c r="E25" s="108">
        <v>1.1000000000000001</v>
      </c>
      <c r="F25" s="111">
        <v>9.3042145387082478</v>
      </c>
      <c r="G25" s="108">
        <v>3.96</v>
      </c>
      <c r="H25" s="108">
        <v>1.67</v>
      </c>
      <c r="I25" s="108">
        <v>4.5599999999999996</v>
      </c>
      <c r="J25" s="108">
        <v>0.01</v>
      </c>
      <c r="K25" s="108">
        <v>6580.8138748071333</v>
      </c>
      <c r="L25" s="108">
        <v>25513215393</v>
      </c>
      <c r="M25" s="108">
        <v>20629764081</v>
      </c>
      <c r="N25" s="108">
        <v>7407.2969999999996</v>
      </c>
      <c r="O25" s="108">
        <v>1002.1779999999999</v>
      </c>
      <c r="P25" s="108">
        <v>6405.1189999999997</v>
      </c>
      <c r="Q25" s="108">
        <v>13.6</v>
      </c>
      <c r="R25" s="108">
        <v>406.3</v>
      </c>
      <c r="S25" s="108" t="s">
        <v>520</v>
      </c>
      <c r="T25" s="108">
        <v>64.262190000000004</v>
      </c>
      <c r="U25" s="108">
        <v>0</v>
      </c>
      <c r="AP25" s="108" t="s">
        <v>89</v>
      </c>
      <c r="AQ25" s="113">
        <f>HLOOKUP($AP25,'[3]Megafile LAL per cap'!$A$2:$BF$18,12,FALSE)</f>
        <v>9.3042145387082478</v>
      </c>
      <c r="AR25" s="113">
        <f t="shared" si="1"/>
        <v>9.3042145387082478</v>
      </c>
    </row>
    <row r="26" spans="1:44" x14ac:dyDescent="0.25">
      <c r="A26" s="108" t="s">
        <v>90</v>
      </c>
      <c r="B26" s="108">
        <v>2010</v>
      </c>
      <c r="C26" s="108">
        <v>3</v>
      </c>
      <c r="D26" s="108">
        <v>12.7</v>
      </c>
      <c r="E26" s="108">
        <v>2</v>
      </c>
      <c r="F26" s="111">
        <v>9.8886084896402568</v>
      </c>
      <c r="G26" s="108">
        <v>4.2300000000000004</v>
      </c>
      <c r="H26" s="108">
        <v>4.79</v>
      </c>
      <c r="I26" s="108">
        <v>1.65</v>
      </c>
      <c r="J26" s="108">
        <v>0.03</v>
      </c>
      <c r="K26" s="108">
        <v>13505.765616862865</v>
      </c>
      <c r="L26" s="108">
        <v>20067135074</v>
      </c>
      <c r="M26" s="108">
        <v>11805679021</v>
      </c>
      <c r="N26" s="108">
        <v>4316.4250000000002</v>
      </c>
      <c r="O26" s="108">
        <v>668.26800000000003</v>
      </c>
      <c r="P26" s="108">
        <v>3648.1570000000002</v>
      </c>
      <c r="Q26" s="108">
        <v>17.399999999999999</v>
      </c>
      <c r="R26" s="108">
        <v>237.4</v>
      </c>
      <c r="S26" s="108" t="s">
        <v>520</v>
      </c>
      <c r="T26" s="108">
        <v>63.023009999999999</v>
      </c>
      <c r="U26" s="108">
        <v>0</v>
      </c>
      <c r="AP26" s="108" t="s">
        <v>90</v>
      </c>
      <c r="AQ26" s="113">
        <f>HLOOKUP($AP26,'[3]Megafile LAL per cap'!$A$2:$BF$18,12,FALSE)</f>
        <v>9.8886084896402568</v>
      </c>
      <c r="AR26" s="113">
        <f t="shared" si="1"/>
        <v>9.8886084896402568</v>
      </c>
    </row>
    <row r="27" spans="1:44" x14ac:dyDescent="0.25">
      <c r="A27" s="108" t="s">
        <v>91</v>
      </c>
      <c r="B27" s="108">
        <v>2010</v>
      </c>
      <c r="C27" s="108">
        <v>3</v>
      </c>
      <c r="D27" s="108">
        <v>13.889999999999999</v>
      </c>
      <c r="E27" s="108">
        <v>1.2</v>
      </c>
      <c r="F27" s="111">
        <v>12.69</v>
      </c>
      <c r="G27" s="108">
        <v>6.79</v>
      </c>
      <c r="H27" s="108">
        <v>2.6</v>
      </c>
      <c r="I27" s="108">
        <v>3.3</v>
      </c>
      <c r="J27" s="108">
        <v>0</v>
      </c>
      <c r="K27" s="108">
        <v>19763.963798473709</v>
      </c>
      <c r="L27" s="108">
        <v>126652129601</v>
      </c>
      <c r="M27" s="108">
        <v>132981635391</v>
      </c>
      <c r="N27" s="108">
        <v>10506.617</v>
      </c>
      <c r="O27" s="108">
        <v>1497.6320000000001</v>
      </c>
      <c r="P27" s="108">
        <v>9008.9850000000006</v>
      </c>
      <c r="Q27" s="108">
        <v>13.2</v>
      </c>
      <c r="R27" s="108">
        <v>239</v>
      </c>
      <c r="S27" s="108" t="s">
        <v>520</v>
      </c>
      <c r="T27" s="108">
        <v>79.269859999999994</v>
      </c>
      <c r="U27" s="108">
        <v>0</v>
      </c>
      <c r="AP27" s="108" t="s">
        <v>91</v>
      </c>
      <c r="AQ27" s="113" t="e">
        <f>HLOOKUP($AP27,'[3]Megafile LAL per cap'!$A$2:$BF$18,12,FALSE)</f>
        <v>#N/A</v>
      </c>
      <c r="AR27" s="113">
        <f t="shared" si="1"/>
        <v>12.69</v>
      </c>
    </row>
    <row r="28" spans="1:44" x14ac:dyDescent="0.25">
      <c r="A28" s="108" t="s">
        <v>92</v>
      </c>
      <c r="B28" s="108">
        <v>2010</v>
      </c>
      <c r="C28" s="108">
        <v>3</v>
      </c>
      <c r="D28" s="108">
        <v>12.16</v>
      </c>
      <c r="E28" s="108">
        <v>0.8</v>
      </c>
      <c r="F28" s="111">
        <v>11.36</v>
      </c>
      <c r="G28" s="108">
        <v>4.68</v>
      </c>
      <c r="H28" s="108">
        <v>1.26</v>
      </c>
      <c r="I28" s="108">
        <v>4.18</v>
      </c>
      <c r="J28" s="108">
        <v>1.24</v>
      </c>
      <c r="K28" s="108">
        <v>14632.08220629688</v>
      </c>
      <c r="L28" s="108">
        <v>12286953863</v>
      </c>
      <c r="M28" s="108">
        <v>11590604805</v>
      </c>
      <c r="N28" s="108">
        <v>1332.0889999999999</v>
      </c>
      <c r="O28" s="108">
        <v>201.59</v>
      </c>
      <c r="P28" s="108">
        <v>1130.499</v>
      </c>
      <c r="Q28" s="108">
        <v>10.8</v>
      </c>
      <c r="R28" s="108">
        <v>272.10000000000002</v>
      </c>
      <c r="S28" s="108" t="s">
        <v>520</v>
      </c>
      <c r="T28" s="108">
        <v>73.31053</v>
      </c>
      <c r="U28" s="108">
        <v>0</v>
      </c>
      <c r="AP28" s="108" t="s">
        <v>92</v>
      </c>
      <c r="AQ28" s="113" t="e">
        <f>HLOOKUP($AP28,'[3]Megafile LAL per cap'!$A$2:$BF$18,12,FALSE)</f>
        <v>#N/A</v>
      </c>
      <c r="AR28" s="113">
        <f t="shared" si="1"/>
        <v>11.36</v>
      </c>
    </row>
    <row r="29" spans="1:44" x14ac:dyDescent="0.25">
      <c r="A29" s="108" t="s">
        <v>93</v>
      </c>
      <c r="B29" s="108">
        <v>2010</v>
      </c>
      <c r="C29" s="108">
        <v>3</v>
      </c>
      <c r="D29" s="108">
        <v>7.62</v>
      </c>
      <c r="E29" s="108">
        <v>2.2999999999999998</v>
      </c>
      <c r="F29" s="111">
        <v>6.006405584565865</v>
      </c>
      <c r="G29" s="108">
        <v>0.9</v>
      </c>
      <c r="H29" s="108">
        <v>2.65</v>
      </c>
      <c r="I29" s="108">
        <v>1.76</v>
      </c>
      <c r="J29" s="108">
        <v>0</v>
      </c>
      <c r="K29" s="108">
        <v>2613.7569247276829</v>
      </c>
      <c r="L29" s="108">
        <v>5257000000</v>
      </c>
      <c r="M29" s="108">
        <v>1677000000</v>
      </c>
      <c r="N29" s="108">
        <v>4250.1319999999996</v>
      </c>
      <c r="O29" s="108">
        <v>719.28600000000006</v>
      </c>
      <c r="P29" s="108">
        <v>3530.8459999999995</v>
      </c>
      <c r="Q29" s="108">
        <v>18.899999999999999</v>
      </c>
      <c r="R29" s="108">
        <v>428.7</v>
      </c>
      <c r="S29" s="108" t="s">
        <v>520</v>
      </c>
      <c r="T29" s="108">
        <v>43.685420000000001</v>
      </c>
      <c r="U29" s="108">
        <v>0</v>
      </c>
      <c r="AP29" s="108" t="s">
        <v>93</v>
      </c>
      <c r="AQ29" s="113">
        <f>HLOOKUP($AP29,'[3]Megafile LAL per cap'!$A$2:$BF$18,12,FALSE)</f>
        <v>6.006405584565865</v>
      </c>
      <c r="AR29" s="113">
        <f t="shared" si="1"/>
        <v>6.006405584565865</v>
      </c>
    </row>
    <row r="30" spans="1:44" x14ac:dyDescent="0.25">
      <c r="A30" s="108" t="s">
        <v>94</v>
      </c>
      <c r="B30" s="108">
        <v>2010</v>
      </c>
      <c r="C30" s="108">
        <v>3</v>
      </c>
      <c r="D30" s="108">
        <v>12.78</v>
      </c>
      <c r="E30" s="108">
        <v>2</v>
      </c>
      <c r="F30" s="111">
        <v>9.2013626520171226</v>
      </c>
      <c r="G30" s="108">
        <v>3.91</v>
      </c>
      <c r="H30" s="108">
        <v>3.17</v>
      </c>
      <c r="I30" s="108">
        <v>3.7</v>
      </c>
      <c r="J30" s="108">
        <v>0</v>
      </c>
      <c r="K30" s="108">
        <v>12958.27070111365</v>
      </c>
      <c r="L30" s="108">
        <v>88177900616</v>
      </c>
      <c r="M30" s="108">
        <v>95482565950</v>
      </c>
      <c r="N30" s="108">
        <v>10014.633</v>
      </c>
      <c r="O30" s="108">
        <v>1466.556</v>
      </c>
      <c r="P30" s="108">
        <v>8548.0769999999993</v>
      </c>
      <c r="Q30" s="108">
        <v>32.799999999999997</v>
      </c>
      <c r="R30" s="108">
        <v>293.3</v>
      </c>
      <c r="S30" s="108" t="s">
        <v>520</v>
      </c>
      <c r="T30" s="108">
        <v>80.882220000000004</v>
      </c>
      <c r="U30" s="108">
        <v>0</v>
      </c>
      <c r="AP30" s="108" t="s">
        <v>94</v>
      </c>
      <c r="AQ30" s="113">
        <f>HLOOKUP($AP30,'[3]Megafile LAL per cap'!$A$2:$BF$18,12,FALSE)</f>
        <v>9.2013626520171226</v>
      </c>
      <c r="AR30" s="113">
        <f t="shared" si="1"/>
        <v>9.2013626520171226</v>
      </c>
    </row>
    <row r="31" spans="1:44" x14ac:dyDescent="0.25">
      <c r="A31" s="108" t="s">
        <v>55</v>
      </c>
      <c r="B31" s="108">
        <v>2010</v>
      </c>
      <c r="C31" s="108">
        <v>3</v>
      </c>
      <c r="D31" s="108">
        <v>10.08</v>
      </c>
      <c r="E31" s="108">
        <v>3.5</v>
      </c>
      <c r="F31" s="111">
        <v>6.58</v>
      </c>
      <c r="G31" s="108">
        <v>2.09</v>
      </c>
      <c r="H31" s="108">
        <v>0.2</v>
      </c>
      <c r="I31" s="108">
        <v>4.28</v>
      </c>
      <c r="J31" s="108">
        <v>0</v>
      </c>
      <c r="K31" s="108">
        <v>9070.6499719998537</v>
      </c>
      <c r="L31" s="108">
        <v>31106700000</v>
      </c>
      <c r="M31" s="108">
        <v>59970800000</v>
      </c>
      <c r="N31" s="108">
        <v>16310.624</v>
      </c>
      <c r="O31" s="108">
        <v>3943.6220000000003</v>
      </c>
      <c r="P31" s="108">
        <v>12367.002</v>
      </c>
      <c r="Q31" s="108">
        <v>32.5</v>
      </c>
      <c r="R31" s="108">
        <v>635.5</v>
      </c>
      <c r="S31" s="108" t="s">
        <v>520</v>
      </c>
      <c r="T31" s="108">
        <v>49.493209999999998</v>
      </c>
      <c r="U31" s="108">
        <v>0</v>
      </c>
      <c r="AP31" s="108" t="s">
        <v>55</v>
      </c>
      <c r="AQ31" s="113" t="e">
        <f>HLOOKUP($AP31,'[3]Megafile LAL per cap'!$A$2:$BF$18,12,FALSE)</f>
        <v>#N/A</v>
      </c>
      <c r="AR31" s="113">
        <f t="shared" si="1"/>
        <v>6.58</v>
      </c>
    </row>
    <row r="32" spans="1:44" x14ac:dyDescent="0.25">
      <c r="A32" s="108" t="s">
        <v>96</v>
      </c>
      <c r="B32" s="108">
        <v>2010</v>
      </c>
      <c r="C32" s="108">
        <v>3</v>
      </c>
      <c r="D32" s="108">
        <v>11.55</v>
      </c>
      <c r="E32" s="108">
        <v>1.8</v>
      </c>
      <c r="F32" s="111">
        <v>9.75</v>
      </c>
      <c r="G32" s="108">
        <v>4.57</v>
      </c>
      <c r="H32" s="108">
        <v>1.04</v>
      </c>
      <c r="I32" s="108">
        <v>3.61</v>
      </c>
      <c r="J32" s="108">
        <v>0.52</v>
      </c>
      <c r="K32" s="108">
        <v>11379.235638120077</v>
      </c>
      <c r="L32" s="108">
        <v>11691050651</v>
      </c>
      <c r="M32" s="108">
        <v>9532456330</v>
      </c>
      <c r="N32" s="108">
        <v>2090.5189999999998</v>
      </c>
      <c r="O32" s="108">
        <v>295.90999999999997</v>
      </c>
      <c r="P32" s="108">
        <v>1794.6089999999999</v>
      </c>
      <c r="Q32" s="108">
        <v>10.9</v>
      </c>
      <c r="R32" s="108">
        <v>361.1</v>
      </c>
      <c r="S32" s="108" t="s">
        <v>520</v>
      </c>
      <c r="T32" s="108">
        <v>58.630099999999999</v>
      </c>
      <c r="U32" s="108">
        <v>0</v>
      </c>
      <c r="AP32" s="108" t="s">
        <v>96</v>
      </c>
      <c r="AQ32" s="113" t="e">
        <f>HLOOKUP($AP32,'[3]Megafile LAL per cap'!$A$2:$BF$18,12,FALSE)</f>
        <v>#N/A</v>
      </c>
      <c r="AR32" s="113">
        <f t="shared" si="1"/>
        <v>9.75</v>
      </c>
    </row>
    <row r="33" spans="1:44" x14ac:dyDescent="0.25">
      <c r="A33" s="108" t="s">
        <v>523</v>
      </c>
      <c r="B33" s="108">
        <v>2010</v>
      </c>
      <c r="C33" s="108">
        <v>3</v>
      </c>
      <c r="D33" s="108">
        <v>16.55</v>
      </c>
      <c r="E33" s="108">
        <v>10.5</v>
      </c>
      <c r="F33" s="111">
        <v>6.05</v>
      </c>
      <c r="G33" s="108">
        <v>1.84</v>
      </c>
      <c r="H33" s="108">
        <v>0.31</v>
      </c>
      <c r="I33" s="108">
        <v>3.9</v>
      </c>
      <c r="J33" s="108">
        <v>0</v>
      </c>
      <c r="K33" s="108">
        <v>1631.5358317953226</v>
      </c>
      <c r="L33" s="108">
        <v>3855288600</v>
      </c>
      <c r="M33" s="108">
        <v>1541486600</v>
      </c>
      <c r="N33" s="108">
        <v>4084.4830000000002</v>
      </c>
      <c r="O33" s="108">
        <v>674.596</v>
      </c>
      <c r="P33" s="108">
        <v>3409.8870000000002</v>
      </c>
      <c r="Q33" s="108">
        <v>71.2</v>
      </c>
      <c r="R33" s="108">
        <v>507.7</v>
      </c>
      <c r="S33" s="108" t="s">
        <v>520</v>
      </c>
      <c r="T33" s="108">
        <v>53.757040000000003</v>
      </c>
      <c r="U33" s="108">
        <v>0</v>
      </c>
      <c r="AP33" s="108" t="s">
        <v>523</v>
      </c>
      <c r="AQ33" s="113" t="e">
        <f>HLOOKUP($AP33,'[3]Megafile LAL per cap'!$A$2:$BF$18,12,FALSE)</f>
        <v>#N/A</v>
      </c>
      <c r="AR33" s="113">
        <f t="shared" si="1"/>
        <v>6.05</v>
      </c>
    </row>
    <row r="34" spans="1:44" x14ac:dyDescent="0.25">
      <c r="A34" s="108" t="s">
        <v>239</v>
      </c>
      <c r="B34" s="108">
        <v>2010</v>
      </c>
      <c r="C34" s="108">
        <v>3</v>
      </c>
      <c r="D34" s="108">
        <v>7.66</v>
      </c>
      <c r="E34" s="108">
        <v>1</v>
      </c>
      <c r="F34" s="111">
        <v>8.3249999999999993</v>
      </c>
      <c r="G34" s="108">
        <v>2.94</v>
      </c>
      <c r="H34" s="108">
        <v>2.3199999999999998</v>
      </c>
      <c r="I34" s="108">
        <v>1.26</v>
      </c>
      <c r="J34" s="108">
        <v>0.14000000000000001</v>
      </c>
      <c r="K34" s="108">
        <v>87646.270097470813</v>
      </c>
      <c r="L34" s="108">
        <v>77330165000</v>
      </c>
      <c r="M34" s="108">
        <v>130656792000</v>
      </c>
      <c r="N34" s="108">
        <v>4891.2510000000002</v>
      </c>
      <c r="O34" s="108">
        <v>919.70399999999995</v>
      </c>
      <c r="P34" s="108">
        <v>3971.5470000000005</v>
      </c>
      <c r="Q34" s="108">
        <v>4.2</v>
      </c>
      <c r="R34" s="108">
        <v>111.5</v>
      </c>
      <c r="S34" s="108" t="s">
        <v>520</v>
      </c>
      <c r="T34" s="108">
        <v>84.262200000000007</v>
      </c>
      <c r="U34" s="108">
        <v>0</v>
      </c>
      <c r="AP34" s="108" t="s">
        <v>239</v>
      </c>
      <c r="AQ34" s="113">
        <f>HLOOKUP($AP34,'[3]Megafile LAL per cap'!$A$2:$BF$18,12,FALSE)</f>
        <v>8.3249999999999993</v>
      </c>
      <c r="AR34" s="113">
        <f t="shared" si="1"/>
        <v>8.3249999999999993</v>
      </c>
    </row>
    <row r="35" spans="1:44" x14ac:dyDescent="0.25">
      <c r="A35" s="108" t="s">
        <v>101</v>
      </c>
      <c r="B35" s="108">
        <v>2010</v>
      </c>
      <c r="C35" s="108">
        <v>3</v>
      </c>
      <c r="D35" s="108">
        <v>11.6</v>
      </c>
      <c r="E35" s="108">
        <v>1.6</v>
      </c>
      <c r="F35" s="111">
        <v>10</v>
      </c>
      <c r="G35" s="108">
        <v>5.28</v>
      </c>
      <c r="H35" s="108">
        <v>0.97</v>
      </c>
      <c r="I35" s="108">
        <v>3.75</v>
      </c>
      <c r="J35" s="108">
        <v>0</v>
      </c>
      <c r="K35" s="108">
        <v>12530.307099737851</v>
      </c>
      <c r="L35" s="108">
        <v>178049065408</v>
      </c>
      <c r="M35" s="108">
        <v>159723748404</v>
      </c>
      <c r="N35" s="108">
        <v>38574.682000000001</v>
      </c>
      <c r="O35" s="108">
        <v>5770.8339999999998</v>
      </c>
      <c r="P35" s="108">
        <v>32803.847999999998</v>
      </c>
      <c r="Q35" s="108">
        <v>12.8</v>
      </c>
      <c r="R35" s="108">
        <v>253.4</v>
      </c>
      <c r="S35" s="108" t="s">
        <v>520</v>
      </c>
      <c r="T35" s="108">
        <v>71.70881</v>
      </c>
      <c r="U35" s="108">
        <v>0</v>
      </c>
      <c r="AP35" s="108" t="s">
        <v>101</v>
      </c>
      <c r="AQ35" s="113" t="e">
        <f>HLOOKUP($AP35,'[3]Megafile LAL per cap'!$A$2:$BF$18,12,FALSE)</f>
        <v>#N/A</v>
      </c>
      <c r="AR35" s="113">
        <f t="shared" si="1"/>
        <v>10</v>
      </c>
    </row>
    <row r="36" spans="1:44" x14ac:dyDescent="0.25">
      <c r="A36" s="108" t="s">
        <v>102</v>
      </c>
      <c r="B36" s="108">
        <v>2010</v>
      </c>
      <c r="C36" s="108">
        <v>3</v>
      </c>
      <c r="D36" s="108">
        <v>13</v>
      </c>
      <c r="E36" s="108">
        <v>4</v>
      </c>
      <c r="F36" s="111">
        <v>7.5748517722908781</v>
      </c>
      <c r="G36" s="108">
        <v>4.5</v>
      </c>
      <c r="H36" s="108">
        <v>2.6</v>
      </c>
      <c r="I36" s="108">
        <v>1.9</v>
      </c>
      <c r="J36" s="108">
        <v>0</v>
      </c>
      <c r="K36" s="108">
        <v>8139.146673356282</v>
      </c>
      <c r="L36" s="108">
        <v>62108644254</v>
      </c>
      <c r="M36" s="108">
        <v>49579100133</v>
      </c>
      <c r="N36" s="108">
        <v>20298.838</v>
      </c>
      <c r="O36" s="108">
        <v>3214.317</v>
      </c>
      <c r="P36" s="108">
        <v>17084.521000000001</v>
      </c>
      <c r="Q36" s="108">
        <v>33.5</v>
      </c>
      <c r="R36" s="108">
        <v>363.9</v>
      </c>
      <c r="S36" s="108" t="s">
        <v>520</v>
      </c>
      <c r="T36" s="108">
        <v>61.64658</v>
      </c>
      <c r="U36" s="108">
        <v>0</v>
      </c>
      <c r="AP36" s="108" t="s">
        <v>102</v>
      </c>
      <c r="AQ36" s="113">
        <f>HLOOKUP($AP36,'[3]Megafile LAL per cap'!$A$2:$BF$18,12,FALSE)</f>
        <v>7.5748517722908781</v>
      </c>
      <c r="AR36" s="113">
        <f t="shared" si="1"/>
        <v>7.5748517722908781</v>
      </c>
    </row>
    <row r="37" spans="1:44" x14ac:dyDescent="0.25">
      <c r="A37" s="108" t="s">
        <v>524</v>
      </c>
      <c r="B37" s="108">
        <v>2010</v>
      </c>
      <c r="C37" s="108">
        <v>3</v>
      </c>
      <c r="D37" s="108">
        <v>14.719999999999999</v>
      </c>
      <c r="E37" s="108">
        <v>3.6</v>
      </c>
      <c r="F37" s="111">
        <v>11.12</v>
      </c>
      <c r="G37" s="108">
        <v>4.18</v>
      </c>
      <c r="H37" s="108">
        <v>1.27</v>
      </c>
      <c r="I37" s="108">
        <v>5.67</v>
      </c>
      <c r="J37" s="108">
        <v>0</v>
      </c>
      <c r="K37" s="108">
        <v>10674.997202418401</v>
      </c>
      <c r="L37" s="108">
        <v>248634000000</v>
      </c>
      <c r="M37" s="108">
        <v>400630000000</v>
      </c>
      <c r="N37" s="108">
        <v>143158.09899999999</v>
      </c>
      <c r="O37" s="108">
        <v>21317.413</v>
      </c>
      <c r="P37" s="108">
        <v>121840.68599999999</v>
      </c>
      <c r="Q37" s="108">
        <v>18.600000000000001</v>
      </c>
      <c r="R37" s="108">
        <v>531</v>
      </c>
      <c r="S37" s="108" t="s">
        <v>520</v>
      </c>
      <c r="T37" s="108">
        <v>61.531280000000002</v>
      </c>
      <c r="U37" s="108">
        <v>0</v>
      </c>
      <c r="AP37" s="108" t="s">
        <v>524</v>
      </c>
      <c r="AQ37" s="113" t="e">
        <f>HLOOKUP($AP37,'[3]Megafile LAL per cap'!$A$2:$BF$18,12,FALSE)</f>
        <v>#N/A</v>
      </c>
      <c r="AR37" s="113">
        <f t="shared" si="1"/>
        <v>11.12</v>
      </c>
    </row>
    <row r="38" spans="1:44" x14ac:dyDescent="0.25">
      <c r="A38" s="108" t="s">
        <v>105</v>
      </c>
      <c r="B38" s="108">
        <v>2010</v>
      </c>
      <c r="C38" s="108">
        <v>3</v>
      </c>
      <c r="D38" s="108">
        <v>12.66</v>
      </c>
      <c r="E38" s="108">
        <v>1.7</v>
      </c>
      <c r="F38" s="111">
        <v>10.96</v>
      </c>
      <c r="G38" s="108">
        <v>3.3</v>
      </c>
      <c r="H38" s="108">
        <v>2</v>
      </c>
      <c r="I38" s="108">
        <v>5.0599999999999996</v>
      </c>
      <c r="J38" s="108">
        <v>0.6</v>
      </c>
      <c r="K38" s="108">
        <v>16509.896919666058</v>
      </c>
      <c r="L38" s="108">
        <v>65026073155</v>
      </c>
      <c r="M38" s="108">
        <v>64663544575</v>
      </c>
      <c r="N38" s="108">
        <v>5406.8959999999997</v>
      </c>
      <c r="O38" s="108">
        <v>823.50099999999998</v>
      </c>
      <c r="P38" s="108">
        <v>4583.3949999999995</v>
      </c>
      <c r="Q38" s="108">
        <v>20.6</v>
      </c>
      <c r="R38" s="108">
        <v>305.89999999999998</v>
      </c>
      <c r="S38" s="108" t="s">
        <v>520</v>
      </c>
      <c r="T38" s="108">
        <v>74.609859999999998</v>
      </c>
      <c r="U38" s="108">
        <v>0</v>
      </c>
      <c r="AP38" s="108" t="s">
        <v>105</v>
      </c>
      <c r="AQ38" s="113" t="e">
        <f>HLOOKUP($AP38,'[3]Megafile LAL per cap'!$A$2:$BF$18,12,FALSE)</f>
        <v>#N/A</v>
      </c>
      <c r="AR38" s="113">
        <f t="shared" si="1"/>
        <v>10.96</v>
      </c>
    </row>
    <row r="39" spans="1:44" x14ac:dyDescent="0.25">
      <c r="A39" s="108" t="s">
        <v>106</v>
      </c>
      <c r="B39" s="108">
        <v>2010</v>
      </c>
      <c r="C39" s="108">
        <v>3</v>
      </c>
      <c r="D39" s="108">
        <v>11.32</v>
      </c>
      <c r="E39" s="108">
        <v>1</v>
      </c>
      <c r="F39" s="111">
        <v>10.32</v>
      </c>
      <c r="G39" s="108">
        <v>4.59</v>
      </c>
      <c r="H39" s="108">
        <v>4.84</v>
      </c>
      <c r="I39" s="108">
        <v>0.89</v>
      </c>
      <c r="J39" s="108">
        <v>0</v>
      </c>
      <c r="K39" s="108">
        <v>23417.640453157295</v>
      </c>
      <c r="L39" s="108">
        <v>30093508876</v>
      </c>
      <c r="M39" s="108">
        <v>29200113449</v>
      </c>
      <c r="N39" s="108">
        <v>2052.48</v>
      </c>
      <c r="O39" s="108">
        <v>286.01600000000002</v>
      </c>
      <c r="P39" s="108">
        <v>1766.4639999999999</v>
      </c>
      <c r="Q39" s="108">
        <v>17.7</v>
      </c>
      <c r="R39" s="108">
        <v>141.19999999999999</v>
      </c>
      <c r="S39" s="108" t="s">
        <v>520</v>
      </c>
      <c r="T39" s="108">
        <v>66.356679999999997</v>
      </c>
      <c r="U39" s="108">
        <v>0</v>
      </c>
      <c r="AP39" s="108" t="s">
        <v>106</v>
      </c>
      <c r="AQ39" s="113" t="e">
        <f>HLOOKUP($AP39,'[3]Megafile LAL per cap'!$A$2:$BF$18,12,FALSE)</f>
        <v>#N/A</v>
      </c>
      <c r="AR39" s="113">
        <f t="shared" si="1"/>
        <v>10.32</v>
      </c>
    </row>
    <row r="40" spans="1:44" x14ac:dyDescent="0.25">
      <c r="A40" s="108" t="s">
        <v>107</v>
      </c>
      <c r="B40" s="108">
        <v>2010</v>
      </c>
      <c r="C40" s="108">
        <v>3</v>
      </c>
      <c r="D40" s="108">
        <v>13.44</v>
      </c>
      <c r="E40" s="108">
        <v>5</v>
      </c>
      <c r="F40" s="111">
        <v>7.0354779025397605</v>
      </c>
      <c r="G40" s="108">
        <v>3.41</v>
      </c>
      <c r="H40" s="108">
        <v>0.76</v>
      </c>
      <c r="I40" s="108">
        <v>4.05</v>
      </c>
      <c r="J40" s="108">
        <v>0.22</v>
      </c>
      <c r="K40" s="108">
        <v>2973.9964807156198</v>
      </c>
      <c r="L40" s="108">
        <v>60911000000</v>
      </c>
      <c r="M40" s="108">
        <v>51478000000</v>
      </c>
      <c r="N40" s="108">
        <v>45647.497000000003</v>
      </c>
      <c r="O40" s="108">
        <v>6338.8119999999999</v>
      </c>
      <c r="P40" s="108">
        <v>39308.685000000005</v>
      </c>
      <c r="Q40" s="108">
        <v>22.1</v>
      </c>
      <c r="R40" s="108">
        <v>536.1</v>
      </c>
      <c r="S40" s="108" t="s">
        <v>520</v>
      </c>
      <c r="T40" s="108">
        <v>58.64181</v>
      </c>
      <c r="U40" s="108">
        <v>0</v>
      </c>
      <c r="AP40" s="108" t="s">
        <v>107</v>
      </c>
      <c r="AQ40" s="113">
        <f>HLOOKUP($AP40,'[3]Megafile LAL per cap'!$A$2:$BF$18,12,FALSE)</f>
        <v>7.0354779025397605</v>
      </c>
      <c r="AR40" s="113">
        <f t="shared" si="1"/>
        <v>7.0354779025397605</v>
      </c>
    </row>
    <row r="41" spans="1:44" x14ac:dyDescent="0.25">
      <c r="A41" s="108" t="s">
        <v>84</v>
      </c>
      <c r="B41" s="108">
        <v>2010</v>
      </c>
      <c r="C41" s="108">
        <v>3</v>
      </c>
      <c r="D41" s="108">
        <v>12.32</v>
      </c>
      <c r="E41" s="108">
        <v>1.8</v>
      </c>
      <c r="F41" s="111">
        <v>7.849871654121408</v>
      </c>
      <c r="G41" s="108">
        <v>4.51</v>
      </c>
      <c r="H41" s="108">
        <v>3.87</v>
      </c>
      <c r="I41" s="108">
        <v>1.3</v>
      </c>
      <c r="J41" s="108">
        <v>0.84</v>
      </c>
      <c r="K41" s="108">
        <v>51801.048949273238</v>
      </c>
      <c r="L41" s="108">
        <v>201639000000</v>
      </c>
      <c r="M41" s="108">
        <v>212634216000</v>
      </c>
      <c r="N41" s="108">
        <v>22162.863000000001</v>
      </c>
      <c r="O41" s="108">
        <v>4212.6409999999996</v>
      </c>
      <c r="P41" s="108">
        <v>17950.222000000002</v>
      </c>
      <c r="Q41" s="108">
        <v>4.9000000000000004</v>
      </c>
      <c r="R41" s="108">
        <v>92.4</v>
      </c>
      <c r="S41" s="108" t="s">
        <v>525</v>
      </c>
      <c r="T41" s="108">
        <v>81.474130000000002</v>
      </c>
      <c r="U41" s="108">
        <v>0</v>
      </c>
      <c r="W41" s="108">
        <f>SUMPRODUCT(D41:D42,$P$41:$P$42)/SUM($P$41:$P$42)</f>
        <v>12.167613870365487</v>
      </c>
      <c r="X41" s="108">
        <f>SUMPRODUCT(E41:E42,$P$41:$P$42)/SUM($P$41:$P$42)</f>
        <v>1.7675774192266993</v>
      </c>
      <c r="Y41" s="108">
        <f t="shared" ref="Y41:AC41" si="4">SUMPRODUCT(F41:F42,$P$41:$P$42)/SUM($P$41:$P$42)</f>
        <v>7.6584829817759497</v>
      </c>
      <c r="Z41" s="108">
        <f t="shared" si="4"/>
        <v>4.3851730640227915</v>
      </c>
      <c r="AA41" s="108">
        <f t="shared" si="4"/>
        <v>3.7743533867187629</v>
      </c>
      <c r="AB41" s="108">
        <f t="shared" si="4"/>
        <v>1.3405282259666262</v>
      </c>
      <c r="AC41" s="108">
        <f t="shared" si="4"/>
        <v>0.90160290346927185</v>
      </c>
      <c r="AD41" s="108">
        <f>SUMPRODUCT(Q41:Q42,$N$41:$N$42)/SUM($N$41:$N$42)</f>
        <v>4.6035925974365188</v>
      </c>
      <c r="AE41" s="108">
        <f>SUMPRODUCT(R41:R42,$N$41:$N$42)/SUM($N$41:$N$42)</f>
        <v>94.277246882902048</v>
      </c>
      <c r="AF41" s="112" t="s">
        <v>526</v>
      </c>
      <c r="AM41" s="108">
        <f>X41/W41</f>
        <v>0.14526902629049365</v>
      </c>
      <c r="AP41" s="108" t="s">
        <v>84</v>
      </c>
      <c r="AQ41" s="113">
        <f>HLOOKUP($AP41,'[3]Megafile LAL per cap'!$A$2:$BF$18,12,FALSE)</f>
        <v>7.849871654121408</v>
      </c>
      <c r="AR41" s="113">
        <f t="shared" si="1"/>
        <v>7.849871654121408</v>
      </c>
    </row>
    <row r="42" spans="1:44" x14ac:dyDescent="0.25">
      <c r="A42" s="108" t="s">
        <v>85</v>
      </c>
      <c r="B42" s="108">
        <v>2010</v>
      </c>
      <c r="C42" s="108">
        <v>3</v>
      </c>
      <c r="D42" s="108">
        <v>11.379999999999999</v>
      </c>
      <c r="E42" s="108">
        <v>1.6</v>
      </c>
      <c r="F42" s="111">
        <v>6.6692828929512151</v>
      </c>
      <c r="G42" s="108">
        <v>3.74</v>
      </c>
      <c r="H42" s="108">
        <v>3.28</v>
      </c>
      <c r="I42" s="108">
        <v>1.55</v>
      </c>
      <c r="J42" s="108">
        <v>1.22</v>
      </c>
      <c r="K42" s="108">
        <v>33394.069336136534</v>
      </c>
      <c r="L42" s="108">
        <v>30616823000</v>
      </c>
      <c r="M42" s="108">
        <v>31396365000</v>
      </c>
      <c r="N42" s="108">
        <v>4369.027</v>
      </c>
      <c r="O42" s="108">
        <v>896.05</v>
      </c>
      <c r="P42" s="108">
        <v>3472.9769999999999</v>
      </c>
      <c r="Q42" s="108">
        <v>3.1</v>
      </c>
      <c r="R42" s="108">
        <v>103.8</v>
      </c>
      <c r="S42" s="108" t="s">
        <v>525</v>
      </c>
      <c r="T42" s="108">
        <v>79.972700000000003</v>
      </c>
      <c r="U42" s="108">
        <v>0</v>
      </c>
      <c r="AP42" s="108" t="s">
        <v>85</v>
      </c>
      <c r="AQ42" s="113">
        <f>HLOOKUP($AP42,'[3]Megafile LAL per cap'!$A$2:$BF$18,12,FALSE)</f>
        <v>6.6692828929512151</v>
      </c>
      <c r="AR42" s="113">
        <f t="shared" si="1"/>
        <v>6.6692828929512151</v>
      </c>
    </row>
    <row r="43" spans="1:44" x14ac:dyDescent="0.25">
      <c r="A43" s="108" t="s">
        <v>221</v>
      </c>
      <c r="B43" s="108">
        <v>2010</v>
      </c>
      <c r="C43" s="108">
        <v>3</v>
      </c>
      <c r="D43" s="108">
        <v>10.199999999999999</v>
      </c>
      <c r="E43" s="108">
        <v>2</v>
      </c>
      <c r="F43" s="111">
        <v>6.8492715429785722</v>
      </c>
      <c r="G43" s="108">
        <v>4.2</v>
      </c>
      <c r="H43" s="108">
        <v>1.8</v>
      </c>
      <c r="I43" s="108">
        <v>2.2000000000000002</v>
      </c>
      <c r="J43" s="108">
        <v>0</v>
      </c>
      <c r="K43" s="108">
        <v>47463.631192364875</v>
      </c>
      <c r="L43" s="108">
        <v>402690000000</v>
      </c>
      <c r="M43" s="108">
        <v>387481217000</v>
      </c>
      <c r="N43" s="108">
        <v>34126.173000000003</v>
      </c>
      <c r="O43" s="108">
        <v>5621.3649999999998</v>
      </c>
      <c r="P43" s="108">
        <v>28504.808000000005</v>
      </c>
      <c r="Q43" s="108">
        <v>6.9</v>
      </c>
      <c r="R43" s="108">
        <v>88.6</v>
      </c>
      <c r="S43" s="108" t="s">
        <v>527</v>
      </c>
      <c r="T43" s="108">
        <v>88.791610000000006</v>
      </c>
      <c r="U43" s="108">
        <v>0</v>
      </c>
      <c r="W43" s="108">
        <f>SUMPRODUCT(D43:D44,$P$43:$P$44)/SUM($P$43:$P$44)</f>
        <v>9.1682687900610809</v>
      </c>
      <c r="X43" s="108">
        <f t="shared" ref="X43:AC43" si="5">SUMPRODUCT(E43:E44,$P$43:$P$44)/SUM($P$43:$P$44)</f>
        <v>0.65426363921010355</v>
      </c>
      <c r="Y43" s="108">
        <f t="shared" si="5"/>
        <v>8.3750929592744612</v>
      </c>
      <c r="Z43" s="108">
        <f t="shared" si="5"/>
        <v>4.2717726059087946</v>
      </c>
      <c r="AA43" s="108">
        <f t="shared" si="5"/>
        <v>1.5129095763648219</v>
      </c>
      <c r="AB43" s="108">
        <f t="shared" si="5"/>
        <v>2.7382945443159579</v>
      </c>
      <c r="AC43" s="108">
        <f t="shared" si="5"/>
        <v>0</v>
      </c>
      <c r="AD43" s="108">
        <f>SUMPRODUCT(Q43:Q44,$N$43:$N$44)/SUM($P$43:$P$44)</f>
        <v>13.482970334766168</v>
      </c>
      <c r="AE43" s="108">
        <f>SUMPRODUCT(R43:R44,$N$43:$N$44)/SUM($P$43:$P$44)</f>
        <v>162.95696226646101</v>
      </c>
      <c r="AF43" s="112" t="s">
        <v>528</v>
      </c>
      <c r="AM43" s="108">
        <f>X43/W43</f>
        <v>7.1361742788274507E-2</v>
      </c>
      <c r="AP43" s="108" t="s">
        <v>221</v>
      </c>
      <c r="AQ43" s="113">
        <f>HLOOKUP($AP43,'[3]Megafile LAL per cap'!$A$2:$BF$18,12,FALSE)</f>
        <v>6.8492715429785722</v>
      </c>
      <c r="AR43" s="113">
        <f t="shared" si="1"/>
        <v>6.8492715429785722</v>
      </c>
    </row>
    <row r="44" spans="1:44" x14ac:dyDescent="0.25">
      <c r="A44" s="108" t="s">
        <v>529</v>
      </c>
      <c r="B44" s="108">
        <v>2010</v>
      </c>
      <c r="C44" s="108">
        <v>3</v>
      </c>
      <c r="D44" s="108">
        <v>9.0500000000000007</v>
      </c>
      <c r="E44" s="108">
        <v>0.5</v>
      </c>
      <c r="F44" s="111">
        <v>8.5500000000000007</v>
      </c>
      <c r="G44" s="108">
        <v>4.28</v>
      </c>
      <c r="H44" s="108">
        <v>1.48</v>
      </c>
      <c r="I44" s="108">
        <v>2.8</v>
      </c>
      <c r="J44" s="108">
        <v>0</v>
      </c>
      <c r="K44" s="108">
        <v>48374.056456596576</v>
      </c>
      <c r="L44" s="108">
        <v>1969183900000</v>
      </c>
      <c r="M44" s="108">
        <v>1278495000000</v>
      </c>
      <c r="N44" s="108">
        <v>309876.17</v>
      </c>
      <c r="O44" s="108">
        <v>61211.243000000002</v>
      </c>
      <c r="P44" s="108">
        <v>248664.92699999997</v>
      </c>
      <c r="Q44" s="108">
        <v>11.3</v>
      </c>
      <c r="R44" s="108">
        <v>136</v>
      </c>
      <c r="S44" s="108" t="s">
        <v>527</v>
      </c>
      <c r="T44" s="108">
        <v>76.47945</v>
      </c>
      <c r="U44" s="108">
        <v>0</v>
      </c>
      <c r="AP44" s="108" t="s">
        <v>529</v>
      </c>
      <c r="AQ44" s="113" t="e">
        <f>HLOOKUP($AP44,'[3]Megafile LAL per cap'!$A$2:$BF$18,12,FALSE)</f>
        <v>#N/A</v>
      </c>
      <c r="AR44" s="113">
        <f t="shared" si="1"/>
        <v>8.5500000000000007</v>
      </c>
    </row>
    <row r="45" spans="1:44" x14ac:dyDescent="0.25">
      <c r="A45" s="108" t="s">
        <v>530</v>
      </c>
      <c r="B45" s="108">
        <v>2010</v>
      </c>
      <c r="C45" s="108">
        <v>3</v>
      </c>
      <c r="D45" s="108">
        <v>10.15</v>
      </c>
      <c r="E45" s="108">
        <v>2</v>
      </c>
      <c r="F45" s="111">
        <v>8.15</v>
      </c>
      <c r="G45" s="108">
        <v>3.32</v>
      </c>
      <c r="H45" s="108">
        <v>3.91</v>
      </c>
      <c r="I45" s="108">
        <v>0.45</v>
      </c>
      <c r="J45" s="108">
        <v>0.47</v>
      </c>
      <c r="K45" s="108">
        <v>11463.843437443898</v>
      </c>
      <c r="L45" s="108">
        <v>56792500000</v>
      </c>
      <c r="M45" s="108">
        <v>68187300000</v>
      </c>
      <c r="N45" s="108">
        <v>41222.875</v>
      </c>
      <c r="O45" s="108">
        <v>10665.164000000001</v>
      </c>
      <c r="P45" s="108">
        <v>30557.710999999999</v>
      </c>
      <c r="Q45" s="108">
        <v>14</v>
      </c>
      <c r="R45" s="108">
        <v>191.7</v>
      </c>
      <c r="S45" s="108" t="s">
        <v>531</v>
      </c>
      <c r="T45" s="108">
        <v>45.509689999999999</v>
      </c>
      <c r="U45" s="108">
        <v>1</v>
      </c>
      <c r="W45" s="108">
        <f>SUMPRODUCT(D45:D62,$P$45:$P$62)/SUM($P$45:$P$62)</f>
        <v>7.8349190409244533</v>
      </c>
      <c r="X45" s="108">
        <f t="shared" ref="X45:AC45" si="6">SUMPRODUCT(E45:E62,$P$45:$P$62)/SUM($P$45:$P$62)</f>
        <v>1.6619801490047157</v>
      </c>
      <c r="Y45" s="108">
        <f t="shared" si="6"/>
        <v>5.0401275870579418</v>
      </c>
      <c r="Z45" s="108">
        <f t="shared" si="6"/>
        <v>3.6955688270355442</v>
      </c>
      <c r="AA45" s="108">
        <f t="shared" si="6"/>
        <v>0.58407449940233092</v>
      </c>
      <c r="AB45" s="108">
        <f t="shared" si="6"/>
        <v>1.8458834888273015</v>
      </c>
      <c r="AC45" s="108">
        <f t="shared" si="6"/>
        <v>4.8720719919556316E-2</v>
      </c>
      <c r="AD45" s="108">
        <f>SUMPRODUCT(Q45:Q62,$N$45:$N$62)/SUM($N$45:$N$62)</f>
        <v>21.174682357076971</v>
      </c>
      <c r="AE45" s="108">
        <f>SUMPRODUCT(R45:R62,$N$45:$N$62)/SUM($N$45:$N$62)</f>
        <v>182.6599702399385</v>
      </c>
      <c r="AF45" s="112" t="s">
        <v>532</v>
      </c>
      <c r="AM45" s="108">
        <f>X45/W45</f>
        <v>0.21212473802519549</v>
      </c>
      <c r="AP45" s="108" t="s">
        <v>533</v>
      </c>
      <c r="AQ45" s="113" t="e">
        <f>HLOOKUP($AP45,'[3]Megafile LAL per cap'!$A$2:$BF$18,12,FALSE)</f>
        <v>#N/A</v>
      </c>
      <c r="AR45" s="113">
        <f t="shared" si="1"/>
        <v>8.15</v>
      </c>
    </row>
    <row r="46" spans="1:44" x14ac:dyDescent="0.25">
      <c r="A46" s="108" t="s">
        <v>533</v>
      </c>
      <c r="B46" s="108">
        <v>2010</v>
      </c>
      <c r="C46" s="108">
        <v>2</v>
      </c>
      <c r="D46" s="108">
        <v>5.35</v>
      </c>
      <c r="E46" s="108">
        <v>2.5</v>
      </c>
      <c r="F46" s="111">
        <v>5.5814622635612636</v>
      </c>
      <c r="G46" s="108">
        <v>2.17</v>
      </c>
      <c r="H46" s="108">
        <v>0.09</v>
      </c>
      <c r="I46" s="108">
        <v>0.6</v>
      </c>
      <c r="J46" s="108">
        <v>0</v>
      </c>
      <c r="K46" s="108">
        <v>1020.782395668953</v>
      </c>
      <c r="L46" s="108">
        <v>2430824000</v>
      </c>
      <c r="M46" s="108">
        <v>2826717000</v>
      </c>
      <c r="N46" s="108">
        <v>9918.2450000000008</v>
      </c>
      <c r="O46" s="108">
        <v>3440.2340000000004</v>
      </c>
      <c r="P46" s="108">
        <v>6478.0110000000004</v>
      </c>
      <c r="Q46" s="108">
        <v>23.5</v>
      </c>
      <c r="R46" s="108">
        <v>269.5</v>
      </c>
      <c r="S46" s="108" t="s">
        <v>531</v>
      </c>
      <c r="T46" s="108">
        <v>53.992890000000003</v>
      </c>
      <c r="U46" s="108">
        <v>0</v>
      </c>
      <c r="AP46" s="108" t="s">
        <v>117</v>
      </c>
      <c r="AQ46" s="113">
        <f>HLOOKUP($AP46,'[3]Megafile LAL per cap'!$A$2:$BF$18,12,FALSE)</f>
        <v>5.5814622635612636</v>
      </c>
      <c r="AR46" s="113">
        <f t="shared" si="1"/>
        <v>5.5814622635612636</v>
      </c>
    </row>
    <row r="47" spans="1:44" x14ac:dyDescent="0.25">
      <c r="A47" s="108" t="s">
        <v>117</v>
      </c>
      <c r="B47" s="108">
        <v>2010</v>
      </c>
      <c r="C47" s="108">
        <v>3</v>
      </c>
      <c r="D47" s="108">
        <v>8.879999999999999</v>
      </c>
      <c r="E47" s="108">
        <v>1.5</v>
      </c>
      <c r="F47" s="111">
        <v>4.4676907793116527</v>
      </c>
      <c r="G47" s="108">
        <v>4.4000000000000004</v>
      </c>
      <c r="H47" s="108">
        <v>0.28999999999999998</v>
      </c>
      <c r="I47" s="108">
        <v>2.68</v>
      </c>
      <c r="J47" s="108">
        <v>0.01</v>
      </c>
      <c r="K47" s="108">
        <v>11318.057357411706</v>
      </c>
      <c r="L47" s="108">
        <v>191537000000</v>
      </c>
      <c r="M47" s="108">
        <v>201915000000</v>
      </c>
      <c r="N47" s="108">
        <v>198614.20800000001</v>
      </c>
      <c r="O47" s="108">
        <v>50411.306000000004</v>
      </c>
      <c r="P47" s="108">
        <v>148202.902</v>
      </c>
      <c r="Q47" s="108">
        <v>15.9</v>
      </c>
      <c r="R47" s="108">
        <v>214.2</v>
      </c>
      <c r="S47" s="108" t="s">
        <v>531</v>
      </c>
      <c r="T47" s="108">
        <v>55.720999999999997</v>
      </c>
      <c r="U47" s="108">
        <v>0</v>
      </c>
      <c r="AP47" s="108" t="s">
        <v>120</v>
      </c>
      <c r="AQ47" s="113">
        <f>HLOOKUP($AP47,'[3]Megafile LAL per cap'!$A$2:$BF$18,12,FALSE)</f>
        <v>4.4676907793116527</v>
      </c>
      <c r="AR47" s="113">
        <f t="shared" si="1"/>
        <v>4.4676907793116527</v>
      </c>
    </row>
    <row r="48" spans="1:44" x14ac:dyDescent="0.25">
      <c r="A48" s="108" t="s">
        <v>120</v>
      </c>
      <c r="B48" s="108">
        <v>2010</v>
      </c>
      <c r="C48" s="108">
        <v>3</v>
      </c>
      <c r="D48" s="108">
        <v>9.93</v>
      </c>
      <c r="E48" s="108">
        <v>2</v>
      </c>
      <c r="F48" s="111">
        <v>7.93</v>
      </c>
      <c r="G48" s="108">
        <v>2.37</v>
      </c>
      <c r="H48" s="108">
        <v>3.23</v>
      </c>
      <c r="I48" s="108">
        <v>2.33</v>
      </c>
      <c r="J48" s="108">
        <v>0</v>
      </c>
      <c r="K48" s="108">
        <v>12683.885223434609</v>
      </c>
      <c r="L48" s="108">
        <v>59207444444</v>
      </c>
      <c r="M48" s="108">
        <v>71108528876</v>
      </c>
      <c r="N48" s="108">
        <v>17015.047999999999</v>
      </c>
      <c r="O48" s="108">
        <v>3719.2820000000002</v>
      </c>
      <c r="P48" s="108">
        <v>13295.766</v>
      </c>
      <c r="Q48" s="108">
        <v>21.8</v>
      </c>
      <c r="R48" s="108">
        <v>115.1</v>
      </c>
      <c r="S48" s="108" t="s">
        <v>531</v>
      </c>
      <c r="T48" s="108">
        <v>66.840289999999996</v>
      </c>
      <c r="U48" s="108">
        <v>1</v>
      </c>
      <c r="AP48" s="108" t="s">
        <v>121</v>
      </c>
      <c r="AQ48" s="113" t="e">
        <f>HLOOKUP($AP48,'[3]Megafile LAL per cap'!$A$2:$BF$18,12,FALSE)</f>
        <v>#N/A</v>
      </c>
      <c r="AR48" s="113">
        <f t="shared" si="1"/>
        <v>7.93</v>
      </c>
    </row>
    <row r="49" spans="1:44" x14ac:dyDescent="0.25">
      <c r="A49" s="108" t="s">
        <v>121</v>
      </c>
      <c r="B49" s="108">
        <v>2010</v>
      </c>
      <c r="C49" s="108">
        <v>3</v>
      </c>
      <c r="D49" s="108">
        <v>6.2</v>
      </c>
      <c r="E49" s="108">
        <v>2</v>
      </c>
      <c r="F49" s="111">
        <v>4.2</v>
      </c>
      <c r="G49" s="108">
        <v>2.78</v>
      </c>
      <c r="H49" s="108">
        <v>0.05</v>
      </c>
      <c r="I49" s="108">
        <v>1.37</v>
      </c>
      <c r="J49" s="108">
        <v>0.01</v>
      </c>
      <c r="K49" s="108">
        <v>6179.7703294463508</v>
      </c>
      <c r="L49" s="108">
        <v>40485555690</v>
      </c>
      <c r="M49" s="108">
        <v>39713336400</v>
      </c>
      <c r="N49" s="108">
        <v>45918.101000000002</v>
      </c>
      <c r="O49" s="108">
        <v>12118.671</v>
      </c>
      <c r="P49" s="108">
        <v>33799.43</v>
      </c>
      <c r="Q49" s="108">
        <v>10.4</v>
      </c>
      <c r="R49" s="108">
        <v>150.19999999999999</v>
      </c>
      <c r="S49" s="108" t="s">
        <v>531</v>
      </c>
      <c r="T49" s="108">
        <v>50.61524</v>
      </c>
      <c r="U49" s="108">
        <v>0</v>
      </c>
      <c r="AP49" s="108" t="s">
        <v>122</v>
      </c>
      <c r="AQ49" s="113" t="e">
        <f>HLOOKUP($AP49,'[3]Megafile LAL per cap'!$A$2:$BF$18,12,FALSE)</f>
        <v>#N/A</v>
      </c>
      <c r="AR49" s="113">
        <f t="shared" si="1"/>
        <v>4.2</v>
      </c>
    </row>
    <row r="50" spans="1:44" x14ac:dyDescent="0.25">
      <c r="A50" s="108" t="s">
        <v>122</v>
      </c>
      <c r="B50" s="108">
        <v>2010</v>
      </c>
      <c r="C50" s="108">
        <v>3</v>
      </c>
      <c r="D50" s="108">
        <v>5.34</v>
      </c>
      <c r="E50" s="108">
        <v>1</v>
      </c>
      <c r="F50" s="111">
        <v>4.34</v>
      </c>
      <c r="G50" s="108">
        <v>2.57</v>
      </c>
      <c r="H50" s="108">
        <v>0.21</v>
      </c>
      <c r="I50" s="108">
        <v>1.54</v>
      </c>
      <c r="J50" s="108">
        <v>0.02</v>
      </c>
      <c r="K50" s="108">
        <v>7773.1854761499571</v>
      </c>
      <c r="L50" s="108">
        <v>13569600000</v>
      </c>
      <c r="M50" s="108">
        <v>9448100000</v>
      </c>
      <c r="N50" s="108">
        <v>4545.2730000000001</v>
      </c>
      <c r="O50" s="108">
        <v>1117.183</v>
      </c>
      <c r="P50" s="108">
        <v>3428.09</v>
      </c>
      <c r="Q50" s="108">
        <v>16.600000000000001</v>
      </c>
      <c r="R50" s="108">
        <v>140.1</v>
      </c>
      <c r="S50" s="108" t="s">
        <v>531</v>
      </c>
      <c r="T50" s="108">
        <v>61.296320000000001</v>
      </c>
      <c r="U50" s="108">
        <v>0</v>
      </c>
      <c r="AP50" s="108" t="s">
        <v>123</v>
      </c>
      <c r="AQ50" s="113" t="e">
        <f>HLOOKUP($AP50,'[3]Megafile LAL per cap'!$A$2:$BF$18,12,FALSE)</f>
        <v>#N/A</v>
      </c>
      <c r="AR50" s="113">
        <f t="shared" si="1"/>
        <v>4.34</v>
      </c>
    </row>
    <row r="51" spans="1:44" x14ac:dyDescent="0.25">
      <c r="A51" s="108" t="s">
        <v>123</v>
      </c>
      <c r="B51" s="108">
        <v>2010</v>
      </c>
      <c r="C51" s="108">
        <v>3</v>
      </c>
      <c r="D51" s="108">
        <v>5.14</v>
      </c>
      <c r="E51" s="108">
        <v>1</v>
      </c>
      <c r="F51" s="111">
        <v>4.1399999999999997</v>
      </c>
      <c r="G51" s="108">
        <v>1.6</v>
      </c>
      <c r="H51" s="108">
        <v>0.09</v>
      </c>
      <c r="I51" s="108">
        <v>2.44</v>
      </c>
      <c r="J51" s="108">
        <v>0</v>
      </c>
      <c r="K51" s="108">
        <v>5701.9608983272838</v>
      </c>
      <c r="L51" s="108">
        <v>11496166000</v>
      </c>
      <c r="M51" s="108">
        <v>4913598000</v>
      </c>
      <c r="N51" s="108">
        <v>11308.133</v>
      </c>
      <c r="O51" s="108">
        <v>1994.502</v>
      </c>
      <c r="P51" s="108">
        <v>9313.6309999999994</v>
      </c>
      <c r="Q51" s="108">
        <v>8.8000000000000007</v>
      </c>
      <c r="R51" s="108">
        <v>185</v>
      </c>
      <c r="S51" s="108" t="s">
        <v>531</v>
      </c>
      <c r="T51" s="108">
        <v>43.709130000000002</v>
      </c>
      <c r="U51" s="108">
        <v>0</v>
      </c>
      <c r="AP51" s="108" t="s">
        <v>126</v>
      </c>
      <c r="AQ51" s="113" t="e">
        <f>HLOOKUP($AP51,'[3]Megafile LAL per cap'!$A$2:$BF$18,12,FALSE)</f>
        <v>#N/A</v>
      </c>
      <c r="AR51" s="113">
        <f t="shared" si="1"/>
        <v>4.1399999999999997</v>
      </c>
    </row>
    <row r="52" spans="1:44" x14ac:dyDescent="0.25">
      <c r="A52" s="108" t="s">
        <v>126</v>
      </c>
      <c r="B52" s="108">
        <v>2010</v>
      </c>
      <c r="C52" s="108">
        <v>3</v>
      </c>
      <c r="D52" s="108">
        <v>6.98</v>
      </c>
      <c r="E52" s="108">
        <v>0.7</v>
      </c>
      <c r="F52" s="111">
        <v>6.28</v>
      </c>
      <c r="G52" s="108">
        <v>3.42</v>
      </c>
      <c r="H52" s="108">
        <v>0.17</v>
      </c>
      <c r="I52" s="108">
        <v>2.68</v>
      </c>
      <c r="J52" s="108">
        <v>0.01</v>
      </c>
      <c r="K52" s="108">
        <v>5295.4026724717805</v>
      </c>
      <c r="L52" s="108">
        <v>15489100000</v>
      </c>
      <c r="M52" s="108">
        <v>6753689000</v>
      </c>
      <c r="N52" s="108">
        <v>9897.9830000000002</v>
      </c>
      <c r="O52" s="108">
        <v>3111.2110000000002</v>
      </c>
      <c r="P52" s="108">
        <v>6786.7719999999999</v>
      </c>
      <c r="Q52" s="108">
        <v>19.600000000000001</v>
      </c>
      <c r="R52" s="108">
        <v>198.9</v>
      </c>
      <c r="S52" s="108" t="s">
        <v>531</v>
      </c>
      <c r="T52" s="108">
        <v>51.660330000000002</v>
      </c>
      <c r="U52" s="108">
        <v>0</v>
      </c>
      <c r="AP52" s="108" t="s">
        <v>127</v>
      </c>
      <c r="AQ52" s="113" t="e">
        <f>HLOOKUP($AP52,'[3]Megafile LAL per cap'!$A$2:$BF$18,12,FALSE)</f>
        <v>#N/A</v>
      </c>
      <c r="AR52" s="113">
        <f t="shared" si="1"/>
        <v>6.28</v>
      </c>
    </row>
    <row r="53" spans="1:44" x14ac:dyDescent="0.25">
      <c r="A53" s="108" t="s">
        <v>127</v>
      </c>
      <c r="B53" s="108">
        <v>2010</v>
      </c>
      <c r="C53" s="108">
        <v>3</v>
      </c>
      <c r="D53" s="108">
        <v>7.31</v>
      </c>
      <c r="E53" s="108">
        <v>3</v>
      </c>
      <c r="F53" s="111">
        <v>4.3099999999999996</v>
      </c>
      <c r="G53" s="108">
        <v>2.9</v>
      </c>
      <c r="H53" s="108">
        <v>0.05</v>
      </c>
      <c r="I53" s="108">
        <v>1.36</v>
      </c>
      <c r="J53" s="108">
        <v>0</v>
      </c>
      <c r="K53" s="108">
        <v>4636.6930976666199</v>
      </c>
      <c r="L53" s="108">
        <v>20590851000</v>
      </c>
      <c r="M53" s="108">
        <v>17489922000</v>
      </c>
      <c r="N53" s="108">
        <v>14934.691999999999</v>
      </c>
      <c r="O53" s="108">
        <v>4589.6390000000001</v>
      </c>
      <c r="P53" s="108">
        <v>10345.053</v>
      </c>
      <c r="Q53" s="108">
        <v>17.8</v>
      </c>
      <c r="R53" s="108">
        <v>149.30000000000001</v>
      </c>
      <c r="S53" s="108" t="s">
        <v>531</v>
      </c>
      <c r="T53" s="108">
        <v>57.212859999999999</v>
      </c>
      <c r="U53" s="108">
        <v>0</v>
      </c>
      <c r="AP53" s="108" t="s">
        <v>128</v>
      </c>
      <c r="AQ53" s="113" t="e">
        <f>HLOOKUP($AP53,'[3]Megafile LAL per cap'!$A$2:$BF$18,12,FALSE)</f>
        <v>#N/A</v>
      </c>
      <c r="AR53" s="113">
        <f t="shared" si="1"/>
        <v>4.3099999999999996</v>
      </c>
    </row>
    <row r="54" spans="1:44" x14ac:dyDescent="0.25">
      <c r="A54" s="108" t="s">
        <v>128</v>
      </c>
      <c r="B54" s="108">
        <v>2010</v>
      </c>
      <c r="C54" s="108">
        <v>3</v>
      </c>
      <c r="D54" s="108">
        <v>3.09</v>
      </c>
      <c r="E54" s="108">
        <v>1</v>
      </c>
      <c r="F54" s="111">
        <v>2.09</v>
      </c>
      <c r="G54" s="108">
        <v>0.87</v>
      </c>
      <c r="H54" s="108">
        <v>0.04</v>
      </c>
      <c r="I54" s="108">
        <v>1.18</v>
      </c>
      <c r="J54" s="108">
        <v>0</v>
      </c>
      <c r="K54" s="108">
        <v>3444.4561484482233</v>
      </c>
      <c r="L54" s="108">
        <v>8416000000</v>
      </c>
      <c r="M54" s="108">
        <v>4499400000</v>
      </c>
      <c r="N54" s="108">
        <v>6038.3059999999996</v>
      </c>
      <c r="O54" s="108">
        <v>1843.778</v>
      </c>
      <c r="P54" s="108">
        <v>4194.5279999999993</v>
      </c>
      <c r="Q54" s="108">
        <v>21.9</v>
      </c>
      <c r="R54" s="108">
        <v>171</v>
      </c>
      <c r="S54" s="108" t="s">
        <v>531</v>
      </c>
      <c r="T54" s="108">
        <v>61.010629999999999</v>
      </c>
      <c r="U54" s="108">
        <v>0</v>
      </c>
      <c r="AP54" s="108" t="s">
        <v>132</v>
      </c>
      <c r="AQ54" s="113" t="e">
        <f>HLOOKUP($AP54,'[3]Megafile LAL per cap'!$A$2:$BF$18,12,FALSE)</f>
        <v>#N/A</v>
      </c>
      <c r="AR54" s="113">
        <f t="shared" si="1"/>
        <v>2.09</v>
      </c>
    </row>
    <row r="55" spans="1:44" x14ac:dyDescent="0.25">
      <c r="A55" s="108" t="s">
        <v>132</v>
      </c>
      <c r="B55" s="108">
        <v>2010</v>
      </c>
      <c r="C55" s="108">
        <v>3</v>
      </c>
      <c r="D55" s="108">
        <v>3.7800000000000002</v>
      </c>
      <c r="E55" s="108">
        <v>1.6</v>
      </c>
      <c r="F55" s="111">
        <v>2.1800000000000002</v>
      </c>
      <c r="G55" s="108">
        <v>0.92</v>
      </c>
      <c r="H55" s="108">
        <v>0.03</v>
      </c>
      <c r="I55" s="108">
        <v>1.23</v>
      </c>
      <c r="J55" s="108">
        <v>0</v>
      </c>
      <c r="K55" s="108">
        <v>2882.3860258894811</v>
      </c>
      <c r="L55" s="108">
        <v>13838300000</v>
      </c>
      <c r="M55" s="108">
        <v>8462500000</v>
      </c>
      <c r="N55" s="108">
        <v>14732.261</v>
      </c>
      <c r="O55" s="108">
        <v>5759.67</v>
      </c>
      <c r="P55" s="108">
        <v>8972.5910000000003</v>
      </c>
      <c r="Q55" s="108">
        <v>37.4</v>
      </c>
      <c r="R55" s="108">
        <v>122.9</v>
      </c>
      <c r="S55" s="108" t="s">
        <v>531</v>
      </c>
      <c r="T55" s="108">
        <v>49.428600000000003</v>
      </c>
      <c r="U55" s="108">
        <v>0</v>
      </c>
      <c r="AP55" s="108" t="s">
        <v>135</v>
      </c>
      <c r="AQ55" s="113" t="e">
        <f>HLOOKUP($AP55,'[3]Megafile LAL per cap'!$A$2:$BF$18,12,FALSE)</f>
        <v>#N/A</v>
      </c>
      <c r="AR55" s="113">
        <f t="shared" si="1"/>
        <v>2.1800000000000002</v>
      </c>
    </row>
    <row r="56" spans="1:44" x14ac:dyDescent="0.25">
      <c r="A56" s="108" t="s">
        <v>135</v>
      </c>
      <c r="B56" s="108">
        <v>2010</v>
      </c>
      <c r="C56" s="108">
        <v>3</v>
      </c>
      <c r="D56" s="108">
        <v>3.92</v>
      </c>
      <c r="E56" s="108">
        <v>1</v>
      </c>
      <c r="F56" s="111">
        <v>2.92</v>
      </c>
      <c r="G56" s="108">
        <v>1.17</v>
      </c>
      <c r="H56" s="108">
        <v>0.03</v>
      </c>
      <c r="I56" s="108">
        <v>1.71</v>
      </c>
      <c r="J56" s="108">
        <v>0</v>
      </c>
      <c r="K56" s="108">
        <v>2078.3257595498253</v>
      </c>
      <c r="L56" s="108">
        <v>8907000000</v>
      </c>
      <c r="M56" s="108">
        <v>6264400000</v>
      </c>
      <c r="N56" s="108">
        <v>7503.875</v>
      </c>
      <c r="O56" s="108">
        <v>2690.44</v>
      </c>
      <c r="P56" s="108">
        <v>4813.4349999999995</v>
      </c>
      <c r="Q56" s="108">
        <v>20.399999999999999</v>
      </c>
      <c r="R56" s="108">
        <v>200.5</v>
      </c>
      <c r="S56" s="108" t="s">
        <v>531</v>
      </c>
      <c r="T56" s="108">
        <v>52.395989999999998</v>
      </c>
      <c r="U56" s="108">
        <v>0</v>
      </c>
      <c r="AP56" s="108" t="s">
        <v>136</v>
      </c>
      <c r="AQ56" s="113" t="e">
        <f>HLOOKUP($AP56,'[3]Megafile LAL per cap'!$A$2:$BF$18,12,FALSE)</f>
        <v>#N/A</v>
      </c>
      <c r="AR56" s="113">
        <f t="shared" si="1"/>
        <v>2.92</v>
      </c>
    </row>
    <row r="57" spans="1:44" x14ac:dyDescent="0.25">
      <c r="A57" s="108" t="s">
        <v>136</v>
      </c>
      <c r="B57" s="108">
        <v>2010</v>
      </c>
      <c r="C57" s="108">
        <v>3</v>
      </c>
      <c r="D57" s="108">
        <v>4.93</v>
      </c>
      <c r="E57" s="108">
        <v>1.5</v>
      </c>
      <c r="F57" s="111">
        <v>3.6134159016685277</v>
      </c>
      <c r="G57" s="108">
        <v>1.44</v>
      </c>
      <c r="H57" s="108">
        <v>0.17</v>
      </c>
      <c r="I57" s="108">
        <v>1.76</v>
      </c>
      <c r="J57" s="108">
        <v>0.06</v>
      </c>
      <c r="K57" s="108">
        <v>4917.0232018307688</v>
      </c>
      <c r="L57" s="108">
        <v>5225227000</v>
      </c>
      <c r="M57" s="108">
        <v>1327602000</v>
      </c>
      <c r="N57" s="108">
        <v>2741.2530000000002</v>
      </c>
      <c r="O57" s="108">
        <v>743.64400000000001</v>
      </c>
      <c r="P57" s="108">
        <v>1997.6090000000002</v>
      </c>
      <c r="Q57" s="108">
        <v>4.9000000000000004</v>
      </c>
      <c r="R57" s="108">
        <v>232.6</v>
      </c>
      <c r="S57" s="108" t="s">
        <v>531</v>
      </c>
      <c r="T57" s="108">
        <v>58.257620000000003</v>
      </c>
      <c r="U57" s="108">
        <v>0</v>
      </c>
      <c r="AP57" s="108" t="s">
        <v>138</v>
      </c>
      <c r="AQ57" s="113">
        <f>HLOOKUP($AP57,'[3]Megafile LAL per cap'!$A$2:$BF$18,12,FALSE)</f>
        <v>3.6134159016685277</v>
      </c>
      <c r="AR57" s="113">
        <f t="shared" si="1"/>
        <v>3.6134159016685277</v>
      </c>
    </row>
    <row r="58" spans="1:44" x14ac:dyDescent="0.25">
      <c r="A58" s="108" t="s">
        <v>138</v>
      </c>
      <c r="B58" s="108">
        <v>2010</v>
      </c>
      <c r="C58" s="108">
        <v>3</v>
      </c>
      <c r="D58" s="108">
        <v>7.17</v>
      </c>
      <c r="E58" s="108">
        <v>1.8</v>
      </c>
      <c r="F58" s="111">
        <v>5.37</v>
      </c>
      <c r="G58" s="108">
        <v>4.07</v>
      </c>
      <c r="H58" s="108">
        <v>0.08</v>
      </c>
      <c r="I58" s="108">
        <v>1.19</v>
      </c>
      <c r="J58" s="108">
        <v>0.03</v>
      </c>
      <c r="K58" s="108">
        <v>8916.4531715043686</v>
      </c>
      <c r="L58" s="108">
        <v>310205064000</v>
      </c>
      <c r="M58" s="108">
        <v>298305075000</v>
      </c>
      <c r="N58" s="108">
        <v>118617.542</v>
      </c>
      <c r="O58" s="108">
        <v>35552.714</v>
      </c>
      <c r="P58" s="108">
        <v>83064.828000000009</v>
      </c>
      <c r="Q58" s="108">
        <v>38.299999999999997</v>
      </c>
      <c r="R58" s="108">
        <v>148.30000000000001</v>
      </c>
      <c r="S58" s="108" t="s">
        <v>531</v>
      </c>
      <c r="T58" s="108">
        <v>57.228760000000001</v>
      </c>
      <c r="U58" s="108">
        <v>0</v>
      </c>
      <c r="AP58" s="108" t="s">
        <v>139</v>
      </c>
      <c r="AQ58" s="113" t="e">
        <f>HLOOKUP($AP58,'[3]Megafile LAL per cap'!$A$2:$BF$18,12,FALSE)</f>
        <v>#N/A</v>
      </c>
      <c r="AR58" s="113">
        <f t="shared" si="1"/>
        <v>5.37</v>
      </c>
    </row>
    <row r="59" spans="1:44" x14ac:dyDescent="0.25">
      <c r="A59" s="108" t="s">
        <v>139</v>
      </c>
      <c r="B59" s="108">
        <v>2010</v>
      </c>
      <c r="C59" s="108">
        <v>3</v>
      </c>
      <c r="D59" s="108">
        <v>4.92</v>
      </c>
      <c r="E59" s="108">
        <v>1.5</v>
      </c>
      <c r="F59" s="111">
        <v>3.42</v>
      </c>
      <c r="G59" s="108">
        <v>1.33</v>
      </c>
      <c r="H59" s="108">
        <v>0.02</v>
      </c>
      <c r="I59" s="108">
        <v>2.08</v>
      </c>
      <c r="J59" s="108">
        <v>0</v>
      </c>
      <c r="K59" s="108">
        <v>1501.3739875474232</v>
      </c>
      <c r="L59" s="108">
        <v>4792200000</v>
      </c>
      <c r="M59" s="108">
        <v>3250900000</v>
      </c>
      <c r="N59" s="108">
        <v>5737.7219999999998</v>
      </c>
      <c r="O59" s="108">
        <v>1881.3319999999999</v>
      </c>
      <c r="P59" s="108">
        <v>3856.39</v>
      </c>
      <c r="Q59" s="108">
        <v>26</v>
      </c>
      <c r="R59" s="108">
        <v>227.8</v>
      </c>
      <c r="S59" s="108" t="s">
        <v>531</v>
      </c>
      <c r="T59" s="108">
        <v>52.188099999999999</v>
      </c>
      <c r="U59" s="108">
        <v>0</v>
      </c>
      <c r="AP59" s="108" t="s">
        <v>149</v>
      </c>
      <c r="AQ59" s="113" t="e">
        <f>HLOOKUP($AP59,'[3]Megafile LAL per cap'!$A$2:$BF$18,12,FALSE)</f>
        <v>#N/A</v>
      </c>
      <c r="AR59" s="113">
        <f t="shared" si="1"/>
        <v>3.42</v>
      </c>
    </row>
    <row r="60" spans="1:44" x14ac:dyDescent="0.25">
      <c r="A60" s="108" t="s">
        <v>149</v>
      </c>
      <c r="B60" s="108">
        <v>2010</v>
      </c>
      <c r="C60" s="108">
        <v>3</v>
      </c>
      <c r="D60" s="108">
        <v>6.74</v>
      </c>
      <c r="E60" s="108">
        <v>0.3</v>
      </c>
      <c r="F60" s="111">
        <v>4.812498152258768</v>
      </c>
      <c r="G60" s="108">
        <v>3.48</v>
      </c>
      <c r="H60" s="108">
        <v>0.13</v>
      </c>
      <c r="I60" s="108">
        <v>2.82</v>
      </c>
      <c r="J60" s="108">
        <v>0.02</v>
      </c>
      <c r="K60" s="108">
        <v>6430.9497799640822</v>
      </c>
      <c r="L60" s="108">
        <v>6479599000</v>
      </c>
      <c r="M60" s="108">
        <v>10981679000</v>
      </c>
      <c r="N60" s="108">
        <v>1328.095</v>
      </c>
      <c r="O60" s="108">
        <v>275.226</v>
      </c>
      <c r="P60" s="108">
        <v>1052.8690000000001</v>
      </c>
      <c r="Q60" s="108">
        <v>11</v>
      </c>
      <c r="R60" s="108">
        <v>278.60000000000002</v>
      </c>
      <c r="S60" s="108" t="s">
        <v>531</v>
      </c>
      <c r="T60" s="108">
        <v>58.753239999999998</v>
      </c>
      <c r="U60" s="108">
        <v>0</v>
      </c>
      <c r="AP60" s="108" t="s">
        <v>150</v>
      </c>
      <c r="AQ60" s="113">
        <f>HLOOKUP($AP60,'[3]Megafile LAL per cap'!$A$2:$BF$18,12,FALSE)</f>
        <v>4.812498152258768</v>
      </c>
      <c r="AR60" s="113">
        <f t="shared" si="1"/>
        <v>4.812498152258768</v>
      </c>
    </row>
    <row r="61" spans="1:44" x14ac:dyDescent="0.25">
      <c r="A61" s="108" t="s">
        <v>150</v>
      </c>
      <c r="B61" s="108">
        <v>2010</v>
      </c>
      <c r="C61" s="108">
        <v>3</v>
      </c>
      <c r="D61" s="108">
        <v>7.21</v>
      </c>
      <c r="E61" s="108">
        <v>1</v>
      </c>
      <c r="F61" s="111">
        <v>6.21</v>
      </c>
      <c r="G61" s="108">
        <v>1.9</v>
      </c>
      <c r="H61" s="108">
        <v>3.72</v>
      </c>
      <c r="I61" s="108">
        <v>0.59</v>
      </c>
      <c r="J61" s="108">
        <v>0</v>
      </c>
      <c r="K61" s="108">
        <v>11946.825828815843</v>
      </c>
      <c r="L61" s="108">
        <v>8621758000</v>
      </c>
      <c r="M61" s="108">
        <v>6724163000</v>
      </c>
      <c r="N61" s="108">
        <v>3374.4140000000002</v>
      </c>
      <c r="O61" s="108">
        <v>759.38</v>
      </c>
      <c r="P61" s="108">
        <v>2615.0340000000001</v>
      </c>
      <c r="Q61" s="108">
        <v>10.199999999999999</v>
      </c>
      <c r="R61" s="108">
        <v>147.4</v>
      </c>
      <c r="S61" s="108" t="s">
        <v>531</v>
      </c>
      <c r="T61" s="108">
        <v>61.940249999999999</v>
      </c>
      <c r="U61" s="108">
        <v>0</v>
      </c>
      <c r="AP61" s="108" t="s">
        <v>534</v>
      </c>
      <c r="AQ61" s="113" t="e">
        <f>HLOOKUP($AP61,'[3]Megafile LAL per cap'!$A$2:$BF$18,12,FALSE)</f>
        <v>#N/A</v>
      </c>
      <c r="AR61" s="113">
        <f t="shared" si="1"/>
        <v>6.21</v>
      </c>
    </row>
    <row r="62" spans="1:44" x14ac:dyDescent="0.25">
      <c r="A62" s="108" t="s">
        <v>534</v>
      </c>
      <c r="B62" s="108">
        <v>2010</v>
      </c>
      <c r="C62" s="108">
        <v>3</v>
      </c>
      <c r="D62" s="108">
        <v>8.4700000000000006</v>
      </c>
      <c r="E62" s="108">
        <v>1.3</v>
      </c>
      <c r="F62" s="111">
        <v>5.6930337944507894</v>
      </c>
      <c r="G62" s="108">
        <v>5.43</v>
      </c>
      <c r="H62" s="108">
        <v>0.06</v>
      </c>
      <c r="I62" s="108">
        <v>1.68</v>
      </c>
      <c r="J62" s="108">
        <v>0.01</v>
      </c>
      <c r="K62" s="108">
        <v>13559.123439224566</v>
      </c>
      <c r="L62" s="108">
        <v>39000000000</v>
      </c>
      <c r="M62" s="108">
        <v>65745000000</v>
      </c>
      <c r="N62" s="108">
        <v>28995.744999999999</v>
      </c>
      <c r="O62" s="108">
        <v>8603.9120000000003</v>
      </c>
      <c r="P62" s="108">
        <v>20391.832999999999</v>
      </c>
      <c r="Q62" s="108">
        <v>15.3</v>
      </c>
      <c r="R62" s="108">
        <v>187.3</v>
      </c>
      <c r="S62" s="108" t="s">
        <v>531</v>
      </c>
      <c r="T62" s="108">
        <v>59.881900000000002</v>
      </c>
      <c r="U62" s="108">
        <v>0</v>
      </c>
      <c r="AP62" s="108" t="s">
        <v>530</v>
      </c>
      <c r="AQ62" s="113">
        <f>HLOOKUP($AP62,'[3]Megafile LAL per cap'!$A$2:$BF$18,12,FALSE)</f>
        <v>5.6930337944507894</v>
      </c>
      <c r="AR62" s="113">
        <f t="shared" si="1"/>
        <v>5.6930337944507894</v>
      </c>
    </row>
    <row r="63" spans="1:44" x14ac:dyDescent="0.25">
      <c r="A63" s="108" t="s">
        <v>47</v>
      </c>
      <c r="B63" s="108">
        <v>2010</v>
      </c>
      <c r="C63" s="108">
        <v>3</v>
      </c>
      <c r="D63" s="108">
        <v>7.45</v>
      </c>
      <c r="E63" s="108">
        <v>1.7</v>
      </c>
      <c r="F63" s="111">
        <v>2.9408220385900155</v>
      </c>
      <c r="G63" s="108">
        <v>1.6</v>
      </c>
      <c r="H63" s="108">
        <v>0.17</v>
      </c>
      <c r="I63" s="108">
        <v>3.98</v>
      </c>
      <c r="J63" s="108">
        <v>0</v>
      </c>
      <c r="K63" s="108">
        <v>4514.940520133805</v>
      </c>
      <c r="L63" s="108">
        <v>1396247000000</v>
      </c>
      <c r="M63" s="108">
        <v>1577754000000</v>
      </c>
      <c r="N63" s="108">
        <v>1340968.737</v>
      </c>
      <c r="O63" s="108">
        <v>233528.43599999999</v>
      </c>
      <c r="P63" s="108">
        <v>1107440.301</v>
      </c>
      <c r="Q63" s="108">
        <v>7.7</v>
      </c>
      <c r="R63" s="108">
        <v>300</v>
      </c>
      <c r="S63" s="108" t="s">
        <v>535</v>
      </c>
      <c r="T63" s="108">
        <v>54.168480000000002</v>
      </c>
      <c r="U63" s="108">
        <v>0</v>
      </c>
      <c r="W63" s="108">
        <f>SUMPRODUCT(D63:D75,$P$63:$P$75)/SUM($P$63:$P$75)</f>
        <v>5.6676873343874314</v>
      </c>
      <c r="X63" s="108">
        <f t="shared" ref="X63:AC63" si="7">SUMPRODUCT(E63:E75,$P$63:$P$75)/SUM($P$63:$P$75)</f>
        <v>1.688926716705224</v>
      </c>
      <c r="Y63" s="108">
        <f t="shared" si="7"/>
        <v>2.1296293195992329</v>
      </c>
      <c r="Z63" s="108">
        <f t="shared" si="7"/>
        <v>0.95262155250289904</v>
      </c>
      <c r="AA63" s="108">
        <f t="shared" si="7"/>
        <v>8.7669315478040508E-2</v>
      </c>
      <c r="AB63" s="108">
        <f t="shared" si="7"/>
        <v>2.7745594914053195</v>
      </c>
      <c r="AC63" s="108">
        <f t="shared" si="7"/>
        <v>0.16249525205739451</v>
      </c>
      <c r="AD63" s="108">
        <f>SUMPRODUCT(Q63:Q75,$N$63:$N$75)/SUM($N$63:$N$75)</f>
        <v>15.230755397294887</v>
      </c>
      <c r="AE63" s="108">
        <f>SUMPRODUCT(R63:R75,$N$63:$N$75)/SUM($N$63:$N$75)</f>
        <v>291.27121520801938</v>
      </c>
      <c r="AF63" s="112" t="s">
        <v>536</v>
      </c>
      <c r="AM63" s="108">
        <f>X63/W63</f>
        <v>0.29799221747079041</v>
      </c>
      <c r="AP63" s="108" t="s">
        <v>47</v>
      </c>
      <c r="AQ63" s="113">
        <f>HLOOKUP($AP63,'[3]Megafile LAL per cap'!$A$2:$BF$18,12,FALSE)</f>
        <v>2.9408220385900155</v>
      </c>
      <c r="AR63" s="113">
        <f t="shared" si="1"/>
        <v>2.9408220385900155</v>
      </c>
    </row>
    <row r="64" spans="1:44" x14ac:dyDescent="0.25">
      <c r="A64" s="108" t="s">
        <v>52</v>
      </c>
      <c r="B64" s="108">
        <v>2010</v>
      </c>
      <c r="C64" s="108">
        <v>3</v>
      </c>
      <c r="D64" s="108">
        <v>4.66</v>
      </c>
      <c r="E64" s="108">
        <v>2.2000000000000002</v>
      </c>
      <c r="F64" s="111">
        <v>0.79910209897819695</v>
      </c>
      <c r="G64" s="108">
        <v>0.17</v>
      </c>
      <c r="H64" s="108">
        <v>0</v>
      </c>
      <c r="I64" s="108">
        <v>2.29</v>
      </c>
      <c r="J64" s="108">
        <v>0</v>
      </c>
      <c r="K64" s="108">
        <v>1417.0736138018274</v>
      </c>
      <c r="L64" s="108">
        <v>350232800000</v>
      </c>
      <c r="M64" s="108">
        <v>226351400000</v>
      </c>
      <c r="N64" s="108">
        <v>1230984.504</v>
      </c>
      <c r="O64" s="108">
        <v>380303.94799999997</v>
      </c>
      <c r="P64" s="108">
        <v>850680.55599999998</v>
      </c>
      <c r="Q64" s="108">
        <v>20.2</v>
      </c>
      <c r="R64" s="108">
        <v>306.3</v>
      </c>
      <c r="S64" s="108" t="s">
        <v>535</v>
      </c>
      <c r="T64" s="108">
        <v>43.80518</v>
      </c>
      <c r="U64" s="108">
        <v>0</v>
      </c>
      <c r="AP64" s="108" t="s">
        <v>52</v>
      </c>
      <c r="AQ64" s="113">
        <f>HLOOKUP($AP64,'[3]Megafile LAL per cap'!$A$2:$BF$18,12,FALSE)</f>
        <v>0.79910209897819695</v>
      </c>
      <c r="AR64" s="113">
        <f t="shared" si="1"/>
        <v>0.79910209897819695</v>
      </c>
    </row>
    <row r="65" spans="1:44" x14ac:dyDescent="0.25">
      <c r="A65" s="108" t="s">
        <v>53</v>
      </c>
      <c r="B65" s="108">
        <v>2010</v>
      </c>
      <c r="C65" s="108">
        <v>3</v>
      </c>
      <c r="D65" s="108">
        <v>0.57999999999999996</v>
      </c>
      <c r="E65" s="108">
        <v>0.5</v>
      </c>
      <c r="F65" s="111">
        <v>0.08</v>
      </c>
      <c r="G65" s="108">
        <v>0.06</v>
      </c>
      <c r="H65" s="108">
        <v>0</v>
      </c>
      <c r="I65" s="108">
        <v>0.01</v>
      </c>
      <c r="J65" s="108">
        <v>0</v>
      </c>
      <c r="K65" s="108">
        <v>3137.3823562136804</v>
      </c>
      <c r="L65" s="108">
        <v>135663284048</v>
      </c>
      <c r="M65" s="108">
        <v>157779103000</v>
      </c>
      <c r="N65" s="108">
        <v>241613.12599999999</v>
      </c>
      <c r="O65" s="108">
        <v>69790.354999999996</v>
      </c>
      <c r="P65" s="108">
        <v>171822.77100000001</v>
      </c>
      <c r="Q65" s="108">
        <v>24.8</v>
      </c>
      <c r="R65" s="108">
        <v>371</v>
      </c>
      <c r="S65" s="108" t="s">
        <v>535</v>
      </c>
      <c r="T65" s="108">
        <v>52.706040000000002</v>
      </c>
      <c r="U65" s="108">
        <v>0</v>
      </c>
      <c r="AP65" s="108" t="s">
        <v>53</v>
      </c>
      <c r="AQ65" s="113" t="e">
        <f>HLOOKUP($AP65,'[3]Megafile LAL per cap'!$A$2:$BF$18,12,FALSE)</f>
        <v>#N/A</v>
      </c>
      <c r="AR65" s="113">
        <f t="shared" si="1"/>
        <v>0.08</v>
      </c>
    </row>
    <row r="66" spans="1:44" x14ac:dyDescent="0.25">
      <c r="A66" s="108" t="s">
        <v>54</v>
      </c>
      <c r="B66" s="108">
        <v>2010</v>
      </c>
      <c r="C66" s="108">
        <v>3</v>
      </c>
      <c r="D66" s="108">
        <v>7.09</v>
      </c>
      <c r="E66" s="108">
        <v>0.2</v>
      </c>
      <c r="F66" s="111">
        <v>5.7153355511929593</v>
      </c>
      <c r="G66" s="108">
        <v>1.32</v>
      </c>
      <c r="H66" s="108">
        <v>0.28000000000000003</v>
      </c>
      <c r="I66" s="108">
        <v>3.58</v>
      </c>
      <c r="J66" s="108">
        <v>1.7</v>
      </c>
      <c r="K66" s="108">
        <v>42909.234152354366</v>
      </c>
      <c r="L66" s="108">
        <v>694059160000</v>
      </c>
      <c r="M66" s="108">
        <v>769773832000</v>
      </c>
      <c r="N66" s="108">
        <v>127319.802</v>
      </c>
      <c r="O66" s="108">
        <v>16920.662</v>
      </c>
      <c r="P66" s="108">
        <v>110399.14</v>
      </c>
      <c r="Q66" s="108">
        <v>8.6</v>
      </c>
      <c r="R66" s="108">
        <v>81.599999999999994</v>
      </c>
      <c r="S66" s="108" t="s">
        <v>535</v>
      </c>
      <c r="T66" s="108">
        <v>59.197620000000001</v>
      </c>
      <c r="U66" s="108">
        <v>0</v>
      </c>
      <c r="AP66" s="108" t="s">
        <v>54</v>
      </c>
      <c r="AQ66" s="113">
        <f>HLOOKUP($AP66,'[3]Megafile LAL per cap'!$A$2:$BF$18,12,FALSE)</f>
        <v>5.7153355511929593</v>
      </c>
      <c r="AR66" s="113">
        <f t="shared" si="1"/>
        <v>5.7153355511929593</v>
      </c>
    </row>
    <row r="67" spans="1:44" x14ac:dyDescent="0.25">
      <c r="A67" s="108" t="s">
        <v>60</v>
      </c>
      <c r="B67" s="108">
        <v>2010</v>
      </c>
      <c r="C67" s="108">
        <v>3</v>
      </c>
      <c r="D67" s="108">
        <v>1.48</v>
      </c>
      <c r="E67" s="108">
        <v>1</v>
      </c>
      <c r="F67" s="111">
        <v>0.36987652419379008</v>
      </c>
      <c r="G67" s="108">
        <v>0.37</v>
      </c>
      <c r="H67" s="108">
        <v>0.01</v>
      </c>
      <c r="I67" s="108">
        <v>0.11</v>
      </c>
      <c r="J67" s="108">
        <v>0</v>
      </c>
      <c r="K67" s="108">
        <v>8754.2428324593911</v>
      </c>
      <c r="L67" s="108">
        <v>164622117000</v>
      </c>
      <c r="M67" s="108">
        <v>198612022000</v>
      </c>
      <c r="N67" s="108">
        <v>28119.5</v>
      </c>
      <c r="O67" s="108">
        <v>7674.4849999999997</v>
      </c>
      <c r="P67" s="108">
        <v>20445.014999999999</v>
      </c>
      <c r="Q67" s="108">
        <v>7.2</v>
      </c>
      <c r="R67" s="108">
        <v>295.8</v>
      </c>
      <c r="S67" s="108" t="s">
        <v>535</v>
      </c>
      <c r="T67" s="108">
        <v>72.546710000000004</v>
      </c>
      <c r="U67" s="108">
        <v>0</v>
      </c>
      <c r="AP67" s="108" t="s">
        <v>60</v>
      </c>
      <c r="AQ67" s="113">
        <f>HLOOKUP($AP67,'[3]Megafile LAL per cap'!$A$2:$BF$18,12,FALSE)</f>
        <v>0.36987652419379008</v>
      </c>
      <c r="AR67" s="113">
        <f t="shared" ref="AR67:AR99" si="8">IF(ISNA(AQ67),F67,AQ67)</f>
        <v>0.36987652419379008</v>
      </c>
    </row>
    <row r="68" spans="1:44" x14ac:dyDescent="0.25">
      <c r="A68" s="108" t="s">
        <v>67</v>
      </c>
      <c r="B68" s="108">
        <v>2010</v>
      </c>
      <c r="C68" s="108">
        <v>3</v>
      </c>
      <c r="D68" s="108">
        <v>0.01</v>
      </c>
      <c r="E68" s="108">
        <v>0</v>
      </c>
      <c r="F68" s="111">
        <v>0.01</v>
      </c>
      <c r="G68" s="108">
        <v>0</v>
      </c>
      <c r="H68" s="108">
        <v>0</v>
      </c>
      <c r="I68" s="108">
        <v>0</v>
      </c>
      <c r="J68" s="108">
        <v>0</v>
      </c>
      <c r="K68" s="108">
        <v>1024.5888858190663</v>
      </c>
      <c r="L68" s="108">
        <v>37806883000</v>
      </c>
      <c r="M68" s="108">
        <v>21409500000</v>
      </c>
      <c r="N68" s="108">
        <v>170043.91800000001</v>
      </c>
      <c r="O68" s="108">
        <v>61517.653999999995</v>
      </c>
      <c r="P68" s="108">
        <v>108526.26400000001</v>
      </c>
      <c r="Q68" s="108">
        <v>28.5</v>
      </c>
      <c r="R68" s="108">
        <v>274.2</v>
      </c>
      <c r="S68" s="108" t="s">
        <v>535</v>
      </c>
      <c r="T68" s="108">
        <v>46.051389999999998</v>
      </c>
      <c r="U68" s="108">
        <v>0</v>
      </c>
      <c r="AP68" s="108" t="s">
        <v>67</v>
      </c>
      <c r="AQ68" s="113" t="e">
        <f>HLOOKUP($AP68,'[3]Megafile LAL per cap'!$A$2:$BF$18,12,FALSE)</f>
        <v>#N/A</v>
      </c>
      <c r="AR68" s="113">
        <f t="shared" si="8"/>
        <v>0.01</v>
      </c>
    </row>
    <row r="69" spans="1:44" x14ac:dyDescent="0.25">
      <c r="A69" s="108" t="s">
        <v>68</v>
      </c>
      <c r="B69" s="108">
        <v>2010</v>
      </c>
      <c r="C69" s="108">
        <v>3</v>
      </c>
      <c r="D69" s="108">
        <v>3</v>
      </c>
      <c r="E69" s="108">
        <v>1.5</v>
      </c>
      <c r="F69" s="111">
        <v>1.5</v>
      </c>
      <c r="G69" s="108">
        <v>0.77</v>
      </c>
      <c r="H69" s="108">
        <v>0.01</v>
      </c>
      <c r="I69" s="108">
        <v>0.72</v>
      </c>
      <c r="J69" s="108">
        <v>0</v>
      </c>
      <c r="K69" s="108">
        <v>1416.5624963614259</v>
      </c>
      <c r="L69" s="108">
        <v>3950000000</v>
      </c>
      <c r="M69" s="108">
        <v>5741652000</v>
      </c>
      <c r="N69" s="108">
        <v>6847.5169999999998</v>
      </c>
      <c r="O69" s="108">
        <v>2667.431</v>
      </c>
      <c r="P69" s="108">
        <v>4180.0859999999993</v>
      </c>
      <c r="Q69" s="108">
        <v>51</v>
      </c>
      <c r="R69" s="108">
        <v>148.5</v>
      </c>
      <c r="S69" s="108" t="s">
        <v>535</v>
      </c>
      <c r="T69" s="108">
        <v>46.051389999999998</v>
      </c>
      <c r="U69" s="108">
        <v>0</v>
      </c>
      <c r="AP69" s="108" t="s">
        <v>68</v>
      </c>
      <c r="AQ69" s="113" t="e">
        <f>HLOOKUP($AP69,'[3]Megafile LAL per cap'!$A$2:$BF$18,12,FALSE)</f>
        <v>#N/A</v>
      </c>
      <c r="AR69" s="113">
        <f t="shared" si="8"/>
        <v>1.5</v>
      </c>
    </row>
    <row r="70" spans="1:44" x14ac:dyDescent="0.25">
      <c r="A70" s="108" t="s">
        <v>69</v>
      </c>
      <c r="B70" s="108">
        <v>2010</v>
      </c>
      <c r="C70" s="108">
        <v>3</v>
      </c>
      <c r="D70" s="108">
        <v>5.7600000000000007</v>
      </c>
      <c r="E70" s="108">
        <v>0.9</v>
      </c>
      <c r="F70" s="111">
        <v>3.1269724911404642</v>
      </c>
      <c r="G70" s="108">
        <v>1.31</v>
      </c>
      <c r="H70" s="108">
        <v>0.02</v>
      </c>
      <c r="I70" s="108">
        <v>3.53</v>
      </c>
      <c r="J70" s="108">
        <v>0</v>
      </c>
      <c r="K70" s="108">
        <v>2135.934308267601</v>
      </c>
      <c r="L70" s="108">
        <v>58467804000</v>
      </c>
      <c r="M70" s="108">
        <v>51496000000</v>
      </c>
      <c r="N70" s="108">
        <v>93038.902000000002</v>
      </c>
      <c r="O70" s="108">
        <v>31270.306</v>
      </c>
      <c r="P70" s="108">
        <v>61768.596000000005</v>
      </c>
      <c r="Q70" s="108">
        <v>15.6</v>
      </c>
      <c r="R70" s="108">
        <v>376.9</v>
      </c>
      <c r="S70" s="108" t="s">
        <v>535</v>
      </c>
      <c r="T70" s="108">
        <v>54.868519999999997</v>
      </c>
      <c r="U70" s="108">
        <v>0</v>
      </c>
      <c r="AP70" s="108" t="s">
        <v>69</v>
      </c>
      <c r="AQ70" s="113">
        <f>HLOOKUP($AP70,'[3]Megafile LAL per cap'!$A$2:$BF$18,12,FALSE)</f>
        <v>3.1269724911404642</v>
      </c>
      <c r="AR70" s="113">
        <f t="shared" si="8"/>
        <v>3.1269724911404642</v>
      </c>
    </row>
    <row r="71" spans="1:44" x14ac:dyDescent="0.25">
      <c r="A71" s="108" t="s">
        <v>537</v>
      </c>
      <c r="B71" s="108">
        <v>2010</v>
      </c>
      <c r="C71" s="108">
        <v>3</v>
      </c>
      <c r="D71" s="108">
        <v>10.67</v>
      </c>
      <c r="E71" s="108">
        <v>2.5</v>
      </c>
      <c r="F71" s="111">
        <v>8.17</v>
      </c>
      <c r="G71" s="108">
        <v>2.04</v>
      </c>
      <c r="H71" s="108">
        <v>0.13</v>
      </c>
      <c r="I71" s="108">
        <v>0.24</v>
      </c>
      <c r="J71" s="108">
        <v>5.76</v>
      </c>
      <c r="K71" s="108">
        <v>22151.209124362907</v>
      </c>
      <c r="L71" s="108">
        <v>425212000000</v>
      </c>
      <c r="M71" s="108">
        <v>466384000000</v>
      </c>
      <c r="N71" s="108">
        <v>49090.040999999997</v>
      </c>
      <c r="O71" s="108">
        <v>7972.2560000000003</v>
      </c>
      <c r="P71" s="108">
        <v>41117.784999999996</v>
      </c>
      <c r="Q71" s="108">
        <v>15.2</v>
      </c>
      <c r="R71" s="108">
        <v>92.3</v>
      </c>
      <c r="S71" s="108" t="s">
        <v>535</v>
      </c>
      <c r="T71" s="108">
        <v>60.19473</v>
      </c>
      <c r="U71" s="108">
        <v>0</v>
      </c>
      <c r="AP71" s="108" t="s">
        <v>537</v>
      </c>
      <c r="AQ71" s="113" t="e">
        <f>HLOOKUP($AP71,'[3]Megafile LAL per cap'!$A$2:$BF$18,12,FALSE)</f>
        <v>#N/A</v>
      </c>
      <c r="AR71" s="113">
        <f t="shared" si="8"/>
        <v>8.17</v>
      </c>
    </row>
    <row r="72" spans="1:44" x14ac:dyDescent="0.25">
      <c r="A72" s="108" t="s">
        <v>71</v>
      </c>
      <c r="B72" s="108">
        <v>2010</v>
      </c>
      <c r="C72" s="108">
        <v>3</v>
      </c>
      <c r="D72" s="108">
        <v>2.4900000000000002</v>
      </c>
      <c r="E72" s="108">
        <v>0.5</v>
      </c>
      <c r="F72" s="111">
        <v>1.5667273562579958</v>
      </c>
      <c r="G72" s="108">
        <v>1.4</v>
      </c>
      <c r="H72" s="108">
        <v>0.27</v>
      </c>
      <c r="I72" s="108">
        <v>0.28999999999999998</v>
      </c>
      <c r="J72" s="108">
        <v>0.03</v>
      </c>
      <c r="K72" s="108">
        <v>46569.688541916024</v>
      </c>
      <c r="L72" s="108">
        <v>310791000000</v>
      </c>
      <c r="M72" s="108">
        <v>351867092000</v>
      </c>
      <c r="N72" s="108">
        <v>5078.9610000000002</v>
      </c>
      <c r="O72" s="108">
        <v>880.80700000000002</v>
      </c>
      <c r="P72" s="108">
        <v>4198.1540000000005</v>
      </c>
      <c r="Q72" s="108">
        <v>4.4000000000000004</v>
      </c>
      <c r="R72" s="108">
        <v>107.7</v>
      </c>
      <c r="S72" s="108" t="s">
        <v>535</v>
      </c>
      <c r="T72" s="108">
        <v>85.440669999999997</v>
      </c>
      <c r="U72" s="108">
        <v>0</v>
      </c>
      <c r="AP72" s="108" t="s">
        <v>71</v>
      </c>
      <c r="AQ72" s="113">
        <f>HLOOKUP($AP72,'[3]Megafile LAL per cap'!$A$2:$BF$18,12,FALSE)</f>
        <v>1.5667273562579958</v>
      </c>
      <c r="AR72" s="113">
        <f t="shared" si="8"/>
        <v>1.5667273562579958</v>
      </c>
    </row>
    <row r="73" spans="1:44" x14ac:dyDescent="0.25">
      <c r="A73" s="108" t="s">
        <v>74</v>
      </c>
      <c r="B73" s="108">
        <v>2010</v>
      </c>
      <c r="C73" s="108">
        <v>3</v>
      </c>
      <c r="D73" s="108">
        <v>3.81</v>
      </c>
      <c r="E73" s="108">
        <v>1.5</v>
      </c>
      <c r="F73" s="111">
        <v>2.31</v>
      </c>
      <c r="G73" s="108">
        <v>0.3</v>
      </c>
      <c r="H73" s="108">
        <v>0</v>
      </c>
      <c r="I73" s="108">
        <v>1.97</v>
      </c>
      <c r="J73" s="108">
        <v>0.04</v>
      </c>
      <c r="K73" s="108">
        <v>2399.9204686249973</v>
      </c>
      <c r="L73" s="108">
        <v>13511500000</v>
      </c>
      <c r="M73" s="108">
        <v>8602100000</v>
      </c>
      <c r="N73" s="108">
        <v>20201.312000000002</v>
      </c>
      <c r="O73" s="108">
        <v>5136.6030000000001</v>
      </c>
      <c r="P73" s="108">
        <v>15064.709000000003</v>
      </c>
      <c r="Q73" s="108">
        <v>15.9</v>
      </c>
      <c r="R73" s="108">
        <v>271.39999999999998</v>
      </c>
      <c r="S73" s="108" t="s">
        <v>535</v>
      </c>
      <c r="T73" s="108">
        <v>47.943309999999997</v>
      </c>
      <c r="U73" s="108">
        <v>0</v>
      </c>
      <c r="AP73" s="108" t="s">
        <v>74</v>
      </c>
      <c r="AQ73" s="113" t="e">
        <f>HLOOKUP($AP73,'[3]Megafile LAL per cap'!$A$2:$BF$18,12,FALSE)</f>
        <v>#N/A</v>
      </c>
      <c r="AR73" s="113">
        <f t="shared" si="8"/>
        <v>2.31</v>
      </c>
    </row>
    <row r="74" spans="1:44" x14ac:dyDescent="0.25">
      <c r="A74" s="108" t="s">
        <v>77</v>
      </c>
      <c r="B74" s="108">
        <v>2010</v>
      </c>
      <c r="C74" s="108">
        <v>3</v>
      </c>
      <c r="D74" s="108">
        <v>6.86</v>
      </c>
      <c r="E74" s="108">
        <v>0.7</v>
      </c>
      <c r="F74" s="111">
        <v>4.7779837146510848</v>
      </c>
      <c r="G74" s="108">
        <v>1.66</v>
      </c>
      <c r="H74" s="108">
        <v>0.03</v>
      </c>
      <c r="I74" s="108">
        <v>4.47</v>
      </c>
      <c r="J74" s="108">
        <v>0</v>
      </c>
      <c r="K74" s="108">
        <v>4802.6619998025944</v>
      </c>
      <c r="L74" s="108">
        <v>182920960000</v>
      </c>
      <c r="M74" s="108">
        <v>193305550000</v>
      </c>
      <c r="N74" s="108">
        <v>66692.024000000005</v>
      </c>
      <c r="O74" s="108">
        <v>12801.78</v>
      </c>
      <c r="P74" s="108">
        <v>53890.244000000006</v>
      </c>
      <c r="Q74" s="108">
        <v>14.6</v>
      </c>
      <c r="R74" s="108">
        <v>183.8</v>
      </c>
      <c r="S74" s="108" t="s">
        <v>535</v>
      </c>
      <c r="T74" s="108">
        <v>57.837249999999997</v>
      </c>
      <c r="U74" s="108">
        <v>0</v>
      </c>
      <c r="AP74" s="108" t="s">
        <v>77</v>
      </c>
      <c r="AQ74" s="113">
        <f>HLOOKUP($AP74,'[3]Megafile LAL per cap'!$A$2:$BF$18,12,FALSE)</f>
        <v>4.7779837146510848</v>
      </c>
      <c r="AR74" s="113">
        <f t="shared" si="8"/>
        <v>4.7779837146510848</v>
      </c>
    </row>
    <row r="75" spans="1:44" x14ac:dyDescent="0.25">
      <c r="A75" s="108" t="s">
        <v>538</v>
      </c>
      <c r="B75" s="108">
        <v>2010</v>
      </c>
      <c r="C75" s="108">
        <v>3</v>
      </c>
      <c r="D75" s="108">
        <v>6.81</v>
      </c>
      <c r="E75" s="108">
        <v>4.5999999999999996</v>
      </c>
      <c r="F75" s="111">
        <v>2.21</v>
      </c>
      <c r="G75" s="108">
        <v>2.15</v>
      </c>
      <c r="H75" s="108">
        <v>0.01</v>
      </c>
      <c r="I75" s="108">
        <v>0.05</v>
      </c>
      <c r="J75" s="108">
        <v>0</v>
      </c>
      <c r="K75" s="108">
        <v>1333.5835263548065</v>
      </c>
      <c r="L75" s="108">
        <v>84838553000</v>
      </c>
      <c r="M75" s="108">
        <v>72236666000</v>
      </c>
      <c r="N75" s="108">
        <v>88357.774999999994</v>
      </c>
      <c r="O75" s="108">
        <v>20919.471000000001</v>
      </c>
      <c r="P75" s="108">
        <v>67438.303999999989</v>
      </c>
      <c r="Q75" s="108">
        <v>18.5</v>
      </c>
      <c r="R75" s="108">
        <v>192.6</v>
      </c>
      <c r="S75" s="108" t="s">
        <v>535</v>
      </c>
      <c r="T75" s="108">
        <v>36.934130000000003</v>
      </c>
      <c r="U75" s="108">
        <v>0</v>
      </c>
      <c r="AP75" s="108" t="s">
        <v>538</v>
      </c>
      <c r="AQ75" s="113" t="e">
        <f>HLOOKUP($AP75,'[3]Megafile LAL per cap'!$A$2:$BF$18,12,FALSE)</f>
        <v>#N/A</v>
      </c>
      <c r="AR75" s="113">
        <f t="shared" si="8"/>
        <v>2.21</v>
      </c>
    </row>
    <row r="76" spans="1:44" x14ac:dyDescent="0.25">
      <c r="A76" s="108" t="s">
        <v>153</v>
      </c>
      <c r="B76" s="108">
        <v>2010</v>
      </c>
      <c r="C76" s="108">
        <v>3</v>
      </c>
      <c r="D76" s="108">
        <v>0.41</v>
      </c>
      <c r="E76" s="108">
        <v>0.3</v>
      </c>
      <c r="F76" s="111">
        <v>0.32035824461678614</v>
      </c>
      <c r="G76" s="108">
        <v>7.0000000000000007E-2</v>
      </c>
      <c r="H76" s="108">
        <v>0.04</v>
      </c>
      <c r="I76" s="108">
        <v>0</v>
      </c>
      <c r="J76" s="108">
        <v>0</v>
      </c>
      <c r="K76" s="108">
        <v>4349.5693247425825</v>
      </c>
      <c r="L76" s="108">
        <v>40473000000</v>
      </c>
      <c r="M76" s="108">
        <v>57052586000</v>
      </c>
      <c r="N76" s="108">
        <v>36036.159</v>
      </c>
      <c r="O76" s="108">
        <v>9798.7030000000013</v>
      </c>
      <c r="P76" s="108">
        <v>26237.455999999998</v>
      </c>
      <c r="Q76" s="108">
        <v>5.0999999999999996</v>
      </c>
      <c r="R76" s="108">
        <v>396.6</v>
      </c>
      <c r="S76" s="108" t="s">
        <v>539</v>
      </c>
      <c r="T76" s="108">
        <v>42.617440000000002</v>
      </c>
      <c r="U76" s="108">
        <v>0</v>
      </c>
      <c r="W76" s="108">
        <f>SUMPRODUCT(D76:D99,$P$76:$P$99)/SUM($P$76:$P$99)</f>
        <v>3.4978841516795747</v>
      </c>
      <c r="X76" s="108">
        <f t="shared" ref="X76:AC76" si="9">SUMPRODUCT(E76:E99,$P$76:$P$99)/SUM($P$76:$P$99)</f>
        <v>1.129991715592132</v>
      </c>
      <c r="Y76" s="108">
        <f t="shared" si="9"/>
        <v>2.2529908215875634</v>
      </c>
      <c r="Z76" s="108">
        <f t="shared" si="9"/>
        <v>0.41089980945396243</v>
      </c>
      <c r="AA76" s="108">
        <f t="shared" si="9"/>
        <v>6.547105492967481E-2</v>
      </c>
      <c r="AB76" s="108">
        <f t="shared" si="9"/>
        <v>0.26637588382629945</v>
      </c>
      <c r="AC76" s="108">
        <f t="shared" si="9"/>
        <v>1.6241170419787292</v>
      </c>
      <c r="AD76" s="108">
        <f>SUMPRODUCT(Q76:Q99,$N$76:$N$99)/SUM($N$76:$N$99)</f>
        <v>17.306337818021181</v>
      </c>
      <c r="AE76" s="108">
        <f>SUMPRODUCT(R76:R99,$N$76:$N$99)/SUM($N$76:$N$99)</f>
        <v>257.10474888434766</v>
      </c>
      <c r="AF76" s="112" t="s">
        <v>540</v>
      </c>
      <c r="AM76" s="108">
        <f>X76/W76</f>
        <v>0.3230500687249877</v>
      </c>
      <c r="AP76" s="108" t="s">
        <v>153</v>
      </c>
      <c r="AQ76" s="113">
        <f>HLOOKUP($AP76,'[3]Megafile LAL per cap'!$A$2:$BF$18,12,FALSE)</f>
        <v>0.32035824461678614</v>
      </c>
      <c r="AR76" s="113">
        <f t="shared" si="8"/>
        <v>0.32035824461678614</v>
      </c>
    </row>
    <row r="77" spans="1:44" x14ac:dyDescent="0.25">
      <c r="A77" s="108" t="s">
        <v>154</v>
      </c>
      <c r="B77" s="108">
        <v>2010</v>
      </c>
      <c r="C77" s="108">
        <v>3</v>
      </c>
      <c r="D77" s="108">
        <v>7.8000000000000007</v>
      </c>
      <c r="E77" s="108">
        <v>1.6</v>
      </c>
      <c r="F77" s="111">
        <v>6.2</v>
      </c>
      <c r="G77" s="108">
        <v>3.98</v>
      </c>
      <c r="H77" s="108">
        <v>0.85</v>
      </c>
      <c r="I77" s="108">
        <v>1.08</v>
      </c>
      <c r="J77" s="108">
        <v>0.28999999999999998</v>
      </c>
      <c r="K77" s="108">
        <v>4218.6491255968285</v>
      </c>
      <c r="L77" s="108">
        <v>16666870000</v>
      </c>
      <c r="M77" s="108">
        <v>50594900000</v>
      </c>
      <c r="N77" s="108">
        <v>21219.954000000002</v>
      </c>
      <c r="O77" s="108">
        <v>10217.957</v>
      </c>
      <c r="P77" s="108">
        <v>11001.997000000001</v>
      </c>
      <c r="Q77" s="108">
        <v>21.6</v>
      </c>
      <c r="R77" s="108">
        <v>374.6</v>
      </c>
      <c r="S77" s="108" t="s">
        <v>539</v>
      </c>
      <c r="T77" s="108">
        <v>45.509689999999999</v>
      </c>
      <c r="U77" s="108">
        <v>0</v>
      </c>
      <c r="AP77" s="108" t="s">
        <v>154</v>
      </c>
      <c r="AQ77" s="113" t="e">
        <f>HLOOKUP($AP77,'[3]Megafile LAL per cap'!$A$2:$BF$18,12,FALSE)</f>
        <v>#N/A</v>
      </c>
      <c r="AR77" s="113">
        <f t="shared" si="8"/>
        <v>6.2</v>
      </c>
    </row>
    <row r="78" spans="1:44" x14ac:dyDescent="0.25">
      <c r="A78" s="108" t="s">
        <v>157</v>
      </c>
      <c r="B78" s="108">
        <v>2010</v>
      </c>
      <c r="C78" s="108">
        <v>3</v>
      </c>
      <c r="D78" s="108">
        <v>8.98</v>
      </c>
      <c r="E78" s="108">
        <v>3</v>
      </c>
      <c r="F78" s="111">
        <v>5.98</v>
      </c>
      <c r="G78" s="108">
        <v>3.35</v>
      </c>
      <c r="H78" s="108">
        <v>0.71</v>
      </c>
      <c r="I78" s="108">
        <v>0.69</v>
      </c>
      <c r="J78" s="108">
        <v>1.24</v>
      </c>
      <c r="K78" s="108">
        <v>6492.8674997730031</v>
      </c>
      <c r="L78" s="108">
        <v>5656806000</v>
      </c>
      <c r="M78" s="108">
        <v>4693238000</v>
      </c>
      <c r="N78" s="108">
        <v>2047.8309999999999</v>
      </c>
      <c r="O78" s="108">
        <v>678.3420000000001</v>
      </c>
      <c r="P78" s="108">
        <v>1369.4889999999998</v>
      </c>
      <c r="Q78" s="108">
        <v>7.2</v>
      </c>
      <c r="R78" s="108">
        <v>323.7</v>
      </c>
      <c r="S78" s="108" t="s">
        <v>539</v>
      </c>
      <c r="T78" s="108">
        <v>48.637970000000003</v>
      </c>
      <c r="U78" s="108">
        <v>0</v>
      </c>
      <c r="AP78" s="108" t="s">
        <v>157</v>
      </c>
      <c r="AQ78" s="113" t="e">
        <f>HLOOKUP($AP78,'[3]Megafile LAL per cap'!$A$2:$BF$18,12,FALSE)</f>
        <v>#N/A</v>
      </c>
      <c r="AR78" s="113">
        <f t="shared" si="8"/>
        <v>5.98</v>
      </c>
    </row>
    <row r="79" spans="1:44" x14ac:dyDescent="0.25">
      <c r="A79" s="108" t="s">
        <v>158</v>
      </c>
      <c r="B79" s="108">
        <v>2010</v>
      </c>
      <c r="C79" s="108">
        <v>3</v>
      </c>
      <c r="D79" s="108">
        <v>6.89</v>
      </c>
      <c r="E79" s="108">
        <v>2.5</v>
      </c>
      <c r="F79" s="111">
        <v>4.3899999999999997</v>
      </c>
      <c r="G79" s="108">
        <v>0.44</v>
      </c>
      <c r="H79" s="108">
        <v>0.13</v>
      </c>
      <c r="I79" s="108">
        <v>0.14000000000000001</v>
      </c>
      <c r="J79" s="108">
        <v>3.68</v>
      </c>
      <c r="K79" s="108">
        <v>577.85087879168225</v>
      </c>
      <c r="L79" s="108">
        <v>2048216000</v>
      </c>
      <c r="M79" s="108">
        <v>1591028859</v>
      </c>
      <c r="N79" s="108">
        <v>15632.066000000001</v>
      </c>
      <c r="O79" s="108">
        <v>7240.0280000000002</v>
      </c>
      <c r="P79" s="108">
        <v>8392.0380000000005</v>
      </c>
      <c r="Q79" s="108">
        <v>26.7</v>
      </c>
      <c r="R79" s="108">
        <v>373.7</v>
      </c>
      <c r="S79" s="108" t="s">
        <v>539</v>
      </c>
      <c r="T79" s="108">
        <v>37.416919999999998</v>
      </c>
      <c r="U79" s="108">
        <v>0</v>
      </c>
      <c r="AP79" s="108" t="s">
        <v>158</v>
      </c>
      <c r="AQ79" s="113" t="e">
        <f>HLOOKUP($AP79,'[3]Megafile LAL per cap'!$A$2:$BF$18,12,FALSE)</f>
        <v>#N/A</v>
      </c>
      <c r="AR79" s="113">
        <f t="shared" si="8"/>
        <v>4.3899999999999997</v>
      </c>
    </row>
    <row r="80" spans="1:44" x14ac:dyDescent="0.25">
      <c r="A80" s="108" t="s">
        <v>160</v>
      </c>
      <c r="B80" s="108">
        <v>2010</v>
      </c>
      <c r="C80" s="108">
        <v>3</v>
      </c>
      <c r="D80" s="108">
        <v>8.24</v>
      </c>
      <c r="E80" s="108">
        <v>2.6</v>
      </c>
      <c r="F80" s="111">
        <v>5.64</v>
      </c>
      <c r="G80" s="108">
        <v>2.5099999999999998</v>
      </c>
      <c r="H80" s="108">
        <v>7.0000000000000007E-2</v>
      </c>
      <c r="I80" s="108">
        <v>0.01</v>
      </c>
      <c r="J80" s="108">
        <v>3.06</v>
      </c>
      <c r="K80" s="108">
        <v>1145.3690419961561</v>
      </c>
      <c r="L80" s="108">
        <v>5133283000</v>
      </c>
      <c r="M80" s="108">
        <v>3878433000</v>
      </c>
      <c r="N80" s="108">
        <v>20590.666000000001</v>
      </c>
      <c r="O80" s="108">
        <v>8938.866</v>
      </c>
      <c r="P80" s="108">
        <v>11651.800000000001</v>
      </c>
      <c r="Q80" s="108">
        <v>32.1</v>
      </c>
      <c r="R80" s="108">
        <v>285.7</v>
      </c>
      <c r="S80" s="108" t="s">
        <v>539</v>
      </c>
      <c r="T80" s="108">
        <v>38.967579999999998</v>
      </c>
      <c r="U80" s="108">
        <v>0</v>
      </c>
      <c r="AP80" s="108" t="s">
        <v>160</v>
      </c>
      <c r="AQ80" s="113" t="e">
        <f>HLOOKUP($AP80,'[3]Megafile LAL per cap'!$A$2:$BF$18,12,FALSE)</f>
        <v>#N/A</v>
      </c>
      <c r="AR80" s="113">
        <f t="shared" si="8"/>
        <v>5.64</v>
      </c>
    </row>
    <row r="81" spans="1:44" x14ac:dyDescent="0.25">
      <c r="A81" s="108" t="s">
        <v>169</v>
      </c>
      <c r="B81" s="108">
        <v>2010</v>
      </c>
      <c r="C81" s="108">
        <v>3</v>
      </c>
      <c r="D81" s="108">
        <v>0.4</v>
      </c>
      <c r="E81" s="108">
        <v>0.2</v>
      </c>
      <c r="F81" s="111">
        <v>0.2</v>
      </c>
      <c r="G81" s="108">
        <v>0.11</v>
      </c>
      <c r="H81" s="108">
        <v>0.01</v>
      </c>
      <c r="I81" s="108">
        <v>0.08</v>
      </c>
      <c r="J81" s="108">
        <v>0</v>
      </c>
      <c r="K81" s="108">
        <v>2803.5395198128904</v>
      </c>
      <c r="L81" s="108">
        <v>52922828000</v>
      </c>
      <c r="M81" s="108">
        <v>26437816000</v>
      </c>
      <c r="N81" s="108">
        <v>82040.994000000006</v>
      </c>
      <c r="O81" s="108">
        <v>26202.828999999998</v>
      </c>
      <c r="P81" s="108">
        <v>55838.165000000008</v>
      </c>
      <c r="Q81" s="108">
        <v>72.7</v>
      </c>
      <c r="R81" s="108">
        <v>445.1</v>
      </c>
      <c r="S81" s="108" t="s">
        <v>539</v>
      </c>
      <c r="T81" s="108">
        <v>57.659599999999998</v>
      </c>
      <c r="U81" s="108">
        <v>0</v>
      </c>
      <c r="AP81" s="108" t="s">
        <v>169</v>
      </c>
      <c r="AQ81" s="113" t="e">
        <f>HLOOKUP($AP81,'[3]Megafile LAL per cap'!$A$2:$BF$18,12,FALSE)</f>
        <v>#N/A</v>
      </c>
      <c r="AR81" s="113">
        <f t="shared" si="8"/>
        <v>0.2</v>
      </c>
    </row>
    <row r="82" spans="1:44" x14ac:dyDescent="0.25">
      <c r="A82" s="108" t="s">
        <v>172</v>
      </c>
      <c r="B82" s="108">
        <v>2010</v>
      </c>
      <c r="C82" s="108">
        <v>3</v>
      </c>
      <c r="D82" s="108">
        <v>4.1899999999999995</v>
      </c>
      <c r="E82" s="108">
        <v>3.5</v>
      </c>
      <c r="F82" s="111">
        <v>0.69</v>
      </c>
      <c r="G82" s="108">
        <v>0.34</v>
      </c>
      <c r="H82" s="108">
        <v>0</v>
      </c>
      <c r="I82" s="108">
        <v>0.06</v>
      </c>
      <c r="J82" s="108">
        <v>0.28999999999999998</v>
      </c>
      <c r="K82" s="108">
        <v>343.69015163959347</v>
      </c>
      <c r="L82" s="108">
        <v>8601769000</v>
      </c>
      <c r="M82" s="108">
        <v>2329793000</v>
      </c>
      <c r="N82" s="108">
        <v>87561.813999999998</v>
      </c>
      <c r="O82" s="108">
        <v>38914.014999999999</v>
      </c>
      <c r="P82" s="108">
        <v>48647.798999999999</v>
      </c>
      <c r="Q82" s="108">
        <v>29.6</v>
      </c>
      <c r="R82" s="108">
        <v>161.6</v>
      </c>
      <c r="S82" s="108" t="s">
        <v>539</v>
      </c>
      <c r="T82" s="108">
        <v>30.406310000000001</v>
      </c>
      <c r="U82" s="108">
        <v>0</v>
      </c>
      <c r="AP82" s="108" t="s">
        <v>172</v>
      </c>
      <c r="AQ82" s="113" t="e">
        <f>HLOOKUP($AP82,'[3]Megafile LAL per cap'!$A$2:$BF$18,12,FALSE)</f>
        <v>#N/A</v>
      </c>
      <c r="AR82" s="113">
        <f t="shared" si="8"/>
        <v>0.69</v>
      </c>
    </row>
    <row r="83" spans="1:44" x14ac:dyDescent="0.25">
      <c r="A83" s="108" t="s">
        <v>180</v>
      </c>
      <c r="B83" s="108">
        <v>2010</v>
      </c>
      <c r="C83" s="108">
        <v>3</v>
      </c>
      <c r="D83" s="108">
        <v>2.98</v>
      </c>
      <c r="E83" s="108">
        <v>0.3</v>
      </c>
      <c r="F83" s="111">
        <v>2.68</v>
      </c>
      <c r="G83" s="108">
        <v>1.18</v>
      </c>
      <c r="H83" s="108">
        <v>0.17</v>
      </c>
      <c r="I83" s="108">
        <v>1.33</v>
      </c>
      <c r="J83" s="108">
        <v>0.01</v>
      </c>
      <c r="K83" s="108">
        <v>30551.12467718948</v>
      </c>
      <c r="L83" s="108">
        <v>61209000000</v>
      </c>
      <c r="M83" s="108">
        <v>58413028000</v>
      </c>
      <c r="N83" s="108">
        <v>7420.3680000000004</v>
      </c>
      <c r="O83" s="108">
        <v>2021.17</v>
      </c>
      <c r="P83" s="108">
        <v>5399.1980000000003</v>
      </c>
      <c r="Q83" s="108">
        <v>6.3</v>
      </c>
      <c r="R83" s="108">
        <v>86</v>
      </c>
      <c r="S83" s="108" t="s">
        <v>539</v>
      </c>
      <c r="T83" s="108">
        <v>68.17595</v>
      </c>
      <c r="U83" s="108">
        <v>0</v>
      </c>
      <c r="AP83" s="108" t="s">
        <v>180</v>
      </c>
      <c r="AQ83" s="113" t="e">
        <f>HLOOKUP($AP83,'[3]Megafile LAL per cap'!$A$2:$BF$18,12,FALSE)</f>
        <v>#N/A</v>
      </c>
      <c r="AR83" s="113">
        <f t="shared" si="8"/>
        <v>2.68</v>
      </c>
    </row>
    <row r="84" spans="1:44" x14ac:dyDescent="0.25">
      <c r="A84" s="108" t="s">
        <v>181</v>
      </c>
      <c r="B84" s="108">
        <v>2010</v>
      </c>
      <c r="C84" s="108">
        <v>3</v>
      </c>
      <c r="D84" s="108">
        <v>0.72</v>
      </c>
      <c r="E84" s="108">
        <v>0.2</v>
      </c>
      <c r="F84" s="111">
        <v>0.52</v>
      </c>
      <c r="G84" s="108">
        <v>0.12</v>
      </c>
      <c r="H84" s="108">
        <v>0.01</v>
      </c>
      <c r="I84" s="108">
        <v>0.4</v>
      </c>
      <c r="J84" s="108">
        <v>0</v>
      </c>
      <c r="K84" s="108">
        <v>4370.7210447601256</v>
      </c>
      <c r="L84" s="108">
        <v>15563558000</v>
      </c>
      <c r="M84" s="108">
        <v>7028334000</v>
      </c>
      <c r="N84" s="108">
        <v>6517.9120000000003</v>
      </c>
      <c r="O84" s="108">
        <v>2391.5940000000001</v>
      </c>
      <c r="P84" s="108">
        <v>4126.3180000000002</v>
      </c>
      <c r="Q84" s="108">
        <v>10</v>
      </c>
      <c r="R84" s="108">
        <v>326.39999999999998</v>
      </c>
      <c r="S84" s="108" t="s">
        <v>539</v>
      </c>
      <c r="T84" s="108">
        <v>65.7607</v>
      </c>
      <c r="U84" s="108">
        <v>0</v>
      </c>
      <c r="AP84" s="108" t="s">
        <v>181</v>
      </c>
      <c r="AQ84" s="113" t="e">
        <f>HLOOKUP($AP84,'[3]Megafile LAL per cap'!$A$2:$BF$18,12,FALSE)</f>
        <v>#N/A</v>
      </c>
      <c r="AR84" s="113">
        <f t="shared" si="8"/>
        <v>0.52</v>
      </c>
    </row>
    <row r="85" spans="1:44" x14ac:dyDescent="0.25">
      <c r="A85" s="108" t="s">
        <v>182</v>
      </c>
      <c r="B85" s="108">
        <v>2010</v>
      </c>
      <c r="C85" s="108">
        <v>3</v>
      </c>
      <c r="D85" s="108">
        <v>4.2300000000000004</v>
      </c>
      <c r="E85" s="108">
        <v>2.5</v>
      </c>
      <c r="F85" s="111">
        <v>1.73</v>
      </c>
      <c r="G85" s="108">
        <v>0.97</v>
      </c>
      <c r="H85" s="108">
        <v>0.03</v>
      </c>
      <c r="I85" s="108">
        <v>0.37</v>
      </c>
      <c r="J85" s="108">
        <v>0.35</v>
      </c>
      <c r="K85" s="108">
        <v>977.76698396344716</v>
      </c>
      <c r="L85" s="108">
        <v>12092926000</v>
      </c>
      <c r="M85" s="108">
        <v>5169112000</v>
      </c>
      <c r="N85" s="108">
        <v>40328.313000000002</v>
      </c>
      <c r="O85" s="108">
        <v>17183.764999999999</v>
      </c>
      <c r="P85" s="108">
        <v>23144.548000000003</v>
      </c>
      <c r="Q85" s="108">
        <v>14.5</v>
      </c>
      <c r="R85" s="108">
        <v>205</v>
      </c>
      <c r="S85" s="108" t="s">
        <v>539</v>
      </c>
      <c r="T85" s="108">
        <v>42.668729999999996</v>
      </c>
      <c r="U85" s="108">
        <v>0</v>
      </c>
      <c r="AP85" s="108" t="s">
        <v>182</v>
      </c>
      <c r="AQ85" s="113" t="e">
        <f>HLOOKUP($AP85,'[3]Megafile LAL per cap'!$A$2:$BF$18,12,FALSE)</f>
        <v>#N/A</v>
      </c>
      <c r="AR85" s="113">
        <f t="shared" si="8"/>
        <v>1.73</v>
      </c>
    </row>
    <row r="86" spans="1:44" x14ac:dyDescent="0.25">
      <c r="A86" s="108" t="s">
        <v>192</v>
      </c>
      <c r="B86" s="108">
        <v>2010</v>
      </c>
      <c r="C86" s="108">
        <v>3</v>
      </c>
      <c r="D86" s="108">
        <v>3.64</v>
      </c>
      <c r="E86" s="108">
        <v>1</v>
      </c>
      <c r="F86" s="111">
        <v>2.64</v>
      </c>
      <c r="G86" s="108">
        <v>1.75</v>
      </c>
      <c r="H86" s="108">
        <v>0.32</v>
      </c>
      <c r="I86" s="108">
        <v>0.56000000000000005</v>
      </c>
      <c r="J86" s="108">
        <v>0</v>
      </c>
      <c r="K86" s="108">
        <v>7772.1000565275381</v>
      </c>
      <c r="L86" s="108">
        <v>4385657000</v>
      </c>
      <c r="M86" s="108">
        <v>2261495000</v>
      </c>
      <c r="N86" s="108">
        <v>1247.951</v>
      </c>
      <c r="O86" s="108">
        <v>273.858</v>
      </c>
      <c r="P86" s="108">
        <v>974.09300000000007</v>
      </c>
      <c r="Q86" s="108">
        <v>19.2</v>
      </c>
      <c r="R86" s="108">
        <v>207.3</v>
      </c>
      <c r="S86" s="108" t="s">
        <v>539</v>
      </c>
      <c r="T86" s="108">
        <v>49.075400000000002</v>
      </c>
      <c r="U86" s="108">
        <v>0</v>
      </c>
      <c r="AP86" s="108" t="s">
        <v>192</v>
      </c>
      <c r="AQ86" s="113" t="e">
        <f>HLOOKUP($AP86,'[3]Megafile LAL per cap'!$A$2:$BF$18,12,FALSE)</f>
        <v>#N/A</v>
      </c>
      <c r="AR86" s="113">
        <f t="shared" si="8"/>
        <v>2.64</v>
      </c>
    </row>
    <row r="87" spans="1:44" x14ac:dyDescent="0.25">
      <c r="A87" s="108" t="s">
        <v>193</v>
      </c>
      <c r="B87" s="108">
        <v>2010</v>
      </c>
      <c r="C87" s="108">
        <v>3</v>
      </c>
      <c r="D87" s="108">
        <v>0.95</v>
      </c>
      <c r="E87" s="108">
        <v>0.5</v>
      </c>
      <c r="F87" s="111">
        <v>0.40276201323208843</v>
      </c>
      <c r="G87" s="108">
        <v>0.2</v>
      </c>
      <c r="H87" s="108">
        <v>0.17</v>
      </c>
      <c r="I87" s="108">
        <v>0.09</v>
      </c>
      <c r="J87" s="108">
        <v>0</v>
      </c>
      <c r="K87" s="108">
        <v>2822.7193469132399</v>
      </c>
      <c r="L87" s="108">
        <v>35381499000</v>
      </c>
      <c r="M87" s="108">
        <v>17770675000</v>
      </c>
      <c r="N87" s="108">
        <v>32107.739000000001</v>
      </c>
      <c r="O87" s="108">
        <v>9015.2789999999986</v>
      </c>
      <c r="P87" s="108">
        <v>23092.460000000003</v>
      </c>
      <c r="Q87" s="108">
        <v>14.3</v>
      </c>
      <c r="R87" s="108">
        <v>373.7</v>
      </c>
      <c r="S87" s="108" t="s">
        <v>539</v>
      </c>
      <c r="T87" s="108">
        <v>50.220350000000003</v>
      </c>
      <c r="U87" s="108">
        <v>0</v>
      </c>
      <c r="AP87" s="108" t="s">
        <v>193</v>
      </c>
      <c r="AQ87" s="113">
        <f>HLOOKUP($AP87,'[3]Megafile LAL per cap'!$A$2:$BF$18,12,FALSE)</f>
        <v>0.40276201323208843</v>
      </c>
      <c r="AR87" s="113">
        <f t="shared" si="8"/>
        <v>0.40276201323208843</v>
      </c>
    </row>
    <row r="88" spans="1:44" x14ac:dyDescent="0.25">
      <c r="A88" s="108" t="s">
        <v>197</v>
      </c>
      <c r="B88" s="108">
        <v>2010</v>
      </c>
      <c r="C88" s="108">
        <v>3</v>
      </c>
      <c r="D88" s="108">
        <v>9.9</v>
      </c>
      <c r="E88" s="108">
        <v>1</v>
      </c>
      <c r="F88" s="111">
        <v>8.9</v>
      </c>
      <c r="G88" s="108">
        <v>0.71</v>
      </c>
      <c r="H88" s="108">
        <v>0.03</v>
      </c>
      <c r="I88" s="108">
        <v>0.08</v>
      </c>
      <c r="J88" s="108">
        <v>8.07</v>
      </c>
      <c r="K88" s="108">
        <v>2310.8609021450725</v>
      </c>
      <c r="L88" s="108">
        <v>44235269000</v>
      </c>
      <c r="M88" s="108">
        <v>84000000000</v>
      </c>
      <c r="N88" s="108">
        <v>159424.742</v>
      </c>
      <c r="O88" s="108">
        <v>70024.453000000009</v>
      </c>
      <c r="P88" s="108">
        <v>89400.28899999999</v>
      </c>
      <c r="Q88" s="108">
        <v>21</v>
      </c>
      <c r="R88" s="108">
        <v>266.5</v>
      </c>
      <c r="S88" s="108" t="s">
        <v>539</v>
      </c>
      <c r="T88" s="108">
        <v>49.052289999999999</v>
      </c>
      <c r="U88" s="108">
        <v>0</v>
      </c>
      <c r="AP88" s="108" t="s">
        <v>197</v>
      </c>
      <c r="AQ88" s="113" t="e">
        <f>HLOOKUP($AP88,'[3]Megafile LAL per cap'!$A$2:$BF$18,12,FALSE)</f>
        <v>#N/A</v>
      </c>
      <c r="AR88" s="113">
        <f t="shared" si="8"/>
        <v>8.9</v>
      </c>
    </row>
    <row r="89" spans="1:44" x14ac:dyDescent="0.25">
      <c r="A89" s="108" t="s">
        <v>203</v>
      </c>
      <c r="B89" s="108">
        <v>2010</v>
      </c>
      <c r="C89" s="108">
        <v>3</v>
      </c>
      <c r="D89" s="108">
        <v>0.19</v>
      </c>
      <c r="E89" s="108">
        <v>0.1</v>
      </c>
      <c r="F89" s="111">
        <v>0.09</v>
      </c>
      <c r="G89" s="108">
        <v>0</v>
      </c>
      <c r="H89" s="108">
        <v>0</v>
      </c>
      <c r="I89" s="108">
        <v>0.09</v>
      </c>
      <c r="J89" s="108">
        <v>0</v>
      </c>
      <c r="K89" s="108">
        <v>19326.582554817593</v>
      </c>
      <c r="L89" s="108">
        <v>106862965000</v>
      </c>
      <c r="M89" s="108">
        <v>251143033000</v>
      </c>
      <c r="N89" s="108">
        <v>28090.647000000001</v>
      </c>
      <c r="O89" s="108">
        <v>8544.7360000000008</v>
      </c>
      <c r="P89" s="108">
        <v>19545.911</v>
      </c>
      <c r="Q89" s="108">
        <v>8</v>
      </c>
      <c r="R89" s="108">
        <v>338.1</v>
      </c>
      <c r="S89" s="108" t="s">
        <v>539</v>
      </c>
      <c r="T89" s="108">
        <v>62.659370000000003</v>
      </c>
      <c r="U89" s="108">
        <v>0</v>
      </c>
      <c r="AP89" s="108" t="s">
        <v>203</v>
      </c>
      <c r="AQ89" s="113" t="e">
        <f>HLOOKUP($AP89,'[3]Megafile LAL per cap'!$A$2:$BF$18,12,FALSE)</f>
        <v>#N/A</v>
      </c>
      <c r="AR89" s="113">
        <f t="shared" si="8"/>
        <v>0.09</v>
      </c>
    </row>
    <row r="90" spans="1:44" x14ac:dyDescent="0.25">
      <c r="A90" s="108" t="s">
        <v>206</v>
      </c>
      <c r="B90" s="108">
        <v>2010</v>
      </c>
      <c r="C90" s="108">
        <v>3</v>
      </c>
      <c r="D90" s="108">
        <v>8.74</v>
      </c>
      <c r="E90" s="108">
        <v>2</v>
      </c>
      <c r="F90" s="111">
        <v>6.74</v>
      </c>
      <c r="G90" s="108">
        <v>0.42</v>
      </c>
      <c r="H90" s="108">
        <v>0.03</v>
      </c>
      <c r="I90" s="108">
        <v>0.05</v>
      </c>
      <c r="J90" s="108">
        <v>6.25</v>
      </c>
      <c r="K90" s="108">
        <v>448.19837515996676</v>
      </c>
      <c r="L90" s="108">
        <v>770037000</v>
      </c>
      <c r="M90" s="108">
        <v>341226000</v>
      </c>
      <c r="N90" s="108">
        <v>5775.902</v>
      </c>
      <c r="O90" s="108">
        <v>2510.8019999999997</v>
      </c>
      <c r="P90" s="108">
        <v>3265.1000000000004</v>
      </c>
      <c r="Q90" s="108">
        <v>33</v>
      </c>
      <c r="R90" s="108">
        <v>436</v>
      </c>
      <c r="S90" s="108" t="s">
        <v>539</v>
      </c>
      <c r="T90" s="108">
        <v>30.36947</v>
      </c>
      <c r="U90" s="108">
        <v>0</v>
      </c>
      <c r="AP90" s="108" t="s">
        <v>206</v>
      </c>
      <c r="AQ90" s="113" t="e">
        <f>HLOOKUP($AP90,'[3]Megafile LAL per cap'!$A$2:$BF$18,12,FALSE)</f>
        <v>#N/A</v>
      </c>
      <c r="AR90" s="113">
        <f t="shared" si="8"/>
        <v>6.74</v>
      </c>
    </row>
    <row r="91" spans="1:44" x14ac:dyDescent="0.25">
      <c r="A91" s="108" t="s">
        <v>208</v>
      </c>
      <c r="B91" s="108">
        <v>2010</v>
      </c>
      <c r="C91" s="108">
        <v>3</v>
      </c>
      <c r="D91" s="108">
        <v>10.67</v>
      </c>
      <c r="E91" s="108">
        <v>2.9</v>
      </c>
      <c r="F91" s="111">
        <v>4.143654998326693</v>
      </c>
      <c r="G91" s="108">
        <v>3.74</v>
      </c>
      <c r="H91" s="108">
        <v>1.38</v>
      </c>
      <c r="I91" s="108">
        <v>1.29</v>
      </c>
      <c r="J91" s="108">
        <v>1.35</v>
      </c>
      <c r="K91" s="108">
        <v>7389.9602636165237</v>
      </c>
      <c r="L91" s="108">
        <v>96835445054</v>
      </c>
      <c r="M91" s="108">
        <v>91347294532</v>
      </c>
      <c r="N91" s="108">
        <v>51621.593999999997</v>
      </c>
      <c r="O91" s="108">
        <v>15971.248</v>
      </c>
      <c r="P91" s="108">
        <v>35650.345999999998</v>
      </c>
      <c r="Q91" s="108">
        <v>8.6999999999999993</v>
      </c>
      <c r="R91" s="108">
        <v>298.3</v>
      </c>
      <c r="S91" s="108" t="s">
        <v>539</v>
      </c>
      <c r="T91" s="108">
        <v>60.76079</v>
      </c>
      <c r="U91" s="108">
        <v>0</v>
      </c>
      <c r="AP91" s="108" t="s">
        <v>208</v>
      </c>
      <c r="AQ91" s="113">
        <f>HLOOKUP($AP91,'[3]Megafile LAL per cap'!$A$2:$BF$18,12,FALSE)</f>
        <v>4.143654998326693</v>
      </c>
      <c r="AR91" s="113">
        <f t="shared" si="8"/>
        <v>4.143654998326693</v>
      </c>
    </row>
    <row r="92" spans="1:44" x14ac:dyDescent="0.25">
      <c r="A92" s="108" t="s">
        <v>210</v>
      </c>
      <c r="B92" s="108">
        <v>2010</v>
      </c>
      <c r="C92" s="108">
        <v>3</v>
      </c>
      <c r="D92" s="108">
        <v>2.73</v>
      </c>
      <c r="E92" s="108">
        <v>1</v>
      </c>
      <c r="F92" s="111">
        <v>1.73</v>
      </c>
      <c r="G92" s="108">
        <v>0.14000000000000001</v>
      </c>
      <c r="H92" s="108">
        <v>0</v>
      </c>
      <c r="I92" s="108">
        <v>0.23</v>
      </c>
      <c r="J92" s="108">
        <v>1.36</v>
      </c>
      <c r="K92" s="108">
        <v>1439.5670910104</v>
      </c>
      <c r="L92" s="108">
        <v>10044770000</v>
      </c>
      <c r="M92" s="108">
        <v>11404000000</v>
      </c>
      <c r="N92" s="108">
        <v>840390.12899999996</v>
      </c>
      <c r="O92" s="108">
        <v>15186.971</v>
      </c>
      <c r="P92" s="108">
        <v>825203.15799999994</v>
      </c>
      <c r="Q92" s="108">
        <v>11.6</v>
      </c>
      <c r="R92" s="108">
        <v>225.6</v>
      </c>
      <c r="S92" s="108" t="s">
        <v>539</v>
      </c>
      <c r="T92" s="108">
        <v>31.11384</v>
      </c>
      <c r="U92" s="108">
        <v>0</v>
      </c>
      <c r="AP92" s="108" t="s">
        <v>210</v>
      </c>
      <c r="AQ92" s="113" t="e">
        <f>HLOOKUP($AP92,'[3]Megafile LAL per cap'!$A$2:$BF$18,12,FALSE)</f>
        <v>#N/A</v>
      </c>
      <c r="AR92" s="113">
        <f t="shared" si="8"/>
        <v>1.73</v>
      </c>
    </row>
    <row r="93" spans="1:44" x14ac:dyDescent="0.25">
      <c r="A93" s="108" t="s">
        <v>215</v>
      </c>
      <c r="B93" s="108">
        <v>2010</v>
      </c>
      <c r="C93" s="108">
        <v>3</v>
      </c>
      <c r="D93" s="108">
        <v>1.46</v>
      </c>
      <c r="E93" s="108">
        <v>0.2</v>
      </c>
      <c r="F93" s="111">
        <v>0.98134194751796833</v>
      </c>
      <c r="G93" s="108">
        <v>0.86</v>
      </c>
      <c r="H93" s="108">
        <v>0.35</v>
      </c>
      <c r="I93" s="108">
        <v>0.05</v>
      </c>
      <c r="J93" s="108">
        <v>0</v>
      </c>
      <c r="K93" s="108">
        <v>4212.1546669089166</v>
      </c>
      <c r="L93" s="108">
        <v>22215362000</v>
      </c>
      <c r="M93" s="108">
        <v>16426557000</v>
      </c>
      <c r="N93" s="108">
        <v>10639.194</v>
      </c>
      <c r="O93" s="108">
        <v>2482.4070000000002</v>
      </c>
      <c r="P93" s="108">
        <v>8156.7869999999994</v>
      </c>
      <c r="Q93" s="108">
        <v>7.2</v>
      </c>
      <c r="R93" s="108">
        <v>308.3</v>
      </c>
      <c r="S93" s="108" t="s">
        <v>539</v>
      </c>
      <c r="T93" s="108">
        <v>54.984059999999999</v>
      </c>
      <c r="U93" s="108">
        <v>0</v>
      </c>
      <c r="AP93" s="108" t="s">
        <v>215</v>
      </c>
      <c r="AQ93" s="113">
        <f>HLOOKUP($AP93,'[3]Megafile LAL per cap'!$A$2:$BF$18,12,FALSE)</f>
        <v>0.98134194751796833</v>
      </c>
      <c r="AR93" s="113">
        <f t="shared" si="8"/>
        <v>0.98134194751796833</v>
      </c>
    </row>
    <row r="94" spans="1:44" x14ac:dyDescent="0.25">
      <c r="A94" s="108" t="s">
        <v>244</v>
      </c>
      <c r="B94" s="108">
        <v>2010</v>
      </c>
      <c r="C94" s="108">
        <v>3</v>
      </c>
      <c r="D94" s="108">
        <v>2.09</v>
      </c>
      <c r="E94" s="108">
        <v>0.6</v>
      </c>
      <c r="F94" s="111">
        <v>1.0895308353630138</v>
      </c>
      <c r="G94" s="108">
        <v>0.86</v>
      </c>
      <c r="H94" s="108">
        <v>0.13</v>
      </c>
      <c r="I94" s="108">
        <v>0.5</v>
      </c>
      <c r="J94" s="108">
        <v>0</v>
      </c>
      <c r="K94" s="108">
        <v>10135.74889147344</v>
      </c>
      <c r="L94" s="108">
        <v>185544331852</v>
      </c>
      <c r="M94" s="108">
        <v>113883219184</v>
      </c>
      <c r="N94" s="108">
        <v>72310.415999999997</v>
      </c>
      <c r="O94" s="108">
        <v>19434.960999999999</v>
      </c>
      <c r="P94" s="108">
        <v>52875.455000000002</v>
      </c>
      <c r="Q94" s="108">
        <v>5.2</v>
      </c>
      <c r="R94" s="108">
        <v>310.3</v>
      </c>
      <c r="S94" s="108" t="s">
        <v>539</v>
      </c>
      <c r="T94" s="108">
        <v>62.329219999999999</v>
      </c>
      <c r="U94" s="108">
        <v>0</v>
      </c>
      <c r="AP94" s="108" t="s">
        <v>244</v>
      </c>
      <c r="AQ94" s="113">
        <f>HLOOKUP($AP94,'[3]Megafile LAL per cap'!$A$2:$BF$18,12,FALSE)</f>
        <v>1.0895308353630138</v>
      </c>
      <c r="AR94" s="113">
        <f t="shared" si="8"/>
        <v>1.0895308353630138</v>
      </c>
    </row>
    <row r="95" spans="1:44" x14ac:dyDescent="0.25">
      <c r="A95" s="108" t="s">
        <v>216</v>
      </c>
      <c r="B95" s="108">
        <v>2010</v>
      </c>
      <c r="C95" s="108">
        <v>3</v>
      </c>
      <c r="D95" s="108">
        <v>9.83</v>
      </c>
      <c r="E95" s="108">
        <v>1.5</v>
      </c>
      <c r="F95" s="111">
        <v>8.33</v>
      </c>
      <c r="G95" s="108">
        <v>0.78</v>
      </c>
      <c r="H95" s="108">
        <v>0.01</v>
      </c>
      <c r="I95" s="108">
        <v>0.16</v>
      </c>
      <c r="J95" s="108">
        <v>7.38</v>
      </c>
      <c r="K95" s="108">
        <v>553.26255982130965</v>
      </c>
      <c r="L95" s="108">
        <v>4664338000</v>
      </c>
      <c r="M95" s="108">
        <v>1618603000</v>
      </c>
      <c r="N95" s="108">
        <v>5041.9949999999999</v>
      </c>
      <c r="O95" s="108">
        <v>16232.574000000001</v>
      </c>
      <c r="P95" s="108">
        <v>-11190.579000000002</v>
      </c>
      <c r="Q95" s="108">
        <v>36</v>
      </c>
      <c r="R95" s="108">
        <v>263.8</v>
      </c>
      <c r="S95" s="108" t="s">
        <v>539</v>
      </c>
      <c r="T95" s="108">
        <v>33.508670000000002</v>
      </c>
      <c r="U95" s="108">
        <v>0</v>
      </c>
      <c r="AP95" s="108" t="s">
        <v>216</v>
      </c>
      <c r="AQ95" s="113" t="e">
        <f>HLOOKUP($AP95,'[3]Megafile LAL per cap'!$A$2:$BF$18,12,FALSE)</f>
        <v>#N/A</v>
      </c>
      <c r="AR95" s="113">
        <f t="shared" si="8"/>
        <v>8.33</v>
      </c>
    </row>
    <row r="96" spans="1:44" x14ac:dyDescent="0.25">
      <c r="A96" s="108" t="s">
        <v>217</v>
      </c>
      <c r="B96" s="108">
        <v>2010</v>
      </c>
      <c r="C96" s="108">
        <v>3</v>
      </c>
      <c r="D96" s="108">
        <v>6.04</v>
      </c>
      <c r="E96" s="108">
        <v>1.5</v>
      </c>
      <c r="F96" s="111">
        <v>4.54</v>
      </c>
      <c r="G96" s="108">
        <v>0.75</v>
      </c>
      <c r="H96" s="108">
        <v>0.21</v>
      </c>
      <c r="I96" s="108">
        <v>3.37</v>
      </c>
      <c r="J96" s="108">
        <v>0.21</v>
      </c>
      <c r="K96" s="108">
        <v>33885.930492477382</v>
      </c>
      <c r="L96" s="108">
        <v>165000000000</v>
      </c>
      <c r="M96" s="108">
        <v>214000000000</v>
      </c>
      <c r="N96" s="108">
        <v>8329.4529999999995</v>
      </c>
      <c r="O96" s="108">
        <v>1111.1569999999999</v>
      </c>
      <c r="P96" s="108">
        <v>7218.2959999999994</v>
      </c>
      <c r="Q96" s="108">
        <v>11.1</v>
      </c>
      <c r="R96" s="108">
        <v>297.60000000000002</v>
      </c>
      <c r="S96" s="108" t="s">
        <v>539</v>
      </c>
      <c r="T96" s="108">
        <v>69.400239999999997</v>
      </c>
      <c r="U96" s="108">
        <v>0</v>
      </c>
      <c r="AP96" s="108" t="s">
        <v>217</v>
      </c>
      <c r="AQ96" s="113" t="e">
        <f>HLOOKUP($AP96,'[3]Megafile LAL per cap'!$A$2:$BF$18,12,FALSE)</f>
        <v>#N/A</v>
      </c>
      <c r="AR96" s="113">
        <f t="shared" si="8"/>
        <v>4.54</v>
      </c>
    </row>
    <row r="97" spans="1:44" x14ac:dyDescent="0.25">
      <c r="A97" s="108" t="s">
        <v>541</v>
      </c>
      <c r="B97" s="108">
        <v>2010</v>
      </c>
      <c r="C97" s="108">
        <v>3</v>
      </c>
      <c r="D97" s="108">
        <v>8.1999999999999993</v>
      </c>
      <c r="E97" s="108">
        <v>2</v>
      </c>
      <c r="F97" s="111">
        <v>6.2</v>
      </c>
      <c r="G97" s="108">
        <v>0.68</v>
      </c>
      <c r="H97" s="108">
        <v>0.01</v>
      </c>
      <c r="I97" s="108">
        <v>0.11</v>
      </c>
      <c r="J97" s="108">
        <v>5.39</v>
      </c>
      <c r="K97" s="108">
        <v>712.233164121615</v>
      </c>
      <c r="L97" s="108">
        <v>7874200000</v>
      </c>
      <c r="M97" s="108">
        <v>4050546000</v>
      </c>
      <c r="N97" s="108">
        <v>45648.525000000001</v>
      </c>
      <c r="O97" s="108">
        <v>20578.451999999997</v>
      </c>
      <c r="P97" s="108">
        <v>25070.073000000004</v>
      </c>
      <c r="Q97" s="108">
        <v>16.600000000000001</v>
      </c>
      <c r="R97" s="108">
        <v>202.9</v>
      </c>
      <c r="S97" s="108" t="s">
        <v>539</v>
      </c>
      <c r="T97" s="108">
        <v>32.508279999999999</v>
      </c>
      <c r="U97" s="108">
        <v>0</v>
      </c>
      <c r="AP97" s="108" t="s">
        <v>541</v>
      </c>
      <c r="AQ97" s="113" t="e">
        <f>HLOOKUP($AP97,'[3]Megafile LAL per cap'!$A$2:$BF$18,12,FALSE)</f>
        <v>#N/A</v>
      </c>
      <c r="AR97" s="113">
        <f t="shared" si="8"/>
        <v>6.2</v>
      </c>
    </row>
    <row r="98" spans="1:44" x14ac:dyDescent="0.25">
      <c r="A98" s="108" t="s">
        <v>219</v>
      </c>
      <c r="B98" s="108">
        <v>2010</v>
      </c>
      <c r="C98" s="108">
        <v>3</v>
      </c>
      <c r="D98" s="108">
        <v>4.25</v>
      </c>
      <c r="E98" s="108">
        <v>1.5</v>
      </c>
      <c r="F98" s="111">
        <v>2.75</v>
      </c>
      <c r="G98" s="108">
        <v>0.62</v>
      </c>
      <c r="H98" s="108">
        <v>0.08</v>
      </c>
      <c r="I98" s="108">
        <v>0.37</v>
      </c>
      <c r="J98" s="108">
        <v>1.67</v>
      </c>
      <c r="K98" s="108">
        <v>1533.2961416235551</v>
      </c>
      <c r="L98" s="108">
        <v>5320834000</v>
      </c>
      <c r="M98" s="108">
        <v>7200267000</v>
      </c>
      <c r="N98" s="108">
        <v>13917.439</v>
      </c>
      <c r="O98" s="108">
        <v>6488.2659999999996</v>
      </c>
      <c r="P98" s="108">
        <v>7429.1730000000007</v>
      </c>
      <c r="Q98" s="108">
        <v>32.1</v>
      </c>
      <c r="R98" s="108">
        <v>271.7</v>
      </c>
      <c r="S98" s="108" t="s">
        <v>539</v>
      </c>
      <c r="T98" s="108">
        <v>49.988390000000003</v>
      </c>
      <c r="U98" s="108">
        <v>0</v>
      </c>
      <c r="AP98" s="108" t="s">
        <v>219</v>
      </c>
      <c r="AQ98" s="113" t="e">
        <f>HLOOKUP($AP98,'[3]Megafile LAL per cap'!$A$2:$BF$18,12,FALSE)</f>
        <v>#N/A</v>
      </c>
      <c r="AR98" s="113">
        <f t="shared" si="8"/>
        <v>2.75</v>
      </c>
    </row>
    <row r="99" spans="1:44" x14ac:dyDescent="0.25">
      <c r="A99" s="108" t="s">
        <v>220</v>
      </c>
      <c r="B99" s="108">
        <v>2010</v>
      </c>
      <c r="C99" s="108">
        <v>3</v>
      </c>
      <c r="D99" s="108">
        <v>4.8499999999999996</v>
      </c>
      <c r="E99" s="108">
        <v>1</v>
      </c>
      <c r="F99" s="111">
        <v>3.85</v>
      </c>
      <c r="G99" s="108">
        <v>0.53</v>
      </c>
      <c r="H99" s="108">
        <v>0.1</v>
      </c>
      <c r="I99" s="108">
        <v>0.31</v>
      </c>
      <c r="J99" s="108">
        <v>2.91</v>
      </c>
      <c r="K99" s="108">
        <v>723.16464485268762</v>
      </c>
      <c r="L99" s="108">
        <v>3800000000</v>
      </c>
      <c r="M99" s="108">
        <v>3199231000</v>
      </c>
      <c r="N99" s="108">
        <v>13973.897000000001</v>
      </c>
      <c r="O99" s="108">
        <v>5804.076</v>
      </c>
      <c r="P99" s="108">
        <v>8169.8210000000008</v>
      </c>
      <c r="Q99" s="108">
        <v>33.200000000000003</v>
      </c>
      <c r="R99" s="108">
        <v>197.1</v>
      </c>
      <c r="S99" s="108" t="s">
        <v>539</v>
      </c>
      <c r="T99" s="108">
        <v>44.599699999999999</v>
      </c>
      <c r="U99" s="108">
        <v>0</v>
      </c>
      <c r="W99" s="108">
        <f>SUMPRODUCT(D2:D99,$P$2:$P$99)/SUM($P$2:$P$99)</f>
        <v>6.2520301665989306</v>
      </c>
      <c r="X99" s="108">
        <f t="shared" ref="X99:AC99" si="10">SUMPRODUCT(E2:E99,$P$2:$P$99)/SUM($P$2:$P$99)</f>
        <v>1.5221345834235824</v>
      </c>
      <c r="Y99" s="108">
        <f t="shared" si="10"/>
        <v>3.5535293240206163</v>
      </c>
      <c r="Z99" s="108">
        <f t="shared" si="10"/>
        <v>1.5678632900274676</v>
      </c>
      <c r="AA99" s="108">
        <f t="shared" si="10"/>
        <v>0.53141766196245288</v>
      </c>
      <c r="AB99" s="108">
        <f t="shared" si="10"/>
        <v>2.1160857418671002</v>
      </c>
      <c r="AC99" s="108">
        <f t="shared" si="10"/>
        <v>0.51400676019151259</v>
      </c>
      <c r="AD99" s="108">
        <f>SUMPRODUCT(Q2:Q99,$N$2:$N$99)/SUM($N$2:$N$99)</f>
        <v>15.908953660557025</v>
      </c>
      <c r="AE99" s="108">
        <f>SUMPRODUCT(R2:R99,$N$2:$N$99)/SUM($N$2:$N$99)</f>
        <v>263.08579860020592</v>
      </c>
      <c r="AF99" s="112" t="s">
        <v>542</v>
      </c>
      <c r="AM99" s="108">
        <f>X99/W99</f>
        <v>0.24346245025423718</v>
      </c>
      <c r="AP99" s="108" t="s">
        <v>220</v>
      </c>
      <c r="AQ99" s="113" t="e">
        <f>HLOOKUP($AP99,'[3]Megafile LAL per cap'!$A$2:$BF$18,12,FALSE)</f>
        <v>#N/A</v>
      </c>
      <c r="AR99" s="113">
        <f t="shared" si="8"/>
        <v>3.85</v>
      </c>
    </row>
  </sheetData>
  <pageMargins left="0.7" right="0.7" top="0.75" bottom="0.75" header="0.3" footer="0.3"/>
  <pageSetup orientation="portrait" horizontalDpi="200" verticalDpi="200" copie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5">
    <tabColor theme="7" tint="0.59999389629810485"/>
  </sheetPr>
  <dimension ref="A1:CR17"/>
  <sheetViews>
    <sheetView workbookViewId="0">
      <pane xSplit="1" ySplit="2" topLeftCell="BT3" activePane="bottomRight" state="frozen"/>
      <selection activeCell="D28" sqref="D28"/>
      <selection pane="topRight" activeCell="D28" sqref="D28"/>
      <selection pane="bottomLeft" activeCell="D28" sqref="D28"/>
      <selection pane="bottomRight" activeCell="D28" sqref="D28"/>
    </sheetView>
  </sheetViews>
  <sheetFormatPr defaultColWidth="7.42578125" defaultRowHeight="15" x14ac:dyDescent="0.25"/>
  <cols>
    <col min="1" max="1" width="7.42578125" style="77"/>
    <col min="2" max="94" width="8.7109375" style="77" customWidth="1"/>
    <col min="95" max="95" width="7.42578125" style="77"/>
    <col min="96" max="96" width="9.140625" style="77" bestFit="1" customWidth="1"/>
    <col min="97" max="16384" width="7.42578125" style="77"/>
  </cols>
  <sheetData>
    <row r="1" spans="1:96" x14ac:dyDescent="0.25">
      <c r="A1" s="80" t="s">
        <v>437</v>
      </c>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row>
    <row r="2" spans="1:96" x14ac:dyDescent="0.25">
      <c r="A2" s="78" t="s">
        <v>39</v>
      </c>
      <c r="B2" s="79" t="s">
        <v>254</v>
      </c>
      <c r="C2" s="79" t="s">
        <v>255</v>
      </c>
      <c r="D2" s="79" t="s">
        <v>42</v>
      </c>
      <c r="E2" s="79" t="s">
        <v>47</v>
      </c>
      <c r="F2" s="79" t="s">
        <v>274</v>
      </c>
      <c r="G2" s="79" t="s">
        <v>52</v>
      </c>
      <c r="H2" s="79" t="s">
        <v>53</v>
      </c>
      <c r="I2" s="79" t="s">
        <v>54</v>
      </c>
      <c r="J2" s="79" t="s">
        <v>55</v>
      </c>
      <c r="K2" s="79" t="s">
        <v>60</v>
      </c>
      <c r="L2" s="79" t="s">
        <v>67</v>
      </c>
      <c r="M2" s="79" t="s">
        <v>69</v>
      </c>
      <c r="N2" s="79" t="s">
        <v>71</v>
      </c>
      <c r="O2" s="79" t="s">
        <v>73</v>
      </c>
      <c r="P2" s="79" t="s">
        <v>75</v>
      </c>
      <c r="Q2" s="79" t="s">
        <v>77</v>
      </c>
      <c r="R2" s="79" t="s">
        <v>81</v>
      </c>
      <c r="S2" s="79" t="s">
        <v>83</v>
      </c>
      <c r="T2" s="79" t="s">
        <v>256</v>
      </c>
      <c r="U2" s="79" t="s">
        <v>84</v>
      </c>
      <c r="V2" s="79" t="s">
        <v>85</v>
      </c>
      <c r="W2" s="79" t="s">
        <v>257</v>
      </c>
      <c r="X2" s="79" t="s">
        <v>87</v>
      </c>
      <c r="Y2" s="79" t="s">
        <v>88</v>
      </c>
      <c r="Z2" s="79" t="s">
        <v>89</v>
      </c>
      <c r="AA2" s="79" t="s">
        <v>90</v>
      </c>
      <c r="AB2" s="79" t="s">
        <v>91</v>
      </c>
      <c r="AC2" s="79" t="s">
        <v>92</v>
      </c>
      <c r="AD2" s="79" t="s">
        <v>93</v>
      </c>
      <c r="AE2" s="79" t="s">
        <v>94</v>
      </c>
      <c r="AF2" s="79" t="s">
        <v>96</v>
      </c>
      <c r="AG2" s="79" t="s">
        <v>97</v>
      </c>
      <c r="AH2" s="79" t="s">
        <v>98</v>
      </c>
      <c r="AI2" s="79" t="s">
        <v>101</v>
      </c>
      <c r="AJ2" s="79" t="s">
        <v>102</v>
      </c>
      <c r="AK2" s="79" t="s">
        <v>103</v>
      </c>
      <c r="AL2" s="79" t="s">
        <v>104</v>
      </c>
      <c r="AM2" s="79" t="s">
        <v>105</v>
      </c>
      <c r="AN2" s="79" t="s">
        <v>106</v>
      </c>
      <c r="AO2" s="79" t="s">
        <v>107</v>
      </c>
      <c r="AP2" s="79" t="s">
        <v>258</v>
      </c>
      <c r="AQ2" s="79" t="s">
        <v>110</v>
      </c>
      <c r="AR2" s="79" t="s">
        <v>116</v>
      </c>
      <c r="AS2" s="79" t="s">
        <v>117</v>
      </c>
      <c r="AT2" s="79" t="s">
        <v>120</v>
      </c>
      <c r="AU2" s="79" t="s">
        <v>121</v>
      </c>
      <c r="AV2" s="79" t="s">
        <v>122</v>
      </c>
      <c r="AW2" s="79" t="s">
        <v>126</v>
      </c>
      <c r="AX2" s="79" t="s">
        <v>127</v>
      </c>
      <c r="AY2" s="79" t="s">
        <v>132</v>
      </c>
      <c r="AZ2" s="79" t="s">
        <v>138</v>
      </c>
      <c r="BA2" s="79" t="s">
        <v>142</v>
      </c>
      <c r="BB2" s="79" t="s">
        <v>150</v>
      </c>
      <c r="BC2" s="79" t="s">
        <v>152</v>
      </c>
      <c r="BD2" s="79" t="s">
        <v>259</v>
      </c>
      <c r="BE2" s="79" t="s">
        <v>153</v>
      </c>
      <c r="BF2" s="79" t="s">
        <v>160</v>
      </c>
      <c r="BG2" s="79" t="s">
        <v>169</v>
      </c>
      <c r="BH2" s="79" t="s">
        <v>178</v>
      </c>
      <c r="BI2" s="79" t="s">
        <v>180</v>
      </c>
      <c r="BJ2" s="79" t="s">
        <v>182</v>
      </c>
      <c r="BK2" s="79" t="s">
        <v>193</v>
      </c>
      <c r="BL2" s="79" t="s">
        <v>197</v>
      </c>
      <c r="BM2" s="79" t="s">
        <v>203</v>
      </c>
      <c r="BN2" s="79" t="s">
        <v>208</v>
      </c>
      <c r="BO2" s="79" t="s">
        <v>215</v>
      </c>
      <c r="BP2" s="79" t="s">
        <v>217</v>
      </c>
      <c r="BQ2" s="79" t="s">
        <v>260</v>
      </c>
      <c r="BR2" s="79" t="s">
        <v>221</v>
      </c>
      <c r="BS2" s="79" t="s">
        <v>271</v>
      </c>
      <c r="BT2" s="79" t="s">
        <v>261</v>
      </c>
      <c r="BU2" s="79" t="s">
        <v>223</v>
      </c>
      <c r="BV2" s="79" t="s">
        <v>224</v>
      </c>
      <c r="BW2" s="79" t="s">
        <v>226</v>
      </c>
      <c r="BX2" s="79" t="s">
        <v>227</v>
      </c>
      <c r="BY2" s="79" t="s">
        <v>228</v>
      </c>
      <c r="BZ2" s="79" t="s">
        <v>229</v>
      </c>
      <c r="CA2" s="79" t="s">
        <v>230</v>
      </c>
      <c r="CB2" s="79" t="s">
        <v>232</v>
      </c>
      <c r="CC2" s="79" t="s">
        <v>233</v>
      </c>
      <c r="CD2" s="79" t="s">
        <v>238</v>
      </c>
      <c r="CE2" s="79" t="s">
        <v>239</v>
      </c>
      <c r="CF2" s="79" t="s">
        <v>240</v>
      </c>
      <c r="CG2" s="79" t="s">
        <v>241</v>
      </c>
      <c r="CH2" s="79" t="s">
        <v>242</v>
      </c>
      <c r="CI2" s="79" t="s">
        <v>243</v>
      </c>
      <c r="CJ2" s="79" t="s">
        <v>244</v>
      </c>
      <c r="CK2" s="79" t="s">
        <v>245</v>
      </c>
      <c r="CL2" s="79" t="s">
        <v>248</v>
      </c>
      <c r="CM2" s="79" t="s">
        <v>249</v>
      </c>
      <c r="CN2" s="79" t="s">
        <v>250</v>
      </c>
      <c r="CO2" s="79" t="s">
        <v>251</v>
      </c>
      <c r="CP2" s="79" t="s">
        <v>252</v>
      </c>
      <c r="CQ2" s="83"/>
    </row>
    <row r="3" spans="1:96" x14ac:dyDescent="0.25">
      <c r="A3" s="78" t="s">
        <v>24</v>
      </c>
      <c r="B3" s="84">
        <f>IFERROR('1.29 Beer share of consm'!B3/'1.29 Beer share of consm'!$B3,"")</f>
        <v>1</v>
      </c>
      <c r="C3" s="84"/>
      <c r="D3" s="84">
        <f>IFERROR('1.29 Beer share of consm'!D3/'1.29 Beer share of consm'!$B3,"")</f>
        <v>0.37543598982226106</v>
      </c>
      <c r="E3" s="84">
        <f>IFERROR('1.29 Beer share of consm'!E3/'1.29 Beer share of consm'!$B3,"")</f>
        <v>0.90062148579296331</v>
      </c>
      <c r="F3" s="84">
        <f>IFERROR('1.29 Beer share of consm'!F3/'1.29 Beer share of consm'!$B3,"")</f>
        <v>1.8852756038783618</v>
      </c>
      <c r="G3" s="84">
        <f>IFERROR('1.29 Beer share of consm'!G3/'1.29 Beer share of consm'!$B3,"")</f>
        <v>0.20874851976739237</v>
      </c>
      <c r="H3" s="84">
        <f>IFERROR('1.29 Beer share of consm'!H3/'1.29 Beer share of consm'!$B3,"")</f>
        <v>1.4159300187582415</v>
      </c>
      <c r="I3" s="84">
        <f>IFERROR('1.29 Beer share of consm'!I3/'1.29 Beer share of consm'!$B3,"")</f>
        <v>0.94924340079531366</v>
      </c>
      <c r="J3" s="84">
        <f>IFERROR('1.29 Beer share of consm'!J3/'1.29 Beer share of consm'!$B3,"")</f>
        <v>0.62255206857042489</v>
      </c>
      <c r="K3" s="84">
        <f>IFERROR('1.29 Beer share of consm'!K3/'1.29 Beer share of consm'!$B3,"")</f>
        <v>1.5515071979989163</v>
      </c>
      <c r="L3" s="84">
        <f>IFERROR('1.29 Beer share of consm'!L3/'1.29 Beer share of consm'!$B3,"")</f>
        <v>0.21453485132700628</v>
      </c>
      <c r="M3" s="84">
        <f>IFERROR('1.29 Beer share of consm'!M3/'1.29 Beer share of consm'!$B3,"")</f>
        <v>0.56545734623239652</v>
      </c>
      <c r="N3" s="84">
        <f>IFERROR('1.29 Beer share of consm'!N3/'1.29 Beer share of consm'!$B3,"")</f>
        <v>1.675800536780766</v>
      </c>
      <c r="O3" s="84">
        <f>IFERROR('1.29 Beer share of consm'!O3/'1.29 Beer share of consm'!$B3,"")</f>
        <v>0.4016178772622282</v>
      </c>
      <c r="P3" s="84">
        <f>IFERROR('1.29 Beer share of consm'!P3/'1.29 Beer share of consm'!$B3,"")</f>
        <v>1.28007380248553</v>
      </c>
      <c r="Q3" s="84">
        <f>IFERROR('1.29 Beer share of consm'!Q3/'1.29 Beer share of consm'!$B3,"")</f>
        <v>0.43159034712130123</v>
      </c>
      <c r="R3" s="84">
        <f>IFERROR('1.29 Beer share of consm'!R3/'1.29 Beer share of consm'!$B3,"")</f>
        <v>0.32180227699050945</v>
      </c>
      <c r="S3" s="84">
        <f>IFERROR('1.29 Beer share of consm'!S3/'1.29 Beer share of consm'!$B3,"")</f>
        <v>2.0950746850008573</v>
      </c>
      <c r="T3" s="84">
        <f>IFERROR('1.29 Beer share of consm'!T3/'1.29 Beer share of consm'!$B3,"")</f>
        <v>1.3139713475624026</v>
      </c>
      <c r="U3" s="84">
        <f>IFERROR('1.29 Beer share of consm'!U3/'1.29 Beer share of consm'!$B3,"")</f>
        <v>1.3216350664083332</v>
      </c>
      <c r="V3" s="84">
        <f>IFERROR('1.29 Beer share of consm'!V3/'1.29 Beer share of consm'!$B3,"")</f>
        <v>1.2752502395603635</v>
      </c>
      <c r="W3" s="84">
        <f>IFERROR('1.29 Beer share of consm'!W3/'1.29 Beer share of consm'!$B3,"")</f>
        <v>0.85769593375698083</v>
      </c>
      <c r="X3" s="84">
        <f>IFERROR('1.29 Beer share of consm'!X3/'1.29 Beer share of consm'!$B3,"")</f>
        <v>0.25409194185407885</v>
      </c>
      <c r="Y3" s="84">
        <f>IFERROR('1.29 Beer share of consm'!Y3/'1.29 Beer share of consm'!$B3,"")</f>
        <v>1.5894144514178685</v>
      </c>
      <c r="Z3" s="84">
        <f>IFERROR('1.29 Beer share of consm'!Z3/'1.29 Beer share of consm'!$B3,"")</f>
        <v>1.184644429561444</v>
      </c>
      <c r="AA3" s="84">
        <f>IFERROR('1.29 Beer share of consm'!AA3/'1.29 Beer share of consm'!$B3,"")</f>
        <v>1.2612961905264726</v>
      </c>
      <c r="AB3" s="84">
        <f>IFERROR('1.29 Beer share of consm'!AB3/'1.29 Beer share of consm'!$B3,"")</f>
        <v>1.5759746492919247</v>
      </c>
      <c r="AC3" s="84">
        <f>IFERROR('1.29 Beer share of consm'!AC3/'1.29 Beer share of consm'!$B3,"")</f>
        <v>1.0831393713339097</v>
      </c>
      <c r="AD3" s="84">
        <f>IFERROR('1.29 Beer share of consm'!AD3/'1.29 Beer share of consm'!$B3,"")</f>
        <v>0.63183129994478071</v>
      </c>
      <c r="AE3" s="84">
        <f>IFERROR('1.29 Beer share of consm'!AE3/'1.29 Beer share of consm'!$B3,"")</f>
        <v>1.0659782484234788</v>
      </c>
      <c r="AF3" s="84">
        <f>IFERROR('1.29 Beer share of consm'!AF3/'1.29 Beer share of consm'!$B3,"")</f>
        <v>0.88312783969554576</v>
      </c>
      <c r="AG3" s="84">
        <f>IFERROR('1.29 Beer share of consm'!AG3/'1.29 Beer share of consm'!$B3,"")</f>
        <v>1.113644453937064</v>
      </c>
      <c r="AH3" s="84">
        <f>IFERROR('1.29 Beer share of consm'!AH3/'1.29 Beer share of consm'!$B3,"")</f>
        <v>1.1059641473581876</v>
      </c>
      <c r="AI3" s="84">
        <f>IFERROR('1.29 Beer share of consm'!AI3/'1.29 Beer share of consm'!$B3,"")</f>
        <v>1.2632259601833045</v>
      </c>
      <c r="AJ3" s="84">
        <f>IFERROR('1.29 Beer share of consm'!AJ3/'1.29 Beer share of consm'!$B3,"")</f>
        <v>1.2084894233460275</v>
      </c>
      <c r="AK3" s="84">
        <f>IFERROR('1.29 Beer share of consm'!AK3/'1.29 Beer share of consm'!$B3,"")</f>
        <v>0.64844041357964399</v>
      </c>
      <c r="AL3" s="84">
        <f>IFERROR('1.29 Beer share of consm'!AL3/'1.29 Beer share of consm'!$B3,"")</f>
        <v>1.6424764313990996</v>
      </c>
      <c r="AM3" s="84">
        <f>IFERROR('1.29 Beer share of consm'!AM3/'1.29 Beer share of consm'!$B3,"")</f>
        <v>1.2598216801330582</v>
      </c>
      <c r="AN3" s="84">
        <f>IFERROR('1.29 Beer share of consm'!AN3/'1.29 Beer share of consm'!$B3,"")</f>
        <v>0.87148112491791363</v>
      </c>
      <c r="AO3" s="84">
        <f>IFERROR('1.29 Beer share of consm'!AO3/'1.29 Beer share of consm'!$B3,"")</f>
        <v>0.82881924256378092</v>
      </c>
      <c r="AP3" s="84">
        <f>IFERROR('1.29 Beer share of consm'!AP3/'1.29 Beer share of consm'!$B3,"")</f>
        <v>1.1748970344671694</v>
      </c>
      <c r="AQ3" s="84">
        <f>IFERROR('1.29 Beer share of consm'!AQ3/'1.29 Beer share of consm'!$B3,"")</f>
        <v>0.69437932689636572</v>
      </c>
      <c r="AR3" s="84">
        <f>IFERROR('1.29 Beer share of consm'!AR3/'1.29 Beer share of consm'!$B3,"")</f>
        <v>2.0630485056489269</v>
      </c>
      <c r="AS3" s="84">
        <f>IFERROR('1.29 Beer share of consm'!AS3/'1.29 Beer share of consm'!$B3,"")</f>
        <v>0.97134929974632667</v>
      </c>
      <c r="AT3" s="84">
        <f>IFERROR('1.29 Beer share of consm'!AT3/'1.29 Beer share of consm'!$B3,"")</f>
        <v>0.70793422963000641</v>
      </c>
      <c r="AU3" s="84">
        <f>IFERROR('1.29 Beer share of consm'!AU3/'1.29 Beer share of consm'!$B3,"")</f>
        <v>1.4575453398717211</v>
      </c>
      <c r="AV3" s="84">
        <f>IFERROR('1.29 Beer share of consm'!AV3/'1.29 Beer share of consm'!$B3,"")</f>
        <v>1.224012795168036</v>
      </c>
      <c r="AW3" s="84">
        <f>IFERROR('1.29 Beer share of consm'!AW3/'1.29 Beer share of consm'!$B3,"")</f>
        <v>1.3406703651255201</v>
      </c>
      <c r="AX3" s="84">
        <f>IFERROR('1.29 Beer share of consm'!AX3/'1.29 Beer share of consm'!$B3,"")</f>
        <v>1.4826627345315939</v>
      </c>
      <c r="AY3" s="84">
        <f>IFERROR('1.29 Beer share of consm'!AY3/'1.29 Beer share of consm'!$B3,"")</f>
        <v>0.89389521386252635</v>
      </c>
      <c r="AZ3" s="84">
        <f>IFERROR('1.29 Beer share of consm'!AZ3/'1.29 Beer share of consm'!$B3,"")</f>
        <v>1.8426013511106178</v>
      </c>
      <c r="BA3" s="84">
        <f>IFERROR('1.29 Beer share of consm'!BA3/'1.29 Beer share of consm'!$B3,"")</f>
        <v>2.0006062497946306</v>
      </c>
      <c r="BB3" s="84">
        <f>IFERROR('1.29 Beer share of consm'!BB3/'1.29 Beer share of consm'!$B3,"")</f>
        <v>0.55804601208274851</v>
      </c>
      <c r="BC3" s="84">
        <f>IFERROR('1.29 Beer share of consm'!BC3/'1.29 Beer share of consm'!$B3,"")</f>
        <v>1.8170105210829959</v>
      </c>
      <c r="BD3" s="84">
        <f>IFERROR('1.29 Beer share of consm'!BD3/'1.29 Beer share of consm'!$B3,"")</f>
        <v>1.6145296397681228</v>
      </c>
      <c r="BE3" s="84">
        <f>IFERROR('1.29 Beer share of consm'!BE3/'1.29 Beer share of consm'!$B3,"")</f>
        <v>0.82238359675352413</v>
      </c>
      <c r="BF3" s="84">
        <f>IFERROR('1.29 Beer share of consm'!BF3/'1.29 Beer share of consm'!$B3,"")</f>
        <v>2.3176264999417495</v>
      </c>
      <c r="BG3" s="84">
        <f>IFERROR('1.29 Beer share of consm'!BG3/'1.29 Beer share of consm'!$B3,"")</f>
        <v>1.8140814634268916</v>
      </c>
      <c r="BH3" s="84" t="str">
        <f>IFERROR('1.29 Beer share of consm'!BH3/'1.29 Beer share of consm'!$B3,"")</f>
        <v/>
      </c>
      <c r="BI3" s="84">
        <f>IFERROR('1.29 Beer share of consm'!BI3/'1.29 Beer share of consm'!$B3,"")</f>
        <v>0.7182844072910527</v>
      </c>
      <c r="BJ3" s="84">
        <f>IFERROR('1.29 Beer share of consm'!BJ3/'1.29 Beer share of consm'!$B3,"")</f>
        <v>1.8661781618637663</v>
      </c>
      <c r="BK3" s="84">
        <f>IFERROR('1.29 Beer share of consm'!BK3/'1.29 Beer share of consm'!$B3,"")</f>
        <v>0.88112528223591879</v>
      </c>
      <c r="BL3" s="84">
        <f>IFERROR('1.29 Beer share of consm'!BL3/'1.29 Beer share of consm'!$B3,"")</f>
        <v>1.9554454411694906</v>
      </c>
      <c r="BM3" s="84" t="str">
        <f>IFERROR('1.29 Beer share of consm'!BM3/'1.29 Beer share of consm'!$B3,"")</f>
        <v/>
      </c>
      <c r="BN3" s="84">
        <f>IFERROR('1.29 Beer share of consm'!BN3/'1.29 Beer share of consm'!$B3,"")</f>
        <v>1.4848492217670319</v>
      </c>
      <c r="BO3" s="84">
        <f>IFERROR('1.29 Beer share of consm'!BO3/'1.29 Beer share of consm'!$B3,"")</f>
        <v>1.4283504575192789</v>
      </c>
      <c r="BP3" s="84">
        <f>IFERROR('1.29 Beer share of consm'!BP3/'1.29 Beer share of consm'!$B3,"")</f>
        <v>0.73347726196935936</v>
      </c>
      <c r="BQ3" s="84">
        <f>IFERROR('1.29 Beer share of consm'!BQ3/'1.29 Beer share of consm'!$B3,"")</f>
        <v>1.463296455350747</v>
      </c>
      <c r="BR3" s="84">
        <f>IFERROR('1.29 Beer share of consm'!BR3/'1.29 Beer share of consm'!$B3,"")</f>
        <v>1.350069243062447</v>
      </c>
      <c r="BS3" s="84">
        <f>IFERROR('1.29 Beer share of consm'!BS3/'1.29 Beer share of consm'!$B3,"")</f>
        <v>1.4747408553993564</v>
      </c>
      <c r="BT3" s="84">
        <f>IFERROR('1.29 Beer share of consm'!BT3/'1.29 Beer share of consm'!$B3,"")</f>
        <v>0.93515922619843606</v>
      </c>
      <c r="BU3" s="84">
        <f>IFERROR('1.29 Beer share of consm'!BU3/'1.29 Beer share of consm'!$B3,"")</f>
        <v>1.2234995167569933</v>
      </c>
      <c r="BV3" s="84">
        <f>IFERROR('1.29 Beer share of consm'!BV3/'1.29 Beer share of consm'!$B3,"")</f>
        <v>1.3053843578405731</v>
      </c>
      <c r="BW3" s="84">
        <f>IFERROR('1.29 Beer share of consm'!BW3/'1.29 Beer share of consm'!$B3,"")</f>
        <v>1.1949551709733528</v>
      </c>
      <c r="BX3" s="84">
        <f>IFERROR('1.29 Beer share of consm'!BX3/'1.29 Beer share of consm'!$B3,"")</f>
        <v>1.3800421306998454</v>
      </c>
      <c r="BY3" s="84">
        <f>IFERROR('1.29 Beer share of consm'!BY3/'1.29 Beer share of consm'!$B3,"")</f>
        <v>0.4165109652462175</v>
      </c>
      <c r="BZ3" s="84">
        <f>IFERROR('1.29 Beer share of consm'!BZ3/'1.29 Beer share of consm'!$B3,"")</f>
        <v>1.2659306357708369</v>
      </c>
      <c r="CA3" s="84">
        <f>IFERROR('1.29 Beer share of consm'!CA3/'1.29 Beer share of consm'!$B3,"")</f>
        <v>0.62334152197846804</v>
      </c>
      <c r="CB3" s="84">
        <f>IFERROR('1.29 Beer share of consm'!CB3/'1.29 Beer share of consm'!$B3,"")</f>
        <v>1.6561104155312349</v>
      </c>
      <c r="CC3" s="84">
        <f>IFERROR('1.29 Beer share of consm'!CC3/'1.29 Beer share of consm'!$B3,"")</f>
        <v>0.38437494196088628</v>
      </c>
      <c r="CD3" s="84">
        <f>IFERROR('1.29 Beer share of consm'!CD3/'1.29 Beer share of consm'!$B3,"")</f>
        <v>1.1989716880644627</v>
      </c>
      <c r="CE3" s="84">
        <f>IFERROR('1.29 Beer share of consm'!CE3/'1.29 Beer share of consm'!$B3,"")</f>
        <v>1.3396293883767814</v>
      </c>
      <c r="CF3" s="84">
        <f>IFERROR('1.29 Beer share of consm'!CF3/'1.29 Beer share of consm'!$B3,"")</f>
        <v>0.67074936818937481</v>
      </c>
      <c r="CG3" s="84">
        <f>IFERROR('1.29 Beer share of consm'!CG3/'1.29 Beer share of consm'!$B3,"")</f>
        <v>0.8186454894955536</v>
      </c>
      <c r="CH3" s="84">
        <f>IFERROR('1.29 Beer share of consm'!CH3/'1.29 Beer share of consm'!$B3,"")</f>
        <v>1.0454856814173517</v>
      </c>
      <c r="CI3" s="84">
        <f>IFERROR('1.29 Beer share of consm'!CI3/'1.29 Beer share of consm'!$B3,"")</f>
        <v>0.74394085367857254</v>
      </c>
      <c r="CJ3" s="84">
        <f>IFERROR('1.29 Beer share of consm'!CJ3/'1.29 Beer share of consm'!$B3,"")</f>
        <v>1.1186185482722668</v>
      </c>
      <c r="CK3" s="84">
        <f>IFERROR('1.29 Beer share of consm'!CK3/'1.29 Beer share of consm'!$B3,"")</f>
        <v>1.3342431103022974</v>
      </c>
      <c r="CL3" s="84">
        <f>IFERROR('1.29 Beer share of consm'!CL3/'1.29 Beer share of consm'!$B3,"")</f>
        <v>1.0229649618154193</v>
      </c>
      <c r="CM3" s="84">
        <f>IFERROR('1.29 Beer share of consm'!CM3/'1.29 Beer share of consm'!$B3,"")</f>
        <v>0.94962030417576748</v>
      </c>
      <c r="CN3" s="84">
        <f>IFERROR('1.29 Beer share of consm'!CN3/'1.29 Beer share of consm'!$B3,"")</f>
        <v>1.1011186533562607</v>
      </c>
      <c r="CO3" s="84">
        <f>IFERROR('1.29 Beer share of consm'!CO3/'1.29 Beer share of consm'!$B3,"")</f>
        <v>1.6894810137996175</v>
      </c>
      <c r="CP3" s="84">
        <f>IFERROR('1.29 Beer share of consm'!CP3/'1.29 Beer share of consm'!$B3,"")</f>
        <v>0.69214185066133738</v>
      </c>
      <c r="CQ3" s="83"/>
      <c r="CR3" s="88"/>
    </row>
    <row r="4" spans="1:96" x14ac:dyDescent="0.25">
      <c r="A4" s="78" t="s">
        <v>25</v>
      </c>
      <c r="B4" s="84">
        <f>IFERROR('1.29 Beer share of consm'!B4/'1.29 Beer share of consm'!$B4,"")</f>
        <v>1</v>
      </c>
      <c r="C4" s="84">
        <f>IFERROR('1.29 Beer share of consm'!C4/'1.29 Beer share of consm'!$B4,"")</f>
        <v>0.81527109234410688</v>
      </c>
      <c r="D4" s="84">
        <f>IFERROR('1.29 Beer share of consm'!D4/'1.29 Beer share of consm'!$B4,"")</f>
        <v>0.33303562416314142</v>
      </c>
      <c r="E4" s="84">
        <f>IFERROR('1.29 Beer share of consm'!E4/'1.29 Beer share of consm'!$B4,"")</f>
        <v>0.96782842268008573</v>
      </c>
      <c r="F4" s="84">
        <f>IFERROR('1.29 Beer share of consm'!F4/'1.29 Beer share of consm'!$B4,"")</f>
        <v>1.85559432259417</v>
      </c>
      <c r="G4" s="84">
        <f>IFERROR('1.29 Beer share of consm'!G4/'1.29 Beer share of consm'!$B4,"")</f>
        <v>0.20481564768023547</v>
      </c>
      <c r="H4" s="84">
        <f>IFERROR('1.29 Beer share of consm'!H4/'1.29 Beer share of consm'!$B4,"")</f>
        <v>1.2743238119020204</v>
      </c>
      <c r="I4" s="84">
        <f>IFERROR('1.29 Beer share of consm'!I4/'1.29 Beer share of consm'!$B4,"")</f>
        <v>0.90358584741953418</v>
      </c>
      <c r="J4" s="84">
        <f>IFERROR('1.29 Beer share of consm'!J4/'1.29 Beer share of consm'!$B4,"")</f>
        <v>0.68829873907925265</v>
      </c>
      <c r="K4" s="84">
        <f>IFERROR('1.29 Beer share of consm'!K4/'1.29 Beer share of consm'!$B4,"")</f>
        <v>1.5060794191734144</v>
      </c>
      <c r="L4" s="84">
        <f>IFERROR('1.29 Beer share of consm'!L4/'1.29 Beer share of consm'!$B4,"")</f>
        <v>0.20120902293189799</v>
      </c>
      <c r="M4" s="84">
        <f>IFERROR('1.29 Beer share of consm'!M4/'1.29 Beer share of consm'!$B4,"")</f>
        <v>0.58443819739891889</v>
      </c>
      <c r="N4" s="84">
        <f>IFERROR('1.29 Beer share of consm'!N4/'1.29 Beer share of consm'!$B4,"")</f>
        <v>1.6096721834551839</v>
      </c>
      <c r="O4" s="84">
        <f>IFERROR('1.29 Beer share of consm'!O4/'1.29 Beer share of consm'!$B4,"")</f>
        <v>0.39826464860144017</v>
      </c>
      <c r="P4" s="84">
        <f>IFERROR('1.29 Beer share of consm'!P4/'1.29 Beer share of consm'!$B4,"")</f>
        <v>1.2632195611883392</v>
      </c>
      <c r="Q4" s="84">
        <f>IFERROR('1.29 Beer share of consm'!Q4/'1.29 Beer share of consm'!$B4,"")</f>
        <v>0.50059387699046465</v>
      </c>
      <c r="R4" s="84">
        <f>IFERROR('1.29 Beer share of consm'!R4/'1.29 Beer share of consm'!$B4,"")</f>
        <v>0.34213680012711395</v>
      </c>
      <c r="S4" s="84">
        <f>IFERROR('1.29 Beer share of consm'!S4/'1.29 Beer share of consm'!$B4,"")</f>
        <v>2.0674536976411035</v>
      </c>
      <c r="T4" s="84">
        <f>IFERROR('1.29 Beer share of consm'!T4/'1.29 Beer share of consm'!$B4,"")</f>
        <v>1.2750081963337614</v>
      </c>
      <c r="U4" s="84">
        <f>IFERROR('1.29 Beer share of consm'!U4/'1.29 Beer share of consm'!$B4,"")</f>
        <v>1.2798054679754858</v>
      </c>
      <c r="V4" s="84">
        <f>IFERROR('1.29 Beer share of consm'!V4/'1.29 Beer share of consm'!$B4,"")</f>
        <v>1.2480397503478535</v>
      </c>
      <c r="W4" s="84">
        <f>IFERROR('1.29 Beer share of consm'!W4/'1.29 Beer share of consm'!$B4,"")</f>
        <v>0.87272654876580202</v>
      </c>
      <c r="X4" s="84">
        <f>IFERROR('1.29 Beer share of consm'!X4/'1.29 Beer share of consm'!$B4,"")</f>
        <v>0.22749114370030438</v>
      </c>
      <c r="Y4" s="84">
        <f>IFERROR('1.29 Beer share of consm'!Y4/'1.29 Beer share of consm'!$B4,"")</f>
        <v>1.5737420007887732</v>
      </c>
      <c r="Z4" s="84">
        <f>IFERROR('1.29 Beer share of consm'!Z4/'1.29 Beer share of consm'!$B4,"")</f>
        <v>1.1100599485480134</v>
      </c>
      <c r="AA4" s="84">
        <f>IFERROR('1.29 Beer share of consm'!AA4/'1.29 Beer share of consm'!$B4,"")</f>
        <v>1.1972215547305174</v>
      </c>
      <c r="AB4" s="84">
        <f>IFERROR('1.29 Beer share of consm'!AB4/'1.29 Beer share of consm'!$B4,"")</f>
        <v>1.545874200574338</v>
      </c>
      <c r="AC4" s="84">
        <f>IFERROR('1.29 Beer share of consm'!AC4/'1.29 Beer share of consm'!$B4,"")</f>
        <v>1.0297167644161835</v>
      </c>
      <c r="AD4" s="84">
        <f>IFERROR('1.29 Beer share of consm'!AD4/'1.29 Beer share of consm'!$B4,"")</f>
        <v>0.64574058522330047</v>
      </c>
      <c r="AE4" s="84">
        <f>IFERROR('1.29 Beer share of consm'!AE4/'1.29 Beer share of consm'!$B4,"")</f>
        <v>1.0490217991692157</v>
      </c>
      <c r="AF4" s="84">
        <f>IFERROR('1.29 Beer share of consm'!AF4/'1.29 Beer share of consm'!$B4,"")</f>
        <v>0.97119885929139593</v>
      </c>
      <c r="AG4" s="84">
        <f>IFERROR('1.29 Beer share of consm'!AG4/'1.29 Beer share of consm'!$B4,"")</f>
        <v>1.1272783114418006</v>
      </c>
      <c r="AH4" s="84">
        <f>IFERROR('1.29 Beer share of consm'!AH4/'1.29 Beer share of consm'!$B4,"")</f>
        <v>1.1239952315506023</v>
      </c>
      <c r="AI4" s="84">
        <f>IFERROR('1.29 Beer share of consm'!AI4/'1.29 Beer share of consm'!$B4,"")</f>
        <v>1.2395448004605276</v>
      </c>
      <c r="AJ4" s="84">
        <f>IFERROR('1.29 Beer share of consm'!AJ4/'1.29 Beer share of consm'!$B4,"")</f>
        <v>1.1918423826434126</v>
      </c>
      <c r="AK4" s="84">
        <f>IFERROR('1.29 Beer share of consm'!AK4/'1.29 Beer share of consm'!$B4,"")</f>
        <v>0.68406343194017438</v>
      </c>
      <c r="AL4" s="84">
        <f>IFERROR('1.29 Beer share of consm'!AL4/'1.29 Beer share of consm'!$B4,"")</f>
        <v>1.6314245102586318</v>
      </c>
      <c r="AM4" s="84">
        <f>IFERROR('1.29 Beer share of consm'!AM4/'1.29 Beer share of consm'!$B4,"")</f>
        <v>1.2782690868614692</v>
      </c>
      <c r="AN4" s="84">
        <f>IFERROR('1.29 Beer share of consm'!AN4/'1.29 Beer share of consm'!$B4,"")</f>
        <v>0.91539049993193145</v>
      </c>
      <c r="AO4" s="84">
        <f>IFERROR('1.29 Beer share of consm'!AO4/'1.29 Beer share of consm'!$B4,"")</f>
        <v>0.87064544204152905</v>
      </c>
      <c r="AP4" s="84">
        <f>IFERROR('1.29 Beer share of consm'!AP4/'1.29 Beer share of consm'!$B4,"")</f>
        <v>1.160804352209954</v>
      </c>
      <c r="AQ4" s="84">
        <f>IFERROR('1.29 Beer share of consm'!AQ4/'1.29 Beer share of consm'!$B4,"")</f>
        <v>0.68339113414462349</v>
      </c>
      <c r="AR4" s="84">
        <f>IFERROR('1.29 Beer share of consm'!AR4/'1.29 Beer share of consm'!$B4,"")</f>
        <v>1.9501797607245495</v>
      </c>
      <c r="AS4" s="84">
        <f>IFERROR('1.29 Beer share of consm'!AS4/'1.29 Beer share of consm'!$B4,"")</f>
        <v>0.96901997388684236</v>
      </c>
      <c r="AT4" s="84">
        <f>IFERROR('1.29 Beer share of consm'!AT4/'1.29 Beer share of consm'!$B4,"")</f>
        <v>0.68985950719507882</v>
      </c>
      <c r="AU4" s="84">
        <f>IFERROR('1.29 Beer share of consm'!AU4/'1.29 Beer share of consm'!$B4,"")</f>
        <v>1.4712704630085698</v>
      </c>
      <c r="AV4" s="84">
        <f>IFERROR('1.29 Beer share of consm'!AV4/'1.29 Beer share of consm'!$B4,"")</f>
        <v>1.2167600756826589</v>
      </c>
      <c r="AW4" s="84">
        <f>IFERROR('1.29 Beer share of consm'!AW4/'1.29 Beer share of consm'!$B4,"")</f>
        <v>1.3018665308195529</v>
      </c>
      <c r="AX4" s="84">
        <f>IFERROR('1.29 Beer share of consm'!AX4/'1.29 Beer share of consm'!$B4,"")</f>
        <v>1.3781927765423807</v>
      </c>
      <c r="AY4" s="84">
        <f>IFERROR('1.29 Beer share of consm'!AY4/'1.29 Beer share of consm'!$B4,"")</f>
        <v>0.88254440403232504</v>
      </c>
      <c r="AZ4" s="84">
        <f>IFERROR('1.29 Beer share of consm'!AZ4/'1.29 Beer share of consm'!$B4,"")</f>
        <v>1.83740638636979</v>
      </c>
      <c r="BA4" s="84">
        <f>IFERROR('1.29 Beer share of consm'!BA4/'1.29 Beer share of consm'!$B4,"")</f>
        <v>1.9665994936995939</v>
      </c>
      <c r="BB4" s="84">
        <f>IFERROR('1.29 Beer share of consm'!BB4/'1.29 Beer share of consm'!$B4,"")</f>
        <v>0.44959809262024097</v>
      </c>
      <c r="BC4" s="84">
        <f>IFERROR('1.29 Beer share of consm'!BC4/'1.29 Beer share of consm'!$B4,"")</f>
        <v>1.7474492093271952</v>
      </c>
      <c r="BD4" s="84">
        <f>IFERROR('1.29 Beer share of consm'!BD4/'1.29 Beer share of consm'!$B4,"")</f>
        <v>1.5969421285645291</v>
      </c>
      <c r="BE4" s="84">
        <f>IFERROR('1.29 Beer share of consm'!BE4/'1.29 Beer share of consm'!$B4,"")</f>
        <v>0.79464829309812868</v>
      </c>
      <c r="BF4" s="84">
        <f>IFERROR('1.29 Beer share of consm'!BF4/'1.29 Beer share of consm'!$B4,"")</f>
        <v>2.2738573076963999</v>
      </c>
      <c r="BG4" s="84">
        <f>IFERROR('1.29 Beer share of consm'!BG4/'1.29 Beer share of consm'!$B4,"")</f>
        <v>1.6767418577658164</v>
      </c>
      <c r="BH4" s="84" t="str">
        <f>IFERROR('1.29 Beer share of consm'!BH4/'1.29 Beer share of consm'!$B4,"")</f>
        <v/>
      </c>
      <c r="BI4" s="84">
        <f>IFERROR('1.29 Beer share of consm'!BI4/'1.29 Beer share of consm'!$B4,"")</f>
        <v>0.74044920438938455</v>
      </c>
      <c r="BJ4" s="84">
        <f>IFERROR('1.29 Beer share of consm'!BJ4/'1.29 Beer share of consm'!$B4,"")</f>
        <v>1.8234045895571167</v>
      </c>
      <c r="BK4" s="84">
        <f>IFERROR('1.29 Beer share of consm'!BK4/'1.29 Beer share of consm'!$B4,"")</f>
        <v>0.8742185134282463</v>
      </c>
      <c r="BL4" s="84">
        <f>IFERROR('1.29 Beer share of consm'!BL4/'1.29 Beer share of consm'!$B4,"")</f>
        <v>1.8933913812584355</v>
      </c>
      <c r="BM4" s="84" t="str">
        <f>IFERROR('1.29 Beer share of consm'!BM4/'1.29 Beer share of consm'!$B4,"")</f>
        <v/>
      </c>
      <c r="BN4" s="84">
        <f>IFERROR('1.29 Beer share of consm'!BN4/'1.29 Beer share of consm'!$B4,"")</f>
        <v>1.4679290898450019</v>
      </c>
      <c r="BO4" s="84">
        <f>IFERROR('1.29 Beer share of consm'!BO4/'1.29 Beer share of consm'!$B4,"")</f>
        <v>1.5396864363484366</v>
      </c>
      <c r="BP4" s="84">
        <f>IFERROR('1.29 Beer share of consm'!BP4/'1.29 Beer share of consm'!$B4,"")</f>
        <v>0.74292562313316157</v>
      </c>
      <c r="BQ4" s="84">
        <f>IFERROR('1.29 Beer share of consm'!BQ4/'1.29 Beer share of consm'!$B4,"")</f>
        <v>1.4154782984735781</v>
      </c>
      <c r="BR4" s="84">
        <f>IFERROR('1.29 Beer share of consm'!BR4/'1.29 Beer share of consm'!$B4,"")</f>
        <v>1.3145924175570556</v>
      </c>
      <c r="BS4" s="84">
        <f>IFERROR('1.29 Beer share of consm'!BS4/'1.29 Beer share of consm'!$B4,"")</f>
        <v>1.4258278309330406</v>
      </c>
      <c r="BT4" s="84">
        <f>IFERROR('1.29 Beer share of consm'!BT4/'1.29 Beer share of consm'!$B4,"")</f>
        <v>0.92082463915779655</v>
      </c>
      <c r="BU4" s="84">
        <f>IFERROR('1.29 Beer share of consm'!BU4/'1.29 Beer share of consm'!$B4,"")</f>
        <v>1.2185368865408399</v>
      </c>
      <c r="BV4" s="84">
        <f>IFERROR('1.29 Beer share of consm'!BV4/'1.29 Beer share of consm'!$B4,"")</f>
        <v>1.2610488815462371</v>
      </c>
      <c r="BW4" s="84">
        <f>IFERROR('1.29 Beer share of consm'!BW4/'1.29 Beer share of consm'!$B4,"")</f>
        <v>1.1732788804359076</v>
      </c>
      <c r="BX4" s="84">
        <f>IFERROR('1.29 Beer share of consm'!BX4/'1.29 Beer share of consm'!$B4,"")</f>
        <v>1.32891540727114</v>
      </c>
      <c r="BY4" s="84">
        <f>IFERROR('1.29 Beer share of consm'!BY4/'1.29 Beer share of consm'!$B4,"")</f>
        <v>0.40302137126988857</v>
      </c>
      <c r="BZ4" s="84">
        <f>IFERROR('1.29 Beer share of consm'!BZ4/'1.29 Beer share of consm'!$B4,"")</f>
        <v>1.24882368596153</v>
      </c>
      <c r="CA4" s="84">
        <f>IFERROR('1.29 Beer share of consm'!CA4/'1.29 Beer share of consm'!$B4,"")</f>
        <v>0.60221342226455643</v>
      </c>
      <c r="CB4" s="84">
        <f>IFERROR('1.29 Beer share of consm'!CB4/'1.29 Beer share of consm'!$B4,"")</f>
        <v>1.5710841516600254</v>
      </c>
      <c r="CC4" s="84">
        <f>IFERROR('1.29 Beer share of consm'!CC4/'1.29 Beer share of consm'!$B4,"")</f>
        <v>0.37595985150975897</v>
      </c>
      <c r="CD4" s="84">
        <f>IFERROR('1.29 Beer share of consm'!CD4/'1.29 Beer share of consm'!$B4,"")</f>
        <v>1.1610651195740129</v>
      </c>
      <c r="CE4" s="84">
        <f>IFERROR('1.29 Beer share of consm'!CE4/'1.29 Beer share of consm'!$B4,"")</f>
        <v>1.2763920397441981</v>
      </c>
      <c r="CF4" s="84">
        <f>IFERROR('1.29 Beer share of consm'!CF4/'1.29 Beer share of consm'!$B4,"")</f>
        <v>0.65317854459235536</v>
      </c>
      <c r="CG4" s="84">
        <f>IFERROR('1.29 Beer share of consm'!CG4/'1.29 Beer share of consm'!$B4,"")</f>
        <v>0.80216221766869622</v>
      </c>
      <c r="CH4" s="84">
        <f>IFERROR('1.29 Beer share of consm'!CH4/'1.29 Beer share of consm'!$B4,"")</f>
        <v>0.99126705082833344</v>
      </c>
      <c r="CI4" s="84">
        <f>IFERROR('1.29 Beer share of consm'!CI4/'1.29 Beer share of consm'!$B4,"")</f>
        <v>0.7376607958826118</v>
      </c>
      <c r="CJ4" s="84">
        <f>IFERROR('1.29 Beer share of consm'!CJ4/'1.29 Beer share of consm'!$B4,"")</f>
        <v>1.1475313180638986</v>
      </c>
      <c r="CK4" s="84">
        <f>IFERROR('1.29 Beer share of consm'!CK4/'1.29 Beer share of consm'!$B4,"")</f>
        <v>1.2969651669240811</v>
      </c>
      <c r="CL4" s="84">
        <f>IFERROR('1.29 Beer share of consm'!CL4/'1.29 Beer share of consm'!$B4,"")</f>
        <v>0.98150742893609511</v>
      </c>
      <c r="CM4" s="84">
        <f>IFERROR('1.29 Beer share of consm'!CM4/'1.29 Beer share of consm'!$B4,"")</f>
        <v>0.95088742883646826</v>
      </c>
      <c r="CN4" s="84">
        <f>IFERROR('1.29 Beer share of consm'!CN4/'1.29 Beer share of consm'!$B4,"")</f>
        <v>1.0511247318190928</v>
      </c>
      <c r="CO4" s="84">
        <f>IFERROR('1.29 Beer share of consm'!CO4/'1.29 Beer share of consm'!$B4,"")</f>
        <v>1.6743784720477199</v>
      </c>
      <c r="CP4" s="84">
        <f>IFERROR('1.29 Beer share of consm'!CP4/'1.29 Beer share of consm'!$B4,"")</f>
        <v>0.68047621683606963</v>
      </c>
      <c r="CR4" s="88"/>
    </row>
    <row r="5" spans="1:96" x14ac:dyDescent="0.25">
      <c r="A5" s="78" t="s">
        <v>26</v>
      </c>
      <c r="B5" s="84">
        <f>IFERROR('1.29 Beer share of consm'!B5/'1.29 Beer share of consm'!$B5,"")</f>
        <v>1</v>
      </c>
      <c r="C5" s="84"/>
      <c r="D5" s="84"/>
      <c r="E5" s="84">
        <f>IFERROR('1.29 Beer share of consm'!E5/'1.29 Beer share of consm'!$B5,"")</f>
        <v>1.0250844493316178</v>
      </c>
      <c r="F5" s="84">
        <f>IFERROR('1.29 Beer share of consm'!F5/'1.29 Beer share of consm'!$B5,"")</f>
        <v>1.8237580634946824</v>
      </c>
      <c r="G5" s="84">
        <f>IFERROR('1.29 Beer share of consm'!G5/'1.29 Beer share of consm'!$B5,"")</f>
        <v>0.19456287133128186</v>
      </c>
      <c r="H5" s="84">
        <f>IFERROR('1.29 Beer share of consm'!H5/'1.29 Beer share of consm'!$B5,"")</f>
        <v>1.189890931670311</v>
      </c>
      <c r="I5" s="84">
        <f>IFERROR('1.29 Beer share of consm'!I5/'1.29 Beer share of consm'!$B5,"")</f>
        <v>0.86424986778007107</v>
      </c>
      <c r="J5" s="84">
        <f>IFERROR('1.29 Beer share of consm'!J5/'1.29 Beer share of consm'!$B5,"")</f>
        <v>0.7277457930305028</v>
      </c>
      <c r="K5" s="84">
        <f>IFERROR('1.29 Beer share of consm'!K5/'1.29 Beer share of consm'!$B5,"")</f>
        <v>1.5144066403076684</v>
      </c>
      <c r="L5" s="84">
        <f>IFERROR('1.29 Beer share of consm'!L5/'1.29 Beer share of consm'!$B5,"")</f>
        <v>0.1903825490672498</v>
      </c>
      <c r="M5" s="84">
        <f>IFERROR('1.29 Beer share of consm'!M5/'1.29 Beer share of consm'!$B5,"")</f>
        <v>0.60162424295499339</v>
      </c>
      <c r="N5" s="84">
        <f>IFERROR('1.29 Beer share of consm'!N5/'1.29 Beer share of consm'!$B5,"")</f>
        <v>1.6017762541715728</v>
      </c>
      <c r="O5" s="84">
        <f>IFERROR('1.29 Beer share of consm'!O5/'1.29 Beer share of consm'!$B5,"")</f>
        <v>0.38687177366499637</v>
      </c>
      <c r="P5" s="84">
        <f>IFERROR('1.29 Beer share of consm'!P5/'1.29 Beer share of consm'!$B5,"")</f>
        <v>1.1950643705036603</v>
      </c>
      <c r="Q5" s="84">
        <f>IFERROR('1.29 Beer share of consm'!Q5/'1.29 Beer share of consm'!$B5,"")</f>
        <v>0.54025316964851566</v>
      </c>
      <c r="R5" s="84">
        <f>IFERROR('1.29 Beer share of consm'!R5/'1.29 Beer share of consm'!$B5,"")</f>
        <v>0.35220771577441207</v>
      </c>
      <c r="S5" s="84">
        <f>IFERROR('1.29 Beer share of consm'!S5/'1.29 Beer share of consm'!$B5,"")</f>
        <v>2.0522889463671419</v>
      </c>
      <c r="T5" s="84">
        <f>IFERROR('1.29 Beer share of consm'!T5/'1.29 Beer share of consm'!$B5,"")</f>
        <v>1.2505567489841434</v>
      </c>
      <c r="U5" s="84">
        <f>IFERROR('1.29 Beer share of consm'!U5/'1.29 Beer share of consm'!$B5,"")</f>
        <v>1.2529643640221024</v>
      </c>
      <c r="V5" s="84">
        <f>IFERROR('1.29 Beer share of consm'!V5/'1.29 Beer share of consm'!$B5,"")</f>
        <v>1.2333753178775317</v>
      </c>
      <c r="W5" s="84">
        <f>IFERROR('1.29 Beer share of consm'!W5/'1.29 Beer share of consm'!$B5,"")</f>
        <v>0.88808878875404806</v>
      </c>
      <c r="X5" s="84">
        <f>IFERROR('1.29 Beer share of consm'!X5/'1.29 Beer share of consm'!$B5,"")</f>
        <v>0.26196903478257139</v>
      </c>
      <c r="Y5" s="84">
        <f>IFERROR('1.29 Beer share of consm'!Y5/'1.29 Beer share of consm'!$B5,"")</f>
        <v>1.5198606858309858</v>
      </c>
      <c r="Z5" s="84">
        <f>IFERROR('1.29 Beer share of consm'!Z5/'1.29 Beer share of consm'!$B5,"")</f>
        <v>1.2178883653566712</v>
      </c>
      <c r="AA5" s="84">
        <f>IFERROR('1.29 Beer share of consm'!AA5/'1.29 Beer share of consm'!$B5,"")</f>
        <v>1.1833887954316755</v>
      </c>
      <c r="AB5" s="84">
        <f>IFERROR('1.29 Beer share of consm'!AB5/'1.29 Beer share of consm'!$B5,"")</f>
        <v>1.5329883168758607</v>
      </c>
      <c r="AC5" s="84">
        <f>IFERROR('1.29 Beer share of consm'!AC5/'1.29 Beer share of consm'!$B5,"")</f>
        <v>0.91653760952983432</v>
      </c>
      <c r="AD5" s="84">
        <f>IFERROR('1.29 Beer share of consm'!AD5/'1.29 Beer share of consm'!$B5,"")</f>
        <v>0.63460849689083265</v>
      </c>
      <c r="AE5" s="84">
        <f>IFERROR('1.29 Beer share of consm'!AE5/'1.29 Beer share of consm'!$B5,"")</f>
        <v>0.98213219756914572</v>
      </c>
      <c r="AF5" s="84">
        <f>IFERROR('1.29 Beer share of consm'!AF5/'1.29 Beer share of consm'!$B5,"")</f>
        <v>1.0180177970957105</v>
      </c>
      <c r="AG5" s="84">
        <f>IFERROR('1.29 Beer share of consm'!AG5/'1.29 Beer share of consm'!$B5,"")</f>
        <v>1.0716409011937584</v>
      </c>
      <c r="AH5" s="84">
        <f>IFERROR('1.29 Beer share of consm'!AH5/'1.29 Beer share of consm'!$B5,"")</f>
        <v>1.1293880029413124</v>
      </c>
      <c r="AI5" s="84">
        <f>IFERROR('1.29 Beer share of consm'!AI5/'1.29 Beer share of consm'!$B5,"")</f>
        <v>1.1510951015237916</v>
      </c>
      <c r="AJ5" s="84">
        <f>IFERROR('1.29 Beer share of consm'!AJ5/'1.29 Beer share of consm'!$B5,"")</f>
        <v>1.1880853308635277</v>
      </c>
      <c r="AK5" s="84">
        <f>IFERROR('1.29 Beer share of consm'!AK5/'1.29 Beer share of consm'!$B5,"")</f>
        <v>0.7118889012400027</v>
      </c>
      <c r="AL5" s="84">
        <f>IFERROR('1.29 Beer share of consm'!AL5/'1.29 Beer share of consm'!$B5,"")</f>
        <v>1.6025872801230516</v>
      </c>
      <c r="AM5" s="84">
        <f>IFERROR('1.29 Beer share of consm'!AM5/'1.29 Beer share of consm'!$B5,"")</f>
        <v>1.2429433935919172</v>
      </c>
      <c r="AN5" s="84">
        <f>IFERROR('1.29 Beer share of consm'!AN5/'1.29 Beer share of consm'!$B5,"")</f>
        <v>0.88523286703974846</v>
      </c>
      <c r="AO5" s="84">
        <f>IFERROR('1.29 Beer share of consm'!AO5/'1.29 Beer share of consm'!$B5,"")</f>
        <v>0.93697889153795755</v>
      </c>
      <c r="AP5" s="84">
        <f>IFERROR('1.29 Beer share of consm'!AP5/'1.29 Beer share of consm'!$B5,"")</f>
        <v>1.155606671959396</v>
      </c>
      <c r="AQ5" s="84">
        <f>IFERROR('1.29 Beer share of consm'!AQ5/'1.29 Beer share of consm'!$B5,"")</f>
        <v>0.69222742725166486</v>
      </c>
      <c r="AR5" s="84">
        <f>IFERROR('1.29 Beer share of consm'!AR5/'1.29 Beer share of consm'!$B5,"")</f>
        <v>1.9489592846324062</v>
      </c>
      <c r="AS5" s="84">
        <f>IFERROR('1.29 Beer share of consm'!AS5/'1.29 Beer share of consm'!$B5,"")</f>
        <v>0.96017618868130761</v>
      </c>
      <c r="AT5" s="84">
        <f>IFERROR('1.29 Beer share of consm'!AT5/'1.29 Beer share of consm'!$B5,"")</f>
        <v>0.6956285446687972</v>
      </c>
      <c r="AU5" s="84">
        <f>IFERROR('1.29 Beer share of consm'!AU5/'1.29 Beer share of consm'!$B5,"")</f>
        <v>1.4918991232960495</v>
      </c>
      <c r="AV5" s="84">
        <f>IFERROR('1.29 Beer share of consm'!AV5/'1.29 Beer share of consm'!$B5,"")</f>
        <v>1.2282745101112889</v>
      </c>
      <c r="AW5" s="84">
        <f>IFERROR('1.29 Beer share of consm'!AW5/'1.29 Beer share of consm'!$B5,"")</f>
        <v>1.2422321749989171</v>
      </c>
      <c r="AX5" s="84">
        <f>IFERROR('1.29 Beer share of consm'!AX5/'1.29 Beer share of consm'!$B5,"")</f>
        <v>1.3707543532841984</v>
      </c>
      <c r="AY5" s="84">
        <f>IFERROR('1.29 Beer share of consm'!AY5/'1.29 Beer share of consm'!$B5,"")</f>
        <v>0.95494431458891182</v>
      </c>
      <c r="AZ5" s="84">
        <f>IFERROR('1.29 Beer share of consm'!AZ5/'1.29 Beer share of consm'!$B5,"")</f>
        <v>1.8200392349010706</v>
      </c>
      <c r="BA5" s="84">
        <f>IFERROR('1.29 Beer share of consm'!BA5/'1.29 Beer share of consm'!$B5,"")</f>
        <v>1.90514392937795</v>
      </c>
      <c r="BB5" s="84">
        <f>IFERROR('1.29 Beer share of consm'!BB5/'1.29 Beer share of consm'!$B5,"")</f>
        <v>0.39663031055677034</v>
      </c>
      <c r="BC5" s="84">
        <f>IFERROR('1.29 Beer share of consm'!BC5/'1.29 Beer share of consm'!$B5,"")</f>
        <v>1.7560880089024573</v>
      </c>
      <c r="BD5" s="84">
        <f>IFERROR('1.29 Beer share of consm'!BD5/'1.29 Beer share of consm'!$B5,"")</f>
        <v>1.6042641475430561</v>
      </c>
      <c r="BE5" s="84">
        <f>IFERROR('1.29 Beer share of consm'!BE5/'1.29 Beer share of consm'!$B5,"")</f>
        <v>0.79326062111354079</v>
      </c>
      <c r="BF5" s="84">
        <f>IFERROR('1.29 Beer share of consm'!BF5/'1.29 Beer share of consm'!$B5,"")</f>
        <v>2.2345369608832133</v>
      </c>
      <c r="BG5" s="84">
        <f>IFERROR('1.29 Beer share of consm'!BG5/'1.29 Beer share of consm'!$B5,"")</f>
        <v>1.7085613377830109</v>
      </c>
      <c r="BH5" s="84" t="str">
        <f>IFERROR('1.29 Beer share of consm'!BH5/'1.29 Beer share of consm'!$B5,"")</f>
        <v/>
      </c>
      <c r="BI5" s="84">
        <f>IFERROR('1.29 Beer share of consm'!BI5/'1.29 Beer share of consm'!$B5,"")</f>
        <v>0.72019714285308301</v>
      </c>
      <c r="BJ5" s="84">
        <f>IFERROR('1.29 Beer share of consm'!BJ5/'1.29 Beer share of consm'!$B5,"")</f>
        <v>1.7535234782509848</v>
      </c>
      <c r="BK5" s="84">
        <f>IFERROR('1.29 Beer share of consm'!BK5/'1.29 Beer share of consm'!$B5,"")</f>
        <v>0.87991934442846542</v>
      </c>
      <c r="BL5" s="84">
        <f>IFERROR('1.29 Beer share of consm'!BL5/'1.29 Beer share of consm'!$B5,"")</f>
        <v>1.9097014952733389</v>
      </c>
      <c r="BM5" s="84" t="str">
        <f>IFERROR('1.29 Beer share of consm'!BM5/'1.29 Beer share of consm'!$B5,"")</f>
        <v/>
      </c>
      <c r="BN5" s="84">
        <f>IFERROR('1.29 Beer share of consm'!BN5/'1.29 Beer share of consm'!$B5,"")</f>
        <v>1.4912069815506481</v>
      </c>
      <c r="BO5" s="84">
        <f>IFERROR('1.29 Beer share of consm'!BO5/'1.29 Beer share of consm'!$B5,"")</f>
        <v>1.4793238609955219</v>
      </c>
      <c r="BP5" s="84">
        <f>IFERROR('1.29 Beer share of consm'!BP5/'1.29 Beer share of consm'!$B5,"")</f>
        <v>0.70887119333550452</v>
      </c>
      <c r="BQ5" s="84">
        <f>IFERROR('1.29 Beer share of consm'!BQ5/'1.29 Beer share of consm'!$B5,"")</f>
        <v>1.3764599494812626</v>
      </c>
      <c r="BR5" s="84">
        <f>IFERROR('1.29 Beer share of consm'!BR5/'1.29 Beer share of consm'!$B5,"")</f>
        <v>1.2937380680764474</v>
      </c>
      <c r="BS5" s="84">
        <f>IFERROR('1.29 Beer share of consm'!BS5/'1.29 Beer share of consm'!$B5,"")</f>
        <v>1.3850077758197952</v>
      </c>
      <c r="BT5" s="84">
        <f>IFERROR('1.29 Beer share of consm'!BT5/'1.29 Beer share of consm'!$B5,"")</f>
        <v>0.90531105181806004</v>
      </c>
      <c r="BU5" s="84">
        <f>IFERROR('1.29 Beer share of consm'!BU5/'1.29 Beer share of consm'!$B5,"")</f>
        <v>1.2147378420764197</v>
      </c>
      <c r="BV5" s="84">
        <f>IFERROR('1.29 Beer share of consm'!BV5/'1.29 Beer share of consm'!$B5,"")</f>
        <v>1.2276459151726444</v>
      </c>
      <c r="BW5" s="84">
        <f>IFERROR('1.29 Beer share of consm'!BW5/'1.29 Beer share of consm'!$B5,"")</f>
        <v>1.1433588840630922</v>
      </c>
      <c r="BX5" s="84">
        <f>IFERROR('1.29 Beer share of consm'!BX5/'1.29 Beer share of consm'!$B5,"")</f>
        <v>1.2875230081150544</v>
      </c>
      <c r="BY5" s="84">
        <f>IFERROR('1.29 Beer share of consm'!BY5/'1.29 Beer share of consm'!$B5,"")</f>
        <v>0.41271351014704161</v>
      </c>
      <c r="BZ5" s="84">
        <f>IFERROR('1.29 Beer share of consm'!BZ5/'1.29 Beer share of consm'!$B5,"")</f>
        <v>1.2062179174271177</v>
      </c>
      <c r="CA5" s="84">
        <f>IFERROR('1.29 Beer share of consm'!CA5/'1.29 Beer share of consm'!$B5,"")</f>
        <v>0.59494546583515551</v>
      </c>
      <c r="CB5" s="84">
        <f>IFERROR('1.29 Beer share of consm'!CB5/'1.29 Beer share of consm'!$B5,"")</f>
        <v>1.5437929183731904</v>
      </c>
      <c r="CC5" s="84">
        <f>IFERROR('1.29 Beer share of consm'!CC5/'1.29 Beer share of consm'!$B5,"")</f>
        <v>0.38044921844153223</v>
      </c>
      <c r="CD5" s="84">
        <f>IFERROR('1.29 Beer share of consm'!CD5/'1.29 Beer share of consm'!$B5,"")</f>
        <v>1.1532376422649897</v>
      </c>
      <c r="CE5" s="84">
        <f>IFERROR('1.29 Beer share of consm'!CE5/'1.29 Beer share of consm'!$B5,"")</f>
        <v>1.1949977597032306</v>
      </c>
      <c r="CF5" s="84">
        <f>IFERROR('1.29 Beer share of consm'!CF5/'1.29 Beer share of consm'!$B5,"")</f>
        <v>0.65119485533229748</v>
      </c>
      <c r="CG5" s="84">
        <f>IFERROR('1.29 Beer share of consm'!CG5/'1.29 Beer share of consm'!$B5,"")</f>
        <v>0.80579267997102877</v>
      </c>
      <c r="CH5" s="84">
        <f>IFERROR('1.29 Beer share of consm'!CH5/'1.29 Beer share of consm'!$B5,"")</f>
        <v>0.94916155243065281</v>
      </c>
      <c r="CI5" s="84">
        <f>IFERROR('1.29 Beer share of consm'!CI5/'1.29 Beer share of consm'!$B5,"")</f>
        <v>0.73224057333557624</v>
      </c>
      <c r="CJ5" s="84">
        <f>IFERROR('1.29 Beer share of consm'!CJ5/'1.29 Beer share of consm'!$B5,"")</f>
        <v>1.1719528774240251</v>
      </c>
      <c r="CK5" s="84">
        <f>IFERROR('1.29 Beer share of consm'!CK5/'1.29 Beer share of consm'!$B5,"")</f>
        <v>1.266366299082432</v>
      </c>
      <c r="CL5" s="84">
        <f>IFERROR('1.29 Beer share of consm'!CL5/'1.29 Beer share of consm'!$B5,"")</f>
        <v>1.0354776046596497</v>
      </c>
      <c r="CM5" s="84">
        <f>IFERROR('1.29 Beer share of consm'!CM5/'1.29 Beer share of consm'!$B5,"")</f>
        <v>0.96453280067214731</v>
      </c>
      <c r="CN5" s="84">
        <f>IFERROR('1.29 Beer share of consm'!CN5/'1.29 Beer share of consm'!$B5,"")</f>
        <v>0.99267144023324283</v>
      </c>
      <c r="CO5" s="84">
        <f>IFERROR('1.29 Beer share of consm'!CO5/'1.29 Beer share of consm'!$B5,"")</f>
        <v>1.6734539130340447</v>
      </c>
      <c r="CP5" s="84">
        <f>IFERROR('1.29 Beer share of consm'!CP5/'1.29 Beer share of consm'!$B5,"")</f>
        <v>0.67071096357199111</v>
      </c>
      <c r="CR5" s="88"/>
    </row>
    <row r="6" spans="1:96" x14ac:dyDescent="0.25">
      <c r="A6" s="78" t="s">
        <v>27</v>
      </c>
      <c r="B6" s="84">
        <f>IFERROR('1.29 Beer share of consm'!B6/'1.29 Beer share of consm'!$B6,"")</f>
        <v>1</v>
      </c>
      <c r="C6" s="84">
        <f>IFERROR('1.29 Beer share of consm'!C6/'1.29 Beer share of consm'!$B6,"")</f>
        <v>0.84443532976994506</v>
      </c>
      <c r="D6" s="84">
        <f>IFERROR('1.29 Beer share of consm'!D6/'1.29 Beer share of consm'!$B6,"")</f>
        <v>0.35070464737219587</v>
      </c>
      <c r="E6" s="84">
        <f>IFERROR('1.29 Beer share of consm'!E6/'1.29 Beer share of consm'!$B6,"")</f>
        <v>1.0461819342894674</v>
      </c>
      <c r="F6" s="84">
        <f>IFERROR('1.29 Beer share of consm'!F6/'1.29 Beer share of consm'!$B6,"")</f>
        <v>1.8007208716475176</v>
      </c>
      <c r="G6" s="84">
        <f>IFERROR('1.29 Beer share of consm'!G6/'1.29 Beer share of consm'!$B6,"")</f>
        <v>0.18832473929154644</v>
      </c>
      <c r="H6" s="84">
        <f>IFERROR('1.29 Beer share of consm'!H6/'1.29 Beer share of consm'!$B6,"")</f>
        <v>1.2413621103212065</v>
      </c>
      <c r="I6" s="84">
        <f>IFERROR('1.29 Beer share of consm'!I6/'1.29 Beer share of consm'!$B6,"")</f>
        <v>0.84900865524149394</v>
      </c>
      <c r="J6" s="84">
        <f>IFERROR('1.29 Beer share of consm'!J6/'1.29 Beer share of consm'!$B6,"")</f>
        <v>0.79990506804892314</v>
      </c>
      <c r="K6" s="84">
        <f>IFERROR('1.29 Beer share of consm'!K6/'1.29 Beer share of consm'!$B6,"")</f>
        <v>1.4971674503747545</v>
      </c>
      <c r="L6" s="84">
        <f>IFERROR('1.29 Beer share of consm'!L6/'1.29 Beer share of consm'!$B6,"")</f>
        <v>0.26108012637707911</v>
      </c>
      <c r="M6" s="84">
        <f>IFERROR('1.29 Beer share of consm'!M6/'1.29 Beer share of consm'!$B6,"")</f>
        <v>0.6057953424886573</v>
      </c>
      <c r="N6" s="84">
        <f>IFERROR('1.29 Beer share of consm'!N6/'1.29 Beer share of consm'!$B6,"")</f>
        <v>1.671916963145526</v>
      </c>
      <c r="O6" s="84">
        <f>IFERROR('1.29 Beer share of consm'!O6/'1.29 Beer share of consm'!$B6,"")</f>
        <v>0.38121701462440327</v>
      </c>
      <c r="P6" s="84">
        <f>IFERROR('1.29 Beer share of consm'!P6/'1.29 Beer share of consm'!$B6,"")</f>
        <v>1.1469481145809481</v>
      </c>
      <c r="Q6" s="84">
        <f>IFERROR('1.29 Beer share of consm'!Q6/'1.29 Beer share of consm'!$B6,"")</f>
        <v>0.59054011310368582</v>
      </c>
      <c r="R6" s="84">
        <f>IFERROR('1.29 Beer share of consm'!R6/'1.29 Beer share of consm'!$B6,"")</f>
        <v>0.37928569540607171</v>
      </c>
      <c r="S6" s="84">
        <f>IFERROR('1.29 Beer share of consm'!S6/'1.29 Beer share of consm'!$B6,"")</f>
        <v>2.0432357716467062</v>
      </c>
      <c r="T6" s="84">
        <f>IFERROR('1.29 Beer share of consm'!T6/'1.29 Beer share of consm'!$B6,"")</f>
        <v>1.2345599463859418</v>
      </c>
      <c r="U6" s="84">
        <f>IFERROR('1.29 Beer share of consm'!U6/'1.29 Beer share of consm'!$B6,"")</f>
        <v>1.2389934917267655</v>
      </c>
      <c r="V6" s="84">
        <f>IFERROR('1.29 Beer share of consm'!V6/'1.29 Beer share of consm'!$B6,"")</f>
        <v>1.2135072979303054</v>
      </c>
      <c r="W6" s="84">
        <f>IFERROR('1.29 Beer share of consm'!W6/'1.29 Beer share of consm'!$B6,"")</f>
        <v>0.90023314560497014</v>
      </c>
      <c r="X6" s="84">
        <f>IFERROR('1.29 Beer share of consm'!X6/'1.29 Beer share of consm'!$B6,"")</f>
        <v>0.3160934387208208</v>
      </c>
      <c r="Y6" s="84">
        <f>IFERROR('1.29 Beer share of consm'!Y6/'1.29 Beer share of consm'!$B6,"")</f>
        <v>1.5664807582624747</v>
      </c>
      <c r="Z6" s="84">
        <f>IFERROR('1.29 Beer share of consm'!Z6/'1.29 Beer share of consm'!$B6,"")</f>
        <v>1.1326351359952778</v>
      </c>
      <c r="AA6" s="84">
        <f>IFERROR('1.29 Beer share of consm'!AA6/'1.29 Beer share of consm'!$B6,"")</f>
        <v>1.1330162196747764</v>
      </c>
      <c r="AB6" s="84">
        <f>IFERROR('1.29 Beer share of consm'!AB6/'1.29 Beer share of consm'!$B6,"")</f>
        <v>1.5270414315398948</v>
      </c>
      <c r="AC6" s="84">
        <f>IFERROR('1.29 Beer share of consm'!AC6/'1.29 Beer share of consm'!$B6,"")</f>
        <v>0.97345589977739511</v>
      </c>
      <c r="AD6" s="84">
        <f>IFERROR('1.29 Beer share of consm'!AD6/'1.29 Beer share of consm'!$B6,"")</f>
        <v>0.6316454670413203</v>
      </c>
      <c r="AE6" s="84">
        <f>IFERROR('1.29 Beer share of consm'!AE6/'1.29 Beer share of consm'!$B6,"")</f>
        <v>0.97288696003468467</v>
      </c>
      <c r="AF6" s="84">
        <f>IFERROR('1.29 Beer share of consm'!AF6/'1.29 Beer share of consm'!$B6,"")</f>
        <v>0.96599646759519275</v>
      </c>
      <c r="AG6" s="84">
        <f>IFERROR('1.29 Beer share of consm'!AG6/'1.29 Beer share of consm'!$B6,"")</f>
        <v>1.0749457402739562</v>
      </c>
      <c r="AH6" s="84">
        <f>IFERROR('1.29 Beer share of consm'!AH6/'1.29 Beer share of consm'!$B6,"")</f>
        <v>1.1356985497402943</v>
      </c>
      <c r="AI6" s="84">
        <f>IFERROR('1.29 Beer share of consm'!AI6/'1.29 Beer share of consm'!$B6,"")</f>
        <v>1.1199847716301032</v>
      </c>
      <c r="AJ6" s="84">
        <f>IFERROR('1.29 Beer share of consm'!AJ6/'1.29 Beer share of consm'!$B6,"")</f>
        <v>1.3004181867255276</v>
      </c>
      <c r="AK6" s="84">
        <f>IFERROR('1.29 Beer share of consm'!AK6/'1.29 Beer share of consm'!$B6,"")</f>
        <v>0.74515782256930863</v>
      </c>
      <c r="AL6" s="84">
        <f>IFERROR('1.29 Beer share of consm'!AL6/'1.29 Beer share of consm'!$B6,"")</f>
        <v>1.6026010670088182</v>
      </c>
      <c r="AM6" s="84">
        <f>IFERROR('1.29 Beer share of consm'!AM6/'1.29 Beer share of consm'!$B6,"")</f>
        <v>1.1748605686968561</v>
      </c>
      <c r="AN6" s="84">
        <f>IFERROR('1.29 Beer share of consm'!AN6/'1.29 Beer share of consm'!$B6,"")</f>
        <v>0.83918612049775432</v>
      </c>
      <c r="AO6" s="84">
        <f>IFERROR('1.29 Beer share of consm'!AO6/'1.29 Beer share of consm'!$B6,"")</f>
        <v>0.8813783489192909</v>
      </c>
      <c r="AP6" s="84">
        <f>IFERROR('1.29 Beer share of consm'!AP6/'1.29 Beer share of consm'!$B6,"")</f>
        <v>1.181092148799562</v>
      </c>
      <c r="AQ6" s="84">
        <f>IFERROR('1.29 Beer share of consm'!AQ6/'1.29 Beer share of consm'!$B6,"")</f>
        <v>0.75162207510312251</v>
      </c>
      <c r="AR6" s="84">
        <f>IFERROR('1.29 Beer share of consm'!AR6/'1.29 Beer share of consm'!$B6,"")</f>
        <v>1.9288755605470769</v>
      </c>
      <c r="AS6" s="84">
        <f>IFERROR('1.29 Beer share of consm'!AS6/'1.29 Beer share of consm'!$B6,"")</f>
        <v>0.99044875542176836</v>
      </c>
      <c r="AT6" s="84">
        <f>IFERROR('1.29 Beer share of consm'!AT6/'1.29 Beer share of consm'!$B6,"")</f>
        <v>0.66864547802344554</v>
      </c>
      <c r="AU6" s="84">
        <f>IFERROR('1.29 Beer share of consm'!AU6/'1.29 Beer share of consm'!$B6,"")</f>
        <v>1.4573461599808069</v>
      </c>
      <c r="AV6" s="84">
        <f>IFERROR('1.29 Beer share of consm'!AV6/'1.29 Beer share of consm'!$B6,"")</f>
        <v>1.2417225522812299</v>
      </c>
      <c r="AW6" s="84">
        <f>IFERROR('1.29 Beer share of consm'!AW6/'1.29 Beer share of consm'!$B6,"")</f>
        <v>1.1951167853985258</v>
      </c>
      <c r="AX6" s="84">
        <f>IFERROR('1.29 Beer share of consm'!AX6/'1.29 Beer share of consm'!$B6,"")</f>
        <v>1.3120705621213065</v>
      </c>
      <c r="AY6" s="84">
        <f>IFERROR('1.29 Beer share of consm'!AY6/'1.29 Beer share of consm'!$B6,"")</f>
        <v>0.85157678804872783</v>
      </c>
      <c r="AZ6" s="84">
        <f>IFERROR('1.29 Beer share of consm'!AZ6/'1.29 Beer share of consm'!$B6,"")</f>
        <v>1.8068205333413467</v>
      </c>
      <c r="BA6" s="84">
        <f>IFERROR('1.29 Beer share of consm'!BA6/'1.29 Beer share of consm'!$B6,"")</f>
        <v>1.9050168812117818</v>
      </c>
      <c r="BB6" s="84">
        <f>IFERROR('1.29 Beer share of consm'!BB6/'1.29 Beer share of consm'!$B6,"")</f>
        <v>0.46395767681022343</v>
      </c>
      <c r="BC6" s="84">
        <f>IFERROR('1.29 Beer share of consm'!BC6/'1.29 Beer share of consm'!$B6,"")</f>
        <v>1.7371799579189673</v>
      </c>
      <c r="BD6" s="84">
        <f>IFERROR('1.29 Beer share of consm'!BD6/'1.29 Beer share of consm'!$B6,"")</f>
        <v>1.5800497792432022</v>
      </c>
      <c r="BE6" s="84">
        <f>IFERROR('1.29 Beer share of consm'!BE6/'1.29 Beer share of consm'!$B6,"")</f>
        <v>0.77402578643557562</v>
      </c>
      <c r="BF6" s="84">
        <f>IFERROR('1.29 Beer share of consm'!BF6/'1.29 Beer share of consm'!$B6,"")</f>
        <v>2.2102399739867797</v>
      </c>
      <c r="BG6" s="84">
        <f>IFERROR('1.29 Beer share of consm'!BG6/'1.29 Beer share of consm'!$B6,"")</f>
        <v>1.7343179823620256</v>
      </c>
      <c r="BH6" s="84" t="str">
        <f>IFERROR('1.29 Beer share of consm'!BH6/'1.29 Beer share of consm'!$B6,"")</f>
        <v/>
      </c>
      <c r="BI6" s="84">
        <f>IFERROR('1.29 Beer share of consm'!BI6/'1.29 Beer share of consm'!$B6,"")</f>
        <v>0.6928664892314792</v>
      </c>
      <c r="BJ6" s="84">
        <f>IFERROR('1.29 Beer share of consm'!BJ6/'1.29 Beer share of consm'!$B6,"")</f>
        <v>1.7430308437223851</v>
      </c>
      <c r="BK6" s="84">
        <f>IFERROR('1.29 Beer share of consm'!BK6/'1.29 Beer share of consm'!$B6,"")</f>
        <v>0.89062010852826179</v>
      </c>
      <c r="BL6" s="84">
        <f>IFERROR('1.29 Beer share of consm'!BL6/'1.29 Beer share of consm'!$B6,"")</f>
        <v>1.8458531227933621</v>
      </c>
      <c r="BM6" s="84" t="str">
        <f>IFERROR('1.29 Beer share of consm'!BM6/'1.29 Beer share of consm'!$B6,"")</f>
        <v/>
      </c>
      <c r="BN6" s="84">
        <f>IFERROR('1.29 Beer share of consm'!BN6/'1.29 Beer share of consm'!$B6,"")</f>
        <v>1.4582092940884508</v>
      </c>
      <c r="BO6" s="84">
        <f>IFERROR('1.29 Beer share of consm'!BO6/'1.29 Beer share of consm'!$B6,"")</f>
        <v>1.4504451465393284</v>
      </c>
      <c r="BP6" s="84">
        <f>IFERROR('1.29 Beer share of consm'!BP6/'1.29 Beer share of consm'!$B6,"")</f>
        <v>0.71330820242309112</v>
      </c>
      <c r="BQ6" s="84">
        <f>IFERROR('1.29 Beer share of consm'!BQ6/'1.29 Beer share of consm'!$B6,"")</f>
        <v>1.342443980332795</v>
      </c>
      <c r="BR6" s="84">
        <f>IFERROR('1.29 Beer share of consm'!BR6/'1.29 Beer share of consm'!$B6,"")</f>
        <v>1.2704558677386319</v>
      </c>
      <c r="BS6" s="84">
        <f>IFERROR('1.29 Beer share of consm'!BS6/'1.29 Beer share of consm'!$B6,"")</f>
        <v>1.3498202035412596</v>
      </c>
      <c r="BT6" s="84">
        <f>IFERROR('1.29 Beer share of consm'!BT6/'1.29 Beer share of consm'!$B6,"")</f>
        <v>0.89107695293592881</v>
      </c>
      <c r="BU6" s="84">
        <f>IFERROR('1.29 Beer share of consm'!BU6/'1.29 Beer share of consm'!$B6,"")</f>
        <v>1.2079552326038097</v>
      </c>
      <c r="BV6" s="84">
        <f>IFERROR('1.29 Beer share of consm'!BV6/'1.29 Beer share of consm'!$B6,"")</f>
        <v>1.2062223497914333</v>
      </c>
      <c r="BW6" s="84">
        <f>IFERROR('1.29 Beer share of consm'!BW6/'1.29 Beer share of consm'!$B6,"")</f>
        <v>1.0851765558192334</v>
      </c>
      <c r="BX6" s="84">
        <f>IFERROR('1.29 Beer share of consm'!BX6/'1.29 Beer share of consm'!$B6,"")</f>
        <v>1.2648150901980073</v>
      </c>
      <c r="BY6" s="84">
        <f>IFERROR('1.29 Beer share of consm'!BY6/'1.29 Beer share of consm'!$B6,"")</f>
        <v>0.40038830524380981</v>
      </c>
      <c r="BZ6" s="84">
        <f>IFERROR('1.29 Beer share of consm'!BZ6/'1.29 Beer share of consm'!$B6,"")</f>
        <v>1.1831647841312576</v>
      </c>
      <c r="CA6" s="84">
        <f>IFERROR('1.29 Beer share of consm'!CA6/'1.29 Beer share of consm'!$B6,"")</f>
        <v>0.57880136491732115</v>
      </c>
      <c r="CB6" s="84">
        <f>IFERROR('1.29 Beer share of consm'!CB6/'1.29 Beer share of consm'!$B6,"")</f>
        <v>1.4877907201721869</v>
      </c>
      <c r="CC6" s="84">
        <f>IFERROR('1.29 Beer share of consm'!CC6/'1.29 Beer share of consm'!$B6,"")</f>
        <v>0.3757698166414426</v>
      </c>
      <c r="CD6" s="84">
        <f>IFERROR('1.29 Beer share of consm'!CD6/'1.29 Beer share of consm'!$B6,"")</f>
        <v>1.1131199904485063</v>
      </c>
      <c r="CE6" s="84">
        <f>IFERROR('1.29 Beer share of consm'!CE6/'1.29 Beer share of consm'!$B6,"")</f>
        <v>1.1699856285777819</v>
      </c>
      <c r="CF6" s="84">
        <f>IFERROR('1.29 Beer share of consm'!CF6/'1.29 Beer share of consm'!$B6,"")</f>
        <v>0.6847013490092686</v>
      </c>
      <c r="CG6" s="84">
        <f>IFERROR('1.29 Beer share of consm'!CG6/'1.29 Beer share of consm'!$B6,"")</f>
        <v>0.8063091701014421</v>
      </c>
      <c r="CH6" s="84">
        <f>IFERROR('1.29 Beer share of consm'!CH6/'1.29 Beer share of consm'!$B6,"")</f>
        <v>1.0121875668772913</v>
      </c>
      <c r="CI6" s="84">
        <f>IFERROR('1.29 Beer share of consm'!CI6/'1.29 Beer share of consm'!$B6,"")</f>
        <v>0.73383598598603617</v>
      </c>
      <c r="CJ6" s="84">
        <f>IFERROR('1.29 Beer share of consm'!CJ6/'1.29 Beer share of consm'!$B6,"")</f>
        <v>1.2328783745584291</v>
      </c>
      <c r="CK6" s="84">
        <f>IFERROR('1.29 Beer share of consm'!CK6/'1.29 Beer share of consm'!$B6,"")</f>
        <v>1.2230205437829484</v>
      </c>
      <c r="CL6" s="84">
        <f>IFERROR('1.29 Beer share of consm'!CL6/'1.29 Beer share of consm'!$B6,"")</f>
        <v>0.97603801091738918</v>
      </c>
      <c r="CM6" s="84">
        <f>IFERROR('1.29 Beer share of consm'!CM6/'1.29 Beer share of consm'!$B6,"")</f>
        <v>0.97320539645783311</v>
      </c>
      <c r="CN6" s="84">
        <f>IFERROR('1.29 Beer share of consm'!CN6/'1.29 Beer share of consm'!$B6,"")</f>
        <v>0.98425532519608427</v>
      </c>
      <c r="CO6" s="84">
        <f>IFERROR('1.29 Beer share of consm'!CO6/'1.29 Beer share of consm'!$B6,"")</f>
        <v>1.6651147846406071</v>
      </c>
      <c r="CP6" s="84">
        <f>IFERROR('1.29 Beer share of consm'!CP6/'1.29 Beer share of consm'!$B6,"")</f>
        <v>0.66232179470360719</v>
      </c>
      <c r="CR6" s="88"/>
    </row>
    <row r="7" spans="1:96" x14ac:dyDescent="0.25">
      <c r="A7" s="78" t="s">
        <v>28</v>
      </c>
      <c r="B7" s="84">
        <f>IFERROR('1.29 Beer share of consm'!B7/'1.29 Beer share of consm'!$B7,"")</f>
        <v>1</v>
      </c>
      <c r="C7" s="84">
        <f>IFERROR('1.29 Beer share of consm'!C7/'1.29 Beer share of consm'!$B7,"")</f>
        <v>0.86026551705617105</v>
      </c>
      <c r="D7" s="84">
        <f>IFERROR('1.29 Beer share of consm'!D7/'1.29 Beer share of consm'!$B7,"")</f>
        <v>0.45145396926959175</v>
      </c>
      <c r="E7" s="84">
        <f>IFERROR('1.29 Beer share of consm'!E7/'1.29 Beer share of consm'!$B7,"")</f>
        <v>1.0815541302058094</v>
      </c>
      <c r="F7" s="84">
        <f>IFERROR('1.29 Beer share of consm'!F7/'1.29 Beer share of consm'!$B7,"")</f>
        <v>1.7215444694813766</v>
      </c>
      <c r="G7" s="84">
        <f>IFERROR('1.29 Beer share of consm'!G7/'1.29 Beer share of consm'!$B7,"")</f>
        <v>0.18644672270788265</v>
      </c>
      <c r="H7" s="84">
        <f>IFERROR('1.29 Beer share of consm'!H7/'1.29 Beer share of consm'!$B7,"")</f>
        <v>1.3153172401962701</v>
      </c>
      <c r="I7" s="84">
        <f>IFERROR('1.29 Beer share of consm'!I7/'1.29 Beer share of consm'!$B7,"")</f>
        <v>0.81862625895199348</v>
      </c>
      <c r="J7" s="84">
        <f>IFERROR('1.29 Beer share of consm'!J7/'1.29 Beer share of consm'!$B7,"")</f>
        <v>0.89454099164205381</v>
      </c>
      <c r="K7" s="84">
        <f>IFERROR('1.29 Beer share of consm'!K7/'1.29 Beer share of consm'!$B7,"")</f>
        <v>1.3904782253503425</v>
      </c>
      <c r="L7" s="84">
        <f>IFERROR('1.29 Beer share of consm'!L7/'1.29 Beer share of consm'!$B7,"")</f>
        <v>0.23973762506040386</v>
      </c>
      <c r="M7" s="84">
        <f>IFERROR('1.29 Beer share of consm'!M7/'1.29 Beer share of consm'!$B7,"")</f>
        <v>0.63266364455534474</v>
      </c>
      <c r="N7" s="84">
        <f>IFERROR('1.29 Beer share of consm'!N7/'1.29 Beer share of consm'!$B7,"")</f>
        <v>1.643292448141314</v>
      </c>
      <c r="O7" s="84">
        <f>IFERROR('1.29 Beer share of consm'!O7/'1.29 Beer share of consm'!$B7,"")</f>
        <v>0.36674789429784199</v>
      </c>
      <c r="P7" s="84">
        <f>IFERROR('1.29 Beer share of consm'!P7/'1.29 Beer share of consm'!$B7,"")</f>
        <v>1.1392573695097346</v>
      </c>
      <c r="Q7" s="84">
        <f>IFERROR('1.29 Beer share of consm'!Q7/'1.29 Beer share of consm'!$B7,"")</f>
        <v>0.58312910608451263</v>
      </c>
      <c r="R7" s="84">
        <f>IFERROR('1.29 Beer share of consm'!R7/'1.29 Beer share of consm'!$B7,"")</f>
        <v>0.3718318637441837</v>
      </c>
      <c r="S7" s="84">
        <f>IFERROR('1.29 Beer share of consm'!S7/'1.29 Beer share of consm'!$B7,"")</f>
        <v>2.0286013769275537</v>
      </c>
      <c r="T7" s="84">
        <f>IFERROR('1.29 Beer share of consm'!T7/'1.29 Beer share of consm'!$B7,"")</f>
        <v>1.2210775819646329</v>
      </c>
      <c r="U7" s="84">
        <f>IFERROR('1.29 Beer share of consm'!U7/'1.29 Beer share of consm'!$B7,"")</f>
        <v>1.2288377771598822</v>
      </c>
      <c r="V7" s="84">
        <f>IFERROR('1.29 Beer share of consm'!V7/'1.29 Beer share of consm'!$B7,"")</f>
        <v>1.181158922609431</v>
      </c>
      <c r="W7" s="84">
        <f>IFERROR('1.29 Beer share of consm'!W7/'1.29 Beer share of consm'!$B7,"")</f>
        <v>0.91353676665801398</v>
      </c>
      <c r="X7" s="84">
        <f>IFERROR('1.29 Beer share of consm'!X7/'1.29 Beer share of consm'!$B7,"")</f>
        <v>0.39781347077035534</v>
      </c>
      <c r="Y7" s="84">
        <f>IFERROR('1.29 Beer share of consm'!Y7/'1.29 Beer share of consm'!$B7,"")</f>
        <v>1.589117971828963</v>
      </c>
      <c r="Z7" s="84">
        <f>IFERROR('1.29 Beer share of consm'!Z7/'1.29 Beer share of consm'!$B7,"")</f>
        <v>1.1225967654422377</v>
      </c>
      <c r="AA7" s="84">
        <f>IFERROR('1.29 Beer share of consm'!AA7/'1.29 Beer share of consm'!$B7,"")</f>
        <v>1.1103168744673115</v>
      </c>
      <c r="AB7" s="84">
        <f>IFERROR('1.29 Beer share of consm'!AB7/'1.29 Beer share of consm'!$B7,"")</f>
        <v>1.4781953096598268</v>
      </c>
      <c r="AC7" s="84">
        <f>IFERROR('1.29 Beer share of consm'!AC7/'1.29 Beer share of consm'!$B7,"")</f>
        <v>0.9387194770297671</v>
      </c>
      <c r="AD7" s="84">
        <f>IFERROR('1.29 Beer share of consm'!AD7/'1.29 Beer share of consm'!$B7,"")</f>
        <v>0.67885300564242312</v>
      </c>
      <c r="AE7" s="84">
        <f>IFERROR('1.29 Beer share of consm'!AE7/'1.29 Beer share of consm'!$B7,"")</f>
        <v>0.94394920847278263</v>
      </c>
      <c r="AF7" s="84">
        <f>IFERROR('1.29 Beer share of consm'!AF7/'1.29 Beer share of consm'!$B7,"")</f>
        <v>0.88176667949046117</v>
      </c>
      <c r="AG7" s="84">
        <f>IFERROR('1.29 Beer share of consm'!AG7/'1.29 Beer share of consm'!$B7,"")</f>
        <v>1.024293352007619</v>
      </c>
      <c r="AH7" s="84">
        <f>IFERROR('1.29 Beer share of consm'!AH7/'1.29 Beer share of consm'!$B7,"")</f>
        <v>1.1403392853402283</v>
      </c>
      <c r="AI7" s="84">
        <f>IFERROR('1.29 Beer share of consm'!AI7/'1.29 Beer share of consm'!$B7,"")</f>
        <v>1.1608287271594127</v>
      </c>
      <c r="AJ7" s="84">
        <f>IFERROR('1.29 Beer share of consm'!AJ7/'1.29 Beer share of consm'!$B7,"")</f>
        <v>1.3636190620077655</v>
      </c>
      <c r="AK7" s="84">
        <f>IFERROR('1.29 Beer share of consm'!AK7/'1.29 Beer share of consm'!$B7,"")</f>
        <v>0.7713173055164686</v>
      </c>
      <c r="AL7" s="84">
        <f>IFERROR('1.29 Beer share of consm'!AL7/'1.29 Beer share of consm'!$B7,"")</f>
        <v>1.6387779084486183</v>
      </c>
      <c r="AM7" s="84">
        <f>IFERROR('1.29 Beer share of consm'!AM7/'1.29 Beer share of consm'!$B7,"")</f>
        <v>1.14843201575232</v>
      </c>
      <c r="AN7" s="84">
        <f>IFERROR('1.29 Beer share of consm'!AN7/'1.29 Beer share of consm'!$B7,"")</f>
        <v>0.85790723839724659</v>
      </c>
      <c r="AO7" s="84">
        <f>IFERROR('1.29 Beer share of consm'!AO7/'1.29 Beer share of consm'!$B7,"")</f>
        <v>0.83866639418768685</v>
      </c>
      <c r="AP7" s="84">
        <f>IFERROR('1.29 Beer share of consm'!AP7/'1.29 Beer share of consm'!$B7,"")</f>
        <v>1.1915228959163398</v>
      </c>
      <c r="AQ7" s="84">
        <f>IFERROR('1.29 Beer share of consm'!AQ7/'1.29 Beer share of consm'!$B7,"")</f>
        <v>0.76621019974038684</v>
      </c>
      <c r="AR7" s="84">
        <f>IFERROR('1.29 Beer share of consm'!AR7/'1.29 Beer share of consm'!$B7,"")</f>
        <v>1.9337776643945164</v>
      </c>
      <c r="AS7" s="84">
        <f>IFERROR('1.29 Beer share of consm'!AS7/'1.29 Beer share of consm'!$B7,"")</f>
        <v>1.002390844787993</v>
      </c>
      <c r="AT7" s="84">
        <f>IFERROR('1.29 Beer share of consm'!AT7/'1.29 Beer share of consm'!$B7,"")</f>
        <v>0.73442924463688763</v>
      </c>
      <c r="AU7" s="84">
        <f>IFERROR('1.29 Beer share of consm'!AU7/'1.29 Beer share of consm'!$B7,"")</f>
        <v>1.4987531691276232</v>
      </c>
      <c r="AV7" s="84">
        <f>IFERROR('1.29 Beer share of consm'!AV7/'1.29 Beer share of consm'!$B7,"")</f>
        <v>1.2506947000505726</v>
      </c>
      <c r="AW7" s="84">
        <f>IFERROR('1.29 Beer share of consm'!AW7/'1.29 Beer share of consm'!$B7,"")</f>
        <v>1.287479838287354</v>
      </c>
      <c r="AX7" s="84">
        <f>IFERROR('1.29 Beer share of consm'!AX7/'1.29 Beer share of consm'!$B7,"")</f>
        <v>1.3366940846655737</v>
      </c>
      <c r="AY7" s="84">
        <f>IFERROR('1.29 Beer share of consm'!AY7/'1.29 Beer share of consm'!$B7,"")</f>
        <v>0.86518645132910199</v>
      </c>
      <c r="AZ7" s="84">
        <f>IFERROR('1.29 Beer share of consm'!AZ7/'1.29 Beer share of consm'!$B7,"")</f>
        <v>1.7519903506939538</v>
      </c>
      <c r="BA7" s="84">
        <f>IFERROR('1.29 Beer share of consm'!BA7/'1.29 Beer share of consm'!$B7,"")</f>
        <v>1.9355209150199648</v>
      </c>
      <c r="BB7" s="84">
        <f>IFERROR('1.29 Beer share of consm'!BB7/'1.29 Beer share of consm'!$B7,"")</f>
        <v>0.50562844558194275</v>
      </c>
      <c r="BC7" s="84">
        <f>IFERROR('1.29 Beer share of consm'!BC7/'1.29 Beer share of consm'!$B7,"")</f>
        <v>1.7021944789568229</v>
      </c>
      <c r="BD7" s="84">
        <f>IFERROR('1.29 Beer share of consm'!BD7/'1.29 Beer share of consm'!$B7,"")</f>
        <v>1.5547583078464393</v>
      </c>
      <c r="BE7" s="84">
        <f>IFERROR('1.29 Beer share of consm'!BE7/'1.29 Beer share of consm'!$B7,"")</f>
        <v>0.79004444622178549</v>
      </c>
      <c r="BF7" s="84">
        <f>IFERROR('1.29 Beer share of consm'!BF7/'1.29 Beer share of consm'!$B7,"")</f>
        <v>2.17262222710991</v>
      </c>
      <c r="BG7" s="84">
        <f>IFERROR('1.29 Beer share of consm'!BG7/'1.29 Beer share of consm'!$B7,"")</f>
        <v>1.6479741930078133</v>
      </c>
      <c r="BH7" s="84" t="str">
        <f>IFERROR('1.29 Beer share of consm'!BH7/'1.29 Beer share of consm'!$B7,"")</f>
        <v/>
      </c>
      <c r="BI7" s="84">
        <f>IFERROR('1.29 Beer share of consm'!BI7/'1.29 Beer share of consm'!$B7,"")</f>
        <v>0.69803123762567409</v>
      </c>
      <c r="BJ7" s="84">
        <f>IFERROR('1.29 Beer share of consm'!BJ7/'1.29 Beer share of consm'!$B7,"")</f>
        <v>1.7471503743008863</v>
      </c>
      <c r="BK7" s="84">
        <f>IFERROR('1.29 Beer share of consm'!BK7/'1.29 Beer share of consm'!$B7,"")</f>
        <v>0.89413954123578465</v>
      </c>
      <c r="BL7" s="84">
        <f>IFERROR('1.29 Beer share of consm'!BL7/'1.29 Beer share of consm'!$B7,"")</f>
        <v>1.7548722962847678</v>
      </c>
      <c r="BM7" s="84" t="str">
        <f>IFERROR('1.29 Beer share of consm'!BM7/'1.29 Beer share of consm'!$B7,"")</f>
        <v/>
      </c>
      <c r="BN7" s="84">
        <f>IFERROR('1.29 Beer share of consm'!BN7/'1.29 Beer share of consm'!$B7,"")</f>
        <v>1.434574940075209</v>
      </c>
      <c r="BO7" s="84">
        <f>IFERROR('1.29 Beer share of consm'!BO7/'1.29 Beer share of consm'!$B7,"")</f>
        <v>1.4282043787513208</v>
      </c>
      <c r="BP7" s="84">
        <f>IFERROR('1.29 Beer share of consm'!BP7/'1.29 Beer share of consm'!$B7,"")</f>
        <v>0.65178666813297315</v>
      </c>
      <c r="BQ7" s="84">
        <f>IFERROR('1.29 Beer share of consm'!BQ7/'1.29 Beer share of consm'!$B7,"")</f>
        <v>1.3061938654467216</v>
      </c>
      <c r="BR7" s="84">
        <f>IFERROR('1.29 Beer share of consm'!BR7/'1.29 Beer share of consm'!$B7,"")</f>
        <v>1.2288252747661343</v>
      </c>
      <c r="BS7" s="84">
        <f>IFERROR('1.29 Beer share of consm'!BS7/'1.29 Beer share of consm'!$B7,"")</f>
        <v>1.3141680731111256</v>
      </c>
      <c r="BT7" s="84">
        <f>IFERROR('1.29 Beer share of consm'!BT7/'1.29 Beer share of consm'!$B7,"")</f>
        <v>0.87838345743276014</v>
      </c>
      <c r="BU7" s="84">
        <f>IFERROR('1.29 Beer share of consm'!BU7/'1.29 Beer share of consm'!$B7,"")</f>
        <v>1.1719896559970469</v>
      </c>
      <c r="BV7" s="84">
        <f>IFERROR('1.29 Beer share of consm'!BV7/'1.29 Beer share of consm'!$B7,"")</f>
        <v>1.17175131349748</v>
      </c>
      <c r="BW7" s="84">
        <f>IFERROR('1.29 Beer share of consm'!BW7/'1.29 Beer share of consm'!$B7,"")</f>
        <v>1.0566908888017934</v>
      </c>
      <c r="BX7" s="84">
        <f>IFERROR('1.29 Beer share of consm'!BX7/'1.29 Beer share of consm'!$B7,"")</f>
        <v>1.2430032620556091</v>
      </c>
      <c r="BY7" s="84">
        <f>IFERROR('1.29 Beer share of consm'!BY7/'1.29 Beer share of consm'!$B7,"")</f>
        <v>0.39750940007122065</v>
      </c>
      <c r="BZ7" s="84">
        <f>IFERROR('1.29 Beer share of consm'!BZ7/'1.29 Beer share of consm'!$B7,"")</f>
        <v>1.170680083424547</v>
      </c>
      <c r="CA7" s="84">
        <f>IFERROR('1.29 Beer share of consm'!CA7/'1.29 Beer share of consm'!$B7,"")</f>
        <v>0.57538858676778104</v>
      </c>
      <c r="CB7" s="84">
        <f>IFERROR('1.29 Beer share of consm'!CB7/'1.29 Beer share of consm'!$B7,"")</f>
        <v>1.4404418924692004</v>
      </c>
      <c r="CC7" s="84">
        <f>IFERROR('1.29 Beer share of consm'!CC7/'1.29 Beer share of consm'!$B7,"")</f>
        <v>0.37563159543627894</v>
      </c>
      <c r="CD7" s="84">
        <f>IFERROR('1.29 Beer share of consm'!CD7/'1.29 Beer share of consm'!$B7,"")</f>
        <v>1.0844314912719593</v>
      </c>
      <c r="CE7" s="84">
        <f>IFERROR('1.29 Beer share of consm'!CE7/'1.29 Beer share of consm'!$B7,"")</f>
        <v>1.1400426309996088</v>
      </c>
      <c r="CF7" s="84">
        <f>IFERROR('1.29 Beer share of consm'!CF7/'1.29 Beer share of consm'!$B7,"")</f>
        <v>0.68769388199497561</v>
      </c>
      <c r="CG7" s="84">
        <f>IFERROR('1.29 Beer share of consm'!CG7/'1.29 Beer share of consm'!$B7,"")</f>
        <v>0.81127466129540848</v>
      </c>
      <c r="CH7" s="84">
        <f>IFERROR('1.29 Beer share of consm'!CH7/'1.29 Beer share of consm'!$B7,"")</f>
        <v>0.99319873239310175</v>
      </c>
      <c r="CI7" s="84">
        <f>IFERROR('1.29 Beer share of consm'!CI7/'1.29 Beer share of consm'!$B7,"")</f>
        <v>0.71278457924110616</v>
      </c>
      <c r="CJ7" s="84">
        <f>IFERROR('1.29 Beer share of consm'!CJ7/'1.29 Beer share of consm'!$B7,"")</f>
        <v>1.2530472379610644</v>
      </c>
      <c r="CK7" s="84">
        <f>IFERROR('1.29 Beer share of consm'!CK7/'1.29 Beer share of consm'!$B7,"")</f>
        <v>1.1726302831447228</v>
      </c>
      <c r="CL7" s="84">
        <f>IFERROR('1.29 Beer share of consm'!CL7/'1.29 Beer share of consm'!$B7,"")</f>
        <v>0.99319873239310152</v>
      </c>
      <c r="CM7" s="84">
        <f>IFERROR('1.29 Beer share of consm'!CM7/'1.29 Beer share of consm'!$B7,"")</f>
        <v>0.97622097628382343</v>
      </c>
      <c r="CN7" s="84">
        <f>IFERROR('1.29 Beer share of consm'!CN7/'1.29 Beer share of consm'!$B7,"")</f>
        <v>0.98038518739073166</v>
      </c>
      <c r="CO7" s="84">
        <f>IFERROR('1.29 Beer share of consm'!CO7/'1.29 Beer share of consm'!$B7,"")</f>
        <v>1.6521179916106921</v>
      </c>
      <c r="CP7" s="84">
        <f>IFERROR('1.29 Beer share of consm'!CP7/'1.29 Beer share of consm'!$B7,"")</f>
        <v>0.64642725846457949</v>
      </c>
      <c r="CR7" s="88"/>
    </row>
    <row r="8" spans="1:96" x14ac:dyDescent="0.25">
      <c r="A8" s="78" t="s">
        <v>29</v>
      </c>
      <c r="B8" s="84">
        <f>IFERROR('1.29 Beer share of consm'!B8/'1.29 Beer share of consm'!$B8,"")</f>
        <v>1</v>
      </c>
      <c r="C8" s="84">
        <f>IFERROR('1.29 Beer share of consm'!C8/'1.29 Beer share of consm'!$B8,"")</f>
        <v>0.8795727747837756</v>
      </c>
      <c r="D8" s="84">
        <f>IFERROR('1.29 Beer share of consm'!D8/'1.29 Beer share of consm'!$B8,"")</f>
        <v>0.4613581059571919</v>
      </c>
      <c r="E8" s="84">
        <f>IFERROR('1.29 Beer share of consm'!E8/'1.29 Beer share of consm'!$B8,"")</f>
        <v>1.1192546621016146</v>
      </c>
      <c r="F8" s="84">
        <f>IFERROR('1.29 Beer share of consm'!F8/'1.29 Beer share of consm'!$B8,"")</f>
        <v>1.6540542465428214</v>
      </c>
      <c r="G8" s="84">
        <f>IFERROR('1.29 Beer share of consm'!G8/'1.29 Beer share of consm'!$B8,"")</f>
        <v>0.20240888738693152</v>
      </c>
      <c r="H8" s="84">
        <f>IFERROR('1.29 Beer share of consm'!H8/'1.29 Beer share of consm'!$B8,"")</f>
        <v>1.3140905278857988</v>
      </c>
      <c r="I8" s="84">
        <f>IFERROR('1.29 Beer share of consm'!I8/'1.29 Beer share of consm'!$B8,"")</f>
        <v>0.79070213215734464</v>
      </c>
      <c r="J8" s="84">
        <f>IFERROR('1.29 Beer share of consm'!J8/'1.29 Beer share of consm'!$B8,"")</f>
        <v>0.97683670018032465</v>
      </c>
      <c r="K8" s="84">
        <f>IFERROR('1.29 Beer share of consm'!K8/'1.29 Beer share of consm'!$B8,"")</f>
        <v>1.3291507338290527</v>
      </c>
      <c r="L8" s="84">
        <f>IFERROR('1.29 Beer share of consm'!L8/'1.29 Beer share of consm'!$B8,"")</f>
        <v>0.22555285180129386</v>
      </c>
      <c r="M8" s="84">
        <f>IFERROR('1.29 Beer share of consm'!M8/'1.29 Beer share of consm'!$B8,"")</f>
        <v>0.61514414127625594</v>
      </c>
      <c r="N8" s="84">
        <f>IFERROR('1.29 Beer share of consm'!N8/'1.29 Beer share of consm'!$B8,"")</f>
        <v>1.55553690897444</v>
      </c>
      <c r="O8" s="84">
        <f>IFERROR('1.29 Beer share of consm'!O8/'1.29 Beer share of consm'!$B8,"")</f>
        <v>0.35563694222348363</v>
      </c>
      <c r="P8" s="84">
        <f>IFERROR('1.29 Beer share of consm'!P8/'1.29 Beer share of consm'!$B8,"")</f>
        <v>1.0982653950887948</v>
      </c>
      <c r="Q8" s="84">
        <f>IFERROR('1.29 Beer share of consm'!Q8/'1.29 Beer share of consm'!$B8,"")</f>
        <v>0.63625628152692193</v>
      </c>
      <c r="R8" s="84">
        <f>IFERROR('1.29 Beer share of consm'!R8/'1.29 Beer share of consm'!$B8,"")</f>
        <v>0.34104211268924156</v>
      </c>
      <c r="S8" s="84">
        <f>IFERROR('1.29 Beer share of consm'!S8/'1.29 Beer share of consm'!$B8,"")</f>
        <v>1.9783290235611539</v>
      </c>
      <c r="T8" s="84">
        <f>IFERROR('1.29 Beer share of consm'!T8/'1.29 Beer share of consm'!$B8,"")</f>
        <v>1.1896339055544662</v>
      </c>
      <c r="U8" s="84">
        <f>IFERROR('1.29 Beer share of consm'!U8/'1.29 Beer share of consm'!$B8,"")</f>
        <v>1.2019256275125634</v>
      </c>
      <c r="V8" s="84">
        <f>IFERROR('1.29 Beer share of consm'!V8/'1.29 Beer share of consm'!$B8,"")</f>
        <v>1.124161178306768</v>
      </c>
      <c r="W8" s="84">
        <f>IFERROR('1.29 Beer share of consm'!W8/'1.29 Beer share of consm'!$B8,"")</f>
        <v>0.929975152000584</v>
      </c>
      <c r="X8" s="84">
        <f>IFERROR('1.29 Beer share of consm'!X8/'1.29 Beer share of consm'!$B8,"")</f>
        <v>0.42518531539155191</v>
      </c>
      <c r="Y8" s="84">
        <f>IFERROR('1.29 Beer share of consm'!Y8/'1.29 Beer share of consm'!$B8,"")</f>
        <v>1.5710922780641845</v>
      </c>
      <c r="Z8" s="84">
        <f>IFERROR('1.29 Beer share of consm'!Z8/'1.29 Beer share of consm'!$B8,"")</f>
        <v>1.132275316042495</v>
      </c>
      <c r="AA8" s="84">
        <f>IFERROR('1.29 Beer share of consm'!AA8/'1.29 Beer share of consm'!$B8,"")</f>
        <v>1.1117902610035446</v>
      </c>
      <c r="AB8" s="84">
        <f>IFERROR('1.29 Beer share of consm'!AB8/'1.29 Beer share of consm'!$B8,"")</f>
        <v>1.4097053237580863</v>
      </c>
      <c r="AC8" s="84">
        <f>IFERROR('1.29 Beer share of consm'!AC8/'1.29 Beer share of consm'!$B8,"")</f>
        <v>0.92395144111373373</v>
      </c>
      <c r="AD8" s="84">
        <f>IFERROR('1.29 Beer share of consm'!AD8/'1.29 Beer share of consm'!$B8,"")</f>
        <v>0.66217350987535806</v>
      </c>
      <c r="AE8" s="84">
        <f>IFERROR('1.29 Beer share of consm'!AE8/'1.29 Beer share of consm'!$B8,"")</f>
        <v>0.91048857607861744</v>
      </c>
      <c r="AF8" s="84">
        <f>IFERROR('1.29 Beer share of consm'!AF8/'1.29 Beer share of consm'!$B8,"")</f>
        <v>0.82668692289161994</v>
      </c>
      <c r="AG8" s="84">
        <f>IFERROR('1.29 Beer share of consm'!AG8/'1.29 Beer share of consm'!$B8,"")</f>
        <v>0.94969621811071092</v>
      </c>
      <c r="AH8" s="84">
        <f>IFERROR('1.29 Beer share of consm'!AH8/'1.29 Beer share of consm'!$B8,"")</f>
        <v>1.1109319566332383</v>
      </c>
      <c r="AI8" s="84">
        <f>IFERROR('1.29 Beer share of consm'!AI8/'1.29 Beer share of consm'!$B8,"")</f>
        <v>1.16742274950755</v>
      </c>
      <c r="AJ8" s="84">
        <f>IFERROR('1.29 Beer share of consm'!AJ8/'1.29 Beer share of consm'!$B8,"")</f>
        <v>1.4555304554945752</v>
      </c>
      <c r="AK8" s="84">
        <f>IFERROR('1.29 Beer share of consm'!AK8/'1.29 Beer share of consm'!$B8,"")</f>
        <v>0.79298717832958843</v>
      </c>
      <c r="AL8" s="84">
        <f>IFERROR('1.29 Beer share of consm'!AL8/'1.29 Beer share of consm'!$B8,"")</f>
        <v>1.5878079544053785</v>
      </c>
      <c r="AM8" s="84">
        <f>IFERROR('1.29 Beer share of consm'!AM8/'1.29 Beer share of consm'!$B8,"")</f>
        <v>1.0617240096051894</v>
      </c>
      <c r="AN8" s="84">
        <f>IFERROR('1.29 Beer share of consm'!AN8/'1.29 Beer share of consm'!$B8,"")</f>
        <v>0.88452098745605423</v>
      </c>
      <c r="AO8" s="84">
        <f>IFERROR('1.29 Beer share of consm'!AO8/'1.29 Beer share of consm'!$B8,"")</f>
        <v>0.88347317028629868</v>
      </c>
      <c r="AP8" s="84">
        <f>IFERROR('1.29 Beer share of consm'!AP8/'1.29 Beer share of consm'!$B8,"")</f>
        <v>1.2051557193313731</v>
      </c>
      <c r="AQ8" s="84">
        <f>IFERROR('1.29 Beer share of consm'!AQ8/'1.29 Beer share of consm'!$B8,"")</f>
        <v>0.75245533859576241</v>
      </c>
      <c r="AR8" s="84">
        <f>IFERROR('1.29 Beer share of consm'!AR8/'1.29 Beer share of consm'!$B8,"")</f>
        <v>1.8883494569410648</v>
      </c>
      <c r="AS8" s="84">
        <f>IFERROR('1.29 Beer share of consm'!AS8/'1.29 Beer share of consm'!$B8,"")</f>
        <v>1.0412955346269497</v>
      </c>
      <c r="AT8" s="84">
        <f>IFERROR('1.29 Beer share of consm'!AT8/'1.29 Beer share of consm'!$B8,"")</f>
        <v>0.77264481512959682</v>
      </c>
      <c r="AU8" s="84">
        <f>IFERROR('1.29 Beer share of consm'!AU8/'1.29 Beer share of consm'!$B8,"")</f>
        <v>1.5124688894152181</v>
      </c>
      <c r="AV8" s="84">
        <f>IFERROR('1.29 Beer share of consm'!AV8/'1.29 Beer share of consm'!$B8,"")</f>
        <v>1.2492157945917812</v>
      </c>
      <c r="AW8" s="84">
        <f>IFERROR('1.29 Beer share of consm'!AW8/'1.29 Beer share of consm'!$B8,"")</f>
        <v>1.2549141509532771</v>
      </c>
      <c r="AX8" s="84">
        <f>IFERROR('1.29 Beer share of consm'!AX8/'1.29 Beer share of consm'!$B8,"")</f>
        <v>1.3199555957503371</v>
      </c>
      <c r="AY8" s="84">
        <f>IFERROR('1.29 Beer share of consm'!AY8/'1.29 Beer share of consm'!$B8,"")</f>
        <v>1.0115703656542874</v>
      </c>
      <c r="AZ8" s="84">
        <f>IFERROR('1.29 Beer share of consm'!AZ8/'1.29 Beer share of consm'!$B8,"")</f>
        <v>1.7237418803230675</v>
      </c>
      <c r="BA8" s="84">
        <f>IFERROR('1.29 Beer share of consm'!BA8/'1.29 Beer share of consm'!$B8,"")</f>
        <v>1.8879272907311517</v>
      </c>
      <c r="BB8" s="84">
        <f>IFERROR('1.29 Beer share of consm'!BB8/'1.29 Beer share of consm'!$B8,"")</f>
        <v>0.50417696284995095</v>
      </c>
      <c r="BC8" s="84">
        <f>IFERROR('1.29 Beer share of consm'!BC8/'1.29 Beer share of consm'!$B8,"")</f>
        <v>1.6454724176074538</v>
      </c>
      <c r="BD8" s="84">
        <f>IFERROR('1.29 Beer share of consm'!BD8/'1.29 Beer share of consm'!$B8,"")</f>
        <v>1.5325083650120535</v>
      </c>
      <c r="BE8" s="84">
        <f>IFERROR('1.29 Beer share of consm'!BE8/'1.29 Beer share of consm'!$B8,"")</f>
        <v>0.77609583415498951</v>
      </c>
      <c r="BF8" s="84">
        <f>IFERROR('1.29 Beer share of consm'!BF8/'1.29 Beer share of consm'!$B8,"")</f>
        <v>2.1103707421012148</v>
      </c>
      <c r="BG8" s="84">
        <f>IFERROR('1.29 Beer share of consm'!BG8/'1.29 Beer share of consm'!$B8,"")</f>
        <v>1.5976660335924981</v>
      </c>
      <c r="BH8" s="84" t="str">
        <f>IFERROR('1.29 Beer share of consm'!BH8/'1.29 Beer share of consm'!$B8,"")</f>
        <v/>
      </c>
      <c r="BI8" s="84">
        <f>IFERROR('1.29 Beer share of consm'!BI8/'1.29 Beer share of consm'!$B8,"")</f>
        <v>0.69400877477321166</v>
      </c>
      <c r="BJ8" s="84">
        <f>IFERROR('1.29 Beer share of consm'!BJ8/'1.29 Beer share of consm'!$B8,"")</f>
        <v>1.6958861037691264</v>
      </c>
      <c r="BK8" s="84">
        <f>IFERROR('1.29 Beer share of consm'!BK8/'1.29 Beer share of consm'!$B8,"")</f>
        <v>0.88186077395994578</v>
      </c>
      <c r="BL8" s="84">
        <f>IFERROR('1.29 Beer share of consm'!BL8/'1.29 Beer share of consm'!$B8,"")</f>
        <v>1.7476041570863605</v>
      </c>
      <c r="BM8" s="84" t="str">
        <f>IFERROR('1.29 Beer share of consm'!BM8/'1.29 Beer share of consm'!$B8,"")</f>
        <v/>
      </c>
      <c r="BN8" s="84">
        <f>IFERROR('1.29 Beer share of consm'!BN8/'1.29 Beer share of consm'!$B8,"")</f>
        <v>1.3883008184340859</v>
      </c>
      <c r="BO8" s="84">
        <f>IFERROR('1.29 Beer share of consm'!BO8/'1.29 Beer share of consm'!$B8,"")</f>
        <v>1.3632315218759516</v>
      </c>
      <c r="BP8" s="84">
        <f>IFERROR('1.29 Beer share of consm'!BP8/'1.29 Beer share of consm'!$B8,"")</f>
        <v>0.60147427147011689</v>
      </c>
      <c r="BQ8" s="84">
        <f>IFERROR('1.29 Beer share of consm'!BQ8/'1.29 Beer share of consm'!$B8,"")</f>
        <v>1.2608132062332</v>
      </c>
      <c r="BR8" s="84">
        <f>IFERROR('1.29 Beer share of consm'!BR8/'1.29 Beer share of consm'!$B8,"")</f>
        <v>1.1817611797523331</v>
      </c>
      <c r="BS8" s="84">
        <f>IFERROR('1.29 Beer share of consm'!BS8/'1.29 Beer share of consm'!$B8,"")</f>
        <v>1.2690334155858702</v>
      </c>
      <c r="BT8" s="84">
        <f>IFERROR('1.29 Beer share of consm'!BT8/'1.29 Beer share of consm'!$B8,"")</f>
        <v>0.85924347668158341</v>
      </c>
      <c r="BU8" s="84">
        <f>IFERROR('1.29 Beer share of consm'!BU8/'1.29 Beer share of consm'!$B8,"")</f>
        <v>1.1052089738263398</v>
      </c>
      <c r="BV8" s="84">
        <f>IFERROR('1.29 Beer share of consm'!BV8/'1.29 Beer share of consm'!$B8,"")</f>
        <v>1.1220511675221405</v>
      </c>
      <c r="BW8" s="84">
        <f>IFERROR('1.29 Beer share of consm'!BW8/'1.29 Beer share of consm'!$B8,"")</f>
        <v>1.0147662684183945</v>
      </c>
      <c r="BX8" s="84">
        <f>IFERROR('1.29 Beer share of consm'!BX8/'1.29 Beer share of consm'!$B8,"")</f>
        <v>1.1929239717490652</v>
      </c>
      <c r="BY8" s="84">
        <f>IFERROR('1.29 Beer share of consm'!BY8/'1.29 Beer share of consm'!$B8,"")</f>
        <v>0.38651538931116169</v>
      </c>
      <c r="BZ8" s="84">
        <f>IFERROR('1.29 Beer share of consm'!BZ8/'1.29 Beer share of consm'!$B8,"")</f>
        <v>1.1493425911279134</v>
      </c>
      <c r="CA8" s="84">
        <f>IFERROR('1.29 Beer share of consm'!CA8/'1.29 Beer share of consm'!$B8,"")</f>
        <v>0.5703338701153996</v>
      </c>
      <c r="CB8" s="84">
        <f>IFERROR('1.29 Beer share of consm'!CB8/'1.29 Beer share of consm'!$B8,"")</f>
        <v>1.3822597333840352</v>
      </c>
      <c r="CC8" s="84">
        <f>IFERROR('1.29 Beer share of consm'!CC8/'1.29 Beer share of consm'!$B8,"")</f>
        <v>0.38003434548576864</v>
      </c>
      <c r="CD8" s="84">
        <f>IFERROR('1.29 Beer share of consm'!CD8/'1.29 Beer share of consm'!$B8,"")</f>
        <v>1.0429892691494909</v>
      </c>
      <c r="CE8" s="84">
        <f>IFERROR('1.29 Beer share of consm'!CE8/'1.29 Beer share of consm'!$B8,"")</f>
        <v>1.1102795418125704</v>
      </c>
      <c r="CF8" s="84">
        <f>IFERROR('1.29 Beer share of consm'!CF8/'1.29 Beer share of consm'!$B8,"")</f>
        <v>0.67044674846918295</v>
      </c>
      <c r="CG8" s="84">
        <f>IFERROR('1.29 Beer share of consm'!CG8/'1.29 Beer share of consm'!$B8,"")</f>
        <v>0.81063832244201828</v>
      </c>
      <c r="CH8" s="84">
        <f>IFERROR('1.29 Beer share of consm'!CH8/'1.29 Beer share of consm'!$B8,"")</f>
        <v>0.95891230895189616</v>
      </c>
      <c r="CI8" s="84">
        <f>IFERROR('1.29 Beer share of consm'!CI8/'1.29 Beer share of consm'!$B8,"")</f>
        <v>0.71301527486480987</v>
      </c>
      <c r="CJ8" s="84">
        <f>IFERROR('1.29 Beer share of consm'!CJ8/'1.29 Beer share of consm'!$B8,"")</f>
        <v>1.2442181770560503</v>
      </c>
      <c r="CK8" s="84">
        <f>IFERROR('1.29 Beer share of consm'!CK8/'1.29 Beer share of consm'!$B8,"")</f>
        <v>1.1170865116755422</v>
      </c>
      <c r="CL8" s="84">
        <f>IFERROR('1.29 Beer share of consm'!CL8/'1.29 Beer share of consm'!$B8,"")</f>
        <v>0.96665507914835991</v>
      </c>
      <c r="CM8" s="84">
        <f>IFERROR('1.29 Beer share of consm'!CM8/'1.29 Beer share of consm'!$B8,"")</f>
        <v>0.98480822617466934</v>
      </c>
      <c r="CN8" s="84">
        <f>IFERROR('1.29 Beer share of consm'!CN8/'1.29 Beer share of consm'!$B8,"")</f>
        <v>0.96863187890126001</v>
      </c>
      <c r="CO8" s="84">
        <f>IFERROR('1.29 Beer share of consm'!CO8/'1.29 Beer share of consm'!$B8,"")</f>
        <v>1.6494760725876467</v>
      </c>
      <c r="CP8" s="84">
        <f>IFERROR('1.29 Beer share of consm'!CP8/'1.29 Beer share of consm'!$B8,"")</f>
        <v>0.64296942271225788</v>
      </c>
      <c r="CR8" s="88"/>
    </row>
    <row r="9" spans="1:96" x14ac:dyDescent="0.25">
      <c r="A9" s="78" t="s">
        <v>30</v>
      </c>
      <c r="B9" s="84">
        <f>IFERROR('1.29 Beer share of consm'!B9/'1.29 Beer share of consm'!$B9,"")</f>
        <v>1</v>
      </c>
      <c r="C9" s="84">
        <f>IFERROR('1.29 Beer share of consm'!C9/'1.29 Beer share of consm'!$B9,"")</f>
        <v>0.8898628156083318</v>
      </c>
      <c r="D9" s="84">
        <f>IFERROR('1.29 Beer share of consm'!D9/'1.29 Beer share of consm'!$B9,"")</f>
        <v>0.44370531341132491</v>
      </c>
      <c r="E9" s="84">
        <f>IFERROR('1.29 Beer share of consm'!E9/'1.29 Beer share of consm'!$B9,"")</f>
        <v>1.13752476845897</v>
      </c>
      <c r="F9" s="84">
        <f>IFERROR('1.29 Beer share of consm'!F9/'1.29 Beer share of consm'!$B9,"")</f>
        <v>1.5906416895877686</v>
      </c>
      <c r="G9" s="84">
        <f>IFERROR('1.29 Beer share of consm'!G9/'1.29 Beer share of consm'!$B9,"")</f>
        <v>0.20820667845553611</v>
      </c>
      <c r="H9" s="84">
        <f>IFERROR('1.29 Beer share of consm'!H9/'1.29 Beer share of consm'!$B9,"")</f>
        <v>1.3622531552102082</v>
      </c>
      <c r="I9" s="84">
        <f>IFERROR('1.29 Beer share of consm'!I9/'1.29 Beer share of consm'!$B9,"")</f>
        <v>0.78309499819122852</v>
      </c>
      <c r="J9" s="84">
        <f>IFERROR('1.29 Beer share of consm'!J9/'1.29 Beer share of consm'!$B9,"")</f>
        <v>1.0642667129442713</v>
      </c>
      <c r="K9" s="84">
        <f>IFERROR('1.29 Beer share of consm'!K9/'1.29 Beer share of consm'!$B9,"")</f>
        <v>1.2972740095500601</v>
      </c>
      <c r="L9" s="84">
        <f>IFERROR('1.29 Beer share of consm'!L9/'1.29 Beer share of consm'!$B9,"")</f>
        <v>0.21469611939257657</v>
      </c>
      <c r="M9" s="84">
        <f>IFERROR('1.29 Beer share of consm'!M9/'1.29 Beer share of consm'!$B9,"")</f>
        <v>0.5753804513841102</v>
      </c>
      <c r="N9" s="84">
        <f>IFERROR('1.29 Beer share of consm'!N9/'1.29 Beer share of consm'!$B9,"")</f>
        <v>1.5142324187846807</v>
      </c>
      <c r="O9" s="84">
        <f>IFERROR('1.29 Beer share of consm'!O9/'1.29 Beer share of consm'!$B9,"")</f>
        <v>0.34403562187386844</v>
      </c>
      <c r="P9" s="84">
        <f>IFERROR('1.29 Beer share of consm'!P9/'1.29 Beer share of consm'!$B9,"")</f>
        <v>1.0719217472511218</v>
      </c>
      <c r="Q9" s="84">
        <f>IFERROR('1.29 Beer share of consm'!Q9/'1.29 Beer share of consm'!$B9,"")</f>
        <v>0.68325561794535927</v>
      </c>
      <c r="R9" s="84">
        <f>IFERROR('1.29 Beer share of consm'!R9/'1.29 Beer share of consm'!$B9,"")</f>
        <v>0.29313864549697138</v>
      </c>
      <c r="S9" s="84">
        <f>IFERROR('1.29 Beer share of consm'!S9/'1.29 Beer share of consm'!$B9,"")</f>
        <v>1.9421792531159277</v>
      </c>
      <c r="T9" s="84">
        <f>IFERROR('1.29 Beer share of consm'!T9/'1.29 Beer share of consm'!$B9,"")</f>
        <v>1.1724092009967171</v>
      </c>
      <c r="U9" s="84">
        <f>IFERROR('1.29 Beer share of consm'!U9/'1.29 Beer share of consm'!$B9,"")</f>
        <v>1.1861920571063385</v>
      </c>
      <c r="V9" s="84">
        <f>IFERROR('1.29 Beer share of consm'!V9/'1.29 Beer share of consm'!$B9,"")</f>
        <v>1.0919850392365942</v>
      </c>
      <c r="W9" s="84">
        <f>IFERROR('1.29 Beer share of consm'!W9/'1.29 Beer share of consm'!$B9,"")</f>
        <v>0.95687741296806106</v>
      </c>
      <c r="X9" s="84">
        <f>IFERROR('1.29 Beer share of consm'!X9/'1.29 Beer share of consm'!$B9,"")</f>
        <v>0.44087401241416974</v>
      </c>
      <c r="Y9" s="84">
        <f>IFERROR('1.29 Beer share of consm'!Y9/'1.29 Beer share of consm'!$B9,"")</f>
        <v>1.5805189268573341</v>
      </c>
      <c r="Z9" s="84">
        <f>IFERROR('1.29 Beer share of consm'!Z9/'1.29 Beer share of consm'!$B9,"")</f>
        <v>1.1476608587273691</v>
      </c>
      <c r="AA9" s="84">
        <f>IFERROR('1.29 Beer share of consm'!AA9/'1.29 Beer share of consm'!$B9,"")</f>
        <v>1.1187984979999024</v>
      </c>
      <c r="AB9" s="84">
        <f>IFERROR('1.29 Beer share of consm'!AB9/'1.29 Beer share of consm'!$B9,"")</f>
        <v>1.3736954295636221</v>
      </c>
      <c r="AC9" s="84">
        <f>IFERROR('1.29 Beer share of consm'!AC9/'1.29 Beer share of consm'!$B9,"")</f>
        <v>0.84752700314522733</v>
      </c>
      <c r="AD9" s="84">
        <f>IFERROR('1.29 Beer share of consm'!AD9/'1.29 Beer share of consm'!$B9,"")</f>
        <v>0.67520373779984233</v>
      </c>
      <c r="AE9" s="84">
        <f>IFERROR('1.29 Beer share of consm'!AE9/'1.29 Beer share of consm'!$B9,"")</f>
        <v>0.89695807977261055</v>
      </c>
      <c r="AF9" s="84">
        <f>IFERROR('1.29 Beer share of consm'!AF9/'1.29 Beer share of consm'!$B9,"")</f>
        <v>0.74588393202765835</v>
      </c>
      <c r="AG9" s="84">
        <f>IFERROR('1.29 Beer share of consm'!AG9/'1.29 Beer share of consm'!$B9,"")</f>
        <v>0.85564419560844429</v>
      </c>
      <c r="AH9" s="84">
        <f>IFERROR('1.29 Beer share of consm'!AH9/'1.29 Beer share of consm'!$B9,"")</f>
        <v>1.062393003942609</v>
      </c>
      <c r="AI9" s="84">
        <f>IFERROR('1.29 Beer share of consm'!AI9/'1.29 Beer share of consm'!$B9,"")</f>
        <v>1.1497623761818832</v>
      </c>
      <c r="AJ9" s="84">
        <f>IFERROR('1.29 Beer share of consm'!AJ9/'1.29 Beer share of consm'!$B9,"")</f>
        <v>1.5017718300075611</v>
      </c>
      <c r="AK9" s="84">
        <f>IFERROR('1.29 Beer share of consm'!AK9/'1.29 Beer share of consm'!$B9,"")</f>
        <v>0.84722045959134318</v>
      </c>
      <c r="AL9" s="84">
        <f>IFERROR('1.29 Beer share of consm'!AL9/'1.29 Beer share of consm'!$B9,"")</f>
        <v>1.493907151418443</v>
      </c>
      <c r="AM9" s="84">
        <f>IFERROR('1.29 Beer share of consm'!AM9/'1.29 Beer share of consm'!$B9,"")</f>
        <v>1.0493678578518375</v>
      </c>
      <c r="AN9" s="84">
        <f>IFERROR('1.29 Beer share of consm'!AN9/'1.29 Beer share of consm'!$B9,"")</f>
        <v>0.89176067891491773</v>
      </c>
      <c r="AO9" s="84">
        <f>IFERROR('1.29 Beer share of consm'!AO9/'1.29 Beer share of consm'!$B9,"")</f>
        <v>0.9191219120351336</v>
      </c>
      <c r="AP9" s="84">
        <f>IFERROR('1.29 Beer share of consm'!AP9/'1.29 Beer share of consm'!$B9,"")</f>
        <v>1.2227172972683877</v>
      </c>
      <c r="AQ9" s="84">
        <f>IFERROR('1.29 Beer share of consm'!AQ9/'1.29 Beer share of consm'!$B9,"")</f>
        <v>0.76795150398113943</v>
      </c>
      <c r="AR9" s="84">
        <f>IFERROR('1.29 Beer share of consm'!AR9/'1.29 Beer share of consm'!$B9,"")</f>
        <v>1.8663794929206523</v>
      </c>
      <c r="AS9" s="84">
        <f>IFERROR('1.29 Beer share of consm'!AS9/'1.29 Beer share of consm'!$B9,"")</f>
        <v>1.0837207099357331</v>
      </c>
      <c r="AT9" s="84">
        <f>IFERROR('1.29 Beer share of consm'!AT9/'1.29 Beer share of consm'!$B9,"")</f>
        <v>0.75524308665757434</v>
      </c>
      <c r="AU9" s="84">
        <f>IFERROR('1.29 Beer share of consm'!AU9/'1.29 Beer share of consm'!$B9,"")</f>
        <v>1.5119352199127263</v>
      </c>
      <c r="AV9" s="84">
        <f>IFERROR('1.29 Beer share of consm'!AV9/'1.29 Beer share of consm'!$B9,"")</f>
        <v>1.2417126308152748</v>
      </c>
      <c r="AW9" s="84">
        <f>IFERROR('1.29 Beer share of consm'!AW9/'1.29 Beer share of consm'!$B9,"")</f>
        <v>1.1541467689889957</v>
      </c>
      <c r="AX9" s="84">
        <f>IFERROR('1.29 Beer share of consm'!AX9/'1.29 Beer share of consm'!$B9,"")</f>
        <v>1.3106372334611445</v>
      </c>
      <c r="AY9" s="84">
        <f>IFERROR('1.29 Beer share of consm'!AY9/'1.29 Beer share of consm'!$B9,"")</f>
        <v>0.98601180758072204</v>
      </c>
      <c r="AZ9" s="84">
        <f>IFERROR('1.29 Beer share of consm'!AZ9/'1.29 Beer share of consm'!$B9,"")</f>
        <v>1.7006370845260563</v>
      </c>
      <c r="BA9" s="84">
        <f>IFERROR('1.29 Beer share of consm'!BA9/'1.29 Beer share of consm'!$B9,"")</f>
        <v>1.8678036171175258</v>
      </c>
      <c r="BB9" s="84">
        <f>IFERROR('1.29 Beer share of consm'!BB9/'1.29 Beer share of consm'!$B9,"")</f>
        <v>0.51000610736933905</v>
      </c>
      <c r="BC9" s="84">
        <f>IFERROR('1.29 Beer share of consm'!BC9/'1.29 Beer share of consm'!$B9,"")</f>
        <v>1.6380610190343334</v>
      </c>
      <c r="BD9" s="84">
        <f>IFERROR('1.29 Beer share of consm'!BD9/'1.29 Beer share of consm'!$B9,"")</f>
        <v>1.5084930051454477</v>
      </c>
      <c r="BE9" s="84">
        <f>IFERROR('1.29 Beer share of consm'!BE9/'1.29 Beer share of consm'!$B9,"")</f>
        <v>0.76969289061148216</v>
      </c>
      <c r="BF9" s="84">
        <f>IFERROR('1.29 Beer share of consm'!BF9/'1.29 Beer share of consm'!$B9,"")</f>
        <v>2.0856194455278869</v>
      </c>
      <c r="BG9" s="84">
        <f>IFERROR('1.29 Beer share of consm'!BG9/'1.29 Beer share of consm'!$B9,"")</f>
        <v>1.5660187532164411</v>
      </c>
      <c r="BH9" s="84" t="str">
        <f>IFERROR('1.29 Beer share of consm'!BH9/'1.29 Beer share of consm'!$B9,"")</f>
        <v/>
      </c>
      <c r="BI9" s="84">
        <f>IFERROR('1.29 Beer share of consm'!BI9/'1.29 Beer share of consm'!$B9,"")</f>
        <v>0.65896828724454204</v>
      </c>
      <c r="BJ9" s="84">
        <f>IFERROR('1.29 Beer share of consm'!BJ9/'1.29 Beer share of consm'!$B9,"")</f>
        <v>1.6678284830354766</v>
      </c>
      <c r="BK9" s="84">
        <f>IFERROR('1.29 Beer share of consm'!BK9/'1.29 Beer share of consm'!$B9,"")</f>
        <v>0.87783425315190167</v>
      </c>
      <c r="BL9" s="84">
        <f>IFERROR('1.29 Beer share of consm'!BL9/'1.29 Beer share of consm'!$B9,"")</f>
        <v>1.721544809203438</v>
      </c>
      <c r="BM9" s="84" t="str">
        <f>IFERROR('1.29 Beer share of consm'!BM9/'1.29 Beer share of consm'!$B9,"")</f>
        <v/>
      </c>
      <c r="BN9" s="84">
        <f>IFERROR('1.29 Beer share of consm'!BN9/'1.29 Beer share of consm'!$B9,"")</f>
        <v>1.3614090740813343</v>
      </c>
      <c r="BO9" s="84">
        <f>IFERROR('1.29 Beer share of consm'!BO9/'1.29 Beer share of consm'!$B9,"")</f>
        <v>1.3311159402339747</v>
      </c>
      <c r="BP9" s="84">
        <f>IFERROR('1.29 Beer share of consm'!BP9/'1.29 Beer share of consm'!$B9,"")</f>
        <v>0.54173323149057107</v>
      </c>
      <c r="BQ9" s="84">
        <f>IFERROR('1.29 Beer share of consm'!BQ9/'1.29 Beer share of consm'!$B9,"")</f>
        <v>1.229592650612658</v>
      </c>
      <c r="BR9" s="84">
        <f>IFERROR('1.29 Beer share of consm'!BR9/'1.29 Beer share of consm'!$B9,"")</f>
        <v>1.131861206930572</v>
      </c>
      <c r="BS9" s="84">
        <f>IFERROR('1.29 Beer share of consm'!BS9/'1.29 Beer share of consm'!$B9,"")</f>
        <v>1.2397109348823716</v>
      </c>
      <c r="BT9" s="84">
        <f>IFERROR('1.29 Beer share of consm'!BT9/'1.29 Beer share of consm'!$B9,"")</f>
        <v>0.83841019608420131</v>
      </c>
      <c r="BU9" s="84">
        <f>IFERROR('1.29 Beer share of consm'!BU9/'1.29 Beer share of consm'!$B9,"")</f>
        <v>1.0752814761554539</v>
      </c>
      <c r="BV9" s="84">
        <f>IFERROR('1.29 Beer share of consm'!BV9/'1.29 Beer share of consm'!$B9,"")</f>
        <v>1.0892163567175597</v>
      </c>
      <c r="BW9" s="84">
        <f>IFERROR('1.29 Beer share of consm'!BW9/'1.29 Beer share of consm'!$B9,"")</f>
        <v>0.9884096962178347</v>
      </c>
      <c r="BX9" s="84">
        <f>IFERROR('1.29 Beer share of consm'!BX9/'1.29 Beer share of consm'!$B9,"")</f>
        <v>1.1691587092047873</v>
      </c>
      <c r="BY9" s="84">
        <f>IFERROR('1.29 Beer share of consm'!BY9/'1.29 Beer share of consm'!$B9,"")</f>
        <v>0.3742984604883105</v>
      </c>
      <c r="BZ9" s="84">
        <f>IFERROR('1.29 Beer share of consm'!BZ9/'1.29 Beer share of consm'!$B9,"")</f>
        <v>1.1165610682883671</v>
      </c>
      <c r="CA9" s="84">
        <f>IFERROR('1.29 Beer share of consm'!CA9/'1.29 Beer share of consm'!$B9,"")</f>
        <v>0.56723690634970514</v>
      </c>
      <c r="CB9" s="84">
        <f>IFERROR('1.29 Beer share of consm'!CB9/'1.29 Beer share of consm'!$B9,"")</f>
        <v>1.3445615557918937</v>
      </c>
      <c r="CC9" s="84">
        <f>IFERROR('1.29 Beer share of consm'!CC9/'1.29 Beer share of consm'!$B9,"")</f>
        <v>0.39153065359714012</v>
      </c>
      <c r="CD9" s="84">
        <f>IFERROR('1.29 Beer share of consm'!CD9/'1.29 Beer share of consm'!$B9,"")</f>
        <v>1.0214677116204398</v>
      </c>
      <c r="CE9" s="84">
        <f>IFERROR('1.29 Beer share of consm'!CE9/'1.29 Beer share of consm'!$B9,"")</f>
        <v>1.0840527543572143</v>
      </c>
      <c r="CF9" s="84">
        <f>IFERROR('1.29 Beer share of consm'!CF9/'1.29 Beer share of consm'!$B9,"")</f>
        <v>0.65702517562830809</v>
      </c>
      <c r="CG9" s="84">
        <f>IFERROR('1.29 Beer share of consm'!CG9/'1.29 Beer share of consm'!$B9,"")</f>
        <v>0.80835726994360002</v>
      </c>
      <c r="CH9" s="84">
        <f>IFERROR('1.29 Beer share of consm'!CH9/'1.29 Beer share of consm'!$B9,"")</f>
        <v>0.92932931062086788</v>
      </c>
      <c r="CI9" s="84">
        <f>IFERROR('1.29 Beer share of consm'!CI9/'1.29 Beer share of consm'!$B9,"")</f>
        <v>0.69455391005116218</v>
      </c>
      <c r="CJ9" s="84">
        <f>IFERROR('1.29 Beer share of consm'!CJ9/'1.29 Beer share of consm'!$B9,"")</f>
        <v>1.2298677479119275</v>
      </c>
      <c r="CK9" s="84">
        <f>IFERROR('1.29 Beer share of consm'!CK9/'1.29 Beer share of consm'!$B9,"")</f>
        <v>1.0686217567312168</v>
      </c>
      <c r="CL9" s="84">
        <f>IFERROR('1.29 Beer share of consm'!CL9/'1.29 Beer share of consm'!$B9,"")</f>
        <v>0.9308503078559236</v>
      </c>
      <c r="CM9" s="84">
        <f>IFERROR('1.29 Beer share of consm'!CM9/'1.29 Beer share of consm'!$B9,"")</f>
        <v>0.97675743054711606</v>
      </c>
      <c r="CN9" s="84">
        <f>IFERROR('1.29 Beer share of consm'!CN9/'1.29 Beer share of consm'!$B9,"")</f>
        <v>0.9577862787377629</v>
      </c>
      <c r="CO9" s="84">
        <f>IFERROR('1.29 Beer share of consm'!CO9/'1.29 Beer share of consm'!$B9,"")</f>
        <v>1.629041459138566</v>
      </c>
      <c r="CP9" s="84">
        <f>IFERROR('1.29 Beer share of consm'!CP9/'1.29 Beer share of consm'!$B9,"")</f>
        <v>0.65261973627822401</v>
      </c>
      <c r="CR9" s="88"/>
    </row>
    <row r="10" spans="1:96" x14ac:dyDescent="0.25">
      <c r="A10" s="78" t="s">
        <v>31</v>
      </c>
      <c r="B10" s="84">
        <f>IFERROR('1.29 Beer share of consm'!B10/'1.29 Beer share of consm'!$B10,"")</f>
        <v>1</v>
      </c>
      <c r="C10" s="84">
        <f>IFERROR('1.29 Beer share of consm'!C10/'1.29 Beer share of consm'!$B10,"")</f>
        <v>0.88593977277676061</v>
      </c>
      <c r="D10" s="84">
        <f>IFERROR('1.29 Beer share of consm'!D10/'1.29 Beer share of consm'!$B10,"")</f>
        <v>0.51362565019724826</v>
      </c>
      <c r="E10" s="84">
        <f>IFERROR('1.29 Beer share of consm'!E10/'1.29 Beer share of consm'!$B10,"")</f>
        <v>1.1388094177791712</v>
      </c>
      <c r="F10" s="84">
        <f>IFERROR('1.29 Beer share of consm'!F10/'1.29 Beer share of consm'!$B10,"")</f>
        <v>1.580425124437342</v>
      </c>
      <c r="G10" s="84">
        <f>IFERROR('1.29 Beer share of consm'!G10/'1.29 Beer share of consm'!$B10,"")</f>
        <v>0.20641463703890894</v>
      </c>
      <c r="H10" s="84">
        <f>IFERROR('1.29 Beer share of consm'!H10/'1.29 Beer share of consm'!$B10,"")</f>
        <v>1.4464907918579064</v>
      </c>
      <c r="I10" s="84">
        <f>IFERROR('1.29 Beer share of consm'!I10/'1.29 Beer share of consm'!$B10,"")</f>
        <v>0.79342406697097168</v>
      </c>
      <c r="J10" s="84">
        <f>IFERROR('1.29 Beer share of consm'!J10/'1.29 Beer share of consm'!$B10,"")</f>
        <v>1.1015224686603475</v>
      </c>
      <c r="K10" s="84">
        <f>IFERROR('1.29 Beer share of consm'!K10/'1.29 Beer share of consm'!$B10,"")</f>
        <v>1.2916205741387909</v>
      </c>
      <c r="L10" s="84">
        <f>IFERROR('1.29 Beer share of consm'!L10/'1.29 Beer share of consm'!$B10,"")</f>
        <v>0.20151819768504481</v>
      </c>
      <c r="M10" s="84">
        <f>IFERROR('1.29 Beer share of consm'!M10/'1.29 Beer share of consm'!$B10,"")</f>
        <v>0.56195944224010153</v>
      </c>
      <c r="N10" s="84">
        <f>IFERROR('1.29 Beer share of consm'!N10/'1.29 Beer share of consm'!$B10,"")</f>
        <v>1.5113864826378363</v>
      </c>
      <c r="O10" s="84">
        <f>IFERROR('1.29 Beer share of consm'!O10/'1.29 Beer share of consm'!$B10,"")</f>
        <v>0.33221057468034659</v>
      </c>
      <c r="P10" s="84">
        <f>IFERROR('1.29 Beer share of consm'!P10/'1.29 Beer share of consm'!$B10,"")</f>
        <v>1.0497875581948912</v>
      </c>
      <c r="Q10" s="84">
        <f>IFERROR('1.29 Beer share of consm'!Q10/'1.29 Beer share of consm'!$B10,"")</f>
        <v>0.65891265170309676</v>
      </c>
      <c r="R10" s="84">
        <f>IFERROR('1.29 Beer share of consm'!R10/'1.29 Beer share of consm'!$B10,"")</f>
        <v>0.30390244328309174</v>
      </c>
      <c r="S10" s="84">
        <f>IFERROR('1.29 Beer share of consm'!S10/'1.29 Beer share of consm'!$B10,"")</f>
        <v>1.9455929589448215</v>
      </c>
      <c r="T10" s="84">
        <f>IFERROR('1.29 Beer share of consm'!T10/'1.29 Beer share of consm'!$B10,"")</f>
        <v>1.1605438586903274</v>
      </c>
      <c r="U10" s="84">
        <f>IFERROR('1.29 Beer share of consm'!U10/'1.29 Beer share of consm'!$B10,"")</f>
        <v>1.1701584570504089</v>
      </c>
      <c r="V10" s="84">
        <f>IFERROR('1.29 Beer share of consm'!V10/'1.29 Beer share of consm'!$B10,"")</f>
        <v>1.1083500872677465</v>
      </c>
      <c r="W10" s="84">
        <f>IFERROR('1.29 Beer share of consm'!W10/'1.29 Beer share of consm'!$B10,"")</f>
        <v>0.94779812031505695</v>
      </c>
      <c r="X10" s="84">
        <f>IFERROR('1.29 Beer share of consm'!X10/'1.29 Beer share of consm'!$B10,"")</f>
        <v>0.44258348194650632</v>
      </c>
      <c r="Y10" s="84">
        <f>IFERROR('1.29 Beer share of consm'!Y10/'1.29 Beer share of consm'!$B10,"")</f>
        <v>1.6219757374649946</v>
      </c>
      <c r="Z10" s="84">
        <f>IFERROR('1.29 Beer share of consm'!Z10/'1.29 Beer share of consm'!$B10,"")</f>
        <v>1.160532294766228</v>
      </c>
      <c r="AA10" s="84">
        <f>IFERROR('1.29 Beer share of consm'!AA10/'1.29 Beer share of consm'!$B10,"")</f>
        <v>1.1686900633654174</v>
      </c>
      <c r="AB10" s="84">
        <f>IFERROR('1.29 Beer share of consm'!AB10/'1.29 Beer share of consm'!$B10,"")</f>
        <v>1.3539935567231267</v>
      </c>
      <c r="AC10" s="84">
        <f>IFERROR('1.29 Beer share of consm'!AC10/'1.29 Beer share of consm'!$B10,"")</f>
        <v>0.80844359306588576</v>
      </c>
      <c r="AD10" s="84">
        <f>IFERROR('1.29 Beer share of consm'!AD10/'1.29 Beer share of consm'!$B10,"")</f>
        <v>0.72087810553999765</v>
      </c>
      <c r="AE10" s="84">
        <f>IFERROR('1.29 Beer share of consm'!AE10/'1.29 Beer share of consm'!$B10,"")</f>
        <v>0.86387972516183209</v>
      </c>
      <c r="AF10" s="84">
        <f>IFERROR('1.29 Beer share of consm'!AF10/'1.29 Beer share of consm'!$B10,"")</f>
        <v>0.74219871915250879</v>
      </c>
      <c r="AG10" s="84">
        <f>IFERROR('1.29 Beer share of consm'!AG10/'1.29 Beer share of consm'!$B10,"")</f>
        <v>0.91143509714403514</v>
      </c>
      <c r="AH10" s="84">
        <f>IFERROR('1.29 Beer share of consm'!AH10/'1.29 Beer share of consm'!$B10,"")</f>
        <v>1.0484392717397604</v>
      </c>
      <c r="AI10" s="84">
        <f>IFERROR('1.29 Beer share of consm'!AI10/'1.29 Beer share of consm'!$B10,"")</f>
        <v>1.1183877304770073</v>
      </c>
      <c r="AJ10" s="84">
        <f>IFERROR('1.29 Beer share of consm'!AJ10/'1.29 Beer share of consm'!$B10,"")</f>
        <v>1.4604142326351481</v>
      </c>
      <c r="AK10" s="84">
        <f>IFERROR('1.29 Beer share of consm'!AK10/'1.29 Beer share of consm'!$B10,"")</f>
        <v>0.85793259034707015</v>
      </c>
      <c r="AL10" s="84">
        <f>IFERROR('1.29 Beer share of consm'!AL10/'1.29 Beer share of consm'!$B10,"")</f>
        <v>1.4960241088232813</v>
      </c>
      <c r="AM10" s="84">
        <f>IFERROR('1.29 Beer share of consm'!AM10/'1.29 Beer share of consm'!$B10,"")</f>
        <v>1.0128026659515614</v>
      </c>
      <c r="AN10" s="84">
        <f>IFERROR('1.29 Beer share of consm'!AN10/'1.29 Beer share of consm'!$B10,"")</f>
        <v>0.88449612875554162</v>
      </c>
      <c r="AO10" s="84">
        <f>IFERROR('1.29 Beer share of consm'!AO10/'1.29 Beer share of consm'!$B10,"")</f>
        <v>0.84960633867214019</v>
      </c>
      <c r="AP10" s="84">
        <f>IFERROR('1.29 Beer share of consm'!AP10/'1.29 Beer share of consm'!$B10,"")</f>
        <v>1.2523608401551951</v>
      </c>
      <c r="AQ10" s="84">
        <f>IFERROR('1.29 Beer share of consm'!AQ10/'1.29 Beer share of consm'!$B10,"")</f>
        <v>0.81883613842990866</v>
      </c>
      <c r="AR10" s="84">
        <f>IFERROR('1.29 Beer share of consm'!AR10/'1.29 Beer share of consm'!$B10,"")</f>
        <v>1.8510589086327311</v>
      </c>
      <c r="AS10" s="84">
        <f>IFERROR('1.29 Beer share of consm'!AS10/'1.29 Beer share of consm'!$B10,"")</f>
        <v>1.1268475853412272</v>
      </c>
      <c r="AT10" s="84">
        <f>IFERROR('1.29 Beer share of consm'!AT10/'1.29 Beer share of consm'!$B10,"")</f>
        <v>0.79615799626613037</v>
      </c>
      <c r="AU10" s="84">
        <f>IFERROR('1.29 Beer share of consm'!AU10/'1.29 Beer share of consm'!$B10,"")</f>
        <v>1.509467261707502</v>
      </c>
      <c r="AV10" s="84">
        <f>IFERROR('1.29 Beer share of consm'!AV10/'1.29 Beer share of consm'!$B10,"")</f>
        <v>1.2598511783331219</v>
      </c>
      <c r="AW10" s="84">
        <f>IFERROR('1.29 Beer share of consm'!AW10/'1.29 Beer share of consm'!$B10,"")</f>
        <v>1.1634614175738776</v>
      </c>
      <c r="AX10" s="84">
        <f>IFERROR('1.29 Beer share of consm'!AX10/'1.29 Beer share of consm'!$B10,"")</f>
        <v>1.3287424677330908</v>
      </c>
      <c r="AY10" s="84">
        <f>IFERROR('1.29 Beer share of consm'!AY10/'1.29 Beer share of consm'!$B10,"")</f>
        <v>0.97223691865591788</v>
      </c>
      <c r="AZ10" s="84">
        <f>IFERROR('1.29 Beer share of consm'!AZ10/'1.29 Beer share of consm'!$B10,"")</f>
        <v>1.7214345511243643</v>
      </c>
      <c r="BA10" s="84">
        <f>IFERROR('1.29 Beer share of consm'!BA10/'1.29 Beer share of consm'!$B10,"")</f>
        <v>1.8759452933366711</v>
      </c>
      <c r="BB10" s="84">
        <f>IFERROR('1.29 Beer share of consm'!BB10/'1.29 Beer share of consm'!$B10,"")</f>
        <v>0.55417504363387327</v>
      </c>
      <c r="BC10" s="84">
        <f>IFERROR('1.29 Beer share of consm'!BC10/'1.29 Beer share of consm'!$B10,"")</f>
        <v>1.6117837893839759</v>
      </c>
      <c r="BD10" s="84">
        <f>IFERROR('1.29 Beer share of consm'!BD10/'1.29 Beer share of consm'!$B10,"")</f>
        <v>1.5195301648234016</v>
      </c>
      <c r="BE10" s="84">
        <f>IFERROR('1.29 Beer share of consm'!BE10/'1.29 Beer share of consm'!$B10,"")</f>
        <v>0.76063241283080651</v>
      </c>
      <c r="BF10" s="84">
        <f>IFERROR('1.29 Beer share of consm'!BF10/'1.29 Beer share of consm'!$B10,"")</f>
        <v>2.0758082142895931</v>
      </c>
      <c r="BG10" s="84">
        <f>IFERROR('1.29 Beer share of consm'!BG10/'1.29 Beer share of consm'!$B10,"")</f>
        <v>1.5437733358372183</v>
      </c>
      <c r="BH10" s="84" t="str">
        <f>IFERROR('1.29 Beer share of consm'!BH10/'1.29 Beer share of consm'!$B10,"")</f>
        <v/>
      </c>
      <c r="BI10" s="84">
        <f>IFERROR('1.29 Beer share of consm'!BI10/'1.29 Beer share of consm'!$B10,"")</f>
        <v>0.64828023972264415</v>
      </c>
      <c r="BJ10" s="84">
        <f>IFERROR('1.29 Beer share of consm'!BJ10/'1.29 Beer share of consm'!$B10,"")</f>
        <v>1.6662950291576322</v>
      </c>
      <c r="BK10" s="84">
        <f>IFERROR('1.29 Beer share of consm'!BK10/'1.29 Beer share of consm'!$B10,"")</f>
        <v>0.88668006981419722</v>
      </c>
      <c r="BL10" s="84">
        <f>IFERROR('1.29 Beer share of consm'!BL10/'1.29 Beer share of consm'!$B10,"")</f>
        <v>1.7301074532959944</v>
      </c>
      <c r="BM10" s="84" t="str">
        <f>IFERROR('1.29 Beer share of consm'!BM10/'1.29 Beer share of consm'!$B10,"")</f>
        <v/>
      </c>
      <c r="BN10" s="84">
        <f>IFERROR('1.29 Beer share of consm'!BN10/'1.29 Beer share of consm'!$B10,"")</f>
        <v>1.3700193845002746</v>
      </c>
      <c r="BO10" s="84">
        <f>IFERROR('1.29 Beer share of consm'!BO10/'1.29 Beer share of consm'!$B10,"")</f>
        <v>1.3957001098927178</v>
      </c>
      <c r="BP10" s="84">
        <f>IFERROR('1.29 Beer share of consm'!BP10/'1.29 Beer share of consm'!$B10,"")</f>
        <v>0.51334109305032471</v>
      </c>
      <c r="BQ10" s="84">
        <f>IFERROR('1.29 Beer share of consm'!BQ10/'1.29 Beer share of consm'!$B10,"")</f>
        <v>1.2245561150494346</v>
      </c>
      <c r="BR10" s="84">
        <f>IFERROR('1.29 Beer share of consm'!BR10/'1.29 Beer share of consm'!$B10,"")</f>
        <v>1.1368668133552526</v>
      </c>
      <c r="BS10" s="84">
        <f>IFERROR('1.29 Beer share of consm'!BS10/'1.29 Beer share of consm'!$B10,"")</f>
        <v>1.2337915703629037</v>
      </c>
      <c r="BT10" s="84">
        <f>IFERROR('1.29 Beer share of consm'!BT10/'1.29 Beer share of consm'!$B10,"")</f>
        <v>0.83433907939025298</v>
      </c>
      <c r="BU10" s="84">
        <f>IFERROR('1.29 Beer share of consm'!BU10/'1.29 Beer share of consm'!$B10,"")</f>
        <v>1.0793736143980015</v>
      </c>
      <c r="BV10" s="84">
        <f>IFERROR('1.29 Beer share of consm'!BV10/'1.29 Beer share of consm'!$B10,"")</f>
        <v>1.075297897786601</v>
      </c>
      <c r="BW10" s="84">
        <f>IFERROR('1.29 Beer share of consm'!BW10/'1.29 Beer share of consm'!$B10,"")</f>
        <v>0.95562468154187585</v>
      </c>
      <c r="BX10" s="84">
        <f>IFERROR('1.29 Beer share of consm'!BX10/'1.29 Beer share of consm'!$B10,"")</f>
        <v>1.1599584061870873</v>
      </c>
      <c r="BY10" s="84">
        <f>IFERROR('1.29 Beer share of consm'!BY10/'1.29 Beer share of consm'!$B10,"")</f>
        <v>0.36945002908924884</v>
      </c>
      <c r="BZ10" s="84">
        <f>IFERROR('1.29 Beer share of consm'!BZ10/'1.29 Beer share of consm'!$B10,"")</f>
        <v>1.1147622261913011</v>
      </c>
      <c r="CA10" s="84">
        <f>IFERROR('1.29 Beer share of consm'!CA10/'1.29 Beer share of consm'!$B10,"")</f>
        <v>0.56229711304451613</v>
      </c>
      <c r="CB10" s="84">
        <f>IFERROR('1.29 Beer share of consm'!CB10/'1.29 Beer share of consm'!$B10,"")</f>
        <v>1.3240692317695226</v>
      </c>
      <c r="CC10" s="84">
        <f>IFERROR('1.29 Beer share of consm'!CC10/'1.29 Beer share of consm'!$B10,"")</f>
        <v>0.3838246380841655</v>
      </c>
      <c r="CD10" s="84">
        <f>IFERROR('1.29 Beer share of consm'!CD10/'1.29 Beer share of consm'!$B10,"")</f>
        <v>1.0143939283320709</v>
      </c>
      <c r="CE10" s="84">
        <f>IFERROR('1.29 Beer share of consm'!CE10/'1.29 Beer share of consm'!$B10,"")</f>
        <v>1.0840796474005696</v>
      </c>
      <c r="CF10" s="84">
        <f>IFERROR('1.29 Beer share of consm'!CF10/'1.29 Beer share of consm'!$B10,"")</f>
        <v>0.64252178972043272</v>
      </c>
      <c r="CG10" s="84">
        <f>IFERROR('1.29 Beer share of consm'!CG10/'1.29 Beer share of consm'!$B10,"")</f>
        <v>0.82083749037254883</v>
      </c>
      <c r="CH10" s="84">
        <f>IFERROR('1.29 Beer share of consm'!CH10/'1.29 Beer share of consm'!$B10,"")</f>
        <v>0.92362507272312211</v>
      </c>
      <c r="CI10" s="84">
        <f>IFERROR('1.29 Beer share of consm'!CI10/'1.29 Beer share of consm'!$B10,"")</f>
        <v>0.70561627177406072</v>
      </c>
      <c r="CJ10" s="84">
        <f>IFERROR('1.29 Beer share of consm'!CJ10/'1.29 Beer share of consm'!$B10,"")</f>
        <v>1.3277110420394878</v>
      </c>
      <c r="CK10" s="84">
        <f>IFERROR('1.29 Beer share of consm'!CK10/'1.29 Beer share of consm'!$B10,"")</f>
        <v>1.0373952403970854</v>
      </c>
      <c r="CL10" s="84">
        <f>IFERROR('1.29 Beer share of consm'!CL10/'1.29 Beer share of consm'!$B10,"")</f>
        <v>0.90477558144308057</v>
      </c>
      <c r="CM10" s="84">
        <f>IFERROR('1.29 Beer share of consm'!CM10/'1.29 Beer share of consm'!$B10,"")</f>
        <v>0.95737881292231508</v>
      </c>
      <c r="CN10" s="84">
        <f>IFERROR('1.29 Beer share of consm'!CN10/'1.29 Beer share of consm'!$B10,"")</f>
        <v>0.97694308591547818</v>
      </c>
      <c r="CO10" s="84">
        <f>IFERROR('1.29 Beer share of consm'!CO10/'1.29 Beer share of consm'!$B10,"")</f>
        <v>1.638978315786459</v>
      </c>
      <c r="CP10" s="84">
        <f>IFERROR('1.29 Beer share of consm'!CP10/'1.29 Beer share of consm'!$B10,"")</f>
        <v>0.66376770638612559</v>
      </c>
      <c r="CR10" s="88"/>
    </row>
    <row r="11" spans="1:96" x14ac:dyDescent="0.25">
      <c r="A11" s="78" t="s">
        <v>32</v>
      </c>
      <c r="B11" s="84">
        <f>IFERROR('1.29 Beer share of consm'!B11/'1.29 Beer share of consm'!$B11,"")</f>
        <v>1</v>
      </c>
      <c r="C11" s="84">
        <f>IFERROR('1.29 Beer share of consm'!C11/'1.29 Beer share of consm'!$B11,"")</f>
        <v>0.88601361051901817</v>
      </c>
      <c r="D11" s="84">
        <f>IFERROR('1.29 Beer share of consm'!D11/'1.29 Beer share of consm'!$B11,"")</f>
        <v>0.57591304078610051</v>
      </c>
      <c r="E11" s="84">
        <f>IFERROR('1.29 Beer share of consm'!E11/'1.29 Beer share of consm'!$B11,"")</f>
        <v>1.1435731974165437</v>
      </c>
      <c r="F11" s="84">
        <f>IFERROR('1.29 Beer share of consm'!F11/'1.29 Beer share of consm'!$B11,"")</f>
        <v>1.5541578553923971</v>
      </c>
      <c r="G11" s="84">
        <f>IFERROR('1.29 Beer share of consm'!G11/'1.29 Beer share of consm'!$B11,"")</f>
        <v>0.20598148360263466</v>
      </c>
      <c r="H11" s="84">
        <f>IFERROR('1.29 Beer share of consm'!H11/'1.29 Beer share of consm'!$B11,"")</f>
        <v>1.4971277893597645</v>
      </c>
      <c r="I11" s="84">
        <f>IFERROR('1.29 Beer share of consm'!I11/'1.29 Beer share of consm'!$B11,"")</f>
        <v>0.79114279396457965</v>
      </c>
      <c r="J11" s="84">
        <f>IFERROR('1.29 Beer share of consm'!J11/'1.29 Beer share of consm'!$B11,"")</f>
        <v>1.0720268100010135</v>
      </c>
      <c r="K11" s="84">
        <f>IFERROR('1.29 Beer share of consm'!K11/'1.29 Beer share of consm'!$B11,"")</f>
        <v>1.290646911552731</v>
      </c>
      <c r="L11" s="84">
        <f>IFERROR('1.29 Beer share of consm'!L11/'1.29 Beer share of consm'!$B11,"")</f>
        <v>0.19005130345941315</v>
      </c>
      <c r="M11" s="84">
        <f>IFERROR('1.29 Beer share of consm'!M11/'1.29 Beer share of consm'!$B11,"")</f>
        <v>0.54155710299496029</v>
      </c>
      <c r="N11" s="84">
        <f>IFERROR('1.29 Beer share of consm'!N11/'1.29 Beer share of consm'!$B11,"")</f>
        <v>1.530225283722505</v>
      </c>
      <c r="O11" s="84">
        <f>IFERROR('1.29 Beer share of consm'!O11/'1.29 Beer share of consm'!$B11,"")</f>
        <v>0.33189756878099397</v>
      </c>
      <c r="P11" s="84">
        <f>IFERROR('1.29 Beer share of consm'!P11/'1.29 Beer share of consm'!$B11,"")</f>
        <v>1.0541811003937323</v>
      </c>
      <c r="Q11" s="84">
        <f>IFERROR('1.29 Beer share of consm'!Q11/'1.29 Beer share of consm'!$B11,"")</f>
        <v>0.5847312439098864</v>
      </c>
      <c r="R11" s="84">
        <f>IFERROR('1.29 Beer share of consm'!R11/'1.29 Beer share of consm'!$B11,"")</f>
        <v>0.39890051621738198</v>
      </c>
      <c r="S11" s="84">
        <f>IFERROR('1.29 Beer share of consm'!S11/'1.29 Beer share of consm'!$B11,"")</f>
        <v>1.9483246832631662</v>
      </c>
      <c r="T11" s="84">
        <f>IFERROR('1.29 Beer share of consm'!T11/'1.29 Beer share of consm'!$B11,"")</f>
        <v>1.1373693285702033</v>
      </c>
      <c r="U11" s="84">
        <f>IFERROR('1.29 Beer share of consm'!U11/'1.29 Beer share of consm'!$B11,"")</f>
        <v>1.1469833854336058</v>
      </c>
      <c r="V11" s="84">
        <f>IFERROR('1.29 Beer share of consm'!V11/'1.29 Beer share of consm'!$B11,"")</f>
        <v>1.0843052423076236</v>
      </c>
      <c r="W11" s="84">
        <f>IFERROR('1.29 Beer share of consm'!W11/'1.29 Beer share of consm'!$B11,"")</f>
        <v>0.94709794119038693</v>
      </c>
      <c r="X11" s="84">
        <f>IFERROR('1.29 Beer share of consm'!X11/'1.29 Beer share of consm'!$B11,"")</f>
        <v>0.43754033418655996</v>
      </c>
      <c r="Y11" s="84">
        <f>IFERROR('1.29 Beer share of consm'!Y11/'1.29 Beer share of consm'!$B11,"")</f>
        <v>1.5857656227467911</v>
      </c>
      <c r="Z11" s="84">
        <f>IFERROR('1.29 Beer share of consm'!Z11/'1.29 Beer share of consm'!$B11,"")</f>
        <v>1.0685106616718116</v>
      </c>
      <c r="AA11" s="84">
        <f>IFERROR('1.29 Beer share of consm'!AA11/'1.29 Beer share of consm'!$B11,"")</f>
        <v>1.2004302076258049</v>
      </c>
      <c r="AB11" s="84">
        <f>IFERROR('1.29 Beer share of consm'!AB11/'1.29 Beer share of consm'!$B11,"")</f>
        <v>1.3469368080067439</v>
      </c>
      <c r="AC11" s="84">
        <f>IFERROR('1.29 Beer share of consm'!AC11/'1.29 Beer share of consm'!$B11,"")</f>
        <v>0.87260114599106897</v>
      </c>
      <c r="AD11" s="84">
        <f>IFERROR('1.29 Beer share of consm'!AD11/'1.29 Beer share of consm'!$B11,"")</f>
        <v>0.70723114362051731</v>
      </c>
      <c r="AE11" s="84">
        <f>IFERROR('1.29 Beer share of consm'!AE11/'1.29 Beer share of consm'!$B11,"")</f>
        <v>0.83889231068763659</v>
      </c>
      <c r="AF11" s="84">
        <f>IFERROR('1.29 Beer share of consm'!AF11/'1.29 Beer share of consm'!$B11,"")</f>
        <v>0.94325646928751083</v>
      </c>
      <c r="AG11" s="84">
        <f>IFERROR('1.29 Beer share of consm'!AG11/'1.29 Beer share of consm'!$B11,"")</f>
        <v>1.0015683956973227</v>
      </c>
      <c r="AH11" s="84">
        <f>IFERROR('1.29 Beer share of consm'!AH11/'1.29 Beer share of consm'!$B11,"")</f>
        <v>0.98193173454030114</v>
      </c>
      <c r="AI11" s="84">
        <f>IFERROR('1.29 Beer share of consm'!AI11/'1.29 Beer share of consm'!$B11,"")</f>
        <v>1.1209915689636771</v>
      </c>
      <c r="AJ11" s="84">
        <f>IFERROR('1.29 Beer share of consm'!AJ11/'1.29 Beer share of consm'!$B11,"")</f>
        <v>1.3570234445294531</v>
      </c>
      <c r="AK11" s="84">
        <f>IFERROR('1.29 Beer share of consm'!AK11/'1.29 Beer share of consm'!$B11,"")</f>
        <v>0.85060237954871531</v>
      </c>
      <c r="AL11" s="84">
        <f>IFERROR('1.29 Beer share of consm'!AL11/'1.29 Beer share of consm'!$B11,"")</f>
        <v>1.4561144643159016</v>
      </c>
      <c r="AM11" s="84">
        <f>IFERROR('1.29 Beer share of consm'!AM11/'1.29 Beer share of consm'!$B11,"")</f>
        <v>0.99180895282045001</v>
      </c>
      <c r="AN11" s="84">
        <f>IFERROR('1.29 Beer share of consm'!AN11/'1.29 Beer share of consm'!$B11,"")</f>
        <v>0.89369362936271657</v>
      </c>
      <c r="AO11" s="84">
        <f>IFERROR('1.29 Beer share of consm'!AO11/'1.29 Beer share of consm'!$B11,"")</f>
        <v>0.92519904321012469</v>
      </c>
      <c r="AP11" s="84">
        <f>IFERROR('1.29 Beer share of consm'!AP11/'1.29 Beer share of consm'!$B11,"")</f>
        <v>1.2757841626443318</v>
      </c>
      <c r="AQ11" s="84">
        <f>IFERROR('1.29 Beer share of consm'!AQ11/'1.29 Beer share of consm'!$B11,"")</f>
        <v>0.82201051577567308</v>
      </c>
      <c r="AR11" s="84">
        <f>IFERROR('1.29 Beer share of consm'!AR11/'1.29 Beer share of consm'!$B11,"")</f>
        <v>1.8266589011254477</v>
      </c>
      <c r="AS11" s="84">
        <f>IFERROR('1.29 Beer share of consm'!AS11/'1.29 Beer share of consm'!$B11,"")</f>
        <v>1.1742114308681764</v>
      </c>
      <c r="AT11" s="84">
        <f>IFERROR('1.29 Beer share of consm'!AT11/'1.29 Beer share of consm'!$B11,"")</f>
        <v>0.81872383552430805</v>
      </c>
      <c r="AU11" s="84">
        <f>IFERROR('1.29 Beer share of consm'!AU11/'1.29 Beer share of consm'!$B11,"")</f>
        <v>1.4968731120953513</v>
      </c>
      <c r="AV11" s="84">
        <f>IFERROR('1.29 Beer share of consm'!AV11/'1.29 Beer share of consm'!$B11,"")</f>
        <v>1.2621355793843079</v>
      </c>
      <c r="AW11" s="84">
        <f>IFERROR('1.29 Beer share of consm'!AW11/'1.29 Beer share of consm'!$B11,"")</f>
        <v>1.200003422484115</v>
      </c>
      <c r="AX11" s="84">
        <f>IFERROR('1.29 Beer share of consm'!AX11/'1.29 Beer share of consm'!$B11,"")</f>
        <v>1.3990631165462903</v>
      </c>
      <c r="AY11" s="84">
        <f>IFERROR('1.29 Beer share of consm'!AY11/'1.29 Beer share of consm'!$B11,"")</f>
        <v>0.90283852741198256</v>
      </c>
      <c r="AZ11" s="84">
        <f>IFERROR('1.29 Beer share of consm'!AZ11/'1.29 Beer share of consm'!$B11,"")</f>
        <v>1.7260654351030391</v>
      </c>
      <c r="BA11" s="84">
        <f>IFERROR('1.29 Beer share of consm'!BA11/'1.29 Beer share of consm'!$B11,"")</f>
        <v>1.9000309156102162</v>
      </c>
      <c r="BB11" s="84">
        <f>IFERROR('1.29 Beer share of consm'!BB11/'1.29 Beer share of consm'!$B11,"")</f>
        <v>0.54481373658365095</v>
      </c>
      <c r="BC11" s="84">
        <f>IFERROR('1.29 Beer share of consm'!BC11/'1.29 Beer share of consm'!$B11,"")</f>
        <v>1.5625774361189813</v>
      </c>
      <c r="BD11" s="84">
        <f>IFERROR('1.29 Beer share of consm'!BD11/'1.29 Beer share of consm'!$B11,"")</f>
        <v>1.5275208779901872</v>
      </c>
      <c r="BE11" s="84">
        <f>IFERROR('1.29 Beer share of consm'!BE11/'1.29 Beer share of consm'!$B11,"")</f>
        <v>0.61877168568181018</v>
      </c>
      <c r="BF11" s="84">
        <f>IFERROR('1.29 Beer share of consm'!BF11/'1.29 Beer share of consm'!$B11,"")</f>
        <v>2.078142684232668</v>
      </c>
      <c r="BG11" s="84">
        <f>IFERROR('1.29 Beer share of consm'!BG11/'1.29 Beer share of consm'!$B11,"")</f>
        <v>1.5629902279039167</v>
      </c>
      <c r="BH11" s="84" t="str">
        <f>IFERROR('1.29 Beer share of consm'!BH11/'1.29 Beer share of consm'!$B11,"")</f>
        <v/>
      </c>
      <c r="BI11" s="84">
        <f>IFERROR('1.29 Beer share of consm'!BI11/'1.29 Beer share of consm'!$B11,"")</f>
        <v>0.63921159121484294</v>
      </c>
      <c r="BJ11" s="84">
        <f>IFERROR('1.29 Beer share of consm'!BJ11/'1.29 Beer share of consm'!$B11,"")</f>
        <v>1.6773467312895174</v>
      </c>
      <c r="BK11" s="84">
        <f>IFERROR('1.29 Beer share of consm'!BK11/'1.29 Beer share of consm'!$B11,"")</f>
        <v>0.90500620694958644</v>
      </c>
      <c r="BL11" s="84">
        <f>IFERROR('1.29 Beer share of consm'!BL11/'1.29 Beer share of consm'!$B11,"")</f>
        <v>1.7180362396059266</v>
      </c>
      <c r="BM11" s="84" t="str">
        <f>IFERROR('1.29 Beer share of consm'!BM11/'1.29 Beer share of consm'!$B11,"")</f>
        <v/>
      </c>
      <c r="BN11" s="84">
        <f>IFERROR('1.29 Beer share of consm'!BN11/'1.29 Beer share of consm'!$B11,"")</f>
        <v>1.3937095587023629</v>
      </c>
      <c r="BO11" s="84">
        <f>IFERROR('1.29 Beer share of consm'!BO11/'1.29 Beer share of consm'!$B11,"")</f>
        <v>1.4003780254904126</v>
      </c>
      <c r="BP11" s="84">
        <f>IFERROR('1.29 Beer share of consm'!BP11/'1.29 Beer share of consm'!$B11,"")</f>
        <v>0.50492177981791286</v>
      </c>
      <c r="BQ11" s="84">
        <f>IFERROR('1.29 Beer share of consm'!BQ11/'1.29 Beer share of consm'!$B11,"")</f>
        <v>1.2110160322911516</v>
      </c>
      <c r="BR11" s="84">
        <f>IFERROR('1.29 Beer share of consm'!BR11/'1.29 Beer share of consm'!$B11,"")</f>
        <v>1.1279009107383569</v>
      </c>
      <c r="BS11" s="84">
        <f>IFERROR('1.29 Beer share of consm'!BS11/'1.29 Beer share of consm'!$B11,"")</f>
        <v>1.2198871105529852</v>
      </c>
      <c r="BT11" s="84">
        <f>IFERROR('1.29 Beer share of consm'!BT11/'1.29 Beer share of consm'!$B11,"")</f>
        <v>0.82917232941766972</v>
      </c>
      <c r="BU11" s="84">
        <f>IFERROR('1.29 Beer share of consm'!BU11/'1.29 Beer share of consm'!$B11,"")</f>
        <v>1.0782757414236146</v>
      </c>
      <c r="BV11" s="84">
        <f>IFERROR('1.29 Beer share of consm'!BV11/'1.29 Beer share of consm'!$B11,"")</f>
        <v>1.0669216738761114</v>
      </c>
      <c r="BW11" s="84">
        <f>IFERROR('1.29 Beer share of consm'!BW11/'1.29 Beer share of consm'!$B11,"")</f>
        <v>0.92538754508130228</v>
      </c>
      <c r="BX11" s="84">
        <f>IFERROR('1.29 Beer share of consm'!BX11/'1.29 Beer share of consm'!$B11,"")</f>
        <v>1.1768172966678161</v>
      </c>
      <c r="BY11" s="84">
        <f>IFERROR('1.29 Beer share of consm'!BY11/'1.29 Beer share of consm'!$B11,"")</f>
        <v>0.37386865458904051</v>
      </c>
      <c r="BZ11" s="84">
        <f>IFERROR('1.29 Beer share of consm'!BZ11/'1.29 Beer share of consm'!$B11,"")</f>
        <v>1.1077922756058698</v>
      </c>
      <c r="CA11" s="84">
        <f>IFERROR('1.29 Beer share of consm'!CA11/'1.29 Beer share of consm'!$B11,"")</f>
        <v>0.54849501037294657</v>
      </c>
      <c r="CB11" s="84">
        <f>IFERROR('1.29 Beer share of consm'!CB11/'1.29 Beer share of consm'!$B11,"")</f>
        <v>1.3526378655305125</v>
      </c>
      <c r="CC11" s="84">
        <f>IFERROR('1.29 Beer share of consm'!CC11/'1.29 Beer share of consm'!$B11,"")</f>
        <v>0.37442804523942141</v>
      </c>
      <c r="CD11" s="84">
        <f>IFERROR('1.29 Beer share of consm'!CD11/'1.29 Beer share of consm'!$B11,"")</f>
        <v>0.99365707990891761</v>
      </c>
      <c r="CE11" s="84">
        <f>IFERROR('1.29 Beer share of consm'!CE11/'1.29 Beer share of consm'!$B11,"")</f>
        <v>1.0515706312735911</v>
      </c>
      <c r="CF11" s="84">
        <f>IFERROR('1.29 Beer share of consm'!CF11/'1.29 Beer share of consm'!$B11,"")</f>
        <v>0.63597655694223132</v>
      </c>
      <c r="CG11" s="84">
        <f>IFERROR('1.29 Beer share of consm'!CG11/'1.29 Beer share of consm'!$B11,"")</f>
        <v>0.84849855904971438</v>
      </c>
      <c r="CH11" s="84">
        <f>IFERROR('1.29 Beer share of consm'!CH11/'1.29 Beer share of consm'!$B11,"")</f>
        <v>0.8914388225864579</v>
      </c>
      <c r="CI11" s="84">
        <f>IFERROR('1.29 Beer share of consm'!CI11/'1.29 Beer share of consm'!$B11,"")</f>
        <v>0.71100753599177613</v>
      </c>
      <c r="CJ11" s="84">
        <f>IFERROR('1.29 Beer share of consm'!CJ11/'1.29 Beer share of consm'!$B11,"")</f>
        <v>1.2987235505486805</v>
      </c>
      <c r="CK11" s="84">
        <f>IFERROR('1.29 Beer share of consm'!CK11/'1.29 Beer share of consm'!$B11,"")</f>
        <v>1.0114259793213882</v>
      </c>
      <c r="CL11" s="84">
        <f>IFERROR('1.29 Beer share of consm'!CL11/'1.29 Beer share of consm'!$B11,"")</f>
        <v>0.91040028367976733</v>
      </c>
      <c r="CM11" s="84">
        <f>IFERROR('1.29 Beer share of consm'!CM11/'1.29 Beer share of consm'!$B11,"")</f>
        <v>0.92885434348406293</v>
      </c>
      <c r="CN11" s="84">
        <f>IFERROR('1.29 Beer share of consm'!CN11/'1.29 Beer share of consm'!$B11,"")</f>
        <v>0.98810905906491675</v>
      </c>
      <c r="CO11" s="84">
        <f>IFERROR('1.29 Beer share of consm'!CO11/'1.29 Beer share of consm'!$B11,"")</f>
        <v>1.6460727649353541</v>
      </c>
      <c r="CP11" s="84">
        <f>IFERROR('1.29 Beer share of consm'!CP11/'1.29 Beer share of consm'!$B11,"")</f>
        <v>0.66265036225202045</v>
      </c>
      <c r="CR11" s="88"/>
    </row>
    <row r="12" spans="1:96" x14ac:dyDescent="0.25">
      <c r="A12" s="78" t="s">
        <v>33</v>
      </c>
      <c r="B12" s="84">
        <f>IFERROR('1.29 Beer share of consm'!B12/'1.29 Beer share of consm'!$B12,"")</f>
        <v>1</v>
      </c>
      <c r="C12" s="84">
        <f>IFERROR('1.29 Beer share of consm'!C12/'1.29 Beer share of consm'!$B12,"")</f>
        <v>0.88729949253865326</v>
      </c>
      <c r="D12" s="84">
        <f>IFERROR('1.29 Beer share of consm'!D12/'1.29 Beer share of consm'!$B12,"")</f>
        <v>0.64104471256396778</v>
      </c>
      <c r="E12" s="84">
        <f>IFERROR('1.29 Beer share of consm'!E12/'1.29 Beer share of consm'!$B12,"")</f>
        <v>1.1439840901132423</v>
      </c>
      <c r="F12" s="84">
        <f>IFERROR('1.29 Beer share of consm'!F12/'1.29 Beer share of consm'!$B12,"")</f>
        <v>1.5669981862674771</v>
      </c>
      <c r="G12" s="84">
        <f>IFERROR('1.29 Beer share of consm'!G12/'1.29 Beer share of consm'!$B12,"")</f>
        <v>0.20848304681915661</v>
      </c>
      <c r="H12" s="84">
        <f>IFERROR('1.29 Beer share of consm'!H12/'1.29 Beer share of consm'!$B12,"")</f>
        <v>1.5385073101535227</v>
      </c>
      <c r="I12" s="84">
        <f>IFERROR('1.29 Beer share of consm'!I12/'1.29 Beer share of consm'!$B12,"")</f>
        <v>0.79612512592936269</v>
      </c>
      <c r="J12" s="84">
        <f>IFERROR('1.29 Beer share of consm'!J12/'1.29 Beer share of consm'!$B12,"")</f>
        <v>1.1248245923688081</v>
      </c>
      <c r="K12" s="84">
        <f>IFERROR('1.29 Beer share of consm'!K12/'1.29 Beer share of consm'!$B12,"")</f>
        <v>1.3070270912917512</v>
      </c>
      <c r="L12" s="84">
        <f>IFERROR('1.29 Beer share of consm'!L12/'1.29 Beer share of consm'!$B12,"")</f>
        <v>0.22838839961793181</v>
      </c>
      <c r="M12" s="84">
        <f>IFERROR('1.29 Beer share of consm'!M12/'1.29 Beer share of consm'!$B12,"")</f>
        <v>0.52656025655517369</v>
      </c>
      <c r="N12" s="84">
        <f>IFERROR('1.29 Beer share of consm'!N12/'1.29 Beer share of consm'!$B12,"")</f>
        <v>1.5235910342933083</v>
      </c>
      <c r="O12" s="84">
        <f>IFERROR('1.29 Beer share of consm'!O12/'1.29 Beer share of consm'!$B12,"")</f>
        <v>0.32862351495461833</v>
      </c>
      <c r="P12" s="84">
        <f>IFERROR('1.29 Beer share of consm'!P12/'1.29 Beer share of consm'!$B12,"")</f>
        <v>1.0334020741935643</v>
      </c>
      <c r="Q12" s="84">
        <f>IFERROR('1.29 Beer share of consm'!Q12/'1.29 Beer share of consm'!$B12,"")</f>
        <v>0.58769320090995092</v>
      </c>
      <c r="R12" s="84">
        <f>IFERROR('1.29 Beer share of consm'!R12/'1.29 Beer share of consm'!$B12,"")</f>
        <v>0.48344715511229974</v>
      </c>
      <c r="S12" s="84">
        <f>IFERROR('1.29 Beer share of consm'!S12/'1.29 Beer share of consm'!$B12,"")</f>
        <v>1.9673881201580996</v>
      </c>
      <c r="T12" s="84">
        <f>IFERROR('1.29 Beer share of consm'!T12/'1.29 Beer share of consm'!$B12,"")</f>
        <v>1.1179544590765331</v>
      </c>
      <c r="U12" s="84">
        <f>IFERROR('1.29 Beer share of consm'!U12/'1.29 Beer share of consm'!$B12,"")</f>
        <v>1.1270220001901907</v>
      </c>
      <c r="V12" s="84">
        <f>IFERROR('1.29 Beer share of consm'!V12/'1.29 Beer share of consm'!$B12,"")</f>
        <v>1.0711126842840979</v>
      </c>
      <c r="W12" s="84">
        <f>IFERROR('1.29 Beer share of consm'!W12/'1.29 Beer share of consm'!$B12,"")</f>
        <v>0.94891125875371418</v>
      </c>
      <c r="X12" s="84">
        <f>IFERROR('1.29 Beer share of consm'!X12/'1.29 Beer share of consm'!$B12,"")</f>
        <v>0.44878027969330586</v>
      </c>
      <c r="Y12" s="84">
        <f>IFERROR('1.29 Beer share of consm'!Y12/'1.29 Beer share of consm'!$B12,"")</f>
        <v>1.5779218404066713</v>
      </c>
      <c r="Z12" s="84">
        <f>IFERROR('1.29 Beer share of consm'!Z12/'1.29 Beer share of consm'!$B12,"")</f>
        <v>0.99330165025787909</v>
      </c>
      <c r="AA12" s="84">
        <f>IFERROR('1.29 Beer share of consm'!AA12/'1.29 Beer share of consm'!$B12,"")</f>
        <v>1.2030627191283507</v>
      </c>
      <c r="AB12" s="84">
        <f>IFERROR('1.29 Beer share of consm'!AB12/'1.29 Beer share of consm'!$B12,"")</f>
        <v>1.3335251592887698</v>
      </c>
      <c r="AC12" s="84">
        <f>IFERROR('1.29 Beer share of consm'!AC12/'1.29 Beer share of consm'!$B12,"")</f>
        <v>0.92782787344784812</v>
      </c>
      <c r="AD12" s="84">
        <f>IFERROR('1.29 Beer share of consm'!AD12/'1.29 Beer share of consm'!$B12,"")</f>
        <v>0.71184171274359498</v>
      </c>
      <c r="AE12" s="84">
        <f>IFERROR('1.29 Beer share of consm'!AE12/'1.29 Beer share of consm'!$B12,"")</f>
        <v>0.84444386196396359</v>
      </c>
      <c r="AF12" s="84">
        <f>IFERROR('1.29 Beer share of consm'!AF12/'1.29 Beer share of consm'!$B12,"")</f>
        <v>0.99952366366881829</v>
      </c>
      <c r="AG12" s="84">
        <f>IFERROR('1.29 Beer share of consm'!AG12/'1.29 Beer share of consm'!$B12,"")</f>
        <v>1.0711126842840979</v>
      </c>
      <c r="AH12" s="84">
        <f>IFERROR('1.29 Beer share of consm'!AH12/'1.29 Beer share of consm'!$B12,"")</f>
        <v>1.0179597240113534</v>
      </c>
      <c r="AI12" s="84">
        <f>IFERROR('1.29 Beer share of consm'!AI12/'1.29 Beer share of consm'!$B12,"")</f>
        <v>1.1072061198207721</v>
      </c>
      <c r="AJ12" s="84">
        <f>IFERROR('1.29 Beer share of consm'!AJ12/'1.29 Beer share of consm'!$B12,"")</f>
        <v>1.4012851825843786</v>
      </c>
      <c r="AK12" s="84">
        <f>IFERROR('1.29 Beer share of consm'!AK12/'1.29 Beer share of consm'!$B12,"")</f>
        <v>0.8547212570952869</v>
      </c>
      <c r="AL12" s="84">
        <f>IFERROR('1.29 Beer share of consm'!AL12/'1.29 Beer share of consm'!$B12,"")</f>
        <v>1.4673954675452117</v>
      </c>
      <c r="AM12" s="84">
        <f>IFERROR('1.29 Beer share of consm'!AM12/'1.29 Beer share of consm'!$B12,"")</f>
        <v>0.96559785767669848</v>
      </c>
      <c r="AN12" s="84">
        <f>IFERROR('1.29 Beer share of consm'!AN12/'1.29 Beer share of consm'!$B12,"")</f>
        <v>0.93161492599253315</v>
      </c>
      <c r="AO12" s="84">
        <f>IFERROR('1.29 Beer share of consm'!AO12/'1.29 Beer share of consm'!$B12,"")</f>
        <v>0.91551394321743806</v>
      </c>
      <c r="AP12" s="84">
        <f>IFERROR('1.29 Beer share of consm'!AP12/'1.29 Beer share of consm'!$B12,"")</f>
        <v>1.3024316991287594</v>
      </c>
      <c r="AQ12" s="84">
        <f>IFERROR('1.29 Beer share of consm'!AQ12/'1.29 Beer share of consm'!$B12,"")</f>
        <v>0.83909252801050083</v>
      </c>
      <c r="AR12" s="84">
        <f>IFERROR('1.29 Beer share of consm'!AR12/'1.29 Beer share of consm'!$B12,"")</f>
        <v>1.855655746895696</v>
      </c>
      <c r="AS12" s="84">
        <f>IFERROR('1.29 Beer share of consm'!AS12/'1.29 Beer share of consm'!$B12,"")</f>
        <v>1.2392688712205069</v>
      </c>
      <c r="AT12" s="84">
        <f>IFERROR('1.29 Beer share of consm'!AT12/'1.29 Beer share of consm'!$B12,"")</f>
        <v>0.81423399361451332</v>
      </c>
      <c r="AU12" s="84">
        <f>IFERROR('1.29 Beer share of consm'!AU12/'1.29 Beer share of consm'!$B12,"")</f>
        <v>1.4763806537997735</v>
      </c>
      <c r="AV12" s="84">
        <f>IFERROR('1.29 Beer share of consm'!AV12/'1.29 Beer share of consm'!$B12,"")</f>
        <v>1.2601197164966123</v>
      </c>
      <c r="AW12" s="84">
        <f>IFERROR('1.29 Beer share of consm'!AW12/'1.29 Beer share of consm'!$B12,"")</f>
        <v>1.2253218900136662</v>
      </c>
      <c r="AX12" s="84">
        <f>IFERROR('1.29 Beer share of consm'!AX12/'1.29 Beer share of consm'!$B12,"")</f>
        <v>1.4447250104517699</v>
      </c>
      <c r="AY12" s="84">
        <f>IFERROR('1.29 Beer share of consm'!AY12/'1.29 Beer share of consm'!$B12,"")</f>
        <v>0.92142906052751794</v>
      </c>
      <c r="AZ12" s="84">
        <f>IFERROR('1.29 Beer share of consm'!AZ12/'1.29 Beer share of consm'!$B12,"")</f>
        <v>1.7080589209178252</v>
      </c>
      <c r="BA12" s="84">
        <f>IFERROR('1.29 Beer share of consm'!BA12/'1.29 Beer share of consm'!$B12,"")</f>
        <v>1.8898810978470866</v>
      </c>
      <c r="BB12" s="84">
        <f>IFERROR('1.29 Beer share of consm'!BB12/'1.29 Beer share of consm'!$B12,"")</f>
        <v>0.56964315951216715</v>
      </c>
      <c r="BC12" s="84">
        <f>IFERROR('1.29 Beer share of consm'!BC12/'1.29 Beer share of consm'!$B12,"")</f>
        <v>1.5408374991882119</v>
      </c>
      <c r="BD12" s="84">
        <f>IFERROR('1.29 Beer share of consm'!BD12/'1.29 Beer share of consm'!$B12,"")</f>
        <v>1.5291310529934192</v>
      </c>
      <c r="BE12" s="84">
        <f>IFERROR('1.29 Beer share of consm'!BE12/'1.29 Beer share of consm'!$B12,"")</f>
        <v>0.62219045631208636</v>
      </c>
      <c r="BF12" s="84">
        <f>IFERROR('1.29 Beer share of consm'!BF12/'1.29 Beer share of consm'!$B12,"")</f>
        <v>2.0915891204295778</v>
      </c>
      <c r="BG12" s="84">
        <f>IFERROR('1.29 Beer share of consm'!BG12/'1.29 Beer share of consm'!$B12,"")</f>
        <v>1.5620743899241385</v>
      </c>
      <c r="BH12" s="84" t="str">
        <f>IFERROR('1.29 Beer share of consm'!BH12/'1.29 Beer share of consm'!$B12,"")</f>
        <v/>
      </c>
      <c r="BI12" s="84">
        <f>IFERROR('1.29 Beer share of consm'!BI12/'1.29 Beer share of consm'!$B12,"")</f>
        <v>0.68516519885379557</v>
      </c>
      <c r="BJ12" s="84">
        <f>IFERROR('1.29 Beer share of consm'!BJ12/'1.29 Beer share of consm'!$B12,"")</f>
        <v>1.6873788903449065</v>
      </c>
      <c r="BK12" s="84">
        <f>IFERROR('1.29 Beer share of consm'!BK12/'1.29 Beer share of consm'!$B12,"")</f>
        <v>1.0853247057473987</v>
      </c>
      <c r="BL12" s="84">
        <f>IFERROR('1.29 Beer share of consm'!BL12/'1.29 Beer share of consm'!$B12,"")</f>
        <v>1.7059010725848156</v>
      </c>
      <c r="BM12" s="84" t="str">
        <f>IFERROR('1.29 Beer share of consm'!BM12/'1.29 Beer share of consm'!$B12,"")</f>
        <v/>
      </c>
      <c r="BN12" s="84">
        <f>IFERROR('1.29 Beer share of consm'!BN12/'1.29 Beer share of consm'!$B12,"")</f>
        <v>1.408462383156168</v>
      </c>
      <c r="BO12" s="84">
        <f>IFERROR('1.29 Beer share of consm'!BO12/'1.29 Beer share of consm'!$B12,"")</f>
        <v>1.4464598642469015</v>
      </c>
      <c r="BP12" s="84">
        <f>IFERROR('1.29 Beer share of consm'!BP12/'1.29 Beer share of consm'!$B12,"")</f>
        <v>0.50897986200567669</v>
      </c>
      <c r="BQ12" s="84">
        <f>IFERROR('1.29 Beer share of consm'!BQ12/'1.29 Beer share of consm'!$B12,"")</f>
        <v>1.189975585603136</v>
      </c>
      <c r="BR12" s="84">
        <f>IFERROR('1.29 Beer share of consm'!BR12/'1.29 Beer share of consm'!$B12,"")</f>
        <v>1.1227339971989734</v>
      </c>
      <c r="BS12" s="84">
        <f>IFERROR('1.29 Beer share of consm'!BS12/'1.29 Beer share of consm'!$B12,"")</f>
        <v>1.1972199794369902</v>
      </c>
      <c r="BT12" s="84">
        <f>IFERROR('1.29 Beer share of consm'!BT12/'1.29 Beer share of consm'!$B12,"")</f>
        <v>0.82957213188863765</v>
      </c>
      <c r="BU12" s="84">
        <f>IFERROR('1.29 Beer share of consm'!BU12/'1.29 Beer share of consm'!$B12,"")</f>
        <v>1.0842215674001927</v>
      </c>
      <c r="BV12" s="84">
        <f>IFERROR('1.29 Beer share of consm'!BV12/'1.29 Beer share of consm'!$B12,"")</f>
        <v>1.0537473705586275</v>
      </c>
      <c r="BW12" s="84">
        <f>IFERROR('1.29 Beer share of consm'!BW12/'1.29 Beer share of consm'!$B12,"")</f>
        <v>0.89918878898201604</v>
      </c>
      <c r="BX12" s="84">
        <f>IFERROR('1.29 Beer share of consm'!BX12/'1.29 Beer share of consm'!$B12,"")</f>
        <v>1.188308552536455</v>
      </c>
      <c r="BY12" s="84">
        <f>IFERROR('1.29 Beer share of consm'!BY12/'1.29 Beer share of consm'!$B12,"")</f>
        <v>0.37027585688810422</v>
      </c>
      <c r="BZ12" s="84">
        <f>IFERROR('1.29 Beer share of consm'!BZ12/'1.29 Beer share of consm'!$B12,"")</f>
        <v>1.1034710288064538</v>
      </c>
      <c r="CA12" s="84">
        <f>IFERROR('1.29 Beer share of consm'!CA12/'1.29 Beer share of consm'!$B12,"")</f>
        <v>0.55810608286381946</v>
      </c>
      <c r="CB12" s="84">
        <f>IFERROR('1.29 Beer share of consm'!CB12/'1.29 Beer share of consm'!$B12,"")</f>
        <v>1.3195774200147172</v>
      </c>
      <c r="CC12" s="84">
        <f>IFERROR('1.29 Beer share of consm'!CC12/'1.29 Beer share of consm'!$B12,"")</f>
        <v>0.38636324215496054</v>
      </c>
      <c r="CD12" s="84">
        <f>IFERROR('1.29 Beer share of consm'!CD12/'1.29 Beer share of consm'!$B12,"")</f>
        <v>0.97043507488714498</v>
      </c>
      <c r="CE12" s="84">
        <f>IFERROR('1.29 Beer share of consm'!CE12/'1.29 Beer share of consm'!$B12,"")</f>
        <v>1.0347522752206484</v>
      </c>
      <c r="CF12" s="84">
        <f>IFERROR('1.29 Beer share of consm'!CF12/'1.29 Beer share of consm'!$B12,"")</f>
        <v>0.62683174442382172</v>
      </c>
      <c r="CG12" s="84">
        <f>IFERROR('1.29 Beer share of consm'!CG12/'1.29 Beer share of consm'!$B12,"")</f>
        <v>0.88076590772500041</v>
      </c>
      <c r="CH12" s="84">
        <f>IFERROR('1.29 Beer share of consm'!CH12/'1.29 Beer share of consm'!$B12,"")</f>
        <v>0.88245349177839172</v>
      </c>
      <c r="CI12" s="84">
        <f>IFERROR('1.29 Beer share of consm'!CI12/'1.29 Beer share of consm'!$B12,"")</f>
        <v>0.71896258534434143</v>
      </c>
      <c r="CJ12" s="84">
        <f>IFERROR('1.29 Beer share of consm'!CJ12/'1.29 Beer share of consm'!$B12,"")</f>
        <v>1.2916460937751815</v>
      </c>
      <c r="CK12" s="84">
        <f>IFERROR('1.29 Beer share of consm'!CK12/'1.29 Beer share of consm'!$B12,"")</f>
        <v>0.99951674359683584</v>
      </c>
      <c r="CL12" s="84">
        <f>IFERROR('1.29 Beer share of consm'!CL12/'1.29 Beer share of consm'!$B12,"")</f>
        <v>0.93759448264206491</v>
      </c>
      <c r="CM12" s="84">
        <f>IFERROR('1.29 Beer share of consm'!CM12/'1.29 Beer share of consm'!$B12,"")</f>
        <v>0.87451994471884908</v>
      </c>
      <c r="CN12" s="84">
        <f>IFERROR('1.29 Beer share of consm'!CN12/'1.29 Beer share of consm'!$B12,"")</f>
        <v>0.99397005848571329</v>
      </c>
      <c r="CO12" s="84">
        <f>IFERROR('1.29 Beer share of consm'!CO12/'1.29 Beer share of consm'!$B12,"")</f>
        <v>1.6286356368368076</v>
      </c>
      <c r="CP12" s="84">
        <f>IFERROR('1.29 Beer share of consm'!CP12/'1.29 Beer share of consm'!$B12,"")</f>
        <v>0.68575261757709072</v>
      </c>
      <c r="CR12" s="88"/>
    </row>
    <row r="13" spans="1:96" x14ac:dyDescent="0.25">
      <c r="A13" s="78" t="s">
        <v>34</v>
      </c>
      <c r="B13" s="84">
        <f>IFERROR('1.29 Beer share of consm'!B13/'1.29 Beer share of consm'!$B13,"")</f>
        <v>1</v>
      </c>
      <c r="C13" s="84">
        <f>IFERROR('1.29 Beer share of consm'!C13/'1.29 Beer share of consm'!$B13,"")</f>
        <v>0.87799161667178771</v>
      </c>
      <c r="D13" s="84">
        <f>IFERROR('1.29 Beer share of consm'!D13/'1.29 Beer share of consm'!$B13,"")</f>
        <v>0.66362106577869229</v>
      </c>
      <c r="E13" s="84">
        <f>IFERROR('1.29 Beer share of consm'!E13/'1.29 Beer share of consm'!$B13,"")</f>
        <v>1.1252332540697403</v>
      </c>
      <c r="F13" s="84">
        <f>IFERROR('1.29 Beer share of consm'!F13/'1.29 Beer share of consm'!$B13,"")</f>
        <v>1.5625567441676864</v>
      </c>
      <c r="G13" s="84">
        <f>IFERROR('1.29 Beer share of consm'!G13/'1.29 Beer share of consm'!$B13,"")</f>
        <v>0.21134571598423066</v>
      </c>
      <c r="H13" s="84">
        <f>IFERROR('1.29 Beer share of consm'!H13/'1.29 Beer share of consm'!$B13,"")</f>
        <v>1.617060340464596</v>
      </c>
      <c r="I13" s="84">
        <f>IFERROR('1.29 Beer share of consm'!I13/'1.29 Beer share of consm'!$B13,"")</f>
        <v>0.79082146340615656</v>
      </c>
      <c r="J13" s="84">
        <f>IFERROR('1.29 Beer share of consm'!J13/'1.29 Beer share of consm'!$B13,"")</f>
        <v>1.0975916195997288</v>
      </c>
      <c r="K13" s="84">
        <f>IFERROR('1.29 Beer share of consm'!K13/'1.29 Beer share of consm'!$B13,"")</f>
        <v>1.3243892632190506</v>
      </c>
      <c r="L13" s="84">
        <f>IFERROR('1.29 Beer share of consm'!L13/'1.29 Beer share of consm'!$B13,"")</f>
        <v>0.21889475340435383</v>
      </c>
      <c r="M13" s="84">
        <f>IFERROR('1.29 Beer share of consm'!M13/'1.29 Beer share of consm'!$B13,"")</f>
        <v>0.53776141267373445</v>
      </c>
      <c r="N13" s="84">
        <f>IFERROR('1.29 Beer share of consm'!N13/'1.29 Beer share of consm'!$B13,"")</f>
        <v>1.5425239653963059</v>
      </c>
      <c r="O13" s="84">
        <f>IFERROR('1.29 Beer share of consm'!O13/'1.29 Beer share of consm'!$B13,"")</f>
        <v>0.32223119335775563</v>
      </c>
      <c r="P13" s="84">
        <f>IFERROR('1.29 Beer share of consm'!P13/'1.29 Beer share of consm'!$B13,"")</f>
        <v>1.0244687468292446</v>
      </c>
      <c r="Q13" s="84">
        <f>IFERROR('1.29 Beer share of consm'!Q13/'1.29 Beer share of consm'!$B13,"")</f>
        <v>0.5738930380068149</v>
      </c>
      <c r="R13" s="84">
        <f>IFERROR('1.29 Beer share of consm'!R13/'1.29 Beer share of consm'!$B13,"")</f>
        <v>0.42974549025821362</v>
      </c>
      <c r="S13" s="84">
        <f>IFERROR('1.29 Beer share of consm'!S13/'1.29 Beer share of consm'!$B13,"")</f>
        <v>1.9833391489712395</v>
      </c>
      <c r="T13" s="84">
        <f>IFERROR('1.29 Beer share of consm'!T13/'1.29 Beer share of consm'!$B13,"")</f>
        <v>1.1166942930891679</v>
      </c>
      <c r="U13" s="84">
        <f>IFERROR('1.29 Beer share of consm'!U13/'1.29 Beer share of consm'!$B13,"")</f>
        <v>1.1242455695457503</v>
      </c>
      <c r="V13" s="84">
        <f>IFERROR('1.29 Beer share of consm'!V13/'1.29 Beer share of consm'!$B13,"")</f>
        <v>1.0694133863750088</v>
      </c>
      <c r="W13" s="84">
        <f>IFERROR('1.29 Beer share of consm'!W13/'1.29 Beer share of consm'!$B13,"")</f>
        <v>0.95812675914098022</v>
      </c>
      <c r="X13" s="84">
        <f>IFERROR('1.29 Beer share of consm'!X13/'1.29 Beer share of consm'!$B13,"")</f>
        <v>0.4412315222384337</v>
      </c>
      <c r="Y13" s="84">
        <f>IFERROR('1.29 Beer share of consm'!Y13/'1.29 Beer share of consm'!$B13,"")</f>
        <v>1.5941874474909192</v>
      </c>
      <c r="Z13" s="84">
        <f>IFERROR('1.29 Beer share of consm'!Z13/'1.29 Beer share of consm'!$B13,"")</f>
        <v>0.98721533785363591</v>
      </c>
      <c r="AA13" s="84">
        <f>IFERROR('1.29 Beer share of consm'!AA13/'1.29 Beer share of consm'!$B13,"")</f>
        <v>1.2473040677128024</v>
      </c>
      <c r="AB13" s="84">
        <f>IFERROR('1.29 Beer share of consm'!AB13/'1.29 Beer share of consm'!$B13,"")</f>
        <v>1.3547042883157014</v>
      </c>
      <c r="AC13" s="84">
        <f>IFERROR('1.29 Beer share of consm'!AC13/'1.29 Beer share of consm'!$B13,"")</f>
        <v>0.92224522638306727</v>
      </c>
      <c r="AD13" s="84">
        <f>IFERROR('1.29 Beer share of consm'!AD13/'1.29 Beer share of consm'!$B13,"")</f>
        <v>0.75373330127319493</v>
      </c>
      <c r="AE13" s="84">
        <f>IFERROR('1.29 Beer share of consm'!AE13/'1.29 Beer share of consm'!$B13,"")</f>
        <v>0.90856998719365745</v>
      </c>
      <c r="AF13" s="84">
        <f>IFERROR('1.29 Beer share of consm'!AF13/'1.29 Beer share of consm'!$B13,"")</f>
        <v>1.0336013496424687</v>
      </c>
      <c r="AG13" s="84">
        <f>IFERROR('1.29 Beer share of consm'!AG13/'1.29 Beer share of consm'!$B13,"")</f>
        <v>1.1013142280656552</v>
      </c>
      <c r="AH13" s="84">
        <f>IFERROR('1.29 Beer share of consm'!AH13/'1.29 Beer share of consm'!$B13,"")</f>
        <v>1.0428331033665166</v>
      </c>
      <c r="AI13" s="84">
        <f>IFERROR('1.29 Beer share of consm'!AI13/'1.29 Beer share of consm'!$B13,"")</f>
        <v>1.1300937442355721</v>
      </c>
      <c r="AJ13" s="84">
        <f>IFERROR('1.29 Beer share of consm'!AJ13/'1.29 Beer share of consm'!$B13,"")</f>
        <v>1.4576126148246471</v>
      </c>
      <c r="AK13" s="84">
        <f>IFERROR('1.29 Beer share of consm'!AK13/'1.29 Beer share of consm'!$B13,"")</f>
        <v>0.84231233376872938</v>
      </c>
      <c r="AL13" s="84">
        <f>IFERROR('1.29 Beer share of consm'!AL13/'1.29 Beer share of consm'!$B13,"")</f>
        <v>1.4604474098526703</v>
      </c>
      <c r="AM13" s="84">
        <f>IFERROR('1.29 Beer share of consm'!AM13/'1.29 Beer share of consm'!$B13,"")</f>
        <v>0.95723219194714315</v>
      </c>
      <c r="AN13" s="84">
        <f>IFERROR('1.29 Beer share of consm'!AN13/'1.29 Beer share of consm'!$B13,"")</f>
        <v>0.95012607887119394</v>
      </c>
      <c r="AO13" s="84">
        <f>IFERROR('1.29 Beer share of consm'!AO13/'1.29 Beer share of consm'!$B13,"")</f>
        <v>0.96792523770987715</v>
      </c>
      <c r="AP13" s="84">
        <f>IFERROR('1.29 Beer share of consm'!AP13/'1.29 Beer share of consm'!$B13,"")</f>
        <v>1.3266200061336839</v>
      </c>
      <c r="AQ13" s="84">
        <f>IFERROR('1.29 Beer share of consm'!AQ13/'1.29 Beer share of consm'!$B13,"")</f>
        <v>0.83725904098331305</v>
      </c>
      <c r="AR13" s="84">
        <f>IFERROR('1.29 Beer share of consm'!AR13/'1.29 Beer share of consm'!$B13,"")</f>
        <v>1.8543584075498969</v>
      </c>
      <c r="AS13" s="84">
        <f>IFERROR('1.29 Beer share of consm'!AS13/'1.29 Beer share of consm'!$B13,"")</f>
        <v>1.2780185894868008</v>
      </c>
      <c r="AT13" s="84">
        <f>IFERROR('1.29 Beer share of consm'!AT13/'1.29 Beer share of consm'!$B13,"")</f>
        <v>0.86136343480437383</v>
      </c>
      <c r="AU13" s="84">
        <f>IFERROR('1.29 Beer share of consm'!AU13/'1.29 Beer share of consm'!$B13,"")</f>
        <v>1.5796320374937101</v>
      </c>
      <c r="AV13" s="84">
        <f>IFERROR('1.29 Beer share of consm'!AV13/'1.29 Beer share of consm'!$B13,"")</f>
        <v>1.2652281329293005</v>
      </c>
      <c r="AW13" s="84">
        <f>IFERROR('1.29 Beer share of consm'!AW13/'1.29 Beer share of consm'!$B13,"")</f>
        <v>1.2754720127307957</v>
      </c>
      <c r="AX13" s="84">
        <f>IFERROR('1.29 Beer share of consm'!AX13/'1.29 Beer share of consm'!$B13,"")</f>
        <v>1.4799942100228407</v>
      </c>
      <c r="AY13" s="84">
        <f>IFERROR('1.29 Beer share of consm'!AY13/'1.29 Beer share of consm'!$B13,"")</f>
        <v>0.97185758830997215</v>
      </c>
      <c r="AZ13" s="84">
        <f>IFERROR('1.29 Beer share of consm'!AZ13/'1.29 Beer share of consm'!$B13,"")</f>
        <v>1.705661691158848</v>
      </c>
      <c r="BA13" s="84">
        <f>IFERROR('1.29 Beer share of consm'!BA13/'1.29 Beer share of consm'!$B13,"")</f>
        <v>1.89668143963897</v>
      </c>
      <c r="BB13" s="84">
        <f>IFERROR('1.29 Beer share of consm'!BB13/'1.29 Beer share of consm'!$B13,"")</f>
        <v>0.60356067970849603</v>
      </c>
      <c r="BC13" s="84">
        <f>IFERROR('1.29 Beer share of consm'!BC13/'1.29 Beer share of consm'!$B13,"")</f>
        <v>1.4947577090371864</v>
      </c>
      <c r="BD13" s="84">
        <f>IFERROR('1.29 Beer share of consm'!BD13/'1.29 Beer share of consm'!$B13,"")</f>
        <v>1.532398203671427</v>
      </c>
      <c r="BE13" s="84">
        <f>IFERROR('1.29 Beer share of consm'!BE13/'1.29 Beer share of consm'!$B13,"")</f>
        <v>0.65898035902499508</v>
      </c>
      <c r="BF13" s="84">
        <f>IFERROR('1.29 Beer share of consm'!BF13/'1.29 Beer share of consm'!$B13,"")</f>
        <v>2.1225842040431711</v>
      </c>
      <c r="BG13" s="84">
        <f>IFERROR('1.29 Beer share of consm'!BG13/'1.29 Beer share of consm'!$B13,"")</f>
        <v>1.5705698556762389</v>
      </c>
      <c r="BH13" s="84" t="str">
        <f>IFERROR('1.29 Beer share of consm'!BH13/'1.29 Beer share of consm'!$B13,"")</f>
        <v/>
      </c>
      <c r="BI13" s="84">
        <f>IFERROR('1.29 Beer share of consm'!BI13/'1.29 Beer share of consm'!$B13,"")</f>
        <v>0.69316671911378713</v>
      </c>
      <c r="BJ13" s="84">
        <f>IFERROR('1.29 Beer share of consm'!BJ13/'1.29 Beer share of consm'!$B13,"")</f>
        <v>1.634769297732958</v>
      </c>
      <c r="BK13" s="84">
        <f>IFERROR('1.29 Beer share of consm'!BK13/'1.29 Beer share of consm'!$B13,"")</f>
        <v>0.91786550007052925</v>
      </c>
      <c r="BL13" s="84">
        <f>IFERROR('1.29 Beer share of consm'!BL13/'1.29 Beer share of consm'!$B13,"")</f>
        <v>1.6702559034340079</v>
      </c>
      <c r="BM13" s="84" t="str">
        <f>IFERROR('1.29 Beer share of consm'!BM13/'1.29 Beer share of consm'!$B13,"")</f>
        <v/>
      </c>
      <c r="BN13" s="84">
        <f>IFERROR('1.29 Beer share of consm'!BN13/'1.29 Beer share of consm'!$B13,"")</f>
        <v>1.4070924112451528</v>
      </c>
      <c r="BO13" s="84">
        <f>IFERROR('1.29 Beer share of consm'!BO13/'1.29 Beer share of consm'!$B13,"")</f>
        <v>1.4712598179636898</v>
      </c>
      <c r="BP13" s="84">
        <f>IFERROR('1.29 Beer share of consm'!BP13/'1.29 Beer share of consm'!$B13,"")</f>
        <v>0.48952826670428218</v>
      </c>
      <c r="BQ13" s="84">
        <f>IFERROR('1.29 Beer share of consm'!BQ13/'1.29 Beer share of consm'!$B13,"")</f>
        <v>1.1780590945857949</v>
      </c>
      <c r="BR13" s="84">
        <f>IFERROR('1.29 Beer share of consm'!BR13/'1.29 Beer share of consm'!$B13,"")</f>
        <v>1.1143815539800552</v>
      </c>
      <c r="BS13" s="84">
        <f>IFERROR('1.29 Beer share of consm'!BS13/'1.29 Beer share of consm'!$B13,"")</f>
        <v>1.1849844648439887</v>
      </c>
      <c r="BT13" s="84">
        <f>IFERROR('1.29 Beer share of consm'!BT13/'1.29 Beer share of consm'!$B13,"")</f>
        <v>0.8382515019425949</v>
      </c>
      <c r="BU13" s="84">
        <f>IFERROR('1.29 Beer share of consm'!BU13/'1.29 Beer share of consm'!$B13,"")</f>
        <v>1.1108730482214437</v>
      </c>
      <c r="BV13" s="84">
        <f>IFERROR('1.29 Beer share of consm'!BV13/'1.29 Beer share of consm'!$B13,"")</f>
        <v>1.0631413492096948</v>
      </c>
      <c r="BW13" s="84">
        <f>IFERROR('1.29 Beer share of consm'!BW13/'1.29 Beer share of consm'!$B13,"")</f>
        <v>0.89274497059491453</v>
      </c>
      <c r="BX13" s="84">
        <f>IFERROR('1.29 Beer share of consm'!BX13/'1.29 Beer share of consm'!$B13,"")</f>
        <v>1.2032803511203034</v>
      </c>
      <c r="BY13" s="84">
        <f>IFERROR('1.29 Beer share of consm'!BY13/'1.29 Beer share of consm'!$B13,"")</f>
        <v>0.37215789261528859</v>
      </c>
      <c r="BZ13" s="84">
        <f>IFERROR('1.29 Beer share of consm'!BZ13/'1.29 Beer share of consm'!$B13,"")</f>
        <v>1.1169952982382807</v>
      </c>
      <c r="CA13" s="84">
        <f>IFERROR('1.29 Beer share of consm'!CA13/'1.29 Beer share of consm'!$B13,"")</f>
        <v>0.59668868329626434</v>
      </c>
      <c r="CB13" s="84">
        <f>IFERROR('1.29 Beer share of consm'!CB13/'1.29 Beer share of consm'!$B13,"")</f>
        <v>1.2911151535518952</v>
      </c>
      <c r="CC13" s="84">
        <f>IFERROR('1.29 Beer share of consm'!CC13/'1.29 Beer share of consm'!$B13,"")</f>
        <v>0.39629121259935957</v>
      </c>
      <c r="CD13" s="84">
        <f>IFERROR('1.29 Beer share of consm'!CD13/'1.29 Beer share of consm'!$B13,"")</f>
        <v>0.96645198772858354</v>
      </c>
      <c r="CE13" s="84">
        <f>IFERROR('1.29 Beer share of consm'!CE13/'1.29 Beer share of consm'!$B13,"")</f>
        <v>1.0329354306873375</v>
      </c>
      <c r="CF13" s="84">
        <f>IFERROR('1.29 Beer share of consm'!CF13/'1.29 Beer share of consm'!$B13,"")</f>
        <v>0.59691874136171741</v>
      </c>
      <c r="CG13" s="84">
        <f>IFERROR('1.29 Beer share of consm'!CG13/'1.29 Beer share of consm'!$B13,"")</f>
        <v>0.90646018516457705</v>
      </c>
      <c r="CH13" s="84">
        <f>IFERROR('1.29 Beer share of consm'!CH13/'1.29 Beer share of consm'!$B13,"")</f>
        <v>0.89522107204059387</v>
      </c>
      <c r="CI13" s="84">
        <f>IFERROR('1.29 Beer share of consm'!CI13/'1.29 Beer share of consm'!$B13,"")</f>
        <v>0.73551928794290033</v>
      </c>
      <c r="CJ13" s="84">
        <f>IFERROR('1.29 Beer share of consm'!CJ13/'1.29 Beer share of consm'!$B13,"")</f>
        <v>1.3053068534780226</v>
      </c>
      <c r="CK13" s="84">
        <f>IFERROR('1.29 Beer share of consm'!CK13/'1.29 Beer share of consm'!$B13,"")</f>
        <v>0.99764716715333013</v>
      </c>
      <c r="CL13" s="84">
        <f>IFERROR('1.29 Beer share of consm'!CL13/'1.29 Beer share of consm'!$B13,"")</f>
        <v>0.93852913877947353</v>
      </c>
      <c r="CM13" s="84">
        <f>IFERROR('1.29 Beer share of consm'!CM13/'1.29 Beer share of consm'!$B13,"")</f>
        <v>0.88084870212528865</v>
      </c>
      <c r="CN13" s="84">
        <f>IFERROR('1.29 Beer share of consm'!CN13/'1.29 Beer share of consm'!$B13,"")</f>
        <v>0.99953353280011858</v>
      </c>
      <c r="CO13" s="84">
        <f>IFERROR('1.29 Beer share of consm'!CO13/'1.29 Beer share of consm'!$B13,"")</f>
        <v>1.6393369217132685</v>
      </c>
      <c r="CP13" s="84">
        <f>IFERROR('1.29 Beer share of consm'!CP13/'1.29 Beer share of consm'!$B13,"")</f>
        <v>0.69684466268486944</v>
      </c>
      <c r="CR13" s="88"/>
    </row>
    <row r="14" spans="1:96" x14ac:dyDescent="0.25">
      <c r="A14" s="78" t="s">
        <v>35</v>
      </c>
      <c r="B14" s="84">
        <f>IFERROR('1.29 Beer share of consm'!B14/'1.29 Beer share of consm'!$B14,"")</f>
        <v>1</v>
      </c>
      <c r="C14" s="84">
        <f>IFERROR('1.29 Beer share of consm'!C14/'1.29 Beer share of consm'!$B14,"")</f>
        <v>0.86328139052160424</v>
      </c>
      <c r="D14" s="84">
        <f>IFERROR('1.29 Beer share of consm'!D14/'1.29 Beer share of consm'!$B14,"")</f>
        <v>0.75215212284700583</v>
      </c>
      <c r="E14" s="84">
        <f>IFERROR('1.29 Beer share of consm'!E14/'1.29 Beer share of consm'!$B14,"")</f>
        <v>1.1029590828625999</v>
      </c>
      <c r="F14" s="84">
        <f>IFERROR('1.29 Beer share of consm'!F14/'1.29 Beer share of consm'!$B14,"")</f>
        <v>1.5756290159639865</v>
      </c>
      <c r="G14" s="84">
        <f>IFERROR('1.29 Beer share of consm'!G14/'1.29 Beer share of consm'!$B14,"")</f>
        <v>0.22043422709997465</v>
      </c>
      <c r="H14" s="84">
        <f>IFERROR('1.29 Beer share of consm'!H14/'1.29 Beer share of consm'!$B14,"")</f>
        <v>1.7019035322046658</v>
      </c>
      <c r="I14" s="84">
        <f>IFERROR('1.29 Beer share of consm'!I14/'1.29 Beer share of consm'!$B14,"")</f>
        <v>0.79354038780789926</v>
      </c>
      <c r="J14" s="84">
        <f>IFERROR('1.29 Beer share of consm'!J14/'1.29 Beer share of consm'!$B14,"")</f>
        <v>1.0933794372660142</v>
      </c>
      <c r="K14" s="84">
        <f>IFERROR('1.29 Beer share of consm'!K14/'1.29 Beer share of consm'!$B14,"")</f>
        <v>1.3354537691365207</v>
      </c>
      <c r="L14" s="84">
        <f>IFERROR('1.29 Beer share of consm'!L14/'1.29 Beer share of consm'!$B14,"")</f>
        <v>0.20513239714009249</v>
      </c>
      <c r="M14" s="84">
        <f>IFERROR('1.29 Beer share of consm'!M14/'1.29 Beer share of consm'!$B14,"")</f>
        <v>0.45653106863515158</v>
      </c>
      <c r="N14" s="84">
        <f>IFERROR('1.29 Beer share of consm'!N14/'1.29 Beer share of consm'!$B14,"")</f>
        <v>1.5311668215099763</v>
      </c>
      <c r="O14" s="84">
        <f>IFERROR('1.29 Beer share of consm'!O14/'1.29 Beer share of consm'!$B14,"")</f>
        <v>0.33177213692127372</v>
      </c>
      <c r="P14" s="84">
        <f>IFERROR('1.29 Beer share of consm'!P14/'1.29 Beer share of consm'!$B14,"")</f>
        <v>1.0256619857004625</v>
      </c>
      <c r="Q14" s="84">
        <f>IFERROR('1.29 Beer share of consm'!Q14/'1.29 Beer share of consm'!$B14,"")</f>
        <v>0.58334851665080756</v>
      </c>
      <c r="R14" s="84">
        <f>IFERROR('1.29 Beer share of consm'!R14/'1.29 Beer share of consm'!$B14,"")</f>
        <v>0.19517871542232434</v>
      </c>
      <c r="S14" s="84">
        <f>IFERROR('1.29 Beer share of consm'!S14/'1.29 Beer share of consm'!$B14,"")</f>
        <v>1.9948781439999601</v>
      </c>
      <c r="T14" s="84">
        <f>IFERROR('1.29 Beer share of consm'!T14/'1.29 Beer share of consm'!$B14,"")</f>
        <v>1.0962922588688842</v>
      </c>
      <c r="U14" s="84">
        <f>IFERROR('1.29 Beer share of consm'!U14/'1.29 Beer share of consm'!$B14,"")</f>
        <v>1.100650634953739</v>
      </c>
      <c r="V14" s="84">
        <f>IFERROR('1.29 Beer share of consm'!V14/'1.29 Beer share of consm'!$B14,"")</f>
        <v>1.0707388500401644</v>
      </c>
      <c r="W14" s="84">
        <f>IFERROR('1.29 Beer share of consm'!W14/'1.29 Beer share of consm'!$B14,"")</f>
        <v>0.98013967447337991</v>
      </c>
      <c r="X14" s="84">
        <f>IFERROR('1.29 Beer share of consm'!X14/'1.29 Beer share of consm'!$B14,"")</f>
        <v>0.46022388928074121</v>
      </c>
      <c r="Y14" s="84">
        <f>IFERROR('1.29 Beer share of consm'!Y14/'1.29 Beer share of consm'!$B14,"")</f>
        <v>1.6117545489578697</v>
      </c>
      <c r="Z14" s="84">
        <f>IFERROR('1.29 Beer share of consm'!Z14/'1.29 Beer share of consm'!$B14,"")</f>
        <v>1.022282539289588</v>
      </c>
      <c r="AA14" s="84">
        <f>IFERROR('1.29 Beer share of consm'!AA14/'1.29 Beer share of consm'!$B14,"")</f>
        <v>1.2441420388188487</v>
      </c>
      <c r="AB14" s="84">
        <f>IFERROR('1.29 Beer share of consm'!AB14/'1.29 Beer share of consm'!$B14,"")</f>
        <v>1.3947314673039539</v>
      </c>
      <c r="AC14" s="84">
        <f>IFERROR('1.29 Beer share of consm'!AC14/'1.29 Beer share of consm'!$B14,"")</f>
        <v>0.93560386012676333</v>
      </c>
      <c r="AD14" s="84">
        <f>IFERROR('1.29 Beer share of consm'!AD14/'1.29 Beer share of consm'!$B14,"")</f>
        <v>0.80705373765335653</v>
      </c>
      <c r="AE14" s="84">
        <f>IFERROR('1.29 Beer share of consm'!AE14/'1.29 Beer share of consm'!$B14,"")</f>
        <v>0.94387717376879166</v>
      </c>
      <c r="AF14" s="84">
        <f>IFERROR('1.29 Beer share of consm'!AF14/'1.29 Beer share of consm'!$B14,"")</f>
        <v>0.98878425138314241</v>
      </c>
      <c r="AG14" s="84">
        <f>IFERROR('1.29 Beer share of consm'!AG14/'1.29 Beer share of consm'!$B14,"")</f>
        <v>1.0376913546685544</v>
      </c>
      <c r="AH14" s="84">
        <f>IFERROR('1.29 Beer share of consm'!AH14/'1.29 Beer share of consm'!$B14,"")</f>
        <v>1.0509522812382823</v>
      </c>
      <c r="AI14" s="84">
        <f>IFERROR('1.29 Beer share of consm'!AI14/'1.29 Beer share of consm'!$B14,"")</f>
        <v>1.1742467989587941</v>
      </c>
      <c r="AJ14" s="84">
        <f>IFERROR('1.29 Beer share of consm'!AJ14/'1.29 Beer share of consm'!$B14,"")</f>
        <v>1.501773451202602</v>
      </c>
      <c r="AK14" s="84">
        <f>IFERROR('1.29 Beer share of consm'!AK14/'1.29 Beer share of consm'!$B14,"")</f>
        <v>0.84225309409768534</v>
      </c>
      <c r="AL14" s="84">
        <f>IFERROR('1.29 Beer share of consm'!AL14/'1.29 Beer share of consm'!$B14,"")</f>
        <v>1.4488825103263379</v>
      </c>
      <c r="AM14" s="84">
        <f>IFERROR('1.29 Beer share of consm'!AM14/'1.29 Beer share of consm'!$B14,"")</f>
        <v>0.97138928869927221</v>
      </c>
      <c r="AN14" s="84">
        <f>IFERROR('1.29 Beer share of consm'!AN14/'1.29 Beer share of consm'!$B14,"")</f>
        <v>0.94701018576073792</v>
      </c>
      <c r="AO14" s="84">
        <f>IFERROR('1.29 Beer share of consm'!AO14/'1.29 Beer share of consm'!$B14,"")</f>
        <v>1.0290830519773337</v>
      </c>
      <c r="AP14" s="84">
        <f>IFERROR('1.29 Beer share of consm'!AP14/'1.29 Beer share of consm'!$B14,"")</f>
        <v>1.3466877654406122</v>
      </c>
      <c r="AQ14" s="84">
        <f>IFERROR('1.29 Beer share of consm'!AQ14/'1.29 Beer share of consm'!$B14,"")</f>
        <v>0.81440745175754203</v>
      </c>
      <c r="AR14" s="84">
        <f>IFERROR('1.29 Beer share of consm'!AR14/'1.29 Beer share of consm'!$B14,"")</f>
        <v>1.8535177313015501</v>
      </c>
      <c r="AS14" s="84">
        <f>IFERROR('1.29 Beer share of consm'!AS14/'1.29 Beer share of consm'!$B14,"")</f>
        <v>1.3119958948155479</v>
      </c>
      <c r="AT14" s="84">
        <f>IFERROR('1.29 Beer share of consm'!AT14/'1.29 Beer share of consm'!$B14,"")</f>
        <v>0.9183252662666932</v>
      </c>
      <c r="AU14" s="84">
        <f>IFERROR('1.29 Beer share of consm'!AU14/'1.29 Beer share of consm'!$B14,"")</f>
        <v>1.6309343191145016</v>
      </c>
      <c r="AV14" s="84">
        <f>IFERROR('1.29 Beer share of consm'!AV14/'1.29 Beer share of consm'!$B14,"")</f>
        <v>1.2941440937220541</v>
      </c>
      <c r="AW14" s="84">
        <f>IFERROR('1.29 Beer share of consm'!AW14/'1.29 Beer share of consm'!$B14,"")</f>
        <v>1.2799459107616531</v>
      </c>
      <c r="AX14" s="84">
        <f>IFERROR('1.29 Beer share of consm'!AX14/'1.29 Beer share of consm'!$B14,"")</f>
        <v>1.5539185018184842</v>
      </c>
      <c r="AY14" s="84">
        <f>IFERROR('1.29 Beer share of consm'!AY14/'1.29 Beer share of consm'!$B14,"")</f>
        <v>1.0605344932142782</v>
      </c>
      <c r="AZ14" s="84">
        <f>IFERROR('1.29 Beer share of consm'!AZ14/'1.29 Beer share of consm'!$B14,"")</f>
        <v>1.6971960305445941</v>
      </c>
      <c r="BA14" s="84">
        <f>IFERROR('1.29 Beer share of consm'!BA14/'1.29 Beer share of consm'!$B14,"")</f>
        <v>1.9011963252774873</v>
      </c>
      <c r="BB14" s="84">
        <f>IFERROR('1.29 Beer share of consm'!BB14/'1.29 Beer share of consm'!$B14,"")</f>
        <v>0.62153887995740609</v>
      </c>
      <c r="BC14" s="84">
        <f>IFERROR('1.29 Beer share of consm'!BC14/'1.29 Beer share of consm'!$B14,"")</f>
        <v>1.5192442536135755</v>
      </c>
      <c r="BD14" s="84">
        <f>IFERROR('1.29 Beer share of consm'!BD14/'1.29 Beer share of consm'!$B14,"")</f>
        <v>1.526538258092434</v>
      </c>
      <c r="BE14" s="84">
        <f>IFERROR('1.29 Beer share of consm'!BE14/'1.29 Beer share of consm'!$B14,"")</f>
        <v>0.68148011130433417</v>
      </c>
      <c r="BF14" s="84">
        <f>IFERROR('1.29 Beer share of consm'!BF14/'1.29 Beer share of consm'!$B14,"")</f>
        <v>2.1322477610983932</v>
      </c>
      <c r="BG14" s="84">
        <f>IFERROR('1.29 Beer share of consm'!BG14/'1.29 Beer share of consm'!$B14,"")</f>
        <v>1.5644764155217721</v>
      </c>
      <c r="BH14" s="84" t="str">
        <f>IFERROR('1.29 Beer share of consm'!BH14/'1.29 Beer share of consm'!$B14,"")</f>
        <v/>
      </c>
      <c r="BI14" s="84">
        <f>IFERROR('1.29 Beer share of consm'!BI14/'1.29 Beer share of consm'!$B14,"")</f>
        <v>0.68899431100489084</v>
      </c>
      <c r="BJ14" s="84">
        <f>IFERROR('1.29 Beer share of consm'!BJ14/'1.29 Beer share of consm'!$B14,"")</f>
        <v>1.6238659993257609</v>
      </c>
      <c r="BK14" s="84">
        <f>IFERROR('1.29 Beer share of consm'!BK14/'1.29 Beer share of consm'!$B14,"")</f>
        <v>0.91477960886798004</v>
      </c>
      <c r="BL14" s="84">
        <f>IFERROR('1.29 Beer share of consm'!BL14/'1.29 Beer share of consm'!$B14,"")</f>
        <v>1.5961701538279971</v>
      </c>
      <c r="BM14" s="84" t="str">
        <f>IFERROR('1.29 Beer share of consm'!BM14/'1.29 Beer share of consm'!$B14,"")</f>
        <v/>
      </c>
      <c r="BN14" s="84">
        <f>IFERROR('1.29 Beer share of consm'!BN14/'1.29 Beer share of consm'!$B14,"")</f>
        <v>1.4086844525511459</v>
      </c>
      <c r="BO14" s="84">
        <f>IFERROR('1.29 Beer share of consm'!BO14/'1.29 Beer share of consm'!$B14,"")</f>
        <v>1.4746919573929487</v>
      </c>
      <c r="BP14" s="84">
        <f>IFERROR('1.29 Beer share of consm'!BP14/'1.29 Beer share of consm'!$B14,"")</f>
        <v>0.4905339931610907</v>
      </c>
      <c r="BQ14" s="84">
        <f>IFERROR('1.29 Beer share of consm'!BQ14/'1.29 Beer share of consm'!$B14,"")</f>
        <v>1.1766319469739459</v>
      </c>
      <c r="BR14" s="84">
        <f>IFERROR('1.29 Beer share of consm'!BR14/'1.29 Beer share of consm'!$B14,"")</f>
        <v>1.1134438673595113</v>
      </c>
      <c r="BS14" s="84">
        <f>IFERROR('1.29 Beer share of consm'!BS14/'1.29 Beer share of consm'!$B14,"")</f>
        <v>1.1834062594868291</v>
      </c>
      <c r="BT14" s="84">
        <f>IFERROR('1.29 Beer share of consm'!BT14/'1.29 Beer share of consm'!$B14,"")</f>
        <v>0.84725752497655471</v>
      </c>
      <c r="BU14" s="84">
        <f>IFERROR('1.29 Beer share of consm'!BU14/'1.29 Beer share of consm'!$B14,"")</f>
        <v>1.1257701707971526</v>
      </c>
      <c r="BV14" s="84">
        <f>IFERROR('1.29 Beer share of consm'!BV14/'1.29 Beer share of consm'!$B14,"")</f>
        <v>1.0537651241086552</v>
      </c>
      <c r="BW14" s="84">
        <f>IFERROR('1.29 Beer share of consm'!BW14/'1.29 Beer share of consm'!$B14,"")</f>
        <v>0.9540361843237557</v>
      </c>
      <c r="BX14" s="84">
        <f>IFERROR('1.29 Beer share of consm'!BX14/'1.29 Beer share of consm'!$B14,"")</f>
        <v>1.1910592938061544</v>
      </c>
      <c r="BY14" s="84">
        <f>IFERROR('1.29 Beer share of consm'!BY14/'1.29 Beer share of consm'!$B14,"")</f>
        <v>0.3774891223091521</v>
      </c>
      <c r="BZ14" s="84">
        <f>IFERROR('1.29 Beer share of consm'!BZ14/'1.29 Beer share of consm'!$B14,"")</f>
        <v>1.1227778065687191</v>
      </c>
      <c r="CA14" s="84">
        <f>IFERROR('1.29 Beer share of consm'!CA14/'1.29 Beer share of consm'!$B14,"")</f>
        <v>0.63727009831994164</v>
      </c>
      <c r="CB14" s="84">
        <f>IFERROR('1.29 Beer share of consm'!CB14/'1.29 Beer share of consm'!$B14,"")</f>
        <v>1.2894036391662957</v>
      </c>
      <c r="CC14" s="84">
        <f>IFERROR('1.29 Beer share of consm'!CC14/'1.29 Beer share of consm'!$B14,"")</f>
        <v>0.41222733657628607</v>
      </c>
      <c r="CD14" s="84">
        <f>IFERROR('1.29 Beer share of consm'!CD14/'1.29 Beer share of consm'!$B14,"")</f>
        <v>0.95697157964058421</v>
      </c>
      <c r="CE14" s="84">
        <f>IFERROR('1.29 Beer share of consm'!CE14/'1.29 Beer share of consm'!$B14,"")</f>
        <v>1.0256619857004625</v>
      </c>
      <c r="CF14" s="84">
        <f>IFERROR('1.29 Beer share of consm'!CF14/'1.29 Beer share of consm'!$B14,"")</f>
        <v>0.57097072750927402</v>
      </c>
      <c r="CG14" s="84">
        <f>IFERROR('1.29 Beer share of consm'!CG14/'1.29 Beer share of consm'!$B14,"")</f>
        <v>0.92772412255335435</v>
      </c>
      <c r="CH14" s="84">
        <f>IFERROR('1.29 Beer share of consm'!CH14/'1.29 Beer share of consm'!$B14,"")</f>
        <v>0.87982836554876653</v>
      </c>
      <c r="CI14" s="84">
        <f>IFERROR('1.29 Beer share of consm'!CI14/'1.29 Beer share of consm'!$B14,"")</f>
        <v>0.74644535408488899</v>
      </c>
      <c r="CJ14" s="84">
        <f>IFERROR('1.29 Beer share of consm'!CJ14/'1.29 Beer share of consm'!$B14,"")</f>
        <v>1.3641181869555017</v>
      </c>
      <c r="CK14" s="84">
        <f>IFERROR('1.29 Beer share of consm'!CK14/'1.29 Beer share of consm'!$B14,"")</f>
        <v>0.99377392321270741</v>
      </c>
      <c r="CL14" s="84">
        <f>IFERROR('1.29 Beer share of consm'!CL14/'1.29 Beer share of consm'!$B14,"")</f>
        <v>0.94019015355874802</v>
      </c>
      <c r="CM14" s="84">
        <f>IFERROR('1.29 Beer share of consm'!CM14/'1.29 Beer share of consm'!$B14,"")</f>
        <v>0.88916124559608134</v>
      </c>
      <c r="CN14" s="84">
        <f>IFERROR('1.29 Beer share of consm'!CN14/'1.29 Beer share of consm'!$B14,"")</f>
        <v>0.99472554529650592</v>
      </c>
      <c r="CO14" s="84">
        <f>IFERROR('1.29 Beer share of consm'!CO14/'1.29 Beer share of consm'!$B14,"")</f>
        <v>1.6369936708402537</v>
      </c>
      <c r="CP14" s="84">
        <f>IFERROR('1.29 Beer share of consm'!CP14/'1.29 Beer share of consm'!$B14,"")</f>
        <v>0.71018851138434824</v>
      </c>
      <c r="CR14" s="88"/>
    </row>
    <row r="15" spans="1:96" x14ac:dyDescent="0.25">
      <c r="A15" s="78" t="s">
        <v>36</v>
      </c>
      <c r="B15" s="84">
        <f>IFERROR('1.29 Beer share of consm'!B15/'1.29 Beer share of consm'!$B15,"")</f>
        <v>1</v>
      </c>
      <c r="C15" s="84">
        <f>IFERROR('1.29 Beer share of consm'!C15/'1.29 Beer share of consm'!$B15,"")</f>
        <v>0.86759491711605674</v>
      </c>
      <c r="D15" s="84">
        <f>IFERROR('1.29 Beer share of consm'!D15/'1.29 Beer share of consm'!$B15,"")</f>
        <v>0.75133742817515359</v>
      </c>
      <c r="E15" s="84">
        <f>IFERROR('1.29 Beer share of consm'!E15/'1.29 Beer share of consm'!$B15,"")</f>
        <v>1.0899967495584588</v>
      </c>
      <c r="F15" s="84">
        <f>IFERROR('1.29 Beer share of consm'!F15/'1.29 Beer share of consm'!$B15,"")</f>
        <v>1.5590251634634438</v>
      </c>
      <c r="G15" s="84">
        <f>IFERROR('1.29 Beer share of consm'!G15/'1.29 Beer share of consm'!$B15,"")</f>
        <v>0.22719220330588744</v>
      </c>
      <c r="H15" s="84">
        <f>IFERROR('1.29 Beer share of consm'!H15/'1.29 Beer share of consm'!$B15,"")</f>
        <v>1.7491135327917577</v>
      </c>
      <c r="I15" s="84">
        <f>IFERROR('1.29 Beer share of consm'!I15/'1.29 Beer share of consm'!$B15,"")</f>
        <v>0.7921021443898093</v>
      </c>
      <c r="J15" s="84">
        <f>IFERROR('1.29 Beer share of consm'!J15/'1.29 Beer share of consm'!$B15,"")</f>
        <v>1.066143613164743</v>
      </c>
      <c r="K15" s="84">
        <f>IFERROR('1.29 Beer share of consm'!K15/'1.29 Beer share of consm'!$B15,"")</f>
        <v>1.3346125368900754</v>
      </c>
      <c r="L15" s="84">
        <f>IFERROR('1.29 Beer share of consm'!L15/'1.29 Beer share of consm'!$B15,"")</f>
        <v>0.19600106821960531</v>
      </c>
      <c r="M15" s="84">
        <f>IFERROR('1.29 Beer share of consm'!M15/'1.29 Beer share of consm'!$B15,"")</f>
        <v>0.54253396688961919</v>
      </c>
      <c r="N15" s="84">
        <f>IFERROR('1.29 Beer share of consm'!N15/'1.29 Beer share of consm'!$B15,"")</f>
        <v>1.5285830435287608</v>
      </c>
      <c r="O15" s="84">
        <f>IFERROR('1.29 Beer share of consm'!O15/'1.29 Beer share of consm'!$B15,"")</f>
        <v>0.34475926292847237</v>
      </c>
      <c r="P15" s="84">
        <f>IFERROR('1.29 Beer share of consm'!P15/'1.29 Beer share of consm'!$B15,"")</f>
        <v>1.0640327740052753</v>
      </c>
      <c r="Q15" s="84">
        <f>IFERROR('1.29 Beer share of consm'!Q15/'1.29 Beer share of consm'!$B15,"")</f>
        <v>0.56810779489954788</v>
      </c>
      <c r="R15" s="84">
        <f>IFERROR('1.29 Beer share of consm'!R15/'1.29 Beer share of consm'!$B15,"")</f>
        <v>0.19617513666385003</v>
      </c>
      <c r="S15" s="84">
        <f>IFERROR('1.29 Beer share of consm'!S15/'1.29 Beer share of consm'!$B15,"")</f>
        <v>1.9913126669776888</v>
      </c>
      <c r="T15" s="84">
        <f>IFERROR('1.29 Beer share of consm'!T15/'1.29 Beer share of consm'!$B15,"")</f>
        <v>1.0925112078033412</v>
      </c>
      <c r="U15" s="84">
        <f>IFERROR('1.29 Beer share of consm'!U15/'1.29 Beer share of consm'!$B15,"")</f>
        <v>1.0993716632946675</v>
      </c>
      <c r="V15" s="84">
        <f>IFERROR('1.29 Beer share of consm'!V15/'1.29 Beer share of consm'!$B15,"")</f>
        <v>1.0513923116316846</v>
      </c>
      <c r="W15" s="84">
        <f>IFERROR('1.29 Beer share of consm'!W15/'1.29 Beer share of consm'!$B15,"")</f>
        <v>0.995074952032178</v>
      </c>
      <c r="X15" s="84">
        <f>IFERROR('1.29 Beer share of consm'!X15/'1.29 Beer share of consm'!$B15,"")</f>
        <v>0.52543578468956975</v>
      </c>
      <c r="Y15" s="84">
        <f>IFERROR('1.29 Beer share of consm'!Y15/'1.29 Beer share of consm'!$B15,"")</f>
        <v>1.6186531170753309</v>
      </c>
      <c r="Z15" s="84">
        <f>IFERROR('1.29 Beer share of consm'!Z15/'1.29 Beer share of consm'!$B15,"")</f>
        <v>1.0159988594689056</v>
      </c>
      <c r="AA15" s="84">
        <f>IFERROR('1.29 Beer share of consm'!AA15/'1.29 Beer share of consm'!$B15,"")</f>
        <v>1.2650068943765342</v>
      </c>
      <c r="AB15" s="84">
        <f>IFERROR('1.29 Beer share of consm'!AB15/'1.29 Beer share of consm'!$B15,"")</f>
        <v>1.3648990443377484</v>
      </c>
      <c r="AC15" s="84">
        <f>IFERROR('1.29 Beer share of consm'!AC15/'1.29 Beer share of consm'!$B15,"")</f>
        <v>0.91000495959102434</v>
      </c>
      <c r="AD15" s="84">
        <f>IFERROR('1.29 Beer share of consm'!AD15/'1.29 Beer share of consm'!$B15,"")</f>
        <v>0.81528103908367733</v>
      </c>
      <c r="AE15" s="84">
        <f>IFERROR('1.29 Beer share of consm'!AE15/'1.29 Beer share of consm'!$B15,"")</f>
        <v>0.96163024095243832</v>
      </c>
      <c r="AF15" s="84">
        <f>IFERROR('1.29 Beer share of consm'!AF15/'1.29 Beer share of consm'!$B15,"")</f>
        <v>0.95888920391414634</v>
      </c>
      <c r="AG15" s="84">
        <f>IFERROR('1.29 Beer share of consm'!AG15/'1.29 Beer share of consm'!$B15,"")</f>
        <v>0.96699909737357725</v>
      </c>
      <c r="AH15" s="84">
        <f>IFERROR('1.29 Beer share of consm'!AH15/'1.29 Beer share of consm'!$B15,"")</f>
        <v>1.0498139407378857</v>
      </c>
      <c r="AI15" s="84">
        <f>IFERROR('1.29 Beer share of consm'!AI15/'1.29 Beer share of consm'!$B15,"")</f>
        <v>1.1739390007898358</v>
      </c>
      <c r="AJ15" s="84">
        <f>IFERROR('1.29 Beer share of consm'!AJ15/'1.29 Beer share of consm'!$B15,"")</f>
        <v>1.4900207522968312</v>
      </c>
      <c r="AK15" s="84">
        <f>IFERROR('1.29 Beer share of consm'!AK15/'1.29 Beer share of consm'!$B15,"")</f>
        <v>0.86452751303867437</v>
      </c>
      <c r="AL15" s="84">
        <f>IFERROR('1.29 Beer share of consm'!AL15/'1.29 Beer share of consm'!$B15,"")</f>
        <v>1.422033928195382</v>
      </c>
      <c r="AM15" s="84">
        <f>IFERROR('1.29 Beer share of consm'!AM15/'1.29 Beer share of consm'!$B15,"")</f>
        <v>0.96957512904199428</v>
      </c>
      <c r="AN15" s="84">
        <f>IFERROR('1.29 Beer share of consm'!AN15/'1.29 Beer share of consm'!$B15,"")</f>
        <v>0.94905780401072026</v>
      </c>
      <c r="AO15" s="84">
        <f>IFERROR('1.29 Beer share of consm'!AO15/'1.29 Beer share of consm'!$B15,"")</f>
        <v>1.0163043110991332</v>
      </c>
      <c r="AP15" s="84">
        <f>IFERROR('1.29 Beer share of consm'!AP15/'1.29 Beer share of consm'!$B15,"")</f>
        <v>1.3409757565268527</v>
      </c>
      <c r="AQ15" s="84">
        <f>IFERROR('1.29 Beer share of consm'!AQ15/'1.29 Beer share of consm'!$B15,"")</f>
        <v>0.77380460563903197</v>
      </c>
      <c r="AR15" s="84">
        <f>IFERROR('1.29 Beer share of consm'!AR15/'1.29 Beer share of consm'!$B15,"")</f>
        <v>1.8432811571230436</v>
      </c>
      <c r="AS15" s="84">
        <f>IFERROR('1.29 Beer share of consm'!AS15/'1.29 Beer share of consm'!$B15,"")</f>
        <v>1.312724471705554</v>
      </c>
      <c r="AT15" s="84">
        <f>IFERROR('1.29 Beer share of consm'!AT15/'1.29 Beer share of consm'!$B15,"")</f>
        <v>0.94986850259045619</v>
      </c>
      <c r="AU15" s="84">
        <f>IFERROR('1.29 Beer share of consm'!AU15/'1.29 Beer share of consm'!$B15,"")</f>
        <v>1.648908315525337</v>
      </c>
      <c r="AV15" s="84">
        <f>IFERROR('1.29 Beer share of consm'!AV15/'1.29 Beer share of consm'!$B15,"")</f>
        <v>1.2972732572808408</v>
      </c>
      <c r="AW15" s="84">
        <f>IFERROR('1.29 Beer share of consm'!AW15/'1.29 Beer share of consm'!$B15,"")</f>
        <v>1.2793042695955321</v>
      </c>
      <c r="AX15" s="84">
        <f>IFERROR('1.29 Beer share of consm'!AX15/'1.29 Beer share of consm'!$B15,"")</f>
        <v>1.6108674460075292</v>
      </c>
      <c r="AY15" s="84">
        <f>IFERROR('1.29 Beer share of consm'!AY15/'1.29 Beer share of consm'!$B15,"")</f>
        <v>1.2589978526178252</v>
      </c>
      <c r="AZ15" s="84">
        <f>IFERROR('1.29 Beer share of consm'!AZ15/'1.29 Beer share of consm'!$B15,"")</f>
        <v>1.6712834959263747</v>
      </c>
      <c r="BA15" s="84">
        <f>IFERROR('1.29 Beer share of consm'!BA15/'1.29 Beer share of consm'!$B15,"")</f>
        <v>1.8586678643407273</v>
      </c>
      <c r="BB15" s="84">
        <f>IFERROR('1.29 Beer share of consm'!BB15/'1.29 Beer share of consm'!$B15,"")</f>
        <v>0.63270520267381358</v>
      </c>
      <c r="BC15" s="84">
        <f>IFERROR('1.29 Beer share of consm'!BC15/'1.29 Beer share of consm'!$B15,"")</f>
        <v>1.5411516519800383</v>
      </c>
      <c r="BD15" s="84">
        <f>IFERROR('1.29 Beer share of consm'!BD15/'1.29 Beer share of consm'!$B15,"")</f>
        <v>1.5194457810863597</v>
      </c>
      <c r="BE15" s="84">
        <f>IFERROR('1.29 Beer share of consm'!BE15/'1.29 Beer share of consm'!$B15,"")</f>
        <v>0.67909344469677346</v>
      </c>
      <c r="BF15" s="84">
        <f>IFERROR('1.29 Beer share of consm'!BF15/'1.29 Beer share of consm'!$B15,"")</f>
        <v>2.1276812125314088</v>
      </c>
      <c r="BG15" s="84">
        <f>IFERROR('1.29 Beer share of consm'!BG15/'1.29 Beer share of consm'!$B15,"")</f>
        <v>1.5778085991678226</v>
      </c>
      <c r="BH15" s="84" t="str">
        <f>IFERROR('1.29 Beer share of consm'!BH15/'1.29 Beer share of consm'!$B15,"")</f>
        <v/>
      </c>
      <c r="BI15" s="84">
        <f>IFERROR('1.29 Beer share of consm'!BI15/'1.29 Beer share of consm'!$B15,"")</f>
        <v>0.69484589222213455</v>
      </c>
      <c r="BJ15" s="84">
        <f>IFERROR('1.29 Beer share of consm'!BJ15/'1.29 Beer share of consm'!$B15,"")</f>
        <v>1.5658124553566226</v>
      </c>
      <c r="BK15" s="84">
        <f>IFERROR('1.29 Beer share of consm'!BK15/'1.29 Beer share of consm'!$B15,"")</f>
        <v>0.86062287227335765</v>
      </c>
      <c r="BL15" s="84">
        <f>IFERROR('1.29 Beer share of consm'!BL15/'1.29 Beer share of consm'!$B15,"")</f>
        <v>1.5525223334909988</v>
      </c>
      <c r="BM15" s="84" t="str">
        <f>IFERROR('1.29 Beer share of consm'!BM15/'1.29 Beer share of consm'!$B15,"")</f>
        <v/>
      </c>
      <c r="BN15" s="84">
        <f>IFERROR('1.29 Beer share of consm'!BN15/'1.29 Beer share of consm'!$B15,"")</f>
        <v>1.4072758891364823</v>
      </c>
      <c r="BO15" s="84">
        <f>IFERROR('1.29 Beer share of consm'!BO15/'1.29 Beer share of consm'!$B15,"")</f>
        <v>1.5084543750285777</v>
      </c>
      <c r="BP15" s="84">
        <f>IFERROR('1.29 Beer share of consm'!BP15/'1.29 Beer share of consm'!$B15,"")</f>
        <v>0.48433321816249575</v>
      </c>
      <c r="BQ15" s="84">
        <f>IFERROR('1.29 Beer share of consm'!BQ15/'1.29 Beer share of consm'!$B15,"")</f>
        <v>1.1577131823756417</v>
      </c>
      <c r="BR15" s="84">
        <f>IFERROR('1.29 Beer share of consm'!BR15/'1.29 Beer share of consm'!$B15,"")</f>
        <v>1.0924070998273212</v>
      </c>
      <c r="BS15" s="84">
        <f>IFERROR('1.29 Beer share of consm'!BS15/'1.29 Beer share of consm'!$B15,"")</f>
        <v>1.1646271091794731</v>
      </c>
      <c r="BT15" s="84">
        <f>IFERROR('1.29 Beer share of consm'!BT15/'1.29 Beer share of consm'!$B15,"")</f>
        <v>0.84665761048294519</v>
      </c>
      <c r="BU15" s="84">
        <f>IFERROR('1.29 Beer share of consm'!BU15/'1.29 Beer share of consm'!$B15,"")</f>
        <v>1.1232784482971425</v>
      </c>
      <c r="BV15" s="84">
        <f>IFERROR('1.29 Beer share of consm'!BV15/'1.29 Beer share of consm'!$B15,"")</f>
        <v>1.0366168171472425</v>
      </c>
      <c r="BW15" s="84">
        <f>IFERROR('1.29 Beer share of consm'!BW15/'1.29 Beer share of consm'!$B15,"")</f>
        <v>0.91520220369363248</v>
      </c>
      <c r="BX15" s="84">
        <f>IFERROR('1.29 Beer share of consm'!BX15/'1.29 Beer share of consm'!$B15,"")</f>
        <v>1.218385018662411</v>
      </c>
      <c r="BY15" s="84">
        <f>IFERROR('1.29 Beer share of consm'!BY15/'1.29 Beer share of consm'!$B15,"")</f>
        <v>0.37268829154523025</v>
      </c>
      <c r="BZ15" s="84">
        <f>IFERROR('1.29 Beer share of consm'!BZ15/'1.29 Beer share of consm'!$B15,"")</f>
        <v>1.1107911450873178</v>
      </c>
      <c r="CA15" s="84">
        <f>IFERROR('1.29 Beer share of consm'!CA15/'1.29 Beer share of consm'!$B15,"")</f>
        <v>0.64494366097370859</v>
      </c>
      <c r="CB15" s="84">
        <f>IFERROR('1.29 Beer share of consm'!CB15/'1.29 Beer share of consm'!$B15,"")</f>
        <v>1.3027221536907905</v>
      </c>
      <c r="CC15" s="84">
        <f>IFERROR('1.29 Beer share of consm'!CC15/'1.29 Beer share of consm'!$B15,"")</f>
        <v>0.424144997758442</v>
      </c>
      <c r="CD15" s="84">
        <f>IFERROR('1.29 Beer share of consm'!CD15/'1.29 Beer share of consm'!$B15,"")</f>
        <v>0.97614705235354615</v>
      </c>
      <c r="CE15" s="84">
        <f>IFERROR('1.29 Beer share of consm'!CE15/'1.29 Beer share of consm'!$B15,"")</f>
        <v>1.033795107940249</v>
      </c>
      <c r="CF15" s="84">
        <f>IFERROR('1.29 Beer share of consm'!CF15/'1.29 Beer share of consm'!$B15,"")</f>
        <v>0.59520416238904239</v>
      </c>
      <c r="CG15" s="84">
        <f>IFERROR('1.29 Beer share of consm'!CG15/'1.29 Beer share of consm'!$B15,"")</f>
        <v>0.9378243364596609</v>
      </c>
      <c r="CH15" s="84">
        <f>IFERROR('1.29 Beer share of consm'!CH15/'1.29 Beer share of consm'!$B15,"")</f>
        <v>0.87469133429346246</v>
      </c>
      <c r="CI15" s="84">
        <f>IFERROR('1.29 Beer share of consm'!CI15/'1.29 Beer share of consm'!$B15,"")</f>
        <v>0.73885296939882916</v>
      </c>
      <c r="CJ15" s="84">
        <f>IFERROR('1.29 Beer share of consm'!CJ15/'1.29 Beer share of consm'!$B15,"")</f>
        <v>1.30256991316798</v>
      </c>
      <c r="CK15" s="84">
        <f>IFERROR('1.29 Beer share of consm'!CK15/'1.29 Beer share of consm'!$B15,"")</f>
        <v>0.99280329724144656</v>
      </c>
      <c r="CL15" s="84">
        <f>IFERROR('1.29 Beer share of consm'!CL15/'1.29 Beer share of consm'!$B15,"")</f>
        <v>0.94754656546928306</v>
      </c>
      <c r="CM15" s="84">
        <f>IFERROR('1.29 Beer share of consm'!CM15/'1.29 Beer share of consm'!$B15,"")</f>
        <v>0.88087836406741904</v>
      </c>
      <c r="CN15" s="84">
        <f>IFERROR('1.29 Beer share of consm'!CN15/'1.29 Beer share of consm'!$B15,"")</f>
        <v>0.99490898315478238</v>
      </c>
      <c r="CO15" s="84">
        <f>IFERROR('1.29 Beer share of consm'!CO15/'1.29 Beer share of consm'!$B15,"")</f>
        <v>1.6327986809159127</v>
      </c>
      <c r="CP15" s="84">
        <f>IFERROR('1.29 Beer share of consm'!CP15/'1.29 Beer share of consm'!$B15,"")</f>
        <v>0.72021694298446759</v>
      </c>
      <c r="CR15" s="88"/>
    </row>
    <row r="16" spans="1:96" x14ac:dyDescent="0.25">
      <c r="A16" s="78" t="s">
        <v>37</v>
      </c>
      <c r="B16" s="84">
        <f>IFERROR('1.29 Beer share of consm'!B16/'1.29 Beer share of consm'!$B16,"")</f>
        <v>1</v>
      </c>
      <c r="C16" s="84">
        <f>IFERROR('1.29 Beer share of consm'!C16/'1.29 Beer share of consm'!$B16,"")</f>
        <v>0.85596384687814953</v>
      </c>
      <c r="D16" s="84">
        <f>IFERROR('1.29 Beer share of consm'!D16/'1.29 Beer share of consm'!$B16,"")</f>
        <v>0.74332006458447453</v>
      </c>
      <c r="E16" s="84">
        <f>IFERROR('1.29 Beer share of consm'!E16/'1.29 Beer share of consm'!$B16,"")</f>
        <v>1.0809269667796375</v>
      </c>
      <c r="F16" s="84">
        <f>IFERROR('1.29 Beer share of consm'!F16/'1.29 Beer share of consm'!$B16,"")</f>
        <v>1.5587423838216621</v>
      </c>
      <c r="G16" s="84">
        <f>IFERROR('1.29 Beer share of consm'!G16/'1.29 Beer share of consm'!$B16,"")</f>
        <v>0.2359405774182432</v>
      </c>
      <c r="H16" s="84">
        <f>IFERROR('1.29 Beer share of consm'!H16/'1.29 Beer share of consm'!$B16,"")</f>
        <v>1.7834912856750176</v>
      </c>
      <c r="I16" s="84">
        <f>IFERROR('1.29 Beer share of consm'!I16/'1.29 Beer share of consm'!$B16,"")</f>
        <v>0.78871564451241305</v>
      </c>
      <c r="J16" s="84">
        <f>IFERROR('1.29 Beer share of consm'!J16/'1.29 Beer share of consm'!$B16,"")</f>
        <v>1.0924141260181295</v>
      </c>
      <c r="K16" s="84">
        <f>IFERROR('1.29 Beer share of consm'!K16/'1.29 Beer share of consm'!$B16,"")</f>
        <v>1.3446797985321259</v>
      </c>
      <c r="L16" s="84">
        <f>IFERROR('1.29 Beer share of consm'!L16/'1.29 Beer share of consm'!$B16,"")</f>
        <v>0.18044735360947242</v>
      </c>
      <c r="M16" s="84">
        <f>IFERROR('1.29 Beer share of consm'!M16/'1.29 Beer share of consm'!$B16,"")</f>
        <v>0.51944656268492551</v>
      </c>
      <c r="N16" s="84">
        <f>IFERROR('1.29 Beer share of consm'!N16/'1.29 Beer share of consm'!$B16,"")</f>
        <v>1.5287900791913636</v>
      </c>
      <c r="O16" s="84">
        <f>IFERROR('1.29 Beer share of consm'!O16/'1.29 Beer share of consm'!$B16,"")</f>
        <v>0.33591186497416747</v>
      </c>
      <c r="P16" s="84">
        <f>IFERROR('1.29 Beer share of consm'!P16/'1.29 Beer share of consm'!$B16,"")</f>
        <v>1.0746982218266601</v>
      </c>
      <c r="Q16" s="84">
        <f>IFERROR('1.29 Beer share of consm'!Q16/'1.29 Beer share of consm'!$B16,"")</f>
        <v>0.55370272752588301</v>
      </c>
      <c r="R16" s="84">
        <f>IFERROR('1.29 Beer share of consm'!R16/'1.29 Beer share of consm'!$B16,"")</f>
        <v>0.20539960149476202</v>
      </c>
      <c r="S16" s="84">
        <f>IFERROR('1.29 Beer share of consm'!S16/'1.29 Beer share of consm'!$B16,"")</f>
        <v>1.9844087842114968</v>
      </c>
      <c r="T16" s="84">
        <f>IFERROR('1.29 Beer share of consm'!T16/'1.29 Beer share of consm'!$B16,"")</f>
        <v>1.0886578354178786</v>
      </c>
      <c r="U16" s="84">
        <f>IFERROR('1.29 Beer share of consm'!U16/'1.29 Beer share of consm'!$B16,"")</f>
        <v>1.0948194699989919</v>
      </c>
      <c r="V16" s="84">
        <f>IFERROR('1.29 Beer share of consm'!V16/'1.29 Beer share of consm'!$B16,"")</f>
        <v>1.0511496326765384</v>
      </c>
      <c r="W16" s="84">
        <f>IFERROR('1.29 Beer share of consm'!W16/'1.29 Beer share of consm'!$B16,"")</f>
        <v>1.0155030123080162</v>
      </c>
      <c r="X16" s="84">
        <f>IFERROR('1.29 Beer share of consm'!X16/'1.29 Beer share of consm'!$B16,"")</f>
        <v>0.53878511452221012</v>
      </c>
      <c r="Y16" s="84">
        <f>IFERROR('1.29 Beer share of consm'!Y16/'1.29 Beer share of consm'!$B16,"")</f>
        <v>1.6307319963018199</v>
      </c>
      <c r="Z16" s="84">
        <f>IFERROR('1.29 Beer share of consm'!Z16/'1.29 Beer share of consm'!$B16,"")</f>
        <v>1.0011867417451297</v>
      </c>
      <c r="AA16" s="84">
        <f>IFERROR('1.29 Beer share of consm'!AA16/'1.29 Beer share of consm'!$B16,"")</f>
        <v>1.2458684612928375</v>
      </c>
      <c r="AB16" s="84">
        <f>IFERROR('1.29 Beer share of consm'!AB16/'1.29 Beer share of consm'!$B16,"")</f>
        <v>1.3493597396521537</v>
      </c>
      <c r="AC16" s="84">
        <f>IFERROR('1.29 Beer share of consm'!AC16/'1.29 Beer share of consm'!$B16,"")</f>
        <v>0.92209732583456805</v>
      </c>
      <c r="AD16" s="84">
        <f>IFERROR('1.29 Beer share of consm'!AD16/'1.29 Beer share of consm'!$B16,"")</f>
        <v>0.8628774459513362</v>
      </c>
      <c r="AE16" s="84">
        <f>IFERROR('1.29 Beer share of consm'!AE16/'1.29 Beer share of consm'!$B16,"")</f>
        <v>0.95129738806054776</v>
      </c>
      <c r="AF16" s="84">
        <f>IFERROR('1.29 Beer share of consm'!AF16/'1.29 Beer share of consm'!$B16,"")</f>
        <v>0.96668225147931652</v>
      </c>
      <c r="AG16" s="84">
        <f>IFERROR('1.29 Beer share of consm'!AG16/'1.29 Beer share of consm'!$B16,"")</f>
        <v>1.0001860196243693</v>
      </c>
      <c r="AH16" s="84">
        <f>IFERROR('1.29 Beer share of consm'!AH16/'1.29 Beer share of consm'!$B16,"")</f>
        <v>1.0526095627219223</v>
      </c>
      <c r="AI16" s="84">
        <f>IFERROR('1.29 Beer share of consm'!AI16/'1.29 Beer share of consm'!$B16,"")</f>
        <v>1.2035668157877775</v>
      </c>
      <c r="AJ16" s="84">
        <f>IFERROR('1.29 Beer share of consm'!AJ16/'1.29 Beer share of consm'!$B16,"")</f>
        <v>1.4939210253537842</v>
      </c>
      <c r="AK16" s="84">
        <f>IFERROR('1.29 Beer share of consm'!AK16/'1.29 Beer share of consm'!$B16,"")</f>
        <v>0.87565788141300138</v>
      </c>
      <c r="AL16" s="84">
        <f>IFERROR('1.29 Beer share of consm'!AL16/'1.29 Beer share of consm'!$B16,"")</f>
        <v>1.4060832748790058</v>
      </c>
      <c r="AM16" s="84">
        <f>IFERROR('1.29 Beer share of consm'!AM16/'1.29 Beer share of consm'!$B16,"")</f>
        <v>0.97377977168107355</v>
      </c>
      <c r="AN16" s="84">
        <f>IFERROR('1.29 Beer share of consm'!AN16/'1.29 Beer share of consm'!$B16,"")</f>
        <v>0.94589338585610538</v>
      </c>
      <c r="AO16" s="84">
        <f>IFERROR('1.29 Beer share of consm'!AO16/'1.29 Beer share of consm'!$B16,"")</f>
        <v>1.0829085586638114</v>
      </c>
      <c r="AP16" s="84">
        <f>IFERROR('1.29 Beer share of consm'!AP16/'1.29 Beer share of consm'!$B16,"")</f>
        <v>1.3578318066761474</v>
      </c>
      <c r="AQ16" s="84">
        <f>IFERROR('1.29 Beer share of consm'!AQ16/'1.29 Beer share of consm'!$B16,"")</f>
        <v>0.78891058272315795</v>
      </c>
      <c r="AR16" s="84">
        <f>IFERROR('1.29 Beer share of consm'!AR16/'1.29 Beer share of consm'!$B16,"")</f>
        <v>1.8382577322550879</v>
      </c>
      <c r="AS16" s="84">
        <f>IFERROR('1.29 Beer share of consm'!AS16/'1.29 Beer share of consm'!$B16,"")</f>
        <v>1.3337278705462032</v>
      </c>
      <c r="AT16" s="84">
        <f>IFERROR('1.29 Beer share of consm'!AT16/'1.29 Beer share of consm'!$B16,"")</f>
        <v>0.96561291270555627</v>
      </c>
      <c r="AU16" s="84">
        <f>IFERROR('1.29 Beer share of consm'!AU16/'1.29 Beer share of consm'!$B16,"")</f>
        <v>1.6595468386115966</v>
      </c>
      <c r="AV16" s="84">
        <f>IFERROR('1.29 Beer share of consm'!AV16/'1.29 Beer share of consm'!$B16,"")</f>
        <v>1.2934163458021624</v>
      </c>
      <c r="AW16" s="84">
        <f>IFERROR('1.29 Beer share of consm'!AW16/'1.29 Beer share of consm'!$B16,"")</f>
        <v>1.2889096686390888</v>
      </c>
      <c r="AX16" s="84">
        <f>IFERROR('1.29 Beer share of consm'!AX16/'1.29 Beer share of consm'!$B16,"")</f>
        <v>1.6044932215275254</v>
      </c>
      <c r="AY16" s="84">
        <f>IFERROR('1.29 Beer share of consm'!AY16/'1.29 Beer share of consm'!$B16,"")</f>
        <v>1.3880565662267106</v>
      </c>
      <c r="AZ16" s="84">
        <f>IFERROR('1.29 Beer share of consm'!AZ16/'1.29 Beer share of consm'!$B16,"")</f>
        <v>1.6648542472526937</v>
      </c>
      <c r="BA16" s="84">
        <f>IFERROR('1.29 Beer share of consm'!BA16/'1.29 Beer share of consm'!$B16,"")</f>
        <v>1.8512877080217101</v>
      </c>
      <c r="BB16" s="84">
        <f>IFERROR('1.29 Beer share of consm'!BB16/'1.29 Beer share of consm'!$B16,"")</f>
        <v>0.65788097670120138</v>
      </c>
      <c r="BC16" s="84">
        <f>IFERROR('1.29 Beer share of consm'!BC16/'1.29 Beer share of consm'!$B16,"")</f>
        <v>1.5637507009224239</v>
      </c>
      <c r="BD16" s="84">
        <f>IFERROR('1.29 Beer share of consm'!BD16/'1.29 Beer share of consm'!$B16,"")</f>
        <v>1.5030963273203193</v>
      </c>
      <c r="BE16" s="84">
        <f>IFERROR('1.29 Beer share of consm'!BE16/'1.29 Beer share of consm'!$B16,"")</f>
        <v>0.68768046345073341</v>
      </c>
      <c r="BF16" s="84">
        <f>IFERROR('1.29 Beer share of consm'!BF16/'1.29 Beer share of consm'!$B16,"")</f>
        <v>2.1285163189849738</v>
      </c>
      <c r="BG16" s="84">
        <f>IFERROR('1.29 Beer share of consm'!BG16/'1.29 Beer share of consm'!$B16,"")</f>
        <v>1.581506978473824</v>
      </c>
      <c r="BH16" s="84" t="str">
        <f>IFERROR('1.29 Beer share of consm'!BH16/'1.29 Beer share of consm'!$B16,"")</f>
        <v/>
      </c>
      <c r="BI16" s="84">
        <f>IFERROR('1.29 Beer share of consm'!BI16/'1.29 Beer share of consm'!$B16,"")</f>
        <v>0.70173970848128153</v>
      </c>
      <c r="BJ16" s="84">
        <f>IFERROR('1.29 Beer share of consm'!BJ16/'1.29 Beer share of consm'!$B16,"")</f>
        <v>1.4727688419596645</v>
      </c>
      <c r="BK16" s="84">
        <f>IFERROR('1.29 Beer share of consm'!BK16/'1.29 Beer share of consm'!$B16,"")</f>
        <v>0.82213163443568038</v>
      </c>
      <c r="BL16" s="84">
        <f>IFERROR('1.29 Beer share of consm'!BL16/'1.29 Beer share of consm'!$B16,"")</f>
        <v>1.5248003675239892</v>
      </c>
      <c r="BM16" s="84" t="str">
        <f>IFERROR('1.29 Beer share of consm'!BM16/'1.29 Beer share of consm'!$B16,"")</f>
        <v/>
      </c>
      <c r="BN16" s="84">
        <f>IFERROR('1.29 Beer share of consm'!BN16/'1.29 Beer share of consm'!$B16,"")</f>
        <v>1.4025951961927017</v>
      </c>
      <c r="BO16" s="84">
        <f>IFERROR('1.29 Beer share of consm'!BO16/'1.29 Beer share of consm'!$B16,"")</f>
        <v>1.5432997348178561</v>
      </c>
      <c r="BP16" s="84">
        <f>IFERROR('1.29 Beer share of consm'!BP16/'1.29 Beer share of consm'!$B16,"")</f>
        <v>0.47953529010391299</v>
      </c>
      <c r="BQ16" s="84">
        <f>IFERROR('1.29 Beer share of consm'!BQ16/'1.29 Beer share of consm'!$B16,"")</f>
        <v>1.1534994616380254</v>
      </c>
      <c r="BR16" s="84">
        <f>IFERROR('1.29 Beer share of consm'!BR16/'1.29 Beer share of consm'!$B16,"")</f>
        <v>1.0812606898625849</v>
      </c>
      <c r="BS16" s="84">
        <f>IFERROR('1.29 Beer share of consm'!BS16/'1.29 Beer share of consm'!$B16,"")</f>
        <v>1.1611833791866006</v>
      </c>
      <c r="BT16" s="84">
        <f>IFERROR('1.29 Beer share of consm'!BT16/'1.29 Beer share of consm'!$B16,"")</f>
        <v>0.85152262329648054</v>
      </c>
      <c r="BU16" s="84">
        <f>IFERROR('1.29 Beer share of consm'!BU16/'1.29 Beer share of consm'!$B16,"")</f>
        <v>1.1303246505526088</v>
      </c>
      <c r="BV16" s="84">
        <f>IFERROR('1.29 Beer share of consm'!BV16/'1.29 Beer share of consm'!$B16,"")</f>
        <v>1.0223186400536657</v>
      </c>
      <c r="BW16" s="84">
        <f>IFERROR('1.29 Beer share of consm'!BW16/'1.29 Beer share of consm'!$B16,"")</f>
        <v>0.91744300571108173</v>
      </c>
      <c r="BX16" s="84">
        <f>IFERROR('1.29 Beer share of consm'!BX16/'1.29 Beer share of consm'!$B16,"")</f>
        <v>1.2303228655191301</v>
      </c>
      <c r="BY16" s="84">
        <f>IFERROR('1.29 Beer share of consm'!BY16/'1.29 Beer share of consm'!$B16,"")</f>
        <v>0.38197241759723133</v>
      </c>
      <c r="BZ16" s="84">
        <f>IFERROR('1.29 Beer share of consm'!BZ16/'1.29 Beer share of consm'!$B16,"")</f>
        <v>1.1086502840823516</v>
      </c>
      <c r="CA16" s="84">
        <f>IFERROR('1.29 Beer share of consm'!CA16/'1.29 Beer share of consm'!$B16,"")</f>
        <v>0.64302694325384369</v>
      </c>
      <c r="CB16" s="84">
        <f>IFERROR('1.29 Beer share of consm'!CB16/'1.29 Beer share of consm'!$B16,"")</f>
        <v>1.3126805436754652</v>
      </c>
      <c r="CC16" s="84">
        <f>IFERROR('1.29 Beer share of consm'!CC16/'1.29 Beer share of consm'!$B16,"")</f>
        <v>0.43021886302899104</v>
      </c>
      <c r="CD16" s="84">
        <f>IFERROR('1.29 Beer share of consm'!CD16/'1.29 Beer share of consm'!$B16,"")</f>
        <v>0.98155034232678406</v>
      </c>
      <c r="CE16" s="84">
        <f>IFERROR('1.29 Beer share of consm'!CE16/'1.29 Beer share of consm'!$B16,"")</f>
        <v>1.0481375093487013</v>
      </c>
      <c r="CF16" s="84">
        <f>IFERROR('1.29 Beer share of consm'!CF16/'1.29 Beer share of consm'!$B16,"")</f>
        <v>0.58439134155470984</v>
      </c>
      <c r="CG16" s="84">
        <f>IFERROR('1.29 Beer share of consm'!CG16/'1.29 Beer share of consm'!$B16,"")</f>
        <v>0.95413991354751082</v>
      </c>
      <c r="CH16" s="84">
        <f>IFERROR('1.29 Beer share of consm'!CH16/'1.29 Beer share of consm'!$B16,"")</f>
        <v>0.85336560977812981</v>
      </c>
      <c r="CI16" s="84">
        <f>IFERROR('1.29 Beer share of consm'!CI16/'1.29 Beer share of consm'!$B16,"")</f>
        <v>0.75186397337280175</v>
      </c>
      <c r="CJ16" s="84">
        <f>IFERROR('1.29 Beer share of consm'!CJ16/'1.29 Beer share of consm'!$B16,"")</f>
        <v>1.2917116461796083</v>
      </c>
      <c r="CK16" s="84">
        <f>IFERROR('1.29 Beer share of consm'!CK16/'1.29 Beer share of consm'!$B16,"")</f>
        <v>0.99823026685489125</v>
      </c>
      <c r="CL16" s="84">
        <f>IFERROR('1.29 Beer share of consm'!CL16/'1.29 Beer share of consm'!$B16,"")</f>
        <v>0.95862656605035668</v>
      </c>
      <c r="CM16" s="84">
        <f>IFERROR('1.29 Beer share of consm'!CM16/'1.29 Beer share of consm'!$B16,"")</f>
        <v>0.86091294661008222</v>
      </c>
      <c r="CN16" s="84">
        <f>IFERROR('1.29 Beer share of consm'!CN16/'1.29 Beer share of consm'!$B16,"")</f>
        <v>1.0015686141271911</v>
      </c>
      <c r="CO16" s="84">
        <f>IFERROR('1.29 Beer share of consm'!CO16/'1.29 Beer share of consm'!$B16,"")</f>
        <v>1.6095483356470199</v>
      </c>
      <c r="CP16" s="84">
        <f>IFERROR('1.29 Beer share of consm'!CP16/'1.29 Beer share of consm'!$B16,"")</f>
        <v>0.71356869459319916</v>
      </c>
      <c r="CR16" s="88"/>
    </row>
    <row r="17" spans="1:96" x14ac:dyDescent="0.25">
      <c r="A17" s="78" t="s">
        <v>38</v>
      </c>
      <c r="B17" s="84">
        <f>IFERROR('1.29 Beer share of consm'!B17/'1.29 Beer share of consm'!$B17,"")</f>
        <v>1</v>
      </c>
      <c r="C17" s="84">
        <f>IFERROR('1.29 Beer share of consm'!C17/'1.29 Beer share of consm'!$B17,"")</f>
        <v>0.83836327003826017</v>
      </c>
      <c r="D17" s="84">
        <f>IFERROR('1.29 Beer share of consm'!D17/'1.29 Beer share of consm'!$B17,"")</f>
        <v>0.73240169421474166</v>
      </c>
      <c r="E17" s="84">
        <f>IFERROR('1.29 Beer share of consm'!E17/'1.29 Beer share of consm'!$B17,"")</f>
        <v>1.0396287530690176</v>
      </c>
      <c r="F17" s="84">
        <f>IFERROR('1.29 Beer share of consm'!F17/'1.29 Beer share of consm'!$B17,"")</f>
        <v>1.5653788651783422</v>
      </c>
      <c r="G17" s="84">
        <f>IFERROR('1.29 Beer share of consm'!G17/'1.29 Beer share of consm'!$B17,"")</f>
        <v>0.2470905369755616</v>
      </c>
      <c r="H17" s="84">
        <f>IFERROR('1.29 Beer share of consm'!H17/'1.29 Beer share of consm'!$B17,"")</f>
        <v>1.7750278203361562</v>
      </c>
      <c r="I17" s="84">
        <f>IFERROR('1.29 Beer share of consm'!I17/'1.29 Beer share of consm'!$B17,"")</f>
        <v>0.80541082209229942</v>
      </c>
      <c r="J17" s="84">
        <f>IFERROR('1.29 Beer share of consm'!J17/'1.29 Beer share of consm'!$B17,"")</f>
        <v>1.1671704930391131</v>
      </c>
      <c r="K17" s="84">
        <f>IFERROR('1.29 Beer share of consm'!K17/'1.29 Beer share of consm'!$B17,"")</f>
        <v>1.379678965101883</v>
      </c>
      <c r="L17" s="84">
        <f>IFERROR('1.29 Beer share of consm'!L17/'1.29 Beer share of consm'!$B17,"")</f>
        <v>0.18653822742448925</v>
      </c>
      <c r="M17" s="84">
        <f>IFERROR('1.29 Beer share of consm'!M17/'1.29 Beer share of consm'!$B17,"")</f>
        <v>0.54220300126059751</v>
      </c>
      <c r="N17" s="84">
        <f>IFERROR('1.29 Beer share of consm'!N17/'1.29 Beer share of consm'!$B17,"")</f>
        <v>1.5314986916473363</v>
      </c>
      <c r="O17" s="84">
        <f>IFERROR('1.29 Beer share of consm'!O17/'1.29 Beer share of consm'!$B17,"")</f>
        <v>0.33505394473246231</v>
      </c>
      <c r="P17" s="84">
        <f>IFERROR('1.29 Beer share of consm'!P17/'1.29 Beer share of consm'!$B17,"")</f>
        <v>1.0813010743127514</v>
      </c>
      <c r="Q17" s="84">
        <f>IFERROR('1.29 Beer share of consm'!Q17/'1.29 Beer share of consm'!$B17,"")</f>
        <v>0.5416900373682364</v>
      </c>
      <c r="R17" s="84">
        <f>IFERROR('1.29 Beer share of consm'!R17/'1.29 Beer share of consm'!$B17,"")</f>
        <v>0.22387738274510074</v>
      </c>
      <c r="S17" s="84">
        <f>IFERROR('1.29 Beer share of consm'!S17/'1.29 Beer share of consm'!$B17,"")</f>
        <v>2.002492377156178</v>
      </c>
      <c r="T17" s="84">
        <f>IFERROR('1.29 Beer share of consm'!T17/'1.29 Beer share of consm'!$B17,"")</f>
        <v>1.0953939243760289</v>
      </c>
      <c r="U17" s="84">
        <f>IFERROR('1.29 Beer share of consm'!U17/'1.29 Beer share of consm'!$B17,"")</f>
        <v>1.1044818949541482</v>
      </c>
      <c r="V17" s="84">
        <f>IFERROR('1.29 Beer share of consm'!V17/'1.29 Beer share of consm'!$B17,"")</f>
        <v>1.040663502837099</v>
      </c>
      <c r="W17" s="84">
        <f>IFERROR('1.29 Beer share of consm'!W17/'1.29 Beer share of consm'!$B17,"")</f>
        <v>1.0276469105299584</v>
      </c>
      <c r="X17" s="84">
        <f>IFERROR('1.29 Beer share of consm'!X17/'1.29 Beer share of consm'!$B17,"")</f>
        <v>0.58004138899557112</v>
      </c>
      <c r="Y17" s="84">
        <f>IFERROR('1.29 Beer share of consm'!Y17/'1.29 Beer share of consm'!$B17,"")</f>
        <v>1.6259317611567263</v>
      </c>
      <c r="Z17" s="84">
        <f>IFERROR('1.29 Beer share of consm'!Z17/'1.29 Beer share of consm'!$B17,"")</f>
        <v>0.99616379520615372</v>
      </c>
      <c r="AA17" s="84">
        <f>IFERROR('1.29 Beer share of consm'!AA17/'1.29 Beer share of consm'!$B17,"")</f>
        <v>1.2765003873237897</v>
      </c>
      <c r="AB17" s="84">
        <f>IFERROR('1.29 Beer share of consm'!AB17/'1.29 Beer share of consm'!$B17,"")</f>
        <v>1.3524393968761546</v>
      </c>
      <c r="AC17" s="84">
        <f>IFERROR('1.29 Beer share of consm'!AC17/'1.29 Beer share of consm'!$B17,"")</f>
        <v>0.90817810082627948</v>
      </c>
      <c r="AD17" s="84">
        <f>IFERROR('1.29 Beer share of consm'!AD17/'1.29 Beer share of consm'!$B17,"")</f>
        <v>0.84272943879006867</v>
      </c>
      <c r="AE17" s="84">
        <f>IFERROR('1.29 Beer share of consm'!AE17/'1.29 Beer share of consm'!$B17,"")</f>
        <v>0.98061089830137527</v>
      </c>
      <c r="AF17" s="84">
        <f>IFERROR('1.29 Beer share of consm'!AF17/'1.29 Beer share of consm'!$B17,"")</f>
        <v>0.94900049033988798</v>
      </c>
      <c r="AG17" s="84">
        <f>IFERROR('1.29 Beer share of consm'!AG17/'1.29 Beer share of consm'!$B17,"")</f>
        <v>1.0108512355292807</v>
      </c>
      <c r="AH17" s="84">
        <f>IFERROR('1.29 Beer share of consm'!AH17/'1.29 Beer share of consm'!$B17,"")</f>
        <v>1.0663768667766638</v>
      </c>
      <c r="AI17" s="84">
        <f>IFERROR('1.29 Beer share of consm'!AI17/'1.29 Beer share of consm'!$B17,"")</f>
        <v>1.2260707423924795</v>
      </c>
      <c r="AJ17" s="84">
        <f>IFERROR('1.29 Beer share of consm'!AJ17/'1.29 Beer share of consm'!$B17,"")</f>
        <v>1.4990742601587768</v>
      </c>
      <c r="AK17" s="84">
        <f>IFERROR('1.29 Beer share of consm'!AK17/'1.29 Beer share of consm'!$B17,"")</f>
        <v>0.87202663587030371</v>
      </c>
      <c r="AL17" s="84">
        <f>IFERROR('1.29 Beer share of consm'!AL17/'1.29 Beer share of consm'!$B17,"")</f>
        <v>1.3901481347946438</v>
      </c>
      <c r="AM17" s="84">
        <f>IFERROR('1.29 Beer share of consm'!AM17/'1.29 Beer share of consm'!$B17,"")</f>
        <v>0.98214592635863662</v>
      </c>
      <c r="AN17" s="84">
        <f>IFERROR('1.29 Beer share of consm'!AN17/'1.29 Beer share of consm'!$B17,"")</f>
        <v>0.96344473677891618</v>
      </c>
      <c r="AO17" s="84">
        <f>IFERROR('1.29 Beer share of consm'!AO17/'1.29 Beer share of consm'!$B17,"")</f>
        <v>1.0908216943493683</v>
      </c>
      <c r="AP17" s="84">
        <f>IFERROR('1.29 Beer share of consm'!AP17/'1.29 Beer share of consm'!$B17,"")</f>
        <v>1.3751491459023906</v>
      </c>
      <c r="AQ17" s="84">
        <f>IFERROR('1.29 Beer share of consm'!AQ17/'1.29 Beer share of consm'!$B17,"")</f>
        <v>0.76975331998315499</v>
      </c>
      <c r="AR17" s="84">
        <f>IFERROR('1.29 Beer share of consm'!AR17/'1.29 Beer share of consm'!$B17,"")</f>
        <v>1.8578801933593427</v>
      </c>
      <c r="AS17" s="84">
        <f>IFERROR('1.29 Beer share of consm'!AS17/'1.29 Beer share of consm'!$B17,"")</f>
        <v>1.3480867854836995</v>
      </c>
      <c r="AT17" s="84">
        <f>IFERROR('1.29 Beer share of consm'!AT17/'1.29 Beer share of consm'!$B17,"")</f>
        <v>0.97576968201786229</v>
      </c>
      <c r="AU17" s="84">
        <f>IFERROR('1.29 Beer share of consm'!AU17/'1.29 Beer share of consm'!$B17,"")</f>
        <v>1.7200413907695338</v>
      </c>
      <c r="AV17" s="84">
        <f>IFERROR('1.29 Beer share of consm'!AV17/'1.29 Beer share of consm'!$B17,"")</f>
        <v>1.3213124442567992</v>
      </c>
      <c r="AW17" s="84">
        <f>IFERROR('1.29 Beer share of consm'!AW17/'1.29 Beer share of consm'!$B17,"")</f>
        <v>1.3171449235368597</v>
      </c>
      <c r="AX17" s="84">
        <f>IFERROR('1.29 Beer share of consm'!AX17/'1.29 Beer share of consm'!$B17,"")</f>
        <v>1.6086601988155427</v>
      </c>
      <c r="AY17" s="84">
        <f>IFERROR('1.29 Beer share of consm'!AY17/'1.29 Beer share of consm'!$B17,"")</f>
        <v>1.4726156731677738</v>
      </c>
      <c r="AZ17" s="84">
        <f>IFERROR('1.29 Beer share of consm'!AZ17/'1.29 Beer share of consm'!$B17,"")</f>
        <v>1.690497455599614</v>
      </c>
      <c r="BA17" s="84">
        <f>IFERROR('1.29 Beer share of consm'!BA17/'1.29 Beer share of consm'!$B17,"")</f>
        <v>1.8588848753121299</v>
      </c>
      <c r="BB17" s="84">
        <f>IFERROR('1.29 Beer share of consm'!BB17/'1.29 Beer share of consm'!$B17,"")</f>
        <v>0.68958436439911053</v>
      </c>
      <c r="BC17" s="84">
        <f>IFERROR('1.29 Beer share of consm'!BC17/'1.29 Beer share of consm'!$B17,"")</f>
        <v>1.5592986091943033</v>
      </c>
      <c r="BD17" s="84">
        <f>IFERROR('1.29 Beer share of consm'!BD17/'1.29 Beer share of consm'!$B17,"")</f>
        <v>1.5038308352378644</v>
      </c>
      <c r="BE17" s="84">
        <f>IFERROR('1.29 Beer share of consm'!BE17/'1.29 Beer share of consm'!$B17,"")</f>
        <v>0.70916688184654963</v>
      </c>
      <c r="BF17" s="84">
        <f>IFERROR('1.29 Beer share of consm'!BF17/'1.29 Beer share of consm'!$B17,"")</f>
        <v>2.1564419213254631</v>
      </c>
      <c r="BG17" s="84">
        <f>IFERROR('1.29 Beer share of consm'!BG17/'1.29 Beer share of consm'!$B17,"")</f>
        <v>1.5971082106102108</v>
      </c>
      <c r="BH17" s="84" t="str">
        <f>IFERROR('1.29 Beer share of consm'!BH17/'1.29 Beer share of consm'!$B17,"")</f>
        <v/>
      </c>
      <c r="BI17" s="84">
        <f>IFERROR('1.29 Beer share of consm'!BI17/'1.29 Beer share of consm'!$B17,"")</f>
        <v>0.72249273011654214</v>
      </c>
      <c r="BJ17" s="84">
        <f>IFERROR('1.29 Beer share of consm'!BJ17/'1.29 Beer share of consm'!$B17,"")</f>
        <v>1.4547541558809554</v>
      </c>
      <c r="BK17" s="84">
        <f>IFERROR('1.29 Beer share of consm'!BK17/'1.29 Beer share of consm'!$B17,"")</f>
        <v>0.78346055518285518</v>
      </c>
      <c r="BL17" s="84">
        <f>IFERROR('1.29 Beer share of consm'!BL17/'1.29 Beer share of consm'!$B17,"")</f>
        <v>1.5177652342793517</v>
      </c>
      <c r="BM17" s="84" t="str">
        <f>IFERROR('1.29 Beer share of consm'!BM17/'1.29 Beer share of consm'!$B17,"")</f>
        <v/>
      </c>
      <c r="BN17" s="84">
        <f>IFERROR('1.29 Beer share of consm'!BN17/'1.29 Beer share of consm'!$B17,"")</f>
        <v>1.4121547716770104</v>
      </c>
      <c r="BO17" s="84">
        <f>IFERROR('1.29 Beer share of consm'!BO17/'1.29 Beer share of consm'!$B17,"")</f>
        <v>1.6012332514686085</v>
      </c>
      <c r="BP17" s="84">
        <f>IFERROR('1.29 Beer share of consm'!BP17/'1.29 Beer share of consm'!$B17,"")</f>
        <v>0.48841688554656354</v>
      </c>
      <c r="BQ17" s="84">
        <f>IFERROR('1.29 Beer share of consm'!BQ17/'1.29 Beer share of consm'!$B17,"")</f>
        <v>1.1658020554480883</v>
      </c>
      <c r="BR17" s="84">
        <f>IFERROR('1.29 Beer share of consm'!BR17/'1.29 Beer share of consm'!$B17,"")</f>
        <v>1.0871008631647543</v>
      </c>
      <c r="BS17" s="84">
        <f>IFERROR('1.29 Beer share of consm'!BS17/'1.29 Beer share of consm'!$B17,"")</f>
        <v>1.1740912505295875</v>
      </c>
      <c r="BT17" s="84">
        <f>IFERROR('1.29 Beer share of consm'!BT17/'1.29 Beer share of consm'!$B17,"")</f>
        <v>0.85888876619472154</v>
      </c>
      <c r="BU17" s="84">
        <f>IFERROR('1.29 Beer share of consm'!BU17/'1.29 Beer share of consm'!$B17,"")</f>
        <v>1.1464284548990342</v>
      </c>
      <c r="BV17" s="84">
        <f>IFERROR('1.29 Beer share of consm'!BV17/'1.29 Beer share of consm'!$B17,"")</f>
        <v>1.0240252069817399</v>
      </c>
      <c r="BW17" s="84">
        <f>IFERROR('1.29 Beer share of consm'!BW17/'1.29 Beer share of consm'!$B17,"")</f>
        <v>0.91098373760589935</v>
      </c>
      <c r="BX17" s="84">
        <f>IFERROR('1.29 Beer share of consm'!BX17/'1.29 Beer share of consm'!$B17,"")</f>
        <v>1.2635916361583945</v>
      </c>
      <c r="BY17" s="84">
        <f>IFERROR('1.29 Beer share of consm'!BY17/'1.29 Beer share of consm'!$B17,"")</f>
        <v>0.3964021601937105</v>
      </c>
      <c r="BZ17" s="84">
        <f>IFERROR('1.29 Beer share of consm'!BZ17/'1.29 Beer share of consm'!$B17,"")</f>
        <v>1.1120664172529477</v>
      </c>
      <c r="CA17" s="84">
        <f>IFERROR('1.29 Beer share of consm'!CA17/'1.29 Beer share of consm'!$B17,"")</f>
        <v>0.64300658273328126</v>
      </c>
      <c r="CB17" s="84">
        <f>IFERROR('1.29 Beer share of consm'!CB17/'1.29 Beer share of consm'!$B17,"")</f>
        <v>1.3272322647161607</v>
      </c>
      <c r="CC17" s="84">
        <f>IFERROR('1.29 Beer share of consm'!CC17/'1.29 Beer share of consm'!$B17,"")</f>
        <v>0.42866267652091494</v>
      </c>
      <c r="CD17" s="84">
        <f>IFERROR('1.29 Beer share of consm'!CD17/'1.29 Beer share of consm'!$B17,"")</f>
        <v>1.005588115377833</v>
      </c>
      <c r="CE17" s="84">
        <f>IFERROR('1.29 Beer share of consm'!CE17/'1.29 Beer share of consm'!$B17,"")</f>
        <v>1.070341093047209</v>
      </c>
      <c r="CF17" s="84">
        <f>IFERROR('1.29 Beer share of consm'!CF17/'1.29 Beer share of consm'!$B17,"")</f>
        <v>0.58987291800104502</v>
      </c>
      <c r="CG17" s="84">
        <f>IFERROR('1.29 Beer share of consm'!CG17/'1.29 Beer share of consm'!$B17,"")</f>
        <v>0.97649183824130226</v>
      </c>
      <c r="CH17" s="84">
        <f>IFERROR('1.29 Beer share of consm'!CH17/'1.29 Beer share of consm'!$B17,"")</f>
        <v>0.86442673646134627</v>
      </c>
      <c r="CI17" s="84">
        <f>IFERROR('1.29 Beer share of consm'!CI17/'1.29 Beer share of consm'!$B17,"")</f>
        <v>0.7628536007723804</v>
      </c>
      <c r="CJ17" s="84">
        <f>IFERROR('1.29 Beer share of consm'!CJ17/'1.29 Beer share of consm'!$B17,"")</f>
        <v>1.2839509304719023</v>
      </c>
      <c r="CK17" s="84">
        <f>IFERROR('1.29 Beer share of consm'!CK17/'1.29 Beer share of consm'!$B17,"")</f>
        <v>1.0076985663342826</v>
      </c>
      <c r="CL17" s="84">
        <f>IFERROR('1.29 Beer share of consm'!CL17/'1.29 Beer share of consm'!$B17,"")</f>
        <v>0.98544647956591969</v>
      </c>
      <c r="CM17" s="84">
        <f>IFERROR('1.29 Beer share of consm'!CM17/'1.29 Beer share of consm'!$B17,"")</f>
        <v>0.85690998223125048</v>
      </c>
      <c r="CN17" s="84">
        <f>IFERROR('1.29 Beer share of consm'!CN17/'1.29 Beer share of consm'!$B17,"")</f>
        <v>1.0163350952045023</v>
      </c>
      <c r="CO17" s="84">
        <f>IFERROR('1.29 Beer share of consm'!CO17/'1.29 Beer share of consm'!$B17,"")</f>
        <v>1.6018744893379679</v>
      </c>
      <c r="CP17" s="84">
        <f>IFERROR('1.29 Beer share of consm'!CP17/'1.29 Beer share of consm'!$B17,"")</f>
        <v>0.71886286556890711</v>
      </c>
      <c r="CR17" s="8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89</vt:i4>
      </vt:variant>
      <vt:variant>
        <vt:lpstr>Named Ranges</vt:lpstr>
      </vt:variant>
      <vt:variant>
        <vt:i4>1</vt:i4>
      </vt:variant>
    </vt:vector>
  </HeadingPairs>
  <TitlesOfParts>
    <vt:vector size="90" baseType="lpstr">
      <vt:lpstr>Cover sheet</vt:lpstr>
      <vt:lpstr>Contents</vt:lpstr>
      <vt:lpstr>1. Main Sheets &gt;&gt;</vt:lpstr>
      <vt:lpstr>1.1 Vol Alc Cons PC (1835-2014)</vt:lpstr>
      <vt:lpstr>1.2 Sim index (volume) 2001-15</vt:lpstr>
      <vt:lpstr>1.3 Sim index (value) 2001-15</vt:lpstr>
      <vt:lpstr>1.4 Wine intensity index (vol)</vt:lpstr>
      <vt:lpstr>1.5 Wine intensity index (val)</vt:lpstr>
      <vt:lpstr>1.6 Beer intensity index (vol)</vt:lpstr>
      <vt:lpstr>1.7 Beer intensity index (val)</vt:lpstr>
      <vt:lpstr>1.8 Spirits intens index (vol)</vt:lpstr>
      <vt:lpstr>1.9 Spirits intens index (val)</vt:lpstr>
      <vt:lpstr>1.10 Wine beer price ratio</vt:lpstr>
      <vt:lpstr>1.11 Wine quality index</vt:lpstr>
      <vt:lpstr>1.12 Beer quality index</vt:lpstr>
      <vt:lpstr>1.13 Spirits quality index</vt:lpstr>
      <vt:lpstr>1.14 Wine spirits price ratio</vt:lpstr>
      <vt:lpstr>1.15 Wine consumption (vol)</vt:lpstr>
      <vt:lpstr>1.16 Wine consumption (value)</vt:lpstr>
      <vt:lpstr>1.17 Wine consumption pc</vt:lpstr>
      <vt:lpstr>1.18 Wine price</vt:lpstr>
      <vt:lpstr>1.19 Wine share of consm</vt:lpstr>
      <vt:lpstr>1.20 Wine share of exp</vt:lpstr>
      <vt:lpstr>1.21 Wine exp pc (current US$)</vt:lpstr>
      <vt:lpstr>1.22 Wine expend pc (real US$)</vt:lpstr>
      <vt:lpstr>1.23 Beer consumption (vol)</vt:lpstr>
      <vt:lpstr>1.24 Beer consumption (value)</vt:lpstr>
      <vt:lpstr>1.25 Beer consumption pc</vt:lpstr>
      <vt:lpstr>1.26 Beer price</vt:lpstr>
      <vt:lpstr>1.27 Beer exp pc  (current US$)</vt:lpstr>
      <vt:lpstr>1.28 Beer expend pc (real US$)</vt:lpstr>
      <vt:lpstr>1.29 Beer share of consm</vt:lpstr>
      <vt:lpstr>1.30 Beer share of exp</vt:lpstr>
      <vt:lpstr>1.31 Spirits consumption (vol)</vt:lpstr>
      <vt:lpstr>1.32 Spirits consump (value)</vt:lpstr>
      <vt:lpstr>1.33 Spirits consumption pc</vt:lpstr>
      <vt:lpstr>1.34 Spirits price</vt:lpstr>
      <vt:lpstr>1.35 Spirits exp pc (curr US$)</vt:lpstr>
      <vt:lpstr>1.36 Spirits exp pc (real US$)</vt:lpstr>
      <vt:lpstr>1.37 Spirits share of exp</vt:lpstr>
      <vt:lpstr>1.38 Spirits share of consm</vt:lpstr>
      <vt:lpstr>1.39 Alcohol consumption (vol)</vt:lpstr>
      <vt:lpstr>1.40 Alcohol consump (value)</vt:lpstr>
      <vt:lpstr>1.41 Alcohol consumption pc</vt:lpstr>
      <vt:lpstr>1.42 Alcohol price</vt:lpstr>
      <vt:lpstr>1.43 Alcohol exp pc</vt:lpstr>
      <vt:lpstr>1.44 Real GDPPC</vt:lpstr>
      <vt:lpstr>1.45 Real GDP</vt:lpstr>
      <vt:lpstr>1.46 Population</vt:lpstr>
      <vt:lpstr>1.47 Adult population share</vt:lpstr>
      <vt:lpstr>1.48 Adult population</vt:lpstr>
      <vt:lpstr>1.49 Soft drinks (volume)</vt:lpstr>
      <vt:lpstr>1.50 Soft drinks (value)</vt:lpstr>
      <vt:lpstr>1.51 Soft drink cons pc</vt:lpstr>
      <vt:lpstr>1.52 Bottled water (volume)</vt:lpstr>
      <vt:lpstr>1.53 Bottled water (value)</vt:lpstr>
      <vt:lpstr>1.54 Bottled water cons pc</vt:lpstr>
      <vt:lpstr>1.55 Carbonates (volume)</vt:lpstr>
      <vt:lpstr>1.56 Carbonates (value)</vt:lpstr>
      <vt:lpstr>1.57 Carbonates cons pc</vt:lpstr>
      <vt:lpstr>1.58 Consumption expenditure</vt:lpstr>
      <vt:lpstr>1.59 Consum exp pc (curr US$)</vt:lpstr>
      <vt:lpstr>1.60 Consum exp pc (real US$)</vt:lpstr>
      <vt:lpstr>1.61 54-Country Wine Intensity</vt:lpstr>
      <vt:lpstr>1.62 54-Country Beer Intensity</vt:lpstr>
      <vt:lpstr>1.63 54-Country Spirits Intens</vt:lpstr>
      <vt:lpstr>1.64 54-Country Sim Index</vt:lpstr>
      <vt:lpstr>2. Megafile Inputs &gt;&gt;</vt:lpstr>
      <vt:lpstr>2.1 Adult Population</vt:lpstr>
      <vt:lpstr>2.2 Wine Consum Capita (Alc)</vt:lpstr>
      <vt:lpstr>2.3 Beer Consum Per Capita</vt:lpstr>
      <vt:lpstr>2.4 Wine Consumption (Alc)</vt:lpstr>
      <vt:lpstr>2.5 Spirits Consum Per Cap</vt:lpstr>
      <vt:lpstr>2.6 Real GDP Per Capita</vt:lpstr>
      <vt:lpstr>2.7 GDPPC 2000-</vt:lpstr>
      <vt:lpstr>2.8 GDP growth rate</vt:lpstr>
      <vt:lpstr>2.9 Real GDP</vt:lpstr>
      <vt:lpstr>2.10 US CPI</vt:lpstr>
      <vt:lpstr>2.11 Wine Consum Per Cap</vt:lpstr>
      <vt:lpstr>2.12 Beer Consum Per Cap</vt:lpstr>
      <vt:lpstr>2.13 Spirits Consum Per Cap</vt:lpstr>
      <vt:lpstr>2.14 Wine Share of Total Cons</vt:lpstr>
      <vt:lpstr>2.15 Beer Share of Total Cons</vt:lpstr>
      <vt:lpstr>2.16 Spirits Share Total Cons</vt:lpstr>
      <vt:lpstr>2.17 Real GDP Per Capita</vt:lpstr>
      <vt:lpstr>3. Unrecorded Data</vt:lpstr>
      <vt:lpstr>3.1 Unrecorded 2000</vt:lpstr>
      <vt:lpstr>3.2 Unrecorded 2005</vt:lpstr>
      <vt:lpstr>3.3 Unrecorded 2010</vt:lpstr>
      <vt:lpstr>mydata</vt:lpstr>
    </vt:vector>
  </TitlesOfParts>
  <Company>The University of Adelaide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Holmes</dc:creator>
  <cp:lastModifiedBy>Alisa Cameron</cp:lastModifiedBy>
  <dcterms:created xsi:type="dcterms:W3CDTF">2017-01-06T00:22:10Z</dcterms:created>
  <dcterms:modified xsi:type="dcterms:W3CDTF">2017-07-04T05:02:38Z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